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n06\OneDrive\바탕 화면\"/>
    </mc:Choice>
  </mc:AlternateContent>
  <xr:revisionPtr revIDLastSave="0" documentId="13_ncr:1_{67FB29FA-DA8D-46E9-9239-81F86EA0F232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원시" sheetId="9" r:id="rId1"/>
    <sheet name="성장고객" sheetId="12" r:id="rId2"/>
    <sheet name="피벗" sheetId="11" r:id="rId3"/>
    <sheet name="전산매출" sheetId="13" r:id="rId4"/>
    <sheet name="전산회선" sheetId="15" r:id="rId5"/>
    <sheet name="대시보드" sheetId="14" r:id="rId6"/>
  </sheets>
  <definedNames>
    <definedName name="_xlnm._FilterDatabase" localSheetId="1" hidden="1">성장고객!$A$4:$AD$347</definedName>
    <definedName name="_xlnm._FilterDatabase" localSheetId="0" hidden="1">원시!$A$4:$AF$387</definedName>
    <definedName name="_xlnm._FilterDatabase" localSheetId="4" hidden="1">전산회선!$A$3:$F$1217</definedName>
    <definedName name="신규상품">피벗!$BJ$5:$CI$100</definedName>
  </definedNames>
  <calcPr calcId="191029"/>
  <pivotCaches>
    <pivotCache cacheId="2" r:id="rId7"/>
    <pivotCache cacheId="3" r:id="rId8"/>
    <pivotCache cacheId="4" r:id="rId9"/>
    <pivotCache cacheId="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47" i="12" l="1"/>
  <c r="AH347" i="12" s="1"/>
  <c r="AJ347" i="12" s="1"/>
  <c r="AF346" i="12"/>
  <c r="AF345" i="12"/>
  <c r="AH345" i="12" s="1"/>
  <c r="AJ345" i="12" s="1"/>
  <c r="AF344" i="12"/>
  <c r="AE344" i="12" s="1" a="1"/>
  <c r="AE344" i="12" s="1"/>
  <c r="AF343" i="12"/>
  <c r="AH343" i="12" s="1"/>
  <c r="AF342" i="12"/>
  <c r="AH342" i="12" s="1"/>
  <c r="AJ342" i="12" s="1"/>
  <c r="AI342" i="12" s="1" a="1"/>
  <c r="AI342" i="12" s="1"/>
  <c r="AF341" i="12"/>
  <c r="AF340" i="12"/>
  <c r="AH340" i="12" s="1"/>
  <c r="AG340" i="12" s="1" a="1"/>
  <c r="AG340" i="12" s="1"/>
  <c r="AF339" i="12"/>
  <c r="AH339" i="12" s="1"/>
  <c r="AG339" i="12" s="1" a="1"/>
  <c r="AG339" i="12" s="1"/>
  <c r="AF338" i="12"/>
  <c r="AH338" i="12" s="1"/>
  <c r="AF337" i="12"/>
  <c r="AE337" i="12" s="1" a="1"/>
  <c r="AE337" i="12" s="1"/>
  <c r="AF336" i="12"/>
  <c r="AE336" i="12" s="1" a="1"/>
  <c r="AE336" i="12" s="1"/>
  <c r="AF335" i="12"/>
  <c r="AH335" i="12" s="1"/>
  <c r="AF334" i="12"/>
  <c r="AH334" i="12" s="1"/>
  <c r="AF333" i="12"/>
  <c r="AF332" i="12"/>
  <c r="AE332" i="12" s="1" a="1"/>
  <c r="AE332" i="12" s="1"/>
  <c r="AF331" i="12"/>
  <c r="AF330" i="12"/>
  <c r="AH330" i="12" s="1"/>
  <c r="AF329" i="12"/>
  <c r="AH329" i="12" s="1"/>
  <c r="AE329" i="12" a="1"/>
  <c r="AE329" i="12" s="1"/>
  <c r="AF328" i="12"/>
  <c r="AH328" i="12" s="1"/>
  <c r="AF327" i="12"/>
  <c r="AH327" i="12" s="1"/>
  <c r="AF326" i="12"/>
  <c r="AH326" i="12" s="1"/>
  <c r="AJ326" i="12" s="1"/>
  <c r="AF325" i="12"/>
  <c r="AH325" i="12" s="1"/>
  <c r="AF324" i="12"/>
  <c r="AE324" i="12" s="1" a="1"/>
  <c r="AE324" i="12" s="1"/>
  <c r="AF323" i="12"/>
  <c r="AH323" i="12" s="1"/>
  <c r="AF322" i="12"/>
  <c r="AH322" i="12" s="1"/>
  <c r="AJ322" i="12" s="1"/>
  <c r="AI322" i="12" s="1" a="1"/>
  <c r="AI322" i="12" s="1"/>
  <c r="AF321" i="12"/>
  <c r="AF320" i="12"/>
  <c r="AE320" i="12" s="1" a="1"/>
  <c r="AE320" i="12" s="1"/>
  <c r="AF319" i="12"/>
  <c r="AE319" i="12" s="1" a="1"/>
  <c r="AE319" i="12" s="1"/>
  <c r="AF318" i="12"/>
  <c r="AF317" i="12"/>
  <c r="AE317" i="12" s="1" a="1"/>
  <c r="AE317" i="12" s="1"/>
  <c r="AH316" i="12"/>
  <c r="AG316" i="12" s="1" a="1"/>
  <c r="AG316" i="12" s="1"/>
  <c r="AF316" i="12"/>
  <c r="AE316" i="12" s="1" a="1"/>
  <c r="AE316" i="12" s="1"/>
  <c r="AF315" i="12"/>
  <c r="AE315" i="12" s="1" a="1"/>
  <c r="AE315" i="12" s="1"/>
  <c r="AF314" i="12"/>
  <c r="AH314" i="12" s="1"/>
  <c r="AJ314" i="12" s="1"/>
  <c r="AI314" i="12" s="1" a="1"/>
  <c r="AI314" i="12" s="1"/>
  <c r="AH313" i="12"/>
  <c r="AF313" i="12"/>
  <c r="AE313" i="12" s="1" a="1"/>
  <c r="AE313" i="12" s="1"/>
  <c r="AF312" i="12"/>
  <c r="AE312" i="12" s="1" a="1"/>
  <c r="AE312" i="12" s="1"/>
  <c r="AF311" i="12"/>
  <c r="AH311" i="12" s="1"/>
  <c r="AG311" i="12" s="1" a="1"/>
  <c r="AG311" i="12" s="1"/>
  <c r="AF310" i="12"/>
  <c r="AF309" i="12"/>
  <c r="AH309" i="12" s="1"/>
  <c r="AH308" i="12"/>
  <c r="AF308" i="12"/>
  <c r="AE308" i="12" s="1" a="1"/>
  <c r="AE308" i="12" s="1"/>
  <c r="AF307" i="12"/>
  <c r="AH307" i="12" s="1"/>
  <c r="AG307" i="12" s="1" a="1"/>
  <c r="AG307" i="12" s="1"/>
  <c r="AE307" i="12" a="1"/>
  <c r="AE307" i="12" s="1"/>
  <c r="AF306" i="12"/>
  <c r="AH306" i="12" s="1"/>
  <c r="AJ306" i="12" s="1"/>
  <c r="AI306" i="12" s="1" a="1"/>
  <c r="AI306" i="12" s="1"/>
  <c r="AH305" i="12"/>
  <c r="AJ305" i="12" s="1"/>
  <c r="AL305" i="12" s="1"/>
  <c r="AF305" i="12"/>
  <c r="AE305" i="12" s="1" a="1"/>
  <c r="AE305" i="12" s="1"/>
  <c r="AF304" i="12"/>
  <c r="AF303" i="12"/>
  <c r="AH303" i="12" s="1"/>
  <c r="AJ303" i="12" s="1"/>
  <c r="AF302" i="12"/>
  <c r="AH302" i="12" s="1"/>
  <c r="AF301" i="12"/>
  <c r="AF300" i="12"/>
  <c r="AF299" i="12"/>
  <c r="AE299" i="12" s="1" a="1"/>
  <c r="AE299" i="12" s="1"/>
  <c r="AF298" i="12"/>
  <c r="AH298" i="12" s="1"/>
  <c r="AJ298" i="12" s="1"/>
  <c r="AI298" i="12" s="1" a="1"/>
  <c r="AI298" i="12" s="1"/>
  <c r="AF297" i="12"/>
  <c r="AF296" i="12"/>
  <c r="AE296" i="12" s="1" a="1"/>
  <c r="AE296" i="12" s="1"/>
  <c r="AF295" i="12"/>
  <c r="AH295" i="12" s="1"/>
  <c r="AF294" i="12"/>
  <c r="AF293" i="12"/>
  <c r="AF292" i="12"/>
  <c r="AH292" i="12" s="1"/>
  <c r="AH291" i="12"/>
  <c r="AF291" i="12"/>
  <c r="AE291" i="12" s="1" a="1"/>
  <c r="AE291" i="12" s="1"/>
  <c r="AM290" i="12" a="1"/>
  <c r="AM290" i="12" s="1"/>
  <c r="AF290" i="12"/>
  <c r="AH290" i="12" s="1"/>
  <c r="AJ290" i="12" s="1"/>
  <c r="AL290" i="12" s="1"/>
  <c r="AN290" i="12" s="1"/>
  <c r="AH289" i="12"/>
  <c r="AF289" i="12"/>
  <c r="AE289" i="12" s="1" a="1"/>
  <c r="AE289" i="12"/>
  <c r="AF288" i="12"/>
  <c r="AE288" i="12" s="1" a="1"/>
  <c r="AE288" i="12" s="1"/>
  <c r="AF287" i="12"/>
  <c r="AE287" i="12" s="1" a="1"/>
  <c r="AE287" i="12" s="1"/>
  <c r="AF286" i="12"/>
  <c r="AH286" i="12" s="1"/>
  <c r="AF285" i="12"/>
  <c r="AF284" i="12"/>
  <c r="AH284" i="12" s="1"/>
  <c r="AG284" i="12" s="1" a="1"/>
  <c r="AG284" i="12" s="1"/>
  <c r="AF283" i="12"/>
  <c r="AH283" i="12" s="1"/>
  <c r="AJ283" i="12" s="1"/>
  <c r="AF282" i="12"/>
  <c r="AE282" i="12" s="1" a="1"/>
  <c r="AE282" i="12" s="1"/>
  <c r="AI281" i="12" a="1"/>
  <c r="AI281" i="12" s="1"/>
  <c r="AF281" i="12"/>
  <c r="AH281" i="12" s="1"/>
  <c r="AJ281" i="12" s="1"/>
  <c r="AL281" i="12" s="1"/>
  <c r="AF280" i="12"/>
  <c r="AH280" i="12" s="1"/>
  <c r="AJ280" i="12" s="1"/>
  <c r="AF279" i="12"/>
  <c r="AH279" i="12" s="1"/>
  <c r="AG279" i="12" s="1" a="1"/>
  <c r="AG279" i="12" s="1"/>
  <c r="AF278" i="12"/>
  <c r="AF277" i="12"/>
  <c r="AE277" i="12" s="1" a="1"/>
  <c r="AE277" i="12" s="1"/>
  <c r="AF276" i="12"/>
  <c r="AH276" i="12" s="1"/>
  <c r="AH275" i="12"/>
  <c r="AF275" i="12"/>
  <c r="AE275" i="12" a="1"/>
  <c r="AE275" i="12" s="1"/>
  <c r="AF274" i="12"/>
  <c r="AF273" i="12"/>
  <c r="AE273" i="12" s="1" a="1"/>
  <c r="AE273" i="12" s="1"/>
  <c r="AF272" i="12"/>
  <c r="AH272" i="12" s="1"/>
  <c r="AG272" i="12" s="1" a="1"/>
  <c r="AG272" i="12" s="1"/>
  <c r="AF271" i="12"/>
  <c r="AH271" i="12" s="1"/>
  <c r="AG271" i="12" s="1" a="1"/>
  <c r="AG271" i="12" s="1"/>
  <c r="AE271" i="12" a="1"/>
  <c r="AE271" i="12" s="1"/>
  <c r="AF270" i="12"/>
  <c r="AH270" i="12" s="1"/>
  <c r="AJ270" i="12" s="1"/>
  <c r="AF269" i="12"/>
  <c r="AE269" i="12" s="1" a="1"/>
  <c r="AE269" i="12" s="1"/>
  <c r="AF268" i="12"/>
  <c r="AH268" i="12" s="1"/>
  <c r="AF267" i="12"/>
  <c r="AE267" i="12" s="1" a="1"/>
  <c r="AE267" i="12" s="1"/>
  <c r="AF266" i="12"/>
  <c r="AH266" i="12" s="1"/>
  <c r="AF265" i="12"/>
  <c r="AH265" i="12" s="1"/>
  <c r="AJ265" i="12" s="1"/>
  <c r="AI265" i="12" s="1" a="1"/>
  <c r="AI265" i="12" s="1"/>
  <c r="AF264" i="12"/>
  <c r="AH264" i="12" s="1"/>
  <c r="AE264" i="12" a="1"/>
  <c r="AE264" i="12" s="1"/>
  <c r="AF263" i="12"/>
  <c r="AH263" i="12" s="1"/>
  <c r="AF262" i="12"/>
  <c r="AF261" i="12"/>
  <c r="AH261" i="12" s="1"/>
  <c r="AH260" i="12"/>
  <c r="AG260" i="12" s="1" a="1"/>
  <c r="AG260" i="12" s="1"/>
  <c r="AF260" i="12"/>
  <c r="AE260" i="12" a="1"/>
  <c r="AE260" i="12" s="1"/>
  <c r="AF259" i="12"/>
  <c r="AH259" i="12" s="1"/>
  <c r="AF258" i="12"/>
  <c r="AF257" i="12"/>
  <c r="AE257" i="12" s="1" a="1"/>
  <c r="AE257" i="12" s="1"/>
  <c r="AF256" i="12"/>
  <c r="AE256" i="12" s="1" a="1"/>
  <c r="AE256" i="12" s="1"/>
  <c r="AF255" i="12"/>
  <c r="AH255" i="12" s="1"/>
  <c r="AJ255" i="12" s="1"/>
  <c r="AF254" i="12"/>
  <c r="AH254" i="12" s="1"/>
  <c r="AF253" i="12"/>
  <c r="AF252" i="12"/>
  <c r="AF251" i="12"/>
  <c r="AH251" i="12" s="1"/>
  <c r="AF250" i="12"/>
  <c r="AH250" i="12" s="1"/>
  <c r="AJ250" i="12" s="1"/>
  <c r="AL250" i="12" s="1"/>
  <c r="AE250" i="12" a="1"/>
  <c r="AE250" i="12" s="1"/>
  <c r="AF249" i="12"/>
  <c r="AF248" i="12"/>
  <c r="AE248" i="12" s="1" a="1"/>
  <c r="AE248" i="12" s="1"/>
  <c r="AF247" i="12"/>
  <c r="AJ246" i="12"/>
  <c r="AL246" i="12" s="1"/>
  <c r="AN246" i="12" s="1"/>
  <c r="AM246" i="12" s="1" a="1"/>
  <c r="AM246" i="12" s="1"/>
  <c r="AH246" i="12"/>
  <c r="AG246" i="12" s="1" a="1"/>
  <c r="AG246" i="12" s="1"/>
  <c r="AF246" i="12"/>
  <c r="AE246" i="12" a="1"/>
  <c r="AE246" i="12" s="1"/>
  <c r="AF245" i="12"/>
  <c r="AE245" i="12" s="1" a="1"/>
  <c r="AE245" i="12" s="1"/>
  <c r="AF244" i="12"/>
  <c r="AH244" i="12" s="1"/>
  <c r="AF243" i="12"/>
  <c r="AF242" i="12"/>
  <c r="AE242" i="12" s="1" a="1"/>
  <c r="AE242" i="12" s="1"/>
  <c r="AF241" i="12"/>
  <c r="AH241" i="12" s="1"/>
  <c r="AF240" i="12"/>
  <c r="AF239" i="12"/>
  <c r="AF238" i="12"/>
  <c r="AH238" i="12" s="1"/>
  <c r="AF237" i="12"/>
  <c r="AF236" i="12"/>
  <c r="AH236" i="12" s="1"/>
  <c r="AJ236" i="12" s="1"/>
  <c r="AL236" i="12" s="1"/>
  <c r="AH235" i="12"/>
  <c r="AG235" i="12" s="1" a="1"/>
  <c r="AG235" i="12" s="1"/>
  <c r="AF235" i="12"/>
  <c r="AE235" i="12" a="1"/>
  <c r="AE235" i="12" s="1"/>
  <c r="AH234" i="12"/>
  <c r="AG234" i="12" s="1" a="1"/>
  <c r="AG234" i="12" s="1"/>
  <c r="AF234" i="12"/>
  <c r="AE234" i="12" s="1" a="1"/>
  <c r="AE234" i="12" s="1"/>
  <c r="AJ233" i="12"/>
  <c r="AL233" i="12" s="1"/>
  <c r="AK233" i="12" s="1" a="1"/>
  <c r="AK233" i="12" s="1"/>
  <c r="AF233" i="12"/>
  <c r="AH233" i="12" s="1"/>
  <c r="AG233" i="12" s="1" a="1"/>
  <c r="AG233" i="12" s="1"/>
  <c r="AE233" i="12" a="1"/>
  <c r="AE233" i="12" s="1"/>
  <c r="AF232" i="12"/>
  <c r="AE232" i="12" s="1" a="1"/>
  <c r="AE232" i="12" s="1"/>
  <c r="AF231" i="12"/>
  <c r="AH231" i="12" s="1"/>
  <c r="AG231" i="12" s="1" a="1"/>
  <c r="AG231" i="12" s="1"/>
  <c r="AF230" i="12"/>
  <c r="AF229" i="12"/>
  <c r="AH229" i="12" s="1"/>
  <c r="AF228" i="12"/>
  <c r="AE228" i="12" s="1" a="1"/>
  <c r="AE228" i="12" s="1"/>
  <c r="AF227" i="12"/>
  <c r="AE227" i="12" s="1" a="1"/>
  <c r="AE227" i="12" s="1"/>
  <c r="AF226" i="12"/>
  <c r="AH226" i="12" s="1"/>
  <c r="AG226" i="12" s="1" a="1"/>
  <c r="AG226" i="12" s="1"/>
  <c r="AF225" i="12"/>
  <c r="AH225" i="12" s="1"/>
  <c r="AE225" i="12" a="1"/>
  <c r="AE225" i="12" s="1"/>
  <c r="AF224" i="12"/>
  <c r="AE224" i="12" s="1" a="1"/>
  <c r="AE224" i="12" s="1"/>
  <c r="AF223" i="12"/>
  <c r="AH222" i="12"/>
  <c r="AF222" i="12"/>
  <c r="AE222" i="12" s="1" a="1"/>
  <c r="AE222" i="12" s="1"/>
  <c r="AF221" i="12"/>
  <c r="AH221" i="12" s="1"/>
  <c r="AF220" i="12"/>
  <c r="AH220" i="12" s="1"/>
  <c r="AJ220" i="12" s="1"/>
  <c r="AL220" i="12" s="1"/>
  <c r="AE220" i="12" a="1"/>
  <c r="AE220" i="12" s="1"/>
  <c r="AF219" i="12"/>
  <c r="AH219" i="12" s="1"/>
  <c r="AE219" i="12" a="1"/>
  <c r="AE219" i="12" s="1"/>
  <c r="AF218" i="12"/>
  <c r="AH218" i="12" s="1"/>
  <c r="AG218" i="12" s="1" a="1"/>
  <c r="AG218" i="12" s="1"/>
  <c r="AF217" i="12"/>
  <c r="AH217" i="12" s="1"/>
  <c r="AG217" i="12" s="1" a="1"/>
  <c r="AG217" i="12" s="1"/>
  <c r="AF216" i="12"/>
  <c r="AF215" i="12"/>
  <c r="AF214" i="12"/>
  <c r="AH214" i="12" s="1"/>
  <c r="AF213" i="12"/>
  <c r="AH213" i="12" s="1"/>
  <c r="AJ213" i="12" s="1"/>
  <c r="AL213" i="12" s="1"/>
  <c r="AK212" i="12" a="1"/>
  <c r="AK212" i="12" s="1"/>
  <c r="AF212" i="12"/>
  <c r="AH212" i="12" s="1"/>
  <c r="AJ212" i="12" s="1"/>
  <c r="AL212" i="12" s="1"/>
  <c r="AN212" i="12" s="1"/>
  <c r="AM212" i="12" s="1" a="1"/>
  <c r="AM212" i="12" s="1"/>
  <c r="AE212" i="12" a="1"/>
  <c r="AE212" i="12" s="1"/>
  <c r="AF211" i="12"/>
  <c r="AF210" i="12"/>
  <c r="AE210" i="12" s="1" a="1"/>
  <c r="AE210" i="12" s="1"/>
  <c r="AH209" i="12"/>
  <c r="AF209" i="12"/>
  <c r="AE209" i="12" s="1" a="1"/>
  <c r="AE209" i="12" s="1"/>
  <c r="AF208" i="12"/>
  <c r="AE208" i="12" s="1" a="1"/>
  <c r="AE208" i="12" s="1"/>
  <c r="AH207" i="12"/>
  <c r="AG207" i="12" s="1" a="1"/>
  <c r="AG207" i="12" s="1"/>
  <c r="AF207" i="12"/>
  <c r="AE207" i="12" s="1" a="1"/>
  <c r="AE207" i="12" s="1"/>
  <c r="AF206" i="12"/>
  <c r="AH206" i="12" s="1"/>
  <c r="AE206" i="12" a="1"/>
  <c r="AE206" i="12" s="1"/>
  <c r="AF205" i="12"/>
  <c r="AH205" i="12" s="1"/>
  <c r="AJ205" i="12" s="1"/>
  <c r="AF204" i="12"/>
  <c r="AE204" i="12" s="1" a="1"/>
  <c r="AE204" i="12" s="1"/>
  <c r="AF203" i="12"/>
  <c r="AF202" i="12"/>
  <c r="AE202" i="12" s="1" a="1"/>
  <c r="AE202" i="12" s="1"/>
  <c r="AF201" i="12"/>
  <c r="AH201" i="12" s="1"/>
  <c r="AJ201" i="12" s="1"/>
  <c r="AI201" i="12" s="1" a="1"/>
  <c r="AI201" i="12" s="1"/>
  <c r="AF200" i="12"/>
  <c r="AH200" i="12" s="1"/>
  <c r="AE200" i="12" a="1"/>
  <c r="AE200" i="12" s="1"/>
  <c r="AH199" i="12"/>
  <c r="AJ199" i="12" s="1"/>
  <c r="AL199" i="12" s="1"/>
  <c r="AN199" i="12" s="1"/>
  <c r="AM199" i="12" s="1" a="1"/>
  <c r="AM199" i="12" s="1"/>
  <c r="AF199" i="12"/>
  <c r="AE199" i="12" s="1" a="1"/>
  <c r="AE199" i="12" s="1"/>
  <c r="AH198" i="12"/>
  <c r="AG198" i="12" s="1" a="1"/>
  <c r="AG198" i="12" s="1"/>
  <c r="AF198" i="12"/>
  <c r="AE198" i="12" s="1" a="1"/>
  <c r="AE198" i="12" s="1"/>
  <c r="AJ197" i="12"/>
  <c r="AI197" i="12" s="1" a="1"/>
  <c r="AI197" i="12" s="1"/>
  <c r="AF197" i="12"/>
  <c r="AH197" i="12" s="1"/>
  <c r="AG197" i="12" s="1" a="1"/>
  <c r="AG197" i="12" s="1"/>
  <c r="AE197" i="12" a="1"/>
  <c r="AE197" i="12" s="1"/>
  <c r="AJ196" i="12"/>
  <c r="AL196" i="12" s="1"/>
  <c r="AH196" i="12"/>
  <c r="AG196" i="12" a="1"/>
  <c r="AG196" i="12" s="1"/>
  <c r="AF196" i="12"/>
  <c r="AE196" i="12" a="1"/>
  <c r="AE196" i="12" s="1"/>
  <c r="AH195" i="12"/>
  <c r="AG195" i="12" s="1" a="1"/>
  <c r="AG195" i="12" s="1"/>
  <c r="AF195" i="12"/>
  <c r="AE195" i="12" s="1" a="1"/>
  <c r="AE195" i="12" s="1"/>
  <c r="AF194" i="12"/>
  <c r="AH194" i="12" s="1"/>
  <c r="AF193" i="12"/>
  <c r="AH193" i="12" s="1"/>
  <c r="AG193" i="12" s="1" a="1"/>
  <c r="AG193" i="12" s="1"/>
  <c r="AF192" i="12"/>
  <c r="AF191" i="12"/>
  <c r="AH191" i="12" s="1"/>
  <c r="AF190" i="12"/>
  <c r="AH190" i="12" s="1"/>
  <c r="AF189" i="12"/>
  <c r="AF188" i="12"/>
  <c r="AE188" i="12" s="1" a="1"/>
  <c r="AE188" i="12"/>
  <c r="AJ187" i="12"/>
  <c r="AL187" i="12" s="1"/>
  <c r="AK187" i="12" s="1" a="1"/>
  <c r="AK187" i="12" s="1"/>
  <c r="AI187" i="12" a="1"/>
  <c r="AI187" i="12" s="1"/>
  <c r="AF187" i="12"/>
  <c r="AH187" i="12" s="1"/>
  <c r="AG187" i="12" s="1" a="1"/>
  <c r="AG187" i="12" s="1"/>
  <c r="AE187" i="12" a="1"/>
  <c r="AE187" i="12" s="1"/>
  <c r="AF186" i="12"/>
  <c r="AF185" i="12"/>
  <c r="AF184" i="12"/>
  <c r="AF183" i="12"/>
  <c r="AE183" i="12" s="1" a="1"/>
  <c r="AE183" i="12" s="1"/>
  <c r="AF182" i="12"/>
  <c r="AH182" i="12" s="1"/>
  <c r="AJ182" i="12" s="1"/>
  <c r="AE182" i="12" a="1"/>
  <c r="AE182" i="12" s="1"/>
  <c r="AF181" i="12"/>
  <c r="AH181" i="12" s="1"/>
  <c r="AG181" i="12" s="1" a="1"/>
  <c r="AG181" i="12" s="1"/>
  <c r="AF180" i="12"/>
  <c r="AH180" i="12" s="1"/>
  <c r="AJ179" i="12"/>
  <c r="AF179" i="12"/>
  <c r="AH179" i="12" s="1"/>
  <c r="AG179" i="12" s="1" a="1"/>
  <c r="AG179" i="12" s="1"/>
  <c r="AE179" i="12"/>
  <c r="AE179" i="12" a="1"/>
  <c r="AF178" i="12"/>
  <c r="AE178" i="12" s="1" a="1"/>
  <c r="AE178" i="12" s="1"/>
  <c r="AF177" i="12"/>
  <c r="AH177" i="12" s="1"/>
  <c r="AF176" i="12"/>
  <c r="AE176" i="12" s="1" a="1"/>
  <c r="AE176" i="12" s="1"/>
  <c r="AF175" i="12"/>
  <c r="AH175" i="12" s="1"/>
  <c r="AE175" i="12" a="1"/>
  <c r="AE175" i="12" s="1"/>
  <c r="AF174" i="12"/>
  <c r="AF173" i="12"/>
  <c r="AH172" i="12"/>
  <c r="AF172" i="12"/>
  <c r="AE172" i="12" s="1" a="1"/>
  <c r="AE172" i="12" s="1"/>
  <c r="AF171" i="12"/>
  <c r="AH171" i="12" s="1"/>
  <c r="AF170" i="12"/>
  <c r="AH170" i="12" s="1"/>
  <c r="AF169" i="12"/>
  <c r="AH169" i="12" s="1"/>
  <c r="AG169" i="12" s="1" a="1"/>
  <c r="AG169" i="12" s="1"/>
  <c r="AE169" i="12" a="1"/>
  <c r="AE169" i="12" s="1"/>
  <c r="AF168" i="12"/>
  <c r="AE168" i="12" s="1" a="1"/>
  <c r="AE168" i="12" s="1"/>
  <c r="AF167" i="12"/>
  <c r="AE167" i="12" s="1" a="1"/>
  <c r="AE167" i="12" s="1"/>
  <c r="AF166" i="12"/>
  <c r="AH166" i="12" s="1"/>
  <c r="AJ166" i="12" s="1"/>
  <c r="AF165" i="12"/>
  <c r="AH164" i="12"/>
  <c r="AJ164" i="12" s="1"/>
  <c r="AI164" i="12" s="1" a="1"/>
  <c r="AI164" i="12" s="1"/>
  <c r="AF164" i="12"/>
  <c r="AE164" i="12" s="1" a="1"/>
  <c r="AE164" i="12" s="1"/>
  <c r="AH163" i="12"/>
  <c r="AG163" i="12" s="1" a="1"/>
  <c r="AG163" i="12" s="1"/>
  <c r="AF163" i="12"/>
  <c r="AE163" i="12" s="1" a="1"/>
  <c r="AE163" i="12" s="1"/>
  <c r="AF162" i="12"/>
  <c r="AH162" i="12" s="1"/>
  <c r="AF161" i="12"/>
  <c r="AE161" i="12" s="1" a="1"/>
  <c r="AE161" i="12" s="1"/>
  <c r="AH160" i="12"/>
  <c r="AG160" i="12" s="1" a="1"/>
  <c r="AG160" i="12" s="1"/>
  <c r="AF160" i="12"/>
  <c r="AE160" i="12" s="1" a="1"/>
  <c r="AE160" i="12" s="1"/>
  <c r="AF159" i="12"/>
  <c r="AF158" i="12"/>
  <c r="AF157" i="12"/>
  <c r="AF156" i="12"/>
  <c r="AF155" i="12"/>
  <c r="AH155" i="12" s="1"/>
  <c r="AJ155" i="12" s="1"/>
  <c r="AH154" i="12"/>
  <c r="AJ154" i="12" s="1"/>
  <c r="AG154" i="12" a="1"/>
  <c r="AG154" i="12" s="1"/>
  <c r="AF154" i="12"/>
  <c r="AE154" i="12" a="1"/>
  <c r="AE154" i="12" s="1"/>
  <c r="AF153" i="12"/>
  <c r="AE153" i="12" s="1" a="1"/>
  <c r="AE153" i="12" s="1"/>
  <c r="AF152" i="12"/>
  <c r="AH152" i="12" s="1"/>
  <c r="AH151" i="12"/>
  <c r="AG151" i="12" s="1" a="1"/>
  <c r="AG151" i="12" s="1"/>
  <c r="AF151" i="12"/>
  <c r="AE151" i="12" s="1" a="1"/>
  <c r="AE151" i="12"/>
  <c r="AF150" i="12"/>
  <c r="AH150" i="12" s="1"/>
  <c r="AF149" i="12"/>
  <c r="AH149" i="12" s="1"/>
  <c r="AG149" i="12" s="1" a="1"/>
  <c r="AG149" i="12" s="1"/>
  <c r="AF148" i="12"/>
  <c r="AH148" i="12" s="1"/>
  <c r="AH147" i="12"/>
  <c r="AG147" i="12" s="1" a="1"/>
  <c r="AG147" i="12" s="1"/>
  <c r="AF147" i="12"/>
  <c r="AE147" i="12" a="1"/>
  <c r="AE147" i="12" s="1"/>
  <c r="AF146" i="12"/>
  <c r="AE146" i="12" s="1" a="1"/>
  <c r="AE146" i="12" s="1"/>
  <c r="AF145" i="12"/>
  <c r="AH145" i="12" s="1"/>
  <c r="AF144" i="12"/>
  <c r="AE144" i="12" s="1" a="1"/>
  <c r="AE144" i="12" s="1"/>
  <c r="AF143" i="12"/>
  <c r="AH143" i="12" s="1"/>
  <c r="AF142" i="12"/>
  <c r="AF141" i="12"/>
  <c r="AF140" i="12"/>
  <c r="AF139" i="12"/>
  <c r="AE139" i="12" s="1" a="1"/>
  <c r="AE139" i="12" s="1"/>
  <c r="AF138" i="12"/>
  <c r="AH138" i="12" s="1"/>
  <c r="AJ138" i="12" s="1"/>
  <c r="AI138" i="12" s="1" a="1"/>
  <c r="AI138" i="12" s="1"/>
  <c r="AF137" i="12"/>
  <c r="AH137" i="12" s="1"/>
  <c r="AG137" i="12" s="1" a="1"/>
  <c r="AG137" i="12" s="1"/>
  <c r="AH136" i="12"/>
  <c r="AJ136" i="12" s="1"/>
  <c r="AL136" i="12" s="1"/>
  <c r="AN136" i="12" s="1"/>
  <c r="AM136" i="12" s="1" a="1"/>
  <c r="AM136" i="12" s="1"/>
  <c r="AF136" i="12"/>
  <c r="AE136" i="12" a="1"/>
  <c r="AE136" i="12" s="1"/>
  <c r="AH135" i="12"/>
  <c r="AF135" i="12"/>
  <c r="AE135" i="12" s="1" a="1"/>
  <c r="AE135" i="12" s="1"/>
  <c r="AF134" i="12"/>
  <c r="AE134" i="12" s="1" a="1"/>
  <c r="AE134" i="12" s="1"/>
  <c r="AF133" i="12"/>
  <c r="AH133" i="12" s="1"/>
  <c r="AJ133" i="12" s="1"/>
  <c r="AF132" i="12"/>
  <c r="AH132" i="12" s="1"/>
  <c r="AE132" i="12" a="1"/>
  <c r="AE132" i="12" s="1"/>
  <c r="AF131" i="12"/>
  <c r="AH131" i="12" s="1"/>
  <c r="AH130" i="12"/>
  <c r="AG130" i="12" s="1" a="1"/>
  <c r="AG130" i="12" s="1"/>
  <c r="AF130" i="12"/>
  <c r="AE130" i="12" s="1" a="1"/>
  <c r="AE130" i="12" s="1"/>
  <c r="AF129" i="12"/>
  <c r="AF128" i="12"/>
  <c r="AE128" i="12" s="1" a="1"/>
  <c r="AE128" i="12" s="1"/>
  <c r="AF127" i="12"/>
  <c r="AF126" i="12"/>
  <c r="AE126" i="12" s="1" a="1"/>
  <c r="AE126" i="12" s="1"/>
  <c r="AF125" i="12"/>
  <c r="AJ124" i="12"/>
  <c r="AF124" i="12"/>
  <c r="AH124" i="12" s="1"/>
  <c r="AG124" i="12" s="1" a="1"/>
  <c r="AG124" i="12" s="1"/>
  <c r="AE124" i="12" a="1"/>
  <c r="AE124" i="12" s="1"/>
  <c r="AF123" i="12"/>
  <c r="AF122" i="12"/>
  <c r="AE122" i="12" s="1" a="1"/>
  <c r="AE122" i="12" s="1"/>
  <c r="AF121" i="12"/>
  <c r="AH121" i="12" s="1"/>
  <c r="AJ121" i="12" s="1"/>
  <c r="AL121" i="12" s="1"/>
  <c r="AF120" i="12"/>
  <c r="AF119" i="12"/>
  <c r="AH119" i="12" s="1"/>
  <c r="AH118" i="12"/>
  <c r="AF118" i="12"/>
  <c r="AE118" i="12" a="1"/>
  <c r="AE118" i="12" s="1"/>
  <c r="AF117" i="12"/>
  <c r="AH116" i="12"/>
  <c r="AF116" i="12"/>
  <c r="AE116" i="12" s="1" a="1"/>
  <c r="AE116" i="12" s="1"/>
  <c r="AF115" i="12"/>
  <c r="AH115" i="12" s="1"/>
  <c r="AG115" i="12" s="1" a="1"/>
  <c r="AG115" i="12" s="1"/>
  <c r="AE115" i="12" a="1"/>
  <c r="AE115" i="12" s="1"/>
  <c r="AF114" i="12"/>
  <c r="AH114" i="12" s="1"/>
  <c r="AF113" i="12"/>
  <c r="AH113" i="12" s="1"/>
  <c r="AE113" i="12" a="1"/>
  <c r="AE113" i="12" s="1"/>
  <c r="AF112" i="12"/>
  <c r="AH111" i="12"/>
  <c r="AJ111" i="12" s="1"/>
  <c r="AI111" i="12" s="1" a="1"/>
  <c r="AI111" i="12" s="1"/>
  <c r="AF111" i="12"/>
  <c r="AE111" i="12" a="1"/>
  <c r="AE111" i="12" s="1"/>
  <c r="AF110" i="12"/>
  <c r="AE110" i="12" s="1" a="1"/>
  <c r="AE110" i="12" s="1"/>
  <c r="AH109" i="12"/>
  <c r="AJ109" i="12" s="1"/>
  <c r="AF109" i="12"/>
  <c r="AE109" i="12" s="1" a="1"/>
  <c r="AE109" i="12" s="1"/>
  <c r="AF108" i="12"/>
  <c r="AE108" i="12" s="1" a="1"/>
  <c r="AE108" i="12" s="1"/>
  <c r="AF107" i="12"/>
  <c r="AE107" i="12" s="1" a="1"/>
  <c r="AE107" i="12" s="1"/>
  <c r="AF106" i="12"/>
  <c r="AE106" i="12" s="1" a="1"/>
  <c r="AE106" i="12" s="1"/>
  <c r="AF105" i="12"/>
  <c r="AH105" i="12" s="1"/>
  <c r="AF104" i="12"/>
  <c r="AH104" i="12" s="1"/>
  <c r="AF103" i="12"/>
  <c r="AF102" i="12"/>
  <c r="AE102" i="12" s="1" a="1"/>
  <c r="AE102" i="12" s="1"/>
  <c r="AF101" i="12"/>
  <c r="AH101" i="12" s="1"/>
  <c r="AG101" i="12" s="1" a="1"/>
  <c r="AG101" i="12" s="1"/>
  <c r="AF100" i="12"/>
  <c r="AF99" i="12"/>
  <c r="AH99" i="12" s="1"/>
  <c r="AG99" i="12" s="1" a="1"/>
  <c r="AG99" i="12" s="1"/>
  <c r="AE99" i="12" a="1"/>
  <c r="AE99" i="12" s="1"/>
  <c r="AF98" i="12"/>
  <c r="AH98" i="12" s="1"/>
  <c r="AE98" i="12" a="1"/>
  <c r="AE98" i="12" s="1"/>
  <c r="AF97" i="12"/>
  <c r="AE97" i="12" s="1" a="1"/>
  <c r="AE97" i="12" s="1"/>
  <c r="AF96" i="12"/>
  <c r="AE96" i="12" s="1" a="1"/>
  <c r="AE96" i="12" s="1"/>
  <c r="AH95" i="12"/>
  <c r="AJ95" i="12" s="1"/>
  <c r="AI95" i="12" s="1" a="1"/>
  <c r="AI95" i="12" s="1"/>
  <c r="AF95" i="12"/>
  <c r="AE95" i="12" a="1"/>
  <c r="AE95" i="12" s="1"/>
  <c r="AH94" i="12"/>
  <c r="AJ94" i="12" s="1"/>
  <c r="AF94" i="12"/>
  <c r="AE94" i="12" a="1"/>
  <c r="AE94" i="12" s="1"/>
  <c r="AF93" i="12"/>
  <c r="AF92" i="12"/>
  <c r="AH92" i="12" s="1"/>
  <c r="AE92" i="12" a="1"/>
  <c r="AE92" i="12" s="1"/>
  <c r="AF91" i="12"/>
  <c r="AE91" i="12" s="1" a="1"/>
  <c r="AE91" i="12" s="1"/>
  <c r="AH90" i="12"/>
  <c r="AF90" i="12"/>
  <c r="AE90" i="12" a="1"/>
  <c r="AE90" i="12" s="1"/>
  <c r="AF89" i="12"/>
  <c r="AH89" i="12" s="1"/>
  <c r="AF88" i="12"/>
  <c r="AF87" i="12"/>
  <c r="AF86" i="12"/>
  <c r="AF85" i="12"/>
  <c r="AE85" i="12" s="1" a="1"/>
  <c r="AE85" i="12" s="1"/>
  <c r="AF84" i="12"/>
  <c r="AH84" i="12" s="1"/>
  <c r="AF83" i="12"/>
  <c r="AH83" i="12" s="1"/>
  <c r="AF82" i="12"/>
  <c r="AE82" i="12" s="1" a="1"/>
  <c r="AE82" i="12" s="1"/>
  <c r="AL81" i="12"/>
  <c r="AN81" i="12" s="1"/>
  <c r="AM81" i="12" s="1" a="1"/>
  <c r="AM81" i="12" s="1"/>
  <c r="AK81" i="12" a="1"/>
  <c r="AK81" i="12" s="1"/>
  <c r="AI81" i="12"/>
  <c r="AG81" i="12" a="1"/>
  <c r="AG81" i="12" s="1"/>
  <c r="AF81" i="12"/>
  <c r="AH81" i="12" s="1"/>
  <c r="AJ81" i="12" s="1"/>
  <c r="AI81" i="12" s="1" a="1"/>
  <c r="AE81" i="12" a="1"/>
  <c r="AE81" i="12" s="1"/>
  <c r="AF80" i="12"/>
  <c r="AH80" i="12" s="1"/>
  <c r="AJ80" i="12" s="1"/>
  <c r="AI80" i="12" s="1" a="1"/>
  <c r="AI80" i="12" s="1"/>
  <c r="AF79" i="12"/>
  <c r="AE79" i="12" s="1" a="1"/>
  <c r="AE79" i="12" s="1"/>
  <c r="AF78" i="12"/>
  <c r="AH78" i="12" s="1"/>
  <c r="AG78" i="12" s="1" a="1"/>
  <c r="AG78" i="12" s="1"/>
  <c r="AF77" i="12"/>
  <c r="AH77" i="12" s="1"/>
  <c r="AF76" i="12"/>
  <c r="AF75" i="12"/>
  <c r="AE75" i="12" s="1" a="1"/>
  <c r="AE75" i="12" s="1"/>
  <c r="AF74" i="12"/>
  <c r="AE74" i="12" s="1" a="1"/>
  <c r="AE74" i="12" s="1"/>
  <c r="AF73" i="12"/>
  <c r="AH73" i="12" s="1"/>
  <c r="AJ73" i="12" s="1"/>
  <c r="AF72" i="12"/>
  <c r="AH72" i="12" s="1"/>
  <c r="AG72" i="12" s="1" a="1"/>
  <c r="AG72" i="12" s="1"/>
  <c r="AF71" i="12"/>
  <c r="AF70" i="12"/>
  <c r="AH69" i="12"/>
  <c r="AG69" i="12" s="1" a="1"/>
  <c r="AG69" i="12" s="1"/>
  <c r="AF69" i="12"/>
  <c r="AE69" i="12" s="1" a="1"/>
  <c r="AE69" i="12" s="1"/>
  <c r="AF68" i="12"/>
  <c r="AF67" i="12"/>
  <c r="AH67" i="12" s="1"/>
  <c r="AJ67" i="12" s="1"/>
  <c r="AI67" i="12" s="1" a="1"/>
  <c r="AI67" i="12" s="1"/>
  <c r="AF66" i="12"/>
  <c r="AH66" i="12" s="1"/>
  <c r="AG66" i="12" s="1" a="1"/>
  <c r="AG66" i="12" s="1"/>
  <c r="AF65" i="12"/>
  <c r="AH65" i="12" s="1"/>
  <c r="AF64" i="12"/>
  <c r="AH64" i="12" s="1"/>
  <c r="AG64" i="12" s="1" a="1"/>
  <c r="AG64" i="12" s="1"/>
  <c r="AF63" i="12"/>
  <c r="AH63" i="12" s="1"/>
  <c r="AF62" i="12"/>
  <c r="AH62" i="12" s="1"/>
  <c r="AF61" i="12"/>
  <c r="AH61" i="12" s="1"/>
  <c r="AF60" i="12"/>
  <c r="AH60" i="12" s="1"/>
  <c r="AG60" i="12" s="1" a="1"/>
  <c r="AG60" i="12" s="1"/>
  <c r="AF59" i="12"/>
  <c r="AE59" i="12" s="1" a="1"/>
  <c r="AE59" i="12" s="1"/>
  <c r="AF58" i="12"/>
  <c r="AH58" i="12" s="1"/>
  <c r="AF57" i="12"/>
  <c r="AH57" i="12" s="1"/>
  <c r="AG57" i="12" s="1" a="1"/>
  <c r="AG57" i="12" s="1"/>
  <c r="AF56" i="12"/>
  <c r="AF55" i="12"/>
  <c r="AH55" i="12" s="1"/>
  <c r="AF54" i="12"/>
  <c r="AE54" i="12" s="1" a="1"/>
  <c r="AE54" i="12" s="1"/>
  <c r="AF53" i="12"/>
  <c r="AF52" i="12"/>
  <c r="AH52" i="12" s="1"/>
  <c r="AG52" i="12" s="1" a="1"/>
  <c r="AG52" i="12" s="1"/>
  <c r="AF51" i="12"/>
  <c r="AH51" i="12" s="1"/>
  <c r="AJ51" i="12" s="1"/>
  <c r="AE51" i="12" a="1"/>
  <c r="AE51" i="12" s="1"/>
  <c r="AF50" i="12"/>
  <c r="AE50" i="12" s="1" a="1"/>
  <c r="AE50" i="12" s="1"/>
  <c r="AJ49" i="12"/>
  <c r="AL49" i="12" s="1"/>
  <c r="AI49" i="12" a="1"/>
  <c r="AI49" i="12" s="1"/>
  <c r="AF49" i="12"/>
  <c r="AH49" i="12" s="1"/>
  <c r="AG49" i="12" s="1" a="1"/>
  <c r="AG49" i="12" s="1"/>
  <c r="AE49" i="12" a="1"/>
  <c r="AE49" i="12" s="1"/>
  <c r="AF48" i="12"/>
  <c r="AE48" i="12" s="1" a="1"/>
  <c r="AE48" i="12" s="1"/>
  <c r="AH47" i="12"/>
  <c r="AJ47" i="12" s="1"/>
  <c r="AF47" i="12"/>
  <c r="AE47" i="12" s="1" a="1"/>
  <c r="AE47" i="12" s="1"/>
  <c r="AH46" i="12"/>
  <c r="AJ46" i="12" s="1"/>
  <c r="AF46" i="12"/>
  <c r="AE46" i="12" s="1" a="1"/>
  <c r="AE46" i="12" s="1"/>
  <c r="AF45" i="12"/>
  <c r="AH45" i="12" s="1"/>
  <c r="AF44" i="12"/>
  <c r="AE44" i="12" s="1" a="1"/>
  <c r="AE44" i="12" s="1"/>
  <c r="AF43" i="12"/>
  <c r="AE43" i="12" s="1" a="1"/>
  <c r="AE43" i="12" s="1"/>
  <c r="AF42" i="12"/>
  <c r="AF41" i="12"/>
  <c r="AH41" i="12" s="1"/>
  <c r="AG41" i="12" s="1" a="1"/>
  <c r="AG41" i="12" s="1"/>
  <c r="AE41" i="12" a="1"/>
  <c r="AE41" i="12" s="1"/>
  <c r="AF40" i="12"/>
  <c r="AH40" i="12" s="1"/>
  <c r="AG40" i="12" s="1" a="1"/>
  <c r="AG40" i="12" s="1"/>
  <c r="AE40" i="12" a="1"/>
  <c r="AE40" i="12" s="1"/>
  <c r="AF39" i="12"/>
  <c r="AF38" i="12"/>
  <c r="AF37" i="12"/>
  <c r="AH37" i="12" s="1"/>
  <c r="AF36" i="12"/>
  <c r="AE36" i="12" s="1" a="1"/>
  <c r="AE36" i="12" s="1"/>
  <c r="AF35" i="12"/>
  <c r="AE35" i="12" s="1" a="1"/>
  <c r="AE35" i="12" s="1"/>
  <c r="AF34" i="12"/>
  <c r="AE34" i="12" s="1" a="1"/>
  <c r="AE34" i="12" s="1"/>
  <c r="AF33" i="12"/>
  <c r="AH32" i="12"/>
  <c r="AF32" i="12"/>
  <c r="AE32" i="12" a="1"/>
  <c r="AE32" i="12" s="1"/>
  <c r="AF31" i="12"/>
  <c r="AH31" i="12" s="1"/>
  <c r="AE31" i="12" a="1"/>
  <c r="AE31" i="12" s="1"/>
  <c r="AF30" i="12"/>
  <c r="AF29" i="12"/>
  <c r="AH29" i="12" s="1"/>
  <c r="AG29" i="12" s="1" a="1"/>
  <c r="AG29" i="12" s="1"/>
  <c r="AF28" i="12"/>
  <c r="AE28" i="12" s="1" a="1"/>
  <c r="AE28" i="12" s="1"/>
  <c r="AH27" i="12"/>
  <c r="AJ27" i="12" s="1"/>
  <c r="AF27" i="12"/>
  <c r="AE27" i="12" a="1"/>
  <c r="AE27" i="12" s="1"/>
  <c r="AF26" i="12"/>
  <c r="AF25" i="12"/>
  <c r="AE25" i="12" s="1" a="1"/>
  <c r="AE25" i="12" s="1"/>
  <c r="AF24" i="12"/>
  <c r="AH24" i="12" s="1"/>
  <c r="AE24" i="12" a="1"/>
  <c r="AE24" i="12" s="1"/>
  <c r="AF23" i="12"/>
  <c r="AH23" i="12" s="1"/>
  <c r="AG23" i="12" s="1" a="1"/>
  <c r="AG23" i="12" s="1"/>
  <c r="AE23" i="12" a="1"/>
  <c r="AE23" i="12" s="1"/>
  <c r="AF22" i="12"/>
  <c r="AE22" i="12" s="1" a="1"/>
  <c r="AE22" i="12" s="1"/>
  <c r="AF21" i="12"/>
  <c r="AE21" i="12" s="1" a="1"/>
  <c r="AE21" i="12" s="1"/>
  <c r="AF20" i="12"/>
  <c r="AE20" i="12" s="1" a="1"/>
  <c r="AE20" i="12" s="1"/>
  <c r="AF19" i="12"/>
  <c r="AF18" i="12"/>
  <c r="AH18" i="12" s="1"/>
  <c r="AJ18" i="12" s="1"/>
  <c r="AF17" i="12"/>
  <c r="AH17" i="12" s="1"/>
  <c r="AF16" i="12"/>
  <c r="AH15" i="12"/>
  <c r="AG15" i="12" s="1" a="1"/>
  <c r="AG15" i="12" s="1"/>
  <c r="AF15" i="12"/>
  <c r="AE15" i="12" a="1"/>
  <c r="AE15" i="12" s="1"/>
  <c r="AF14" i="12"/>
  <c r="AH14" i="12" s="1"/>
  <c r="AG14" i="12" s="1" a="1"/>
  <c r="AG14" i="12" s="1"/>
  <c r="AF13" i="12"/>
  <c r="AH13" i="12" s="1"/>
  <c r="AE13" i="12" a="1"/>
  <c r="AE13" i="12" s="1"/>
  <c r="AF12" i="12"/>
  <c r="AH11" i="12"/>
  <c r="AJ11" i="12" s="1"/>
  <c r="AL11" i="12" s="1"/>
  <c r="AF11" i="12"/>
  <c r="AE11" i="12" a="1"/>
  <c r="AE11" i="12" s="1"/>
  <c r="AF10" i="12"/>
  <c r="AH10" i="12" s="1"/>
  <c r="AJ10" i="12" s="1"/>
  <c r="AF9" i="12"/>
  <c r="AF8" i="12"/>
  <c r="AH8" i="12" s="1"/>
  <c r="AF7" i="12"/>
  <c r="AH7" i="12" s="1"/>
  <c r="AE7" i="12" a="1"/>
  <c r="AE7" i="12" s="1"/>
  <c r="AH6" i="12"/>
  <c r="AG6" i="12" s="1" a="1"/>
  <c r="AG6" i="12" s="1"/>
  <c r="AF6" i="12"/>
  <c r="AE6" i="12" a="1"/>
  <c r="AE6" i="12" s="1"/>
  <c r="AF5" i="12"/>
  <c r="AE5" i="12" s="1" a="1"/>
  <c r="AE5" i="12" s="1"/>
  <c r="BD5" i="14"/>
  <c r="BE5" i="14"/>
  <c r="BF5" i="14"/>
  <c r="BG5" i="14"/>
  <c r="BH5" i="14"/>
  <c r="BI5" i="14"/>
  <c r="BJ5" i="14" s="1"/>
  <c r="BK5" i="14" s="1"/>
  <c r="BL5" i="14" s="1"/>
  <c r="BM5" i="14" s="1"/>
  <c r="BC5" i="14"/>
  <c r="AO13" i="14"/>
  <c r="AO9" i="14"/>
  <c r="AO10" i="14" s="1"/>
  <c r="AO11" i="14" s="1"/>
  <c r="AO8" i="14"/>
  <c r="AT13" i="14"/>
  <c r="AT9" i="14"/>
  <c r="AT10" i="14" s="1"/>
  <c r="AT11" i="14" s="1"/>
  <c r="AT8" i="14"/>
  <c r="AJ105" i="12" l="1"/>
  <c r="AG105" i="12" a="1"/>
  <c r="AG105" i="12" s="1"/>
  <c r="AJ148" i="12"/>
  <c r="AG148" i="12" a="1"/>
  <c r="AG148" i="12" s="1"/>
  <c r="AJ45" i="12"/>
  <c r="AG45" i="12" a="1"/>
  <c r="AG45" i="12" s="1"/>
  <c r="AJ194" i="12"/>
  <c r="AG194" i="12" a="1"/>
  <c r="AG194" i="12" s="1"/>
  <c r="AK250" i="12" a="1"/>
  <c r="AK250" i="12" s="1"/>
  <c r="AN250" i="12"/>
  <c r="AM250" i="12" s="1" a="1"/>
  <c r="AM250" i="12" s="1"/>
  <c r="AJ259" i="12"/>
  <c r="AI259" i="12" s="1" a="1"/>
  <c r="AI259" i="12" s="1"/>
  <c r="AG259" i="12" a="1"/>
  <c r="AG259" i="12" s="1"/>
  <c r="AJ334" i="12"/>
  <c r="AG334" i="12" a="1"/>
  <c r="AG334" i="12" s="1"/>
  <c r="AN236" i="12"/>
  <c r="AM236" i="12" s="1" a="1"/>
  <c r="AM236" i="12" s="1"/>
  <c r="AK236" i="12" a="1"/>
  <c r="AK236" i="12" s="1"/>
  <c r="AH36" i="12"/>
  <c r="AJ36" i="12" s="1"/>
  <c r="AI36" i="12" s="1" a="1"/>
  <c r="AI36" i="12" s="1"/>
  <c r="AL138" i="12"/>
  <c r="AG11" i="12" a="1"/>
  <c r="AG11" i="12" s="1"/>
  <c r="AE18" i="12" a="1"/>
  <c r="AE18" i="12" s="1"/>
  <c r="AH44" i="12"/>
  <c r="AL80" i="12"/>
  <c r="AN80" i="12" s="1"/>
  <c r="AM80" i="12" s="1" a="1"/>
  <c r="AM80" i="12" s="1"/>
  <c r="AH85" i="12"/>
  <c r="AH97" i="12"/>
  <c r="AG97" i="12" s="1" a="1"/>
  <c r="AG97" i="12" s="1"/>
  <c r="AE105" i="12" a="1"/>
  <c r="AE105" i="12" s="1"/>
  <c r="AE193" i="12" a="1"/>
  <c r="AE193" i="12" s="1"/>
  <c r="AH202" i="12"/>
  <c r="AH288" i="12"/>
  <c r="AG288" i="12" s="1" a="1"/>
  <c r="AG288" i="12" s="1"/>
  <c r="AE311" i="12" a="1"/>
  <c r="AE311" i="12" s="1"/>
  <c r="AJ316" i="12"/>
  <c r="AH324" i="12"/>
  <c r="AG324" i="12" s="1" a="1"/>
  <c r="AG324" i="12" s="1"/>
  <c r="AH332" i="12"/>
  <c r="AG332" i="12" s="1" a="1"/>
  <c r="AG332" i="12" s="1"/>
  <c r="AE339" i="12" a="1"/>
  <c r="AE339" i="12" s="1"/>
  <c r="AE45" i="12" a="1"/>
  <c r="AE45" i="12" s="1"/>
  <c r="AL111" i="12"/>
  <c r="AN111" i="12" s="1"/>
  <c r="AM111" i="12" s="1" a="1"/>
  <c r="AM111" i="12" s="1"/>
  <c r="AH139" i="12"/>
  <c r="AJ139" i="12" s="1"/>
  <c r="AE148" i="12" a="1"/>
  <c r="AE148" i="12" s="1"/>
  <c r="AE152" i="12" a="1"/>
  <c r="AE152" i="12" s="1"/>
  <c r="AE194" i="12" a="1"/>
  <c r="AE194" i="12" s="1"/>
  <c r="AH224" i="12"/>
  <c r="AE236" i="12" a="1"/>
  <c r="AE236" i="12" s="1"/>
  <c r="AH242" i="12"/>
  <c r="AJ242" i="12" s="1"/>
  <c r="AE326" i="12" a="1"/>
  <c r="AE326" i="12" s="1"/>
  <c r="AE334" i="12" a="1"/>
  <c r="AE334" i="12" s="1"/>
  <c r="AE340" i="12" a="1"/>
  <c r="AE340" i="12" s="1"/>
  <c r="AE166" i="12" a="1"/>
  <c r="AE166" i="12" s="1"/>
  <c r="AH256" i="12"/>
  <c r="AG256" i="12" s="1" a="1"/>
  <c r="AG256" i="12" s="1"/>
  <c r="AH126" i="12"/>
  <c r="AJ126" i="12" s="1"/>
  <c r="AI126" i="12" s="1" a="1"/>
  <c r="AI126" i="12" s="1"/>
  <c r="AH277" i="12"/>
  <c r="AH319" i="12"/>
  <c r="AG319" i="12" s="1" a="1"/>
  <c r="AG319" i="12" s="1"/>
  <c r="AE327" i="12" a="1"/>
  <c r="AE327" i="12" s="1"/>
  <c r="AJ340" i="12"/>
  <c r="AI213" i="12" a="1"/>
  <c r="AI213" i="12" s="1"/>
  <c r="AG290" i="12" a="1"/>
  <c r="AG290" i="12" s="1"/>
  <c r="AH59" i="12"/>
  <c r="AJ14" i="12"/>
  <c r="AL14" i="12" s="1"/>
  <c r="AH20" i="12"/>
  <c r="AE52" i="12" a="1"/>
  <c r="AE52" i="12" s="1"/>
  <c r="AE60" i="12" a="1"/>
  <c r="AE60" i="12" s="1"/>
  <c r="AG95" i="12" a="1"/>
  <c r="AG95" i="12" s="1"/>
  <c r="AE121" i="12" a="1"/>
  <c r="AE121" i="12" s="1"/>
  <c r="AE149" i="12" a="1"/>
  <c r="AE149" i="12" s="1"/>
  <c r="AE162" i="12" a="1"/>
  <c r="AE162" i="12" s="1"/>
  <c r="AE190" i="12" a="1"/>
  <c r="AE190" i="12" s="1"/>
  <c r="AE201" i="12" a="1"/>
  <c r="AE201" i="12" s="1"/>
  <c r="AE214" i="12" a="1"/>
  <c r="AE214" i="12" s="1"/>
  <c r="AE221" i="12" a="1"/>
  <c r="AE221" i="12" s="1"/>
  <c r="AE226" i="12" a="1"/>
  <c r="AE226" i="12" s="1"/>
  <c r="AI233" i="12" a="1"/>
  <c r="AI233" i="12" s="1"/>
  <c r="AH245" i="12"/>
  <c r="AE259" i="12" a="1"/>
  <c r="AE259" i="12" s="1"/>
  <c r="AE272" i="12" a="1"/>
  <c r="AE272" i="12" s="1"/>
  <c r="AE279" i="12" a="1"/>
  <c r="AE279" i="12" s="1"/>
  <c r="AI290" i="12" a="1"/>
  <c r="AI290" i="12" s="1"/>
  <c r="AE314" i="12" a="1"/>
  <c r="AE314" i="12" s="1"/>
  <c r="AE10" i="12" a="1"/>
  <c r="AE10" i="12" s="1"/>
  <c r="AH21" i="12"/>
  <c r="AH35" i="12"/>
  <c r="AJ69" i="12"/>
  <c r="AI69" i="12" s="1" a="1"/>
  <c r="AI69" i="12" s="1"/>
  <c r="AH79" i="12"/>
  <c r="AJ79" i="12" s="1"/>
  <c r="AE145" i="12" a="1"/>
  <c r="AE145" i="12" s="1"/>
  <c r="AJ149" i="12"/>
  <c r="AG265" i="12" a="1"/>
  <c r="AG265" i="12" s="1"/>
  <c r="AJ272" i="12"/>
  <c r="AJ279" i="12"/>
  <c r="AH287" i="12"/>
  <c r="AJ287" i="12" s="1"/>
  <c r="AE309" i="12" a="1"/>
  <c r="AE309" i="12" s="1"/>
  <c r="AL322" i="12"/>
  <c r="AK322" i="12" s="1" a="1"/>
  <c r="AK322" i="12" s="1"/>
  <c r="AH336" i="12"/>
  <c r="AG336" i="12" s="1" a="1"/>
  <c r="AG336" i="12" s="1"/>
  <c r="AE80" i="12" a="1"/>
  <c r="AE80" i="12" s="1"/>
  <c r="AE104" i="12" a="1"/>
  <c r="AE104" i="12" s="1"/>
  <c r="AE138" i="12" a="1"/>
  <c r="AE138" i="12" s="1"/>
  <c r="AE150" i="12" a="1"/>
  <c r="AE150" i="12" s="1"/>
  <c r="AE170" i="12" a="1"/>
  <c r="AE170" i="12" s="1"/>
  <c r="AE191" i="12" a="1"/>
  <c r="AE191" i="12" s="1"/>
  <c r="AL265" i="12"/>
  <c r="AE280" i="12" a="1"/>
  <c r="AE280" i="12" s="1"/>
  <c r="AE303" i="12" a="1"/>
  <c r="AE303" i="12" s="1"/>
  <c r="AE217" i="12" a="1"/>
  <c r="AE217" i="12" s="1"/>
  <c r="AH337" i="12"/>
  <c r="AG337" i="12" s="1" a="1"/>
  <c r="AG337" i="12" s="1"/>
  <c r="AG280" i="12" a="1"/>
  <c r="AG280" i="12" s="1"/>
  <c r="AG61" i="12" a="1"/>
  <c r="AG61" i="12" s="1"/>
  <c r="AJ61" i="12"/>
  <c r="AG13" i="12" a="1"/>
  <c r="AG13" i="12" s="1"/>
  <c r="AJ13" i="12"/>
  <c r="AL13" i="12" s="1"/>
  <c r="AN13" i="12" s="1"/>
  <c r="AM13" i="12" s="1" a="1"/>
  <c r="AM13" i="12" s="1"/>
  <c r="AN281" i="12"/>
  <c r="AM281" i="12" s="1" a="1"/>
  <c r="AM281" i="12" s="1"/>
  <c r="AK281" i="12" a="1"/>
  <c r="AK281" i="12" s="1"/>
  <c r="AH33" i="12"/>
  <c r="AJ33" i="12" s="1"/>
  <c r="AE33" i="12" a="1"/>
  <c r="AE33" i="12" s="1"/>
  <c r="AI133" i="12" a="1"/>
  <c r="AI133" i="12" s="1"/>
  <c r="AL133" i="12"/>
  <c r="AH26" i="12"/>
  <c r="AJ26" i="12" s="1"/>
  <c r="AI26" i="12" s="1" a="1"/>
  <c r="AI26" i="12" s="1"/>
  <c r="AE26" i="12" a="1"/>
  <c r="AE26" i="12" s="1"/>
  <c r="AJ32" i="12"/>
  <c r="AG32" i="12" a="1"/>
  <c r="AG32" i="12" s="1"/>
  <c r="AE9" i="12" a="1"/>
  <c r="AE9" i="12" s="1"/>
  <c r="AH9" i="12"/>
  <c r="AJ9" i="12" s="1"/>
  <c r="AG98" i="12" a="1"/>
  <c r="AG98" i="12" s="1"/>
  <c r="AJ98" i="12"/>
  <c r="AJ180" i="12"/>
  <c r="AG180" i="12" a="1"/>
  <c r="AG180" i="12" s="1"/>
  <c r="AI326" i="12" a="1"/>
  <c r="AI326" i="12" s="1"/>
  <c r="AL326" i="12"/>
  <c r="AH16" i="12"/>
  <c r="AJ16" i="12" s="1"/>
  <c r="AE16" i="12" a="1"/>
  <c r="AE16" i="12" s="1"/>
  <c r="AL148" i="12"/>
  <c r="AI148" i="12" a="1"/>
  <c r="AI148" i="12" s="1"/>
  <c r="AG77" i="12" a="1"/>
  <c r="AG77" i="12" s="1"/>
  <c r="AJ77" i="12"/>
  <c r="AJ29" i="12"/>
  <c r="AL29" i="12" s="1"/>
  <c r="AG114" i="12" a="1"/>
  <c r="AG114" i="12" s="1"/>
  <c r="AJ114" i="12"/>
  <c r="AG143" i="12" a="1"/>
  <c r="AG143" i="12" s="1"/>
  <c r="AJ143" i="12"/>
  <c r="AJ264" i="12"/>
  <c r="AG264" i="12" a="1"/>
  <c r="AG264" i="12" s="1"/>
  <c r="AG335" i="12" a="1"/>
  <c r="AG335" i="12" s="1"/>
  <c r="AJ335" i="12"/>
  <c r="AJ162" i="12"/>
  <c r="AG162" i="12" a="1"/>
  <c r="AG162" i="12" s="1"/>
  <c r="AG214" i="12" a="1"/>
  <c r="AG214" i="12" s="1"/>
  <c r="AJ214" i="12"/>
  <c r="AJ59" i="12"/>
  <c r="AL59" i="12" s="1"/>
  <c r="AG59" i="12" a="1"/>
  <c r="AG59" i="12" s="1"/>
  <c r="AH30" i="12"/>
  <c r="AE30" i="12" a="1"/>
  <c r="AE30" i="12" s="1"/>
  <c r="AJ177" i="12"/>
  <c r="AG177" i="12" a="1"/>
  <c r="AG177" i="12" s="1"/>
  <c r="AG238" i="12" a="1"/>
  <c r="AG238" i="12" s="1"/>
  <c r="AJ238" i="12"/>
  <c r="AJ302" i="12"/>
  <c r="AG302" i="12" a="1"/>
  <c r="AG302" i="12" s="1"/>
  <c r="AE76" i="12" a="1"/>
  <c r="AE76" i="12" s="1"/>
  <c r="AH76" i="12"/>
  <c r="AE12" i="12" a="1"/>
  <c r="AE12" i="12" s="1"/>
  <c r="AH12" i="12"/>
  <c r="AL36" i="12"/>
  <c r="AK36" i="12" s="1" a="1"/>
  <c r="AK36" i="12" s="1"/>
  <c r="AG84" i="12" a="1"/>
  <c r="AG84" i="12" s="1"/>
  <c r="AJ84" i="12"/>
  <c r="AL84" i="12" s="1"/>
  <c r="AG323" i="12" a="1"/>
  <c r="AG323" i="12" s="1"/>
  <c r="AJ323" i="12"/>
  <c r="AI323" i="12" s="1" a="1"/>
  <c r="AI323" i="12" s="1"/>
  <c r="AE71" i="12" a="1"/>
  <c r="AE71" i="12" s="1"/>
  <c r="AH71" i="12"/>
  <c r="AG292" i="12" a="1"/>
  <c r="AG292" i="12" s="1"/>
  <c r="AJ292" i="12"/>
  <c r="AI51" i="12" a="1"/>
  <c r="AI51" i="12" s="1"/>
  <c r="AL51" i="12"/>
  <c r="AJ89" i="12"/>
  <c r="AI89" i="12" s="1" a="1"/>
  <c r="AI89" i="12" s="1"/>
  <c r="AG89" i="12" a="1"/>
  <c r="AG89" i="12" s="1"/>
  <c r="AJ92" i="12"/>
  <c r="AG92" i="12" a="1"/>
  <c r="AG92" i="12" s="1"/>
  <c r="AJ171" i="12"/>
  <c r="AG171" i="12" a="1"/>
  <c r="AG171" i="12" s="1"/>
  <c r="AG229" i="12" a="1"/>
  <c r="AG229" i="12" s="1"/>
  <c r="AJ229" i="12"/>
  <c r="AJ241" i="12"/>
  <c r="AG241" i="12" a="1"/>
  <c r="AG241" i="12" s="1"/>
  <c r="AJ41" i="12"/>
  <c r="AE66" i="12" a="1"/>
  <c r="AE66" i="12" s="1"/>
  <c r="AL95" i="12"/>
  <c r="AK95" i="12" s="1" a="1"/>
  <c r="AK95" i="12" s="1"/>
  <c r="AJ101" i="12"/>
  <c r="AG109" i="12" a="1"/>
  <c r="AG109" i="12" s="1"/>
  <c r="AI121" i="12" a="1"/>
  <c r="AI121" i="12" s="1"/>
  <c r="AG126" i="12" a="1"/>
  <c r="AG126" i="12" s="1"/>
  <c r="AG133" i="12" a="1"/>
  <c r="AG133" i="12" s="1"/>
  <c r="AJ137" i="12"/>
  <c r="AI137" i="12" s="1" a="1"/>
  <c r="AI137" i="12" s="1"/>
  <c r="AE143" i="12" a="1"/>
  <c r="AE143" i="12" s="1"/>
  <c r="AH146" i="12"/>
  <c r="AJ146" i="12" s="1"/>
  <c r="AJ151" i="12"/>
  <c r="AH161" i="12"/>
  <c r="AH168" i="12"/>
  <c r="AJ168" i="12" s="1"/>
  <c r="AL168" i="12" s="1"/>
  <c r="AN168" i="12" s="1"/>
  <c r="AM168" i="12" s="1" a="1"/>
  <c r="AM168" i="12" s="1"/>
  <c r="AH178" i="12"/>
  <c r="AE181" i="12" a="1"/>
  <c r="AE181" i="12" s="1"/>
  <c r="AH204" i="12"/>
  <c r="AG204" i="12" s="1" a="1"/>
  <c r="AG204" i="12" s="1"/>
  <c r="AH210" i="12"/>
  <c r="AG210" i="12" s="1" a="1"/>
  <c r="AG210" i="12" s="1"/>
  <c r="AJ226" i="12"/>
  <c r="AI226" i="12" s="1" a="1"/>
  <c r="AI226" i="12" s="1"/>
  <c r="AE251" i="12" a="1"/>
  <c r="AE251" i="12" s="1"/>
  <c r="AE268" i="12" a="1"/>
  <c r="AE268" i="12" s="1"/>
  <c r="AJ271" i="12"/>
  <c r="AI271" i="12" s="1" a="1"/>
  <c r="AI271" i="12" s="1"/>
  <c r="AH282" i="12"/>
  <c r="AE298" i="12" a="1"/>
  <c r="AE298" i="12" s="1"/>
  <c r="AH312" i="12"/>
  <c r="AH315" i="12"/>
  <c r="AN322" i="12"/>
  <c r="AM322" i="12" s="1" a="1"/>
  <c r="AM322" i="12" s="1"/>
  <c r="AE177" i="12" a="1"/>
  <c r="AE177" i="12" s="1"/>
  <c r="AI196" i="12" a="1"/>
  <c r="AI196" i="12" s="1"/>
  <c r="AE205" i="12" a="1"/>
  <c r="AE205" i="12" s="1"/>
  <c r="AJ218" i="12"/>
  <c r="AE241" i="12" a="1"/>
  <c r="AE241" i="12" s="1"/>
  <c r="AJ319" i="12"/>
  <c r="AE323" i="12" a="1"/>
  <c r="AE323" i="12" s="1"/>
  <c r="AE325" i="12" a="1"/>
  <c r="AE325" i="12" s="1"/>
  <c r="AE335" i="12" a="1"/>
  <c r="AE335" i="12" s="1"/>
  <c r="AJ337" i="12"/>
  <c r="AE343" i="12" a="1"/>
  <c r="AE343" i="12" s="1"/>
  <c r="AJ207" i="12"/>
  <c r="AE276" i="12" a="1"/>
  <c r="AE276" i="12" s="1"/>
  <c r="AE284" i="12" a="1"/>
  <c r="AE284" i="12" s="1"/>
  <c r="AG298" i="12" a="1"/>
  <c r="AG298" i="12" s="1"/>
  <c r="AE330" i="12" a="1"/>
  <c r="AE330" i="12" s="1"/>
  <c r="AH96" i="12"/>
  <c r="AG205" i="12" a="1"/>
  <c r="AG205" i="12" s="1"/>
  <c r="AJ235" i="12"/>
  <c r="AE238" i="12" a="1"/>
  <c r="AE238" i="12" s="1"/>
  <c r="AH248" i="12"/>
  <c r="AJ256" i="12"/>
  <c r="AJ130" i="12"/>
  <c r="AH34" i="12"/>
  <c r="AH102" i="12"/>
  <c r="AJ102" i="12" s="1"/>
  <c r="AI102" i="12" s="1" a="1"/>
  <c r="AI102" i="12" s="1"/>
  <c r="AH106" i="12"/>
  <c r="AG106" i="12" s="1" a="1"/>
  <c r="AG106" i="12" s="1"/>
  <c r="AH122" i="12"/>
  <c r="AG138" i="12" a="1"/>
  <c r="AG138" i="12" s="1"/>
  <c r="AL164" i="12"/>
  <c r="AH5" i="12"/>
  <c r="AJ5" i="12" s="1"/>
  <c r="AL5" i="12" s="1"/>
  <c r="AN5" i="12" s="1"/>
  <c r="AH22" i="12"/>
  <c r="AG46" i="12" a="1"/>
  <c r="AG46" i="12" s="1"/>
  <c r="AH50" i="12"/>
  <c r="AH54" i="12"/>
  <c r="AE63" i="12" a="1"/>
  <c r="AE63" i="12" s="1"/>
  <c r="AE67" i="12" a="1"/>
  <c r="AE67" i="12" s="1"/>
  <c r="AE72" i="12" a="1"/>
  <c r="AE72" i="12" s="1"/>
  <c r="AE77" i="12" a="1"/>
  <c r="AE77" i="12" s="1"/>
  <c r="AG80" i="12" a="1"/>
  <c r="AG80" i="12" s="1"/>
  <c r="AE83" i="12" a="1"/>
  <c r="AE83" i="12" s="1"/>
  <c r="AH91" i="12"/>
  <c r="AH110" i="12"/>
  <c r="AE114" i="12" a="1"/>
  <c r="AE114" i="12" s="1"/>
  <c r="AE131" i="12" a="1"/>
  <c r="AE131" i="12" s="1"/>
  <c r="AG136" i="12" a="1"/>
  <c r="AG136" i="12" s="1"/>
  <c r="AJ181" i="12"/>
  <c r="AG199" i="12" a="1"/>
  <c r="AG199" i="12" s="1"/>
  <c r="AG212" i="12" a="1"/>
  <c r="AG212" i="12" s="1"/>
  <c r="AH227" i="12"/>
  <c r="AE254" i="12" a="1"/>
  <c r="AE254" i="12" s="1"/>
  <c r="AH269" i="12"/>
  <c r="AE281" i="12" a="1"/>
  <c r="AE281" i="12" s="1"/>
  <c r="AH299" i="12"/>
  <c r="AH320" i="12"/>
  <c r="AH344" i="12"/>
  <c r="AJ344" i="12" s="1"/>
  <c r="AE270" i="12" a="1"/>
  <c r="AE270" i="12" s="1"/>
  <c r="AE295" i="12" a="1"/>
  <c r="AE295" i="12" s="1"/>
  <c r="AH317" i="12"/>
  <c r="AJ317" i="12" s="1"/>
  <c r="AG326" i="12" a="1"/>
  <c r="AG326" i="12" s="1"/>
  <c r="AJ339" i="12"/>
  <c r="AE345" i="12" a="1"/>
  <c r="AE345" i="12" s="1"/>
  <c r="AE101" i="12" a="1"/>
  <c r="AE101" i="12" s="1"/>
  <c r="AE180" i="12" a="1"/>
  <c r="AE180" i="12" s="1"/>
  <c r="AI199" i="12" a="1"/>
  <c r="AI199" i="12" s="1"/>
  <c r="AH208" i="12"/>
  <c r="AJ208" i="12" s="1"/>
  <c r="AI208" i="12" s="1" a="1"/>
  <c r="AI208" i="12" s="1"/>
  <c r="AH228" i="12"/>
  <c r="AE255" i="12" a="1"/>
  <c r="AE255" i="12" s="1"/>
  <c r="AH257" i="12"/>
  <c r="AJ257" i="12" s="1"/>
  <c r="AE261" i="12" a="1"/>
  <c r="AE261" i="12" s="1"/>
  <c r="AG314" i="12" a="1"/>
  <c r="AG314" i="12" s="1"/>
  <c r="AJ60" i="12"/>
  <c r="AI60" i="12" s="1" a="1"/>
  <c r="AI60" i="12" s="1"/>
  <c r="AE137" i="12" a="1"/>
  <c r="AE137" i="12" s="1"/>
  <c r="AE29" i="12" a="1"/>
  <c r="AE29" i="12" s="1"/>
  <c r="AJ40" i="12"/>
  <c r="AI40" i="12" s="1" a="1"/>
  <c r="AI40" i="12" s="1"/>
  <c r="AG47" i="12" a="1"/>
  <c r="AG47" i="12" s="1"/>
  <c r="AE61" i="12" a="1"/>
  <c r="AE61" i="12" s="1"/>
  <c r="AE64" i="12" a="1"/>
  <c r="AE64" i="12" s="1"/>
  <c r="AE73" i="12" a="1"/>
  <c r="AE73" i="12" s="1"/>
  <c r="AE84" i="12" a="1"/>
  <c r="AE84" i="12" s="1"/>
  <c r="AE89" i="12" a="1"/>
  <c r="AE89" i="12" s="1"/>
  <c r="AJ97" i="12"/>
  <c r="AI97" i="12" s="1" a="1"/>
  <c r="AI97" i="12" s="1"/>
  <c r="AH108" i="12"/>
  <c r="AJ108" i="12" s="1"/>
  <c r="AG111" i="12" a="1"/>
  <c r="AG111" i="12" s="1"/>
  <c r="AH128" i="12"/>
  <c r="AH144" i="12"/>
  <c r="AG166" i="12" a="1"/>
  <c r="AG166" i="12" s="1"/>
  <c r="AE171" i="12" a="1"/>
  <c r="AE171" i="12" s="1"/>
  <c r="AN187" i="12"/>
  <c r="AM187" i="12" s="1" a="1"/>
  <c r="AM187" i="12" s="1"/>
  <c r="AJ195" i="12"/>
  <c r="AL197" i="12"/>
  <c r="AK199" i="12" a="1"/>
  <c r="AK199" i="12" s="1"/>
  <c r="AE213" i="12" a="1"/>
  <c r="AE213" i="12" s="1"/>
  <c r="AG220" i="12" a="1"/>
  <c r="AG220" i="12" s="1"/>
  <c r="AE229" i="12" a="1"/>
  <c r="AE229" i="12" s="1"/>
  <c r="AH232" i="12"/>
  <c r="AG236" i="12" a="1"/>
  <c r="AG236" i="12" s="1"/>
  <c r="AG242" i="12" a="1"/>
  <c r="AG242" i="12" s="1"/>
  <c r="AI246" i="12" a="1"/>
  <c r="AI246" i="12" s="1"/>
  <c r="AG250" i="12" a="1"/>
  <c r="AG250" i="12" s="1"/>
  <c r="AH273" i="12"/>
  <c r="AE286" i="12" a="1"/>
  <c r="AE286" i="12" s="1"/>
  <c r="AJ288" i="12"/>
  <c r="AE292" i="12" a="1"/>
  <c r="AE292" i="12" s="1"/>
  <c r="AE302" i="12" a="1"/>
  <c r="AE302" i="12" s="1"/>
  <c r="AG306" i="12" a="1"/>
  <c r="AG306" i="12" s="1"/>
  <c r="AG322" i="12" a="1"/>
  <c r="AG322" i="12" s="1"/>
  <c r="AJ234" i="12"/>
  <c r="AE347" i="12" a="1"/>
  <c r="AE347" i="12" s="1"/>
  <c r="AJ57" i="12"/>
  <c r="AI57" i="12" s="1" a="1"/>
  <c r="AI57" i="12" s="1"/>
  <c r="AJ64" i="12"/>
  <c r="AI64" i="12" s="1" a="1"/>
  <c r="AI64" i="12" s="1"/>
  <c r="AK111" i="12" a="1"/>
  <c r="AK111" i="12" s="1"/>
  <c r="AJ160" i="12"/>
  <c r="AH167" i="12"/>
  <c r="AI236" i="12" a="1"/>
  <c r="AI236" i="12" s="1"/>
  <c r="AK246" i="12" a="1"/>
  <c r="AK246" i="12" s="1"/>
  <c r="AI250" i="12" a="1"/>
  <c r="AI250" i="12" s="1"/>
  <c r="AL314" i="12"/>
  <c r="AH134" i="12"/>
  <c r="AG213" i="12" a="1"/>
  <c r="AG213" i="12" s="1"/>
  <c r="AG36" i="12" a="1"/>
  <c r="AG36" i="12" s="1"/>
  <c r="AE65" i="12" a="1"/>
  <c r="AE65" i="12" s="1"/>
  <c r="AG121" i="12" a="1"/>
  <c r="AG121" i="12" s="1"/>
  <c r="AE133" i="12" a="1"/>
  <c r="AE133" i="12" s="1"/>
  <c r="AE155" i="12" a="1"/>
  <c r="AE155" i="12" s="1"/>
  <c r="AH176" i="12"/>
  <c r="AH183" i="12"/>
  <c r="AJ217" i="12"/>
  <c r="AE244" i="12" a="1"/>
  <c r="AE244" i="12" s="1"/>
  <c r="AE263" i="12" a="1"/>
  <c r="AE263" i="12" s="1"/>
  <c r="AH296" i="12"/>
  <c r="AJ324" i="12"/>
  <c r="AE328" i="12" a="1"/>
  <c r="AE328" i="12" s="1"/>
  <c r="AJ336" i="12"/>
  <c r="AE342" i="12" a="1"/>
  <c r="AE342" i="12" s="1"/>
  <c r="AJ132" i="12"/>
  <c r="AG132" i="12" a="1"/>
  <c r="AG132" i="12" s="1"/>
  <c r="AJ66" i="12"/>
  <c r="AG33" i="12" a="1"/>
  <c r="AG33" i="12" s="1"/>
  <c r="AL47" i="12"/>
  <c r="AI47" i="12" a="1"/>
  <c r="AI47" i="12" s="1"/>
  <c r="AN51" i="12"/>
  <c r="AM51" i="12" s="1" a="1"/>
  <c r="AM51" i="12" s="1"/>
  <c r="AK51" i="12" a="1"/>
  <c r="AK51" i="12" s="1"/>
  <c r="AJ55" i="12"/>
  <c r="AG55" i="12" a="1"/>
  <c r="AG55" i="12" s="1"/>
  <c r="AL9" i="12"/>
  <c r="AI9" i="12" a="1"/>
  <c r="AI9" i="12" s="1"/>
  <c r="AL10" i="12"/>
  <c r="AI10" i="12" a="1"/>
  <c r="AI10" i="12" s="1"/>
  <c r="AG16" i="12" a="1"/>
  <c r="AG16" i="12" s="1"/>
  <c r="AN36" i="12"/>
  <c r="AM36" i="12" s="1" a="1"/>
  <c r="AM36" i="12" s="1"/>
  <c r="AE56" i="12" a="1"/>
  <c r="AE56" i="12" s="1"/>
  <c r="AH56" i="12"/>
  <c r="AJ63" i="12"/>
  <c r="AG63" i="12" a="1"/>
  <c r="AG63" i="12" s="1"/>
  <c r="AL26" i="12"/>
  <c r="AG10" i="12" a="1"/>
  <c r="AG10" i="12" s="1"/>
  <c r="AI27" i="12" a="1"/>
  <c r="AI27" i="12" s="1"/>
  <c r="AL27" i="12"/>
  <c r="AG34" i="12" a="1"/>
  <c r="AG34" i="12" s="1"/>
  <c r="AJ34" i="12"/>
  <c r="AG37" i="12" a="1"/>
  <c r="AG37" i="12" s="1"/>
  <c r="AJ37" i="12"/>
  <c r="AL60" i="12"/>
  <c r="AJ104" i="12"/>
  <c r="AG104" i="12" a="1"/>
  <c r="AG104" i="12" s="1"/>
  <c r="AJ113" i="12"/>
  <c r="AG113" i="12" a="1"/>
  <c r="AG113" i="12" s="1"/>
  <c r="AI84" i="12" a="1"/>
  <c r="AI84" i="12" s="1"/>
  <c r="AL89" i="12"/>
  <c r="AJ119" i="12"/>
  <c r="AG119" i="12" a="1"/>
  <c r="AG119" i="12" s="1"/>
  <c r="AG170" i="12" a="1"/>
  <c r="AG170" i="12" s="1"/>
  <c r="AJ170" i="12"/>
  <c r="AJ17" i="12"/>
  <c r="AG17" i="12" a="1"/>
  <c r="AG17" i="12" s="1"/>
  <c r="AK84" i="12" a="1"/>
  <c r="AK84" i="12" s="1"/>
  <c r="AN84" i="12"/>
  <c r="AM84" i="12" s="1" a="1"/>
  <c r="AM84" i="12" s="1"/>
  <c r="AE125" i="12" a="1"/>
  <c r="AE125" i="12" s="1"/>
  <c r="AH125" i="12"/>
  <c r="AE68" i="12" a="1"/>
  <c r="AE68" i="12" s="1"/>
  <c r="AH68" i="12"/>
  <c r="AJ24" i="12"/>
  <c r="AG24" i="12" a="1"/>
  <c r="AG24" i="12" s="1"/>
  <c r="AH28" i="12"/>
  <c r="AL77" i="12"/>
  <c r="AI77" i="12" a="1"/>
  <c r="AI77" i="12" s="1"/>
  <c r="AJ7" i="12"/>
  <c r="AG7" i="12" a="1"/>
  <c r="AG7" i="12" s="1"/>
  <c r="AL73" i="12"/>
  <c r="AI73" i="12" a="1"/>
  <c r="AI73" i="12" s="1"/>
  <c r="AG110" i="12" a="1"/>
  <c r="AG110" i="12" s="1"/>
  <c r="AJ110" i="12"/>
  <c r="AE189" i="12" a="1"/>
  <c r="AE189" i="12" s="1"/>
  <c r="AH189" i="12"/>
  <c r="AJ21" i="12"/>
  <c r="AG21" i="12" a="1"/>
  <c r="AG21" i="12" s="1"/>
  <c r="AK49" i="12" a="1"/>
  <c r="AK49" i="12" s="1"/>
  <c r="AN49" i="12"/>
  <c r="AM49" i="12" s="1" a="1"/>
  <c r="AM49" i="12" s="1"/>
  <c r="AH53" i="12"/>
  <c r="AE53" i="12" a="1"/>
  <c r="AE53" i="12" s="1"/>
  <c r="AG58" i="12" a="1"/>
  <c r="AG58" i="12" s="1"/>
  <c r="AJ58" i="12"/>
  <c r="AH19" i="12"/>
  <c r="AE19" i="12" a="1"/>
  <c r="AE19" i="12" s="1"/>
  <c r="AN59" i="12"/>
  <c r="AM59" i="12" s="1" a="1"/>
  <c r="AM59" i="12" s="1"/>
  <c r="AK59" i="12" a="1"/>
  <c r="AK59" i="12" s="1"/>
  <c r="AI33" i="12" a="1"/>
  <c r="AI33" i="12" s="1"/>
  <c r="AL33" i="12"/>
  <c r="AG62" i="12" a="1"/>
  <c r="AG62" i="12" s="1"/>
  <c r="AJ62" i="12"/>
  <c r="AL45" i="12"/>
  <c r="AI45" i="12" a="1"/>
  <c r="AI45" i="12" s="1"/>
  <c r="AJ65" i="12"/>
  <c r="AG65" i="12" a="1"/>
  <c r="AG65" i="12" s="1"/>
  <c r="AH38" i="12"/>
  <c r="AE38" i="12" a="1"/>
  <c r="AE38" i="12" s="1"/>
  <c r="AN11" i="12"/>
  <c r="AM11" i="12" s="1" a="1"/>
  <c r="AM11" i="12" s="1"/>
  <c r="AK11" i="12" a="1"/>
  <c r="AK11" i="12" s="1"/>
  <c r="AL69" i="12"/>
  <c r="AG12" i="12" a="1"/>
  <c r="AG12" i="12" s="1"/>
  <c r="AJ12" i="12"/>
  <c r="AJ31" i="12"/>
  <c r="AG31" i="12" a="1"/>
  <c r="AG31" i="12" s="1"/>
  <c r="AH42" i="12"/>
  <c r="AE42" i="12" a="1"/>
  <c r="AE42" i="12" s="1"/>
  <c r="AJ8" i="12"/>
  <c r="AG8" i="12" a="1"/>
  <c r="AG8" i="12" s="1"/>
  <c r="AL18" i="12"/>
  <c r="AI18" i="12" a="1"/>
  <c r="AI18" i="12" s="1"/>
  <c r="AI29" i="12" a="1"/>
  <c r="AI29" i="12" s="1"/>
  <c r="AL46" i="12"/>
  <c r="AI46" i="12" a="1"/>
  <c r="AI46" i="12" s="1"/>
  <c r="AJ50" i="12"/>
  <c r="AG50" i="12" a="1"/>
  <c r="AG50" i="12" s="1"/>
  <c r="AH86" i="12"/>
  <c r="AE86" i="12" a="1"/>
  <c r="AE86" i="12" s="1"/>
  <c r="AJ91" i="12"/>
  <c r="AG91" i="12" a="1"/>
  <c r="AG91" i="12" s="1"/>
  <c r="AH127" i="12"/>
  <c r="AE127" i="12" a="1"/>
  <c r="AE127" i="12" s="1"/>
  <c r="AN29" i="12"/>
  <c r="AM29" i="12" s="1" a="1"/>
  <c r="AM29" i="12" s="1"/>
  <c r="AK29" i="12" a="1"/>
  <c r="AK29" i="12" s="1"/>
  <c r="AL32" i="12"/>
  <c r="AI32" i="12" a="1"/>
  <c r="AI32" i="12" s="1"/>
  <c r="AG131" i="12" a="1"/>
  <c r="AG131" i="12" s="1"/>
  <c r="AJ131" i="12"/>
  <c r="AJ90" i="12"/>
  <c r="AG90" i="12" a="1"/>
  <c r="AG90" i="12" s="1"/>
  <c r="AH39" i="12"/>
  <c r="AE39" i="12" a="1"/>
  <c r="AE39" i="12" s="1"/>
  <c r="AJ15" i="12"/>
  <c r="AL64" i="12"/>
  <c r="AL67" i="12"/>
  <c r="AJ72" i="12"/>
  <c r="AH74" i="12"/>
  <c r="AH82" i="12"/>
  <c r="AG108" i="12" a="1"/>
  <c r="AG108" i="12" s="1"/>
  <c r="AI168" i="12" a="1"/>
  <c r="AI168" i="12" s="1"/>
  <c r="AH88" i="12"/>
  <c r="AE88" i="12" a="1"/>
  <c r="AE88" i="12" s="1"/>
  <c r="AJ6" i="12"/>
  <c r="AJ23" i="12"/>
  <c r="AH43" i="12"/>
  <c r="AG102" i="12" a="1"/>
  <c r="AG102" i="12" s="1"/>
  <c r="AG146" i="12" a="1"/>
  <c r="AG146" i="12" s="1"/>
  <c r="AK168" i="12" a="1"/>
  <c r="AK168" i="12" s="1"/>
  <c r="AJ209" i="12"/>
  <c r="AG209" i="12" a="1"/>
  <c r="AG209" i="12" s="1"/>
  <c r="AL242" i="12"/>
  <c r="AI242" i="12" a="1"/>
  <c r="AI242" i="12" s="1"/>
  <c r="AG251" i="12" a="1"/>
  <c r="AG251" i="12" s="1"/>
  <c r="AJ251" i="12"/>
  <c r="AL98" i="12"/>
  <c r="AI98" i="12" a="1"/>
  <c r="AI98" i="12" s="1"/>
  <c r="AE112" i="12" a="1"/>
  <c r="AE112" i="12" s="1"/>
  <c r="AH112" i="12"/>
  <c r="AG116" i="12" a="1"/>
  <c r="AG116" i="12" s="1"/>
  <c r="AJ116" i="12"/>
  <c r="AG118" i="12" a="1"/>
  <c r="AG118" i="12" s="1"/>
  <c r="AJ118" i="12"/>
  <c r="AE129" i="12" a="1"/>
  <c r="AE129" i="12" s="1"/>
  <c r="AH129" i="12"/>
  <c r="AG139" i="12" a="1"/>
  <c r="AG139" i="12" s="1"/>
  <c r="AJ175" i="12"/>
  <c r="AG175" i="12" a="1"/>
  <c r="AG175" i="12" s="1"/>
  <c r="AL139" i="12"/>
  <c r="AI139" i="12" a="1"/>
  <c r="AI139" i="12" s="1"/>
  <c r="AE8" i="12" a="1"/>
  <c r="AE8" i="12" s="1"/>
  <c r="AH185" i="12"/>
  <c r="AE185" i="12" a="1"/>
  <c r="AE185" i="12" s="1"/>
  <c r="AL316" i="12"/>
  <c r="AI316" i="12" a="1"/>
  <c r="AI316" i="12" s="1"/>
  <c r="AE17" i="12" a="1"/>
  <c r="AE17" i="12" s="1"/>
  <c r="AG27" i="12" a="1"/>
  <c r="AG27" i="12" s="1"/>
  <c r="AE37" i="12" a="1"/>
  <c r="AE37" i="12" s="1"/>
  <c r="AE62" i="12" a="1"/>
  <c r="AE62" i="12" s="1"/>
  <c r="AL102" i="12"/>
  <c r="AL160" i="12"/>
  <c r="AI160" i="12" a="1"/>
  <c r="AI160" i="12" s="1"/>
  <c r="AG9" i="12" a="1"/>
  <c r="AG9" i="12" s="1"/>
  <c r="AI11" i="12" a="1"/>
  <c r="AI11" i="12" s="1"/>
  <c r="AG18" i="12" a="1"/>
  <c r="AG18" i="12" s="1"/>
  <c r="AG26" i="12" a="1"/>
  <c r="AG26" i="12" s="1"/>
  <c r="AE55" i="12" a="1"/>
  <c r="AE55" i="12" s="1"/>
  <c r="AE58" i="12" a="1"/>
  <c r="AE58" i="12" s="1"/>
  <c r="AI59" i="12" a="1"/>
  <c r="AI59" i="12" s="1"/>
  <c r="AG73" i="12" a="1"/>
  <c r="AG73" i="12" s="1"/>
  <c r="AE78" i="12" a="1"/>
  <c r="AE78" i="12" s="1"/>
  <c r="AE119" i="12" a="1"/>
  <c r="AE119" i="12" s="1"/>
  <c r="AL137" i="12"/>
  <c r="AI154" i="12" a="1"/>
  <c r="AI154" i="12" s="1"/>
  <c r="AL154" i="12"/>
  <c r="AI166" i="12" a="1"/>
  <c r="AI166" i="12" s="1"/>
  <c r="AL166" i="12"/>
  <c r="AJ172" i="12"/>
  <c r="AG172" i="12" a="1"/>
  <c r="AG172" i="12" s="1"/>
  <c r="AE140" i="12" a="1"/>
  <c r="AE140" i="12" s="1"/>
  <c r="AH140" i="12"/>
  <c r="AH158" i="12"/>
  <c r="AE158" i="12" a="1"/>
  <c r="AE158" i="12" s="1"/>
  <c r="AH186" i="12"/>
  <c r="AE186" i="12" a="1"/>
  <c r="AE186" i="12" s="1"/>
  <c r="AH70" i="12"/>
  <c r="AE70" i="12" a="1"/>
  <c r="AE70" i="12" s="1"/>
  <c r="AJ83" i="12"/>
  <c r="AG83" i="12" a="1"/>
  <c r="AG83" i="12" s="1"/>
  <c r="AJ134" i="12"/>
  <c r="AG134" i="12" a="1"/>
  <c r="AG134" i="12" s="1"/>
  <c r="AI136" i="12" a="1"/>
  <c r="AI136" i="12" s="1"/>
  <c r="AI149" i="12" a="1"/>
  <c r="AI149" i="12" s="1"/>
  <c r="AL149" i="12"/>
  <c r="AG161" i="12" a="1"/>
  <c r="AG161" i="12" s="1"/>
  <c r="AJ161" i="12"/>
  <c r="AL255" i="12"/>
  <c r="AI255" i="12" a="1"/>
  <c r="AI255" i="12" s="1"/>
  <c r="AH294" i="12"/>
  <c r="AE294" i="12" a="1"/>
  <c r="AE294" i="12" s="1"/>
  <c r="AL151" i="12"/>
  <c r="AI151" i="12" a="1"/>
  <c r="AI151" i="12" s="1"/>
  <c r="AH103" i="12"/>
  <c r="AE103" i="12" a="1"/>
  <c r="AE103" i="12" s="1"/>
  <c r="AN196" i="12"/>
  <c r="AM196" i="12" s="1" a="1"/>
  <c r="AM196" i="12" s="1"/>
  <c r="AK196" i="12" a="1"/>
  <c r="AK196" i="12" s="1"/>
  <c r="AL259" i="12"/>
  <c r="AL97" i="12"/>
  <c r="AJ99" i="12"/>
  <c r="AJ147" i="12"/>
  <c r="AE14" i="12" a="1"/>
  <c r="AE14" i="12" s="1"/>
  <c r="AH75" i="12"/>
  <c r="AH87" i="12"/>
  <c r="AE87" i="12" a="1"/>
  <c r="AE87" i="12" s="1"/>
  <c r="AK136" i="12" a="1"/>
  <c r="AK136" i="12" s="1"/>
  <c r="AJ152" i="12"/>
  <c r="AG152" i="12" a="1"/>
  <c r="AG152" i="12" s="1"/>
  <c r="AJ163" i="12"/>
  <c r="AI179" i="12" a="1"/>
  <c r="AI179" i="12" s="1"/>
  <c r="AL179" i="12"/>
  <c r="AG182" i="12" a="1"/>
  <c r="AG182" i="12" s="1"/>
  <c r="AH25" i="12"/>
  <c r="AJ78" i="12"/>
  <c r="AH107" i="12"/>
  <c r="AH48" i="12"/>
  <c r="AG67" i="12" a="1"/>
  <c r="AG67" i="12" s="1"/>
  <c r="AN95" i="12"/>
  <c r="AM95" i="12" s="1" a="1"/>
  <c r="AM95" i="12" s="1"/>
  <c r="AG51" i="12" a="1"/>
  <c r="AG51" i="12" s="1"/>
  <c r="AJ52" i="12"/>
  <c r="AE57" i="12" a="1"/>
  <c r="AE57" i="12" s="1"/>
  <c r="AJ115" i="12"/>
  <c r="AG94" i="12" a="1"/>
  <c r="AG94" i="12" s="1"/>
  <c r="AL105" i="12"/>
  <c r="AI105" i="12" a="1"/>
  <c r="AI105" i="12" s="1"/>
  <c r="AL109" i="12"/>
  <c r="AI109" i="12" a="1"/>
  <c r="AI109" i="12" s="1"/>
  <c r="AH141" i="12"/>
  <c r="AE141" i="12" a="1"/>
  <c r="AE141" i="12" s="1"/>
  <c r="AL155" i="12"/>
  <c r="AI155" i="12" a="1"/>
  <c r="AI155" i="12" s="1"/>
  <c r="AI182" i="12" a="1"/>
  <c r="AI182" i="12" s="1"/>
  <c r="AL182" i="12"/>
  <c r="AG168" i="12" a="1"/>
  <c r="AG168" i="12" s="1"/>
  <c r="AE93" i="12" a="1"/>
  <c r="AE93" i="12" s="1"/>
  <c r="AH93" i="12"/>
  <c r="AL114" i="12"/>
  <c r="AI114" i="12" a="1"/>
  <c r="AI114" i="12" s="1"/>
  <c r="AE123" i="12" a="1"/>
  <c r="AE123" i="12" s="1"/>
  <c r="AH123" i="12"/>
  <c r="AI94" i="12" a="1"/>
  <c r="AI94" i="12" s="1"/>
  <c r="AL94" i="12"/>
  <c r="AG96" i="12" a="1"/>
  <c r="AG96" i="12" s="1"/>
  <c r="AJ96" i="12"/>
  <c r="AL124" i="12"/>
  <c r="AI124" i="12" a="1"/>
  <c r="AI124" i="12" s="1"/>
  <c r="AK80" i="12" a="1"/>
  <c r="AK80" i="12" s="1"/>
  <c r="AL126" i="12"/>
  <c r="AI143" i="12" a="1"/>
  <c r="AI143" i="12" s="1"/>
  <c r="AL143" i="12"/>
  <c r="AH156" i="12"/>
  <c r="AE156" i="12" a="1"/>
  <c r="AE156" i="12" s="1"/>
  <c r="AK164" i="12" a="1"/>
  <c r="AK164" i="12" s="1"/>
  <c r="AN164" i="12"/>
  <c r="AM164" i="12" s="1" a="1"/>
  <c r="AM164" i="12" s="1"/>
  <c r="AN197" i="12"/>
  <c r="AM197" i="12" s="1" a="1"/>
  <c r="AM197" i="12" s="1"/>
  <c r="AK197" i="12" a="1"/>
  <c r="AK197" i="12" s="1"/>
  <c r="AK220" i="12" a="1"/>
  <c r="AK220" i="12" s="1"/>
  <c r="AN220" i="12"/>
  <c r="AM220" i="12" s="1" a="1"/>
  <c r="AM220" i="12" s="1"/>
  <c r="AG225" i="12" a="1"/>
  <c r="AG225" i="12" s="1"/>
  <c r="AJ225" i="12"/>
  <c r="AH239" i="12"/>
  <c r="AE239" i="12" a="1"/>
  <c r="AE239" i="12" s="1"/>
  <c r="AH247" i="12"/>
  <c r="AE247" i="12" a="1"/>
  <c r="AE247" i="12" s="1"/>
  <c r="AL256" i="12"/>
  <c r="AI256" i="12" a="1"/>
  <c r="AI256" i="12" s="1"/>
  <c r="AH293" i="12"/>
  <c r="AE293" i="12" a="1"/>
  <c r="AE293" i="12" s="1"/>
  <c r="AI180" i="12" a="1"/>
  <c r="AI180" i="12" s="1"/>
  <c r="AL180" i="12"/>
  <c r="AK121" i="12" a="1"/>
  <c r="AK121" i="12" s="1"/>
  <c r="AN121" i="12"/>
  <c r="AM121" i="12" s="1" a="1"/>
  <c r="AM121" i="12" s="1"/>
  <c r="AN148" i="12"/>
  <c r="AM148" i="12" s="1" a="1"/>
  <c r="AM148" i="12" s="1"/>
  <c r="AK148" i="12" a="1"/>
  <c r="AK148" i="12" s="1"/>
  <c r="AG164" i="12" a="1"/>
  <c r="AG164" i="12" s="1"/>
  <c r="AG178" i="12" a="1"/>
  <c r="AG178" i="12" s="1"/>
  <c r="AJ178" i="12"/>
  <c r="AH174" i="12"/>
  <c r="AE174" i="12" a="1"/>
  <c r="AE174" i="12" s="1"/>
  <c r="AG201" i="12" a="1"/>
  <c r="AG201" i="12" s="1"/>
  <c r="AG155" i="12" a="1"/>
  <c r="AG155" i="12" s="1"/>
  <c r="AL171" i="12"/>
  <c r="AI171" i="12" a="1"/>
  <c r="AI171" i="12" s="1"/>
  <c r="AJ193" i="12"/>
  <c r="AE100" i="12" a="1"/>
  <c r="AE100" i="12" s="1"/>
  <c r="AH100" i="12"/>
  <c r="AK138" i="12" a="1"/>
  <c r="AK138" i="12" s="1"/>
  <c r="AN138" i="12"/>
  <c r="AM138" i="12" s="1" a="1"/>
  <c r="AM138" i="12" s="1"/>
  <c r="AG145" i="12" a="1"/>
  <c r="AG145" i="12" s="1"/>
  <c r="AJ145" i="12"/>
  <c r="AJ167" i="12"/>
  <c r="AG167" i="12" a="1"/>
  <c r="AG167" i="12" s="1"/>
  <c r="AJ169" i="12"/>
  <c r="AG224" i="12" a="1"/>
  <c r="AG224" i="12" s="1"/>
  <c r="AJ224" i="12"/>
  <c r="AJ204" i="12"/>
  <c r="AJ219" i="12"/>
  <c r="AG219" i="12" a="1"/>
  <c r="AG219" i="12" s="1"/>
  <c r="AH278" i="12"/>
  <c r="AE278" i="12" a="1"/>
  <c r="AE278" i="12" s="1"/>
  <c r="AL201" i="12"/>
  <c r="AL181" i="12"/>
  <c r="AI181" i="12" a="1"/>
  <c r="AI181" i="12" s="1"/>
  <c r="AH153" i="12"/>
  <c r="AJ206" i="12"/>
  <c r="AG206" i="12" a="1"/>
  <c r="AG206" i="12" s="1"/>
  <c r="AJ299" i="12"/>
  <c r="AG299" i="12" a="1"/>
  <c r="AG299" i="12" s="1"/>
  <c r="AH215" i="12"/>
  <c r="AE215" i="12" a="1"/>
  <c r="AE215" i="12" s="1"/>
  <c r="AL302" i="12"/>
  <c r="AI302" i="12" a="1"/>
  <c r="AI302" i="12" s="1"/>
  <c r="AE253" i="12" a="1"/>
  <c r="AE253" i="12" s="1"/>
  <c r="AH253" i="12"/>
  <c r="AL337" i="12"/>
  <c r="AI337" i="12" a="1"/>
  <c r="AI337" i="12" s="1"/>
  <c r="AE211" i="12" a="1"/>
  <c r="AE211" i="12" s="1"/>
  <c r="AH211" i="12"/>
  <c r="AJ221" i="12"/>
  <c r="AG221" i="12" a="1"/>
  <c r="AG221" i="12" s="1"/>
  <c r="AG257" i="12" a="1"/>
  <c r="AG257" i="12" s="1"/>
  <c r="AK326" i="12" a="1"/>
  <c r="AK326" i="12" s="1"/>
  <c r="AN326" i="12"/>
  <c r="AM326" i="12" s="1" a="1"/>
  <c r="AM326" i="12" s="1"/>
  <c r="AJ135" i="12"/>
  <c r="AG135" i="12" a="1"/>
  <c r="AG135" i="12" s="1"/>
  <c r="AE159" i="12" a="1"/>
  <c r="AE159" i="12" s="1"/>
  <c r="AH159" i="12"/>
  <c r="AH173" i="12"/>
  <c r="AE173" i="12" a="1"/>
  <c r="AE173" i="12" s="1"/>
  <c r="AL205" i="12"/>
  <c r="AI205" i="12" a="1"/>
  <c r="AI205" i="12" s="1"/>
  <c r="AN265" i="12"/>
  <c r="AM265" i="12" s="1" a="1"/>
  <c r="AM265" i="12" s="1"/>
  <c r="AK265" i="12" a="1"/>
  <c r="AK265" i="12" s="1"/>
  <c r="AE266" i="12" a="1"/>
  <c r="AE266" i="12" s="1"/>
  <c r="AG275" i="12" a="1"/>
  <c r="AG275" i="12" s="1"/>
  <c r="AJ275" i="12"/>
  <c r="AJ222" i="12"/>
  <c r="AG222" i="12" a="1"/>
  <c r="AG222" i="12" s="1"/>
  <c r="AJ266" i="12"/>
  <c r="AG266" i="12" a="1"/>
  <c r="AG266" i="12" s="1"/>
  <c r="AH157" i="12"/>
  <c r="AE157" i="12" a="1"/>
  <c r="AE157" i="12" s="1"/>
  <c r="AG191" i="12" a="1"/>
  <c r="AG191" i="12" s="1"/>
  <c r="AJ191" i="12"/>
  <c r="AH203" i="12"/>
  <c r="AE203" i="12" a="1"/>
  <c r="AE203" i="12" s="1"/>
  <c r="AI214" i="12" a="1"/>
  <c r="AI214" i="12" s="1"/>
  <c r="AL214" i="12"/>
  <c r="AL271" i="12"/>
  <c r="AH165" i="12"/>
  <c r="AE165" i="12" a="1"/>
  <c r="AE165" i="12" s="1"/>
  <c r="AE243" i="12" a="1"/>
  <c r="AE243" i="12" s="1"/>
  <c r="AH243" i="12"/>
  <c r="AG248" i="12" a="1"/>
  <c r="AG248" i="12" s="1"/>
  <c r="AJ248" i="12"/>
  <c r="AI279" i="12" a="1"/>
  <c r="AI279" i="12" s="1"/>
  <c r="AL279" i="12"/>
  <c r="AE142" i="12" a="1"/>
  <c r="AE142" i="12" s="1"/>
  <c r="AH142" i="12"/>
  <c r="AJ150" i="12"/>
  <c r="AG150" i="12" a="1"/>
  <c r="AG150" i="12" s="1"/>
  <c r="AJ198" i="12"/>
  <c r="AJ210" i="12"/>
  <c r="AI220" i="12" a="1"/>
  <c r="AI220" i="12" s="1"/>
  <c r="AE231" i="12" a="1"/>
  <c r="AE231" i="12" s="1"/>
  <c r="AH249" i="12"/>
  <c r="AE249" i="12" a="1"/>
  <c r="AE249" i="12" s="1"/>
  <c r="AH117" i="12"/>
  <c r="AE117" i="12" a="1"/>
  <c r="AE117" i="12" s="1"/>
  <c r="AH120" i="12"/>
  <c r="AE120" i="12" a="1"/>
  <c r="AE120" i="12" s="1"/>
  <c r="AH188" i="12"/>
  <c r="AE192" i="12" a="1"/>
  <c r="AE192" i="12" s="1"/>
  <c r="AH192" i="12"/>
  <c r="AG208" i="12" a="1"/>
  <c r="AG208" i="12" s="1"/>
  <c r="AN233" i="12"/>
  <c r="AM233" i="12" s="1" a="1"/>
  <c r="AM233" i="12" s="1"/>
  <c r="AG255" i="12" a="1"/>
  <c r="AG255" i="12" s="1"/>
  <c r="AL264" i="12"/>
  <c r="AI264" i="12" a="1"/>
  <c r="AI264" i="12" s="1"/>
  <c r="AI272" i="12" a="1"/>
  <c r="AI272" i="12" s="1"/>
  <c r="AL272" i="12"/>
  <c r="AG291" i="12" a="1"/>
  <c r="AG291" i="12" s="1"/>
  <c r="AJ291" i="12"/>
  <c r="AI218" i="12" a="1"/>
  <c r="AI218" i="12" s="1"/>
  <c r="AL218" i="12"/>
  <c r="AJ231" i="12"/>
  <c r="AJ244" i="12"/>
  <c r="AG244" i="12" a="1"/>
  <c r="AG244" i="12" s="1"/>
  <c r="AJ307" i="12"/>
  <c r="AL208" i="12"/>
  <c r="AN213" i="12"/>
  <c r="AM213" i="12" s="1" a="1"/>
  <c r="AM213" i="12" s="1"/>
  <c r="AK213" i="12" a="1"/>
  <c r="AK213" i="12" s="1"/>
  <c r="AL226" i="12"/>
  <c r="AL241" i="12"/>
  <c r="AI241" i="12" a="1"/>
  <c r="AI241" i="12" s="1"/>
  <c r="AH184" i="12"/>
  <c r="AE184" i="12" a="1"/>
  <c r="AE184" i="12" s="1"/>
  <c r="AJ313" i="12"/>
  <c r="AG313" i="12" a="1"/>
  <c r="AG313" i="12" s="1"/>
  <c r="AL334" i="12"/>
  <c r="AI334" i="12" a="1"/>
  <c r="AI334" i="12" s="1"/>
  <c r="AJ200" i="12"/>
  <c r="AG200" i="12" a="1"/>
  <c r="AG200" i="12" s="1"/>
  <c r="AJ260" i="12"/>
  <c r="AG270" i="12" a="1"/>
  <c r="AG270" i="12" s="1"/>
  <c r="AJ282" i="12"/>
  <c r="AG282" i="12" a="1"/>
  <c r="AG282" i="12" s="1"/>
  <c r="AE321" i="12" a="1"/>
  <c r="AE321" i="12" s="1"/>
  <c r="AH321" i="12"/>
  <c r="AI270" i="12" a="1"/>
  <c r="AI270" i="12" s="1"/>
  <c r="AL270" i="12"/>
  <c r="AJ277" i="12"/>
  <c r="AG277" i="12" a="1"/>
  <c r="AG277" i="12" s="1"/>
  <c r="AG286" i="12" a="1"/>
  <c r="AG286" i="12" s="1"/>
  <c r="AJ286" i="12"/>
  <c r="AG190" i="12" a="1"/>
  <c r="AG190" i="12" s="1"/>
  <c r="AJ190" i="12"/>
  <c r="AE218" i="12" a="1"/>
  <c r="AE218" i="12" s="1"/>
  <c r="AH267" i="12"/>
  <c r="AL280" i="12"/>
  <c r="AI280" i="12" a="1"/>
  <c r="AI280" i="12" s="1"/>
  <c r="AG317" i="12" a="1"/>
  <c r="AG317" i="12" s="1"/>
  <c r="AH216" i="12"/>
  <c r="AE216" i="12" a="1"/>
  <c r="AE216" i="12" s="1"/>
  <c r="AJ232" i="12"/>
  <c r="AG232" i="12" a="1"/>
  <c r="AG232" i="12" s="1"/>
  <c r="AH274" i="12"/>
  <c r="AE274" i="12" a="1"/>
  <c r="AE274" i="12" s="1"/>
  <c r="AH310" i="12"/>
  <c r="AE310" i="12" a="1"/>
  <c r="AE310" i="12" s="1"/>
  <c r="AL317" i="12"/>
  <c r="AI317" i="12" a="1"/>
  <c r="AI317" i="12" s="1"/>
  <c r="AI212" i="12" a="1"/>
  <c r="AI212" i="12" s="1"/>
  <c r="AJ228" i="12"/>
  <c r="AG228" i="12" a="1"/>
  <c r="AG228" i="12" s="1"/>
  <c r="AH230" i="12"/>
  <c r="AE230" i="12" a="1"/>
  <c r="AE230" i="12" s="1"/>
  <c r="AH240" i="12"/>
  <c r="AE240" i="12" a="1"/>
  <c r="AE240" i="12" s="1"/>
  <c r="AJ245" i="12"/>
  <c r="AG245" i="12" a="1"/>
  <c r="AG245" i="12" s="1"/>
  <c r="AG254" i="12" a="1"/>
  <c r="AG254" i="12" s="1"/>
  <c r="AJ254" i="12"/>
  <c r="AJ261" i="12"/>
  <c r="AG261" i="12" a="1"/>
  <c r="AG261" i="12" s="1"/>
  <c r="AJ330" i="12"/>
  <c r="AG330" i="12" a="1"/>
  <c r="AG330" i="12" s="1"/>
  <c r="AI217" i="12" a="1"/>
  <c r="AI217" i="12" s="1"/>
  <c r="AL217" i="12"/>
  <c r="AH252" i="12"/>
  <c r="AE252" i="12" a="1"/>
  <c r="AE252" i="12" s="1"/>
  <c r="AE265" i="12" a="1"/>
  <c r="AE265" i="12" s="1"/>
  <c r="AJ268" i="12"/>
  <c r="AG268" i="12" a="1"/>
  <c r="AG268" i="12" s="1"/>
  <c r="AL287" i="12"/>
  <c r="AI287" i="12" a="1"/>
  <c r="AI287" i="12" s="1"/>
  <c r="AG305" i="12" a="1"/>
  <c r="AG305" i="12" s="1"/>
  <c r="AN305" i="12"/>
  <c r="AM305" i="12" s="1" a="1"/>
  <c r="AM305" i="12" s="1"/>
  <c r="AK305" i="12" a="1"/>
  <c r="AK305" i="12" s="1"/>
  <c r="AH237" i="12"/>
  <c r="AE237" i="12" a="1"/>
  <c r="AE237" i="12" s="1"/>
  <c r="AJ284" i="12"/>
  <c r="AI305" i="12" a="1"/>
  <c r="AI305" i="12" s="1"/>
  <c r="AH258" i="12"/>
  <c r="AE258" i="12" a="1"/>
  <c r="AE258" i="12" s="1"/>
  <c r="AG276" i="12" a="1"/>
  <c r="AG276" i="12" s="1"/>
  <c r="AJ276" i="12"/>
  <c r="AH297" i="12"/>
  <c r="AE297" i="12" a="1"/>
  <c r="AE297" i="12" s="1"/>
  <c r="AE283" i="12" a="1"/>
  <c r="AE283" i="12" s="1"/>
  <c r="AG287" i="12" a="1"/>
  <c r="AG287" i="12" s="1"/>
  <c r="AE300" i="12" a="1"/>
  <c r="AE300" i="12" s="1"/>
  <c r="AH300" i="12"/>
  <c r="AG303" i="12" a="1"/>
  <c r="AG303" i="12" s="1"/>
  <c r="AH262" i="12"/>
  <c r="AE262" i="12" a="1"/>
  <c r="AE262" i="12" s="1"/>
  <c r="AE285" i="12" a="1"/>
  <c r="AE285" i="12" s="1"/>
  <c r="AH285" i="12"/>
  <c r="AG289" i="12" a="1"/>
  <c r="AG289" i="12" s="1"/>
  <c r="AJ289" i="12"/>
  <c r="AL283" i="12"/>
  <c r="AI283" i="12" a="1"/>
  <c r="AI283" i="12" s="1"/>
  <c r="AL303" i="12"/>
  <c r="AI303" i="12" a="1"/>
  <c r="AI303" i="12" s="1"/>
  <c r="AJ312" i="12"/>
  <c r="AG312" i="12" a="1"/>
  <c r="AG312" i="12" s="1"/>
  <c r="AE223" i="12" a="1"/>
  <c r="AE223" i="12" s="1"/>
  <c r="AH223" i="12"/>
  <c r="AG283" i="12" a="1"/>
  <c r="AG283" i="12" s="1"/>
  <c r="AJ295" i="12"/>
  <c r="AG295" i="12" a="1"/>
  <c r="AG295" i="12" s="1"/>
  <c r="AE333" i="12" a="1"/>
  <c r="AE333" i="12" s="1"/>
  <c r="AH333" i="12"/>
  <c r="AI340" i="12" a="1"/>
  <c r="AI340" i="12" s="1"/>
  <c r="AL340" i="12"/>
  <c r="AL345" i="12"/>
  <c r="AI345" i="12" a="1"/>
  <c r="AI345" i="12" s="1"/>
  <c r="AG263" i="12" a="1"/>
  <c r="AG263" i="12" s="1"/>
  <c r="AJ263" i="12"/>
  <c r="AE301" i="12" a="1"/>
  <c r="AE301" i="12" s="1"/>
  <c r="AH301" i="12"/>
  <c r="AG320" i="12" a="1"/>
  <c r="AG320" i="12" s="1"/>
  <c r="AJ320" i="12"/>
  <c r="AG345" i="12" a="1"/>
  <c r="AG345" i="12" s="1"/>
  <c r="AG308" i="12" a="1"/>
  <c r="AG308" i="12" s="1"/>
  <c r="AJ308" i="12"/>
  <c r="AH318" i="12"/>
  <c r="AE318" i="12" a="1"/>
  <c r="AE318" i="12" s="1"/>
  <c r="AG338" i="12" a="1"/>
  <c r="AG338" i="12" s="1"/>
  <c r="AJ338" i="12"/>
  <c r="AE346" i="12" a="1"/>
  <c r="AE346" i="12" s="1"/>
  <c r="AH346" i="12"/>
  <c r="AG315" i="12" a="1"/>
  <c r="AG315" i="12" s="1"/>
  <c r="AJ315" i="12"/>
  <c r="AL335" i="12"/>
  <c r="AI335" i="12" a="1"/>
  <c r="AI335" i="12" s="1"/>
  <c r="AL306" i="12"/>
  <c r="AJ328" i="12"/>
  <c r="AG328" i="12" a="1"/>
  <c r="AG328" i="12" s="1"/>
  <c r="AE304" i="12" a="1"/>
  <c r="AE304" i="12" s="1"/>
  <c r="AH304" i="12"/>
  <c r="AJ343" i="12"/>
  <c r="AG343" i="12" a="1"/>
  <c r="AG343" i="12" s="1"/>
  <c r="AK290" i="12" a="1"/>
  <c r="AK290" i="12" s="1"/>
  <c r="AL298" i="12"/>
  <c r="AJ329" i="12"/>
  <c r="AG329" i="12" a="1"/>
  <c r="AG329" i="12" s="1"/>
  <c r="AJ309" i="12"/>
  <c r="AG309" i="12" a="1"/>
  <c r="AG309" i="12" s="1"/>
  <c r="AH331" i="12"/>
  <c r="AE331" i="12" a="1"/>
  <c r="AE331" i="12" s="1"/>
  <c r="AH341" i="12"/>
  <c r="AE341" i="12" a="1"/>
  <c r="AE341" i="12" s="1"/>
  <c r="AJ311" i="12"/>
  <c r="AJ325" i="12"/>
  <c r="AG325" i="12" a="1"/>
  <c r="AG325" i="12" s="1"/>
  <c r="AJ327" i="12"/>
  <c r="AG327" i="12" a="1"/>
  <c r="AG327" i="12" s="1"/>
  <c r="AG281" i="12" a="1"/>
  <c r="AG281" i="12" s="1"/>
  <c r="AL347" i="12"/>
  <c r="AI347" i="12" a="1"/>
  <c r="AI347" i="12" s="1"/>
  <c r="AG347" i="12" a="1"/>
  <c r="AG347" i="12" s="1"/>
  <c r="AL344" i="12"/>
  <c r="AI344" i="12" a="1"/>
  <c r="AI344" i="12" s="1"/>
  <c r="AG342" i="12" a="1"/>
  <c r="AG342" i="12" s="1"/>
  <c r="AL342" i="12"/>
  <c r="AG344" i="12" a="1"/>
  <c r="AG344" i="12" s="1"/>
  <c r="AE290" i="12" a="1"/>
  <c r="AE290" i="12" s="1"/>
  <c r="AE306" i="12" a="1"/>
  <c r="AE306" i="12" s="1"/>
  <c r="AE322" i="12" a="1"/>
  <c r="AE322" i="12" s="1"/>
  <c r="AE338" i="12" a="1"/>
  <c r="AE338" i="12" s="1"/>
  <c r="AI79" i="12" l="1" a="1"/>
  <c r="AI79" i="12" s="1"/>
  <c r="AL79" i="12"/>
  <c r="AL57" i="12"/>
  <c r="AL40" i="12"/>
  <c r="AG79" i="12" a="1"/>
  <c r="AG79" i="12" s="1"/>
  <c r="AJ85" i="12"/>
  <c r="AG85" i="12" a="1"/>
  <c r="AG85" i="12" s="1"/>
  <c r="AJ20" i="12"/>
  <c r="AG20" i="12" a="1"/>
  <c r="AG20" i="12" s="1"/>
  <c r="AJ44" i="12"/>
  <c r="AG44" i="12" a="1"/>
  <c r="AG44" i="12" s="1"/>
  <c r="AI14" i="12" a="1"/>
  <c r="AI14" i="12" s="1"/>
  <c r="AL194" i="12"/>
  <c r="AI194" i="12" a="1"/>
  <c r="AI194" i="12" s="1"/>
  <c r="AK13" i="12" a="1"/>
  <c r="AK13" i="12" s="1"/>
  <c r="AJ332" i="12"/>
  <c r="AJ35" i="12"/>
  <c r="AG35" i="12" a="1"/>
  <c r="AG35" i="12" s="1"/>
  <c r="AJ106" i="12"/>
  <c r="AL323" i="12"/>
  <c r="AJ202" i="12"/>
  <c r="AG202" i="12" a="1"/>
  <c r="AG202" i="12" s="1"/>
  <c r="AI13" i="12" a="1"/>
  <c r="AI13" i="12" s="1"/>
  <c r="AK314" i="12" a="1"/>
  <c r="AK314" i="12" s="1"/>
  <c r="AN314" i="12"/>
  <c r="AM314" i="12" s="1" a="1"/>
  <c r="AM314" i="12" s="1"/>
  <c r="AL108" i="12"/>
  <c r="AI108" i="12" a="1"/>
  <c r="AI108" i="12" s="1"/>
  <c r="AI130" i="12" a="1"/>
  <c r="AI130" i="12" s="1"/>
  <c r="AL130" i="12"/>
  <c r="AG30" i="12" a="1"/>
  <c r="AG30" i="12" s="1"/>
  <c r="AJ30" i="12"/>
  <c r="AJ54" i="12"/>
  <c r="AG54" i="12" a="1"/>
  <c r="AG54" i="12" s="1"/>
  <c r="AL41" i="12"/>
  <c r="AI41" i="12" a="1"/>
  <c r="AI41" i="12" s="1"/>
  <c r="AI292" i="12" a="1"/>
  <c r="AI292" i="12" s="1"/>
  <c r="AL292" i="12"/>
  <c r="AG183" i="12" a="1"/>
  <c r="AG183" i="12" s="1"/>
  <c r="AJ183" i="12"/>
  <c r="AL257" i="12"/>
  <c r="AI257" i="12" a="1"/>
  <c r="AI257" i="12" s="1"/>
  <c r="AL146" i="12"/>
  <c r="AI146" i="12" a="1"/>
  <c r="AI146" i="12" s="1"/>
  <c r="AJ76" i="12"/>
  <c r="AG76" i="12" a="1"/>
  <c r="AG76" i="12" s="1"/>
  <c r="AG176" i="12" a="1"/>
  <c r="AG176" i="12" s="1"/>
  <c r="AJ176" i="12"/>
  <c r="AL288" i="12"/>
  <c r="AI288" i="12" a="1"/>
  <c r="AI288" i="12" s="1"/>
  <c r="AJ22" i="12"/>
  <c r="AG22" i="12" a="1"/>
  <c r="AG22" i="12" s="1"/>
  <c r="AL235" i="12"/>
  <c r="AI235" i="12" a="1"/>
  <c r="AI235" i="12" s="1"/>
  <c r="AI229" i="12" a="1"/>
  <c r="AI229" i="12" s="1"/>
  <c r="AL229" i="12"/>
  <c r="AJ71" i="12"/>
  <c r="AG71" i="12" a="1"/>
  <c r="AG71" i="12" s="1"/>
  <c r="AL195" i="12"/>
  <c r="AI195" i="12" a="1"/>
  <c r="AI195" i="12" s="1"/>
  <c r="AL319" i="12"/>
  <c r="AI319" i="12" a="1"/>
  <c r="AI319" i="12" s="1"/>
  <c r="AJ273" i="12"/>
  <c r="AG273" i="12" a="1"/>
  <c r="AG273" i="12" s="1"/>
  <c r="AI162" i="12" a="1"/>
  <c r="AI162" i="12" s="1"/>
  <c r="AL162" i="12"/>
  <c r="AI238" i="12" a="1"/>
  <c r="AI238" i="12" s="1"/>
  <c r="AL238" i="12"/>
  <c r="AL336" i="12"/>
  <c r="AI336" i="12" a="1"/>
  <c r="AI336" i="12" s="1"/>
  <c r="AJ269" i="12"/>
  <c r="AG269" i="12" a="1"/>
  <c r="AG269" i="12" s="1"/>
  <c r="AJ122" i="12"/>
  <c r="AG122" i="12" a="1"/>
  <c r="AG122" i="12" s="1"/>
  <c r="AJ144" i="12"/>
  <c r="AG144" i="12" a="1"/>
  <c r="AG144" i="12" s="1"/>
  <c r="AI92" i="12" a="1"/>
  <c r="AI92" i="12" s="1"/>
  <c r="AL92" i="12"/>
  <c r="AL324" i="12"/>
  <c r="AI324" i="12" a="1"/>
  <c r="AI324" i="12" s="1"/>
  <c r="AL234" i="12"/>
  <c r="AI234" i="12" a="1"/>
  <c r="AI234" i="12" s="1"/>
  <c r="AJ128" i="12"/>
  <c r="AG128" i="12" a="1"/>
  <c r="AG128" i="12" s="1"/>
  <c r="AJ227" i="12"/>
  <c r="AG227" i="12" a="1"/>
  <c r="AG227" i="12" s="1"/>
  <c r="AI101" i="12" a="1"/>
  <c r="AI101" i="12" s="1"/>
  <c r="AL101" i="12"/>
  <c r="AI177" i="12" a="1"/>
  <c r="AI177" i="12" s="1"/>
  <c r="AL177" i="12"/>
  <c r="AK133" i="12" a="1"/>
  <c r="AK133" i="12" s="1"/>
  <c r="AN133" i="12"/>
  <c r="AM133" i="12" s="1" a="1"/>
  <c r="AM133" i="12" s="1"/>
  <c r="AI61" i="12" a="1"/>
  <c r="AI61" i="12" s="1"/>
  <c r="AL61" i="12"/>
  <c r="AJ296" i="12"/>
  <c r="AG296" i="12" a="1"/>
  <c r="AG296" i="12" s="1"/>
  <c r="AI339" i="12" a="1"/>
  <c r="AI339" i="12" s="1"/>
  <c r="AL339" i="12"/>
  <c r="AL207" i="12"/>
  <c r="AI207" i="12" a="1"/>
  <c r="AI207" i="12" s="1"/>
  <c r="AL221" i="12"/>
  <c r="AI221" i="12" a="1"/>
  <c r="AI221" i="12" s="1"/>
  <c r="AN45" i="12"/>
  <c r="AM45" i="12" s="1" a="1"/>
  <c r="AM45" i="12" s="1"/>
  <c r="AK45" i="12" a="1"/>
  <c r="AK45" i="12" s="1"/>
  <c r="AN77" i="12"/>
  <c r="AM77" i="12" s="1" a="1"/>
  <c r="AM77" i="12" s="1"/>
  <c r="AK77" i="12" a="1"/>
  <c r="AK77" i="12" s="1"/>
  <c r="AN89" i="12"/>
  <c r="AM89" i="12" s="1" a="1"/>
  <c r="AM89" i="12" s="1"/>
  <c r="AK89" i="12" a="1"/>
  <c r="AK89" i="12" s="1"/>
  <c r="AI343" i="12" a="1"/>
  <c r="AI343" i="12" s="1"/>
  <c r="AL343" i="12"/>
  <c r="AK340" i="12" a="1"/>
  <c r="AK340" i="12" s="1"/>
  <c r="AN340" i="12"/>
  <c r="AM340" i="12" s="1" a="1"/>
  <c r="AM340" i="12" s="1"/>
  <c r="AG267" i="12" a="1"/>
  <c r="AG267" i="12" s="1"/>
  <c r="AJ267" i="12"/>
  <c r="AN214" i="12"/>
  <c r="AM214" i="12" s="1" a="1"/>
  <c r="AM214" i="12" s="1"/>
  <c r="AK214" i="12" a="1"/>
  <c r="AK214" i="12" s="1"/>
  <c r="AG211" i="12" a="1"/>
  <c r="AG211" i="12" s="1"/>
  <c r="AJ211" i="12"/>
  <c r="AL206" i="12"/>
  <c r="AI206" i="12" a="1"/>
  <c r="AI206" i="12" s="1"/>
  <c r="AI169" i="12" a="1"/>
  <c r="AI169" i="12" s="1"/>
  <c r="AL169" i="12"/>
  <c r="AN126" i="12"/>
  <c r="AM126" i="12" s="1" a="1"/>
  <c r="AM126" i="12" s="1"/>
  <c r="AK126" i="12" a="1"/>
  <c r="AK126" i="12" s="1"/>
  <c r="AL115" i="12"/>
  <c r="AI115" i="12" a="1"/>
  <c r="AI115" i="12" s="1"/>
  <c r="AG294" i="12" a="1"/>
  <c r="AG294" i="12" s="1"/>
  <c r="AJ294" i="12"/>
  <c r="AJ185" i="12"/>
  <c r="AG185" i="12" a="1"/>
  <c r="AG185" i="12" s="1"/>
  <c r="AI6" i="12" a="1"/>
  <c r="AI6" i="12" s="1"/>
  <c r="AL6" i="12"/>
  <c r="AL90" i="12"/>
  <c r="AI90" i="12" a="1"/>
  <c r="AI90" i="12" s="1"/>
  <c r="AL50" i="12"/>
  <c r="AI50" i="12" a="1"/>
  <c r="AI50" i="12" s="1"/>
  <c r="AK69" i="12" a="1"/>
  <c r="AK69" i="12" s="1"/>
  <c r="AN69" i="12"/>
  <c r="AM69" i="12" s="1" a="1"/>
  <c r="AM69" i="12" s="1"/>
  <c r="AG28" i="12" a="1"/>
  <c r="AG28" i="12" s="1"/>
  <c r="AJ28" i="12"/>
  <c r="AK9" i="12" a="1"/>
  <c r="AK9" i="12" s="1"/>
  <c r="AN9" i="12"/>
  <c r="AM9" i="12" s="1" a="1"/>
  <c r="AM9" i="12" s="1"/>
  <c r="AK345" i="12" a="1"/>
  <c r="AK345" i="12" s="1"/>
  <c r="AN345" i="12"/>
  <c r="AM345" i="12" s="1" a="1"/>
  <c r="AM345" i="12" s="1"/>
  <c r="AG258" i="12" a="1"/>
  <c r="AG258" i="12" s="1"/>
  <c r="AJ258" i="12"/>
  <c r="AL152" i="12"/>
  <c r="AI152" i="12" a="1"/>
  <c r="AI152" i="12" s="1"/>
  <c r="AJ186" i="12"/>
  <c r="AG186" i="12" a="1"/>
  <c r="AG186" i="12" s="1"/>
  <c r="AI338" i="12" a="1"/>
  <c r="AI338" i="12" s="1"/>
  <c r="AL338" i="12"/>
  <c r="AG285" i="12" a="1"/>
  <c r="AG285" i="12" s="1"/>
  <c r="AJ285" i="12"/>
  <c r="AL284" i="12"/>
  <c r="AI284" i="12" a="1"/>
  <c r="AI284" i="12" s="1"/>
  <c r="AL330" i="12"/>
  <c r="AI330" i="12" a="1"/>
  <c r="AI330" i="12" s="1"/>
  <c r="AL260" i="12"/>
  <c r="AI260" i="12" a="1"/>
  <c r="AI260" i="12" s="1"/>
  <c r="AN208" i="12"/>
  <c r="AM208" i="12" s="1" a="1"/>
  <c r="AM208" i="12" s="1"/>
  <c r="AK208" i="12" a="1"/>
  <c r="AK208" i="12" s="1"/>
  <c r="AI210" i="12" a="1"/>
  <c r="AI210" i="12" s="1"/>
  <c r="AL210" i="12"/>
  <c r="AG153" i="12" a="1"/>
  <c r="AG153" i="12" s="1"/>
  <c r="AJ153" i="12"/>
  <c r="AJ247" i="12"/>
  <c r="AG247" i="12" a="1"/>
  <c r="AG247" i="12" s="1"/>
  <c r="AN182" i="12"/>
  <c r="AM182" i="12" s="1" a="1"/>
  <c r="AM182" i="12" s="1"/>
  <c r="AK182" i="12" a="1"/>
  <c r="AK182" i="12" s="1"/>
  <c r="AJ158" i="12"/>
  <c r="AG158" i="12" a="1"/>
  <c r="AG158" i="12" s="1"/>
  <c r="AL131" i="12"/>
  <c r="AI131" i="12" a="1"/>
  <c r="AI131" i="12" s="1"/>
  <c r="AG53" i="12" a="1"/>
  <c r="AG53" i="12" s="1"/>
  <c r="AJ53" i="12"/>
  <c r="AJ112" i="12"/>
  <c r="AG112" i="12" a="1"/>
  <c r="AG112" i="12" s="1"/>
  <c r="AI23" i="12" a="1"/>
  <c r="AI23" i="12" s="1"/>
  <c r="AL23" i="12"/>
  <c r="AI325" i="12" a="1"/>
  <c r="AI325" i="12" s="1"/>
  <c r="AL325" i="12"/>
  <c r="AI311" i="12" a="1"/>
  <c r="AI311" i="12" s="1"/>
  <c r="AL311" i="12"/>
  <c r="AJ333" i="12"/>
  <c r="AG333" i="12" a="1"/>
  <c r="AG333" i="12" s="1"/>
  <c r="AN317" i="12"/>
  <c r="AM317" i="12" s="1" a="1"/>
  <c r="AM317" i="12" s="1"/>
  <c r="AK317" i="12" a="1"/>
  <c r="AK317" i="12" s="1"/>
  <c r="AL190" i="12"/>
  <c r="AI190" i="12" a="1"/>
  <c r="AI190" i="12" s="1"/>
  <c r="AI307" i="12" a="1"/>
  <c r="AI307" i="12" s="1"/>
  <c r="AL307" i="12"/>
  <c r="AI198" i="12" a="1"/>
  <c r="AI198" i="12" s="1"/>
  <c r="AL198" i="12"/>
  <c r="AL167" i="12"/>
  <c r="AI167" i="12" a="1"/>
  <c r="AI167" i="12" s="1"/>
  <c r="AJ174" i="12"/>
  <c r="AG174" i="12" a="1"/>
  <c r="AG174" i="12" s="1"/>
  <c r="AI52" i="12" a="1"/>
  <c r="AI52" i="12" s="1"/>
  <c r="AL52" i="12"/>
  <c r="AJ87" i="12"/>
  <c r="AG87" i="12" a="1"/>
  <c r="AG87" i="12" s="1"/>
  <c r="AN255" i="12"/>
  <c r="AM255" i="12" s="1" a="1"/>
  <c r="AM255" i="12" s="1"/>
  <c r="AK255" i="12" a="1"/>
  <c r="AK255" i="12" s="1"/>
  <c r="AJ140" i="12"/>
  <c r="AG140" i="12" a="1"/>
  <c r="AG140" i="12" s="1"/>
  <c r="AK98" i="12" a="1"/>
  <c r="AK98" i="12" s="1"/>
  <c r="AN98" i="12"/>
  <c r="AM98" i="12" s="1" a="1"/>
  <c r="AM98" i="12" s="1"/>
  <c r="AJ88" i="12"/>
  <c r="AG88" i="12" a="1"/>
  <c r="AG88" i="12" s="1"/>
  <c r="AN46" i="12"/>
  <c r="AM46" i="12" s="1" a="1"/>
  <c r="AM46" i="12" s="1"/>
  <c r="AK46" i="12" a="1"/>
  <c r="AK46" i="12" s="1"/>
  <c r="AI24" i="12" a="1"/>
  <c r="AI24" i="12" s="1"/>
  <c r="AL24" i="12"/>
  <c r="AN256" i="12"/>
  <c r="AM256" i="12" s="1" a="1"/>
  <c r="AM256" i="12" s="1"/>
  <c r="AK256" i="12" a="1"/>
  <c r="AK256" i="12" s="1"/>
  <c r="AI261" i="12" a="1"/>
  <c r="AI261" i="12" s="1"/>
  <c r="AL261" i="12"/>
  <c r="AG192" i="12" a="1"/>
  <c r="AG192" i="12" s="1"/>
  <c r="AJ192" i="12"/>
  <c r="AJ203" i="12"/>
  <c r="AG203" i="12" a="1"/>
  <c r="AG203" i="12" s="1"/>
  <c r="AK181" i="12" a="1"/>
  <c r="AK181" i="12" s="1"/>
  <c r="AN181" i="12"/>
  <c r="AM181" i="12" s="1" a="1"/>
  <c r="AM181" i="12" s="1"/>
  <c r="AI145" i="12" a="1"/>
  <c r="AI145" i="12" s="1"/>
  <c r="AL145" i="12"/>
  <c r="AL178" i="12"/>
  <c r="AI178" i="12" a="1"/>
  <c r="AI178" i="12" s="1"/>
  <c r="AG239" i="12" a="1"/>
  <c r="AG239" i="12" s="1"/>
  <c r="AJ239" i="12"/>
  <c r="AK124" i="12" a="1"/>
  <c r="AK124" i="12" s="1"/>
  <c r="AN124" i="12"/>
  <c r="AM124" i="12" s="1" a="1"/>
  <c r="AM124" i="12" s="1"/>
  <c r="AJ75" i="12"/>
  <c r="AG75" i="12" a="1"/>
  <c r="AG75" i="12" s="1"/>
  <c r="AI161" i="12" a="1"/>
  <c r="AI161" i="12" s="1"/>
  <c r="AL161" i="12"/>
  <c r="AN139" i="12"/>
  <c r="AM139" i="12" s="1" a="1"/>
  <c r="AM139" i="12" s="1"/>
  <c r="AK139" i="12" a="1"/>
  <c r="AK139" i="12" s="1"/>
  <c r="AL251" i="12"/>
  <c r="AI251" i="12" a="1"/>
  <c r="AI251" i="12" s="1"/>
  <c r="AJ68" i="12"/>
  <c r="AG68" i="12" a="1"/>
  <c r="AG68" i="12" s="1"/>
  <c r="AK26" i="12" a="1"/>
  <c r="AK26" i="12" s="1"/>
  <c r="AN26" i="12"/>
  <c r="AM26" i="12" s="1" a="1"/>
  <c r="AM26" i="12" s="1"/>
  <c r="AI327" i="12" a="1"/>
  <c r="AI327" i="12" s="1"/>
  <c r="AL327" i="12"/>
  <c r="AJ346" i="12"/>
  <c r="AG346" i="12" a="1"/>
  <c r="AG346" i="12" s="1"/>
  <c r="AI289" i="12" a="1"/>
  <c r="AI289" i="12" s="1"/>
  <c r="AL289" i="12"/>
  <c r="AL282" i="12"/>
  <c r="AI282" i="12" a="1"/>
  <c r="AI282" i="12" s="1"/>
  <c r="AJ237" i="12"/>
  <c r="AG237" i="12" a="1"/>
  <c r="AG237" i="12" s="1"/>
  <c r="AJ341" i="12"/>
  <c r="AG341" i="12" a="1"/>
  <c r="AG341" i="12" s="1"/>
  <c r="AG304" i="12" a="1"/>
  <c r="AG304" i="12" s="1"/>
  <c r="AJ304" i="12"/>
  <c r="AG318" i="12" a="1"/>
  <c r="AG318" i="12" s="1"/>
  <c r="AJ318" i="12"/>
  <c r="AJ262" i="12"/>
  <c r="AG262" i="12" a="1"/>
  <c r="AG262" i="12" s="1"/>
  <c r="AL254" i="12"/>
  <c r="AI254" i="12" a="1"/>
  <c r="AI254" i="12" s="1"/>
  <c r="AG310" i="12" a="1"/>
  <c r="AG310" i="12" s="1"/>
  <c r="AJ310" i="12"/>
  <c r="AI244" i="12" a="1"/>
  <c r="AI244" i="12" s="1"/>
  <c r="AL244" i="12"/>
  <c r="AI150" i="12" a="1"/>
  <c r="AI150" i="12" s="1"/>
  <c r="AL150" i="12"/>
  <c r="AI191" i="12" a="1"/>
  <c r="AI191" i="12" s="1"/>
  <c r="AL191" i="12"/>
  <c r="AK205" i="12" a="1"/>
  <c r="AK205" i="12" s="1"/>
  <c r="AN205" i="12"/>
  <c r="AM205" i="12" s="1" a="1"/>
  <c r="AM205" i="12" s="1"/>
  <c r="AK337" i="12" a="1"/>
  <c r="AK337" i="12" s="1"/>
  <c r="AN337" i="12"/>
  <c r="AM337" i="12" s="1" a="1"/>
  <c r="AM337" i="12" s="1"/>
  <c r="AI225" i="12" a="1"/>
  <c r="AI225" i="12" s="1"/>
  <c r="AL225" i="12"/>
  <c r="AK155" i="12" a="1"/>
  <c r="AK155" i="12" s="1"/>
  <c r="AN155" i="12"/>
  <c r="AM155" i="12" s="1" a="1"/>
  <c r="AM155" i="12" s="1"/>
  <c r="AK32" i="12" a="1"/>
  <c r="AK32" i="12" s="1"/>
  <c r="AN32" i="12"/>
  <c r="AM32" i="12" s="1" a="1"/>
  <c r="AM32" i="12" s="1"/>
  <c r="AI62" i="12" a="1"/>
  <c r="AI62" i="12" s="1"/>
  <c r="AL62" i="12"/>
  <c r="AL113" i="12"/>
  <c r="AI113" i="12" a="1"/>
  <c r="AI113" i="12" s="1"/>
  <c r="AL55" i="12"/>
  <c r="AI55" i="12" a="1"/>
  <c r="AI55" i="12" s="1"/>
  <c r="AG253" i="12" a="1"/>
  <c r="AG253" i="12" s="1"/>
  <c r="AJ253" i="12"/>
  <c r="AL147" i="12"/>
  <c r="AI147" i="12" a="1"/>
  <c r="AI147" i="12" s="1"/>
  <c r="AN149" i="12"/>
  <c r="AM149" i="12" s="1" a="1"/>
  <c r="AM149" i="12" s="1"/>
  <c r="AK149" i="12" a="1"/>
  <c r="AK149" i="12" s="1"/>
  <c r="AL175" i="12"/>
  <c r="AI175" i="12" a="1"/>
  <c r="AI175" i="12" s="1"/>
  <c r="AK18" i="12" a="1"/>
  <c r="AK18" i="12" s="1"/>
  <c r="AN18" i="12"/>
  <c r="AM18" i="12" s="1" a="1"/>
  <c r="AM18" i="12" s="1"/>
  <c r="AL21" i="12"/>
  <c r="AI21" i="12" a="1"/>
  <c r="AI21" i="12" s="1"/>
  <c r="AG125" i="12" a="1"/>
  <c r="AG125" i="12" s="1"/>
  <c r="AJ125" i="12"/>
  <c r="AL63" i="12"/>
  <c r="AI63" i="12" a="1"/>
  <c r="AI63" i="12" s="1"/>
  <c r="AI308" i="12" a="1"/>
  <c r="AI308" i="12" s="1"/>
  <c r="AL308" i="12"/>
  <c r="AI295" i="12" a="1"/>
  <c r="AI295" i="12" s="1"/>
  <c r="AL295" i="12"/>
  <c r="AI200" i="12" a="1"/>
  <c r="AI200" i="12" s="1"/>
  <c r="AL200" i="12"/>
  <c r="AI231" i="12" a="1"/>
  <c r="AI231" i="12" s="1"/>
  <c r="AL231" i="12"/>
  <c r="AG188" i="12" a="1"/>
  <c r="AG188" i="12" s="1"/>
  <c r="AJ188" i="12"/>
  <c r="AJ142" i="12"/>
  <c r="AG142" i="12" a="1"/>
  <c r="AG142" i="12" s="1"/>
  <c r="AL172" i="12"/>
  <c r="AI172" i="12" a="1"/>
  <c r="AI172" i="12" s="1"/>
  <c r="AG331" i="12" a="1"/>
  <c r="AG331" i="12" s="1"/>
  <c r="AJ331" i="12"/>
  <c r="AJ300" i="12"/>
  <c r="AG300" i="12" a="1"/>
  <c r="AG300" i="12" s="1"/>
  <c r="AJ274" i="12"/>
  <c r="AG274" i="12" a="1"/>
  <c r="AG274" i="12" s="1"/>
  <c r="AL286" i="12"/>
  <c r="AI286" i="12" a="1"/>
  <c r="AI286" i="12" s="1"/>
  <c r="AK218" i="12" a="1"/>
  <c r="AK218" i="12" s="1"/>
  <c r="AN218" i="12"/>
  <c r="AM218" i="12" s="1" a="1"/>
  <c r="AM218" i="12" s="1"/>
  <c r="AG173" i="12" a="1"/>
  <c r="AG173" i="12" s="1"/>
  <c r="AJ173" i="12"/>
  <c r="AK201" i="12" a="1"/>
  <c r="AK201" i="12" s="1"/>
  <c r="AN201" i="12"/>
  <c r="AM201" i="12" s="1" a="1"/>
  <c r="AM201" i="12" s="1"/>
  <c r="AL96" i="12"/>
  <c r="AI96" i="12" a="1"/>
  <c r="AI96" i="12" s="1"/>
  <c r="AG141" i="12" a="1"/>
  <c r="AG141" i="12" s="1"/>
  <c r="AJ141" i="12"/>
  <c r="AG48" i="12" a="1"/>
  <c r="AG48" i="12" s="1"/>
  <c r="AJ48" i="12"/>
  <c r="AL99" i="12"/>
  <c r="AI99" i="12" a="1"/>
  <c r="AI99" i="12" s="1"/>
  <c r="AK166" i="12" a="1"/>
  <c r="AK166" i="12" s="1"/>
  <c r="AN166" i="12"/>
  <c r="AM166" i="12" s="1" a="1"/>
  <c r="AM166" i="12" s="1"/>
  <c r="AN160" i="12"/>
  <c r="AM160" i="12" s="1" a="1"/>
  <c r="AM160" i="12" s="1"/>
  <c r="AK160" i="12" a="1"/>
  <c r="AK160" i="12" s="1"/>
  <c r="AK242" i="12" a="1"/>
  <c r="AK242" i="12" s="1"/>
  <c r="AN242" i="12"/>
  <c r="AM242" i="12" s="1" a="1"/>
  <c r="AM242" i="12" s="1"/>
  <c r="AJ38" i="12"/>
  <c r="AG38" i="12" a="1"/>
  <c r="AG38" i="12" s="1"/>
  <c r="AN33" i="12"/>
  <c r="AM33" i="12" s="1" a="1"/>
  <c r="AM33" i="12" s="1"/>
  <c r="AK33" i="12" a="1"/>
  <c r="AK33" i="12" s="1"/>
  <c r="AJ189" i="12"/>
  <c r="AG189" i="12" a="1"/>
  <c r="AG189" i="12" s="1"/>
  <c r="AL104" i="12"/>
  <c r="AI104" i="12" a="1"/>
  <c r="AI104" i="12" s="1"/>
  <c r="AJ56" i="12"/>
  <c r="AG56" i="12" a="1"/>
  <c r="AG56" i="12" s="1"/>
  <c r="AL245" i="12"/>
  <c r="AI245" i="12" a="1"/>
  <c r="AI245" i="12" s="1"/>
  <c r="AN334" i="12"/>
  <c r="AM334" i="12" s="1" a="1"/>
  <c r="AM334" i="12" s="1"/>
  <c r="AK334" i="12" a="1"/>
  <c r="AK334" i="12" s="1"/>
  <c r="AJ120" i="12"/>
  <c r="AG120" i="12" a="1"/>
  <c r="AG120" i="12" s="1"/>
  <c r="AN279" i="12"/>
  <c r="AM279" i="12" s="1" a="1"/>
  <c r="AM279" i="12" s="1"/>
  <c r="AK279" i="12" a="1"/>
  <c r="AK279" i="12" s="1"/>
  <c r="AJ157" i="12"/>
  <c r="AG157" i="12" a="1"/>
  <c r="AG157" i="12" s="1"/>
  <c r="AJ159" i="12"/>
  <c r="AG159" i="12" a="1"/>
  <c r="AG159" i="12" s="1"/>
  <c r="AG100" i="12" a="1"/>
  <c r="AG100" i="12" s="1"/>
  <c r="AJ100" i="12"/>
  <c r="AJ107" i="12"/>
  <c r="AG107" i="12" a="1"/>
  <c r="AG107" i="12" s="1"/>
  <c r="AN97" i="12"/>
  <c r="AM97" i="12" s="1" a="1"/>
  <c r="AM97" i="12" s="1"/>
  <c r="AK97" i="12" a="1"/>
  <c r="AK97" i="12" s="1"/>
  <c r="AG82" i="12" a="1"/>
  <c r="AG82" i="12" s="1"/>
  <c r="AJ82" i="12"/>
  <c r="AI8" i="12" a="1"/>
  <c r="AI8" i="12" s="1"/>
  <c r="AL8" i="12"/>
  <c r="AN60" i="12"/>
  <c r="AM60" i="12" s="1" a="1"/>
  <c r="AM60" i="12" s="1"/>
  <c r="AK60" i="12" a="1"/>
  <c r="AK60" i="12" s="1"/>
  <c r="AN287" i="12"/>
  <c r="AM287" i="12" s="1" a="1"/>
  <c r="AM287" i="12" s="1"/>
  <c r="AK287" i="12" a="1"/>
  <c r="AK287" i="12" s="1"/>
  <c r="AL232" i="12"/>
  <c r="AI232" i="12" a="1"/>
  <c r="AI232" i="12" s="1"/>
  <c r="AN302" i="12"/>
  <c r="AM302" i="12" s="1" a="1"/>
  <c r="AM302" i="12" s="1"/>
  <c r="AK302" i="12" a="1"/>
  <c r="AK302" i="12" s="1"/>
  <c r="AJ278" i="12"/>
  <c r="AG278" i="12" a="1"/>
  <c r="AG278" i="12" s="1"/>
  <c r="AN94" i="12"/>
  <c r="AM94" i="12" s="1" a="1"/>
  <c r="AM94" i="12" s="1"/>
  <c r="AK94" i="12" a="1"/>
  <c r="AK94" i="12" s="1"/>
  <c r="AL78" i="12"/>
  <c r="AI78" i="12" a="1"/>
  <c r="AI78" i="12" s="1"/>
  <c r="AN259" i="12"/>
  <c r="AM259" i="12" s="1" a="1"/>
  <c r="AM259" i="12" s="1"/>
  <c r="AK259" i="12" a="1"/>
  <c r="AK259" i="12" s="1"/>
  <c r="AN154" i="12"/>
  <c r="AM154" i="12" s="1" a="1"/>
  <c r="AM154" i="12" s="1"/>
  <c r="AK154" i="12" a="1"/>
  <c r="AK154" i="12" s="1"/>
  <c r="AK102" i="12" a="1"/>
  <c r="AK102" i="12" s="1"/>
  <c r="AN102" i="12"/>
  <c r="AM102" i="12" s="1" a="1"/>
  <c r="AM102" i="12" s="1"/>
  <c r="AI209" i="12" a="1"/>
  <c r="AI209" i="12" s="1"/>
  <c r="AL209" i="12"/>
  <c r="AG74" i="12" a="1"/>
  <c r="AG74" i="12" s="1"/>
  <c r="AJ74" i="12"/>
  <c r="AJ127" i="12"/>
  <c r="AG127" i="12" a="1"/>
  <c r="AG127" i="12" s="1"/>
  <c r="AI110" i="12" a="1"/>
  <c r="AI110" i="12" s="1"/>
  <c r="AL110" i="12"/>
  <c r="AN47" i="12"/>
  <c r="AM47" i="12" s="1" a="1"/>
  <c r="AM47" i="12" s="1"/>
  <c r="AK47" i="12" a="1"/>
  <c r="AK47" i="12" s="1"/>
  <c r="AK264" i="12" a="1"/>
  <c r="AK264" i="12" s="1"/>
  <c r="AN264" i="12"/>
  <c r="AM264" i="12" s="1" a="1"/>
  <c r="AM264" i="12" s="1"/>
  <c r="AJ240" i="12"/>
  <c r="AG240" i="12" a="1"/>
  <c r="AG240" i="12" s="1"/>
  <c r="AI277" i="12" a="1"/>
  <c r="AI277" i="12" s="1"/>
  <c r="AL277" i="12"/>
  <c r="AI313" i="12" a="1"/>
  <c r="AI313" i="12" s="1"/>
  <c r="AL313" i="12"/>
  <c r="AJ117" i="12"/>
  <c r="AG117" i="12" a="1"/>
  <c r="AG117" i="12" s="1"/>
  <c r="AI248" i="12" a="1"/>
  <c r="AI248" i="12" s="1"/>
  <c r="AL248" i="12"/>
  <c r="AI266" i="12" a="1"/>
  <c r="AI266" i="12" s="1"/>
  <c r="AL266" i="12"/>
  <c r="AI193" i="12" a="1"/>
  <c r="AI193" i="12" s="1"/>
  <c r="AL193" i="12"/>
  <c r="AJ25" i="12"/>
  <c r="AG25" i="12" a="1"/>
  <c r="AG25" i="12" s="1"/>
  <c r="AI134" i="12" a="1"/>
  <c r="AI134" i="12" s="1"/>
  <c r="AL134" i="12"/>
  <c r="AJ129" i="12"/>
  <c r="AG129" i="12" a="1"/>
  <c r="AG129" i="12" s="1"/>
  <c r="AI72" i="12" a="1"/>
  <c r="AI72" i="12" s="1"/>
  <c r="AL72" i="12"/>
  <c r="AN14" i="12"/>
  <c r="AM14" i="12" s="1" a="1"/>
  <c r="AM14" i="12" s="1"/>
  <c r="AK14" i="12" a="1"/>
  <c r="AK14" i="12" s="1"/>
  <c r="AI106" i="12" a="1"/>
  <c r="AI106" i="12" s="1"/>
  <c r="AL106" i="12"/>
  <c r="AL37" i="12"/>
  <c r="AI37" i="12" a="1"/>
  <c r="AI37" i="12" s="1"/>
  <c r="AI320" i="12" a="1"/>
  <c r="AI320" i="12" s="1"/>
  <c r="AL320" i="12"/>
  <c r="AL328" i="12"/>
  <c r="AI328" i="12" a="1"/>
  <c r="AI328" i="12" s="1"/>
  <c r="AK306" i="12" a="1"/>
  <c r="AK306" i="12" s="1"/>
  <c r="AN306" i="12"/>
  <c r="AM306" i="12" s="1" a="1"/>
  <c r="AM306" i="12" s="1"/>
  <c r="AI291" i="12" a="1"/>
  <c r="AI291" i="12" s="1"/>
  <c r="AL291" i="12"/>
  <c r="AL135" i="12"/>
  <c r="AI135" i="12" a="1"/>
  <c r="AI135" i="12" s="1"/>
  <c r="AL219" i="12"/>
  <c r="AI219" i="12" a="1"/>
  <c r="AI219" i="12" s="1"/>
  <c r="AN180" i="12"/>
  <c r="AM180" i="12" s="1" a="1"/>
  <c r="AM180" i="12" s="1"/>
  <c r="AK180" i="12" a="1"/>
  <c r="AK180" i="12" s="1"/>
  <c r="AJ123" i="12"/>
  <c r="AG123" i="12" a="1"/>
  <c r="AG123" i="12" s="1"/>
  <c r="AK109" i="12" a="1"/>
  <c r="AK109" i="12" s="1"/>
  <c r="AN109" i="12"/>
  <c r="AM109" i="12" s="1" a="1"/>
  <c r="AM109" i="12" s="1"/>
  <c r="AK137" i="12" a="1"/>
  <c r="AK137" i="12" s="1"/>
  <c r="AN137" i="12"/>
  <c r="AM137" i="12" s="1" a="1"/>
  <c r="AM137" i="12" s="1"/>
  <c r="AK67" i="12" a="1"/>
  <c r="AK67" i="12" s="1"/>
  <c r="AN67" i="12"/>
  <c r="AM67" i="12" s="1" a="1"/>
  <c r="AM67" i="12" s="1"/>
  <c r="AL91" i="12"/>
  <c r="AI91" i="12" a="1"/>
  <c r="AI91" i="12" s="1"/>
  <c r="AL17" i="12"/>
  <c r="AI17" i="12" a="1"/>
  <c r="AI17" i="12" s="1"/>
  <c r="AN271" i="12"/>
  <c r="AM271" i="12" s="1" a="1"/>
  <c r="AM271" i="12" s="1"/>
  <c r="AK271" i="12" a="1"/>
  <c r="AK271" i="12" s="1"/>
  <c r="AK342" i="12" a="1"/>
  <c r="AK342" i="12" s="1"/>
  <c r="AN342" i="12"/>
  <c r="AM342" i="12" s="1" a="1"/>
  <c r="AM342" i="12" s="1"/>
  <c r="AG223" i="12" a="1"/>
  <c r="AG223" i="12" s="1"/>
  <c r="AJ223" i="12"/>
  <c r="AK344" i="12" a="1"/>
  <c r="AK344" i="12" s="1"/>
  <c r="AN344" i="12"/>
  <c r="AM344" i="12" s="1" a="1"/>
  <c r="AM344" i="12" s="1"/>
  <c r="AL309" i="12"/>
  <c r="AI309" i="12" a="1"/>
  <c r="AI309" i="12" s="1"/>
  <c r="AL268" i="12"/>
  <c r="AI268" i="12" a="1"/>
  <c r="AI268" i="12" s="1"/>
  <c r="AG216" i="12" a="1"/>
  <c r="AG216" i="12" s="1"/>
  <c r="AJ216" i="12"/>
  <c r="AN270" i="12"/>
  <c r="AM270" i="12" s="1" a="1"/>
  <c r="AM270" i="12" s="1"/>
  <c r="AK270" i="12" a="1"/>
  <c r="AK270" i="12" s="1"/>
  <c r="AK298" i="12" a="1"/>
  <c r="AK298" i="12" s="1"/>
  <c r="AN298" i="12"/>
  <c r="AM298" i="12" s="1" a="1"/>
  <c r="AM298" i="12" s="1"/>
  <c r="AJ297" i="12"/>
  <c r="AG297" i="12" a="1"/>
  <c r="AG297" i="12" s="1"/>
  <c r="AG230" i="12" a="1"/>
  <c r="AG230" i="12" s="1"/>
  <c r="AJ230" i="12"/>
  <c r="AJ184" i="12"/>
  <c r="AG184" i="12" a="1"/>
  <c r="AG184" i="12" s="1"/>
  <c r="AG243" i="12" a="1"/>
  <c r="AG243" i="12" s="1"/>
  <c r="AJ243" i="12"/>
  <c r="AL222" i="12"/>
  <c r="AI222" i="12" a="1"/>
  <c r="AI222" i="12" s="1"/>
  <c r="AL204" i="12"/>
  <c r="AI204" i="12" a="1"/>
  <c r="AI204" i="12" s="1"/>
  <c r="AN179" i="12"/>
  <c r="AM179" i="12" s="1" a="1"/>
  <c r="AM179" i="12" s="1"/>
  <c r="AK179" i="12" a="1"/>
  <c r="AK179" i="12" s="1"/>
  <c r="AL83" i="12"/>
  <c r="AI83" i="12" a="1"/>
  <c r="AI83" i="12" s="1"/>
  <c r="AI118" i="12" a="1"/>
  <c r="AI118" i="12" s="1"/>
  <c r="AL118" i="12"/>
  <c r="AN64" i="12"/>
  <c r="AM64" i="12" s="1" a="1"/>
  <c r="AM64" i="12" s="1"/>
  <c r="AK64" i="12" a="1"/>
  <c r="AK64" i="12" s="1"/>
  <c r="AJ42" i="12"/>
  <c r="AG42" i="12" a="1"/>
  <c r="AG42" i="12" s="1"/>
  <c r="AN73" i="12"/>
  <c r="AM73" i="12" s="1" a="1"/>
  <c r="AM73" i="12" s="1"/>
  <c r="AK73" i="12" a="1"/>
  <c r="AK73" i="12" s="1"/>
  <c r="AL170" i="12"/>
  <c r="AI170" i="12" a="1"/>
  <c r="AI170" i="12" s="1"/>
  <c r="AL34" i="12"/>
  <c r="AI34" i="12" a="1"/>
  <c r="AI34" i="12" s="1"/>
  <c r="AK323" i="12" a="1"/>
  <c r="AK323" i="12" s="1"/>
  <c r="AN323" i="12"/>
  <c r="AM323" i="12" s="1" a="1"/>
  <c r="AM323" i="12" s="1"/>
  <c r="AI329" i="12" a="1"/>
  <c r="AI329" i="12" s="1"/>
  <c r="AL329" i="12"/>
  <c r="AG301" i="12" a="1"/>
  <c r="AG301" i="12" s="1"/>
  <c r="AJ301" i="12"/>
  <c r="AL312" i="12"/>
  <c r="AI312" i="12" a="1"/>
  <c r="AI312" i="12" s="1"/>
  <c r="AJ321" i="12"/>
  <c r="AG321" i="12" a="1"/>
  <c r="AG321" i="12" s="1"/>
  <c r="AN272" i="12"/>
  <c r="AM272" i="12" s="1" a="1"/>
  <c r="AM272" i="12" s="1"/>
  <c r="AK272" i="12" a="1"/>
  <c r="AK272" i="12" s="1"/>
  <c r="AI275" i="12" a="1"/>
  <c r="AI275" i="12" s="1"/>
  <c r="AL275" i="12"/>
  <c r="AK105" i="12" a="1"/>
  <c r="AK105" i="12" s="1"/>
  <c r="AN105" i="12"/>
  <c r="AM105" i="12" s="1" a="1"/>
  <c r="AM105" i="12" s="1"/>
  <c r="AJ103" i="12"/>
  <c r="AG103" i="12" a="1"/>
  <c r="AG103" i="12" s="1"/>
  <c r="AI15" i="12" a="1"/>
  <c r="AI15" i="12" s="1"/>
  <c r="AL15" i="12"/>
  <c r="AG86" i="12" a="1"/>
  <c r="AG86" i="12" s="1"/>
  <c r="AJ86" i="12"/>
  <c r="AI65" i="12" a="1"/>
  <c r="AI65" i="12" s="1"/>
  <c r="AL65" i="12"/>
  <c r="AI16" i="12" a="1"/>
  <c r="AI16" i="12" s="1"/>
  <c r="AL16" i="12"/>
  <c r="AL66" i="12"/>
  <c r="AI66" i="12" a="1"/>
  <c r="AI66" i="12" s="1"/>
  <c r="AN347" i="12"/>
  <c r="AM347" i="12" s="1" a="1"/>
  <c r="AM347" i="12" s="1"/>
  <c r="AK347" i="12" a="1"/>
  <c r="AK347" i="12" s="1"/>
  <c r="AN335" i="12"/>
  <c r="AM335" i="12" s="1" a="1"/>
  <c r="AM335" i="12" s="1"/>
  <c r="AK335" i="12" a="1"/>
  <c r="AK335" i="12" s="1"/>
  <c r="AI263" i="12" a="1"/>
  <c r="AI263" i="12" s="1"/>
  <c r="AL263" i="12"/>
  <c r="AN303" i="12"/>
  <c r="AM303" i="12" s="1" a="1"/>
  <c r="AM303" i="12" s="1"/>
  <c r="AK303" i="12" a="1"/>
  <c r="AK303" i="12" s="1"/>
  <c r="AI276" i="12" a="1"/>
  <c r="AI276" i="12" s="1"/>
  <c r="AL276" i="12"/>
  <c r="AG215" i="12" a="1"/>
  <c r="AG215" i="12" s="1"/>
  <c r="AJ215" i="12"/>
  <c r="AN171" i="12"/>
  <c r="AM171" i="12" s="1" a="1"/>
  <c r="AM171" i="12" s="1"/>
  <c r="AK171" i="12" a="1"/>
  <c r="AK171" i="12" s="1"/>
  <c r="AL315" i="12"/>
  <c r="AI315" i="12" a="1"/>
  <c r="AI315" i="12" s="1"/>
  <c r="AG252" i="12" a="1"/>
  <c r="AG252" i="12" s="1"/>
  <c r="AJ252" i="12"/>
  <c r="AL228" i="12"/>
  <c r="AI228" i="12" a="1"/>
  <c r="AI228" i="12" s="1"/>
  <c r="AK280" i="12" a="1"/>
  <c r="AK280" i="12" s="1"/>
  <c r="AN280" i="12"/>
  <c r="AM280" i="12" s="1" a="1"/>
  <c r="AM280" i="12" s="1"/>
  <c r="AK241" i="12" a="1"/>
  <c r="AK241" i="12" s="1"/>
  <c r="AN241" i="12"/>
  <c r="AM241" i="12" s="1" a="1"/>
  <c r="AM241" i="12" s="1"/>
  <c r="AJ249" i="12"/>
  <c r="AG249" i="12" a="1"/>
  <c r="AG249" i="12" s="1"/>
  <c r="AI224" i="12" a="1"/>
  <c r="AI224" i="12" s="1"/>
  <c r="AL224" i="12"/>
  <c r="AJ293" i="12"/>
  <c r="AG293" i="12" a="1"/>
  <c r="AG293" i="12" s="1"/>
  <c r="AJ156" i="12"/>
  <c r="AG156" i="12" a="1"/>
  <c r="AG156" i="12" s="1"/>
  <c r="AK114" i="12" a="1"/>
  <c r="AK114" i="12" s="1"/>
  <c r="AN114" i="12"/>
  <c r="AM114" i="12" s="1" a="1"/>
  <c r="AM114" i="12" s="1"/>
  <c r="AI163" i="12" a="1"/>
  <c r="AI163" i="12" s="1"/>
  <c r="AL163" i="12"/>
  <c r="AJ70" i="12"/>
  <c r="AG70" i="12" a="1"/>
  <c r="AG70" i="12" s="1"/>
  <c r="AL116" i="12"/>
  <c r="AI116" i="12" a="1"/>
  <c r="AI116" i="12" s="1"/>
  <c r="AJ43" i="12"/>
  <c r="AG43" i="12" a="1"/>
  <c r="AG43" i="12" s="1"/>
  <c r="AK79" i="12" a="1"/>
  <c r="AK79" i="12" s="1"/>
  <c r="AN79" i="12"/>
  <c r="AM79" i="12" s="1" a="1"/>
  <c r="AM79" i="12" s="1"/>
  <c r="AI31" i="12" a="1"/>
  <c r="AI31" i="12" s="1"/>
  <c r="AL31" i="12"/>
  <c r="AN57" i="12"/>
  <c r="AM57" i="12" s="1" a="1"/>
  <c r="AM57" i="12" s="1"/>
  <c r="AK57" i="12" a="1"/>
  <c r="AK57" i="12" s="1"/>
  <c r="AJ19" i="12"/>
  <c r="AG19" i="12" a="1"/>
  <c r="AG19" i="12" s="1"/>
  <c r="AI7" i="12" a="1"/>
  <c r="AI7" i="12" s="1"/>
  <c r="AL7" i="12"/>
  <c r="AN283" i="12"/>
  <c r="AM283" i="12" s="1" a="1"/>
  <c r="AM283" i="12" s="1"/>
  <c r="AK283" i="12" a="1"/>
  <c r="AK283" i="12" s="1"/>
  <c r="AN217" i="12"/>
  <c r="AM217" i="12" s="1" a="1"/>
  <c r="AM217" i="12" s="1"/>
  <c r="AK217" i="12" a="1"/>
  <c r="AK217" i="12" s="1"/>
  <c r="AN226" i="12"/>
  <c r="AM226" i="12" s="1" a="1"/>
  <c r="AM226" i="12" s="1"/>
  <c r="AK226" i="12" a="1"/>
  <c r="AK226" i="12" s="1"/>
  <c r="AG165" i="12" a="1"/>
  <c r="AG165" i="12" s="1"/>
  <c r="AJ165" i="12"/>
  <c r="AL299" i="12"/>
  <c r="AI299" i="12" a="1"/>
  <c r="AI299" i="12" s="1"/>
  <c r="AN143" i="12"/>
  <c r="AM143" i="12" s="1" a="1"/>
  <c r="AM143" i="12" s="1"/>
  <c r="AK143" i="12" a="1"/>
  <c r="AK143" i="12" s="1"/>
  <c r="AG93" i="12" a="1"/>
  <c r="AG93" i="12" s="1"/>
  <c r="AJ93" i="12"/>
  <c r="AK151" i="12" a="1"/>
  <c r="AK151" i="12" s="1"/>
  <c r="AN151" i="12"/>
  <c r="AM151" i="12" s="1" a="1"/>
  <c r="AM151" i="12" s="1"/>
  <c r="AK316" i="12" a="1"/>
  <c r="AK316" i="12" s="1"/>
  <c r="AN316" i="12"/>
  <c r="AM316" i="12" s="1" a="1"/>
  <c r="AM316" i="12" s="1"/>
  <c r="AK40" i="12" a="1"/>
  <c r="AK40" i="12" s="1"/>
  <c r="AN40" i="12"/>
  <c r="AM40" i="12" s="1" a="1"/>
  <c r="AM40" i="12" s="1"/>
  <c r="AG39" i="12" a="1"/>
  <c r="AG39" i="12" s="1"/>
  <c r="AJ39" i="12"/>
  <c r="AL12" i="12"/>
  <c r="AI12" i="12" a="1"/>
  <c r="AI12" i="12" s="1"/>
  <c r="AL58" i="12"/>
  <c r="AI58" i="12" a="1"/>
  <c r="AI58" i="12" s="1"/>
  <c r="AI119" i="12" a="1"/>
  <c r="AI119" i="12" s="1"/>
  <c r="AL119" i="12"/>
  <c r="AN27" i="12"/>
  <c r="AM27" i="12" s="1" a="1"/>
  <c r="AM27" i="12" s="1"/>
  <c r="AK27" i="12" a="1"/>
  <c r="AK27" i="12" s="1"/>
  <c r="AN10" i="12"/>
  <c r="AM10" i="12" s="1" a="1"/>
  <c r="AM10" i="12" s="1"/>
  <c r="AK10" i="12" a="1"/>
  <c r="AK10" i="12" s="1"/>
  <c r="AI132" i="12" a="1"/>
  <c r="AI132" i="12" s="1"/>
  <c r="AL132" i="12"/>
  <c r="AG5" i="12" a="1"/>
  <c r="AG5" i="12" s="1"/>
  <c r="AL44" i="12" l="1"/>
  <c r="AI44" i="12" a="1"/>
  <c r="AI44" i="12" s="1"/>
  <c r="AL202" i="12"/>
  <c r="AI202" i="12" a="1"/>
  <c r="AI202" i="12" s="1"/>
  <c r="AL20" i="12"/>
  <c r="AI20" i="12" a="1"/>
  <c r="AI20" i="12" s="1"/>
  <c r="AI85" i="12" a="1"/>
  <c r="AI85" i="12" s="1"/>
  <c r="AL85" i="12"/>
  <c r="AL35" i="12"/>
  <c r="AI35" i="12" a="1"/>
  <c r="AI35" i="12" s="1"/>
  <c r="AI332" i="12" a="1"/>
  <c r="AI332" i="12" s="1"/>
  <c r="AL332" i="12"/>
  <c r="AN194" i="12"/>
  <c r="AM194" i="12" s="1" a="1"/>
  <c r="AM194" i="12" s="1"/>
  <c r="AK194" i="12" a="1"/>
  <c r="AK194" i="12" s="1"/>
  <c r="AI176" i="12" a="1"/>
  <c r="AI176" i="12" s="1"/>
  <c r="AL176" i="12"/>
  <c r="AL296" i="12"/>
  <c r="AI296" i="12" a="1"/>
  <c r="AI296" i="12" s="1"/>
  <c r="AI128" i="12" a="1"/>
  <c r="AI128" i="12" s="1"/>
  <c r="AL128" i="12"/>
  <c r="AL269" i="12"/>
  <c r="AI269" i="12" a="1"/>
  <c r="AI269" i="12" s="1"/>
  <c r="AK195" i="12" a="1"/>
  <c r="AK195" i="12" s="1"/>
  <c r="AN195" i="12"/>
  <c r="AM195" i="12" s="1" a="1"/>
  <c r="AM195" i="12" s="1"/>
  <c r="AK41" i="12" a="1"/>
  <c r="AK41" i="12" s="1"/>
  <c r="AN41" i="12"/>
  <c r="AM41" i="12" s="1" a="1"/>
  <c r="AM41" i="12" s="1"/>
  <c r="AK61" i="12" a="1"/>
  <c r="AK61" i="12" s="1"/>
  <c r="AN61" i="12"/>
  <c r="AM61" i="12" s="1" a="1"/>
  <c r="AM61" i="12" s="1"/>
  <c r="AK234" i="12" a="1"/>
  <c r="AK234" i="12" s="1"/>
  <c r="AN234" i="12"/>
  <c r="AM234" i="12" s="1" a="1"/>
  <c r="AM234" i="12" s="1"/>
  <c r="AN336" i="12"/>
  <c r="AM336" i="12" s="1" a="1"/>
  <c r="AM336" i="12" s="1"/>
  <c r="AK336" i="12" a="1"/>
  <c r="AK336" i="12" s="1"/>
  <c r="AL71" i="12"/>
  <c r="AI71" i="12" a="1"/>
  <c r="AI71" i="12" s="1"/>
  <c r="AL76" i="12"/>
  <c r="AI76" i="12" a="1"/>
  <c r="AI76" i="12" s="1"/>
  <c r="AL54" i="12"/>
  <c r="AI54" i="12" a="1"/>
  <c r="AI54" i="12" s="1"/>
  <c r="AK238" i="12" a="1"/>
  <c r="AK238" i="12" s="1"/>
  <c r="AN238" i="12"/>
  <c r="AM238" i="12" s="1" a="1"/>
  <c r="AM238" i="12" s="1"/>
  <c r="AN229" i="12"/>
  <c r="AM229" i="12" s="1" a="1"/>
  <c r="AM229" i="12" s="1"/>
  <c r="AK229" i="12" a="1"/>
  <c r="AK229" i="12" s="1"/>
  <c r="AI30" i="12" a="1"/>
  <c r="AI30" i="12" s="1"/>
  <c r="AL30" i="12"/>
  <c r="AN324" i="12"/>
  <c r="AM324" i="12" s="1" a="1"/>
  <c r="AM324" i="12" s="1"/>
  <c r="AK324" i="12" a="1"/>
  <c r="AK324" i="12" s="1"/>
  <c r="AN146" i="12"/>
  <c r="AM146" i="12" s="1" a="1"/>
  <c r="AM146" i="12" s="1"/>
  <c r="AK146" i="12" a="1"/>
  <c r="AK146" i="12" s="1"/>
  <c r="AN177" i="12"/>
  <c r="AM177" i="12" s="1" a="1"/>
  <c r="AM177" i="12" s="1"/>
  <c r="AK177" i="12" a="1"/>
  <c r="AK177" i="12" s="1"/>
  <c r="AK92" i="12" a="1"/>
  <c r="AK92" i="12" s="1"/>
  <c r="AN92" i="12"/>
  <c r="AM92" i="12" s="1" a="1"/>
  <c r="AM92" i="12" s="1"/>
  <c r="AK162" i="12" a="1"/>
  <c r="AK162" i="12" s="1"/>
  <c r="AN162" i="12"/>
  <c r="AM162" i="12" s="1" a="1"/>
  <c r="AM162" i="12" s="1"/>
  <c r="AK130" i="12" a="1"/>
  <c r="AK130" i="12" s="1"/>
  <c r="AN130" i="12"/>
  <c r="AM130" i="12" s="1" a="1"/>
  <c r="AM130" i="12" s="1"/>
  <c r="AN235" i="12"/>
  <c r="AM235" i="12" s="1" a="1"/>
  <c r="AM235" i="12" s="1"/>
  <c r="AK235" i="12" a="1"/>
  <c r="AK235" i="12" s="1"/>
  <c r="AN257" i="12"/>
  <c r="AM257" i="12" s="1" a="1"/>
  <c r="AM257" i="12" s="1"/>
  <c r="AK257" i="12" a="1"/>
  <c r="AK257" i="12" s="1"/>
  <c r="AN101" i="12"/>
  <c r="AM101" i="12" s="1" a="1"/>
  <c r="AM101" i="12" s="1"/>
  <c r="AK101" i="12" a="1"/>
  <c r="AK101" i="12" s="1"/>
  <c r="AI183" i="12" a="1"/>
  <c r="AI183" i="12" s="1"/>
  <c r="AL183" i="12"/>
  <c r="AK207" i="12" a="1"/>
  <c r="AK207" i="12" s="1"/>
  <c r="AN207" i="12"/>
  <c r="AM207" i="12" s="1" a="1"/>
  <c r="AM207" i="12" s="1"/>
  <c r="AI144" i="12" a="1"/>
  <c r="AI144" i="12" s="1"/>
  <c r="AL144" i="12"/>
  <c r="AL273" i="12"/>
  <c r="AI273" i="12" a="1"/>
  <c r="AI273" i="12" s="1"/>
  <c r="AL22" i="12"/>
  <c r="AI22" i="12" a="1"/>
  <c r="AI22" i="12" s="1"/>
  <c r="AN108" i="12"/>
  <c r="AM108" i="12" s="1" a="1"/>
  <c r="AM108" i="12" s="1"/>
  <c r="AK108" i="12" a="1"/>
  <c r="AK108" i="12" s="1"/>
  <c r="AN339" i="12"/>
  <c r="AM339" i="12" s="1" a="1"/>
  <c r="AM339" i="12" s="1"/>
  <c r="AK339" i="12" a="1"/>
  <c r="AK339" i="12" s="1"/>
  <c r="AK292" i="12" a="1"/>
  <c r="AK292" i="12" s="1"/>
  <c r="AN292" i="12"/>
  <c r="AM292" i="12" s="1" a="1"/>
  <c r="AM292" i="12" s="1"/>
  <c r="AI227" i="12" a="1"/>
  <c r="AI227" i="12" s="1"/>
  <c r="AL227" i="12"/>
  <c r="AL122" i="12"/>
  <c r="AI122" i="12" a="1"/>
  <c r="AI122" i="12" s="1"/>
  <c r="AN319" i="12"/>
  <c r="AM319" i="12" s="1" a="1"/>
  <c r="AM319" i="12" s="1"/>
  <c r="AK319" i="12" a="1"/>
  <c r="AK319" i="12" s="1"/>
  <c r="AN288" i="12"/>
  <c r="AM288" i="12" s="1" a="1"/>
  <c r="AM288" i="12" s="1"/>
  <c r="AK288" i="12" a="1"/>
  <c r="AK288" i="12" s="1"/>
  <c r="AI93" i="12" a="1"/>
  <c r="AI93" i="12" s="1"/>
  <c r="AL93" i="12"/>
  <c r="AI216" i="12" a="1"/>
  <c r="AI216" i="12" s="1"/>
  <c r="AL216" i="12"/>
  <c r="AN320" i="12"/>
  <c r="AM320" i="12" s="1" a="1"/>
  <c r="AM320" i="12" s="1"/>
  <c r="AK320" i="12" a="1"/>
  <c r="AK320" i="12" s="1"/>
  <c r="AK193" i="12" a="1"/>
  <c r="AK193" i="12" s="1"/>
  <c r="AN193" i="12"/>
  <c r="AM193" i="12" s="1" a="1"/>
  <c r="AM193" i="12" s="1"/>
  <c r="AL82" i="12"/>
  <c r="AI82" i="12" a="1"/>
  <c r="AI82" i="12" s="1"/>
  <c r="AI310" i="12" a="1"/>
  <c r="AI310" i="12" s="1"/>
  <c r="AL310" i="12"/>
  <c r="AK289" i="12" a="1"/>
  <c r="AK289" i="12" s="1"/>
  <c r="AN289" i="12"/>
  <c r="AM289" i="12" s="1" a="1"/>
  <c r="AM289" i="12" s="1"/>
  <c r="AK161" i="12" a="1"/>
  <c r="AK161" i="12" s="1"/>
  <c r="AN161" i="12"/>
  <c r="AM161" i="12" s="1" a="1"/>
  <c r="AM161" i="12" s="1"/>
  <c r="AI192" i="12" a="1"/>
  <c r="AI192" i="12" s="1"/>
  <c r="AL192" i="12"/>
  <c r="AN6" i="12"/>
  <c r="AM6" i="12" s="1" a="1"/>
  <c r="AM6" i="12" s="1"/>
  <c r="AK6" i="12" a="1"/>
  <c r="AK6" i="12" s="1"/>
  <c r="AN12" i="12"/>
  <c r="AM12" i="12" s="1" a="1"/>
  <c r="AM12" i="12" s="1"/>
  <c r="AK12" i="12" a="1"/>
  <c r="AK12" i="12" s="1"/>
  <c r="AL293" i="12"/>
  <c r="AI293" i="12" a="1"/>
  <c r="AI293" i="12" s="1"/>
  <c r="AN66" i="12"/>
  <c r="AM66" i="12" s="1" a="1"/>
  <c r="AM66" i="12" s="1"/>
  <c r="AK66" i="12" a="1"/>
  <c r="AK66" i="12" s="1"/>
  <c r="AK204" i="12" a="1"/>
  <c r="AK204" i="12" s="1"/>
  <c r="AN204" i="12"/>
  <c r="AM204" i="12" s="1" a="1"/>
  <c r="AM204" i="12" s="1"/>
  <c r="AN78" i="12"/>
  <c r="AM78" i="12" s="1" a="1"/>
  <c r="AM78" i="12" s="1"/>
  <c r="AK78" i="12" a="1"/>
  <c r="AK78" i="12" s="1"/>
  <c r="AI88" i="12" a="1"/>
  <c r="AI88" i="12" s="1"/>
  <c r="AL88" i="12"/>
  <c r="AI112" i="12" a="1"/>
  <c r="AI112" i="12" s="1"/>
  <c r="AL112" i="12"/>
  <c r="AN152" i="12"/>
  <c r="AM152" i="12" s="1" a="1"/>
  <c r="AM152" i="12" s="1"/>
  <c r="AK152" i="12" a="1"/>
  <c r="AK152" i="12" s="1"/>
  <c r="AN31" i="12"/>
  <c r="AM31" i="12" s="1" a="1"/>
  <c r="AM31" i="12" s="1"/>
  <c r="AK31" i="12" a="1"/>
  <c r="AK31" i="12" s="1"/>
  <c r="AK198" i="12" a="1"/>
  <c r="AK198" i="12" s="1"/>
  <c r="AN198" i="12"/>
  <c r="AM198" i="12" s="1" a="1"/>
  <c r="AM198" i="12" s="1"/>
  <c r="AN210" i="12"/>
  <c r="AM210" i="12" s="1" a="1"/>
  <c r="AM210" i="12" s="1"/>
  <c r="AK210" i="12" a="1"/>
  <c r="AK210" i="12" s="1"/>
  <c r="AN299" i="12"/>
  <c r="AM299" i="12" s="1" a="1"/>
  <c r="AM299" i="12" s="1"/>
  <c r="AK299" i="12" a="1"/>
  <c r="AK299" i="12" s="1"/>
  <c r="AL39" i="12"/>
  <c r="AI39" i="12" a="1"/>
  <c r="AI39" i="12" s="1"/>
  <c r="AL165" i="12"/>
  <c r="AI165" i="12" a="1"/>
  <c r="AI165" i="12" s="1"/>
  <c r="AK224" i="12" a="1"/>
  <c r="AK224" i="12" s="1"/>
  <c r="AN224" i="12"/>
  <c r="AM224" i="12" s="1" a="1"/>
  <c r="AM224" i="12" s="1"/>
  <c r="AK16" i="12" a="1"/>
  <c r="AK16" i="12" s="1"/>
  <c r="AN16" i="12"/>
  <c r="AM16" i="12" s="1" a="1"/>
  <c r="AM16" i="12" s="1"/>
  <c r="AK266" i="12" a="1"/>
  <c r="AK266" i="12" s="1"/>
  <c r="AN266" i="12"/>
  <c r="AM266" i="12" s="1" a="1"/>
  <c r="AM266" i="12" s="1"/>
  <c r="AN110" i="12"/>
  <c r="AM110" i="12" s="1" a="1"/>
  <c r="AM110" i="12" s="1"/>
  <c r="AK110" i="12" a="1"/>
  <c r="AK110" i="12" s="1"/>
  <c r="AN200" i="12"/>
  <c r="AM200" i="12" s="1" a="1"/>
  <c r="AM200" i="12" s="1"/>
  <c r="AK200" i="12" a="1"/>
  <c r="AK200" i="12" s="1"/>
  <c r="AN307" i="12"/>
  <c r="AM307" i="12" s="1" a="1"/>
  <c r="AM307" i="12" s="1"/>
  <c r="AK307" i="12" a="1"/>
  <c r="AK307" i="12" s="1"/>
  <c r="AL53" i="12"/>
  <c r="AI53" i="12" a="1"/>
  <c r="AI53" i="12" s="1"/>
  <c r="AL258" i="12"/>
  <c r="AI258" i="12" a="1"/>
  <c r="AI258" i="12" s="1"/>
  <c r="AL267" i="12"/>
  <c r="AI267" i="12" a="1"/>
  <c r="AI267" i="12" s="1"/>
  <c r="AK163" i="12" a="1"/>
  <c r="AK163" i="12" s="1"/>
  <c r="AN163" i="12"/>
  <c r="AM163" i="12" s="1" a="1"/>
  <c r="AM163" i="12" s="1"/>
  <c r="AL252" i="12"/>
  <c r="AI252" i="12" a="1"/>
  <c r="AI252" i="12" s="1"/>
  <c r="AK231" i="12" a="1"/>
  <c r="AK231" i="12" s="1"/>
  <c r="AN231" i="12"/>
  <c r="AM231" i="12" s="1" a="1"/>
  <c r="AM231" i="12" s="1"/>
  <c r="AI321" i="12" a="1"/>
  <c r="AI321" i="12" s="1"/>
  <c r="AL321" i="12"/>
  <c r="AK222" i="12" a="1"/>
  <c r="AK222" i="12" s="1"/>
  <c r="AN222" i="12"/>
  <c r="AM222" i="12" s="1" a="1"/>
  <c r="AM222" i="12" s="1"/>
  <c r="AN268" i="12"/>
  <c r="AM268" i="12" s="1" a="1"/>
  <c r="AM268" i="12" s="1"/>
  <c r="AK268" i="12" a="1"/>
  <c r="AK268" i="12" s="1"/>
  <c r="AN37" i="12"/>
  <c r="AM37" i="12" s="1" a="1"/>
  <c r="AM37" i="12" s="1"/>
  <c r="AK37" i="12" a="1"/>
  <c r="AK37" i="12" s="1"/>
  <c r="AN245" i="12"/>
  <c r="AM245" i="12" s="1" a="1"/>
  <c r="AM245" i="12" s="1"/>
  <c r="AK245" i="12" a="1"/>
  <c r="AK245" i="12" s="1"/>
  <c r="AK286" i="12" a="1"/>
  <c r="AK286" i="12" s="1"/>
  <c r="AN286" i="12"/>
  <c r="AM286" i="12" s="1" a="1"/>
  <c r="AM286" i="12" s="1"/>
  <c r="AN175" i="12"/>
  <c r="AM175" i="12" s="1" a="1"/>
  <c r="AM175" i="12" s="1"/>
  <c r="AK175" i="12" a="1"/>
  <c r="AK175" i="12" s="1"/>
  <c r="AK254" i="12" a="1"/>
  <c r="AK254" i="12" s="1"/>
  <c r="AN254" i="12"/>
  <c r="AM254" i="12" s="1" a="1"/>
  <c r="AM254" i="12" s="1"/>
  <c r="AL346" i="12"/>
  <c r="AI346" i="12" a="1"/>
  <c r="AI346" i="12" s="1"/>
  <c r="AI75" i="12" a="1"/>
  <c r="AI75" i="12" s="1"/>
  <c r="AL75" i="12"/>
  <c r="AL185" i="12"/>
  <c r="AI185" i="12" a="1"/>
  <c r="AI185" i="12" s="1"/>
  <c r="AK119" i="12" a="1"/>
  <c r="AK119" i="12" s="1"/>
  <c r="AN119" i="12"/>
  <c r="AM119" i="12" s="1" a="1"/>
  <c r="AM119" i="12" s="1"/>
  <c r="AN106" i="12"/>
  <c r="AM106" i="12" s="1" a="1"/>
  <c r="AM106" i="12" s="1"/>
  <c r="AK106" i="12" a="1"/>
  <c r="AK106" i="12" s="1"/>
  <c r="AN248" i="12"/>
  <c r="AM248" i="12" s="1" a="1"/>
  <c r="AM248" i="12" s="1"/>
  <c r="AK248" i="12" a="1"/>
  <c r="AK248" i="12" s="1"/>
  <c r="AN295" i="12"/>
  <c r="AM295" i="12" s="1" a="1"/>
  <c r="AM295" i="12" s="1"/>
  <c r="AK295" i="12" a="1"/>
  <c r="AK295" i="12" s="1"/>
  <c r="AN225" i="12"/>
  <c r="AM225" i="12" s="1" a="1"/>
  <c r="AM225" i="12" s="1"/>
  <c r="AK225" i="12" a="1"/>
  <c r="AK225" i="12" s="1"/>
  <c r="AK327" i="12" a="1"/>
  <c r="AK327" i="12" s="1"/>
  <c r="AN327" i="12"/>
  <c r="AM327" i="12" s="1" a="1"/>
  <c r="AM327" i="12" s="1"/>
  <c r="AN261" i="12"/>
  <c r="AM261" i="12" s="1" a="1"/>
  <c r="AM261" i="12" s="1"/>
  <c r="AK261" i="12" a="1"/>
  <c r="AK261" i="12" s="1"/>
  <c r="AI294" i="12" a="1"/>
  <c r="AI294" i="12" s="1"/>
  <c r="AL294" i="12"/>
  <c r="AL70" i="12"/>
  <c r="AI70" i="12" a="1"/>
  <c r="AI70" i="12" s="1"/>
  <c r="AN7" i="12"/>
  <c r="AM7" i="12" s="1" a="1"/>
  <c r="AM7" i="12" s="1"/>
  <c r="AK7" i="12" a="1"/>
  <c r="AK7" i="12" s="1"/>
  <c r="AI215" i="12" a="1"/>
  <c r="AI215" i="12" s="1"/>
  <c r="AL215" i="12"/>
  <c r="AN65" i="12"/>
  <c r="AM65" i="12" s="1" a="1"/>
  <c r="AM65" i="12" s="1"/>
  <c r="AK65" i="12" a="1"/>
  <c r="AK65" i="12" s="1"/>
  <c r="AL243" i="12"/>
  <c r="AI243" i="12" a="1"/>
  <c r="AI243" i="12" s="1"/>
  <c r="AL43" i="12"/>
  <c r="AI43" i="12" a="1"/>
  <c r="AI43" i="12" s="1"/>
  <c r="AI249" i="12" a="1"/>
  <c r="AI249" i="12" s="1"/>
  <c r="AL249" i="12"/>
  <c r="AK312" i="12" a="1"/>
  <c r="AK312" i="12" s="1"/>
  <c r="AN312" i="12"/>
  <c r="AM312" i="12" s="1" a="1"/>
  <c r="AM312" i="12" s="1"/>
  <c r="AL42" i="12"/>
  <c r="AI42" i="12" a="1"/>
  <c r="AI42" i="12" s="1"/>
  <c r="AN309" i="12"/>
  <c r="AM309" i="12" s="1" a="1"/>
  <c r="AM309" i="12" s="1"/>
  <c r="AK309" i="12" a="1"/>
  <c r="AK309" i="12" s="1"/>
  <c r="AK17" i="12" a="1"/>
  <c r="AK17" i="12" s="1"/>
  <c r="AN17" i="12"/>
  <c r="AM17" i="12" s="1" a="1"/>
  <c r="AM17" i="12" s="1"/>
  <c r="AK219" i="12" a="1"/>
  <c r="AK219" i="12" s="1"/>
  <c r="AN219" i="12"/>
  <c r="AM219" i="12" s="1" a="1"/>
  <c r="AM219" i="12" s="1"/>
  <c r="AI127" i="12" a="1"/>
  <c r="AI127" i="12" s="1"/>
  <c r="AL127" i="12"/>
  <c r="AI278" i="12" a="1"/>
  <c r="AI278" i="12" s="1"/>
  <c r="AL278" i="12"/>
  <c r="AL107" i="12"/>
  <c r="AI107" i="12" a="1"/>
  <c r="AI107" i="12" s="1"/>
  <c r="AL56" i="12"/>
  <c r="AI56" i="12" a="1"/>
  <c r="AI56" i="12" s="1"/>
  <c r="AN99" i="12"/>
  <c r="AM99" i="12" s="1" a="1"/>
  <c r="AM99" i="12" s="1"/>
  <c r="AK99" i="12" a="1"/>
  <c r="AK99" i="12" s="1"/>
  <c r="AL274" i="12"/>
  <c r="AI274" i="12" a="1"/>
  <c r="AI274" i="12" s="1"/>
  <c r="AL262" i="12"/>
  <c r="AI262" i="12" a="1"/>
  <c r="AI262" i="12" s="1"/>
  <c r="AL140" i="12"/>
  <c r="AI140" i="12" a="1"/>
  <c r="AI140" i="12" s="1"/>
  <c r="AN190" i="12"/>
  <c r="AM190" i="12" s="1" a="1"/>
  <c r="AM190" i="12" s="1"/>
  <c r="AK190" i="12" a="1"/>
  <c r="AK190" i="12" s="1"/>
  <c r="AK260" i="12" a="1"/>
  <c r="AK260" i="12" s="1"/>
  <c r="AN260" i="12"/>
  <c r="AM260" i="12" s="1" a="1"/>
  <c r="AM260" i="12" s="1"/>
  <c r="AL74" i="12"/>
  <c r="AI74" i="12" a="1"/>
  <c r="AI74" i="12" s="1"/>
  <c r="AI100" i="12" a="1"/>
  <c r="AI100" i="12" s="1"/>
  <c r="AL100" i="12"/>
  <c r="AI48" i="12" a="1"/>
  <c r="AI48" i="12" s="1"/>
  <c r="AL48" i="12"/>
  <c r="AK308" i="12" a="1"/>
  <c r="AK308" i="12" s="1"/>
  <c r="AN308" i="12"/>
  <c r="AM308" i="12" s="1" a="1"/>
  <c r="AM308" i="12" s="1"/>
  <c r="AI318" i="12" a="1"/>
  <c r="AI318" i="12" s="1"/>
  <c r="AL318" i="12"/>
  <c r="AL239" i="12"/>
  <c r="AI239" i="12" a="1"/>
  <c r="AI239" i="12" s="1"/>
  <c r="AK343" i="12" a="1"/>
  <c r="AK343" i="12" s="1"/>
  <c r="AN343" i="12"/>
  <c r="AM343" i="12" s="1" a="1"/>
  <c r="AM343" i="12" s="1"/>
  <c r="AK132" i="12" a="1"/>
  <c r="AK132" i="12" s="1"/>
  <c r="AN132" i="12"/>
  <c r="AM132" i="12" s="1" a="1"/>
  <c r="AM132" i="12" s="1"/>
  <c r="AN276" i="12"/>
  <c r="AM276" i="12" s="1" a="1"/>
  <c r="AM276" i="12" s="1"/>
  <c r="AK276" i="12" a="1"/>
  <c r="AK276" i="12" s="1"/>
  <c r="AL86" i="12"/>
  <c r="AI86" i="12" a="1"/>
  <c r="AI86" i="12" s="1"/>
  <c r="AL301" i="12"/>
  <c r="AI301" i="12" a="1"/>
  <c r="AI301" i="12" s="1"/>
  <c r="AK116" i="12" a="1"/>
  <c r="AK116" i="12" s="1"/>
  <c r="AN116" i="12"/>
  <c r="AM116" i="12" s="1" a="1"/>
  <c r="AM116" i="12" s="1"/>
  <c r="AL184" i="12"/>
  <c r="AI184" i="12" a="1"/>
  <c r="AI184" i="12" s="1"/>
  <c r="AN91" i="12"/>
  <c r="AM91" i="12" s="1" a="1"/>
  <c r="AM91" i="12" s="1"/>
  <c r="AK91" i="12" a="1"/>
  <c r="AK91" i="12" s="1"/>
  <c r="AL117" i="12"/>
  <c r="AI117" i="12" a="1"/>
  <c r="AI117" i="12" s="1"/>
  <c r="AK104" i="12" a="1"/>
  <c r="AK104" i="12" s="1"/>
  <c r="AN104" i="12"/>
  <c r="AM104" i="12" s="1" a="1"/>
  <c r="AM104" i="12" s="1"/>
  <c r="AL300" i="12"/>
  <c r="AI300" i="12" a="1"/>
  <c r="AI300" i="12" s="1"/>
  <c r="AK147" i="12" a="1"/>
  <c r="AK147" i="12" s="1"/>
  <c r="AN147" i="12"/>
  <c r="AM147" i="12" s="1" a="1"/>
  <c r="AM147" i="12" s="1"/>
  <c r="AN131" i="12"/>
  <c r="AM131" i="12" s="1" a="1"/>
  <c r="AM131" i="12" s="1"/>
  <c r="AK131" i="12" a="1"/>
  <c r="AK131" i="12" s="1"/>
  <c r="AK330" i="12" a="1"/>
  <c r="AK330" i="12" s="1"/>
  <c r="AN330" i="12"/>
  <c r="AM330" i="12" s="1" a="1"/>
  <c r="AM330" i="12" s="1"/>
  <c r="AN115" i="12"/>
  <c r="AM115" i="12" s="1" a="1"/>
  <c r="AM115" i="12" s="1"/>
  <c r="AK115" i="12" a="1"/>
  <c r="AK115" i="12" s="1"/>
  <c r="AN15" i="12"/>
  <c r="AM15" i="12" s="1" a="1"/>
  <c r="AM15" i="12" s="1"/>
  <c r="AK15" i="12" a="1"/>
  <c r="AK15" i="12" s="1"/>
  <c r="AK329" i="12" a="1"/>
  <c r="AK329" i="12" s="1"/>
  <c r="AN329" i="12"/>
  <c r="AM329" i="12" s="1" a="1"/>
  <c r="AM329" i="12" s="1"/>
  <c r="AI230" i="12" a="1"/>
  <c r="AI230" i="12" s="1"/>
  <c r="AL230" i="12"/>
  <c r="AL223" i="12"/>
  <c r="AI223" i="12" a="1"/>
  <c r="AI223" i="12" s="1"/>
  <c r="AK72" i="12" a="1"/>
  <c r="AK72" i="12" s="1"/>
  <c r="AN72" i="12"/>
  <c r="AM72" i="12" s="1" a="1"/>
  <c r="AM72" i="12" s="1"/>
  <c r="AK313" i="12" a="1"/>
  <c r="AK313" i="12" s="1"/>
  <c r="AN313" i="12"/>
  <c r="AM313" i="12" s="1" a="1"/>
  <c r="AM313" i="12" s="1"/>
  <c r="AN209" i="12"/>
  <c r="AM209" i="12" s="1" a="1"/>
  <c r="AM209" i="12" s="1"/>
  <c r="AK209" i="12" a="1"/>
  <c r="AK209" i="12" s="1"/>
  <c r="AI141" i="12" a="1"/>
  <c r="AI141" i="12" s="1"/>
  <c r="AL141" i="12"/>
  <c r="AL331" i="12"/>
  <c r="AI331" i="12" a="1"/>
  <c r="AI331" i="12" s="1"/>
  <c r="AL253" i="12"/>
  <c r="AI253" i="12" a="1"/>
  <c r="AI253" i="12" s="1"/>
  <c r="AI304" i="12" a="1"/>
  <c r="AI304" i="12" s="1"/>
  <c r="AL304" i="12"/>
  <c r="AL28" i="12"/>
  <c r="AI28" i="12" a="1"/>
  <c r="AI28" i="12" s="1"/>
  <c r="AN135" i="12"/>
  <c r="AM135" i="12" s="1" a="1"/>
  <c r="AM135" i="12" s="1"/>
  <c r="AK135" i="12" a="1"/>
  <c r="AK135" i="12" s="1"/>
  <c r="AK232" i="12" a="1"/>
  <c r="AK232" i="12" s="1"/>
  <c r="AN232" i="12"/>
  <c r="AM232" i="12" s="1" a="1"/>
  <c r="AM232" i="12" s="1"/>
  <c r="AL159" i="12"/>
  <c r="AI159" i="12" a="1"/>
  <c r="AI159" i="12" s="1"/>
  <c r="AL189" i="12"/>
  <c r="AI189" i="12" a="1"/>
  <c r="AI189" i="12" s="1"/>
  <c r="AK63" i="12" a="1"/>
  <c r="AK63" i="12" s="1"/>
  <c r="AN63" i="12"/>
  <c r="AM63" i="12" s="1" a="1"/>
  <c r="AM63" i="12" s="1"/>
  <c r="AL68" i="12"/>
  <c r="AI68" i="12" a="1"/>
  <c r="AI68" i="12" s="1"/>
  <c r="AN178" i="12"/>
  <c r="AM178" i="12" s="1" a="1"/>
  <c r="AM178" i="12" s="1"/>
  <c r="AK178" i="12" a="1"/>
  <c r="AK178" i="12" s="1"/>
  <c r="AI87" i="12" a="1"/>
  <c r="AI87" i="12" s="1"/>
  <c r="AL87" i="12"/>
  <c r="AL333" i="12"/>
  <c r="AI333" i="12" a="1"/>
  <c r="AI333" i="12" s="1"/>
  <c r="AL158" i="12"/>
  <c r="AI158" i="12" a="1"/>
  <c r="AI158" i="12" s="1"/>
  <c r="AN284" i="12"/>
  <c r="AM284" i="12" s="1" a="1"/>
  <c r="AM284" i="12" s="1"/>
  <c r="AK284" i="12" a="1"/>
  <c r="AK284" i="12" s="1"/>
  <c r="AN263" i="12"/>
  <c r="AM263" i="12" s="1" a="1"/>
  <c r="AM263" i="12" s="1"/>
  <c r="AK263" i="12" a="1"/>
  <c r="AK263" i="12" s="1"/>
  <c r="AN118" i="12"/>
  <c r="AM118" i="12" s="1" a="1"/>
  <c r="AM118" i="12" s="1"/>
  <c r="AK118" i="12" a="1"/>
  <c r="AK118" i="12" s="1"/>
  <c r="AN291" i="12"/>
  <c r="AM291" i="12" s="1" a="1"/>
  <c r="AM291" i="12" s="1"/>
  <c r="AK291" i="12" a="1"/>
  <c r="AK291" i="12" s="1"/>
  <c r="AN277" i="12"/>
  <c r="AM277" i="12" s="1" a="1"/>
  <c r="AM277" i="12" s="1"/>
  <c r="AK277" i="12" a="1"/>
  <c r="AK277" i="12" s="1"/>
  <c r="AI125" i="12" a="1"/>
  <c r="AI125" i="12" s="1"/>
  <c r="AL125" i="12"/>
  <c r="AN191" i="12"/>
  <c r="AM191" i="12" s="1" a="1"/>
  <c r="AM191" i="12" s="1"/>
  <c r="AK191" i="12" a="1"/>
  <c r="AK191" i="12" s="1"/>
  <c r="AK145" i="12" a="1"/>
  <c r="AK145" i="12" s="1"/>
  <c r="AN145" i="12"/>
  <c r="AM145" i="12" s="1" a="1"/>
  <c r="AM145" i="12" s="1"/>
  <c r="AK52" i="12" a="1"/>
  <c r="AK52" i="12" s="1"/>
  <c r="AN52" i="12"/>
  <c r="AM52" i="12" s="1" a="1"/>
  <c r="AM52" i="12" s="1"/>
  <c r="AK311" i="12" a="1"/>
  <c r="AK311" i="12" s="1"/>
  <c r="AN311" i="12"/>
  <c r="AM311" i="12" s="1" a="1"/>
  <c r="AM311" i="12" s="1"/>
  <c r="AL285" i="12"/>
  <c r="AI285" i="12" a="1"/>
  <c r="AI285" i="12" s="1"/>
  <c r="AK169" i="12" a="1"/>
  <c r="AK169" i="12" s="1"/>
  <c r="AN169" i="12"/>
  <c r="AM169" i="12" s="1" a="1"/>
  <c r="AM169" i="12" s="1"/>
  <c r="AN228" i="12"/>
  <c r="AM228" i="12" s="1" a="1"/>
  <c r="AM228" i="12" s="1"/>
  <c r="AK228" i="12" a="1"/>
  <c r="AK228" i="12" s="1"/>
  <c r="AI103" i="12" a="1"/>
  <c r="AI103" i="12" s="1"/>
  <c r="AL103" i="12"/>
  <c r="AL297" i="12"/>
  <c r="AI297" i="12" a="1"/>
  <c r="AI297" i="12" s="1"/>
  <c r="AI129" i="12" a="1"/>
  <c r="AI129" i="12" s="1"/>
  <c r="AL129" i="12"/>
  <c r="AL157" i="12"/>
  <c r="AI157" i="12" a="1"/>
  <c r="AI157" i="12" s="1"/>
  <c r="AN96" i="12"/>
  <c r="AM96" i="12" s="1" a="1"/>
  <c r="AM96" i="12" s="1"/>
  <c r="AK96" i="12" a="1"/>
  <c r="AK96" i="12" s="1"/>
  <c r="AK172" i="12" a="1"/>
  <c r="AK172" i="12" s="1"/>
  <c r="AN172" i="12"/>
  <c r="AM172" i="12" s="1" a="1"/>
  <c r="AM172" i="12" s="1"/>
  <c r="AK55" i="12" a="1"/>
  <c r="AK55" i="12" s="1"/>
  <c r="AN55" i="12"/>
  <c r="AM55" i="12" s="1" a="1"/>
  <c r="AM55" i="12" s="1"/>
  <c r="AI341" i="12" a="1"/>
  <c r="AI341" i="12" s="1"/>
  <c r="AL341" i="12"/>
  <c r="AN134" i="12"/>
  <c r="AM134" i="12" s="1" a="1"/>
  <c r="AM134" i="12" s="1"/>
  <c r="AK134" i="12" a="1"/>
  <c r="AK134" i="12" s="1"/>
  <c r="AK150" i="12" a="1"/>
  <c r="AK150" i="12" s="1"/>
  <c r="AN150" i="12"/>
  <c r="AM150" i="12" s="1" a="1"/>
  <c r="AM150" i="12" s="1"/>
  <c r="AN24" i="12"/>
  <c r="AM24" i="12" s="1" a="1"/>
  <c r="AM24" i="12" s="1"/>
  <c r="AK24" i="12" a="1"/>
  <c r="AK24" i="12" s="1"/>
  <c r="AK325" i="12" a="1"/>
  <c r="AK325" i="12" s="1"/>
  <c r="AN325" i="12"/>
  <c r="AM325" i="12" s="1" a="1"/>
  <c r="AM325" i="12" s="1"/>
  <c r="AN338" i="12"/>
  <c r="AM338" i="12" s="1" a="1"/>
  <c r="AM338" i="12" s="1"/>
  <c r="AK338" i="12" a="1"/>
  <c r="AK338" i="12" s="1"/>
  <c r="AK34" i="12" a="1"/>
  <c r="AK34" i="12" s="1"/>
  <c r="AN34" i="12"/>
  <c r="AM34" i="12" s="1" a="1"/>
  <c r="AM34" i="12" s="1"/>
  <c r="AN83" i="12"/>
  <c r="AM83" i="12" s="1" a="1"/>
  <c r="AM83" i="12" s="1"/>
  <c r="AK83" i="12" a="1"/>
  <c r="AK83" i="12" s="1"/>
  <c r="AI240" i="12" a="1"/>
  <c r="AI240" i="12" s="1"/>
  <c r="AL240" i="12"/>
  <c r="AL38" i="12"/>
  <c r="AI38" i="12" a="1"/>
  <c r="AI38" i="12" s="1"/>
  <c r="AL142" i="12"/>
  <c r="AI142" i="12" a="1"/>
  <c r="AI142" i="12" s="1"/>
  <c r="AN21" i="12"/>
  <c r="AM21" i="12" s="1" a="1"/>
  <c r="AM21" i="12" s="1"/>
  <c r="AK21" i="12" a="1"/>
  <c r="AK21" i="12" s="1"/>
  <c r="AN113" i="12"/>
  <c r="AM113" i="12" s="1" a="1"/>
  <c r="AM113" i="12" s="1"/>
  <c r="AK113" i="12" a="1"/>
  <c r="AK113" i="12" s="1"/>
  <c r="AL237" i="12"/>
  <c r="AI237" i="12" a="1"/>
  <c r="AI237" i="12" s="1"/>
  <c r="AK251" i="12" a="1"/>
  <c r="AK251" i="12" s="1"/>
  <c r="AN251" i="12"/>
  <c r="AM251" i="12" s="1" a="1"/>
  <c r="AM251" i="12" s="1"/>
  <c r="AI174" i="12" a="1"/>
  <c r="AI174" i="12" s="1"/>
  <c r="AL174" i="12"/>
  <c r="AL247" i="12"/>
  <c r="AI247" i="12" a="1"/>
  <c r="AI247" i="12" s="1"/>
  <c r="AK50" i="12" a="1"/>
  <c r="AK50" i="12" s="1"/>
  <c r="AN50" i="12"/>
  <c r="AM50" i="12" s="1" a="1"/>
  <c r="AM50" i="12" s="1"/>
  <c r="AN206" i="12"/>
  <c r="AM206" i="12" s="1" a="1"/>
  <c r="AM206" i="12" s="1"/>
  <c r="AK206" i="12" a="1"/>
  <c r="AK206" i="12" s="1"/>
  <c r="AL19" i="12"/>
  <c r="AI19" i="12" a="1"/>
  <c r="AI19" i="12" s="1"/>
  <c r="AK8" i="12" a="1"/>
  <c r="AK8" i="12" s="1"/>
  <c r="AN8" i="12"/>
  <c r="AM8" i="12" s="1" a="1"/>
  <c r="AM8" i="12" s="1"/>
  <c r="AL173" i="12"/>
  <c r="AI173" i="12" a="1"/>
  <c r="AI173" i="12" s="1"/>
  <c r="AL188" i="12"/>
  <c r="AI188" i="12" a="1"/>
  <c r="AI188" i="12" s="1"/>
  <c r="AN62" i="12"/>
  <c r="AM62" i="12" s="1" a="1"/>
  <c r="AM62" i="12" s="1"/>
  <c r="AK62" i="12" a="1"/>
  <c r="AK62" i="12" s="1"/>
  <c r="AK244" i="12" a="1"/>
  <c r="AK244" i="12" s="1"/>
  <c r="AN244" i="12"/>
  <c r="AM244" i="12" s="1" a="1"/>
  <c r="AM244" i="12" s="1"/>
  <c r="AN23" i="12"/>
  <c r="AM23" i="12" s="1" a="1"/>
  <c r="AM23" i="12" s="1"/>
  <c r="AK23" i="12" a="1"/>
  <c r="AK23" i="12" s="1"/>
  <c r="AI153" i="12" a="1"/>
  <c r="AI153" i="12" s="1"/>
  <c r="AL153" i="12"/>
  <c r="AL211" i="12"/>
  <c r="AI211" i="12" a="1"/>
  <c r="AI211" i="12" s="1"/>
  <c r="AN275" i="12"/>
  <c r="AM275" i="12" s="1" a="1"/>
  <c r="AM275" i="12" s="1"/>
  <c r="AK275" i="12" a="1"/>
  <c r="AK275" i="12" s="1"/>
  <c r="AK58" i="12" a="1"/>
  <c r="AK58" i="12" s="1"/>
  <c r="AN58" i="12"/>
  <c r="AM58" i="12" s="1" a="1"/>
  <c r="AM58" i="12" s="1"/>
  <c r="AL156" i="12"/>
  <c r="AI156" i="12" a="1"/>
  <c r="AI156" i="12" s="1"/>
  <c r="AN315" i="12"/>
  <c r="AM315" i="12" s="1" a="1"/>
  <c r="AM315" i="12" s="1"/>
  <c r="AK315" i="12" a="1"/>
  <c r="AK315" i="12" s="1"/>
  <c r="AK170" i="12" a="1"/>
  <c r="AK170" i="12" s="1"/>
  <c r="AN170" i="12"/>
  <c r="AM170" i="12" s="1" a="1"/>
  <c r="AM170" i="12" s="1"/>
  <c r="AL123" i="12"/>
  <c r="AI123" i="12" a="1"/>
  <c r="AI123" i="12" s="1"/>
  <c r="AK328" i="12" a="1"/>
  <c r="AK328" i="12" s="1"/>
  <c r="AN328" i="12"/>
  <c r="AM328" i="12" s="1" a="1"/>
  <c r="AM328" i="12" s="1"/>
  <c r="AI25" i="12" a="1"/>
  <c r="AI25" i="12" s="1"/>
  <c r="AL25" i="12"/>
  <c r="AI120" i="12" a="1"/>
  <c r="AI120" i="12" s="1"/>
  <c r="AL120" i="12"/>
  <c r="AK282" i="12" a="1"/>
  <c r="AK282" i="12" s="1"/>
  <c r="AN282" i="12"/>
  <c r="AM282" i="12" s="1" a="1"/>
  <c r="AM282" i="12" s="1"/>
  <c r="AL203" i="12"/>
  <c r="AI203" i="12" a="1"/>
  <c r="AI203" i="12" s="1"/>
  <c r="AN167" i="12"/>
  <c r="AM167" i="12" s="1" a="1"/>
  <c r="AM167" i="12" s="1"/>
  <c r="AK167" i="12" a="1"/>
  <c r="AK167" i="12" s="1"/>
  <c r="AL186" i="12"/>
  <c r="AI186" i="12" a="1"/>
  <c r="AI186" i="12" s="1"/>
  <c r="AN90" i="12"/>
  <c r="AM90" i="12" s="1" a="1"/>
  <c r="AM90" i="12" s="1"/>
  <c r="AK90" i="12" a="1"/>
  <c r="AK90" i="12" s="1"/>
  <c r="AK221" i="12" a="1"/>
  <c r="AK221" i="12" s="1"/>
  <c r="AN221" i="12"/>
  <c r="AM221" i="12" s="1" a="1"/>
  <c r="AM221" i="12" s="1"/>
  <c r="AI5" i="12" a="1"/>
  <c r="AI5" i="12" s="1"/>
  <c r="AN332" i="12" l="1"/>
  <c r="AM332" i="12" s="1" a="1"/>
  <c r="AM332" i="12" s="1"/>
  <c r="AK332" i="12" a="1"/>
  <c r="AK332" i="12" s="1"/>
  <c r="AN35" i="12"/>
  <c r="AM35" i="12" s="1" a="1"/>
  <c r="AM35" i="12" s="1"/>
  <c r="AK35" i="12" a="1"/>
  <c r="AK35" i="12" s="1"/>
  <c r="AN85" i="12"/>
  <c r="AM85" i="12" s="1" a="1"/>
  <c r="AM85" i="12" s="1"/>
  <c r="AK85" i="12" a="1"/>
  <c r="AK85" i="12" s="1"/>
  <c r="AK20" i="12" a="1"/>
  <c r="AK20" i="12" s="1"/>
  <c r="AN20" i="12"/>
  <c r="AM20" i="12" s="1" a="1"/>
  <c r="AM20" i="12" s="1"/>
  <c r="AK202" i="12" a="1"/>
  <c r="AK202" i="12" s="1"/>
  <c r="AN202" i="12"/>
  <c r="AM202" i="12" s="1" a="1"/>
  <c r="AM202" i="12" s="1"/>
  <c r="AK44" i="12" a="1"/>
  <c r="AK44" i="12" s="1"/>
  <c r="AN44" i="12"/>
  <c r="AM44" i="12" s="1" a="1"/>
  <c r="AM44" i="12" s="1"/>
  <c r="AK54" i="12" a="1"/>
  <c r="AK54" i="12" s="1"/>
  <c r="AN54" i="12"/>
  <c r="AM54" i="12" s="1" a="1"/>
  <c r="AM54" i="12" s="1"/>
  <c r="AN22" i="12"/>
  <c r="AM22" i="12" s="1" a="1"/>
  <c r="AM22" i="12" s="1"/>
  <c r="AK22" i="12" a="1"/>
  <c r="AK22" i="12" s="1"/>
  <c r="AN76" i="12"/>
  <c r="AM76" i="12" s="1" a="1"/>
  <c r="AM76" i="12" s="1"/>
  <c r="AK76" i="12" a="1"/>
  <c r="AK76" i="12" s="1"/>
  <c r="AK122" i="12" a="1"/>
  <c r="AK122" i="12" s="1"/>
  <c r="AN122" i="12"/>
  <c r="AM122" i="12" s="1" a="1"/>
  <c r="AM122" i="12" s="1"/>
  <c r="AN273" i="12"/>
  <c r="AM273" i="12" s="1" a="1"/>
  <c r="AM273" i="12" s="1"/>
  <c r="AK273" i="12" a="1"/>
  <c r="AK273" i="12" s="1"/>
  <c r="AN71" i="12"/>
  <c r="AM71" i="12" s="1" a="1"/>
  <c r="AM71" i="12" s="1"/>
  <c r="AK71" i="12" a="1"/>
  <c r="AK71" i="12" s="1"/>
  <c r="AN269" i="12"/>
  <c r="AM269" i="12" s="1" a="1"/>
  <c r="AM269" i="12" s="1"/>
  <c r="AK269" i="12" a="1"/>
  <c r="AK269" i="12" s="1"/>
  <c r="AK227" i="12" a="1"/>
  <c r="AK227" i="12" s="1"/>
  <c r="AN227" i="12"/>
  <c r="AM227" i="12" s="1" a="1"/>
  <c r="AM227" i="12" s="1"/>
  <c r="AK144" i="12" a="1"/>
  <c r="AK144" i="12" s="1"/>
  <c r="AN144" i="12"/>
  <c r="AM144" i="12" s="1" a="1"/>
  <c r="AM144" i="12" s="1"/>
  <c r="AN30" i="12"/>
  <c r="AM30" i="12" s="1" a="1"/>
  <c r="AM30" i="12" s="1"/>
  <c r="AK30" i="12" a="1"/>
  <c r="AK30" i="12" s="1"/>
  <c r="AN128" i="12"/>
  <c r="AM128" i="12" s="1" a="1"/>
  <c r="AM128" i="12" s="1"/>
  <c r="AK128" i="12" a="1"/>
  <c r="AK128" i="12" s="1"/>
  <c r="AN296" i="12"/>
  <c r="AM296" i="12" s="1" a="1"/>
  <c r="AM296" i="12" s="1"/>
  <c r="AK296" i="12" a="1"/>
  <c r="AK296" i="12" s="1"/>
  <c r="AN183" i="12"/>
  <c r="AM183" i="12" s="1" a="1"/>
  <c r="AM183" i="12" s="1"/>
  <c r="AK183" i="12" a="1"/>
  <c r="AK183" i="12" s="1"/>
  <c r="AK176" i="12" a="1"/>
  <c r="AK176" i="12" s="1"/>
  <c r="AN176" i="12"/>
  <c r="AM176" i="12" s="1" a="1"/>
  <c r="AM176" i="12" s="1"/>
  <c r="AK129" i="12" a="1"/>
  <c r="AK129" i="12" s="1"/>
  <c r="AN129" i="12"/>
  <c r="AM129" i="12" s="1" a="1"/>
  <c r="AM129" i="12" s="1"/>
  <c r="AN88" i="12"/>
  <c r="AM88" i="12" s="1" a="1"/>
  <c r="AM88" i="12" s="1"/>
  <c r="AK88" i="12" a="1"/>
  <c r="AK88" i="12" s="1"/>
  <c r="AN158" i="12"/>
  <c r="AM158" i="12" s="1" a="1"/>
  <c r="AM158" i="12" s="1"/>
  <c r="AK158" i="12" a="1"/>
  <c r="AK158" i="12" s="1"/>
  <c r="AK301" i="12" a="1"/>
  <c r="AK301" i="12" s="1"/>
  <c r="AN301" i="12"/>
  <c r="AM301" i="12" s="1" a="1"/>
  <c r="AM301" i="12" s="1"/>
  <c r="AN42" i="12"/>
  <c r="AM42" i="12" s="1" a="1"/>
  <c r="AM42" i="12" s="1"/>
  <c r="AK42" i="12" a="1"/>
  <c r="AK42" i="12" s="1"/>
  <c r="AK70" i="12" a="1"/>
  <c r="AK70" i="12" s="1"/>
  <c r="AN70" i="12"/>
  <c r="AM70" i="12" s="1" a="1"/>
  <c r="AM70" i="12" s="1"/>
  <c r="AK258" i="12" a="1"/>
  <c r="AK258" i="12" s="1"/>
  <c r="AN258" i="12"/>
  <c r="AM258" i="12" s="1" a="1"/>
  <c r="AM258" i="12" s="1"/>
  <c r="AN165" i="12"/>
  <c r="AM165" i="12" s="1" a="1"/>
  <c r="AM165" i="12" s="1"/>
  <c r="AK165" i="12" a="1"/>
  <c r="AK165" i="12" s="1"/>
  <c r="AK25" i="12" a="1"/>
  <c r="AK25" i="12" s="1"/>
  <c r="AN25" i="12"/>
  <c r="AM25" i="12" s="1" a="1"/>
  <c r="AM25" i="12" s="1"/>
  <c r="AN100" i="12"/>
  <c r="AM100" i="12" s="1" a="1"/>
  <c r="AM100" i="12" s="1"/>
  <c r="AK100" i="12" a="1"/>
  <c r="AK100" i="12" s="1"/>
  <c r="AK294" i="12" a="1"/>
  <c r="AK294" i="12" s="1"/>
  <c r="AN294" i="12"/>
  <c r="AM294" i="12" s="1" a="1"/>
  <c r="AM294" i="12" s="1"/>
  <c r="AN48" i="12"/>
  <c r="AM48" i="12" s="1" a="1"/>
  <c r="AM48" i="12" s="1"/>
  <c r="AK48" i="12" a="1"/>
  <c r="AK48" i="12" s="1"/>
  <c r="AN142" i="12"/>
  <c r="AM142" i="12" s="1" a="1"/>
  <c r="AM142" i="12" s="1"/>
  <c r="AK142" i="12" a="1"/>
  <c r="AK142" i="12" s="1"/>
  <c r="AK297" i="12" a="1"/>
  <c r="AK297" i="12" s="1"/>
  <c r="AN297" i="12"/>
  <c r="AM297" i="12" s="1" a="1"/>
  <c r="AM297" i="12" s="1"/>
  <c r="AN333" i="12"/>
  <c r="AM333" i="12" s="1" a="1"/>
  <c r="AM333" i="12" s="1"/>
  <c r="AK333" i="12" a="1"/>
  <c r="AK333" i="12" s="1"/>
  <c r="AK86" i="12" a="1"/>
  <c r="AK86" i="12" s="1"/>
  <c r="AN86" i="12"/>
  <c r="AM86" i="12" s="1" a="1"/>
  <c r="AM86" i="12" s="1"/>
  <c r="AN56" i="12"/>
  <c r="AM56" i="12" s="1" a="1"/>
  <c r="AM56" i="12" s="1"/>
  <c r="AK56" i="12" a="1"/>
  <c r="AK56" i="12" s="1"/>
  <c r="AK185" i="12" a="1"/>
  <c r="AK185" i="12" s="1"/>
  <c r="AN185" i="12"/>
  <c r="AM185" i="12" s="1" a="1"/>
  <c r="AM185" i="12" s="1"/>
  <c r="AN53" i="12"/>
  <c r="AM53" i="12" s="1" a="1"/>
  <c r="AM53" i="12" s="1"/>
  <c r="AK53" i="12" a="1"/>
  <c r="AK53" i="12" s="1"/>
  <c r="AN39" i="12"/>
  <c r="AM39" i="12" s="1" a="1"/>
  <c r="AM39" i="12" s="1"/>
  <c r="AK39" i="12" a="1"/>
  <c r="AK39" i="12" s="1"/>
  <c r="AN103" i="12"/>
  <c r="AM103" i="12" s="1" a="1"/>
  <c r="AM103" i="12" s="1"/>
  <c r="AK103" i="12" a="1"/>
  <c r="AK103" i="12" s="1"/>
  <c r="AK125" i="12" a="1"/>
  <c r="AK125" i="12" s="1"/>
  <c r="AN125" i="12"/>
  <c r="AM125" i="12" s="1" a="1"/>
  <c r="AM125" i="12" s="1"/>
  <c r="AK87" i="12" a="1"/>
  <c r="AK87" i="12" s="1"/>
  <c r="AN87" i="12"/>
  <c r="AM87" i="12" s="1" a="1"/>
  <c r="AM87" i="12" s="1"/>
  <c r="AK249" i="12" a="1"/>
  <c r="AK249" i="12" s="1"/>
  <c r="AN249" i="12"/>
  <c r="AM249" i="12" s="1" a="1"/>
  <c r="AM249" i="12" s="1"/>
  <c r="AK75" i="12" a="1"/>
  <c r="AK75" i="12" s="1"/>
  <c r="AN75" i="12"/>
  <c r="AM75" i="12" s="1" a="1"/>
  <c r="AM75" i="12" s="1"/>
  <c r="AK310" i="12" a="1"/>
  <c r="AK310" i="12" s="1"/>
  <c r="AN310" i="12"/>
  <c r="AM310" i="12" s="1" a="1"/>
  <c r="AM310" i="12" s="1"/>
  <c r="AK186" i="12" a="1"/>
  <c r="AK186" i="12" s="1"/>
  <c r="AN186" i="12"/>
  <c r="AM186" i="12" s="1" a="1"/>
  <c r="AM186" i="12" s="1"/>
  <c r="AN211" i="12"/>
  <c r="AM211" i="12" s="1" a="1"/>
  <c r="AM211" i="12" s="1"/>
  <c r="AK211" i="12" a="1"/>
  <c r="AK211" i="12" s="1"/>
  <c r="AN19" i="12"/>
  <c r="AM19" i="12" s="1" a="1"/>
  <c r="AM19" i="12" s="1"/>
  <c r="AK19" i="12" a="1"/>
  <c r="AK19" i="12" s="1"/>
  <c r="AN28" i="12"/>
  <c r="AM28" i="12" s="1" a="1"/>
  <c r="AM28" i="12" s="1"/>
  <c r="AK28" i="12" a="1"/>
  <c r="AK28" i="12" s="1"/>
  <c r="AN223" i="12"/>
  <c r="AM223" i="12" s="1" a="1"/>
  <c r="AM223" i="12" s="1"/>
  <c r="AK223" i="12" a="1"/>
  <c r="AK223" i="12" s="1"/>
  <c r="AK300" i="12" a="1"/>
  <c r="AK300" i="12" s="1"/>
  <c r="AN300" i="12"/>
  <c r="AM300" i="12" s="1" a="1"/>
  <c r="AM300" i="12" s="1"/>
  <c r="AK74" i="12" a="1"/>
  <c r="AK74" i="12" s="1"/>
  <c r="AN74" i="12"/>
  <c r="AM74" i="12" s="1" a="1"/>
  <c r="AM74" i="12" s="1"/>
  <c r="AN107" i="12"/>
  <c r="AM107" i="12" s="1" a="1"/>
  <c r="AM107" i="12" s="1"/>
  <c r="AK107" i="12" a="1"/>
  <c r="AK107" i="12" s="1"/>
  <c r="AK153" i="12" a="1"/>
  <c r="AK153" i="12" s="1"/>
  <c r="AN153" i="12"/>
  <c r="AM153" i="12" s="1" a="1"/>
  <c r="AM153" i="12" s="1"/>
  <c r="AN123" i="12"/>
  <c r="AM123" i="12" s="1" a="1"/>
  <c r="AM123" i="12" s="1"/>
  <c r="AK123" i="12" a="1"/>
  <c r="AK123" i="12" s="1"/>
  <c r="AK38" i="12" a="1"/>
  <c r="AK38" i="12" s="1"/>
  <c r="AN38" i="12"/>
  <c r="AM38" i="12" s="1" a="1"/>
  <c r="AM38" i="12" s="1"/>
  <c r="AN240" i="12"/>
  <c r="AM240" i="12" s="1" a="1"/>
  <c r="AM240" i="12" s="1"/>
  <c r="AK240" i="12" a="1"/>
  <c r="AK240" i="12" s="1"/>
  <c r="AK341" i="12" a="1"/>
  <c r="AK341" i="12" s="1"/>
  <c r="AN341" i="12"/>
  <c r="AM341" i="12" s="1" a="1"/>
  <c r="AM341" i="12" s="1"/>
  <c r="AN304" i="12"/>
  <c r="AM304" i="12" s="1" a="1"/>
  <c r="AM304" i="12" s="1"/>
  <c r="AK304" i="12" a="1"/>
  <c r="AK304" i="12" s="1"/>
  <c r="AN230" i="12"/>
  <c r="AM230" i="12" s="1" a="1"/>
  <c r="AM230" i="12" s="1"/>
  <c r="AK230" i="12" a="1"/>
  <c r="AK230" i="12" s="1"/>
  <c r="AK278" i="12" a="1"/>
  <c r="AK278" i="12" s="1"/>
  <c r="AN278" i="12"/>
  <c r="AM278" i="12" s="1" a="1"/>
  <c r="AM278" i="12" s="1"/>
  <c r="AN321" i="12"/>
  <c r="AM321" i="12" s="1" a="1"/>
  <c r="AM321" i="12" s="1"/>
  <c r="AK321" i="12" a="1"/>
  <c r="AK321" i="12" s="1"/>
  <c r="AK43" i="12" a="1"/>
  <c r="AK43" i="12" s="1"/>
  <c r="AN43" i="12"/>
  <c r="AM43" i="12" s="1" a="1"/>
  <c r="AM43" i="12" s="1"/>
  <c r="AK346" i="12" a="1"/>
  <c r="AK346" i="12" s="1"/>
  <c r="AN346" i="12"/>
  <c r="AM346" i="12" s="1" a="1"/>
  <c r="AM346" i="12" s="1"/>
  <c r="AK82" i="12" a="1"/>
  <c r="AK82" i="12" s="1"/>
  <c r="AN82" i="12"/>
  <c r="AM82" i="12" s="1" a="1"/>
  <c r="AM82" i="12" s="1"/>
  <c r="AN127" i="12"/>
  <c r="AM127" i="12" s="1" a="1"/>
  <c r="AM127" i="12" s="1"/>
  <c r="AK127" i="12" a="1"/>
  <c r="AK127" i="12" s="1"/>
  <c r="AK68" i="12" a="1"/>
  <c r="AK68" i="12" s="1"/>
  <c r="AN68" i="12"/>
  <c r="AM68" i="12" s="1" a="1"/>
  <c r="AM68" i="12" s="1"/>
  <c r="AN117" i="12"/>
  <c r="AM117" i="12" s="1" a="1"/>
  <c r="AM117" i="12" s="1"/>
  <c r="AK117" i="12" a="1"/>
  <c r="AK117" i="12" s="1"/>
  <c r="AN243" i="12"/>
  <c r="AM243" i="12" s="1" a="1"/>
  <c r="AM243" i="12" s="1"/>
  <c r="AK243" i="12" a="1"/>
  <c r="AK243" i="12" s="1"/>
  <c r="AN293" i="12"/>
  <c r="AM293" i="12" s="1" a="1"/>
  <c r="AM293" i="12" s="1"/>
  <c r="AK293" i="12" a="1"/>
  <c r="AK293" i="12" s="1"/>
  <c r="AK253" i="12" a="1"/>
  <c r="AK253" i="12" s="1"/>
  <c r="AN253" i="12"/>
  <c r="AM253" i="12" s="1" a="1"/>
  <c r="AM253" i="12" s="1"/>
  <c r="AK203" i="12" a="1"/>
  <c r="AK203" i="12" s="1"/>
  <c r="AN203" i="12"/>
  <c r="AM203" i="12" s="1" a="1"/>
  <c r="AM203" i="12" s="1"/>
  <c r="AK156" i="12" a="1"/>
  <c r="AK156" i="12" s="1"/>
  <c r="AN156" i="12"/>
  <c r="AM156" i="12" s="1" a="1"/>
  <c r="AM156" i="12" s="1"/>
  <c r="AN188" i="12"/>
  <c r="AM188" i="12" s="1" a="1"/>
  <c r="AM188" i="12" s="1"/>
  <c r="AK188" i="12" a="1"/>
  <c r="AK188" i="12" s="1"/>
  <c r="AK285" i="12" a="1"/>
  <c r="AK285" i="12" s="1"/>
  <c r="AN285" i="12"/>
  <c r="AM285" i="12" s="1" a="1"/>
  <c r="AM285" i="12" s="1"/>
  <c r="AN331" i="12"/>
  <c r="AM331" i="12" s="1" a="1"/>
  <c r="AM331" i="12" s="1"/>
  <c r="AK331" i="12" a="1"/>
  <c r="AK331" i="12" s="1"/>
  <c r="AN239" i="12"/>
  <c r="AM239" i="12" s="1" a="1"/>
  <c r="AM239" i="12" s="1"/>
  <c r="AK239" i="12" a="1"/>
  <c r="AK239" i="12" s="1"/>
  <c r="AN140" i="12"/>
  <c r="AM140" i="12" s="1" a="1"/>
  <c r="AM140" i="12" s="1"/>
  <c r="AK140" i="12" a="1"/>
  <c r="AK140" i="12" s="1"/>
  <c r="AK252" i="12" a="1"/>
  <c r="AK252" i="12" s="1"/>
  <c r="AN252" i="12"/>
  <c r="AM252" i="12" s="1" a="1"/>
  <c r="AM252" i="12" s="1"/>
  <c r="AK215" i="12" a="1"/>
  <c r="AK215" i="12" s="1"/>
  <c r="AN215" i="12"/>
  <c r="AM215" i="12" s="1" a="1"/>
  <c r="AM215" i="12" s="1"/>
  <c r="AN216" i="12"/>
  <c r="AM216" i="12" s="1" a="1"/>
  <c r="AM216" i="12" s="1"/>
  <c r="AK216" i="12" a="1"/>
  <c r="AK216" i="12" s="1"/>
  <c r="AN247" i="12"/>
  <c r="AM247" i="12" s="1" a="1"/>
  <c r="AM247" i="12" s="1"/>
  <c r="AK247" i="12" a="1"/>
  <c r="AK247" i="12" s="1"/>
  <c r="AK262" i="12" a="1"/>
  <c r="AK262" i="12" s="1"/>
  <c r="AN262" i="12"/>
  <c r="AM262" i="12" s="1" a="1"/>
  <c r="AM262" i="12" s="1"/>
  <c r="AN174" i="12"/>
  <c r="AM174" i="12" s="1" a="1"/>
  <c r="AM174" i="12" s="1"/>
  <c r="AK174" i="12" a="1"/>
  <c r="AK174" i="12" s="1"/>
  <c r="AK173" i="12" a="1"/>
  <c r="AK173" i="12" s="1"/>
  <c r="AN173" i="12"/>
  <c r="AM173" i="12" s="1" a="1"/>
  <c r="AM173" i="12" s="1"/>
  <c r="AK237" i="12" a="1"/>
  <c r="AK237" i="12" s="1"/>
  <c r="AN237" i="12"/>
  <c r="AM237" i="12" s="1" a="1"/>
  <c r="AM237" i="12" s="1"/>
  <c r="AN184" i="12"/>
  <c r="AM184" i="12" s="1" a="1"/>
  <c r="AM184" i="12" s="1"/>
  <c r="AK184" i="12" a="1"/>
  <c r="AK184" i="12" s="1"/>
  <c r="AK112" i="12" a="1"/>
  <c r="AK112" i="12" s="1"/>
  <c r="AN112" i="12"/>
  <c r="AM112" i="12" s="1" a="1"/>
  <c r="AM112" i="12" s="1"/>
  <c r="AK192" i="12" a="1"/>
  <c r="AK192" i="12" s="1"/>
  <c r="AN192" i="12"/>
  <c r="AM192" i="12" s="1" a="1"/>
  <c r="AM192" i="12" s="1"/>
  <c r="AK93" i="12" a="1"/>
  <c r="AK93" i="12" s="1"/>
  <c r="AN93" i="12"/>
  <c r="AM93" i="12" s="1" a="1"/>
  <c r="AM93" i="12" s="1"/>
  <c r="AK141" i="12" a="1"/>
  <c r="AK141" i="12" s="1"/>
  <c r="AN141" i="12"/>
  <c r="AM141" i="12" s="1" a="1"/>
  <c r="AM141" i="12" s="1"/>
  <c r="AN318" i="12"/>
  <c r="AM318" i="12" s="1" a="1"/>
  <c r="AM318" i="12" s="1"/>
  <c r="AK318" i="12" a="1"/>
  <c r="AK318" i="12" s="1"/>
  <c r="AN189" i="12"/>
  <c r="AM189" i="12" s="1" a="1"/>
  <c r="AM189" i="12" s="1"/>
  <c r="AK189" i="12" a="1"/>
  <c r="AK189" i="12" s="1"/>
  <c r="AN120" i="12"/>
  <c r="AM120" i="12" s="1" a="1"/>
  <c r="AM120" i="12" s="1"/>
  <c r="AK120" i="12" a="1"/>
  <c r="AK120" i="12" s="1"/>
  <c r="AN157" i="12"/>
  <c r="AM157" i="12" s="1" a="1"/>
  <c r="AM157" i="12" s="1"/>
  <c r="AK157" i="12" a="1"/>
  <c r="AK157" i="12" s="1"/>
  <c r="AN159" i="12"/>
  <c r="AM159" i="12" s="1" a="1"/>
  <c r="AM159" i="12" s="1"/>
  <c r="AK159" i="12" a="1"/>
  <c r="AK159" i="12" s="1"/>
  <c r="AN274" i="12"/>
  <c r="AM274" i="12" s="1" a="1"/>
  <c r="AM274" i="12" s="1"/>
  <c r="AK274" i="12" a="1"/>
  <c r="AK274" i="12" s="1"/>
  <c r="AN267" i="12"/>
  <c r="AM267" i="12" s="1" a="1"/>
  <c r="AM267" i="12" s="1"/>
  <c r="AK267" i="12" a="1"/>
  <c r="AK267" i="12" s="1"/>
  <c r="AK5" i="12" a="1"/>
  <c r="AK5" i="12" s="1"/>
  <c r="AM5" i="12" a="1"/>
  <c r="AM5" i="12" s="1"/>
  <c r="BF10" i="14" l="1"/>
  <c r="BC9" i="14"/>
  <c r="BC10" i="14" s="1"/>
  <c r="BD9" i="14"/>
  <c r="BD10" i="14" s="1"/>
  <c r="BE9" i="14"/>
  <c r="BE10" i="14" s="1"/>
  <c r="BF9" i="14"/>
  <c r="BG9" i="14"/>
  <c r="BG10" i="14" s="1"/>
  <c r="BH9" i="14"/>
  <c r="BH10" i="14" s="1"/>
  <c r="BI9" i="14"/>
  <c r="BI10" i="14" s="1"/>
  <c r="BJ9" i="14"/>
  <c r="BJ10" i="14" s="1"/>
  <c r="BK9" i="14"/>
  <c r="BK10" i="14" s="1"/>
  <c r="BL9" i="14"/>
  <c r="BL10" i="14" s="1"/>
  <c r="BM9" i="14"/>
  <c r="BM10" i="14" s="1"/>
  <c r="BB9" i="14"/>
  <c r="BB10" i="14" s="1"/>
  <c r="BM7" i="14"/>
  <c r="BM8" i="14" s="1"/>
  <c r="BL7" i="14"/>
  <c r="BL8" i="14" s="1"/>
  <c r="BK7" i="14"/>
  <c r="BK8" i="14" s="1"/>
  <c r="BJ7" i="14"/>
  <c r="BJ8" i="14" s="1"/>
  <c r="BI7" i="14"/>
  <c r="BI8" i="14" s="1"/>
  <c r="BH7" i="14"/>
  <c r="BH8" i="14" s="1"/>
  <c r="BG7" i="14"/>
  <c r="BG8" i="14" s="1"/>
  <c r="BF7" i="14"/>
  <c r="BF8" i="14" s="1"/>
  <c r="BE7" i="14"/>
  <c r="BE8" i="14" s="1"/>
  <c r="BD7" i="14"/>
  <c r="BD8" i="14" s="1"/>
  <c r="BC7" i="14"/>
  <c r="BC8" i="14" s="1"/>
  <c r="BB7" i="14"/>
  <c r="BB8" i="14" s="1"/>
  <c r="AU7" i="14"/>
  <c r="CI6" i="12"/>
  <c r="CH6" i="12" s="1"/>
  <c r="CK6" i="12"/>
  <c r="CJ6" i="12" s="1"/>
  <c r="CM6" i="12"/>
  <c r="CL6" i="12" s="1"/>
  <c r="CO6" i="12"/>
  <c r="CN6" i="12" s="1"/>
  <c r="CQ6" i="12"/>
  <c r="CP6" i="12" s="1"/>
  <c r="CR6" i="12"/>
  <c r="CI7" i="12"/>
  <c r="CH7" i="12" s="1"/>
  <c r="CK7" i="12"/>
  <c r="CJ7" i="12" s="1"/>
  <c r="CM7" i="12"/>
  <c r="CL7" i="12" s="1"/>
  <c r="CO7" i="12"/>
  <c r="CN7" i="12" s="1"/>
  <c r="CQ7" i="12"/>
  <c r="CP7" i="12" s="1"/>
  <c r="CR7" i="12"/>
  <c r="CI8" i="12"/>
  <c r="CH8" i="12" s="1"/>
  <c r="CK8" i="12"/>
  <c r="CJ8" i="12" s="1"/>
  <c r="CM8" i="12"/>
  <c r="CL8" i="12" s="1"/>
  <c r="CO8" i="12"/>
  <c r="CN8" i="12" s="1"/>
  <c r="CQ8" i="12"/>
  <c r="CP8" i="12" s="1"/>
  <c r="CR8" i="12"/>
  <c r="CI9" i="12"/>
  <c r="CH9" i="12" s="1"/>
  <c r="CK9" i="12"/>
  <c r="CJ9" i="12" s="1"/>
  <c r="CM9" i="12"/>
  <c r="CL9" i="12" s="1"/>
  <c r="CO9" i="12"/>
  <c r="CN9" i="12" s="1"/>
  <c r="CQ9" i="12"/>
  <c r="CP9" i="12" s="1"/>
  <c r="CR9" i="12"/>
  <c r="CI10" i="12"/>
  <c r="CH10" i="12" s="1"/>
  <c r="CK10" i="12"/>
  <c r="CJ10" i="12" s="1"/>
  <c r="CM10" i="12"/>
  <c r="CL10" i="12" s="1"/>
  <c r="CO10" i="12"/>
  <c r="CN10" i="12" s="1"/>
  <c r="CQ10" i="12"/>
  <c r="CP10" i="12" s="1"/>
  <c r="CR10" i="12"/>
  <c r="CI11" i="12"/>
  <c r="CH11" i="12" s="1"/>
  <c r="CK11" i="12"/>
  <c r="CJ11" i="12" s="1"/>
  <c r="CM11" i="12"/>
  <c r="CL11" i="12" s="1"/>
  <c r="CO11" i="12"/>
  <c r="CN11" i="12" s="1"/>
  <c r="CQ11" i="12"/>
  <c r="CP11" i="12" s="1"/>
  <c r="CR11" i="12"/>
  <c r="CI12" i="12"/>
  <c r="CH12" i="12" s="1"/>
  <c r="CK12" i="12"/>
  <c r="CJ12" i="12" s="1"/>
  <c r="CM12" i="12"/>
  <c r="CL12" i="12" s="1"/>
  <c r="CO12" i="12"/>
  <c r="CN12" i="12" s="1"/>
  <c r="CQ12" i="12"/>
  <c r="CP12" i="12" s="1"/>
  <c r="CR12" i="12"/>
  <c r="CI13" i="12"/>
  <c r="CH13" i="12" s="1"/>
  <c r="CK13" i="12"/>
  <c r="CJ13" i="12" s="1"/>
  <c r="CM13" i="12"/>
  <c r="CL13" i="12" s="1"/>
  <c r="CO13" i="12"/>
  <c r="CN13" i="12" s="1"/>
  <c r="CQ13" i="12"/>
  <c r="CP13" i="12" s="1"/>
  <c r="CR13" i="12"/>
  <c r="CI14" i="12"/>
  <c r="CH14" i="12" s="1"/>
  <c r="CK14" i="12"/>
  <c r="CJ14" i="12" s="1"/>
  <c r="CM14" i="12"/>
  <c r="CL14" i="12" s="1"/>
  <c r="CO14" i="12"/>
  <c r="CN14" i="12" s="1"/>
  <c r="CQ14" i="12"/>
  <c r="CP14" i="12" s="1"/>
  <c r="CR14" i="12"/>
  <c r="CI15" i="12"/>
  <c r="CH15" i="12" s="1"/>
  <c r="CK15" i="12"/>
  <c r="CJ15" i="12" s="1"/>
  <c r="CM15" i="12"/>
  <c r="CL15" i="12" s="1"/>
  <c r="CO15" i="12"/>
  <c r="CN15" i="12" s="1"/>
  <c r="CQ15" i="12"/>
  <c r="CP15" i="12" s="1"/>
  <c r="CR15" i="12"/>
  <c r="CI16" i="12"/>
  <c r="CH16" i="12" s="1"/>
  <c r="CK16" i="12"/>
  <c r="CJ16" i="12" s="1"/>
  <c r="CM16" i="12"/>
  <c r="CL16" i="12" s="1"/>
  <c r="CO16" i="12"/>
  <c r="CN16" i="12" s="1"/>
  <c r="CQ16" i="12"/>
  <c r="CP16" i="12" s="1"/>
  <c r="CR16" i="12"/>
  <c r="CI17" i="12"/>
  <c r="CH17" i="12" s="1"/>
  <c r="CK17" i="12"/>
  <c r="CJ17" i="12" s="1"/>
  <c r="CM17" i="12"/>
  <c r="CL17" i="12" s="1"/>
  <c r="CN17" i="12"/>
  <c r="CO17" i="12"/>
  <c r="CQ17" i="12"/>
  <c r="CP17" i="12" s="1"/>
  <c r="CR17" i="12"/>
  <c r="CI18" i="12"/>
  <c r="CH18" i="12" s="1"/>
  <c r="CK18" i="12"/>
  <c r="CJ18" i="12" s="1"/>
  <c r="CM18" i="12"/>
  <c r="CL18" i="12" s="1"/>
  <c r="CO18" i="12"/>
  <c r="CN18" i="12" s="1"/>
  <c r="CQ18" i="12"/>
  <c r="CP18" i="12" s="1"/>
  <c r="CR18" i="12"/>
  <c r="CI19" i="12"/>
  <c r="CH19" i="12" s="1"/>
  <c r="CK19" i="12"/>
  <c r="CJ19" i="12" s="1"/>
  <c r="CM19" i="12"/>
  <c r="CL19" i="12" s="1"/>
  <c r="CO19" i="12"/>
  <c r="CN19" i="12" s="1"/>
  <c r="CQ19" i="12"/>
  <c r="CP19" i="12" s="1"/>
  <c r="CR19" i="12"/>
  <c r="CI20" i="12"/>
  <c r="CH20" i="12" s="1"/>
  <c r="CK20" i="12"/>
  <c r="CJ20" i="12" s="1"/>
  <c r="CM20" i="12"/>
  <c r="CL20" i="12" s="1"/>
  <c r="CO20" i="12"/>
  <c r="CN20" i="12" s="1"/>
  <c r="CQ20" i="12"/>
  <c r="CP20" i="12" s="1"/>
  <c r="CR20" i="12"/>
  <c r="CI21" i="12"/>
  <c r="CH21" i="12" s="1"/>
  <c r="CK21" i="12"/>
  <c r="CJ21" i="12" s="1"/>
  <c r="CM21" i="12"/>
  <c r="CL21" i="12" s="1"/>
  <c r="CO21" i="12"/>
  <c r="CN21" i="12" s="1"/>
  <c r="CQ21" i="12"/>
  <c r="CP21" i="12" s="1"/>
  <c r="CR21" i="12"/>
  <c r="CI22" i="12"/>
  <c r="CH22" i="12" s="1"/>
  <c r="CK22" i="12"/>
  <c r="CJ22" i="12" s="1"/>
  <c r="CM22" i="12"/>
  <c r="CL22" i="12" s="1"/>
  <c r="CO22" i="12"/>
  <c r="CN22" i="12" s="1"/>
  <c r="CQ22" i="12"/>
  <c r="CP22" i="12" s="1"/>
  <c r="CR22" i="12"/>
  <c r="CI23" i="12"/>
  <c r="CH23" i="12" s="1"/>
  <c r="CK23" i="12"/>
  <c r="CJ23" i="12" s="1"/>
  <c r="CM23" i="12"/>
  <c r="CL23" i="12" s="1"/>
  <c r="CO23" i="12"/>
  <c r="CN23" i="12" s="1"/>
  <c r="CQ23" i="12"/>
  <c r="CP23" i="12" s="1"/>
  <c r="CR23" i="12"/>
  <c r="CI24" i="12"/>
  <c r="CH24" i="12" s="1"/>
  <c r="CK24" i="12"/>
  <c r="CJ24" i="12" s="1"/>
  <c r="CM24" i="12"/>
  <c r="CL24" i="12" s="1"/>
  <c r="CO24" i="12"/>
  <c r="CN24" i="12" s="1"/>
  <c r="CQ24" i="12"/>
  <c r="CP24" i="12" s="1"/>
  <c r="CR24" i="12"/>
  <c r="CI25" i="12"/>
  <c r="CH25" i="12" s="1"/>
  <c r="CK25" i="12"/>
  <c r="CJ25" i="12" s="1"/>
  <c r="CM25" i="12"/>
  <c r="CL25" i="12" s="1"/>
  <c r="CO25" i="12"/>
  <c r="CN25" i="12" s="1"/>
  <c r="CQ25" i="12"/>
  <c r="CP25" i="12" s="1"/>
  <c r="CR25" i="12"/>
  <c r="CI26" i="12"/>
  <c r="CH26" i="12" s="1"/>
  <c r="CK26" i="12"/>
  <c r="CJ26" i="12" s="1"/>
  <c r="CM26" i="12"/>
  <c r="CL26" i="12" s="1"/>
  <c r="CO26" i="12"/>
  <c r="CN26" i="12" s="1"/>
  <c r="CQ26" i="12"/>
  <c r="CP26" i="12" s="1"/>
  <c r="CR26" i="12"/>
  <c r="CI27" i="12"/>
  <c r="CH27" i="12" s="1"/>
  <c r="CK27" i="12"/>
  <c r="CJ27" i="12" s="1"/>
  <c r="CM27" i="12"/>
  <c r="CL27" i="12" s="1"/>
  <c r="CO27" i="12"/>
  <c r="CN27" i="12" s="1"/>
  <c r="CQ27" i="12"/>
  <c r="CP27" i="12" s="1"/>
  <c r="CR27" i="12"/>
  <c r="CI28" i="12"/>
  <c r="CH28" i="12" s="1"/>
  <c r="CK28" i="12"/>
  <c r="CJ28" i="12" s="1"/>
  <c r="CM28" i="12"/>
  <c r="CL28" i="12" s="1"/>
  <c r="CO28" i="12"/>
  <c r="CN28" i="12" s="1"/>
  <c r="CQ28" i="12"/>
  <c r="CP28" i="12" s="1"/>
  <c r="CR28" i="12"/>
  <c r="CI29" i="12"/>
  <c r="CH29" i="12" s="1"/>
  <c r="CK29" i="12"/>
  <c r="CJ29" i="12" s="1"/>
  <c r="CM29" i="12"/>
  <c r="CL29" i="12" s="1"/>
  <c r="CO29" i="12"/>
  <c r="CN29" i="12" s="1"/>
  <c r="CQ29" i="12"/>
  <c r="CP29" i="12" s="1"/>
  <c r="CR29" i="12"/>
  <c r="CI30" i="12"/>
  <c r="CH30" i="12" s="1"/>
  <c r="CK30" i="12"/>
  <c r="CJ30" i="12" s="1"/>
  <c r="CM30" i="12"/>
  <c r="CL30" i="12" s="1"/>
  <c r="CO30" i="12"/>
  <c r="CN30" i="12" s="1"/>
  <c r="CQ30" i="12"/>
  <c r="CP30" i="12" s="1"/>
  <c r="CR30" i="12"/>
  <c r="CI31" i="12"/>
  <c r="CH31" i="12" s="1"/>
  <c r="CK31" i="12"/>
  <c r="CJ31" i="12" s="1"/>
  <c r="CM31" i="12"/>
  <c r="CL31" i="12" s="1"/>
  <c r="CO31" i="12"/>
  <c r="CN31" i="12" s="1"/>
  <c r="CQ31" i="12"/>
  <c r="CP31" i="12" s="1"/>
  <c r="CR31" i="12"/>
  <c r="CI32" i="12"/>
  <c r="CH32" i="12" s="1"/>
  <c r="CK32" i="12"/>
  <c r="CJ32" i="12" s="1"/>
  <c r="CM32" i="12"/>
  <c r="CL32" i="12" s="1"/>
  <c r="CO32" i="12"/>
  <c r="CN32" i="12" s="1"/>
  <c r="CQ32" i="12"/>
  <c r="CP32" i="12" s="1"/>
  <c r="CR32" i="12"/>
  <c r="CI33" i="12"/>
  <c r="CH33" i="12" s="1"/>
  <c r="CK33" i="12"/>
  <c r="CJ33" i="12" s="1"/>
  <c r="CM33" i="12"/>
  <c r="CL33" i="12" s="1"/>
  <c r="CO33" i="12"/>
  <c r="CN33" i="12" s="1"/>
  <c r="CQ33" i="12"/>
  <c r="CP33" i="12" s="1"/>
  <c r="CR33" i="12"/>
  <c r="CI34" i="12"/>
  <c r="CH34" i="12" s="1"/>
  <c r="CK34" i="12"/>
  <c r="CJ34" i="12" s="1"/>
  <c r="CM34" i="12"/>
  <c r="CL34" i="12" s="1"/>
  <c r="CO34" i="12"/>
  <c r="CN34" i="12" s="1"/>
  <c r="CQ34" i="12"/>
  <c r="CP34" i="12" s="1"/>
  <c r="CR34" i="12"/>
  <c r="CI35" i="12"/>
  <c r="CH35" i="12" s="1"/>
  <c r="CK35" i="12"/>
  <c r="CJ35" i="12" s="1"/>
  <c r="CM35" i="12"/>
  <c r="CL35" i="12" s="1"/>
  <c r="CO35" i="12"/>
  <c r="CN35" i="12" s="1"/>
  <c r="CQ35" i="12"/>
  <c r="CP35" i="12" s="1"/>
  <c r="CR35" i="12"/>
  <c r="CI36" i="12"/>
  <c r="CH36" i="12" s="1"/>
  <c r="CK36" i="12"/>
  <c r="CJ36" i="12" s="1"/>
  <c r="CM36" i="12"/>
  <c r="CL36" i="12" s="1"/>
  <c r="CO36" i="12"/>
  <c r="CN36" i="12" s="1"/>
  <c r="CQ36" i="12"/>
  <c r="CP36" i="12" s="1"/>
  <c r="CR36" i="12"/>
  <c r="CI37" i="12"/>
  <c r="CH37" i="12" s="1"/>
  <c r="CK37" i="12"/>
  <c r="CJ37" i="12" s="1"/>
  <c r="CM37" i="12"/>
  <c r="CL37" i="12" s="1"/>
  <c r="CO37" i="12"/>
  <c r="CN37" i="12" s="1"/>
  <c r="CQ37" i="12"/>
  <c r="CP37" i="12" s="1"/>
  <c r="CR37" i="12"/>
  <c r="CI38" i="12"/>
  <c r="CH38" i="12" s="1"/>
  <c r="CK38" i="12"/>
  <c r="CJ38" i="12" s="1"/>
  <c r="CM38" i="12"/>
  <c r="CL38" i="12" s="1"/>
  <c r="CN38" i="12"/>
  <c r="CO38" i="12"/>
  <c r="CQ38" i="12"/>
  <c r="CP38" i="12" s="1"/>
  <c r="CR38" i="12"/>
  <c r="CI39" i="12"/>
  <c r="CH39" i="12" s="1"/>
  <c r="CK39" i="12"/>
  <c r="CJ39" i="12" s="1"/>
  <c r="CM39" i="12"/>
  <c r="CL39" i="12" s="1"/>
  <c r="CO39" i="12"/>
  <c r="CN39" i="12" s="1"/>
  <c r="CQ39" i="12"/>
  <c r="CP39" i="12" s="1"/>
  <c r="CR39" i="12"/>
  <c r="CI40" i="12"/>
  <c r="CH40" i="12" s="1"/>
  <c r="CK40" i="12"/>
  <c r="CJ40" i="12" s="1"/>
  <c r="CM40" i="12"/>
  <c r="CL40" i="12" s="1"/>
  <c r="CO40" i="12"/>
  <c r="CN40" i="12" s="1"/>
  <c r="CQ40" i="12"/>
  <c r="CP40" i="12" s="1"/>
  <c r="CR40" i="12"/>
  <c r="CI41" i="12"/>
  <c r="CH41" i="12" s="1"/>
  <c r="CK41" i="12"/>
  <c r="CJ41" i="12" s="1"/>
  <c r="CM41" i="12"/>
  <c r="CL41" i="12" s="1"/>
  <c r="CO41" i="12"/>
  <c r="CN41" i="12" s="1"/>
  <c r="CQ41" i="12"/>
  <c r="CP41" i="12" s="1"/>
  <c r="CR41" i="12"/>
  <c r="CI42" i="12"/>
  <c r="CH42" i="12" s="1"/>
  <c r="CK42" i="12"/>
  <c r="CJ42" i="12" s="1"/>
  <c r="CM42" i="12"/>
  <c r="CL42" i="12" s="1"/>
  <c r="CO42" i="12"/>
  <c r="CN42" i="12" s="1"/>
  <c r="CQ42" i="12"/>
  <c r="CP42" i="12" s="1"/>
  <c r="CR42" i="12"/>
  <c r="CI43" i="12"/>
  <c r="CH43" i="12" s="1"/>
  <c r="CK43" i="12"/>
  <c r="CJ43" i="12" s="1"/>
  <c r="CM43" i="12"/>
  <c r="CL43" i="12" s="1"/>
  <c r="CO43" i="12"/>
  <c r="CN43" i="12" s="1"/>
  <c r="CQ43" i="12"/>
  <c r="CP43" i="12" s="1"/>
  <c r="CR43" i="12"/>
  <c r="CI44" i="12"/>
  <c r="CH44" i="12" s="1"/>
  <c r="CK44" i="12"/>
  <c r="CJ44" i="12" s="1"/>
  <c r="CM44" i="12"/>
  <c r="CL44" i="12" s="1"/>
  <c r="CO44" i="12"/>
  <c r="CN44" i="12" s="1"/>
  <c r="CQ44" i="12"/>
  <c r="CP44" i="12" s="1"/>
  <c r="CR44" i="12"/>
  <c r="CI45" i="12"/>
  <c r="CH45" i="12" s="1"/>
  <c r="CK45" i="12"/>
  <c r="CJ45" i="12" s="1"/>
  <c r="CM45" i="12"/>
  <c r="CL45" i="12" s="1"/>
  <c r="CO45" i="12"/>
  <c r="CN45" i="12" s="1"/>
  <c r="CQ45" i="12"/>
  <c r="CP45" i="12" s="1"/>
  <c r="CR45" i="12"/>
  <c r="CI46" i="12"/>
  <c r="CH46" i="12" s="1"/>
  <c r="CK46" i="12"/>
  <c r="CJ46" i="12" s="1"/>
  <c r="CM46" i="12"/>
  <c r="CL46" i="12" s="1"/>
  <c r="CO46" i="12"/>
  <c r="CN46" i="12" s="1"/>
  <c r="CQ46" i="12"/>
  <c r="CP46" i="12" s="1"/>
  <c r="CR46" i="12"/>
  <c r="CI47" i="12"/>
  <c r="CH47" i="12" s="1"/>
  <c r="CK47" i="12"/>
  <c r="CJ47" i="12" s="1"/>
  <c r="CM47" i="12"/>
  <c r="CL47" i="12" s="1"/>
  <c r="CO47" i="12"/>
  <c r="CN47" i="12" s="1"/>
  <c r="CQ47" i="12"/>
  <c r="CP47" i="12" s="1"/>
  <c r="CR47" i="12"/>
  <c r="CI48" i="12"/>
  <c r="CH48" i="12" s="1"/>
  <c r="CK48" i="12"/>
  <c r="CJ48" i="12" s="1"/>
  <c r="CM48" i="12"/>
  <c r="CL48" i="12" s="1"/>
  <c r="CO48" i="12"/>
  <c r="CN48" i="12" s="1"/>
  <c r="CQ48" i="12"/>
  <c r="CP48" i="12" s="1"/>
  <c r="CR48" i="12"/>
  <c r="CI49" i="12"/>
  <c r="CH49" i="12" s="1"/>
  <c r="CK49" i="12"/>
  <c r="CJ49" i="12" s="1"/>
  <c r="CM49" i="12"/>
  <c r="CL49" i="12" s="1"/>
  <c r="CO49" i="12"/>
  <c r="CN49" i="12" s="1"/>
  <c r="CQ49" i="12"/>
  <c r="CP49" i="12" s="1"/>
  <c r="CR49" i="12"/>
  <c r="CI50" i="12"/>
  <c r="CH50" i="12" s="1"/>
  <c r="CK50" i="12"/>
  <c r="CJ50" i="12" s="1"/>
  <c r="CM50" i="12"/>
  <c r="CL50" i="12" s="1"/>
  <c r="CO50" i="12"/>
  <c r="CN50" i="12" s="1"/>
  <c r="CQ50" i="12"/>
  <c r="CP50" i="12" s="1"/>
  <c r="CR50" i="12"/>
  <c r="CI51" i="12"/>
  <c r="CH51" i="12" s="1"/>
  <c r="CK51" i="12"/>
  <c r="CJ51" i="12" s="1"/>
  <c r="CM51" i="12"/>
  <c r="CL51" i="12" s="1"/>
  <c r="CO51" i="12"/>
  <c r="CN51" i="12" s="1"/>
  <c r="CQ51" i="12"/>
  <c r="CP51" i="12" s="1"/>
  <c r="CR51" i="12"/>
  <c r="CI52" i="12"/>
  <c r="CH52" i="12" s="1"/>
  <c r="CK52" i="12"/>
  <c r="CJ52" i="12" s="1"/>
  <c r="CM52" i="12"/>
  <c r="CL52" i="12" s="1"/>
  <c r="CO52" i="12"/>
  <c r="CN52" i="12" s="1"/>
  <c r="CQ52" i="12"/>
  <c r="CP52" i="12" s="1"/>
  <c r="CR52" i="12"/>
  <c r="CI53" i="12"/>
  <c r="CH53" i="12" s="1"/>
  <c r="CK53" i="12"/>
  <c r="CJ53" i="12" s="1"/>
  <c r="CM53" i="12"/>
  <c r="CL53" i="12" s="1"/>
  <c r="CO53" i="12"/>
  <c r="CN53" i="12" s="1"/>
  <c r="CQ53" i="12"/>
  <c r="CP53" i="12" s="1"/>
  <c r="CR53" i="12"/>
  <c r="CI54" i="12"/>
  <c r="CH54" i="12" s="1"/>
  <c r="CK54" i="12"/>
  <c r="CJ54" i="12" s="1"/>
  <c r="CM54" i="12"/>
  <c r="CL54" i="12" s="1"/>
  <c r="CO54" i="12"/>
  <c r="CN54" i="12" s="1"/>
  <c r="CQ54" i="12"/>
  <c r="CP54" i="12" s="1"/>
  <c r="CR54" i="12"/>
  <c r="CI55" i="12"/>
  <c r="CH55" i="12" s="1"/>
  <c r="CK55" i="12"/>
  <c r="CJ55" i="12" s="1"/>
  <c r="CM55" i="12"/>
  <c r="CL55" i="12" s="1"/>
  <c r="CO55" i="12"/>
  <c r="CN55" i="12" s="1"/>
  <c r="CQ55" i="12"/>
  <c r="CP55" i="12" s="1"/>
  <c r="CR55" i="12"/>
  <c r="CI56" i="12"/>
  <c r="CH56" i="12" s="1"/>
  <c r="CK56" i="12"/>
  <c r="CJ56" i="12" s="1"/>
  <c r="CM56" i="12"/>
  <c r="CL56" i="12" s="1"/>
  <c r="CO56" i="12"/>
  <c r="CN56" i="12" s="1"/>
  <c r="CQ56" i="12"/>
  <c r="CP56" i="12" s="1"/>
  <c r="CR56" i="12"/>
  <c r="CI57" i="12"/>
  <c r="CH57" i="12" s="1"/>
  <c r="CK57" i="12"/>
  <c r="CJ57" i="12" s="1"/>
  <c r="CM57" i="12"/>
  <c r="CL57" i="12" s="1"/>
  <c r="CO57" i="12"/>
  <c r="CN57" i="12" s="1"/>
  <c r="CQ57" i="12"/>
  <c r="CP57" i="12" s="1"/>
  <c r="CR57" i="12"/>
  <c r="CI58" i="12"/>
  <c r="CH58" i="12" s="1"/>
  <c r="CK58" i="12"/>
  <c r="CJ58" i="12" s="1"/>
  <c r="CM58" i="12"/>
  <c r="CL58" i="12" s="1"/>
  <c r="CO58" i="12"/>
  <c r="CN58" i="12" s="1"/>
  <c r="CQ58" i="12"/>
  <c r="CP58" i="12" s="1"/>
  <c r="CR58" i="12"/>
  <c r="CI59" i="12"/>
  <c r="CH59" i="12" s="1"/>
  <c r="CK59" i="12"/>
  <c r="CJ59" i="12" s="1"/>
  <c r="CL59" i="12"/>
  <c r="CM59" i="12"/>
  <c r="CO59" i="12"/>
  <c r="CN59" i="12" s="1"/>
  <c r="CQ59" i="12"/>
  <c r="CP59" i="12" s="1"/>
  <c r="CR59" i="12"/>
  <c r="CI60" i="12"/>
  <c r="CH60" i="12" s="1"/>
  <c r="CK60" i="12"/>
  <c r="CJ60" i="12" s="1"/>
  <c r="CM60" i="12"/>
  <c r="CL60" i="12" s="1"/>
  <c r="CO60" i="12"/>
  <c r="CN60" i="12" s="1"/>
  <c r="CQ60" i="12"/>
  <c r="CP60" i="12" s="1"/>
  <c r="CR60" i="12"/>
  <c r="CI61" i="12"/>
  <c r="CH61" i="12" s="1"/>
  <c r="CK61" i="12"/>
  <c r="CJ61" i="12" s="1"/>
  <c r="CM61" i="12"/>
  <c r="CL61" i="12" s="1"/>
  <c r="CO61" i="12"/>
  <c r="CN61" i="12" s="1"/>
  <c r="CQ61" i="12"/>
  <c r="CP61" i="12" s="1"/>
  <c r="CR61" i="12"/>
  <c r="CI62" i="12"/>
  <c r="CH62" i="12" s="1"/>
  <c r="CK62" i="12"/>
  <c r="CJ62" i="12" s="1"/>
  <c r="CM62" i="12"/>
  <c r="CL62" i="12" s="1"/>
  <c r="CN62" i="12"/>
  <c r="CO62" i="12"/>
  <c r="CQ62" i="12"/>
  <c r="CP62" i="12" s="1"/>
  <c r="CR62" i="12"/>
  <c r="CI63" i="12"/>
  <c r="CH63" i="12" s="1"/>
  <c r="CK63" i="12"/>
  <c r="CJ63" i="12" s="1"/>
  <c r="CL63" i="12"/>
  <c r="CM63" i="12"/>
  <c r="CO63" i="12"/>
  <c r="CN63" i="12" s="1"/>
  <c r="CQ63" i="12"/>
  <c r="CP63" i="12" s="1"/>
  <c r="CR63" i="12"/>
  <c r="CI64" i="12"/>
  <c r="CH64" i="12" s="1"/>
  <c r="CK64" i="12"/>
  <c r="CJ64" i="12" s="1"/>
  <c r="CM64" i="12"/>
  <c r="CL64" i="12" s="1"/>
  <c r="CO64" i="12"/>
  <c r="CN64" i="12" s="1"/>
  <c r="CQ64" i="12"/>
  <c r="CP64" i="12" s="1"/>
  <c r="CR64" i="12"/>
  <c r="CI65" i="12"/>
  <c r="CH65" i="12" s="1"/>
  <c r="CK65" i="12"/>
  <c r="CJ65" i="12" s="1"/>
  <c r="CM65" i="12"/>
  <c r="CL65" i="12" s="1"/>
  <c r="CO65" i="12"/>
  <c r="CN65" i="12" s="1"/>
  <c r="CQ65" i="12"/>
  <c r="CP65" i="12" s="1"/>
  <c r="CR65" i="12"/>
  <c r="CI66" i="12"/>
  <c r="CH66" i="12" s="1"/>
  <c r="CK66" i="12"/>
  <c r="CJ66" i="12" s="1"/>
  <c r="CM66" i="12"/>
  <c r="CL66" i="12" s="1"/>
  <c r="CO66" i="12"/>
  <c r="CN66" i="12" s="1"/>
  <c r="CQ66" i="12"/>
  <c r="CP66" i="12" s="1"/>
  <c r="CR66" i="12"/>
  <c r="CI67" i="12"/>
  <c r="CH67" i="12" s="1"/>
  <c r="CK67" i="12"/>
  <c r="CJ67" i="12" s="1"/>
  <c r="CM67" i="12"/>
  <c r="CL67" i="12" s="1"/>
  <c r="CO67" i="12"/>
  <c r="CN67" i="12" s="1"/>
  <c r="CQ67" i="12"/>
  <c r="CP67" i="12" s="1"/>
  <c r="CR67" i="12"/>
  <c r="CI68" i="12"/>
  <c r="CH68" i="12" s="1"/>
  <c r="CK68" i="12"/>
  <c r="CJ68" i="12" s="1"/>
  <c r="CM68" i="12"/>
  <c r="CL68" i="12" s="1"/>
  <c r="CO68" i="12"/>
  <c r="CN68" i="12" s="1"/>
  <c r="CQ68" i="12"/>
  <c r="CP68" i="12" s="1"/>
  <c r="CR68" i="12"/>
  <c r="CI69" i="12"/>
  <c r="CH69" i="12" s="1"/>
  <c r="CK69" i="12"/>
  <c r="CJ69" i="12" s="1"/>
  <c r="CL69" i="12"/>
  <c r="CM69" i="12"/>
  <c r="CO69" i="12"/>
  <c r="CN69" i="12" s="1"/>
  <c r="CQ69" i="12"/>
  <c r="CP69" i="12" s="1"/>
  <c r="CR69" i="12"/>
  <c r="CI70" i="12"/>
  <c r="CH70" i="12" s="1"/>
  <c r="CK70" i="12"/>
  <c r="CJ70" i="12" s="1"/>
  <c r="CM70" i="12"/>
  <c r="CL70" i="12" s="1"/>
  <c r="CO70" i="12"/>
  <c r="CN70" i="12" s="1"/>
  <c r="CQ70" i="12"/>
  <c r="CP70" i="12" s="1"/>
  <c r="CR70" i="12"/>
  <c r="CI71" i="12"/>
  <c r="CH71" i="12" s="1"/>
  <c r="CK71" i="12"/>
  <c r="CJ71" i="12" s="1"/>
  <c r="CM71" i="12"/>
  <c r="CL71" i="12" s="1"/>
  <c r="CO71" i="12"/>
  <c r="CN71" i="12" s="1"/>
  <c r="CQ71" i="12"/>
  <c r="CP71" i="12" s="1"/>
  <c r="CR71" i="12"/>
  <c r="CI72" i="12"/>
  <c r="CH72" i="12" s="1"/>
  <c r="CK72" i="12"/>
  <c r="CJ72" i="12" s="1"/>
  <c r="CM72" i="12"/>
  <c r="CL72" i="12" s="1"/>
  <c r="CO72" i="12"/>
  <c r="CN72" i="12" s="1"/>
  <c r="CQ72" i="12"/>
  <c r="CP72" i="12" s="1"/>
  <c r="CR72" i="12"/>
  <c r="CI73" i="12"/>
  <c r="CH73" i="12" s="1"/>
  <c r="CK73" i="12"/>
  <c r="CJ73" i="12" s="1"/>
  <c r="CM73" i="12"/>
  <c r="CL73" i="12" s="1"/>
  <c r="CO73" i="12"/>
  <c r="CN73" i="12" s="1"/>
  <c r="CQ73" i="12"/>
  <c r="CP73" i="12" s="1"/>
  <c r="CR73" i="12"/>
  <c r="CI74" i="12"/>
  <c r="CH74" i="12" s="1"/>
  <c r="CK74" i="12"/>
  <c r="CJ74" i="12" s="1"/>
  <c r="CM74" i="12"/>
  <c r="CL74" i="12" s="1"/>
  <c r="CO74" i="12"/>
  <c r="CN74" i="12" s="1"/>
  <c r="CQ74" i="12"/>
  <c r="CP74" i="12" s="1"/>
  <c r="CR74" i="12"/>
  <c r="CI75" i="12"/>
  <c r="CH75" i="12" s="1"/>
  <c r="CK75" i="12"/>
  <c r="CJ75" i="12" s="1"/>
  <c r="CM75" i="12"/>
  <c r="CL75" i="12" s="1"/>
  <c r="CO75" i="12"/>
  <c r="CN75" i="12" s="1"/>
  <c r="CQ75" i="12"/>
  <c r="CP75" i="12" s="1"/>
  <c r="CR75" i="12"/>
  <c r="CI76" i="12"/>
  <c r="CH76" i="12" s="1"/>
  <c r="CK76" i="12"/>
  <c r="CJ76" i="12" s="1"/>
  <c r="CM76" i="12"/>
  <c r="CL76" i="12" s="1"/>
  <c r="CO76" i="12"/>
  <c r="CN76" i="12" s="1"/>
  <c r="CQ76" i="12"/>
  <c r="CP76" i="12" s="1"/>
  <c r="CR76" i="12"/>
  <c r="CI77" i="12"/>
  <c r="CH77" i="12" s="1"/>
  <c r="CK77" i="12"/>
  <c r="CJ77" i="12" s="1"/>
  <c r="CM77" i="12"/>
  <c r="CL77" i="12" s="1"/>
  <c r="CO77" i="12"/>
  <c r="CN77" i="12" s="1"/>
  <c r="CQ77" i="12"/>
  <c r="CP77" i="12" s="1"/>
  <c r="CR77" i="12"/>
  <c r="CI78" i="12"/>
  <c r="CH78" i="12" s="1"/>
  <c r="CK78" i="12"/>
  <c r="CJ78" i="12" s="1"/>
  <c r="CM78" i="12"/>
  <c r="CL78" i="12" s="1"/>
  <c r="CO78" i="12"/>
  <c r="CN78" i="12" s="1"/>
  <c r="CQ78" i="12"/>
  <c r="CP78" i="12" s="1"/>
  <c r="CR78" i="12"/>
  <c r="CI79" i="12"/>
  <c r="CH79" i="12" s="1"/>
  <c r="CK79" i="12"/>
  <c r="CJ79" i="12" s="1"/>
  <c r="CM79" i="12"/>
  <c r="CL79" i="12" s="1"/>
  <c r="CO79" i="12"/>
  <c r="CN79" i="12" s="1"/>
  <c r="CQ79" i="12"/>
  <c r="CP79" i="12" s="1"/>
  <c r="CR79" i="12"/>
  <c r="CI80" i="12"/>
  <c r="CH80" i="12" s="1"/>
  <c r="CK80" i="12"/>
  <c r="CJ80" i="12" s="1"/>
  <c r="CM80" i="12"/>
  <c r="CL80" i="12" s="1"/>
  <c r="CO80" i="12"/>
  <c r="CN80" i="12" s="1"/>
  <c r="CQ80" i="12"/>
  <c r="CP80" i="12" s="1"/>
  <c r="CR80" i="12"/>
  <c r="CI81" i="12"/>
  <c r="CH81" i="12" s="1"/>
  <c r="CK81" i="12"/>
  <c r="CJ81" i="12" s="1"/>
  <c r="CM81" i="12"/>
  <c r="CL81" i="12" s="1"/>
  <c r="CO81" i="12"/>
  <c r="CN81" i="12" s="1"/>
  <c r="CQ81" i="12"/>
  <c r="CP81" i="12" s="1"/>
  <c r="CR81" i="12"/>
  <c r="CI82" i="12"/>
  <c r="CH82" i="12" s="1"/>
  <c r="CK82" i="12"/>
  <c r="CJ82" i="12" s="1"/>
  <c r="CM82" i="12"/>
  <c r="CL82" i="12" s="1"/>
  <c r="CO82" i="12"/>
  <c r="CN82" i="12" s="1"/>
  <c r="CQ82" i="12"/>
  <c r="CP82" i="12" s="1"/>
  <c r="CR82" i="12"/>
  <c r="CI83" i="12"/>
  <c r="CH83" i="12" s="1"/>
  <c r="CK83" i="12"/>
  <c r="CJ83" i="12" s="1"/>
  <c r="CM83" i="12"/>
  <c r="CL83" i="12" s="1"/>
  <c r="CO83" i="12"/>
  <c r="CN83" i="12" s="1"/>
  <c r="CQ83" i="12"/>
  <c r="CP83" i="12" s="1"/>
  <c r="CR83" i="12"/>
  <c r="CI84" i="12"/>
  <c r="CH84" i="12" s="1"/>
  <c r="CK84" i="12"/>
  <c r="CJ84" i="12" s="1"/>
  <c r="CM84" i="12"/>
  <c r="CL84" i="12" s="1"/>
  <c r="CO84" i="12"/>
  <c r="CN84" i="12" s="1"/>
  <c r="CQ84" i="12"/>
  <c r="CP84" i="12" s="1"/>
  <c r="CR84" i="12"/>
  <c r="CI85" i="12"/>
  <c r="CH85" i="12" s="1"/>
  <c r="CK85" i="12"/>
  <c r="CJ85" i="12" s="1"/>
  <c r="CM85" i="12"/>
  <c r="CL85" i="12" s="1"/>
  <c r="CO85" i="12"/>
  <c r="CN85" i="12" s="1"/>
  <c r="CQ85" i="12"/>
  <c r="CP85" i="12" s="1"/>
  <c r="CR85" i="12"/>
  <c r="CI86" i="12"/>
  <c r="CH86" i="12" s="1"/>
  <c r="CK86" i="12"/>
  <c r="CJ86" i="12" s="1"/>
  <c r="CM86" i="12"/>
  <c r="CL86" i="12" s="1"/>
  <c r="CO86" i="12"/>
  <c r="CN86" i="12" s="1"/>
  <c r="CQ86" i="12"/>
  <c r="CP86" i="12" s="1"/>
  <c r="CR86" i="12"/>
  <c r="CI87" i="12"/>
  <c r="CH87" i="12" s="1"/>
  <c r="CK87" i="12"/>
  <c r="CJ87" i="12" s="1"/>
  <c r="CM87" i="12"/>
  <c r="CL87" i="12" s="1"/>
  <c r="CO87" i="12"/>
  <c r="CN87" i="12" s="1"/>
  <c r="CQ87" i="12"/>
  <c r="CP87" i="12" s="1"/>
  <c r="CR87" i="12"/>
  <c r="CI88" i="12"/>
  <c r="CH88" i="12" s="1"/>
  <c r="CK88" i="12"/>
  <c r="CJ88" i="12" s="1"/>
  <c r="CM88" i="12"/>
  <c r="CL88" i="12" s="1"/>
  <c r="CO88" i="12"/>
  <c r="CN88" i="12" s="1"/>
  <c r="CQ88" i="12"/>
  <c r="CP88" i="12" s="1"/>
  <c r="CR88" i="12"/>
  <c r="CI89" i="12"/>
  <c r="CH89" i="12" s="1"/>
  <c r="CK89" i="12"/>
  <c r="CJ89" i="12" s="1"/>
  <c r="CM89" i="12"/>
  <c r="CL89" i="12" s="1"/>
  <c r="CO89" i="12"/>
  <c r="CN89" i="12" s="1"/>
  <c r="CQ89" i="12"/>
  <c r="CP89" i="12" s="1"/>
  <c r="CR89" i="12"/>
  <c r="CI90" i="12"/>
  <c r="CH90" i="12" s="1"/>
  <c r="CK90" i="12"/>
  <c r="CJ90" i="12" s="1"/>
  <c r="CM90" i="12"/>
  <c r="CL90" i="12" s="1"/>
  <c r="CO90" i="12"/>
  <c r="CN90" i="12" s="1"/>
  <c r="CQ90" i="12"/>
  <c r="CP90" i="12" s="1"/>
  <c r="CR90" i="12"/>
  <c r="CI91" i="12"/>
  <c r="CH91" i="12" s="1"/>
  <c r="CK91" i="12"/>
  <c r="CJ91" i="12" s="1"/>
  <c r="CM91" i="12"/>
  <c r="CL91" i="12" s="1"/>
  <c r="CO91" i="12"/>
  <c r="CN91" i="12" s="1"/>
  <c r="CQ91" i="12"/>
  <c r="CP91" i="12" s="1"/>
  <c r="CR91" i="12"/>
  <c r="CI92" i="12"/>
  <c r="CH92" i="12" s="1"/>
  <c r="CK92" i="12"/>
  <c r="CJ92" i="12" s="1"/>
  <c r="CM92" i="12"/>
  <c r="CL92" i="12" s="1"/>
  <c r="CO92" i="12"/>
  <c r="CN92" i="12" s="1"/>
  <c r="CQ92" i="12"/>
  <c r="CP92" i="12" s="1"/>
  <c r="CR92" i="12"/>
  <c r="CI93" i="12"/>
  <c r="CH93" i="12" s="1"/>
  <c r="CK93" i="12"/>
  <c r="CJ93" i="12" s="1"/>
  <c r="CM93" i="12"/>
  <c r="CL93" i="12" s="1"/>
  <c r="CO93" i="12"/>
  <c r="CN93" i="12" s="1"/>
  <c r="CQ93" i="12"/>
  <c r="CP93" i="12" s="1"/>
  <c r="CR93" i="12"/>
  <c r="CI94" i="12"/>
  <c r="CH94" i="12" s="1"/>
  <c r="CK94" i="12"/>
  <c r="CJ94" i="12" s="1"/>
  <c r="CM94" i="12"/>
  <c r="CL94" i="12" s="1"/>
  <c r="CO94" i="12"/>
  <c r="CN94" i="12" s="1"/>
  <c r="CQ94" i="12"/>
  <c r="CP94" i="12" s="1"/>
  <c r="CR94" i="12"/>
  <c r="CI95" i="12"/>
  <c r="CH95" i="12" s="1"/>
  <c r="CK95" i="12"/>
  <c r="CJ95" i="12" s="1"/>
  <c r="CM95" i="12"/>
  <c r="CL95" i="12" s="1"/>
  <c r="CO95" i="12"/>
  <c r="CN95" i="12" s="1"/>
  <c r="CQ95" i="12"/>
  <c r="CP95" i="12" s="1"/>
  <c r="CR95" i="12"/>
  <c r="CI96" i="12"/>
  <c r="CH96" i="12" s="1"/>
  <c r="CK96" i="12"/>
  <c r="CJ96" i="12" s="1"/>
  <c r="CM96" i="12"/>
  <c r="CL96" i="12" s="1"/>
  <c r="CO96" i="12"/>
  <c r="CN96" i="12" s="1"/>
  <c r="CQ96" i="12"/>
  <c r="CP96" i="12" s="1"/>
  <c r="CR96" i="12"/>
  <c r="CI97" i="12"/>
  <c r="CH97" i="12" s="1"/>
  <c r="CK97" i="12"/>
  <c r="CJ97" i="12" s="1"/>
  <c r="CM97" i="12"/>
  <c r="CL97" i="12" s="1"/>
  <c r="CO97" i="12"/>
  <c r="CN97" i="12" s="1"/>
  <c r="CQ97" i="12"/>
  <c r="CP97" i="12" s="1"/>
  <c r="CR97" i="12"/>
  <c r="CI98" i="12"/>
  <c r="CH98" i="12" s="1"/>
  <c r="CK98" i="12"/>
  <c r="CJ98" i="12" s="1"/>
  <c r="CM98" i="12"/>
  <c r="CL98" i="12" s="1"/>
  <c r="CO98" i="12"/>
  <c r="CN98" i="12" s="1"/>
  <c r="CQ98" i="12"/>
  <c r="CP98" i="12" s="1"/>
  <c r="CR98" i="12"/>
  <c r="CI99" i="12"/>
  <c r="CH99" i="12" s="1"/>
  <c r="CK99" i="12"/>
  <c r="CJ99" i="12" s="1"/>
  <c r="CM99" i="12"/>
  <c r="CL99" i="12" s="1"/>
  <c r="CO99" i="12"/>
  <c r="CN99" i="12" s="1"/>
  <c r="CQ99" i="12"/>
  <c r="CP99" i="12" s="1"/>
  <c r="CR99" i="12"/>
  <c r="CI100" i="12"/>
  <c r="CH100" i="12" s="1"/>
  <c r="CK100" i="12"/>
  <c r="CJ100" i="12" s="1"/>
  <c r="CM100" i="12"/>
  <c r="CL100" i="12" s="1"/>
  <c r="CO100" i="12"/>
  <c r="CN100" i="12" s="1"/>
  <c r="CQ100" i="12"/>
  <c r="CP100" i="12" s="1"/>
  <c r="CR100" i="12"/>
  <c r="CI101" i="12"/>
  <c r="CH101" i="12" s="1"/>
  <c r="CK101" i="12"/>
  <c r="CJ101" i="12" s="1"/>
  <c r="CM101" i="12"/>
  <c r="CL101" i="12" s="1"/>
  <c r="CO101" i="12"/>
  <c r="CN101" i="12" s="1"/>
  <c r="CQ101" i="12"/>
  <c r="CP101" i="12" s="1"/>
  <c r="CR101" i="12"/>
  <c r="CI102" i="12"/>
  <c r="CH102" i="12" s="1"/>
  <c r="CK102" i="12"/>
  <c r="CJ102" i="12" s="1"/>
  <c r="CM102" i="12"/>
  <c r="CL102" i="12" s="1"/>
  <c r="CO102" i="12"/>
  <c r="CN102" i="12" s="1"/>
  <c r="CQ102" i="12"/>
  <c r="CP102" i="12" s="1"/>
  <c r="CR102" i="12"/>
  <c r="CI103" i="12"/>
  <c r="CH103" i="12" s="1"/>
  <c r="CK103" i="12"/>
  <c r="CJ103" i="12" s="1"/>
  <c r="CM103" i="12"/>
  <c r="CL103" i="12" s="1"/>
  <c r="CO103" i="12"/>
  <c r="CN103" i="12" s="1"/>
  <c r="CQ103" i="12"/>
  <c r="CP103" i="12" s="1"/>
  <c r="CR103" i="12"/>
  <c r="CI104" i="12"/>
  <c r="CH104" i="12" s="1"/>
  <c r="CK104" i="12"/>
  <c r="CJ104" i="12" s="1"/>
  <c r="CM104" i="12"/>
  <c r="CL104" i="12" s="1"/>
  <c r="CO104" i="12"/>
  <c r="CN104" i="12" s="1"/>
  <c r="CQ104" i="12"/>
  <c r="CP104" i="12" s="1"/>
  <c r="CR104" i="12"/>
  <c r="CI105" i="12"/>
  <c r="CH105" i="12" s="1"/>
  <c r="CK105" i="12"/>
  <c r="CJ105" i="12" s="1"/>
  <c r="CM105" i="12"/>
  <c r="CL105" i="12" s="1"/>
  <c r="CO105" i="12"/>
  <c r="CN105" i="12" s="1"/>
  <c r="CQ105" i="12"/>
  <c r="CP105" i="12" s="1"/>
  <c r="CR105" i="12"/>
  <c r="CI106" i="12"/>
  <c r="CH106" i="12" s="1"/>
  <c r="CK106" i="12"/>
  <c r="CJ106" i="12" s="1"/>
  <c r="CM106" i="12"/>
  <c r="CL106" i="12" s="1"/>
  <c r="CO106" i="12"/>
  <c r="CN106" i="12" s="1"/>
  <c r="CQ106" i="12"/>
  <c r="CP106" i="12" s="1"/>
  <c r="CR106" i="12"/>
  <c r="CI107" i="12"/>
  <c r="CH107" i="12" s="1"/>
  <c r="CK107" i="12"/>
  <c r="CJ107" i="12" s="1"/>
  <c r="CM107" i="12"/>
  <c r="CL107" i="12" s="1"/>
  <c r="CO107" i="12"/>
  <c r="CN107" i="12" s="1"/>
  <c r="CQ107" i="12"/>
  <c r="CP107" i="12" s="1"/>
  <c r="CR107" i="12"/>
  <c r="CI108" i="12"/>
  <c r="CH108" i="12" s="1"/>
  <c r="CK108" i="12"/>
  <c r="CJ108" i="12" s="1"/>
  <c r="CM108" i="12"/>
  <c r="CL108" i="12" s="1"/>
  <c r="CO108" i="12"/>
  <c r="CN108" i="12" s="1"/>
  <c r="CQ108" i="12"/>
  <c r="CP108" i="12" s="1"/>
  <c r="CR108" i="12"/>
  <c r="CI109" i="12"/>
  <c r="CH109" i="12" s="1"/>
  <c r="CK109" i="12"/>
  <c r="CJ109" i="12" s="1"/>
  <c r="CM109" i="12"/>
  <c r="CL109" i="12" s="1"/>
  <c r="CO109" i="12"/>
  <c r="CN109" i="12" s="1"/>
  <c r="CQ109" i="12"/>
  <c r="CP109" i="12" s="1"/>
  <c r="CR109" i="12"/>
  <c r="CI110" i="12"/>
  <c r="CH110" i="12" s="1"/>
  <c r="CK110" i="12"/>
  <c r="CJ110" i="12" s="1"/>
  <c r="CM110" i="12"/>
  <c r="CL110" i="12" s="1"/>
  <c r="CO110" i="12"/>
  <c r="CN110" i="12" s="1"/>
  <c r="CQ110" i="12"/>
  <c r="CP110" i="12" s="1"/>
  <c r="CR110" i="12"/>
  <c r="CI111" i="12"/>
  <c r="CH111" i="12" s="1"/>
  <c r="CK111" i="12"/>
  <c r="CJ111" i="12" s="1"/>
  <c r="CM111" i="12"/>
  <c r="CL111" i="12" s="1"/>
  <c r="CO111" i="12"/>
  <c r="CN111" i="12" s="1"/>
  <c r="CQ111" i="12"/>
  <c r="CP111" i="12" s="1"/>
  <c r="CR111" i="12"/>
  <c r="CI112" i="12"/>
  <c r="CH112" i="12" s="1"/>
  <c r="CK112" i="12"/>
  <c r="CJ112" i="12" s="1"/>
  <c r="CM112" i="12"/>
  <c r="CL112" i="12" s="1"/>
  <c r="CO112" i="12"/>
  <c r="CN112" i="12" s="1"/>
  <c r="CQ112" i="12"/>
  <c r="CP112" i="12" s="1"/>
  <c r="CR112" i="12"/>
  <c r="CI113" i="12"/>
  <c r="CH113" i="12" s="1"/>
  <c r="CK113" i="12"/>
  <c r="CJ113" i="12" s="1"/>
  <c r="CM113" i="12"/>
  <c r="CL113" i="12" s="1"/>
  <c r="CO113" i="12"/>
  <c r="CN113" i="12" s="1"/>
  <c r="CQ113" i="12"/>
  <c r="CP113" i="12" s="1"/>
  <c r="CR113" i="12"/>
  <c r="CI114" i="12"/>
  <c r="CH114" i="12" s="1"/>
  <c r="CK114" i="12"/>
  <c r="CJ114" i="12" s="1"/>
  <c r="CM114" i="12"/>
  <c r="CL114" i="12" s="1"/>
  <c r="CO114" i="12"/>
  <c r="CN114" i="12" s="1"/>
  <c r="CQ114" i="12"/>
  <c r="CP114" i="12" s="1"/>
  <c r="CR114" i="12"/>
  <c r="CI115" i="12"/>
  <c r="CH115" i="12" s="1"/>
  <c r="CK115" i="12"/>
  <c r="CJ115" i="12" s="1"/>
  <c r="CM115" i="12"/>
  <c r="CL115" i="12" s="1"/>
  <c r="CO115" i="12"/>
  <c r="CN115" i="12" s="1"/>
  <c r="CQ115" i="12"/>
  <c r="CP115" i="12" s="1"/>
  <c r="CR115" i="12"/>
  <c r="CI116" i="12"/>
  <c r="CH116" i="12" s="1"/>
  <c r="CK116" i="12"/>
  <c r="CJ116" i="12" s="1"/>
  <c r="CM116" i="12"/>
  <c r="CL116" i="12" s="1"/>
  <c r="CO116" i="12"/>
  <c r="CN116" i="12" s="1"/>
  <c r="CQ116" i="12"/>
  <c r="CP116" i="12" s="1"/>
  <c r="CR116" i="12"/>
  <c r="CI117" i="12"/>
  <c r="CH117" i="12" s="1"/>
  <c r="CK117" i="12"/>
  <c r="CJ117" i="12" s="1"/>
  <c r="CM117" i="12"/>
  <c r="CL117" i="12" s="1"/>
  <c r="CO117" i="12"/>
  <c r="CN117" i="12" s="1"/>
  <c r="CQ117" i="12"/>
  <c r="CP117" i="12" s="1"/>
  <c r="CR117" i="12"/>
  <c r="CI118" i="12"/>
  <c r="CH118" i="12" s="1"/>
  <c r="CK118" i="12"/>
  <c r="CJ118" i="12" s="1"/>
  <c r="CM118" i="12"/>
  <c r="CL118" i="12" s="1"/>
  <c r="CO118" i="12"/>
  <c r="CN118" i="12" s="1"/>
  <c r="CQ118" i="12"/>
  <c r="CP118" i="12" s="1"/>
  <c r="CR118" i="12"/>
  <c r="CI119" i="12"/>
  <c r="CH119" i="12" s="1"/>
  <c r="CK119" i="12"/>
  <c r="CJ119" i="12" s="1"/>
  <c r="CM119" i="12"/>
  <c r="CL119" i="12" s="1"/>
  <c r="CO119" i="12"/>
  <c r="CN119" i="12" s="1"/>
  <c r="CP119" i="12"/>
  <c r="CQ119" i="12"/>
  <c r="CR119" i="12"/>
  <c r="CI120" i="12"/>
  <c r="CH120" i="12" s="1"/>
  <c r="CK120" i="12"/>
  <c r="CJ120" i="12" s="1"/>
  <c r="CM120" i="12"/>
  <c r="CL120" i="12" s="1"/>
  <c r="CO120" i="12"/>
  <c r="CN120" i="12" s="1"/>
  <c r="CQ120" i="12"/>
  <c r="CP120" i="12" s="1"/>
  <c r="CR120" i="12"/>
  <c r="CI121" i="12"/>
  <c r="CH121" i="12" s="1"/>
  <c r="CK121" i="12"/>
  <c r="CJ121" i="12" s="1"/>
  <c r="CM121" i="12"/>
  <c r="CL121" i="12" s="1"/>
  <c r="CN121" i="12"/>
  <c r="CO121" i="12"/>
  <c r="CQ121" i="12"/>
  <c r="CP121" i="12" s="1"/>
  <c r="CR121" i="12"/>
  <c r="CI122" i="12"/>
  <c r="CH122" i="12" s="1"/>
  <c r="CK122" i="12"/>
  <c r="CJ122" i="12" s="1"/>
  <c r="CM122" i="12"/>
  <c r="CL122" i="12" s="1"/>
  <c r="CO122" i="12"/>
  <c r="CN122" i="12" s="1"/>
  <c r="CQ122" i="12"/>
  <c r="CP122" i="12" s="1"/>
  <c r="CR122" i="12"/>
  <c r="CI123" i="12"/>
  <c r="CH123" i="12" s="1"/>
  <c r="CK123" i="12"/>
  <c r="CJ123" i="12" s="1"/>
  <c r="CM123" i="12"/>
  <c r="CL123" i="12" s="1"/>
  <c r="CO123" i="12"/>
  <c r="CN123" i="12" s="1"/>
  <c r="CQ123" i="12"/>
  <c r="CP123" i="12" s="1"/>
  <c r="CR123" i="12"/>
  <c r="CI124" i="12"/>
  <c r="CH124" i="12" s="1"/>
  <c r="CK124" i="12"/>
  <c r="CJ124" i="12" s="1"/>
  <c r="CM124" i="12"/>
  <c r="CL124" i="12" s="1"/>
  <c r="CO124" i="12"/>
  <c r="CN124" i="12" s="1"/>
  <c r="CQ124" i="12"/>
  <c r="CP124" i="12" s="1"/>
  <c r="CR124" i="12"/>
  <c r="CI125" i="12"/>
  <c r="CH125" i="12" s="1"/>
  <c r="CK125" i="12"/>
  <c r="CJ125" i="12" s="1"/>
  <c r="CM125" i="12"/>
  <c r="CL125" i="12" s="1"/>
  <c r="CO125" i="12"/>
  <c r="CN125" i="12" s="1"/>
  <c r="CQ125" i="12"/>
  <c r="CP125" i="12" s="1"/>
  <c r="CR125" i="12"/>
  <c r="CI126" i="12"/>
  <c r="CH126" i="12" s="1"/>
  <c r="CK126" i="12"/>
  <c r="CJ126" i="12" s="1"/>
  <c r="CM126" i="12"/>
  <c r="CL126" i="12" s="1"/>
  <c r="CO126" i="12"/>
  <c r="CN126" i="12" s="1"/>
  <c r="CQ126" i="12"/>
  <c r="CP126" i="12" s="1"/>
  <c r="CR126" i="12"/>
  <c r="CI127" i="12"/>
  <c r="CH127" i="12" s="1"/>
  <c r="CK127" i="12"/>
  <c r="CJ127" i="12" s="1"/>
  <c r="CM127" i="12"/>
  <c r="CL127" i="12" s="1"/>
  <c r="CO127" i="12"/>
  <c r="CN127" i="12" s="1"/>
  <c r="CQ127" i="12"/>
  <c r="CP127" i="12" s="1"/>
  <c r="CR127" i="12"/>
  <c r="CI128" i="12"/>
  <c r="CH128" i="12" s="1"/>
  <c r="CK128" i="12"/>
  <c r="CJ128" i="12" s="1"/>
  <c r="CM128" i="12"/>
  <c r="CL128" i="12" s="1"/>
  <c r="CO128" i="12"/>
  <c r="CN128" i="12" s="1"/>
  <c r="CQ128" i="12"/>
  <c r="CP128" i="12" s="1"/>
  <c r="CR128" i="12"/>
  <c r="CI129" i="12"/>
  <c r="CH129" i="12" s="1"/>
  <c r="CK129" i="12"/>
  <c r="CJ129" i="12" s="1"/>
  <c r="CM129" i="12"/>
  <c r="CL129" i="12" s="1"/>
  <c r="CO129" i="12"/>
  <c r="CN129" i="12" s="1"/>
  <c r="CQ129" i="12"/>
  <c r="CP129" i="12" s="1"/>
  <c r="CR129" i="12"/>
  <c r="CI130" i="12"/>
  <c r="CH130" i="12" s="1"/>
  <c r="CK130" i="12"/>
  <c r="CJ130" i="12" s="1"/>
  <c r="CM130" i="12"/>
  <c r="CL130" i="12" s="1"/>
  <c r="CO130" i="12"/>
  <c r="CN130" i="12" s="1"/>
  <c r="CQ130" i="12"/>
  <c r="CP130" i="12" s="1"/>
  <c r="CR130" i="12"/>
  <c r="CI131" i="12"/>
  <c r="CH131" i="12" s="1"/>
  <c r="CK131" i="12"/>
  <c r="CJ131" i="12" s="1"/>
  <c r="CM131" i="12"/>
  <c r="CL131" i="12" s="1"/>
  <c r="CO131" i="12"/>
  <c r="CN131" i="12" s="1"/>
  <c r="CQ131" i="12"/>
  <c r="CP131" i="12" s="1"/>
  <c r="CR131" i="12"/>
  <c r="CI132" i="12"/>
  <c r="CH132" i="12" s="1"/>
  <c r="CK132" i="12"/>
  <c r="CJ132" i="12" s="1"/>
  <c r="CM132" i="12"/>
  <c r="CL132" i="12" s="1"/>
  <c r="CO132" i="12"/>
  <c r="CN132" i="12" s="1"/>
  <c r="CQ132" i="12"/>
  <c r="CP132" i="12" s="1"/>
  <c r="CR132" i="12"/>
  <c r="CI133" i="12"/>
  <c r="CH133" i="12" s="1"/>
  <c r="CK133" i="12"/>
  <c r="CJ133" i="12" s="1"/>
  <c r="CM133" i="12"/>
  <c r="CL133" i="12" s="1"/>
  <c r="CO133" i="12"/>
  <c r="CN133" i="12" s="1"/>
  <c r="CQ133" i="12"/>
  <c r="CP133" i="12" s="1"/>
  <c r="CR133" i="12"/>
  <c r="CI134" i="12"/>
  <c r="CH134" i="12" s="1"/>
  <c r="CK134" i="12"/>
  <c r="CJ134" i="12" s="1"/>
  <c r="CM134" i="12"/>
  <c r="CL134" i="12" s="1"/>
  <c r="CO134" i="12"/>
  <c r="CN134" i="12" s="1"/>
  <c r="CQ134" i="12"/>
  <c r="CP134" i="12" s="1"/>
  <c r="CR134" i="12"/>
  <c r="CI135" i="12"/>
  <c r="CH135" i="12" s="1"/>
  <c r="CK135" i="12"/>
  <c r="CJ135" i="12" s="1"/>
  <c r="CM135" i="12"/>
  <c r="CL135" i="12" s="1"/>
  <c r="CO135" i="12"/>
  <c r="CN135" i="12" s="1"/>
  <c r="CQ135" i="12"/>
  <c r="CP135" i="12" s="1"/>
  <c r="CR135" i="12"/>
  <c r="CI136" i="12"/>
  <c r="CH136" i="12" s="1"/>
  <c r="CK136" i="12"/>
  <c r="CJ136" i="12" s="1"/>
  <c r="CM136" i="12"/>
  <c r="CL136" i="12" s="1"/>
  <c r="CO136" i="12"/>
  <c r="CN136" i="12" s="1"/>
  <c r="CQ136" i="12"/>
  <c r="CP136" i="12" s="1"/>
  <c r="CR136" i="12"/>
  <c r="CI137" i="12"/>
  <c r="CH137" i="12" s="1"/>
  <c r="CK137" i="12"/>
  <c r="CJ137" i="12" s="1"/>
  <c r="CM137" i="12"/>
  <c r="CL137" i="12" s="1"/>
  <c r="CO137" i="12"/>
  <c r="CN137" i="12" s="1"/>
  <c r="CQ137" i="12"/>
  <c r="CP137" i="12" s="1"/>
  <c r="CR137" i="12"/>
  <c r="CI138" i="12"/>
  <c r="CH138" i="12" s="1"/>
  <c r="CK138" i="12"/>
  <c r="CJ138" i="12" s="1"/>
  <c r="CM138" i="12"/>
  <c r="CL138" i="12" s="1"/>
  <c r="CO138" i="12"/>
  <c r="CN138" i="12" s="1"/>
  <c r="CQ138" i="12"/>
  <c r="CP138" i="12" s="1"/>
  <c r="CR138" i="12"/>
  <c r="CH139" i="12"/>
  <c r="CI139" i="12"/>
  <c r="CK139" i="12"/>
  <c r="CJ139" i="12" s="1"/>
  <c r="CM139" i="12"/>
  <c r="CL139" i="12" s="1"/>
  <c r="CO139" i="12"/>
  <c r="CN139" i="12" s="1"/>
  <c r="CQ139" i="12"/>
  <c r="CP139" i="12" s="1"/>
  <c r="CR139" i="12"/>
  <c r="CI140" i="12"/>
  <c r="CH140" i="12" s="1"/>
  <c r="CK140" i="12"/>
  <c r="CJ140" i="12" s="1"/>
  <c r="CM140" i="12"/>
  <c r="CL140" i="12" s="1"/>
  <c r="CO140" i="12"/>
  <c r="CN140" i="12" s="1"/>
  <c r="CQ140" i="12"/>
  <c r="CP140" i="12" s="1"/>
  <c r="CR140" i="12"/>
  <c r="CI141" i="12"/>
  <c r="CH141" i="12" s="1"/>
  <c r="CK141" i="12"/>
  <c r="CJ141" i="12" s="1"/>
  <c r="CM141" i="12"/>
  <c r="CL141" i="12" s="1"/>
  <c r="CO141" i="12"/>
  <c r="CN141" i="12" s="1"/>
  <c r="CQ141" i="12"/>
  <c r="CP141" i="12" s="1"/>
  <c r="CR141" i="12"/>
  <c r="CI142" i="12"/>
  <c r="CH142" i="12" s="1"/>
  <c r="CK142" i="12"/>
  <c r="CJ142" i="12" s="1"/>
  <c r="CM142" i="12"/>
  <c r="CL142" i="12" s="1"/>
  <c r="CO142" i="12"/>
  <c r="CN142" i="12" s="1"/>
  <c r="CQ142" i="12"/>
  <c r="CP142" i="12" s="1"/>
  <c r="CR142" i="12"/>
  <c r="CI143" i="12"/>
  <c r="CH143" i="12" s="1"/>
  <c r="CK143" i="12"/>
  <c r="CJ143" i="12" s="1"/>
  <c r="CM143" i="12"/>
  <c r="CL143" i="12" s="1"/>
  <c r="CO143" i="12"/>
  <c r="CN143" i="12" s="1"/>
  <c r="CQ143" i="12"/>
  <c r="CP143" i="12" s="1"/>
  <c r="CR143" i="12"/>
  <c r="CI144" i="12"/>
  <c r="CH144" i="12" s="1"/>
  <c r="CK144" i="12"/>
  <c r="CJ144" i="12" s="1"/>
  <c r="CM144" i="12"/>
  <c r="CL144" i="12" s="1"/>
  <c r="CN144" i="12"/>
  <c r="CO144" i="12"/>
  <c r="CQ144" i="12"/>
  <c r="CP144" i="12" s="1"/>
  <c r="CR144" i="12"/>
  <c r="CI145" i="12"/>
  <c r="CH145" i="12" s="1"/>
  <c r="CK145" i="12"/>
  <c r="CJ145" i="12" s="1"/>
  <c r="CM145" i="12"/>
  <c r="CL145" i="12" s="1"/>
  <c r="CO145" i="12"/>
  <c r="CN145" i="12" s="1"/>
  <c r="CQ145" i="12"/>
  <c r="CP145" i="12" s="1"/>
  <c r="CR145" i="12"/>
  <c r="CI146" i="12"/>
  <c r="CH146" i="12" s="1"/>
  <c r="CK146" i="12"/>
  <c r="CJ146" i="12" s="1"/>
  <c r="CM146" i="12"/>
  <c r="CL146" i="12" s="1"/>
  <c r="CO146" i="12"/>
  <c r="CN146" i="12" s="1"/>
  <c r="CQ146" i="12"/>
  <c r="CP146" i="12" s="1"/>
  <c r="CR146" i="12"/>
  <c r="CI147" i="12"/>
  <c r="CH147" i="12" s="1"/>
  <c r="CK147" i="12"/>
  <c r="CJ147" i="12" s="1"/>
  <c r="CM147" i="12"/>
  <c r="CL147" i="12" s="1"/>
  <c r="CO147" i="12"/>
  <c r="CN147" i="12" s="1"/>
  <c r="CQ147" i="12"/>
  <c r="CP147" i="12" s="1"/>
  <c r="CR147" i="12"/>
  <c r="CI148" i="12"/>
  <c r="CH148" i="12" s="1"/>
  <c r="CK148" i="12"/>
  <c r="CJ148" i="12" s="1"/>
  <c r="CM148" i="12"/>
  <c r="CL148" i="12" s="1"/>
  <c r="CO148" i="12"/>
  <c r="CN148" i="12" s="1"/>
  <c r="CQ148" i="12"/>
  <c r="CP148" i="12" s="1"/>
  <c r="CR148" i="12"/>
  <c r="CI149" i="12"/>
  <c r="CH149" i="12" s="1"/>
  <c r="CK149" i="12"/>
  <c r="CJ149" i="12" s="1"/>
  <c r="CM149" i="12"/>
  <c r="CL149" i="12" s="1"/>
  <c r="CO149" i="12"/>
  <c r="CN149" i="12" s="1"/>
  <c r="CQ149" i="12"/>
  <c r="CP149" i="12" s="1"/>
  <c r="CR149" i="12"/>
  <c r="CI150" i="12"/>
  <c r="CH150" i="12" s="1"/>
  <c r="CK150" i="12"/>
  <c r="CJ150" i="12" s="1"/>
  <c r="CM150" i="12"/>
  <c r="CL150" i="12" s="1"/>
  <c r="CO150" i="12"/>
  <c r="CN150" i="12" s="1"/>
  <c r="CQ150" i="12"/>
  <c r="CP150" i="12" s="1"/>
  <c r="CR150" i="12"/>
  <c r="CI151" i="12"/>
  <c r="CH151" i="12" s="1"/>
  <c r="CK151" i="12"/>
  <c r="CJ151" i="12" s="1"/>
  <c r="CM151" i="12"/>
  <c r="CL151" i="12" s="1"/>
  <c r="CO151" i="12"/>
  <c r="CN151" i="12" s="1"/>
  <c r="CQ151" i="12"/>
  <c r="CP151" i="12" s="1"/>
  <c r="CR151" i="12"/>
  <c r="CI152" i="12"/>
  <c r="CH152" i="12" s="1"/>
  <c r="CK152" i="12"/>
  <c r="CJ152" i="12" s="1"/>
  <c r="CM152" i="12"/>
  <c r="CL152" i="12" s="1"/>
  <c r="CO152" i="12"/>
  <c r="CN152" i="12" s="1"/>
  <c r="CQ152" i="12"/>
  <c r="CP152" i="12" s="1"/>
  <c r="CR152" i="12"/>
  <c r="CI153" i="12"/>
  <c r="CH153" i="12" s="1"/>
  <c r="CK153" i="12"/>
  <c r="CJ153" i="12" s="1"/>
  <c r="CM153" i="12"/>
  <c r="CL153" i="12" s="1"/>
  <c r="CO153" i="12"/>
  <c r="CN153" i="12" s="1"/>
  <c r="CP153" i="12"/>
  <c r="CQ153" i="12"/>
  <c r="CR153" i="12"/>
  <c r="CI154" i="12"/>
  <c r="CH154" i="12" s="1"/>
  <c r="CK154" i="12"/>
  <c r="CJ154" i="12" s="1"/>
  <c r="CM154" i="12"/>
  <c r="CL154" i="12" s="1"/>
  <c r="CO154" i="12"/>
  <c r="CN154" i="12" s="1"/>
  <c r="CQ154" i="12"/>
  <c r="CP154" i="12" s="1"/>
  <c r="CR154" i="12"/>
  <c r="CI155" i="12"/>
  <c r="CH155" i="12" s="1"/>
  <c r="CK155" i="12"/>
  <c r="CJ155" i="12" s="1"/>
  <c r="CM155" i="12"/>
  <c r="CL155" i="12" s="1"/>
  <c r="CO155" i="12"/>
  <c r="CN155" i="12" s="1"/>
  <c r="CQ155" i="12"/>
  <c r="CP155" i="12" s="1"/>
  <c r="CR155" i="12"/>
  <c r="CI156" i="12"/>
  <c r="CH156" i="12" s="1"/>
  <c r="CK156" i="12"/>
  <c r="CJ156" i="12" s="1"/>
  <c r="CM156" i="12"/>
  <c r="CL156" i="12" s="1"/>
  <c r="CO156" i="12"/>
  <c r="CN156" i="12" s="1"/>
  <c r="CQ156" i="12"/>
  <c r="CP156" i="12" s="1"/>
  <c r="CR156" i="12"/>
  <c r="CI157" i="12"/>
  <c r="CH157" i="12" s="1"/>
  <c r="CK157" i="12"/>
  <c r="CJ157" i="12" s="1"/>
  <c r="CM157" i="12"/>
  <c r="CL157" i="12" s="1"/>
  <c r="CO157" i="12"/>
  <c r="CN157" i="12" s="1"/>
  <c r="CQ157" i="12"/>
  <c r="CP157" i="12" s="1"/>
  <c r="CR157" i="12"/>
  <c r="CI158" i="12"/>
  <c r="CH158" i="12" s="1"/>
  <c r="CK158" i="12"/>
  <c r="CJ158" i="12" s="1"/>
  <c r="CM158" i="12"/>
  <c r="CL158" i="12" s="1"/>
  <c r="CO158" i="12"/>
  <c r="CN158" i="12" s="1"/>
  <c r="CQ158" i="12"/>
  <c r="CP158" i="12" s="1"/>
  <c r="CR158" i="12"/>
  <c r="CI159" i="12"/>
  <c r="CH159" i="12" s="1"/>
  <c r="CK159" i="12"/>
  <c r="CJ159" i="12" s="1"/>
  <c r="CM159" i="12"/>
  <c r="CL159" i="12" s="1"/>
  <c r="CO159" i="12"/>
  <c r="CN159" i="12" s="1"/>
  <c r="CQ159" i="12"/>
  <c r="CP159" i="12" s="1"/>
  <c r="CR159" i="12"/>
  <c r="CI160" i="12"/>
  <c r="CH160" i="12" s="1"/>
  <c r="CK160" i="12"/>
  <c r="CJ160" i="12" s="1"/>
  <c r="CM160" i="12"/>
  <c r="CL160" i="12" s="1"/>
  <c r="CO160" i="12"/>
  <c r="CN160" i="12" s="1"/>
  <c r="CQ160" i="12"/>
  <c r="CP160" i="12" s="1"/>
  <c r="CR160" i="12"/>
  <c r="CI161" i="12"/>
  <c r="CH161" i="12" s="1"/>
  <c r="CK161" i="12"/>
  <c r="CJ161" i="12" s="1"/>
  <c r="CM161" i="12"/>
  <c r="CL161" i="12" s="1"/>
  <c r="CO161" i="12"/>
  <c r="CN161" i="12" s="1"/>
  <c r="CQ161" i="12"/>
  <c r="CP161" i="12" s="1"/>
  <c r="CR161" i="12"/>
  <c r="CI162" i="12"/>
  <c r="CH162" i="12" s="1"/>
  <c r="CK162" i="12"/>
  <c r="CJ162" i="12" s="1"/>
  <c r="CM162" i="12"/>
  <c r="CL162" i="12" s="1"/>
  <c r="CO162" i="12"/>
  <c r="CN162" i="12" s="1"/>
  <c r="CQ162" i="12"/>
  <c r="CP162" i="12" s="1"/>
  <c r="CR162" i="12"/>
  <c r="CI163" i="12"/>
  <c r="CH163" i="12" s="1"/>
  <c r="CK163" i="12"/>
  <c r="CJ163" i="12" s="1"/>
  <c r="CM163" i="12"/>
  <c r="CL163" i="12" s="1"/>
  <c r="CO163" i="12"/>
  <c r="CN163" i="12" s="1"/>
  <c r="CQ163" i="12"/>
  <c r="CP163" i="12" s="1"/>
  <c r="CR163" i="12"/>
  <c r="CI164" i="12"/>
  <c r="CH164" i="12" s="1"/>
  <c r="CK164" i="12"/>
  <c r="CJ164" i="12" s="1"/>
  <c r="CM164" i="12"/>
  <c r="CL164" i="12" s="1"/>
  <c r="CO164" i="12"/>
  <c r="CN164" i="12" s="1"/>
  <c r="CQ164" i="12"/>
  <c r="CP164" i="12" s="1"/>
  <c r="CR164" i="12"/>
  <c r="CI165" i="12"/>
  <c r="CH165" i="12" s="1"/>
  <c r="CK165" i="12"/>
  <c r="CJ165" i="12" s="1"/>
  <c r="CM165" i="12"/>
  <c r="CL165" i="12" s="1"/>
  <c r="CO165" i="12"/>
  <c r="CN165" i="12" s="1"/>
  <c r="CQ165" i="12"/>
  <c r="CP165" i="12" s="1"/>
  <c r="CR165" i="12"/>
  <c r="CI166" i="12"/>
  <c r="CH166" i="12" s="1"/>
  <c r="CK166" i="12"/>
  <c r="CJ166" i="12" s="1"/>
  <c r="CM166" i="12"/>
  <c r="CL166" i="12" s="1"/>
  <c r="CO166" i="12"/>
  <c r="CN166" i="12" s="1"/>
  <c r="CQ166" i="12"/>
  <c r="CP166" i="12" s="1"/>
  <c r="CR166" i="12"/>
  <c r="CI167" i="12"/>
  <c r="CH167" i="12" s="1"/>
  <c r="CK167" i="12"/>
  <c r="CJ167" i="12" s="1"/>
  <c r="CM167" i="12"/>
  <c r="CL167" i="12" s="1"/>
  <c r="CO167" i="12"/>
  <c r="CN167" i="12" s="1"/>
  <c r="CQ167" i="12"/>
  <c r="CP167" i="12" s="1"/>
  <c r="CR167" i="12"/>
  <c r="CI168" i="12"/>
  <c r="CH168" i="12" s="1"/>
  <c r="CK168" i="12"/>
  <c r="CJ168" i="12" s="1"/>
  <c r="CM168" i="12"/>
  <c r="CL168" i="12" s="1"/>
  <c r="CO168" i="12"/>
  <c r="CN168" i="12" s="1"/>
  <c r="CQ168" i="12"/>
  <c r="CP168" i="12" s="1"/>
  <c r="CR168" i="12"/>
  <c r="CI169" i="12"/>
  <c r="CH169" i="12" s="1"/>
  <c r="CK169" i="12"/>
  <c r="CJ169" i="12" s="1"/>
  <c r="CM169" i="12"/>
  <c r="CL169" i="12" s="1"/>
  <c r="CO169" i="12"/>
  <c r="CN169" i="12" s="1"/>
  <c r="CQ169" i="12"/>
  <c r="CP169" i="12" s="1"/>
  <c r="CR169" i="12"/>
  <c r="CI170" i="12"/>
  <c r="CH170" i="12" s="1"/>
  <c r="CK170" i="12"/>
  <c r="CJ170" i="12" s="1"/>
  <c r="CM170" i="12"/>
  <c r="CL170" i="12" s="1"/>
  <c r="CO170" i="12"/>
  <c r="CN170" i="12" s="1"/>
  <c r="CQ170" i="12"/>
  <c r="CP170" i="12" s="1"/>
  <c r="CR170" i="12"/>
  <c r="CI171" i="12"/>
  <c r="CH171" i="12" s="1"/>
  <c r="CK171" i="12"/>
  <c r="CJ171" i="12" s="1"/>
  <c r="CM171" i="12"/>
  <c r="CL171" i="12" s="1"/>
  <c r="CO171" i="12"/>
  <c r="CN171" i="12" s="1"/>
  <c r="CQ171" i="12"/>
  <c r="CP171" i="12" s="1"/>
  <c r="CR171" i="12"/>
  <c r="CI172" i="12"/>
  <c r="CH172" i="12" s="1"/>
  <c r="CK172" i="12"/>
  <c r="CJ172" i="12" s="1"/>
  <c r="CM172" i="12"/>
  <c r="CL172" i="12" s="1"/>
  <c r="CO172" i="12"/>
  <c r="CN172" i="12" s="1"/>
  <c r="CQ172" i="12"/>
  <c r="CP172" i="12" s="1"/>
  <c r="CR172" i="12"/>
  <c r="CI173" i="12"/>
  <c r="CH173" i="12" s="1"/>
  <c r="CK173" i="12"/>
  <c r="CJ173" i="12" s="1"/>
  <c r="CM173" i="12"/>
  <c r="CL173" i="12" s="1"/>
  <c r="CO173" i="12"/>
  <c r="CN173" i="12" s="1"/>
  <c r="CQ173" i="12"/>
  <c r="CP173" i="12" s="1"/>
  <c r="CR173" i="12"/>
  <c r="CI174" i="12"/>
  <c r="CH174" i="12" s="1"/>
  <c r="CK174" i="12"/>
  <c r="CJ174" i="12" s="1"/>
  <c r="CM174" i="12"/>
  <c r="CL174" i="12" s="1"/>
  <c r="CO174" i="12"/>
  <c r="CN174" i="12" s="1"/>
  <c r="CQ174" i="12"/>
  <c r="CP174" i="12" s="1"/>
  <c r="CR174" i="12"/>
  <c r="CI175" i="12"/>
  <c r="CH175" i="12" s="1"/>
  <c r="CK175" i="12"/>
  <c r="CJ175" i="12" s="1"/>
  <c r="CM175" i="12"/>
  <c r="CL175" i="12" s="1"/>
  <c r="CN175" i="12"/>
  <c r="CO175" i="12"/>
  <c r="CQ175" i="12"/>
  <c r="CP175" i="12" s="1"/>
  <c r="CR175" i="12"/>
  <c r="CI176" i="12"/>
  <c r="CH176" i="12" s="1"/>
  <c r="CK176" i="12"/>
  <c r="CJ176" i="12" s="1"/>
  <c r="CM176" i="12"/>
  <c r="CL176" i="12" s="1"/>
  <c r="CO176" i="12"/>
  <c r="CN176" i="12" s="1"/>
  <c r="CQ176" i="12"/>
  <c r="CP176" i="12" s="1"/>
  <c r="CR176" i="12"/>
  <c r="CI177" i="12"/>
  <c r="CH177" i="12" s="1"/>
  <c r="CK177" i="12"/>
  <c r="CJ177" i="12" s="1"/>
  <c r="CL177" i="12"/>
  <c r="CM177" i="12"/>
  <c r="CN177" i="12"/>
  <c r="CO177" i="12"/>
  <c r="CQ177" i="12"/>
  <c r="CP177" i="12" s="1"/>
  <c r="CR177" i="12"/>
  <c r="CI178" i="12"/>
  <c r="CH178" i="12" s="1"/>
  <c r="CK178" i="12"/>
  <c r="CJ178" i="12" s="1"/>
  <c r="CM178" i="12"/>
  <c r="CL178" i="12" s="1"/>
  <c r="CO178" i="12"/>
  <c r="CN178" i="12" s="1"/>
  <c r="CP178" i="12"/>
  <c r="CQ178" i="12"/>
  <c r="CR178" i="12"/>
  <c r="CI179" i="12"/>
  <c r="CH179" i="12" s="1"/>
  <c r="CK179" i="12"/>
  <c r="CJ179" i="12" s="1"/>
  <c r="CM179" i="12"/>
  <c r="CL179" i="12" s="1"/>
  <c r="CO179" i="12"/>
  <c r="CN179" i="12" s="1"/>
  <c r="CQ179" i="12"/>
  <c r="CP179" i="12" s="1"/>
  <c r="CR179" i="12"/>
  <c r="CI180" i="12"/>
  <c r="CH180" i="12" s="1"/>
  <c r="CK180" i="12"/>
  <c r="CJ180" i="12" s="1"/>
  <c r="CM180" i="12"/>
  <c r="CL180" i="12" s="1"/>
  <c r="CO180" i="12"/>
  <c r="CN180" i="12" s="1"/>
  <c r="CQ180" i="12"/>
  <c r="CP180" i="12" s="1"/>
  <c r="CR180" i="12"/>
  <c r="CI181" i="12"/>
  <c r="CH181" i="12" s="1"/>
  <c r="CK181" i="12"/>
  <c r="CJ181" i="12" s="1"/>
  <c r="CM181" i="12"/>
  <c r="CL181" i="12" s="1"/>
  <c r="CO181" i="12"/>
  <c r="CN181" i="12" s="1"/>
  <c r="CQ181" i="12"/>
  <c r="CP181" i="12" s="1"/>
  <c r="CR181" i="12"/>
  <c r="CI182" i="12"/>
  <c r="CH182" i="12" s="1"/>
  <c r="CK182" i="12"/>
  <c r="CJ182" i="12" s="1"/>
  <c r="CM182" i="12"/>
  <c r="CL182" i="12" s="1"/>
  <c r="CO182" i="12"/>
  <c r="CN182" i="12" s="1"/>
  <c r="CQ182" i="12"/>
  <c r="CP182" i="12" s="1"/>
  <c r="CR182" i="12"/>
  <c r="CI183" i="12"/>
  <c r="CH183" i="12" s="1"/>
  <c r="CK183" i="12"/>
  <c r="CJ183" i="12" s="1"/>
  <c r="CM183" i="12"/>
  <c r="CL183" i="12" s="1"/>
  <c r="CO183" i="12"/>
  <c r="CN183" i="12" s="1"/>
  <c r="CQ183" i="12"/>
  <c r="CP183" i="12" s="1"/>
  <c r="CR183" i="12"/>
  <c r="CI184" i="12"/>
  <c r="CH184" i="12" s="1"/>
  <c r="CK184" i="12"/>
  <c r="CJ184" i="12" s="1"/>
  <c r="CM184" i="12"/>
  <c r="CL184" i="12" s="1"/>
  <c r="CO184" i="12"/>
  <c r="CN184" i="12" s="1"/>
  <c r="CQ184" i="12"/>
  <c r="CP184" i="12" s="1"/>
  <c r="CR184" i="12"/>
  <c r="CI185" i="12"/>
  <c r="CH185" i="12" s="1"/>
  <c r="CK185" i="12"/>
  <c r="CJ185" i="12" s="1"/>
  <c r="CM185" i="12"/>
  <c r="CL185" i="12" s="1"/>
  <c r="CO185" i="12"/>
  <c r="CN185" i="12" s="1"/>
  <c r="CQ185" i="12"/>
  <c r="CP185" i="12" s="1"/>
  <c r="CR185" i="12"/>
  <c r="CI186" i="12"/>
  <c r="CH186" i="12" s="1"/>
  <c r="CK186" i="12"/>
  <c r="CJ186" i="12" s="1"/>
  <c r="CM186" i="12"/>
  <c r="CL186" i="12" s="1"/>
  <c r="CO186" i="12"/>
  <c r="CN186" i="12" s="1"/>
  <c r="CQ186" i="12"/>
  <c r="CP186" i="12" s="1"/>
  <c r="CR186" i="12"/>
  <c r="CI187" i="12"/>
  <c r="CH187" i="12" s="1"/>
  <c r="CK187" i="12"/>
  <c r="CJ187" i="12" s="1"/>
  <c r="CM187" i="12"/>
  <c r="CL187" i="12" s="1"/>
  <c r="CO187" i="12"/>
  <c r="CN187" i="12" s="1"/>
  <c r="CQ187" i="12"/>
  <c r="CP187" i="12" s="1"/>
  <c r="CR187" i="12"/>
  <c r="CI188" i="12"/>
  <c r="CH188" i="12" s="1"/>
  <c r="CK188" i="12"/>
  <c r="CJ188" i="12" s="1"/>
  <c r="CM188" i="12"/>
  <c r="CL188" i="12" s="1"/>
  <c r="CO188" i="12"/>
  <c r="CN188" i="12" s="1"/>
  <c r="CQ188" i="12"/>
  <c r="CP188" i="12" s="1"/>
  <c r="CR188" i="12"/>
  <c r="CI189" i="12"/>
  <c r="CH189" i="12" s="1"/>
  <c r="CK189" i="12"/>
  <c r="CJ189" i="12" s="1"/>
  <c r="CM189" i="12"/>
  <c r="CL189" i="12" s="1"/>
  <c r="CO189" i="12"/>
  <c r="CN189" i="12" s="1"/>
  <c r="CQ189" i="12"/>
  <c r="CP189" i="12" s="1"/>
  <c r="CR189" i="12"/>
  <c r="CI190" i="12"/>
  <c r="CH190" i="12" s="1"/>
  <c r="CK190" i="12"/>
  <c r="CJ190" i="12" s="1"/>
  <c r="CM190" i="12"/>
  <c r="CL190" i="12" s="1"/>
  <c r="CO190" i="12"/>
  <c r="CN190" i="12" s="1"/>
  <c r="CQ190" i="12"/>
  <c r="CP190" i="12" s="1"/>
  <c r="CR190" i="12"/>
  <c r="CI191" i="12"/>
  <c r="CH191" i="12" s="1"/>
  <c r="CK191" i="12"/>
  <c r="CJ191" i="12" s="1"/>
  <c r="CM191" i="12"/>
  <c r="CL191" i="12" s="1"/>
  <c r="CO191" i="12"/>
  <c r="CN191" i="12" s="1"/>
  <c r="CQ191" i="12"/>
  <c r="CP191" i="12" s="1"/>
  <c r="CR191" i="12"/>
  <c r="CI192" i="12"/>
  <c r="CH192" i="12" s="1"/>
  <c r="CK192" i="12"/>
  <c r="CJ192" i="12" s="1"/>
  <c r="CM192" i="12"/>
  <c r="CL192" i="12" s="1"/>
  <c r="CO192" i="12"/>
  <c r="CN192" i="12" s="1"/>
  <c r="CQ192" i="12"/>
  <c r="CP192" i="12" s="1"/>
  <c r="CR192" i="12"/>
  <c r="CI193" i="12"/>
  <c r="CH193" i="12" s="1"/>
  <c r="CK193" i="12"/>
  <c r="CJ193" i="12" s="1"/>
  <c r="CM193" i="12"/>
  <c r="CL193" i="12" s="1"/>
  <c r="CN193" i="12"/>
  <c r="CO193" i="12"/>
  <c r="CQ193" i="12"/>
  <c r="CP193" i="12" s="1"/>
  <c r="CR193" i="12"/>
  <c r="CI194" i="12"/>
  <c r="CH194" i="12" s="1"/>
  <c r="CK194" i="12"/>
  <c r="CJ194" i="12" s="1"/>
  <c r="CM194" i="12"/>
  <c r="CL194" i="12" s="1"/>
  <c r="CO194" i="12"/>
  <c r="CN194" i="12" s="1"/>
  <c r="CQ194" i="12"/>
  <c r="CP194" i="12" s="1"/>
  <c r="CR194" i="12"/>
  <c r="CI195" i="12"/>
  <c r="CH195" i="12" s="1"/>
  <c r="CK195" i="12"/>
  <c r="CJ195" i="12" s="1"/>
  <c r="CM195" i="12"/>
  <c r="CL195" i="12" s="1"/>
  <c r="CO195" i="12"/>
  <c r="CN195" i="12" s="1"/>
  <c r="CQ195" i="12"/>
  <c r="CP195" i="12" s="1"/>
  <c r="CR195" i="12"/>
  <c r="CI196" i="12"/>
  <c r="CH196" i="12" s="1"/>
  <c r="CK196" i="12"/>
  <c r="CJ196" i="12" s="1"/>
  <c r="CL196" i="12"/>
  <c r="CM196" i="12"/>
  <c r="CO196" i="12"/>
  <c r="CN196" i="12" s="1"/>
  <c r="CQ196" i="12"/>
  <c r="CP196" i="12" s="1"/>
  <c r="CR196" i="12"/>
  <c r="CI197" i="12"/>
  <c r="CH197" i="12" s="1"/>
  <c r="CK197" i="12"/>
  <c r="CJ197" i="12" s="1"/>
  <c r="CM197" i="12"/>
  <c r="CL197" i="12" s="1"/>
  <c r="CO197" i="12"/>
  <c r="CN197" i="12" s="1"/>
  <c r="CQ197" i="12"/>
  <c r="CP197" i="12" s="1"/>
  <c r="CR197" i="12"/>
  <c r="CI198" i="12"/>
  <c r="CH198" i="12" s="1"/>
  <c r="CK198" i="12"/>
  <c r="CJ198" i="12" s="1"/>
  <c r="CM198" i="12"/>
  <c r="CL198" i="12" s="1"/>
  <c r="CO198" i="12"/>
  <c r="CN198" i="12" s="1"/>
  <c r="CQ198" i="12"/>
  <c r="CP198" i="12" s="1"/>
  <c r="CR198" i="12"/>
  <c r="CI199" i="12"/>
  <c r="CH199" i="12" s="1"/>
  <c r="CK199" i="12"/>
  <c r="CJ199" i="12" s="1"/>
  <c r="CM199" i="12"/>
  <c r="CL199" i="12" s="1"/>
  <c r="CO199" i="12"/>
  <c r="CN199" i="12" s="1"/>
  <c r="CQ199" i="12"/>
  <c r="CP199" i="12" s="1"/>
  <c r="CR199" i="12"/>
  <c r="CI200" i="12"/>
  <c r="CH200" i="12" s="1"/>
  <c r="CK200" i="12"/>
  <c r="CJ200" i="12" s="1"/>
  <c r="CM200" i="12"/>
  <c r="CL200" i="12" s="1"/>
  <c r="CO200" i="12"/>
  <c r="CN200" i="12" s="1"/>
  <c r="CQ200" i="12"/>
  <c r="CP200" i="12" s="1"/>
  <c r="CR200" i="12"/>
  <c r="CI201" i="12"/>
  <c r="CH201" i="12" s="1"/>
  <c r="CK201" i="12"/>
  <c r="CJ201" i="12" s="1"/>
  <c r="CM201" i="12"/>
  <c r="CL201" i="12" s="1"/>
  <c r="CO201" i="12"/>
  <c r="CN201" i="12" s="1"/>
  <c r="CP201" i="12"/>
  <c r="CQ201" i="12"/>
  <c r="CR201" i="12"/>
  <c r="CI202" i="12"/>
  <c r="CH202" i="12" s="1"/>
  <c r="CK202" i="12"/>
  <c r="CJ202" i="12" s="1"/>
  <c r="CM202" i="12"/>
  <c r="CL202" i="12" s="1"/>
  <c r="CO202" i="12"/>
  <c r="CN202" i="12" s="1"/>
  <c r="CQ202" i="12"/>
  <c r="CP202" i="12" s="1"/>
  <c r="CR202" i="12"/>
  <c r="CI203" i="12"/>
  <c r="CH203" i="12" s="1"/>
  <c r="CK203" i="12"/>
  <c r="CJ203" i="12" s="1"/>
  <c r="CM203" i="12"/>
  <c r="CL203" i="12" s="1"/>
  <c r="CO203" i="12"/>
  <c r="CN203" i="12" s="1"/>
  <c r="CQ203" i="12"/>
  <c r="CP203" i="12" s="1"/>
  <c r="CR203" i="12"/>
  <c r="CI204" i="12"/>
  <c r="CH204" i="12" s="1"/>
  <c r="CK204" i="12"/>
  <c r="CJ204" i="12" s="1"/>
  <c r="CM204" i="12"/>
  <c r="CL204" i="12" s="1"/>
  <c r="CO204" i="12"/>
  <c r="CN204" i="12" s="1"/>
  <c r="CQ204" i="12"/>
  <c r="CP204" i="12" s="1"/>
  <c r="CR204" i="12"/>
  <c r="CI205" i="12"/>
  <c r="CH205" i="12" s="1"/>
  <c r="CK205" i="12"/>
  <c r="CJ205" i="12" s="1"/>
  <c r="CM205" i="12"/>
  <c r="CL205" i="12" s="1"/>
  <c r="CO205" i="12"/>
  <c r="CN205" i="12" s="1"/>
  <c r="CQ205" i="12"/>
  <c r="CP205" i="12" s="1"/>
  <c r="CR205" i="12"/>
  <c r="CI206" i="12"/>
  <c r="CH206" i="12" s="1"/>
  <c r="CK206" i="12"/>
  <c r="CJ206" i="12" s="1"/>
  <c r="CM206" i="12"/>
  <c r="CL206" i="12" s="1"/>
  <c r="CO206" i="12"/>
  <c r="CN206" i="12" s="1"/>
  <c r="CQ206" i="12"/>
  <c r="CP206" i="12" s="1"/>
  <c r="CR206" i="12"/>
  <c r="CI207" i="12"/>
  <c r="CH207" i="12" s="1"/>
  <c r="CK207" i="12"/>
  <c r="CJ207" i="12" s="1"/>
  <c r="CM207" i="12"/>
  <c r="CL207" i="12" s="1"/>
  <c r="CO207" i="12"/>
  <c r="CN207" i="12" s="1"/>
  <c r="CQ207" i="12"/>
  <c r="CP207" i="12" s="1"/>
  <c r="CR207" i="12"/>
  <c r="CI208" i="12"/>
  <c r="CH208" i="12" s="1"/>
  <c r="CK208" i="12"/>
  <c r="CJ208" i="12" s="1"/>
  <c r="CM208" i="12"/>
  <c r="CL208" i="12" s="1"/>
  <c r="CO208" i="12"/>
  <c r="CN208" i="12" s="1"/>
  <c r="CQ208" i="12"/>
  <c r="CP208" i="12" s="1"/>
  <c r="CR208" i="12"/>
  <c r="CI209" i="12"/>
  <c r="CH209" i="12" s="1"/>
  <c r="CK209" i="12"/>
  <c r="CJ209" i="12" s="1"/>
  <c r="CM209" i="12"/>
  <c r="CL209" i="12" s="1"/>
  <c r="CO209" i="12"/>
  <c r="CN209" i="12" s="1"/>
  <c r="CQ209" i="12"/>
  <c r="CP209" i="12" s="1"/>
  <c r="CR209" i="12"/>
  <c r="CI210" i="12"/>
  <c r="CH210" i="12" s="1"/>
  <c r="CK210" i="12"/>
  <c r="CJ210" i="12" s="1"/>
  <c r="CM210" i="12"/>
  <c r="CL210" i="12" s="1"/>
  <c r="CO210" i="12"/>
  <c r="CN210" i="12" s="1"/>
  <c r="CQ210" i="12"/>
  <c r="CP210" i="12" s="1"/>
  <c r="CR210" i="12"/>
  <c r="CI211" i="12"/>
  <c r="CH211" i="12" s="1"/>
  <c r="CK211" i="12"/>
  <c r="CJ211" i="12" s="1"/>
  <c r="CM211" i="12"/>
  <c r="CL211" i="12" s="1"/>
  <c r="CO211" i="12"/>
  <c r="CN211" i="12" s="1"/>
  <c r="CQ211" i="12"/>
  <c r="CP211" i="12" s="1"/>
  <c r="CR211" i="12"/>
  <c r="CI212" i="12"/>
  <c r="CH212" i="12" s="1"/>
  <c r="CK212" i="12"/>
  <c r="CJ212" i="12" s="1"/>
  <c r="CM212" i="12"/>
  <c r="CL212" i="12" s="1"/>
  <c r="CO212" i="12"/>
  <c r="CN212" i="12" s="1"/>
  <c r="CQ212" i="12"/>
  <c r="CP212" i="12" s="1"/>
  <c r="CR212" i="12"/>
  <c r="CI213" i="12"/>
  <c r="CH213" i="12" s="1"/>
  <c r="CK213" i="12"/>
  <c r="CJ213" i="12" s="1"/>
  <c r="CM213" i="12"/>
  <c r="CL213" i="12" s="1"/>
  <c r="CO213" i="12"/>
  <c r="CN213" i="12" s="1"/>
  <c r="CQ213" i="12"/>
  <c r="CP213" i="12" s="1"/>
  <c r="CR213" i="12"/>
  <c r="CI214" i="12"/>
  <c r="CH214" i="12" s="1"/>
  <c r="CK214" i="12"/>
  <c r="CJ214" i="12" s="1"/>
  <c r="CM214" i="12"/>
  <c r="CL214" i="12" s="1"/>
  <c r="CO214" i="12"/>
  <c r="CN214" i="12" s="1"/>
  <c r="CQ214" i="12"/>
  <c r="CP214" i="12" s="1"/>
  <c r="CR214" i="12"/>
  <c r="CI215" i="12"/>
  <c r="CH215" i="12" s="1"/>
  <c r="CK215" i="12"/>
  <c r="CJ215" i="12" s="1"/>
  <c r="CM215" i="12"/>
  <c r="CL215" i="12" s="1"/>
  <c r="CO215" i="12"/>
  <c r="CN215" i="12" s="1"/>
  <c r="CQ215" i="12"/>
  <c r="CP215" i="12" s="1"/>
  <c r="CR215" i="12"/>
  <c r="CI216" i="12"/>
  <c r="CH216" i="12" s="1"/>
  <c r="CK216" i="12"/>
  <c r="CJ216" i="12" s="1"/>
  <c r="CM216" i="12"/>
  <c r="CL216" i="12" s="1"/>
  <c r="CO216" i="12"/>
  <c r="CN216" i="12" s="1"/>
  <c r="CQ216" i="12"/>
  <c r="CP216" i="12" s="1"/>
  <c r="CR216" i="12"/>
  <c r="CI217" i="12"/>
  <c r="CH217" i="12" s="1"/>
  <c r="CK217" i="12"/>
  <c r="CJ217" i="12" s="1"/>
  <c r="CM217" i="12"/>
  <c r="CL217" i="12" s="1"/>
  <c r="CO217" i="12"/>
  <c r="CN217" i="12" s="1"/>
  <c r="CQ217" i="12"/>
  <c r="CP217" i="12" s="1"/>
  <c r="CR217" i="12"/>
  <c r="CI218" i="12"/>
  <c r="CH218" i="12" s="1"/>
  <c r="CK218" i="12"/>
  <c r="CJ218" i="12" s="1"/>
  <c r="CM218" i="12"/>
  <c r="CL218" i="12" s="1"/>
  <c r="CO218" i="12"/>
  <c r="CN218" i="12" s="1"/>
  <c r="CQ218" i="12"/>
  <c r="CP218" i="12" s="1"/>
  <c r="CR218" i="12"/>
  <c r="CI219" i="12"/>
  <c r="CH219" i="12" s="1"/>
  <c r="CK219" i="12"/>
  <c r="CJ219" i="12" s="1"/>
  <c r="CM219" i="12"/>
  <c r="CL219" i="12" s="1"/>
  <c r="CO219" i="12"/>
  <c r="CN219" i="12" s="1"/>
  <c r="CQ219" i="12"/>
  <c r="CP219" i="12" s="1"/>
  <c r="CR219" i="12"/>
  <c r="CI220" i="12"/>
  <c r="CH220" i="12" s="1"/>
  <c r="CK220" i="12"/>
  <c r="CJ220" i="12" s="1"/>
  <c r="CM220" i="12"/>
  <c r="CL220" i="12" s="1"/>
  <c r="CO220" i="12"/>
  <c r="CN220" i="12" s="1"/>
  <c r="CQ220" i="12"/>
  <c r="CP220" i="12" s="1"/>
  <c r="CR220" i="12"/>
  <c r="CI221" i="12"/>
  <c r="CH221" i="12" s="1"/>
  <c r="CK221" i="12"/>
  <c r="CJ221" i="12" s="1"/>
  <c r="CM221" i="12"/>
  <c r="CL221" i="12" s="1"/>
  <c r="CO221" i="12"/>
  <c r="CN221" i="12" s="1"/>
  <c r="CQ221" i="12"/>
  <c r="CP221" i="12" s="1"/>
  <c r="CR221" i="12"/>
  <c r="CI222" i="12"/>
  <c r="CH222" i="12" s="1"/>
  <c r="CK222" i="12"/>
  <c r="CJ222" i="12" s="1"/>
  <c r="CM222" i="12"/>
  <c r="CL222" i="12" s="1"/>
  <c r="CO222" i="12"/>
  <c r="CN222" i="12" s="1"/>
  <c r="CQ222" i="12"/>
  <c r="CP222" i="12" s="1"/>
  <c r="CR222" i="12"/>
  <c r="CI223" i="12"/>
  <c r="CH223" i="12" s="1"/>
  <c r="CK223" i="12"/>
  <c r="CJ223" i="12" s="1"/>
  <c r="CM223" i="12"/>
  <c r="CL223" i="12" s="1"/>
  <c r="CO223" i="12"/>
  <c r="CN223" i="12" s="1"/>
  <c r="CQ223" i="12"/>
  <c r="CP223" i="12" s="1"/>
  <c r="CR223" i="12"/>
  <c r="CI224" i="12"/>
  <c r="CH224" i="12" s="1"/>
  <c r="CK224" i="12"/>
  <c r="CJ224" i="12" s="1"/>
  <c r="CL224" i="12"/>
  <c r="CM224" i="12"/>
  <c r="CO224" i="12"/>
  <c r="CN224" i="12" s="1"/>
  <c r="CQ224" i="12"/>
  <c r="CP224" i="12" s="1"/>
  <c r="CR224" i="12"/>
  <c r="CI225" i="12"/>
  <c r="CH225" i="12" s="1"/>
  <c r="CK225" i="12"/>
  <c r="CJ225" i="12" s="1"/>
  <c r="CM225" i="12"/>
  <c r="CL225" i="12" s="1"/>
  <c r="CO225" i="12"/>
  <c r="CN225" i="12" s="1"/>
  <c r="CQ225" i="12"/>
  <c r="CP225" i="12" s="1"/>
  <c r="CR225" i="12"/>
  <c r="CI226" i="12"/>
  <c r="CH226" i="12" s="1"/>
  <c r="CK226" i="12"/>
  <c r="CJ226" i="12" s="1"/>
  <c r="CM226" i="12"/>
  <c r="CL226" i="12" s="1"/>
  <c r="CO226" i="12"/>
  <c r="CN226" i="12" s="1"/>
  <c r="CQ226" i="12"/>
  <c r="CP226" i="12" s="1"/>
  <c r="CR226" i="12"/>
  <c r="CI227" i="12"/>
  <c r="CH227" i="12" s="1"/>
  <c r="CK227" i="12"/>
  <c r="CJ227" i="12" s="1"/>
  <c r="CM227" i="12"/>
  <c r="CL227" i="12" s="1"/>
  <c r="CO227" i="12"/>
  <c r="CN227" i="12" s="1"/>
  <c r="CQ227" i="12"/>
  <c r="CP227" i="12" s="1"/>
  <c r="CR227" i="12"/>
  <c r="CH228" i="12"/>
  <c r="CI228" i="12"/>
  <c r="CK228" i="12"/>
  <c r="CJ228" i="12" s="1"/>
  <c r="CM228" i="12"/>
  <c r="CL228" i="12" s="1"/>
  <c r="CO228" i="12"/>
  <c r="CN228" i="12" s="1"/>
  <c r="CQ228" i="12"/>
  <c r="CP228" i="12" s="1"/>
  <c r="CR228" i="12"/>
  <c r="CI229" i="12"/>
  <c r="CH229" i="12" s="1"/>
  <c r="CK229" i="12"/>
  <c r="CJ229" i="12" s="1"/>
  <c r="CM229" i="12"/>
  <c r="CL229" i="12" s="1"/>
  <c r="CO229" i="12"/>
  <c r="CN229" i="12" s="1"/>
  <c r="CQ229" i="12"/>
  <c r="CP229" i="12" s="1"/>
  <c r="CR229" i="12"/>
  <c r="CI230" i="12"/>
  <c r="CH230" i="12" s="1"/>
  <c r="CK230" i="12"/>
  <c r="CJ230" i="12" s="1"/>
  <c r="CM230" i="12"/>
  <c r="CL230" i="12" s="1"/>
  <c r="CO230" i="12"/>
  <c r="CN230" i="12" s="1"/>
  <c r="CQ230" i="12"/>
  <c r="CP230" i="12" s="1"/>
  <c r="CR230" i="12"/>
  <c r="CI231" i="12"/>
  <c r="CH231" i="12" s="1"/>
  <c r="CK231" i="12"/>
  <c r="CJ231" i="12" s="1"/>
  <c r="CM231" i="12"/>
  <c r="CL231" i="12" s="1"/>
  <c r="CO231" i="12"/>
  <c r="CN231" i="12" s="1"/>
  <c r="CP231" i="12"/>
  <c r="CQ231" i="12"/>
  <c r="CR231" i="12"/>
  <c r="CI232" i="12"/>
  <c r="CH232" i="12" s="1"/>
  <c r="CK232" i="12"/>
  <c r="CJ232" i="12" s="1"/>
  <c r="CM232" i="12"/>
  <c r="CL232" i="12" s="1"/>
  <c r="CO232" i="12"/>
  <c r="CN232" i="12" s="1"/>
  <c r="CQ232" i="12"/>
  <c r="CP232" i="12" s="1"/>
  <c r="CR232" i="12"/>
  <c r="CI233" i="12"/>
  <c r="CH233" i="12" s="1"/>
  <c r="CK233" i="12"/>
  <c r="CJ233" i="12" s="1"/>
  <c r="CM233" i="12"/>
  <c r="CL233" i="12" s="1"/>
  <c r="CO233" i="12"/>
  <c r="CN233" i="12" s="1"/>
  <c r="CQ233" i="12"/>
  <c r="CP233" i="12" s="1"/>
  <c r="CR233" i="12"/>
  <c r="CI234" i="12"/>
  <c r="CH234" i="12" s="1"/>
  <c r="CK234" i="12"/>
  <c r="CJ234" i="12" s="1"/>
  <c r="CM234" i="12"/>
  <c r="CL234" i="12" s="1"/>
  <c r="CO234" i="12"/>
  <c r="CN234" i="12" s="1"/>
  <c r="CQ234" i="12"/>
  <c r="CP234" i="12" s="1"/>
  <c r="CR234" i="12"/>
  <c r="CI235" i="12"/>
  <c r="CH235" i="12" s="1"/>
  <c r="CK235" i="12"/>
  <c r="CJ235" i="12" s="1"/>
  <c r="CM235" i="12"/>
  <c r="CL235" i="12" s="1"/>
  <c r="CO235" i="12"/>
  <c r="CN235" i="12" s="1"/>
  <c r="CQ235" i="12"/>
  <c r="CP235" i="12" s="1"/>
  <c r="CR235" i="12"/>
  <c r="CI236" i="12"/>
  <c r="CH236" i="12" s="1"/>
  <c r="CK236" i="12"/>
  <c r="CJ236" i="12" s="1"/>
  <c r="CM236" i="12"/>
  <c r="CL236" i="12" s="1"/>
  <c r="CO236" i="12"/>
  <c r="CN236" i="12" s="1"/>
  <c r="CQ236" i="12"/>
  <c r="CP236" i="12" s="1"/>
  <c r="CR236" i="12"/>
  <c r="CI237" i="12"/>
  <c r="CH237" i="12" s="1"/>
  <c r="CK237" i="12"/>
  <c r="CJ237" i="12" s="1"/>
  <c r="CM237" i="12"/>
  <c r="CL237" i="12" s="1"/>
  <c r="CO237" i="12"/>
  <c r="CN237" i="12" s="1"/>
  <c r="CQ237" i="12"/>
  <c r="CP237" i="12" s="1"/>
  <c r="CR237" i="12"/>
  <c r="CI238" i="12"/>
  <c r="CH238" i="12" s="1"/>
  <c r="CK238" i="12"/>
  <c r="CJ238" i="12" s="1"/>
  <c r="CM238" i="12"/>
  <c r="CL238" i="12" s="1"/>
  <c r="CO238" i="12"/>
  <c r="CN238" i="12" s="1"/>
  <c r="CQ238" i="12"/>
  <c r="CP238" i="12" s="1"/>
  <c r="CR238" i="12"/>
  <c r="CI239" i="12"/>
  <c r="CH239" i="12" s="1"/>
  <c r="CK239" i="12"/>
  <c r="CJ239" i="12" s="1"/>
  <c r="CM239" i="12"/>
  <c r="CL239" i="12" s="1"/>
  <c r="CO239" i="12"/>
  <c r="CN239" i="12" s="1"/>
  <c r="CQ239" i="12"/>
  <c r="CP239" i="12" s="1"/>
  <c r="CR239" i="12"/>
  <c r="CI240" i="12"/>
  <c r="CH240" i="12" s="1"/>
  <c r="CK240" i="12"/>
  <c r="CJ240" i="12" s="1"/>
  <c r="CM240" i="12"/>
  <c r="CL240" i="12" s="1"/>
  <c r="CO240" i="12"/>
  <c r="CN240" i="12" s="1"/>
  <c r="CQ240" i="12"/>
  <c r="CP240" i="12" s="1"/>
  <c r="CR240" i="12"/>
  <c r="CI241" i="12"/>
  <c r="CH241" i="12" s="1"/>
  <c r="CK241" i="12"/>
  <c r="CJ241" i="12" s="1"/>
  <c r="CM241" i="12"/>
  <c r="CL241" i="12" s="1"/>
  <c r="CO241" i="12"/>
  <c r="CN241" i="12" s="1"/>
  <c r="CQ241" i="12"/>
  <c r="CP241" i="12" s="1"/>
  <c r="CR241" i="12"/>
  <c r="CI242" i="12"/>
  <c r="CH242" i="12" s="1"/>
  <c r="CK242" i="12"/>
  <c r="CJ242" i="12" s="1"/>
  <c r="CM242" i="12"/>
  <c r="CL242" i="12" s="1"/>
  <c r="CO242" i="12"/>
  <c r="CN242" i="12" s="1"/>
  <c r="CQ242" i="12"/>
  <c r="CP242" i="12" s="1"/>
  <c r="CR242" i="12"/>
  <c r="CI243" i="12"/>
  <c r="CH243" i="12" s="1"/>
  <c r="CK243" i="12"/>
  <c r="CJ243" i="12" s="1"/>
  <c r="CM243" i="12"/>
  <c r="CL243" i="12" s="1"/>
  <c r="CO243" i="12"/>
  <c r="CN243" i="12" s="1"/>
  <c r="CQ243" i="12"/>
  <c r="CP243" i="12" s="1"/>
  <c r="CR243" i="12"/>
  <c r="CI244" i="12"/>
  <c r="CH244" i="12" s="1"/>
  <c r="CK244" i="12"/>
  <c r="CJ244" i="12" s="1"/>
  <c r="CM244" i="12"/>
  <c r="CL244" i="12" s="1"/>
  <c r="CO244" i="12"/>
  <c r="CN244" i="12" s="1"/>
  <c r="CQ244" i="12"/>
  <c r="CP244" i="12" s="1"/>
  <c r="CR244" i="12"/>
  <c r="CI245" i="12"/>
  <c r="CH245" i="12" s="1"/>
  <c r="CK245" i="12"/>
  <c r="CJ245" i="12" s="1"/>
  <c r="CM245" i="12"/>
  <c r="CL245" i="12" s="1"/>
  <c r="CO245" i="12"/>
  <c r="CN245" i="12" s="1"/>
  <c r="CQ245" i="12"/>
  <c r="CP245" i="12" s="1"/>
  <c r="CR245" i="12"/>
  <c r="CI246" i="12"/>
  <c r="CH246" i="12" s="1"/>
  <c r="CK246" i="12"/>
  <c r="CJ246" i="12" s="1"/>
  <c r="CM246" i="12"/>
  <c r="CL246" i="12" s="1"/>
  <c r="CO246" i="12"/>
  <c r="CN246" i="12" s="1"/>
  <c r="CQ246" i="12"/>
  <c r="CP246" i="12" s="1"/>
  <c r="CR246" i="12"/>
  <c r="CI247" i="12"/>
  <c r="CH247" i="12" s="1"/>
  <c r="CK247" i="12"/>
  <c r="CJ247" i="12" s="1"/>
  <c r="CM247" i="12"/>
  <c r="CL247" i="12" s="1"/>
  <c r="CO247" i="12"/>
  <c r="CN247" i="12" s="1"/>
  <c r="CQ247" i="12"/>
  <c r="CP247" i="12" s="1"/>
  <c r="CR247" i="12"/>
  <c r="CI248" i="12"/>
  <c r="CH248" i="12" s="1"/>
  <c r="CK248" i="12"/>
  <c r="CJ248" i="12" s="1"/>
  <c r="CM248" i="12"/>
  <c r="CL248" i="12" s="1"/>
  <c r="CO248" i="12"/>
  <c r="CN248" i="12" s="1"/>
  <c r="CQ248" i="12"/>
  <c r="CP248" i="12" s="1"/>
  <c r="CR248" i="12"/>
  <c r="CI249" i="12"/>
  <c r="CH249" i="12" s="1"/>
  <c r="CK249" i="12"/>
  <c r="CJ249" i="12" s="1"/>
  <c r="CM249" i="12"/>
  <c r="CL249" i="12" s="1"/>
  <c r="CO249" i="12"/>
  <c r="CN249" i="12" s="1"/>
  <c r="CP249" i="12"/>
  <c r="CQ249" i="12"/>
  <c r="CR249" i="12"/>
  <c r="CI250" i="12"/>
  <c r="CH250" i="12" s="1"/>
  <c r="CJ250" i="12"/>
  <c r="CK250" i="12"/>
  <c r="CM250" i="12"/>
  <c r="CL250" i="12" s="1"/>
  <c r="CO250" i="12"/>
  <c r="CN250" i="12" s="1"/>
  <c r="CQ250" i="12"/>
  <c r="CP250" i="12" s="1"/>
  <c r="CR250" i="12"/>
  <c r="CI251" i="12"/>
  <c r="CH251" i="12" s="1"/>
  <c r="CK251" i="12"/>
  <c r="CJ251" i="12" s="1"/>
  <c r="CM251" i="12"/>
  <c r="CL251" i="12" s="1"/>
  <c r="CO251" i="12"/>
  <c r="CN251" i="12" s="1"/>
  <c r="CQ251" i="12"/>
  <c r="CP251" i="12" s="1"/>
  <c r="CR251" i="12"/>
  <c r="CI252" i="12"/>
  <c r="CH252" i="12" s="1"/>
  <c r="CK252" i="12"/>
  <c r="CJ252" i="12" s="1"/>
  <c r="CM252" i="12"/>
  <c r="CL252" i="12" s="1"/>
  <c r="CO252" i="12"/>
  <c r="CN252" i="12" s="1"/>
  <c r="CQ252" i="12"/>
  <c r="CP252" i="12" s="1"/>
  <c r="CR252" i="12"/>
  <c r="CI253" i="12"/>
  <c r="CH253" i="12" s="1"/>
  <c r="CK253" i="12"/>
  <c r="CJ253" i="12" s="1"/>
  <c r="CM253" i="12"/>
  <c r="CL253" i="12" s="1"/>
  <c r="CO253" i="12"/>
  <c r="CN253" i="12" s="1"/>
  <c r="CQ253" i="12"/>
  <c r="CP253" i="12" s="1"/>
  <c r="CR253" i="12"/>
  <c r="CI254" i="12"/>
  <c r="CH254" i="12" s="1"/>
  <c r="CK254" i="12"/>
  <c r="CJ254" i="12" s="1"/>
  <c r="CM254" i="12"/>
  <c r="CL254" i="12" s="1"/>
  <c r="CO254" i="12"/>
  <c r="CN254" i="12" s="1"/>
  <c r="CQ254" i="12"/>
  <c r="CP254" i="12" s="1"/>
  <c r="CR254" i="12"/>
  <c r="CI255" i="12"/>
  <c r="CH255" i="12" s="1"/>
  <c r="CK255" i="12"/>
  <c r="CJ255" i="12" s="1"/>
  <c r="CM255" i="12"/>
  <c r="CL255" i="12" s="1"/>
  <c r="CO255" i="12"/>
  <c r="CN255" i="12" s="1"/>
  <c r="CQ255" i="12"/>
  <c r="CP255" i="12" s="1"/>
  <c r="CR255" i="12"/>
  <c r="CI256" i="12"/>
  <c r="CH256" i="12" s="1"/>
  <c r="CK256" i="12"/>
  <c r="CJ256" i="12" s="1"/>
  <c r="CM256" i="12"/>
  <c r="CL256" i="12" s="1"/>
  <c r="CO256" i="12"/>
  <c r="CN256" i="12" s="1"/>
  <c r="CQ256" i="12"/>
  <c r="CP256" i="12" s="1"/>
  <c r="CR256" i="12"/>
  <c r="CI257" i="12"/>
  <c r="CH257" i="12" s="1"/>
  <c r="CK257" i="12"/>
  <c r="CJ257" i="12" s="1"/>
  <c r="CL257" i="12"/>
  <c r="CM257" i="12"/>
  <c r="CO257" i="12"/>
  <c r="CN257" i="12" s="1"/>
  <c r="CQ257" i="12"/>
  <c r="CP257" i="12" s="1"/>
  <c r="CR257" i="12"/>
  <c r="CI258" i="12"/>
  <c r="CH258" i="12" s="1"/>
  <c r="CK258" i="12"/>
  <c r="CJ258" i="12" s="1"/>
  <c r="CM258" i="12"/>
  <c r="CL258" i="12" s="1"/>
  <c r="CO258" i="12"/>
  <c r="CN258" i="12" s="1"/>
  <c r="CQ258" i="12"/>
  <c r="CP258" i="12" s="1"/>
  <c r="CR258" i="12"/>
  <c r="CI259" i="12"/>
  <c r="CH259" i="12" s="1"/>
  <c r="CJ259" i="12"/>
  <c r="CK259" i="12"/>
  <c r="CM259" i="12"/>
  <c r="CL259" i="12" s="1"/>
  <c r="CO259" i="12"/>
  <c r="CN259" i="12" s="1"/>
  <c r="CQ259" i="12"/>
  <c r="CP259" i="12" s="1"/>
  <c r="CR259" i="12"/>
  <c r="CI260" i="12"/>
  <c r="CH260" i="12" s="1"/>
  <c r="CK260" i="12"/>
  <c r="CJ260" i="12" s="1"/>
  <c r="CM260" i="12"/>
  <c r="CL260" i="12" s="1"/>
  <c r="CO260" i="12"/>
  <c r="CN260" i="12" s="1"/>
  <c r="CQ260" i="12"/>
  <c r="CP260" i="12" s="1"/>
  <c r="CR260" i="12"/>
  <c r="CI261" i="12"/>
  <c r="CH261" i="12" s="1"/>
  <c r="CK261" i="12"/>
  <c r="CJ261" i="12" s="1"/>
  <c r="CM261" i="12"/>
  <c r="CL261" i="12" s="1"/>
  <c r="CO261" i="12"/>
  <c r="CN261" i="12" s="1"/>
  <c r="CQ261" i="12"/>
  <c r="CP261" i="12" s="1"/>
  <c r="CR261" i="12"/>
  <c r="CI262" i="12"/>
  <c r="CH262" i="12" s="1"/>
  <c r="CK262" i="12"/>
  <c r="CJ262" i="12" s="1"/>
  <c r="CM262" i="12"/>
  <c r="CL262" i="12" s="1"/>
  <c r="CO262" i="12"/>
  <c r="CN262" i="12" s="1"/>
  <c r="CQ262" i="12"/>
  <c r="CP262" i="12" s="1"/>
  <c r="CR262" i="12"/>
  <c r="CI263" i="12"/>
  <c r="CH263" i="12" s="1"/>
  <c r="CK263" i="12"/>
  <c r="CJ263" i="12" s="1"/>
  <c r="CM263" i="12"/>
  <c r="CL263" i="12" s="1"/>
  <c r="CO263" i="12"/>
  <c r="CN263" i="12" s="1"/>
  <c r="CQ263" i="12"/>
  <c r="CP263" i="12" s="1"/>
  <c r="CR263" i="12"/>
  <c r="CI264" i="12"/>
  <c r="CH264" i="12" s="1"/>
  <c r="CK264" i="12"/>
  <c r="CJ264" i="12" s="1"/>
  <c r="CM264" i="12"/>
  <c r="CL264" i="12" s="1"/>
  <c r="CO264" i="12"/>
  <c r="CN264" i="12" s="1"/>
  <c r="CQ264" i="12"/>
  <c r="CP264" i="12" s="1"/>
  <c r="CR264" i="12"/>
  <c r="CI265" i="12"/>
  <c r="CH265" i="12" s="1"/>
  <c r="CK265" i="12"/>
  <c r="CJ265" i="12" s="1"/>
  <c r="CM265" i="12"/>
  <c r="CL265" i="12" s="1"/>
  <c r="CO265" i="12"/>
  <c r="CN265" i="12" s="1"/>
  <c r="CQ265" i="12"/>
  <c r="CP265" i="12" s="1"/>
  <c r="CR265" i="12"/>
  <c r="CI266" i="12"/>
  <c r="CH266" i="12" s="1"/>
  <c r="CK266" i="12"/>
  <c r="CJ266" i="12" s="1"/>
  <c r="CM266" i="12"/>
  <c r="CL266" i="12" s="1"/>
  <c r="CO266" i="12"/>
  <c r="CN266" i="12" s="1"/>
  <c r="CQ266" i="12"/>
  <c r="CP266" i="12" s="1"/>
  <c r="CR266" i="12"/>
  <c r="CI267" i="12"/>
  <c r="CH267" i="12" s="1"/>
  <c r="CK267" i="12"/>
  <c r="CJ267" i="12" s="1"/>
  <c r="CM267" i="12"/>
  <c r="CL267" i="12" s="1"/>
  <c r="CO267" i="12"/>
  <c r="CN267" i="12" s="1"/>
  <c r="CQ267" i="12"/>
  <c r="CP267" i="12" s="1"/>
  <c r="CR267" i="12"/>
  <c r="CI268" i="12"/>
  <c r="CH268" i="12" s="1"/>
  <c r="CK268" i="12"/>
  <c r="CJ268" i="12" s="1"/>
  <c r="CM268" i="12"/>
  <c r="CL268" i="12" s="1"/>
  <c r="CO268" i="12"/>
  <c r="CN268" i="12" s="1"/>
  <c r="CQ268" i="12"/>
  <c r="CP268" i="12" s="1"/>
  <c r="CR268" i="12"/>
  <c r="CI269" i="12"/>
  <c r="CH269" i="12" s="1"/>
  <c r="CK269" i="12"/>
  <c r="CJ269" i="12" s="1"/>
  <c r="CM269" i="12"/>
  <c r="CL269" i="12" s="1"/>
  <c r="CO269" i="12"/>
  <c r="CN269" i="12" s="1"/>
  <c r="CQ269" i="12"/>
  <c r="CP269" i="12" s="1"/>
  <c r="CR269" i="12"/>
  <c r="CI270" i="12"/>
  <c r="CH270" i="12" s="1"/>
  <c r="CK270" i="12"/>
  <c r="CJ270" i="12" s="1"/>
  <c r="CM270" i="12"/>
  <c r="CL270" i="12" s="1"/>
  <c r="CO270" i="12"/>
  <c r="CN270" i="12" s="1"/>
  <c r="CQ270" i="12"/>
  <c r="CP270" i="12" s="1"/>
  <c r="CR270" i="12"/>
  <c r="CI271" i="12"/>
  <c r="CH271" i="12" s="1"/>
  <c r="CK271" i="12"/>
  <c r="CJ271" i="12" s="1"/>
  <c r="CM271" i="12"/>
  <c r="CL271" i="12" s="1"/>
  <c r="CO271" i="12"/>
  <c r="CN271" i="12" s="1"/>
  <c r="CQ271" i="12"/>
  <c r="CP271" i="12" s="1"/>
  <c r="CR271" i="12"/>
  <c r="CI272" i="12"/>
  <c r="CH272" i="12" s="1"/>
  <c r="CK272" i="12"/>
  <c r="CJ272" i="12" s="1"/>
  <c r="CM272" i="12"/>
  <c r="CL272" i="12" s="1"/>
  <c r="CO272" i="12"/>
  <c r="CN272" i="12" s="1"/>
  <c r="CQ272" i="12"/>
  <c r="CP272" i="12" s="1"/>
  <c r="CR272" i="12"/>
  <c r="CI273" i="12"/>
  <c r="CH273" i="12" s="1"/>
  <c r="CK273" i="12"/>
  <c r="CJ273" i="12" s="1"/>
  <c r="CM273" i="12"/>
  <c r="CL273" i="12" s="1"/>
  <c r="CO273" i="12"/>
  <c r="CN273" i="12" s="1"/>
  <c r="CQ273" i="12"/>
  <c r="CP273" i="12" s="1"/>
  <c r="CR273" i="12"/>
  <c r="CI274" i="12"/>
  <c r="CH274" i="12" s="1"/>
  <c r="CK274" i="12"/>
  <c r="CJ274" i="12" s="1"/>
  <c r="CM274" i="12"/>
  <c r="CL274" i="12" s="1"/>
  <c r="CO274" i="12"/>
  <c r="CN274" i="12" s="1"/>
  <c r="CQ274" i="12"/>
  <c r="CP274" i="12" s="1"/>
  <c r="CR274" i="12"/>
  <c r="CI275" i="12"/>
  <c r="CH275" i="12" s="1"/>
  <c r="CK275" i="12"/>
  <c r="CJ275" i="12" s="1"/>
  <c r="CM275" i="12"/>
  <c r="CL275" i="12" s="1"/>
  <c r="CO275" i="12"/>
  <c r="CN275" i="12" s="1"/>
  <c r="CQ275" i="12"/>
  <c r="CP275" i="12" s="1"/>
  <c r="CR275" i="12"/>
  <c r="CI276" i="12"/>
  <c r="CH276" i="12" s="1"/>
  <c r="CK276" i="12"/>
  <c r="CJ276" i="12" s="1"/>
  <c r="CM276" i="12"/>
  <c r="CL276" i="12" s="1"/>
  <c r="CO276" i="12"/>
  <c r="CN276" i="12" s="1"/>
  <c r="CQ276" i="12"/>
  <c r="CP276" i="12" s="1"/>
  <c r="CR276" i="12"/>
  <c r="CI277" i="12"/>
  <c r="CH277" i="12" s="1"/>
  <c r="CK277" i="12"/>
  <c r="CJ277" i="12" s="1"/>
  <c r="CM277" i="12"/>
  <c r="CL277" i="12" s="1"/>
  <c r="CO277" i="12"/>
  <c r="CN277" i="12" s="1"/>
  <c r="CP277" i="12"/>
  <c r="CQ277" i="12"/>
  <c r="CR277" i="12"/>
  <c r="CI278" i="12"/>
  <c r="CH278" i="12" s="1"/>
  <c r="CK278" i="12"/>
  <c r="CJ278" i="12" s="1"/>
  <c r="CM278" i="12"/>
  <c r="CL278" i="12" s="1"/>
  <c r="CO278" i="12"/>
  <c r="CN278" i="12" s="1"/>
  <c r="CQ278" i="12"/>
  <c r="CP278" i="12" s="1"/>
  <c r="CR278" i="12"/>
  <c r="CI279" i="12"/>
  <c r="CH279" i="12" s="1"/>
  <c r="CK279" i="12"/>
  <c r="CJ279" i="12" s="1"/>
  <c r="CM279" i="12"/>
  <c r="CL279" i="12" s="1"/>
  <c r="CO279" i="12"/>
  <c r="CN279" i="12" s="1"/>
  <c r="CQ279" i="12"/>
  <c r="CP279" i="12" s="1"/>
  <c r="CR279" i="12"/>
  <c r="CI280" i="12"/>
  <c r="CH280" i="12" s="1"/>
  <c r="CJ280" i="12"/>
  <c r="CK280" i="12"/>
  <c r="CM280" i="12"/>
  <c r="CL280" i="12" s="1"/>
  <c r="CO280" i="12"/>
  <c r="CN280" i="12" s="1"/>
  <c r="CQ280" i="12"/>
  <c r="CP280" i="12" s="1"/>
  <c r="CR280" i="12"/>
  <c r="CI281" i="12"/>
  <c r="CH281" i="12" s="1"/>
  <c r="CK281" i="12"/>
  <c r="CJ281" i="12" s="1"/>
  <c r="CM281" i="12"/>
  <c r="CL281" i="12" s="1"/>
  <c r="CO281" i="12"/>
  <c r="CN281" i="12" s="1"/>
  <c r="CQ281" i="12"/>
  <c r="CP281" i="12" s="1"/>
  <c r="CR281" i="12"/>
  <c r="CI282" i="12"/>
  <c r="CH282" i="12" s="1"/>
  <c r="CK282" i="12"/>
  <c r="CJ282" i="12" s="1"/>
  <c r="CM282" i="12"/>
  <c r="CL282" i="12" s="1"/>
  <c r="CO282" i="12"/>
  <c r="CN282" i="12" s="1"/>
  <c r="CQ282" i="12"/>
  <c r="CP282" i="12" s="1"/>
  <c r="CR282" i="12"/>
  <c r="CI283" i="12"/>
  <c r="CH283" i="12" s="1"/>
  <c r="CK283" i="12"/>
  <c r="CJ283" i="12" s="1"/>
  <c r="CM283" i="12"/>
  <c r="CL283" i="12" s="1"/>
  <c r="CO283" i="12"/>
  <c r="CN283" i="12" s="1"/>
  <c r="CQ283" i="12"/>
  <c r="CP283" i="12" s="1"/>
  <c r="CR283" i="12"/>
  <c r="CI284" i="12"/>
  <c r="CH284" i="12" s="1"/>
  <c r="CK284" i="12"/>
  <c r="CJ284" i="12" s="1"/>
  <c r="CM284" i="12"/>
  <c r="CL284" i="12" s="1"/>
  <c r="CO284" i="12"/>
  <c r="CN284" i="12" s="1"/>
  <c r="CQ284" i="12"/>
  <c r="CP284" i="12" s="1"/>
  <c r="CR284" i="12"/>
  <c r="CI285" i="12"/>
  <c r="CH285" i="12" s="1"/>
  <c r="CK285" i="12"/>
  <c r="CJ285" i="12" s="1"/>
  <c r="CM285" i="12"/>
  <c r="CL285" i="12" s="1"/>
  <c r="CO285" i="12"/>
  <c r="CN285" i="12" s="1"/>
  <c r="CQ285" i="12"/>
  <c r="CP285" i="12" s="1"/>
  <c r="CR285" i="12"/>
  <c r="CI286" i="12"/>
  <c r="CH286" i="12" s="1"/>
  <c r="CK286" i="12"/>
  <c r="CJ286" i="12" s="1"/>
  <c r="CM286" i="12"/>
  <c r="CL286" i="12" s="1"/>
  <c r="CO286" i="12"/>
  <c r="CN286" i="12" s="1"/>
  <c r="CQ286" i="12"/>
  <c r="CP286" i="12" s="1"/>
  <c r="CR286" i="12"/>
  <c r="CI287" i="12"/>
  <c r="CH287" i="12" s="1"/>
  <c r="CK287" i="12"/>
  <c r="CJ287" i="12" s="1"/>
  <c r="CM287" i="12"/>
  <c r="CL287" i="12" s="1"/>
  <c r="CO287" i="12"/>
  <c r="CN287" i="12" s="1"/>
  <c r="CQ287" i="12"/>
  <c r="CP287" i="12" s="1"/>
  <c r="CR287" i="12"/>
  <c r="CI288" i="12"/>
  <c r="CH288" i="12" s="1"/>
  <c r="CK288" i="12"/>
  <c r="CJ288" i="12" s="1"/>
  <c r="CM288" i="12"/>
  <c r="CL288" i="12" s="1"/>
  <c r="CO288" i="12"/>
  <c r="CN288" i="12" s="1"/>
  <c r="CQ288" i="12"/>
  <c r="CP288" i="12" s="1"/>
  <c r="CR288" i="12"/>
  <c r="CI289" i="12"/>
  <c r="CH289" i="12" s="1"/>
  <c r="CK289" i="12"/>
  <c r="CJ289" i="12" s="1"/>
  <c r="CM289" i="12"/>
  <c r="CL289" i="12" s="1"/>
  <c r="CO289" i="12"/>
  <c r="CN289" i="12" s="1"/>
  <c r="CQ289" i="12"/>
  <c r="CP289" i="12" s="1"/>
  <c r="CR289" i="12"/>
  <c r="CI290" i="12"/>
  <c r="CH290" i="12" s="1"/>
  <c r="CK290" i="12"/>
  <c r="CJ290" i="12" s="1"/>
  <c r="CM290" i="12"/>
  <c r="CL290" i="12" s="1"/>
  <c r="CO290" i="12"/>
  <c r="CN290" i="12" s="1"/>
  <c r="CQ290" i="12"/>
  <c r="CP290" i="12" s="1"/>
  <c r="CR290" i="12"/>
  <c r="CI291" i="12"/>
  <c r="CH291" i="12" s="1"/>
  <c r="CK291" i="12"/>
  <c r="CJ291" i="12" s="1"/>
  <c r="CM291" i="12"/>
  <c r="CL291" i="12" s="1"/>
  <c r="CO291" i="12"/>
  <c r="CN291" i="12" s="1"/>
  <c r="CQ291" i="12"/>
  <c r="CP291" i="12" s="1"/>
  <c r="CR291" i="12"/>
  <c r="CI292" i="12"/>
  <c r="CH292" i="12" s="1"/>
  <c r="CK292" i="12"/>
  <c r="CJ292" i="12" s="1"/>
  <c r="CM292" i="12"/>
  <c r="CL292" i="12" s="1"/>
  <c r="CO292" i="12"/>
  <c r="CN292" i="12" s="1"/>
  <c r="CQ292" i="12"/>
  <c r="CP292" i="12" s="1"/>
  <c r="CR292" i="12"/>
  <c r="CI293" i="12"/>
  <c r="CH293" i="12" s="1"/>
  <c r="CK293" i="12"/>
  <c r="CJ293" i="12" s="1"/>
  <c r="CM293" i="12"/>
  <c r="CL293" i="12" s="1"/>
  <c r="CO293" i="12"/>
  <c r="CN293" i="12" s="1"/>
  <c r="CQ293" i="12"/>
  <c r="CP293" i="12" s="1"/>
  <c r="CR293" i="12"/>
  <c r="CI294" i="12"/>
  <c r="CH294" i="12" s="1"/>
  <c r="CK294" i="12"/>
  <c r="CJ294" i="12" s="1"/>
  <c r="CM294" i="12"/>
  <c r="CL294" i="12" s="1"/>
  <c r="CO294" i="12"/>
  <c r="CN294" i="12" s="1"/>
  <c r="CQ294" i="12"/>
  <c r="CP294" i="12" s="1"/>
  <c r="CR294" i="12"/>
  <c r="CI295" i="12"/>
  <c r="CH295" i="12" s="1"/>
  <c r="CK295" i="12"/>
  <c r="CJ295" i="12" s="1"/>
  <c r="CM295" i="12"/>
  <c r="CL295" i="12" s="1"/>
  <c r="CO295" i="12"/>
  <c r="CN295" i="12" s="1"/>
  <c r="CQ295" i="12"/>
  <c r="CP295" i="12" s="1"/>
  <c r="CR295" i="12"/>
  <c r="CI296" i="12"/>
  <c r="CH296" i="12" s="1"/>
  <c r="CK296" i="12"/>
  <c r="CJ296" i="12" s="1"/>
  <c r="CM296" i="12"/>
  <c r="CL296" i="12" s="1"/>
  <c r="CO296" i="12"/>
  <c r="CN296" i="12" s="1"/>
  <c r="CQ296" i="12"/>
  <c r="CP296" i="12" s="1"/>
  <c r="CR296" i="12"/>
  <c r="CI297" i="12"/>
  <c r="CH297" i="12" s="1"/>
  <c r="CK297" i="12"/>
  <c r="CJ297" i="12" s="1"/>
  <c r="CM297" i="12"/>
  <c r="CL297" i="12" s="1"/>
  <c r="CO297" i="12"/>
  <c r="CN297" i="12" s="1"/>
  <c r="CQ297" i="12"/>
  <c r="CP297" i="12" s="1"/>
  <c r="CR297" i="12"/>
  <c r="CI298" i="12"/>
  <c r="CH298" i="12" s="1"/>
  <c r="CK298" i="12"/>
  <c r="CJ298" i="12" s="1"/>
  <c r="CM298" i="12"/>
  <c r="CL298" i="12" s="1"/>
  <c r="CO298" i="12"/>
  <c r="CN298" i="12" s="1"/>
  <c r="CQ298" i="12"/>
  <c r="CP298" i="12" s="1"/>
  <c r="CR298" i="12"/>
  <c r="CI299" i="12"/>
  <c r="CH299" i="12" s="1"/>
  <c r="CK299" i="12"/>
  <c r="CJ299" i="12" s="1"/>
  <c r="CM299" i="12"/>
  <c r="CL299" i="12" s="1"/>
  <c r="CO299" i="12"/>
  <c r="CN299" i="12" s="1"/>
  <c r="CQ299" i="12"/>
  <c r="CP299" i="12" s="1"/>
  <c r="CR299" i="12"/>
  <c r="CI300" i="12"/>
  <c r="CH300" i="12" s="1"/>
  <c r="CK300" i="12"/>
  <c r="CJ300" i="12" s="1"/>
  <c r="CM300" i="12"/>
  <c r="CL300" i="12" s="1"/>
  <c r="CO300" i="12"/>
  <c r="CN300" i="12" s="1"/>
  <c r="CQ300" i="12"/>
  <c r="CP300" i="12" s="1"/>
  <c r="CR300" i="12"/>
  <c r="CI301" i="12"/>
  <c r="CH301" i="12" s="1"/>
  <c r="CK301" i="12"/>
  <c r="CJ301" i="12" s="1"/>
  <c r="CM301" i="12"/>
  <c r="CL301" i="12" s="1"/>
  <c r="CO301" i="12"/>
  <c r="CN301" i="12" s="1"/>
  <c r="CQ301" i="12"/>
  <c r="CP301" i="12" s="1"/>
  <c r="CR301" i="12"/>
  <c r="CI302" i="12"/>
  <c r="CH302" i="12" s="1"/>
  <c r="CK302" i="12"/>
  <c r="CJ302" i="12" s="1"/>
  <c r="CM302" i="12"/>
  <c r="CL302" i="12" s="1"/>
  <c r="CO302" i="12"/>
  <c r="CN302" i="12" s="1"/>
  <c r="CQ302" i="12"/>
  <c r="CP302" i="12" s="1"/>
  <c r="CR302" i="12"/>
  <c r="CI303" i="12"/>
  <c r="CH303" i="12" s="1"/>
  <c r="CK303" i="12"/>
  <c r="CJ303" i="12" s="1"/>
  <c r="CL303" i="12"/>
  <c r="CM303" i="12"/>
  <c r="CO303" i="12"/>
  <c r="CN303" i="12" s="1"/>
  <c r="CQ303" i="12"/>
  <c r="CP303" i="12" s="1"/>
  <c r="CR303" i="12"/>
  <c r="CI304" i="12"/>
  <c r="CH304" i="12" s="1"/>
  <c r="CK304" i="12"/>
  <c r="CJ304" i="12" s="1"/>
  <c r="CM304" i="12"/>
  <c r="CL304" i="12" s="1"/>
  <c r="CO304" i="12"/>
  <c r="CN304" i="12" s="1"/>
  <c r="CQ304" i="12"/>
  <c r="CP304" i="12" s="1"/>
  <c r="CR304" i="12"/>
  <c r="CI305" i="12"/>
  <c r="CH305" i="12" s="1"/>
  <c r="CK305" i="12"/>
  <c r="CJ305" i="12" s="1"/>
  <c r="CM305" i="12"/>
  <c r="CL305" i="12" s="1"/>
  <c r="CO305" i="12"/>
  <c r="CN305" i="12" s="1"/>
  <c r="CQ305" i="12"/>
  <c r="CP305" i="12" s="1"/>
  <c r="CR305" i="12"/>
  <c r="CI306" i="12"/>
  <c r="CH306" i="12" s="1"/>
  <c r="CK306" i="12"/>
  <c r="CJ306" i="12" s="1"/>
  <c r="CM306" i="12"/>
  <c r="CL306" i="12" s="1"/>
  <c r="CO306" i="12"/>
  <c r="CN306" i="12" s="1"/>
  <c r="CQ306" i="12"/>
  <c r="CP306" i="12" s="1"/>
  <c r="CR306" i="12"/>
  <c r="CI307" i="12"/>
  <c r="CH307" i="12" s="1"/>
  <c r="CK307" i="12"/>
  <c r="CJ307" i="12" s="1"/>
  <c r="CM307" i="12"/>
  <c r="CL307" i="12" s="1"/>
  <c r="CO307" i="12"/>
  <c r="CN307" i="12" s="1"/>
  <c r="CQ307" i="12"/>
  <c r="CP307" i="12" s="1"/>
  <c r="CR307" i="12"/>
  <c r="CI308" i="12"/>
  <c r="CH308" i="12" s="1"/>
  <c r="CK308" i="12"/>
  <c r="CJ308" i="12" s="1"/>
  <c r="CM308" i="12"/>
  <c r="CL308" i="12" s="1"/>
  <c r="CO308" i="12"/>
  <c r="CN308" i="12" s="1"/>
  <c r="CQ308" i="12"/>
  <c r="CP308" i="12" s="1"/>
  <c r="CR308" i="12"/>
  <c r="CI309" i="12"/>
  <c r="CH309" i="12" s="1"/>
  <c r="CK309" i="12"/>
  <c r="CJ309" i="12" s="1"/>
  <c r="CM309" i="12"/>
  <c r="CL309" i="12" s="1"/>
  <c r="CO309" i="12"/>
  <c r="CN309" i="12" s="1"/>
  <c r="CQ309" i="12"/>
  <c r="CP309" i="12" s="1"/>
  <c r="CR309" i="12"/>
  <c r="CI310" i="12"/>
  <c r="CH310" i="12" s="1"/>
  <c r="CK310" i="12"/>
  <c r="CJ310" i="12" s="1"/>
  <c r="CM310" i="12"/>
  <c r="CL310" i="12" s="1"/>
  <c r="CO310" i="12"/>
  <c r="CN310" i="12" s="1"/>
  <c r="CQ310" i="12"/>
  <c r="CP310" i="12" s="1"/>
  <c r="CR310" i="12"/>
  <c r="CI311" i="12"/>
  <c r="CH311" i="12" s="1"/>
  <c r="CK311" i="12"/>
  <c r="CJ311" i="12" s="1"/>
  <c r="CM311" i="12"/>
  <c r="CL311" i="12" s="1"/>
  <c r="CO311" i="12"/>
  <c r="CN311" i="12" s="1"/>
  <c r="CQ311" i="12"/>
  <c r="CP311" i="12" s="1"/>
  <c r="CR311" i="12"/>
  <c r="CI312" i="12"/>
  <c r="CH312" i="12" s="1"/>
  <c r="CK312" i="12"/>
  <c r="CJ312" i="12" s="1"/>
  <c r="CM312" i="12"/>
  <c r="CL312" i="12" s="1"/>
  <c r="CO312" i="12"/>
  <c r="CN312" i="12" s="1"/>
  <c r="CQ312" i="12"/>
  <c r="CP312" i="12" s="1"/>
  <c r="CR312" i="12"/>
  <c r="CI313" i="12"/>
  <c r="CH313" i="12" s="1"/>
  <c r="CK313" i="12"/>
  <c r="CJ313" i="12" s="1"/>
  <c r="CM313" i="12"/>
  <c r="CL313" i="12" s="1"/>
  <c r="CO313" i="12"/>
  <c r="CN313" i="12" s="1"/>
  <c r="CQ313" i="12"/>
  <c r="CP313" i="12" s="1"/>
  <c r="CR313" i="12"/>
  <c r="CI314" i="12"/>
  <c r="CH314" i="12" s="1"/>
  <c r="CK314" i="12"/>
  <c r="CJ314" i="12" s="1"/>
  <c r="CM314" i="12"/>
  <c r="CL314" i="12" s="1"/>
  <c r="CO314" i="12"/>
  <c r="CN314" i="12" s="1"/>
  <c r="CQ314" i="12"/>
  <c r="CP314" i="12" s="1"/>
  <c r="CR314" i="12"/>
  <c r="CI315" i="12"/>
  <c r="CH315" i="12" s="1"/>
  <c r="CK315" i="12"/>
  <c r="CJ315" i="12" s="1"/>
  <c r="CM315" i="12"/>
  <c r="CL315" i="12" s="1"/>
  <c r="CO315" i="12"/>
  <c r="CN315" i="12" s="1"/>
  <c r="CQ315" i="12"/>
  <c r="CP315" i="12" s="1"/>
  <c r="CR315" i="12"/>
  <c r="CI316" i="12"/>
  <c r="CH316" i="12" s="1"/>
  <c r="CK316" i="12"/>
  <c r="CJ316" i="12" s="1"/>
  <c r="CM316" i="12"/>
  <c r="CL316" i="12" s="1"/>
  <c r="CO316" i="12"/>
  <c r="CN316" i="12" s="1"/>
  <c r="CQ316" i="12"/>
  <c r="CP316" i="12" s="1"/>
  <c r="CR316" i="12"/>
  <c r="CI317" i="12"/>
  <c r="CH317" i="12" s="1"/>
  <c r="CK317" i="12"/>
  <c r="CJ317" i="12" s="1"/>
  <c r="CM317" i="12"/>
  <c r="CL317" i="12" s="1"/>
  <c r="CO317" i="12"/>
  <c r="CN317" i="12" s="1"/>
  <c r="CQ317" i="12"/>
  <c r="CP317" i="12" s="1"/>
  <c r="CR317" i="12"/>
  <c r="CI318" i="12"/>
  <c r="CH318" i="12" s="1"/>
  <c r="CK318" i="12"/>
  <c r="CJ318" i="12" s="1"/>
  <c r="CM318" i="12"/>
  <c r="CL318" i="12" s="1"/>
  <c r="CO318" i="12"/>
  <c r="CN318" i="12" s="1"/>
  <c r="CQ318" i="12"/>
  <c r="CP318" i="12" s="1"/>
  <c r="CR318" i="12"/>
  <c r="CI319" i="12"/>
  <c r="CH319" i="12" s="1"/>
  <c r="CK319" i="12"/>
  <c r="CJ319" i="12" s="1"/>
  <c r="CM319" i="12"/>
  <c r="CL319" i="12" s="1"/>
  <c r="CO319" i="12"/>
  <c r="CN319" i="12" s="1"/>
  <c r="CQ319" i="12"/>
  <c r="CP319" i="12" s="1"/>
  <c r="CR319" i="12"/>
  <c r="CI320" i="12"/>
  <c r="CH320" i="12" s="1"/>
  <c r="CK320" i="12"/>
  <c r="CJ320" i="12" s="1"/>
  <c r="CM320" i="12"/>
  <c r="CL320" i="12" s="1"/>
  <c r="CO320" i="12"/>
  <c r="CN320" i="12" s="1"/>
  <c r="CQ320" i="12"/>
  <c r="CP320" i="12" s="1"/>
  <c r="CR320" i="12"/>
  <c r="CI321" i="12"/>
  <c r="CH321" i="12" s="1"/>
  <c r="CK321" i="12"/>
  <c r="CJ321" i="12" s="1"/>
  <c r="CM321" i="12"/>
  <c r="CL321" i="12" s="1"/>
  <c r="CO321" i="12"/>
  <c r="CN321" i="12" s="1"/>
  <c r="CQ321" i="12"/>
  <c r="CP321" i="12" s="1"/>
  <c r="CR321" i="12"/>
  <c r="CI322" i="12"/>
  <c r="CH322" i="12" s="1"/>
  <c r="CK322" i="12"/>
  <c r="CJ322" i="12" s="1"/>
  <c r="CM322" i="12"/>
  <c r="CL322" i="12" s="1"/>
  <c r="CO322" i="12"/>
  <c r="CN322" i="12" s="1"/>
  <c r="CQ322" i="12"/>
  <c r="CP322" i="12" s="1"/>
  <c r="CR322" i="12"/>
  <c r="CI323" i="12"/>
  <c r="CH323" i="12" s="1"/>
  <c r="CJ323" i="12"/>
  <c r="CK323" i="12"/>
  <c r="CM323" i="12"/>
  <c r="CL323" i="12" s="1"/>
  <c r="CO323" i="12"/>
  <c r="CN323" i="12" s="1"/>
  <c r="CQ323" i="12"/>
  <c r="CP323" i="12" s="1"/>
  <c r="CR323" i="12"/>
  <c r="CI324" i="12"/>
  <c r="CH324" i="12" s="1"/>
  <c r="CK324" i="12"/>
  <c r="CJ324" i="12" s="1"/>
  <c r="CM324" i="12"/>
  <c r="CL324" i="12" s="1"/>
  <c r="CO324" i="12"/>
  <c r="CN324" i="12" s="1"/>
  <c r="CQ324" i="12"/>
  <c r="CP324" i="12" s="1"/>
  <c r="CR324" i="12"/>
  <c r="CI325" i="12"/>
  <c r="CH325" i="12" s="1"/>
  <c r="CK325" i="12"/>
  <c r="CJ325" i="12" s="1"/>
  <c r="CM325" i="12"/>
  <c r="CL325" i="12" s="1"/>
  <c r="CO325" i="12"/>
  <c r="CN325" i="12" s="1"/>
  <c r="CQ325" i="12"/>
  <c r="CP325" i="12" s="1"/>
  <c r="CR325" i="12"/>
  <c r="CI326" i="12"/>
  <c r="CH326" i="12" s="1"/>
  <c r="CK326" i="12"/>
  <c r="CJ326" i="12" s="1"/>
  <c r="CM326" i="12"/>
  <c r="CL326" i="12" s="1"/>
  <c r="CO326" i="12"/>
  <c r="CN326" i="12" s="1"/>
  <c r="CQ326" i="12"/>
  <c r="CP326" i="12" s="1"/>
  <c r="CR326" i="12"/>
  <c r="CI327" i="12"/>
  <c r="CH327" i="12" s="1"/>
  <c r="CK327" i="12"/>
  <c r="CJ327" i="12" s="1"/>
  <c r="CM327" i="12"/>
  <c r="CL327" i="12" s="1"/>
  <c r="CO327" i="12"/>
  <c r="CN327" i="12" s="1"/>
  <c r="CQ327" i="12"/>
  <c r="CP327" i="12" s="1"/>
  <c r="CR327" i="12"/>
  <c r="CI328" i="12"/>
  <c r="CH328" i="12" s="1"/>
  <c r="CK328" i="12"/>
  <c r="CJ328" i="12" s="1"/>
  <c r="CM328" i="12"/>
  <c r="CL328" i="12" s="1"/>
  <c r="CO328" i="12"/>
  <c r="CN328" i="12" s="1"/>
  <c r="CQ328" i="12"/>
  <c r="CP328" i="12" s="1"/>
  <c r="CR328" i="12"/>
  <c r="CI329" i="12"/>
  <c r="CH329" i="12" s="1"/>
  <c r="CK329" i="12"/>
  <c r="CJ329" i="12" s="1"/>
  <c r="CM329" i="12"/>
  <c r="CL329" i="12" s="1"/>
  <c r="CO329" i="12"/>
  <c r="CN329" i="12" s="1"/>
  <c r="CQ329" i="12"/>
  <c r="CP329" i="12" s="1"/>
  <c r="CR329" i="12"/>
  <c r="CI330" i="12"/>
  <c r="CH330" i="12" s="1"/>
  <c r="CK330" i="12"/>
  <c r="CJ330" i="12" s="1"/>
  <c r="CM330" i="12"/>
  <c r="CL330" i="12" s="1"/>
  <c r="CO330" i="12"/>
  <c r="CN330" i="12" s="1"/>
  <c r="CQ330" i="12"/>
  <c r="CP330" i="12" s="1"/>
  <c r="CR330" i="12"/>
  <c r="CI331" i="12"/>
  <c r="CH331" i="12" s="1"/>
  <c r="CK331" i="12"/>
  <c r="CJ331" i="12" s="1"/>
  <c r="CM331" i="12"/>
  <c r="CL331" i="12" s="1"/>
  <c r="CO331" i="12"/>
  <c r="CN331" i="12" s="1"/>
  <c r="CQ331" i="12"/>
  <c r="CP331" i="12" s="1"/>
  <c r="CR331" i="12"/>
  <c r="CI332" i="12"/>
  <c r="CH332" i="12" s="1"/>
  <c r="CK332" i="12"/>
  <c r="CJ332" i="12" s="1"/>
  <c r="CM332" i="12"/>
  <c r="CL332" i="12" s="1"/>
  <c r="CO332" i="12"/>
  <c r="CN332" i="12" s="1"/>
  <c r="CQ332" i="12"/>
  <c r="CP332" i="12" s="1"/>
  <c r="CR332" i="12"/>
  <c r="CI333" i="12"/>
  <c r="CH333" i="12" s="1"/>
  <c r="CK333" i="12"/>
  <c r="CJ333" i="12" s="1"/>
  <c r="CM333" i="12"/>
  <c r="CL333" i="12" s="1"/>
  <c r="CO333" i="12"/>
  <c r="CN333" i="12" s="1"/>
  <c r="CQ333" i="12"/>
  <c r="CP333" i="12" s="1"/>
  <c r="CR333" i="12"/>
  <c r="CI334" i="12"/>
  <c r="CH334" i="12" s="1"/>
  <c r="CK334" i="12"/>
  <c r="CJ334" i="12" s="1"/>
  <c r="CM334" i="12"/>
  <c r="CL334" i="12" s="1"/>
  <c r="CO334" i="12"/>
  <c r="CN334" i="12" s="1"/>
  <c r="CQ334" i="12"/>
  <c r="CP334" i="12" s="1"/>
  <c r="CR334" i="12"/>
  <c r="CI335" i="12"/>
  <c r="CH335" i="12" s="1"/>
  <c r="CK335" i="12"/>
  <c r="CJ335" i="12" s="1"/>
  <c r="CM335" i="12"/>
  <c r="CL335" i="12" s="1"/>
  <c r="CO335" i="12"/>
  <c r="CN335" i="12" s="1"/>
  <c r="CQ335" i="12"/>
  <c r="CP335" i="12" s="1"/>
  <c r="CR335" i="12"/>
  <c r="CI336" i="12"/>
  <c r="CH336" i="12" s="1"/>
  <c r="CK336" i="12"/>
  <c r="CJ336" i="12" s="1"/>
  <c r="CM336" i="12"/>
  <c r="CL336" i="12" s="1"/>
  <c r="CO336" i="12"/>
  <c r="CN336" i="12" s="1"/>
  <c r="CQ336" i="12"/>
  <c r="CP336" i="12" s="1"/>
  <c r="CR336" i="12"/>
  <c r="CI337" i="12"/>
  <c r="CH337" i="12" s="1"/>
  <c r="CK337" i="12"/>
  <c r="CJ337" i="12" s="1"/>
  <c r="CM337" i="12"/>
  <c r="CL337" i="12" s="1"/>
  <c r="CO337" i="12"/>
  <c r="CN337" i="12" s="1"/>
  <c r="CQ337" i="12"/>
  <c r="CP337" i="12" s="1"/>
  <c r="CR337" i="12"/>
  <c r="CI338" i="12"/>
  <c r="CH338" i="12" s="1"/>
  <c r="CK338" i="12"/>
  <c r="CJ338" i="12" s="1"/>
  <c r="CM338" i="12"/>
  <c r="CL338" i="12" s="1"/>
  <c r="CO338" i="12"/>
  <c r="CN338" i="12" s="1"/>
  <c r="CQ338" i="12"/>
  <c r="CP338" i="12" s="1"/>
  <c r="CR338" i="12"/>
  <c r="CI339" i="12"/>
  <c r="CH339" i="12" s="1"/>
  <c r="CK339" i="12"/>
  <c r="CJ339" i="12" s="1"/>
  <c r="CM339" i="12"/>
  <c r="CL339" i="12" s="1"/>
  <c r="CO339" i="12"/>
  <c r="CN339" i="12" s="1"/>
  <c r="CQ339" i="12"/>
  <c r="CP339" i="12" s="1"/>
  <c r="CR339" i="12"/>
  <c r="CI340" i="12"/>
  <c r="CH340" i="12" s="1"/>
  <c r="CK340" i="12"/>
  <c r="CJ340" i="12" s="1"/>
  <c r="CM340" i="12"/>
  <c r="CL340" i="12" s="1"/>
  <c r="CO340" i="12"/>
  <c r="CN340" i="12" s="1"/>
  <c r="CQ340" i="12"/>
  <c r="CP340" i="12" s="1"/>
  <c r="CR340" i="12"/>
  <c r="CI341" i="12"/>
  <c r="CH341" i="12" s="1"/>
  <c r="CK341" i="12"/>
  <c r="CJ341" i="12" s="1"/>
  <c r="CM341" i="12"/>
  <c r="CL341" i="12" s="1"/>
  <c r="CO341" i="12"/>
  <c r="CN341" i="12" s="1"/>
  <c r="CQ341" i="12"/>
  <c r="CP341" i="12" s="1"/>
  <c r="CR341" i="12"/>
  <c r="CI342" i="12"/>
  <c r="CH342" i="12" s="1"/>
  <c r="CK342" i="12"/>
  <c r="CJ342" i="12" s="1"/>
  <c r="CM342" i="12"/>
  <c r="CL342" i="12" s="1"/>
  <c r="CO342" i="12"/>
  <c r="CN342" i="12" s="1"/>
  <c r="CQ342" i="12"/>
  <c r="CP342" i="12" s="1"/>
  <c r="CR342" i="12"/>
  <c r="CI343" i="12"/>
  <c r="CH343" i="12" s="1"/>
  <c r="CK343" i="12"/>
  <c r="CJ343" i="12" s="1"/>
  <c r="CM343" i="12"/>
  <c r="CL343" i="12" s="1"/>
  <c r="CO343" i="12"/>
  <c r="CN343" i="12" s="1"/>
  <c r="CQ343" i="12"/>
  <c r="CP343" i="12" s="1"/>
  <c r="CR343" i="12"/>
  <c r="CI344" i="12"/>
  <c r="CH344" i="12" s="1"/>
  <c r="CK344" i="12"/>
  <c r="CJ344" i="12" s="1"/>
  <c r="CM344" i="12"/>
  <c r="CL344" i="12" s="1"/>
  <c r="CO344" i="12"/>
  <c r="CN344" i="12" s="1"/>
  <c r="CQ344" i="12"/>
  <c r="CP344" i="12" s="1"/>
  <c r="CR344" i="12"/>
  <c r="CI345" i="12"/>
  <c r="CH345" i="12" s="1"/>
  <c r="CK345" i="12"/>
  <c r="CJ345" i="12" s="1"/>
  <c r="CM345" i="12"/>
  <c r="CL345" i="12" s="1"/>
  <c r="CO345" i="12"/>
  <c r="CN345" i="12" s="1"/>
  <c r="CQ345" i="12"/>
  <c r="CP345" i="12" s="1"/>
  <c r="CR345" i="12"/>
  <c r="CI346" i="12"/>
  <c r="CH346" i="12" s="1"/>
  <c r="CK346" i="12"/>
  <c r="CJ346" i="12" s="1"/>
  <c r="CM346" i="12"/>
  <c r="CL346" i="12" s="1"/>
  <c r="CO346" i="12"/>
  <c r="CN346" i="12" s="1"/>
  <c r="CQ346" i="12"/>
  <c r="CP346" i="12" s="1"/>
  <c r="CR346" i="12"/>
  <c r="CI347" i="12"/>
  <c r="CH347" i="12" s="1"/>
  <c r="CK347" i="12"/>
  <c r="CJ347" i="12" s="1"/>
  <c r="CM347" i="12"/>
  <c r="CL347" i="12" s="1"/>
  <c r="CO347" i="12"/>
  <c r="CN347" i="12" s="1"/>
  <c r="CQ347" i="12"/>
  <c r="CP347" i="12" s="1"/>
  <c r="CR347" i="12"/>
  <c r="CR5" i="12"/>
  <c r="CQ5" i="12"/>
  <c r="CP5" i="12" s="1"/>
  <c r="CO5" i="12"/>
  <c r="CN5" i="12" s="1"/>
  <c r="CM5" i="12"/>
  <c r="CL5" i="12" s="1"/>
  <c r="CK5" i="12"/>
  <c r="CJ5" i="12" s="1"/>
  <c r="CI5" i="12"/>
  <c r="CH5" i="12" s="1"/>
  <c r="DN2148" i="11"/>
  <c r="DN2147" i="11"/>
  <c r="DN2146" i="11"/>
  <c r="DN2145" i="11"/>
  <c r="DN2144" i="11"/>
  <c r="DN2143" i="11"/>
  <c r="DN2142" i="11"/>
  <c r="DN2141" i="11"/>
  <c r="DN2140" i="11"/>
  <c r="DN2139" i="11"/>
  <c r="DN2138" i="11"/>
  <c r="DN2137" i="11"/>
  <c r="DN2136" i="11"/>
  <c r="DN2135" i="11"/>
  <c r="DN2134" i="11"/>
  <c r="DN2133" i="11"/>
  <c r="DN2132" i="11"/>
  <c r="DN2131" i="11"/>
  <c r="DN2130" i="11"/>
  <c r="DN2129" i="11"/>
  <c r="DN2128" i="11"/>
  <c r="DN2127" i="11"/>
  <c r="DN2126" i="11"/>
  <c r="DN2125" i="11"/>
  <c r="DN2124" i="11"/>
  <c r="DN2123" i="11"/>
  <c r="DN2122" i="11"/>
  <c r="DN2121" i="11"/>
  <c r="DN2120" i="11"/>
  <c r="DN2119" i="11"/>
  <c r="DN2118" i="11"/>
  <c r="DN2117" i="11"/>
  <c r="DN2116" i="11"/>
  <c r="DN2115" i="11"/>
  <c r="DN2114" i="11"/>
  <c r="DN2113" i="11"/>
  <c r="DN2112" i="11"/>
  <c r="DN2111" i="11"/>
  <c r="DN2110" i="11"/>
  <c r="DN2109" i="11"/>
  <c r="DN2108" i="11"/>
  <c r="DN2107" i="11"/>
  <c r="DN2106" i="11"/>
  <c r="DN2105" i="11"/>
  <c r="DN2104" i="11"/>
  <c r="DN2103" i="11"/>
  <c r="DN2102" i="11"/>
  <c r="DN2101" i="11"/>
  <c r="DN2100" i="11"/>
  <c r="DN2099" i="11"/>
  <c r="DN2098" i="11"/>
  <c r="DN2097" i="11"/>
  <c r="DN2096" i="11"/>
  <c r="DN2095" i="11"/>
  <c r="DN2094" i="11"/>
  <c r="DN2093" i="11"/>
  <c r="DN2092" i="11"/>
  <c r="DN2091" i="11"/>
  <c r="DN2090" i="11"/>
  <c r="DN2089" i="11"/>
  <c r="DN2088" i="11"/>
  <c r="DN2087" i="11"/>
  <c r="DN2086" i="11"/>
  <c r="DN2085" i="11"/>
  <c r="DN2084" i="11"/>
  <c r="DN2083" i="11"/>
  <c r="DN2082" i="11"/>
  <c r="DN2081" i="11"/>
  <c r="DN2080" i="11"/>
  <c r="DN2079" i="11"/>
  <c r="DN2078" i="11"/>
  <c r="DN2077" i="11"/>
  <c r="DN2076" i="11"/>
  <c r="DN2075" i="11"/>
  <c r="DN2074" i="11"/>
  <c r="DN2073" i="11"/>
  <c r="DN2072" i="11"/>
  <c r="DN2071" i="11"/>
  <c r="DN2070" i="11"/>
  <c r="DN2069" i="11"/>
  <c r="DN2068" i="11"/>
  <c r="DN2067" i="11"/>
  <c r="DN2066" i="11"/>
  <c r="DN2065" i="11"/>
  <c r="DN2064" i="11"/>
  <c r="DN2063" i="11"/>
  <c r="DN2062" i="11"/>
  <c r="DN2061" i="11"/>
  <c r="DN2060" i="11"/>
  <c r="DN2059" i="11"/>
  <c r="DN2058" i="11"/>
  <c r="DN2057" i="11"/>
  <c r="DN2056" i="11"/>
  <c r="DN2055" i="11"/>
  <c r="DN2054" i="11"/>
  <c r="DN2053" i="11"/>
  <c r="DN2052" i="11"/>
  <c r="DN2051" i="11"/>
  <c r="DN2050" i="11"/>
  <c r="DN2049" i="11"/>
  <c r="DN2048" i="11"/>
  <c r="DN2047" i="11"/>
  <c r="DN2046" i="11"/>
  <c r="DN2045" i="11"/>
  <c r="DN2044" i="11"/>
  <c r="DN2043" i="11"/>
  <c r="DN2042" i="11"/>
  <c r="DN2041" i="11"/>
  <c r="DN2040" i="11"/>
  <c r="DN2039" i="11"/>
  <c r="DN2038" i="11"/>
  <c r="DN2037" i="11"/>
  <c r="DN2036" i="11"/>
  <c r="DN2035" i="11"/>
  <c r="DN2034" i="11"/>
  <c r="DN2033" i="11"/>
  <c r="DN2032" i="11"/>
  <c r="DN2031" i="11"/>
  <c r="DN2030" i="11"/>
  <c r="DN2029" i="11"/>
  <c r="DN2028" i="11"/>
  <c r="DN2027" i="11"/>
  <c r="DN2026" i="11"/>
  <c r="DN2025" i="11"/>
  <c r="DN2024" i="11"/>
  <c r="DN2023" i="11"/>
  <c r="DN2022" i="11"/>
  <c r="DN2021" i="11"/>
  <c r="DN2020" i="11"/>
  <c r="DN2019" i="11"/>
  <c r="DN2018" i="11"/>
  <c r="DN2017" i="11"/>
  <c r="DN2016" i="11"/>
  <c r="DN2015" i="11"/>
  <c r="DN2014" i="11"/>
  <c r="DN2013" i="11"/>
  <c r="DN2012" i="11"/>
  <c r="DN2011" i="11"/>
  <c r="DN2010" i="11"/>
  <c r="DN2009" i="11"/>
  <c r="DN2008" i="11"/>
  <c r="DN2007" i="11"/>
  <c r="DN2006" i="11"/>
  <c r="DN2005" i="11"/>
  <c r="DN2004" i="11"/>
  <c r="DN2003" i="11"/>
  <c r="DN2002" i="11"/>
  <c r="DN2001" i="11"/>
  <c r="DN2000" i="11"/>
  <c r="DN1999" i="11"/>
  <c r="DN1998" i="11"/>
  <c r="DN1997" i="11"/>
  <c r="DN1996" i="11"/>
  <c r="DN1995" i="11"/>
  <c r="DN1994" i="11"/>
  <c r="DN1993" i="11"/>
  <c r="DN1992" i="11"/>
  <c r="DN1991" i="11"/>
  <c r="DN1990" i="11"/>
  <c r="DN1989" i="11"/>
  <c r="DN1988" i="11"/>
  <c r="DN1987" i="11"/>
  <c r="DN1986" i="11"/>
  <c r="DN1985" i="11"/>
  <c r="DN1984" i="11"/>
  <c r="DN1983" i="11"/>
  <c r="DN1982" i="11"/>
  <c r="DN1981" i="11"/>
  <c r="DN1980" i="11"/>
  <c r="DN1979" i="11"/>
  <c r="DN1978" i="11"/>
  <c r="DN1977" i="11"/>
  <c r="DN1976" i="11"/>
  <c r="DN1975" i="11"/>
  <c r="DN1974" i="11"/>
  <c r="DN1973" i="11"/>
  <c r="DN1972" i="11"/>
  <c r="DN1971" i="11"/>
  <c r="DN1970" i="11"/>
  <c r="DN1969" i="11"/>
  <c r="DN1968" i="11"/>
  <c r="DN1967" i="11"/>
  <c r="DN1966" i="11"/>
  <c r="DN1965" i="11"/>
  <c r="DN1964" i="11"/>
  <c r="DN1963" i="11"/>
  <c r="DN1962" i="11"/>
  <c r="DN1961" i="11"/>
  <c r="DN1960" i="11"/>
  <c r="DN1959" i="11"/>
  <c r="DN1958" i="11"/>
  <c r="DN1957" i="11"/>
  <c r="DN1956" i="11"/>
  <c r="DN1955" i="11"/>
  <c r="DN1954" i="11"/>
  <c r="DN1953" i="11"/>
  <c r="DN1952" i="11"/>
  <c r="DN1951" i="11"/>
  <c r="DN1950" i="11"/>
  <c r="DN1949" i="11"/>
  <c r="DN1948" i="11"/>
  <c r="DN1947" i="11"/>
  <c r="DN1946" i="11"/>
  <c r="DN1945" i="11"/>
  <c r="DN1944" i="11"/>
  <c r="DN1943" i="11"/>
  <c r="DN1942" i="11"/>
  <c r="DN1941" i="11"/>
  <c r="DN1940" i="11"/>
  <c r="DN1939" i="11"/>
  <c r="DN1938" i="11"/>
  <c r="DN1937" i="11"/>
  <c r="DN1936" i="11"/>
  <c r="DN1935" i="11"/>
  <c r="DN1934" i="11"/>
  <c r="DN1933" i="11"/>
  <c r="DN1932" i="11"/>
  <c r="DN1931" i="11"/>
  <c r="DN1930" i="11"/>
  <c r="DN1929" i="11"/>
  <c r="DN1928" i="11"/>
  <c r="DN1927" i="11"/>
  <c r="DN1926" i="11"/>
  <c r="DN1925" i="11"/>
  <c r="DN1924" i="11"/>
  <c r="DN1923" i="11"/>
  <c r="DN1922" i="11"/>
  <c r="DN1921" i="11"/>
  <c r="DN1920" i="11"/>
  <c r="DN1919" i="11"/>
  <c r="DN1918" i="11"/>
  <c r="DN1917" i="11"/>
  <c r="DN1916" i="11"/>
  <c r="DN1915" i="11"/>
  <c r="DN1914" i="11"/>
  <c r="DN1913" i="11"/>
  <c r="DN1912" i="11"/>
  <c r="DN1911" i="11"/>
  <c r="DN1910" i="11"/>
  <c r="DN1909" i="11"/>
  <c r="DN1908" i="11"/>
  <c r="DN1907" i="11"/>
  <c r="DN1906" i="11"/>
  <c r="DN1905" i="11"/>
  <c r="DN1904" i="11"/>
  <c r="DN1903" i="11"/>
  <c r="DN1902" i="11"/>
  <c r="DN1901" i="11"/>
  <c r="DN1900" i="11"/>
  <c r="DN1899" i="11"/>
  <c r="DN1898" i="11"/>
  <c r="DN1897" i="11"/>
  <c r="DN1896" i="11"/>
  <c r="DN1895" i="11"/>
  <c r="DN1894" i="11"/>
  <c r="DN1893" i="11"/>
  <c r="DN1892" i="11"/>
  <c r="DN1891" i="11"/>
  <c r="DN1890" i="11"/>
  <c r="DN1889" i="11"/>
  <c r="DN1888" i="11"/>
  <c r="DN1887" i="11"/>
  <c r="DN1886" i="11"/>
  <c r="DN1885" i="11"/>
  <c r="DN1884" i="11"/>
  <c r="DN1883" i="11"/>
  <c r="DN1882" i="11"/>
  <c r="DN1881" i="11"/>
  <c r="DN1880" i="11"/>
  <c r="DN1879" i="11"/>
  <c r="DN1878" i="11"/>
  <c r="DN1877" i="11"/>
  <c r="DN1876" i="11"/>
  <c r="DN1875" i="11"/>
  <c r="DN1874" i="11"/>
  <c r="DN1873" i="11"/>
  <c r="DN1872" i="11"/>
  <c r="DN1871" i="11"/>
  <c r="DN1870" i="11"/>
  <c r="DN1869" i="11"/>
  <c r="DN1868" i="11"/>
  <c r="DN1867" i="11"/>
  <c r="DN1866" i="11"/>
  <c r="DN1865" i="11"/>
  <c r="DN1864" i="11"/>
  <c r="DN1863" i="11"/>
  <c r="DN1862" i="11"/>
  <c r="DN1861" i="11"/>
  <c r="DN1860" i="11"/>
  <c r="DN1859" i="11"/>
  <c r="DN1858" i="11"/>
  <c r="DN1857" i="11"/>
  <c r="DN1856" i="11"/>
  <c r="DN1855" i="11"/>
  <c r="DN1854" i="11"/>
  <c r="DN1853" i="11"/>
  <c r="DN1852" i="11"/>
  <c r="DN1851" i="11"/>
  <c r="DN1850" i="11"/>
  <c r="DN1849" i="11"/>
  <c r="DN1848" i="11"/>
  <c r="DN1847" i="11"/>
  <c r="DN1846" i="11"/>
  <c r="DN1845" i="11"/>
  <c r="DN1844" i="11"/>
  <c r="DN1843" i="11"/>
  <c r="DN1842" i="11"/>
  <c r="DN1841" i="11"/>
  <c r="DN1840" i="11"/>
  <c r="DN1839" i="11"/>
  <c r="DN1838" i="11"/>
  <c r="DN1837" i="11"/>
  <c r="DN1836" i="11"/>
  <c r="DN1835" i="11"/>
  <c r="DN1834" i="11"/>
  <c r="DN1833" i="11"/>
  <c r="DN1832" i="11"/>
  <c r="DN1831" i="11"/>
  <c r="DN1830" i="11"/>
  <c r="DN1829" i="11"/>
  <c r="DN1828" i="11"/>
  <c r="DN1827" i="11"/>
  <c r="DN1826" i="11"/>
  <c r="DN1825" i="11"/>
  <c r="DN1824" i="11"/>
  <c r="DN1823" i="11"/>
  <c r="DN1822" i="11"/>
  <c r="DN1821" i="11"/>
  <c r="DN1820" i="11"/>
  <c r="DN1819" i="11"/>
  <c r="DN1818" i="11"/>
  <c r="DN1817" i="11"/>
  <c r="DN1816" i="11"/>
  <c r="DN1815" i="11"/>
  <c r="DN1814" i="11"/>
  <c r="DN1813" i="11"/>
  <c r="DN1812" i="11"/>
  <c r="DN1811" i="11"/>
  <c r="DN1810" i="11"/>
  <c r="DN1809" i="11"/>
  <c r="DN1808" i="11"/>
  <c r="DN1807" i="11"/>
  <c r="DN1806" i="11"/>
  <c r="DN1805" i="11"/>
  <c r="DN1804" i="11"/>
  <c r="DN1803" i="11"/>
  <c r="DN1802" i="11"/>
  <c r="DN1801" i="11"/>
  <c r="DN1800" i="11"/>
  <c r="DN1799" i="11"/>
  <c r="DN1798" i="11"/>
  <c r="DN1797" i="11"/>
  <c r="DN1796" i="11"/>
  <c r="DN1795" i="11"/>
  <c r="DN1794" i="11"/>
  <c r="DN1793" i="11"/>
  <c r="DN1792" i="11"/>
  <c r="DN1791" i="11"/>
  <c r="DN1790" i="11"/>
  <c r="DN1789" i="11"/>
  <c r="DN1788" i="11"/>
  <c r="DN1787" i="11"/>
  <c r="DN1786" i="11"/>
  <c r="DN1785" i="11"/>
  <c r="DN1784" i="11"/>
  <c r="DN1783" i="11"/>
  <c r="DN1782" i="11"/>
  <c r="DN1781" i="11"/>
  <c r="DN1780" i="11"/>
  <c r="DN1779" i="11"/>
  <c r="DN1778" i="11"/>
  <c r="DN1777" i="11"/>
  <c r="DN1776" i="11"/>
  <c r="DN1775" i="11"/>
  <c r="DN1774" i="11"/>
  <c r="DN1773" i="11"/>
  <c r="DN1772" i="11"/>
  <c r="DN1771" i="11"/>
  <c r="DN1770" i="11"/>
  <c r="DN1769" i="11"/>
  <c r="DN1768" i="11"/>
  <c r="DN1767" i="11"/>
  <c r="DN1766" i="11"/>
  <c r="DN1765" i="11"/>
  <c r="DN1764" i="11"/>
  <c r="DN1763" i="11"/>
  <c r="DN1762" i="11"/>
  <c r="DN1761" i="11"/>
  <c r="DN1760" i="11"/>
  <c r="DN1759" i="11"/>
  <c r="DN1758" i="11"/>
  <c r="DN1757" i="11"/>
  <c r="DN1756" i="11"/>
  <c r="DN1755" i="11"/>
  <c r="DN1754" i="11"/>
  <c r="DN1753" i="11"/>
  <c r="DN1752" i="11"/>
  <c r="DN1751" i="11"/>
  <c r="DN1750" i="11"/>
  <c r="DN1749" i="11"/>
  <c r="DN1748" i="11"/>
  <c r="DN1747" i="11"/>
  <c r="DN1746" i="11"/>
  <c r="DN1745" i="11"/>
  <c r="DN1744" i="11"/>
  <c r="DN1743" i="11"/>
  <c r="DN1742" i="11"/>
  <c r="DN1741" i="11"/>
  <c r="DN1740" i="11"/>
  <c r="DN1739" i="11"/>
  <c r="DN1738" i="11"/>
  <c r="DN1737" i="11"/>
  <c r="DN1736" i="11"/>
  <c r="DN1735" i="11"/>
  <c r="DN1734" i="11"/>
  <c r="DN1733" i="11"/>
  <c r="DN1732" i="11"/>
  <c r="DN1731" i="11"/>
  <c r="DN1730" i="11"/>
  <c r="DN1729" i="11"/>
  <c r="DN1728" i="11"/>
  <c r="DN1727" i="11"/>
  <c r="DN1726" i="11"/>
  <c r="DN1725" i="11"/>
  <c r="DN1724" i="11"/>
  <c r="DN1723" i="11"/>
  <c r="DN1722" i="11"/>
  <c r="DN1721" i="11"/>
  <c r="DN1720" i="11"/>
  <c r="DN1719" i="11"/>
  <c r="DN1718" i="11"/>
  <c r="DN1717" i="11"/>
  <c r="DN1716" i="11"/>
  <c r="DN1715" i="11"/>
  <c r="DN1714" i="11"/>
  <c r="DN1713" i="11"/>
  <c r="DN1712" i="11"/>
  <c r="DN1711" i="11"/>
  <c r="DN1710" i="11"/>
  <c r="DN1709" i="11"/>
  <c r="DN1708" i="11"/>
  <c r="DN1707" i="11"/>
  <c r="DN1706" i="11"/>
  <c r="DN1705" i="11"/>
  <c r="DN1704" i="11"/>
  <c r="DN1703" i="11"/>
  <c r="DN1702" i="11"/>
  <c r="DN1701" i="11"/>
  <c r="DN1700" i="11"/>
  <c r="DN1699" i="11"/>
  <c r="DN1698" i="11"/>
  <c r="DN1697" i="11"/>
  <c r="DN1696" i="11"/>
  <c r="DN1695" i="11"/>
  <c r="DN1694" i="11"/>
  <c r="DN1693" i="11"/>
  <c r="DN1692" i="11"/>
  <c r="DN1691" i="11"/>
  <c r="DN1690" i="11"/>
  <c r="DN1689" i="11"/>
  <c r="DN1688" i="11"/>
  <c r="DN1687" i="11"/>
  <c r="DN1686" i="11"/>
  <c r="DN1685" i="11"/>
  <c r="DN1684" i="11"/>
  <c r="DN1683" i="11"/>
  <c r="DN1682" i="11"/>
  <c r="DN1681" i="11"/>
  <c r="DN1680" i="11"/>
  <c r="DN1679" i="11"/>
  <c r="DN1678" i="11"/>
  <c r="DN1677" i="11"/>
  <c r="DN1676" i="11"/>
  <c r="DN1675" i="11"/>
  <c r="DN1674" i="11"/>
  <c r="DN1673" i="11"/>
  <c r="DN1672" i="11"/>
  <c r="DN1671" i="11"/>
  <c r="DN1670" i="11"/>
  <c r="DN1669" i="11"/>
  <c r="DN1668" i="11"/>
  <c r="DN1667" i="11"/>
  <c r="DN1666" i="11"/>
  <c r="DN1665" i="11"/>
  <c r="DN1664" i="11"/>
  <c r="DN1663" i="11"/>
  <c r="DN1662" i="11"/>
  <c r="DN1661" i="11"/>
  <c r="DN1660" i="11"/>
  <c r="DN1659" i="11"/>
  <c r="DN1658" i="11"/>
  <c r="DN1657" i="11"/>
  <c r="DN1656" i="11"/>
  <c r="DN1655" i="11"/>
  <c r="DN1654" i="11"/>
  <c r="DN1653" i="11"/>
  <c r="DN1652" i="11"/>
  <c r="DN1651" i="11"/>
  <c r="DN1650" i="11"/>
  <c r="DN1649" i="11"/>
  <c r="DN1648" i="11"/>
  <c r="DN1647" i="11"/>
  <c r="DN1646" i="11"/>
  <c r="DN1645" i="11"/>
  <c r="DN1644" i="11"/>
  <c r="DN1643" i="11"/>
  <c r="DN1642" i="11"/>
  <c r="DN1641" i="11"/>
  <c r="DN1640" i="11"/>
  <c r="DN1639" i="11"/>
  <c r="DN1638" i="11"/>
  <c r="DN1637" i="11"/>
  <c r="DN1636" i="11"/>
  <c r="DN1635" i="11"/>
  <c r="DN1634" i="11"/>
  <c r="DN1633" i="11"/>
  <c r="DN1632" i="11"/>
  <c r="DN1631" i="11"/>
  <c r="DN1630" i="11"/>
  <c r="DN1629" i="11"/>
  <c r="DN1628" i="11"/>
  <c r="DN1627" i="11"/>
  <c r="DN1626" i="11"/>
  <c r="DN1625" i="11"/>
  <c r="DN1624" i="11"/>
  <c r="DN1623" i="11"/>
  <c r="DN1622" i="11"/>
  <c r="DN1621" i="11"/>
  <c r="DN1620" i="11"/>
  <c r="DN1619" i="11"/>
  <c r="DN1618" i="11"/>
  <c r="DN1617" i="11"/>
  <c r="DN1616" i="11"/>
  <c r="DN1615" i="11"/>
  <c r="DN1614" i="11"/>
  <c r="DN1613" i="11"/>
  <c r="DN1612" i="11"/>
  <c r="DN1611" i="11"/>
  <c r="DN1610" i="11"/>
  <c r="DN1609" i="11"/>
  <c r="DN1608" i="11"/>
  <c r="DN1607" i="11"/>
  <c r="DN1606" i="11"/>
  <c r="DN1605" i="11"/>
  <c r="DN1604" i="11"/>
  <c r="DN1603" i="11"/>
  <c r="DN1602" i="11"/>
  <c r="DN1601" i="11"/>
  <c r="DN1600" i="11"/>
  <c r="DN1599" i="11"/>
  <c r="DN1598" i="11"/>
  <c r="DN1597" i="11"/>
  <c r="DN1596" i="11"/>
  <c r="DN1595" i="11"/>
  <c r="DN1594" i="11"/>
  <c r="DN1593" i="11"/>
  <c r="DN1592" i="11"/>
  <c r="DN1591" i="11"/>
  <c r="DN1590" i="11"/>
  <c r="DN1589" i="11"/>
  <c r="DN1588" i="11"/>
  <c r="DN1587" i="11"/>
  <c r="DN1586" i="11"/>
  <c r="DN1585" i="11"/>
  <c r="DN1584" i="11"/>
  <c r="DN1583" i="11"/>
  <c r="DN1582" i="11"/>
  <c r="DN1581" i="11"/>
  <c r="DN1580" i="11"/>
  <c r="DN1579" i="11"/>
  <c r="DN1578" i="11"/>
  <c r="DN1577" i="11"/>
  <c r="DN1576" i="11"/>
  <c r="DN1575" i="11"/>
  <c r="DN1574" i="11"/>
  <c r="DN1573" i="11"/>
  <c r="DN1572" i="11"/>
  <c r="DN1571" i="11"/>
  <c r="DN1570" i="11"/>
  <c r="DN1569" i="11"/>
  <c r="DN1568" i="11"/>
  <c r="DN1567" i="11"/>
  <c r="DN1566" i="11"/>
  <c r="DN1565" i="11"/>
  <c r="DN1564" i="11"/>
  <c r="DN1563" i="11"/>
  <c r="DN1562" i="11"/>
  <c r="DN1561" i="11"/>
  <c r="DN1560" i="11"/>
  <c r="DN1559" i="11"/>
  <c r="DN1558" i="11"/>
  <c r="DN1557" i="11"/>
  <c r="DN1556" i="11"/>
  <c r="DN1555" i="11"/>
  <c r="DN1554" i="11"/>
  <c r="DN1553" i="11"/>
  <c r="DN1552" i="11"/>
  <c r="DN1551" i="11"/>
  <c r="DN1550" i="11"/>
  <c r="DN1549" i="11"/>
  <c r="DN1548" i="11"/>
  <c r="DN1547" i="11"/>
  <c r="DN1546" i="11"/>
  <c r="DN1545" i="11"/>
  <c r="DN1544" i="11"/>
  <c r="DN1543" i="11"/>
  <c r="DN1542" i="11"/>
  <c r="DN1541" i="11"/>
  <c r="DN1540" i="11"/>
  <c r="DN1539" i="11"/>
  <c r="DN1538" i="11"/>
  <c r="DN1537" i="11"/>
  <c r="DN1536" i="11"/>
  <c r="DN1535" i="11"/>
  <c r="DN1534" i="11"/>
  <c r="DN1533" i="11"/>
  <c r="DN1532" i="11"/>
  <c r="DN1531" i="11"/>
  <c r="DN1530" i="11"/>
  <c r="DN1529" i="11"/>
  <c r="DN1528" i="11"/>
  <c r="DN1527" i="11"/>
  <c r="DN1526" i="11"/>
  <c r="DN1525" i="11"/>
  <c r="DN1524" i="11"/>
  <c r="DN1523" i="11"/>
  <c r="DN1522" i="11"/>
  <c r="DN1521" i="11"/>
  <c r="DN1520" i="11"/>
  <c r="DN1519" i="11"/>
  <c r="DN1518" i="11"/>
  <c r="DN1517" i="11"/>
  <c r="DN1516" i="11"/>
  <c r="DN1515" i="11"/>
  <c r="DN1514" i="11"/>
  <c r="DN1513" i="11"/>
  <c r="DN1512" i="11"/>
  <c r="DN1511" i="11"/>
  <c r="DN1510" i="11"/>
  <c r="DN1509" i="11"/>
  <c r="DN1508" i="11"/>
  <c r="DN1507" i="11"/>
  <c r="DN1506" i="11"/>
  <c r="DN1505" i="11"/>
  <c r="DN1504" i="11"/>
  <c r="DN1503" i="11"/>
  <c r="DN1502" i="11"/>
  <c r="DN1501" i="11"/>
  <c r="DN1500" i="11"/>
  <c r="DN1499" i="11"/>
  <c r="DN1498" i="11"/>
  <c r="DN1497" i="11"/>
  <c r="DN1496" i="11"/>
  <c r="DN1495" i="11"/>
  <c r="DN1494" i="11"/>
  <c r="DN1493" i="11"/>
  <c r="DN1492" i="11"/>
  <c r="DN1491" i="11"/>
  <c r="DN1490" i="11"/>
  <c r="DN1489" i="11"/>
  <c r="DN1488" i="11"/>
  <c r="DN1487" i="11"/>
  <c r="DN1486" i="11"/>
  <c r="DN1485" i="11"/>
  <c r="DN1484" i="11"/>
  <c r="DN1483" i="11"/>
  <c r="DN1482" i="11"/>
  <c r="DN1481" i="11"/>
  <c r="DN1480" i="11"/>
  <c r="DN1479" i="11"/>
  <c r="DN1478" i="11"/>
  <c r="DN1477" i="11"/>
  <c r="DN1476" i="11"/>
  <c r="DN1475" i="11"/>
  <c r="DN1474" i="11"/>
  <c r="DN1473" i="11"/>
  <c r="DN1472" i="11"/>
  <c r="DN1471" i="11"/>
  <c r="DN1470" i="11"/>
  <c r="DN1469" i="11"/>
  <c r="DN1468" i="11"/>
  <c r="DN1467" i="11"/>
  <c r="DN1466" i="11"/>
  <c r="DN1465" i="11"/>
  <c r="DN1464" i="11"/>
  <c r="DN1463" i="11"/>
  <c r="DN1462" i="11"/>
  <c r="DN1461" i="11"/>
  <c r="DN1460" i="11"/>
  <c r="DN1459" i="11"/>
  <c r="DN1458" i="11"/>
  <c r="DN1457" i="11"/>
  <c r="DN1456" i="11"/>
  <c r="DN1455" i="11"/>
  <c r="DN1454" i="11"/>
  <c r="DN1453" i="11"/>
  <c r="DN1452" i="11"/>
  <c r="DN1451" i="11"/>
  <c r="DN1450" i="11"/>
  <c r="DN1449" i="11"/>
  <c r="DN1448" i="11"/>
  <c r="DN1447" i="11"/>
  <c r="DN1446" i="11"/>
  <c r="DN1445" i="11"/>
  <c r="DN1444" i="11"/>
  <c r="DN1443" i="11"/>
  <c r="DN1442" i="11"/>
  <c r="DN1441" i="11"/>
  <c r="DN1440" i="11"/>
  <c r="DN1439" i="11"/>
  <c r="DN1438" i="11"/>
  <c r="DN1437" i="11"/>
  <c r="DN1436" i="11"/>
  <c r="DN1435" i="11"/>
  <c r="DN1434" i="11"/>
  <c r="DN1433" i="11"/>
  <c r="DN1432" i="11"/>
  <c r="DN1431" i="11"/>
  <c r="DN1430" i="11"/>
  <c r="DN1429" i="11"/>
  <c r="DN1428" i="11"/>
  <c r="DN1427" i="11"/>
  <c r="DN1426" i="11"/>
  <c r="DN1425" i="11"/>
  <c r="DN1424" i="11"/>
  <c r="DN1423" i="11"/>
  <c r="DN1422" i="11"/>
  <c r="DN1421" i="11"/>
  <c r="DN1420" i="11"/>
  <c r="DN1419" i="11"/>
  <c r="DN1418" i="11"/>
  <c r="DN1417" i="11"/>
  <c r="DN1416" i="11"/>
  <c r="DN1415" i="11"/>
  <c r="DN1414" i="11"/>
  <c r="DN1413" i="11"/>
  <c r="DN1412" i="11"/>
  <c r="DN1411" i="11"/>
  <c r="DN1410" i="11"/>
  <c r="DN1409" i="11"/>
  <c r="DN1408" i="11"/>
  <c r="DN1407" i="11"/>
  <c r="DN1406" i="11"/>
  <c r="DN1405" i="11"/>
  <c r="DN1404" i="11"/>
  <c r="DN1403" i="11"/>
  <c r="DN1402" i="11"/>
  <c r="DN1401" i="11"/>
  <c r="DN1400" i="11"/>
  <c r="DN1399" i="11"/>
  <c r="DN1398" i="11"/>
  <c r="DN1397" i="11"/>
  <c r="DN1396" i="11"/>
  <c r="DN1395" i="11"/>
  <c r="DN1394" i="11"/>
  <c r="DN1393" i="11"/>
  <c r="DN1392" i="11"/>
  <c r="DN1391" i="11"/>
  <c r="DN1390" i="11"/>
  <c r="DN1389" i="11"/>
  <c r="DN1388" i="11"/>
  <c r="DN1387" i="11"/>
  <c r="DN1386" i="11"/>
  <c r="DN1385" i="11"/>
  <c r="DN1384" i="11"/>
  <c r="DN1383" i="11"/>
  <c r="DN1382" i="11"/>
  <c r="DN1381" i="11"/>
  <c r="DN1380" i="11"/>
  <c r="DN1379" i="11"/>
  <c r="DN1378" i="11"/>
  <c r="DN1377" i="11"/>
  <c r="DN1376" i="11"/>
  <c r="DN1375" i="11"/>
  <c r="DN1374" i="11"/>
  <c r="DN1373" i="11"/>
  <c r="DN1372" i="11"/>
  <c r="DN1371" i="11"/>
  <c r="DN1370" i="11"/>
  <c r="DN1369" i="11"/>
  <c r="DN1368" i="11"/>
  <c r="DN1367" i="11"/>
  <c r="DN1366" i="11"/>
  <c r="DN1365" i="11"/>
  <c r="DN1364" i="11"/>
  <c r="DN1363" i="11"/>
  <c r="DN1362" i="11"/>
  <c r="DN1361" i="11"/>
  <c r="DN1360" i="11"/>
  <c r="DN1359" i="11"/>
  <c r="DN1358" i="11"/>
  <c r="DN1357" i="11"/>
  <c r="DN1356" i="11"/>
  <c r="DN1355" i="11"/>
  <c r="DN1354" i="11"/>
  <c r="DN1353" i="11"/>
  <c r="DN1352" i="11"/>
  <c r="DN1351" i="11"/>
  <c r="DN1350" i="11"/>
  <c r="DN1349" i="11"/>
  <c r="DN1348" i="11"/>
  <c r="DN1347" i="11"/>
  <c r="DN1346" i="11"/>
  <c r="DN1345" i="11"/>
  <c r="DN1344" i="11"/>
  <c r="DN1343" i="11"/>
  <c r="DN1342" i="11"/>
  <c r="DN1341" i="11"/>
  <c r="DN1340" i="11"/>
  <c r="DN1339" i="11"/>
  <c r="DN1338" i="11"/>
  <c r="DN1337" i="11"/>
  <c r="DN1336" i="11"/>
  <c r="DN1335" i="11"/>
  <c r="DN1334" i="11"/>
  <c r="DN1333" i="11"/>
  <c r="DN1332" i="11"/>
  <c r="DN1331" i="11"/>
  <c r="DN1330" i="11"/>
  <c r="DN1329" i="11"/>
  <c r="DN1328" i="11"/>
  <c r="DN1327" i="11"/>
  <c r="DN1326" i="11"/>
  <c r="DN1325" i="11"/>
  <c r="DN1324" i="11"/>
  <c r="DN1323" i="11"/>
  <c r="DN1322" i="11"/>
  <c r="DN1321" i="11"/>
  <c r="DN1320" i="11"/>
  <c r="DN1319" i="11"/>
  <c r="DN1318" i="11"/>
  <c r="DN1317" i="11"/>
  <c r="DN1316" i="11"/>
  <c r="DN1315" i="11"/>
  <c r="DN1314" i="11"/>
  <c r="DN1313" i="11"/>
  <c r="DN1312" i="11"/>
  <c r="DN1311" i="11"/>
  <c r="DN1310" i="11"/>
  <c r="DN1309" i="11"/>
  <c r="DN1308" i="11"/>
  <c r="DN1307" i="11"/>
  <c r="DN1306" i="11"/>
  <c r="DN1305" i="11"/>
  <c r="DN1304" i="11"/>
  <c r="DN1303" i="11"/>
  <c r="DN1302" i="11"/>
  <c r="DN1301" i="11"/>
  <c r="DN1300" i="11"/>
  <c r="DN1299" i="11"/>
  <c r="DN1298" i="11"/>
  <c r="DN1297" i="11"/>
  <c r="DN1296" i="11"/>
  <c r="DN1295" i="11"/>
  <c r="DN1294" i="11"/>
  <c r="DN1293" i="11"/>
  <c r="DN1292" i="11"/>
  <c r="DN1291" i="11"/>
  <c r="DN1290" i="11"/>
  <c r="DN1289" i="11"/>
  <c r="DN1288" i="11"/>
  <c r="DN1287" i="11"/>
  <c r="DN1286" i="11"/>
  <c r="DN1285" i="11"/>
  <c r="DN1284" i="11"/>
  <c r="DN1283" i="11"/>
  <c r="DN1282" i="11"/>
  <c r="DN1281" i="11"/>
  <c r="DN1280" i="11"/>
  <c r="DN1279" i="11"/>
  <c r="DN1278" i="11"/>
  <c r="DN1277" i="11"/>
  <c r="DN1276" i="11"/>
  <c r="DN1275" i="11"/>
  <c r="DN1274" i="11"/>
  <c r="DN1273" i="11"/>
  <c r="DN1272" i="11"/>
  <c r="DN1271" i="11"/>
  <c r="DN1270" i="11"/>
  <c r="DN1269" i="11"/>
  <c r="DN1268" i="11"/>
  <c r="DN1267" i="11"/>
  <c r="DN1266" i="11"/>
  <c r="DN1265" i="11"/>
  <c r="DN1264" i="11"/>
  <c r="DN1263" i="11"/>
  <c r="DN1262" i="11"/>
  <c r="DN1261" i="11"/>
  <c r="DN1260" i="11"/>
  <c r="DN1259" i="11"/>
  <c r="DN1258" i="11"/>
  <c r="DN1257" i="11"/>
  <c r="DN1256" i="11"/>
  <c r="DN1255" i="11"/>
  <c r="DN1254" i="11"/>
  <c r="DN1253" i="11"/>
  <c r="DN1252" i="11"/>
  <c r="DN1251" i="11"/>
  <c r="DN1250" i="11"/>
  <c r="DN1249" i="11"/>
  <c r="DN1248" i="11"/>
  <c r="DN1247" i="11"/>
  <c r="DN1246" i="11"/>
  <c r="DN1245" i="11"/>
  <c r="DN1244" i="11"/>
  <c r="DN1243" i="11"/>
  <c r="DN1242" i="11"/>
  <c r="DN1241" i="11"/>
  <c r="DN1240" i="11"/>
  <c r="DN1239" i="11"/>
  <c r="DN1238" i="11"/>
  <c r="DN1237" i="11"/>
  <c r="DN1236" i="11"/>
  <c r="DN1235" i="11"/>
  <c r="DN1234" i="11"/>
  <c r="DN1233" i="11"/>
  <c r="DN1232" i="11"/>
  <c r="DN1231" i="11"/>
  <c r="DN1230" i="11"/>
  <c r="DN1229" i="11"/>
  <c r="DN1228" i="11"/>
  <c r="DN1227" i="11"/>
  <c r="DN1226" i="11"/>
  <c r="DN1225" i="11"/>
  <c r="DN1224" i="11"/>
  <c r="DN1223" i="11"/>
  <c r="DN1222" i="11"/>
  <c r="DN1221" i="11"/>
  <c r="DN1220" i="11"/>
  <c r="DN1219" i="11"/>
  <c r="DN1218" i="11"/>
  <c r="DN1217" i="11"/>
  <c r="DN1216" i="11"/>
  <c r="DN1215" i="11"/>
  <c r="DN1214" i="11"/>
  <c r="DN1213" i="11"/>
  <c r="DN1212" i="11"/>
  <c r="DN1211" i="11"/>
  <c r="DN1210" i="11"/>
  <c r="DN1209" i="11"/>
  <c r="DN1208" i="11"/>
  <c r="DN1207" i="11"/>
  <c r="DN1206" i="11"/>
  <c r="DN1205" i="11"/>
  <c r="DN1204" i="11"/>
  <c r="DN1203" i="11"/>
  <c r="DN1202" i="11"/>
  <c r="DN1201" i="11"/>
  <c r="DN1200" i="11"/>
  <c r="DN1199" i="11"/>
  <c r="DN1198" i="11"/>
  <c r="DN1197" i="11"/>
  <c r="DN1196" i="11"/>
  <c r="DN1195" i="11"/>
  <c r="DN1194" i="11"/>
  <c r="DN1193" i="11"/>
  <c r="DN1192" i="11"/>
  <c r="DN1191" i="11"/>
  <c r="DN1190" i="11"/>
  <c r="DN1189" i="11"/>
  <c r="DN1188" i="11"/>
  <c r="DN1187" i="11"/>
  <c r="DN1186" i="11"/>
  <c r="DN1185" i="11"/>
  <c r="DN1184" i="11"/>
  <c r="DN1183" i="11"/>
  <c r="DN1182" i="11"/>
  <c r="DN1181" i="11"/>
  <c r="DN1180" i="11"/>
  <c r="DN1179" i="11"/>
  <c r="DN1178" i="11"/>
  <c r="DN1177" i="11"/>
  <c r="DN1176" i="11"/>
  <c r="DN1175" i="11"/>
  <c r="DN1174" i="11"/>
  <c r="DN1173" i="11"/>
  <c r="DN1172" i="11"/>
  <c r="DN1171" i="11"/>
  <c r="DN1170" i="11"/>
  <c r="DN1169" i="11"/>
  <c r="DN1168" i="11"/>
  <c r="DN1167" i="11"/>
  <c r="DN1166" i="11"/>
  <c r="DN1165" i="11"/>
  <c r="DN1164" i="11"/>
  <c r="DN1163" i="11"/>
  <c r="DN1162" i="11"/>
  <c r="DN1161" i="11"/>
  <c r="DN1160" i="11"/>
  <c r="DN1159" i="11"/>
  <c r="DN1158" i="11"/>
  <c r="DN1157" i="11"/>
  <c r="DN1156" i="11"/>
  <c r="DN1155" i="11"/>
  <c r="DN1154" i="11"/>
  <c r="DN1153" i="11"/>
  <c r="DN1152" i="11"/>
  <c r="DN1151" i="11"/>
  <c r="DN1150" i="11"/>
  <c r="DN1149" i="11"/>
  <c r="DN1148" i="11"/>
  <c r="DN1147" i="11"/>
  <c r="DN1146" i="11"/>
  <c r="DN1145" i="11"/>
  <c r="DN1144" i="11"/>
  <c r="DN1143" i="11"/>
  <c r="DN1142" i="11"/>
  <c r="DN1141" i="11"/>
  <c r="DN1140" i="11"/>
  <c r="DN1139" i="11"/>
  <c r="DN1138" i="11"/>
  <c r="DN1137" i="11"/>
  <c r="DN1136" i="11"/>
  <c r="DN1135" i="11"/>
  <c r="DN1134" i="11"/>
  <c r="DN1133" i="11"/>
  <c r="DN1132" i="11"/>
  <c r="DN1131" i="11"/>
  <c r="DN1130" i="11"/>
  <c r="DN1129" i="11"/>
  <c r="DN1128" i="11"/>
  <c r="DN1127" i="11"/>
  <c r="DN1126" i="11"/>
  <c r="DN1125" i="11"/>
  <c r="DN1124" i="11"/>
  <c r="DN1123" i="11"/>
  <c r="DN1122" i="11"/>
  <c r="DN1121" i="11"/>
  <c r="DN1120" i="11"/>
  <c r="DN1119" i="11"/>
  <c r="DN1118" i="11"/>
  <c r="DN1117" i="11"/>
  <c r="DN1116" i="11"/>
  <c r="DN1115" i="11"/>
  <c r="DN1114" i="11"/>
  <c r="DN1113" i="11"/>
  <c r="DN1112" i="11"/>
  <c r="DN1111" i="11"/>
  <c r="DN1110" i="11"/>
  <c r="DN1109" i="11"/>
  <c r="DN1108" i="11"/>
  <c r="DN1107" i="11"/>
  <c r="DN1106" i="11"/>
  <c r="DN1105" i="11"/>
  <c r="DN1104" i="11"/>
  <c r="DN1103" i="11"/>
  <c r="DN1102" i="11"/>
  <c r="DN1101" i="11"/>
  <c r="DN1100" i="11"/>
  <c r="DN1099" i="11"/>
  <c r="DN1098" i="11"/>
  <c r="DN1097" i="11"/>
  <c r="DN1096" i="11"/>
  <c r="DN1095" i="11"/>
  <c r="DN1094" i="11"/>
  <c r="DN1093" i="11"/>
  <c r="DN1092" i="11"/>
  <c r="DN1091" i="11"/>
  <c r="DN1090" i="11"/>
  <c r="DN1089" i="11"/>
  <c r="DN1088" i="11"/>
  <c r="DN1087" i="11"/>
  <c r="DN1086" i="11"/>
  <c r="DN1085" i="11"/>
  <c r="DN1084" i="11"/>
  <c r="DN1083" i="11"/>
  <c r="DN1082" i="11"/>
  <c r="DN1081" i="11"/>
  <c r="DN1080" i="11"/>
  <c r="DN1079" i="11"/>
  <c r="DN1078" i="11"/>
  <c r="DN1077" i="11"/>
  <c r="DN1076" i="11"/>
  <c r="DN1075" i="11"/>
  <c r="DN1074" i="11"/>
  <c r="DN1073" i="11"/>
  <c r="DN1072" i="11"/>
  <c r="DN1071" i="11"/>
  <c r="DN1070" i="11"/>
  <c r="DN1069" i="11"/>
  <c r="DN1068" i="11"/>
  <c r="DN1067" i="11"/>
  <c r="DN1066" i="11"/>
  <c r="DN1065" i="11"/>
  <c r="DN1064" i="11"/>
  <c r="DN1063" i="11"/>
  <c r="DN1062" i="11"/>
  <c r="DN1061" i="11"/>
  <c r="DN1060" i="11"/>
  <c r="DN1059" i="11"/>
  <c r="DN1058" i="11"/>
  <c r="DN1057" i="11"/>
  <c r="DN1056" i="11"/>
  <c r="DN1055" i="11"/>
  <c r="DN1054" i="11"/>
  <c r="DN1053" i="11"/>
  <c r="DN1052" i="11"/>
  <c r="DN1051" i="11"/>
  <c r="DN1050" i="11"/>
  <c r="DN1049" i="11"/>
  <c r="DN1048" i="11"/>
  <c r="DN1047" i="11"/>
  <c r="DN1046" i="11"/>
  <c r="DN1045" i="11"/>
  <c r="DN1044" i="11"/>
  <c r="DN1043" i="11"/>
  <c r="DN1042" i="11"/>
  <c r="DN1041" i="11"/>
  <c r="DN1040" i="11"/>
  <c r="DN1039" i="11"/>
  <c r="DN1038" i="11"/>
  <c r="DN1037" i="11"/>
  <c r="DN1036" i="11"/>
  <c r="DN1035" i="11"/>
  <c r="DN1034" i="11"/>
  <c r="DN1033" i="11"/>
  <c r="DN1032" i="11"/>
  <c r="DN1031" i="11"/>
  <c r="DN1030" i="11"/>
  <c r="DN1029" i="11"/>
  <c r="DN1028" i="11"/>
  <c r="DN1027" i="11"/>
  <c r="DN1026" i="11"/>
  <c r="DN1025" i="11"/>
  <c r="DN1024" i="11"/>
  <c r="DN1023" i="11"/>
  <c r="DN1022" i="11"/>
  <c r="DN1021" i="11"/>
  <c r="DN1020" i="11"/>
  <c r="DN1019" i="11"/>
  <c r="DN1018" i="11"/>
  <c r="DN1017" i="11"/>
  <c r="DN1016" i="11"/>
  <c r="DN1015" i="11"/>
  <c r="DN1014" i="11"/>
  <c r="DN1013" i="11"/>
  <c r="DN1012" i="11"/>
  <c r="DN1011" i="11"/>
  <c r="DN1010" i="11"/>
  <c r="DN1009" i="11"/>
  <c r="DN1008" i="11"/>
  <c r="DN1007" i="11"/>
  <c r="DN1006" i="11"/>
  <c r="DN1005" i="11"/>
  <c r="DN1004" i="11"/>
  <c r="DN1003" i="11"/>
  <c r="DN1002" i="11"/>
  <c r="DN1001" i="11"/>
  <c r="DN1000" i="11"/>
  <c r="DN999" i="11"/>
  <c r="DN998" i="11"/>
  <c r="DN997" i="11"/>
  <c r="DN996" i="11"/>
  <c r="DN995" i="11"/>
  <c r="DN994" i="11"/>
  <c r="DN993" i="11"/>
  <c r="DN992" i="11"/>
  <c r="DN991" i="11"/>
  <c r="DN990" i="11"/>
  <c r="DN989" i="11"/>
  <c r="DN988" i="11"/>
  <c r="DN987" i="11"/>
  <c r="DN986" i="11"/>
  <c r="DN985" i="11"/>
  <c r="DN984" i="11"/>
  <c r="DN983" i="11"/>
  <c r="DN982" i="11"/>
  <c r="DN981" i="11"/>
  <c r="DN980" i="11"/>
  <c r="DN979" i="11"/>
  <c r="DN978" i="11"/>
  <c r="DN977" i="11"/>
  <c r="DN976" i="11"/>
  <c r="DN975" i="11"/>
  <c r="DN974" i="11"/>
  <c r="DN973" i="11"/>
  <c r="DN972" i="11"/>
  <c r="DN971" i="11"/>
  <c r="DN970" i="11"/>
  <c r="DN969" i="11"/>
  <c r="DN968" i="11"/>
  <c r="DN967" i="11"/>
  <c r="DN966" i="11"/>
  <c r="DN965" i="11"/>
  <c r="DN964" i="11"/>
  <c r="DN963" i="11"/>
  <c r="DN962" i="11"/>
  <c r="DN961" i="11"/>
  <c r="DN960" i="11"/>
  <c r="DN959" i="11"/>
  <c r="DN958" i="11"/>
  <c r="DN957" i="11"/>
  <c r="DN956" i="11"/>
  <c r="DN955" i="11"/>
  <c r="DN954" i="11"/>
  <c r="DN953" i="11"/>
  <c r="DN952" i="11"/>
  <c r="DN951" i="11"/>
  <c r="DN950" i="11"/>
  <c r="DN949" i="11"/>
  <c r="DN948" i="11"/>
  <c r="DN947" i="11"/>
  <c r="DN946" i="11"/>
  <c r="DN945" i="11"/>
  <c r="DN944" i="11"/>
  <c r="DN943" i="11"/>
  <c r="DN942" i="11"/>
  <c r="DN941" i="11"/>
  <c r="DN940" i="11"/>
  <c r="DN939" i="11"/>
  <c r="DN938" i="11"/>
  <c r="DN937" i="11"/>
  <c r="DN936" i="11"/>
  <c r="DN935" i="11"/>
  <c r="DN934" i="11"/>
  <c r="DN933" i="11"/>
  <c r="DN932" i="11"/>
  <c r="DN931" i="11"/>
  <c r="DN930" i="11"/>
  <c r="DN929" i="11"/>
  <c r="DN928" i="11"/>
  <c r="DN927" i="11"/>
  <c r="DN926" i="11"/>
  <c r="DN925" i="11"/>
  <c r="DN924" i="11"/>
  <c r="DN923" i="11"/>
  <c r="DN922" i="11"/>
  <c r="DN921" i="11"/>
  <c r="DN920" i="11"/>
  <c r="DN919" i="11"/>
  <c r="DN918" i="11"/>
  <c r="DN917" i="11"/>
  <c r="DN916" i="11"/>
  <c r="DN915" i="11"/>
  <c r="DN914" i="11"/>
  <c r="DN913" i="11"/>
  <c r="DN912" i="11"/>
  <c r="DN911" i="11"/>
  <c r="DN910" i="11"/>
  <c r="DN909" i="11"/>
  <c r="DN908" i="11"/>
  <c r="DN907" i="11"/>
  <c r="DN906" i="11"/>
  <c r="DN905" i="11"/>
  <c r="DN904" i="11"/>
  <c r="DN903" i="11"/>
  <c r="DN902" i="11"/>
  <c r="DN901" i="11"/>
  <c r="DN900" i="11"/>
  <c r="DN899" i="11"/>
  <c r="DN898" i="11"/>
  <c r="DN897" i="11"/>
  <c r="DN896" i="11"/>
  <c r="DN895" i="11"/>
  <c r="DN894" i="11"/>
  <c r="DN893" i="11"/>
  <c r="DN892" i="11"/>
  <c r="DN891" i="11"/>
  <c r="DN890" i="11"/>
  <c r="DN889" i="11"/>
  <c r="DN888" i="11"/>
  <c r="DN887" i="11"/>
  <c r="DN886" i="11"/>
  <c r="DN885" i="11"/>
  <c r="DN884" i="11"/>
  <c r="DN883" i="11"/>
  <c r="DN882" i="11"/>
  <c r="DN881" i="11"/>
  <c r="DN880" i="11"/>
  <c r="DN879" i="11"/>
  <c r="DN878" i="11"/>
  <c r="DN877" i="11"/>
  <c r="DN876" i="11"/>
  <c r="DN875" i="11"/>
  <c r="DN874" i="11"/>
  <c r="DN873" i="11"/>
  <c r="DN872" i="11"/>
  <c r="DN871" i="11"/>
  <c r="DN870" i="11"/>
  <c r="DN869" i="11"/>
  <c r="DN868" i="11"/>
  <c r="DN867" i="11"/>
  <c r="DN866" i="11"/>
  <c r="DN865" i="11"/>
  <c r="DN864" i="11"/>
  <c r="DN863" i="11"/>
  <c r="DN862" i="11"/>
  <c r="DN861" i="11"/>
  <c r="DN860" i="11"/>
  <c r="DN859" i="11"/>
  <c r="DN858" i="11"/>
  <c r="DN857" i="11"/>
  <c r="DN856" i="11"/>
  <c r="DN855" i="11"/>
  <c r="DN854" i="11"/>
  <c r="DN853" i="11"/>
  <c r="DN852" i="11"/>
  <c r="DN851" i="11"/>
  <c r="DN850" i="11"/>
  <c r="DN849" i="11"/>
  <c r="DN848" i="11"/>
  <c r="DN847" i="11"/>
  <c r="DN846" i="11"/>
  <c r="DN845" i="11"/>
  <c r="DN844" i="11"/>
  <c r="DN843" i="11"/>
  <c r="DN842" i="11"/>
  <c r="DN841" i="11"/>
  <c r="DN840" i="11"/>
  <c r="DN839" i="11"/>
  <c r="DN838" i="11"/>
  <c r="DN837" i="11"/>
  <c r="DN836" i="11"/>
  <c r="DN835" i="11"/>
  <c r="DN834" i="11"/>
  <c r="DN833" i="11"/>
  <c r="DN832" i="11"/>
  <c r="DN831" i="11"/>
  <c r="DN830" i="11"/>
  <c r="DN829" i="11"/>
  <c r="DN828" i="11"/>
  <c r="DN827" i="11"/>
  <c r="DN826" i="11"/>
  <c r="DN825" i="11"/>
  <c r="DN824" i="11"/>
  <c r="DN823" i="11"/>
  <c r="DN822" i="11"/>
  <c r="DN821" i="11"/>
  <c r="DN820" i="11"/>
  <c r="DN819" i="11"/>
  <c r="DN818" i="11"/>
  <c r="DN817" i="11"/>
  <c r="DN816" i="11"/>
  <c r="DN815" i="11"/>
  <c r="DN814" i="11"/>
  <c r="DN813" i="11"/>
  <c r="DN812" i="11"/>
  <c r="DN811" i="11"/>
  <c r="DN810" i="11"/>
  <c r="DN809" i="11"/>
  <c r="DN808" i="11"/>
  <c r="DN807" i="11"/>
  <c r="DN806" i="11"/>
  <c r="DN805" i="11"/>
  <c r="DN804" i="11"/>
  <c r="DN803" i="11"/>
  <c r="DN802" i="11"/>
  <c r="DN801" i="11"/>
  <c r="DN800" i="11"/>
  <c r="DN799" i="11"/>
  <c r="DN798" i="11"/>
  <c r="DN797" i="11"/>
  <c r="DN796" i="11"/>
  <c r="DN795" i="11"/>
  <c r="DN794" i="11"/>
  <c r="DN793" i="11"/>
  <c r="DN792" i="11"/>
  <c r="DN791" i="11"/>
  <c r="DN790" i="11"/>
  <c r="DN789" i="11"/>
  <c r="DN788" i="11"/>
  <c r="DN787" i="11"/>
  <c r="DN786" i="11"/>
  <c r="DN785" i="11"/>
  <c r="DN784" i="11"/>
  <c r="DN783" i="11"/>
  <c r="DN782" i="11"/>
  <c r="DN781" i="11"/>
  <c r="DN780" i="11"/>
  <c r="DN779" i="11"/>
  <c r="DN778" i="11"/>
  <c r="DN777" i="11"/>
  <c r="DN776" i="11"/>
  <c r="DN775" i="11"/>
  <c r="DN774" i="11"/>
  <c r="DN773" i="11"/>
  <c r="DN772" i="11"/>
  <c r="DN771" i="11"/>
  <c r="DN770" i="11"/>
  <c r="DN769" i="11"/>
  <c r="DN768" i="11"/>
  <c r="DN767" i="11"/>
  <c r="DN766" i="11"/>
  <c r="DN765" i="11"/>
  <c r="DN764" i="11"/>
  <c r="DN763" i="11"/>
  <c r="DN762" i="11"/>
  <c r="DN761" i="11"/>
  <c r="DN760" i="11"/>
  <c r="DN759" i="11"/>
  <c r="DN758" i="11"/>
  <c r="DN757" i="11"/>
  <c r="DN756" i="11"/>
  <c r="DN755" i="11"/>
  <c r="DN754" i="11"/>
  <c r="DN753" i="11"/>
  <c r="DN752" i="11"/>
  <c r="DN751" i="11"/>
  <c r="DN750" i="11"/>
  <c r="DN749" i="11"/>
  <c r="DN748" i="11"/>
  <c r="DN747" i="11"/>
  <c r="DN746" i="11"/>
  <c r="DN745" i="11"/>
  <c r="DN744" i="11"/>
  <c r="DN743" i="11"/>
  <c r="DN742" i="11"/>
  <c r="DN741" i="11"/>
  <c r="DN740" i="11"/>
  <c r="DN739" i="11"/>
  <c r="DN738" i="11"/>
  <c r="DN737" i="11"/>
  <c r="DN736" i="11"/>
  <c r="DN735" i="11"/>
  <c r="DN734" i="11"/>
  <c r="DN733" i="11"/>
  <c r="DN732" i="11"/>
  <c r="DN731" i="11"/>
  <c r="DN730" i="11"/>
  <c r="DN729" i="11"/>
  <c r="DN728" i="11"/>
  <c r="DN727" i="11"/>
  <c r="DN726" i="11"/>
  <c r="DN725" i="11"/>
  <c r="DN724" i="11"/>
  <c r="DN723" i="11"/>
  <c r="DN722" i="11"/>
  <c r="DN721" i="11"/>
  <c r="DN720" i="11"/>
  <c r="DN719" i="11"/>
  <c r="DN718" i="11"/>
  <c r="DN717" i="11"/>
  <c r="DN716" i="11"/>
  <c r="DN715" i="11"/>
  <c r="DN714" i="11"/>
  <c r="DN713" i="11"/>
  <c r="DN712" i="11"/>
  <c r="DN711" i="11"/>
  <c r="DN710" i="11"/>
  <c r="DN709" i="11"/>
  <c r="DN708" i="11"/>
  <c r="DN707" i="11"/>
  <c r="DN706" i="11"/>
  <c r="DN705" i="11"/>
  <c r="DN704" i="11"/>
  <c r="DN703" i="11"/>
  <c r="DN702" i="11"/>
  <c r="DN701" i="11"/>
  <c r="DN700" i="11"/>
  <c r="DN699" i="11"/>
  <c r="DN698" i="11"/>
  <c r="DN697" i="11"/>
  <c r="DN696" i="11"/>
  <c r="DN695" i="11"/>
  <c r="DN694" i="11"/>
  <c r="DN693" i="11"/>
  <c r="DN692" i="11"/>
  <c r="DN691" i="11"/>
  <c r="DN690" i="11"/>
  <c r="DN689" i="11"/>
  <c r="DN688" i="11"/>
  <c r="DN687" i="11"/>
  <c r="DN686" i="11"/>
  <c r="DN685" i="11"/>
  <c r="DN684" i="11"/>
  <c r="DN683" i="11"/>
  <c r="DN682" i="11"/>
  <c r="DN681" i="11"/>
  <c r="DN680" i="11"/>
  <c r="DN679" i="11"/>
  <c r="DN678" i="11"/>
  <c r="DN677" i="11"/>
  <c r="DN676" i="11"/>
  <c r="DN675" i="11"/>
  <c r="DN674" i="11"/>
  <c r="DN673" i="11"/>
  <c r="DN672" i="11"/>
  <c r="DN671" i="11"/>
  <c r="DN670" i="11"/>
  <c r="DN669" i="11"/>
  <c r="DN668" i="11"/>
  <c r="DN667" i="11"/>
  <c r="DN666" i="11"/>
  <c r="DN665" i="11"/>
  <c r="DN664" i="11"/>
  <c r="DN663" i="11"/>
  <c r="DN662" i="11"/>
  <c r="DN661" i="11"/>
  <c r="DN660" i="11"/>
  <c r="DN659" i="11"/>
  <c r="DN658" i="11"/>
  <c r="DN657" i="11"/>
  <c r="DN656" i="11"/>
  <c r="DN655" i="11"/>
  <c r="DN654" i="11"/>
  <c r="DN653" i="11"/>
  <c r="DN652" i="11"/>
  <c r="DN651" i="11"/>
  <c r="DN650" i="11"/>
  <c r="DN649" i="11"/>
  <c r="DN648" i="11"/>
  <c r="DN647" i="11"/>
  <c r="DN646" i="11"/>
  <c r="DN645" i="11"/>
  <c r="DN644" i="11"/>
  <c r="DN643" i="11"/>
  <c r="DN642" i="11"/>
  <c r="DN641" i="11"/>
  <c r="DN640" i="11"/>
  <c r="DN639" i="11"/>
  <c r="DN638" i="11"/>
  <c r="DN637" i="11"/>
  <c r="DN636" i="11"/>
  <c r="DN635" i="11"/>
  <c r="DN634" i="11"/>
  <c r="DN633" i="11"/>
  <c r="DN632" i="11"/>
  <c r="DN631" i="11"/>
  <c r="DN630" i="11"/>
  <c r="DN629" i="11"/>
  <c r="DN628" i="11"/>
  <c r="DN627" i="11"/>
  <c r="DN626" i="11"/>
  <c r="DN625" i="11"/>
  <c r="DN624" i="11"/>
  <c r="DN623" i="11"/>
  <c r="DN622" i="11"/>
  <c r="DN621" i="11"/>
  <c r="DN620" i="11"/>
  <c r="DN619" i="11"/>
  <c r="DN618" i="11"/>
  <c r="DN617" i="11"/>
  <c r="DN616" i="11"/>
  <c r="DN615" i="11"/>
  <c r="DN614" i="11"/>
  <c r="DN613" i="11"/>
  <c r="DN612" i="11"/>
  <c r="DN611" i="11"/>
  <c r="DN610" i="11"/>
  <c r="DN609" i="11"/>
  <c r="DN608" i="11"/>
  <c r="DN607" i="11"/>
  <c r="DN606" i="11"/>
  <c r="DN605" i="11"/>
  <c r="DN604" i="11"/>
  <c r="DN603" i="11"/>
  <c r="DN602" i="11"/>
  <c r="DN601" i="11"/>
  <c r="DN600" i="11"/>
  <c r="DN599" i="11"/>
  <c r="DN598" i="11"/>
  <c r="DN597" i="11"/>
  <c r="DN596" i="11"/>
  <c r="DN595" i="11"/>
  <c r="DN594" i="11"/>
  <c r="DN593" i="11"/>
  <c r="DN592" i="11"/>
  <c r="DN591" i="11"/>
  <c r="DN590" i="11"/>
  <c r="DN589" i="11"/>
  <c r="DN588" i="11"/>
  <c r="DN587" i="11"/>
  <c r="DN586" i="11"/>
  <c r="DN585" i="11"/>
  <c r="DN584" i="11"/>
  <c r="DN583" i="11"/>
  <c r="DN582" i="11"/>
  <c r="DN581" i="11"/>
  <c r="DN580" i="11"/>
  <c r="DN579" i="11"/>
  <c r="DN578" i="11"/>
  <c r="DN577" i="11"/>
  <c r="DN576" i="11"/>
  <c r="DN575" i="11"/>
  <c r="DN574" i="11"/>
  <c r="DN573" i="11"/>
  <c r="DN572" i="11"/>
  <c r="DN571" i="11"/>
  <c r="DN570" i="11"/>
  <c r="DN569" i="11"/>
  <c r="DN568" i="11"/>
  <c r="DN567" i="11"/>
  <c r="DN566" i="11"/>
  <c r="DN565" i="11"/>
  <c r="DN564" i="11"/>
  <c r="DN563" i="11"/>
  <c r="DN562" i="11"/>
  <c r="DN561" i="11"/>
  <c r="DN560" i="11"/>
  <c r="DN559" i="11"/>
  <c r="DN558" i="11"/>
  <c r="DN557" i="11"/>
  <c r="DN556" i="11"/>
  <c r="DN555" i="11"/>
  <c r="DN554" i="11"/>
  <c r="DN553" i="11"/>
  <c r="DN552" i="11"/>
  <c r="DN551" i="11"/>
  <c r="DN550" i="11"/>
  <c r="DN549" i="11"/>
  <c r="DN548" i="11"/>
  <c r="DN547" i="11"/>
  <c r="DN546" i="11"/>
  <c r="DN545" i="11"/>
  <c r="DN544" i="11"/>
  <c r="DN543" i="11"/>
  <c r="DN542" i="11"/>
  <c r="DN541" i="11"/>
  <c r="DN540" i="11"/>
  <c r="DN539" i="11"/>
  <c r="DN538" i="11"/>
  <c r="DN537" i="11"/>
  <c r="DN536" i="11"/>
  <c r="DN535" i="11"/>
  <c r="DN534" i="11"/>
  <c r="DN533" i="11"/>
  <c r="DN532" i="11"/>
  <c r="DN531" i="11"/>
  <c r="DN530" i="11"/>
  <c r="DN529" i="11"/>
  <c r="DN528" i="11"/>
  <c r="DN527" i="11"/>
  <c r="DN526" i="11"/>
  <c r="DN525" i="11"/>
  <c r="DN524" i="11"/>
  <c r="DN523" i="11"/>
  <c r="DN522" i="11"/>
  <c r="DN521" i="11"/>
  <c r="DN520" i="11"/>
  <c r="DN519" i="11"/>
  <c r="DN518" i="11"/>
  <c r="DN517" i="11"/>
  <c r="DN516" i="11"/>
  <c r="DN515" i="11"/>
  <c r="DN514" i="11"/>
  <c r="DN513" i="11"/>
  <c r="DN512" i="11"/>
  <c r="DN511" i="11"/>
  <c r="DN510" i="11"/>
  <c r="DN509" i="11"/>
  <c r="DN508" i="11"/>
  <c r="DN507" i="11"/>
  <c r="DN506" i="11"/>
  <c r="DN505" i="11"/>
  <c r="DN504" i="11"/>
  <c r="DN503" i="11"/>
  <c r="DN502" i="11"/>
  <c r="DN501" i="11"/>
  <c r="DN500" i="11"/>
  <c r="DN499" i="11"/>
  <c r="DN498" i="11"/>
  <c r="DN497" i="11"/>
  <c r="DN496" i="11"/>
  <c r="DN495" i="11"/>
  <c r="DN494" i="11"/>
  <c r="DN493" i="11"/>
  <c r="DN492" i="11"/>
  <c r="DN491" i="11"/>
  <c r="DN490" i="11"/>
  <c r="DN489" i="11"/>
  <c r="DN488" i="11"/>
  <c r="DN487" i="11"/>
  <c r="DN486" i="11"/>
  <c r="DN485" i="11"/>
  <c r="DN484" i="11"/>
  <c r="DN483" i="11"/>
  <c r="DN482" i="11"/>
  <c r="DN481" i="11"/>
  <c r="DN480" i="11"/>
  <c r="DN479" i="11"/>
  <c r="DN478" i="11"/>
  <c r="DN477" i="11"/>
  <c r="DN476" i="11"/>
  <c r="DN475" i="11"/>
  <c r="DN474" i="11"/>
  <c r="DN473" i="11"/>
  <c r="DN472" i="11"/>
  <c r="DN471" i="11"/>
  <c r="DN470" i="11"/>
  <c r="DN469" i="11"/>
  <c r="DN468" i="11"/>
  <c r="DN467" i="11"/>
  <c r="DN466" i="11"/>
  <c r="DN465" i="11"/>
  <c r="DN464" i="11"/>
  <c r="DN463" i="11"/>
  <c r="DN462" i="11"/>
  <c r="DN461" i="11"/>
  <c r="DN460" i="11"/>
  <c r="DN459" i="11"/>
  <c r="DN458" i="11"/>
  <c r="DN457" i="11"/>
  <c r="DN456" i="11"/>
  <c r="DN455" i="11"/>
  <c r="DN454" i="11"/>
  <c r="DN453" i="11"/>
  <c r="DN452" i="11"/>
  <c r="DN451" i="11"/>
  <c r="DN450" i="11"/>
  <c r="DN449" i="11"/>
  <c r="DN448" i="11"/>
  <c r="DN447" i="11"/>
  <c r="DN446" i="11"/>
  <c r="DN445" i="11"/>
  <c r="DN444" i="11"/>
  <c r="DN443" i="11"/>
  <c r="DN442" i="11"/>
  <c r="DN441" i="11"/>
  <c r="DN440" i="11"/>
  <c r="DN439" i="11"/>
  <c r="DN438" i="11"/>
  <c r="DN437" i="11"/>
  <c r="DN436" i="11"/>
  <c r="DN435" i="11"/>
  <c r="DN434" i="11"/>
  <c r="DN433" i="11"/>
  <c r="DN432" i="11"/>
  <c r="DN431" i="11"/>
  <c r="DN430" i="11"/>
  <c r="DN429" i="11"/>
  <c r="DN428" i="11"/>
  <c r="DN427" i="11"/>
  <c r="DN426" i="11"/>
  <c r="DN425" i="11"/>
  <c r="DN424" i="11"/>
  <c r="DN423" i="11"/>
  <c r="DN422" i="11"/>
  <c r="DN421" i="11"/>
  <c r="DN420" i="11"/>
  <c r="DN419" i="11"/>
  <c r="DN418" i="11"/>
  <c r="DN417" i="11"/>
  <c r="DN416" i="11"/>
  <c r="DN415" i="11"/>
  <c r="DN414" i="11"/>
  <c r="DN413" i="11"/>
  <c r="DN412" i="11"/>
  <c r="DN411" i="11"/>
  <c r="DN410" i="11"/>
  <c r="DN409" i="11"/>
  <c r="DN408" i="11"/>
  <c r="DN407" i="11"/>
  <c r="DN406" i="11"/>
  <c r="DN405" i="11"/>
  <c r="DN404" i="11"/>
  <c r="DN403" i="11"/>
  <c r="DN402" i="11"/>
  <c r="DN401" i="11"/>
  <c r="DN400" i="11"/>
  <c r="DN399" i="11"/>
  <c r="DN398" i="11"/>
  <c r="DN397" i="11"/>
  <c r="DN396" i="11"/>
  <c r="DN395" i="11"/>
  <c r="DN394" i="11"/>
  <c r="DN393" i="11"/>
  <c r="DN392" i="11"/>
  <c r="DN391" i="11"/>
  <c r="DN390" i="11"/>
  <c r="DN389" i="11"/>
  <c r="DN388" i="11"/>
  <c r="DN387" i="11"/>
  <c r="DN386" i="11"/>
  <c r="DN385" i="11"/>
  <c r="DN384" i="11"/>
  <c r="DN383" i="11"/>
  <c r="DN382" i="11"/>
  <c r="DN381" i="11"/>
  <c r="DN380" i="11"/>
  <c r="DN379" i="11"/>
  <c r="DN378" i="11"/>
  <c r="DN377" i="11"/>
  <c r="DN376" i="11"/>
  <c r="DN375" i="11"/>
  <c r="DN374" i="11"/>
  <c r="DN373" i="11"/>
  <c r="DN372" i="11"/>
  <c r="DN371" i="11"/>
  <c r="DN370" i="11"/>
  <c r="DN369" i="11"/>
  <c r="DN368" i="11"/>
  <c r="DN367" i="11"/>
  <c r="DN366" i="11"/>
  <c r="DN365" i="11"/>
  <c r="DN364" i="11"/>
  <c r="DN363" i="11"/>
  <c r="DN362" i="11"/>
  <c r="DN361" i="11"/>
  <c r="DN360" i="11"/>
  <c r="DN359" i="11"/>
  <c r="DN358" i="11"/>
  <c r="DN357" i="11"/>
  <c r="DN356" i="11"/>
  <c r="DN355" i="11"/>
  <c r="DN354" i="11"/>
  <c r="DN353" i="11"/>
  <c r="DN352" i="11"/>
  <c r="DN351" i="11"/>
  <c r="DN350" i="11"/>
  <c r="DN349" i="11"/>
  <c r="DN348" i="11"/>
  <c r="DN347" i="11"/>
  <c r="DN346" i="11"/>
  <c r="DN345" i="11"/>
  <c r="DN344" i="11"/>
  <c r="DN343" i="11"/>
  <c r="DN342" i="11"/>
  <c r="DN341" i="11"/>
  <c r="DN340" i="11"/>
  <c r="DN339" i="11"/>
  <c r="DN338" i="11"/>
  <c r="DN337" i="11"/>
  <c r="DN336" i="11"/>
  <c r="DN335" i="11"/>
  <c r="DN334" i="11"/>
  <c r="DN333" i="11"/>
  <c r="DN332" i="11"/>
  <c r="DN331" i="11"/>
  <c r="DN330" i="11"/>
  <c r="DN329" i="11"/>
  <c r="DN328" i="11"/>
  <c r="DN327" i="11"/>
  <c r="DN326" i="11"/>
  <c r="DN325" i="11"/>
  <c r="DN324" i="11"/>
  <c r="DN323" i="11"/>
  <c r="DN322" i="11"/>
  <c r="DN321" i="11"/>
  <c r="DN320" i="11"/>
  <c r="DN319" i="11"/>
  <c r="DN318" i="11"/>
  <c r="DN317" i="11"/>
  <c r="DN316" i="11"/>
  <c r="DN315" i="11"/>
  <c r="DN314" i="11"/>
  <c r="DN313" i="11"/>
  <c r="DN312" i="11"/>
  <c r="DN311" i="11"/>
  <c r="DN310" i="11"/>
  <c r="DN309" i="11"/>
  <c r="DN308" i="11"/>
  <c r="DN307" i="11"/>
  <c r="DN306" i="11"/>
  <c r="DN305" i="11"/>
  <c r="DN304" i="11"/>
  <c r="DN303" i="11"/>
  <c r="DN302" i="11"/>
  <c r="DN301" i="11"/>
  <c r="DN300" i="11"/>
  <c r="DN299" i="11"/>
  <c r="DN298" i="11"/>
  <c r="DN297" i="11"/>
  <c r="DN296" i="11"/>
  <c r="DN295" i="11"/>
  <c r="DN294" i="11"/>
  <c r="DN293" i="11"/>
  <c r="DN292" i="11"/>
  <c r="DN291" i="11"/>
  <c r="DN290" i="11"/>
  <c r="DN289" i="11"/>
  <c r="DN288" i="11"/>
  <c r="DN287" i="11"/>
  <c r="DN286" i="11"/>
  <c r="DN285" i="11"/>
  <c r="DN284" i="11"/>
  <c r="DN283" i="11"/>
  <c r="DN282" i="11"/>
  <c r="DN281" i="11"/>
  <c r="DN280" i="11"/>
  <c r="DN279" i="11"/>
  <c r="DN278" i="11"/>
  <c r="DN277" i="11"/>
  <c r="DN276" i="11"/>
  <c r="DN275" i="11"/>
  <c r="DN274" i="11"/>
  <c r="DN273" i="11"/>
  <c r="DN272" i="11"/>
  <c r="DN271" i="11"/>
  <c r="DN270" i="11"/>
  <c r="DN269" i="11"/>
  <c r="DN268" i="11"/>
  <c r="DN267" i="11"/>
  <c r="DN266" i="11"/>
  <c r="DN265" i="11"/>
  <c r="DN264" i="11"/>
  <c r="DN263" i="11"/>
  <c r="DN262" i="11"/>
  <c r="DN261" i="11"/>
  <c r="DN260" i="11"/>
  <c r="DN259" i="11"/>
  <c r="DN258" i="11"/>
  <c r="DN257" i="11"/>
  <c r="DN256" i="11"/>
  <c r="DN255" i="11"/>
  <c r="DN254" i="11"/>
  <c r="DN253" i="11"/>
  <c r="DN252" i="11"/>
  <c r="DN251" i="11"/>
  <c r="DN250" i="11"/>
  <c r="DN249" i="11"/>
  <c r="DN248" i="11"/>
  <c r="DN247" i="11"/>
  <c r="DN246" i="11"/>
  <c r="DN245" i="11"/>
  <c r="DN244" i="11"/>
  <c r="DN243" i="11"/>
  <c r="DN242" i="11"/>
  <c r="DN241" i="11"/>
  <c r="DN240" i="11"/>
  <c r="DN239" i="11"/>
  <c r="DN238" i="11"/>
  <c r="DN237" i="11"/>
  <c r="DN236" i="11"/>
  <c r="DN235" i="11"/>
  <c r="DN234" i="11"/>
  <c r="DN233" i="11"/>
  <c r="DN232" i="11"/>
  <c r="DN231" i="11"/>
  <c r="DN230" i="11"/>
  <c r="DN229" i="11"/>
  <c r="DN228" i="11"/>
  <c r="DN227" i="11"/>
  <c r="DN226" i="11"/>
  <c r="DN225" i="11"/>
  <c r="DN224" i="11"/>
  <c r="DN223" i="11"/>
  <c r="DN222" i="11"/>
  <c r="DN221" i="11"/>
  <c r="DN220" i="11"/>
  <c r="DN219" i="11"/>
  <c r="DN218" i="11"/>
  <c r="DN217" i="11"/>
  <c r="DN216" i="11"/>
  <c r="DN215" i="11"/>
  <c r="DN214" i="11"/>
  <c r="DN213" i="11"/>
  <c r="DN212" i="11"/>
  <c r="DN211" i="11"/>
  <c r="DN210" i="11"/>
  <c r="DN209" i="11"/>
  <c r="DN208" i="11"/>
  <c r="DN207" i="11"/>
  <c r="DN206" i="11"/>
  <c r="DN205" i="11"/>
  <c r="DN204" i="11"/>
  <c r="DN203" i="11"/>
  <c r="DN202" i="11"/>
  <c r="DN201" i="11"/>
  <c r="DN200" i="11"/>
  <c r="DN199" i="11"/>
  <c r="DN198" i="11"/>
  <c r="DN197" i="11"/>
  <c r="DN196" i="11"/>
  <c r="DN195" i="11"/>
  <c r="DN194" i="11"/>
  <c r="DN193" i="11"/>
  <c r="DN192" i="11"/>
  <c r="DN191" i="11"/>
  <c r="DN190" i="11"/>
  <c r="DN189" i="11"/>
  <c r="DN188" i="11"/>
  <c r="DN187" i="11"/>
  <c r="DN186" i="11"/>
  <c r="DN185" i="11"/>
  <c r="DN184" i="11"/>
  <c r="DN183" i="11"/>
  <c r="DN182" i="11"/>
  <c r="DN181" i="11"/>
  <c r="DN180" i="11"/>
  <c r="DN179" i="11"/>
  <c r="DN178" i="11"/>
  <c r="DN177" i="11"/>
  <c r="DN176" i="11"/>
  <c r="DN175" i="11"/>
  <c r="DN174" i="11"/>
  <c r="DN173" i="11"/>
  <c r="DN172" i="11"/>
  <c r="DN171" i="11"/>
  <c r="DN170" i="11"/>
  <c r="DN169" i="11"/>
  <c r="DN168" i="11"/>
  <c r="DN167" i="11"/>
  <c r="DN166" i="11"/>
  <c r="DN165" i="11"/>
  <c r="DN164" i="11"/>
  <c r="DN163" i="11"/>
  <c r="DN162" i="11"/>
  <c r="DN161" i="11"/>
  <c r="DN160" i="11"/>
  <c r="DN159" i="11"/>
  <c r="DN158" i="11"/>
  <c r="DN157" i="11"/>
  <c r="DN156" i="11"/>
  <c r="DN155" i="11"/>
  <c r="DN154" i="11"/>
  <c r="DN153" i="11"/>
  <c r="DN152" i="11"/>
  <c r="DN151" i="11"/>
  <c r="DN150" i="11"/>
  <c r="DN149" i="11"/>
  <c r="DN148" i="11"/>
  <c r="DN147" i="11"/>
  <c r="DN146" i="11"/>
  <c r="DN145" i="11"/>
  <c r="DN144" i="11"/>
  <c r="DN143" i="11"/>
  <c r="DN142" i="11"/>
  <c r="DN141" i="11"/>
  <c r="DN140" i="11"/>
  <c r="DN139" i="11"/>
  <c r="DN138" i="11"/>
  <c r="DN137" i="11"/>
  <c r="DN136" i="11"/>
  <c r="DN135" i="11"/>
  <c r="DN134" i="11"/>
  <c r="DN133" i="11"/>
  <c r="DN132" i="11"/>
  <c r="DN131" i="11"/>
  <c r="DN130" i="11"/>
  <c r="DN129" i="11"/>
  <c r="DN128" i="11"/>
  <c r="DN127" i="11"/>
  <c r="DN126" i="11"/>
  <c r="DN125" i="11"/>
  <c r="DN124" i="11"/>
  <c r="DN123" i="11"/>
  <c r="DN122" i="11"/>
  <c r="DN121" i="11"/>
  <c r="DN120" i="11"/>
  <c r="DN119" i="11"/>
  <c r="DN118" i="11"/>
  <c r="DN117" i="11"/>
  <c r="DN116" i="11"/>
  <c r="DN115" i="11"/>
  <c r="DN114" i="11"/>
  <c r="DN113" i="11"/>
  <c r="DN112" i="11"/>
  <c r="DN111" i="11"/>
  <c r="DN110" i="11"/>
  <c r="DN109" i="11"/>
  <c r="DN108" i="11"/>
  <c r="DN107" i="11"/>
  <c r="DN106" i="11"/>
  <c r="DN105" i="11"/>
  <c r="DN104" i="11"/>
  <c r="DN103" i="11"/>
  <c r="DN102" i="11"/>
  <c r="DN101" i="11"/>
  <c r="DN100" i="11"/>
  <c r="DN99" i="11"/>
  <c r="DN98" i="11"/>
  <c r="DN97" i="11"/>
  <c r="DN96" i="11"/>
  <c r="DN95" i="11"/>
  <c r="DN94" i="11"/>
  <c r="DN93" i="11"/>
  <c r="DN92" i="11"/>
  <c r="DN91" i="11"/>
  <c r="DN90" i="11"/>
  <c r="DN89" i="11"/>
  <c r="DN88" i="11"/>
  <c r="DN87" i="11"/>
  <c r="DN86" i="11"/>
  <c r="DN85" i="11"/>
  <c r="DN84" i="11"/>
  <c r="DN83" i="11"/>
  <c r="DN82" i="11"/>
  <c r="DN81" i="11"/>
  <c r="DN80" i="11"/>
  <c r="DN79" i="11"/>
  <c r="DN78" i="11"/>
  <c r="DN77" i="11"/>
  <c r="DN76" i="11"/>
  <c r="DN75" i="11"/>
  <c r="DN74" i="11"/>
  <c r="DN73" i="11"/>
  <c r="DN72" i="11"/>
  <c r="DN71" i="11"/>
  <c r="DN70" i="11"/>
  <c r="DN69" i="11"/>
  <c r="DN68" i="11"/>
  <c r="DN67" i="11"/>
  <c r="DN66" i="11"/>
  <c r="DN65" i="11"/>
  <c r="DN64" i="11"/>
  <c r="DN63" i="11"/>
  <c r="DN62" i="11"/>
  <c r="DN61" i="11"/>
  <c r="DN60" i="11"/>
  <c r="DN59" i="11"/>
  <c r="DN58" i="11"/>
  <c r="DN57" i="11"/>
  <c r="DN56" i="11"/>
  <c r="DN55" i="11"/>
  <c r="DN54" i="11"/>
  <c r="DN53" i="11"/>
  <c r="DN52" i="11"/>
  <c r="DN51" i="11"/>
  <c r="DN50" i="11"/>
  <c r="DN49" i="11"/>
  <c r="DN48" i="11"/>
  <c r="DN47" i="11"/>
  <c r="DN46" i="11"/>
  <c r="DN45" i="11"/>
  <c r="DN44" i="11"/>
  <c r="DN43" i="11"/>
  <c r="DN42" i="11"/>
  <c r="DN41" i="11"/>
  <c r="DN40" i="11"/>
  <c r="DN39" i="11"/>
  <c r="DN38" i="11"/>
  <c r="DN37" i="11"/>
  <c r="DN36" i="11"/>
  <c r="DN35" i="11"/>
  <c r="DN34" i="11"/>
  <c r="DN33" i="11"/>
  <c r="DN32" i="11"/>
  <c r="DN31" i="11"/>
  <c r="DN30" i="11"/>
  <c r="DN29" i="11"/>
  <c r="DN28" i="11"/>
  <c r="DN27" i="11"/>
  <c r="DN26" i="11"/>
  <c r="DN25" i="11"/>
  <c r="DN24" i="11"/>
  <c r="DN23" i="11"/>
  <c r="DN22" i="11"/>
  <c r="DN21" i="11"/>
  <c r="DN20" i="11"/>
  <c r="DN19" i="11"/>
  <c r="DN18" i="11"/>
  <c r="DN17" i="11"/>
  <c r="DN16" i="11"/>
  <c r="DN15" i="11"/>
  <c r="DN14" i="11"/>
  <c r="DN13" i="11"/>
  <c r="DN12" i="11"/>
  <c r="DN11" i="11"/>
  <c r="DN10" i="11"/>
  <c r="DN9" i="11"/>
  <c r="DN8" i="11"/>
  <c r="DN7" i="11"/>
  <c r="DN6" i="11"/>
  <c r="DN5" i="11"/>
  <c r="DN4" i="11"/>
  <c r="CF6" i="12"/>
  <c r="CF7" i="12"/>
  <c r="CF8" i="12"/>
  <c r="CF9" i="12"/>
  <c r="CF10" i="12"/>
  <c r="CF11" i="12"/>
  <c r="CF12" i="12"/>
  <c r="CF13" i="12"/>
  <c r="CF14" i="12"/>
  <c r="CF15" i="12"/>
  <c r="CF16" i="12"/>
  <c r="CF17" i="12"/>
  <c r="CF18" i="12"/>
  <c r="CF19" i="12"/>
  <c r="CF20" i="12"/>
  <c r="CF21" i="12"/>
  <c r="CF22" i="12"/>
  <c r="CF23" i="12"/>
  <c r="CF24" i="12"/>
  <c r="CF25" i="12"/>
  <c r="CF26" i="12"/>
  <c r="CF27" i="12"/>
  <c r="CF28" i="12"/>
  <c r="CF29" i="12"/>
  <c r="CF30" i="12"/>
  <c r="CF31" i="12"/>
  <c r="CF32" i="12"/>
  <c r="CF33" i="12"/>
  <c r="CF34" i="12"/>
  <c r="CF35" i="12"/>
  <c r="CF36" i="12"/>
  <c r="CF37" i="12"/>
  <c r="CF38" i="12"/>
  <c r="CF39" i="12"/>
  <c r="CF40" i="12"/>
  <c r="CF41" i="12"/>
  <c r="CF42" i="12"/>
  <c r="CF43" i="12"/>
  <c r="CF44" i="12"/>
  <c r="CF45" i="12"/>
  <c r="CF46" i="12"/>
  <c r="CF47" i="12"/>
  <c r="CF48" i="12"/>
  <c r="CF49" i="12"/>
  <c r="CF50" i="12"/>
  <c r="CF51" i="12"/>
  <c r="CF52" i="12"/>
  <c r="CF53" i="12"/>
  <c r="CF54" i="12"/>
  <c r="CF55" i="12"/>
  <c r="CF56" i="12"/>
  <c r="CF57" i="12"/>
  <c r="CF58" i="12"/>
  <c r="CF59" i="12"/>
  <c r="CF60" i="12"/>
  <c r="CF61" i="12"/>
  <c r="CF62" i="12"/>
  <c r="CF63" i="12"/>
  <c r="CF64" i="12"/>
  <c r="CF65" i="12"/>
  <c r="CF66" i="12"/>
  <c r="CF67" i="12"/>
  <c r="CF68" i="12"/>
  <c r="CF69" i="12"/>
  <c r="CF70" i="12"/>
  <c r="CF71" i="12"/>
  <c r="CF72" i="12"/>
  <c r="CF73" i="12"/>
  <c r="CF74" i="12"/>
  <c r="CF75" i="12"/>
  <c r="CF76" i="12"/>
  <c r="CF77" i="12"/>
  <c r="CF78" i="12"/>
  <c r="CF79" i="12"/>
  <c r="CF80" i="12"/>
  <c r="CF81" i="12"/>
  <c r="CF82" i="12"/>
  <c r="CF83" i="12"/>
  <c r="CF84" i="12"/>
  <c r="CF85" i="12"/>
  <c r="CF86" i="12"/>
  <c r="CF87" i="12"/>
  <c r="CF88" i="12"/>
  <c r="CF89" i="12"/>
  <c r="CF90" i="12"/>
  <c r="CF91" i="12"/>
  <c r="CF92" i="12"/>
  <c r="CF93" i="12"/>
  <c r="CF94" i="12"/>
  <c r="CF95" i="12"/>
  <c r="CF96" i="12"/>
  <c r="CF97" i="12"/>
  <c r="CF98" i="12"/>
  <c r="CF99" i="12"/>
  <c r="CF100" i="12"/>
  <c r="CF101" i="12"/>
  <c r="CF102" i="12"/>
  <c r="CF103" i="12"/>
  <c r="CF104" i="12"/>
  <c r="CF105" i="12"/>
  <c r="CF106" i="12"/>
  <c r="CF107" i="12"/>
  <c r="CF108" i="12"/>
  <c r="CF109" i="12"/>
  <c r="CF110" i="12"/>
  <c r="CF111" i="12"/>
  <c r="CF112" i="12"/>
  <c r="CF113" i="12"/>
  <c r="CF114" i="12"/>
  <c r="CF115" i="12"/>
  <c r="CF116" i="12"/>
  <c r="CF117" i="12"/>
  <c r="CF118" i="12"/>
  <c r="CF119" i="12"/>
  <c r="CF120" i="12"/>
  <c r="CF121" i="12"/>
  <c r="CF122" i="12"/>
  <c r="CF123" i="12"/>
  <c r="CF124" i="12"/>
  <c r="CF125" i="12"/>
  <c r="CF126" i="12"/>
  <c r="CF127" i="12"/>
  <c r="CF128" i="12"/>
  <c r="CF129" i="12"/>
  <c r="CF130" i="12"/>
  <c r="CF131" i="12"/>
  <c r="CF132" i="12"/>
  <c r="CF133" i="12"/>
  <c r="CF134" i="12"/>
  <c r="CF135" i="12"/>
  <c r="CF136" i="12"/>
  <c r="CF137" i="12"/>
  <c r="CF138" i="12"/>
  <c r="CF139" i="12"/>
  <c r="CF140" i="12"/>
  <c r="CF141" i="12"/>
  <c r="CF142" i="12"/>
  <c r="CF143" i="12"/>
  <c r="CF144" i="12"/>
  <c r="CF145" i="12"/>
  <c r="CF146" i="12"/>
  <c r="CF147" i="12"/>
  <c r="CF148" i="12"/>
  <c r="CF149" i="12"/>
  <c r="CF150" i="12"/>
  <c r="CF151" i="12"/>
  <c r="CF152" i="12"/>
  <c r="CF153" i="12"/>
  <c r="CF154" i="12"/>
  <c r="CF155" i="12"/>
  <c r="CF156" i="12"/>
  <c r="CF157" i="12"/>
  <c r="CF158" i="12"/>
  <c r="CF159" i="12"/>
  <c r="CF160" i="12"/>
  <c r="CF161" i="12"/>
  <c r="CF162" i="12"/>
  <c r="CF163" i="12"/>
  <c r="CF164" i="12"/>
  <c r="CF165" i="12"/>
  <c r="CF166" i="12"/>
  <c r="CF167" i="12"/>
  <c r="CF168" i="12"/>
  <c r="CF169" i="12"/>
  <c r="CF170" i="12"/>
  <c r="CF171" i="12"/>
  <c r="CF172" i="12"/>
  <c r="CF173" i="12"/>
  <c r="CF174" i="12"/>
  <c r="CF175" i="12"/>
  <c r="CF176" i="12"/>
  <c r="CF177" i="12"/>
  <c r="CF178" i="12"/>
  <c r="CF179" i="12"/>
  <c r="CF180" i="12"/>
  <c r="CF181" i="12"/>
  <c r="CF182" i="12"/>
  <c r="CF183" i="12"/>
  <c r="CF184" i="12"/>
  <c r="CF185" i="12"/>
  <c r="CF186" i="12"/>
  <c r="CF187" i="12"/>
  <c r="CF188" i="12"/>
  <c r="CF189" i="12"/>
  <c r="CF190" i="12"/>
  <c r="CF191" i="12"/>
  <c r="CF192" i="12"/>
  <c r="CF193" i="12"/>
  <c r="CF194" i="12"/>
  <c r="CF195" i="12"/>
  <c r="CF196" i="12"/>
  <c r="CF197" i="12"/>
  <c r="CF198" i="12"/>
  <c r="CF199" i="12"/>
  <c r="CF200" i="12"/>
  <c r="CF201" i="12"/>
  <c r="CF202" i="12"/>
  <c r="CF203" i="12"/>
  <c r="CF204" i="12"/>
  <c r="CF205" i="12"/>
  <c r="CF206" i="12"/>
  <c r="CF207" i="12"/>
  <c r="CF208" i="12"/>
  <c r="CF209" i="12"/>
  <c r="CF210" i="12"/>
  <c r="CF211" i="12"/>
  <c r="CF212" i="12"/>
  <c r="CF213" i="12"/>
  <c r="CF214" i="12"/>
  <c r="CF215" i="12"/>
  <c r="CF216" i="12"/>
  <c r="CF217" i="12"/>
  <c r="CF218" i="12"/>
  <c r="CF219" i="12"/>
  <c r="CF220" i="12"/>
  <c r="CF221" i="12"/>
  <c r="CF222" i="12"/>
  <c r="CF223" i="12"/>
  <c r="CF224" i="12"/>
  <c r="CF225" i="12"/>
  <c r="CF226" i="12"/>
  <c r="CF227" i="12"/>
  <c r="CF228" i="12"/>
  <c r="CF229" i="12"/>
  <c r="CF230" i="12"/>
  <c r="CF231" i="12"/>
  <c r="CF232" i="12"/>
  <c r="CF233" i="12"/>
  <c r="CF234" i="12"/>
  <c r="CF235" i="12"/>
  <c r="CF236" i="12"/>
  <c r="CF237" i="12"/>
  <c r="CF238" i="12"/>
  <c r="CF239" i="12"/>
  <c r="CF240" i="12"/>
  <c r="CF241" i="12"/>
  <c r="CF242" i="12"/>
  <c r="CF243" i="12"/>
  <c r="CF244" i="12"/>
  <c r="CF245" i="12"/>
  <c r="CF246" i="12"/>
  <c r="CF247" i="12"/>
  <c r="CF248" i="12"/>
  <c r="CF249" i="12"/>
  <c r="CF250" i="12"/>
  <c r="CF251" i="12"/>
  <c r="CF252" i="12"/>
  <c r="CF253" i="12"/>
  <c r="CF254" i="12"/>
  <c r="CF255" i="12"/>
  <c r="CF256" i="12"/>
  <c r="CF257" i="12"/>
  <c r="CF258" i="12"/>
  <c r="CF259" i="12"/>
  <c r="CF260" i="12"/>
  <c r="CF261" i="12"/>
  <c r="CF262" i="12"/>
  <c r="CF263" i="12"/>
  <c r="CF264" i="12"/>
  <c r="CF265" i="12"/>
  <c r="CF266" i="12"/>
  <c r="CF267" i="12"/>
  <c r="CF268" i="12"/>
  <c r="CF269" i="12"/>
  <c r="CF270" i="12"/>
  <c r="CF271" i="12"/>
  <c r="CF272" i="12"/>
  <c r="CF273" i="12"/>
  <c r="CF274" i="12"/>
  <c r="CF275" i="12"/>
  <c r="CF276" i="12"/>
  <c r="CF277" i="12"/>
  <c r="CF278" i="12"/>
  <c r="CF279" i="12"/>
  <c r="CF280" i="12"/>
  <c r="CF281" i="12"/>
  <c r="CF282" i="12"/>
  <c r="CF283" i="12"/>
  <c r="CF284" i="12"/>
  <c r="CF285" i="12"/>
  <c r="CF286" i="12"/>
  <c r="CF287" i="12"/>
  <c r="CF288" i="12"/>
  <c r="CF289" i="12"/>
  <c r="CF290" i="12"/>
  <c r="CF291" i="12"/>
  <c r="CF292" i="12"/>
  <c r="CF293" i="12"/>
  <c r="CF294" i="12"/>
  <c r="CF295" i="12"/>
  <c r="CF296" i="12"/>
  <c r="CF297" i="12"/>
  <c r="CF298" i="12"/>
  <c r="CF299" i="12"/>
  <c r="CF300" i="12"/>
  <c r="CF301" i="12"/>
  <c r="CF302" i="12"/>
  <c r="CF303" i="12"/>
  <c r="CF304" i="12"/>
  <c r="CF305" i="12"/>
  <c r="CF306" i="12"/>
  <c r="CF307" i="12"/>
  <c r="CF308" i="12"/>
  <c r="CF309" i="12"/>
  <c r="CF310" i="12"/>
  <c r="CF311" i="12"/>
  <c r="CF312" i="12"/>
  <c r="CF313" i="12"/>
  <c r="CF314" i="12"/>
  <c r="CF315" i="12"/>
  <c r="CF316" i="12"/>
  <c r="CF317" i="12"/>
  <c r="CF318" i="12"/>
  <c r="CF319" i="12"/>
  <c r="CF320" i="12"/>
  <c r="CF321" i="12"/>
  <c r="CF322" i="12"/>
  <c r="CF323" i="12"/>
  <c r="CF324" i="12"/>
  <c r="CF325" i="12"/>
  <c r="CF326" i="12"/>
  <c r="CF327" i="12"/>
  <c r="CF328" i="12"/>
  <c r="CF329" i="12"/>
  <c r="CF330" i="12"/>
  <c r="CF331" i="12"/>
  <c r="CF332" i="12"/>
  <c r="CF333" i="12"/>
  <c r="CF334" i="12"/>
  <c r="CF335" i="12"/>
  <c r="CF336" i="12"/>
  <c r="CF337" i="12"/>
  <c r="CF338" i="12"/>
  <c r="CF339" i="12"/>
  <c r="CF340" i="12"/>
  <c r="CF341" i="12"/>
  <c r="CF342" i="12"/>
  <c r="CF343" i="12"/>
  <c r="CF344" i="12"/>
  <c r="CF345" i="12"/>
  <c r="CF346" i="12"/>
  <c r="CF347" i="12"/>
  <c r="CF5" i="12"/>
  <c r="CD347" i="12"/>
  <c r="CA347" i="12"/>
  <c r="BX347" i="12"/>
  <c r="BU347" i="12"/>
  <c r="BT347" i="12" s="1"/>
  <c r="BR347" i="12"/>
  <c r="CD346" i="12"/>
  <c r="CA346" i="12"/>
  <c r="BX346" i="12"/>
  <c r="BU346" i="12"/>
  <c r="BR346" i="12"/>
  <c r="BQ346" i="12" s="1"/>
  <c r="CD345" i="12"/>
  <c r="CA345" i="12"/>
  <c r="BX345" i="12"/>
  <c r="BW345" i="12" s="1"/>
  <c r="BU345" i="12"/>
  <c r="BR345" i="12"/>
  <c r="CD344" i="12"/>
  <c r="CA344" i="12"/>
  <c r="BZ344" i="12" s="1"/>
  <c r="BX344" i="12"/>
  <c r="BW344" i="12" s="1"/>
  <c r="BU344" i="12"/>
  <c r="BR344" i="12"/>
  <c r="BQ344" i="12" s="1"/>
  <c r="CD343" i="12"/>
  <c r="CA343" i="12"/>
  <c r="BX343" i="12"/>
  <c r="BW343" i="12" s="1"/>
  <c r="BU343" i="12"/>
  <c r="BR343" i="12"/>
  <c r="BQ343" i="12" s="1"/>
  <c r="CD342" i="12"/>
  <c r="CA342" i="12"/>
  <c r="BZ342" i="12" s="1"/>
  <c r="BX342" i="12"/>
  <c r="BU342" i="12"/>
  <c r="BT342" i="12" s="1"/>
  <c r="BR342" i="12"/>
  <c r="BQ342" i="12" s="1"/>
  <c r="CD341" i="12"/>
  <c r="CA341" i="12"/>
  <c r="BZ341" i="12" s="1"/>
  <c r="BX341" i="12"/>
  <c r="BU341" i="12"/>
  <c r="BR341" i="12"/>
  <c r="CD340" i="12"/>
  <c r="CC340" i="12" s="1"/>
  <c r="CA340" i="12"/>
  <c r="BX340" i="12"/>
  <c r="BU340" i="12"/>
  <c r="BR340" i="12"/>
  <c r="CD339" i="12"/>
  <c r="CA339" i="12"/>
  <c r="BZ339" i="12" s="1"/>
  <c r="BX339" i="12"/>
  <c r="BW339" i="12" s="1"/>
  <c r="BU339" i="12"/>
  <c r="BR339" i="12"/>
  <c r="CD338" i="12"/>
  <c r="CC338" i="12" s="1"/>
  <c r="CA338" i="12"/>
  <c r="BX338" i="12"/>
  <c r="BU338" i="12"/>
  <c r="BR338" i="12"/>
  <c r="BQ338" i="12" s="1"/>
  <c r="CD337" i="12"/>
  <c r="CA337" i="12"/>
  <c r="BZ337" i="12" s="1"/>
  <c r="BX337" i="12"/>
  <c r="BU337" i="12"/>
  <c r="BT337" i="12" s="1"/>
  <c r="BR337" i="12"/>
  <c r="CD336" i="12"/>
  <c r="CA336" i="12"/>
  <c r="BX336" i="12"/>
  <c r="BW336" i="12" s="1"/>
  <c r="BU336" i="12"/>
  <c r="BT336" i="12" s="1"/>
  <c r="BR336" i="12"/>
  <c r="CD335" i="12"/>
  <c r="CA335" i="12"/>
  <c r="BZ335" i="12" s="1"/>
  <c r="BX335" i="12"/>
  <c r="BU335" i="12"/>
  <c r="BT335" i="12" s="1"/>
  <c r="BR335" i="12"/>
  <c r="CD334" i="12"/>
  <c r="CA334" i="12"/>
  <c r="BX334" i="12"/>
  <c r="BU334" i="12"/>
  <c r="BR334" i="12"/>
  <c r="CD333" i="12"/>
  <c r="CC333" i="12" s="1"/>
  <c r="CA333" i="12"/>
  <c r="BX333" i="12"/>
  <c r="BW333" i="12" s="1"/>
  <c r="BU333" i="12"/>
  <c r="BT333" i="12" s="1"/>
  <c r="BR333" i="12"/>
  <c r="CD332" i="12"/>
  <c r="CA332" i="12"/>
  <c r="BX332" i="12"/>
  <c r="BW332" i="12" s="1"/>
  <c r="BU332" i="12"/>
  <c r="BT332" i="12" s="1"/>
  <c r="BR332" i="12"/>
  <c r="CD331" i="12"/>
  <c r="CC331" i="12" s="1"/>
  <c r="CA331" i="12"/>
  <c r="BZ331" i="12" s="1"/>
  <c r="BX331" i="12"/>
  <c r="BU331" i="12"/>
  <c r="BR331" i="12"/>
  <c r="CD330" i="12"/>
  <c r="CA330" i="12"/>
  <c r="BZ330" i="12" s="1"/>
  <c r="BX330" i="12"/>
  <c r="BU330" i="12"/>
  <c r="BT330" i="12" s="1"/>
  <c r="BR330" i="12"/>
  <c r="BQ330" i="12" s="1"/>
  <c r="CD329" i="12"/>
  <c r="CC329" i="12" s="1"/>
  <c r="CA329" i="12"/>
  <c r="BX329" i="12"/>
  <c r="BU329" i="12"/>
  <c r="BR329" i="12"/>
  <c r="CD328" i="12"/>
  <c r="CA328" i="12"/>
  <c r="BX328" i="12"/>
  <c r="BU328" i="12"/>
  <c r="BR328" i="12"/>
  <c r="CD327" i="12"/>
  <c r="CA327" i="12"/>
  <c r="BX327" i="12"/>
  <c r="BU327" i="12"/>
  <c r="BR327" i="12"/>
  <c r="BQ327" i="12" s="1"/>
  <c r="CD326" i="12"/>
  <c r="CA326" i="12"/>
  <c r="BZ326" i="12" s="1"/>
  <c r="BX326" i="12"/>
  <c r="BU326" i="12"/>
  <c r="BR326" i="12"/>
  <c r="CD325" i="12"/>
  <c r="CA325" i="12"/>
  <c r="BX325" i="12"/>
  <c r="BW325" i="12" s="1"/>
  <c r="BU325" i="12"/>
  <c r="BT325" i="12" s="1"/>
  <c r="BR325" i="12"/>
  <c r="CD324" i="12"/>
  <c r="CA324" i="12"/>
  <c r="BX324" i="12"/>
  <c r="BU324" i="12"/>
  <c r="BT324" i="12" s="1"/>
  <c r="BR324" i="12"/>
  <c r="CD323" i="12"/>
  <c r="CA323" i="12"/>
  <c r="BX323" i="12"/>
  <c r="BW323" i="12" s="1"/>
  <c r="BU323" i="12"/>
  <c r="BT323" i="12" s="1"/>
  <c r="BR323" i="12"/>
  <c r="CD322" i="12"/>
  <c r="CC322" i="12" s="1"/>
  <c r="CA322" i="12"/>
  <c r="BX322" i="12"/>
  <c r="BU322" i="12"/>
  <c r="BR322" i="12"/>
  <c r="CD321" i="12"/>
  <c r="CA321" i="12"/>
  <c r="BZ321" i="12" s="1"/>
  <c r="BX321" i="12"/>
  <c r="BU321" i="12"/>
  <c r="BT321" i="12" s="1"/>
  <c r="BR321" i="12"/>
  <c r="CD320" i="12"/>
  <c r="CA320" i="12"/>
  <c r="BX320" i="12"/>
  <c r="BU320" i="12"/>
  <c r="BT320" i="12" s="1"/>
  <c r="BR320" i="12"/>
  <c r="BQ320" i="12" s="1"/>
  <c r="CD319" i="12"/>
  <c r="CA319" i="12"/>
  <c r="BX319" i="12"/>
  <c r="BW319" i="12" s="1"/>
  <c r="BU319" i="12"/>
  <c r="BR319" i="12"/>
  <c r="CD318" i="12"/>
  <c r="CC318" i="12" s="1"/>
  <c r="CA318" i="12"/>
  <c r="BZ318" i="12" s="1"/>
  <c r="BX318" i="12"/>
  <c r="BU318" i="12"/>
  <c r="BR318" i="12"/>
  <c r="BQ318" i="12" s="1"/>
  <c r="CD317" i="12"/>
  <c r="CA317" i="12"/>
  <c r="BX317" i="12"/>
  <c r="BU317" i="12"/>
  <c r="BR317" i="12"/>
  <c r="BQ317" i="12" s="1"/>
  <c r="CD316" i="12"/>
  <c r="CC316" i="12" s="1"/>
  <c r="CA316" i="12"/>
  <c r="BX316" i="12"/>
  <c r="BU316" i="12"/>
  <c r="BT316" i="12" s="1"/>
  <c r="BR316" i="12"/>
  <c r="CD315" i="12"/>
  <c r="CA315" i="12"/>
  <c r="BZ315" i="12" s="1"/>
  <c r="BX315" i="12"/>
  <c r="BU315" i="12"/>
  <c r="BR315" i="12"/>
  <c r="CD314" i="12"/>
  <c r="CC314" i="12" s="1"/>
  <c r="CA314" i="12"/>
  <c r="BX314" i="12"/>
  <c r="BU314" i="12"/>
  <c r="BR314" i="12"/>
  <c r="CD313" i="12"/>
  <c r="CA313" i="12"/>
  <c r="BX313" i="12"/>
  <c r="BW313" i="12" s="1"/>
  <c r="BU313" i="12"/>
  <c r="BT313" i="12" s="1"/>
  <c r="BR313" i="12"/>
  <c r="BQ313" i="12" s="1"/>
  <c r="CD312" i="12"/>
  <c r="CA312" i="12"/>
  <c r="BX312" i="12"/>
  <c r="BU312" i="12"/>
  <c r="BT312" i="12" s="1"/>
  <c r="BR312" i="12"/>
  <c r="CD311" i="12"/>
  <c r="CA311" i="12"/>
  <c r="BZ311" i="12" s="1"/>
  <c r="BX311" i="12"/>
  <c r="BW311" i="12" s="1"/>
  <c r="BU311" i="12"/>
  <c r="BR311" i="12"/>
  <c r="BQ311" i="12" s="1"/>
  <c r="CD310" i="12"/>
  <c r="CA310" i="12"/>
  <c r="BX310" i="12"/>
  <c r="BU310" i="12"/>
  <c r="BR310" i="12"/>
  <c r="CD309" i="12"/>
  <c r="CA309" i="12"/>
  <c r="BZ309" i="12" s="1"/>
  <c r="BX309" i="12"/>
  <c r="BU309" i="12"/>
  <c r="BR309" i="12"/>
  <c r="CD308" i="12"/>
  <c r="CA308" i="12"/>
  <c r="BZ308" i="12" s="1"/>
  <c r="BX308" i="12"/>
  <c r="BW308" i="12"/>
  <c r="BU308" i="12"/>
  <c r="BT308" i="12" s="1"/>
  <c r="BR308" i="12"/>
  <c r="BQ308" i="12" s="1"/>
  <c r="CD307" i="12"/>
  <c r="CA307" i="12"/>
  <c r="BZ307" i="12" s="1"/>
  <c r="BX307" i="12"/>
  <c r="BW307" i="12" s="1"/>
  <c r="BU307" i="12"/>
  <c r="BR307" i="12"/>
  <c r="CD306" i="12"/>
  <c r="CA306" i="12"/>
  <c r="BX306" i="12"/>
  <c r="BU306" i="12"/>
  <c r="BR306" i="12"/>
  <c r="CD305" i="12"/>
  <c r="CC305" i="12" s="1"/>
  <c r="CA305" i="12"/>
  <c r="BX305" i="12"/>
  <c r="BU305" i="12"/>
  <c r="BT305" i="12" s="1"/>
  <c r="BR305" i="12"/>
  <c r="CD304" i="12"/>
  <c r="CC304" i="12" s="1"/>
  <c r="CA304" i="12"/>
  <c r="BZ304" i="12" s="1"/>
  <c r="BX304" i="12"/>
  <c r="BU304" i="12"/>
  <c r="BT304" i="12" s="1"/>
  <c r="BR304" i="12"/>
  <c r="BQ304" i="12" s="1"/>
  <c r="CD303" i="12"/>
  <c r="CC303" i="12"/>
  <c r="CA303" i="12"/>
  <c r="BX303" i="12"/>
  <c r="BU303" i="12"/>
  <c r="BT303" i="12" s="1"/>
  <c r="BR303" i="12"/>
  <c r="BQ303" i="12" s="1"/>
  <c r="CD302" i="12"/>
  <c r="CA302" i="12"/>
  <c r="BX302" i="12"/>
  <c r="BU302" i="12"/>
  <c r="BT302" i="12" s="1"/>
  <c r="BR302" i="12"/>
  <c r="CD301" i="12"/>
  <c r="CC301" i="12" s="1"/>
  <c r="CA301" i="12"/>
  <c r="BZ301" i="12" s="1"/>
  <c r="BX301" i="12"/>
  <c r="BU301" i="12"/>
  <c r="BR301" i="12"/>
  <c r="CD300" i="12"/>
  <c r="CC300" i="12" s="1"/>
  <c r="CA300" i="12"/>
  <c r="BX300" i="12"/>
  <c r="BW300" i="12" s="1"/>
  <c r="BU300" i="12"/>
  <c r="BR300" i="12"/>
  <c r="CD299" i="12"/>
  <c r="CA299" i="12"/>
  <c r="BX299" i="12"/>
  <c r="BU299" i="12"/>
  <c r="BR299" i="12"/>
  <c r="CD298" i="12"/>
  <c r="CC298" i="12" s="1"/>
  <c r="CA298" i="12"/>
  <c r="BZ298" i="12" s="1"/>
  <c r="BX298" i="12"/>
  <c r="BW298" i="12" s="1"/>
  <c r="BU298" i="12"/>
  <c r="BT298" i="12" s="1"/>
  <c r="BR298" i="12"/>
  <c r="BQ298" i="12" s="1"/>
  <c r="CD297" i="12"/>
  <c r="CC297" i="12" s="1"/>
  <c r="CA297" i="12"/>
  <c r="BX297" i="12"/>
  <c r="BU297" i="12"/>
  <c r="BR297" i="12"/>
  <c r="BQ297" i="12" s="1"/>
  <c r="CD296" i="12"/>
  <c r="CA296" i="12"/>
  <c r="BZ296" i="12" s="1"/>
  <c r="BX296" i="12"/>
  <c r="BU296" i="12"/>
  <c r="BT296" i="12" s="1"/>
  <c r="BR296" i="12"/>
  <c r="CD295" i="12"/>
  <c r="CC295" i="12" s="1"/>
  <c r="CA295" i="12"/>
  <c r="BZ295" i="12" s="1"/>
  <c r="BX295" i="12"/>
  <c r="BW295" i="12" s="1"/>
  <c r="BU295" i="12"/>
  <c r="BR295" i="12"/>
  <c r="BQ295" i="12" s="1"/>
  <c r="CD294" i="12"/>
  <c r="CA294" i="12"/>
  <c r="BX294" i="12"/>
  <c r="BU294" i="12"/>
  <c r="BR294" i="12"/>
  <c r="BQ294" i="12" s="1"/>
  <c r="CD293" i="12"/>
  <c r="CC293" i="12" s="1"/>
  <c r="CA293" i="12"/>
  <c r="BZ293" i="12" s="1"/>
  <c r="BX293" i="12"/>
  <c r="BW293" i="12" s="1"/>
  <c r="BU293" i="12"/>
  <c r="BR293" i="12"/>
  <c r="CD292" i="12"/>
  <c r="CA292" i="12"/>
  <c r="BZ292" i="12" s="1"/>
  <c r="BX292" i="12"/>
  <c r="BU292" i="12"/>
  <c r="BT292" i="12" s="1"/>
  <c r="BR292" i="12"/>
  <c r="BQ292" i="12" s="1"/>
  <c r="CD291" i="12"/>
  <c r="CA291" i="12"/>
  <c r="BZ291" i="12" s="1"/>
  <c r="BX291" i="12"/>
  <c r="BW291" i="12" s="1"/>
  <c r="BU291" i="12"/>
  <c r="BR291" i="12"/>
  <c r="CD290" i="12"/>
  <c r="CA290" i="12"/>
  <c r="BX290" i="12"/>
  <c r="BU290" i="12"/>
  <c r="BR290" i="12"/>
  <c r="CD289" i="12"/>
  <c r="CC289" i="12" s="1"/>
  <c r="CA289" i="12"/>
  <c r="BZ289" i="12" s="1"/>
  <c r="BX289" i="12"/>
  <c r="BU289" i="12"/>
  <c r="BR289" i="12"/>
  <c r="BQ289" i="12" s="1"/>
  <c r="CD288" i="12"/>
  <c r="CC288" i="12" s="1"/>
  <c r="CA288" i="12"/>
  <c r="BZ288" i="12" s="1"/>
  <c r="BX288" i="12"/>
  <c r="BW288" i="12" s="1"/>
  <c r="BU288" i="12"/>
  <c r="BR288" i="12"/>
  <c r="CD287" i="12"/>
  <c r="CA287" i="12"/>
  <c r="BX287" i="12"/>
  <c r="BU287" i="12"/>
  <c r="BR287" i="12"/>
  <c r="BQ287" i="12" s="1"/>
  <c r="CD286" i="12"/>
  <c r="CA286" i="12"/>
  <c r="BX286" i="12"/>
  <c r="BU286" i="12"/>
  <c r="BR286" i="12"/>
  <c r="CD285" i="12"/>
  <c r="CA285" i="12"/>
  <c r="BZ285" i="12" s="1"/>
  <c r="BX285" i="12"/>
  <c r="BU285" i="12"/>
  <c r="BT285" i="12" s="1"/>
  <c r="BR285" i="12"/>
  <c r="CD284" i="12"/>
  <c r="CC284" i="12" s="1"/>
  <c r="CA284" i="12"/>
  <c r="BX284" i="12"/>
  <c r="BW284" i="12" s="1"/>
  <c r="BU284" i="12"/>
  <c r="BR284" i="12"/>
  <c r="CD283" i="12"/>
  <c r="CA283" i="12"/>
  <c r="BZ283" i="12" s="1"/>
  <c r="BX283" i="12"/>
  <c r="BU283" i="12"/>
  <c r="BR283" i="12"/>
  <c r="CD282" i="12"/>
  <c r="CC282" i="12" s="1"/>
  <c r="CA282" i="12"/>
  <c r="BZ282" i="12" s="1"/>
  <c r="BX282" i="12"/>
  <c r="BU282" i="12"/>
  <c r="BR282" i="12"/>
  <c r="BQ282" i="12" s="1"/>
  <c r="CD281" i="12"/>
  <c r="CA281" i="12"/>
  <c r="BX281" i="12"/>
  <c r="BU281" i="12"/>
  <c r="BR281" i="12"/>
  <c r="CD280" i="12"/>
  <c r="CA280" i="12"/>
  <c r="BX280" i="12"/>
  <c r="BW280" i="12"/>
  <c r="BU280" i="12"/>
  <c r="BT280" i="12" s="1"/>
  <c r="BR280" i="12"/>
  <c r="CD279" i="12"/>
  <c r="CC279" i="12" s="1"/>
  <c r="CA279" i="12"/>
  <c r="BZ279" i="12" s="1"/>
  <c r="BX279" i="12"/>
  <c r="BU279" i="12"/>
  <c r="BT279" i="12" s="1"/>
  <c r="BR279" i="12"/>
  <c r="BQ279" i="12" s="1"/>
  <c r="CD278" i="12"/>
  <c r="CC278" i="12" s="1"/>
  <c r="CA278" i="12"/>
  <c r="BZ278" i="12" s="1"/>
  <c r="BX278" i="12"/>
  <c r="BU278" i="12"/>
  <c r="BR278" i="12"/>
  <c r="BQ278" i="12" s="1"/>
  <c r="CD277" i="12"/>
  <c r="CA277" i="12"/>
  <c r="BZ277" i="12" s="1"/>
  <c r="BX277" i="12"/>
  <c r="BU277" i="12"/>
  <c r="BT277" i="12" s="1"/>
  <c r="BR277" i="12"/>
  <c r="BQ277" i="12" s="1"/>
  <c r="CD276" i="12"/>
  <c r="CA276" i="12"/>
  <c r="BZ276" i="12" s="1"/>
  <c r="BX276" i="12"/>
  <c r="BU276" i="12"/>
  <c r="BT276" i="12" s="1"/>
  <c r="BR276" i="12"/>
  <c r="CD275" i="12"/>
  <c r="CC275" i="12" s="1"/>
  <c r="CA275" i="12"/>
  <c r="BX275" i="12"/>
  <c r="BU275" i="12"/>
  <c r="BR275" i="12"/>
  <c r="CD274" i="12"/>
  <c r="CA274" i="12"/>
  <c r="BX274" i="12"/>
  <c r="BU274" i="12"/>
  <c r="BR274" i="12"/>
  <c r="BQ274" i="12" s="1"/>
  <c r="CD273" i="12"/>
  <c r="CA273" i="12"/>
  <c r="BX273" i="12"/>
  <c r="BW273" i="12" s="1"/>
  <c r="BU273" i="12"/>
  <c r="BR273" i="12"/>
  <c r="CD272" i="12"/>
  <c r="CA272" i="12"/>
  <c r="BZ272" i="12" s="1"/>
  <c r="BX272" i="12"/>
  <c r="BW272" i="12" s="1"/>
  <c r="BU272" i="12"/>
  <c r="BR272" i="12"/>
  <c r="CD271" i="12"/>
  <c r="CA271" i="12"/>
  <c r="BX271" i="12"/>
  <c r="BU271" i="12"/>
  <c r="BR271" i="12"/>
  <c r="CD270" i="12"/>
  <c r="CC270" i="12" s="1"/>
  <c r="CA270" i="12"/>
  <c r="BX270" i="12"/>
  <c r="BU270" i="12"/>
  <c r="BT270" i="12" s="1"/>
  <c r="BR270" i="12"/>
  <c r="BQ270" i="12" s="1"/>
  <c r="CD269" i="12"/>
  <c r="CA269" i="12"/>
  <c r="BX269" i="12"/>
  <c r="BU269" i="12"/>
  <c r="BT269" i="12" s="1"/>
  <c r="BR269" i="12"/>
  <c r="CD268" i="12"/>
  <c r="CC268" i="12" s="1"/>
  <c r="CA268" i="12"/>
  <c r="BX268" i="12"/>
  <c r="BU268" i="12"/>
  <c r="BR268" i="12"/>
  <c r="CD267" i="12"/>
  <c r="CC267" i="12" s="1"/>
  <c r="CA267" i="12"/>
  <c r="BZ267" i="12" s="1"/>
  <c r="BX267" i="12"/>
  <c r="BW267" i="12" s="1"/>
  <c r="BU267" i="12"/>
  <c r="BR267" i="12"/>
  <c r="BQ267" i="12" s="1"/>
  <c r="CD266" i="12"/>
  <c r="CA266" i="12"/>
  <c r="BX266" i="12"/>
  <c r="BU266" i="12"/>
  <c r="BT266" i="12" s="1"/>
  <c r="BR266" i="12"/>
  <c r="CD265" i="12"/>
  <c r="CC265" i="12" s="1"/>
  <c r="CA265" i="12"/>
  <c r="BZ265" i="12" s="1"/>
  <c r="BX265" i="12"/>
  <c r="BU265" i="12"/>
  <c r="BT265" i="12" s="1"/>
  <c r="BR265" i="12"/>
  <c r="BQ265" i="12" s="1"/>
  <c r="CD264" i="12"/>
  <c r="CC264" i="12" s="1"/>
  <c r="CA264" i="12"/>
  <c r="BZ264" i="12" s="1"/>
  <c r="BX264" i="12"/>
  <c r="BW264" i="12" s="1"/>
  <c r="BU264" i="12"/>
  <c r="BT264" i="12" s="1"/>
  <c r="BR264" i="12"/>
  <c r="BQ264" i="12" s="1"/>
  <c r="CD263" i="12"/>
  <c r="CC263" i="12" s="1"/>
  <c r="CA263" i="12"/>
  <c r="BX263" i="12"/>
  <c r="BW263" i="12" s="1"/>
  <c r="BU263" i="12"/>
  <c r="BR263" i="12"/>
  <c r="BQ263" i="12" s="1"/>
  <c r="CD262" i="12"/>
  <c r="CC262" i="12" s="1"/>
  <c r="CA262" i="12"/>
  <c r="BZ262" i="12" s="1"/>
  <c r="BX262" i="12"/>
  <c r="BU262" i="12"/>
  <c r="BR262" i="12"/>
  <c r="CD261" i="12"/>
  <c r="CC261" i="12" s="1"/>
  <c r="CA261" i="12"/>
  <c r="BZ261" i="12" s="1"/>
  <c r="BX261" i="12"/>
  <c r="BU261" i="12"/>
  <c r="BT261" i="12" s="1"/>
  <c r="BR261" i="12"/>
  <c r="BQ261" i="12" s="1"/>
  <c r="CD260" i="12"/>
  <c r="CA260" i="12"/>
  <c r="BZ260" i="12" s="1"/>
  <c r="BX260" i="12"/>
  <c r="BU260" i="12"/>
  <c r="BT260" i="12" s="1"/>
  <c r="BR260" i="12"/>
  <c r="CD259" i="12"/>
  <c r="CA259" i="12"/>
  <c r="BX259" i="12"/>
  <c r="BW259" i="12" s="1"/>
  <c r="BU259" i="12"/>
  <c r="BR259" i="12"/>
  <c r="CD258" i="12"/>
  <c r="CC258" i="12" s="1"/>
  <c r="CA258" i="12"/>
  <c r="BX258" i="12"/>
  <c r="BU258" i="12"/>
  <c r="BT258" i="12" s="1"/>
  <c r="BR258" i="12"/>
  <c r="CD257" i="12"/>
  <c r="CC257" i="12" s="1"/>
  <c r="CA257" i="12"/>
  <c r="BZ257" i="12" s="1"/>
  <c r="BX257" i="12"/>
  <c r="BU257" i="12"/>
  <c r="BT257" i="12" s="1"/>
  <c r="BR257" i="12"/>
  <c r="BQ257" i="12" s="1"/>
  <c r="CD256" i="12"/>
  <c r="CC256" i="12" s="1"/>
  <c r="CA256" i="12"/>
  <c r="BX256" i="12"/>
  <c r="BW256" i="12" s="1"/>
  <c r="BU256" i="12"/>
  <c r="BR256" i="12"/>
  <c r="CD255" i="12"/>
  <c r="CA255" i="12"/>
  <c r="BZ255" i="12" s="1"/>
  <c r="BX255" i="12"/>
  <c r="BW255" i="12" s="1"/>
  <c r="BU255" i="12"/>
  <c r="BR255" i="12"/>
  <c r="BQ255" i="12" s="1"/>
  <c r="CD254" i="12"/>
  <c r="CC254" i="12" s="1"/>
  <c r="CA254" i="12"/>
  <c r="BZ254" i="12" s="1"/>
  <c r="BX254" i="12"/>
  <c r="BW254" i="12" s="1"/>
  <c r="BU254" i="12"/>
  <c r="BT254" i="12" s="1"/>
  <c r="BR254" i="12"/>
  <c r="CD253" i="12"/>
  <c r="CA253" i="12"/>
  <c r="BZ253" i="12" s="1"/>
  <c r="BX253" i="12"/>
  <c r="BU253" i="12"/>
  <c r="BT253" i="12" s="1"/>
  <c r="BR253" i="12"/>
  <c r="CD252" i="12"/>
  <c r="CC252" i="12" s="1"/>
  <c r="CA252" i="12"/>
  <c r="BX252" i="12"/>
  <c r="BU252" i="12"/>
  <c r="BR252" i="12"/>
  <c r="CD251" i="12"/>
  <c r="CA251" i="12"/>
  <c r="BZ251" i="12" s="1"/>
  <c r="BX251" i="12"/>
  <c r="BU251" i="12"/>
  <c r="BR251" i="12"/>
  <c r="CD250" i="12"/>
  <c r="CA250" i="12"/>
  <c r="BX250" i="12"/>
  <c r="BU250" i="12"/>
  <c r="BT250" i="12" s="1"/>
  <c r="BR250" i="12"/>
  <c r="CD249" i="12"/>
  <c r="CA249" i="12"/>
  <c r="BX249" i="12"/>
  <c r="BU249" i="12"/>
  <c r="BT249" i="12" s="1"/>
  <c r="BR249" i="12"/>
  <c r="CD248" i="12"/>
  <c r="CC248" i="12" s="1"/>
  <c r="CA248" i="12"/>
  <c r="BZ248" i="12" s="1"/>
  <c r="BX248" i="12"/>
  <c r="BW248" i="12" s="1"/>
  <c r="BU248" i="12"/>
  <c r="BR248" i="12"/>
  <c r="CD247" i="12"/>
  <c r="CC247" i="12" s="1"/>
  <c r="CA247" i="12"/>
  <c r="BX247" i="12"/>
  <c r="BW247" i="12" s="1"/>
  <c r="BU247" i="12"/>
  <c r="BR247" i="12"/>
  <c r="CD246" i="12"/>
  <c r="CC246" i="12" s="1"/>
  <c r="CA246" i="12"/>
  <c r="BZ246" i="12" s="1"/>
  <c r="BX246" i="12"/>
  <c r="BW246" i="12" s="1"/>
  <c r="BU246" i="12"/>
  <c r="BR246" i="12"/>
  <c r="CD245" i="12"/>
  <c r="CC245" i="12" s="1"/>
  <c r="CA245" i="12"/>
  <c r="BX245" i="12"/>
  <c r="BW245" i="12" s="1"/>
  <c r="BU245" i="12"/>
  <c r="BT245" i="12" s="1"/>
  <c r="BR245" i="12"/>
  <c r="BQ245" i="12" s="1"/>
  <c r="CD244" i="12"/>
  <c r="CA244" i="12"/>
  <c r="BX244" i="12"/>
  <c r="BW244" i="12" s="1"/>
  <c r="BU244" i="12"/>
  <c r="BT244" i="12" s="1"/>
  <c r="BR244" i="12"/>
  <c r="CD243" i="12"/>
  <c r="CA243" i="12"/>
  <c r="BZ243" i="12" s="1"/>
  <c r="BX243" i="12"/>
  <c r="BU243" i="12"/>
  <c r="BR243" i="12"/>
  <c r="CD242" i="12"/>
  <c r="CA242" i="12"/>
  <c r="BX242" i="12"/>
  <c r="BW242" i="12" s="1"/>
  <c r="BU242" i="12"/>
  <c r="BT242" i="12" s="1"/>
  <c r="BR242" i="12"/>
  <c r="CD241" i="12"/>
  <c r="CA241" i="12"/>
  <c r="BX241" i="12"/>
  <c r="BW241" i="12" s="1"/>
  <c r="BU241" i="12"/>
  <c r="BR241" i="12"/>
  <c r="BQ241" i="12" s="1"/>
  <c r="CD240" i="12"/>
  <c r="CC240" i="12" s="1"/>
  <c r="CA240" i="12"/>
  <c r="BZ240" i="12" s="1"/>
  <c r="BX240" i="12"/>
  <c r="BU240" i="12"/>
  <c r="BT240" i="12" s="1"/>
  <c r="BR240" i="12"/>
  <c r="BQ240" i="12" s="1"/>
  <c r="CD239" i="12"/>
  <c r="CA239" i="12"/>
  <c r="BZ239" i="12" s="1"/>
  <c r="BX239" i="12"/>
  <c r="BW239" i="12" s="1"/>
  <c r="BU239" i="12"/>
  <c r="BT239" i="12" s="1"/>
  <c r="BR239" i="12"/>
  <c r="BQ239" i="12" s="1"/>
  <c r="CD238" i="12"/>
  <c r="CC238" i="12" s="1"/>
  <c r="CA238" i="12"/>
  <c r="BZ238" i="12" s="1"/>
  <c r="BX238" i="12"/>
  <c r="BU238" i="12"/>
  <c r="BT238" i="12" s="1"/>
  <c r="BR238" i="12"/>
  <c r="CD237" i="12"/>
  <c r="CA237" i="12"/>
  <c r="BZ237" i="12" s="1"/>
  <c r="BX237" i="12"/>
  <c r="BW237" i="12" s="1"/>
  <c r="BU237" i="12"/>
  <c r="BT237" i="12" s="1"/>
  <c r="BR237" i="12"/>
  <c r="CD236" i="12"/>
  <c r="CA236" i="12"/>
  <c r="BX236" i="12"/>
  <c r="BU236" i="12"/>
  <c r="BR236" i="12"/>
  <c r="BQ236" i="12" s="1"/>
  <c r="CD235" i="12"/>
  <c r="CA235" i="12"/>
  <c r="BZ235" i="12" s="1"/>
  <c r="BX235" i="12"/>
  <c r="BW235" i="12" s="1"/>
  <c r="BU235" i="12"/>
  <c r="BR235" i="12"/>
  <c r="CD234" i="12"/>
  <c r="CC234" i="12" s="1"/>
  <c r="CA234" i="12"/>
  <c r="BX234" i="12"/>
  <c r="BW234" i="12" s="1"/>
  <c r="BU234" i="12"/>
  <c r="BR234" i="12"/>
  <c r="CD233" i="12"/>
  <c r="CC233" i="12" s="1"/>
  <c r="CA233" i="12"/>
  <c r="BX233" i="12"/>
  <c r="BU233" i="12"/>
  <c r="BT233" i="12" s="1"/>
  <c r="BR233" i="12"/>
  <c r="BQ233" i="12" s="1"/>
  <c r="CD232" i="12"/>
  <c r="CC232" i="12" s="1"/>
  <c r="CA232" i="12"/>
  <c r="BX232" i="12"/>
  <c r="BU232" i="12"/>
  <c r="BT232" i="12" s="1"/>
  <c r="BR232" i="12"/>
  <c r="CD231" i="12"/>
  <c r="CC231" i="12" s="1"/>
  <c r="CA231" i="12"/>
  <c r="BZ231" i="12" s="1"/>
  <c r="BX231" i="12"/>
  <c r="BW231" i="12" s="1"/>
  <c r="BU231" i="12"/>
  <c r="BR231" i="12"/>
  <c r="BQ231" i="12" s="1"/>
  <c r="CD230" i="12"/>
  <c r="CA230" i="12"/>
  <c r="BZ230" i="12" s="1"/>
  <c r="BX230" i="12"/>
  <c r="BU230" i="12"/>
  <c r="BR230" i="12"/>
  <c r="CD229" i="12"/>
  <c r="CA229" i="12"/>
  <c r="BX229" i="12"/>
  <c r="BW229" i="12" s="1"/>
  <c r="BU229" i="12"/>
  <c r="BT229" i="12" s="1"/>
  <c r="BR229" i="12"/>
  <c r="CD228" i="12"/>
  <c r="CA228" i="12"/>
  <c r="BZ228" i="12" s="1"/>
  <c r="BX228" i="12"/>
  <c r="BW228" i="12" s="1"/>
  <c r="BU228" i="12"/>
  <c r="BR228" i="12"/>
  <c r="CD227" i="12"/>
  <c r="CA227" i="12"/>
  <c r="BX227" i="12"/>
  <c r="BW227" i="12" s="1"/>
  <c r="BU227" i="12"/>
  <c r="BR227" i="12"/>
  <c r="CD226" i="12"/>
  <c r="CC226" i="12" s="1"/>
  <c r="CA226" i="12"/>
  <c r="BZ226" i="12" s="1"/>
  <c r="BX226" i="12"/>
  <c r="BU226" i="12"/>
  <c r="BR226" i="12"/>
  <c r="BQ226" i="12" s="1"/>
  <c r="CD225" i="12"/>
  <c r="CC225" i="12" s="1"/>
  <c r="CA225" i="12"/>
  <c r="BX225" i="12"/>
  <c r="BU225" i="12"/>
  <c r="BR225" i="12"/>
  <c r="CD224" i="12"/>
  <c r="CA224" i="12"/>
  <c r="BX224" i="12"/>
  <c r="BU224" i="12"/>
  <c r="BR224" i="12"/>
  <c r="CD223" i="12"/>
  <c r="CA223" i="12"/>
  <c r="BX223" i="12"/>
  <c r="BU223" i="12"/>
  <c r="BT223" i="12" s="1"/>
  <c r="BR223" i="12"/>
  <c r="BQ223" i="12" s="1"/>
  <c r="CD222" i="12"/>
  <c r="CC222" i="12" s="1"/>
  <c r="CA222" i="12"/>
  <c r="BX222" i="12"/>
  <c r="BW222" i="12" s="1"/>
  <c r="BU222" i="12"/>
  <c r="BR222" i="12"/>
  <c r="CD221" i="12"/>
  <c r="CA221" i="12"/>
  <c r="BZ221" i="12" s="1"/>
  <c r="BX221" i="12"/>
  <c r="BU221" i="12"/>
  <c r="BR221" i="12"/>
  <c r="CD220" i="12"/>
  <c r="CC220" i="12" s="1"/>
  <c r="CA220" i="12"/>
  <c r="BX220" i="12"/>
  <c r="BW220" i="12" s="1"/>
  <c r="BU220" i="12"/>
  <c r="BR220" i="12"/>
  <c r="CD219" i="12"/>
  <c r="CA219" i="12"/>
  <c r="BZ219" i="12" s="1"/>
  <c r="BX219" i="12"/>
  <c r="BU219" i="12"/>
  <c r="BT219" i="12" s="1"/>
  <c r="BR219" i="12"/>
  <c r="BQ219" i="12" s="1"/>
  <c r="CD218" i="12"/>
  <c r="CC218" i="12" s="1"/>
  <c r="CA218" i="12"/>
  <c r="BX218" i="12"/>
  <c r="BW218" i="12" s="1"/>
  <c r="BU218" i="12"/>
  <c r="BR218" i="12"/>
  <c r="BQ218" i="12" s="1"/>
  <c r="CD217" i="12"/>
  <c r="CC217" i="12" s="1"/>
  <c r="CA217" i="12"/>
  <c r="BZ217" i="12" s="1"/>
  <c r="BX217" i="12"/>
  <c r="BU217" i="12"/>
  <c r="BR217" i="12"/>
  <c r="CD216" i="12"/>
  <c r="CA216" i="12"/>
  <c r="BX216" i="12"/>
  <c r="BU216" i="12"/>
  <c r="BT216" i="12" s="1"/>
  <c r="BR216" i="12"/>
  <c r="CD215" i="12"/>
  <c r="CA215" i="12"/>
  <c r="BZ215" i="12" s="1"/>
  <c r="BX215" i="12"/>
  <c r="BW215" i="12" s="1"/>
  <c r="BU215" i="12"/>
  <c r="BR215" i="12"/>
  <c r="CD214" i="12"/>
  <c r="CA214" i="12"/>
  <c r="BZ214" i="12" s="1"/>
  <c r="BX214" i="12"/>
  <c r="BU214" i="12"/>
  <c r="BR214" i="12"/>
  <c r="CD213" i="12"/>
  <c r="CC213" i="12" s="1"/>
  <c r="CA213" i="12"/>
  <c r="BZ213" i="12" s="1"/>
  <c r="BX213" i="12"/>
  <c r="BW213" i="12" s="1"/>
  <c r="BU213" i="12"/>
  <c r="BR213" i="12"/>
  <c r="BQ213" i="12" s="1"/>
  <c r="CD212" i="12"/>
  <c r="CA212" i="12"/>
  <c r="BX212" i="12"/>
  <c r="BW212" i="12" s="1"/>
  <c r="BU212" i="12"/>
  <c r="BR212" i="12"/>
  <c r="BQ212" i="12" s="1"/>
  <c r="CD211" i="12"/>
  <c r="CA211" i="12"/>
  <c r="BZ211" i="12" s="1"/>
  <c r="BX211" i="12"/>
  <c r="BU211" i="12"/>
  <c r="BT211" i="12" s="1"/>
  <c r="BR211" i="12"/>
  <c r="CD210" i="12"/>
  <c r="CC210" i="12" s="1"/>
  <c r="CA210" i="12"/>
  <c r="BZ210" i="12" s="1"/>
  <c r="BX210" i="12"/>
  <c r="BU210" i="12"/>
  <c r="BR210" i="12"/>
  <c r="CD209" i="12"/>
  <c r="CA209" i="12"/>
  <c r="BX209" i="12"/>
  <c r="BU209" i="12"/>
  <c r="BT209" i="12" s="1"/>
  <c r="BR209" i="12"/>
  <c r="CD208" i="12"/>
  <c r="CA208" i="12"/>
  <c r="BX208" i="12"/>
  <c r="BU208" i="12"/>
  <c r="BR208" i="12"/>
  <c r="CD207" i="12"/>
  <c r="CA207" i="12"/>
  <c r="BX207" i="12"/>
  <c r="BU207" i="12"/>
  <c r="BT207" i="12" s="1"/>
  <c r="BR207" i="12"/>
  <c r="CD206" i="12"/>
  <c r="CC206" i="12" s="1"/>
  <c r="CA206" i="12"/>
  <c r="BX206" i="12"/>
  <c r="BU206" i="12"/>
  <c r="BR206" i="12"/>
  <c r="BQ206" i="12" s="1"/>
  <c r="CD205" i="12"/>
  <c r="CC205" i="12" s="1"/>
  <c r="CA205" i="12"/>
  <c r="BZ205" i="12" s="1"/>
  <c r="BX205" i="12"/>
  <c r="BW205" i="12" s="1"/>
  <c r="BU205" i="12"/>
  <c r="BR205" i="12"/>
  <c r="BQ205" i="12" s="1"/>
  <c r="CD204" i="12"/>
  <c r="CC204" i="12" s="1"/>
  <c r="CA204" i="12"/>
  <c r="BX204" i="12"/>
  <c r="BU204" i="12"/>
  <c r="BR204" i="12"/>
  <c r="CD203" i="12"/>
  <c r="CC203" i="12" s="1"/>
  <c r="CA203" i="12"/>
  <c r="BX203" i="12"/>
  <c r="BU203" i="12"/>
  <c r="BR203" i="12"/>
  <c r="CD202" i="12"/>
  <c r="CA202" i="12"/>
  <c r="BX202" i="12"/>
  <c r="BU202" i="12"/>
  <c r="BR202" i="12"/>
  <c r="CD201" i="12"/>
  <c r="CC201" i="12" s="1"/>
  <c r="CA201" i="12"/>
  <c r="BX201" i="12"/>
  <c r="BU201" i="12"/>
  <c r="BT201" i="12" s="1"/>
  <c r="BR201" i="12"/>
  <c r="CD200" i="12"/>
  <c r="CA200" i="12"/>
  <c r="BZ200" i="12" s="1"/>
  <c r="BX200" i="12"/>
  <c r="BU200" i="12"/>
  <c r="BR200" i="12"/>
  <c r="BQ200" i="12" s="1"/>
  <c r="CD199" i="12"/>
  <c r="CC199" i="12" s="1"/>
  <c r="CA199" i="12"/>
  <c r="BZ199" i="12" s="1"/>
  <c r="BX199" i="12"/>
  <c r="BU199" i="12"/>
  <c r="BR199" i="12"/>
  <c r="CD198" i="12"/>
  <c r="CC198" i="12" s="1"/>
  <c r="CA198" i="12"/>
  <c r="BX198" i="12"/>
  <c r="BU198" i="12"/>
  <c r="BR198" i="12"/>
  <c r="CD197" i="12"/>
  <c r="CA197" i="12"/>
  <c r="BZ197" i="12" s="1"/>
  <c r="BX197" i="12"/>
  <c r="BU197" i="12"/>
  <c r="BT197" i="12" s="1"/>
  <c r="BR197" i="12"/>
  <c r="CD196" i="12"/>
  <c r="CC196" i="12" s="1"/>
  <c r="CA196" i="12"/>
  <c r="BX196" i="12"/>
  <c r="BU196" i="12"/>
  <c r="BT196" i="12" s="1"/>
  <c r="BR196" i="12"/>
  <c r="BQ196" i="12" s="1"/>
  <c r="CD195" i="12"/>
  <c r="CC195" i="12" s="1"/>
  <c r="CA195" i="12"/>
  <c r="BX195" i="12"/>
  <c r="BW195" i="12" s="1"/>
  <c r="BU195" i="12"/>
  <c r="BR195" i="12"/>
  <c r="CD194" i="12"/>
  <c r="CC194" i="12" s="1"/>
  <c r="CA194" i="12"/>
  <c r="BX194" i="12"/>
  <c r="BU194" i="12"/>
  <c r="BR194" i="12"/>
  <c r="BQ194" i="12" s="1"/>
  <c r="CD193" i="12"/>
  <c r="CC193" i="12" s="1"/>
  <c r="CA193" i="12"/>
  <c r="BZ193" i="12" s="1"/>
  <c r="BX193" i="12"/>
  <c r="BW193" i="12" s="1"/>
  <c r="BU193" i="12"/>
  <c r="BT193" i="12" s="1"/>
  <c r="BR193" i="12"/>
  <c r="CD192" i="12"/>
  <c r="CA192" i="12"/>
  <c r="BX192" i="12"/>
  <c r="BW192" i="12" s="1"/>
  <c r="BU192" i="12"/>
  <c r="BT192" i="12" s="1"/>
  <c r="BR192" i="12"/>
  <c r="BQ192" i="12" s="1"/>
  <c r="CD191" i="12"/>
  <c r="CA191" i="12"/>
  <c r="BZ191" i="12" s="1"/>
  <c r="BX191" i="12"/>
  <c r="BU191" i="12"/>
  <c r="BT191" i="12" s="1"/>
  <c r="BR191" i="12"/>
  <c r="BQ191" i="12" s="1"/>
  <c r="CD190" i="12"/>
  <c r="CA190" i="12"/>
  <c r="BZ190" i="12" s="1"/>
  <c r="BX190" i="12"/>
  <c r="BW190" i="12" s="1"/>
  <c r="BU190" i="12"/>
  <c r="BT190" i="12" s="1"/>
  <c r="BR190" i="12"/>
  <c r="CD189" i="12"/>
  <c r="CC189" i="12" s="1"/>
  <c r="CA189" i="12"/>
  <c r="BX189" i="12"/>
  <c r="BU189" i="12"/>
  <c r="BR189" i="12"/>
  <c r="CD188" i="12"/>
  <c r="CA188" i="12"/>
  <c r="BX188" i="12"/>
  <c r="BU188" i="12"/>
  <c r="BT188" i="12" s="1"/>
  <c r="BR188" i="12"/>
  <c r="BQ188" i="12" s="1"/>
  <c r="CD187" i="12"/>
  <c r="CC187" i="12" s="1"/>
  <c r="CA187" i="12"/>
  <c r="BX187" i="12"/>
  <c r="BW187" i="12" s="1"/>
  <c r="BU187" i="12"/>
  <c r="BR187" i="12"/>
  <c r="CD186" i="12"/>
  <c r="CA186" i="12"/>
  <c r="BZ186" i="12" s="1"/>
  <c r="BX186" i="12"/>
  <c r="BU186" i="12"/>
  <c r="BR186" i="12"/>
  <c r="CD185" i="12"/>
  <c r="CC185" i="12" s="1"/>
  <c r="CA185" i="12"/>
  <c r="BZ185" i="12" s="1"/>
  <c r="BX185" i="12"/>
  <c r="BW185" i="12" s="1"/>
  <c r="BU185" i="12"/>
  <c r="BT185" i="12" s="1"/>
  <c r="BR185" i="12"/>
  <c r="BQ185" i="12" s="1"/>
  <c r="CD184" i="12"/>
  <c r="CC184" i="12" s="1"/>
  <c r="CA184" i="12"/>
  <c r="BX184" i="12"/>
  <c r="BW184" i="12" s="1"/>
  <c r="BU184" i="12"/>
  <c r="BT184" i="12" s="1"/>
  <c r="BR184" i="12"/>
  <c r="CD183" i="12"/>
  <c r="CA183" i="12"/>
  <c r="BZ183" i="12" s="1"/>
  <c r="BX183" i="12"/>
  <c r="BU183" i="12"/>
  <c r="BR183" i="12"/>
  <c r="BQ183" i="12" s="1"/>
  <c r="CD182" i="12"/>
  <c r="CA182" i="12"/>
  <c r="BZ182" i="12" s="1"/>
  <c r="BX182" i="12"/>
  <c r="BU182" i="12"/>
  <c r="BR182" i="12"/>
  <c r="BQ182" i="12" s="1"/>
  <c r="CD181" i="12"/>
  <c r="CC181" i="12" s="1"/>
  <c r="CA181" i="12"/>
  <c r="BZ181" i="12" s="1"/>
  <c r="BX181" i="12"/>
  <c r="BU181" i="12"/>
  <c r="BT181" i="12" s="1"/>
  <c r="BR181" i="12"/>
  <c r="BQ181" i="12" s="1"/>
  <c r="CD180" i="12"/>
  <c r="CA180" i="12"/>
  <c r="BZ180" i="12" s="1"/>
  <c r="BX180" i="12"/>
  <c r="BW180" i="12" s="1"/>
  <c r="BU180" i="12"/>
  <c r="BT180" i="12" s="1"/>
  <c r="BR180" i="12"/>
  <c r="CD179" i="12"/>
  <c r="CA179" i="12"/>
  <c r="BZ179" i="12" s="1"/>
  <c r="BX179" i="12"/>
  <c r="BW179" i="12" s="1"/>
  <c r="BU179" i="12"/>
  <c r="BT179" i="12" s="1"/>
  <c r="BR179" i="12"/>
  <c r="CD178" i="12"/>
  <c r="CA178" i="12"/>
  <c r="BZ178" i="12" s="1"/>
  <c r="BX178" i="12"/>
  <c r="BW178" i="12" s="1"/>
  <c r="BU178" i="12"/>
  <c r="BR178" i="12"/>
  <c r="BQ178" i="12" s="1"/>
  <c r="CD177" i="12"/>
  <c r="CA177" i="12"/>
  <c r="BX177" i="12"/>
  <c r="BW177" i="12" s="1"/>
  <c r="BU177" i="12"/>
  <c r="BR177" i="12"/>
  <c r="BQ177" i="12" s="1"/>
  <c r="CD176" i="12"/>
  <c r="CA176" i="12"/>
  <c r="BZ176" i="12" s="1"/>
  <c r="BX176" i="12"/>
  <c r="BU176" i="12"/>
  <c r="BR176" i="12"/>
  <c r="BQ176" i="12" s="1"/>
  <c r="CD175" i="12"/>
  <c r="CA175" i="12"/>
  <c r="BX175" i="12"/>
  <c r="BU175" i="12"/>
  <c r="BR175" i="12"/>
  <c r="CD174" i="12"/>
  <c r="CA174" i="12"/>
  <c r="BX174" i="12"/>
  <c r="BW174" i="12" s="1"/>
  <c r="BU174" i="12"/>
  <c r="BR174" i="12"/>
  <c r="CD173" i="12"/>
  <c r="CA173" i="12"/>
  <c r="BX173" i="12"/>
  <c r="BW173" i="12" s="1"/>
  <c r="BU173" i="12"/>
  <c r="BR173" i="12"/>
  <c r="CD172" i="12"/>
  <c r="CA172" i="12"/>
  <c r="BZ172" i="12" s="1"/>
  <c r="BX172" i="12"/>
  <c r="BU172" i="12"/>
  <c r="BR172" i="12"/>
  <c r="CD171" i="12"/>
  <c r="CC171" i="12" s="1"/>
  <c r="CA171" i="12"/>
  <c r="BZ171" i="12" s="1"/>
  <c r="BX171" i="12"/>
  <c r="BW171" i="12" s="1"/>
  <c r="BU171" i="12"/>
  <c r="BR171" i="12"/>
  <c r="BQ171" i="12" s="1"/>
  <c r="CD170" i="12"/>
  <c r="CA170" i="12"/>
  <c r="BX170" i="12"/>
  <c r="BU170" i="12"/>
  <c r="BT170" i="12" s="1"/>
  <c r="BR170" i="12"/>
  <c r="CD169" i="12"/>
  <c r="CC169" i="12" s="1"/>
  <c r="CA169" i="12"/>
  <c r="BZ169" i="12" s="1"/>
  <c r="BX169" i="12"/>
  <c r="BW169" i="12" s="1"/>
  <c r="BU169" i="12"/>
  <c r="BT169" i="12" s="1"/>
  <c r="BR169" i="12"/>
  <c r="BQ169" i="12" s="1"/>
  <c r="CD168" i="12"/>
  <c r="CA168" i="12"/>
  <c r="BX168" i="12"/>
  <c r="BW168" i="12" s="1"/>
  <c r="BU168" i="12"/>
  <c r="BR168" i="12"/>
  <c r="CD167" i="12"/>
  <c r="CA167" i="12"/>
  <c r="BZ167" i="12" s="1"/>
  <c r="BX167" i="12"/>
  <c r="BU167" i="12"/>
  <c r="BR167" i="12"/>
  <c r="CD166" i="12"/>
  <c r="CA166" i="12"/>
  <c r="BX166" i="12"/>
  <c r="BW166" i="12" s="1"/>
  <c r="BU166" i="12"/>
  <c r="BR166" i="12"/>
  <c r="CD165" i="12"/>
  <c r="CA165" i="12"/>
  <c r="BX165" i="12"/>
  <c r="BW165" i="12" s="1"/>
  <c r="BU165" i="12"/>
  <c r="BT165" i="12" s="1"/>
  <c r="BR165" i="12"/>
  <c r="CD164" i="12"/>
  <c r="CC164" i="12" s="1"/>
  <c r="CA164" i="12"/>
  <c r="BZ164" i="12" s="1"/>
  <c r="BX164" i="12"/>
  <c r="BW164" i="12" s="1"/>
  <c r="BU164" i="12"/>
  <c r="BR164" i="12"/>
  <c r="CD163" i="12"/>
  <c r="CA163" i="12"/>
  <c r="BX163" i="12"/>
  <c r="BW163" i="12" s="1"/>
  <c r="BU163" i="12"/>
  <c r="BR163" i="12"/>
  <c r="CD162" i="12"/>
  <c r="CC162" i="12" s="1"/>
  <c r="CA162" i="12"/>
  <c r="BZ162" i="12" s="1"/>
  <c r="BX162" i="12"/>
  <c r="BU162" i="12"/>
  <c r="BR162" i="12"/>
  <c r="CD161" i="12"/>
  <c r="CC161" i="12" s="1"/>
  <c r="CA161" i="12"/>
  <c r="BZ161" i="12" s="1"/>
  <c r="BX161" i="12"/>
  <c r="BU161" i="12"/>
  <c r="BR161" i="12"/>
  <c r="CD160" i="12"/>
  <c r="CA160" i="12"/>
  <c r="BX160" i="12"/>
  <c r="BU160" i="12"/>
  <c r="BR160" i="12"/>
  <c r="BQ160" i="12" s="1"/>
  <c r="CD159" i="12"/>
  <c r="CA159" i="12"/>
  <c r="BZ159" i="12" s="1"/>
  <c r="BX159" i="12"/>
  <c r="BU159" i="12"/>
  <c r="BT159" i="12" s="1"/>
  <c r="BR159" i="12"/>
  <c r="BQ159" i="12" s="1"/>
  <c r="CD158" i="12"/>
  <c r="CC158" i="12" s="1"/>
  <c r="CA158" i="12"/>
  <c r="BX158" i="12"/>
  <c r="BW158" i="12" s="1"/>
  <c r="BU158" i="12"/>
  <c r="BR158" i="12"/>
  <c r="BQ158" i="12"/>
  <c r="CD157" i="12"/>
  <c r="CC157" i="12"/>
  <c r="CA157" i="12"/>
  <c r="BX157" i="12"/>
  <c r="BW157" i="12" s="1"/>
  <c r="BU157" i="12"/>
  <c r="BR157" i="12"/>
  <c r="BQ157" i="12" s="1"/>
  <c r="CD156" i="12"/>
  <c r="CA156" i="12"/>
  <c r="BZ156" i="12" s="1"/>
  <c r="BX156" i="12"/>
  <c r="BW156" i="12"/>
  <c r="BU156" i="12"/>
  <c r="BR156" i="12"/>
  <c r="BQ156" i="12" s="1"/>
  <c r="CD155" i="12"/>
  <c r="CA155" i="12"/>
  <c r="BZ155" i="12" s="1"/>
  <c r="BX155" i="12"/>
  <c r="BW155" i="12" s="1"/>
  <c r="BU155" i="12"/>
  <c r="BR155" i="12"/>
  <c r="CD154" i="12"/>
  <c r="CA154" i="12"/>
  <c r="BX154" i="12"/>
  <c r="BU154" i="12"/>
  <c r="BR154" i="12"/>
  <c r="CD153" i="12"/>
  <c r="CC153" i="12" s="1"/>
  <c r="CA153" i="12"/>
  <c r="BX153" i="12"/>
  <c r="BU153" i="12"/>
  <c r="BT153" i="12" s="1"/>
  <c r="BR153" i="12"/>
  <c r="BQ153" i="12" s="1"/>
  <c r="CD152" i="12"/>
  <c r="CA152" i="12"/>
  <c r="BX152" i="12"/>
  <c r="BU152" i="12"/>
  <c r="BR152" i="12"/>
  <c r="CD151" i="12"/>
  <c r="CC151" i="12" s="1"/>
  <c r="CA151" i="12"/>
  <c r="BZ151" i="12" s="1"/>
  <c r="BX151" i="12"/>
  <c r="BW151" i="12" s="1"/>
  <c r="BU151" i="12"/>
  <c r="BR151" i="12"/>
  <c r="CD150" i="12"/>
  <c r="CA150" i="12"/>
  <c r="BZ150" i="12" s="1"/>
  <c r="BX150" i="12"/>
  <c r="BU150" i="12"/>
  <c r="BT150" i="12" s="1"/>
  <c r="BR150" i="12"/>
  <c r="BQ150" i="12" s="1"/>
  <c r="CD149" i="12"/>
  <c r="CA149" i="12"/>
  <c r="BZ149" i="12" s="1"/>
  <c r="BX149" i="12"/>
  <c r="BW149" i="12" s="1"/>
  <c r="BU149" i="12"/>
  <c r="BR149" i="12"/>
  <c r="CD148" i="12"/>
  <c r="CC148" i="12" s="1"/>
  <c r="CA148" i="12"/>
  <c r="BX148" i="12"/>
  <c r="BW148" i="12" s="1"/>
  <c r="BU148" i="12"/>
  <c r="BR148" i="12"/>
  <c r="CD147" i="12"/>
  <c r="CA147" i="12"/>
  <c r="BX147" i="12"/>
  <c r="BW147" i="12" s="1"/>
  <c r="BU147" i="12"/>
  <c r="BT147" i="12" s="1"/>
  <c r="BR147" i="12"/>
  <c r="BQ147" i="12" s="1"/>
  <c r="CD146" i="12"/>
  <c r="CA146" i="12"/>
  <c r="BZ146" i="12" s="1"/>
  <c r="BX146" i="12"/>
  <c r="BU146" i="12"/>
  <c r="BR146" i="12"/>
  <c r="BQ146" i="12" s="1"/>
  <c r="CD145" i="12"/>
  <c r="CC145" i="12" s="1"/>
  <c r="CA145" i="12"/>
  <c r="BZ145" i="12" s="1"/>
  <c r="BX145" i="12"/>
  <c r="BU145" i="12"/>
  <c r="BR145" i="12"/>
  <c r="CD144" i="12"/>
  <c r="CA144" i="12"/>
  <c r="BZ144" i="12" s="1"/>
  <c r="BX144" i="12"/>
  <c r="BW144" i="12" s="1"/>
  <c r="BU144" i="12"/>
  <c r="BR144" i="12"/>
  <c r="BQ144" i="12" s="1"/>
  <c r="CD143" i="12"/>
  <c r="CC143" i="12"/>
  <c r="CA143" i="12"/>
  <c r="BZ143" i="12" s="1"/>
  <c r="BX143" i="12"/>
  <c r="BU143" i="12"/>
  <c r="BT143" i="12" s="1"/>
  <c r="BR143" i="12"/>
  <c r="CD142" i="12"/>
  <c r="CC142" i="12" s="1"/>
  <c r="CA142" i="12"/>
  <c r="BZ142" i="12" s="1"/>
  <c r="BX142" i="12"/>
  <c r="BU142" i="12"/>
  <c r="BR142" i="12"/>
  <c r="CD141" i="12"/>
  <c r="CC141" i="12" s="1"/>
  <c r="CA141" i="12"/>
  <c r="BX141" i="12"/>
  <c r="BU141" i="12"/>
  <c r="BR141" i="12"/>
  <c r="BQ141" i="12" s="1"/>
  <c r="CD140" i="12"/>
  <c r="CC140" i="12" s="1"/>
  <c r="CA140" i="12"/>
  <c r="BX140" i="12"/>
  <c r="BU140" i="12"/>
  <c r="BT140" i="12" s="1"/>
  <c r="BR140" i="12"/>
  <c r="CD139" i="12"/>
  <c r="CA139" i="12"/>
  <c r="BX139" i="12"/>
  <c r="BW139" i="12" s="1"/>
  <c r="BU139" i="12"/>
  <c r="BR139" i="12"/>
  <c r="CD138" i="12"/>
  <c r="CA138" i="12"/>
  <c r="BX138" i="12"/>
  <c r="BW138" i="12" s="1"/>
  <c r="BU138" i="12"/>
  <c r="BT138" i="12" s="1"/>
  <c r="BR138" i="12"/>
  <c r="CD137" i="12"/>
  <c r="CA137" i="12"/>
  <c r="BZ137" i="12" s="1"/>
  <c r="BX137" i="12"/>
  <c r="BW137" i="12" s="1"/>
  <c r="BU137" i="12"/>
  <c r="BT137" i="12" s="1"/>
  <c r="BR137" i="12"/>
  <c r="BQ137" i="12" s="1"/>
  <c r="CD136" i="12"/>
  <c r="CC136" i="12" s="1"/>
  <c r="CA136" i="12"/>
  <c r="BX136" i="12"/>
  <c r="BU136" i="12"/>
  <c r="BR136" i="12"/>
  <c r="CD135" i="12"/>
  <c r="CA135" i="12"/>
  <c r="BZ135" i="12" s="1"/>
  <c r="BX135" i="12"/>
  <c r="BU135" i="12"/>
  <c r="BT135" i="12" s="1"/>
  <c r="BR135" i="12"/>
  <c r="CD134" i="12"/>
  <c r="CC134" i="12" s="1"/>
  <c r="CA134" i="12"/>
  <c r="BX134" i="12"/>
  <c r="BU134" i="12"/>
  <c r="BR134" i="12"/>
  <c r="CD133" i="12"/>
  <c r="CC133" i="12" s="1"/>
  <c r="CA133" i="12"/>
  <c r="BX133" i="12"/>
  <c r="BU133" i="12"/>
  <c r="BT133" i="12" s="1"/>
  <c r="BR133" i="12"/>
  <c r="BQ133" i="12" s="1"/>
  <c r="CD132" i="12"/>
  <c r="CA132" i="12"/>
  <c r="BX132" i="12"/>
  <c r="BW132" i="12" s="1"/>
  <c r="BU132" i="12"/>
  <c r="BT132" i="12" s="1"/>
  <c r="BR132" i="12"/>
  <c r="CD131" i="12"/>
  <c r="CC131" i="12" s="1"/>
  <c r="CA131" i="12"/>
  <c r="BZ131" i="12" s="1"/>
  <c r="BX131" i="12"/>
  <c r="BW131" i="12" s="1"/>
  <c r="BU131" i="12"/>
  <c r="BT131" i="12" s="1"/>
  <c r="BR131" i="12"/>
  <c r="BQ131" i="12" s="1"/>
  <c r="CD130" i="12"/>
  <c r="CA130" i="12"/>
  <c r="BZ130" i="12" s="1"/>
  <c r="BX130" i="12"/>
  <c r="BU130" i="12"/>
  <c r="BR130" i="12"/>
  <c r="CD129" i="12"/>
  <c r="CC129" i="12" s="1"/>
  <c r="CA129" i="12"/>
  <c r="BX129" i="12"/>
  <c r="BU129" i="12"/>
  <c r="BR129" i="12"/>
  <c r="BQ129" i="12" s="1"/>
  <c r="CD128" i="12"/>
  <c r="CA128" i="12"/>
  <c r="BX128" i="12"/>
  <c r="BW128" i="12" s="1"/>
  <c r="BU128" i="12"/>
  <c r="BT128" i="12" s="1"/>
  <c r="BR128" i="12"/>
  <c r="CD127" i="12"/>
  <c r="CA127" i="12"/>
  <c r="BX127" i="12"/>
  <c r="BW127" i="12" s="1"/>
  <c r="BU127" i="12"/>
  <c r="BT127" i="12" s="1"/>
  <c r="BR127" i="12"/>
  <c r="BQ127" i="12" s="1"/>
  <c r="CD126" i="12"/>
  <c r="CA126" i="12"/>
  <c r="BX126" i="12"/>
  <c r="BW126" i="12" s="1"/>
  <c r="BU126" i="12"/>
  <c r="BR126" i="12"/>
  <c r="BQ126" i="12" s="1"/>
  <c r="CD125" i="12"/>
  <c r="CA125" i="12"/>
  <c r="BX125" i="12"/>
  <c r="BU125" i="12"/>
  <c r="BT125" i="12" s="1"/>
  <c r="BR125" i="12"/>
  <c r="CD124" i="12"/>
  <c r="CC124" i="12" s="1"/>
  <c r="CA124" i="12"/>
  <c r="BZ124" i="12" s="1"/>
  <c r="BX124" i="12"/>
  <c r="BW124" i="12" s="1"/>
  <c r="BU124" i="12"/>
  <c r="BT124" i="12" s="1"/>
  <c r="BR124" i="12"/>
  <c r="CD123" i="12"/>
  <c r="CA123" i="12"/>
  <c r="BX123" i="12"/>
  <c r="BW123" i="12" s="1"/>
  <c r="BU123" i="12"/>
  <c r="BR123" i="12"/>
  <c r="CD122" i="12"/>
  <c r="CC122" i="12" s="1"/>
  <c r="CA122" i="12"/>
  <c r="BX122" i="12"/>
  <c r="BU122" i="12"/>
  <c r="BT122" i="12" s="1"/>
  <c r="BR122" i="12"/>
  <c r="CD121" i="12"/>
  <c r="CC121" i="12" s="1"/>
  <c r="CA121" i="12"/>
  <c r="BZ121" i="12" s="1"/>
  <c r="BX121" i="12"/>
  <c r="BW121" i="12" s="1"/>
  <c r="BU121" i="12"/>
  <c r="BR121" i="12"/>
  <c r="BQ121" i="12" s="1"/>
  <c r="CD120" i="12"/>
  <c r="CA120" i="12"/>
  <c r="BZ120" i="12" s="1"/>
  <c r="BX120" i="12"/>
  <c r="BU120" i="12"/>
  <c r="BR120" i="12"/>
  <c r="BQ120" i="12"/>
  <c r="CD119" i="12"/>
  <c r="CA119" i="12"/>
  <c r="BX119" i="12"/>
  <c r="BW119" i="12" s="1"/>
  <c r="BU119" i="12"/>
  <c r="BT119" i="12" s="1"/>
  <c r="BR119" i="12"/>
  <c r="CD118" i="12"/>
  <c r="CC118" i="12" s="1"/>
  <c r="CA118" i="12"/>
  <c r="BX118" i="12"/>
  <c r="BU118" i="12"/>
  <c r="BT118" i="12" s="1"/>
  <c r="BR118" i="12"/>
  <c r="BQ118" i="12" s="1"/>
  <c r="CD117" i="12"/>
  <c r="CC117" i="12" s="1"/>
  <c r="CA117" i="12"/>
  <c r="BZ117" i="12" s="1"/>
  <c r="BX117" i="12"/>
  <c r="BU117" i="12"/>
  <c r="BT117" i="12" s="1"/>
  <c r="BR117" i="12"/>
  <c r="BQ117" i="12" s="1"/>
  <c r="CD116" i="12"/>
  <c r="CA116" i="12"/>
  <c r="BZ116" i="12" s="1"/>
  <c r="BX116" i="12"/>
  <c r="BW116" i="12" s="1"/>
  <c r="BU116" i="12"/>
  <c r="BR116" i="12"/>
  <c r="BQ116" i="12"/>
  <c r="CD115" i="12"/>
  <c r="CA115" i="12"/>
  <c r="BX115" i="12"/>
  <c r="BW115" i="12" s="1"/>
  <c r="BU115" i="12"/>
  <c r="BT115" i="12" s="1"/>
  <c r="BR115" i="12"/>
  <c r="CD114" i="12"/>
  <c r="CC114" i="12" s="1"/>
  <c r="CA114" i="12"/>
  <c r="BZ114" i="12" s="1"/>
  <c r="BX114" i="12"/>
  <c r="BW114" i="12" s="1"/>
  <c r="BU114" i="12"/>
  <c r="BT114" i="12" s="1"/>
  <c r="BR114" i="12"/>
  <c r="BQ114" i="12" s="1"/>
  <c r="CD113" i="12"/>
  <c r="CA113" i="12"/>
  <c r="BX113" i="12"/>
  <c r="BU113" i="12"/>
  <c r="BT113" i="12" s="1"/>
  <c r="BR113" i="12"/>
  <c r="CD112" i="12"/>
  <c r="CC112" i="12" s="1"/>
  <c r="CA112" i="12"/>
  <c r="BX112" i="12"/>
  <c r="BW112" i="12" s="1"/>
  <c r="BU112" i="12"/>
  <c r="BR112" i="12"/>
  <c r="BQ112" i="12" s="1"/>
  <c r="CD111" i="12"/>
  <c r="CA111" i="12"/>
  <c r="BZ111" i="12" s="1"/>
  <c r="BX111" i="12"/>
  <c r="BW111" i="12" s="1"/>
  <c r="BU111" i="12"/>
  <c r="BR111" i="12"/>
  <c r="CD110" i="12"/>
  <c r="CC110" i="12" s="1"/>
  <c r="CA110" i="12"/>
  <c r="BZ110" i="12" s="1"/>
  <c r="BX110" i="12"/>
  <c r="BU110" i="12"/>
  <c r="BT110" i="12" s="1"/>
  <c r="BR110" i="12"/>
  <c r="CD109" i="12"/>
  <c r="CA109" i="12"/>
  <c r="BX109" i="12"/>
  <c r="BW109" i="12" s="1"/>
  <c r="BU109" i="12"/>
  <c r="BT109" i="12" s="1"/>
  <c r="BR109" i="12"/>
  <c r="CD108" i="12"/>
  <c r="CA108" i="12"/>
  <c r="BX108" i="12"/>
  <c r="BW108" i="12" s="1"/>
  <c r="BU108" i="12"/>
  <c r="BT108" i="12" s="1"/>
  <c r="BR108" i="12"/>
  <c r="CD107" i="12"/>
  <c r="CC107" i="12" s="1"/>
  <c r="CA107" i="12"/>
  <c r="BZ107" i="12" s="1"/>
  <c r="BX107" i="12"/>
  <c r="BU107" i="12"/>
  <c r="BR107" i="12"/>
  <c r="BQ107" i="12" s="1"/>
  <c r="CD106" i="12"/>
  <c r="CA106" i="12"/>
  <c r="BZ106" i="12" s="1"/>
  <c r="BX106" i="12"/>
  <c r="BU106" i="12"/>
  <c r="BT106" i="12" s="1"/>
  <c r="BR106" i="12"/>
  <c r="CD105" i="12"/>
  <c r="CC105" i="12" s="1"/>
  <c r="CA105" i="12"/>
  <c r="BZ105" i="12" s="1"/>
  <c r="BX105" i="12"/>
  <c r="BU105" i="12"/>
  <c r="BR105" i="12"/>
  <c r="BQ105" i="12" s="1"/>
  <c r="CD104" i="12"/>
  <c r="CA104" i="12"/>
  <c r="BX104" i="12"/>
  <c r="BW104" i="12" s="1"/>
  <c r="BU104" i="12"/>
  <c r="BT104" i="12" s="1"/>
  <c r="BR104" i="12"/>
  <c r="BQ104" i="12" s="1"/>
  <c r="CD103" i="12"/>
  <c r="CA103" i="12"/>
  <c r="BZ103" i="12" s="1"/>
  <c r="BX103" i="12"/>
  <c r="BU103" i="12"/>
  <c r="BR103" i="12"/>
  <c r="CD102" i="12"/>
  <c r="CA102" i="12"/>
  <c r="BX102" i="12"/>
  <c r="BW102" i="12" s="1"/>
  <c r="BU102" i="12"/>
  <c r="BR102" i="12"/>
  <c r="CD101" i="12"/>
  <c r="CC101" i="12" s="1"/>
  <c r="CA101" i="12"/>
  <c r="BZ101" i="12"/>
  <c r="BX101" i="12"/>
  <c r="BU101" i="12"/>
  <c r="BT101" i="12" s="1"/>
  <c r="BR101" i="12"/>
  <c r="CD100" i="12"/>
  <c r="CC100" i="12" s="1"/>
  <c r="CA100" i="12"/>
  <c r="BX100" i="12"/>
  <c r="BW100" i="12" s="1"/>
  <c r="BU100" i="12"/>
  <c r="BR100" i="12"/>
  <c r="CD99" i="12"/>
  <c r="CA99" i="12"/>
  <c r="BX99" i="12"/>
  <c r="BU99" i="12"/>
  <c r="BR99" i="12"/>
  <c r="BQ99" i="12" s="1"/>
  <c r="CD98" i="12"/>
  <c r="CC98" i="12" s="1"/>
  <c r="CA98" i="12"/>
  <c r="BX98" i="12"/>
  <c r="BW98" i="12" s="1"/>
  <c r="BU98" i="12"/>
  <c r="BR98" i="12"/>
  <c r="CD97" i="12"/>
  <c r="CA97" i="12"/>
  <c r="BZ97" i="12" s="1"/>
  <c r="BX97" i="12"/>
  <c r="BW97" i="12" s="1"/>
  <c r="BU97" i="12"/>
  <c r="BT97" i="12" s="1"/>
  <c r="BR97" i="12"/>
  <c r="CD96" i="12"/>
  <c r="CA96" i="12"/>
  <c r="BX96" i="12"/>
  <c r="BW96" i="12" s="1"/>
  <c r="BU96" i="12"/>
  <c r="BR96" i="12"/>
  <c r="CD95" i="12"/>
  <c r="CC95" i="12" s="1"/>
  <c r="CA95" i="12"/>
  <c r="BX95" i="12"/>
  <c r="BU95" i="12"/>
  <c r="BT95" i="12" s="1"/>
  <c r="BR95" i="12"/>
  <c r="CD94" i="12"/>
  <c r="CA94" i="12"/>
  <c r="BX94" i="12"/>
  <c r="BW94" i="12" s="1"/>
  <c r="BU94" i="12"/>
  <c r="BR94" i="12"/>
  <c r="BQ94" i="12" s="1"/>
  <c r="CD93" i="12"/>
  <c r="CA93" i="12"/>
  <c r="BX93" i="12"/>
  <c r="BU93" i="12"/>
  <c r="BR93" i="12"/>
  <c r="CD92" i="12"/>
  <c r="CA92" i="12"/>
  <c r="BZ92" i="12" s="1"/>
  <c r="BX92" i="12"/>
  <c r="BU92" i="12"/>
  <c r="BT92" i="12" s="1"/>
  <c r="BR92" i="12"/>
  <c r="CD91" i="12"/>
  <c r="CA91" i="12"/>
  <c r="BX91" i="12"/>
  <c r="BU91" i="12"/>
  <c r="BR91" i="12"/>
  <c r="BQ91" i="12" s="1"/>
  <c r="CD90" i="12"/>
  <c r="CC90" i="12" s="1"/>
  <c r="CA90" i="12"/>
  <c r="BX90" i="12"/>
  <c r="BU90" i="12"/>
  <c r="BR90" i="12"/>
  <c r="BQ90" i="12" s="1"/>
  <c r="CD89" i="12"/>
  <c r="CC89" i="12" s="1"/>
  <c r="CA89" i="12"/>
  <c r="BX89" i="12"/>
  <c r="BW89" i="12" s="1"/>
  <c r="BU89" i="12"/>
  <c r="BR89" i="12"/>
  <c r="BQ89" i="12"/>
  <c r="CD88" i="12"/>
  <c r="CA88" i="12"/>
  <c r="BX88" i="12"/>
  <c r="BU88" i="12"/>
  <c r="BR88" i="12"/>
  <c r="CD87" i="12"/>
  <c r="CA87" i="12"/>
  <c r="BZ87" i="12"/>
  <c r="BX87" i="12"/>
  <c r="BW87" i="12" s="1"/>
  <c r="BU87" i="12"/>
  <c r="BR87" i="12"/>
  <c r="CD86" i="12"/>
  <c r="CA86" i="12"/>
  <c r="BX86" i="12"/>
  <c r="BU86" i="12"/>
  <c r="BT86" i="12" s="1"/>
  <c r="BR86" i="12"/>
  <c r="CD85" i="12"/>
  <c r="CA85" i="12"/>
  <c r="BZ85" i="12" s="1"/>
  <c r="BX85" i="12"/>
  <c r="BU85" i="12"/>
  <c r="BT85" i="12" s="1"/>
  <c r="BR85" i="12"/>
  <c r="CD84" i="12"/>
  <c r="CA84" i="12"/>
  <c r="BZ84" i="12" s="1"/>
  <c r="BX84" i="12"/>
  <c r="BW84" i="12" s="1"/>
  <c r="BU84" i="12"/>
  <c r="BT84" i="12"/>
  <c r="BR84" i="12"/>
  <c r="BQ84" i="12" s="1"/>
  <c r="CD83" i="12"/>
  <c r="CA83" i="12"/>
  <c r="BX83" i="12"/>
  <c r="BU83" i="12"/>
  <c r="BT83" i="12"/>
  <c r="BR83" i="12"/>
  <c r="BQ83" i="12" s="1"/>
  <c r="CD82" i="12"/>
  <c r="CA82" i="12"/>
  <c r="BX82" i="12"/>
  <c r="BU82" i="12"/>
  <c r="BR82" i="12"/>
  <c r="CD81" i="12"/>
  <c r="CA81" i="12"/>
  <c r="BZ81" i="12" s="1"/>
  <c r="BX81" i="12"/>
  <c r="BU81" i="12"/>
  <c r="BT81" i="12" s="1"/>
  <c r="BR81" i="12"/>
  <c r="CD80" i="12"/>
  <c r="CC80" i="12" s="1"/>
  <c r="CA80" i="12"/>
  <c r="BX80" i="12"/>
  <c r="BU80" i="12"/>
  <c r="BT80" i="12" s="1"/>
  <c r="BR80" i="12"/>
  <c r="BQ80" i="12" s="1"/>
  <c r="CD79" i="12"/>
  <c r="CA79" i="12"/>
  <c r="BZ79" i="12" s="1"/>
  <c r="BX79" i="12"/>
  <c r="BU79" i="12"/>
  <c r="BT79" i="12" s="1"/>
  <c r="BR79" i="12"/>
  <c r="BQ79" i="12" s="1"/>
  <c r="CD78" i="12"/>
  <c r="CC78" i="12" s="1"/>
  <c r="CA78" i="12"/>
  <c r="BX78" i="12"/>
  <c r="BW78" i="12" s="1"/>
  <c r="BU78" i="12"/>
  <c r="BR78" i="12"/>
  <c r="CD77" i="12"/>
  <c r="CA77" i="12"/>
  <c r="BZ77" i="12"/>
  <c r="BX77" i="12"/>
  <c r="BU77" i="12"/>
  <c r="BR77" i="12"/>
  <c r="CD76" i="12"/>
  <c r="CC76" i="12" s="1"/>
  <c r="CA76" i="12"/>
  <c r="BZ76" i="12" s="1"/>
  <c r="BX76" i="12"/>
  <c r="BW76" i="12" s="1"/>
  <c r="BU76" i="12"/>
  <c r="BR76" i="12"/>
  <c r="CD75" i="12"/>
  <c r="CC75" i="12" s="1"/>
  <c r="CA75" i="12"/>
  <c r="BX75" i="12"/>
  <c r="BU75" i="12"/>
  <c r="BT75" i="12"/>
  <c r="BR75" i="12"/>
  <c r="BQ75" i="12" s="1"/>
  <c r="CD74" i="12"/>
  <c r="CA74" i="12"/>
  <c r="BX74" i="12"/>
  <c r="BW74" i="12" s="1"/>
  <c r="BU74" i="12"/>
  <c r="BR74" i="12"/>
  <c r="CD73" i="12"/>
  <c r="CC73" i="12" s="1"/>
  <c r="CA73" i="12"/>
  <c r="BX73" i="12"/>
  <c r="BW73" i="12" s="1"/>
  <c r="BU73" i="12"/>
  <c r="BT73" i="12" s="1"/>
  <c r="BR73" i="12"/>
  <c r="CD72" i="12"/>
  <c r="CA72" i="12"/>
  <c r="BZ72" i="12" s="1"/>
  <c r="BX72" i="12"/>
  <c r="BW72" i="12" s="1"/>
  <c r="BU72" i="12"/>
  <c r="BR72" i="12"/>
  <c r="CD71" i="12"/>
  <c r="CA71" i="12"/>
  <c r="BX71" i="12"/>
  <c r="BU71" i="12"/>
  <c r="BT71" i="12" s="1"/>
  <c r="BR71" i="12"/>
  <c r="BQ71" i="12" s="1"/>
  <c r="CD70" i="12"/>
  <c r="CA70" i="12"/>
  <c r="BX70" i="12"/>
  <c r="BW70" i="12" s="1"/>
  <c r="BU70" i="12"/>
  <c r="BT70" i="12" s="1"/>
  <c r="BR70" i="12"/>
  <c r="BQ70" i="12" s="1"/>
  <c r="CD69" i="12"/>
  <c r="CA69" i="12"/>
  <c r="BZ69" i="12" s="1"/>
  <c r="BX69" i="12"/>
  <c r="BW69" i="12" s="1"/>
  <c r="BU69" i="12"/>
  <c r="BR69" i="12"/>
  <c r="CD68" i="12"/>
  <c r="CA68" i="12"/>
  <c r="BZ68" i="12" s="1"/>
  <c r="BX68" i="12"/>
  <c r="BW68" i="12" s="1"/>
  <c r="BU68" i="12"/>
  <c r="BR68" i="12"/>
  <c r="BQ68" i="12" s="1"/>
  <c r="CD67" i="12"/>
  <c r="CA67" i="12"/>
  <c r="BZ67" i="12" s="1"/>
  <c r="BX67" i="12"/>
  <c r="BW67" i="12" s="1"/>
  <c r="BU67" i="12"/>
  <c r="BR67" i="12"/>
  <c r="CD66" i="12"/>
  <c r="CC66" i="12" s="1"/>
  <c r="CA66" i="12"/>
  <c r="BZ66" i="12" s="1"/>
  <c r="BX66" i="12"/>
  <c r="BU66" i="12"/>
  <c r="BT66" i="12" s="1"/>
  <c r="BR66" i="12"/>
  <c r="BQ66" i="12" s="1"/>
  <c r="CD65" i="12"/>
  <c r="CC65" i="12" s="1"/>
  <c r="CA65" i="12"/>
  <c r="BX65" i="12"/>
  <c r="BW65" i="12" s="1"/>
  <c r="BU65" i="12"/>
  <c r="BT65" i="12" s="1"/>
  <c r="BR65" i="12"/>
  <c r="CD64" i="12"/>
  <c r="CC64" i="12" s="1"/>
  <c r="CA64" i="12"/>
  <c r="BX64" i="12"/>
  <c r="BU64" i="12"/>
  <c r="BR64" i="12"/>
  <c r="BQ64" i="12" s="1"/>
  <c r="CD63" i="12"/>
  <c r="CA63" i="12"/>
  <c r="BZ63" i="12" s="1"/>
  <c r="BX63" i="12"/>
  <c r="BU63" i="12"/>
  <c r="BT63" i="12"/>
  <c r="BR63" i="12"/>
  <c r="BQ63" i="12" s="1"/>
  <c r="CD62" i="12"/>
  <c r="CC62" i="12" s="1"/>
  <c r="CA62" i="12"/>
  <c r="BX62" i="12"/>
  <c r="BU62" i="12"/>
  <c r="BT62" i="12" s="1"/>
  <c r="BR62" i="12"/>
  <c r="CD61" i="12"/>
  <c r="CA61" i="12"/>
  <c r="BZ61" i="12"/>
  <c r="BX61" i="12"/>
  <c r="BU61" i="12"/>
  <c r="BT61" i="12" s="1"/>
  <c r="BR61" i="12"/>
  <c r="CD60" i="12"/>
  <c r="CC60" i="12" s="1"/>
  <c r="CA60" i="12"/>
  <c r="BX60" i="12"/>
  <c r="BU60" i="12"/>
  <c r="BT60" i="12" s="1"/>
  <c r="BR60" i="12"/>
  <c r="BQ60" i="12" s="1"/>
  <c r="CD59" i="12"/>
  <c r="CC59" i="12" s="1"/>
  <c r="CA59" i="12"/>
  <c r="BZ59" i="12"/>
  <c r="BX59" i="12"/>
  <c r="BW59" i="12" s="1"/>
  <c r="BU59" i="12"/>
  <c r="BT59" i="12"/>
  <c r="BR59" i="12"/>
  <c r="CD58" i="12"/>
  <c r="CC58" i="12" s="1"/>
  <c r="CA58" i="12"/>
  <c r="BZ58" i="12" s="1"/>
  <c r="BX58" i="12"/>
  <c r="BW58" i="12" s="1"/>
  <c r="BU58" i="12"/>
  <c r="BT58" i="12" s="1"/>
  <c r="BR58" i="12"/>
  <c r="CD57" i="12"/>
  <c r="CA57" i="12"/>
  <c r="BX57" i="12"/>
  <c r="BU57" i="12"/>
  <c r="BR57" i="12"/>
  <c r="BQ57" i="12" s="1"/>
  <c r="CD56" i="12"/>
  <c r="CC56" i="12" s="1"/>
  <c r="CA56" i="12"/>
  <c r="BZ56" i="12" s="1"/>
  <c r="BX56" i="12"/>
  <c r="BW56" i="12" s="1"/>
  <c r="BU56" i="12"/>
  <c r="BT56" i="12" s="1"/>
  <c r="BR56" i="12"/>
  <c r="CD55" i="12"/>
  <c r="CA55" i="12"/>
  <c r="BX55" i="12"/>
  <c r="BU55" i="12"/>
  <c r="BT55" i="12" s="1"/>
  <c r="BR55" i="12"/>
  <c r="CD54" i="12"/>
  <c r="CC54" i="12" s="1"/>
  <c r="CA54" i="12"/>
  <c r="BX54" i="12"/>
  <c r="BU54" i="12"/>
  <c r="BR54" i="12"/>
  <c r="CD53" i="12"/>
  <c r="CA53" i="12"/>
  <c r="BX53" i="12"/>
  <c r="BW53" i="12" s="1"/>
  <c r="BU53" i="12"/>
  <c r="BT53" i="12" s="1"/>
  <c r="BR53" i="12"/>
  <c r="BQ53" i="12" s="1"/>
  <c r="CD52" i="12"/>
  <c r="CC52" i="12" s="1"/>
  <c r="CA52" i="12"/>
  <c r="BX52" i="12"/>
  <c r="BW52" i="12" s="1"/>
  <c r="BU52" i="12"/>
  <c r="BR52" i="12"/>
  <c r="BQ52" i="12" s="1"/>
  <c r="CD51" i="12"/>
  <c r="CC51" i="12" s="1"/>
  <c r="CA51" i="12"/>
  <c r="BX51" i="12"/>
  <c r="BU51" i="12"/>
  <c r="BR51" i="12"/>
  <c r="CD50" i="12"/>
  <c r="CC50" i="12" s="1"/>
  <c r="CA50" i="12"/>
  <c r="BX50" i="12"/>
  <c r="BU50" i="12"/>
  <c r="BT50" i="12" s="1"/>
  <c r="BR50" i="12"/>
  <c r="BQ50" i="12" s="1"/>
  <c r="CD49" i="12"/>
  <c r="CA49" i="12"/>
  <c r="BX49" i="12"/>
  <c r="BW49" i="12" s="1"/>
  <c r="BU49" i="12"/>
  <c r="BR49" i="12"/>
  <c r="CD48" i="12"/>
  <c r="CC48" i="12" s="1"/>
  <c r="CA48" i="12"/>
  <c r="BX48" i="12"/>
  <c r="BU48" i="12"/>
  <c r="BT48" i="12" s="1"/>
  <c r="BR48" i="12"/>
  <c r="CD47" i="12"/>
  <c r="CA47" i="12"/>
  <c r="BX47" i="12"/>
  <c r="BW47" i="12" s="1"/>
  <c r="BU47" i="12"/>
  <c r="BT47" i="12" s="1"/>
  <c r="BR47" i="12"/>
  <c r="BQ47" i="12" s="1"/>
  <c r="CD46" i="12"/>
  <c r="CC46" i="12" s="1"/>
  <c r="CA46" i="12"/>
  <c r="BZ46" i="12" s="1"/>
  <c r="BX46" i="12"/>
  <c r="BU46" i="12"/>
  <c r="BT46" i="12" s="1"/>
  <c r="BR46" i="12"/>
  <c r="BQ46" i="12" s="1"/>
  <c r="CD45" i="12"/>
  <c r="CC45" i="12" s="1"/>
  <c r="CA45" i="12"/>
  <c r="BX45" i="12"/>
  <c r="BW45" i="12" s="1"/>
  <c r="BU45" i="12"/>
  <c r="BR45" i="12"/>
  <c r="CD44" i="12"/>
  <c r="CA44" i="12"/>
  <c r="BX44" i="12"/>
  <c r="BU44" i="12"/>
  <c r="BR44" i="12"/>
  <c r="BQ44" i="12" s="1"/>
  <c r="CD43" i="12"/>
  <c r="CC43" i="12" s="1"/>
  <c r="CA43" i="12"/>
  <c r="BZ43" i="12" s="1"/>
  <c r="BX43" i="12"/>
  <c r="BU43" i="12"/>
  <c r="BT43" i="12" s="1"/>
  <c r="BR43" i="12"/>
  <c r="BQ43" i="12" s="1"/>
  <c r="CD42" i="12"/>
  <c r="CA42" i="12"/>
  <c r="BZ42" i="12"/>
  <c r="BX42" i="12"/>
  <c r="BU42" i="12"/>
  <c r="BR42" i="12"/>
  <c r="BQ42" i="12" s="1"/>
  <c r="CD41" i="12"/>
  <c r="CA41" i="12"/>
  <c r="BZ41" i="12" s="1"/>
  <c r="BX41" i="12"/>
  <c r="BU41" i="12"/>
  <c r="BR41" i="12"/>
  <c r="BQ41" i="12" s="1"/>
  <c r="CD40" i="12"/>
  <c r="CC40" i="12" s="1"/>
  <c r="CA40" i="12"/>
  <c r="BZ40" i="12" s="1"/>
  <c r="BX40" i="12"/>
  <c r="BU40" i="12"/>
  <c r="BT40" i="12" s="1"/>
  <c r="BR40" i="12"/>
  <c r="CD39" i="12"/>
  <c r="CA39" i="12"/>
  <c r="BZ39" i="12" s="1"/>
  <c r="BX39" i="12"/>
  <c r="BU39" i="12"/>
  <c r="BR39" i="12"/>
  <c r="CD38" i="12"/>
  <c r="CC38" i="12" s="1"/>
  <c r="CA38" i="12"/>
  <c r="BX38" i="12"/>
  <c r="BW38" i="12" s="1"/>
  <c r="BU38" i="12"/>
  <c r="BR38" i="12"/>
  <c r="BQ38" i="12"/>
  <c r="CD37" i="12"/>
  <c r="CC37" i="12" s="1"/>
  <c r="CA37" i="12"/>
  <c r="BZ37" i="12" s="1"/>
  <c r="BX37" i="12"/>
  <c r="BW37" i="12" s="1"/>
  <c r="BU37" i="12"/>
  <c r="BR37" i="12"/>
  <c r="CD36" i="12"/>
  <c r="CA36" i="12"/>
  <c r="BZ36" i="12" s="1"/>
  <c r="BX36" i="12"/>
  <c r="BU36" i="12"/>
  <c r="BR36" i="12"/>
  <c r="BQ36" i="12" s="1"/>
  <c r="CD35" i="12"/>
  <c r="CA35" i="12"/>
  <c r="BX35" i="12"/>
  <c r="BU35" i="12"/>
  <c r="BT35" i="12" s="1"/>
  <c r="BR35" i="12"/>
  <c r="CD34" i="12"/>
  <c r="CA34" i="12"/>
  <c r="BX34" i="12"/>
  <c r="BU34" i="12"/>
  <c r="BT34" i="12" s="1"/>
  <c r="BR34" i="12"/>
  <c r="CD33" i="12"/>
  <c r="CA33" i="12"/>
  <c r="BX33" i="12"/>
  <c r="BW33" i="12"/>
  <c r="BU33" i="12"/>
  <c r="BT33" i="12" s="1"/>
  <c r="BR33" i="12"/>
  <c r="CD32" i="12"/>
  <c r="CA32" i="12"/>
  <c r="BZ32" i="12" s="1"/>
  <c r="BX32" i="12"/>
  <c r="BW32" i="12"/>
  <c r="BU32" i="12"/>
  <c r="BR32" i="12"/>
  <c r="BQ32" i="12" s="1"/>
  <c r="CD31" i="12"/>
  <c r="CA31" i="12"/>
  <c r="BX31" i="12"/>
  <c r="BW31" i="12" s="1"/>
  <c r="BU31" i="12"/>
  <c r="BT31" i="12" s="1"/>
  <c r="BR31" i="12"/>
  <c r="BQ31" i="12" s="1"/>
  <c r="CD30" i="12"/>
  <c r="CC30" i="12" s="1"/>
  <c r="CA30" i="12"/>
  <c r="BZ30" i="12" s="1"/>
  <c r="BX30" i="12"/>
  <c r="BU30" i="12"/>
  <c r="BR30" i="12"/>
  <c r="CD29" i="12"/>
  <c r="CC29" i="12" s="1"/>
  <c r="CA29" i="12"/>
  <c r="BX29" i="12"/>
  <c r="BU29" i="12"/>
  <c r="BR29" i="12"/>
  <c r="BQ29" i="12" s="1"/>
  <c r="CD28" i="12"/>
  <c r="CC28" i="12" s="1"/>
  <c r="CA28" i="12"/>
  <c r="BX28" i="12"/>
  <c r="BW28" i="12" s="1"/>
  <c r="BU28" i="12"/>
  <c r="BR28" i="12"/>
  <c r="CD27" i="12"/>
  <c r="CC27" i="12" s="1"/>
  <c r="CA27" i="12"/>
  <c r="BX27" i="12"/>
  <c r="BU27" i="12"/>
  <c r="BT27" i="12" s="1"/>
  <c r="BR27" i="12"/>
  <c r="BQ27" i="12" s="1"/>
  <c r="CD26" i="12"/>
  <c r="CC26" i="12" s="1"/>
  <c r="CA26" i="12"/>
  <c r="BZ26" i="12" s="1"/>
  <c r="BX26" i="12"/>
  <c r="BW26" i="12" s="1"/>
  <c r="BU26" i="12"/>
  <c r="BR26" i="12"/>
  <c r="CD25" i="12"/>
  <c r="CA25" i="12"/>
  <c r="BZ25" i="12"/>
  <c r="BX25" i="12"/>
  <c r="BU25" i="12"/>
  <c r="BT25" i="12" s="1"/>
  <c r="BR25" i="12"/>
  <c r="CD24" i="12"/>
  <c r="CC24" i="12" s="1"/>
  <c r="CA24" i="12"/>
  <c r="BZ24" i="12" s="1"/>
  <c r="BX24" i="12"/>
  <c r="BW24" i="12" s="1"/>
  <c r="BU24" i="12"/>
  <c r="BR24" i="12"/>
  <c r="CD23" i="12"/>
  <c r="CA23" i="12"/>
  <c r="BX23" i="12"/>
  <c r="BW23" i="12" s="1"/>
  <c r="BU23" i="12"/>
  <c r="BT23" i="12" s="1"/>
  <c r="BR23" i="12"/>
  <c r="CD22" i="12"/>
  <c r="CC22" i="12" s="1"/>
  <c r="CA22" i="12"/>
  <c r="BZ22" i="12"/>
  <c r="BX22" i="12"/>
  <c r="BU22" i="12"/>
  <c r="BR22" i="12"/>
  <c r="CD21" i="12"/>
  <c r="AP10" i="14" s="1"/>
  <c r="CA21" i="12"/>
  <c r="BZ21" i="12" s="1"/>
  <c r="BX21" i="12"/>
  <c r="BW21" i="12" s="1"/>
  <c r="AV9" i="14" s="1"/>
  <c r="AW9" i="14" s="1"/>
  <c r="BU21" i="12"/>
  <c r="BR21" i="12"/>
  <c r="BQ21" i="12" s="1"/>
  <c r="AV10" i="14" s="1"/>
  <c r="CD20" i="12"/>
  <c r="CA20" i="12"/>
  <c r="BX20" i="12"/>
  <c r="BU20" i="12"/>
  <c r="BR20" i="12"/>
  <c r="CD19" i="12"/>
  <c r="CC19" i="12" s="1"/>
  <c r="CA19" i="12"/>
  <c r="BX19" i="12"/>
  <c r="BW19" i="12" s="1"/>
  <c r="BU19" i="12"/>
  <c r="BT19" i="12" s="1"/>
  <c r="BR19" i="12"/>
  <c r="CD18" i="12"/>
  <c r="CA18" i="12"/>
  <c r="BX18" i="12"/>
  <c r="BW18" i="12"/>
  <c r="BU18" i="12"/>
  <c r="BT18" i="12" s="1"/>
  <c r="BR18" i="12"/>
  <c r="CD17" i="12"/>
  <c r="CC17" i="12"/>
  <c r="CA17" i="12"/>
  <c r="BZ17" i="12" s="1"/>
  <c r="BX17" i="12"/>
  <c r="BW17" i="12" s="1"/>
  <c r="BU17" i="12"/>
  <c r="BR17" i="12"/>
  <c r="CD16" i="12"/>
  <c r="CC16" i="12" s="1"/>
  <c r="CA16" i="12"/>
  <c r="BX16" i="12"/>
  <c r="BU16" i="12"/>
  <c r="BR16" i="12"/>
  <c r="CD15" i="12"/>
  <c r="CA15" i="12"/>
  <c r="BZ15" i="12" s="1"/>
  <c r="BX15" i="12"/>
  <c r="BU15" i="12"/>
  <c r="BT15" i="12" s="1"/>
  <c r="BR15" i="12"/>
  <c r="BQ15" i="12" s="1"/>
  <c r="CD14" i="12"/>
  <c r="CC14" i="12" s="1"/>
  <c r="CA14" i="12"/>
  <c r="BZ14" i="12" s="1"/>
  <c r="BX14" i="12"/>
  <c r="BW14" i="12" s="1"/>
  <c r="BU14" i="12"/>
  <c r="BR14" i="12"/>
  <c r="BQ14" i="12" s="1"/>
  <c r="CD13" i="12"/>
  <c r="CA13" i="12"/>
  <c r="BZ13" i="12" s="1"/>
  <c r="BX13" i="12"/>
  <c r="BU13" i="12"/>
  <c r="BR13" i="12"/>
  <c r="CD12" i="12"/>
  <c r="CA12" i="12"/>
  <c r="BX12" i="12"/>
  <c r="BU12" i="12"/>
  <c r="BR12" i="12"/>
  <c r="BQ12" i="12" s="1"/>
  <c r="CD11" i="12"/>
  <c r="CC11" i="12" s="1"/>
  <c r="CA11" i="12"/>
  <c r="BX11" i="12"/>
  <c r="BW11" i="12" s="1"/>
  <c r="BU11" i="12"/>
  <c r="BR11" i="12"/>
  <c r="CD10" i="12"/>
  <c r="CA10" i="12"/>
  <c r="BZ10" i="12" s="1"/>
  <c r="BX10" i="12"/>
  <c r="BW10" i="12" s="1"/>
  <c r="BU10" i="12"/>
  <c r="BR10" i="12"/>
  <c r="BQ10" i="12" s="1"/>
  <c r="CD9" i="12"/>
  <c r="CA9" i="12"/>
  <c r="BZ9" i="12" s="1"/>
  <c r="BX9" i="12"/>
  <c r="BU9" i="12"/>
  <c r="BR9" i="12"/>
  <c r="CD8" i="12"/>
  <c r="CC8" i="12" s="1"/>
  <c r="CA8" i="12"/>
  <c r="BZ8" i="12" s="1"/>
  <c r="BX8" i="12"/>
  <c r="BU8" i="12"/>
  <c r="BT8" i="12" s="1"/>
  <c r="BR8" i="12"/>
  <c r="CD7" i="12"/>
  <c r="CA7" i="12"/>
  <c r="BZ7" i="12" s="1"/>
  <c r="BX7" i="12"/>
  <c r="BW7" i="12" s="1"/>
  <c r="BU7" i="12"/>
  <c r="BT7" i="12" s="1"/>
  <c r="BR7" i="12"/>
  <c r="CD6" i="12"/>
  <c r="CA6" i="12"/>
  <c r="BX6" i="12"/>
  <c r="BU6" i="12"/>
  <c r="BR6" i="12"/>
  <c r="CD5" i="12"/>
  <c r="CC5" i="12" s="1"/>
  <c r="CA5" i="12"/>
  <c r="BZ5" i="12" s="1"/>
  <c r="BU5" i="12"/>
  <c r="BT5" i="12" s="1"/>
  <c r="BX5" i="12"/>
  <c r="BW5" i="12" s="1"/>
  <c r="BR5" i="12"/>
  <c r="AF254" i="11"/>
  <c r="AF253" i="11"/>
  <c r="AF252" i="11"/>
  <c r="AF251" i="11"/>
  <c r="AF250" i="11"/>
  <c r="AF249" i="11"/>
  <c r="AF248" i="11"/>
  <c r="AF247" i="11"/>
  <c r="AF246" i="11"/>
  <c r="AF245" i="11"/>
  <c r="AF244" i="11"/>
  <c r="AF243" i="11"/>
  <c r="AF242" i="11"/>
  <c r="AF241" i="11"/>
  <c r="AF240" i="11"/>
  <c r="AF239" i="11"/>
  <c r="AF238" i="11"/>
  <c r="AF237" i="11"/>
  <c r="AF236" i="11"/>
  <c r="AF235" i="11"/>
  <c r="AF234" i="11"/>
  <c r="AF233" i="11"/>
  <c r="AF232" i="11"/>
  <c r="AF231" i="11"/>
  <c r="AF230" i="11"/>
  <c r="AF229" i="11"/>
  <c r="AF228" i="11"/>
  <c r="AF227" i="11"/>
  <c r="AF226" i="11"/>
  <c r="AF225" i="11"/>
  <c r="AF224" i="11"/>
  <c r="AF223" i="11"/>
  <c r="AF222" i="11"/>
  <c r="AF221" i="11"/>
  <c r="AF220" i="11"/>
  <c r="AF219" i="11"/>
  <c r="AF218" i="11"/>
  <c r="AF217" i="11"/>
  <c r="AF216" i="11"/>
  <c r="AF215" i="11"/>
  <c r="AF214" i="11"/>
  <c r="AF213" i="11"/>
  <c r="AF212" i="11"/>
  <c r="AF211" i="11"/>
  <c r="AF210" i="11"/>
  <c r="AF209" i="11"/>
  <c r="AF208" i="11"/>
  <c r="AF207" i="11"/>
  <c r="AF206" i="11"/>
  <c r="AF205" i="11"/>
  <c r="AF204" i="11"/>
  <c r="AF203" i="11"/>
  <c r="AF202" i="11"/>
  <c r="AF201" i="11"/>
  <c r="AF200" i="11"/>
  <c r="AF199" i="11"/>
  <c r="AF198" i="11"/>
  <c r="AF197" i="11"/>
  <c r="AF196" i="11"/>
  <c r="AF195" i="11"/>
  <c r="AF194" i="11"/>
  <c r="AF193" i="11"/>
  <c r="AF192" i="11"/>
  <c r="AF191" i="11"/>
  <c r="AF190" i="11"/>
  <c r="AF189" i="11"/>
  <c r="AF188" i="11"/>
  <c r="AF187" i="11"/>
  <c r="AF186" i="11"/>
  <c r="AF185" i="11"/>
  <c r="AF184" i="11"/>
  <c r="AF183" i="11"/>
  <c r="AF182" i="11"/>
  <c r="AF181" i="11"/>
  <c r="AF180" i="11"/>
  <c r="AF179" i="11"/>
  <c r="AF178" i="11"/>
  <c r="AF177" i="11"/>
  <c r="AF176" i="11"/>
  <c r="AF175" i="11"/>
  <c r="AF174" i="11"/>
  <c r="AF173" i="11"/>
  <c r="AF172" i="11"/>
  <c r="AF171" i="11"/>
  <c r="AF170" i="11"/>
  <c r="AF169" i="11"/>
  <c r="AF168" i="11"/>
  <c r="AF167" i="11"/>
  <c r="AF166" i="11"/>
  <c r="AF165" i="11"/>
  <c r="AF164" i="11"/>
  <c r="AF163" i="11"/>
  <c r="AF162" i="11"/>
  <c r="AF161" i="11"/>
  <c r="AF160" i="11"/>
  <c r="AF159" i="11"/>
  <c r="AF158" i="11"/>
  <c r="AF157" i="11"/>
  <c r="AF156" i="11"/>
  <c r="AF155" i="11"/>
  <c r="AF154" i="11"/>
  <c r="AF153" i="11"/>
  <c r="AF152" i="11"/>
  <c r="AF151" i="11"/>
  <c r="AF150" i="11"/>
  <c r="AF149" i="11"/>
  <c r="AF148" i="11"/>
  <c r="AF147" i="11"/>
  <c r="AF146" i="11"/>
  <c r="AF145" i="11"/>
  <c r="AF144" i="11"/>
  <c r="AF143" i="11"/>
  <c r="AF142" i="11"/>
  <c r="AF141" i="11"/>
  <c r="AF140" i="11"/>
  <c r="AF139" i="11"/>
  <c r="AF138" i="11"/>
  <c r="AF137" i="11"/>
  <c r="AF136" i="11"/>
  <c r="AF135" i="11"/>
  <c r="AF134" i="11"/>
  <c r="AF133" i="11"/>
  <c r="AF132" i="11"/>
  <c r="AF131" i="11"/>
  <c r="AF130" i="11"/>
  <c r="AF129" i="11"/>
  <c r="AF128" i="11"/>
  <c r="AF127" i="11"/>
  <c r="AF126" i="11"/>
  <c r="AF125" i="11"/>
  <c r="AF124" i="11"/>
  <c r="AF123" i="11"/>
  <c r="AF122" i="11"/>
  <c r="AF121" i="11"/>
  <c r="AF120" i="11"/>
  <c r="AF119" i="11"/>
  <c r="AF118" i="11"/>
  <c r="AF117" i="11"/>
  <c r="AF116" i="11"/>
  <c r="AF115" i="11"/>
  <c r="AF114" i="11"/>
  <c r="AF113" i="11"/>
  <c r="AF112" i="11"/>
  <c r="AF111" i="11"/>
  <c r="AF110" i="11"/>
  <c r="AF109" i="11"/>
  <c r="AF108" i="11"/>
  <c r="AF107" i="11"/>
  <c r="AF106" i="11"/>
  <c r="AF105" i="11"/>
  <c r="AF104" i="11"/>
  <c r="AF103" i="11"/>
  <c r="AF102" i="11"/>
  <c r="AF101" i="11"/>
  <c r="AF100" i="11"/>
  <c r="AF99" i="11"/>
  <c r="AF98" i="11"/>
  <c r="AF97" i="11"/>
  <c r="AF96" i="11"/>
  <c r="AF95" i="11"/>
  <c r="AF94" i="11"/>
  <c r="AF93" i="11"/>
  <c r="AF92" i="11"/>
  <c r="AF91" i="11"/>
  <c r="AF90" i="11"/>
  <c r="AF89" i="11"/>
  <c r="AF88" i="11"/>
  <c r="AF87" i="11"/>
  <c r="AF86" i="11"/>
  <c r="AF85" i="11"/>
  <c r="AF84" i="11"/>
  <c r="AF83" i="11"/>
  <c r="AF82" i="11"/>
  <c r="AF81" i="11"/>
  <c r="AF80" i="11"/>
  <c r="AF79" i="11"/>
  <c r="AF78" i="11"/>
  <c r="AF77" i="11"/>
  <c r="AF76" i="11"/>
  <c r="AF75" i="11"/>
  <c r="AF74" i="11"/>
  <c r="AF73" i="11"/>
  <c r="AF72" i="11"/>
  <c r="AF71" i="11"/>
  <c r="AF70" i="11"/>
  <c r="AF69" i="11"/>
  <c r="AF68" i="11"/>
  <c r="AF67" i="11"/>
  <c r="AF66" i="11"/>
  <c r="AF65" i="11"/>
  <c r="AF64" i="11"/>
  <c r="AF63" i="11"/>
  <c r="AF62" i="11"/>
  <c r="AF61" i="11"/>
  <c r="AF60" i="11"/>
  <c r="AF59" i="11"/>
  <c r="AF58" i="11"/>
  <c r="AF57" i="11"/>
  <c r="AF56" i="11"/>
  <c r="AF55" i="11"/>
  <c r="AF54" i="11"/>
  <c r="AF53" i="11"/>
  <c r="AF52" i="11"/>
  <c r="AF51" i="11"/>
  <c r="AF50" i="11"/>
  <c r="AF49" i="11"/>
  <c r="AF48" i="11"/>
  <c r="AF47" i="11"/>
  <c r="AF46" i="11"/>
  <c r="AF45" i="11"/>
  <c r="AF44" i="11"/>
  <c r="AF43" i="11"/>
  <c r="AF42" i="11"/>
  <c r="AF41" i="11"/>
  <c r="AF40" i="11"/>
  <c r="AF39" i="11"/>
  <c r="AF38" i="11"/>
  <c r="AF37" i="11"/>
  <c r="AF36" i="11"/>
  <c r="AF35" i="11"/>
  <c r="AF34" i="11"/>
  <c r="AF33" i="11"/>
  <c r="AF32" i="11"/>
  <c r="AF31" i="11"/>
  <c r="AF30" i="11"/>
  <c r="AF29" i="11"/>
  <c r="AF28" i="11"/>
  <c r="AF27" i="11"/>
  <c r="AF26" i="11"/>
  <c r="AF25" i="11"/>
  <c r="AF24" i="11"/>
  <c r="AF23" i="11"/>
  <c r="AF22" i="11"/>
  <c r="AF21" i="11"/>
  <c r="AF20" i="11"/>
  <c r="AF19" i="11"/>
  <c r="AF18" i="11"/>
  <c r="AF17" i="11"/>
  <c r="AF16" i="11"/>
  <c r="AF15" i="11"/>
  <c r="AF14" i="11"/>
  <c r="AF13" i="11"/>
  <c r="AF12" i="11"/>
  <c r="AF11" i="11"/>
  <c r="AF10" i="11"/>
  <c r="AF9" i="11"/>
  <c r="AF8" i="11"/>
  <c r="AF7" i="11"/>
  <c r="AF6" i="11"/>
  <c r="AF5" i="11"/>
  <c r="BB6" i="12"/>
  <c r="BB7" i="12"/>
  <c r="BB8" i="12"/>
  <c r="BB9" i="12"/>
  <c r="BB10" i="12"/>
  <c r="BB11" i="12"/>
  <c r="BB12" i="12"/>
  <c r="BB13" i="12"/>
  <c r="BB14" i="12"/>
  <c r="BB15" i="12"/>
  <c r="BB16" i="12"/>
  <c r="BB17" i="12"/>
  <c r="BB18" i="12"/>
  <c r="BB19" i="12"/>
  <c r="BB20" i="12"/>
  <c r="BB21" i="12"/>
  <c r="BB22" i="12"/>
  <c r="BB23" i="12"/>
  <c r="BB24" i="12"/>
  <c r="BB25" i="12"/>
  <c r="BB26" i="12"/>
  <c r="BB27" i="12"/>
  <c r="BB28" i="12"/>
  <c r="BB29" i="12"/>
  <c r="BB30" i="12"/>
  <c r="BB31" i="12"/>
  <c r="BB32" i="12"/>
  <c r="BB33" i="12"/>
  <c r="BB34" i="12"/>
  <c r="BB35" i="12"/>
  <c r="BB36" i="12"/>
  <c r="BB37" i="12"/>
  <c r="BB38" i="12"/>
  <c r="BB39" i="12"/>
  <c r="BB40" i="12"/>
  <c r="BB41" i="12"/>
  <c r="BB42" i="12"/>
  <c r="BB43" i="12"/>
  <c r="BB44" i="12"/>
  <c r="BB45" i="12"/>
  <c r="BB46" i="12"/>
  <c r="BB47" i="12"/>
  <c r="BB48" i="12"/>
  <c r="BB49" i="12"/>
  <c r="BB50" i="12"/>
  <c r="BB51" i="12"/>
  <c r="BB52" i="12"/>
  <c r="BB53" i="12"/>
  <c r="BB54" i="12"/>
  <c r="BB55" i="12"/>
  <c r="BB56" i="12"/>
  <c r="BB57" i="12"/>
  <c r="BB58" i="12"/>
  <c r="BB59" i="12"/>
  <c r="BB60" i="12"/>
  <c r="BB61" i="12"/>
  <c r="BB62" i="12"/>
  <c r="BB63" i="12"/>
  <c r="BB64" i="12"/>
  <c r="CG64" i="12" s="1"/>
  <c r="BB65" i="12"/>
  <c r="BB66" i="12"/>
  <c r="BB67" i="12"/>
  <c r="BB68" i="12"/>
  <c r="BB69" i="12"/>
  <c r="BB70" i="12"/>
  <c r="BB71" i="12"/>
  <c r="BB72" i="12"/>
  <c r="BB73" i="12"/>
  <c r="BB74" i="12"/>
  <c r="BB75" i="12"/>
  <c r="BB76" i="12"/>
  <c r="BB77" i="12"/>
  <c r="BB78" i="12"/>
  <c r="BB79" i="12"/>
  <c r="BB80" i="12"/>
  <c r="BB81" i="12"/>
  <c r="BB82" i="12"/>
  <c r="BB83" i="12"/>
  <c r="BB84" i="12"/>
  <c r="BB85" i="12"/>
  <c r="BB86" i="12"/>
  <c r="BB87" i="12"/>
  <c r="BB88" i="12"/>
  <c r="BB89" i="12"/>
  <c r="BB90" i="12"/>
  <c r="BB91" i="12"/>
  <c r="BB92" i="12"/>
  <c r="BB93" i="12"/>
  <c r="BB94" i="12"/>
  <c r="BB95" i="12"/>
  <c r="BB96" i="12"/>
  <c r="CG96" i="12" s="1"/>
  <c r="BB97" i="12"/>
  <c r="BB98" i="12"/>
  <c r="BB99" i="12"/>
  <c r="BB100" i="12"/>
  <c r="BB101" i="12"/>
  <c r="BB102" i="12"/>
  <c r="BB103" i="12"/>
  <c r="BB104" i="12"/>
  <c r="BB105" i="12"/>
  <c r="BB106" i="12"/>
  <c r="BB107" i="12"/>
  <c r="BB108" i="12"/>
  <c r="BB109" i="12"/>
  <c r="BB110" i="12"/>
  <c r="BB111" i="12"/>
  <c r="BB112" i="12"/>
  <c r="BB113" i="12"/>
  <c r="BB114" i="12"/>
  <c r="BB115" i="12"/>
  <c r="BB116" i="12"/>
  <c r="BB117" i="12"/>
  <c r="BB118" i="12"/>
  <c r="BB119" i="12"/>
  <c r="BB120" i="12"/>
  <c r="BB121" i="12"/>
  <c r="BB122" i="12"/>
  <c r="BB123" i="12"/>
  <c r="BB124" i="12"/>
  <c r="BB125" i="12"/>
  <c r="BB126" i="12"/>
  <c r="BB127" i="12"/>
  <c r="BB128" i="12"/>
  <c r="BB129" i="12"/>
  <c r="BB130" i="12"/>
  <c r="BB131" i="12"/>
  <c r="BB132" i="12"/>
  <c r="BB133" i="12"/>
  <c r="BB134" i="12"/>
  <c r="BB135" i="12"/>
  <c r="BB136" i="12"/>
  <c r="BB137" i="12"/>
  <c r="BB138" i="12"/>
  <c r="BB139" i="12"/>
  <c r="BB140" i="12"/>
  <c r="BB141" i="12"/>
  <c r="BB142" i="12"/>
  <c r="BB143" i="12"/>
  <c r="BB144" i="12"/>
  <c r="BB145" i="12"/>
  <c r="BB146" i="12"/>
  <c r="BB147" i="12"/>
  <c r="BB148" i="12"/>
  <c r="BB149" i="12"/>
  <c r="BB150" i="12"/>
  <c r="BB151" i="12"/>
  <c r="BB152" i="12"/>
  <c r="BB153" i="12"/>
  <c r="BB154" i="12"/>
  <c r="BB155" i="12"/>
  <c r="BB156" i="12"/>
  <c r="BB157" i="12"/>
  <c r="BB158" i="12"/>
  <c r="BB159" i="12"/>
  <c r="BB160" i="12"/>
  <c r="BB161" i="12"/>
  <c r="BB162" i="12"/>
  <c r="BB163" i="12"/>
  <c r="BB164" i="12"/>
  <c r="BB165" i="12"/>
  <c r="BB166" i="12"/>
  <c r="BB167" i="12"/>
  <c r="BB168" i="12"/>
  <c r="BB169" i="12"/>
  <c r="BB170" i="12"/>
  <c r="BB171" i="12"/>
  <c r="BB172" i="12"/>
  <c r="BB173" i="12"/>
  <c r="BB174" i="12"/>
  <c r="BB175" i="12"/>
  <c r="CG175" i="12" s="1"/>
  <c r="BB176" i="12"/>
  <c r="BB177" i="12"/>
  <c r="BB178" i="12"/>
  <c r="BB179" i="12"/>
  <c r="BB180" i="12"/>
  <c r="BB181" i="12"/>
  <c r="BB182" i="12"/>
  <c r="BB183" i="12"/>
  <c r="BB184" i="12"/>
  <c r="BB185" i="12"/>
  <c r="BB186" i="12"/>
  <c r="BB187" i="12"/>
  <c r="BB188" i="12"/>
  <c r="BB189" i="12"/>
  <c r="BB190" i="12"/>
  <c r="BB191" i="12"/>
  <c r="BB192" i="12"/>
  <c r="BB193" i="12"/>
  <c r="BB194" i="12"/>
  <c r="BB195" i="12"/>
  <c r="BB196" i="12"/>
  <c r="BB197" i="12"/>
  <c r="CB197" i="12" s="1"/>
  <c r="BB198" i="12"/>
  <c r="BB199" i="12"/>
  <c r="BB200" i="12"/>
  <c r="BB201" i="12"/>
  <c r="BB202" i="12"/>
  <c r="BB203" i="12"/>
  <c r="BB204" i="12"/>
  <c r="BB205" i="12"/>
  <c r="BB206" i="12"/>
  <c r="BB207" i="12"/>
  <c r="BB208" i="12"/>
  <c r="BB209" i="12"/>
  <c r="BB210" i="12"/>
  <c r="BB211" i="12"/>
  <c r="BB212" i="12"/>
  <c r="BB213" i="12"/>
  <c r="BB214" i="12"/>
  <c r="BB215" i="12"/>
  <c r="BB216" i="12"/>
  <c r="BB217" i="12"/>
  <c r="BB218" i="12"/>
  <c r="BB219" i="12"/>
  <c r="BB220" i="12"/>
  <c r="BB221" i="12"/>
  <c r="BB222" i="12"/>
  <c r="BB223" i="12"/>
  <c r="BB224" i="12"/>
  <c r="BB225" i="12"/>
  <c r="BB226" i="12"/>
  <c r="BB227" i="12"/>
  <c r="BB228" i="12"/>
  <c r="BB229" i="12"/>
  <c r="BB230" i="12"/>
  <c r="BB231" i="12"/>
  <c r="BB232" i="12"/>
  <c r="BB233" i="12"/>
  <c r="BB234" i="12"/>
  <c r="BB235" i="12"/>
  <c r="BB236" i="12"/>
  <c r="BB237" i="12"/>
  <c r="BB238" i="12"/>
  <c r="BB239" i="12"/>
  <c r="BB240" i="12"/>
  <c r="BB241" i="12"/>
  <c r="BB242" i="12"/>
  <c r="BB243" i="12"/>
  <c r="BB244" i="12"/>
  <c r="BB245" i="12"/>
  <c r="BB246" i="12"/>
  <c r="BB247" i="12"/>
  <c r="BB248" i="12"/>
  <c r="BB249" i="12"/>
  <c r="BB250" i="12"/>
  <c r="BB251" i="12"/>
  <c r="BB252" i="12"/>
  <c r="BB253" i="12"/>
  <c r="BB254" i="12"/>
  <c r="BB255" i="12"/>
  <c r="BB256" i="12"/>
  <c r="BB257" i="12"/>
  <c r="BB258" i="12"/>
  <c r="BB259" i="12"/>
  <c r="BB260" i="12"/>
  <c r="BB261" i="12"/>
  <c r="BB262" i="12"/>
  <c r="BB263" i="12"/>
  <c r="BB264" i="12"/>
  <c r="BB265" i="12"/>
  <c r="BB266" i="12"/>
  <c r="BB267" i="12"/>
  <c r="BB268" i="12"/>
  <c r="BB269" i="12"/>
  <c r="BB270" i="12"/>
  <c r="BB271" i="12"/>
  <c r="BB272" i="12"/>
  <c r="BB273" i="12"/>
  <c r="BB274" i="12"/>
  <c r="BB275" i="12"/>
  <c r="BB276" i="12"/>
  <c r="BB277" i="12"/>
  <c r="BB278" i="12"/>
  <c r="BB279" i="12"/>
  <c r="BB280" i="12"/>
  <c r="BB281" i="12"/>
  <c r="BB282" i="12"/>
  <c r="BB283" i="12"/>
  <c r="BB284" i="12"/>
  <c r="BB285" i="12"/>
  <c r="BB286" i="12"/>
  <c r="BB287" i="12"/>
  <c r="BB288" i="12"/>
  <c r="BB289" i="12"/>
  <c r="BB290" i="12"/>
  <c r="BB291" i="12"/>
  <c r="BB292" i="12"/>
  <c r="BB293" i="12"/>
  <c r="BB294" i="12"/>
  <c r="BB295" i="12"/>
  <c r="BB296" i="12"/>
  <c r="BB297" i="12"/>
  <c r="BB298" i="12"/>
  <c r="BB299" i="12"/>
  <c r="BB300" i="12"/>
  <c r="BB301" i="12"/>
  <c r="BB302" i="12"/>
  <c r="BB303" i="12"/>
  <c r="BB304" i="12"/>
  <c r="BB305" i="12"/>
  <c r="BB306" i="12"/>
  <c r="BB307" i="12"/>
  <c r="BB308" i="12"/>
  <c r="BB309" i="12"/>
  <c r="BB310" i="12"/>
  <c r="BB311" i="12"/>
  <c r="BB312" i="12"/>
  <c r="BB313" i="12"/>
  <c r="BB314" i="12"/>
  <c r="BB315" i="12"/>
  <c r="BB316" i="12"/>
  <c r="BB317" i="12"/>
  <c r="BB318" i="12"/>
  <c r="BB319" i="12"/>
  <c r="BB320" i="12"/>
  <c r="BB321" i="12"/>
  <c r="BB322" i="12"/>
  <c r="BB323" i="12"/>
  <c r="BB324" i="12"/>
  <c r="BB325" i="12"/>
  <c r="BB326" i="12"/>
  <c r="BB327" i="12"/>
  <c r="BB328" i="12"/>
  <c r="BB329" i="12"/>
  <c r="BB330" i="12"/>
  <c r="BB331" i="12"/>
  <c r="BB332" i="12"/>
  <c r="BB333" i="12"/>
  <c r="BB334" i="12"/>
  <c r="BB335" i="12"/>
  <c r="BB336" i="12"/>
  <c r="BB337" i="12"/>
  <c r="BB338" i="12"/>
  <c r="BB339" i="12"/>
  <c r="BB340" i="12"/>
  <c r="BB341" i="12"/>
  <c r="BB342" i="12"/>
  <c r="BB343" i="12"/>
  <c r="BB344" i="12"/>
  <c r="BB345" i="12"/>
  <c r="BB346" i="12"/>
  <c r="BB347" i="12"/>
  <c r="BB5" i="12"/>
  <c r="AF134" i="9"/>
  <c r="AF30" i="9"/>
  <c r="AF87" i="9"/>
  <c r="AF203" i="9"/>
  <c r="AF95" i="9"/>
  <c r="AF219" i="9"/>
  <c r="AF302" i="9"/>
  <c r="AF221" i="9"/>
  <c r="AF329" i="9"/>
  <c r="AF166" i="9"/>
  <c r="AF235" i="9"/>
  <c r="AF41" i="9"/>
  <c r="AF333" i="9"/>
  <c r="AF315" i="9"/>
  <c r="AF218" i="9"/>
  <c r="AF55" i="9"/>
  <c r="AF334" i="9"/>
  <c r="AF328" i="9"/>
  <c r="AF346" i="9"/>
  <c r="AF27" i="9"/>
  <c r="AF376" i="9"/>
  <c r="AF374" i="9"/>
  <c r="AF9" i="9"/>
  <c r="AF10" i="9"/>
  <c r="AF28" i="9"/>
  <c r="AF29" i="9"/>
  <c r="AF31" i="9"/>
  <c r="AF32" i="9"/>
  <c r="AF38" i="9"/>
  <c r="AF39" i="9"/>
  <c r="AF40" i="9"/>
  <c r="AF44" i="9"/>
  <c r="AF45" i="9"/>
  <c r="AF46" i="9"/>
  <c r="AF67" i="9"/>
  <c r="AF68" i="9"/>
  <c r="AF71" i="9"/>
  <c r="AF75" i="9"/>
  <c r="AF78" i="9"/>
  <c r="AF79" i="9"/>
  <c r="AF80" i="9"/>
  <c r="AF84" i="9"/>
  <c r="AF93" i="9"/>
  <c r="AF102" i="9"/>
  <c r="AF103" i="9"/>
  <c r="AF111" i="9"/>
  <c r="AF115" i="9"/>
  <c r="AF116" i="9"/>
  <c r="AF117" i="9"/>
  <c r="AF118" i="9"/>
  <c r="AF119" i="9"/>
  <c r="AF128" i="9"/>
  <c r="AF129" i="9"/>
  <c r="AF132" i="9"/>
  <c r="AF145" i="9"/>
  <c r="AF151" i="9"/>
  <c r="AF154" i="9"/>
  <c r="AF158" i="9"/>
  <c r="AF168" i="9"/>
  <c r="AF174" i="9"/>
  <c r="AF187" i="9"/>
  <c r="AF189" i="9"/>
  <c r="AF193" i="9"/>
  <c r="AF195" i="9"/>
  <c r="AF196" i="9"/>
  <c r="AF197" i="9"/>
  <c r="AF200" i="9"/>
  <c r="AF202" i="9"/>
  <c r="AF204" i="9"/>
  <c r="AF210" i="9"/>
  <c r="AF214" i="9"/>
  <c r="AF215" i="9"/>
  <c r="AF216" i="9"/>
  <c r="AF220" i="9"/>
  <c r="AF224" i="9"/>
  <c r="AF225" i="9"/>
  <c r="AF226" i="9"/>
  <c r="AF238" i="9"/>
  <c r="AF254" i="9"/>
  <c r="AF257" i="9"/>
  <c r="AF260" i="9"/>
  <c r="AF266" i="9"/>
  <c r="AF267" i="9"/>
  <c r="AF268" i="9"/>
  <c r="AF269" i="9"/>
  <c r="AF270" i="9"/>
  <c r="AF271" i="9"/>
  <c r="AF273" i="9"/>
  <c r="AF274" i="9"/>
  <c r="AF275" i="9"/>
  <c r="AF276" i="9"/>
  <c r="AF278" i="9"/>
  <c r="AF279" i="9"/>
  <c r="AF280" i="9"/>
  <c r="AF282" i="9"/>
  <c r="AF283" i="9"/>
  <c r="AF285" i="9"/>
  <c r="AF286" i="9"/>
  <c r="AF287" i="9"/>
  <c r="AF288" i="9"/>
  <c r="AF289" i="9"/>
  <c r="AF290" i="9"/>
  <c r="AF291" i="9"/>
  <c r="AF292" i="9"/>
  <c r="AF293" i="9"/>
  <c r="AF294" i="9"/>
  <c r="AF295" i="9"/>
  <c r="AF297" i="9"/>
  <c r="AF300" i="9"/>
  <c r="AF301" i="9"/>
  <c r="AF303" i="9"/>
  <c r="AF304" i="9"/>
  <c r="AF307" i="9"/>
  <c r="AF309" i="9"/>
  <c r="AF312" i="9"/>
  <c r="AF316" i="9"/>
  <c r="AF317" i="9"/>
  <c r="AF318" i="9"/>
  <c r="AF319" i="9"/>
  <c r="AF320" i="9"/>
  <c r="AF321" i="9"/>
  <c r="AF336" i="9"/>
  <c r="AF340" i="9"/>
  <c r="AF341" i="9"/>
  <c r="AF345" i="9"/>
  <c r="AF347" i="9"/>
  <c r="AF348" i="9"/>
  <c r="AF356" i="9"/>
  <c r="AF358" i="9"/>
  <c r="AF359" i="9"/>
  <c r="AF362" i="9"/>
  <c r="AF363" i="9"/>
  <c r="AF366" i="9"/>
  <c r="AF368" i="9"/>
  <c r="AF371" i="9"/>
  <c r="AF373" i="9"/>
  <c r="AF375" i="9"/>
  <c r="AF377" i="9"/>
  <c r="AF378" i="9"/>
  <c r="AF379" i="9"/>
  <c r="AF380" i="9"/>
  <c r="AF381" i="9"/>
  <c r="AF382" i="9"/>
  <c r="AF13" i="9"/>
  <c r="AF52" i="9"/>
  <c r="AF56" i="9"/>
  <c r="AF74" i="9"/>
  <c r="AF92" i="9"/>
  <c r="AF104" i="9"/>
  <c r="AF126" i="9"/>
  <c r="AF59" i="9"/>
  <c r="AF69" i="9"/>
  <c r="AF191" i="9"/>
  <c r="AF192" i="9"/>
  <c r="AF194" i="9"/>
  <c r="AF198" i="9"/>
  <c r="AF241" i="9"/>
  <c r="AF246" i="9"/>
  <c r="AF248" i="9"/>
  <c r="AF249" i="9"/>
  <c r="AF167" i="9"/>
  <c r="AF171" i="9"/>
  <c r="AF310" i="9"/>
  <c r="AF325" i="9"/>
  <c r="AF330" i="9"/>
  <c r="AF335" i="9"/>
  <c r="AF353" i="9"/>
  <c r="AF265" i="9"/>
  <c r="AF324" i="9"/>
  <c r="AF57" i="9"/>
  <c r="AF130" i="9"/>
  <c r="AF131" i="9"/>
  <c r="AF152" i="9"/>
  <c r="AF170" i="9"/>
  <c r="AF199" i="9"/>
  <c r="AF201" i="9"/>
  <c r="AF213" i="9"/>
  <c r="AF230" i="9"/>
  <c r="AF261" i="9"/>
  <c r="AF299" i="9"/>
  <c r="AF311" i="9"/>
  <c r="AF337" i="9"/>
  <c r="AF339" i="9"/>
  <c r="AF383" i="9"/>
  <c r="AF384" i="9"/>
  <c r="AF385" i="9"/>
  <c r="AF37" i="9"/>
  <c r="AF205" i="9"/>
  <c r="AF6" i="9"/>
  <c r="AF162" i="9"/>
  <c r="AF77" i="9"/>
  <c r="AF94" i="9"/>
  <c r="AF123" i="9"/>
  <c r="AF357" i="9"/>
  <c r="AF344" i="9"/>
  <c r="AF36" i="9"/>
  <c r="AF160" i="9"/>
  <c r="AF121" i="9"/>
  <c r="AF188" i="9"/>
  <c r="AF120" i="9"/>
  <c r="AF264" i="9"/>
  <c r="AF43" i="9"/>
  <c r="AF244" i="9"/>
  <c r="AF243" i="9"/>
  <c r="AF234" i="9"/>
  <c r="AF35" i="9"/>
  <c r="AF54" i="9"/>
  <c r="AF190" i="9"/>
  <c r="AF208" i="9"/>
  <c r="AF245" i="9"/>
  <c r="AF96" i="9"/>
  <c r="AF255" i="9"/>
  <c r="AF247" i="9"/>
  <c r="AF179" i="9"/>
  <c r="AF306" i="9"/>
  <c r="AF242" i="9"/>
  <c r="AF206" i="9"/>
  <c r="AF256" i="9"/>
  <c r="AF18" i="9"/>
  <c r="AF19" i="9"/>
  <c r="AF207" i="9"/>
  <c r="AF209" i="9"/>
  <c r="AF90" i="9"/>
  <c r="AF42" i="9"/>
  <c r="AF113" i="9"/>
  <c r="AF91" i="9"/>
  <c r="AF367" i="9"/>
  <c r="AF112" i="9"/>
  <c r="AF89" i="9"/>
  <c r="AF105" i="9"/>
  <c r="AF161" i="9"/>
  <c r="AF81" i="9"/>
  <c r="AF110" i="9"/>
  <c r="AF217" i="9"/>
  <c r="AF99" i="9"/>
  <c r="AF47" i="9"/>
  <c r="AF64" i="9"/>
  <c r="AF108" i="9"/>
  <c r="AF70" i="9"/>
  <c r="AF183" i="9"/>
  <c r="AF127" i="9"/>
  <c r="AF155" i="9"/>
  <c r="AF186" i="9"/>
  <c r="AF159" i="9"/>
  <c r="AF223" i="9"/>
  <c r="AF48" i="9"/>
  <c r="AF17" i="9"/>
  <c r="AF173" i="9"/>
  <c r="AF349" i="9"/>
  <c r="AF387" i="9"/>
  <c r="AF53" i="9"/>
  <c r="AF350" i="9"/>
  <c r="AF176" i="9"/>
  <c r="AF133" i="9"/>
  <c r="AF86" i="9"/>
  <c r="AF263" i="9"/>
  <c r="AF313" i="9"/>
  <c r="AF252" i="9"/>
  <c r="AF298" i="9"/>
  <c r="AF228" i="9"/>
  <c r="AF352" i="9"/>
  <c r="AF26" i="9"/>
  <c r="AF148" i="9"/>
  <c r="AF181" i="9"/>
  <c r="AF163" i="9"/>
  <c r="AF175" i="9"/>
  <c r="AF114" i="9"/>
  <c r="AF305" i="9"/>
  <c r="AF185" i="9"/>
  <c r="AF250" i="9"/>
  <c r="AF262" i="9"/>
  <c r="AF258" i="9"/>
  <c r="AF16" i="9"/>
  <c r="AF101" i="9"/>
  <c r="AF227" i="9"/>
  <c r="AF222" i="9"/>
  <c r="AF63" i="9"/>
  <c r="AF296" i="9"/>
  <c r="AF150" i="9"/>
  <c r="AF372" i="9"/>
  <c r="AF351" i="9"/>
  <c r="AF308" i="9"/>
  <c r="AF236" i="9"/>
  <c r="AF100" i="9"/>
  <c r="AF229" i="9"/>
  <c r="AF259" i="9"/>
  <c r="AF237" i="9"/>
  <c r="AF232" i="9"/>
  <c r="AF361" i="9"/>
  <c r="AF343" i="9"/>
  <c r="AF142" i="9"/>
  <c r="AF144" i="9"/>
  <c r="AF332" i="9"/>
  <c r="AF365" i="9"/>
  <c r="AF125" i="9"/>
  <c r="AF66" i="9"/>
  <c r="AF355" i="9"/>
  <c r="AF323" i="9"/>
  <c r="AF73" i="9"/>
  <c r="AF147" i="9"/>
  <c r="AF157" i="9"/>
  <c r="AF138" i="9"/>
  <c r="AF25" i="9"/>
  <c r="AF370" i="9"/>
  <c r="AF51" i="9"/>
  <c r="AF165" i="9"/>
  <c r="AF178" i="9"/>
  <c r="AF34" i="9"/>
  <c r="AF83" i="9"/>
  <c r="AF327" i="9"/>
  <c r="AF12" i="9"/>
  <c r="AF212" i="9"/>
  <c r="AF98" i="9"/>
  <c r="AF62" i="9"/>
  <c r="AF240" i="9"/>
  <c r="AF107" i="9"/>
  <c r="AF136" i="9"/>
  <c r="AF23" i="9"/>
  <c r="AF172" i="9"/>
  <c r="AF109" i="9"/>
  <c r="AF22" i="9"/>
  <c r="AF8" i="9"/>
  <c r="AF15" i="9"/>
  <c r="AF88" i="9"/>
  <c r="AF49" i="9"/>
  <c r="AF122" i="9"/>
  <c r="AF137" i="9"/>
  <c r="AF184" i="9"/>
  <c r="AF76" i="9"/>
  <c r="AF14" i="9"/>
  <c r="AF85" i="9"/>
  <c r="AF360" i="9"/>
  <c r="AF61" i="9"/>
  <c r="AF139" i="9"/>
  <c r="AF140" i="9"/>
  <c r="AF153" i="9"/>
  <c r="AF5" i="9"/>
  <c r="AF149" i="9"/>
  <c r="AF284" i="9"/>
  <c r="AF386" i="9"/>
  <c r="AF233" i="9"/>
  <c r="AF277" i="9"/>
  <c r="AF20" i="9"/>
  <c r="AF251" i="9"/>
  <c r="AF281" i="9"/>
  <c r="AF21" i="9"/>
  <c r="AF182" i="9"/>
  <c r="AF272" i="9"/>
  <c r="AF231" i="9"/>
  <c r="AF342" i="9"/>
  <c r="AF141" i="9"/>
  <c r="AF143" i="9"/>
  <c r="AF331" i="9"/>
  <c r="AF364" i="9"/>
  <c r="AF124" i="9"/>
  <c r="AF65" i="9"/>
  <c r="AF354" i="9"/>
  <c r="AF322" i="9"/>
  <c r="AF72" i="9"/>
  <c r="AF146" i="9"/>
  <c r="AF156" i="9"/>
  <c r="AF24" i="9"/>
  <c r="AF369" i="9"/>
  <c r="AF50" i="9"/>
  <c r="AF164" i="9"/>
  <c r="AF177" i="9"/>
  <c r="AF33" i="9"/>
  <c r="AF82" i="9"/>
  <c r="AF326" i="9"/>
  <c r="AF11" i="9"/>
  <c r="AF211" i="9"/>
  <c r="AF97" i="9"/>
  <c r="AF60" i="9"/>
  <c r="AF239" i="9"/>
  <c r="AF106" i="9"/>
  <c r="AF135" i="9"/>
  <c r="AF338" i="9"/>
  <c r="AF253" i="9"/>
  <c r="AF7" i="9"/>
  <c r="AF169" i="9"/>
  <c r="AF180" i="9"/>
  <c r="AF314" i="9"/>
  <c r="AF58" i="9"/>
  <c r="BY222" i="12" l="1"/>
  <c r="CB12" i="12"/>
  <c r="CE12" i="12"/>
  <c r="CB307" i="12"/>
  <c r="CC21" i="12"/>
  <c r="BY253" i="12"/>
  <c r="AQ13" i="14"/>
  <c r="AY10" i="14" s="1"/>
  <c r="AV7" i="14"/>
  <c r="AW7" i="14" s="1"/>
  <c r="CE23" i="12"/>
  <c r="BY88" i="12"/>
  <c r="BV172" i="12"/>
  <c r="BY71" i="12"/>
  <c r="CG252" i="12"/>
  <c r="AW10" i="14"/>
  <c r="CB100" i="12"/>
  <c r="CE132" i="12"/>
  <c r="CE68" i="12"/>
  <c r="BS8" i="12"/>
  <c r="BS125" i="12"/>
  <c r="AQ8" i="14"/>
  <c r="BY85" i="12"/>
  <c r="BV241" i="12"/>
  <c r="CE85" i="12"/>
  <c r="BV148" i="12"/>
  <c r="BS286" i="12"/>
  <c r="BV164" i="12"/>
  <c r="CE333" i="12"/>
  <c r="BS327" i="12"/>
  <c r="CB183" i="12"/>
  <c r="CB108" i="12"/>
  <c r="CB274" i="12"/>
  <c r="BZ274" i="12"/>
  <c r="BV161" i="12"/>
  <c r="BY236" i="12"/>
  <c r="BS323" i="12"/>
  <c r="BS60" i="12"/>
  <c r="BS330" i="12"/>
  <c r="CE93" i="12"/>
  <c r="BY156" i="12"/>
  <c r="BY317" i="12"/>
  <c r="CB83" i="12"/>
  <c r="CE243" i="12"/>
  <c r="BS285" i="12"/>
  <c r="BV49" i="12"/>
  <c r="CE339" i="12"/>
  <c r="CE163" i="12"/>
  <c r="BY99" i="12"/>
  <c r="BY35" i="12"/>
  <c r="CE51" i="12"/>
  <c r="BY49" i="12"/>
  <c r="BV28" i="12"/>
  <c r="BS77" i="12"/>
  <c r="BY285" i="12"/>
  <c r="CB278" i="12"/>
  <c r="CE71" i="12"/>
  <c r="CC71" i="12"/>
  <c r="BS86" i="12"/>
  <c r="BY195" i="12"/>
  <c r="CB300" i="12"/>
  <c r="BV322" i="12"/>
  <c r="BS35" i="12"/>
  <c r="BV99" i="12"/>
  <c r="CE18" i="12"/>
  <c r="CB13" i="12"/>
  <c r="BV158" i="12"/>
  <c r="BV30" i="12"/>
  <c r="BS28" i="12"/>
  <c r="CE317" i="12"/>
  <c r="BY343" i="12"/>
  <c r="BY166" i="12"/>
  <c r="CG245" i="12"/>
  <c r="CG165" i="12"/>
  <c r="BS220" i="12"/>
  <c r="CB18" i="12"/>
  <c r="CE13" i="12"/>
  <c r="CE264" i="12"/>
  <c r="BS204" i="12"/>
  <c r="CB71" i="12"/>
  <c r="BS124" i="12"/>
  <c r="CB189" i="12"/>
  <c r="BY28" i="12"/>
  <c r="CG181" i="12"/>
  <c r="CB149" i="12"/>
  <c r="CG117" i="12"/>
  <c r="CG101" i="12"/>
  <c r="CG37" i="12"/>
  <c r="CG21" i="12"/>
  <c r="CB84" i="12"/>
  <c r="BY69" i="12"/>
  <c r="BY83" i="12"/>
  <c r="BQ286" i="12"/>
  <c r="BY18" i="12"/>
  <c r="BS24" i="12"/>
  <c r="CB88" i="12"/>
  <c r="BS141" i="12"/>
  <c r="BS161" i="12"/>
  <c r="BV167" i="12"/>
  <c r="CB317" i="12"/>
  <c r="BS218" i="12"/>
  <c r="CE61" i="12"/>
  <c r="CE83" i="12"/>
  <c r="CE150" i="12"/>
  <c r="BY51" i="12"/>
  <c r="CE147" i="12"/>
  <c r="BS81" i="12"/>
  <c r="BV116" i="12"/>
  <c r="CE169" i="12"/>
  <c r="BS11" i="12"/>
  <c r="BV11" i="12"/>
  <c r="BY331" i="12"/>
  <c r="BY86" i="12"/>
  <c r="CB27" i="12"/>
  <c r="BS38" i="12"/>
  <c r="CG327" i="12"/>
  <c r="CG295" i="12"/>
  <c r="CG247" i="12"/>
  <c r="CG231" i="12"/>
  <c r="CG183" i="12"/>
  <c r="CG151" i="12"/>
  <c r="CG103" i="12"/>
  <c r="CG71" i="12"/>
  <c r="CG55" i="12"/>
  <c r="CG7" i="12"/>
  <c r="CE200" i="12"/>
  <c r="BV233" i="12"/>
  <c r="CB25" i="12"/>
  <c r="BY107" i="12"/>
  <c r="BS318" i="12"/>
  <c r="BS13" i="12"/>
  <c r="BS26" i="12"/>
  <c r="CB28" i="12"/>
  <c r="CB41" i="12"/>
  <c r="BS44" i="12"/>
  <c r="BT99" i="12"/>
  <c r="BT116" i="12"/>
  <c r="BY141" i="12"/>
  <c r="BQ161" i="12"/>
  <c r="CE166" i="12"/>
  <c r="BV169" i="12"/>
  <c r="BS172" i="12"/>
  <c r="CB236" i="12"/>
  <c r="BS251" i="12"/>
  <c r="BV277" i="12"/>
  <c r="BS59" i="12"/>
  <c r="BQ59" i="12"/>
  <c r="BS54" i="12"/>
  <c r="CE91" i="12"/>
  <c r="CB311" i="12"/>
  <c r="CE328" i="12"/>
  <c r="CG343" i="12"/>
  <c r="CG279" i="12"/>
  <c r="CG199" i="12"/>
  <c r="CG135" i="12"/>
  <c r="CG23" i="12"/>
  <c r="CE25" i="12"/>
  <c r="BS21" i="12"/>
  <c r="BV93" i="12"/>
  <c r="BS167" i="12"/>
  <c r="BS89" i="12"/>
  <c r="BV103" i="12"/>
  <c r="BY328" i="12"/>
  <c r="CE56" i="12"/>
  <c r="CB331" i="12"/>
  <c r="CG311" i="12"/>
  <c r="CG263" i="12"/>
  <c r="CG215" i="12"/>
  <c r="CG167" i="12"/>
  <c r="CG119" i="12"/>
  <c r="CG87" i="12"/>
  <c r="CG39" i="12"/>
  <c r="BS329" i="12"/>
  <c r="BY25" i="12"/>
  <c r="CB54" i="12"/>
  <c r="BY183" i="12"/>
  <c r="CE235" i="12"/>
  <c r="BS198" i="12"/>
  <c r="BY309" i="12"/>
  <c r="BS23" i="12"/>
  <c r="BV107" i="12"/>
  <c r="CE183" i="12"/>
  <c r="BV332" i="12"/>
  <c r="CE171" i="12"/>
  <c r="BV315" i="12"/>
  <c r="BV13" i="12"/>
  <c r="BY23" i="12"/>
  <c r="BQ8" i="12"/>
  <c r="BY13" i="12"/>
  <c r="CB23" i="12"/>
  <c r="CE28" i="12"/>
  <c r="BY39" i="12"/>
  <c r="BY93" i="12"/>
  <c r="BV156" i="12"/>
  <c r="BT164" i="12"/>
  <c r="BT167" i="12"/>
  <c r="CB187" i="12"/>
  <c r="CE219" i="12"/>
  <c r="CE41" i="12"/>
  <c r="BV44" i="12"/>
  <c r="BV78" i="12"/>
  <c r="CB86" i="12"/>
  <c r="BS92" i="12"/>
  <c r="BS109" i="12"/>
  <c r="CE119" i="12"/>
  <c r="CE153" i="12"/>
  <c r="BS173" i="12"/>
  <c r="BV220" i="12"/>
  <c r="BY268" i="12"/>
  <c r="CG292" i="12"/>
  <c r="CG180" i="12"/>
  <c r="CG164" i="12"/>
  <c r="CG116" i="12"/>
  <c r="CG68" i="12"/>
  <c r="CG36" i="12"/>
  <c r="BS9" i="12"/>
  <c r="BV37" i="12"/>
  <c r="BY44" i="12"/>
  <c r="CB55" i="12"/>
  <c r="BS73" i="12"/>
  <c r="CB75" i="12"/>
  <c r="CB89" i="12"/>
  <c r="CB125" i="12"/>
  <c r="BV151" i="12"/>
  <c r="BS154" i="12"/>
  <c r="CB167" i="12"/>
  <c r="BV173" i="12"/>
  <c r="BY188" i="12"/>
  <c r="CB251" i="12"/>
  <c r="BY280" i="12"/>
  <c r="BV179" i="12"/>
  <c r="BS147" i="12"/>
  <c r="CB6" i="12"/>
  <c r="BV9" i="12"/>
  <c r="BY29" i="12"/>
  <c r="BS42" i="12"/>
  <c r="CB44" i="12"/>
  <c r="BY60" i="12"/>
  <c r="BS68" i="12"/>
  <c r="BS84" i="12"/>
  <c r="CE125" i="12"/>
  <c r="BS140" i="12"/>
  <c r="CB148" i="12"/>
  <c r="CE156" i="12"/>
  <c r="BS165" i="12"/>
  <c r="BS249" i="12"/>
  <c r="BY347" i="12"/>
  <c r="CG66" i="12"/>
  <c r="CE6" i="12"/>
  <c r="BY9" i="12"/>
  <c r="BS40" i="12"/>
  <c r="BV42" i="12"/>
  <c r="CE44" i="12"/>
  <c r="CB60" i="12"/>
  <c r="CE75" i="12"/>
  <c r="BS284" i="12"/>
  <c r="CG177" i="12"/>
  <c r="CG145" i="12"/>
  <c r="BS7" i="12"/>
  <c r="CE34" i="12"/>
  <c r="CB37" i="12"/>
  <c r="BY42" i="12"/>
  <c r="BS71" i="12"/>
  <c r="BS76" i="12"/>
  <c r="BV84" i="12"/>
  <c r="CB137" i="12"/>
  <c r="BS149" i="12"/>
  <c r="CB243" i="12"/>
  <c r="BS299" i="12"/>
  <c r="BS316" i="12"/>
  <c r="BY125" i="12"/>
  <c r="BS151" i="12"/>
  <c r="BV12" i="12"/>
  <c r="BV40" i="12"/>
  <c r="BV45" i="12"/>
  <c r="CE60" i="12"/>
  <c r="CB73" i="12"/>
  <c r="BV76" i="12"/>
  <c r="CE92" i="12"/>
  <c r="BS104" i="12"/>
  <c r="CE137" i="12"/>
  <c r="CB140" i="12"/>
  <c r="BV157" i="12"/>
  <c r="BV189" i="12"/>
  <c r="BY203" i="12"/>
  <c r="BY269" i="12"/>
  <c r="BS345" i="12"/>
  <c r="CG5" i="12"/>
  <c r="CG332" i="12"/>
  <c r="CG316" i="12"/>
  <c r="CG300" i="12"/>
  <c r="CG284" i="12"/>
  <c r="CG268" i="12"/>
  <c r="BS239" i="12"/>
  <c r="BS159" i="12"/>
  <c r="BY127" i="12"/>
  <c r="BY12" i="12"/>
  <c r="BS20" i="12"/>
  <c r="CE37" i="12"/>
  <c r="BY40" i="12"/>
  <c r="BS61" i="12"/>
  <c r="CB68" i="12"/>
  <c r="CB101" i="12"/>
  <c r="CB123" i="12"/>
  <c r="BS135" i="12"/>
  <c r="CB143" i="12"/>
  <c r="CB203" i="12"/>
  <c r="BY235" i="12"/>
  <c r="CB249" i="12"/>
  <c r="CG347" i="12"/>
  <c r="CG331" i="12"/>
  <c r="CG315" i="12"/>
  <c r="CG299" i="12"/>
  <c r="CG283" i="12"/>
  <c r="CG267" i="12"/>
  <c r="CG251" i="12"/>
  <c r="CG235" i="12"/>
  <c r="BY15" i="12"/>
  <c r="BW39" i="12"/>
  <c r="CB53" i="12"/>
  <c r="BZ53" i="12"/>
  <c r="CE77" i="12"/>
  <c r="CC77" i="12"/>
  <c r="BY80" i="12"/>
  <c r="CE90" i="12"/>
  <c r="CE98" i="12"/>
  <c r="BY106" i="12"/>
  <c r="BV186" i="12"/>
  <c r="BT186" i="12"/>
  <c r="BV192" i="12"/>
  <c r="BS206" i="12"/>
  <c r="CE245" i="12"/>
  <c r="CB288" i="12"/>
  <c r="CB80" i="12"/>
  <c r="BS175" i="12"/>
  <c r="CE336" i="12"/>
  <c r="BT9" i="12"/>
  <c r="BT11" i="12"/>
  <c r="CC34" i="12"/>
  <c r="BT44" i="12"/>
  <c r="CB46" i="12"/>
  <c r="CE48" i="12"/>
  <c r="BQ73" i="12"/>
  <c r="BZ80" i="12"/>
  <c r="BV83" i="12"/>
  <c r="CC85" i="12"/>
  <c r="BZ88" i="12"/>
  <c r="CB112" i="12"/>
  <c r="BZ112" i="12"/>
  <c r="BY153" i="12"/>
  <c r="BT158" i="12"/>
  <c r="CB163" i="12"/>
  <c r="BY200" i="12"/>
  <c r="BZ203" i="12"/>
  <c r="BT206" i="12"/>
  <c r="BV206" i="12"/>
  <c r="CE282" i="12"/>
  <c r="CB291" i="12"/>
  <c r="CB299" i="12"/>
  <c r="BZ299" i="12"/>
  <c r="BS339" i="12"/>
  <c r="BQ339" i="12"/>
  <c r="BY78" i="12"/>
  <c r="CE9" i="12"/>
  <c r="CC9" i="12"/>
  <c r="BV14" i="12"/>
  <c r="BY16" i="12"/>
  <c r="CB30" i="12"/>
  <c r="CE32" i="12"/>
  <c r="BW35" i="12"/>
  <c r="BS45" i="12"/>
  <c r="BQ45" i="12"/>
  <c r="BV47" i="12"/>
  <c r="BW71" i="12"/>
  <c r="BZ73" i="12"/>
  <c r="CC91" i="12"/>
  <c r="CB129" i="12"/>
  <c r="BQ135" i="12"/>
  <c r="BW140" i="12"/>
  <c r="BY140" i="12"/>
  <c r="CB145" i="12"/>
  <c r="BV154" i="12"/>
  <c r="CB175" i="12"/>
  <c r="CE178" i="12"/>
  <c r="BY238" i="12"/>
  <c r="BS247" i="12"/>
  <c r="BZ249" i="12"/>
  <c r="BW269" i="12"/>
  <c r="BV306" i="12"/>
  <c r="BS312" i="12"/>
  <c r="BQ312" i="12"/>
  <c r="BY314" i="12"/>
  <c r="CB325" i="12"/>
  <c r="CC328" i="12"/>
  <c r="CE342" i="12"/>
  <c r="CB51" i="12"/>
  <c r="BZ51" i="12"/>
  <c r="BV145" i="12"/>
  <c r="BT145" i="12"/>
  <c r="CE271" i="12"/>
  <c r="BY161" i="12"/>
  <c r="BW161" i="12"/>
  <c r="BS184" i="12"/>
  <c r="BQ184" i="12"/>
  <c r="CB316" i="12"/>
  <c r="BZ316" i="12"/>
  <c r="CB11" i="12"/>
  <c r="BZ11" i="12"/>
  <c r="CE30" i="12"/>
  <c r="BV10" i="12"/>
  <c r="BV138" i="12"/>
  <c r="BV146" i="12"/>
  <c r="BY159" i="12"/>
  <c r="BW159" i="12"/>
  <c r="BV162" i="12"/>
  <c r="BS228" i="12"/>
  <c r="CB230" i="12"/>
  <c r="CB244" i="12"/>
  <c r="BV301" i="12"/>
  <c r="BT301" i="12"/>
  <c r="CE306" i="12"/>
  <c r="CC306" i="12"/>
  <c r="BS315" i="12"/>
  <c r="BQ315" i="12"/>
  <c r="BY320" i="12"/>
  <c r="BV326" i="12"/>
  <c r="CB32" i="12"/>
  <c r="BS155" i="12"/>
  <c r="BQ155" i="12"/>
  <c r="BY162" i="12"/>
  <c r="CE216" i="12"/>
  <c r="BY225" i="12"/>
  <c r="CE230" i="12"/>
  <c r="BS242" i="12"/>
  <c r="BQ242" i="12"/>
  <c r="BY134" i="12"/>
  <c r="BW134" i="12"/>
  <c r="CE20" i="12"/>
  <c r="CC20" i="12"/>
  <c r="BY54" i="12"/>
  <c r="BW54" i="12"/>
  <c r="CE120" i="12"/>
  <c r="CC120" i="12"/>
  <c r="BY175" i="12"/>
  <c r="BW175" i="12"/>
  <c r="CB57" i="12"/>
  <c r="BZ57" i="12"/>
  <c r="CB126" i="12"/>
  <c r="CB303" i="12"/>
  <c r="BV26" i="12"/>
  <c r="BS62" i="12"/>
  <c r="BV69" i="12"/>
  <c r="BT69" i="12"/>
  <c r="BS119" i="12"/>
  <c r="BQ119" i="12"/>
  <c r="CB154" i="12"/>
  <c r="BY207" i="12"/>
  <c r="BV222" i="12"/>
  <c r="CE35" i="12"/>
  <c r="BY55" i="12"/>
  <c r="BW55" i="12"/>
  <c r="BS111" i="12"/>
  <c r="CB14" i="12"/>
  <c r="BY26" i="12"/>
  <c r="BY33" i="12"/>
  <c r="BS74" i="12"/>
  <c r="BV8" i="12"/>
  <c r="BY10" i="12"/>
  <c r="CC12" i="12"/>
  <c r="BV17" i="12"/>
  <c r="CE21" i="12"/>
  <c r="AQ10" i="14" s="1"/>
  <c r="AR10" i="14" s="1"/>
  <c r="CE55" i="12"/>
  <c r="BV58" i="12"/>
  <c r="BV98" i="12"/>
  <c r="BT98" i="12"/>
  <c r="BZ108" i="12"/>
  <c r="CB116" i="12"/>
  <c r="CE135" i="12"/>
  <c r="BY138" i="12"/>
  <c r="BT141" i="12"/>
  <c r="BV141" i="12"/>
  <c r="BY191" i="12"/>
  <c r="BY202" i="12"/>
  <c r="BS214" i="12"/>
  <c r="CB222" i="12"/>
  <c r="CB225" i="12"/>
  <c r="BS256" i="12"/>
  <c r="BS296" i="12"/>
  <c r="BY315" i="12"/>
  <c r="BW315" i="12"/>
  <c r="CE320" i="12"/>
  <c r="CC320" i="12"/>
  <c r="CG243" i="12"/>
  <c r="CG179" i="12"/>
  <c r="CG131" i="12"/>
  <c r="CG19" i="12"/>
  <c r="BY294" i="12"/>
  <c r="BW294" i="12"/>
  <c r="BY336" i="12"/>
  <c r="BY30" i="12"/>
  <c r="BV35" i="12"/>
  <c r="BV94" i="12"/>
  <c r="BT94" i="12"/>
  <c r="BV238" i="12"/>
  <c r="BS272" i="12"/>
  <c r="BV314" i="12"/>
  <c r="BT314" i="12"/>
  <c r="CE78" i="12"/>
  <c r="BY94" i="12"/>
  <c r="CE113" i="12"/>
  <c r="BS222" i="12"/>
  <c r="BS19" i="12"/>
  <c r="CE42" i="12"/>
  <c r="CE66" i="12"/>
  <c r="BS326" i="12"/>
  <c r="BQ326" i="12"/>
  <c r="BY334" i="12"/>
  <c r="CE73" i="12"/>
  <c r="CB132" i="12"/>
  <c r="BZ132" i="12"/>
  <c r="BV19" i="12"/>
  <c r="BY130" i="12"/>
  <c r="BS6" i="12"/>
  <c r="BY8" i="12"/>
  <c r="CE14" i="12"/>
  <c r="BY19" i="12"/>
  <c r="BS22" i="12"/>
  <c r="BY24" i="12"/>
  <c r="CB26" i="12"/>
  <c r="BY31" i="12"/>
  <c r="BV36" i="12"/>
  <c r="BT36" i="12"/>
  <c r="CB50" i="12"/>
  <c r="BS53" i="12"/>
  <c r="BS56" i="12"/>
  <c r="BQ56" i="12"/>
  <c r="BS65" i="12"/>
  <c r="BY67" i="12"/>
  <c r="BY95" i="12"/>
  <c r="BW95" i="12"/>
  <c r="CE105" i="12"/>
  <c r="BS133" i="12"/>
  <c r="BS136" i="12"/>
  <c r="CB138" i="12"/>
  <c r="CE182" i="12"/>
  <c r="BS197" i="12"/>
  <c r="BQ197" i="12"/>
  <c r="BV208" i="12"/>
  <c r="BT208" i="12"/>
  <c r="BY211" i="12"/>
  <c r="BV214" i="12"/>
  <c r="BY228" i="12"/>
  <c r="BY276" i="12"/>
  <c r="BS288" i="12"/>
  <c r="BQ288" i="12"/>
  <c r="BY293" i="12"/>
  <c r="CE298" i="12"/>
  <c r="BY304" i="12"/>
  <c r="CG290" i="12"/>
  <c r="CB96" i="12"/>
  <c r="CB20" i="12"/>
  <c r="BZ20" i="12"/>
  <c r="CE192" i="12"/>
  <c r="BQ238" i="12"/>
  <c r="BS238" i="12"/>
  <c r="CB271" i="12"/>
  <c r="BZ271" i="12"/>
  <c r="BS143" i="12"/>
  <c r="CE175" i="12"/>
  <c r="BY210" i="12"/>
  <c r="BW210" i="12"/>
  <c r="BS10" i="12"/>
  <c r="CE126" i="12"/>
  <c r="BY216" i="12"/>
  <c r="BW216" i="12"/>
  <c r="BS17" i="12"/>
  <c r="BV111" i="12"/>
  <c r="BY213" i="12"/>
  <c r="CG213" i="12"/>
  <c r="BV6" i="12"/>
  <c r="CB10" i="12"/>
  <c r="BQ13" i="12"/>
  <c r="BY17" i="12"/>
  <c r="CB19" i="12"/>
  <c r="BV22" i="12"/>
  <c r="BS34" i="12"/>
  <c r="BQ34" i="12"/>
  <c r="BV48" i="12"/>
  <c r="CE62" i="12"/>
  <c r="BY90" i="12"/>
  <c r="BW90" i="12"/>
  <c r="CC92" i="12"/>
  <c r="CB95" i="12"/>
  <c r="BY98" i="12"/>
  <c r="BS101" i="12"/>
  <c r="CB103" i="12"/>
  <c r="CE111" i="12"/>
  <c r="CE127" i="12"/>
  <c r="BV136" i="12"/>
  <c r="BY194" i="12"/>
  <c r="BW194" i="12"/>
  <c r="CB199" i="12"/>
  <c r="BY214" i="12"/>
  <c r="BY217" i="12"/>
  <c r="BW217" i="12"/>
  <c r="CE222" i="12"/>
  <c r="CE225" i="12"/>
  <c r="BV288" i="12"/>
  <c r="BS291" i="12"/>
  <c r="BQ299" i="12"/>
  <c r="CG257" i="12"/>
  <c r="CB153" i="12"/>
  <c r="BZ153" i="12"/>
  <c r="BY32" i="12"/>
  <c r="BS16" i="12"/>
  <c r="BV129" i="12"/>
  <c r="BT129" i="12"/>
  <c r="CE7" i="12"/>
  <c r="CC7" i="12"/>
  <c r="CB16" i="12"/>
  <c r="BY14" i="12"/>
  <c r="CB35" i="12"/>
  <c r="BY64" i="12"/>
  <c r="CE16" i="12"/>
  <c r="BS58" i="12"/>
  <c r="BQ58" i="12"/>
  <c r="CB64" i="12"/>
  <c r="BY105" i="12"/>
  <c r="BW105" i="12"/>
  <c r="BV24" i="12"/>
  <c r="BV67" i="12"/>
  <c r="BT67" i="12"/>
  <c r="CG212" i="12"/>
  <c r="BS212" i="12"/>
  <c r="BY6" i="12"/>
  <c r="CE10" i="12"/>
  <c r="BY22" i="12"/>
  <c r="BW22" i="12"/>
  <c r="CE31" i="12"/>
  <c r="BV46" i="12"/>
  <c r="BY48" i="12"/>
  <c r="CE50" i="12"/>
  <c r="BV53" i="12"/>
  <c r="BV56" i="12"/>
  <c r="CB67" i="12"/>
  <c r="BW85" i="12"/>
  <c r="CB90" i="12"/>
  <c r="CC119" i="12"/>
  <c r="BV122" i="12"/>
  <c r="BS128" i="12"/>
  <c r="BY133" i="12"/>
  <c r="BW133" i="12"/>
  <c r="CE185" i="12"/>
  <c r="BY282" i="12"/>
  <c r="BV291" i="12"/>
  <c r="CG256" i="12"/>
  <c r="CE80" i="12"/>
  <c r="BV16" i="12"/>
  <c r="BZ6" i="12"/>
  <c r="BQ9" i="12"/>
  <c r="BQ11" i="12"/>
  <c r="BT13" i="12"/>
  <c r="BV15" i="12"/>
  <c r="CB17" i="12"/>
  <c r="CE19" i="12"/>
  <c r="BV39" i="12"/>
  <c r="BT39" i="12"/>
  <c r="BY46" i="12"/>
  <c r="CB48" i="12"/>
  <c r="BS51" i="12"/>
  <c r="CB58" i="12"/>
  <c r="BY65" i="12"/>
  <c r="BS96" i="12"/>
  <c r="BV106" i="12"/>
  <c r="BV166" i="12"/>
  <c r="BT166" i="12"/>
  <c r="CE168" i="12"/>
  <c r="BV174" i="12"/>
  <c r="BS186" i="12"/>
  <c r="BQ186" i="12"/>
  <c r="CE208" i="12"/>
  <c r="CE214" i="12"/>
  <c r="CB217" i="12"/>
  <c r="CE293" i="12"/>
  <c r="CE296" i="12"/>
  <c r="CG335" i="12"/>
  <c r="CG319" i="12"/>
  <c r="CG303" i="12"/>
  <c r="CG287" i="12"/>
  <c r="CG271" i="12"/>
  <c r="CG255" i="12"/>
  <c r="CG63" i="12"/>
  <c r="CG47" i="12"/>
  <c r="CG239" i="12"/>
  <c r="CG223" i="12"/>
  <c r="CG207" i="12"/>
  <c r="CG191" i="12"/>
  <c r="CG159" i="12"/>
  <c r="CG143" i="12"/>
  <c r="CG127" i="12"/>
  <c r="CG111" i="12"/>
  <c r="CG95" i="12"/>
  <c r="CG79" i="12"/>
  <c r="CG31" i="12"/>
  <c r="CG15" i="12"/>
  <c r="BV340" i="12"/>
  <c r="BT340" i="12"/>
  <c r="BV302" i="12"/>
  <c r="CE312" i="12"/>
  <c r="CB323" i="12"/>
  <c r="BZ323" i="12"/>
  <c r="BS332" i="12"/>
  <c r="BY340" i="12"/>
  <c r="CB294" i="12"/>
  <c r="BS305" i="12"/>
  <c r="BQ305" i="12"/>
  <c r="BS313" i="12"/>
  <c r="BV318" i="12"/>
  <c r="BT318" i="12"/>
  <c r="BS324" i="12"/>
  <c r="BS335" i="12"/>
  <c r="BV187" i="12"/>
  <c r="BT187" i="12"/>
  <c r="BV234" i="12"/>
  <c r="BV256" i="12"/>
  <c r="CE258" i="12"/>
  <c r="CB261" i="12"/>
  <c r="BY264" i="12"/>
  <c r="BY272" i="12"/>
  <c r="CB286" i="12"/>
  <c r="BZ286" i="12"/>
  <c r="BY292" i="12"/>
  <c r="CE302" i="12"/>
  <c r="CC302" i="12"/>
  <c r="CB315" i="12"/>
  <c r="CB343" i="12"/>
  <c r="BZ343" i="12"/>
  <c r="BV346" i="12"/>
  <c r="CG341" i="12"/>
  <c r="CG325" i="12"/>
  <c r="CG309" i="12"/>
  <c r="CG293" i="12"/>
  <c r="CG277" i="12"/>
  <c r="CG261" i="12"/>
  <c r="CG69" i="12"/>
  <c r="CB31" i="12"/>
  <c r="BZ31" i="12"/>
  <c r="CB38" i="12"/>
  <c r="CE40" i="12"/>
  <c r="BQ61" i="12"/>
  <c r="BV63" i="12"/>
  <c r="CB65" i="12"/>
  <c r="BQ77" i="12"/>
  <c r="BV87" i="12"/>
  <c r="BV102" i="12"/>
  <c r="BT102" i="12"/>
  <c r="CE104" i="12"/>
  <c r="BV115" i="12"/>
  <c r="CB117" i="12"/>
  <c r="BS120" i="12"/>
  <c r="CB122" i="12"/>
  <c r="CB133" i="12"/>
  <c r="BY136" i="12"/>
  <c r="CB159" i="12"/>
  <c r="CC167" i="12"/>
  <c r="CE167" i="12"/>
  <c r="BY190" i="12"/>
  <c r="BY198" i="12"/>
  <c r="BQ204" i="12"/>
  <c r="BY206" i="12"/>
  <c r="BV215" i="12"/>
  <c r="BS229" i="12"/>
  <c r="BQ229" i="12"/>
  <c r="BV237" i="12"/>
  <c r="CB245" i="12"/>
  <c r="BZ245" i="12"/>
  <c r="BV267" i="12"/>
  <c r="BT267" i="12"/>
  <c r="CE283" i="12"/>
  <c r="BZ300" i="12"/>
  <c r="BV305" i="12"/>
  <c r="BV313" i="12"/>
  <c r="BV321" i="12"/>
  <c r="BV324" i="12"/>
  <c r="BV341" i="12"/>
  <c r="BT341" i="12"/>
  <c r="CE343" i="12"/>
  <c r="BY346" i="12"/>
  <c r="CG308" i="12"/>
  <c r="CG148" i="12"/>
  <c r="CG132" i="12"/>
  <c r="CG100" i="12"/>
  <c r="CB45" i="12"/>
  <c r="BZ45" i="12"/>
  <c r="BS57" i="12"/>
  <c r="BY74" i="12"/>
  <c r="BS100" i="12"/>
  <c r="BQ100" i="12"/>
  <c r="BV110" i="12"/>
  <c r="CB152" i="12"/>
  <c r="BS182" i="12"/>
  <c r="BV201" i="12"/>
  <c r="BY223" i="12"/>
  <c r="BW223" i="12"/>
  <c r="CB275" i="12"/>
  <c r="BY305" i="12"/>
  <c r="CB346" i="12"/>
  <c r="BZ346" i="12"/>
  <c r="CG307" i="12"/>
  <c r="CG259" i="12"/>
  <c r="CG227" i="12"/>
  <c r="CG195" i="12"/>
  <c r="CG147" i="12"/>
  <c r="CG99" i="12"/>
  <c r="CG83" i="12"/>
  <c r="CG51" i="12"/>
  <c r="BY7" i="12"/>
  <c r="CE17" i="12"/>
  <c r="BV20" i="12"/>
  <c r="CE24" i="12"/>
  <c r="BS27" i="12"/>
  <c r="CB29" i="12"/>
  <c r="BY36" i="12"/>
  <c r="CE47" i="12"/>
  <c r="BS50" i="12"/>
  <c r="CB52" i="12"/>
  <c r="BS55" i="12"/>
  <c r="BV57" i="12"/>
  <c r="BV59" i="12"/>
  <c r="CE65" i="12"/>
  <c r="BY70" i="12"/>
  <c r="CB74" i="12"/>
  <c r="BV77" i="12"/>
  <c r="BT77" i="12"/>
  <c r="CE84" i="12"/>
  <c r="BV100" i="12"/>
  <c r="CB102" i="12"/>
  <c r="BS105" i="12"/>
  <c r="BY110" i="12"/>
  <c r="BS113" i="12"/>
  <c r="CB115" i="12"/>
  <c r="CB128" i="12"/>
  <c r="BZ128" i="12"/>
  <c r="BY131" i="12"/>
  <c r="BQ134" i="12"/>
  <c r="BS134" i="12"/>
  <c r="BV139" i="12"/>
  <c r="BS142" i="12"/>
  <c r="BY144" i="12"/>
  <c r="CE149" i="12"/>
  <c r="CB173" i="12"/>
  <c r="BZ173" i="12"/>
  <c r="CE176" i="12"/>
  <c r="BV182" i="12"/>
  <c r="CB190" i="12"/>
  <c r="BY193" i="12"/>
  <c r="BY201" i="12"/>
  <c r="BV229" i="12"/>
  <c r="CB248" i="12"/>
  <c r="CB256" i="12"/>
  <c r="BV262" i="12"/>
  <c r="CE292" i="12"/>
  <c r="CC292" i="12"/>
  <c r="BV298" i="12"/>
  <c r="BY308" i="12"/>
  <c r="BY313" i="12"/>
  <c r="BY327" i="12"/>
  <c r="BW327" i="12"/>
  <c r="BY330" i="12"/>
  <c r="CE335" i="12"/>
  <c r="CC335" i="12"/>
  <c r="CG338" i="12"/>
  <c r="CG322" i="12"/>
  <c r="CG306" i="12"/>
  <c r="CG274" i="12"/>
  <c r="CG258" i="12"/>
  <c r="CG242" i="12"/>
  <c r="CG226" i="12"/>
  <c r="CG210" i="12"/>
  <c r="CG194" i="12"/>
  <c r="CG178" i="12"/>
  <c r="CG162" i="12"/>
  <c r="CG146" i="12"/>
  <c r="CG130" i="12"/>
  <c r="CG114" i="12"/>
  <c r="CG98" i="12"/>
  <c r="CG82" i="12"/>
  <c r="CG50" i="12"/>
  <c r="CG34" i="12"/>
  <c r="CG18" i="12"/>
  <c r="CE54" i="12"/>
  <c r="BV82" i="12"/>
  <c r="BY179" i="12"/>
  <c r="CB198" i="12"/>
  <c r="CB209" i="12"/>
  <c r="BY226" i="12"/>
  <c r="CE242" i="12"/>
  <c r="BY256" i="12"/>
  <c r="BQ262" i="12"/>
  <c r="BS262" i="12"/>
  <c r="BS270" i="12"/>
  <c r="BY321" i="12"/>
  <c r="BY341" i="12"/>
  <c r="CG323" i="12"/>
  <c r="CG275" i="12"/>
  <c r="CG211" i="12"/>
  <c r="CG163" i="12"/>
  <c r="CG67" i="12"/>
  <c r="CB9" i="12"/>
  <c r="BY11" i="12"/>
  <c r="CB15" i="12"/>
  <c r="BS18" i="12"/>
  <c r="CB22" i="12"/>
  <c r="BS25" i="12"/>
  <c r="BV41" i="12"/>
  <c r="BT41" i="12"/>
  <c r="CE45" i="12"/>
  <c r="BS48" i="12"/>
  <c r="BY57" i="12"/>
  <c r="BV61" i="12"/>
  <c r="CB63" i="12"/>
  <c r="CE74" i="12"/>
  <c r="CC74" i="12"/>
  <c r="BY77" i="12"/>
  <c r="CB82" i="12"/>
  <c r="CE102" i="12"/>
  <c r="BV134" i="12"/>
  <c r="BT134" i="12"/>
  <c r="CE136" i="12"/>
  <c r="BV142" i="12"/>
  <c r="CE173" i="12"/>
  <c r="CB179" i="12"/>
  <c r="BY182" i="12"/>
  <c r="BW182" i="12"/>
  <c r="BS185" i="12"/>
  <c r="CE190" i="12"/>
  <c r="BY196" i="12"/>
  <c r="CE206" i="12"/>
  <c r="BS221" i="12"/>
  <c r="BV243" i="12"/>
  <c r="CB259" i="12"/>
  <c r="BY262" i="12"/>
  <c r="CB267" i="12"/>
  <c r="BV270" i="12"/>
  <c r="BV303" i="12"/>
  <c r="CB341" i="12"/>
  <c r="CG337" i="12"/>
  <c r="CG321" i="12"/>
  <c r="CG305" i="12"/>
  <c r="CG289" i="12"/>
  <c r="CG273" i="12"/>
  <c r="CG241" i="12"/>
  <c r="CG225" i="12"/>
  <c r="CG113" i="12"/>
  <c r="CG97" i="12"/>
  <c r="CG49" i="12"/>
  <c r="CG17" i="12"/>
  <c r="BY72" i="12"/>
  <c r="CE112" i="12"/>
  <c r="BY128" i="12"/>
  <c r="BV259" i="12"/>
  <c r="CB272" i="12"/>
  <c r="BS281" i="12"/>
  <c r="BQ281" i="12"/>
  <c r="BS303" i="12"/>
  <c r="BS311" i="12"/>
  <c r="CG339" i="12"/>
  <c r="CG291" i="12"/>
  <c r="CG115" i="12"/>
  <c r="CG35" i="12"/>
  <c r="CE15" i="12"/>
  <c r="CE36" i="12"/>
  <c r="CC36" i="12"/>
  <c r="BY41" i="12"/>
  <c r="CB43" i="12"/>
  <c r="BY50" i="12"/>
  <c r="CE52" i="12"/>
  <c r="BY59" i="12"/>
  <c r="BY61" i="12"/>
  <c r="CE63" i="12"/>
  <c r="BS66" i="12"/>
  <c r="BV68" i="12"/>
  <c r="CE70" i="12"/>
  <c r="CC70" i="12"/>
  <c r="CE72" i="12"/>
  <c r="CE87" i="12"/>
  <c r="CC87" i="12"/>
  <c r="BY100" i="12"/>
  <c r="BS103" i="12"/>
  <c r="BS108" i="12"/>
  <c r="CB110" i="12"/>
  <c r="CB168" i="12"/>
  <c r="BS177" i="12"/>
  <c r="CE179" i="12"/>
  <c r="CC179" i="12"/>
  <c r="CB204" i="12"/>
  <c r="BV210" i="12"/>
  <c r="BT210" i="12"/>
  <c r="BY232" i="12"/>
  <c r="BV235" i="12"/>
  <c r="BS246" i="12"/>
  <c r="CB287" i="12"/>
  <c r="BV293" i="12"/>
  <c r="BY303" i="12"/>
  <c r="BS306" i="12"/>
  <c r="CB308" i="12"/>
  <c r="BY316" i="12"/>
  <c r="BW316" i="12"/>
  <c r="BS325" i="12"/>
  <c r="CE330" i="12"/>
  <c r="CC330" i="12"/>
  <c r="CE341" i="12"/>
  <c r="CC341" i="12"/>
  <c r="BY344" i="12"/>
  <c r="CG336" i="12"/>
  <c r="CG320" i="12"/>
  <c r="CG304" i="12"/>
  <c r="CG288" i="12"/>
  <c r="CG272" i="12"/>
  <c r="CG240" i="12"/>
  <c r="CG224" i="12"/>
  <c r="CG208" i="12"/>
  <c r="CG192" i="12"/>
  <c r="CG176" i="12"/>
  <c r="CG160" i="12"/>
  <c r="CG144" i="12"/>
  <c r="CG128" i="12"/>
  <c r="CG112" i="12"/>
  <c r="CG80" i="12"/>
  <c r="CG48" i="12"/>
  <c r="CG32" i="12"/>
  <c r="CG16" i="12"/>
  <c r="CB338" i="12"/>
  <c r="BZ338" i="12"/>
  <c r="CG342" i="12"/>
  <c r="CG326" i="12"/>
  <c r="CG310" i="12"/>
  <c r="CG294" i="12"/>
  <c r="CG278" i="12"/>
  <c r="CG262" i="12"/>
  <c r="CG246" i="12"/>
  <c r="CG209" i="12"/>
  <c r="CG193" i="12"/>
  <c r="CG161" i="12"/>
  <c r="CG129" i="12"/>
  <c r="CG81" i="12"/>
  <c r="CG65" i="12"/>
  <c r="CG33" i="12"/>
  <c r="CE33" i="12"/>
  <c r="BS36" i="12"/>
  <c r="BV38" i="12"/>
  <c r="CB42" i="12"/>
  <c r="CE46" i="12"/>
  <c r="BS49" i="12"/>
  <c r="CB59" i="12"/>
  <c r="CB61" i="12"/>
  <c r="BS64" i="12"/>
  <c r="BY66" i="12"/>
  <c r="CB72" i="12"/>
  <c r="BV79" i="12"/>
  <c r="BS82" i="12"/>
  <c r="CE86" i="12"/>
  <c r="BV89" i="12"/>
  <c r="CB91" i="12"/>
  <c r="CE96" i="12"/>
  <c r="BS106" i="12"/>
  <c r="CE108" i="12"/>
  <c r="BS114" i="12"/>
  <c r="CE123" i="12"/>
  <c r="BY126" i="12"/>
  <c r="CB131" i="12"/>
  <c r="CB141" i="12"/>
  <c r="BV144" i="12"/>
  <c r="CE146" i="12"/>
  <c r="BY149" i="12"/>
  <c r="BV152" i="12"/>
  <c r="BS157" i="12"/>
  <c r="BV178" i="12"/>
  <c r="CB180" i="12"/>
  <c r="BV194" i="12"/>
  <c r="CE196" i="12"/>
  <c r="BS202" i="12"/>
  <c r="BS210" i="12"/>
  <c r="BY212" i="12"/>
  <c r="BY220" i="12"/>
  <c r="CE236" i="12"/>
  <c r="CC236" i="12"/>
  <c r="CE241" i="12"/>
  <c r="BV249" i="12"/>
  <c r="BS252" i="12"/>
  <c r="CB254" i="12"/>
  <c r="BV257" i="12"/>
  <c r="BS260" i="12"/>
  <c r="BY270" i="12"/>
  <c r="BS276" i="12"/>
  <c r="BS294" i="12"/>
  <c r="BY299" i="12"/>
  <c r="BW299" i="12"/>
  <c r="CB306" i="12"/>
  <c r="BS309" i="12"/>
  <c r="CE311" i="12"/>
  <c r="BV316" i="12"/>
  <c r="CE318" i="12"/>
  <c r="CB324" i="12"/>
  <c r="BV327" i="12"/>
  <c r="BV337" i="12"/>
  <c r="BV342" i="12"/>
  <c r="CB344" i="12"/>
  <c r="CB347" i="12"/>
  <c r="CG334" i="12"/>
  <c r="CG318" i="12"/>
  <c r="CG302" i="12"/>
  <c r="CG286" i="12"/>
  <c r="CG270" i="12"/>
  <c r="CG254" i="12"/>
  <c r="CG238" i="12"/>
  <c r="CG222" i="12"/>
  <c r="CG206" i="12"/>
  <c r="CG190" i="12"/>
  <c r="CG174" i="12"/>
  <c r="CG158" i="12"/>
  <c r="CG142" i="12"/>
  <c r="CG126" i="12"/>
  <c r="CG110" i="12"/>
  <c r="CG94" i="12"/>
  <c r="CG78" i="12"/>
  <c r="CG62" i="12"/>
  <c r="CG46" i="12"/>
  <c r="CG30" i="12"/>
  <c r="CG14" i="12"/>
  <c r="BV202" i="12"/>
  <c r="CE204" i="12"/>
  <c r="CB220" i="12"/>
  <c r="BZ220" i="12"/>
  <c r="BV226" i="12"/>
  <c r="BS237" i="12"/>
  <c r="BV239" i="12"/>
  <c r="BY244" i="12"/>
  <c r="CE246" i="12"/>
  <c r="BV252" i="12"/>
  <c r="BV273" i="12"/>
  <c r="CB283" i="12"/>
  <c r="BY289" i="12"/>
  <c r="BS292" i="12"/>
  <c r="BV294" i="12"/>
  <c r="BV297" i="12"/>
  <c r="BT297" i="12"/>
  <c r="BS302" i="12"/>
  <c r="BY337" i="12"/>
  <c r="CE344" i="12"/>
  <c r="CE347" i="12"/>
  <c r="CG333" i="12"/>
  <c r="CG317" i="12"/>
  <c r="CG301" i="12"/>
  <c r="CG285" i="12"/>
  <c r="CG269" i="12"/>
  <c r="CG253" i="12"/>
  <c r="CG237" i="12"/>
  <c r="CG221" i="12"/>
  <c r="CG205" i="12"/>
  <c r="CG189" i="12"/>
  <c r="CG173" i="12"/>
  <c r="CG157" i="12"/>
  <c r="CG141" i="12"/>
  <c r="CG125" i="12"/>
  <c r="CG109" i="12"/>
  <c r="CG93" i="12"/>
  <c r="CG77" i="12"/>
  <c r="CG61" i="12"/>
  <c r="CG45" i="12"/>
  <c r="CG29" i="12"/>
  <c r="CG13" i="12"/>
  <c r="CG236" i="12"/>
  <c r="CG220" i="12"/>
  <c r="CG204" i="12"/>
  <c r="CG188" i="12"/>
  <c r="CG172" i="12"/>
  <c r="CG156" i="12"/>
  <c r="CG140" i="12"/>
  <c r="CG124" i="12"/>
  <c r="CG108" i="12"/>
  <c r="CG92" i="12"/>
  <c r="CG76" i="12"/>
  <c r="CG60" i="12"/>
  <c r="CG44" i="12"/>
  <c r="CG28" i="12"/>
  <c r="CG12" i="12"/>
  <c r="CG219" i="12"/>
  <c r="CG203" i="12"/>
  <c r="CG187" i="12"/>
  <c r="CG171" i="12"/>
  <c r="CG155" i="12"/>
  <c r="CG139" i="12"/>
  <c r="CG123" i="12"/>
  <c r="CG107" i="12"/>
  <c r="CG91" i="12"/>
  <c r="CG75" i="12"/>
  <c r="CG59" i="12"/>
  <c r="CG43" i="12"/>
  <c r="CG27" i="12"/>
  <c r="CG11" i="12"/>
  <c r="BV27" i="12"/>
  <c r="CE29" i="12"/>
  <c r="BS32" i="12"/>
  <c r="BY34" i="12"/>
  <c r="CE38" i="12"/>
  <c r="BS41" i="12"/>
  <c r="BV43" i="12"/>
  <c r="BY45" i="12"/>
  <c r="CB49" i="12"/>
  <c r="BV54" i="12"/>
  <c r="BS67" i="12"/>
  <c r="BV75" i="12"/>
  <c r="CB77" i="12"/>
  <c r="CE82" i="12"/>
  <c r="BY97" i="12"/>
  <c r="CB99" i="12"/>
  <c r="CE101" i="12"/>
  <c r="BV104" i="12"/>
  <c r="CB109" i="12"/>
  <c r="BV112" i="12"/>
  <c r="CB134" i="12"/>
  <c r="BY139" i="12"/>
  <c r="BY142" i="12"/>
  <c r="BV147" i="12"/>
  <c r="CE159" i="12"/>
  <c r="BS179" i="12"/>
  <c r="CE202" i="12"/>
  <c r="CC202" i="12"/>
  <c r="BV205" i="12"/>
  <c r="BV213" i="12"/>
  <c r="BS216" i="12"/>
  <c r="BV221" i="12"/>
  <c r="CB226" i="12"/>
  <c r="CE231" i="12"/>
  <c r="BV242" i="12"/>
  <c r="BV284" i="12"/>
  <c r="BT284" i="12"/>
  <c r="CE289" i="12"/>
  <c r="BS300" i="12"/>
  <c r="BY302" i="12"/>
  <c r="CE309" i="12"/>
  <c r="CB314" i="12"/>
  <c r="BZ314" i="12"/>
  <c r="BY319" i="12"/>
  <c r="BY322" i="12"/>
  <c r="BV325" i="12"/>
  <c r="CE327" i="12"/>
  <c r="BY332" i="12"/>
  <c r="BY335" i="12"/>
  <c r="CE22" i="12"/>
  <c r="BV25" i="12"/>
  <c r="BS30" i="12"/>
  <c r="BV32" i="12"/>
  <c r="CB34" i="12"/>
  <c r="BS39" i="12"/>
  <c r="BY43" i="12"/>
  <c r="BY47" i="12"/>
  <c r="CE49" i="12"/>
  <c r="BS52" i="12"/>
  <c r="BY56" i="12"/>
  <c r="BY58" i="12"/>
  <c r="BV60" i="12"/>
  <c r="CB62" i="12"/>
  <c r="CE64" i="12"/>
  <c r="BV71" i="12"/>
  <c r="BV73" i="12"/>
  <c r="CB87" i="12"/>
  <c r="BS90" i="12"/>
  <c r="BV92" i="12"/>
  <c r="CE106" i="12"/>
  <c r="CE109" i="12"/>
  <c r="BY119" i="12"/>
  <c r="CB124" i="12"/>
  <c r="BS130" i="12"/>
  <c r="BY132" i="12"/>
  <c r="BS145" i="12"/>
  <c r="BS150" i="12"/>
  <c r="BS153" i="12"/>
  <c r="CE155" i="12"/>
  <c r="CE157" i="12"/>
  <c r="CE162" i="12"/>
  <c r="CE186" i="12"/>
  <c r="BS190" i="12"/>
  <c r="BY192" i="12"/>
  <c r="BS195" i="12"/>
  <c r="BQ195" i="12"/>
  <c r="BY197" i="12"/>
  <c r="BS208" i="12"/>
  <c r="BS224" i="12"/>
  <c r="BS232" i="12"/>
  <c r="BY237" i="12"/>
  <c r="BS250" i="12"/>
  <c r="BS253" i="12"/>
  <c r="CE265" i="12"/>
  <c r="BY271" i="12"/>
  <c r="BW271" i="12"/>
  <c r="BV287" i="12"/>
  <c r="BS290" i="12"/>
  <c r="CB292" i="12"/>
  <c r="BS310" i="12"/>
  <c r="BQ310" i="12"/>
  <c r="BY312" i="12"/>
  <c r="CB322" i="12"/>
  <c r="BS328" i="12"/>
  <c r="CB330" i="12"/>
  <c r="BS338" i="12"/>
  <c r="BV343" i="12"/>
  <c r="CG345" i="12"/>
  <c r="CG329" i="12"/>
  <c r="CG313" i="12"/>
  <c r="CG297" i="12"/>
  <c r="CG281" i="12"/>
  <c r="CG265" i="12"/>
  <c r="CG249" i="12"/>
  <c r="BV85" i="12"/>
  <c r="BV90" i="12"/>
  <c r="BS95" i="12"/>
  <c r="CB97" i="12"/>
  <c r="CB104" i="12"/>
  <c r="BS115" i="12"/>
  <c r="BV117" i="12"/>
  <c r="CB119" i="12"/>
  <c r="BS122" i="12"/>
  <c r="CE134" i="12"/>
  <c r="BY137" i="12"/>
  <c r="CE139" i="12"/>
  <c r="CB147" i="12"/>
  <c r="BV160" i="12"/>
  <c r="BS163" i="12"/>
  <c r="BQ163" i="12"/>
  <c r="BS166" i="12"/>
  <c r="CE170" i="12"/>
  <c r="CB184" i="12"/>
  <c r="CB192" i="12"/>
  <c r="BV203" i="12"/>
  <c r="BV224" i="12"/>
  <c r="BS240" i="12"/>
  <c r="BV245" i="12"/>
  <c r="CB255" i="12"/>
  <c r="BV258" i="12"/>
  <c r="BS269" i="12"/>
  <c r="BS277" i="12"/>
  <c r="BV279" i="12"/>
  <c r="CB284" i="12"/>
  <c r="BV290" i="12"/>
  <c r="BS295" i="12"/>
  <c r="BV310" i="12"/>
  <c r="BY325" i="12"/>
  <c r="CE340" i="12"/>
  <c r="CG344" i="12"/>
  <c r="CG328" i="12"/>
  <c r="CG312" i="12"/>
  <c r="CG296" i="12"/>
  <c r="CG280" i="12"/>
  <c r="CG264" i="12"/>
  <c r="CG248" i="12"/>
  <c r="CG232" i="12"/>
  <c r="CG216" i="12"/>
  <c r="CG200" i="12"/>
  <c r="CG184" i="12"/>
  <c r="CG168" i="12"/>
  <c r="CG152" i="12"/>
  <c r="CG136" i="12"/>
  <c r="CG120" i="12"/>
  <c r="CG104" i="12"/>
  <c r="CG88" i="12"/>
  <c r="CG72" i="12"/>
  <c r="CG56" i="12"/>
  <c r="CG40" i="12"/>
  <c r="CG24" i="12"/>
  <c r="CG8" i="12"/>
  <c r="CE88" i="12"/>
  <c r="BS91" i="12"/>
  <c r="CB93" i="12"/>
  <c r="CB98" i="12"/>
  <c r="CE100" i="12"/>
  <c r="CE110" i="12"/>
  <c r="CB113" i="12"/>
  <c r="BS116" i="12"/>
  <c r="BV123" i="12"/>
  <c r="BS126" i="12"/>
  <c r="BV131" i="12"/>
  <c r="BY135" i="12"/>
  <c r="BS138" i="12"/>
  <c r="BY145" i="12"/>
  <c r="BS156" i="12"/>
  <c r="BS158" i="12"/>
  <c r="CB170" i="12"/>
  <c r="BY173" i="12"/>
  <c r="BY181" i="12"/>
  <c r="BS194" i="12"/>
  <c r="CB196" i="12"/>
  <c r="CE198" i="12"/>
  <c r="CB219" i="12"/>
  <c r="BS243" i="12"/>
  <c r="BY250" i="12"/>
  <c r="BV253" i="12"/>
  <c r="CE255" i="12"/>
  <c r="BY258" i="12"/>
  <c r="BV261" i="12"/>
  <c r="CE263" i="12"/>
  <c r="BS279" i="12"/>
  <c r="BY281" i="12"/>
  <c r="CE286" i="12"/>
  <c r="CB301" i="12"/>
  <c r="CE303" i="12"/>
  <c r="CE308" i="12"/>
  <c r="BS331" i="12"/>
  <c r="BY345" i="12"/>
  <c r="CG346" i="12"/>
  <c r="CG330" i="12"/>
  <c r="CG314" i="12"/>
  <c r="CG298" i="12"/>
  <c r="CG282" i="12"/>
  <c r="CG266" i="12"/>
  <c r="CG250" i="12"/>
  <c r="CG234" i="12"/>
  <c r="CG218" i="12"/>
  <c r="CG202" i="12"/>
  <c r="CG186" i="12"/>
  <c r="CG170" i="12"/>
  <c r="CG154" i="12"/>
  <c r="CG138" i="12"/>
  <c r="CG122" i="12"/>
  <c r="CG106" i="12"/>
  <c r="CG90" i="12"/>
  <c r="CG74" i="12"/>
  <c r="CG58" i="12"/>
  <c r="CG42" i="12"/>
  <c r="CG26" i="12"/>
  <c r="CG10" i="12"/>
  <c r="CG233" i="12"/>
  <c r="CG217" i="12"/>
  <c r="CG201" i="12"/>
  <c r="CG185" i="12"/>
  <c r="CG169" i="12"/>
  <c r="CG153" i="12"/>
  <c r="CG137" i="12"/>
  <c r="CG121" i="12"/>
  <c r="CG105" i="12"/>
  <c r="CG89" i="12"/>
  <c r="CG73" i="12"/>
  <c r="CG57" i="12"/>
  <c r="CG41" i="12"/>
  <c r="CG25" i="12"/>
  <c r="CG9" i="12"/>
  <c r="CG230" i="12"/>
  <c r="CG214" i="12"/>
  <c r="CG198" i="12"/>
  <c r="CG182" i="12"/>
  <c r="CG166" i="12"/>
  <c r="CG150" i="12"/>
  <c r="CG134" i="12"/>
  <c r="CG118" i="12"/>
  <c r="CG102" i="12"/>
  <c r="CG86" i="12"/>
  <c r="CG70" i="12"/>
  <c r="CG54" i="12"/>
  <c r="CG38" i="12"/>
  <c r="CG22" i="12"/>
  <c r="CG6" i="12"/>
  <c r="CG229" i="12"/>
  <c r="CG197" i="12"/>
  <c r="CG149" i="12"/>
  <c r="CG133" i="12"/>
  <c r="CG85" i="12"/>
  <c r="CG53" i="12"/>
  <c r="BY114" i="12"/>
  <c r="CE116" i="12"/>
  <c r="BV119" i="12"/>
  <c r="BY121" i="12"/>
  <c r="BY129" i="12"/>
  <c r="BS132" i="12"/>
  <c r="CB136" i="12"/>
  <c r="CE138" i="12"/>
  <c r="CE143" i="12"/>
  <c r="BY146" i="12"/>
  <c r="BY154" i="12"/>
  <c r="CB156" i="12"/>
  <c r="BS164" i="12"/>
  <c r="CB166" i="12"/>
  <c r="BS169" i="12"/>
  <c r="CE184" i="12"/>
  <c r="BV197" i="12"/>
  <c r="BS205" i="12"/>
  <c r="CE212" i="12"/>
  <c r="CB215" i="12"/>
  <c r="BV231" i="12"/>
  <c r="CE233" i="12"/>
  <c r="BY241" i="12"/>
  <c r="CE248" i="12"/>
  <c r="BV254" i="12"/>
  <c r="CB264" i="12"/>
  <c r="CE274" i="12"/>
  <c r="BY277" i="12"/>
  <c r="BS280" i="12"/>
  <c r="BV295" i="12"/>
  <c r="BS298" i="12"/>
  <c r="BV300" i="12"/>
  <c r="CB302" i="12"/>
  <c r="CE304" i="12"/>
  <c r="BV312" i="12"/>
  <c r="BS319" i="12"/>
  <c r="BY324" i="12"/>
  <c r="CE331" i="12"/>
  <c r="BV334" i="12"/>
  <c r="BS337" i="12"/>
  <c r="CG340" i="12"/>
  <c r="CG324" i="12"/>
  <c r="CG276" i="12"/>
  <c r="CG260" i="12"/>
  <c r="CG244" i="12"/>
  <c r="CG228" i="12"/>
  <c r="CG196" i="12"/>
  <c r="CG84" i="12"/>
  <c r="CG52" i="12"/>
  <c r="CG20" i="12"/>
  <c r="CB36" i="12"/>
  <c r="CE58" i="12"/>
  <c r="BQ214" i="12"/>
  <c r="BY168" i="12"/>
  <c r="BS274" i="12"/>
  <c r="BY92" i="12"/>
  <c r="BW92" i="12"/>
  <c r="CC177" i="12"/>
  <c r="CE177" i="12"/>
  <c r="BT14" i="12"/>
  <c r="BT20" i="12"/>
  <c r="BT32" i="12"/>
  <c r="BW42" i="12"/>
  <c r="BW46" i="12"/>
  <c r="BQ74" i="12"/>
  <c r="BT78" i="12"/>
  <c r="BT87" i="12"/>
  <c r="BZ100" i="12"/>
  <c r="BZ102" i="12"/>
  <c r="CC104" i="12"/>
  <c r="BY120" i="12"/>
  <c r="BW120" i="12"/>
  <c r="BQ132" i="12"/>
  <c r="BT152" i="12"/>
  <c r="BT154" i="12"/>
  <c r="BQ172" i="12"/>
  <c r="BT174" i="12"/>
  <c r="BZ204" i="12"/>
  <c r="BW206" i="12"/>
  <c r="BQ260" i="12"/>
  <c r="BW292" i="12"/>
  <c r="CC309" i="12"/>
  <c r="CE346" i="12"/>
  <c r="CC346" i="12"/>
  <c r="BV216" i="12"/>
  <c r="CB241" i="12"/>
  <c r="BZ241" i="12"/>
  <c r="CE89" i="12"/>
  <c r="BS37" i="12"/>
  <c r="BQ37" i="12"/>
  <c r="BV65" i="12"/>
  <c r="BQ7" i="12"/>
  <c r="BW12" i="12"/>
  <c r="BT16" i="12"/>
  <c r="BQ24" i="12"/>
  <c r="BT26" i="12"/>
  <c r="BT28" i="12"/>
  <c r="BZ34" i="12"/>
  <c r="BZ38" i="12"/>
  <c r="BW48" i="12"/>
  <c r="BZ62" i="12"/>
  <c r="BZ64" i="12"/>
  <c r="BT76" i="12"/>
  <c r="BW80" i="12"/>
  <c r="CC82" i="12"/>
  <c r="CB118" i="12"/>
  <c r="BZ118" i="12"/>
  <c r="BZ125" i="12"/>
  <c r="CC127" i="12"/>
  <c r="BQ136" i="12"/>
  <c r="BZ140" i="12"/>
  <c r="BQ145" i="12"/>
  <c r="CE165" i="12"/>
  <c r="CC165" i="12"/>
  <c r="BW200" i="12"/>
  <c r="BT235" i="12"/>
  <c r="BQ269" i="12"/>
  <c r="BT290" i="12"/>
  <c r="BY301" i="12"/>
  <c r="BW301" i="12"/>
  <c r="BW305" i="12"/>
  <c r="BQ316" i="12"/>
  <c r="BW322" i="12"/>
  <c r="CC344" i="12"/>
  <c r="BS334" i="12"/>
  <c r="BQ334" i="12"/>
  <c r="BT334" i="12"/>
  <c r="BZ347" i="12"/>
  <c r="BV55" i="12"/>
  <c r="CB260" i="12"/>
  <c r="CC130" i="12"/>
  <c r="CE130" i="12"/>
  <c r="CC170" i="12"/>
  <c r="BQ173" i="12"/>
  <c r="BQ175" i="12"/>
  <c r="BT194" i="12"/>
  <c r="BV196" i="12"/>
  <c r="CC200" i="12"/>
  <c r="BW203" i="12"/>
  <c r="BT205" i="12"/>
  <c r="BZ218" i="12"/>
  <c r="CB218" i="12"/>
  <c r="BT231" i="12"/>
  <c r="CC235" i="12"/>
  <c r="BZ244" i="12"/>
  <c r="BY246" i="12"/>
  <c r="BT256" i="12"/>
  <c r="CC271" i="12"/>
  <c r="BT295" i="12"/>
  <c r="BQ302" i="12"/>
  <c r="BQ306" i="12"/>
  <c r="BV308" i="12"/>
  <c r="CB327" i="12"/>
  <c r="BZ327" i="12"/>
  <c r="BW334" i="12"/>
  <c r="BQ337" i="12"/>
  <c r="CB7" i="12"/>
  <c r="BW152" i="12"/>
  <c r="BY152" i="12"/>
  <c r="CE118" i="12"/>
  <c r="BY79" i="12"/>
  <c r="BW79" i="12"/>
  <c r="CC159" i="12"/>
  <c r="BW162" i="12"/>
  <c r="BY164" i="12"/>
  <c r="BT171" i="12"/>
  <c r="BV171" i="12"/>
  <c r="BV217" i="12"/>
  <c r="BT217" i="12"/>
  <c r="BW236" i="12"/>
  <c r="BW238" i="12"/>
  <c r="BV240" i="12"/>
  <c r="BS245" i="12"/>
  <c r="BQ247" i="12"/>
  <c r="BQ249" i="12"/>
  <c r="BZ256" i="12"/>
  <c r="CC274" i="12"/>
  <c r="BZ284" i="12"/>
  <c r="CC286" i="12"/>
  <c r="CB295" i="12"/>
  <c r="BT315" i="12"/>
  <c r="BT326" i="12"/>
  <c r="CC339" i="12"/>
  <c r="BT346" i="12"/>
  <c r="BW320" i="12"/>
  <c r="BV7" i="12"/>
  <c r="CE154" i="12"/>
  <c r="CC154" i="12"/>
  <c r="BY286" i="12"/>
  <c r="BW286" i="12"/>
  <c r="BY108" i="12"/>
  <c r="BW261" i="12"/>
  <c r="BY261" i="12"/>
  <c r="CE8" i="12"/>
  <c r="BY248" i="12"/>
  <c r="CE140" i="12"/>
  <c r="CE188" i="12"/>
  <c r="CC188" i="12"/>
  <c r="BS33" i="12"/>
  <c r="BQ33" i="12"/>
  <c r="BT175" i="12"/>
  <c r="BV175" i="12"/>
  <c r="BT212" i="12"/>
  <c r="BV212" i="12"/>
  <c r="BV29" i="12"/>
  <c r="BT29" i="12"/>
  <c r="CB121" i="12"/>
  <c r="CE141" i="12"/>
  <c r="BY298" i="12"/>
  <c r="BS244" i="12"/>
  <c r="BQ244" i="12"/>
  <c r="BY218" i="12"/>
  <c r="CE290" i="12"/>
  <c r="CC290" i="12"/>
  <c r="CB223" i="12"/>
  <c r="BZ223" i="12"/>
  <c r="CC269" i="12"/>
  <c r="CE269" i="12"/>
  <c r="BY284" i="12"/>
  <c r="BS144" i="12"/>
  <c r="BV127" i="12"/>
  <c r="CB240" i="12"/>
  <c r="CE284" i="12"/>
  <c r="BS287" i="12"/>
  <c r="BV309" i="12"/>
  <c r="BT309" i="12"/>
  <c r="BY311" i="12"/>
  <c r="BY116" i="12"/>
  <c r="BY174" i="12"/>
  <c r="BV209" i="12"/>
  <c r="CE257" i="12"/>
  <c r="BW143" i="12"/>
  <c r="BY143" i="12"/>
  <c r="BV51" i="12"/>
  <c r="BT51" i="12"/>
  <c r="BY103" i="12"/>
  <c r="BW103" i="12"/>
  <c r="BY112" i="12"/>
  <c r="BV159" i="12"/>
  <c r="CB200" i="12"/>
  <c r="BS97" i="12"/>
  <c r="BQ97" i="12"/>
  <c r="BY205" i="12"/>
  <c r="CE128" i="12"/>
  <c r="CC128" i="12"/>
  <c r="BV23" i="12"/>
  <c r="CB79" i="12"/>
  <c r="BV113" i="12"/>
  <c r="BS46" i="12"/>
  <c r="CB151" i="12"/>
  <c r="CB162" i="12"/>
  <c r="BV185" i="12"/>
  <c r="BV64" i="12"/>
  <c r="BT64" i="12"/>
  <c r="BS70" i="12"/>
  <c r="BY104" i="12"/>
  <c r="BW129" i="12"/>
  <c r="BQ179" i="12"/>
  <c r="CE210" i="12"/>
  <c r="BT213" i="12"/>
  <c r="CC219" i="12"/>
  <c r="BY227" i="12"/>
  <c r="CE238" i="12"/>
  <c r="BZ247" i="12"/>
  <c r="CB247" i="12"/>
  <c r="BV264" i="12"/>
  <c r="BQ285" i="12"/>
  <c r="BW296" i="12"/>
  <c r="BY296" i="12"/>
  <c r="CB326" i="12"/>
  <c r="BQ329" i="12"/>
  <c r="BY96" i="12"/>
  <c r="BV132" i="12"/>
  <c r="CB211" i="12"/>
  <c r="CE294" i="12"/>
  <c r="CC294" i="12"/>
  <c r="CB262" i="12"/>
  <c r="BS267" i="12"/>
  <c r="BV269" i="12"/>
  <c r="CE305" i="12"/>
  <c r="CE325" i="12"/>
  <c r="CC325" i="12"/>
  <c r="CB105" i="12"/>
  <c r="BY267" i="12"/>
  <c r="BS171" i="12"/>
  <c r="BY115" i="12"/>
  <c r="CE121" i="12"/>
  <c r="CB21" i="12"/>
  <c r="AP9" i="14" s="1"/>
  <c r="CE69" i="12"/>
  <c r="CC69" i="12"/>
  <c r="BV133" i="12"/>
  <c r="CB178" i="12"/>
  <c r="CE67" i="12"/>
  <c r="CC67" i="12"/>
  <c r="CB146" i="12"/>
  <c r="CB171" i="12"/>
  <c r="BY208" i="12"/>
  <c r="BW208" i="12"/>
  <c r="CC6" i="12"/>
  <c r="BW8" i="12"/>
  <c r="BT12" i="12"/>
  <c r="BQ16" i="12"/>
  <c r="BQ22" i="12"/>
  <c r="CC23" i="12"/>
  <c r="BQ28" i="12"/>
  <c r="BT30" i="12"/>
  <c r="BW40" i="12"/>
  <c r="BW50" i="12"/>
  <c r="BZ52" i="12"/>
  <c r="BZ54" i="12"/>
  <c r="BW64" i="12"/>
  <c r="BQ76" i="12"/>
  <c r="BS80" i="12"/>
  <c r="BZ82" i="12"/>
  <c r="BT89" i="12"/>
  <c r="BQ96" i="12"/>
  <c r="BY102" i="12"/>
  <c r="BW106" i="12"/>
  <c r="BQ109" i="12"/>
  <c r="BY122" i="12"/>
  <c r="BW122" i="12"/>
  <c r="BV125" i="12"/>
  <c r="BQ138" i="12"/>
  <c r="CC208" i="12"/>
  <c r="BW232" i="12"/>
  <c r="CE259" i="12"/>
  <c r="CC259" i="12"/>
  <c r="BQ290" i="12"/>
  <c r="BT322" i="12"/>
  <c r="BY333" i="12"/>
  <c r="CE314" i="12"/>
  <c r="BY109" i="12"/>
  <c r="CE124" i="12"/>
  <c r="BS127" i="12"/>
  <c r="BY147" i="12"/>
  <c r="BS226" i="12"/>
  <c r="BV323" i="12"/>
  <c r="CE329" i="12"/>
  <c r="BV31" i="12"/>
  <c r="BV62" i="12"/>
  <c r="BV81" i="12"/>
  <c r="BV114" i="12"/>
  <c r="BS131" i="12"/>
  <c r="BY169" i="12"/>
  <c r="BY171" i="12"/>
  <c r="BS178" i="12"/>
  <c r="BV184" i="12"/>
  <c r="BV191" i="12"/>
  <c r="CE199" i="12"/>
  <c r="BS255" i="12"/>
  <c r="BS264" i="12"/>
  <c r="CE267" i="12"/>
  <c r="BV336" i="12"/>
  <c r="BW82" i="12"/>
  <c r="BY82" i="12"/>
  <c r="BQ26" i="12"/>
  <c r="CC32" i="12"/>
  <c r="BQ40" i="12"/>
  <c r="BW43" i="12"/>
  <c r="BT45" i="12"/>
  <c r="BQ54" i="12"/>
  <c r="BT57" i="12"/>
  <c r="BW60" i="12"/>
  <c r="BS78" i="12"/>
  <c r="BQ78" i="12"/>
  <c r="BZ91" i="12"/>
  <c r="BQ124" i="12"/>
  <c r="BZ196" i="12"/>
  <c r="CB216" i="12"/>
  <c r="BZ216" i="12"/>
  <c r="BZ259" i="12"/>
  <c r="BT300" i="12"/>
  <c r="BZ303" i="12"/>
  <c r="CE172" i="12"/>
  <c r="CC172" i="12"/>
  <c r="BS12" i="12"/>
  <c r="CC13" i="12"/>
  <c r="BW15" i="12"/>
  <c r="BZ29" i="12"/>
  <c r="CC41" i="12"/>
  <c r="BV52" i="12"/>
  <c r="BT52" i="12"/>
  <c r="CC55" i="12"/>
  <c r="BZ65" i="12"/>
  <c r="BQ82" i="12"/>
  <c r="CC83" i="12"/>
  <c r="BZ93" i="12"/>
  <c r="BZ95" i="12"/>
  <c r="BQ103" i="12"/>
  <c r="BZ104" i="12"/>
  <c r="BY118" i="12"/>
  <c r="BW118" i="12"/>
  <c r="BQ122" i="12"/>
  <c r="CC138" i="12"/>
  <c r="BQ167" i="12"/>
  <c r="BY176" i="12"/>
  <c r="BW176" i="12"/>
  <c r="CC178" i="12"/>
  <c r="BV180" i="12"/>
  <c r="BT182" i="12"/>
  <c r="CC190" i="12"/>
  <c r="BZ192" i="12"/>
  <c r="CC216" i="12"/>
  <c r="BZ224" i="12"/>
  <c r="CB224" i="12"/>
  <c r="BQ256" i="12"/>
  <c r="CE301" i="12"/>
  <c r="BQ321" i="12"/>
  <c r="BS321" i="12"/>
  <c r="CE288" i="12"/>
  <c r="BQ5" i="12"/>
  <c r="BS5" i="12"/>
  <c r="BQ258" i="12"/>
  <c r="BS258" i="12"/>
  <c r="CB276" i="12"/>
  <c r="BS14" i="12"/>
  <c r="BS98" i="12"/>
  <c r="BQ98" i="12"/>
  <c r="CB33" i="12"/>
  <c r="BZ33" i="12"/>
  <c r="CB47" i="12"/>
  <c r="BZ47" i="12"/>
  <c r="BY73" i="12"/>
  <c r="BV135" i="12"/>
  <c r="CB229" i="12"/>
  <c r="BZ229" i="12"/>
  <c r="BS297" i="12"/>
  <c r="BV120" i="12"/>
  <c r="BT120" i="12"/>
  <c r="BY52" i="12"/>
  <c r="BY274" i="12"/>
  <c r="BW274" i="12"/>
  <c r="CB161" i="12"/>
  <c r="BY186" i="12"/>
  <c r="BW186" i="12"/>
  <c r="BV211" i="12"/>
  <c r="CB231" i="12"/>
  <c r="CE5" i="12"/>
  <c r="BQ6" i="12"/>
  <c r="BQ25" i="12"/>
  <c r="CC33" i="12"/>
  <c r="BT37" i="12"/>
  <c r="BQ39" i="12"/>
  <c r="BZ86" i="12"/>
  <c r="CB130" i="12"/>
  <c r="BZ139" i="12"/>
  <c r="CB139" i="12"/>
  <c r="CC149" i="12"/>
  <c r="BQ154" i="12"/>
  <c r="BT173" i="12"/>
  <c r="CB186" i="12"/>
  <c r="BW189" i="12"/>
  <c r="BY189" i="12"/>
  <c r="BZ201" i="12"/>
  <c r="CB201" i="12"/>
  <c r="BQ216" i="12"/>
  <c r="CE227" i="12"/>
  <c r="CC227" i="12"/>
  <c r="BT252" i="12"/>
  <c r="BW285" i="12"/>
  <c r="BT287" i="12"/>
  <c r="BT293" i="12"/>
  <c r="CC311" i="12"/>
  <c r="BQ328" i="12"/>
  <c r="BY233" i="12"/>
  <c r="BW233" i="12"/>
  <c r="BV80" i="12"/>
  <c r="CB298" i="12"/>
  <c r="CB333" i="12"/>
  <c r="BZ333" i="12"/>
  <c r="BS191" i="12"/>
  <c r="CE76" i="12"/>
  <c r="BQ20" i="12"/>
  <c r="BZ35" i="12"/>
  <c r="BQ48" i="12"/>
  <c r="BZ49" i="12"/>
  <c r="BW51" i="12"/>
  <c r="BT68" i="12"/>
  <c r="BZ75" i="12"/>
  <c r="CC88" i="12"/>
  <c r="BZ96" i="12"/>
  <c r="BT100" i="12"/>
  <c r="BT111" i="12"/>
  <c r="BZ147" i="12"/>
  <c r="BT156" i="12"/>
  <c r="BQ208" i="12"/>
  <c r="BQ210" i="12"/>
  <c r="BQ228" i="12"/>
  <c r="BQ246" i="12"/>
  <c r="BZ266" i="12"/>
  <c r="CB266" i="12"/>
  <c r="BQ284" i="12"/>
  <c r="BS75" i="12"/>
  <c r="CE131" i="12"/>
  <c r="BQ72" i="12"/>
  <c r="BS72" i="12"/>
  <c r="BS123" i="12"/>
  <c r="BQ123" i="12"/>
  <c r="CE249" i="12"/>
  <c r="CC249" i="12"/>
  <c r="CE260" i="12"/>
  <c r="CC260" i="12"/>
  <c r="CE268" i="12"/>
  <c r="BZ306" i="12"/>
  <c r="BT310" i="12"/>
  <c r="BY38" i="12"/>
  <c r="BW6" i="12"/>
  <c r="CC44" i="12"/>
  <c r="CC49" i="12"/>
  <c r="BY63" i="12"/>
  <c r="BW63" i="12"/>
  <c r="BQ65" i="12"/>
  <c r="CC84" i="12"/>
  <c r="CE94" i="12"/>
  <c r="CC94" i="12"/>
  <c r="CC96" i="12"/>
  <c r="BZ98" i="12"/>
  <c r="BZ109" i="12"/>
  <c r="BZ115" i="12"/>
  <c r="BY117" i="12"/>
  <c r="BW117" i="12"/>
  <c r="BW125" i="12"/>
  <c r="BT144" i="12"/>
  <c r="BS146" i="12"/>
  <c r="CC147" i="12"/>
  <c r="CB169" i="12"/>
  <c r="BT202" i="12"/>
  <c r="BQ224" i="12"/>
  <c r="BT226" i="12"/>
  <c r="BV232" i="12"/>
  <c r="BQ250" i="12"/>
  <c r="BT259" i="12"/>
  <c r="CE262" i="12"/>
  <c r="BW282" i="12"/>
  <c r="CB285" i="12"/>
  <c r="CB289" i="12"/>
  <c r="BQ314" i="12"/>
  <c r="BS314" i="12"/>
  <c r="BW328" i="12"/>
  <c r="BY76" i="12"/>
  <c r="BY165" i="12"/>
  <c r="BV168" i="12"/>
  <c r="BT168" i="12"/>
  <c r="CC285" i="12"/>
  <c r="CE285" i="12"/>
  <c r="BW310" i="12"/>
  <c r="BY310" i="12"/>
  <c r="BY62" i="12"/>
  <c r="BW62" i="12"/>
  <c r="BY180" i="12"/>
  <c r="CE194" i="12"/>
  <c r="BV130" i="12"/>
  <c r="BT130" i="12"/>
  <c r="CB155" i="12"/>
  <c r="BZ18" i="12"/>
  <c r="BS29" i="12"/>
  <c r="BW34" i="12"/>
  <c r="BS43" i="12"/>
  <c r="CC61" i="12"/>
  <c r="CB70" i="12"/>
  <c r="BZ70" i="12"/>
  <c r="BW83" i="12"/>
  <c r="BS93" i="12"/>
  <c r="BQ93" i="12"/>
  <c r="CB107" i="12"/>
  <c r="CC109" i="12"/>
  <c r="CC115" i="12"/>
  <c r="CE115" i="12"/>
  <c r="BZ123" i="12"/>
  <c r="BS129" i="12"/>
  <c r="BW146" i="12"/>
  <c r="BS148" i="12"/>
  <c r="BQ148" i="12"/>
  <c r="BV150" i="12"/>
  <c r="CC152" i="12"/>
  <c r="CE152" i="12"/>
  <c r="BZ166" i="12"/>
  <c r="CE181" i="12"/>
  <c r="CB185" i="12"/>
  <c r="BW202" i="12"/>
  <c r="BY204" i="12"/>
  <c r="BW204" i="12"/>
  <c r="BQ220" i="12"/>
  <c r="BT222" i="12"/>
  <c r="BT224" i="12"/>
  <c r="BW226" i="12"/>
  <c r="BY242" i="12"/>
  <c r="BY257" i="12"/>
  <c r="BW257" i="12"/>
  <c r="BS263" i="12"/>
  <c r="BV280" i="12"/>
  <c r="CC308" i="12"/>
  <c r="BT343" i="12"/>
  <c r="BQ345" i="12"/>
  <c r="CB320" i="12"/>
  <c r="BZ320" i="12"/>
  <c r="CB235" i="12"/>
  <c r="CB174" i="12"/>
  <c r="BZ174" i="12"/>
  <c r="BQ199" i="12"/>
  <c r="BS199" i="12"/>
  <c r="BY81" i="12"/>
  <c r="BW81" i="12"/>
  <c r="BS180" i="12"/>
  <c r="BQ180" i="12"/>
  <c r="BV218" i="12"/>
  <c r="BT218" i="12"/>
  <c r="BT263" i="12"/>
  <c r="BV263" i="12"/>
  <c r="BV278" i="12"/>
  <c r="BT278" i="12"/>
  <c r="BS215" i="12"/>
  <c r="BQ215" i="12"/>
  <c r="BY101" i="12"/>
  <c r="BW101" i="12"/>
  <c r="BT163" i="12"/>
  <c r="BV163" i="12"/>
  <c r="BW251" i="12"/>
  <c r="BY251" i="12"/>
  <c r="BY300" i="12"/>
  <c r="BS340" i="12"/>
  <c r="BQ340" i="12"/>
  <c r="BV21" i="12"/>
  <c r="AP8" i="14" s="1"/>
  <c r="BT21" i="12"/>
  <c r="BY163" i="12"/>
  <c r="BS219" i="12"/>
  <c r="BW20" i="12"/>
  <c r="BY20" i="12"/>
  <c r="BY27" i="12"/>
  <c r="BW27" i="12"/>
  <c r="BQ17" i="12"/>
  <c r="CC18" i="12"/>
  <c r="BZ27" i="12"/>
  <c r="CE39" i="12"/>
  <c r="CC39" i="12"/>
  <c r="CE53" i="12"/>
  <c r="CC53" i="12"/>
  <c r="CC79" i="12"/>
  <c r="CE79" i="12"/>
  <c r="BZ83" i="12"/>
  <c r="BW93" i="12"/>
  <c r="BS112" i="12"/>
  <c r="CE160" i="12"/>
  <c r="CC160" i="12"/>
  <c r="CE164" i="12"/>
  <c r="CC166" i="12"/>
  <c r="BZ168" i="12"/>
  <c r="BT220" i="12"/>
  <c r="CE240" i="12"/>
  <c r="CC242" i="12"/>
  <c r="CB257" i="12"/>
  <c r="BY259" i="12"/>
  <c r="CB282" i="12"/>
  <c r="BS307" i="12"/>
  <c r="BQ307" i="12"/>
  <c r="BW341" i="12"/>
  <c r="BV345" i="12"/>
  <c r="BT345" i="12"/>
  <c r="BV347" i="12"/>
  <c r="BV335" i="12"/>
  <c r="BY339" i="12"/>
  <c r="BQ309" i="12"/>
  <c r="CB328" i="12"/>
  <c r="BZ328" i="12"/>
  <c r="BW330" i="12"/>
  <c r="BV338" i="12"/>
  <c r="BT338" i="12"/>
  <c r="BV124" i="12"/>
  <c r="CE161" i="12"/>
  <c r="BQ225" i="12"/>
  <c r="BS225" i="12"/>
  <c r="BQ140" i="12"/>
  <c r="BW141" i="12"/>
  <c r="BQ149" i="12"/>
  <c r="BQ151" i="12"/>
  <c r="BQ164" i="12"/>
  <c r="BZ170" i="12"/>
  <c r="BT172" i="12"/>
  <c r="CC175" i="12"/>
  <c r="BZ184" i="12"/>
  <c r="CE187" i="12"/>
  <c r="BV190" i="12"/>
  <c r="BS201" i="12"/>
  <c r="BQ201" i="12"/>
  <c r="BT214" i="12"/>
  <c r="BQ221" i="12"/>
  <c r="CE234" i="12"/>
  <c r="BZ236" i="12"/>
  <c r="CC243" i="12"/>
  <c r="BW250" i="12"/>
  <c r="BQ253" i="12"/>
  <c r="BW258" i="12"/>
  <c r="BW283" i="12"/>
  <c r="BY283" i="12"/>
  <c r="BT288" i="12"/>
  <c r="CB293" i="12"/>
  <c r="BY297" i="12"/>
  <c r="BW297" i="12"/>
  <c r="BW304" i="12"/>
  <c r="CE315" i="12"/>
  <c r="CC315" i="12"/>
  <c r="CC317" i="12"/>
  <c r="BW321" i="12"/>
  <c r="BY323" i="12"/>
  <c r="BZ325" i="12"/>
  <c r="BT327" i="12"/>
  <c r="BW340" i="12"/>
  <c r="BS346" i="12"/>
  <c r="CC347" i="12"/>
  <c r="CB106" i="12"/>
  <c r="CB208" i="12"/>
  <c r="BZ208" i="12"/>
  <c r="CB312" i="12"/>
  <c r="BZ312" i="12"/>
  <c r="CB332" i="12"/>
  <c r="BZ332" i="12"/>
  <c r="BZ336" i="12"/>
  <c r="CB336" i="12"/>
  <c r="BY307" i="12"/>
  <c r="BV5" i="12"/>
  <c r="BV33" i="12"/>
  <c r="BZ250" i="12"/>
  <c r="CB250" i="12"/>
  <c r="CE256" i="12"/>
  <c r="CB279" i="12"/>
  <c r="CE338" i="12"/>
  <c r="CB340" i="12"/>
  <c r="BZ340" i="12"/>
  <c r="BY243" i="12"/>
  <c r="BW243" i="12"/>
  <c r="BS283" i="12"/>
  <c r="BQ283" i="12"/>
  <c r="BS304" i="12"/>
  <c r="BZ310" i="12"/>
  <c r="CB310" i="12"/>
  <c r="BS94" i="12"/>
  <c r="BV97" i="12"/>
  <c r="BY184" i="12"/>
  <c r="CE254" i="12"/>
  <c r="CE26" i="12"/>
  <c r="BS174" i="12"/>
  <c r="BQ174" i="12"/>
  <c r="BS118" i="12"/>
  <c r="BY172" i="12"/>
  <c r="BW172" i="12"/>
  <c r="BY5" i="12"/>
  <c r="BV96" i="12"/>
  <c r="BT96" i="12"/>
  <c r="BV109" i="12"/>
  <c r="BV153" i="12"/>
  <c r="BV188" i="12"/>
  <c r="CB210" i="12"/>
  <c r="BY247" i="12"/>
  <c r="CE250" i="12"/>
  <c r="CC250" i="12"/>
  <c r="CB265" i="12"/>
  <c r="BZ273" i="12"/>
  <c r="CB273" i="12"/>
  <c r="CE295" i="12"/>
  <c r="CE297" i="12"/>
  <c r="CB321" i="12"/>
  <c r="BQ333" i="12"/>
  <c r="BS333" i="12"/>
  <c r="CE57" i="12"/>
  <c r="CC57" i="12"/>
  <c r="BV195" i="12"/>
  <c r="BT195" i="12"/>
  <c r="BV319" i="12"/>
  <c r="BT319" i="12"/>
  <c r="CE300" i="12"/>
  <c r="CE117" i="12"/>
  <c r="BV66" i="12"/>
  <c r="CB5" i="12"/>
  <c r="BW13" i="12"/>
  <c r="BW16" i="12"/>
  <c r="BQ18" i="12"/>
  <c r="BZ19" i="12"/>
  <c r="BT24" i="12"/>
  <c r="CC25" i="12"/>
  <c r="BW30" i="12"/>
  <c r="CB39" i="12"/>
  <c r="BW44" i="12"/>
  <c r="BQ49" i="12"/>
  <c r="BZ50" i="12"/>
  <c r="BW66" i="12"/>
  <c r="BY84" i="12"/>
  <c r="BQ86" i="12"/>
  <c r="BV91" i="12"/>
  <c r="BT91" i="12"/>
  <c r="BW99" i="12"/>
  <c r="CC102" i="12"/>
  <c r="CB114" i="12"/>
  <c r="BV118" i="12"/>
  <c r="BZ119" i="12"/>
  <c r="CE122" i="12"/>
  <c r="BZ138" i="12"/>
  <c r="BV140" i="12"/>
  <c r="BW153" i="12"/>
  <c r="CE158" i="12"/>
  <c r="CB172" i="12"/>
  <c r="BY178" i="12"/>
  <c r="CB181" i="12"/>
  <c r="BW188" i="12"/>
  <c r="CE195" i="12"/>
  <c r="BW201" i="12"/>
  <c r="BQ209" i="12"/>
  <c r="BS209" i="12"/>
  <c r="CB227" i="12"/>
  <c r="BZ227" i="12"/>
  <c r="BY231" i="12"/>
  <c r="BQ237" i="12"/>
  <c r="BY255" i="12"/>
  <c r="BW262" i="12"/>
  <c r="CE273" i="12"/>
  <c r="CC273" i="12"/>
  <c r="CE275" i="12"/>
  <c r="BS278" i="12"/>
  <c r="CE279" i="12"/>
  <c r="BS282" i="12"/>
  <c r="CC283" i="12"/>
  <c r="BQ296" i="12"/>
  <c r="CB309" i="12"/>
  <c r="BQ324" i="12"/>
  <c r="BT329" i="12"/>
  <c r="BV329" i="12"/>
  <c r="CB342" i="12"/>
  <c r="BW346" i="12"/>
  <c r="BS79" i="12"/>
  <c r="CB191" i="12"/>
  <c r="BV219" i="12"/>
  <c r="BV250" i="12"/>
  <c r="BV281" i="12"/>
  <c r="BT281" i="12"/>
  <c r="CE310" i="12"/>
  <c r="CC310" i="12"/>
  <c r="CB85" i="12"/>
  <c r="CE103" i="12"/>
  <c r="CC103" i="12"/>
  <c r="CB92" i="12"/>
  <c r="BS160" i="12"/>
  <c r="BS192" i="12"/>
  <c r="CE217" i="12"/>
  <c r="BS88" i="12"/>
  <c r="BQ88" i="12"/>
  <c r="BZ160" i="12"/>
  <c r="CB160" i="12"/>
  <c r="BS259" i="12"/>
  <c r="BQ259" i="12"/>
  <c r="BZ290" i="12"/>
  <c r="CB290" i="12"/>
  <c r="BS322" i="12"/>
  <c r="BQ322" i="12"/>
  <c r="CC342" i="12"/>
  <c r="BV225" i="12"/>
  <c r="BT225" i="12"/>
  <c r="BY329" i="12"/>
  <c r="BW329" i="12"/>
  <c r="CE334" i="12"/>
  <c r="CC334" i="12"/>
  <c r="BT123" i="12"/>
  <c r="BZ126" i="12"/>
  <c r="BQ130" i="12"/>
  <c r="BZ134" i="12"/>
  <c r="BW136" i="12"/>
  <c r="CC139" i="12"/>
  <c r="BT148" i="12"/>
  <c r="CC155" i="12"/>
  <c r="BT157" i="12"/>
  <c r="CC173" i="12"/>
  <c r="BZ175" i="12"/>
  <c r="BZ189" i="12"/>
  <c r="BW196" i="12"/>
  <c r="BW207" i="12"/>
  <c r="CB212" i="12"/>
  <c r="BZ212" i="12"/>
  <c r="CC214" i="12"/>
  <c r="BT221" i="12"/>
  <c r="BS231" i="12"/>
  <c r="BZ234" i="12"/>
  <c r="CB234" i="12"/>
  <c r="BS236" i="12"/>
  <c r="BQ243" i="12"/>
  <c r="CC255" i="12"/>
  <c r="BT262" i="12"/>
  <c r="BV265" i="12"/>
  <c r="CE270" i="12"/>
  <c r="BZ287" i="12"/>
  <c r="BW289" i="12"/>
  <c r="CB304" i="12"/>
  <c r="BW309" i="12"/>
  <c r="BW312" i="12"/>
  <c r="BW317" i="12"/>
  <c r="BW324" i="12"/>
  <c r="BW331" i="12"/>
  <c r="BQ335" i="12"/>
  <c r="CC336" i="12"/>
  <c r="CE201" i="12"/>
  <c r="CB213" i="12"/>
  <c r="CE252" i="12"/>
  <c r="BV260" i="12"/>
  <c r="BY288" i="12"/>
  <c r="BS308" i="12"/>
  <c r="BY265" i="12"/>
  <c r="BW265" i="12"/>
  <c r="BV285" i="12"/>
  <c r="BV72" i="12"/>
  <c r="BT72" i="12"/>
  <c r="BY87" i="12"/>
  <c r="BW219" i="12"/>
  <c r="BY219" i="12"/>
  <c r="CE11" i="12"/>
  <c r="BS31" i="12"/>
  <c r="CE43" i="12"/>
  <c r="CB252" i="12"/>
  <c r="BZ252" i="12"/>
  <c r="BY167" i="12"/>
  <c r="BW167" i="12"/>
  <c r="BV170" i="12"/>
  <c r="BV183" i="12"/>
  <c r="BT183" i="12"/>
  <c r="BQ203" i="12"/>
  <c r="BS203" i="12"/>
  <c r="BZ207" i="12"/>
  <c r="CB207" i="12"/>
  <c r="BS223" i="12"/>
  <c r="CE277" i="12"/>
  <c r="CC277" i="12"/>
  <c r="BS342" i="12"/>
  <c r="CC10" i="12"/>
  <c r="BT17" i="12"/>
  <c r="BZ23" i="12"/>
  <c r="BQ30" i="12"/>
  <c r="BW36" i="12"/>
  <c r="CC42" i="12"/>
  <c r="BT49" i="12"/>
  <c r="BZ55" i="12"/>
  <c r="BQ62" i="12"/>
  <c r="BY68" i="12"/>
  <c r="BV74" i="12"/>
  <c r="BT74" i="12"/>
  <c r="BS85" i="12"/>
  <c r="BQ85" i="12"/>
  <c r="BW86" i="12"/>
  <c r="BZ90" i="12"/>
  <c r="BQ92" i="12"/>
  <c r="BT93" i="12"/>
  <c r="BS121" i="12"/>
  <c r="CC135" i="12"/>
  <c r="BV143" i="12"/>
  <c r="CC156" i="12"/>
  <c r="BY170" i="12"/>
  <c r="BW170" i="12"/>
  <c r="BW183" i="12"/>
  <c r="BY187" i="12"/>
  <c r="BZ198" i="12"/>
  <c r="BS200" i="12"/>
  <c r="BT203" i="12"/>
  <c r="BS217" i="12"/>
  <c r="BQ217" i="12"/>
  <c r="BQ251" i="12"/>
  <c r="BZ258" i="12"/>
  <c r="CB258" i="12"/>
  <c r="BW276" i="12"/>
  <c r="CE99" i="12"/>
  <c r="CC99" i="12"/>
  <c r="CB81" i="12"/>
  <c r="CB120" i="12"/>
  <c r="BY123" i="12"/>
  <c r="CE148" i="12"/>
  <c r="BV204" i="12"/>
  <c r="BT204" i="12"/>
  <c r="CE205" i="12"/>
  <c r="BV246" i="12"/>
  <c r="BT246" i="12"/>
  <c r="BW224" i="12"/>
  <c r="BY224" i="12"/>
  <c r="BY249" i="12"/>
  <c r="BW249" i="12"/>
  <c r="BY75" i="12"/>
  <c r="BW75" i="12"/>
  <c r="CB277" i="12"/>
  <c r="CB135" i="12"/>
  <c r="BY158" i="12"/>
  <c r="BV88" i="12"/>
  <c r="BT88" i="12"/>
  <c r="BY89" i="12"/>
  <c r="BS107" i="12"/>
  <c r="BQ110" i="12"/>
  <c r="BS110" i="12"/>
  <c r="BY113" i="12"/>
  <c r="BW113" i="12"/>
  <c r="CE114" i="12"/>
  <c r="CC237" i="12"/>
  <c r="CE237" i="12"/>
  <c r="BY266" i="12"/>
  <c r="BW266" i="12"/>
  <c r="CB269" i="12"/>
  <c r="BZ269" i="12"/>
  <c r="BQ273" i="12"/>
  <c r="BS273" i="12"/>
  <c r="CC281" i="12"/>
  <c r="CE281" i="12"/>
  <c r="CE337" i="12"/>
  <c r="CC337" i="12"/>
  <c r="CC68" i="12"/>
  <c r="BZ74" i="12"/>
  <c r="BW88" i="12"/>
  <c r="BZ89" i="12"/>
  <c r="BS99" i="12"/>
  <c r="BT107" i="12"/>
  <c r="BZ113" i="12"/>
  <c r="BQ115" i="12"/>
  <c r="CC125" i="12"/>
  <c r="BT136" i="12"/>
  <c r="BY151" i="12"/>
  <c r="BW154" i="12"/>
  <c r="BQ165" i="12"/>
  <c r="BQ202" i="12"/>
  <c r="CB242" i="12"/>
  <c r="BZ242" i="12"/>
  <c r="BQ268" i="12"/>
  <c r="BS268" i="12"/>
  <c r="BT273" i="12"/>
  <c r="CC326" i="12"/>
  <c r="CE326" i="12"/>
  <c r="BZ165" i="12"/>
  <c r="CB165" i="12"/>
  <c r="BV207" i="12"/>
  <c r="CB24" i="12"/>
  <c r="CE129" i="12"/>
  <c r="BV137" i="12"/>
  <c r="BT177" i="12"/>
  <c r="BV177" i="12"/>
  <c r="BY221" i="12"/>
  <c r="BW221" i="12"/>
  <c r="BY245" i="12"/>
  <c r="BS87" i="12"/>
  <c r="BQ87" i="12"/>
  <c r="CE97" i="12"/>
  <c r="CC97" i="12"/>
  <c r="CC212" i="12"/>
  <c r="BW214" i="12"/>
  <c r="BW225" i="12"/>
  <c r="CE228" i="12"/>
  <c r="CC228" i="12"/>
  <c r="BZ263" i="12"/>
  <c r="CB263" i="12"/>
  <c r="BV268" i="12"/>
  <c r="BT268" i="12"/>
  <c r="BV311" i="12"/>
  <c r="BT311" i="12"/>
  <c r="BV101" i="12"/>
  <c r="BS257" i="12"/>
  <c r="BS137" i="12"/>
  <c r="BY254" i="12"/>
  <c r="BV339" i="12"/>
  <c r="BT339" i="12"/>
  <c r="CB144" i="12"/>
  <c r="CB8" i="12"/>
  <c r="BS47" i="12"/>
  <c r="BV95" i="12"/>
  <c r="BQ106" i="12"/>
  <c r="BW107" i="12"/>
  <c r="CC113" i="12"/>
  <c r="BQ142" i="12"/>
  <c r="BZ154" i="12"/>
  <c r="BQ168" i="12"/>
  <c r="BS168" i="12"/>
  <c r="BT178" i="12"/>
  <c r="BW191" i="12"/>
  <c r="CC192" i="12"/>
  <c r="BW197" i="12"/>
  <c r="CE209" i="12"/>
  <c r="CC209" i="12"/>
  <c r="BW211" i="12"/>
  <c r="CE223" i="12"/>
  <c r="CC223" i="12"/>
  <c r="BS227" i="12"/>
  <c r="BQ227" i="12"/>
  <c r="CC230" i="12"/>
  <c r="BQ232" i="12"/>
  <c r="CB233" i="12"/>
  <c r="BZ233" i="12"/>
  <c r="CE266" i="12"/>
  <c r="CC266" i="12"/>
  <c r="BS181" i="12"/>
  <c r="BV128" i="12"/>
  <c r="CE145" i="12"/>
  <c r="BS170" i="12"/>
  <c r="BQ170" i="12"/>
  <c r="BV248" i="12"/>
  <c r="BT248" i="12"/>
  <c r="BV18" i="12"/>
  <c r="BT200" i="12"/>
  <c r="BV200" i="12"/>
  <c r="BV236" i="12"/>
  <c r="BT236" i="12"/>
  <c r="BS15" i="12"/>
  <c r="BY53" i="12"/>
  <c r="BY160" i="12"/>
  <c r="BW160" i="12"/>
  <c r="CB194" i="12"/>
  <c r="BZ194" i="12"/>
  <c r="BS196" i="12"/>
  <c r="BT227" i="12"/>
  <c r="BV227" i="12"/>
  <c r="CE239" i="12"/>
  <c r="CC239" i="12"/>
  <c r="CB268" i="12"/>
  <c r="BZ268" i="12"/>
  <c r="BY273" i="12"/>
  <c r="BV126" i="12"/>
  <c r="BT126" i="12"/>
  <c r="BS187" i="12"/>
  <c r="BQ187" i="12"/>
  <c r="CE244" i="12"/>
  <c r="CC244" i="12"/>
  <c r="CB69" i="12"/>
  <c r="BS117" i="12"/>
  <c r="BW150" i="12"/>
  <c r="BY150" i="12"/>
  <c r="BQ189" i="12"/>
  <c r="BS189" i="12"/>
  <c r="BS63" i="12"/>
  <c r="CB76" i="12"/>
  <c r="CE291" i="12"/>
  <c r="CC291" i="12"/>
  <c r="BV108" i="12"/>
  <c r="BY155" i="12"/>
  <c r="BT121" i="12"/>
  <c r="BV121" i="12"/>
  <c r="CC215" i="12"/>
  <c r="CE215" i="12"/>
  <c r="CB195" i="12"/>
  <c r="BZ195" i="12"/>
  <c r="CC272" i="12"/>
  <c r="CE272" i="12"/>
  <c r="BY21" i="12"/>
  <c r="AQ7" i="14" s="1"/>
  <c r="AR7" i="14" s="1"/>
  <c r="BV34" i="12"/>
  <c r="CB40" i="12"/>
  <c r="BQ162" i="12"/>
  <c r="BS162" i="12"/>
  <c r="BZ133" i="12"/>
  <c r="BY148" i="12"/>
  <c r="CE151" i="12"/>
  <c r="BT162" i="12"/>
  <c r="BZ163" i="12"/>
  <c r="CB176" i="12"/>
  <c r="CC180" i="12"/>
  <c r="CE180" i="12"/>
  <c r="BQ193" i="12"/>
  <c r="BS193" i="12"/>
  <c r="BS213" i="12"/>
  <c r="BS265" i="12"/>
  <c r="BQ291" i="12"/>
  <c r="CB297" i="12"/>
  <c r="BZ297" i="12"/>
  <c r="BT299" i="12"/>
  <c r="BV299" i="12"/>
  <c r="CB66" i="12"/>
  <c r="CE220" i="12"/>
  <c r="BS261" i="12"/>
  <c r="BT105" i="12"/>
  <c r="BV105" i="12"/>
  <c r="BY37" i="12"/>
  <c r="BV50" i="12"/>
  <c r="CB56" i="12"/>
  <c r="BV86" i="12"/>
  <c r="BS347" i="12"/>
  <c r="BQ347" i="12"/>
  <c r="BQ235" i="12"/>
  <c r="BS235" i="12"/>
  <c r="CB237" i="12"/>
  <c r="BT283" i="12"/>
  <c r="BV283" i="12"/>
  <c r="CE27" i="12"/>
  <c r="CE59" i="12"/>
  <c r="BZ127" i="12"/>
  <c r="CB127" i="12"/>
  <c r="BT10" i="12"/>
  <c r="BZ16" i="12"/>
  <c r="BQ23" i="12"/>
  <c r="BW29" i="12"/>
  <c r="CC35" i="12"/>
  <c r="BT42" i="12"/>
  <c r="BZ48" i="12"/>
  <c r="BQ55" i="12"/>
  <c r="BW61" i="12"/>
  <c r="BT142" i="12"/>
  <c r="BQ152" i="12"/>
  <c r="BS152" i="12"/>
  <c r="CC176" i="12"/>
  <c r="CB188" i="12"/>
  <c r="BZ188" i="12"/>
  <c r="BS207" i="12"/>
  <c r="BQ207" i="12"/>
  <c r="BZ222" i="12"/>
  <c r="BS254" i="12"/>
  <c r="BQ254" i="12"/>
  <c r="BQ301" i="12"/>
  <c r="BS301" i="12"/>
  <c r="CB329" i="12"/>
  <c r="BZ329" i="12"/>
  <c r="CE81" i="12"/>
  <c r="CC81" i="12"/>
  <c r="BZ158" i="12"/>
  <c r="CB158" i="12"/>
  <c r="BT307" i="12"/>
  <c r="BV307" i="12"/>
  <c r="BY342" i="12"/>
  <c r="BW342" i="12"/>
  <c r="BY111" i="12"/>
  <c r="BV181" i="12"/>
  <c r="BW199" i="12"/>
  <c r="BY199" i="12"/>
  <c r="BY229" i="12"/>
  <c r="CC345" i="12"/>
  <c r="CE345" i="12"/>
  <c r="CE133" i="12"/>
  <c r="BS139" i="12"/>
  <c r="BQ139" i="12"/>
  <c r="CB150" i="12"/>
  <c r="BY177" i="12"/>
  <c r="BS188" i="12"/>
  <c r="CE218" i="12"/>
  <c r="CC221" i="12"/>
  <c r="CE221" i="12"/>
  <c r="BY290" i="12"/>
  <c r="BW290" i="12"/>
  <c r="CB305" i="12"/>
  <c r="BZ305" i="12"/>
  <c r="CC323" i="12"/>
  <c r="CE323" i="12"/>
  <c r="BT6" i="12"/>
  <c r="BW9" i="12"/>
  <c r="BZ12" i="12"/>
  <c r="CC15" i="12"/>
  <c r="BQ19" i="12"/>
  <c r="BT22" i="12"/>
  <c r="BW25" i="12"/>
  <c r="BZ28" i="12"/>
  <c r="CC31" i="12"/>
  <c r="BQ35" i="12"/>
  <c r="BT38" i="12"/>
  <c r="BW41" i="12"/>
  <c r="BZ44" i="12"/>
  <c r="CC47" i="12"/>
  <c r="BQ51" i="12"/>
  <c r="BT54" i="12"/>
  <c r="BW57" i="12"/>
  <c r="BZ60" i="12"/>
  <c r="CC63" i="12"/>
  <c r="BQ67" i="12"/>
  <c r="BZ71" i="12"/>
  <c r="CC72" i="12"/>
  <c r="BW77" i="12"/>
  <c r="BT90" i="12"/>
  <c r="CE107" i="12"/>
  <c r="CB111" i="12"/>
  <c r="BT139" i="12"/>
  <c r="CE142" i="12"/>
  <c r="CC150" i="12"/>
  <c r="CC174" i="12"/>
  <c r="CE174" i="12"/>
  <c r="BS176" i="12"/>
  <c r="BZ177" i="12"/>
  <c r="CB177" i="12"/>
  <c r="CB182" i="12"/>
  <c r="BY185" i="12"/>
  <c r="CE189" i="12"/>
  <c r="CE193" i="12"/>
  <c r="CC197" i="12"/>
  <c r="CE197" i="12"/>
  <c r="CB206" i="12"/>
  <c r="BZ206" i="12"/>
  <c r="BW209" i="12"/>
  <c r="BY209" i="12"/>
  <c r="BQ222" i="12"/>
  <c r="CE224" i="12"/>
  <c r="CC224" i="12"/>
  <c r="BY234" i="12"/>
  <c r="CB238" i="12"/>
  <c r="BT247" i="12"/>
  <c r="BV247" i="12"/>
  <c r="CE278" i="12"/>
  <c r="BV292" i="12"/>
  <c r="CB296" i="12"/>
  <c r="BZ317" i="12"/>
  <c r="BQ319" i="12"/>
  <c r="CB94" i="12"/>
  <c r="BZ94" i="12"/>
  <c r="BV199" i="12"/>
  <c r="BT199" i="12"/>
  <c r="BQ234" i="12"/>
  <c r="BS234" i="12"/>
  <c r="CB142" i="12"/>
  <c r="CB78" i="12"/>
  <c r="BZ78" i="12"/>
  <c r="BQ81" i="12"/>
  <c r="BT82" i="12"/>
  <c r="CC86" i="12"/>
  <c r="BY91" i="12"/>
  <c r="BW91" i="12"/>
  <c r="CC93" i="12"/>
  <c r="BQ95" i="12"/>
  <c r="BZ99" i="12"/>
  <c r="CC106" i="12"/>
  <c r="BQ108" i="12"/>
  <c r="BW110" i="12"/>
  <c r="CC111" i="12"/>
  <c r="BQ113" i="12"/>
  <c r="CC126" i="12"/>
  <c r="BQ128" i="12"/>
  <c r="BW130" i="12"/>
  <c r="CC132" i="12"/>
  <c r="BZ141" i="12"/>
  <c r="BQ143" i="12"/>
  <c r="BW145" i="12"/>
  <c r="CC146" i="12"/>
  <c r="CB157" i="12"/>
  <c r="BZ157" i="12"/>
  <c r="BT160" i="12"/>
  <c r="BQ166" i="12"/>
  <c r="BT176" i="12"/>
  <c r="BV176" i="12"/>
  <c r="CC182" i="12"/>
  <c r="CC186" i="12"/>
  <c r="BQ190" i="12"/>
  <c r="BQ198" i="12"/>
  <c r="BZ209" i="12"/>
  <c r="BT215" i="12"/>
  <c r="CC229" i="12"/>
  <c r="CE229" i="12"/>
  <c r="CC241" i="12"/>
  <c r="BT243" i="12"/>
  <c r="BS266" i="12"/>
  <c r="BQ266" i="12"/>
  <c r="BQ276" i="12"/>
  <c r="BW277" i="12"/>
  <c r="BV282" i="12"/>
  <c r="BT282" i="12"/>
  <c r="BT286" i="12"/>
  <c r="BV286" i="12"/>
  <c r="BT289" i="12"/>
  <c r="BV289" i="12"/>
  <c r="CC296" i="12"/>
  <c r="CB193" i="12"/>
  <c r="BT228" i="12"/>
  <c r="BV228" i="12"/>
  <c r="BY240" i="12"/>
  <c r="BW240" i="12"/>
  <c r="BV255" i="12"/>
  <c r="BT255" i="12"/>
  <c r="BY260" i="12"/>
  <c r="BW260" i="12"/>
  <c r="BV274" i="12"/>
  <c r="BT274" i="12"/>
  <c r="CE299" i="12"/>
  <c r="CC299" i="12"/>
  <c r="BS69" i="12"/>
  <c r="BQ69" i="12"/>
  <c r="BV70" i="12"/>
  <c r="BS83" i="12"/>
  <c r="CB221" i="12"/>
  <c r="BV223" i="12"/>
  <c r="BV244" i="12"/>
  <c r="BV344" i="12"/>
  <c r="BT344" i="12"/>
  <c r="BQ102" i="12"/>
  <c r="BS102" i="12"/>
  <c r="BT155" i="12"/>
  <c r="BV155" i="12"/>
  <c r="CB164" i="12"/>
  <c r="BZ202" i="12"/>
  <c r="CB202" i="12"/>
  <c r="BS211" i="12"/>
  <c r="BQ211" i="12"/>
  <c r="BS233" i="12"/>
  <c r="CC251" i="12"/>
  <c r="CE251" i="12"/>
  <c r="CB253" i="12"/>
  <c r="CE261" i="12"/>
  <c r="BV266" i="12"/>
  <c r="BQ271" i="12"/>
  <c r="BS271" i="12"/>
  <c r="BY295" i="12"/>
  <c r="BT149" i="12"/>
  <c r="BV149" i="12"/>
  <c r="BV251" i="12"/>
  <c r="BT251" i="12"/>
  <c r="CE95" i="12"/>
  <c r="CB339" i="12"/>
  <c r="BY124" i="12"/>
  <c r="BS183" i="12"/>
  <c r="CB205" i="12"/>
  <c r="CE213" i="12"/>
  <c r="BY215" i="12"/>
  <c r="BY230" i="12"/>
  <c r="BW230" i="12"/>
  <c r="BY263" i="12"/>
  <c r="BV271" i="12"/>
  <c r="BT271" i="12"/>
  <c r="BV276" i="12"/>
  <c r="CC280" i="12"/>
  <c r="CE280" i="12"/>
  <c r="CE321" i="12"/>
  <c r="CC321" i="12"/>
  <c r="CB232" i="12"/>
  <c r="BZ232" i="12"/>
  <c r="BV275" i="12"/>
  <c r="BT275" i="12"/>
  <c r="BW278" i="12"/>
  <c r="BY278" i="12"/>
  <c r="BY338" i="12"/>
  <c r="BW338" i="12"/>
  <c r="BQ101" i="12"/>
  <c r="BT103" i="12"/>
  <c r="CC108" i="12"/>
  <c r="BQ111" i="12"/>
  <c r="BT112" i="12"/>
  <c r="CC116" i="12"/>
  <c r="BZ122" i="12"/>
  <c r="CC123" i="12"/>
  <c r="BQ125" i="12"/>
  <c r="BZ129" i="12"/>
  <c r="BW135" i="12"/>
  <c r="BZ136" i="12"/>
  <c r="CC137" i="12"/>
  <c r="BW142" i="12"/>
  <c r="CE144" i="12"/>
  <c r="CC144" i="12"/>
  <c r="BT146" i="12"/>
  <c r="BZ148" i="12"/>
  <c r="BT151" i="12"/>
  <c r="BZ152" i="12"/>
  <c r="BT161" i="12"/>
  <c r="CC163" i="12"/>
  <c r="CC168" i="12"/>
  <c r="BW181" i="12"/>
  <c r="CC183" i="12"/>
  <c r="BZ187" i="12"/>
  <c r="BT189" i="12"/>
  <c r="CE191" i="12"/>
  <c r="CC191" i="12"/>
  <c r="BW198" i="12"/>
  <c r="CE207" i="12"/>
  <c r="CC207" i="12"/>
  <c r="CC211" i="12"/>
  <c r="CE211" i="12"/>
  <c r="CB214" i="12"/>
  <c r="BZ225" i="12"/>
  <c r="BS230" i="12"/>
  <c r="BQ230" i="12"/>
  <c r="BT234" i="12"/>
  <c r="BY239" i="12"/>
  <c r="CE247" i="12"/>
  <c r="BQ252" i="12"/>
  <c r="BW253" i="12"/>
  <c r="BW270" i="12"/>
  <c r="BY275" i="12"/>
  <c r="BW275" i="12"/>
  <c r="BQ280" i="12"/>
  <c r="BW281" i="12"/>
  <c r="BY291" i="12"/>
  <c r="BW303" i="12"/>
  <c r="BZ313" i="12"/>
  <c r="CB313" i="12"/>
  <c r="CE232" i="12"/>
  <c r="BS241" i="12"/>
  <c r="BQ248" i="12"/>
  <c r="BS248" i="12"/>
  <c r="BT272" i="12"/>
  <c r="BV272" i="12"/>
  <c r="BS293" i="12"/>
  <c r="BQ293" i="12"/>
  <c r="CC313" i="12"/>
  <c r="CE313" i="12"/>
  <c r="BY157" i="12"/>
  <c r="BV165" i="12"/>
  <c r="BV193" i="12"/>
  <c r="CE203" i="12"/>
  <c r="CE226" i="12"/>
  <c r="CB228" i="12"/>
  <c r="CB239" i="12"/>
  <c r="CB246" i="12"/>
  <c r="BZ270" i="12"/>
  <c r="CB270" i="12"/>
  <c r="CB281" i="12"/>
  <c r="BZ281" i="12"/>
  <c r="BT241" i="12"/>
  <c r="BW252" i="12"/>
  <c r="BY252" i="12"/>
  <c r="BQ272" i="12"/>
  <c r="BS275" i="12"/>
  <c r="BQ275" i="12"/>
  <c r="BT294" i="12"/>
  <c r="BZ302" i="12"/>
  <c r="BQ332" i="12"/>
  <c r="BS341" i="12"/>
  <c r="BQ341" i="12"/>
  <c r="BW279" i="12"/>
  <c r="BY279" i="12"/>
  <c r="BZ280" i="12"/>
  <c r="CB280" i="12"/>
  <c r="CE276" i="12"/>
  <c r="CC276" i="12"/>
  <c r="BY287" i="12"/>
  <c r="BW287" i="12"/>
  <c r="CC324" i="12"/>
  <c r="CE324" i="12"/>
  <c r="BV230" i="12"/>
  <c r="BT230" i="12"/>
  <c r="BW268" i="12"/>
  <c r="BZ275" i="12"/>
  <c r="BZ294" i="12"/>
  <c r="CC312" i="12"/>
  <c r="BQ325" i="12"/>
  <c r="BY326" i="12"/>
  <c r="BW326" i="12"/>
  <c r="CC327" i="12"/>
  <c r="BW335" i="12"/>
  <c r="CE287" i="12"/>
  <c r="CC287" i="12"/>
  <c r="CB345" i="12"/>
  <c r="BZ345" i="12"/>
  <c r="CC253" i="12"/>
  <c r="CE253" i="12"/>
  <c r="BT291" i="12"/>
  <c r="BQ300" i="12"/>
  <c r="BW302" i="12"/>
  <c r="BT306" i="12"/>
  <c r="BW314" i="12"/>
  <c r="BV328" i="12"/>
  <c r="BT328" i="12"/>
  <c r="BT331" i="12"/>
  <c r="BV331" i="12"/>
  <c r="CE307" i="12"/>
  <c r="CC307" i="12"/>
  <c r="CB319" i="12"/>
  <c r="BZ319" i="12"/>
  <c r="CE332" i="12"/>
  <c r="CC332" i="12"/>
  <c r="BV296" i="12"/>
  <c r="BY306" i="12"/>
  <c r="BW306" i="12"/>
  <c r="CE316" i="12"/>
  <c r="CE319" i="12"/>
  <c r="CC319" i="12"/>
  <c r="BZ322" i="12"/>
  <c r="CB335" i="12"/>
  <c r="BS343" i="12"/>
  <c r="BS317" i="12"/>
  <c r="BY318" i="12"/>
  <c r="BW318" i="12"/>
  <c r="BS320" i="12"/>
  <c r="BV317" i="12"/>
  <c r="BT317" i="12"/>
  <c r="BV333" i="12"/>
  <c r="BS336" i="12"/>
  <c r="BQ336" i="12"/>
  <c r="BV198" i="12"/>
  <c r="BT198" i="12"/>
  <c r="BS289" i="12"/>
  <c r="BV304" i="12"/>
  <c r="CB318" i="12"/>
  <c r="BV320" i="12"/>
  <c r="CE322" i="12"/>
  <c r="BV330" i="12"/>
  <c r="CB334" i="12"/>
  <c r="BZ334" i="12"/>
  <c r="CB337" i="12"/>
  <c r="BS344" i="12"/>
  <c r="BW347" i="12"/>
  <c r="BZ324" i="12"/>
  <c r="BQ331" i="12"/>
  <c r="BW337" i="12"/>
  <c r="CC343" i="12"/>
  <c r="BQ323" i="12"/>
  <c r="AY9" i="14" l="1"/>
  <c r="AP11" i="14"/>
  <c r="AY7" i="14"/>
  <c r="AQ9" i="14"/>
  <c r="AS8" i="14"/>
  <c r="AU10" i="14"/>
  <c r="AQ11" i="14"/>
  <c r="AR11" i="14" s="1"/>
  <c r="AP7" i="14"/>
  <c r="AV11" i="14"/>
  <c r="AY11" i="14" s="1"/>
  <c r="AV8" i="14"/>
  <c r="AV13" i="14"/>
  <c r="AX9" i="14" s="1"/>
  <c r="AU9" i="14"/>
  <c r="AU11" i="14"/>
  <c r="AU8" i="14"/>
  <c r="AR8" i="14"/>
  <c r="AS10" i="14"/>
  <c r="AS7" i="14"/>
  <c r="AX8" i="14" l="1"/>
  <c r="AS11" i="14"/>
  <c r="AX11" i="14"/>
  <c r="AX7" i="14"/>
  <c r="AR9" i="14"/>
  <c r="AS9" i="14"/>
  <c r="AW11" i="14"/>
  <c r="AV12" i="14"/>
  <c r="AX12" i="14" s="1"/>
  <c r="AQ12" i="14"/>
  <c r="AR12" i="14" s="1"/>
  <c r="AX10" i="14"/>
  <c r="AW8" i="14"/>
  <c r="AY8" i="14"/>
  <c r="AY13" i="14"/>
  <c r="AS13" i="14" s="1"/>
  <c r="AS12" i="14" l="1"/>
  <c r="AY12" i="14"/>
  <c r="AW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<sst xmlns="http://schemas.openxmlformats.org/spreadsheetml/2006/main" count="145651" uniqueCount="4051">
  <si>
    <t>본사</t>
  </si>
  <si>
    <t>법인가치고객</t>
  </si>
  <si>
    <t>AIBKZJPL7VD</t>
  </si>
  <si>
    <t>주식회사 피플데이타</t>
  </si>
  <si>
    <t>170111-0466096</t>
  </si>
  <si>
    <t>09GKGA8IIP7</t>
  </si>
  <si>
    <t>(주)지엠머티리얼즈</t>
  </si>
  <si>
    <t>1713110048469</t>
  </si>
  <si>
    <t>5818602364</t>
  </si>
  <si>
    <t/>
  </si>
  <si>
    <t>L0001763284</t>
  </si>
  <si>
    <t>수비면사무소</t>
  </si>
  <si>
    <t>5088302484</t>
  </si>
  <si>
    <t>L0000223181</t>
  </si>
  <si>
    <t>현서농업협동조합</t>
  </si>
  <si>
    <t>1744360000123</t>
  </si>
  <si>
    <t>5088200586</t>
  </si>
  <si>
    <t>L0000006356</t>
  </si>
  <si>
    <t>남안동농협</t>
  </si>
  <si>
    <t>1711360000388</t>
  </si>
  <si>
    <t>5088202982</t>
  </si>
  <si>
    <t>L0000026948</t>
  </si>
  <si>
    <t>(주)안동간고등어</t>
  </si>
  <si>
    <t>1711110006586</t>
  </si>
  <si>
    <t>5088108164</t>
  </si>
  <si>
    <t>사업장</t>
  </si>
  <si>
    <t>법인고객영업3부</t>
  </si>
  <si>
    <t>1717110110187</t>
  </si>
  <si>
    <t>5068187372</t>
  </si>
  <si>
    <t>법인고객영업2부</t>
  </si>
  <si>
    <t>법인고객영업2팀</t>
  </si>
  <si>
    <t>1717110151678</t>
  </si>
  <si>
    <t>7798701732</t>
  </si>
  <si>
    <t>1701110489759</t>
  </si>
  <si>
    <t>5108131028</t>
  </si>
  <si>
    <t>1717110115020</t>
  </si>
  <si>
    <t>5068191143</t>
  </si>
  <si>
    <t>1717110148097</t>
  </si>
  <si>
    <t>7048801429</t>
  </si>
  <si>
    <t>1717110142784</t>
  </si>
  <si>
    <t>6928601156</t>
  </si>
  <si>
    <t>1711110005240</t>
  </si>
  <si>
    <t>5088106230</t>
  </si>
  <si>
    <t>1717110106524</t>
  </si>
  <si>
    <t>5068184735</t>
  </si>
  <si>
    <t>1717110052545</t>
  </si>
  <si>
    <t>5068144994</t>
  </si>
  <si>
    <t>1717110057777</t>
  </si>
  <si>
    <t>5068150915</t>
  </si>
  <si>
    <t>A0001299856</t>
  </si>
  <si>
    <t>1701110399073</t>
  </si>
  <si>
    <t>5028604700</t>
  </si>
  <si>
    <t>1954110009338</t>
  </si>
  <si>
    <t>6138131216</t>
  </si>
  <si>
    <t>1712110057389</t>
  </si>
  <si>
    <t>5058157856</t>
  </si>
  <si>
    <t>2046110003334</t>
  </si>
  <si>
    <t>4168107298</t>
  </si>
  <si>
    <t>1717110080265</t>
  </si>
  <si>
    <t>5068165801</t>
  </si>
  <si>
    <t>1717110048825</t>
  </si>
  <si>
    <t>5068142282</t>
  </si>
  <si>
    <t>1716360000099</t>
  </si>
  <si>
    <t>5078200303</t>
  </si>
  <si>
    <t>1758110001744</t>
  </si>
  <si>
    <t>5068168792</t>
  </si>
  <si>
    <t>1717110040839</t>
  </si>
  <si>
    <t>5068135613</t>
  </si>
  <si>
    <t>1101111090987</t>
  </si>
  <si>
    <t>5068118929</t>
  </si>
  <si>
    <t>1716110019258</t>
  </si>
  <si>
    <t>5078110181</t>
  </si>
  <si>
    <t>1101114621995</t>
  </si>
  <si>
    <t>1198643194</t>
  </si>
  <si>
    <t>1717110095420</t>
  </si>
  <si>
    <t>5068176991</t>
  </si>
  <si>
    <t>1717110096113</t>
  </si>
  <si>
    <t>5068177345</t>
  </si>
  <si>
    <t>1701110059677</t>
  </si>
  <si>
    <t>5038118478</t>
  </si>
  <si>
    <t>1759390000176</t>
  </si>
  <si>
    <t>5078202320</t>
  </si>
  <si>
    <t>1759360000099</t>
  </si>
  <si>
    <t>5078202126</t>
  </si>
  <si>
    <t>1717110054690</t>
  </si>
  <si>
    <t>5068146750</t>
  </si>
  <si>
    <t>1717110074151</t>
  </si>
  <si>
    <t>5068161538</t>
  </si>
  <si>
    <t>1801110187236</t>
  </si>
  <si>
    <t>5068123311</t>
  </si>
  <si>
    <t>L0000000767</t>
  </si>
  <si>
    <t>남포항단위농협</t>
  </si>
  <si>
    <t>1-V47QPO</t>
  </si>
  <si>
    <t>L0000568488</t>
  </si>
  <si>
    <t>(사)경북동부경영자협회</t>
  </si>
  <si>
    <t>정연오</t>
  </si>
  <si>
    <t>L0000043156</t>
  </si>
  <si>
    <t>외동단위농업협동조합</t>
  </si>
  <si>
    <t>1746110022050</t>
  </si>
  <si>
    <t>5068119006</t>
  </si>
  <si>
    <t>1758110004152</t>
  </si>
  <si>
    <t>3458602486</t>
  </si>
  <si>
    <t>1101115595876</t>
  </si>
  <si>
    <t>2208894226</t>
  </si>
  <si>
    <t>법인고객영업1팀</t>
  </si>
  <si>
    <t>L0000045860</t>
  </si>
  <si>
    <t>대교개발(주)경주교육문화회관</t>
  </si>
  <si>
    <t>1101110694756</t>
  </si>
  <si>
    <t>2298120585</t>
  </si>
  <si>
    <t>A0002848339</t>
  </si>
  <si>
    <t>경주문화재단</t>
  </si>
  <si>
    <t>1712220002761</t>
  </si>
  <si>
    <t>5058208901</t>
  </si>
  <si>
    <t>A0001251322</t>
  </si>
  <si>
    <t>대한동방(주)</t>
  </si>
  <si>
    <t>1712110003184</t>
  </si>
  <si>
    <t>5058103501</t>
  </si>
  <si>
    <t>주식회사 불이</t>
  </si>
  <si>
    <t>1712110090470</t>
  </si>
  <si>
    <t>2168141245</t>
  </si>
  <si>
    <t>L0000028255</t>
  </si>
  <si>
    <t>대구지방법원경주지점</t>
  </si>
  <si>
    <t>5058300089</t>
  </si>
  <si>
    <t>A0001254590</t>
  </si>
  <si>
    <t>(주)코리아메탈</t>
  </si>
  <si>
    <t>1712110055903</t>
  </si>
  <si>
    <t>5058156314</t>
  </si>
  <si>
    <t>A0002655475</t>
  </si>
  <si>
    <t>(주)서한이앤피</t>
  </si>
  <si>
    <t>1712110057701</t>
  </si>
  <si>
    <t>5058158160</t>
  </si>
  <si>
    <t>A0001629748</t>
  </si>
  <si>
    <t>(주)나노믹</t>
  </si>
  <si>
    <t>1712110051638</t>
  </si>
  <si>
    <t>5058152114</t>
  </si>
  <si>
    <t>1712360000196</t>
  </si>
  <si>
    <t>5058210315</t>
  </si>
  <si>
    <t>A0001529318</t>
  </si>
  <si>
    <t>(주)화인텍</t>
  </si>
  <si>
    <t>1717110067370</t>
  </si>
  <si>
    <t>5068156622</t>
  </si>
  <si>
    <t>A0001279782</t>
  </si>
  <si>
    <t>주식회사 포유산업</t>
  </si>
  <si>
    <t>1717110075729</t>
  </si>
  <si>
    <t>5068162648</t>
  </si>
  <si>
    <t>0E2UH2DHZ9G</t>
  </si>
  <si>
    <t>디에스글로벌(주)</t>
  </si>
  <si>
    <t>1712110125657</t>
  </si>
  <si>
    <t>8558602611</t>
  </si>
  <si>
    <t>A0002770108</t>
  </si>
  <si>
    <t>동국대학교경주캠퍼스산학협력단</t>
  </si>
  <si>
    <t>1712710003154</t>
  </si>
  <si>
    <t>5058209007</t>
  </si>
  <si>
    <t>1-1IL52BS</t>
  </si>
  <si>
    <t>주식회사 바우</t>
  </si>
  <si>
    <t>1712110014731</t>
  </si>
  <si>
    <t>4388104122</t>
  </si>
  <si>
    <t>1-1EYWFXK</t>
  </si>
  <si>
    <t>한국수력원자력 포항에너지파크</t>
  </si>
  <si>
    <t>1101112207127</t>
  </si>
  <si>
    <t>2468502431</t>
  </si>
  <si>
    <t>L0001763185</t>
  </si>
  <si>
    <t>경주상공회의소</t>
  </si>
  <si>
    <t>1712470002444</t>
  </si>
  <si>
    <t>5058200888</t>
  </si>
  <si>
    <t>A0001566863</t>
  </si>
  <si>
    <t>경상북도가축위생시험소동부지소</t>
  </si>
  <si>
    <t>5058302904</t>
  </si>
  <si>
    <t>L0000003291</t>
  </si>
  <si>
    <t>네이처이앤티(주)</t>
  </si>
  <si>
    <t>1746110005006</t>
  </si>
  <si>
    <t>5068104518</t>
  </si>
  <si>
    <t>A0001433006</t>
  </si>
  <si>
    <t>성우오토모티브(주)포항공장</t>
  </si>
  <si>
    <t>1101110529490</t>
  </si>
  <si>
    <t>2148124269</t>
  </si>
  <si>
    <t>0DGACJYHH4K</t>
  </si>
  <si>
    <t>(주)티제이스틸</t>
  </si>
  <si>
    <t>1717110099282</t>
  </si>
  <si>
    <t>5068179682</t>
  </si>
  <si>
    <t>0EFCIISICUX</t>
  </si>
  <si>
    <t>주식회사 그린바이로</t>
  </si>
  <si>
    <t>1717110186261</t>
  </si>
  <si>
    <t>6818702827</t>
  </si>
  <si>
    <t>1-NM6JXB</t>
  </si>
  <si>
    <t>신강메탈 주식회사</t>
  </si>
  <si>
    <t>2301110229491</t>
  </si>
  <si>
    <t>8218600022</t>
  </si>
  <si>
    <t>L0000051672</t>
  </si>
  <si>
    <t>영남산업(주)</t>
  </si>
  <si>
    <t>1746110022472</t>
  </si>
  <si>
    <t>5068119398</t>
  </si>
  <si>
    <t>A0002763534</t>
  </si>
  <si>
    <t>세윤철강주식회사</t>
  </si>
  <si>
    <t>1348110102319</t>
  </si>
  <si>
    <t>1248628104</t>
  </si>
  <si>
    <t>ERTKZPCIJCT</t>
  </si>
  <si>
    <t>우영산업(주)경주공장</t>
  </si>
  <si>
    <t>1812110003512</t>
  </si>
  <si>
    <t>5058511047</t>
  </si>
  <si>
    <t>L0000035902</t>
  </si>
  <si>
    <t>티에스오토모티브</t>
  </si>
  <si>
    <t>1801110058908</t>
  </si>
  <si>
    <t>6108122718</t>
  </si>
  <si>
    <t>1-I64IR1</t>
  </si>
  <si>
    <t>(주)새천년미소</t>
  </si>
  <si>
    <t>1712110071587</t>
  </si>
  <si>
    <t>5058172314</t>
  </si>
  <si>
    <t>L0000045859</t>
  </si>
  <si>
    <t>더케이호텔앤리조트㈜</t>
  </si>
  <si>
    <t>L0000051119</t>
  </si>
  <si>
    <t>(주)현우</t>
  </si>
  <si>
    <t>1712110008845</t>
  </si>
  <si>
    <t>5058108374</t>
  </si>
  <si>
    <t>1746360000343</t>
  </si>
  <si>
    <t>5068206570</t>
  </si>
  <si>
    <t>L0000005480</t>
  </si>
  <si>
    <t>(주)진원</t>
  </si>
  <si>
    <t>1712110029495</t>
  </si>
  <si>
    <t>5058132699</t>
  </si>
  <si>
    <t>1-NC35XS</t>
  </si>
  <si>
    <t>경북점자도서관</t>
  </si>
  <si>
    <t>5068275534</t>
  </si>
  <si>
    <t>09AEIPEICGK</t>
  </si>
  <si>
    <t>주식회사 엠에스오토시스</t>
  </si>
  <si>
    <t>1712110143857</t>
  </si>
  <si>
    <t>6078622094</t>
  </si>
  <si>
    <t>L0000028845</t>
  </si>
  <si>
    <t>융진2공장</t>
  </si>
  <si>
    <t>1746110018356</t>
  </si>
  <si>
    <t>5068115728</t>
  </si>
  <si>
    <t>A0001251027</t>
  </si>
  <si>
    <t>승산산업(주)</t>
  </si>
  <si>
    <t>1712110033032</t>
  </si>
  <si>
    <t>5058136318</t>
  </si>
  <si>
    <t>L0000030102</t>
  </si>
  <si>
    <t>(주)선리치골프클럽</t>
  </si>
  <si>
    <t>1712110020550</t>
  </si>
  <si>
    <t>6108136584</t>
  </si>
  <si>
    <t>L0000008335</t>
  </si>
  <si>
    <t>주식회사금강</t>
  </si>
  <si>
    <t>1712110034337</t>
  </si>
  <si>
    <t>5058137530</t>
  </si>
  <si>
    <t>1717210002846</t>
  </si>
  <si>
    <t>5068206357</t>
  </si>
  <si>
    <t>A0001495563</t>
  </si>
  <si>
    <t>(주)선일플라스틱</t>
  </si>
  <si>
    <t>1712110033248</t>
  </si>
  <si>
    <t>5058136526</t>
  </si>
  <si>
    <t>L0000014982</t>
  </si>
  <si>
    <t>아이에이치엘(주)</t>
  </si>
  <si>
    <t>1712110007722</t>
  </si>
  <si>
    <t>5058107846</t>
  </si>
  <si>
    <t>0CRMHVAHRCK</t>
  </si>
  <si>
    <t>플라스틱옴니엄코리아뉴에너지 주식회사</t>
  </si>
  <si>
    <t>주식회사세중이엔씨</t>
  </si>
  <si>
    <t>A0001192655</t>
  </si>
  <si>
    <t>핵심고객</t>
  </si>
  <si>
    <t>1753110000374</t>
  </si>
  <si>
    <t>5138100621</t>
  </si>
  <si>
    <t>09D2H0MI7U5</t>
  </si>
  <si>
    <t>주식회사 티에스피</t>
  </si>
  <si>
    <t>1511110081889</t>
  </si>
  <si>
    <t>1528102351</t>
  </si>
  <si>
    <t>0AGTG9OI4A2</t>
  </si>
  <si>
    <t>라마다개발주식회사</t>
  </si>
  <si>
    <t>1754110017096</t>
  </si>
  <si>
    <t>6778601050</t>
  </si>
  <si>
    <t>09T8EQRJ16D</t>
  </si>
  <si>
    <t>(주)봄이네</t>
  </si>
  <si>
    <t>1754110015579</t>
  </si>
  <si>
    <t>2378700530</t>
  </si>
  <si>
    <t>L0000179070</t>
  </si>
  <si>
    <t>(주)이화관광호텔</t>
  </si>
  <si>
    <t>1754110003152</t>
  </si>
  <si>
    <t>5118107778</t>
  </si>
  <si>
    <t>081THRYHWYW</t>
  </si>
  <si>
    <t>주식회사 스테이</t>
  </si>
  <si>
    <t>1754110023689</t>
  </si>
  <si>
    <t>1858602884</t>
  </si>
  <si>
    <t>L0000041275</t>
  </si>
  <si>
    <t>문경양돈영농조합법인 상주GP</t>
  </si>
  <si>
    <t>1754360000362</t>
  </si>
  <si>
    <t>5118104499</t>
  </si>
  <si>
    <t>L0000010275</t>
  </si>
  <si>
    <t>싱그랑영농조합</t>
  </si>
  <si>
    <t>1754110015652</t>
  </si>
  <si>
    <t>5118108312</t>
  </si>
  <si>
    <t>1-QY43M2</t>
  </si>
  <si>
    <t>문경여자고등학교사회적협동조합</t>
  </si>
  <si>
    <t>1754510004049</t>
  </si>
  <si>
    <t>3968200061</t>
  </si>
  <si>
    <t>1-I6RDVO</t>
  </si>
  <si>
    <t>[과정] 대도중공업주식회사</t>
  </si>
  <si>
    <t>1713110021887</t>
  </si>
  <si>
    <t>5108126525</t>
  </si>
  <si>
    <t>1-W2368J</t>
  </si>
  <si>
    <t>[과정] 원앙식품</t>
  </si>
  <si>
    <t>1713110018264</t>
  </si>
  <si>
    <t>5108122397</t>
  </si>
  <si>
    <t>A0001659242</t>
  </si>
  <si>
    <t>[전략] 새빗켐</t>
  </si>
  <si>
    <t>1713110007259</t>
  </si>
  <si>
    <t>5108110800</t>
  </si>
  <si>
    <t>A0001681644</t>
  </si>
  <si>
    <t>(주)건양미곡종합처리장</t>
  </si>
  <si>
    <t>1713110008116</t>
  </si>
  <si>
    <t>5108111003</t>
  </si>
  <si>
    <t>L0000017310</t>
  </si>
  <si>
    <t>직지농협협동조합</t>
  </si>
  <si>
    <t>1713360000293</t>
  </si>
  <si>
    <t>5108204213</t>
  </si>
  <si>
    <t>L0000013672</t>
  </si>
  <si>
    <t>무라텍오토메이션코리아(주)</t>
  </si>
  <si>
    <t>1760110031647</t>
  </si>
  <si>
    <t>5138127881</t>
  </si>
  <si>
    <t>L0000037591</t>
  </si>
  <si>
    <t>주식회사제이테크놀러지</t>
  </si>
  <si>
    <t>1101111264920</t>
  </si>
  <si>
    <t>1208161085</t>
  </si>
  <si>
    <t>L0000001894</t>
  </si>
  <si>
    <t>(주)성림</t>
  </si>
  <si>
    <t>1243110009301</t>
  </si>
  <si>
    <t>5138103759</t>
  </si>
  <si>
    <t>A0001495036</t>
  </si>
  <si>
    <t>우플러스</t>
  </si>
  <si>
    <t>1101110942064</t>
  </si>
  <si>
    <t>5138107018</t>
  </si>
  <si>
    <t>L0000021109</t>
  </si>
  <si>
    <t>제트에프렘페티샤시(주)</t>
  </si>
  <si>
    <t>1201110330259</t>
  </si>
  <si>
    <t>1228179747</t>
  </si>
  <si>
    <t>AAQL73GGU4K</t>
  </si>
  <si>
    <t>[전략] 덕우전자</t>
  </si>
  <si>
    <t>1760110006963</t>
  </si>
  <si>
    <t>5138517358</t>
  </si>
  <si>
    <t>L0000555769</t>
  </si>
  <si>
    <t>[전략] 아주스틸</t>
  </si>
  <si>
    <t>1760110020145</t>
  </si>
  <si>
    <t>5138116496</t>
  </si>
  <si>
    <t>A0001496405</t>
  </si>
  <si>
    <t>[과정] (주)태흥환경개발</t>
  </si>
  <si>
    <t>1706110022191</t>
  </si>
  <si>
    <t>5138118591</t>
  </si>
  <si>
    <t>0CWKFOZIZER</t>
  </si>
  <si>
    <t>케이브이머티리얼즈 주식회사</t>
  </si>
  <si>
    <t>1760110144169</t>
  </si>
  <si>
    <t>3958102021</t>
  </si>
  <si>
    <t>A0001316416</t>
  </si>
  <si>
    <t>[전략] 주광정밀</t>
  </si>
  <si>
    <t>1760110030318</t>
  </si>
  <si>
    <t>5138126354</t>
  </si>
  <si>
    <t>L0001762971</t>
  </si>
  <si>
    <t>(주)제이에스</t>
  </si>
  <si>
    <t>1760110064599</t>
  </si>
  <si>
    <t>5138160880</t>
  </si>
  <si>
    <t>A0001216914</t>
  </si>
  <si>
    <t>주식회사신성산업</t>
  </si>
  <si>
    <t>1760110041646</t>
  </si>
  <si>
    <t>5138137282</t>
  </si>
  <si>
    <t>A0001599000</t>
  </si>
  <si>
    <t>주식회사 영도벨벳</t>
  </si>
  <si>
    <t>1101110364614</t>
  </si>
  <si>
    <t>1048125073</t>
  </si>
  <si>
    <t>L0000010808</t>
  </si>
  <si>
    <t>한보전설주식회사</t>
  </si>
  <si>
    <t>1760110027761</t>
  </si>
  <si>
    <t>5138124583</t>
  </si>
  <si>
    <t>A0001556386</t>
  </si>
  <si>
    <t>[과정] [전략] 인텍웨이브(주)</t>
  </si>
  <si>
    <t>1101111996630</t>
  </si>
  <si>
    <t>1068190570</t>
  </si>
  <si>
    <t>A0001431155</t>
  </si>
  <si>
    <t>[과정] 석원산업개발(주)</t>
  </si>
  <si>
    <t>1760110066008</t>
  </si>
  <si>
    <t>5138159762</t>
  </si>
  <si>
    <t>A0001281302</t>
  </si>
  <si>
    <t>탑앤양지</t>
  </si>
  <si>
    <t>1760110037504</t>
  </si>
  <si>
    <t>5138133516</t>
  </si>
  <si>
    <t>1-16JMCME</t>
  </si>
  <si>
    <t>주식회사 을화</t>
  </si>
  <si>
    <t>1760110144177</t>
  </si>
  <si>
    <t>5748701855</t>
  </si>
  <si>
    <t>L0000002539</t>
  </si>
  <si>
    <t>지에이치신소재</t>
  </si>
  <si>
    <t>1955110052004</t>
  </si>
  <si>
    <t>6158122009</t>
  </si>
  <si>
    <t>A0002816514</t>
  </si>
  <si>
    <t>[과정] 주식회사보백씨앤에스</t>
  </si>
  <si>
    <t>1752110036727</t>
  </si>
  <si>
    <t>5138168830</t>
  </si>
  <si>
    <t>A0001215217</t>
  </si>
  <si>
    <t>케이비아이건설(주)</t>
  </si>
  <si>
    <t>1748110020969</t>
  </si>
  <si>
    <t>5158116513</t>
  </si>
  <si>
    <t>0EU4GGLH9HS</t>
  </si>
  <si>
    <t>주식회사 티제이이엔지</t>
  </si>
  <si>
    <t>1760110152550</t>
  </si>
  <si>
    <t>5868802043</t>
  </si>
  <si>
    <t>1-ICHD80</t>
  </si>
  <si>
    <t>[과정] 주식회사 에스이에스모바일</t>
  </si>
  <si>
    <t>1760110084711</t>
  </si>
  <si>
    <t>5138177979</t>
  </si>
  <si>
    <t>0CT6CLLIC8U</t>
  </si>
  <si>
    <t>주식회사 메버릭로지스틱스코리아</t>
  </si>
  <si>
    <t>1760110109585</t>
  </si>
  <si>
    <t>5078114421</t>
  </si>
  <si>
    <t>0BE1DZXHYYF</t>
  </si>
  <si>
    <t>주식회사 와이에스텍</t>
  </si>
  <si>
    <t>1760110114758</t>
  </si>
  <si>
    <t>6388700752</t>
  </si>
  <si>
    <t>0BZKH8VIJQC</t>
  </si>
  <si>
    <t>(주)마루랑</t>
  </si>
  <si>
    <t>1760110161254</t>
  </si>
  <si>
    <t>3378102710</t>
  </si>
  <si>
    <t>0B8KH7FIB5A</t>
  </si>
  <si>
    <t>주식회사 청안</t>
  </si>
  <si>
    <t>1760110159689</t>
  </si>
  <si>
    <t>3778802245</t>
  </si>
  <si>
    <t>0DDVH96IC87</t>
  </si>
  <si>
    <t>(주)휴그린</t>
  </si>
  <si>
    <t>1712110123784</t>
  </si>
  <si>
    <t>4748102232</t>
  </si>
  <si>
    <t>091BHUXIF11</t>
  </si>
  <si>
    <t>의료법인 민현의료재단 미래로병원</t>
  </si>
  <si>
    <t>1760330007569</t>
  </si>
  <si>
    <t>4578200575</t>
  </si>
  <si>
    <t>0EZVHUJJ25Y</t>
  </si>
  <si>
    <t>의료법인승미의료재단</t>
  </si>
  <si>
    <t>1715330003934</t>
  </si>
  <si>
    <t>5088212613</t>
  </si>
  <si>
    <t>A0001718575</t>
  </si>
  <si>
    <t>장원테크</t>
  </si>
  <si>
    <t>1760110020559</t>
  </si>
  <si>
    <t>5138117030</t>
  </si>
  <si>
    <t>A0001300288</t>
  </si>
  <si>
    <t>(주)포텍</t>
  </si>
  <si>
    <t>1748110032972</t>
  </si>
  <si>
    <t>5158124221</t>
  </si>
  <si>
    <t>7HO5EKUQ6R5</t>
  </si>
  <si>
    <t>(주)대덕정공</t>
  </si>
  <si>
    <t>1752110045843</t>
  </si>
  <si>
    <t>5138187026</t>
  </si>
  <si>
    <t>A0001350956</t>
  </si>
  <si>
    <t>[전략] 월덱스</t>
  </si>
  <si>
    <t>1760110020723</t>
  </si>
  <si>
    <t>5138117137</t>
  </si>
  <si>
    <t>L0000002568</t>
  </si>
  <si>
    <t>주식회사 NPK</t>
  </si>
  <si>
    <t>1101110522311</t>
  </si>
  <si>
    <t>2118138347</t>
  </si>
  <si>
    <t>A0001417119</t>
  </si>
  <si>
    <t>삼보프라텍(주)</t>
  </si>
  <si>
    <t>1752110006754</t>
  </si>
  <si>
    <t>5048125064</t>
  </si>
  <si>
    <t>주식회사 무지개무역</t>
  </si>
  <si>
    <t>(주)아침빛바다</t>
  </si>
  <si>
    <t>약목단위농협</t>
  </si>
  <si>
    <t>L0000525083</t>
  </si>
  <si>
    <t>경명새마을금고</t>
  </si>
  <si>
    <t>1760110062478</t>
  </si>
  <si>
    <t>5138156130</t>
  </si>
  <si>
    <t>(주)라온저축은행</t>
  </si>
  <si>
    <t>오성상호저축은행</t>
  </si>
  <si>
    <t>L0000006082</t>
  </si>
  <si>
    <t>(재)영남문화재연구원</t>
  </si>
  <si>
    <t>L0000239715</t>
  </si>
  <si>
    <t>지천단위농업협동조합장</t>
  </si>
  <si>
    <t>(주)성산하이텍왜관공장</t>
  </si>
  <si>
    <t>L0000028477</t>
  </si>
  <si>
    <t>(재)왜관성베네딕도수도원</t>
  </si>
  <si>
    <t>1752220000026</t>
  </si>
  <si>
    <t>5048215239</t>
  </si>
  <si>
    <t>L0000026609</t>
  </si>
  <si>
    <t>(주)케디엠</t>
  </si>
  <si>
    <t>1701110213083</t>
  </si>
  <si>
    <t>5148143206</t>
  </si>
  <si>
    <t>L0000030938</t>
  </si>
  <si>
    <t>동명교통(주)</t>
  </si>
  <si>
    <t>L0001762508</t>
  </si>
  <si>
    <t>(주)씨제이파라다이스</t>
  </si>
  <si>
    <t>A0001556033</t>
  </si>
  <si>
    <t>타타대우상용차대구경북판매(주)</t>
  </si>
  <si>
    <t>L0000025569</t>
  </si>
  <si>
    <t>의료법인시몬정신병원</t>
  </si>
  <si>
    <t>L0000041575</t>
  </si>
  <si>
    <t>동산공업(주)</t>
  </si>
  <si>
    <t>1701110054726</t>
  </si>
  <si>
    <t>5038116693</t>
  </si>
  <si>
    <t>L0000030329</t>
  </si>
  <si>
    <t>주식회사에이에스티</t>
  </si>
  <si>
    <t>1701110277055</t>
  </si>
  <si>
    <t>5038166155</t>
  </si>
  <si>
    <t>A0002782164</t>
  </si>
  <si>
    <t>(주)인터테크</t>
  </si>
  <si>
    <t>1701110261660</t>
  </si>
  <si>
    <t>5148150798</t>
  </si>
  <si>
    <t>L0000033325</t>
  </si>
  <si>
    <t>주식회사 금성스틸</t>
  </si>
  <si>
    <t>1701110127672</t>
  </si>
  <si>
    <t>5148128767</t>
  </si>
  <si>
    <t>L0000017093</t>
  </si>
  <si>
    <t>[과정] 주식회사 동남정공</t>
  </si>
  <si>
    <t>1701110320557</t>
  </si>
  <si>
    <t>5048169330</t>
  </si>
  <si>
    <t>L0000437229</t>
  </si>
  <si>
    <t>(주)남양전자</t>
  </si>
  <si>
    <t>1752110019260</t>
  </si>
  <si>
    <t>5138135381</t>
  </si>
  <si>
    <t>L0000281852</t>
  </si>
  <si>
    <t>삼성판넬플랜트</t>
  </si>
  <si>
    <t>1752110008263</t>
  </si>
  <si>
    <t>5048128663</t>
  </si>
  <si>
    <t>A0001392815</t>
  </si>
  <si>
    <t>선산농업협동조합</t>
  </si>
  <si>
    <t>1753360000108</t>
  </si>
  <si>
    <t>5138200308</t>
  </si>
  <si>
    <t>L0001762930</t>
  </si>
  <si>
    <t>사단법인구미시새마을회</t>
  </si>
  <si>
    <t>1760210001996</t>
  </si>
  <si>
    <t>5138207709</t>
  </si>
  <si>
    <t>L0000035278</t>
  </si>
  <si>
    <t>(주)나우테크 2공장</t>
  </si>
  <si>
    <t>1760110012738</t>
  </si>
  <si>
    <t>5138110677</t>
  </si>
  <si>
    <t>083LGBLHQQ2</t>
  </si>
  <si>
    <t>(주)알지</t>
  </si>
  <si>
    <t>1752110074173</t>
  </si>
  <si>
    <t>4078602260</t>
  </si>
  <si>
    <t>A0002798875</t>
  </si>
  <si>
    <t>(주)하이비젼시스템</t>
  </si>
  <si>
    <t>1101114324127</t>
  </si>
  <si>
    <t>1048627794</t>
  </si>
  <si>
    <t>A0001298442</t>
  </si>
  <si>
    <t>(주)금성지앤씨</t>
  </si>
  <si>
    <t>1752110024186</t>
  </si>
  <si>
    <t>5138143391</t>
  </si>
  <si>
    <t>A9TKZGUIR7P</t>
  </si>
  <si>
    <t>[과정] (주) 일성테크</t>
  </si>
  <si>
    <t>1752110021413</t>
  </si>
  <si>
    <t>5138139048</t>
  </si>
  <si>
    <t>A0001218739</t>
  </si>
  <si>
    <t>(주)챔프</t>
  </si>
  <si>
    <t>1752110030670</t>
  </si>
  <si>
    <t>5138156635</t>
  </si>
  <si>
    <t>L0000039990</t>
  </si>
  <si>
    <t>[과정] (주)유성</t>
  </si>
  <si>
    <t>1747110002779</t>
  </si>
  <si>
    <t>5058120927</t>
  </si>
  <si>
    <t>A0002819589</t>
  </si>
  <si>
    <t>(주)구일</t>
  </si>
  <si>
    <t>1752110036743</t>
  </si>
  <si>
    <t>5138168859</t>
  </si>
  <si>
    <t>L0000044381</t>
  </si>
  <si>
    <t>김천신용협동조합</t>
  </si>
  <si>
    <t>1713410000341</t>
  </si>
  <si>
    <t>5108201157</t>
  </si>
  <si>
    <t>1-I6RAAW</t>
  </si>
  <si>
    <t>주식회사 정도정밀</t>
  </si>
  <si>
    <t>1713110026051</t>
  </si>
  <si>
    <t>5108132051</t>
  </si>
  <si>
    <t>A0001387296</t>
  </si>
  <si>
    <t>영진화학공업(주)</t>
  </si>
  <si>
    <t>1701110030023</t>
  </si>
  <si>
    <t>5038107379</t>
  </si>
  <si>
    <t>L0000038890</t>
  </si>
  <si>
    <t>삼금공업㈜</t>
  </si>
  <si>
    <t>1713110001243</t>
  </si>
  <si>
    <t>5108101238</t>
  </si>
  <si>
    <t>L0000002437</t>
  </si>
  <si>
    <t>고려플라텍(주)</t>
  </si>
  <si>
    <t>1713110010765</t>
  </si>
  <si>
    <t>5108113525</t>
  </si>
  <si>
    <t>A0001215399</t>
  </si>
  <si>
    <t>(주)한들</t>
  </si>
  <si>
    <t>1752110010086</t>
  </si>
  <si>
    <t>5138120141</t>
  </si>
  <si>
    <t>L0000047529</t>
  </si>
  <si>
    <t>(주)한국테크</t>
  </si>
  <si>
    <t>1701110187634</t>
  </si>
  <si>
    <t>5038148308</t>
  </si>
  <si>
    <t>L0000178039</t>
  </si>
  <si>
    <t>비젼이엔지(주)</t>
  </si>
  <si>
    <t>1760110021763</t>
  </si>
  <si>
    <t>5138118233</t>
  </si>
  <si>
    <t>A0001921441</t>
  </si>
  <si>
    <t>보람</t>
  </si>
  <si>
    <t>2801110069615</t>
  </si>
  <si>
    <t>1278193254</t>
  </si>
  <si>
    <t>L0001762601</t>
  </si>
  <si>
    <t>[과정] (주)신라환경</t>
  </si>
  <si>
    <t>1701110122060</t>
  </si>
  <si>
    <t>5038134463</t>
  </si>
  <si>
    <t>A0001701477</t>
  </si>
  <si>
    <t>(주)제이에이치산업</t>
  </si>
  <si>
    <t>1311110249126</t>
  </si>
  <si>
    <t>1298642800</t>
  </si>
  <si>
    <t>L0000416676</t>
  </si>
  <si>
    <t>동양산업(주)BLU사업부</t>
  </si>
  <si>
    <t>1760110004393</t>
  </si>
  <si>
    <t>5138103856</t>
  </si>
  <si>
    <t>A0002708235</t>
  </si>
  <si>
    <t>(주)가랑</t>
  </si>
  <si>
    <t>1760110070976</t>
  </si>
  <si>
    <t>5138164232</t>
  </si>
  <si>
    <t>L0000368774</t>
  </si>
  <si>
    <t>(주)대진기계</t>
  </si>
  <si>
    <t>1752110014963</t>
  </si>
  <si>
    <t>5138127412</t>
  </si>
  <si>
    <t>A0001674829</t>
  </si>
  <si>
    <t>대경(주)</t>
  </si>
  <si>
    <t>1760110027745</t>
  </si>
  <si>
    <t>5138124623</t>
  </si>
  <si>
    <t>A0001642029</t>
  </si>
  <si>
    <t>[과정] (사)구미중소기업협의회</t>
  </si>
  <si>
    <t>1760210001558</t>
  </si>
  <si>
    <t>5138206618</t>
  </si>
  <si>
    <t>L0000358475</t>
  </si>
  <si>
    <t>사회복지법인삼성원</t>
  </si>
  <si>
    <t>1760320000028</t>
  </si>
  <si>
    <t>5138201914</t>
  </si>
  <si>
    <t>A0001233294</t>
  </si>
  <si>
    <t>(주)송산주택</t>
  </si>
  <si>
    <t>1701110145020</t>
  </si>
  <si>
    <t>5028146011</t>
  </si>
  <si>
    <t>L0000368481</t>
  </si>
  <si>
    <t>(주)제일통운</t>
  </si>
  <si>
    <t>1752110015466</t>
  </si>
  <si>
    <t>5138129254</t>
  </si>
  <si>
    <t>0EK3E4LIKPG</t>
  </si>
  <si>
    <t>(주) 인스타</t>
  </si>
  <si>
    <t>1760110101317</t>
  </si>
  <si>
    <t>7938600256</t>
  </si>
  <si>
    <t>09IPH6WI4T5</t>
  </si>
  <si>
    <t>[과정] (주)비에스</t>
  </si>
  <si>
    <t>1748110112237</t>
  </si>
  <si>
    <t>6468602074</t>
  </si>
  <si>
    <t>A0002800189</t>
  </si>
  <si>
    <t>(주)태웅시스템즈</t>
  </si>
  <si>
    <t>1760110069250</t>
  </si>
  <si>
    <t>5138162457</t>
  </si>
  <si>
    <t>A0001704821</t>
  </si>
  <si>
    <t>(주)협성테크</t>
  </si>
  <si>
    <t>1752110022445</t>
  </si>
  <si>
    <t>5138140939</t>
  </si>
  <si>
    <t>08SVE4GJ1Y6</t>
  </si>
  <si>
    <t>[과정] 포인드 주식회사</t>
  </si>
  <si>
    <t>1760110112075</t>
  </si>
  <si>
    <t>3348700694</t>
  </si>
  <si>
    <t>L0000121481</t>
  </si>
  <si>
    <t>새로닉스</t>
  </si>
  <si>
    <t>1753110000762</t>
  </si>
  <si>
    <t>5138101294</t>
  </si>
  <si>
    <t>07VECM3IUTV</t>
  </si>
  <si>
    <t>재영텍</t>
  </si>
  <si>
    <t>1760110107274</t>
  </si>
  <si>
    <t>1938600437</t>
  </si>
  <si>
    <t>L0000034811</t>
  </si>
  <si>
    <t>[과정] 티에스피</t>
  </si>
  <si>
    <t>1101110932049</t>
  </si>
  <si>
    <t>2298113731</t>
  </si>
  <si>
    <t>L0000002740</t>
  </si>
  <si>
    <t>[과정] 예일산업(주)</t>
  </si>
  <si>
    <t>1760110018421</t>
  </si>
  <si>
    <t>5138115051</t>
  </si>
  <si>
    <t>A0001306345</t>
  </si>
  <si>
    <t>(주)동방종합건설</t>
  </si>
  <si>
    <t>1760110024410</t>
  </si>
  <si>
    <t>5138121136</t>
  </si>
  <si>
    <t>A0001903816</t>
  </si>
  <si>
    <t>[과정] 성진정밀(주)</t>
  </si>
  <si>
    <t>1760110035201</t>
  </si>
  <si>
    <t>5138131255</t>
  </si>
  <si>
    <t>1-I3ZE0J</t>
  </si>
  <si>
    <t>주식회사 옴니엔지니어링</t>
  </si>
  <si>
    <t>1101115137115</t>
  </si>
  <si>
    <t>2308100371</t>
  </si>
  <si>
    <t>L0000025091</t>
  </si>
  <si>
    <t>해평단위농업협동조합</t>
  </si>
  <si>
    <t>1753360000116</t>
  </si>
  <si>
    <t>5138206374</t>
  </si>
  <si>
    <t>[과정] (재)영남문화재연구원</t>
  </si>
  <si>
    <t>1752220000068</t>
  </si>
  <si>
    <t>5138205813</t>
  </si>
  <si>
    <t>L0000006165</t>
  </si>
  <si>
    <t>경원전자</t>
  </si>
  <si>
    <t>1760110027894</t>
  </si>
  <si>
    <t>5138124754</t>
  </si>
  <si>
    <t>A0001388971</t>
  </si>
  <si>
    <t>(주)이노켐구미</t>
  </si>
  <si>
    <t>2341110037733</t>
  </si>
  <si>
    <t>6218161822</t>
  </si>
  <si>
    <t>1-KJT1QJ</t>
  </si>
  <si>
    <t>(주) 유진전자</t>
  </si>
  <si>
    <t>1760110087947</t>
  </si>
  <si>
    <t>5138180402</t>
  </si>
  <si>
    <t>A0001188384</t>
  </si>
  <si>
    <t>[과정] 대림로얄이앤피(주)</t>
  </si>
  <si>
    <t>1701110030065</t>
  </si>
  <si>
    <t>5048115950</t>
  </si>
  <si>
    <t>법인고객영업1부</t>
  </si>
  <si>
    <t>1-GFPMF3</t>
  </si>
  <si>
    <t>영진기술 주식회사</t>
  </si>
  <si>
    <t>7338300030</t>
  </si>
  <si>
    <t>L0000555998</t>
  </si>
  <si>
    <t>봉화선거관리위원회</t>
  </si>
  <si>
    <t>5128301086</t>
  </si>
  <si>
    <t>풍기특산물영농조합법인</t>
  </si>
  <si>
    <t>5128107198</t>
  </si>
  <si>
    <t>09KXIS5J9L9</t>
  </si>
  <si>
    <t>봉화열목어마을 영농</t>
  </si>
  <si>
    <t>1757710002673</t>
  </si>
  <si>
    <t>A0001906248</t>
  </si>
  <si>
    <t>(주)태진전력</t>
  </si>
  <si>
    <t>1341110122262</t>
  </si>
  <si>
    <t>1388123739</t>
  </si>
  <si>
    <t>3778101698</t>
  </si>
  <si>
    <t>1-LUH8HJ</t>
  </si>
  <si>
    <t>농업회사법인 늘푸른 주식회사</t>
  </si>
  <si>
    <t>1756110015062</t>
  </si>
  <si>
    <t>5128122976</t>
  </si>
  <si>
    <t>0CYWHRLHWQK</t>
  </si>
  <si>
    <t>주식회사 삼덕이엔지</t>
  </si>
  <si>
    <t>1757110014575</t>
  </si>
  <si>
    <t>A0002844675</t>
  </si>
  <si>
    <t>봉화꽃플라워영농조합법인</t>
  </si>
  <si>
    <t>1757710001584</t>
  </si>
  <si>
    <t>5128116377</t>
  </si>
  <si>
    <t>5128110316</t>
  </si>
  <si>
    <t>A0001573111</t>
  </si>
  <si>
    <t>주식회사근영에너지</t>
  </si>
  <si>
    <t>1757110004592</t>
  </si>
  <si>
    <t>5028602226</t>
  </si>
  <si>
    <t>09BLDXZIM1O</t>
  </si>
  <si>
    <t>대성포장</t>
  </si>
  <si>
    <t>1757110010333</t>
  </si>
  <si>
    <t>0AHBHTEJ9KK</t>
  </si>
  <si>
    <t>농업회사법인 주식회사 봉화드림농원</t>
  </si>
  <si>
    <t>1757110013824</t>
  </si>
  <si>
    <t>2648602343</t>
  </si>
  <si>
    <t>L0000595935</t>
  </si>
  <si>
    <t>경북북부제3교도소</t>
  </si>
  <si>
    <t>5088303241</t>
  </si>
  <si>
    <t>L0001763292</t>
  </si>
  <si>
    <t>입암면사무소</t>
  </si>
  <si>
    <t>5088302465</t>
  </si>
  <si>
    <t>L0001763283</t>
  </si>
  <si>
    <t>석보면사무소</t>
  </si>
  <si>
    <t>5088302499</t>
  </si>
  <si>
    <t>L0001763288</t>
  </si>
  <si>
    <t>일월면사무소</t>
  </si>
  <si>
    <t>5088302470</t>
  </si>
  <si>
    <t>L0001763287</t>
  </si>
  <si>
    <t>영양읍사무소</t>
  </si>
  <si>
    <t>5088302446</t>
  </si>
  <si>
    <t>L0001763296</t>
  </si>
  <si>
    <t>청기면사무소</t>
  </si>
  <si>
    <t>5088302451</t>
  </si>
  <si>
    <t>A0001122929</t>
  </si>
  <si>
    <t>(주)신호</t>
  </si>
  <si>
    <t>1743110004020</t>
  </si>
  <si>
    <t>5088116795</t>
  </si>
  <si>
    <t>A0001226368</t>
  </si>
  <si>
    <t>(주)복주</t>
  </si>
  <si>
    <t>1711110019290</t>
  </si>
  <si>
    <t>5088126110</t>
  </si>
  <si>
    <t>1-Q80R7O</t>
  </si>
  <si>
    <t>이정숙</t>
  </si>
  <si>
    <t>1711110030551</t>
  </si>
  <si>
    <t>8578800156</t>
  </si>
  <si>
    <t>0AX6DX1HS8E</t>
  </si>
  <si>
    <t>주식회사 수영산업</t>
  </si>
  <si>
    <t>1711110038290</t>
  </si>
  <si>
    <t>3578600837</t>
  </si>
  <si>
    <t>0AQKESVIL4G</t>
  </si>
  <si>
    <t>주식회사 이앤에스</t>
  </si>
  <si>
    <t>1711110042639</t>
  </si>
  <si>
    <t>4048601582</t>
  </si>
  <si>
    <t>0DC7CKUHR8H</t>
  </si>
  <si>
    <t>영농조합법인 길흥</t>
  </si>
  <si>
    <t>1711710011620</t>
  </si>
  <si>
    <t>4958100565</t>
  </si>
  <si>
    <t>L0001763305</t>
  </si>
  <si>
    <t>현서면사무소</t>
  </si>
  <si>
    <t>5088301826</t>
  </si>
  <si>
    <t>L0001763281</t>
  </si>
  <si>
    <t>부남면사무소</t>
  </si>
  <si>
    <t>5088301791</t>
  </si>
  <si>
    <t>L0001763295</t>
  </si>
  <si>
    <t>진보면사무소</t>
  </si>
  <si>
    <t>5088301845</t>
  </si>
  <si>
    <t>홍승철</t>
  </si>
  <si>
    <t>L0000567449</t>
  </si>
  <si>
    <t>(사)경북미래문화재단</t>
  </si>
  <si>
    <t>1711210001444</t>
  </si>
  <si>
    <t>5088210065</t>
  </si>
  <si>
    <t>A0001414561</t>
  </si>
  <si>
    <t>(사)경북북부연구원</t>
  </si>
  <si>
    <t>1714210000630</t>
  </si>
  <si>
    <t>1-I4VSU8</t>
  </si>
  <si>
    <t>(사)안동시농업인단체협의회</t>
  </si>
  <si>
    <t>1711210000925</t>
  </si>
  <si>
    <t>5088205392</t>
  </si>
  <si>
    <t>A0001542472</t>
  </si>
  <si>
    <t>(주)안동정보시스템</t>
  </si>
  <si>
    <t>1711110015008</t>
  </si>
  <si>
    <t>5088119512</t>
  </si>
  <si>
    <t>A0001105127</t>
  </si>
  <si>
    <t>(주)청아띠농업회사법인</t>
  </si>
  <si>
    <t>1701110276205</t>
  </si>
  <si>
    <t>5048159507</t>
  </si>
  <si>
    <t>1-I4EHX1</t>
  </si>
  <si>
    <t>(주)한맥종합건설</t>
  </si>
  <si>
    <t>2055110021022</t>
  </si>
  <si>
    <t>4128128006</t>
  </si>
  <si>
    <t>1-K96353</t>
  </si>
  <si>
    <t>경안정보기술(주)</t>
  </si>
  <si>
    <t>1711110014860</t>
  </si>
  <si>
    <t>5088119337</t>
  </si>
  <si>
    <t>1-JLI1C6</t>
  </si>
  <si>
    <t>대원골재산업주식회사</t>
  </si>
  <si>
    <t>1711110028316</t>
  </si>
  <si>
    <t>5088138090</t>
  </si>
  <si>
    <t>A0001113290</t>
  </si>
  <si>
    <t>미르종합건설(주)</t>
  </si>
  <si>
    <t>1156110033660</t>
  </si>
  <si>
    <t>5068141866</t>
  </si>
  <si>
    <t>1-RM65SG</t>
  </si>
  <si>
    <t>사단법인 안동시스포츠클럽</t>
  </si>
  <si>
    <t>1711210002525</t>
  </si>
  <si>
    <t>8618200037</t>
  </si>
  <si>
    <t>0CPNETJHQ6V</t>
  </si>
  <si>
    <t>사단법인안동시관광협의회</t>
  </si>
  <si>
    <t>1711210002939</t>
  </si>
  <si>
    <t>5898101404</t>
  </si>
  <si>
    <t>A0001257210</t>
  </si>
  <si>
    <t>안동주류판매(주)</t>
  </si>
  <si>
    <t>1711110000314</t>
  </si>
  <si>
    <t>5088100459</t>
  </si>
  <si>
    <t>A0002856986</t>
  </si>
  <si>
    <t>온통신주식회사</t>
  </si>
  <si>
    <t>1711110025015</t>
  </si>
  <si>
    <t>5088133659</t>
  </si>
  <si>
    <t>1-LJD2ZL</t>
  </si>
  <si>
    <t>의료법인 안흥의료재단</t>
  </si>
  <si>
    <t>1711330010838</t>
  </si>
  <si>
    <t>5088212762</t>
  </si>
  <si>
    <t>L0000191059</t>
  </si>
  <si>
    <t>의료법인 염광의료재단(성심병원)</t>
  </si>
  <si>
    <t>1715330002184</t>
  </si>
  <si>
    <t>5088208458</t>
  </si>
  <si>
    <t>0BOBCJGIJYR</t>
  </si>
  <si>
    <t>주식회사 한국문화방송</t>
  </si>
  <si>
    <t>1711110031442</t>
  </si>
  <si>
    <t>2908100107</t>
  </si>
  <si>
    <t>A0001721732</t>
  </si>
  <si>
    <t>(주)상주장례예식장</t>
  </si>
  <si>
    <t>1714110009633</t>
  </si>
  <si>
    <t>5118113514</t>
  </si>
  <si>
    <t>0BP0D9QJ0IY</t>
  </si>
  <si>
    <t>(주)에스앤에프건설</t>
  </si>
  <si>
    <t>2850110357992</t>
  </si>
  <si>
    <t>3358700794</t>
  </si>
  <si>
    <t>A0001502504</t>
  </si>
  <si>
    <t>(주)영산건설</t>
  </si>
  <si>
    <t>1760110014148</t>
  </si>
  <si>
    <t>5138111827</t>
  </si>
  <si>
    <t>0D8YG7PIF36</t>
  </si>
  <si>
    <t>(주)원스</t>
  </si>
  <si>
    <t>1314110421041</t>
  </si>
  <si>
    <t>1048701243</t>
  </si>
  <si>
    <t>1-I64OBA</t>
  </si>
  <si>
    <t>(주)청우종합이엔씨</t>
  </si>
  <si>
    <t>1714110018600</t>
  </si>
  <si>
    <t>5118122158</t>
  </si>
  <si>
    <t>08K6CKJHPEL</t>
  </si>
  <si>
    <t>농업회사법인 (주)오미원</t>
  </si>
  <si>
    <t>1754110015181</t>
  </si>
  <si>
    <t>5058600514</t>
  </si>
  <si>
    <t>0CBZD9MJI4U</t>
  </si>
  <si>
    <t>농업회사법인 감나무(주)</t>
  </si>
  <si>
    <t>1714110022700</t>
  </si>
  <si>
    <t>6748700495</t>
  </si>
  <si>
    <t>0B50EU8JGWW</t>
  </si>
  <si>
    <t>농업회사법인 들마루 주식회사</t>
  </si>
  <si>
    <t>1714110028534</t>
  </si>
  <si>
    <t>7918701542</t>
  </si>
  <si>
    <t>A0001301951</t>
  </si>
  <si>
    <t>농업회사법인주식회사샤토엠</t>
  </si>
  <si>
    <t>1754110008764</t>
  </si>
  <si>
    <t>5118116108</t>
  </si>
  <si>
    <t>A0001679620</t>
  </si>
  <si>
    <t>사벌농협</t>
  </si>
  <si>
    <t>1714360000150</t>
  </si>
  <si>
    <t>5118200243</t>
  </si>
  <si>
    <t>0B5DE22HX3W</t>
  </si>
  <si>
    <t>삼성전기 주식회사</t>
  </si>
  <si>
    <t>1714110026108</t>
  </si>
  <si>
    <t>3118152576</t>
  </si>
  <si>
    <t>A0001255055</t>
  </si>
  <si>
    <t>상주시 체육회</t>
  </si>
  <si>
    <t>1714210001498</t>
  </si>
  <si>
    <t>5118261600</t>
  </si>
  <si>
    <t>A0001612106</t>
  </si>
  <si>
    <t>상주여객자동차(주)</t>
  </si>
  <si>
    <t>1714110002900</t>
  </si>
  <si>
    <t>5118102400</t>
  </si>
  <si>
    <t>A0002849330</t>
  </si>
  <si>
    <t>이로하영농조합법인</t>
  </si>
  <si>
    <t>1754710003487</t>
  </si>
  <si>
    <t>5118120204</t>
  </si>
  <si>
    <t>1-I6T1OT</t>
  </si>
  <si>
    <t>주식회사 라임</t>
  </si>
  <si>
    <t>1714110018923</t>
  </si>
  <si>
    <t>5118122537</t>
  </si>
  <si>
    <t>A0001602716</t>
  </si>
  <si>
    <t>주식회사 썬앤진홀딩스</t>
  </si>
  <si>
    <t>1311110224144</t>
  </si>
  <si>
    <t>1298629374</t>
  </si>
  <si>
    <t>08CMGEKIKK2</t>
  </si>
  <si>
    <t>주식회사 주한산업</t>
  </si>
  <si>
    <t>1513110017335</t>
  </si>
  <si>
    <t>3028602228</t>
  </si>
  <si>
    <t>0CQ8H2DHS2Z</t>
  </si>
  <si>
    <t>주식회사 혜성에스에이치</t>
  </si>
  <si>
    <t>1754110022558</t>
  </si>
  <si>
    <t>5658802269</t>
  </si>
  <si>
    <t>A0001307435</t>
  </si>
  <si>
    <t>주식회사미도광고기획</t>
  </si>
  <si>
    <t>1754110004837</t>
  </si>
  <si>
    <t>5118110633</t>
  </si>
  <si>
    <t>A0001350851</t>
  </si>
  <si>
    <t>한두레축산영농조합법인</t>
  </si>
  <si>
    <t>1754710002447</t>
  </si>
  <si>
    <t>5118112058</t>
  </si>
  <si>
    <t>1711110004515</t>
  </si>
  <si>
    <t>5088105677</t>
  </si>
  <si>
    <t>1760110012449</t>
  </si>
  <si>
    <t>5138110473</t>
  </si>
  <si>
    <t>1101110208052</t>
  </si>
  <si>
    <t>5138500333</t>
  </si>
  <si>
    <t>1701110381335</t>
  </si>
  <si>
    <t>5048183633</t>
  </si>
  <si>
    <t>1753110003823</t>
  </si>
  <si>
    <t>5138107264</t>
  </si>
  <si>
    <t>1752110025499</t>
  </si>
  <si>
    <t>5138146097</t>
  </si>
  <si>
    <t>1760110095403</t>
  </si>
  <si>
    <t>5138189169</t>
  </si>
  <si>
    <t>1760110055291</t>
  </si>
  <si>
    <t>5138149513</t>
  </si>
  <si>
    <t>1760110100731</t>
  </si>
  <si>
    <t>7968502009</t>
  </si>
  <si>
    <t>1760110073087</t>
  </si>
  <si>
    <t>5138166088</t>
  </si>
  <si>
    <t>1701110163006</t>
  </si>
  <si>
    <t>5148135690</t>
  </si>
  <si>
    <t>1701110249880</t>
  </si>
  <si>
    <t>5048152765</t>
  </si>
  <si>
    <t>1760110123303</t>
  </si>
  <si>
    <t>8018800885</t>
  </si>
  <si>
    <t>1101110157126</t>
  </si>
  <si>
    <t>5138107702</t>
  </si>
  <si>
    <t>1752110022453</t>
  </si>
  <si>
    <t>5138140962</t>
  </si>
  <si>
    <t>1760110027985</t>
  </si>
  <si>
    <t>5138124884</t>
  </si>
  <si>
    <t>1760110030889</t>
  </si>
  <si>
    <t>5138126785</t>
  </si>
  <si>
    <t>1760110069440</t>
  </si>
  <si>
    <t>5138162568</t>
  </si>
  <si>
    <t>관리고객ID</t>
  </si>
  <si>
    <t>관리고객명</t>
  </si>
  <si>
    <t>고객분류</t>
  </si>
  <si>
    <t>계층유형</t>
  </si>
  <si>
    <t>법인등록번호</t>
  </si>
  <si>
    <t>사업자번호</t>
  </si>
  <si>
    <t>법인단</t>
  </si>
  <si>
    <t>영업부</t>
  </si>
  <si>
    <t>팀</t>
  </si>
  <si>
    <t>영업사원</t>
  </si>
  <si>
    <t>경북법인고객담당</t>
  </si>
  <si>
    <t>김병욱</t>
  </si>
  <si>
    <t>김승환</t>
  </si>
  <si>
    <t>권항구</t>
  </si>
  <si>
    <t>A0001241219</t>
  </si>
  <si>
    <t>안동하회마을관리사무소</t>
  </si>
  <si>
    <t>09IJG91IKWB</t>
  </si>
  <si>
    <t>원우산업개발주식회사</t>
  </si>
  <si>
    <t>이대석</t>
  </si>
  <si>
    <t>0A1PFLHJ7E0</t>
  </si>
  <si>
    <t>주식회사 대창산업</t>
  </si>
  <si>
    <t>오다영</t>
  </si>
  <si>
    <t>0AESFKLIBOU</t>
  </si>
  <si>
    <t>뉴테크에너지(주)</t>
  </si>
  <si>
    <t>0AKPDCXIJ32</t>
  </si>
  <si>
    <t>주식회사 포항국제물류센터 냉동창고</t>
  </si>
  <si>
    <t>0DQZETNJFLZ</t>
  </si>
  <si>
    <t>주식회사 삼구</t>
  </si>
  <si>
    <t>0EDJEX6J0BC</t>
  </si>
  <si>
    <t>베페사징크포항 주식회사</t>
  </si>
  <si>
    <t>1-I53FFA</t>
  </si>
  <si>
    <t>한맥건설(주)</t>
  </si>
  <si>
    <t>1-JZA4OW</t>
  </si>
  <si>
    <t>(주)우미산업</t>
  </si>
  <si>
    <t>1-K7Q6MF</t>
  </si>
  <si>
    <t>주식회사 영빈산업</t>
  </si>
  <si>
    <t>A0001243626</t>
  </si>
  <si>
    <t>청수산업주식회사</t>
  </si>
  <si>
    <t>스토리엔네트웍스(주)</t>
  </si>
  <si>
    <t>A0001340500</t>
  </si>
  <si>
    <t>연속건설(주)</t>
  </si>
  <si>
    <t>A0001357864</t>
  </si>
  <si>
    <t>주식회사성호건설</t>
  </si>
  <si>
    <t>A0001366710</t>
  </si>
  <si>
    <t>(주)남광포리마</t>
  </si>
  <si>
    <t>A0001392114</t>
  </si>
  <si>
    <t>티엠테크(주)</t>
  </si>
  <si>
    <t>A0001471866</t>
  </si>
  <si>
    <t>영해농협</t>
  </si>
  <si>
    <t>A0001630562</t>
  </si>
  <si>
    <t>우정산업(주)</t>
  </si>
  <si>
    <t>A0001633765</t>
  </si>
  <si>
    <t>주식회사 창</t>
  </si>
  <si>
    <t>A0001714339</t>
  </si>
  <si>
    <t>(주)원전건설</t>
  </si>
  <si>
    <t>A0002777068</t>
  </si>
  <si>
    <t>(주)삼광건설</t>
  </si>
  <si>
    <t>A0002796752</t>
  </si>
  <si>
    <t>주식회사 팜스포피플</t>
  </si>
  <si>
    <t>A0002804188</t>
  </si>
  <si>
    <t>이비덴그라파이트코리아 주식회사</t>
  </si>
  <si>
    <t>A0002837070</t>
  </si>
  <si>
    <t>(주)대성산업이엔지</t>
  </si>
  <si>
    <t>A0002873865</t>
  </si>
  <si>
    <t>(주)여양산업개발(주</t>
  </si>
  <si>
    <t>L0000028112</t>
  </si>
  <si>
    <t>울진군임업협동조합</t>
  </si>
  <si>
    <t>L0000028323</t>
  </si>
  <si>
    <t>울진농협</t>
  </si>
  <si>
    <t>L0000176086</t>
  </si>
  <si>
    <t>(주)쓰리케이</t>
  </si>
  <si>
    <t>L0000485042</t>
  </si>
  <si>
    <t>대운건설(주)</t>
  </si>
  <si>
    <t>L0000014358</t>
  </si>
  <si>
    <t>[과정] 한동재생공사</t>
  </si>
  <si>
    <t>L0000012064</t>
  </si>
  <si>
    <t>세웅수산(주)</t>
  </si>
  <si>
    <t>A0001244134</t>
  </si>
  <si>
    <t>포항중앙교회</t>
  </si>
  <si>
    <t>1-KZUYHY</t>
  </si>
  <si>
    <t>[과정] 송죽의료재단</t>
  </si>
  <si>
    <t>L0000047770</t>
  </si>
  <si>
    <t>포항축협흥해지소</t>
  </si>
  <si>
    <t>[과정] 주식회사 불이</t>
  </si>
  <si>
    <t>L0000005678</t>
  </si>
  <si>
    <t>대우포항서비스(주)</t>
  </si>
  <si>
    <t>L0000024687</t>
  </si>
  <si>
    <t>[과정] 대아상호저축은행</t>
  </si>
  <si>
    <t>L0000020275</t>
  </si>
  <si>
    <t>흥해농업협동조합</t>
  </si>
  <si>
    <t>L0000034724</t>
  </si>
  <si>
    <t>오천농협</t>
  </si>
  <si>
    <t>L0000034625</t>
  </si>
  <si>
    <t>울진죽변수산업협동조합</t>
  </si>
  <si>
    <t>L0000001645</t>
  </si>
  <si>
    <t>울진축협</t>
  </si>
  <si>
    <t>L0000244855</t>
  </si>
  <si>
    <t>(주)디에스텍</t>
  </si>
  <si>
    <t>09EUEPDIQZ0</t>
  </si>
  <si>
    <t>주식회사 영덕제1풍력발전</t>
  </si>
  <si>
    <t>한동재생공사</t>
  </si>
  <si>
    <t>0BXTGE0I477</t>
  </si>
  <si>
    <t>주식회사 임팩티브에이아이</t>
  </si>
  <si>
    <t>A0001699989</t>
  </si>
  <si>
    <t>성진이앤아이</t>
  </si>
  <si>
    <t>A0001470937</t>
  </si>
  <si>
    <t>웅지시스템(주)</t>
  </si>
  <si>
    <t>A0001651892</t>
  </si>
  <si>
    <t>일신로지스틱스 주식회사</t>
  </si>
  <si>
    <t>A0002893730</t>
  </si>
  <si>
    <t>주식회사세일엔지니어링</t>
  </si>
  <si>
    <t>1-I6QLSU</t>
  </si>
  <si>
    <t>주식회사 에코프로에이피</t>
  </si>
  <si>
    <t>0AAGEWRIC7Z</t>
  </si>
  <si>
    <t>한국퓨얼셀주식회사</t>
  </si>
  <si>
    <t>0D99FI5JM5G</t>
  </si>
  <si>
    <t>현대피엔에스(주)</t>
  </si>
  <si>
    <t>A0002770258</t>
  </si>
  <si>
    <t>포항스틸러스</t>
  </si>
  <si>
    <t>095UHUWIEVD</t>
  </si>
  <si>
    <t>주식회사 대저페리</t>
  </si>
  <si>
    <t>1-MEPO35</t>
  </si>
  <si>
    <t>아이오유소프트주식회사</t>
  </si>
  <si>
    <t>1-NDI8TI</t>
  </si>
  <si>
    <t>포스코인재창조원</t>
  </si>
  <si>
    <t>조영욱</t>
  </si>
  <si>
    <t>김준웅</t>
  </si>
  <si>
    <t>정윤성</t>
  </si>
  <si>
    <t>황성욱</t>
  </si>
  <si>
    <t>1358110399246</t>
  </si>
  <si>
    <t>0BK0ESBJ6V2</t>
  </si>
  <si>
    <t>1701110440644</t>
  </si>
  <si>
    <t>동해지방해양경찰청</t>
  </si>
  <si>
    <t>L0001763753</t>
  </si>
  <si>
    <t>선일일렉콤㈜</t>
  </si>
  <si>
    <t>L0000048978</t>
  </si>
  <si>
    <t>예천농협</t>
  </si>
  <si>
    <t>L0001769667</t>
  </si>
  <si>
    <t>의료법인인덕의료재단 경도요양원</t>
  </si>
  <si>
    <t>1-11NIKW4</t>
  </si>
  <si>
    <t>세미플론㈜</t>
  </si>
  <si>
    <t>0AI6INYHXPP</t>
  </si>
  <si>
    <t>주식회사 코코파</t>
  </si>
  <si>
    <t>0AGNCH1HOGG</t>
  </si>
  <si>
    <t>주식회사 대진</t>
  </si>
  <si>
    <t>0F8QINZI6O7</t>
  </si>
  <si>
    <t>주식회사 퍼센트</t>
  </si>
  <si>
    <t>0DQPEWQHQB9</t>
  </si>
  <si>
    <t>주식회사스토리박스</t>
  </si>
  <si>
    <t>0A9XGZTICXX</t>
  </si>
  <si>
    <t>주식회사 브릿지원이엔씨</t>
  </si>
  <si>
    <t>0AYLHWOHPMN</t>
  </si>
  <si>
    <t>명보이앤씨 주식회사</t>
  </si>
  <si>
    <t>0CCRHX8IQYK</t>
  </si>
  <si>
    <t>주식회사 녹스고지</t>
  </si>
  <si>
    <t>A0001914073</t>
  </si>
  <si>
    <t>주식회사 영주산업</t>
  </si>
  <si>
    <t>08AREXBILK8</t>
  </si>
  <si>
    <t>영농조합법인신이마켓</t>
  </si>
  <si>
    <t>0F9BE4EJLDH</t>
  </si>
  <si>
    <t>주식회사 라온</t>
  </si>
  <si>
    <t>0CZAEX5ITAL</t>
  </si>
  <si>
    <t>주식회사 에이치엠</t>
  </si>
  <si>
    <t>098TCM5J73G</t>
  </si>
  <si>
    <t>주식회사 금계포란</t>
  </si>
  <si>
    <t>A0002813054</t>
  </si>
  <si>
    <t>(주)네츄론</t>
  </si>
  <si>
    <t>07Q5FFTHZZ6</t>
  </si>
  <si>
    <t>주식회사 쎄븐영</t>
  </si>
  <si>
    <t>07RQGCCIYOG</t>
  </si>
  <si>
    <t>주식회사 극동상사</t>
  </si>
  <si>
    <t>0AKVIIQJH5N</t>
  </si>
  <si>
    <t>주식회사해피니스</t>
  </si>
  <si>
    <t>08G4HXVJ5V0</t>
  </si>
  <si>
    <t>주식회사 아이리스컴퍼니</t>
  </si>
  <si>
    <t>0F5RH4DHO2C</t>
  </si>
  <si>
    <t>봉화군청소년상담복지센터</t>
  </si>
  <si>
    <t>서유정</t>
  </si>
  <si>
    <t>A0001597936</t>
  </si>
  <si>
    <t>풍기인삼협동조합 서울사무소</t>
  </si>
  <si>
    <t>L0000009723</t>
  </si>
  <si>
    <t>A0001584609</t>
  </si>
  <si>
    <t>금강레미콘(주)</t>
  </si>
  <si>
    <t>1757110001738</t>
  </si>
  <si>
    <t>7218700087</t>
  </si>
  <si>
    <t>0DWDD6FJ81P</t>
  </si>
  <si>
    <t>농업회사법인(주)백두농산</t>
  </si>
  <si>
    <t>1757110009386</t>
  </si>
  <si>
    <t>8718800550</t>
  </si>
  <si>
    <t>0CJVFNBHOKF</t>
  </si>
  <si>
    <t>숲앤북</t>
  </si>
  <si>
    <t>1757110012834</t>
  </si>
  <si>
    <t>A0001216339</t>
  </si>
  <si>
    <t>금강쏠라텍주식회사</t>
  </si>
  <si>
    <t>1757110005847</t>
  </si>
  <si>
    <t>5128116213</t>
  </si>
  <si>
    <t>5908602766</t>
  </si>
  <si>
    <t>0CC2H1XIIPJ</t>
  </si>
  <si>
    <t>농업회사법인 봉화1농장 주식회사</t>
  </si>
  <si>
    <t>1757110012561</t>
  </si>
  <si>
    <t>2608801690</t>
  </si>
  <si>
    <t>A0001283749</t>
  </si>
  <si>
    <t>새금강레미콘(주)</t>
  </si>
  <si>
    <t>1757110002992</t>
  </si>
  <si>
    <t>1-I5XPUN</t>
  </si>
  <si>
    <t>청량산비나리마을영농조합법인</t>
  </si>
  <si>
    <t>1757710002110</t>
  </si>
  <si>
    <t>5128119791</t>
  </si>
  <si>
    <t>5338600993</t>
  </si>
  <si>
    <t>A0001917426</t>
  </si>
  <si>
    <t>농업회사법인(주)꿈꾸는땅고운그림</t>
  </si>
  <si>
    <t>1757110006027</t>
  </si>
  <si>
    <t>5128116606</t>
  </si>
  <si>
    <t>A0002715355</t>
  </si>
  <si>
    <t>주식회사푸른숲이엔지</t>
  </si>
  <si>
    <t>1757110006811</t>
  </si>
  <si>
    <t>5128118526</t>
  </si>
  <si>
    <t>5118204744</t>
  </si>
  <si>
    <t>08I2G8MJAD0</t>
  </si>
  <si>
    <t>(주)원익큐엔씨 안성지점</t>
  </si>
  <si>
    <t>176011-0035615</t>
  </si>
  <si>
    <t>4388501399</t>
  </si>
  <si>
    <t>박종섭</t>
  </si>
  <si>
    <t>0EELFHKI686</t>
  </si>
  <si>
    <t>경북ICT융합산업진흥협회</t>
  </si>
  <si>
    <t>1748210004318</t>
  </si>
  <si>
    <t>5158210613</t>
  </si>
  <si>
    <t>고한용</t>
  </si>
  <si>
    <t>M0000013925</t>
  </si>
  <si>
    <t>아이하트</t>
  </si>
  <si>
    <t>1101112001751</t>
  </si>
  <si>
    <t>2208191026</t>
  </si>
  <si>
    <t>0A0PIROIDBS</t>
  </si>
  <si>
    <t>에이지씨일렉트로닉스 주식회사</t>
  </si>
  <si>
    <t>110111-9053317</t>
  </si>
  <si>
    <t>0BRKIQHHQ42</t>
  </si>
  <si>
    <t>주식회사 타임리</t>
  </si>
  <si>
    <t>1701110707838</t>
  </si>
  <si>
    <t>2298801044</t>
  </si>
  <si>
    <t>A0001639907</t>
  </si>
  <si>
    <t>주식회사 피에스일렉트로닉스</t>
  </si>
  <si>
    <t>171711-0071503</t>
  </si>
  <si>
    <t>신동희</t>
  </si>
  <si>
    <t>황현철</t>
  </si>
  <si>
    <t>한주수</t>
  </si>
  <si>
    <t>이미영</t>
  </si>
  <si>
    <t>박하림</t>
  </si>
  <si>
    <t>L0000012180</t>
  </si>
  <si>
    <t>1760110032207</t>
  </si>
  <si>
    <t>L0000025108</t>
  </si>
  <si>
    <t>1701110300799</t>
  </si>
  <si>
    <t>1701110291443</t>
  </si>
  <si>
    <t>5028181212</t>
  </si>
  <si>
    <t>1-TKDUJD</t>
  </si>
  <si>
    <t>1752110049936</t>
  </si>
  <si>
    <t>7198600239</t>
  </si>
  <si>
    <t>1701110010629</t>
  </si>
  <si>
    <t>5048104467</t>
  </si>
  <si>
    <t>L0000165073</t>
  </si>
  <si>
    <t>북삼농협협동조합</t>
  </si>
  <si>
    <t>1752360000118</t>
  </si>
  <si>
    <t>A0001411649</t>
  </si>
  <si>
    <t>1752360000134</t>
  </si>
  <si>
    <t>5048200911</t>
  </si>
  <si>
    <t>L0000017168</t>
  </si>
  <si>
    <t>1753110000994</t>
  </si>
  <si>
    <t>L0000020694</t>
  </si>
  <si>
    <t>왜관단위농협협종조합</t>
  </si>
  <si>
    <t>1752360000093</t>
  </si>
  <si>
    <t>1748320000915</t>
  </si>
  <si>
    <t>5138209274</t>
  </si>
  <si>
    <t>ERML76IKJPS</t>
  </si>
  <si>
    <t>㈜북부모터스</t>
  </si>
  <si>
    <t>1701110129834</t>
  </si>
  <si>
    <t>5138533630</t>
  </si>
  <si>
    <t>1-PJ37OP</t>
  </si>
  <si>
    <t>1752110048839</t>
  </si>
  <si>
    <t>1752360000077</t>
  </si>
  <si>
    <t>1752110031743</t>
  </si>
  <si>
    <t>5138158856</t>
  </si>
  <si>
    <t>L0000007240</t>
  </si>
  <si>
    <t>(주)국인산업</t>
  </si>
  <si>
    <t>권도경</t>
  </si>
  <si>
    <t>L0000003036</t>
  </si>
  <si>
    <t>(주)구미교차로</t>
  </si>
  <si>
    <t>L0000019264</t>
  </si>
  <si>
    <t>태평양금속(주)</t>
  </si>
  <si>
    <t>A0001561078</t>
  </si>
  <si>
    <t>(주)솔라전기엘리베이터</t>
  </si>
  <si>
    <t>L0000041408</t>
  </si>
  <si>
    <t>(주)오일전자통신</t>
  </si>
  <si>
    <t>A0002696960</t>
  </si>
  <si>
    <t>(주)에스엘테크</t>
  </si>
  <si>
    <t>1-MZZWZP</t>
  </si>
  <si>
    <t>주식회사 휘닉스테크</t>
  </si>
  <si>
    <t>A0001559068</t>
  </si>
  <si>
    <t>리뉴에너지경북 주식회사</t>
  </si>
  <si>
    <t>0CGRH07J2C5</t>
  </si>
  <si>
    <t>(주)지엔-찬스1</t>
  </si>
  <si>
    <t>A0002789874</t>
  </si>
  <si>
    <t>(주)에스엠디에스피</t>
  </si>
  <si>
    <t>A0002847773</t>
  </si>
  <si>
    <t>㈜씨에스텍</t>
  </si>
  <si>
    <t>대도중공업주식회사</t>
  </si>
  <si>
    <t>A0001322507</t>
  </si>
  <si>
    <t>엑스켐코리아(주)</t>
  </si>
  <si>
    <t>A0001190021</t>
  </si>
  <si>
    <t>(주)영호엔지니어링</t>
  </si>
  <si>
    <t>T0000000505</t>
  </si>
  <si>
    <t>디에프에스</t>
  </si>
  <si>
    <t>L0000114403</t>
  </si>
  <si>
    <t>(주)한국이포</t>
  </si>
  <si>
    <t>A0002752975</t>
  </si>
  <si>
    <t>루미너스(주)</t>
  </si>
  <si>
    <t>A0001652628</t>
  </si>
  <si>
    <t>주식회사 성윤 하이텍</t>
  </si>
  <si>
    <t>A0001724409</t>
  </si>
  <si>
    <t>주식회사 엘원</t>
  </si>
  <si>
    <t>L0000041760</t>
  </si>
  <si>
    <t>콜렉터신영(주)</t>
  </si>
  <si>
    <t>A0002696272</t>
  </si>
  <si>
    <t>원진실업</t>
  </si>
  <si>
    <t>사업상태</t>
    <phoneticPr fontId="1" type="noConversion"/>
  </si>
  <si>
    <t>Biz 업종1</t>
    <phoneticPr fontId="1" type="noConversion"/>
  </si>
  <si>
    <t>Biz 업종2</t>
    <phoneticPr fontId="1" type="noConversion"/>
  </si>
  <si>
    <t>114업종</t>
    <phoneticPr fontId="1" type="noConversion"/>
  </si>
  <si>
    <t>회선수</t>
    <phoneticPr fontId="1" type="noConversion"/>
  </si>
  <si>
    <t>기업규모</t>
    <phoneticPr fontId="1" type="noConversion"/>
  </si>
  <si>
    <t>기업형태</t>
  </si>
  <si>
    <t>설립형태</t>
  </si>
  <si>
    <t>기업상태</t>
  </si>
  <si>
    <t>지번주소</t>
  </si>
  <si>
    <t>지번상세주소</t>
  </si>
  <si>
    <t>전화번호</t>
  </si>
  <si>
    <t>제품명</t>
  </si>
  <si>
    <t>도로명주소</t>
  </si>
  <si>
    <t>도로명상세주소</t>
  </si>
  <si>
    <t>근로자수총합</t>
  </si>
  <si>
    <t>신용등급</t>
  </si>
  <si>
    <t>제조업</t>
  </si>
  <si>
    <t>종합금융업</t>
  </si>
  <si>
    <t>신용금고업</t>
  </si>
  <si>
    <t>신업종명</t>
    <phoneticPr fontId="1" type="noConversion"/>
  </si>
  <si>
    <t>재무업종명</t>
    <phoneticPr fontId="1" type="noConversion"/>
  </si>
  <si>
    <t>정상</t>
  </si>
  <si>
    <t>기업</t>
  </si>
  <si>
    <t>Retail/Service&gt;도소매&gt;산업재 판매&gt;비철금속관도매</t>
  </si>
  <si>
    <t>한시성중소기업</t>
  </si>
  <si>
    <t>주식회사</t>
  </si>
  <si>
    <t>신규설립(개업)</t>
  </si>
  <si>
    <t>경북 김천시 어모면</t>
  </si>
  <si>
    <t>남산리 2028번지</t>
  </si>
  <si>
    <t>054 437 4048</t>
  </si>
  <si>
    <t>탄산리튬, 복합황산염</t>
  </si>
  <si>
    <t>경북 김천시 어모면 산업단지4로</t>
  </si>
  <si>
    <t>89-25 (남산리)</t>
  </si>
  <si>
    <t>BB</t>
  </si>
  <si>
    <t>기타 기초유기화학물질 제조업</t>
  </si>
  <si>
    <t>지자체/공공</t>
  </si>
  <si>
    <t>공공</t>
  </si>
  <si>
    <t>Public&gt;공공&gt;정부/관청&gt;면사무소</t>
  </si>
  <si>
    <t>간이과세자</t>
  </si>
  <si>
    <t>Public&gt;공공&gt;정부/관청&gt;시청</t>
  </si>
  <si>
    <t>금융</t>
  </si>
  <si>
    <t>공통</t>
  </si>
  <si>
    <t>Retail/Service&gt;도소매&gt;자동차관련 판매&gt;주유소</t>
  </si>
  <si>
    <t>판단제외대상</t>
  </si>
  <si>
    <t>조합</t>
  </si>
  <si>
    <t>경북 청송군 현서면</t>
  </si>
  <si>
    <t>구산리 100-6번지</t>
  </si>
  <si>
    <t>경북 청송군 현서면 구산북로</t>
  </si>
  <si>
    <t>63 (구산리,농협하나로마트)</t>
  </si>
  <si>
    <t>산업 단체</t>
  </si>
  <si>
    <t>Finance&gt;금융&gt;은행&gt;농협</t>
  </si>
  <si>
    <t>Retail/Service&gt;도소매&gt;무역, 중개업&gt;농축수산물중개-종합</t>
  </si>
  <si>
    <t>소기업</t>
  </si>
  <si>
    <t>경북 안동시 일직면</t>
  </si>
  <si>
    <t>송리리 91-4번지</t>
  </si>
  <si>
    <t>054 859 0571</t>
  </si>
  <si>
    <t>안동간고등어 외</t>
  </si>
  <si>
    <t>경북 안동시 일직면 조탑본길</t>
  </si>
  <si>
    <t>168 (송리리)</t>
  </si>
  <si>
    <t>BBB-</t>
  </si>
  <si>
    <t>수산동물 건조 및 염장품 제조업</t>
  </si>
  <si>
    <t>1차산업</t>
  </si>
  <si>
    <t>Manufacture&gt;자동차/기계&gt;기계 및 장비&gt;중장비제조(종합)</t>
  </si>
  <si>
    <t>소상공인</t>
  </si>
  <si>
    <t>경북 포항시 북구 흥해읍</t>
  </si>
  <si>
    <t>남성리 264-2번지</t>
  </si>
  <si>
    <t>경북 포항시 북구 흥해읍 중성로</t>
  </si>
  <si>
    <t>40-5 (남성리)</t>
  </si>
  <si>
    <t>건설용 쇄석 생산업</t>
  </si>
  <si>
    <t>Retail/Service&gt;도소매&gt;산업재 판매&gt;철근도매-종합</t>
  </si>
  <si>
    <t>경북 포항시 북구 청하면</t>
  </si>
  <si>
    <t>상대리 25-1번지</t>
  </si>
  <si>
    <t>054 248 1560</t>
  </si>
  <si>
    <t>분체도장</t>
  </si>
  <si>
    <t>경북 포항시 북구 청하면 동해대로2315번길</t>
  </si>
  <si>
    <t>116 (상대리)</t>
  </si>
  <si>
    <t>도장 및 기타 피막처리업</t>
  </si>
  <si>
    <t>Retail/Service&gt;도소매&gt;자동차관련 판매&gt;자동차부품판매</t>
  </si>
  <si>
    <t>대구 달서구 호림동</t>
  </si>
  <si>
    <t>8-5번지</t>
  </si>
  <si>
    <t>053 581 2267</t>
  </si>
  <si>
    <t>닥터 블레이드, 제지 권취용 테이프 등</t>
  </si>
  <si>
    <t>대구 달서구 호산동로</t>
  </si>
  <si>
    <t>14 (호림동)</t>
  </si>
  <si>
    <t>A+</t>
  </si>
  <si>
    <t>그외 기타 특수목적용 기계 제조업</t>
  </si>
  <si>
    <t>서비스</t>
  </si>
  <si>
    <t>Retail/Service&gt;운수업&gt;기타 운송관련서비스&gt;냉동창고</t>
  </si>
  <si>
    <t>용한리 895번지</t>
  </si>
  <si>
    <t>054 241 8100</t>
  </si>
  <si>
    <t>냉동 및 냉장, 일반 창고, 물류창고, 물류서비스 등</t>
  </si>
  <si>
    <t>경북 포항시 북구 흥해읍 영일만항로</t>
  </si>
  <si>
    <t>236 (용한리)</t>
  </si>
  <si>
    <t>일반 창고업</t>
  </si>
  <si>
    <t>건설업</t>
  </si>
  <si>
    <t>건설/호텔</t>
  </si>
  <si>
    <t>Manufacture&gt;중공업&gt;건설&gt;건설업-종합</t>
  </si>
  <si>
    <t>중기업</t>
  </si>
  <si>
    <t>경북 포항시 북구 죽도동</t>
  </si>
  <si>
    <t>645-10번지 4층</t>
  </si>
  <si>
    <t>054 285 9300</t>
  </si>
  <si>
    <t>아파트와 상가 분양, 도급공사 등</t>
  </si>
  <si>
    <t>경북 포항시 북구 포스코대로</t>
  </si>
  <si>
    <t>274, 4층 (죽도동)</t>
  </si>
  <si>
    <t>B-</t>
  </si>
  <si>
    <t>Manufacture&gt;중공업&gt;금속&gt;비철금속제련/정련-기타</t>
  </si>
  <si>
    <t>곡강리 1650번지</t>
  </si>
  <si>
    <t>054 242 2904</t>
  </si>
  <si>
    <t>연 및 아연 제련, 정련 및 합금제조 등</t>
  </si>
  <si>
    <t>경북 포항시 북구 흥해읍 영일만산단로118번길</t>
  </si>
  <si>
    <t>91-11 (곡강리)</t>
  </si>
  <si>
    <t>연 및 아연 제련, 정련 및 합금 제조업</t>
  </si>
  <si>
    <t>경북 안동시 옥동</t>
  </si>
  <si>
    <t>987-10번지 메트로오피스텔 803호</t>
  </si>
  <si>
    <t>054 852 7101</t>
  </si>
  <si>
    <t>철근콘크리트, 토공사</t>
  </si>
  <si>
    <t>경북 안동시 복주5길</t>
  </si>
  <si>
    <t>41,  803호 (옥동,메트로오피스텔)</t>
  </si>
  <si>
    <t>철근 및 철근콘크리트 공사업</t>
  </si>
  <si>
    <t>Manufacture&gt;소비재&gt;목재/비금속제조&gt;레미콘제조-판매</t>
  </si>
  <si>
    <t>대구 북구 검단동</t>
  </si>
  <si>
    <t>509번지</t>
  </si>
  <si>
    <t>053 384 3500</t>
  </si>
  <si>
    <t>레미콘 및 아스콘 등</t>
  </si>
  <si>
    <t>대구 북구 검단공단로</t>
  </si>
  <si>
    <t>107 (검단동)</t>
  </si>
  <si>
    <t>AA-</t>
  </si>
  <si>
    <t>레미콘 제조업</t>
  </si>
  <si>
    <t>환경</t>
  </si>
  <si>
    <t>에너지/환경</t>
  </si>
  <si>
    <t>Public&gt;보건/복지업&gt;환경 정화&gt;분뇨수거</t>
  </si>
  <si>
    <t>대련리 55번지</t>
  </si>
  <si>
    <t>054 261 7423</t>
  </si>
  <si>
    <t>분뇨처리 및 정화조청소</t>
  </si>
  <si>
    <t>경북 포항시 북구 흥해읍 새마을로</t>
  </si>
  <si>
    <t>260 (대련리)</t>
  </si>
  <si>
    <t>BB-</t>
  </si>
  <si>
    <t>분뇨 처리업</t>
  </si>
  <si>
    <t>IT</t>
  </si>
  <si>
    <t>Information&gt;통신/방송/언론&gt;유선통신&gt;통신관련서비스-종합</t>
  </si>
  <si>
    <t>대구 북구 복현1동</t>
  </si>
  <si>
    <t>573-13번지 아이티융합산업빌딩 605호</t>
  </si>
  <si>
    <t>053 754 9760</t>
  </si>
  <si>
    <t>대구 북구 경대로17길</t>
  </si>
  <si>
    <t>47, 605호 (복현동,아이티융합산업빌딩)</t>
  </si>
  <si>
    <t>응용소프트웨어 개발 및 공급업</t>
  </si>
  <si>
    <t>Manufacture&gt;중공업&gt;건설&gt;건물건설-종합</t>
  </si>
  <si>
    <t>경북 포항시 북구 장성동</t>
  </si>
  <si>
    <t>1418-14번지 제1층</t>
  </si>
  <si>
    <t>055 832 7040</t>
  </si>
  <si>
    <t>토공사 외</t>
  </si>
  <si>
    <t>경북 포항시 북구 장량로128번길</t>
  </si>
  <si>
    <t>6-6, 장성동 1418-14] 제1층 제101호 (장성동)</t>
  </si>
  <si>
    <t>A</t>
  </si>
  <si>
    <t>토공사업</t>
  </si>
  <si>
    <t>경북 경주시 현곡면</t>
  </si>
  <si>
    <t>금장리 407번지 성호마루한뷰 206호</t>
  </si>
  <si>
    <t>054 745 1828</t>
  </si>
  <si>
    <t>토공사</t>
  </si>
  <si>
    <t>경북 경주시 현곡면 용담로</t>
  </si>
  <si>
    <t>174, 206호 (금장리,성호마루한뷰)</t>
  </si>
  <si>
    <t>사무 및 상업용 건물 건설업</t>
  </si>
  <si>
    <t>Manufacture&gt;정유/화학&gt;석유화학&gt;산업용고무제품제조</t>
  </si>
  <si>
    <t>경북 포항시 남구 장흥동</t>
  </si>
  <si>
    <t>1827번지</t>
  </si>
  <si>
    <t>054 278 1870</t>
  </si>
  <si>
    <t>산업용 비경화고무제품</t>
  </si>
  <si>
    <t>경북 포항시 남구 철강로</t>
  </si>
  <si>
    <t>445 (장흥동)</t>
  </si>
  <si>
    <t>BBB+</t>
  </si>
  <si>
    <t>고무의류 및 기타 위생용 고무제품 제조업</t>
  </si>
  <si>
    <t>Manufacture&gt;정유/화학&gt;일반화학&gt;유기질비료제조업</t>
  </si>
  <si>
    <t>경북 포항시 남구 호동</t>
  </si>
  <si>
    <t>611번지</t>
  </si>
  <si>
    <t>054 284 0244</t>
  </si>
  <si>
    <t>일반철물</t>
  </si>
  <si>
    <t>경북 포항시 남구 서원재로</t>
  </si>
  <si>
    <t>7 (호동,(주)포스렉)</t>
  </si>
  <si>
    <t>BBB</t>
  </si>
  <si>
    <t>그외 기타 달리 분류되지 않은 제품 제조업</t>
  </si>
  <si>
    <t>경북 영덕군 영해면</t>
  </si>
  <si>
    <t>성내리 472-16번지</t>
  </si>
  <si>
    <t>경북 영덕군 영해면 예주시장길</t>
  </si>
  <si>
    <t>26 (성내리)</t>
  </si>
  <si>
    <t>신용조합</t>
  </si>
  <si>
    <t>경북 울릉군 울릉읍</t>
  </si>
  <si>
    <t>사동리 28번지</t>
  </si>
  <si>
    <t>050 24149185</t>
  </si>
  <si>
    <t>레드믹스콘크리트</t>
  </si>
  <si>
    <t>경북 울릉군 울릉읍 무릉길</t>
  </si>
  <si>
    <t>245-134 (사동리)</t>
  </si>
  <si>
    <t>시멘트 제조업</t>
  </si>
  <si>
    <t>Retail/Service&gt;도소매&gt;산업재 판매&gt;커튼판매</t>
  </si>
  <si>
    <t>하대리 559-57번지</t>
  </si>
  <si>
    <t>054 231 9111</t>
  </si>
  <si>
    <t>커튼</t>
  </si>
  <si>
    <t>13-3 (하대리)</t>
  </si>
  <si>
    <t>A-</t>
  </si>
  <si>
    <t>커튼 및 유사제품 제조업</t>
  </si>
  <si>
    <t>Manufacture&gt;중공업&gt;건설&gt;건설업-교량/터널공사</t>
  </si>
  <si>
    <t>남송리 737번지</t>
  </si>
  <si>
    <t>054 272 0443</t>
  </si>
  <si>
    <t>도장공사, 금속창호공사, 전기공사</t>
  </si>
  <si>
    <t>경북 포항시 북구 흥해읍 삼흥로</t>
  </si>
  <si>
    <t>454 (남송리)</t>
  </si>
  <si>
    <t>도장 공사업</t>
  </si>
  <si>
    <t>부동산업</t>
  </si>
  <si>
    <t>Manufacture&gt;중공업&gt;건설&gt;건설업-토공사/정지공사</t>
  </si>
  <si>
    <t>경북 포항시 북구 득량동</t>
  </si>
  <si>
    <t>305-8번지 101동 상가 806호</t>
  </si>
  <si>
    <t>054 231 2158</t>
  </si>
  <si>
    <t>주택신축판매</t>
  </si>
  <si>
    <t>경북 포항시 북구 대이로</t>
  </si>
  <si>
    <t>180, 101동 상가 806호  (득량동)</t>
  </si>
  <si>
    <t>주거용 건물 개발 및 공급업</t>
  </si>
  <si>
    <t>Information&gt;IT&gt;인터넷사업&gt;인터넷상거래</t>
  </si>
  <si>
    <t>162-1</t>
  </si>
  <si>
    <t>15990195</t>
  </si>
  <si>
    <t>인터넷포탈사이트운영업 외</t>
  </si>
  <si>
    <t>경북 포항시 북구 칠성천길</t>
  </si>
  <si>
    <t>72 (죽도동)</t>
  </si>
  <si>
    <t>포털 및 기타 인터넷 정보매개 서비스업</t>
  </si>
  <si>
    <t>Manufacture&gt;정유/화학&gt;일반화학&gt;활성탄소(제조)</t>
  </si>
  <si>
    <t>중견기업</t>
  </si>
  <si>
    <t>곡강리 산39-3번지</t>
  </si>
  <si>
    <t>054 281 7654</t>
  </si>
  <si>
    <t>인조흑연 등</t>
  </si>
  <si>
    <t>경북 포항시 북구 흥해읍 영일만산단남로75번길</t>
  </si>
  <si>
    <t>41 (곡강리)</t>
  </si>
  <si>
    <t>그외 기타 분류안된 비금속 광물제품 제조업</t>
  </si>
  <si>
    <t>Manufacture&gt;자동차/기계&gt;기계 및 장비&gt;산업용기계제조</t>
  </si>
  <si>
    <t>경북 포항시 북구 죽장면</t>
  </si>
  <si>
    <t>가사리 77번지</t>
  </si>
  <si>
    <t>054 285 1101</t>
  </si>
  <si>
    <t>베어링, 기어 및 전동요소</t>
  </si>
  <si>
    <t>경북 포항시 북구 죽장면 죽장로</t>
  </si>
  <si>
    <t>1086 (가사리)</t>
  </si>
  <si>
    <t>볼베어링 및 롤러베어링 제조업</t>
  </si>
  <si>
    <t>경북 울진군 울진읍</t>
  </si>
  <si>
    <t>읍내리 70-26번지 창문사 2층</t>
  </si>
  <si>
    <t>053 984 3000</t>
  </si>
  <si>
    <t>도로공사, 하수관거공사, 하천공사, 건물건축공사 외</t>
  </si>
  <si>
    <t>경북 울진군 울진읍 울진중앙로</t>
  </si>
  <si>
    <t>124, 2층 (읍내리,창문사)</t>
  </si>
  <si>
    <t>도로 건설업</t>
  </si>
  <si>
    <t>Manufacture&gt;1차산업&gt;농업&gt;임업관련서비스-종합</t>
  </si>
  <si>
    <t>읍내리 283-1번지</t>
  </si>
  <si>
    <t>054 782 2249</t>
  </si>
  <si>
    <t>임업서비스업, 산림경영사업, 상호금융업</t>
  </si>
  <si>
    <t>46 (읍내리)</t>
  </si>
  <si>
    <t>NR</t>
  </si>
  <si>
    <t>임업 관련 서비스업</t>
  </si>
  <si>
    <t>읍내리 523번지</t>
  </si>
  <si>
    <t>054 783 1010</t>
  </si>
  <si>
    <t>136 (읍내리)</t>
  </si>
  <si>
    <t>Manufacture&gt;자동차/기계&gt;자동차&gt;자동차부속품제조</t>
  </si>
  <si>
    <t>하대리 543-1번지</t>
  </si>
  <si>
    <t>054 232 6001</t>
  </si>
  <si>
    <t>코크스 분탄</t>
  </si>
  <si>
    <t>14-4 (하대리)</t>
  </si>
  <si>
    <t>경북 포항시 북구 두호동</t>
  </si>
  <si>
    <t>1104-14번지 3층</t>
  </si>
  <si>
    <t>054 272 9600</t>
  </si>
  <si>
    <t>비계구조물해체공사, 토공사, 철근콘크리트공사</t>
  </si>
  <si>
    <t>경북 포항시 북구 학전로111번길</t>
  </si>
  <si>
    <t>16, 3층 (두호동)</t>
  </si>
  <si>
    <t>건물 및 구축물 해체 공사업</t>
  </si>
  <si>
    <t>전문업</t>
  </si>
  <si>
    <t>기타</t>
  </si>
  <si>
    <t>경북 포항시 남구 연일읍</t>
  </si>
  <si>
    <t>오천리 168번지</t>
  </si>
  <si>
    <t>054 272 7433</t>
  </si>
  <si>
    <t>구조물 설계 및 엔지니어링서비스, 안전진단, 건설기술용역 외</t>
  </si>
  <si>
    <t>경북 포항시 남구 연일읍 연일로145번길</t>
  </si>
  <si>
    <t>72(오천리)</t>
  </si>
  <si>
    <t>건물 및 토목엔지니어링 서비스업</t>
  </si>
  <si>
    <t>에너지</t>
  </si>
  <si>
    <t>Public&gt;공공&gt;수도/가스/전기&gt;전기업-종합</t>
  </si>
  <si>
    <t>대기업</t>
  </si>
  <si>
    <t>경북 영덕군 영덕읍</t>
  </si>
  <si>
    <t>화개리 598-2번지</t>
  </si>
  <si>
    <t>전기발전업 등</t>
  </si>
  <si>
    <t>경북 영덕군 영덕읍 경동로</t>
  </si>
  <si>
    <t>8300 (화개리)</t>
  </si>
  <si>
    <t>B+</t>
  </si>
  <si>
    <t>기타 발전업</t>
  </si>
  <si>
    <t>Retail/Service&gt;서비스업&gt;사업서비스업&gt;사업/경영상담-기타</t>
  </si>
  <si>
    <t>남송리 3번지 한동대학교 창업보육센터 406호</t>
  </si>
  <si>
    <t>054 563 9877</t>
  </si>
  <si>
    <t>AI 수요예측 솔루션</t>
  </si>
  <si>
    <t>경북 포항시 북구 흥해읍 한동로</t>
  </si>
  <si>
    <t>558, 406호 (남송리,한동대학교창업보육센터)</t>
  </si>
  <si>
    <t>B</t>
  </si>
  <si>
    <t>용한리 880번지</t>
  </si>
  <si>
    <t>054 262 2121</t>
  </si>
  <si>
    <t>롤러 외</t>
  </si>
  <si>
    <t>경북 포항시 북구 흥해읍 해안로</t>
  </si>
  <si>
    <t>950 (용한리)</t>
  </si>
  <si>
    <t>AA+</t>
  </si>
  <si>
    <t>금속 주조 및 기타 야금용 기계 제조업</t>
  </si>
  <si>
    <t>경북 포항시 북구 동빈1가</t>
  </si>
  <si>
    <t>60-14번지</t>
  </si>
  <si>
    <t>054 248 3535</t>
  </si>
  <si>
    <t>해상화물운송사업 및 항만하역업 등</t>
  </si>
  <si>
    <t>경북 포항시 북구 해동로</t>
  </si>
  <si>
    <t>319 (동빈1가)</t>
  </si>
  <si>
    <t>내항 화물 운송업</t>
  </si>
  <si>
    <t>건설</t>
  </si>
  <si>
    <t>715-5번지</t>
  </si>
  <si>
    <t>054 277 9631</t>
  </si>
  <si>
    <t>기계설비</t>
  </si>
  <si>
    <t>경북 포항시 북구 중흥로</t>
  </si>
  <si>
    <t>103 (죽도동)</t>
  </si>
  <si>
    <t>기타 건물설비 설치 공사업</t>
  </si>
  <si>
    <t>Manufacture&gt;전자&gt;전자부품/통신방송장비&gt;전자관/전자부품제조-기타</t>
  </si>
  <si>
    <t>곡강리 1663번지</t>
  </si>
  <si>
    <t>054 720 3700</t>
  </si>
  <si>
    <t>산업용 특수가스의 제조 및 판매</t>
  </si>
  <si>
    <t>경북 포항시 북구 흥해읍 영일만산단남로37번길</t>
  </si>
  <si>
    <t>39 (곡강리)</t>
  </si>
  <si>
    <t>청산/해산</t>
  </si>
  <si>
    <t>Retail/Service&gt;서비스업&gt;사업서비스업&gt;엔지니어링서비스-전기전자공학</t>
  </si>
  <si>
    <t>죽천리 698-1번지</t>
  </si>
  <si>
    <t>054 250 1300</t>
  </si>
  <si>
    <t>경기도 화성, 서울 등 전국4개 사이트에 총 58.75MW의 전력공급이 가능한 연료전지를 설치.운영</t>
  </si>
  <si>
    <t>경북 포항시 북구 흥해읍 영일만산단로88번길</t>
  </si>
  <si>
    <t>153 (죽천리)</t>
  </si>
  <si>
    <t>기타 발전기 및 전기변환장치 제조업</t>
  </si>
  <si>
    <t>서울 강남구 삼성1동</t>
  </si>
  <si>
    <t>157-37번지 위워크빌딩 16층</t>
  </si>
  <si>
    <t>서울 강남구 테헤란로</t>
  </si>
  <si>
    <t>507, 16층 (삼성동,위워크빌딩)</t>
  </si>
  <si>
    <t>그외 기타 일반목적용 기계 제조업</t>
  </si>
  <si>
    <t>Retail/Service&gt;서비스업&gt;오락/문화 서비스업&gt;프로축구</t>
  </si>
  <si>
    <t>614-8번지 동양빌딩 7층</t>
  </si>
  <si>
    <t>054 282 2002</t>
  </si>
  <si>
    <t>프로축구 흥행사업</t>
  </si>
  <si>
    <t>231, 7층 (죽도동,동양빌딩)</t>
  </si>
  <si>
    <t>그외 기타 스포츠 서비스업</t>
  </si>
  <si>
    <t>Retail/Service&gt;운수업&gt;해상운송&gt;국내여객선</t>
  </si>
  <si>
    <t>보호대상 중견기업</t>
  </si>
  <si>
    <t>분할신설</t>
  </si>
  <si>
    <t>도동리 23번지</t>
  </si>
  <si>
    <t>내항여객운송업</t>
  </si>
  <si>
    <t>경북 울릉군 울릉읍 도동길</t>
  </si>
  <si>
    <t>14 (도동리)</t>
  </si>
  <si>
    <t>내항 여객 운송업</t>
  </si>
  <si>
    <t>Information&gt;IT&gt;소프트웨어 개발&gt;소프트웨어개발</t>
  </si>
  <si>
    <t>서울 성동구 성수2가3동</t>
  </si>
  <si>
    <t>280번지 성수에스케이브이원센터1 1003호,1004호,1005호</t>
  </si>
  <si>
    <t>02  463 8899</t>
  </si>
  <si>
    <t>에너지, 실내환경 계측, 관리 제어 등을 위한 솔루션, 스마트캠퍼스 구축을 위한 솔루션</t>
  </si>
  <si>
    <t>서울 성동구 아차산로17길</t>
  </si>
  <si>
    <t>48, 1003호,1004호,1005호  (성수동2가,성수에스케이브이원센터1)</t>
  </si>
  <si>
    <t>BB+</t>
  </si>
  <si>
    <t>교육</t>
  </si>
  <si>
    <t>교육상담</t>
  </si>
  <si>
    <t>인천 연수구 송도동</t>
  </si>
  <si>
    <t>180-1번지</t>
  </si>
  <si>
    <t>054 240 5685</t>
  </si>
  <si>
    <t>교육서비스 및 직업능력개발훈련사업</t>
  </si>
  <si>
    <t>인천 연수구 송도과학로</t>
  </si>
  <si>
    <t>100 (송도동)</t>
  </si>
  <si>
    <t>호텔/숙박</t>
  </si>
  <si>
    <t>경북 경주시 신평동</t>
  </si>
  <si>
    <t>150-2번지</t>
  </si>
  <si>
    <t>054 770 9137</t>
  </si>
  <si>
    <t>종합관광호텔업, 체육시설운영 외</t>
  </si>
  <si>
    <t>경북 경주시 엑스포로</t>
  </si>
  <si>
    <t>45 (신평동)</t>
  </si>
  <si>
    <t>CCC+</t>
  </si>
  <si>
    <t>Manufacture&gt;1차산업&gt;농업&gt;축제운영</t>
  </si>
  <si>
    <t>비영리재단법인</t>
  </si>
  <si>
    <t>경북 경주시 황성동</t>
  </si>
  <si>
    <t>988번지 경주예술의 전당</t>
  </si>
  <si>
    <t>경북 경주시 알천북로</t>
  </si>
  <si>
    <t>1(황성동, 경주예술의 전당)</t>
  </si>
  <si>
    <t>그외 기타 협회 및 단체</t>
  </si>
  <si>
    <t>Public&gt;공공&gt;정부/관청&gt;법무부</t>
  </si>
  <si>
    <t>Manufacture&gt;중공업&gt;금속&gt;합금철강제조</t>
  </si>
  <si>
    <t>경북 경주시 외동읍</t>
  </si>
  <si>
    <t>구어리 1329-12번지</t>
  </si>
  <si>
    <t>054 745 1506</t>
  </si>
  <si>
    <t>용융아연도금</t>
  </si>
  <si>
    <t>경북 경주시 외동읍 구어들밑길</t>
  </si>
  <si>
    <t>132-69 (구어리)</t>
  </si>
  <si>
    <t>도금업</t>
  </si>
  <si>
    <t>Manufacture&gt;중공업&gt;금속&gt;단조</t>
  </si>
  <si>
    <t>경북 경주시 건천읍</t>
  </si>
  <si>
    <t>용명리 2585번지</t>
  </si>
  <si>
    <t>054 620 5200</t>
  </si>
  <si>
    <t>금속단조제품 외/차부품 외</t>
  </si>
  <si>
    <t>경북 경주시 건천읍 용명공단길</t>
  </si>
  <si>
    <t>173-47 (용명리)</t>
  </si>
  <si>
    <t>금속단조제품 제조업</t>
  </si>
  <si>
    <t>법인전환</t>
  </si>
  <si>
    <t>라원리 469-6번지</t>
  </si>
  <si>
    <t>054 771 0140</t>
  </si>
  <si>
    <t>자동차부품 및 기계부품 (허브베어링, 미션용 베어링(TRB,FDA) 제조 및 포장 등)</t>
  </si>
  <si>
    <t>경북 경주시 현곡면 안현로</t>
  </si>
  <si>
    <t>412 (라원리)</t>
  </si>
  <si>
    <t>D</t>
  </si>
  <si>
    <t>Public&gt;보건/복지업&gt;환경 정화&gt;고철가공처리</t>
  </si>
  <si>
    <t>경북 포항시 남구 대잠동</t>
  </si>
  <si>
    <t>975-4번지</t>
  </si>
  <si>
    <t>054 276 5773</t>
  </si>
  <si>
    <t>스테인리스강 정정 및 준비 등</t>
  </si>
  <si>
    <t>경북 포항시 남구 대이로9번길</t>
  </si>
  <si>
    <t>6 (대잠동)</t>
  </si>
  <si>
    <t>절삭가공 및 유사처리업</t>
  </si>
  <si>
    <t>Manufacture&gt;중공업&gt;금속&gt;철강업-기타</t>
  </si>
  <si>
    <t>생지리 278-1번지</t>
  </si>
  <si>
    <t>054 286 3749</t>
  </si>
  <si>
    <t>경북 포항시 남구 연일읍 연일중앙로</t>
  </si>
  <si>
    <t>9-7 (생지리)</t>
  </si>
  <si>
    <t>Manufacture&gt;자동차/기계&gt;자동차&gt;자동차부품제조-종합</t>
  </si>
  <si>
    <t>경북 경주시 천북면</t>
  </si>
  <si>
    <t>오야리 1382-3번지</t>
  </si>
  <si>
    <t>구름베어링 가공</t>
  </si>
  <si>
    <t>경북 경주시 천북면 천북산단로1길</t>
  </si>
  <si>
    <t>73-35 (오야리)</t>
  </si>
  <si>
    <t>Public&gt;교육서비스업&gt;기타 교육시설&gt;평생교육원</t>
  </si>
  <si>
    <t>기타법인</t>
  </si>
  <si>
    <t>경북 경주시 석장동</t>
  </si>
  <si>
    <t>707번지</t>
  </si>
  <si>
    <t>054 770 2851</t>
  </si>
  <si>
    <t>학술연구,사업지원등</t>
  </si>
  <si>
    <t>경북 경주시 동대로</t>
  </si>
  <si>
    <t>123 (석장동,동국대학교경주캠퍼스)</t>
  </si>
  <si>
    <t>그외 기타 분류안된 사업지원 서비스업</t>
  </si>
  <si>
    <t>Public&gt;공공&gt;수도/가스/전기</t>
  </si>
  <si>
    <t>경북 경주시 문무대왕면</t>
  </si>
  <si>
    <t>장항리 1270번지</t>
  </si>
  <si>
    <t>054 704 2114</t>
  </si>
  <si>
    <t>원자력, 수력 발전</t>
  </si>
  <si>
    <t>경북 경주시 문무대왕면 불국로</t>
  </si>
  <si>
    <t>1655 (장항리)</t>
  </si>
  <si>
    <t>원자력 발전업</t>
  </si>
  <si>
    <t>Retail/Service&gt;숙박/음식점/부동산/임대업&gt;임대업&gt;소품임대</t>
  </si>
  <si>
    <t>경북 경주시 동부동</t>
  </si>
  <si>
    <t>155-2번지</t>
  </si>
  <si>
    <t>054 741 6601</t>
  </si>
  <si>
    <t>경북 경주시 중앙로</t>
  </si>
  <si>
    <t>67-2 (동부동)</t>
  </si>
  <si>
    <t>Public&gt;교육서비스업&gt;기타 교육시설&gt;가축사육</t>
  </si>
  <si>
    <t>Retail/Service&gt;숙박/음식점/부동산/임대업&gt;임대업&gt;사무실임대</t>
  </si>
  <si>
    <t>경북 포항시 남구 대송면</t>
  </si>
  <si>
    <t>옥명리 200-1번지</t>
  </si>
  <si>
    <t>054 278 1112</t>
  </si>
  <si>
    <t>산업폐기물 처리, 수처리, Recycling, 에너지공급 외</t>
  </si>
  <si>
    <t>경북 포항시 남구 대송면 철강로492번길</t>
  </si>
  <si>
    <t>49 (옥명리)</t>
  </si>
  <si>
    <t>지정외 폐기물 처리업</t>
  </si>
  <si>
    <t>서울 강남구 삼성동</t>
  </si>
  <si>
    <t>107-7번지</t>
  </si>
  <si>
    <t>02  21895131</t>
  </si>
  <si>
    <t>자회사 사업경영지도, 육성, 업무지원, 부동산 임대 외</t>
  </si>
  <si>
    <t>서울 강남구 봉은사로</t>
  </si>
  <si>
    <t>609 (삼성동)</t>
  </si>
  <si>
    <t>금융지주회사</t>
  </si>
  <si>
    <t>판매업</t>
  </si>
  <si>
    <t>대각리 768-7번지</t>
  </si>
  <si>
    <t>054 274 9336</t>
  </si>
  <si>
    <t>스크랩 매매 및 가공 등</t>
  </si>
  <si>
    <t>경북 포항시 남구 대송면 철강산단로34번길</t>
  </si>
  <si>
    <t>139 (대각리)</t>
  </si>
  <si>
    <t>재생용 재료 수집 및 판매업</t>
  </si>
  <si>
    <t>Public&gt;보건/복지업&gt;환경 정화&gt;폐기물수집처리-종합</t>
  </si>
  <si>
    <t>옥명리 583번지</t>
  </si>
  <si>
    <t>054 277 8288</t>
  </si>
  <si>
    <t>지정페기물 및 일반사업장폐기물 최종 처리업</t>
  </si>
  <si>
    <t>경북 포항시 남구 대송면 송덕로</t>
  </si>
  <si>
    <t>188 (옥명리)</t>
  </si>
  <si>
    <t>지정 폐기물 처리업</t>
  </si>
  <si>
    <t>경북 경주시 내남면</t>
  </si>
  <si>
    <t>노곡리 1166-5번지</t>
  </si>
  <si>
    <t>경북 경주시 내남면 반구대로</t>
  </si>
  <si>
    <t>2880-31 (노곡리)</t>
  </si>
  <si>
    <t>1차 금속제품 도매업</t>
  </si>
  <si>
    <t>Retail/Service&gt;서비스업&gt;사업서비스업&gt;인력공급/고용알선-기타</t>
  </si>
  <si>
    <t>627번지</t>
  </si>
  <si>
    <t>054 278 5014</t>
  </si>
  <si>
    <t>철강제품 관리 및 출하작업 등</t>
  </si>
  <si>
    <t>362 (호동)</t>
  </si>
  <si>
    <t>Manufacture&gt;중공업&gt;금속&gt;철판(제조)</t>
  </si>
  <si>
    <t>경기 화성시 남양읍</t>
  </si>
  <si>
    <t>북양리 500-21번지</t>
  </si>
  <si>
    <t>031 355 5250</t>
  </si>
  <si>
    <t>철강재 외</t>
  </si>
  <si>
    <t>경기 화성시 남양읍 주석로184번길</t>
  </si>
  <si>
    <t>22-14 (북양리)</t>
  </si>
  <si>
    <t>그외 기타 1차 철강 제조업</t>
  </si>
  <si>
    <t>차량/기계</t>
  </si>
  <si>
    <t>충남 천안시 서북구 차암동</t>
  </si>
  <si>
    <t>2-2번지</t>
  </si>
  <si>
    <t>041 585 4488</t>
  </si>
  <si>
    <t>승용차섀시</t>
  </si>
  <si>
    <t>충남 천안시 서북구 2공단8길</t>
  </si>
  <si>
    <t>1 (차암동)</t>
  </si>
  <si>
    <t>자동차 차체용 부품 제조업</t>
  </si>
  <si>
    <t>Retail/Service&gt;운수업&gt;기타 운송관련서비스&gt;시내버스터미널</t>
  </si>
  <si>
    <t>경북 경주시 충효동</t>
  </si>
  <si>
    <t>704번지</t>
  </si>
  <si>
    <t>054 742 2691</t>
  </si>
  <si>
    <t>여객운송사업, 시내버스 운송사업 등</t>
  </si>
  <si>
    <t>경북 경주시 충현로</t>
  </si>
  <si>
    <t>80 (충효동)</t>
  </si>
  <si>
    <t>전세버스 운송업</t>
  </si>
  <si>
    <t>Retail/Service&gt;숙박/음식점/부동산/임대업&gt;음식점&gt;관광음식점</t>
  </si>
  <si>
    <t>문산리 742-27번지</t>
  </si>
  <si>
    <t>054 771 9977</t>
  </si>
  <si>
    <t>자동차 머플러 부품</t>
  </si>
  <si>
    <t>경북 경주시 외동읍 문산공단길</t>
  </si>
  <si>
    <t>229 (문산리)</t>
  </si>
  <si>
    <t>그외 기타 자동차 부품 제조업</t>
  </si>
  <si>
    <t>Manufacture&gt;자동차/기계&gt;자동차&gt;자동차부품제조-기타</t>
  </si>
  <si>
    <t>노곡리 산262-20번지</t>
  </si>
  <si>
    <t>054 748 8690</t>
  </si>
  <si>
    <t>Roof Rack ASS'Y 자동차 부품 생산/판매</t>
  </si>
  <si>
    <t>경북 경주시 내남면 포석로</t>
  </si>
  <si>
    <t>38-28 (노곡리)</t>
  </si>
  <si>
    <t>노곡리 1023번지</t>
  </si>
  <si>
    <t>054 770 1810</t>
  </si>
  <si>
    <t>자동차 부품 등</t>
  </si>
  <si>
    <t>16-9 (노곡리)</t>
  </si>
  <si>
    <t>CC</t>
  </si>
  <si>
    <t>Manufacture&gt;중공업&gt;금속&gt;금속처리-기타</t>
  </si>
  <si>
    <t>옥명리 563번지</t>
  </si>
  <si>
    <t>054 720 9000</t>
  </si>
  <si>
    <t>절단 및 표면처리 강재(전처리,티바,절단)</t>
  </si>
  <si>
    <t>경북 포항시 남구 대송면 철강산단로66번길</t>
  </si>
  <si>
    <t>86 (옥명리)</t>
  </si>
  <si>
    <t>구어리 1353-23번지</t>
  </si>
  <si>
    <t>054 744 4114</t>
  </si>
  <si>
    <t>기타 차량용기타부품및액세서리</t>
  </si>
  <si>
    <t>경북 경주시 외동읍 문구로</t>
  </si>
  <si>
    <t>316 (구어리, 코리아텍(주))</t>
  </si>
  <si>
    <t>Retail/Service&gt;서비스업&gt;오락/문화 서비스업&gt;골프장</t>
  </si>
  <si>
    <t>경북 경주시 안강읍</t>
  </si>
  <si>
    <t>검단리 67번지</t>
  </si>
  <si>
    <t>054 775 7511</t>
  </si>
  <si>
    <t>골프장 및 체육시설사업 운영업등</t>
  </si>
  <si>
    <t>경북 경주시 안강읍 검단장골길</t>
  </si>
  <si>
    <t>181-17 (검단리)</t>
  </si>
  <si>
    <t>골프장 운영업</t>
  </si>
  <si>
    <t>경북 경주시 서면</t>
  </si>
  <si>
    <t>아화리 300-3번지</t>
  </si>
  <si>
    <t>054 751 6324</t>
  </si>
  <si>
    <t>자동차 시트 높낮이 조절장치 외</t>
  </si>
  <si>
    <t>경북 경주시 서면 갠버불길</t>
  </si>
  <si>
    <t>33 (아화리)</t>
  </si>
  <si>
    <t>오야리 1382-7번지</t>
  </si>
  <si>
    <t>054 776 9730</t>
  </si>
  <si>
    <t>도어체커암외</t>
  </si>
  <si>
    <t>67 (오야리)</t>
  </si>
  <si>
    <t>문산리 742-28번지</t>
  </si>
  <si>
    <t>054 770 7791</t>
  </si>
  <si>
    <t>자동차 부품 LAMP(BULB, LED), LED MODULE, 금형 등</t>
  </si>
  <si>
    <t>215 (문산리)</t>
  </si>
  <si>
    <t>운송장비용 조명장치 제조업</t>
  </si>
  <si>
    <t>Retail/Service&gt;서비스업&gt;사업서비스업&gt;연구소-공학</t>
  </si>
  <si>
    <t>경기 수원시 영통구 이의동</t>
  </si>
  <si>
    <t>906-5번지 경기알앤디비센터 312호, 313호</t>
  </si>
  <si>
    <t>031 888 5221</t>
  </si>
  <si>
    <t>자동차용 기구, 설비, 기계장치</t>
  </si>
  <si>
    <t>경기 수원시 영통구 광교로</t>
  </si>
  <si>
    <t>105, 312호, 313호 (이의동,경기알앤디비센터)</t>
  </si>
  <si>
    <t>경기 안산시 단원구 원시동</t>
  </si>
  <si>
    <t>768-1번지 대우테크노피아아파트형공장 5층 540호</t>
  </si>
  <si>
    <t>031 508 0041</t>
  </si>
  <si>
    <t>환경모니터링시스템</t>
  </si>
  <si>
    <t>경기 안산시 단원구 산단로</t>
  </si>
  <si>
    <t>296, 5층 540호 (원시동,대우테크노피아아파트형공장)</t>
  </si>
  <si>
    <t>환경컨설팅 및 관련 엔지니어링 서비스업</t>
  </si>
  <si>
    <t>Manufacture&gt;정유/화학&gt;석유화학&gt;플라스틱물질제조</t>
  </si>
  <si>
    <t>경남 양산시 유산동</t>
  </si>
  <si>
    <t>39-5번지</t>
  </si>
  <si>
    <t>055 370 1414</t>
  </si>
  <si>
    <t>불소수지 시트 라이닝(저장 및 이동용 탱크 외)</t>
  </si>
  <si>
    <t>경남 양산시 충렬로</t>
  </si>
  <si>
    <t>309 (유산동)</t>
  </si>
  <si>
    <t>Manufacture&gt;소비재&gt;섬유/의류/피혁&gt;의류제조-종합</t>
  </si>
  <si>
    <t>경북 영주시 영주1동</t>
  </si>
  <si>
    <t>35-20번지 임마누엘선교회관 3층</t>
  </si>
  <si>
    <t>경북 영주시 광복로</t>
  </si>
  <si>
    <t>34, 3층 (영주동,임마누엘선교회관)</t>
  </si>
  <si>
    <t>Manufacture&gt;중공업&gt;건설&gt;건설업-철근콘크리트공사</t>
  </si>
  <si>
    <t>경북 영주시 조암동</t>
  </si>
  <si>
    <t>1187-60번지 3층</t>
  </si>
  <si>
    <t>054 632 8312</t>
  </si>
  <si>
    <t>경북 영주시 구성로</t>
  </si>
  <si>
    <t>136-14, 3층 (조암동)</t>
  </si>
  <si>
    <t>Manufacture&gt;중공업&gt;건설&gt;실내외장식공사</t>
  </si>
  <si>
    <t>경북 영주시 휴천동</t>
  </si>
  <si>
    <t>673-8번지 2층 202호</t>
  </si>
  <si>
    <t>293, 2층 202호 (휴천동)</t>
  </si>
  <si>
    <t>도배, 실내장식 및 내장 목공사업</t>
  </si>
  <si>
    <t>Information&gt;IT&gt;인터넷사업&gt;인터넷광고대행</t>
  </si>
  <si>
    <t>경북 영주시 가흥동</t>
  </si>
  <si>
    <t>1931-1번지 썬빌딩 2층</t>
  </si>
  <si>
    <t>광고홍보 대행</t>
  </si>
  <si>
    <t>경북 영주시 대학로</t>
  </si>
  <si>
    <t>170, 2층 (가흥동,썬빌딩)</t>
  </si>
  <si>
    <t>광고 대행업</t>
  </si>
  <si>
    <t>1519-1번지</t>
  </si>
  <si>
    <t>070 40601119</t>
  </si>
  <si>
    <t>교량시공, 토목엔지니어링 서비스 외</t>
  </si>
  <si>
    <t>290-1 (가흥동)</t>
  </si>
  <si>
    <t>CCC-</t>
  </si>
  <si>
    <t>교량, 터널 및 철도 건설업</t>
  </si>
  <si>
    <t>Retail/Service&gt;서비스업&gt;사업서비스업&gt;건축/엔지니어링/기술서비스-종합</t>
  </si>
  <si>
    <t>1976-2번지 다올 2층</t>
  </si>
  <si>
    <t>070 51848102</t>
  </si>
  <si>
    <t>환경영향평가서</t>
  </si>
  <si>
    <t>144, 2층 (가흥동,다올)</t>
  </si>
  <si>
    <t>Retail/Service&gt;숙박/음식점/부동산/임대업&gt;음식점&gt;커피전문점</t>
  </si>
  <si>
    <t>146-5번지 녹스고지카페</t>
  </si>
  <si>
    <t>경북 영주시 두서길87번길</t>
  </si>
  <si>
    <t>38, 녹스고지카페 (영주동)</t>
  </si>
  <si>
    <t>Manufacture&gt;중공업&gt;금속&gt;금속처리-종합</t>
  </si>
  <si>
    <t>경북 영주시 문수면</t>
  </si>
  <si>
    <t>권선리 834번지</t>
  </si>
  <si>
    <t>054 637 8200</t>
  </si>
  <si>
    <t>경북 영주시 문수면 반구로</t>
  </si>
  <si>
    <t>328-37 (권선리)</t>
  </si>
  <si>
    <t>Retail/Service&gt;도소매&gt;무역, 중개업&gt;농축수산물중개-기타</t>
  </si>
  <si>
    <t>월호리 41번지 사무동(6호)</t>
  </si>
  <si>
    <t>경북 영주시 문수면 적서로</t>
  </si>
  <si>
    <t>73-5, 사무동(6호) (월호리)</t>
  </si>
  <si>
    <t>채소, 화훼 및 과실작물 시설 재배업</t>
  </si>
  <si>
    <t>Manufacture&gt;중공업&gt;건설&gt;건축설비설치공사-종합</t>
  </si>
  <si>
    <t>경북 영주시 가흥1동</t>
  </si>
  <si>
    <t>1334-1번지</t>
  </si>
  <si>
    <t>경북 영주시 반지미로</t>
  </si>
  <si>
    <t>236-32 (가흥동)</t>
  </si>
  <si>
    <t>배관 및 냉·난방 공사업</t>
  </si>
  <si>
    <t>경북 영주시 휴천3동</t>
  </si>
  <si>
    <t>373-6번지</t>
  </si>
  <si>
    <t>경북 영주시 번영로</t>
  </si>
  <si>
    <t>10 (휴천동)</t>
  </si>
  <si>
    <t>Retail/Service&gt;도소매&gt;생활재 판매&gt;침구류도매</t>
  </si>
  <si>
    <t>경북 영주시 봉현면</t>
  </si>
  <si>
    <t>대촌리 413-3번지</t>
  </si>
  <si>
    <t>054 634 4845</t>
  </si>
  <si>
    <t>풍기의류 원단, 의류, 침구류</t>
  </si>
  <si>
    <t>경북 영주시 봉현면 소백로1701번길</t>
  </si>
  <si>
    <t>158 (대촌리)</t>
  </si>
  <si>
    <t>여자용 정장 제조업</t>
  </si>
  <si>
    <t>Manufacture&gt;소비재&gt;섬유/의류/피혁&gt;견직물제조</t>
  </si>
  <si>
    <t>오현리 25-7번지</t>
  </si>
  <si>
    <t>054 634 9191</t>
  </si>
  <si>
    <t>인견침구, 인견의류 외</t>
  </si>
  <si>
    <t>경북 영주시 봉현면 신재로</t>
  </si>
  <si>
    <t>831 (오현리)</t>
  </si>
  <si>
    <t>CCC</t>
  </si>
  <si>
    <t>커튼 및 침구용품 도매업</t>
  </si>
  <si>
    <t>Retail/Service&gt;도소매&gt;종합 판매점&gt;생활용품판매</t>
  </si>
  <si>
    <t>경북 영주시 휴천1동</t>
  </si>
  <si>
    <t>1663-1번지</t>
  </si>
  <si>
    <t>기타 가정용주방용품</t>
  </si>
  <si>
    <t>경북 영주시 서원로</t>
  </si>
  <si>
    <t>133 (휴천동)</t>
  </si>
  <si>
    <t>그외 기타 가정용품 도매업</t>
  </si>
  <si>
    <t>건설업-컨테이너하우스</t>
  </si>
  <si>
    <t>642-50번지 1층</t>
  </si>
  <si>
    <t>경북 영주시 선비로</t>
  </si>
  <si>
    <t>111, 1층 (휴천동)</t>
  </si>
  <si>
    <t>고용알선업</t>
  </si>
  <si>
    <t>Manufacture&gt;소비재&gt;출판/인쇄&gt;광고대행-종합</t>
  </si>
  <si>
    <t>경북 영주시 순흥면</t>
  </si>
  <si>
    <t>청구리 19-1번지 숙박동 지하1층</t>
  </si>
  <si>
    <t>경북 영주시 순흥면 선비세상로</t>
  </si>
  <si>
    <t>124, 지하1층 (청구리,숙박동)</t>
  </si>
  <si>
    <t>Public&gt;공공&gt;협회/단체&gt;청소년상담소</t>
  </si>
  <si>
    <t>Public&gt;공공&gt;정부/관청&gt;선거관리위원회</t>
  </si>
  <si>
    <t>경북 봉화군 봉성면</t>
  </si>
  <si>
    <t>금봉리 710-2번지</t>
  </si>
  <si>
    <t>054 674 1800</t>
  </si>
  <si>
    <t>레미콘</t>
  </si>
  <si>
    <t>경북 봉화군 봉성면 봉명로</t>
  </si>
  <si>
    <t>68 (금봉리)</t>
  </si>
  <si>
    <t>AA</t>
  </si>
  <si>
    <t>캠핑장-반려동물</t>
  </si>
  <si>
    <t>경북 봉화군 석포면</t>
  </si>
  <si>
    <t>대현리 90-5번지</t>
  </si>
  <si>
    <t>경북 봉화군 석포면 청옥로</t>
  </si>
  <si>
    <t>1893 (대현리)</t>
  </si>
  <si>
    <t>기타 시설작물 재배업</t>
  </si>
  <si>
    <t>Retail/Service&gt;도소매&gt;생활재 판매&gt;농자재판매</t>
  </si>
  <si>
    <t>창평리 100-10번지</t>
  </si>
  <si>
    <t>경북 봉화군 봉성면 다덕로</t>
  </si>
  <si>
    <t>717-4 (창평리)</t>
  </si>
  <si>
    <t>콩나물 재배업</t>
  </si>
  <si>
    <t>Manufacture&gt;중공업&gt;건설&gt;전기공사</t>
  </si>
  <si>
    <t>경북 봉화군 봉화읍</t>
  </si>
  <si>
    <t>삼계리 20-13번지</t>
  </si>
  <si>
    <t>054 672 6233</t>
  </si>
  <si>
    <t>전기공사</t>
  </si>
  <si>
    <t>경북 봉화군 봉화읍 내성로8길</t>
  </si>
  <si>
    <t>27 (삼계리)</t>
  </si>
  <si>
    <t>일반전기 공사업</t>
  </si>
  <si>
    <t>Public&gt;교육서비스업&gt;기타 교육시설&gt;도서관</t>
  </si>
  <si>
    <t>내성리 183-8번지 교촌경노당 2층</t>
  </si>
  <si>
    <t>경북 봉화군 봉화읍 교촌길</t>
  </si>
  <si>
    <t>58, 2층 (내성리,교촌경노당)</t>
  </si>
  <si>
    <t>도서관 및 기록보존소 운영업</t>
  </si>
  <si>
    <t>Manufacture&gt;정유/화학&gt;일반화학&gt;비료/질소화합물제조-기타</t>
  </si>
  <si>
    <t>도촌리 562-16번지</t>
  </si>
  <si>
    <t>054 672 6703</t>
  </si>
  <si>
    <t>유기질비료 제조 등</t>
  </si>
  <si>
    <t>경북 봉화군 봉화읍 문단1길</t>
  </si>
  <si>
    <t>380 (도촌리)</t>
  </si>
  <si>
    <t>Public&gt;공공&gt;수도/가스/전기&gt;열생산/공급</t>
  </si>
  <si>
    <t>경북 봉화군 물야면</t>
  </si>
  <si>
    <t>북지리 742-7번지</t>
  </si>
  <si>
    <t>경북 봉화군 물야면 문수로</t>
  </si>
  <si>
    <t>508 (북지리)</t>
  </si>
  <si>
    <t>석포리 386-5번지</t>
  </si>
  <si>
    <t>경북 봉화군 석포면 석포로1길</t>
  </si>
  <si>
    <t>10 (석포리)</t>
  </si>
  <si>
    <t>Retail/Service&gt;도소매&gt;종합 판매점&gt;공판장-농산물</t>
  </si>
  <si>
    <t>도촌리 566-8번지</t>
  </si>
  <si>
    <t>053 586 1584</t>
  </si>
  <si>
    <t>양돈</t>
  </si>
  <si>
    <t>경북 봉화군 봉화읍 양계단지길</t>
  </si>
  <si>
    <t>95 (도촌리)</t>
  </si>
  <si>
    <t>양돈업</t>
  </si>
  <si>
    <t>Manufacture&gt;1차산업&gt;농업&gt;화훼작물재배</t>
  </si>
  <si>
    <t>화천리 96-1번지</t>
  </si>
  <si>
    <t>054 673 7715</t>
  </si>
  <si>
    <t>화훼류</t>
  </si>
  <si>
    <t>경북 봉화군 봉화읍 화천로</t>
  </si>
  <si>
    <t>255 (화천리)</t>
  </si>
  <si>
    <t>화훼작물 재배업</t>
  </si>
  <si>
    <t>경북 봉화군 소천면</t>
  </si>
  <si>
    <t>현동리 348-1번지</t>
  </si>
  <si>
    <t>054 673 1801</t>
  </si>
  <si>
    <t>경북 봉화군 소천면 임기로</t>
  </si>
  <si>
    <t>730 (현동리,세금강레미콘회사)</t>
  </si>
  <si>
    <t>Public&gt;공공&gt;수도/가스/전기&gt;발전소</t>
  </si>
  <si>
    <t>경북 봉화군 명호면</t>
  </si>
  <si>
    <t>양곡리 173번지</t>
  </si>
  <si>
    <t>태양광발전소</t>
  </si>
  <si>
    <t>경북 봉화군 명호면 양곡길</t>
  </si>
  <si>
    <t>273 (양곡리)</t>
  </si>
  <si>
    <t>Retail/Service&gt;숙박/음식점/부동산/임대업&gt;음식점&gt;음식점-기사식당</t>
  </si>
  <si>
    <t>풍호리 227-7번지</t>
  </si>
  <si>
    <t>경북 봉화군 명호면 비나리길</t>
  </si>
  <si>
    <t>141 (풍호리)</t>
  </si>
  <si>
    <t>Manufacture&gt;중공업&gt;건설&gt;토목건설-종합</t>
  </si>
  <si>
    <t>삼계리 78-1번지 2층</t>
  </si>
  <si>
    <t>경북 봉화군 봉화읍 문수로</t>
  </si>
  <si>
    <t>10-27, 2층 (삼계리)</t>
  </si>
  <si>
    <t>Manufacture&gt;소비재&gt;음식료&gt;장류제조-판매</t>
  </si>
  <si>
    <t>분천리 1635-1번지</t>
  </si>
  <si>
    <t>054 672 5876</t>
  </si>
  <si>
    <t>유기고추장 외</t>
  </si>
  <si>
    <t>경북 봉화군 소천면 매현길</t>
  </si>
  <si>
    <t>42-143 (분천리)</t>
  </si>
  <si>
    <t>전자상거래업</t>
  </si>
  <si>
    <t>두문리 12번지</t>
  </si>
  <si>
    <t>경북 봉화군 물야면 샘실길</t>
  </si>
  <si>
    <t>62-90 (두문리)</t>
  </si>
  <si>
    <t>Retail/Service&gt;서비스업&gt;사업서비스업&gt;토목설계</t>
  </si>
  <si>
    <t>내성리 394-18번지</t>
  </si>
  <si>
    <t>산림설계</t>
  </si>
  <si>
    <t>경북 봉화군 봉화읍 신시장길</t>
  </si>
  <si>
    <t>7 (내성리)</t>
  </si>
  <si>
    <t>도시계획 및 조경설계 서비스업</t>
  </si>
  <si>
    <t>Public&gt;공공&gt;정부/관청&gt;교도소</t>
  </si>
  <si>
    <t>Public&gt;공공&gt;수도/가스/전기&gt;취수장</t>
  </si>
  <si>
    <t>Public&gt;공공&gt;정부/관청&gt;읍사무소</t>
  </si>
  <si>
    <t>경북 안동시 남후면</t>
  </si>
  <si>
    <t>광음리 1117-1번지 남후농공단지</t>
  </si>
  <si>
    <t>054 856 4800</t>
  </si>
  <si>
    <t>안전시설물공사, 금속구조물창호공사</t>
  </si>
  <si>
    <t>경북 안동시 남후면 농공길</t>
  </si>
  <si>
    <t>6 (남후농공단지)</t>
  </si>
  <si>
    <t>유리 및 창호 공사업</t>
  </si>
  <si>
    <t>Manufacture&gt;중공업&gt;금속&gt;물탱크(제조)</t>
  </si>
  <si>
    <t>광음리 1128-5번지</t>
  </si>
  <si>
    <t>053 955 9500</t>
  </si>
  <si>
    <t>물탱크, 배수지 방수 라이닝</t>
  </si>
  <si>
    <t>37-10 (광음리)</t>
  </si>
  <si>
    <t>설치용 금속탱크 및 저장용기 제조업</t>
  </si>
  <si>
    <t>경북 안동시 길안면</t>
  </si>
  <si>
    <t>천지리 413번지</t>
  </si>
  <si>
    <t>경북 안동시 길안면 충효로</t>
  </si>
  <si>
    <t>2230-1 (천지리)</t>
  </si>
  <si>
    <t>하수도설비공사</t>
  </si>
  <si>
    <t>광음리 1112-2번지</t>
  </si>
  <si>
    <t>054 855 2501</t>
  </si>
  <si>
    <t>상하수도설비공사</t>
  </si>
  <si>
    <t>52-9 (광음리)</t>
  </si>
  <si>
    <t>Retail/Service&gt;도소매&gt;산업재 판매&gt;철물/건설자재소매-기타</t>
  </si>
  <si>
    <t>경북 안동시 신안동</t>
  </si>
  <si>
    <t>28-81번지 2층</t>
  </si>
  <si>
    <t>054 853 1233</t>
  </si>
  <si>
    <t>조명기구 (전구, 램프)</t>
  </si>
  <si>
    <t>경북 안동시 퇴계로</t>
  </si>
  <si>
    <t>162, 2층 (신안동)</t>
  </si>
  <si>
    <t>전구·램프 및 조명장치 도매업</t>
  </si>
  <si>
    <t>Retail/Service&gt;서비스업&gt;사업서비스업&gt;직업안내</t>
  </si>
  <si>
    <t>비영리사단법인</t>
  </si>
  <si>
    <t>1109-1번지 2층</t>
  </si>
  <si>
    <t>054 841 2433</t>
  </si>
  <si>
    <t>고택체험 및 체험이벤트등</t>
  </si>
  <si>
    <t>경북 안동시 솔밭길</t>
  </si>
  <si>
    <t>226, 2층 (옥동)</t>
  </si>
  <si>
    <t>그외 기타 분류안된 오락관련 서비스업</t>
  </si>
  <si>
    <t>Public&gt;공공&gt;정부/관청&gt;학술원</t>
  </si>
  <si>
    <t>경북 영양군 영양읍</t>
  </si>
  <si>
    <t>서부리 292-4번지</t>
  </si>
  <si>
    <t>054 683 9282</t>
  </si>
  <si>
    <t>경북 영양군 영양읍 시장3길</t>
  </si>
  <si>
    <t>11 (서부리)</t>
  </si>
  <si>
    <t>Retail/Service&gt;서비스업&gt;사업서비스업&gt;농업관련종합서비스</t>
  </si>
  <si>
    <t>경북 안동시 수상동</t>
  </si>
  <si>
    <t>820-118번지</t>
  </si>
  <si>
    <t>054 853 5557</t>
  </si>
  <si>
    <t>경북 안동시 공단로</t>
  </si>
  <si>
    <t>126 (수상동)</t>
  </si>
  <si>
    <t>경북 예천군 예천읍</t>
  </si>
  <si>
    <t>대심리 18-2번지</t>
  </si>
  <si>
    <t>인터넷설치</t>
  </si>
  <si>
    <t>경북 예천군 예천읍 봉덕로</t>
  </si>
  <si>
    <t>25 (대심리)</t>
  </si>
  <si>
    <t>내부 통신배선 공사업</t>
  </si>
  <si>
    <t>Manufacture&gt;소비재&gt;음식료&gt;곡물가공-종합</t>
  </si>
  <si>
    <t>경북 의성군 봉양면</t>
  </si>
  <si>
    <t>도원리 1035번지</t>
  </si>
  <si>
    <t>054 834 9334</t>
  </si>
  <si>
    <t>고춧가루, 참기름, 통깨 외</t>
  </si>
  <si>
    <t>경북 의성군 봉양면 농공마전길</t>
  </si>
  <si>
    <t>32-13 (도원리)</t>
  </si>
  <si>
    <t>054 841 1188</t>
  </si>
  <si>
    <t>건물건축공사, 도로공사 등</t>
  </si>
  <si>
    <t>41, 803호 (옥동,메트로오피스텔)</t>
  </si>
  <si>
    <t>기타 비주거용 건물 건설업</t>
  </si>
  <si>
    <t>경북 안동시 당북동</t>
  </si>
  <si>
    <t>119-30번지</t>
  </si>
  <si>
    <t>054 857 5503</t>
  </si>
  <si>
    <t>통신공사</t>
  </si>
  <si>
    <t>경북 안동시 서동문로</t>
  </si>
  <si>
    <t>76 (당북동)</t>
  </si>
  <si>
    <t>Retail/Service&gt;도소매&gt;산업재 판매&gt;건축백화점</t>
  </si>
  <si>
    <t>경북 안동시 임하면</t>
  </si>
  <si>
    <t>천전리 1028-1번지 2층 201호</t>
  </si>
  <si>
    <t>054 857 8574</t>
  </si>
  <si>
    <t>잡석</t>
  </si>
  <si>
    <t>경북 안동시 임하면 경동로</t>
  </si>
  <si>
    <t>1683, 2층 201호 (천전리)</t>
  </si>
  <si>
    <t>그외 기타 건축자재 도매업</t>
  </si>
  <si>
    <t>668-9번지</t>
  </si>
  <si>
    <t>054 282 6376</t>
  </si>
  <si>
    <t>상업용 건물건축공사 외</t>
  </si>
  <si>
    <t>경북 포항시 북구 중흥로151번길</t>
  </si>
  <si>
    <t>29-13 (죽도동)</t>
  </si>
  <si>
    <t>Retail/Service&gt;서비스업&gt;오락/문화 서비스업&gt;운동경기협회</t>
  </si>
  <si>
    <t>경북 안동시 용상동</t>
  </si>
  <si>
    <t>1517-125번지 2층 안동다목적체육관</t>
  </si>
  <si>
    <t>054 842 7331</t>
  </si>
  <si>
    <t>경북 안동시 보현로</t>
  </si>
  <si>
    <t>20, 2층 안동다목적체육관 (용상동)</t>
  </si>
  <si>
    <t>Retail/Service&gt;운수업&gt;기타 운송관련서비스&gt;관광안내소</t>
  </si>
  <si>
    <t>경북 안동시 운흥동</t>
  </si>
  <si>
    <t>300-15번지</t>
  </si>
  <si>
    <t>경북 안동시 축제장길</t>
  </si>
  <si>
    <t>210 (운흥동)</t>
  </si>
  <si>
    <t>Retail/Service&gt;도소매&gt;생활재 판매&gt;주류도매-종합</t>
  </si>
  <si>
    <t>218-10번지</t>
  </si>
  <si>
    <t>054 859 1415</t>
  </si>
  <si>
    <t>경북 안동시 동흥길</t>
  </si>
  <si>
    <t>50 (운흥동)</t>
  </si>
  <si>
    <t>주류 도매업</t>
  </si>
  <si>
    <t>Retail/Service&gt;도소매&gt;가전/사무기기 판매&gt;휴대폰판매</t>
  </si>
  <si>
    <t>경북 안동시 삼산동</t>
  </si>
  <si>
    <t>58-3번지</t>
  </si>
  <si>
    <t>054 853 0000</t>
  </si>
  <si>
    <t>정보통신기기 도소매</t>
  </si>
  <si>
    <t>181 (삼산동)</t>
  </si>
  <si>
    <t>통신장비 및 부품 도매업</t>
  </si>
  <si>
    <t>병원</t>
  </si>
  <si>
    <t>Manufacture&gt;1차산업&gt;농업&gt;병원-요양</t>
  </si>
  <si>
    <t>의료법인</t>
  </si>
  <si>
    <t>경북 안동시 안흥동</t>
  </si>
  <si>
    <t>312-1번지 4층</t>
  </si>
  <si>
    <t>054 857 9500</t>
  </si>
  <si>
    <t>경북 안동시 경동로</t>
  </si>
  <si>
    <t>617, 4층 (안흥동)</t>
  </si>
  <si>
    <t>일반 병원</t>
  </si>
  <si>
    <t>경북 의성군 금성면</t>
  </si>
  <si>
    <t>대리리 8-11번지</t>
  </si>
  <si>
    <t>054 834 1048</t>
  </si>
  <si>
    <t>외과, 내과, 정형외과, 소아과</t>
  </si>
  <si>
    <t>경북 의성군 금성면 탑리길</t>
  </si>
  <si>
    <t>8-2</t>
  </si>
  <si>
    <t>Manufacture&gt;전자&gt;의료/정밀기기&gt;반도체가공기계제조</t>
  </si>
  <si>
    <t>용한리 894-1번지 한국해양과학기술원 404호 수중로봇복합실증센터</t>
  </si>
  <si>
    <t>학술, 연구용역, 교육용역</t>
  </si>
  <si>
    <t>1104, 404호 수중로봇복합실증센터 (용한리,한국해양과학기술원)</t>
  </si>
  <si>
    <t>Retail/Service&gt;서비스업&gt;개인서비스업&gt;장례식장</t>
  </si>
  <si>
    <t>경북 상주시 낙양동</t>
  </si>
  <si>
    <t>275-1번지</t>
  </si>
  <si>
    <t>054 531 4444</t>
  </si>
  <si>
    <t>장례업</t>
  </si>
  <si>
    <t>경북 상주시 영남제일로</t>
  </si>
  <si>
    <t>1953 (낙양동)</t>
  </si>
  <si>
    <t>장례식장 및 장의관련 서비스업</t>
  </si>
  <si>
    <t>경북 상주시 복룡동</t>
  </si>
  <si>
    <t>177-10번지</t>
  </si>
  <si>
    <t>경북 상주시 복룡4길</t>
  </si>
  <si>
    <t>27 (복룡동)</t>
  </si>
  <si>
    <t>기타 토목시설물 건설업</t>
  </si>
  <si>
    <t>경북 상주시 가장동</t>
  </si>
  <si>
    <t>691번지</t>
  </si>
  <si>
    <t>054 535 3705</t>
  </si>
  <si>
    <t>철근콘크리트공사업 등</t>
  </si>
  <si>
    <t>경북 상주시 경상대로</t>
  </si>
  <si>
    <t>2560-3 (가장동)</t>
  </si>
  <si>
    <t>경북 문경시 신기동</t>
  </si>
  <si>
    <t>1143-4번지</t>
  </si>
  <si>
    <t>청국장 등 도매, 밀키트, 천연육수 등 제조, 체험학습 외</t>
  </si>
  <si>
    <t>경북 문경시 신기산단2길</t>
  </si>
  <si>
    <t>62 (신기동)</t>
  </si>
  <si>
    <t>기타 가공식품 도매업</t>
  </si>
  <si>
    <t>Public&gt;보건/복지업&gt;환경 정화&gt;환경관련엔지니어링서비스</t>
  </si>
  <si>
    <t>112-5번지</t>
  </si>
  <si>
    <t>053 907 0721</t>
  </si>
  <si>
    <t>경북 상주시 남원2길</t>
  </si>
  <si>
    <t>1 (낙양동)</t>
  </si>
  <si>
    <t>기타 엔지니어링 서비스업</t>
  </si>
  <si>
    <t>서울 금천구 가산동</t>
  </si>
  <si>
    <t>60-15번지 리더스타워 707호,708호</t>
  </si>
  <si>
    <t>070 86764502</t>
  </si>
  <si>
    <t>IDC 서비스, 메시지 서비스, 공공 서비스</t>
  </si>
  <si>
    <t>서울 금천구 벚꽃로</t>
  </si>
  <si>
    <t>286, 707호,708호 (가산동,리더스타워)</t>
  </si>
  <si>
    <t>시스템  소프트웨어 개발 및 공급업</t>
  </si>
  <si>
    <t>경북 문경시 마성면</t>
  </si>
  <si>
    <t>신현리 산35-6번지</t>
  </si>
  <si>
    <t>경북 문경시 마성면 문경대로</t>
  </si>
  <si>
    <t>1356-1 (신현리)</t>
  </si>
  <si>
    <t>Retail/Service&gt;도소매&gt;생활재 판매&gt;가공식품도매-종합</t>
  </si>
  <si>
    <t>경북 상주시 외답동</t>
  </si>
  <si>
    <t>411-13번지</t>
  </si>
  <si>
    <t>1285 (외답동)</t>
  </si>
  <si>
    <t>경북 상주시 지천동</t>
  </si>
  <si>
    <t>315-1번지</t>
  </si>
  <si>
    <t>054 533 9990</t>
  </si>
  <si>
    <t>가금류 가공 및 저장처리</t>
  </si>
  <si>
    <t>경북 상주시 문필로</t>
  </si>
  <si>
    <t>42-5</t>
  </si>
  <si>
    <t>가금류 가공 및 저장 처리업</t>
  </si>
  <si>
    <t>Manufacture&gt;소비재&gt;음식료&gt;음료제조-종합</t>
  </si>
  <si>
    <t>경북 문경시 문경읍</t>
  </si>
  <si>
    <t>진안리 83번지</t>
  </si>
  <si>
    <t>054 572 0601</t>
  </si>
  <si>
    <t>오미자와인, 오미자 및 사과 증류주</t>
  </si>
  <si>
    <t>경북 문경시 문경읍 새재로</t>
  </si>
  <si>
    <t>609 (진안리)</t>
  </si>
  <si>
    <t>기타 발효주 제조업</t>
  </si>
  <si>
    <t>경북 상주시 사벌국면</t>
  </si>
  <si>
    <t>덕담리 381-1번지</t>
  </si>
  <si>
    <t>경북 상주시 사벌국면 덕담1길</t>
  </si>
  <si>
    <t>60 (덕담리)</t>
  </si>
  <si>
    <t>745번지 5층</t>
  </si>
  <si>
    <t>2560-92, 5층 (가장동)</t>
  </si>
  <si>
    <t>Public&gt;공공&gt;협회/단체&gt;기타사회단체</t>
  </si>
  <si>
    <t>경북 상주시 계산동</t>
  </si>
  <si>
    <t>474-1번지</t>
  </si>
  <si>
    <t>경북 상주시 북상주로</t>
  </si>
  <si>
    <t>24-7 (계산동)</t>
  </si>
  <si>
    <t>전문가 단체</t>
  </si>
  <si>
    <t>Retail/Service&gt;운수업&gt;육상운송&gt;정기노선도로화물운송-종합</t>
  </si>
  <si>
    <t>경북 상주시 화개동</t>
  </si>
  <si>
    <t>13-1</t>
  </si>
  <si>
    <t>054 534 8250</t>
  </si>
  <si>
    <t>시내버스운송, 유류판매</t>
  </si>
  <si>
    <t>경북 상주시 삼백로</t>
  </si>
  <si>
    <t>365 (화개동)</t>
  </si>
  <si>
    <t>시내버스 운송업</t>
  </si>
  <si>
    <t>대구 수성구 대흥동</t>
  </si>
  <si>
    <t>848-1번지 SW융합테크비즈센터 315호</t>
  </si>
  <si>
    <t>053 325 4958</t>
  </si>
  <si>
    <t>플랫폼서비스</t>
  </si>
  <si>
    <t>대구 수성구 알파시티1로</t>
  </si>
  <si>
    <t>160, 315호 (대흥동,SW융합테크비즈센터)</t>
  </si>
  <si>
    <t>경기 성남시 분당구 서현동</t>
  </si>
  <si>
    <t>272-4번지 삼헌빌딩 8층</t>
  </si>
  <si>
    <t>031 781 8560</t>
  </si>
  <si>
    <t>고효율 전력증폭기(PAM), 스위치, 필터 개발, 제조, 판매 등</t>
  </si>
  <si>
    <t>경기 성남시 분당구 황새울로319번길</t>
  </si>
  <si>
    <t>8-4, 8층 (서현동,삼헌빌딩)</t>
  </si>
  <si>
    <t>그외 기타 전자부품 제조업</t>
  </si>
  <si>
    <t>Public&gt;공공&gt;협회/단체&gt;영농조합</t>
  </si>
  <si>
    <t>경북 문경시 유곡동</t>
  </si>
  <si>
    <t>577번지</t>
  </si>
  <si>
    <t>054 556 0066</t>
  </si>
  <si>
    <t>오미자청, 오미자차</t>
  </si>
  <si>
    <t>경북 문경시 유곡불정로</t>
  </si>
  <si>
    <t>204-10 (유곡동)</t>
  </si>
  <si>
    <t>Manufacture&gt;소비재&gt;출판/인쇄&gt;간판제작-종합</t>
  </si>
  <si>
    <t>경북 상주시 신봉동</t>
  </si>
  <si>
    <t>551-9번지</t>
  </si>
  <si>
    <t>054 532 3200</t>
  </si>
  <si>
    <t>배너광고,깃발류</t>
  </si>
  <si>
    <t>2773 (신봉동)</t>
  </si>
  <si>
    <t>간판 및 광고물 제조업</t>
  </si>
  <si>
    <t>Retail/Service&gt;도소매&gt;종합 판매점&gt;식자재판매</t>
  </si>
  <si>
    <t>경북 상주시 함창읍</t>
  </si>
  <si>
    <t>태봉리 341번지</t>
  </si>
  <si>
    <t>054 541 8139</t>
  </si>
  <si>
    <t>쌀국수</t>
  </si>
  <si>
    <t>경북 상주시 함창읍 태봉2길</t>
  </si>
  <si>
    <t>12 (태봉리)</t>
  </si>
  <si>
    <t>Manufacture&gt;소비재&gt;목재/비금속제조&gt;콘크리트조립구조재제조</t>
  </si>
  <si>
    <t>경북 상주시 화서면</t>
  </si>
  <si>
    <t>상용리 28번지</t>
  </si>
  <si>
    <t>경북 상주시 화서면 영남제일로</t>
  </si>
  <si>
    <t>4287-11 (상용리)</t>
  </si>
  <si>
    <t>Manufacture&gt;소비재&gt;음식료&gt;육류가공/저장처리-종합</t>
  </si>
  <si>
    <t>경북 문경시 산양면</t>
  </si>
  <si>
    <t>진정리 630-11번지</t>
  </si>
  <si>
    <t>기타 식음료품및담배제품</t>
  </si>
  <si>
    <t>경북 문경시 산양면 산양공단1길</t>
  </si>
  <si>
    <t>1 (진정리)</t>
  </si>
  <si>
    <t>Manufacture&gt;소비재&gt;출판/인쇄&gt;광고기획</t>
  </si>
  <si>
    <t>경북 문경시 모전동</t>
  </si>
  <si>
    <t>866-12번지</t>
  </si>
  <si>
    <t>054 552 3076</t>
  </si>
  <si>
    <t>철구조물제작,설치</t>
  </si>
  <si>
    <t>경북 문경시 당교3길</t>
  </si>
  <si>
    <t>38 (모전동)</t>
  </si>
  <si>
    <t>철골 공사업</t>
  </si>
  <si>
    <t>Retail/Service&gt;도소매&gt;생활재 판매&gt;사료도매</t>
  </si>
  <si>
    <t>진정리 630-3번지</t>
  </si>
  <si>
    <t>054 554 1050</t>
  </si>
  <si>
    <t>TMF 사료 외</t>
  </si>
  <si>
    <t>28 (진정리)</t>
  </si>
  <si>
    <t>Retail/Service&gt;서비스업&gt;사업서비스업&gt;연구소-인문/사회과학-기타</t>
  </si>
  <si>
    <t>경북 칠곡군 가산면</t>
  </si>
  <si>
    <t>천평리 221번지</t>
  </si>
  <si>
    <t>054 971 8084</t>
  </si>
  <si>
    <t>문화재 발굴조사, 관람프로그램 기획.개발</t>
  </si>
  <si>
    <t>경북 칠곡군 가산면 천평2길</t>
  </si>
  <si>
    <t>43 (천평리)</t>
  </si>
  <si>
    <t>그외 기타 분류안된 전문, 과학 및 기술 서비스업</t>
  </si>
  <si>
    <t>Manufacture&gt;전자&gt;전기전자장비&gt;전구/조명장치제조-종합</t>
  </si>
  <si>
    <t>경북 칠곡군 약목면</t>
  </si>
  <si>
    <t>복성리 465번지</t>
  </si>
  <si>
    <t>054 462 2337</t>
  </si>
  <si>
    <t>내비게이션 PCB</t>
  </si>
  <si>
    <t>경북 칠곡군 약목면 복성17길</t>
  </si>
  <si>
    <t>37-2 (복성리)</t>
  </si>
  <si>
    <t>Retail/Service&gt;도소매&gt;산업재 판매&gt;반도체도매</t>
  </si>
  <si>
    <t>경북 구미시 산동면</t>
  </si>
  <si>
    <t>봉산리 567번지 구미전자정보기술원 혁신관 313호</t>
  </si>
  <si>
    <t>반도체부품</t>
  </si>
  <si>
    <t>경북 구미시 산동면 첨단기업1로</t>
  </si>
  <si>
    <t>17, 혁신관 313호 (봉산리,구미전자정보기술원)</t>
  </si>
  <si>
    <t>반도체 제조용 기계 제조업</t>
  </si>
  <si>
    <t>Retail/Service&gt;도소매&gt;생활재 판매&gt;건강식품도매</t>
  </si>
  <si>
    <t>경북 구미시 도량동</t>
  </si>
  <si>
    <t>340번지</t>
  </si>
  <si>
    <t>054 471 9924</t>
  </si>
  <si>
    <t>사과,토마토,포도</t>
  </si>
  <si>
    <t>경북 구미시 송동로</t>
  </si>
  <si>
    <t>42-14 (도량동)</t>
  </si>
  <si>
    <t>경북 김천시 덕곡동</t>
  </si>
  <si>
    <t>1027-1번지</t>
  </si>
  <si>
    <t>054 439 2233</t>
  </si>
  <si>
    <t>백미,현미/물레방아쌀</t>
  </si>
  <si>
    <t>경북 김천시 아포대로</t>
  </si>
  <si>
    <t>29 (덕곡동)</t>
  </si>
  <si>
    <t>Retail/Service&gt;도소매&gt;자동차관련 판매&gt;자동차부품판매-종합</t>
  </si>
  <si>
    <t>경북 성주군 초전면</t>
  </si>
  <si>
    <t>용봉리 53-1번지</t>
  </si>
  <si>
    <t>054 931 4052</t>
  </si>
  <si>
    <t>헤드램프 등자동차 부품</t>
  </si>
  <si>
    <t>경북 성주군 초전면 주천로</t>
  </si>
  <si>
    <t>1280(용봉리)</t>
  </si>
  <si>
    <t>Manufacture&gt;소비재&gt;목재/비금속제조&gt;유리제품제조-기타</t>
  </si>
  <si>
    <t>경북 구미시 시미동</t>
  </si>
  <si>
    <t>168-14번지</t>
  </si>
  <si>
    <t>054 473 4234</t>
  </si>
  <si>
    <t>기타 전자제조및프로세싱기계</t>
  </si>
  <si>
    <t>경북 구미시 3공단3로</t>
  </si>
  <si>
    <t>55-15 (시미동)</t>
  </si>
  <si>
    <t>액정 평판 디스플레이 제조업</t>
  </si>
  <si>
    <t>경북 칠곡군 북삼읍</t>
  </si>
  <si>
    <t>어로리 50번지</t>
  </si>
  <si>
    <t>054 975 2883</t>
  </si>
  <si>
    <t>중계기부품, LED 바</t>
  </si>
  <si>
    <t>경북 칠곡군 북삼읍 칠곡대로</t>
  </si>
  <si>
    <t>297-9 (어로리)</t>
  </si>
  <si>
    <t>경북 구미시 산동읍</t>
  </si>
  <si>
    <t>도중리 566번지</t>
  </si>
  <si>
    <t>054 463 1462</t>
  </si>
  <si>
    <t>2차전지,반도체(GROWER기) 등</t>
  </si>
  <si>
    <t>경북 구미시 산동읍 5공단로</t>
  </si>
  <si>
    <t>105 (도중리)</t>
  </si>
  <si>
    <t>경북 구미시 송정동</t>
  </si>
  <si>
    <t>458-5번지</t>
  </si>
  <si>
    <t>054 442 0220</t>
  </si>
  <si>
    <t>상업용건물, 관공서건물</t>
  </si>
  <si>
    <t>경북 구미시 신시로16길</t>
  </si>
  <si>
    <t>71 (송정동)</t>
  </si>
  <si>
    <t>Finance&gt;금융&gt;금고/조합/리스&gt;상호저축은행</t>
  </si>
  <si>
    <t>신설합병</t>
  </si>
  <si>
    <t>경북 구미시 원평2동</t>
  </si>
  <si>
    <t>126-2번지</t>
  </si>
  <si>
    <t>054 452 1101</t>
  </si>
  <si>
    <t>신용부금업무, 어음할인 등</t>
  </si>
  <si>
    <t>경북 구미시 역전로</t>
  </si>
  <si>
    <t>18 (원평동)</t>
  </si>
  <si>
    <t>상호저축은행</t>
  </si>
  <si>
    <t>Retail/Service&gt;숙박/음식점/부동산/임대업&gt;숙박업&gt;기타회원제숙박시설운영업</t>
  </si>
  <si>
    <t>경북 구미시 진평동</t>
  </si>
  <si>
    <t>68-3번지</t>
  </si>
  <si>
    <t>경북 구미시 인동34길</t>
  </si>
  <si>
    <t>8 (진평동)</t>
  </si>
  <si>
    <t>기타 부동산 임대업</t>
  </si>
  <si>
    <t>휴업</t>
  </si>
  <si>
    <t>Manufacture&gt;소비재&gt;음식료&gt;빵제조</t>
  </si>
  <si>
    <t>하초리 345-4번지</t>
  </si>
  <si>
    <t>054 571 2131</t>
  </si>
  <si>
    <t>876-4 (하초리)</t>
  </si>
  <si>
    <t>Manufacture&gt;정유/화학&gt;일반화학&gt;폴리프로필렌섬유제조</t>
  </si>
  <si>
    <t>경북 구미시 공단동</t>
  </si>
  <si>
    <t>297-15번지</t>
  </si>
  <si>
    <t>054 463 2184</t>
  </si>
  <si>
    <t>폴리에스터 재생칩 외</t>
  </si>
  <si>
    <t>경북 구미시 산호대로</t>
  </si>
  <si>
    <t>104-104 (공단동)</t>
  </si>
  <si>
    <t>그외 기타 분류안된 섬유제품 제조업</t>
  </si>
  <si>
    <t>Manufacture&gt;중공업&gt;건설&gt;건설업-주택건설</t>
  </si>
  <si>
    <t>인덕리 544-2번지</t>
  </si>
  <si>
    <t>053 741 0004</t>
  </si>
  <si>
    <t>주택신축</t>
  </si>
  <si>
    <t>경북 구미시 산동면 강동로</t>
  </si>
  <si>
    <t>864 (인덕리)</t>
  </si>
  <si>
    <t>아파트 건설업</t>
  </si>
  <si>
    <t>Retail/Service&gt;숙박/음식점/부동산/임대업&gt;부동산업&gt;부동산중개</t>
  </si>
  <si>
    <t>서울 구로구 구로3동</t>
  </si>
  <si>
    <t>212-16번지 벽산디지털밸리1차 705호</t>
  </si>
  <si>
    <t>053 743 7735</t>
  </si>
  <si>
    <t>골프장 운영 관리</t>
  </si>
  <si>
    <t>서울 구로구 디지털로27길</t>
  </si>
  <si>
    <t>24, 705호 (구로동,벽산디지털밸리1차)</t>
  </si>
  <si>
    <t>경북 칠곡군 지천면</t>
  </si>
  <si>
    <t>창평리 237-2번지</t>
  </si>
  <si>
    <t>054 971 3367</t>
  </si>
  <si>
    <t>육류가공식품, 농산물가공식품</t>
  </si>
  <si>
    <t>경북 칠곡군 지천면 창평로</t>
  </si>
  <si>
    <t>224 (창평리)</t>
  </si>
  <si>
    <t>경북 칠곡군 왜관읍</t>
  </si>
  <si>
    <t>금산리 497번지</t>
  </si>
  <si>
    <t>054 971 1750</t>
  </si>
  <si>
    <t>냉각, 공기조화 여과증류 및 가스발생기 제조업</t>
  </si>
  <si>
    <t>경북 칠곡군 왜관읍 공단로13길</t>
  </si>
  <si>
    <t>105 (금산리)</t>
  </si>
  <si>
    <t>기체 여과기 제조업</t>
  </si>
  <si>
    <t>Manufacture&gt;정유/화학&gt;일반화학&gt;접착제제조</t>
  </si>
  <si>
    <t>울산 울주군 온양읍</t>
  </si>
  <si>
    <t>내광리 841-6번지</t>
  </si>
  <si>
    <t>055 366 6612</t>
  </si>
  <si>
    <t>나사코팅가공(Seal-Lock Coating) 등</t>
  </si>
  <si>
    <t>울산 울주군 온양읍 지더블유산업3길</t>
  </si>
  <si>
    <t>6 (내광리)</t>
  </si>
  <si>
    <t>AAA</t>
  </si>
  <si>
    <t>Retail/Service&gt;숙박/음식점/부동산/임대업&gt;숙박업&gt;호텔-관광</t>
  </si>
  <si>
    <t>상초리 288-5번지</t>
  </si>
  <si>
    <t>054 571 8005</t>
  </si>
  <si>
    <t>호텔</t>
  </si>
  <si>
    <t>경북 문경시 문경읍 새재2길</t>
  </si>
  <si>
    <t>32-11 (상초리)</t>
  </si>
  <si>
    <t>C</t>
  </si>
  <si>
    <t>Manufacture&gt;전자&gt;전자부품/통신방송장비&gt;반도체(제조)</t>
  </si>
  <si>
    <t>낙산리 301-4번지</t>
  </si>
  <si>
    <t>053 588 3807</t>
  </si>
  <si>
    <t>자동차용 램프</t>
  </si>
  <si>
    <t>경북 칠곡군 왜관읍 2산업단지3길</t>
  </si>
  <si>
    <t>65(낙산리)</t>
  </si>
  <si>
    <t>경북 구미시 구포동</t>
  </si>
  <si>
    <t>1048-8번지</t>
  </si>
  <si>
    <t>054 471 0727</t>
  </si>
  <si>
    <t>자동화 물류장치</t>
  </si>
  <si>
    <t>경북 구미시 4공단로</t>
  </si>
  <si>
    <t>185 (구포동)</t>
  </si>
  <si>
    <t>Manufacture&gt;정유/화학&gt;석유화학&gt;스티로폴(제조)</t>
  </si>
  <si>
    <t>175번지</t>
  </si>
  <si>
    <t>054 463 3421</t>
  </si>
  <si>
    <t>발포폴리스치렌보온판, 피에프보드</t>
  </si>
  <si>
    <t>335-5 (공단동)</t>
  </si>
  <si>
    <t>Retail/Service&gt;운수업&gt;육상운송&gt;일반화물자동차운송-종합</t>
  </si>
  <si>
    <t>경북 구미시 오태동</t>
  </si>
  <si>
    <t>155-5번지</t>
  </si>
  <si>
    <t>032 744 8644</t>
  </si>
  <si>
    <t>화물중개 및 대리</t>
  </si>
  <si>
    <t>경북 구미시 낙동강변로</t>
  </si>
  <si>
    <t>61 (오태동)</t>
  </si>
  <si>
    <t>화물포장, 검수 및 형량 서비스업</t>
  </si>
  <si>
    <t>Retail/Service&gt;도소매&gt;생활재 판매&gt;애완동물도매</t>
  </si>
  <si>
    <t>경기 수원시 권선구 구운동</t>
  </si>
  <si>
    <t>139-77번지 지하1층</t>
  </si>
  <si>
    <t>054 971 1084</t>
  </si>
  <si>
    <t>경기 수원시 권선구 금호로</t>
  </si>
  <si>
    <t>231, 지하1층 (구운동)</t>
  </si>
  <si>
    <t>가정용 요업제품, 비전기식 주방용품 및 날붙이 도매업</t>
  </si>
  <si>
    <t>Retail/Service&gt;서비스업&gt;사업서비스업&gt;인력공급/고용알선-종합</t>
  </si>
  <si>
    <t>경북 구미시 선산읍</t>
  </si>
  <si>
    <t>원리 813-3번지</t>
  </si>
  <si>
    <t>054 457 0113</t>
  </si>
  <si>
    <t>아파트관리, 경비용역, 청소용역 등</t>
  </si>
  <si>
    <t>경북 구미시 선산읍 유학길</t>
  </si>
  <si>
    <t>439 (원리)</t>
  </si>
  <si>
    <t>사업시설 유지관리 서비스업</t>
  </si>
  <si>
    <t>Manufacture&gt;소비재&gt;생활재&gt;포장지제조</t>
  </si>
  <si>
    <t>교리 463-6번지</t>
  </si>
  <si>
    <t>054 975 6161</t>
  </si>
  <si>
    <t>포장완충재 등</t>
  </si>
  <si>
    <t>경북 칠곡군 약목면 교8길</t>
  </si>
  <si>
    <t>117-26 (교리)</t>
  </si>
  <si>
    <t>기타 종이 상자 및 용기 제조업</t>
  </si>
  <si>
    <t>Manufacture&gt;전자&gt;의료/정밀기기&gt;안경/사진/광학기기제조-종합</t>
  </si>
  <si>
    <t>경기 성남시 중원구 상대원동</t>
  </si>
  <si>
    <t>442-9번지</t>
  </si>
  <si>
    <t>031 735 1573</t>
  </si>
  <si>
    <t>CCM자동화검사장비, 센싱모듈검사장비, 액티브얼라인장비, 컨버전등</t>
  </si>
  <si>
    <t>경기 성남시 중원구 둔촌대로</t>
  </si>
  <si>
    <t>527 (상대원동)</t>
  </si>
  <si>
    <t>전자기 측정, 시험 및 분석기구 제조업</t>
  </si>
  <si>
    <t>Information&gt;IT&gt;IT 서비스&gt;정보통신기기수리</t>
  </si>
  <si>
    <t>석우리 644-2번지</t>
  </si>
  <si>
    <t>053 592 6066</t>
  </si>
  <si>
    <t>태양광발전장치, 통신장치 등</t>
  </si>
  <si>
    <t>경북 칠곡군 가산면 경북대로</t>
  </si>
  <si>
    <t>1772-2 (석우리)</t>
  </si>
  <si>
    <t>구조용 금속판제품 및 금속공작물 제조업</t>
  </si>
  <si>
    <t>석우리 83번지</t>
  </si>
  <si>
    <t>054 971 8447</t>
  </si>
  <si>
    <t>문구용품(가위,색종이 등), 잡화</t>
  </si>
  <si>
    <t>1850-20 (석우리)</t>
  </si>
  <si>
    <t>문구용품 도매업</t>
  </si>
  <si>
    <t>Public&gt;공공&gt;정부/관청&gt;중소기업청</t>
  </si>
  <si>
    <t>경북 구미시 신평1동</t>
  </si>
  <si>
    <t>188번지 구미시종합비즈니스지원센터</t>
  </si>
  <si>
    <t>054 475 9260</t>
  </si>
  <si>
    <t>경북 구미시 구미대로</t>
  </si>
  <si>
    <t>350-27 (신평동,구미시종합비즈니스지원센터)</t>
  </si>
  <si>
    <t>Manufacture&gt;전자&gt;의료/정밀기기&gt;산업처리자동측정/제어장비제조-종합</t>
  </si>
  <si>
    <t>아곡리 825번지</t>
  </si>
  <si>
    <t>054 979 2203</t>
  </si>
  <si>
    <t>색채선별기 외</t>
  </si>
  <si>
    <t>경북 칠곡군 왜관읍 아곡7길</t>
  </si>
  <si>
    <t>5 (아곡리)</t>
  </si>
  <si>
    <t>음·식료품 및 담배 가공기계 제조업</t>
  </si>
  <si>
    <t>Retail/Service&gt;숙박/음식점/부동산/임대업&gt;숙박업&gt;호텔-일반</t>
  </si>
  <si>
    <t>205번지</t>
  </si>
  <si>
    <t>식품,잡화</t>
  </si>
  <si>
    <t>경북 구미시 1공단로5길</t>
  </si>
  <si>
    <t>86-15 (공단동)</t>
  </si>
  <si>
    <t>그외 기타 종합 소매업</t>
  </si>
  <si>
    <t>Manufacture&gt;정유/화학&gt;일반화학&gt;화학섬유제품제조-종합</t>
  </si>
  <si>
    <t>경북 구미시 임수동</t>
  </si>
  <si>
    <t>92-77번지 태영빌딩 404호</t>
  </si>
  <si>
    <t>053 562 1606</t>
  </si>
  <si>
    <t>화공약품, 수처리제, 시약 외</t>
  </si>
  <si>
    <t>경북 구미시 3공단1로</t>
  </si>
  <si>
    <t>284, 404호 (임수동,태영빌딩)</t>
  </si>
  <si>
    <t>건설장비 운영업</t>
  </si>
  <si>
    <t>경북 영천시 대창면</t>
  </si>
  <si>
    <t>사리리 197-2번지</t>
  </si>
  <si>
    <t>054 336 2043</t>
  </si>
  <si>
    <t>자동차용 사출부품 생산 및 판매 등</t>
  </si>
  <si>
    <t>경북 영천시 대창면 금박로</t>
  </si>
  <si>
    <t>937 (사리리)</t>
  </si>
  <si>
    <t>Manufacture&gt;중공업&gt;건설&gt;공해방지-폐기물처리시설공사</t>
  </si>
  <si>
    <t>경북 구미시 장천면</t>
  </si>
  <si>
    <t>신장리 626-5번지</t>
  </si>
  <si>
    <t>054 475 2288</t>
  </si>
  <si>
    <t>폐기물수집운반;폐기물중간처리;석면비계구조물해체공사 外</t>
  </si>
  <si>
    <t>경북 구미시 장천면 학신로</t>
  </si>
  <si>
    <t>200 (신장리)</t>
  </si>
  <si>
    <t>지정 폐기물 수집운반업</t>
  </si>
  <si>
    <t>Manufacture&gt;전자&gt;전자부품/통신방송장비&gt;통신기기/방송장비제조-종합</t>
  </si>
  <si>
    <t>260-2번지</t>
  </si>
  <si>
    <t>054 713 7115</t>
  </si>
  <si>
    <t>배터리팩,고출력전력증폭기,RF모듈,중계기,선형전력증폭기</t>
  </si>
  <si>
    <t>경북 구미시 1공단로</t>
  </si>
  <si>
    <t>228 (공단동)</t>
  </si>
  <si>
    <t>기타 무선 통신장비 제조업</t>
  </si>
  <si>
    <t>경북 김천시 농소면</t>
  </si>
  <si>
    <t>용암리 251-4번지</t>
  </si>
  <si>
    <t>054 437 1976</t>
  </si>
  <si>
    <t>H빔 금속조립재</t>
  </si>
  <si>
    <t>경북 김천시 농소면 벽봉로</t>
  </si>
  <si>
    <t>1879-108 (용암리)</t>
  </si>
  <si>
    <t>삼청리 1097번지</t>
  </si>
  <si>
    <t>054 974 3675</t>
  </si>
  <si>
    <t>산업용 보일러</t>
  </si>
  <si>
    <t>경북 칠곡군 왜관읍 공단로1길</t>
  </si>
  <si>
    <t>152 (삼청리)</t>
  </si>
  <si>
    <t>중앙난방보일러 및 방열기 제조업</t>
  </si>
  <si>
    <t>Manufacture&gt;중공업&gt;건설&gt;건축물축조관련건설-종합</t>
  </si>
  <si>
    <t>경북 구미시 형곡2동</t>
  </si>
  <si>
    <t>168-2번지</t>
  </si>
  <si>
    <t>054 458 1616</t>
  </si>
  <si>
    <t>토목건축공사업, 비주거용건물건설업, 주거용건물건설업 등</t>
  </si>
  <si>
    <t>경북 구미시 형곡동로</t>
  </si>
  <si>
    <t>93 (형곡동)</t>
  </si>
  <si>
    <t>공업 및 유사 산업용 건물 건설업</t>
  </si>
  <si>
    <t>Manufacture&gt;자동차/기계&gt;기계 및 장비&gt;모터/원동기제조</t>
  </si>
  <si>
    <t>165-10번지</t>
  </si>
  <si>
    <t>054 474 8758</t>
  </si>
  <si>
    <t>LCD / OLED PRESS 금형</t>
  </si>
  <si>
    <t>104-7 (시미동)</t>
  </si>
  <si>
    <t>인쇄 및 제책용 기계 제조업</t>
  </si>
  <si>
    <t>Manufacture&gt;전자&gt;전기전자장비&gt;전자부품제조</t>
  </si>
  <si>
    <t>경북 구미시 고아읍</t>
  </si>
  <si>
    <t>오로리 60-28번지</t>
  </si>
  <si>
    <t>054 482 6760</t>
  </si>
  <si>
    <t>후레임,스프링등 전자부품</t>
  </si>
  <si>
    <t>경북 구미시 고아읍 농공단지길</t>
  </si>
  <si>
    <t>36-17 (오로리)</t>
  </si>
  <si>
    <t>그외 기타 분류안된 금속가공제품 제조업</t>
  </si>
  <si>
    <t>경북 김천시 대광동</t>
  </si>
  <si>
    <t>638번지</t>
  </si>
  <si>
    <t>054 433 7910</t>
  </si>
  <si>
    <t>생고기또는생새고기류</t>
  </si>
  <si>
    <t>경북 김천시 공단1길</t>
  </si>
  <si>
    <t>132 (대광동)</t>
  </si>
  <si>
    <t>188번지 모바일복합센터 401호</t>
  </si>
  <si>
    <t>054 462 1949</t>
  </si>
  <si>
    <t>350-27, 401호 (신평동,모바일복합센터)</t>
  </si>
  <si>
    <t>193번지</t>
  </si>
  <si>
    <t>054 465 9111</t>
  </si>
  <si>
    <t>인슐레이션,  테이프 외</t>
  </si>
  <si>
    <t>경북 구미시 1공단로9길</t>
  </si>
  <si>
    <t>85 (공단동)</t>
  </si>
  <si>
    <t>플라스틱 필름, 시트 및 판 제조업</t>
  </si>
  <si>
    <t>Manufacture&gt;자동차/기계&gt;기계 및 장비&gt;주형/금형제조</t>
  </si>
  <si>
    <t>경북 구미시 황상동</t>
  </si>
  <si>
    <t>493번지</t>
  </si>
  <si>
    <t>054 470 9200</t>
  </si>
  <si>
    <t>반도체, 리드프레임, 전자부품/금형 외</t>
  </si>
  <si>
    <t>경북 구미시 옥계2공단로</t>
  </si>
  <si>
    <t>45 (황상동)</t>
  </si>
  <si>
    <t>경북 구미시 신평동</t>
  </si>
  <si>
    <t>188번지 모바일융합기술센터 320호</t>
  </si>
  <si>
    <t>054 456 3401</t>
  </si>
  <si>
    <t>인공지능 관제솔루션(BOM PLATFORM)</t>
  </si>
  <si>
    <t>350-27, 모바일융합기술센터 320호 (신평동)</t>
  </si>
  <si>
    <t>Manufacture&gt;전자&gt;전자부품/통신방송장비&gt;방송수신기/영상/음향기기제조-종합</t>
  </si>
  <si>
    <t>신당리 1254번지</t>
  </si>
  <si>
    <t>054 471 6811</t>
  </si>
  <si>
    <t>휴대폰 카메라 렌즈모듈 부품, 자동차용 전장부품 외</t>
  </si>
  <si>
    <t>경북 구미시 산동읍 첨단기업7로</t>
  </si>
  <si>
    <t>98-23 (신당리)</t>
  </si>
  <si>
    <t>Manufacture&gt;정유/화학&gt;석유화학&gt;석유화학제품제조</t>
  </si>
  <si>
    <t>1000-23번지</t>
  </si>
  <si>
    <t>054 431 3586</t>
  </si>
  <si>
    <t>폐전지, 폐산 재활용 (니켈, 코발트, 인산, 질산나트륨외)/ 폐양극재/ 임가공 등</t>
  </si>
  <si>
    <t>경북 김천시 공단로</t>
  </si>
  <si>
    <t>98 (대광동)</t>
  </si>
  <si>
    <t>그외 기타 분류안된 화학제품 제조업</t>
  </si>
  <si>
    <t>봉산리 417번지</t>
  </si>
  <si>
    <t>054 714 3657</t>
  </si>
  <si>
    <t>철강재 (컬러강판)/ 건축자재(디자인강판, 방화문, 엘리베이터등)/ 자동차철강 (몰드용) 외</t>
  </si>
  <si>
    <t>경북 구미시 산동읍 첨단기업로</t>
  </si>
  <si>
    <t>71 (봉산리)</t>
  </si>
  <si>
    <t>1025번지</t>
  </si>
  <si>
    <t>054 456 9980</t>
  </si>
  <si>
    <t>반도체용장비재료 (실리콘, 쿼츠, 알루미나외)</t>
  </si>
  <si>
    <t>경북 구미시 4공단로7길</t>
  </si>
  <si>
    <t>53-77 (구포동)</t>
  </si>
  <si>
    <t>293-7번지</t>
  </si>
  <si>
    <t>054 461 3732</t>
  </si>
  <si>
    <t>주형 및 금형 제작, 산업용 첨단정밀기계부품 제조 등</t>
  </si>
  <si>
    <t>경북 구미시 1공단로10길</t>
  </si>
  <si>
    <t>55 (공단동)</t>
  </si>
  <si>
    <t>경북 김천시 응명동</t>
  </si>
  <si>
    <t>203번지 2층</t>
  </si>
  <si>
    <t>054 431 3091</t>
  </si>
  <si>
    <t>LCD TV 케이스 외</t>
  </si>
  <si>
    <t>경북 김천시 매목1길</t>
  </si>
  <si>
    <t>83, 2층 (응명동)</t>
  </si>
  <si>
    <t>그외 기타 플라스틱 제품 제조업</t>
  </si>
  <si>
    <t>경북 김천시 부곡동</t>
  </si>
  <si>
    <t>419-17번지</t>
  </si>
  <si>
    <t>054 434 2601</t>
  </si>
  <si>
    <t>경북 김천시 부곡중앙4길</t>
  </si>
  <si>
    <t>32 (부곡동)</t>
  </si>
  <si>
    <t>Manufacture&gt;1차산업&gt;농업&gt;축산관련서비스-종합</t>
  </si>
  <si>
    <t>화조리 188번지</t>
  </si>
  <si>
    <t>054 481 9941</t>
  </si>
  <si>
    <t>동물의약품</t>
  </si>
  <si>
    <t>경북 구미시 선산읍 조남로</t>
  </si>
  <si>
    <t>164</t>
  </si>
  <si>
    <t>의약품 도매업</t>
  </si>
  <si>
    <t>Manufacture&gt;정유/화학&gt;석유화학&gt;플라스틱제품제조-종합</t>
  </si>
  <si>
    <t>622-14번지</t>
  </si>
  <si>
    <t>054 472 4994</t>
  </si>
  <si>
    <t>플라스틱 제품 (전자제품 및 차량용 사출물등)</t>
  </si>
  <si>
    <t>경북 구미시 옥계2공단로5길</t>
  </si>
  <si>
    <t>14 (구포동)</t>
  </si>
  <si>
    <t>상품 종합 도매업</t>
  </si>
  <si>
    <t>Retail/Service&gt;숙박/음식점/부동산/임대업&gt;부동산업&gt;부동산관련서비스-기타</t>
  </si>
  <si>
    <t>상초리 288-77번지</t>
  </si>
  <si>
    <t>부동산 개발, 매매</t>
  </si>
  <si>
    <t>32-3</t>
  </si>
  <si>
    <t>기타 부동산 개발 및 공급업</t>
  </si>
  <si>
    <t>경북 구미시 인의동</t>
  </si>
  <si>
    <t>701-9번지 4층</t>
  </si>
  <si>
    <t>054 472 0127</t>
  </si>
  <si>
    <t>반도체, 액정반송시스템 및 섬유기기 관련부품 및 보수서비스 등</t>
  </si>
  <si>
    <t>경북 구미시 인동북길</t>
  </si>
  <si>
    <t>115, 4층 (인의동)</t>
  </si>
  <si>
    <t>기타 산업용 기계 및 장비 도매업</t>
  </si>
  <si>
    <t>Manufacture&gt;1차산업&gt;농업&gt;양돈</t>
  </si>
  <si>
    <t>경북 문경시 산북면</t>
  </si>
  <si>
    <t>회룡리 132-1번지</t>
  </si>
  <si>
    <t>054 554 2220</t>
  </si>
  <si>
    <t>경북 문경시 산북면 강동로</t>
  </si>
  <si>
    <t>312-24 (회룡리)</t>
  </si>
  <si>
    <t>Retail/Service&gt;도소매&gt;생활재 판매&gt;문구용품도매-기타</t>
  </si>
  <si>
    <t>경북 문경시 점촌동</t>
  </si>
  <si>
    <t>465번지 문경여자고등학교</t>
  </si>
  <si>
    <t>매점</t>
  </si>
  <si>
    <t>경북 문경시 여고길</t>
  </si>
  <si>
    <t>40 (점촌동,문경여자고등학교)</t>
  </si>
  <si>
    <t>기타 음·식료품 위주 종합 소매업</t>
  </si>
  <si>
    <t>615-1번지 테라스퀘어빌딩 6층 602호</t>
  </si>
  <si>
    <t>054 463 8010</t>
  </si>
  <si>
    <t>토목, 도시 및 국토계획, 환경, 수자원 감리사업 등 종합엔지니어링 사업</t>
  </si>
  <si>
    <t>232, 6층 602호 (죽도동,테라스퀘어빌딩)</t>
  </si>
  <si>
    <t>복성리 375-4번지</t>
  </si>
  <si>
    <t>054 475 2000</t>
  </si>
  <si>
    <t>기계설비, 가스시설시공 및 소방시설공사</t>
  </si>
  <si>
    <t>경북 칠곡군 약목면 경호천동길</t>
  </si>
  <si>
    <t>62-18 (복성리)</t>
  </si>
  <si>
    <t>건물용 기계장비 설치 공사업</t>
  </si>
  <si>
    <t>Retail/Service&gt;숙박/음식점/부동산/임대업&gt;부동산업&gt;부동산관련서비스-종합</t>
  </si>
  <si>
    <t>492-4번지</t>
  </si>
  <si>
    <t>경북 구미시 백산로</t>
  </si>
  <si>
    <t>211 (송정동)</t>
  </si>
  <si>
    <t>복지</t>
  </si>
  <si>
    <t>Public&gt;보건/복지업&gt;복지시설&gt;아동생활복지시설</t>
  </si>
  <si>
    <t>사회복지법인</t>
  </si>
  <si>
    <t>경북 구미시 형곡1동</t>
  </si>
  <si>
    <t>73-3번지</t>
  </si>
  <si>
    <t>054 452 8487</t>
  </si>
  <si>
    <t>경북 구미시 신시로</t>
  </si>
  <si>
    <t>105 (형곡동)</t>
  </si>
  <si>
    <t>아동 및 부녀자 거주 복지시설 운영업</t>
  </si>
  <si>
    <t>1012-5번지</t>
  </si>
  <si>
    <t>054 432 1869</t>
  </si>
  <si>
    <t>경북 김천시 공단4길</t>
  </si>
  <si>
    <t>69 (응명동)</t>
  </si>
  <si>
    <t>Retail/Service&gt;도소매&gt;가전/사무기기 판매&gt;냉동냉장/냉난방기판매-종합</t>
  </si>
  <si>
    <t>경북 칠곡군 석적읍</t>
  </si>
  <si>
    <t>포남리 8-47번지</t>
  </si>
  <si>
    <t>054 975 8681</t>
  </si>
  <si>
    <t>냉동냉장용 우레탄판넬,방열도어</t>
  </si>
  <si>
    <t>경북 칠곡군 석적읍 포망로</t>
  </si>
  <si>
    <t>236 (포남리)</t>
  </si>
  <si>
    <t>169번지</t>
  </si>
  <si>
    <t>054 463 7945</t>
  </si>
  <si>
    <t>LCD TV등의 부품</t>
  </si>
  <si>
    <t>경북 구미시 수출대로9길</t>
  </si>
  <si>
    <t>36 (공단동)</t>
  </si>
  <si>
    <t>가전제품 및 부품 도매업</t>
  </si>
  <si>
    <t>Finance&gt;금융&gt;금고/조합/리스&gt;금융업-종합금융업</t>
  </si>
  <si>
    <t>이문리 162</t>
  </si>
  <si>
    <t>054 481 8139</t>
  </si>
  <si>
    <t>신용사업;경제사업(미곡처리업 등);공제사업 외</t>
  </si>
  <si>
    <t>경북 구미시 선산읍 선산중앙로</t>
  </si>
  <si>
    <t>8 (이문리)</t>
  </si>
  <si>
    <t>Manufacture&gt;1차산업&gt;농업&gt;과실작물재배</t>
  </si>
  <si>
    <t>경북 문경시 영순면</t>
  </si>
  <si>
    <t>율곡리 1088번지</t>
  </si>
  <si>
    <t>054 554 1003</t>
  </si>
  <si>
    <t>단무지, 쌈무, 우엉, 오이 외</t>
  </si>
  <si>
    <t>경북 문경시 영순면 영순공단길</t>
  </si>
  <si>
    <t>15(율곡리)</t>
  </si>
  <si>
    <t>복성리 862-6번지</t>
  </si>
  <si>
    <t>054 974 4081</t>
  </si>
  <si>
    <t>경북 칠곡군 약목면 약목로</t>
  </si>
  <si>
    <t>88 (복성리)</t>
  </si>
  <si>
    <t>남산리 2038번지</t>
  </si>
  <si>
    <t>054 436 8888</t>
  </si>
  <si>
    <t>수용성 수분산성 아크릴바인더 수지, 점접착제외</t>
  </si>
  <si>
    <t>경북 김천시 어모면 산업단지5로</t>
  </si>
  <si>
    <t>15 (남산리)</t>
  </si>
  <si>
    <t>126-27번지</t>
  </si>
  <si>
    <t>054 452 7861</t>
  </si>
  <si>
    <t>일반자금대출, 어음할인 등 여신업무, 정기예금 등 수신업무에 따른 이자수익·수수료 외</t>
  </si>
  <si>
    <t>8 (원평동)</t>
  </si>
  <si>
    <t>왜관리 212-38번지</t>
  </si>
  <si>
    <t>경북 칠곡군 왜관읍 중앙로</t>
  </si>
  <si>
    <t>220 (왜관리)</t>
  </si>
  <si>
    <t>Manufacture&gt;중공업&gt;금속&gt;비철금속주조-종합</t>
  </si>
  <si>
    <t>봉산리 318번지</t>
  </si>
  <si>
    <t>054 475 0116</t>
  </si>
  <si>
    <t>리사지,규산염, PVC안정제</t>
  </si>
  <si>
    <t>경북 구미시 산동면 첨단기업4로</t>
  </si>
  <si>
    <t>25-4 (봉산리)</t>
  </si>
  <si>
    <t>무기안료 및 기타금속산화물 제조업</t>
  </si>
  <si>
    <t>Public&gt;보건/복지업&gt;병원&gt;병원-일반</t>
  </si>
  <si>
    <t>632번지</t>
  </si>
  <si>
    <t>054 442 0046</t>
  </si>
  <si>
    <t>의료검진서비스</t>
  </si>
  <si>
    <t>경북 구미시 여헌로</t>
  </si>
  <si>
    <t>30 (인의동)</t>
  </si>
  <si>
    <t>Public&gt;공공&gt;정부/관청&gt;국립의료원</t>
  </si>
  <si>
    <t>경북 구미시 남통동</t>
  </si>
  <si>
    <t>130-1번지</t>
  </si>
  <si>
    <t>경북 구미시 금오산로</t>
  </si>
  <si>
    <t>198-20 (남통동)</t>
  </si>
  <si>
    <t>Public&gt;보건/복지업&gt;병원&gt;병원-신경정신과의원/일반</t>
  </si>
  <si>
    <t>239번지</t>
  </si>
  <si>
    <t>054 462 8896</t>
  </si>
  <si>
    <t>휴대폰/태블릿PC부품 외</t>
  </si>
  <si>
    <t>경북 구미시 1공단로7길</t>
  </si>
  <si>
    <t>14-9 (공단동)</t>
  </si>
  <si>
    <t>292-37번지</t>
  </si>
  <si>
    <t>탄산리튬,Ni, Co, Mn, 황산염, 황산니켈, 황산 코발트, 탄산 망간, NCM복합 솔루션 등</t>
  </si>
  <si>
    <t>90 (공단동)</t>
  </si>
  <si>
    <t>기타 비철금속 제련, 정련 및 합금 제조업</t>
  </si>
  <si>
    <t>Retail/Service&gt;도소매&gt;자동차관련 판매&gt;자동차판매-종합</t>
  </si>
  <si>
    <t>Manufacture&gt;정유/화학&gt;석유화학&gt;합성수지제조-종합</t>
  </si>
  <si>
    <t>623-14번지</t>
  </si>
  <si>
    <t>031 730 0650</t>
  </si>
  <si>
    <t>컴파운드 및 마스터배치</t>
  </si>
  <si>
    <t>7 (구포동)</t>
  </si>
  <si>
    <t>Manufacture&gt;소비재&gt;생활재&gt;금속장식품제조</t>
  </si>
  <si>
    <t>낙산리 649-1번지</t>
  </si>
  <si>
    <t>053 592 3939</t>
  </si>
  <si>
    <t>파이프류, C형강 금속구조재</t>
  </si>
  <si>
    <t>경북 칠곡군 왜관읍 2산업단지2길</t>
  </si>
  <si>
    <t>202 (낙산리)</t>
  </si>
  <si>
    <t>금속 조립구조재 제조업</t>
  </si>
  <si>
    <t>Retail/Service&gt;운수업&gt;해상운송&gt;국제화물운송-기타</t>
  </si>
  <si>
    <t>신당리 1331번지</t>
  </si>
  <si>
    <t>054 473 5828</t>
  </si>
  <si>
    <t>기타 운송지원업무</t>
  </si>
  <si>
    <t>경북 구미시 산동읍 첨단기업5로</t>
  </si>
  <si>
    <t>48-171 (신당리)</t>
  </si>
  <si>
    <t>Retail/Service&gt;도소매&gt;생활재 판매&gt;의류판매-종합</t>
  </si>
  <si>
    <t>금호리 98-2번지</t>
  </si>
  <si>
    <t>054 975 9444</t>
  </si>
  <si>
    <t>의류, 모자, 잡화 외</t>
  </si>
  <si>
    <t>경북 칠곡군 지천면 금호로2길</t>
  </si>
  <si>
    <t>10 (금호리)</t>
  </si>
  <si>
    <t>경북 문경시 흥덕동</t>
  </si>
  <si>
    <t>239-1번지</t>
  </si>
  <si>
    <t>054 556 2277</t>
  </si>
  <si>
    <t>경북 문경시 호서로</t>
  </si>
  <si>
    <t>66-3 (흥덕동)</t>
  </si>
  <si>
    <t>Manufacture&gt;소비재&gt;섬유/의류/피혁&gt;제사/방적/직조업-종합</t>
  </si>
  <si>
    <t>168-5번지</t>
  </si>
  <si>
    <t>054 472 1771</t>
  </si>
  <si>
    <t>벨벳직물, 번아웃벨벳직물 외</t>
  </si>
  <si>
    <t>경북 구미시 3공단2로</t>
  </si>
  <si>
    <t>82-34</t>
  </si>
  <si>
    <t>화학섬유직물 직조업</t>
  </si>
  <si>
    <t>Manufacture&gt;소비재&gt;생활재&gt;기계부속품(제조)</t>
  </si>
  <si>
    <t>신당리 1306번지</t>
  </si>
  <si>
    <t>054 475 0346</t>
  </si>
  <si>
    <t>Battery설비/Display설비/Fa설비</t>
  </si>
  <si>
    <t>10-48 (신당리)</t>
  </si>
  <si>
    <t>경북 구미시 공단2동</t>
  </si>
  <si>
    <t>265-35번지 102호</t>
  </si>
  <si>
    <t>53-69, 102호 (공단동)</t>
  </si>
  <si>
    <t>Manufacture&gt;소비재&gt;섬유/의류/피혁&gt;염색</t>
  </si>
  <si>
    <t>248번지</t>
  </si>
  <si>
    <t>054 463 8387</t>
  </si>
  <si>
    <t>섬유제조 및 판매</t>
  </si>
  <si>
    <t>159 (공단동)</t>
  </si>
  <si>
    <t>경북 김천시 신음동</t>
  </si>
  <si>
    <t>84번지</t>
  </si>
  <si>
    <t>054 435 1012</t>
  </si>
  <si>
    <t>자동차배기용 머플러</t>
  </si>
  <si>
    <t>경북 김천시 농공단지2길</t>
  </si>
  <si>
    <t>35 (신음동)</t>
  </si>
  <si>
    <t>Retail/Service&gt;숙박/음식점/부동산/임대업&gt;임대업&gt;원룸임대</t>
  </si>
  <si>
    <t>84-3번지</t>
  </si>
  <si>
    <t>경북 구미시 인동32길</t>
  </si>
  <si>
    <t>13-8 (진평동)</t>
  </si>
  <si>
    <t>정보보안운영</t>
  </si>
  <si>
    <t>신현리 557-10번지</t>
  </si>
  <si>
    <t>경북 문경시 마성면 구랑로</t>
  </si>
  <si>
    <t>210 (신현리)</t>
  </si>
  <si>
    <t>258-8번지</t>
  </si>
  <si>
    <t>249 (공단동)</t>
  </si>
  <si>
    <t>Retail/Service&gt;숙박/음식점/부동산/임대업&gt;임대업&gt;건설/토목공사용기계장비임대-종합</t>
  </si>
  <si>
    <t>봉산리 395번지</t>
  </si>
  <si>
    <t>054 471 0494</t>
  </si>
  <si>
    <t>크린룸 공사, 기계설비공자, 소방공사 등</t>
  </si>
  <si>
    <t>경북 구미시 산동읍 첨단기업1로</t>
  </si>
  <si>
    <t>82-18 (봉산리)</t>
  </si>
  <si>
    <t>Manufacture&gt;정유/화학&gt;석유화학&gt;폴리에틸렌수지(제조)</t>
  </si>
  <si>
    <t>313-6번지</t>
  </si>
  <si>
    <t>054 460 8100</t>
  </si>
  <si>
    <t>부직포(Floor carpet, ISOdash, Seat back, Trunk mat, Package tray, Engine block외)/ 원사(PP S/F)등</t>
  </si>
  <si>
    <t>경북 구미시 1공단로4길</t>
  </si>
  <si>
    <t>141-54 (공단동)</t>
  </si>
  <si>
    <t>부직포 및 펠트 제조업</t>
  </si>
  <si>
    <t>신리 408-1번지</t>
  </si>
  <si>
    <t>054 972 4812</t>
  </si>
  <si>
    <t>경북 칠곡군 지천면 신동로</t>
  </si>
  <si>
    <t>153 (신리,지천농협)</t>
  </si>
  <si>
    <t>경북 김천시 봉산면</t>
  </si>
  <si>
    <t>덕천리 646-3번지</t>
  </si>
  <si>
    <t>경북 김천시 봉산면 황악로</t>
  </si>
  <si>
    <t>1736 (덕천리)</t>
  </si>
  <si>
    <t>92-77번지</t>
  </si>
  <si>
    <t>054 473 1116</t>
  </si>
  <si>
    <t>토목건축공사업(광공업용 건축공사, 항만, 도로공사 외 )</t>
  </si>
  <si>
    <t>284 (임수동)</t>
  </si>
  <si>
    <t>삼청리 989-1번지</t>
  </si>
  <si>
    <t>자동차, 건설기계</t>
  </si>
  <si>
    <t>경북 칠곡군 왜관읍 칠곡대로</t>
  </si>
  <si>
    <t>1921 (삼청리)</t>
  </si>
  <si>
    <t>자동차 신품 판매업</t>
  </si>
  <si>
    <t>Retail/Service&gt;도소매&gt;무역, 중개업&gt;무역업-종합</t>
  </si>
  <si>
    <t>500번지</t>
  </si>
  <si>
    <t>054 472 4997</t>
  </si>
  <si>
    <t>차량용 전장부문</t>
  </si>
  <si>
    <t>46-14 (황상동)</t>
  </si>
  <si>
    <t>경북 구미시 임은동</t>
  </si>
  <si>
    <t>666-2번지</t>
  </si>
  <si>
    <t>051 461 0799</t>
  </si>
  <si>
    <t>전기공사, 소방공사, 정보통신공사</t>
  </si>
  <si>
    <t>경북 구미시 임은길</t>
  </si>
  <si>
    <t>55-15 (임은동)</t>
  </si>
  <si>
    <t>경북 구미시 해평면</t>
  </si>
  <si>
    <t>낙성리 58-3번지</t>
  </si>
  <si>
    <t>054 474 4205</t>
  </si>
  <si>
    <t>농협, 금융, 도매</t>
  </si>
  <si>
    <t>경북 구미시 해평면 해평시장1길</t>
  </si>
  <si>
    <t>6 (낙성리)</t>
  </si>
  <si>
    <t>644-8번지 에스비테크이-1동</t>
  </si>
  <si>
    <t>054 475 0881</t>
  </si>
  <si>
    <t>자동화장비 및 드론스테이션, 디스플레이 검사장비 외</t>
  </si>
  <si>
    <t>179-8, 에스비테크이-1동 (구포동)</t>
  </si>
  <si>
    <t>물질 검사, 측정 및 분석기구 제조업</t>
  </si>
  <si>
    <t>130번지</t>
  </si>
  <si>
    <t>054 467 6007</t>
  </si>
  <si>
    <t>HEAT SINK,SSD CASE,이차전지부품</t>
  </si>
  <si>
    <t>422(공단동)</t>
  </si>
  <si>
    <t>Retail/Service&gt;숙박/음식점/부동산/임대업&gt;숙박업&gt;모텔</t>
  </si>
  <si>
    <t>Manufacture&gt;전자&gt;전기전자장비&gt;전자관/전자부품제조-종합</t>
  </si>
  <si>
    <t>267-139번지</t>
  </si>
  <si>
    <t>054 451 5761</t>
  </si>
  <si>
    <t>전자응용제어콘트롤러,Display Module Tester Function Test Jig 제조(전자계측기,제어기기등)</t>
  </si>
  <si>
    <t>경북 구미시 1공단로6길</t>
  </si>
  <si>
    <t>13-14 (공단동,(주)나노텍)</t>
  </si>
  <si>
    <t>경북 경산시 압량읍</t>
  </si>
  <si>
    <t>신월리 2-18번지</t>
  </si>
  <si>
    <t>053 761 5083</t>
  </si>
  <si>
    <t>태양광발전장치 설치공사, 전기공사 외</t>
  </si>
  <si>
    <t>경북 경산시 압량읍 해오름길</t>
  </si>
  <si>
    <t>140-11 (신월리)</t>
  </si>
  <si>
    <t>Manufacture&gt;소비재&gt;목재/비금속제조&gt;사무/계산/회계용기계제조-기타</t>
  </si>
  <si>
    <t>봉산리 445-2번지</t>
  </si>
  <si>
    <t>054 715 6855</t>
  </si>
  <si>
    <t>기계제작, 2차전지장비, 오엘이디(OLED)장비, 반도체장비 외</t>
  </si>
  <si>
    <t>경북 구미시 산동읍 첨단기업2로</t>
  </si>
  <si>
    <t>18-24 (봉산리)</t>
  </si>
  <si>
    <t>금속 성형기계 제조업</t>
  </si>
  <si>
    <t>도중리 862번지</t>
  </si>
  <si>
    <t>054 476 6386</t>
  </si>
  <si>
    <t>이차전지 공정용자동화기계(2차전지 배터리 제조설비 등)</t>
  </si>
  <si>
    <t>경북 구미시 산동읍 5공단5로</t>
  </si>
  <si>
    <t>24 (도중리)</t>
  </si>
  <si>
    <t>신당리 1364번지</t>
  </si>
  <si>
    <t>054 974 9710</t>
  </si>
  <si>
    <t>히트싱크, 브라켓, 렌즈홀더 외</t>
  </si>
  <si>
    <t>77-20 (신당리)</t>
  </si>
  <si>
    <t>알루미늄주물 주조업</t>
  </si>
  <si>
    <t>Manufacture&gt;소비재&gt;출판/인쇄&gt;상업인쇄-기타</t>
  </si>
  <si>
    <t>275-13번지</t>
  </si>
  <si>
    <t>054 461 7201</t>
  </si>
  <si>
    <t>라벨, 메뉴얼 외</t>
  </si>
  <si>
    <t>86-39(공단동)</t>
  </si>
  <si>
    <t>기타 인쇄관련 산업</t>
  </si>
  <si>
    <t>봉산리 390번지</t>
  </si>
  <si>
    <t>054 470 0600</t>
  </si>
  <si>
    <t>자동차모터 부품인 정류자 외</t>
  </si>
  <si>
    <t>경북 구미시 산동읍 산호대로45길</t>
  </si>
  <si>
    <t>24 (봉산리)</t>
  </si>
  <si>
    <t>자동차용 전기장치 제조업</t>
  </si>
  <si>
    <t>Retail/Service&gt;서비스업&gt;사업서비스업&gt;패션디자인</t>
  </si>
  <si>
    <t>267-29번지</t>
  </si>
  <si>
    <t>054 470 5922</t>
  </si>
  <si>
    <t>불산, 질산</t>
  </si>
  <si>
    <t>53-4 (공단동)</t>
  </si>
  <si>
    <t>기타 기초무기화학물질 제조업</t>
  </si>
  <si>
    <t>신규회선여부</t>
  </si>
  <si>
    <t>(모두)</t>
  </si>
  <si>
    <t>수익원천</t>
  </si>
  <si>
    <t>(다중 항목)</t>
  </si>
  <si>
    <t>관리고객</t>
  </si>
  <si>
    <t>고객명</t>
  </si>
  <si>
    <t>합계 : 202501</t>
  </si>
  <si>
    <t>합계 : 202502</t>
  </si>
  <si>
    <t>합계 : 202503</t>
  </si>
  <si>
    <t>합계 : 202504</t>
  </si>
  <si>
    <t>합계 : 202505</t>
  </si>
  <si>
    <t>합계 : 202506</t>
  </si>
  <si>
    <t>합계 : 202507</t>
  </si>
  <si>
    <t>합계 : 202508</t>
  </si>
  <si>
    <t>합계 : 202509</t>
  </si>
  <si>
    <t>합계 : 202510</t>
  </si>
  <si>
    <t>합계 : 202511</t>
  </si>
  <si>
    <t>합계 : 202512</t>
  </si>
  <si>
    <t>포인드 주식회사</t>
  </si>
  <si>
    <t>(주)비에스</t>
  </si>
  <si>
    <t>세미플론(주)</t>
  </si>
  <si>
    <t>주식회사 에스이에스모바일</t>
  </si>
  <si>
    <t>송죽의료재단</t>
  </si>
  <si>
    <t>원앙식품</t>
  </si>
  <si>
    <t>대림로얄이앤피(주)</t>
  </si>
  <si>
    <t>주광정밀</t>
  </si>
  <si>
    <t>월덱스</t>
  </si>
  <si>
    <t>석원산업개발(주)</t>
  </si>
  <si>
    <t>(주)태흥환경개발</t>
  </si>
  <si>
    <t>인텍웨이브(주)</t>
  </si>
  <si>
    <t>유대규</t>
  </si>
  <si>
    <t>(사)구미중소기업협의회</t>
  </si>
  <si>
    <t>새빗켐</t>
  </si>
  <si>
    <t>성진정밀(주)</t>
  </si>
  <si>
    <t>주식회사보백씨앤에스</t>
  </si>
  <si>
    <t>(주)씨에스텍</t>
  </si>
  <si>
    <t>(주) 일성테크</t>
  </si>
  <si>
    <t>(주)북부모터스</t>
  </si>
  <si>
    <t>주식회사금호엔.티</t>
  </si>
  <si>
    <t>예일산업(주)</t>
  </si>
  <si>
    <t>주식회사 동남정공</t>
  </si>
  <si>
    <t>왜관단위농협협동조합</t>
  </si>
  <si>
    <t>제트에프렘페더샤시(주)</t>
  </si>
  <si>
    <t>대아상호저축은행</t>
  </si>
  <si>
    <t>티에스피</t>
  </si>
  <si>
    <t>(주)유성</t>
  </si>
  <si>
    <t>북삼농업협동조합</t>
  </si>
  <si>
    <t>아주스틸</t>
  </si>
  <si>
    <t>(주)신라환경</t>
  </si>
  <si>
    <t>선일일렉콤(주)</t>
  </si>
  <si>
    <t>총합계</t>
  </si>
  <si>
    <t>Information&gt;통신/방송/언론&gt;신문/잡지&gt;신문사-인터넷</t>
  </si>
  <si>
    <t>천지리 604-1번지</t>
  </si>
  <si>
    <t>경북 안동시 길안면 천지안길</t>
  </si>
  <si>
    <t>75 (천지리)</t>
  </si>
  <si>
    <t>잡지 및 정기간행물 발행업</t>
  </si>
  <si>
    <t>오현리 54번지</t>
  </si>
  <si>
    <t>855 (오현리)</t>
  </si>
  <si>
    <t>Retail/Service&gt;도소매&gt;산업재 판매&gt;전기기계장비도매-종합</t>
  </si>
  <si>
    <t>경북 포항시 남구 청림동</t>
  </si>
  <si>
    <t>1181-7번지</t>
  </si>
  <si>
    <t>054 293 0792</t>
  </si>
  <si>
    <t>전기자동제어반</t>
  </si>
  <si>
    <t>경북 포항시 남구 정몽주로847번길</t>
  </si>
  <si>
    <t>27-1 (청림동)</t>
  </si>
  <si>
    <t>Retail/Service&gt;도소매&gt;무역, 중개업&gt;과실/채소중개</t>
  </si>
  <si>
    <t>천지리 814-107번지</t>
  </si>
  <si>
    <t>경북 안동시 길안면 웃장터길</t>
  </si>
  <si>
    <t>28-8 (천지리)</t>
  </si>
  <si>
    <t>경북 구미시 원평동</t>
  </si>
  <si>
    <t>1044-11번지</t>
  </si>
  <si>
    <t>경북 구미시 송원서로6길</t>
  </si>
  <si>
    <t>20-4 (원평동)</t>
  </si>
  <si>
    <t>낙산리 1351번지</t>
  </si>
  <si>
    <t>054 971 0356</t>
  </si>
  <si>
    <t>피팅, WTC, CHC, 금형제품 외</t>
  </si>
  <si>
    <t>경북 칠곡군 왜관읍 3산업단지4길</t>
  </si>
  <si>
    <t>24 (낙산리)</t>
  </si>
  <si>
    <t>고현리 227-2번지</t>
  </si>
  <si>
    <t>054 231 9903</t>
  </si>
  <si>
    <t>PC암거, PC옹벽, 방음벽기초</t>
  </si>
  <si>
    <t>경북 포항시 북구 청하면 고현길17번길</t>
  </si>
  <si>
    <t>47 (고현리)</t>
  </si>
  <si>
    <t>콘크리트 타일, 기와, 벽돌 및 블록 제조업</t>
  </si>
  <si>
    <t>금산리 979-2번지</t>
  </si>
  <si>
    <t>054 972 9458</t>
  </si>
  <si>
    <t>자동차부품</t>
  </si>
  <si>
    <t>경북 칠곡군 왜관읍 공단로7길</t>
  </si>
  <si>
    <t>29 (금산리)</t>
  </si>
  <si>
    <t>'25.1월</t>
    <phoneticPr fontId="1" type="noConversion"/>
  </si>
  <si>
    <r>
      <t>'25.2월</t>
    </r>
    <r>
      <rPr>
        <sz val="10"/>
        <color rgb="FF000000"/>
        <rFont val="맑은 고딕"/>
        <family val="2"/>
        <charset val="129"/>
      </rPr>
      <t/>
    </r>
  </si>
  <si>
    <r>
      <t>'25.3월</t>
    </r>
    <r>
      <rPr>
        <sz val="10"/>
        <color rgb="FF000000"/>
        <rFont val="맑은 고딕"/>
        <family val="2"/>
        <charset val="129"/>
      </rPr>
      <t/>
    </r>
  </si>
  <si>
    <r>
      <t>'25.4월</t>
    </r>
    <r>
      <rPr>
        <sz val="10"/>
        <color rgb="FF000000"/>
        <rFont val="맑은 고딕"/>
        <family val="2"/>
        <charset val="129"/>
      </rPr>
      <t/>
    </r>
  </si>
  <si>
    <r>
      <t>'25.5월</t>
    </r>
    <r>
      <rPr>
        <sz val="10"/>
        <color rgb="FF000000"/>
        <rFont val="맑은 고딕"/>
        <family val="2"/>
        <charset val="129"/>
      </rPr>
      <t/>
    </r>
  </si>
  <si>
    <r>
      <t>'25.6월</t>
    </r>
    <r>
      <rPr>
        <sz val="10"/>
        <color rgb="FF000000"/>
        <rFont val="맑은 고딕"/>
        <family val="2"/>
        <charset val="129"/>
      </rPr>
      <t/>
    </r>
  </si>
  <si>
    <r>
      <t>'25.7월</t>
    </r>
    <r>
      <rPr>
        <sz val="10"/>
        <color rgb="FF000000"/>
        <rFont val="맑은 고딕"/>
        <family val="2"/>
        <charset val="129"/>
      </rPr>
      <t/>
    </r>
  </si>
  <si>
    <r>
      <t>'25.8월</t>
    </r>
    <r>
      <rPr>
        <sz val="10"/>
        <color rgb="FF000000"/>
        <rFont val="맑은 고딕"/>
        <family val="2"/>
        <charset val="129"/>
      </rPr>
      <t/>
    </r>
  </si>
  <si>
    <r>
      <t>'25.9월</t>
    </r>
    <r>
      <rPr>
        <sz val="10"/>
        <color rgb="FF000000"/>
        <rFont val="맑은 고딕"/>
        <family val="2"/>
        <charset val="129"/>
      </rPr>
      <t/>
    </r>
  </si>
  <si>
    <r>
      <t>'25.10월</t>
    </r>
    <r>
      <rPr>
        <sz val="10"/>
        <color rgb="FF000000"/>
        <rFont val="맑은 고딕"/>
        <family val="2"/>
        <charset val="129"/>
      </rPr>
      <t/>
    </r>
  </si>
  <si>
    <r>
      <t>'25.11월</t>
    </r>
    <r>
      <rPr>
        <sz val="10"/>
        <color rgb="FF000000"/>
        <rFont val="맑은 고딕"/>
        <family val="2"/>
        <charset val="129"/>
      </rPr>
      <t/>
    </r>
  </si>
  <si>
    <r>
      <t>'25.12월</t>
    </r>
    <r>
      <rPr>
        <sz val="10"/>
        <color rgb="FF000000"/>
        <rFont val="맑은 고딕"/>
        <family val="2"/>
        <charset val="129"/>
      </rPr>
      <t/>
    </r>
  </si>
  <si>
    <t>'25년 월평균 매출</t>
    <phoneticPr fontId="1" type="noConversion"/>
  </si>
  <si>
    <t>'25년 매출합계</t>
    <phoneticPr fontId="1" type="noConversion"/>
  </si>
  <si>
    <t>Y</t>
  </si>
  <si>
    <t>상품3</t>
  </si>
  <si>
    <t>GiGA인터넷</t>
  </si>
  <si>
    <t>인터넷부가</t>
  </si>
  <si>
    <t>기업인터넷</t>
  </si>
  <si>
    <t>홈일반전화</t>
  </si>
  <si>
    <t>GTV</t>
  </si>
  <si>
    <t>기가지니 TV</t>
  </si>
  <si>
    <t>GTV Biz</t>
  </si>
  <si>
    <t>홈지능망</t>
  </si>
  <si>
    <t>IoT</t>
  </si>
  <si>
    <t>기업메시징</t>
  </si>
  <si>
    <t>Cloud 서비스</t>
  </si>
  <si>
    <t>AI기업지능망</t>
  </si>
  <si>
    <t>MeGA인터넷</t>
  </si>
  <si>
    <t>기업인터넷전화</t>
  </si>
  <si>
    <t>10기가인터넷</t>
  </si>
  <si>
    <t>5G</t>
  </si>
  <si>
    <t>LTE</t>
  </si>
  <si>
    <t>국제전화</t>
  </si>
  <si>
    <t>홈인터넷전화</t>
  </si>
  <si>
    <t>3G</t>
  </si>
  <si>
    <t>데이터플랫폼</t>
  </si>
  <si>
    <t>데이터유통</t>
  </si>
  <si>
    <t>TV PPV</t>
  </si>
  <si>
    <t>합계</t>
    <phoneticPr fontId="1" type="noConversion"/>
  </si>
  <si>
    <t>합계 : 합계</t>
  </si>
  <si>
    <t>농업회사법인 주식회사 봉화드림농원</t>
    <phoneticPr fontId="1" type="noConversion"/>
  </si>
  <si>
    <t>1756710000083</t>
    <phoneticPr fontId="1" type="noConversion"/>
  </si>
  <si>
    <t>1756710001536</t>
    <phoneticPr fontId="1" type="noConversion"/>
  </si>
  <si>
    <t>1757110011951</t>
    <phoneticPr fontId="1" type="noConversion"/>
  </si>
  <si>
    <t>1701110206939</t>
    <phoneticPr fontId="1" type="noConversion"/>
  </si>
  <si>
    <t>1756110028544</t>
    <phoneticPr fontId="1" type="noConversion"/>
  </si>
  <si>
    <t>1756110029500</t>
    <phoneticPr fontId="1" type="noConversion"/>
  </si>
  <si>
    <t>1756110021275</t>
    <phoneticPr fontId="1" type="noConversion"/>
  </si>
  <si>
    <t>1756110011664</t>
    <phoneticPr fontId="1" type="noConversion"/>
  </si>
  <si>
    <t>1756110027900</t>
    <phoneticPr fontId="1" type="noConversion"/>
  </si>
  <si>
    <t>1756110022421</t>
    <phoneticPr fontId="1" type="noConversion"/>
  </si>
  <si>
    <t>1311110224144</t>
    <phoneticPr fontId="1" type="noConversion"/>
  </si>
  <si>
    <t>1756110017810</t>
    <phoneticPr fontId="1" type="noConversion"/>
  </si>
  <si>
    <t>1344110078394</t>
    <phoneticPr fontId="1" type="noConversion"/>
  </si>
  <si>
    <t>1717110151678</t>
    <phoneticPr fontId="1" type="noConversion"/>
  </si>
  <si>
    <t>1756110020590</t>
    <phoneticPr fontId="1" type="noConversion"/>
  </si>
  <si>
    <t>1756110013587</t>
    <phoneticPr fontId="1" type="noConversion"/>
  </si>
  <si>
    <t>1756110028081</t>
    <phoneticPr fontId="1" type="noConversion"/>
  </si>
  <si>
    <t>1756110017688</t>
    <phoneticPr fontId="1" type="noConversion"/>
  </si>
  <si>
    <t>1756110020087</t>
    <phoneticPr fontId="1" type="noConversion"/>
  </si>
  <si>
    <t>1717110186261</t>
    <phoneticPr fontId="1" type="noConversion"/>
  </si>
  <si>
    <t>1711330002421</t>
    <phoneticPr fontId="1" type="noConversion"/>
  </si>
  <si>
    <t>1755360000089</t>
    <phoneticPr fontId="1" type="noConversion"/>
  </si>
  <si>
    <t>1314110300534</t>
    <phoneticPr fontId="1" type="noConversion"/>
  </si>
  <si>
    <t>1756710005421</t>
    <phoneticPr fontId="1" type="noConversion"/>
  </si>
  <si>
    <t>1845110016871</t>
    <phoneticPr fontId="1" type="noConversion"/>
  </si>
  <si>
    <t>1101111629637</t>
    <phoneticPr fontId="1" type="noConversion"/>
  </si>
  <si>
    <t>1711110053496</t>
    <phoneticPr fontId="1" type="noConversion"/>
  </si>
  <si>
    <t>1756110012373</t>
    <phoneticPr fontId="1" type="noConversion"/>
  </si>
  <si>
    <t>신규상품1</t>
    <phoneticPr fontId="1" type="noConversion"/>
  </si>
  <si>
    <t>신규상품2</t>
    <phoneticPr fontId="1" type="noConversion"/>
  </si>
  <si>
    <t>신규상품3</t>
    <phoneticPr fontId="1" type="noConversion"/>
  </si>
  <si>
    <t>신규1매출</t>
    <phoneticPr fontId="1" type="noConversion"/>
  </si>
  <si>
    <t>신규2매출</t>
    <phoneticPr fontId="1" type="noConversion"/>
  </si>
  <si>
    <t>신규3매출</t>
    <phoneticPr fontId="1" type="noConversion"/>
  </si>
  <si>
    <t>신규상품4</t>
  </si>
  <si>
    <t>신규4매출</t>
  </si>
  <si>
    <t>신규상품5</t>
  </si>
  <si>
    <t>신규5매출</t>
  </si>
  <si>
    <t>신규매출</t>
    <phoneticPr fontId="1" type="noConversion"/>
  </si>
  <si>
    <t>메트릭</t>
  </si>
  <si>
    <t>평가매출금액(IFRS15포함)</t>
  </si>
  <si>
    <t>고객명</t>
    <phoneticPr fontId="10" type="noConversion"/>
  </si>
  <si>
    <t>평가조직레벨2</t>
  </si>
  <si>
    <t>조직2</t>
    <phoneticPr fontId="10" type="noConversion"/>
  </si>
  <si>
    <t>평가조직레벨3</t>
  </si>
  <si>
    <t>조직3</t>
    <phoneticPr fontId="10" type="noConversion"/>
  </si>
  <si>
    <t>전사상품레벨1</t>
  </si>
  <si>
    <t>상품1</t>
    <phoneticPr fontId="10" type="noConversion"/>
  </si>
  <si>
    <t>전사상품레벨2</t>
  </si>
  <si>
    <t>상품2</t>
    <phoneticPr fontId="10" type="noConversion"/>
  </si>
  <si>
    <t>전사상품레벨3</t>
  </si>
  <si>
    <t>상품3</t>
    <phoneticPr fontId="10" type="noConversion"/>
  </si>
  <si>
    <t>전사상품레벨4</t>
  </si>
  <si>
    <t>상품4</t>
    <phoneticPr fontId="10" type="noConversion"/>
  </si>
  <si>
    <t>전사상품</t>
  </si>
  <si>
    <t>상품5</t>
    <phoneticPr fontId="10" type="noConversion"/>
  </si>
  <si>
    <t>평가대상여부</t>
  </si>
  <si>
    <t>년월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</si>
  <si>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</si>
  <si>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</si>
  <si>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</si>
  <si>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</si>
  <si>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</si>
  <si>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</si>
  <si>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</si>
  <si>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</si>
  <si>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</si>
  <si>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</si>
  <si>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</si>
  <si>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</si>
  <si>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545784</t>
  </si>
  <si>
    <t>강북/강원고객본부</t>
  </si>
  <si>
    <t>545807</t>
  </si>
  <si>
    <t>광화문지사</t>
  </si>
  <si>
    <t>KE00000</t>
  </si>
  <si>
    <t>B2B</t>
  </si>
  <si>
    <t>KE20000</t>
  </si>
  <si>
    <t>Enterprise CT</t>
  </si>
  <si>
    <t>KE54000</t>
  </si>
  <si>
    <t>KE54K03</t>
  </si>
  <si>
    <t>스마트메시지</t>
  </si>
  <si>
    <t>BM01166</t>
  </si>
  <si>
    <t>스마트메시지WEB</t>
  </si>
  <si>
    <t>서비스이용료</t>
  </si>
  <si>
    <t>N</t>
  </si>
  <si>
    <t>546517</t>
  </si>
  <si>
    <t>대구/경북법인고객본부</t>
  </si>
  <si>
    <t>546540</t>
  </si>
  <si>
    <t>BM00210</t>
  </si>
  <si>
    <t>스마트메시지biz</t>
  </si>
  <si>
    <t>KE27000</t>
  </si>
  <si>
    <t>KE28K04</t>
  </si>
  <si>
    <t>Flexline</t>
  </si>
  <si>
    <t>BM10282</t>
  </si>
  <si>
    <t>FlexLine</t>
  </si>
  <si>
    <t>KE52000</t>
  </si>
  <si>
    <t>KE52K01</t>
  </si>
  <si>
    <t>인터넷전화Biz</t>
  </si>
  <si>
    <t>BM00203</t>
  </si>
  <si>
    <t>기업인터넷전화BIZ</t>
  </si>
  <si>
    <t>KEA0000</t>
  </si>
  <si>
    <t>Enterprise IT</t>
  </si>
  <si>
    <t>KEB2000</t>
  </si>
  <si>
    <t>KEB2K01</t>
  </si>
  <si>
    <t>전국대표번호발신자과금</t>
  </si>
  <si>
    <t>BM00189</t>
  </si>
  <si>
    <t>전국대표번호서비스</t>
  </si>
  <si>
    <t>TC00000</t>
  </si>
  <si>
    <t>B2C</t>
  </si>
  <si>
    <t>TC60000</t>
  </si>
  <si>
    <t>Customer Incubation</t>
  </si>
  <si>
    <t>KEB4000</t>
  </si>
  <si>
    <t>KEB4K05</t>
  </si>
  <si>
    <t>통화연결음</t>
  </si>
  <si>
    <t>BM00160</t>
  </si>
  <si>
    <t>통화연결음(인터넷전화)</t>
  </si>
  <si>
    <t>TC50000</t>
  </si>
  <si>
    <t>미디어</t>
  </si>
  <si>
    <t>TC53000</t>
  </si>
  <si>
    <t>TC53K02</t>
  </si>
  <si>
    <t>GTV 일반</t>
  </si>
  <si>
    <t>BM00480</t>
  </si>
  <si>
    <t>GENIE TV 라이브(선택형)</t>
  </si>
  <si>
    <t xml:space="preserve">가입/설치료 </t>
  </si>
  <si>
    <t>BM00953</t>
  </si>
  <si>
    <t>GTV 슬림</t>
  </si>
  <si>
    <t>TC54000</t>
  </si>
  <si>
    <t>TC54K01</t>
  </si>
  <si>
    <t>BM00940</t>
  </si>
  <si>
    <t>GENIE TV 비즈</t>
  </si>
  <si>
    <t>BM00993</t>
  </si>
  <si>
    <t>GTV 슬림 비즈</t>
  </si>
  <si>
    <t>TC59000</t>
  </si>
  <si>
    <t>TC59K01</t>
  </si>
  <si>
    <t>BM01118</t>
  </si>
  <si>
    <t>기가지니 TV (GTV) 단말사용료</t>
  </si>
  <si>
    <t>FC10000</t>
  </si>
  <si>
    <t>유선통화</t>
  </si>
  <si>
    <t>FC11000</t>
  </si>
  <si>
    <t>FC11K01</t>
  </si>
  <si>
    <t>기본요금제</t>
  </si>
  <si>
    <t>BM00814</t>
  </si>
  <si>
    <t>시내전화 기본료</t>
  </si>
  <si>
    <t>BM00098</t>
  </si>
  <si>
    <t>시내전화 통화료</t>
  </si>
  <si>
    <t>BM00110</t>
  </si>
  <si>
    <t>시외통화료</t>
  </si>
  <si>
    <t>BM00115</t>
  </si>
  <si>
    <t>인접지역 시외통화료</t>
  </si>
  <si>
    <t>FC30000</t>
  </si>
  <si>
    <t>인터넷</t>
  </si>
  <si>
    <t>FC34000</t>
  </si>
  <si>
    <t>FC34K02</t>
  </si>
  <si>
    <t>GiGA 1G</t>
  </si>
  <si>
    <t>BM00913</t>
  </si>
  <si>
    <t>인터넷 에센스</t>
  </si>
  <si>
    <t>FC31000</t>
  </si>
  <si>
    <t>FC31K02</t>
  </si>
  <si>
    <t>MeGA</t>
  </si>
  <si>
    <t>BM10026</t>
  </si>
  <si>
    <t>인터넷 슬림</t>
  </si>
  <si>
    <t>FC32000</t>
  </si>
  <si>
    <t>FC32K03</t>
  </si>
  <si>
    <t>홈AP</t>
  </si>
  <si>
    <t>BM00236</t>
  </si>
  <si>
    <t>홈허브</t>
  </si>
  <si>
    <t>540026</t>
  </si>
  <si>
    <t>영업·채널본부</t>
  </si>
  <si>
    <t>(자체)영업·채널본부</t>
  </si>
  <si>
    <t>KEB2K05</t>
  </si>
  <si>
    <t>평생안심번호</t>
  </si>
  <si>
    <t>BM00138</t>
  </si>
  <si>
    <t>평생번호서비스(PN)</t>
  </si>
  <si>
    <t>546483</t>
  </si>
  <si>
    <t>대구/경북고객본부</t>
  </si>
  <si>
    <t>546514</t>
  </si>
  <si>
    <t>경북북부지사</t>
  </si>
  <si>
    <t>KE52K02</t>
  </si>
  <si>
    <t>IP-Centrex</t>
  </si>
  <si>
    <t>BM00205</t>
  </si>
  <si>
    <t>기업인터넷전화Centrex</t>
  </si>
  <si>
    <t>FC16000</t>
  </si>
  <si>
    <t>FC16K08</t>
  </si>
  <si>
    <t>기업유선국제전화</t>
  </si>
  <si>
    <t>BM10129</t>
  </si>
  <si>
    <t>KT 기업인터넷전화 국제</t>
  </si>
  <si>
    <t>FC34K01</t>
  </si>
  <si>
    <t>GiGA 500M</t>
  </si>
  <si>
    <t>BM00914</t>
  </si>
  <si>
    <t>인터넷 베이직</t>
  </si>
  <si>
    <t>FC32K01</t>
  </si>
  <si>
    <t>부가서비스</t>
  </si>
  <si>
    <t>BM00235</t>
  </si>
  <si>
    <t>추가단말</t>
  </si>
  <si>
    <t>546511</t>
  </si>
  <si>
    <t>경북서부지사</t>
  </si>
  <si>
    <t>FC11K02</t>
  </si>
  <si>
    <t>시내전화부가</t>
  </si>
  <si>
    <t>BM00102</t>
  </si>
  <si>
    <t>CID</t>
  </si>
  <si>
    <t>FC11K07</t>
  </si>
  <si>
    <t>정액요금제</t>
  </si>
  <si>
    <t>BM10064</t>
  </si>
  <si>
    <t>시내통화료(3000요금제)</t>
  </si>
  <si>
    <t>BM10063</t>
  </si>
  <si>
    <t>시외통화료(3000요금제)</t>
  </si>
  <si>
    <t>BM00909</t>
  </si>
  <si>
    <t>유선3000요금제</t>
  </si>
  <si>
    <t>540002</t>
  </si>
  <si>
    <t>마케팅혁신본부</t>
  </si>
  <si>
    <t>540023</t>
  </si>
  <si>
    <t>유선정책담당</t>
  </si>
  <si>
    <t>BM00922</t>
  </si>
  <si>
    <t>시내전화 설치료</t>
  </si>
  <si>
    <t>(자체)대구/경북법인고객본부</t>
  </si>
  <si>
    <t>MB10000</t>
  </si>
  <si>
    <t>무선</t>
  </si>
  <si>
    <t>MB11000</t>
  </si>
  <si>
    <t>MB11K01</t>
  </si>
  <si>
    <t>3G 트래픽</t>
  </si>
  <si>
    <t>BM00757</t>
  </si>
  <si>
    <t>3G 정보료</t>
  </si>
  <si>
    <t>MB1G000</t>
  </si>
  <si>
    <t>MB1GK03</t>
  </si>
  <si>
    <t>5G 기타부가</t>
  </si>
  <si>
    <t>BM10092</t>
  </si>
  <si>
    <t>MB1GK04</t>
  </si>
  <si>
    <t>5G 데이터부가</t>
  </si>
  <si>
    <t>BM10097</t>
  </si>
  <si>
    <t>5G 데이터월정형</t>
  </si>
  <si>
    <t>MB1GK05</t>
  </si>
  <si>
    <t>5G 콘텐츠부가</t>
  </si>
  <si>
    <t>BM10412</t>
  </si>
  <si>
    <t>5G OTT 구독</t>
  </si>
  <si>
    <t>MB1GK11</t>
  </si>
  <si>
    <t>5G 통화부가</t>
  </si>
  <si>
    <t>BM10093</t>
  </si>
  <si>
    <t>5G V컬러링/링투유</t>
  </si>
  <si>
    <t>BM10094</t>
  </si>
  <si>
    <t>5G 캐치콜</t>
  </si>
  <si>
    <t>MB1GK06</t>
  </si>
  <si>
    <t>5G 트래픽</t>
  </si>
  <si>
    <t>BM10104</t>
  </si>
  <si>
    <t>5G 데이터통화</t>
  </si>
  <si>
    <t>BM10106</t>
  </si>
  <si>
    <t>5G 요금제 기본료</t>
  </si>
  <si>
    <t>BM00123</t>
  </si>
  <si>
    <t>일반전화LM</t>
  </si>
  <si>
    <t>BM00105</t>
  </si>
  <si>
    <t>착신전환</t>
  </si>
  <si>
    <t>BM00221</t>
  </si>
  <si>
    <t>인터넷 슬림 라이트</t>
  </si>
  <si>
    <t>KEA9K02</t>
  </si>
  <si>
    <t>페이퍼리스</t>
  </si>
  <si>
    <t>BM10387</t>
  </si>
  <si>
    <t>EDI</t>
  </si>
  <si>
    <t>BM00222</t>
  </si>
  <si>
    <t>인터넷 슬림 엔토피아</t>
  </si>
  <si>
    <t>BM00223</t>
  </si>
  <si>
    <t>인터넷 슬림 프리미엄</t>
  </si>
  <si>
    <t>546502</t>
  </si>
  <si>
    <t>서대구지사</t>
  </si>
  <si>
    <t>540033</t>
  </si>
  <si>
    <t>디지털채널담당</t>
  </si>
  <si>
    <t>BM00211</t>
  </si>
  <si>
    <t>스마트메시지Plus</t>
  </si>
  <si>
    <t>BM01169</t>
  </si>
  <si>
    <t>스마트메시지POP</t>
  </si>
  <si>
    <t>545834</t>
  </si>
  <si>
    <t>강북/강원법인고객본부</t>
  </si>
  <si>
    <t>545851</t>
  </si>
  <si>
    <t>북부법인고객1담당</t>
  </si>
  <si>
    <t>MB11K12</t>
  </si>
  <si>
    <t>3G 기타부가</t>
  </si>
  <si>
    <t>BM00780</t>
  </si>
  <si>
    <t>KE51000</t>
  </si>
  <si>
    <t>기업일반전화</t>
  </si>
  <si>
    <t>KE51K01</t>
  </si>
  <si>
    <t>구내교환</t>
  </si>
  <si>
    <t>BM00170</t>
  </si>
  <si>
    <t>구내교환DID국선</t>
  </si>
  <si>
    <t>BM00171</t>
  </si>
  <si>
    <t>구내교환DOD국선</t>
  </si>
  <si>
    <t>KEB2K07</t>
  </si>
  <si>
    <t>발신정보알리미</t>
  </si>
  <si>
    <t>BM10359</t>
  </si>
  <si>
    <t>오피스형</t>
  </si>
  <si>
    <t>KEB4K01</t>
  </si>
  <si>
    <t>1541콜렉트콜</t>
  </si>
  <si>
    <t>BM00126</t>
  </si>
  <si>
    <t>KEB4K09</t>
  </si>
  <si>
    <t>AI 통화비서</t>
  </si>
  <si>
    <t>BM10364</t>
  </si>
  <si>
    <t>KEB4K03</t>
  </si>
  <si>
    <t>AnyFax</t>
  </si>
  <si>
    <t>BM00129</t>
  </si>
  <si>
    <t>BM00133</t>
  </si>
  <si>
    <t>통화연결음(유선전화)</t>
  </si>
  <si>
    <t>KEB4K07</t>
  </si>
  <si>
    <t>홈지능망부가기타</t>
  </si>
  <si>
    <t>BM00690</t>
  </si>
  <si>
    <t>나우콜</t>
  </si>
  <si>
    <t>BM00142</t>
  </si>
  <si>
    <t>패스콜</t>
  </si>
  <si>
    <t>TC51000</t>
  </si>
  <si>
    <t>GTS</t>
  </si>
  <si>
    <t>TC51K02</t>
  </si>
  <si>
    <t>GTS 일반</t>
  </si>
  <si>
    <t>BM00510</t>
  </si>
  <si>
    <t>이코노미(skylife전환)</t>
  </si>
  <si>
    <t>TC53K01</t>
  </si>
  <si>
    <t>GTV 기타</t>
  </si>
  <si>
    <t>BM00500</t>
  </si>
  <si>
    <t>GTV 단말사용료</t>
  </si>
  <si>
    <t>BM00477</t>
  </si>
  <si>
    <t>GENIE TV 라이브(실속형) ICOD</t>
  </si>
  <si>
    <t>BM00992</t>
  </si>
  <si>
    <t>GTV 라이트</t>
  </si>
  <si>
    <t>BM10375</t>
  </si>
  <si>
    <t>AI전화요금제</t>
  </si>
  <si>
    <t>BM10033</t>
  </si>
  <si>
    <t>오피스넷 에센스</t>
  </si>
  <si>
    <t>BM00906</t>
  </si>
  <si>
    <t>인터넷 슬림 올레</t>
  </si>
  <si>
    <t>BM10259</t>
  </si>
  <si>
    <t>안심 플러스</t>
  </si>
  <si>
    <t>BM10036</t>
  </si>
  <si>
    <t>오피스넷 고정IP</t>
  </si>
  <si>
    <t>BM00984</t>
  </si>
  <si>
    <t>오피스팩 슬림 올레</t>
  </si>
  <si>
    <t>KEB4K08</t>
  </si>
  <si>
    <t>통화매니저</t>
  </si>
  <si>
    <t>BM10353</t>
  </si>
  <si>
    <t>통화매니저_AI통화비서</t>
  </si>
  <si>
    <t>546624</t>
  </si>
  <si>
    <t>전남/전북고객본부</t>
  </si>
  <si>
    <t>546625</t>
  </si>
  <si>
    <t>영업기획담당</t>
  </si>
  <si>
    <t>BM10191</t>
  </si>
  <si>
    <t>GTV 베이직</t>
  </si>
  <si>
    <t>BM10034</t>
  </si>
  <si>
    <t>오피스넷 베이직</t>
  </si>
  <si>
    <t>546505</t>
  </si>
  <si>
    <t>동대구지사</t>
  </si>
  <si>
    <t>BM10414</t>
  </si>
  <si>
    <t>5G 콘텐츠부가 기타</t>
  </si>
  <si>
    <t>BM10417</t>
  </si>
  <si>
    <t>5G 통화부가 기타</t>
  </si>
  <si>
    <t>MB12000</t>
  </si>
  <si>
    <t>MB12K10</t>
  </si>
  <si>
    <t>LTE 기타부가</t>
  </si>
  <si>
    <t>BM00810</t>
  </si>
  <si>
    <t>MB12K09</t>
  </si>
  <si>
    <t>LTE 콘텐츠부가</t>
  </si>
  <si>
    <t>BM10411</t>
  </si>
  <si>
    <t>LTE 콘텐츠부가 기타</t>
  </si>
  <si>
    <t>MB12K18</t>
  </si>
  <si>
    <t>LTE 통화부가</t>
  </si>
  <si>
    <t>BM00797</t>
  </si>
  <si>
    <t>LTE V컬러링/링투유</t>
  </si>
  <si>
    <t>BM00806</t>
  </si>
  <si>
    <t>LTE 캐치콜</t>
  </si>
  <si>
    <t>MB12K01</t>
  </si>
  <si>
    <t>LTE 트래픽</t>
  </si>
  <si>
    <t>BM00783</t>
  </si>
  <si>
    <t>LTE 요금제 기본료</t>
  </si>
  <si>
    <t>KE27K07</t>
  </si>
  <si>
    <t>GiGA Office</t>
  </si>
  <si>
    <t>BM00911</t>
  </si>
  <si>
    <t>GiGA office Compact</t>
  </si>
  <si>
    <t>BM01176</t>
  </si>
  <si>
    <t>GiGA office 부가서비스</t>
  </si>
  <si>
    <t>KEC3000</t>
  </si>
  <si>
    <t>KEC4K01</t>
  </si>
  <si>
    <t>정보보안서비스</t>
  </si>
  <si>
    <t>BM01018</t>
  </si>
  <si>
    <t>정보보안UTM</t>
  </si>
  <si>
    <t>546484</t>
  </si>
  <si>
    <t>BM00695</t>
  </si>
  <si>
    <t>통화매니저 API</t>
  </si>
  <si>
    <t>BM00188</t>
  </si>
  <si>
    <t>PRI LM통화</t>
  </si>
  <si>
    <t>BM00927</t>
  </si>
  <si>
    <t>제4종ISDN(20채널)</t>
  </si>
  <si>
    <t>BM10107</t>
  </si>
  <si>
    <t>5G 음성통화</t>
  </si>
  <si>
    <t>BM10408</t>
  </si>
  <si>
    <t>LTE 통화부가 기타</t>
  </si>
  <si>
    <t>BM00782</t>
  </si>
  <si>
    <t>LTE 데이터통화</t>
  </si>
  <si>
    <t>BM10115</t>
  </si>
  <si>
    <t>5G 지니뮤직</t>
  </si>
  <si>
    <t>BM10415</t>
  </si>
  <si>
    <t>5G 듀얼번호Lite</t>
  </si>
  <si>
    <t>KEA5000</t>
  </si>
  <si>
    <t>KEA5K05</t>
  </si>
  <si>
    <t>IoT무선결제</t>
  </si>
  <si>
    <t>BM01074</t>
  </si>
  <si>
    <t>IoT무선결제LTE</t>
  </si>
  <si>
    <t>BM01173</t>
  </si>
  <si>
    <t>GiGA office Simple</t>
  </si>
  <si>
    <t>BM10065</t>
  </si>
  <si>
    <t>LM통화료(3000요금제)</t>
  </si>
  <si>
    <t>BM10035</t>
  </si>
  <si>
    <t>오피스넷 슬림</t>
  </si>
  <si>
    <t>546655</t>
  </si>
  <si>
    <t>전북지사</t>
  </si>
  <si>
    <t>546658</t>
  </si>
  <si>
    <t>전남/전북법인고객본부</t>
  </si>
  <si>
    <t>546689</t>
  </si>
  <si>
    <t>전북법인고객담당</t>
  </si>
  <si>
    <t>545785</t>
  </si>
  <si>
    <t>546508</t>
  </si>
  <si>
    <t>경북동부지사</t>
  </si>
  <si>
    <t>546649</t>
  </si>
  <si>
    <t>순천지사</t>
  </si>
  <si>
    <t>BM00479</t>
  </si>
  <si>
    <t>GENIE TV 라이브(고급형) ICOD</t>
  </si>
  <si>
    <t>546793</t>
  </si>
  <si>
    <t>충남/충북고객본부</t>
  </si>
  <si>
    <t>546820</t>
  </si>
  <si>
    <t>충남서부지사</t>
  </si>
  <si>
    <t>BM01164</t>
  </si>
  <si>
    <t>GTV Biz 단말사용료</t>
  </si>
  <si>
    <t>BM00994</t>
  </si>
  <si>
    <t>GTV 라이트 비즈</t>
  </si>
  <si>
    <t>540120</t>
  </si>
  <si>
    <t>IPTV사업본부</t>
  </si>
  <si>
    <t>540133</t>
  </si>
  <si>
    <t>콘텐츠사업담당</t>
  </si>
  <si>
    <t>TC55000</t>
  </si>
  <si>
    <t>TC55K01</t>
  </si>
  <si>
    <t>GTV PPV</t>
  </si>
  <si>
    <t>BM00515</t>
  </si>
  <si>
    <t>GTV 월정액</t>
  </si>
  <si>
    <t>BM10027</t>
  </si>
  <si>
    <t>GTV 키즈랜드팩 초이스</t>
  </si>
  <si>
    <t>FC15000</t>
  </si>
  <si>
    <t>FC15K01</t>
  </si>
  <si>
    <t>홈인터넷전화 기본요금제</t>
  </si>
  <si>
    <t>BM01181</t>
  </si>
  <si>
    <t>홈인터넷전화 통화료</t>
  </si>
  <si>
    <t>FC15K07</t>
  </si>
  <si>
    <t>홈인터넷전화 정액요금제</t>
  </si>
  <si>
    <t>BM01182</t>
  </si>
  <si>
    <t>홈인터넷전화 표준요금제</t>
  </si>
  <si>
    <t>FC15K02</t>
  </si>
  <si>
    <t>홈인터넷전화부가</t>
  </si>
  <si>
    <t>BM00152</t>
  </si>
  <si>
    <t>홈인터넷전화 홈허브</t>
  </si>
  <si>
    <t>BM10145</t>
  </si>
  <si>
    <t>소호부가팩</t>
  </si>
  <si>
    <t>FC32K02</t>
  </si>
  <si>
    <t>렌탈팩</t>
  </si>
  <si>
    <t>BM01007</t>
  </si>
  <si>
    <t>TV 렌탈팩</t>
  </si>
  <si>
    <t>540043</t>
  </si>
  <si>
    <t>전략채널센터</t>
  </si>
  <si>
    <t>545988</t>
  </si>
  <si>
    <t>강남고객본부</t>
  </si>
  <si>
    <t>546008</t>
  </si>
  <si>
    <t>강남지사</t>
  </si>
  <si>
    <t>KEA5K04</t>
  </si>
  <si>
    <t>IoT원격관제</t>
  </si>
  <si>
    <t>BM01046</t>
  </si>
  <si>
    <t>IoT원격관제3G</t>
  </si>
  <si>
    <t>546314</t>
  </si>
  <si>
    <t>부산/경남고객본부</t>
  </si>
  <si>
    <t>546339</t>
  </si>
  <si>
    <t>서부산지사</t>
  </si>
  <si>
    <t>KEB4K04</t>
  </si>
  <si>
    <t>타지역</t>
  </si>
  <si>
    <t>BM00130</t>
  </si>
  <si>
    <t>타지역번호사용서비스</t>
  </si>
  <si>
    <t>546148</t>
  </si>
  <si>
    <t>서부고객본부</t>
  </si>
  <si>
    <t>546173</t>
  </si>
  <si>
    <t>강서지사</t>
  </si>
  <si>
    <t>KEB2K02</t>
  </si>
  <si>
    <t>무료전화080</t>
  </si>
  <si>
    <t>BM00193</t>
  </si>
  <si>
    <t>무료전화080서비스</t>
  </si>
  <si>
    <t>BM00816</t>
  </si>
  <si>
    <t>안심번호(0502)통화료</t>
  </si>
  <si>
    <t>BM10192</t>
  </si>
  <si>
    <t>GTV 베이직 비즈</t>
  </si>
  <si>
    <t>546529</t>
  </si>
  <si>
    <t>대구법인고객담당</t>
  </si>
  <si>
    <t>BM00503</t>
  </si>
  <si>
    <t>이코노미</t>
  </si>
  <si>
    <t>546817</t>
  </si>
  <si>
    <t>대전지사</t>
  </si>
  <si>
    <t>BM00106</t>
  </si>
  <si>
    <t>통화중대기</t>
  </si>
  <si>
    <t>540238</t>
  </si>
  <si>
    <t>법인사업본부</t>
  </si>
  <si>
    <t>(자체)법인사업본부</t>
  </si>
  <si>
    <t>BM10105</t>
  </si>
  <si>
    <t>5G 영상통화</t>
  </si>
  <si>
    <t>BM00024</t>
  </si>
  <si>
    <t>LTE 영상통화</t>
  </si>
  <si>
    <t>BM00023</t>
  </si>
  <si>
    <t>LTE 음성통화</t>
  </si>
  <si>
    <t>BM00201</t>
  </si>
  <si>
    <t>통화매니저PC</t>
  </si>
  <si>
    <t>KE51K02</t>
  </si>
  <si>
    <t>이너텔</t>
  </si>
  <si>
    <t>BM00173</t>
  </si>
  <si>
    <t>구내통신(통신진흥)</t>
  </si>
  <si>
    <t>MB1M000</t>
  </si>
  <si>
    <t>Enterprise무선</t>
  </si>
  <si>
    <t>MB1MK02</t>
  </si>
  <si>
    <t>기업무선기타</t>
  </si>
  <si>
    <t>BM10277</t>
  </si>
  <si>
    <t>기업특화LTE</t>
  </si>
  <si>
    <t>546024</t>
  </si>
  <si>
    <t>강남법인고객본부</t>
  </si>
  <si>
    <t>546036</t>
  </si>
  <si>
    <t>경기남부법인고객담당</t>
  </si>
  <si>
    <t>546058</t>
  </si>
  <si>
    <t>서울남부법인고객담당</t>
  </si>
  <si>
    <t>(자체)강북/강원법인고객본부</t>
  </si>
  <si>
    <t>BM00191</t>
  </si>
  <si>
    <t>지능형SMS</t>
  </si>
  <si>
    <t>546186</t>
  </si>
  <si>
    <t>서부법인고객본부</t>
  </si>
  <si>
    <t>546213</t>
  </si>
  <si>
    <t>서부법인고객2담당</t>
  </si>
  <si>
    <t>540217</t>
  </si>
  <si>
    <t>전략고객사업본부</t>
  </si>
  <si>
    <t>540225</t>
  </si>
  <si>
    <t>전략사업2담당</t>
  </si>
  <si>
    <t>BM10196</t>
  </si>
  <si>
    <t>싱글 인터넷 베이직</t>
  </si>
  <si>
    <t>546342</t>
  </si>
  <si>
    <t>창원지사</t>
  </si>
  <si>
    <t>BM00145</t>
  </si>
  <si>
    <t>유선전화부가기타</t>
  </si>
  <si>
    <t>BM00117</t>
  </si>
  <si>
    <t>전국통일 시외통화료</t>
  </si>
  <si>
    <t>546832</t>
  </si>
  <si>
    <t>충남/충북법인고객본부</t>
  </si>
  <si>
    <t>546862</t>
  </si>
  <si>
    <t>충북법인고객담당</t>
  </si>
  <si>
    <t>BM01050</t>
  </si>
  <si>
    <t>IoT원격관제LTE</t>
  </si>
  <si>
    <t>546012</t>
  </si>
  <si>
    <t>분당지사</t>
  </si>
  <si>
    <t>545828</t>
  </si>
  <si>
    <t>강릉지사</t>
  </si>
  <si>
    <t>545822</t>
  </si>
  <si>
    <t>구리지사</t>
  </si>
  <si>
    <t>545831</t>
  </si>
  <si>
    <t>원주지사</t>
  </si>
  <si>
    <t>546646</t>
  </si>
  <si>
    <t>광주지사</t>
  </si>
  <si>
    <t>546826</t>
  </si>
  <si>
    <t>청주지사</t>
  </si>
  <si>
    <t>FC16K01</t>
  </si>
  <si>
    <t>무선국제전화</t>
  </si>
  <si>
    <t>BM00276</t>
  </si>
  <si>
    <t>001 KT무선국제</t>
  </si>
  <si>
    <t>540349</t>
  </si>
  <si>
    <t>서비스Product본부</t>
  </si>
  <si>
    <t>540379</t>
  </si>
  <si>
    <t>기업고객컨설팅센터</t>
  </si>
  <si>
    <t>BM00926</t>
  </si>
  <si>
    <t>전국대표번호접속수익</t>
  </si>
  <si>
    <t>접속수익/USF</t>
  </si>
  <si>
    <t>540260</t>
  </si>
  <si>
    <t>AX사업본부</t>
  </si>
  <si>
    <t>540268</t>
  </si>
  <si>
    <t>AX사업2담당</t>
  </si>
  <si>
    <t>BM01070</t>
  </si>
  <si>
    <t>IoT무선결제3G</t>
  </si>
  <si>
    <t>BM00954</t>
  </si>
  <si>
    <t>GTV 에센스</t>
  </si>
  <si>
    <t>BM10112</t>
  </si>
  <si>
    <t>5G 티빙</t>
  </si>
  <si>
    <t>BM10416</t>
  </si>
  <si>
    <t>5G 통화가능알리미</t>
  </si>
  <si>
    <t>FC16K07</t>
  </si>
  <si>
    <t>국제SMS</t>
  </si>
  <si>
    <t>BM00254</t>
  </si>
  <si>
    <t>546227</t>
  </si>
  <si>
    <t>서부NW운용본부</t>
  </si>
  <si>
    <t>546246</t>
  </si>
  <si>
    <t>서부액세스운용센터</t>
  </si>
  <si>
    <t>BM10413</t>
  </si>
  <si>
    <t>5G 밀리의서재</t>
  </si>
  <si>
    <t>FC35000</t>
  </si>
  <si>
    <t>FC35K03</t>
  </si>
  <si>
    <t>GiGA 2.5기가</t>
  </si>
  <si>
    <t>BM10044</t>
  </si>
  <si>
    <t>오피스넷 프리미엄</t>
  </si>
  <si>
    <t>FC35K02</t>
  </si>
  <si>
    <t>GiGA 5기가</t>
  </si>
  <si>
    <t>BM10042</t>
  </si>
  <si>
    <t>오피스넷 프리미엄플러스</t>
  </si>
  <si>
    <t>TF00000</t>
  </si>
  <si>
    <t>TF10000</t>
  </si>
  <si>
    <t>기타사업</t>
  </si>
  <si>
    <t>TF11000</t>
  </si>
  <si>
    <t>TF11K04</t>
  </si>
  <si>
    <t>중단기타통신사업</t>
  </si>
  <si>
    <t>BM00960</t>
  </si>
  <si>
    <t>홈매니저</t>
  </si>
  <si>
    <t>546823</t>
  </si>
  <si>
    <t>천안지사</t>
  </si>
  <si>
    <t>TC52000</t>
  </si>
  <si>
    <t>GTS Biz</t>
  </si>
  <si>
    <t>TC52K01</t>
  </si>
  <si>
    <t>BM00981</t>
  </si>
  <si>
    <t>GTS 슬림 비즈</t>
  </si>
  <si>
    <t>546015</t>
  </si>
  <si>
    <t>경기남부지사</t>
  </si>
  <si>
    <t>BM00912</t>
  </si>
  <si>
    <t>GiGA office Standard</t>
  </si>
  <si>
    <t>545813</t>
  </si>
  <si>
    <t>고양지사</t>
  </si>
  <si>
    <t>545819</t>
  </si>
  <si>
    <t>경기북부지사</t>
  </si>
  <si>
    <t>546177</t>
  </si>
  <si>
    <t>인천지사</t>
  </si>
  <si>
    <t>546198</t>
  </si>
  <si>
    <t>서부법인고객1담당</t>
  </si>
  <si>
    <t>TC55K02</t>
  </si>
  <si>
    <t>GTS PPV</t>
  </si>
  <si>
    <t>BM00516</t>
  </si>
  <si>
    <t>GTS 월정액</t>
  </si>
  <si>
    <t>KE54K04</t>
  </si>
  <si>
    <t>가게정보알림메시지</t>
  </si>
  <si>
    <t>BM00544</t>
  </si>
  <si>
    <t>BM00756</t>
  </si>
  <si>
    <t>3G 요금제 기본료</t>
  </si>
  <si>
    <t>BM10406</t>
  </si>
  <si>
    <t>LTE 듀얼번호Lite</t>
  </si>
  <si>
    <t>(자체)대구/경북고객본부</t>
  </si>
  <si>
    <t>546348</t>
  </si>
  <si>
    <t>경남서부지사</t>
  </si>
  <si>
    <t>546580</t>
  </si>
  <si>
    <t>토탈영업센터</t>
  </si>
  <si>
    <t>546595</t>
  </si>
  <si>
    <t>대구/경북토탈영업2부</t>
  </si>
  <si>
    <t>BM01180</t>
  </si>
  <si>
    <t>홈인터넷전화 기본료</t>
  </si>
  <si>
    <t>BM00153</t>
  </si>
  <si>
    <t>홈인터넷전화 CID</t>
  </si>
  <si>
    <t>BM10025</t>
  </si>
  <si>
    <t>인터넷 슬림플러스</t>
  </si>
  <si>
    <t>KE27K05</t>
  </si>
  <si>
    <t>구내인터넷</t>
  </si>
  <si>
    <t>BM00901</t>
  </si>
  <si>
    <t>구내인터넷Standard</t>
  </si>
  <si>
    <t>KE26000</t>
  </si>
  <si>
    <t>전용회선</t>
  </si>
  <si>
    <t>KE26K01</t>
  </si>
  <si>
    <t>시내외전용회선</t>
  </si>
  <si>
    <t>BM00287</t>
  </si>
  <si>
    <t>고속도회선</t>
  </si>
  <si>
    <t>BM00174</t>
  </si>
  <si>
    <t>이너텔(구내통신)</t>
  </si>
  <si>
    <t>BM00176</t>
  </si>
  <si>
    <t>이너텔구역외통화</t>
  </si>
  <si>
    <t>BM00224</t>
  </si>
  <si>
    <t>인터넷 슬림 스페셜</t>
  </si>
  <si>
    <t>BM00285</t>
  </si>
  <si>
    <t>저속도회선</t>
  </si>
  <si>
    <t>KEB2K03</t>
  </si>
  <si>
    <t>기업지능망부가</t>
  </si>
  <si>
    <t>BM10131</t>
  </si>
  <si>
    <t>지능망ARS</t>
  </si>
  <si>
    <t>TC65000</t>
  </si>
  <si>
    <t>TC65K01</t>
  </si>
  <si>
    <t>BM10177</t>
  </si>
  <si>
    <t>데이터판매</t>
  </si>
  <si>
    <t>KEAI000</t>
  </si>
  <si>
    <t>스마트공간</t>
  </si>
  <si>
    <t>KEAIK01</t>
  </si>
  <si>
    <t>공간ICT</t>
  </si>
  <si>
    <t>BM01134</t>
  </si>
  <si>
    <t>스마트시티</t>
  </si>
  <si>
    <t>BM00483</t>
  </si>
  <si>
    <t>GENIE TV(기본형-ICOD)</t>
  </si>
  <si>
    <t>BM00748</t>
  </si>
  <si>
    <t>GENIE TV 올라잇</t>
  </si>
  <si>
    <t>BM00995</t>
  </si>
  <si>
    <t>GTV 에센스 비즈</t>
  </si>
  <si>
    <t>BM00181</t>
  </si>
  <si>
    <t>PRI내선</t>
  </si>
  <si>
    <t>BM00179</t>
  </si>
  <si>
    <t>제2종ISDN(30채널)</t>
  </si>
  <si>
    <t>BM00979</t>
  </si>
  <si>
    <t>GTS 슬림</t>
  </si>
  <si>
    <t>BM00505</t>
  </si>
  <si>
    <t>프리미엄</t>
  </si>
  <si>
    <t>BM10292</t>
  </si>
  <si>
    <t>GTS 단건</t>
  </si>
  <si>
    <t>BM00217</t>
  </si>
  <si>
    <t>인터넷 슬림 오피스</t>
  </si>
  <si>
    <t>KEA5K02</t>
  </si>
  <si>
    <t>IoT차량관제</t>
  </si>
  <si>
    <t>BM01192</t>
  </si>
  <si>
    <t>IoT차량관제3G</t>
  </si>
  <si>
    <t>BM01193</t>
  </si>
  <si>
    <t>IoT차량관제LTE</t>
  </si>
  <si>
    <t>KE51K04</t>
  </si>
  <si>
    <t>기업국제전화</t>
  </si>
  <si>
    <t>BM00182</t>
  </si>
  <si>
    <t>ISDN국제통화</t>
  </si>
  <si>
    <t>BM01129</t>
  </si>
  <si>
    <t>GTV VOD 초이스</t>
  </si>
  <si>
    <t>FC16K05</t>
  </si>
  <si>
    <t>유선국제전화</t>
  </si>
  <si>
    <t>BM00275</t>
  </si>
  <si>
    <t>001 KT유선국제</t>
  </si>
  <si>
    <t>BM10291</t>
  </si>
  <si>
    <t>GTV 단건</t>
  </si>
  <si>
    <t>546018</t>
  </si>
  <si>
    <t>용인지사</t>
  </si>
  <si>
    <t>546829</t>
  </si>
  <si>
    <t>충주지사</t>
  </si>
  <si>
    <t>BM00144</t>
  </si>
  <si>
    <t>타인사용증설전화</t>
  </si>
  <si>
    <t>545869</t>
  </si>
  <si>
    <t>북부법인고객2담당</t>
  </si>
  <si>
    <t>FC11K08</t>
  </si>
  <si>
    <t>홈일반전화 기타</t>
  </si>
  <si>
    <t>BM00095</t>
  </si>
  <si>
    <t>단기일반전화</t>
  </si>
  <si>
    <t>KEC3K01</t>
  </si>
  <si>
    <t>Managed서비스</t>
  </si>
  <si>
    <t>BM00822</t>
  </si>
  <si>
    <t>Managed네트워크</t>
  </si>
  <si>
    <t>540197</t>
  </si>
  <si>
    <t>금융사업본부</t>
  </si>
  <si>
    <t>540211</t>
  </si>
  <si>
    <t>금융사업3담당</t>
  </si>
  <si>
    <t>KE27K02</t>
  </si>
  <si>
    <t>Express기업</t>
  </si>
  <si>
    <t>BM00362</t>
  </si>
  <si>
    <t>KORNET Express</t>
  </si>
  <si>
    <t>BM01152</t>
  </si>
  <si>
    <t>저소득층 지원_인터넷 베이직</t>
  </si>
  <si>
    <t>BM00231</t>
  </si>
  <si>
    <t>놀e터</t>
  </si>
  <si>
    <t>BM00753</t>
  </si>
  <si>
    <t>GENIE TV skylife 비즈형 이코노미</t>
  </si>
  <si>
    <t>BM10452</t>
  </si>
  <si>
    <t>지니TV 모든G</t>
  </si>
  <si>
    <t>546335</t>
  </si>
  <si>
    <t>동부산지사</t>
  </si>
  <si>
    <t>FC16K03</t>
  </si>
  <si>
    <t>위성전화</t>
  </si>
  <si>
    <t>BM00270</t>
  </si>
  <si>
    <t>(자체)강남고객본부</t>
  </si>
  <si>
    <t>KE26K04</t>
  </si>
  <si>
    <t>CCTV전용회선</t>
  </si>
  <si>
    <t>BM00818</t>
  </si>
  <si>
    <t>국가정보통신CCTV(E그룹)</t>
  </si>
  <si>
    <t>BM01137</t>
  </si>
  <si>
    <t>홈인터넷전화 3000요금제</t>
  </si>
  <si>
    <t>BM00101</t>
  </si>
  <si>
    <t>문자메시지</t>
  </si>
  <si>
    <t>BM00104</t>
  </si>
  <si>
    <t>지정시간통보</t>
  </si>
  <si>
    <t>BM10366</t>
  </si>
  <si>
    <t>공인전자문서센터</t>
  </si>
  <si>
    <t>BM10032</t>
  </si>
  <si>
    <t>모바일웍스</t>
  </si>
  <si>
    <t>545816</t>
  </si>
  <si>
    <t>광진지사</t>
  </si>
  <si>
    <t>BM00475</t>
  </si>
  <si>
    <t>공간ICT솔루션</t>
  </si>
  <si>
    <t>구축형솔루션</t>
  </si>
  <si>
    <t>_</t>
  </si>
  <si>
    <t>KEAK000</t>
  </si>
  <si>
    <t>전략IT</t>
  </si>
  <si>
    <t>KEAKK01</t>
  </si>
  <si>
    <t>BM10391</t>
  </si>
  <si>
    <t>BM00108</t>
  </si>
  <si>
    <t>무제한시외통화</t>
  </si>
  <si>
    <t>545825</t>
  </si>
  <si>
    <t>춘천지사</t>
  </si>
  <si>
    <t>BM01008</t>
  </si>
  <si>
    <t>가전 렌탈팩</t>
  </si>
  <si>
    <t>FC15K04</t>
  </si>
  <si>
    <t>홈인터넷전화 스마트홈</t>
  </si>
  <si>
    <t>BM00688</t>
  </si>
  <si>
    <t>스마트홈폰</t>
  </si>
  <si>
    <t>BM00694</t>
  </si>
  <si>
    <t>체크콜</t>
  </si>
  <si>
    <t>TC62000</t>
  </si>
  <si>
    <t>Robot서비스</t>
  </si>
  <si>
    <t>TC62K01</t>
  </si>
  <si>
    <t>BM10204</t>
  </si>
  <si>
    <t>546109</t>
  </si>
  <si>
    <t>546122</t>
  </si>
  <si>
    <t>강남토탈영업2부</t>
  </si>
  <si>
    <t>546518</t>
  </si>
  <si>
    <t>컨설팅담당</t>
  </si>
  <si>
    <t>546848</t>
  </si>
  <si>
    <t>충남법인고객담당</t>
  </si>
  <si>
    <t>BM00198</t>
  </si>
  <si>
    <t>동별라우팅</t>
  </si>
  <si>
    <t>BM00006</t>
  </si>
  <si>
    <t>3G 음성통화</t>
  </si>
  <si>
    <t>FC35K01</t>
  </si>
  <si>
    <t>GiGA 10기가</t>
  </si>
  <si>
    <t>BM10040</t>
  </si>
  <si>
    <t>오피스넷 슈퍼프리미엄</t>
  </si>
  <si>
    <t>546471</t>
  </si>
  <si>
    <t>경영기획담당</t>
  </si>
  <si>
    <t>546472</t>
  </si>
  <si>
    <t>사업기획부</t>
  </si>
  <si>
    <t>546183</t>
  </si>
  <si>
    <t>경기서부지사</t>
  </si>
  <si>
    <t>545989</t>
  </si>
  <si>
    <t>545976</t>
  </si>
  <si>
    <t>545981</t>
  </si>
  <si>
    <t>사업지원부</t>
  </si>
  <si>
    <t>540280</t>
  </si>
  <si>
    <t>Cloud사업담당</t>
  </si>
  <si>
    <t>IT00000</t>
  </si>
  <si>
    <t>IT10000</t>
  </si>
  <si>
    <t>MSP</t>
  </si>
  <si>
    <t>IT13000</t>
  </si>
  <si>
    <t>KEA6K04</t>
  </si>
  <si>
    <t>MS Cloud</t>
  </si>
  <si>
    <t>BM10433</t>
  </si>
  <si>
    <t>Azure</t>
  </si>
  <si>
    <t>545835</t>
  </si>
  <si>
    <t>BM00824</t>
  </si>
  <si>
    <t>Managed무선랜</t>
  </si>
  <si>
    <t>546021</t>
  </si>
  <si>
    <t>수원지사</t>
  </si>
  <si>
    <t>545810</t>
  </si>
  <si>
    <t>서대문지사</t>
  </si>
  <si>
    <t>BM01178</t>
  </si>
  <si>
    <t>홈인터넷전화 가입설치료</t>
  </si>
  <si>
    <t>546180</t>
  </si>
  <si>
    <t>서인천지사</t>
  </si>
  <si>
    <t>546652</t>
  </si>
  <si>
    <t>목포지사</t>
  </si>
  <si>
    <t>TC51K01</t>
  </si>
  <si>
    <t>GTS 기타</t>
  </si>
  <si>
    <t>BM00508</t>
  </si>
  <si>
    <t>GTS 단말사용료</t>
  </si>
  <si>
    <t>BM00980</t>
  </si>
  <si>
    <t>GTS 에센스</t>
  </si>
  <si>
    <t>BM00249</t>
  </si>
  <si>
    <t>KT 구내교환국제</t>
  </si>
  <si>
    <t>546351</t>
  </si>
  <si>
    <t>부산/경남법인고객본부</t>
  </si>
  <si>
    <t>546376</t>
  </si>
  <si>
    <t>경남법인고객담당</t>
  </si>
  <si>
    <t>BM00808</t>
  </si>
  <si>
    <t>LTE 티빙</t>
  </si>
  <si>
    <t>KEB2K04</t>
  </si>
  <si>
    <t>전국대표번호수신자과금</t>
  </si>
  <si>
    <t>BM10127</t>
  </si>
  <si>
    <t>수신자과금서비스(통화료)</t>
  </si>
  <si>
    <t>540350</t>
  </si>
  <si>
    <t>커뮤니케이션서비스담당</t>
  </si>
  <si>
    <t>BM01162</t>
  </si>
  <si>
    <t>가족안심</t>
  </si>
  <si>
    <t>546345</t>
  </si>
  <si>
    <t>울산지사</t>
  </si>
  <si>
    <t>행 레이블</t>
  </si>
  <si>
    <t>열 레이블</t>
  </si>
  <si>
    <t>(비어 있음)</t>
  </si>
  <si>
    <t>BM</t>
    <phoneticPr fontId="1" type="noConversion"/>
  </si>
  <si>
    <t>금액</t>
    <phoneticPr fontId="1" type="noConversion"/>
  </si>
  <si>
    <t>신규</t>
    <phoneticPr fontId="1" type="noConversion"/>
  </si>
  <si>
    <t>비중</t>
    <phoneticPr fontId="1" type="noConversion"/>
  </si>
  <si>
    <t>전체</t>
    <phoneticPr fontId="1" type="noConversion"/>
  </si>
  <si>
    <t>전체상품1</t>
  </si>
  <si>
    <t>전체1매출</t>
  </si>
  <si>
    <t>전체상품2</t>
  </si>
  <si>
    <t>전체2매출</t>
  </si>
  <si>
    <t>전체상품3</t>
  </si>
  <si>
    <t>전체3매출</t>
  </si>
  <si>
    <t>전체상품4</t>
  </si>
  <si>
    <t>전체4매출</t>
  </si>
  <si>
    <t>전체상품5</t>
  </si>
  <si>
    <t>전체5매출</t>
  </si>
  <si>
    <t>전체매출</t>
  </si>
  <si>
    <t>전체 대비 비중</t>
  </si>
  <si>
    <t>전체 대비 비중</t>
    <phoneticPr fontId="1" type="noConversion"/>
  </si>
  <si>
    <t>1. 관리고객 별 회선내역</t>
  </si>
  <si>
    <t>분석상품레벨2</t>
  </si>
  <si>
    <t>분석상품레벨3</t>
  </si>
  <si>
    <t>유지가입자수</t>
  </si>
  <si>
    <t>202601</t>
  </si>
  <si>
    <t>보편인터넷</t>
  </si>
  <si>
    <t>고객명</t>
    <phoneticPr fontId="1" type="noConversion"/>
  </si>
  <si>
    <t>1월</t>
    <phoneticPr fontId="1" type="noConversion"/>
  </si>
  <si>
    <t>2월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</si>
  <si>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</si>
  <si>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</si>
  <si>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</si>
  <si>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</si>
  <si>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</si>
  <si>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</si>
  <si>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</si>
  <si>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</si>
  <si>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</si>
  <si>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</si>
  <si>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기타매출</t>
    <phoneticPr fontId="1" type="noConversion"/>
  </si>
  <si>
    <t>환산금액</t>
    <phoneticPr fontId="1" type="noConversion"/>
  </si>
  <si>
    <t>A0002770258</t>
    <phoneticPr fontId="1" type="noConversion"/>
  </si>
  <si>
    <t>전체 대비 비중</t>
    <phoneticPr fontId="1" type="noConversion"/>
  </si>
  <si>
    <t>상품1</t>
    <phoneticPr fontId="1" type="noConversion"/>
  </si>
  <si>
    <t>회선1</t>
    <phoneticPr fontId="1" type="noConversion"/>
  </si>
  <si>
    <t>상품2</t>
    <phoneticPr fontId="1" type="noConversion"/>
  </si>
  <si>
    <t>회선2</t>
    <phoneticPr fontId="1" type="noConversion"/>
  </si>
  <si>
    <t>상품3</t>
    <phoneticPr fontId="1" type="noConversion"/>
  </si>
  <si>
    <t>회선3</t>
    <phoneticPr fontId="1" type="noConversion"/>
  </si>
  <si>
    <t>상품4</t>
    <phoneticPr fontId="1" type="noConversion"/>
  </si>
  <si>
    <t>회선4</t>
    <phoneticPr fontId="1" type="noConversion"/>
  </si>
  <si>
    <t>상품5</t>
    <phoneticPr fontId="1" type="noConversion"/>
  </si>
  <si>
    <t>회선5</t>
    <phoneticPr fontId="1" type="noConversion"/>
  </si>
  <si>
    <t>합계 : 유지가입자수</t>
  </si>
  <si>
    <t>신규매출</t>
    <phoneticPr fontId="1" type="noConversion"/>
  </si>
  <si>
    <t>전체매출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</si>
</sst>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%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000000"/>
      <name val="맑은 고딕"/>
      <family val="2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176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0" xfId="0" pivotButton="1">
      <alignment vertical="center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176" fontId="0" fillId="4" borderId="1" xfId="0" applyNumberForma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quotePrefix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9" fontId="7" fillId="0" borderId="1" xfId="0" applyNumberFormat="1" applyFont="1" applyBorder="1" applyAlignment="1">
      <alignment horizontal="center" vertical="center"/>
    </xf>
    <xf numFmtId="176" fontId="7" fillId="0" borderId="0" xfId="0" applyNumberFormat="1" applyFont="1">
      <alignment vertical="center"/>
    </xf>
    <xf numFmtId="176" fontId="7" fillId="4" borderId="0" xfId="0" applyNumberFormat="1" applyFont="1" applyFill="1" applyAlignment="1">
      <alignment horizontal="center" vertical="center"/>
    </xf>
    <xf numFmtId="177" fontId="7" fillId="0" borderId="0" xfId="1" applyNumberFormat="1" applyFont="1">
      <alignment vertical="center"/>
    </xf>
    <xf numFmtId="176" fontId="7" fillId="0" borderId="0" xfId="0" applyNumberFormat="1" applyFont="1" applyAlignment="1">
      <alignment horizontal="center" vertical="center"/>
    </xf>
    <xf numFmtId="177" fontId="7" fillId="0" borderId="0" xfId="1" applyNumberFormat="1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38" fontId="6" fillId="0" borderId="0" xfId="0" applyNumberFormat="1" applyFont="1" applyAlignment="1"/>
    <xf numFmtId="0" fontId="0" fillId="0" borderId="0" xfId="0" applyAlignment="1">
      <alignment horizontal="left" vertical="center"/>
    </xf>
    <xf numFmtId="38" fontId="0" fillId="0" borderId="0" xfId="0" applyNumberFormat="1">
      <alignment vertical="center"/>
    </xf>
    <xf numFmtId="3" fontId="11" fillId="0" borderId="0" xfId="0" applyNumberFormat="1" applyFont="1" applyAlignment="1"/>
    <xf numFmtId="0" fontId="9" fillId="7" borderId="0" xfId="0" applyFont="1" applyFill="1">
      <alignment vertical="center"/>
    </xf>
    <xf numFmtId="0" fontId="0" fillId="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1" applyNumberFormat="1" applyFont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6" fontId="0" fillId="0" borderId="0" xfId="0" applyNumberFormat="1" applyAlignment="1">
      <alignment vertical="center" shrinkToFit="1"/>
    </xf>
    <xf numFmtId="177" fontId="0" fillId="0" borderId="5" xfId="1" applyNumberFormat="1" applyFont="1" applyBorder="1" applyAlignment="1">
      <alignment horizontal="center" vertical="center"/>
    </xf>
    <xf numFmtId="177" fontId="0" fillId="0" borderId="4" xfId="1" applyNumberFormat="1" applyFon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0" fontId="0" fillId="6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대시보드!$BA$7</c:f>
              <c:strCache>
                <c:ptCount val="1"/>
                <c:pt idx="0">
                  <c:v>전체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572E8979-204E-49A1-B517-686979FA2466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8DE-4C8A-9C93-BBAD689C693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E60D4C-9559-4D17-B588-33C14147B9D1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8DE-4C8A-9C93-BBAD689C693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205B62A-F97C-4FAA-AED6-41DE6FA55AED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8DE-4C8A-9C93-BBAD689C693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B5CA5F8-ADBA-41D5-A1B8-182D704402B8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8DE-4C8A-9C93-BBAD689C693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A2BA8BB-7105-4B0C-A92D-2448490F6AC0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8DE-4C8A-9C93-BBAD689C693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A20579D-4615-422B-B2FB-3F6ACCA78483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8DE-4C8A-9C93-BBAD689C693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B0BD892-9FB7-466B-A1D6-7F30604972E3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8DE-4C8A-9C93-BBAD689C693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B593E7A-BFEF-4F82-8E35-15B591C7ADE6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8DE-4C8A-9C93-BBAD689C693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E527C39-FD46-42BE-9F78-94E607CAB048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8DE-4C8A-9C93-BBAD689C693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93836DF-C48A-4E76-9A24-CCECE50D76AD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8DE-4C8A-9C93-BBAD689C693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343D8AA-C98D-4868-B5B1-6DE9BEB19721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8DE-4C8A-9C93-BBAD689C693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459C9C5-125E-4ECA-AD31-CA04C0AAFD33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8DE-4C8A-9C93-BBAD689C69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대시보드!$BB$6:$BM$6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대시보드!$BB$7:$BM$7</c:f>
              <c:numCache>
                <c:formatCode>#,##0_ </c:formatCode>
                <c:ptCount val="12"/>
                <c:pt idx="0">
                  <c:v>565979</c:v>
                </c:pt>
                <c:pt idx="1">
                  <c:v>669751</c:v>
                </c:pt>
                <c:pt idx="2">
                  <c:v>582639</c:v>
                </c:pt>
                <c:pt idx="3">
                  <c:v>592347</c:v>
                </c:pt>
                <c:pt idx="4">
                  <c:v>593611</c:v>
                </c:pt>
                <c:pt idx="5">
                  <c:v>587615</c:v>
                </c:pt>
                <c:pt idx="6">
                  <c:v>664396</c:v>
                </c:pt>
                <c:pt idx="7">
                  <c:v>1008482</c:v>
                </c:pt>
                <c:pt idx="8">
                  <c:v>1025185</c:v>
                </c:pt>
                <c:pt idx="9">
                  <c:v>1013802</c:v>
                </c:pt>
                <c:pt idx="10">
                  <c:v>1029542</c:v>
                </c:pt>
                <c:pt idx="11">
                  <c:v>1143584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대시보드!$BB$8:$BM$8</c15:f>
                <c15:dlblRangeCache>
                  <c:ptCount val="12"/>
                  <c:pt idx="0">
                    <c:v>57만원</c:v>
                  </c:pt>
                  <c:pt idx="1">
                    <c:v>67만원</c:v>
                  </c:pt>
                  <c:pt idx="2">
                    <c:v>58만원</c:v>
                  </c:pt>
                  <c:pt idx="3">
                    <c:v>59만원</c:v>
                  </c:pt>
                  <c:pt idx="4">
                    <c:v>59만원</c:v>
                  </c:pt>
                  <c:pt idx="5">
                    <c:v>59만원</c:v>
                  </c:pt>
                  <c:pt idx="6">
                    <c:v>66만원</c:v>
                  </c:pt>
                  <c:pt idx="7">
                    <c:v>101만원</c:v>
                  </c:pt>
                  <c:pt idx="8">
                    <c:v>103만원</c:v>
                  </c:pt>
                  <c:pt idx="9">
                    <c:v>101만원</c:v>
                  </c:pt>
                  <c:pt idx="10">
                    <c:v>103만원</c:v>
                  </c:pt>
                  <c:pt idx="11">
                    <c:v>114만원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8DE-4C8A-9C93-BBAD689C693B}"/>
            </c:ext>
          </c:extLst>
        </c:ser>
        <c:ser>
          <c:idx val="1"/>
          <c:order val="1"/>
          <c:tx>
            <c:strRef>
              <c:f>대시보드!$BA$9</c:f>
              <c:strCache>
                <c:ptCount val="1"/>
                <c:pt idx="0">
                  <c:v>신규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D165A6C-0670-437A-A575-5F093C16704B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A8DE-4C8A-9C93-BBAD689C693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1DEE17E-9327-480B-A67C-1D8B0A97672C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A8DE-4C8A-9C93-BBAD689C693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725CAB6-110C-43E2-9511-BC5D06D8CE46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A8DE-4C8A-9C93-BBAD689C693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1FD6A7E-192D-44F5-B3B0-038B3E5A98C8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A8DE-4C8A-9C93-BBAD689C693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002B0E8-22A6-48DB-B798-3253F6993B28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A8DE-4C8A-9C93-BBAD689C693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82CBFBA-A39B-4D20-8BAC-3A65786F44C9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A8DE-4C8A-9C93-BBAD689C693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5E05444-9BB9-47BF-BA9C-3A91D8231E65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A8DE-4C8A-9C93-BBAD689C693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C389CCE-D0E1-4DD3-A451-5C61390FEFD1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A8DE-4C8A-9C93-BBAD689C693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AD2A890-FD4A-4C5A-B11B-E6D1BA1E8F66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A8DE-4C8A-9C93-BBAD689C693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0A29E13-646E-46D4-BA16-E988834CB658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A8DE-4C8A-9C93-BBAD689C693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AF27074-A41F-4080-AE6D-308903EF0BE1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A8DE-4C8A-9C93-BBAD689C693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9DD15F1-B21E-442A-88DD-6CC5B13FF038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A8DE-4C8A-9C93-BBAD689C69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대시보드!$BB$6:$BM$6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대시보드!$BB$9:$BM$9</c:f>
              <c:numCache>
                <c:formatCode>#,##0_ </c:formatCode>
                <c:ptCount val="12"/>
                <c:pt idx="0">
                  <c:v>11123</c:v>
                </c:pt>
                <c:pt idx="1">
                  <c:v>64424</c:v>
                </c:pt>
                <c:pt idx="2">
                  <c:v>71924</c:v>
                </c:pt>
                <c:pt idx="3">
                  <c:v>71924</c:v>
                </c:pt>
                <c:pt idx="4">
                  <c:v>71924</c:v>
                </c:pt>
                <c:pt idx="5">
                  <c:v>71924</c:v>
                </c:pt>
                <c:pt idx="6">
                  <c:v>100386</c:v>
                </c:pt>
                <c:pt idx="7">
                  <c:v>462001</c:v>
                </c:pt>
                <c:pt idx="8">
                  <c:v>493033</c:v>
                </c:pt>
                <c:pt idx="9">
                  <c:v>493033</c:v>
                </c:pt>
                <c:pt idx="10">
                  <c:v>493033</c:v>
                </c:pt>
                <c:pt idx="11">
                  <c:v>493033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대시보드!$BB$10:$BM$10</c15:f>
                <c15:dlblRangeCache>
                  <c:ptCount val="12"/>
                  <c:pt idx="0">
                    <c:v>1만원</c:v>
                  </c:pt>
                  <c:pt idx="1">
                    <c:v>6만원</c:v>
                  </c:pt>
                  <c:pt idx="2">
                    <c:v>7만원</c:v>
                  </c:pt>
                  <c:pt idx="3">
                    <c:v>7만원</c:v>
                  </c:pt>
                  <c:pt idx="4">
                    <c:v>7만원</c:v>
                  </c:pt>
                  <c:pt idx="5">
                    <c:v>7만원</c:v>
                  </c:pt>
                  <c:pt idx="6">
                    <c:v>10만원</c:v>
                  </c:pt>
                  <c:pt idx="7">
                    <c:v>46만원</c:v>
                  </c:pt>
                  <c:pt idx="8">
                    <c:v>49만원</c:v>
                  </c:pt>
                  <c:pt idx="9">
                    <c:v>49만원</c:v>
                  </c:pt>
                  <c:pt idx="10">
                    <c:v>49만원</c:v>
                  </c:pt>
                  <c:pt idx="11">
                    <c:v>49만원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A8DE-4C8A-9C93-BBAD689C6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547055"/>
        <c:axId val="2063549455"/>
      </c:lineChart>
      <c:catAx>
        <c:axId val="2063547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3549455"/>
        <c:crosses val="autoZero"/>
        <c:auto val="1"/>
        <c:lblAlgn val="ctr"/>
        <c:lblOffset val="100"/>
        <c:noMultiLvlLbl val="0"/>
      </c:catAx>
      <c:valAx>
        <c:axId val="206354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354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대시보드!$AQ$6</c:f>
              <c:strCache>
                <c:ptCount val="1"/>
                <c:pt idx="0">
                  <c:v>금액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4E-4C4B-84CA-C2515E5640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14E-4C4B-84CA-C2515E5640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4E-4C4B-84CA-C2515E5640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14E-4C4B-84CA-C2515E5640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4E-4C4B-84CA-C2515E5640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14E-4C4B-84CA-C2515E56401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37DF9DC-BC84-4BCD-AF21-485329F8DDD8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B2384A94-3807-452A-B290-E3E400C5F872}" type="CATEGORYNAME">
                      <a:rPr lang="en-US" altLang="ko-KR" baseline="0"/>
                      <a:pPr/>
                      <a:t>[범주 이름]</a:t>
                    </a:fld>
                    <a:endParaRPr lang="en-US" altLang="ko-KR" baseline="0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14E-4C4B-84CA-C2515E56401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27D9BBC-2DC4-49B2-8D28-B3ACD6810587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8BA12ACD-B1EF-4233-AEF4-E9E63379CE42}" type="CATEGORYNAME">
                      <a:rPr lang="en-US" altLang="ko-KR" baseline="0"/>
                      <a:pPr/>
                      <a:t>[범주 이름]</a:t>
                    </a:fld>
                    <a:endParaRPr lang="en-US" altLang="ko-KR" baseline="0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14E-4C4B-84CA-C2515E56401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9FBFA64-B2AF-4216-8B12-EDF035732B35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E160DDFB-6BA6-459B-BFC7-4EC56F10419F}" type="CATEGORYNAME">
                      <a:rPr lang="en-US" altLang="ko-KR" baseline="0"/>
                      <a:pPr/>
                      <a:t>[범주 이름]</a:t>
                    </a:fld>
                    <a:endParaRPr lang="en-US" altLang="ko-KR" baseline="0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14E-4C4B-84CA-C2515E5640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C914B60-0E7F-47A6-9155-E442ECD2C175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A0F35CFB-3F45-460D-AB29-ACC90E4579A9}" type="CATEGORYNAME">
                      <a:rPr lang="en-US" altLang="ko-KR" baseline="0"/>
                      <a:pPr/>
                      <a:t>[범주 이름]</a:t>
                    </a:fld>
                    <a:endParaRPr lang="en-US" altLang="ko-KR" baseline="0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14E-4C4B-84CA-C2515E56401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FEC9EBE-7CCC-49F0-AE2C-EA7862AA67A0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0E0C4A35-593C-4022-B82C-3963CADBE697}" type="CATEGORYNAME">
                      <a:rPr lang="en-US" altLang="ko-KR" baseline="0"/>
                      <a:pPr/>
                      <a:t>[범주 이름]</a:t>
                    </a:fld>
                    <a:endParaRPr lang="en-US" altLang="ko-KR" baseline="0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14E-4C4B-84CA-C2515E56401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713607F-1CB1-4CFE-B6DA-47A124C05CFB}" type="CELLRANGE">
                      <a:rPr lang="en-US" altLang="ko-KR"/>
                      <a:pPr/>
                      <a:t>[CELLRANGE]</a:t>
                    </a:fld>
                    <a:r>
                      <a:rPr lang="en-US" altLang="ko-KR" baseline="0"/>
                      <a:t>, </a:t>
                    </a:r>
                    <a:fld id="{0CE5CEB6-7372-4D7F-8E0B-059719B1DBF8}" type="CATEGORYNAME">
                      <a:rPr lang="en-US" altLang="ko-KR" baseline="0"/>
                      <a:pPr/>
                      <a:t>[범주 이름]</a:t>
                    </a:fld>
                    <a:endParaRPr lang="en-US" altLang="ko-KR" baseline="0"/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14E-4C4B-84CA-C2515E5640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대시보드!$AP$7:$AP$12</c:f>
              <c:strCache>
                <c:ptCount val="6"/>
                <c:pt idx="0">
                  <c:v>기업인터넷</c:v>
                </c:pt>
                <c:pt idx="1">
                  <c:v>0.068587591</c:v>
                </c:pt>
                <c:pt idx="2">
                  <c:v>172813</c:v>
                </c:pt>
                <c:pt idx="3">
                  <c:v>데이터플랫폼</c:v>
                </c:pt>
                <c:pt idx="4">
                  <c:v>0.012240247</c:v>
                </c:pt>
                <c:pt idx="5">
                  <c:v>기타매출</c:v>
                </c:pt>
              </c:strCache>
            </c:strRef>
          </c:cat>
          <c:val>
            <c:numRef>
              <c:f>대시보드!$AQ$7:$AQ$12</c:f>
              <c:numCache>
                <c:formatCode>#,##0_ </c:formatCode>
                <c:ptCount val="6"/>
                <c:pt idx="0">
                  <c:v>650000</c:v>
                </c:pt>
                <c:pt idx="1">
                  <c:v>0</c:v>
                </c:pt>
                <c:pt idx="2">
                  <c:v>1.8235118893422587E-2</c:v>
                </c:pt>
                <c:pt idx="3">
                  <c:v>116000</c:v>
                </c:pt>
                <c:pt idx="4">
                  <c:v>0</c:v>
                </c:pt>
                <c:pt idx="5">
                  <c:v>-721097.01823511894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대시보드!$AR$7:$AR$12</c15:f>
                <c15:dlblRangeCache>
                  <c:ptCount val="6"/>
                  <c:pt idx="0">
                    <c:v>65만원</c:v>
                  </c:pt>
                  <c:pt idx="1">
                    <c:v>#VALUE!</c:v>
                  </c:pt>
                  <c:pt idx="2">
                    <c:v>0.0182351188934226원</c:v>
                  </c:pt>
                  <c:pt idx="3">
                    <c:v>12만원</c:v>
                  </c:pt>
                  <c:pt idx="4">
                    <c:v>#VALUE!</c:v>
                  </c:pt>
                  <c:pt idx="5">
                    <c:v>-721097.018235119원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14E-4C4B-84CA-C2515E564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85-4D9C-9303-D4180690D2E8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3F9-46C0-B1E0-C14CD56870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85-4D9C-9303-D4180690D2E8}"/>
              </c:ext>
            </c:extLst>
          </c:dPt>
          <c:val>
            <c:numRef>
              <c:f>(대시보드!$AS$13,대시보드!$AY$13)</c:f>
              <c:numCache>
                <c:formatCode>0.0%</c:formatCode>
                <c:ptCount val="2"/>
                <c:pt idx="0">
                  <c:v>-41.369151281651561</c:v>
                </c:pt>
                <c:pt idx="1">
                  <c:v>42.369151281651561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9-46C0-B1E0-C14CD5687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대시보드!$AU$7</c:f>
              <c:strCache>
                <c:ptCount val="1"/>
                <c:pt idx="0">
                  <c:v>11123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8651164712772585"/>
                      <c:h val="0.256541201503048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14E-4C4B-84CA-C2515E5640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대시보드!$AV$6</c:f>
              <c:strCache>
                <c:ptCount val="1"/>
                <c:pt idx="0">
                  <c:v>금액</c:v>
                </c:pt>
              </c:strCache>
            </c:strRef>
          </c:cat>
          <c:val>
            <c:numRef>
              <c:f>대시보드!$AV$7</c:f>
              <c:numCache>
                <c:formatCode>#,##0_ </c:formatCode>
                <c:ptCount val="1"/>
                <c:pt idx="0">
                  <c:v>64424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E-4C4B-84CA-C2515E564017}"/>
            </c:ext>
          </c:extLst>
        </c:ser>
        <c:ser>
          <c:idx val="1"/>
          <c:order val="1"/>
          <c:tx>
            <c:strRef>
              <c:f>대시보드!$AU$8</c:f>
              <c:strCache>
                <c:ptCount val="1"/>
                <c:pt idx="0">
                  <c:v>71924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53082637821138534"/>
                      <c:h val="0.261151346189481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113E-4AC7-88D4-7C12B0A319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대시보드!$AV$6</c:f>
              <c:strCache>
                <c:ptCount val="1"/>
                <c:pt idx="0">
                  <c:v>금액</c:v>
                </c:pt>
              </c:strCache>
            </c:strRef>
          </c:cat>
          <c:val>
            <c:numRef>
              <c:f>대시보드!$AV$8</c:f>
              <c:numCache>
                <c:formatCode>#,##0_ </c:formatCode>
                <c:ptCount val="1"/>
                <c:pt idx="0">
                  <c:v>71924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13E-4AC7-88D4-7C12B0A319E7}"/>
            </c:ext>
          </c:extLst>
        </c:ser>
        <c:ser>
          <c:idx val="2"/>
          <c:order val="2"/>
          <c:tx>
            <c:strRef>
              <c:f>대시보드!$AU$9</c:f>
              <c:strCache>
                <c:ptCount val="1"/>
                <c:pt idx="0">
                  <c:v>100386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623857695141225"/>
                      <c:h val="0.256541201503048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113E-4AC7-88D4-7C12B0A319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대시보드!$AV$6</c:f>
              <c:strCache>
                <c:ptCount val="1"/>
                <c:pt idx="0">
                  <c:v>금액</c:v>
                </c:pt>
              </c:strCache>
            </c:strRef>
          </c:cat>
          <c:val>
            <c:numRef>
              <c:f>대시보드!$AV$9</c:f>
              <c:numCache>
                <c:formatCode>#,##0_ </c:formatCode>
                <c:ptCount val="1"/>
                <c:pt idx="0">
                  <c:v>462001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13E-4AC7-88D4-7C12B0A319E7}"/>
            </c:ext>
          </c:extLst>
        </c:ser>
        <c:ser>
          <c:idx val="3"/>
          <c:order val="3"/>
          <c:tx>
            <c:strRef>
              <c:f>대시보드!$AU$10</c:f>
              <c:strCache>
                <c:ptCount val="1"/>
                <c:pt idx="0">
                  <c:v>493033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2.9601545437484199E-7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3433590638408232"/>
                      <c:h val="0.256541201503048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113E-4AC7-88D4-7C12B0A319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대시보드!$AV$6</c:f>
              <c:strCache>
                <c:ptCount val="1"/>
                <c:pt idx="0">
                  <c:v>금액</c:v>
                </c:pt>
              </c:strCache>
            </c:strRef>
          </c:cat>
          <c:val>
            <c:numRef>
              <c:f>대시보드!$AV$10</c:f>
              <c:numCache>
                <c:formatCode>#,##0_ </c:formatCode>
                <c:ptCount val="1"/>
                <c:pt idx="0">
                  <c:v>493033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13E-4AC7-88D4-7C12B0A319E7}"/>
            </c:ext>
          </c:extLst>
        </c:ser>
        <c:ser>
          <c:idx val="4"/>
          <c:order val="4"/>
          <c:tx>
            <c:strRef>
              <c:f>대시보드!$AU$11</c:f>
              <c:strCache>
                <c:ptCount val="1"/>
                <c:pt idx="0">
                  <c:v>241480.1667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대시보드!$AV$6</c:f>
              <c:strCache>
                <c:ptCount val="1"/>
                <c:pt idx="0">
                  <c:v>금액</c:v>
                </c:pt>
              </c:strCache>
            </c:strRef>
          </c:cat>
          <c:val>
            <c:numRef>
              <c:f>대시보드!$AV$11</c:f>
              <c:numCache>
                <c:formatCode>#,##0_ </c:formatCode>
                <c:ptCount val="1"/>
                <c:pt idx="0">
                  <c:v>2897762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13E-4AC7-88D4-7C12B0A319E7}"/>
            </c:ext>
          </c:extLst>
        </c:ser>
        <c:ser>
          <c:idx val="5"/>
          <c:order val="5"/>
          <c:tx>
            <c:strRef>
              <c:f>대시보드!$AU$12</c:f>
              <c:strCache>
                <c:ptCount val="1"/>
                <c:pt idx="0">
                  <c:v>기타매출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3890251735758362"/>
                      <c:h val="0.139548622500161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113E-4AC7-88D4-7C12B0A319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대시보드!$AV$6</c:f>
              <c:strCache>
                <c:ptCount val="1"/>
                <c:pt idx="0">
                  <c:v>금액</c:v>
                </c:pt>
              </c:strCache>
            </c:strRef>
          </c:cat>
          <c:val>
            <c:numRef>
              <c:f>대시보드!$AV$12</c:f>
              <c:numCache>
                <c:formatCode>#,##0_ </c:formatCode>
                <c:ptCount val="1"/>
                <c:pt idx="0">
                  <c:v>-2086642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13E-4AC7-88D4-7C12B0A31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807658928"/>
        <c:axId val="1807659888"/>
      </c:barChart>
      <c:catAx>
        <c:axId val="1807658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7659888"/>
        <c:crosses val="autoZero"/>
        <c:auto val="1"/>
        <c:lblAlgn val="ctr"/>
        <c:lblOffset val="100"/>
        <c:noMultiLvlLbl val="0"/>
      </c:catAx>
      <c:valAx>
        <c:axId val="1807659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0765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2</xdr:row>
      <xdr:rowOff>123825</xdr:rowOff>
    </xdr:from>
    <xdr:to>
      <xdr:col>34</xdr:col>
      <xdr:colOff>53975</xdr:colOff>
      <xdr:row>15</xdr:row>
      <xdr:rowOff>15875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FB71993-F223-EEAB-A076-8CD5D589E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130175</xdr:colOff>
      <xdr:row>16</xdr:row>
      <xdr:rowOff>63499</xdr:rowOff>
    </xdr:from>
    <xdr:to>
      <xdr:col>18</xdr:col>
      <xdr:colOff>9525</xdr:colOff>
      <xdr:row>30</xdr:row>
      <xdr:rowOff>201705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6231385-8353-8472-A8B1-79F936C04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125412</xdr:colOff>
      <xdr:row>16</xdr:row>
      <xdr:rowOff>95250</xdr:rowOff>
    </xdr:from>
    <xdr:to>
      <xdr:col>31</xdr:col>
      <xdr:colOff>277812</xdr:colOff>
      <xdr:row>31</xdr:row>
      <xdr:rowOff>44824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3EF7B18-FD1F-9E24-1954-D0A103443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90452</xdr:colOff>
      <xdr:row>19</xdr:row>
      <xdr:rowOff>56192</xdr:rowOff>
    </xdr:from>
    <xdr:to>
      <xdr:col>33</xdr:col>
      <xdr:colOff>115635</xdr:colOff>
      <xdr:row>26</xdr:row>
      <xdr:rowOff>216810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72D85B9-2CF9-1BEA-9015-8DDA58C71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이준형(법인고객영업1팀)" refreshedDate="46048.589474305554" createdVersion="8" refreshedVersion="8" minRefreshableVersion="3" recordCount="249" xr:uid="{5614E4EE-8FB2-48F1-BF7E-1E7747954B64}">
  <cacheSource type="worksheet">
    <worksheetSource ref="Q4:AF253" sheet="피벗"/>
  </cacheSource>
  <cacheFields count="16">
    <cacheField name="관리고객" numFmtId="0">
      <sharedItems count="95">
        <s v="08CMGEKIKK2"/>
        <s v="08I2G8MJAD0"/>
        <s v="091BHUXIF11"/>
        <s v="09D2H0MI7U5"/>
        <s v="09GKGA8IIP7"/>
        <s v="09KXIS5J9L9"/>
        <s v="0A1PFLHJ7E0"/>
        <s v="0AGTG9OI4A2"/>
        <s v="0AHBHTEJ9KK"/>
        <s v="0BRKIQHHQ42"/>
        <s v="0CRMHVAHRCK"/>
        <s v="0DQZETNJFLZ"/>
        <s v="0F8QINZI6O7"/>
        <s v="1-1IL52BS"/>
        <s v="1-GFPMF3"/>
        <s v="1-I64IR1"/>
        <s v="1-I6RDVO"/>
        <s v="1-ICHD80"/>
        <s v="1-K7Q6MF"/>
        <s v="1-NC35XS"/>
        <s v="1-RM65SG"/>
        <s v="A0001113290"/>
        <s v="A0001215217"/>
        <s v="A0001216914"/>
        <s v="A0001243626"/>
        <s v="A0001281302"/>
        <s v="A0001299856"/>
        <s v="A0001307435"/>
        <s v="A0001350851"/>
        <s v="A0001417119"/>
        <s v="A0001495036"/>
        <s v="A0001502504"/>
        <s v="A0001561078"/>
        <s v="A0001597936"/>
        <s v="A0001630562"/>
        <s v="A0001639907"/>
        <s v="A0001642029"/>
        <s v="A0001659242"/>
        <s v="A0001921441"/>
        <s v="A0002696960"/>
        <s v="A0002770258"/>
        <s v="A0002782164"/>
        <s v="A0002789874"/>
        <s v="A0002800189"/>
        <s v="A0002816514"/>
        <s v="A0002847773"/>
        <s v="A0002848339"/>
        <s v="A0002893730"/>
        <s v="A9TKZGUIR7P"/>
        <s v="ERTKZPCIJCT"/>
        <s v="L0000000767"/>
        <s v="L0000002568"/>
        <s v="L0000005480"/>
        <s v="L0000006082"/>
        <s v="L0000006356"/>
        <s v="L0000007240"/>
        <s v="L0000010808"/>
        <s v="L0000012064"/>
        <s v="L0000012180"/>
        <s v="L0000017168"/>
        <s v="L0000020275"/>
        <s v="L0000026609"/>
        <s v="L0000028323"/>
        <s v="L0000028477"/>
        <s v="L0000030329"/>
        <s v="L0000030938"/>
        <s v="L0000034625"/>
        <s v="L0000035902"/>
        <s v="L0000038890"/>
        <s v="L0000039990"/>
        <s v="L0000043156"/>
        <s v="L0000044381"/>
        <s v="L0000045859"/>
        <s v="L0000047770"/>
        <s v="L0000048978"/>
        <s v="L0000051119"/>
        <s v="L0000165073"/>
        <s v="L0000179070"/>
        <s v="L0000191059"/>
        <s v="L0000223181"/>
        <s v="L0000368774"/>
        <s v="L0000485042"/>
        <s v="L0000555769"/>
        <s v="L0000555998"/>
        <s v="L0000567449"/>
        <s v="L0000568488"/>
        <s v="L0000595935"/>
        <s v="L0001762971"/>
        <s v="L0001763185"/>
        <s v="L0001763283"/>
        <s v="L0001763288"/>
        <s v="L0001763296"/>
        <s v="L0001763753"/>
        <s v="L0001769667"/>
        <s v="T0000000505"/>
      </sharedItems>
    </cacheField>
    <cacheField name="고객명" numFmtId="0">
      <sharedItems count="95">
        <s v="주식회사 주한산업"/>
        <s v="(주)원익큐엔씨 안성지점"/>
        <s v="의료법인 민현의료재단 미래로병원"/>
        <s v="주식회사 티에스피"/>
        <s v="(주)지엠머티리얼즈"/>
        <s v="봉화열목어마을 영농"/>
        <s v="주식회사 대창산업"/>
        <s v="라마다개발주식회사"/>
        <s v="농업회사법인 주식회사 봉화드림농원"/>
        <s v="주식회사 타임리"/>
        <s v="플라스틱옴니엄코리아뉴에너지 주식회사"/>
        <s v="주식회사 삼구"/>
        <s v="주식회사 퍼센트"/>
        <s v="주식회사 바우"/>
        <s v="영진기술 주식회사"/>
        <s v="(주)새천년미소"/>
        <s v="대도중공업주식회사"/>
        <s v="주식회사 에스이에스모바일"/>
        <s v="주식회사 영빈산업"/>
        <s v="경북점자도서관"/>
        <s v="사단법인 안동시스포츠클럽"/>
        <s v="미르종합건설(주)"/>
        <s v="케이비아이건설(주)"/>
        <s v="주식회사신성산업"/>
        <s v="청수산업주식회사"/>
        <s v="탑앤양지"/>
        <s v="스토리엔네트웍스(주)"/>
        <s v="주식회사미도광고기획"/>
        <s v="한두레축산영농조합법인"/>
        <s v="삼보프라텍(주)"/>
        <s v="우플러스"/>
        <s v="(주)영산건설"/>
        <s v="(주)솔라전기엘리베이터"/>
        <s v="풍기인삼협동조합 서울사무소"/>
        <s v="우정산업(주)"/>
        <s v="유대규"/>
        <s v="(사)구미중소기업협의회"/>
        <s v="새빗켐"/>
        <s v="보람"/>
        <s v="(주)에스엘테크"/>
        <s v="포항스틸러스"/>
        <s v="(주)인터테크"/>
        <s v="(주)에스엠디에스피"/>
        <s v="(주)태웅시스템즈"/>
        <s v="주식회사보백씨앤에스"/>
        <s v="(주)씨에스텍"/>
        <s v="경주문화재단"/>
        <s v="주식회사세일엔지니어링"/>
        <s v="(주) 일성테크"/>
        <s v="우영산업(주)경주공장"/>
        <s v="남포항단위농협"/>
        <s v="주식회사 NPK"/>
        <s v="(주)진원"/>
        <s v="(재)영남문화재연구원"/>
        <s v="남안동농협"/>
        <s v="(주)국인산업"/>
        <s v="한보전설주식회사"/>
        <s v="세웅수산(주)"/>
        <s v="(주)라온저축은행"/>
        <s v="오성상호저축은행"/>
        <s v="흥해농업협동조합"/>
        <s v="(주)케디엠"/>
        <s v="울진농협"/>
        <s v="(재)왜관성베네딕도수도원"/>
        <s v="주식회사에이에스티"/>
        <s v="동명교통(주)"/>
        <s v="울진죽변수산업협동조합"/>
        <s v="티에스오토모티브"/>
        <s v="삼금공업㈜"/>
        <s v="(주)유성"/>
        <s v="외동단위농업협동조합"/>
        <s v="김천신용협동조합"/>
        <s v="더케이호텔앤리조트㈜"/>
        <s v="포항축협흥해지소"/>
        <s v="예천농협"/>
        <s v="(주)현우"/>
        <s v="북삼농업협동조합"/>
        <s v="(주)이화관광호텔"/>
        <s v="의료법인 염광의료재단(성심병원)"/>
        <s v="현서농업협동조합"/>
        <s v="(주)대진기계"/>
        <s v="대운건설(주)"/>
        <s v="아주스틸"/>
        <s v="봉화선거관리위원회"/>
        <s v="(사)경북미래문화재단"/>
        <s v="(사)경북동부경영자협회"/>
        <s v="경북북부제3교도소"/>
        <s v="(주)제이에스"/>
        <s v="경주상공회의소"/>
        <s v="석보면사무소"/>
        <s v="일월면사무소"/>
        <s v="청기면사무소"/>
        <s v="선일일렉콤(주)"/>
        <s v="의료법인인덕의료재단 경도요양원"/>
        <s v="디에프에스"/>
      </sharedItems>
    </cacheField>
    <cacheField name="상품3" numFmtId="0">
      <sharedItems count="23">
        <s v="GiGA인터넷"/>
        <s v="인터넷부가"/>
        <s v="기업인터넷"/>
        <s v="홈일반전화"/>
        <s v="GTV"/>
        <s v="기가지니 TV"/>
        <s v="GTV Biz"/>
        <s v="홈지능망"/>
        <s v="IoT"/>
        <s v="기업메시징"/>
        <s v="Cloud 서비스"/>
        <s v="AI기업지능망"/>
        <s v="MeGA인터넷"/>
        <s v="기업인터넷전화"/>
        <s v="10기가인터넷"/>
        <s v="5G"/>
        <s v="LTE"/>
        <s v="국제전화"/>
        <s v="홈인터넷전화"/>
        <s v="3G"/>
        <s v="데이터플랫폼"/>
        <s v="데이터유통"/>
        <s v="TV PPV"/>
      </sharedItems>
    </cacheField>
    <cacheField name="합계 : 202501" numFmtId="0">
      <sharedItems containsSemiMixedTypes="0" containsString="0" containsNumber="1" minValue="0" maxValue="891000"/>
    </cacheField>
    <cacheField name="합계 : 202502" numFmtId="0">
      <sharedItems containsSemiMixedTypes="0" containsString="0" containsNumber="1" minValue="-2380" maxValue="527000"/>
    </cacheField>
    <cacheField name="합계 : 202503" numFmtId="0">
      <sharedItems containsSemiMixedTypes="0" containsString="0" containsNumber="1" minValue="0" maxValue="527000"/>
    </cacheField>
    <cacheField name="합계 : 202504" numFmtId="0">
      <sharedItems containsSemiMixedTypes="0" containsString="0" containsNumber="1" minValue="-36990" maxValue="731583"/>
    </cacheField>
    <cacheField name="합계 : 202505" numFmtId="0">
      <sharedItems containsSemiMixedTypes="0" containsString="0" containsNumber="1" minValue="-29790" maxValue="803199"/>
    </cacheField>
    <cacheField name="합계 : 202506" numFmtId="0">
      <sharedItems containsSemiMixedTypes="0" containsString="0" containsNumber="1" minValue="-557" maxValue="4019959"/>
    </cacheField>
    <cacheField name="합계 : 202507" numFmtId="0">
      <sharedItems containsSemiMixedTypes="0" containsString="0" containsNumber="1" minValue="-10124" maxValue="6062663"/>
    </cacheField>
    <cacheField name="합계 : 202508" numFmtId="0">
      <sharedItems containsSemiMixedTypes="0" containsString="0" containsNumber="1" minValue="-10124" maxValue="6787510"/>
    </cacheField>
    <cacheField name="합계 : 202509" numFmtId="0">
      <sharedItems containsSemiMixedTypes="0" containsString="0" containsNumber="1" minValue="-10124" maxValue="4525312"/>
    </cacheField>
    <cacheField name="합계 : 202510" numFmtId="0">
      <sharedItems containsSemiMixedTypes="0" containsString="0" containsNumber="1" minValue="-10124" maxValue="20000000"/>
    </cacheField>
    <cacheField name="합계 : 202511" numFmtId="0">
      <sharedItems containsSemiMixedTypes="0" containsString="0" containsNumber="1" minValue="-23488" maxValue="4459841"/>
    </cacheField>
    <cacheField name="합계 : 202512" numFmtId="0">
      <sharedItems containsSemiMixedTypes="0" containsString="0" containsNumber="1" minValue="-23488" maxValue="5034415"/>
    </cacheField>
    <cacheField name="합계" numFmtId="0">
      <sharedItems containsSemiMixedTypes="0" containsString="0" containsNumber="1" minValue="-58882" maxValue="381871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이준형(법인고객영업1팀)" refreshedDate="46048.662286226849" createdVersion="8" refreshedVersion="8" minRefreshableVersion="3" recordCount="5395" xr:uid="{82442242-7667-4858-92E1-0FCCCF85A0BA}">
  <cacheSource type="worksheet">
    <worksheetSource ref="A2:AF5397" sheet="전산매출"/>
  </cacheSource>
  <cacheFields count="32">
    <cacheField name="관리고객" numFmtId="0">
      <sharedItems count="328">
        <s v="L0000568488"/>
        <s v="L0000567449"/>
        <s v="A0001414561"/>
        <s v="A0001642029"/>
        <s v="1-I4VSU8"/>
        <s v="L0000006082"/>
        <s v="L0000028477"/>
        <s v="1-KJT1QJ"/>
        <s v="0EK3E4LIKPG"/>
        <s v="A9TKZGUIR7P"/>
        <s v="A0002708235"/>
        <s v="A0001681644"/>
        <s v="L0000003036"/>
        <s v="A0002819589"/>
        <s v="L0000007240"/>
        <s v="A0001298442"/>
        <s v="A0001629748"/>
        <s v="L0000035278"/>
        <s v="A0001366710"/>
        <s v="L0000437229"/>
        <s v="A0002813054"/>
        <s v="7HO5EKUQ6R5"/>
        <s v="A0002837070"/>
        <s v="L0000368774"/>
        <s v="A0001306345"/>
        <s v="L0000244855"/>
        <s v="L0000012180"/>
        <s v="0BZKH8VIJQC"/>
        <s v="A0001226368"/>
        <s v="ERML76IKJPS"/>
        <s v="09IPH6WI4T5"/>
        <s v="A0002777068"/>
        <s v="A0001721732"/>
        <s v="1-I64IR1"/>
        <s v="A0002655475"/>
        <s v="L0000030102"/>
        <s v="A0001495563"/>
        <s v="L0000001894"/>
        <s v="L0000025108"/>
        <s v="A0001561078"/>
        <s v="A0001233294"/>
        <s v="L0001762601"/>
        <s v="A0001122929"/>
        <s v="L0000176086"/>
        <s v="A0002847773"/>
        <s v="L0001762508"/>
        <s v="1-TKDUJD"/>
        <s v="L0000026948"/>
        <s v="A0001542472"/>
        <s v="083LGBLHQQ2"/>
        <s v="0BP0D9QJ0IY"/>
        <s v="A0002696960"/>
        <s v="A0002789874"/>
        <s v="A0002873865"/>
        <s v="A0001502504"/>
        <s v="A0001190021"/>
        <s v="L0000041408"/>
        <s v="0D8YG7PIF36"/>
        <s v="08I2G8MJAD0"/>
        <s v="A0001714339"/>
        <s v="L0000039990"/>
        <s v="A0001388971"/>
        <s v="L0000179070"/>
        <s v="A0002782164"/>
        <s v="L0001762971"/>
        <s v="A0001701477"/>
        <s v="L0000368481"/>
        <s v="0CGRH07J2C5"/>
        <s v="09GKGA8IIP7"/>
        <s v="L0000005480"/>
        <s v="A0001218739"/>
        <s v="A0001105127"/>
        <s v="1-I64OBA"/>
        <s v="L0000026609"/>
        <s v="A0002800189"/>
        <s v="A0001906248"/>
        <s v="A0001496405"/>
        <s v="0DGACJYHH4K"/>
        <s v="A0001300288"/>
        <s v="A0002798875"/>
        <s v="L0000114403"/>
        <s v="L0000047529"/>
        <s v="A0001215399"/>
        <s v="1-I4EHX1"/>
        <s v="L0000051119"/>
        <s v="A0001704821"/>
        <s v="A0001529318"/>
        <s v="0DDVH96IC87"/>
        <s v="L0000525083"/>
        <s v="0EELFHKI686"/>
        <s v="L0000595935"/>
        <s v="1-NC35XS"/>
        <s v="A0001566863"/>
        <s v="1-K96353"/>
        <s v="L0000006165"/>
        <s v="A0002848339"/>
        <s v="L0001763185"/>
        <s v="L0000002437"/>
        <s v="A0001584609"/>
        <s v="A0001216339"/>
        <s v="L0000044381"/>
        <s v="L0000006356"/>
        <s v="L0000000767"/>
        <s v="L0000003291"/>
        <s v="08K6CKJHPEL"/>
        <s v="0CBZD9MJI4U"/>
        <s v="1-LUH8HJ"/>
        <s v="0B50EU8JGWW"/>
        <s v="0CC2H1XIIPJ"/>
        <s v="0AHBHTEJ9KK"/>
        <s v="A0001917426"/>
        <s v="0DWDD6FJ81P"/>
        <s v="A0001301951"/>
        <s v="0AESFKLIBOU"/>
        <s v="A0001674829"/>
        <s v="L0000045860"/>
        <s v="L0000028255"/>
        <s v="1-I6RDVO"/>
        <s v="A0001188384"/>
        <s v="09BLDXZIM1O"/>
        <s v="L0000024687"/>
        <s v="L0000005678"/>
        <s v="L0000485042"/>
        <s v="1-JLI1C6"/>
        <s v="A0001251322"/>
        <s v="L0000045859"/>
        <s v="A0002770108"/>
        <s v="L0000030938"/>
        <s v="L0000041575"/>
        <s v="L0000416676"/>
        <s v="0E2UH2DHZ9G"/>
        <s v="T0000000505"/>
        <s v="0AGTG9OI4A2"/>
        <s v="A0002752975"/>
        <s v="A0001559068"/>
        <s v="0AYLHWOHPMN"/>
        <s v="L0000013672"/>
        <s v="L0000041275"/>
        <s v="1-QY43M2"/>
        <s v="A0001113290"/>
        <s v="0EDJEX6J0BC"/>
        <s v="A0001921441"/>
        <s v="0F5RH4DHO2C"/>
        <s v="A0002844675"/>
        <s v="L0000555998"/>
        <s v="09KXIS5J9L9"/>
        <s v="L0001763281"/>
        <s v="L0000165073"/>
        <s v="L0000178039"/>
        <s v="1-RM65SG"/>
        <s v="L0001762930"/>
        <s v="0CPNETJHQ6V"/>
        <s v="A0001679620"/>
        <s v="L0000358475"/>
        <s v="L0000038890"/>
        <s v="A0001417119"/>
        <s v="0B5DE22HX3W"/>
        <s v="L0000281852"/>
        <s v="A0001255055"/>
        <s v="A0001612106"/>
        <s v="A0001283749"/>
        <s v="L0000121481"/>
        <s v="A0001659242"/>
        <s v="L0001763283"/>
        <s v="A0001431155"/>
        <s v="A0001392815"/>
        <s v="L0001763753"/>
        <s v="A0001433006"/>
        <s v="A0001699989"/>
        <s v="A0001903816"/>
        <s v="1-11NIKW4"/>
        <s v="L0000012064"/>
        <s v="A0002763534"/>
        <s v="1-KZUYHY"/>
        <s v="L0001763284"/>
        <s v="0CJVFNBHOKF"/>
        <s v="A0001299856"/>
        <s v="A0001251027"/>
        <s v="1-NM6JXB"/>
        <s v="L0000010275"/>
        <s v="L0000014982"/>
        <s v="1-MEPO35"/>
        <s v="M0000013925"/>
        <s v="L0000555769"/>
        <s v="A0001257210"/>
        <s v="A0001241219"/>
        <s v="A0001411649"/>
        <s v="A0001322507"/>
        <s v="A0001340500"/>
        <s v="L0000051672"/>
        <s v="08AREXBILK8"/>
        <s v="L0001763287"/>
        <s v="1-GFPMF3"/>
        <s v="A0001387296"/>
        <s v="A0001471866"/>
        <s v="L0000002740"/>
        <s v="L0000048978"/>
        <s v="L0000017168"/>
        <s v="L0000034724"/>
        <s v="A0002856986"/>
        <s v="L0000020694"/>
        <s v="L0000043156"/>
        <s v="ERTKZPCIJCT"/>
        <s v="A0001630562"/>
        <s v="A0001495036"/>
        <s v="L0000028112"/>
        <s v="L0000028323"/>
        <s v="L0000034625"/>
        <s v="L0000001645"/>
        <s v="1-W2368J"/>
        <s v="09IJG91IKWB"/>
        <s v="A0002696272"/>
        <s v="A0001350956"/>
        <s v="A0001639907"/>
        <s v="L0000028845"/>
        <s v="091BHUXIF11"/>
        <s v="1-LJD2ZL"/>
        <s v="L0000191059"/>
        <s v="0EZVHUJJ25Y"/>
        <s v="L0000025569"/>
        <s v="L0001769667"/>
        <s v="A0002849330"/>
        <s v="A0002804188"/>
        <s v="1-Q80R7O"/>
        <s v="A0001556386"/>
        <s v="L0001763288"/>
        <s v="L0001763292"/>
        <s v="A0001718575"/>
        <s v="07VECM3IUTV"/>
        <s v="L0000021109"/>
        <s v="A0001316416"/>
        <s v="L0000002568"/>
        <s v="0EFCIISICUX"/>
        <s v="07RQGCCIYOG"/>
        <s v="098TCM5J73G"/>
        <s v="L0000033325"/>
        <s v="0CCRHX8IQYK"/>
        <s v="095UHUWIEVD"/>
        <s v="0AGNCH1HOGG"/>
        <s v="0A1PFLHJ7E0"/>
        <s v="L0000017093"/>
        <s v="0F9BE4EJLDH"/>
        <s v="1-I6T1OT"/>
        <s v="0CT6CLLIC8U"/>
        <s v="1-PJ37OP"/>
        <s v="1-1IL52BS"/>
        <s v="1-V47QPO"/>
        <s v="0A9XGZTICXX"/>
        <s v="0DQZETNJFLZ"/>
        <s v="0CYWHRLHWQK"/>
        <s v="A0001652628"/>
        <s v="0AX6DX1HS8E"/>
        <s v="081THRYHWYW"/>
        <s v="A0001602716"/>
        <s v="08G4HXVJ5V0"/>
        <s v="1-ICHD80"/>
        <s v="0CZAEX5ITAL"/>
        <s v="A0001724409"/>
        <s v="09AEIPEICGK"/>
        <s v="09EUEPDIQZ0"/>
        <s v="A0001599000"/>
        <s v="1-K7Q6MF"/>
        <s v="A0001914073"/>
        <s v="1-I3ZE0J"/>
        <s v="0BE1DZXHYYF"/>
        <s v="1-16JMCME"/>
        <s v="0AQKESVIL4G"/>
        <s v="0BXTGE0I477"/>
        <s v="1-I6RAAW"/>
        <s v="08CMGEKIKK2"/>
        <s v="A0001633765"/>
        <s v="0B8KH7FIB5A"/>
        <s v="0AI6INYHXPP"/>
        <s v="0BRKIQHHQ42"/>
        <s v="09D2H0MI7U5"/>
        <s v="0EU4GGLH9HS"/>
        <s v="A0002796752"/>
        <s v="0F8QINZI6O7"/>
        <s v="A0001279782"/>
        <s v="0AKPDCXIJ32"/>
        <s v="0CQ8H2DHS2Z"/>
        <s v="1-MZZWZP"/>
        <s v="A0001573111"/>
        <s v="L0000008335"/>
        <s v="L0000002539"/>
        <s v="A0001307435"/>
        <s v="A0002816514"/>
        <s v="A0001357864"/>
        <s v="A0002893730"/>
        <s v="0DQPEWQHQB9"/>
        <s v="A0001216914"/>
        <s v="L0000030329"/>
        <s v="L0000037591"/>
        <s v="A0002715355"/>
        <s v="0AKVIIQJH5N"/>
        <s v="L0000239715"/>
        <s v="L0000017310"/>
        <s v="L0001763295"/>
        <s v="L0001763296"/>
        <s v="1-I5XPUN"/>
        <s v="A0001243626"/>
        <s v="0CWKFOZIZER"/>
        <s v="A0001215217"/>
        <s v="L0000041760"/>
        <s v="A0001556033"/>
        <s v="A0001281302"/>
        <s v="L0000019264"/>
        <s v="L0000035902"/>
        <s v="L0000034811"/>
        <s v="A0001392114"/>
        <s v="1-NDI8TI"/>
        <s v="08SVE4GJ1Y6"/>
        <s v="A0002770258"/>
        <s v="A0001244134"/>
        <s v="L0000047770"/>
        <s v="A0001597936"/>
        <s v="L0000009723"/>
        <s v="0CRMHVAHRCK"/>
        <s v="1-1EYWFXK"/>
        <s v="L0000014358"/>
        <s v="A0001350851"/>
        <s v="1-I53FFA"/>
        <s v="L0000010808"/>
        <s v="L0000025091"/>
        <s v="0D99FI5JM5G"/>
        <s v="L0000223181"/>
        <s v="L0001763305"/>
        <s v="L0000020275"/>
      </sharedItems>
    </cacheField>
    <cacheField name="고객명" numFmtId="0">
      <sharedItems/>
    </cacheField>
    <cacheField name="평가조직레벨2" numFmtId="0">
      <sharedItems/>
    </cacheField>
    <cacheField name="조직2" numFmtId="0">
      <sharedItems/>
    </cacheField>
    <cacheField name="평가조직레벨3" numFmtId="0">
      <sharedItems/>
    </cacheField>
    <cacheField name="조직3" numFmtId="0">
      <sharedItems/>
    </cacheField>
    <cacheField name="전사상품레벨1" numFmtId="0">
      <sharedItems/>
    </cacheField>
    <cacheField name="상품1" numFmtId="0">
      <sharedItems/>
    </cacheField>
    <cacheField name="전사상품레벨2" numFmtId="0">
      <sharedItems/>
    </cacheField>
    <cacheField name="상품2" numFmtId="0">
      <sharedItems/>
    </cacheField>
    <cacheField name="전사상품레벨3" numFmtId="0">
      <sharedItems/>
    </cacheField>
    <cacheField name="상품3" numFmtId="0">
      <sharedItems count="32">
        <s v="기업메시징"/>
        <s v="기업인터넷"/>
        <s v="기업인터넷전화"/>
        <s v="AI기업지능망"/>
        <s v="홈지능망"/>
        <s v="GTV"/>
        <s v="GTV Biz"/>
        <s v="기가지니 TV"/>
        <s v="홈일반전화"/>
        <s v="GiGA인터넷"/>
        <s v="MeGA인터넷"/>
        <s v="인터넷부가"/>
        <s v="국제전화"/>
        <s v="3G"/>
        <s v="5G"/>
        <s v="기업일반전화"/>
        <s v="GTS"/>
        <s v="LTE"/>
        <s v="데이터플랫폼"/>
        <s v="IoT"/>
        <s v="TV PPV"/>
        <s v="홈인터넷전화"/>
        <s v="Enterprise무선"/>
        <s v="10기가인터넷"/>
        <s v="기타사업"/>
        <s v="GTS Biz"/>
        <s v="전용회선"/>
        <s v="데이터유통"/>
        <s v="스마트공간"/>
        <s v="전략IT"/>
        <s v="Robot서비스"/>
        <s v="Cloud 서비스"/>
      </sharedItems>
    </cacheField>
    <cacheField name="전사상품레벨4" numFmtId="0">
      <sharedItems/>
    </cacheField>
    <cacheField name="상품4" numFmtId="0">
      <sharedItems/>
    </cacheField>
    <cacheField name="전사상품" numFmtId="0">
      <sharedItems/>
    </cacheField>
    <cacheField name="상품5" numFmtId="0">
      <sharedItems/>
    </cacheField>
    <cacheField name="수익원천" numFmtId="0">
      <sharedItems count="4">
        <s v="서비스이용료"/>
        <s v="가입/설치료 "/>
        <s v="접속수익/USF"/>
        <s v="구축형솔루션"/>
      </sharedItems>
    </cacheField>
    <cacheField name="신규회선여부" numFmtId="0">
      <sharedItems/>
    </cacheField>
    <cacheField name="평가대상여부" numFmtId="0">
      <sharedItems/>
    </cacheField>
    <cacheField name="년월" numFmtId="0">
      <sharedItems containsNonDate="0" containsString="0" containsBlank="1"/>
    </cacheField>
    <cacheField name="202501" numFmtId="38">
      <sharedItems containsSemiMixedTypes="0" containsString="0" containsNumber="1" minValue="-36750" maxValue="6210148"/>
    </cacheField>
    <cacheField name="202502" numFmtId="38">
      <sharedItems containsSemiMixedTypes="0" containsString="0" containsNumber="1" minValue="-42379" maxValue="5923698"/>
    </cacheField>
    <cacheField name="202503" numFmtId="38">
      <sharedItems containsSemiMixedTypes="0" containsString="0" containsNumber="1" minValue="-36750" maxValue="6016634"/>
    </cacheField>
    <cacheField name="202504" numFmtId="38">
      <sharedItems containsSemiMixedTypes="0" containsString="0" containsNumber="1" minValue="-36990" maxValue="5796424"/>
    </cacheField>
    <cacheField name="202505" numFmtId="38">
      <sharedItems containsSemiMixedTypes="0" containsString="0" containsNumber="1" minValue="-36750" maxValue="6100862"/>
    </cacheField>
    <cacheField name="202506" numFmtId="38">
      <sharedItems containsSemiMixedTypes="0" containsString="0" containsNumber="1" minValue="-36750" maxValue="4869136"/>
    </cacheField>
    <cacheField name="202507" numFmtId="38">
      <sharedItems containsSemiMixedTypes="0" containsString="0" containsNumber="1" minValue="-36750" maxValue="5924416"/>
    </cacheField>
    <cacheField name="202508" numFmtId="38">
      <sharedItems containsSemiMixedTypes="0" containsString="0" containsNumber="1" minValue="-36750" maxValue="6729340"/>
    </cacheField>
    <cacheField name="202509" numFmtId="38">
      <sharedItems containsSemiMixedTypes="0" containsString="0" containsNumber="1" minValue="-36750" maxValue="4385716"/>
    </cacheField>
    <cacheField name="202510" numFmtId="38">
      <sharedItems containsSemiMixedTypes="0" containsString="0" containsNumber="1" minValue="-36750" maxValue="20000000"/>
    </cacheField>
    <cacheField name="202511" numFmtId="38">
      <sharedItems containsSemiMixedTypes="0" containsString="0" containsNumber="1" minValue="-36750" maxValue="4335262"/>
    </cacheField>
    <cacheField name="202512" numFmtId="38">
      <sharedItems containsSemiMixedTypes="0" containsString="0" containsNumber="1" minValue="-36750" maxValue="49453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이준형(법인고객영업1팀)" refreshedDate="46048.664714930557" createdVersion="8" refreshedVersion="8" minRefreshableVersion="3" recordCount="2145" xr:uid="{75F81C81-0A58-42A2-ABB3-3FAABEB2345F}">
  <cacheSource type="worksheet">
    <worksheetSource ref="CZ3:DN2148" sheet="피벗"/>
  </cacheSource>
  <cacheFields count="15">
    <cacheField name="관리고객" numFmtId="0">
      <sharedItems count="329">
        <s v="07RQGCCIYOG"/>
        <s v="07VECM3IUTV"/>
        <s v="081THRYHWYW"/>
        <s v="083LGBLHQQ2"/>
        <s v="08AREXBILK8"/>
        <s v="08CMGEKIKK2"/>
        <s v="08G4HXVJ5V0"/>
        <s v="08I2G8MJAD0"/>
        <s v="08K6CKJHPEL"/>
        <s v="08SVE4GJ1Y6"/>
        <s v="091BHUXIF11"/>
        <s v="095UHUWIEVD"/>
        <s v="098TCM5J73G"/>
        <s v="09AEIPEICGK"/>
        <s v="09BLDXZIM1O"/>
        <s v="09D2H0MI7U5"/>
        <s v="09EUEPDIQZ0"/>
        <s v="09GKGA8IIP7"/>
        <s v="09IJG91IKWB"/>
        <s v="09IPH6WI4T5"/>
        <s v="09KXIS5J9L9"/>
        <s v="0A1PFLHJ7E0"/>
        <s v="0A9XGZTICXX"/>
        <s v="0AESFKLIBOU"/>
        <s v="0AGNCH1HOGG"/>
        <s v="0AGTG9OI4A2"/>
        <s v="0AHBHTEJ9KK"/>
        <s v="0AI6INYHXPP"/>
        <s v="0AKPDCXIJ32"/>
        <s v="0AKVIIQJH5N"/>
        <s v="0AQKESVIL4G"/>
        <s v="0AX6DX1HS8E"/>
        <s v="0AYLHWOHPMN"/>
        <s v="0B50EU8JGWW"/>
        <s v="0B5DE22HX3W"/>
        <s v="0B8KH7FIB5A"/>
        <s v="0BE1DZXHYYF"/>
        <s v="0BP0D9QJ0IY"/>
        <s v="0BRKIQHHQ42"/>
        <s v="0BXTGE0I477"/>
        <s v="0BZKH8VIJQC"/>
        <s v="0CBZD9MJI4U"/>
        <s v="0CC2H1XIIPJ"/>
        <s v="0CCRHX8IQYK"/>
        <s v="0CGRH07J2C5"/>
        <s v="0CJVFNBHOKF"/>
        <s v="0CPNETJHQ6V"/>
        <s v="0CQ8H2DHS2Z"/>
        <s v="0CRMHVAHRCK"/>
        <s v="0CT6CLLIC8U"/>
        <s v="0CWKFOZIZER"/>
        <s v="0CYWHRLHWQK"/>
        <s v="0CZAEX5ITAL"/>
        <s v="0D8YG7PIF36"/>
        <s v="0D99FI5JM5G"/>
        <s v="0DDVH96IC87"/>
        <s v="0DGACJYHH4K"/>
        <s v="0DQPEWQHQB9"/>
        <s v="0DQZETNJFLZ"/>
        <s v="0DWDD6FJ81P"/>
        <s v="0E2UH2DHZ9G"/>
        <s v="0EDJEX6J0BC"/>
        <s v="0EELFHKI686"/>
        <s v="0EFCIISICUX"/>
        <s v="0EK3E4LIKPG"/>
        <s v="0EU4GGLH9HS"/>
        <s v="0EZVHUJJ25Y"/>
        <s v="0F5RH4DHO2C"/>
        <s v="0F8QINZI6O7"/>
        <s v="0F9BE4EJLDH"/>
        <s v="1-11NIKW4"/>
        <s v="1-16JMCME"/>
        <s v="1-1EYWFXK"/>
        <s v="1-1IL52BS"/>
        <s v="1-GFPMF3"/>
        <s v="1-I3ZE0J"/>
        <s v="1-I4EHX1"/>
        <s v="1-I4VSU8"/>
        <s v="1-I53FFA"/>
        <s v="1-I5XPUN"/>
        <s v="1-I64IR1"/>
        <s v="1-I64OBA"/>
        <s v="1-I6RAAW"/>
        <s v="1-I6RDVO"/>
        <s v="1-I6T1OT"/>
        <s v="1-ICHD80"/>
        <s v="1-JLI1C6"/>
        <s v="1-K7Q6MF"/>
        <s v="1-K96353"/>
        <s v="1-KJT1QJ"/>
        <s v="1-KZUYHY"/>
        <s v="1-LJD2ZL"/>
        <s v="1-LUH8HJ"/>
        <s v="1-MEPO35"/>
        <s v="1-MZZWZP"/>
        <s v="1-NC35XS"/>
        <s v="1-NDI8TI"/>
        <s v="1-NM6JXB"/>
        <s v="1-PJ37OP"/>
        <s v="1-Q80R7O"/>
        <s v="1-QY43M2"/>
        <s v="1-RM65SG"/>
        <s v="1-TKDUJD"/>
        <s v="1-V47QPO"/>
        <s v="1-W2368J"/>
        <s v="7HO5EKUQ6R5"/>
        <s v="A0001105127"/>
        <s v="A0001113290"/>
        <s v="A0001122929"/>
        <s v="A0001188384"/>
        <s v="A0001190021"/>
        <s v="A0001215217"/>
        <s v="A0001215399"/>
        <s v="A0001216339"/>
        <s v="A0001216914"/>
        <s v="A0001218739"/>
        <s v="A0001226368"/>
        <s v="A0001233294"/>
        <s v="A0001241219"/>
        <s v="A0001243626"/>
        <s v="A0001244134"/>
        <s v="A0001251027"/>
        <s v="A0001251322"/>
        <s v="A0001255055"/>
        <s v="A0001257210"/>
        <s v="A0001279782"/>
        <s v="A0001281302"/>
        <s v="A0001283749"/>
        <s v="A0001298442"/>
        <s v="A0001299856"/>
        <s v="A0001300288"/>
        <s v="A0001301951"/>
        <s v="A0001306345"/>
        <s v="A0001307435"/>
        <s v="A0001316416"/>
        <s v="A0001322507"/>
        <s v="A0001340500"/>
        <s v="A0001350851"/>
        <s v="A0001350956"/>
        <s v="A0001357864"/>
        <s v="A0001366710"/>
        <s v="A0001387296"/>
        <s v="A0001388971"/>
        <s v="A0001392114"/>
        <s v="A0001392815"/>
        <s v="A0001411649"/>
        <s v="A0001414561"/>
        <s v="A0001417119"/>
        <s v="A0001431155"/>
        <s v="A0001433006"/>
        <s v="A0001471866"/>
        <s v="A0001495036"/>
        <s v="A0001495563"/>
        <s v="A0001496405"/>
        <s v="A0001502504"/>
        <s v="A0001529318"/>
        <s v="A0001542472"/>
        <s v="A0001556033"/>
        <s v="A0001556386"/>
        <s v="A0001559068"/>
        <s v="A0001561078"/>
        <s v="A0001566863"/>
        <s v="A0001573111"/>
        <s v="A0001584609"/>
        <s v="A0001597936"/>
        <s v="A0001599000"/>
        <s v="A0001602716"/>
        <s v="A0001612106"/>
        <s v="A0001629748"/>
        <s v="A0001630562"/>
        <s v="A0001633765"/>
        <s v="A0001639907"/>
        <s v="A0001642029"/>
        <s v="A0001652628"/>
        <s v="A0001659242"/>
        <s v="A0001674829"/>
        <s v="A0001679620"/>
        <s v="A0001681644"/>
        <s v="A0001699989"/>
        <s v="A0001701477"/>
        <s v="A0001704821"/>
        <s v="A0001714339"/>
        <s v="A0001718575"/>
        <s v="A0001721732"/>
        <s v="A0001724409"/>
        <s v="A0001903816"/>
        <s v="A0001906248"/>
        <s v="A0001914073"/>
        <s v="A0001917426"/>
        <s v="A0001921441"/>
        <s v="A0002655475"/>
        <s v="A0002696272"/>
        <s v="A0002696960"/>
        <s v="A0002708235"/>
        <s v="A0002715355"/>
        <s v="A0002752975"/>
        <s v="A0002763534"/>
        <s v="A0002770108"/>
        <s v="A0002770258"/>
        <s v="A0002777068"/>
        <s v="A0002782164"/>
        <s v="A0002789874"/>
        <s v="A0002796752"/>
        <s v="A0002798875"/>
        <s v="A0002800189"/>
        <s v="A0002804188"/>
        <s v="A0002813054"/>
        <s v="A0002816514"/>
        <s v="A0002819589"/>
        <s v="A0002837070"/>
        <s v="A0002844675"/>
        <s v="A0002847773"/>
        <s v="A0002848339"/>
        <s v="A0002849330"/>
        <s v="A0002856986"/>
        <s v="A0002873865"/>
        <s v="A0002893730"/>
        <s v="A9TKZGUIR7P"/>
        <s v="ERML76IKJPS"/>
        <s v="ERTKZPCIJCT"/>
        <s v="L0000000767"/>
        <s v="L0000001645"/>
        <s v="L0000001894"/>
        <s v="L0000002437"/>
        <s v="L0000002539"/>
        <s v="L0000002568"/>
        <s v="L0000002740"/>
        <s v="L0000003036"/>
        <s v="L0000003291"/>
        <s v="L0000005480"/>
        <s v="L0000005678"/>
        <s v="L0000006082"/>
        <s v="L0000006165"/>
        <s v="L0000006356"/>
        <s v="L0000007240"/>
        <s v="L0000008335"/>
        <s v="L0000009723"/>
        <s v="L0000010275"/>
        <s v="L0000010808"/>
        <s v="L0000012064"/>
        <s v="L0000012180"/>
        <s v="L0000013672"/>
        <s v="L0000014358"/>
        <s v="L0000014982"/>
        <s v="L0000017093"/>
        <s v="L0000017168"/>
        <s v="L0000017310"/>
        <s v="L0000019264"/>
        <s v="L0000020275"/>
        <s v="L0000020694"/>
        <s v="L0000021109"/>
        <s v="L0000024687"/>
        <s v="L0000025091"/>
        <s v="L0000025108"/>
        <s v="L0000025569"/>
        <s v="L0000026609"/>
        <s v="L0000026948"/>
        <s v="L0000028112"/>
        <s v="L0000028255"/>
        <s v="L0000028323"/>
        <s v="L0000028477"/>
        <s v="L0000028845"/>
        <s v="L0000030102"/>
        <s v="L0000030329"/>
        <s v="L0000030938"/>
        <s v="L0000033325"/>
        <s v="L0000034625"/>
        <s v="L0000034724"/>
        <s v="L0000034811"/>
        <s v="L0000035278"/>
        <s v="L0000035902"/>
        <s v="L0000037591"/>
        <s v="L0000038890"/>
        <s v="L0000039990"/>
        <s v="L0000041275"/>
        <s v="L0000041408"/>
        <s v="L0000041575"/>
        <s v="L0000041760"/>
        <s v="L0000043156"/>
        <s v="L0000044381"/>
        <s v="L0000045859"/>
        <s v="L0000045860"/>
        <s v="L0000047529"/>
        <s v="L0000047770"/>
        <s v="L0000048978"/>
        <s v="L0000051119"/>
        <s v="L0000051672"/>
        <s v="L0000114403"/>
        <s v="L0000121481"/>
        <s v="L0000165073"/>
        <s v="L0000176086"/>
        <s v="L0000178039"/>
        <s v="L0000179070"/>
        <s v="L0000191059"/>
        <s v="L0000223181"/>
        <s v="L0000239715"/>
        <s v="L0000244855"/>
        <s v="L0000281852"/>
        <s v="L0000358475"/>
        <s v="L0000368481"/>
        <s v="L0000368774"/>
        <s v="L0000416676"/>
        <s v="L0000437229"/>
        <s v="L0000485042"/>
        <s v="L0000525083"/>
        <s v="L0000555769"/>
        <s v="L0000555998"/>
        <s v="L0000567449"/>
        <s v="L0000568488"/>
        <s v="L0000595935"/>
        <s v="L0001762508"/>
        <s v="L0001762601"/>
        <s v="L0001762930"/>
        <s v="L0001762971"/>
        <s v="L0001763185"/>
        <s v="L0001763281"/>
        <s v="L0001763283"/>
        <s v="L0001763284"/>
        <s v="L0001763287"/>
        <s v="L0001763288"/>
        <s v="L0001763292"/>
        <s v="L0001763295"/>
        <s v="L0001763296"/>
        <s v="L0001763305"/>
        <s v="L0001763753"/>
        <s v="L0001769667"/>
        <s v="M0000013925"/>
        <s v="T0000000505"/>
        <s v="총합계"/>
      </sharedItems>
    </cacheField>
    <cacheField name="상품3" numFmtId="0">
      <sharedItems containsBlank="1" count="32">
        <s v="GiGA인터넷"/>
        <s v="홈일반전화"/>
        <s v="홈지능망"/>
        <s v="AI기업지능망"/>
        <s v="국제전화"/>
        <s v="기업인터넷"/>
        <s v="기업인터넷전화"/>
        <s v="인터넷부가"/>
        <s v="홈인터넷전화"/>
        <s v="GTV Biz"/>
        <s v="3G"/>
        <s v="5G"/>
        <s v="GTV"/>
        <s v="LTE"/>
        <s v="기가지니 TV"/>
        <s v="MeGA인터넷"/>
        <s v="10기가인터넷"/>
        <s v="IoT"/>
        <s v="기업일반전화"/>
        <s v="기업메시징"/>
        <s v="데이터플랫폼"/>
        <s v="GTS Biz"/>
        <s v="Cloud 서비스"/>
        <s v="TV PPV"/>
        <s v="Enterprise무선"/>
        <s v="Robot서비스"/>
        <s v="전용회선"/>
        <s v="GTS"/>
        <s v="스마트공간"/>
        <s v="기타사업"/>
        <s v="데이터유통"/>
        <m/>
      </sharedItems>
    </cacheField>
    <cacheField name="합계 : 202501" numFmtId="0">
      <sharedItems containsSemiMixedTypes="0" containsString="0" containsNumber="1" minValue="-26962" maxValue="115029926.72299998"/>
    </cacheField>
    <cacheField name="합계 : 202502" numFmtId="0">
      <sharedItems containsSemiMixedTypes="0" containsString="0" containsNumber="1" minValue="-26962" maxValue="113263973.74399999"/>
    </cacheField>
    <cacheField name="합계 : 202503" numFmtId="0">
      <sharedItems containsSemiMixedTypes="0" containsString="0" containsNumber="1" minValue="-26962" maxValue="114218685.53599997"/>
    </cacheField>
    <cacheField name="합계 : 202504" numFmtId="0">
      <sharedItems containsSemiMixedTypes="0" containsString="0" containsNumber="1" minValue="-36990" maxValue="113412749.72299998"/>
    </cacheField>
    <cacheField name="합계 : 202505" numFmtId="0">
      <sharedItems containsSemiMixedTypes="0" containsString="0" containsNumber="1" minValue="-29790" maxValue="112914300.45199996"/>
    </cacheField>
    <cacheField name="합계 : 202506" numFmtId="0">
      <sharedItems containsSemiMixedTypes="0" containsString="0" containsNumber="1" minValue="-26962" maxValue="116145150.83200003"/>
    </cacheField>
    <cacheField name="합계 : 202507" numFmtId="0">
      <sharedItems containsSemiMixedTypes="0" containsString="0" containsNumber="1" minValue="-27006" maxValue="112870177.03599997"/>
    </cacheField>
    <cacheField name="합계 : 202508" numFmtId="0">
      <sharedItems containsSemiMixedTypes="0" containsString="0" containsNumber="1" minValue="-13725" maxValue="113317742.36399999"/>
    </cacheField>
    <cacheField name="합계 : 202509" numFmtId="0">
      <sharedItems containsSemiMixedTypes="0" containsString="0" containsNumber="1" minValue="-13215" maxValue="113917484.36299998"/>
    </cacheField>
    <cacheField name="합계 : 202510" numFmtId="0">
      <sharedItems containsSemiMixedTypes="0" containsString="0" containsNumber="1" minValue="-23256" maxValue="132444368.685"/>
    </cacheField>
    <cacheField name="합계 : 202511" numFmtId="0">
      <sharedItems containsSemiMixedTypes="0" containsString="0" containsNumber="1" minValue="-18488" maxValue="109249451.32999997"/>
    </cacheField>
    <cacheField name="합계 : 202512" numFmtId="0">
      <sharedItems containsSemiMixedTypes="0" containsString="0" containsNumber="1" minValue="-18488" maxValue="111369712.34499995"/>
    </cacheField>
    <cacheField name="합계" numFmtId="0">
      <sharedItems containsSemiMixedTypes="0" containsString="0" containsNumber="1" minValue="-183968" maxValue="1378153723.132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이준형(법인고객영업1팀)" refreshedDate="46048.744977893519" createdVersion="8" refreshedVersion="8" minRefreshableVersion="3" recordCount="1214" xr:uid="{81EA5705-D1DD-4F2F-A933-20587B3BF33C}">
  <cacheSource type="worksheet">
    <worksheetSource ref="A3:F1217" sheet="전산회선"/>
  </cacheSource>
  <cacheFields count="8">
    <cacheField name="년월" numFmtId="0">
      <sharedItems count="1">
        <s v="202601"/>
      </sharedItems>
    </cacheField>
    <cacheField name="관리고객" numFmtId="0">
      <sharedItems count="310">
        <s v="L0000568488"/>
        <s v="L0000567449"/>
        <s v="A0001414561"/>
        <s v="A0001642029"/>
        <s v="1-I4VSU8"/>
        <s v="L0000006082"/>
        <s v="L0000028477"/>
        <s v="1-KJT1QJ"/>
        <s v="0EK3E4LIKPG"/>
        <s v="A9TKZGUIR7P"/>
        <s v="A0002708235"/>
        <s v="A0001681644"/>
        <s v="L0000003036"/>
        <s v="A0002819589"/>
        <s v="L0000007240"/>
        <s v="A0001298442"/>
        <s v="A0001629748"/>
        <s v="L0000035278"/>
        <s v="A0001366710"/>
        <s v="L0000437229"/>
        <s v="A0002813054"/>
        <s v="A0002837070"/>
        <s v="L0000368774"/>
        <s v="A0001306345"/>
        <s v="L0000244855"/>
        <s v="L0000012180"/>
        <s v="0BZKH8VIJQC"/>
        <s v="A0001226368"/>
        <s v="ERML76IKJPS"/>
        <s v="09IPH6WI4T5"/>
        <s v="A0002777068"/>
        <s v="A0001721732"/>
        <s v="1-I64IR1"/>
        <s v="L0000030102"/>
        <s v="A0001495563"/>
        <s v="L0000001894"/>
        <s v="L0000025108"/>
        <s v="A0001561078"/>
        <s v="A0001233294"/>
        <s v="L0001762601"/>
        <s v="A0001122929"/>
        <s v="A0002847773"/>
        <s v="L0001762508"/>
        <s v="1-TKDUJD"/>
        <s v="L0000026948"/>
        <s v="083LGBLHQQ2"/>
        <s v="0BP0D9QJ0IY"/>
        <s v="A0002696960"/>
        <s v="A0002789874"/>
        <s v="A0002873865"/>
        <s v="A0001502504"/>
        <s v="A0001190021"/>
        <s v="L0000041408"/>
        <s v="0D8YG7PIF36"/>
        <s v="08I2G8MJAD0"/>
        <s v="A0001714339"/>
        <s v="L0000039990"/>
        <s v="A0001388971"/>
        <s v="L0000179070"/>
        <s v="A0002782164"/>
        <s v="L0001762971"/>
        <s v="A0001701477"/>
        <s v="L0000368481"/>
        <s v="0CGRH07J2C5"/>
        <s v="09GKGA8IIP7"/>
        <s v="L0000005480"/>
        <s v="A0001218739"/>
        <s v="A0001105127"/>
        <s v="1-I64OBA"/>
        <s v="L0000026609"/>
        <s v="A0002800189"/>
        <s v="A0001906248"/>
        <s v="A0001300288"/>
        <s v="A0002798875"/>
        <s v="L0000114403"/>
        <s v="L0000047529"/>
        <s v="A0001215399"/>
        <s v="1-I4EHX1"/>
        <s v="L0000051119"/>
        <s v="A0001529318"/>
        <s v="L0000525083"/>
        <s v="0EELFHKI686"/>
        <s v="L0000595935"/>
        <s v="1-NC35XS"/>
        <s v="A0001566863"/>
        <s v="1-K96353"/>
        <s v="L0000006165"/>
        <s v="A0002848339"/>
        <s v="L0001763185"/>
        <s v="L0000002437"/>
        <s v="A0001584609"/>
        <s v="A0001216339"/>
        <s v="L0000044381"/>
        <s v="L0000006356"/>
        <s v="L0000000767"/>
        <s v="08K6CKJHPEL"/>
        <s v="0CBZD9MJI4U"/>
        <s v="1-LUH8HJ"/>
        <s v="0B50EU8JGWW"/>
        <s v="0CC2H1XIIPJ"/>
        <s v="A0001917426"/>
        <s v="0DWDD6FJ81P"/>
        <s v="A0001301951"/>
        <s v="0AESFKLIBOU"/>
        <s v="A0001674829"/>
        <s v="L0000045860"/>
        <s v="L0000028255"/>
        <s v="1-I6RDVO"/>
        <s v="A0001188384"/>
        <s v="09BLDXZIM1O"/>
        <s v="L0000024687"/>
        <s v="L0000005678"/>
        <s v="L0000485042"/>
        <s v="1-JLI1C6"/>
        <s v="A0001251322"/>
        <s v="L0000045859"/>
        <s v="L0000030938"/>
        <s v="L0000041575"/>
        <s v="L0000416676"/>
        <s v="0E2UH2DHZ9G"/>
        <s v="T0000000505"/>
        <s v="0AGTG9OI4A2"/>
        <s v="A0002752975"/>
        <s v="A0001559068"/>
        <s v="0AYLHWOHPMN"/>
        <s v="L0000013672"/>
        <s v="L0000041275"/>
        <s v="1-QY43M2"/>
        <s v="A0001113290"/>
        <s v="0EDJEX6J0BC"/>
        <s v="A0001921441"/>
        <s v="0F5RH4DHO2C"/>
        <s v="A0002844675"/>
        <s v="L0000555998"/>
        <s v="09KXIS5J9L9"/>
        <s v="L0001763281"/>
        <s v="L0000165073"/>
        <s v="L0000178039"/>
        <s v="1-RM65SG"/>
        <s v="L0001762930"/>
        <s v="0CPNETJHQ6V"/>
        <s v="A0001679620"/>
        <s v="L0000358475"/>
        <s v="L0000038890"/>
        <s v="A0001417119"/>
        <s v="0B5DE22HX3W"/>
        <s v="L0000281852"/>
        <s v="A0001255055"/>
        <s v="A0001612106"/>
        <s v="A0001283749"/>
        <s v="L0000121481"/>
        <s v="A0001659242"/>
        <s v="L0001763283"/>
        <s v="A0001431155"/>
        <s v="A0001392815"/>
        <s v="L0001763753"/>
        <s v="A0001433006"/>
        <s v="A0001903816"/>
        <s v="1-11NIKW4"/>
        <s v="L0000012064"/>
        <s v="A0002763534"/>
        <s v="1-KZUYHY"/>
        <s v="L0001763284"/>
        <s v="0CJVFNBHOKF"/>
        <s v="A0001299856"/>
        <s v="A0001251027"/>
        <s v="1-NM6JXB"/>
        <s v="L0000010275"/>
        <s v="L0000014982"/>
        <s v="1-MEPO35"/>
        <s v="M0000013925"/>
        <s v="L0000555769"/>
        <s v="A0001257210"/>
        <s v="A0001241219"/>
        <s v="A0001411649"/>
        <s v="A0001322507"/>
        <s v="A0001340500"/>
        <s v="L0000051672"/>
        <s v="08AREXBILK8"/>
        <s v="L0001763287"/>
        <s v="1-GFPMF3"/>
        <s v="A0001387296"/>
        <s v="A0001471866"/>
        <s v="L0000002740"/>
        <s v="L0000048978"/>
        <s v="L0000017168"/>
        <s v="L0000034724"/>
        <s v="A0002856986"/>
        <s v="L0000020694"/>
        <s v="L0000043156"/>
        <s v="ERTKZPCIJCT"/>
        <s v="A0001630562"/>
        <s v="A0001495036"/>
        <s v="L0000028112"/>
        <s v="L0000028323"/>
        <s v="L0000034625"/>
        <s v="L0000001645"/>
        <s v="1-W2368J"/>
        <s v="09IJG91IKWB"/>
        <s v="A0002696272"/>
        <s v="A0001350956"/>
        <s v="A0001639907"/>
        <s v="L0000028845"/>
        <s v="091BHUXIF11"/>
        <s v="1-LJD2ZL"/>
        <s v="L0000191059"/>
        <s v="0EZVHUJJ25Y"/>
        <s v="L0000025569"/>
        <s v="A0002849330"/>
        <s v="A0002804188"/>
        <s v="1-Q80R7O"/>
        <s v="L0001763288"/>
        <s v="L0001763292"/>
        <s v="A0001718575"/>
        <s v="07VECM3IUTV"/>
        <s v="L0000021109"/>
        <s v="A0001316416"/>
        <s v="L0000002568"/>
        <s v="0EFCIISICUX"/>
        <s v="07RQGCCIYOG"/>
        <s v="098TCM5J73G"/>
        <s v="L0000033325"/>
        <s v="0CCRHX8IQYK"/>
        <s v="095UHUWIEVD"/>
        <s v="0AGNCH1HOGG"/>
        <s v="0A1PFLHJ7E0"/>
        <s v="L0000017093"/>
        <s v="0F9BE4EJLDH"/>
        <s v="1-I6T1OT"/>
        <s v="0CT6CLLIC8U"/>
        <s v="1-PJ37OP"/>
        <s v="1-1IL52BS"/>
        <s v="1-V47QPO"/>
        <s v="0A9XGZTICXX"/>
        <s v="0DQZETNJFLZ"/>
        <s v="0CYWHRLHWQK"/>
        <s v="A0001652628"/>
        <s v="0AX6DX1HS8E"/>
        <s v="081THRYHWYW"/>
        <s v="A0001602716"/>
        <s v="08G4HXVJ5V0"/>
        <s v="1-ICHD80"/>
        <s v="0CZAEX5ITAL"/>
        <s v="A0001724409"/>
        <s v="09AEIPEICGK"/>
        <s v="09EUEPDIQZ0"/>
        <s v="A0001599000"/>
        <s v="1-K7Q6MF"/>
        <s v="1-I3ZE0J"/>
        <s v="1-16JMCME"/>
        <s v="0AQKESVIL4G"/>
        <s v="0BXTGE0I477"/>
        <s v="1-I6RAAW"/>
        <s v="08CMGEKIKK2"/>
        <s v="A0001633765"/>
        <s v="0B8KH7FIB5A"/>
        <s v="0BRKIQHHQ42"/>
        <s v="09D2H0MI7U5"/>
        <s v="0EU4GGLH9HS"/>
        <s v="A0002796752"/>
        <s v="0F8QINZI6O7"/>
        <s v="A0001279782"/>
        <s v="0AKPDCXIJ32"/>
        <s v="0CQ8H2DHS2Z"/>
        <s v="1-MZZWZP"/>
        <s v="A0001573111"/>
        <s v="L0000008335"/>
        <s v="L0000002539"/>
        <s v="A0001307435"/>
        <s v="A0002816514"/>
        <s v="A0001357864"/>
        <s v="0BK0ESBJ6V2"/>
        <s v="0DQPEWQHQB9"/>
        <s v="A0001216914"/>
        <s v="L0000030329"/>
        <s v="L0000037591"/>
        <s v="A0002715355"/>
        <s v="0AKVIIQJH5N"/>
        <s v="L0000239715"/>
        <s v="L0000017310"/>
        <s v="L0001763295"/>
        <s v="L0001763296"/>
        <s v="1-I5XPUN"/>
        <s v="A0001243626"/>
        <s v="0CWKFOZIZER"/>
        <s v="A0001215217"/>
        <s v="L0000041760"/>
        <s v="A0001556033"/>
        <s v="A0001281302"/>
        <s v="L0000019264"/>
        <s v="L0000035902"/>
        <s v="L0000034811"/>
        <s v="A0001392114"/>
        <s v="1-NDI8TI"/>
        <s v="08SVE4GJ1Y6"/>
        <s v="A0002770258"/>
        <s v="A0001244134"/>
        <s v="L0000047770"/>
        <s v="A0001597936"/>
        <s v="L0000009723"/>
        <s v="0CRMHVAHRCK"/>
        <s v="1-1EYWFXK"/>
        <s v="L0000014358"/>
        <s v="A0001350851"/>
        <s v="1-I53FFA"/>
        <s v="L0000010808"/>
        <s v="L0000025091"/>
        <s v="L0000223181"/>
        <s v="L0001763305"/>
        <s v="L0000020275"/>
      </sharedItems>
    </cacheField>
    <cacheField name="고객명" numFmtId="0">
      <sharedItems count="310">
        <s v="(사)경북동부경영자협회"/>
        <s v="(사)경북미래문화재단"/>
        <s v="(사)경북북부연구원"/>
        <s v="(사)구미중소기업협의회"/>
        <s v="(사)안동시농업인단체협의회"/>
        <s v="(재)영남문화재연구원"/>
        <s v="(재)왜관성베네딕도수도원"/>
        <s v="(주) 유진전자"/>
        <s v="(주) 인스타"/>
        <s v="(주) 일성테크"/>
        <s v="(주)가랑"/>
        <s v="(주)건양미곡종합처리장"/>
        <s v="(주)구미교차로"/>
        <s v="(주)구일"/>
        <s v="(주)국인산업"/>
        <s v="(주)금성지앤씨"/>
        <s v="(주)나노믹"/>
        <s v="(주)나우테크 2공장"/>
        <s v="(주)남광포리마"/>
        <s v="(주)남양전자"/>
        <s v="(주)네츄론"/>
        <s v="(주)대성산업이엔지"/>
        <s v="(주)대진기계"/>
        <s v="(주)동방종합건설"/>
        <s v="(주)디에스텍"/>
        <s v="(주)라온저축은행"/>
        <s v="(주)마루랑"/>
        <s v="(주)복주"/>
        <s v="(주)북부모터스"/>
        <s v="(주)비에스"/>
        <s v="(주)삼광건설"/>
        <s v="(주)상주장례예식장"/>
        <s v="(주)새천년미소"/>
        <s v="(주)선리치골프클럽"/>
        <s v="(주)선일플라스틱"/>
        <s v="(주)성림"/>
        <s v="(주)성산하이텍왜관공장"/>
        <s v="(주)솔라전기엘리베이터"/>
        <s v="(주)송산주택"/>
        <s v="(주)신라환경"/>
        <s v="(주)신호"/>
        <s v="(주)씨에스텍"/>
        <s v="(주)씨제이파라다이스"/>
        <s v="(주)아침빛바다"/>
        <s v="(주)안동간고등어"/>
        <s v="(주)알지"/>
        <s v="(주)에스앤에프건설"/>
        <s v="(주)에스엘테크"/>
        <s v="(주)에스엠디에스피"/>
        <s v="(주)여양산업개발(주"/>
        <s v="(주)영산건설"/>
        <s v="(주)영호엔지니어링"/>
        <s v="(주)오일전자통신"/>
        <s v="(주)원스"/>
        <s v="(주)원익큐엔씨 안성지점"/>
        <s v="(주)원전건설"/>
        <s v="(주)유성"/>
        <s v="(주)이노켐구미"/>
        <s v="(주)이화관광호텔"/>
        <s v="(주)인터테크"/>
        <s v="(주)제이에스"/>
        <s v="(주)제이에이치산업"/>
        <s v="(주)제일통운"/>
        <s v="(주)지엔-찬스1"/>
        <s v="(주)지엠머티리얼즈"/>
        <s v="(주)진원"/>
        <s v="(주)챔프"/>
        <s v="(주)청아띠농업회사법인"/>
        <s v="(주)청우종합이엔씨"/>
        <s v="(주)케디엠"/>
        <s v="(주)태웅시스템즈"/>
        <s v="(주)태진전력"/>
        <s v="(주)포텍"/>
        <s v="(주)하이비젼시스템"/>
        <s v="(주)한국이포"/>
        <s v="(주)한국테크"/>
        <s v="(주)한들"/>
        <s v="(주)한맥종합건설"/>
        <s v="(주)현우"/>
        <s v="(주)화인텍"/>
        <s v="경명새마을금고"/>
        <s v="경북ICT융합산업진흥협회"/>
        <s v="경북북부제3교도소"/>
        <s v="경북점자도서관"/>
        <s v="경상북도가축위생시험소동부지소"/>
        <s v="경안정보기술(주)"/>
        <s v="경원전자"/>
        <s v="경주문화재단"/>
        <s v="경주상공회의소"/>
        <s v="고려플라텍(주)"/>
        <s v="금강레미콘(주)"/>
        <s v="금강쏠라텍주식회사"/>
        <s v="김천신용협동조합"/>
        <s v="남안동농협"/>
        <s v="남포항단위농협"/>
        <s v="농업회사법인 (주)오미원"/>
        <s v="농업회사법인 감나무(주)"/>
        <s v="농업회사법인 늘푸른 주식회사"/>
        <s v="농업회사법인 들마루 주식회사"/>
        <s v="농업회사법인 봉화1농장 주식회사"/>
        <s v="농업회사법인(주)꿈꾸는땅고운그림"/>
        <s v="농업회사법인(주)백두농산"/>
        <s v="농업회사법인주식회사샤토엠"/>
        <s v="뉴테크에너지(주)"/>
        <s v="대경(주)"/>
        <s v="대교개발(주)경주교육문화회관"/>
        <s v="대구지방법원경주지점"/>
        <s v="대도중공업주식회사"/>
        <s v="대림로얄이앤피(주)"/>
        <s v="대성포장"/>
        <s v="대아상호저축은행"/>
        <s v="대우포항서비스(주)"/>
        <s v="대운건설(주)"/>
        <s v="대원골재산업주식회사"/>
        <s v="대한동방(주)"/>
        <s v="더케이호텔앤리조트㈜"/>
        <s v="동명교통(주)"/>
        <s v="동산공업(주)"/>
        <s v="동양산업(주)BLU사업부"/>
        <s v="디에스글로벌(주)"/>
        <s v="디에프에스"/>
        <s v="라마다개발주식회사"/>
        <s v="루미너스(주)"/>
        <s v="리뉴에너지경북 주식회사"/>
        <s v="명보이앤씨 주식회사"/>
        <s v="무라텍오토메이션코리아(주)"/>
        <s v="문경양돈영농조합법인 상주GP"/>
        <s v="문경여자고등학교사회적협동조합"/>
        <s v="미르종합건설(주)"/>
        <s v="베페사징크포항 주식회사"/>
        <s v="보람"/>
        <s v="봉화군청소년상담복지센터"/>
        <s v="봉화꽃플라워영농조합법인"/>
        <s v="봉화선거관리위원회"/>
        <s v="봉화열목어마을 영농"/>
        <s v="부남면사무소"/>
        <s v="북삼농업협동조합"/>
        <s v="비젼이엔지(주)"/>
        <s v="사단법인 안동시스포츠클럽"/>
        <s v="사단법인구미시새마을회"/>
        <s v="사단법인안동시관광협의회"/>
        <s v="사벌농협"/>
        <s v="사회복지법인삼성원"/>
        <s v="삼금공업㈜"/>
        <s v="삼보프라텍(주)"/>
        <s v="삼성전기 주식회사"/>
        <s v="삼성판넬플랜트"/>
        <s v="상주시 체육회"/>
        <s v="상주여객자동차(주)"/>
        <s v="새금강레미콘(주)"/>
        <s v="새로닉스"/>
        <s v="새빗켐"/>
        <s v="석보면사무소"/>
        <s v="석원산업개발(주)"/>
        <s v="선산농업협동조합"/>
        <s v="선일일렉콤(주)"/>
        <s v="성우오토모티브(주)포항공장"/>
        <s v="성진정밀(주)"/>
        <s v="세미플론(주)"/>
        <s v="세웅수산(주)"/>
        <s v="세윤철강주식회사"/>
        <s v="송죽의료재단"/>
        <s v="수비면사무소"/>
        <s v="숲앤북"/>
        <s v="스토리엔네트웍스(주)"/>
        <s v="승산산업(주)"/>
        <s v="신강메탈 주식회사"/>
        <s v="싱그랑영농조합"/>
        <s v="아이에이치엘(주)"/>
        <s v="아이오유소프트주식회사"/>
        <s v="아이하트"/>
        <s v="아주스틸"/>
        <s v="안동주류판매(주)"/>
        <s v="안동하회마을관리사무소"/>
        <s v="약목단위농협"/>
        <s v="엑스켐코리아(주)"/>
        <s v="연속건설(주)"/>
        <s v="영남산업(주)"/>
        <s v="영농조합법인신이마켓"/>
        <s v="영양읍사무소"/>
        <s v="영진기술 주식회사"/>
        <s v="영진화학공업(주)"/>
        <s v="영해농협"/>
        <s v="예일산업(주)"/>
        <s v="예천농협"/>
        <s v="오성상호저축은행"/>
        <s v="오천농협"/>
        <s v="온통신주식회사"/>
        <s v="왜관단위농협협동조합"/>
        <s v="외동단위농업협동조합"/>
        <s v="우영산업(주)경주공장"/>
        <s v="우정산업(주)"/>
        <s v="우플러스"/>
        <s v="울진군임업협동조합"/>
        <s v="울진농협"/>
        <s v="울진죽변수산업협동조합"/>
        <s v="울진축협"/>
        <s v="원앙식품"/>
        <s v="원우산업개발주식회사"/>
        <s v="원진실업"/>
        <s v="월덱스"/>
        <s v="유대규"/>
        <s v="융진2공장"/>
        <s v="의료법인 민현의료재단 미래로병원"/>
        <s v="의료법인 안흥의료재단"/>
        <s v="의료법인 염광의료재단(성심병원)"/>
        <s v="의료법인승미의료재단"/>
        <s v="의료법인시몬정신병원"/>
        <s v="이로하영농조합법인"/>
        <s v="이비덴그라파이트코리아 주식회사"/>
        <s v="이정숙"/>
        <s v="일월면사무소"/>
        <s v="입암면사무소"/>
        <s v="장원테크"/>
        <s v="재영텍"/>
        <s v="제트에프렘페더샤시(주)"/>
        <s v="주광정밀"/>
        <s v="주식회사 NPK"/>
        <s v="주식회사 그린바이로"/>
        <s v="주식회사 극동상사"/>
        <s v="주식회사 금계포란"/>
        <s v="주식회사 금성스틸"/>
        <s v="주식회사 녹스고지"/>
        <s v="주식회사 대저페리"/>
        <s v="주식회사 대진"/>
        <s v="주식회사 대창산업"/>
        <s v="주식회사 동남정공"/>
        <s v="주식회사 라온"/>
        <s v="주식회사 라임"/>
        <s v="주식회사 메버릭로지스틱스코리아"/>
        <s v="주식회사 무지개무역"/>
        <s v="주식회사 바우"/>
        <s v="주식회사 불이"/>
        <s v="주식회사 브릿지원이엔씨"/>
        <s v="주식회사 삼구"/>
        <s v="주식회사 삼덕이엔지"/>
        <s v="주식회사 성윤 하이텍"/>
        <s v="주식회사 수영산업"/>
        <s v="주식회사 스테이"/>
        <s v="주식회사 썬앤진홀딩스"/>
        <s v="주식회사 아이리스컴퍼니"/>
        <s v="주식회사 에스이에스모바일"/>
        <s v="주식회사 에이치엠"/>
        <s v="주식회사 엘원"/>
        <s v="주식회사 엠에스오토시스"/>
        <s v="주식회사 영덕제1풍력발전"/>
        <s v="주식회사 영도벨벳"/>
        <s v="주식회사 영빈산업"/>
        <s v="주식회사 옴니엔지니어링"/>
        <s v="주식회사 을화"/>
        <s v="주식회사 이앤에스"/>
        <s v="주식회사 임팩티브에이아이"/>
        <s v="주식회사 정도정밀"/>
        <s v="주식회사 주한산업"/>
        <s v="주식회사 창"/>
        <s v="주식회사 청안"/>
        <s v="주식회사 타임리"/>
        <s v="주식회사 티에스피"/>
        <s v="주식회사 티제이이엔지"/>
        <s v="주식회사 팜스포피플"/>
        <s v="주식회사 퍼센트"/>
        <s v="주식회사 포유산업"/>
        <s v="주식회사 포항국제물류센터 냉동창고"/>
        <s v="주식회사 혜성에스에이치"/>
        <s v="주식회사 휘닉스테크"/>
        <s v="주식회사근영에너지"/>
        <s v="주식회사금강"/>
        <s v="주식회사금호엔.티"/>
        <s v="주식회사미도광고기획"/>
        <s v="주식회사보백씨앤에스"/>
        <s v="주식회사성호건설"/>
        <s v="주식회사세중이엔씨"/>
        <s v="주식회사스토리박스"/>
        <s v="주식회사신성산업"/>
        <s v="주식회사에이에스티"/>
        <s v="주식회사제이테크놀러지"/>
        <s v="주식회사푸른숲이엔지"/>
        <s v="주식회사해피니스"/>
        <s v="지천단위농업협동조합장"/>
        <s v="직지농협협동조합"/>
        <s v="진보면사무소"/>
        <s v="청기면사무소"/>
        <s v="청량산비나리마을영농조합법인"/>
        <s v="청수산업주식회사"/>
        <s v="케이브이머티리얼즈 주식회사"/>
        <s v="케이비아이건설(주)"/>
        <s v="콜렉터신영(주)"/>
        <s v="타타대우상용차대구경북판매(주)"/>
        <s v="탑앤양지"/>
        <s v="태평양금속(주)"/>
        <s v="티에스오토모티브"/>
        <s v="티에스피"/>
        <s v="티엠테크(주)"/>
        <s v="포스코인재창조원"/>
        <s v="포인드 주식회사"/>
        <s v="포항스틸러스"/>
        <s v="포항중앙교회"/>
        <s v="포항축협흥해지소"/>
        <s v="풍기인삼협동조합 서울사무소"/>
        <s v="풍기특산물영농조합법인"/>
        <s v="플라스틱옴니엄코리아뉴에너지 주식회사"/>
        <s v="한국수력원자력 포항에너지파크"/>
        <s v="한동재생공사"/>
        <s v="한두레축산영농조합법인"/>
        <s v="한맥건설(주)"/>
        <s v="한보전설주식회사"/>
        <s v="해평단위농업협동조합"/>
        <s v="현서농업협동조합"/>
        <s v="현서면사무소"/>
        <s v="흥해농업협동조합"/>
      </sharedItems>
    </cacheField>
    <cacheField name="분석상품레벨2" numFmtId="0">
      <sharedItems count="5">
        <s v="Enterprise CT"/>
        <s v="미디어"/>
        <s v="유선통화"/>
        <s v="인터넷"/>
        <s v="무선"/>
      </sharedItems>
    </cacheField>
    <cacheField name="분석상품레벨3" numFmtId="0">
      <sharedItems count="20">
        <s v="기업메시징"/>
        <s v="기업인터넷"/>
        <s v="기업인터넷전화"/>
        <s v="GTV"/>
        <s v="GTV Biz"/>
        <s v="홈일반전화"/>
        <s v="GiGA인터넷"/>
        <s v="MeGA인터넷"/>
        <s v="5G"/>
        <s v="기업일반전화"/>
        <s v="LTE"/>
        <s v="IoT"/>
        <s v="보편인터넷"/>
        <s v="홈인터넷전화"/>
        <s v="GTS"/>
        <s v="Enterprise무선"/>
        <s v="10기가인터넷"/>
        <s v="GTS Biz"/>
        <s v="3G"/>
        <s v="전용회선"/>
      </sharedItems>
    </cacheField>
    <cacheField name="분석상품레벨4" numFmtId="0">
      <sharedItems/>
    </cacheField>
    <cacheField name="메트릭" numFmtId="0">
      <sharedItems containsNonDate="0" containsString="0" containsBlank="1"/>
    </cacheField>
    <cacheField name="유지가입자수" numFmtId="3">
      <sharedItems containsSemiMixedTypes="0" containsString="0" containsNumber="1" containsInteger="1" minValue="1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x v="0"/>
    <x v="0"/>
    <x v="0"/>
    <n v="0"/>
    <n v="0"/>
    <n v="0"/>
    <n v="0"/>
    <n v="0"/>
    <n v="2129"/>
    <n v="35962"/>
    <n v="35962"/>
    <n v="35962"/>
    <n v="35962"/>
    <n v="35962"/>
    <n v="35962"/>
    <n v="217901"/>
  </r>
  <r>
    <x v="0"/>
    <x v="0"/>
    <x v="1"/>
    <n v="0"/>
    <n v="0"/>
    <n v="0"/>
    <n v="0"/>
    <n v="0"/>
    <n v="150"/>
    <n v="4500"/>
    <n v="4500"/>
    <n v="4500"/>
    <n v="4500"/>
    <n v="4500"/>
    <n v="4500"/>
    <n v="27150"/>
  </r>
  <r>
    <x v="1"/>
    <x v="1"/>
    <x v="2"/>
    <n v="0"/>
    <n v="0"/>
    <n v="0"/>
    <n v="0"/>
    <n v="0"/>
    <n v="0"/>
    <n v="0"/>
    <n v="0"/>
    <n v="0"/>
    <n v="0"/>
    <n v="0"/>
    <n v="1430000"/>
    <n v="1430000"/>
  </r>
  <r>
    <x v="2"/>
    <x v="2"/>
    <x v="3"/>
    <n v="0"/>
    <n v="0"/>
    <n v="0"/>
    <n v="0"/>
    <n v="0"/>
    <n v="0"/>
    <n v="0"/>
    <n v="0"/>
    <n v="59499"/>
    <n v="10400"/>
    <n v="10414"/>
    <n v="10400"/>
    <n v="90713"/>
  </r>
  <r>
    <x v="3"/>
    <x v="3"/>
    <x v="0"/>
    <n v="8920"/>
    <n v="25856"/>
    <n v="25856"/>
    <n v="25856"/>
    <n v="25856"/>
    <n v="25856"/>
    <n v="25856"/>
    <n v="25856"/>
    <n v="19189"/>
    <n v="856"/>
    <n v="856"/>
    <n v="856"/>
    <n v="211669"/>
  </r>
  <r>
    <x v="3"/>
    <x v="3"/>
    <x v="4"/>
    <n v="4196"/>
    <n v="11647"/>
    <n v="11647"/>
    <n v="11647"/>
    <n v="11647"/>
    <n v="11647"/>
    <n v="11647"/>
    <n v="11647"/>
    <n v="8714"/>
    <n v="647"/>
    <n v="647"/>
    <n v="647"/>
    <n v="96380"/>
  </r>
  <r>
    <x v="3"/>
    <x v="3"/>
    <x v="5"/>
    <n v="1290"/>
    <n v="4000"/>
    <n v="4000"/>
    <n v="4000"/>
    <n v="4000"/>
    <n v="4000"/>
    <n v="4000"/>
    <n v="4000"/>
    <n v="4000"/>
    <n v="4000"/>
    <n v="4000"/>
    <n v="4000"/>
    <n v="45290"/>
  </r>
  <r>
    <x v="3"/>
    <x v="3"/>
    <x v="1"/>
    <n v="323"/>
    <n v="1000"/>
    <n v="1000"/>
    <n v="1000"/>
    <n v="1000"/>
    <n v="1000"/>
    <n v="1000"/>
    <n v="1000"/>
    <n v="734"/>
    <n v="0"/>
    <n v="0"/>
    <n v="0"/>
    <n v="8057"/>
  </r>
  <r>
    <x v="4"/>
    <x v="4"/>
    <x v="3"/>
    <n v="0"/>
    <n v="0"/>
    <n v="0"/>
    <n v="0"/>
    <n v="0"/>
    <n v="0"/>
    <n v="355"/>
    <n v="1000"/>
    <n v="1000"/>
    <n v="1000"/>
    <n v="1000"/>
    <n v="1000"/>
    <n v="5355"/>
  </r>
  <r>
    <x v="5"/>
    <x v="5"/>
    <x v="0"/>
    <n v="0"/>
    <n v="0"/>
    <n v="19025"/>
    <n v="51285"/>
    <n v="51285"/>
    <n v="51285"/>
    <n v="51285"/>
    <n v="51285"/>
    <n v="51285"/>
    <n v="51285"/>
    <n v="51285"/>
    <n v="51285"/>
    <n v="480590"/>
  </r>
  <r>
    <x v="5"/>
    <x v="5"/>
    <x v="4"/>
    <n v="0"/>
    <n v="0"/>
    <n v="5325"/>
    <n v="15000"/>
    <n v="15000"/>
    <n v="15000"/>
    <n v="15000"/>
    <n v="15000"/>
    <n v="15000"/>
    <n v="15000"/>
    <n v="15000"/>
    <n v="15000"/>
    <n v="140325"/>
  </r>
  <r>
    <x v="5"/>
    <x v="5"/>
    <x v="6"/>
    <n v="0"/>
    <n v="0"/>
    <n v="36094"/>
    <n v="91579"/>
    <n v="91579"/>
    <n v="91579"/>
    <n v="91579"/>
    <n v="91579"/>
    <n v="91579"/>
    <n v="91579"/>
    <n v="91579"/>
    <n v="91579"/>
    <n v="860305"/>
  </r>
  <r>
    <x v="5"/>
    <x v="5"/>
    <x v="3"/>
    <n v="0"/>
    <n v="0"/>
    <n v="0"/>
    <n v="93"/>
    <n v="2800"/>
    <n v="2800"/>
    <n v="3155"/>
    <n v="3800"/>
    <n v="3800"/>
    <n v="3800"/>
    <n v="3800"/>
    <n v="3800"/>
    <n v="27848"/>
  </r>
  <r>
    <x v="5"/>
    <x v="5"/>
    <x v="7"/>
    <n v="0"/>
    <n v="0"/>
    <n v="871"/>
    <n v="1000"/>
    <n v="1000"/>
    <n v="1000"/>
    <n v="1000"/>
    <n v="1000"/>
    <n v="1000"/>
    <n v="1000"/>
    <n v="1000"/>
    <n v="1000"/>
    <n v="9871"/>
  </r>
  <r>
    <x v="6"/>
    <x v="6"/>
    <x v="8"/>
    <n v="0"/>
    <n v="0"/>
    <n v="0"/>
    <n v="0"/>
    <n v="0"/>
    <n v="0"/>
    <n v="0"/>
    <n v="0"/>
    <n v="0"/>
    <n v="54000"/>
    <n v="54000"/>
    <n v="54000"/>
    <n v="162000"/>
  </r>
  <r>
    <x v="7"/>
    <x v="7"/>
    <x v="9"/>
    <n v="0"/>
    <n v="0"/>
    <n v="0"/>
    <n v="0"/>
    <n v="0"/>
    <n v="0"/>
    <n v="0"/>
    <n v="0"/>
    <n v="0"/>
    <n v="2258"/>
    <n v="17500"/>
    <n v="17500"/>
    <n v="37258"/>
  </r>
  <r>
    <x v="7"/>
    <x v="7"/>
    <x v="7"/>
    <n v="0"/>
    <n v="0"/>
    <n v="0"/>
    <n v="0"/>
    <n v="0"/>
    <n v="0"/>
    <n v="0"/>
    <n v="0"/>
    <n v="0"/>
    <n v="65"/>
    <n v="500"/>
    <n v="500"/>
    <n v="1065"/>
  </r>
  <r>
    <x v="8"/>
    <x v="8"/>
    <x v="7"/>
    <n v="0"/>
    <n v="0"/>
    <n v="0"/>
    <n v="0"/>
    <n v="0"/>
    <n v="0"/>
    <n v="903"/>
    <n v="1000"/>
    <n v="1000"/>
    <n v="1000"/>
    <n v="633"/>
    <n v="0"/>
    <n v="4536"/>
  </r>
  <r>
    <x v="9"/>
    <x v="9"/>
    <x v="10"/>
    <n v="0"/>
    <n v="0"/>
    <n v="0"/>
    <n v="0"/>
    <n v="0"/>
    <n v="0"/>
    <n v="0"/>
    <n v="0"/>
    <n v="2216178"/>
    <n v="1941853"/>
    <n v="0"/>
    <n v="0"/>
    <n v="4158031"/>
  </r>
  <r>
    <x v="10"/>
    <x v="10"/>
    <x v="8"/>
    <n v="0"/>
    <n v="500"/>
    <n v="14000"/>
    <n v="14000"/>
    <n v="14000"/>
    <n v="14000"/>
    <n v="14280"/>
    <n v="0"/>
    <n v="0"/>
    <n v="0"/>
    <n v="0"/>
    <n v="0"/>
    <n v="70780"/>
  </r>
  <r>
    <x v="11"/>
    <x v="11"/>
    <x v="11"/>
    <n v="0"/>
    <n v="0"/>
    <n v="0"/>
    <n v="0"/>
    <n v="0"/>
    <n v="0"/>
    <n v="0"/>
    <n v="0"/>
    <n v="0"/>
    <n v="0"/>
    <n v="0"/>
    <n v="0"/>
    <n v="0"/>
  </r>
  <r>
    <x v="11"/>
    <x v="11"/>
    <x v="0"/>
    <n v="0"/>
    <n v="0"/>
    <n v="0"/>
    <n v="0"/>
    <n v="0"/>
    <n v="0"/>
    <n v="0"/>
    <n v="0"/>
    <n v="0"/>
    <n v="1776"/>
    <n v="17916.5"/>
    <n v="17992.3"/>
    <n v="37684.800000000003"/>
  </r>
  <r>
    <x v="11"/>
    <x v="11"/>
    <x v="4"/>
    <n v="0"/>
    <n v="0"/>
    <n v="0"/>
    <n v="0"/>
    <n v="0"/>
    <n v="0"/>
    <n v="0"/>
    <n v="0"/>
    <n v="0"/>
    <n v="1018"/>
    <n v="7601.5"/>
    <n v="7419.7"/>
    <n v="16039.2"/>
  </r>
  <r>
    <x v="11"/>
    <x v="11"/>
    <x v="12"/>
    <n v="0"/>
    <n v="0"/>
    <n v="0"/>
    <n v="0"/>
    <n v="0"/>
    <n v="0"/>
    <n v="0"/>
    <n v="0"/>
    <n v="0"/>
    <n v="0"/>
    <n v="9962"/>
    <n v="44828"/>
    <n v="54790"/>
  </r>
  <r>
    <x v="11"/>
    <x v="11"/>
    <x v="5"/>
    <n v="0"/>
    <n v="0"/>
    <n v="0"/>
    <n v="0"/>
    <n v="0"/>
    <n v="0"/>
    <n v="0"/>
    <n v="0"/>
    <n v="0"/>
    <n v="129"/>
    <n v="4000"/>
    <n v="4000"/>
    <n v="8129"/>
  </r>
  <r>
    <x v="11"/>
    <x v="11"/>
    <x v="13"/>
    <n v="0"/>
    <n v="0"/>
    <n v="0"/>
    <n v="0"/>
    <n v="0"/>
    <n v="0"/>
    <n v="0"/>
    <n v="0"/>
    <n v="0"/>
    <n v="0"/>
    <n v="0"/>
    <n v="24192"/>
    <n v="24192"/>
  </r>
  <r>
    <x v="11"/>
    <x v="11"/>
    <x v="1"/>
    <n v="0"/>
    <n v="0"/>
    <n v="0"/>
    <n v="0"/>
    <n v="0"/>
    <n v="0"/>
    <n v="0"/>
    <n v="0"/>
    <n v="0"/>
    <n v="64"/>
    <n v="2000"/>
    <n v="2000"/>
    <n v="4064"/>
  </r>
  <r>
    <x v="11"/>
    <x v="11"/>
    <x v="3"/>
    <n v="0"/>
    <n v="0"/>
    <n v="0"/>
    <n v="0"/>
    <n v="0"/>
    <n v="0"/>
    <n v="0"/>
    <n v="0"/>
    <n v="0"/>
    <n v="56614"/>
    <n v="9354.3090000000011"/>
    <n v="67086.559999999998"/>
    <n v="133054.86900000001"/>
  </r>
  <r>
    <x v="11"/>
    <x v="11"/>
    <x v="7"/>
    <n v="0"/>
    <n v="0"/>
    <n v="0"/>
    <n v="0"/>
    <n v="0"/>
    <n v="0"/>
    <n v="0"/>
    <n v="0"/>
    <n v="0"/>
    <n v="0"/>
    <n v="1842.691"/>
    <n v="8053.44"/>
    <n v="9896.1309999999994"/>
  </r>
  <r>
    <x v="12"/>
    <x v="12"/>
    <x v="3"/>
    <n v="0"/>
    <n v="0"/>
    <n v="0"/>
    <n v="200"/>
    <n v="2000"/>
    <n v="2000"/>
    <n v="2000"/>
    <n v="2000"/>
    <n v="2000"/>
    <n v="2000"/>
    <n v="2000"/>
    <n v="2000"/>
    <n v="16200"/>
  </r>
  <r>
    <x v="13"/>
    <x v="13"/>
    <x v="2"/>
    <n v="0"/>
    <n v="0"/>
    <n v="0"/>
    <n v="0"/>
    <n v="0"/>
    <n v="0"/>
    <n v="0"/>
    <n v="0"/>
    <n v="0"/>
    <n v="0"/>
    <n v="0"/>
    <n v="387097"/>
    <n v="387097"/>
  </r>
  <r>
    <x v="14"/>
    <x v="14"/>
    <x v="12"/>
    <n v="0"/>
    <n v="0"/>
    <n v="0"/>
    <n v="0"/>
    <n v="0"/>
    <n v="56000"/>
    <n v="56000"/>
    <n v="56000"/>
    <n v="56000"/>
    <n v="56000"/>
    <n v="56000"/>
    <n v="56000"/>
    <n v="392000"/>
  </r>
  <r>
    <x v="14"/>
    <x v="14"/>
    <x v="1"/>
    <n v="0"/>
    <n v="0"/>
    <n v="0"/>
    <n v="0"/>
    <n v="48504"/>
    <n v="153924"/>
    <n v="153924"/>
    <n v="153924"/>
    <n v="153924"/>
    <n v="153924"/>
    <n v="153924"/>
    <n v="153924"/>
    <n v="1125972"/>
  </r>
  <r>
    <x v="15"/>
    <x v="15"/>
    <x v="2"/>
    <n v="0"/>
    <n v="0"/>
    <n v="0"/>
    <n v="0"/>
    <n v="14839"/>
    <n v="115000"/>
    <n v="115000"/>
    <n v="115000"/>
    <n v="115000"/>
    <n v="115000"/>
    <n v="115000"/>
    <n v="115000"/>
    <n v="819839"/>
  </r>
  <r>
    <x v="16"/>
    <x v="16"/>
    <x v="0"/>
    <n v="0"/>
    <n v="0"/>
    <n v="0"/>
    <n v="0"/>
    <n v="0"/>
    <n v="0"/>
    <n v="0"/>
    <n v="0"/>
    <n v="31962"/>
    <n v="30962"/>
    <n v="30962"/>
    <n v="30962"/>
    <n v="124848"/>
  </r>
  <r>
    <x v="16"/>
    <x v="16"/>
    <x v="1"/>
    <n v="0"/>
    <n v="0"/>
    <n v="0"/>
    <n v="0"/>
    <n v="0"/>
    <n v="0"/>
    <n v="0"/>
    <n v="0"/>
    <n v="2575"/>
    <n v="2775"/>
    <n v="2775"/>
    <n v="2775"/>
    <n v="10900"/>
  </r>
  <r>
    <x v="17"/>
    <x v="17"/>
    <x v="14"/>
    <n v="0"/>
    <n v="0"/>
    <n v="0"/>
    <n v="0"/>
    <n v="0"/>
    <n v="0"/>
    <n v="0"/>
    <n v="0"/>
    <n v="0"/>
    <n v="0"/>
    <n v="0"/>
    <n v="29033"/>
    <n v="29033"/>
  </r>
  <r>
    <x v="17"/>
    <x v="17"/>
    <x v="15"/>
    <n v="168724"/>
    <n v="479313"/>
    <n v="387352"/>
    <n v="731583"/>
    <n v="803199"/>
    <n v="4019959"/>
    <n v="6062663"/>
    <n v="6787510"/>
    <n v="4525312"/>
    <n v="4727238"/>
    <n v="4459841"/>
    <n v="5034415"/>
    <n v="38187109"/>
  </r>
  <r>
    <x v="17"/>
    <x v="17"/>
    <x v="16"/>
    <n v="0"/>
    <n v="100908"/>
    <n v="227043"/>
    <n v="25227"/>
    <n v="25227"/>
    <n v="25227"/>
    <n v="134319"/>
    <n v="227043"/>
    <n v="277497"/>
    <n v="302724"/>
    <n v="327951"/>
    <n v="176589"/>
    <n v="1849755"/>
  </r>
  <r>
    <x v="17"/>
    <x v="17"/>
    <x v="17"/>
    <n v="0"/>
    <n v="0"/>
    <n v="0"/>
    <n v="0"/>
    <n v="2685"/>
    <n v="0"/>
    <n v="0"/>
    <n v="0"/>
    <n v="0"/>
    <n v="0"/>
    <n v="0"/>
    <n v="0"/>
    <n v="2685"/>
  </r>
  <r>
    <x v="17"/>
    <x v="17"/>
    <x v="1"/>
    <n v="0"/>
    <n v="0"/>
    <n v="0"/>
    <n v="0"/>
    <n v="0"/>
    <n v="0"/>
    <n v="0"/>
    <n v="0"/>
    <n v="0"/>
    <n v="0"/>
    <n v="0"/>
    <n v="31446"/>
    <n v="31446"/>
  </r>
  <r>
    <x v="18"/>
    <x v="18"/>
    <x v="8"/>
    <n v="0"/>
    <n v="0"/>
    <n v="0"/>
    <n v="0"/>
    <n v="0"/>
    <n v="7250"/>
    <n v="13645"/>
    <n v="13770"/>
    <n v="13500"/>
    <n v="13500"/>
    <n v="13500"/>
    <n v="13500"/>
    <n v="88665"/>
  </r>
  <r>
    <x v="19"/>
    <x v="19"/>
    <x v="0"/>
    <n v="0"/>
    <n v="0"/>
    <n v="0"/>
    <n v="0"/>
    <n v="0"/>
    <n v="0"/>
    <n v="0"/>
    <n v="0"/>
    <n v="0"/>
    <n v="0"/>
    <n v="0"/>
    <n v="4236"/>
    <n v="4236"/>
  </r>
  <r>
    <x v="19"/>
    <x v="19"/>
    <x v="12"/>
    <n v="0"/>
    <n v="0"/>
    <n v="0"/>
    <n v="0"/>
    <n v="0"/>
    <n v="0"/>
    <n v="0"/>
    <n v="0"/>
    <n v="0"/>
    <n v="0"/>
    <n v="0"/>
    <n v="2471"/>
    <n v="2471"/>
  </r>
  <r>
    <x v="19"/>
    <x v="19"/>
    <x v="2"/>
    <n v="0"/>
    <n v="0"/>
    <n v="0"/>
    <n v="0"/>
    <n v="0"/>
    <n v="0"/>
    <n v="0"/>
    <n v="0"/>
    <n v="0"/>
    <n v="0"/>
    <n v="0"/>
    <n v="20226"/>
    <n v="20226"/>
  </r>
  <r>
    <x v="19"/>
    <x v="19"/>
    <x v="1"/>
    <n v="0"/>
    <n v="0"/>
    <n v="0"/>
    <n v="0"/>
    <n v="0"/>
    <n v="0"/>
    <n v="0"/>
    <n v="0"/>
    <n v="0"/>
    <n v="0"/>
    <n v="0"/>
    <n v="0"/>
    <n v="0"/>
  </r>
  <r>
    <x v="20"/>
    <x v="20"/>
    <x v="11"/>
    <n v="0"/>
    <n v="0"/>
    <n v="0"/>
    <n v="0"/>
    <n v="0"/>
    <n v="0"/>
    <n v="0"/>
    <n v="0"/>
    <n v="0"/>
    <n v="0"/>
    <n v="0"/>
    <n v="0"/>
    <n v="0"/>
  </r>
  <r>
    <x v="20"/>
    <x v="20"/>
    <x v="13"/>
    <n v="0"/>
    <n v="0"/>
    <n v="0"/>
    <n v="0"/>
    <n v="2668"/>
    <n v="5636"/>
    <n v="5636"/>
    <n v="5636"/>
    <n v="5636"/>
    <n v="5636"/>
    <n v="5636"/>
    <n v="5636"/>
    <n v="42120"/>
  </r>
  <r>
    <x v="20"/>
    <x v="20"/>
    <x v="3"/>
    <n v="0"/>
    <n v="0"/>
    <n v="0"/>
    <n v="0"/>
    <n v="33502"/>
    <n v="0"/>
    <n v="0"/>
    <n v="0"/>
    <n v="0"/>
    <n v="0"/>
    <n v="0"/>
    <n v="0"/>
    <n v="33502"/>
  </r>
  <r>
    <x v="21"/>
    <x v="21"/>
    <x v="0"/>
    <n v="0"/>
    <n v="0"/>
    <n v="5162"/>
    <n v="40000"/>
    <n v="40000"/>
    <n v="40000"/>
    <n v="51413"/>
    <n v="76962"/>
    <n v="76962"/>
    <n v="92270"/>
    <n v="105818"/>
    <n v="130006"/>
    <n v="658593"/>
  </r>
  <r>
    <x v="21"/>
    <x v="21"/>
    <x v="6"/>
    <n v="0"/>
    <n v="0"/>
    <n v="0"/>
    <n v="0"/>
    <n v="0"/>
    <n v="0"/>
    <n v="0"/>
    <n v="0"/>
    <n v="0"/>
    <n v="8284"/>
    <n v="16558"/>
    <n v="16558"/>
    <n v="41400"/>
  </r>
  <r>
    <x v="21"/>
    <x v="21"/>
    <x v="12"/>
    <n v="0"/>
    <n v="0"/>
    <n v="0"/>
    <n v="0"/>
    <n v="0"/>
    <n v="0"/>
    <n v="0"/>
    <n v="0"/>
    <n v="0"/>
    <n v="0"/>
    <n v="0"/>
    <n v="17332"/>
    <n v="17332"/>
  </r>
  <r>
    <x v="21"/>
    <x v="21"/>
    <x v="5"/>
    <n v="0"/>
    <n v="0"/>
    <n v="0"/>
    <n v="0"/>
    <n v="0"/>
    <n v="0"/>
    <n v="0"/>
    <n v="0"/>
    <n v="0"/>
    <n v="2710"/>
    <n v="6000"/>
    <n v="6000"/>
    <n v="14710"/>
  </r>
  <r>
    <x v="21"/>
    <x v="21"/>
    <x v="1"/>
    <n v="0"/>
    <n v="0"/>
    <n v="1220"/>
    <n v="2962"/>
    <n v="35690"/>
    <n v="2962"/>
    <n v="2962"/>
    <n v="2962"/>
    <n v="2962"/>
    <n v="385285"/>
    <n v="-23488"/>
    <n v="-23488"/>
    <n v="390029"/>
  </r>
  <r>
    <x v="21"/>
    <x v="21"/>
    <x v="3"/>
    <n v="0"/>
    <n v="0"/>
    <n v="0"/>
    <n v="32728"/>
    <n v="33446.512000000002"/>
    <n v="4999.95"/>
    <n v="4999.95"/>
    <n v="4999.95"/>
    <n v="4999.95"/>
    <n v="4999.95"/>
    <n v="4999.95"/>
    <n v="4999.95"/>
    <n v="101174.16199999998"/>
  </r>
  <r>
    <x v="21"/>
    <x v="21"/>
    <x v="7"/>
    <n v="0"/>
    <n v="0"/>
    <n v="0"/>
    <n v="0"/>
    <n v="3275.4879999999998"/>
    <n v="3760.05"/>
    <n v="3760.05"/>
    <n v="3760.05"/>
    <n v="3760.05"/>
    <n v="3760.05"/>
    <n v="3760.05"/>
    <n v="3760.05"/>
    <n v="29595.837999999996"/>
  </r>
  <r>
    <x v="22"/>
    <x v="22"/>
    <x v="0"/>
    <n v="71600"/>
    <n v="73924"/>
    <n v="73924"/>
    <n v="73924"/>
    <n v="73924"/>
    <n v="73924"/>
    <n v="73924"/>
    <n v="86522"/>
    <n v="134647"/>
    <n v="143199"/>
    <n v="166471"/>
    <n v="145780"/>
    <n v="1191763"/>
  </r>
  <r>
    <x v="22"/>
    <x v="22"/>
    <x v="4"/>
    <n v="0"/>
    <n v="0"/>
    <n v="0"/>
    <n v="0"/>
    <n v="0"/>
    <n v="0"/>
    <n v="0"/>
    <n v="6937"/>
    <n v="15647"/>
    <n v="13712"/>
    <n v="33147"/>
    <n v="15647"/>
    <n v="85090"/>
  </r>
  <r>
    <x v="22"/>
    <x v="22"/>
    <x v="5"/>
    <n v="0"/>
    <n v="0"/>
    <n v="0"/>
    <n v="0"/>
    <n v="0"/>
    <n v="0"/>
    <n v="0"/>
    <n v="2516"/>
    <n v="6000"/>
    <n v="5226"/>
    <n v="4200"/>
    <n v="6000"/>
    <n v="23942"/>
  </r>
  <r>
    <x v="22"/>
    <x v="22"/>
    <x v="1"/>
    <n v="9678"/>
    <n v="10000"/>
    <n v="10000"/>
    <n v="10000"/>
    <n v="10000"/>
    <n v="10000"/>
    <n v="10000"/>
    <n v="988"/>
    <n v="4578"/>
    <n v="4853"/>
    <n v="4511"/>
    <n v="5111"/>
    <n v="89719"/>
  </r>
  <r>
    <x v="22"/>
    <x v="22"/>
    <x v="18"/>
    <n v="0"/>
    <n v="0"/>
    <n v="0"/>
    <n v="0"/>
    <n v="0"/>
    <n v="0"/>
    <n v="0"/>
    <n v="41293"/>
    <n v="9586"/>
    <n v="9586"/>
    <n v="9586"/>
    <n v="9586"/>
    <n v="79637"/>
  </r>
  <r>
    <x v="22"/>
    <x v="22"/>
    <x v="3"/>
    <n v="56365"/>
    <n v="8215.4719999999998"/>
    <n v="9999.9"/>
    <n v="10466.9"/>
    <n v="10999.9"/>
    <n v="10999.9"/>
    <n v="10999.9"/>
    <n v="43727.9"/>
    <n v="12633.217000000001"/>
    <n v="76681.289999999994"/>
    <n v="57172.29"/>
    <n v="24444.29"/>
    <n v="332705.95899999992"/>
  </r>
  <r>
    <x v="22"/>
    <x v="22"/>
    <x v="7"/>
    <n v="0"/>
    <n v="6178.5280000000002"/>
    <n v="7520.1"/>
    <n v="7520.1"/>
    <n v="7520.1"/>
    <n v="7520.1"/>
    <n v="7520.1"/>
    <n v="7520.1"/>
    <n v="8748.7829999999994"/>
    <n v="11614.71"/>
    <n v="11614.71"/>
    <n v="11614.71"/>
    <n v="94892.040999999968"/>
  </r>
  <r>
    <x v="23"/>
    <x v="23"/>
    <x v="0"/>
    <n v="0"/>
    <n v="34714"/>
    <n v="40500"/>
    <n v="40500"/>
    <n v="40500"/>
    <n v="40500"/>
    <n v="40500"/>
    <n v="40500"/>
    <n v="39300"/>
    <n v="36000"/>
    <n v="36000"/>
    <n v="36000"/>
    <n v="425014"/>
  </r>
  <r>
    <x v="23"/>
    <x v="23"/>
    <x v="12"/>
    <n v="0"/>
    <n v="0"/>
    <n v="0"/>
    <n v="0"/>
    <n v="0"/>
    <n v="0"/>
    <n v="52154"/>
    <n v="104462"/>
    <n v="104462"/>
    <n v="104462"/>
    <n v="104462"/>
    <n v="104462"/>
    <n v="574464"/>
  </r>
  <r>
    <x v="23"/>
    <x v="23"/>
    <x v="13"/>
    <n v="0"/>
    <n v="1071"/>
    <n v="1357"/>
    <n v="1357"/>
    <n v="1357"/>
    <n v="1357"/>
    <n v="1357"/>
    <n v="1357"/>
    <n v="1357"/>
    <n v="1357"/>
    <n v="1357"/>
    <n v="1357"/>
    <n v="14641"/>
  </r>
  <r>
    <x v="23"/>
    <x v="23"/>
    <x v="1"/>
    <n v="0"/>
    <n v="1819"/>
    <n v="1962"/>
    <n v="1962"/>
    <n v="1962"/>
    <n v="1962"/>
    <n v="1962"/>
    <n v="1962"/>
    <n v="34690"/>
    <n v="1962"/>
    <n v="1962"/>
    <n v="1962"/>
    <n v="54167"/>
  </r>
  <r>
    <x v="24"/>
    <x v="24"/>
    <x v="11"/>
    <n v="0"/>
    <n v="0"/>
    <n v="0"/>
    <n v="0"/>
    <n v="0"/>
    <n v="0"/>
    <n v="0"/>
    <n v="0"/>
    <n v="0"/>
    <n v="0"/>
    <n v="0"/>
    <n v="0"/>
    <n v="0"/>
  </r>
  <r>
    <x v="24"/>
    <x v="24"/>
    <x v="3"/>
    <n v="0"/>
    <n v="0"/>
    <n v="0"/>
    <n v="0"/>
    <n v="0"/>
    <n v="0"/>
    <n v="0"/>
    <n v="32728"/>
    <n v="999.99"/>
    <n v="4999.95"/>
    <n v="4999.95"/>
    <n v="4999.95"/>
    <n v="48727.839999999989"/>
  </r>
  <r>
    <x v="24"/>
    <x v="24"/>
    <x v="7"/>
    <n v="0"/>
    <n v="0"/>
    <n v="0"/>
    <n v="0"/>
    <n v="0"/>
    <n v="0"/>
    <n v="0"/>
    <n v="0"/>
    <n v="752.01"/>
    <n v="3760.05"/>
    <n v="3760.05"/>
    <n v="3760.05"/>
    <n v="12032.16"/>
  </r>
  <r>
    <x v="25"/>
    <x v="25"/>
    <x v="0"/>
    <n v="10284.4"/>
    <n v="30036.9"/>
    <n v="32484.6"/>
    <n v="49906"/>
    <n v="50476.9"/>
    <n v="50476.9"/>
    <n v="50476.9"/>
    <n v="50476.9"/>
    <n v="55476.9"/>
    <n v="55476.9"/>
    <n v="55476.9"/>
    <n v="55476.9"/>
    <n v="546527.10000000009"/>
  </r>
  <r>
    <x v="25"/>
    <x v="25"/>
    <x v="4"/>
    <n v="10148.6"/>
    <n v="23229.1"/>
    <n v="24839.4"/>
    <n v="36382"/>
    <n v="36759.1"/>
    <n v="36759.1"/>
    <n v="36759.1"/>
    <n v="36759.1"/>
    <n v="36759.1"/>
    <n v="36759.1"/>
    <n v="36759.1"/>
    <n v="36759.1"/>
    <n v="388671.89999999997"/>
  </r>
  <r>
    <x v="25"/>
    <x v="25"/>
    <x v="5"/>
    <n v="3097"/>
    <n v="7428"/>
    <n v="8000"/>
    <n v="13800"/>
    <n v="14000"/>
    <n v="14000"/>
    <n v="14000"/>
    <n v="14000"/>
    <n v="14000"/>
    <n v="14000"/>
    <n v="14000"/>
    <n v="14000"/>
    <n v="144325"/>
  </r>
  <r>
    <x v="25"/>
    <x v="25"/>
    <x v="1"/>
    <n v="775"/>
    <n v="1857"/>
    <n v="2000"/>
    <n v="3933"/>
    <n v="4000"/>
    <n v="4000"/>
    <n v="4000"/>
    <n v="4000"/>
    <n v="4000"/>
    <n v="4000"/>
    <n v="4000"/>
    <n v="4000"/>
    <n v="40565"/>
  </r>
  <r>
    <x v="26"/>
    <x v="26"/>
    <x v="15"/>
    <n v="0"/>
    <n v="0"/>
    <n v="0"/>
    <n v="0"/>
    <n v="0"/>
    <n v="0"/>
    <n v="23460"/>
    <n v="34091"/>
    <n v="36819"/>
    <n v="34091"/>
    <n v="34091"/>
    <n v="34091"/>
    <n v="196643"/>
  </r>
  <r>
    <x v="26"/>
    <x v="26"/>
    <x v="16"/>
    <n v="0"/>
    <n v="0"/>
    <n v="0"/>
    <n v="0"/>
    <n v="0"/>
    <n v="0"/>
    <n v="0"/>
    <n v="0"/>
    <n v="0"/>
    <n v="0"/>
    <n v="0"/>
    <n v="9680"/>
    <n v="9680"/>
  </r>
  <r>
    <x v="27"/>
    <x v="27"/>
    <x v="0"/>
    <n v="20211"/>
    <n v="25856"/>
    <n v="25856"/>
    <n v="39493"/>
    <n v="25856"/>
    <n v="25856"/>
    <n v="25856"/>
    <n v="25856"/>
    <n v="25856"/>
    <n v="25856"/>
    <n v="25856"/>
    <n v="25856"/>
    <n v="318264"/>
  </r>
  <r>
    <x v="27"/>
    <x v="27"/>
    <x v="4"/>
    <n v="14761"/>
    <n v="18758"/>
    <n v="18758"/>
    <n v="18758"/>
    <n v="18758"/>
    <n v="18758"/>
    <n v="18758"/>
    <n v="18758"/>
    <n v="18758"/>
    <n v="18758"/>
    <n v="18758"/>
    <n v="18758"/>
    <n v="221099"/>
  </r>
  <r>
    <x v="27"/>
    <x v="27"/>
    <x v="5"/>
    <n v="4646"/>
    <n v="6000"/>
    <n v="6000"/>
    <n v="6000"/>
    <n v="6000"/>
    <n v="6000"/>
    <n v="6000"/>
    <n v="6000"/>
    <n v="6000"/>
    <n v="6000"/>
    <n v="6000"/>
    <n v="6000"/>
    <n v="70646"/>
  </r>
  <r>
    <x v="27"/>
    <x v="27"/>
    <x v="13"/>
    <n v="4304"/>
    <n v="6452"/>
    <n v="6476"/>
    <n v="6101"/>
    <n v="7890"/>
    <n v="6454"/>
    <n v="6538"/>
    <n v="6725"/>
    <n v="5687"/>
    <n v="7461"/>
    <n v="6711"/>
    <n v="7353"/>
    <n v="78152"/>
  </r>
  <r>
    <x v="27"/>
    <x v="27"/>
    <x v="1"/>
    <n v="775"/>
    <n v="1000"/>
    <n v="1000"/>
    <n v="1000"/>
    <n v="1000"/>
    <n v="1000"/>
    <n v="1000"/>
    <n v="1000"/>
    <n v="1000"/>
    <n v="1000"/>
    <n v="1000"/>
    <n v="1000"/>
    <n v="11775"/>
  </r>
  <r>
    <x v="27"/>
    <x v="27"/>
    <x v="3"/>
    <n v="33491"/>
    <n v="5500"/>
    <n v="5500"/>
    <n v="5500"/>
    <n v="5500"/>
    <n v="5500"/>
    <n v="5500"/>
    <n v="5500"/>
    <n v="5500"/>
    <n v="5500"/>
    <n v="5500"/>
    <n v="5500"/>
    <n v="93991"/>
  </r>
  <r>
    <x v="28"/>
    <x v="28"/>
    <x v="12"/>
    <n v="0"/>
    <n v="0"/>
    <n v="0"/>
    <n v="18295"/>
    <n v="20962"/>
    <n v="20962"/>
    <n v="20962"/>
    <n v="20962"/>
    <n v="20962"/>
    <n v="20962"/>
    <n v="20962"/>
    <n v="20962"/>
    <n v="185991"/>
  </r>
  <r>
    <x v="29"/>
    <x v="29"/>
    <x v="0"/>
    <n v="0"/>
    <n v="0"/>
    <n v="0"/>
    <n v="0"/>
    <n v="0"/>
    <n v="0"/>
    <n v="0"/>
    <n v="0"/>
    <n v="0"/>
    <n v="0"/>
    <n v="6689"/>
    <n v="25856"/>
    <n v="32545"/>
  </r>
  <r>
    <x v="29"/>
    <x v="29"/>
    <x v="4"/>
    <n v="0"/>
    <n v="0"/>
    <n v="0"/>
    <n v="0"/>
    <n v="0"/>
    <n v="0"/>
    <n v="0"/>
    <n v="0"/>
    <n v="0"/>
    <n v="0"/>
    <n v="4148"/>
    <n v="15647"/>
    <n v="19795"/>
  </r>
  <r>
    <x v="29"/>
    <x v="29"/>
    <x v="5"/>
    <n v="0"/>
    <n v="0"/>
    <n v="0"/>
    <n v="0"/>
    <n v="0"/>
    <n v="0"/>
    <n v="0"/>
    <n v="0"/>
    <n v="0"/>
    <n v="0"/>
    <n v="700"/>
    <n v="3000"/>
    <n v="3700"/>
  </r>
  <r>
    <x v="29"/>
    <x v="29"/>
    <x v="1"/>
    <n v="0"/>
    <n v="0"/>
    <n v="0"/>
    <n v="0"/>
    <n v="0"/>
    <n v="0"/>
    <n v="0"/>
    <n v="0"/>
    <n v="0"/>
    <n v="0"/>
    <n v="234"/>
    <n v="1000"/>
    <n v="1234"/>
  </r>
  <r>
    <x v="30"/>
    <x v="30"/>
    <x v="8"/>
    <n v="0"/>
    <n v="0"/>
    <n v="0"/>
    <n v="0"/>
    <n v="0"/>
    <n v="0"/>
    <n v="0"/>
    <n v="0"/>
    <n v="0"/>
    <n v="0"/>
    <n v="4950"/>
    <n v="13500"/>
    <n v="18450"/>
  </r>
  <r>
    <x v="31"/>
    <x v="31"/>
    <x v="19"/>
    <n v="0"/>
    <n v="0"/>
    <n v="0"/>
    <n v="0"/>
    <n v="0"/>
    <n v="0"/>
    <n v="560"/>
    <n v="560"/>
    <n v="560"/>
    <n v="0"/>
    <n v="0"/>
    <n v="0"/>
    <n v="1680"/>
  </r>
  <r>
    <x v="31"/>
    <x v="31"/>
    <x v="0"/>
    <n v="0"/>
    <n v="0"/>
    <n v="0"/>
    <n v="0"/>
    <n v="30640"/>
    <n v="46962"/>
    <n v="46962"/>
    <n v="46962"/>
    <n v="87791"/>
    <n v="93924"/>
    <n v="126652"/>
    <n v="114781"/>
    <n v="594674"/>
  </r>
  <r>
    <x v="31"/>
    <x v="31"/>
    <x v="4"/>
    <n v="0"/>
    <n v="6934"/>
    <n v="11647"/>
    <n v="11647"/>
    <n v="11647"/>
    <n v="11647"/>
    <n v="11647"/>
    <n v="11647"/>
    <n v="11647"/>
    <n v="11647"/>
    <n v="1380"/>
    <n v="647"/>
    <n v="102137"/>
  </r>
  <r>
    <x v="31"/>
    <x v="31"/>
    <x v="12"/>
    <n v="0"/>
    <n v="12284"/>
    <n v="57073"/>
    <n v="48856"/>
    <n v="48856"/>
    <n v="48856"/>
    <n v="48856"/>
    <n v="48856"/>
    <n v="48856"/>
    <n v="48856"/>
    <n v="23656"/>
    <n v="856"/>
    <n v="435861"/>
  </r>
  <r>
    <x v="31"/>
    <x v="31"/>
    <x v="5"/>
    <n v="0"/>
    <n v="1714"/>
    <n v="3000"/>
    <n v="3000"/>
    <n v="3000"/>
    <n v="3000"/>
    <n v="3000"/>
    <n v="3000"/>
    <n v="3000"/>
    <n v="3000"/>
    <n v="3000"/>
    <n v="3000"/>
    <n v="31714"/>
  </r>
  <r>
    <x v="31"/>
    <x v="31"/>
    <x v="1"/>
    <n v="0"/>
    <n v="571"/>
    <n v="1962"/>
    <n v="1962"/>
    <n v="7123"/>
    <n v="9962"/>
    <n v="9962"/>
    <n v="9962"/>
    <n v="9962"/>
    <n v="9962"/>
    <n v="9028"/>
    <n v="33261"/>
    <n v="103717"/>
  </r>
  <r>
    <x v="32"/>
    <x v="32"/>
    <x v="3"/>
    <n v="0"/>
    <n v="0"/>
    <n v="0"/>
    <n v="0"/>
    <n v="36994"/>
    <n v="5550"/>
    <n v="40021"/>
    <n v="10638"/>
    <n v="10351"/>
    <n v="10234"/>
    <n v="10546"/>
    <n v="11043"/>
    <n v="135377"/>
  </r>
  <r>
    <x v="33"/>
    <x v="33"/>
    <x v="13"/>
    <n v="0"/>
    <n v="0"/>
    <n v="0"/>
    <n v="0"/>
    <n v="0"/>
    <n v="0"/>
    <n v="1000"/>
    <n v="1000"/>
    <n v="1000"/>
    <n v="1000"/>
    <n v="1000"/>
    <n v="1000"/>
    <n v="6000"/>
  </r>
  <r>
    <x v="34"/>
    <x v="34"/>
    <x v="11"/>
    <n v="0"/>
    <n v="0"/>
    <n v="0"/>
    <n v="0"/>
    <n v="0"/>
    <n v="0"/>
    <n v="0"/>
    <n v="0"/>
    <n v="0"/>
    <n v="0"/>
    <n v="0"/>
    <n v="0"/>
    <n v="0"/>
  </r>
  <r>
    <x v="34"/>
    <x v="34"/>
    <x v="0"/>
    <n v="0"/>
    <n v="0"/>
    <n v="0"/>
    <n v="0"/>
    <n v="0"/>
    <n v="33722"/>
    <n v="68856"/>
    <n v="68856"/>
    <n v="68856"/>
    <n v="68856"/>
    <n v="68856"/>
    <n v="68856"/>
    <n v="446858"/>
  </r>
  <r>
    <x v="34"/>
    <x v="34"/>
    <x v="4"/>
    <n v="0"/>
    <n v="0"/>
    <n v="0"/>
    <n v="0"/>
    <n v="0"/>
    <n v="10148"/>
    <n v="15647"/>
    <n v="15647"/>
    <n v="15647"/>
    <n v="15647"/>
    <n v="15647"/>
    <n v="15647"/>
    <n v="104030"/>
  </r>
  <r>
    <x v="34"/>
    <x v="34"/>
    <x v="6"/>
    <n v="0"/>
    <n v="0"/>
    <n v="0"/>
    <n v="0"/>
    <n v="0"/>
    <n v="0"/>
    <n v="2967"/>
    <n v="21722"/>
    <n v="21722"/>
    <n v="21722"/>
    <n v="21722"/>
    <n v="21722"/>
    <n v="111577"/>
  </r>
  <r>
    <x v="34"/>
    <x v="34"/>
    <x v="5"/>
    <n v="0"/>
    <n v="0"/>
    <n v="0"/>
    <n v="0"/>
    <n v="0"/>
    <n v="1900"/>
    <n v="3000"/>
    <n v="3000"/>
    <n v="3000"/>
    <n v="3000"/>
    <n v="3000"/>
    <n v="3000"/>
    <n v="19900"/>
  </r>
  <r>
    <x v="34"/>
    <x v="34"/>
    <x v="13"/>
    <n v="518"/>
    <n v="3421"/>
    <n v="14631"/>
    <n v="10400"/>
    <n v="5309"/>
    <n v="23091"/>
    <n v="56001"/>
    <n v="58001"/>
    <n v="56441"/>
    <n v="34508"/>
    <n v="47602"/>
    <n v="42205"/>
    <n v="352128"/>
  </r>
  <r>
    <x v="34"/>
    <x v="34"/>
    <x v="1"/>
    <n v="0"/>
    <n v="0"/>
    <n v="0"/>
    <n v="0"/>
    <n v="0"/>
    <n v="1862"/>
    <n v="-10124"/>
    <n v="-10124"/>
    <n v="-10124"/>
    <n v="-10124"/>
    <n v="-10124"/>
    <n v="-10124"/>
    <n v="-58882"/>
  </r>
  <r>
    <x v="34"/>
    <x v="34"/>
    <x v="3"/>
    <n v="0"/>
    <n v="0"/>
    <n v="0"/>
    <n v="0"/>
    <n v="0"/>
    <n v="32995"/>
    <n v="4731"/>
    <n v="2223"/>
    <n v="3986"/>
    <n v="2234"/>
    <n v="6259"/>
    <n v="2039"/>
    <n v="54467"/>
  </r>
  <r>
    <x v="35"/>
    <x v="35"/>
    <x v="12"/>
    <n v="0"/>
    <n v="0"/>
    <n v="0"/>
    <n v="0"/>
    <n v="0"/>
    <n v="0"/>
    <n v="0"/>
    <n v="5478"/>
    <n v="20962"/>
    <n v="20962"/>
    <n v="20962"/>
    <n v="20962"/>
    <n v="89326"/>
  </r>
  <r>
    <x v="35"/>
    <x v="35"/>
    <x v="13"/>
    <n v="0"/>
    <n v="0"/>
    <n v="0"/>
    <n v="0"/>
    <n v="0"/>
    <n v="0"/>
    <n v="0"/>
    <n v="2485"/>
    <n v="21000"/>
    <n v="21000"/>
    <n v="21000"/>
    <n v="21000"/>
    <n v="86485"/>
  </r>
  <r>
    <x v="36"/>
    <x v="36"/>
    <x v="0"/>
    <n v="0"/>
    <n v="0"/>
    <n v="0"/>
    <n v="0"/>
    <n v="0"/>
    <n v="0"/>
    <n v="0"/>
    <n v="0"/>
    <n v="0"/>
    <n v="28234"/>
    <n v="28234"/>
    <n v="28234"/>
    <n v="84702"/>
  </r>
  <r>
    <x v="37"/>
    <x v="37"/>
    <x v="4"/>
    <n v="0"/>
    <n v="0"/>
    <n v="2421"/>
    <n v="17794"/>
    <n v="23294"/>
    <n v="23294"/>
    <n v="23294"/>
    <n v="23294"/>
    <n v="23294"/>
    <n v="23294"/>
    <n v="23294"/>
    <n v="23294"/>
    <n v="206567"/>
  </r>
  <r>
    <x v="37"/>
    <x v="37"/>
    <x v="12"/>
    <n v="0"/>
    <n v="0"/>
    <n v="4081"/>
    <n v="31712"/>
    <n v="41712"/>
    <n v="41712"/>
    <n v="41712"/>
    <n v="41712"/>
    <n v="41712"/>
    <n v="41712"/>
    <n v="41712"/>
    <n v="41712"/>
    <n v="369489"/>
  </r>
  <r>
    <x v="37"/>
    <x v="37"/>
    <x v="5"/>
    <n v="0"/>
    <n v="0"/>
    <n v="484"/>
    <n v="4500"/>
    <n v="6000"/>
    <n v="6000"/>
    <n v="6000"/>
    <n v="6000"/>
    <n v="6000"/>
    <n v="6000"/>
    <n v="6000"/>
    <n v="6000"/>
    <n v="52984"/>
  </r>
  <r>
    <x v="37"/>
    <x v="37"/>
    <x v="1"/>
    <n v="0"/>
    <n v="0"/>
    <n v="161"/>
    <n v="1500"/>
    <n v="2000"/>
    <n v="2000"/>
    <n v="2000"/>
    <n v="2000"/>
    <n v="2000"/>
    <n v="2000"/>
    <n v="2000"/>
    <n v="2000"/>
    <n v="17661"/>
  </r>
  <r>
    <x v="37"/>
    <x v="37"/>
    <x v="3"/>
    <n v="0"/>
    <n v="0"/>
    <n v="0"/>
    <n v="0"/>
    <n v="0"/>
    <n v="0"/>
    <n v="0"/>
    <n v="0"/>
    <n v="36507"/>
    <n v="4087"/>
    <n v="4078"/>
    <n v="4000"/>
    <n v="48672"/>
  </r>
  <r>
    <x v="38"/>
    <x v="38"/>
    <x v="12"/>
    <n v="0"/>
    <n v="0"/>
    <n v="0"/>
    <n v="0"/>
    <n v="0"/>
    <n v="1546"/>
    <n v="18462"/>
    <n v="18462"/>
    <n v="18462"/>
    <n v="18462"/>
    <n v="18462"/>
    <n v="18462"/>
    <n v="112318"/>
  </r>
  <r>
    <x v="38"/>
    <x v="38"/>
    <x v="13"/>
    <n v="0"/>
    <n v="0"/>
    <n v="0"/>
    <n v="0"/>
    <n v="0"/>
    <n v="-557"/>
    <n v="1628"/>
    <n v="1377"/>
    <n v="1377"/>
    <n v="1377"/>
    <n v="1556"/>
    <n v="1377"/>
    <n v="8135"/>
  </r>
  <r>
    <x v="38"/>
    <x v="38"/>
    <x v="1"/>
    <n v="1034"/>
    <n v="1775"/>
    <n v="1775"/>
    <n v="1775"/>
    <n v="1775"/>
    <n v="1809"/>
    <n v="2775"/>
    <n v="2775"/>
    <n v="2775"/>
    <n v="2775"/>
    <n v="2775"/>
    <n v="2775"/>
    <n v="26593"/>
  </r>
  <r>
    <x v="38"/>
    <x v="38"/>
    <x v="3"/>
    <n v="0"/>
    <n v="0"/>
    <n v="0"/>
    <n v="0"/>
    <n v="0"/>
    <n v="64186"/>
    <n v="3000"/>
    <n v="3000"/>
    <n v="3000"/>
    <n v="3000"/>
    <n v="3000"/>
    <n v="3000"/>
    <n v="82186"/>
  </r>
  <r>
    <x v="39"/>
    <x v="39"/>
    <x v="15"/>
    <n v="0"/>
    <n v="0"/>
    <n v="0"/>
    <n v="0"/>
    <n v="0"/>
    <n v="0"/>
    <n v="0"/>
    <n v="21623"/>
    <n v="135773"/>
    <n v="135773"/>
    <n v="135773"/>
    <n v="145673"/>
    <n v="574615"/>
  </r>
  <r>
    <x v="39"/>
    <x v="39"/>
    <x v="2"/>
    <n v="0"/>
    <n v="0"/>
    <n v="0"/>
    <n v="0"/>
    <n v="0"/>
    <n v="0"/>
    <n v="0"/>
    <n v="0"/>
    <n v="0"/>
    <n v="0"/>
    <n v="23000"/>
    <n v="115000"/>
    <n v="138000"/>
  </r>
  <r>
    <x v="40"/>
    <x v="40"/>
    <x v="0"/>
    <n v="11123"/>
    <n v="64424"/>
    <n v="71924"/>
    <n v="71924"/>
    <n v="71924"/>
    <n v="71924"/>
    <n v="94930"/>
    <n v="289769"/>
    <n v="288640"/>
    <n v="288640"/>
    <n v="288640"/>
    <n v="288640"/>
    <n v="1902502"/>
  </r>
  <r>
    <x v="40"/>
    <x v="40"/>
    <x v="4"/>
    <n v="0"/>
    <n v="0"/>
    <n v="0"/>
    <n v="0"/>
    <n v="0"/>
    <n v="0"/>
    <n v="2952"/>
    <n v="31985"/>
    <n v="34469"/>
    <n v="34469"/>
    <n v="34469"/>
    <n v="34469"/>
    <n v="172813"/>
  </r>
  <r>
    <x v="40"/>
    <x v="40"/>
    <x v="5"/>
    <n v="0"/>
    <n v="0"/>
    <n v="0"/>
    <n v="0"/>
    <n v="0"/>
    <n v="0"/>
    <n v="580"/>
    <n v="8323"/>
    <n v="9000"/>
    <n v="9000"/>
    <n v="9000"/>
    <n v="9000"/>
    <n v="44903"/>
  </r>
  <r>
    <x v="40"/>
    <x v="40"/>
    <x v="2"/>
    <n v="0"/>
    <n v="0"/>
    <n v="0"/>
    <n v="0"/>
    <n v="0"/>
    <n v="0"/>
    <n v="0"/>
    <n v="130000"/>
    <n v="130000"/>
    <n v="130000"/>
    <n v="130000"/>
    <n v="130000"/>
    <n v="650000"/>
  </r>
  <r>
    <x v="40"/>
    <x v="40"/>
    <x v="20"/>
    <n v="0"/>
    <n v="0"/>
    <n v="0"/>
    <n v="0"/>
    <n v="0"/>
    <n v="0"/>
    <n v="0"/>
    <n v="0"/>
    <n v="29000"/>
    <n v="29000"/>
    <n v="29000"/>
    <n v="29000"/>
    <n v="116000"/>
  </r>
  <r>
    <x v="40"/>
    <x v="40"/>
    <x v="1"/>
    <n v="0"/>
    <n v="0"/>
    <n v="0"/>
    <n v="0"/>
    <n v="0"/>
    <n v="0"/>
    <n v="1924"/>
    <n v="1924"/>
    <n v="1924"/>
    <n v="1924"/>
    <n v="1924"/>
    <n v="1924"/>
    <n v="11544"/>
  </r>
  <r>
    <x v="41"/>
    <x v="41"/>
    <x v="8"/>
    <n v="0"/>
    <n v="0"/>
    <n v="0"/>
    <n v="0"/>
    <n v="0"/>
    <n v="0"/>
    <n v="10016"/>
    <n v="13500"/>
    <n v="13500"/>
    <n v="13500"/>
    <n v="13500"/>
    <n v="13500"/>
    <n v="77516"/>
  </r>
  <r>
    <x v="42"/>
    <x v="42"/>
    <x v="13"/>
    <n v="0"/>
    <n v="0"/>
    <n v="0"/>
    <n v="0"/>
    <n v="0"/>
    <n v="0"/>
    <n v="387"/>
    <n v="4000"/>
    <n v="4000"/>
    <n v="4000"/>
    <n v="4000"/>
    <n v="4000"/>
    <n v="20387"/>
  </r>
  <r>
    <x v="43"/>
    <x v="43"/>
    <x v="9"/>
    <n v="0"/>
    <n v="0"/>
    <n v="0"/>
    <n v="0"/>
    <n v="0"/>
    <n v="0"/>
    <n v="0"/>
    <n v="0"/>
    <n v="0"/>
    <n v="0"/>
    <n v="0"/>
    <n v="50"/>
    <n v="50"/>
  </r>
  <r>
    <x v="43"/>
    <x v="43"/>
    <x v="11"/>
    <n v="0"/>
    <n v="0"/>
    <n v="480"/>
    <n v="156"/>
    <n v="0"/>
    <n v="300"/>
    <n v="103"/>
    <n v="0"/>
    <n v="60"/>
    <n v="0"/>
    <n v="0"/>
    <n v="0"/>
    <n v="1099"/>
  </r>
  <r>
    <x v="43"/>
    <x v="43"/>
    <x v="0"/>
    <n v="0"/>
    <n v="0"/>
    <n v="12575"/>
    <n v="29029"/>
    <n v="28962"/>
    <n v="28962"/>
    <n v="28962"/>
    <n v="28962"/>
    <n v="28962"/>
    <n v="28962"/>
    <n v="28962"/>
    <n v="28962"/>
    <n v="273300"/>
  </r>
  <r>
    <x v="43"/>
    <x v="43"/>
    <x v="12"/>
    <n v="0"/>
    <n v="0"/>
    <n v="0"/>
    <n v="10295"/>
    <n v="20962"/>
    <n v="20962"/>
    <n v="20962"/>
    <n v="20962"/>
    <n v="32591"/>
    <n v="41924"/>
    <n v="41924"/>
    <n v="41924"/>
    <n v="252506"/>
  </r>
  <r>
    <x v="43"/>
    <x v="43"/>
    <x v="13"/>
    <n v="0"/>
    <n v="0"/>
    <n v="0"/>
    <n v="52729"/>
    <n v="46362"/>
    <n v="55879"/>
    <n v="52220"/>
    <n v="58389"/>
    <n v="45852"/>
    <n v="50964"/>
    <n v="38964"/>
    <n v="49556"/>
    <n v="450915"/>
  </r>
  <r>
    <x v="43"/>
    <x v="43"/>
    <x v="1"/>
    <n v="0"/>
    <n v="0"/>
    <n v="0"/>
    <n v="466"/>
    <n v="1000"/>
    <n v="1000"/>
    <n v="1000"/>
    <n v="1000"/>
    <n v="1000"/>
    <n v="1000"/>
    <n v="1000"/>
    <n v="1000"/>
    <n v="8466"/>
  </r>
  <r>
    <x v="43"/>
    <x v="43"/>
    <x v="3"/>
    <n v="0"/>
    <n v="0"/>
    <n v="65315"/>
    <n v="6352"/>
    <n v="7452"/>
    <n v="5287"/>
    <n v="5477"/>
    <n v="5496"/>
    <n v="5745"/>
    <n v="5535"/>
    <n v="5646"/>
    <n v="5434"/>
    <n v="117739"/>
  </r>
  <r>
    <x v="43"/>
    <x v="43"/>
    <x v="7"/>
    <n v="0"/>
    <n v="0"/>
    <n v="923"/>
    <n v="2273"/>
    <n v="5942"/>
    <n v="6200"/>
    <n v="6200"/>
    <n v="6200"/>
    <n v="6833"/>
    <n v="7200"/>
    <n v="7200"/>
    <n v="7200"/>
    <n v="56171"/>
  </r>
  <r>
    <x v="44"/>
    <x v="44"/>
    <x v="0"/>
    <n v="0"/>
    <n v="0"/>
    <n v="0"/>
    <n v="0"/>
    <n v="0"/>
    <n v="0"/>
    <n v="0"/>
    <n v="0"/>
    <n v="0"/>
    <n v="0"/>
    <n v="0"/>
    <n v="23241"/>
    <n v="23241"/>
  </r>
  <r>
    <x v="44"/>
    <x v="44"/>
    <x v="1"/>
    <n v="0"/>
    <n v="0"/>
    <n v="0"/>
    <n v="0"/>
    <n v="0"/>
    <n v="0"/>
    <n v="0"/>
    <n v="0"/>
    <n v="0"/>
    <n v="0"/>
    <n v="0"/>
    <n v="1872"/>
    <n v="1872"/>
  </r>
  <r>
    <x v="45"/>
    <x v="45"/>
    <x v="0"/>
    <n v="0"/>
    <n v="0"/>
    <n v="79531"/>
    <n v="110886"/>
    <n v="110886"/>
    <n v="110886"/>
    <n v="110886"/>
    <n v="110886"/>
    <n v="110886"/>
    <n v="110886"/>
    <n v="110886"/>
    <n v="110886"/>
    <n v="1077505"/>
  </r>
  <r>
    <x v="45"/>
    <x v="45"/>
    <x v="1"/>
    <n v="0"/>
    <n v="0"/>
    <n v="3064"/>
    <n v="5000"/>
    <n v="5000"/>
    <n v="5000"/>
    <n v="5000"/>
    <n v="5000"/>
    <n v="5000"/>
    <n v="5000"/>
    <n v="5000"/>
    <n v="5000"/>
    <n v="48064"/>
  </r>
  <r>
    <x v="46"/>
    <x v="46"/>
    <x v="11"/>
    <n v="9871"/>
    <n v="17000"/>
    <n v="17000"/>
    <n v="17000"/>
    <n v="17000"/>
    <n v="17000"/>
    <n v="17000"/>
    <n v="17000"/>
    <n v="17000"/>
    <n v="17000"/>
    <n v="17000"/>
    <n v="17000"/>
    <n v="196871"/>
  </r>
  <r>
    <x v="46"/>
    <x v="46"/>
    <x v="21"/>
    <n v="0"/>
    <n v="0"/>
    <n v="0"/>
    <n v="0"/>
    <n v="0"/>
    <n v="0"/>
    <n v="0"/>
    <n v="0"/>
    <n v="0"/>
    <n v="20000000"/>
    <n v="0"/>
    <n v="0"/>
    <n v="20000000"/>
  </r>
  <r>
    <x v="46"/>
    <x v="46"/>
    <x v="3"/>
    <n v="102499"/>
    <n v="27900"/>
    <n v="28088"/>
    <n v="28103"/>
    <n v="29553"/>
    <n v="28587"/>
    <n v="29900"/>
    <n v="32931"/>
    <n v="46474"/>
    <n v="31331"/>
    <n v="31481"/>
    <n v="28088"/>
    <n v="444935"/>
  </r>
  <r>
    <x v="46"/>
    <x v="46"/>
    <x v="7"/>
    <n v="0"/>
    <n v="8487"/>
    <n v="10800"/>
    <n v="10800"/>
    <n v="10800"/>
    <n v="10800"/>
    <n v="10800"/>
    <n v="10800"/>
    <n v="10800"/>
    <n v="10800"/>
    <n v="10800"/>
    <n v="10800"/>
    <n v="116487"/>
  </r>
  <r>
    <x v="47"/>
    <x v="47"/>
    <x v="9"/>
    <n v="0"/>
    <n v="0"/>
    <n v="5830"/>
    <n v="7220"/>
    <n v="7220"/>
    <n v="15300"/>
    <n v="7220"/>
    <n v="7220"/>
    <n v="7220"/>
    <n v="7220"/>
    <n v="0"/>
    <n v="0"/>
    <n v="64450"/>
  </r>
  <r>
    <x v="48"/>
    <x v="48"/>
    <x v="2"/>
    <n v="0"/>
    <n v="0"/>
    <n v="0"/>
    <n v="0"/>
    <n v="0"/>
    <n v="0"/>
    <n v="0"/>
    <n v="0"/>
    <n v="0"/>
    <n v="14516"/>
    <n v="450000"/>
    <n v="450000"/>
    <n v="914516"/>
  </r>
  <r>
    <x v="49"/>
    <x v="49"/>
    <x v="8"/>
    <n v="0"/>
    <n v="0"/>
    <n v="0"/>
    <n v="0"/>
    <n v="0"/>
    <n v="0"/>
    <n v="0"/>
    <n v="0"/>
    <n v="9000"/>
    <n v="13500"/>
    <n v="13500"/>
    <n v="13500"/>
    <n v="49500"/>
  </r>
  <r>
    <x v="50"/>
    <x v="50"/>
    <x v="8"/>
    <n v="0"/>
    <n v="0"/>
    <n v="0"/>
    <n v="-11403"/>
    <n v="10197"/>
    <n v="64197"/>
    <n v="64197"/>
    <n v="64197"/>
    <n v="64197"/>
    <n v="64197"/>
    <n v="64197"/>
    <n v="64197"/>
    <n v="448173"/>
  </r>
  <r>
    <x v="51"/>
    <x v="51"/>
    <x v="0"/>
    <n v="0"/>
    <n v="0"/>
    <n v="0"/>
    <n v="11733"/>
    <n v="72388"/>
    <n v="132000"/>
    <n v="132000"/>
    <n v="132000"/>
    <n v="129200"/>
    <n v="132000"/>
    <n v="132000"/>
    <n v="132000"/>
    <n v="1005321"/>
  </r>
  <r>
    <x v="51"/>
    <x v="51"/>
    <x v="13"/>
    <n v="0"/>
    <n v="0"/>
    <n v="0"/>
    <n v="0"/>
    <n v="13030"/>
    <n v="4334"/>
    <n v="3871"/>
    <n v="3591"/>
    <n v="3591"/>
    <n v="3591"/>
    <n v="3650"/>
    <n v="4033"/>
    <n v="39691"/>
  </r>
  <r>
    <x v="51"/>
    <x v="51"/>
    <x v="1"/>
    <n v="0"/>
    <n v="0"/>
    <n v="0"/>
    <n v="13495"/>
    <n v="49886"/>
    <n v="49886"/>
    <n v="49886"/>
    <n v="49886"/>
    <n v="49886"/>
    <n v="49886"/>
    <n v="49886"/>
    <n v="49886"/>
    <n v="412583"/>
  </r>
  <r>
    <x v="52"/>
    <x v="52"/>
    <x v="2"/>
    <n v="0"/>
    <n v="0"/>
    <n v="0"/>
    <n v="0"/>
    <n v="0"/>
    <n v="0"/>
    <n v="0"/>
    <n v="0"/>
    <n v="0"/>
    <n v="82258"/>
    <n v="255000"/>
    <n v="255000"/>
    <n v="592258"/>
  </r>
  <r>
    <x v="53"/>
    <x v="53"/>
    <x v="13"/>
    <n v="0"/>
    <n v="1424"/>
    <n v="8000"/>
    <n v="8000"/>
    <n v="8000"/>
    <n v="8000"/>
    <n v="8000"/>
    <n v="8000"/>
    <n v="8000"/>
    <n v="8000"/>
    <n v="8000"/>
    <n v="8000"/>
    <n v="81424"/>
  </r>
  <r>
    <x v="54"/>
    <x v="54"/>
    <x v="8"/>
    <n v="0"/>
    <n v="0"/>
    <n v="0"/>
    <n v="0"/>
    <n v="0"/>
    <n v="0"/>
    <n v="0"/>
    <n v="12532"/>
    <n v="13500"/>
    <n v="13500"/>
    <n v="13500"/>
    <n v="13500"/>
    <n v="66532"/>
  </r>
  <r>
    <x v="54"/>
    <x v="54"/>
    <x v="7"/>
    <n v="0"/>
    <n v="0"/>
    <n v="3226"/>
    <n v="4000"/>
    <n v="4709"/>
    <n v="6000"/>
    <n v="6000"/>
    <n v="6000"/>
    <n v="6000"/>
    <n v="6000"/>
    <n v="6000"/>
    <n v="6000"/>
    <n v="53935"/>
  </r>
  <r>
    <x v="55"/>
    <x v="55"/>
    <x v="13"/>
    <n v="0"/>
    <n v="0"/>
    <n v="0"/>
    <n v="4634"/>
    <n v="5734"/>
    <n v="5734"/>
    <n v="5734"/>
    <n v="5734"/>
    <n v="5734"/>
    <n v="5734"/>
    <n v="5734"/>
    <n v="5734"/>
    <n v="50506"/>
  </r>
  <r>
    <x v="56"/>
    <x v="56"/>
    <x v="0"/>
    <n v="20801"/>
    <n v="41962"/>
    <n v="41962"/>
    <n v="41962"/>
    <n v="74690"/>
    <n v="41962"/>
    <n v="41962"/>
    <n v="41962"/>
    <n v="56957"/>
    <n v="3962"/>
    <n v="3962"/>
    <n v="23574"/>
    <n v="435718"/>
  </r>
  <r>
    <x v="56"/>
    <x v="56"/>
    <x v="12"/>
    <n v="0"/>
    <n v="0"/>
    <n v="0"/>
    <n v="0"/>
    <n v="0"/>
    <n v="0"/>
    <n v="0"/>
    <n v="9349"/>
    <n v="20962"/>
    <n v="20962"/>
    <n v="20962"/>
    <n v="20962"/>
    <n v="93197"/>
  </r>
  <r>
    <x v="57"/>
    <x v="57"/>
    <x v="0"/>
    <n v="0"/>
    <n v="19025.148000000001"/>
    <n v="28742"/>
    <n v="28742"/>
    <n v="28742"/>
    <n v="28742"/>
    <n v="28742"/>
    <n v="28742"/>
    <n v="29852"/>
    <n v="29852"/>
    <n v="29852"/>
    <n v="29852"/>
    <n v="310885.14799999999"/>
  </r>
  <r>
    <x v="57"/>
    <x v="57"/>
    <x v="1"/>
    <n v="0"/>
    <n v="775"/>
    <n v="775"/>
    <n v="775"/>
    <n v="775"/>
    <n v="775"/>
    <n v="775"/>
    <n v="775"/>
    <n v="775"/>
    <n v="775"/>
    <n v="775"/>
    <n v="775"/>
    <n v="8525"/>
  </r>
  <r>
    <x v="58"/>
    <x v="58"/>
    <x v="20"/>
    <n v="0"/>
    <n v="0"/>
    <n v="0"/>
    <n v="352070"/>
    <n v="352070"/>
    <n v="352070"/>
    <n v="352070"/>
    <n v="352070"/>
    <n v="352070"/>
    <n v="352070"/>
    <n v="352070"/>
    <n v="352070"/>
    <n v="3168630"/>
  </r>
  <r>
    <x v="59"/>
    <x v="59"/>
    <x v="20"/>
    <n v="0"/>
    <n v="0"/>
    <n v="0"/>
    <n v="181950"/>
    <n v="181950"/>
    <n v="181950"/>
    <n v="181950"/>
    <n v="181950"/>
    <n v="181950"/>
    <n v="181950"/>
    <n v="181950"/>
    <n v="181950"/>
    <n v="1637550"/>
  </r>
  <r>
    <x v="60"/>
    <x v="60"/>
    <x v="8"/>
    <n v="0"/>
    <n v="0"/>
    <n v="0"/>
    <n v="-36990"/>
    <n v="-29790"/>
    <n v="91710"/>
    <n v="91710"/>
    <n v="91710"/>
    <n v="91710"/>
    <n v="91710"/>
    <n v="91710"/>
    <n v="91710"/>
    <n v="575190"/>
  </r>
  <r>
    <x v="61"/>
    <x v="61"/>
    <x v="2"/>
    <n v="0"/>
    <n v="0"/>
    <n v="0"/>
    <n v="0"/>
    <n v="0"/>
    <n v="0"/>
    <n v="0"/>
    <n v="0"/>
    <n v="61333"/>
    <n v="115000"/>
    <n v="115000"/>
    <n v="115000"/>
    <n v="406333"/>
  </r>
  <r>
    <x v="61"/>
    <x v="61"/>
    <x v="13"/>
    <n v="0"/>
    <n v="0"/>
    <n v="0"/>
    <n v="0"/>
    <n v="0"/>
    <n v="0"/>
    <n v="0"/>
    <n v="0"/>
    <n v="4900"/>
    <n v="14230"/>
    <n v="14230"/>
    <n v="14230"/>
    <n v="47590"/>
  </r>
  <r>
    <x v="62"/>
    <x v="62"/>
    <x v="8"/>
    <n v="0"/>
    <n v="0"/>
    <n v="0"/>
    <n v="0"/>
    <n v="0"/>
    <n v="0"/>
    <n v="0"/>
    <n v="6452"/>
    <n v="10000"/>
    <n v="10000"/>
    <n v="10000"/>
    <n v="10000"/>
    <n v="46452"/>
  </r>
  <r>
    <x v="63"/>
    <x v="63"/>
    <x v="13"/>
    <n v="0"/>
    <n v="0"/>
    <n v="0"/>
    <n v="0"/>
    <n v="0"/>
    <n v="10966"/>
    <n v="11272"/>
    <n v="11272"/>
    <n v="11272"/>
    <n v="11272"/>
    <n v="29293"/>
    <n v="11272"/>
    <n v="96619"/>
  </r>
  <r>
    <x v="63"/>
    <x v="63"/>
    <x v="3"/>
    <n v="0"/>
    <n v="0"/>
    <n v="0"/>
    <n v="0"/>
    <n v="0"/>
    <n v="32728"/>
    <n v="968.32299999999998"/>
    <n v="6625.95"/>
    <n v="7799.95"/>
    <n v="7799.95"/>
    <n v="7799.95"/>
    <n v="7799.95"/>
    <n v="71522.072999999989"/>
  </r>
  <r>
    <x v="63"/>
    <x v="63"/>
    <x v="7"/>
    <n v="0"/>
    <n v="0"/>
    <n v="0"/>
    <n v="0"/>
    <n v="0"/>
    <n v="0"/>
    <n v="728.67700000000002"/>
    <n v="3760.05"/>
    <n v="3760.05"/>
    <n v="3760.05"/>
    <n v="3760.05"/>
    <n v="3760.05"/>
    <n v="19528.927"/>
  </r>
  <r>
    <x v="64"/>
    <x v="64"/>
    <x v="9"/>
    <n v="0"/>
    <n v="0"/>
    <n v="0"/>
    <n v="0"/>
    <n v="7070"/>
    <n v="7070"/>
    <n v="7070"/>
    <n v="7070"/>
    <n v="7070"/>
    <n v="7070"/>
    <n v="0"/>
    <n v="0"/>
    <n v="42420"/>
  </r>
  <r>
    <x v="64"/>
    <x v="64"/>
    <x v="11"/>
    <n v="0"/>
    <n v="0"/>
    <n v="0"/>
    <n v="0"/>
    <n v="0"/>
    <n v="0"/>
    <n v="0"/>
    <n v="0"/>
    <n v="0"/>
    <n v="0"/>
    <n v="0"/>
    <n v="0"/>
    <n v="0"/>
  </r>
  <r>
    <x v="64"/>
    <x v="64"/>
    <x v="12"/>
    <n v="0"/>
    <n v="0"/>
    <n v="0"/>
    <n v="0"/>
    <n v="9349"/>
    <n v="20962"/>
    <n v="20962"/>
    <n v="20962"/>
    <n v="20962"/>
    <n v="20962"/>
    <n v="20962"/>
    <n v="20962"/>
    <n v="156083"/>
  </r>
  <r>
    <x v="64"/>
    <x v="64"/>
    <x v="13"/>
    <n v="0"/>
    <n v="0"/>
    <n v="0"/>
    <n v="0"/>
    <n v="137720"/>
    <n v="252377"/>
    <n v="250148"/>
    <n v="249079"/>
    <n v="248143"/>
    <n v="249643"/>
    <n v="247966"/>
    <n v="249625"/>
    <n v="1884701"/>
  </r>
  <r>
    <x v="65"/>
    <x v="65"/>
    <x v="0"/>
    <n v="0"/>
    <n v="0"/>
    <n v="10639"/>
    <n v="30962"/>
    <n v="30962"/>
    <n v="30962"/>
    <n v="30962"/>
    <n v="30962"/>
    <n v="30962"/>
    <n v="30962"/>
    <n v="30962"/>
    <n v="30962"/>
    <n v="289297"/>
  </r>
  <r>
    <x v="66"/>
    <x v="66"/>
    <x v="11"/>
    <n v="0"/>
    <n v="0"/>
    <n v="0"/>
    <n v="0"/>
    <n v="0"/>
    <n v="0"/>
    <n v="0"/>
    <n v="0"/>
    <n v="0"/>
    <n v="0"/>
    <n v="0"/>
    <n v="0"/>
    <n v="0"/>
  </r>
  <r>
    <x v="66"/>
    <x v="66"/>
    <x v="0"/>
    <n v="0"/>
    <n v="3670"/>
    <n v="25419"/>
    <n v="26234"/>
    <n v="26234"/>
    <n v="26234"/>
    <n v="26234"/>
    <n v="26234"/>
    <n v="26234"/>
    <n v="26234"/>
    <n v="26234"/>
    <n v="26234"/>
    <n v="265195"/>
  </r>
  <r>
    <x v="66"/>
    <x v="66"/>
    <x v="1"/>
    <n v="0"/>
    <n v="214"/>
    <n v="2000"/>
    <n v="2000"/>
    <n v="2000"/>
    <n v="2000"/>
    <n v="2000"/>
    <n v="2000"/>
    <n v="2000"/>
    <n v="2000"/>
    <n v="2000"/>
    <n v="2000"/>
    <n v="20214"/>
  </r>
  <r>
    <x v="66"/>
    <x v="66"/>
    <x v="3"/>
    <n v="0"/>
    <n v="0"/>
    <n v="0"/>
    <n v="0"/>
    <n v="0"/>
    <n v="0"/>
    <n v="0"/>
    <n v="36226"/>
    <n v="4000"/>
    <n v="4000"/>
    <n v="4000"/>
    <n v="4000"/>
    <n v="52226"/>
  </r>
  <r>
    <x v="67"/>
    <x v="67"/>
    <x v="2"/>
    <n v="0"/>
    <n v="0"/>
    <n v="0"/>
    <n v="0"/>
    <n v="0"/>
    <n v="0"/>
    <n v="0"/>
    <n v="39194"/>
    <n v="45000"/>
    <n v="45000"/>
    <n v="45000"/>
    <n v="45000"/>
    <n v="219194"/>
  </r>
  <r>
    <x v="68"/>
    <x v="68"/>
    <x v="8"/>
    <n v="0"/>
    <n v="0"/>
    <n v="0"/>
    <n v="0"/>
    <n v="0"/>
    <n v="0"/>
    <n v="0"/>
    <n v="0"/>
    <n v="0"/>
    <n v="0"/>
    <n v="10800"/>
    <n v="13500"/>
    <n v="24300"/>
  </r>
  <r>
    <x v="69"/>
    <x v="69"/>
    <x v="8"/>
    <n v="0"/>
    <n v="0"/>
    <n v="0"/>
    <n v="0"/>
    <n v="0"/>
    <n v="0"/>
    <n v="0"/>
    <n v="0"/>
    <n v="0"/>
    <n v="0"/>
    <n v="0"/>
    <n v="13064"/>
    <n v="13064"/>
  </r>
  <r>
    <x v="70"/>
    <x v="70"/>
    <x v="3"/>
    <n v="0"/>
    <n v="0"/>
    <n v="0"/>
    <n v="0"/>
    <n v="0"/>
    <n v="0"/>
    <n v="0"/>
    <n v="0"/>
    <n v="1213"/>
    <n v="2800"/>
    <n v="5599"/>
    <n v="11200"/>
    <n v="20812"/>
  </r>
  <r>
    <x v="71"/>
    <x v="71"/>
    <x v="11"/>
    <n v="0"/>
    <n v="0"/>
    <n v="0"/>
    <n v="0"/>
    <n v="0"/>
    <n v="0"/>
    <n v="0"/>
    <n v="0"/>
    <n v="0"/>
    <n v="0"/>
    <n v="0"/>
    <n v="0"/>
    <n v="0"/>
  </r>
  <r>
    <x v="71"/>
    <x v="71"/>
    <x v="3"/>
    <n v="35852"/>
    <n v="4078"/>
    <n v="4039"/>
    <n v="4000"/>
    <n v="4000"/>
    <n v="4000"/>
    <n v="4000"/>
    <n v="4117"/>
    <n v="4078"/>
    <n v="4117"/>
    <n v="4000"/>
    <n v="4039"/>
    <n v="80320"/>
  </r>
  <r>
    <x v="72"/>
    <x v="72"/>
    <x v="11"/>
    <n v="0"/>
    <n v="0"/>
    <n v="0"/>
    <n v="0"/>
    <n v="0"/>
    <n v="0"/>
    <n v="0"/>
    <n v="0"/>
    <n v="0"/>
    <n v="0"/>
    <n v="0"/>
    <n v="0"/>
    <n v="0"/>
  </r>
  <r>
    <x v="72"/>
    <x v="72"/>
    <x v="2"/>
    <n v="891000"/>
    <n v="527000"/>
    <n v="527000"/>
    <n v="527000"/>
    <n v="527000"/>
    <n v="527000"/>
    <n v="527000"/>
    <n v="527000"/>
    <n v="527000"/>
    <n v="527000"/>
    <n v="527000"/>
    <n v="499900"/>
    <n v="6660900"/>
  </r>
  <r>
    <x v="72"/>
    <x v="72"/>
    <x v="13"/>
    <n v="279445"/>
    <n v="104061"/>
    <n v="94017"/>
    <n v="33037"/>
    <n v="-3111"/>
    <n v="18556"/>
    <n v="73387"/>
    <n v="70255"/>
    <n v="69237"/>
    <n v="67288"/>
    <n v="66337"/>
    <n v="40353"/>
    <n v="912862"/>
  </r>
  <r>
    <x v="73"/>
    <x v="73"/>
    <x v="8"/>
    <n v="0"/>
    <n v="0"/>
    <n v="0"/>
    <n v="0"/>
    <n v="0"/>
    <n v="0"/>
    <n v="0"/>
    <n v="0"/>
    <n v="18458"/>
    <n v="28387"/>
    <n v="19271"/>
    <n v="19271"/>
    <n v="85387"/>
  </r>
  <r>
    <x v="73"/>
    <x v="73"/>
    <x v="11"/>
    <n v="0"/>
    <n v="0"/>
    <n v="0"/>
    <n v="0"/>
    <n v="0"/>
    <n v="0"/>
    <n v="0"/>
    <n v="0"/>
    <n v="0"/>
    <n v="0"/>
    <n v="0"/>
    <n v="0"/>
    <n v="0"/>
  </r>
  <r>
    <x v="73"/>
    <x v="73"/>
    <x v="0"/>
    <n v="0"/>
    <n v="0"/>
    <n v="0"/>
    <n v="0"/>
    <n v="0"/>
    <n v="0"/>
    <n v="0"/>
    <n v="0"/>
    <n v="6447.1"/>
    <n v="19492.3"/>
    <n v="19492.3"/>
    <n v="19492.3"/>
    <n v="64924"/>
  </r>
  <r>
    <x v="73"/>
    <x v="73"/>
    <x v="4"/>
    <n v="0"/>
    <n v="0"/>
    <n v="0"/>
    <n v="0"/>
    <n v="0"/>
    <n v="0"/>
    <n v="0"/>
    <n v="0"/>
    <n v="2828.9"/>
    <n v="7919.7"/>
    <n v="7919.7"/>
    <n v="7919.7"/>
    <n v="26588"/>
  </r>
  <r>
    <x v="73"/>
    <x v="73"/>
    <x v="12"/>
    <n v="0"/>
    <n v="0"/>
    <n v="0"/>
    <n v="0"/>
    <n v="0"/>
    <n v="0"/>
    <n v="0"/>
    <n v="0"/>
    <n v="6106"/>
    <n v="18356"/>
    <n v="18356"/>
    <n v="18356"/>
    <n v="61174"/>
  </r>
  <r>
    <x v="73"/>
    <x v="73"/>
    <x v="5"/>
    <n v="0"/>
    <n v="0"/>
    <n v="0"/>
    <n v="0"/>
    <n v="0"/>
    <n v="0"/>
    <n v="0"/>
    <n v="0"/>
    <n v="900"/>
    <n v="3000"/>
    <n v="3000"/>
    <n v="3000"/>
    <n v="9900"/>
  </r>
  <r>
    <x v="73"/>
    <x v="73"/>
    <x v="13"/>
    <n v="0"/>
    <n v="0"/>
    <n v="0"/>
    <n v="4465"/>
    <n v="18221"/>
    <n v="22496"/>
    <n v="19364"/>
    <n v="19538"/>
    <n v="28644"/>
    <n v="35843"/>
    <n v="44767"/>
    <n v="42374"/>
    <n v="235712"/>
  </r>
  <r>
    <x v="73"/>
    <x v="73"/>
    <x v="1"/>
    <n v="0"/>
    <n v="0"/>
    <n v="0"/>
    <n v="0"/>
    <n v="0"/>
    <n v="0"/>
    <n v="0"/>
    <n v="0"/>
    <n v="600"/>
    <n v="2000"/>
    <n v="2000"/>
    <n v="2000"/>
    <n v="6600"/>
  </r>
  <r>
    <x v="73"/>
    <x v="73"/>
    <x v="3"/>
    <n v="0"/>
    <n v="0"/>
    <n v="0"/>
    <n v="0"/>
    <n v="0"/>
    <n v="0"/>
    <n v="0"/>
    <n v="0"/>
    <n v="92039"/>
    <n v="5434"/>
    <n v="5512"/>
    <n v="5746"/>
    <n v="108731"/>
  </r>
  <r>
    <x v="73"/>
    <x v="73"/>
    <x v="7"/>
    <n v="0"/>
    <n v="0"/>
    <n v="0"/>
    <n v="0"/>
    <n v="0"/>
    <n v="0"/>
    <n v="0"/>
    <n v="0"/>
    <n v="0"/>
    <n v="0"/>
    <n v="0"/>
    <n v="284"/>
    <n v="284"/>
  </r>
  <r>
    <x v="74"/>
    <x v="74"/>
    <x v="12"/>
    <n v="0"/>
    <n v="0"/>
    <n v="0"/>
    <n v="0"/>
    <n v="0"/>
    <n v="0"/>
    <n v="0"/>
    <n v="13221"/>
    <n v="20962"/>
    <n v="20962"/>
    <n v="20962"/>
    <n v="20962"/>
    <n v="97069"/>
  </r>
  <r>
    <x v="74"/>
    <x v="74"/>
    <x v="1"/>
    <n v="0"/>
    <n v="0"/>
    <n v="0"/>
    <n v="0"/>
    <n v="0"/>
    <n v="0"/>
    <n v="0"/>
    <n v="613"/>
    <n v="1000"/>
    <n v="1000"/>
    <n v="1000"/>
    <n v="1000"/>
    <n v="4613"/>
  </r>
  <r>
    <x v="74"/>
    <x v="74"/>
    <x v="3"/>
    <n v="0"/>
    <n v="0"/>
    <n v="0"/>
    <n v="0"/>
    <n v="0"/>
    <n v="0"/>
    <n v="0"/>
    <n v="0"/>
    <n v="0"/>
    <n v="968"/>
    <n v="1000"/>
    <n v="1000"/>
    <n v="2968"/>
  </r>
  <r>
    <x v="75"/>
    <x v="75"/>
    <x v="2"/>
    <n v="0"/>
    <n v="0"/>
    <n v="51936"/>
    <n v="230000"/>
    <n v="230000"/>
    <n v="230000"/>
    <n v="230000"/>
    <n v="230000"/>
    <n v="230000"/>
    <n v="230000"/>
    <n v="230000"/>
    <n v="230000"/>
    <n v="2121936"/>
  </r>
  <r>
    <x v="76"/>
    <x v="76"/>
    <x v="0"/>
    <n v="0"/>
    <n v="0"/>
    <n v="0"/>
    <n v="0"/>
    <n v="0"/>
    <n v="0"/>
    <n v="0"/>
    <n v="3484.4"/>
    <n v="21219"/>
    <n v="21219"/>
    <n v="21219"/>
    <n v="21219"/>
    <n v="88360.4"/>
  </r>
  <r>
    <x v="76"/>
    <x v="76"/>
    <x v="4"/>
    <n v="0"/>
    <n v="0"/>
    <n v="0"/>
    <n v="0"/>
    <n v="0"/>
    <n v="0"/>
    <n v="0"/>
    <n v="2030.6"/>
    <n v="11374"/>
    <n v="11374"/>
    <n v="11374"/>
    <n v="11374"/>
    <n v="47526.6"/>
  </r>
  <r>
    <x v="76"/>
    <x v="76"/>
    <x v="5"/>
    <n v="0"/>
    <n v="0"/>
    <n v="0"/>
    <n v="0"/>
    <n v="0"/>
    <n v="0"/>
    <n v="0"/>
    <n v="387"/>
    <n v="3000"/>
    <n v="3000"/>
    <n v="3000"/>
    <n v="3000"/>
    <n v="12387"/>
  </r>
  <r>
    <x v="76"/>
    <x v="76"/>
    <x v="1"/>
    <n v="0"/>
    <n v="0"/>
    <n v="0"/>
    <n v="0"/>
    <n v="0"/>
    <n v="0"/>
    <n v="0"/>
    <n v="129"/>
    <n v="1000"/>
    <n v="1000"/>
    <n v="1000"/>
    <n v="1000"/>
    <n v="4129"/>
  </r>
  <r>
    <x v="76"/>
    <x v="76"/>
    <x v="3"/>
    <n v="0"/>
    <n v="0"/>
    <n v="0"/>
    <n v="0"/>
    <n v="0"/>
    <n v="0"/>
    <n v="0"/>
    <n v="0"/>
    <n v="0"/>
    <n v="613"/>
    <n v="1000"/>
    <n v="1000"/>
    <n v="2613"/>
  </r>
  <r>
    <x v="77"/>
    <x v="77"/>
    <x v="7"/>
    <n v="0"/>
    <n v="0"/>
    <n v="0"/>
    <n v="0"/>
    <n v="0"/>
    <n v="0"/>
    <n v="0"/>
    <n v="0"/>
    <n v="0"/>
    <n v="0"/>
    <n v="0"/>
    <n v="7742"/>
    <n v="7742"/>
  </r>
  <r>
    <x v="78"/>
    <x v="78"/>
    <x v="6"/>
    <n v="0"/>
    <n v="0"/>
    <n v="0"/>
    <n v="0"/>
    <n v="0"/>
    <n v="1111"/>
    <n v="6911"/>
    <n v="6911"/>
    <n v="6911"/>
    <n v="6911"/>
    <n v="6911"/>
    <n v="6911"/>
    <n v="42577"/>
  </r>
  <r>
    <x v="78"/>
    <x v="78"/>
    <x v="5"/>
    <n v="0"/>
    <n v="0"/>
    <n v="0"/>
    <n v="0"/>
    <n v="0"/>
    <n v="100"/>
    <n v="3000"/>
    <n v="3000"/>
    <n v="3000"/>
    <n v="3000"/>
    <n v="3000"/>
    <n v="3000"/>
    <n v="18100"/>
  </r>
  <r>
    <x v="79"/>
    <x v="79"/>
    <x v="11"/>
    <n v="0"/>
    <n v="0"/>
    <n v="0"/>
    <n v="0"/>
    <n v="0"/>
    <n v="0"/>
    <n v="0"/>
    <n v="0"/>
    <n v="0"/>
    <n v="0"/>
    <n v="0"/>
    <n v="0"/>
    <n v="0"/>
  </r>
  <r>
    <x v="79"/>
    <x v="79"/>
    <x v="3"/>
    <n v="0"/>
    <n v="0"/>
    <n v="0"/>
    <n v="0"/>
    <n v="0"/>
    <n v="0"/>
    <n v="0"/>
    <n v="0"/>
    <n v="40007.620000000003"/>
    <n v="7799.95"/>
    <n v="7799.95"/>
    <n v="8312.9500000000007"/>
    <n v="63920.47"/>
  </r>
  <r>
    <x v="79"/>
    <x v="79"/>
    <x v="7"/>
    <n v="0"/>
    <n v="0"/>
    <n v="0"/>
    <n v="0"/>
    <n v="0"/>
    <n v="0"/>
    <n v="0"/>
    <n v="0"/>
    <n v="3509.38"/>
    <n v="3760.05"/>
    <n v="3760.05"/>
    <n v="3760.05"/>
    <n v="14789.529999999999"/>
  </r>
  <r>
    <x v="80"/>
    <x v="80"/>
    <x v="0"/>
    <n v="43549"/>
    <n v="45000"/>
    <n v="45000"/>
    <n v="45000"/>
    <n v="45000"/>
    <n v="45000"/>
    <n v="45000"/>
    <n v="45000"/>
    <n v="180855"/>
    <n v="0"/>
    <n v="0"/>
    <n v="0"/>
    <n v="539404"/>
  </r>
  <r>
    <x v="80"/>
    <x v="80"/>
    <x v="1"/>
    <n v="962"/>
    <n v="962"/>
    <n v="962"/>
    <n v="962"/>
    <n v="962"/>
    <n v="962"/>
    <n v="962"/>
    <n v="962"/>
    <n v="962"/>
    <n v="962"/>
    <n v="962"/>
    <n v="962"/>
    <n v="11544"/>
  </r>
  <r>
    <x v="81"/>
    <x v="81"/>
    <x v="0"/>
    <n v="0"/>
    <n v="0"/>
    <n v="0"/>
    <n v="0"/>
    <n v="0"/>
    <n v="0"/>
    <n v="0"/>
    <n v="0"/>
    <n v="0"/>
    <n v="0"/>
    <n v="27629"/>
    <n v="32962"/>
    <n v="60591"/>
  </r>
  <r>
    <x v="81"/>
    <x v="81"/>
    <x v="1"/>
    <n v="0"/>
    <n v="0"/>
    <n v="0"/>
    <n v="0"/>
    <n v="0"/>
    <n v="0"/>
    <n v="0"/>
    <n v="0"/>
    <n v="0"/>
    <n v="0"/>
    <n v="833"/>
    <n v="1000"/>
    <n v="1833"/>
  </r>
  <r>
    <x v="82"/>
    <x v="82"/>
    <x v="8"/>
    <n v="0"/>
    <n v="0"/>
    <n v="0"/>
    <n v="0"/>
    <n v="0"/>
    <n v="11667"/>
    <n v="16226"/>
    <n v="0"/>
    <n v="0"/>
    <n v="0"/>
    <n v="0"/>
    <n v="0"/>
    <n v="27893"/>
  </r>
  <r>
    <x v="82"/>
    <x v="82"/>
    <x v="0"/>
    <n v="0"/>
    <n v="0"/>
    <n v="0"/>
    <n v="0"/>
    <n v="0"/>
    <n v="0"/>
    <n v="0"/>
    <n v="0"/>
    <n v="0"/>
    <n v="2511"/>
    <n v="48962"/>
    <n v="48962"/>
    <n v="100435"/>
  </r>
  <r>
    <x v="82"/>
    <x v="82"/>
    <x v="3"/>
    <n v="0"/>
    <n v="0"/>
    <n v="0"/>
    <n v="0"/>
    <n v="0"/>
    <n v="0"/>
    <n v="0"/>
    <n v="0"/>
    <n v="0"/>
    <n v="0"/>
    <n v="37153"/>
    <n v="5239"/>
    <n v="42392"/>
  </r>
  <r>
    <x v="83"/>
    <x v="83"/>
    <x v="8"/>
    <n v="0"/>
    <n v="0"/>
    <n v="0"/>
    <n v="-280"/>
    <n v="2120"/>
    <n v="2120"/>
    <n v="2120"/>
    <n v="2120"/>
    <n v="2120"/>
    <n v="2120"/>
    <n v="2120"/>
    <n v="2120"/>
    <n v="16680"/>
  </r>
  <r>
    <x v="83"/>
    <x v="83"/>
    <x v="20"/>
    <n v="0"/>
    <n v="0"/>
    <n v="0"/>
    <n v="0"/>
    <n v="0"/>
    <n v="1750000"/>
    <n v="0"/>
    <n v="0"/>
    <n v="0"/>
    <n v="0"/>
    <n v="0"/>
    <n v="0"/>
    <n v="1750000"/>
  </r>
  <r>
    <x v="83"/>
    <x v="83"/>
    <x v="3"/>
    <n v="0"/>
    <n v="0"/>
    <n v="0"/>
    <n v="0"/>
    <n v="58165"/>
    <n v="3703"/>
    <n v="0"/>
    <n v="0"/>
    <n v="0"/>
    <n v="0"/>
    <n v="0"/>
    <n v="0"/>
    <n v="61868"/>
  </r>
  <r>
    <x v="84"/>
    <x v="84"/>
    <x v="0"/>
    <n v="0"/>
    <n v="0"/>
    <n v="0"/>
    <n v="22740"/>
    <n v="34295"/>
    <n v="34295"/>
    <n v="16016"/>
    <n v="962"/>
    <n v="962"/>
    <n v="962"/>
    <n v="962"/>
    <n v="962"/>
    <n v="112156"/>
  </r>
  <r>
    <x v="85"/>
    <x v="85"/>
    <x v="4"/>
    <n v="0"/>
    <n v="0"/>
    <n v="0"/>
    <n v="0"/>
    <n v="1298"/>
    <n v="6911"/>
    <n v="6911"/>
    <n v="6911"/>
    <n v="6911"/>
    <n v="6911"/>
    <n v="6911"/>
    <n v="6911"/>
    <n v="49675"/>
  </r>
  <r>
    <x v="85"/>
    <x v="85"/>
    <x v="5"/>
    <n v="0"/>
    <n v="0"/>
    <n v="0"/>
    <n v="0"/>
    <n v="193"/>
    <n v="3000"/>
    <n v="3000"/>
    <n v="3000"/>
    <n v="3000"/>
    <n v="3000"/>
    <n v="3000"/>
    <n v="3000"/>
    <n v="21193"/>
  </r>
  <r>
    <x v="86"/>
    <x v="86"/>
    <x v="0"/>
    <n v="11519"/>
    <n v="28234"/>
    <n v="28234"/>
    <n v="28234"/>
    <n v="28234"/>
    <n v="28234"/>
    <n v="28234"/>
    <n v="28234"/>
    <n v="28234"/>
    <n v="28234"/>
    <n v="28234"/>
    <n v="28234"/>
    <n v="322093"/>
  </r>
  <r>
    <x v="86"/>
    <x v="86"/>
    <x v="1"/>
    <n v="774"/>
    <n v="2000"/>
    <n v="2000"/>
    <n v="2000"/>
    <n v="2000"/>
    <n v="2000"/>
    <n v="2000"/>
    <n v="2000"/>
    <n v="2000"/>
    <n v="2000"/>
    <n v="2000"/>
    <n v="2000"/>
    <n v="22774"/>
  </r>
  <r>
    <x v="87"/>
    <x v="87"/>
    <x v="0"/>
    <n v="0"/>
    <n v="0"/>
    <n v="0"/>
    <n v="0"/>
    <n v="0"/>
    <n v="0"/>
    <n v="0"/>
    <n v="0"/>
    <n v="0"/>
    <n v="0"/>
    <n v="0"/>
    <n v="0"/>
    <n v="0"/>
  </r>
  <r>
    <x v="87"/>
    <x v="87"/>
    <x v="1"/>
    <n v="0"/>
    <n v="0"/>
    <n v="0"/>
    <n v="0"/>
    <n v="0"/>
    <n v="0"/>
    <n v="0"/>
    <n v="0"/>
    <n v="0"/>
    <n v="0"/>
    <n v="0"/>
    <n v="0"/>
    <n v="0"/>
  </r>
  <r>
    <x v="88"/>
    <x v="88"/>
    <x v="13"/>
    <n v="0"/>
    <n v="0"/>
    <n v="0"/>
    <n v="0"/>
    <n v="0"/>
    <n v="0"/>
    <n v="678"/>
    <n v="3516"/>
    <n v="3516"/>
    <n v="3516"/>
    <n v="3516"/>
    <n v="3516"/>
    <n v="18258"/>
  </r>
  <r>
    <x v="88"/>
    <x v="88"/>
    <x v="3"/>
    <n v="0"/>
    <n v="0"/>
    <n v="0"/>
    <n v="0"/>
    <n v="0"/>
    <n v="0"/>
    <n v="61333"/>
    <n v="0"/>
    <n v="0"/>
    <n v="0"/>
    <n v="0"/>
    <n v="0"/>
    <n v="61333"/>
  </r>
  <r>
    <x v="88"/>
    <x v="88"/>
    <x v="7"/>
    <n v="0"/>
    <n v="0"/>
    <n v="0"/>
    <n v="0"/>
    <n v="0"/>
    <n v="0"/>
    <n v="0"/>
    <n v="2090"/>
    <n v="7200"/>
    <n v="7200"/>
    <n v="7200"/>
    <n v="7200"/>
    <n v="30890"/>
  </r>
  <r>
    <x v="89"/>
    <x v="89"/>
    <x v="4"/>
    <n v="0"/>
    <n v="0"/>
    <n v="0"/>
    <n v="0"/>
    <n v="0"/>
    <n v="0"/>
    <n v="0"/>
    <n v="0"/>
    <n v="0"/>
    <n v="0"/>
    <n v="0"/>
    <n v="4781.2"/>
    <n v="4781.2"/>
  </r>
  <r>
    <x v="89"/>
    <x v="89"/>
    <x v="12"/>
    <n v="0"/>
    <n v="0"/>
    <n v="0"/>
    <n v="0"/>
    <n v="0"/>
    <n v="0"/>
    <n v="0"/>
    <n v="0"/>
    <n v="0"/>
    <n v="0"/>
    <n v="0"/>
    <n v="5342.8"/>
    <n v="5342.8"/>
  </r>
  <r>
    <x v="89"/>
    <x v="89"/>
    <x v="5"/>
    <n v="0"/>
    <n v="0"/>
    <n v="0"/>
    <n v="0"/>
    <n v="0"/>
    <n v="0"/>
    <n v="0"/>
    <n v="0"/>
    <n v="0"/>
    <n v="0"/>
    <n v="0"/>
    <n v="1290"/>
    <n v="1290"/>
  </r>
  <r>
    <x v="89"/>
    <x v="89"/>
    <x v="1"/>
    <n v="0"/>
    <n v="0"/>
    <n v="0"/>
    <n v="0"/>
    <n v="0"/>
    <n v="0"/>
    <n v="0"/>
    <n v="0"/>
    <n v="0"/>
    <n v="0"/>
    <n v="0"/>
    <n v="323"/>
    <n v="323"/>
  </r>
  <r>
    <x v="90"/>
    <x v="90"/>
    <x v="4"/>
    <n v="0"/>
    <n v="0"/>
    <n v="0"/>
    <n v="0"/>
    <n v="0"/>
    <n v="0"/>
    <n v="0"/>
    <n v="0"/>
    <n v="0"/>
    <n v="0"/>
    <n v="0"/>
    <n v="13538.3"/>
    <n v="13538.3"/>
  </r>
  <r>
    <x v="90"/>
    <x v="90"/>
    <x v="12"/>
    <n v="0"/>
    <n v="0"/>
    <n v="0"/>
    <n v="0"/>
    <n v="0"/>
    <n v="0"/>
    <n v="0"/>
    <n v="0"/>
    <n v="0"/>
    <n v="0"/>
    <n v="0"/>
    <n v="14321.7"/>
    <n v="14321.7"/>
  </r>
  <r>
    <x v="90"/>
    <x v="90"/>
    <x v="5"/>
    <n v="0"/>
    <n v="0"/>
    <n v="0"/>
    <n v="0"/>
    <n v="0"/>
    <n v="0"/>
    <n v="0"/>
    <n v="0"/>
    <n v="0"/>
    <n v="0"/>
    <n v="0"/>
    <n v="5420"/>
    <n v="5420"/>
  </r>
  <r>
    <x v="90"/>
    <x v="90"/>
    <x v="1"/>
    <n v="0"/>
    <n v="0"/>
    <n v="0"/>
    <n v="0"/>
    <n v="0"/>
    <n v="0"/>
    <n v="0"/>
    <n v="0"/>
    <n v="0"/>
    <n v="0"/>
    <n v="0"/>
    <n v="903"/>
    <n v="903"/>
  </r>
  <r>
    <x v="91"/>
    <x v="91"/>
    <x v="4"/>
    <n v="0"/>
    <n v="0"/>
    <n v="0"/>
    <n v="0"/>
    <n v="4537"/>
    <n v="14047"/>
    <n v="14047"/>
    <n v="14047"/>
    <n v="14047"/>
    <n v="14047"/>
    <n v="14047"/>
    <n v="14047"/>
    <n v="102866"/>
  </r>
  <r>
    <x v="91"/>
    <x v="91"/>
    <x v="12"/>
    <n v="0"/>
    <n v="0"/>
    <n v="0"/>
    <n v="0"/>
    <n v="6663"/>
    <n v="20856"/>
    <n v="20856"/>
    <n v="20856"/>
    <n v="20856"/>
    <n v="20856"/>
    <n v="20856"/>
    <n v="20856"/>
    <n v="152655"/>
  </r>
  <r>
    <x v="91"/>
    <x v="91"/>
    <x v="22"/>
    <n v="0"/>
    <n v="0"/>
    <n v="0"/>
    <n v="0"/>
    <n v="0"/>
    <n v="1400"/>
    <n v="0"/>
    <n v="0"/>
    <n v="0"/>
    <n v="0"/>
    <n v="0"/>
    <n v="0"/>
    <n v="1400"/>
  </r>
  <r>
    <x v="91"/>
    <x v="91"/>
    <x v="5"/>
    <n v="0"/>
    <n v="0"/>
    <n v="0"/>
    <n v="0"/>
    <n v="871"/>
    <n v="3000"/>
    <n v="3000"/>
    <n v="3000"/>
    <n v="3000"/>
    <n v="3000"/>
    <n v="3000"/>
    <n v="3000"/>
    <n v="21871"/>
  </r>
  <r>
    <x v="91"/>
    <x v="91"/>
    <x v="1"/>
    <n v="0"/>
    <n v="0"/>
    <n v="0"/>
    <n v="0"/>
    <n v="291"/>
    <n v="1000"/>
    <n v="1000"/>
    <n v="1000"/>
    <n v="1000"/>
    <n v="1000"/>
    <n v="1000"/>
    <n v="1000"/>
    <n v="7291"/>
  </r>
  <r>
    <x v="92"/>
    <x v="92"/>
    <x v="0"/>
    <n v="0"/>
    <n v="0"/>
    <n v="37742"/>
    <n v="45000"/>
    <n v="45000"/>
    <n v="45000"/>
    <n v="45000"/>
    <n v="45000"/>
    <n v="45000"/>
    <n v="45000"/>
    <n v="45000"/>
    <n v="45000"/>
    <n v="442742"/>
  </r>
  <r>
    <x v="92"/>
    <x v="92"/>
    <x v="1"/>
    <n v="0"/>
    <n v="0"/>
    <n v="962"/>
    <n v="962"/>
    <n v="962"/>
    <n v="962"/>
    <n v="962"/>
    <n v="962"/>
    <n v="962"/>
    <n v="962"/>
    <n v="962"/>
    <n v="962"/>
    <n v="9620"/>
  </r>
  <r>
    <x v="93"/>
    <x v="93"/>
    <x v="8"/>
    <n v="0"/>
    <n v="-2380"/>
    <n v="1136"/>
    <n v="1620"/>
    <n v="1620"/>
    <n v="1620"/>
    <n v="1620"/>
    <n v="1620"/>
    <n v="1620"/>
    <n v="1620"/>
    <n v="1620"/>
    <n v="1620"/>
    <n v="13336"/>
  </r>
  <r>
    <x v="94"/>
    <x v="94"/>
    <x v="0"/>
    <n v="13871"/>
    <n v="43000"/>
    <n v="43000"/>
    <n v="43000"/>
    <n v="43000"/>
    <n v="43000"/>
    <n v="43000"/>
    <n v="43000"/>
    <n v="43000"/>
    <n v="43000"/>
    <n v="43000"/>
    <n v="43000"/>
    <n v="486871"/>
  </r>
  <r>
    <x v="94"/>
    <x v="94"/>
    <x v="1"/>
    <n v="16446"/>
    <n v="48962"/>
    <n v="48962"/>
    <n v="48962"/>
    <n v="48962"/>
    <n v="48962"/>
    <n v="48962"/>
    <n v="48962"/>
    <n v="48962"/>
    <n v="48962"/>
    <n v="48962"/>
    <n v="48962"/>
    <n v="555028"/>
  </r>
  <r>
    <x v="94"/>
    <x v="94"/>
    <x v="3"/>
    <n v="58945"/>
    <n v="8000"/>
    <n v="8000"/>
    <n v="8000"/>
    <n v="8000"/>
    <n v="8000"/>
    <n v="8000"/>
    <n v="8000"/>
    <n v="8000"/>
    <n v="8000"/>
    <n v="8000"/>
    <n v="8000"/>
    <n v="1469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95">
  <r>
    <x v="0"/>
    <s v="(사)경북동부경영자협회"/>
    <s v="545784"/>
    <s v="강북/강원고객본부"/>
    <s v="545807"/>
    <s v="광화문지사"/>
    <s v="KE00000"/>
    <s v="B2B"/>
    <s v="KE20000"/>
    <s v="Enterprise CT"/>
    <s v="KE54000"/>
    <x v="0"/>
    <s v="KE54K03"/>
    <s v="스마트메시지"/>
    <s v="BM01166"/>
    <s v="스마트메시지WEB"/>
    <x v="0"/>
    <s v="N"/>
    <s v="Y"/>
    <m/>
    <n v="0"/>
    <n v="1820"/>
    <n v="11830"/>
    <n v="1320"/>
    <n v="400"/>
    <n v="1920"/>
    <n v="4150"/>
    <n v="8000"/>
    <n v="2650"/>
    <n v="3335"/>
    <n v="5680"/>
    <n v="9080"/>
  </r>
  <r>
    <x v="0"/>
    <s v="(사)경북동부경영자협회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1000"/>
    <n v="800"/>
    <n v="650"/>
    <n v="500"/>
    <n v="500"/>
    <n v="700"/>
    <n v="950"/>
    <n v="650"/>
    <n v="750"/>
    <n v="400"/>
    <n v="400"/>
    <n v="450"/>
  </r>
  <r>
    <x v="0"/>
    <s v="(사)경북동부경영자협회"/>
    <s v="546517"/>
    <s v="대구/경북법인고객본부"/>
    <s v="546540"/>
    <s v="경북법인고객담당"/>
    <s v="KE00000"/>
    <s v="B2B"/>
    <s v="KE20000"/>
    <s v="Enterprise CT"/>
    <s v="KE27000"/>
    <x v="1"/>
    <s v="KE28K04"/>
    <s v="Flexline"/>
    <s v="BM10282"/>
    <s v="FlexLine"/>
    <x v="0"/>
    <s v="N"/>
    <s v="Y"/>
    <m/>
    <n v="210000"/>
    <n v="210000"/>
    <n v="210000"/>
    <n v="210000"/>
    <n v="210000"/>
    <n v="210000"/>
    <n v="210000"/>
    <n v="210000"/>
    <n v="210000"/>
    <n v="210000"/>
    <n v="210000"/>
    <n v="210000"/>
  </r>
  <r>
    <x v="0"/>
    <s v="(사)경북동부경영자협회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80369"/>
    <n v="119453"/>
    <n v="108319"/>
    <n v="125979"/>
    <n v="120703"/>
    <n v="106811"/>
    <n v="130314"/>
    <n v="90299"/>
    <n v="128563"/>
    <n v="98871"/>
    <n v="101433"/>
    <n v="80660"/>
  </r>
  <r>
    <x v="0"/>
    <s v="(사)경북동부경영자협회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0"/>
    <s v="(사)경북동부경영자협회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0"/>
    <s v="(사)경북동부경영자협회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480"/>
    <s v="GENIE TV 라이브(선택형)"/>
    <x v="1"/>
    <s v="N"/>
    <s v="Y"/>
    <m/>
    <n v="1029"/>
    <n v="1039"/>
    <n v="294"/>
    <n v="294"/>
    <n v="294"/>
    <n v="294"/>
    <n v="294"/>
    <n v="294"/>
    <n v="294"/>
    <n v="294"/>
    <n v="294"/>
    <n v="294"/>
  </r>
  <r>
    <x v="0"/>
    <s v="(사)경북동부경영자협회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480"/>
    <s v="GENIE TV 라이브(선택형)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0"/>
    <s v="(사)경북동부경영자협회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1"/>
    <s v="Y"/>
    <s v="Y"/>
    <m/>
    <n v="0"/>
    <n v="0"/>
    <n v="0"/>
    <n v="0"/>
    <n v="911"/>
    <n v="911"/>
    <n v="911"/>
    <n v="911"/>
    <n v="911"/>
    <n v="911"/>
    <n v="911"/>
    <n v="911"/>
  </r>
  <r>
    <x v="0"/>
    <s v="(사)경북동부경영자협회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Y"/>
    <s v="Y"/>
    <m/>
    <n v="0"/>
    <n v="0"/>
    <n v="0"/>
    <n v="0"/>
    <n v="387"/>
    <n v="6000"/>
    <n v="6000"/>
    <n v="6000"/>
    <n v="6000"/>
    <n v="6000"/>
    <n v="6000"/>
    <n v="6000"/>
  </r>
  <r>
    <x v="0"/>
    <s v="(사)경북동부경영자협회"/>
    <s v="546517"/>
    <s v="대구/경북법인고객본부"/>
    <s v="546540"/>
    <s v="경북법인고객담당"/>
    <s v="TC00000"/>
    <s v="B2C"/>
    <s v="TC50000"/>
    <s v="미디어"/>
    <s v="TC54000"/>
    <x v="6"/>
    <s v="TC54K01"/>
    <s v="GTV Biz"/>
    <s v="BM00940"/>
    <s v="GENIE TV 비즈"/>
    <x v="1"/>
    <s v="N"/>
    <s v="Y"/>
    <m/>
    <n v="735"/>
    <n v="735"/>
    <n v="735"/>
    <n v="735"/>
    <n v="0"/>
    <n v="0"/>
    <n v="0"/>
    <n v="0"/>
    <n v="0"/>
    <n v="0"/>
    <n v="0"/>
    <n v="0"/>
  </r>
  <r>
    <x v="0"/>
    <s v="(사)경북동부경영자협회"/>
    <s v="546517"/>
    <s v="대구/경북법인고객본부"/>
    <s v="546540"/>
    <s v="경북법인고객담당"/>
    <s v="TC00000"/>
    <s v="B2C"/>
    <s v="TC50000"/>
    <s v="미디어"/>
    <s v="TC54000"/>
    <x v="6"/>
    <s v="TC54K01"/>
    <s v="GTV Biz"/>
    <s v="BM00993"/>
    <s v="GTV 슬림 비즈"/>
    <x v="1"/>
    <s v="N"/>
    <s v="Y"/>
    <m/>
    <n v="294"/>
    <n v="294"/>
    <n v="294"/>
    <n v="294"/>
    <n v="294"/>
    <n v="294"/>
    <n v="294"/>
    <n v="294"/>
    <n v="294"/>
    <n v="294"/>
    <n v="294"/>
    <n v="294"/>
  </r>
  <r>
    <x v="0"/>
    <s v="(사)경북동부경영자협회"/>
    <s v="546517"/>
    <s v="대구/경북법인고객본부"/>
    <s v="546540"/>
    <s v="경북법인고객담당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10800"/>
    <n v="10800"/>
    <n v="10800"/>
    <n v="10800"/>
    <n v="10800"/>
    <n v="10800"/>
    <n v="10800"/>
    <n v="10800"/>
    <n v="10800"/>
    <n v="10800"/>
    <n v="10800"/>
    <n v="10800"/>
  </r>
  <r>
    <x v="0"/>
    <s v="(사)경북동부경영자협회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0"/>
    <s v="(사)경북동부경영자협회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0"/>
    <n v="0"/>
    <n v="0"/>
    <n v="0"/>
    <n v="193"/>
    <n v="3000"/>
    <n v="3000"/>
    <n v="3000"/>
    <n v="3000"/>
    <n v="3000"/>
    <n v="3000"/>
    <n v="3000"/>
  </r>
  <r>
    <x v="0"/>
    <s v="(사)경북동부경영자협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8720"/>
    <n v="18720"/>
    <n v="18720"/>
    <n v="18720"/>
    <n v="18720"/>
    <n v="18720"/>
    <n v="18720"/>
    <n v="18720"/>
    <n v="18720"/>
    <n v="18720"/>
    <n v="18720"/>
    <n v="18720"/>
  </r>
  <r>
    <x v="0"/>
    <s v="(사)경북동부경영자협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549"/>
    <n v="2818"/>
    <n v="6435"/>
    <n v="4212"/>
    <n v="2925"/>
    <n v="2613"/>
    <n v="2379"/>
    <n v="2418"/>
    <n v="31117"/>
    <n v="22173"/>
    <n v="2808"/>
    <n v="2184"/>
  </r>
  <r>
    <x v="0"/>
    <s v="(사)경북동부경영자협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91"/>
    <n v="2146"/>
    <n v="1130"/>
    <n v="3856"/>
    <n v="2088"/>
    <n v="884"/>
    <n v="1290"/>
    <n v="2102"/>
    <n v="10857"/>
    <n v="7262"/>
    <n v="1189"/>
    <n v="1551"/>
  </r>
  <r>
    <x v="0"/>
    <s v="(사)경북동부경영자협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156"/>
    <n v="975"/>
    <n v="156"/>
    <n v="78"/>
    <n v="78"/>
    <n v="273"/>
    <n v="195"/>
    <n v="2730"/>
    <n v="1248"/>
    <n v="0"/>
    <n v="156"/>
  </r>
  <r>
    <x v="0"/>
    <s v="(사)경북동부경영자협회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1500"/>
    <n v="31500"/>
    <n v="31500"/>
    <n v="31500"/>
    <n v="31500"/>
    <n v="31500"/>
    <n v="31500"/>
    <n v="31500"/>
    <n v="31500"/>
    <n v="31500"/>
    <n v="31500"/>
    <n v="31500"/>
  </r>
  <r>
    <x v="0"/>
    <s v="(사)경북동부경영자협회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19355"/>
    <n v="20000"/>
    <n v="20000"/>
    <n v="20000"/>
    <n v="20000"/>
    <n v="20000"/>
    <n v="20000"/>
    <n v="20000"/>
  </r>
  <r>
    <x v="0"/>
    <s v="(사)경북동부경영자협회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0"/>
    <s v="(사)경북동부경영자협회"/>
    <s v="540026"/>
    <s v="영업·채널본부"/>
    <s v="540026"/>
    <s v="(자체)영업·채널본부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"/>
    <s v="(사)경북미래문화재단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7583"/>
    <n v="18395"/>
    <n v="17970"/>
    <n v="27039"/>
    <n v="28875"/>
    <n v="22947"/>
    <n v="21502"/>
    <n v="21619"/>
    <n v="38899"/>
    <n v="21256"/>
    <n v="24034"/>
    <n v="19984"/>
  </r>
  <r>
    <x v="1"/>
    <s v="(사)경북미래문화재단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6600"/>
    <n v="6600"/>
    <n v="6600"/>
    <n v="4400"/>
    <n v="4400"/>
    <n v="4400"/>
    <n v="4400"/>
    <n v="4400"/>
    <n v="4400"/>
    <n v="4400"/>
    <n v="4400"/>
    <n v="4400"/>
  </r>
  <r>
    <x v="1"/>
    <s v="(사)경북미래문화재단"/>
    <s v="546483"/>
    <s v="대구/경북고객본부"/>
    <s v="546514"/>
    <s v="경북북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0"/>
    <n v="0"/>
    <n v="0"/>
    <n v="31187"/>
    <n v="0"/>
    <n v="0"/>
    <n v="0"/>
    <n v="0"/>
    <n v="0"/>
    <n v="0"/>
    <n v="0"/>
  </r>
  <r>
    <x v="1"/>
    <s v="(사)경북미래문화재단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81000"/>
    <n v="81000"/>
    <n v="81000"/>
    <n v="81000"/>
    <n v="81000"/>
    <n v="81000"/>
    <n v="81000"/>
    <n v="81000"/>
    <n v="81000"/>
    <n v="81000"/>
    <n v="81000"/>
    <n v="81000"/>
  </r>
  <r>
    <x v="1"/>
    <s v="(사)경북미래문화재단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8160"/>
    <n v="8160"/>
    <n v="8160"/>
    <n v="8160"/>
    <n v="8160"/>
    <n v="8160"/>
    <n v="8160"/>
    <n v="8160"/>
    <n v="8160"/>
    <n v="8160"/>
    <n v="8034"/>
    <n v="8034"/>
  </r>
  <r>
    <x v="1"/>
    <s v="(사)경북미래문화재단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"/>
    <s v="(사)경북미래문화재단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0"/>
    <n v="962"/>
    <n v="962"/>
    <n v="962"/>
    <n v="962"/>
    <n v="962"/>
    <n v="962"/>
    <n v="962"/>
    <n v="962"/>
    <n v="962"/>
  </r>
  <r>
    <x v="1"/>
    <s v="(사)경북미래문화재단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0"/>
    <n v="21778"/>
    <n v="33333"/>
    <n v="33333"/>
    <n v="15054"/>
    <n v="0"/>
    <n v="0"/>
    <n v="0"/>
    <n v="0"/>
    <n v="0"/>
  </r>
  <r>
    <x v="1"/>
    <s v="(사)경북미래문화재단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"/>
    <s v="(사)경북북부연구원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8562"/>
    <n v="10409"/>
    <n v="9007"/>
    <n v="9840"/>
    <n v="10373"/>
    <n v="7355"/>
    <n v="10582"/>
    <n v="14593"/>
    <n v="16269"/>
    <n v="12292"/>
    <n v="10792"/>
    <n v="11319"/>
  </r>
  <r>
    <x v="2"/>
    <s v="(사)경북북부연구원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2"/>
    <s v="(사)경북북부연구원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"/>
    <s v="(사)경북북부연구원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"/>
    <s v="(사)경북북부연구원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2"/>
    <s v="(사)경북북부연구원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13637"/>
    <n v="0"/>
    <n v="0"/>
    <n v="0"/>
    <n v="0"/>
    <n v="0"/>
    <n v="0"/>
    <n v="0"/>
    <n v="0"/>
    <n v="0"/>
    <n v="0"/>
    <n v="0"/>
  </r>
  <r>
    <x v="2"/>
    <s v="(사)경북북부연구원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25000"/>
  </r>
  <r>
    <x v="2"/>
    <s v="(사)경북북부연구원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1"/>
    <s v="N"/>
    <s v="Y"/>
    <m/>
    <n v="588"/>
    <n v="588"/>
    <n v="588"/>
    <n v="588"/>
    <n v="588"/>
    <n v="588"/>
    <n v="588"/>
    <n v="588"/>
    <n v="588"/>
    <n v="588"/>
    <n v="588"/>
    <n v="588"/>
  </r>
  <r>
    <x v="2"/>
    <s v="(사)경북북부연구원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"/>
    <s v="(사)경북북부연구원"/>
    <s v="540002"/>
    <s v="마케팅혁신본부"/>
    <s v="540023"/>
    <s v="유선정책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"/>
    <s v="(사)구미중소기업협의회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52334"/>
    <n v="84620"/>
    <n v="56023"/>
    <n v="51439"/>
    <n v="52088"/>
    <n v="40067"/>
    <n v="43562"/>
    <n v="62556"/>
    <n v="54357"/>
    <n v="57277"/>
    <n v="57734"/>
    <n v="48907"/>
  </r>
  <r>
    <x v="3"/>
    <s v="(사)구미중소기업협의회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"/>
    <s v="(사)구미중소기업협의회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3"/>
    <s v="(사)구미중소기업협의회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680"/>
    <n v="4680"/>
    <n v="4680"/>
    <n v="4680"/>
    <n v="4680"/>
    <n v="4680"/>
    <n v="4680"/>
    <n v="4680"/>
    <n v="4680"/>
    <n v="4680"/>
    <n v="4680"/>
    <n v="4680"/>
  </r>
  <r>
    <x v="3"/>
    <s v="(사)구미중소기업협의회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0"/>
    <n v="0"/>
    <n v="0"/>
    <n v="49091"/>
    <n v="0"/>
    <n v="0"/>
    <n v="0"/>
  </r>
  <r>
    <x v="3"/>
    <s v="(사)구미중소기업협의회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1209"/>
    <n v="0"/>
    <n v="49"/>
    <n v="117"/>
    <n v="0"/>
    <n v="0"/>
    <n v="0"/>
    <n v="78"/>
    <n v="312"/>
    <n v="39"/>
    <n v="507"/>
  </r>
  <r>
    <x v="3"/>
    <s v="(사)구미중소기업협의회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116"/>
    <n v="0"/>
    <n v="0"/>
    <n v="362"/>
    <n v="145"/>
    <n v="145"/>
    <n v="0"/>
    <n v="0"/>
  </r>
  <r>
    <x v="3"/>
    <s v="(사)구미중소기업협의회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0"/>
    <n v="0"/>
    <n v="0"/>
  </r>
  <r>
    <x v="3"/>
    <s v="(사)구미중소기업협의회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0"/>
    <n v="0"/>
    <n v="0"/>
    <n v="0"/>
    <n v="0"/>
    <n v="0"/>
    <n v="0"/>
    <n v="0"/>
    <n v="25000"/>
    <n v="0"/>
    <n v="0"/>
    <n v="0"/>
  </r>
  <r>
    <x v="3"/>
    <s v="(사)구미중소기업협의회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0"/>
    <n v="0"/>
    <n v="0"/>
    <n v="0"/>
    <n v="0"/>
    <n v="0"/>
    <n v="0"/>
    <n v="962"/>
    <n v="962"/>
    <n v="962"/>
  </r>
  <r>
    <x v="3"/>
    <s v="(사)구미중소기업협의회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7000"/>
    <n v="27000"/>
    <n v="27000"/>
    <n v="27000"/>
    <n v="27000"/>
    <n v="27000"/>
    <n v="27000"/>
    <n v="27000"/>
    <n v="27000"/>
    <n v="27000"/>
    <n v="27000"/>
    <n v="27000"/>
  </r>
  <r>
    <x v="3"/>
    <s v="(사)구미중소기업협의회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0"/>
    <n v="0"/>
    <n v="0"/>
    <n v="0"/>
    <n v="0"/>
    <n v="0"/>
    <n v="0"/>
    <n v="27272"/>
    <n v="27272"/>
    <n v="27272"/>
  </r>
  <r>
    <x v="3"/>
    <s v="(사)구미중소기업협의회"/>
    <s v="546517"/>
    <s v="대구/경북법인고객본부"/>
    <s v="546517"/>
    <s v="(자체)대구/경북법인고객본부"/>
    <s v="TC00000"/>
    <s v="B2C"/>
    <s v="MB10000"/>
    <s v="무선"/>
    <s v="MB11000"/>
    <x v="13"/>
    <s v="MB11K01"/>
    <s v="3G 트래픽"/>
    <s v="BM00757"/>
    <s v="3G 정보료"/>
    <x v="0"/>
    <s v="N"/>
    <s v="Y"/>
    <m/>
    <n v="-3713"/>
    <n v="-3620"/>
    <n v="-3562"/>
    <n v="-3646"/>
    <n v="-3712"/>
    <n v="-3834"/>
    <n v="-3972"/>
    <n v="-4060"/>
    <n v="-4092"/>
    <n v="-4010"/>
    <n v="-3962"/>
    <n v="-4040"/>
  </r>
  <r>
    <x v="3"/>
    <s v="(사)구미중소기업협의회"/>
    <s v="546517"/>
    <s v="대구/경북법인고객본부"/>
    <s v="546517"/>
    <s v="(자체)대구/경북법인고객본부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2519"/>
    <n v="3937"/>
    <n v="3337"/>
    <n v="2519"/>
    <n v="3337"/>
    <n v="3337"/>
    <n v="3337"/>
    <n v="3337"/>
    <n v="4002"/>
    <n v="3337"/>
    <n v="3337"/>
    <n v="3187"/>
  </r>
  <r>
    <x v="3"/>
    <s v="(사)구미중소기업협의회"/>
    <s v="546517"/>
    <s v="대구/경북법인고객본부"/>
    <s v="546517"/>
    <s v="(자체)대구/경북법인고객본부"/>
    <s v="TC00000"/>
    <s v="B2C"/>
    <s v="MB10000"/>
    <s v="무선"/>
    <s v="MB1G000"/>
    <x v="14"/>
    <s v="MB1GK04"/>
    <s v="5G 데이터부가"/>
    <s v="BM10097"/>
    <s v="5G 데이터월정형"/>
    <x v="0"/>
    <s v="N"/>
    <s v="Y"/>
    <m/>
    <n v="0"/>
    <n v="0"/>
    <n v="0"/>
    <n v="0"/>
    <n v="0"/>
    <n v="6363"/>
    <n v="0"/>
    <n v="0"/>
    <n v="0"/>
    <n v="0"/>
    <n v="0"/>
    <n v="0"/>
  </r>
  <r>
    <x v="3"/>
    <s v="(사)구미중소기업협의회"/>
    <s v="546517"/>
    <s v="대구/경북법인고객본부"/>
    <s v="546517"/>
    <s v="(자체)대구/경북법인고객본부"/>
    <s v="TC00000"/>
    <s v="B2C"/>
    <s v="MB10000"/>
    <s v="무선"/>
    <s v="MB1G000"/>
    <x v="14"/>
    <s v="MB1GK05"/>
    <s v="5G 콘텐츠부가"/>
    <s v="BM10412"/>
    <s v="5G OTT 구독"/>
    <x v="0"/>
    <s v="N"/>
    <s v="Y"/>
    <m/>
    <n v="0"/>
    <n v="0"/>
    <n v="0"/>
    <n v="0"/>
    <n v="0"/>
    <n v="0"/>
    <n v="0"/>
    <n v="0"/>
    <n v="0"/>
    <n v="0"/>
    <n v="0"/>
    <n v="0"/>
  </r>
  <r>
    <x v="3"/>
    <s v="(사)구미중소기업협의회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1700"/>
    <n v="1700"/>
    <n v="1700"/>
    <n v="1700"/>
    <n v="1700"/>
    <n v="1700"/>
    <n v="1700"/>
    <n v="1700"/>
    <n v="1700"/>
    <n v="1700"/>
    <n v="1700"/>
    <n v="1700"/>
  </r>
  <r>
    <x v="3"/>
    <s v="(사)구미중소기업협의회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400"/>
    <n v="400"/>
    <n v="400"/>
    <n v="400"/>
    <n v="400"/>
    <n v="400"/>
    <n v="400"/>
    <n v="400"/>
    <n v="400"/>
    <n v="400"/>
    <n v="400"/>
    <n v="400"/>
  </r>
  <r>
    <x v="3"/>
    <s v="(사)구미중소기업협의회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0"/>
    <n v="0"/>
    <n v="0"/>
    <n v="0"/>
    <n v="134"/>
    <n v="4003"/>
    <n v="0"/>
    <n v="0"/>
    <n v="0"/>
    <n v="0"/>
  </r>
  <r>
    <x v="3"/>
    <s v="(사)구미중소기업협의회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476263.435"/>
    <n v="404618.94199999998"/>
    <n v="366879.84899999999"/>
    <n v="366883.84899999999"/>
    <n v="366881.84899999999"/>
    <n v="367174.95699999999"/>
    <n v="370204.26799999998"/>
    <n v="370215.26799999998"/>
    <n v="347832.26799999998"/>
    <n v="347043.26799999998"/>
    <n v="339559.26799999998"/>
    <n v="345299.89500000002"/>
  </r>
  <r>
    <x v="3"/>
    <s v="(사)구미중소기업협의회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360"/>
  </r>
  <r>
    <x v="4"/>
    <s v="(사)안동시농업인단체협의회"/>
    <s v="546483"/>
    <s v="대구/경북고객본부"/>
    <s v="546514"/>
    <s v="경북북부지사"/>
    <s v="KE00000"/>
    <s v="B2B"/>
    <s v="KE20000"/>
    <s v="Enterprise CT"/>
    <s v="KE54000"/>
    <x v="0"/>
    <s v="KE54K03"/>
    <s v="스마트메시지"/>
    <s v="BM01166"/>
    <s v="스마트메시지WEB"/>
    <x v="0"/>
    <s v="N"/>
    <s v="Y"/>
    <m/>
    <n v="3000"/>
    <n v="5250"/>
    <n v="6600"/>
    <n v="3000"/>
    <n v="0"/>
    <n v="0"/>
    <n v="5150"/>
    <n v="200"/>
    <n v="4200"/>
    <n v="4650"/>
    <n v="5250"/>
    <n v="100"/>
  </r>
  <r>
    <x v="4"/>
    <s v="(사)안동시농업인단체협의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4"/>
    <s v="(사)안동시농업인단체협의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73"/>
    <n v="117"/>
    <n v="351"/>
    <n v="507"/>
    <n v="351"/>
    <n v="234"/>
    <n v="117"/>
    <n v="156"/>
    <n v="390"/>
    <n v="390"/>
    <n v="156"/>
    <n v="39"/>
  </r>
  <r>
    <x v="4"/>
    <s v="(사)안동시농업인단체협의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391"/>
    <n v="0"/>
    <n v="0"/>
    <n v="0"/>
    <n v="362"/>
    <n v="0"/>
    <n v="0"/>
    <n v="145"/>
    <n v="797"/>
    <n v="0"/>
    <n v="0"/>
  </r>
  <r>
    <x v="4"/>
    <s v="(사)안동시농업인단체협의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391"/>
    <n v="1725"/>
    <n v="522"/>
    <n v="826"/>
    <n v="449"/>
    <n v="420"/>
    <n v="246"/>
    <n v="72"/>
    <n v="1116"/>
    <n v="130"/>
    <n v="1551"/>
    <n v="72"/>
  </r>
  <r>
    <x v="4"/>
    <s v="(사)안동시농업인단체협의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4"/>
    <s v="(사)안동시농업인단체협의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4"/>
    <s v="(사)안동시농업인단체협의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8500"/>
    <n v="28500"/>
    <n v="28500"/>
    <n v="28500"/>
    <n v="28500"/>
    <n v="28500"/>
    <n v="28500"/>
    <n v="28500"/>
    <n v="28500"/>
    <n v="28500"/>
    <n v="28500"/>
    <n v="28500"/>
  </r>
  <r>
    <x v="5"/>
    <s v="(재)영남문화재연구원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5"/>
    <s v="(재)영남문화재연구원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1266"/>
    <n v="29703"/>
    <n v="27738"/>
    <n v="30465"/>
    <n v="20222"/>
    <n v="26412"/>
    <n v="24404"/>
    <n v="21235"/>
    <n v="28694"/>
    <n v="26885"/>
    <n v="25303"/>
    <n v="32918"/>
  </r>
  <r>
    <x v="5"/>
    <s v="(재)영남문화재연구원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Y"/>
    <s v="Y"/>
    <m/>
    <n v="0"/>
    <n v="1424"/>
    <n v="8000"/>
    <n v="8000"/>
    <n v="8000"/>
    <n v="8000"/>
    <n v="8000"/>
    <n v="8000"/>
    <n v="8000"/>
    <n v="8000"/>
    <n v="8000"/>
    <n v="8000"/>
  </r>
  <r>
    <x v="5"/>
    <s v="(재)영남문화재연구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800"/>
    <n v="10800"/>
    <n v="6156"/>
    <n v="3600"/>
    <n v="3600"/>
    <n v="3600"/>
    <n v="3600"/>
    <n v="3600"/>
    <n v="3600"/>
    <n v="3600"/>
    <n v="3600"/>
    <n v="3600"/>
  </r>
  <r>
    <x v="5"/>
    <s v="(재)영남문화재연구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0"/>
    <n v="39"/>
    <n v="0"/>
    <n v="0"/>
    <n v="0"/>
    <n v="0"/>
  </r>
  <r>
    <x v="5"/>
    <s v="(재)영남문화재연구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87"/>
    <n v="333"/>
    <n v="87"/>
    <n v="87"/>
    <n v="101"/>
    <n v="101"/>
    <n v="159"/>
    <n v="116"/>
    <n v="116"/>
    <n v="275"/>
    <n v="188"/>
    <n v="174"/>
  </r>
  <r>
    <x v="5"/>
    <s v="(재)영남문화재연구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"/>
    <n v="78"/>
    <n v="0"/>
    <n v="0"/>
    <n v="0"/>
    <n v="0"/>
    <n v="156"/>
    <n v="117"/>
    <n v="39"/>
    <n v="195"/>
    <n v="0"/>
    <n v="78"/>
  </r>
  <r>
    <x v="5"/>
    <s v="(재)영남문화재연구원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0"/>
    <n v="0"/>
    <n v="0"/>
    <n v="0"/>
    <n v="0"/>
    <n v="0"/>
    <n v="0"/>
    <n v="0"/>
    <n v="0"/>
    <n v="0"/>
    <n v="0"/>
    <n v="0"/>
  </r>
  <r>
    <x v="5"/>
    <s v="(재)영남문화재연구원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0"/>
    <n v="0"/>
    <n v="0"/>
    <n v="0"/>
    <n v="70113"/>
    <n v="94500"/>
    <n v="94500"/>
    <n v="94500"/>
    <n v="94500"/>
    <n v="94500"/>
    <n v="94500"/>
    <n v="94500"/>
  </r>
  <r>
    <x v="5"/>
    <s v="(재)영남문화재연구원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2"/>
    <s v="인터넷 슬림 엔토피아"/>
    <x v="0"/>
    <s v="N"/>
    <s v="Y"/>
    <m/>
    <n v="51840"/>
    <n v="51840"/>
    <n v="51840"/>
    <n v="51840"/>
    <n v="13378"/>
    <n v="0"/>
    <n v="0"/>
    <n v="0"/>
    <n v="0"/>
    <n v="0"/>
    <n v="0"/>
    <n v="0"/>
  </r>
  <r>
    <x v="5"/>
    <s v="(재)영남문화재연구원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3"/>
    <s v="인터넷 슬림 프리미엄"/>
    <x v="0"/>
    <s v="N"/>
    <s v="Y"/>
    <m/>
    <n v="22950"/>
    <n v="22950"/>
    <n v="22950"/>
    <n v="22950"/>
    <n v="5923"/>
    <n v="0"/>
    <n v="0"/>
    <n v="0"/>
    <n v="0"/>
    <n v="0"/>
    <n v="0"/>
    <n v="0"/>
  </r>
  <r>
    <x v="5"/>
    <s v="(재)영남문화재연구원"/>
    <s v="546483"/>
    <s v="대구/경북고객본부"/>
    <s v="546502"/>
    <s v="서대구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5"/>
    <s v="(재)영남문화재연구원"/>
    <s v="546517"/>
    <s v="대구/경북법인고객본부"/>
    <s v="546517"/>
    <s v="(자체)대구/경북법인고객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5"/>
    <s v="(재)영남문화재연구원"/>
    <s v="540026"/>
    <s v="영업·채널본부"/>
    <s v="540033"/>
    <s v="디지털채널담당"/>
    <s v="KE00000"/>
    <s v="B2B"/>
    <s v="KE20000"/>
    <s v="Enterprise CT"/>
    <s v="KE54000"/>
    <x v="0"/>
    <s v="KE54K03"/>
    <s v="스마트메시지"/>
    <s v="BM00211"/>
    <s v="스마트메시지Plus"/>
    <x v="0"/>
    <s v="N"/>
    <s v="Y"/>
    <m/>
    <n v="5232"/>
    <n v="3494"/>
    <n v="2619"/>
    <n v="2065"/>
    <n v="2134"/>
    <n v="3171"/>
    <n v="1604"/>
    <n v="559"/>
    <n v="3203"/>
    <n v="1556"/>
    <n v="1598"/>
    <n v="3235"/>
  </r>
  <r>
    <x v="6"/>
    <s v="(재)왜관성베네딕도수도원"/>
    <s v="545784"/>
    <s v="강북/강원고객본부"/>
    <s v="545807"/>
    <s v="광화문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250"/>
    <n v="0"/>
    <n v="0"/>
    <n v="0"/>
    <n v="0"/>
    <n v="0"/>
    <n v="0"/>
    <n v="0"/>
    <n v="0"/>
    <n v="0"/>
    <n v="0"/>
  </r>
  <r>
    <x v="6"/>
    <s v="(재)왜관성베네딕도수도원"/>
    <s v="545784"/>
    <s v="강북/강원고객본부"/>
    <s v="545807"/>
    <s v="광화문지사"/>
    <s v="KE00000"/>
    <s v="B2B"/>
    <s v="KE20000"/>
    <s v="Enterprise CT"/>
    <s v="KE54000"/>
    <x v="0"/>
    <s v="KE54K03"/>
    <s v="스마트메시지"/>
    <s v="BM01169"/>
    <s v="스마트메시지POP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6"/>
    <s v="(재)왜관성베네딕도수도원"/>
    <s v="545784"/>
    <s v="강북/강원고객본부"/>
    <s v="545807"/>
    <s v="광화문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6"/>
    <s v="(재)왜관성베네딕도수도원"/>
    <s v="545834"/>
    <s v="강북/강원법인고객본부"/>
    <s v="545851"/>
    <s v="북부법인고객1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200"/>
    <n v="0"/>
    <n v="250"/>
    <n v="450"/>
    <n v="250"/>
    <n v="300"/>
    <n v="550"/>
    <n v="300"/>
    <n v="450"/>
    <n v="300"/>
    <n v="350"/>
    <n v="350"/>
  </r>
  <r>
    <x v="6"/>
    <s v="(재)왜관성베네딕도수도원"/>
    <s v="545834"/>
    <s v="강북/강원법인고객본부"/>
    <s v="545851"/>
    <s v="북부법인고객1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6"/>
    <s v="(재)왜관성베네딕도수도원"/>
    <s v="545834"/>
    <s v="강북/강원법인고객본부"/>
    <s v="545851"/>
    <s v="북부법인고객1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6"/>
    <s v="(재)왜관성베네딕도수도원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970"/>
    <n v="6970"/>
    <n v="6970"/>
    <n v="6970"/>
    <n v="6970"/>
    <n v="6970"/>
    <n v="6970"/>
    <n v="6970"/>
    <n v="6970"/>
    <n v="6970"/>
    <n v="0"/>
    <n v="0"/>
  </r>
  <r>
    <x v="6"/>
    <s v="(재)왜관성베네딕도수도원"/>
    <s v="546517"/>
    <s v="대구/경북법인고객본부"/>
    <s v="546517"/>
    <s v="(자체)대구/경북법인고객본부"/>
    <s v="TC00000"/>
    <s v="B2C"/>
    <s v="MB10000"/>
    <s v="무선"/>
    <s v="MB11000"/>
    <x v="13"/>
    <s v="MB11K12"/>
    <s v="3G 기타부가"/>
    <s v="BM00780"/>
    <s v="3G 기타부가"/>
    <x v="0"/>
    <s v="N"/>
    <s v="Y"/>
    <m/>
    <n v="0"/>
    <n v="0"/>
    <n v="0"/>
    <n v="0"/>
    <n v="795"/>
    <n v="0"/>
    <n v="794"/>
    <n v="810"/>
    <n v="810"/>
    <n v="810"/>
    <n v="392"/>
    <n v="0"/>
  </r>
  <r>
    <x v="6"/>
    <s v="(재)왜관성베네딕도수도원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50"/>
    <n v="0"/>
    <n v="0"/>
    <n v="0"/>
    <n v="0"/>
    <n v="50"/>
    <n v="300"/>
    <n v="50"/>
  </r>
  <r>
    <x v="6"/>
    <s v="(재)왜관성베네딕도수도원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0096"/>
    <n v="9902"/>
    <n v="10867"/>
    <n v="12516"/>
    <n v="12439"/>
    <n v="11295"/>
    <n v="10192"/>
    <n v="9740"/>
    <n v="14318"/>
    <n v="10404"/>
    <n v="11281"/>
    <n v="11930"/>
  </r>
  <r>
    <x v="6"/>
    <s v="(재)왜관성베네딕도수도원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Y"/>
    <s v="Y"/>
    <m/>
    <n v="0"/>
    <n v="0"/>
    <n v="0"/>
    <n v="0"/>
    <n v="0"/>
    <n v="10966"/>
    <n v="11272"/>
    <n v="11272"/>
    <n v="11272"/>
    <n v="11272"/>
    <n v="29293"/>
    <n v="11272"/>
  </r>
  <r>
    <x v="6"/>
    <s v="(재)왜관성베네딕도수도원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275836"/>
    <n v="226801"/>
    <n v="234005"/>
    <n v="228469"/>
    <n v="223267"/>
    <n v="213972"/>
    <n v="236710"/>
    <n v="230765"/>
    <n v="224428"/>
    <n v="227440"/>
    <n v="242274"/>
    <n v="246476"/>
  </r>
  <r>
    <x v="6"/>
    <s v="(재)왜관성베네딕도수도원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70"/>
    <s v="구내교환DID국선"/>
    <x v="0"/>
    <s v="N"/>
    <s v="Y"/>
    <m/>
    <n v="98000"/>
    <n v="98000"/>
    <n v="98000"/>
    <n v="98000"/>
    <n v="98000"/>
    <n v="98000"/>
    <n v="98000"/>
    <n v="98000"/>
    <n v="98000"/>
    <n v="98000"/>
    <n v="98000"/>
    <n v="98000"/>
  </r>
  <r>
    <x v="6"/>
    <s v="(재)왜관성베네딕도수도원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71"/>
    <s v="구내교환DOD국선"/>
    <x v="0"/>
    <s v="N"/>
    <s v="Y"/>
    <m/>
    <n v="299801"/>
    <n v="299721"/>
    <n v="299334"/>
    <n v="299260"/>
    <n v="298920"/>
    <n v="298312"/>
    <n v="298714"/>
    <n v="299314"/>
    <n v="299366"/>
    <n v="299881"/>
    <n v="299624"/>
    <n v="299537"/>
  </r>
  <r>
    <x v="6"/>
    <s v="(재)왜관성베네딕도수도원"/>
    <s v="546517"/>
    <s v="대구/경북법인고객본부"/>
    <s v="546540"/>
    <s v="경북법인고객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8000"/>
    <n v="8000"/>
    <n v="8000"/>
    <n v="8000"/>
    <n v="8000"/>
    <n v="1066"/>
    <n v="0"/>
    <n v="0"/>
    <n v="0"/>
    <n v="0"/>
    <n v="0"/>
    <n v="0"/>
  </r>
  <r>
    <x v="6"/>
    <s v="(재)왜관성베네딕도수도원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349"/>
    <n v="0"/>
    <n v="0"/>
    <n v="0"/>
    <n v="0"/>
    <n v="0"/>
  </r>
  <r>
    <x v="6"/>
    <s v="(재)왜관성베네딕도수도원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6"/>
    <s v="(재)왜관성베네딕도수도원"/>
    <s v="546517"/>
    <s v="대구/경북법인고객본부"/>
    <s v="546540"/>
    <s v="경북법인고객담당"/>
    <s v="TC00000"/>
    <s v="B2C"/>
    <s v="TC60000"/>
    <s v="Customer Incubation"/>
    <s v="KEB4000"/>
    <x v="4"/>
    <s v="KEB4K01"/>
    <s v="1541콜렉트콜"/>
    <s v="BM00126"/>
    <s v="1541콜렉트콜"/>
    <x v="0"/>
    <s v="N"/>
    <s v="Y"/>
    <m/>
    <n v="0"/>
    <n v="0"/>
    <n v="0"/>
    <n v="0"/>
    <n v="0"/>
    <n v="0"/>
    <n v="0"/>
    <n v="0"/>
    <n v="0"/>
    <n v="0"/>
    <n v="0"/>
    <n v="0"/>
  </r>
  <r>
    <x v="6"/>
    <s v="(재)왜관성베네딕도수도원"/>
    <s v="546517"/>
    <s v="대구/경북법인고객본부"/>
    <s v="546540"/>
    <s v="경북법인고객담당"/>
    <s v="TC00000"/>
    <s v="B2C"/>
    <s v="TC60000"/>
    <s v="Customer Incubation"/>
    <s v="KEB4000"/>
    <x v="4"/>
    <s v="KEB4K09"/>
    <s v="AI 통화비서"/>
    <s v="BM10364"/>
    <s v="AI 통화비서"/>
    <x v="0"/>
    <s v="Y"/>
    <s v="Y"/>
    <m/>
    <n v="0"/>
    <n v="0"/>
    <n v="0"/>
    <n v="0"/>
    <n v="0"/>
    <n v="0"/>
    <n v="728.67700000000002"/>
    <n v="3760.05"/>
    <n v="3760.05"/>
    <n v="3760.05"/>
    <n v="3760.05"/>
    <n v="3760.05"/>
  </r>
  <r>
    <x v="6"/>
    <s v="(재)왜관성베네딕도수도원"/>
    <s v="546517"/>
    <s v="대구/경북법인고객본부"/>
    <s v="546540"/>
    <s v="경북법인고객담당"/>
    <s v="TC00000"/>
    <s v="B2C"/>
    <s v="TC60000"/>
    <s v="Customer Incubation"/>
    <s v="KEB4000"/>
    <x v="4"/>
    <s v="KEB4K03"/>
    <s v="AnyFax"/>
    <s v="BM00129"/>
    <s v="AnyFax"/>
    <x v="0"/>
    <s v="N"/>
    <s v="Y"/>
    <m/>
    <n v="0"/>
    <n v="0"/>
    <n v="0"/>
    <n v="39"/>
    <n v="0"/>
    <n v="0"/>
    <n v="0"/>
    <n v="0"/>
    <n v="0"/>
    <n v="0"/>
    <n v="0"/>
    <n v="0"/>
  </r>
  <r>
    <x v="6"/>
    <s v="(재)왜관성베네딕도수도원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6200"/>
    <n v="6200"/>
    <n v="6200"/>
    <n v="6200"/>
    <n v="6200"/>
    <n v="6200"/>
    <n v="6200"/>
    <n v="6200"/>
    <n v="6200"/>
    <n v="6200"/>
    <n v="6200"/>
    <n v="6200"/>
  </r>
  <r>
    <x v="6"/>
    <s v="(재)왜관성베네딕도수도원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8000"/>
    <n v="18000"/>
    <n v="18000"/>
    <n v="18000"/>
    <n v="18000"/>
    <n v="18000"/>
    <n v="18000"/>
    <n v="18000"/>
    <n v="18000"/>
    <n v="18000"/>
    <n v="18000"/>
    <n v="18000"/>
  </r>
  <r>
    <x v="6"/>
    <s v="(재)왜관성베네딕도수도원"/>
    <s v="546517"/>
    <s v="대구/경북법인고객본부"/>
    <s v="546540"/>
    <s v="경북법인고객담당"/>
    <s v="TC00000"/>
    <s v="B2C"/>
    <s v="TC60000"/>
    <s v="Customer Incubation"/>
    <s v="KEB4000"/>
    <x v="4"/>
    <s v="KEB4K07"/>
    <s v="홈지능망부가기타"/>
    <s v="BM00690"/>
    <s v="나우콜"/>
    <x v="0"/>
    <s v="N"/>
    <s v="Y"/>
    <m/>
    <n v="0"/>
    <n v="0"/>
    <n v="0"/>
    <n v="0"/>
    <n v="0"/>
    <n v="0"/>
    <n v="0"/>
    <n v="0"/>
    <n v="0"/>
    <n v="0"/>
    <n v="72"/>
    <n v="0"/>
  </r>
  <r>
    <x v="6"/>
    <s v="(재)왜관성베네딕도수도원"/>
    <s v="546517"/>
    <s v="대구/경북법인고객본부"/>
    <s v="546540"/>
    <s v="경북법인고객담당"/>
    <s v="TC00000"/>
    <s v="B2C"/>
    <s v="TC60000"/>
    <s v="Customer Incubation"/>
    <s v="KEB4000"/>
    <x v="4"/>
    <s v="KEB4K07"/>
    <s v="홈지능망부가기타"/>
    <s v="BM00142"/>
    <s v="패스콜"/>
    <x v="0"/>
    <s v="N"/>
    <s v="Y"/>
    <m/>
    <n v="1260"/>
    <n v="1333"/>
    <n v="1274"/>
    <n v="1667"/>
    <n v="1058"/>
    <n v="1855"/>
    <n v="2116"/>
    <n v="1041"/>
    <n v="1841"/>
    <n v="1014"/>
    <n v="1971"/>
    <n v="4248"/>
  </r>
  <r>
    <x v="6"/>
    <s v="(재)왜관성베네딕도수도원"/>
    <s v="546517"/>
    <s v="대구/경북법인고객본부"/>
    <s v="546540"/>
    <s v="경북법인고객담당"/>
    <s v="TC00000"/>
    <s v="B2C"/>
    <s v="TC50000"/>
    <s v="미디어"/>
    <s v="TC51000"/>
    <x v="16"/>
    <s v="TC51K02"/>
    <s v="GTS 일반"/>
    <s v="BM00510"/>
    <s v="이코노미(skylife전환)"/>
    <x v="0"/>
    <s v="N"/>
    <s v="Y"/>
    <m/>
    <n v="6864"/>
    <n v="6864"/>
    <n v="6864"/>
    <n v="6864"/>
    <n v="6864"/>
    <n v="6864"/>
    <n v="6864"/>
    <n v="3764"/>
    <n v="0"/>
    <n v="0"/>
    <n v="0"/>
    <n v="0"/>
  </r>
  <r>
    <x v="6"/>
    <s v="(재)왜관성베네딕도수도원"/>
    <s v="546517"/>
    <s v="대구/경북법인고객본부"/>
    <s v="546540"/>
    <s v="경북법인고객담당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6"/>
    <s v="(재)왜관성베네딕도수도원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477"/>
    <s v="GENIE TV 라이브(실속형) ICOD"/>
    <x v="0"/>
    <s v="N"/>
    <s v="Y"/>
    <m/>
    <n v="9600"/>
    <n v="9600"/>
    <n v="9600"/>
    <n v="9600"/>
    <n v="9600"/>
    <n v="9600"/>
    <n v="9600"/>
    <n v="9600"/>
    <n v="9600"/>
    <n v="9600"/>
    <n v="9600"/>
    <n v="9600"/>
  </r>
  <r>
    <x v="6"/>
    <s v="(재)왜관성베네딕도수도원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92"/>
    <s v="GTV 라이트"/>
    <x v="0"/>
    <s v="N"/>
    <s v="Y"/>
    <m/>
    <n v="0"/>
    <n v="0"/>
    <n v="0"/>
    <n v="0"/>
    <n v="0"/>
    <n v="0"/>
    <n v="0"/>
    <n v="6503"/>
    <n v="14400"/>
    <n v="14400"/>
    <n v="14400"/>
    <n v="14400"/>
  </r>
  <r>
    <x v="6"/>
    <s v="(재)왜관성베네딕도수도원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6"/>
    <s v="(재)왜관성베네딕도수도원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6"/>
    <s v="(재)왜관성베네딕도수도원"/>
    <s v="546517"/>
    <s v="대구/경북법인고객본부"/>
    <s v="546540"/>
    <s v="경북법인고객담당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508"/>
    <n v="0"/>
    <n v="254"/>
    <n v="4550"/>
    <n v="7000"/>
    <n v="7700"/>
    <n v="0"/>
    <n v="11327"/>
    <n v="0"/>
    <n v="5250"/>
    <n v="22050"/>
  </r>
  <r>
    <x v="6"/>
    <s v="(재)왜관성베네딕도수도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18010"/>
    <n v="118010"/>
    <n v="118010"/>
    <n v="118010"/>
    <n v="118010"/>
    <n v="111078"/>
    <n v="110010"/>
    <n v="110010"/>
    <n v="110010"/>
    <n v="110010"/>
    <n v="110010"/>
    <n v="110010"/>
  </r>
  <r>
    <x v="6"/>
    <s v="(재)왜관성베네딕도수도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32728"/>
    <n v="0"/>
    <n v="32728"/>
    <n v="0"/>
    <n v="0"/>
    <n v="0"/>
    <n v="29091"/>
  </r>
  <r>
    <x v="6"/>
    <s v="(재)왜관성베네딕도수도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0"/>
    <n v="32728"/>
    <n v="0"/>
    <n v="0"/>
    <n v="0"/>
    <n v="0"/>
    <n v="0"/>
    <n v="0"/>
  </r>
  <r>
    <x v="6"/>
    <s v="(재)왜관성베네딕도수도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886"/>
    <n v="3432"/>
    <n v="3978"/>
    <n v="3627"/>
    <n v="2896"/>
    <n v="2184"/>
    <n v="3315"/>
    <n v="2262"/>
    <n v="2984"/>
    <n v="2262"/>
    <n v="3306"/>
    <n v="2886"/>
  </r>
  <r>
    <x v="6"/>
    <s v="(재)왜관성베네딕도수도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7867"/>
    <n v="10112"/>
    <n v="14077"/>
    <n v="7985"/>
    <n v="15348"/>
    <n v="12737"/>
    <n v="16084"/>
    <n v="10330"/>
    <n v="15132"/>
    <n v="33607"/>
    <n v="28916"/>
    <n v="13334"/>
  </r>
  <r>
    <x v="6"/>
    <s v="(재)왜관성베네딕도수도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429"/>
    <n v="663"/>
    <n v="702"/>
    <n v="702"/>
    <n v="936"/>
    <n v="858"/>
    <n v="429"/>
    <n v="585"/>
    <n v="585"/>
    <n v="780"/>
    <n v="1326"/>
    <n v="1170"/>
  </r>
  <r>
    <x v="6"/>
    <s v="(재)왜관성베네딕도수도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34279"/>
    <n v="27868"/>
    <n v="28661"/>
    <n v="31772"/>
    <n v="27582"/>
    <n v="24563"/>
    <n v="31997"/>
    <n v="29923"/>
    <n v="41260"/>
    <n v="28906"/>
    <n v="33834"/>
    <n v="51651"/>
  </r>
  <r>
    <x v="6"/>
    <s v="(재)왜관성베네딕도수도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Y"/>
    <s v="Y"/>
    <m/>
    <n v="0"/>
    <n v="0"/>
    <n v="0"/>
    <n v="0"/>
    <n v="0"/>
    <n v="0"/>
    <n v="0"/>
    <n v="0"/>
    <n v="0"/>
    <n v="0"/>
    <n v="0"/>
    <n v="0"/>
  </r>
  <r>
    <x v="6"/>
    <s v="(재)왜관성베네딕도수도원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1200"/>
    <n v="11200"/>
    <n v="11200"/>
    <n v="11200"/>
    <n v="11200"/>
    <n v="6346"/>
    <n v="5600"/>
    <n v="5600"/>
    <n v="5600"/>
    <n v="5600"/>
    <n v="5600"/>
    <n v="5600"/>
  </r>
  <r>
    <x v="6"/>
    <s v="(재)왜관성베네딕도수도원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Y"/>
    <s v="Y"/>
    <m/>
    <n v="0"/>
    <n v="0"/>
    <n v="0"/>
    <n v="0"/>
    <n v="0"/>
    <n v="0"/>
    <n v="0"/>
    <n v="1626"/>
    <n v="2800"/>
    <n v="2800"/>
    <n v="2800"/>
    <n v="2800"/>
  </r>
  <r>
    <x v="6"/>
    <s v="(재)왜관성베네딕도수도원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2000"/>
    <n v="12000"/>
    <n v="12000"/>
    <n v="12000"/>
    <n v="12000"/>
    <n v="11133"/>
    <n v="11000"/>
    <n v="11000"/>
    <n v="11000"/>
    <n v="11000"/>
    <n v="11000"/>
    <n v="11000"/>
  </r>
  <r>
    <x v="6"/>
    <s v="(재)왜관성베네딕도수도원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375"/>
    <s v="AI전화요금제"/>
    <x v="0"/>
    <s v="Y"/>
    <s v="Y"/>
    <m/>
    <n v="0"/>
    <n v="0"/>
    <n v="0"/>
    <n v="0"/>
    <n v="0"/>
    <n v="0"/>
    <n v="968.32299999999998"/>
    <n v="4999.95"/>
    <n v="4999.95"/>
    <n v="4999.95"/>
    <n v="4999.95"/>
    <n v="4999.95"/>
  </r>
  <r>
    <x v="6"/>
    <s v="(재)왜관성베네딕도수도원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6"/>
    <s v="(재)왜관성베네딕도수도원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175500"/>
    <n v="175500"/>
    <n v="175500"/>
    <n v="175500"/>
    <n v="175500"/>
    <n v="175500"/>
    <n v="175500"/>
    <n v="175500"/>
    <n v="175500"/>
    <n v="154597"/>
    <n v="135000"/>
    <n v="135000"/>
  </r>
  <r>
    <x v="6"/>
    <s v="(재)왜관성베네딕도수도원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0"/>
    <n v="0"/>
    <n v="0"/>
    <n v="0"/>
    <n v="0"/>
    <n v="0"/>
    <n v="0"/>
    <n v="0"/>
    <n v="0"/>
    <n v="0"/>
    <n v="0"/>
    <n v="0"/>
  </r>
  <r>
    <x v="6"/>
    <s v="(재)왜관성베네딕도수도원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5000"/>
    <n v="35000"/>
    <n v="35000"/>
    <n v="35000"/>
    <n v="35000"/>
    <n v="35000"/>
    <n v="35000"/>
    <n v="35000"/>
    <n v="35000"/>
    <n v="35000"/>
    <n v="35000"/>
    <n v="35000"/>
  </r>
  <r>
    <x v="6"/>
    <s v="(재)왜관성베네딕도수도원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6"/>
    <s v="(재)왜관성베네딕도수도원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31027.8"/>
    <n v="331027.8"/>
    <n v="331027.8"/>
    <n v="331027.8"/>
    <n v="331027.8"/>
    <n v="331027.8"/>
    <n v="331027.8"/>
    <n v="331027.8"/>
    <n v="331027.8"/>
    <n v="331027.8"/>
    <n v="331027.8"/>
    <n v="331027.8"/>
  </r>
  <r>
    <x v="6"/>
    <s v="(재)왜관성베네딕도수도원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1"/>
    <s v="N"/>
    <s v="Y"/>
    <m/>
    <n v="1697"/>
    <n v="1697"/>
    <n v="1697"/>
    <n v="1697"/>
    <n v="1697"/>
    <n v="1697"/>
    <n v="1697"/>
    <n v="1697"/>
    <n v="1697"/>
    <n v="1697"/>
    <n v="1707"/>
    <n v="962"/>
  </r>
  <r>
    <x v="6"/>
    <s v="(재)왜관성베네딕도수도원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6"/>
    <s v="(재)왜관성베네딕도수도원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6"/>
    <s v="(재)왜관성베네딕도수도원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10259"/>
    <s v="안심 플러스"/>
    <x v="0"/>
    <s v="N"/>
    <s v="Y"/>
    <m/>
    <n v="1050"/>
    <n v="1050"/>
    <n v="1050"/>
    <n v="990"/>
    <n v="990"/>
    <n v="1500"/>
    <n v="1500"/>
    <n v="1500"/>
    <n v="1500"/>
    <n v="1500"/>
    <n v="1500"/>
    <n v="1500"/>
  </r>
  <r>
    <x v="6"/>
    <s v="(재)왜관성베네딕도수도원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50000"/>
    <n v="50000"/>
    <n v="50000"/>
    <n v="50000"/>
    <n v="50000"/>
    <n v="50000"/>
    <n v="50000"/>
    <n v="50000"/>
    <n v="50000"/>
    <n v="50000"/>
    <n v="50000"/>
    <n v="50000"/>
  </r>
  <r>
    <x v="6"/>
    <s v="(재)왜관성베네딕도수도원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984"/>
    <s v="오피스팩 슬림 올레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6"/>
    <s v="(재)왜관성베네딕도수도원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13600"/>
    <n v="13600"/>
    <n v="13600"/>
    <n v="13600"/>
    <n v="13600"/>
    <n v="13600"/>
    <n v="13600"/>
    <n v="13600"/>
    <n v="13600"/>
    <n v="13600"/>
    <n v="13390"/>
    <n v="13390"/>
  </r>
  <r>
    <x v="6"/>
    <s v="(재)왜관성베네딕도수도원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4500"/>
    <n v="4500"/>
    <n v="4500"/>
    <n v="4500"/>
    <n v="4500"/>
    <n v="4500"/>
    <n v="4500"/>
    <n v="4500"/>
    <n v="4500"/>
    <n v="4500"/>
    <n v="4500"/>
    <n v="4500"/>
  </r>
  <r>
    <x v="6"/>
    <s v="(재)왜관성베네딕도수도원"/>
    <s v="540002"/>
    <s v="마케팅혁신본부"/>
    <s v="540023"/>
    <s v="유선정책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1493"/>
    <n v="957"/>
    <n v="0"/>
    <n v="0"/>
    <n v="0"/>
    <n v="0"/>
    <n v="0"/>
    <n v="0"/>
  </r>
  <r>
    <x v="6"/>
    <s v="(재)왜관성베네딕도수도원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10353"/>
    <s v="통화매니저_AI통화비서"/>
    <x v="0"/>
    <s v="Y"/>
    <s v="Y"/>
    <m/>
    <n v="0"/>
    <n v="0"/>
    <n v="0"/>
    <n v="0"/>
    <n v="0"/>
    <n v="0"/>
    <n v="0"/>
    <n v="0"/>
    <n v="0"/>
    <n v="0"/>
    <n v="0"/>
    <n v="0"/>
  </r>
  <r>
    <x v="6"/>
    <s v="(재)왜관성베네딕도수도원"/>
    <s v="546624"/>
    <s v="전남/전북고객본부"/>
    <s v="546625"/>
    <s v="영업기획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7"/>
    <s v="(주) 유진전자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750"/>
    <n v="4750"/>
    <n v="4750"/>
    <n v="4750"/>
    <n v="4750"/>
    <n v="4750"/>
    <n v="4750"/>
    <n v="4750"/>
    <n v="4750"/>
    <n v="4750"/>
    <n v="0"/>
    <n v="0"/>
  </r>
  <r>
    <x v="7"/>
    <s v="(주) 유진전자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5805"/>
    <n v="26027"/>
    <n v="25455"/>
    <n v="23919"/>
    <n v="22229"/>
    <n v="21484"/>
    <n v="22208"/>
    <n v="23451"/>
    <n v="24069"/>
    <n v="25759"/>
    <n v="27498"/>
    <n v="24954"/>
  </r>
  <r>
    <x v="7"/>
    <s v="(주) 유진전자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7"/>
    <s v="(주) 유진전자"/>
    <s v="546483"/>
    <s v="대구/경북고객본부"/>
    <s v="546511"/>
    <s v="경북서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4000"/>
    <n v="4000"/>
    <n v="4000"/>
    <n v="3600"/>
    <n v="0"/>
    <n v="0"/>
    <n v="0"/>
    <n v="0"/>
    <n v="0"/>
    <n v="0"/>
    <n v="0"/>
    <n v="0"/>
  </r>
  <r>
    <x v="7"/>
    <s v="(주) 유진전자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7700"/>
    <n v="17700"/>
    <n v="17700"/>
    <n v="17700"/>
    <n v="17700"/>
    <n v="17700"/>
    <n v="17700"/>
    <n v="17700"/>
    <n v="17700"/>
    <n v="17700"/>
    <n v="17700"/>
    <n v="17700"/>
  </r>
  <r>
    <x v="7"/>
    <s v="(주) 유진전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7"/>
    <s v="(주) 유진전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39"/>
    <n v="0"/>
    <n v="88"/>
    <n v="49"/>
    <n v="0"/>
    <n v="0"/>
    <n v="0"/>
    <n v="78"/>
    <n v="195"/>
  </r>
  <r>
    <x v="7"/>
    <s v="(주) 유진전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61"/>
    <n v="217"/>
    <n v="0"/>
    <n v="232"/>
    <n v="565"/>
    <n v="343"/>
    <n v="217"/>
    <n v="72"/>
    <n v="0"/>
    <n v="72"/>
    <n v="696"/>
    <n v="0"/>
  </r>
  <r>
    <x v="7"/>
    <s v="(주) 유진전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8"/>
    <n v="0"/>
    <n v="39"/>
    <n v="78"/>
    <n v="39"/>
    <n v="0"/>
    <n v="39"/>
    <n v="39"/>
    <n v="0"/>
    <n v="0"/>
    <n v="351"/>
    <n v="39"/>
  </r>
  <r>
    <x v="7"/>
    <s v="(주) 유진전자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72000"/>
    <n v="72000"/>
    <n v="72000"/>
    <n v="72000"/>
    <n v="72000"/>
    <n v="72000"/>
    <n v="72000"/>
    <n v="72000"/>
    <n v="72000"/>
    <n v="72000"/>
    <n v="72000"/>
    <n v="72000"/>
  </r>
  <r>
    <x v="7"/>
    <s v="(주) 유진전자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7"/>
    <s v="(주) 유진전자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7"/>
    <s v="(주) 유진전자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7"/>
    <s v="(주) 유진전자"/>
    <s v="546483"/>
    <s v="대구/경북고객본부"/>
    <s v="546505"/>
    <s v="동대구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8"/>
    <s v="(주) 인스타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535"/>
    <n v="535"/>
    <n v="535"/>
    <n v="535"/>
    <n v="535"/>
    <n v="535"/>
    <n v="535"/>
    <n v="535"/>
    <n v="535"/>
    <n v="535"/>
    <n v="535"/>
    <n v="535"/>
  </r>
  <r>
    <x v="8"/>
    <s v="(주) 인스타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8"/>
    <s v="(주) 인스타"/>
    <s v="546517"/>
    <s v="대구/경북법인고객본부"/>
    <s v="546517"/>
    <s v="(자체)대구/경북법인고객본부"/>
    <s v="TC00000"/>
    <s v="B2C"/>
    <s v="MB10000"/>
    <s v="무선"/>
    <s v="MB11000"/>
    <x v="13"/>
    <s v="MB11K01"/>
    <s v="3G 트래픽"/>
    <s v="BM00757"/>
    <s v="3G 정보료"/>
    <x v="0"/>
    <s v="N"/>
    <s v="Y"/>
    <m/>
    <n v="-4263"/>
    <n v="-4255"/>
    <n v="-4558"/>
    <n v="-4469"/>
    <n v="-3649"/>
    <n v="-3609"/>
    <n v="-3738"/>
    <n v="-3818"/>
    <n v="-3855"/>
    <n v="-3185"/>
    <n v="-3147"/>
    <n v="-3208"/>
  </r>
  <r>
    <x v="8"/>
    <s v="(주) 인스타"/>
    <s v="546517"/>
    <s v="대구/경북법인고객본부"/>
    <s v="546517"/>
    <s v="(자체)대구/경북법인고객본부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3048"/>
    <n v="3348"/>
    <n v="3592"/>
    <n v="3300"/>
    <n v="3300"/>
    <n v="2519"/>
    <n v="4132"/>
    <n v="3047"/>
    <n v="4131"/>
    <n v="3048"/>
    <n v="3048"/>
    <n v="3048"/>
  </r>
  <r>
    <x v="8"/>
    <s v="(주) 인스타"/>
    <s v="546517"/>
    <s v="대구/경북법인고객본부"/>
    <s v="546517"/>
    <s v="(자체)대구/경북법인고객본부"/>
    <s v="TC00000"/>
    <s v="B2C"/>
    <s v="MB10000"/>
    <s v="무선"/>
    <s v="MB1G000"/>
    <x v="14"/>
    <s v="MB1GK05"/>
    <s v="5G 콘텐츠부가"/>
    <s v="BM10412"/>
    <s v="5G OTT 구독"/>
    <x v="0"/>
    <s v="N"/>
    <s v="Y"/>
    <m/>
    <n v="0"/>
    <n v="0"/>
    <n v="0"/>
    <n v="0"/>
    <n v="0"/>
    <n v="0"/>
    <n v="2549"/>
    <n v="7900"/>
    <n v="7900"/>
    <n v="7900"/>
    <n v="7900"/>
    <n v="7900"/>
  </r>
  <r>
    <x v="8"/>
    <s v="(주) 인스타"/>
    <s v="546517"/>
    <s v="대구/경북법인고객본부"/>
    <s v="546517"/>
    <s v="(자체)대구/경북법인고객본부"/>
    <s v="TC00000"/>
    <s v="B2C"/>
    <s v="MB10000"/>
    <s v="무선"/>
    <s v="MB1G000"/>
    <x v="14"/>
    <s v="MB1GK05"/>
    <s v="5G 콘텐츠부가"/>
    <s v="BM10414"/>
    <s v="5G 콘텐츠부가 기타"/>
    <x v="0"/>
    <s v="N"/>
    <s v="Y"/>
    <m/>
    <n v="0"/>
    <n v="0"/>
    <n v="0"/>
    <n v="0"/>
    <n v="0"/>
    <n v="0"/>
    <n v="0"/>
    <n v="0"/>
    <n v="0"/>
    <n v="0"/>
    <n v="0"/>
    <n v="0"/>
  </r>
  <r>
    <x v="8"/>
    <s v="(주) 인스타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14400"/>
    <n v="14400"/>
    <n v="13600"/>
    <n v="13600"/>
    <n v="7018"/>
    <n v="1600"/>
    <n v="2400"/>
    <n v="2400"/>
    <n v="2400"/>
    <n v="2400"/>
    <n v="2400"/>
    <n v="1600"/>
  </r>
  <r>
    <x v="8"/>
    <s v="(주) 인스타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2200"/>
    <n v="2200"/>
    <n v="1300"/>
    <n v="1300"/>
    <n v="1300"/>
    <n v="1300"/>
    <n v="2200"/>
    <n v="2200"/>
    <n v="2200"/>
    <n v="2200"/>
    <n v="2200"/>
    <n v="1800"/>
  </r>
  <r>
    <x v="8"/>
    <s v="(주) 인스타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417"/>
    <s v="5G 통화부가 기타"/>
    <x v="0"/>
    <s v="N"/>
    <s v="Y"/>
    <m/>
    <n v="3000"/>
    <n v="3000"/>
    <n v="3000"/>
    <n v="3000"/>
    <n v="2177"/>
    <n v="1500"/>
    <n v="1500"/>
    <n v="1500"/>
    <n v="1500"/>
    <n v="1500"/>
    <n v="1500"/>
    <n v="1500"/>
  </r>
  <r>
    <x v="8"/>
    <s v="(주) 인스타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420279.15399999998"/>
    <n v="425852.212"/>
    <n v="397907.00400000002"/>
    <n v="396203.75799999997"/>
    <n v="408072.29399999999"/>
    <n v="405979.97399999999"/>
    <n v="429228.97399999999"/>
    <n v="428317.70400000003"/>
    <n v="428853.58100000001"/>
    <n v="395058.76899999997"/>
    <n v="395582.78200000001"/>
    <n v="361675.82900000003"/>
  </r>
  <r>
    <x v="8"/>
    <s v="(주) 인스타"/>
    <s v="546517"/>
    <s v="대구/경북법인고객본부"/>
    <s v="546517"/>
    <s v="(자체)대구/경북법인고객본부"/>
    <s v="TC00000"/>
    <s v="B2C"/>
    <s v="MB10000"/>
    <s v="무선"/>
    <s v="MB12000"/>
    <x v="17"/>
    <s v="MB12K10"/>
    <s v="LTE 기타부가"/>
    <s v="BM00810"/>
    <s v="LTE 기타부가"/>
    <x v="0"/>
    <s v="N"/>
    <s v="Y"/>
    <m/>
    <n v="0"/>
    <n v="0"/>
    <n v="529"/>
    <n v="529"/>
    <n v="529"/>
    <n v="529"/>
    <n v="0"/>
    <n v="0"/>
    <n v="0"/>
    <n v="0"/>
    <n v="0"/>
    <n v="0"/>
  </r>
  <r>
    <x v="8"/>
    <s v="(주) 인스타"/>
    <s v="546517"/>
    <s v="대구/경북법인고객본부"/>
    <s v="546517"/>
    <s v="(자체)대구/경북법인고객본부"/>
    <s v="TC00000"/>
    <s v="B2C"/>
    <s v="MB10000"/>
    <s v="무선"/>
    <s v="MB12000"/>
    <x v="17"/>
    <s v="MB12K09"/>
    <s v="LTE 콘텐츠부가"/>
    <s v="BM10411"/>
    <s v="LTE 콘텐츠부가 기타"/>
    <x v="0"/>
    <s v="N"/>
    <s v="Y"/>
    <m/>
    <n v="0"/>
    <n v="0"/>
    <n v="0"/>
    <n v="0"/>
    <n v="0"/>
    <n v="0"/>
    <n v="0"/>
    <n v="0"/>
    <n v="0"/>
    <n v="0"/>
    <n v="0"/>
    <n v="0"/>
  </r>
  <r>
    <x v="8"/>
    <s v="(주) 인스타"/>
    <s v="546517"/>
    <s v="대구/경북법인고객본부"/>
    <s v="546517"/>
    <s v="(자체)대구/경북법인고객본부"/>
    <s v="TC00000"/>
    <s v="B2C"/>
    <s v="MB10000"/>
    <s v="무선"/>
    <s v="MB12000"/>
    <x v="17"/>
    <s v="MB12K18"/>
    <s v="LTE 통화부가"/>
    <s v="BM00797"/>
    <s v="LTE V컬러링/링투유"/>
    <x v="0"/>
    <s v="N"/>
    <s v="Y"/>
    <m/>
    <n v="0"/>
    <n v="0"/>
    <n v="800"/>
    <n v="800"/>
    <n v="800"/>
    <n v="800"/>
    <n v="0"/>
    <n v="0"/>
    <n v="0"/>
    <n v="0"/>
    <n v="0"/>
    <n v="0"/>
  </r>
  <r>
    <x v="8"/>
    <s v="(주) 인스타"/>
    <s v="546517"/>
    <s v="대구/경북법인고객본부"/>
    <s v="546517"/>
    <s v="(자체)대구/경북법인고객본부"/>
    <s v="TC00000"/>
    <s v="B2C"/>
    <s v="MB10000"/>
    <s v="무선"/>
    <s v="MB12000"/>
    <x v="17"/>
    <s v="MB12K18"/>
    <s v="LTE 통화부가"/>
    <s v="BM00806"/>
    <s v="LTE 캐치콜"/>
    <x v="0"/>
    <s v="N"/>
    <s v="Y"/>
    <m/>
    <n v="0"/>
    <n v="0"/>
    <n v="900"/>
    <n v="900"/>
    <n v="900"/>
    <n v="900"/>
    <n v="0"/>
    <n v="0"/>
    <n v="0"/>
    <n v="0"/>
    <n v="0"/>
    <n v="0"/>
  </r>
  <r>
    <x v="8"/>
    <s v="(주) 인스타"/>
    <s v="546517"/>
    <s v="대구/경북법인고객본부"/>
    <s v="546517"/>
    <s v="(자체)대구/경북법인고객본부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23154"/>
    <n v="23154"/>
    <n v="45881"/>
    <n v="45881"/>
    <n v="45881"/>
    <n v="45880"/>
    <n v="23154"/>
    <n v="23154"/>
    <n v="23154"/>
    <n v="23154"/>
    <n v="23154"/>
    <n v="23154"/>
  </r>
  <r>
    <x v="9"/>
    <s v="(주) 일성테크"/>
    <s v="546483"/>
    <s v="대구/경북고객본부"/>
    <s v="546511"/>
    <s v="경북서부지사"/>
    <s v="KE00000"/>
    <s v="B2B"/>
    <s v="KE20000"/>
    <s v="Enterprise CT"/>
    <s v="KE27000"/>
    <x v="1"/>
    <s v="KE28K04"/>
    <s v="Flexline"/>
    <s v="BM10282"/>
    <s v="FlexLine"/>
    <x v="0"/>
    <s v="Y"/>
    <s v="Y"/>
    <m/>
    <n v="0"/>
    <n v="0"/>
    <n v="0"/>
    <n v="0"/>
    <n v="0"/>
    <n v="0"/>
    <n v="0"/>
    <n v="0"/>
    <n v="0"/>
    <n v="14516"/>
    <n v="450000"/>
    <n v="450000"/>
  </r>
  <r>
    <x v="9"/>
    <s v="(주) 일성테크"/>
    <s v="546483"/>
    <s v="대구/경북고객본부"/>
    <s v="546511"/>
    <s v="경북서부지사"/>
    <s v="KE00000"/>
    <s v="B2B"/>
    <s v="KE20000"/>
    <s v="Enterprise CT"/>
    <s v="KE27000"/>
    <x v="1"/>
    <s v="KE27K07"/>
    <s v="GiGA Office"/>
    <s v="BM00911"/>
    <s v="GiGA office Compact"/>
    <x v="0"/>
    <s v="N"/>
    <s v="Y"/>
    <m/>
    <n v="450000"/>
    <n v="450000"/>
    <n v="450000"/>
    <n v="450000"/>
    <n v="450000"/>
    <n v="450000"/>
    <n v="450000"/>
    <n v="450000"/>
    <n v="450000"/>
    <n v="435484"/>
    <n v="0"/>
    <n v="0"/>
  </r>
  <r>
    <x v="9"/>
    <s v="(주) 일성테크"/>
    <s v="546483"/>
    <s v="대구/경북고객본부"/>
    <s v="546511"/>
    <s v="경북서부지사"/>
    <s v="KE00000"/>
    <s v="B2B"/>
    <s v="KE20000"/>
    <s v="Enterprise CT"/>
    <s v="KE27000"/>
    <x v="1"/>
    <s v="KE27K07"/>
    <s v="GiGA Office"/>
    <s v="BM01176"/>
    <s v="GiGA office 부가서비스"/>
    <x v="0"/>
    <s v="N"/>
    <s v="Y"/>
    <m/>
    <n v="0"/>
    <n v="0"/>
    <n v="0"/>
    <n v="0"/>
    <n v="0"/>
    <n v="0"/>
    <n v="0"/>
    <n v="0"/>
    <n v="0"/>
    <n v="0"/>
    <n v="0"/>
    <n v="0"/>
  </r>
  <r>
    <x v="9"/>
    <s v="(주) 일성테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9"/>
    <s v="(주) 일성테크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9"/>
    <s v="(주) 일성테크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9"/>
    <s v="(주) 일성테크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9"/>
    <s v="(주) 일성테크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9"/>
    <s v="(주) 일성테크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7700"/>
    <n v="7700"/>
    <n v="7700"/>
  </r>
  <r>
    <x v="9"/>
    <s v="(주) 일성테크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9"/>
    <s v="(주) 일성테크"/>
    <s v="546517"/>
    <s v="대구/경북법인고객본부"/>
    <s v="546517"/>
    <s v="(자체)대구/경북법인고객본부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58000"/>
    <n v="58000"/>
    <n v="58000"/>
    <n v="58000"/>
    <n v="58000"/>
    <n v="58000"/>
    <n v="58000"/>
    <n v="58000"/>
    <n v="58000"/>
    <n v="58000"/>
    <n v="58000"/>
    <n v="58000"/>
  </r>
  <r>
    <x v="10"/>
    <s v="(주)가랑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59131"/>
    <n v="24027"/>
    <n v="21970"/>
    <n v="19649"/>
    <n v="21030"/>
    <n v="21111"/>
    <n v="23579"/>
    <n v="21080"/>
    <n v="42823"/>
    <n v="30576"/>
    <n v="28091"/>
    <n v="22658"/>
  </r>
  <r>
    <x v="10"/>
    <s v="(주)가랑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8800"/>
    <n v="8800"/>
    <n v="8800"/>
    <n v="8800"/>
    <n v="8800"/>
    <n v="8800"/>
    <n v="8800"/>
    <n v="8800"/>
    <n v="8800"/>
    <n v="8800"/>
    <n v="8800"/>
    <n v="8800"/>
  </r>
  <r>
    <x v="10"/>
    <s v="(주)가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10"/>
    <s v="(주)가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32728"/>
    <n v="0"/>
    <n v="0"/>
    <n v="0"/>
    <n v="0"/>
    <n v="0"/>
    <n v="0"/>
    <n v="0"/>
    <n v="0"/>
  </r>
  <r>
    <x v="10"/>
    <s v="(주)가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"/>
    <n v="39"/>
    <n v="0"/>
    <n v="0"/>
    <n v="78"/>
    <n v="39"/>
    <n v="343"/>
    <n v="0"/>
    <n v="0"/>
    <n v="0"/>
    <n v="0"/>
    <n v="0"/>
  </r>
  <r>
    <x v="10"/>
    <s v="(주)가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19"/>
    <n v="319"/>
    <n v="739"/>
    <n v="0"/>
    <n v="0"/>
    <n v="145"/>
    <n v="87"/>
    <n v="246"/>
    <n v="1986"/>
    <n v="0"/>
    <n v="3045"/>
    <n v="0"/>
  </r>
  <r>
    <x v="10"/>
    <s v="(주)가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"/>
    <n v="0"/>
    <n v="0"/>
    <n v="0"/>
    <n v="0"/>
    <n v="0"/>
    <n v="0"/>
    <n v="39"/>
    <n v="0"/>
    <n v="0"/>
    <n v="0"/>
    <n v="0"/>
  </r>
  <r>
    <x v="10"/>
    <s v="(주)가랑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10"/>
    <s v="(주)가랑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78300"/>
    <n v="78300"/>
    <n v="78300"/>
    <n v="76680"/>
    <n v="78300"/>
    <n v="78300"/>
    <n v="78300"/>
    <n v="78300"/>
    <n v="78300"/>
    <n v="78300"/>
    <n v="78300"/>
    <n v="78300"/>
  </r>
  <r>
    <x v="10"/>
    <s v="(주)가랑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19040"/>
    <n v="19040"/>
    <n v="19040"/>
    <n v="19040"/>
    <n v="19040"/>
    <n v="19040"/>
    <n v="19040"/>
    <n v="19040"/>
    <n v="19040"/>
    <n v="19040"/>
    <n v="18746"/>
    <n v="18746"/>
  </r>
  <r>
    <x v="10"/>
    <s v="(주)가랑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10"/>
    <s v="(주)가랑"/>
    <s v="546483"/>
    <s v="대구/경북고객본부"/>
    <s v="546484"/>
    <s v="영업기획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0"/>
    <s v="(주)가랑"/>
    <s v="540026"/>
    <s v="영업·채널본부"/>
    <s v="540026"/>
    <s v="(자체)영업·채널본부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1"/>
    <s v="(주)건양미곡종합처리장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1"/>
    <s v="(주)건양미곡종합처리장"/>
    <s v="546483"/>
    <s v="대구/경북고객본부"/>
    <s v="546511"/>
    <s v="경북서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1"/>
    <s v="(주)건양미곡종합처리장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1"/>
    <s v="(주)건양미곡종합처리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6000"/>
    <n v="16000"/>
    <n v="16000"/>
    <n v="16000"/>
    <n v="16000"/>
    <n v="16000"/>
    <n v="16000"/>
    <n v="16000"/>
    <n v="16000"/>
    <n v="16000"/>
    <n v="16000"/>
    <n v="16000"/>
  </r>
  <r>
    <x v="11"/>
    <s v="(주)건양미곡종합처리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0"/>
    <n v="439"/>
    <n v="936"/>
    <n v="1209"/>
    <n v="78"/>
    <n v="1365"/>
    <n v="351"/>
    <n v="1131"/>
    <n v="2808"/>
    <n v="1131"/>
    <n v="2769"/>
    <n v="546"/>
  </r>
  <r>
    <x v="11"/>
    <s v="(주)건양미곡종합처리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72"/>
    <n v="985"/>
    <n v="637"/>
    <n v="535"/>
    <n v="376"/>
    <n v="536"/>
    <n v="174"/>
    <n v="217"/>
    <n v="985"/>
    <n v="333"/>
    <n v="1145"/>
    <n v="680"/>
  </r>
  <r>
    <x v="11"/>
    <s v="(주)건양미곡종합처리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17"/>
    <n v="39"/>
    <n v="156"/>
    <n v="195"/>
    <n v="39"/>
    <n v="195"/>
    <n v="117"/>
    <n v="39"/>
    <n v="0"/>
    <n v="117"/>
    <n v="234"/>
    <n v="78"/>
  </r>
  <r>
    <x v="11"/>
    <s v="(주)건양미곡종합처리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289"/>
    <n v="927"/>
    <n v="927"/>
    <n v="1666"/>
    <n v="362"/>
    <n v="1040"/>
    <n v="246"/>
    <n v="536"/>
    <n v="1087"/>
    <n v="1406"/>
    <n v="1160"/>
    <n v="304"/>
  </r>
  <r>
    <x v="11"/>
    <s v="(주)건양미곡종합처리장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11"/>
    <s v="(주)건양미곡종합처리장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2"/>
    <s v="(주)구미교차로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70758"/>
    <n v="72768"/>
    <n v="73955"/>
    <n v="73491"/>
    <n v="72995"/>
    <n v="71407"/>
    <n v="73408"/>
    <n v="67988"/>
    <n v="77956"/>
    <n v="67864"/>
    <n v="66657"/>
    <n v="67272"/>
  </r>
  <r>
    <x v="12"/>
    <s v="(주)구미교차로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88"/>
    <s v="PRI LM통화"/>
    <x v="0"/>
    <s v="N"/>
    <s v="Y"/>
    <m/>
    <n v="0"/>
    <n v="72"/>
    <n v="0"/>
    <n v="0"/>
    <n v="0"/>
    <n v="0"/>
    <n v="14"/>
    <n v="72"/>
    <n v="0"/>
    <n v="0"/>
    <n v="0"/>
    <n v="0"/>
  </r>
  <r>
    <x v="12"/>
    <s v="(주)구미교차로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927"/>
    <s v="제4종ISDN(20채널)"/>
    <x v="0"/>
    <s v="N"/>
    <s v="Y"/>
    <m/>
    <n v="55061"/>
    <n v="55022"/>
    <n v="55607"/>
    <n v="55646"/>
    <n v="54788"/>
    <n v="56192"/>
    <n v="59000"/>
    <n v="58766"/>
    <n v="58532"/>
    <n v="57089"/>
    <n v="57596"/>
    <n v="57167"/>
  </r>
  <r>
    <x v="12"/>
    <s v="(주)구미교차로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2"/>
    <s v="(주)구미교차로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3399"/>
    <n v="-3283"/>
    <n v="-3456"/>
    <n v="-1989"/>
    <n v="-2019"/>
    <n v="-2085"/>
    <n v="-2162"/>
    <n v="-2204"/>
    <n v="-2229"/>
    <n v="-2180"/>
    <n v="-2152"/>
    <n v="-2199"/>
  </r>
  <r>
    <x v="12"/>
    <s v="(주)구미교차로"/>
    <s v="546517"/>
    <s v="대구/경북법인고객본부"/>
    <s v="546540"/>
    <s v="경북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0"/>
    <n v="1093"/>
    <n v="988"/>
    <n v="983"/>
    <n v="804"/>
    <n v="973"/>
    <n v="851"/>
    <n v="934"/>
    <n v="957"/>
    <n v="952"/>
    <n v="846"/>
    <n v="0"/>
  </r>
  <r>
    <x v="12"/>
    <s v="(주)구미교차로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412"/>
    <s v="5G OTT 구독"/>
    <x v="0"/>
    <s v="N"/>
    <s v="Y"/>
    <m/>
    <n v="12636"/>
    <n v="12636"/>
    <n v="12636"/>
    <n v="12636"/>
    <n v="12636"/>
    <n v="12636"/>
    <n v="12636"/>
    <n v="12636"/>
    <n v="12636"/>
    <n v="12636"/>
    <n v="12636"/>
    <n v="12636"/>
  </r>
  <r>
    <x v="12"/>
    <s v="(주)구미교차로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414"/>
    <s v="5G 콘텐츠부가 기타"/>
    <x v="0"/>
    <s v="N"/>
    <s v="Y"/>
    <m/>
    <n v="0"/>
    <n v="0"/>
    <n v="0"/>
    <n v="0"/>
    <n v="0"/>
    <n v="0"/>
    <n v="0"/>
    <n v="0"/>
    <n v="0"/>
    <n v="131"/>
    <n v="3641"/>
    <n v="4046"/>
  </r>
  <r>
    <x v="12"/>
    <s v="(주)구미교차로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900"/>
    <n v="2200"/>
    <n v="900"/>
    <n v="2200"/>
    <n v="900"/>
    <n v="900"/>
    <n v="2200"/>
    <n v="900"/>
    <n v="900"/>
    <n v="2200"/>
    <n v="2200"/>
    <n v="2200"/>
  </r>
  <r>
    <x v="12"/>
    <s v="(주)구미교차로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0"/>
    <n v="0"/>
    <n v="0"/>
    <n v="0"/>
    <n v="0"/>
    <n v="0"/>
    <n v="0"/>
    <n v="0"/>
    <n v="500"/>
    <n v="500"/>
    <n v="500"/>
    <n v="500"/>
  </r>
  <r>
    <x v="12"/>
    <s v="(주)구미교차로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417"/>
    <s v="5G 통화부가 기타"/>
    <x v="0"/>
    <s v="N"/>
    <s v="Y"/>
    <m/>
    <n v="0"/>
    <n v="0"/>
    <n v="0"/>
    <n v="0"/>
    <n v="0"/>
    <n v="0"/>
    <n v="0"/>
    <n v="0"/>
    <n v="537"/>
    <n v="0"/>
    <n v="0"/>
    <n v="0"/>
  </r>
  <r>
    <x v="12"/>
    <s v="(주)구미교차로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3024"/>
    <n v="22496"/>
    <n v="22307"/>
    <n v="36177"/>
    <n v="22263"/>
    <n v="16773"/>
    <n v="38637"/>
    <n v="20666"/>
    <n v="25000"/>
    <n v="18542"/>
    <n v="25000"/>
    <n v="25000"/>
  </r>
  <r>
    <x v="12"/>
    <s v="(주)구미교차로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295876.19799999997"/>
    <n v="296950.46799999999"/>
    <n v="296917.37699999998"/>
    <n v="287739.58500000002"/>
    <n v="290112.64600000001"/>
    <n v="287621.09299999999"/>
    <n v="281352.277"/>
    <n v="274133.95899999997"/>
    <n v="318536.58899999998"/>
    <n v="313841.23700000002"/>
    <n v="325849.21299999999"/>
    <n v="327632.95299999998"/>
  </r>
  <r>
    <x v="12"/>
    <s v="(주)구미교차로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7"/>
    <s v="5G 음성통화"/>
    <x v="0"/>
    <s v="N"/>
    <s v="Y"/>
    <m/>
    <n v="0"/>
    <n v="0"/>
    <n v="0"/>
    <n v="0"/>
    <n v="0"/>
    <n v="0"/>
    <n v="0"/>
    <n v="0"/>
    <n v="707"/>
    <n v="0"/>
    <n v="0"/>
    <n v="0"/>
  </r>
  <r>
    <x v="12"/>
    <s v="(주)구미교차로"/>
    <s v="546517"/>
    <s v="대구/경북법인고객본부"/>
    <s v="546540"/>
    <s v="경북법인고객담당"/>
    <s v="TC00000"/>
    <s v="B2C"/>
    <s v="MB10000"/>
    <s v="무선"/>
    <s v="MB12000"/>
    <x v="17"/>
    <s v="MB12K10"/>
    <s v="LTE 기타부가"/>
    <s v="BM00810"/>
    <s v="LTE 기타부가"/>
    <x v="0"/>
    <s v="N"/>
    <s v="Y"/>
    <m/>
    <n v="0"/>
    <n v="0"/>
    <n v="0"/>
    <n v="0"/>
    <n v="0"/>
    <n v="480"/>
    <n v="0"/>
    <n v="0"/>
    <n v="0"/>
    <n v="0"/>
    <n v="0"/>
    <n v="480"/>
  </r>
  <r>
    <x v="12"/>
    <s v="(주)구미교차로"/>
    <s v="546517"/>
    <s v="대구/경북법인고객본부"/>
    <s v="546540"/>
    <s v="경북법인고객담당"/>
    <s v="TC00000"/>
    <s v="B2C"/>
    <s v="MB10000"/>
    <s v="무선"/>
    <s v="MB12000"/>
    <x v="17"/>
    <s v="MB12K18"/>
    <s v="LTE 통화부가"/>
    <s v="BM00806"/>
    <s v="LTE 캐치콜"/>
    <x v="0"/>
    <s v="N"/>
    <s v="Y"/>
    <m/>
    <n v="500"/>
    <n v="500"/>
    <n v="500"/>
    <n v="500"/>
    <n v="500"/>
    <n v="500"/>
    <n v="500"/>
    <n v="500"/>
    <n v="0"/>
    <n v="0"/>
    <n v="0"/>
    <n v="0"/>
  </r>
  <r>
    <x v="12"/>
    <s v="(주)구미교차로"/>
    <s v="546517"/>
    <s v="대구/경북법인고객본부"/>
    <s v="546540"/>
    <s v="경북법인고객담당"/>
    <s v="TC00000"/>
    <s v="B2C"/>
    <s v="MB10000"/>
    <s v="무선"/>
    <s v="MB12000"/>
    <x v="17"/>
    <s v="MB12K18"/>
    <s v="LTE 통화부가"/>
    <s v="BM10408"/>
    <s v="LTE 통화부가 기타"/>
    <x v="0"/>
    <s v="N"/>
    <s v="Y"/>
    <m/>
    <n v="700"/>
    <n v="700"/>
    <n v="700"/>
    <n v="700"/>
    <n v="700"/>
    <n v="700"/>
    <n v="700"/>
    <n v="700"/>
    <n v="0"/>
    <n v="0"/>
    <n v="0"/>
    <n v="0"/>
  </r>
  <r>
    <x v="12"/>
    <s v="(주)구미교차로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2"/>
    <s v="LTE 데이터통화"/>
    <x v="0"/>
    <s v="N"/>
    <s v="Y"/>
    <m/>
    <n v="0"/>
    <n v="0"/>
    <n v="0"/>
    <n v="0"/>
    <n v="0"/>
    <n v="0"/>
    <n v="0"/>
    <n v="0"/>
    <n v="0"/>
    <n v="0"/>
    <n v="0"/>
    <n v="0"/>
  </r>
  <r>
    <x v="12"/>
    <s v="(주)구미교차로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148665"/>
    <n v="148665"/>
    <n v="148665"/>
    <n v="104120"/>
    <n v="104120"/>
    <n v="104120"/>
    <n v="104120"/>
    <n v="104120"/>
    <n v="42000"/>
    <n v="42000"/>
    <n v="42000"/>
    <n v="33403"/>
  </r>
  <r>
    <x v="12"/>
    <s v="(주)구미교차로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5400"/>
    <n v="85400"/>
    <n v="85400"/>
    <n v="85400"/>
    <n v="85400"/>
    <n v="85400"/>
    <n v="85400"/>
    <n v="85400"/>
    <n v="85400"/>
    <n v="85400"/>
    <n v="85400"/>
    <n v="85400"/>
  </r>
  <r>
    <x v="12"/>
    <s v="(주)구미교차로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5506"/>
    <n v="38961"/>
    <n v="41106"/>
    <n v="38220"/>
    <n v="36270"/>
    <n v="31512"/>
    <n v="32419"/>
    <n v="30771"/>
    <n v="35334"/>
    <n v="31629"/>
    <n v="29445"/>
    <n v="30966"/>
  </r>
  <r>
    <x v="12"/>
    <s v="(주)구미교차로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3079"/>
    <n v="14152"/>
    <n v="13383"/>
    <n v="15776"/>
    <n v="12760"/>
    <n v="11092"/>
    <n v="13180"/>
    <n v="13224"/>
    <n v="27782"/>
    <n v="28710"/>
    <n v="30363"/>
    <n v="34510"/>
  </r>
  <r>
    <x v="12"/>
    <s v="(주)구미교차로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8"/>
    <n v="351"/>
    <n v="78"/>
    <n v="78"/>
    <n v="0"/>
    <n v="195"/>
    <n v="78"/>
    <n v="78"/>
    <n v="117"/>
    <n v="78"/>
    <n v="195"/>
    <n v="78"/>
  </r>
  <r>
    <x v="12"/>
    <s v="(주)구미교차로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29"/>
    <n v="0"/>
    <n v="0"/>
    <n v="0"/>
    <n v="0"/>
    <n v="0"/>
    <n v="0"/>
    <n v="0"/>
    <n v="0"/>
    <n v="0"/>
  </r>
  <r>
    <x v="12"/>
    <s v="(주)구미교차로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12"/>
    <s v="(주)구미교차로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2"/>
    <s v="(주)구미교차로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5400"/>
    <n v="15400"/>
    <n v="15400"/>
    <n v="15400"/>
    <n v="15400"/>
    <n v="15400"/>
    <n v="15400"/>
    <n v="15400"/>
    <n v="15400"/>
    <n v="15400"/>
    <n v="15400"/>
    <n v="15400"/>
  </r>
  <r>
    <x v="12"/>
    <s v="(주)구미교차로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8500"/>
    <n v="58500"/>
    <n v="58500"/>
    <n v="58500"/>
    <n v="58500"/>
    <n v="58500"/>
    <n v="58500"/>
    <n v="58500"/>
    <n v="58500"/>
    <n v="58500"/>
    <n v="58500"/>
    <n v="58500"/>
  </r>
  <r>
    <x v="12"/>
    <s v="(주)구미교차로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8500"/>
    <n v="28500"/>
    <n v="28500"/>
    <n v="28500"/>
    <n v="28500"/>
    <n v="28500"/>
    <n v="28500"/>
    <n v="28500"/>
    <n v="28500"/>
    <n v="28500"/>
    <n v="28500"/>
    <n v="28500"/>
  </r>
  <r>
    <x v="13"/>
    <s v="(주)구일"/>
    <s v="546517"/>
    <s v="대구/경북법인고객본부"/>
    <s v="546517"/>
    <s v="(자체)대구/경북법인고객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5710"/>
    <n v="6880"/>
    <n v="6880"/>
    <n v="5710"/>
    <n v="0"/>
    <n v="0"/>
  </r>
  <r>
    <x v="13"/>
    <s v="(주)구일"/>
    <s v="546517"/>
    <s v="대구/경북법인고객본부"/>
    <s v="546517"/>
    <s v="(자체)대구/경북법인고객본부"/>
    <s v="TC00000"/>
    <s v="B2C"/>
    <s v="TC60000"/>
    <s v="Customer Incubation"/>
    <s v="KEB4000"/>
    <x v="4"/>
    <s v="KEB4K01"/>
    <s v="1541콜렉트콜"/>
    <s v="BM00126"/>
    <s v="1541콜렉트콜"/>
    <x v="0"/>
    <s v="N"/>
    <s v="Y"/>
    <m/>
    <n v="0"/>
    <n v="0"/>
    <n v="0"/>
    <n v="0"/>
    <n v="0"/>
    <n v="0"/>
    <n v="0"/>
    <n v="0"/>
    <n v="0"/>
    <n v="0"/>
    <n v="0"/>
    <n v="0"/>
  </r>
  <r>
    <x v="13"/>
    <s v="(주)구일"/>
    <s v="546517"/>
    <s v="대구/경북법인고객본부"/>
    <s v="546517"/>
    <s v="(자체)대구/경북법인고객본부"/>
    <s v="TC00000"/>
    <s v="B2C"/>
    <s v="MB10000"/>
    <s v="무선"/>
    <s v="MB11000"/>
    <x v="13"/>
    <s v="MB11K01"/>
    <s v="3G 트래픽"/>
    <s v="BM00757"/>
    <s v="3G 정보료"/>
    <x v="0"/>
    <s v="N"/>
    <s v="Y"/>
    <m/>
    <n v="-2135"/>
    <n v="-2054"/>
    <n v="-2199"/>
    <n v="-2248"/>
    <n v="-2345"/>
    <n v="-2367"/>
    <n v="-2454"/>
    <n v="-4393"/>
    <n v="-6269"/>
    <n v="-5616"/>
    <n v="-3027"/>
    <n v="-4777"/>
  </r>
  <r>
    <x v="13"/>
    <s v="(주)구일"/>
    <s v="546517"/>
    <s v="대구/경북법인고객본부"/>
    <s v="546517"/>
    <s v="(자체)대구/경북법인고객본부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4100"/>
    <n v="4100"/>
    <n v="4100"/>
    <n v="4100"/>
    <n v="4200"/>
    <n v="4178"/>
    <n v="2500"/>
    <n v="2500"/>
    <n v="2500"/>
    <n v="2500"/>
    <n v="3601"/>
    <n v="2500"/>
  </r>
  <r>
    <x v="13"/>
    <s v="(주)구일"/>
    <s v="546517"/>
    <s v="대구/경북법인고객본부"/>
    <s v="546517"/>
    <s v="(자체)대구/경북법인고객본부"/>
    <s v="TC00000"/>
    <s v="B2C"/>
    <s v="MB10000"/>
    <s v="무선"/>
    <s v="MB1G000"/>
    <x v="14"/>
    <s v="MB1GK05"/>
    <s v="5G 콘텐츠부가"/>
    <s v="BM10412"/>
    <s v="5G OTT 구독"/>
    <x v="0"/>
    <s v="N"/>
    <s v="Y"/>
    <m/>
    <n v="5581"/>
    <n v="5581"/>
    <n v="5581"/>
    <n v="1303"/>
    <n v="0"/>
    <n v="0"/>
    <n v="0"/>
    <n v="0"/>
    <n v="0"/>
    <n v="0"/>
    <n v="0"/>
    <n v="0"/>
  </r>
  <r>
    <x v="13"/>
    <s v="(주)구일"/>
    <s v="546517"/>
    <s v="대구/경북법인고객본부"/>
    <s v="546517"/>
    <s v="(자체)대구/경북법인고객본부"/>
    <s v="TC00000"/>
    <s v="B2C"/>
    <s v="MB10000"/>
    <s v="무선"/>
    <s v="MB1G000"/>
    <x v="14"/>
    <s v="MB1GK05"/>
    <s v="5G 콘텐츠부가"/>
    <s v="BM10115"/>
    <s v="5G 지니뮤직"/>
    <x v="0"/>
    <s v="N"/>
    <s v="Y"/>
    <m/>
    <n v="0"/>
    <n v="0"/>
    <n v="0"/>
    <n v="0"/>
    <n v="0"/>
    <n v="0"/>
    <n v="0"/>
    <n v="4974"/>
    <n v="9637"/>
    <n v="6839"/>
    <n v="0"/>
    <n v="0"/>
  </r>
  <r>
    <x v="13"/>
    <s v="(주)구일"/>
    <s v="546517"/>
    <s v="대구/경북법인고객본부"/>
    <s v="546517"/>
    <s v="(자체)대구/경북법인고객본부"/>
    <s v="TC00000"/>
    <s v="B2C"/>
    <s v="MB10000"/>
    <s v="무선"/>
    <s v="MB1G000"/>
    <x v="14"/>
    <s v="MB1GK05"/>
    <s v="5G 콘텐츠부가"/>
    <s v="BM10414"/>
    <s v="5G 콘텐츠부가 기타"/>
    <x v="0"/>
    <s v="N"/>
    <s v="Y"/>
    <m/>
    <n v="0"/>
    <n v="0"/>
    <n v="0"/>
    <n v="0"/>
    <n v="0"/>
    <n v="0"/>
    <n v="0"/>
    <n v="0"/>
    <n v="0"/>
    <n v="0"/>
    <n v="0"/>
    <n v="0"/>
  </r>
  <r>
    <x v="13"/>
    <s v="(주)구일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800"/>
    <n v="800"/>
    <n v="800"/>
    <n v="800"/>
    <n v="800"/>
    <n v="800"/>
    <n v="800"/>
    <n v="800"/>
    <n v="800"/>
    <n v="800"/>
    <n v="800"/>
    <n v="800"/>
  </r>
  <r>
    <x v="13"/>
    <s v="(주)구일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415"/>
    <s v="5G 듀얼번호Lite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3"/>
    <s v="(주)구일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2706"/>
    <n v="2900"/>
    <n v="2900"/>
    <n v="2900"/>
    <n v="2900"/>
    <n v="2900"/>
    <n v="2900"/>
    <n v="2900"/>
    <n v="2900"/>
    <n v="2900"/>
    <n v="2900"/>
    <n v="2868"/>
  </r>
  <r>
    <x v="13"/>
    <s v="(주)구일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8241"/>
    <n v="0"/>
    <n v="13057"/>
    <n v="4546"/>
    <n v="4546"/>
    <n v="4546"/>
    <n v="15667"/>
    <n v="4546"/>
    <n v="4546"/>
    <n v="28741"/>
    <n v="7274"/>
    <n v="7274"/>
  </r>
  <r>
    <x v="13"/>
    <s v="(주)구일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567458.39099999995"/>
    <n v="563243.21"/>
    <n v="551017.73300000001"/>
    <n v="527066.15899999999"/>
    <n v="503574.12699999998"/>
    <n v="497069.712"/>
    <n v="512228.712"/>
    <n v="513373.20699999999"/>
    <n v="513153.73200000002"/>
    <n v="508206.61900000001"/>
    <n v="508071.45199999999"/>
    <n v="473538.685"/>
  </r>
  <r>
    <x v="13"/>
    <s v="(주)구일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7"/>
    <s v="5G 음성통화"/>
    <x v="0"/>
    <s v="N"/>
    <s v="Y"/>
    <m/>
    <n v="218"/>
    <n v="0"/>
    <n v="540"/>
    <n v="0"/>
    <n v="0"/>
    <n v="0"/>
    <n v="0"/>
    <n v="0"/>
    <n v="0"/>
    <n v="162"/>
    <n v="0"/>
    <n v="0"/>
  </r>
  <r>
    <x v="13"/>
    <s v="(주)구일"/>
    <s v="546517"/>
    <s v="대구/경북법인고객본부"/>
    <s v="546517"/>
    <s v="(자체)대구/경북법인고객본부"/>
    <s v="TC00000"/>
    <s v="B2C"/>
    <s v="MB10000"/>
    <s v="무선"/>
    <s v="MB12000"/>
    <x v="17"/>
    <s v="MB12K10"/>
    <s v="LTE 기타부가"/>
    <s v="BM00810"/>
    <s v="LTE 기타부가"/>
    <x v="0"/>
    <s v="N"/>
    <s v="Y"/>
    <m/>
    <n v="0"/>
    <n v="0"/>
    <n v="0"/>
    <n v="671"/>
    <n v="0"/>
    <n v="0"/>
    <n v="680"/>
    <n v="335"/>
    <n v="0"/>
    <n v="655"/>
    <n v="0"/>
    <n v="0"/>
  </r>
  <r>
    <x v="13"/>
    <s v="(주)구일"/>
    <s v="546517"/>
    <s v="대구/경북법인고객본부"/>
    <s v="546517"/>
    <s v="(자체)대구/경북법인고객본부"/>
    <s v="TC00000"/>
    <s v="B2C"/>
    <s v="MB10000"/>
    <s v="무선"/>
    <s v="MB12000"/>
    <x v="17"/>
    <s v="MB12K18"/>
    <s v="LTE 통화부가"/>
    <s v="BM00806"/>
    <s v="LTE 캐치콜"/>
    <x v="0"/>
    <s v="N"/>
    <s v="Y"/>
    <m/>
    <n v="500"/>
    <n v="500"/>
    <n v="500"/>
    <n v="500"/>
    <n v="500"/>
    <n v="500"/>
    <n v="500"/>
    <n v="500"/>
    <n v="500"/>
    <n v="500"/>
    <n v="500"/>
    <n v="500"/>
  </r>
  <r>
    <x v="13"/>
    <s v="(주)구일"/>
    <s v="546517"/>
    <s v="대구/경북법인고객본부"/>
    <s v="546517"/>
    <s v="(자체)대구/경북법인고객본부"/>
    <s v="TC00000"/>
    <s v="B2C"/>
    <s v="MB10000"/>
    <s v="무선"/>
    <s v="MB12000"/>
    <x v="17"/>
    <s v="MB12K01"/>
    <s v="LTE 트래픽"/>
    <s v="BM00782"/>
    <s v="LTE 데이터통화"/>
    <x v="0"/>
    <s v="N"/>
    <s v="Y"/>
    <m/>
    <n v="4000"/>
    <n v="2727"/>
    <n v="0"/>
    <n v="0"/>
    <n v="122"/>
    <n v="0"/>
    <n v="0"/>
    <n v="0"/>
    <n v="0"/>
    <n v="0"/>
    <n v="0"/>
    <n v="0"/>
  </r>
  <r>
    <x v="13"/>
    <s v="(주)구일"/>
    <s v="546517"/>
    <s v="대구/경북법인고객본부"/>
    <s v="546517"/>
    <s v="(자체)대구/경북법인고객본부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93959.157000000007"/>
    <n v="93857.546000000002"/>
    <n v="93667.224000000002"/>
    <n v="93669.224000000002"/>
    <n v="102100.224"/>
    <n v="105033.224"/>
    <n v="105033.224"/>
    <n v="103909.224"/>
    <n v="102113.224"/>
    <n v="102382.90300000001"/>
    <n v="100480.66099999999"/>
    <n v="120897.66099999999"/>
  </r>
  <r>
    <x v="13"/>
    <s v="(주)구일"/>
    <s v="546517"/>
    <s v="대구/경북법인고객본부"/>
    <s v="546540"/>
    <s v="경북법인고객담당"/>
    <s v="KE00000"/>
    <s v="B2B"/>
    <s v="KE20000"/>
    <s v="Enterprise CT"/>
    <s v="KEA5000"/>
    <x v="19"/>
    <s v="KEA5K05"/>
    <s v="IoT무선결제"/>
    <s v="BM01074"/>
    <s v="IoT무선결제LTE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13"/>
    <s v="(주)구일"/>
    <s v="546517"/>
    <s v="대구/경북법인고객본부"/>
    <s v="546540"/>
    <s v="경북법인고객담당"/>
    <s v="KE00000"/>
    <s v="B2B"/>
    <s v="KE20000"/>
    <s v="Enterprise CT"/>
    <s v="KE27000"/>
    <x v="1"/>
    <s v="KE28K04"/>
    <s v="Flexline"/>
    <s v="BM10282"/>
    <s v="FlexLine"/>
    <x v="0"/>
    <s v="N"/>
    <s v="Y"/>
    <m/>
    <n v="130000"/>
    <n v="130000"/>
    <n v="130000"/>
    <n v="130000"/>
    <n v="130000"/>
    <n v="130000"/>
    <n v="130000"/>
    <n v="130000"/>
    <n v="130000"/>
    <n v="130000"/>
    <n v="130000"/>
    <n v="130000"/>
  </r>
  <r>
    <x v="13"/>
    <s v="(주)구일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6852"/>
    <n v="6852"/>
    <n v="6852"/>
    <n v="6952"/>
    <n v="6852"/>
    <n v="6852"/>
    <n v="6969"/>
    <n v="6852"/>
    <n v="6852"/>
    <n v="6852"/>
    <n v="7499"/>
    <n v="6858"/>
  </r>
  <r>
    <x v="13"/>
    <s v="(주)구일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0577"/>
    <n v="10652"/>
    <n v="10114"/>
    <n v="11170"/>
    <n v="10403"/>
    <n v="10409"/>
    <n v="11083"/>
    <n v="10697"/>
    <n v="12207"/>
    <n v="10943"/>
    <n v="10417"/>
    <n v="10125"/>
  </r>
  <r>
    <x v="13"/>
    <s v="(주)구일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88"/>
    <s v="PRI LM통화"/>
    <x v="0"/>
    <s v="N"/>
    <s v="Y"/>
    <m/>
    <n v="0"/>
    <n v="0"/>
    <n v="0"/>
    <n v="0"/>
    <n v="0"/>
    <n v="145"/>
    <n v="0"/>
    <n v="0"/>
    <n v="0"/>
    <n v="0"/>
    <n v="0"/>
    <n v="0"/>
  </r>
  <r>
    <x v="13"/>
    <s v="(주)구일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927"/>
    <s v="제4종ISDN(20채널)"/>
    <x v="0"/>
    <s v="N"/>
    <s v="Y"/>
    <m/>
    <n v="51200"/>
    <n v="51200"/>
    <n v="51200"/>
    <n v="51200"/>
    <n v="51200"/>
    <n v="51200"/>
    <n v="51200"/>
    <n v="51200"/>
    <n v="51200"/>
    <n v="51200"/>
    <n v="51239"/>
    <n v="51200"/>
  </r>
  <r>
    <x v="13"/>
    <s v="(주)구일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3"/>
    <s v="(주)구일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3"/>
    <s v="(주)구일"/>
    <s v="546517"/>
    <s v="대구/경북법인고객본부"/>
    <s v="546540"/>
    <s v="경북법인고객담당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3"/>
    <s v="(주)구일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92"/>
    <s v="GTV 라이트"/>
    <x v="1"/>
    <s v="N"/>
    <s v="Y"/>
    <m/>
    <n v="735"/>
    <n v="735"/>
    <n v="735"/>
    <n v="735"/>
    <n v="735"/>
    <n v="745"/>
    <n v="0"/>
    <n v="0"/>
    <n v="0"/>
    <n v="0"/>
    <n v="0"/>
    <n v="0"/>
  </r>
  <r>
    <x v="13"/>
    <s v="(주)구일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92"/>
    <s v="GTV 라이트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13"/>
    <s v="(주)구일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8680"/>
    <n v="18680"/>
    <n v="18680"/>
    <n v="18680"/>
    <n v="18680"/>
    <n v="18680"/>
    <n v="18680"/>
    <n v="18680"/>
    <n v="18680"/>
    <n v="18680"/>
    <n v="18680"/>
    <n v="18680"/>
  </r>
  <r>
    <x v="13"/>
    <s v="(주)구일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"/>
    <n v="273"/>
    <n v="0"/>
    <n v="284"/>
    <n v="39"/>
    <n v="39"/>
    <n v="78"/>
    <n v="78"/>
    <n v="137"/>
    <n v="39"/>
    <n v="225"/>
    <n v="0"/>
  </r>
  <r>
    <x v="13"/>
    <s v="(주)구일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30"/>
    <n v="289"/>
    <n v="826"/>
    <n v="319"/>
    <n v="246"/>
    <n v="0"/>
    <n v="0"/>
    <n v="58"/>
    <n v="0"/>
    <n v="130"/>
    <n v="362"/>
    <n v="0"/>
  </r>
  <r>
    <x v="13"/>
    <s v="(주)구일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0"/>
    <n v="702"/>
    <n v="702"/>
    <n v="468"/>
    <n v="195"/>
    <n v="156"/>
    <n v="624"/>
    <n v="312"/>
    <n v="351"/>
    <n v="273"/>
    <n v="1482"/>
    <n v="390"/>
  </r>
  <r>
    <x v="13"/>
    <s v="(주)구일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72000"/>
    <n v="72000"/>
    <n v="72000"/>
    <n v="72000"/>
    <n v="72000"/>
    <n v="72000"/>
    <n v="72000"/>
    <n v="72000"/>
    <n v="72000"/>
    <n v="72000"/>
    <n v="72000"/>
    <n v="72000"/>
  </r>
  <r>
    <x v="13"/>
    <s v="(주)구일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97900"/>
    <n v="97900"/>
    <n v="97900"/>
    <n v="97900"/>
    <n v="97900"/>
    <n v="97900"/>
    <n v="97900"/>
    <n v="97900"/>
    <n v="97900"/>
    <n v="97900"/>
    <n v="97900"/>
    <n v="97900"/>
  </r>
  <r>
    <x v="13"/>
    <s v="(주)구일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14"/>
    <s v="(주)국인산업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14"/>
    <s v="(주)국인산업"/>
    <s v="546517"/>
    <s v="대구/경북법인고객본부"/>
    <s v="546540"/>
    <s v="경북법인고객담당"/>
    <s v="KE00000"/>
    <s v="B2B"/>
    <s v="KE20000"/>
    <s v="Enterprise CT"/>
    <s v="KE27000"/>
    <x v="1"/>
    <s v="KE27K07"/>
    <s v="GiGA Office"/>
    <s v="BM01173"/>
    <s v="GiGA office Simple"/>
    <x v="0"/>
    <s v="N"/>
    <s v="Y"/>
    <m/>
    <n v="250000"/>
    <n v="250000"/>
    <n v="250000"/>
    <n v="250000"/>
    <n v="250000"/>
    <n v="250000"/>
    <n v="250000"/>
    <n v="250000"/>
    <n v="250000"/>
    <n v="250000"/>
    <n v="250000"/>
    <n v="250000"/>
  </r>
  <r>
    <x v="14"/>
    <s v="(주)국인산업"/>
    <s v="546517"/>
    <s v="대구/경북법인고객본부"/>
    <s v="546540"/>
    <s v="경북법인고객담당"/>
    <s v="KE00000"/>
    <s v="B2B"/>
    <s v="KE20000"/>
    <s v="Enterprise CT"/>
    <s v="KE27000"/>
    <x v="1"/>
    <s v="KE27K07"/>
    <s v="GiGA Office"/>
    <s v="BM01176"/>
    <s v="GiGA office 부가서비스"/>
    <x v="0"/>
    <s v="N"/>
    <s v="Y"/>
    <m/>
    <n v="0"/>
    <n v="0"/>
    <n v="0"/>
    <n v="0"/>
    <n v="0"/>
    <n v="0"/>
    <n v="0"/>
    <n v="0"/>
    <n v="0"/>
    <n v="0"/>
    <n v="0"/>
    <n v="0"/>
  </r>
  <r>
    <x v="14"/>
    <s v="(주)국인산업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80398"/>
    <n v="81009"/>
    <n v="81977"/>
    <n v="87308"/>
    <n v="81695"/>
    <n v="81639"/>
    <n v="92683"/>
    <n v="84492"/>
    <n v="89732"/>
    <n v="87267"/>
    <n v="92109"/>
    <n v="89907"/>
  </r>
  <r>
    <x v="14"/>
    <s v="(주)국인산업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Y"/>
    <s v="Y"/>
    <m/>
    <n v="0"/>
    <n v="0"/>
    <n v="0"/>
    <n v="4634"/>
    <n v="5734"/>
    <n v="5734"/>
    <n v="5734"/>
    <n v="5734"/>
    <n v="5734"/>
    <n v="5734"/>
    <n v="5734"/>
    <n v="5734"/>
  </r>
  <r>
    <x v="14"/>
    <s v="(주)국인산업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60"/>
    <n v="0"/>
    <n v="600"/>
    <n v="0"/>
    <n v="0"/>
    <n v="0"/>
  </r>
  <r>
    <x v="14"/>
    <s v="(주)국인산업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4"/>
    <s v="(주)국인산업"/>
    <s v="546517"/>
    <s v="대구/경북법인고객본부"/>
    <s v="546540"/>
    <s v="경북법인고객담당"/>
    <s v="TC00000"/>
    <s v="B2C"/>
    <s v="TC60000"/>
    <s v="Customer Incubation"/>
    <s v="KEB4000"/>
    <x v="4"/>
    <s v="KEB4K03"/>
    <s v="AnyFax"/>
    <s v="BM00129"/>
    <s v="AnyFax"/>
    <x v="0"/>
    <s v="N"/>
    <s v="Y"/>
    <m/>
    <n v="156"/>
    <n v="39"/>
    <n v="0"/>
    <n v="156"/>
    <n v="78"/>
    <n v="78"/>
    <n v="39"/>
    <n v="39"/>
    <n v="0"/>
    <n v="195"/>
    <n v="39"/>
    <n v="117"/>
  </r>
  <r>
    <x v="14"/>
    <s v="(주)국인산업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13317"/>
    <n v="9325"/>
    <n v="9440"/>
    <n v="11456"/>
    <n v="9499"/>
    <n v="9616"/>
    <n v="10483"/>
    <n v="10147"/>
    <n v="12704"/>
    <n v="9824"/>
    <n v="9451"/>
    <n v="9968"/>
  </r>
  <r>
    <x v="14"/>
    <s v="(주)국인산업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8800"/>
    <n v="8800"/>
    <n v="8800"/>
    <n v="8800"/>
    <n v="8800"/>
    <n v="8800"/>
    <n v="8800"/>
    <n v="8800"/>
    <n v="8800"/>
    <n v="8800"/>
    <n v="8800"/>
    <n v="8800"/>
  </r>
  <r>
    <x v="14"/>
    <s v="(주)국인산업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412"/>
    <s v="5G OTT 구독"/>
    <x v="0"/>
    <s v="N"/>
    <s v="Y"/>
    <m/>
    <n v="12636"/>
    <n v="12636"/>
    <n v="12636"/>
    <n v="12636"/>
    <n v="12636"/>
    <n v="12636"/>
    <n v="12636"/>
    <n v="12636"/>
    <n v="12636"/>
    <n v="12636"/>
    <n v="12636"/>
    <n v="12636"/>
  </r>
  <r>
    <x v="14"/>
    <s v="(주)국인산업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500"/>
    <n v="500"/>
    <n v="500"/>
    <n v="500"/>
    <n v="500"/>
    <n v="500"/>
    <n v="500"/>
    <n v="500"/>
    <n v="500"/>
    <n v="500"/>
    <n v="500"/>
    <n v="500"/>
  </r>
  <r>
    <x v="14"/>
    <s v="(주)국인산업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0"/>
    <n v="0"/>
    <n v="0"/>
    <n v="1600"/>
    <n v="0"/>
    <n v="0"/>
    <n v="9800"/>
    <n v="7800"/>
    <n v="7800"/>
    <n v="8800"/>
  </r>
  <r>
    <x v="14"/>
    <s v="(주)국인산업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38294.241999999998"/>
    <n v="38294.241999999998"/>
    <n v="38294.241999999998"/>
    <n v="38294.241999999998"/>
    <n v="38294.241999999998"/>
    <n v="38294.241999999998"/>
    <n v="38294.241999999998"/>
    <n v="38294.241999999998"/>
    <n v="38294.241999999998"/>
    <n v="38294.241999999998"/>
    <n v="38294.241999999998"/>
    <n v="38294.241999999998"/>
  </r>
  <r>
    <x v="14"/>
    <s v="(주)국인산업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18000"/>
    <n v="18000"/>
    <n v="18000"/>
    <n v="18000"/>
    <n v="18000"/>
    <n v="18000"/>
    <n v="18000"/>
    <n v="18000"/>
    <n v="18000"/>
    <n v="18000"/>
    <n v="18000"/>
    <n v="18000"/>
  </r>
  <r>
    <x v="14"/>
    <s v="(주)국인산업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480"/>
    <s v="GENIE TV 라이브(선택형)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14"/>
    <s v="(주)국인산업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477"/>
    <s v="GENIE TV 라이브(실속형) ICOD"/>
    <x v="0"/>
    <s v="N"/>
    <s v="Y"/>
    <m/>
    <n v="4800"/>
    <n v="4800"/>
    <n v="4800"/>
    <n v="4800"/>
    <n v="4800"/>
    <n v="4800"/>
    <n v="4800"/>
    <n v="4800"/>
    <n v="4800"/>
    <n v="4800"/>
    <n v="4800"/>
    <n v="4800"/>
  </r>
  <r>
    <x v="14"/>
    <s v="(주)국인산업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14"/>
    <s v="(주)국인산업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4"/>
    <s v="(주)국인산업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6500"/>
    <n v="36500"/>
    <n v="36500"/>
    <n v="36500"/>
    <n v="36500"/>
    <n v="36500"/>
    <n v="36500"/>
    <n v="36500"/>
    <n v="36500"/>
    <n v="36500"/>
    <n v="36500"/>
    <n v="36500"/>
  </r>
  <r>
    <x v="14"/>
    <s v="(주)국인산업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5745"/>
    <n v="5814"/>
    <n v="5718"/>
    <n v="7619"/>
    <n v="5658"/>
    <n v="6225"/>
    <n v="6810"/>
    <n v="4409"/>
    <n v="6468"/>
    <n v="5240"/>
    <n v="5397"/>
    <n v="7378"/>
  </r>
  <r>
    <x v="14"/>
    <s v="(주)국인산업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4135"/>
    <n v="10685"/>
    <n v="10446"/>
    <n v="12948"/>
    <n v="11685"/>
    <n v="15476"/>
    <n v="10740"/>
    <n v="8462"/>
    <n v="10620"/>
    <n v="11888"/>
    <n v="7924"/>
    <n v="9163"/>
  </r>
  <r>
    <x v="14"/>
    <s v="(주)국인산업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2457"/>
    <n v="2067"/>
    <n v="2496"/>
    <n v="2613"/>
    <n v="2106"/>
    <n v="2145"/>
    <n v="2223"/>
    <n v="1833"/>
    <n v="3042"/>
    <n v="2067"/>
    <n v="1716"/>
    <n v="2652"/>
  </r>
  <r>
    <x v="14"/>
    <s v="(주)국인산업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985"/>
    <n v="1869"/>
    <n v="1449"/>
    <n v="666"/>
    <n v="608"/>
    <n v="565"/>
    <n v="1725"/>
    <n v="1029"/>
    <n v="854"/>
    <n v="478"/>
    <n v="956"/>
    <n v="1100"/>
  </r>
  <r>
    <x v="14"/>
    <s v="(주)국인산업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0"/>
    <n v="0"/>
    <n v="0"/>
    <n v="0"/>
    <n v="0"/>
    <n v="0"/>
    <n v="0"/>
    <n v="899"/>
    <n v="0"/>
    <n v="58"/>
    <n v="0"/>
    <n v="0"/>
  </r>
  <r>
    <x v="14"/>
    <s v="(주)국인산업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4"/>
    <s v="(주)국인산업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4"/>
    <s v="(주)국인산업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14"/>
    <s v="(주)국인산업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77790"/>
    <n v="101500"/>
    <n v="101500"/>
    <n v="101500"/>
    <n v="101500"/>
    <n v="101500"/>
    <n v="101500"/>
    <n v="101500"/>
    <n v="101500"/>
    <n v="101500"/>
    <n v="101500"/>
    <n v="101500"/>
  </r>
  <r>
    <x v="14"/>
    <s v="(주)국인산업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4000"/>
    <n v="24000"/>
    <n v="24000"/>
    <n v="24000"/>
    <n v="24000"/>
    <n v="24000"/>
    <n v="24000"/>
    <n v="24000"/>
    <n v="24000"/>
    <n v="24000"/>
    <n v="24000"/>
    <n v="24000"/>
  </r>
  <r>
    <x v="14"/>
    <s v="(주)국인산업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35"/>
    <s v="오피스넷 슬림"/>
    <x v="0"/>
    <s v="N"/>
    <s v="Y"/>
    <m/>
    <n v="285600"/>
    <n v="285600"/>
    <n v="285600"/>
    <n v="285600"/>
    <n v="285600"/>
    <n v="285600"/>
    <n v="285600"/>
    <n v="285600"/>
    <n v="285600"/>
    <n v="285600"/>
    <n v="285600"/>
    <n v="283975"/>
  </r>
  <r>
    <x v="14"/>
    <s v="(주)국인산업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4"/>
    <s v="(주)국인산업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79048"/>
    <n v="65500"/>
    <n v="65500"/>
    <n v="65500"/>
    <n v="65500"/>
    <n v="65500"/>
    <n v="65500"/>
    <n v="65500"/>
    <n v="65500"/>
    <n v="65500"/>
    <n v="65500"/>
    <n v="65500"/>
  </r>
  <r>
    <x v="14"/>
    <s v="(주)국인산업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387600"/>
    <n v="387600"/>
    <n v="387600"/>
    <n v="387600"/>
    <n v="387600"/>
    <n v="387600"/>
    <n v="387600"/>
    <n v="387600"/>
    <n v="387600"/>
    <n v="387600"/>
    <n v="387600"/>
    <n v="387600"/>
  </r>
  <r>
    <x v="14"/>
    <s v="(주)국인산업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984"/>
    <s v="오피스팩 슬림 올레"/>
    <x v="0"/>
    <s v="N"/>
    <s v="Y"/>
    <m/>
    <n v="75000"/>
    <n v="75000"/>
    <n v="75000"/>
    <n v="75000"/>
    <n v="75000"/>
    <n v="75000"/>
    <n v="75000"/>
    <n v="75000"/>
    <n v="75000"/>
    <n v="75000"/>
    <n v="75000"/>
    <n v="75000"/>
  </r>
  <r>
    <x v="14"/>
    <s v="(주)국인산업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10880"/>
    <n v="10880"/>
    <n v="10880"/>
    <n v="10880"/>
    <n v="10880"/>
    <n v="10880"/>
    <n v="10880"/>
    <n v="10880"/>
    <n v="10880"/>
    <n v="10880"/>
    <n v="10712"/>
    <n v="10712"/>
  </r>
  <r>
    <x v="14"/>
    <s v="(주)국인산업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14"/>
    <s v="(주)국인산업"/>
    <s v="546624"/>
    <s v="전남/전북고객본부"/>
    <s v="546655"/>
    <s v="전북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4"/>
    <s v="(주)국인산업"/>
    <s v="546658"/>
    <s v="전남/전북법인고객본부"/>
    <s v="546689"/>
    <s v="전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4"/>
    <s v="(주)국인산업"/>
    <s v="546658"/>
    <s v="전남/전북법인고객본부"/>
    <s v="546689"/>
    <s v="전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5"/>
    <s v="(주)금성지앤씨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15"/>
    <s v="(주)금성지앤씨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15"/>
    <s v="(주)금성지앤씨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234"/>
    <n v="0"/>
    <n v="0"/>
    <n v="0"/>
    <n v="0"/>
    <n v="0"/>
    <n v="39"/>
  </r>
  <r>
    <x v="15"/>
    <s v="(주)금성지앤씨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"/>
    <n v="0"/>
    <n v="0"/>
    <n v="0"/>
    <n v="0"/>
    <n v="0"/>
    <n v="0"/>
    <n v="0"/>
    <n v="0"/>
    <n v="39"/>
    <n v="39"/>
    <n v="0"/>
  </r>
  <r>
    <x v="15"/>
    <s v="(주)금성지앤씨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15"/>
    <s v="(주)금성지앤씨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5"/>
    <s v="(주)금성지앤씨"/>
    <s v="546483"/>
    <s v="대구/경북고객본부"/>
    <s v="546502"/>
    <s v="서대구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15"/>
    <s v="(주)금성지앤씨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100"/>
    <n v="8100"/>
    <n v="8100"/>
    <n v="8100"/>
    <n v="8100"/>
    <n v="8100"/>
    <n v="8100"/>
    <n v="8100"/>
    <n v="8100"/>
    <n v="8100"/>
    <n v="8100"/>
    <n v="8100"/>
  </r>
  <r>
    <x v="15"/>
    <s v="(주)금성지앤씨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95"/>
    <n v="0"/>
    <n v="0"/>
    <n v="0"/>
    <n v="0"/>
    <n v="0"/>
    <n v="0"/>
    <n v="0"/>
    <n v="0"/>
    <n v="0"/>
    <n v="49"/>
    <n v="78"/>
  </r>
  <r>
    <x v="15"/>
    <s v="(주)금성지앤씨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623"/>
    <n v="0"/>
    <n v="0"/>
    <n v="0"/>
    <n v="0"/>
    <n v="0"/>
    <n v="0"/>
    <n v="174"/>
  </r>
  <r>
    <x v="15"/>
    <s v="(주)금성지앤씨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17"/>
    <n v="117"/>
    <n v="195"/>
    <n v="273"/>
    <n v="312"/>
    <n v="39"/>
    <n v="156"/>
    <n v="0"/>
    <n v="78"/>
    <n v="39"/>
    <n v="195"/>
    <n v="117"/>
  </r>
  <r>
    <x v="15"/>
    <s v="(주)금성지앤씨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0"/>
    <n v="159"/>
    <n v="0"/>
    <n v="0"/>
    <n v="0"/>
    <n v="0"/>
    <n v="0"/>
  </r>
  <r>
    <x v="15"/>
    <s v="(주)금성지앤씨"/>
    <s v="546483"/>
    <s v="대구/경북고객본부"/>
    <s v="546502"/>
    <s v="서대구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5"/>
    <s v="(주)금성지앤씨"/>
    <s v="546483"/>
    <s v="대구/경북고객본부"/>
    <s v="546502"/>
    <s v="서대구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4000"/>
    <n v="54000"/>
    <n v="54000"/>
    <n v="54000"/>
    <n v="54000"/>
    <n v="54000"/>
    <n v="54000"/>
    <n v="54000"/>
    <n v="54000"/>
    <n v="54000"/>
    <n v="54000"/>
    <n v="54000"/>
  </r>
  <r>
    <x v="15"/>
    <s v="(주)금성지앤씨"/>
    <s v="546483"/>
    <s v="대구/경북고객본부"/>
    <s v="546502"/>
    <s v="서대구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10880"/>
    <n v="10880"/>
    <n v="10880"/>
    <n v="10880"/>
    <n v="10880"/>
    <n v="10880"/>
    <n v="10880"/>
    <n v="10880"/>
    <n v="10880"/>
    <n v="10880"/>
    <n v="10712"/>
    <n v="10712"/>
  </r>
  <r>
    <x v="16"/>
    <s v="(주)나노믹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400"/>
    <n v="10400"/>
    <n v="10400"/>
    <n v="10400"/>
    <n v="10400"/>
    <n v="10400"/>
    <n v="10400"/>
    <n v="10400"/>
    <n v="10400"/>
  </r>
  <r>
    <x v="16"/>
    <s v="(주)나노믹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145"/>
    <n v="0"/>
    <n v="290"/>
    <n v="0"/>
    <n v="0"/>
    <n v="0"/>
    <n v="0"/>
    <n v="0"/>
  </r>
  <r>
    <x v="16"/>
    <s v="(주)나노믹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"/>
    <n v="39"/>
    <n v="0"/>
    <n v="0"/>
    <n v="0"/>
    <n v="0"/>
    <n v="0"/>
    <n v="0"/>
    <n v="0"/>
    <n v="0"/>
    <n v="0"/>
    <n v="0"/>
  </r>
  <r>
    <x v="17"/>
    <s v="(주)나우테크 2공장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24000"/>
    <n v="24000"/>
    <n v="24000"/>
    <n v="24000"/>
    <n v="24000"/>
    <n v="24000"/>
    <n v="24000"/>
    <n v="24000"/>
    <n v="24000"/>
    <n v="24000"/>
    <n v="24000"/>
    <n v="24000"/>
  </r>
  <r>
    <x v="17"/>
    <s v="(주)나우테크 2공장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17"/>
    <s v="(주)나우테크 2공장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7839"/>
    <n v="16352"/>
    <n v="18622"/>
    <n v="18895"/>
    <n v="17120"/>
    <n v="16352"/>
    <n v="16209"/>
    <n v="16193"/>
    <n v="16130"/>
    <n v="16000"/>
    <n v="16078"/>
    <n v="16039"/>
  </r>
  <r>
    <x v="17"/>
    <s v="(주)나우테크 2공장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7"/>
    <s v="(주)나우테크 2공장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1600"/>
    <n v="21600"/>
    <n v="21600"/>
    <n v="21600"/>
    <n v="21600"/>
    <n v="21600"/>
    <n v="21600"/>
    <n v="21600"/>
    <n v="21600"/>
    <n v="21600"/>
    <n v="21600"/>
    <n v="21600"/>
  </r>
  <r>
    <x v="17"/>
    <s v="(주)나우테크 2공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6800"/>
    <n v="36800"/>
    <n v="36800"/>
    <n v="36800"/>
    <n v="36800"/>
    <n v="36800"/>
    <n v="36800"/>
    <n v="36800"/>
    <n v="36800"/>
    <n v="36800"/>
    <n v="36800"/>
    <n v="36800"/>
  </r>
  <r>
    <x v="17"/>
    <s v="(주)나우테크 2공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0"/>
    <n v="13637"/>
    <n v="0"/>
    <n v="0"/>
    <n v="0"/>
    <n v="0"/>
    <n v="0"/>
  </r>
  <r>
    <x v="17"/>
    <s v="(주)나우테크 2공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17"/>
    <n v="156"/>
    <n v="39"/>
    <n v="0"/>
    <n v="390"/>
    <n v="39"/>
    <n v="195"/>
    <n v="156"/>
    <n v="39"/>
    <n v="156"/>
    <n v="78"/>
    <n v="273"/>
  </r>
  <r>
    <x v="17"/>
    <s v="(주)나우테크 2공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996"/>
    <n v="869"/>
    <n v="971"/>
    <n v="1351"/>
    <n v="1024"/>
    <n v="1136"/>
    <n v="1893"/>
    <n v="1547"/>
    <n v="917"/>
    <n v="1099"/>
    <n v="1288"/>
    <n v="1147"/>
  </r>
  <r>
    <x v="17"/>
    <s v="(주)나우테크 2공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58"/>
    <n v="463"/>
    <n v="101"/>
    <n v="101"/>
    <n v="261"/>
    <n v="0"/>
    <n v="0"/>
  </r>
  <r>
    <x v="17"/>
    <s v="(주)나우테크 2공장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7"/>
    <s v="(주)나우테크 2공장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14950"/>
    <n v="114950"/>
    <n v="114950"/>
    <n v="114950"/>
    <n v="114950"/>
    <n v="114950"/>
    <n v="114950"/>
    <n v="114950"/>
    <n v="114950"/>
    <n v="114950"/>
    <n v="114950"/>
    <n v="114950"/>
  </r>
  <r>
    <x v="17"/>
    <s v="(주)나우테크 2공장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17"/>
    <s v="(주)나우테크 2공장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457"/>
    <n v="0"/>
    <n v="0"/>
    <n v="0"/>
    <n v="0"/>
    <n v="0"/>
    <n v="0"/>
    <n v="0"/>
    <n v="0"/>
    <n v="0"/>
    <n v="0"/>
    <n v="0"/>
  </r>
  <r>
    <x v="17"/>
    <s v="(주)나우테크 2공장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2399"/>
    <n v="0"/>
    <n v="0"/>
    <n v="0"/>
    <n v="0"/>
    <n v="0"/>
    <n v="0"/>
    <n v="0"/>
    <n v="0"/>
    <n v="0"/>
    <n v="0"/>
  </r>
  <r>
    <x v="17"/>
    <s v="(주)나우테크 2공장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97185.649000000005"/>
    <n v="97185.649000000005"/>
    <n v="97612.349000000002"/>
    <n v="97719.251000000004"/>
    <n v="97591.884999999995"/>
    <n v="96621.539000000004"/>
    <n v="97166.884999999995"/>
    <n v="96084.540999999997"/>
    <n v="96084.540999999997"/>
    <n v="80392.937000000005"/>
    <n v="81814.680999999997"/>
    <n v="91155.663"/>
  </r>
  <r>
    <x v="17"/>
    <s v="(주)나우테크 2공장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2"/>
    <s v="LTE 데이터통화"/>
    <x v="0"/>
    <s v="N"/>
    <s v="Y"/>
    <m/>
    <n v="4619"/>
    <n v="1796"/>
    <n v="2867"/>
    <n v="3117"/>
    <n v="1440"/>
    <n v="4831"/>
    <n v="6988"/>
    <n v="1470"/>
    <n v="2885"/>
    <n v="5214"/>
    <n v="4262"/>
    <n v="1482"/>
  </r>
  <r>
    <x v="17"/>
    <s v="(주)나우테크 2공장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63445"/>
    <n v="18900"/>
    <n v="18900"/>
    <n v="18900"/>
    <n v="18900"/>
    <n v="18900"/>
    <n v="18900"/>
    <n v="18900"/>
    <n v="18900"/>
    <n v="18900"/>
    <n v="18900"/>
    <n v="18900"/>
  </r>
  <r>
    <x v="18"/>
    <s v="(주)남광포리마"/>
    <s v="546624"/>
    <s v="전남/전북고객본부"/>
    <s v="546649"/>
    <s v="순천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50"/>
    <n v="0"/>
    <n v="0"/>
    <n v="0"/>
    <n v="0"/>
    <n v="0"/>
    <n v="0"/>
    <n v="0"/>
    <n v="0"/>
    <n v="0"/>
    <n v="0"/>
  </r>
  <r>
    <x v="18"/>
    <s v="(주)남광포리마"/>
    <s v="546624"/>
    <s v="전남/전북고객본부"/>
    <s v="546649"/>
    <s v="순천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5150"/>
    <n v="5150"/>
    <n v="5150"/>
    <n v="5150"/>
    <n v="5150"/>
    <n v="5150"/>
    <n v="5150"/>
    <n v="5150"/>
    <n v="5150"/>
    <n v="5150"/>
    <n v="0"/>
    <n v="0"/>
  </r>
  <r>
    <x v="18"/>
    <s v="(주)남광포리마"/>
    <s v="546624"/>
    <s v="전남/전북고객본부"/>
    <s v="546649"/>
    <s v="순천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8"/>
    <s v="(주)남광포리마"/>
    <s v="546624"/>
    <s v="전남/전북고객본부"/>
    <s v="546649"/>
    <s v="순천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73"/>
    <n v="39"/>
    <n v="195"/>
    <n v="0"/>
    <n v="0"/>
    <n v="156"/>
    <n v="312"/>
    <n v="0"/>
    <n v="39"/>
    <n v="39"/>
    <n v="205"/>
    <n v="78"/>
  </r>
  <r>
    <x v="18"/>
    <s v="(주)남광포리마"/>
    <s v="546624"/>
    <s v="전남/전북고객본부"/>
    <s v="546649"/>
    <s v="순천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320"/>
    <n v="3480"/>
    <n v="3349"/>
    <n v="3793"/>
    <n v="3262"/>
    <n v="2639"/>
    <n v="3552"/>
    <n v="2885"/>
    <n v="2900"/>
    <n v="2305"/>
    <n v="2697"/>
    <n v="3335"/>
  </r>
  <r>
    <x v="18"/>
    <s v="(주)남광포리마"/>
    <s v="546624"/>
    <s v="전남/전북고객본부"/>
    <s v="546649"/>
    <s v="순천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39"/>
    <n v="0"/>
    <n v="117"/>
    <n v="195"/>
    <n v="429"/>
    <n v="234"/>
    <n v="117"/>
    <n v="195"/>
    <n v="0"/>
  </r>
  <r>
    <x v="19"/>
    <s v="(주)남양전자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2695"/>
    <n v="31684"/>
    <n v="33465"/>
    <n v="31952"/>
    <n v="31718"/>
    <n v="31962"/>
    <n v="31427"/>
    <n v="31329"/>
    <n v="31284"/>
    <n v="32076"/>
    <n v="32539"/>
    <n v="33874"/>
  </r>
  <r>
    <x v="19"/>
    <s v="(주)남양전자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9"/>
    <s v="(주)남양전자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479"/>
    <s v="GENIE TV 라이브(고급형) ICOD"/>
    <x v="0"/>
    <s v="N"/>
    <s v="Y"/>
    <m/>
    <n v="46000"/>
    <n v="46000"/>
    <n v="46000"/>
    <n v="46000"/>
    <n v="46000"/>
    <n v="46000"/>
    <n v="46000"/>
    <n v="46000"/>
    <n v="46000"/>
    <n v="46000"/>
    <n v="46000"/>
    <n v="46000"/>
  </r>
  <r>
    <x v="19"/>
    <s v="(주)남양전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600"/>
    <n v="3600"/>
    <n v="3600"/>
    <n v="3600"/>
    <n v="3600"/>
    <n v="3600"/>
    <n v="3600"/>
    <n v="3600"/>
    <n v="3600"/>
    <n v="3600"/>
    <n v="3600"/>
    <n v="3600"/>
  </r>
  <r>
    <x v="19"/>
    <s v="(주)남양전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39"/>
    <n v="78"/>
    <n v="0"/>
    <n v="0"/>
    <n v="0"/>
    <n v="0"/>
    <n v="323"/>
    <n v="39"/>
    <n v="0"/>
    <n v="0"/>
    <n v="39"/>
  </r>
  <r>
    <x v="19"/>
    <s v="(주)남양전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2494"/>
    <n v="377"/>
    <n v="0"/>
    <n v="0"/>
    <n v="0"/>
    <n v="899"/>
    <n v="0"/>
    <n v="1696"/>
    <n v="0"/>
    <n v="333"/>
  </r>
  <r>
    <x v="19"/>
    <s v="(주)남양전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"/>
    <n v="0"/>
    <n v="0"/>
    <n v="39"/>
    <n v="156"/>
    <n v="117"/>
    <n v="39"/>
    <n v="39"/>
    <n v="0"/>
    <n v="117"/>
    <n v="0"/>
    <n v="117"/>
  </r>
  <r>
    <x v="19"/>
    <s v="(주)남양전자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0"/>
    <n v="0"/>
    <n v="0"/>
    <n v="0"/>
    <n v="0"/>
    <n v="0"/>
    <n v="0"/>
    <n v="0"/>
    <n v="0"/>
    <n v="0"/>
    <n v="0"/>
    <n v="0"/>
  </r>
  <r>
    <x v="19"/>
    <s v="(주)남양전자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70000"/>
    <n v="70000"/>
    <n v="70000"/>
    <n v="70000"/>
    <n v="70000"/>
    <n v="70000"/>
    <n v="70000"/>
    <n v="70000"/>
    <n v="70000"/>
    <n v="70000"/>
    <n v="70000"/>
    <n v="70000"/>
  </r>
  <r>
    <x v="19"/>
    <s v="(주)남양전자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96900"/>
    <n v="96900"/>
    <n v="96900"/>
    <n v="96900"/>
    <n v="96900"/>
    <n v="96900"/>
    <n v="96900"/>
    <n v="96900"/>
    <n v="96900"/>
    <n v="96900"/>
    <n v="96900"/>
    <n v="96900"/>
  </r>
  <r>
    <x v="19"/>
    <s v="(주)남양전자"/>
    <s v="546483"/>
    <s v="대구/경북고객본부"/>
    <s v="546502"/>
    <s v="서대구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5150"/>
    <n v="5150"/>
    <n v="5150"/>
    <n v="5150"/>
    <n v="5150"/>
    <n v="5150"/>
    <n v="5150"/>
    <n v="5150"/>
    <n v="5150"/>
    <n v="2200"/>
    <n v="0"/>
    <n v="0"/>
  </r>
  <r>
    <x v="19"/>
    <s v="(주)남양전자"/>
    <s v="546483"/>
    <s v="대구/경북고객본부"/>
    <s v="546502"/>
    <s v="서대구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120"/>
    <n v="0"/>
    <n v="0"/>
    <n v="0"/>
    <n v="0"/>
    <n v="0"/>
    <n v="0"/>
  </r>
  <r>
    <x v="20"/>
    <s v="(주)네츄론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0"/>
    <s v="(주)네츄론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0"/>
    <n v="0"/>
    <n v="0"/>
    <n v="39"/>
    <n v="0"/>
    <n v="0"/>
  </r>
  <r>
    <x v="20"/>
    <s v="(주)네츄론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174"/>
    <n v="58"/>
    <n v="0"/>
    <n v="0"/>
    <n v="0"/>
    <n v="0"/>
    <n v="0"/>
    <n v="0"/>
  </r>
  <r>
    <x v="20"/>
    <s v="(주)네츄론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39"/>
    <n v="0"/>
    <n v="0"/>
    <n v="78"/>
    <n v="39"/>
    <n v="0"/>
    <n v="39"/>
    <n v="0"/>
    <n v="0"/>
    <n v="39"/>
  </r>
  <r>
    <x v="20"/>
    <s v="(주)네츄론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7000"/>
    <n v="27000"/>
    <n v="27000"/>
    <n v="27000"/>
    <n v="27000"/>
    <n v="27000"/>
    <n v="27000"/>
    <n v="27000"/>
    <n v="27000"/>
    <n v="27000"/>
    <n v="27000"/>
    <n v="27000"/>
  </r>
  <r>
    <x v="21"/>
    <s v="(주)대덕정공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01000"/>
    <n v="101000"/>
    <n v="101000"/>
    <n v="101000"/>
    <n v="101000"/>
    <n v="101000"/>
    <n v="9778"/>
    <n v="0"/>
    <n v="0"/>
    <n v="0"/>
    <n v="0"/>
    <n v="0"/>
  </r>
  <r>
    <x v="21"/>
    <s v="(주)대덕정공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1936"/>
    <n v="0"/>
    <n v="0"/>
    <n v="0"/>
    <n v="0"/>
    <n v="0"/>
  </r>
  <r>
    <x v="21"/>
    <s v="(주)대덕정공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63"/>
    <n v="0"/>
    <n v="0"/>
    <n v="0"/>
    <n v="0"/>
    <n v="0"/>
  </r>
  <r>
    <x v="22"/>
    <s v="(주)대성산업이엔지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480"/>
    <s v="GENIE TV 라이브(선택형)"/>
    <x v="1"/>
    <s v="N"/>
    <s v="Y"/>
    <m/>
    <n v="1616"/>
    <n v="1616"/>
    <n v="1616"/>
    <n v="1616"/>
    <n v="1616"/>
    <n v="1616"/>
    <n v="1616"/>
    <n v="1616"/>
    <n v="1616"/>
    <n v="1616"/>
    <n v="1616"/>
    <n v="1616"/>
  </r>
  <r>
    <x v="22"/>
    <s v="(주)대성산업이엔지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480"/>
    <s v="GENIE TV 라이브(선택형)"/>
    <x v="0"/>
    <s v="N"/>
    <s v="Y"/>
    <m/>
    <n v="17000"/>
    <n v="17000"/>
    <n v="17000"/>
    <n v="17000"/>
    <n v="17000"/>
    <n v="17000"/>
    <n v="17000"/>
    <n v="17000"/>
    <n v="17000"/>
    <n v="17000"/>
    <n v="17000"/>
    <n v="17000"/>
  </r>
  <r>
    <x v="22"/>
    <s v="(주)대성산업이엔지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9000"/>
    <n v="9000"/>
    <n v="9000"/>
    <n v="9000"/>
    <n v="9000"/>
    <n v="9000"/>
    <n v="9000"/>
    <n v="9000"/>
    <n v="9000"/>
    <n v="9000"/>
    <n v="9000"/>
    <n v="9000"/>
  </r>
  <r>
    <x v="22"/>
    <s v="(주)대성산업이엔지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2"/>
    <s v="(주)대성산업이엔지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200"/>
    <n v="1200"/>
    <n v="1200"/>
    <n v="1200"/>
    <n v="1200"/>
    <n v="1200"/>
    <n v="1200"/>
    <n v="1200"/>
    <n v="1200"/>
    <n v="1200"/>
    <n v="1200"/>
    <n v="1200"/>
  </r>
  <r>
    <x v="22"/>
    <s v="(주)대성산업이엔지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609"/>
    <n v="203"/>
    <n v="333"/>
    <n v="477"/>
    <n v="202"/>
    <n v="406"/>
    <n v="157"/>
    <n v="419"/>
    <n v="239"/>
    <n v="289"/>
    <n v="101"/>
    <n v="188"/>
  </r>
  <r>
    <x v="22"/>
    <s v="(주)대성산업이엔지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2"/>
    <s v="(주)대성산업이엔지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2"/>
    <s v="(주)대성산업이엔지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720"/>
    <n v="2720"/>
    <n v="2720"/>
    <n v="2720"/>
    <n v="2678"/>
    <n v="2678"/>
  </r>
  <r>
    <x v="22"/>
    <s v="(주)대성산업이엔지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1"/>
    <s v="N"/>
    <s v="Y"/>
    <m/>
    <n v="0"/>
    <n v="0"/>
    <n v="0"/>
    <n v="0"/>
    <n v="0"/>
    <n v="588"/>
    <n v="588"/>
    <n v="588"/>
    <n v="588"/>
    <n v="588"/>
    <n v="588"/>
    <n v="588"/>
  </r>
  <r>
    <x v="22"/>
    <s v="(주)대성산업이엔지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966"/>
    <n v="1000"/>
    <n v="1000"/>
    <n v="1000"/>
    <n v="1000"/>
    <n v="1000"/>
    <n v="1000"/>
  </r>
  <r>
    <x v="22"/>
    <s v="(주)대성산업이엔지"/>
    <s v="546793"/>
    <s v="충남/충북고객본부"/>
    <s v="546820"/>
    <s v="충남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3"/>
    <s v="(주)대진기계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23"/>
    <s v="(주)대진기계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93093"/>
    <n v="189445"/>
    <n v="189318"/>
    <n v="188247"/>
    <n v="188975"/>
    <n v="190847"/>
    <n v="195197"/>
    <n v="193827"/>
    <n v="195290"/>
    <n v="193220"/>
    <n v="189148"/>
    <n v="196577"/>
  </r>
  <r>
    <x v="23"/>
    <s v="(주)대진기계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3"/>
    <s v="(주)대진기계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900"/>
    <n v="900"/>
    <n v="900"/>
    <n v="900"/>
    <n v="900"/>
    <n v="900"/>
    <n v="900"/>
    <n v="900"/>
    <n v="900"/>
    <n v="900"/>
    <n v="900"/>
    <n v="900"/>
  </r>
  <r>
    <x v="23"/>
    <s v="(주)대진기계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23"/>
    <s v="(주)대진기계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1164"/>
    <s v="GTV Biz 단말사용료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23"/>
    <s v="(주)대진기계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4"/>
    <s v="GTV 라이트 비즈"/>
    <x v="1"/>
    <s v="N"/>
    <s v="Y"/>
    <m/>
    <n v="1294"/>
    <n v="1294"/>
    <n v="1294"/>
    <n v="1294"/>
    <n v="1294"/>
    <n v="1294"/>
    <n v="1294"/>
    <n v="1294"/>
    <n v="1294"/>
    <n v="1294"/>
    <n v="1294"/>
    <n v="1294"/>
  </r>
  <r>
    <x v="23"/>
    <s v="(주)대진기계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4"/>
    <s v="GTV 라이트 비즈"/>
    <x v="0"/>
    <s v="N"/>
    <s v="Y"/>
    <m/>
    <n v="33600"/>
    <n v="33600"/>
    <n v="33600"/>
    <n v="33600"/>
    <n v="33600"/>
    <n v="33600"/>
    <n v="33600"/>
    <n v="33600"/>
    <n v="33600"/>
    <n v="33600"/>
    <n v="33600"/>
    <n v="33600"/>
  </r>
  <r>
    <x v="23"/>
    <s v="(주)대진기계"/>
    <s v="546483"/>
    <s v="대구/경북고객본부"/>
    <s v="546511"/>
    <s v="경북서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1685"/>
    <n v="0"/>
    <n v="0"/>
    <n v="0"/>
    <n v="0"/>
    <n v="1234"/>
    <n v="0"/>
    <n v="4579"/>
    <n v="0"/>
    <n v="1659"/>
    <n v="0"/>
    <n v="0"/>
  </r>
  <r>
    <x v="23"/>
    <s v="(주)대진기계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400"/>
    <n v="10400"/>
    <n v="10400"/>
    <n v="10400"/>
    <n v="10400"/>
    <n v="10400"/>
    <n v="10400"/>
    <n v="10400"/>
    <n v="10400"/>
  </r>
  <r>
    <x v="23"/>
    <s v="(주)대진기계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4564"/>
    <n v="4505"/>
    <n v="5461"/>
    <n v="4973"/>
    <n v="4934"/>
    <n v="5627"/>
    <n v="6299"/>
    <n v="5022"/>
    <n v="5773"/>
    <n v="1648"/>
    <n v="3920"/>
    <n v="3959"/>
  </r>
  <r>
    <x v="23"/>
    <s v="(주)대진기계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9236"/>
    <n v="9569"/>
    <n v="6858"/>
    <n v="13238"/>
    <n v="10267"/>
    <n v="9816"/>
    <n v="10914"/>
    <n v="5350"/>
    <n v="5655"/>
    <n v="2769"/>
    <n v="5575"/>
    <n v="6234"/>
  </r>
  <r>
    <x v="23"/>
    <s v="(주)대진기계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78"/>
    <n v="78"/>
    <n v="78"/>
    <n v="78"/>
    <n v="117"/>
    <n v="39"/>
    <n v="39"/>
    <n v="78"/>
    <n v="39"/>
    <n v="78"/>
    <n v="0"/>
  </r>
  <r>
    <x v="23"/>
    <s v="(주)대진기계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23"/>
    <s v="(주)대진기계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23"/>
    <s v="(주)대진기계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Y"/>
    <s v="Y"/>
    <m/>
    <n v="43549"/>
    <n v="45000"/>
    <n v="45000"/>
    <n v="45000"/>
    <n v="45000"/>
    <n v="45000"/>
    <n v="45000"/>
    <n v="45000"/>
    <n v="180855"/>
    <n v="0"/>
    <n v="0"/>
    <n v="0"/>
  </r>
  <r>
    <x v="23"/>
    <s v="(주)대진기계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429"/>
    <n v="429"/>
    <n v="429"/>
    <n v="429"/>
    <n v="429"/>
    <n v="429"/>
    <n v="429"/>
    <n v="429"/>
    <n v="429"/>
    <n v="429"/>
    <n v="429"/>
    <n v="429"/>
  </r>
  <r>
    <x v="23"/>
    <s v="(주)대진기계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25000"/>
  </r>
  <r>
    <x v="23"/>
    <s v="(주)대진기계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35"/>
    <s v="오피스넷 슬림"/>
    <x v="0"/>
    <s v="N"/>
    <s v="Y"/>
    <m/>
    <n v="25200"/>
    <n v="25200"/>
    <n v="25200"/>
    <n v="25200"/>
    <n v="25200"/>
    <n v="25200"/>
    <n v="25200"/>
    <n v="25200"/>
    <n v="25200"/>
    <n v="25200"/>
    <n v="25200"/>
    <n v="25200"/>
  </r>
  <r>
    <x v="23"/>
    <s v="(주)대진기계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2487"/>
    <n v="2487"/>
    <n v="2487"/>
    <n v="2487"/>
    <n v="2487"/>
    <n v="2501"/>
    <n v="1458"/>
    <n v="1472"/>
    <n v="429"/>
    <n v="429"/>
    <n v="429"/>
    <n v="429"/>
  </r>
  <r>
    <x v="23"/>
    <s v="(주)대진기계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80000"/>
    <n v="80000"/>
    <n v="80000"/>
    <n v="80000"/>
    <n v="80000"/>
    <n v="80000"/>
    <n v="80000"/>
    <n v="80000"/>
    <n v="80000"/>
    <n v="80000"/>
    <n v="80000"/>
    <n v="80000"/>
  </r>
  <r>
    <x v="23"/>
    <s v="(주)대진기계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34200"/>
    <n v="34200"/>
    <n v="34200"/>
    <n v="34200"/>
    <n v="34200"/>
    <n v="34200"/>
    <n v="34200"/>
    <n v="34200"/>
    <n v="34200"/>
    <n v="34200"/>
    <n v="34200"/>
    <n v="34200"/>
  </r>
  <r>
    <x v="23"/>
    <s v="(주)대진기계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3"/>
    <s v="(주)대진기계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Y"/>
    <s v="Y"/>
    <m/>
    <n v="962"/>
    <n v="962"/>
    <n v="962"/>
    <n v="962"/>
    <n v="962"/>
    <n v="962"/>
    <n v="962"/>
    <n v="962"/>
    <n v="962"/>
    <n v="962"/>
    <n v="962"/>
    <n v="962"/>
  </r>
  <r>
    <x v="23"/>
    <s v="(주)대진기계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10880"/>
    <n v="10880"/>
    <n v="10880"/>
    <n v="10880"/>
    <n v="10880"/>
    <n v="10880"/>
    <n v="10880"/>
    <n v="10880"/>
    <n v="10880"/>
    <n v="10880"/>
    <n v="10712"/>
    <n v="10712"/>
  </r>
  <r>
    <x v="23"/>
    <s v="(주)대진기계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4"/>
    <s v="(주)동방종합건설"/>
    <s v="540120"/>
    <s v="IPTV사업본부"/>
    <s v="540133"/>
    <s v="콘텐츠사업담당"/>
    <s v="TC00000"/>
    <s v="B2C"/>
    <s v="TC50000"/>
    <s v="미디어"/>
    <s v="TC55000"/>
    <x v="20"/>
    <s v="TC55K01"/>
    <s v="GTV PPV"/>
    <s v="BM00515"/>
    <s v="GTV 월정액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24"/>
    <s v="(주)동방종합건설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1548"/>
    <n v="20428"/>
    <n v="30110"/>
    <n v="22697"/>
    <n v="32121"/>
    <n v="16758"/>
    <n v="19352"/>
    <n v="19197"/>
    <n v="20198"/>
    <n v="20182"/>
    <n v="14841"/>
    <n v="22563"/>
  </r>
  <r>
    <x v="24"/>
    <s v="(주)동방종합건설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24"/>
    <s v="(주)동방종합건설"/>
    <s v="546483"/>
    <s v="대구/경북고객본부"/>
    <s v="546511"/>
    <s v="경북서부지사"/>
    <s v="TC00000"/>
    <s v="B2C"/>
    <s v="MB10000"/>
    <s v="무선"/>
    <s v="MB11000"/>
    <x v="13"/>
    <s v="MB11K12"/>
    <s v="3G 기타부가"/>
    <s v="BM00780"/>
    <s v="3G 기타부가"/>
    <x v="0"/>
    <s v="N"/>
    <s v="Y"/>
    <m/>
    <n v="900"/>
    <n v="0"/>
    <n v="0"/>
    <n v="0"/>
    <n v="0"/>
    <n v="0"/>
    <n v="0"/>
    <n v="0"/>
    <n v="0"/>
    <n v="0"/>
    <n v="0"/>
    <n v="0"/>
  </r>
  <r>
    <x v="24"/>
    <s v="(주)동방종합건설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10027"/>
    <s v="GTV 키즈랜드팩 초이스"/>
    <x v="1"/>
    <s v="N"/>
    <s v="Y"/>
    <m/>
    <n v="706"/>
    <n v="706"/>
    <n v="706"/>
    <n v="706"/>
    <n v="706"/>
    <n v="706"/>
    <n v="702"/>
    <n v="0"/>
    <n v="0"/>
    <n v="0"/>
    <n v="0"/>
    <n v="0"/>
  </r>
  <r>
    <x v="24"/>
    <s v="(주)동방종합건설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10027"/>
    <s v="GTV 키즈랜드팩 초이스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24"/>
    <s v="(주)동방종합건설"/>
    <s v="546483"/>
    <s v="대구/경북고객본부"/>
    <s v="546511"/>
    <s v="경북서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24"/>
    <s v="(주)동방종합건설"/>
    <s v="546483"/>
    <s v="대구/경북고객본부"/>
    <s v="546511"/>
    <s v="경북서부지사"/>
    <s v="TC00000"/>
    <s v="B2C"/>
    <s v="FC10000"/>
    <s v="유선통화"/>
    <s v="FC15000"/>
    <x v="21"/>
    <s v="FC15K01"/>
    <s v="홈인터넷전화 기본요금제"/>
    <s v="BM01181"/>
    <s v="홈인터넷전화 통화료"/>
    <x v="0"/>
    <s v="N"/>
    <s v="Y"/>
    <m/>
    <n v="0"/>
    <n v="681"/>
    <n v="0"/>
    <n v="0"/>
    <n v="0"/>
    <n v="0"/>
    <n v="5450"/>
    <n v="0"/>
    <n v="0"/>
    <n v="794"/>
    <n v="2565"/>
    <n v="0"/>
  </r>
  <r>
    <x v="24"/>
    <s v="(주)동방종합건설"/>
    <s v="546483"/>
    <s v="대구/경북고객본부"/>
    <s v="546511"/>
    <s v="경북서부지사"/>
    <s v="TC00000"/>
    <s v="B2C"/>
    <s v="FC10000"/>
    <s v="유선통화"/>
    <s v="FC15000"/>
    <x v="21"/>
    <s v="FC15K07"/>
    <s v="홈인터넷전화 정액요금제"/>
    <s v="BM01182"/>
    <s v="홈인터넷전화 표준요금제"/>
    <x v="0"/>
    <s v="N"/>
    <s v="Y"/>
    <m/>
    <n v="2700"/>
    <n v="2700"/>
    <n v="2700"/>
    <n v="2700"/>
    <n v="2700"/>
    <n v="2700"/>
    <n v="2700"/>
    <n v="2700"/>
    <n v="2700"/>
    <n v="3434"/>
    <n v="2700"/>
    <n v="2700"/>
  </r>
  <r>
    <x v="24"/>
    <s v="(주)동방종합건설"/>
    <s v="546483"/>
    <s v="대구/경북고객본부"/>
    <s v="546511"/>
    <s v="경북서부지사"/>
    <s v="TC00000"/>
    <s v="B2C"/>
    <s v="FC10000"/>
    <s v="유선통화"/>
    <s v="FC15000"/>
    <x v="21"/>
    <s v="FC15K02"/>
    <s v="홈인터넷전화부가"/>
    <s v="BM00152"/>
    <s v="홈인터넷전화 홈허브"/>
    <x v="0"/>
    <s v="N"/>
    <s v="Y"/>
    <m/>
    <n v="0"/>
    <n v="0"/>
    <n v="0"/>
    <n v="0"/>
    <n v="0"/>
    <n v="0"/>
    <n v="0"/>
    <n v="0"/>
    <n v="0"/>
    <n v="0"/>
    <n v="0"/>
    <n v="0"/>
  </r>
  <r>
    <x v="24"/>
    <s v="(주)동방종합건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700"/>
    <n v="3700"/>
    <n v="3700"/>
    <n v="3700"/>
    <n v="3700"/>
    <n v="3700"/>
    <n v="3700"/>
    <n v="3700"/>
    <n v="3700"/>
    <n v="3700"/>
    <n v="3700"/>
    <n v="3700"/>
  </r>
  <r>
    <x v="24"/>
    <s v="(주)동방종합건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49"/>
    <n v="195"/>
    <n v="333"/>
    <n v="78"/>
    <n v="39"/>
    <n v="147"/>
    <n v="78"/>
    <n v="312"/>
    <n v="39"/>
    <n v="39"/>
    <n v="234"/>
    <n v="176"/>
  </r>
  <r>
    <x v="24"/>
    <s v="(주)동방종합건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46"/>
    <n v="464"/>
    <n v="130"/>
    <n v="1377"/>
    <n v="333"/>
    <n v="536"/>
    <n v="0"/>
    <n v="783"/>
    <n v="1450"/>
    <n v="1203"/>
    <n v="1450"/>
    <n v="362"/>
  </r>
  <r>
    <x v="24"/>
    <s v="(주)동방종합건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39"/>
    <n v="0"/>
    <n v="0"/>
    <n v="0"/>
    <n v="39"/>
    <n v="0"/>
    <n v="0"/>
    <n v="0"/>
    <n v="0"/>
    <n v="0"/>
  </r>
  <r>
    <x v="24"/>
    <s v="(주)동방종합건설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10145"/>
    <s v="소호부가팩"/>
    <x v="0"/>
    <s v="N"/>
    <s v="Y"/>
    <m/>
    <n v="3300"/>
    <n v="3300"/>
    <n v="3300"/>
    <n v="3300"/>
    <n v="3300"/>
    <n v="3300"/>
    <n v="3300"/>
    <n v="3300"/>
    <n v="3300"/>
    <n v="3300"/>
    <n v="3300"/>
    <n v="3300"/>
  </r>
  <r>
    <x v="24"/>
    <s v="(주)동방종합건설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0"/>
    <n v="0"/>
    <n v="0"/>
    <n v="0"/>
    <n v="0"/>
    <n v="0"/>
    <n v="0"/>
    <n v="0"/>
    <n v="0"/>
    <n v="0"/>
    <n v="14"/>
    <n v="0"/>
  </r>
  <r>
    <x v="24"/>
    <s v="(주)동방종합건설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4"/>
    <s v="(주)동방종합건설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24"/>
    <s v="(주)동방종합건설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1"/>
    <s v="N"/>
    <s v="Y"/>
    <m/>
    <n v="0"/>
    <n v="0"/>
    <n v="0"/>
    <n v="0"/>
    <n v="0"/>
    <n v="0"/>
    <n v="0"/>
    <n v="0"/>
    <n v="32728"/>
    <n v="0"/>
    <n v="0"/>
    <n v="13637"/>
  </r>
  <r>
    <x v="24"/>
    <s v="(주)동방종합건설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24"/>
    <s v="(주)동방종합건설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1236"/>
    <n v="1236"/>
    <n v="1236"/>
    <n v="1236"/>
    <n v="1236"/>
    <n v="1236"/>
    <n v="1212"/>
    <n v="0"/>
    <n v="0"/>
    <n v="0"/>
    <n v="0"/>
    <n v="0"/>
  </r>
  <r>
    <x v="24"/>
    <s v="(주)동방종합건설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24"/>
    <s v="(주)동방종합건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4"/>
    <s v="(주)동방종합건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46000"/>
    <n v="46000"/>
    <n v="46000"/>
    <n v="46000"/>
    <n v="46000"/>
    <n v="46000"/>
    <n v="46000"/>
    <n v="10387"/>
    <n v="0"/>
    <n v="0"/>
    <n v="0"/>
    <n v="0"/>
  </r>
  <r>
    <x v="24"/>
    <s v="(주)동방종합건설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17890"/>
    <n v="17890"/>
    <n v="17890"/>
    <n v="17890"/>
    <n v="17890"/>
    <n v="17890"/>
    <n v="17890"/>
    <n v="17890"/>
    <n v="19890"/>
    <n v="19890"/>
    <n v="19890"/>
    <n v="19890"/>
  </r>
  <r>
    <x v="24"/>
    <s v="(주)동방종합건설"/>
    <s v="546483"/>
    <s v="대구/경북고객본부"/>
    <s v="546511"/>
    <s v="경북서부지사"/>
    <s v="TC00000"/>
    <s v="B2C"/>
    <s v="FC30000"/>
    <s v="인터넷"/>
    <s v="FC32000"/>
    <x v="11"/>
    <s v="FC32K02"/>
    <s v="렌탈팩"/>
    <s v="BM01007"/>
    <s v="TV 렌탈팩"/>
    <x v="0"/>
    <s v="N"/>
    <s v="Y"/>
    <m/>
    <n v="-27924"/>
    <n v="-27924"/>
    <n v="-27924"/>
    <n v="-27924"/>
    <n v="-27924"/>
    <n v="-27924"/>
    <n v="-27968"/>
    <n v="0"/>
    <n v="0"/>
    <n v="0"/>
    <n v="0"/>
    <n v="0"/>
  </r>
  <r>
    <x v="24"/>
    <s v="(주)동방종합건설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4"/>
    <s v="(주)동방종합건설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4"/>
    <s v="(주)동방종합건설"/>
    <s v="546483"/>
    <s v="대구/경북고객본부"/>
    <s v="546484"/>
    <s v="영업기획담당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24"/>
    <s v="(주)동방종합건설"/>
    <s v="546483"/>
    <s v="대구/경북고객본부"/>
    <s v="546484"/>
    <s v="영업기획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4"/>
    <s v="(주)동방종합건설"/>
    <s v="540026"/>
    <s v="영업·채널본부"/>
    <s v="540043"/>
    <s v="전략채널센터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5"/>
    <s v="(주)디에스텍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25"/>
    <s v="(주)디에스텍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4040"/>
    <n v="14040"/>
    <n v="14040"/>
    <n v="14040"/>
    <n v="14040"/>
    <n v="14040"/>
    <n v="14040"/>
    <n v="14040"/>
    <n v="14040"/>
    <n v="14040"/>
    <n v="14040"/>
    <n v="14040"/>
  </r>
  <r>
    <x v="25"/>
    <s v="(주)디에스텍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25"/>
    <s v="(주)디에스텍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25"/>
    <s v="(주)디에스텍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735"/>
    <n v="735"/>
    <n v="735"/>
    <n v="735"/>
    <n v="735"/>
    <n v="745"/>
    <n v="0"/>
    <n v="0"/>
    <n v="0"/>
    <n v="0"/>
    <n v="0"/>
    <n v="0"/>
  </r>
  <r>
    <x v="25"/>
    <s v="(주)디에스텍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6"/>
    <s v="(주)라온저축은행"/>
    <s v="545988"/>
    <s v="강남고객본부"/>
    <s v="546008"/>
    <s v="강남지사"/>
    <s v="KE00000"/>
    <s v="B2B"/>
    <s v="KE20000"/>
    <s v="Enterprise CT"/>
    <s v="KEA5000"/>
    <x v="19"/>
    <s v="KEA5K04"/>
    <s v="IoT원격관제"/>
    <s v="BM01046"/>
    <s v="IoT원격관제3G"/>
    <x v="0"/>
    <s v="N"/>
    <s v="Y"/>
    <m/>
    <n v="3500"/>
    <n v="3500"/>
    <n v="3500"/>
    <n v="3500"/>
    <n v="3500"/>
    <n v="3500"/>
    <n v="3500"/>
    <n v="3500"/>
    <n v="3500"/>
    <n v="3500"/>
    <n v="3500"/>
    <n v="3500"/>
  </r>
  <r>
    <x v="26"/>
    <s v="(주)라온저축은행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26"/>
    <s v="(주)라온저축은행"/>
    <s v="546483"/>
    <s v="대구/경북고객본부"/>
    <s v="546505"/>
    <s v="동대구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26"/>
    <s v="(주)라온저축은행"/>
    <s v="546483"/>
    <s v="대구/경북고객본부"/>
    <s v="546505"/>
    <s v="동대구지사"/>
    <s v="TC00000"/>
    <s v="B2C"/>
    <s v="FC30000"/>
    <s v="인터넷"/>
    <s v="FC34000"/>
    <x v="9"/>
    <s v="FC34K01"/>
    <s v="GiGA 500M"/>
    <s v="BM10034"/>
    <s v="오피스넷 베이직"/>
    <x v="1"/>
    <s v="N"/>
    <s v="Y"/>
    <m/>
    <n v="0"/>
    <n v="0"/>
    <n v="0"/>
    <n v="0"/>
    <n v="0"/>
    <n v="0"/>
    <n v="0"/>
    <n v="0"/>
    <n v="0"/>
    <n v="13637"/>
    <n v="0"/>
    <n v="0"/>
  </r>
  <r>
    <x v="26"/>
    <s v="(주)라온저축은행"/>
    <s v="546483"/>
    <s v="대구/경북고객본부"/>
    <s v="546505"/>
    <s v="동대구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26"/>
    <s v="(주)라온저축은행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902120"/>
    <n v="902120"/>
    <n v="698415"/>
    <n v="0"/>
    <n v="0"/>
    <n v="0"/>
    <n v="0"/>
    <n v="0"/>
    <n v="0"/>
    <n v="0"/>
    <n v="0"/>
    <n v="0"/>
  </r>
  <r>
    <x v="26"/>
    <s v="(주)라온저축은행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Y"/>
    <s v="Y"/>
    <m/>
    <n v="0"/>
    <n v="0"/>
    <n v="0"/>
    <n v="352070"/>
    <n v="352070"/>
    <n v="352070"/>
    <n v="352070"/>
    <n v="352070"/>
    <n v="352070"/>
    <n v="352070"/>
    <n v="352070"/>
    <n v="352070"/>
  </r>
  <r>
    <x v="27"/>
    <s v="(주)마루랑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27"/>
    <s v="(주)마루랑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1164"/>
    <s v="GTV Biz 단말사용료"/>
    <x v="0"/>
    <s v="N"/>
    <s v="Y"/>
    <m/>
    <n v="108000"/>
    <n v="108000"/>
    <n v="108000"/>
    <n v="108000"/>
    <n v="108000"/>
    <n v="108000"/>
    <n v="108000"/>
    <n v="108000"/>
    <n v="108000"/>
    <n v="108000"/>
    <n v="108000"/>
    <n v="108000"/>
  </r>
  <r>
    <x v="27"/>
    <s v="(주)마루랑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4"/>
    <s v="GTV 라이트 비즈"/>
    <x v="1"/>
    <s v="N"/>
    <s v="Y"/>
    <m/>
    <n v="10702"/>
    <n v="10702"/>
    <n v="10702"/>
    <n v="10702"/>
    <n v="10702"/>
    <n v="10702"/>
    <n v="10702"/>
    <n v="10702"/>
    <n v="10834"/>
    <n v="0"/>
    <n v="0"/>
    <n v="0"/>
  </r>
  <r>
    <x v="27"/>
    <s v="(주)마루랑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4"/>
    <s v="GTV 라이트 비즈"/>
    <x v="0"/>
    <s v="N"/>
    <s v="Y"/>
    <m/>
    <n v="260880"/>
    <n v="260880"/>
    <n v="260880"/>
    <n v="260880"/>
    <n v="260880"/>
    <n v="260880"/>
    <n v="260880"/>
    <n v="260880"/>
    <n v="260880"/>
    <n v="260880"/>
    <n v="260880"/>
    <n v="260880"/>
  </r>
  <r>
    <x v="27"/>
    <s v="(주)마루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5600"/>
    <n v="15600"/>
    <n v="15600"/>
    <n v="15600"/>
    <n v="15600"/>
    <n v="15600"/>
    <n v="15600"/>
    <n v="15600"/>
    <n v="15600"/>
    <n v="15600"/>
    <n v="15600"/>
    <n v="15600"/>
  </r>
  <r>
    <x v="27"/>
    <s v="(주)마루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"/>
    <n v="39"/>
    <n v="39"/>
    <n v="39"/>
    <n v="117"/>
    <n v="39"/>
    <n v="0"/>
    <n v="39"/>
    <n v="39"/>
    <n v="39"/>
    <n v="0"/>
    <n v="0"/>
  </r>
  <r>
    <x v="27"/>
    <s v="(주)마루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3009"/>
    <n v="10363"/>
    <n v="10718"/>
    <n v="11922"/>
    <n v="22500"/>
    <n v="13388"/>
    <n v="13584"/>
    <n v="11716"/>
    <n v="15456"/>
    <n v="12547"/>
    <n v="14727"/>
    <n v="11840"/>
  </r>
  <r>
    <x v="27"/>
    <s v="(주)마루랑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7"/>
    <s v="(주)마루랑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3090"/>
    <n v="3090"/>
    <n v="3090"/>
    <n v="3090"/>
    <n v="3090"/>
    <n v="3090"/>
    <n v="3090"/>
    <n v="3090"/>
    <n v="3030"/>
    <n v="0"/>
    <n v="0"/>
    <n v="0"/>
  </r>
  <r>
    <x v="27"/>
    <s v="(주)마루랑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25000"/>
    <n v="125000"/>
    <n v="125000"/>
    <n v="125000"/>
    <n v="125000"/>
    <n v="125000"/>
    <n v="125000"/>
    <n v="125000"/>
    <n v="125000"/>
    <n v="125000"/>
    <n v="125000"/>
    <n v="125000"/>
  </r>
  <r>
    <x v="28"/>
    <s v="(주)복주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8"/>
    <s v="(주)복주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39"/>
    <n v="0"/>
    <n v="0"/>
    <n v="0"/>
    <n v="0"/>
    <n v="0"/>
    <n v="0"/>
    <n v="0"/>
    <n v="39"/>
    <n v="0"/>
  </r>
  <r>
    <x v="28"/>
    <s v="(주)복주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856"/>
    <n v="2131"/>
    <n v="2494"/>
    <n v="4900"/>
    <n v="3944"/>
    <n v="4103"/>
    <n v="2581"/>
    <n v="4175"/>
    <n v="2363"/>
    <n v="1841"/>
    <n v="2334"/>
    <n v="3001"/>
  </r>
  <r>
    <x v="28"/>
    <s v="(주)복주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8"/>
    <s v="(주)복주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1000"/>
    <n v="21000"/>
    <n v="21000"/>
    <n v="21000"/>
    <n v="21000"/>
    <n v="21000"/>
    <n v="21000"/>
    <n v="21000"/>
    <n v="21000"/>
    <n v="21000"/>
    <n v="21000"/>
    <n v="21000"/>
  </r>
  <r>
    <x v="28"/>
    <s v="(주)복주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8"/>
    <s v="(주)복주"/>
    <s v="546314"/>
    <s v="부산/경남고객본부"/>
    <s v="546339"/>
    <s v="서부산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13188"/>
    <n v="13000"/>
    <n v="13000"/>
    <n v="13014"/>
    <n v="13000"/>
    <n v="13000"/>
    <n v="13029"/>
    <n v="13000"/>
    <n v="13000"/>
    <n v="13000"/>
    <n v="13087"/>
    <n v="13000"/>
  </r>
  <r>
    <x v="29"/>
    <s v="(주)북부모터스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9"/>
    <s v="(주)북부모터스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100"/>
    <n v="200"/>
    <n v="100"/>
    <n v="0"/>
    <n v="50"/>
    <n v="300"/>
    <n v="200"/>
    <n v="100"/>
    <n v="150"/>
    <n v="0"/>
    <n v="0"/>
    <n v="0"/>
  </r>
  <r>
    <x v="29"/>
    <s v="(주)북부모터스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68834"/>
    <n v="75926"/>
    <n v="76990"/>
    <n v="77863"/>
    <n v="70305"/>
    <n v="84227"/>
    <n v="97729"/>
    <n v="81837"/>
    <n v="81952"/>
    <n v="81243"/>
    <n v="76433"/>
    <n v="94849"/>
  </r>
  <r>
    <x v="29"/>
    <s v="(주)북부모터스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477"/>
    <s v="GENIE TV 라이브(실속형) ICOD"/>
    <x v="0"/>
    <s v="N"/>
    <s v="Y"/>
    <m/>
    <n v="24000"/>
    <n v="24000"/>
    <n v="24000"/>
    <n v="24000"/>
    <n v="24000"/>
    <n v="24000"/>
    <n v="24000"/>
    <n v="24000"/>
    <n v="24000"/>
    <n v="24000"/>
    <n v="24000"/>
    <n v="24000"/>
  </r>
  <r>
    <x v="29"/>
    <s v="(주)북부모터스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9"/>
    <s v="(주)북부모터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7600"/>
    <n v="7600"/>
    <n v="7600"/>
    <n v="7600"/>
    <n v="7600"/>
    <n v="7600"/>
    <n v="7600"/>
    <n v="7600"/>
    <n v="7600"/>
    <n v="7600"/>
    <n v="7600"/>
    <n v="7600"/>
  </r>
  <r>
    <x v="29"/>
    <s v="(주)북부모터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13"/>
    <n v="195"/>
    <n v="283"/>
    <n v="127"/>
    <n v="78"/>
    <n v="39"/>
    <n v="195"/>
    <n v="39"/>
    <n v="234"/>
    <n v="78"/>
    <n v="0"/>
    <n v="78"/>
  </r>
  <r>
    <x v="29"/>
    <s v="(주)북부모터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349"/>
    <n v="3943"/>
    <n v="4553"/>
    <n v="4393"/>
    <n v="1827"/>
    <n v="3277"/>
    <n v="4059"/>
    <n v="2595"/>
    <n v="3233"/>
    <n v="4117"/>
    <n v="4176"/>
    <n v="4146"/>
  </r>
  <r>
    <x v="29"/>
    <s v="(주)북부모터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365"/>
    <n v="2223"/>
    <n v="2145"/>
    <n v="1404"/>
    <n v="1677"/>
    <n v="1248"/>
    <n v="1716"/>
    <n v="1287"/>
    <n v="2925"/>
    <n v="2535"/>
    <n v="3081"/>
    <n v="2301"/>
  </r>
  <r>
    <x v="29"/>
    <s v="(주)북부모터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29"/>
    <s v="(주)북부모터스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3"/>
    <s v="인터넷 슬림 프리미엄"/>
    <x v="0"/>
    <s v="N"/>
    <s v="Y"/>
    <m/>
    <n v="20655"/>
    <n v="20655"/>
    <n v="20655"/>
    <n v="20655"/>
    <n v="20655"/>
    <n v="20655"/>
    <n v="20655"/>
    <n v="20655"/>
    <n v="20655"/>
    <n v="20655"/>
    <n v="20655"/>
    <n v="20655"/>
  </r>
  <r>
    <x v="29"/>
    <s v="(주)북부모터스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29"/>
    <s v="(주)북부모터스"/>
    <s v="546517"/>
    <s v="대구/경북법인고객본부"/>
    <s v="546517"/>
    <s v="(자체)대구/경북법인고객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9"/>
    <s v="(주)북부모터스"/>
    <s v="546148"/>
    <s v="서부고객본부"/>
    <s v="546173"/>
    <s v="강서지사"/>
    <s v="KE00000"/>
    <s v="B2B"/>
    <s v="KEA0000"/>
    <s v="Enterprise IT"/>
    <s v="KEB2000"/>
    <x v="3"/>
    <s v="KEB2K02"/>
    <s v="무료전화080"/>
    <s v="BM00193"/>
    <s v="무료전화080서비스"/>
    <x v="0"/>
    <s v="N"/>
    <s v="Y"/>
    <m/>
    <n v="4156"/>
    <n v="4000"/>
    <n v="4000"/>
    <n v="4000"/>
    <n v="4187"/>
    <n v="4000"/>
    <n v="4062"/>
    <n v="4000"/>
    <n v="4125"/>
    <n v="4218"/>
    <n v="4000"/>
    <n v="4000"/>
  </r>
  <r>
    <x v="30"/>
    <s v="(주)비에스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0"/>
    <s v="(주)비에스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0"/>
    <n v="0"/>
    <n v="0"/>
    <n v="0"/>
    <n v="0"/>
    <n v="0"/>
    <n v="0"/>
    <n v="0"/>
    <n v="0"/>
    <n v="0"/>
    <n v="0"/>
    <n v="54"/>
  </r>
  <r>
    <x v="30"/>
    <s v="(주)비에스"/>
    <s v="546483"/>
    <s v="대구/경북고객본부"/>
    <s v="546511"/>
    <s v="경북서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2400"/>
    <n v="2400"/>
    <n v="2400"/>
    <n v="2400"/>
    <n v="2400"/>
    <n v="2400"/>
    <n v="2400"/>
    <n v="2400"/>
    <n v="2400"/>
    <n v="2400"/>
    <n v="2400"/>
    <n v="2400"/>
  </r>
  <r>
    <x v="30"/>
    <s v="(주)비에스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1164"/>
    <s v="GTV Biz 단말사용료"/>
    <x v="0"/>
    <s v="N"/>
    <s v="Y"/>
    <m/>
    <n v="135000"/>
    <n v="135000"/>
    <n v="135000"/>
    <n v="135000"/>
    <n v="135000"/>
    <n v="135000"/>
    <n v="135000"/>
    <n v="135000"/>
    <n v="135000"/>
    <n v="135000"/>
    <n v="135000"/>
    <n v="135000"/>
  </r>
  <r>
    <x v="30"/>
    <s v="(주)비에스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10192"/>
    <s v="GTV 베이직 비즈"/>
    <x v="1"/>
    <s v="N"/>
    <s v="Y"/>
    <m/>
    <n v="13348"/>
    <n v="13348"/>
    <n v="13348"/>
    <n v="13348"/>
    <n v="13348"/>
    <n v="13348"/>
    <n v="13348"/>
    <n v="13348"/>
    <n v="13348"/>
    <n v="13348"/>
    <n v="13348"/>
    <n v="13516"/>
  </r>
  <r>
    <x v="30"/>
    <s v="(주)비에스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10192"/>
    <s v="GTV 베이직 비즈"/>
    <x v="0"/>
    <s v="N"/>
    <s v="Y"/>
    <m/>
    <n v="301170"/>
    <n v="301170"/>
    <n v="301170"/>
    <n v="301170"/>
    <n v="301170"/>
    <n v="301170"/>
    <n v="301170"/>
    <n v="301170"/>
    <n v="301170"/>
    <n v="301170"/>
    <n v="301170"/>
    <n v="213723"/>
  </r>
  <r>
    <x v="30"/>
    <s v="(주)비에스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0"/>
    <n v="0"/>
    <n v="0"/>
    <n v="0"/>
    <n v="0"/>
    <n v="0"/>
    <n v="0"/>
    <n v="0"/>
    <n v="0"/>
    <n v="0"/>
    <n v="0"/>
    <n v="78570"/>
  </r>
  <r>
    <x v="30"/>
    <s v="(주)비에스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4000"/>
    <n v="14000"/>
    <n v="14000"/>
    <n v="14000"/>
    <n v="14000"/>
    <n v="14000"/>
    <n v="14000"/>
    <n v="14000"/>
    <n v="14000"/>
    <n v="14000"/>
    <n v="14000"/>
    <n v="14000"/>
  </r>
  <r>
    <x v="30"/>
    <s v="(주)비에스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10145"/>
    <s v="소호부가팩"/>
    <x v="0"/>
    <s v="N"/>
    <s v="Y"/>
    <m/>
    <n v="3300"/>
    <n v="3300"/>
    <n v="3300"/>
    <n v="3300"/>
    <n v="3300"/>
    <n v="3300"/>
    <n v="3300"/>
    <n v="3300"/>
    <n v="3300"/>
    <n v="3300"/>
    <n v="3300"/>
    <n v="3300"/>
  </r>
  <r>
    <x v="30"/>
    <s v="(주)비에스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5000"/>
    <n v="5000"/>
    <n v="5000"/>
    <n v="5000"/>
    <n v="5000"/>
    <n v="5000"/>
    <n v="5000"/>
    <n v="5000"/>
    <n v="5000"/>
    <n v="5000"/>
    <n v="5000"/>
    <n v="5000"/>
  </r>
  <r>
    <x v="30"/>
    <s v="(주)비에스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59074"/>
    <n v="65308"/>
    <n v="69150"/>
    <n v="73789"/>
    <n v="66816"/>
    <n v="60022"/>
    <n v="85592"/>
    <n v="81390"/>
    <n v="81445"/>
    <n v="79995"/>
    <n v="70740"/>
    <n v="61900"/>
  </r>
  <r>
    <x v="30"/>
    <s v="(주)비에스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30"/>
    <s v="(주)비에스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30"/>
    <s v="(주)비에스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0"/>
    <n v="55000"/>
    <n v="55000"/>
    <n v="55000"/>
    <n v="55000"/>
    <n v="55000"/>
    <n v="55000"/>
    <n v="55000"/>
    <n v="55000"/>
    <n v="55000"/>
    <n v="55000"/>
    <n v="55000"/>
  </r>
  <r>
    <x v="30"/>
    <s v="(주)비에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5136"/>
    <n v="5136"/>
    <n v="5136"/>
    <n v="5136"/>
    <n v="5136"/>
    <n v="5136"/>
    <n v="5136"/>
    <n v="5136"/>
    <n v="5136"/>
    <n v="5136"/>
    <n v="5136"/>
    <n v="5058"/>
  </r>
  <r>
    <x v="30"/>
    <s v="(주)비에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50000"/>
    <n v="150000"/>
    <n v="150000"/>
    <n v="150000"/>
    <n v="150000"/>
    <n v="150000"/>
    <n v="150000"/>
    <n v="150000"/>
    <n v="150000"/>
    <n v="150000"/>
    <n v="150000"/>
    <n v="150000"/>
  </r>
  <r>
    <x v="31"/>
    <s v="(주)삼광건설"/>
    <s v="546483"/>
    <s v="대구/경북고객본부"/>
    <s v="546508"/>
    <s v="경북동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31"/>
    <s v="(주)삼광건설"/>
    <s v="546483"/>
    <s v="대구/경북고객본부"/>
    <s v="546508"/>
    <s v="경북동부지사"/>
    <s v="TC00000"/>
    <s v="B2C"/>
    <s v="TC50000"/>
    <s v="미디어"/>
    <s v="TC54000"/>
    <x v="6"/>
    <s v="TC54K01"/>
    <s v="GTV Biz"/>
    <s v="BM10192"/>
    <s v="GTV 베이직 비즈"/>
    <x v="1"/>
    <s v="N"/>
    <s v="Y"/>
    <m/>
    <n v="412"/>
    <n v="412"/>
    <n v="412"/>
    <n v="412"/>
    <n v="412"/>
    <n v="412"/>
    <n v="412"/>
    <n v="412"/>
    <n v="412"/>
    <n v="404"/>
    <n v="0"/>
    <n v="0"/>
  </r>
  <r>
    <x v="31"/>
    <s v="(주)삼광건설"/>
    <s v="546483"/>
    <s v="대구/경북고객본부"/>
    <s v="546508"/>
    <s v="경북동부지사"/>
    <s v="TC00000"/>
    <s v="B2C"/>
    <s v="TC50000"/>
    <s v="미디어"/>
    <s v="TC54000"/>
    <x v="6"/>
    <s v="TC54K01"/>
    <s v="GTV Biz"/>
    <s v="BM10192"/>
    <s v="GTV 베이직 비즈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31"/>
    <s v="(주)삼광건설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3920"/>
    <n v="23920"/>
    <n v="23920"/>
    <n v="23920"/>
    <n v="23920"/>
    <n v="23920"/>
    <n v="23920"/>
    <n v="23920"/>
    <n v="23920"/>
    <n v="23920"/>
    <n v="23920"/>
    <n v="23920"/>
  </r>
  <r>
    <x v="31"/>
    <s v="(주)삼광건설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532"/>
    <n v="1014"/>
    <n v="2496"/>
    <n v="1142"/>
    <n v="585"/>
    <n v="390"/>
    <n v="195"/>
    <n v="429"/>
    <n v="312"/>
    <n v="273"/>
    <n v="78"/>
    <n v="507"/>
  </r>
  <r>
    <x v="31"/>
    <s v="(주)삼광건설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536"/>
    <n v="0"/>
    <n v="116"/>
    <n v="754"/>
    <n v="725"/>
    <n v="449"/>
    <n v="174"/>
    <n v="0"/>
    <n v="14"/>
    <n v="261"/>
    <n v="826"/>
    <n v="0"/>
  </r>
  <r>
    <x v="31"/>
    <s v="(주)삼광건설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195"/>
    <n v="0"/>
    <n v="117"/>
    <n v="78"/>
    <n v="39"/>
    <n v="0"/>
    <n v="39"/>
    <n v="0"/>
    <n v="0"/>
    <n v="0"/>
    <n v="0"/>
  </r>
  <r>
    <x v="31"/>
    <s v="(주)삼광건설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3987"/>
    <n v="6728"/>
    <n v="4231"/>
    <n v="1899"/>
    <n v="1182"/>
    <n v="1120"/>
    <n v="695"/>
    <n v="488"/>
    <n v="986"/>
    <n v="1447"/>
    <n v="810"/>
    <n v="709"/>
  </r>
  <r>
    <x v="31"/>
    <s v="(주)삼광건설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31"/>
    <s v="(주)삼광건설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1"/>
    <s v="(주)삼광건설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375"/>
    <s v="AI전화요금제"/>
    <x v="0"/>
    <s v="N"/>
    <s v="Y"/>
    <m/>
    <n v="4999.95"/>
    <n v="4999.95"/>
    <n v="4999.95"/>
    <n v="4999.95"/>
    <n v="4999.95"/>
    <n v="4999.95"/>
    <n v="4999.95"/>
    <n v="4999.95"/>
    <n v="4999.95"/>
    <n v="4999.95"/>
    <n v="4999.95"/>
    <n v="4999.95"/>
  </r>
  <r>
    <x v="31"/>
    <s v="(주)삼광건설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7696"/>
    <n v="7696"/>
    <n v="7696"/>
    <n v="7696"/>
    <n v="7696"/>
    <n v="7696"/>
    <n v="7696"/>
    <n v="7696"/>
    <n v="7696"/>
    <n v="7696"/>
    <n v="7696"/>
    <n v="7696"/>
  </r>
  <r>
    <x v="31"/>
    <s v="(주)삼광건설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270000"/>
    <n v="270000"/>
    <n v="270000"/>
    <n v="270000"/>
    <n v="270000"/>
    <n v="270000"/>
    <n v="270000"/>
    <n v="270000"/>
    <n v="270000"/>
    <n v="270000"/>
    <n v="270000"/>
    <n v="270000"/>
  </r>
  <r>
    <x v="31"/>
    <s v="(주)삼광건설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1353"/>
    <n v="1353"/>
    <n v="1353"/>
    <n v="1353"/>
    <n v="1353"/>
    <n v="1353"/>
    <n v="1353"/>
    <n v="1353"/>
    <n v="1353"/>
    <n v="1351"/>
    <n v="0"/>
    <n v="0"/>
  </r>
  <r>
    <x v="31"/>
    <s v="(주)삼광건설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76300"/>
    <n v="76300"/>
    <n v="76300"/>
    <n v="76300"/>
    <n v="76300"/>
    <n v="76300"/>
    <n v="76300"/>
    <n v="76300"/>
    <n v="76300"/>
    <n v="76300"/>
    <n v="76300"/>
    <n v="76300"/>
  </r>
  <r>
    <x v="31"/>
    <s v="(주)삼광건설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31"/>
    <s v="(주)삼광건설"/>
    <s v="546517"/>
    <s v="대구/경북법인고객본부"/>
    <s v="546529"/>
    <s v="대구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1"/>
    <s v="(주)삼광건설"/>
    <s v="540026"/>
    <s v="영업·채널본부"/>
    <s v="540033"/>
    <s v="디지털채널담당"/>
    <s v="TC00000"/>
    <s v="B2C"/>
    <s v="TC60000"/>
    <s v="Customer Incubation"/>
    <s v="KEB4000"/>
    <x v="4"/>
    <s v="KEB4K09"/>
    <s v="AI 통화비서"/>
    <s v="BM10364"/>
    <s v="AI 통화비서"/>
    <x v="0"/>
    <s v="N"/>
    <s v="Y"/>
    <m/>
    <n v="3760.05"/>
    <n v="3760.05"/>
    <n v="3760.05"/>
    <n v="3760.05"/>
    <n v="3760.05"/>
    <n v="3760.05"/>
    <n v="3760.05"/>
    <n v="3760.05"/>
    <n v="3760.05"/>
    <n v="3760.05"/>
    <n v="3760.05"/>
    <n v="3760.05"/>
  </r>
  <r>
    <x v="31"/>
    <s v="(주)삼광건설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10353"/>
    <s v="통화매니저_AI통화비서"/>
    <x v="0"/>
    <s v="N"/>
    <s v="Y"/>
    <m/>
    <n v="0"/>
    <n v="0"/>
    <n v="0"/>
    <n v="0"/>
    <n v="0"/>
    <n v="0"/>
    <n v="0"/>
    <n v="0"/>
    <n v="0"/>
    <n v="0"/>
    <n v="0"/>
    <n v="0"/>
  </r>
  <r>
    <x v="32"/>
    <s v="(주)상주장례예식장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1169"/>
    <s v="스마트메시지POP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32"/>
    <s v="(주)상주장례예식장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8800"/>
    <n v="8800"/>
    <n v="8800"/>
    <n v="8800"/>
    <n v="8800"/>
    <n v="8800"/>
    <n v="8800"/>
    <n v="8800"/>
    <n v="8800"/>
    <n v="8800"/>
    <n v="8800"/>
    <n v="8800"/>
  </r>
  <r>
    <x v="32"/>
    <s v="(주)상주장례예식장"/>
    <s v="546483"/>
    <s v="대구/경북고객본부"/>
    <s v="546511"/>
    <s v="경북서부지사"/>
    <s v="TC00000"/>
    <s v="B2C"/>
    <s v="TC50000"/>
    <s v="미디어"/>
    <s v="TC51000"/>
    <x v="16"/>
    <s v="TC51K02"/>
    <s v="GTS 일반"/>
    <s v="BM00503"/>
    <s v="이코노미"/>
    <x v="0"/>
    <s v="N"/>
    <s v="Y"/>
    <m/>
    <n v="6795"/>
    <n v="6795"/>
    <n v="6795"/>
    <n v="6795"/>
    <n v="6795"/>
    <n v="6795"/>
    <n v="6795"/>
    <n v="6795"/>
    <n v="6795"/>
    <n v="6795"/>
    <n v="6795"/>
    <n v="6795"/>
  </r>
  <r>
    <x v="32"/>
    <s v="(주)상주장례예식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4000"/>
    <n v="24000"/>
    <n v="24000"/>
    <n v="24000"/>
    <n v="24000"/>
    <n v="24000"/>
    <n v="24000"/>
    <n v="24000"/>
    <n v="24000"/>
    <n v="24000"/>
    <n v="24000"/>
    <n v="24000"/>
  </r>
  <r>
    <x v="32"/>
    <s v="(주)상주장례예식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12"/>
    <n v="312"/>
    <n v="0"/>
    <n v="156"/>
    <n v="0"/>
    <n v="78"/>
    <n v="780"/>
    <n v="117"/>
    <n v="156"/>
    <n v="273"/>
    <n v="39"/>
    <n v="78"/>
  </r>
  <r>
    <x v="32"/>
    <s v="(주)상주장례예식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74"/>
    <n v="1000"/>
    <n v="522"/>
    <n v="449"/>
    <n v="493"/>
    <n v="58"/>
    <n v="0"/>
    <n v="72"/>
    <n v="101"/>
    <n v="855"/>
    <n v="72"/>
    <n v="58"/>
  </r>
  <r>
    <x v="32"/>
    <s v="(주)상주장례예식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117"/>
    <n v="0"/>
    <n v="39"/>
    <n v="0"/>
    <n v="0"/>
    <n v="0"/>
    <n v="78"/>
    <n v="39"/>
    <n v="0"/>
    <n v="0"/>
    <n v="78"/>
  </r>
  <r>
    <x v="32"/>
    <s v="(주)상주장례예식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2563"/>
    <n v="7817"/>
    <n v="7266"/>
    <n v="13425"/>
    <n v="9310"/>
    <n v="6831"/>
    <n v="12761"/>
    <n v="7895"/>
    <n v="7901"/>
    <n v="7237"/>
    <n v="5935"/>
    <n v="8035"/>
  </r>
  <r>
    <x v="32"/>
    <s v="(주)상주장례예식장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1200"/>
    <n v="11200"/>
    <n v="11200"/>
    <n v="11200"/>
    <n v="11200"/>
    <n v="11200"/>
    <n v="11200"/>
    <n v="11200"/>
    <n v="11200"/>
    <n v="11200"/>
    <n v="11200"/>
    <n v="11200"/>
  </r>
  <r>
    <x v="32"/>
    <s v="(주)상주장례예식장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32"/>
    <s v="(주)상주장례예식장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0"/>
    <n v="0"/>
    <n v="0"/>
    <n v="0"/>
    <n v="0"/>
    <n v="0"/>
    <n v="0"/>
    <n v="0"/>
    <n v="0"/>
    <n v="0"/>
    <n v="0"/>
    <n v="0"/>
  </r>
  <r>
    <x v="32"/>
    <s v="(주)상주장례예식장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01000"/>
    <n v="101000"/>
    <n v="101000"/>
    <n v="101000"/>
    <n v="101000"/>
    <n v="101000"/>
    <n v="101000"/>
    <n v="101000"/>
    <n v="101000"/>
    <n v="101000"/>
    <n v="101000"/>
    <n v="101000"/>
  </r>
  <r>
    <x v="32"/>
    <s v="(주)상주장례예식장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32"/>
    <s v="(주)상주장례예식장"/>
    <s v="546793"/>
    <s v="충남/충북고객본부"/>
    <s v="546817"/>
    <s v="대전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3"/>
    <s v="(주)새천년미소"/>
    <s v="546483"/>
    <s v="대구/경북고객본부"/>
    <s v="546508"/>
    <s v="경북동부지사"/>
    <s v="KE00000"/>
    <s v="B2B"/>
    <s v="KE20000"/>
    <s v="Enterprise CT"/>
    <s v="KE27000"/>
    <x v="1"/>
    <s v="KE28K04"/>
    <s v="Flexline"/>
    <s v="BM10282"/>
    <s v="FlexLine"/>
    <x v="0"/>
    <s v="Y"/>
    <s v="Y"/>
    <m/>
    <n v="0"/>
    <n v="0"/>
    <n v="0"/>
    <n v="0"/>
    <n v="14839"/>
    <n v="115000"/>
    <n v="115000"/>
    <n v="115000"/>
    <n v="115000"/>
    <n v="115000"/>
    <n v="115000"/>
    <n v="115000"/>
  </r>
  <r>
    <x v="33"/>
    <s v="(주)새천년미소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4000"/>
    <n v="34000"/>
    <n v="34000"/>
    <n v="34000"/>
    <n v="34000"/>
    <n v="34000"/>
    <n v="34000"/>
    <n v="34000"/>
    <n v="34000"/>
    <n v="34000"/>
    <n v="34000"/>
    <n v="34000"/>
  </r>
  <r>
    <x v="33"/>
    <s v="(주)새천년미소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3"/>
    <s v="(주)새천년미소"/>
    <s v="546483"/>
    <s v="대구/경북고객본부"/>
    <s v="546508"/>
    <s v="경북동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33"/>
    <s v="(주)새천년미소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33"/>
    <s v="(주)새천년미소"/>
    <s v="546483"/>
    <s v="대구/경북고객본부"/>
    <s v="546508"/>
    <s v="경북동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33"/>
    <s v="(주)새천년미소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92"/>
    <s v="GTV 라이트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33"/>
    <s v="(주)새천년미소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3"/>
    <s v="GTV 슬림"/>
    <x v="1"/>
    <s v="N"/>
    <s v="Y"/>
    <m/>
    <n v="412"/>
    <n v="412"/>
    <n v="412"/>
    <n v="412"/>
    <n v="404"/>
    <n v="0"/>
    <n v="0"/>
    <n v="0"/>
    <n v="0"/>
    <n v="0"/>
    <n v="0"/>
    <n v="0"/>
  </r>
  <r>
    <x v="33"/>
    <s v="(주)새천년미소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33"/>
    <s v="(주)새천년미소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33"/>
    <s v="(주)새천년미소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4280"/>
    <n v="24280"/>
    <n v="24280"/>
    <n v="24280"/>
    <n v="24280"/>
    <n v="24280"/>
    <n v="24280"/>
    <n v="24280"/>
    <n v="24280"/>
    <n v="24280"/>
    <n v="24280"/>
    <n v="24280"/>
  </r>
  <r>
    <x v="33"/>
    <s v="(주)새천년미소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32728"/>
    <n v="0"/>
    <n v="0"/>
    <n v="0"/>
    <n v="0"/>
    <n v="0"/>
    <n v="0"/>
    <n v="0"/>
  </r>
  <r>
    <x v="33"/>
    <s v="(주)새천년미소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273"/>
    <n v="0"/>
    <n v="0"/>
    <n v="0"/>
    <n v="0"/>
    <n v="0"/>
  </r>
  <r>
    <x v="33"/>
    <s v="(주)새천년미소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43"/>
    <n v="0"/>
    <n v="43"/>
    <n v="43"/>
    <n v="43"/>
    <n v="43"/>
    <n v="58"/>
    <n v="58"/>
    <n v="58"/>
    <n v="101"/>
    <n v="43"/>
  </r>
  <r>
    <x v="33"/>
    <s v="(주)새천년미소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4000"/>
    <n v="14000"/>
    <n v="14000"/>
    <n v="14000"/>
    <n v="14000"/>
    <n v="14000"/>
    <n v="14000"/>
    <n v="14000"/>
    <n v="14000"/>
    <n v="14000"/>
    <n v="14000"/>
    <n v="14000"/>
  </r>
  <r>
    <x v="33"/>
    <s v="(주)새천년미소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7000"/>
    <n v="7000"/>
    <n v="7000"/>
    <n v="7000"/>
    <n v="7000"/>
    <n v="7000"/>
    <n v="6935"/>
    <n v="6000"/>
    <n v="6000"/>
    <n v="6000"/>
    <n v="6000"/>
    <n v="6000"/>
  </r>
  <r>
    <x v="33"/>
    <s v="(주)새천년미소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6"/>
    <s v="통화중대기"/>
    <x v="0"/>
    <s v="N"/>
    <s v="Y"/>
    <m/>
    <n v="500"/>
    <n v="500"/>
    <n v="500"/>
    <n v="500"/>
    <n v="500"/>
    <n v="500"/>
    <n v="500"/>
    <n v="500"/>
    <n v="500"/>
    <n v="500"/>
    <n v="500"/>
    <n v="500"/>
  </r>
  <r>
    <x v="33"/>
    <s v="(주)새천년미소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64026"/>
    <n v="60412"/>
    <n v="60291"/>
    <n v="71778"/>
    <n v="67879"/>
    <n v="72451"/>
    <n v="87538"/>
    <n v="56537"/>
    <n v="40556"/>
    <n v="62482"/>
    <n v="49219"/>
    <n v="62667"/>
  </r>
  <r>
    <x v="33"/>
    <s v="(주)새천년미소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117"/>
    <n v="0"/>
    <n v="0"/>
    <n v="0"/>
    <n v="39"/>
    <n v="0"/>
    <n v="0"/>
    <n v="0"/>
    <n v="0"/>
    <n v="0"/>
    <n v="0"/>
  </r>
  <r>
    <x v="33"/>
    <s v="(주)새천년미소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33"/>
    <s v="(주)새천년미소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46200"/>
    <n v="46200"/>
    <n v="46200"/>
    <n v="46200"/>
    <n v="46555"/>
    <n v="48400"/>
    <n v="47903"/>
    <n v="40700"/>
    <n v="40700"/>
    <n v="40700"/>
    <n v="40700"/>
    <n v="40700"/>
  </r>
  <r>
    <x v="33"/>
    <s v="(주)새천년미소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49300"/>
    <n v="49300"/>
    <n v="49300"/>
    <n v="49300"/>
    <n v="45380"/>
    <n v="25000"/>
    <n v="25000"/>
    <n v="25000"/>
    <n v="25000"/>
    <n v="25000"/>
    <n v="25000"/>
    <n v="25000"/>
  </r>
  <r>
    <x v="33"/>
    <s v="(주)새천년미소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618"/>
    <n v="618"/>
    <n v="618"/>
    <n v="618"/>
    <n v="606"/>
    <n v="0"/>
    <n v="0"/>
    <n v="0"/>
    <n v="0"/>
    <n v="0"/>
    <n v="0"/>
    <n v="0"/>
  </r>
  <r>
    <x v="33"/>
    <s v="(주)새천년미소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3"/>
    <s v="(주)새천년미소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133110"/>
    <n v="133110"/>
    <n v="133110"/>
    <n v="133110"/>
    <n v="122004"/>
    <n v="64260"/>
    <n v="64260"/>
    <n v="64260"/>
    <n v="64260"/>
    <n v="64260"/>
    <n v="64260"/>
    <n v="64260"/>
  </r>
  <r>
    <x v="33"/>
    <s v="(주)새천년미소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2950"/>
    <n v="22950"/>
    <n v="22950"/>
    <n v="22950"/>
    <n v="22950"/>
    <n v="22950"/>
    <n v="22950"/>
    <n v="22950"/>
    <n v="22950"/>
    <n v="22950"/>
    <n v="22950"/>
    <n v="22950"/>
  </r>
  <r>
    <x v="33"/>
    <s v="(주)새천년미소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33"/>
    <s v="(주)새천년미소"/>
    <s v="546517"/>
    <s v="대구/경북법인고객본부"/>
    <s v="546540"/>
    <s v="경북법인고객담당"/>
    <s v="KE00000"/>
    <s v="B2B"/>
    <s v="KE20000"/>
    <s v="Enterprise CT"/>
    <s v="KE54000"/>
    <x v="0"/>
    <s v="KEA9K02"/>
    <s v="페이퍼리스"/>
    <s v="BM10387"/>
    <s v="EDI"/>
    <x v="0"/>
    <s v="N"/>
    <s v="Y"/>
    <m/>
    <n v="3200"/>
    <n v="3200"/>
    <n v="3200"/>
    <n v="3200"/>
    <n v="3200"/>
    <n v="3200"/>
    <n v="3200"/>
    <n v="3200"/>
    <n v="3200"/>
    <n v="3200"/>
    <n v="0"/>
    <n v="0"/>
  </r>
  <r>
    <x v="33"/>
    <s v="(주)새천년미소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60"/>
    <n v="0"/>
    <n v="0"/>
    <n v="0"/>
    <n v="0"/>
    <n v="0"/>
    <n v="0"/>
    <n v="0"/>
  </r>
  <r>
    <x v="33"/>
    <s v="(주)새천년미소"/>
    <s v="540238"/>
    <s v="법인사업본부"/>
    <s v="540238"/>
    <s v="(자체)법인사업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7220"/>
    <n v="7220"/>
    <n v="7220"/>
    <n v="7220"/>
    <n v="7220"/>
    <n v="7220"/>
    <n v="7220"/>
    <n v="7220"/>
    <n v="7220"/>
    <n v="7220"/>
    <n v="0"/>
    <n v="0"/>
  </r>
  <r>
    <x v="34"/>
    <s v="(주)서한이앤피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35"/>
    <s v="(주)선리치골프클럽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3130"/>
    <n v="3130"/>
    <n v="3130"/>
    <n v="3130"/>
    <n v="3130"/>
    <n v="3130"/>
    <n v="3130"/>
    <n v="3130"/>
    <n v="3130"/>
    <n v="4650"/>
    <n v="0"/>
    <n v="0"/>
  </r>
  <r>
    <x v="35"/>
    <s v="(주)선리치골프클럽"/>
    <s v="546483"/>
    <s v="대구/경북고객본부"/>
    <s v="546508"/>
    <s v="경북동부지사"/>
    <s v="KE00000"/>
    <s v="B2B"/>
    <s v="KE20000"/>
    <s v="Enterprise CT"/>
    <s v="KE27000"/>
    <x v="1"/>
    <s v="KE27K07"/>
    <s v="GiGA Office"/>
    <s v="BM01173"/>
    <s v="GiGA office Simple"/>
    <x v="0"/>
    <s v="N"/>
    <s v="Y"/>
    <m/>
    <n v="250000"/>
    <n v="250000"/>
    <n v="250000"/>
    <n v="250000"/>
    <n v="250000"/>
    <n v="250000"/>
    <n v="250000"/>
    <n v="250000"/>
    <n v="250000"/>
    <n v="250000"/>
    <n v="250000"/>
    <n v="250000"/>
  </r>
  <r>
    <x v="35"/>
    <s v="(주)선리치골프클럽"/>
    <s v="546483"/>
    <s v="대구/경북고객본부"/>
    <s v="546508"/>
    <s v="경북동부지사"/>
    <s v="KE00000"/>
    <s v="B2B"/>
    <s v="KE20000"/>
    <s v="Enterprise CT"/>
    <s v="KE27000"/>
    <x v="1"/>
    <s v="KE27K07"/>
    <s v="GiGA Office"/>
    <s v="BM01176"/>
    <s v="GiGA office 부가서비스"/>
    <x v="0"/>
    <s v="N"/>
    <s v="Y"/>
    <m/>
    <n v="0"/>
    <n v="0"/>
    <n v="0"/>
    <n v="0"/>
    <n v="0"/>
    <n v="0"/>
    <n v="0"/>
    <n v="0"/>
    <n v="0"/>
    <n v="0"/>
    <n v="0"/>
    <n v="0"/>
  </r>
  <r>
    <x v="35"/>
    <s v="(주)선리치골프클럽"/>
    <s v="546483"/>
    <s v="대구/경북고객본부"/>
    <s v="546508"/>
    <s v="경북동부지사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68400"/>
    <n v="68400"/>
    <n v="68400"/>
    <n v="68400"/>
    <n v="68400"/>
    <n v="68400"/>
    <n v="68400"/>
    <n v="68400"/>
    <n v="68400"/>
    <n v="68400"/>
    <n v="68400"/>
    <n v="68400"/>
  </r>
  <r>
    <x v="35"/>
    <s v="(주)선리치골프클럽"/>
    <s v="546483"/>
    <s v="대구/경북고객본부"/>
    <s v="546508"/>
    <s v="경북동부지사"/>
    <s v="KE00000"/>
    <s v="B2B"/>
    <s v="KEA0000"/>
    <s v="Enterprise IT"/>
    <s v="KEB2000"/>
    <x v="3"/>
    <s v="KEB2K02"/>
    <s v="무료전화080"/>
    <s v="BM00193"/>
    <s v="무료전화080서비스"/>
    <x v="0"/>
    <s v="N"/>
    <s v="Y"/>
    <m/>
    <n v="5359"/>
    <n v="5875"/>
    <n v="5922"/>
    <n v="4984"/>
    <n v="4937"/>
    <n v="4312"/>
    <n v="4718"/>
    <n v="4765"/>
    <n v="4234"/>
    <n v="4281"/>
    <n v="4031"/>
    <n v="4422"/>
  </r>
  <r>
    <x v="35"/>
    <s v="(주)선리치골프클럽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5"/>
    <s v="(주)선리치골프클럽"/>
    <s v="546483"/>
    <s v="대구/경북고객본부"/>
    <s v="546508"/>
    <s v="경북동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35"/>
    <s v="(주)선리치골프클럽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6600"/>
    <n v="6600"/>
    <n v="6600"/>
    <n v="6600"/>
    <n v="6600"/>
    <n v="6600"/>
    <n v="6600"/>
    <n v="6600"/>
    <n v="6600"/>
    <n v="6600"/>
    <n v="6600"/>
    <n v="6600"/>
  </r>
  <r>
    <x v="35"/>
    <s v="(주)선리치골프클럽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3200"/>
    <n v="83200"/>
    <n v="83200"/>
    <n v="83200"/>
    <n v="83200"/>
    <n v="83200"/>
    <n v="83200"/>
    <n v="83200"/>
    <n v="83200"/>
    <n v="83200"/>
    <n v="83200"/>
    <n v="83200"/>
  </r>
  <r>
    <x v="35"/>
    <s v="(주)선리치골프클럽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365"/>
    <n v="1989"/>
    <n v="1989"/>
    <n v="3052"/>
    <n v="2145"/>
    <n v="858"/>
    <n v="1687"/>
    <n v="1521"/>
    <n v="1414"/>
    <n v="1443"/>
    <n v="1326"/>
    <n v="1170"/>
  </r>
  <r>
    <x v="35"/>
    <s v="(주)선리치골프클럽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955"/>
    <n v="1695"/>
    <n v="1956"/>
    <n v="1710"/>
    <n v="1028"/>
    <n v="739"/>
    <n v="433"/>
    <n v="3726"/>
    <n v="710"/>
    <n v="680"/>
    <n v="347"/>
    <n v="811"/>
  </r>
  <r>
    <x v="35"/>
    <s v="(주)선리치골프클럽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663"/>
    <n v="585"/>
    <n v="1053"/>
    <n v="1287"/>
    <n v="585"/>
    <n v="429"/>
    <n v="1677"/>
    <n v="897"/>
    <n v="1092"/>
    <n v="702"/>
    <n v="429"/>
    <n v="936"/>
  </r>
  <r>
    <x v="35"/>
    <s v="(주)선리치골프클럽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22852"/>
    <n v="19124"/>
    <n v="26911"/>
    <n v="34011"/>
    <n v="41407"/>
    <n v="33045"/>
    <n v="38870"/>
    <n v="36902"/>
    <n v="34282"/>
    <n v="31515"/>
    <n v="23856"/>
    <n v="17142"/>
  </r>
  <r>
    <x v="35"/>
    <s v="(주)선리치골프클럽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1200"/>
    <n v="11200"/>
    <n v="11200"/>
    <n v="11200"/>
    <n v="11200"/>
    <n v="11200"/>
    <n v="11200"/>
    <n v="11200"/>
    <n v="11200"/>
    <n v="11200"/>
    <n v="11200"/>
    <n v="11200"/>
  </r>
  <r>
    <x v="35"/>
    <s v="(주)선리치골프클럽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36"/>
    <s v="(주)선일플라스틱"/>
    <s v="545988"/>
    <s v="강남고객본부"/>
    <s v="546008"/>
    <s v="강남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3426"/>
    <n v="3426"/>
    <n v="3426"/>
    <n v="3426"/>
    <n v="3426"/>
    <n v="3426"/>
    <n v="3426"/>
    <n v="3426"/>
    <n v="3426"/>
    <n v="3426"/>
    <n v="3426"/>
    <n v="3426"/>
  </r>
  <r>
    <x v="36"/>
    <s v="(주)선일플라스틱"/>
    <s v="545988"/>
    <s v="강남고객본부"/>
    <s v="546008"/>
    <s v="강남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36"/>
    <s v="(주)선일플라스틱"/>
    <s v="545988"/>
    <s v="강남고객본부"/>
    <s v="546008"/>
    <s v="강남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28000"/>
    <n v="30000"/>
  </r>
  <r>
    <x v="36"/>
    <s v="(주)선일플라스틱"/>
    <s v="545988"/>
    <s v="강남고객본부"/>
    <s v="546008"/>
    <s v="강남지사"/>
    <s v="TC00000"/>
    <s v="B2C"/>
    <s v="FC30000"/>
    <s v="인터넷"/>
    <s v="FC32000"/>
    <x v="11"/>
    <s v="FC32K03"/>
    <s v="홈AP"/>
    <s v="BM00236"/>
    <s v="홈허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36"/>
    <s v="(주)선일플라스틱"/>
    <s v="546483"/>
    <s v="대구/경북고객본부"/>
    <s v="546508"/>
    <s v="경북동부지사"/>
    <s v="KE00000"/>
    <s v="B2B"/>
    <s v="KE20000"/>
    <s v="Enterprise CT"/>
    <s v="KE27000"/>
    <x v="1"/>
    <s v="KE28K04"/>
    <s v="Flexline"/>
    <s v="BM10282"/>
    <s v="FlexLine"/>
    <x v="0"/>
    <s v="N"/>
    <s v="Y"/>
    <m/>
    <n v="200000"/>
    <n v="200000"/>
    <n v="200000"/>
    <n v="200000"/>
    <n v="200000"/>
    <n v="200000"/>
    <n v="200000"/>
    <n v="200000"/>
    <n v="200000"/>
    <n v="200000"/>
    <n v="200000"/>
    <n v="200000"/>
  </r>
  <r>
    <x v="36"/>
    <s v="(주)선일플라스틱"/>
    <s v="546483"/>
    <s v="대구/경북고객본부"/>
    <s v="546508"/>
    <s v="경북동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35522"/>
    <n v="42944"/>
    <n v="44882"/>
    <n v="44268"/>
    <n v="36895"/>
    <n v="42487"/>
    <n v="41437"/>
    <n v="39911"/>
    <n v="36611"/>
    <n v="34388"/>
    <n v="36912"/>
    <n v="38290"/>
  </r>
  <r>
    <x v="36"/>
    <s v="(주)선일플라스틱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4400"/>
    <n v="4400"/>
    <n v="4400"/>
    <n v="4400"/>
    <n v="4400"/>
    <n v="4400"/>
    <n v="4400"/>
    <n v="4400"/>
    <n v="4400"/>
    <n v="4400"/>
    <n v="4400"/>
    <n v="4400"/>
  </r>
  <r>
    <x v="36"/>
    <s v="(주)선일플라스틱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9760"/>
    <n v="19760"/>
    <n v="19760"/>
    <n v="19760"/>
    <n v="19760"/>
    <n v="19760"/>
    <n v="19760"/>
    <n v="19760"/>
    <n v="19760"/>
    <n v="19760"/>
    <n v="19760"/>
    <n v="19760"/>
  </r>
  <r>
    <x v="36"/>
    <s v="(주)선일플라스틱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585"/>
    <n v="507"/>
    <n v="663"/>
    <n v="1054"/>
    <n v="702"/>
    <n v="546"/>
    <n v="507"/>
    <n v="975"/>
    <n v="1092"/>
    <n v="273"/>
    <n v="546"/>
    <n v="468"/>
  </r>
  <r>
    <x v="36"/>
    <s v="(주)선일플라스틱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39"/>
    <n v="449"/>
    <n v="168"/>
    <n v="681"/>
    <n v="435"/>
    <n v="261"/>
    <n v="0"/>
    <n v="130"/>
    <n v="130"/>
    <n v="594"/>
    <n v="0"/>
    <n v="181"/>
  </r>
  <r>
    <x v="36"/>
    <s v="(주)선일플라스틱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"/>
    <n v="0"/>
    <n v="0"/>
    <n v="117"/>
    <n v="117"/>
    <n v="0"/>
    <n v="78"/>
    <n v="78"/>
    <n v="156"/>
    <n v="39"/>
    <n v="195"/>
    <n v="78"/>
  </r>
  <r>
    <x v="36"/>
    <s v="(주)선일플라스틱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0"/>
    <n v="0"/>
    <n v="0"/>
    <n v="43"/>
    <n v="0"/>
    <n v="0"/>
    <n v="0"/>
  </r>
  <r>
    <x v="36"/>
    <s v="(주)선일플라스틱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6"/>
    <s v="(주)선일플라스틱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6"/>
    <s v="(주)선일플라스틱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1221"/>
    <n v="-1174"/>
    <n v="-1257"/>
    <n v="-1286"/>
    <n v="-1310"/>
    <n v="-1353"/>
    <n v="-1402"/>
    <n v="0"/>
    <n v="0"/>
    <n v="0"/>
    <n v="0"/>
    <n v="-936"/>
  </r>
  <r>
    <x v="36"/>
    <s v="(주)선일플라스틱"/>
    <s v="546517"/>
    <s v="대구/경북법인고객본부"/>
    <s v="546540"/>
    <s v="경북법인고객담당"/>
    <s v="TC00000"/>
    <s v="B2C"/>
    <s v="MB10000"/>
    <s v="무선"/>
    <s v="MB1G000"/>
    <x v="14"/>
    <s v="MB1GK04"/>
    <s v="5G 데이터부가"/>
    <s v="BM10097"/>
    <s v="5G 데이터월정형"/>
    <x v="0"/>
    <s v="N"/>
    <s v="Y"/>
    <m/>
    <n v="0"/>
    <n v="0"/>
    <n v="0"/>
    <n v="0"/>
    <n v="0"/>
    <n v="0"/>
    <n v="0"/>
    <n v="0"/>
    <n v="0"/>
    <n v="18000"/>
    <n v="18000"/>
    <n v="0"/>
  </r>
  <r>
    <x v="36"/>
    <s v="(주)선일플라스틱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115"/>
    <s v="5G 지니뮤직"/>
    <x v="0"/>
    <s v="N"/>
    <s v="Y"/>
    <m/>
    <n v="0"/>
    <n v="0"/>
    <n v="0"/>
    <n v="0"/>
    <n v="0"/>
    <n v="0"/>
    <n v="0"/>
    <n v="0"/>
    <n v="0"/>
    <n v="0"/>
    <n v="0"/>
    <n v="0"/>
  </r>
  <r>
    <x v="36"/>
    <s v="(주)선일플라스틱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0"/>
    <n v="0"/>
    <n v="0"/>
    <n v="0"/>
    <n v="0"/>
    <n v="0"/>
    <n v="0"/>
    <n v="0"/>
    <n v="0"/>
    <n v="0"/>
    <n v="0"/>
    <n v="0"/>
  </r>
  <r>
    <x v="36"/>
    <s v="(주)선일플라스틱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415"/>
    <s v="5G 듀얼번호Lite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36"/>
    <s v="(주)선일플라스틱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900"/>
    <n v="900"/>
    <n v="900"/>
    <n v="900"/>
    <n v="900"/>
    <n v="900"/>
    <n v="900"/>
    <n v="900"/>
    <n v="900"/>
    <n v="900"/>
    <n v="900"/>
    <n v="900"/>
  </r>
  <r>
    <x v="36"/>
    <s v="(주)선일플라스틱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3600"/>
    <n v="6200"/>
    <n v="18600"/>
    <n v="0"/>
    <n v="0"/>
    <n v="0"/>
    <n v="0"/>
    <n v="0"/>
    <n v="0"/>
    <n v="0"/>
    <n v="9800"/>
  </r>
  <r>
    <x v="36"/>
    <s v="(주)선일플라스틱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5"/>
    <s v="5G 영상통화"/>
    <x v="0"/>
    <s v="N"/>
    <s v="Y"/>
    <m/>
    <n v="0"/>
    <n v="0"/>
    <n v="0"/>
    <n v="0"/>
    <n v="0"/>
    <n v="0"/>
    <n v="0"/>
    <n v="0"/>
    <n v="0"/>
    <n v="0"/>
    <n v="0"/>
    <n v="1864"/>
  </r>
  <r>
    <x v="36"/>
    <s v="(주)선일플라스틱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97572"/>
    <n v="97572"/>
    <n v="97572"/>
    <n v="97572"/>
    <n v="97572"/>
    <n v="99799"/>
    <n v="106910.046"/>
    <n v="106910.046"/>
    <n v="106910.046"/>
    <n v="106910.046"/>
    <n v="106910.046"/>
    <n v="105075.29"/>
  </r>
  <r>
    <x v="36"/>
    <s v="(주)선일플라스틱"/>
    <s v="546517"/>
    <s v="대구/경북법인고객본부"/>
    <s v="546540"/>
    <s v="경북법인고객담당"/>
    <s v="TC00000"/>
    <s v="B2C"/>
    <s v="MB10000"/>
    <s v="무선"/>
    <s v="MB12000"/>
    <x v="17"/>
    <s v="MB12K10"/>
    <s v="LTE 기타부가"/>
    <s v="BM00810"/>
    <s v="LTE 기타부가"/>
    <x v="0"/>
    <s v="N"/>
    <s v="Y"/>
    <m/>
    <n v="429"/>
    <n v="280"/>
    <n v="280"/>
    <n v="280"/>
    <n v="1016"/>
    <n v="740"/>
    <n v="575"/>
    <n v="0"/>
    <n v="0"/>
    <n v="0"/>
    <n v="0"/>
    <n v="0"/>
  </r>
  <r>
    <x v="36"/>
    <s v="(주)선일플라스틱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2"/>
    <s v="LTE 데이터통화"/>
    <x v="0"/>
    <s v="N"/>
    <s v="Y"/>
    <m/>
    <n v="0"/>
    <n v="8919"/>
    <n v="1214"/>
    <n v="0"/>
    <n v="0"/>
    <n v="1499"/>
    <n v="1500"/>
    <n v="1500"/>
    <n v="0"/>
    <n v="0"/>
    <n v="0"/>
    <n v="1500"/>
  </r>
  <r>
    <x v="36"/>
    <s v="(주)선일플라스틱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024"/>
    <s v="LTE 영상통화"/>
    <x v="0"/>
    <s v="N"/>
    <s v="Y"/>
    <m/>
    <n v="0"/>
    <n v="72"/>
    <n v="204"/>
    <n v="0"/>
    <n v="0"/>
    <n v="1206"/>
    <n v="903"/>
    <n v="0"/>
    <n v="0"/>
    <n v="0"/>
    <n v="0"/>
    <n v="0"/>
  </r>
  <r>
    <x v="36"/>
    <s v="(주)선일플라스틱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56615.046000000002"/>
    <n v="56594.046000000002"/>
    <n v="56450.046000000002"/>
    <n v="56529.046000000002"/>
    <n v="56540.046000000002"/>
    <n v="47790.046000000002"/>
    <n v="38437"/>
    <n v="29687"/>
    <n v="29687"/>
    <n v="29702"/>
    <n v="29702"/>
    <n v="29702"/>
  </r>
  <r>
    <x v="36"/>
    <s v="(주)선일플라스틱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023"/>
    <s v="LTE 음성통화"/>
    <x v="0"/>
    <s v="N"/>
    <s v="Y"/>
    <m/>
    <n v="9396"/>
    <n v="6358"/>
    <n v="9731"/>
    <n v="3366"/>
    <n v="4088"/>
    <n v="2891"/>
    <n v="1801"/>
    <n v="0"/>
    <n v="0"/>
    <n v="0"/>
    <n v="0"/>
    <n v="0"/>
  </r>
  <r>
    <x v="37"/>
    <s v="(주)성림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37"/>
    <s v="(주)성림"/>
    <s v="545784"/>
    <s v="강북/강원고객본부"/>
    <s v="545785"/>
    <s v="영업기획담당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6800"/>
    <n v="6800"/>
    <n v="6800"/>
    <n v="6800"/>
    <n v="6800"/>
    <n v="6800"/>
    <n v="6800"/>
    <n v="6800"/>
    <n v="6800"/>
    <n v="6800"/>
    <n v="6800"/>
    <n v="6800"/>
  </r>
  <r>
    <x v="37"/>
    <s v="(주)성림"/>
    <s v="546483"/>
    <s v="대구/경북고객본부"/>
    <s v="546511"/>
    <s v="경북서부지사"/>
    <s v="KE00000"/>
    <s v="B2B"/>
    <s v="KE20000"/>
    <s v="Enterprise CT"/>
    <s v="KE51000"/>
    <x v="15"/>
    <s v="KE51K02"/>
    <s v="이너텔"/>
    <s v="BM00173"/>
    <s v="구내통신(통신진흥)"/>
    <x v="0"/>
    <s v="N"/>
    <s v="Y"/>
    <m/>
    <n v="4680"/>
    <n v="4680"/>
    <n v="4680"/>
    <n v="4680"/>
    <n v="4680"/>
    <n v="4680"/>
    <n v="4680"/>
    <n v="4680"/>
    <n v="4680"/>
    <n v="4680"/>
    <n v="4680"/>
    <n v="4680"/>
  </r>
  <r>
    <x v="37"/>
    <s v="(주)성림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7"/>
    <s v="(주)성림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37"/>
    <s v="(주)성림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0200"/>
    <n v="20200"/>
    <n v="20200"/>
    <n v="20200"/>
    <n v="20200"/>
    <n v="20200"/>
    <n v="20200"/>
    <n v="20200"/>
    <n v="20200"/>
    <n v="20200"/>
    <n v="20200"/>
    <n v="20200"/>
  </r>
  <r>
    <x v="37"/>
    <s v="(주)성림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8000"/>
    <n v="18000"/>
    <n v="18000"/>
    <n v="18000"/>
    <n v="18000"/>
    <n v="18000"/>
    <n v="18000"/>
    <n v="18000"/>
    <n v="18000"/>
    <n v="18000"/>
    <n v="18000"/>
    <n v="18000"/>
  </r>
  <r>
    <x v="37"/>
    <s v="(주)성림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0"/>
    <n v="429"/>
    <n v="624"/>
    <n v="585"/>
    <n v="585"/>
    <n v="429"/>
    <n v="468"/>
    <n v="312"/>
    <n v="351"/>
    <n v="507"/>
    <n v="429"/>
    <n v="468"/>
  </r>
  <r>
    <x v="37"/>
    <s v="(주)성림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5972"/>
    <n v="8139"/>
    <n v="9320"/>
    <n v="5470"/>
    <n v="7925"/>
    <n v="7261"/>
    <n v="8700"/>
    <n v="6375"/>
    <n v="7467"/>
    <n v="5572"/>
    <n v="4669"/>
    <n v="5071"/>
  </r>
  <r>
    <x v="37"/>
    <s v="(주)성림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273"/>
    <n v="156"/>
    <n v="39"/>
    <n v="78"/>
    <n v="39"/>
    <n v="78"/>
    <n v="39"/>
    <n v="195"/>
    <n v="0"/>
    <n v="39"/>
    <n v="156"/>
    <n v="156"/>
  </r>
  <r>
    <x v="37"/>
    <s v="(주)성림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855"/>
    <n v="0"/>
    <n v="28"/>
    <n v="0"/>
    <n v="0"/>
    <n v="0"/>
    <n v="0"/>
  </r>
  <r>
    <x v="37"/>
    <s v="(주)성림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0655"/>
    <n v="20655"/>
    <n v="20655"/>
    <n v="20655"/>
    <n v="20655"/>
    <n v="20655"/>
    <n v="20655"/>
    <n v="20655"/>
    <n v="20655"/>
    <n v="20655"/>
    <n v="20655"/>
    <n v="20655"/>
  </r>
  <r>
    <x v="38"/>
    <s v="(주)성산하이텍왜관공장"/>
    <s v="546517"/>
    <s v="대구/경북법인고객본부"/>
    <s v="546517"/>
    <s v="(자체)대구/경북법인고객본부"/>
    <s v="TC00000"/>
    <s v="B2C"/>
    <s v="MB10000"/>
    <s v="무선"/>
    <s v="MB1M000"/>
    <x v="22"/>
    <s v="MB1MK02"/>
    <s v="기업무선기타"/>
    <s v="BM10277"/>
    <s v="기업특화LTE"/>
    <x v="0"/>
    <s v="N"/>
    <s v="Y"/>
    <m/>
    <n v="11250"/>
    <n v="11250"/>
    <n v="11270"/>
    <n v="11250"/>
    <n v="11270"/>
    <n v="11250"/>
    <n v="11250"/>
    <n v="11250"/>
    <n v="11250"/>
    <n v="11270"/>
    <n v="11250"/>
    <n v="11250"/>
  </r>
  <r>
    <x v="38"/>
    <s v="(주)성산하이텍왜관공장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0"/>
    <n v="0"/>
    <n v="0"/>
    <n v="0"/>
    <n v="0"/>
    <n v="50"/>
  </r>
  <r>
    <x v="38"/>
    <s v="(주)성산하이텍왜관공장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1169"/>
    <s v="스마트메시지POP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38"/>
    <s v="(주)성산하이텍왜관공장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4174"/>
    <n v="4100"/>
    <n v="4188"/>
    <n v="4206"/>
    <n v="4675"/>
    <n v="4023"/>
    <n v="4000"/>
    <n v="4029"/>
    <n v="2066"/>
    <n v="2000"/>
    <n v="2285"/>
    <n v="2000"/>
  </r>
  <r>
    <x v="38"/>
    <s v="(주)성산하이텍왜관공장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32816"/>
    <n v="135959"/>
    <n v="140238"/>
    <n v="137085"/>
    <n v="132225"/>
    <n v="131036"/>
    <n v="133627"/>
    <n v="132648"/>
    <n v="137651"/>
    <n v="134850"/>
    <n v="137597"/>
    <n v="140446"/>
  </r>
  <r>
    <x v="38"/>
    <s v="(주)성산하이텍왜관공장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1"/>
    <s v="N"/>
    <s v="Y"/>
    <m/>
    <n v="2941"/>
    <n v="2941"/>
    <n v="2941"/>
    <n v="2941"/>
    <n v="2941"/>
    <n v="2941"/>
    <n v="2941"/>
    <n v="2941"/>
    <n v="2941"/>
    <n v="2941"/>
    <n v="2941"/>
    <n v="2941"/>
  </r>
  <r>
    <x v="38"/>
    <s v="(주)성산하이텍왜관공장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53000"/>
    <n v="53000"/>
    <n v="53000"/>
    <n v="53000"/>
    <n v="53000"/>
    <n v="53000"/>
    <n v="53000"/>
    <n v="53000"/>
    <n v="53000"/>
    <n v="53000"/>
    <n v="53000"/>
    <n v="53000"/>
  </r>
  <r>
    <x v="38"/>
    <s v="(주)성산하이텍왜관공장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8"/>
    <s v="(주)성산하이텍왜관공장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38"/>
    <s v="(주)성산하이텍왜관공장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26000"/>
    <n v="26000"/>
    <n v="26000"/>
    <n v="26000"/>
    <n v="26000"/>
    <n v="26000"/>
    <n v="26000"/>
    <n v="26000"/>
    <n v="26000"/>
    <n v="26000"/>
    <n v="26000"/>
    <n v="26000"/>
  </r>
  <r>
    <x v="38"/>
    <s v="(주)성산하이텍왜관공장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8000"/>
    <n v="18000"/>
    <n v="18000"/>
    <n v="18000"/>
    <n v="18000"/>
    <n v="18000"/>
    <n v="18000"/>
    <n v="18000"/>
    <n v="18000"/>
    <n v="18000"/>
    <n v="18000"/>
    <n v="18000"/>
  </r>
  <r>
    <x v="38"/>
    <s v="(주)성산하이텍왜관공장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95"/>
    <n v="273"/>
    <n v="117"/>
    <n v="117"/>
    <n v="234"/>
    <n v="546"/>
    <n v="507"/>
    <n v="332"/>
    <n v="566"/>
    <n v="234"/>
    <n v="684"/>
    <n v="546"/>
  </r>
  <r>
    <x v="38"/>
    <s v="(주)성산하이텍왜관공장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48"/>
    <n v="546"/>
    <n v="507"/>
    <n v="1072"/>
    <n v="435"/>
    <n v="261"/>
    <n v="391"/>
    <n v="377"/>
    <n v="806"/>
    <n v="928"/>
    <n v="174"/>
    <n v="507"/>
  </r>
  <r>
    <x v="38"/>
    <s v="(주)성산하이텍왜관공장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858"/>
    <n v="1287"/>
    <n v="624"/>
    <n v="663"/>
    <n v="702"/>
    <n v="468"/>
    <n v="741"/>
    <n v="273"/>
    <n v="273"/>
    <n v="624"/>
    <n v="780"/>
    <n v="390"/>
  </r>
  <r>
    <x v="38"/>
    <s v="(주)성산하이텍왜관공장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38"/>
    <s v="(주)성산하이텍왜관공장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70900"/>
    <n v="70900"/>
    <n v="70900"/>
    <n v="70900"/>
    <n v="70900"/>
    <n v="70900"/>
    <n v="70900"/>
    <n v="70900"/>
    <n v="70900"/>
    <n v="70900"/>
    <n v="70900"/>
    <n v="70900"/>
  </r>
  <r>
    <x v="38"/>
    <s v="(주)성산하이텍왜관공장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38"/>
    <s v="(주)성산하이텍왜관공장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38"/>
    <s v="(주)성산하이텍왜관공장"/>
    <s v="540026"/>
    <s v="영업·채널본부"/>
    <s v="540026"/>
    <s v="(자체)영업·채널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5710"/>
    <n v="6880"/>
    <n v="5710"/>
    <n v="0"/>
    <n v="0"/>
  </r>
  <r>
    <x v="39"/>
    <s v="(주)솔라전기엘리베이터"/>
    <s v="545988"/>
    <s v="강남고객본부"/>
    <s v="546008"/>
    <s v="강남지사"/>
    <s v="KE00000"/>
    <s v="B2B"/>
    <s v="KE20000"/>
    <s v="Enterprise CT"/>
    <s v="KEA5000"/>
    <x v="19"/>
    <s v="KEA5K04"/>
    <s v="IoT원격관제"/>
    <s v="BM01046"/>
    <s v="IoT원격관제3G"/>
    <x v="0"/>
    <s v="N"/>
    <s v="Y"/>
    <m/>
    <n v="52500"/>
    <n v="52500"/>
    <n v="52500"/>
    <n v="49117"/>
    <n v="45500"/>
    <n v="45500"/>
    <n v="45500"/>
    <n v="45500"/>
    <n v="42618"/>
    <n v="42000"/>
    <n v="42000"/>
    <n v="42000"/>
  </r>
  <r>
    <x v="39"/>
    <s v="(주)솔라전기엘리베이터"/>
    <s v="546024"/>
    <s v="강남법인고객본부"/>
    <s v="546036"/>
    <s v="경기남부법인고객담당"/>
    <s v="KE00000"/>
    <s v="B2B"/>
    <s v="KE20000"/>
    <s v="Enterprise CT"/>
    <s v="KEA5000"/>
    <x v="19"/>
    <s v="KEA5K04"/>
    <s v="IoT원격관제"/>
    <s v="BM01046"/>
    <s v="IoT원격관제3G"/>
    <x v="0"/>
    <s v="N"/>
    <s v="Y"/>
    <m/>
    <n v="38500"/>
    <n v="38500"/>
    <n v="38500"/>
    <n v="38500"/>
    <n v="38500"/>
    <n v="38500"/>
    <n v="37371"/>
    <n v="35000"/>
    <n v="35000"/>
    <n v="35000"/>
    <n v="35000"/>
    <n v="35000"/>
  </r>
  <r>
    <x v="39"/>
    <s v="(주)솔라전기엘리베이터"/>
    <s v="546024"/>
    <s v="강남법인고객본부"/>
    <s v="546058"/>
    <s v="서울남부법인고객담당"/>
    <s v="KE00000"/>
    <s v="B2B"/>
    <s v="KE20000"/>
    <s v="Enterprise CT"/>
    <s v="KEA5000"/>
    <x v="19"/>
    <s v="KEA5K04"/>
    <s v="IoT원격관제"/>
    <s v="BM01046"/>
    <s v="IoT원격관제3G"/>
    <x v="0"/>
    <s v="N"/>
    <s v="Y"/>
    <m/>
    <n v="3500"/>
    <n v="3500"/>
    <n v="3500"/>
    <n v="3500"/>
    <n v="3500"/>
    <n v="3500"/>
    <n v="3500"/>
    <n v="3500"/>
    <n v="3500"/>
    <n v="3500"/>
    <n v="3500"/>
    <n v="3500"/>
  </r>
  <r>
    <x v="39"/>
    <s v="(주)솔라전기엘리베이터"/>
    <s v="545784"/>
    <s v="강북/강원고객본부"/>
    <s v="545785"/>
    <s v="영업기획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39"/>
    <s v="(주)솔라전기엘리베이터"/>
    <s v="545834"/>
    <s v="강북/강원법인고객본부"/>
    <s v="545834"/>
    <s v="(자체)강북/강원법인고객본부"/>
    <s v="KE00000"/>
    <s v="B2B"/>
    <s v="KE20000"/>
    <s v="Enterprise CT"/>
    <s v="KEA5000"/>
    <x v="19"/>
    <s v="KEA5K04"/>
    <s v="IoT원격관제"/>
    <s v="BM01046"/>
    <s v="IoT원격관제3G"/>
    <x v="0"/>
    <s v="N"/>
    <s v="Y"/>
    <m/>
    <n v="14000"/>
    <n v="14000"/>
    <n v="14000"/>
    <n v="14000"/>
    <n v="14000"/>
    <n v="14000"/>
    <n v="14000"/>
    <n v="14000"/>
    <n v="14000"/>
    <n v="14000"/>
    <n v="14000"/>
    <n v="14000"/>
  </r>
  <r>
    <x v="39"/>
    <s v="(주)솔라전기엘리베이터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191"/>
    <s v="지능형SMS"/>
    <x v="0"/>
    <s v="N"/>
    <s v="Y"/>
    <m/>
    <n v="40"/>
    <n v="107"/>
    <n v="67"/>
    <n v="40"/>
    <n v="80"/>
    <n v="13"/>
    <n v="93"/>
    <n v="13"/>
    <n v="13"/>
    <n v="13"/>
    <n v="27"/>
    <n v="27"/>
  </r>
  <r>
    <x v="39"/>
    <s v="(주)솔라전기엘리베이터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68852"/>
    <n v="62212"/>
    <n v="58302"/>
    <n v="58947"/>
    <n v="75262"/>
    <n v="76168"/>
    <n v="74742"/>
    <n v="75488"/>
    <n v="72901"/>
    <n v="79480"/>
    <n v="87335"/>
    <n v="103516"/>
  </r>
  <r>
    <x v="39"/>
    <s v="(주)솔라전기엘리베이터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180"/>
    <n v="60"/>
    <n v="60"/>
    <n v="60"/>
    <n v="0"/>
    <n v="3581"/>
    <n v="443"/>
    <n v="0"/>
    <n v="0"/>
    <n v="0"/>
    <n v="0"/>
    <n v="0"/>
  </r>
  <r>
    <x v="39"/>
    <s v="(주)솔라전기엘리베이터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2708"/>
    <n v="2789"/>
    <n v="2921"/>
    <n v="2705"/>
    <n v="2905"/>
    <n v="2578"/>
    <n v="2743"/>
    <n v="2983"/>
    <n v="2621"/>
    <n v="3013"/>
    <n v="3116"/>
    <n v="3105"/>
  </r>
  <r>
    <x v="39"/>
    <s v="(주)솔라전기엘리베이터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6800"/>
    <n v="6800"/>
    <n v="6800"/>
    <n v="9151"/>
    <n v="14450"/>
    <n v="14450"/>
    <n v="14450"/>
    <n v="14450"/>
    <n v="14450"/>
    <n v="14450"/>
    <n v="14450"/>
    <n v="14450"/>
  </r>
  <r>
    <x v="39"/>
    <s v="(주)솔라전기엘리베이터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8800"/>
    <n v="8800"/>
    <n v="8800"/>
    <n v="8800"/>
    <n v="8800"/>
    <n v="6893"/>
    <n v="6600"/>
    <n v="6600"/>
    <n v="6600"/>
    <n v="6600"/>
    <n v="6600"/>
    <n v="6600"/>
  </r>
  <r>
    <x v="39"/>
    <s v="(주)솔라전기엘리베이터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39"/>
    <s v="(주)솔라전기엘리베이터"/>
    <s v="546517"/>
    <s v="대구/경북법인고객본부"/>
    <s v="546540"/>
    <s v="경북법인고객담당"/>
    <s v="TC00000"/>
    <s v="B2C"/>
    <s v="TC60000"/>
    <s v="Customer Incubation"/>
    <s v="KEB4000"/>
    <x v="4"/>
    <s v="KEB4K07"/>
    <s v="홈지능망부가기타"/>
    <s v="BM00142"/>
    <s v="패스콜"/>
    <x v="0"/>
    <s v="N"/>
    <s v="Y"/>
    <m/>
    <n v="64314"/>
    <n v="66804"/>
    <n v="69896"/>
    <n v="74135"/>
    <n v="65667"/>
    <n v="56271"/>
    <n v="37209"/>
    <n v="38519"/>
    <n v="34512"/>
    <n v="33249"/>
    <n v="27826"/>
    <n v="31532"/>
  </r>
  <r>
    <x v="39"/>
    <s v="(주)솔라전기엘리베이터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73600"/>
    <n v="73600"/>
    <n v="73600"/>
    <n v="73600"/>
    <n v="73600"/>
    <n v="73600"/>
    <n v="73600"/>
    <n v="73600"/>
    <n v="73600"/>
    <n v="73600"/>
    <n v="73600"/>
    <n v="73600"/>
  </r>
  <r>
    <x v="39"/>
    <s v="(주)솔라전기엘리베이터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Y"/>
    <s v="Y"/>
    <m/>
    <n v="0"/>
    <n v="0"/>
    <n v="0"/>
    <n v="0"/>
    <n v="3226"/>
    <n v="4000"/>
    <n v="4903"/>
    <n v="8000"/>
    <n v="8000"/>
    <n v="8000"/>
    <n v="8000"/>
    <n v="8000"/>
  </r>
  <r>
    <x v="39"/>
    <s v="(주)솔라전기엘리베이터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32728"/>
    <n v="0"/>
    <n v="0"/>
    <n v="0"/>
    <n v="0"/>
    <n v="0"/>
    <n v="0"/>
  </r>
  <r>
    <x v="39"/>
    <s v="(주)솔라전기엘리베이터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32728"/>
    <n v="0"/>
    <n v="32728"/>
    <n v="0"/>
    <n v="0"/>
    <n v="0"/>
    <n v="0"/>
    <n v="0"/>
  </r>
  <r>
    <x v="39"/>
    <s v="(주)솔라전기엘리베이터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633"/>
    <n v="2845"/>
    <n v="3605"/>
    <n v="3224"/>
    <n v="2968"/>
    <n v="2951"/>
    <n v="2980"/>
    <n v="2604"/>
    <n v="2536"/>
    <n v="5724"/>
    <n v="2779"/>
    <n v="2184"/>
  </r>
  <r>
    <x v="39"/>
    <s v="(주)솔라전기엘리베이터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Y"/>
    <s v="Y"/>
    <m/>
    <n v="0"/>
    <n v="0"/>
    <n v="0"/>
    <n v="0"/>
    <n v="234"/>
    <n v="117"/>
    <n v="390"/>
    <n v="624"/>
    <n v="351"/>
    <n v="234"/>
    <n v="546"/>
    <n v="1014"/>
  </r>
  <r>
    <x v="39"/>
    <s v="(주)솔라전기엘리베이터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334"/>
    <n v="1043"/>
    <n v="1145"/>
    <n v="1044"/>
    <n v="739"/>
    <n v="855"/>
    <n v="1073"/>
    <n v="1363"/>
    <n v="3248"/>
    <n v="1160"/>
    <n v="275"/>
    <n v="521"/>
  </r>
  <r>
    <x v="39"/>
    <s v="(주)솔라전기엘리베이터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8"/>
    <n v="429"/>
    <n v="117"/>
    <n v="117"/>
    <n v="117"/>
    <n v="117"/>
    <n v="78"/>
    <n v="156"/>
    <n v="78"/>
    <n v="78"/>
    <n v="78"/>
    <n v="117"/>
  </r>
  <r>
    <x v="39"/>
    <s v="(주)솔라전기엘리베이터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23830"/>
    <n v="27949"/>
    <n v="27971"/>
    <n v="33847"/>
    <n v="34972"/>
    <n v="52605"/>
    <n v="100398"/>
    <n v="89104"/>
    <n v="87086"/>
    <n v="73011"/>
    <n v="76358"/>
    <n v="82107"/>
  </r>
  <r>
    <x v="39"/>
    <s v="(주)솔라전기엘리베이터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Y"/>
    <s v="Y"/>
    <m/>
    <n v="0"/>
    <n v="0"/>
    <n v="0"/>
    <n v="0"/>
    <n v="0"/>
    <n v="0"/>
    <n v="0"/>
    <n v="14"/>
    <n v="0"/>
    <n v="0"/>
    <n v="0"/>
    <n v="29"/>
  </r>
  <r>
    <x v="39"/>
    <s v="(주)솔라전기엘리베이터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39"/>
    <s v="(주)솔라전기엘리베이터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39"/>
    <s v="(주)솔라전기엘리베이터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Y"/>
    <s v="Y"/>
    <m/>
    <n v="0"/>
    <n v="0"/>
    <n v="0"/>
    <n v="0"/>
    <n v="806"/>
    <n v="1433"/>
    <n v="2000"/>
    <n v="2000"/>
    <n v="2000"/>
    <n v="2000"/>
    <n v="2000"/>
    <n v="2000"/>
  </r>
  <r>
    <x v="39"/>
    <s v="(주)솔라전기엘리베이터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6"/>
    <s v="통화중대기"/>
    <x v="0"/>
    <s v="N"/>
    <s v="Y"/>
    <m/>
    <n v="500"/>
    <n v="500"/>
    <n v="500"/>
    <n v="500"/>
    <n v="500"/>
    <n v="500"/>
    <n v="500"/>
    <n v="500"/>
    <n v="500"/>
    <n v="500"/>
    <n v="500"/>
    <n v="500"/>
  </r>
  <r>
    <x v="39"/>
    <s v="(주)솔라전기엘리베이터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1697"/>
    <n v="1697"/>
    <n v="1697"/>
    <n v="1697"/>
    <n v="1697"/>
    <n v="1697"/>
    <n v="1697"/>
    <n v="1697"/>
    <n v="1697"/>
    <n v="1697"/>
    <n v="1697"/>
    <n v="1707"/>
  </r>
  <r>
    <x v="39"/>
    <s v="(주)솔라전기엘리베이터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81150"/>
    <n v="81150"/>
    <n v="81150"/>
    <n v="81150"/>
    <n v="81150"/>
    <n v="81150"/>
    <n v="81150"/>
    <n v="81150"/>
    <n v="81150"/>
    <n v="81150"/>
    <n v="81150"/>
    <n v="81150"/>
  </r>
  <r>
    <x v="39"/>
    <s v="(주)솔라전기엘리베이터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1"/>
    <s v="N"/>
    <s v="Y"/>
    <m/>
    <n v="1924"/>
    <n v="1924"/>
    <n v="1924"/>
    <n v="1924"/>
    <n v="1924"/>
    <n v="1924"/>
    <n v="1924"/>
    <n v="1924"/>
    <n v="1924"/>
    <n v="1924"/>
    <n v="1924"/>
    <n v="1924"/>
  </r>
  <r>
    <x v="39"/>
    <s v="(주)솔라전기엘리베이터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55500"/>
    <n v="55500"/>
    <n v="55500"/>
    <n v="55500"/>
    <n v="55500"/>
    <n v="55500"/>
    <n v="55500"/>
    <n v="55500"/>
    <n v="55500"/>
    <n v="55500"/>
    <n v="55500"/>
    <n v="55500"/>
  </r>
  <r>
    <x v="39"/>
    <s v="(주)솔라전기엘리베이터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9"/>
    <s v="(주)솔라전기엘리베이터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10259"/>
    <s v="안심 플러스"/>
    <x v="0"/>
    <s v="N"/>
    <s v="Y"/>
    <m/>
    <n v="1050"/>
    <n v="1050"/>
    <n v="1050"/>
    <n v="990"/>
    <n v="990"/>
    <n v="1500"/>
    <n v="1500"/>
    <n v="1500"/>
    <n v="1500"/>
    <n v="1500"/>
    <n v="1500"/>
    <n v="1500"/>
  </r>
  <r>
    <x v="39"/>
    <s v="(주)솔라전기엘리베이터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1760"/>
    <n v="21760"/>
    <n v="21760"/>
    <n v="21760"/>
    <n v="21760"/>
    <n v="21760"/>
    <n v="21760"/>
    <n v="21760"/>
    <n v="21760"/>
    <n v="21760"/>
    <n v="21424"/>
    <n v="21424"/>
  </r>
  <r>
    <x v="39"/>
    <s v="(주)솔라전기엘리베이터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4500"/>
    <n v="4500"/>
    <n v="4500"/>
    <n v="4500"/>
    <n v="4500"/>
    <n v="4500"/>
    <n v="4500"/>
    <n v="4500"/>
    <n v="4500"/>
    <n v="4500"/>
    <n v="4500"/>
    <n v="4500"/>
  </r>
  <r>
    <x v="39"/>
    <s v="(주)솔라전기엘리베이터"/>
    <s v="546186"/>
    <s v="서부법인고객본부"/>
    <s v="546213"/>
    <s v="서부법인고객2담당"/>
    <s v="KE00000"/>
    <s v="B2B"/>
    <s v="KE20000"/>
    <s v="Enterprise CT"/>
    <s v="KEA5000"/>
    <x v="19"/>
    <s v="KEA5K04"/>
    <s v="IoT원격관제"/>
    <s v="BM01046"/>
    <s v="IoT원격관제3G"/>
    <x v="0"/>
    <s v="N"/>
    <s v="Y"/>
    <m/>
    <n v="7000"/>
    <n v="7000"/>
    <n v="7000"/>
    <n v="7000"/>
    <n v="7000"/>
    <n v="7000"/>
    <n v="7000"/>
    <n v="7000"/>
    <n v="7000"/>
    <n v="7000"/>
    <n v="7000"/>
    <n v="7000"/>
  </r>
  <r>
    <x v="39"/>
    <s v="(주)솔라전기엘리베이터"/>
    <s v="540026"/>
    <s v="영업·채널본부"/>
    <s v="540026"/>
    <s v="(자체)영업·채널본부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39"/>
    <s v="(주)솔라전기엘리베이터"/>
    <s v="540217"/>
    <s v="전략고객사업본부"/>
    <s v="540225"/>
    <s v="전략사업2담당"/>
    <s v="KE00000"/>
    <s v="B2B"/>
    <s v="KE20000"/>
    <s v="Enterprise CT"/>
    <s v="KEA5000"/>
    <x v="19"/>
    <s v="KEA5K04"/>
    <s v="IoT원격관제"/>
    <s v="BM01046"/>
    <s v="IoT원격관제3G"/>
    <x v="0"/>
    <s v="N"/>
    <s v="Y"/>
    <m/>
    <n v="10500"/>
    <n v="10500"/>
    <n v="10500"/>
    <n v="10500"/>
    <n v="10500"/>
    <n v="10500"/>
    <n v="10500"/>
    <n v="10500"/>
    <n v="10500"/>
    <n v="10500"/>
    <n v="10500"/>
    <n v="10500"/>
  </r>
  <r>
    <x v="40"/>
    <s v="(주)송산주택"/>
    <s v="546483"/>
    <s v="대구/경북고객본부"/>
    <s v="546511"/>
    <s v="경북서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102000"/>
    <n v="102000"/>
    <n v="102000"/>
    <n v="95214"/>
    <n v="0"/>
    <n v="0"/>
    <n v="0"/>
    <n v="0"/>
    <n v="0"/>
    <n v="0"/>
    <n v="0"/>
    <n v="0"/>
  </r>
  <r>
    <x v="40"/>
    <s v="(주)송산주택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10192"/>
    <s v="GTV 베이직 비즈"/>
    <x v="1"/>
    <s v="N"/>
    <s v="Y"/>
    <m/>
    <n v="14410"/>
    <n v="0"/>
    <n v="0"/>
    <n v="0"/>
    <n v="0"/>
    <n v="0"/>
    <n v="0"/>
    <n v="0"/>
    <n v="0"/>
    <n v="0"/>
    <n v="0"/>
    <n v="0"/>
  </r>
  <r>
    <x v="40"/>
    <s v="(주)송산주택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10192"/>
    <s v="GTV 베이직 비즈"/>
    <x v="0"/>
    <s v="N"/>
    <s v="Y"/>
    <m/>
    <n v="319260"/>
    <n v="319260"/>
    <n v="319260"/>
    <n v="297978"/>
    <n v="0"/>
    <n v="0"/>
    <n v="0"/>
    <n v="0"/>
    <n v="0"/>
    <n v="0"/>
    <n v="0"/>
    <n v="0"/>
  </r>
  <r>
    <x v="40"/>
    <s v="(주)송산주택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40"/>
    <s v="(주)송산주택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0"/>
    <n v="0"/>
    <n v="0"/>
    <n v="0"/>
    <n v="0"/>
    <n v="312"/>
  </r>
  <r>
    <x v="40"/>
    <s v="(주)송산주택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04"/>
    <n v="0"/>
    <n v="0"/>
    <n v="0"/>
    <n v="174"/>
    <n v="0"/>
    <n v="0"/>
    <n v="0"/>
    <n v="0"/>
    <n v="0"/>
    <n v="0"/>
    <n v="29"/>
  </r>
  <r>
    <x v="40"/>
    <s v="(주)송산주택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0"/>
    <n v="0"/>
    <n v="0"/>
    <n v="0"/>
    <n v="78"/>
    <n v="0"/>
    <n v="0"/>
    <n v="0"/>
  </r>
  <r>
    <x v="40"/>
    <s v="(주)송산주택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54829"/>
    <n v="205"/>
    <n v="65"/>
    <n v="154"/>
    <n v="0"/>
    <n v="0"/>
    <n v="420"/>
    <n v="93"/>
    <n v="70"/>
    <n v="116"/>
    <n v="72"/>
    <n v="0"/>
  </r>
  <r>
    <x v="40"/>
    <s v="(주)송산주택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40"/>
    <s v="(주)송산주택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40"/>
    <s v="(주)송산주택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3636"/>
    <n v="0"/>
    <n v="0"/>
    <n v="0"/>
    <n v="0"/>
    <n v="0"/>
    <n v="0"/>
    <n v="0"/>
    <n v="0"/>
    <n v="0"/>
    <n v="0"/>
    <n v="0"/>
  </r>
  <r>
    <x v="40"/>
    <s v="(주)송산주택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50000"/>
    <n v="150000"/>
    <n v="150000"/>
    <n v="139998"/>
    <n v="0"/>
    <n v="0"/>
    <n v="0"/>
    <n v="0"/>
    <n v="0"/>
    <n v="0"/>
    <n v="0"/>
    <n v="0"/>
  </r>
  <r>
    <x v="41"/>
    <s v="(주)신라환경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10191"/>
    <s v="GTV 베이직"/>
    <x v="1"/>
    <s v="N"/>
    <s v="Y"/>
    <m/>
    <n v="412"/>
    <n v="412"/>
    <n v="412"/>
    <n v="412"/>
    <n v="412"/>
    <n v="412"/>
    <n v="412"/>
    <n v="412"/>
    <n v="412"/>
    <n v="412"/>
    <n v="412"/>
    <n v="412"/>
  </r>
  <r>
    <x v="41"/>
    <s v="(주)신라환경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1000"/>
    <n v="11000"/>
    <n v="54072"/>
    <n v="0"/>
    <n v="0"/>
    <n v="0"/>
    <n v="0"/>
    <n v="0"/>
    <n v="0"/>
    <n v="0"/>
    <n v="0"/>
    <n v="0"/>
  </r>
  <r>
    <x v="41"/>
    <s v="(주)신라환경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43284"/>
    <n v="0"/>
    <n v="0"/>
    <n v="0"/>
    <n v="0"/>
    <n v="0"/>
    <n v="0"/>
    <n v="0"/>
    <n v="0"/>
    <n v="0"/>
  </r>
  <r>
    <x v="41"/>
    <s v="(주)신라환경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10196"/>
    <s v="싱글 인터넷 베이직"/>
    <x v="1"/>
    <s v="N"/>
    <s v="Y"/>
    <m/>
    <n v="856"/>
    <n v="856"/>
    <n v="856"/>
    <n v="856"/>
    <n v="856"/>
    <n v="856"/>
    <n v="856"/>
    <n v="856"/>
    <n v="856"/>
    <n v="856"/>
    <n v="856"/>
    <n v="856"/>
  </r>
  <r>
    <x v="41"/>
    <s v="(주)신라환경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10196"/>
    <s v="싱글 인터넷 베이직"/>
    <x v="0"/>
    <s v="N"/>
    <s v="Y"/>
    <m/>
    <n v="18000"/>
    <n v="18000"/>
    <n v="241709"/>
    <n v="0"/>
    <n v="0"/>
    <n v="0"/>
    <n v="0"/>
    <n v="0"/>
    <n v="0"/>
    <n v="0"/>
    <n v="0"/>
    <n v="0"/>
  </r>
  <r>
    <x v="41"/>
    <s v="(주)신라환경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1"/>
    <s v="N"/>
    <s v="Y"/>
    <m/>
    <n v="0"/>
    <n v="0"/>
    <n v="26364"/>
    <n v="0"/>
    <n v="0"/>
    <n v="0"/>
    <n v="0"/>
    <n v="0"/>
    <n v="0"/>
    <n v="0"/>
    <n v="0"/>
    <n v="0"/>
  </r>
  <r>
    <x v="41"/>
    <s v="(주)신라환경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839"/>
    <n v="0"/>
    <n v="0"/>
    <n v="0"/>
    <n v="0"/>
    <n v="0"/>
    <n v="0"/>
    <n v="0"/>
    <n v="0"/>
    <n v="0"/>
  </r>
  <r>
    <x v="41"/>
    <s v="(주)신라환경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2950"/>
    <n v="22950"/>
    <n v="22950"/>
    <n v="22950"/>
    <n v="22950"/>
    <n v="22950"/>
    <n v="22950"/>
    <n v="22950"/>
    <n v="22950"/>
    <n v="22950"/>
    <n v="22950"/>
    <n v="22950"/>
  </r>
  <r>
    <x v="41"/>
    <s v="(주)신라환경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3650"/>
    <n v="43650"/>
    <n v="43650"/>
    <n v="43650"/>
    <n v="43650"/>
    <n v="43650"/>
    <n v="43650"/>
    <n v="43650"/>
    <n v="43650"/>
    <n v="43650"/>
    <n v="43650"/>
    <n v="43650"/>
  </r>
  <r>
    <x v="41"/>
    <s v="(주)신라환경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735"/>
    <n v="735"/>
    <n v="735"/>
    <n v="735"/>
    <n v="735"/>
    <n v="735"/>
    <n v="735"/>
    <n v="735"/>
    <n v="745"/>
    <n v="0"/>
    <n v="0"/>
    <n v="0"/>
  </r>
  <r>
    <x v="41"/>
    <s v="(주)신라환경"/>
    <s v="546483"/>
    <s v="대구/경북고객본부"/>
    <s v="546502"/>
    <s v="서대구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41"/>
    <s v="(주)신라환경"/>
    <s v="546483"/>
    <s v="대구/경북고객본부"/>
    <s v="546502"/>
    <s v="서대구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82451"/>
    <n v="81211"/>
    <n v="81166"/>
    <n v="79891"/>
    <n v="80933"/>
    <n v="81258"/>
    <n v="80873"/>
    <n v="78850"/>
    <n v="80142"/>
    <n v="79741"/>
    <n v="80116"/>
    <n v="80800"/>
  </r>
  <r>
    <x v="41"/>
    <s v="(주)신라환경"/>
    <s v="546483"/>
    <s v="대구/경북고객본부"/>
    <s v="546502"/>
    <s v="서대구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41"/>
    <s v="(주)신라환경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400"/>
    <n v="10400"/>
    <n v="10400"/>
    <n v="10400"/>
    <n v="10400"/>
    <n v="10400"/>
    <n v="10400"/>
    <n v="10400"/>
    <n v="10400"/>
  </r>
  <r>
    <x v="41"/>
    <s v="(주)신라환경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54"/>
    <n v="312"/>
    <n v="88"/>
    <n v="215"/>
    <n v="468"/>
    <n v="88"/>
    <n v="303"/>
    <n v="78"/>
    <n v="390"/>
    <n v="195"/>
    <n v="176"/>
    <n v="234"/>
  </r>
  <r>
    <x v="41"/>
    <s v="(주)신라환경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03"/>
    <n v="841"/>
    <n v="72"/>
    <n v="348"/>
    <n v="246"/>
    <n v="58"/>
    <n v="3103"/>
    <n v="0"/>
    <n v="72"/>
    <n v="0"/>
    <n v="0"/>
    <n v="58"/>
  </r>
  <r>
    <x v="41"/>
    <s v="(주)신라환경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"/>
    <n v="0"/>
    <n v="0"/>
    <n v="39"/>
    <n v="39"/>
    <n v="39"/>
    <n v="0"/>
    <n v="0"/>
    <n v="0"/>
    <n v="0"/>
    <n v="0"/>
    <n v="0"/>
  </r>
  <r>
    <x v="41"/>
    <s v="(주)신라환경"/>
    <s v="546483"/>
    <s v="대구/경북고객본부"/>
    <s v="546502"/>
    <s v="서대구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41"/>
    <s v="(주)신라환경"/>
    <s v="546483"/>
    <s v="대구/경북고객본부"/>
    <s v="546502"/>
    <s v="서대구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41"/>
    <s v="(주)신라환경"/>
    <s v="546517"/>
    <s v="대구/경북법인고객본부"/>
    <s v="546517"/>
    <s v="(자체)대구/경북법인고객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120"/>
    <n v="60"/>
    <n v="0"/>
  </r>
  <r>
    <x v="41"/>
    <s v="(주)신라환경"/>
    <s v="546314"/>
    <s v="부산/경남고객본부"/>
    <s v="546342"/>
    <s v="창원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400"/>
    <n v="10400"/>
    <n v="10400"/>
    <n v="10400"/>
    <n v="10400"/>
    <n v="10400"/>
    <n v="10400"/>
    <n v="10400"/>
    <n v="0"/>
  </r>
  <r>
    <x v="41"/>
    <s v="(주)신라환경"/>
    <s v="546314"/>
    <s v="부산/경남고객본부"/>
    <s v="546342"/>
    <s v="창원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"/>
    <n v="0"/>
    <n v="195"/>
    <n v="39"/>
    <n v="78"/>
    <n v="0"/>
    <n v="0"/>
    <n v="0"/>
    <n v="49"/>
    <n v="49"/>
    <n v="49"/>
    <n v="0"/>
  </r>
  <r>
    <x v="41"/>
    <s v="(주)신라환경"/>
    <s v="546314"/>
    <s v="부산/경남고객본부"/>
    <s v="546342"/>
    <s v="창원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87"/>
    <n v="0"/>
    <n v="0"/>
    <n v="0"/>
    <n v="0"/>
    <n v="0"/>
    <n v="0"/>
    <n v="0"/>
    <n v="0"/>
  </r>
  <r>
    <x v="41"/>
    <s v="(주)신라환경"/>
    <s v="546314"/>
    <s v="부산/경남고객본부"/>
    <s v="546342"/>
    <s v="창원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5000"/>
    <n v="45000"/>
    <n v="45000"/>
    <n v="42000"/>
    <n v="45000"/>
    <n v="45000"/>
    <n v="45000"/>
    <n v="45000"/>
    <n v="45000"/>
    <n v="45000"/>
    <n v="45000"/>
    <n v="45000"/>
  </r>
  <r>
    <x v="41"/>
    <s v="(주)신라환경"/>
    <s v="546314"/>
    <s v="부산/경남고객본부"/>
    <s v="546342"/>
    <s v="창원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82"/>
  </r>
  <r>
    <x v="41"/>
    <s v="(주)신라환경"/>
    <s v="546314"/>
    <s v="부산/경남고객본부"/>
    <s v="546342"/>
    <s v="창원지사"/>
    <s v="TC00000"/>
    <s v="B2C"/>
    <s v="FC30000"/>
    <s v="인터넷"/>
    <s v="FC32000"/>
    <x v="11"/>
    <s v="FC32K03"/>
    <s v="홈AP"/>
    <s v="BM00236"/>
    <s v="홈허브"/>
    <x v="0"/>
    <s v="N"/>
    <s v="Y"/>
    <m/>
    <n v="2500"/>
    <n v="2500"/>
    <n v="2500"/>
    <n v="2500"/>
    <n v="2500"/>
    <n v="2500"/>
    <n v="2500"/>
    <n v="2500"/>
    <n v="2500"/>
    <n v="2500"/>
    <n v="2500"/>
    <n v="2500"/>
  </r>
  <r>
    <x v="41"/>
    <s v="(주)신라환경"/>
    <s v="540026"/>
    <s v="영업·채널본부"/>
    <s v="540033"/>
    <s v="디지털채널담당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0"/>
    <n v="0"/>
    <n v="0"/>
    <n v="0"/>
    <n v="0"/>
    <n v="58"/>
    <n v="0"/>
    <n v="0"/>
    <n v="0"/>
    <n v="0"/>
    <n v="0"/>
    <n v="0"/>
  </r>
  <r>
    <x v="42"/>
    <s v="(주)신호"/>
    <s v="546483"/>
    <s v="대구/경북고객본부"/>
    <s v="546514"/>
    <s v="경북북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22235"/>
    <n v="21596"/>
    <n v="21662"/>
    <n v="24895"/>
    <n v="27373"/>
    <n v="26298"/>
    <n v="26192"/>
    <n v="20515"/>
    <n v="25862"/>
    <n v="26814"/>
    <n v="26375"/>
    <n v="33030"/>
  </r>
  <r>
    <x v="42"/>
    <s v="(주)신호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42"/>
    <s v="(주)신호"/>
    <s v="546483"/>
    <s v="대구/경북고객본부"/>
    <s v="546514"/>
    <s v="경북북부지사"/>
    <s v="TC00000"/>
    <s v="B2C"/>
    <s v="TC60000"/>
    <s v="Customer Incubation"/>
    <s v="KEB4000"/>
    <x v="4"/>
    <s v="KEB4K07"/>
    <s v="홈지능망부가기타"/>
    <s v="BM00145"/>
    <s v="유선전화부가기타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42"/>
    <s v="(주)신호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477"/>
    <s v="GENIE TV 라이브(실속형) ICOD"/>
    <x v="0"/>
    <s v="N"/>
    <s v="Y"/>
    <m/>
    <n v="7200"/>
    <n v="7200"/>
    <n v="7200"/>
    <n v="7200"/>
    <n v="7200"/>
    <n v="7200"/>
    <n v="7200"/>
    <n v="7200"/>
    <n v="7200"/>
    <n v="7200"/>
    <n v="7200"/>
    <n v="7200"/>
  </r>
  <r>
    <x v="42"/>
    <s v="(주)신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000"/>
    <n v="5000"/>
    <n v="5000"/>
    <n v="5000"/>
    <n v="5000"/>
    <n v="5000"/>
    <n v="5000"/>
    <n v="5000"/>
    <n v="5000"/>
    <n v="5000"/>
    <n v="5000"/>
    <n v="5000"/>
  </r>
  <r>
    <x v="42"/>
    <s v="(주)신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12"/>
    <n v="117"/>
    <n v="234"/>
    <n v="273"/>
    <n v="156"/>
    <n v="234"/>
    <n v="546"/>
    <n v="117"/>
    <n v="429"/>
    <n v="273"/>
    <n v="195"/>
    <n v="195"/>
  </r>
  <r>
    <x v="42"/>
    <s v="(주)신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167"/>
    <n v="0"/>
    <n v="408"/>
    <n v="0"/>
    <n v="385"/>
    <n v="0"/>
    <n v="333"/>
    <n v="210"/>
  </r>
  <r>
    <x v="42"/>
    <s v="(주)신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7"/>
    <s v="전국통일 시외통화료"/>
    <x v="0"/>
    <s v="N"/>
    <s v="Y"/>
    <m/>
    <n v="4117"/>
    <n v="4078"/>
    <n v="4468"/>
    <n v="4117"/>
    <n v="4156"/>
    <n v="4195"/>
    <n v="4273"/>
    <n v="4117"/>
    <n v="4078"/>
    <n v="4234"/>
    <n v="4195"/>
    <n v="4156"/>
  </r>
  <r>
    <x v="42"/>
    <s v="(주)신호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42"/>
    <s v="(주)신호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42"/>
    <s v="(주)신호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42"/>
    <s v="(주)신호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42"/>
    <s v="(주)신호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42"/>
    <s v="(주)신호"/>
    <s v="546832"/>
    <s v="충남/충북법인고객본부"/>
    <s v="546862"/>
    <s v="충북법인고객담당"/>
    <s v="KE00000"/>
    <s v="B2B"/>
    <s v="KE20000"/>
    <s v="Enterprise CT"/>
    <s v="KEA5000"/>
    <x v="19"/>
    <s v="KEA5K04"/>
    <s v="IoT원격관제"/>
    <s v="BM01050"/>
    <s v="IoT원격관제LTE"/>
    <x v="0"/>
    <s v="N"/>
    <s v="Y"/>
    <m/>
    <n v="0"/>
    <n v="0"/>
    <n v="5225"/>
    <n v="13500"/>
    <n v="13500"/>
    <n v="13500"/>
    <n v="13500"/>
    <n v="13500"/>
    <n v="13500"/>
    <n v="13500"/>
    <n v="13500"/>
    <n v="13500"/>
  </r>
  <r>
    <x v="43"/>
    <s v="(주)쓰리케이"/>
    <s v="545988"/>
    <s v="강남고객본부"/>
    <s v="546008"/>
    <s v="강남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3437"/>
    <n v="13852"/>
    <n v="13599"/>
    <n v="13767"/>
    <n v="14209"/>
    <n v="12688"/>
    <n v="14481"/>
    <n v="11126"/>
    <n v="0"/>
    <n v="0"/>
    <n v="0"/>
    <n v="0"/>
  </r>
  <r>
    <x v="43"/>
    <s v="(주)쓰리케이"/>
    <s v="545988"/>
    <s v="강남고객본부"/>
    <s v="546008"/>
    <s v="강남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1845"/>
    <n v="0"/>
    <n v="0"/>
    <n v="0"/>
    <n v="0"/>
  </r>
  <r>
    <x v="43"/>
    <s v="(주)쓰리케이"/>
    <s v="545988"/>
    <s v="강남고객본부"/>
    <s v="546008"/>
    <s v="강남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"/>
    <n v="0"/>
    <n v="0"/>
    <n v="0"/>
    <n v="156"/>
    <n v="156"/>
    <n v="0"/>
    <n v="0"/>
    <n v="0"/>
    <n v="0"/>
    <n v="0"/>
    <n v="0"/>
  </r>
  <r>
    <x v="43"/>
    <s v="(주)쓰리케이"/>
    <s v="545988"/>
    <s v="강남고객본부"/>
    <s v="546008"/>
    <s v="강남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03"/>
    <n v="174"/>
    <n v="420"/>
    <n v="826"/>
    <n v="145"/>
    <n v="304"/>
    <n v="217"/>
    <n v="0"/>
    <n v="0"/>
    <n v="0"/>
    <n v="0"/>
    <n v="0"/>
  </r>
  <r>
    <x v="43"/>
    <s v="(주)쓰리케이"/>
    <s v="545988"/>
    <s v="강남고객본부"/>
    <s v="546008"/>
    <s v="강남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4300"/>
    <n v="24300"/>
    <n v="24300"/>
    <n v="24300"/>
    <n v="24300"/>
    <n v="24300"/>
    <n v="23517"/>
    <n v="21948"/>
    <n v="0"/>
    <n v="0"/>
    <n v="0"/>
    <n v="0"/>
  </r>
  <r>
    <x v="43"/>
    <s v="(주)쓰리케이"/>
    <s v="545988"/>
    <s v="강남고객본부"/>
    <s v="546012"/>
    <s v="분당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4697"/>
    <n v="0"/>
    <n v="0"/>
    <n v="0"/>
    <n v="0"/>
  </r>
  <r>
    <x v="43"/>
    <s v="(주)쓰리케이"/>
    <s v="545988"/>
    <s v="강남고객본부"/>
    <s v="546012"/>
    <s v="분당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0"/>
    <n v="246"/>
    <n v="0"/>
    <n v="0"/>
    <n v="0"/>
    <n v="0"/>
    <n v="0"/>
    <n v="0"/>
  </r>
  <r>
    <x v="43"/>
    <s v="(주)쓰리케이"/>
    <s v="546024"/>
    <s v="강남법인고객본부"/>
    <s v="546058"/>
    <s v="서울남부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43"/>
    <s v="(주)쓰리케이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3003"/>
    <n v="12932"/>
    <n v="13281"/>
    <n v="13263"/>
    <n v="12546"/>
    <n v="13329"/>
    <n v="13571"/>
    <n v="9412"/>
    <n v="0"/>
    <n v="0"/>
    <n v="0"/>
    <n v="0"/>
  </r>
  <r>
    <x v="43"/>
    <s v="(주)쓰리케이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43"/>
    <s v="(주)쓰리케이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680"/>
    <n v="4680"/>
    <n v="4680"/>
    <n v="4680"/>
    <n v="4680"/>
    <n v="4680"/>
    <n v="4680"/>
    <n v="1661"/>
    <n v="0"/>
    <n v="0"/>
    <n v="0"/>
    <n v="0"/>
  </r>
  <r>
    <x v="43"/>
    <s v="(주)쓰리케이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95"/>
    <n v="156"/>
    <n v="332"/>
    <n v="156"/>
    <n v="78"/>
    <n v="39"/>
    <n v="39"/>
    <n v="117"/>
    <n v="0"/>
    <n v="0"/>
    <n v="0"/>
    <n v="0"/>
  </r>
  <r>
    <x v="43"/>
    <s v="(주)쓰리케이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986"/>
    <n v="1638"/>
    <n v="2131"/>
    <n v="2479"/>
    <n v="1450"/>
    <n v="1711"/>
    <n v="1522"/>
    <n v="1392"/>
    <n v="0"/>
    <n v="0"/>
    <n v="0"/>
    <n v="0"/>
  </r>
  <r>
    <x v="43"/>
    <s v="(주)쓰리케이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"/>
    <n v="156"/>
    <n v="78"/>
    <n v="39"/>
    <n v="78"/>
    <n v="39"/>
    <n v="78"/>
    <n v="156"/>
    <n v="0"/>
    <n v="0"/>
    <n v="0"/>
    <n v="0"/>
  </r>
  <r>
    <x v="43"/>
    <s v="(주)쓰리케이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36000"/>
    <n v="36000"/>
    <n v="36000"/>
    <n v="36000"/>
    <n v="36000"/>
    <n v="36000"/>
    <n v="36000"/>
    <n v="32517"/>
    <n v="0"/>
    <n v="0"/>
    <n v="0"/>
    <n v="0"/>
  </r>
  <r>
    <x v="43"/>
    <s v="(주)쓰리케이"/>
    <s v="540238"/>
    <s v="법인사업본부"/>
    <s v="540238"/>
    <s v="(자체)법인사업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3130"/>
    <n v="3130"/>
    <n v="3130"/>
    <n v="3130"/>
    <n v="3130"/>
    <n v="3130"/>
    <n v="3130"/>
    <n v="3130"/>
    <n v="3130"/>
    <n v="3130"/>
    <n v="0"/>
    <n v="0"/>
  </r>
  <r>
    <x v="44"/>
    <s v="(주)씨에스텍"/>
    <s v="545784"/>
    <s v="강북/강원고객본부"/>
    <s v="545828"/>
    <s v="강릉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962"/>
    <n v="962"/>
    <n v="962"/>
    <n v="962"/>
    <n v="962"/>
    <n v="962"/>
    <n v="962"/>
    <n v="962"/>
    <n v="962"/>
    <n v="962"/>
  </r>
  <r>
    <x v="44"/>
    <s v="(주)씨에스텍"/>
    <s v="545784"/>
    <s v="강북/강원고객본부"/>
    <s v="545828"/>
    <s v="강릉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25548"/>
    <n v="36000"/>
    <n v="36000"/>
    <n v="36000"/>
    <n v="36000"/>
    <n v="36000"/>
    <n v="36000"/>
    <n v="36000"/>
    <n v="36000"/>
    <n v="36000"/>
  </r>
  <r>
    <x v="44"/>
    <s v="(주)씨에스텍"/>
    <s v="545784"/>
    <s v="강북/강원고객본부"/>
    <s v="545822"/>
    <s v="구리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60000"/>
    <n v="60000"/>
    <n v="60000"/>
    <n v="60000"/>
    <n v="60000"/>
    <n v="60000"/>
    <n v="60000"/>
    <n v="60000"/>
    <n v="59970"/>
    <n v="59100"/>
    <n v="59100"/>
    <n v="59100"/>
  </r>
  <r>
    <x v="44"/>
    <s v="(주)씨에스텍"/>
    <s v="545784"/>
    <s v="강북/강원고객본부"/>
    <s v="545822"/>
    <s v="구리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44"/>
    <s v="(주)씨에스텍"/>
    <s v="545784"/>
    <s v="강북/강원고객본부"/>
    <s v="545831"/>
    <s v="원주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5000"/>
    <n v="35000"/>
    <n v="35000"/>
    <n v="35000"/>
    <n v="35000"/>
    <n v="35000"/>
    <n v="35000"/>
    <n v="35000"/>
    <n v="35000"/>
    <n v="35000"/>
    <n v="35000"/>
    <n v="35000"/>
  </r>
  <r>
    <x v="44"/>
    <s v="(주)씨에스텍"/>
    <s v="545784"/>
    <s v="강북/강원고객본부"/>
    <s v="545831"/>
    <s v="원주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44"/>
    <s v="(주)씨에스텍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906"/>
    <s v="인터넷 슬림 올레"/>
    <x v="1"/>
    <s v="N"/>
    <s v="Y"/>
    <m/>
    <n v="0"/>
    <n v="0"/>
    <n v="0"/>
    <n v="0"/>
    <n v="13637"/>
    <n v="0"/>
    <n v="0"/>
    <n v="0"/>
    <n v="0"/>
    <n v="0"/>
    <n v="0"/>
    <n v="0"/>
  </r>
  <r>
    <x v="44"/>
    <s v="(주)씨에스텍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44"/>
    <s v="(주)씨에스텍"/>
    <s v="546483"/>
    <s v="대구/경북고객본부"/>
    <s v="546505"/>
    <s v="동대구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50"/>
    <n v="0"/>
    <n v="0"/>
    <n v="0"/>
    <n v="0"/>
    <n v="0"/>
    <n v="0"/>
    <n v="0"/>
  </r>
  <r>
    <x v="44"/>
    <s v="(주)씨에스텍"/>
    <s v="546483"/>
    <s v="대구/경북고객본부"/>
    <s v="546505"/>
    <s v="동대구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44"/>
    <s v="(주)씨에스텍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44"/>
    <s v="(주)씨에스텍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440"/>
    <n v="390"/>
    <n v="322"/>
    <n v="351"/>
    <n v="234"/>
    <n v="273"/>
    <n v="351"/>
    <n v="117"/>
    <n v="390"/>
    <n v="117"/>
    <n v="234"/>
    <n v="312"/>
  </r>
  <r>
    <x v="44"/>
    <s v="(주)씨에스텍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74"/>
    <n v="725"/>
    <n v="1769"/>
    <n v="739"/>
    <n v="3886"/>
    <n v="1566"/>
    <n v="290"/>
    <n v="174"/>
    <n v="290"/>
    <n v="145"/>
    <n v="101"/>
    <n v="203"/>
  </r>
  <r>
    <x v="44"/>
    <s v="(주)씨에스텍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"/>
    <n v="0"/>
    <n v="0"/>
    <n v="234"/>
    <n v="0"/>
    <n v="0"/>
    <n v="0"/>
    <n v="39"/>
    <n v="0"/>
    <n v="0"/>
    <n v="0"/>
    <n v="0"/>
  </r>
  <r>
    <x v="44"/>
    <s v="(주)씨에스텍"/>
    <s v="546624"/>
    <s v="전남/전북고객본부"/>
    <s v="546646"/>
    <s v="광주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962"/>
    <n v="962"/>
    <n v="962"/>
    <n v="0"/>
    <n v="0"/>
    <n v="0"/>
    <n v="0"/>
    <n v="0"/>
    <n v="0"/>
    <n v="0"/>
  </r>
  <r>
    <x v="44"/>
    <s v="(주)씨에스텍"/>
    <s v="546624"/>
    <s v="전남/전북고객본부"/>
    <s v="546646"/>
    <s v="광주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29032"/>
    <n v="36000"/>
    <n v="36000"/>
    <n v="0"/>
    <n v="0"/>
    <n v="0"/>
    <n v="0"/>
    <n v="0"/>
    <n v="0"/>
    <n v="0"/>
  </r>
  <r>
    <x v="44"/>
    <s v="(주)씨에스텍"/>
    <s v="546624"/>
    <s v="전남/전북고객본부"/>
    <s v="546649"/>
    <s v="순천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962"/>
    <n v="962"/>
    <n v="962"/>
    <n v="1924"/>
    <n v="1924"/>
    <n v="1924"/>
    <n v="1924"/>
    <n v="1924"/>
    <n v="1924"/>
    <n v="1924"/>
  </r>
  <r>
    <x v="44"/>
    <s v="(주)씨에스텍"/>
    <s v="546624"/>
    <s v="전남/전북고객본부"/>
    <s v="546649"/>
    <s v="순천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22065"/>
    <n v="36000"/>
    <n v="36000"/>
    <n v="72000"/>
    <n v="72000"/>
    <n v="72000"/>
    <n v="72000"/>
    <n v="72000"/>
    <n v="72000"/>
    <n v="72000"/>
  </r>
  <r>
    <x v="44"/>
    <s v="(주)씨에스텍"/>
    <s v="546624"/>
    <s v="전남/전북고객본부"/>
    <s v="546649"/>
    <s v="순천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3064"/>
    <n v="5000"/>
    <n v="5000"/>
    <n v="5000"/>
    <n v="5000"/>
    <n v="5000"/>
    <n v="5000"/>
    <n v="5000"/>
    <n v="5000"/>
    <n v="5000"/>
  </r>
  <r>
    <x v="44"/>
    <s v="(주)씨에스텍"/>
    <s v="546793"/>
    <s v="충남/충북고객본부"/>
    <s v="546826"/>
    <s v="청주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400"/>
    <n v="10400"/>
    <n v="10400"/>
    <n v="10400"/>
    <n v="10400"/>
    <n v="10400"/>
    <n v="10400"/>
    <n v="10400"/>
    <n v="10400"/>
  </r>
  <r>
    <x v="44"/>
    <s v="(주)씨에스텍"/>
    <s v="546793"/>
    <s v="충남/충북고객본부"/>
    <s v="546826"/>
    <s v="청주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44"/>
    <s v="(주)씨에스텍"/>
    <s v="546793"/>
    <s v="충남/충북고객본부"/>
    <s v="546826"/>
    <s v="청주지사"/>
    <s v="TC00000"/>
    <s v="B2C"/>
    <s v="FC30000"/>
    <s v="인터넷"/>
    <s v="FC31000"/>
    <x v="10"/>
    <s v="FC31K02"/>
    <s v="MeGA"/>
    <s v="BM00223"/>
    <s v="인터넷 슬림 프리미엄"/>
    <x v="0"/>
    <s v="N"/>
    <s v="Y"/>
    <m/>
    <n v="27075"/>
    <n v="27075"/>
    <n v="27075"/>
    <n v="27075"/>
    <n v="27075"/>
    <n v="27075"/>
    <n v="27075"/>
    <n v="27075"/>
    <n v="27093"/>
    <n v="27645"/>
    <n v="27645"/>
    <n v="27645"/>
  </r>
  <r>
    <x v="45"/>
    <s v="(주)씨제이파라다이스"/>
    <s v="546517"/>
    <s v="대구/경북법인고객본부"/>
    <s v="546517"/>
    <s v="(자체)대구/경북법인고객본부"/>
    <s v="TC00000"/>
    <s v="B2C"/>
    <s v="MB10000"/>
    <s v="무선"/>
    <s v="MB11000"/>
    <x v="13"/>
    <s v="MB11K01"/>
    <s v="3G 트래픽"/>
    <s v="BM00757"/>
    <s v="3G 정보료"/>
    <x v="0"/>
    <s v="N"/>
    <s v="Y"/>
    <m/>
    <n v="-5634"/>
    <n v="-5427"/>
    <n v="-5867"/>
    <n v="-5955"/>
    <n v="-6059"/>
    <n v="-6764"/>
    <n v="-6447"/>
    <n v="-6626"/>
    <n v="-6451"/>
    <n v="-4282"/>
    <n v="-5015"/>
    <n v="-5109"/>
  </r>
  <r>
    <x v="45"/>
    <s v="(주)씨제이파라다이스"/>
    <s v="546517"/>
    <s v="대구/경북법인고객본부"/>
    <s v="546517"/>
    <s v="(자체)대구/경북법인고객본부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630"/>
    <n v="630"/>
    <n v="730"/>
    <n v="630"/>
    <n v="649"/>
    <n v="1627"/>
    <n v="710"/>
    <n v="688"/>
    <n v="710"/>
    <n v="529"/>
    <n v="70"/>
    <n v="70"/>
  </r>
  <r>
    <x v="45"/>
    <s v="(주)씨제이파라다이스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3000"/>
    <n v="3000"/>
    <n v="3000"/>
    <n v="3000"/>
    <n v="3000"/>
    <n v="3000"/>
    <n v="2952"/>
    <n v="3000"/>
    <n v="2650"/>
    <n v="1500"/>
    <n v="1500"/>
    <n v="1500"/>
  </r>
  <r>
    <x v="45"/>
    <s v="(주)씨제이파라다이스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500"/>
    <n v="500"/>
    <n v="500"/>
    <n v="500"/>
    <n v="500"/>
    <n v="500"/>
    <n v="500"/>
    <n v="500"/>
    <n v="500"/>
    <n v="500"/>
    <n v="500"/>
    <n v="500"/>
  </r>
  <r>
    <x v="45"/>
    <s v="(주)씨제이파라다이스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496617.64"/>
    <n v="496521.79399999999"/>
    <n v="495660.723"/>
    <n v="485308.88799999998"/>
    <n v="483954.75599999999"/>
    <n v="442138.68599999999"/>
    <n v="433925.80800000002"/>
    <n v="442573.68599999999"/>
    <n v="433981.68599999999"/>
    <n v="408944.45"/>
    <n v="408152.97100000002"/>
    <n v="414328.97100000002"/>
  </r>
  <r>
    <x v="45"/>
    <s v="(주)씨제이파라다이스"/>
    <s v="546517"/>
    <s v="대구/경북법인고객본부"/>
    <s v="546517"/>
    <s v="(자체)대구/경북법인고객본부"/>
    <s v="TC00000"/>
    <s v="B2C"/>
    <s v="MB10000"/>
    <s v="무선"/>
    <s v="MB12000"/>
    <x v="17"/>
    <s v="MB12K10"/>
    <s v="LTE 기타부가"/>
    <s v="BM00810"/>
    <s v="LTE 기타부가"/>
    <x v="0"/>
    <s v="N"/>
    <s v="Y"/>
    <m/>
    <n v="0"/>
    <n v="0"/>
    <n v="0"/>
    <n v="0"/>
    <n v="0"/>
    <n v="0"/>
    <n v="0"/>
    <n v="0"/>
    <n v="0"/>
    <n v="392"/>
    <n v="0"/>
    <n v="219"/>
  </r>
  <r>
    <x v="45"/>
    <s v="(주)씨제이파라다이스"/>
    <s v="546517"/>
    <s v="대구/경북법인고객본부"/>
    <s v="546517"/>
    <s v="(자체)대구/경북법인고객본부"/>
    <s v="TC00000"/>
    <s v="B2C"/>
    <s v="MB10000"/>
    <s v="무선"/>
    <s v="MB12000"/>
    <x v="17"/>
    <s v="MB12K01"/>
    <s v="LTE 트래픽"/>
    <s v="BM00782"/>
    <s v="LTE 데이터통화"/>
    <x v="0"/>
    <s v="N"/>
    <s v="Y"/>
    <m/>
    <n v="0"/>
    <n v="0"/>
    <n v="0"/>
    <n v="0"/>
    <n v="0"/>
    <n v="3000"/>
    <n v="0"/>
    <n v="0"/>
    <n v="0"/>
    <n v="0"/>
    <n v="0"/>
    <n v="0"/>
  </r>
  <r>
    <x v="45"/>
    <s v="(주)씨제이파라다이스"/>
    <s v="546517"/>
    <s v="대구/경북법인고객본부"/>
    <s v="546517"/>
    <s v="(자체)대구/경북법인고객본부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81122.790999999997"/>
    <n v="81122.790999999997"/>
    <n v="81325.364000000001"/>
    <n v="81376.595000000001"/>
    <n v="81376.595000000001"/>
    <n v="81376.595000000001"/>
    <n v="81346.595000000001"/>
    <n v="81376.595000000001"/>
    <n v="81579.591"/>
    <n v="27128.536"/>
    <n v="26931.536"/>
    <n v="27042.536"/>
  </r>
  <r>
    <x v="45"/>
    <s v="(주)씨제이파라다이스"/>
    <s v="546517"/>
    <s v="대구/경북법인고객본부"/>
    <s v="546517"/>
    <s v="(자체)대구/경북법인고객본부"/>
    <s v="TC00000"/>
    <s v="B2C"/>
    <s v="MB10000"/>
    <s v="무선"/>
    <s v="MB12000"/>
    <x v="17"/>
    <s v="MB12K01"/>
    <s v="LTE 트래픽"/>
    <s v="BM00023"/>
    <s v="LTE 음성통화"/>
    <x v="0"/>
    <s v="N"/>
    <s v="Y"/>
    <m/>
    <n v="2254"/>
    <n v="4064"/>
    <n v="4273"/>
    <n v="6127"/>
    <n v="1530"/>
    <n v="810"/>
    <n v="2088"/>
    <n v="0"/>
    <n v="4936"/>
    <n v="0"/>
    <n v="0"/>
    <n v="0"/>
  </r>
  <r>
    <x v="45"/>
    <s v="(주)씨제이파라다이스"/>
    <s v="546517"/>
    <s v="대구/경북법인고객본부"/>
    <s v="546517"/>
    <s v="(자체)대구/경북법인고객본부"/>
    <s v="TC00000"/>
    <s v="B2C"/>
    <s v="FC10000"/>
    <s v="유선통화"/>
    <s v="FC16000"/>
    <x v="12"/>
    <s v="FC16K01"/>
    <s v="무선국제전화"/>
    <s v="BM00276"/>
    <s v="001 KT무선국제"/>
    <x v="0"/>
    <s v="N"/>
    <s v="Y"/>
    <m/>
    <n v="0"/>
    <n v="0"/>
    <n v="0"/>
    <n v="0"/>
    <n v="0"/>
    <n v="0"/>
    <n v="0"/>
    <n v="0"/>
    <n v="14658"/>
    <n v="0"/>
    <n v="0"/>
    <n v="0"/>
  </r>
  <r>
    <x v="46"/>
    <s v="(주)아침빛바다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1105"/>
    <n v="30766"/>
    <n v="26881"/>
    <n v="28639"/>
    <n v="28245"/>
    <n v="23253"/>
    <n v="26859"/>
    <n v="28027"/>
    <n v="33130"/>
    <n v="28681"/>
    <n v="29232"/>
    <n v="26070"/>
  </r>
  <r>
    <x v="46"/>
    <s v="(주)아침빛바다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1800"/>
    <n v="11800"/>
    <n v="11800"/>
    <n v="11800"/>
    <n v="11800"/>
    <n v="11800"/>
    <n v="11800"/>
    <n v="11800"/>
    <n v="11800"/>
    <n v="11800"/>
    <n v="11800"/>
    <n v="11800"/>
  </r>
  <r>
    <x v="46"/>
    <s v="(주)아침빛바다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0800"/>
    <n v="10800"/>
    <n v="10800"/>
    <n v="10800"/>
    <n v="10800"/>
    <n v="10800"/>
    <n v="10800"/>
    <n v="10800"/>
    <n v="10800"/>
    <n v="10800"/>
    <n v="10800"/>
    <n v="10800"/>
  </r>
  <r>
    <x v="46"/>
    <s v="(주)아침빛바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600"/>
    <n v="6600"/>
    <n v="6600"/>
    <n v="6600"/>
    <n v="6600"/>
    <n v="6600"/>
    <n v="6600"/>
    <n v="6600"/>
    <n v="6600"/>
    <n v="6600"/>
    <n v="6600"/>
    <n v="6600"/>
  </r>
  <r>
    <x v="46"/>
    <s v="(주)아침빛바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49"/>
    <n v="0"/>
    <n v="0"/>
    <n v="0"/>
    <n v="0"/>
    <n v="0"/>
    <n v="98"/>
    <n v="0"/>
    <n v="392"/>
  </r>
  <r>
    <x v="46"/>
    <s v="(주)아침빛바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667"/>
    <n v="0"/>
    <n v="0"/>
    <n v="594"/>
    <n v="2320"/>
    <n v="0"/>
    <n v="0"/>
    <n v="0"/>
    <n v="188"/>
    <n v="0"/>
    <n v="0"/>
    <n v="0"/>
  </r>
  <r>
    <x v="46"/>
    <s v="(주)아침빛바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56"/>
    <n v="78"/>
    <n v="117"/>
    <n v="0"/>
    <n v="39"/>
    <n v="0"/>
    <n v="39"/>
    <n v="273"/>
    <n v="0"/>
    <n v="0"/>
    <n v="117"/>
    <n v="0"/>
  </r>
  <r>
    <x v="46"/>
    <s v="(주)아침빛바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203"/>
    <n v="0"/>
    <n v="0"/>
    <n v="0"/>
    <n v="0"/>
    <n v="0"/>
    <n v="0"/>
    <n v="0"/>
    <n v="0"/>
    <n v="232"/>
  </r>
  <r>
    <x v="46"/>
    <s v="(주)아침빛바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735"/>
    <n v="735"/>
    <n v="735"/>
    <n v="735"/>
    <n v="735"/>
    <n v="735"/>
    <n v="735"/>
    <n v="735"/>
    <n v="735"/>
    <n v="735"/>
    <n v="745"/>
    <n v="0"/>
  </r>
  <r>
    <x v="46"/>
    <s v="(주)아침빛바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46"/>
    <s v="(주)아침빛바다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60000"/>
    <n v="60000"/>
    <n v="60000"/>
    <n v="60000"/>
    <n v="60000"/>
    <n v="60000"/>
    <n v="60000"/>
    <n v="51000"/>
    <n v="51000"/>
    <n v="51000"/>
    <n v="51000"/>
    <n v="51000"/>
  </r>
  <r>
    <x v="46"/>
    <s v="(주)아침빛바다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500"/>
    <n v="2500"/>
    <n v="2500"/>
    <n v="2500"/>
    <n v="2500"/>
    <n v="2500"/>
    <n v="2500"/>
    <n v="2500"/>
    <n v="2500"/>
    <n v="2500"/>
    <n v="2500"/>
    <n v="2500"/>
  </r>
  <r>
    <x v="46"/>
    <s v="(주)아침빛바다"/>
    <s v="546483"/>
    <s v="대구/경북고객본부"/>
    <s v="546502"/>
    <s v="서대구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600"/>
    <n v="0"/>
    <n v="0"/>
    <n v="0"/>
    <n v="0"/>
  </r>
  <r>
    <x v="46"/>
    <s v="(주)아침빛바다"/>
    <s v="546483"/>
    <s v="대구/경북고객본부"/>
    <s v="546502"/>
    <s v="서대구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46"/>
    <s v="(주)아침빛바다"/>
    <s v="546483"/>
    <s v="대구/경북고객본부"/>
    <s v="546502"/>
    <s v="서대구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46"/>
    <s v="(주)아침빛바다"/>
    <s v="546517"/>
    <s v="대구/경북법인고객본부"/>
    <s v="546517"/>
    <s v="(자체)대구/경북법인고객본부"/>
    <s v="KE00000"/>
    <s v="B2B"/>
    <s v="KE20000"/>
    <s v="Enterprise CT"/>
    <s v="KE54000"/>
    <x v="0"/>
    <s v="KE54K03"/>
    <s v="스마트메시지"/>
    <s v="BM00211"/>
    <s v="스마트메시지Plus"/>
    <x v="0"/>
    <s v="N"/>
    <s v="Y"/>
    <m/>
    <n v="45274"/>
    <n v="15145"/>
    <n v="17372"/>
    <n v="50626"/>
    <n v="22520"/>
    <n v="9344"/>
    <n v="25758"/>
    <n v="11953"/>
    <n v="16810"/>
    <n v="14545"/>
    <n v="11677"/>
    <n v="57584"/>
  </r>
  <r>
    <x v="46"/>
    <s v="(주)아침빛바다"/>
    <s v="546517"/>
    <s v="대구/경북법인고객본부"/>
    <s v="546517"/>
    <s v="(자체)대구/경북법인고객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12800"/>
    <n v="12800"/>
    <n v="12800"/>
    <n v="12800"/>
    <n v="12800"/>
    <n v="12800"/>
    <n v="12800"/>
    <n v="12800"/>
    <n v="12800"/>
    <n v="12800"/>
    <n v="12800"/>
    <n v="12800"/>
  </r>
  <r>
    <x v="46"/>
    <s v="(주)아침빛바다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0"/>
    <n v="-245"/>
    <n v="0"/>
    <n v="0"/>
    <n v="0"/>
    <n v="0"/>
    <n v="0"/>
    <n v="0"/>
    <n v="0"/>
    <n v="0"/>
    <n v="0"/>
    <n v="0"/>
  </r>
  <r>
    <x v="46"/>
    <s v="(주)아침빛바다"/>
    <s v="546517"/>
    <s v="대구/경북법인고객본부"/>
    <s v="546540"/>
    <s v="경북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0"/>
    <n v="0"/>
    <n v="0"/>
    <n v="0"/>
    <n v="0"/>
    <n v="0"/>
    <n v="0"/>
    <n v="0"/>
    <n v="1295"/>
    <n v="0"/>
    <n v="1295"/>
    <n v="0"/>
  </r>
  <r>
    <x v="46"/>
    <s v="(주)아침빛바다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500"/>
    <n v="500"/>
    <n v="500"/>
    <n v="500"/>
    <n v="500"/>
    <n v="500"/>
    <n v="500"/>
    <n v="500"/>
    <n v="500"/>
    <n v="500"/>
    <n v="500"/>
    <n v="500"/>
  </r>
  <r>
    <x v="46"/>
    <s v="(주)아침빛바다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15673"/>
    <n v="0"/>
    <n v="8998"/>
    <n v="3305"/>
    <n v="17087"/>
    <n v="0"/>
    <n v="0"/>
    <n v="0"/>
    <n v="0"/>
    <n v="0"/>
  </r>
  <r>
    <x v="46"/>
    <s v="(주)아침빛바다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251930.15400000001"/>
    <n v="260549.15400000001"/>
    <n v="268877.71000000002"/>
    <n v="268683.71000000002"/>
    <n v="268072.64199999999"/>
    <n v="283260.71000000002"/>
    <n v="281658.75599999999"/>
    <n v="280902.75599999999"/>
    <n v="277057.75599999999"/>
    <n v="284725.75599999999"/>
    <n v="288419.75599999999"/>
    <n v="288419.75599999999"/>
  </r>
  <r>
    <x v="46"/>
    <s v="(주)아침빛바다"/>
    <s v="546517"/>
    <s v="대구/경북법인고객본부"/>
    <s v="546540"/>
    <s v="경북법인고객담당"/>
    <s v="TC00000"/>
    <s v="B2C"/>
    <s v="MB10000"/>
    <s v="무선"/>
    <s v="MB12000"/>
    <x v="17"/>
    <s v="MB12K10"/>
    <s v="LTE 기타부가"/>
    <s v="BM00810"/>
    <s v="LTE 기타부가"/>
    <x v="0"/>
    <s v="N"/>
    <s v="Y"/>
    <m/>
    <n v="0"/>
    <n v="500"/>
    <n v="0"/>
    <n v="0"/>
    <n v="0"/>
    <n v="0"/>
    <n v="0"/>
    <n v="0"/>
    <n v="0"/>
    <n v="0"/>
    <n v="0"/>
    <n v="0"/>
  </r>
  <r>
    <x v="46"/>
    <s v="(주)아침빛바다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29062"/>
    <n v="29062"/>
    <n v="29062"/>
    <n v="29531"/>
    <n v="36774"/>
    <n v="26500"/>
    <n v="26500"/>
    <n v="26500"/>
    <n v="30100"/>
    <n v="30250"/>
    <n v="30250"/>
    <n v="30250"/>
  </r>
  <r>
    <x v="46"/>
    <s v="(주)아침빛바다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023"/>
    <s v="LTE 음성통화"/>
    <x v="0"/>
    <s v="N"/>
    <s v="Y"/>
    <m/>
    <n v="0"/>
    <n v="0"/>
    <n v="0"/>
    <n v="0"/>
    <n v="0"/>
    <n v="13337"/>
    <n v="0"/>
    <n v="0"/>
    <n v="0"/>
    <n v="0"/>
    <n v="0"/>
    <n v="0"/>
  </r>
  <r>
    <x v="46"/>
    <s v="(주)아침빛바다"/>
    <s v="546517"/>
    <s v="대구/경북법인고객본부"/>
    <s v="546529"/>
    <s v="대구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1600"/>
    <n v="1600"/>
    <n v="1600"/>
    <n v="1600"/>
    <n v="1600"/>
    <n v="1600"/>
    <n v="1600"/>
    <n v="1600"/>
    <n v="1600"/>
    <n v="1600"/>
    <n v="1600"/>
    <n v="1600"/>
  </r>
  <r>
    <x v="46"/>
    <s v="(주)아침빛바다"/>
    <s v="546517"/>
    <s v="대구/경북법인고객본부"/>
    <s v="546529"/>
    <s v="대구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19681"/>
    <n v="22969"/>
    <n v="29909"/>
    <n v="29909"/>
    <n v="29909"/>
    <n v="29909"/>
    <n v="29909"/>
    <n v="29909"/>
    <n v="29909"/>
    <n v="29909"/>
    <n v="29909"/>
    <n v="29909"/>
  </r>
  <r>
    <x v="46"/>
    <s v="(주)아침빛바다"/>
    <s v="546517"/>
    <s v="대구/경북법인고객본부"/>
    <s v="546529"/>
    <s v="대구법인고객담당"/>
    <s v="TC00000"/>
    <s v="B2C"/>
    <s v="MB10000"/>
    <s v="무선"/>
    <s v="MB12000"/>
    <x v="17"/>
    <s v="MB12K10"/>
    <s v="LTE 기타부가"/>
    <s v="BM00810"/>
    <s v="LTE 기타부가"/>
    <x v="0"/>
    <s v="N"/>
    <s v="Y"/>
    <m/>
    <n v="1600"/>
    <n v="1600"/>
    <n v="1600"/>
    <n v="1600"/>
    <n v="1600"/>
    <n v="1600"/>
    <n v="1600"/>
    <n v="1600"/>
    <n v="1600"/>
    <n v="1600"/>
    <n v="1600"/>
    <n v="1600"/>
  </r>
  <r>
    <x v="46"/>
    <s v="(주)아침빛바다"/>
    <s v="546517"/>
    <s v="대구/경북법인고객본부"/>
    <s v="546529"/>
    <s v="대구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21169.271000000001"/>
    <n v="23981.271000000001"/>
    <n v="29919.271000000001"/>
    <n v="29919.271000000001"/>
    <n v="29919.271000000001"/>
    <n v="29919.271000000001"/>
    <n v="29919.271000000001"/>
    <n v="29919.271000000001"/>
    <n v="29919.271000000001"/>
    <n v="29919.271000000001"/>
    <n v="29525.214"/>
    <n v="31110"/>
  </r>
  <r>
    <x v="46"/>
    <s v="(주)아침빛바다"/>
    <s v="540349"/>
    <s v="서비스Product본부"/>
    <s v="540379"/>
    <s v="기업고객컨설팅센터"/>
    <s v="KE00000"/>
    <s v="B2B"/>
    <s v="KEA0000"/>
    <s v="Enterprise IT"/>
    <s v="KEB2000"/>
    <x v="3"/>
    <s v="KEB2K01"/>
    <s v="전국대표번호발신자과금"/>
    <s v="BM00926"/>
    <s v="전국대표번호접속수익"/>
    <x v="2"/>
    <s v="N"/>
    <s v="Y"/>
    <m/>
    <n v="30.11"/>
    <n v="15.057"/>
    <n v="15.055999999999999"/>
    <n v="30.303000000000001"/>
    <n v="31.198"/>
    <n v="15.205"/>
    <n v="93.396000000000001"/>
    <n v="0"/>
    <n v="29.466000000000001"/>
    <n v="14.977"/>
    <n v="0"/>
    <n v="29.693000000000001"/>
  </r>
  <r>
    <x v="47"/>
    <s v="(주)안동간고등어"/>
    <s v="540260"/>
    <s v="AX사업본부"/>
    <s v="540268"/>
    <s v="AX사업2담당"/>
    <s v="KE00000"/>
    <s v="B2B"/>
    <s v="KE20000"/>
    <s v="Enterprise CT"/>
    <s v="KEA5000"/>
    <x v="19"/>
    <s v="KEA5K05"/>
    <s v="IoT무선결제"/>
    <s v="BM01070"/>
    <s v="IoT무선결제3G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47"/>
    <s v="(주)안동간고등어"/>
    <s v="546483"/>
    <s v="대구/경북고객본부"/>
    <s v="546514"/>
    <s v="경북북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47"/>
    <s v="(주)안동간고등어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38701"/>
    <n v="36101"/>
    <n v="42508"/>
    <n v="37443"/>
    <n v="36619"/>
    <n v="37007"/>
    <n v="41642"/>
    <n v="35079"/>
    <n v="40649"/>
    <n v="41567"/>
    <n v="41483"/>
    <n v="34209"/>
  </r>
  <r>
    <x v="47"/>
    <s v="(주)안동간고등어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47"/>
    <s v="(주)안동간고등어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47"/>
    <s v="(주)안동간고등어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47"/>
    <s v="(주)안동간고등어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47"/>
    <s v="(주)안동간고등어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4"/>
    <s v="GTV 에센스"/>
    <x v="1"/>
    <s v="N"/>
    <s v="Y"/>
    <m/>
    <n v="647"/>
    <n v="647"/>
    <n v="647"/>
    <n v="647"/>
    <n v="647"/>
    <n v="647"/>
    <n v="647"/>
    <n v="647"/>
    <n v="647"/>
    <n v="647"/>
    <n v="647"/>
    <n v="647"/>
  </r>
  <r>
    <x v="47"/>
    <s v="(주)안동간고등어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47"/>
    <s v="(주)안동간고등어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47"/>
    <s v="(주)안동간고등어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600"/>
    <n v="3600"/>
    <n v="3600"/>
    <n v="3600"/>
    <n v="3600"/>
    <n v="3600"/>
    <n v="3600"/>
    <n v="3600"/>
    <n v="3600"/>
    <n v="3600"/>
    <n v="3600"/>
    <n v="3600"/>
  </r>
  <r>
    <x v="47"/>
    <s v="(주)안동간고등어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507"/>
    <n v="351"/>
    <n v="273"/>
    <n v="117"/>
    <n v="156"/>
    <n v="234"/>
    <n v="351"/>
    <n v="273"/>
    <n v="390"/>
    <n v="156"/>
    <n v="312"/>
    <n v="195"/>
  </r>
  <r>
    <x v="47"/>
    <s v="(주)안동간고등어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855"/>
    <n v="594"/>
    <n v="1145"/>
    <n v="1232"/>
    <n v="541"/>
    <n v="952"/>
    <n v="667"/>
    <n v="876"/>
    <n v="1126"/>
    <n v="517"/>
    <n v="464"/>
    <n v="1470"/>
  </r>
  <r>
    <x v="47"/>
    <s v="(주)안동간고등어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0"/>
    <n v="78"/>
    <n v="39"/>
    <n v="0"/>
    <n v="39"/>
    <n v="0"/>
    <n v="0"/>
    <n v="39"/>
  </r>
  <r>
    <x v="47"/>
    <s v="(주)안동간고등어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856"/>
    <n v="856"/>
    <n v="856"/>
    <n v="856"/>
    <n v="856"/>
    <n v="856"/>
    <n v="856"/>
    <n v="856"/>
    <n v="856"/>
    <n v="856"/>
    <n v="856"/>
    <n v="856"/>
  </r>
  <r>
    <x v="47"/>
    <s v="(주)안동간고등어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47"/>
    <s v="(주)안동간고등어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47"/>
    <s v="(주)안동간고등어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25000"/>
  </r>
  <r>
    <x v="47"/>
    <s v="(주)안동간고등어"/>
    <s v="546483"/>
    <s v="대구/경북고객본부"/>
    <s v="546514"/>
    <s v="경북북부지사"/>
    <s v="TC00000"/>
    <s v="B2C"/>
    <s v="FC30000"/>
    <s v="인터넷"/>
    <s v="FC32000"/>
    <x v="11"/>
    <s v="FC32K02"/>
    <s v="렌탈팩"/>
    <s v="BM01007"/>
    <s v="TV 렌탈팩"/>
    <x v="0"/>
    <s v="N"/>
    <s v="Y"/>
    <m/>
    <n v="-13215"/>
    <n v="-13215"/>
    <n v="-13215"/>
    <n v="-13215"/>
    <n v="-13215"/>
    <n v="-13215"/>
    <n v="-13215"/>
    <n v="-13215"/>
    <n v="-13215"/>
    <n v="-13215"/>
    <n v="-13215"/>
    <n v="-13215"/>
  </r>
  <r>
    <x v="47"/>
    <s v="(주)안동간고등어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47"/>
    <s v="(주)안동간고등어"/>
    <s v="546517"/>
    <s v="대구/경북법인고객본부"/>
    <s v="546517"/>
    <s v="(자체)대구/경북법인고객본부"/>
    <s v="TC00000"/>
    <s v="B2C"/>
    <s v="TC60000"/>
    <s v="Customer Incubation"/>
    <s v="KEB4000"/>
    <x v="4"/>
    <s v="KEB4K01"/>
    <s v="1541콜렉트콜"/>
    <s v="BM00126"/>
    <s v="1541콜렉트콜"/>
    <x v="0"/>
    <s v="N"/>
    <s v="Y"/>
    <m/>
    <n v="0"/>
    <n v="0"/>
    <n v="0"/>
    <n v="0"/>
    <n v="0"/>
    <n v="0"/>
    <n v="0"/>
    <n v="0"/>
    <n v="0"/>
    <n v="0"/>
    <n v="0"/>
    <n v="0"/>
  </r>
  <r>
    <x v="47"/>
    <s v="(주)안동간고등어"/>
    <s v="546517"/>
    <s v="대구/경북법인고객본부"/>
    <s v="546517"/>
    <s v="(자체)대구/경북법인고객본부"/>
    <s v="TC00000"/>
    <s v="B2C"/>
    <s v="MB10000"/>
    <s v="무선"/>
    <s v="MB11000"/>
    <x v="13"/>
    <s v="MB11K01"/>
    <s v="3G 트래픽"/>
    <s v="BM00757"/>
    <s v="3G 정보료"/>
    <x v="0"/>
    <s v="N"/>
    <s v="Y"/>
    <m/>
    <n v="-8014"/>
    <n v="-7677"/>
    <n v="-7922"/>
    <n v="-7931"/>
    <n v="-8077"/>
    <n v="-8328"/>
    <n v="-8646"/>
    <n v="-9011"/>
    <n v="-9229"/>
    <n v="-8634"/>
    <n v="-4463"/>
    <n v="-4546"/>
  </r>
  <r>
    <x v="47"/>
    <s v="(주)안동간고등어"/>
    <s v="546517"/>
    <s v="대구/경북법인고객본부"/>
    <s v="546517"/>
    <s v="(자체)대구/경북법인고객본부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2619"/>
    <n v="2519"/>
    <n v="2839"/>
    <n v="2519"/>
    <n v="2519"/>
    <n v="2519"/>
    <n v="2519"/>
    <n v="2819"/>
    <n v="3019"/>
    <n v="2519"/>
    <n v="2519"/>
    <n v="2519"/>
  </r>
  <r>
    <x v="47"/>
    <s v="(주)안동간고등어"/>
    <s v="546517"/>
    <s v="대구/경북법인고객본부"/>
    <s v="546517"/>
    <s v="(자체)대구/경북법인고객본부"/>
    <s v="TC00000"/>
    <s v="B2C"/>
    <s v="MB10000"/>
    <s v="무선"/>
    <s v="MB1G000"/>
    <x v="14"/>
    <s v="MB1GK05"/>
    <s v="5G 콘텐츠부가"/>
    <s v="BM10412"/>
    <s v="5G OTT 구독"/>
    <x v="0"/>
    <s v="N"/>
    <s v="Y"/>
    <m/>
    <n v="0"/>
    <n v="0"/>
    <n v="0"/>
    <n v="0"/>
    <n v="2530"/>
    <n v="4900"/>
    <n v="4900"/>
    <n v="4900"/>
    <n v="4900"/>
    <n v="4900"/>
    <n v="9899"/>
    <n v="6448"/>
  </r>
  <r>
    <x v="47"/>
    <s v="(주)안동간고등어"/>
    <s v="546517"/>
    <s v="대구/경북법인고객본부"/>
    <s v="546517"/>
    <s v="(자체)대구/경북법인고객본부"/>
    <s v="TC00000"/>
    <s v="B2C"/>
    <s v="MB10000"/>
    <s v="무선"/>
    <s v="MB1G000"/>
    <x v="14"/>
    <s v="MB1GK05"/>
    <s v="5G 콘텐츠부가"/>
    <s v="BM10115"/>
    <s v="5G 지니뮤직"/>
    <x v="0"/>
    <s v="N"/>
    <s v="Y"/>
    <m/>
    <n v="9400"/>
    <n v="9400"/>
    <n v="9400"/>
    <n v="9400"/>
    <n v="9400"/>
    <n v="9400"/>
    <n v="9400"/>
    <n v="9400"/>
    <n v="9400"/>
    <n v="9096"/>
    <n v="4700"/>
    <n v="4700"/>
  </r>
  <r>
    <x v="47"/>
    <s v="(주)안동간고등어"/>
    <s v="546517"/>
    <s v="대구/경북법인고객본부"/>
    <s v="546517"/>
    <s v="(자체)대구/경북법인고객본부"/>
    <s v="TC00000"/>
    <s v="B2C"/>
    <s v="MB10000"/>
    <s v="무선"/>
    <s v="MB1G000"/>
    <x v="14"/>
    <s v="MB1GK05"/>
    <s v="5G 콘텐츠부가"/>
    <s v="BM10414"/>
    <s v="5G 콘텐츠부가 기타"/>
    <x v="0"/>
    <s v="N"/>
    <s v="Y"/>
    <m/>
    <n v="0"/>
    <n v="0"/>
    <n v="0"/>
    <n v="0"/>
    <n v="0"/>
    <n v="0"/>
    <n v="0"/>
    <n v="0"/>
    <n v="0"/>
    <n v="2479"/>
    <n v="4046"/>
    <n v="4046"/>
  </r>
  <r>
    <x v="47"/>
    <s v="(주)안동간고등어"/>
    <s v="546517"/>
    <s v="대구/경북법인고객본부"/>
    <s v="546517"/>
    <s v="(자체)대구/경북법인고객본부"/>
    <s v="TC00000"/>
    <s v="B2C"/>
    <s v="MB10000"/>
    <s v="무선"/>
    <s v="MB1G000"/>
    <x v="14"/>
    <s v="MB1GK05"/>
    <s v="5G 콘텐츠부가"/>
    <s v="BM10112"/>
    <s v="5G 티빙"/>
    <x v="0"/>
    <s v="N"/>
    <s v="Y"/>
    <m/>
    <n v="5200"/>
    <n v="5200"/>
    <n v="5200"/>
    <n v="5200"/>
    <n v="5200"/>
    <n v="5200"/>
    <n v="5200"/>
    <n v="5200"/>
    <n v="5200"/>
    <n v="5032"/>
    <n v="2600"/>
    <n v="2600"/>
  </r>
  <r>
    <x v="47"/>
    <s v="(주)안동간고등어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6256"/>
    <n v="6256"/>
    <n v="6256"/>
    <n v="6256"/>
    <n v="6256"/>
    <n v="6256"/>
    <n v="6256"/>
    <n v="6256"/>
    <n v="6256"/>
    <n v="6180"/>
    <n v="2078"/>
    <n v="2078"/>
  </r>
  <r>
    <x v="47"/>
    <s v="(주)안동간고등어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1500"/>
    <n v="1500"/>
    <n v="1500"/>
    <n v="1500"/>
    <n v="1500"/>
    <n v="1500"/>
    <n v="1500"/>
    <n v="1500"/>
    <n v="1500"/>
    <n v="1468"/>
    <n v="667"/>
    <n v="500"/>
  </r>
  <r>
    <x v="47"/>
    <s v="(주)안동간고등어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416"/>
    <s v="5G 통화가능알리미"/>
    <x v="0"/>
    <s v="N"/>
    <s v="Y"/>
    <m/>
    <n v="44"/>
    <n v="44"/>
    <n v="44"/>
    <n v="44"/>
    <n v="44"/>
    <n v="44"/>
    <n v="44"/>
    <n v="44"/>
    <n v="44"/>
    <n v="43"/>
    <n v="22"/>
    <n v="22"/>
  </r>
  <r>
    <x v="47"/>
    <s v="(주)안동간고등어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417"/>
    <s v="5G 통화부가 기타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47"/>
    <s v="(주)안동간고등어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9779"/>
    <n v="16250"/>
    <n v="1950"/>
    <n v="17263"/>
    <n v="0"/>
    <n v="0"/>
    <n v="0"/>
    <n v="0"/>
    <n v="0"/>
    <n v="1459"/>
    <n v="0"/>
    <n v="0"/>
  </r>
  <r>
    <x v="47"/>
    <s v="(주)안동간고등어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773643.576"/>
    <n v="775327.75"/>
    <n v="741280.40399999998"/>
    <n v="721415.08400000003"/>
    <n v="678996.7"/>
    <n v="680131.7"/>
    <n v="675839.67799999996"/>
    <n v="671248.95900000003"/>
    <n v="666808.15"/>
    <n v="685554.07299999997"/>
    <n v="596659.28799999994"/>
    <n v="602242.68599999999"/>
  </r>
  <r>
    <x v="47"/>
    <s v="(주)안동간고등어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7"/>
    <s v="5G 음성통화"/>
    <x v="0"/>
    <s v="N"/>
    <s v="Y"/>
    <m/>
    <n v="44250"/>
    <n v="-42379"/>
    <n v="0"/>
    <n v="0"/>
    <n v="0"/>
    <n v="0"/>
    <n v="0"/>
    <n v="0"/>
    <n v="0"/>
    <n v="0"/>
    <n v="0"/>
    <n v="0"/>
  </r>
  <r>
    <x v="48"/>
    <s v="(주)안동정보시스템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5754"/>
    <n v="5754"/>
    <n v="5754"/>
    <n v="5754"/>
    <n v="5754"/>
    <n v="3737"/>
    <n v="254"/>
    <n v="254"/>
    <n v="254"/>
    <n v="254"/>
    <n v="254"/>
    <n v="254"/>
  </r>
  <r>
    <x v="49"/>
    <s v="(주)알지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7000"/>
    <n v="7000"/>
    <n v="7031"/>
    <n v="7000"/>
    <n v="7036"/>
    <n v="7000"/>
    <n v="7000"/>
    <n v="7000"/>
    <n v="7000"/>
    <n v="7000"/>
    <n v="7000"/>
    <n v="7380"/>
  </r>
  <r>
    <x v="49"/>
    <s v="(주)알지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49"/>
    <s v="(주)알지"/>
    <s v="546483"/>
    <s v="대구/경북고객본부"/>
    <s v="546511"/>
    <s v="경북서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49"/>
    <s v="(주)알지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49"/>
    <s v="(주)알지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39"/>
    <n v="0"/>
    <n v="39"/>
    <n v="0"/>
    <n v="0"/>
    <n v="0"/>
    <n v="0"/>
    <n v="0"/>
  </r>
  <r>
    <x v="49"/>
    <s v="(주)알지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101"/>
    <n v="43"/>
    <n v="0"/>
    <n v="174"/>
    <n v="0"/>
    <n v="0"/>
    <n v="0"/>
    <n v="0"/>
    <n v="0"/>
    <n v="0"/>
  </r>
  <r>
    <x v="49"/>
    <s v="(주)알지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39"/>
    <n v="0"/>
    <n v="39"/>
    <n v="273"/>
    <n v="312"/>
    <n v="312"/>
    <n v="117"/>
    <n v="39"/>
    <n v="273"/>
    <n v="78"/>
    <n v="39"/>
  </r>
  <r>
    <x v="49"/>
    <s v="(주)알지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25000"/>
  </r>
  <r>
    <x v="49"/>
    <s v="(주)알지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49"/>
    <s v="(주)알지"/>
    <s v="546517"/>
    <s v="대구/경북법인고객본부"/>
    <s v="546517"/>
    <s v="(자체)대구/경북법인고객본부"/>
    <s v="TC00000"/>
    <s v="B2C"/>
    <s v="MB10000"/>
    <s v="무선"/>
    <s v="MB11000"/>
    <x v="13"/>
    <s v="MB11K01"/>
    <s v="3G 트래픽"/>
    <s v="BM00757"/>
    <s v="3G 정보료"/>
    <x v="0"/>
    <s v="N"/>
    <s v="Y"/>
    <m/>
    <n v="-507"/>
    <n v="-489"/>
    <n v="-524"/>
    <n v="-537"/>
    <n v="-546"/>
    <n v="-733"/>
    <n v="-701"/>
    <n v="-596"/>
    <n v="-603"/>
    <n v="-590"/>
    <n v="-583"/>
    <n v="-594"/>
  </r>
  <r>
    <x v="49"/>
    <s v="(주)알지"/>
    <s v="546517"/>
    <s v="대구/경북법인고객본부"/>
    <s v="546517"/>
    <s v="(자체)대구/경북법인고객본부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0"/>
    <n v="0"/>
    <n v="0"/>
    <n v="0"/>
    <n v="0"/>
    <n v="300"/>
    <n v="200"/>
    <n v="0"/>
    <n v="0"/>
    <n v="0"/>
    <n v="0"/>
    <n v="0"/>
  </r>
  <r>
    <x v="49"/>
    <s v="(주)알지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117372"/>
    <n v="117372"/>
    <n v="117372"/>
    <n v="117372"/>
    <n v="117383"/>
    <n v="110385"/>
    <n v="111659"/>
    <n v="102516"/>
    <n v="109920"/>
    <n v="111653"/>
    <n v="118122"/>
    <n v="112914"/>
  </r>
  <r>
    <x v="49"/>
    <s v="(주)알지"/>
    <s v="546517"/>
    <s v="대구/경북법인고객본부"/>
    <s v="546529"/>
    <s v="대구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2385"/>
    <n v="-1320"/>
    <n v="-1415"/>
    <n v="-1074"/>
    <n v="-1092"/>
    <n v="-1128"/>
    <n v="-584"/>
    <n v="-1109"/>
    <n v="-1298"/>
    <n v="-1180"/>
    <n v="-1166"/>
    <n v="-1247"/>
  </r>
  <r>
    <x v="49"/>
    <s v="(주)알지"/>
    <s v="546517"/>
    <s v="대구/경북법인고객본부"/>
    <s v="546529"/>
    <s v="대구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8972"/>
    <n v="5692"/>
    <n v="21589"/>
    <n v="2290"/>
    <n v="1600"/>
    <n v="1600"/>
    <n v="1600"/>
    <n v="1650"/>
    <n v="1750"/>
    <n v="1600"/>
    <n v="3194"/>
    <n v="3555"/>
  </r>
  <r>
    <x v="49"/>
    <s v="(주)알지"/>
    <s v="546517"/>
    <s v="대구/경북법인고객본부"/>
    <s v="546529"/>
    <s v="대구법인고객담당"/>
    <s v="TC00000"/>
    <s v="B2C"/>
    <s v="MB10000"/>
    <s v="무선"/>
    <s v="MB1G000"/>
    <x v="14"/>
    <s v="MB1GK05"/>
    <s v="5G 콘텐츠부가"/>
    <s v="BM10412"/>
    <s v="5G OTT 구독"/>
    <x v="0"/>
    <s v="N"/>
    <s v="Y"/>
    <m/>
    <n v="0"/>
    <n v="0"/>
    <n v="0"/>
    <n v="0"/>
    <n v="0"/>
    <n v="0"/>
    <n v="0"/>
    <n v="11817"/>
    <n v="11817"/>
    <n v="11817"/>
    <n v="11817"/>
    <n v="11817"/>
  </r>
  <r>
    <x v="49"/>
    <s v="(주)알지"/>
    <s v="546517"/>
    <s v="대구/경북법인고객본부"/>
    <s v="546529"/>
    <s v="대구법인고객담당"/>
    <s v="TC00000"/>
    <s v="B2C"/>
    <s v="MB10000"/>
    <s v="무선"/>
    <s v="MB1G000"/>
    <x v="14"/>
    <s v="MB1GK05"/>
    <s v="5G 콘텐츠부가"/>
    <s v="BM10414"/>
    <s v="5G 콘텐츠부가 기타"/>
    <x v="0"/>
    <s v="N"/>
    <s v="Y"/>
    <m/>
    <n v="0"/>
    <n v="4046"/>
    <n v="4046"/>
    <n v="4046"/>
    <n v="4046"/>
    <n v="4046"/>
    <n v="4046"/>
    <n v="4046"/>
    <n v="4046"/>
    <n v="4046"/>
    <n v="4046"/>
    <n v="4046"/>
  </r>
  <r>
    <x v="49"/>
    <s v="(주)알지"/>
    <s v="546517"/>
    <s v="대구/경북법인고객본부"/>
    <s v="546529"/>
    <s v="대구법인고객담당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6100"/>
    <n v="3100"/>
    <n v="3100"/>
    <n v="1600"/>
    <n v="1600"/>
    <n v="1600"/>
    <n v="1600"/>
    <n v="1600"/>
    <n v="1600"/>
    <n v="1600"/>
    <n v="1600"/>
    <n v="1600"/>
  </r>
  <r>
    <x v="49"/>
    <s v="(주)알지"/>
    <s v="546517"/>
    <s v="대구/경북법인고객본부"/>
    <s v="546529"/>
    <s v="대구법인고객담당"/>
    <s v="TC00000"/>
    <s v="B2C"/>
    <s v="MB10000"/>
    <s v="무선"/>
    <s v="MB1G000"/>
    <x v="14"/>
    <s v="MB1GK11"/>
    <s v="5G 통화부가"/>
    <s v="BM10415"/>
    <s v="5G 듀얼번호Lite"/>
    <x v="0"/>
    <s v="N"/>
    <s v="Y"/>
    <m/>
    <n v="4000"/>
    <n v="0"/>
    <n v="0"/>
    <n v="0"/>
    <n v="0"/>
    <n v="0"/>
    <n v="0"/>
    <n v="0"/>
    <n v="0"/>
    <n v="0"/>
    <n v="0"/>
    <n v="0"/>
  </r>
  <r>
    <x v="49"/>
    <s v="(주)알지"/>
    <s v="546517"/>
    <s v="대구/경북법인고객본부"/>
    <s v="546529"/>
    <s v="대구법인고객담당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2500"/>
    <n v="2500"/>
    <n v="2500"/>
    <n v="2100"/>
    <n v="2100"/>
    <n v="2100"/>
    <n v="2100"/>
    <n v="2100"/>
    <n v="2100"/>
    <n v="2100"/>
    <n v="2100"/>
    <n v="2100"/>
  </r>
  <r>
    <x v="49"/>
    <s v="(주)알지"/>
    <s v="546517"/>
    <s v="대구/경북법인고객본부"/>
    <s v="546529"/>
    <s v="대구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2727"/>
    <n v="0"/>
    <n v="0"/>
    <n v="0"/>
    <n v="0"/>
    <n v="0"/>
    <n v="0"/>
    <n v="0"/>
    <n v="2122"/>
    <n v="6306"/>
    <n v="4546"/>
    <n v="4546"/>
  </r>
  <r>
    <x v="49"/>
    <s v="(주)알지"/>
    <s v="546517"/>
    <s v="대구/경북법인고객본부"/>
    <s v="546529"/>
    <s v="대구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715842.30599999998"/>
    <n v="652403.39899999998"/>
    <n v="652331.51500000001"/>
    <n v="629386.32799999998"/>
    <n v="622642.99"/>
    <n v="622621.03200000001"/>
    <n v="574053.86399999994"/>
    <n v="553941.80000000005"/>
    <n v="526169.12199999997"/>
    <n v="520770.06099999999"/>
    <n v="521135.38299999997"/>
    <n v="522283.261"/>
  </r>
  <r>
    <x v="49"/>
    <s v="(주)알지"/>
    <s v="546517"/>
    <s v="대구/경북법인고객본부"/>
    <s v="546529"/>
    <s v="대구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48558.913999999997"/>
    <n v="48558.913999999997"/>
    <n v="48558.913999999997"/>
    <n v="48558.913999999997"/>
    <n v="48558.913999999997"/>
    <n v="48558.913999999997"/>
    <n v="48558.913999999997"/>
    <n v="48558.913999999997"/>
    <n v="48558.913999999997"/>
    <n v="48558.913999999997"/>
    <n v="48558.913999999997"/>
    <n v="48558.913999999997"/>
  </r>
  <r>
    <x v="49"/>
    <s v="(주)알지"/>
    <s v="546517"/>
    <s v="대구/경북법인고객본부"/>
    <s v="546529"/>
    <s v="대구법인고객담당"/>
    <s v="TC00000"/>
    <s v="B2C"/>
    <s v="MB10000"/>
    <s v="무선"/>
    <s v="MB12000"/>
    <x v="17"/>
    <s v="MB12K01"/>
    <s v="LTE 트래픽"/>
    <s v="BM00023"/>
    <s v="LTE 음성통화"/>
    <x v="0"/>
    <s v="N"/>
    <s v="Y"/>
    <m/>
    <n v="0"/>
    <n v="0"/>
    <n v="0"/>
    <n v="0"/>
    <n v="0"/>
    <n v="0"/>
    <n v="0"/>
    <n v="0"/>
    <n v="0"/>
    <n v="1"/>
    <n v="2132"/>
    <n v="0"/>
  </r>
  <r>
    <x v="49"/>
    <s v="(주)알지"/>
    <s v="546517"/>
    <s v="대구/경북법인고객본부"/>
    <s v="546529"/>
    <s v="대구법인고객담당"/>
    <s v="TC00000"/>
    <s v="B2C"/>
    <s v="FC10000"/>
    <s v="유선통화"/>
    <s v="FC16000"/>
    <x v="12"/>
    <s v="FC16K07"/>
    <s v="국제SMS"/>
    <s v="BM00254"/>
    <s v="국제SMS"/>
    <x v="0"/>
    <s v="N"/>
    <s v="Y"/>
    <m/>
    <n v="0"/>
    <n v="0"/>
    <n v="0"/>
    <n v="0"/>
    <n v="0"/>
    <n v="0"/>
    <n v="0"/>
    <n v="100"/>
    <n v="0"/>
    <n v="0"/>
    <n v="0"/>
    <n v="0"/>
  </r>
  <r>
    <x v="50"/>
    <s v="(주)에스앤에프건설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50"/>
    <s v="(주)에스앤에프건설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50"/>
    <s v="(주)에스앤에프건설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0"/>
    <n v="0"/>
    <n v="0"/>
    <n v="0"/>
    <n v="32728"/>
    <n v="0"/>
    <n v="0"/>
    <n v="0"/>
    <n v="0"/>
    <n v="0"/>
    <n v="0"/>
    <n v="0"/>
  </r>
  <r>
    <x v="50"/>
    <s v="(주)에스앤에프건설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50"/>
    <s v="(주)에스앤에프건설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962"/>
    <n v="962"/>
    <n v="962"/>
    <n v="962"/>
    <n v="962"/>
    <n v="962"/>
    <n v="962"/>
    <n v="962"/>
    <n v="962"/>
    <n v="0"/>
    <n v="0"/>
    <n v="0"/>
  </r>
  <r>
    <x v="50"/>
    <s v="(주)에스앤에프건설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50"/>
    <s v="(주)에스앤에프건설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8385"/>
    <n v="7484"/>
    <n v="7315"/>
    <n v="7390"/>
    <n v="7506"/>
    <n v="7175"/>
    <n v="7610"/>
    <n v="7366"/>
    <n v="6906"/>
    <n v="6320"/>
    <n v="6612"/>
    <n v="11083"/>
  </r>
  <r>
    <x v="50"/>
    <s v="(주)에스앤에프건설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3"/>
    <s v="GTV 슬림"/>
    <x v="1"/>
    <s v="N"/>
    <s v="Y"/>
    <m/>
    <n v="735"/>
    <n v="735"/>
    <n v="735"/>
    <n v="735"/>
    <n v="735"/>
    <n v="735"/>
    <n v="735"/>
    <n v="735"/>
    <n v="735"/>
    <n v="735"/>
    <n v="735"/>
    <n v="735"/>
  </r>
  <r>
    <x v="50"/>
    <s v="(주)에스앤에프건설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0800"/>
    <n v="10800"/>
    <n v="10800"/>
    <n v="10800"/>
    <n v="10800"/>
    <n v="10800"/>
    <n v="10800"/>
    <n v="10800"/>
    <n v="10800"/>
    <n v="10800"/>
    <n v="10800"/>
    <n v="10800"/>
  </r>
  <r>
    <x v="50"/>
    <s v="(주)에스앤에프건설"/>
    <s v="546483"/>
    <s v="대구/경북고객본부"/>
    <s v="546511"/>
    <s v="경북서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50"/>
    <s v="(주)에스앤에프건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600"/>
    <n v="3600"/>
    <n v="3600"/>
    <n v="3600"/>
    <n v="3600"/>
    <n v="3600"/>
    <n v="3600"/>
    <n v="3600"/>
    <n v="3600"/>
    <n v="3600"/>
    <n v="3600"/>
    <n v="3600"/>
  </r>
  <r>
    <x v="50"/>
    <s v="(주)에스앤에프건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087"/>
    <n v="145"/>
    <n v="1609"/>
    <n v="1537"/>
    <n v="0"/>
    <n v="667"/>
    <n v="1667"/>
    <n v="261"/>
    <n v="725"/>
    <n v="0"/>
    <n v="188"/>
    <n v="681"/>
  </r>
  <r>
    <x v="50"/>
    <s v="(주)에스앤에프건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117"/>
    <n v="0"/>
    <n v="0"/>
    <n v="0"/>
    <n v="39"/>
    <n v="0"/>
    <n v="78"/>
    <n v="78"/>
    <n v="0"/>
    <n v="0"/>
    <n v="156"/>
  </r>
  <r>
    <x v="50"/>
    <s v="(주)에스앤에프건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4000"/>
    <n v="54000"/>
    <n v="54000"/>
    <n v="54000"/>
    <n v="54000"/>
    <n v="54000"/>
    <n v="54000"/>
    <n v="54000"/>
    <n v="54000"/>
    <n v="54000"/>
    <n v="54000"/>
    <n v="54000"/>
  </r>
  <r>
    <x v="50"/>
    <s v="(주)에스앤에프건설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50"/>
    <s v="(주)에스앤에프건설"/>
    <s v="546227"/>
    <s v="서부NW운용본부"/>
    <s v="546246"/>
    <s v="서부액세스운용센터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51"/>
    <s v="(주)에스엘테크"/>
    <s v="546483"/>
    <s v="대구/경북고객본부"/>
    <s v="546511"/>
    <s v="경북서부지사"/>
    <s v="KE00000"/>
    <s v="B2B"/>
    <s v="KE20000"/>
    <s v="Enterprise CT"/>
    <s v="KE27000"/>
    <x v="1"/>
    <s v="KE28K04"/>
    <s v="Flexline"/>
    <s v="BM10282"/>
    <s v="FlexLine"/>
    <x v="0"/>
    <s v="Y"/>
    <s v="Y"/>
    <m/>
    <n v="0"/>
    <n v="0"/>
    <n v="0"/>
    <n v="0"/>
    <n v="0"/>
    <n v="0"/>
    <n v="0"/>
    <n v="0"/>
    <n v="0"/>
    <n v="0"/>
    <n v="23000"/>
    <n v="115000"/>
  </r>
  <r>
    <x v="51"/>
    <s v="(주)에스엘테크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1424"/>
    <n v="12328"/>
    <n v="13024"/>
    <n v="14458"/>
    <n v="11890"/>
    <n v="12197"/>
    <n v="13021"/>
    <n v="14647"/>
    <n v="14420"/>
    <n v="14812"/>
    <n v="15824"/>
    <n v="11379"/>
  </r>
  <r>
    <x v="51"/>
    <s v="(주)에스엘테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680"/>
    <n v="4680"/>
    <n v="4680"/>
    <n v="4680"/>
    <n v="4680"/>
    <n v="4680"/>
    <n v="4680"/>
    <n v="4680"/>
    <n v="4680"/>
    <n v="4680"/>
    <n v="4680"/>
    <n v="4680"/>
  </r>
  <r>
    <x v="51"/>
    <s v="(주)에스엘테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0"/>
    <n v="0"/>
    <n v="0"/>
    <n v="0"/>
    <n v="0"/>
    <n v="0"/>
    <n v="32728"/>
  </r>
  <r>
    <x v="51"/>
    <s v="(주)에스엘테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3006"/>
    <n v="27492"/>
    <n v="28188"/>
    <n v="15254"/>
    <n v="16443"/>
    <n v="14166"/>
    <n v="24258"/>
    <n v="18632"/>
    <n v="26013"/>
    <n v="7569"/>
    <n v="16979"/>
    <n v="5104"/>
  </r>
  <r>
    <x v="51"/>
    <s v="(주)에스엘테크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51"/>
    <s v="(주)에스엘테크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51"/>
    <s v="(주)에스엘테크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51"/>
    <s v="(주)에스엘테크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51"/>
    <s v="(주)에스엘테크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0"/>
    <n v="0"/>
    <n v="0"/>
    <n v="0"/>
    <n v="0"/>
    <n v="0"/>
    <n v="0"/>
    <n v="0"/>
    <n v="0"/>
    <n v="0"/>
    <n v="0"/>
    <n v="0"/>
  </r>
  <r>
    <x v="51"/>
    <s v="(주)에스엘테크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1300"/>
    <n v="51300"/>
    <n v="51300"/>
    <n v="51300"/>
    <n v="51300"/>
    <n v="51300"/>
    <n v="51300"/>
    <n v="51300"/>
    <n v="51300"/>
    <n v="51300"/>
    <n v="51300"/>
    <n v="51300"/>
  </r>
  <r>
    <x v="51"/>
    <s v="(주)에스엘테크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720"/>
    <n v="2720"/>
    <n v="2720"/>
    <n v="2720"/>
    <n v="2678"/>
    <n v="2678"/>
  </r>
  <r>
    <x v="51"/>
    <s v="(주)에스엘테크"/>
    <s v="546483"/>
    <s v="대구/경북고객본부"/>
    <s v="546502"/>
    <s v="서대구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51"/>
    <s v="(주)에스엘테크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0"/>
    <n v="0"/>
    <n v="0"/>
    <n v="0"/>
    <n v="0"/>
    <n v="0"/>
    <n v="0"/>
    <n v="-2264"/>
    <n v="-2290"/>
    <n v="-2240"/>
    <n v="-2212"/>
    <n v="-2258"/>
  </r>
  <r>
    <x v="51"/>
    <s v="(주)에스엘테크"/>
    <s v="546517"/>
    <s v="대구/경북법인고객본부"/>
    <s v="546540"/>
    <s v="경북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0"/>
    <n v="0"/>
    <n v="0"/>
    <n v="0"/>
    <n v="0"/>
    <n v="0"/>
    <n v="0"/>
    <n v="0"/>
    <n v="0"/>
    <n v="0"/>
    <n v="0"/>
    <n v="0"/>
  </r>
  <r>
    <x v="51"/>
    <s v="(주)에스엘테크"/>
    <s v="546517"/>
    <s v="대구/경북법인고객본부"/>
    <s v="546540"/>
    <s v="경북법인고객담당"/>
    <s v="TC00000"/>
    <s v="B2C"/>
    <s v="MB10000"/>
    <s v="무선"/>
    <s v="MB1G000"/>
    <x v="14"/>
    <s v="MB1GK03"/>
    <s v="5G 기타부가"/>
    <s v="BM10092"/>
    <s v="5G 기타부가"/>
    <x v="0"/>
    <s v="Y"/>
    <s v="Y"/>
    <m/>
    <n v="0"/>
    <n v="0"/>
    <n v="0"/>
    <n v="0"/>
    <n v="0"/>
    <n v="0"/>
    <n v="0"/>
    <n v="0"/>
    <n v="0"/>
    <n v="0"/>
    <n v="0"/>
    <n v="0"/>
  </r>
  <r>
    <x v="51"/>
    <s v="(주)에스엘테크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413"/>
    <s v="5G 밀리의서재"/>
    <x v="0"/>
    <s v="Y"/>
    <s v="Y"/>
    <m/>
    <n v="0"/>
    <n v="0"/>
    <n v="0"/>
    <n v="0"/>
    <n v="0"/>
    <n v="0"/>
    <n v="0"/>
    <n v="0"/>
    <n v="0"/>
    <n v="0"/>
    <n v="0"/>
    <n v="9900"/>
  </r>
  <r>
    <x v="51"/>
    <s v="(주)에스엘테크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0"/>
    <n v="0"/>
    <n v="0"/>
    <n v="0"/>
    <n v="0"/>
    <n v="1760"/>
    <n v="152"/>
    <n v="0"/>
    <n v="0"/>
    <n v="0"/>
  </r>
  <r>
    <x v="51"/>
    <s v="(주)에스엘테크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0"/>
    <n v="0"/>
    <n v="0"/>
    <n v="0"/>
    <n v="0"/>
    <n v="0"/>
    <n v="0"/>
    <n v="88676.043000000005"/>
    <n v="137031.74"/>
    <n v="137031.74"/>
    <n v="137031.74"/>
    <n v="137310.74"/>
  </r>
  <r>
    <x v="51"/>
    <s v="(주)에스엘테크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Y"/>
    <s v="Y"/>
    <m/>
    <n v="0"/>
    <n v="0"/>
    <n v="0"/>
    <n v="0"/>
    <n v="0"/>
    <n v="0"/>
    <n v="0"/>
    <n v="21623"/>
    <n v="135773"/>
    <n v="135773"/>
    <n v="135773"/>
    <n v="135773"/>
  </r>
  <r>
    <x v="51"/>
    <s v="(주)에스엘테크"/>
    <s v="540026"/>
    <s v="영업·채널본부"/>
    <s v="540026"/>
    <s v="(자체)영업·채널본부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300"/>
    <n v="0"/>
    <n v="0"/>
    <n v="0"/>
    <n v="0"/>
    <n v="0"/>
    <n v="550"/>
    <n v="0"/>
    <n v="0"/>
  </r>
  <r>
    <x v="52"/>
    <s v="(주)에스엠디에스피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41092"/>
    <n v="135456"/>
    <n v="141790"/>
    <n v="141014"/>
    <n v="134193"/>
    <n v="131819"/>
    <n v="132820"/>
    <n v="130132"/>
    <n v="135524"/>
    <n v="133789"/>
    <n v="136913"/>
    <n v="142616"/>
  </r>
  <r>
    <x v="52"/>
    <s v="(주)에스엠디에스피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Y"/>
    <s v="Y"/>
    <m/>
    <n v="0"/>
    <n v="0"/>
    <n v="0"/>
    <n v="0"/>
    <n v="0"/>
    <n v="0"/>
    <n v="387"/>
    <n v="4000"/>
    <n v="4000"/>
    <n v="4000"/>
    <n v="4000"/>
    <n v="4000"/>
  </r>
  <r>
    <x v="52"/>
    <s v="(주)에스엠디에스피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60"/>
    <n v="0"/>
    <n v="0"/>
    <n v="0"/>
  </r>
  <r>
    <x v="52"/>
    <s v="(주)에스엠디에스피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6560"/>
    <n v="16560"/>
    <n v="16560"/>
    <n v="16560"/>
    <n v="16560"/>
    <n v="16560"/>
    <n v="16560"/>
    <n v="16560"/>
    <n v="16560"/>
    <n v="16560"/>
    <n v="16560"/>
    <n v="16560"/>
  </r>
  <r>
    <x v="52"/>
    <s v="(주)에스엠디에스피"/>
    <s v="546483"/>
    <s v="대구/경북고객본부"/>
    <s v="546511"/>
    <s v="경북서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4000"/>
    <n v="4000"/>
    <n v="1000"/>
    <n v="0"/>
    <n v="0"/>
    <n v="0"/>
    <n v="0"/>
    <n v="0"/>
    <n v="0"/>
    <n v="0"/>
    <n v="0"/>
  </r>
  <r>
    <x v="52"/>
    <s v="(주)에스엠디에스피"/>
    <s v="546483"/>
    <s v="대구/경북고객본부"/>
    <s v="546511"/>
    <s v="경북서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11271"/>
    <n v="0"/>
    <n v="0"/>
    <n v="0"/>
    <n v="0"/>
    <n v="0"/>
    <n v="867"/>
    <n v="0"/>
    <n v="0"/>
    <n v="0"/>
    <n v="0"/>
  </r>
  <r>
    <x v="52"/>
    <s v="(주)에스엠디에스피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52"/>
    <s v="(주)에스엠디에스피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78"/>
    <n v="0"/>
    <n v="0"/>
    <n v="39"/>
    <n v="39"/>
    <n v="273"/>
    <n v="0"/>
    <n v="0"/>
    <n v="39"/>
    <n v="78"/>
    <n v="78"/>
  </r>
  <r>
    <x v="52"/>
    <s v="(주)에스엠디에스피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59"/>
    <n v="58"/>
    <n v="0"/>
    <n v="0"/>
    <n v="0"/>
    <n v="0"/>
    <n v="304"/>
    <n v="58"/>
    <n v="942"/>
    <n v="0"/>
    <n v="29"/>
    <n v="232"/>
  </r>
  <r>
    <x v="52"/>
    <s v="(주)에스엠디에스피"/>
    <s v="546483"/>
    <s v="대구/경북고객본부"/>
    <s v="546511"/>
    <s v="경북서부지사"/>
    <s v="TC00000"/>
    <s v="B2C"/>
    <s v="FC30000"/>
    <s v="인터넷"/>
    <s v="FC35000"/>
    <x v="23"/>
    <s v="FC35K03"/>
    <s v="GiGA 2.5기가"/>
    <s v="BM10044"/>
    <s v="오피스넷 프리미엄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52"/>
    <s v="(주)에스엠디에스피"/>
    <s v="546483"/>
    <s v="대구/경북고객본부"/>
    <s v="546511"/>
    <s v="경북서부지사"/>
    <s v="TC00000"/>
    <s v="B2C"/>
    <s v="FC30000"/>
    <s v="인터넷"/>
    <s v="FC35000"/>
    <x v="23"/>
    <s v="FC35K02"/>
    <s v="GiGA 5기가"/>
    <s v="BM10042"/>
    <s v="오피스넷 프리미엄플러스"/>
    <x v="0"/>
    <s v="N"/>
    <s v="Y"/>
    <m/>
    <n v="63000"/>
    <n v="63000"/>
    <n v="63000"/>
    <n v="63000"/>
    <n v="63000"/>
    <n v="63000"/>
    <n v="63000"/>
    <n v="63000"/>
    <n v="63000"/>
    <n v="63000"/>
    <n v="63000"/>
    <n v="63000"/>
  </r>
  <r>
    <x v="52"/>
    <s v="(주)에스엠디에스피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70000"/>
    <n v="70000"/>
    <n v="70000"/>
    <n v="70000"/>
    <n v="70000"/>
    <n v="70000"/>
    <n v="70000"/>
    <n v="70000"/>
    <n v="70000"/>
    <n v="70000"/>
    <n v="70000"/>
    <n v="70000"/>
  </r>
  <r>
    <x v="52"/>
    <s v="(주)에스엠디에스피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49500"/>
    <n v="49500"/>
    <n v="49500"/>
    <n v="49500"/>
    <n v="49500"/>
    <n v="49500"/>
    <n v="49500"/>
    <n v="49500"/>
    <n v="49500"/>
    <n v="49500"/>
    <n v="49500"/>
    <n v="49500"/>
  </r>
  <r>
    <x v="52"/>
    <s v="(주)에스엠디에스피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52"/>
    <s v="(주)에스엠디에스피"/>
    <s v="546483"/>
    <s v="대구/경북고객본부"/>
    <s v="546511"/>
    <s v="경북서부지사"/>
    <s v="TF00000"/>
    <s v="기타"/>
    <s v="TF10000"/>
    <s v="기타사업"/>
    <s v="TF11000"/>
    <x v="24"/>
    <s v="TF11K04"/>
    <s v="중단기타통신사업"/>
    <s v="BM00960"/>
    <s v="홈매니저"/>
    <x v="0"/>
    <s v="N"/>
    <s v="Y"/>
    <m/>
    <n v="1000"/>
    <n v="1000"/>
    <n v="1000"/>
    <n v="1000"/>
    <n v="1000"/>
    <n v="300"/>
    <n v="0"/>
    <n v="0"/>
    <n v="0"/>
    <n v="0"/>
    <n v="0"/>
    <n v="0"/>
  </r>
  <r>
    <x v="52"/>
    <s v="(주)에스엠디에스피"/>
    <s v="546793"/>
    <s v="충남/충북고객본부"/>
    <s v="546823"/>
    <s v="천안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52"/>
    <s v="(주)에스엠디에스피"/>
    <s v="546793"/>
    <s v="충남/충북고객본부"/>
    <s v="546823"/>
    <s v="천안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52"/>
    <s v="(주)에스엠디에스피"/>
    <s v="546793"/>
    <s v="충남/충북고객본부"/>
    <s v="546823"/>
    <s v="천안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52"/>
    <s v="(주)에스엠디에스피"/>
    <s v="546793"/>
    <s v="충남/충북고객본부"/>
    <s v="546823"/>
    <s v="천안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53"/>
    <s v="(주)여양산업개발(주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53"/>
    <s v="(주)여양산업개발(주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500"/>
    <n v="2500"/>
    <n v="2500"/>
    <n v="2500"/>
    <n v="2500"/>
    <n v="2500"/>
    <n v="2500"/>
    <n v="2500"/>
    <n v="2500"/>
    <n v="2500"/>
    <n v="2500"/>
    <n v="2500"/>
  </r>
  <r>
    <x v="53"/>
    <s v="(주)여양산업개발(주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53"/>
    <s v="(주)여양산업개발(주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101"/>
    <n v="246"/>
    <n v="667"/>
    <n v="174"/>
    <n v="217"/>
    <n v="667"/>
    <n v="710"/>
    <n v="333"/>
    <n v="754"/>
    <n v="375"/>
    <n v="551"/>
    <n v="667"/>
  </r>
  <r>
    <x v="53"/>
    <s v="(주)여양산업개발(주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7700"/>
    <n v="7700"/>
    <n v="7700"/>
  </r>
  <r>
    <x v="53"/>
    <s v="(주)여양산업개발(주"/>
    <s v="546483"/>
    <s v="대구/경북고객본부"/>
    <s v="546505"/>
    <s v="동대구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53"/>
    <s v="(주)여양산업개발(주"/>
    <s v="546483"/>
    <s v="대구/경북고객본부"/>
    <s v="546502"/>
    <s v="서대구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13000"/>
    <n v="13000"/>
    <n v="13000"/>
    <n v="13000"/>
    <n v="13000"/>
    <n v="13000"/>
    <n v="13000"/>
    <n v="13000"/>
    <n v="13000"/>
    <n v="13000"/>
    <n v="13000"/>
    <n v="13000"/>
  </r>
  <r>
    <x v="54"/>
    <s v="(주)영산건설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1"/>
    <s v="Y"/>
    <s v="Y"/>
    <m/>
    <n v="0"/>
    <n v="647"/>
    <n v="647"/>
    <n v="647"/>
    <n v="647"/>
    <n v="647"/>
    <n v="647"/>
    <n v="647"/>
    <n v="647"/>
    <n v="647"/>
    <n v="647"/>
    <n v="647"/>
  </r>
  <r>
    <x v="54"/>
    <s v="(주)영산건설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0"/>
    <s v="Y"/>
    <s v="Y"/>
    <m/>
    <n v="0"/>
    <n v="6287"/>
    <n v="11000"/>
    <n v="11000"/>
    <n v="11000"/>
    <n v="11000"/>
    <n v="11000"/>
    <n v="11000"/>
    <n v="11000"/>
    <n v="11000"/>
    <n v="733"/>
    <n v="0"/>
  </r>
  <r>
    <x v="54"/>
    <s v="(주)영산건설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4"/>
    <s v="GTV 에센스"/>
    <x v="1"/>
    <s v="N"/>
    <s v="Y"/>
    <m/>
    <n v="412"/>
    <n v="412"/>
    <n v="412"/>
    <n v="412"/>
    <n v="412"/>
    <n v="412"/>
    <n v="412"/>
    <n v="412"/>
    <n v="404"/>
    <n v="0"/>
    <n v="0"/>
    <n v="0"/>
  </r>
  <r>
    <x v="54"/>
    <s v="(주)영산건설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3387"/>
  </r>
  <r>
    <x v="54"/>
    <s v="(주)영산건설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677"/>
  </r>
  <r>
    <x v="54"/>
    <s v="(주)영산건설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0"/>
    <n v="1714"/>
    <n v="3000"/>
    <n v="3000"/>
    <n v="3000"/>
    <n v="3000"/>
    <n v="3000"/>
    <n v="3000"/>
    <n v="3000"/>
    <n v="3000"/>
    <n v="3000"/>
    <n v="3000"/>
  </r>
  <r>
    <x v="54"/>
    <s v="(주)영산건설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618"/>
    <n v="618"/>
    <n v="618"/>
    <n v="618"/>
    <n v="618"/>
    <n v="618"/>
    <n v="618"/>
    <n v="618"/>
    <n v="606"/>
    <n v="0"/>
    <n v="0"/>
    <n v="0"/>
  </r>
  <r>
    <x v="54"/>
    <s v="(주)영산건설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5645"/>
  </r>
  <r>
    <x v="54"/>
    <s v="(주)영산건설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856"/>
    <n v="856"/>
    <n v="856"/>
    <n v="856"/>
    <n v="856"/>
    <n v="856"/>
    <n v="856"/>
    <n v="856"/>
    <n v="856"/>
    <n v="856"/>
    <n v="856"/>
  </r>
  <r>
    <x v="54"/>
    <s v="(주)영산건설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11428"/>
    <n v="20000"/>
    <n v="20000"/>
    <n v="20000"/>
    <n v="20000"/>
    <n v="20000"/>
    <n v="20000"/>
    <n v="20000"/>
    <n v="20000"/>
    <n v="1333"/>
    <n v="0"/>
  </r>
  <r>
    <x v="54"/>
    <s v="(주)영산건설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225"/>
  </r>
  <r>
    <x v="54"/>
    <s v="(주)영산건설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571"/>
    <n v="1000"/>
    <n v="1000"/>
    <n v="1000"/>
    <n v="1000"/>
    <n v="1000"/>
    <n v="1000"/>
    <n v="1000"/>
    <n v="1000"/>
    <n v="66"/>
    <n v="0"/>
  </r>
  <r>
    <x v="54"/>
    <s v="(주)영산건설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9913"/>
    <n v="33675"/>
    <n v="34970"/>
    <n v="37975"/>
    <n v="35524"/>
    <n v="40586"/>
    <n v="35378"/>
    <n v="32225"/>
    <n v="37967"/>
    <n v="32147"/>
    <n v="32453"/>
    <n v="36540"/>
  </r>
  <r>
    <x v="54"/>
    <s v="(주)영산건설"/>
    <s v="546483"/>
    <s v="대구/경북고객본부"/>
    <s v="546511"/>
    <s v="경북서부지사"/>
    <s v="TC00000"/>
    <s v="B2C"/>
    <s v="TC60000"/>
    <s v="Customer Incubation"/>
    <s v="KEB4000"/>
    <x v="4"/>
    <s v="KEB4K07"/>
    <s v="홈지능망부가기타"/>
    <s v="BM00142"/>
    <s v="패스콜"/>
    <x v="0"/>
    <s v="N"/>
    <s v="Y"/>
    <m/>
    <n v="1741"/>
    <n v="1936"/>
    <n v="1702"/>
    <n v="1741"/>
    <n v="2014"/>
    <n v="2443"/>
    <n v="1819"/>
    <n v="1273"/>
    <n v="2170"/>
    <n v="2209"/>
    <n v="2053"/>
    <n v="2248"/>
  </r>
  <r>
    <x v="54"/>
    <s v="(주)영산건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7600"/>
    <n v="7600"/>
    <n v="7600"/>
    <n v="7600"/>
    <n v="7600"/>
    <n v="7600"/>
    <n v="7600"/>
    <n v="7600"/>
    <n v="7600"/>
    <n v="7600"/>
    <n v="7600"/>
    <n v="7600"/>
  </r>
  <r>
    <x v="54"/>
    <s v="(주)영산건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39"/>
    <n v="0"/>
    <n v="0"/>
    <n v="0"/>
    <n v="0"/>
    <n v="0"/>
    <n v="0"/>
    <n v="0"/>
    <n v="0"/>
    <n v="0"/>
    <n v="0"/>
  </r>
  <r>
    <x v="54"/>
    <s v="(주)영산건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159"/>
    <n v="290"/>
    <n v="0"/>
    <n v="0"/>
    <n v="0"/>
    <n v="0"/>
    <n v="0"/>
    <n v="0"/>
    <n v="0"/>
    <n v="0"/>
    <n v="0"/>
  </r>
  <r>
    <x v="54"/>
    <s v="(주)영산건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1697"/>
    <n v="1697"/>
    <n v="1697"/>
    <n v="1707"/>
    <n v="962"/>
    <n v="962"/>
    <n v="962"/>
    <n v="962"/>
    <n v="962"/>
    <n v="962"/>
    <n v="962"/>
    <n v="962"/>
  </r>
  <r>
    <x v="54"/>
    <s v="(주)영산건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0"/>
    <n v="0"/>
    <n v="962"/>
    <n v="962"/>
    <n v="962"/>
    <n v="962"/>
    <n v="1924"/>
    <n v="1924"/>
    <n v="34652"/>
    <n v="34652"/>
  </r>
  <r>
    <x v="54"/>
    <s v="(주)영산건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7000"/>
    <n v="57000"/>
    <n v="57000"/>
    <n v="57000"/>
    <n v="57000"/>
    <n v="57000"/>
    <n v="57000"/>
    <n v="57000"/>
    <n v="57000"/>
    <n v="57000"/>
    <n v="57000"/>
    <n v="57000"/>
  </r>
  <r>
    <x v="54"/>
    <s v="(주)영산건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0"/>
    <n v="0"/>
    <n v="29678"/>
    <n v="46000"/>
    <n v="46000"/>
    <n v="46000"/>
    <n v="85867"/>
    <n v="92000"/>
    <n v="92000"/>
    <n v="80129"/>
  </r>
  <r>
    <x v="54"/>
    <s v="(주)영산건설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35"/>
    <s v="오피스넷 슬림"/>
    <x v="1"/>
    <s v="Y"/>
    <s v="Y"/>
    <m/>
    <n v="0"/>
    <n v="0"/>
    <n v="13637"/>
    <n v="0"/>
    <n v="0"/>
    <n v="0"/>
    <n v="0"/>
    <n v="0"/>
    <n v="0"/>
    <n v="0"/>
    <n v="0"/>
    <n v="0"/>
  </r>
  <r>
    <x v="54"/>
    <s v="(주)영산건설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35"/>
    <s v="오피스넷 슬림"/>
    <x v="0"/>
    <s v="Y"/>
    <s v="Y"/>
    <m/>
    <n v="0"/>
    <n v="0"/>
    <n v="22580"/>
    <n v="28000"/>
    <n v="28000"/>
    <n v="28000"/>
    <n v="28000"/>
    <n v="28000"/>
    <n v="28000"/>
    <n v="28000"/>
    <n v="21467"/>
    <n v="0"/>
  </r>
  <r>
    <x v="54"/>
    <s v="(주)영산건설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3"/>
    <s v="인터넷 슬림 프리미엄"/>
    <x v="0"/>
    <s v="N"/>
    <s v="Y"/>
    <m/>
    <n v="22950"/>
    <n v="22950"/>
    <n v="22950"/>
    <n v="22950"/>
    <n v="22950"/>
    <n v="22950"/>
    <n v="22950"/>
    <n v="22950"/>
    <n v="22950"/>
    <n v="22950"/>
    <n v="22950"/>
    <n v="22950"/>
  </r>
  <r>
    <x v="54"/>
    <s v="(주)영산건설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Y"/>
    <s v="Y"/>
    <m/>
    <n v="0"/>
    <n v="0"/>
    <n v="962"/>
    <n v="962"/>
    <n v="962"/>
    <n v="962"/>
    <n v="962"/>
    <n v="962"/>
    <n v="962"/>
    <n v="962"/>
    <n v="962"/>
    <n v="962"/>
  </r>
  <r>
    <x v="54"/>
    <s v="(주)영산건설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1"/>
    <s v="Y"/>
    <s v="Y"/>
    <m/>
    <n v="0"/>
    <n v="0"/>
    <n v="0"/>
    <n v="0"/>
    <n v="0"/>
    <n v="0"/>
    <n v="0"/>
    <n v="0"/>
    <n v="0"/>
    <n v="0"/>
    <n v="0"/>
    <n v="26364"/>
  </r>
  <r>
    <x v="54"/>
    <s v="(주)영산건설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54"/>
    <s v="(주)영산건설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5161"/>
    <n v="8000"/>
    <n v="8000"/>
    <n v="8000"/>
    <n v="8000"/>
    <n v="8000"/>
    <n v="8000"/>
    <n v="5935"/>
  </r>
  <r>
    <x v="54"/>
    <s v="(주)영산건설"/>
    <s v="546483"/>
    <s v="대구/경북고객본부"/>
    <s v="546484"/>
    <s v="영업기획담당"/>
    <s v="TC00000"/>
    <s v="B2C"/>
    <s v="MB10000"/>
    <s v="무선"/>
    <s v="MB11000"/>
    <x v="13"/>
    <s v="MB11K12"/>
    <s v="3G 기타부가"/>
    <s v="BM00780"/>
    <s v="3G 기타부가"/>
    <x v="0"/>
    <s v="Y"/>
    <s v="Y"/>
    <m/>
    <n v="0"/>
    <n v="0"/>
    <n v="0"/>
    <n v="0"/>
    <n v="0"/>
    <n v="0"/>
    <n v="560"/>
    <n v="560"/>
    <n v="560"/>
    <n v="0"/>
    <n v="0"/>
    <n v="0"/>
  </r>
  <r>
    <x v="54"/>
    <s v="(주)영산건설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600"/>
    <n v="0"/>
    <n v="60"/>
    <n v="0"/>
    <n v="0"/>
    <n v="0"/>
  </r>
  <r>
    <x v="54"/>
    <s v="(주)영산건설"/>
    <s v="540002"/>
    <s v="마케팅혁신본부"/>
    <s v="540023"/>
    <s v="유선정책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55"/>
    <s v="(주)영호엔지니어링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87567"/>
    <n v="89778"/>
    <n v="90061"/>
    <n v="90350"/>
    <n v="89837"/>
    <n v="91376"/>
    <n v="89275"/>
    <n v="87764"/>
    <n v="92183"/>
    <n v="89166"/>
    <n v="87306"/>
    <n v="89672"/>
  </r>
  <r>
    <x v="55"/>
    <s v="(주)영호엔지니어링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180"/>
    <n v="0"/>
    <n v="0"/>
    <n v="0"/>
    <n v="0"/>
    <n v="0"/>
    <n v="0"/>
    <n v="0"/>
    <n v="0"/>
    <n v="0"/>
    <n v="0"/>
  </r>
  <r>
    <x v="55"/>
    <s v="(주)영호엔지니어링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55"/>
    <s v="(주)영호엔지니어링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55"/>
    <s v="(주)영호엔지니어링"/>
    <s v="546483"/>
    <s v="대구/경북고객본부"/>
    <s v="546511"/>
    <s v="경북서부지사"/>
    <s v="TC00000"/>
    <s v="B2C"/>
    <s v="TC50000"/>
    <s v="미디어"/>
    <s v="TC52000"/>
    <x v="25"/>
    <s v="TC52K01"/>
    <s v="GTS Biz"/>
    <s v="BM00981"/>
    <s v="GTS 슬림 비즈"/>
    <x v="0"/>
    <s v="N"/>
    <s v="Y"/>
    <m/>
    <n v="17600"/>
    <n v="17600"/>
    <n v="17600"/>
    <n v="17600"/>
    <n v="17600"/>
    <n v="17600"/>
    <n v="17600"/>
    <n v="17600"/>
    <n v="17600"/>
    <n v="17600"/>
    <n v="17600"/>
    <n v="17600"/>
  </r>
  <r>
    <x v="55"/>
    <s v="(주)영호엔지니어링"/>
    <s v="546483"/>
    <s v="대구/경북고객본부"/>
    <s v="546511"/>
    <s v="경북서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6936"/>
    <n v="1296"/>
    <n v="648"/>
    <n v="7803"/>
    <n v="10509"/>
    <n v="5508"/>
    <n v="12216"/>
    <n v="17364"/>
    <n v="7452"/>
    <n v="6936"/>
    <n v="0"/>
    <n v="0"/>
  </r>
  <r>
    <x v="55"/>
    <s v="(주)영호엔지니어링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1360"/>
    <n v="21360"/>
    <n v="21360"/>
    <n v="21360"/>
    <n v="21360"/>
    <n v="21360"/>
    <n v="21360"/>
    <n v="21360"/>
    <n v="21360"/>
    <n v="21360"/>
    <n v="21360"/>
    <n v="21360"/>
  </r>
  <r>
    <x v="55"/>
    <s v="(주)영호엔지니어링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17"/>
    <n v="0"/>
    <n v="78"/>
    <n v="39"/>
    <n v="78"/>
    <n v="78"/>
    <n v="117"/>
    <n v="0"/>
    <n v="39"/>
    <n v="0"/>
    <n v="39"/>
    <n v="0"/>
  </r>
  <r>
    <x v="55"/>
    <s v="(주)영호엔지니어링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362"/>
    <n v="1087"/>
    <n v="753"/>
    <n v="1870"/>
    <n v="1159"/>
    <n v="2392"/>
    <n v="232"/>
    <n v="275"/>
    <n v="928"/>
    <n v="637"/>
    <n v="333"/>
    <n v="159"/>
  </r>
  <r>
    <x v="55"/>
    <s v="(주)영호엔지니어링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39"/>
    <n v="0"/>
    <n v="0"/>
    <n v="0"/>
    <n v="0"/>
    <n v="0"/>
    <n v="39"/>
    <n v="0"/>
    <n v="0"/>
    <n v="0"/>
  </r>
  <r>
    <x v="55"/>
    <s v="(주)영호엔지니어링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97500"/>
    <n v="97500"/>
    <n v="97500"/>
    <n v="97500"/>
    <n v="97500"/>
    <n v="97500"/>
    <n v="97500"/>
    <n v="97500"/>
    <n v="97500"/>
    <n v="97500"/>
    <n v="97500"/>
    <n v="97500"/>
  </r>
  <r>
    <x v="55"/>
    <s v="(주)영호엔지니어링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55"/>
    <s v="(주)영호엔지니어링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25000"/>
  </r>
  <r>
    <x v="55"/>
    <s v="(주)영호엔지니어링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35"/>
    <s v="오피스넷 슬림"/>
    <x v="0"/>
    <s v="N"/>
    <s v="Y"/>
    <m/>
    <n v="75600"/>
    <n v="75600"/>
    <n v="75600"/>
    <n v="75600"/>
    <n v="75600"/>
    <n v="75600"/>
    <n v="75600"/>
    <n v="75600"/>
    <n v="75600"/>
    <n v="75600"/>
    <n v="75600"/>
    <n v="75600"/>
  </r>
  <r>
    <x v="55"/>
    <s v="(주)영호엔지니어링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55"/>
    <s v="(주)영호엔지니어링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34200"/>
    <n v="34200"/>
    <n v="34200"/>
    <n v="34200"/>
    <n v="34200"/>
    <n v="34200"/>
    <n v="34200"/>
    <n v="34200"/>
    <n v="34200"/>
    <n v="34200"/>
    <n v="34200"/>
    <n v="34200"/>
  </r>
  <r>
    <x v="55"/>
    <s v="(주)영호엔지니어링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735"/>
    <n v="735"/>
    <n v="745"/>
    <n v="0"/>
    <n v="0"/>
    <n v="0"/>
    <n v="0"/>
    <n v="0"/>
    <n v="0"/>
    <n v="0"/>
    <n v="0"/>
    <n v="0"/>
  </r>
  <r>
    <x v="56"/>
    <s v="(주)오일전자통신"/>
    <s v="540120"/>
    <s v="IPTV사업본부"/>
    <s v="540133"/>
    <s v="콘텐츠사업담당"/>
    <s v="TC00000"/>
    <s v="B2C"/>
    <s v="TC50000"/>
    <s v="미디어"/>
    <s v="TC55000"/>
    <x v="20"/>
    <s v="TC55K01"/>
    <s v="GTV PPV"/>
    <s v="BM00515"/>
    <s v="GTV 월정액"/>
    <x v="0"/>
    <s v="N"/>
    <s v="Y"/>
    <m/>
    <n v="13000"/>
    <n v="13000"/>
    <n v="13000"/>
    <n v="13000"/>
    <n v="13000"/>
    <n v="13000"/>
    <n v="13000"/>
    <n v="2935"/>
    <n v="0"/>
    <n v="0"/>
    <n v="0"/>
    <n v="0"/>
  </r>
  <r>
    <x v="56"/>
    <s v="(주)오일전자통신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0"/>
    <n v="0"/>
    <n v="0"/>
    <n v="0"/>
    <n v="0"/>
    <n v="0"/>
  </r>
  <r>
    <x v="56"/>
    <s v="(주)오일전자통신"/>
    <s v="546517"/>
    <s v="대구/경북법인고객본부"/>
    <s v="546540"/>
    <s v="경북법인고객담당"/>
    <s v="KE00000"/>
    <s v="B2B"/>
    <s v="KE20000"/>
    <s v="Enterprise CT"/>
    <s v="KE27000"/>
    <x v="1"/>
    <s v="KE27K07"/>
    <s v="GiGA Office"/>
    <s v="BM00911"/>
    <s v="GiGA office Compact"/>
    <x v="0"/>
    <s v="N"/>
    <s v="Y"/>
    <m/>
    <n v="511500"/>
    <n v="511500"/>
    <n v="511500"/>
    <n v="511500"/>
    <n v="511500"/>
    <n v="511500"/>
    <n v="511500"/>
    <n v="115500"/>
    <n v="0"/>
    <n v="0"/>
    <n v="0"/>
    <n v="0"/>
  </r>
  <r>
    <x v="56"/>
    <s v="(주)오일전자통신"/>
    <s v="546517"/>
    <s v="대구/경북법인고객본부"/>
    <s v="546540"/>
    <s v="경북법인고객담당"/>
    <s v="KE00000"/>
    <s v="B2B"/>
    <s v="KE20000"/>
    <s v="Enterprise CT"/>
    <s v="KE27000"/>
    <x v="1"/>
    <s v="KE27K07"/>
    <s v="GiGA Office"/>
    <s v="BM01176"/>
    <s v="GiGA office 부가서비스"/>
    <x v="0"/>
    <s v="N"/>
    <s v="Y"/>
    <m/>
    <n v="0"/>
    <n v="0"/>
    <n v="0"/>
    <n v="0"/>
    <n v="0"/>
    <n v="0"/>
    <n v="0"/>
    <n v="0"/>
    <n v="0"/>
    <n v="0"/>
    <n v="0"/>
    <n v="0"/>
  </r>
  <r>
    <x v="56"/>
    <s v="(주)오일전자통신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8362"/>
    <n v="38344"/>
    <n v="37901"/>
    <n v="37870"/>
    <n v="38123"/>
    <n v="37785"/>
    <n v="36070"/>
    <n v="8130"/>
    <n v="0"/>
    <n v="0"/>
    <n v="0"/>
    <n v="0"/>
  </r>
  <r>
    <x v="56"/>
    <s v="(주)오일전자통신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56"/>
    <s v="(주)오일전자통신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5436"/>
    <n v="-5571"/>
    <n v="-5707"/>
    <n v="-5731"/>
    <n v="-5838"/>
    <n v="-6016"/>
    <n v="-6250"/>
    <n v="-1970"/>
    <n v="-1985"/>
    <n v="-1945"/>
    <n v="-2362"/>
    <n v="-2496"/>
  </r>
  <r>
    <x v="56"/>
    <s v="(주)오일전자통신"/>
    <s v="546517"/>
    <s v="대구/경북법인고객본부"/>
    <s v="546540"/>
    <s v="경북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0"/>
    <n v="700"/>
    <n v="200"/>
    <n v="0"/>
    <n v="0"/>
    <n v="0"/>
    <n v="0"/>
    <n v="0"/>
    <n v="0"/>
    <n v="0"/>
    <n v="0"/>
    <n v="0"/>
  </r>
  <r>
    <x v="56"/>
    <s v="(주)오일전자통신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115"/>
    <s v="5G 지니뮤직"/>
    <x v="0"/>
    <s v="N"/>
    <s v="Y"/>
    <m/>
    <n v="0"/>
    <n v="0"/>
    <n v="0"/>
    <n v="0"/>
    <n v="0"/>
    <n v="0"/>
    <n v="0"/>
    <n v="0"/>
    <n v="0"/>
    <n v="0"/>
    <n v="0"/>
    <n v="0"/>
  </r>
  <r>
    <x v="56"/>
    <s v="(주)오일전자통신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414"/>
    <s v="5G 콘텐츠부가 기타"/>
    <x v="0"/>
    <s v="N"/>
    <s v="Y"/>
    <m/>
    <n v="0"/>
    <n v="0"/>
    <n v="0"/>
    <n v="0"/>
    <n v="0"/>
    <n v="0"/>
    <n v="0"/>
    <n v="0"/>
    <n v="0"/>
    <n v="0"/>
    <n v="0"/>
    <n v="261"/>
  </r>
  <r>
    <x v="56"/>
    <s v="(주)오일전자통신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3900"/>
    <n v="3793"/>
    <n v="3900"/>
    <n v="3900"/>
    <n v="3900"/>
    <n v="3900"/>
    <n v="3900"/>
    <n v="3900"/>
    <n v="3900"/>
    <n v="3900"/>
    <n v="3900"/>
    <n v="3900"/>
  </r>
  <r>
    <x v="56"/>
    <s v="(주)오일전자통신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1500"/>
    <n v="1482"/>
    <n v="1500"/>
    <n v="1500"/>
    <n v="1500"/>
    <n v="1500"/>
    <n v="1500"/>
    <n v="1500"/>
    <n v="1500"/>
    <n v="1000"/>
    <n v="500"/>
    <n v="500"/>
  </r>
  <r>
    <x v="56"/>
    <s v="(주)오일전자통신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0"/>
    <n v="0"/>
    <n v="0"/>
    <n v="0"/>
    <n v="0"/>
    <n v="0"/>
    <n v="0"/>
    <n v="0"/>
    <n v="0"/>
    <n v="0"/>
  </r>
  <r>
    <x v="56"/>
    <s v="(주)오일전자통신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426069.799"/>
    <n v="431872.875"/>
    <n v="433103.48300000001"/>
    <n v="434856.83299999998"/>
    <n v="435580.261"/>
    <n v="435580.261"/>
    <n v="435870.39899999998"/>
    <n v="447061.78100000002"/>
    <n v="436705.18300000002"/>
    <n v="387755.26899999997"/>
    <n v="344544.59100000001"/>
    <n v="344064.28600000002"/>
  </r>
  <r>
    <x v="56"/>
    <s v="(주)오일전자통신"/>
    <s v="546517"/>
    <s v="대구/경북법인고객본부"/>
    <s v="546540"/>
    <s v="경북법인고객담당"/>
    <s v="TC00000"/>
    <s v="B2C"/>
    <s v="MB10000"/>
    <s v="무선"/>
    <s v="MB12000"/>
    <x v="17"/>
    <s v="MB12K18"/>
    <s v="LTE 통화부가"/>
    <s v="BM00806"/>
    <s v="LTE 캐치콜"/>
    <x v="0"/>
    <s v="N"/>
    <s v="Y"/>
    <m/>
    <n v="500"/>
    <n v="500"/>
    <n v="500"/>
    <n v="500"/>
    <n v="500"/>
    <n v="500"/>
    <n v="500"/>
    <n v="500"/>
    <n v="500"/>
    <n v="500"/>
    <n v="500"/>
    <n v="500"/>
  </r>
  <r>
    <x v="56"/>
    <s v="(주)오일전자통신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2"/>
    <s v="LTE 데이터통화"/>
    <x v="0"/>
    <s v="N"/>
    <s v="Y"/>
    <m/>
    <n v="0"/>
    <n v="0"/>
    <n v="0"/>
    <n v="0"/>
    <n v="0"/>
    <n v="0"/>
    <n v="0"/>
    <n v="0"/>
    <n v="0"/>
    <n v="0"/>
    <n v="0"/>
    <n v="0"/>
  </r>
  <r>
    <x v="56"/>
    <s v="(주)오일전자통신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117651.889"/>
    <n v="117815.569"/>
    <n v="117896.38"/>
    <n v="117965.174"/>
    <n v="117961.671"/>
    <n v="118557.74400000001"/>
    <n v="118551.74400000001"/>
    <n v="118846.74400000001"/>
    <n v="118848.74400000001"/>
    <n v="118777.74400000001"/>
    <n v="118843.74400000001"/>
    <n v="118345.87"/>
  </r>
  <r>
    <x v="56"/>
    <s v="(주)오일전자통신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023"/>
    <s v="LTE 음성통화"/>
    <x v="0"/>
    <s v="N"/>
    <s v="Y"/>
    <m/>
    <n v="0"/>
    <n v="0"/>
    <n v="67"/>
    <n v="248"/>
    <n v="200"/>
    <n v="117"/>
    <n v="486"/>
    <n v="528"/>
    <n v="68"/>
    <n v="257"/>
    <n v="529"/>
    <n v="162"/>
  </r>
  <r>
    <x v="56"/>
    <s v="(주)오일전자통신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12000"/>
    <n v="12000"/>
    <n v="12000"/>
    <n v="12000"/>
    <n v="12000"/>
    <n v="12000"/>
    <n v="12000"/>
    <n v="2710"/>
    <n v="0"/>
    <n v="0"/>
    <n v="0"/>
    <n v="0"/>
  </r>
  <r>
    <x v="56"/>
    <s v="(주)오일전자통신"/>
    <s v="546517"/>
    <s v="대구/경북법인고객본부"/>
    <s v="546540"/>
    <s v="경북법인고객담당"/>
    <s v="TC00000"/>
    <s v="B2C"/>
    <s v="FC10000"/>
    <s v="유선통화"/>
    <s v="FC16000"/>
    <x v="12"/>
    <s v="FC16K01"/>
    <s v="무선국제전화"/>
    <s v="BM00276"/>
    <s v="001 KT무선국제"/>
    <x v="0"/>
    <s v="N"/>
    <s v="Y"/>
    <m/>
    <n v="0"/>
    <n v="0"/>
    <n v="0"/>
    <n v="0"/>
    <n v="0"/>
    <n v="0"/>
    <n v="0"/>
    <n v="0"/>
    <n v="7072"/>
    <n v="0"/>
    <n v="0"/>
    <n v="0"/>
  </r>
  <r>
    <x v="56"/>
    <s v="(주)오일전자통신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400"/>
    <n v="10400"/>
    <n v="10400"/>
    <n v="5200"/>
    <n v="1174"/>
    <n v="0"/>
    <n v="0"/>
    <n v="0"/>
    <n v="0"/>
  </r>
  <r>
    <x v="56"/>
    <s v="(주)오일전자통신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"/>
    <n v="273"/>
    <n v="312"/>
    <n v="39"/>
    <n v="117"/>
    <n v="78"/>
    <n v="0"/>
    <n v="0"/>
    <n v="0"/>
    <n v="0"/>
    <n v="0"/>
    <n v="0"/>
  </r>
  <r>
    <x v="56"/>
    <s v="(주)오일전자통신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16"/>
    <n v="913"/>
    <n v="261"/>
    <n v="638"/>
    <n v="0"/>
    <n v="159"/>
    <n v="0"/>
    <n v="0"/>
    <n v="0"/>
    <n v="0"/>
    <n v="0"/>
    <n v="0"/>
  </r>
  <r>
    <x v="56"/>
    <s v="(주)오일전자통신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78"/>
    <n v="0"/>
    <n v="0"/>
    <n v="0"/>
    <n v="0"/>
    <n v="0"/>
    <n v="0"/>
    <n v="0"/>
    <n v="0"/>
  </r>
  <r>
    <x v="56"/>
    <s v="(주)오일전자통신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4300"/>
    <n v="54300"/>
    <n v="54300"/>
    <n v="54300"/>
    <n v="54300"/>
    <n v="54300"/>
    <n v="54300"/>
    <n v="35487"/>
    <n v="30000"/>
    <n v="30000"/>
    <n v="30000"/>
    <n v="30000"/>
  </r>
  <r>
    <x v="57"/>
    <s v="(주)원스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52089"/>
    <n v="52498"/>
    <n v="51657"/>
    <n v="50776"/>
    <n v="49470"/>
    <n v="49519"/>
    <n v="47289"/>
    <n v="49789"/>
    <n v="50439"/>
    <n v="50616"/>
    <n v="53114"/>
    <n v="50033"/>
  </r>
  <r>
    <x v="57"/>
    <s v="(주)원스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57"/>
    <s v="(주)원스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57"/>
    <s v="(주)원스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57"/>
    <s v="(주)원스"/>
    <s v="546483"/>
    <s v="대구/경북고객본부"/>
    <s v="546514"/>
    <s v="경북북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57"/>
    <s v="(주)원스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6560"/>
    <n v="16560"/>
    <n v="16560"/>
    <n v="16560"/>
    <n v="16560"/>
    <n v="16560"/>
    <n v="16560"/>
    <n v="16560"/>
    <n v="16560"/>
    <n v="16560"/>
    <n v="16560"/>
    <n v="16560"/>
  </r>
  <r>
    <x v="57"/>
    <s v="(주)원스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700"/>
    <n v="2700"/>
    <n v="2700"/>
    <n v="2700"/>
    <n v="2700"/>
    <n v="2700"/>
    <n v="2700"/>
    <n v="2700"/>
    <n v="2700"/>
    <n v="2700"/>
    <n v="2700"/>
    <n v="2700"/>
  </r>
  <r>
    <x v="57"/>
    <s v="(주)원스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78"/>
    <n v="0"/>
    <n v="0"/>
    <n v="117"/>
    <n v="39"/>
    <n v="39"/>
    <n v="39"/>
    <n v="39"/>
    <n v="0"/>
    <n v="0"/>
    <n v="78"/>
  </r>
  <r>
    <x v="57"/>
    <s v="(주)원스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87"/>
    <n v="58"/>
    <n v="870"/>
    <n v="0"/>
    <n v="0"/>
    <n v="0"/>
    <n v="0"/>
    <n v="0"/>
    <n v="145"/>
    <n v="232"/>
    <n v="0"/>
  </r>
  <r>
    <x v="57"/>
    <s v="(주)원스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39"/>
    <n v="78"/>
    <n v="39"/>
    <n v="0"/>
    <n v="0"/>
    <n v="39"/>
    <n v="0"/>
    <n v="0"/>
    <n v="39"/>
    <n v="78"/>
    <n v="0"/>
  </r>
  <r>
    <x v="57"/>
    <s v="(주)원스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57"/>
    <s v="(주)원스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57"/>
    <s v="(주)원스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58"/>
    <s v="(주)원익큐엔씨 안성지점"/>
    <s v="545988"/>
    <s v="강남고객본부"/>
    <s v="546015"/>
    <s v="경기남부지사"/>
    <s v="KE00000"/>
    <s v="B2B"/>
    <s v="KE20000"/>
    <s v="Enterprise CT"/>
    <s v="KE27000"/>
    <x v="1"/>
    <s v="KE27K07"/>
    <s v="GiGA Office"/>
    <s v="BM00911"/>
    <s v="GiGA office Compact"/>
    <x v="0"/>
    <s v="Y"/>
    <s v="Y"/>
    <m/>
    <n v="0"/>
    <n v="0"/>
    <n v="0"/>
    <n v="0"/>
    <n v="0"/>
    <n v="0"/>
    <n v="0"/>
    <n v="0"/>
    <n v="0"/>
    <n v="0"/>
    <n v="0"/>
    <n v="530000"/>
  </r>
  <r>
    <x v="58"/>
    <s v="(주)원익큐엔씨 안성지점"/>
    <s v="545988"/>
    <s v="강남고객본부"/>
    <s v="546015"/>
    <s v="경기남부지사"/>
    <s v="KE00000"/>
    <s v="B2B"/>
    <s v="KE20000"/>
    <s v="Enterprise CT"/>
    <s v="KE27000"/>
    <x v="1"/>
    <s v="KE27K07"/>
    <s v="GiGA Office"/>
    <s v="BM00912"/>
    <s v="GiGA office Standard"/>
    <x v="0"/>
    <s v="Y"/>
    <s v="Y"/>
    <m/>
    <n v="0"/>
    <n v="0"/>
    <n v="0"/>
    <n v="0"/>
    <n v="0"/>
    <n v="0"/>
    <n v="0"/>
    <n v="0"/>
    <n v="0"/>
    <n v="0"/>
    <n v="0"/>
    <n v="900000"/>
  </r>
  <r>
    <x v="58"/>
    <s v="(주)원익큐엔씨 안성지점"/>
    <s v="545988"/>
    <s v="강남고객본부"/>
    <s v="546015"/>
    <s v="경기남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58"/>
    <s v="(주)원익큐엔씨 안성지점"/>
    <s v="545988"/>
    <s v="강남고객본부"/>
    <s v="546015"/>
    <s v="경기남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14"/>
    <n v="0"/>
    <n v="0"/>
    <n v="0"/>
    <n v="0"/>
    <n v="0"/>
    <n v="14"/>
  </r>
  <r>
    <x v="59"/>
    <s v="(주)원전건설"/>
    <s v="546483"/>
    <s v="대구/경북고객본부"/>
    <s v="546508"/>
    <s v="경북동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57267"/>
    <n v="53580"/>
    <n v="59645"/>
    <n v="53845"/>
    <n v="50754"/>
    <n v="58574"/>
    <n v="56327"/>
    <n v="56217"/>
    <n v="59984"/>
    <n v="50188"/>
    <n v="50584"/>
    <n v="68916"/>
  </r>
  <r>
    <x v="59"/>
    <s v="(주)원전건설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60"/>
    <n v="0"/>
    <n v="0"/>
    <n v="0"/>
    <n v="0"/>
    <n v="0"/>
  </r>
  <r>
    <x v="59"/>
    <s v="(주)원전건설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59"/>
    <s v="(주)원전건설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827"/>
    <n v="1392"/>
    <n v="1537"/>
    <n v="681"/>
    <n v="855"/>
    <n v="990"/>
    <n v="1624"/>
    <n v="1116"/>
    <n v="1870"/>
    <n v="464"/>
    <n v="551"/>
    <n v="1551"/>
  </r>
  <r>
    <x v="59"/>
    <s v="(주)원전건설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59"/>
    <s v="(주)원전건설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59"/>
    <s v="(주)원전건설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21500"/>
    <n v="121500"/>
    <n v="121500"/>
    <n v="121500"/>
    <n v="121500"/>
    <n v="121500"/>
    <n v="121500"/>
    <n v="121500"/>
    <n v="121500"/>
    <n v="121500"/>
    <n v="121500"/>
    <n v="121500"/>
  </r>
  <r>
    <x v="59"/>
    <s v="(주)원전건설"/>
    <s v="546314"/>
    <s v="부산/경남고객본부"/>
    <s v="546339"/>
    <s v="서부산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60"/>
    <s v="(주)유성"/>
    <s v="545834"/>
    <s v="강북/강원법인고객본부"/>
    <s v="545851"/>
    <s v="북부법인고객1담당"/>
    <s v="KE00000"/>
    <s v="B2B"/>
    <s v="KE20000"/>
    <s v="Enterprise CT"/>
    <s v="KEA5000"/>
    <x v="19"/>
    <s v="KEA5K04"/>
    <s v="IoT원격관제"/>
    <s v="BM01050"/>
    <s v="IoT원격관제LTE"/>
    <x v="0"/>
    <s v="Y"/>
    <s v="Y"/>
    <m/>
    <n v="0"/>
    <n v="0"/>
    <n v="0"/>
    <n v="0"/>
    <n v="0"/>
    <n v="0"/>
    <n v="0"/>
    <n v="0"/>
    <n v="0"/>
    <n v="0"/>
    <n v="0"/>
    <n v="13064"/>
  </r>
  <r>
    <x v="60"/>
    <s v="(주)유성"/>
    <s v="546483"/>
    <s v="대구/경북고객본부"/>
    <s v="546505"/>
    <s v="동대구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60"/>
    <s v="(주)유성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100"/>
    <n v="2100"/>
    <n v="2100"/>
    <n v="2100"/>
    <n v="2100"/>
    <n v="2100"/>
    <n v="2100"/>
    <n v="2100"/>
    <n v="2100"/>
    <n v="2100"/>
    <n v="2100"/>
    <n v="2100"/>
  </r>
  <r>
    <x v="60"/>
    <s v="(주)유성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56"/>
    <n v="39"/>
    <n v="39"/>
    <n v="117"/>
    <n v="196"/>
    <n v="156"/>
    <n v="78"/>
    <n v="0"/>
    <n v="0"/>
    <n v="78"/>
    <n v="0"/>
    <n v="117"/>
  </r>
  <r>
    <x v="60"/>
    <s v="(주)유성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189"/>
    <n v="0"/>
    <n v="87"/>
    <n v="304"/>
    <n v="116"/>
    <n v="87"/>
    <n v="0"/>
    <n v="87"/>
    <n v="1131"/>
    <n v="739"/>
    <n v="101"/>
    <n v="0"/>
  </r>
  <r>
    <x v="60"/>
    <s v="(주)유성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234"/>
    <n v="429"/>
    <n v="273"/>
    <n v="156"/>
    <n v="117"/>
    <n v="351"/>
    <n v="663"/>
    <n v="156"/>
    <n v="234"/>
    <n v="234"/>
    <n v="390"/>
    <n v="429"/>
  </r>
  <r>
    <x v="60"/>
    <s v="(주)유성"/>
    <s v="546483"/>
    <s v="대구/경북고객본부"/>
    <s v="546505"/>
    <s v="동대구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60"/>
    <s v="(주)유성"/>
    <s v="546483"/>
    <s v="대구/경북고객본부"/>
    <s v="546505"/>
    <s v="동대구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64600"/>
    <n v="64600"/>
    <n v="64600"/>
    <n v="64600"/>
    <n v="64600"/>
    <n v="64600"/>
    <n v="64600"/>
    <n v="64600"/>
    <n v="64600"/>
    <n v="64600"/>
    <n v="64600"/>
    <n v="64600"/>
  </r>
  <r>
    <x v="60"/>
    <s v="(주)유성"/>
    <s v="546483"/>
    <s v="대구/경북고객본부"/>
    <s v="546505"/>
    <s v="동대구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720"/>
    <n v="2720"/>
    <n v="2720"/>
    <n v="2720"/>
    <n v="2678"/>
    <n v="2678"/>
  </r>
  <r>
    <x v="60"/>
    <s v="(주)유성"/>
    <s v="546314"/>
    <s v="부산/경남고객본부"/>
    <s v="546339"/>
    <s v="서부산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60"/>
    <s v="(주)유성"/>
    <s v="546314"/>
    <s v="부산/경남고객본부"/>
    <s v="546339"/>
    <s v="서부산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60"/>
    <s v="(주)유성"/>
    <s v="546314"/>
    <s v="부산/경남고객본부"/>
    <s v="546339"/>
    <s v="서부산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0"/>
    <n v="72"/>
    <n v="0"/>
    <n v="43"/>
    <n v="0"/>
    <n v="319"/>
    <n v="159"/>
    <n v="159"/>
    <n v="203"/>
    <n v="0"/>
    <n v="130"/>
    <n v="290"/>
  </r>
  <r>
    <x v="60"/>
    <s v="(주)유성"/>
    <s v="546314"/>
    <s v="부산/경남고객본부"/>
    <s v="546339"/>
    <s v="서부산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60"/>
    <s v="(주)유성"/>
    <s v="546314"/>
    <s v="부산/경남고객본부"/>
    <s v="546339"/>
    <s v="서부산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60"/>
    <s v="(주)유성"/>
    <s v="546314"/>
    <s v="부산/경남고객본부"/>
    <s v="546339"/>
    <s v="서부산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3200"/>
    <n v="13200"/>
    <n v="13200"/>
    <n v="13200"/>
    <n v="13200"/>
    <n v="13200"/>
    <n v="13200"/>
    <n v="13200"/>
    <n v="13200"/>
    <n v="13200"/>
    <n v="13200"/>
    <n v="13200"/>
  </r>
  <r>
    <x v="60"/>
    <s v="(주)유성"/>
    <s v="546314"/>
    <s v="부산/경남고객본부"/>
    <s v="546339"/>
    <s v="서부산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60"/>
    <s v="(주)유성"/>
    <s v="546314"/>
    <s v="부산/경남고객본부"/>
    <s v="546339"/>
    <s v="서부산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5440"/>
    <n v="5440"/>
    <n v="5440"/>
    <n v="5440"/>
    <n v="5440"/>
    <n v="5440"/>
    <n v="5440"/>
    <n v="5440"/>
    <n v="5440"/>
    <n v="5440"/>
    <n v="5356"/>
    <n v="5356"/>
  </r>
  <r>
    <x v="60"/>
    <s v="(주)유성"/>
    <s v="546314"/>
    <s v="부산/경남고객본부"/>
    <s v="546339"/>
    <s v="서부산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60"/>
    <s v="(주)유성"/>
    <s v="546793"/>
    <s v="충남/충북고객본부"/>
    <s v="546823"/>
    <s v="천안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962"/>
    <n v="0"/>
    <n v="0"/>
    <n v="0"/>
    <n v="0"/>
    <n v="0"/>
    <n v="0"/>
    <n v="0"/>
    <n v="0"/>
    <n v="0"/>
    <n v="0"/>
    <n v="0"/>
  </r>
  <r>
    <x v="61"/>
    <s v="(주)이노켐구미"/>
    <s v="545784"/>
    <s v="강북/강원고객본부"/>
    <s v="545813"/>
    <s v="고양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61"/>
    <s v="(주)이노켐구미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37332"/>
    <n v="37888"/>
    <n v="39436"/>
    <n v="38213"/>
    <n v="35442"/>
    <n v="35081"/>
    <n v="36300"/>
    <n v="34770"/>
    <n v="37423"/>
    <n v="34770"/>
    <n v="34770"/>
    <n v="34770"/>
  </r>
  <r>
    <x v="61"/>
    <s v="(주)이노켐구미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35"/>
    <s v="오피스넷 슬림"/>
    <x v="0"/>
    <s v="N"/>
    <s v="Y"/>
    <m/>
    <n v="25200"/>
    <n v="25200"/>
    <n v="25200"/>
    <n v="25200"/>
    <n v="25200"/>
    <n v="25200"/>
    <n v="25200"/>
    <n v="25200"/>
    <n v="25200"/>
    <n v="25200"/>
    <n v="25200"/>
    <n v="25200"/>
  </r>
  <r>
    <x v="61"/>
    <s v="(주)이노켐구미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61"/>
    <s v="(주)이노켐구미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61"/>
    <s v="(주)이노켐구미"/>
    <s v="546793"/>
    <s v="충남/충북고객본부"/>
    <s v="546817"/>
    <s v="대전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7700"/>
    <n v="7700"/>
    <n v="7700"/>
  </r>
  <r>
    <x v="62"/>
    <s v="(주)이화관광호텔"/>
    <s v="546483"/>
    <s v="대구/경북고객본부"/>
    <s v="546514"/>
    <s v="경북북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930"/>
    <n v="930"/>
    <n v="930"/>
    <n v="930"/>
    <n v="930"/>
    <n v="930"/>
    <n v="930"/>
    <n v="930"/>
    <n v="930"/>
    <n v="930"/>
    <n v="0"/>
    <n v="0"/>
  </r>
  <r>
    <x v="62"/>
    <s v="(주)이화관광호텔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261"/>
    <n v="0"/>
    <n v="0"/>
    <n v="0"/>
    <n v="0"/>
    <n v="0"/>
    <n v="0"/>
    <n v="0"/>
  </r>
  <r>
    <x v="62"/>
    <s v="(주)이화관광호텔"/>
    <s v="546483"/>
    <s v="대구/경북고객본부"/>
    <s v="546514"/>
    <s v="경북북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46957"/>
    <n v="41366"/>
    <n v="49212"/>
    <n v="56236"/>
    <n v="66641"/>
    <n v="48259"/>
    <n v="55118"/>
    <n v="64325"/>
    <n v="84403"/>
    <n v="79895"/>
    <n v="48638"/>
    <n v="29478"/>
  </r>
  <r>
    <x v="62"/>
    <s v="(주)이화관광호텔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000"/>
    <n v="1000"/>
    <n v="1000"/>
    <n v="1000"/>
    <n v="1000"/>
    <n v="1000"/>
    <n v="1000"/>
    <n v="1000"/>
    <n v="1000"/>
    <n v="1000"/>
    <n v="1000"/>
    <n v="-6742"/>
  </r>
  <r>
    <x v="62"/>
    <s v="(주)이화관광호텔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Y"/>
    <s v="Y"/>
    <m/>
    <n v="0"/>
    <n v="0"/>
    <n v="0"/>
    <n v="0"/>
    <n v="0"/>
    <n v="0"/>
    <n v="0"/>
    <n v="0"/>
    <n v="0"/>
    <n v="0"/>
    <n v="0"/>
    <n v="7742"/>
  </r>
  <r>
    <x v="62"/>
    <s v="(주)이화관광호텔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1164"/>
    <s v="GTV Biz 단말사용료"/>
    <x v="0"/>
    <s v="N"/>
    <s v="Y"/>
    <m/>
    <n v="141000"/>
    <n v="141000"/>
    <n v="141000"/>
    <n v="141000"/>
    <n v="141000"/>
    <n v="141000"/>
    <n v="141000"/>
    <n v="141000"/>
    <n v="141000"/>
    <n v="141000"/>
    <n v="141000"/>
    <n v="141000"/>
  </r>
  <r>
    <x v="62"/>
    <s v="(주)이화관광호텔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4"/>
    <s v="GTV 라이트 비즈"/>
    <x v="1"/>
    <s v="N"/>
    <s v="Y"/>
    <m/>
    <n v="13936"/>
    <n v="13936"/>
    <n v="13936"/>
    <n v="13936"/>
    <n v="13936"/>
    <n v="13936"/>
    <n v="13936"/>
    <n v="13936"/>
    <n v="13936"/>
    <n v="13936"/>
    <n v="13936"/>
    <n v="14112"/>
  </r>
  <r>
    <x v="62"/>
    <s v="(주)이화관광호텔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260340"/>
    <n v="260340"/>
    <n v="260340"/>
    <n v="260639"/>
    <n v="260880"/>
    <n v="260880"/>
    <n v="260880"/>
    <n v="260880"/>
    <n v="260880"/>
    <n v="260880"/>
    <n v="260880"/>
    <n v="260880"/>
  </r>
  <r>
    <x v="62"/>
    <s v="(주)이화관광호텔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9000"/>
    <n v="9000"/>
    <n v="9000"/>
    <n v="9000"/>
    <n v="9000"/>
    <n v="9000"/>
    <n v="9000"/>
    <n v="9000"/>
    <n v="9000"/>
    <n v="9000"/>
    <n v="9000"/>
    <n v="9000"/>
  </r>
  <r>
    <x v="62"/>
    <s v="(주)이화관광호텔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975"/>
    <n v="312"/>
    <n v="546"/>
    <n v="156"/>
    <n v="507"/>
    <n v="195"/>
    <n v="507"/>
    <n v="117"/>
    <n v="0"/>
    <n v="234"/>
    <n v="273"/>
    <n v="234"/>
  </r>
  <r>
    <x v="62"/>
    <s v="(주)이화관광호텔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217"/>
    <n v="1449"/>
    <n v="1507"/>
    <n v="3900"/>
    <n v="3350"/>
    <n v="3654"/>
    <n v="1000"/>
    <n v="58"/>
    <n v="43"/>
    <n v="0"/>
    <n v="130"/>
    <n v="260"/>
  </r>
  <r>
    <x v="62"/>
    <s v="(주)이화관광호텔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8"/>
    <n v="0"/>
    <n v="0"/>
    <n v="39"/>
    <n v="0"/>
    <n v="0"/>
    <n v="0"/>
    <n v="0"/>
    <n v="0"/>
    <n v="0"/>
    <n v="0"/>
    <n v="0"/>
  </r>
  <r>
    <x v="62"/>
    <s v="(주)이화관광호텔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54"/>
    <n v="113"/>
    <n v="280"/>
    <n v="1145"/>
    <n v="194"/>
    <n v="140"/>
    <n v="286"/>
    <n v="0"/>
    <n v="0"/>
    <n v="80"/>
    <n v="154"/>
    <n v="330"/>
  </r>
  <r>
    <x v="62"/>
    <s v="(주)이화관광호텔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1200"/>
    <n v="11200"/>
    <n v="11200"/>
    <n v="11200"/>
    <n v="11200"/>
    <n v="11200"/>
    <n v="11200"/>
    <n v="11200"/>
    <n v="11200"/>
    <n v="11200"/>
    <n v="11200"/>
    <n v="11200"/>
  </r>
  <r>
    <x v="62"/>
    <s v="(주)이화관광호텔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3708"/>
    <n v="3708"/>
    <n v="3708"/>
    <n v="3708"/>
    <n v="3708"/>
    <n v="3708"/>
    <n v="3708"/>
    <n v="3708"/>
    <n v="3708"/>
    <n v="3708"/>
    <n v="3708"/>
    <n v="3636"/>
  </r>
  <r>
    <x v="62"/>
    <s v="(주)이화관광호텔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50000"/>
    <n v="150000"/>
    <n v="150000"/>
    <n v="150000"/>
    <n v="150000"/>
    <n v="150000"/>
    <n v="150000"/>
    <n v="150000"/>
    <n v="150000"/>
    <n v="150000"/>
    <n v="150000"/>
    <n v="150000"/>
  </r>
  <r>
    <x v="63"/>
    <s v="(주)인터테크"/>
    <s v="545784"/>
    <s v="강북/강원고객본부"/>
    <s v="545819"/>
    <s v="경기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63"/>
    <s v="(주)인터테크"/>
    <s v="546483"/>
    <s v="대구/경북고객본부"/>
    <s v="546511"/>
    <s v="경북서부지사"/>
    <s v="KE00000"/>
    <s v="B2B"/>
    <s v="KE20000"/>
    <s v="Enterprise CT"/>
    <s v="KE27000"/>
    <x v="1"/>
    <s v="KE28K04"/>
    <s v="Flexline"/>
    <s v="BM10282"/>
    <s v="FlexLine"/>
    <x v="0"/>
    <s v="N"/>
    <s v="Y"/>
    <m/>
    <n v="245000"/>
    <n v="245000"/>
    <n v="245000"/>
    <n v="245000"/>
    <n v="245000"/>
    <n v="245000"/>
    <n v="245000"/>
    <n v="245000"/>
    <n v="245000"/>
    <n v="245000"/>
    <n v="245000"/>
    <n v="245000"/>
  </r>
  <r>
    <x v="63"/>
    <s v="(주)인터테크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26399"/>
    <n v="23583"/>
    <n v="23101"/>
    <n v="24216"/>
    <n v="25088"/>
    <n v="24578"/>
    <n v="22620"/>
    <n v="22594"/>
    <n v="23787"/>
    <n v="22396"/>
    <n v="22589"/>
    <n v="23084"/>
  </r>
  <r>
    <x v="63"/>
    <s v="(주)인터테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63"/>
    <s v="(주)인터테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78"/>
    <n v="0"/>
    <n v="117"/>
    <n v="0"/>
    <n v="0"/>
    <n v="78"/>
    <n v="49"/>
    <n v="0"/>
    <n v="156"/>
    <n v="0"/>
    <n v="39"/>
  </r>
  <r>
    <x v="63"/>
    <s v="(주)인터테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304"/>
    <n v="0"/>
    <n v="174"/>
    <n v="0"/>
    <n v="0"/>
    <n v="0"/>
    <n v="0"/>
    <n v="0"/>
    <n v="0"/>
    <n v="0"/>
    <n v="290"/>
  </r>
  <r>
    <x v="63"/>
    <s v="(주)인터테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8"/>
    <n v="78"/>
    <n v="39"/>
    <n v="78"/>
    <n v="78"/>
    <n v="234"/>
    <n v="234"/>
    <n v="39"/>
    <n v="234"/>
    <n v="39"/>
    <n v="234"/>
    <n v="117"/>
  </r>
  <r>
    <x v="63"/>
    <s v="(주)인터테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63"/>
    <s v="(주)인터테크"/>
    <s v="546483"/>
    <s v="대구/경북고객본부"/>
    <s v="546502"/>
    <s v="서대구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63"/>
    <s v="(주)인터테크"/>
    <s v="546483"/>
    <s v="대구/경북고객본부"/>
    <s v="546502"/>
    <s v="서대구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63"/>
    <s v="(주)인터테크"/>
    <s v="546483"/>
    <s v="대구/경북고객본부"/>
    <s v="546502"/>
    <s v="서대구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63"/>
    <s v="(주)인터테크"/>
    <s v="546483"/>
    <s v="대구/경북고객본부"/>
    <s v="546502"/>
    <s v="서대구지사"/>
    <s v="TC00000"/>
    <s v="B2C"/>
    <s v="FC30000"/>
    <s v="인터넷"/>
    <s v="FC32000"/>
    <x v="11"/>
    <s v="FC32K01"/>
    <s v="부가서비스"/>
    <s v="BM00984"/>
    <s v="오피스팩 슬림 올레"/>
    <x v="0"/>
    <s v="N"/>
    <s v="Y"/>
    <m/>
    <n v="35000"/>
    <n v="35000"/>
    <n v="35000"/>
    <n v="35000"/>
    <n v="35000"/>
    <n v="35000"/>
    <n v="35000"/>
    <n v="35000"/>
    <n v="35000"/>
    <n v="35000"/>
    <n v="35000"/>
    <n v="35000"/>
  </r>
  <r>
    <x v="63"/>
    <s v="(주)인터테크"/>
    <s v="546517"/>
    <s v="대구/경북법인고객본부"/>
    <s v="546517"/>
    <s v="(자체)대구/경북법인고객본부"/>
    <s v="TC00000"/>
    <s v="B2C"/>
    <s v="MB10000"/>
    <s v="무선"/>
    <s v="MB11000"/>
    <x v="13"/>
    <s v="MB11K01"/>
    <s v="3G 트래픽"/>
    <s v="BM00757"/>
    <s v="3G 정보료"/>
    <x v="0"/>
    <s v="N"/>
    <s v="Y"/>
    <m/>
    <n v="-507"/>
    <n v="-440"/>
    <n v="-576"/>
    <n v="-484"/>
    <n v="-546"/>
    <n v="-500"/>
    <n v="-526"/>
    <n v="-536"/>
    <n v="-947"/>
    <n v="-1120"/>
    <n v="-1106"/>
    <n v="-1129"/>
  </r>
  <r>
    <x v="63"/>
    <s v="(주)인터테크"/>
    <s v="546517"/>
    <s v="대구/경북법인고객본부"/>
    <s v="546517"/>
    <s v="(자체)대구/경북법인고객본부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100"/>
    <n v="0"/>
    <n v="200"/>
    <n v="0"/>
    <n v="100"/>
    <n v="0"/>
    <n v="0"/>
    <n v="0"/>
    <n v="0"/>
    <n v="0"/>
    <n v="0"/>
    <n v="0"/>
  </r>
  <r>
    <x v="63"/>
    <s v="(주)인터테크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415"/>
    <s v="5G 듀얼번호Lite"/>
    <x v="0"/>
    <s v="N"/>
    <s v="Y"/>
    <m/>
    <n v="0"/>
    <n v="0"/>
    <n v="0"/>
    <n v="0"/>
    <n v="1161"/>
    <n v="3000"/>
    <n v="3000"/>
    <n v="3000"/>
    <n v="3000"/>
    <n v="3000"/>
    <n v="3000"/>
    <n v="3000"/>
  </r>
  <r>
    <x v="63"/>
    <s v="(주)인터테크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63"/>
    <s v="(주)인터테크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0"/>
    <n v="0"/>
    <n v="0"/>
    <n v="0"/>
    <n v="0"/>
    <n v="0"/>
    <n v="0"/>
    <n v="0"/>
    <n v="2728"/>
    <n v="2728"/>
  </r>
  <r>
    <x v="63"/>
    <s v="(주)인터테크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237924.00399999999"/>
    <n v="247082.00399999999"/>
    <n v="253007.535"/>
    <n v="253249.20199999999"/>
    <n v="251908.20199999999"/>
    <n v="251043.84400000001"/>
    <n v="223272.20199999999"/>
    <n v="223272.20199999999"/>
    <n v="222906.158"/>
    <n v="233902.057"/>
    <n v="230645.761"/>
    <n v="224355.10699999999"/>
  </r>
  <r>
    <x v="63"/>
    <s v="(주)인터테크"/>
    <s v="546148"/>
    <s v="서부고객본부"/>
    <s v="546177"/>
    <s v="인천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63"/>
    <s v="(주)인터테크"/>
    <s v="546186"/>
    <s v="서부법인고객본부"/>
    <s v="546198"/>
    <s v="서부법인고객1담당"/>
    <s v="KE00000"/>
    <s v="B2B"/>
    <s v="KE20000"/>
    <s v="Enterprise CT"/>
    <s v="KEA5000"/>
    <x v="19"/>
    <s v="KEA5K04"/>
    <s v="IoT원격관제"/>
    <s v="BM01050"/>
    <s v="IoT원격관제LTE"/>
    <x v="0"/>
    <s v="Y"/>
    <s v="Y"/>
    <m/>
    <n v="0"/>
    <n v="0"/>
    <n v="0"/>
    <n v="0"/>
    <n v="0"/>
    <n v="0"/>
    <n v="10016"/>
    <n v="13500"/>
    <n v="13500"/>
    <n v="13500"/>
    <n v="13500"/>
    <n v="13500"/>
  </r>
  <r>
    <x v="64"/>
    <s v="(주)제이에스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4238"/>
    <n v="35331"/>
    <n v="37477"/>
    <n v="35826"/>
    <n v="34260"/>
    <n v="37162"/>
    <n v="38001"/>
    <n v="35679"/>
    <n v="38241"/>
    <n v="36453"/>
    <n v="35278"/>
    <n v="34987"/>
  </r>
  <r>
    <x v="64"/>
    <s v="(주)제이에스"/>
    <s v="546483"/>
    <s v="대구/경북고객본부"/>
    <s v="546511"/>
    <s v="경북서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0"/>
    <n v="0"/>
    <n v="0"/>
    <n v="0"/>
    <n v="0"/>
    <n v="0"/>
    <n v="0"/>
    <n v="1944"/>
    <n v="0"/>
    <n v="1296"/>
    <n v="648"/>
  </r>
  <r>
    <x v="64"/>
    <s v="(주)제이에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9880"/>
    <n v="9880"/>
    <n v="9880"/>
    <n v="9880"/>
    <n v="9880"/>
    <n v="9880"/>
    <n v="9880"/>
    <n v="9880"/>
    <n v="9880"/>
    <n v="9880"/>
    <n v="9880"/>
    <n v="9880"/>
  </r>
  <r>
    <x v="64"/>
    <s v="(주)제이에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482"/>
    <n v="2652"/>
    <n v="4680"/>
    <n v="4407"/>
    <n v="2457"/>
    <n v="6279"/>
    <n v="4290"/>
    <n v="1521"/>
    <n v="2457"/>
    <n v="2496"/>
    <n v="1716"/>
    <n v="3432"/>
  </r>
  <r>
    <x v="64"/>
    <s v="(주)제이에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610"/>
    <n v="6844"/>
    <n v="8729"/>
    <n v="6409"/>
    <n v="4103"/>
    <n v="12663"/>
    <n v="8381"/>
    <n v="2465"/>
    <n v="5031"/>
    <n v="4669"/>
    <n v="3190"/>
    <n v="8221"/>
  </r>
  <r>
    <x v="64"/>
    <s v="(주)제이에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51"/>
    <n v="1014"/>
    <n v="1209"/>
    <n v="780"/>
    <n v="507"/>
    <n v="1326"/>
    <n v="1482"/>
    <n v="507"/>
    <n v="819"/>
    <n v="819"/>
    <n v="507"/>
    <n v="741"/>
  </r>
  <r>
    <x v="64"/>
    <s v="(주)제이에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0"/>
    <n v="0"/>
    <n v="0"/>
    <n v="0"/>
    <n v="0"/>
    <n v="0"/>
    <n v="0"/>
    <n v="0"/>
    <n v="0"/>
    <n v="0"/>
  </r>
  <r>
    <x v="64"/>
    <s v="(주)제이에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0"/>
    <n v="0"/>
    <n v="0"/>
    <n v="0"/>
    <n v="0"/>
    <n v="0"/>
    <n v="0"/>
    <n v="0"/>
    <n v="0"/>
    <n v="0"/>
  </r>
  <r>
    <x v="64"/>
    <s v="(주)제이에스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41310"/>
    <n v="41310"/>
    <n v="41310"/>
    <n v="41310"/>
    <n v="41310"/>
    <n v="41310"/>
    <n v="41310"/>
    <n v="41310"/>
    <n v="41310"/>
    <n v="41310"/>
    <n v="41310"/>
    <n v="41310"/>
  </r>
  <r>
    <x v="64"/>
    <s v="(주)제이에스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1"/>
    <s v="Y"/>
    <s v="Y"/>
    <m/>
    <n v="0"/>
    <n v="0"/>
    <n v="0"/>
    <n v="0"/>
    <n v="0"/>
    <n v="0"/>
    <n v="0"/>
    <n v="0"/>
    <n v="0"/>
    <n v="0"/>
    <n v="0"/>
    <n v="0"/>
  </r>
  <r>
    <x v="64"/>
    <s v="(주)제이에스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60"/>
    <n v="0"/>
    <n v="0"/>
    <n v="0"/>
    <n v="0"/>
    <n v="0"/>
  </r>
  <r>
    <x v="65"/>
    <s v="(주)제이에이치산업"/>
    <s v="545988"/>
    <s v="강남고객본부"/>
    <s v="546012"/>
    <s v="분당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65"/>
    <s v="(주)제이에이치산업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24000"/>
    <n v="24000"/>
    <n v="24000"/>
    <n v="24000"/>
    <n v="24000"/>
    <n v="24000"/>
    <n v="24000"/>
    <n v="24000"/>
    <n v="24000"/>
    <n v="24000"/>
    <n v="24000"/>
    <n v="24000"/>
  </r>
  <r>
    <x v="65"/>
    <s v="(주)제이에이치산업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3130"/>
    <n v="3130"/>
    <n v="3130"/>
    <n v="3130"/>
    <n v="4650"/>
    <n v="4650"/>
    <n v="4650"/>
    <n v="4650"/>
    <n v="4650"/>
    <n v="4650"/>
    <n v="0"/>
    <n v="0"/>
  </r>
  <r>
    <x v="65"/>
    <s v="(주)제이에이치산업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8325"/>
    <n v="34078"/>
    <n v="36540"/>
    <n v="37102"/>
    <n v="35078"/>
    <n v="30991"/>
    <n v="33172"/>
    <n v="31173"/>
    <n v="34083"/>
    <n v="34366"/>
    <n v="39711"/>
    <n v="30647"/>
  </r>
  <r>
    <x v="65"/>
    <s v="(주)제이에이치산업"/>
    <s v="546483"/>
    <s v="대구/경북고객본부"/>
    <s v="546511"/>
    <s v="경북서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18385"/>
    <n v="32482"/>
    <n v="32698"/>
    <n v="34298"/>
    <n v="31286"/>
    <n v="22334"/>
    <n v="26280"/>
    <n v="25351"/>
    <n v="28125"/>
    <n v="27767"/>
    <n v="30488"/>
    <n v="18954"/>
  </r>
  <r>
    <x v="65"/>
    <s v="(주)제이에이치산업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9900"/>
    <n v="9900"/>
    <n v="9900"/>
    <n v="9900"/>
    <n v="9900"/>
    <n v="9900"/>
    <n v="9900"/>
    <n v="9900"/>
    <n v="9900"/>
    <n v="9900"/>
    <n v="9900"/>
    <n v="9900"/>
  </r>
  <r>
    <x v="65"/>
    <s v="(주)제이에이치산업"/>
    <s v="546483"/>
    <s v="대구/경북고객본부"/>
    <s v="546511"/>
    <s v="경북서부지사"/>
    <s v="TC00000"/>
    <s v="B2C"/>
    <s v="TC50000"/>
    <s v="미디어"/>
    <s v="TC51000"/>
    <x v="16"/>
    <s v="TC51K02"/>
    <s v="GTS 일반"/>
    <s v="BM00503"/>
    <s v="이코노미"/>
    <x v="0"/>
    <s v="N"/>
    <s v="Y"/>
    <m/>
    <n v="6864"/>
    <n v="6864"/>
    <n v="6864"/>
    <n v="6864"/>
    <n v="6864"/>
    <n v="6864"/>
    <n v="6864"/>
    <n v="6864"/>
    <n v="6864"/>
    <n v="6864"/>
    <n v="6864"/>
    <n v="6864"/>
  </r>
  <r>
    <x v="65"/>
    <s v="(주)제이에이치산업"/>
    <s v="546483"/>
    <s v="대구/경북고객본부"/>
    <s v="546511"/>
    <s v="경북서부지사"/>
    <s v="TC00000"/>
    <s v="B2C"/>
    <s v="TC50000"/>
    <s v="미디어"/>
    <s v="TC55000"/>
    <x v="20"/>
    <s v="TC55K02"/>
    <s v="GTS PPV"/>
    <s v="BM00516"/>
    <s v="GTS 월정액"/>
    <x v="0"/>
    <s v="N"/>
    <s v="Y"/>
    <m/>
    <n v="9000"/>
    <n v="9000"/>
    <n v="9000"/>
    <n v="9000"/>
    <n v="9000"/>
    <n v="9000"/>
    <n v="9000"/>
    <n v="9000"/>
    <n v="9000"/>
    <n v="9000"/>
    <n v="9000"/>
    <n v="9000"/>
  </r>
  <r>
    <x v="65"/>
    <s v="(주)제이에이치산업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8490"/>
    <n v="28490"/>
    <n v="28490"/>
    <n v="28490"/>
    <n v="28490"/>
    <n v="28490"/>
    <n v="28490"/>
    <n v="28490"/>
    <n v="28490"/>
    <n v="28490"/>
    <n v="28490"/>
    <n v="28490"/>
  </r>
  <r>
    <x v="65"/>
    <s v="(주)제이에이치산업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56"/>
    <n v="351"/>
    <n v="117"/>
    <n v="429"/>
    <n v="468"/>
    <n v="234"/>
    <n v="273"/>
    <n v="117"/>
    <n v="195"/>
    <n v="361"/>
    <n v="117"/>
    <n v="117"/>
  </r>
  <r>
    <x v="65"/>
    <s v="(주)제이에이치산업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841"/>
    <n v="2204"/>
    <n v="1073"/>
    <n v="1029"/>
    <n v="1522"/>
    <n v="1192"/>
    <n v="1377"/>
    <n v="783"/>
    <n v="1099"/>
    <n v="719"/>
    <n v="812"/>
    <n v="971"/>
  </r>
  <r>
    <x v="65"/>
    <s v="(주)제이에이치산업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8"/>
    <n v="39"/>
    <n v="117"/>
    <n v="117"/>
    <n v="117"/>
    <n v="78"/>
    <n v="117"/>
    <n v="78"/>
    <n v="234"/>
    <n v="312"/>
    <n v="234"/>
    <n v="273"/>
  </r>
  <r>
    <x v="65"/>
    <s v="(주)제이에이치산업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6807"/>
    <n v="3311"/>
    <n v="3575"/>
    <n v="5336"/>
    <n v="3409"/>
    <n v="12505"/>
    <n v="4904"/>
    <n v="3021"/>
    <n v="2676"/>
    <n v="4233"/>
    <n v="2185"/>
    <n v="7625"/>
  </r>
  <r>
    <x v="65"/>
    <s v="(주)제이에이치산업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65"/>
    <s v="(주)제이에이치산업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31250"/>
    <n v="131250"/>
    <n v="131250"/>
    <n v="131250"/>
    <n v="131250"/>
    <n v="131250"/>
    <n v="131250"/>
    <n v="131250"/>
    <n v="131250"/>
    <n v="131250"/>
    <n v="131250"/>
    <n v="131250"/>
  </r>
  <r>
    <x v="65"/>
    <s v="(주)제이에이치산업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5440"/>
    <n v="5440"/>
    <n v="5440"/>
    <n v="5440"/>
    <n v="5440"/>
    <n v="5440"/>
    <n v="5440"/>
    <n v="5440"/>
    <n v="5440"/>
    <n v="5440"/>
    <n v="5356"/>
    <n v="5356"/>
  </r>
  <r>
    <x v="65"/>
    <s v="(주)제이에이치산업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66"/>
    <s v="(주)제일통운"/>
    <s v="546483"/>
    <s v="대구/경북고객본부"/>
    <s v="546511"/>
    <s v="경북서부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78390"/>
    <n v="78390"/>
    <n v="78429"/>
    <n v="78780"/>
    <n v="79092"/>
    <n v="78468"/>
    <n v="79092"/>
    <n v="78546"/>
    <n v="78936"/>
    <n v="78351"/>
    <n v="78702"/>
    <n v="78741"/>
  </r>
  <r>
    <x v="66"/>
    <s v="(주)제일통운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6000"/>
    <n v="46000"/>
    <n v="46000"/>
    <n v="46000"/>
    <n v="46000"/>
    <n v="46000"/>
    <n v="46000"/>
    <n v="46000"/>
    <n v="46000"/>
    <n v="46000"/>
    <n v="46000"/>
    <n v="46000"/>
  </r>
  <r>
    <x v="66"/>
    <s v="(주)제일통운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0"/>
    <n v="39"/>
    <n v="0"/>
    <n v="0"/>
    <n v="0"/>
    <n v="0"/>
  </r>
  <r>
    <x v="66"/>
    <s v="(주)제일통운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246"/>
    <n v="0"/>
    <n v="0"/>
    <n v="0"/>
    <n v="0"/>
    <n v="0"/>
    <n v="0"/>
    <n v="0"/>
  </r>
  <r>
    <x v="66"/>
    <s v="(주)제일통운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696"/>
    <n v="304"/>
    <n v="432"/>
    <n v="650"/>
    <n v="1160"/>
    <n v="1029"/>
    <n v="724"/>
    <n v="491"/>
    <n v="550"/>
    <n v="158"/>
    <n v="710"/>
    <n v="911"/>
  </r>
  <r>
    <x v="66"/>
    <s v="(주)제일통운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1200"/>
    <n v="11200"/>
    <n v="11200"/>
    <n v="11200"/>
    <n v="11200"/>
    <n v="11200"/>
    <n v="11200"/>
    <n v="11200"/>
    <n v="11200"/>
    <n v="11200"/>
    <n v="11200"/>
    <n v="11200"/>
  </r>
  <r>
    <x v="66"/>
    <s v="(주)제일통운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66"/>
    <s v="(주)제일통운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7075"/>
    <n v="27075"/>
    <n v="27075"/>
    <n v="27075"/>
    <n v="27075"/>
    <n v="27075"/>
    <n v="27075"/>
    <n v="27075"/>
    <n v="27075"/>
    <n v="27075"/>
    <n v="27075"/>
    <n v="27075"/>
  </r>
  <r>
    <x v="66"/>
    <s v="(주)제일통운"/>
    <s v="546483"/>
    <s v="대구/경북고객본부"/>
    <s v="546505"/>
    <s v="동대구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29900"/>
    <n v="30485"/>
    <n v="30095"/>
    <n v="29939"/>
    <n v="30134"/>
    <n v="30758"/>
    <n v="30758"/>
    <n v="29276"/>
    <n v="31382"/>
    <n v="31967"/>
    <n v="31343"/>
    <n v="32084"/>
  </r>
  <r>
    <x v="66"/>
    <s v="(주)제일통운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1600"/>
    <n v="41600"/>
    <n v="41600"/>
    <n v="41600"/>
    <n v="41600"/>
    <n v="41600"/>
    <n v="41600"/>
    <n v="41600"/>
    <n v="41600"/>
    <n v="41600"/>
    <n v="41600"/>
    <n v="41600"/>
  </r>
  <r>
    <x v="66"/>
    <s v="(주)제일통운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585"/>
    <n v="546"/>
    <n v="234"/>
    <n v="322"/>
    <n v="312"/>
    <n v="273"/>
    <n v="829"/>
    <n v="117"/>
    <n v="39"/>
    <n v="1248"/>
    <n v="156"/>
    <n v="780"/>
  </r>
  <r>
    <x v="66"/>
    <s v="(주)제일통운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871"/>
    <n v="3885"/>
    <n v="7235"/>
    <n v="3755"/>
    <n v="2842"/>
    <n v="3219"/>
    <n v="1217"/>
    <n v="1029"/>
    <n v="1609"/>
    <n v="1116"/>
    <n v="1464"/>
    <n v="2581"/>
  </r>
  <r>
    <x v="66"/>
    <s v="(주)제일통운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2144"/>
    <n v="999"/>
    <n v="920"/>
    <n v="1518"/>
    <n v="1181"/>
    <n v="768"/>
    <n v="1469"/>
    <n v="275"/>
    <n v="1706"/>
    <n v="2665"/>
    <n v="2701"/>
    <n v="2377"/>
  </r>
  <r>
    <x v="66"/>
    <s v="(주)제일통운"/>
    <s v="546483"/>
    <s v="대구/경북고객본부"/>
    <s v="546505"/>
    <s v="동대구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66"/>
    <s v="(주)제일통운"/>
    <s v="546483"/>
    <s v="대구/경북고객본부"/>
    <s v="546505"/>
    <s v="동대구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66"/>
    <s v="(주)제일통운"/>
    <s v="546483"/>
    <s v="대구/경북고객본부"/>
    <s v="546505"/>
    <s v="동대구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8500"/>
    <n v="28500"/>
    <n v="28500"/>
    <n v="28500"/>
    <n v="28500"/>
    <n v="28500"/>
    <n v="28500"/>
    <n v="28500"/>
    <n v="28500"/>
    <n v="28500"/>
    <n v="28500"/>
    <n v="28500"/>
  </r>
  <r>
    <x v="66"/>
    <s v="(주)제일통운"/>
    <s v="546483"/>
    <s v="대구/경북고객본부"/>
    <s v="546502"/>
    <s v="서대구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930"/>
    <n v="930"/>
    <n v="930"/>
    <n v="930"/>
    <n v="930"/>
    <n v="930"/>
    <n v="930"/>
    <n v="930"/>
    <n v="930"/>
    <n v="930"/>
    <n v="0"/>
    <n v="0"/>
  </r>
  <r>
    <x v="66"/>
    <s v="(주)제일통운"/>
    <s v="546483"/>
    <s v="대구/경북고객본부"/>
    <s v="546502"/>
    <s v="서대구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38753"/>
    <n v="39182"/>
    <n v="39377"/>
    <n v="42068"/>
    <n v="38402"/>
    <n v="38948"/>
    <n v="40586"/>
    <n v="35087"/>
    <n v="42458"/>
    <n v="41990"/>
    <n v="42731"/>
    <n v="43823"/>
  </r>
  <r>
    <x v="66"/>
    <s v="(주)제일통운"/>
    <s v="546483"/>
    <s v="대구/경북고객본부"/>
    <s v="546484"/>
    <s v="영업기획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66"/>
    <s v="(주)제일통운"/>
    <s v="546517"/>
    <s v="대구/경북법인고객본부"/>
    <s v="546529"/>
    <s v="대구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3449"/>
    <n v="-3564"/>
    <n v="-4033"/>
    <n v="-4243"/>
    <n v="-4203"/>
    <n v="-4228"/>
    <n v="-3914"/>
    <n v="-3992"/>
    <n v="-4038"/>
    <n v="-4011"/>
    <n v="-1629"/>
    <n v="-1575"/>
  </r>
  <r>
    <x v="66"/>
    <s v="(주)제일통운"/>
    <s v="546517"/>
    <s v="대구/경북법인고객본부"/>
    <s v="546529"/>
    <s v="대구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0"/>
    <n v="160"/>
    <n v="606"/>
    <n v="200"/>
    <n v="0"/>
    <n v="0"/>
    <n v="0"/>
    <n v="0"/>
    <n v="0"/>
    <n v="100"/>
    <n v="613"/>
    <n v="0"/>
  </r>
  <r>
    <x v="66"/>
    <s v="(주)제일통운"/>
    <s v="546517"/>
    <s v="대구/경북법인고객본부"/>
    <s v="546529"/>
    <s v="대구법인고객담당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2500"/>
    <n v="2500"/>
    <n v="2500"/>
    <n v="2500"/>
    <n v="2500"/>
    <n v="2500"/>
    <n v="2500"/>
    <n v="2500"/>
    <n v="2500"/>
    <n v="2500"/>
    <n v="2500"/>
    <n v="2500"/>
  </r>
  <r>
    <x v="66"/>
    <s v="(주)제일통운"/>
    <s v="546517"/>
    <s v="대구/경북법인고객본부"/>
    <s v="546529"/>
    <s v="대구법인고객담당"/>
    <s v="TC00000"/>
    <s v="B2C"/>
    <s v="MB10000"/>
    <s v="무선"/>
    <s v="MB1G000"/>
    <x v="14"/>
    <s v="MB1GK11"/>
    <s v="5G 통화부가"/>
    <s v="BM10415"/>
    <s v="5G 듀얼번호Lite"/>
    <x v="0"/>
    <s v="N"/>
    <s v="Y"/>
    <m/>
    <n v="3000"/>
    <n v="3000"/>
    <n v="3000"/>
    <n v="3000"/>
    <n v="3000"/>
    <n v="3000"/>
    <n v="3000"/>
    <n v="3000"/>
    <n v="1800"/>
    <n v="0"/>
    <n v="0"/>
    <n v="0"/>
  </r>
  <r>
    <x v="66"/>
    <s v="(주)제일통운"/>
    <s v="546517"/>
    <s v="대구/경북법인고객본부"/>
    <s v="546529"/>
    <s v="대구법인고객담당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1300"/>
    <n v="1300"/>
    <n v="1300"/>
    <n v="1300"/>
    <n v="1300"/>
    <n v="1300"/>
    <n v="1300"/>
    <n v="1300"/>
    <n v="1300"/>
    <n v="1300"/>
    <n v="1300"/>
    <n v="1300"/>
  </r>
  <r>
    <x v="66"/>
    <s v="(주)제일통운"/>
    <s v="546517"/>
    <s v="대구/경북법인고객본부"/>
    <s v="546529"/>
    <s v="대구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0"/>
    <n v="0"/>
    <n v="0"/>
    <n v="0"/>
    <n v="0"/>
    <n v="1103"/>
    <n v="0"/>
    <n v="0"/>
    <n v="0"/>
    <n v="0"/>
  </r>
  <r>
    <x v="66"/>
    <s v="(주)제일통운"/>
    <s v="546517"/>
    <s v="대구/경북법인고객본부"/>
    <s v="546529"/>
    <s v="대구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547573.446"/>
    <n v="546091.95799999998"/>
    <n v="556646.24199999997"/>
    <n v="521573.91"/>
    <n v="539978.47600000002"/>
    <n v="526041.06799999997"/>
    <n v="477219.06800000003"/>
    <n v="480835.69"/>
    <n v="480742.06800000003"/>
    <n v="462087.71600000001"/>
    <n v="381309.886"/>
    <n v="350879.84299999999"/>
  </r>
  <r>
    <x v="66"/>
    <s v="(주)제일통운"/>
    <s v="546517"/>
    <s v="대구/경북법인고객본부"/>
    <s v="546529"/>
    <s v="대구법인고객담당"/>
    <s v="TC00000"/>
    <s v="B2C"/>
    <s v="MB10000"/>
    <s v="무선"/>
    <s v="MB1G000"/>
    <x v="14"/>
    <s v="MB1GK06"/>
    <s v="5G 트래픽"/>
    <s v="BM10107"/>
    <s v="5G 음성통화"/>
    <x v="0"/>
    <s v="N"/>
    <s v="Y"/>
    <m/>
    <n v="0"/>
    <n v="0"/>
    <n v="0"/>
    <n v="0"/>
    <n v="0"/>
    <n v="0"/>
    <n v="2093"/>
    <n v="0"/>
    <n v="0"/>
    <n v="0"/>
    <n v="0"/>
    <n v="0"/>
  </r>
  <r>
    <x v="66"/>
    <s v="(주)제일통운"/>
    <s v="546517"/>
    <s v="대구/경북법인고객본부"/>
    <s v="546529"/>
    <s v="대구법인고객담당"/>
    <s v="TC00000"/>
    <s v="B2C"/>
    <s v="MB10000"/>
    <s v="무선"/>
    <s v="MB1M000"/>
    <x v="22"/>
    <s v="MB1MK02"/>
    <s v="기업무선기타"/>
    <s v="BM10277"/>
    <s v="기업특화LTE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66"/>
    <s v="(주)제일통운"/>
    <s v="546517"/>
    <s v="대구/경북법인고객본부"/>
    <s v="546529"/>
    <s v="대구법인고객담당"/>
    <s v="TC00000"/>
    <s v="B2C"/>
    <s v="MB10000"/>
    <s v="무선"/>
    <s v="MB12000"/>
    <x v="17"/>
    <s v="MB12K18"/>
    <s v="LTE 통화부가"/>
    <s v="BM00806"/>
    <s v="LTE 캐치콜"/>
    <x v="0"/>
    <s v="N"/>
    <s v="Y"/>
    <m/>
    <n v="500"/>
    <n v="500"/>
    <n v="500"/>
    <n v="500"/>
    <n v="500"/>
    <n v="500"/>
    <n v="500"/>
    <n v="500"/>
    <n v="500"/>
    <n v="500"/>
    <n v="500"/>
    <n v="500"/>
  </r>
  <r>
    <x v="66"/>
    <s v="(주)제일통운"/>
    <s v="546517"/>
    <s v="대구/경북법인고객본부"/>
    <s v="546529"/>
    <s v="대구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67500"/>
    <n v="67500"/>
    <n v="67500"/>
    <n v="67500"/>
    <n v="67500"/>
    <n v="69583"/>
    <n v="67500"/>
    <n v="67500"/>
    <n v="67500"/>
    <n v="51048"/>
    <n v="37500"/>
    <n v="37500"/>
  </r>
  <r>
    <x v="66"/>
    <s v="(주)제일통운"/>
    <s v="546314"/>
    <s v="부산/경남고객본부"/>
    <s v="546339"/>
    <s v="서부산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100"/>
    <n v="0"/>
    <n v="0"/>
    <n v="0"/>
    <n v="0"/>
    <n v="0"/>
    <n v="0"/>
    <n v="0"/>
    <n v="50"/>
    <n v="0"/>
    <n v="0"/>
  </r>
  <r>
    <x v="66"/>
    <s v="(주)제일통운"/>
    <s v="546314"/>
    <s v="부산/경남고객본부"/>
    <s v="546339"/>
    <s v="서부산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66"/>
    <s v="(주)제일통운"/>
    <s v="546314"/>
    <s v="부산/경남고객본부"/>
    <s v="546339"/>
    <s v="서부산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66"/>
    <s v="(주)제일통운"/>
    <s v="546314"/>
    <s v="부산/경남고객본부"/>
    <s v="546339"/>
    <s v="서부산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66"/>
    <s v="(주)제일통운"/>
    <s v="546314"/>
    <s v="부산/경남고객본부"/>
    <s v="546339"/>
    <s v="서부산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663"/>
    <n v="858"/>
    <n v="1326"/>
    <n v="975"/>
    <n v="1443"/>
    <n v="1443"/>
    <n v="351"/>
    <n v="390"/>
    <n v="1248"/>
    <n v="156"/>
    <n v="39"/>
    <n v="351"/>
  </r>
  <r>
    <x v="66"/>
    <s v="(주)제일통운"/>
    <s v="546314"/>
    <s v="부산/경남고객본부"/>
    <s v="546339"/>
    <s v="서부산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77"/>
    <n v="0"/>
    <n v="0"/>
    <n v="0"/>
    <n v="0"/>
    <n v="0"/>
    <n v="0"/>
    <n v="87"/>
    <n v="116"/>
    <n v="0"/>
    <n v="0"/>
    <n v="72"/>
  </r>
  <r>
    <x v="66"/>
    <s v="(주)제일통운"/>
    <s v="546314"/>
    <s v="부산/경남고객본부"/>
    <s v="546339"/>
    <s v="서부산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"/>
    <n v="351"/>
    <n v="195"/>
    <n v="702"/>
    <n v="78"/>
    <n v="351"/>
    <n v="273"/>
    <n v="156"/>
    <n v="117"/>
    <n v="156"/>
    <n v="0"/>
    <n v="117"/>
  </r>
  <r>
    <x v="66"/>
    <s v="(주)제일통운"/>
    <s v="546148"/>
    <s v="서부고객본부"/>
    <s v="546173"/>
    <s v="강서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67"/>
    <s v="(주)지엔-찬스1"/>
    <s v="545784"/>
    <s v="강북/강원고객본부"/>
    <s v="545785"/>
    <s v="영업기획담당"/>
    <s v="KE00000"/>
    <s v="B2B"/>
    <s v="KE20000"/>
    <s v="Enterprise CT"/>
    <s v="KE54000"/>
    <x v="0"/>
    <s v="KE54K04"/>
    <s v="가게정보알림메시지"/>
    <s v="BM00544"/>
    <s v="가게정보알림메시지"/>
    <x v="0"/>
    <s v="N"/>
    <s v="Y"/>
    <m/>
    <n v="17500"/>
    <n v="17500"/>
    <n v="17500"/>
    <n v="17500"/>
    <n v="17500"/>
    <n v="17500"/>
    <n v="17500"/>
    <n v="17500"/>
    <n v="17500"/>
    <n v="17500"/>
    <n v="17500"/>
    <n v="17500"/>
  </r>
  <r>
    <x v="67"/>
    <s v="(주)지엔-찬스1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500"/>
    <n v="4500"/>
    <n v="4500"/>
    <n v="4500"/>
    <n v="4500"/>
    <n v="4500"/>
    <n v="4500"/>
    <n v="4500"/>
    <n v="4500"/>
    <n v="4500"/>
    <n v="4500"/>
    <n v="4500"/>
  </r>
  <r>
    <x v="67"/>
    <s v="(주)지엔-찬스1"/>
    <s v="546483"/>
    <s v="대구/경북고객본부"/>
    <s v="546511"/>
    <s v="경북서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77000"/>
    <n v="77000"/>
    <n v="77000"/>
    <n v="77000"/>
    <n v="77000"/>
    <n v="77000"/>
    <n v="77000"/>
    <n v="77000"/>
    <n v="77000"/>
    <n v="77000"/>
    <n v="77000"/>
    <n v="77000"/>
  </r>
  <r>
    <x v="67"/>
    <s v="(주)지엔-찬스1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10192"/>
    <s v="GTV 베이직 비즈"/>
    <x v="0"/>
    <s v="N"/>
    <s v="Y"/>
    <m/>
    <n v="241930"/>
    <n v="241930"/>
    <n v="234141"/>
    <n v="0"/>
    <n v="0"/>
    <n v="0"/>
    <n v="0"/>
    <n v="0"/>
    <n v="0"/>
    <n v="0"/>
    <n v="0"/>
    <n v="0"/>
  </r>
  <r>
    <x v="67"/>
    <s v="(주)지엔-찬스1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0"/>
    <n v="0"/>
    <n v="7035"/>
    <n v="217400"/>
    <n v="217400"/>
    <n v="217400"/>
    <n v="217400"/>
    <n v="217400"/>
    <n v="217400"/>
    <n v="217400"/>
    <n v="217400"/>
    <n v="217400"/>
  </r>
  <r>
    <x v="67"/>
    <s v="(주)지엔-찬스1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67"/>
    <s v="(주)지엔-찬스1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56"/>
    <n v="39"/>
    <n v="0"/>
    <n v="0"/>
    <n v="39"/>
    <n v="156"/>
    <n v="39"/>
    <n v="156"/>
    <n v="0"/>
    <n v="39"/>
    <n v="0"/>
    <n v="0"/>
  </r>
  <r>
    <x v="67"/>
    <s v="(주)지엔-찬스1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0"/>
    <n v="0"/>
    <n v="159"/>
    <n v="0"/>
    <n v="0"/>
    <n v="0"/>
    <n v="0"/>
    <n v="0"/>
  </r>
  <r>
    <x v="67"/>
    <s v="(주)지엔-찬스1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3983"/>
    <n v="15082"/>
    <n v="16494"/>
    <n v="18701"/>
    <n v="21477"/>
    <n v="16575"/>
    <n v="21197"/>
    <n v="16373"/>
    <n v="18458"/>
    <n v="16029"/>
    <n v="13379"/>
    <n v="13959"/>
  </r>
  <r>
    <x v="67"/>
    <s v="(주)지엔-찬스1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67"/>
    <s v="(주)지엔-찬스1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67"/>
    <s v="(주)지엔-찬스1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25000"/>
    <n v="125000"/>
    <n v="125000"/>
    <n v="125000"/>
    <n v="125000"/>
    <n v="125000"/>
    <n v="125000"/>
    <n v="125000"/>
    <n v="125000"/>
    <n v="125000"/>
    <n v="125000"/>
    <n v="125000"/>
  </r>
  <r>
    <x v="67"/>
    <s v="(주)지엔-찬스1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0"/>
    <n v="0"/>
    <n v="0"/>
    <n v="41"/>
    <n v="0"/>
    <n v="0"/>
    <n v="0"/>
    <n v="0"/>
    <n v="0"/>
    <n v="0"/>
    <n v="0"/>
    <n v="0"/>
  </r>
  <r>
    <x v="68"/>
    <s v="(주)지엠머티리얼즈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78"/>
    <n v="0"/>
    <n v="0"/>
    <n v="0"/>
    <n v="0"/>
    <n v="0"/>
  </r>
  <r>
    <x v="68"/>
    <s v="(주)지엠머티리얼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7200"/>
    <n v="7200"/>
    <n v="7200"/>
    <n v="7200"/>
    <n v="7200"/>
    <n v="7200"/>
    <n v="7200"/>
    <n v="7200"/>
    <n v="7200"/>
    <n v="7200"/>
    <n v="7200"/>
    <n v="7200"/>
  </r>
  <r>
    <x v="68"/>
    <s v="(주)지엠머티리얼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0"/>
    <n v="0"/>
    <n v="39"/>
    <n v="0"/>
    <n v="78"/>
    <n v="0"/>
  </r>
  <r>
    <x v="68"/>
    <s v="(주)지엠머티리얼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58"/>
    <n v="159"/>
    <n v="0"/>
    <n v="43"/>
    <n v="0"/>
    <n v="78"/>
    <n v="87"/>
    <n v="130"/>
    <n v="87"/>
    <n v="0"/>
  </r>
  <r>
    <x v="68"/>
    <s v="(주)지엠머티리얼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8"/>
    <n v="78"/>
    <n v="117"/>
    <n v="0"/>
    <n v="0"/>
    <n v="0"/>
    <n v="117"/>
    <n v="0"/>
    <n v="0"/>
    <n v="39"/>
    <n v="39"/>
    <n v="0"/>
  </r>
  <r>
    <x v="68"/>
    <s v="(주)지엠머티리얼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29"/>
    <n v="0"/>
    <n v="0"/>
    <n v="0"/>
    <n v="0"/>
    <n v="0"/>
    <n v="0"/>
    <n v="0"/>
    <n v="0"/>
  </r>
  <r>
    <x v="68"/>
    <s v="(주)지엠머티리얼즈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Y"/>
    <s v="Y"/>
    <m/>
    <n v="0"/>
    <n v="0"/>
    <n v="0"/>
    <n v="0"/>
    <n v="0"/>
    <n v="0"/>
    <n v="355"/>
    <n v="1000"/>
    <n v="1000"/>
    <n v="1000"/>
    <n v="1000"/>
    <n v="1000"/>
  </r>
  <r>
    <x v="68"/>
    <s v="(주)지엠머티리얼즈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217"/>
    <n v="0"/>
    <n v="0"/>
    <n v="87"/>
    <n v="0"/>
    <n v="43"/>
    <n v="0"/>
    <n v="275"/>
    <n v="116"/>
    <n v="0"/>
    <n v="391"/>
    <n v="1000"/>
  </r>
  <r>
    <x v="68"/>
    <s v="(주)지엠머티리얼즈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195"/>
    <n v="0"/>
    <n v="78"/>
    <n v="78"/>
    <n v="0"/>
    <n v="0"/>
    <n v="0"/>
    <n v="0"/>
    <n v="0"/>
    <n v="0"/>
    <n v="0"/>
  </r>
  <r>
    <x v="68"/>
    <s v="(주)지엠머티리얼즈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68"/>
    <s v="(주)지엠머티리얼즈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7700"/>
    <n v="7700"/>
    <n v="7700"/>
  </r>
  <r>
    <x v="68"/>
    <s v="(주)지엠머티리얼즈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68"/>
    <s v="(주)지엠머티리얼즈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68"/>
    <s v="(주)지엠머티리얼즈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68"/>
    <s v="(주)지엠머티리얼즈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59000"/>
    <n v="59000"/>
    <n v="59000"/>
    <n v="59000"/>
    <n v="59000"/>
    <n v="59000"/>
    <n v="59000"/>
    <n v="59000"/>
    <n v="59000"/>
    <n v="59000"/>
    <n v="59000"/>
    <n v="59000"/>
  </r>
  <r>
    <x v="69"/>
    <s v="(주)진원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69"/>
    <s v="(주)진원"/>
    <s v="546483"/>
    <s v="대구/경북고객본부"/>
    <s v="546508"/>
    <s v="경북동부지사"/>
    <s v="KE00000"/>
    <s v="B2B"/>
    <s v="KE20000"/>
    <s v="Enterprise CT"/>
    <s v="KE27000"/>
    <x v="1"/>
    <s v="KE28K04"/>
    <s v="Flexline"/>
    <s v="BM10282"/>
    <s v="FlexLine"/>
    <x v="0"/>
    <s v="N"/>
    <s v="Y"/>
    <m/>
    <n v="130000"/>
    <n v="130000"/>
    <n v="130000"/>
    <n v="130000"/>
    <n v="130000"/>
    <n v="130000"/>
    <n v="130000"/>
    <n v="130000"/>
    <n v="130000"/>
    <n v="130000"/>
    <n v="130000"/>
    <n v="130000"/>
  </r>
  <r>
    <x v="69"/>
    <s v="(주)진원"/>
    <s v="546483"/>
    <s v="대구/경북고객본부"/>
    <s v="546508"/>
    <s v="경북동부지사"/>
    <s v="KE00000"/>
    <s v="B2B"/>
    <s v="KE20000"/>
    <s v="Enterprise CT"/>
    <s v="KE27000"/>
    <x v="1"/>
    <s v="KE28K04"/>
    <s v="Flexline"/>
    <s v="BM10282"/>
    <s v="FlexLine"/>
    <x v="0"/>
    <s v="Y"/>
    <s v="Y"/>
    <m/>
    <n v="0"/>
    <n v="0"/>
    <n v="0"/>
    <n v="0"/>
    <n v="0"/>
    <n v="0"/>
    <n v="0"/>
    <n v="0"/>
    <n v="0"/>
    <n v="82258"/>
    <n v="255000"/>
    <n v="255000"/>
  </r>
  <r>
    <x v="69"/>
    <s v="(주)진원"/>
    <s v="546483"/>
    <s v="대구/경북고객본부"/>
    <s v="546508"/>
    <s v="경북동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09031"/>
    <n v="107639"/>
    <n v="105779"/>
    <n v="105197"/>
    <n v="106443"/>
    <n v="108799"/>
    <n v="102631"/>
    <n v="106045"/>
    <n v="104319"/>
    <n v="104961"/>
    <n v="101679"/>
    <n v="101232"/>
  </r>
  <r>
    <x v="69"/>
    <s v="(주)진원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49"/>
    <n v="0"/>
    <n v="0"/>
    <n v="0"/>
    <n v="0"/>
    <n v="0"/>
    <n v="0"/>
    <n v="0"/>
    <n v="0"/>
    <n v="0"/>
  </r>
  <r>
    <x v="69"/>
    <s v="(주)진원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69"/>
    <s v="(주)진원"/>
    <s v="546483"/>
    <s v="대구/경북고객본부"/>
    <s v="546508"/>
    <s v="경북동부지사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30417.412"/>
    <n v="30417.412"/>
    <n v="30417.412"/>
    <n v="30417.412"/>
    <n v="30417.412"/>
    <n v="30417.412"/>
    <n v="30417.412"/>
    <n v="30417.412"/>
    <n v="30417.412"/>
    <n v="30417.412"/>
    <n v="30417.412"/>
    <n v="30417.412"/>
  </r>
  <r>
    <x v="69"/>
    <s v="(주)진원"/>
    <s v="546483"/>
    <s v="대구/경북고객본부"/>
    <s v="546508"/>
    <s v="경북동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0"/>
    <n v="0"/>
    <n v="27216"/>
    <n v="0"/>
    <n v="0"/>
    <n v="0"/>
    <n v="0"/>
    <n v="0"/>
    <n v="0"/>
    <n v="0"/>
    <n v="0"/>
  </r>
  <r>
    <x v="69"/>
    <s v="(주)진원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4560"/>
    <n v="14560"/>
    <n v="14560"/>
    <n v="14560"/>
    <n v="14560"/>
    <n v="14560"/>
    <n v="14560"/>
    <n v="14560"/>
    <n v="14560"/>
    <n v="14560"/>
    <n v="14560"/>
    <n v="14560"/>
  </r>
  <r>
    <x v="69"/>
    <s v="(주)진원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39"/>
    <n v="39"/>
    <n v="0"/>
    <n v="0"/>
    <n v="0"/>
    <n v="39"/>
    <n v="39"/>
    <n v="39"/>
    <n v="117"/>
    <n v="0"/>
    <n v="0"/>
  </r>
  <r>
    <x v="69"/>
    <s v="(주)진원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478"/>
    <n v="377"/>
    <n v="101"/>
    <n v="0"/>
    <n v="0"/>
    <n v="0"/>
    <n v="0"/>
    <n v="304"/>
    <n v="0"/>
    <n v="159"/>
    <n v="0"/>
    <n v="58"/>
  </r>
  <r>
    <x v="69"/>
    <s v="(주)진원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95"/>
    <n v="0"/>
    <n v="0"/>
    <n v="0"/>
    <n v="0"/>
    <n v="0"/>
    <n v="0"/>
    <n v="0"/>
    <n v="0"/>
    <n v="0"/>
    <n v="0"/>
    <n v="0"/>
  </r>
  <r>
    <x v="69"/>
    <s v="(주)진원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14"/>
    <n v="0"/>
    <n v="0"/>
    <n v="0"/>
    <n v="0"/>
    <n v="0"/>
    <n v="0"/>
    <n v="0"/>
    <n v="0"/>
    <n v="0"/>
    <n v="0"/>
  </r>
  <r>
    <x v="69"/>
    <s v="(주)진원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183600"/>
    <n v="183600"/>
    <n v="183600"/>
    <n v="183600"/>
    <n v="183600"/>
    <n v="183600"/>
    <n v="183600"/>
    <n v="183600"/>
    <n v="183600"/>
    <n v="183600"/>
    <n v="183600"/>
    <n v="183600"/>
  </r>
  <r>
    <x v="69"/>
    <s v="(주)진원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56000"/>
    <n v="56000"/>
    <n v="56000"/>
    <n v="56000"/>
    <n v="56000"/>
    <n v="56000"/>
    <n v="53678"/>
    <n v="56000"/>
    <n v="56000"/>
    <n v="56000"/>
    <n v="56000"/>
    <n v="56000"/>
  </r>
  <r>
    <x v="69"/>
    <s v="(주)진원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49900"/>
    <n v="49900"/>
    <n v="49900"/>
    <n v="49900"/>
    <n v="49900"/>
    <n v="49900"/>
    <n v="49900"/>
    <n v="49900"/>
    <n v="49900"/>
    <n v="49900"/>
    <n v="49900"/>
    <n v="49900"/>
  </r>
  <r>
    <x v="69"/>
    <s v="(주)진원"/>
    <s v="546624"/>
    <s v="전남/전북고객본부"/>
    <s v="546646"/>
    <s v="광주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50"/>
    <n v="0"/>
    <n v="0"/>
    <n v="0"/>
    <n v="50"/>
    <n v="0"/>
    <n v="0"/>
  </r>
  <r>
    <x v="69"/>
    <s v="(주)진원"/>
    <s v="546624"/>
    <s v="전남/전북고객본부"/>
    <s v="546646"/>
    <s v="광주지사"/>
    <s v="KE00000"/>
    <s v="B2B"/>
    <s v="KE20000"/>
    <s v="Enterprise CT"/>
    <s v="KE27000"/>
    <x v="1"/>
    <s v="KE28K04"/>
    <s v="Flexline"/>
    <s v="BM10282"/>
    <s v="FlexLine"/>
    <x v="0"/>
    <s v="N"/>
    <s v="Y"/>
    <m/>
    <n v="130000"/>
    <n v="130000"/>
    <n v="130000"/>
    <n v="130000"/>
    <n v="130000"/>
    <n v="130000"/>
    <n v="130000"/>
    <n v="130000"/>
    <n v="130000"/>
    <n v="130000"/>
    <n v="130000"/>
    <n v="130000"/>
  </r>
  <r>
    <x v="69"/>
    <s v="(주)진원"/>
    <s v="546624"/>
    <s v="전남/전북고객본부"/>
    <s v="546646"/>
    <s v="광주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8827"/>
    <n v="11984"/>
    <n v="7944"/>
    <n v="9066"/>
    <n v="9062"/>
    <n v="8258"/>
    <n v="8908"/>
    <n v="7962"/>
    <n v="7664"/>
    <n v="8276"/>
    <n v="7469"/>
    <n v="7800"/>
  </r>
  <r>
    <x v="69"/>
    <s v="(주)진원"/>
    <s v="546624"/>
    <s v="전남/전북고객본부"/>
    <s v="546646"/>
    <s v="광주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69"/>
    <s v="(주)진원"/>
    <s v="546624"/>
    <s v="전남/전북고객본부"/>
    <s v="546646"/>
    <s v="광주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4400"/>
    <n v="4400"/>
    <n v="4400"/>
    <n v="4400"/>
    <n v="4400"/>
    <n v="4400"/>
    <n v="4400"/>
    <n v="4400"/>
    <n v="4400"/>
    <n v="4400"/>
    <n v="4400"/>
    <n v="4400"/>
  </r>
  <r>
    <x v="69"/>
    <s v="(주)진원"/>
    <s v="546624"/>
    <s v="전남/전북고객본부"/>
    <s v="546646"/>
    <s v="광주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700"/>
    <n v="2700"/>
    <n v="2700"/>
    <n v="2700"/>
    <n v="2700"/>
    <n v="2700"/>
    <n v="2700"/>
    <n v="2700"/>
    <n v="2700"/>
    <n v="2700"/>
    <n v="2700"/>
    <n v="2700"/>
  </r>
  <r>
    <x v="69"/>
    <s v="(주)진원"/>
    <s v="546624"/>
    <s v="전남/전북고객본부"/>
    <s v="546646"/>
    <s v="광주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8"/>
    <n v="0"/>
    <n v="0"/>
    <n v="0"/>
    <n v="0"/>
    <n v="0"/>
    <n v="0"/>
    <n v="0"/>
    <n v="0"/>
    <n v="0"/>
    <n v="0"/>
    <n v="0"/>
  </r>
  <r>
    <x v="69"/>
    <s v="(주)진원"/>
    <s v="546624"/>
    <s v="전남/전북고객본부"/>
    <s v="546646"/>
    <s v="광주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246"/>
    <n v="0"/>
    <n v="58"/>
    <n v="0"/>
    <n v="145"/>
    <n v="101"/>
    <n v="0"/>
    <n v="0"/>
    <n v="0"/>
    <n v="101"/>
    <n v="0"/>
  </r>
  <r>
    <x v="69"/>
    <s v="(주)진원"/>
    <s v="546624"/>
    <s v="전남/전북고객본부"/>
    <s v="546646"/>
    <s v="광주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0"/>
    <n v="39"/>
    <n v="0"/>
    <n v="0"/>
    <n v="39"/>
    <n v="0"/>
    <n v="0"/>
    <n v="0"/>
  </r>
  <r>
    <x v="69"/>
    <s v="(주)진원"/>
    <s v="546624"/>
    <s v="전남/전북고객본부"/>
    <s v="546646"/>
    <s v="광주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43605"/>
    <n v="43605"/>
    <n v="43605"/>
    <n v="43605"/>
    <n v="43605"/>
    <n v="43605"/>
    <n v="43605"/>
    <n v="43605"/>
    <n v="43605"/>
    <n v="43605"/>
    <n v="43605"/>
    <n v="43605"/>
  </r>
  <r>
    <x v="69"/>
    <s v="(주)진원"/>
    <s v="546624"/>
    <s v="전남/전북고객본부"/>
    <s v="546646"/>
    <s v="광주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16320"/>
    <n v="16320"/>
    <n v="16320"/>
    <n v="16320"/>
    <n v="16320"/>
    <n v="16320"/>
    <n v="16320"/>
    <n v="16320"/>
    <n v="16320"/>
    <n v="16320"/>
    <n v="16068"/>
    <n v="16068"/>
  </r>
  <r>
    <x v="70"/>
    <s v="(주)챔프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9607"/>
    <n v="8049"/>
    <n v="8242"/>
    <n v="12760"/>
    <n v="5697"/>
    <n v="5779"/>
    <n v="6483"/>
    <n v="9061"/>
    <n v="14473"/>
    <n v="6661"/>
    <n v="10221"/>
    <n v="5095"/>
  </r>
  <r>
    <x v="70"/>
    <s v="(주)챔프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71"/>
    <s v="(주)청아띠농업회사법인"/>
    <s v="546024"/>
    <s v="강남법인고객본부"/>
    <s v="546058"/>
    <s v="서울남부법인고객담당"/>
    <s v="KE00000"/>
    <s v="B2B"/>
    <s v="KE20000"/>
    <s v="Enterprise CT"/>
    <s v="KEA5000"/>
    <x v="19"/>
    <s v="KEA5K04"/>
    <s v="IoT원격관제"/>
    <s v="BM01046"/>
    <s v="IoT원격관제3G"/>
    <x v="0"/>
    <s v="N"/>
    <s v="Y"/>
    <m/>
    <n v="3500"/>
    <n v="3500"/>
    <n v="3500"/>
    <n v="3500"/>
    <n v="3500"/>
    <n v="3500"/>
    <n v="3500"/>
    <n v="3500"/>
    <n v="3500"/>
    <n v="3500"/>
    <n v="3500"/>
    <n v="3500"/>
  </r>
  <r>
    <x v="71"/>
    <s v="(주)청아띠농업회사법인"/>
    <s v="546483"/>
    <s v="대구/경북고객본부"/>
    <s v="546514"/>
    <s v="경북북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50"/>
    <n v="100"/>
    <n v="200"/>
    <n v="100"/>
    <n v="0"/>
    <n v="0"/>
    <n v="0"/>
    <n v="0"/>
    <n v="0"/>
    <n v="0"/>
    <n v="0"/>
    <n v="0"/>
  </r>
  <r>
    <x v="71"/>
    <s v="(주)청아띠농업회사법인"/>
    <s v="546483"/>
    <s v="대구/경북고객본부"/>
    <s v="546514"/>
    <s v="경북북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71"/>
    <s v="(주)청아띠농업회사법인"/>
    <s v="546483"/>
    <s v="대구/경북고객본부"/>
    <s v="546514"/>
    <s v="경북북부지사"/>
    <s v="KE00000"/>
    <s v="B2B"/>
    <s v="KE20000"/>
    <s v="Enterprise CT"/>
    <s v="KE27000"/>
    <x v="1"/>
    <s v="KE28K04"/>
    <s v="Flexline"/>
    <s v="BM10282"/>
    <s v="FlexLine"/>
    <x v="0"/>
    <s v="N"/>
    <s v="Y"/>
    <m/>
    <n v="76000"/>
    <n v="76000"/>
    <n v="76000"/>
    <n v="76000"/>
    <n v="76000"/>
    <n v="76000"/>
    <n v="76000"/>
    <n v="76000"/>
    <n v="76000"/>
    <n v="76000"/>
    <n v="76000"/>
    <n v="76000"/>
  </r>
  <r>
    <x v="71"/>
    <s v="(주)청아띠농업회사법인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41618"/>
    <n v="43171"/>
    <n v="57426"/>
    <n v="42859"/>
    <n v="34342"/>
    <n v="36333"/>
    <n v="37323"/>
    <n v="37404"/>
    <n v="59622"/>
    <n v="53054"/>
    <n v="35598"/>
    <n v="41065"/>
  </r>
  <r>
    <x v="71"/>
    <s v="(주)청아띠농업회사법인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60"/>
    <n v="0"/>
    <n v="0"/>
    <n v="60"/>
    <n v="0"/>
    <n v="180"/>
    <n v="60"/>
    <n v="0"/>
    <n v="240"/>
    <n v="0"/>
    <n v="0"/>
    <n v="0"/>
  </r>
  <r>
    <x v="71"/>
    <s v="(주)청아띠농업회사법인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1164"/>
    <s v="GTV Biz 단말사용료"/>
    <x v="0"/>
    <s v="N"/>
    <s v="Y"/>
    <m/>
    <n v="24000"/>
    <n v="24000"/>
    <n v="24000"/>
    <n v="24000"/>
    <n v="24000"/>
    <n v="24000"/>
    <n v="24000"/>
    <n v="24000"/>
    <n v="24000"/>
    <n v="24000"/>
    <n v="24000"/>
    <n v="24000"/>
  </r>
  <r>
    <x v="71"/>
    <s v="(주)청아띠농업회사법인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3"/>
    <s v="GTV 슬림 비즈"/>
    <x v="1"/>
    <s v="N"/>
    <s v="Y"/>
    <m/>
    <n v="3524"/>
    <n v="3524"/>
    <n v="3524"/>
    <n v="3524"/>
    <n v="3524"/>
    <n v="3524"/>
    <n v="3524"/>
    <n v="3524"/>
    <n v="3524"/>
    <n v="3524"/>
    <n v="3524"/>
    <n v="3524"/>
  </r>
  <r>
    <x v="71"/>
    <s v="(주)청아띠농업회사법인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44000"/>
    <n v="44000"/>
    <n v="44000"/>
    <n v="44000"/>
    <n v="44000"/>
    <n v="44000"/>
    <n v="44000"/>
    <n v="44000"/>
    <n v="44000"/>
    <n v="44000"/>
    <n v="44000"/>
    <n v="44000"/>
  </r>
  <r>
    <x v="71"/>
    <s v="(주)청아띠농업회사법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71"/>
    <s v="(주)청아띠농업회사법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72"/>
    <n v="58"/>
    <n v="0"/>
    <n v="0"/>
    <n v="0"/>
    <n v="0"/>
    <n v="0"/>
    <n v="0"/>
    <n v="0"/>
    <n v="0"/>
  </r>
  <r>
    <x v="71"/>
    <s v="(주)청아띠농업회사법인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0"/>
    <n v="0"/>
    <n v="0"/>
    <n v="0"/>
    <n v="0"/>
    <n v="0"/>
    <n v="0"/>
    <n v="0"/>
    <n v="0"/>
    <n v="0"/>
    <n v="174"/>
    <n v="0"/>
  </r>
  <r>
    <x v="71"/>
    <s v="(주)청아띠농업회사법인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71"/>
    <s v="(주)청아띠농업회사법인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71"/>
    <s v="(주)청아띠농업회사법인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7600"/>
    <n v="17600"/>
    <n v="17600"/>
    <n v="17600"/>
    <n v="17600"/>
    <n v="17600"/>
    <n v="17600"/>
    <n v="17600"/>
    <n v="17600"/>
    <n v="17600"/>
    <n v="17600"/>
    <n v="17600"/>
  </r>
  <r>
    <x v="71"/>
    <s v="(주)청아띠농업회사법인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856"/>
    <n v="856"/>
    <n v="856"/>
    <n v="856"/>
    <n v="856"/>
    <n v="856"/>
    <n v="856"/>
    <n v="856"/>
    <n v="856"/>
    <n v="856"/>
    <n v="856"/>
    <n v="856"/>
  </r>
  <r>
    <x v="71"/>
    <s v="(주)청아띠농업회사법인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25000"/>
  </r>
  <r>
    <x v="71"/>
    <s v="(주)청아띠농업회사법인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856"/>
    <n v="856"/>
    <n v="856"/>
    <n v="856"/>
    <n v="856"/>
    <n v="856"/>
    <n v="856"/>
    <n v="856"/>
    <n v="856"/>
    <n v="856"/>
    <n v="856"/>
    <n v="856"/>
  </r>
  <r>
    <x v="71"/>
    <s v="(주)청아띠농업회사법인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71"/>
    <s v="(주)청아띠농업회사법인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72"/>
    <s v="(주)청우종합이엔씨"/>
    <s v="545988"/>
    <s v="강남고객본부"/>
    <s v="546012"/>
    <s v="분당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2000"/>
    <n v="2000"/>
    <n v="2000"/>
    <n v="2000"/>
    <n v="2000"/>
    <n v="2000"/>
    <n v="839"/>
    <n v="0"/>
    <n v="0"/>
    <n v="0"/>
    <n v="0"/>
    <n v="0"/>
  </r>
  <r>
    <x v="72"/>
    <s v="(주)청우종합이엔씨"/>
    <s v="545988"/>
    <s v="강남고객본부"/>
    <s v="546012"/>
    <s v="분당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23760"/>
    <n v="23760"/>
    <n v="23760"/>
    <n v="23760"/>
    <n v="23760"/>
    <n v="23760"/>
    <n v="23760"/>
    <n v="23760"/>
    <n v="23760"/>
    <n v="23760"/>
    <n v="23760"/>
    <n v="23760"/>
  </r>
  <r>
    <x v="72"/>
    <s v="(주)청우종합이엔씨"/>
    <s v="545988"/>
    <s v="강남고객본부"/>
    <s v="546012"/>
    <s v="분당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4000"/>
    <n v="4000"/>
    <n v="4000"/>
    <n v="4000"/>
    <n v="4000"/>
    <n v="2839"/>
    <n v="0"/>
    <n v="0"/>
    <n v="0"/>
    <n v="0"/>
    <n v="0"/>
  </r>
  <r>
    <x v="72"/>
    <s v="(주)청우종합이엔씨"/>
    <s v="545988"/>
    <s v="강남고객본부"/>
    <s v="546012"/>
    <s v="분당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72"/>
    <s v="(주)청우종합이엔씨"/>
    <s v="545988"/>
    <s v="강남고객본부"/>
    <s v="546012"/>
    <s v="분당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72"/>
    <s v="(주)청우종합이엔씨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7069"/>
    <n v="7099"/>
    <n v="7626"/>
    <n v="7021"/>
    <n v="7172"/>
    <n v="7074"/>
    <n v="7113"/>
    <n v="7183"/>
    <n v="7323"/>
    <n v="7437"/>
    <n v="7000"/>
    <n v="7615"/>
  </r>
  <r>
    <x v="72"/>
    <s v="(주)청우종합이엔씨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10800"/>
    <n v="10800"/>
    <n v="10800"/>
    <n v="10800"/>
    <n v="10800"/>
    <n v="10800"/>
    <n v="10800"/>
    <n v="10800"/>
    <n v="10800"/>
    <n v="10800"/>
    <n v="10800"/>
    <n v="10800"/>
  </r>
  <r>
    <x v="72"/>
    <s v="(주)청우종합이엔씨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600"/>
    <n v="3600"/>
    <n v="3600"/>
    <n v="3600"/>
    <n v="3600"/>
    <n v="3600"/>
    <n v="3600"/>
    <n v="3600"/>
    <n v="3600"/>
    <n v="3600"/>
    <n v="3600"/>
    <n v="3600"/>
  </r>
  <r>
    <x v="72"/>
    <s v="(주)청우종합이엔씨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39"/>
    <n v="0"/>
    <n v="0"/>
    <n v="0"/>
    <n v="39"/>
    <n v="0"/>
    <n v="78"/>
    <n v="0"/>
    <n v="0"/>
    <n v="0"/>
  </r>
  <r>
    <x v="72"/>
    <s v="(주)청우종합이엔씨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58"/>
    <n v="0"/>
    <n v="0"/>
    <n v="0"/>
    <n v="0"/>
    <n v="0"/>
    <n v="0"/>
    <n v="0"/>
    <n v="0"/>
    <n v="1377"/>
    <n v="0"/>
    <n v="0"/>
  </r>
  <r>
    <x v="72"/>
    <s v="(주)청우종합이엔씨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0"/>
    <n v="0"/>
    <n v="78"/>
    <n v="39"/>
    <n v="39"/>
    <n v="0"/>
    <n v="0"/>
    <n v="0"/>
  </r>
  <r>
    <x v="72"/>
    <s v="(주)청우종합이엔씨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7000"/>
    <n v="27000"/>
    <n v="27000"/>
    <n v="27000"/>
    <n v="27000"/>
    <n v="27000"/>
    <n v="27000"/>
    <n v="27000"/>
    <n v="27000"/>
    <n v="27000"/>
    <n v="27000"/>
    <n v="27000"/>
  </r>
  <r>
    <x v="72"/>
    <s v="(주)청우종합이엔씨"/>
    <s v="540238"/>
    <s v="법인사업본부"/>
    <s v="540238"/>
    <s v="(자체)법인사업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4750"/>
    <n v="4750"/>
    <n v="4750"/>
    <n v="4750"/>
    <n v="4750"/>
    <n v="4750"/>
    <n v="4750"/>
    <n v="4750"/>
    <n v="4750"/>
    <n v="4750"/>
    <n v="0"/>
    <n v="0"/>
  </r>
  <r>
    <x v="73"/>
    <s v="(주)케디엠"/>
    <s v="546517"/>
    <s v="대구/경북법인고객본부"/>
    <s v="546517"/>
    <s v="(자체)대구/경북법인고객본부"/>
    <s v="TC00000"/>
    <s v="B2C"/>
    <s v="MB10000"/>
    <s v="무선"/>
    <s v="MB11000"/>
    <x v="13"/>
    <s v="MB11K12"/>
    <s v="3G 기타부가"/>
    <s v="BM00780"/>
    <s v="3G 기타부가"/>
    <x v="0"/>
    <s v="N"/>
    <s v="Y"/>
    <m/>
    <n v="317"/>
    <n v="320"/>
    <n v="0"/>
    <n v="317"/>
    <n v="0"/>
    <n v="317"/>
    <n v="320"/>
    <n v="320"/>
    <n v="320"/>
    <n v="320"/>
    <n v="0"/>
    <n v="317"/>
  </r>
  <r>
    <x v="73"/>
    <s v="(주)케디엠"/>
    <s v="546517"/>
    <s v="대구/경북법인고객본부"/>
    <s v="546517"/>
    <s v="(자체)대구/경북법인고객본부"/>
    <s v="TC00000"/>
    <s v="B2C"/>
    <s v="MB10000"/>
    <s v="무선"/>
    <s v="MB11000"/>
    <x v="13"/>
    <s v="MB11K01"/>
    <s v="3G 트래픽"/>
    <s v="BM00756"/>
    <s v="3G 요금제 기본료"/>
    <x v="0"/>
    <s v="N"/>
    <s v="Y"/>
    <m/>
    <n v="16000"/>
    <n v="16000"/>
    <n v="15840"/>
    <n v="16000"/>
    <n v="15840"/>
    <n v="16000"/>
    <n v="16000"/>
    <n v="16000"/>
    <n v="16000"/>
    <n v="16000"/>
    <n v="15840"/>
    <n v="16000"/>
  </r>
  <r>
    <x v="73"/>
    <s v="(주)케디엠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0"/>
    <n v="0"/>
    <n v="0"/>
    <n v="0"/>
    <n v="0"/>
    <n v="0"/>
    <n v="0"/>
    <n v="0"/>
    <n v="900"/>
    <n v="900"/>
  </r>
  <r>
    <x v="73"/>
    <s v="(주)케디엠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17787.563999999998"/>
    <n v="17787.563999999998"/>
    <n v="17787.563999999998"/>
    <n v="17787.563999999998"/>
    <n v="17787.563999999998"/>
    <n v="17787.563999999998"/>
    <n v="17787.563999999998"/>
    <n v="17757.534"/>
    <n v="17703.548999999999"/>
    <n v="19113.495999999999"/>
    <n v="23549.322"/>
    <n v="23549.322"/>
  </r>
  <r>
    <x v="73"/>
    <s v="(주)케디엠"/>
    <s v="546517"/>
    <s v="대구/경북법인고객본부"/>
    <s v="546517"/>
    <s v="(자체)대구/경북법인고객본부"/>
    <s v="TC00000"/>
    <s v="B2C"/>
    <s v="MB10000"/>
    <s v="무선"/>
    <s v="MB12000"/>
    <x v="17"/>
    <s v="MB12K18"/>
    <s v="LTE 통화부가"/>
    <s v="BM00797"/>
    <s v="LTE V컬러링/링투유"/>
    <x v="0"/>
    <s v="N"/>
    <s v="Y"/>
    <m/>
    <n v="800"/>
    <n v="800"/>
    <n v="800"/>
    <n v="800"/>
    <n v="800"/>
    <n v="800"/>
    <n v="800"/>
    <n v="800"/>
    <n v="800"/>
    <n v="800"/>
    <n v="800"/>
    <n v="800"/>
  </r>
  <r>
    <x v="73"/>
    <s v="(주)케디엠"/>
    <s v="546517"/>
    <s v="대구/경북법인고객본부"/>
    <s v="546517"/>
    <s v="(자체)대구/경북법인고객본부"/>
    <s v="TC00000"/>
    <s v="B2C"/>
    <s v="MB10000"/>
    <s v="무선"/>
    <s v="MB12000"/>
    <x v="17"/>
    <s v="MB12K18"/>
    <s v="LTE 통화부가"/>
    <s v="BM10406"/>
    <s v="LTE 듀얼번호Lite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73"/>
    <s v="(주)케디엠"/>
    <s v="546517"/>
    <s v="대구/경북법인고객본부"/>
    <s v="546517"/>
    <s v="(자체)대구/경북법인고객본부"/>
    <s v="TC00000"/>
    <s v="B2C"/>
    <s v="MB10000"/>
    <s v="무선"/>
    <s v="MB12000"/>
    <x v="17"/>
    <s v="MB12K18"/>
    <s v="LTE 통화부가"/>
    <s v="BM00806"/>
    <s v="LTE 캐치콜"/>
    <x v="0"/>
    <s v="N"/>
    <s v="Y"/>
    <m/>
    <n v="400"/>
    <n v="400"/>
    <n v="400"/>
    <n v="400"/>
    <n v="400"/>
    <n v="400"/>
    <n v="400"/>
    <n v="400"/>
    <n v="400"/>
    <n v="400"/>
    <n v="400"/>
    <n v="400"/>
  </r>
  <r>
    <x v="73"/>
    <s v="(주)케디엠"/>
    <s v="546517"/>
    <s v="대구/경북법인고객본부"/>
    <s v="546517"/>
    <s v="(자체)대구/경북법인고객본부"/>
    <s v="TC00000"/>
    <s v="B2C"/>
    <s v="MB10000"/>
    <s v="무선"/>
    <s v="MB12000"/>
    <x v="17"/>
    <s v="MB12K18"/>
    <s v="LTE 통화부가"/>
    <s v="BM10408"/>
    <s v="LTE 통화부가 기타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73"/>
    <s v="(주)케디엠"/>
    <s v="546517"/>
    <s v="대구/경북법인고객본부"/>
    <s v="546517"/>
    <s v="(자체)대구/경북법인고객본부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58158.296000000002"/>
    <n v="58158.296000000002"/>
    <n v="58158.296000000002"/>
    <n v="58158.296000000002"/>
    <n v="58158.296000000002"/>
    <n v="58158.296000000002"/>
    <n v="58158.296000000002"/>
    <n v="58158.296000000002"/>
    <n v="58158.296000000002"/>
    <n v="58158.296000000002"/>
    <n v="58158.296000000002"/>
    <n v="58158.296000000002"/>
  </r>
  <r>
    <x v="73"/>
    <s v="(주)케디엠"/>
    <s v="546517"/>
    <s v="대구/경북법인고객본부"/>
    <s v="546540"/>
    <s v="경북법인고객담당"/>
    <s v="KE00000"/>
    <s v="B2B"/>
    <s v="KE20000"/>
    <s v="Enterprise CT"/>
    <s v="KE27000"/>
    <x v="1"/>
    <s v="KE28K04"/>
    <s v="Flexline"/>
    <s v="BM10282"/>
    <s v="FlexLine"/>
    <x v="0"/>
    <s v="N"/>
    <s v="Y"/>
    <m/>
    <n v="276000"/>
    <n v="276000"/>
    <n v="259230"/>
    <n v="276000"/>
    <n v="276000"/>
    <n v="276000"/>
    <n v="276000"/>
    <n v="276000"/>
    <n v="276000"/>
    <n v="276000"/>
    <n v="276000"/>
    <n v="276000"/>
  </r>
  <r>
    <x v="73"/>
    <s v="(주)케디엠"/>
    <s v="546517"/>
    <s v="대구/경북법인고객본부"/>
    <s v="546540"/>
    <s v="경북법인고객담당"/>
    <s v="KE00000"/>
    <s v="B2B"/>
    <s v="KE20000"/>
    <s v="Enterprise CT"/>
    <s v="KE27000"/>
    <x v="1"/>
    <s v="KE28K04"/>
    <s v="Flexline"/>
    <s v="BM10282"/>
    <s v="FlexLine"/>
    <x v="0"/>
    <s v="Y"/>
    <s v="Y"/>
    <m/>
    <n v="0"/>
    <n v="0"/>
    <n v="0"/>
    <n v="0"/>
    <n v="0"/>
    <n v="0"/>
    <n v="0"/>
    <n v="0"/>
    <n v="61333"/>
    <n v="115000"/>
    <n v="115000"/>
    <n v="115000"/>
  </r>
  <r>
    <x v="73"/>
    <s v="(주)케디엠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83979"/>
    <n v="79145"/>
    <n v="87100"/>
    <n v="83840"/>
    <n v="77395"/>
    <n v="79042"/>
    <n v="80509"/>
    <n v="78733"/>
    <n v="79600"/>
    <n v="82438"/>
    <n v="82135"/>
    <n v="80460"/>
  </r>
  <r>
    <x v="73"/>
    <s v="(주)케디엠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Y"/>
    <s v="Y"/>
    <m/>
    <n v="0"/>
    <n v="0"/>
    <n v="0"/>
    <n v="0"/>
    <n v="0"/>
    <n v="0"/>
    <n v="0"/>
    <n v="0"/>
    <n v="4900"/>
    <n v="14230"/>
    <n v="14230"/>
    <n v="14230"/>
  </r>
  <r>
    <x v="73"/>
    <s v="(주)케디엠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120"/>
    <n v="0"/>
    <n v="0"/>
    <n v="60"/>
  </r>
  <r>
    <x v="73"/>
    <s v="(주)케디엠"/>
    <s v="546517"/>
    <s v="대구/경북법인고객본부"/>
    <s v="546540"/>
    <s v="경북법인고객담당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00"/>
    <n v="3000"/>
    <n v="3000"/>
    <n v="3000"/>
    <n v="3000"/>
    <n v="3000"/>
    <n v="3000"/>
    <n v="3000"/>
    <n v="0"/>
    <n v="0"/>
    <n v="0"/>
    <n v="0"/>
  </r>
  <r>
    <x v="73"/>
    <s v="(주)케디엠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73"/>
    <s v="(주)케디엠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14400"/>
    <n v="14400"/>
    <n v="14400"/>
    <n v="14400"/>
    <n v="14400"/>
    <n v="14400"/>
    <n v="14400"/>
    <n v="14400"/>
    <n v="14400"/>
    <n v="14400"/>
    <n v="14400"/>
    <n v="14400"/>
  </r>
  <r>
    <x v="73"/>
    <s v="(주)케디엠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3000"/>
    <n v="13000"/>
    <n v="0"/>
    <n v="12200"/>
    <n v="12200"/>
    <n v="12200"/>
    <n v="12200"/>
    <n v="12200"/>
    <n v="12200"/>
    <n v="12200"/>
    <n v="12200"/>
    <n v="12200"/>
  </r>
  <r>
    <x v="73"/>
    <s v="(주)케디엠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27"/>
    <n v="0"/>
    <n v="0"/>
    <n v="0"/>
    <n v="78"/>
    <n v="39"/>
    <n v="0"/>
    <n v="156"/>
    <n v="88"/>
    <n v="0"/>
    <n v="39"/>
    <n v="78"/>
  </r>
  <r>
    <x v="73"/>
    <s v="(주)케디엠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87"/>
    <n v="710"/>
    <n v="0"/>
    <n v="43"/>
    <n v="231"/>
    <n v="312"/>
    <n v="289"/>
    <n v="188"/>
    <n v="86"/>
    <n v="232"/>
    <n v="158"/>
    <n v="333"/>
  </r>
  <r>
    <x v="73"/>
    <s v="(주)케디엠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443"/>
    <n v="1677"/>
    <n v="0"/>
    <n v="897"/>
    <n v="975"/>
    <n v="1794"/>
    <n v="1755"/>
    <n v="1560"/>
    <n v="1872"/>
    <n v="1053"/>
    <n v="1755"/>
    <n v="858"/>
  </r>
  <r>
    <x v="73"/>
    <s v="(주)케디엠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25000"/>
  </r>
  <r>
    <x v="73"/>
    <s v="(주)케디엠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0655"/>
    <n v="20655"/>
    <n v="20655"/>
    <n v="20655"/>
    <n v="20655"/>
    <n v="20655"/>
    <n v="20655"/>
    <n v="20655"/>
    <n v="20655"/>
    <n v="20655"/>
    <n v="20655"/>
    <n v="20655"/>
  </r>
  <r>
    <x v="73"/>
    <s v="(주)케디엠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73"/>
    <s v="(주)케디엠"/>
    <s v="546517"/>
    <s v="대구/경북법인고객본부"/>
    <s v="546540"/>
    <s v="경북법인고객담당"/>
    <s v="TC00000"/>
    <s v="B2C"/>
    <s v="FC30000"/>
    <s v="인터넷"/>
    <s v="FC32000"/>
    <x v="11"/>
    <s v="FC32K02"/>
    <s v="렌탈팩"/>
    <s v="BM01007"/>
    <s v="TV 렌탈팩"/>
    <x v="0"/>
    <s v="N"/>
    <s v="Y"/>
    <m/>
    <n v="-188"/>
    <n v="-188"/>
    <n v="-188"/>
    <n v="-188"/>
    <n v="-196"/>
    <n v="0"/>
    <n v="0"/>
    <n v="0"/>
    <n v="0"/>
    <n v="0"/>
    <n v="0"/>
    <n v="0"/>
  </r>
  <r>
    <x v="73"/>
    <s v="(주)케디엠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74"/>
    <s v="(주)태웅시스템즈"/>
    <s v="545784"/>
    <s v="강북/강원고객본부"/>
    <s v="545813"/>
    <s v="고양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0"/>
    <n v="0"/>
    <n v="0"/>
    <n v="0"/>
    <n v="0"/>
  </r>
  <r>
    <x v="74"/>
    <s v="(주)태웅시스템즈"/>
    <s v="546483"/>
    <s v="대구/경북고객본부"/>
    <s v="546483"/>
    <s v="(자체)대구/경북고객본부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0"/>
    <n v="962"/>
    <n v="962"/>
    <n v="962"/>
    <n v="0"/>
    <n v="0"/>
    <n v="0"/>
    <n v="0"/>
    <n v="0"/>
    <n v="0"/>
    <n v="0"/>
    <n v="0"/>
  </r>
  <r>
    <x v="74"/>
    <s v="(주)태웅시스템즈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191"/>
    <s v="지능형SMS"/>
    <x v="0"/>
    <s v="N"/>
    <s v="Y"/>
    <m/>
    <n v="324"/>
    <n v="337"/>
    <n v="216"/>
    <n v="283"/>
    <n v="270"/>
    <n v="418"/>
    <n v="418"/>
    <n v="364"/>
    <n v="405"/>
    <n v="162"/>
    <n v="297"/>
    <n v="364"/>
  </r>
  <r>
    <x v="74"/>
    <s v="(주)태웅시스템즈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123070"/>
    <n v="129570"/>
    <n v="132070"/>
    <n v="133020"/>
    <n v="144620"/>
    <n v="141870"/>
    <n v="141670"/>
    <n v="144110"/>
    <n v="142560"/>
    <n v="144710"/>
    <n v="0"/>
    <n v="0"/>
  </r>
  <r>
    <x v="74"/>
    <s v="(주)태웅시스템즈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02962"/>
    <n v="119949"/>
    <n v="88160"/>
    <n v="103723"/>
    <n v="90371"/>
    <n v="101966"/>
    <n v="103326"/>
    <n v="101223"/>
    <n v="98214"/>
    <n v="101660"/>
    <n v="103913"/>
    <n v="112346"/>
  </r>
  <r>
    <x v="74"/>
    <s v="(주)태웅시스템즈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Y"/>
    <s v="Y"/>
    <m/>
    <n v="0"/>
    <n v="0"/>
    <n v="0"/>
    <n v="52729"/>
    <n v="46362"/>
    <n v="55879"/>
    <n v="52220"/>
    <n v="58389"/>
    <n v="45852"/>
    <n v="50964"/>
    <n v="38964"/>
    <n v="49556"/>
  </r>
  <r>
    <x v="74"/>
    <s v="(주)태웅시스템즈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60"/>
    <n v="0"/>
    <n v="120"/>
    <n v="660"/>
    <n v="360"/>
    <n v="0"/>
    <n v="0"/>
    <n v="0"/>
    <n v="0"/>
  </r>
  <r>
    <x v="74"/>
    <s v="(주)태웅시스템즈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Y"/>
    <s v="Y"/>
    <m/>
    <n v="0"/>
    <n v="0"/>
    <n v="0"/>
    <n v="0"/>
    <n v="0"/>
    <n v="300"/>
    <n v="60"/>
    <n v="0"/>
    <n v="60"/>
    <n v="0"/>
    <n v="0"/>
    <n v="0"/>
  </r>
  <r>
    <x v="74"/>
    <s v="(주)태웅시스템즈"/>
    <s v="546483"/>
    <s v="대구/경북고객본부"/>
    <s v="546511"/>
    <s v="경북서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7375"/>
    <n v="10051"/>
    <n v="8675"/>
    <n v="14067"/>
    <n v="12648"/>
    <n v="12856"/>
    <n v="11748"/>
    <n v="12818"/>
    <n v="12256"/>
    <n v="13867"/>
    <n v="11656"/>
    <n v="13848"/>
  </r>
  <r>
    <x v="74"/>
    <s v="(주)태웅시스템즈"/>
    <s v="546483"/>
    <s v="대구/경북고객본부"/>
    <s v="546511"/>
    <s v="경북서부지사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6800"/>
    <n v="6800"/>
    <n v="6800"/>
    <n v="6800"/>
    <n v="6800"/>
    <n v="6800"/>
    <n v="6800"/>
    <n v="6800"/>
    <n v="6800"/>
    <n v="6800"/>
    <n v="6800"/>
    <n v="6800"/>
  </r>
  <r>
    <x v="74"/>
    <s v="(주)태웅시스템즈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Y"/>
    <s v="Y"/>
    <m/>
    <n v="0"/>
    <n v="0"/>
    <n v="852"/>
    <n v="73"/>
    <n v="0"/>
    <n v="0"/>
    <n v="0"/>
    <n v="0"/>
    <n v="0"/>
    <n v="0"/>
    <n v="0"/>
    <n v="0"/>
  </r>
  <r>
    <x v="74"/>
    <s v="(주)태웅시스템즈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Y"/>
    <s v="Y"/>
    <m/>
    <n v="0"/>
    <n v="0"/>
    <n v="0"/>
    <n v="0"/>
    <n v="3742"/>
    <n v="4000"/>
    <n v="4000"/>
    <n v="4000"/>
    <n v="4000"/>
    <n v="4000"/>
    <n v="4000"/>
    <n v="4000"/>
  </r>
  <r>
    <x v="74"/>
    <s v="(주)태웅시스템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74"/>
    <s v="(주)태웅시스템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Y"/>
    <s v="Y"/>
    <m/>
    <n v="0"/>
    <n v="0"/>
    <n v="4026"/>
    <n v="5373"/>
    <n v="5200"/>
    <n v="5200"/>
    <n v="5200"/>
    <n v="5200"/>
    <n v="5200"/>
    <n v="5200"/>
    <n v="5200"/>
    <n v="5200"/>
  </r>
  <r>
    <x v="74"/>
    <s v="(주)태웅시스템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56365"/>
    <n v="0"/>
    <n v="0"/>
    <n v="0"/>
    <n v="0"/>
    <n v="0"/>
    <n v="0"/>
    <n v="0"/>
    <n v="0"/>
    <n v="0"/>
  </r>
  <r>
    <x v="74"/>
    <s v="(주)태웅시스템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009"/>
    <n v="1757"/>
    <n v="1297"/>
    <n v="1660"/>
    <n v="2282"/>
    <n v="1064"/>
    <n v="1249"/>
    <n v="2341"/>
    <n v="1102"/>
    <n v="1287"/>
    <n v="1473"/>
    <n v="2136"/>
  </r>
  <r>
    <x v="74"/>
    <s v="(주)태웅시스템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Y"/>
    <s v="Y"/>
    <m/>
    <n v="0"/>
    <n v="0"/>
    <n v="830"/>
    <n v="342"/>
    <n v="390"/>
    <n v="0"/>
    <n v="156"/>
    <n v="195"/>
    <n v="273"/>
    <n v="166"/>
    <n v="117"/>
    <n v="234"/>
  </r>
  <r>
    <x v="74"/>
    <s v="(주)태웅시스템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842"/>
    <n v="1015"/>
    <n v="2581"/>
    <n v="1522"/>
    <n v="2711"/>
    <n v="1276"/>
    <n v="1145"/>
    <n v="3755"/>
    <n v="3117"/>
    <n v="2595"/>
    <n v="420"/>
    <n v="1769"/>
  </r>
  <r>
    <x v="74"/>
    <s v="(주)태웅시스템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Y"/>
    <s v="Y"/>
    <m/>
    <n v="0"/>
    <n v="0"/>
    <n v="841"/>
    <n v="420"/>
    <n v="1667"/>
    <n v="87"/>
    <n v="43"/>
    <n v="101"/>
    <n v="116"/>
    <n v="130"/>
    <n v="290"/>
    <n v="0"/>
  </r>
  <r>
    <x v="74"/>
    <s v="(주)태웅시스템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546"/>
    <n v="312"/>
    <n v="351"/>
    <n v="351"/>
    <n v="468"/>
    <n v="429"/>
    <n v="507"/>
    <n v="663"/>
    <n v="156"/>
    <n v="507"/>
    <n v="351"/>
    <n v="312"/>
  </r>
  <r>
    <x v="74"/>
    <s v="(주)태웅시스템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Y"/>
    <s v="Y"/>
    <m/>
    <n v="0"/>
    <n v="0"/>
    <n v="0"/>
    <n v="0"/>
    <n v="195"/>
    <n v="0"/>
    <n v="78"/>
    <n v="0"/>
    <n v="156"/>
    <n v="39"/>
    <n v="39"/>
    <n v="0"/>
  </r>
  <r>
    <x v="74"/>
    <s v="(주)태웅시스템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Y"/>
    <s v="Y"/>
    <m/>
    <n v="0"/>
    <n v="0"/>
    <n v="3253"/>
    <n v="217"/>
    <n v="0"/>
    <n v="0"/>
    <n v="0"/>
    <n v="0"/>
    <n v="0"/>
    <n v="0"/>
    <n v="0"/>
    <n v="0"/>
  </r>
  <r>
    <x v="74"/>
    <s v="(주)태웅시스템즈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7700"/>
    <n v="7700"/>
    <n v="7700"/>
  </r>
  <r>
    <x v="74"/>
    <s v="(주)태웅시스템즈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1924"/>
    <n v="962"/>
    <n v="962"/>
    <n v="962"/>
    <n v="962"/>
    <n v="962"/>
    <n v="962"/>
    <n v="962"/>
    <n v="962"/>
    <n v="962"/>
    <n v="962"/>
    <n v="0"/>
  </r>
  <r>
    <x v="74"/>
    <s v="(주)태웅시스템즈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74"/>
    <s v="(주)태웅시스템즈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962"/>
    <n v="962"/>
    <n v="962"/>
    <n v="962"/>
    <n v="962"/>
    <n v="962"/>
    <n v="962"/>
    <n v="962"/>
    <n v="962"/>
    <n v="962"/>
  </r>
  <r>
    <x v="74"/>
    <s v="(주)태웅시스템즈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11613"/>
    <n v="28067"/>
    <n v="28000"/>
    <n v="28000"/>
    <n v="28000"/>
    <n v="28000"/>
    <n v="28000"/>
    <n v="28000"/>
    <n v="28000"/>
    <n v="28000"/>
  </r>
  <r>
    <x v="74"/>
    <s v="(주)태웅시스템즈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962"/>
    <n v="962"/>
    <n v="962"/>
    <n v="962"/>
    <n v="962"/>
    <n v="962"/>
    <n v="962"/>
    <n v="962"/>
    <n v="962"/>
  </r>
  <r>
    <x v="74"/>
    <s v="(주)태웅시스템즈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74"/>
    <s v="(주)태웅시스템즈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9333"/>
    <n v="20000"/>
    <n v="20000"/>
    <n v="20000"/>
    <n v="20000"/>
    <n v="20000"/>
    <n v="20000"/>
    <n v="20000"/>
    <n v="20000"/>
  </r>
  <r>
    <x v="74"/>
    <s v="(주)태웅시스템즈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1697"/>
    <n v="1697"/>
    <n v="1697"/>
    <n v="1697"/>
    <n v="1697"/>
    <n v="1707"/>
    <n v="0"/>
    <n v="0"/>
    <n v="0"/>
    <n v="0"/>
    <n v="0"/>
    <n v="0"/>
  </r>
  <r>
    <x v="74"/>
    <s v="(주)태웅시스템즈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466"/>
    <n v="1000"/>
    <n v="1000"/>
    <n v="1000"/>
    <n v="1000"/>
    <n v="1000"/>
    <n v="1000"/>
    <n v="1000"/>
    <n v="1000"/>
  </r>
  <r>
    <x v="74"/>
    <s v="(주)태웅시스템즈"/>
    <s v="546314"/>
    <s v="부산/경남고객본부"/>
    <s v="546348"/>
    <s v="경남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74"/>
    <s v="(주)태웅시스템즈"/>
    <s v="546314"/>
    <s v="부산/경남고객본부"/>
    <s v="546348"/>
    <s v="경남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Y"/>
    <s v="Y"/>
    <m/>
    <n v="0"/>
    <n v="0"/>
    <n v="71"/>
    <n v="2200"/>
    <n v="2200"/>
    <n v="2200"/>
    <n v="2200"/>
    <n v="2200"/>
    <n v="2200"/>
    <n v="2200"/>
    <n v="2200"/>
    <n v="2200"/>
  </r>
  <r>
    <x v="74"/>
    <s v="(주)태웅시스템즈"/>
    <s v="546314"/>
    <s v="부산/경남고객본부"/>
    <s v="546348"/>
    <s v="경남서부지사"/>
    <s v="TC00000"/>
    <s v="B2C"/>
    <s v="TC60000"/>
    <s v="Customer Incubation"/>
    <s v="KEB4000"/>
    <x v="4"/>
    <s v="KEB4K07"/>
    <s v="홈지능망부가기타"/>
    <s v="BM00142"/>
    <s v="패스콜"/>
    <x v="0"/>
    <s v="Y"/>
    <s v="Y"/>
    <m/>
    <n v="0"/>
    <n v="0"/>
    <n v="0"/>
    <n v="0"/>
    <n v="0"/>
    <n v="0"/>
    <n v="0"/>
    <n v="0"/>
    <n v="633"/>
    <n v="1000"/>
    <n v="1000"/>
    <n v="1000"/>
  </r>
  <r>
    <x v="74"/>
    <s v="(주)태웅시스템즈"/>
    <s v="546314"/>
    <s v="부산/경남고객본부"/>
    <s v="546348"/>
    <s v="경남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74"/>
    <s v="(주)태웅시스템즈"/>
    <s v="546314"/>
    <s v="부산/경남고객본부"/>
    <s v="546348"/>
    <s v="경남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835"/>
    <n v="2177"/>
    <n v="3292"/>
    <n v="4100"/>
    <n v="3312"/>
    <n v="2794"/>
    <n v="2850"/>
    <n v="3213"/>
    <n v="2655"/>
    <n v="1562"/>
    <n v="3359"/>
    <n v="1935"/>
  </r>
  <r>
    <x v="74"/>
    <s v="(주)태웅시스템즈"/>
    <s v="546314"/>
    <s v="부산/경남고객본부"/>
    <s v="546348"/>
    <s v="경남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349"/>
    <n v="2696"/>
    <n v="2914"/>
    <n v="1160"/>
    <n v="3059"/>
    <n v="2203"/>
    <n v="1740"/>
    <n v="3741"/>
    <n v="2740"/>
    <n v="2827"/>
    <n v="1174"/>
    <n v="2523"/>
  </r>
  <r>
    <x v="74"/>
    <s v="(주)태웅시스템즈"/>
    <s v="546314"/>
    <s v="부산/경남고객본부"/>
    <s v="546348"/>
    <s v="경남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092"/>
    <n v="273"/>
    <n v="429"/>
    <n v="507"/>
    <n v="195"/>
    <n v="273"/>
    <n v="156"/>
    <n v="351"/>
    <n v="780"/>
    <n v="702"/>
    <n v="390"/>
    <n v="546"/>
  </r>
  <r>
    <x v="74"/>
    <s v="(주)태웅시스템즈"/>
    <s v="546314"/>
    <s v="부산/경남고객본부"/>
    <s v="546348"/>
    <s v="경남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6638"/>
    <n v="3862"/>
    <n v="5220"/>
    <n v="4712"/>
    <n v="6142"/>
    <n v="4696"/>
    <n v="11012"/>
    <n v="6293"/>
    <n v="5220"/>
    <n v="5031"/>
    <n v="1406"/>
    <n v="6307"/>
  </r>
  <r>
    <x v="74"/>
    <s v="(주)태웅시스템즈"/>
    <s v="546314"/>
    <s v="부산/경남고객본부"/>
    <s v="546348"/>
    <s v="경남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74"/>
    <s v="(주)태웅시스템즈"/>
    <s v="546314"/>
    <s v="부산/경남고객본부"/>
    <s v="546348"/>
    <s v="경남서부지사"/>
    <s v="TC00000"/>
    <s v="B2C"/>
    <s v="FC10000"/>
    <s v="유선통화"/>
    <s v="FC11000"/>
    <x v="8"/>
    <s v="FC11K07"/>
    <s v="정액요금제"/>
    <s v="BM10375"/>
    <s v="AI전화요금제"/>
    <x v="0"/>
    <s v="N"/>
    <s v="Y"/>
    <m/>
    <n v="4999.95"/>
    <n v="4999.95"/>
    <n v="4999.95"/>
    <n v="4999.95"/>
    <n v="4999.95"/>
    <n v="4999.95"/>
    <n v="4999.95"/>
    <n v="4999.95"/>
    <n v="4999.95"/>
    <n v="4999.95"/>
    <n v="4999.95"/>
    <n v="4999.95"/>
  </r>
  <r>
    <x v="74"/>
    <s v="(주)태웅시스템즈"/>
    <s v="546314"/>
    <s v="부산/경남고객본부"/>
    <s v="546348"/>
    <s v="경남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74"/>
    <s v="(주)태웅시스템즈"/>
    <s v="546314"/>
    <s v="부산/경남고객본부"/>
    <s v="546348"/>
    <s v="경남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74"/>
    <s v="(주)태웅시스템즈"/>
    <s v="546314"/>
    <s v="부산/경남고객본부"/>
    <s v="546348"/>
    <s v="경남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74"/>
    <s v="(주)태웅시스템즈"/>
    <s v="546148"/>
    <s v="서부고객본부"/>
    <s v="546177"/>
    <s v="인천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74"/>
    <s v="(주)태웅시스템즈"/>
    <s v="546148"/>
    <s v="서부고객본부"/>
    <s v="546177"/>
    <s v="인천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4321"/>
    <n v="2592"/>
    <n v="12435"/>
    <n v="5482"/>
    <n v="11213"/>
    <n v="4293"/>
    <n v="4953"/>
    <n v="2653"/>
    <n v="4302"/>
    <n v="5584"/>
    <n v="4116"/>
    <n v="7970"/>
  </r>
  <r>
    <x v="74"/>
    <s v="(주)태웅시스템즈"/>
    <s v="546148"/>
    <s v="서부고객본부"/>
    <s v="546177"/>
    <s v="인천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78"/>
    <n v="0"/>
    <n v="117"/>
    <n v="0"/>
    <n v="0"/>
    <n v="0"/>
    <n v="117"/>
    <n v="0"/>
  </r>
  <r>
    <x v="74"/>
    <s v="(주)태웅시스템즈"/>
    <s v="546148"/>
    <s v="서부고객본부"/>
    <s v="546177"/>
    <s v="인천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74"/>
    <s v="(주)태웅시스템즈"/>
    <s v="546148"/>
    <s v="서부고객본부"/>
    <s v="546177"/>
    <s v="인천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49500"/>
    <n v="49500"/>
    <n v="49500"/>
    <n v="49500"/>
    <n v="49500"/>
    <n v="49500"/>
    <n v="49500"/>
    <n v="49500"/>
    <n v="49500"/>
    <n v="49500"/>
    <n v="49500"/>
    <n v="49500"/>
  </r>
  <r>
    <x v="74"/>
    <s v="(주)태웅시스템즈"/>
    <s v="546148"/>
    <s v="서부고객본부"/>
    <s v="546177"/>
    <s v="인천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735"/>
    <n v="735"/>
    <n v="735"/>
    <n v="745"/>
    <n v="0"/>
    <n v="0"/>
    <n v="0"/>
    <n v="0"/>
    <n v="0"/>
    <n v="0"/>
    <n v="0"/>
    <n v="0"/>
  </r>
  <r>
    <x v="74"/>
    <s v="(주)태웅시스템즈"/>
    <s v="546148"/>
    <s v="서부고객본부"/>
    <s v="546177"/>
    <s v="인천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3000"/>
    <n v="33000"/>
    <n v="33000"/>
    <n v="33000"/>
    <n v="33000"/>
    <n v="33000"/>
    <n v="33000"/>
    <n v="33000"/>
    <n v="33000"/>
    <n v="26935"/>
    <n v="25000"/>
    <n v="25000"/>
  </r>
  <r>
    <x v="74"/>
    <s v="(주)태웅시스템즈"/>
    <s v="546148"/>
    <s v="서부고객본부"/>
    <s v="546177"/>
    <s v="인천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38000"/>
    <n v="38000"/>
    <n v="38000"/>
    <n v="38000"/>
    <n v="38000"/>
    <n v="38000"/>
    <n v="38000"/>
    <n v="38000"/>
    <n v="38000"/>
    <n v="38000"/>
    <n v="38000"/>
    <n v="38000"/>
  </r>
  <r>
    <x v="74"/>
    <s v="(주)태웅시스템즈"/>
    <s v="546148"/>
    <s v="서부고객본부"/>
    <s v="546177"/>
    <s v="인천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43000"/>
    <n v="43000"/>
    <n v="43000"/>
    <n v="43000"/>
    <n v="43000"/>
    <n v="43000"/>
    <n v="43000"/>
    <n v="43000"/>
    <n v="43000"/>
    <n v="43000"/>
    <n v="43000"/>
    <n v="43000"/>
  </r>
  <r>
    <x v="74"/>
    <s v="(주)태웅시스템즈"/>
    <s v="546148"/>
    <s v="서부고객본부"/>
    <s v="546177"/>
    <s v="인천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735"/>
    <n v="735"/>
    <n v="735"/>
    <n v="745"/>
    <n v="0"/>
    <n v="0"/>
    <n v="0"/>
    <n v="0"/>
    <n v="0"/>
    <n v="0"/>
    <n v="0"/>
    <n v="0"/>
  </r>
  <r>
    <x v="74"/>
    <s v="(주)태웅시스템즈"/>
    <s v="546148"/>
    <s v="서부고객본부"/>
    <s v="546177"/>
    <s v="인천지사"/>
    <s v="TC00000"/>
    <s v="B2C"/>
    <s v="FC30000"/>
    <s v="인터넷"/>
    <s v="FC32000"/>
    <x v="11"/>
    <s v="FC32K03"/>
    <s v="홈AP"/>
    <s v="BM00236"/>
    <s v="홈허브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74"/>
    <s v="(주)태웅시스템즈"/>
    <s v="540026"/>
    <s v="영업·채널본부"/>
    <s v="540033"/>
    <s v="디지털채널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0"/>
    <n v="0"/>
    <n v="0"/>
    <n v="0"/>
    <n v="50"/>
    <n v="0"/>
  </r>
  <r>
    <x v="74"/>
    <s v="(주)태웅시스템즈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819"/>
    <n v="198"/>
    <n v="120"/>
    <n v="0"/>
    <n v="276"/>
    <n v="0"/>
    <n v="0"/>
    <n v="0"/>
    <n v="120"/>
    <n v="0"/>
  </r>
  <r>
    <x v="74"/>
    <s v="(주)태웅시스템즈"/>
    <s v="540026"/>
    <s v="영업·채널본부"/>
    <s v="540033"/>
    <s v="디지털채널담당"/>
    <s v="TC00000"/>
    <s v="B2C"/>
    <s v="TC60000"/>
    <s v="Customer Incubation"/>
    <s v="KEB4000"/>
    <x v="4"/>
    <s v="KEB4K09"/>
    <s v="AI 통화비서"/>
    <s v="BM10364"/>
    <s v="AI 통화비서"/>
    <x v="0"/>
    <s v="N"/>
    <s v="Y"/>
    <m/>
    <n v="7520.1"/>
    <n v="7520.1"/>
    <n v="7520.1"/>
    <n v="7520.1"/>
    <n v="7520.1"/>
    <n v="7520.1"/>
    <n v="7520.1"/>
    <n v="7520.1"/>
    <n v="7520.1"/>
    <n v="7520.1"/>
    <n v="7520.1"/>
    <n v="7520.1"/>
  </r>
  <r>
    <x v="74"/>
    <s v="(주)태웅시스템즈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3399"/>
    <n v="3565"/>
    <n v="3299"/>
    <n v="3809"/>
    <n v="3632"/>
    <n v="3448"/>
    <n v="3366"/>
    <n v="3569"/>
    <n v="7374"/>
    <n v="3512"/>
    <n v="3890"/>
    <n v="3462"/>
  </r>
  <r>
    <x v="74"/>
    <s v="(주)태웅시스템즈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10353"/>
    <s v="통화매니저_AI통화비서"/>
    <x v="0"/>
    <s v="N"/>
    <s v="Y"/>
    <m/>
    <n v="0"/>
    <n v="0"/>
    <n v="0"/>
    <n v="0"/>
    <n v="0"/>
    <n v="0"/>
    <n v="0"/>
    <n v="0"/>
    <n v="0"/>
    <n v="0"/>
    <n v="0"/>
    <n v="0"/>
  </r>
  <r>
    <x v="74"/>
    <s v="(주)태웅시스템즈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13380"/>
    <n v="11564"/>
    <n v="11687"/>
    <n v="15403"/>
    <n v="10845"/>
    <n v="13861"/>
    <n v="14295"/>
    <n v="12249"/>
    <n v="17964"/>
    <n v="10059"/>
    <n v="13013"/>
    <n v="12414"/>
  </r>
  <r>
    <x v="74"/>
    <s v="(주)태웅시스템즈"/>
    <s v="540026"/>
    <s v="영업·채널본부"/>
    <s v="540043"/>
    <s v="전략채널센터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996"/>
    <n v="156"/>
    <n v="859"/>
    <n v="300"/>
    <n v="0"/>
    <n v="0"/>
    <n v="0"/>
    <n v="0"/>
    <n v="0"/>
    <n v="0"/>
  </r>
  <r>
    <x v="74"/>
    <s v="(주)태웅시스템즈"/>
    <s v="546624"/>
    <s v="전남/전북고객본부"/>
    <s v="546649"/>
    <s v="순천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74"/>
    <s v="(주)태웅시스템즈"/>
    <s v="546624"/>
    <s v="전남/전북고객본부"/>
    <s v="546649"/>
    <s v="순천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05"/>
    <n v="117"/>
    <n v="0"/>
    <n v="0"/>
    <n v="0"/>
    <n v="156"/>
    <n v="78"/>
    <n v="78"/>
    <n v="39"/>
    <n v="117"/>
    <n v="117"/>
    <n v="39"/>
  </r>
  <r>
    <x v="74"/>
    <s v="(주)태웅시스템즈"/>
    <s v="546624"/>
    <s v="전남/전북고객본부"/>
    <s v="546649"/>
    <s v="순천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232"/>
    <n v="43"/>
    <n v="58"/>
    <n v="1160"/>
    <n v="0"/>
    <n v="348"/>
    <n v="0"/>
    <n v="0"/>
    <n v="319"/>
    <n v="43"/>
    <n v="0"/>
  </r>
  <r>
    <x v="74"/>
    <s v="(주)태웅시스템즈"/>
    <s v="546624"/>
    <s v="전남/전북고객본부"/>
    <s v="546649"/>
    <s v="순천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"/>
    <n v="0"/>
    <n v="39"/>
    <n v="117"/>
    <n v="0"/>
    <n v="0"/>
    <n v="0"/>
    <n v="234"/>
    <n v="117"/>
    <n v="78"/>
    <n v="0"/>
    <n v="0"/>
  </r>
  <r>
    <x v="74"/>
    <s v="(주)태웅시스템즈"/>
    <s v="546624"/>
    <s v="전남/전북고객본부"/>
    <s v="546649"/>
    <s v="순천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2200"/>
    <n v="1502"/>
    <n v="2661"/>
    <n v="493"/>
    <n v="648"/>
    <n v="1271"/>
    <n v="520"/>
    <n v="309"/>
    <n v="3186"/>
    <n v="805"/>
    <n v="837"/>
    <n v="1482"/>
  </r>
  <r>
    <x v="74"/>
    <s v="(주)태웅시스템즈"/>
    <s v="546624"/>
    <s v="전남/전북고객본부"/>
    <s v="546649"/>
    <s v="순천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74"/>
    <s v="(주)태웅시스템즈"/>
    <s v="546624"/>
    <s v="전남/전북고객본부"/>
    <s v="546649"/>
    <s v="순천지사"/>
    <s v="TC00000"/>
    <s v="B2C"/>
    <s v="FC10000"/>
    <s v="유선통화"/>
    <s v="FC11000"/>
    <x v="8"/>
    <s v="FC11K07"/>
    <s v="정액요금제"/>
    <s v="BM10375"/>
    <s v="AI전화요금제"/>
    <x v="0"/>
    <s v="N"/>
    <s v="Y"/>
    <m/>
    <n v="4999.95"/>
    <n v="4999.95"/>
    <n v="4999.95"/>
    <n v="4999.95"/>
    <n v="4999.95"/>
    <n v="4999.95"/>
    <n v="4999.95"/>
    <n v="4999.95"/>
    <n v="4999.95"/>
    <n v="4999.95"/>
    <n v="4999.95"/>
    <n v="4999.95"/>
  </r>
  <r>
    <x v="74"/>
    <s v="(주)태웅시스템즈"/>
    <s v="546624"/>
    <s v="전남/전북고객본부"/>
    <s v="546649"/>
    <s v="순천지사"/>
    <s v="TC00000"/>
    <s v="B2C"/>
    <s v="FC30000"/>
    <s v="인터넷"/>
    <s v="FC31000"/>
    <x v="10"/>
    <s v="FC31K02"/>
    <s v="MeGA"/>
    <s v="BM10035"/>
    <s v="오피스넷 슬림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74"/>
    <s v="(주)태웅시스템즈"/>
    <s v="546624"/>
    <s v="전남/전북고객본부"/>
    <s v="546649"/>
    <s v="순천지사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0"/>
    <n v="0"/>
    <n v="0"/>
    <n v="0"/>
    <n v="0"/>
    <n v="962"/>
    <n v="962"/>
    <n v="962"/>
    <n v="962"/>
  </r>
  <r>
    <x v="74"/>
    <s v="(주)태웅시스템즈"/>
    <s v="546624"/>
    <s v="전남/전북고객본부"/>
    <s v="546649"/>
    <s v="순천지사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0"/>
    <n v="0"/>
    <n v="0"/>
    <n v="0"/>
    <n v="0"/>
    <n v="10667"/>
    <n v="20000"/>
    <n v="20000"/>
    <n v="20000"/>
  </r>
  <r>
    <x v="74"/>
    <s v="(주)태웅시스템즈"/>
    <s v="546624"/>
    <s v="전남/전북고객본부"/>
    <s v="546649"/>
    <s v="순천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74"/>
    <s v="(주)태웅시스템즈"/>
    <s v="546624"/>
    <s v="전남/전북고객본부"/>
    <s v="546649"/>
    <s v="순천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74"/>
    <s v="(주)태웅시스템즈"/>
    <s v="546580"/>
    <s v="토탈영업센터"/>
    <s v="546595"/>
    <s v="대구/경북토탈영업2부"/>
    <s v="KE00000"/>
    <s v="B2B"/>
    <s v="KE20000"/>
    <s v="Enterprise CT"/>
    <s v="KE54000"/>
    <x v="0"/>
    <s v="KE54K03"/>
    <s v="스마트메시지"/>
    <s v="BM00210"/>
    <s v="스마트메시지biz"/>
    <x v="0"/>
    <s v="Y"/>
    <s v="Y"/>
    <m/>
    <n v="0"/>
    <n v="0"/>
    <n v="0"/>
    <n v="0"/>
    <n v="0"/>
    <n v="0"/>
    <n v="0"/>
    <n v="0"/>
    <n v="0"/>
    <n v="0"/>
    <n v="0"/>
    <n v="50"/>
  </r>
  <r>
    <x v="74"/>
    <s v="(주)태웅시스템즈"/>
    <s v="546580"/>
    <s v="토탈영업센터"/>
    <s v="546595"/>
    <s v="대구/경북토탈영업2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Y"/>
    <s v="Y"/>
    <m/>
    <n v="0"/>
    <n v="0"/>
    <n v="480"/>
    <n v="156"/>
    <n v="0"/>
    <n v="0"/>
    <n v="0"/>
    <n v="0"/>
    <n v="0"/>
    <n v="0"/>
    <n v="0"/>
    <n v="0"/>
  </r>
  <r>
    <x v="74"/>
    <s v="(주)태웅시스템즈"/>
    <s v="546580"/>
    <s v="토탈영업센터"/>
    <s v="546595"/>
    <s v="대구/경북토탈영업2부"/>
    <s v="KE00000"/>
    <s v="B2B"/>
    <s v="KEA0000"/>
    <s v="Enterprise IT"/>
    <s v="KEB2000"/>
    <x v="3"/>
    <s v="KEB2K05"/>
    <s v="평생안심번호"/>
    <s v="BM00816"/>
    <s v="안심번호(0502)통화료"/>
    <x v="0"/>
    <s v="Y"/>
    <s v="Y"/>
    <m/>
    <n v="0"/>
    <n v="0"/>
    <n v="0"/>
    <n v="0"/>
    <n v="0"/>
    <n v="0"/>
    <n v="43"/>
    <n v="0"/>
    <n v="0"/>
    <n v="0"/>
    <n v="0"/>
    <n v="0"/>
  </r>
  <r>
    <x v="75"/>
    <s v="(주)태진전력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75"/>
    <s v="(주)태진전력"/>
    <s v="546483"/>
    <s v="대구/경북고객본부"/>
    <s v="546514"/>
    <s v="경북북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2000"/>
    <n v="2000"/>
    <n v="2000"/>
    <n v="2000"/>
    <n v="2000"/>
    <n v="2000"/>
    <n v="0"/>
    <n v="0"/>
    <n v="0"/>
    <n v="0"/>
    <n v="0"/>
    <n v="0"/>
  </r>
  <r>
    <x v="75"/>
    <s v="(주)태진전력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92"/>
    <s v="GTV 라이트"/>
    <x v="0"/>
    <s v="N"/>
    <s v="Y"/>
    <m/>
    <n v="10800"/>
    <n v="10800"/>
    <n v="10800"/>
    <n v="10800"/>
    <n v="10800"/>
    <n v="10800"/>
    <n v="10800"/>
    <n v="10800"/>
    <n v="10800"/>
    <n v="10800"/>
    <n v="10800"/>
    <n v="10800"/>
  </r>
  <r>
    <x v="75"/>
    <s v="(주)태진전력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6700"/>
    <n v="6700"/>
    <n v="6700"/>
    <n v="6700"/>
    <n v="6700"/>
    <n v="6700"/>
    <n v="6700"/>
    <n v="6700"/>
    <n v="6700"/>
    <n v="6700"/>
    <n v="6700"/>
    <n v="6700"/>
  </r>
  <r>
    <x v="75"/>
    <s v="(주)태진전력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0"/>
    <n v="0"/>
    <n v="0"/>
    <n v="0"/>
    <n v="0"/>
    <n v="0"/>
    <n v="0"/>
    <n v="0"/>
    <n v="0"/>
    <n v="0"/>
    <n v="0"/>
    <n v="0"/>
  </r>
  <r>
    <x v="75"/>
    <s v="(주)태진전력"/>
    <s v="546483"/>
    <s v="대구/경북고객본부"/>
    <s v="546514"/>
    <s v="경북북부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0"/>
    <n v="0"/>
    <n v="0"/>
    <n v="0"/>
    <n v="0"/>
    <n v="0"/>
    <n v="0"/>
    <n v="0"/>
    <n v="0"/>
    <n v="0"/>
    <n v="0"/>
    <n v="0"/>
  </r>
  <r>
    <x v="75"/>
    <s v="(주)태진전력"/>
    <s v="546483"/>
    <s v="대구/경북고객본부"/>
    <s v="546514"/>
    <s v="경북북부지사"/>
    <s v="TC00000"/>
    <s v="B2C"/>
    <s v="FC10000"/>
    <s v="유선통화"/>
    <s v="FC15000"/>
    <x v="21"/>
    <s v="FC15K02"/>
    <s v="홈인터넷전화부가"/>
    <s v="BM00153"/>
    <s v="홈인터넷전화 CID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75"/>
    <s v="(주)태진전력"/>
    <s v="546483"/>
    <s v="대구/경북고객본부"/>
    <s v="546514"/>
    <s v="경북북부지사"/>
    <s v="TC00000"/>
    <s v="B2C"/>
    <s v="FC10000"/>
    <s v="유선통화"/>
    <s v="FC15000"/>
    <x v="21"/>
    <s v="FC15K02"/>
    <s v="홈인터넷전화부가"/>
    <s v="BM00152"/>
    <s v="홈인터넷전화 홈허브"/>
    <x v="0"/>
    <s v="N"/>
    <s v="Y"/>
    <m/>
    <n v="0"/>
    <n v="0"/>
    <n v="0"/>
    <n v="0"/>
    <n v="0"/>
    <n v="0"/>
    <n v="0"/>
    <n v="0"/>
    <n v="0"/>
    <n v="0"/>
    <n v="0"/>
    <n v="0"/>
  </r>
  <r>
    <x v="75"/>
    <s v="(주)태진전력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75"/>
    <s v="(주)태진전력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200"/>
    <n v="1200"/>
    <n v="1200"/>
    <n v="1200"/>
    <n v="1200"/>
    <n v="1200"/>
    <n v="1200"/>
    <n v="1200"/>
    <n v="1200"/>
    <n v="1200"/>
    <n v="1200"/>
    <n v="1200"/>
  </r>
  <r>
    <x v="75"/>
    <s v="(주)태진전력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88"/>
    <n v="0"/>
    <n v="0"/>
    <n v="0"/>
    <n v="0"/>
    <n v="0"/>
    <n v="0"/>
    <n v="0"/>
    <n v="0"/>
    <n v="0"/>
    <n v="0"/>
    <n v="0"/>
  </r>
  <r>
    <x v="75"/>
    <s v="(주)태진전력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75"/>
    <s v="(주)태진전력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19334"/>
    <n v="19334"/>
    <n v="19334"/>
    <n v="19334"/>
    <n v="19334"/>
    <n v="19334"/>
    <n v="19334"/>
    <n v="19334"/>
    <n v="19334"/>
    <n v="19334"/>
    <n v="19334"/>
    <n v="19334"/>
  </r>
  <r>
    <x v="76"/>
    <s v="(주)태흥환경개발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3620"/>
    <n v="3620"/>
    <n v="3620"/>
    <n v="3620"/>
    <n v="3620"/>
    <n v="3620"/>
    <n v="3620"/>
    <n v="3620"/>
    <n v="3620"/>
    <n v="3620"/>
    <n v="0"/>
    <n v="0"/>
  </r>
  <r>
    <x v="77"/>
    <s v="(주)티제이스틸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3130"/>
    <n v="3130"/>
    <n v="3130"/>
    <n v="3130"/>
    <n v="3130"/>
    <n v="3130"/>
    <n v="3130"/>
    <n v="3130"/>
    <n v="3130"/>
    <n v="3130"/>
    <n v="0"/>
    <n v="0"/>
  </r>
  <r>
    <x v="78"/>
    <s v="(주)포텍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1067"/>
    <n v="11195"/>
    <n v="11141"/>
    <n v="10924"/>
    <n v="12260"/>
    <n v="11300"/>
    <n v="11039"/>
    <n v="11458"/>
    <n v="11726"/>
    <n v="12204"/>
    <n v="12411"/>
    <n v="10665"/>
  </r>
  <r>
    <x v="78"/>
    <s v="(주)포텍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7000"/>
    <n v="27000"/>
    <n v="27000"/>
    <n v="27000"/>
    <n v="27000"/>
    <n v="27000"/>
    <n v="27000"/>
    <n v="27000"/>
    <n v="24000"/>
    <n v="24000"/>
    <n v="24000"/>
    <n v="24000"/>
  </r>
  <r>
    <x v="78"/>
    <s v="(주)포텍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17000"/>
    <n v="17000"/>
    <n v="17000"/>
    <n v="17000"/>
  </r>
  <r>
    <x v="78"/>
    <s v="(주)포텍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78"/>
    <s v="(주)포텍"/>
    <s v="546517"/>
    <s v="대구/경북법인고객본부"/>
    <s v="546517"/>
    <s v="(자체)대구/경북법인고객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180"/>
    <n v="300"/>
    <n v="0"/>
    <n v="0"/>
    <n v="0"/>
  </r>
  <r>
    <x v="79"/>
    <s v="(주)하이비젼시스템"/>
    <s v="545988"/>
    <s v="강남고객본부"/>
    <s v="546012"/>
    <s v="분당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79"/>
    <s v="(주)하이비젼시스템"/>
    <s v="545988"/>
    <s v="강남고객본부"/>
    <s v="546012"/>
    <s v="분당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79"/>
    <s v="(주)하이비젼시스템"/>
    <s v="545988"/>
    <s v="강남고객본부"/>
    <s v="546012"/>
    <s v="분당지사"/>
    <s v="TC00000"/>
    <s v="B2C"/>
    <s v="TC50000"/>
    <s v="미디어"/>
    <s v="TC53000"/>
    <x v="5"/>
    <s v="TC53K02"/>
    <s v="GTV 일반"/>
    <s v="BM10191"/>
    <s v="GTV 베이직"/>
    <x v="1"/>
    <s v="N"/>
    <s v="Y"/>
    <m/>
    <n v="412"/>
    <n v="412"/>
    <n v="404"/>
    <n v="0"/>
    <n v="0"/>
    <n v="0"/>
    <n v="0"/>
    <n v="0"/>
    <n v="0"/>
    <n v="0"/>
    <n v="0"/>
    <n v="0"/>
  </r>
  <r>
    <x v="79"/>
    <s v="(주)하이비젼시스템"/>
    <s v="545988"/>
    <s v="강남고객본부"/>
    <s v="546012"/>
    <s v="분당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79"/>
    <s v="(주)하이비젼시스템"/>
    <s v="545988"/>
    <s v="강남고객본부"/>
    <s v="546012"/>
    <s v="분당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79"/>
    <s v="(주)하이비젼시스템"/>
    <s v="545988"/>
    <s v="강남고객본부"/>
    <s v="546012"/>
    <s v="분당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79"/>
    <s v="(주)하이비젼시스템"/>
    <s v="545988"/>
    <s v="강남고객본부"/>
    <s v="546012"/>
    <s v="분당지사"/>
    <s v="TC00000"/>
    <s v="B2C"/>
    <s v="FC10000"/>
    <s v="유선통화"/>
    <s v="FC15000"/>
    <x v="21"/>
    <s v="FC15K02"/>
    <s v="홈인터넷전화부가"/>
    <s v="BM00152"/>
    <s v="홈인터넷전화 홈허브"/>
    <x v="0"/>
    <s v="N"/>
    <s v="Y"/>
    <m/>
    <n v="0"/>
    <n v="0"/>
    <n v="0"/>
    <n v="0"/>
    <n v="0"/>
    <n v="0"/>
    <n v="0"/>
    <n v="0"/>
    <n v="0"/>
    <n v="0"/>
    <n v="0"/>
    <n v="0"/>
  </r>
  <r>
    <x v="79"/>
    <s v="(주)하이비젼시스템"/>
    <s v="545988"/>
    <s v="강남고객본부"/>
    <s v="546012"/>
    <s v="분당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400"/>
    <n v="10400"/>
    <n v="10400"/>
    <n v="10400"/>
    <n v="10400"/>
    <n v="10400"/>
    <n v="10400"/>
    <n v="10400"/>
    <n v="10400"/>
  </r>
  <r>
    <x v="79"/>
    <s v="(주)하이비젼시스템"/>
    <s v="545988"/>
    <s v="강남고객본부"/>
    <s v="546012"/>
    <s v="분당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8"/>
    <n v="78"/>
    <n v="78"/>
    <n v="78"/>
    <n v="78"/>
    <n v="0"/>
    <n v="0"/>
    <n v="0"/>
    <n v="117"/>
    <n v="39"/>
    <n v="117"/>
    <n v="78"/>
  </r>
  <r>
    <x v="79"/>
    <s v="(주)하이비젼시스템"/>
    <s v="545988"/>
    <s v="강남고객본부"/>
    <s v="546012"/>
    <s v="분당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01"/>
    <n v="420"/>
    <n v="275"/>
    <n v="333"/>
    <n v="0"/>
    <n v="261"/>
    <n v="159"/>
    <n v="130"/>
    <n v="58"/>
    <n v="0"/>
    <n v="0"/>
    <n v="0"/>
  </r>
  <r>
    <x v="79"/>
    <s v="(주)하이비젼시스템"/>
    <s v="545988"/>
    <s v="강남고객본부"/>
    <s v="546012"/>
    <s v="분당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41"/>
    <n v="390"/>
    <n v="312"/>
    <n v="273"/>
    <n v="195"/>
    <n v="390"/>
    <n v="234"/>
    <n v="429"/>
    <n v="390"/>
    <n v="195"/>
    <n v="195"/>
    <n v="156"/>
  </r>
  <r>
    <x v="79"/>
    <s v="(주)하이비젼시스템"/>
    <s v="545988"/>
    <s v="강남고객본부"/>
    <s v="546012"/>
    <s v="분당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0"/>
    <n v="0"/>
    <n v="0"/>
    <n v="14"/>
    <n v="0"/>
    <n v="0"/>
    <n v="0"/>
  </r>
  <r>
    <x v="79"/>
    <s v="(주)하이비젼시스템"/>
    <s v="545988"/>
    <s v="강남고객본부"/>
    <s v="546012"/>
    <s v="분당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79"/>
    <s v="(주)하이비젼시스템"/>
    <s v="545988"/>
    <s v="강남고객본부"/>
    <s v="546012"/>
    <s v="분당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618"/>
    <n v="618"/>
    <n v="606"/>
    <n v="0"/>
    <n v="0"/>
    <n v="0"/>
    <n v="0"/>
    <n v="0"/>
    <n v="0"/>
    <n v="0"/>
    <n v="0"/>
    <n v="0"/>
  </r>
  <r>
    <x v="79"/>
    <s v="(주)하이비젼시스템"/>
    <s v="545988"/>
    <s v="강남고객본부"/>
    <s v="546012"/>
    <s v="분당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79"/>
    <s v="(주)하이비젼시스템"/>
    <s v="545988"/>
    <s v="강남고객본부"/>
    <s v="546012"/>
    <s v="분당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79"/>
    <s v="(주)하이비젼시스템"/>
    <s v="545784"/>
    <s v="강북/강원고객본부"/>
    <s v="545813"/>
    <s v="고양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1924"/>
    <n v="1924"/>
    <n v="1924"/>
    <n v="1924"/>
    <n v="1924"/>
    <n v="1924"/>
    <n v="1924"/>
    <n v="1924"/>
    <n v="1924"/>
    <n v="1924"/>
    <n v="1924"/>
    <n v="1924"/>
  </r>
  <r>
    <x v="79"/>
    <s v="(주)하이비젼시스템"/>
    <s v="545784"/>
    <s v="강북/강원고객본부"/>
    <s v="545813"/>
    <s v="고양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70000"/>
    <n v="70000"/>
    <n v="70000"/>
    <n v="70000"/>
    <n v="70000"/>
    <n v="70000"/>
    <n v="70000"/>
    <n v="70000"/>
    <n v="70000"/>
    <n v="70000"/>
    <n v="70000"/>
    <n v="70000"/>
  </r>
  <r>
    <x v="79"/>
    <s v="(주)하이비젼시스템"/>
    <s v="545784"/>
    <s v="강북/강원고객본부"/>
    <s v="545813"/>
    <s v="고양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44000"/>
    <n v="44000"/>
    <n v="44000"/>
    <n v="43733"/>
    <n v="42000"/>
    <n v="42000"/>
    <n v="42000"/>
    <n v="42000"/>
    <n v="42000"/>
    <n v="42000"/>
    <n v="42000"/>
    <n v="42000"/>
  </r>
  <r>
    <x v="79"/>
    <s v="(주)하이비젼시스템"/>
    <s v="545784"/>
    <s v="강북/강원고객본부"/>
    <s v="545813"/>
    <s v="고양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735"/>
    <n v="735"/>
    <n v="735"/>
    <n v="745"/>
    <n v="0"/>
    <n v="0"/>
    <n v="0"/>
    <n v="0"/>
    <n v="0"/>
    <n v="0"/>
    <n v="0"/>
    <n v="0"/>
  </r>
  <r>
    <x v="79"/>
    <s v="(주)하이비젼시스템"/>
    <s v="545784"/>
    <s v="강북/강원고객본부"/>
    <s v="545813"/>
    <s v="고양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79"/>
    <s v="(주)하이비젼시스템"/>
    <s v="545784"/>
    <s v="강북/강원고객본부"/>
    <s v="545813"/>
    <s v="고양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47000"/>
    <n v="47000"/>
    <n v="47000"/>
    <n v="47000"/>
    <n v="47000"/>
    <n v="47000"/>
    <n v="47000"/>
    <n v="47000"/>
    <n v="47000"/>
    <n v="47000"/>
    <n v="47000"/>
    <n v="47000"/>
  </r>
  <r>
    <x v="79"/>
    <s v="(주)하이비젼시스템"/>
    <s v="545784"/>
    <s v="강북/강원고객본부"/>
    <s v="545813"/>
    <s v="고양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745"/>
    <n v="0"/>
    <n v="0"/>
    <n v="0"/>
    <n v="0"/>
    <n v="0"/>
    <n v="0"/>
    <n v="0"/>
    <n v="0"/>
    <n v="0"/>
    <n v="0"/>
    <n v="0"/>
  </r>
  <r>
    <x v="79"/>
    <s v="(주)하이비젼시스템"/>
    <s v="545784"/>
    <s v="강북/강원고객본부"/>
    <s v="545813"/>
    <s v="고양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79"/>
    <s v="(주)하이비젼시스템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480"/>
    <s v="GENIE TV 라이브(선택형)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79"/>
    <s v="(주)하이비젼시스템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10191"/>
    <s v="GTV 베이직"/>
    <x v="1"/>
    <s v="N"/>
    <s v="Y"/>
    <m/>
    <n v="412"/>
    <n v="412"/>
    <n v="412"/>
    <n v="412"/>
    <n v="404"/>
    <n v="0"/>
    <n v="0"/>
    <n v="0"/>
    <n v="0"/>
    <n v="0"/>
    <n v="0"/>
    <n v="0"/>
  </r>
  <r>
    <x v="79"/>
    <s v="(주)하이비젼시스템"/>
    <s v="546483"/>
    <s v="대구/경북고객본부"/>
    <s v="546511"/>
    <s v="경북서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79"/>
    <s v="(주)하이비젼시스템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79"/>
    <s v="(주)하이비젼시스템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618"/>
    <n v="618"/>
    <n v="618"/>
    <n v="618"/>
    <n v="606"/>
    <n v="0"/>
    <n v="0"/>
    <n v="0"/>
    <n v="0"/>
    <n v="0"/>
    <n v="0"/>
    <n v="0"/>
  </r>
  <r>
    <x v="79"/>
    <s v="(주)하이비젼시스템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25000"/>
  </r>
  <r>
    <x v="79"/>
    <s v="(주)하이비젼시스템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1470"/>
    <n v="26470"/>
    <n v="1490"/>
    <n v="0"/>
    <n v="0"/>
    <n v="0"/>
    <n v="0"/>
    <n v="0"/>
    <n v="0"/>
    <n v="0"/>
    <n v="0"/>
    <n v="0"/>
  </r>
  <r>
    <x v="79"/>
    <s v="(주)하이비젼시스템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79"/>
    <s v="(주)하이비젼시스템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50000"/>
    <n v="50000"/>
    <n v="50000"/>
    <n v="50000"/>
    <n v="50000"/>
    <n v="50000"/>
    <n v="50000"/>
    <n v="50000"/>
    <n v="50000"/>
    <n v="50000"/>
    <n v="50000"/>
    <n v="50000"/>
  </r>
  <r>
    <x v="79"/>
    <s v="(주)하이비젼시스템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735"/>
    <n v="735"/>
    <n v="735"/>
    <n v="735"/>
    <n v="735"/>
    <n v="735"/>
    <n v="735"/>
    <n v="745"/>
    <n v="0"/>
    <n v="0"/>
    <n v="0"/>
    <n v="0"/>
  </r>
  <r>
    <x v="79"/>
    <s v="(주)하이비젼시스템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79"/>
    <s v="(주)하이비젼시스템"/>
    <s v="546624"/>
    <s v="전남/전북고객본부"/>
    <s v="546646"/>
    <s v="광주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2752"/>
    <n v="2752"/>
    <n v="2752"/>
    <n v="2752"/>
    <n v="2752"/>
    <n v="2752"/>
    <n v="2752"/>
    <n v="2752"/>
    <n v="2752"/>
    <n v="2752"/>
    <n v="2752"/>
    <n v="2752"/>
  </r>
  <r>
    <x v="79"/>
    <s v="(주)하이비젼시스템"/>
    <s v="546624"/>
    <s v="전남/전북고객본부"/>
    <s v="546646"/>
    <s v="광주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23000"/>
    <n v="123000"/>
    <n v="123000"/>
    <n v="123000"/>
    <n v="123000"/>
    <n v="123000"/>
    <n v="123000"/>
    <n v="123000"/>
    <n v="123000"/>
    <n v="123000"/>
    <n v="123000"/>
    <n v="123000"/>
  </r>
  <r>
    <x v="79"/>
    <s v="(주)하이비젼시스템"/>
    <s v="546624"/>
    <s v="전남/전북고객본부"/>
    <s v="546646"/>
    <s v="광주지사"/>
    <s v="TC00000"/>
    <s v="B2C"/>
    <s v="FC30000"/>
    <s v="인터넷"/>
    <s v="FC31000"/>
    <x v="10"/>
    <s v="FC31K02"/>
    <s v="MeGA"/>
    <s v="BM10025"/>
    <s v="인터넷 슬림플러스"/>
    <x v="1"/>
    <s v="N"/>
    <s v="Y"/>
    <m/>
    <n v="1497"/>
    <n v="1497"/>
    <n v="1497"/>
    <n v="1497"/>
    <n v="1497"/>
    <n v="1497"/>
    <n v="1497"/>
    <n v="1497"/>
    <n v="1497"/>
    <n v="1497"/>
    <n v="1497"/>
    <n v="1497"/>
  </r>
  <r>
    <x v="79"/>
    <s v="(주)하이비젼시스템"/>
    <s v="546624"/>
    <s v="전남/전북고객본부"/>
    <s v="546646"/>
    <s v="광주지사"/>
    <s v="TC00000"/>
    <s v="B2C"/>
    <s v="FC30000"/>
    <s v="인터넷"/>
    <s v="FC31000"/>
    <x v="10"/>
    <s v="FC31K02"/>
    <s v="MeGA"/>
    <s v="BM10025"/>
    <s v="인터넷 슬림플러스"/>
    <x v="0"/>
    <s v="N"/>
    <s v="Y"/>
    <m/>
    <n v="50000"/>
    <n v="50000"/>
    <n v="50000"/>
    <n v="50000"/>
    <n v="50000"/>
    <n v="50000"/>
    <n v="50000"/>
    <n v="50000"/>
    <n v="50000"/>
    <n v="50000"/>
    <n v="50000"/>
    <n v="50000"/>
  </r>
  <r>
    <x v="79"/>
    <s v="(주)하이비젼시스템"/>
    <s v="546793"/>
    <s v="충남/충북고객본부"/>
    <s v="546823"/>
    <s v="천안지사"/>
    <s v="KE00000"/>
    <s v="B2B"/>
    <s v="KE20000"/>
    <s v="Enterprise CT"/>
    <s v="KE27000"/>
    <x v="1"/>
    <s v="KE27K05"/>
    <s v="구내인터넷"/>
    <s v="BM00901"/>
    <s v="구내인터넷Standard"/>
    <x v="0"/>
    <s v="N"/>
    <s v="Y"/>
    <m/>
    <n v="87400"/>
    <n v="87400"/>
    <n v="87400"/>
    <n v="87400"/>
    <n v="87400"/>
    <n v="87400"/>
    <n v="87400"/>
    <n v="87400"/>
    <n v="87400"/>
    <n v="87400"/>
    <n v="87400"/>
    <n v="87400"/>
  </r>
  <r>
    <x v="80"/>
    <s v="(주)한국이포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80"/>
    <s v="(주)한국이포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0"/>
    <n v="0"/>
    <n v="0"/>
    <n v="50"/>
    <n v="0"/>
    <n v="0"/>
  </r>
  <r>
    <x v="80"/>
    <s v="(주)한국이포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3004"/>
    <n v="33234"/>
    <n v="33188"/>
    <n v="32659"/>
    <n v="32895"/>
    <n v="32666"/>
    <n v="33430"/>
    <n v="33535"/>
    <n v="33070"/>
    <n v="32906"/>
    <n v="32909"/>
    <n v="32609"/>
  </r>
  <r>
    <x v="80"/>
    <s v="(주)한국이포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136000"/>
    <n v="136000"/>
    <n v="136000"/>
    <n v="136000"/>
    <n v="136000"/>
    <n v="136000"/>
    <n v="136000"/>
    <n v="136000"/>
    <n v="136000"/>
    <n v="136000"/>
    <n v="136000"/>
    <n v="136000"/>
  </r>
  <r>
    <x v="80"/>
    <s v="(주)한국이포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80"/>
    <s v="(주)한국이포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80"/>
    <s v="(주)한국이포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2400"/>
    <n v="12400"/>
    <n v="12400"/>
    <n v="12400"/>
    <n v="12400"/>
    <n v="12400"/>
    <n v="12400"/>
    <n v="12400"/>
    <n v="12400"/>
    <n v="12400"/>
    <n v="12400"/>
    <n v="12400"/>
  </r>
  <r>
    <x v="80"/>
    <s v="(주)한국이포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21613.07"/>
    <n v="16774.07"/>
    <n v="16774.07"/>
    <n v="16774.07"/>
    <n v="16789.092000000001"/>
    <n v="16736.177"/>
    <n v="16894.445"/>
    <n v="16894.445"/>
    <n v="16894.445"/>
    <n v="16894.445"/>
    <n v="16894.445"/>
    <n v="16894.445"/>
  </r>
  <r>
    <x v="80"/>
    <s v="(주)한국이포"/>
    <s v="546517"/>
    <s v="대구/경북법인고객본부"/>
    <s v="546540"/>
    <s v="경북법인고객담당"/>
    <s v="TC00000"/>
    <s v="B2C"/>
    <s v="TC50000"/>
    <s v="미디어"/>
    <s v="TC51000"/>
    <x v="16"/>
    <s v="TC51K02"/>
    <s v="GTS 일반"/>
    <s v="BM00510"/>
    <s v="이코노미(skylife전환)"/>
    <x v="0"/>
    <s v="N"/>
    <s v="Y"/>
    <m/>
    <n v="6864"/>
    <n v="6864"/>
    <n v="6864"/>
    <n v="6864"/>
    <n v="6864"/>
    <n v="6864"/>
    <n v="6864"/>
    <n v="6864"/>
    <n v="6864"/>
    <n v="6864"/>
    <n v="6864"/>
    <n v="6864"/>
  </r>
  <r>
    <x v="80"/>
    <s v="(주)한국이포"/>
    <s v="546517"/>
    <s v="대구/경북법인고객본부"/>
    <s v="546540"/>
    <s v="경북법인고객담당"/>
    <s v="TC00000"/>
    <s v="B2C"/>
    <s v="TC50000"/>
    <s v="미디어"/>
    <s v="TC54000"/>
    <x v="6"/>
    <s v="TC54K01"/>
    <s v="GTV Biz"/>
    <s v="BM00940"/>
    <s v="GENIE TV 비즈"/>
    <x v="0"/>
    <s v="N"/>
    <s v="Y"/>
    <m/>
    <n v="28480"/>
    <n v="28480"/>
    <n v="28480"/>
    <n v="28480"/>
    <n v="28480"/>
    <n v="28480"/>
    <n v="28480"/>
    <n v="28480"/>
    <n v="28480"/>
    <n v="28480"/>
    <n v="28480"/>
    <n v="28480"/>
  </r>
  <r>
    <x v="80"/>
    <s v="(주)한국이포"/>
    <s v="546517"/>
    <s v="대구/경북법인고객본부"/>
    <s v="546540"/>
    <s v="경북법인고객담당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80"/>
    <s v="(주)한국이포"/>
    <s v="546517"/>
    <s v="대구/경북법인고객본부"/>
    <s v="546540"/>
    <s v="경북법인고객담당"/>
    <s v="TC00000"/>
    <s v="B2C"/>
    <s v="FC10000"/>
    <s v="유선통화"/>
    <s v="FC15000"/>
    <x v="21"/>
    <s v="FC15K02"/>
    <s v="홈인터넷전화부가"/>
    <s v="BM00152"/>
    <s v="홈인터넷전화 홈허브"/>
    <x v="0"/>
    <s v="N"/>
    <s v="Y"/>
    <m/>
    <n v="0"/>
    <n v="0"/>
    <n v="0"/>
    <n v="0"/>
    <n v="0"/>
    <n v="0"/>
    <n v="0"/>
    <n v="0"/>
    <n v="0"/>
    <n v="0"/>
    <n v="0"/>
    <n v="0"/>
  </r>
  <r>
    <x v="80"/>
    <s v="(주)한국이포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80"/>
    <s v="(주)한국이포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80"/>
    <s v="(주)한국이포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80"/>
    <s v="(주)한국이포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3200"/>
    <n v="13200"/>
    <n v="13200"/>
    <n v="13200"/>
    <n v="13200"/>
    <n v="13200"/>
    <n v="13200"/>
    <n v="13200"/>
    <n v="13200"/>
    <n v="13200"/>
    <n v="13200"/>
    <n v="13200"/>
  </r>
  <r>
    <x v="80"/>
    <s v="(주)한국이포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80"/>
    <s v="(주)한국이포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103275"/>
    <n v="103275"/>
    <n v="103275"/>
    <n v="103275"/>
    <n v="103275"/>
    <n v="103275"/>
    <n v="103275"/>
    <n v="103275"/>
    <n v="103275"/>
    <n v="103275"/>
    <n v="103275"/>
    <n v="103275"/>
  </r>
  <r>
    <x v="81"/>
    <s v="(주)한국테크"/>
    <s v="545784"/>
    <s v="강북/강원고객본부"/>
    <s v="545828"/>
    <s v="강릉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0"/>
    <n v="0"/>
    <n v="0"/>
    <n v="0"/>
    <n v="0"/>
    <n v="0"/>
    <n v="0"/>
    <n v="3400"/>
    <n v="3400"/>
    <n v="3400"/>
    <n v="3400"/>
    <n v="3400"/>
  </r>
  <r>
    <x v="81"/>
    <s v="(주)한국테크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22760"/>
    <n v="22456"/>
    <n v="22958"/>
    <n v="23156"/>
    <n v="24066"/>
    <n v="22884"/>
    <n v="24151"/>
    <n v="24139"/>
    <n v="24835"/>
    <n v="22266"/>
    <n v="23253"/>
    <n v="23101"/>
  </r>
  <r>
    <x v="81"/>
    <s v="(주)한국테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81"/>
    <s v="(주)한국테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205"/>
    <n v="156"/>
    <n v="205"/>
    <n v="78"/>
    <n v="195"/>
    <n v="39"/>
    <n v="166"/>
    <n v="117"/>
    <n v="117"/>
    <n v="39"/>
    <n v="351"/>
  </r>
  <r>
    <x v="81"/>
    <s v="(주)한국테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62"/>
    <n v="43"/>
    <n v="406"/>
    <n v="1247"/>
    <n v="406"/>
    <n v="130"/>
    <n v="116"/>
    <n v="174"/>
    <n v="478"/>
    <n v="87"/>
    <n v="217"/>
    <n v="812"/>
  </r>
  <r>
    <x v="81"/>
    <s v="(주)한국테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546"/>
    <n v="468"/>
    <n v="234"/>
    <n v="429"/>
    <n v="897"/>
    <n v="390"/>
    <n v="936"/>
    <n v="351"/>
    <n v="312"/>
    <n v="546"/>
    <n v="468"/>
    <n v="117"/>
  </r>
  <r>
    <x v="81"/>
    <s v="(주)한국테크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22780"/>
    <n v="22780"/>
    <n v="22780"/>
    <n v="22780"/>
    <n v="23097.682000000001"/>
    <n v="22780"/>
    <n v="22780"/>
    <n v="22780"/>
    <n v="22780"/>
    <n v="22780"/>
    <n v="22780"/>
    <n v="22780"/>
  </r>
  <r>
    <x v="81"/>
    <s v="(주)한국테크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500"/>
    <n v="25500"/>
    <n v="25500"/>
    <n v="25500"/>
    <n v="25500"/>
    <n v="25500"/>
    <n v="25500"/>
    <n v="25500"/>
    <n v="25500"/>
    <n v="25500"/>
    <n v="25500"/>
    <n v="25500"/>
  </r>
  <r>
    <x v="81"/>
    <s v="(주)한국테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81"/>
    <s v="(주)한국테크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81"/>
    <s v="(주)한국테크"/>
    <s v="546483"/>
    <s v="대구/경북고객본부"/>
    <s v="546502"/>
    <s v="서대구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7002"/>
    <n v="7681"/>
    <n v="7478"/>
    <n v="7461"/>
    <n v="6819"/>
    <n v="6862"/>
    <n v="7442"/>
    <n v="6299"/>
    <n v="6412"/>
    <n v="6373"/>
    <n v="6089"/>
    <n v="6078"/>
  </r>
  <r>
    <x v="81"/>
    <s v="(주)한국테크"/>
    <s v="546483"/>
    <s v="대구/경북고객본부"/>
    <s v="546502"/>
    <s v="서대구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81"/>
    <s v="(주)한국테크"/>
    <s v="546483"/>
    <s v="대구/경북고객본부"/>
    <s v="546502"/>
    <s v="서대구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14638"/>
    <n v="14872"/>
    <n v="14755"/>
    <n v="14638"/>
    <n v="15613"/>
    <n v="15223"/>
    <n v="15067"/>
    <n v="14833"/>
    <n v="15145"/>
    <n v="14521"/>
    <n v="14716"/>
    <n v="14248"/>
  </r>
  <r>
    <x v="81"/>
    <s v="(주)한국테크"/>
    <s v="546483"/>
    <s v="대구/경북고객본부"/>
    <s v="546502"/>
    <s v="서대구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400"/>
    <n v="4400"/>
    <n v="4400"/>
    <n v="4400"/>
    <n v="4400"/>
    <n v="4400"/>
    <n v="4400"/>
    <n v="2200"/>
    <n v="2200"/>
    <n v="2200"/>
    <n v="2200"/>
    <n v="2200"/>
  </r>
  <r>
    <x v="81"/>
    <s v="(주)한국테크"/>
    <s v="546483"/>
    <s v="대구/경북고객본부"/>
    <s v="546502"/>
    <s v="서대구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6600"/>
    <n v="6600"/>
    <n v="6600"/>
    <n v="6600"/>
    <n v="6600"/>
    <n v="6600"/>
    <n v="6600"/>
    <n v="6600"/>
    <n v="6600"/>
    <n v="6600"/>
    <n v="6600"/>
    <n v="6600"/>
  </r>
  <r>
    <x v="81"/>
    <s v="(주)한국테크"/>
    <s v="546483"/>
    <s v="대구/경북고객본부"/>
    <s v="546502"/>
    <s v="서대구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81"/>
    <s v="(주)한국테크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8600"/>
    <n v="18600"/>
    <n v="18600"/>
    <n v="18600"/>
    <n v="18600"/>
    <n v="18600"/>
    <n v="18600"/>
    <n v="8200"/>
    <n v="8200"/>
    <n v="8200"/>
    <n v="8200"/>
    <n v="8200"/>
  </r>
  <r>
    <x v="81"/>
    <s v="(주)한국테크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73"/>
    <n v="312"/>
    <n v="156"/>
    <n v="507"/>
    <n v="702"/>
    <n v="663"/>
    <n v="897"/>
    <n v="0"/>
    <n v="0"/>
    <n v="0"/>
    <n v="0"/>
    <n v="0"/>
  </r>
  <r>
    <x v="81"/>
    <s v="(주)한국테크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43"/>
    <n v="0"/>
    <n v="0"/>
    <n v="0"/>
    <n v="0"/>
    <n v="0"/>
    <n v="0"/>
    <n v="0"/>
    <n v="0"/>
    <n v="0"/>
    <n v="0"/>
  </r>
  <r>
    <x v="81"/>
    <s v="(주)한국테크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72"/>
    <n v="29"/>
    <n v="0"/>
    <n v="1377"/>
    <n v="0"/>
    <n v="1464"/>
    <n v="1155"/>
    <n v="0"/>
    <n v="0"/>
    <n v="0"/>
    <n v="0"/>
    <n v="0"/>
  </r>
  <r>
    <x v="81"/>
    <s v="(주)한국테크"/>
    <s v="546483"/>
    <s v="대구/경북고객본부"/>
    <s v="546502"/>
    <s v="서대구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0"/>
    <n v="0"/>
    <n v="0"/>
    <n v="0"/>
    <n v="0"/>
  </r>
  <r>
    <x v="81"/>
    <s v="(주)한국테크"/>
    <s v="546483"/>
    <s v="대구/경북고객본부"/>
    <s v="546502"/>
    <s v="서대구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500"/>
    <n v="25500"/>
    <n v="25500"/>
    <n v="25500"/>
    <n v="25500"/>
    <n v="25500"/>
    <n v="25500"/>
    <n v="25500"/>
    <n v="25500"/>
    <n v="25500"/>
    <n v="25500"/>
    <n v="25500"/>
  </r>
  <r>
    <x v="81"/>
    <s v="(주)한국테크"/>
    <s v="546483"/>
    <s v="대구/경북고객본부"/>
    <s v="546502"/>
    <s v="서대구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81"/>
    <s v="(주)한국테크"/>
    <s v="546517"/>
    <s v="대구/경북법인고객본부"/>
    <s v="546517"/>
    <s v="(자체)대구/경북법인고객본부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50"/>
    <n v="0"/>
    <n v="0"/>
    <n v="0"/>
    <n v="0"/>
    <n v="0"/>
    <n v="0"/>
  </r>
  <r>
    <x v="81"/>
    <s v="(주)한국테크"/>
    <s v="546517"/>
    <s v="대구/경북법인고객본부"/>
    <s v="546517"/>
    <s v="(자체)대구/경북법인고객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3130"/>
    <n v="3130"/>
    <n v="3130"/>
    <n v="3130"/>
    <n v="3130"/>
    <n v="3130"/>
    <n v="3130"/>
    <n v="930"/>
    <n v="930"/>
    <n v="930"/>
    <n v="0"/>
    <n v="0"/>
  </r>
  <r>
    <x v="81"/>
    <s v="(주)한국테크"/>
    <s v="546517"/>
    <s v="대구/경북법인고객본부"/>
    <s v="546517"/>
    <s v="(자체)대구/경북법인고객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81"/>
    <s v="(주)한국테크"/>
    <s v="546517"/>
    <s v="대구/경북법인고객본부"/>
    <s v="546517"/>
    <s v="(자체)대구/경북법인고객본부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82"/>
    <s v="(주)한들"/>
    <s v="545784"/>
    <s v="강북/강원고객본부"/>
    <s v="545813"/>
    <s v="고양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82"/>
    <s v="(주)한들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2667"/>
    <n v="23031"/>
    <n v="27312"/>
    <n v="25458"/>
    <n v="22602"/>
    <n v="22210"/>
    <n v="23148"/>
    <n v="22068"/>
    <n v="22509"/>
    <n v="28919"/>
    <n v="28490"/>
    <n v="27429"/>
  </r>
  <r>
    <x v="82"/>
    <s v="(주)한들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82"/>
    <s v="(주)한들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82"/>
    <s v="(주)한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82"/>
    <s v="(주)한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2496"/>
    <n v="3900"/>
    <n v="3627"/>
    <n v="3978"/>
    <n v="2925"/>
    <n v="2964"/>
    <n v="3081"/>
    <n v="2886"/>
    <n v="2964"/>
    <n v="1872"/>
    <n v="2262"/>
    <n v="2301"/>
  </r>
  <r>
    <x v="82"/>
    <s v="(주)한들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82"/>
    <s v="(주)한들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29000"/>
    <n v="29000"/>
    <n v="29000"/>
    <n v="29000"/>
    <n v="29000"/>
    <n v="29000"/>
    <n v="29000"/>
    <n v="29000"/>
    <n v="29000"/>
    <n v="29000"/>
    <n v="29000"/>
    <n v="29000"/>
  </r>
  <r>
    <x v="82"/>
    <s v="(주)한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80000"/>
    <n v="80000"/>
    <n v="80000"/>
    <n v="80000"/>
    <n v="62580"/>
    <n v="53000"/>
    <n v="53000"/>
    <n v="53000"/>
    <n v="53000"/>
    <n v="53000"/>
    <n v="53000"/>
    <n v="53000"/>
  </r>
  <r>
    <x v="82"/>
    <s v="(주)한들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0"/>
    <n v="0"/>
    <n v="0"/>
    <n v="0"/>
    <n v="0"/>
    <n v="0"/>
    <n v="0"/>
    <n v="0"/>
    <n v="0"/>
    <n v="5440"/>
    <n v="5356"/>
    <n v="5356"/>
  </r>
  <r>
    <x v="82"/>
    <s v="(주)한들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82"/>
    <s v="(주)한들"/>
    <s v="540026"/>
    <s v="영업·채널본부"/>
    <s v="540043"/>
    <s v="전략채널센터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82"/>
    <s v="(주)한들"/>
    <s v="540026"/>
    <s v="영업·채널본부"/>
    <s v="540043"/>
    <s v="전략채널센터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83"/>
    <s v="(주)한맥종합건설"/>
    <s v="546483"/>
    <s v="대구/경북고객본부"/>
    <s v="546514"/>
    <s v="경북북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50"/>
    <n v="0"/>
    <n v="0"/>
    <n v="0"/>
    <n v="0"/>
    <n v="0"/>
    <n v="0"/>
    <n v="0"/>
  </r>
  <r>
    <x v="83"/>
    <s v="(주)한맥종합건설"/>
    <s v="546483"/>
    <s v="대구/경북고객본부"/>
    <s v="546514"/>
    <s v="경북북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3130"/>
    <n v="1860"/>
    <n v="3130"/>
    <n v="3130"/>
    <n v="3130"/>
    <n v="3130"/>
    <n v="3130"/>
    <n v="3130"/>
    <n v="3130"/>
    <n v="3130"/>
    <n v="0"/>
    <n v="0"/>
  </r>
  <r>
    <x v="83"/>
    <s v="(주)한맥종합건설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83"/>
    <s v="(주)한맥종합건설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83"/>
    <s v="(주)한맥종합건설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83"/>
    <s v="(주)한맥종합건설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83"/>
    <s v="(주)한맥종합건설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663"/>
    <n v="156"/>
    <n v="78"/>
    <n v="0"/>
    <n v="117"/>
    <n v="0"/>
    <n v="234"/>
    <n v="117"/>
    <n v="0"/>
    <n v="78"/>
    <n v="195"/>
  </r>
  <r>
    <x v="83"/>
    <s v="(주)한맥종합건설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681"/>
    <n v="2015"/>
    <n v="1348"/>
    <n v="145"/>
    <n v="1595"/>
    <n v="217"/>
    <n v="362"/>
    <n v="231"/>
    <n v="58"/>
    <n v="130"/>
    <n v="87"/>
    <n v="667"/>
  </r>
  <r>
    <x v="83"/>
    <s v="(주)한맥종합건설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273"/>
    <n v="117"/>
    <n v="0"/>
    <n v="0"/>
    <n v="0"/>
    <n v="0"/>
    <n v="0"/>
    <n v="0"/>
    <n v="0"/>
    <n v="0"/>
    <n v="39"/>
  </r>
  <r>
    <x v="83"/>
    <s v="(주)한맥종합건설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59"/>
    <n v="275"/>
    <n v="0"/>
    <n v="29"/>
    <n v="0"/>
    <n v="0"/>
    <n v="275"/>
    <n v="58"/>
    <n v="87"/>
    <n v="0"/>
    <n v="0"/>
    <n v="0"/>
  </r>
  <r>
    <x v="83"/>
    <s v="(주)한맥종합건설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83"/>
    <s v="(주)한맥종합건설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83"/>
    <s v="(주)한맥종합건설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1924"/>
    <n v="1924"/>
    <n v="1924"/>
    <n v="1924"/>
    <n v="1924"/>
    <n v="1924"/>
    <n v="1924"/>
    <n v="962"/>
    <n v="962"/>
    <n v="962"/>
    <n v="962"/>
    <n v="0"/>
  </r>
  <r>
    <x v="84"/>
    <s v="(주)현우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84"/>
    <s v="(주)현우"/>
    <s v="546483"/>
    <s v="대구/경북고객본부"/>
    <s v="546508"/>
    <s v="경북동부지사"/>
    <s v="KE00000"/>
    <s v="B2B"/>
    <s v="KE20000"/>
    <s v="Enterprise CT"/>
    <s v="KE27000"/>
    <x v="1"/>
    <s v="KE28K04"/>
    <s v="Flexline"/>
    <s v="BM10282"/>
    <s v="FlexLine"/>
    <x v="0"/>
    <s v="Y"/>
    <s v="Y"/>
    <m/>
    <n v="0"/>
    <n v="0"/>
    <n v="51936"/>
    <n v="230000"/>
    <n v="230000"/>
    <n v="230000"/>
    <n v="230000"/>
    <n v="230000"/>
    <n v="230000"/>
    <n v="230000"/>
    <n v="230000"/>
    <n v="230000"/>
  </r>
  <r>
    <x v="84"/>
    <s v="(주)현우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51723"/>
    <n v="56022"/>
    <n v="53178"/>
    <n v="55989"/>
    <n v="53011"/>
    <n v="53873"/>
    <n v="55404"/>
    <n v="53889"/>
    <n v="53145"/>
    <n v="54207"/>
    <n v="53137"/>
    <n v="52768"/>
  </r>
  <r>
    <x v="84"/>
    <s v="(주)현우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240"/>
    <n v="0"/>
    <n v="0"/>
    <n v="0"/>
    <n v="0"/>
    <n v="0"/>
    <n v="60"/>
  </r>
  <r>
    <x v="84"/>
    <s v="(주)현우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5480"/>
    <n v="25480"/>
    <n v="25598"/>
    <n v="26000"/>
    <n v="26000"/>
    <n v="26000"/>
    <n v="26000"/>
    <n v="26000"/>
    <n v="26000"/>
    <n v="26000"/>
    <n v="26000"/>
    <n v="26000"/>
  </r>
  <r>
    <x v="84"/>
    <s v="(주)현우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145"/>
    <n v="3091"/>
    <n v="2769"/>
    <n v="3003"/>
    <n v="2496"/>
    <n v="2535"/>
    <n v="2808"/>
    <n v="2555"/>
    <n v="2652"/>
    <n v="2886"/>
    <n v="3003"/>
    <n v="2672"/>
  </r>
  <r>
    <x v="84"/>
    <s v="(주)현우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435"/>
    <n v="3280"/>
    <n v="2530"/>
    <n v="1957"/>
    <n v="1339"/>
    <n v="3711"/>
    <n v="2812"/>
    <n v="1957"/>
    <n v="1667"/>
    <n v="1203"/>
    <n v="1435"/>
    <n v="1145"/>
  </r>
  <r>
    <x v="84"/>
    <s v="(주)현우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95"/>
    <n v="273"/>
    <n v="234"/>
    <n v="429"/>
    <n v="312"/>
    <n v="273"/>
    <n v="351"/>
    <n v="312"/>
    <n v="195"/>
    <n v="273"/>
    <n v="312"/>
    <n v="156"/>
  </r>
  <r>
    <x v="84"/>
    <s v="(주)현우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4839"/>
    <n v="62708"/>
    <n v="0"/>
    <n v="0"/>
    <n v="0"/>
    <n v="0"/>
    <n v="0"/>
    <n v="0"/>
    <n v="0"/>
    <n v="0"/>
    <n v="0"/>
  </r>
  <r>
    <x v="84"/>
    <s v="(주)현우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35"/>
    <s v="오피스넷 슬림"/>
    <x v="0"/>
    <s v="N"/>
    <s v="Y"/>
    <m/>
    <n v="25200"/>
    <n v="22500"/>
    <n v="0"/>
    <n v="0"/>
    <n v="0"/>
    <n v="0"/>
    <n v="0"/>
    <n v="0"/>
    <n v="0"/>
    <n v="0"/>
    <n v="0"/>
    <n v="0"/>
  </r>
  <r>
    <x v="84"/>
    <s v="(주)현우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41310"/>
    <n v="41310"/>
    <n v="41310"/>
    <n v="31671"/>
    <n v="20655"/>
    <n v="20655"/>
    <n v="20655"/>
    <n v="20655"/>
    <n v="20655"/>
    <n v="20655"/>
    <n v="20655"/>
    <n v="20655"/>
  </r>
  <r>
    <x v="84"/>
    <s v="(주)현우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131400"/>
    <n v="131400"/>
    <n v="97490"/>
    <n v="0"/>
    <n v="0"/>
    <n v="0"/>
    <n v="0"/>
    <n v="0"/>
    <n v="0"/>
    <n v="0"/>
    <n v="0"/>
    <n v="0"/>
  </r>
  <r>
    <x v="84"/>
    <s v="(주)현우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84"/>
    <s v="(주)현우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85"/>
    <s v="(주)협성테크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8210"/>
    <n v="19441"/>
    <n v="17120"/>
    <n v="19328"/>
    <n v="16665"/>
    <n v="17330"/>
    <n v="8090"/>
    <n v="0"/>
    <n v="0"/>
    <n v="0"/>
    <n v="0"/>
    <n v="0"/>
  </r>
  <r>
    <x v="85"/>
    <s v="(주)협성테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40000"/>
    <n v="40000"/>
    <n v="40000"/>
    <n v="40000"/>
    <n v="40000"/>
    <n v="40000"/>
    <n v="25806"/>
    <n v="0"/>
    <n v="0"/>
    <n v="0"/>
    <n v="0"/>
    <n v="0"/>
  </r>
  <r>
    <x v="85"/>
    <s v="(주)협성테크"/>
    <s v="546483"/>
    <s v="대구/경북고객본부"/>
    <s v="546502"/>
    <s v="서대구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86"/>
    <s v="(주)화인텍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070"/>
    <n v="7070"/>
    <n v="7070"/>
    <n v="7070"/>
    <n v="7070"/>
    <n v="7070"/>
    <n v="7070"/>
    <n v="7070"/>
    <n v="7070"/>
    <n v="7070"/>
    <n v="0"/>
    <n v="0"/>
  </r>
  <r>
    <x v="86"/>
    <s v="(주)화인텍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86"/>
    <s v="(주)화인텍"/>
    <s v="546483"/>
    <s v="대구/경북고객본부"/>
    <s v="546508"/>
    <s v="경북동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3080"/>
    <n v="2083"/>
    <n v="3211"/>
    <n v="2131"/>
    <n v="11456"/>
    <n v="2307"/>
    <n v="6379"/>
    <n v="2467"/>
    <n v="8131"/>
    <n v="2115"/>
    <n v="6920"/>
    <n v="11312"/>
  </r>
  <r>
    <x v="86"/>
    <s v="(주)화인텍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86"/>
    <s v="(주)화인텍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8720"/>
    <n v="18720"/>
    <n v="18720"/>
    <n v="18720"/>
    <n v="18720"/>
    <n v="18720"/>
    <n v="18720"/>
    <n v="18720"/>
    <n v="18720"/>
    <n v="18720"/>
    <n v="18720"/>
    <n v="18720"/>
  </r>
  <r>
    <x v="86"/>
    <s v="(주)화인텍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41"/>
    <n v="1131"/>
    <n v="1755"/>
    <n v="2623"/>
    <n v="1443"/>
    <n v="1989"/>
    <n v="2038"/>
    <n v="1404"/>
    <n v="1599"/>
    <n v="936"/>
    <n v="1248"/>
    <n v="1170"/>
  </r>
  <r>
    <x v="86"/>
    <s v="(주)화인텍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203"/>
    <n v="1972"/>
    <n v="2766"/>
    <n v="3305"/>
    <n v="159"/>
    <n v="406"/>
    <n v="4857"/>
    <n v="2624"/>
    <n v="986"/>
    <n v="2145"/>
    <n v="1595"/>
    <n v="739"/>
  </r>
  <r>
    <x v="86"/>
    <s v="(주)화인텍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0"/>
    <n v="0"/>
    <n v="0"/>
    <n v="0"/>
    <n v="39"/>
    <n v="0"/>
    <n v="0"/>
    <n v="0"/>
  </r>
  <r>
    <x v="86"/>
    <s v="(주)화인텍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348"/>
    <n v="2978"/>
    <n v="2450"/>
    <n v="1566"/>
    <n v="3160"/>
    <n v="3117"/>
    <n v="3537"/>
    <n v="4529"/>
    <n v="1823"/>
    <n v="1870"/>
    <n v="754"/>
    <n v="1537"/>
  </r>
  <r>
    <x v="86"/>
    <s v="(주)화인텍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8400"/>
    <n v="8400"/>
    <n v="8400"/>
    <n v="8400"/>
    <n v="8400"/>
    <n v="8400"/>
    <n v="8400"/>
    <n v="8400"/>
    <n v="8400"/>
    <n v="8400"/>
    <n v="8400"/>
    <n v="8400"/>
  </r>
  <r>
    <x v="86"/>
    <s v="(주)화인텍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86"/>
    <s v="(주)화인텍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86"/>
    <s v="(주)화인텍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49155"/>
    <n v="49155"/>
    <n v="49155"/>
    <n v="49155"/>
    <n v="49155"/>
    <n v="49155"/>
    <n v="49155"/>
    <n v="49155"/>
    <n v="49155"/>
    <n v="49155"/>
    <n v="49155"/>
    <n v="49155"/>
  </r>
  <r>
    <x v="86"/>
    <s v="(주)화인텍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87"/>
    <s v="(주)휴그린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4"/>
    <s v="GTV 라이트 비즈"/>
    <x v="1"/>
    <s v="N"/>
    <s v="Y"/>
    <m/>
    <n v="12466"/>
    <n v="12466"/>
    <n v="12466"/>
    <n v="12466"/>
    <n v="12466"/>
    <n v="12466"/>
    <n v="12466"/>
    <n v="12466"/>
    <n v="12466"/>
    <n v="0"/>
    <n v="0"/>
    <n v="0"/>
  </r>
  <r>
    <x v="87"/>
    <s v="(주)휴그린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3090"/>
    <n v="3090"/>
    <n v="3090"/>
    <n v="3090"/>
    <n v="3090"/>
    <n v="3090"/>
    <n v="3090"/>
    <n v="3090"/>
    <n v="3090"/>
    <n v="0"/>
    <n v="0"/>
    <n v="0"/>
  </r>
  <r>
    <x v="88"/>
    <s v="경명새마을금고"/>
    <s v="546517"/>
    <s v="대구/경북법인고객본부"/>
    <s v="546540"/>
    <s v="경북법인고객담당"/>
    <s v="KE00000"/>
    <s v="B2B"/>
    <s v="KE20000"/>
    <s v="Enterprise CT"/>
    <s v="KE26000"/>
    <x v="26"/>
    <s v="KE26K01"/>
    <s v="시내외전용회선"/>
    <s v="BM00287"/>
    <s v="고속도회선"/>
    <x v="0"/>
    <s v="N"/>
    <s v="Y"/>
    <m/>
    <n v="126048"/>
    <n v="126048"/>
    <n v="126048"/>
    <n v="126048"/>
    <n v="126048"/>
    <n v="126048"/>
    <n v="126048"/>
    <n v="126048"/>
    <n v="126048"/>
    <n v="126048"/>
    <n v="126048"/>
    <n v="126048"/>
  </r>
  <r>
    <x v="88"/>
    <s v="경명새마을금고"/>
    <s v="546517"/>
    <s v="대구/경북법인고객본부"/>
    <s v="546540"/>
    <s v="경북법인고객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16000"/>
    <n v="16000"/>
    <n v="16000"/>
    <n v="16000"/>
    <n v="16000"/>
    <n v="16000"/>
    <n v="16000"/>
    <n v="16000"/>
    <n v="16000"/>
    <n v="16000"/>
    <n v="16000"/>
    <n v="16000"/>
  </r>
  <r>
    <x v="88"/>
    <s v="경명새마을금고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88"/>
    <s v="경명새마을금고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1000"/>
    <n v="0"/>
    <n v="0"/>
    <n v="1000"/>
    <n v="0"/>
    <n v="1000"/>
    <n v="0"/>
    <n v="0"/>
    <n v="0"/>
  </r>
  <r>
    <x v="88"/>
    <s v="경명새마을금고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4000"/>
    <n v="24000"/>
    <n v="24000"/>
    <n v="24000"/>
    <n v="24000"/>
    <n v="24000"/>
    <n v="24000"/>
    <n v="24000"/>
    <n v="24000"/>
    <n v="24000"/>
    <n v="24000"/>
    <n v="24000"/>
  </r>
  <r>
    <x v="88"/>
    <s v="경명새마을금고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9530"/>
    <n v="19530"/>
    <n v="19530"/>
    <n v="19530"/>
    <n v="19530"/>
    <n v="19530"/>
    <n v="19530"/>
    <n v="19530"/>
    <n v="19530"/>
    <n v="19530"/>
    <n v="19530"/>
    <n v="19530"/>
  </r>
  <r>
    <x v="88"/>
    <s v="경명새마을금고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5187"/>
    <n v="5733"/>
    <n v="8268"/>
    <n v="4914"/>
    <n v="3159"/>
    <n v="3198"/>
    <n v="4719"/>
    <n v="2847"/>
    <n v="2389"/>
    <n v="1872"/>
    <n v="2028"/>
    <n v="2691"/>
  </r>
  <r>
    <x v="88"/>
    <s v="경명새마을금고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75"/>
    <n v="1710"/>
    <n v="232"/>
    <n v="1029"/>
    <n v="826"/>
    <n v="912"/>
    <n v="681"/>
    <n v="1406"/>
    <n v="1653"/>
    <n v="130"/>
    <n v="1406"/>
    <n v="1856"/>
  </r>
  <r>
    <x v="88"/>
    <s v="경명새마을금고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897"/>
    <n v="1053"/>
    <n v="273"/>
    <n v="663"/>
    <n v="585"/>
    <n v="546"/>
    <n v="624"/>
    <n v="390"/>
    <n v="897"/>
    <n v="546"/>
    <n v="117"/>
    <n v="351"/>
  </r>
  <r>
    <x v="88"/>
    <s v="경명새마을금고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2687"/>
    <n v="14500"/>
    <n v="12295"/>
    <n v="10801"/>
    <n v="7814"/>
    <n v="8177"/>
    <n v="9975"/>
    <n v="8133"/>
    <n v="8279"/>
    <n v="5480"/>
    <n v="5495"/>
    <n v="7756"/>
  </r>
  <r>
    <x v="88"/>
    <s v="경명새마을금고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75600"/>
    <n v="75600"/>
    <n v="75600"/>
    <n v="75600"/>
    <n v="75600"/>
    <n v="75600"/>
    <n v="75600"/>
    <n v="75600"/>
    <n v="75600"/>
    <n v="75600"/>
    <n v="75600"/>
    <n v="75600"/>
  </r>
  <r>
    <x v="89"/>
    <s v="경북ICT융합산업진흥협회"/>
    <s v="545784"/>
    <s v="강북/강원고객본부"/>
    <s v="545785"/>
    <s v="영업기획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89"/>
    <s v="경북ICT융합산업진흥협회"/>
    <s v="546483"/>
    <s v="대구/경북고객본부"/>
    <s v="546508"/>
    <s v="경북동부지사"/>
    <s v="KE00000"/>
    <s v="B2B"/>
    <s v="KE20000"/>
    <s v="Enterprise CT"/>
    <s v="KE51000"/>
    <x v="15"/>
    <s v="KE51K02"/>
    <s v="이너텔"/>
    <s v="BM00174"/>
    <s v="이너텔(구내통신)"/>
    <x v="0"/>
    <s v="N"/>
    <s v="Y"/>
    <m/>
    <n v="39200"/>
    <n v="39200"/>
    <n v="39200"/>
    <n v="39200"/>
    <n v="39200"/>
    <n v="39200"/>
    <n v="39200"/>
    <n v="39200"/>
    <n v="39200"/>
    <n v="39200"/>
    <n v="39200"/>
    <n v="39200"/>
  </r>
  <r>
    <x v="89"/>
    <s v="경북ICT융합산업진흥협회"/>
    <s v="546483"/>
    <s v="대구/경북고객본부"/>
    <s v="546508"/>
    <s v="경북동부지사"/>
    <s v="KE00000"/>
    <s v="B2B"/>
    <s v="KE20000"/>
    <s v="Enterprise CT"/>
    <s v="KE51000"/>
    <x v="15"/>
    <s v="KE51K02"/>
    <s v="이너텔"/>
    <s v="BM00176"/>
    <s v="이너텔구역외통화"/>
    <x v="0"/>
    <s v="N"/>
    <s v="Y"/>
    <m/>
    <n v="5409"/>
    <n v="72"/>
    <n v="2991"/>
    <n v="6984"/>
    <n v="15542"/>
    <n v="5977"/>
    <n v="1725"/>
    <n v="5306"/>
    <n v="4499"/>
    <n v="6552"/>
    <n v="40617"/>
    <n v="22098"/>
  </r>
  <r>
    <x v="89"/>
    <s v="경북ICT융합산업진흥협회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4000"/>
    <n v="4000"/>
    <n v="4000"/>
    <n v="4000"/>
    <n v="4000"/>
    <n v="4000"/>
    <n v="4335"/>
    <n v="4000"/>
    <n v="4223"/>
    <n v="4000"/>
    <n v="4046"/>
    <n v="4235"/>
  </r>
  <r>
    <x v="89"/>
    <s v="경북ICT융합산업진흥협회"/>
    <s v="546483"/>
    <s v="대구/경북고객본부"/>
    <s v="546505"/>
    <s v="동대구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33490"/>
    <n v="35924"/>
    <n v="34202"/>
    <n v="35846"/>
    <n v="34814"/>
    <n v="35941"/>
    <n v="33410"/>
    <n v="33952"/>
    <n v="36751"/>
    <n v="34907"/>
    <n v="34651"/>
    <n v="33858"/>
  </r>
  <r>
    <x v="89"/>
    <s v="경북ICT융합산업진흥협회"/>
    <s v="546517"/>
    <s v="대구/경북법인고객본부"/>
    <s v="546517"/>
    <s v="(자체)대구/경북법인고객본부"/>
    <s v="KE00000"/>
    <s v="B2B"/>
    <s v="KE20000"/>
    <s v="Enterprise CT"/>
    <s v="KE54000"/>
    <x v="0"/>
    <s v="KE54K03"/>
    <s v="스마트메시지"/>
    <s v="BM00211"/>
    <s v="스마트메시지Plus"/>
    <x v="0"/>
    <s v="N"/>
    <s v="Y"/>
    <m/>
    <n v="9926"/>
    <n v="2196"/>
    <n v="12026"/>
    <n v="4800"/>
    <n v="11120"/>
    <n v="5864"/>
    <n v="6144"/>
    <n v="9448"/>
    <n v="6852"/>
    <n v="8776"/>
    <n v="37020"/>
    <n v="19976"/>
  </r>
  <r>
    <x v="90"/>
    <s v="경북북부제3교도소"/>
    <s v="546483"/>
    <s v="대구/경북고객본부"/>
    <s v="546514"/>
    <s v="경북북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50"/>
    <n v="0"/>
    <n v="0"/>
    <n v="0"/>
    <n v="100"/>
    <n v="0"/>
    <n v="0"/>
    <n v="0"/>
    <n v="0"/>
    <n v="0"/>
  </r>
  <r>
    <x v="90"/>
    <s v="경북북부제3교도소"/>
    <s v="546483"/>
    <s v="대구/경북고객본부"/>
    <s v="546514"/>
    <s v="경북북부지사"/>
    <s v="KE00000"/>
    <s v="B2B"/>
    <s v="KE20000"/>
    <s v="Enterprise CT"/>
    <s v="KE54000"/>
    <x v="0"/>
    <s v="KE54K03"/>
    <s v="스마트메시지"/>
    <s v="BM01166"/>
    <s v="스마트메시지WEB"/>
    <x v="0"/>
    <s v="N"/>
    <s v="Y"/>
    <m/>
    <n v="572240"/>
    <n v="328310"/>
    <n v="502230"/>
    <n v="461650"/>
    <n v="337140"/>
    <n v="373070"/>
    <n v="479870"/>
    <n v="454490"/>
    <n v="465800"/>
    <n v="608410"/>
    <n v="625160"/>
    <n v="535340"/>
  </r>
  <r>
    <x v="90"/>
    <s v="경북북부제3교도소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90"/>
    <s v="경북북부제3교도소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29"/>
    <n v="0"/>
    <n v="0"/>
    <n v="0"/>
    <n v="0"/>
    <n v="0"/>
  </r>
  <r>
    <x v="90"/>
    <s v="경북북부제3교도소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3760"/>
    <n v="23760"/>
    <n v="23760"/>
    <n v="23760"/>
    <n v="23760"/>
    <n v="23760"/>
    <n v="23760"/>
    <n v="23760"/>
    <n v="23760"/>
    <n v="23760"/>
    <n v="23760"/>
    <n v="23760"/>
  </r>
  <r>
    <x v="90"/>
    <s v="경북북부제3교도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4000"/>
    <n v="64000"/>
    <n v="64000"/>
    <n v="64000"/>
    <n v="64000"/>
    <n v="64000"/>
    <n v="64000"/>
    <n v="64000"/>
    <n v="64000"/>
    <n v="64000"/>
    <n v="64000"/>
    <n v="64000"/>
  </r>
  <r>
    <x v="90"/>
    <s v="경북북부제3교도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68"/>
    <n v="181"/>
    <n v="34"/>
    <n v="183"/>
    <n v="117"/>
    <n v="117"/>
    <n v="199"/>
    <n v="83"/>
    <n v="83"/>
    <n v="203"/>
    <n v="83"/>
    <n v="397"/>
  </r>
  <r>
    <x v="90"/>
    <s v="경북북부제3교도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917"/>
    <n v="3903"/>
    <n v="7576"/>
    <n v="6582"/>
    <n v="4487"/>
    <n v="5111"/>
    <n v="7051"/>
    <n v="4288"/>
    <n v="4323"/>
    <n v="3452"/>
    <n v="2749"/>
    <n v="2800"/>
  </r>
  <r>
    <x v="90"/>
    <s v="경북북부제3교도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130"/>
    <n v="865"/>
    <n v="765"/>
    <n v="499"/>
    <n v="533"/>
    <n v="499"/>
    <n v="333"/>
    <n v="200"/>
    <n v="235"/>
    <n v="168"/>
    <n v="233"/>
    <n v="634"/>
  </r>
  <r>
    <x v="90"/>
    <s v="경북북부제3교도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556"/>
    <n v="1241"/>
    <n v="858"/>
    <n v="1226"/>
    <n v="556"/>
    <n v="518"/>
    <n v="1334"/>
    <n v="449"/>
    <n v="359"/>
    <n v="491"/>
    <n v="443"/>
    <n v="385"/>
  </r>
  <r>
    <x v="90"/>
    <s v="경북북부제3교도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8400"/>
    <n v="8400"/>
    <n v="8400"/>
    <n v="8400"/>
    <n v="8400"/>
    <n v="8400"/>
    <n v="8400"/>
    <n v="8400"/>
    <n v="8400"/>
    <n v="8400"/>
    <n v="8400"/>
    <n v="8400"/>
  </r>
  <r>
    <x v="90"/>
    <s v="경북북부제3교도소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962"/>
    <n v="962"/>
    <n v="962"/>
    <n v="962"/>
    <n v="962"/>
    <n v="962"/>
    <n v="962"/>
    <n v="962"/>
    <n v="962"/>
    <n v="962"/>
    <n v="962"/>
    <n v="962"/>
  </r>
  <r>
    <x v="90"/>
    <s v="경북북부제3교도소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10557"/>
    <n v="27272"/>
    <n v="27272"/>
    <n v="27272"/>
    <n v="27272"/>
    <n v="27272"/>
    <n v="27272"/>
    <n v="27272"/>
    <n v="27272"/>
    <n v="27272"/>
    <n v="27272"/>
    <n v="27272"/>
  </r>
  <r>
    <x v="90"/>
    <s v="경북북부제3교도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90"/>
    <s v="경북북부제3교도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90"/>
    <s v="경북북부제3교도소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774"/>
    <n v="2000"/>
    <n v="2000"/>
    <n v="2000"/>
    <n v="2000"/>
    <n v="2000"/>
    <n v="2000"/>
    <n v="2000"/>
    <n v="2000"/>
    <n v="2000"/>
    <n v="2000"/>
    <n v="2000"/>
  </r>
  <r>
    <x v="91"/>
    <s v="경북점자도서관"/>
    <s v="546517"/>
    <s v="대구/경북법인고객본부"/>
    <s v="546540"/>
    <s v="경북법인고객담당"/>
    <s v="KE00000"/>
    <s v="B2B"/>
    <s v="KE20000"/>
    <s v="Enterprise CT"/>
    <s v="KE27000"/>
    <x v="1"/>
    <s v="KE28K04"/>
    <s v="Flexline"/>
    <s v="BM10282"/>
    <s v="FlexLine"/>
    <x v="0"/>
    <s v="Y"/>
    <s v="Y"/>
    <m/>
    <n v="0"/>
    <n v="0"/>
    <n v="0"/>
    <n v="0"/>
    <n v="0"/>
    <n v="0"/>
    <n v="0"/>
    <n v="0"/>
    <n v="0"/>
    <n v="0"/>
    <n v="0"/>
    <n v="20226"/>
  </r>
  <r>
    <x v="91"/>
    <s v="경북점자도서관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67767"/>
    <n v="78402"/>
    <n v="87842"/>
    <n v="69073"/>
    <n v="65389"/>
    <n v="69422"/>
    <n v="72708"/>
    <n v="62084"/>
    <n v="77821"/>
    <n v="77189"/>
    <n v="76221"/>
    <n v="73526"/>
  </r>
  <r>
    <x v="91"/>
    <s v="경북점자도서관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927"/>
    <s v="제4종ISDN(20채널)"/>
    <x v="0"/>
    <s v="N"/>
    <s v="Y"/>
    <m/>
    <n v="61200"/>
    <n v="61200"/>
    <n v="61200"/>
    <n v="61200"/>
    <n v="61200"/>
    <n v="61200"/>
    <n v="61200"/>
    <n v="61200"/>
    <n v="61200"/>
    <n v="61200"/>
    <n v="61200"/>
    <n v="61200"/>
  </r>
  <r>
    <x v="91"/>
    <s v="경북점자도서관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180000"/>
    <n v="180000"/>
    <n v="180000"/>
    <n v="180000"/>
    <n v="180000"/>
    <n v="180000"/>
    <n v="180000"/>
    <n v="180000"/>
    <n v="180000"/>
    <n v="180000"/>
    <n v="180000"/>
    <n v="162581"/>
  </r>
  <r>
    <x v="91"/>
    <s v="경북점자도서관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91"/>
    <s v="경북점자도서관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4400"/>
    <n v="4400"/>
    <n v="4400"/>
    <n v="4400"/>
    <n v="4400"/>
    <n v="4400"/>
    <n v="4400"/>
    <n v="4400"/>
    <n v="4400"/>
    <n v="4400"/>
    <n v="4400"/>
    <n v="4400"/>
  </r>
  <r>
    <x v="91"/>
    <s v="경북점자도서관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530"/>
    <n v="8530"/>
    <n v="8530"/>
    <n v="8530"/>
    <n v="8530"/>
    <n v="8530"/>
    <n v="8530"/>
    <n v="8530"/>
    <n v="8530"/>
    <n v="8530"/>
    <n v="8530"/>
    <n v="8514"/>
  </r>
  <r>
    <x v="91"/>
    <s v="경북점자도서관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8"/>
    <n v="20"/>
    <n v="98"/>
    <n v="20"/>
    <n v="39"/>
    <n v="78"/>
    <n v="20"/>
    <n v="20"/>
    <n v="39"/>
    <n v="59"/>
    <n v="20"/>
    <n v="39"/>
  </r>
  <r>
    <x v="91"/>
    <s v="경북점자도서관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638"/>
    <n v="297"/>
    <n v="22"/>
    <n v="536"/>
    <n v="29"/>
    <n v="819"/>
    <n v="0"/>
    <n v="0"/>
    <n v="0"/>
    <n v="863"/>
    <n v="0"/>
    <n v="123"/>
  </r>
  <r>
    <x v="91"/>
    <s v="경북점자도서관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8"/>
    <n v="0"/>
    <n v="0"/>
    <n v="0"/>
    <n v="0"/>
    <n v="117"/>
    <n v="0"/>
    <n v="0"/>
    <n v="0"/>
    <n v="78"/>
    <n v="0"/>
    <n v="39"/>
  </r>
  <r>
    <x v="91"/>
    <s v="경북점자도서관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1"/>
    <s v="Y"/>
    <s v="Y"/>
    <m/>
    <n v="0"/>
    <n v="0"/>
    <n v="0"/>
    <n v="0"/>
    <n v="0"/>
    <n v="0"/>
    <n v="0"/>
    <n v="0"/>
    <n v="0"/>
    <n v="0"/>
    <n v="0"/>
    <n v="962"/>
  </r>
  <r>
    <x v="91"/>
    <s v="경북점자도서관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Y"/>
    <s v="Y"/>
    <m/>
    <n v="0"/>
    <n v="0"/>
    <n v="0"/>
    <n v="0"/>
    <n v="0"/>
    <n v="0"/>
    <n v="0"/>
    <n v="0"/>
    <n v="0"/>
    <n v="0"/>
    <n v="0"/>
    <n v="3274"/>
  </r>
  <r>
    <x v="91"/>
    <s v="경북점자도서관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1"/>
    <s v="N"/>
    <s v="Y"/>
    <m/>
    <n v="25735"/>
    <n v="735"/>
    <n v="735"/>
    <n v="735"/>
    <n v="735"/>
    <n v="735"/>
    <n v="735"/>
    <n v="735"/>
    <n v="735"/>
    <n v="735"/>
    <n v="745"/>
    <n v="0"/>
  </r>
  <r>
    <x v="91"/>
    <s v="경북점자도서관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0"/>
    <n v="0"/>
    <n v="0"/>
    <n v="0"/>
    <n v="0"/>
    <n v="0"/>
    <n v="0"/>
    <n v="0"/>
    <n v="535"/>
  </r>
  <r>
    <x v="91"/>
    <s v="경북점자도서관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91"/>
    <s v="경북점자도서관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0"/>
    <n v="0"/>
    <n v="0"/>
    <n v="0"/>
    <n v="0"/>
    <n v="0"/>
    <n v="0"/>
    <n v="0"/>
    <n v="1936"/>
  </r>
  <r>
    <x v="91"/>
    <s v="경북점자도서관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120000"/>
    <n v="120000"/>
    <n v="120000"/>
    <n v="120000"/>
    <n v="120000"/>
    <n v="120000"/>
    <n v="120000"/>
    <n v="120000"/>
    <n v="120000"/>
    <n v="120000"/>
    <n v="120000"/>
    <n v="116130"/>
  </r>
  <r>
    <x v="91"/>
    <s v="경북점자도서관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0"/>
    <n v="0"/>
    <n v="0"/>
    <n v="0"/>
    <n v="0"/>
  </r>
  <r>
    <x v="92"/>
    <s v="경상북도가축위생시험소동부지소"/>
    <s v="540120"/>
    <s v="IPTV사업본부"/>
    <s v="540133"/>
    <s v="콘텐츠사업담당"/>
    <s v="TC00000"/>
    <s v="B2C"/>
    <s v="TC50000"/>
    <s v="미디어"/>
    <s v="TC55000"/>
    <x v="20"/>
    <s v="TC55K01"/>
    <s v="GTV PPV"/>
    <s v="BM00515"/>
    <s v="GTV 월정액"/>
    <x v="0"/>
    <s v="N"/>
    <s v="Y"/>
    <m/>
    <n v="13000"/>
    <n v="13000"/>
    <n v="13000"/>
    <n v="13000"/>
    <n v="13000"/>
    <n v="13000"/>
    <n v="13000"/>
    <n v="13000"/>
    <n v="13000"/>
    <n v="13000"/>
    <n v="13000"/>
    <n v="13000"/>
  </r>
  <r>
    <x v="92"/>
    <s v="경상북도가축위생시험소동부지소"/>
    <s v="546483"/>
    <s v="대구/경북고객본부"/>
    <s v="546508"/>
    <s v="경북동부지사"/>
    <s v="KE00000"/>
    <s v="B2B"/>
    <s v="KE20000"/>
    <s v="Enterprise CT"/>
    <s v="KE51000"/>
    <x v="15"/>
    <s v="KE51K01"/>
    <s v="구내교환"/>
    <s v="BM00927"/>
    <s v="제4종ISDN(20채널)"/>
    <x v="0"/>
    <s v="N"/>
    <s v="Y"/>
    <m/>
    <n v="64000"/>
    <n v="64000"/>
    <n v="64000"/>
    <n v="64000"/>
    <n v="64000"/>
    <n v="64000"/>
    <n v="64000"/>
    <n v="64000"/>
    <n v="64000"/>
    <n v="64000"/>
    <n v="64000"/>
    <n v="64000"/>
  </r>
  <r>
    <x v="92"/>
    <s v="경상북도가축위생시험소동부지소"/>
    <s v="546483"/>
    <s v="대구/경북고객본부"/>
    <s v="546508"/>
    <s v="경북동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92"/>
    <s v="경상북도가축위생시험소동부지소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92"/>
    <s v="경상북도가축위생시험소동부지소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477"/>
    <s v="GENIE TV 라이브(실속형) ICOD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92"/>
    <s v="경상북도가축위생시험소동부지소"/>
    <s v="546483"/>
    <s v="대구/경북고객본부"/>
    <s v="546508"/>
    <s v="경북동부지사"/>
    <s v="TC00000"/>
    <s v="B2C"/>
    <s v="TC50000"/>
    <s v="미디어"/>
    <s v="TC54000"/>
    <x v="6"/>
    <s v="TC54K01"/>
    <s v="GTV Biz"/>
    <s v="BM00940"/>
    <s v="GENIE TV 비즈"/>
    <x v="0"/>
    <s v="N"/>
    <s v="Y"/>
    <m/>
    <n v="34000"/>
    <n v="34000"/>
    <n v="34000"/>
    <n v="34000"/>
    <n v="34000"/>
    <n v="34000"/>
    <n v="34000"/>
    <n v="34000"/>
    <n v="34000"/>
    <n v="34000"/>
    <n v="34000"/>
    <n v="34000"/>
  </r>
  <r>
    <x v="92"/>
    <s v="경상북도가축위생시험소동부지소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900"/>
    <n v="8900"/>
    <n v="8900"/>
    <n v="8900"/>
    <n v="8900"/>
    <n v="8900"/>
    <n v="8900"/>
    <n v="8900"/>
    <n v="8900"/>
    <n v="8900"/>
    <n v="8900"/>
    <n v="8900"/>
  </r>
  <r>
    <x v="92"/>
    <s v="경상북도가축위생시험소동부지소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393"/>
    <n v="1890"/>
    <n v="1791"/>
    <n v="2636"/>
    <n v="829"/>
    <n v="1857"/>
    <n v="2090"/>
    <n v="2089"/>
    <n v="2089"/>
    <n v="1128"/>
    <n v="1890"/>
    <n v="1525"/>
  </r>
  <r>
    <x v="92"/>
    <s v="경상북도가축위생시험소동부지소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62"/>
    <n v="234"/>
    <n v="0"/>
    <n v="173"/>
    <n v="86"/>
    <n v="580"/>
    <n v="148"/>
    <n v="148"/>
    <n v="0"/>
    <n v="37"/>
  </r>
  <r>
    <x v="92"/>
    <s v="경상북도가축위생시험소동부지소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66"/>
    <n v="266"/>
    <n v="67"/>
    <n v="167"/>
    <n v="133"/>
    <n v="34"/>
    <n v="166"/>
    <n v="167"/>
    <n v="498"/>
    <n v="166"/>
    <n v="365"/>
    <n v="366"/>
  </r>
  <r>
    <x v="92"/>
    <s v="경상북도가축위생시험소동부지소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4"/>
    <s v="인터넷 슬림 스페셜"/>
    <x v="0"/>
    <s v="N"/>
    <s v="Y"/>
    <m/>
    <n v="23000"/>
    <n v="23000"/>
    <n v="23000"/>
    <n v="23000"/>
    <n v="23000"/>
    <n v="23000"/>
    <n v="23000"/>
    <n v="23000"/>
    <n v="23000"/>
    <n v="23000"/>
    <n v="23000"/>
    <n v="23000"/>
  </r>
  <r>
    <x v="92"/>
    <s v="경상북도가축위생시험소동부지소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93"/>
    <s v="경안정보기술(주)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7959"/>
    <n v="9648"/>
    <n v="9440"/>
    <n v="9506"/>
    <n v="7777"/>
    <n v="8753"/>
    <n v="7504"/>
    <n v="7873"/>
    <n v="8293"/>
    <n v="8579"/>
    <n v="11355"/>
    <n v="10599"/>
  </r>
  <r>
    <x v="93"/>
    <s v="경안정보기술(주)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60"/>
    <n v="0"/>
    <n v="0"/>
    <n v="0"/>
    <n v="0"/>
    <n v="0"/>
    <n v="0"/>
  </r>
  <r>
    <x v="93"/>
    <s v="경안정보기술(주)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9720"/>
    <n v="9720"/>
    <n v="9720"/>
    <n v="9720"/>
    <n v="9720"/>
    <n v="9720"/>
    <n v="9720"/>
    <n v="9720"/>
    <n v="9720"/>
    <n v="9720"/>
    <n v="9720"/>
    <n v="9720"/>
  </r>
  <r>
    <x v="93"/>
    <s v="경안정보기술(주)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93"/>
    <s v="경안정보기술(주)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2300"/>
    <n v="22300"/>
    <n v="22300"/>
    <n v="22300"/>
    <n v="22300"/>
    <n v="22300"/>
    <n v="22300"/>
    <n v="22300"/>
    <n v="22300"/>
    <n v="22300"/>
    <n v="22300"/>
    <n v="22300"/>
  </r>
  <r>
    <x v="93"/>
    <s v="경안정보기술(주)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5440"/>
    <n v="5440"/>
    <n v="5440"/>
    <n v="5440"/>
    <n v="5440"/>
    <n v="5440"/>
    <n v="5440"/>
    <n v="5440"/>
    <n v="5440"/>
    <n v="5440"/>
    <n v="5356"/>
    <n v="5356"/>
  </r>
  <r>
    <x v="93"/>
    <s v="경안정보기술(주)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94"/>
    <s v="경원전자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970"/>
    <n v="6970"/>
    <n v="6970"/>
    <n v="6970"/>
    <n v="6970"/>
    <n v="6970"/>
    <n v="6970"/>
    <n v="6970"/>
    <n v="6970"/>
    <n v="6970"/>
    <n v="0"/>
    <n v="0"/>
  </r>
  <r>
    <x v="94"/>
    <s v="경원전자"/>
    <s v="546517"/>
    <s v="대구/경북법인고객본부"/>
    <s v="546540"/>
    <s v="경북법인고객담당"/>
    <s v="KE00000"/>
    <s v="B2B"/>
    <s v="KE20000"/>
    <s v="Enterprise CT"/>
    <s v="KE27000"/>
    <x v="1"/>
    <s v="KE27K07"/>
    <s v="GiGA Office"/>
    <s v="BM00911"/>
    <s v="GiGA office Compact"/>
    <x v="0"/>
    <s v="N"/>
    <s v="Y"/>
    <m/>
    <n v="450000"/>
    <n v="450000"/>
    <n v="450000"/>
    <n v="450000"/>
    <n v="450000"/>
    <n v="450000"/>
    <n v="450000"/>
    <n v="450000"/>
    <n v="450000"/>
    <n v="450000"/>
    <n v="450000"/>
    <n v="450000"/>
  </r>
  <r>
    <x v="94"/>
    <s v="경원전자"/>
    <s v="546517"/>
    <s v="대구/경북법인고객본부"/>
    <s v="546540"/>
    <s v="경북법인고객담당"/>
    <s v="KE00000"/>
    <s v="B2B"/>
    <s v="KE20000"/>
    <s v="Enterprise CT"/>
    <s v="KE27000"/>
    <x v="1"/>
    <s v="KE27K07"/>
    <s v="GiGA Office"/>
    <s v="BM01176"/>
    <s v="GiGA office 부가서비스"/>
    <x v="0"/>
    <s v="N"/>
    <s v="Y"/>
    <m/>
    <n v="0"/>
    <n v="0"/>
    <n v="0"/>
    <n v="0"/>
    <n v="0"/>
    <n v="0"/>
    <n v="0"/>
    <n v="0"/>
    <n v="0"/>
    <n v="0"/>
    <n v="0"/>
    <n v="0"/>
  </r>
  <r>
    <x v="94"/>
    <s v="경원전자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7314"/>
    <n v="7838"/>
    <n v="7213"/>
    <n v="6782"/>
    <n v="6392"/>
    <n v="6470"/>
    <n v="6861"/>
    <n v="6416"/>
    <n v="7213"/>
    <n v="7134"/>
    <n v="6509"/>
    <n v="6196"/>
  </r>
  <r>
    <x v="94"/>
    <s v="경원전자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1"/>
    <s v="N"/>
    <s v="Y"/>
    <m/>
    <n v="2941"/>
    <n v="2941"/>
    <n v="2941"/>
    <n v="2941"/>
    <n v="2941"/>
    <n v="2941"/>
    <n v="2941"/>
    <n v="2941"/>
    <n v="2941"/>
    <n v="2941"/>
    <n v="2941"/>
    <n v="2941"/>
  </r>
  <r>
    <x v="94"/>
    <s v="경원전자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84800"/>
    <n v="84800"/>
    <n v="84800"/>
    <n v="84800"/>
    <n v="84800"/>
    <n v="84800"/>
    <n v="84800"/>
    <n v="84800"/>
    <n v="84800"/>
    <n v="84800"/>
    <n v="84800"/>
    <n v="84800"/>
  </r>
  <r>
    <x v="94"/>
    <s v="경원전자"/>
    <s v="546517"/>
    <s v="대구/경북법인고객본부"/>
    <s v="546540"/>
    <s v="경북법인고객담당"/>
    <s v="KE00000"/>
    <s v="B2B"/>
    <s v="KE20000"/>
    <s v="Enterprise CT"/>
    <s v="KE26000"/>
    <x v="26"/>
    <s v="KE26K01"/>
    <s v="시내외전용회선"/>
    <s v="BM00285"/>
    <s v="저속도회선"/>
    <x v="0"/>
    <s v="N"/>
    <s v="Y"/>
    <m/>
    <n v="204800"/>
    <n v="204800"/>
    <n v="204800"/>
    <n v="204800"/>
    <n v="204800"/>
    <n v="204800"/>
    <n v="204800"/>
    <n v="204800"/>
    <n v="204800"/>
    <n v="204800"/>
    <n v="204800"/>
    <n v="204800"/>
  </r>
  <r>
    <x v="94"/>
    <s v="경원전자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94"/>
    <s v="경원전자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6600"/>
    <n v="6600"/>
    <n v="6600"/>
    <n v="6600"/>
    <n v="6600"/>
    <n v="6600"/>
    <n v="6600"/>
    <n v="6600"/>
    <n v="6600"/>
    <n v="6600"/>
    <n v="6600"/>
    <n v="6600"/>
  </r>
  <r>
    <x v="94"/>
    <s v="경원전자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0"/>
    <n v="0"/>
    <n v="0"/>
    <n v="0"/>
    <n v="0"/>
    <n v="0"/>
    <n v="500"/>
    <n v="500"/>
    <n v="500"/>
    <n v="500"/>
    <n v="500"/>
    <n v="500"/>
  </r>
  <r>
    <x v="94"/>
    <s v="경원전자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0"/>
    <n v="0"/>
    <n v="0"/>
    <n v="0"/>
    <n v="0"/>
    <n v="0"/>
    <n v="53676"/>
    <n v="53676"/>
    <n v="53676"/>
    <n v="53676"/>
    <n v="53676"/>
    <n v="53676"/>
  </r>
  <r>
    <x v="94"/>
    <s v="경원전자"/>
    <s v="546517"/>
    <s v="대구/경북법인고객본부"/>
    <s v="546540"/>
    <s v="경북법인고객담당"/>
    <s v="TC00000"/>
    <s v="B2C"/>
    <s v="MB10000"/>
    <s v="무선"/>
    <s v="MB12000"/>
    <x v="17"/>
    <s v="MB12K18"/>
    <s v="LTE 통화부가"/>
    <s v="BM00806"/>
    <s v="LTE 캐치콜"/>
    <x v="0"/>
    <s v="N"/>
    <s v="Y"/>
    <m/>
    <n v="500"/>
    <n v="500"/>
    <n v="500"/>
    <n v="500"/>
    <n v="500"/>
    <n v="500"/>
    <n v="0"/>
    <n v="0"/>
    <n v="0"/>
    <n v="0"/>
    <n v="0"/>
    <n v="0"/>
  </r>
  <r>
    <x v="94"/>
    <s v="경원전자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53676"/>
    <n v="53676"/>
    <n v="53676"/>
    <n v="53676"/>
    <n v="53676"/>
    <n v="53676"/>
    <n v="0"/>
    <n v="0"/>
    <n v="0"/>
    <n v="0"/>
    <n v="0"/>
    <n v="0"/>
  </r>
  <r>
    <x v="94"/>
    <s v="경원전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0800"/>
    <n v="20800"/>
    <n v="20800"/>
    <n v="20800"/>
    <n v="20800"/>
    <n v="20800"/>
    <n v="20800"/>
    <n v="20800"/>
    <n v="20800"/>
    <n v="20800"/>
    <n v="20800"/>
    <n v="20800"/>
  </r>
  <r>
    <x v="94"/>
    <s v="경원전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05"/>
    <n v="88"/>
    <n v="49"/>
    <n v="39"/>
    <n v="0"/>
    <n v="49"/>
    <n v="127"/>
    <n v="88"/>
    <n v="127"/>
    <n v="117"/>
    <n v="39"/>
    <n v="127"/>
  </r>
  <r>
    <x v="94"/>
    <s v="경원전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493"/>
    <n v="145"/>
    <n v="0"/>
    <n v="0"/>
    <n v="0"/>
    <n v="0"/>
    <n v="0"/>
    <n v="0"/>
    <n v="0"/>
    <n v="0"/>
    <n v="174"/>
    <n v="0"/>
  </r>
  <r>
    <x v="94"/>
    <s v="경원전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234"/>
    <n v="234"/>
    <n v="351"/>
    <n v="234"/>
    <n v="312"/>
    <n v="156"/>
    <n v="273"/>
    <n v="234"/>
    <n v="702"/>
    <n v="312"/>
    <n v="702"/>
    <n v="195"/>
  </r>
  <r>
    <x v="94"/>
    <s v="경원전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29"/>
    <n v="783"/>
    <n v="116"/>
    <n v="0"/>
    <n v="0"/>
    <n v="0"/>
    <n v="0"/>
    <n v="0"/>
    <n v="0"/>
    <n v="29"/>
    <n v="29"/>
    <n v="43"/>
  </r>
  <r>
    <x v="94"/>
    <s v="경원전자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94"/>
    <s v="경원전자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745"/>
    <n v="0"/>
    <n v="0"/>
    <n v="0"/>
    <n v="0"/>
    <n v="0"/>
    <n v="0"/>
    <n v="0"/>
    <n v="0"/>
    <n v="0"/>
    <n v="0"/>
    <n v="0"/>
  </r>
  <r>
    <x v="94"/>
    <s v="경원전자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1500"/>
    <n v="31500"/>
    <n v="31500"/>
    <n v="31500"/>
    <n v="31500"/>
    <n v="31500"/>
    <n v="31500"/>
    <n v="31500"/>
    <n v="31500"/>
    <n v="31500"/>
    <n v="31500"/>
    <n v="31500"/>
  </r>
  <r>
    <x v="94"/>
    <s v="경원전자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95"/>
    <s v="경주문화재단"/>
    <s v="546483"/>
    <s v="대구/경북고객본부"/>
    <s v="546508"/>
    <s v="경북동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86248"/>
    <n v="84696"/>
    <n v="90924"/>
    <n v="91196"/>
    <n v="93250"/>
    <n v="94451"/>
    <n v="92140"/>
    <n v="92249"/>
    <n v="91985"/>
    <n v="93775"/>
    <n v="94651"/>
    <n v="118766"/>
  </r>
  <r>
    <x v="95"/>
    <s v="경주문화재단"/>
    <s v="546483"/>
    <s v="대구/경북고객본부"/>
    <s v="546508"/>
    <s v="경북동부지사"/>
    <s v="KE00000"/>
    <s v="B2B"/>
    <s v="KEA0000"/>
    <s v="Enterprise IT"/>
    <s v="KEB2000"/>
    <x v="3"/>
    <s v="KEB2K03"/>
    <s v="기업지능망부가"/>
    <s v="BM10131"/>
    <s v="지능망ARS"/>
    <x v="0"/>
    <s v="N"/>
    <s v="Y"/>
    <m/>
    <n v="9000"/>
    <n v="9000"/>
    <n v="9000"/>
    <n v="9000"/>
    <n v="9000"/>
    <n v="9000"/>
    <n v="9000"/>
    <n v="9000"/>
    <n v="9000"/>
    <n v="9000"/>
    <n v="9000"/>
    <n v="9000"/>
  </r>
  <r>
    <x v="95"/>
    <s v="경주문화재단"/>
    <s v="546483"/>
    <s v="대구/경북고객본부"/>
    <s v="546508"/>
    <s v="경북동부지사"/>
    <s v="KE00000"/>
    <s v="B2B"/>
    <s v="KEA0000"/>
    <s v="Enterprise IT"/>
    <s v="KEB2000"/>
    <x v="3"/>
    <s v="KEB2K03"/>
    <s v="기업지능망부가"/>
    <s v="BM10131"/>
    <s v="지능망ARS"/>
    <x v="0"/>
    <s v="Y"/>
    <s v="Y"/>
    <m/>
    <n v="1742"/>
    <n v="3000"/>
    <n v="3000"/>
    <n v="3000"/>
    <n v="3000"/>
    <n v="3000"/>
    <n v="3000"/>
    <n v="3000"/>
    <n v="3000"/>
    <n v="3000"/>
    <n v="3000"/>
    <n v="3000"/>
  </r>
  <r>
    <x v="95"/>
    <s v="경주문화재단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42331.472999999998"/>
    <n v="42398.239000000001"/>
    <n v="42194.286999999997"/>
    <n v="42550.898999999998"/>
    <n v="42349.457000000002"/>
    <n v="43371.733"/>
    <n v="42313.379000000001"/>
    <n v="42481.428999999996"/>
    <n v="42844.445"/>
    <n v="42222.411"/>
    <n v="42445.216"/>
    <n v="42060.010999999999"/>
  </r>
  <r>
    <x v="95"/>
    <s v="경주문화재단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Y"/>
    <s v="Y"/>
    <m/>
    <n v="8129"/>
    <n v="14000"/>
    <n v="14000"/>
    <n v="14000"/>
    <n v="14000"/>
    <n v="14000"/>
    <n v="14000"/>
    <n v="14000"/>
    <n v="14000"/>
    <n v="14000"/>
    <n v="14000"/>
    <n v="14000"/>
  </r>
  <r>
    <x v="95"/>
    <s v="경주문화재단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926"/>
    <s v="전국대표번호접속수익"/>
    <x v="2"/>
    <s v="N"/>
    <s v="Y"/>
    <m/>
    <n v="5886.5919999999996"/>
    <n v="12316.769"/>
    <n v="5028.8469999999998"/>
    <n v="4863.585"/>
    <n v="5459.6850000000004"/>
    <n v="9579.1929999999993"/>
    <n v="12032.504999999999"/>
    <n v="10232.938"/>
    <n v="5392.2659999999996"/>
    <n v="6320.2520000000004"/>
    <n v="6943.2690000000002"/>
    <n v="9620.6759999999995"/>
  </r>
  <r>
    <x v="95"/>
    <s v="경주문화재단"/>
    <s v="546483"/>
    <s v="대구/경북고객본부"/>
    <s v="546508"/>
    <s v="경북동부지사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24480"/>
    <n v="24480"/>
    <n v="24480"/>
    <n v="24480"/>
    <n v="24480"/>
    <n v="24480"/>
    <n v="24480"/>
    <n v="24480"/>
    <n v="24480"/>
    <n v="24480"/>
    <n v="24480"/>
    <n v="24480"/>
  </r>
  <r>
    <x v="95"/>
    <s v="경주문화재단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04400"/>
    <n v="104400"/>
    <n v="104400"/>
    <n v="104400"/>
    <n v="104400"/>
    <n v="104400"/>
    <n v="104400"/>
    <n v="104400"/>
    <n v="104400"/>
    <n v="104400"/>
    <n v="104400"/>
    <n v="104400"/>
  </r>
  <r>
    <x v="95"/>
    <s v="경주문화재단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Y"/>
    <s v="Y"/>
    <m/>
    <n v="0"/>
    <n v="8487"/>
    <n v="10800"/>
    <n v="10800"/>
    <n v="10800"/>
    <n v="10800"/>
    <n v="10800"/>
    <n v="10800"/>
    <n v="10800"/>
    <n v="10800"/>
    <n v="10800"/>
    <n v="10800"/>
  </r>
  <r>
    <x v="95"/>
    <s v="경주문화재단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9800"/>
    <n v="19800"/>
    <n v="19800"/>
    <n v="19800"/>
    <n v="19800"/>
    <n v="19800"/>
    <n v="19800"/>
    <n v="19800"/>
    <n v="19800"/>
    <n v="19800"/>
    <n v="19800"/>
    <n v="19800"/>
  </r>
  <r>
    <x v="95"/>
    <s v="경주문화재단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92"/>
    <s v="GTV 라이트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9120"/>
    <n v="29120"/>
    <n v="29120"/>
    <n v="29120"/>
    <n v="29120"/>
    <n v="29120"/>
    <n v="29120"/>
    <n v="29120"/>
    <n v="29120"/>
    <n v="29120"/>
    <n v="29120"/>
    <n v="29120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0"/>
    <n v="0"/>
    <n v="13637"/>
    <n v="0"/>
    <n v="0"/>
    <n v="0"/>
    <n v="0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80002"/>
    <n v="0"/>
    <n v="0"/>
    <n v="0"/>
    <n v="0"/>
    <n v="0"/>
    <n v="0"/>
    <n v="0"/>
    <n v="0"/>
    <n v="0"/>
    <n v="0"/>
    <n v="0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975"/>
    <n v="1170"/>
    <n v="2048"/>
    <n v="936"/>
    <n v="1522"/>
    <n v="624"/>
    <n v="897"/>
    <n v="956"/>
    <n v="1014"/>
    <n v="195"/>
    <n v="897"/>
    <n v="2379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464"/>
    <n v="0"/>
    <n v="2725"/>
    <n v="1856"/>
    <n v="2682"/>
    <n v="87"/>
    <n v="261"/>
    <n v="246"/>
    <n v="290"/>
    <n v="217"/>
    <n v="1116"/>
    <n v="579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156"/>
    <n v="0"/>
    <n v="0"/>
    <n v="0"/>
    <n v="0"/>
    <n v="0"/>
    <n v="39"/>
    <n v="0"/>
    <n v="0"/>
    <n v="0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913"/>
    <n v="5074"/>
    <n v="10250"/>
    <n v="5597"/>
    <n v="5321"/>
    <n v="5547"/>
    <n v="6278"/>
    <n v="8612"/>
    <n v="11725"/>
    <n v="3166"/>
    <n v="7293"/>
    <n v="6829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70000"/>
    <n v="70000"/>
    <n v="70000"/>
    <n v="70000"/>
    <n v="70000"/>
    <n v="70000"/>
    <n v="70000"/>
    <n v="70000"/>
    <n v="70000"/>
    <n v="70000"/>
    <n v="70000"/>
    <n v="70000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Y"/>
    <s v="Y"/>
    <m/>
    <n v="6774"/>
    <n v="8400"/>
    <n v="8400"/>
    <n v="8400"/>
    <n v="8400"/>
    <n v="8400"/>
    <n v="8400"/>
    <n v="8400"/>
    <n v="8400"/>
    <n v="8400"/>
    <n v="8400"/>
    <n v="8400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10145"/>
    <s v="소호부가팩"/>
    <x v="0"/>
    <s v="N"/>
    <s v="Y"/>
    <m/>
    <n v="19800"/>
    <n v="19800"/>
    <n v="19800"/>
    <n v="19800"/>
    <n v="19800"/>
    <n v="19800"/>
    <n v="19800"/>
    <n v="19800"/>
    <n v="19800"/>
    <n v="19800"/>
    <n v="19800"/>
    <n v="19800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9000"/>
    <n v="19000"/>
    <n v="19000"/>
    <n v="19000"/>
    <n v="19000"/>
    <n v="19000"/>
    <n v="19000"/>
    <n v="19000"/>
    <n v="19000"/>
    <n v="19000"/>
    <n v="19000"/>
    <n v="19000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Y"/>
    <s v="Y"/>
    <m/>
    <n v="2418"/>
    <n v="3000"/>
    <n v="3000"/>
    <n v="3000"/>
    <n v="3000"/>
    <n v="3000"/>
    <n v="3000"/>
    <n v="3000"/>
    <n v="3000"/>
    <n v="3000"/>
    <n v="3000"/>
    <n v="3000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7986"/>
    <n v="16076"/>
    <n v="29373"/>
    <n v="22743"/>
    <n v="21646"/>
    <n v="39683"/>
    <n v="27792"/>
    <n v="16222"/>
    <n v="19005"/>
    <n v="16776"/>
    <n v="18665"/>
    <n v="23976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5"/>
    <s v="LM통화료(3000요금제)"/>
    <x v="0"/>
    <s v="Y"/>
    <s v="Y"/>
    <m/>
    <n v="0"/>
    <n v="0"/>
    <n v="188"/>
    <n v="203"/>
    <n v="1653"/>
    <n v="687"/>
    <n v="2000"/>
    <n v="5031"/>
    <n v="18574"/>
    <n v="3431"/>
    <n v="3581"/>
    <n v="188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39"/>
    <n v="0"/>
    <n v="0"/>
    <n v="78"/>
    <n v="0"/>
    <n v="156"/>
    <n v="234"/>
    <n v="0"/>
    <n v="0"/>
    <n v="39"/>
    <n v="0"/>
    <n v="234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4"/>
    <s v="시내통화료(3000요금제)"/>
    <x v="0"/>
    <s v="Y"/>
    <s v="Y"/>
    <m/>
    <n v="0"/>
    <n v="0"/>
    <n v="0"/>
    <n v="0"/>
    <n v="0"/>
    <n v="0"/>
    <n v="0"/>
    <n v="0"/>
    <n v="0"/>
    <n v="0"/>
    <n v="0"/>
    <n v="0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3"/>
    <s v="시외통화료(3000요금제)"/>
    <x v="0"/>
    <s v="Y"/>
    <s v="Y"/>
    <m/>
    <n v="0"/>
    <n v="0"/>
    <n v="0"/>
    <n v="0"/>
    <n v="0"/>
    <n v="0"/>
    <n v="0"/>
    <n v="0"/>
    <n v="0"/>
    <n v="0"/>
    <n v="0"/>
    <n v="0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26500"/>
    <n v="126500"/>
    <n v="126500"/>
    <n v="126500"/>
    <n v="126500"/>
    <n v="126500"/>
    <n v="126500"/>
    <n v="126500"/>
    <n v="126500"/>
    <n v="126500"/>
    <n v="126500"/>
    <n v="126500"/>
  </r>
  <r>
    <x v="95"/>
    <s v="경주문화재단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00909"/>
    <s v="유선3000요금제"/>
    <x v="0"/>
    <s v="Y"/>
    <s v="Y"/>
    <m/>
    <n v="13305"/>
    <n v="16500"/>
    <n v="16500"/>
    <n v="16500"/>
    <n v="16500"/>
    <n v="16500"/>
    <n v="16500"/>
    <n v="16500"/>
    <n v="16500"/>
    <n v="16500"/>
    <n v="16500"/>
    <n v="16500"/>
  </r>
  <r>
    <x v="95"/>
    <s v="경주문화재단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85500"/>
    <n v="85500"/>
    <n v="85500"/>
    <n v="85500"/>
    <n v="85500"/>
    <n v="85500"/>
    <n v="85500"/>
    <n v="85500"/>
    <n v="85500"/>
    <n v="85500"/>
    <n v="85500"/>
    <n v="85500"/>
  </r>
  <r>
    <x v="95"/>
    <s v="경주문화재단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1500"/>
    <n v="31500"/>
    <n v="31500"/>
    <n v="31500"/>
    <n v="31500"/>
    <n v="31500"/>
    <n v="31500"/>
    <n v="31500"/>
    <n v="31500"/>
    <n v="31500"/>
    <n v="31500"/>
    <n v="31500"/>
  </r>
  <r>
    <x v="95"/>
    <s v="경주문화재단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95"/>
    <s v="경주문화재단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95"/>
    <s v="경주문화재단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95"/>
    <s v="경주문화재단"/>
    <s v="546517"/>
    <s v="대구/경북법인고객본부"/>
    <s v="546540"/>
    <s v="경북법인고객담당"/>
    <s v="TC00000"/>
    <s v="B2C"/>
    <s v="TC60000"/>
    <s v="Customer Incubation"/>
    <s v="TC65000"/>
    <x v="27"/>
    <s v="TC65K01"/>
    <s v="데이터유통"/>
    <s v="BM10177"/>
    <s v="데이터판매"/>
    <x v="0"/>
    <s v="Y"/>
    <s v="Y"/>
    <m/>
    <n v="0"/>
    <n v="0"/>
    <n v="0"/>
    <n v="0"/>
    <n v="0"/>
    <n v="0"/>
    <n v="0"/>
    <n v="0"/>
    <n v="0"/>
    <n v="20000000"/>
    <n v="0"/>
    <n v="0"/>
  </r>
  <r>
    <x v="95"/>
    <s v="경주문화재단"/>
    <s v="540002"/>
    <s v="마케팅혁신본부"/>
    <s v="540023"/>
    <s v="유선정책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95"/>
    <s v="경주문화재단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783"/>
    <n v="0"/>
    <n v="0"/>
    <n v="0"/>
    <n v="0"/>
    <n v="0"/>
    <n v="0"/>
    <n v="0"/>
    <n v="0"/>
    <n v="0"/>
    <n v="0"/>
  </r>
  <r>
    <x v="95"/>
    <s v="경주문화재단"/>
    <s v="540026"/>
    <s v="영업·채널본부"/>
    <s v="540033"/>
    <s v="디지털채널담당"/>
    <s v="TC00000"/>
    <s v="B2C"/>
    <s v="MB10000"/>
    <s v="무선"/>
    <s v="MB11000"/>
    <x v="13"/>
    <s v="MB11K12"/>
    <s v="3G 기타부가"/>
    <s v="BM00780"/>
    <s v="3G 기타부가"/>
    <x v="0"/>
    <s v="N"/>
    <s v="Y"/>
    <m/>
    <n v="1730"/>
    <n v="0"/>
    <n v="0"/>
    <n v="0"/>
    <n v="0"/>
    <n v="830"/>
    <n v="0"/>
    <n v="0"/>
    <n v="0"/>
    <n v="0"/>
    <n v="0"/>
    <n v="0"/>
  </r>
  <r>
    <x v="95"/>
    <s v="경주문화재단"/>
    <s v="540026"/>
    <s v="영업·채널본부"/>
    <s v="540043"/>
    <s v="전략채널센터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449"/>
    <n v="0"/>
    <n v="159"/>
    <n v="0"/>
    <n v="0"/>
    <n v="58"/>
    <n v="58"/>
    <n v="0"/>
    <n v="0"/>
    <n v="0"/>
    <n v="0"/>
  </r>
  <r>
    <x v="95"/>
    <s v="경주문화재단"/>
    <s v="540026"/>
    <s v="영업·채널본부"/>
    <s v="540043"/>
    <s v="전략채널센터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Y"/>
    <s v="Y"/>
    <m/>
    <n v="0"/>
    <n v="0"/>
    <n v="0"/>
    <n v="0"/>
    <n v="0"/>
    <n v="0"/>
    <n v="0"/>
    <n v="0"/>
    <n v="0"/>
    <n v="0"/>
    <n v="0"/>
    <n v="0"/>
  </r>
  <r>
    <x v="95"/>
    <s v="경주문화재단"/>
    <s v="540026"/>
    <s v="영업·채널본부"/>
    <s v="540043"/>
    <s v="전략채널센터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6120"/>
    <n v="6120"/>
    <n v="6120"/>
    <n v="6120"/>
    <n v="6120"/>
    <n v="6120"/>
    <n v="6120"/>
    <n v="6120"/>
    <n v="6120"/>
    <n v="6120"/>
    <n v="6120"/>
    <n v="6120"/>
  </r>
  <r>
    <x v="96"/>
    <s v="경주상공회의소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41697"/>
    <n v="45799"/>
    <n v="64771"/>
    <n v="52842"/>
    <n v="38694"/>
    <n v="51301"/>
    <n v="57298"/>
    <n v="44643"/>
    <n v="52590"/>
    <n v="40746"/>
    <n v="50062"/>
    <n v="43354"/>
  </r>
  <r>
    <x v="96"/>
    <s v="경주상공회의소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Y"/>
    <s v="Y"/>
    <m/>
    <n v="0"/>
    <n v="0"/>
    <n v="0"/>
    <n v="0"/>
    <n v="0"/>
    <n v="0"/>
    <n v="678"/>
    <n v="3516"/>
    <n v="3516"/>
    <n v="3516"/>
    <n v="3516"/>
    <n v="3516"/>
  </r>
  <r>
    <x v="96"/>
    <s v="경주상공회의소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120"/>
    <n v="0"/>
    <n v="0"/>
    <n v="0"/>
    <n v="0"/>
    <n v="0"/>
    <n v="0"/>
  </r>
  <r>
    <x v="96"/>
    <s v="경주상공회의소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6000"/>
    <n v="16000"/>
    <n v="16000"/>
    <n v="16000"/>
    <n v="16000"/>
    <n v="16000"/>
    <n v="14400"/>
    <n v="14400"/>
    <n v="14400"/>
    <n v="14400"/>
    <n v="14400"/>
    <n v="14400"/>
  </r>
  <r>
    <x v="96"/>
    <s v="경주상공회의소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Y"/>
    <s v="Y"/>
    <m/>
    <n v="0"/>
    <n v="0"/>
    <n v="0"/>
    <n v="0"/>
    <n v="0"/>
    <n v="0"/>
    <n v="0"/>
    <n v="2090"/>
    <n v="7200"/>
    <n v="7200"/>
    <n v="7200"/>
    <n v="7200"/>
  </r>
  <r>
    <x v="96"/>
    <s v="경주상공회의소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0"/>
    <n v="0"/>
    <n v="56365"/>
    <n v="0"/>
    <n v="0"/>
    <n v="0"/>
    <n v="0"/>
    <n v="0"/>
  </r>
  <r>
    <x v="96"/>
    <s v="경주상공회의소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96"/>
    <s v="경주상공회의소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96"/>
    <s v="경주상공회의소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96"/>
    <s v="경주상공회의소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00909"/>
    <s v="유선3000요금제"/>
    <x v="0"/>
    <s v="Y"/>
    <s v="Y"/>
    <m/>
    <n v="0"/>
    <n v="0"/>
    <n v="0"/>
    <n v="0"/>
    <n v="0"/>
    <n v="0"/>
    <n v="4968"/>
    <n v="0"/>
    <n v="0"/>
    <n v="0"/>
    <n v="0"/>
    <n v="0"/>
  </r>
  <r>
    <x v="96"/>
    <s v="경주상공회의소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103275"/>
    <n v="103275"/>
    <n v="103275"/>
    <n v="103275"/>
    <n v="103275"/>
    <n v="103275"/>
    <n v="103275"/>
    <n v="103275"/>
    <n v="103275"/>
    <n v="103275"/>
    <n v="103275"/>
    <n v="103275"/>
  </r>
  <r>
    <x v="96"/>
    <s v="경주상공회의소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2950"/>
    <n v="22950"/>
    <n v="22950"/>
    <n v="22950"/>
    <n v="22950"/>
    <n v="22950"/>
    <n v="22950"/>
    <n v="22950"/>
    <n v="22950"/>
    <n v="22950"/>
    <n v="22950"/>
    <n v="22950"/>
  </r>
  <r>
    <x v="96"/>
    <s v="경주상공회의소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8160"/>
    <n v="8160"/>
    <n v="8160"/>
    <n v="8160"/>
    <n v="8160"/>
    <n v="8160"/>
    <n v="8160"/>
    <n v="8160"/>
    <n v="8160"/>
    <n v="8160"/>
    <n v="8034"/>
    <n v="8034"/>
  </r>
  <r>
    <x v="97"/>
    <s v="고려플라텍(주)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3758"/>
    <n v="-3614"/>
    <n v="-3875"/>
    <n v="-4014"/>
    <n v="-4037"/>
    <n v="-4156"/>
    <n v="-4322"/>
    <n v="-4430"/>
    <n v="-4460"/>
    <n v="0"/>
    <n v="0"/>
    <n v="0"/>
  </r>
  <r>
    <x v="97"/>
    <s v="고려플라텍(주)"/>
    <s v="546517"/>
    <s v="대구/경북법인고객본부"/>
    <s v="546540"/>
    <s v="경북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0"/>
    <n v="0"/>
    <n v="0"/>
    <n v="999"/>
    <n v="0"/>
    <n v="0"/>
    <n v="0"/>
    <n v="0"/>
    <n v="0"/>
    <n v="0"/>
    <n v="0"/>
    <n v="0"/>
  </r>
  <r>
    <x v="97"/>
    <s v="고려플라텍(주)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115"/>
    <s v="5G 지니뮤직"/>
    <x v="0"/>
    <s v="N"/>
    <s v="Y"/>
    <m/>
    <n v="0"/>
    <n v="0"/>
    <n v="0"/>
    <n v="0"/>
    <n v="0"/>
    <n v="0"/>
    <n v="0"/>
    <n v="0"/>
    <n v="0"/>
    <n v="0"/>
    <n v="0"/>
    <n v="0"/>
  </r>
  <r>
    <x v="97"/>
    <s v="고려플라텍(주)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112"/>
    <s v="5G 티빙"/>
    <x v="0"/>
    <s v="N"/>
    <s v="Y"/>
    <m/>
    <n v="0"/>
    <n v="0"/>
    <n v="0"/>
    <n v="0"/>
    <n v="0"/>
    <n v="0"/>
    <n v="0"/>
    <n v="0"/>
    <n v="0"/>
    <n v="0"/>
    <n v="0"/>
    <n v="0"/>
  </r>
  <r>
    <x v="97"/>
    <s v="고려플라텍(주)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500"/>
    <n v="500"/>
    <n v="500"/>
    <n v="500"/>
    <n v="500"/>
    <n v="500"/>
    <n v="500"/>
    <n v="500"/>
    <n v="500"/>
    <n v="500"/>
    <n v="500"/>
    <n v="500"/>
  </r>
  <r>
    <x v="97"/>
    <s v="고려플라텍(주)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42955"/>
    <n v="42955"/>
    <n v="42955"/>
    <n v="42955"/>
    <n v="42955"/>
    <n v="42955"/>
    <n v="42955"/>
    <n v="42955"/>
    <n v="42955"/>
    <n v="23522"/>
    <n v="23522"/>
    <n v="23522"/>
  </r>
  <r>
    <x v="98"/>
    <s v="금강레미콘(주)"/>
    <s v="546483"/>
    <s v="대구/경북고객본부"/>
    <s v="546514"/>
    <s v="경북북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98"/>
    <s v="금강레미콘(주)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98"/>
    <s v="금강레미콘(주)"/>
    <s v="546483"/>
    <s v="대구/경북고객본부"/>
    <s v="546514"/>
    <s v="경북북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7096"/>
    <n v="8235"/>
    <n v="10203"/>
    <n v="13764"/>
    <n v="11299"/>
    <n v="10872"/>
    <n v="11192"/>
    <n v="7122"/>
    <n v="8581"/>
    <n v="8920"/>
    <n v="8675"/>
    <n v="12635"/>
  </r>
  <r>
    <x v="98"/>
    <s v="금강레미콘(주)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98"/>
    <s v="금강레미콘(주)"/>
    <s v="546483"/>
    <s v="대구/경북고객본부"/>
    <s v="546514"/>
    <s v="경북북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98"/>
    <s v="금강레미콘(주)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480"/>
    <s v="GENIE TV 라이브(선택형)"/>
    <x v="0"/>
    <s v="N"/>
    <s v="Y"/>
    <m/>
    <n v="0"/>
    <n v="0"/>
    <n v="0"/>
    <n v="0"/>
    <n v="0"/>
    <n v="0"/>
    <n v="0"/>
    <n v="0"/>
    <n v="4798"/>
    <n v="7200"/>
    <n v="7200"/>
    <n v="7200"/>
  </r>
  <r>
    <x v="98"/>
    <s v="금강레미콘(주)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10192"/>
    <s v="GTV 베이직 비즈"/>
    <x v="1"/>
    <s v="N"/>
    <s v="Y"/>
    <m/>
    <n v="735"/>
    <n v="735"/>
    <n v="735"/>
    <n v="735"/>
    <n v="735"/>
    <n v="735"/>
    <n v="735"/>
    <n v="735"/>
    <n v="735"/>
    <n v="735"/>
    <n v="735"/>
    <n v="745"/>
  </r>
  <r>
    <x v="98"/>
    <s v="금강레미콘(주)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10192"/>
    <s v="GTV 베이직 비즈"/>
    <x v="0"/>
    <s v="N"/>
    <s v="Y"/>
    <m/>
    <n v="12060"/>
    <n v="12060"/>
    <n v="12060"/>
    <n v="12060"/>
    <n v="12060"/>
    <n v="12060"/>
    <n v="12060"/>
    <n v="12060"/>
    <n v="4020"/>
    <n v="0"/>
    <n v="0"/>
    <n v="0"/>
  </r>
  <r>
    <x v="98"/>
    <s v="금강레미콘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100"/>
    <n v="8100"/>
    <n v="8100"/>
    <n v="8100"/>
    <n v="8100"/>
    <n v="8100"/>
    <n v="8100"/>
    <n v="8100"/>
    <n v="8100"/>
    <n v="8100"/>
    <n v="8100"/>
    <n v="8100"/>
  </r>
  <r>
    <x v="98"/>
    <s v="금강레미콘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51"/>
    <n v="273"/>
    <n v="507"/>
    <n v="741"/>
    <n v="1131"/>
    <n v="819"/>
    <n v="312"/>
    <n v="195"/>
    <n v="234"/>
    <n v="234"/>
    <n v="312"/>
    <n v="195"/>
  </r>
  <r>
    <x v="98"/>
    <s v="금강레미콘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030"/>
    <n v="261"/>
    <n v="2363"/>
    <n v="3073"/>
    <n v="3364"/>
    <n v="1711"/>
    <n v="2334"/>
    <n v="333"/>
    <n v="174"/>
    <n v="463"/>
    <n v="1015"/>
    <n v="2146"/>
  </r>
  <r>
    <x v="98"/>
    <s v="금강레미콘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273"/>
    <n v="39"/>
    <n v="78"/>
    <n v="117"/>
    <n v="39"/>
    <n v="39"/>
    <n v="78"/>
    <n v="39"/>
    <n v="312"/>
    <n v="39"/>
    <n v="0"/>
    <n v="117"/>
  </r>
  <r>
    <x v="98"/>
    <s v="금강레미콘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5568"/>
    <n v="4437"/>
    <n v="20503"/>
    <n v="30116"/>
    <n v="23098"/>
    <n v="18183"/>
    <n v="19401"/>
    <n v="8946"/>
    <n v="21300"/>
    <n v="12165"/>
    <n v="17226"/>
    <n v="18845"/>
  </r>
  <r>
    <x v="98"/>
    <s v="금강레미콘(주)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98"/>
    <s v="금강레미콘(주)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2950"/>
    <n v="22950"/>
    <n v="22950"/>
    <n v="22950"/>
    <n v="22950"/>
    <n v="22950"/>
    <n v="22950"/>
    <n v="22950"/>
    <n v="22950"/>
    <n v="22950"/>
    <n v="22950"/>
    <n v="19950"/>
  </r>
  <r>
    <x v="98"/>
    <s v="금강레미콘(주)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5440"/>
    <n v="5440"/>
    <n v="5440"/>
    <n v="5440"/>
    <n v="5440"/>
    <n v="5440"/>
    <n v="5440"/>
    <n v="5440"/>
    <n v="5440"/>
    <n v="5440"/>
    <n v="5356"/>
    <n v="5356"/>
  </r>
  <r>
    <x v="98"/>
    <s v="금강레미콘(주)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99"/>
    <s v="금강쏠라텍주식회사"/>
    <s v="546483"/>
    <s v="대구/경북고객본부"/>
    <s v="546514"/>
    <s v="경북북부지사"/>
    <s v="KE00000"/>
    <s v="B2B"/>
    <s v="KEA0000"/>
    <s v="Enterprise IT"/>
    <s v="KEAI000"/>
    <x v="28"/>
    <s v="KEAIK01"/>
    <s v="공간ICT"/>
    <s v="BM01134"/>
    <s v="스마트시티"/>
    <x v="0"/>
    <s v="N"/>
    <s v="Y"/>
    <m/>
    <n v="32000"/>
    <n v="32000"/>
    <n v="32000"/>
    <n v="32000"/>
    <n v="32000"/>
    <n v="32000"/>
    <n v="32000"/>
    <n v="32000"/>
    <n v="32000"/>
    <n v="32000"/>
    <n v="32000"/>
    <n v="32000"/>
  </r>
  <r>
    <x v="99"/>
    <s v="금강쏠라텍주식회사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48450"/>
    <n v="48450"/>
    <n v="48450"/>
    <n v="48450"/>
    <n v="48450"/>
    <n v="48450"/>
    <n v="48450"/>
    <n v="48450"/>
    <n v="48450"/>
    <n v="48450"/>
    <n v="48450"/>
    <n v="48450"/>
  </r>
  <r>
    <x v="100"/>
    <s v="김천신용협동조합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50"/>
    <n v="0"/>
    <n v="0"/>
    <n v="0"/>
    <n v="0"/>
    <n v="0"/>
    <n v="0"/>
    <n v="200"/>
  </r>
  <r>
    <x v="100"/>
    <s v="김천신용협동조합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00"/>
    <s v="김천신용협동조합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00"/>
    <s v="김천신용협동조합"/>
    <s v="546483"/>
    <s v="대구/경북고객본부"/>
    <s v="546511"/>
    <s v="경북서부지사"/>
    <s v="TC00000"/>
    <s v="B2C"/>
    <s v="TC60000"/>
    <s v="Customer Incubation"/>
    <s v="KEB4000"/>
    <x v="4"/>
    <s v="KEB4K03"/>
    <s v="AnyFax"/>
    <s v="BM00129"/>
    <s v="AnyFax"/>
    <x v="0"/>
    <s v="N"/>
    <s v="Y"/>
    <m/>
    <n v="39"/>
    <n v="39"/>
    <n v="156"/>
    <n v="39"/>
    <n v="78"/>
    <n v="39"/>
    <n v="39"/>
    <n v="39"/>
    <n v="39"/>
    <n v="39"/>
    <n v="39"/>
    <n v="39"/>
  </r>
  <r>
    <x v="100"/>
    <s v="김천신용협동조합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100"/>
    <s v="김천신용협동조합"/>
    <s v="546483"/>
    <s v="대구/경북고객본부"/>
    <s v="546511"/>
    <s v="경북서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5000"/>
    <n v="5000"/>
    <n v="5000"/>
    <n v="5000"/>
    <n v="5000"/>
    <n v="5000"/>
    <n v="5000"/>
    <n v="5000"/>
    <n v="5000"/>
    <n v="5000"/>
    <n v="5000"/>
    <n v="5000"/>
  </r>
  <r>
    <x v="100"/>
    <s v="김천신용협동조합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6800"/>
    <n v="16800"/>
    <n v="16800"/>
    <n v="16800"/>
    <n v="16800"/>
    <n v="16800"/>
    <n v="16800"/>
    <n v="16800"/>
    <n v="16800"/>
    <n v="16800"/>
    <n v="16800"/>
    <n v="16800"/>
  </r>
  <r>
    <x v="100"/>
    <s v="김천신용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8800"/>
    <n v="48800"/>
    <n v="48800"/>
    <n v="48800"/>
    <n v="48800"/>
    <n v="48800"/>
    <n v="48800"/>
    <n v="48800"/>
    <n v="48800"/>
    <n v="48800"/>
    <n v="48800"/>
    <n v="48800"/>
  </r>
  <r>
    <x v="100"/>
    <s v="김천신용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Y"/>
    <s v="Y"/>
    <m/>
    <n v="2968"/>
    <n v="4000"/>
    <n v="4000"/>
    <n v="4000"/>
    <n v="4000"/>
    <n v="4000"/>
    <n v="4000"/>
    <n v="4000"/>
    <n v="4000"/>
    <n v="4000"/>
    <n v="4000"/>
    <n v="4000"/>
  </r>
  <r>
    <x v="100"/>
    <s v="김천신용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32728"/>
    <n v="0"/>
    <n v="0"/>
    <n v="0"/>
    <n v="0"/>
    <n v="0"/>
    <n v="0"/>
    <n v="0"/>
    <n v="0"/>
    <n v="0"/>
    <n v="0"/>
    <n v="0"/>
  </r>
  <r>
    <x v="100"/>
    <s v="김천신용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897"/>
    <n v="429"/>
    <n v="449"/>
    <n v="741"/>
    <n v="654"/>
    <n v="273"/>
    <n v="1365"/>
    <n v="361"/>
    <n v="732"/>
    <n v="741"/>
    <n v="975"/>
    <n v="390"/>
  </r>
  <r>
    <x v="100"/>
    <s v="김천신용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Y"/>
    <s v="Y"/>
    <m/>
    <n v="156"/>
    <n v="78"/>
    <n v="39"/>
    <n v="0"/>
    <n v="0"/>
    <n v="0"/>
    <n v="0"/>
    <n v="117"/>
    <n v="78"/>
    <n v="117"/>
    <n v="0"/>
    <n v="39"/>
  </r>
  <r>
    <x v="100"/>
    <s v="김천신용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4179"/>
    <n v="4451"/>
    <n v="7655"/>
    <n v="11106"/>
    <n v="3146"/>
    <n v="7292"/>
    <n v="4609"/>
    <n v="4407"/>
    <n v="9380"/>
    <n v="3899"/>
    <n v="13933"/>
    <n v="12323"/>
  </r>
  <r>
    <x v="100"/>
    <s v="김천신용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12"/>
    <n v="1092"/>
    <n v="741"/>
    <n v="897"/>
    <n v="741"/>
    <n v="975"/>
    <n v="546"/>
    <n v="741"/>
    <n v="117"/>
    <n v="507"/>
    <n v="585"/>
    <n v="312"/>
  </r>
  <r>
    <x v="100"/>
    <s v="김천신용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29"/>
    <n v="87"/>
    <n v="43"/>
    <n v="70"/>
    <n v="0"/>
    <n v="87"/>
    <n v="114"/>
    <n v="29"/>
    <n v="14"/>
    <n v="29"/>
    <n v="43"/>
    <n v="43"/>
  </r>
  <r>
    <x v="100"/>
    <s v="김천신용협동조합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100"/>
    <s v="김천신용협동조합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39"/>
    <n v="0"/>
    <n v="0"/>
    <n v="0"/>
    <n v="0"/>
    <n v="117"/>
  </r>
  <r>
    <x v="100"/>
    <s v="김천신용협동조합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00"/>
    <s v="김천신용협동조합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31900"/>
    <n v="31900"/>
    <n v="31900"/>
    <n v="31900"/>
    <n v="31900"/>
    <n v="31900"/>
    <n v="31900"/>
    <n v="31900"/>
    <n v="31900"/>
    <n v="31900"/>
    <n v="31900"/>
    <n v="31900"/>
  </r>
  <r>
    <x v="100"/>
    <s v="김천신용협동조합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81000"/>
    <n v="81000"/>
    <n v="81000"/>
    <n v="81000"/>
    <n v="81000"/>
    <n v="81000"/>
    <n v="81000"/>
    <n v="81000"/>
    <n v="81000"/>
    <n v="81000"/>
    <n v="81000"/>
    <n v="81000"/>
  </r>
  <r>
    <x v="100"/>
    <s v="김천신용협동조합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5500"/>
    <n v="55500"/>
    <n v="55500"/>
    <n v="55500"/>
    <n v="55500"/>
    <n v="55500"/>
    <n v="55500"/>
    <n v="55500"/>
    <n v="55500"/>
    <n v="55500"/>
    <n v="55500"/>
    <n v="55500"/>
  </r>
  <r>
    <x v="100"/>
    <s v="김천신용협동조합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1924"/>
    <n v="1924"/>
    <n v="1924"/>
    <n v="1924"/>
    <n v="1924"/>
    <n v="1924"/>
    <n v="1924"/>
    <n v="1924"/>
    <n v="1924"/>
    <n v="1924"/>
    <n v="1924"/>
    <n v="1924"/>
  </r>
  <r>
    <x v="100"/>
    <s v="김천신용협동조합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35000"/>
    <n v="35000"/>
    <n v="35000"/>
    <n v="35000"/>
    <n v="35000"/>
    <n v="35000"/>
    <n v="35000"/>
    <n v="35000"/>
    <n v="35000"/>
    <n v="35000"/>
    <n v="35000"/>
    <n v="35000"/>
  </r>
  <r>
    <x v="100"/>
    <s v="김천신용협동조합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96950"/>
    <n v="96950"/>
    <n v="96950"/>
    <n v="96950"/>
    <n v="96950"/>
    <n v="96950"/>
    <n v="96950"/>
    <n v="96950"/>
    <n v="96950"/>
    <n v="96950"/>
    <n v="96950"/>
    <n v="96950"/>
  </r>
  <r>
    <x v="100"/>
    <s v="김천신용협동조합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00"/>
    <s v="김천신용협동조합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259"/>
    <s v="안심 플러스"/>
    <x v="0"/>
    <s v="N"/>
    <s v="Y"/>
    <m/>
    <n v="2100"/>
    <n v="2100"/>
    <n v="2100"/>
    <n v="1980"/>
    <n v="1980"/>
    <n v="3000"/>
    <n v="3000"/>
    <n v="3000"/>
    <n v="3000"/>
    <n v="3000"/>
    <n v="3000"/>
    <n v="3000"/>
  </r>
  <r>
    <x v="100"/>
    <s v="김천신용협동조합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720"/>
    <n v="2720"/>
    <n v="2720"/>
    <n v="2720"/>
    <n v="2678"/>
    <n v="2678"/>
  </r>
  <r>
    <x v="100"/>
    <s v="김천신용협동조합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00"/>
    <s v="김천신용협동조합"/>
    <s v="540026"/>
    <s v="영업·채널본부"/>
    <s v="540026"/>
    <s v="(자체)영업·채널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00"/>
    <s v="김천신용협동조합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00"/>
    <s v="김천신용협동조합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Y"/>
    <s v="Y"/>
    <m/>
    <n v="0"/>
    <n v="0"/>
    <n v="0"/>
    <n v="0"/>
    <n v="0"/>
    <n v="0"/>
    <n v="0"/>
    <n v="0"/>
    <n v="0"/>
    <n v="0"/>
    <n v="0"/>
    <n v="0"/>
  </r>
  <r>
    <x v="100"/>
    <s v="김천신용협동조합"/>
    <s v="540026"/>
    <s v="영업·채널본부"/>
    <s v="540033"/>
    <s v="디지털채널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01"/>
    <s v="남안동농협"/>
    <s v="545834"/>
    <s v="강북/강원법인고객본부"/>
    <s v="545851"/>
    <s v="북부법인고객1담당"/>
    <s v="KE00000"/>
    <s v="B2B"/>
    <s v="KE20000"/>
    <s v="Enterprise CT"/>
    <s v="KEA5000"/>
    <x v="19"/>
    <s v="KEA5K04"/>
    <s v="IoT원격관제"/>
    <s v="BM01050"/>
    <s v="IoT원격관제LTE"/>
    <x v="0"/>
    <s v="Y"/>
    <s v="Y"/>
    <m/>
    <n v="0"/>
    <n v="0"/>
    <n v="0"/>
    <n v="0"/>
    <n v="0"/>
    <n v="0"/>
    <n v="0"/>
    <n v="12532"/>
    <n v="13500"/>
    <n v="13500"/>
    <n v="13500"/>
    <n v="13500"/>
  </r>
  <r>
    <x v="101"/>
    <s v="남안동농협"/>
    <s v="546483"/>
    <s v="대구/경북고객본부"/>
    <s v="546514"/>
    <s v="경북북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01"/>
    <s v="남안동농협"/>
    <s v="546483"/>
    <s v="대구/경북고객본부"/>
    <s v="546514"/>
    <s v="경북북부지사"/>
    <s v="KE00000"/>
    <s v="B2B"/>
    <s v="KE20000"/>
    <s v="Enterprise CT"/>
    <s v="KE26000"/>
    <x v="26"/>
    <s v="KE26K01"/>
    <s v="시내외전용회선"/>
    <s v="BM00285"/>
    <s v="저속도회선"/>
    <x v="0"/>
    <s v="N"/>
    <s v="Y"/>
    <m/>
    <n v="37700"/>
    <n v="37700"/>
    <n v="37700"/>
    <n v="37700"/>
    <n v="37700"/>
    <n v="37700"/>
    <n v="37700"/>
    <n v="37700"/>
    <n v="37700"/>
    <n v="37700"/>
    <n v="37700"/>
    <n v="37700"/>
  </r>
  <r>
    <x v="101"/>
    <s v="남안동농협"/>
    <s v="546483"/>
    <s v="대구/경북고객본부"/>
    <s v="546514"/>
    <s v="경북북부지사"/>
    <s v="KE00000"/>
    <s v="B2B"/>
    <s v="KEA0000"/>
    <s v="Enterprise IT"/>
    <s v="KEB2000"/>
    <x v="3"/>
    <s v="KEB2K02"/>
    <s v="무료전화080"/>
    <s v="BM00193"/>
    <s v="무료전화080서비스"/>
    <x v="0"/>
    <s v="N"/>
    <s v="Y"/>
    <m/>
    <n v="14683"/>
    <n v="50492"/>
    <n v="21816"/>
    <n v="17254"/>
    <n v="19272"/>
    <n v="11344"/>
    <n v="14091"/>
    <n v="17045"/>
    <n v="22181"/>
    <n v="18423"/>
    <n v="23713"/>
    <n v="20021"/>
  </r>
  <r>
    <x v="101"/>
    <s v="남안동농협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471"/>
    <n v="0"/>
    <n v="74"/>
    <n v="39"/>
    <n v="159"/>
    <n v="0"/>
    <n v="0"/>
    <n v="0"/>
    <n v="147"/>
    <n v="0"/>
  </r>
  <r>
    <x v="101"/>
    <s v="남안동농협"/>
    <s v="546483"/>
    <s v="대구/경북고객본부"/>
    <s v="546514"/>
    <s v="경북북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0"/>
    <n v="0"/>
    <n v="11"/>
    <n v="120"/>
    <n v="1295"/>
    <n v="1142"/>
    <n v="4572"/>
    <n v="12475"/>
    <n v="3930"/>
    <n v="417"/>
    <n v="206"/>
    <n v="463"/>
  </r>
  <r>
    <x v="101"/>
    <s v="남안동농협"/>
    <s v="546483"/>
    <s v="대구/경북고객본부"/>
    <s v="546514"/>
    <s v="경북북부지사"/>
    <s v="TC00000"/>
    <s v="B2C"/>
    <s v="TC60000"/>
    <s v="Customer Incubation"/>
    <s v="KEB4000"/>
    <x v="4"/>
    <s v="KEB4K08"/>
    <s v="통화매니저"/>
    <s v="BM00695"/>
    <s v="통화매니저 API"/>
    <x v="0"/>
    <s v="Y"/>
    <s v="Y"/>
    <m/>
    <n v="0"/>
    <n v="0"/>
    <n v="3226"/>
    <n v="4000"/>
    <n v="4709"/>
    <n v="6000"/>
    <n v="6000"/>
    <n v="6000"/>
    <n v="6000"/>
    <n v="6000"/>
    <n v="6000"/>
    <n v="6000"/>
  </r>
  <r>
    <x v="101"/>
    <s v="남안동농협"/>
    <s v="546483"/>
    <s v="대구/경북고객본부"/>
    <s v="546514"/>
    <s v="경북북부지사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0"/>
    <n v="0"/>
    <n v="0"/>
    <n v="0"/>
    <n v="14"/>
    <n v="0"/>
    <n v="0"/>
    <n v="43"/>
    <n v="14"/>
    <n v="0"/>
    <n v="0"/>
    <n v="0"/>
  </r>
  <r>
    <x v="101"/>
    <s v="남안동농협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101"/>
    <s v="남안동농협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483"/>
    <s v="GENIE TV(기본형-ICOD)"/>
    <x v="0"/>
    <s v="N"/>
    <s v="Y"/>
    <m/>
    <n v="11520"/>
    <n v="11520"/>
    <n v="11520"/>
    <n v="11520"/>
    <n v="11520"/>
    <n v="11520"/>
    <n v="11520"/>
    <n v="11520"/>
    <n v="11520"/>
    <n v="11520"/>
    <n v="11520"/>
    <n v="11520"/>
  </r>
  <r>
    <x v="101"/>
    <s v="남안동농협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9890"/>
    <n v="29890"/>
    <n v="29890"/>
    <n v="29890"/>
    <n v="29890"/>
    <n v="29890"/>
    <n v="29890"/>
    <n v="29890"/>
    <n v="29890"/>
    <n v="29890"/>
    <n v="29890"/>
    <n v="29890"/>
  </r>
  <r>
    <x v="101"/>
    <s v="남안동농협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038"/>
    <n v="3365"/>
    <n v="2194"/>
    <n v="956"/>
    <n v="2243"/>
    <n v="1833"/>
    <n v="2225"/>
    <n v="2321"/>
    <n v="2088"/>
    <n v="1512"/>
    <n v="2214"/>
    <n v="2896"/>
  </r>
  <r>
    <x v="101"/>
    <s v="남안동농협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5741"/>
    <n v="9250"/>
    <n v="9351"/>
    <n v="6177"/>
    <n v="6118"/>
    <n v="7959"/>
    <n v="5335"/>
    <n v="6133"/>
    <n v="8714"/>
    <n v="8511"/>
    <n v="7988"/>
    <n v="12107"/>
  </r>
  <r>
    <x v="101"/>
    <s v="남안동농협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78"/>
    <n v="39"/>
    <n v="0"/>
    <n v="39"/>
    <n v="0"/>
    <n v="0"/>
    <n v="195"/>
    <n v="39"/>
    <n v="0"/>
    <n v="0"/>
    <n v="0"/>
  </r>
  <r>
    <x v="101"/>
    <s v="남안동농협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4142"/>
    <n v="8803"/>
    <n v="6466"/>
    <n v="15541"/>
    <n v="7031"/>
    <n v="5175"/>
    <n v="3262"/>
    <n v="6264"/>
    <n v="6591"/>
    <n v="3086"/>
    <n v="1549"/>
    <n v="2760"/>
  </r>
  <r>
    <x v="101"/>
    <s v="남안동농협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101"/>
    <s v="남안동농협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01"/>
    <s v="남안동농협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7700"/>
    <n v="7700"/>
    <n v="7700"/>
  </r>
  <r>
    <x v="101"/>
    <s v="남안동농협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46950"/>
    <n v="46950"/>
    <n v="46950"/>
    <n v="46950"/>
    <n v="46950"/>
    <n v="46950"/>
    <n v="46950"/>
    <n v="46950"/>
    <n v="46950"/>
    <n v="46950"/>
    <n v="46950"/>
    <n v="46950"/>
  </r>
  <r>
    <x v="101"/>
    <s v="남안동농협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1697"/>
    <n v="1697"/>
    <n v="1697"/>
    <n v="1707"/>
    <n v="962"/>
    <n v="962"/>
    <n v="962"/>
    <n v="962"/>
    <n v="962"/>
    <n v="962"/>
    <n v="962"/>
    <n v="962"/>
  </r>
  <r>
    <x v="101"/>
    <s v="남안동농협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117000"/>
    <n v="117000"/>
    <n v="117000"/>
    <n v="114600"/>
    <n v="117000"/>
    <n v="117000"/>
    <n v="117000"/>
    <n v="117000"/>
    <n v="117000"/>
    <n v="115710"/>
    <n v="117000"/>
    <n v="117000"/>
  </r>
  <r>
    <x v="101"/>
    <s v="남안동농협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02"/>
    <s v="남포항단위농협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102"/>
    <s v="남포항단위농협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250"/>
    <n v="0"/>
    <n v="0"/>
    <n v="0"/>
    <n v="0"/>
    <n v="0"/>
    <n v="0"/>
    <n v="0"/>
  </r>
  <r>
    <x v="102"/>
    <s v="남포항단위농협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02"/>
    <s v="남포항단위농협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102"/>
    <s v="남포항단위농협"/>
    <s v="546517"/>
    <s v="대구/경북법인고객본부"/>
    <s v="546540"/>
    <s v="경북법인고객담당"/>
    <s v="KE00000"/>
    <s v="B2B"/>
    <s v="KE20000"/>
    <s v="Enterprise CT"/>
    <s v="KE26000"/>
    <x v="26"/>
    <s v="KE26K01"/>
    <s v="시내외전용회선"/>
    <s v="BM00285"/>
    <s v="저속도회선"/>
    <x v="0"/>
    <s v="N"/>
    <s v="Y"/>
    <m/>
    <n v="150800"/>
    <n v="150800"/>
    <n v="150800"/>
    <n v="150800"/>
    <n v="150800"/>
    <n v="150800"/>
    <n v="150800"/>
    <n v="150800"/>
    <n v="150800"/>
    <n v="150800"/>
    <n v="150800"/>
    <n v="150800"/>
  </r>
  <r>
    <x v="102"/>
    <s v="남포항단위농협"/>
    <s v="546517"/>
    <s v="대구/경북법인고객본부"/>
    <s v="546540"/>
    <s v="경북법인고객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32000"/>
    <n v="32000"/>
    <n v="32000"/>
    <n v="32000"/>
    <n v="32000"/>
    <n v="32000"/>
    <n v="32000"/>
    <n v="32000"/>
    <n v="32000"/>
    <n v="32000"/>
    <n v="32000"/>
    <n v="32000"/>
  </r>
  <r>
    <x v="102"/>
    <s v="남포항단위농협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14"/>
    <n v="0"/>
    <n v="942"/>
    <n v="0"/>
    <n v="0"/>
    <n v="240"/>
    <n v="0"/>
    <n v="0"/>
    <n v="0"/>
    <n v="0"/>
    <n v="0"/>
    <n v="0"/>
  </r>
  <r>
    <x v="102"/>
    <s v="남포항단위농협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0"/>
    <n v="0"/>
    <n v="0"/>
    <n v="0"/>
    <n v="0"/>
    <n v="0"/>
    <n v="101"/>
    <n v="0"/>
    <n v="43"/>
    <n v="0"/>
    <n v="0"/>
    <n v="0"/>
  </r>
  <r>
    <x v="102"/>
    <s v="남포항단위농협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1000"/>
    <n v="1000"/>
    <n v="1000"/>
    <n v="1000"/>
    <n v="1000"/>
    <n v="1000"/>
    <n v="1000"/>
  </r>
  <r>
    <x v="102"/>
    <s v="남포항단위농협"/>
    <s v="546517"/>
    <s v="대구/경북법인고객본부"/>
    <s v="546540"/>
    <s v="경북법인고객담당"/>
    <s v="TC00000"/>
    <s v="B2C"/>
    <s v="TC60000"/>
    <s v="Customer Incubation"/>
    <s v="KEB4000"/>
    <x v="4"/>
    <s v="KEB4K01"/>
    <s v="1541콜렉트콜"/>
    <s v="BM00126"/>
    <s v="1541콜렉트콜"/>
    <x v="0"/>
    <s v="N"/>
    <s v="Y"/>
    <m/>
    <n v="0"/>
    <n v="0"/>
    <n v="0"/>
    <n v="0"/>
    <n v="0"/>
    <n v="0"/>
    <n v="0"/>
    <n v="0"/>
    <n v="0"/>
    <n v="0"/>
    <n v="0"/>
    <n v="0"/>
  </r>
  <r>
    <x v="102"/>
    <s v="남포항단위농협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8562"/>
    <n v="8886"/>
    <n v="8481"/>
    <n v="8716"/>
    <n v="8120"/>
    <n v="8043"/>
    <n v="8097"/>
    <n v="7843"/>
    <n v="7816"/>
    <n v="7781"/>
    <n v="7708"/>
    <n v="7708"/>
  </r>
  <r>
    <x v="102"/>
    <s v="남포항단위농협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8421"/>
    <n v="7989"/>
    <n v="7992"/>
    <n v="9620"/>
    <n v="8940"/>
    <n v="11371"/>
    <n v="8933"/>
    <n v="9554"/>
    <n v="11975"/>
    <n v="9295"/>
    <n v="8781"/>
    <n v="8187"/>
  </r>
  <r>
    <x v="102"/>
    <s v="남포항단위농협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53000"/>
    <n v="53000"/>
    <n v="53000"/>
    <n v="53000"/>
    <n v="53323"/>
    <n v="51000"/>
    <n v="51000"/>
    <n v="51000"/>
    <n v="51000"/>
    <n v="51000"/>
    <n v="51000"/>
    <n v="51000"/>
  </r>
  <r>
    <x v="102"/>
    <s v="남포항단위농협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10191"/>
    <s v="GTV 베이직"/>
    <x v="1"/>
    <s v="N"/>
    <s v="Y"/>
    <m/>
    <n v="735"/>
    <n v="735"/>
    <n v="735"/>
    <n v="735"/>
    <n v="735"/>
    <n v="735"/>
    <n v="735"/>
    <n v="735"/>
    <n v="735"/>
    <n v="25735"/>
    <n v="735"/>
    <n v="735"/>
  </r>
  <r>
    <x v="102"/>
    <s v="남포항단위농협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1000"/>
    <n v="11000"/>
    <n v="11000"/>
    <n v="11000"/>
    <n v="11000"/>
    <n v="11000"/>
    <n v="11000"/>
    <n v="11000"/>
    <n v="11000"/>
    <n v="39725"/>
    <n v="13400"/>
    <n v="13400"/>
  </r>
  <r>
    <x v="102"/>
    <s v="남포항단위농협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0"/>
    <s v="N"/>
    <s v="Y"/>
    <m/>
    <n v="24104"/>
    <n v="24104"/>
    <n v="24104"/>
    <n v="24104"/>
    <n v="24104"/>
    <n v="24104"/>
    <n v="24104"/>
    <n v="24104"/>
    <n v="24104"/>
    <n v="24104"/>
    <n v="24104"/>
    <n v="24104"/>
  </r>
  <r>
    <x v="102"/>
    <s v="남포항단위농협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02"/>
    <s v="남포항단위농협"/>
    <s v="546517"/>
    <s v="대구/경북법인고객본부"/>
    <s v="546540"/>
    <s v="경북법인고객담당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02"/>
    <s v="남포항단위농협"/>
    <s v="546517"/>
    <s v="대구/경북법인고객본부"/>
    <s v="546540"/>
    <s v="경북법인고객담당"/>
    <s v="TC00000"/>
    <s v="B2C"/>
    <s v="FC10000"/>
    <s v="유선통화"/>
    <s v="FC15000"/>
    <x v="21"/>
    <s v="FC15K02"/>
    <s v="홈인터넷전화부가"/>
    <s v="BM00152"/>
    <s v="홈인터넷전화 홈허브"/>
    <x v="0"/>
    <s v="N"/>
    <s v="Y"/>
    <m/>
    <n v="0"/>
    <n v="0"/>
    <n v="0"/>
    <n v="0"/>
    <n v="0"/>
    <n v="0"/>
    <n v="0"/>
    <n v="0"/>
    <n v="0"/>
    <n v="0"/>
    <n v="0"/>
    <n v="0"/>
  </r>
  <r>
    <x v="102"/>
    <s v="남포항단위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80500"/>
    <n v="180500"/>
    <n v="180500"/>
    <n v="180500"/>
    <n v="178319"/>
    <n v="175300"/>
    <n v="175300"/>
    <n v="175300"/>
    <n v="175300"/>
    <n v="175300"/>
    <n v="175300"/>
    <n v="175300"/>
  </r>
  <r>
    <x v="102"/>
    <s v="남포항단위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32728"/>
    <n v="0"/>
    <n v="0"/>
    <n v="0"/>
    <n v="0"/>
    <n v="0"/>
    <n v="0"/>
    <n v="0"/>
    <n v="0"/>
    <n v="0"/>
    <n v="0"/>
    <n v="0"/>
  </r>
  <r>
    <x v="102"/>
    <s v="남포항단위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264"/>
    <n v="7342"/>
    <n v="7020"/>
    <n v="6904"/>
    <n v="8034"/>
    <n v="7781"/>
    <n v="10218"/>
    <n v="9400"/>
    <n v="11086"/>
    <n v="10179"/>
    <n v="12227"/>
    <n v="8884"/>
  </r>
  <r>
    <x v="102"/>
    <s v="남포항단위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6435"/>
    <n v="3854"/>
    <n v="7711"/>
    <n v="7291"/>
    <n v="7710"/>
    <n v="9030"/>
    <n v="12047"/>
    <n v="10206"/>
    <n v="11466"/>
    <n v="7814"/>
    <n v="15934"/>
    <n v="21978"/>
  </r>
  <r>
    <x v="102"/>
    <s v="남포항단위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51"/>
    <n v="312"/>
    <n v="390"/>
    <n v="273"/>
    <n v="234"/>
    <n v="273"/>
    <n v="78"/>
    <n v="741"/>
    <n v="351"/>
    <n v="234"/>
    <n v="312"/>
    <n v="468"/>
  </r>
  <r>
    <x v="102"/>
    <s v="남포항단위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6791"/>
    <n v="24255"/>
    <n v="20869"/>
    <n v="17022"/>
    <n v="15505"/>
    <n v="13578"/>
    <n v="16813"/>
    <n v="12648"/>
    <n v="15718"/>
    <n v="17166"/>
    <n v="28846"/>
    <n v="30946"/>
  </r>
  <r>
    <x v="102"/>
    <s v="남포항단위농협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0"/>
    <n v="56000"/>
    <n v="56000"/>
    <n v="56000"/>
    <n v="54826"/>
    <n v="53200"/>
    <n v="53200"/>
    <n v="53200"/>
    <n v="53200"/>
    <n v="53200"/>
    <n v="53200"/>
    <n v="53200"/>
  </r>
  <r>
    <x v="102"/>
    <s v="남포항단위농협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3000"/>
    <n v="13000"/>
    <n v="13000"/>
    <n v="13000"/>
    <n v="13000"/>
    <n v="13000"/>
    <n v="13000"/>
    <n v="13000"/>
    <n v="13000"/>
    <n v="13000"/>
    <n v="13000"/>
    <n v="13000"/>
  </r>
  <r>
    <x v="102"/>
    <s v="남포항단위농협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6"/>
    <s v="통화중대기"/>
    <x v="0"/>
    <s v="N"/>
    <s v="Y"/>
    <m/>
    <n v="500"/>
    <n v="500"/>
    <n v="500"/>
    <n v="500"/>
    <n v="500"/>
    <n v="500"/>
    <n v="500"/>
    <n v="500"/>
    <n v="500"/>
    <n v="500"/>
    <n v="500"/>
    <n v="500"/>
  </r>
  <r>
    <x v="102"/>
    <s v="남포항단위농협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25000"/>
    <n v="25000"/>
    <n v="25000"/>
    <n v="25000"/>
    <n v="25000"/>
    <n v="25000"/>
    <n v="25000"/>
    <n v="25000"/>
    <n v="25000"/>
    <n v="83103"/>
    <n v="30000"/>
    <n v="30000"/>
  </r>
  <r>
    <x v="102"/>
    <s v="남포항단위농협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1697"/>
    <n v="1697"/>
    <n v="1697"/>
    <n v="1697"/>
    <n v="1697"/>
    <n v="1697"/>
    <n v="1697"/>
    <n v="1697"/>
    <n v="1697"/>
    <n v="1697"/>
    <n v="1707"/>
    <n v="962"/>
  </r>
  <r>
    <x v="102"/>
    <s v="남포항단위농협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79950"/>
    <n v="79950"/>
    <n v="79950"/>
    <n v="79950"/>
    <n v="79950"/>
    <n v="79950"/>
    <n v="79950"/>
    <n v="79950"/>
    <n v="79950"/>
    <n v="79950"/>
    <n v="79950"/>
    <n v="79950"/>
  </r>
  <r>
    <x v="102"/>
    <s v="남포항단위농협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02"/>
    <s v="남포항단위농협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102"/>
    <s v="남포항단위농협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10259"/>
    <s v="안심 플러스"/>
    <x v="0"/>
    <s v="N"/>
    <s v="Y"/>
    <m/>
    <n v="2100"/>
    <n v="2100"/>
    <n v="2100"/>
    <n v="1980"/>
    <n v="1980"/>
    <n v="3000"/>
    <n v="3000"/>
    <n v="3000"/>
    <n v="3000"/>
    <n v="3000"/>
    <n v="3000"/>
    <n v="3000"/>
  </r>
  <r>
    <x v="102"/>
    <s v="남포항단위농협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7500"/>
    <n v="7500"/>
    <n v="7500"/>
    <n v="7500"/>
    <n v="7500"/>
    <n v="7500"/>
    <n v="7500"/>
    <n v="7500"/>
    <n v="7500"/>
    <n v="7500"/>
    <n v="7500"/>
    <n v="7500"/>
  </r>
  <r>
    <x v="102"/>
    <s v="남포항단위농협"/>
    <s v="546186"/>
    <s v="서부법인고객본부"/>
    <s v="546198"/>
    <s v="서부법인고객1담당"/>
    <s v="KE00000"/>
    <s v="B2B"/>
    <s v="KE20000"/>
    <s v="Enterprise CT"/>
    <s v="KEA5000"/>
    <x v="19"/>
    <s v="KEA5K04"/>
    <s v="IoT원격관제"/>
    <s v="BM01050"/>
    <s v="IoT원격관제LTE"/>
    <x v="0"/>
    <s v="Y"/>
    <s v="Y"/>
    <m/>
    <n v="0"/>
    <n v="0"/>
    <n v="0"/>
    <n v="-11403"/>
    <n v="10197"/>
    <n v="64197"/>
    <n v="64197"/>
    <n v="64197"/>
    <n v="64197"/>
    <n v="64197"/>
    <n v="64197"/>
    <n v="64197"/>
  </r>
  <r>
    <x v="103"/>
    <s v="네이처이앤티(주)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970"/>
    <n v="6970"/>
    <n v="6970"/>
    <n v="6970"/>
    <n v="6970"/>
    <n v="6970"/>
    <n v="6970"/>
    <n v="6970"/>
    <n v="6970"/>
    <n v="6970"/>
    <n v="0"/>
    <n v="0"/>
  </r>
  <r>
    <x v="104"/>
    <s v="농업회사법인 (주)오미원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104"/>
    <s v="농업회사법인 (주)오미원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04"/>
    <s v="농업회사법인 (주)오미원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4666"/>
    <n v="6945"/>
    <n v="4936"/>
    <n v="7443"/>
    <n v="9291"/>
    <n v="6362"/>
    <n v="7994"/>
    <n v="12867"/>
    <n v="11650"/>
    <n v="12126"/>
    <n v="9324"/>
    <n v="3172"/>
  </r>
  <r>
    <x v="104"/>
    <s v="농업회사법인 (주)오미원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104"/>
    <s v="농업회사법인 (주)오미원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104"/>
    <s v="농업회사법인 (주)오미원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80000"/>
    <n v="80000"/>
    <n v="80000"/>
    <n v="80000"/>
    <n v="80000"/>
    <n v="80000"/>
    <n v="80000"/>
    <n v="80000"/>
    <n v="80000"/>
    <n v="80000"/>
    <n v="80000"/>
    <n v="80000"/>
  </r>
  <r>
    <x v="104"/>
    <s v="농업회사법인 (주)오미원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105"/>
    <s v="농업회사법인 감나무(주)"/>
    <s v="540120"/>
    <s v="IPTV사업본부"/>
    <s v="540133"/>
    <s v="콘텐츠사업담당"/>
    <s v="TC00000"/>
    <s v="B2C"/>
    <s v="TC50000"/>
    <s v="미디어"/>
    <s v="TC55000"/>
    <x v="20"/>
    <s v="TC55K01"/>
    <s v="GTV PPV"/>
    <s v="BM00515"/>
    <s v="GTV 월정액"/>
    <x v="0"/>
    <s v="N"/>
    <s v="Y"/>
    <m/>
    <n v="35065"/>
    <n v="38000"/>
    <n v="38000"/>
    <n v="38000"/>
    <n v="38000"/>
    <n v="38000"/>
    <n v="38000"/>
    <n v="38000"/>
    <n v="38000"/>
    <n v="38000"/>
    <n v="38000"/>
    <n v="38000"/>
  </r>
  <r>
    <x v="105"/>
    <s v="농업회사법인 감나무(주)"/>
    <s v="546483"/>
    <s v="대구/경북고객본부"/>
    <s v="546511"/>
    <s v="경북서부지사"/>
    <s v="KE00000"/>
    <s v="B2B"/>
    <s v="KEA0000"/>
    <s v="Enterprise IT"/>
    <s v="KEB2000"/>
    <x v="3"/>
    <s v="KEB2K02"/>
    <s v="무료전화080"/>
    <s v="BM00193"/>
    <s v="무료전화080서비스"/>
    <x v="0"/>
    <s v="N"/>
    <s v="Y"/>
    <m/>
    <n v="11329"/>
    <n v="8750"/>
    <n v="8812"/>
    <n v="8437"/>
    <n v="8640"/>
    <n v="8062"/>
    <n v="8703"/>
    <n v="8578"/>
    <n v="10387"/>
    <n v="9906"/>
    <n v="8718"/>
    <n v="9000"/>
  </r>
  <r>
    <x v="105"/>
    <s v="농업회사법인 감나무(주)"/>
    <s v="546483"/>
    <s v="대구/경북고객본부"/>
    <s v="546511"/>
    <s v="경북서부지사"/>
    <s v="TC00000"/>
    <s v="B2C"/>
    <s v="TC60000"/>
    <s v="Customer Incubation"/>
    <s v="KEB4000"/>
    <x v="4"/>
    <s v="KEB4K03"/>
    <s v="AnyFax"/>
    <s v="BM00129"/>
    <s v="AnyFax"/>
    <x v="0"/>
    <s v="N"/>
    <s v="Y"/>
    <m/>
    <n v="0"/>
    <n v="0"/>
    <n v="0"/>
    <n v="0"/>
    <n v="0"/>
    <n v="0"/>
    <n v="0"/>
    <n v="0"/>
    <n v="0"/>
    <n v="0"/>
    <n v="39"/>
    <n v="0"/>
  </r>
  <r>
    <x v="105"/>
    <s v="농업회사법인 감나무(주)"/>
    <s v="546483"/>
    <s v="대구/경북고객본부"/>
    <s v="546511"/>
    <s v="경북서부지사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29434"/>
    <n v="16696"/>
    <n v="14186"/>
    <n v="12998"/>
    <n v="13884"/>
    <n v="11157"/>
    <n v="11908"/>
    <n v="11940"/>
    <n v="18284"/>
    <n v="14290"/>
    <n v="11805"/>
    <n v="12881"/>
  </r>
  <r>
    <x v="105"/>
    <s v="농업회사법인 감나무(주)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400"/>
    <n v="4400"/>
    <n v="4400"/>
    <n v="4400"/>
    <n v="4400"/>
    <n v="4400"/>
    <n v="4400"/>
    <n v="4400"/>
    <n v="4400"/>
    <n v="4400"/>
    <n v="4400"/>
    <n v="4400"/>
  </r>
  <r>
    <x v="105"/>
    <s v="농업회사법인 감나무(주)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480"/>
    <s v="GENIE TV 라이브(선택형)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105"/>
    <s v="농업회사법인 감나무(주)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105"/>
    <s v="농업회사법인 감나무(주)"/>
    <s v="546483"/>
    <s v="대구/경북고객본부"/>
    <s v="546511"/>
    <s v="경북서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05"/>
    <s v="농업회사법인 감나무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7000"/>
    <n v="17000"/>
    <n v="17000"/>
    <n v="17000"/>
    <n v="17000"/>
    <n v="17000"/>
    <n v="17000"/>
    <n v="17000"/>
    <n v="17000"/>
    <n v="17000"/>
    <n v="17000"/>
    <n v="17000"/>
  </r>
  <r>
    <x v="105"/>
    <s v="농업회사법인 감나무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0"/>
    <n v="0"/>
    <n v="32728"/>
    <n v="0"/>
    <n v="0"/>
    <n v="0"/>
    <n v="0"/>
  </r>
  <r>
    <x v="105"/>
    <s v="농업회사법인 감나무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117"/>
    <n v="0"/>
    <n v="39"/>
    <n v="0"/>
    <n v="0"/>
    <n v="78"/>
    <n v="0"/>
    <n v="0"/>
    <n v="39"/>
    <n v="0"/>
  </r>
  <r>
    <x v="105"/>
    <s v="농업회사법인 감나무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45"/>
    <n v="0"/>
    <n v="0"/>
    <n v="0"/>
    <n v="0"/>
    <n v="0"/>
    <n v="0"/>
    <n v="0"/>
    <n v="304"/>
    <n v="0"/>
    <n v="145"/>
    <n v="145"/>
  </r>
  <r>
    <x v="105"/>
    <s v="농업회사법인 감나무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333"/>
    <n v="0"/>
    <n v="0"/>
    <n v="0"/>
    <n v="0"/>
    <n v="0"/>
    <n v="0"/>
    <n v="0"/>
    <n v="87"/>
    <n v="0"/>
    <n v="0"/>
    <n v="43"/>
  </r>
  <r>
    <x v="105"/>
    <s v="농업회사법인 감나무(주)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8400"/>
    <n v="8400"/>
    <n v="8400"/>
    <n v="8400"/>
    <n v="8400"/>
    <n v="8400"/>
    <n v="8400"/>
    <n v="8400"/>
    <n v="8400"/>
    <n v="8400"/>
    <n v="8400"/>
    <n v="8400"/>
  </r>
  <r>
    <x v="105"/>
    <s v="농업회사법인 감나무(주)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25000"/>
  </r>
  <r>
    <x v="105"/>
    <s v="농업회사법인 감나무(주)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106"/>
    <s v="농업회사법인 늘푸른 주식회사"/>
    <s v="546483"/>
    <s v="대구/경북고객본부"/>
    <s v="546514"/>
    <s v="경북북부지사"/>
    <s v="KE00000"/>
    <s v="B2B"/>
    <s v="KE20000"/>
    <s v="Enterprise CT"/>
    <s v="KE54000"/>
    <x v="0"/>
    <s v="KE54K03"/>
    <s v="스마트메시지"/>
    <s v="BM01166"/>
    <s v="스마트메시지WEB"/>
    <x v="0"/>
    <s v="N"/>
    <s v="Y"/>
    <m/>
    <n v="0"/>
    <n v="0"/>
    <n v="0"/>
    <n v="0"/>
    <n v="0"/>
    <n v="0"/>
    <n v="0"/>
    <n v="0"/>
    <n v="0"/>
    <n v="0"/>
    <n v="236000"/>
    <n v="0"/>
  </r>
  <r>
    <x v="106"/>
    <s v="농업회사법인 늘푸른 주식회사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3011"/>
    <n v="23222"/>
    <n v="21179"/>
    <n v="18627"/>
    <n v="12490"/>
    <n v="14052"/>
    <n v="14872"/>
    <n v="11946"/>
    <n v="13762"/>
    <n v="16385"/>
    <n v="25399"/>
    <n v="19436"/>
  </r>
  <r>
    <x v="106"/>
    <s v="농업회사법인 늘푸른 주식회사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106"/>
    <s v="농업회사법인 늘푸른 주식회사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748"/>
    <s v="GENIE TV 올라잇"/>
    <x v="0"/>
    <s v="N"/>
    <s v="Y"/>
    <m/>
    <n v="10080"/>
    <n v="10080"/>
    <n v="10080"/>
    <n v="10080"/>
    <n v="10080"/>
    <n v="10080"/>
    <n v="10080"/>
    <n v="10080"/>
    <n v="10080"/>
    <n v="10080"/>
    <n v="10080"/>
    <n v="10080"/>
  </r>
  <r>
    <x v="106"/>
    <s v="농업회사법인 늘푸른 주식회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700"/>
    <n v="2700"/>
    <n v="2700"/>
    <n v="2700"/>
    <n v="2700"/>
    <n v="2700"/>
    <n v="2700"/>
    <n v="2700"/>
    <n v="2700"/>
    <n v="2700"/>
    <n v="2700"/>
    <n v="2700"/>
  </r>
  <r>
    <x v="106"/>
    <s v="농업회사법인 늘푸른 주식회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78"/>
    <n v="39"/>
    <n v="0"/>
    <n v="0"/>
    <n v="117"/>
    <n v="78"/>
    <n v="0"/>
    <n v="39"/>
    <n v="234"/>
    <n v="78"/>
    <n v="585"/>
  </r>
  <r>
    <x v="106"/>
    <s v="농업회사법인 늘푸른 주식회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75"/>
    <n v="507"/>
    <n v="319"/>
    <n v="333"/>
    <n v="203"/>
    <n v="449"/>
    <n v="449"/>
    <n v="43"/>
    <n v="58"/>
    <n v="130"/>
    <n v="174"/>
    <n v="580"/>
  </r>
  <r>
    <x v="106"/>
    <s v="농업회사법인 늘푸른 주식회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273"/>
    <n v="195"/>
    <n v="351"/>
    <n v="156"/>
    <n v="429"/>
    <n v="273"/>
    <n v="390"/>
    <n v="156"/>
    <n v="507"/>
    <n v="1014"/>
    <n v="624"/>
    <n v="741"/>
  </r>
  <r>
    <x v="106"/>
    <s v="농업회사법인 늘푸른 주식회사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1300"/>
    <n v="21300"/>
    <n v="21300"/>
    <n v="21300"/>
    <n v="21300"/>
    <n v="21300"/>
    <n v="21300"/>
    <n v="21300"/>
    <n v="21300"/>
    <n v="21300"/>
    <n v="21300"/>
    <n v="21300"/>
  </r>
  <r>
    <x v="106"/>
    <s v="농업회사법인 늘푸른 주식회사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720"/>
    <n v="2720"/>
    <n v="2720"/>
    <n v="2720"/>
    <n v="2678"/>
    <n v="2678"/>
  </r>
  <r>
    <x v="107"/>
    <s v="농업회사법인 들마루 주식회사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191"/>
    <s v="지능형SMS"/>
    <x v="0"/>
    <s v="N"/>
    <s v="Y"/>
    <m/>
    <n v="0"/>
    <n v="0"/>
    <n v="27"/>
    <n v="67"/>
    <n v="40"/>
    <n v="67"/>
    <n v="27"/>
    <n v="27"/>
    <n v="94"/>
    <n v="13"/>
    <n v="27"/>
    <n v="27"/>
  </r>
  <r>
    <x v="107"/>
    <s v="농업회사법인 들마루 주식회사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8250"/>
    <n v="38734"/>
    <n v="42536"/>
    <n v="29796"/>
    <n v="31717"/>
    <n v="28311"/>
    <n v="28989"/>
    <n v="28457"/>
    <n v="28371"/>
    <n v="28733"/>
    <n v="28609"/>
    <n v="29014"/>
  </r>
  <r>
    <x v="107"/>
    <s v="농업회사법인 들마루 주식회사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0"/>
    <n v="1179"/>
    <n v="2200"/>
    <n v="2200"/>
    <n v="2200"/>
    <n v="2200"/>
    <n v="2200"/>
    <n v="2200"/>
    <n v="2200"/>
    <n v="2200"/>
    <n v="2200"/>
    <n v="2200"/>
  </r>
  <r>
    <x v="107"/>
    <s v="농업회사법인 들마루 주식회사"/>
    <s v="546483"/>
    <s v="대구/경북고객본부"/>
    <s v="546511"/>
    <s v="경북서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2000"/>
    <n v="857"/>
    <n v="0"/>
    <n v="0"/>
    <n v="0"/>
    <n v="0"/>
    <n v="0"/>
    <n v="0"/>
    <n v="0"/>
    <n v="0"/>
    <n v="3000"/>
    <n v="0"/>
  </r>
  <r>
    <x v="107"/>
    <s v="농업회사법인 들마루 주식회사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107"/>
    <s v="농업회사법인 들마루 주식회사"/>
    <s v="546483"/>
    <s v="대구/경북고객본부"/>
    <s v="546511"/>
    <s v="경북서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0"/>
    <n v="0"/>
    <n v="0"/>
    <n v="0"/>
    <n v="0"/>
    <n v="0"/>
    <n v="0"/>
    <n v="0"/>
    <n v="0"/>
    <n v="0"/>
    <n v="0"/>
  </r>
  <r>
    <x v="107"/>
    <s v="농업회사법인 들마루 주식회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600"/>
    <n v="4600"/>
    <n v="4600"/>
    <n v="4600"/>
    <n v="4600"/>
    <n v="4600"/>
    <n v="4600"/>
    <n v="4600"/>
    <n v="4600"/>
    <n v="4600"/>
    <n v="4600"/>
    <n v="4600"/>
  </r>
  <r>
    <x v="107"/>
    <s v="농업회사법인 들마루 주식회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117"/>
    <n v="507"/>
    <n v="390"/>
    <n v="351"/>
    <n v="312"/>
    <n v="273"/>
    <n v="156"/>
    <n v="78"/>
    <n v="0"/>
    <n v="0"/>
    <n v="0"/>
  </r>
  <r>
    <x v="107"/>
    <s v="농업회사법인 들마루 주식회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7292"/>
    <n v="4588"/>
    <n v="4546"/>
    <n v="6707"/>
    <n v="1566"/>
    <n v="4054"/>
    <n v="1595"/>
    <n v="3770"/>
    <n v="1058"/>
    <n v="796"/>
    <n v="681"/>
  </r>
  <r>
    <x v="107"/>
    <s v="농업회사법인 들마루 주식회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273"/>
    <n v="156"/>
    <n v="39"/>
    <n v="78"/>
    <n v="0"/>
    <n v="78"/>
    <n v="39"/>
    <n v="39"/>
    <n v="0"/>
    <n v="0"/>
    <n v="0"/>
  </r>
  <r>
    <x v="107"/>
    <s v="농업회사법인 들마루 주식회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72"/>
    <n v="0"/>
    <n v="0"/>
    <n v="0"/>
    <n v="0"/>
    <n v="0"/>
    <n v="0"/>
    <n v="0"/>
  </r>
  <r>
    <x v="107"/>
    <s v="농업회사법인 들마루 주식회사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107"/>
    <s v="농업회사법인 들마루 주식회사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0000"/>
    <n v="50000"/>
    <n v="50000"/>
    <n v="50000"/>
    <n v="50000"/>
    <n v="50000"/>
    <n v="50000"/>
    <n v="50000"/>
    <n v="50000"/>
    <n v="50000"/>
    <n v="50000"/>
    <n v="50000"/>
  </r>
  <r>
    <x v="107"/>
    <s v="농업회사법인 들마루 주식회사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107"/>
    <s v="농업회사법인 들마루 주식회사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07"/>
    <s v="농업회사법인 들마루 주식회사"/>
    <s v="540026"/>
    <s v="영업·채널본부"/>
    <s v="540033"/>
    <s v="디지털채널담당"/>
    <s v="KE00000"/>
    <s v="B2B"/>
    <s v="KE20000"/>
    <s v="Enterprise CT"/>
    <s v="KE54000"/>
    <x v="0"/>
    <s v="KEA9K02"/>
    <s v="페이퍼리스"/>
    <s v="BM10387"/>
    <s v="EDI"/>
    <x v="0"/>
    <s v="N"/>
    <s v="Y"/>
    <m/>
    <n v="950"/>
    <n v="950"/>
    <n v="950"/>
    <n v="950"/>
    <n v="1900"/>
    <n v="950"/>
    <n v="1900"/>
    <n v="3200"/>
    <n v="3200"/>
    <n v="3200"/>
    <n v="0"/>
    <n v="0"/>
  </r>
  <r>
    <x v="107"/>
    <s v="농업회사법인 들마루 주식회사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07"/>
    <s v="농업회사법인 들마루 주식회사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0"/>
    <n v="54"/>
    <n v="162"/>
    <n v="2024"/>
    <n v="827"/>
    <n v="527"/>
    <n v="100"/>
    <n v="54"/>
    <n v="300"/>
    <n v="627"/>
    <n v="432"/>
    <n v="508"/>
  </r>
  <r>
    <x v="107"/>
    <s v="농업회사법인 들마루 주식회사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0"/>
    <n v="0"/>
    <n v="11517"/>
    <n v="17000"/>
    <n v="17000"/>
    <n v="17000"/>
    <n v="17000"/>
    <n v="17000"/>
    <n v="17000"/>
    <n v="17000"/>
    <n v="17000"/>
    <n v="17000"/>
  </r>
  <r>
    <x v="108"/>
    <s v="농업회사법인 봉화1농장 주식회사"/>
    <s v="546483"/>
    <s v="대구/경북고객본부"/>
    <s v="546514"/>
    <s v="경북북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5000"/>
    <n v="5000"/>
    <n v="5000"/>
    <n v="5000"/>
    <n v="5000"/>
    <n v="5000"/>
    <n v="5000"/>
    <n v="5000"/>
    <n v="5000"/>
    <n v="5000"/>
    <n v="5000"/>
    <n v="5000"/>
  </r>
  <r>
    <x v="108"/>
    <s v="농업회사법인 봉화1농장 주식회사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5"/>
    <s v="GTV 에센스 비즈"/>
    <x v="1"/>
    <s v="N"/>
    <s v="Y"/>
    <m/>
    <n v="1029"/>
    <n v="1029"/>
    <n v="1029"/>
    <n v="1029"/>
    <n v="1029"/>
    <n v="1043"/>
    <n v="0"/>
    <n v="0"/>
    <n v="0"/>
    <n v="0"/>
    <n v="0"/>
    <n v="0"/>
  </r>
  <r>
    <x v="108"/>
    <s v="농업회사법인 봉화1농장 주식회사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5"/>
    <s v="GTV 에센스 비즈"/>
    <x v="0"/>
    <s v="N"/>
    <s v="Y"/>
    <m/>
    <n v="23000"/>
    <n v="23000"/>
    <n v="23000"/>
    <n v="23000"/>
    <n v="23000"/>
    <n v="23000"/>
    <n v="23000"/>
    <n v="23000"/>
    <n v="23000"/>
    <n v="23000"/>
    <n v="23000"/>
    <n v="23000"/>
  </r>
  <r>
    <x v="108"/>
    <s v="농업회사법인 봉화1농장 주식회사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745"/>
    <n v="0"/>
    <n v="0"/>
    <n v="0"/>
    <n v="0"/>
    <n v="0"/>
    <n v="0"/>
    <n v="0"/>
    <n v="0"/>
    <n v="0"/>
    <n v="0"/>
    <n v="0"/>
  </r>
  <r>
    <x v="108"/>
    <s v="농업회사법인 봉화1농장 주식회사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3000"/>
    <n v="33000"/>
    <n v="33000"/>
    <n v="33000"/>
    <n v="33000"/>
    <n v="33000"/>
    <n v="33000"/>
    <n v="33000"/>
    <n v="33000"/>
    <n v="33000"/>
    <n v="33000"/>
    <n v="33000"/>
  </r>
  <r>
    <x v="108"/>
    <s v="농업회사법인 봉화1농장 주식회사"/>
    <s v="546483"/>
    <s v="대구/경북고객본부"/>
    <s v="546514"/>
    <s v="경북북부지사"/>
    <s v="TC00000"/>
    <s v="B2C"/>
    <s v="FC30000"/>
    <s v="인터넷"/>
    <s v="FC32000"/>
    <x v="11"/>
    <s v="FC32K02"/>
    <s v="렌탈팩"/>
    <s v="BM01007"/>
    <s v="TV 렌탈팩"/>
    <x v="0"/>
    <s v="N"/>
    <s v="Y"/>
    <m/>
    <n v="-15266"/>
    <n v="-15266"/>
    <n v="-15266"/>
    <n v="-15266"/>
    <n v="-15266"/>
    <n v="-15282"/>
    <n v="0"/>
    <n v="0"/>
    <n v="0"/>
    <n v="0"/>
    <n v="0"/>
    <n v="0"/>
  </r>
  <r>
    <x v="108"/>
    <s v="농업회사법인 봉화1농장 주식회사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10259"/>
    <s v="안심 플러스"/>
    <x v="0"/>
    <s v="N"/>
    <s v="Y"/>
    <m/>
    <n v="1050"/>
    <n v="1050"/>
    <n v="1050"/>
    <n v="990"/>
    <n v="990"/>
    <n v="1500"/>
    <n v="1500"/>
    <n v="1500"/>
    <n v="1500"/>
    <n v="1500"/>
    <n v="1500"/>
    <n v="1500"/>
  </r>
  <r>
    <x v="108"/>
    <s v="농업회사법인 봉화1농장 주식회사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109"/>
    <s v="농업회사법인 주식회사 봉화드림농원"/>
    <s v="546483"/>
    <s v="대구/경북고객본부"/>
    <s v="546514"/>
    <s v="경북북부지사"/>
    <s v="TC00000"/>
    <s v="B2C"/>
    <s v="TC60000"/>
    <s v="Customer Incubation"/>
    <s v="KEB4000"/>
    <x v="4"/>
    <s v="KEB4K07"/>
    <s v="홈지능망부가기타"/>
    <s v="BM00142"/>
    <s v="패스콜"/>
    <x v="0"/>
    <s v="N"/>
    <s v="Y"/>
    <m/>
    <n v="0"/>
    <n v="0"/>
    <n v="0"/>
    <n v="0"/>
    <n v="0"/>
    <n v="0"/>
    <n v="0"/>
    <n v="145"/>
    <n v="29"/>
    <n v="116"/>
    <n v="0"/>
    <n v="0"/>
  </r>
  <r>
    <x v="109"/>
    <s v="농업회사법인 주식회사 봉화드림농원"/>
    <s v="546483"/>
    <s v="대구/경북고객본부"/>
    <s v="546514"/>
    <s v="경북북부지사"/>
    <s v="TC00000"/>
    <s v="B2C"/>
    <s v="TC60000"/>
    <s v="Customer Incubation"/>
    <s v="KEB4000"/>
    <x v="4"/>
    <s v="KEB4K07"/>
    <s v="홈지능망부가기타"/>
    <s v="BM00142"/>
    <s v="패스콜"/>
    <x v="0"/>
    <s v="Y"/>
    <s v="Y"/>
    <m/>
    <n v="0"/>
    <n v="0"/>
    <n v="0"/>
    <n v="0"/>
    <n v="0"/>
    <n v="0"/>
    <n v="903"/>
    <n v="1000"/>
    <n v="1000"/>
    <n v="1000"/>
    <n v="633"/>
    <n v="0"/>
  </r>
  <r>
    <x v="109"/>
    <s v="농업회사법인 주식회사 봉화드림농원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0"/>
    <n v="0"/>
    <n v="0"/>
    <n v="0"/>
    <n v="41467"/>
    <n v="0"/>
  </r>
  <r>
    <x v="109"/>
    <s v="농업회사법인 주식회사 봉화드림농원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97"/>
    <n v="0"/>
    <n v="0"/>
    <n v="0"/>
    <n v="0"/>
    <n v="0"/>
  </r>
  <r>
    <x v="109"/>
    <s v="농업회사법인 주식회사 봉화드림농원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232"/>
    <n v="290"/>
    <n v="0"/>
    <n v="72"/>
    <n v="0"/>
    <n v="1580"/>
    <n v="0"/>
    <n v="0"/>
    <n v="0"/>
    <n v="0"/>
    <n v="0"/>
    <n v="0"/>
  </r>
  <r>
    <x v="109"/>
    <s v="농업회사법인 주식회사 봉화드림농원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09"/>
    <s v="농업회사법인 주식회사 봉화드림농원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09"/>
    <s v="농업회사법인 주식회사 봉화드림농원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7700"/>
    <n v="4877"/>
    <n v="0"/>
  </r>
  <r>
    <x v="110"/>
    <s v="농업회사법인(주)꿈꾸는땅고운그림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10"/>
    <s v="농업회사법인(주)꿈꾸는땅고운그림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72"/>
    <n v="290"/>
    <n v="188"/>
    <n v="478"/>
    <n v="72"/>
    <n v="638"/>
    <n v="217"/>
    <n v="638"/>
    <n v="551"/>
    <n v="304"/>
    <n v="3291"/>
    <n v="739"/>
  </r>
  <r>
    <x v="110"/>
    <s v="농업회사법인(주)꿈꾸는땅고운그림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10"/>
    <s v="농업회사법인(주)꿈꾸는땅고운그림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10"/>
    <s v="농업회사법인(주)꿈꾸는땅고운그림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10"/>
    <s v="농업회사법인(주)꿈꾸는땅고운그림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7700"/>
    <n v="7700"/>
    <n v="7700"/>
  </r>
  <r>
    <x v="111"/>
    <s v="농업회사법인(주)백두농산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111"/>
    <s v="농업회사법인(주)백두농산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11"/>
    <s v="농업회사법인(주)백두농산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39"/>
    <n v="0"/>
    <n v="0"/>
    <n v="0"/>
    <n v="0"/>
    <n v="0"/>
    <n v="39"/>
    <n v="0"/>
    <n v="0"/>
  </r>
  <r>
    <x v="111"/>
    <s v="농업회사법인(주)백두농산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855"/>
    <n v="145"/>
    <n v="1822"/>
    <n v="522"/>
    <n v="232"/>
    <n v="1984"/>
    <n v="43"/>
    <n v="420"/>
    <n v="816"/>
    <n v="391"/>
    <n v="638"/>
    <n v="1065"/>
  </r>
  <r>
    <x v="111"/>
    <s v="농업회사법인(주)백두농산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111"/>
    <s v="농업회사법인(주)백두농산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11"/>
    <s v="농업회사법인(주)백두농산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112"/>
    <s v="농업회사법인주식회사샤토엠"/>
    <s v="546483"/>
    <s v="대구/경북고객본부"/>
    <s v="546514"/>
    <s v="경북북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350"/>
    <n v="0"/>
    <n v="0"/>
    <n v="0"/>
    <n v="0"/>
    <n v="0"/>
  </r>
  <r>
    <x v="112"/>
    <s v="농업회사법인주식회사샤토엠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37487"/>
    <n v="32876"/>
    <n v="38621"/>
    <n v="34941"/>
    <n v="20766"/>
    <n v="24828"/>
    <n v="15515"/>
    <n v="19204"/>
    <n v="22233"/>
    <n v="20098"/>
    <n v="19983"/>
    <n v="20879"/>
  </r>
  <r>
    <x v="112"/>
    <s v="농업회사법인주식회사샤토엠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60"/>
    <n v="0"/>
    <n v="0"/>
    <n v="0"/>
    <n v="0"/>
    <n v="0"/>
  </r>
  <r>
    <x v="112"/>
    <s v="농업회사법인주식회사샤토엠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12"/>
    <s v="농업회사법인주식회사샤토엠"/>
    <s v="546483"/>
    <s v="대구/경북고객본부"/>
    <s v="546514"/>
    <s v="경북북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10800"/>
    <n v="10800"/>
    <n v="10800"/>
    <n v="6736"/>
    <n v="0"/>
    <n v="0"/>
    <n v="0"/>
    <n v="0"/>
    <n v="0"/>
    <n v="0"/>
    <n v="0"/>
    <n v="0"/>
  </r>
  <r>
    <x v="112"/>
    <s v="농업회사법인주식회사샤토엠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112"/>
    <s v="농업회사법인주식회사샤토엠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3"/>
    <s v="GTV 슬림"/>
    <x v="1"/>
    <s v="N"/>
    <s v="Y"/>
    <m/>
    <n v="412"/>
    <n v="412"/>
    <n v="412"/>
    <n v="412"/>
    <n v="412"/>
    <n v="404"/>
    <n v="0"/>
    <n v="0"/>
    <n v="0"/>
    <n v="0"/>
    <n v="0"/>
    <n v="0"/>
  </r>
  <r>
    <x v="112"/>
    <s v="농업회사법인주식회사샤토엠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112"/>
    <s v="농업회사법인주식회사샤토엠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1164"/>
    <s v="GTV Biz 단말사용료"/>
    <x v="0"/>
    <s v="N"/>
    <s v="Y"/>
    <m/>
    <n v="3000"/>
    <n v="3000"/>
    <n v="3000"/>
    <n v="3000"/>
    <n v="3000"/>
    <n v="3000"/>
    <n v="3000"/>
    <n v="3000"/>
    <n v="3000"/>
    <n v="3000"/>
    <n v="1800"/>
    <n v="0"/>
  </r>
  <r>
    <x v="112"/>
    <s v="농업회사법인주식회사샤토엠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10192"/>
    <s v="GTV 베이직 비즈"/>
    <x v="1"/>
    <s v="N"/>
    <s v="Y"/>
    <m/>
    <n v="0"/>
    <n v="0"/>
    <n v="0"/>
    <n v="0"/>
    <n v="0"/>
    <n v="0"/>
    <n v="0"/>
    <n v="0"/>
    <n v="25000"/>
    <n v="0"/>
    <n v="0"/>
    <n v="0"/>
  </r>
  <r>
    <x v="112"/>
    <s v="농업회사법인주식회사샤토엠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10192"/>
    <s v="GTV 베이직 비즈"/>
    <x v="0"/>
    <s v="N"/>
    <s v="Y"/>
    <m/>
    <n v="12060"/>
    <n v="12060"/>
    <n v="12060"/>
    <n v="12060"/>
    <n v="12060"/>
    <n v="12060"/>
    <n v="12060"/>
    <n v="12060"/>
    <n v="12060"/>
    <n v="12060"/>
    <n v="12060"/>
    <n v="12060"/>
  </r>
  <r>
    <x v="112"/>
    <s v="농업회사법인주식회사샤토엠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12"/>
    <s v="농업회사법인주식회사샤토엠"/>
    <s v="546483"/>
    <s v="대구/경북고객본부"/>
    <s v="546514"/>
    <s v="경북북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0"/>
    <n v="0"/>
    <n v="0"/>
    <n v="0"/>
    <n v="0"/>
    <n v="0"/>
    <n v="0"/>
    <n v="0"/>
    <n v="127"/>
    <n v="0"/>
    <n v="0"/>
  </r>
  <r>
    <x v="112"/>
    <s v="농업회사법인주식회사샤토엠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700"/>
    <n v="2700"/>
    <n v="2700"/>
    <n v="2700"/>
    <n v="2700"/>
    <n v="2700"/>
    <n v="2700"/>
    <n v="2700"/>
    <n v="2700"/>
    <n v="2700"/>
    <n v="2700"/>
    <n v="2700"/>
  </r>
  <r>
    <x v="112"/>
    <s v="농업회사법인주식회사샤토엠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117"/>
    <n v="78"/>
    <n v="156"/>
    <n v="78"/>
    <n v="0"/>
    <n v="0"/>
    <n v="39"/>
    <n v="0"/>
    <n v="0"/>
    <n v="0"/>
  </r>
  <r>
    <x v="112"/>
    <s v="농업회사법인주식회사샤토엠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482"/>
    <n v="188"/>
    <n v="1421"/>
    <n v="580"/>
    <n v="957"/>
    <n v="72"/>
    <n v="72"/>
    <n v="72"/>
    <n v="130"/>
    <n v="275"/>
    <n v="58"/>
    <n v="174"/>
  </r>
  <r>
    <x v="112"/>
    <s v="농업회사법인주식회사샤토엠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78"/>
    <n v="0"/>
    <n v="0"/>
    <n v="0"/>
    <n v="0"/>
    <n v="0"/>
    <n v="0"/>
    <n v="0"/>
    <n v="0"/>
    <n v="0"/>
    <n v="0"/>
  </r>
  <r>
    <x v="112"/>
    <s v="농업회사법인주식회사샤토엠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49300"/>
    <n v="49300"/>
    <n v="49300"/>
    <n v="49300"/>
    <n v="49300"/>
    <n v="49300"/>
    <n v="49300"/>
    <n v="49300"/>
    <n v="49300"/>
    <n v="49300"/>
    <n v="49300"/>
    <n v="49300"/>
  </r>
  <r>
    <x v="112"/>
    <s v="농업회사법인주식회사샤토엠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5440"/>
    <n v="5440"/>
    <n v="5440"/>
    <n v="5440"/>
    <n v="5440"/>
    <n v="5440"/>
    <n v="5440"/>
    <n v="5440"/>
    <n v="5440"/>
    <n v="5440"/>
    <n v="5356"/>
    <n v="5356"/>
  </r>
  <r>
    <x v="112"/>
    <s v="농업회사법인주식회사샤토엠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500"/>
    <n v="2500"/>
    <n v="2500"/>
    <n v="2500"/>
    <n v="2500"/>
    <n v="2500"/>
    <n v="2500"/>
    <n v="2500"/>
    <n v="2500"/>
    <n v="2500"/>
    <n v="2500"/>
    <n v="2500"/>
  </r>
  <r>
    <x v="113"/>
    <s v="뉴테크에너지(주)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1"/>
    <s v="N"/>
    <s v="Y"/>
    <m/>
    <n v="412"/>
    <n v="412"/>
    <n v="412"/>
    <n v="404"/>
    <n v="0"/>
    <n v="0"/>
    <n v="0"/>
    <n v="0"/>
    <n v="0"/>
    <n v="0"/>
    <n v="0"/>
    <n v="0"/>
  </r>
  <r>
    <x v="113"/>
    <s v="뉴테크에너지(주)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113"/>
    <s v="뉴테크에너지(주)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13"/>
    <s v="뉴테크에너지(주)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618"/>
    <n v="618"/>
    <n v="618"/>
    <n v="606"/>
    <n v="0"/>
    <n v="0"/>
    <n v="0"/>
    <n v="0"/>
    <n v="0"/>
    <n v="0"/>
    <n v="0"/>
    <n v="0"/>
  </r>
  <r>
    <x v="113"/>
    <s v="뉴테크에너지(주)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13"/>
    <s v="뉴테크에너지(주)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13"/>
    <s v="뉴테크에너지(주)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0"/>
    <n v="0"/>
    <n v="0"/>
    <n v="0"/>
    <n v="0"/>
    <n v="0"/>
  </r>
  <r>
    <x v="113"/>
    <s v="뉴테크에너지(주)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0"/>
    <n v="0"/>
    <n v="0"/>
    <n v="0"/>
    <n v="0"/>
    <n v="0"/>
    <n v="0"/>
  </r>
  <r>
    <x v="113"/>
    <s v="뉴테크에너지(주)"/>
    <s v="546483"/>
    <s v="대구/경북고객본부"/>
    <s v="546502"/>
    <s v="서대구지사"/>
    <s v="TC00000"/>
    <s v="B2C"/>
    <s v="FC10000"/>
    <s v="유선통화"/>
    <s v="FC11000"/>
    <x v="8"/>
    <s v="FC11K07"/>
    <s v="정액요금제"/>
    <s v="BM10375"/>
    <s v="AI전화요금제"/>
    <x v="0"/>
    <s v="N"/>
    <s v="Y"/>
    <m/>
    <n v="4999.95"/>
    <n v="4999.95"/>
    <n v="4999.95"/>
    <n v="4999.95"/>
    <n v="4999.95"/>
    <n v="4999.95"/>
    <n v="4999.95"/>
    <n v="4999.95"/>
    <n v="4999.95"/>
    <n v="4999.95"/>
    <n v="4999.95"/>
    <n v="4999.95"/>
  </r>
  <r>
    <x v="113"/>
    <s v="뉴테크에너지(주)"/>
    <s v="540026"/>
    <s v="영업·채널본부"/>
    <s v="540033"/>
    <s v="디지털채널담당"/>
    <s v="TC00000"/>
    <s v="B2C"/>
    <s v="TC60000"/>
    <s v="Customer Incubation"/>
    <s v="KEB4000"/>
    <x v="4"/>
    <s v="KEB4K09"/>
    <s v="AI 통화비서"/>
    <s v="BM10364"/>
    <s v="AI 통화비서"/>
    <x v="0"/>
    <s v="N"/>
    <s v="Y"/>
    <m/>
    <n v="3760.05"/>
    <n v="3760.05"/>
    <n v="3760.05"/>
    <n v="3760.05"/>
    <n v="3760.05"/>
    <n v="3760.05"/>
    <n v="3760.05"/>
    <n v="3760.05"/>
    <n v="3760.05"/>
    <n v="3760.05"/>
    <n v="3760.05"/>
    <n v="3760.05"/>
  </r>
  <r>
    <x v="113"/>
    <s v="뉴테크에너지(주)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10353"/>
    <s v="통화매니저_AI통화비서"/>
    <x v="0"/>
    <s v="N"/>
    <s v="Y"/>
    <m/>
    <n v="0"/>
    <n v="0"/>
    <n v="0"/>
    <n v="0"/>
    <n v="0"/>
    <n v="0"/>
    <n v="0"/>
    <n v="0"/>
    <n v="0"/>
    <n v="0"/>
    <n v="0"/>
    <n v="0"/>
  </r>
  <r>
    <x v="114"/>
    <s v="대경(주)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0"/>
    <n v="0"/>
    <n v="0"/>
    <n v="50"/>
    <n v="0"/>
    <n v="0"/>
  </r>
  <r>
    <x v="114"/>
    <s v="대경(주)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14"/>
    <s v="대경(주)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800"/>
    <n v="1800"/>
    <n v="1800"/>
    <n v="1800"/>
    <n v="1800"/>
    <n v="1800"/>
    <n v="1800"/>
    <n v="1800"/>
    <n v="1800"/>
    <n v="1800"/>
    <n v="1800"/>
    <n v="1800"/>
  </r>
  <r>
    <x v="114"/>
    <s v="대경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8400"/>
    <n v="18400"/>
    <n v="18400"/>
    <n v="18400"/>
    <n v="18400"/>
    <n v="18400"/>
    <n v="18400"/>
    <n v="18400"/>
    <n v="18400"/>
    <n v="18400"/>
    <n v="18400"/>
    <n v="18400"/>
  </r>
  <r>
    <x v="114"/>
    <s v="대경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599"/>
    <n v="1765"/>
    <n v="1911"/>
    <n v="1814"/>
    <n v="1560"/>
    <n v="1521"/>
    <n v="2264"/>
    <n v="1473"/>
    <n v="1414"/>
    <n v="2020"/>
    <n v="1268"/>
    <n v="1453"/>
  </r>
  <r>
    <x v="114"/>
    <s v="대경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7684"/>
    <n v="10512"/>
    <n v="14992"/>
    <n v="11787"/>
    <n v="9032"/>
    <n v="9859"/>
    <n v="8743"/>
    <n v="10034"/>
    <n v="7626"/>
    <n v="9772"/>
    <n v="6452"/>
    <n v="7582"/>
  </r>
  <r>
    <x v="114"/>
    <s v="대경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663"/>
    <n v="780"/>
    <n v="1521"/>
    <n v="936"/>
    <n v="1170"/>
    <n v="1521"/>
    <n v="819"/>
    <n v="1092"/>
    <n v="1053"/>
    <n v="1131"/>
    <n v="1131"/>
    <n v="819"/>
  </r>
  <r>
    <x v="114"/>
    <s v="대경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522"/>
    <n v="667"/>
    <n v="507"/>
    <n v="1029"/>
    <n v="594"/>
    <n v="797"/>
    <n v="884"/>
    <n v="551"/>
    <n v="623"/>
    <n v="971"/>
    <n v="840"/>
    <n v="1740"/>
  </r>
  <r>
    <x v="114"/>
    <s v="대경(주)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8400"/>
    <n v="8400"/>
    <n v="8400"/>
    <n v="8400"/>
    <n v="8400"/>
    <n v="8400"/>
    <n v="8400"/>
    <n v="8400"/>
    <n v="8400"/>
    <n v="8400"/>
    <n v="8400"/>
    <n v="8400"/>
  </r>
  <r>
    <x v="114"/>
    <s v="대경(주)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14"/>
    <s v="대경(주)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735"/>
    <n v="745"/>
    <n v="0"/>
    <n v="0"/>
    <n v="0"/>
    <n v="0"/>
    <n v="0"/>
    <n v="0"/>
    <n v="0"/>
    <n v="0"/>
    <n v="0"/>
    <n v="0"/>
  </r>
  <r>
    <x v="114"/>
    <s v="대경(주)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61950"/>
    <n v="61950"/>
    <n v="61950"/>
    <n v="61950"/>
    <n v="61950"/>
    <n v="61950"/>
    <n v="61950"/>
    <n v="61950"/>
    <n v="61950"/>
    <n v="61950"/>
    <n v="61950"/>
    <n v="61950"/>
  </r>
  <r>
    <x v="114"/>
    <s v="대경(주)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115"/>
    <s v="대교개발(주)경주교육문화회관"/>
    <s v="546483"/>
    <s v="대구/경북고객본부"/>
    <s v="546508"/>
    <s v="경북동부지사"/>
    <s v="KE00000"/>
    <s v="B2B"/>
    <s v="KE20000"/>
    <s v="Enterprise CT"/>
    <s v="KE27000"/>
    <x v="1"/>
    <s v="KE28K04"/>
    <s v="Flexline"/>
    <s v="BM10282"/>
    <s v="FlexLine"/>
    <x v="0"/>
    <s v="N"/>
    <s v="Y"/>
    <m/>
    <n v="0"/>
    <n v="0"/>
    <n v="0"/>
    <n v="0"/>
    <n v="158000"/>
    <n v="158000"/>
    <n v="158000"/>
    <n v="158000"/>
    <n v="158000"/>
    <n v="158000"/>
    <n v="158000"/>
    <n v="158000"/>
  </r>
  <r>
    <x v="115"/>
    <s v="대교개발(주)경주교육문화회관"/>
    <s v="546483"/>
    <s v="대구/경북고객본부"/>
    <s v="546508"/>
    <s v="경북동부지사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500"/>
    <n v="500"/>
    <n v="500"/>
    <n v="500"/>
    <n v="500"/>
    <n v="500"/>
    <n v="500"/>
    <n v="500"/>
    <n v="500"/>
    <n v="500"/>
    <n v="500"/>
    <n v="500"/>
  </r>
  <r>
    <x v="115"/>
    <s v="대교개발(주)경주교육문화회관"/>
    <s v="546483"/>
    <s v="대구/경북고객본부"/>
    <s v="546508"/>
    <s v="경북동부지사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0"/>
    <n v="0"/>
    <n v="755"/>
    <n v="1300"/>
    <n v="0"/>
    <n v="0"/>
    <n v="9883"/>
    <n v="0"/>
    <n v="0"/>
    <n v="0"/>
  </r>
  <r>
    <x v="115"/>
    <s v="대교개발(주)경주교육문화회관"/>
    <s v="546483"/>
    <s v="대구/경북고객본부"/>
    <s v="546508"/>
    <s v="경북동부지사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22260"/>
    <n v="22260"/>
    <n v="22260"/>
    <n v="22260"/>
    <n v="22260"/>
    <n v="22260"/>
    <n v="22260"/>
    <n v="22260"/>
    <n v="22260"/>
    <n v="22260"/>
    <n v="22260"/>
    <n v="22260"/>
  </r>
  <r>
    <x v="115"/>
    <s v="대교개발(주)경주교육문화회관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0"/>
    <n v="0"/>
    <n v="0"/>
    <n v="0"/>
    <n v="171000"/>
    <n v="171000"/>
    <n v="171000"/>
    <n v="171000"/>
    <n v="171000"/>
    <n v="171000"/>
    <n v="171000"/>
    <n v="171000"/>
  </r>
  <r>
    <x v="115"/>
    <s v="대교개발(주)경주교육문화회관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0"/>
    <n v="0"/>
    <n v="0"/>
    <n v="0"/>
    <n v="24000"/>
    <n v="24000"/>
    <n v="24000"/>
    <n v="24000"/>
    <n v="24000"/>
    <n v="24000"/>
    <n v="24000"/>
    <n v="24000"/>
  </r>
  <r>
    <x v="115"/>
    <s v="대교개발(주)경주교육문화회관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5943"/>
    <n v="-2005"/>
    <n v="-2154"/>
    <n v="-1818"/>
    <n v="-1856"/>
    <n v="-1916"/>
    <n v="-3038"/>
    <n v="-3110"/>
    <n v="-3130"/>
    <n v="-3058"/>
    <n v="-3034"/>
    <n v="-3149"/>
  </r>
  <r>
    <x v="115"/>
    <s v="대교개발(주)경주교육문화회관"/>
    <s v="546517"/>
    <s v="대구/경북법인고객본부"/>
    <s v="546540"/>
    <s v="경북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7594"/>
    <n v="7538"/>
    <n v="6638"/>
    <n v="6638"/>
    <n v="6638"/>
    <n v="6984"/>
    <n v="10093"/>
    <n v="10093"/>
    <n v="10093"/>
    <n v="10093"/>
    <n v="10093"/>
    <n v="10193"/>
  </r>
  <r>
    <x v="115"/>
    <s v="대교개발(주)경주교육문화회관"/>
    <s v="546517"/>
    <s v="대구/경북법인고객본부"/>
    <s v="546540"/>
    <s v="경북법인고객담당"/>
    <s v="TC00000"/>
    <s v="B2C"/>
    <s v="MB10000"/>
    <s v="무선"/>
    <s v="MB1G000"/>
    <x v="14"/>
    <s v="MB1GK04"/>
    <s v="5G 데이터부가"/>
    <s v="BM10097"/>
    <s v="5G 데이터월정형"/>
    <x v="0"/>
    <s v="N"/>
    <s v="Y"/>
    <m/>
    <n v="0"/>
    <n v="0"/>
    <n v="0"/>
    <n v="0"/>
    <n v="0"/>
    <n v="26362"/>
    <n v="0"/>
    <n v="0"/>
    <n v="0"/>
    <n v="0"/>
    <n v="0"/>
    <n v="0"/>
  </r>
  <r>
    <x v="115"/>
    <s v="대교개발(주)경주교육문화회관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115"/>
    <s v="5G 지니뮤직"/>
    <x v="0"/>
    <s v="N"/>
    <s v="Y"/>
    <m/>
    <n v="0"/>
    <n v="0"/>
    <n v="0"/>
    <n v="0"/>
    <n v="0"/>
    <n v="0"/>
    <n v="0"/>
    <n v="0"/>
    <n v="0"/>
    <n v="0"/>
    <n v="0"/>
    <n v="0"/>
  </r>
  <r>
    <x v="115"/>
    <s v="대교개발(주)경주교육문화회관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4600"/>
    <n v="3475"/>
    <n v="4600"/>
    <n v="4600"/>
    <n v="4600"/>
    <n v="4600"/>
    <n v="4600"/>
    <n v="4600"/>
    <n v="4600"/>
    <n v="4600"/>
    <n v="4600"/>
    <n v="4600"/>
  </r>
  <r>
    <x v="115"/>
    <s v="대교개발(주)경주교육문화회관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415"/>
    <s v="5G 듀얼번호Lite"/>
    <x v="0"/>
    <s v="N"/>
    <s v="Y"/>
    <m/>
    <n v="3000"/>
    <n v="3000"/>
    <n v="3000"/>
    <n v="3000"/>
    <n v="3000"/>
    <n v="2700"/>
    <n v="0"/>
    <n v="0"/>
    <n v="0"/>
    <n v="0"/>
    <n v="0"/>
    <n v="0"/>
  </r>
  <r>
    <x v="115"/>
    <s v="대교개발(주)경주교육문화회관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1300"/>
    <n v="800"/>
    <n v="800"/>
    <n v="800"/>
    <n v="800"/>
    <n v="1300"/>
    <n v="2800"/>
    <n v="2800"/>
    <n v="2800"/>
    <n v="2800"/>
    <n v="2800"/>
    <n v="2800"/>
  </r>
  <r>
    <x v="115"/>
    <s v="대교개발(주)경주교육문화회관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417"/>
    <s v="5G 통화부가 기타"/>
    <x v="0"/>
    <s v="N"/>
    <s v="Y"/>
    <m/>
    <n v="0"/>
    <n v="0"/>
    <n v="0"/>
    <n v="0"/>
    <n v="0"/>
    <n v="0"/>
    <n v="700"/>
    <n v="700"/>
    <n v="700"/>
    <n v="700"/>
    <n v="700"/>
    <n v="700"/>
  </r>
  <r>
    <x v="115"/>
    <s v="대교개발(주)경주교육문화회관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0"/>
    <n v="0"/>
    <n v="0"/>
    <n v="8184"/>
    <n v="0"/>
    <n v="0"/>
    <n v="0"/>
    <n v="0"/>
    <n v="0"/>
    <n v="0"/>
  </r>
  <r>
    <x v="115"/>
    <s v="대교개발(주)경주교육문화회관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386535.23499999999"/>
    <n v="334940.63"/>
    <n v="305005.15100000001"/>
    <n v="269793.67300000001"/>
    <n v="270233.07799999998"/>
    <n v="308100.12"/>
    <n v="408253.48599999998"/>
    <n v="378566.48700000002"/>
    <n v="378851.22499999998"/>
    <n v="379846.69900000002"/>
    <n v="379809.68800000002"/>
    <n v="363537.68800000002"/>
  </r>
  <r>
    <x v="115"/>
    <s v="대교개발(주)경주교육문화회관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2"/>
    <s v="LTE 데이터통화"/>
    <x v="0"/>
    <s v="N"/>
    <s v="Y"/>
    <m/>
    <n v="25000"/>
    <n v="25000"/>
    <n v="17047"/>
    <n v="25000"/>
    <n v="25000"/>
    <n v="7060"/>
    <n v="25000"/>
    <n v="24057"/>
    <n v="25000"/>
    <n v="15360"/>
    <n v="25000"/>
    <n v="17529"/>
  </r>
  <r>
    <x v="115"/>
    <s v="대교개발(주)경주교육문화회관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92918.535000000003"/>
    <n v="92918.535000000003"/>
    <n v="92918.535000000003"/>
    <n v="93063.535000000003"/>
    <n v="92917.535000000003"/>
    <n v="56918.535000000003"/>
    <n v="57097.535000000003"/>
    <n v="56917.535000000003"/>
    <n v="56927.535000000003"/>
    <n v="56917.535000000003"/>
    <n v="57015.535000000003"/>
    <n v="56917.535000000003"/>
  </r>
  <r>
    <x v="116"/>
    <s v="대구지방법원경주지점"/>
    <s v="546483"/>
    <s v="대구/경북고객본부"/>
    <s v="546508"/>
    <s v="경북동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50"/>
    <n v="0"/>
    <n v="0"/>
    <n v="0"/>
    <n v="0"/>
    <n v="0"/>
    <n v="100"/>
    <n v="0"/>
    <n v="0"/>
    <n v="0"/>
    <n v="0"/>
    <n v="0"/>
  </r>
  <r>
    <x v="116"/>
    <s v="대구지방법원경주지점"/>
    <s v="546483"/>
    <s v="대구/경북고객본부"/>
    <s v="546508"/>
    <s v="경북동부지사"/>
    <s v="KE00000"/>
    <s v="B2B"/>
    <s v="KE20000"/>
    <s v="Enterprise CT"/>
    <s v="KE51000"/>
    <x v="15"/>
    <s v="KE51K01"/>
    <s v="구내교환"/>
    <s v="BM00188"/>
    <s v="PRI LM통화"/>
    <x v="0"/>
    <s v="N"/>
    <s v="Y"/>
    <m/>
    <n v="60345"/>
    <n v="66667"/>
    <n v="69242"/>
    <n v="69722"/>
    <n v="67292"/>
    <n v="65373"/>
    <n v="68912"/>
    <n v="54373"/>
    <n v="67114"/>
    <n v="55932"/>
    <n v="54927"/>
    <n v="63264"/>
  </r>
  <r>
    <x v="116"/>
    <s v="대구지방법원경주지점"/>
    <s v="546483"/>
    <s v="대구/경북고객본부"/>
    <s v="546508"/>
    <s v="경북동부지사"/>
    <s v="KE00000"/>
    <s v="B2B"/>
    <s v="KE20000"/>
    <s v="Enterprise CT"/>
    <s v="KE51000"/>
    <x v="15"/>
    <s v="KE51K01"/>
    <s v="구내교환"/>
    <s v="BM00181"/>
    <s v="PRI내선"/>
    <x v="0"/>
    <s v="N"/>
    <s v="Y"/>
    <m/>
    <n v="1268"/>
    <n v="0"/>
    <n v="0"/>
    <n v="531"/>
    <n v="518"/>
    <n v="34"/>
    <n v="493"/>
    <n v="937"/>
    <n v="986"/>
    <n v="1122"/>
    <n v="1886"/>
    <n v="50"/>
  </r>
  <r>
    <x v="116"/>
    <s v="대구지방법원경주지점"/>
    <s v="546483"/>
    <s v="대구/경북고객본부"/>
    <s v="546508"/>
    <s v="경북동부지사"/>
    <s v="KE00000"/>
    <s v="B2B"/>
    <s v="KE20000"/>
    <s v="Enterprise CT"/>
    <s v="KE51000"/>
    <x v="15"/>
    <s v="KE51K01"/>
    <s v="구내교환"/>
    <s v="BM00171"/>
    <s v="구내교환DOD국선"/>
    <x v="0"/>
    <s v="N"/>
    <s v="Y"/>
    <m/>
    <n v="75000"/>
    <n v="75000"/>
    <n v="75000"/>
    <n v="75000"/>
    <n v="75000"/>
    <n v="75000"/>
    <n v="75000"/>
    <n v="75000"/>
    <n v="75000"/>
    <n v="75000"/>
    <n v="75000"/>
    <n v="75000"/>
  </r>
  <r>
    <x v="116"/>
    <s v="대구지방법원경주지점"/>
    <s v="546483"/>
    <s v="대구/경북고객본부"/>
    <s v="546508"/>
    <s v="경북동부지사"/>
    <s v="KE00000"/>
    <s v="B2B"/>
    <s v="KE20000"/>
    <s v="Enterprise CT"/>
    <s v="KE51000"/>
    <x v="15"/>
    <s v="KE51K01"/>
    <s v="구내교환"/>
    <s v="BM00179"/>
    <s v="제2종ISDN(30채널)"/>
    <x v="0"/>
    <s v="N"/>
    <s v="Y"/>
    <m/>
    <n v="272510"/>
    <n v="380667"/>
    <n v="350547"/>
    <n v="283583"/>
    <n v="281098"/>
    <n v="253197"/>
    <n v="310525"/>
    <n v="280740"/>
    <n v="283803"/>
    <n v="266032"/>
    <n v="270478"/>
    <n v="272308"/>
  </r>
  <r>
    <x v="116"/>
    <s v="대구지방법원경주지점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39"/>
    <n v="840"/>
    <n v="0"/>
    <n v="0"/>
    <n v="0"/>
    <n v="0"/>
    <n v="60"/>
  </r>
  <r>
    <x v="116"/>
    <s v="대구지방법원경주지점"/>
    <s v="546483"/>
    <s v="대구/경북고객본부"/>
    <s v="546508"/>
    <s v="경북동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16"/>
    <s v="대구지방법원경주지점"/>
    <s v="546483"/>
    <s v="대구/경북고객본부"/>
    <s v="546508"/>
    <s v="경북동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48697"/>
    <n v="57762"/>
    <n v="53401"/>
    <n v="50412"/>
    <n v="56390"/>
    <n v="60016"/>
    <n v="56635"/>
    <n v="49922"/>
    <n v="57615"/>
    <n v="46982"/>
    <n v="48844"/>
    <n v="64377"/>
  </r>
  <r>
    <x v="116"/>
    <s v="대구지방법원경주지점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65780"/>
    <n v="65780"/>
    <n v="65780"/>
    <n v="65780"/>
    <n v="65780"/>
    <n v="65780"/>
    <n v="65780"/>
    <n v="65780"/>
    <n v="65780"/>
    <n v="65780"/>
    <n v="65780"/>
    <n v="65780"/>
  </r>
  <r>
    <x v="116"/>
    <s v="대구지방법원경주지점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8500"/>
    <n v="58500"/>
    <n v="58500"/>
    <n v="58500"/>
    <n v="58500"/>
    <n v="58500"/>
    <n v="58500"/>
    <n v="58500"/>
    <n v="58500"/>
    <n v="58500"/>
    <n v="58500"/>
    <n v="58500"/>
  </r>
  <r>
    <x v="116"/>
    <s v="대구지방법원경주지점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074"/>
    <n v="2853"/>
    <n v="4035"/>
    <n v="3424"/>
    <n v="3026"/>
    <n v="3659"/>
    <n v="4061"/>
    <n v="2019"/>
    <n v="2334"/>
    <n v="1945"/>
    <n v="1940"/>
    <n v="3123"/>
  </r>
  <r>
    <x v="116"/>
    <s v="대구지방법원경주지점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6543"/>
    <n v="12599"/>
    <n v="11090"/>
    <n v="6490"/>
    <n v="8182"/>
    <n v="7349"/>
    <n v="10756"/>
    <n v="3851"/>
    <n v="9295"/>
    <n v="6675"/>
    <n v="5983"/>
    <n v="7652"/>
  </r>
  <r>
    <x v="116"/>
    <s v="대구지방법원경주지점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579"/>
    <n v="1994"/>
    <n v="1560"/>
    <n v="290"/>
    <n v="428"/>
    <n v="363"/>
    <n v="722"/>
    <n v="185"/>
    <n v="501"/>
    <n v="329"/>
    <n v="396"/>
    <n v="1076"/>
  </r>
  <r>
    <x v="116"/>
    <s v="대구지방법원경주지점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8757"/>
    <n v="6408"/>
    <n v="11339"/>
    <n v="6104"/>
    <n v="8245"/>
    <n v="6742"/>
    <n v="9018"/>
    <n v="5901"/>
    <n v="10527"/>
    <n v="4059"/>
    <n v="6728"/>
    <n v="5640"/>
  </r>
  <r>
    <x v="116"/>
    <s v="대구지방법원경주지점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16"/>
    <s v="대구지방법원경주지점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7075"/>
    <n v="27075"/>
    <n v="27075"/>
    <n v="27075"/>
    <n v="27075"/>
    <n v="27075"/>
    <n v="27075"/>
    <n v="27075"/>
    <n v="27075"/>
    <n v="27075"/>
    <n v="27075"/>
    <n v="27075"/>
  </r>
  <r>
    <x v="116"/>
    <s v="대구지방법원경주지점"/>
    <s v="540026"/>
    <s v="영업·채널본부"/>
    <s v="540033"/>
    <s v="디지털채널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150"/>
    <n v="0"/>
    <n v="0"/>
    <n v="0"/>
    <n v="0"/>
    <n v="0"/>
    <n v="0"/>
    <n v="0"/>
  </r>
  <r>
    <x v="116"/>
    <s v="대구지방법원경주지점"/>
    <s v="540026"/>
    <s v="영업·채널본부"/>
    <s v="540033"/>
    <s v="디지털채널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17"/>
    <s v="대도중공업주식회사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7846"/>
    <n v="17371"/>
    <n v="19508"/>
    <n v="17806"/>
    <n v="19602"/>
    <n v="17760"/>
    <n v="18578"/>
    <n v="20524"/>
    <n v="20991"/>
    <n v="29711"/>
    <n v="18621"/>
    <n v="19116"/>
  </r>
  <r>
    <x v="117"/>
    <s v="대도중공업주식회사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17"/>
    <s v="대도중공업주식회사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92"/>
    <s v="GTV 라이트"/>
    <x v="0"/>
    <s v="N"/>
    <s v="Y"/>
    <m/>
    <n v="14400"/>
    <n v="14400"/>
    <n v="14400"/>
    <n v="14400"/>
    <n v="14400"/>
    <n v="14400"/>
    <n v="14400"/>
    <n v="14400"/>
    <n v="14400"/>
    <n v="14400"/>
    <n v="14400"/>
    <n v="14400"/>
  </r>
  <r>
    <x v="117"/>
    <s v="대도중공업주식회사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36800"/>
    <n v="36800"/>
    <n v="36800"/>
    <n v="36800"/>
    <n v="36800"/>
    <n v="36800"/>
    <n v="36800"/>
    <n v="36800"/>
    <n v="36800"/>
    <n v="36800"/>
    <n v="36800"/>
    <n v="36800"/>
  </r>
  <r>
    <x v="117"/>
    <s v="대도중공업주식회사"/>
    <s v="546483"/>
    <s v="대구/경북고객본부"/>
    <s v="546511"/>
    <s v="경북서부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17"/>
    <s v="대도중공업주식회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9990"/>
    <n v="9990"/>
    <n v="9990"/>
    <n v="9990"/>
    <n v="9990"/>
    <n v="9990"/>
    <n v="9990"/>
    <n v="9990"/>
    <n v="9990"/>
    <n v="9990"/>
    <n v="9990"/>
    <n v="9990"/>
  </r>
  <r>
    <x v="117"/>
    <s v="대도중공업주식회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78"/>
    <n v="0"/>
    <n v="0"/>
    <n v="0"/>
    <n v="0"/>
    <n v="0"/>
    <n v="117"/>
    <n v="225"/>
    <n v="195"/>
    <n v="663"/>
    <n v="39"/>
  </r>
  <r>
    <x v="117"/>
    <s v="대도중공업주식회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45"/>
    <n v="72"/>
    <n v="435"/>
    <n v="536"/>
    <n v="1058"/>
    <n v="261"/>
    <n v="1754"/>
    <n v="826"/>
    <n v="2378"/>
    <n v="1377"/>
    <n v="652"/>
    <n v="899"/>
  </r>
  <r>
    <x v="117"/>
    <s v="대도중공업주식회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56"/>
    <n v="390"/>
    <n v="351"/>
    <n v="273"/>
    <n v="507"/>
    <n v="507"/>
    <n v="624"/>
    <n v="390"/>
    <n v="234"/>
    <n v="117"/>
    <n v="507"/>
    <n v="195"/>
  </r>
  <r>
    <x v="117"/>
    <s v="대도중공업주식회사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17"/>
    <s v="대도중공업주식회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17"/>
    <s v="대도중공업주식회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73950"/>
    <n v="73950"/>
    <n v="73950"/>
    <n v="73950"/>
    <n v="73950"/>
    <n v="73950"/>
    <n v="73950"/>
    <n v="73950"/>
    <n v="73950"/>
    <n v="73950"/>
    <n v="73950"/>
    <n v="73950"/>
  </r>
  <r>
    <x v="117"/>
    <s v="대도중공업주식회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73000"/>
    <n v="73000"/>
    <n v="73000"/>
    <n v="73000"/>
    <n v="73000"/>
    <n v="73000"/>
    <n v="73000"/>
    <n v="73000"/>
    <n v="73000"/>
    <n v="73000"/>
    <n v="73000"/>
    <n v="73000"/>
  </r>
  <r>
    <x v="117"/>
    <s v="대도중공업주식회사"/>
    <s v="546483"/>
    <s v="대구/경북고객본부"/>
    <s v="546502"/>
    <s v="서대구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962"/>
    <n v="962"/>
    <n v="962"/>
    <n v="0"/>
    <n v="0"/>
    <n v="0"/>
    <n v="0"/>
    <n v="0"/>
    <n v="0"/>
    <n v="0"/>
    <n v="0"/>
    <n v="0"/>
  </r>
  <r>
    <x v="117"/>
    <s v="대도중공업주식회사"/>
    <s v="546483"/>
    <s v="대구/경북고객본부"/>
    <s v="546502"/>
    <s v="서대구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0"/>
    <n v="0"/>
    <n v="0"/>
    <n v="0"/>
    <n v="0"/>
    <n v="0"/>
    <n v="962"/>
    <n v="962"/>
    <n v="962"/>
    <n v="962"/>
  </r>
  <r>
    <x v="117"/>
    <s v="대도중공업주식회사"/>
    <s v="546483"/>
    <s v="대구/경북고객본부"/>
    <s v="546502"/>
    <s v="서대구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0"/>
    <n v="0"/>
    <n v="0"/>
    <n v="0"/>
    <n v="0"/>
    <n v="0"/>
    <n v="31000"/>
    <n v="30000"/>
    <n v="30000"/>
    <n v="30000"/>
  </r>
  <r>
    <x v="117"/>
    <s v="대도중공업주식회사"/>
    <s v="546483"/>
    <s v="대구/경북고객본부"/>
    <s v="546502"/>
    <s v="서대구지사"/>
    <s v="TC00000"/>
    <s v="B2C"/>
    <s v="FC30000"/>
    <s v="인터넷"/>
    <s v="FC32000"/>
    <x v="11"/>
    <s v="FC32K03"/>
    <s v="홈AP"/>
    <s v="BM00236"/>
    <s v="홈허브"/>
    <x v="1"/>
    <s v="Y"/>
    <s v="Y"/>
    <m/>
    <n v="0"/>
    <n v="0"/>
    <n v="0"/>
    <n v="0"/>
    <n v="0"/>
    <n v="0"/>
    <n v="0"/>
    <n v="0"/>
    <n v="775"/>
    <n v="775"/>
    <n v="775"/>
    <n v="775"/>
  </r>
  <r>
    <x v="117"/>
    <s v="대도중공업주식회사"/>
    <s v="546483"/>
    <s v="대구/경북고객본부"/>
    <s v="546502"/>
    <s v="서대구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0"/>
    <n v="1800"/>
    <n v="2000"/>
    <n v="2000"/>
    <n v="2000"/>
  </r>
  <r>
    <x v="117"/>
    <s v="대도중공업주식회사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60"/>
    <n v="0"/>
    <n v="0"/>
    <n v="0"/>
    <n v="0"/>
    <n v="0"/>
  </r>
  <r>
    <x v="118"/>
    <s v="대림로얄이앤피(주)"/>
    <s v="545784"/>
    <s v="강북/강원고객본부"/>
    <s v="545785"/>
    <s v="영업기획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18"/>
    <s v="대림로얄이앤피(주)"/>
    <s v="546148"/>
    <s v="서부고객본부"/>
    <s v="546173"/>
    <s v="강서지사"/>
    <s v="KE00000"/>
    <s v="B2B"/>
    <s v="KE20000"/>
    <s v="Enterprise CT"/>
    <s v="KE51000"/>
    <x v="15"/>
    <s v="KE51K02"/>
    <s v="이너텔"/>
    <s v="BM00174"/>
    <s v="이너텔(구내통신)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118"/>
    <s v="대림로얄이앤피(주)"/>
    <s v="546148"/>
    <s v="서부고객본부"/>
    <s v="546173"/>
    <s v="강서지사"/>
    <s v="KE00000"/>
    <s v="B2B"/>
    <s v="KE20000"/>
    <s v="Enterprise CT"/>
    <s v="KE51000"/>
    <x v="15"/>
    <s v="KE51K02"/>
    <s v="이너텔"/>
    <s v="BM00176"/>
    <s v="이너텔구역외통화"/>
    <x v="0"/>
    <s v="N"/>
    <s v="Y"/>
    <m/>
    <n v="1484"/>
    <n v="750"/>
    <n v="1030"/>
    <n v="307"/>
    <n v="1239"/>
    <n v="383"/>
    <n v="327"/>
    <n v="600"/>
    <n v="0"/>
    <n v="240"/>
    <n v="507"/>
    <n v="137"/>
  </r>
  <r>
    <x v="119"/>
    <s v="대성포장"/>
    <s v="546483"/>
    <s v="대구/경북고객본부"/>
    <s v="546514"/>
    <s v="경북북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3200"/>
    <n v="1900"/>
    <n v="1900"/>
    <n v="1900"/>
    <n v="1900"/>
    <n v="950"/>
    <n v="950"/>
    <n v="950"/>
    <n v="950"/>
    <n v="950"/>
    <n v="0"/>
    <n v="0"/>
  </r>
  <r>
    <x v="119"/>
    <s v="대성포장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19"/>
    <s v="대성포장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174"/>
    <n v="464"/>
    <n v="507"/>
    <n v="1928"/>
    <n v="420"/>
    <n v="420"/>
    <n v="246"/>
    <n v="681"/>
    <n v="174"/>
    <n v="217"/>
    <n v="362"/>
    <n v="609"/>
  </r>
  <r>
    <x v="119"/>
    <s v="대성포장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19"/>
    <s v="대성포장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120"/>
    <s v="대아상호저축은행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1860"/>
    <n v="1860"/>
    <n v="1860"/>
    <n v="1860"/>
    <n v="1860"/>
    <n v="1860"/>
    <n v="1860"/>
    <n v="1860"/>
    <n v="1860"/>
    <n v="1860"/>
    <n v="0"/>
    <n v="0"/>
  </r>
  <r>
    <x v="120"/>
    <s v="대아상호저축은행"/>
    <s v="546517"/>
    <s v="대구/경북법인고객본부"/>
    <s v="546540"/>
    <s v="경북법인고객담당"/>
    <s v="KE00000"/>
    <s v="B2B"/>
    <s v="KE20000"/>
    <s v="Enterprise CT"/>
    <s v="KE51000"/>
    <x v="15"/>
    <s v="KE51K02"/>
    <s v="이너텔"/>
    <s v="BM00174"/>
    <s v="이너텔(구내통신)"/>
    <x v="0"/>
    <s v="N"/>
    <s v="Y"/>
    <m/>
    <n v="54000"/>
    <n v="54000"/>
    <n v="54000"/>
    <n v="54000"/>
    <n v="54000"/>
    <n v="54000"/>
    <n v="54000"/>
    <n v="54000"/>
    <n v="54000"/>
    <n v="54000"/>
    <n v="54000"/>
    <n v="54000"/>
  </r>
  <r>
    <x v="120"/>
    <s v="대아상호저축은행"/>
    <s v="546517"/>
    <s v="대구/경북법인고객본부"/>
    <s v="546540"/>
    <s v="경북법인고객담당"/>
    <s v="KE00000"/>
    <s v="B2B"/>
    <s v="KE20000"/>
    <s v="Enterprise CT"/>
    <s v="KE51000"/>
    <x v="15"/>
    <s v="KE51K02"/>
    <s v="이너텔"/>
    <s v="BM00176"/>
    <s v="이너텔구역외통화"/>
    <x v="0"/>
    <s v="N"/>
    <s v="Y"/>
    <m/>
    <n v="7278"/>
    <n v="10371"/>
    <n v="6267"/>
    <n v="9906"/>
    <n v="6242"/>
    <n v="3537"/>
    <n v="11179"/>
    <n v="6188"/>
    <n v="6931"/>
    <n v="6890"/>
    <n v="7958"/>
    <n v="10122"/>
  </r>
  <r>
    <x v="120"/>
    <s v="대아상호저축은행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39"/>
    <n v="0"/>
    <n v="0"/>
    <n v="0"/>
    <n v="39"/>
    <n v="0"/>
    <n v="0"/>
    <n v="0"/>
    <n v="0"/>
    <n v="0"/>
  </r>
  <r>
    <x v="120"/>
    <s v="대아상호저축은행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20"/>
    <s v="대아상호저축은행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20"/>
    <s v="대아상호저축은행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6"/>
    <s v="3G 요금제 기본료"/>
    <x v="0"/>
    <s v="N"/>
    <s v="Y"/>
    <m/>
    <n v="9629.625"/>
    <n v="9629.625"/>
    <n v="9629.625"/>
    <n v="9629.625"/>
    <n v="9629.625"/>
    <n v="9629.625"/>
    <n v="9629.625"/>
    <n v="9629.625"/>
    <n v="9629.625"/>
    <n v="9629.625"/>
    <n v="9629.625"/>
    <n v="9629.625"/>
  </r>
  <r>
    <x v="120"/>
    <s v="대아상호저축은행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3320"/>
    <n v="13320"/>
    <n v="13320"/>
    <n v="13320"/>
    <n v="13320"/>
    <n v="13320"/>
    <n v="13320"/>
    <n v="13320"/>
    <n v="13320"/>
    <n v="13320"/>
    <n v="13320"/>
    <n v="13320"/>
  </r>
  <r>
    <x v="120"/>
    <s v="대아상호저축은행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8"/>
    <n v="78"/>
    <n v="273"/>
    <n v="234"/>
    <n v="234"/>
    <n v="195"/>
    <n v="156"/>
    <n v="3549"/>
    <n v="4875"/>
    <n v="4173"/>
    <n v="3042"/>
    <n v="5421"/>
  </r>
  <r>
    <x v="120"/>
    <s v="대아상호저축은행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61"/>
    <n v="290"/>
    <n v="261"/>
    <n v="261"/>
    <n v="261"/>
    <n v="261"/>
    <n v="217"/>
    <n v="348"/>
    <n v="768"/>
    <n v="507"/>
    <n v="522"/>
    <n v="449"/>
  </r>
  <r>
    <x v="120"/>
    <s v="대아상호저축은행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17"/>
    <n v="0"/>
    <n v="0"/>
    <n v="0"/>
    <n v="0"/>
    <n v="0"/>
    <n v="0"/>
    <n v="0"/>
    <n v="0"/>
    <n v="0"/>
    <n v="0"/>
    <n v="39"/>
  </r>
  <r>
    <x v="120"/>
    <s v="대아상호저축은행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120"/>
    <s v="대아상호저축은행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20"/>
    <s v="대아상호저축은행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08000"/>
    <n v="108000"/>
    <n v="108000"/>
    <n v="108000"/>
    <n v="108000"/>
    <n v="108000"/>
    <n v="108000"/>
    <n v="108000"/>
    <n v="108000"/>
    <n v="108000"/>
    <n v="108000"/>
    <n v="108000"/>
  </r>
  <r>
    <x v="120"/>
    <s v="대아상호저축은행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984"/>
    <s v="오피스팩 슬림 올레"/>
    <x v="0"/>
    <s v="N"/>
    <s v="Y"/>
    <m/>
    <n v="35000"/>
    <n v="35000"/>
    <n v="35000"/>
    <n v="35000"/>
    <n v="35000"/>
    <n v="35000"/>
    <n v="35000"/>
    <n v="35000"/>
    <n v="35000"/>
    <n v="35000"/>
    <n v="35000"/>
    <n v="35000"/>
  </r>
  <r>
    <x v="121"/>
    <s v="대우포항서비스(주)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121"/>
    <s v="대우포항서비스(주)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150"/>
    <n v="100"/>
    <n v="150"/>
    <n v="150"/>
    <n v="150"/>
    <n v="350"/>
    <n v="400"/>
    <n v="550"/>
    <n v="450"/>
    <n v="250"/>
    <n v="250"/>
    <n v="250"/>
  </r>
  <r>
    <x v="121"/>
    <s v="대우포항서비스(주)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7517"/>
    <n v="50968"/>
    <n v="37514"/>
    <n v="37962"/>
    <n v="37726"/>
    <n v="49474"/>
    <n v="58026"/>
    <n v="59368"/>
    <n v="53401"/>
    <n v="43778"/>
    <n v="45522"/>
    <n v="49173"/>
  </r>
  <r>
    <x v="121"/>
    <s v="대우포항서비스(주)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88"/>
    <s v="PRI LM통화"/>
    <x v="0"/>
    <s v="N"/>
    <s v="Y"/>
    <m/>
    <n v="435"/>
    <n v="0"/>
    <n v="261"/>
    <n v="101"/>
    <n v="0"/>
    <n v="101"/>
    <n v="0"/>
    <n v="87"/>
    <n v="0"/>
    <n v="87"/>
    <n v="87"/>
    <n v="290"/>
  </r>
  <r>
    <x v="121"/>
    <s v="대우포항서비스(주)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79"/>
    <s v="제2종ISDN(30채널)"/>
    <x v="0"/>
    <s v="N"/>
    <s v="Y"/>
    <m/>
    <n v="121443"/>
    <n v="121599"/>
    <n v="122457"/>
    <n v="121365"/>
    <n v="122496"/>
    <n v="122301"/>
    <n v="122691"/>
    <n v="122496"/>
    <n v="122652"/>
    <n v="121950"/>
    <n v="121911"/>
    <n v="122246"/>
  </r>
  <r>
    <x v="121"/>
    <s v="대우포항서비스(주)"/>
    <s v="546517"/>
    <s v="대구/경북법인고객본부"/>
    <s v="546540"/>
    <s v="경북법인고객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24000"/>
    <n v="24000"/>
    <n v="24000"/>
    <n v="24000"/>
    <n v="24000"/>
    <n v="24000"/>
    <n v="24000"/>
    <n v="24000"/>
    <n v="24000"/>
    <n v="24000"/>
    <n v="24000"/>
    <n v="24000"/>
  </r>
  <r>
    <x v="121"/>
    <s v="대우포항서비스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21"/>
    <s v="대우포항서비스(주)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21"/>
    <s v="대우포항서비스(주)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1880"/>
    <n v="11880"/>
    <n v="11880"/>
    <n v="11880"/>
    <n v="11880"/>
    <n v="11880"/>
    <n v="11880"/>
    <n v="11880"/>
    <n v="11880"/>
    <n v="11880"/>
    <n v="11880"/>
    <n v="11880"/>
  </r>
  <r>
    <x v="121"/>
    <s v="대우포항서비스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3920"/>
    <n v="23920"/>
    <n v="23920"/>
    <n v="23920"/>
    <n v="23920"/>
    <n v="23920"/>
    <n v="23920"/>
    <n v="23920"/>
    <n v="23920"/>
    <n v="23920"/>
    <n v="23920"/>
    <n v="23920"/>
  </r>
  <r>
    <x v="121"/>
    <s v="대우포항서비스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39"/>
    <n v="0"/>
    <n v="0"/>
    <n v="0"/>
    <n v="0"/>
    <n v="0"/>
    <n v="0"/>
    <n v="0"/>
    <n v="0"/>
    <n v="0"/>
  </r>
  <r>
    <x v="121"/>
    <s v="대우포항서비스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76"/>
    <n v="0"/>
    <n v="0"/>
    <n v="0"/>
    <n v="0"/>
    <n v="0"/>
    <n v="0"/>
    <n v="0"/>
    <n v="0"/>
    <n v="0"/>
    <n v="0"/>
    <n v="0"/>
  </r>
  <r>
    <x v="121"/>
    <s v="대우포항서비스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7988"/>
    <n v="0"/>
    <n v="188"/>
    <n v="0"/>
    <n v="0"/>
    <n v="0"/>
    <n v="0"/>
    <n v="0"/>
    <n v="0"/>
    <n v="0"/>
    <n v="0"/>
    <n v="0"/>
  </r>
  <r>
    <x v="121"/>
    <s v="대우포항서비스(주)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6800"/>
    <n v="16800"/>
    <n v="16800"/>
    <n v="16800"/>
    <n v="16800"/>
    <n v="16800"/>
    <n v="16800"/>
    <n v="16800"/>
    <n v="16800"/>
    <n v="16800"/>
    <n v="16800"/>
    <n v="16800"/>
  </r>
  <r>
    <x v="121"/>
    <s v="대우포항서비스(주)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10145"/>
    <s v="소호부가팩"/>
    <x v="0"/>
    <s v="N"/>
    <s v="Y"/>
    <m/>
    <n v="3300"/>
    <n v="3300"/>
    <n v="3300"/>
    <n v="3300"/>
    <n v="3300"/>
    <n v="3300"/>
    <n v="3300"/>
    <n v="3300"/>
    <n v="3300"/>
    <n v="3300"/>
    <n v="3300"/>
    <n v="3300"/>
  </r>
  <r>
    <x v="121"/>
    <s v="대우포항서비스(주)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5984"/>
    <n v="812"/>
    <n v="2331"/>
    <n v="1612"/>
    <n v="2554"/>
    <n v="1321"/>
    <n v="2611"/>
    <n v="3587"/>
    <n v="1588"/>
    <n v="1879"/>
    <n v="2101"/>
    <n v="1043"/>
  </r>
  <r>
    <x v="121"/>
    <s v="대우포항서비스(주)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21"/>
    <s v="대우포항서비스(주)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21"/>
    <s v="대우포항서비스(주)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33000"/>
    <n v="33000"/>
    <n v="33000"/>
    <n v="33000"/>
    <n v="33000"/>
    <n v="33000"/>
    <n v="33000"/>
    <n v="33000"/>
    <n v="33000"/>
    <n v="33000"/>
    <n v="33000"/>
    <n v="33000"/>
  </r>
  <r>
    <x v="121"/>
    <s v="대우포항서비스(주)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48450"/>
    <n v="48450"/>
    <n v="48450"/>
    <n v="48450"/>
    <n v="48450"/>
    <n v="48450"/>
    <n v="48450"/>
    <n v="48450"/>
    <n v="48450"/>
    <n v="48450"/>
    <n v="48450"/>
    <n v="48450"/>
  </r>
  <r>
    <x v="121"/>
    <s v="대우포항서비스(주)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22"/>
    <s v="대운건설(주)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3130"/>
    <n v="3130"/>
    <n v="3130"/>
    <n v="3130"/>
    <n v="3130"/>
    <n v="4080"/>
    <n v="3130"/>
    <n v="4130"/>
    <n v="4130"/>
    <n v="3130"/>
    <n v="0"/>
    <n v="0"/>
  </r>
  <r>
    <x v="122"/>
    <s v="대운건설(주)"/>
    <s v="546483"/>
    <s v="대구/경북고객본부"/>
    <s v="546508"/>
    <s v="경북동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22"/>
    <s v="대운건설(주)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122"/>
    <s v="대운건설(주)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10191"/>
    <s v="GTV 베이직"/>
    <x v="1"/>
    <s v="N"/>
    <s v="Y"/>
    <m/>
    <n v="735"/>
    <n v="735"/>
    <n v="735"/>
    <n v="735"/>
    <n v="735"/>
    <n v="735"/>
    <n v="735"/>
    <n v="735"/>
    <n v="735"/>
    <n v="735"/>
    <n v="735"/>
    <n v="735"/>
  </r>
  <r>
    <x v="122"/>
    <s v="대운건설(주)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122"/>
    <s v="대운건설(주)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3"/>
    <s v="GTV 슬림"/>
    <x v="1"/>
    <s v="N"/>
    <s v="Y"/>
    <m/>
    <n v="588"/>
    <n v="588"/>
    <n v="588"/>
    <n v="588"/>
    <n v="588"/>
    <n v="588"/>
    <n v="588"/>
    <n v="588"/>
    <n v="588"/>
    <n v="588"/>
    <n v="588"/>
    <n v="588"/>
  </r>
  <r>
    <x v="122"/>
    <s v="대운건설(주)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1"/>
    <s v="N"/>
    <s v="Y"/>
    <m/>
    <n v="824"/>
    <n v="824"/>
    <n v="824"/>
    <n v="824"/>
    <n v="824"/>
    <n v="412"/>
    <n v="412"/>
    <n v="412"/>
    <n v="412"/>
    <n v="412"/>
    <n v="412"/>
    <n v="412"/>
  </r>
  <r>
    <x v="122"/>
    <s v="대운건설(주)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122"/>
    <s v="대운건설(주)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122"/>
    <s v="대운건설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122"/>
    <s v="대운건설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391"/>
    <n v="2668"/>
    <n v="3349"/>
    <n v="2900"/>
    <n v="4248"/>
    <n v="5437"/>
    <n v="3173"/>
    <n v="3088"/>
    <n v="3102"/>
    <n v="3320"/>
    <n v="2574"/>
    <n v="1949"/>
  </r>
  <r>
    <x v="122"/>
    <s v="대운건설(주)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122"/>
    <s v="대운건설(주)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22"/>
    <s v="대운건설(주)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2209"/>
    <n v="2209"/>
    <n v="2209"/>
    <n v="2209"/>
    <n v="2209"/>
    <n v="1591"/>
    <n v="856"/>
    <n v="856"/>
    <n v="856"/>
    <n v="856"/>
    <n v="856"/>
    <n v="856"/>
  </r>
  <r>
    <x v="122"/>
    <s v="대운건설(주)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1"/>
    <s v="Y"/>
    <s v="Y"/>
    <m/>
    <n v="0"/>
    <n v="0"/>
    <n v="0"/>
    <n v="0"/>
    <n v="0"/>
    <n v="0"/>
    <n v="0"/>
    <n v="0"/>
    <n v="0"/>
    <n v="0"/>
    <n v="962"/>
    <n v="962"/>
  </r>
  <r>
    <x v="122"/>
    <s v="대운건설(주)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122"/>
    <s v="대운건설(주)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Y"/>
    <s v="Y"/>
    <m/>
    <n v="0"/>
    <n v="0"/>
    <n v="0"/>
    <n v="0"/>
    <n v="0"/>
    <n v="0"/>
    <n v="0"/>
    <n v="0"/>
    <n v="0"/>
    <n v="0"/>
    <n v="26667"/>
    <n v="32000"/>
  </r>
  <r>
    <x v="122"/>
    <s v="대운건설(주)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22"/>
    <s v="대운건설(주)"/>
    <s v="546483"/>
    <s v="대구/경북고객본부"/>
    <s v="546508"/>
    <s v="경북동부지사"/>
    <s v="TC00000"/>
    <s v="B2C"/>
    <s v="FC30000"/>
    <s v="인터넷"/>
    <s v="FC32000"/>
    <x v="11"/>
    <s v="FC32K02"/>
    <s v="렌탈팩"/>
    <s v="BM01007"/>
    <s v="TV 렌탈팩"/>
    <x v="0"/>
    <s v="N"/>
    <s v="Y"/>
    <m/>
    <n v="-13715"/>
    <n v="-13715"/>
    <n v="-13715"/>
    <n v="-13715"/>
    <n v="-13715"/>
    <n v="-13715"/>
    <n v="-13715"/>
    <n v="-13715"/>
    <n v="-13715"/>
    <n v="-13715"/>
    <n v="-13715"/>
    <n v="-13715"/>
  </r>
  <r>
    <x v="122"/>
    <s v="대운건설(주)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10259"/>
    <s v="안심 플러스"/>
    <x v="0"/>
    <s v="N"/>
    <s v="Y"/>
    <m/>
    <n v="1050"/>
    <n v="1050"/>
    <n v="1050"/>
    <n v="990"/>
    <n v="990"/>
    <n v="1500"/>
    <n v="1500"/>
    <n v="1500"/>
    <n v="1500"/>
    <n v="1500"/>
    <n v="1500"/>
    <n v="1500"/>
  </r>
  <r>
    <x v="122"/>
    <s v="대운건설(주)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720"/>
    <n v="2720"/>
    <n v="2720"/>
    <n v="2720"/>
    <n v="2678"/>
    <n v="2678"/>
  </r>
  <r>
    <x v="122"/>
    <s v="대운건설(주)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122"/>
    <s v="대운건설(주)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0"/>
    <n v="0"/>
    <n v="0"/>
    <n v="833"/>
    <n v="1000"/>
  </r>
  <r>
    <x v="122"/>
    <s v="대운건설(주)"/>
    <s v="546624"/>
    <s v="전남/전북고객본부"/>
    <s v="546649"/>
    <s v="순천지사"/>
    <s v="TC00000"/>
    <s v="B2C"/>
    <s v="TC50000"/>
    <s v="미디어"/>
    <s v="TC53000"/>
    <x v="5"/>
    <s v="TC53K02"/>
    <s v="GTV 일반"/>
    <s v="BM00953"/>
    <s v="GTV 슬림"/>
    <x v="1"/>
    <s v="N"/>
    <s v="Y"/>
    <m/>
    <n v="1558"/>
    <n v="1558"/>
    <n v="1558"/>
    <n v="1558"/>
    <n v="1558"/>
    <n v="1558"/>
    <n v="1558"/>
    <n v="1558"/>
    <n v="1558"/>
    <n v="1558"/>
    <n v="1558"/>
    <n v="1558"/>
  </r>
  <r>
    <x v="122"/>
    <s v="대운건설(주)"/>
    <s v="546624"/>
    <s v="전남/전북고객본부"/>
    <s v="546649"/>
    <s v="순천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30000"/>
    <n v="10714"/>
    <n v="0"/>
    <n v="0"/>
    <n v="0"/>
    <n v="0"/>
    <n v="0"/>
    <n v="0"/>
    <n v="0"/>
    <n v="0"/>
    <n v="0"/>
    <n v="0"/>
  </r>
  <r>
    <x v="122"/>
    <s v="대운건설(주)"/>
    <s v="546624"/>
    <s v="전남/전북고객본부"/>
    <s v="546649"/>
    <s v="순천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18000"/>
    <n v="6428"/>
    <n v="0"/>
    <n v="0"/>
    <n v="0"/>
    <n v="0"/>
    <n v="0"/>
    <n v="0"/>
    <n v="0"/>
    <n v="0"/>
    <n v="0"/>
    <n v="0"/>
  </r>
  <r>
    <x v="122"/>
    <s v="대운건설(주)"/>
    <s v="546624"/>
    <s v="전남/전북고객본부"/>
    <s v="546649"/>
    <s v="순천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856"/>
    <n v="856"/>
    <n v="856"/>
    <n v="856"/>
    <n v="856"/>
    <n v="856"/>
    <n v="856"/>
    <n v="856"/>
    <n v="856"/>
    <n v="856"/>
    <n v="856"/>
    <n v="856"/>
  </r>
  <r>
    <x v="122"/>
    <s v="대운건설(주)"/>
    <s v="546624"/>
    <s v="전남/전북고객본부"/>
    <s v="546649"/>
    <s v="순천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36000"/>
    <n v="12857"/>
    <n v="0"/>
    <n v="0"/>
    <n v="0"/>
    <n v="0"/>
    <n v="0"/>
    <n v="0"/>
    <n v="0"/>
    <n v="0"/>
    <n v="0"/>
    <n v="0"/>
  </r>
  <r>
    <x v="122"/>
    <s v="대운건설(주)"/>
    <s v="546624"/>
    <s v="전남/전북고객본부"/>
    <s v="546649"/>
    <s v="순천지사"/>
    <s v="TC00000"/>
    <s v="B2C"/>
    <s v="FC30000"/>
    <s v="인터넷"/>
    <s v="FC32000"/>
    <x v="11"/>
    <s v="FC32K03"/>
    <s v="홈AP"/>
    <s v="BM00236"/>
    <s v="홈허브"/>
    <x v="1"/>
    <s v="N"/>
    <s v="Y"/>
    <m/>
    <n v="0"/>
    <n v="26364"/>
    <n v="0"/>
    <n v="0"/>
    <n v="0"/>
    <n v="0"/>
    <n v="0"/>
    <n v="0"/>
    <n v="0"/>
    <n v="0"/>
    <n v="0"/>
    <n v="0"/>
  </r>
  <r>
    <x v="122"/>
    <s v="대운건설(주)"/>
    <s v="546624"/>
    <s v="전남/전북고객본부"/>
    <s v="546649"/>
    <s v="순천지사"/>
    <s v="TC00000"/>
    <s v="B2C"/>
    <s v="FC30000"/>
    <s v="인터넷"/>
    <s v="FC32000"/>
    <x v="11"/>
    <s v="FC32K03"/>
    <s v="홈AP"/>
    <s v="BM00236"/>
    <s v="홈허브"/>
    <x v="0"/>
    <s v="N"/>
    <s v="Y"/>
    <m/>
    <n v="8000"/>
    <n v="2857"/>
    <n v="0"/>
    <n v="0"/>
    <n v="0"/>
    <n v="0"/>
    <n v="0"/>
    <n v="0"/>
    <n v="0"/>
    <n v="0"/>
    <n v="0"/>
    <n v="0"/>
  </r>
  <r>
    <x v="123"/>
    <s v="대원골재산업주식회사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5784"/>
    <n v="32104"/>
    <n v="33877"/>
    <n v="33933"/>
    <n v="30558"/>
    <n v="27103"/>
    <n v="25976"/>
    <n v="24969"/>
    <n v="29829"/>
    <n v="23749"/>
    <n v="24738"/>
    <n v="30122"/>
  </r>
  <r>
    <x v="123"/>
    <s v="대원골재산업주식회사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23"/>
    <s v="대원골재산업주식회사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40"/>
    <s v="GENIE TV 비즈"/>
    <x v="0"/>
    <s v="N"/>
    <s v="Y"/>
    <m/>
    <n v="1440"/>
    <n v="1440"/>
    <n v="1440"/>
    <n v="0"/>
    <n v="0"/>
    <n v="0"/>
    <n v="0"/>
    <n v="0"/>
    <n v="0"/>
    <n v="0"/>
    <n v="0"/>
    <n v="0"/>
  </r>
  <r>
    <x v="123"/>
    <s v="대원골재산업주식회사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15120"/>
    <n v="15120"/>
    <n v="15120"/>
    <n v="15120"/>
    <n v="15120"/>
    <n v="15120"/>
    <n v="15120"/>
    <n v="15120"/>
    <n v="15120"/>
    <n v="15120"/>
    <n v="15120"/>
    <n v="15120"/>
  </r>
  <r>
    <x v="123"/>
    <s v="대원골재산업주식회사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0"/>
    <n v="0"/>
    <n v="0"/>
    <n v="14"/>
    <n v="0"/>
    <n v="0"/>
    <n v="0"/>
    <n v="0"/>
    <n v="0"/>
    <n v="0"/>
    <n v="0"/>
    <n v="0"/>
  </r>
  <r>
    <x v="123"/>
    <s v="대원골재산업주식회사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23"/>
    <s v="대원골재산업주식회사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23"/>
    <s v="대원골재산업주식회사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123"/>
    <s v="대원골재산업주식회사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123"/>
    <s v="대원골재산업주식회사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123"/>
    <s v="대원골재산업주식회사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1"/>
    <s v="N"/>
    <s v="Y"/>
    <m/>
    <n v="13637"/>
    <n v="0"/>
    <n v="0"/>
    <n v="0"/>
    <n v="0"/>
    <n v="0"/>
    <n v="0"/>
    <n v="0"/>
    <n v="0"/>
    <n v="0"/>
    <n v="0"/>
    <n v="0"/>
  </r>
  <r>
    <x v="123"/>
    <s v="대원골재산업주식회사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0655"/>
    <n v="20655"/>
    <n v="20655"/>
    <n v="20655"/>
    <n v="20655"/>
    <n v="20655"/>
    <n v="20655"/>
    <n v="20655"/>
    <n v="20655"/>
    <n v="20655"/>
    <n v="20655"/>
    <n v="20655"/>
  </r>
  <r>
    <x v="123"/>
    <s v="대원골재산업주식회사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23"/>
    <s v="대원골재산업주식회사"/>
    <s v="546517"/>
    <s v="대구/경북법인고객본부"/>
    <s v="546540"/>
    <s v="경북법인고객담당"/>
    <s v="KE00000"/>
    <s v="B2B"/>
    <s v="KE20000"/>
    <s v="Enterprise CT"/>
    <s v="KE54000"/>
    <x v="0"/>
    <s v="KEA9K02"/>
    <s v="페이퍼리스"/>
    <s v="BM10387"/>
    <s v="EDI"/>
    <x v="0"/>
    <s v="N"/>
    <s v="Y"/>
    <m/>
    <n v="3200"/>
    <n v="3200"/>
    <n v="3200"/>
    <n v="3200"/>
    <n v="3200"/>
    <n v="3200"/>
    <n v="3200"/>
    <n v="3200"/>
    <n v="3200"/>
    <n v="3200"/>
    <n v="0"/>
    <n v="0"/>
  </r>
  <r>
    <x v="123"/>
    <s v="대원골재산업주식회사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180"/>
    <n v="0"/>
    <n v="0"/>
    <n v="0"/>
    <n v="0"/>
    <n v="0"/>
  </r>
  <r>
    <x v="123"/>
    <s v="대원골재산업주식회사"/>
    <s v="540026"/>
    <s v="영업·채널본부"/>
    <s v="540033"/>
    <s v="디지털채널담당"/>
    <s v="KE00000"/>
    <s v="B2B"/>
    <s v="KE20000"/>
    <s v="Enterprise CT"/>
    <s v="KE54000"/>
    <x v="0"/>
    <s v="KE54K03"/>
    <s v="스마트메시지"/>
    <s v="BM00211"/>
    <s v="스마트메시지Plus"/>
    <x v="0"/>
    <s v="N"/>
    <s v="Y"/>
    <m/>
    <n v="3510"/>
    <n v="2688"/>
    <n v="356"/>
    <n v="398"/>
    <n v="236"/>
    <n v="562"/>
    <n v="406"/>
    <n v="844"/>
    <n v="148"/>
    <n v="252"/>
    <n v="346"/>
    <n v="352"/>
  </r>
  <r>
    <x v="124"/>
    <s v="대한동방(주)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470"/>
    <n v="7470"/>
    <n v="7470"/>
    <n v="7470"/>
    <n v="7470"/>
    <n v="7470"/>
    <n v="7470"/>
    <n v="7470"/>
    <n v="7470"/>
    <n v="7470"/>
    <n v="0"/>
    <n v="0"/>
  </r>
  <r>
    <x v="124"/>
    <s v="대한동방(주)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47455"/>
    <n v="49134"/>
    <n v="48212"/>
    <n v="50844"/>
    <n v="48376"/>
    <n v="50474"/>
    <n v="49316"/>
    <n v="48740"/>
    <n v="48307"/>
    <n v="48822"/>
    <n v="48989"/>
    <n v="50555"/>
  </r>
  <r>
    <x v="124"/>
    <s v="대한동방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120"/>
    <n v="0"/>
    <n v="0"/>
    <n v="0"/>
    <n v="0"/>
    <n v="0"/>
  </r>
  <r>
    <x v="124"/>
    <s v="대한동방(주)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24"/>
    <s v="대한동방(주)"/>
    <s v="546517"/>
    <s v="대구/경북법인고객본부"/>
    <s v="546540"/>
    <s v="경북법인고객담당"/>
    <s v="TC00000"/>
    <s v="B2C"/>
    <s v="TC60000"/>
    <s v="Customer Incubation"/>
    <s v="KEB4000"/>
    <x v="4"/>
    <s v="KEB4K03"/>
    <s v="AnyFax"/>
    <s v="BM00129"/>
    <s v="AnyFax"/>
    <x v="0"/>
    <s v="N"/>
    <s v="Y"/>
    <m/>
    <n v="0"/>
    <n v="0"/>
    <n v="0"/>
    <n v="0"/>
    <n v="0"/>
    <n v="300"/>
    <n v="0"/>
    <n v="0"/>
    <n v="0"/>
    <n v="0"/>
    <n v="0"/>
    <n v="0"/>
  </r>
  <r>
    <x v="124"/>
    <s v="대한동방(주)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6600"/>
    <n v="6600"/>
    <n v="6600"/>
    <n v="6600"/>
    <n v="6600"/>
    <n v="6600"/>
    <n v="6600"/>
    <n v="6600"/>
    <n v="6600"/>
    <n v="6600"/>
    <n v="6600"/>
    <n v="6600"/>
  </r>
  <r>
    <x v="124"/>
    <s v="대한동방(주)"/>
    <s v="546517"/>
    <s v="대구/경북법인고객본부"/>
    <s v="546540"/>
    <s v="경북법인고객담당"/>
    <s v="TC00000"/>
    <s v="B2C"/>
    <s v="TC60000"/>
    <s v="Customer Incubation"/>
    <s v="KEB4000"/>
    <x v="4"/>
    <s v="KEB4K07"/>
    <s v="홈지능망부가기타"/>
    <s v="BM00142"/>
    <s v="패스콜"/>
    <x v="0"/>
    <s v="N"/>
    <s v="Y"/>
    <m/>
    <n v="1000"/>
    <n v="1000"/>
    <n v="1072"/>
    <n v="1000"/>
    <n v="1000"/>
    <n v="1072"/>
    <n v="1000"/>
    <n v="1101"/>
    <n v="1000"/>
    <n v="1000"/>
    <n v="1072"/>
    <n v="1130"/>
  </r>
  <r>
    <x v="124"/>
    <s v="대한동방(주)"/>
    <s v="546517"/>
    <s v="대구/경북법인고객본부"/>
    <s v="546540"/>
    <s v="경북법인고객담당"/>
    <s v="TC00000"/>
    <s v="B2C"/>
    <s v="TC50000"/>
    <s v="미디어"/>
    <s v="TC51000"/>
    <x v="16"/>
    <s v="TC51K02"/>
    <s v="GTS 일반"/>
    <s v="BM00979"/>
    <s v="GTS 슬림"/>
    <x v="0"/>
    <s v="N"/>
    <s v="Y"/>
    <m/>
    <n v="3960"/>
    <n v="3960"/>
    <n v="3960"/>
    <n v="3960"/>
    <n v="3960"/>
    <n v="3960"/>
    <n v="3960"/>
    <n v="3960"/>
    <n v="3960"/>
    <n v="3960"/>
    <n v="3960"/>
    <n v="3960"/>
  </r>
  <r>
    <x v="124"/>
    <s v="대한동방(주)"/>
    <s v="546517"/>
    <s v="대구/경북법인고객본부"/>
    <s v="546540"/>
    <s v="경북법인고객담당"/>
    <s v="TC00000"/>
    <s v="B2C"/>
    <s v="TC50000"/>
    <s v="미디어"/>
    <s v="TC51000"/>
    <x v="16"/>
    <s v="TC51K02"/>
    <s v="GTS 일반"/>
    <s v="BM00505"/>
    <s v="프리미엄"/>
    <x v="0"/>
    <s v="N"/>
    <s v="Y"/>
    <m/>
    <n v="15984"/>
    <n v="15984"/>
    <n v="15984"/>
    <n v="15984"/>
    <n v="15984"/>
    <n v="15984"/>
    <n v="15984"/>
    <n v="15984"/>
    <n v="15984"/>
    <n v="15984"/>
    <n v="15984"/>
    <n v="15984"/>
  </r>
  <r>
    <x v="124"/>
    <s v="대한동방(주)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1"/>
    <s v="N"/>
    <s v="Y"/>
    <m/>
    <n v="911"/>
    <n v="911"/>
    <n v="911"/>
    <n v="911"/>
    <n v="911"/>
    <n v="911"/>
    <n v="911"/>
    <n v="911"/>
    <n v="911"/>
    <n v="911"/>
    <n v="911"/>
    <n v="911"/>
  </r>
  <r>
    <x v="124"/>
    <s v="대한동방(주)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124"/>
    <s v="대한동방(주)"/>
    <s v="546517"/>
    <s v="대구/경북법인고객본부"/>
    <s v="546540"/>
    <s v="경북법인고객담당"/>
    <s v="TC00000"/>
    <s v="B2C"/>
    <s v="TC50000"/>
    <s v="미디어"/>
    <s v="TC54000"/>
    <x v="6"/>
    <s v="TC54K01"/>
    <s v="GTV Biz"/>
    <s v="BM00940"/>
    <s v="GENIE TV 비즈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24"/>
    <s v="대한동방(주)"/>
    <s v="546517"/>
    <s v="대구/경북법인고객본부"/>
    <s v="546540"/>
    <s v="경북법인고객담당"/>
    <s v="TC00000"/>
    <s v="B2C"/>
    <s v="TC50000"/>
    <s v="미디어"/>
    <s v="TC55000"/>
    <x v="20"/>
    <s v="TC55K02"/>
    <s v="GTS PPV"/>
    <s v="BM10292"/>
    <s v="GTS 단건"/>
    <x v="0"/>
    <s v="N"/>
    <s v="Y"/>
    <m/>
    <n v="5600"/>
    <n v="8800"/>
    <n v="8700"/>
    <n v="2800"/>
    <n v="0"/>
    <n v="2800"/>
    <n v="5300"/>
    <n v="14500"/>
    <n v="2800"/>
    <n v="10000"/>
    <n v="0"/>
    <n v="8000"/>
  </r>
  <r>
    <x v="124"/>
    <s v="대한동방(주)"/>
    <s v="546517"/>
    <s v="대구/경북법인고객본부"/>
    <s v="546540"/>
    <s v="경북법인고객담당"/>
    <s v="TC00000"/>
    <s v="B2C"/>
    <s v="TC50000"/>
    <s v="미디어"/>
    <s v="TC55000"/>
    <x v="20"/>
    <s v="TC55K02"/>
    <s v="GTS PPV"/>
    <s v="BM00516"/>
    <s v="GTS 월정액"/>
    <x v="0"/>
    <s v="N"/>
    <s v="Y"/>
    <m/>
    <n v="75800"/>
    <n v="75800"/>
    <n v="75800"/>
    <n v="75800"/>
    <n v="75800"/>
    <n v="75800"/>
    <n v="75800"/>
    <n v="75800"/>
    <n v="75800"/>
    <n v="75800"/>
    <n v="75800"/>
    <n v="75800"/>
  </r>
  <r>
    <x v="124"/>
    <s v="대한동방(주)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24"/>
    <s v="대한동방(주)"/>
    <s v="546517"/>
    <s v="대구/경북법인고객본부"/>
    <s v="546540"/>
    <s v="경북법인고객담당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4701"/>
    <n v="0"/>
    <n v="972"/>
    <n v="0"/>
    <n v="17172"/>
    <n v="2280"/>
    <n v="6297"/>
    <n v="0"/>
    <n v="8562"/>
    <n v="1728"/>
    <n v="0"/>
    <n v="2112"/>
  </r>
  <r>
    <x v="124"/>
    <s v="대한동방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1520"/>
    <n v="41520"/>
    <n v="41520"/>
    <n v="41520"/>
    <n v="41520"/>
    <n v="41520"/>
    <n v="41520"/>
    <n v="41520"/>
    <n v="41520"/>
    <n v="41520"/>
    <n v="41520"/>
    <n v="41520"/>
  </r>
  <r>
    <x v="124"/>
    <s v="대한동방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56"/>
    <n v="351"/>
    <n v="88"/>
    <n v="468"/>
    <n v="449"/>
    <n v="390"/>
    <n v="468"/>
    <n v="312"/>
    <n v="371"/>
    <n v="361"/>
    <n v="234"/>
    <n v="400"/>
  </r>
  <r>
    <x v="124"/>
    <s v="대한동방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726"/>
    <n v="4233"/>
    <n v="4741"/>
    <n v="7969"/>
    <n v="3102"/>
    <n v="3015"/>
    <n v="3546"/>
    <n v="2725"/>
    <n v="4669"/>
    <n v="3131"/>
    <n v="3813"/>
    <n v="3004"/>
  </r>
  <r>
    <x v="124"/>
    <s v="대한동방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833"/>
    <n v="2184"/>
    <n v="1716"/>
    <n v="2574"/>
    <n v="1521"/>
    <n v="1638"/>
    <n v="2340"/>
    <n v="1443"/>
    <n v="1833"/>
    <n v="1677"/>
    <n v="1794"/>
    <n v="2145"/>
  </r>
  <r>
    <x v="124"/>
    <s v="대한동방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392"/>
    <n v="1986"/>
    <n v="1015"/>
    <n v="1841"/>
    <n v="1218"/>
    <n v="2080"/>
    <n v="2914"/>
    <n v="2610"/>
    <n v="2349"/>
    <n v="1773"/>
    <n v="2030"/>
    <n v="2258"/>
  </r>
  <r>
    <x v="124"/>
    <s v="대한동방(주)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124"/>
    <s v="대한동방(주)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24"/>
    <s v="대한동방(주)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24"/>
    <s v="대한동방(주)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5400"/>
    <n v="15400"/>
    <n v="15400"/>
    <n v="15400"/>
    <n v="15400"/>
    <n v="15400"/>
    <n v="15400"/>
    <n v="15400"/>
    <n v="15400"/>
    <n v="15400"/>
    <n v="15400"/>
    <n v="15400"/>
  </r>
  <r>
    <x v="124"/>
    <s v="대한동방(주)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96000"/>
    <n v="96000"/>
    <n v="96000"/>
    <n v="96000"/>
    <n v="96000"/>
    <n v="96000"/>
    <n v="96000"/>
    <n v="96000"/>
    <n v="96000"/>
    <n v="96000"/>
    <n v="96000"/>
    <n v="96000"/>
  </r>
  <r>
    <x v="124"/>
    <s v="대한동방(주)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124"/>
    <s v="대한동방(주)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735"/>
    <n v="735"/>
    <n v="735"/>
    <n v="735"/>
    <n v="735"/>
    <n v="735"/>
    <n v="735"/>
    <n v="735"/>
    <n v="735"/>
    <n v="735"/>
    <n v="745"/>
    <n v="0"/>
  </r>
  <r>
    <x v="124"/>
    <s v="대한동방(주)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405000"/>
    <n v="405000"/>
    <n v="405000"/>
    <n v="405000"/>
    <n v="405000"/>
    <n v="405000"/>
    <n v="405000"/>
    <n v="405000"/>
    <n v="405000"/>
    <n v="405000"/>
    <n v="405000"/>
    <n v="405000"/>
  </r>
  <r>
    <x v="124"/>
    <s v="대한동방(주)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137700"/>
    <n v="137700"/>
    <n v="137700"/>
    <n v="137700"/>
    <n v="137700"/>
    <n v="137700"/>
    <n v="137700"/>
    <n v="137700"/>
    <n v="137700"/>
    <n v="137700"/>
    <n v="137700"/>
    <n v="137700"/>
  </r>
  <r>
    <x v="124"/>
    <s v="대한동방(주)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24"/>
    <s v="대한동방(주)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10259"/>
    <s v="안심 플러스"/>
    <x v="0"/>
    <s v="N"/>
    <s v="Y"/>
    <m/>
    <n v="1050"/>
    <n v="1050"/>
    <n v="1050"/>
    <n v="990"/>
    <n v="990"/>
    <n v="1500"/>
    <n v="1500"/>
    <n v="1500"/>
    <n v="1500"/>
    <n v="1500"/>
    <n v="1500"/>
    <n v="1500"/>
  </r>
  <r>
    <x v="124"/>
    <s v="대한동방(주)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984"/>
    <s v="오피스팩 슬림 올레"/>
    <x v="0"/>
    <s v="N"/>
    <s v="Y"/>
    <m/>
    <n v="35000"/>
    <n v="35000"/>
    <n v="35000"/>
    <n v="35000"/>
    <n v="35000"/>
    <n v="35000"/>
    <n v="35000"/>
    <n v="35000"/>
    <n v="35000"/>
    <n v="35000"/>
    <n v="35000"/>
    <n v="35000"/>
  </r>
  <r>
    <x v="124"/>
    <s v="대한동방(주)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13600"/>
    <n v="13600"/>
    <n v="13600"/>
    <n v="13600"/>
    <n v="13600"/>
    <n v="13600"/>
    <n v="13600"/>
    <n v="13600"/>
    <n v="13600"/>
    <n v="13600"/>
    <n v="13390"/>
    <n v="13390"/>
  </r>
  <r>
    <x v="124"/>
    <s v="대한동방(주)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125"/>
    <s v="더케이호텔앤리조트㈜"/>
    <s v="545988"/>
    <s v="강남고객본부"/>
    <s v="546008"/>
    <s v="강남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0"/>
    <n v="0"/>
    <n v="7070"/>
    <n v="7070"/>
    <n v="7070"/>
    <n v="7070"/>
    <n v="7070"/>
    <n v="0"/>
    <n v="0"/>
  </r>
  <r>
    <x v="125"/>
    <s v="더케이호텔앤리조트㈜"/>
    <s v="545988"/>
    <s v="강남고객본부"/>
    <s v="546008"/>
    <s v="강남지사"/>
    <s v="KE00000"/>
    <s v="B2B"/>
    <s v="KE20000"/>
    <s v="Enterprise CT"/>
    <s v="KE27000"/>
    <x v="1"/>
    <s v="KE28K04"/>
    <s v="Flexline"/>
    <s v="BM10282"/>
    <s v="FlexLine"/>
    <x v="0"/>
    <s v="Y"/>
    <s v="Y"/>
    <m/>
    <n v="891000"/>
    <n v="527000"/>
    <n v="527000"/>
    <n v="527000"/>
    <n v="527000"/>
    <n v="527000"/>
    <n v="527000"/>
    <n v="527000"/>
    <n v="527000"/>
    <n v="527000"/>
    <n v="527000"/>
    <n v="499900"/>
  </r>
  <r>
    <x v="125"/>
    <s v="더케이호텔앤리조트㈜"/>
    <s v="545988"/>
    <s v="강남고객본부"/>
    <s v="546008"/>
    <s v="강남지사"/>
    <s v="KE00000"/>
    <s v="B2B"/>
    <s v="KE20000"/>
    <s v="Enterprise CT"/>
    <s v="KE52000"/>
    <x v="2"/>
    <s v="KE52K02"/>
    <s v="IP-Centrex"/>
    <s v="BM00205"/>
    <s v="기업인터넷전화Centrex"/>
    <x v="1"/>
    <s v="Y"/>
    <s v="Y"/>
    <m/>
    <n v="170000"/>
    <n v="0"/>
    <n v="0"/>
    <n v="0"/>
    <n v="0"/>
    <n v="0"/>
    <n v="0"/>
    <n v="0"/>
    <n v="0"/>
    <n v="0"/>
    <n v="0"/>
    <n v="0"/>
  </r>
  <r>
    <x v="125"/>
    <s v="더케이호텔앤리조트㈜"/>
    <s v="545988"/>
    <s v="강남고객본부"/>
    <s v="546008"/>
    <s v="강남지사"/>
    <s v="KE00000"/>
    <s v="B2B"/>
    <s v="KE20000"/>
    <s v="Enterprise CT"/>
    <s v="KE52000"/>
    <x v="2"/>
    <s v="KE52K02"/>
    <s v="IP-Centrex"/>
    <s v="BM00205"/>
    <s v="기업인터넷전화Centrex"/>
    <x v="0"/>
    <s v="Y"/>
    <s v="Y"/>
    <m/>
    <n v="109445"/>
    <n v="104061"/>
    <n v="94017"/>
    <n v="33037"/>
    <n v="-3111"/>
    <n v="18556"/>
    <n v="73387"/>
    <n v="70255"/>
    <n v="69237"/>
    <n v="67288"/>
    <n v="66337"/>
    <n v="40353"/>
  </r>
  <r>
    <x v="125"/>
    <s v="더케이호텔앤리조트㈜"/>
    <s v="545988"/>
    <s v="강남고객본부"/>
    <s v="546008"/>
    <s v="강남지사"/>
    <s v="KE00000"/>
    <s v="B2B"/>
    <s v="KE20000"/>
    <s v="Enterprise CT"/>
    <s v="KE51000"/>
    <x v="15"/>
    <s v="KE51K01"/>
    <s v="구내교환"/>
    <s v="BM00188"/>
    <s v="PRI LM통화"/>
    <x v="0"/>
    <s v="N"/>
    <s v="Y"/>
    <m/>
    <n v="259"/>
    <n v="0"/>
    <n v="0"/>
    <n v="0"/>
    <n v="0"/>
    <n v="0"/>
    <n v="0"/>
    <n v="0"/>
    <n v="0"/>
    <n v="0"/>
    <n v="0"/>
    <n v="0"/>
  </r>
  <r>
    <x v="125"/>
    <s v="더케이호텔앤리조트㈜"/>
    <s v="545988"/>
    <s v="강남고객본부"/>
    <s v="546008"/>
    <s v="강남지사"/>
    <s v="KE00000"/>
    <s v="B2B"/>
    <s v="KE20000"/>
    <s v="Enterprise CT"/>
    <s v="KE51000"/>
    <x v="15"/>
    <s v="KE51K01"/>
    <s v="구내교환"/>
    <s v="BM00171"/>
    <s v="구내교환DOD국선"/>
    <x v="0"/>
    <s v="N"/>
    <s v="Y"/>
    <m/>
    <n v="90"/>
    <n v="0"/>
    <n v="0"/>
    <n v="0"/>
    <n v="0"/>
    <n v="0"/>
    <n v="0"/>
    <n v="0"/>
    <n v="0"/>
    <n v="0"/>
    <n v="0"/>
    <n v="0"/>
  </r>
  <r>
    <x v="125"/>
    <s v="더케이호텔앤리조트㈜"/>
    <s v="545988"/>
    <s v="강남고객본부"/>
    <s v="546008"/>
    <s v="강남지사"/>
    <s v="KE00000"/>
    <s v="B2B"/>
    <s v="KE20000"/>
    <s v="Enterprise CT"/>
    <s v="KE26000"/>
    <x v="26"/>
    <s v="KE26K01"/>
    <s v="시내외전용회선"/>
    <s v="BM00285"/>
    <s v="저속도회선"/>
    <x v="0"/>
    <s v="N"/>
    <s v="Y"/>
    <m/>
    <n v="-3043.95"/>
    <n v="0"/>
    <n v="0"/>
    <n v="0"/>
    <n v="0"/>
    <n v="0"/>
    <n v="0"/>
    <n v="0"/>
    <n v="0"/>
    <n v="0"/>
    <n v="0"/>
    <n v="0"/>
  </r>
  <r>
    <x v="125"/>
    <s v="더케이호텔앤리조트㈜"/>
    <s v="545988"/>
    <s v="강남고객본부"/>
    <s v="546008"/>
    <s v="강남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25"/>
    <s v="더케이호텔앤리조트㈜"/>
    <s v="545988"/>
    <s v="강남고객본부"/>
    <s v="546008"/>
    <s v="강남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65"/>
    <n v="0"/>
    <n v="0"/>
    <n v="0"/>
    <n v="0"/>
    <n v="0"/>
    <n v="0"/>
    <n v="0"/>
    <n v="0"/>
    <n v="0"/>
    <n v="0"/>
    <n v="0"/>
  </r>
  <r>
    <x v="125"/>
    <s v="더케이호텔앤리조트㈜"/>
    <s v="545988"/>
    <s v="강남고객본부"/>
    <s v="546008"/>
    <s v="강남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0419"/>
    <n v="5200"/>
    <n v="5200"/>
    <n v="0"/>
    <n v="0"/>
    <n v="5200"/>
    <n v="5200"/>
    <n v="5200"/>
    <n v="5200"/>
    <n v="5200"/>
    <n v="5200"/>
    <n v="3019"/>
  </r>
  <r>
    <x v="125"/>
    <s v="더케이호텔앤리조트㈜"/>
    <s v="545988"/>
    <s v="강남고객본부"/>
    <s v="546008"/>
    <s v="강남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29091"/>
    <n v="0"/>
    <n v="0"/>
    <n v="0"/>
    <n v="0"/>
    <n v="0"/>
    <n v="0"/>
    <n v="0"/>
    <n v="0"/>
    <n v="0"/>
    <n v="0"/>
    <n v="0"/>
  </r>
  <r>
    <x v="125"/>
    <s v="더케이호텔앤리조트㈜"/>
    <s v="545988"/>
    <s v="강남고객본부"/>
    <s v="546008"/>
    <s v="강남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872"/>
    <n v="1521"/>
    <n v="351"/>
    <n v="0"/>
    <n v="0"/>
    <n v="722"/>
    <n v="156"/>
    <n v="0"/>
    <n v="0"/>
    <n v="156"/>
    <n v="39"/>
    <n v="39"/>
  </r>
  <r>
    <x v="125"/>
    <s v="더케이호텔앤리조트㈜"/>
    <s v="545988"/>
    <s v="강남고객본부"/>
    <s v="546008"/>
    <s v="강남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739"/>
    <n v="0"/>
    <n v="188"/>
    <n v="0"/>
    <n v="0"/>
    <n v="0"/>
    <n v="0"/>
    <n v="0"/>
    <n v="0"/>
    <n v="0"/>
    <n v="87"/>
    <n v="594"/>
  </r>
  <r>
    <x v="125"/>
    <s v="더케이호텔앤리조트㈜"/>
    <s v="545988"/>
    <s v="강남고객본부"/>
    <s v="546008"/>
    <s v="강남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234"/>
    <n v="195"/>
    <n v="0"/>
    <n v="0"/>
    <n v="0"/>
    <n v="0"/>
    <n v="78"/>
    <n v="0"/>
    <n v="0"/>
    <n v="0"/>
    <n v="0"/>
  </r>
  <r>
    <x v="125"/>
    <s v="더케이호텔앤리조트㈜"/>
    <s v="545988"/>
    <s v="강남고객본부"/>
    <s v="546008"/>
    <s v="강남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90"/>
    <n v="0"/>
    <n v="0"/>
    <n v="0"/>
    <n v="0"/>
    <n v="0"/>
    <n v="0"/>
    <n v="0"/>
    <n v="0"/>
    <n v="0"/>
    <n v="0"/>
    <n v="0"/>
  </r>
  <r>
    <x v="125"/>
    <s v="더케이호텔앤리조트㈜"/>
    <s v="545988"/>
    <s v="강남고객본부"/>
    <s v="546008"/>
    <s v="강남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484"/>
    <n v="0"/>
    <n v="0"/>
    <n v="0"/>
    <n v="0"/>
    <n v="0"/>
    <n v="0"/>
    <n v="0"/>
    <n v="0"/>
    <n v="0"/>
    <n v="0"/>
    <n v="0"/>
  </r>
  <r>
    <x v="125"/>
    <s v="더케이호텔앤리조트㈜"/>
    <s v="545988"/>
    <s v="강남고객본부"/>
    <s v="546008"/>
    <s v="강남지사"/>
    <s v="TC00000"/>
    <s v="B2C"/>
    <s v="FC30000"/>
    <s v="인터넷"/>
    <s v="FC31000"/>
    <x v="10"/>
    <s v="FC31K02"/>
    <s v="MeGA"/>
    <s v="BM00217"/>
    <s v="인터넷 슬림 오피스"/>
    <x v="1"/>
    <s v="N"/>
    <s v="Y"/>
    <m/>
    <n v="50000"/>
    <n v="0"/>
    <n v="0"/>
    <n v="0"/>
    <n v="0"/>
    <n v="0"/>
    <n v="0"/>
    <n v="0"/>
    <n v="0"/>
    <n v="0"/>
    <n v="0"/>
    <n v="0"/>
  </r>
  <r>
    <x v="125"/>
    <s v="더케이호텔앤리조트㈜"/>
    <s v="545988"/>
    <s v="강남고객본부"/>
    <s v="546008"/>
    <s v="강남지사"/>
    <s v="TC00000"/>
    <s v="B2C"/>
    <s v="FC30000"/>
    <s v="인터넷"/>
    <s v="FC31000"/>
    <x v="10"/>
    <s v="FC31K02"/>
    <s v="MeGA"/>
    <s v="BM00217"/>
    <s v="인터넷 슬림 오피스"/>
    <x v="0"/>
    <s v="N"/>
    <s v="Y"/>
    <m/>
    <n v="27801"/>
    <n v="0"/>
    <n v="0"/>
    <n v="0"/>
    <n v="0"/>
    <n v="0"/>
    <n v="0"/>
    <n v="0"/>
    <n v="0"/>
    <n v="0"/>
    <n v="0"/>
    <n v="0"/>
  </r>
  <r>
    <x v="125"/>
    <s v="더케이호텔앤리조트㈜"/>
    <s v="546024"/>
    <s v="강남법인고객본부"/>
    <s v="546058"/>
    <s v="서울남부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273"/>
    <n v="2364"/>
    <n v="2172"/>
    <n v="0"/>
    <n v="0"/>
    <n v="0"/>
    <n v="0"/>
    <n v="0"/>
  </r>
  <r>
    <x v="125"/>
    <s v="더케이호텔앤리조트㈜"/>
    <s v="546024"/>
    <s v="강남법인고객본부"/>
    <s v="546058"/>
    <s v="서울남부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Y"/>
    <s v="Y"/>
    <m/>
    <n v="0"/>
    <n v="0"/>
    <n v="0"/>
    <n v="0"/>
    <n v="0"/>
    <n v="0"/>
    <n v="0"/>
    <n v="0"/>
    <n v="0"/>
    <n v="0"/>
    <n v="0"/>
    <n v="0"/>
  </r>
  <r>
    <x v="125"/>
    <s v="더케이호텔앤리조트㈜"/>
    <s v="546024"/>
    <s v="강남법인고객본부"/>
    <s v="546058"/>
    <s v="서울남부법인고객담당"/>
    <s v="TC00000"/>
    <s v="B2C"/>
    <s v="TC60000"/>
    <s v="Customer Incubation"/>
    <s v="KEB4000"/>
    <x v="4"/>
    <s v="KEB4K01"/>
    <s v="1541콜렉트콜"/>
    <s v="BM00126"/>
    <s v="1541콜렉트콜"/>
    <x v="0"/>
    <s v="N"/>
    <s v="Y"/>
    <m/>
    <n v="0"/>
    <n v="0"/>
    <n v="0"/>
    <n v="0"/>
    <n v="0"/>
    <n v="0"/>
    <n v="0"/>
    <n v="0"/>
    <n v="0"/>
    <n v="0"/>
    <n v="0"/>
    <n v="0"/>
  </r>
  <r>
    <x v="125"/>
    <s v="더케이호텔앤리조트㈜"/>
    <s v="546024"/>
    <s v="강남법인고객본부"/>
    <s v="546058"/>
    <s v="서울남부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2435"/>
    <n v="-978"/>
    <n v="-995"/>
    <n v="-1021"/>
    <n v="-1037"/>
    <n v="-1374"/>
    <n v="-1110"/>
    <n v="-1132"/>
    <n v="-1145"/>
    <n v="-1120"/>
    <n v="-1106"/>
    <n v="-1129"/>
  </r>
  <r>
    <x v="125"/>
    <s v="더케이호텔앤리조트㈜"/>
    <s v="546024"/>
    <s v="강남법인고객본부"/>
    <s v="546058"/>
    <s v="서울남부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1660"/>
    <n v="1760"/>
    <n v="647"/>
    <n v="723"/>
    <n v="545"/>
    <n v="1085"/>
    <n v="545"/>
    <n v="545"/>
    <n v="594"/>
    <n v="767"/>
    <n v="767"/>
    <n v="767"/>
  </r>
  <r>
    <x v="125"/>
    <s v="더케이호텔앤리조트㈜"/>
    <s v="546024"/>
    <s v="강남법인고객본부"/>
    <s v="546058"/>
    <s v="서울남부법인고객담당"/>
    <s v="TC00000"/>
    <s v="B2C"/>
    <s v="MB10000"/>
    <s v="무선"/>
    <s v="MB1G000"/>
    <x v="14"/>
    <s v="MB1GK11"/>
    <s v="5G 통화부가"/>
    <s v="BM10415"/>
    <s v="5G 듀얼번호Lite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25"/>
    <s v="더케이호텔앤리조트㈜"/>
    <s v="546024"/>
    <s v="강남법인고객본부"/>
    <s v="546058"/>
    <s v="서울남부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181179.823"/>
    <n v="186153.375"/>
    <n v="197311.924"/>
    <n v="185289.924"/>
    <n v="185245.924"/>
    <n v="181787.924"/>
    <n v="182090.924"/>
    <n v="187969.226"/>
    <n v="203224.008"/>
    <n v="204587.97700000001"/>
    <n v="204815.008"/>
    <n v="205050.005"/>
  </r>
  <r>
    <x v="125"/>
    <s v="더케이호텔앤리조트㈜"/>
    <s v="546024"/>
    <s v="강남법인고객본부"/>
    <s v="546058"/>
    <s v="서울남부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17159.886999999999"/>
    <n v="19790.893"/>
    <n v="20002.842000000001"/>
    <n v="20002.842000000001"/>
    <n v="20002.842000000001"/>
    <n v="20002.842000000001"/>
    <n v="20002.842000000001"/>
    <n v="20002.842000000001"/>
    <n v="20002.842000000001"/>
    <n v="20002.842000000001"/>
    <n v="20002.842000000001"/>
    <n v="20002.842000000001"/>
  </r>
  <r>
    <x v="125"/>
    <s v="더케이호텔앤리조트㈜"/>
    <s v="546024"/>
    <s v="강남법인고객본부"/>
    <s v="546058"/>
    <s v="서울남부법인고객담당"/>
    <s v="TC00000"/>
    <s v="B2C"/>
    <s v="FC10000"/>
    <s v="유선통화"/>
    <s v="FC16000"/>
    <x v="12"/>
    <s v="FC16K07"/>
    <s v="국제SMS"/>
    <s v="BM00254"/>
    <s v="국제SMS"/>
    <x v="0"/>
    <s v="N"/>
    <s v="Y"/>
    <m/>
    <n v="0"/>
    <n v="0"/>
    <n v="0"/>
    <n v="0"/>
    <n v="0"/>
    <n v="0"/>
    <n v="0"/>
    <n v="0"/>
    <n v="100"/>
    <n v="0"/>
    <n v="0"/>
    <n v="0"/>
  </r>
  <r>
    <x v="125"/>
    <s v="더케이호텔앤리조트㈜"/>
    <s v="545784"/>
    <s v="강북/강원고객본부"/>
    <s v="545822"/>
    <s v="구리지사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0"/>
    <n v="0"/>
    <n v="0"/>
    <n v="0"/>
    <n v="0"/>
    <n v="0"/>
    <n v="0"/>
    <n v="0"/>
    <n v="130"/>
    <n v="0"/>
    <n v="0"/>
    <n v="0"/>
  </r>
  <r>
    <x v="125"/>
    <s v="더케이호텔앤리조트㈜"/>
    <s v="545784"/>
    <s v="강북/강원고객본부"/>
    <s v="545822"/>
    <s v="구리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0"/>
    <n v="0"/>
    <n v="0"/>
    <n v="0"/>
    <n v="-1600"/>
    <n v="-1600"/>
    <n v="-1600"/>
    <n v="-1600"/>
    <n v="-1600"/>
    <n v="-1600"/>
    <n v="-1600"/>
    <n v="-1600"/>
  </r>
  <r>
    <x v="125"/>
    <s v="더케이호텔앤리조트㈜"/>
    <s v="546483"/>
    <s v="대구/경북고객본부"/>
    <s v="546508"/>
    <s v="경북동부지사"/>
    <s v="KE00000"/>
    <s v="B2B"/>
    <s v="KE20000"/>
    <s v="Enterprise CT"/>
    <s v="KE27000"/>
    <x v="1"/>
    <s v="KE27K07"/>
    <s v="GiGA Office"/>
    <s v="BM00911"/>
    <s v="GiGA office Compact"/>
    <x v="0"/>
    <s v="N"/>
    <s v="Y"/>
    <m/>
    <n v="0"/>
    <n v="0"/>
    <n v="0"/>
    <n v="0"/>
    <n v="500000"/>
    <n v="500000"/>
    <n v="500000"/>
    <n v="500000"/>
    <n v="500000"/>
    <n v="500000"/>
    <n v="500000"/>
    <n v="500000"/>
  </r>
  <r>
    <x v="125"/>
    <s v="더케이호텔앤리조트㈜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0"/>
    <n v="0"/>
    <n v="0"/>
    <n v="0"/>
    <n v="128372"/>
    <n v="107939"/>
    <n v="131751"/>
    <n v="122815"/>
    <n v="123078"/>
    <n v="158551"/>
    <n v="146228"/>
    <n v="125264"/>
  </r>
  <r>
    <x v="125"/>
    <s v="더케이호텔앤리조트㈜"/>
    <s v="546483"/>
    <s v="대구/경북고객본부"/>
    <s v="546508"/>
    <s v="경북동부지사"/>
    <s v="KE00000"/>
    <s v="B2B"/>
    <s v="KE20000"/>
    <s v="Enterprise CT"/>
    <s v="KE51000"/>
    <x v="15"/>
    <s v="KE51K01"/>
    <s v="구내교환"/>
    <s v="BM00170"/>
    <s v="구내교환DID국선"/>
    <x v="0"/>
    <s v="N"/>
    <s v="Y"/>
    <m/>
    <n v="0"/>
    <n v="0"/>
    <n v="0"/>
    <n v="0"/>
    <n v="64000"/>
    <n v="64000"/>
    <n v="64000"/>
    <n v="64000"/>
    <n v="64000"/>
    <n v="64000"/>
    <n v="64000"/>
    <n v="64000"/>
  </r>
  <r>
    <x v="125"/>
    <s v="더케이호텔앤리조트㈜"/>
    <s v="546483"/>
    <s v="대구/경북고객본부"/>
    <s v="546508"/>
    <s v="경북동부지사"/>
    <s v="KE00000"/>
    <s v="B2B"/>
    <s v="KE20000"/>
    <s v="Enterprise CT"/>
    <s v="KE51000"/>
    <x v="15"/>
    <s v="KE51K01"/>
    <s v="구내교환"/>
    <s v="BM00171"/>
    <s v="구내교환DOD국선"/>
    <x v="0"/>
    <s v="N"/>
    <s v="Y"/>
    <m/>
    <n v="0"/>
    <n v="0"/>
    <n v="0"/>
    <n v="0"/>
    <n v="161400"/>
    <n v="161400"/>
    <n v="161400"/>
    <n v="161400"/>
    <n v="161400"/>
    <n v="161400"/>
    <n v="161400"/>
    <n v="161400"/>
  </r>
  <r>
    <x v="125"/>
    <s v="더케이호텔앤리조트㈜"/>
    <s v="546483"/>
    <s v="대구/경북고객본부"/>
    <s v="546508"/>
    <s v="경북동부지사"/>
    <s v="KE00000"/>
    <s v="B2B"/>
    <s v="KE20000"/>
    <s v="Enterprise CT"/>
    <s v="KE51000"/>
    <x v="15"/>
    <s v="KE51K01"/>
    <s v="구내교환"/>
    <s v="BM00179"/>
    <s v="제2종ISDN(30채널)"/>
    <x v="0"/>
    <s v="N"/>
    <s v="Y"/>
    <m/>
    <n v="0"/>
    <n v="0"/>
    <n v="0"/>
    <n v="0"/>
    <n v="120312"/>
    <n v="120078"/>
    <n v="120312"/>
    <n v="120312"/>
    <n v="120000"/>
    <n v="120117"/>
    <n v="120000"/>
    <n v="120039"/>
  </r>
  <r>
    <x v="125"/>
    <s v="더케이호텔앤리조트㈜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39"/>
    <n v="0"/>
    <n v="0"/>
    <n v="0"/>
    <n v="0"/>
    <n v="0"/>
    <n v="0"/>
  </r>
  <r>
    <x v="125"/>
    <s v="더케이호텔앤리조트㈜"/>
    <s v="546483"/>
    <s v="대구/경북고객본부"/>
    <s v="546508"/>
    <s v="경북동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0"/>
    <n v="0"/>
    <n v="0"/>
    <n v="0"/>
    <n v="17800"/>
    <n v="17800"/>
    <n v="17800"/>
    <n v="17800"/>
    <n v="17800"/>
    <n v="17800"/>
    <n v="17800"/>
    <n v="17800"/>
  </r>
  <r>
    <x v="125"/>
    <s v="더케이호텔앤리조트㈜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0"/>
    <n v="0"/>
    <n v="0"/>
    <n v="0"/>
    <n v="32400"/>
    <n v="32400"/>
    <n v="32400"/>
    <n v="32400"/>
    <n v="32400"/>
    <n v="32400"/>
    <n v="32400"/>
    <n v="32400"/>
  </r>
  <r>
    <x v="125"/>
    <s v="더케이호텔앤리조트㈜"/>
    <s v="546483"/>
    <s v="대구/경북고객본부"/>
    <s v="546508"/>
    <s v="경북동부지사"/>
    <s v="TC00000"/>
    <s v="B2C"/>
    <s v="TC50000"/>
    <s v="미디어"/>
    <s v="TC54000"/>
    <x v="6"/>
    <s v="TC54K01"/>
    <s v="GTV Biz"/>
    <s v="BM00940"/>
    <s v="GENIE TV 비즈"/>
    <x v="0"/>
    <s v="N"/>
    <s v="Y"/>
    <m/>
    <n v="0"/>
    <n v="0"/>
    <n v="0"/>
    <n v="0"/>
    <n v="7200"/>
    <n v="7200"/>
    <n v="7200"/>
    <n v="7200"/>
    <n v="7200"/>
    <n v="7200"/>
    <n v="7200"/>
    <n v="7200"/>
  </r>
  <r>
    <x v="125"/>
    <s v="더케이호텔앤리조트㈜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0"/>
    <n v="0"/>
    <n v="0"/>
    <n v="0"/>
    <n v="83390"/>
    <n v="83390"/>
    <n v="83390"/>
    <n v="83390"/>
    <n v="83390"/>
    <n v="83390"/>
    <n v="83390"/>
    <n v="83390"/>
  </r>
  <r>
    <x v="125"/>
    <s v="더케이호텔앤리조트㈜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2888"/>
    <n v="2028"/>
    <n v="2067"/>
    <n v="2223"/>
    <n v="2145"/>
    <n v="1716"/>
    <n v="2028"/>
    <n v="2418"/>
  </r>
  <r>
    <x v="125"/>
    <s v="더케이호텔앤리조트㈜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633"/>
    <n v="870"/>
    <n v="406"/>
    <n v="1180"/>
    <n v="1039"/>
    <n v="1170"/>
    <n v="507"/>
    <n v="1211"/>
  </r>
  <r>
    <x v="125"/>
    <s v="더케이호텔앤리조트㈜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0"/>
    <n v="78"/>
    <n v="78"/>
    <n v="0"/>
    <n v="39"/>
    <n v="0"/>
    <n v="0"/>
    <n v="0"/>
  </r>
  <r>
    <x v="125"/>
    <s v="더케이호텔앤리조트㈜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0"/>
    <n v="29"/>
    <n v="0"/>
    <n v="0"/>
    <n v="0"/>
    <n v="0"/>
    <n v="0"/>
  </r>
  <r>
    <x v="125"/>
    <s v="더케이호텔앤리조트㈜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0"/>
    <n v="0"/>
    <n v="0"/>
    <n v="0"/>
    <n v="40000"/>
    <n v="40000"/>
    <n v="40000"/>
    <n v="40000"/>
    <n v="40000"/>
    <n v="40000"/>
    <n v="40000"/>
    <n v="40000"/>
  </r>
  <r>
    <x v="125"/>
    <s v="더케이호텔앤리조트㈜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0"/>
    <n v="0"/>
    <n v="0"/>
    <n v="0"/>
    <n v="22950"/>
    <n v="22950"/>
    <n v="22950"/>
    <n v="22950"/>
    <n v="22950"/>
    <n v="22950"/>
    <n v="22950"/>
    <n v="22950"/>
  </r>
  <r>
    <x v="125"/>
    <s v="더케이호텔앤리조트㈜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17"/>
    <s v="인터넷 슬림 오피스"/>
    <x v="0"/>
    <s v="N"/>
    <s v="Y"/>
    <m/>
    <n v="0"/>
    <n v="0"/>
    <n v="0"/>
    <n v="0"/>
    <n v="95760"/>
    <n v="95760"/>
    <n v="95760"/>
    <n v="95760"/>
    <n v="95760"/>
    <n v="95760"/>
    <n v="95760"/>
    <n v="95760"/>
  </r>
  <r>
    <x v="125"/>
    <s v="더케이호텔앤리조트㈜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3"/>
    <s v="인터넷 슬림 프리미엄"/>
    <x v="0"/>
    <s v="N"/>
    <s v="Y"/>
    <m/>
    <n v="0"/>
    <n v="0"/>
    <n v="0"/>
    <n v="0"/>
    <n v="22950"/>
    <n v="22950"/>
    <n v="22950"/>
    <n v="22950"/>
    <n v="22950"/>
    <n v="22950"/>
    <n v="22950"/>
    <n v="22950"/>
  </r>
  <r>
    <x v="125"/>
    <s v="더케이호텔앤리조트㈜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0"/>
    <n v="0"/>
    <n v="0"/>
    <n v="0"/>
    <n v="3700"/>
    <n v="3700"/>
    <n v="3700"/>
    <n v="3700"/>
    <n v="3700"/>
    <n v="3700"/>
    <n v="3700"/>
    <n v="3700"/>
  </r>
  <r>
    <x v="125"/>
    <s v="더케이호텔앤리조트㈜"/>
    <s v="546314"/>
    <s v="부산/경남고객본부"/>
    <s v="546339"/>
    <s v="서부산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0"/>
    <n v="0"/>
    <n v="0"/>
    <n v="0"/>
    <n v="5200"/>
    <n v="5200"/>
    <n v="5200"/>
    <n v="5200"/>
    <n v="5200"/>
    <n v="5200"/>
    <n v="5200"/>
    <n v="5200"/>
  </r>
  <r>
    <x v="125"/>
    <s v="더케이호텔앤리조트㈜"/>
    <s v="546148"/>
    <s v="서부고객본부"/>
    <s v="546173"/>
    <s v="강서지사"/>
    <s v="KE00000"/>
    <s v="B2B"/>
    <s v="KE20000"/>
    <s v="Enterprise CT"/>
    <s v="KE26000"/>
    <x v="26"/>
    <s v="KE26K01"/>
    <s v="시내외전용회선"/>
    <s v="BM00285"/>
    <s v="저속도회선"/>
    <x v="0"/>
    <s v="N"/>
    <s v="Y"/>
    <m/>
    <n v="-1639.05"/>
    <n v="0"/>
    <n v="0"/>
    <n v="0"/>
    <n v="0"/>
    <n v="0"/>
    <n v="0"/>
    <n v="0"/>
    <n v="0"/>
    <n v="0"/>
    <n v="0"/>
    <n v="0"/>
  </r>
  <r>
    <x v="126"/>
    <s v="동국대학교경주캠퍼스산학협력단"/>
    <s v="540238"/>
    <s v="법인사업본부"/>
    <s v="540238"/>
    <s v="(자체)법인사업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420"/>
    <n v="0"/>
    <n v="0"/>
    <n v="0"/>
    <n v="0"/>
    <n v="0"/>
    <n v="0"/>
    <n v="0"/>
    <n v="0"/>
  </r>
  <r>
    <x v="127"/>
    <s v="동명교통(주)"/>
    <s v="545834"/>
    <s v="강북/강원법인고객본부"/>
    <s v="545851"/>
    <s v="북부법인고객1담당"/>
    <s v="KE00000"/>
    <s v="B2B"/>
    <s v="KE20000"/>
    <s v="Enterprise CT"/>
    <s v="KEA5000"/>
    <x v="19"/>
    <s v="KEA5K04"/>
    <s v="IoT원격관제"/>
    <s v="BM01050"/>
    <s v="IoT원격관제LTE"/>
    <x v="0"/>
    <s v="N"/>
    <s v="Y"/>
    <m/>
    <n v="5000"/>
    <n v="5000"/>
    <n v="5000"/>
    <n v="5000"/>
    <n v="5000"/>
    <n v="5000"/>
    <n v="5000"/>
    <n v="5000"/>
    <n v="5000"/>
    <n v="5000"/>
    <n v="5000"/>
    <n v="5000"/>
  </r>
  <r>
    <x v="127"/>
    <s v="동명교통(주)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27"/>
    <s v="동명교통(주)"/>
    <s v="546517"/>
    <s v="대구/경북법인고객본부"/>
    <s v="546517"/>
    <s v="(자체)대구/경북법인고객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7070"/>
    <n v="7070"/>
    <n v="7070"/>
    <n v="7070"/>
    <n v="7070"/>
    <n v="7070"/>
    <n v="7070"/>
    <n v="7070"/>
    <n v="7070"/>
    <n v="7070"/>
    <n v="0"/>
    <n v="0"/>
  </r>
  <r>
    <x v="127"/>
    <s v="동명교통(주)"/>
    <s v="546517"/>
    <s v="대구/경북법인고객본부"/>
    <s v="546517"/>
    <s v="(자체)대구/경북법인고객본부"/>
    <s v="TC00000"/>
    <s v="B2C"/>
    <s v="MB10000"/>
    <s v="무선"/>
    <s v="MB11000"/>
    <x v="13"/>
    <s v="MB11K01"/>
    <s v="3G 트래픽"/>
    <s v="BM00757"/>
    <s v="3G 정보료"/>
    <x v="0"/>
    <s v="N"/>
    <s v="Y"/>
    <m/>
    <n v="-50"/>
    <n v="0"/>
    <n v="0"/>
    <n v="-53"/>
    <n v="0"/>
    <n v="0"/>
    <n v="0"/>
    <n v="0"/>
    <n v="0"/>
    <n v="0"/>
    <n v="0"/>
    <n v="0"/>
  </r>
  <r>
    <x v="127"/>
    <s v="동명교통(주)"/>
    <s v="546517"/>
    <s v="대구/경북법인고객본부"/>
    <s v="546517"/>
    <s v="(자체)대구/경북법인고객본부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100"/>
    <n v="0"/>
    <n v="0"/>
    <n v="100"/>
    <n v="0"/>
    <n v="0"/>
    <n v="0"/>
    <n v="0"/>
    <n v="0"/>
    <n v="0"/>
    <n v="0"/>
    <n v="0"/>
  </r>
  <r>
    <x v="127"/>
    <s v="동명교통(주)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25468.735000000001"/>
    <n v="25468.735000000001"/>
    <n v="25468.735000000001"/>
    <n v="25443.873"/>
    <n v="38190"/>
    <n v="0"/>
    <n v="0"/>
    <n v="0"/>
    <n v="0"/>
    <n v="0"/>
    <n v="0"/>
    <n v="0"/>
  </r>
  <r>
    <x v="127"/>
    <s v="동명교통(주)"/>
    <s v="546517"/>
    <s v="대구/경북법인고객본부"/>
    <s v="546540"/>
    <s v="경북법인고객담당"/>
    <s v="KE00000"/>
    <s v="B2B"/>
    <s v="KE20000"/>
    <s v="Enterprise CT"/>
    <s v="KEA5000"/>
    <x v="19"/>
    <s v="KEA5K02"/>
    <s v="IoT차량관제"/>
    <s v="BM01192"/>
    <s v="IoT차량관제3G"/>
    <x v="0"/>
    <s v="N"/>
    <s v="Y"/>
    <m/>
    <n v="205000"/>
    <n v="203636"/>
    <n v="195528"/>
    <n v="160000"/>
    <n v="160000"/>
    <n v="160000"/>
    <n v="158710"/>
    <n v="150161"/>
    <n v="125000"/>
    <n v="125000"/>
    <n v="101665"/>
    <n v="100000"/>
  </r>
  <r>
    <x v="127"/>
    <s v="동명교통(주)"/>
    <s v="546517"/>
    <s v="대구/경북법인고객본부"/>
    <s v="546540"/>
    <s v="경북법인고객담당"/>
    <s v="KE00000"/>
    <s v="B2B"/>
    <s v="KE20000"/>
    <s v="Enterprise CT"/>
    <s v="KEA5000"/>
    <x v="19"/>
    <s v="KEA5K02"/>
    <s v="IoT차량관제"/>
    <s v="BM01193"/>
    <s v="IoT차량관제LTE"/>
    <x v="0"/>
    <s v="N"/>
    <s v="Y"/>
    <m/>
    <n v="50000"/>
    <n v="50000"/>
    <n v="50000"/>
    <n v="50000"/>
    <n v="50000"/>
    <n v="50000"/>
    <n v="50000"/>
    <n v="50000"/>
    <n v="50000"/>
    <n v="50000"/>
    <n v="50000"/>
    <n v="50000"/>
  </r>
  <r>
    <x v="127"/>
    <s v="동명교통(주)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1685"/>
    <n v="37329"/>
    <n v="38997"/>
    <n v="35417"/>
    <n v="30977"/>
    <n v="35003"/>
    <n v="34274"/>
    <n v="34939"/>
    <n v="36867"/>
    <n v="33377"/>
    <n v="33035"/>
    <n v="33047"/>
  </r>
  <r>
    <x v="127"/>
    <s v="동명교통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27"/>
    <s v="동명교통(주)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18000"/>
    <n v="18000"/>
    <n v="18000"/>
    <n v="18000"/>
    <n v="18000"/>
    <n v="18000"/>
    <n v="18000"/>
    <n v="18000"/>
    <n v="18000"/>
    <n v="18000"/>
    <n v="18000"/>
    <n v="18000"/>
  </r>
  <r>
    <x v="127"/>
    <s v="동명교통(주)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8400"/>
    <n v="18400"/>
    <n v="18400"/>
    <n v="18400"/>
    <n v="18400"/>
    <n v="18400"/>
    <n v="18400"/>
    <n v="18400"/>
    <n v="18400"/>
    <n v="18400"/>
    <n v="18400"/>
    <n v="18400"/>
  </r>
  <r>
    <x v="127"/>
    <s v="동명교통(주)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27"/>
    <s v="동명교통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330"/>
    <n v="3330"/>
    <n v="3330"/>
    <n v="3330"/>
    <n v="3330"/>
    <n v="3330"/>
    <n v="3330"/>
    <n v="3330"/>
    <n v="3330"/>
    <n v="3330"/>
    <n v="3330"/>
    <n v="3330"/>
  </r>
  <r>
    <x v="127"/>
    <s v="동명교통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0"/>
    <n v="39"/>
    <n v="78"/>
    <n v="78"/>
    <n v="78"/>
    <n v="195"/>
  </r>
  <r>
    <x v="127"/>
    <s v="동명교통(주)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27"/>
    <s v="동명교통(주)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12296"/>
    <n v="1503"/>
    <n v="1376"/>
    <n v="3001"/>
    <n v="1827"/>
    <n v="1943"/>
    <n v="1377"/>
    <n v="1276"/>
    <n v="1073"/>
    <n v="1363"/>
    <n v="841"/>
    <n v="3364"/>
  </r>
  <r>
    <x v="127"/>
    <s v="동명교통(주)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39"/>
    <n v="0"/>
    <n v="117"/>
    <n v="0"/>
    <n v="0"/>
    <n v="0"/>
    <n v="0"/>
    <n v="0"/>
    <n v="0"/>
    <n v="0"/>
  </r>
  <r>
    <x v="127"/>
    <s v="동명교통(주)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27"/>
    <s v="동명교통(주)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127"/>
    <s v="동명교통(주)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962"/>
    <n v="962"/>
    <n v="962"/>
    <n v="962"/>
    <n v="962"/>
    <n v="962"/>
    <n v="962"/>
    <n v="962"/>
    <n v="962"/>
    <n v="962"/>
  </r>
  <r>
    <x v="127"/>
    <s v="동명교통(주)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9677"/>
    <n v="30000"/>
    <n v="30000"/>
    <n v="30000"/>
    <n v="30000"/>
    <n v="30000"/>
    <n v="30000"/>
    <n v="30000"/>
    <n v="30000"/>
    <n v="30000"/>
  </r>
  <r>
    <x v="127"/>
    <s v="동명교통(주)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61965"/>
    <n v="61965"/>
    <n v="61965"/>
    <n v="61965"/>
    <n v="61965"/>
    <n v="61965"/>
    <n v="61965"/>
    <n v="61965"/>
    <n v="61965"/>
    <n v="61965"/>
    <n v="61965"/>
    <n v="61965"/>
  </r>
  <r>
    <x v="127"/>
    <s v="동명교통(주)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984"/>
    <s v="오피스팩 슬림 올레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127"/>
    <s v="동명교통(주)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720"/>
    <n v="2720"/>
    <n v="2720"/>
    <n v="2720"/>
    <n v="2678"/>
    <n v="2678"/>
  </r>
  <r>
    <x v="128"/>
    <s v="동산공업(주)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070"/>
    <n v="7070"/>
    <n v="7070"/>
    <n v="7070"/>
    <n v="7070"/>
    <n v="7070"/>
    <n v="7070"/>
    <n v="7070"/>
    <n v="7070"/>
    <n v="7070"/>
    <n v="0"/>
    <n v="0"/>
  </r>
  <r>
    <x v="128"/>
    <s v="동산공업(주)"/>
    <s v="546517"/>
    <s v="대구/경북법인고객본부"/>
    <s v="546517"/>
    <s v="(자체)대구/경북법인고객본부"/>
    <s v="TC00000"/>
    <s v="B2C"/>
    <s v="MB10000"/>
    <s v="무선"/>
    <s v="MB11000"/>
    <x v="13"/>
    <s v="MB11K01"/>
    <s v="3G 트래픽"/>
    <s v="BM00757"/>
    <s v="3G 정보료"/>
    <x v="0"/>
    <s v="N"/>
    <s v="Y"/>
    <m/>
    <n v="-507"/>
    <n v="-489"/>
    <n v="-524"/>
    <n v="-537"/>
    <n v="-546"/>
    <n v="-564"/>
    <n v="-584"/>
    <n v="-596"/>
    <n v="-603"/>
    <n v="-590"/>
    <n v="-583"/>
    <n v="-594"/>
  </r>
  <r>
    <x v="128"/>
    <s v="동산공업(주)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11313"/>
    <n v="16250"/>
    <n v="0"/>
    <n v="0"/>
    <n v="2504"/>
    <n v="0"/>
    <n v="2904"/>
    <n v="0"/>
    <n v="0"/>
    <n v="25"/>
    <n v="391"/>
  </r>
  <r>
    <x v="128"/>
    <s v="동산공업(주)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71951.142000000007"/>
    <n v="72017.275999999998"/>
    <n v="72024.574999999997"/>
    <n v="72024.574999999997"/>
    <n v="72024.574999999997"/>
    <n v="72255.952000000005"/>
    <n v="72987.342000000004"/>
    <n v="73096.025999999998"/>
    <n v="73096.025999999998"/>
    <n v="59148.302000000003"/>
    <n v="59384.423999999999"/>
    <n v="59384.423999999999"/>
  </r>
  <r>
    <x v="128"/>
    <s v="동산공업(주)"/>
    <s v="546517"/>
    <s v="대구/경북법인고객본부"/>
    <s v="546517"/>
    <s v="(자체)대구/경북법인고객본부"/>
    <s v="TC00000"/>
    <s v="B2C"/>
    <s v="MB10000"/>
    <s v="무선"/>
    <s v="MB12000"/>
    <x v="17"/>
    <s v="MB12K10"/>
    <s v="LTE 기타부가"/>
    <s v="BM00810"/>
    <s v="LTE 기타부가"/>
    <x v="0"/>
    <s v="N"/>
    <s v="Y"/>
    <m/>
    <n v="2356"/>
    <n v="2356"/>
    <n v="2310"/>
    <n v="2025"/>
    <n v="2026"/>
    <n v="2028"/>
    <n v="2031"/>
    <n v="2031"/>
    <n v="2031"/>
    <n v="2015"/>
    <n v="2031"/>
    <n v="2031"/>
  </r>
  <r>
    <x v="128"/>
    <s v="동산공업(주)"/>
    <s v="546517"/>
    <s v="대구/경북법인고객본부"/>
    <s v="546517"/>
    <s v="(자체)대구/경북법인고객본부"/>
    <s v="TC00000"/>
    <s v="B2C"/>
    <s v="MB10000"/>
    <s v="무선"/>
    <s v="MB12000"/>
    <x v="17"/>
    <s v="MB12K18"/>
    <s v="LTE 통화부가"/>
    <s v="BM00806"/>
    <s v="LTE 캐치콜"/>
    <x v="0"/>
    <s v="N"/>
    <s v="Y"/>
    <m/>
    <n v="1000"/>
    <n v="1000"/>
    <n v="1000"/>
    <n v="1000"/>
    <n v="1126"/>
    <n v="1300"/>
    <n v="1300"/>
    <n v="1300"/>
    <n v="1300"/>
    <n v="1300"/>
    <n v="1300"/>
    <n v="1300"/>
  </r>
  <r>
    <x v="128"/>
    <s v="동산공업(주)"/>
    <s v="546517"/>
    <s v="대구/경북법인고객본부"/>
    <s v="546517"/>
    <s v="(자체)대구/경북법인고객본부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116044.264"/>
    <n v="113560.05"/>
    <n v="99516.532999999996"/>
    <n v="99520.339000000007"/>
    <n v="99520.339000000007"/>
    <n v="99520.339000000007"/>
    <n v="99520.339000000007"/>
    <n v="99520.339000000007"/>
    <n v="99520.339000000007"/>
    <n v="99520.339000000007"/>
    <n v="99520.339000000007"/>
    <n v="99520.339000000007"/>
  </r>
  <r>
    <x v="128"/>
    <s v="동산공업(주)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0000"/>
    <n v="18386"/>
    <n v="25062"/>
    <n v="29831"/>
    <n v="25880"/>
    <n v="24326"/>
    <n v="27748"/>
    <n v="29655"/>
    <n v="28050"/>
    <n v="21970"/>
    <n v="20096"/>
    <n v="23015"/>
  </r>
  <r>
    <x v="128"/>
    <s v="동산공업(주)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88"/>
    <s v="PRI LM통화"/>
    <x v="0"/>
    <s v="N"/>
    <s v="Y"/>
    <m/>
    <n v="12135"/>
    <n v="5536"/>
    <n v="130"/>
    <n v="29"/>
    <n v="0"/>
    <n v="0"/>
    <n v="188"/>
    <n v="0"/>
    <n v="101"/>
    <n v="87"/>
    <n v="159"/>
    <n v="0"/>
  </r>
  <r>
    <x v="128"/>
    <s v="동산공업(주)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79"/>
    <s v="제2종ISDN(30채널)"/>
    <x v="0"/>
    <s v="N"/>
    <s v="Y"/>
    <m/>
    <n v="112775"/>
    <n v="109519"/>
    <n v="105563"/>
    <n v="107640"/>
    <n v="105886"/>
    <n v="105074"/>
    <n v="105335"/>
    <n v="106515"/>
    <n v="106553"/>
    <n v="104307"/>
    <n v="102904"/>
    <n v="103234"/>
  </r>
  <r>
    <x v="128"/>
    <s v="동산공업(주)"/>
    <s v="546517"/>
    <s v="대구/경북법인고객본부"/>
    <s v="546540"/>
    <s v="경북법인고객담당"/>
    <s v="KE00000"/>
    <s v="B2B"/>
    <s v="KE20000"/>
    <s v="Enterprise CT"/>
    <s v="KE51000"/>
    <x v="15"/>
    <s v="KE51K04"/>
    <s v="기업국제전화"/>
    <s v="BM00182"/>
    <s v="ISDN국제통화"/>
    <x v="0"/>
    <s v="N"/>
    <s v="Y"/>
    <m/>
    <n v="22630"/>
    <n v="0"/>
    <n v="0"/>
    <n v="0"/>
    <n v="0"/>
    <n v="0"/>
    <n v="0"/>
    <n v="0"/>
    <n v="0"/>
    <n v="0"/>
    <n v="0"/>
    <n v="0"/>
  </r>
  <r>
    <x v="128"/>
    <s v="동산공업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28"/>
    <s v="동산공업(주)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128"/>
    <s v="동산공업(주)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6560"/>
    <n v="16560"/>
    <n v="16560"/>
    <n v="16560"/>
    <n v="16560"/>
    <n v="16560"/>
    <n v="16560"/>
    <n v="16560"/>
    <n v="16560"/>
    <n v="16560"/>
    <n v="16560"/>
    <n v="16560"/>
  </r>
  <r>
    <x v="128"/>
    <s v="동산공업(주)"/>
    <s v="546517"/>
    <s v="대구/경북법인고객본부"/>
    <s v="546540"/>
    <s v="경북법인고객담당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13650"/>
    <n v="40950"/>
    <n v="10500"/>
    <n v="7350"/>
    <n v="4200"/>
    <n v="4200"/>
    <n v="29400"/>
    <n v="2100"/>
    <n v="25200"/>
    <n v="6266"/>
    <n v="9958"/>
  </r>
  <r>
    <x v="128"/>
    <s v="동산공업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1600"/>
    <n v="11600"/>
    <n v="11600"/>
    <n v="11600"/>
    <n v="11600"/>
    <n v="11600"/>
    <n v="11600"/>
    <n v="11600"/>
    <n v="11600"/>
    <n v="11600"/>
    <n v="11600"/>
    <n v="11600"/>
  </r>
  <r>
    <x v="128"/>
    <s v="동산공업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0"/>
    <n v="468"/>
    <n v="390"/>
    <n v="507"/>
    <n v="741"/>
    <n v="273"/>
  </r>
  <r>
    <x v="128"/>
    <s v="동산공업(주)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28"/>
    <s v="동산공업(주)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81000"/>
    <n v="81000"/>
    <n v="81000"/>
    <n v="81000"/>
    <n v="81000"/>
    <n v="81000"/>
    <n v="81000"/>
    <n v="81000"/>
    <n v="81000"/>
    <n v="81000"/>
    <n v="81000"/>
    <n v="81000"/>
  </r>
  <r>
    <x v="128"/>
    <s v="동산공업(주)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4225"/>
    <n v="24225"/>
    <n v="24225"/>
    <n v="24225"/>
    <n v="24225"/>
    <n v="24225"/>
    <n v="24225"/>
    <n v="24225"/>
    <n v="24225"/>
    <n v="24225"/>
    <n v="24225"/>
    <n v="24225"/>
  </r>
  <r>
    <x v="128"/>
    <s v="동산공업(주)"/>
    <s v="546517"/>
    <s v="대구/경북법인고객본부"/>
    <s v="546529"/>
    <s v="대구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117"/>
    <n v="0"/>
    <n v="0"/>
    <n v="0"/>
    <n v="0"/>
    <n v="0"/>
    <n v="0"/>
    <n v="0"/>
    <n v="0"/>
    <n v="0"/>
  </r>
  <r>
    <x v="128"/>
    <s v="동산공업(주)"/>
    <s v="546517"/>
    <s v="대구/경북법인고객본부"/>
    <s v="546529"/>
    <s v="대구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29"/>
    <s v="동양산업(주)BLU사업부"/>
    <s v="545988"/>
    <s v="강남고객본부"/>
    <s v="546008"/>
    <s v="강남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129"/>
    <s v="동양산업(주)BLU사업부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400"/>
    <n v="10400"/>
    <n v="10400"/>
    <n v="10400"/>
    <n v="10400"/>
    <n v="10400"/>
    <n v="10400"/>
    <n v="10400"/>
    <n v="10400"/>
  </r>
  <r>
    <x v="129"/>
    <s v="동양산업(주)BLU사업부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0"/>
    <n v="674"/>
    <n v="0"/>
    <n v="790"/>
    <n v="156"/>
    <n v="195"/>
    <n v="273"/>
    <n v="244"/>
    <n v="156"/>
    <n v="429"/>
    <n v="195"/>
    <n v="0"/>
  </r>
  <r>
    <x v="129"/>
    <s v="동양산업(주)BLU사업부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696"/>
    <n v="3668"/>
    <n v="4524"/>
    <n v="2088"/>
    <n v="304"/>
    <n v="3871"/>
    <n v="3571"/>
    <n v="3480"/>
    <n v="0"/>
    <n v="884"/>
    <n v="188"/>
    <n v="9033"/>
  </r>
  <r>
    <x v="129"/>
    <s v="동양산업(주)BLU사업부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217"/>
    <n v="101"/>
    <n v="43"/>
    <n v="1508"/>
    <n v="43"/>
    <n v="43"/>
    <n v="29"/>
    <n v="58"/>
    <n v="522"/>
    <n v="0"/>
    <n v="0"/>
    <n v="29"/>
  </r>
  <r>
    <x v="129"/>
    <s v="동양산업(주)BLU사업부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0"/>
    <n v="0"/>
    <n v="0"/>
    <n v="174"/>
    <n v="0"/>
    <n v="0"/>
    <n v="0"/>
    <n v="0"/>
    <n v="0"/>
    <n v="0"/>
    <n v="0"/>
    <n v="0"/>
  </r>
  <r>
    <x v="130"/>
    <s v="디에스글로벌(주)"/>
    <s v="546483"/>
    <s v="대구/경북고객본부"/>
    <s v="546508"/>
    <s v="경북동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8000"/>
    <n v="18000"/>
    <n v="18000"/>
    <n v="18000"/>
    <n v="18000"/>
    <n v="18000"/>
    <n v="18000"/>
    <n v="18000"/>
    <n v="18000"/>
    <n v="18000"/>
    <n v="18000"/>
    <n v="18000"/>
  </r>
  <r>
    <x v="130"/>
    <s v="디에스글로벌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680"/>
    <n v="4680"/>
    <n v="4680"/>
    <n v="4680"/>
    <n v="4680"/>
    <n v="4680"/>
    <n v="4680"/>
    <n v="4680"/>
    <n v="4680"/>
    <n v="4680"/>
    <n v="4680"/>
    <n v="4680"/>
  </r>
  <r>
    <x v="130"/>
    <s v="디에스글로벌(주)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2950"/>
    <n v="22950"/>
    <n v="22950"/>
    <n v="22950"/>
    <n v="22950"/>
    <n v="22950"/>
    <n v="22950"/>
    <n v="22950"/>
    <n v="22950"/>
    <n v="22950"/>
    <n v="22950"/>
    <n v="22950"/>
  </r>
  <r>
    <x v="130"/>
    <s v="디에스글로벌(주)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30"/>
    <s v="디에스글로벌(주)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720"/>
    <n v="2720"/>
    <n v="2720"/>
    <n v="2720"/>
    <n v="2678"/>
    <n v="2678"/>
  </r>
  <r>
    <x v="130"/>
    <s v="디에스글로벌(주)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131"/>
    <s v="디에프에스"/>
    <s v="546483"/>
    <s v="대구/경북고객본부"/>
    <s v="546483"/>
    <s v="(자체)대구/경북고객본부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0"/>
    <n v="962"/>
    <n v="962"/>
    <n v="962"/>
    <n v="962"/>
    <n v="0"/>
    <n v="0"/>
    <n v="0"/>
    <n v="0"/>
    <n v="0"/>
    <n v="0"/>
    <n v="0"/>
  </r>
  <r>
    <x v="131"/>
    <s v="디에프에스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66754"/>
    <n v="66386"/>
    <n v="66750"/>
    <n v="66774"/>
    <n v="66652"/>
    <n v="68121"/>
    <n v="69305"/>
    <n v="69505"/>
    <n v="66478"/>
    <n v="66626"/>
    <n v="67605"/>
    <n v="67618"/>
  </r>
  <r>
    <x v="131"/>
    <s v="디에프에스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1129"/>
    <s v="GTV VOD 초이스"/>
    <x v="1"/>
    <s v="N"/>
    <s v="Y"/>
    <m/>
    <n v="735"/>
    <n v="735"/>
    <n v="735"/>
    <n v="735"/>
    <n v="735"/>
    <n v="735"/>
    <n v="735"/>
    <n v="745"/>
    <n v="0"/>
    <n v="0"/>
    <n v="0"/>
    <n v="0"/>
  </r>
  <r>
    <x v="131"/>
    <s v="디에프에스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1129"/>
    <s v="GTV VOD 초이스"/>
    <x v="0"/>
    <s v="N"/>
    <s v="Y"/>
    <m/>
    <n v="19000"/>
    <n v="19000"/>
    <n v="19000"/>
    <n v="19000"/>
    <n v="19000"/>
    <n v="19000"/>
    <n v="19000"/>
    <n v="19000"/>
    <n v="19000"/>
    <n v="19000"/>
    <n v="19000"/>
    <n v="19000"/>
  </r>
  <r>
    <x v="131"/>
    <s v="디에프에스"/>
    <s v="546483"/>
    <s v="대구/경북고객본부"/>
    <s v="546511"/>
    <s v="경북서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31"/>
    <s v="디에프에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Y"/>
    <s v="Y"/>
    <m/>
    <n v="2580"/>
    <n v="8000"/>
    <n v="8000"/>
    <n v="8000"/>
    <n v="8000"/>
    <n v="8000"/>
    <n v="8000"/>
    <n v="8000"/>
    <n v="8000"/>
    <n v="8000"/>
    <n v="8000"/>
    <n v="8000"/>
  </r>
  <r>
    <x v="131"/>
    <s v="디에프에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56365"/>
    <n v="0"/>
    <n v="0"/>
    <n v="0"/>
    <n v="0"/>
    <n v="0"/>
    <n v="0"/>
    <n v="0"/>
    <n v="0"/>
    <n v="0"/>
    <n v="0"/>
    <n v="0"/>
  </r>
  <r>
    <x v="131"/>
    <s v="디에프에스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7700"/>
    <n v="7700"/>
    <n v="7700"/>
  </r>
  <r>
    <x v="131"/>
    <s v="디에프에스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128000"/>
    <n v="128000"/>
    <n v="128000"/>
    <n v="128000"/>
    <n v="128000"/>
    <n v="128000"/>
    <n v="128000"/>
    <n v="128000"/>
    <n v="128000"/>
    <n v="128000"/>
    <n v="128000"/>
    <n v="128000"/>
  </r>
  <r>
    <x v="131"/>
    <s v="디에프에스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Y"/>
    <s v="Y"/>
    <m/>
    <n v="13871"/>
    <n v="43000"/>
    <n v="43000"/>
    <n v="43000"/>
    <n v="43000"/>
    <n v="43000"/>
    <n v="43000"/>
    <n v="43000"/>
    <n v="43000"/>
    <n v="43000"/>
    <n v="43000"/>
    <n v="43000"/>
  </r>
  <r>
    <x v="131"/>
    <s v="디에프에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1924"/>
    <n v="962"/>
    <n v="962"/>
    <n v="962"/>
    <n v="962"/>
    <n v="1924"/>
    <n v="1924"/>
    <n v="962"/>
    <n v="962"/>
    <n v="962"/>
    <n v="962"/>
    <n v="962"/>
  </r>
  <r>
    <x v="131"/>
    <s v="디에프에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419"/>
    <n v="0"/>
    <n v="0"/>
    <n v="0"/>
    <n v="0"/>
    <n v="0"/>
    <n v="0"/>
    <n v="0"/>
    <n v="0"/>
    <n v="0"/>
    <n v="0"/>
    <n v="0"/>
  </r>
  <r>
    <x v="131"/>
    <s v="디에프에스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962"/>
    <n v="0"/>
    <n v="0"/>
    <n v="0"/>
    <n v="0"/>
    <n v="0"/>
    <n v="0"/>
    <n v="0"/>
    <n v="0"/>
    <n v="0"/>
    <n v="0"/>
    <n v="0"/>
  </r>
  <r>
    <x v="131"/>
    <s v="디에프에스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96000"/>
    <n v="96000"/>
    <n v="96000"/>
    <n v="96000"/>
    <n v="96000"/>
    <n v="96000"/>
    <n v="96000"/>
    <n v="96000"/>
    <n v="96000"/>
    <n v="96000"/>
    <n v="96000"/>
    <n v="96000"/>
  </r>
  <r>
    <x v="131"/>
    <s v="디에프에스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036"/>
    <s v="오피스넷 고정IP"/>
    <x v="0"/>
    <s v="Y"/>
    <s v="Y"/>
    <m/>
    <n v="15484"/>
    <n v="48000"/>
    <n v="48000"/>
    <n v="48000"/>
    <n v="48000"/>
    <n v="48000"/>
    <n v="48000"/>
    <n v="48000"/>
    <n v="48000"/>
    <n v="48000"/>
    <n v="48000"/>
    <n v="48000"/>
  </r>
  <r>
    <x v="131"/>
    <s v="디에프에스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Y"/>
    <s v="Y"/>
    <m/>
    <n v="962"/>
    <n v="962"/>
    <n v="962"/>
    <n v="962"/>
    <n v="962"/>
    <n v="962"/>
    <n v="962"/>
    <n v="962"/>
    <n v="962"/>
    <n v="962"/>
    <n v="962"/>
    <n v="962"/>
  </r>
  <r>
    <x v="131"/>
    <s v="디에프에스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32"/>
    <s v="라마다개발주식회사"/>
    <s v="545988"/>
    <s v="강남고객본부"/>
    <s v="546012"/>
    <s v="분당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32"/>
    <s v="라마다개발주식회사"/>
    <s v="545988"/>
    <s v="강남고객본부"/>
    <s v="546012"/>
    <s v="분당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0500"/>
    <n v="10500"/>
    <n v="10500"/>
    <n v="10500"/>
    <n v="10500"/>
    <n v="10500"/>
    <n v="10500"/>
    <n v="10500"/>
    <n v="10500"/>
    <n v="10500"/>
    <n v="10500"/>
    <n v="10500"/>
  </r>
  <r>
    <x v="132"/>
    <s v="라마다개발주식회사"/>
    <s v="545988"/>
    <s v="강남고객본부"/>
    <s v="546012"/>
    <s v="분당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19000"/>
    <n v="19000"/>
    <n v="19000"/>
    <n v="19000"/>
    <n v="19000"/>
    <n v="19000"/>
    <n v="19000"/>
    <n v="19000"/>
    <n v="19000"/>
    <n v="19000"/>
    <n v="19000"/>
    <n v="19000"/>
  </r>
  <r>
    <x v="132"/>
    <s v="라마다개발주식회사"/>
    <s v="545988"/>
    <s v="강남고객본부"/>
    <s v="546012"/>
    <s v="분당지사"/>
    <s v="TC00000"/>
    <s v="B2C"/>
    <s v="FC30000"/>
    <s v="인터넷"/>
    <s v="FC32000"/>
    <x v="11"/>
    <s v="FC32K03"/>
    <s v="홈AP"/>
    <s v="BM00236"/>
    <s v="홈허브"/>
    <x v="0"/>
    <s v="N"/>
    <s v="Y"/>
    <m/>
    <n v="2500"/>
    <n v="2500"/>
    <n v="2500"/>
    <n v="2500"/>
    <n v="2500"/>
    <n v="2500"/>
    <n v="2500"/>
    <n v="2500"/>
    <n v="2500"/>
    <n v="2500"/>
    <n v="2500"/>
    <n v="2500"/>
  </r>
  <r>
    <x v="132"/>
    <s v="라마다개발주식회사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32"/>
    <s v="라마다개발주식회사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8000"/>
    <n v="8000"/>
    <n v="8000"/>
    <n v="8000"/>
    <n v="8000"/>
    <n v="8000"/>
    <n v="8000"/>
    <n v="8000"/>
    <n v="8000"/>
    <n v="7935"/>
    <n v="7550"/>
    <n v="8000"/>
  </r>
  <r>
    <x v="132"/>
    <s v="라마다개발주식회사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Y"/>
    <s v="Y"/>
    <m/>
    <n v="0"/>
    <n v="0"/>
    <n v="0"/>
    <n v="0"/>
    <n v="0"/>
    <n v="0"/>
    <n v="0"/>
    <n v="0"/>
    <n v="0"/>
    <n v="65"/>
    <n v="500"/>
    <n v="500"/>
  </r>
  <r>
    <x v="132"/>
    <s v="라마다개발주식회사"/>
    <s v="546483"/>
    <s v="대구/경북고객본부"/>
    <s v="546514"/>
    <s v="경북북부지사"/>
    <s v="TC00000"/>
    <s v="B2C"/>
    <s v="TC60000"/>
    <s v="Customer Incubation"/>
    <s v="KEB4000"/>
    <x v="4"/>
    <s v="KEB4K07"/>
    <s v="홈지능망부가기타"/>
    <s v="BM00690"/>
    <s v="나우콜"/>
    <x v="0"/>
    <s v="N"/>
    <s v="Y"/>
    <m/>
    <n v="0"/>
    <n v="0"/>
    <n v="0"/>
    <n v="0"/>
    <n v="0"/>
    <n v="0"/>
    <n v="0"/>
    <n v="0"/>
    <n v="39"/>
    <n v="0"/>
    <n v="0"/>
    <n v="0"/>
  </r>
  <r>
    <x v="132"/>
    <s v="라마다개발주식회사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1164"/>
    <s v="GTV Biz 단말사용료"/>
    <x v="0"/>
    <s v="N"/>
    <s v="Y"/>
    <m/>
    <n v="225000"/>
    <n v="225000"/>
    <n v="225000"/>
    <n v="225000"/>
    <n v="225000"/>
    <n v="225000"/>
    <n v="225000"/>
    <n v="225000"/>
    <n v="225000"/>
    <n v="225000"/>
    <n v="225000"/>
    <n v="225000"/>
  </r>
  <r>
    <x v="132"/>
    <s v="라마다개발주식회사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4"/>
    <s v="GTV 라이트 비즈"/>
    <x v="1"/>
    <s v="N"/>
    <s v="Y"/>
    <m/>
    <n v="22609"/>
    <n v="22609"/>
    <n v="22609"/>
    <n v="22609"/>
    <n v="22609"/>
    <n v="22609"/>
    <n v="22609"/>
    <n v="22609"/>
    <n v="22609"/>
    <n v="22609"/>
    <n v="22609"/>
    <n v="22609"/>
  </r>
  <r>
    <x v="132"/>
    <s v="라마다개발주식회사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4"/>
    <s v="GTV 라이트 비즈"/>
    <x v="0"/>
    <s v="N"/>
    <s v="Y"/>
    <m/>
    <n v="571615"/>
    <n v="102430"/>
    <n v="0"/>
    <n v="0"/>
    <n v="0"/>
    <n v="0"/>
    <n v="0"/>
    <n v="0"/>
    <n v="0"/>
    <n v="0"/>
    <n v="0"/>
    <n v="0"/>
  </r>
  <r>
    <x v="132"/>
    <s v="라마다개발주식회사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0"/>
    <n v="392600"/>
    <n v="478000"/>
    <n v="478000"/>
    <n v="478000"/>
    <n v="478000"/>
    <n v="478000"/>
    <n v="478000"/>
    <n v="478000"/>
    <n v="478000"/>
    <n v="484380"/>
    <n v="490000"/>
  </r>
  <r>
    <x v="132"/>
    <s v="라마다개발주식회사"/>
    <s v="546483"/>
    <s v="대구/경북고객본부"/>
    <s v="546514"/>
    <s v="경북북부지사"/>
    <s v="TC00000"/>
    <s v="B2C"/>
    <s v="FC10000"/>
    <s v="유선통화"/>
    <s v="FC16000"/>
    <x v="12"/>
    <s v="FC16K05"/>
    <s v="유선국제전화"/>
    <s v="BM00275"/>
    <s v="001 KT유선국제"/>
    <x v="0"/>
    <s v="N"/>
    <s v="Y"/>
    <m/>
    <n v="0"/>
    <n v="0"/>
    <n v="864"/>
    <n v="0"/>
    <n v="0"/>
    <n v="0"/>
    <n v="0"/>
    <n v="0"/>
    <n v="0"/>
    <n v="0"/>
    <n v="0"/>
    <n v="0"/>
  </r>
  <r>
    <x v="132"/>
    <s v="라마다개발주식회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132"/>
    <s v="라마다개발주식회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34"/>
    <n v="39"/>
    <n v="156"/>
    <n v="283"/>
    <n v="234"/>
    <n v="78"/>
    <n v="195"/>
    <n v="195"/>
    <n v="244"/>
    <n v="117"/>
    <n v="39"/>
    <n v="166"/>
  </r>
  <r>
    <x v="132"/>
    <s v="라마다개발주식회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524"/>
    <n v="3682"/>
    <n v="2076"/>
    <n v="594"/>
    <n v="812"/>
    <n v="1455"/>
    <n v="3116"/>
    <n v="3528"/>
    <n v="2634"/>
    <n v="2305"/>
    <n v="2029"/>
    <n v="2320"/>
  </r>
  <r>
    <x v="132"/>
    <s v="라마다개발주식회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17"/>
    <n v="39"/>
    <n v="39"/>
    <n v="39"/>
    <n v="39"/>
    <n v="78"/>
    <n v="0"/>
    <n v="117"/>
    <n v="195"/>
    <n v="0"/>
    <n v="0"/>
    <n v="0"/>
  </r>
  <r>
    <x v="132"/>
    <s v="라마다개발주식회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6919"/>
    <n v="12214"/>
    <n v="7188"/>
    <n v="10774"/>
    <n v="10187"/>
    <n v="9936"/>
    <n v="19732"/>
    <n v="10759"/>
    <n v="14835"/>
    <n v="19682"/>
    <n v="11412"/>
    <n v="5280"/>
  </r>
  <r>
    <x v="132"/>
    <s v="라마다개발주식회사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132"/>
    <s v="라마다개발주식회사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4717"/>
    <n v="4717"/>
    <n v="4717"/>
    <n v="4717"/>
    <n v="4717"/>
    <n v="4717"/>
    <n v="4717"/>
    <n v="4717"/>
    <n v="4717"/>
    <n v="4717"/>
    <n v="4717"/>
    <n v="4717"/>
  </r>
  <r>
    <x v="132"/>
    <s v="라마다개발주식회사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00000"/>
    <n v="130710"/>
    <n v="0"/>
    <n v="0"/>
    <n v="0"/>
    <n v="0"/>
    <n v="0"/>
    <n v="0"/>
    <n v="0"/>
    <n v="0"/>
    <n v="0"/>
    <n v="0"/>
  </r>
  <r>
    <x v="132"/>
    <s v="라마다개발주식회사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0"/>
    <n v="141072"/>
    <n v="250000"/>
    <n v="250000"/>
    <n v="250000"/>
    <n v="250000"/>
    <n v="250000"/>
    <n v="250000"/>
    <n v="250000"/>
    <n v="250000"/>
    <n v="250000"/>
    <n v="250000"/>
  </r>
  <r>
    <x v="132"/>
    <s v="라마다개발주식회사"/>
    <s v="546483"/>
    <s v="대구/경북고객본부"/>
    <s v="546505"/>
    <s v="동대구지사"/>
    <s v="KE00000"/>
    <s v="B2B"/>
    <s v="KE20000"/>
    <s v="Enterprise CT"/>
    <s v="KE54000"/>
    <x v="0"/>
    <s v="KE54K04"/>
    <s v="가게정보알림메시지"/>
    <s v="BM00544"/>
    <s v="가게정보알림메시지"/>
    <x v="0"/>
    <s v="N"/>
    <s v="Y"/>
    <m/>
    <n v="0"/>
    <n v="0"/>
    <n v="0"/>
    <n v="0"/>
    <n v="0"/>
    <n v="0"/>
    <n v="0"/>
    <n v="0"/>
    <n v="0"/>
    <n v="-2258"/>
    <n v="-15750"/>
    <n v="0"/>
  </r>
  <r>
    <x v="132"/>
    <s v="라마다개발주식회사"/>
    <s v="546483"/>
    <s v="대구/경북고객본부"/>
    <s v="546505"/>
    <s v="동대구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32"/>
    <s v="라마다개발주식회사"/>
    <s v="546148"/>
    <s v="서부고객본부"/>
    <s v="546173"/>
    <s v="강서지사"/>
    <s v="KE00000"/>
    <s v="B2B"/>
    <s v="KE20000"/>
    <s v="Enterprise CT"/>
    <s v="KE54000"/>
    <x v="0"/>
    <s v="KE54K04"/>
    <s v="가게정보알림메시지"/>
    <s v="BM00544"/>
    <s v="가게정보알림메시지"/>
    <x v="0"/>
    <s v="Y"/>
    <s v="Y"/>
    <m/>
    <n v="0"/>
    <n v="0"/>
    <n v="0"/>
    <n v="0"/>
    <n v="0"/>
    <n v="0"/>
    <n v="0"/>
    <n v="0"/>
    <n v="0"/>
    <n v="2258"/>
    <n v="17500"/>
    <n v="17500"/>
  </r>
  <r>
    <x v="133"/>
    <s v="루미너스(주)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83385"/>
    <n v="81518"/>
    <n v="80712"/>
    <n v="82598"/>
    <n v="83097"/>
    <n v="82627"/>
    <n v="83338"/>
    <n v="83488"/>
    <n v="85234"/>
    <n v="85515"/>
    <n v="84959"/>
    <n v="85710"/>
  </r>
  <r>
    <x v="133"/>
    <s v="루미너스(주)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92"/>
    <s v="GTV 라이트"/>
    <x v="0"/>
    <s v="N"/>
    <s v="Y"/>
    <m/>
    <n v="21600"/>
    <n v="21600"/>
    <n v="21600"/>
    <n v="21600"/>
    <n v="21600"/>
    <n v="21600"/>
    <n v="21600"/>
    <n v="21600"/>
    <n v="21600"/>
    <n v="21600"/>
    <n v="21600"/>
    <n v="21600"/>
  </r>
  <r>
    <x v="133"/>
    <s v="루미너스(주)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40"/>
    <s v="GENIE TV 비즈"/>
    <x v="0"/>
    <s v="N"/>
    <s v="Y"/>
    <m/>
    <n v="68400"/>
    <n v="68400"/>
    <n v="68400"/>
    <n v="68400"/>
    <n v="68400"/>
    <n v="68400"/>
    <n v="68400"/>
    <n v="68400"/>
    <n v="68400"/>
    <n v="68400"/>
    <n v="68400"/>
    <n v="68400"/>
  </r>
  <r>
    <x v="133"/>
    <s v="루미너스(주)"/>
    <s v="546483"/>
    <s v="대구/경북고객본부"/>
    <s v="546511"/>
    <s v="경북서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324"/>
    <n v="0"/>
    <n v="756"/>
    <n v="324"/>
    <n v="828"/>
    <n v="0"/>
    <n v="0"/>
    <n v="756"/>
    <n v="5796"/>
    <n v="4788"/>
    <n v="2520"/>
  </r>
  <r>
    <x v="133"/>
    <s v="루미너스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3920"/>
    <n v="23920"/>
    <n v="23920"/>
    <n v="23920"/>
    <n v="23920"/>
    <n v="23920"/>
    <n v="23920"/>
    <n v="23920"/>
    <n v="23920"/>
    <n v="23920"/>
    <n v="23920"/>
    <n v="23920"/>
  </r>
  <r>
    <x v="133"/>
    <s v="루미너스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42"/>
    <n v="68"/>
    <n v="101"/>
    <n v="0"/>
    <n v="0"/>
    <n v="0"/>
    <n v="0"/>
    <n v="72"/>
    <n v="101"/>
    <n v="0"/>
    <n v="0"/>
    <n v="0"/>
  </r>
  <r>
    <x v="133"/>
    <s v="루미너스(주)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81000"/>
    <n v="81000"/>
    <n v="81000"/>
    <n v="81000"/>
    <n v="81000"/>
    <n v="81000"/>
    <n v="81000"/>
    <n v="81000"/>
    <n v="81000"/>
    <n v="81000"/>
    <n v="81000"/>
    <n v="81000"/>
  </r>
  <r>
    <x v="133"/>
    <s v="루미너스(주)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80000"/>
    <n v="80000"/>
    <n v="80000"/>
    <n v="80000"/>
    <n v="80000"/>
    <n v="80000"/>
    <n v="80000"/>
    <n v="80000"/>
    <n v="80000"/>
    <n v="80000"/>
    <n v="80000"/>
    <n v="80000"/>
  </r>
  <r>
    <x v="133"/>
    <s v="루미너스(주)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0"/>
    <s v="N"/>
    <s v="Y"/>
    <m/>
    <n v="35000"/>
    <n v="35000"/>
    <n v="35000"/>
    <n v="35000"/>
    <n v="35000"/>
    <n v="35000"/>
    <n v="35000"/>
    <n v="35000"/>
    <n v="35000"/>
    <n v="35000"/>
    <n v="35000"/>
    <n v="35000"/>
  </r>
  <r>
    <x v="133"/>
    <s v="루미너스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34"/>
    <s v="리뉴에너지경북 주식회사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134"/>
    <s v="리뉴에너지경북 주식회사"/>
    <s v="546483"/>
    <s v="대구/경북고객본부"/>
    <s v="546511"/>
    <s v="경북서부지사"/>
    <s v="KE00000"/>
    <s v="B2B"/>
    <s v="KE20000"/>
    <s v="Enterprise CT"/>
    <s v="KE26000"/>
    <x v="26"/>
    <s v="KE26K01"/>
    <s v="시내외전용회선"/>
    <s v="BM00285"/>
    <s v="저속도회선"/>
    <x v="0"/>
    <s v="N"/>
    <s v="Y"/>
    <m/>
    <n v="0"/>
    <n v="84110"/>
    <n v="45290"/>
    <n v="45290"/>
    <n v="45290"/>
    <n v="0"/>
    <n v="0"/>
    <n v="0"/>
    <n v="0"/>
    <n v="0"/>
    <n v="0"/>
    <n v="0"/>
  </r>
  <r>
    <x v="134"/>
    <s v="리뉴에너지경북 주식회사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60"/>
    <n v="0"/>
    <n v="0"/>
    <n v="0"/>
    <n v="60"/>
    <n v="0"/>
    <n v="0"/>
    <n v="0"/>
    <n v="0"/>
  </r>
  <r>
    <x v="134"/>
    <s v="리뉴에너지경북 주식회사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56088"/>
    <n v="60714"/>
    <n v="64320"/>
    <n v="64532"/>
    <n v="50342"/>
    <n v="55479"/>
    <n v="52243"/>
    <n v="54642"/>
    <n v="53695"/>
    <n v="50216"/>
    <n v="53099"/>
    <n v="53765"/>
  </r>
  <r>
    <x v="134"/>
    <s v="리뉴에너지경북 주식회사"/>
    <s v="546517"/>
    <s v="대구/경북법인고객본부"/>
    <s v="546540"/>
    <s v="경북법인고객담당"/>
    <s v="KE00000"/>
    <s v="B2B"/>
    <s v="KE20000"/>
    <s v="Enterprise CT"/>
    <s v="KE26000"/>
    <x v="26"/>
    <s v="KE26K01"/>
    <s v="시내외전용회선"/>
    <s v="BM00285"/>
    <s v="저속도회선"/>
    <x v="0"/>
    <s v="N"/>
    <s v="Y"/>
    <m/>
    <n v="129400"/>
    <n v="45290"/>
    <n v="84110"/>
    <n v="84110"/>
    <n v="84110"/>
    <n v="129400"/>
    <n v="129400"/>
    <n v="129400"/>
    <n v="129400"/>
    <n v="129400"/>
    <n v="129400"/>
    <n v="129400"/>
  </r>
  <r>
    <x v="134"/>
    <s v="리뉴에너지경북 주식회사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34"/>
    <s v="리뉴에너지경북 주식회사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9880"/>
    <n v="9880"/>
    <n v="9880"/>
    <n v="9880"/>
    <n v="9880"/>
    <n v="9880"/>
    <n v="9880"/>
    <n v="9880"/>
    <n v="9880"/>
    <n v="9880"/>
    <n v="9880"/>
    <n v="9880"/>
  </r>
  <r>
    <x v="134"/>
    <s v="리뉴에너지경북 주식회사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8"/>
    <n v="0"/>
    <n v="0"/>
    <n v="0"/>
    <n v="0"/>
    <n v="0"/>
    <n v="0"/>
    <n v="0"/>
    <n v="0"/>
    <n v="39"/>
    <n v="0"/>
    <n v="0"/>
  </r>
  <r>
    <x v="134"/>
    <s v="리뉴에너지경북 주식회사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34"/>
    <s v="리뉴에너지경북 주식회사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34"/>
    <s v="리뉴에너지경북 주식회사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6500"/>
    <n v="16500"/>
    <n v="16500"/>
    <n v="16500"/>
    <n v="16500"/>
    <n v="16500"/>
    <n v="16500"/>
    <n v="16500"/>
    <n v="16500"/>
    <n v="16500"/>
    <n v="16500"/>
    <n v="16500"/>
  </r>
  <r>
    <x v="134"/>
    <s v="리뉴에너지경북 주식회사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134"/>
    <s v="리뉴에너지경북 주식회사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112000"/>
    <n v="112000"/>
    <n v="112000"/>
    <n v="112000"/>
    <n v="112000"/>
    <n v="112000"/>
    <n v="112000"/>
    <n v="112000"/>
    <n v="112000"/>
    <n v="112000"/>
    <n v="112000"/>
    <n v="112000"/>
  </r>
  <r>
    <x v="134"/>
    <s v="리뉴에너지경북 주식회사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34"/>
    <s v="리뉴에너지경북 주식회사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95000"/>
    <n v="95000"/>
    <n v="95000"/>
    <n v="95000"/>
    <n v="95000"/>
    <n v="95000"/>
    <n v="95000"/>
    <n v="95000"/>
    <n v="95000"/>
    <n v="95000"/>
    <n v="95000"/>
    <n v="95000"/>
  </r>
  <r>
    <x v="134"/>
    <s v="리뉴에너지경북 주식회사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1697"/>
    <n v="1697"/>
    <n v="1697"/>
    <n v="1697"/>
    <n v="1697"/>
    <n v="1697"/>
    <n v="1697"/>
    <n v="1697"/>
    <n v="1697"/>
    <n v="1697"/>
    <n v="1697"/>
    <n v="1727"/>
  </r>
  <r>
    <x v="134"/>
    <s v="리뉴에너지경북 주식회사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135"/>
    <s v="명보이앤씨 주식회사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357"/>
    <n v="1357"/>
    <n v="1357"/>
    <n v="1357"/>
    <n v="1357"/>
    <n v="1357"/>
    <n v="1357"/>
    <n v="1357"/>
    <n v="1357"/>
    <n v="1357"/>
    <n v="1357"/>
    <n v="1357"/>
  </r>
  <r>
    <x v="135"/>
    <s v="명보이앤씨 주식회사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1"/>
    <s v="N"/>
    <s v="Y"/>
    <m/>
    <n v="735"/>
    <n v="735"/>
    <n v="735"/>
    <n v="735"/>
    <n v="735"/>
    <n v="735"/>
    <n v="735"/>
    <n v="735"/>
    <n v="735"/>
    <n v="735"/>
    <n v="735"/>
    <n v="735"/>
  </r>
  <r>
    <x v="135"/>
    <s v="명보이앤씨 주식회사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135"/>
    <s v="명보이앤씨 주식회사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35"/>
    <s v="명보이앤씨 주식회사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35"/>
    <s v="명보이앤씨 주식회사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36"/>
    <s v="무라텍오토메이션코리아(주)"/>
    <s v="545784"/>
    <s v="강북/강원고객본부"/>
    <s v="545813"/>
    <s v="고양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51150"/>
    <n v="51150"/>
    <n v="51150"/>
    <n v="51150"/>
    <n v="51150"/>
    <n v="51150"/>
    <n v="51150"/>
    <n v="51150"/>
    <n v="51150"/>
    <n v="51150"/>
    <n v="51150"/>
    <n v="51150"/>
  </r>
  <r>
    <x v="136"/>
    <s v="무라텍오토메이션코리아(주)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136"/>
    <s v="무라텍오토메이션코리아(주)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60"/>
  </r>
  <r>
    <x v="136"/>
    <s v="무라텍오토메이션코리아(주)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477"/>
    <s v="GENIE TV 라이브(실속형) ICOD"/>
    <x v="0"/>
    <s v="N"/>
    <s v="Y"/>
    <m/>
    <n v="9600"/>
    <n v="9600"/>
    <n v="9600"/>
    <n v="9600"/>
    <n v="9600"/>
    <n v="9600"/>
    <n v="9600"/>
    <n v="9600"/>
    <n v="9600"/>
    <n v="9600"/>
    <n v="9600"/>
    <n v="9600"/>
  </r>
  <r>
    <x v="136"/>
    <s v="무라텍오토메이션코리아(주)"/>
    <s v="546483"/>
    <s v="대구/경북고객본부"/>
    <s v="546511"/>
    <s v="경북서부지사"/>
    <s v="TC00000"/>
    <s v="B2C"/>
    <s v="FC10000"/>
    <s v="유선통화"/>
    <s v="FC16000"/>
    <x v="12"/>
    <s v="FC16K05"/>
    <s v="유선국제전화"/>
    <s v="BM00275"/>
    <s v="001 KT유선국제"/>
    <x v="0"/>
    <s v="N"/>
    <s v="Y"/>
    <m/>
    <n v="34946"/>
    <n v="42442"/>
    <n v="70592"/>
    <n v="55233"/>
    <n v="43134"/>
    <n v="52937"/>
    <n v="47784"/>
    <n v="50197"/>
    <n v="38631"/>
    <n v="55772"/>
    <n v="32751"/>
    <n v="31209"/>
  </r>
  <r>
    <x v="136"/>
    <s v="무라텍오토메이션코리아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2300"/>
    <n v="42300"/>
    <n v="42300"/>
    <n v="42300"/>
    <n v="42300"/>
    <n v="42300"/>
    <n v="42300"/>
    <n v="42300"/>
    <n v="42300"/>
    <n v="42300"/>
    <n v="42300"/>
    <n v="42300"/>
  </r>
  <r>
    <x v="136"/>
    <s v="무라텍오토메이션코리아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41"/>
    <n v="546"/>
    <n v="741"/>
    <n v="663"/>
    <n v="585"/>
    <n v="985"/>
    <n v="751"/>
    <n v="507"/>
    <n v="595"/>
    <n v="585"/>
    <n v="780"/>
    <n v="195"/>
  </r>
  <r>
    <x v="136"/>
    <s v="무라텍오토메이션코리아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9903"/>
    <n v="9279"/>
    <n v="6046"/>
    <n v="7813"/>
    <n v="7945"/>
    <n v="6597"/>
    <n v="6278"/>
    <n v="8974"/>
    <n v="9365"/>
    <n v="4871"/>
    <n v="5088"/>
    <n v="5219"/>
  </r>
  <r>
    <x v="136"/>
    <s v="무라텍오토메이션코리아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56"/>
    <n v="78"/>
    <n v="468"/>
    <n v="312"/>
    <n v="78"/>
    <n v="351"/>
    <n v="195"/>
    <n v="117"/>
    <n v="195"/>
    <n v="195"/>
    <n v="195"/>
    <n v="312"/>
  </r>
  <r>
    <x v="136"/>
    <s v="무라텍오토메이션코리아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72"/>
    <n v="145"/>
    <n v="449"/>
    <n v="1261"/>
    <n v="638"/>
    <n v="217"/>
    <n v="203"/>
    <n v="1145"/>
    <n v="1203"/>
    <n v="666"/>
    <n v="1653"/>
    <n v="2682"/>
  </r>
  <r>
    <x v="136"/>
    <s v="무라텍오토메이션코리아(주)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1200"/>
    <n v="11200"/>
    <n v="11200"/>
    <n v="11200"/>
    <n v="11200"/>
    <n v="11200"/>
    <n v="11200"/>
    <n v="11200"/>
    <n v="11200"/>
    <n v="11200"/>
    <n v="11200"/>
    <n v="11200"/>
  </r>
  <r>
    <x v="136"/>
    <s v="무라텍오토메이션코리아(주)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36"/>
    <s v="무라텍오토메이션코리아(주)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136"/>
    <s v="무라텍오토메이션코리아(주)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17500"/>
    <n v="17500"/>
    <n v="17500"/>
    <n v="17500"/>
    <n v="17500"/>
    <n v="17500"/>
    <n v="17500"/>
    <n v="17500"/>
    <n v="17500"/>
    <n v="17500"/>
    <n v="17500"/>
    <n v="17500"/>
  </r>
  <r>
    <x v="136"/>
    <s v="무라텍오토메이션코리아(주)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5650"/>
    <n v="25650"/>
    <n v="25650"/>
    <n v="25650"/>
    <n v="25650"/>
    <n v="25650"/>
    <n v="25650"/>
    <n v="25650"/>
    <n v="25650"/>
    <n v="25650"/>
    <n v="25650"/>
    <n v="25650"/>
  </r>
  <r>
    <x v="136"/>
    <s v="무라텍오토메이션코리아(주)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3"/>
    <s v="인터넷 슬림 프리미엄"/>
    <x v="0"/>
    <s v="N"/>
    <s v="Y"/>
    <m/>
    <n v="27075"/>
    <n v="27075"/>
    <n v="27075"/>
    <n v="27075"/>
    <n v="27075"/>
    <n v="27075"/>
    <n v="27075"/>
    <n v="27075"/>
    <n v="27075"/>
    <n v="27075"/>
    <n v="27075"/>
    <n v="27075"/>
  </r>
  <r>
    <x v="136"/>
    <s v="무라텍오토메이션코리아(주)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30400"/>
    <n v="30400"/>
    <n v="30400"/>
    <n v="30400"/>
    <n v="30400"/>
    <n v="30400"/>
    <n v="30400"/>
    <n v="30400"/>
    <n v="30400"/>
    <n v="30400"/>
    <n v="29930"/>
    <n v="29930"/>
  </r>
  <r>
    <x v="136"/>
    <s v="무라텍오토메이션코리아(주)"/>
    <s v="540026"/>
    <s v="영업·채널본부"/>
    <s v="540026"/>
    <s v="(자체)영업·채널본부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50"/>
    <n v="0"/>
    <n v="0"/>
    <n v="0"/>
    <n v="0"/>
    <n v="0"/>
  </r>
  <r>
    <x v="136"/>
    <s v="무라텍오토메이션코리아(주)"/>
    <s v="540026"/>
    <s v="영업·채널본부"/>
    <s v="540026"/>
    <s v="(자체)영업·채널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36"/>
    <s v="무라텍오토메이션코리아(주)"/>
    <s v="540026"/>
    <s v="영업·채널본부"/>
    <s v="540026"/>
    <s v="(자체)영업·채널본부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37"/>
    <s v="문경양돈영농조합법인 상주GP"/>
    <s v="546483"/>
    <s v="대구/경북고객본부"/>
    <s v="546514"/>
    <s v="경북북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137"/>
    <s v="문경양돈영농조합법인 상주GP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137"/>
    <s v="문경양돈영농조합법인 상주GP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92"/>
    <s v="GTV 라이트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137"/>
    <s v="문경양돈영농조합법인 상주GP"/>
    <s v="546483"/>
    <s v="대구/경북고객본부"/>
    <s v="546514"/>
    <s v="경북북부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37"/>
    <s v="문경양돈영농조합법인 상주GP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137"/>
    <s v="문경양돈영농조합법인 상주GP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"/>
    <n v="0"/>
    <n v="39"/>
    <n v="39"/>
    <n v="0"/>
    <n v="39"/>
    <n v="234"/>
    <n v="234"/>
    <n v="0"/>
    <n v="78"/>
    <n v="117"/>
    <n v="234"/>
  </r>
  <r>
    <x v="137"/>
    <s v="문경양돈영농조합법인 상주GP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41"/>
    <n v="58"/>
    <n v="0"/>
    <n v="260"/>
    <n v="535"/>
    <n v="139"/>
    <n v="58"/>
    <n v="320"/>
    <n v="261"/>
    <n v="275"/>
    <n v="304"/>
    <n v="1290"/>
  </r>
  <r>
    <x v="137"/>
    <s v="문경양돈영농조합법인 상주GP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17"/>
    <n v="0"/>
    <n v="78"/>
    <n v="195"/>
    <n v="156"/>
    <n v="234"/>
    <n v="117"/>
    <n v="234"/>
    <n v="156"/>
    <n v="156"/>
    <n v="156"/>
    <n v="390"/>
  </r>
  <r>
    <x v="137"/>
    <s v="문경양돈영농조합법인 상주GP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537"/>
    <n v="986"/>
    <n v="638"/>
    <n v="217"/>
    <n v="391"/>
    <n v="130"/>
    <n v="681"/>
    <n v="928"/>
    <n v="986"/>
    <n v="406"/>
    <n v="1232"/>
    <n v="1435"/>
  </r>
  <r>
    <x v="137"/>
    <s v="문경양돈영농조합법인 상주GP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137"/>
    <s v="문경양돈영농조합법인 상주GP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37"/>
    <s v="문경양돈영농조합법인 상주GP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906"/>
    <s v="인터넷 슬림 올레"/>
    <x v="1"/>
    <s v="N"/>
    <s v="Y"/>
    <m/>
    <n v="0"/>
    <n v="0"/>
    <n v="0"/>
    <n v="0"/>
    <n v="0"/>
    <n v="0"/>
    <n v="0"/>
    <n v="0"/>
    <n v="13637"/>
    <n v="0"/>
    <n v="0"/>
    <n v="0"/>
  </r>
  <r>
    <x v="137"/>
    <s v="문경양돈영농조합법인 상주GP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137"/>
    <s v="문경양돈영농조합법인 상주GP"/>
    <s v="540026"/>
    <s v="영업·채널본부"/>
    <s v="540026"/>
    <s v="(자체)영업·채널본부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0"/>
    <n v="0"/>
    <n v="200"/>
    <n v="0"/>
    <n v="0"/>
    <n v="0"/>
  </r>
  <r>
    <x v="137"/>
    <s v="문경양돈영농조합법인 상주GP"/>
    <s v="546793"/>
    <s v="충남/충북고객본부"/>
    <s v="546826"/>
    <s v="청주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735"/>
    <n v="735"/>
    <n v="735"/>
    <n v="745"/>
    <n v="0"/>
    <n v="0"/>
    <n v="0"/>
    <n v="0"/>
    <n v="0"/>
    <n v="0"/>
    <n v="0"/>
    <n v="0"/>
  </r>
  <r>
    <x v="137"/>
    <s v="문경양돈영농조합법인 상주GP"/>
    <s v="546793"/>
    <s v="충남/충북고객본부"/>
    <s v="546826"/>
    <s v="청주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37"/>
    <s v="문경양돈영농조합법인 상주GP"/>
    <s v="546793"/>
    <s v="충남/충북고객본부"/>
    <s v="546826"/>
    <s v="청주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38"/>
    <s v="문경여자고등학교사회적협동조합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38"/>
    <s v="문경여자고등학교사회적협동조합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39"/>
    <s v="미르종합건설(주)"/>
    <s v="545784"/>
    <s v="강북/강원고객본부"/>
    <s v="545813"/>
    <s v="고양지사"/>
    <s v="TC00000"/>
    <s v="B2C"/>
    <s v="TC50000"/>
    <s v="미디어"/>
    <s v="TC54000"/>
    <x v="6"/>
    <s v="TC54K01"/>
    <s v="GTV Biz"/>
    <s v="BM00993"/>
    <s v="GTV 슬림 비즈"/>
    <x v="1"/>
    <s v="Y"/>
    <s v="Y"/>
    <m/>
    <n v="0"/>
    <n v="0"/>
    <n v="0"/>
    <n v="0"/>
    <n v="0"/>
    <n v="0"/>
    <n v="0"/>
    <n v="0"/>
    <n v="0"/>
    <n v="1058"/>
    <n v="1058"/>
    <n v="1058"/>
  </r>
  <r>
    <x v="139"/>
    <s v="미르종합건설(주)"/>
    <s v="545784"/>
    <s v="강북/강원고객본부"/>
    <s v="545813"/>
    <s v="고양지사"/>
    <s v="TC00000"/>
    <s v="B2C"/>
    <s v="TC50000"/>
    <s v="미디어"/>
    <s v="TC54000"/>
    <x v="6"/>
    <s v="TC54K01"/>
    <s v="GTV Biz"/>
    <s v="BM00993"/>
    <s v="GTV 슬림 비즈"/>
    <x v="0"/>
    <s v="Y"/>
    <s v="Y"/>
    <m/>
    <n v="0"/>
    <n v="0"/>
    <n v="0"/>
    <n v="0"/>
    <n v="0"/>
    <n v="0"/>
    <n v="0"/>
    <n v="0"/>
    <n v="0"/>
    <n v="7226"/>
    <n v="15500"/>
    <n v="15500"/>
  </r>
  <r>
    <x v="139"/>
    <s v="미르종합건설(주)"/>
    <s v="545784"/>
    <s v="강북/강원고객본부"/>
    <s v="545813"/>
    <s v="고양지사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0"/>
    <n v="0"/>
    <n v="0"/>
    <n v="0"/>
    <n v="0"/>
    <n v="0"/>
    <n v="0"/>
    <n v="0"/>
    <n v="0"/>
    <n v="2710"/>
    <n v="6000"/>
    <n v="6000"/>
  </r>
  <r>
    <x v="139"/>
    <s v="미르종합건설(주)"/>
    <s v="545784"/>
    <s v="강북/강원고객본부"/>
    <s v="545813"/>
    <s v="고양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32728"/>
    <n v="29091"/>
    <n v="0"/>
    <n v="0"/>
    <n v="0"/>
    <n v="0"/>
    <n v="0"/>
    <n v="0"/>
    <n v="0"/>
  </r>
  <r>
    <x v="139"/>
    <s v="미르종합건설(주)"/>
    <s v="545784"/>
    <s v="강북/강원고객본부"/>
    <s v="545813"/>
    <s v="고양지사"/>
    <s v="TC00000"/>
    <s v="B2C"/>
    <s v="FC10000"/>
    <s v="유선통화"/>
    <s v="FC11000"/>
    <x v="8"/>
    <s v="FC11K07"/>
    <s v="정액요금제"/>
    <s v="BM10375"/>
    <s v="AI전화요금제"/>
    <x v="0"/>
    <s v="Y"/>
    <s v="Y"/>
    <m/>
    <n v="0"/>
    <n v="0"/>
    <n v="0"/>
    <n v="0"/>
    <n v="4355.5119999999997"/>
    <n v="4999.95"/>
    <n v="4999.95"/>
    <n v="4999.95"/>
    <n v="4999.95"/>
    <n v="4999.95"/>
    <n v="4999.95"/>
    <n v="4999.95"/>
  </r>
  <r>
    <x v="139"/>
    <s v="미르종합건설(주)"/>
    <s v="545784"/>
    <s v="강북/강원고객본부"/>
    <s v="545813"/>
    <s v="고양지사"/>
    <s v="TC00000"/>
    <s v="B2C"/>
    <s v="FC30000"/>
    <s v="인터넷"/>
    <s v="FC34000"/>
    <x v="9"/>
    <s v="FC34K02"/>
    <s v="GiGA 1G"/>
    <s v="BM00913"/>
    <s v="인터넷 에센스"/>
    <x v="1"/>
    <s v="Y"/>
    <s v="Y"/>
    <m/>
    <n v="0"/>
    <n v="0"/>
    <n v="0"/>
    <n v="0"/>
    <n v="0"/>
    <n v="0"/>
    <n v="0"/>
    <n v="0"/>
    <n v="0"/>
    <n v="856"/>
    <n v="856"/>
    <n v="856"/>
  </r>
  <r>
    <x v="139"/>
    <s v="미르종합건설(주)"/>
    <s v="545784"/>
    <s v="강북/강원고객본부"/>
    <s v="545813"/>
    <s v="고양지사"/>
    <s v="TC00000"/>
    <s v="B2C"/>
    <s v="FC30000"/>
    <s v="인터넷"/>
    <s v="FC34000"/>
    <x v="9"/>
    <s v="FC34K02"/>
    <s v="GiGA 1G"/>
    <s v="BM00913"/>
    <s v="인터넷 에센스"/>
    <x v="0"/>
    <s v="Y"/>
    <s v="Y"/>
    <m/>
    <n v="0"/>
    <n v="0"/>
    <n v="0"/>
    <n v="0"/>
    <n v="0"/>
    <n v="0"/>
    <n v="0"/>
    <n v="0"/>
    <n v="0"/>
    <n v="14452"/>
    <n v="28000"/>
    <n v="28000"/>
  </r>
  <r>
    <x v="139"/>
    <s v="미르종합건설(주)"/>
    <s v="545784"/>
    <s v="강북/강원고객본부"/>
    <s v="545813"/>
    <s v="고양지사"/>
    <s v="TC00000"/>
    <s v="B2C"/>
    <s v="FC30000"/>
    <s v="인터넷"/>
    <s v="FC34000"/>
    <x v="9"/>
    <s v="FC34K01"/>
    <s v="GiGA 500M"/>
    <s v="BM10034"/>
    <s v="오피스넷 베이직"/>
    <x v="0"/>
    <s v="Y"/>
    <s v="Y"/>
    <m/>
    <n v="0"/>
    <n v="0"/>
    <n v="5162"/>
    <n v="40000"/>
    <n v="40000"/>
    <n v="40000"/>
    <n v="40000"/>
    <n v="40000"/>
    <n v="40000"/>
    <n v="40000"/>
    <n v="40000"/>
    <n v="40000"/>
  </r>
  <r>
    <x v="139"/>
    <s v="미르종합건설(주)"/>
    <s v="545784"/>
    <s v="강북/강원고객본부"/>
    <s v="545813"/>
    <s v="고양지사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0"/>
    <n v="0"/>
    <n v="0"/>
    <n v="0"/>
    <n v="0"/>
    <n v="0"/>
    <n v="0"/>
    <n v="0"/>
    <n v="962"/>
  </r>
  <r>
    <x v="139"/>
    <s v="미르종합건설(주)"/>
    <s v="545784"/>
    <s v="강북/강원고객본부"/>
    <s v="545813"/>
    <s v="고양지사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0"/>
    <n v="0"/>
    <n v="0"/>
    <n v="0"/>
    <n v="0"/>
    <n v="0"/>
    <n v="0"/>
    <n v="0"/>
    <n v="16370"/>
  </r>
  <r>
    <x v="139"/>
    <s v="미르종합건설(주)"/>
    <s v="545784"/>
    <s v="강북/강원고객본부"/>
    <s v="545813"/>
    <s v="고양지사"/>
    <s v="TC00000"/>
    <s v="B2C"/>
    <s v="FC30000"/>
    <s v="인터넷"/>
    <s v="FC32000"/>
    <x v="11"/>
    <s v="FC32K02"/>
    <s v="렌탈팩"/>
    <s v="BM01007"/>
    <s v="TV 렌탈팩"/>
    <x v="0"/>
    <s v="Y"/>
    <s v="Y"/>
    <m/>
    <n v="0"/>
    <n v="0"/>
    <n v="0"/>
    <n v="0"/>
    <n v="0"/>
    <n v="0"/>
    <n v="0"/>
    <n v="0"/>
    <n v="0"/>
    <n v="382323"/>
    <n v="-26450"/>
    <n v="-26450"/>
  </r>
  <r>
    <x v="139"/>
    <s v="미르종합건설(주)"/>
    <s v="545784"/>
    <s v="강북/강원고객본부"/>
    <s v="545813"/>
    <s v="고양지사"/>
    <s v="TC00000"/>
    <s v="B2C"/>
    <s v="FC30000"/>
    <s v="인터넷"/>
    <s v="FC32000"/>
    <x v="11"/>
    <s v="FC32K01"/>
    <s v="부가서비스"/>
    <s v="BM00984"/>
    <s v="오피스팩 슬림 올레"/>
    <x v="1"/>
    <s v="Y"/>
    <s v="Y"/>
    <m/>
    <n v="0"/>
    <n v="0"/>
    <n v="962"/>
    <n v="962"/>
    <n v="33690"/>
    <n v="962"/>
    <n v="962"/>
    <n v="962"/>
    <n v="962"/>
    <n v="962"/>
    <n v="962"/>
    <n v="962"/>
  </r>
  <r>
    <x v="139"/>
    <s v="미르종합건설(주)"/>
    <s v="545784"/>
    <s v="강북/강원고객본부"/>
    <s v="545813"/>
    <s v="고양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258"/>
    <n v="2000"/>
    <n v="2000"/>
    <n v="2000"/>
    <n v="2000"/>
    <n v="2000"/>
    <n v="2000"/>
    <n v="2000"/>
    <n v="2000"/>
    <n v="2000"/>
  </r>
  <r>
    <x v="139"/>
    <s v="미르종합건설(주)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480"/>
    <s v="GENIE TV 라이브(선택형)"/>
    <x v="1"/>
    <s v="N"/>
    <s v="Y"/>
    <m/>
    <n v="412"/>
    <n v="412"/>
    <n v="412"/>
    <n v="412"/>
    <n v="412"/>
    <n v="412"/>
    <n v="412"/>
    <n v="412"/>
    <n v="14412"/>
    <n v="412"/>
    <n v="412"/>
    <n v="412"/>
  </r>
  <r>
    <x v="139"/>
    <s v="미르종합건설(주)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480"/>
    <s v="GENIE TV 라이브(선택형)"/>
    <x v="0"/>
    <s v="N"/>
    <s v="Y"/>
    <m/>
    <n v="6000"/>
    <n v="6000"/>
    <n v="6000"/>
    <n v="6000"/>
    <n v="6000"/>
    <n v="6000"/>
    <n v="6000"/>
    <n v="6000"/>
    <n v="5199"/>
    <n v="6000"/>
    <n v="6000"/>
    <n v="6000"/>
  </r>
  <r>
    <x v="139"/>
    <s v="미르종합건설(주)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2600"/>
    <n v="3000"/>
    <n v="3000"/>
    <n v="3000"/>
  </r>
  <r>
    <x v="139"/>
    <s v="미르종합건설(주)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375"/>
    <s v="AI전화요금제"/>
    <x v="0"/>
    <s v="N"/>
    <s v="Y"/>
    <m/>
    <n v="5444.39"/>
    <n v="5444.39"/>
    <n v="5444.39"/>
    <n v="5444.39"/>
    <n v="5444.39"/>
    <n v="5444.39"/>
    <n v="5444.39"/>
    <n v="5444.39"/>
    <n v="5444.39"/>
    <n v="5444.39"/>
    <n v="5444.39"/>
    <n v="5444.39"/>
  </r>
  <r>
    <x v="139"/>
    <s v="미르종합건설(주)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962"/>
    <n v="962"/>
    <n v="962"/>
    <n v="962"/>
    <n v="962"/>
    <n v="962"/>
    <n v="962"/>
    <n v="962"/>
    <n v="30053"/>
    <n v="962"/>
    <n v="962"/>
    <n v="962"/>
  </r>
  <r>
    <x v="139"/>
    <s v="미르종합건설(주)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6000"/>
    <n v="36000"/>
    <n v="36000"/>
    <n v="36000"/>
    <n v="36000"/>
    <n v="36000"/>
    <n v="36000"/>
    <n v="36000"/>
    <n v="31199"/>
    <n v="36000"/>
    <n v="36000"/>
    <n v="36000"/>
  </r>
  <r>
    <x v="139"/>
    <s v="미르종합건설(주)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0"/>
    <n v="0"/>
    <n v="0"/>
    <n v="0"/>
    <n v="962"/>
    <n v="962"/>
    <n v="962"/>
    <n v="962"/>
    <n v="962"/>
    <n v="1924"/>
  </r>
  <r>
    <x v="139"/>
    <s v="미르종합건설(주)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0"/>
    <n v="0"/>
    <n v="0"/>
    <n v="0"/>
    <n v="10451"/>
    <n v="36000"/>
    <n v="36000"/>
    <n v="36000"/>
    <n v="36000"/>
    <n v="59226"/>
  </r>
  <r>
    <x v="139"/>
    <s v="미르종합건설(주)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5000"/>
    <n v="5000"/>
    <n v="5000"/>
    <n v="5000"/>
    <n v="5000"/>
    <n v="5000"/>
    <n v="5000"/>
    <n v="5000"/>
    <n v="4333"/>
    <n v="5000"/>
    <n v="5000"/>
    <n v="5000"/>
  </r>
  <r>
    <x v="139"/>
    <s v="미르종합건설(주)"/>
    <s v="540026"/>
    <s v="영업·채널본부"/>
    <s v="540033"/>
    <s v="디지털채널담당"/>
    <s v="TC00000"/>
    <s v="B2C"/>
    <s v="TC60000"/>
    <s v="Customer Incubation"/>
    <s v="KEB4000"/>
    <x v="4"/>
    <s v="KEB4K09"/>
    <s v="AI 통화비서"/>
    <s v="BM10364"/>
    <s v="AI 통화비서"/>
    <x v="0"/>
    <s v="N"/>
    <s v="Y"/>
    <m/>
    <n v="4094.61"/>
    <n v="4094.61"/>
    <n v="4094.61"/>
    <n v="4094.61"/>
    <n v="4094.61"/>
    <n v="4094.61"/>
    <n v="4094.61"/>
    <n v="4094.61"/>
    <n v="4094.61"/>
    <n v="4094.61"/>
    <n v="4094.61"/>
    <n v="4094.61"/>
  </r>
  <r>
    <x v="139"/>
    <s v="미르종합건설(주)"/>
    <s v="540026"/>
    <s v="영업·채널본부"/>
    <s v="540033"/>
    <s v="디지털채널담당"/>
    <s v="TC00000"/>
    <s v="B2C"/>
    <s v="TC60000"/>
    <s v="Customer Incubation"/>
    <s v="KEB4000"/>
    <x v="4"/>
    <s v="KEB4K09"/>
    <s v="AI 통화비서"/>
    <s v="BM10364"/>
    <s v="AI 통화비서"/>
    <x v="0"/>
    <s v="Y"/>
    <s v="Y"/>
    <m/>
    <n v="0"/>
    <n v="0"/>
    <n v="0"/>
    <n v="0"/>
    <n v="3275.4879999999998"/>
    <n v="3760.05"/>
    <n v="3760.05"/>
    <n v="3760.05"/>
    <n v="3760.05"/>
    <n v="3760.05"/>
    <n v="3760.05"/>
    <n v="3760.05"/>
  </r>
  <r>
    <x v="139"/>
    <s v="미르종합건설(주)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10353"/>
    <s v="통화매니저_AI통화비서"/>
    <x v="0"/>
    <s v="N"/>
    <s v="Y"/>
    <m/>
    <n v="0"/>
    <n v="0"/>
    <n v="0"/>
    <n v="0"/>
    <n v="0"/>
    <n v="0"/>
    <n v="0"/>
    <n v="0"/>
    <n v="0"/>
    <n v="0"/>
    <n v="0"/>
    <n v="0"/>
  </r>
  <r>
    <x v="139"/>
    <s v="미르종합건설(주)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10353"/>
    <s v="통화매니저_AI통화비서"/>
    <x v="0"/>
    <s v="Y"/>
    <s v="Y"/>
    <m/>
    <n v="0"/>
    <n v="0"/>
    <n v="0"/>
    <n v="0"/>
    <n v="0"/>
    <n v="0"/>
    <n v="0"/>
    <n v="0"/>
    <n v="0"/>
    <n v="0"/>
    <n v="0"/>
    <n v="0"/>
  </r>
  <r>
    <x v="140"/>
    <s v="베페사징크포항 주식회사"/>
    <s v="546483"/>
    <s v="대구/경북고객본부"/>
    <s v="546508"/>
    <s v="경북동부지사"/>
    <s v="KE00000"/>
    <s v="B2B"/>
    <s v="KE20000"/>
    <s v="Enterprise CT"/>
    <s v="KE27000"/>
    <x v="1"/>
    <s v="KE27K07"/>
    <s v="GiGA Office"/>
    <s v="BM00911"/>
    <s v="GiGA office Compact"/>
    <x v="0"/>
    <s v="N"/>
    <s v="Y"/>
    <m/>
    <n v="450000"/>
    <n v="450000"/>
    <n v="450000"/>
    <n v="450000"/>
    <n v="450000"/>
    <n v="450000"/>
    <n v="450000"/>
    <n v="450000"/>
    <n v="450000"/>
    <n v="450000"/>
    <n v="450000"/>
    <n v="450000"/>
  </r>
  <r>
    <x v="140"/>
    <s v="베페사징크포항 주식회사"/>
    <s v="546483"/>
    <s v="대구/경북고객본부"/>
    <s v="546508"/>
    <s v="경북동부지사"/>
    <s v="KE00000"/>
    <s v="B2B"/>
    <s v="KE20000"/>
    <s v="Enterprise CT"/>
    <s v="KE27000"/>
    <x v="1"/>
    <s v="KE27K07"/>
    <s v="GiGA Office"/>
    <s v="BM01176"/>
    <s v="GiGA office 부가서비스"/>
    <x v="0"/>
    <s v="N"/>
    <s v="Y"/>
    <m/>
    <n v="0"/>
    <n v="0"/>
    <n v="0"/>
    <n v="0"/>
    <n v="0"/>
    <n v="0"/>
    <n v="0"/>
    <n v="0"/>
    <n v="0"/>
    <n v="0"/>
    <n v="0"/>
    <n v="0"/>
  </r>
  <r>
    <x v="140"/>
    <s v="베페사징크포항 주식회사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9148"/>
    <n v="9471"/>
    <n v="9057"/>
    <n v="9378"/>
    <n v="8956"/>
    <n v="8676"/>
    <n v="8701"/>
    <n v="9439"/>
    <n v="10307"/>
    <n v="8663"/>
    <n v="10955"/>
    <n v="15421"/>
  </r>
  <r>
    <x v="140"/>
    <s v="베페사징크포항 주식회사"/>
    <s v="546483"/>
    <s v="대구/경북고객본부"/>
    <s v="546508"/>
    <s v="경북동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10750"/>
    <n v="3010"/>
    <n v="408"/>
    <n v="0"/>
    <n v="0"/>
    <n v="430"/>
    <n v="0"/>
    <n v="0"/>
    <n v="0"/>
    <n v="0"/>
    <n v="2580"/>
    <n v="0"/>
  </r>
  <r>
    <x v="140"/>
    <s v="베페사징크포항 주식회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9360"/>
    <n v="9360"/>
    <n v="9360"/>
    <n v="9360"/>
    <n v="9360"/>
    <n v="9360"/>
    <n v="9360"/>
    <n v="9360"/>
    <n v="9360"/>
    <n v="9360"/>
    <n v="9360"/>
    <n v="9360"/>
  </r>
  <r>
    <x v="140"/>
    <s v="베페사징크포항 주식회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"/>
    <n v="78"/>
    <n v="0"/>
    <n v="78"/>
    <n v="78"/>
    <n v="39"/>
    <n v="39"/>
    <n v="78"/>
    <n v="117"/>
    <n v="78"/>
    <n v="39"/>
    <n v="78"/>
  </r>
  <r>
    <x v="140"/>
    <s v="베페사징크포항 주식회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87"/>
    <n v="0"/>
    <n v="0"/>
    <n v="0"/>
    <n v="0"/>
    <n v="0"/>
    <n v="0"/>
    <n v="116"/>
  </r>
  <r>
    <x v="140"/>
    <s v="베페사징크포항 주식회사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7000"/>
    <n v="27000"/>
    <n v="27000"/>
    <n v="27000"/>
    <n v="27000"/>
    <n v="27000"/>
    <n v="27000"/>
    <n v="27000"/>
    <n v="27000"/>
    <n v="27000"/>
    <n v="27000"/>
    <n v="27000"/>
  </r>
  <r>
    <x v="140"/>
    <s v="베페사징크포항 주식회사"/>
    <s v="546517"/>
    <s v="대구/경북법인고객본부"/>
    <s v="546517"/>
    <s v="(자체)대구/경북법인고객본부"/>
    <s v="TC00000"/>
    <s v="B2C"/>
    <s v="MB10000"/>
    <s v="무선"/>
    <s v="MB11000"/>
    <x v="13"/>
    <s v="MB11K01"/>
    <s v="3G 트래픽"/>
    <s v="BM00757"/>
    <s v="3G 정보료"/>
    <x v="0"/>
    <s v="N"/>
    <s v="Y"/>
    <m/>
    <n v="-9868"/>
    <n v="-9335"/>
    <n v="-9715"/>
    <n v="-9059"/>
    <n v="-8240"/>
    <n v="-6862"/>
    <n v="-7126"/>
    <n v="-7290"/>
    <n v="-7353"/>
    <n v="-7190"/>
    <n v="-7132"/>
    <n v="-7251"/>
  </r>
  <r>
    <x v="140"/>
    <s v="베페사징크포항 주식회사"/>
    <s v="546517"/>
    <s v="대구/경북법인고객본부"/>
    <s v="546517"/>
    <s v="(자체)대구/경북법인고객본부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0"/>
    <n v="100"/>
    <n v="0"/>
    <n v="0"/>
    <n v="0"/>
    <n v="0"/>
    <n v="0"/>
    <n v="0"/>
    <n v="0"/>
    <n v="0"/>
    <n v="0"/>
    <n v="0"/>
  </r>
  <r>
    <x v="140"/>
    <s v="베페사징크포항 주식회사"/>
    <s v="546517"/>
    <s v="대구/경북법인고객본부"/>
    <s v="546517"/>
    <s v="(자체)대구/경북법인고객본부"/>
    <s v="TC00000"/>
    <s v="B2C"/>
    <s v="MB10000"/>
    <s v="무선"/>
    <s v="MB1G000"/>
    <x v="14"/>
    <s v="MB1GK05"/>
    <s v="5G 콘텐츠부가"/>
    <s v="BM10412"/>
    <s v="5G OTT 구독"/>
    <x v="0"/>
    <s v="N"/>
    <s v="Y"/>
    <m/>
    <n v="0"/>
    <n v="3499"/>
    <n v="7126"/>
    <n v="7900"/>
    <n v="5577"/>
    <n v="5100"/>
    <n v="5384"/>
    <n v="6158"/>
    <n v="4900"/>
    <n v="5287"/>
    <n v="7900"/>
    <n v="7900"/>
  </r>
  <r>
    <x v="140"/>
    <s v="베페사징크포항 주식회사"/>
    <s v="546517"/>
    <s v="대구/경북법인고객본부"/>
    <s v="546517"/>
    <s v="(자체)대구/경북법인고객본부"/>
    <s v="TC00000"/>
    <s v="B2C"/>
    <s v="MB10000"/>
    <s v="무선"/>
    <s v="MB1G000"/>
    <x v="14"/>
    <s v="MB1GK05"/>
    <s v="5G 콘텐츠부가"/>
    <s v="BM10115"/>
    <s v="5G 지니뮤직"/>
    <x v="0"/>
    <s v="N"/>
    <s v="Y"/>
    <m/>
    <n v="3300"/>
    <n v="3300"/>
    <n v="3300"/>
    <n v="1650"/>
    <n v="0"/>
    <n v="0"/>
    <n v="0"/>
    <n v="0"/>
    <n v="0"/>
    <n v="0"/>
    <n v="0"/>
    <n v="0"/>
  </r>
  <r>
    <x v="140"/>
    <s v="베페사징크포항 주식회사"/>
    <s v="546517"/>
    <s v="대구/경북법인고객본부"/>
    <s v="546517"/>
    <s v="(자체)대구/경북법인고객본부"/>
    <s v="TC00000"/>
    <s v="B2C"/>
    <s v="MB10000"/>
    <s v="무선"/>
    <s v="MB1G000"/>
    <x v="14"/>
    <s v="MB1GK05"/>
    <s v="5G 콘텐츠부가"/>
    <s v="BM10414"/>
    <s v="5G 콘텐츠부가 기타"/>
    <x v="0"/>
    <s v="N"/>
    <s v="Y"/>
    <m/>
    <n v="0"/>
    <n v="0"/>
    <n v="0"/>
    <n v="0"/>
    <n v="0"/>
    <n v="0"/>
    <n v="0"/>
    <n v="0"/>
    <n v="0"/>
    <n v="0"/>
    <n v="0"/>
    <n v="0"/>
  </r>
  <r>
    <x v="140"/>
    <s v="베페사징크포항 주식회사"/>
    <s v="546517"/>
    <s v="대구/경북법인고객본부"/>
    <s v="546517"/>
    <s v="(자체)대구/경북법인고객본부"/>
    <s v="TC00000"/>
    <s v="B2C"/>
    <s v="MB10000"/>
    <s v="무선"/>
    <s v="MB1G000"/>
    <x v="14"/>
    <s v="MB1GK05"/>
    <s v="5G 콘텐츠부가"/>
    <s v="BM10112"/>
    <s v="5G 티빙"/>
    <x v="0"/>
    <s v="N"/>
    <s v="Y"/>
    <m/>
    <n v="2750"/>
    <n v="2750"/>
    <n v="2750"/>
    <n v="1375"/>
    <n v="0"/>
    <n v="0"/>
    <n v="0"/>
    <n v="0"/>
    <n v="0"/>
    <n v="0"/>
    <n v="0"/>
    <n v="0"/>
  </r>
  <r>
    <x v="140"/>
    <s v="베페사징크포항 주식회사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5715"/>
    <n v="5370"/>
    <n v="5715"/>
    <n v="4925"/>
    <n v="4365"/>
    <n v="4250"/>
    <n v="4365"/>
    <n v="4365"/>
    <n v="4250"/>
    <n v="5665"/>
    <n v="4250"/>
    <n v="4365"/>
  </r>
  <r>
    <x v="140"/>
    <s v="베페사징크포항 주식회사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415"/>
    <s v="5G 듀얼번호Lite"/>
    <x v="0"/>
    <s v="N"/>
    <s v="Y"/>
    <m/>
    <n v="3000"/>
    <n v="1636"/>
    <n v="1768"/>
    <n v="3000"/>
    <n v="3000"/>
    <n v="2273"/>
    <n v="448"/>
    <n v="888"/>
    <n v="3000"/>
    <n v="3000"/>
    <n v="3000"/>
    <n v="3000"/>
  </r>
  <r>
    <x v="140"/>
    <s v="베페사징크포항 주식회사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3400"/>
    <n v="3400"/>
    <n v="3400"/>
    <n v="3100"/>
    <n v="2800"/>
    <n v="2800"/>
    <n v="2800"/>
    <n v="2800"/>
    <n v="2800"/>
    <n v="2800"/>
    <n v="2800"/>
    <n v="2800"/>
  </r>
  <r>
    <x v="140"/>
    <s v="베페사징크포항 주식회사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417"/>
    <s v="5G 통화부가 기타"/>
    <x v="0"/>
    <s v="N"/>
    <s v="Y"/>
    <m/>
    <n v="900"/>
    <n v="900"/>
    <n v="900"/>
    <n v="900"/>
    <n v="900"/>
    <n v="900"/>
    <n v="900"/>
    <n v="900"/>
    <n v="900"/>
    <n v="900"/>
    <n v="900"/>
    <n v="900"/>
  </r>
  <r>
    <x v="140"/>
    <s v="베페사징크포항 주식회사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4546"/>
    <n v="4906"/>
    <n v="4546"/>
    <n v="4546"/>
    <n v="4546"/>
    <n v="4546"/>
    <n v="4546"/>
    <n v="4546"/>
    <n v="4546"/>
    <n v="4546"/>
    <n v="4546"/>
    <n v="4546"/>
  </r>
  <r>
    <x v="140"/>
    <s v="베페사징크포항 주식회사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827964.54"/>
    <n v="764421.14300000004"/>
    <n v="698573.82"/>
    <n v="680407.05299999996"/>
    <n v="674110.00800000003"/>
    <n v="620924.58799999999"/>
    <n v="620332.56700000004"/>
    <n v="597043.56700000004"/>
    <n v="597120.97499999998"/>
    <n v="560271.09400000004"/>
    <n v="564429.09400000004"/>
    <n v="565793.09400000004"/>
  </r>
  <r>
    <x v="140"/>
    <s v="베페사징크포항 주식회사"/>
    <s v="546517"/>
    <s v="대구/경북법인고객본부"/>
    <s v="546517"/>
    <s v="(자체)대구/경북법인고객본부"/>
    <s v="TC00000"/>
    <s v="B2C"/>
    <s v="MB10000"/>
    <s v="무선"/>
    <s v="MB1M000"/>
    <x v="22"/>
    <s v="MB1MK02"/>
    <s v="기업무선기타"/>
    <s v="BM10277"/>
    <s v="기업특화LTE"/>
    <x v="0"/>
    <s v="N"/>
    <s v="Y"/>
    <m/>
    <n v="120289"/>
    <n v="114506"/>
    <n v="113215"/>
    <n v="116886"/>
    <n v="115487"/>
    <n v="112770"/>
    <n v="116108"/>
    <n v="112500"/>
    <n v="112500"/>
    <n v="112679"/>
    <n v="112500"/>
    <n v="112575"/>
  </r>
  <r>
    <x v="140"/>
    <s v="베페사징크포항 주식회사"/>
    <s v="546517"/>
    <s v="대구/경북법인고객본부"/>
    <s v="546517"/>
    <s v="(자체)대구/경북법인고객본부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33545"/>
    <n v="33545"/>
    <n v="33545"/>
    <n v="33545"/>
    <n v="33545"/>
    <n v="0"/>
    <n v="0"/>
    <n v="0"/>
    <n v="0"/>
    <n v="0"/>
    <n v="0"/>
    <n v="0"/>
  </r>
  <r>
    <x v="140"/>
    <s v="베페사징크포항 주식회사"/>
    <s v="546517"/>
    <s v="대구/경북법인고객본부"/>
    <s v="546517"/>
    <s v="(자체)대구/경북법인고객본부"/>
    <s v="TC00000"/>
    <s v="B2C"/>
    <s v="FC10000"/>
    <s v="유선통화"/>
    <s v="FC16000"/>
    <x v="12"/>
    <s v="FC16K07"/>
    <s v="국제SMS"/>
    <s v="BM00254"/>
    <s v="국제SMS"/>
    <x v="0"/>
    <s v="N"/>
    <s v="Y"/>
    <m/>
    <n v="1600"/>
    <n v="0"/>
    <n v="0"/>
    <n v="0"/>
    <n v="400"/>
    <n v="0"/>
    <n v="0"/>
    <n v="0"/>
    <n v="0"/>
    <n v="0"/>
    <n v="0"/>
    <n v="0"/>
  </r>
  <r>
    <x v="140"/>
    <s v="베페사징크포항 주식회사"/>
    <s v="546517"/>
    <s v="대구/경북법인고객본부"/>
    <s v="546517"/>
    <s v="(자체)대구/경북법인고객본부"/>
    <s v="TC00000"/>
    <s v="B2C"/>
    <s v="FC10000"/>
    <s v="유선통화"/>
    <s v="FC16000"/>
    <x v="12"/>
    <s v="FC16K01"/>
    <s v="무선국제전화"/>
    <s v="BM00276"/>
    <s v="001 KT무선국제"/>
    <x v="0"/>
    <s v="N"/>
    <s v="Y"/>
    <m/>
    <n v="0"/>
    <n v="0"/>
    <n v="0"/>
    <n v="0"/>
    <n v="0"/>
    <n v="0"/>
    <n v="28541"/>
    <n v="0"/>
    <n v="0"/>
    <n v="0"/>
    <n v="0"/>
    <n v="0"/>
  </r>
  <r>
    <x v="141"/>
    <s v="보람"/>
    <s v="540120"/>
    <s v="IPTV사업본부"/>
    <s v="540133"/>
    <s v="콘텐츠사업담당"/>
    <s v="TC00000"/>
    <s v="B2C"/>
    <s v="TC50000"/>
    <s v="미디어"/>
    <s v="TC55000"/>
    <x v="20"/>
    <s v="TC55K01"/>
    <s v="GTV PPV"/>
    <s v="BM10291"/>
    <s v="GTV 단건"/>
    <x v="0"/>
    <s v="N"/>
    <s v="Y"/>
    <m/>
    <n v="0"/>
    <n v="0"/>
    <n v="0"/>
    <n v="0"/>
    <n v="0"/>
    <n v="0"/>
    <n v="0"/>
    <n v="0"/>
    <n v="0"/>
    <n v="0"/>
    <n v="0"/>
    <n v="0"/>
  </r>
  <r>
    <x v="141"/>
    <s v="보람"/>
    <s v="545988"/>
    <s v="강남고객본부"/>
    <s v="546018"/>
    <s v="용인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70000"/>
    <n v="70000"/>
    <n v="70000"/>
    <n v="70000"/>
    <n v="70000"/>
    <n v="70000"/>
    <n v="70000"/>
    <n v="70000"/>
    <n v="70000"/>
    <n v="70000"/>
    <n v="70000"/>
    <n v="70000"/>
  </r>
  <r>
    <x v="141"/>
    <s v="보람"/>
    <s v="545988"/>
    <s v="강남고객본부"/>
    <s v="546018"/>
    <s v="용인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429000"/>
    <n v="429000"/>
    <n v="429000"/>
    <n v="429000"/>
    <n v="429000"/>
    <n v="429000"/>
    <n v="429000"/>
    <n v="429000"/>
    <n v="429000"/>
    <n v="429000"/>
    <n v="429000"/>
    <n v="429000"/>
  </r>
  <r>
    <x v="141"/>
    <s v="보람"/>
    <s v="545988"/>
    <s v="강남고객본부"/>
    <s v="546018"/>
    <s v="용인지사"/>
    <s v="TC00000"/>
    <s v="B2C"/>
    <s v="FC30000"/>
    <s v="인터넷"/>
    <s v="FC31000"/>
    <x v="10"/>
    <s v="FC31K02"/>
    <s v="MeGA"/>
    <s v="BM10035"/>
    <s v="오피스넷 슬림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141"/>
    <s v="보람"/>
    <s v="545988"/>
    <s v="강남고객본부"/>
    <s v="546018"/>
    <s v="용인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60000"/>
    <n v="60000"/>
    <n v="59355"/>
    <n v="60000"/>
    <n v="60000"/>
    <n v="60000"/>
    <n v="60000"/>
    <n v="60000"/>
    <n v="60000"/>
    <n v="60000"/>
    <n v="60000"/>
    <n v="60000"/>
  </r>
  <r>
    <x v="141"/>
    <s v="보람"/>
    <s v="545988"/>
    <s v="강남고객본부"/>
    <s v="546018"/>
    <s v="용인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500650"/>
    <n v="500650"/>
    <n v="500650"/>
    <n v="500650"/>
    <n v="500650"/>
    <n v="500650"/>
    <n v="500650"/>
    <n v="500650"/>
    <n v="500650"/>
    <n v="500650"/>
    <n v="500650"/>
    <n v="500650"/>
  </r>
  <r>
    <x v="141"/>
    <s v="보람"/>
    <s v="545988"/>
    <s v="강남고객본부"/>
    <s v="546018"/>
    <s v="용인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100000"/>
    <n v="100000"/>
    <n v="100000"/>
    <n v="100000"/>
    <n v="100000"/>
    <n v="100000"/>
    <n v="100000"/>
    <n v="100000"/>
    <n v="100000"/>
    <n v="100000"/>
    <n v="100000"/>
    <n v="100000"/>
  </r>
  <r>
    <x v="141"/>
    <s v="보람"/>
    <s v="545988"/>
    <s v="강남고객본부"/>
    <s v="546018"/>
    <s v="용인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38000"/>
    <n v="38000"/>
    <n v="38000"/>
    <n v="38000"/>
    <n v="38000"/>
    <n v="38000"/>
    <n v="38000"/>
    <n v="38000"/>
    <n v="38000"/>
    <n v="38000"/>
    <n v="38000"/>
    <n v="38000"/>
  </r>
  <r>
    <x v="141"/>
    <s v="보람"/>
    <s v="545988"/>
    <s v="강남고객본부"/>
    <s v="546018"/>
    <s v="용인지사"/>
    <s v="TC00000"/>
    <s v="B2C"/>
    <s v="FC30000"/>
    <s v="인터넷"/>
    <s v="FC32000"/>
    <x v="11"/>
    <s v="FC32K01"/>
    <s v="부가서비스"/>
    <s v="BM00984"/>
    <s v="오피스팩 슬림 올레"/>
    <x v="0"/>
    <s v="N"/>
    <s v="Y"/>
    <m/>
    <n v="70000"/>
    <n v="70000"/>
    <n v="70000"/>
    <n v="70000"/>
    <n v="70000"/>
    <n v="70000"/>
    <n v="70000"/>
    <n v="70000"/>
    <n v="70000"/>
    <n v="70000"/>
    <n v="70000"/>
    <n v="70000"/>
  </r>
  <r>
    <x v="141"/>
    <s v="보람"/>
    <s v="545988"/>
    <s v="강남고객본부"/>
    <s v="546018"/>
    <s v="용인지사"/>
    <s v="TC00000"/>
    <s v="B2C"/>
    <s v="FC30000"/>
    <s v="인터넷"/>
    <s v="FC32000"/>
    <x v="11"/>
    <s v="FC32K03"/>
    <s v="홈AP"/>
    <s v="BM00236"/>
    <s v="홈허브"/>
    <x v="0"/>
    <s v="N"/>
    <s v="Y"/>
    <m/>
    <n v="3500"/>
    <n v="3500"/>
    <n v="3500"/>
    <n v="3500"/>
    <n v="3500"/>
    <n v="3500"/>
    <n v="3500"/>
    <n v="3500"/>
    <n v="3500"/>
    <n v="3500"/>
    <n v="3500"/>
    <n v="3500"/>
  </r>
  <r>
    <x v="141"/>
    <s v="보람"/>
    <s v="545784"/>
    <s v="강북/강원고객본부"/>
    <s v="545819"/>
    <s v="경기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85864"/>
    <n v="86406"/>
    <n v="86082"/>
    <n v="84969"/>
    <n v="88629"/>
    <n v="88867"/>
    <n v="87601"/>
    <n v="87031"/>
    <n v="88109"/>
    <n v="87732"/>
    <n v="86881"/>
    <n v="86657"/>
  </r>
  <r>
    <x v="141"/>
    <s v="보람"/>
    <s v="545784"/>
    <s v="강북/강원고객본부"/>
    <s v="545819"/>
    <s v="경기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39"/>
    <n v="0"/>
    <n v="0"/>
    <n v="0"/>
    <n v="0"/>
    <n v="0"/>
    <n v="0"/>
    <n v="0"/>
    <n v="0"/>
  </r>
  <r>
    <x v="141"/>
    <s v="보람"/>
    <s v="545784"/>
    <s v="강북/강원고객본부"/>
    <s v="545819"/>
    <s v="경기북부지사"/>
    <s v="TC00000"/>
    <s v="B2C"/>
    <s v="TC50000"/>
    <s v="미디어"/>
    <s v="TC53000"/>
    <x v="5"/>
    <s v="TC53K02"/>
    <s v="GTV 일반"/>
    <s v="BM01129"/>
    <s v="GTV VOD 초이스"/>
    <x v="1"/>
    <s v="N"/>
    <s v="Y"/>
    <m/>
    <n v="412"/>
    <n v="412"/>
    <n v="412"/>
    <n v="404"/>
    <n v="0"/>
    <n v="0"/>
    <n v="0"/>
    <n v="0"/>
    <n v="0"/>
    <n v="0"/>
    <n v="0"/>
    <n v="0"/>
  </r>
  <r>
    <x v="141"/>
    <s v="보람"/>
    <s v="545784"/>
    <s v="강북/강원고객본부"/>
    <s v="545819"/>
    <s v="경기북부지사"/>
    <s v="TC00000"/>
    <s v="B2C"/>
    <s v="TC50000"/>
    <s v="미디어"/>
    <s v="TC53000"/>
    <x v="5"/>
    <s v="TC53K02"/>
    <s v="GTV 일반"/>
    <s v="BM01129"/>
    <s v="GTV VOD 초이스"/>
    <x v="0"/>
    <s v="N"/>
    <s v="Y"/>
    <m/>
    <n v="19000"/>
    <n v="19000"/>
    <n v="19000"/>
    <n v="19000"/>
    <n v="19000"/>
    <n v="19000"/>
    <n v="19000"/>
    <n v="19000"/>
    <n v="19000"/>
    <n v="19000"/>
    <n v="19000"/>
    <n v="19000"/>
  </r>
  <r>
    <x v="141"/>
    <s v="보람"/>
    <s v="545784"/>
    <s v="강북/강원고객본부"/>
    <s v="545819"/>
    <s v="경기북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0000"/>
    <n v="10000"/>
    <n v="10000"/>
    <n v="10000"/>
    <n v="10000"/>
    <n v="10000"/>
    <n v="9678"/>
    <n v="10000"/>
    <n v="10000"/>
    <n v="10000"/>
    <n v="10000"/>
    <n v="10000"/>
  </r>
  <r>
    <x v="141"/>
    <s v="보람"/>
    <s v="545784"/>
    <s v="강북/강원고객본부"/>
    <s v="545819"/>
    <s v="경기북부지사"/>
    <s v="TC00000"/>
    <s v="B2C"/>
    <s v="TC50000"/>
    <s v="미디어"/>
    <s v="TC53000"/>
    <x v="5"/>
    <s v="TC53K02"/>
    <s v="GTV 일반"/>
    <s v="BM00954"/>
    <s v="GTV 에센스"/>
    <x v="1"/>
    <s v="N"/>
    <s v="Y"/>
    <m/>
    <n v="412"/>
    <n v="412"/>
    <n v="412"/>
    <n v="404"/>
    <n v="0"/>
    <n v="0"/>
    <n v="0"/>
    <n v="0"/>
    <n v="0"/>
    <n v="0"/>
    <n v="0"/>
    <n v="0"/>
  </r>
  <r>
    <x v="141"/>
    <s v="보람"/>
    <s v="545784"/>
    <s v="강북/강원고객본부"/>
    <s v="545819"/>
    <s v="경기북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141"/>
    <s v="보람"/>
    <s v="545784"/>
    <s v="강북/강원고객본부"/>
    <s v="545819"/>
    <s v="경기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7000"/>
    <n v="7000"/>
    <n v="7000"/>
    <n v="7000"/>
    <n v="7000"/>
    <n v="7000"/>
    <n v="7000"/>
    <n v="7000"/>
    <n v="7000"/>
    <n v="7000"/>
    <n v="7000"/>
    <n v="7000"/>
  </r>
  <r>
    <x v="141"/>
    <s v="보람"/>
    <s v="545784"/>
    <s v="강북/강원고객본부"/>
    <s v="545819"/>
    <s v="경기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5600"/>
    <n v="15600"/>
    <n v="15600"/>
    <n v="15600"/>
    <n v="15600"/>
    <n v="15600"/>
    <n v="15600"/>
    <n v="15600"/>
    <n v="15600"/>
    <n v="15600"/>
    <n v="15600"/>
    <n v="15600"/>
  </r>
  <r>
    <x v="141"/>
    <s v="보람"/>
    <s v="545784"/>
    <s v="강북/강원고객본부"/>
    <s v="545819"/>
    <s v="경기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"/>
    <n v="0"/>
    <n v="0"/>
    <n v="39"/>
    <n v="0"/>
    <n v="117"/>
    <n v="0"/>
    <n v="0"/>
    <n v="39"/>
    <n v="0"/>
    <n v="0"/>
    <n v="0"/>
  </r>
  <r>
    <x v="141"/>
    <s v="보람"/>
    <s v="545784"/>
    <s v="강북/강원고객본부"/>
    <s v="545819"/>
    <s v="경기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58"/>
    <n v="0"/>
    <n v="0"/>
    <n v="0"/>
    <n v="58"/>
    <n v="0"/>
    <n v="0"/>
    <n v="0"/>
    <n v="0"/>
  </r>
  <r>
    <x v="141"/>
    <s v="보람"/>
    <s v="545784"/>
    <s v="강북/강원고객본부"/>
    <s v="545819"/>
    <s v="경기북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41"/>
    <s v="보람"/>
    <s v="545784"/>
    <s v="강북/강원고객본부"/>
    <s v="545819"/>
    <s v="경기북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41"/>
    <s v="보람"/>
    <s v="545784"/>
    <s v="강북/강원고객본부"/>
    <s v="545819"/>
    <s v="경기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141"/>
    <s v="보람"/>
    <s v="545784"/>
    <s v="강북/강원고객본부"/>
    <s v="545819"/>
    <s v="경기북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39194"/>
    <n v="40500"/>
    <n v="40500"/>
  </r>
  <r>
    <x v="141"/>
    <s v="보람"/>
    <s v="545784"/>
    <s v="강북/강원고객본부"/>
    <s v="545819"/>
    <s v="경기북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618"/>
    <n v="618"/>
    <n v="618"/>
    <n v="14243"/>
    <n v="0"/>
    <n v="0"/>
    <n v="0"/>
    <n v="0"/>
    <n v="0"/>
    <n v="0"/>
    <n v="0"/>
    <n v="0"/>
  </r>
  <r>
    <x v="141"/>
    <s v="보람"/>
    <s v="545784"/>
    <s v="강북/강원고객본부"/>
    <s v="545819"/>
    <s v="경기북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141"/>
    <s v="보람"/>
    <s v="545784"/>
    <s v="강북/강원고객본부"/>
    <s v="545819"/>
    <s v="경기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5500"/>
    <n v="25500"/>
    <n v="25500"/>
    <n v="25500"/>
    <n v="25500"/>
    <n v="25500"/>
    <n v="25500"/>
    <n v="25500"/>
    <n v="25500"/>
    <n v="25500"/>
    <n v="25500"/>
    <n v="25500"/>
  </r>
  <r>
    <x v="141"/>
    <s v="보람"/>
    <s v="545784"/>
    <s v="강북/강원고객본부"/>
    <s v="545819"/>
    <s v="경기북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19355"/>
    <n v="20000"/>
    <n v="20000"/>
    <n v="20000"/>
    <n v="20000"/>
    <n v="20000"/>
  </r>
  <r>
    <x v="141"/>
    <s v="보람"/>
    <s v="545784"/>
    <s v="강북/강원고객본부"/>
    <s v="545819"/>
    <s v="경기북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720"/>
    <n v="2720"/>
    <n v="2720"/>
    <n v="2720"/>
    <n v="2678"/>
    <n v="2678"/>
  </r>
  <r>
    <x v="141"/>
    <s v="보람"/>
    <s v="545784"/>
    <s v="강북/강원고객본부"/>
    <s v="545819"/>
    <s v="경기북부지사"/>
    <s v="TC00000"/>
    <s v="B2C"/>
    <s v="FC30000"/>
    <s v="인터넷"/>
    <s v="FC32000"/>
    <x v="11"/>
    <s v="FC32K03"/>
    <s v="홈AP"/>
    <s v="BM00236"/>
    <s v="홈허브"/>
    <x v="1"/>
    <s v="Y"/>
    <s v="Y"/>
    <m/>
    <n v="775"/>
    <n v="775"/>
    <n v="775"/>
    <n v="775"/>
    <n v="775"/>
    <n v="775"/>
    <n v="775"/>
    <n v="775"/>
    <n v="775"/>
    <n v="775"/>
    <n v="775"/>
    <n v="775"/>
  </r>
  <r>
    <x v="141"/>
    <s v="보람"/>
    <s v="545784"/>
    <s v="강북/강원고객본부"/>
    <s v="545819"/>
    <s v="경기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5000"/>
    <n v="5000"/>
    <n v="5000"/>
    <n v="5000"/>
    <n v="5000"/>
    <n v="5000"/>
    <n v="5000"/>
    <n v="5000"/>
    <n v="5000"/>
    <n v="5000"/>
    <n v="5000"/>
    <n v="5000"/>
  </r>
  <r>
    <x v="141"/>
    <s v="보람"/>
    <s v="545784"/>
    <s v="강북/강원고객본부"/>
    <s v="545819"/>
    <s v="경기북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259"/>
    <n v="1000"/>
    <n v="1000"/>
    <n v="1000"/>
    <n v="1000"/>
    <n v="1000"/>
    <n v="1000"/>
    <n v="1000"/>
    <n v="1000"/>
    <n v="1000"/>
    <n v="1000"/>
    <n v="1000"/>
  </r>
  <r>
    <x v="141"/>
    <s v="보람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4000"/>
    <n v="4000"/>
    <n v="4000"/>
    <n v="4000"/>
    <n v="4000"/>
    <n v="4000"/>
    <n v="4000"/>
    <n v="4000"/>
    <n v="4000"/>
    <n v="4000"/>
    <n v="3400"/>
    <n v="1000"/>
  </r>
  <r>
    <x v="141"/>
    <s v="보람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0"/>
    <n v="0"/>
    <n v="0"/>
    <n v="14"/>
    <n v="0"/>
    <n v="0"/>
    <n v="71"/>
    <n v="144"/>
    <n v="0"/>
    <n v="0"/>
    <n v="0"/>
    <n v="0"/>
  </r>
  <r>
    <x v="141"/>
    <s v="보람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41"/>
    <s v="보람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41"/>
    <s v="보람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22000"/>
    <n v="22000"/>
    <n v="22000"/>
    <n v="22000"/>
    <n v="22000"/>
    <n v="22000"/>
    <n v="22000"/>
    <n v="22000"/>
    <n v="22000"/>
    <n v="22000"/>
    <n v="19140"/>
    <n v="7700"/>
  </r>
  <r>
    <x v="141"/>
    <s v="보람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16000"/>
    <n v="0"/>
  </r>
  <r>
    <x v="141"/>
    <s v="보람"/>
    <s v="540026"/>
    <s v="영업·채널본부"/>
    <s v="540043"/>
    <s v="전략채널센터"/>
    <s v="TC00000"/>
    <s v="B2C"/>
    <s v="MB10000"/>
    <s v="무선"/>
    <s v="MB11000"/>
    <x v="13"/>
    <s v="MB11K12"/>
    <s v="3G 기타부가"/>
    <s v="BM00780"/>
    <s v="3G 기타부가"/>
    <x v="0"/>
    <s v="N"/>
    <s v="Y"/>
    <m/>
    <n v="0"/>
    <n v="0"/>
    <n v="830"/>
    <n v="0"/>
    <n v="0"/>
    <n v="0"/>
    <n v="0"/>
    <n v="0"/>
    <n v="0"/>
    <n v="0"/>
    <n v="0"/>
    <n v="0"/>
  </r>
  <r>
    <x v="141"/>
    <s v="보람"/>
    <s v="546793"/>
    <s v="충남/충북고객본부"/>
    <s v="546829"/>
    <s v="충주지사"/>
    <s v="KE00000"/>
    <s v="B2B"/>
    <s v="KE20000"/>
    <s v="Enterprise CT"/>
    <s v="KE52000"/>
    <x v="2"/>
    <s v="KE52K02"/>
    <s v="IP-Centrex"/>
    <s v="BM00205"/>
    <s v="기업인터넷전화Centrex"/>
    <x v="0"/>
    <s v="Y"/>
    <s v="Y"/>
    <m/>
    <n v="0"/>
    <n v="0"/>
    <n v="0"/>
    <n v="0"/>
    <n v="0"/>
    <n v="-557"/>
    <n v="1628"/>
    <n v="1377"/>
    <n v="1377"/>
    <n v="1377"/>
    <n v="1556"/>
    <n v="1377"/>
  </r>
  <r>
    <x v="141"/>
    <s v="보람"/>
    <s v="546793"/>
    <s v="충남/충북고객본부"/>
    <s v="546829"/>
    <s v="충주지사"/>
    <s v="TC00000"/>
    <s v="B2C"/>
    <s v="FC10000"/>
    <s v="유선통화"/>
    <s v="FC11000"/>
    <x v="8"/>
    <s v="FC11K01"/>
    <s v="기본요금제"/>
    <s v="BM00814"/>
    <s v="시내전화 기본료"/>
    <x v="0"/>
    <s v="Y"/>
    <s v="Y"/>
    <m/>
    <n v="0"/>
    <n v="0"/>
    <n v="0"/>
    <n v="0"/>
    <n v="0"/>
    <n v="2367"/>
    <n v="3000"/>
    <n v="3000"/>
    <n v="3000"/>
    <n v="3000"/>
    <n v="3000"/>
    <n v="3000"/>
  </r>
  <r>
    <x v="141"/>
    <s v="보람"/>
    <s v="546793"/>
    <s v="충남/충북고객본부"/>
    <s v="546829"/>
    <s v="충주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0"/>
    <n v="61819"/>
    <n v="0"/>
    <n v="0"/>
    <n v="0"/>
    <n v="0"/>
    <n v="0"/>
    <n v="0"/>
  </r>
  <r>
    <x v="141"/>
    <s v="보람"/>
    <s v="546793"/>
    <s v="충남/충북고객본부"/>
    <s v="546829"/>
    <s v="충주지사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0"/>
    <n v="0"/>
    <n v="962"/>
    <n v="962"/>
    <n v="962"/>
    <n v="962"/>
    <n v="962"/>
    <n v="962"/>
    <n v="962"/>
  </r>
  <r>
    <x v="141"/>
    <s v="보람"/>
    <s v="546793"/>
    <s v="충남/충북고객본부"/>
    <s v="546829"/>
    <s v="충주지사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0"/>
    <n v="0"/>
    <n v="584"/>
    <n v="17500"/>
    <n v="17500"/>
    <n v="17500"/>
    <n v="17500"/>
    <n v="17500"/>
    <n v="17500"/>
  </r>
  <r>
    <x v="141"/>
    <s v="보람"/>
    <s v="546793"/>
    <s v="충남/충북고객본부"/>
    <s v="546829"/>
    <s v="충주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34"/>
    <n v="1000"/>
    <n v="1000"/>
    <n v="1000"/>
    <n v="1000"/>
    <n v="1000"/>
    <n v="1000"/>
  </r>
  <r>
    <x v="142"/>
    <s v="봉화군청소년상담복지센터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42"/>
    <s v="봉화군청소년상담복지센터"/>
    <s v="546483"/>
    <s v="대구/경북고객본부"/>
    <s v="546483"/>
    <s v="(자체)대구/경북고객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42"/>
    <s v="봉화군청소년상담복지센터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7276"/>
    <n v="32374"/>
    <n v="38004"/>
    <n v="41626"/>
    <n v="30637"/>
    <n v="30711"/>
    <n v="27856"/>
    <n v="26521"/>
    <n v="25520"/>
    <n v="21859"/>
    <n v="22972"/>
    <n v="20697"/>
  </r>
  <r>
    <x v="142"/>
    <s v="봉화군청소년상담복지센터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42"/>
    <s v="봉화군청소년상담복지센터"/>
    <s v="546483"/>
    <s v="대구/경북고객본부"/>
    <s v="546514"/>
    <s v="경북북부지사"/>
    <s v="TC00000"/>
    <s v="B2C"/>
    <s v="TC60000"/>
    <s v="Customer Incubation"/>
    <s v="KEB4000"/>
    <x v="4"/>
    <s v="KEB4K01"/>
    <s v="1541콜렉트콜"/>
    <s v="BM00126"/>
    <s v="1541콜렉트콜"/>
    <x v="0"/>
    <s v="N"/>
    <s v="Y"/>
    <m/>
    <n v="0"/>
    <n v="0"/>
    <n v="0"/>
    <n v="990"/>
    <n v="0"/>
    <n v="0"/>
    <n v="0"/>
    <n v="0"/>
    <n v="0"/>
    <n v="0"/>
    <n v="0"/>
    <n v="0"/>
  </r>
  <r>
    <x v="142"/>
    <s v="봉화군청소년상담복지센터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400"/>
    <n v="4400"/>
    <n v="4400"/>
    <n v="4400"/>
    <n v="4400"/>
    <n v="4400"/>
    <n v="4400"/>
    <n v="4400"/>
    <n v="4400"/>
    <n v="4400"/>
    <n v="4400"/>
    <n v="4400"/>
  </r>
  <r>
    <x v="142"/>
    <s v="봉화군청소년상담복지센터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6600"/>
    <n v="6600"/>
    <n v="6600"/>
    <n v="6600"/>
    <n v="6600"/>
    <n v="6600"/>
    <n v="6600"/>
    <n v="6600"/>
    <n v="6600"/>
    <n v="6600"/>
    <n v="6600"/>
    <n v="6600"/>
  </r>
  <r>
    <x v="142"/>
    <s v="봉화군청소년상담복지센터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142"/>
    <s v="봉화군청소년상담복지센터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663"/>
    <n v="517"/>
    <n v="1092"/>
    <n v="819"/>
    <n v="234"/>
    <n v="1443"/>
    <n v="780"/>
    <n v="439"/>
    <n v="468"/>
    <n v="195"/>
    <n v="351"/>
    <n v="234"/>
  </r>
  <r>
    <x v="142"/>
    <s v="봉화군청소년상담복지센터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623"/>
    <n v="0"/>
    <n v="0"/>
    <n v="768"/>
    <n v="290"/>
    <n v="870"/>
    <n v="551"/>
    <n v="2305"/>
    <n v="507"/>
    <n v="217"/>
    <n v="522"/>
    <n v="2262"/>
  </r>
  <r>
    <x v="142"/>
    <s v="봉화군청소년상담복지센터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51"/>
    <n v="429"/>
    <n v="1053"/>
    <n v="897"/>
    <n v="780"/>
    <n v="819"/>
    <n v="546"/>
    <n v="624"/>
    <n v="273"/>
    <n v="507"/>
    <n v="624"/>
    <n v="39"/>
  </r>
  <r>
    <x v="142"/>
    <s v="봉화군청소년상담복지센터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609"/>
    <n v="1116"/>
    <n v="1073"/>
    <n v="5060"/>
    <n v="2000"/>
    <n v="652"/>
    <n v="3494"/>
    <n v="2798"/>
    <n v="3146"/>
    <n v="1710"/>
    <n v="2682"/>
    <n v="145"/>
  </r>
  <r>
    <x v="142"/>
    <s v="봉화군청소년상담복지센터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142"/>
    <s v="봉화군청소년상담복지센터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42"/>
    <s v="봉화군청소년상담복지센터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44"/>
    <s v="타인사용증설전화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42"/>
    <s v="봉화군청소년상담복지센터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3000"/>
    <n v="53000"/>
    <n v="53000"/>
    <n v="53000"/>
    <n v="53000"/>
    <n v="53000"/>
    <n v="53000"/>
    <n v="53000"/>
    <n v="53000"/>
    <n v="53000"/>
    <n v="53000"/>
    <n v="53000"/>
  </r>
  <r>
    <x v="142"/>
    <s v="봉화군청소년상담복지센터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10880"/>
    <n v="10880"/>
    <n v="10880"/>
    <n v="10880"/>
    <n v="10880"/>
    <n v="10880"/>
    <n v="10880"/>
    <n v="10880"/>
    <n v="10880"/>
    <n v="10880"/>
    <n v="10712"/>
    <n v="10712"/>
  </r>
  <r>
    <x v="143"/>
    <s v="봉화꽃플라워영농조합법인"/>
    <s v="545834"/>
    <s v="강북/강원법인고객본부"/>
    <s v="545869"/>
    <s v="북부법인고객2담당"/>
    <s v="KE00000"/>
    <s v="B2B"/>
    <s v="KE20000"/>
    <s v="Enterprise CT"/>
    <s v="KEA5000"/>
    <x v="19"/>
    <s v="KEA5K04"/>
    <s v="IoT원격관제"/>
    <s v="BM01046"/>
    <s v="IoT원격관제3G"/>
    <x v="0"/>
    <s v="N"/>
    <s v="Y"/>
    <m/>
    <n v="25900"/>
    <n v="25900"/>
    <n v="25900"/>
    <n v="25900"/>
    <n v="25900"/>
    <n v="25900"/>
    <n v="19872"/>
    <n v="0"/>
    <n v="0"/>
    <n v="0"/>
    <n v="0"/>
    <n v="0"/>
  </r>
  <r>
    <x v="143"/>
    <s v="봉화꽃플라워영농조합법인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000"/>
    <n v="4000"/>
    <n v="4000"/>
    <n v="4000"/>
    <n v="4000"/>
    <n v="4000"/>
    <n v="4000"/>
    <n v="2710"/>
    <n v="0"/>
    <n v="0"/>
    <n v="0"/>
    <n v="0"/>
  </r>
  <r>
    <x v="143"/>
    <s v="봉화꽃플라워영농조합법인"/>
    <s v="546483"/>
    <s v="대구/경북고객본부"/>
    <s v="546514"/>
    <s v="경북북부지사"/>
    <s v="TC00000"/>
    <s v="B2C"/>
    <s v="TC60000"/>
    <s v="Customer Incubation"/>
    <s v="KEB4000"/>
    <x v="4"/>
    <s v="KEB4K07"/>
    <s v="홈지능망부가기타"/>
    <s v="BM00142"/>
    <s v="패스콜"/>
    <x v="0"/>
    <s v="N"/>
    <s v="Y"/>
    <m/>
    <n v="1000"/>
    <n v="1072"/>
    <n v="1058"/>
    <n v="1058"/>
    <n v="1087"/>
    <n v="1068"/>
    <n v="1145"/>
    <n v="704"/>
    <n v="0"/>
    <n v="0"/>
    <n v="0"/>
    <n v="0"/>
  </r>
  <r>
    <x v="143"/>
    <s v="봉화꽃플라워영농조합법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400"/>
    <n v="5400"/>
    <n v="5400"/>
    <n v="5400"/>
    <n v="5400"/>
    <n v="5400"/>
    <n v="5400"/>
    <n v="5400"/>
    <n v="5400"/>
    <n v="5400"/>
    <n v="5400"/>
    <n v="5400"/>
  </r>
  <r>
    <x v="143"/>
    <s v="봉화꽃플라워영농조합법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0"/>
    <n v="39"/>
    <n v="0"/>
    <n v="0"/>
    <n v="0"/>
    <n v="0"/>
  </r>
  <r>
    <x v="143"/>
    <s v="봉화꽃플라워영농조합법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203"/>
    <n v="0"/>
    <n v="0"/>
    <n v="0"/>
    <n v="0"/>
    <n v="72"/>
    <n v="0"/>
    <n v="0"/>
    <n v="0"/>
    <n v="0"/>
    <n v="0"/>
  </r>
  <r>
    <x v="143"/>
    <s v="봉화꽃플라워영농조합법인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4300"/>
    <n v="24300"/>
    <n v="24300"/>
    <n v="24300"/>
    <n v="24300"/>
    <n v="24300"/>
    <n v="24300"/>
    <n v="24300"/>
    <n v="24300"/>
    <n v="24300"/>
    <n v="24300"/>
    <n v="24300"/>
  </r>
  <r>
    <x v="144"/>
    <s v="봉화선거관리위원회"/>
    <s v="545784"/>
    <s v="강북/강원고객본부"/>
    <s v="545785"/>
    <s v="영업기획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9000"/>
    <n v="9000"/>
    <n v="9000"/>
    <n v="9000"/>
    <n v="9000"/>
    <n v="9000"/>
    <n v="9000"/>
    <n v="9000"/>
    <n v="9000"/>
    <n v="9000"/>
    <n v="9000"/>
    <n v="9000"/>
  </r>
  <r>
    <x v="144"/>
    <s v="봉화선거관리위원회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44"/>
    <s v="봉화선거관리위원회"/>
    <s v="546483"/>
    <s v="대구/경북고객본부"/>
    <s v="546514"/>
    <s v="경북북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6000"/>
    <n v="6000"/>
    <n v="6000"/>
    <n v="6000"/>
    <n v="7104"/>
    <n v="6000"/>
    <n v="6000"/>
    <n v="6000"/>
    <n v="6000"/>
    <n v="6000"/>
    <n v="6011"/>
    <n v="6048"/>
  </r>
  <r>
    <x v="144"/>
    <s v="봉화선거관리위원회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6600"/>
    <n v="6600"/>
    <n v="6600"/>
    <n v="6600"/>
    <n v="6600"/>
    <n v="6600"/>
    <n v="6600"/>
    <n v="6600"/>
    <n v="6600"/>
    <n v="6600"/>
    <n v="6600"/>
    <n v="6600"/>
  </r>
  <r>
    <x v="144"/>
    <s v="봉화선거관리위원회"/>
    <s v="546483"/>
    <s v="대구/경북고객본부"/>
    <s v="546514"/>
    <s v="경북북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7000"/>
    <n v="7000"/>
    <n v="7000"/>
    <n v="7000"/>
    <n v="7000"/>
    <n v="7000"/>
    <n v="7000"/>
    <n v="7000"/>
    <n v="7000"/>
    <n v="7000"/>
    <n v="7000"/>
    <n v="0"/>
  </r>
  <r>
    <x v="144"/>
    <s v="봉화선거관리위원회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3"/>
    <s v="GTV 슬림"/>
    <x v="1"/>
    <s v="N"/>
    <s v="Y"/>
    <m/>
    <n v="1029"/>
    <n v="1029"/>
    <n v="1029"/>
    <n v="1029"/>
    <n v="1029"/>
    <n v="1029"/>
    <n v="1029"/>
    <n v="1029"/>
    <n v="1029"/>
    <n v="1029"/>
    <n v="1029"/>
    <n v="1029"/>
  </r>
  <r>
    <x v="144"/>
    <s v="봉화선거관리위원회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24000"/>
    <n v="24000"/>
    <n v="24000"/>
    <n v="24000"/>
    <n v="24000"/>
    <n v="24000"/>
    <n v="24000"/>
    <n v="24000"/>
    <n v="24000"/>
    <n v="24000"/>
    <n v="24000"/>
    <n v="24000"/>
  </r>
  <r>
    <x v="144"/>
    <s v="봉화선거관리위원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7500"/>
    <n v="7500"/>
    <n v="7500"/>
    <n v="7500"/>
    <n v="7500"/>
    <n v="7500"/>
    <n v="7500"/>
    <n v="7500"/>
    <n v="7500"/>
    <n v="7500"/>
    <n v="7500"/>
    <n v="7500"/>
  </r>
  <r>
    <x v="144"/>
    <s v="봉화선거관리위원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56365"/>
    <n v="0"/>
    <n v="0"/>
    <n v="0"/>
    <n v="0"/>
    <n v="0"/>
    <n v="0"/>
    <n v="0"/>
  </r>
  <r>
    <x v="144"/>
    <s v="봉화선거관리위원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268"/>
    <n v="1326"/>
    <n v="429"/>
    <n v="6562"/>
    <n v="7839"/>
    <n v="2730"/>
    <n v="1560"/>
    <n v="1131"/>
    <n v="936"/>
    <n v="507"/>
    <n v="1014"/>
    <n v="2262"/>
  </r>
  <r>
    <x v="144"/>
    <s v="봉화선거관리위원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275"/>
    <n v="1623"/>
    <n v="551"/>
    <n v="4436"/>
    <n v="6249"/>
    <n v="1174"/>
    <n v="2290"/>
    <n v="667"/>
    <n v="913"/>
    <n v="1116"/>
    <n v="1899"/>
    <n v="2392"/>
  </r>
  <r>
    <x v="144"/>
    <s v="봉화선거관리위원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Y"/>
    <s v="Y"/>
    <m/>
    <n v="0"/>
    <n v="0"/>
    <n v="0"/>
    <n v="0"/>
    <n v="0"/>
    <n v="1303"/>
    <n v="0"/>
    <n v="0"/>
    <n v="0"/>
    <n v="0"/>
    <n v="0"/>
    <n v="0"/>
  </r>
  <r>
    <x v="144"/>
    <s v="봉화선거관리위원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17"/>
    <n v="117"/>
    <n v="78"/>
    <n v="663"/>
    <n v="390"/>
    <n v="936"/>
    <n v="234"/>
    <n v="78"/>
    <n v="312"/>
    <n v="234"/>
    <n v="0"/>
    <n v="507"/>
  </r>
  <r>
    <x v="144"/>
    <s v="봉화선거관리위원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5131"/>
    <n v="2160"/>
    <n v="1261"/>
    <n v="8743"/>
    <n v="28012"/>
    <n v="6032"/>
    <n v="5350"/>
    <n v="1914"/>
    <n v="4277"/>
    <n v="2320"/>
    <n v="3074"/>
    <n v="3914"/>
  </r>
  <r>
    <x v="144"/>
    <s v="봉화선거관리위원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8400"/>
    <n v="8400"/>
    <n v="8400"/>
    <n v="8400"/>
    <n v="8400"/>
    <n v="8400"/>
    <n v="8400"/>
    <n v="8400"/>
    <n v="8400"/>
    <n v="8400"/>
    <n v="8400"/>
    <n v="8400"/>
  </r>
  <r>
    <x v="144"/>
    <s v="봉화선거관리위원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44"/>
    <s v="봉화선거관리위원회"/>
    <s v="546483"/>
    <s v="대구/경북고객본부"/>
    <s v="546514"/>
    <s v="경북북부지사"/>
    <s v="TC00000"/>
    <s v="B2C"/>
    <s v="FC10000"/>
    <s v="유선통화"/>
    <s v="FC11000"/>
    <x v="8"/>
    <s v="FC11K08"/>
    <s v="홈일반전화 기타"/>
    <s v="BM00095"/>
    <s v="단기일반전화"/>
    <x v="0"/>
    <s v="Y"/>
    <s v="Y"/>
    <m/>
    <n v="0"/>
    <n v="0"/>
    <n v="0"/>
    <n v="0"/>
    <n v="1800"/>
    <n v="2400"/>
    <n v="0"/>
    <n v="0"/>
    <n v="0"/>
    <n v="0"/>
    <n v="0"/>
    <n v="0"/>
  </r>
  <r>
    <x v="144"/>
    <s v="봉화선거관리위원회"/>
    <s v="546517"/>
    <s v="대구/경북법인고객본부"/>
    <s v="546529"/>
    <s v="대구법인고객담당"/>
    <s v="KE00000"/>
    <s v="B2B"/>
    <s v="KE20000"/>
    <s v="Enterprise CT"/>
    <s v="KEC3000"/>
    <x v="18"/>
    <s v="KEC3K01"/>
    <s v="Managed서비스"/>
    <s v="BM00822"/>
    <s v="Managed네트워크"/>
    <x v="0"/>
    <s v="Y"/>
    <s v="Y"/>
    <m/>
    <n v="0"/>
    <n v="0"/>
    <n v="0"/>
    <n v="0"/>
    <n v="0"/>
    <n v="1750000"/>
    <n v="0"/>
    <n v="0"/>
    <n v="0"/>
    <n v="0"/>
    <n v="0"/>
    <n v="0"/>
  </r>
  <r>
    <x v="144"/>
    <s v="봉화선거관리위원회"/>
    <s v="540026"/>
    <s v="영업·채널본부"/>
    <s v="540043"/>
    <s v="전략채널센터"/>
    <s v="KE00000"/>
    <s v="B2B"/>
    <s v="KE20000"/>
    <s v="Enterprise CT"/>
    <s v="KEA5000"/>
    <x v="19"/>
    <s v="KEA5K04"/>
    <s v="IoT원격관제"/>
    <s v="BM01050"/>
    <s v="IoT원격관제LTE"/>
    <x v="0"/>
    <s v="Y"/>
    <s v="Y"/>
    <m/>
    <n v="0"/>
    <n v="0"/>
    <n v="0"/>
    <n v="-280"/>
    <n v="2120"/>
    <n v="2120"/>
    <n v="2120"/>
    <n v="2120"/>
    <n v="2120"/>
    <n v="2120"/>
    <n v="2120"/>
    <n v="2120"/>
  </r>
  <r>
    <x v="145"/>
    <s v="봉화열목어마을 영농"/>
    <s v="546483"/>
    <s v="대구/경북고객본부"/>
    <s v="546514"/>
    <s v="경북북부지사"/>
    <s v="TC00000"/>
    <s v="B2C"/>
    <s v="TC60000"/>
    <s v="Customer Incubation"/>
    <s v="KEB4000"/>
    <x v="4"/>
    <s v="KEB4K07"/>
    <s v="홈지능망부가기타"/>
    <s v="BM00142"/>
    <s v="패스콜"/>
    <x v="0"/>
    <s v="N"/>
    <s v="Y"/>
    <m/>
    <n v="0"/>
    <n v="0"/>
    <n v="8482"/>
    <n v="9330"/>
    <n v="11080"/>
    <n v="11993"/>
    <n v="24160"/>
    <n v="11412"/>
    <n v="6052"/>
    <n v="8676"/>
    <n v="4432"/>
    <n v="2310"/>
  </r>
  <r>
    <x v="145"/>
    <s v="봉화열목어마을 영농"/>
    <s v="546483"/>
    <s v="대구/경북고객본부"/>
    <s v="546514"/>
    <s v="경북북부지사"/>
    <s v="TC00000"/>
    <s v="B2C"/>
    <s v="TC60000"/>
    <s v="Customer Incubation"/>
    <s v="KEB4000"/>
    <x v="4"/>
    <s v="KEB4K07"/>
    <s v="홈지능망부가기타"/>
    <s v="BM00142"/>
    <s v="패스콜"/>
    <x v="0"/>
    <s v="Y"/>
    <s v="Y"/>
    <m/>
    <n v="0"/>
    <n v="0"/>
    <n v="871"/>
    <n v="1000"/>
    <n v="1000"/>
    <n v="1000"/>
    <n v="1000"/>
    <n v="1000"/>
    <n v="1000"/>
    <n v="1000"/>
    <n v="1000"/>
    <n v="1000"/>
  </r>
  <r>
    <x v="145"/>
    <s v="봉화열목어마을 영농"/>
    <s v="546483"/>
    <s v="대구/경북고객본부"/>
    <s v="546514"/>
    <s v="경북북부지사"/>
    <s v="TC00000"/>
    <s v="B2C"/>
    <s v="TC50000"/>
    <s v="미디어"/>
    <s v="TC53000"/>
    <x v="5"/>
    <s v="TC53K01"/>
    <s v="GTV 기타"/>
    <s v="BM00500"/>
    <s v="GTV 단말사용료"/>
    <x v="0"/>
    <s v="Y"/>
    <s v="Y"/>
    <m/>
    <n v="0"/>
    <n v="0"/>
    <n v="5325"/>
    <n v="15000"/>
    <n v="15000"/>
    <n v="15000"/>
    <n v="15000"/>
    <n v="15000"/>
    <n v="15000"/>
    <n v="15000"/>
    <n v="15000"/>
    <n v="15000"/>
  </r>
  <r>
    <x v="145"/>
    <s v="봉화열목어마을 영농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3"/>
    <s v="GTV 슬림 비즈"/>
    <x v="1"/>
    <s v="Y"/>
    <s v="Y"/>
    <m/>
    <n v="0"/>
    <n v="0"/>
    <n v="5579"/>
    <n v="5579"/>
    <n v="5579"/>
    <n v="5579"/>
    <n v="5579"/>
    <n v="5579"/>
    <n v="5579"/>
    <n v="5579"/>
    <n v="5579"/>
    <n v="5579"/>
  </r>
  <r>
    <x v="145"/>
    <s v="봉화열목어마을 영농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3"/>
    <s v="GTV 슬림 비즈"/>
    <x v="0"/>
    <s v="Y"/>
    <s v="Y"/>
    <m/>
    <n v="0"/>
    <n v="0"/>
    <n v="30515"/>
    <n v="86000"/>
    <n v="86000"/>
    <n v="86000"/>
    <n v="86000"/>
    <n v="86000"/>
    <n v="86000"/>
    <n v="86000"/>
    <n v="86000"/>
    <n v="86000"/>
  </r>
  <r>
    <x v="145"/>
    <s v="봉화열목어마을 영농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000"/>
    <n v="6000"/>
    <n v="5292"/>
    <n v="4000"/>
    <n v="4000"/>
    <n v="4000"/>
    <n v="4000"/>
    <n v="4000"/>
    <n v="4000"/>
    <n v="4000"/>
    <n v="4000"/>
    <n v="4000"/>
  </r>
  <r>
    <x v="145"/>
    <s v="봉화열목어마을 영농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39"/>
    <n v="0"/>
    <n v="39"/>
    <n v="0"/>
    <n v="0"/>
    <n v="117"/>
    <n v="0"/>
    <n v="0"/>
  </r>
  <r>
    <x v="145"/>
    <s v="봉화열목어마을 영농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290"/>
    <n v="0"/>
    <n v="0"/>
    <n v="0"/>
    <n v="0"/>
    <n v="0"/>
    <n v="29"/>
    <n v="0"/>
  </r>
  <r>
    <x v="145"/>
    <s v="봉화열목어마을 영농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117"/>
    <n v="0"/>
    <n v="0"/>
    <n v="78"/>
    <n v="0"/>
    <n v="117"/>
    <n v="0"/>
    <n v="0"/>
    <n v="117"/>
  </r>
  <r>
    <x v="145"/>
    <s v="봉화열목어마을 영농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507"/>
    <n v="507"/>
    <n v="2334"/>
    <n v="4245"/>
    <n v="8266"/>
    <n v="6715"/>
    <n v="2699"/>
    <n v="2807"/>
    <n v="648"/>
    <n v="591"/>
  </r>
  <r>
    <x v="145"/>
    <s v="봉화열목어마을 영농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Y"/>
    <s v="Y"/>
    <m/>
    <n v="0"/>
    <n v="0"/>
    <n v="0"/>
    <n v="93"/>
    <n v="2800"/>
    <n v="2800"/>
    <n v="2800"/>
    <n v="2800"/>
    <n v="2800"/>
    <n v="2800"/>
    <n v="2800"/>
    <n v="2800"/>
  </r>
  <r>
    <x v="145"/>
    <s v="봉화열목어마을 영농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Y"/>
    <s v="Y"/>
    <m/>
    <n v="0"/>
    <n v="0"/>
    <n v="0"/>
    <n v="0"/>
    <n v="0"/>
    <n v="0"/>
    <n v="355"/>
    <n v="1000"/>
    <n v="1000"/>
    <n v="1000"/>
    <n v="1000"/>
    <n v="1000"/>
  </r>
  <r>
    <x v="145"/>
    <s v="봉화열목어마을 영농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1285"/>
    <n v="1285"/>
    <n v="1285"/>
    <n v="1285"/>
    <n v="1285"/>
    <n v="1285"/>
    <n v="1285"/>
    <n v="1285"/>
    <n v="1285"/>
    <n v="1285"/>
  </r>
  <r>
    <x v="145"/>
    <s v="봉화열목어마을 영농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17740"/>
    <n v="50000"/>
    <n v="50000"/>
    <n v="50000"/>
    <n v="50000"/>
    <n v="50000"/>
    <n v="50000"/>
    <n v="50000"/>
    <n v="50000"/>
    <n v="50000"/>
  </r>
  <r>
    <x v="145"/>
    <s v="봉화열목어마을 영농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478"/>
    <n v="0"/>
    <n v="0"/>
    <n v="0"/>
    <n v="0"/>
    <n v="0"/>
    <n v="0"/>
    <n v="0"/>
  </r>
  <r>
    <x v="146"/>
    <s v="부남면사무소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46"/>
    <s v="부남면사무소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0120"/>
    <n v="10120"/>
    <n v="10120"/>
    <n v="9240"/>
    <n v="9240"/>
    <n v="10120"/>
    <n v="10120"/>
    <n v="10120"/>
    <n v="10120"/>
    <n v="10120"/>
    <n v="10120"/>
    <n v="10120"/>
  </r>
  <r>
    <x v="146"/>
    <s v="부남면사무소"/>
    <s v="546483"/>
    <s v="대구/경북고객본부"/>
    <s v="546514"/>
    <s v="경북북부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46"/>
    <s v="부남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4000"/>
    <n v="24000"/>
    <n v="24000"/>
    <n v="24000"/>
    <n v="24000"/>
    <n v="24000"/>
    <n v="24000"/>
    <n v="24000"/>
    <n v="24000"/>
    <n v="24000"/>
    <n v="24000"/>
    <n v="24000"/>
  </r>
  <r>
    <x v="146"/>
    <s v="부남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974"/>
    <n v="819"/>
    <n v="516"/>
    <n v="631"/>
    <n v="1333"/>
    <n v="1521"/>
    <n v="730"/>
    <n v="572"/>
    <n v="2058"/>
    <n v="899"/>
    <n v="2461"/>
    <n v="1097"/>
  </r>
  <r>
    <x v="146"/>
    <s v="부남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034"/>
    <n v="850"/>
    <n v="272"/>
    <n v="801"/>
    <n v="752"/>
    <n v="210"/>
    <n v="1023"/>
    <n v="346"/>
    <n v="752"/>
    <n v="420"/>
    <n v="3217"/>
    <n v="1290"/>
  </r>
  <r>
    <x v="146"/>
    <s v="부남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33"/>
    <n v="133"/>
    <n v="0"/>
    <n v="34"/>
    <n v="233"/>
    <n v="266"/>
    <n v="199"/>
    <n v="199"/>
    <n v="238"/>
    <n v="344"/>
    <n v="233"/>
    <n v="166"/>
  </r>
  <r>
    <x v="146"/>
    <s v="부남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967"/>
    <n v="754"/>
    <n v="1581"/>
    <n v="1184"/>
    <n v="775"/>
    <n v="130"/>
    <n v="323"/>
    <n v="371"/>
    <n v="257"/>
    <n v="521"/>
    <n v="710"/>
    <n v="756"/>
  </r>
  <r>
    <x v="146"/>
    <s v="부남면사무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146"/>
    <s v="부남면사무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147"/>
    <s v="북삼농업협동조합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147"/>
    <s v="북삼농업협동조합"/>
    <s v="540197"/>
    <s v="금융사업본부"/>
    <s v="540211"/>
    <s v="금융사업3담당"/>
    <s v="KE00000"/>
    <s v="B2B"/>
    <s v="KE20000"/>
    <s v="Enterprise CT"/>
    <s v="KEC3000"/>
    <x v="18"/>
    <s v="KEC3K01"/>
    <s v="Managed서비스"/>
    <s v="BM00822"/>
    <s v="Managed네트워크"/>
    <x v="0"/>
    <s v="N"/>
    <s v="Y"/>
    <m/>
    <n v="20389"/>
    <n v="18604"/>
    <n v="15626"/>
    <n v="18394"/>
    <n v="18070"/>
    <n v="20336"/>
    <n v="22763"/>
    <n v="34125"/>
    <n v="35947"/>
    <n v="33240"/>
    <n v="29625"/>
    <n v="30481"/>
  </r>
  <r>
    <x v="147"/>
    <s v="북삼농업협동조합"/>
    <s v="540197"/>
    <s v="금융사업본부"/>
    <s v="540211"/>
    <s v="금융사업3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60"/>
    <n v="0"/>
    <n v="60"/>
    <n v="0"/>
    <n v="0"/>
    <n v="0"/>
    <n v="0"/>
    <n v="0"/>
    <n v="0"/>
    <n v="0"/>
    <n v="0"/>
    <n v="0"/>
  </r>
  <r>
    <x v="147"/>
    <s v="북삼농업협동조합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147"/>
    <s v="북삼농업협동조합"/>
    <s v="546483"/>
    <s v="대구/경북고객본부"/>
    <s v="546502"/>
    <s v="서대구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50"/>
    <n v="0"/>
    <n v="0"/>
    <n v="0"/>
    <n v="0"/>
    <n v="0"/>
    <n v="0"/>
    <n v="0"/>
    <n v="0"/>
    <n v="0"/>
  </r>
  <r>
    <x v="147"/>
    <s v="북삼농업협동조합"/>
    <s v="546483"/>
    <s v="대구/경북고객본부"/>
    <s v="546502"/>
    <s v="서대구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47"/>
    <s v="북삼농업협동조합"/>
    <s v="546517"/>
    <s v="대구/경북법인고객본부"/>
    <s v="546517"/>
    <s v="(자체)대구/경북법인고객본부"/>
    <s v="KE00000"/>
    <s v="B2B"/>
    <s v="KE20000"/>
    <s v="Enterprise CT"/>
    <s v="KEA5000"/>
    <x v="19"/>
    <s v="KEA5K04"/>
    <s v="IoT원격관제"/>
    <s v="BM01050"/>
    <s v="IoT원격관제LTE"/>
    <x v="0"/>
    <s v="N"/>
    <s v="Y"/>
    <m/>
    <n v="7500"/>
    <n v="7500"/>
    <n v="7500"/>
    <n v="7500"/>
    <n v="7500"/>
    <n v="7500"/>
    <n v="7500"/>
    <n v="7500"/>
    <n v="7500"/>
    <n v="7500"/>
    <n v="7500"/>
    <n v="7500"/>
  </r>
  <r>
    <x v="147"/>
    <s v="북삼농업협동조합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100"/>
    <n v="0"/>
    <n v="0"/>
    <n v="50"/>
    <n v="0"/>
    <n v="0"/>
    <n v="0"/>
  </r>
  <r>
    <x v="147"/>
    <s v="북삼농업협동조합"/>
    <s v="546517"/>
    <s v="대구/경북법인고객본부"/>
    <s v="546540"/>
    <s v="경북법인고객담당"/>
    <s v="KE00000"/>
    <s v="B2B"/>
    <s v="KE20000"/>
    <s v="Enterprise CT"/>
    <s v="KE27000"/>
    <x v="1"/>
    <s v="KE27K02"/>
    <s v="Express기업"/>
    <s v="BM00362"/>
    <s v="KORNET Express"/>
    <x v="0"/>
    <s v="N"/>
    <s v="Y"/>
    <m/>
    <n v="4477"/>
    <n v="3479"/>
    <n v="2560"/>
    <n v="3381"/>
    <n v="3262"/>
    <n v="3905"/>
    <n v="4155"/>
    <n v="3732"/>
    <n v="4381"/>
    <n v="4203"/>
    <n v="3307"/>
    <n v="3669"/>
  </r>
  <r>
    <x v="147"/>
    <s v="북삼농업협동조합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07396"/>
    <n v="94257"/>
    <n v="90348"/>
    <n v="92791"/>
    <n v="93919"/>
    <n v="95827"/>
    <n v="98088"/>
    <n v="89924"/>
    <n v="98503"/>
    <n v="84759"/>
    <n v="83954"/>
    <n v="91504"/>
  </r>
  <r>
    <x v="147"/>
    <s v="북삼농업협동조합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47"/>
    <s v="북삼농업협동조합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47"/>
    <s v="북삼농업협동조합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2400"/>
    <n v="2400"/>
    <n v="2400"/>
    <n v="2400"/>
    <n v="2400"/>
    <n v="2400"/>
    <n v="2400"/>
    <n v="2400"/>
    <n v="2400"/>
    <n v="2400"/>
    <n v="2400"/>
    <n v="2400"/>
  </r>
  <r>
    <x v="147"/>
    <s v="북삼농업협동조합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9500"/>
    <n v="29500"/>
    <n v="29500"/>
    <n v="29500"/>
    <n v="29500"/>
    <n v="29500"/>
    <n v="29500"/>
    <n v="29500"/>
    <n v="29500"/>
    <n v="29500"/>
    <n v="29500"/>
    <n v="29500"/>
  </r>
  <r>
    <x v="147"/>
    <s v="북삼농업협동조합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483"/>
    <s v="GENIE TV(기본형-ICOD)"/>
    <x v="0"/>
    <s v="N"/>
    <s v="Y"/>
    <m/>
    <n v="19200"/>
    <n v="19200"/>
    <n v="11148"/>
    <n v="0"/>
    <n v="0"/>
    <n v="0"/>
    <n v="0"/>
    <n v="0"/>
    <n v="0"/>
    <n v="0"/>
    <n v="0"/>
    <n v="0"/>
  </r>
  <r>
    <x v="147"/>
    <s v="북삼농업협동조합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92"/>
    <s v="GTV 라이트"/>
    <x v="0"/>
    <s v="N"/>
    <s v="Y"/>
    <m/>
    <n v="0"/>
    <n v="0"/>
    <n v="7136"/>
    <n v="17018.099999999999"/>
    <n v="17018.099999999999"/>
    <n v="17018.099999999999"/>
    <n v="17018.099999999999"/>
    <n v="17018.099999999999"/>
    <n v="17018.099999999999"/>
    <n v="17018.099999999999"/>
    <n v="17018.099999999999"/>
    <n v="17018.099999999999"/>
  </r>
  <r>
    <x v="147"/>
    <s v="북삼농업협동조합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147"/>
    <s v="북삼농업협동조합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1"/>
    <s v="Y"/>
    <s v="Y"/>
    <m/>
    <n v="0"/>
    <n v="0"/>
    <n v="0"/>
    <n v="0"/>
    <n v="0"/>
    <n v="0"/>
    <n v="0"/>
    <n v="647"/>
    <n v="647"/>
    <n v="647"/>
    <n v="647"/>
    <n v="647"/>
  </r>
  <r>
    <x v="147"/>
    <s v="북삼농업협동조합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0"/>
    <s v="Y"/>
    <s v="Y"/>
    <m/>
    <n v="0"/>
    <n v="0"/>
    <n v="0"/>
    <n v="0"/>
    <n v="0"/>
    <n v="0"/>
    <n v="0"/>
    <n v="1383.6"/>
    <n v="10727"/>
    <n v="10727"/>
    <n v="10727"/>
    <n v="10727"/>
  </r>
  <r>
    <x v="147"/>
    <s v="북삼농업협동조합"/>
    <s v="546517"/>
    <s v="대구/경북법인고객본부"/>
    <s v="546540"/>
    <s v="경북법인고객담당"/>
    <s v="TC00000"/>
    <s v="B2C"/>
    <s v="TC50000"/>
    <s v="미디어"/>
    <s v="TC54000"/>
    <x v="6"/>
    <s v="TC54K01"/>
    <s v="GTV Biz"/>
    <s v="BM00940"/>
    <s v="GENIE TV 비즈"/>
    <x v="0"/>
    <s v="N"/>
    <s v="Y"/>
    <m/>
    <n v="7200"/>
    <n v="7200"/>
    <n v="7200"/>
    <n v="7200"/>
    <n v="7200"/>
    <n v="7200"/>
    <n v="7200"/>
    <n v="7200"/>
    <n v="7200"/>
    <n v="7200"/>
    <n v="7200"/>
    <n v="7200"/>
  </r>
  <r>
    <x v="147"/>
    <s v="북삼농업협동조합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0"/>
    <n v="0"/>
    <n v="0"/>
    <n v="0"/>
    <n v="0"/>
    <n v="0"/>
    <n v="0"/>
    <n v="0"/>
    <n v="0"/>
    <n v="0"/>
    <n v="0"/>
    <n v="0"/>
  </r>
  <r>
    <x v="147"/>
    <s v="북삼농업협동조합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0"/>
    <n v="0"/>
    <n v="0"/>
    <n v="0"/>
    <n v="0"/>
    <n v="0"/>
    <n v="0"/>
    <n v="387"/>
    <n v="3000"/>
    <n v="3000"/>
    <n v="3000"/>
    <n v="3000"/>
  </r>
  <r>
    <x v="147"/>
    <s v="북삼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7200"/>
    <n v="107200"/>
    <n v="107200"/>
    <n v="107200"/>
    <n v="107200"/>
    <n v="107200"/>
    <n v="107200"/>
    <n v="107200"/>
    <n v="107200"/>
    <n v="107200"/>
    <n v="107200"/>
    <n v="107200"/>
  </r>
  <r>
    <x v="147"/>
    <s v="북삼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0"/>
    <n v="0"/>
    <n v="0"/>
    <n v="56365"/>
    <n v="0"/>
    <n v="0"/>
    <n v="0"/>
  </r>
  <r>
    <x v="147"/>
    <s v="북삼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647"/>
    <n v="4856"/>
    <n v="5353"/>
    <n v="4242"/>
    <n v="4642"/>
    <n v="3970"/>
    <n v="4076"/>
    <n v="3043"/>
    <n v="4067"/>
    <n v="3491"/>
    <n v="3725"/>
    <n v="4261"/>
  </r>
  <r>
    <x v="147"/>
    <s v="북삼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5755"/>
    <n v="2514"/>
    <n v="6196"/>
    <n v="2673"/>
    <n v="5963"/>
    <n v="4010"/>
    <n v="4805"/>
    <n v="5939"/>
    <n v="7009"/>
    <n v="9554"/>
    <n v="3980"/>
    <n v="6005"/>
  </r>
  <r>
    <x v="147"/>
    <s v="북삼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5109"/>
    <n v="5187"/>
    <n v="6006"/>
    <n v="4817"/>
    <n v="5363"/>
    <n v="5597"/>
    <n v="6006"/>
    <n v="5519"/>
    <n v="5207"/>
    <n v="5148"/>
    <n v="5168"/>
    <n v="6026"/>
  </r>
  <r>
    <x v="147"/>
    <s v="북삼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3461"/>
    <n v="2589"/>
    <n v="2939"/>
    <n v="1810"/>
    <n v="3829"/>
    <n v="3543"/>
    <n v="2577"/>
    <n v="2373"/>
    <n v="3658"/>
    <n v="4724"/>
    <n v="2645"/>
    <n v="2669"/>
  </r>
  <r>
    <x v="147"/>
    <s v="북삼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33600"/>
    <n v="33600"/>
    <n v="33600"/>
    <n v="33600"/>
    <n v="33600"/>
    <n v="33600"/>
    <n v="33600"/>
    <n v="33600"/>
    <n v="33600"/>
    <n v="33600"/>
    <n v="33600"/>
    <n v="33600"/>
  </r>
  <r>
    <x v="147"/>
    <s v="북삼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5000"/>
    <n v="5000"/>
    <n v="5000"/>
    <n v="5000"/>
    <n v="5000"/>
    <n v="5000"/>
    <n v="5000"/>
    <n v="5000"/>
    <n v="5000"/>
    <n v="5000"/>
    <n v="5000"/>
    <n v="5000"/>
  </r>
  <r>
    <x v="147"/>
    <s v="북삼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Y"/>
    <s v="Y"/>
    <m/>
    <n v="0"/>
    <n v="0"/>
    <n v="0"/>
    <n v="0"/>
    <n v="0"/>
    <n v="0"/>
    <n v="0"/>
    <n v="0"/>
    <n v="0"/>
    <n v="613"/>
    <n v="1000"/>
    <n v="1000"/>
  </r>
  <r>
    <x v="147"/>
    <s v="북삼농업협동조합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1"/>
    <s v="Y"/>
    <s v="Y"/>
    <m/>
    <n v="0"/>
    <n v="0"/>
    <n v="0"/>
    <n v="0"/>
    <n v="0"/>
    <n v="0"/>
    <n v="0"/>
    <n v="856"/>
    <n v="856"/>
    <n v="856"/>
    <n v="856"/>
    <n v="856"/>
  </r>
  <r>
    <x v="147"/>
    <s v="북삼농업협동조합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Y"/>
    <s v="Y"/>
    <m/>
    <n v="0"/>
    <n v="0"/>
    <n v="0"/>
    <n v="0"/>
    <n v="0"/>
    <n v="0"/>
    <n v="0"/>
    <n v="2628.4"/>
    <n v="20363"/>
    <n v="20363"/>
    <n v="20363"/>
    <n v="20363"/>
  </r>
  <r>
    <x v="147"/>
    <s v="북삼농업협동조합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147"/>
    <s v="북삼농업협동조합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0"/>
    <n v="0"/>
    <n v="13591"/>
    <n v="32408.9"/>
    <n v="32408.9"/>
    <n v="32408.9"/>
    <n v="32408.9"/>
    <n v="32408.9"/>
    <n v="32408.9"/>
    <n v="32408.9"/>
    <n v="32408.9"/>
    <n v="32408.9"/>
  </r>
  <r>
    <x v="147"/>
    <s v="북삼농업협동조합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96900"/>
    <n v="96900"/>
    <n v="75512"/>
    <n v="45900"/>
    <n v="45900"/>
    <n v="45900"/>
    <n v="45900"/>
    <n v="45900"/>
    <n v="45900"/>
    <n v="45900"/>
    <n v="45900"/>
    <n v="45900"/>
  </r>
  <r>
    <x v="147"/>
    <s v="북삼농업협동조합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5440"/>
    <n v="5440"/>
    <n v="5440"/>
    <n v="5440"/>
    <n v="5440"/>
    <n v="5440"/>
    <n v="5440"/>
    <n v="5440"/>
    <n v="5440"/>
    <n v="5440"/>
    <n v="5356"/>
    <n v="5356"/>
  </r>
  <r>
    <x v="147"/>
    <s v="북삼농업협동조합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129"/>
    <n v="1000"/>
    <n v="1000"/>
    <n v="1000"/>
    <n v="1000"/>
  </r>
  <r>
    <x v="148"/>
    <s v="비젼이엔지(주)"/>
    <s v="545784"/>
    <s v="강북/강원고객본부"/>
    <s v="545813"/>
    <s v="고양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400"/>
    <n v="10400"/>
    <n v="10400"/>
    <n v="10400"/>
    <n v="10400"/>
    <n v="10400"/>
    <n v="10400"/>
    <n v="10400"/>
    <n v="10400"/>
  </r>
  <r>
    <x v="148"/>
    <s v="비젼이엔지(주)"/>
    <s v="545784"/>
    <s v="강북/강원고객본부"/>
    <s v="545813"/>
    <s v="고양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01"/>
    <n v="0"/>
    <n v="0"/>
    <n v="72"/>
    <n v="159"/>
    <n v="202"/>
    <n v="101"/>
    <n v="255"/>
    <n v="232"/>
    <n v="29"/>
    <n v="188"/>
    <n v="130"/>
  </r>
  <r>
    <x v="148"/>
    <s v="비젼이엔지(주)"/>
    <s v="545784"/>
    <s v="강북/강원고객본부"/>
    <s v="545813"/>
    <s v="고양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48"/>
    <s v="비젼이엔지(주)"/>
    <s v="545784"/>
    <s v="강북/강원고객본부"/>
    <s v="545813"/>
    <s v="고양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148"/>
    <s v="비젼이엔지(주)"/>
    <s v="545784"/>
    <s v="강북/강원고객본부"/>
    <s v="545813"/>
    <s v="고양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148"/>
    <s v="비젼이엔지(주)"/>
    <s v="545784"/>
    <s v="강북/강원고객본부"/>
    <s v="545813"/>
    <s v="고양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48"/>
    <s v="비젼이엔지(주)"/>
    <s v="546483"/>
    <s v="대구/경북고객본부"/>
    <s v="546514"/>
    <s v="경북북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50"/>
    <n v="0"/>
    <n v="0"/>
    <n v="0"/>
    <n v="0"/>
    <n v="0"/>
    <n v="0"/>
    <n v="0"/>
    <n v="0"/>
    <n v="0"/>
    <n v="0"/>
  </r>
  <r>
    <x v="148"/>
    <s v="비젼이엔지(주)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48"/>
    <s v="비젼이엔지(주)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148"/>
    <s v="비젼이엔지(주)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28805"/>
    <n v="30635"/>
    <n v="32166"/>
    <n v="28977"/>
    <n v="23913"/>
    <n v="27541"/>
    <n v="27684"/>
    <n v="27199"/>
    <n v="28759"/>
    <n v="26072"/>
    <n v="27566"/>
    <n v="27245"/>
  </r>
  <r>
    <x v="148"/>
    <s v="비젼이엔지(주)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98"/>
    <n v="60"/>
    <n v="0"/>
    <n v="0"/>
    <n v="0"/>
    <n v="0"/>
    <n v="0"/>
  </r>
  <r>
    <x v="148"/>
    <s v="비젼이엔지(주)"/>
    <s v="546483"/>
    <s v="대구/경북고객본부"/>
    <s v="546511"/>
    <s v="경북서부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36764"/>
    <n v="39104"/>
    <n v="36608"/>
    <n v="35672"/>
    <n v="34073"/>
    <n v="35750"/>
    <n v="34892"/>
    <n v="32903"/>
    <n v="35945"/>
    <n v="34268"/>
    <n v="34892"/>
    <n v="37232"/>
  </r>
  <r>
    <x v="148"/>
    <s v="비젼이엔지(주)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9000"/>
    <n v="9000"/>
    <n v="9000"/>
    <n v="9000"/>
    <n v="9000"/>
    <n v="9000"/>
    <n v="9000"/>
    <n v="9000"/>
    <n v="9000"/>
    <n v="9000"/>
    <n v="9000"/>
    <n v="9000"/>
  </r>
  <r>
    <x v="148"/>
    <s v="비젼이엔지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5600"/>
    <n v="15600"/>
    <n v="15600"/>
    <n v="15600"/>
    <n v="15600"/>
    <n v="15600"/>
    <n v="15600"/>
    <n v="15600"/>
    <n v="15600"/>
    <n v="15600"/>
    <n v="15600"/>
    <n v="15600"/>
  </r>
  <r>
    <x v="148"/>
    <s v="비젼이엔지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76"/>
    <n v="49"/>
    <n v="127"/>
    <n v="49"/>
    <n v="0"/>
    <n v="49"/>
    <n v="49"/>
    <n v="39"/>
    <n v="39"/>
    <n v="0"/>
    <n v="49"/>
    <n v="0"/>
  </r>
  <r>
    <x v="148"/>
    <s v="비젼이엔지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001"/>
    <n v="507"/>
    <n v="739"/>
    <n v="406"/>
    <n v="304"/>
    <n v="1218"/>
    <n v="1696"/>
    <n v="507"/>
    <n v="0"/>
    <n v="4219"/>
    <n v="1972"/>
    <n v="2523"/>
  </r>
  <r>
    <x v="148"/>
    <s v="비젼이엔지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8"/>
    <n v="156"/>
    <n v="156"/>
    <n v="195"/>
    <n v="39"/>
    <n v="39"/>
    <n v="117"/>
    <n v="0"/>
    <n v="117"/>
    <n v="156"/>
    <n v="156"/>
    <n v="78"/>
  </r>
  <r>
    <x v="148"/>
    <s v="비젼이엔지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43"/>
    <n v="0"/>
    <n v="0"/>
    <n v="0"/>
    <n v="0"/>
    <n v="0"/>
    <n v="0"/>
    <n v="0"/>
    <n v="0"/>
  </r>
  <r>
    <x v="148"/>
    <s v="비젼이엔지(주)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56500"/>
    <n v="56500"/>
    <n v="35790"/>
    <n v="3000"/>
    <n v="3000"/>
    <n v="26184"/>
    <n v="56500"/>
    <n v="56500"/>
    <n v="56500"/>
    <n v="56500"/>
    <n v="56500"/>
    <n v="27338"/>
  </r>
  <r>
    <x v="148"/>
    <s v="비젼이엔지(주)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148"/>
    <s v="비젼이엔지(주)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148"/>
    <s v="비젼이엔지(주)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148"/>
    <s v="비젼이엔지(주)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720"/>
    <n v="2720"/>
    <n v="2720"/>
    <n v="2720"/>
    <n v="2678"/>
    <n v="2678"/>
  </r>
  <r>
    <x v="148"/>
    <s v="비젼이엔지(주)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48"/>
    <s v="비젼이엔지(주)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261"/>
    <n v="130"/>
    <n v="0"/>
    <n v="0"/>
    <n v="0"/>
    <n v="0"/>
    <n v="0"/>
  </r>
  <r>
    <x v="149"/>
    <s v="사단법인 안동시스포츠클럽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60273"/>
    <n v="62624"/>
    <n v="58723"/>
    <n v="58930"/>
    <n v="63598"/>
    <n v="56020"/>
    <n v="61933"/>
    <n v="55963"/>
    <n v="53353"/>
    <n v="54607"/>
    <n v="55102"/>
    <n v="50546"/>
  </r>
  <r>
    <x v="149"/>
    <s v="사단법인 안동시스포츠클럽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Y"/>
    <s v="Y"/>
    <m/>
    <n v="0"/>
    <n v="0"/>
    <n v="0"/>
    <n v="0"/>
    <n v="2668"/>
    <n v="5636"/>
    <n v="5636"/>
    <n v="5636"/>
    <n v="5636"/>
    <n v="5636"/>
    <n v="5636"/>
    <n v="5636"/>
  </r>
  <r>
    <x v="149"/>
    <s v="사단법인 안동시스포츠클럽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49"/>
    <s v="사단법인 안동시스포츠클럽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Y"/>
    <s v="Y"/>
    <m/>
    <n v="0"/>
    <n v="0"/>
    <n v="0"/>
    <n v="0"/>
    <n v="0"/>
    <n v="0"/>
    <n v="0"/>
    <n v="0"/>
    <n v="0"/>
    <n v="0"/>
    <n v="0"/>
    <n v="0"/>
  </r>
  <r>
    <x v="149"/>
    <s v="사단법인 안동시스포츠클럽"/>
    <s v="546483"/>
    <s v="대구/경북고객본부"/>
    <s v="546514"/>
    <s v="경북북부지사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0"/>
    <n v="0"/>
    <n v="0"/>
    <n v="0"/>
    <n v="0"/>
    <n v="0"/>
    <n v="0"/>
    <n v="0"/>
    <n v="0"/>
    <n v="0"/>
    <n v="0"/>
    <n v="0"/>
  </r>
  <r>
    <x v="149"/>
    <s v="사단법인 안동시스포츠클럽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149"/>
    <s v="사단법인 안동시스포츠클럽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Y"/>
    <s v="Y"/>
    <m/>
    <n v="0"/>
    <n v="0"/>
    <n v="0"/>
    <n v="0"/>
    <n v="774"/>
    <n v="0"/>
    <n v="0"/>
    <n v="0"/>
    <n v="0"/>
    <n v="0"/>
    <n v="0"/>
    <n v="0"/>
  </r>
  <r>
    <x v="149"/>
    <s v="사단법인 안동시스포츠클럽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32728"/>
    <n v="0"/>
    <n v="0"/>
    <n v="0"/>
    <n v="0"/>
    <n v="0"/>
    <n v="0"/>
    <n v="0"/>
  </r>
  <r>
    <x v="149"/>
    <s v="사단법인 안동시스포츠클럽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149"/>
    <s v="사단법인 안동시스포츠클럽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535"/>
    <n v="535"/>
    <n v="535"/>
    <n v="535"/>
    <n v="535"/>
    <n v="535"/>
    <n v="535"/>
    <n v="535"/>
    <n v="535"/>
    <n v="535"/>
    <n v="535"/>
    <n v="535"/>
  </r>
  <r>
    <x v="149"/>
    <s v="사단법인 안동시스포츠클럽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17000"/>
    <n v="17000"/>
    <n v="17000"/>
    <n v="17000"/>
    <n v="17000"/>
    <n v="17000"/>
    <n v="17000"/>
    <n v="17000"/>
    <n v="17000"/>
    <n v="17000"/>
    <n v="17000"/>
    <n v="17000"/>
  </r>
  <r>
    <x v="149"/>
    <s v="사단법인 안동시스포츠클럽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149"/>
    <s v="사단법인 안동시스포츠클럽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50"/>
    <s v="사단법인구미시새마을회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50"/>
    <s v="사단법인구미시새마을회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400"/>
    <n v="4400"/>
    <n v="4400"/>
    <n v="4400"/>
    <n v="4400"/>
    <n v="4400"/>
    <n v="4400"/>
    <n v="4400"/>
    <n v="4400"/>
    <n v="4400"/>
    <n v="4400"/>
    <n v="4400"/>
  </r>
  <r>
    <x v="150"/>
    <s v="사단법인구미시새마을회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5600"/>
    <n v="15600"/>
    <n v="15600"/>
    <n v="15600"/>
    <n v="15600"/>
    <n v="15600"/>
    <n v="15600"/>
    <n v="15600"/>
    <n v="15600"/>
    <n v="15600"/>
    <n v="15600"/>
    <n v="15600"/>
  </r>
  <r>
    <x v="150"/>
    <s v="사단법인구미시새마을회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326"/>
    <n v="1248"/>
    <n v="2106"/>
    <n v="2145"/>
    <n v="1287"/>
    <n v="1989"/>
    <n v="1326"/>
    <n v="1404"/>
    <n v="1794"/>
    <n v="1482"/>
    <n v="1180"/>
    <n v="1989"/>
  </r>
  <r>
    <x v="150"/>
    <s v="사단법인구미시새마을회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362"/>
    <n v="1014"/>
    <n v="2044"/>
    <n v="1754"/>
    <n v="1609"/>
    <n v="1551"/>
    <n v="3204"/>
    <n v="4234"/>
    <n v="2334"/>
    <n v="2958"/>
    <n v="4103"/>
    <n v="1232"/>
  </r>
  <r>
    <x v="150"/>
    <s v="사단법인구미시새마을회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17"/>
    <n v="0"/>
    <n v="78"/>
    <n v="0"/>
    <n v="78"/>
    <n v="0"/>
    <n v="78"/>
    <n v="39"/>
    <n v="234"/>
    <n v="39"/>
    <n v="0"/>
    <n v="0"/>
  </r>
  <r>
    <x v="150"/>
    <s v="사단법인구미시새마을회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7757"/>
    <n v="2378"/>
    <n v="13586"/>
    <n v="5292"/>
    <n v="7974"/>
    <n v="17545"/>
    <n v="2334"/>
    <n v="1739"/>
    <n v="4043"/>
    <n v="3632"/>
    <n v="4668"/>
    <n v="4640"/>
  </r>
  <r>
    <x v="150"/>
    <s v="사단법인구미시새마을회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150"/>
    <s v="사단법인구미시새마을회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150"/>
    <s v="사단법인구미시새마을회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6"/>
    <s v="통화중대기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50"/>
    <s v="사단법인구미시새마을회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5806"/>
    <n v="0"/>
    <n v="0"/>
    <n v="0"/>
    <n v="0"/>
    <n v="0"/>
    <n v="0"/>
    <n v="0"/>
  </r>
  <r>
    <x v="150"/>
    <s v="사단법인구미시새마을회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8160"/>
    <n v="8160"/>
    <n v="8160"/>
    <n v="8160"/>
    <n v="1581"/>
    <n v="0"/>
    <n v="0"/>
    <n v="0"/>
    <n v="0"/>
    <n v="0"/>
    <n v="0"/>
    <n v="0"/>
  </r>
  <r>
    <x v="150"/>
    <s v="사단법인구미시새마을회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151"/>
    <s v="사단법인안동시관광협의회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51"/>
    <s v="사단법인안동시관광협의회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51"/>
    <s v="사단법인안동시관광협의회"/>
    <s v="546483"/>
    <s v="대구/경북고객본부"/>
    <s v="546514"/>
    <s v="경북북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51"/>
    <s v="사단법인안동시관광협의회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151"/>
    <s v="사단법인안동시관광협의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51"/>
    <s v="사단법인안동시관광협의회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6154"/>
    <n v="10781"/>
    <n v="19709"/>
    <n v="14933"/>
    <n v="28990"/>
    <n v="20600"/>
    <n v="24109"/>
    <n v="36177"/>
    <n v="64176"/>
    <n v="36555"/>
    <n v="18243"/>
    <n v="10819"/>
  </r>
  <r>
    <x v="151"/>
    <s v="사단법인안동시관광협의회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51"/>
    <s v="사단법인안동시관광협의회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51"/>
    <s v="사단법인안동시관광협의회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6500"/>
    <n v="16500"/>
    <n v="16500"/>
    <n v="16500"/>
    <n v="16500"/>
    <n v="16500"/>
    <n v="16500"/>
    <n v="16500"/>
    <n v="16500"/>
    <n v="16500"/>
    <n v="16500"/>
    <n v="16500"/>
  </r>
  <r>
    <x v="151"/>
    <s v="사단법인안동시관광협의회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3000"/>
    <n v="53000"/>
    <n v="53000"/>
    <n v="53000"/>
    <n v="53000"/>
    <n v="53000"/>
    <n v="53000"/>
    <n v="53000"/>
    <n v="53000"/>
    <n v="53000"/>
    <n v="53000"/>
    <n v="53000"/>
  </r>
  <r>
    <x v="151"/>
    <s v="사단법인안동시관광협의회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3500"/>
    <n v="3500"/>
    <n v="3500"/>
    <n v="3500"/>
    <n v="3500"/>
    <n v="3500"/>
    <n v="3500"/>
    <n v="3500"/>
    <n v="3500"/>
    <n v="3500"/>
    <n v="3500"/>
    <n v="3500"/>
  </r>
  <r>
    <x v="151"/>
    <s v="사단법인안동시관광협의회"/>
    <s v="540026"/>
    <s v="영업·채널본부"/>
    <s v="540043"/>
    <s v="전략채널센터"/>
    <s v="KE00000"/>
    <s v="B2B"/>
    <s v="KE20000"/>
    <s v="Enterprise CT"/>
    <s v="KE54000"/>
    <x v="0"/>
    <s v="KE54K04"/>
    <s v="가게정보알림메시지"/>
    <s v="BM00544"/>
    <s v="가게정보알림메시지"/>
    <x v="0"/>
    <s v="N"/>
    <s v="Y"/>
    <m/>
    <n v="13180"/>
    <n v="13180"/>
    <n v="13180"/>
    <n v="13180"/>
    <n v="13180"/>
    <n v="13180"/>
    <n v="13180"/>
    <n v="13180"/>
    <n v="13180"/>
    <n v="13180"/>
    <n v="13180"/>
    <n v="13180"/>
  </r>
  <r>
    <x v="151"/>
    <s v="사단법인안동시관광협의회"/>
    <s v="540026"/>
    <s v="영업·채널본부"/>
    <s v="540043"/>
    <s v="전략채널센터"/>
    <s v="TC00000"/>
    <s v="B2C"/>
    <s v="TC60000"/>
    <s v="Customer Incubation"/>
    <s v="KEB4000"/>
    <x v="4"/>
    <s v="KEB4K09"/>
    <s v="AI 통화비서"/>
    <s v="BM10364"/>
    <s v="AI 통화비서"/>
    <x v="0"/>
    <s v="N"/>
    <s v="Y"/>
    <m/>
    <n v="14871"/>
    <n v="14871"/>
    <n v="14871"/>
    <n v="14871"/>
    <n v="14871"/>
    <n v="14871"/>
    <n v="14871"/>
    <n v="14871"/>
    <n v="14871"/>
    <n v="14871"/>
    <n v="14871"/>
    <n v="14871"/>
  </r>
  <r>
    <x v="151"/>
    <s v="사단법인안동시관광협의회"/>
    <s v="540026"/>
    <s v="영업·채널본부"/>
    <s v="540043"/>
    <s v="전략채널센터"/>
    <s v="TC00000"/>
    <s v="B2C"/>
    <s v="TC60000"/>
    <s v="Customer Incubation"/>
    <s v="KEB4000"/>
    <x v="4"/>
    <s v="KEB4K08"/>
    <s v="통화매니저"/>
    <s v="BM10353"/>
    <s v="통화매니저_AI통화비서"/>
    <x v="0"/>
    <s v="N"/>
    <s v="Y"/>
    <m/>
    <n v="0"/>
    <n v="0"/>
    <n v="0"/>
    <n v="0"/>
    <n v="0"/>
    <n v="0"/>
    <n v="0"/>
    <n v="0"/>
    <n v="0"/>
    <n v="0"/>
    <n v="0"/>
    <n v="0"/>
  </r>
  <r>
    <x v="152"/>
    <s v="사벌농협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16000"/>
    <n v="16000"/>
    <n v="16000"/>
    <n v="16000"/>
    <n v="16000"/>
    <n v="16000"/>
    <n v="16000"/>
    <n v="16000"/>
    <n v="16000"/>
    <n v="16000"/>
    <n v="16000"/>
    <n v="16000"/>
  </r>
  <r>
    <x v="152"/>
    <s v="사벌농협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152"/>
    <s v="사벌농협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60"/>
    <n v="0"/>
    <n v="0"/>
    <n v="0"/>
    <n v="0"/>
    <n v="0"/>
  </r>
  <r>
    <x v="152"/>
    <s v="사벌농협"/>
    <s v="546483"/>
    <s v="대구/경북고객본부"/>
    <s v="546511"/>
    <s v="경북서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2400"/>
    <n v="2400"/>
    <n v="2400"/>
    <n v="2400"/>
    <n v="2400"/>
    <n v="2400"/>
    <n v="2400"/>
    <n v="2400"/>
    <n v="2400"/>
    <n v="2400"/>
    <n v="2400"/>
    <n v="2400"/>
  </r>
  <r>
    <x v="152"/>
    <s v="사벌농협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152"/>
    <s v="사벌농협"/>
    <s v="546483"/>
    <s v="대구/경북고객본부"/>
    <s v="546511"/>
    <s v="경북서부지사"/>
    <s v="TC00000"/>
    <s v="B2C"/>
    <s v="FC10000"/>
    <s v="유선통화"/>
    <s v="FC15000"/>
    <x v="21"/>
    <s v="FC15K01"/>
    <s v="홈인터넷전화 기본요금제"/>
    <s v="BM01181"/>
    <s v="홈인터넷전화 통화료"/>
    <x v="0"/>
    <s v="N"/>
    <s v="Y"/>
    <m/>
    <n v="2"/>
    <n v="0"/>
    <n v="66"/>
    <n v="0"/>
    <n v="0"/>
    <n v="0"/>
    <n v="0"/>
    <n v="0"/>
    <n v="149"/>
    <n v="587"/>
    <n v="77"/>
    <n v="222"/>
  </r>
  <r>
    <x v="152"/>
    <s v="사벌농협"/>
    <s v="546483"/>
    <s v="대구/경북고객본부"/>
    <s v="546511"/>
    <s v="경북서부지사"/>
    <s v="TC00000"/>
    <s v="B2C"/>
    <s v="FC10000"/>
    <s v="유선통화"/>
    <s v="FC15000"/>
    <x v="21"/>
    <s v="FC15K07"/>
    <s v="홈인터넷전화 정액요금제"/>
    <s v="BM01182"/>
    <s v="홈인터넷전화 표준요금제"/>
    <x v="0"/>
    <s v="N"/>
    <s v="Y"/>
    <m/>
    <n v="2700"/>
    <n v="2700"/>
    <n v="2700"/>
    <n v="2700"/>
    <n v="2700"/>
    <n v="2700"/>
    <n v="2700"/>
    <n v="2700"/>
    <n v="2700"/>
    <n v="3363"/>
    <n v="2700"/>
    <n v="3081"/>
  </r>
  <r>
    <x v="152"/>
    <s v="사벌농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8000"/>
    <n v="28000"/>
    <n v="28000"/>
    <n v="28000"/>
    <n v="28000"/>
    <n v="28000"/>
    <n v="28000"/>
    <n v="27742"/>
    <n v="20000"/>
    <n v="20000"/>
    <n v="20000"/>
    <n v="20000"/>
  </r>
  <r>
    <x v="152"/>
    <s v="사벌농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457"/>
    <n v="663"/>
    <n v="1102"/>
    <n v="683"/>
    <n v="556"/>
    <n v="790"/>
    <n v="975"/>
    <n v="429"/>
    <n v="39"/>
    <n v="507"/>
    <n v="117"/>
    <n v="0"/>
  </r>
  <r>
    <x v="152"/>
    <s v="사벌농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91"/>
    <n v="145"/>
    <n v="551"/>
    <n v="362"/>
    <n v="507"/>
    <n v="638"/>
    <n v="275"/>
    <n v="362"/>
    <n v="0"/>
    <n v="0"/>
    <n v="0"/>
    <n v="0"/>
  </r>
  <r>
    <x v="152"/>
    <s v="사벌농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39"/>
    <n v="0"/>
    <n v="78"/>
    <n v="0"/>
    <n v="39"/>
    <n v="0"/>
    <n v="0"/>
    <n v="0"/>
    <n v="0"/>
    <n v="0"/>
  </r>
  <r>
    <x v="152"/>
    <s v="사벌농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285"/>
    <n v="2930"/>
    <n v="2758"/>
    <n v="2323"/>
    <n v="4183"/>
    <n v="3991"/>
    <n v="1403"/>
    <n v="2305"/>
    <n v="2908"/>
    <n v="3753"/>
    <n v="1629"/>
    <n v="1023"/>
  </r>
  <r>
    <x v="152"/>
    <s v="사벌농협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1200"/>
    <n v="11200"/>
    <n v="11200"/>
    <n v="11200"/>
    <n v="11200"/>
    <n v="11200"/>
    <n v="11200"/>
    <n v="11200"/>
    <n v="11200"/>
    <n v="11200"/>
    <n v="11200"/>
    <n v="11200"/>
  </r>
  <r>
    <x v="152"/>
    <s v="사벌농협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52"/>
    <s v="사벌농협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152"/>
    <s v="사벌농협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5500"/>
    <n v="55500"/>
    <n v="55500"/>
    <n v="55500"/>
    <n v="55500"/>
    <n v="55500"/>
    <n v="55500"/>
    <n v="55500"/>
    <n v="55500"/>
    <n v="55500"/>
    <n v="55500"/>
    <n v="55500"/>
  </r>
  <r>
    <x v="152"/>
    <s v="사벌농협"/>
    <s v="540026"/>
    <s v="영업·채널본부"/>
    <s v="540026"/>
    <s v="(자체)영업·채널본부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53"/>
    <s v="사회복지법인삼성원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47751"/>
    <n v="51638"/>
    <n v="49690"/>
    <n v="48267"/>
    <n v="47863"/>
    <n v="51858"/>
    <n v="44502"/>
    <n v="45490"/>
    <n v="48997"/>
    <n v="42809"/>
    <n v="43708"/>
    <n v="48794"/>
  </r>
  <r>
    <x v="153"/>
    <s v="사회복지법인삼성원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60"/>
    <n v="0"/>
    <n v="0"/>
    <n v="0"/>
  </r>
  <r>
    <x v="153"/>
    <s v="사회복지법인삼성원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53"/>
    <s v="사회복지법인삼성원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153"/>
    <s v="사회복지법인삼성원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1164"/>
    <s v="GTV Biz 단말사용료"/>
    <x v="0"/>
    <s v="N"/>
    <s v="Y"/>
    <m/>
    <n v="0"/>
    <n v="0"/>
    <n v="0"/>
    <n v="0"/>
    <n v="0"/>
    <n v="0"/>
    <n v="0"/>
    <n v="0"/>
    <n v="0"/>
    <n v="0"/>
    <n v="3000"/>
    <n v="0"/>
  </r>
  <r>
    <x v="153"/>
    <s v="사회복지법인삼성원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153"/>
    <s v="사회복지법인삼성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4900"/>
    <n v="34900"/>
    <n v="34900"/>
    <n v="34900"/>
    <n v="34900"/>
    <n v="34900"/>
    <n v="34900"/>
    <n v="34900"/>
    <n v="34900"/>
    <n v="34900"/>
    <n v="34900"/>
    <n v="34900"/>
  </r>
  <r>
    <x v="153"/>
    <s v="사회복지법인삼성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32728"/>
    <n v="0"/>
    <n v="0"/>
    <n v="0"/>
    <n v="0"/>
    <n v="0"/>
    <n v="0"/>
    <n v="0"/>
    <n v="0"/>
    <n v="0"/>
  </r>
  <r>
    <x v="153"/>
    <s v="사회복지법인삼성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"/>
    <n v="195"/>
    <n v="156"/>
    <n v="234"/>
    <n v="39"/>
    <n v="312"/>
    <n v="156"/>
    <n v="78"/>
    <n v="117"/>
    <n v="195"/>
    <n v="390"/>
    <n v="156"/>
  </r>
  <r>
    <x v="153"/>
    <s v="사회복지법인삼성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32"/>
    <n v="362"/>
    <n v="72"/>
    <n v="0"/>
    <n v="58"/>
    <n v="0"/>
    <n v="304"/>
    <n v="0"/>
    <n v="246"/>
    <n v="0"/>
    <n v="43"/>
    <n v="0"/>
  </r>
  <r>
    <x v="153"/>
    <s v="사회복지법인삼성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78"/>
    <n v="0"/>
    <n v="0"/>
    <n v="0"/>
    <n v="0"/>
    <n v="0"/>
    <n v="0"/>
    <n v="39"/>
    <n v="0"/>
    <n v="0"/>
    <n v="0"/>
  </r>
  <r>
    <x v="153"/>
    <s v="사회복지법인삼성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082"/>
    <n v="577"/>
    <n v="938"/>
    <n v="43"/>
    <n v="375"/>
    <n v="504"/>
    <n v="534"/>
    <n v="838"/>
    <n v="1812"/>
    <n v="2297"/>
    <n v="1020"/>
    <n v="1087"/>
  </r>
  <r>
    <x v="153"/>
    <s v="사회복지법인삼성원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9600"/>
    <n v="19600"/>
    <n v="19600"/>
    <n v="19600"/>
    <n v="19600"/>
    <n v="19600"/>
    <n v="19600"/>
    <n v="19600"/>
    <n v="19600"/>
    <n v="19600"/>
    <n v="19600"/>
    <n v="19600"/>
  </r>
  <r>
    <x v="153"/>
    <s v="사회복지법인삼성원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3000"/>
    <n v="43000"/>
    <n v="43000"/>
    <n v="43000"/>
    <n v="43000"/>
    <n v="43000"/>
    <n v="43000"/>
    <n v="43000"/>
    <n v="43000"/>
    <n v="43000"/>
    <n v="43000"/>
    <n v="43000"/>
  </r>
  <r>
    <x v="153"/>
    <s v="사회복지법인삼성원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0"/>
    <n v="0"/>
    <n v="0"/>
    <n v="0"/>
    <n v="13637"/>
    <n v="0"/>
    <n v="0"/>
    <n v="0"/>
    <n v="0"/>
    <n v="0"/>
    <n v="0"/>
    <n v="0"/>
  </r>
  <r>
    <x v="153"/>
    <s v="사회복지법인삼성원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38000"/>
    <n v="138000"/>
    <n v="198000"/>
    <n v="198000"/>
    <n v="198000"/>
    <n v="258000"/>
    <n v="288000"/>
    <n v="288000"/>
    <n v="288000"/>
    <n v="288000"/>
    <n v="288000"/>
    <n v="288000"/>
  </r>
  <r>
    <x v="153"/>
    <s v="사회복지법인삼성원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1152"/>
    <s v="저소득층 지원_인터넷 베이직"/>
    <x v="0"/>
    <s v="N"/>
    <s v="Y"/>
    <m/>
    <n v="368000"/>
    <n v="368000"/>
    <n v="336000"/>
    <n v="336000"/>
    <n v="336000"/>
    <n v="304000"/>
    <n v="288000"/>
    <n v="288000"/>
    <n v="288000"/>
    <n v="288000"/>
    <n v="288000"/>
    <n v="288000"/>
  </r>
  <r>
    <x v="153"/>
    <s v="사회복지법인삼성원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231"/>
    <s v="놀e터"/>
    <x v="0"/>
    <s v="N"/>
    <s v="Y"/>
    <m/>
    <n v="16215"/>
    <n v="16215"/>
    <n v="14805"/>
    <n v="14805"/>
    <n v="14805"/>
    <n v="13395"/>
    <n v="12690"/>
    <n v="12690"/>
    <n v="12690"/>
    <n v="12690"/>
    <n v="12690"/>
    <n v="12690"/>
  </r>
  <r>
    <x v="153"/>
    <s v="사회복지법인삼성원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154"/>
    <s v="삼금공업㈜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1169"/>
    <s v="스마트메시지POP"/>
    <x v="0"/>
    <s v="N"/>
    <s v="Y"/>
    <m/>
    <n v="2000"/>
    <n v="2000"/>
    <n v="2000"/>
    <n v="2000"/>
    <n v="2000"/>
    <n v="2000"/>
    <n v="2000"/>
    <n v="1960"/>
    <n v="2000"/>
    <n v="2000"/>
    <n v="2000"/>
    <n v="2000"/>
  </r>
  <r>
    <x v="154"/>
    <s v="삼금공업㈜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154"/>
    <s v="삼금공업㈜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54"/>
    <s v="삼금공업㈜"/>
    <s v="546483"/>
    <s v="대구/경북고객본부"/>
    <s v="546511"/>
    <s v="경북서부지사"/>
    <s v="TC00000"/>
    <s v="B2C"/>
    <s v="FC10000"/>
    <s v="유선통화"/>
    <s v="FC16000"/>
    <x v="12"/>
    <s v="FC16K05"/>
    <s v="유선국제전화"/>
    <s v="BM00275"/>
    <s v="001 KT유선국제"/>
    <x v="0"/>
    <s v="N"/>
    <s v="Y"/>
    <m/>
    <n v="0"/>
    <n v="0"/>
    <n v="0"/>
    <n v="345"/>
    <n v="1036"/>
    <n v="0"/>
    <n v="0"/>
    <n v="993"/>
    <n v="0"/>
    <n v="462"/>
    <n v="0"/>
    <n v="0"/>
  </r>
  <r>
    <x v="154"/>
    <s v="삼금공업㈜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54"/>
    <s v="삼금공업㈜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66"/>
    <n v="186"/>
    <n v="195"/>
    <n v="39"/>
    <n v="166"/>
    <n v="244"/>
    <n v="117"/>
    <n v="234"/>
    <n v="195"/>
    <n v="390"/>
    <n v="117"/>
    <n v="117"/>
  </r>
  <r>
    <x v="154"/>
    <s v="삼금공업㈜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262"/>
    <n v="1116"/>
    <n v="797"/>
    <n v="870"/>
    <n v="2218"/>
    <n v="1711"/>
    <n v="623"/>
    <n v="3045"/>
    <n v="2842"/>
    <n v="4727"/>
    <n v="2189"/>
    <n v="1392"/>
  </r>
  <r>
    <x v="154"/>
    <s v="삼금공업㈜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02"/>
    <n v="663"/>
    <n v="546"/>
    <n v="429"/>
    <n v="312"/>
    <n v="897"/>
    <n v="390"/>
    <n v="390"/>
    <n v="429"/>
    <n v="507"/>
    <n v="468"/>
    <n v="429"/>
  </r>
  <r>
    <x v="154"/>
    <s v="삼금공업㈜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6"/>
    <s v="통화중대기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54"/>
    <s v="삼금공업㈜"/>
    <s v="546832"/>
    <s v="충남/충북법인고객본부"/>
    <s v="546862"/>
    <s v="충북법인고객담당"/>
    <s v="KE00000"/>
    <s v="B2B"/>
    <s v="KE20000"/>
    <s v="Enterprise CT"/>
    <s v="KEA5000"/>
    <x v="19"/>
    <s v="KEA5K04"/>
    <s v="IoT원격관제"/>
    <s v="BM01050"/>
    <s v="IoT원격관제LTE"/>
    <x v="0"/>
    <s v="Y"/>
    <s v="Y"/>
    <m/>
    <n v="0"/>
    <n v="0"/>
    <n v="0"/>
    <n v="0"/>
    <n v="0"/>
    <n v="0"/>
    <n v="0"/>
    <n v="0"/>
    <n v="0"/>
    <n v="0"/>
    <n v="10800"/>
    <n v="13500"/>
  </r>
  <r>
    <x v="155"/>
    <s v="삼보프라텍(주)"/>
    <s v="546517"/>
    <s v="대구/경북법인고객본부"/>
    <s v="546540"/>
    <s v="경북법인고객담당"/>
    <s v="KE00000"/>
    <s v="B2B"/>
    <s v="KE20000"/>
    <s v="Enterprise CT"/>
    <s v="KE27000"/>
    <x v="1"/>
    <s v="KE27K07"/>
    <s v="GiGA Office"/>
    <s v="BM00911"/>
    <s v="GiGA office Compact"/>
    <x v="0"/>
    <s v="N"/>
    <s v="Y"/>
    <m/>
    <n v="400000"/>
    <n v="400000"/>
    <n v="400000"/>
    <n v="400000"/>
    <n v="400000"/>
    <n v="400000"/>
    <n v="400000"/>
    <n v="400000"/>
    <n v="400000"/>
    <n v="400000"/>
    <n v="400000"/>
    <n v="400000"/>
  </r>
  <r>
    <x v="155"/>
    <s v="삼보프라텍(주)"/>
    <s v="546517"/>
    <s v="대구/경북법인고객본부"/>
    <s v="546540"/>
    <s v="경북법인고객담당"/>
    <s v="KE00000"/>
    <s v="B2B"/>
    <s v="KE20000"/>
    <s v="Enterprise CT"/>
    <s v="KE27000"/>
    <x v="1"/>
    <s v="KE27K07"/>
    <s v="GiGA Office"/>
    <s v="BM01176"/>
    <s v="GiGA office 부가서비스"/>
    <x v="0"/>
    <s v="N"/>
    <s v="Y"/>
    <m/>
    <n v="0"/>
    <n v="0"/>
    <n v="0"/>
    <n v="0"/>
    <n v="0"/>
    <n v="0"/>
    <n v="0"/>
    <n v="0"/>
    <n v="0"/>
    <n v="0"/>
    <n v="0"/>
    <n v="0"/>
  </r>
  <r>
    <x v="155"/>
    <s v="삼보프라텍(주)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82848"/>
    <n v="187688"/>
    <n v="181304"/>
    <n v="198429"/>
    <n v="179485"/>
    <n v="178637"/>
    <n v="177304"/>
    <n v="181355"/>
    <n v="184588"/>
    <n v="176783"/>
    <n v="177877"/>
    <n v="178978"/>
  </r>
  <r>
    <x v="155"/>
    <s v="삼보프라텍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55"/>
    <s v="삼보프라텍(주)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1"/>
    <s v="N"/>
    <s v="Y"/>
    <m/>
    <n v="824"/>
    <n v="824"/>
    <n v="824"/>
    <n v="824"/>
    <n v="824"/>
    <n v="824"/>
    <n v="824"/>
    <n v="824"/>
    <n v="824"/>
    <n v="824"/>
    <n v="824"/>
    <n v="824"/>
  </r>
  <r>
    <x v="155"/>
    <s v="삼보프라텍(주)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1"/>
    <s v="Y"/>
    <s v="Y"/>
    <m/>
    <n v="0"/>
    <n v="0"/>
    <n v="0"/>
    <n v="0"/>
    <n v="0"/>
    <n v="0"/>
    <n v="0"/>
    <n v="0"/>
    <n v="0"/>
    <n v="0"/>
    <n v="647"/>
    <n v="647"/>
  </r>
  <r>
    <x v="155"/>
    <s v="삼보프라텍(주)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0"/>
    <s v="N"/>
    <s v="Y"/>
    <m/>
    <n v="22000"/>
    <n v="22000"/>
    <n v="22000"/>
    <n v="22000"/>
    <n v="22000"/>
    <n v="22000"/>
    <n v="22000"/>
    <n v="22000"/>
    <n v="22000"/>
    <n v="22000"/>
    <n v="22000"/>
    <n v="22000"/>
  </r>
  <r>
    <x v="155"/>
    <s v="삼보프라텍(주)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0"/>
    <s v="Y"/>
    <s v="Y"/>
    <m/>
    <n v="0"/>
    <n v="0"/>
    <n v="0"/>
    <n v="0"/>
    <n v="0"/>
    <n v="0"/>
    <n v="0"/>
    <n v="0"/>
    <n v="0"/>
    <n v="0"/>
    <n v="3501"/>
    <n v="15000"/>
  </r>
  <r>
    <x v="155"/>
    <s v="삼보프라텍(주)"/>
    <s v="546517"/>
    <s v="대구/경북법인고객본부"/>
    <s v="546540"/>
    <s v="경북법인고객담당"/>
    <s v="TC00000"/>
    <s v="B2C"/>
    <s v="TC50000"/>
    <s v="미디어"/>
    <s v="TC54000"/>
    <x v="6"/>
    <s v="TC54K01"/>
    <s v="GTV Biz"/>
    <s v="BM01164"/>
    <s v="GTV Biz 단말사용료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155"/>
    <s v="삼보프라텍(주)"/>
    <s v="546517"/>
    <s v="대구/경북법인고객본부"/>
    <s v="546540"/>
    <s v="경북법인고객담당"/>
    <s v="TC00000"/>
    <s v="B2C"/>
    <s v="TC50000"/>
    <s v="미디어"/>
    <s v="TC54000"/>
    <x v="6"/>
    <s v="TC54K01"/>
    <s v="GTV Biz"/>
    <s v="BM00995"/>
    <s v="GTV 에센스 비즈"/>
    <x v="1"/>
    <s v="N"/>
    <s v="Y"/>
    <m/>
    <n v="1176"/>
    <n v="1176"/>
    <n v="1176"/>
    <n v="1176"/>
    <n v="1176"/>
    <n v="1176"/>
    <n v="1176"/>
    <n v="1176"/>
    <n v="1176"/>
    <n v="1176"/>
    <n v="1176"/>
    <n v="1176"/>
  </r>
  <r>
    <x v="155"/>
    <s v="삼보프라텍(주)"/>
    <s v="546517"/>
    <s v="대구/경북법인고객본부"/>
    <s v="546540"/>
    <s v="경북법인고객담당"/>
    <s v="TC00000"/>
    <s v="B2C"/>
    <s v="TC50000"/>
    <s v="미디어"/>
    <s v="TC54000"/>
    <x v="6"/>
    <s v="TC54K01"/>
    <s v="GTV Biz"/>
    <s v="BM00995"/>
    <s v="GTV 에센스 비즈"/>
    <x v="0"/>
    <s v="N"/>
    <s v="Y"/>
    <m/>
    <n v="32000"/>
    <n v="32000"/>
    <n v="32000"/>
    <n v="32000"/>
    <n v="32000"/>
    <n v="32000"/>
    <n v="32000"/>
    <n v="32000"/>
    <n v="32000"/>
    <n v="32000"/>
    <n v="32000"/>
    <n v="32000"/>
  </r>
  <r>
    <x v="155"/>
    <s v="삼보프라텍(주)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155"/>
    <s v="삼보프라텍(주)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0"/>
    <n v="0"/>
    <n v="0"/>
    <n v="0"/>
    <n v="0"/>
    <n v="0"/>
    <n v="0"/>
    <n v="0"/>
    <n v="0"/>
    <n v="0"/>
    <n v="700"/>
    <n v="3000"/>
  </r>
  <r>
    <x v="155"/>
    <s v="삼보프라텍(주)"/>
    <s v="546517"/>
    <s v="대구/경북법인고객본부"/>
    <s v="546540"/>
    <s v="경북법인고객담당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5184"/>
    <n v="4536"/>
    <n v="6791"/>
    <n v="8512"/>
    <n v="1296"/>
    <n v="16118"/>
    <n v="8748"/>
    <n v="7286"/>
    <n v="0"/>
    <n v="0"/>
    <n v="2750"/>
    <n v="254"/>
  </r>
  <r>
    <x v="155"/>
    <s v="삼보프라텍(주)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1712"/>
    <n v="1712"/>
    <n v="1712"/>
    <n v="1712"/>
    <n v="1712"/>
    <n v="1712"/>
    <n v="1712"/>
    <n v="1712"/>
    <n v="1712"/>
    <n v="1712"/>
    <n v="1712"/>
    <n v="1712"/>
  </r>
  <r>
    <x v="155"/>
    <s v="삼보프라텍(주)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42000"/>
    <n v="42000"/>
    <n v="42000"/>
    <n v="42000"/>
    <n v="42000"/>
    <n v="42000"/>
    <n v="42000"/>
    <n v="42000"/>
    <n v="42000"/>
    <n v="42000"/>
    <n v="42000"/>
    <n v="42000"/>
  </r>
  <r>
    <x v="155"/>
    <s v="삼보프라텍(주)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0"/>
    <n v="0"/>
    <n v="0"/>
    <n v="0"/>
    <n v="0"/>
    <n v="0"/>
    <n v="0"/>
    <n v="0"/>
    <n v="856"/>
    <n v="856"/>
  </r>
  <r>
    <x v="155"/>
    <s v="삼보프라텍(주)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0"/>
    <n v="0"/>
    <n v="0"/>
    <n v="0"/>
    <n v="0"/>
    <n v="0"/>
    <n v="0"/>
    <n v="0"/>
    <n v="5833"/>
    <n v="25000"/>
  </r>
  <r>
    <x v="155"/>
    <s v="삼보프라텍(주)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55"/>
    <s v="삼보프라텍(주)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155"/>
    <s v="삼보프라텍(주)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0"/>
    <n v="0"/>
    <n v="0"/>
    <n v="234"/>
    <n v="1000"/>
  </r>
  <r>
    <x v="156"/>
    <s v="삼성전기 주식회사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0"/>
    <n v="0"/>
    <n v="0"/>
    <n v="0"/>
    <n v="0"/>
    <n v="0"/>
    <n v="0"/>
    <n v="0"/>
    <n v="0"/>
    <n v="0"/>
    <n v="962"/>
    <n v="962"/>
  </r>
  <r>
    <x v="156"/>
    <s v="삼성전기 주식회사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33800"/>
    <n v="20000"/>
  </r>
  <r>
    <x v="156"/>
    <s v="삼성전기 주식회사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156"/>
    <s v="삼성전기 주식회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1924"/>
    <n v="1924"/>
    <n v="34652"/>
    <n v="1924"/>
    <n v="1924"/>
    <n v="1924"/>
    <n v="1924"/>
    <n v="1924"/>
    <n v="1924"/>
    <n v="1924"/>
    <n v="1924"/>
    <n v="1924"/>
  </r>
  <r>
    <x v="156"/>
    <s v="삼성전기 주식회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74500"/>
    <n v="74500"/>
    <n v="74500"/>
    <n v="74500"/>
    <n v="74500"/>
    <n v="87876"/>
    <n v="40000"/>
    <n v="40000"/>
    <n v="40000"/>
    <n v="40000"/>
    <n v="40000"/>
    <n v="40000"/>
  </r>
  <r>
    <x v="156"/>
    <s v="삼성전기 주식회사"/>
    <s v="546483"/>
    <s v="대구/경북고객본부"/>
    <s v="546505"/>
    <s v="동대구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10667"/>
    <n v="0"/>
    <n v="0"/>
    <n v="0"/>
    <n v="0"/>
    <n v="0"/>
    <n v="0"/>
  </r>
  <r>
    <x v="156"/>
    <s v="삼성전기 주식회사"/>
    <s v="546483"/>
    <s v="대구/경북고객본부"/>
    <s v="546502"/>
    <s v="서대구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962"/>
    <n v="962"/>
    <n v="962"/>
    <n v="962"/>
    <n v="962"/>
    <n v="962"/>
    <n v="962"/>
    <n v="962"/>
    <n v="962"/>
    <n v="962"/>
    <n v="0"/>
    <n v="0"/>
  </r>
  <r>
    <x v="156"/>
    <s v="삼성전기 주식회사"/>
    <s v="546483"/>
    <s v="대구/경북고객본부"/>
    <s v="546502"/>
    <s v="서대구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34500"/>
    <n v="34500"/>
    <n v="34500"/>
    <n v="34500"/>
    <n v="34500"/>
    <n v="34500"/>
    <n v="34500"/>
    <n v="34500"/>
    <n v="34500"/>
    <n v="34500"/>
    <n v="0"/>
    <n v="0"/>
  </r>
  <r>
    <x v="157"/>
    <s v="삼성판넬플랜트"/>
    <s v="540120"/>
    <s v="IPTV사업본부"/>
    <s v="540133"/>
    <s v="콘텐츠사업담당"/>
    <s v="TC00000"/>
    <s v="B2C"/>
    <s v="TC50000"/>
    <s v="미디어"/>
    <s v="TC55000"/>
    <x v="20"/>
    <s v="TC55K01"/>
    <s v="GTV PPV"/>
    <s v="BM00515"/>
    <s v="GTV 월정액"/>
    <x v="0"/>
    <s v="N"/>
    <s v="Y"/>
    <m/>
    <n v="13000"/>
    <n v="13000"/>
    <n v="13000"/>
    <n v="13000"/>
    <n v="13000"/>
    <n v="13000"/>
    <n v="13000"/>
    <n v="13000"/>
    <n v="13000"/>
    <n v="13000"/>
    <n v="13000"/>
    <n v="13000"/>
  </r>
  <r>
    <x v="157"/>
    <s v="삼성판넬플랜트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100"/>
    <n v="0"/>
    <n v="0"/>
    <n v="50"/>
    <n v="0"/>
    <n v="0"/>
    <n v="0"/>
    <n v="0"/>
    <n v="0"/>
    <n v="0"/>
    <n v="0"/>
  </r>
  <r>
    <x v="157"/>
    <s v="삼성판넬플랜트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157"/>
    <s v="삼성판넬플랜트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5948"/>
    <n v="23248"/>
    <n v="25870"/>
    <n v="28110"/>
    <n v="25117"/>
    <n v="21844"/>
    <n v="22856"/>
    <n v="19785"/>
    <n v="22592"/>
    <n v="20395"/>
    <n v="20972"/>
    <n v="21985"/>
  </r>
  <r>
    <x v="157"/>
    <s v="삼성판넬플랜트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57"/>
    <s v="삼성판넬플랜트"/>
    <s v="546483"/>
    <s v="대구/경북고객본부"/>
    <s v="546511"/>
    <s v="경북서부지사"/>
    <s v="TC00000"/>
    <s v="B2C"/>
    <s v="TC60000"/>
    <s v="Customer Incubation"/>
    <s v="KEB4000"/>
    <x v="4"/>
    <s v="KEB4K03"/>
    <s v="AnyFax"/>
    <s v="BM00129"/>
    <s v="AnyFax"/>
    <x v="0"/>
    <s v="N"/>
    <s v="Y"/>
    <m/>
    <n v="0"/>
    <n v="39"/>
    <n v="0"/>
    <n v="0"/>
    <n v="0"/>
    <n v="0"/>
    <n v="0"/>
    <n v="0"/>
    <n v="0"/>
    <n v="0"/>
    <n v="0"/>
    <n v="0"/>
  </r>
  <r>
    <x v="157"/>
    <s v="삼성판넬플랜트"/>
    <s v="546483"/>
    <s v="대구/경북고객본부"/>
    <s v="546511"/>
    <s v="경북서부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13429"/>
    <n v="13390"/>
    <n v="13702"/>
    <n v="13858"/>
    <n v="13663"/>
    <n v="13507"/>
    <n v="14092"/>
    <n v="13585"/>
    <n v="13936"/>
    <n v="13468"/>
    <n v="13546"/>
    <n v="13234"/>
  </r>
  <r>
    <x v="157"/>
    <s v="삼성판넬플랜트"/>
    <s v="546483"/>
    <s v="대구/경북고객본부"/>
    <s v="546511"/>
    <s v="경북서부지사"/>
    <s v="TC00000"/>
    <s v="B2C"/>
    <s v="TC50000"/>
    <s v="미디어"/>
    <s v="TC52000"/>
    <x v="25"/>
    <s v="TC52K01"/>
    <s v="GTS Biz"/>
    <s v="BM00753"/>
    <s v="GENIE TV skylife 비즈형 이코노미"/>
    <x v="0"/>
    <s v="N"/>
    <s v="Y"/>
    <m/>
    <n v="7053"/>
    <n v="7053"/>
    <n v="7053"/>
    <n v="7053"/>
    <n v="7053"/>
    <n v="7053"/>
    <n v="7053"/>
    <n v="7053"/>
    <n v="7053"/>
    <n v="7053"/>
    <n v="7053"/>
    <n v="7053"/>
  </r>
  <r>
    <x v="157"/>
    <s v="삼성판넬플랜트"/>
    <s v="546483"/>
    <s v="대구/경북고객본부"/>
    <s v="546511"/>
    <s v="경북서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6000"/>
    <n v="6000"/>
    <n v="6000"/>
    <n v="6000"/>
    <n v="6000"/>
    <n v="6000"/>
    <n v="6000"/>
    <n v="6000"/>
    <n v="6000"/>
    <n v="3483"/>
    <n v="0"/>
    <n v="0"/>
  </r>
  <r>
    <x v="157"/>
    <s v="삼성판넬플랜트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3"/>
    <s v="GTV 슬림"/>
    <x v="1"/>
    <s v="N"/>
    <s v="Y"/>
    <m/>
    <n v="735"/>
    <n v="735"/>
    <n v="735"/>
    <n v="735"/>
    <n v="735"/>
    <n v="735"/>
    <n v="745"/>
    <n v="0"/>
    <n v="0"/>
    <n v="0"/>
    <n v="0"/>
    <n v="0"/>
  </r>
  <r>
    <x v="157"/>
    <s v="삼성판넬플랜트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34000"/>
    <n v="34000"/>
    <n v="34000"/>
    <n v="34000"/>
    <n v="34000"/>
    <n v="34000"/>
    <n v="34000"/>
    <n v="34000"/>
    <n v="34000"/>
    <n v="34000"/>
    <n v="34000"/>
    <n v="34000"/>
  </r>
  <r>
    <x v="157"/>
    <s v="삼성판넬플랜트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600"/>
    <n v="3600"/>
    <n v="3600"/>
    <n v="3600"/>
    <n v="3600"/>
    <n v="3600"/>
    <n v="3600"/>
    <n v="3600"/>
    <n v="3600"/>
    <n v="3600"/>
    <n v="3600"/>
    <n v="3600"/>
  </r>
  <r>
    <x v="157"/>
    <s v="삼성판넬플랜트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8"/>
    <n v="39"/>
    <n v="283"/>
    <n v="78"/>
    <n v="234"/>
    <n v="195"/>
    <n v="39"/>
    <n v="39"/>
    <n v="0"/>
    <n v="117"/>
    <n v="0"/>
    <n v="49"/>
  </r>
  <r>
    <x v="157"/>
    <s v="삼성판넬플랜트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116"/>
    <n v="710"/>
    <n v="1067"/>
    <n v="1160"/>
    <n v="749"/>
    <n v="130"/>
    <n v="536"/>
    <n v="130"/>
    <n v="1058"/>
    <n v="243"/>
    <n v="217"/>
    <n v="493"/>
  </r>
  <r>
    <x v="157"/>
    <s v="삼성판넬플랜트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429"/>
    <n v="351"/>
    <n v="780"/>
    <n v="234"/>
    <n v="312"/>
    <n v="429"/>
    <n v="546"/>
    <n v="351"/>
    <n v="507"/>
    <n v="234"/>
    <n v="507"/>
    <n v="819"/>
  </r>
  <r>
    <x v="157"/>
    <s v="삼성판넬플랜트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51500"/>
    <n v="151500"/>
    <n v="151500"/>
    <n v="151500"/>
    <n v="151500"/>
    <n v="151500"/>
    <n v="151500"/>
    <n v="151500"/>
    <n v="151500"/>
    <n v="151500"/>
    <n v="151500"/>
    <n v="151500"/>
  </r>
  <r>
    <x v="157"/>
    <s v="삼성판넬플랜트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57"/>
    <s v="삼성판넬플랜트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57"/>
    <s v="삼성판넬플랜트"/>
    <s v="546517"/>
    <s v="대구/경북법인고객본부"/>
    <s v="546517"/>
    <s v="(자체)대구/경북법인고객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58"/>
    <s v="상주시 체육회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51617"/>
    <n v="61995"/>
    <n v="53625"/>
    <n v="54660"/>
    <n v="49540"/>
    <n v="49284"/>
    <n v="52493"/>
    <n v="49315"/>
    <n v="51691"/>
    <n v="49641"/>
    <n v="58825"/>
    <n v="56390"/>
  </r>
  <r>
    <x v="158"/>
    <s v="상주시 체육회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58"/>
    <s v="상주시 체육회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158"/>
    <s v="상주시 체육회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9720"/>
    <n v="9720"/>
    <n v="9720"/>
    <n v="9720"/>
    <n v="9720"/>
    <n v="9720"/>
    <n v="9720"/>
    <n v="9720"/>
    <n v="9720"/>
    <n v="9720"/>
    <n v="9720"/>
    <n v="9720"/>
  </r>
  <r>
    <x v="158"/>
    <s v="상주시 체육회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58"/>
    <s v="상주시 체육회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58"/>
    <s v="상주시 체육회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158"/>
    <s v="상주시 체육회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158"/>
    <s v="상주시 체육회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31500"/>
    <n v="31500"/>
    <n v="31500"/>
    <n v="31500"/>
    <n v="31500"/>
    <n v="31500"/>
    <n v="31500"/>
    <n v="31500"/>
    <n v="31500"/>
    <n v="31500"/>
    <n v="31500"/>
    <n v="31500"/>
  </r>
  <r>
    <x v="158"/>
    <s v="상주시 체육회"/>
    <s v="546483"/>
    <s v="대구/경북고객본부"/>
    <s v="546484"/>
    <s v="영업기획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59"/>
    <s v="상주여객자동차(주)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5710"/>
    <n v="6880"/>
    <n v="6880"/>
    <n v="6880"/>
    <n v="6880"/>
    <n v="6880"/>
    <n v="6880"/>
    <n v="6880"/>
    <n v="0"/>
    <n v="0"/>
  </r>
  <r>
    <x v="159"/>
    <s v="상주여객자동차(주)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29876"/>
    <n v="29350"/>
    <n v="22692"/>
    <n v="26077"/>
    <n v="24754"/>
    <n v="23293"/>
    <n v="25649"/>
    <n v="26384"/>
    <n v="30966"/>
    <n v="29431"/>
    <n v="34047"/>
    <n v="32872"/>
  </r>
  <r>
    <x v="159"/>
    <s v="상주여객자동차(주)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159"/>
    <s v="상주여객자동차(주)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477"/>
    <s v="GENIE TV 라이브(실속형) ICOD"/>
    <x v="0"/>
    <s v="N"/>
    <s v="Y"/>
    <m/>
    <n v="7200"/>
    <n v="7200"/>
    <n v="7200"/>
    <n v="7200"/>
    <n v="7200"/>
    <n v="7200"/>
    <n v="7200"/>
    <n v="7200"/>
    <n v="7200"/>
    <n v="7200"/>
    <n v="7200"/>
    <n v="7200"/>
  </r>
  <r>
    <x v="159"/>
    <s v="상주여객자동차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59"/>
    <s v="상주여객자동차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13637"/>
    <n v="0"/>
    <n v="0"/>
    <n v="0"/>
    <n v="0"/>
    <n v="0"/>
    <n v="0"/>
    <n v="0"/>
  </r>
  <r>
    <x v="159"/>
    <s v="상주여객자동차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053"/>
    <n v="1248"/>
    <n v="1053"/>
    <n v="1131"/>
    <n v="1053"/>
    <n v="936"/>
    <n v="1092"/>
    <n v="975"/>
    <n v="1092"/>
    <n v="1092"/>
    <n v="897"/>
    <n v="1248"/>
  </r>
  <r>
    <x v="159"/>
    <s v="상주여객자동차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261"/>
    <n v="916"/>
    <n v="406"/>
    <n v="1667"/>
    <n v="884"/>
    <n v="2176"/>
    <n v="406"/>
    <n v="681"/>
    <n v="2624"/>
    <n v="951"/>
    <n v="2595"/>
    <n v="3789"/>
  </r>
  <r>
    <x v="159"/>
    <s v="상주여객자동차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053"/>
    <n v="1131"/>
    <n v="1209"/>
    <n v="1248"/>
    <n v="1170"/>
    <n v="1482"/>
    <n v="1482"/>
    <n v="1209"/>
    <n v="1365"/>
    <n v="975"/>
    <n v="1287"/>
    <n v="1131"/>
  </r>
  <r>
    <x v="159"/>
    <s v="상주여객자동차(주)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76000"/>
    <n v="76000"/>
    <n v="76000"/>
    <n v="76000"/>
    <n v="76000"/>
    <n v="76000"/>
    <n v="76000"/>
    <n v="76000"/>
    <n v="76000"/>
    <n v="76000"/>
    <n v="76000"/>
    <n v="76000"/>
  </r>
  <r>
    <x v="159"/>
    <s v="상주여객자동차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60"/>
    <s v="새금강레미콘(주)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400"/>
    <n v="4400"/>
    <n v="4400"/>
    <n v="4400"/>
    <n v="4400"/>
    <n v="4400"/>
    <n v="4400"/>
    <n v="4400"/>
    <n v="4400"/>
    <n v="4400"/>
    <n v="4400"/>
    <n v="4400"/>
  </r>
  <r>
    <x v="160"/>
    <s v="새금강레미콘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100"/>
    <n v="8100"/>
    <n v="8100"/>
    <n v="8100"/>
    <n v="8100"/>
    <n v="8100"/>
    <n v="8100"/>
    <n v="8100"/>
    <n v="8100"/>
    <n v="8100"/>
    <n v="8100"/>
    <n v="8100"/>
  </r>
  <r>
    <x v="160"/>
    <s v="새금강레미콘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780"/>
    <n v="975"/>
    <n v="975"/>
    <n v="780"/>
    <n v="663"/>
    <n v="468"/>
    <n v="585"/>
    <n v="507"/>
    <n v="780"/>
    <n v="273"/>
  </r>
  <r>
    <x v="160"/>
    <s v="새금강레미콘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0"/>
    <n v="101"/>
    <n v="0"/>
    <n v="0"/>
    <n v="0"/>
    <n v="0"/>
    <n v="0"/>
    <n v="478"/>
  </r>
  <r>
    <x v="160"/>
    <s v="새금강레미콘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130"/>
    <n v="33743"/>
    <n v="63563"/>
    <n v="39154"/>
    <n v="33297"/>
    <n v="22376"/>
    <n v="19737"/>
    <n v="25789"/>
    <n v="19394"/>
    <n v="44453"/>
    <n v="7532"/>
  </r>
  <r>
    <x v="160"/>
    <s v="새금강레미콘(주)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160"/>
    <s v="새금강레미콘(주)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60"/>
    <s v="새금강레미콘(주)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45900"/>
    <n v="45900"/>
    <n v="45900"/>
    <n v="45900"/>
    <n v="45900"/>
    <n v="45900"/>
    <n v="45900"/>
    <n v="45900"/>
    <n v="45900"/>
    <n v="45900"/>
    <n v="45900"/>
    <n v="45900"/>
  </r>
  <r>
    <x v="161"/>
    <s v="새로닉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161"/>
    <s v="새로닉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319"/>
    <n v="0"/>
    <n v="0"/>
    <n v="0"/>
    <n v="420"/>
    <n v="29"/>
    <n v="29"/>
    <n v="0"/>
    <n v="0"/>
    <n v="0"/>
    <n v="0"/>
    <n v="0"/>
  </r>
  <r>
    <x v="161"/>
    <s v="새로닉스"/>
    <s v="540217"/>
    <s v="전략고객사업본부"/>
    <s v="540225"/>
    <s v="전략사업2담당"/>
    <s v="KE00000"/>
    <s v="B2B"/>
    <s v="KE20000"/>
    <s v="Enterprise CT"/>
    <s v="KEA5000"/>
    <x v="19"/>
    <s v="KEA5K05"/>
    <s v="IoT무선결제"/>
    <s v="BM01070"/>
    <s v="IoT무선결제3G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162"/>
    <s v="새빗켐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3620"/>
    <n v="3620"/>
    <n v="3620"/>
    <n v="3620"/>
    <n v="3620"/>
    <n v="3620"/>
    <n v="3620"/>
    <n v="3620"/>
    <n v="2450"/>
    <n v="2450"/>
    <n v="0"/>
    <n v="0"/>
  </r>
  <r>
    <x v="162"/>
    <s v="새빗켐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62"/>
    <s v="새빗켐"/>
    <s v="546483"/>
    <s v="대구/경북고객본부"/>
    <s v="546511"/>
    <s v="경북서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62790"/>
    <n v="0"/>
    <n v="0"/>
    <n v="0"/>
    <n v="0"/>
    <n v="0"/>
    <n v="0"/>
    <n v="0"/>
    <n v="0"/>
    <n v="0"/>
    <n v="0"/>
    <n v="0"/>
  </r>
  <r>
    <x v="162"/>
    <s v="새빗켐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10191"/>
    <s v="GTV 베이직"/>
    <x v="1"/>
    <s v="N"/>
    <s v="Y"/>
    <m/>
    <n v="735"/>
    <n v="735"/>
    <n v="735"/>
    <n v="735"/>
    <n v="735"/>
    <n v="735"/>
    <n v="735"/>
    <n v="735"/>
    <n v="735"/>
    <n v="735"/>
    <n v="735"/>
    <n v="735"/>
  </r>
  <r>
    <x v="162"/>
    <s v="새빗켐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10191"/>
    <s v="GTV 베이직"/>
    <x v="1"/>
    <s v="Y"/>
    <s v="Y"/>
    <m/>
    <n v="0"/>
    <n v="0"/>
    <n v="647"/>
    <n v="1294"/>
    <n v="1294"/>
    <n v="1294"/>
    <n v="1294"/>
    <n v="1294"/>
    <n v="1294"/>
    <n v="1294"/>
    <n v="1294"/>
    <n v="1294"/>
  </r>
  <r>
    <x v="162"/>
    <s v="새빗켐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67493"/>
    <n v="0"/>
    <n v="0"/>
    <n v="0"/>
    <n v="0"/>
    <n v="0"/>
    <n v="0"/>
    <n v="0"/>
    <n v="0"/>
    <n v="0"/>
    <n v="0"/>
    <n v="0"/>
  </r>
  <r>
    <x v="162"/>
    <s v="새빗켐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10191"/>
    <s v="GTV 베이직"/>
    <x v="0"/>
    <s v="Y"/>
    <s v="Y"/>
    <m/>
    <n v="0"/>
    <n v="0"/>
    <n v="1774"/>
    <n v="16500"/>
    <n v="22000"/>
    <n v="22000"/>
    <n v="22000"/>
    <n v="22000"/>
    <n v="22000"/>
    <n v="22000"/>
    <n v="22000"/>
    <n v="22000"/>
  </r>
  <r>
    <x v="162"/>
    <s v="새빗켐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3"/>
    <s v="GTV 슬림"/>
    <x v="1"/>
    <s v="N"/>
    <s v="Y"/>
    <m/>
    <n v="735"/>
    <n v="735"/>
    <n v="735"/>
    <n v="735"/>
    <n v="735"/>
    <n v="735"/>
    <n v="735"/>
    <n v="735"/>
    <n v="745"/>
    <n v="0"/>
    <n v="0"/>
    <n v="0"/>
  </r>
  <r>
    <x v="162"/>
    <s v="새빗켐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64337"/>
    <n v="0"/>
    <n v="0"/>
    <n v="0"/>
    <n v="0"/>
    <n v="0"/>
    <n v="0"/>
    <n v="0"/>
    <n v="0"/>
    <n v="0"/>
    <n v="0"/>
    <n v="0"/>
  </r>
  <r>
    <x v="162"/>
    <s v="새빗켐"/>
    <s v="546483"/>
    <s v="대구/경북고객본부"/>
    <s v="546511"/>
    <s v="경북서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60001"/>
    <n v="0"/>
    <n v="0"/>
    <n v="0"/>
    <n v="0"/>
    <n v="0"/>
    <n v="0"/>
    <n v="0"/>
    <n v="0"/>
    <n v="0"/>
    <n v="0"/>
    <n v="0"/>
  </r>
  <r>
    <x v="162"/>
    <s v="새빗켐"/>
    <s v="546483"/>
    <s v="대구/경북고객본부"/>
    <s v="546511"/>
    <s v="경북서부지사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0"/>
    <n v="0"/>
    <n v="484"/>
    <n v="4500"/>
    <n v="6000"/>
    <n v="6000"/>
    <n v="6000"/>
    <n v="6000"/>
    <n v="6000"/>
    <n v="6000"/>
    <n v="6000"/>
    <n v="6000"/>
  </r>
  <r>
    <x v="162"/>
    <s v="새빗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62"/>
    <s v="새빗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Y"/>
    <s v="Y"/>
    <m/>
    <n v="0"/>
    <n v="0"/>
    <n v="0"/>
    <n v="0"/>
    <n v="0"/>
    <n v="0"/>
    <n v="0"/>
    <n v="0"/>
    <n v="3467"/>
    <n v="4000"/>
    <n v="4000"/>
    <n v="4000"/>
  </r>
  <r>
    <x v="162"/>
    <s v="새빗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32728"/>
    <n v="0"/>
    <n v="0"/>
    <n v="0"/>
    <n v="0"/>
    <n v="56365"/>
    <n v="0"/>
    <n v="0"/>
    <n v="0"/>
  </r>
  <r>
    <x v="162"/>
    <s v="새빗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0"/>
    <n v="0"/>
    <n v="0"/>
    <n v="0"/>
    <n v="32728"/>
    <n v="0"/>
    <n v="0"/>
    <n v="0"/>
  </r>
  <r>
    <x v="162"/>
    <s v="새빗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Y"/>
    <s v="Y"/>
    <m/>
    <n v="0"/>
    <n v="0"/>
    <n v="0"/>
    <n v="0"/>
    <n v="0"/>
    <n v="0"/>
    <n v="0"/>
    <n v="0"/>
    <n v="39"/>
    <n v="0"/>
    <n v="39"/>
    <n v="0"/>
  </r>
  <r>
    <x v="162"/>
    <s v="새빗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Y"/>
    <s v="Y"/>
    <m/>
    <n v="0"/>
    <n v="0"/>
    <n v="0"/>
    <n v="0"/>
    <n v="0"/>
    <n v="0"/>
    <n v="0"/>
    <n v="0"/>
    <n v="0"/>
    <n v="87"/>
    <n v="0"/>
    <n v="0"/>
  </r>
  <r>
    <x v="162"/>
    <s v="새빗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Y"/>
    <s v="Y"/>
    <m/>
    <n v="0"/>
    <n v="0"/>
    <n v="0"/>
    <n v="0"/>
    <n v="0"/>
    <n v="0"/>
    <n v="0"/>
    <n v="0"/>
    <n v="273"/>
    <n v="0"/>
    <n v="39"/>
    <n v="0"/>
  </r>
  <r>
    <x v="162"/>
    <s v="새빗켐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62"/>
    <s v="새빗켐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62"/>
    <s v="새빗켐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30800"/>
    <n v="30800"/>
    <n v="30800"/>
    <n v="30800"/>
    <n v="30800"/>
    <n v="30800"/>
    <n v="30800"/>
    <n v="30800"/>
    <n v="30800"/>
    <n v="30800"/>
    <n v="30800"/>
    <n v="30800"/>
  </r>
  <r>
    <x v="162"/>
    <s v="새빗켐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735"/>
    <n v="735"/>
    <n v="735"/>
    <n v="735"/>
    <n v="735"/>
    <n v="735"/>
    <n v="735"/>
    <n v="735"/>
    <n v="735"/>
    <n v="735"/>
    <n v="745"/>
    <n v="0"/>
  </r>
  <r>
    <x v="162"/>
    <s v="새빗켐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856"/>
    <n v="1712"/>
    <n v="1712"/>
    <n v="1712"/>
    <n v="1712"/>
    <n v="1712"/>
    <n v="1712"/>
    <n v="1712"/>
    <n v="1712"/>
    <n v="1712"/>
  </r>
  <r>
    <x v="162"/>
    <s v="새빗켐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7742"/>
    <n v="20000"/>
    <n v="20000"/>
    <n v="20000"/>
    <n v="20000"/>
    <n v="20000"/>
    <n v="20000"/>
    <n v="20000"/>
    <n v="20000"/>
    <n v="20000"/>
    <n v="20000"/>
    <n v="20000"/>
  </r>
  <r>
    <x v="162"/>
    <s v="새빗켐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3225"/>
    <n v="30000"/>
    <n v="40000"/>
    <n v="40000"/>
    <n v="40000"/>
    <n v="40000"/>
    <n v="40000"/>
    <n v="40000"/>
    <n v="40000"/>
    <n v="40000"/>
  </r>
  <r>
    <x v="162"/>
    <s v="새빗켐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62"/>
    <s v="새빗켐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161"/>
    <n v="1500"/>
    <n v="2000"/>
    <n v="2000"/>
    <n v="2000"/>
    <n v="2000"/>
    <n v="2000"/>
    <n v="2000"/>
    <n v="2000"/>
    <n v="2000"/>
  </r>
  <r>
    <x v="162"/>
    <s v="새빗켐"/>
    <s v="540026"/>
    <s v="영업·채널본부"/>
    <s v="540033"/>
    <s v="디지털채널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63"/>
    <s v="석보면사무소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452"/>
    <s v="지니TV 모든G"/>
    <x v="1"/>
    <s v="Y"/>
    <s v="Y"/>
    <m/>
    <n v="0"/>
    <n v="0"/>
    <n v="0"/>
    <n v="0"/>
    <n v="0"/>
    <n v="0"/>
    <n v="0"/>
    <n v="0"/>
    <n v="0"/>
    <n v="0"/>
    <n v="0"/>
    <n v="647"/>
  </r>
  <r>
    <x v="163"/>
    <s v="석보면사무소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452"/>
    <s v="지니TV 모든G"/>
    <x v="0"/>
    <s v="Y"/>
    <s v="Y"/>
    <m/>
    <n v="0"/>
    <n v="0"/>
    <n v="0"/>
    <n v="0"/>
    <n v="0"/>
    <n v="0"/>
    <n v="0"/>
    <n v="0"/>
    <n v="0"/>
    <n v="0"/>
    <n v="0"/>
    <n v="4134.2"/>
  </r>
  <r>
    <x v="163"/>
    <s v="석보면사무소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0"/>
    <n v="0"/>
    <n v="0"/>
    <n v="0"/>
    <n v="0"/>
    <n v="0"/>
    <n v="0"/>
    <n v="0"/>
    <n v="0"/>
    <n v="0"/>
    <n v="0"/>
    <n v="1290"/>
  </r>
  <r>
    <x v="163"/>
    <s v="석보면사무소"/>
    <s v="546483"/>
    <s v="대구/경북고객본부"/>
    <s v="546514"/>
    <s v="경북북부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63"/>
    <s v="석보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163"/>
    <s v="석보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546"/>
    <n v="546"/>
    <n v="468"/>
    <n v="585"/>
    <n v="468"/>
    <n v="507"/>
    <n v="312"/>
    <n v="0"/>
    <n v="117"/>
    <n v="273"/>
    <n v="390"/>
    <n v="663"/>
  </r>
  <r>
    <x v="163"/>
    <s v="석보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230"/>
    <n v="143"/>
    <n v="156"/>
    <n v="42"/>
    <n v="43"/>
    <n v="348"/>
    <n v="172"/>
    <n v="0"/>
    <n v="13"/>
    <n v="227"/>
    <n v="116"/>
    <n v="331"/>
  </r>
  <r>
    <x v="163"/>
    <s v="석보면사무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63"/>
    <s v="석보면사무소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3000"/>
    <n v="23000"/>
    <n v="23000"/>
    <n v="23000"/>
    <n v="23000"/>
    <n v="23000"/>
    <n v="23000"/>
    <n v="23000"/>
    <n v="23000"/>
    <n v="23000"/>
    <n v="23000"/>
    <n v="23000"/>
  </r>
  <r>
    <x v="163"/>
    <s v="석보면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0"/>
    <n v="0"/>
    <n v="0"/>
    <n v="0"/>
    <n v="0"/>
    <n v="0"/>
    <n v="0"/>
    <n v="0"/>
    <n v="856"/>
  </r>
  <r>
    <x v="163"/>
    <s v="석보면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0"/>
    <n v="0"/>
    <n v="0"/>
    <n v="0"/>
    <n v="0"/>
    <n v="0"/>
    <n v="0"/>
    <n v="0"/>
    <n v="4486.8"/>
  </r>
  <r>
    <x v="163"/>
    <s v="석보면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44200"/>
    <n v="44200"/>
    <n v="44200"/>
    <n v="44200"/>
    <n v="44200"/>
    <n v="44200"/>
    <n v="44200"/>
    <n v="44200"/>
    <n v="44200"/>
    <n v="44200"/>
    <n v="44200"/>
    <n v="44200"/>
  </r>
  <r>
    <x v="163"/>
    <s v="석보면사무소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163"/>
    <s v="석보면사무소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0"/>
    <n v="0"/>
    <n v="0"/>
    <n v="0"/>
    <n v="323"/>
  </r>
  <r>
    <x v="164"/>
    <s v="석원산업개발(주)"/>
    <s v="545988"/>
    <s v="강남고객본부"/>
    <s v="546015"/>
    <s v="경기남부지사"/>
    <s v="TC00000"/>
    <s v="B2C"/>
    <s v="TC50000"/>
    <s v="미디어"/>
    <s v="TC53000"/>
    <x v="5"/>
    <s v="TC53K02"/>
    <s v="GTV 일반"/>
    <s v="BM00953"/>
    <s v="GTV 슬림"/>
    <x v="1"/>
    <s v="N"/>
    <s v="Y"/>
    <m/>
    <n v="412"/>
    <n v="412"/>
    <n v="412"/>
    <n v="412"/>
    <n v="412"/>
    <n v="412"/>
    <n v="412"/>
    <n v="412"/>
    <n v="412"/>
    <n v="412"/>
    <n v="412"/>
    <n v="412"/>
  </r>
  <r>
    <x v="164"/>
    <s v="석원산업개발(주)"/>
    <s v="545988"/>
    <s v="강남고객본부"/>
    <s v="546015"/>
    <s v="경기남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9500"/>
    <n v="9500"/>
    <n v="9500"/>
    <n v="9500"/>
    <n v="9500"/>
    <n v="9500"/>
    <n v="9500"/>
    <n v="9500"/>
    <n v="9500"/>
    <n v="9500"/>
    <n v="9500"/>
    <n v="9500"/>
  </r>
  <r>
    <x v="164"/>
    <s v="석원산업개발(주)"/>
    <s v="545988"/>
    <s v="강남고객본부"/>
    <s v="546015"/>
    <s v="경기남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64"/>
    <s v="석원산업개발(주)"/>
    <s v="545988"/>
    <s v="강남고객본부"/>
    <s v="546015"/>
    <s v="경기남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3958"/>
    <n v="3958"/>
    <n v="3958"/>
    <n v="3958"/>
    <n v="3958"/>
    <n v="3958"/>
    <n v="3958"/>
    <n v="36686"/>
    <n v="3958"/>
    <n v="3958"/>
    <n v="2888"/>
    <n v="2888"/>
  </r>
  <r>
    <x v="164"/>
    <s v="석원산업개발(주)"/>
    <s v="545988"/>
    <s v="강남고객본부"/>
    <s v="546015"/>
    <s v="경기남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31500"/>
    <n v="131500"/>
    <n v="131500"/>
    <n v="131500"/>
    <n v="131500"/>
    <n v="131500"/>
    <n v="114080"/>
    <n v="126855"/>
    <n v="131500"/>
    <n v="131500"/>
    <n v="131500"/>
    <n v="131500"/>
  </r>
  <r>
    <x v="164"/>
    <s v="석원산업개발(주)"/>
    <s v="545988"/>
    <s v="강남고객본부"/>
    <s v="546015"/>
    <s v="경기남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64"/>
    <s v="석원산업개발(주)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9473"/>
    <n v="9650"/>
    <n v="9975"/>
    <n v="9663"/>
    <n v="9504"/>
    <n v="9512"/>
    <n v="10022"/>
    <n v="12339"/>
    <n v="11299"/>
    <n v="13905"/>
    <n v="11156"/>
    <n v="11964"/>
  </r>
  <r>
    <x v="164"/>
    <s v="석원산업개발(주)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164"/>
    <s v="석원산업개발(주)"/>
    <s v="546483"/>
    <s v="대구/경북고객본부"/>
    <s v="546511"/>
    <s v="경북서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0"/>
    <n v="0"/>
    <n v="0"/>
    <n v="3000"/>
    <n v="3000"/>
    <n v="3000"/>
    <n v="3000"/>
    <n v="3000"/>
    <n v="3000"/>
    <n v="2225"/>
    <n v="0"/>
    <n v="0"/>
  </r>
  <r>
    <x v="164"/>
    <s v="석원산업개발(주)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5"/>
    <s v="GTV 에센스 비즈"/>
    <x v="1"/>
    <s v="N"/>
    <s v="Y"/>
    <m/>
    <n v="0"/>
    <n v="0"/>
    <n v="0"/>
    <n v="14412"/>
    <n v="412"/>
    <n v="404"/>
    <n v="0"/>
    <n v="0"/>
    <n v="0"/>
    <n v="0"/>
    <n v="0"/>
    <n v="0"/>
  </r>
  <r>
    <x v="164"/>
    <s v="석원산업개발(주)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5"/>
    <s v="GTV 에센스 비즈"/>
    <x v="0"/>
    <s v="N"/>
    <s v="Y"/>
    <m/>
    <n v="0"/>
    <n v="0"/>
    <n v="0"/>
    <n v="15000"/>
    <n v="15000"/>
    <n v="15000"/>
    <n v="15000"/>
    <n v="15000"/>
    <n v="15000"/>
    <n v="11129"/>
    <n v="0"/>
    <n v="0"/>
  </r>
  <r>
    <x v="164"/>
    <s v="석원산업개발(주)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64"/>
    <s v="석원산업개발(주)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64"/>
    <s v="석원산업개발(주)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164"/>
    <s v="석원산업개발(주)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9950"/>
    <n v="19950"/>
    <n v="19950"/>
    <n v="19950"/>
    <n v="19950"/>
    <n v="19950"/>
    <n v="19950"/>
    <n v="19950"/>
    <n v="19950"/>
    <n v="19950"/>
    <n v="19950"/>
    <n v="19950"/>
  </r>
  <r>
    <x v="164"/>
    <s v="석원산업개발(주)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0"/>
    <n v="0"/>
    <n v="0"/>
    <n v="21000"/>
    <n v="0"/>
    <n v="0"/>
    <n v="0"/>
    <n v="0"/>
    <n v="0"/>
    <n v="0"/>
    <n v="0"/>
    <n v="0"/>
  </r>
  <r>
    <x v="164"/>
    <s v="석원산업개발(주)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0"/>
    <n v="0"/>
    <n v="0"/>
    <n v="20000"/>
    <n v="20000"/>
    <n v="20000"/>
    <n v="20000"/>
    <n v="20000"/>
    <n v="20000"/>
    <n v="20000"/>
    <n v="20000"/>
    <n v="20000"/>
  </r>
  <r>
    <x v="164"/>
    <s v="석원산업개발(주)"/>
    <s v="546483"/>
    <s v="대구/경북고객본부"/>
    <s v="546511"/>
    <s v="경북서부지사"/>
    <s v="TC00000"/>
    <s v="B2C"/>
    <s v="FC30000"/>
    <s v="인터넷"/>
    <s v="FC32000"/>
    <x v="11"/>
    <s v="FC32K02"/>
    <s v="렌탈팩"/>
    <s v="BM01007"/>
    <s v="TV 렌탈팩"/>
    <x v="0"/>
    <s v="N"/>
    <s v="Y"/>
    <m/>
    <n v="0"/>
    <n v="0"/>
    <n v="0"/>
    <n v="-7633"/>
    <n v="-7633"/>
    <n v="-7633"/>
    <n v="-7641"/>
    <n v="0"/>
    <n v="0"/>
    <n v="0"/>
    <n v="0"/>
    <n v="0"/>
  </r>
  <r>
    <x v="164"/>
    <s v="석원산업개발(주)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1000"/>
    <n v="1000"/>
    <n v="1000"/>
    <n v="1000"/>
    <n v="1000"/>
    <n v="1000"/>
    <n v="1000"/>
    <n v="1000"/>
    <n v="1000"/>
  </r>
  <r>
    <x v="164"/>
    <s v="석원산업개발(주)"/>
    <s v="546483"/>
    <s v="대구/경북고객본부"/>
    <s v="546502"/>
    <s v="서대구지사"/>
    <s v="TC00000"/>
    <s v="B2C"/>
    <s v="TC50000"/>
    <s v="미디어"/>
    <s v="TC53000"/>
    <x v="5"/>
    <s v="TC53K02"/>
    <s v="GTV 일반"/>
    <s v="BM00480"/>
    <s v="GENIE TV 라이브(선택형)"/>
    <x v="0"/>
    <s v="N"/>
    <s v="Y"/>
    <m/>
    <n v="5806"/>
    <n v="6000"/>
    <n v="6000"/>
    <n v="6000"/>
    <n v="6000"/>
    <n v="6000"/>
    <n v="6000"/>
    <n v="6000"/>
    <n v="6000"/>
    <n v="6000"/>
    <n v="6000"/>
    <n v="6000"/>
  </r>
  <r>
    <x v="164"/>
    <s v="석원산업개발(주)"/>
    <s v="546483"/>
    <s v="대구/경북고객본부"/>
    <s v="546502"/>
    <s v="서대구지사"/>
    <s v="TC00000"/>
    <s v="B2C"/>
    <s v="TC50000"/>
    <s v="미디어"/>
    <s v="TC53000"/>
    <x v="5"/>
    <s v="TC53K02"/>
    <s v="GTV 일반"/>
    <s v="BM00954"/>
    <s v="GTV 에센스"/>
    <x v="1"/>
    <s v="N"/>
    <s v="Y"/>
    <m/>
    <n v="412"/>
    <n v="412"/>
    <n v="412"/>
    <n v="412"/>
    <n v="412"/>
    <n v="412"/>
    <n v="404"/>
    <n v="0"/>
    <n v="0"/>
    <n v="0"/>
    <n v="0"/>
    <n v="0"/>
  </r>
  <r>
    <x v="164"/>
    <s v="석원산업개발(주)"/>
    <s v="546483"/>
    <s v="대구/경북고객본부"/>
    <s v="546502"/>
    <s v="서대구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484"/>
    <n v="0"/>
    <n v="0"/>
    <n v="0"/>
    <n v="0"/>
    <n v="0"/>
    <n v="0"/>
    <n v="0"/>
    <n v="0"/>
    <n v="0"/>
    <n v="0"/>
    <n v="0"/>
  </r>
  <r>
    <x v="164"/>
    <s v="석원산업개발(주)"/>
    <s v="546483"/>
    <s v="대구/경북고객본부"/>
    <s v="546502"/>
    <s v="서대구지사"/>
    <s v="TC00000"/>
    <s v="B2C"/>
    <s v="TC50000"/>
    <s v="미디어"/>
    <s v="TC54000"/>
    <x v="6"/>
    <s v="TC54K01"/>
    <s v="GTV Biz"/>
    <s v="BM00993"/>
    <s v="GTV 슬림 비즈"/>
    <x v="1"/>
    <s v="N"/>
    <s v="Y"/>
    <m/>
    <n v="0"/>
    <n v="0"/>
    <n v="0"/>
    <n v="0"/>
    <n v="0"/>
    <n v="0"/>
    <n v="0"/>
    <n v="0"/>
    <n v="24000"/>
    <n v="0"/>
    <n v="0"/>
    <n v="0"/>
  </r>
  <r>
    <x v="164"/>
    <s v="석원산업개발(주)"/>
    <s v="546483"/>
    <s v="대구/경북고객본부"/>
    <s v="546502"/>
    <s v="서대구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0"/>
    <n v="0"/>
    <n v="0"/>
    <n v="0"/>
    <n v="0"/>
    <n v="0"/>
    <n v="0"/>
    <n v="0"/>
    <n v="16433"/>
    <n v="17000"/>
    <n v="17000"/>
    <n v="17000"/>
  </r>
  <r>
    <x v="164"/>
    <s v="석원산업개발(주)"/>
    <s v="546483"/>
    <s v="대구/경북고객본부"/>
    <s v="546502"/>
    <s v="서대구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10734"/>
    <n v="11000"/>
    <n v="11000"/>
    <n v="11000"/>
  </r>
  <r>
    <x v="164"/>
    <s v="석원산업개발(주)"/>
    <s v="546483"/>
    <s v="대구/경북고객본부"/>
    <s v="546502"/>
    <s v="서대구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2198"/>
    <n v="2198"/>
    <n v="2198"/>
    <n v="2198"/>
    <n v="2198"/>
    <n v="2198"/>
    <n v="2174"/>
    <n v="962"/>
    <n v="21000"/>
    <n v="0"/>
    <n v="0"/>
    <n v="0"/>
  </r>
  <r>
    <x v="164"/>
    <s v="석원산업개발(주)"/>
    <s v="546483"/>
    <s v="대구/경북고객본부"/>
    <s v="546502"/>
    <s v="서대구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1613"/>
    <n v="30000"/>
    <n v="30000"/>
    <n v="30000"/>
    <n v="30000"/>
    <n v="30000"/>
    <n v="30000"/>
    <n v="30000"/>
    <n v="60450"/>
    <n v="61500"/>
    <n v="61500"/>
    <n v="61500"/>
  </r>
  <r>
    <x v="164"/>
    <s v="석원산업개발(주)"/>
    <s v="546483"/>
    <s v="대구/경북고객본부"/>
    <s v="546502"/>
    <s v="서대구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18709"/>
    <n v="20000"/>
    <n v="20000"/>
    <n v="20000"/>
    <n v="20000"/>
    <n v="20000"/>
    <n v="20000"/>
    <n v="20000"/>
    <n v="20000"/>
    <n v="20000"/>
    <n v="20000"/>
    <n v="20000"/>
  </r>
  <r>
    <x v="164"/>
    <s v="석원산업개발(주)"/>
    <s v="546483"/>
    <s v="대구/경북고객본부"/>
    <s v="546502"/>
    <s v="서대구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64"/>
    <s v="석원산업개발(주)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0"/>
    <n v="0"/>
    <n v="0"/>
    <n v="0"/>
    <n v="0"/>
    <n v="50"/>
  </r>
  <r>
    <x v="164"/>
    <s v="석원산업개발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120"/>
    <n v="0"/>
    <n v="0"/>
    <n v="0"/>
    <n v="0"/>
  </r>
  <r>
    <x v="164"/>
    <s v="석원산업개발(주)"/>
    <s v="546624"/>
    <s v="전남/전북고객본부"/>
    <s v="546655"/>
    <s v="전북지사"/>
    <s v="TC00000"/>
    <s v="B2C"/>
    <s v="TC50000"/>
    <s v="미디어"/>
    <s v="TC53000"/>
    <x v="5"/>
    <s v="TC53K02"/>
    <s v="GTV 일반"/>
    <s v="BM00480"/>
    <s v="GENIE TV 라이브(선택형)"/>
    <x v="1"/>
    <s v="N"/>
    <s v="Y"/>
    <m/>
    <n v="294"/>
    <n v="294"/>
    <n v="294"/>
    <n v="294"/>
    <n v="294"/>
    <n v="294"/>
    <n v="294"/>
    <n v="294"/>
    <n v="294"/>
    <n v="294"/>
    <n v="294"/>
    <n v="294"/>
  </r>
  <r>
    <x v="164"/>
    <s v="석원산업개발(주)"/>
    <s v="546624"/>
    <s v="전남/전북고객본부"/>
    <s v="546655"/>
    <s v="전북지사"/>
    <s v="TC00000"/>
    <s v="B2C"/>
    <s v="TC50000"/>
    <s v="미디어"/>
    <s v="TC53000"/>
    <x v="5"/>
    <s v="TC53K02"/>
    <s v="GTV 일반"/>
    <s v="BM00480"/>
    <s v="GENIE TV 라이브(선택형)"/>
    <x v="0"/>
    <s v="N"/>
    <s v="Y"/>
    <m/>
    <n v="4000"/>
    <n v="4000"/>
    <n v="4000"/>
    <n v="4000"/>
    <n v="4000"/>
    <n v="132"/>
    <n v="0"/>
    <n v="0"/>
    <n v="4000"/>
    <n v="4000"/>
    <n v="4000"/>
    <n v="4000"/>
  </r>
  <r>
    <x v="164"/>
    <s v="석원산업개발(주)"/>
    <s v="546624"/>
    <s v="전남/전북고객본부"/>
    <s v="546655"/>
    <s v="전북지사"/>
    <s v="TC00000"/>
    <s v="B2C"/>
    <s v="TC50000"/>
    <s v="미디어"/>
    <s v="TC53000"/>
    <x v="5"/>
    <s v="TC53K02"/>
    <s v="GTV 일반"/>
    <s v="BM00953"/>
    <s v="GTV 슬림"/>
    <x v="1"/>
    <s v="N"/>
    <s v="Y"/>
    <m/>
    <n v="412"/>
    <n v="412"/>
    <n v="412"/>
    <n v="412"/>
    <n v="412"/>
    <n v="412"/>
    <n v="412"/>
    <n v="412"/>
    <n v="412"/>
    <n v="412"/>
    <n v="412"/>
    <n v="412"/>
  </r>
  <r>
    <x v="164"/>
    <s v="석원산업개발(주)"/>
    <s v="546624"/>
    <s v="전남/전북고객본부"/>
    <s v="546655"/>
    <s v="전북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0000"/>
    <n v="10000"/>
    <n v="10000"/>
    <n v="10000"/>
    <n v="10000"/>
    <n v="333"/>
    <n v="0"/>
    <n v="0"/>
    <n v="10000"/>
    <n v="10000"/>
    <n v="10000"/>
    <n v="10000"/>
  </r>
  <r>
    <x v="164"/>
    <s v="석원산업개발(주)"/>
    <s v="546624"/>
    <s v="전남/전북고객본부"/>
    <s v="546655"/>
    <s v="전북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164"/>
    <s v="석원산업개발(주)"/>
    <s v="546624"/>
    <s v="전남/전북고객본부"/>
    <s v="546655"/>
    <s v="전북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833"/>
    <n v="0"/>
    <n v="0"/>
    <n v="25000"/>
    <n v="25000"/>
    <n v="25000"/>
    <n v="25000"/>
  </r>
  <r>
    <x v="164"/>
    <s v="석원산업개발(주)"/>
    <s v="546624"/>
    <s v="전남/전북고객본부"/>
    <s v="546655"/>
    <s v="전북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5440"/>
    <n v="5440"/>
    <n v="5440"/>
    <n v="5440"/>
    <n v="5440"/>
    <n v="182"/>
    <n v="0"/>
    <n v="0"/>
    <n v="5440"/>
    <n v="5440"/>
    <n v="5356"/>
    <n v="5356"/>
  </r>
  <r>
    <x v="164"/>
    <s v="석원산업개발(주)"/>
    <s v="546624"/>
    <s v="전남/전북고객본부"/>
    <s v="546655"/>
    <s v="전북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34"/>
    <n v="0"/>
    <n v="0"/>
    <n v="1000"/>
    <n v="1000"/>
    <n v="1000"/>
    <n v="1000"/>
  </r>
  <r>
    <x v="164"/>
    <s v="석원산업개발(주)"/>
    <s v="546793"/>
    <s v="충남/충북고객본부"/>
    <s v="546817"/>
    <s v="대전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00"/>
    <n v="3000"/>
    <n v="3000"/>
    <n v="0"/>
    <n v="0"/>
    <n v="0"/>
    <n v="0"/>
    <n v="0"/>
    <n v="0"/>
    <n v="0"/>
    <n v="0"/>
    <n v="0"/>
  </r>
  <r>
    <x v="164"/>
    <s v="석원산업개발(주)"/>
    <s v="546793"/>
    <s v="충남/충북고객본부"/>
    <s v="546817"/>
    <s v="대전지사"/>
    <s v="TC00000"/>
    <s v="B2C"/>
    <s v="TC50000"/>
    <s v="미디어"/>
    <s v="TC54000"/>
    <x v="6"/>
    <s v="TC54K01"/>
    <s v="GTV Biz"/>
    <s v="BM00993"/>
    <s v="GTV 슬림 비즈"/>
    <x v="1"/>
    <s v="N"/>
    <s v="Y"/>
    <m/>
    <n v="1147"/>
    <n v="1147"/>
    <n v="1147"/>
    <n v="1147"/>
    <n v="1147"/>
    <n v="1149"/>
    <n v="0"/>
    <n v="0"/>
    <n v="0"/>
    <n v="0"/>
    <n v="0"/>
    <n v="0"/>
  </r>
  <r>
    <x v="164"/>
    <s v="석원산업개발(주)"/>
    <s v="546793"/>
    <s v="충남/충북고객본부"/>
    <s v="546817"/>
    <s v="대전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17000"/>
    <n v="17000"/>
    <n v="17000"/>
    <n v="17000"/>
    <n v="14807"/>
    <n v="0"/>
    <n v="0"/>
    <n v="0"/>
    <n v="0"/>
    <n v="0"/>
    <n v="0"/>
    <n v="0"/>
  </r>
  <r>
    <x v="164"/>
    <s v="석원산업개발(주)"/>
    <s v="546793"/>
    <s v="충남/충북고객본부"/>
    <s v="546817"/>
    <s v="대전지사"/>
    <s v="TC00000"/>
    <s v="B2C"/>
    <s v="TC50000"/>
    <s v="미디어"/>
    <s v="TC54000"/>
    <x v="6"/>
    <s v="TC54K01"/>
    <s v="GTV Biz"/>
    <s v="BM00995"/>
    <s v="GTV 에센스 비즈"/>
    <x v="1"/>
    <s v="N"/>
    <s v="Y"/>
    <m/>
    <n v="412"/>
    <n v="412"/>
    <n v="412"/>
    <n v="0"/>
    <n v="0"/>
    <n v="0"/>
    <n v="0"/>
    <n v="0"/>
    <n v="0"/>
    <n v="0"/>
    <n v="0"/>
    <n v="0"/>
  </r>
  <r>
    <x v="164"/>
    <s v="석원산업개발(주)"/>
    <s v="546793"/>
    <s v="충남/충북고객본부"/>
    <s v="546817"/>
    <s v="대전지사"/>
    <s v="TC00000"/>
    <s v="B2C"/>
    <s v="TC50000"/>
    <s v="미디어"/>
    <s v="TC54000"/>
    <x v="6"/>
    <s v="TC54K01"/>
    <s v="GTV Biz"/>
    <s v="BM00995"/>
    <s v="GTV 에센스 비즈"/>
    <x v="0"/>
    <s v="N"/>
    <s v="Y"/>
    <m/>
    <n v="15000"/>
    <n v="15000"/>
    <n v="15000"/>
    <n v="0"/>
    <n v="0"/>
    <n v="0"/>
    <n v="0"/>
    <n v="0"/>
    <n v="0"/>
    <n v="0"/>
    <n v="0"/>
    <n v="0"/>
  </r>
  <r>
    <x v="164"/>
    <s v="석원산업개발(주)"/>
    <s v="546793"/>
    <s v="충남/충북고객본부"/>
    <s v="546817"/>
    <s v="대전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8000"/>
    <n v="8000"/>
    <n v="8000"/>
    <n v="8000"/>
    <n v="7484"/>
    <n v="5000"/>
    <n v="0"/>
    <n v="0"/>
    <n v="0"/>
    <n v="0"/>
    <n v="0"/>
    <n v="0"/>
  </r>
  <r>
    <x v="164"/>
    <s v="석원산업개발(주)"/>
    <s v="546793"/>
    <s v="충남/충북고객본부"/>
    <s v="546817"/>
    <s v="대전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3500"/>
    <n v="33500"/>
    <n v="32080"/>
    <n v="31500"/>
    <n v="27436"/>
    <n v="0"/>
    <n v="0"/>
    <n v="0"/>
    <n v="0"/>
    <n v="0"/>
    <n v="0"/>
    <n v="0"/>
  </r>
  <r>
    <x v="164"/>
    <s v="석원산업개발(주)"/>
    <s v="546793"/>
    <s v="충남/충북고객본부"/>
    <s v="546817"/>
    <s v="대전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0"/>
    <n v="0"/>
    <n v="0"/>
    <n v="0"/>
    <n v="0"/>
    <n v="0"/>
    <n v="0"/>
    <n v="0"/>
    <n v="0"/>
  </r>
  <r>
    <x v="164"/>
    <s v="석원산업개발(주)"/>
    <s v="546793"/>
    <s v="충남/충북고객본부"/>
    <s v="546817"/>
    <s v="대전지사"/>
    <s v="TC00000"/>
    <s v="B2C"/>
    <s v="FC30000"/>
    <s v="인터넷"/>
    <s v="FC32000"/>
    <x v="11"/>
    <s v="FC32K02"/>
    <s v="렌탈팩"/>
    <s v="BM01007"/>
    <s v="TV 렌탈팩"/>
    <x v="0"/>
    <s v="N"/>
    <s v="Y"/>
    <m/>
    <n v="-22899"/>
    <n v="-22899"/>
    <n v="-22899"/>
    <n v="-15266"/>
    <n v="-15266"/>
    <n v="-15266"/>
    <n v="-15282"/>
    <n v="0"/>
    <n v="0"/>
    <n v="0"/>
    <n v="0"/>
    <n v="0"/>
  </r>
  <r>
    <x v="164"/>
    <s v="석원산업개발(주)"/>
    <s v="546793"/>
    <s v="충남/충북고객본부"/>
    <s v="546817"/>
    <s v="대전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0"/>
    <n v="0"/>
    <n v="0"/>
    <n v="0"/>
    <n v="0"/>
    <n v="0"/>
    <n v="0"/>
    <n v="0"/>
    <n v="0"/>
  </r>
  <r>
    <x v="164"/>
    <s v="석원산업개발(주)"/>
    <s v="546793"/>
    <s v="충남/충북고객본부"/>
    <s v="546823"/>
    <s v="천안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97"/>
    <n v="0"/>
    <n v="0"/>
    <n v="0"/>
    <n v="0"/>
    <n v="0"/>
    <n v="0"/>
    <n v="0"/>
    <n v="0"/>
    <n v="0"/>
    <n v="0"/>
    <n v="0"/>
  </r>
  <r>
    <x v="164"/>
    <s v="석원산업개발(주)"/>
    <s v="546793"/>
    <s v="충남/충북고객본부"/>
    <s v="546823"/>
    <s v="천안지사"/>
    <s v="TC00000"/>
    <s v="B2C"/>
    <s v="FC30000"/>
    <s v="인터넷"/>
    <s v="FC32000"/>
    <x v="11"/>
    <s v="FC32K03"/>
    <s v="홈AP"/>
    <s v="BM00236"/>
    <s v="홈허브"/>
    <x v="1"/>
    <s v="N"/>
    <s v="Y"/>
    <m/>
    <n v="20000"/>
    <n v="0"/>
    <n v="0"/>
    <n v="0"/>
    <n v="0"/>
    <n v="0"/>
    <n v="0"/>
    <n v="0"/>
    <n v="0"/>
    <n v="0"/>
    <n v="0"/>
    <n v="0"/>
  </r>
  <r>
    <x v="165"/>
    <s v="선산농업협동조합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65"/>
    <s v="선산농업협동조합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200"/>
    <n v="0"/>
    <n v="0"/>
    <n v="0"/>
    <n v="0"/>
    <n v="0"/>
    <n v="0"/>
    <n v="0"/>
    <n v="0"/>
    <n v="0"/>
    <n v="0"/>
    <n v="0"/>
  </r>
  <r>
    <x v="165"/>
    <s v="선산농업협동조합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165"/>
    <s v="선산농업협동조합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2000"/>
    <n v="32000"/>
    <n v="32000"/>
    <n v="32000"/>
    <n v="32000"/>
    <n v="32000"/>
    <n v="32000"/>
    <n v="32000"/>
    <n v="32000"/>
    <n v="32000"/>
    <n v="32000"/>
    <n v="32000"/>
  </r>
  <r>
    <x v="165"/>
    <s v="선산농업협동조합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120"/>
    <n v="0"/>
    <n v="0"/>
    <n v="0"/>
    <n v="0"/>
    <n v="0"/>
    <n v="0"/>
    <n v="0"/>
    <n v="0"/>
  </r>
  <r>
    <x v="165"/>
    <s v="선산농업협동조합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65"/>
    <s v="선산농업협동조합"/>
    <s v="546483"/>
    <s v="대구/경북고객본부"/>
    <s v="546511"/>
    <s v="경북서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800"/>
    <n v="800"/>
    <n v="800"/>
    <n v="800"/>
    <n v="800"/>
    <n v="800"/>
    <n v="800"/>
    <n v="800"/>
    <n v="800"/>
    <n v="800"/>
    <n v="800"/>
    <n v="800"/>
  </r>
  <r>
    <x v="165"/>
    <s v="선산농업협동조합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7100"/>
    <n v="17100"/>
    <n v="17100"/>
    <n v="17100"/>
    <n v="17100"/>
    <n v="17100"/>
    <n v="17100"/>
    <n v="17100"/>
    <n v="17100"/>
    <n v="17100"/>
    <n v="17100"/>
    <n v="17100"/>
  </r>
  <r>
    <x v="165"/>
    <s v="선산농업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0800"/>
    <n v="80800"/>
    <n v="80800"/>
    <n v="80800"/>
    <n v="80800"/>
    <n v="80800"/>
    <n v="80800"/>
    <n v="80800"/>
    <n v="80800"/>
    <n v="80800"/>
    <n v="80800"/>
    <n v="80800"/>
  </r>
  <r>
    <x v="165"/>
    <s v="선산농업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418"/>
    <n v="5031"/>
    <n v="2545"/>
    <n v="3120"/>
    <n v="3715"/>
    <n v="3666"/>
    <n v="3042"/>
    <n v="2457"/>
    <n v="1716"/>
    <n v="1599"/>
    <n v="1911"/>
    <n v="3432"/>
  </r>
  <r>
    <x v="165"/>
    <s v="선산농업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7583"/>
    <n v="3407"/>
    <n v="666"/>
    <n v="1116"/>
    <n v="3653"/>
    <n v="2652"/>
    <n v="2653"/>
    <n v="1957"/>
    <n v="1899"/>
    <n v="2885"/>
    <n v="1231"/>
    <n v="7960"/>
  </r>
  <r>
    <x v="165"/>
    <s v="선산농업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17"/>
    <n v="273"/>
    <n v="351"/>
    <n v="351"/>
    <n v="156"/>
    <n v="0"/>
    <n v="234"/>
    <n v="0"/>
    <n v="234"/>
    <n v="195"/>
    <n v="78"/>
    <n v="78"/>
  </r>
  <r>
    <x v="165"/>
    <s v="선산농업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626"/>
    <n v="1444"/>
    <n v="1782"/>
    <n v="1736"/>
    <n v="2811"/>
    <n v="2477"/>
    <n v="3198"/>
    <n v="2460"/>
    <n v="1160"/>
    <n v="2363"/>
    <n v="1945"/>
    <n v="1979"/>
  </r>
  <r>
    <x v="165"/>
    <s v="선산농업협동조합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6800"/>
    <n v="16800"/>
    <n v="16800"/>
    <n v="16800"/>
    <n v="16800"/>
    <n v="16800"/>
    <n v="16800"/>
    <n v="16800"/>
    <n v="16800"/>
    <n v="16800"/>
    <n v="16800"/>
    <n v="16800"/>
  </r>
  <r>
    <x v="165"/>
    <s v="선산농업협동조합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65"/>
    <s v="선산농업협동조합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0"/>
    <n v="0"/>
    <n v="0"/>
    <n v="0"/>
    <n v="0"/>
    <n v="0"/>
    <n v="0"/>
    <n v="0"/>
    <n v="0"/>
    <n v="0"/>
    <n v="13637"/>
    <n v="0"/>
  </r>
  <r>
    <x v="165"/>
    <s v="선산농업협동조합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6000"/>
    <n v="56000"/>
    <n v="56000"/>
    <n v="56000"/>
    <n v="56000"/>
    <n v="56000"/>
    <n v="56000"/>
    <n v="56000"/>
    <n v="56000"/>
    <n v="56000"/>
    <n v="56000"/>
    <n v="56000"/>
  </r>
  <r>
    <x v="165"/>
    <s v="선산농업협동조합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5500"/>
    <n v="25500"/>
    <n v="25500"/>
    <n v="25500"/>
    <n v="25500"/>
    <n v="25500"/>
    <n v="25500"/>
    <n v="25500"/>
    <n v="25500"/>
    <n v="25500"/>
    <n v="25500"/>
    <n v="25500"/>
  </r>
  <r>
    <x v="165"/>
    <s v="선산농업협동조합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165"/>
    <s v="선산농업협동조합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65"/>
    <s v="선산농업협동조합"/>
    <s v="540026"/>
    <s v="영업·채널본부"/>
    <s v="540043"/>
    <s v="전략채널센터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66"/>
    <s v="선일일렉콤(주)"/>
    <s v="545784"/>
    <s v="강북/강원고객본부"/>
    <s v="545819"/>
    <s v="경기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-2400"/>
    <n v="0"/>
    <n v="0"/>
    <n v="0"/>
    <n v="0"/>
    <n v="0"/>
    <n v="0"/>
    <n v="0"/>
    <n v="0"/>
    <n v="0"/>
    <n v="0"/>
  </r>
  <r>
    <x v="166"/>
    <s v="선일일렉콤(주)"/>
    <s v="545834"/>
    <s v="강북/강원법인고객본부"/>
    <s v="545869"/>
    <s v="북부법인고객2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300"/>
    <n v="0"/>
    <n v="50"/>
    <n v="0"/>
    <n v="0"/>
    <n v="0"/>
    <n v="0"/>
    <n v="0"/>
    <n v="0"/>
    <n v="0"/>
    <n v="0"/>
    <n v="0"/>
  </r>
  <r>
    <x v="166"/>
    <s v="선일일렉콤(주)"/>
    <s v="545834"/>
    <s v="강북/강원법인고객본부"/>
    <s v="545869"/>
    <s v="북부법인고객2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13600"/>
    <n v="16000"/>
    <n v="13600"/>
    <n v="13600"/>
    <n v="13600"/>
    <n v="14260"/>
    <n v="13600"/>
    <n v="13600"/>
    <n v="13600"/>
    <n v="13600"/>
    <n v="13840"/>
    <n v="13600"/>
  </r>
  <r>
    <x v="166"/>
    <s v="선일일렉콤(주)"/>
    <s v="546517"/>
    <s v="대구/경북법인고객본부"/>
    <s v="546540"/>
    <s v="경북법인고객담당"/>
    <s v="KE00000"/>
    <s v="B2B"/>
    <s v="KE20000"/>
    <s v="Enterprise CT"/>
    <s v="KE27000"/>
    <x v="1"/>
    <s v="KE27K05"/>
    <s v="구내인터넷"/>
    <s v="BM00901"/>
    <s v="구내인터넷Standard"/>
    <x v="0"/>
    <s v="N"/>
    <s v="Y"/>
    <m/>
    <n v="35000"/>
    <n v="35000"/>
    <n v="35000"/>
    <n v="35000"/>
    <n v="35000"/>
    <n v="35000"/>
    <n v="35000"/>
    <n v="35000"/>
    <n v="35000"/>
    <n v="0"/>
    <n v="0"/>
    <n v="0"/>
  </r>
  <r>
    <x v="166"/>
    <s v="선일일렉콤(주)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44411"/>
    <n v="147482"/>
    <n v="147320"/>
    <n v="142266"/>
    <n v="136660"/>
    <n v="136520"/>
    <n v="138670"/>
    <n v="134910"/>
    <n v="138106"/>
    <n v="135387"/>
    <n v="124723"/>
    <n v="75816"/>
  </r>
  <r>
    <x v="166"/>
    <s v="선일일렉콤(주)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88"/>
    <s v="PRI LM통화"/>
    <x v="0"/>
    <s v="N"/>
    <s v="Y"/>
    <m/>
    <n v="0"/>
    <n v="0"/>
    <n v="1421"/>
    <n v="2088"/>
    <n v="2059"/>
    <n v="1406"/>
    <n v="1986"/>
    <n v="174"/>
    <n v="391"/>
    <n v="246"/>
    <n v="464"/>
    <n v="855"/>
  </r>
  <r>
    <x v="166"/>
    <s v="선일일렉콤(주)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927"/>
    <s v="제4종ISDN(20채널)"/>
    <x v="0"/>
    <s v="N"/>
    <s v="Y"/>
    <m/>
    <n v="64000"/>
    <n v="64000"/>
    <n v="64039"/>
    <n v="66556"/>
    <n v="65447"/>
    <n v="65014"/>
    <n v="65840"/>
    <n v="65330"/>
    <n v="65417"/>
    <n v="65575"/>
    <n v="65560"/>
    <n v="65125"/>
  </r>
  <r>
    <x v="166"/>
    <s v="선일일렉콤(주)"/>
    <s v="546517"/>
    <s v="대구/경북법인고객본부"/>
    <s v="546540"/>
    <s v="경북법인고객담당"/>
    <s v="KE00000"/>
    <s v="B2B"/>
    <s v="KEA0000"/>
    <s v="Enterprise IT"/>
    <s v="KEB2000"/>
    <x v="3"/>
    <s v="KEB2K03"/>
    <s v="기업지능망부가"/>
    <s v="BM10131"/>
    <s v="지능망ARS"/>
    <x v="0"/>
    <s v="N"/>
    <s v="Y"/>
    <m/>
    <n v="9000"/>
    <n v="9000"/>
    <n v="9000"/>
    <n v="9000"/>
    <n v="9000"/>
    <n v="9000"/>
    <n v="9000"/>
    <n v="9000"/>
    <n v="9000"/>
    <n v="9000"/>
    <n v="9000"/>
    <n v="9000"/>
  </r>
  <r>
    <x v="166"/>
    <s v="선일일렉콤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25806.991999999998"/>
    <n v="26752.127"/>
    <n v="25935.781999999999"/>
    <n v="26653.66"/>
    <n v="24607.987000000001"/>
    <n v="25065.848000000002"/>
    <n v="26123.465"/>
    <n v="29195.574000000001"/>
    <n v="26132.928"/>
    <n v="25907.14"/>
    <n v="26039.739000000001"/>
    <n v="25570.272000000001"/>
  </r>
  <r>
    <x v="166"/>
    <s v="선일일렉콤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926"/>
    <s v="전국대표번호접속수익"/>
    <x v="2"/>
    <s v="N"/>
    <s v="Y"/>
    <m/>
    <n v="5329.55"/>
    <n v="4095.5509999999999"/>
    <n v="3538.26"/>
    <n v="3802.99"/>
    <n v="3603.3919999999998"/>
    <n v="3071.424"/>
    <n v="2692.915"/>
    <n v="2208"/>
    <n v="3933.7020000000002"/>
    <n v="4792.607"/>
    <n v="4918.7730000000001"/>
    <n v="3845.3009999999999"/>
  </r>
  <r>
    <x v="166"/>
    <s v="선일일렉콤(주)"/>
    <s v="546517"/>
    <s v="대구/경북법인고객본부"/>
    <s v="546540"/>
    <s v="경북법인고객담당"/>
    <s v="TC00000"/>
    <s v="B2C"/>
    <s v="TC60000"/>
    <s v="Customer Incubation"/>
    <s v="KEB4000"/>
    <x v="4"/>
    <s v="KEB4K07"/>
    <s v="홈지능망부가기타"/>
    <s v="BM00142"/>
    <s v="패스콜"/>
    <x v="0"/>
    <s v="N"/>
    <s v="Y"/>
    <m/>
    <n v="1234"/>
    <n v="1156"/>
    <n v="1351"/>
    <n v="1156"/>
    <n v="1195"/>
    <n v="1936"/>
    <n v="2638"/>
    <n v="2872"/>
    <n v="1156"/>
    <n v="1234"/>
    <n v="1195"/>
    <n v="1156"/>
  </r>
  <r>
    <x v="166"/>
    <s v="선일일렉콤(주)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1647"/>
    <n v="-1589"/>
    <n v="-1754"/>
    <n v="0"/>
    <n v="0"/>
    <n v="0"/>
    <n v="-58"/>
    <n v="0"/>
    <n v="0"/>
    <n v="0"/>
    <n v="0"/>
    <n v="0"/>
  </r>
  <r>
    <x v="166"/>
    <s v="선일일렉콤(주)"/>
    <s v="546517"/>
    <s v="대구/경북법인고객본부"/>
    <s v="546540"/>
    <s v="경북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0"/>
    <n v="0"/>
    <n v="100"/>
    <n v="0"/>
    <n v="0"/>
    <n v="0"/>
    <n v="100"/>
    <n v="0"/>
    <n v="0"/>
    <n v="0"/>
    <n v="0"/>
    <n v="0"/>
  </r>
  <r>
    <x v="166"/>
    <s v="선일일렉콤(주)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115"/>
    <s v="5G 지니뮤직"/>
    <x v="0"/>
    <s v="N"/>
    <s v="Y"/>
    <m/>
    <n v="4700"/>
    <n v="4700"/>
    <n v="4700"/>
    <n v="0"/>
    <n v="0"/>
    <n v="0"/>
    <n v="0"/>
    <n v="0"/>
    <n v="0"/>
    <n v="0"/>
    <n v="0"/>
    <n v="0"/>
  </r>
  <r>
    <x v="166"/>
    <s v="선일일렉콤(주)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112"/>
    <s v="5G 티빙"/>
    <x v="0"/>
    <s v="N"/>
    <s v="Y"/>
    <m/>
    <n v="2600"/>
    <n v="2600"/>
    <n v="2600"/>
    <n v="0"/>
    <n v="0"/>
    <n v="0"/>
    <n v="0"/>
    <n v="0"/>
    <n v="0"/>
    <n v="0"/>
    <n v="0"/>
    <n v="0"/>
  </r>
  <r>
    <x v="166"/>
    <s v="선일일렉콤(주)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2778"/>
    <n v="2778"/>
    <n v="2778"/>
    <n v="1600"/>
    <n v="1600"/>
    <n v="1600"/>
    <n v="1600"/>
    <n v="1600"/>
    <n v="1600"/>
    <n v="1600"/>
    <n v="1600"/>
    <n v="1600"/>
  </r>
  <r>
    <x v="166"/>
    <s v="선일일렉콤(주)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415"/>
    <s v="5G 듀얼번호Lite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66"/>
    <s v="선일일렉콤(주)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1300"/>
    <n v="1300"/>
    <n v="1300"/>
    <n v="800"/>
    <n v="800"/>
    <n v="800"/>
    <n v="800"/>
    <n v="800"/>
    <n v="800"/>
    <n v="800"/>
    <n v="800"/>
    <n v="800"/>
  </r>
  <r>
    <x v="166"/>
    <s v="선일일렉콤(주)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416"/>
    <s v="5G 통화가능알리미"/>
    <x v="0"/>
    <s v="N"/>
    <s v="Y"/>
    <m/>
    <n v="22"/>
    <n v="22"/>
    <n v="22"/>
    <n v="0"/>
    <n v="0"/>
    <n v="0"/>
    <n v="0"/>
    <n v="0"/>
    <n v="0"/>
    <n v="0"/>
    <n v="0"/>
    <n v="0"/>
  </r>
  <r>
    <x v="166"/>
    <s v="선일일렉콤(주)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1273"/>
    <n v="1143"/>
    <n v="5521"/>
    <n v="8812"/>
    <n v="25000"/>
    <n v="7591"/>
    <n v="0"/>
    <n v="0"/>
    <n v="0"/>
    <n v="0"/>
  </r>
  <r>
    <x v="166"/>
    <s v="선일일렉콤(주)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342814.00300000003"/>
    <n v="364068.9"/>
    <n v="364318.46399999998"/>
    <n v="312896.51"/>
    <n v="312896.51"/>
    <n v="312896.51"/>
    <n v="314839.40999999997"/>
    <n v="258619.41"/>
    <n v="258467.88500000001"/>
    <n v="258395.03099999999"/>
    <n v="258395.03099999999"/>
    <n v="217321.008"/>
  </r>
  <r>
    <x v="166"/>
    <s v="선일일렉콤(주)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2"/>
    <s v="LTE 데이터통화"/>
    <x v="0"/>
    <s v="N"/>
    <s v="Y"/>
    <m/>
    <n v="0"/>
    <n v="0"/>
    <n v="0"/>
    <n v="270"/>
    <n v="18243"/>
    <n v="0"/>
    <n v="0"/>
    <n v="7189"/>
    <n v="17554"/>
    <n v="0"/>
    <n v="0"/>
    <n v="11224"/>
  </r>
  <r>
    <x v="166"/>
    <s v="선일일렉콤(주)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024"/>
    <s v="LTE 영상통화"/>
    <x v="0"/>
    <s v="N"/>
    <s v="Y"/>
    <m/>
    <n v="0"/>
    <n v="702"/>
    <n v="1368"/>
    <n v="0"/>
    <n v="0"/>
    <n v="0"/>
    <n v="0"/>
    <n v="0"/>
    <n v="0"/>
    <n v="0"/>
    <n v="0"/>
    <n v="0"/>
  </r>
  <r>
    <x v="166"/>
    <s v="선일일렉콤(주)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59202.248"/>
    <n v="42219.415999999997"/>
    <n v="42219.415999999997"/>
    <n v="42219.415999999997"/>
    <n v="42230.095000000001"/>
    <n v="42246.722000000002"/>
    <n v="42246.722000000002"/>
    <n v="42246.722000000002"/>
    <n v="42246.722000000002"/>
    <n v="42246.722000000002"/>
    <n v="19500"/>
    <n v="19500"/>
  </r>
  <r>
    <x v="166"/>
    <s v="선일일렉콤(주)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023"/>
    <s v="LTE 음성통화"/>
    <x v="0"/>
    <s v="N"/>
    <s v="Y"/>
    <m/>
    <n v="0"/>
    <n v="148"/>
    <n v="322"/>
    <n v="0"/>
    <n v="0"/>
    <n v="0"/>
    <n v="1777"/>
    <n v="0"/>
    <n v="0"/>
    <n v="0"/>
    <n v="0"/>
    <n v="0"/>
  </r>
  <r>
    <x v="166"/>
    <s v="선일일렉콤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3000"/>
    <n v="23000"/>
    <n v="26642"/>
    <n v="23000"/>
    <n v="23000"/>
    <n v="23000"/>
    <n v="23000"/>
    <n v="23000"/>
    <n v="23000"/>
    <n v="23000"/>
    <n v="23000"/>
    <n v="23000"/>
  </r>
  <r>
    <x v="166"/>
    <s v="선일일렉콤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32728"/>
    <n v="0"/>
    <n v="32728"/>
    <n v="0"/>
    <n v="0"/>
    <n v="0"/>
    <n v="0"/>
    <n v="0"/>
    <n v="0"/>
    <n v="32728"/>
    <n v="0"/>
    <n v="0"/>
  </r>
  <r>
    <x v="166"/>
    <s v="선일일렉콤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334"/>
    <n v="4671"/>
    <n v="5236"/>
    <n v="4125"/>
    <n v="3218"/>
    <n v="3276"/>
    <n v="3198"/>
    <n v="4076"/>
    <n v="4037"/>
    <n v="2964"/>
    <n v="3081"/>
    <n v="3432"/>
  </r>
  <r>
    <x v="166"/>
    <s v="선일일렉콤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6060"/>
    <n v="1101"/>
    <n v="1769"/>
    <n v="797"/>
    <n v="1811"/>
    <n v="1942"/>
    <n v="464"/>
    <n v="391"/>
    <n v="652"/>
    <n v="260"/>
    <n v="680"/>
    <n v="1000"/>
  </r>
  <r>
    <x v="166"/>
    <s v="선일일렉콤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5928"/>
    <n v="4290"/>
    <n v="4212"/>
    <n v="3393"/>
    <n v="2769"/>
    <n v="2652"/>
    <n v="2496"/>
    <n v="3159"/>
    <n v="4056"/>
    <n v="2613"/>
    <n v="2886"/>
    <n v="2886"/>
  </r>
  <r>
    <x v="166"/>
    <s v="선일일렉콤(주)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66"/>
    <s v="선일일렉콤(주)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10033"/>
    <s v="오피스넷 에센스"/>
    <x v="0"/>
    <s v="Y"/>
    <s v="Y"/>
    <m/>
    <n v="0"/>
    <n v="0"/>
    <n v="37742"/>
    <n v="45000"/>
    <n v="45000"/>
    <n v="45000"/>
    <n v="45000"/>
    <n v="45000"/>
    <n v="45000"/>
    <n v="45000"/>
    <n v="45000"/>
    <n v="45000"/>
  </r>
  <r>
    <x v="166"/>
    <s v="선일일렉콤(주)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67845"/>
    <n v="33250"/>
    <n v="25742"/>
    <n v="0"/>
    <n v="0"/>
    <n v="0"/>
    <n v="0"/>
    <n v="0"/>
    <n v="0"/>
    <n v="0"/>
    <n v="0"/>
    <n v="0"/>
  </r>
  <r>
    <x v="166"/>
    <s v="선일일렉콤(주)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64388"/>
    <n v="103500"/>
    <n v="115032"/>
    <n v="167333"/>
    <n v="186000"/>
    <n v="186000"/>
    <n v="186000"/>
    <n v="186000"/>
    <n v="186000"/>
    <n v="186000"/>
    <n v="186000"/>
    <n v="216968"/>
  </r>
  <r>
    <x v="166"/>
    <s v="선일일렉콤(주)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39500"/>
    <n v="139500"/>
    <n v="138630"/>
    <n v="123500"/>
    <n v="109500"/>
    <n v="109500"/>
    <n v="109500"/>
    <n v="109500"/>
    <n v="109500"/>
    <n v="109500"/>
    <n v="85300"/>
    <n v="10645"/>
  </r>
  <r>
    <x v="166"/>
    <s v="선일일렉콤(주)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4225"/>
    <n v="24225"/>
    <n v="24225"/>
    <n v="24225"/>
    <n v="24225"/>
    <n v="24225"/>
    <n v="24225"/>
    <n v="24225"/>
    <n v="24225"/>
    <n v="24225"/>
    <n v="24225"/>
    <n v="24225"/>
  </r>
  <r>
    <x v="166"/>
    <s v="선일일렉콤(주)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0"/>
    <n v="0"/>
    <n v="0"/>
    <n v="0"/>
    <n v="0"/>
    <n v="0"/>
    <n v="0"/>
    <n v="0"/>
    <n v="0"/>
    <n v="0"/>
    <n v="42000"/>
    <n v="79839"/>
  </r>
  <r>
    <x v="166"/>
    <s v="선일일렉콤(주)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984"/>
    <s v="오피스팩 슬림 올레"/>
    <x v="1"/>
    <s v="Y"/>
    <s v="Y"/>
    <m/>
    <n v="0"/>
    <n v="0"/>
    <n v="962"/>
    <n v="962"/>
    <n v="962"/>
    <n v="962"/>
    <n v="962"/>
    <n v="962"/>
    <n v="962"/>
    <n v="962"/>
    <n v="962"/>
    <n v="962"/>
  </r>
  <r>
    <x v="166"/>
    <s v="선일일렉콤(주)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105"/>
    <n v="0"/>
    <n v="0"/>
    <n v="0"/>
    <n v="0"/>
    <n v="0"/>
    <n v="0"/>
    <n v="0"/>
    <n v="0"/>
    <n v="0"/>
  </r>
  <r>
    <x v="166"/>
    <s v="선일일렉콤(주)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66"/>
    <s v="선일일렉콤(주)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0"/>
    <n v="0"/>
    <n v="0"/>
    <n v="0"/>
    <n v="0"/>
  </r>
  <r>
    <x v="166"/>
    <s v="선일일렉콤(주)"/>
    <s v="540002"/>
    <s v="마케팅혁신본부"/>
    <s v="540023"/>
    <s v="유선정책담당"/>
    <s v="KE00000"/>
    <s v="B2B"/>
    <s v="KE20000"/>
    <s v="Enterprise CT"/>
    <s v="KE54000"/>
    <x v="0"/>
    <s v="KEA9K02"/>
    <s v="페이퍼리스"/>
    <s v="BM10387"/>
    <s v="EDI"/>
    <x v="0"/>
    <s v="N"/>
    <s v="Y"/>
    <m/>
    <n v="7070"/>
    <n v="7070"/>
    <n v="7070"/>
    <n v="7070"/>
    <n v="7070"/>
    <n v="7070"/>
    <n v="7070"/>
    <n v="7070"/>
    <n v="7070"/>
    <n v="7070"/>
    <n v="0"/>
    <n v="0"/>
  </r>
  <r>
    <x v="166"/>
    <s v="선일일렉콤(주)"/>
    <s v="540349"/>
    <s v="서비스Product본부"/>
    <s v="540379"/>
    <s v="기업고객컨설팅센터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59.472999999999999"/>
    <n v="0"/>
    <n v="120.111"/>
    <n v="0"/>
    <n v="0"/>
    <n v="0"/>
    <n v="0"/>
    <n v="0"/>
    <n v="0"/>
    <n v="0"/>
    <n v="0"/>
    <n v="0"/>
  </r>
  <r>
    <x v="166"/>
    <s v="선일일렉콤(주)"/>
    <s v="540349"/>
    <s v="서비스Product본부"/>
    <s v="540379"/>
    <s v="기업고객컨설팅센터"/>
    <s v="KE00000"/>
    <s v="B2B"/>
    <s v="KEA0000"/>
    <s v="Enterprise IT"/>
    <s v="KEB2000"/>
    <x v="3"/>
    <s v="KEB2K01"/>
    <s v="전국대표번호발신자과금"/>
    <s v="BM00926"/>
    <s v="전국대표번호접속수익"/>
    <x v="2"/>
    <s v="N"/>
    <s v="Y"/>
    <m/>
    <n v="0"/>
    <n v="75.286000000000001"/>
    <n v="45.168999999999997"/>
    <n v="30.302"/>
    <n v="0"/>
    <n v="0"/>
    <n v="0"/>
    <n v="0"/>
    <n v="0"/>
    <n v="0"/>
    <n v="0"/>
    <n v="0"/>
  </r>
  <r>
    <x v="167"/>
    <s v="성우오토모티브(주)포항공장"/>
    <s v="546483"/>
    <s v="대구/경북고객본부"/>
    <s v="546508"/>
    <s v="경북동부지사"/>
    <s v="KE00000"/>
    <s v="B2B"/>
    <s v="KE20000"/>
    <s v="Enterprise CT"/>
    <s v="KE27000"/>
    <x v="1"/>
    <s v="KE27K07"/>
    <s v="GiGA Office"/>
    <s v="BM00912"/>
    <s v="GiGA office Standard"/>
    <x v="0"/>
    <s v="N"/>
    <s v="Y"/>
    <m/>
    <n v="755000"/>
    <n v="755000"/>
    <n v="755000"/>
    <n v="755000"/>
    <n v="755000"/>
    <n v="755000"/>
    <n v="755000"/>
    <n v="755000"/>
    <n v="755000"/>
    <n v="755000"/>
    <n v="755000"/>
    <n v="755000"/>
  </r>
  <r>
    <x v="168"/>
    <s v="성진이앤아이"/>
    <s v="540238"/>
    <s v="법인사업본부"/>
    <s v="540238"/>
    <s v="(자체)법인사업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2950"/>
    <n v="2950"/>
    <n v="2950"/>
    <n v="2950"/>
    <n v="2950"/>
    <n v="2950"/>
    <n v="2950"/>
    <n v="2950"/>
    <n v="2950"/>
    <n v="2950"/>
    <n v="0"/>
    <n v="0"/>
  </r>
  <r>
    <x v="169"/>
    <s v="성진정밀(주)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69"/>
    <s v="성진정밀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700"/>
    <n v="3700"/>
    <n v="3700"/>
    <n v="3700"/>
    <n v="3700"/>
    <n v="3700"/>
    <n v="3700"/>
    <n v="3700"/>
    <n v="3700"/>
    <n v="3700"/>
    <n v="3700"/>
    <n v="3700"/>
  </r>
  <r>
    <x v="169"/>
    <s v="성진정밀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950"/>
    <n v="1677"/>
    <n v="1599"/>
    <n v="1326"/>
    <n v="1911"/>
    <n v="975"/>
    <n v="1248"/>
    <n v="1131"/>
    <n v="2028"/>
    <n v="1794"/>
    <n v="2028"/>
    <n v="1599"/>
  </r>
  <r>
    <x v="169"/>
    <s v="성진정밀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406"/>
    <n v="4509"/>
    <n v="754"/>
    <n v="348"/>
    <n v="0"/>
    <n v="2682"/>
    <n v="362"/>
    <n v="0"/>
    <n v="0"/>
    <n v="319"/>
    <n v="1711"/>
    <n v="1899"/>
  </r>
  <r>
    <x v="169"/>
    <s v="성진정밀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39"/>
    <n v="0"/>
    <n v="78"/>
    <n v="0"/>
    <n v="0"/>
    <n v="0"/>
    <n v="0"/>
    <n v="0"/>
    <n v="117"/>
    <n v="0"/>
  </r>
  <r>
    <x v="170"/>
    <s v="세미플론(주)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170"/>
    <s v="세미플론(주)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70"/>
    <s v="세미플론(주)"/>
    <s v="546314"/>
    <s v="부산/경남고객본부"/>
    <s v="546335"/>
    <s v="동부산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71"/>
    <s v="세웅수산(주)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50"/>
    <n v="0"/>
    <n v="0"/>
    <n v="0"/>
    <n v="0"/>
    <n v="0"/>
    <n v="0"/>
    <n v="0"/>
    <n v="0"/>
    <n v="0"/>
    <n v="0"/>
    <n v="0"/>
  </r>
  <r>
    <x v="171"/>
    <s v="세웅수산(주)"/>
    <s v="546517"/>
    <s v="대구/경북법인고객본부"/>
    <s v="546540"/>
    <s v="경북법인고객담당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171"/>
    <s v="세웅수산(주)"/>
    <s v="546517"/>
    <s v="대구/경북법인고객본부"/>
    <s v="546540"/>
    <s v="경북법인고객담당"/>
    <s v="KE00000"/>
    <s v="B2B"/>
    <s v="KE20000"/>
    <s v="Enterprise CT"/>
    <s v="KE27000"/>
    <x v="1"/>
    <s v="KE28K04"/>
    <s v="Flexline"/>
    <s v="BM10282"/>
    <s v="FlexLine"/>
    <x v="0"/>
    <s v="N"/>
    <s v="Y"/>
    <m/>
    <n v="350000"/>
    <n v="350000"/>
    <n v="350000"/>
    <n v="350000"/>
    <n v="350000"/>
    <n v="350000"/>
    <n v="350000"/>
    <n v="350000"/>
    <n v="350000"/>
    <n v="350000"/>
    <n v="350000"/>
    <n v="350000"/>
  </r>
  <r>
    <x v="171"/>
    <s v="세웅수산(주)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20129"/>
    <n v="21587"/>
    <n v="23318"/>
    <n v="24588"/>
    <n v="25913"/>
    <n v="20394"/>
    <n v="24206"/>
    <n v="19651"/>
    <n v="22461"/>
    <n v="24138"/>
    <n v="21733"/>
    <n v="25052"/>
  </r>
  <r>
    <x v="171"/>
    <s v="세웅수산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71"/>
    <s v="세웅수산(주)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71"/>
    <s v="세웅수산(주)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10191"/>
    <s v="GTV 베이직"/>
    <x v="1"/>
    <s v="N"/>
    <s v="Y"/>
    <m/>
    <n v="412"/>
    <n v="412"/>
    <n v="412"/>
    <n v="0"/>
    <n v="0"/>
    <n v="0"/>
    <n v="0"/>
    <n v="0"/>
    <n v="0"/>
    <n v="0"/>
    <n v="0"/>
    <n v="0"/>
  </r>
  <r>
    <x v="171"/>
    <s v="세웅수산(주)"/>
    <s v="546517"/>
    <s v="대구/경북법인고객본부"/>
    <s v="546540"/>
    <s v="경북법인고객담당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950"/>
    <n v="3950"/>
    <n v="960"/>
    <n v="400"/>
    <n v="2640"/>
    <n v="0"/>
    <n v="720"/>
    <n v="0"/>
    <n v="0"/>
    <n v="0"/>
    <n v="1440"/>
    <n v="352"/>
  </r>
  <r>
    <x v="171"/>
    <s v="세웅수산(주)"/>
    <s v="546517"/>
    <s v="대구/경북법인고객본부"/>
    <s v="546540"/>
    <s v="경북법인고객담당"/>
    <s v="TC00000"/>
    <s v="B2C"/>
    <s v="FC10000"/>
    <s v="유선통화"/>
    <s v="FC16000"/>
    <x v="12"/>
    <s v="FC16K03"/>
    <s v="위성전화"/>
    <s v="BM00270"/>
    <s v="위성전화"/>
    <x v="0"/>
    <s v="N"/>
    <s v="Y"/>
    <m/>
    <n v="8775"/>
    <n v="8775"/>
    <n v="6825"/>
    <n v="28275"/>
    <n v="17550"/>
    <n v="8775"/>
    <n v="0"/>
    <n v="0"/>
    <n v="0"/>
    <n v="1950"/>
    <n v="2925"/>
    <n v="1950"/>
  </r>
  <r>
    <x v="171"/>
    <s v="세웅수산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400"/>
    <n v="5400"/>
    <n v="5400"/>
    <n v="5400"/>
    <n v="5400"/>
    <n v="5400"/>
    <n v="5400"/>
    <n v="5400"/>
    <n v="5400"/>
    <n v="5400"/>
    <n v="5400"/>
    <n v="5400"/>
  </r>
  <r>
    <x v="171"/>
    <s v="세웅수산(주)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71"/>
    <s v="세웅수산(주)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71"/>
    <s v="세웅수산(주)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171"/>
    <s v="세웅수산(주)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856"/>
    <n v="856"/>
    <n v="856"/>
    <n v="0"/>
    <n v="0"/>
    <n v="0"/>
    <n v="0"/>
    <n v="0"/>
    <n v="0"/>
    <n v="0"/>
    <n v="0"/>
    <n v="0"/>
  </r>
  <r>
    <x v="171"/>
    <s v="세웅수산(주)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1"/>
    <s v="Y"/>
    <s v="Y"/>
    <m/>
    <n v="0"/>
    <n v="962"/>
    <n v="962"/>
    <n v="962"/>
    <n v="962"/>
    <n v="962"/>
    <n v="962"/>
    <n v="962"/>
    <n v="962"/>
    <n v="962"/>
    <n v="962"/>
    <n v="962"/>
  </r>
  <r>
    <x v="171"/>
    <s v="세웅수산(주)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Y"/>
    <s v="Y"/>
    <m/>
    <n v="0"/>
    <n v="18063.148000000001"/>
    <n v="27780"/>
    <n v="27780"/>
    <n v="27780"/>
    <n v="27780"/>
    <n v="27780"/>
    <n v="27780"/>
    <n v="28890"/>
    <n v="28890"/>
    <n v="28890"/>
    <n v="28890"/>
  </r>
  <r>
    <x v="171"/>
    <s v="세웅수산(주)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2950"/>
    <n v="22950"/>
    <n v="22950"/>
    <n v="22950"/>
    <n v="22950"/>
    <n v="22950"/>
    <n v="22950"/>
    <n v="22950"/>
    <n v="22950"/>
    <n v="22950"/>
    <n v="22950"/>
    <n v="22950"/>
  </r>
  <r>
    <x v="171"/>
    <s v="세웅수산(주)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1"/>
    <s v="Y"/>
    <s v="Y"/>
    <m/>
    <n v="0"/>
    <n v="775"/>
    <n v="775"/>
    <n v="775"/>
    <n v="775"/>
    <n v="775"/>
    <n v="775"/>
    <n v="775"/>
    <n v="775"/>
    <n v="775"/>
    <n v="775"/>
    <n v="775"/>
  </r>
  <r>
    <x v="171"/>
    <s v="세웅수산(주)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0"/>
    <n v="0"/>
    <n v="0"/>
    <n v="0"/>
    <n v="0"/>
  </r>
  <r>
    <x v="172"/>
    <s v="세윤철강주식회사"/>
    <s v="545988"/>
    <s v="강남고객본부"/>
    <s v="545988"/>
    <s v="(자체)강남고객본부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0"/>
    <n v="0"/>
    <n v="0"/>
    <n v="50"/>
    <n v="0"/>
    <n v="0"/>
  </r>
  <r>
    <x v="172"/>
    <s v="세윤철강주식회사"/>
    <s v="545988"/>
    <s v="강남고객본부"/>
    <s v="546015"/>
    <s v="경기남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5600"/>
    <n v="15600"/>
    <n v="15600"/>
    <n v="15600"/>
    <n v="15600"/>
    <n v="15600"/>
    <n v="15600"/>
    <n v="15600"/>
    <n v="15600"/>
    <n v="15600"/>
    <n v="15600"/>
    <n v="15600"/>
  </r>
  <r>
    <x v="172"/>
    <s v="세윤철강주식회사"/>
    <s v="545988"/>
    <s v="강남고객본부"/>
    <s v="546015"/>
    <s v="경기남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34"/>
    <n v="1170"/>
    <n v="507"/>
    <n v="429"/>
    <n v="468"/>
    <n v="429"/>
    <n v="312"/>
    <n v="429"/>
    <n v="507"/>
    <n v="234"/>
    <n v="858"/>
    <n v="546"/>
  </r>
  <r>
    <x v="172"/>
    <s v="세윤철강주식회사"/>
    <s v="545988"/>
    <s v="강남고객본부"/>
    <s v="546015"/>
    <s v="경기남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58"/>
    <n v="159"/>
    <n v="673"/>
    <n v="541"/>
    <n v="116"/>
    <n v="313"/>
    <n v="226"/>
    <n v="1167"/>
    <n v="522"/>
    <n v="174"/>
    <n v="1624"/>
    <n v="188"/>
  </r>
  <r>
    <x v="172"/>
    <s v="세윤철강주식회사"/>
    <s v="545988"/>
    <s v="강남고객본부"/>
    <s v="546015"/>
    <s v="경기남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17"/>
    <n v="234"/>
    <n v="273"/>
    <n v="975"/>
    <n v="273"/>
    <n v="468"/>
    <n v="273"/>
    <n v="273"/>
    <n v="468"/>
    <n v="312"/>
    <n v="1014"/>
    <n v="273"/>
  </r>
  <r>
    <x v="172"/>
    <s v="세윤철강주식회사"/>
    <s v="545988"/>
    <s v="강남고객본부"/>
    <s v="546015"/>
    <s v="경기남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0"/>
    <n v="0"/>
    <n v="14"/>
    <n v="0"/>
    <n v="0"/>
    <n v="0"/>
    <n v="0"/>
  </r>
  <r>
    <x v="172"/>
    <s v="세윤철강주식회사"/>
    <s v="546483"/>
    <s v="대구/경북고객본부"/>
    <s v="546508"/>
    <s v="경북동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2393"/>
    <n v="13193"/>
    <n v="12155"/>
    <n v="12136"/>
    <n v="12655"/>
    <n v="13164"/>
    <n v="13555"/>
    <n v="12641"/>
    <n v="13204"/>
    <n v="12339"/>
    <n v="12400"/>
    <n v="12477"/>
  </r>
  <r>
    <x v="172"/>
    <s v="세윤철강주식회사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0800"/>
    <n v="10800"/>
    <n v="10800"/>
    <n v="10800"/>
    <n v="10800"/>
    <n v="10800"/>
    <n v="10800"/>
    <n v="10800"/>
    <n v="10800"/>
    <n v="10800"/>
    <n v="10800"/>
    <n v="10800"/>
  </r>
  <r>
    <x v="172"/>
    <s v="세윤철강주식회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9880"/>
    <n v="9880"/>
    <n v="9880"/>
    <n v="9880"/>
    <n v="9880"/>
    <n v="9880"/>
    <n v="9880"/>
    <n v="9880"/>
    <n v="9880"/>
    <n v="9880"/>
    <n v="9880"/>
    <n v="9880"/>
  </r>
  <r>
    <x v="172"/>
    <s v="세윤철강주식회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429"/>
    <n v="273"/>
    <n v="195"/>
    <n v="195"/>
    <n v="234"/>
    <n v="273"/>
    <n v="312"/>
    <n v="195"/>
    <n v="234"/>
    <n v="156"/>
    <n v="234"/>
    <n v="312"/>
  </r>
  <r>
    <x v="172"/>
    <s v="세윤철강주식회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116"/>
    <n v="710"/>
    <n v="275"/>
    <n v="435"/>
    <n v="522"/>
    <n v="304"/>
    <n v="536"/>
    <n v="87"/>
    <n v="1595"/>
    <n v="232"/>
    <n v="507"/>
    <n v="232"/>
  </r>
  <r>
    <x v="172"/>
    <s v="세윤철강주식회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12"/>
    <n v="273"/>
    <n v="156"/>
    <n v="78"/>
    <n v="39"/>
    <n v="39"/>
    <n v="39"/>
    <n v="78"/>
    <n v="39"/>
    <n v="78"/>
    <n v="39"/>
    <n v="78"/>
  </r>
  <r>
    <x v="172"/>
    <s v="세윤철강주식회사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0"/>
    <n v="0"/>
    <n v="0"/>
    <n v="0"/>
    <n v="0"/>
    <n v="0"/>
    <n v="13637"/>
    <n v="0"/>
    <n v="0"/>
    <n v="0"/>
    <n v="0"/>
    <n v="0"/>
  </r>
  <r>
    <x v="172"/>
    <s v="세윤철강주식회사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1500"/>
    <n v="31500"/>
    <n v="31500"/>
    <n v="31500"/>
    <n v="31500"/>
    <n v="31500"/>
    <n v="28500"/>
    <n v="28500"/>
    <n v="28500"/>
    <n v="28500"/>
    <n v="28500"/>
    <n v="28500"/>
  </r>
  <r>
    <x v="172"/>
    <s v="세윤철강주식회사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173"/>
    <s v="송죽의료재단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73"/>
    <s v="송죽의료재단"/>
    <s v="546483"/>
    <s v="대구/경북고객본부"/>
    <s v="546508"/>
    <s v="경북동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73"/>
    <s v="송죽의료재단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50"/>
    <n v="50"/>
    <n v="0"/>
    <n v="50"/>
    <n v="0"/>
    <n v="150"/>
    <n v="50"/>
    <n v="100"/>
    <n v="50"/>
  </r>
  <r>
    <x v="173"/>
    <s v="송죽의료재단"/>
    <s v="546517"/>
    <s v="대구/경북법인고객본부"/>
    <s v="546540"/>
    <s v="경북법인고객담당"/>
    <s v="KE00000"/>
    <s v="B2B"/>
    <s v="KE20000"/>
    <s v="Enterprise CT"/>
    <s v="KE27000"/>
    <x v="1"/>
    <s v="KE28K04"/>
    <s v="Flexline"/>
    <s v="BM10282"/>
    <s v="FlexLine"/>
    <x v="0"/>
    <s v="N"/>
    <s v="Y"/>
    <m/>
    <n v="135000"/>
    <n v="135000"/>
    <n v="135000"/>
    <n v="135000"/>
    <n v="135000"/>
    <n v="135000"/>
    <n v="135000"/>
    <n v="135000"/>
    <n v="135000"/>
    <n v="135000"/>
    <n v="135000"/>
    <n v="135000"/>
  </r>
  <r>
    <x v="173"/>
    <s v="송죽의료재단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76755"/>
    <n v="67230"/>
    <n v="60325"/>
    <n v="50407"/>
    <n v="67771"/>
    <n v="66533"/>
    <n v="69188"/>
    <n v="60578"/>
    <n v="67887"/>
    <n v="69551"/>
    <n v="71405"/>
    <n v="66780"/>
  </r>
  <r>
    <x v="173"/>
    <s v="송죽의료재단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73"/>
    <s v="송죽의료재단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188"/>
    <n v="362"/>
    <n v="0"/>
    <n v="58"/>
    <n v="203"/>
    <n v="0"/>
    <n v="0"/>
    <n v="0"/>
    <n v="0"/>
    <n v="0"/>
  </r>
  <r>
    <x v="173"/>
    <s v="송죽의료재단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1"/>
    <s v="N"/>
    <s v="Y"/>
    <m/>
    <n v="706"/>
    <n v="706"/>
    <n v="702"/>
    <n v="0"/>
    <n v="0"/>
    <n v="0"/>
    <n v="0"/>
    <n v="0"/>
    <n v="0"/>
    <n v="0"/>
    <n v="0"/>
    <n v="0"/>
  </r>
  <r>
    <x v="173"/>
    <s v="송죽의료재단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173"/>
    <s v="송죽의료재단"/>
    <s v="546517"/>
    <s v="대구/경북법인고객본부"/>
    <s v="546540"/>
    <s v="경북법인고객담당"/>
    <s v="TC00000"/>
    <s v="B2C"/>
    <s v="TC50000"/>
    <s v="미디어"/>
    <s v="TC54000"/>
    <x v="6"/>
    <s v="TC54K01"/>
    <s v="GTV Biz"/>
    <s v="BM00940"/>
    <s v="GENIE TV 비즈"/>
    <x v="0"/>
    <s v="N"/>
    <s v="Y"/>
    <m/>
    <n v="100000"/>
    <n v="100000"/>
    <n v="67118"/>
    <n v="0"/>
    <n v="0"/>
    <n v="0"/>
    <n v="0"/>
    <n v="0"/>
    <n v="0"/>
    <n v="0"/>
    <n v="0"/>
    <n v="0"/>
  </r>
  <r>
    <x v="173"/>
    <s v="송죽의료재단"/>
    <s v="546517"/>
    <s v="대구/경북법인고객본부"/>
    <s v="546540"/>
    <s v="경북법인고객담당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22000"/>
    <n v="22000"/>
    <n v="86576"/>
    <n v="176000"/>
    <n v="176000"/>
    <n v="176000"/>
    <n v="176000"/>
    <n v="176000"/>
    <n v="176000"/>
    <n v="176000"/>
    <n v="176000"/>
    <n v="176000"/>
  </r>
  <r>
    <x v="173"/>
    <s v="송죽의료재단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73"/>
    <s v="송죽의료재단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3200"/>
    <n v="13200"/>
    <n v="13200"/>
    <n v="13200"/>
    <n v="13200"/>
    <n v="13200"/>
    <n v="13200"/>
    <n v="13200"/>
    <n v="13200"/>
    <n v="13200"/>
    <n v="13200"/>
    <n v="13200"/>
  </r>
  <r>
    <x v="173"/>
    <s v="송죽의료재단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507"/>
    <n v="234"/>
    <n v="624"/>
    <n v="195"/>
    <n v="156"/>
    <n v="468"/>
    <n v="429"/>
    <n v="429"/>
    <n v="605"/>
    <n v="390"/>
    <n v="663"/>
    <n v="507"/>
  </r>
  <r>
    <x v="173"/>
    <s v="송죽의료재단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279"/>
    <n v="4642"/>
    <n v="551"/>
    <n v="753"/>
    <n v="493"/>
    <n v="319"/>
    <n v="696"/>
    <n v="509"/>
    <n v="899"/>
    <n v="719"/>
    <n v="435"/>
    <n v="826"/>
  </r>
  <r>
    <x v="173"/>
    <s v="송죽의료재단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51"/>
    <n v="156"/>
    <n v="234"/>
    <n v="273"/>
    <n v="117"/>
    <n v="234"/>
    <n v="156"/>
    <n v="117"/>
    <n v="234"/>
    <n v="195"/>
    <n v="117"/>
    <n v="156"/>
  </r>
  <r>
    <x v="173"/>
    <s v="송죽의료재단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25000"/>
    <n v="125000"/>
    <n v="125000"/>
    <n v="125000"/>
    <n v="125000"/>
    <n v="125000"/>
    <n v="125000"/>
    <n v="125000"/>
    <n v="125000"/>
    <n v="125000"/>
    <n v="125000"/>
    <n v="125000"/>
  </r>
  <r>
    <x v="174"/>
    <s v="수비면사무소"/>
    <s v="546483"/>
    <s v="대구/경북고객본부"/>
    <s v="546514"/>
    <s v="경북북부지사"/>
    <s v="KE00000"/>
    <s v="B2B"/>
    <s v="KE20000"/>
    <s v="Enterprise CT"/>
    <s v="KE26000"/>
    <x v="26"/>
    <s v="KE26K04"/>
    <s v="CCTV전용회선"/>
    <s v="BM00818"/>
    <s v="국가정보통신CCTV(E그룹)"/>
    <x v="0"/>
    <s v="N"/>
    <s v="Y"/>
    <m/>
    <n v="304000"/>
    <n v="304000"/>
    <n v="304000"/>
    <n v="304000"/>
    <n v="304000"/>
    <n v="304000"/>
    <n v="304000"/>
    <n v="304000"/>
    <n v="304000"/>
    <n v="304000"/>
    <n v="304000"/>
    <n v="304000"/>
  </r>
  <r>
    <x v="174"/>
    <s v="수비면사무소"/>
    <s v="546483"/>
    <s v="대구/경북고객본부"/>
    <s v="546514"/>
    <s v="경북북부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74"/>
    <s v="수비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000"/>
    <n v="5000"/>
    <n v="5000"/>
    <n v="5000"/>
    <n v="5000"/>
    <n v="5000"/>
    <n v="5000"/>
    <n v="5000"/>
    <n v="5000"/>
    <n v="5000"/>
    <n v="5000"/>
    <n v="5000"/>
  </r>
  <r>
    <x v="174"/>
    <s v="수비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60"/>
    <n v="19"/>
    <n v="443"/>
    <n v="264"/>
    <n v="132"/>
    <n v="962"/>
    <n v="132"/>
    <n v="114"/>
    <n v="511"/>
    <n v="297"/>
    <n v="95"/>
    <n v="141"/>
  </r>
  <r>
    <x v="174"/>
    <s v="수비면사무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174"/>
    <s v="수비면사무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174"/>
    <s v="수비면사무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6"/>
    <s v="통화중대기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174"/>
    <s v="수비면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45050"/>
    <n v="45050"/>
    <n v="45050"/>
    <n v="45050"/>
    <n v="45050"/>
    <n v="45050"/>
    <n v="45050"/>
    <n v="45050"/>
    <n v="45050"/>
    <n v="45050"/>
    <n v="45050"/>
    <n v="45050"/>
  </r>
  <r>
    <x v="174"/>
    <s v="수비면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74"/>
    <s v="수비면사무소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00984"/>
    <s v="오피스팩 슬림 올레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175"/>
    <s v="숲앤북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175"/>
    <s v="숲앤북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3"/>
    <s v="GTV 슬림 비즈"/>
    <x v="1"/>
    <s v="N"/>
    <s v="Y"/>
    <m/>
    <n v="588"/>
    <n v="588"/>
    <n v="588"/>
    <n v="588"/>
    <n v="588"/>
    <n v="588"/>
    <n v="588"/>
    <n v="596"/>
    <n v="0"/>
    <n v="0"/>
    <n v="0"/>
    <n v="0"/>
  </r>
  <r>
    <x v="175"/>
    <s v="숲앤북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4000"/>
    <n v="4000"/>
    <n v="4000"/>
    <n v="4000"/>
    <n v="4000"/>
    <n v="4000"/>
    <n v="4000"/>
    <n v="4000"/>
    <n v="4000"/>
    <n v="4000"/>
    <n v="0"/>
  </r>
  <r>
    <x v="175"/>
    <s v="숲앤북"/>
    <s v="546483"/>
    <s v="대구/경북고객본부"/>
    <s v="546514"/>
    <s v="경북북부지사"/>
    <s v="TC00000"/>
    <s v="B2C"/>
    <s v="FC10000"/>
    <s v="유선통화"/>
    <s v="FC15000"/>
    <x v="21"/>
    <s v="FC15K01"/>
    <s v="홈인터넷전화 기본요금제"/>
    <s v="BM01181"/>
    <s v="홈인터넷전화 통화료"/>
    <x v="0"/>
    <s v="N"/>
    <s v="Y"/>
    <m/>
    <n v="0"/>
    <n v="0"/>
    <n v="0"/>
    <n v="460"/>
    <n v="0"/>
    <n v="0"/>
    <n v="0"/>
    <n v="0"/>
    <n v="0"/>
    <n v="0"/>
    <n v="0"/>
    <n v="0"/>
  </r>
  <r>
    <x v="175"/>
    <s v="숲앤북"/>
    <s v="546483"/>
    <s v="대구/경북고객본부"/>
    <s v="546514"/>
    <s v="경북북부지사"/>
    <s v="TC00000"/>
    <s v="B2C"/>
    <s v="FC10000"/>
    <s v="유선통화"/>
    <s v="FC15000"/>
    <x v="21"/>
    <s v="FC15K07"/>
    <s v="홈인터넷전화 정액요금제"/>
    <s v="BM01137"/>
    <s v="홈인터넷전화 3000요금제"/>
    <x v="0"/>
    <s v="N"/>
    <s v="Y"/>
    <m/>
    <n v="5500"/>
    <n v="5500"/>
    <n v="5500"/>
    <n v="4950"/>
    <n v="0"/>
    <n v="0"/>
    <n v="0"/>
    <n v="0"/>
    <n v="0"/>
    <n v="0"/>
    <n v="0"/>
    <n v="0"/>
  </r>
  <r>
    <x v="175"/>
    <s v="숲앤북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000"/>
    <n v="3000"/>
    <n v="3000"/>
    <n v="3000"/>
    <n v="3000"/>
    <n v="900"/>
    <n v="0"/>
    <n v="0"/>
    <n v="0"/>
    <n v="0"/>
    <n v="0"/>
    <n v="0"/>
  </r>
  <r>
    <x v="175"/>
    <s v="숲앤북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43"/>
    <n v="29"/>
    <n v="232"/>
    <n v="0"/>
    <n v="0"/>
    <n v="0"/>
    <n v="0"/>
    <n v="0"/>
    <n v="0"/>
    <n v="0"/>
    <n v="0"/>
  </r>
  <r>
    <x v="175"/>
    <s v="숲앤북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300"/>
    <n v="0"/>
    <n v="0"/>
    <n v="0"/>
    <n v="0"/>
    <n v="0"/>
    <n v="0"/>
  </r>
  <r>
    <x v="175"/>
    <s v="숲앤북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17000"/>
    <n v="17000"/>
    <n v="17000"/>
    <n v="17000"/>
    <n v="17000"/>
    <n v="17000"/>
    <n v="17000"/>
    <n v="17000"/>
    <n v="17000"/>
    <n v="17000"/>
    <n v="17000"/>
    <n v="17000"/>
  </r>
  <r>
    <x v="175"/>
    <s v="숲앤북"/>
    <s v="546483"/>
    <s v="대구/경북고객본부"/>
    <s v="546514"/>
    <s v="경북북부지사"/>
    <s v="TC00000"/>
    <s v="B2C"/>
    <s v="FC30000"/>
    <s v="인터넷"/>
    <s v="FC32000"/>
    <x v="11"/>
    <s v="FC32K02"/>
    <s v="렌탈팩"/>
    <s v="BM01007"/>
    <s v="TV 렌탈팩"/>
    <x v="0"/>
    <s v="N"/>
    <s v="Y"/>
    <m/>
    <n v="-16132"/>
    <n v="-16132"/>
    <n v="-16132"/>
    <n v="-16132"/>
    <n v="-883"/>
    <n v="-443"/>
    <n v="-443"/>
    <n v="-443"/>
    <n v="-451"/>
    <n v="0"/>
    <n v="0"/>
    <n v="0"/>
  </r>
  <r>
    <x v="175"/>
    <s v="숲앤북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75"/>
    <s v="숲앤북"/>
    <s v="540026"/>
    <s v="영업·채널본부"/>
    <s v="540033"/>
    <s v="디지털채널담당"/>
    <s v="TC00000"/>
    <s v="B2C"/>
    <s v="FC30000"/>
    <s v="인터넷"/>
    <s v="FC32000"/>
    <x v="11"/>
    <s v="FC32K02"/>
    <s v="렌탈팩"/>
    <s v="BM01007"/>
    <s v="TV 렌탈팩"/>
    <x v="0"/>
    <s v="N"/>
    <s v="Y"/>
    <m/>
    <n v="0"/>
    <n v="0"/>
    <n v="0"/>
    <n v="0"/>
    <n v="-15266"/>
    <n v="-15266"/>
    <n v="-15266"/>
    <n v="-15282"/>
    <n v="0"/>
    <n v="0"/>
    <n v="0"/>
    <n v="0"/>
  </r>
  <r>
    <x v="176"/>
    <s v="스토리엔네트웍스(주)"/>
    <s v="546483"/>
    <s v="대구/경북고객본부"/>
    <s v="546505"/>
    <s v="동대구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76"/>
    <s v="스토리엔네트웍스(주)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400"/>
    <n v="10400"/>
    <n v="10400"/>
    <n v="10400"/>
    <n v="10400"/>
    <n v="10400"/>
    <n v="10400"/>
    <n v="10400"/>
    <n v="10400"/>
  </r>
  <r>
    <x v="176"/>
    <s v="스토리엔네트웍스(주)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482"/>
    <n v="2652"/>
    <n v="1989"/>
    <n v="2028"/>
    <n v="1911"/>
    <n v="1989"/>
    <n v="2028"/>
    <n v="1131"/>
    <n v="1911"/>
    <n v="1716"/>
    <n v="1677"/>
    <n v="2613"/>
  </r>
  <r>
    <x v="176"/>
    <s v="스토리엔네트웍스(주)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058"/>
    <n v="1497"/>
    <n v="1479"/>
    <n v="1290"/>
    <n v="1450"/>
    <n v="1841"/>
    <n v="870"/>
    <n v="1363"/>
    <n v="3045"/>
    <n v="1421"/>
    <n v="1334"/>
    <n v="1769"/>
  </r>
  <r>
    <x v="176"/>
    <s v="스토리엔네트웍스(주)"/>
    <s v="546483"/>
    <s v="대구/경북고객본부"/>
    <s v="546505"/>
    <s v="동대구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76"/>
    <s v="스토리엔네트웍스(주)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4"/>
    <s v="5G 데이터통화"/>
    <x v="0"/>
    <s v="Y"/>
    <s v="Y"/>
    <m/>
    <n v="0"/>
    <n v="0"/>
    <n v="0"/>
    <n v="0"/>
    <n v="0"/>
    <n v="0"/>
    <n v="0"/>
    <n v="0"/>
    <n v="2728"/>
    <n v="0"/>
    <n v="0"/>
    <n v="0"/>
  </r>
  <r>
    <x v="176"/>
    <s v="스토리엔네트웍스(주)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Y"/>
    <s v="Y"/>
    <m/>
    <n v="0"/>
    <n v="0"/>
    <n v="0"/>
    <n v="0"/>
    <n v="0"/>
    <n v="0"/>
    <n v="23460"/>
    <n v="34091"/>
    <n v="34091"/>
    <n v="34091"/>
    <n v="34091"/>
    <n v="34091"/>
  </r>
  <r>
    <x v="176"/>
    <s v="스토리엔네트웍스(주)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Y"/>
    <s v="Y"/>
    <m/>
    <n v="0"/>
    <n v="0"/>
    <n v="0"/>
    <n v="0"/>
    <n v="0"/>
    <n v="0"/>
    <n v="0"/>
    <n v="0"/>
    <n v="0"/>
    <n v="0"/>
    <n v="0"/>
    <n v="9680"/>
  </r>
  <r>
    <x v="176"/>
    <s v="스토리엔네트웍스(주)"/>
    <s v="546517"/>
    <s v="대구/경북법인고객본부"/>
    <s v="546529"/>
    <s v="대구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1853"/>
    <n v="-1809"/>
    <n v="-1991"/>
    <n v="-2010"/>
    <n v="-1965"/>
    <n v="-2311"/>
    <n v="-1957"/>
    <n v="-1819"/>
    <n v="-1809"/>
    <n v="-1771"/>
    <n v="-1719"/>
    <n v="-1812"/>
  </r>
  <r>
    <x v="176"/>
    <s v="스토리엔네트웍스(주)"/>
    <s v="546517"/>
    <s v="대구/경북법인고객본부"/>
    <s v="546529"/>
    <s v="대구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8969"/>
    <n v="9019"/>
    <n v="9119"/>
    <n v="9069"/>
    <n v="8919"/>
    <n v="7819"/>
    <n v="6169"/>
    <n v="5869"/>
    <n v="8819"/>
    <n v="5819"/>
    <n v="4169"/>
    <n v="4269"/>
  </r>
  <r>
    <x v="176"/>
    <s v="스토리엔네트웍스(주)"/>
    <s v="546517"/>
    <s v="대구/경북법인고객본부"/>
    <s v="546529"/>
    <s v="대구법인고객담당"/>
    <s v="TC00000"/>
    <s v="B2C"/>
    <s v="MB10000"/>
    <s v="무선"/>
    <s v="MB1G000"/>
    <x v="14"/>
    <s v="MB1GK05"/>
    <s v="5G 콘텐츠부가"/>
    <s v="BM10115"/>
    <s v="5G 지니뮤직"/>
    <x v="0"/>
    <s v="N"/>
    <s v="Y"/>
    <m/>
    <n v="3000"/>
    <n v="3000"/>
    <n v="3000"/>
    <n v="3000"/>
    <n v="3000"/>
    <n v="3000"/>
    <n v="0"/>
    <n v="0"/>
    <n v="0"/>
    <n v="0"/>
    <n v="0"/>
    <n v="0"/>
  </r>
  <r>
    <x v="176"/>
    <s v="스토리엔네트웍스(주)"/>
    <s v="546517"/>
    <s v="대구/경북법인고객본부"/>
    <s v="546529"/>
    <s v="대구법인고객담당"/>
    <s v="TC00000"/>
    <s v="B2C"/>
    <s v="MB10000"/>
    <s v="무선"/>
    <s v="MB1G000"/>
    <x v="14"/>
    <s v="MB1GK05"/>
    <s v="5G 콘텐츠부가"/>
    <s v="BM10414"/>
    <s v="5G 콘텐츠부가 기타"/>
    <x v="0"/>
    <s v="N"/>
    <s v="Y"/>
    <m/>
    <n v="0"/>
    <n v="0"/>
    <n v="0"/>
    <n v="0"/>
    <n v="0"/>
    <n v="0"/>
    <n v="0"/>
    <n v="0"/>
    <n v="0"/>
    <n v="0"/>
    <n v="0"/>
    <n v="0"/>
  </r>
  <r>
    <x v="176"/>
    <s v="스토리엔네트웍스(주)"/>
    <s v="546517"/>
    <s v="대구/경북법인고객본부"/>
    <s v="546529"/>
    <s v="대구법인고객담당"/>
    <s v="TC00000"/>
    <s v="B2C"/>
    <s v="MB10000"/>
    <s v="무선"/>
    <s v="MB1G000"/>
    <x v="14"/>
    <s v="MB1GK05"/>
    <s v="5G 콘텐츠부가"/>
    <s v="BM10112"/>
    <s v="5G 티빙"/>
    <x v="0"/>
    <s v="N"/>
    <s v="Y"/>
    <m/>
    <n v="5000"/>
    <n v="5000"/>
    <n v="5000"/>
    <n v="5000"/>
    <n v="5000"/>
    <n v="5000"/>
    <n v="0"/>
    <n v="0"/>
    <n v="0"/>
    <n v="0"/>
    <n v="0"/>
    <n v="0"/>
  </r>
  <r>
    <x v="176"/>
    <s v="스토리엔네트웍스(주)"/>
    <s v="546517"/>
    <s v="대구/경북법인고객본부"/>
    <s v="546529"/>
    <s v="대구법인고객담당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2300"/>
    <n v="2300"/>
    <n v="2300"/>
    <n v="2300"/>
    <n v="2300"/>
    <n v="2300"/>
    <n v="800"/>
    <n v="800"/>
    <n v="800"/>
    <n v="800"/>
    <n v="800"/>
    <n v="800"/>
  </r>
  <r>
    <x v="176"/>
    <s v="스토리엔네트웍스(주)"/>
    <s v="546517"/>
    <s v="대구/경북법인고객본부"/>
    <s v="546529"/>
    <s v="대구법인고객담당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2300"/>
    <n v="2300"/>
    <n v="2300"/>
    <n v="2300"/>
    <n v="2300"/>
    <n v="2300"/>
    <n v="1900"/>
    <n v="1900"/>
    <n v="1900"/>
    <n v="1900"/>
    <n v="1900"/>
    <n v="1900"/>
  </r>
  <r>
    <x v="176"/>
    <s v="스토리엔네트웍스(주)"/>
    <s v="546517"/>
    <s v="대구/경북법인고객본부"/>
    <s v="546529"/>
    <s v="대구법인고객담당"/>
    <s v="TC00000"/>
    <s v="B2C"/>
    <s v="MB10000"/>
    <s v="무선"/>
    <s v="MB1G000"/>
    <x v="14"/>
    <s v="MB1GK11"/>
    <s v="5G 통화부가"/>
    <s v="BM10417"/>
    <s v="5G 통화부가 기타"/>
    <x v="0"/>
    <s v="N"/>
    <s v="Y"/>
    <m/>
    <n v="2700"/>
    <n v="2700"/>
    <n v="2700"/>
    <n v="2700"/>
    <n v="2700"/>
    <n v="2700"/>
    <n v="2700"/>
    <n v="0"/>
    <n v="0"/>
    <n v="0"/>
    <n v="0"/>
    <n v="0"/>
  </r>
  <r>
    <x v="176"/>
    <s v="스토리엔네트웍스(주)"/>
    <s v="546517"/>
    <s v="대구/경북법인고객본부"/>
    <s v="546529"/>
    <s v="대구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0"/>
    <n v="0"/>
    <n v="0"/>
    <n v="0"/>
    <n v="0"/>
    <n v="0"/>
    <n v="0"/>
    <n v="0"/>
    <n v="2728"/>
    <n v="0"/>
  </r>
  <r>
    <x v="176"/>
    <s v="스토리엔네트웍스(주)"/>
    <s v="546517"/>
    <s v="대구/경북법인고객본부"/>
    <s v="546529"/>
    <s v="대구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618359.54"/>
    <n v="606387.30099999998"/>
    <n v="617802.32299999997"/>
    <n v="644398.32999999996"/>
    <n v="653972.32999999996"/>
    <n v="692031.06799999997"/>
    <n v="588138.71100000001"/>
    <n v="477843.14299999998"/>
    <n v="465630.71100000001"/>
    <n v="470396.71100000001"/>
    <n v="461004.03600000002"/>
    <n v="474931.674"/>
  </r>
  <r>
    <x v="176"/>
    <s v="스토리엔네트웍스(주)"/>
    <s v="546517"/>
    <s v="대구/경북법인고객본부"/>
    <s v="546529"/>
    <s v="대구법인고객담당"/>
    <s v="TC00000"/>
    <s v="B2C"/>
    <s v="MB10000"/>
    <s v="무선"/>
    <s v="MB12000"/>
    <x v="17"/>
    <s v="MB12K10"/>
    <s v="LTE 기타부가"/>
    <s v="BM00810"/>
    <s v="LTE 기타부가"/>
    <x v="0"/>
    <s v="N"/>
    <s v="Y"/>
    <m/>
    <n v="0"/>
    <n v="0"/>
    <n v="0"/>
    <n v="0"/>
    <n v="0"/>
    <n v="200"/>
    <n v="0"/>
    <n v="0"/>
    <n v="0"/>
    <n v="0"/>
    <n v="0"/>
    <n v="0"/>
  </r>
  <r>
    <x v="176"/>
    <s v="스토리엔네트웍스(주)"/>
    <s v="546517"/>
    <s v="대구/경북법인고객본부"/>
    <s v="546529"/>
    <s v="대구법인고객담당"/>
    <s v="TC00000"/>
    <s v="B2C"/>
    <s v="MB10000"/>
    <s v="무선"/>
    <s v="MB12000"/>
    <x v="17"/>
    <s v="MB12K01"/>
    <s v="LTE 트래픽"/>
    <s v="BM00782"/>
    <s v="LTE 데이터통화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76"/>
    <s v="스토리엔네트웍스(주)"/>
    <s v="546517"/>
    <s v="대구/경북법인고객본부"/>
    <s v="546529"/>
    <s v="대구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34804.095999999998"/>
    <n v="34804.095999999998"/>
    <n v="34804.095999999998"/>
    <n v="34804.095999999998"/>
    <n v="34804.095999999998"/>
    <n v="34804.095999999998"/>
    <n v="34804.095999999998"/>
    <n v="34804.095999999998"/>
    <n v="34804.095999999998"/>
    <n v="22050"/>
    <n v="37610"/>
    <n v="37610"/>
  </r>
  <r>
    <x v="176"/>
    <s v="스토리엔네트웍스(주)"/>
    <s v="546517"/>
    <s v="대구/경북법인고객본부"/>
    <s v="546529"/>
    <s v="대구법인고객담당"/>
    <s v="TC00000"/>
    <s v="B2C"/>
    <s v="MB10000"/>
    <s v="무선"/>
    <s v="MB12000"/>
    <x v="17"/>
    <s v="MB12K01"/>
    <s v="LTE 트래픽"/>
    <s v="BM00023"/>
    <s v="LTE 음성통화"/>
    <x v="0"/>
    <s v="N"/>
    <s v="Y"/>
    <m/>
    <n v="0"/>
    <n v="0"/>
    <n v="0"/>
    <n v="0"/>
    <n v="0"/>
    <n v="210"/>
    <n v="0"/>
    <n v="0"/>
    <n v="0"/>
    <n v="0"/>
    <n v="0"/>
    <n v="0"/>
  </r>
  <r>
    <x v="177"/>
    <s v="승산산업(주)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3620"/>
    <n v="3620"/>
    <n v="3620"/>
    <n v="3620"/>
    <n v="3620"/>
    <n v="3620"/>
    <n v="3620"/>
    <n v="3620"/>
    <n v="3620"/>
    <n v="3620"/>
    <n v="0"/>
    <n v="0"/>
  </r>
  <r>
    <x v="177"/>
    <s v="승산산업(주)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82024"/>
    <n v="79437"/>
    <n v="78003"/>
    <n v="77282"/>
    <n v="73165"/>
    <n v="78914"/>
    <n v="87025"/>
    <n v="72131"/>
    <n v="86106"/>
    <n v="82934"/>
    <n v="82249"/>
    <n v="79819"/>
  </r>
  <r>
    <x v="177"/>
    <s v="승산산업(주)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180"/>
    <n v="0"/>
    <n v="0"/>
    <n v="0"/>
    <n v="0"/>
    <n v="0"/>
    <n v="0"/>
  </r>
  <r>
    <x v="177"/>
    <s v="승산산업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400"/>
    <n v="10400"/>
    <n v="10400"/>
    <n v="10400"/>
    <n v="10400"/>
    <n v="10400"/>
    <n v="10400"/>
    <n v="10400"/>
    <n v="10400"/>
  </r>
  <r>
    <x v="177"/>
    <s v="승산산업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117"/>
    <n v="0"/>
    <n v="0"/>
    <n v="0"/>
    <n v="39"/>
    <n v="0"/>
    <n v="166"/>
    <n v="312"/>
    <n v="0"/>
    <n v="0"/>
  </r>
  <r>
    <x v="177"/>
    <s v="승산산업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58"/>
    <n v="638"/>
    <n v="0"/>
    <n v="0"/>
    <n v="333"/>
    <n v="609"/>
    <n v="0"/>
    <n v="667"/>
    <n v="72"/>
    <n v="29"/>
    <n v="275"/>
    <n v="0"/>
  </r>
  <r>
    <x v="177"/>
    <s v="승산산업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56"/>
    <n v="78"/>
    <n v="39"/>
    <n v="0"/>
    <n v="39"/>
    <n v="39"/>
    <n v="39"/>
    <n v="0"/>
    <n v="156"/>
    <n v="195"/>
    <n v="39"/>
    <n v="39"/>
  </r>
  <r>
    <x v="177"/>
    <s v="승산산업(주)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99900"/>
    <n v="99900"/>
    <n v="99900"/>
    <n v="99900"/>
    <n v="99900"/>
    <n v="99900"/>
    <n v="99900"/>
    <n v="99900"/>
    <n v="99900"/>
    <n v="99900"/>
    <n v="99900"/>
    <n v="99900"/>
  </r>
  <r>
    <x v="177"/>
    <s v="승산산업(주)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12995"/>
    <n v="12995"/>
    <n v="12995"/>
    <n v="12995"/>
    <n v="12988"/>
    <n v="0"/>
    <n v="0"/>
    <n v="0"/>
    <n v="0"/>
    <n v="0"/>
    <n v="0"/>
    <n v="0"/>
  </r>
  <r>
    <x v="178"/>
    <s v="신강메탈 주식회사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900"/>
    <n v="1900"/>
    <n v="1900"/>
    <n v="1900"/>
    <n v="1900"/>
    <n v="1900"/>
    <n v="1900"/>
    <n v="1900"/>
    <n v="1900"/>
    <n v="1900"/>
    <n v="1900"/>
    <n v="1900"/>
  </r>
  <r>
    <x v="178"/>
    <s v="신강메탈 주식회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400"/>
    <n v="10400"/>
    <n v="10400"/>
    <n v="10400"/>
    <n v="10400"/>
    <n v="10400"/>
    <n v="10400"/>
    <n v="10400"/>
    <n v="10400"/>
  </r>
  <r>
    <x v="178"/>
    <s v="신강메탈 주식회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305"/>
    <n v="812"/>
    <n v="2305"/>
    <n v="2610"/>
    <n v="2755"/>
    <n v="2624"/>
    <n v="1986"/>
    <n v="1885"/>
    <n v="1443"/>
    <n v="667"/>
    <n v="507"/>
    <n v="348"/>
  </r>
  <r>
    <x v="178"/>
    <s v="신강메탈 주식회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"/>
    <n v="39"/>
    <n v="117"/>
    <n v="117"/>
    <n v="78"/>
    <n v="78"/>
    <n v="0"/>
    <n v="39"/>
    <n v="39"/>
    <n v="156"/>
    <n v="78"/>
    <n v="0"/>
  </r>
  <r>
    <x v="178"/>
    <s v="신강메탈 주식회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0"/>
    <n v="0"/>
    <n v="0"/>
    <n v="58"/>
    <n v="0"/>
    <n v="0"/>
    <n v="0"/>
  </r>
  <r>
    <x v="178"/>
    <s v="신강메탈 주식회사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500"/>
    <n v="2500"/>
    <n v="2500"/>
    <n v="2500"/>
    <n v="2500"/>
    <n v="2500"/>
    <n v="2500"/>
    <n v="2500"/>
    <n v="2500"/>
    <n v="2500"/>
    <n v="2500"/>
    <n v="2500"/>
  </r>
  <r>
    <x v="178"/>
    <s v="신강메탈 주식회사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1"/>
    <s v="문자메시지"/>
    <x v="0"/>
    <s v="N"/>
    <s v="Y"/>
    <m/>
    <n v="1100"/>
    <n v="1100"/>
    <n v="1100"/>
    <n v="1100"/>
    <n v="1100"/>
    <n v="1100"/>
    <n v="1100"/>
    <n v="1100"/>
    <n v="1100"/>
    <n v="1100"/>
    <n v="1100"/>
    <n v="1100"/>
  </r>
  <r>
    <x v="178"/>
    <s v="신강메탈 주식회사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5500"/>
    <n v="25500"/>
    <n v="25500"/>
    <n v="25500"/>
    <n v="25500"/>
    <n v="25500"/>
    <n v="25500"/>
    <n v="25500"/>
    <n v="25500"/>
    <n v="25500"/>
    <n v="25500"/>
    <n v="25500"/>
  </r>
  <r>
    <x v="178"/>
    <s v="신강메탈 주식회사"/>
    <s v="540026"/>
    <s v="영업·채널본부"/>
    <s v="540026"/>
    <s v="(자체)영업·채널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79"/>
    <s v="싱그랑영농조합"/>
    <s v="545988"/>
    <s v="강남고객본부"/>
    <s v="546018"/>
    <s v="용인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179"/>
    <s v="싱그랑영농조합"/>
    <s v="545988"/>
    <s v="강남고객본부"/>
    <s v="546018"/>
    <s v="용인지사"/>
    <s v="TC00000"/>
    <s v="B2C"/>
    <s v="FC30000"/>
    <s v="인터넷"/>
    <s v="FC32000"/>
    <x v="11"/>
    <s v="FC32K01"/>
    <s v="부가서비스"/>
    <s v="BM00984"/>
    <s v="오피스팩 슬림 올레"/>
    <x v="0"/>
    <s v="N"/>
    <s v="Y"/>
    <m/>
    <n v="200000"/>
    <n v="200000"/>
    <n v="200000"/>
    <n v="200000"/>
    <n v="200000"/>
    <n v="200000"/>
    <n v="200000"/>
    <n v="200000"/>
    <n v="200000"/>
    <n v="200000"/>
    <n v="200000"/>
    <n v="200000"/>
  </r>
  <r>
    <x v="179"/>
    <s v="싱그랑영농조합"/>
    <s v="546483"/>
    <s v="대구/경북고객본부"/>
    <s v="546514"/>
    <s v="경북북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100"/>
    <n v="50"/>
    <n v="0"/>
    <n v="150"/>
    <n v="0"/>
    <n v="0"/>
    <n v="0"/>
    <n v="0"/>
    <n v="0"/>
    <n v="50"/>
    <n v="150"/>
  </r>
  <r>
    <x v="179"/>
    <s v="싱그랑영농조합"/>
    <s v="546483"/>
    <s v="대구/경북고객본부"/>
    <s v="546514"/>
    <s v="경북북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970"/>
    <n v="6970"/>
    <n v="6970"/>
    <n v="6970"/>
    <n v="6970"/>
    <n v="6970"/>
    <n v="6970"/>
    <n v="6970"/>
    <n v="6970"/>
    <n v="6970"/>
    <n v="0"/>
    <n v="0"/>
  </r>
  <r>
    <x v="179"/>
    <s v="싱그랑영농조합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79"/>
    <s v="싱그랑영농조합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179"/>
    <s v="싱그랑영농조합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66"/>
    <n v="49"/>
    <n v="88"/>
    <n v="283"/>
    <n v="0"/>
    <n v="88"/>
    <n v="137"/>
    <n v="431"/>
    <n v="439"/>
    <n v="371"/>
    <n v="156"/>
    <n v="166"/>
  </r>
  <r>
    <x v="179"/>
    <s v="싱그랑영농조합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420"/>
    <n v="348"/>
    <n v="884"/>
    <n v="913"/>
    <n v="474"/>
    <n v="855"/>
    <n v="667"/>
    <n v="870"/>
    <n v="130"/>
    <n v="565"/>
    <n v="696"/>
    <n v="710"/>
  </r>
  <r>
    <x v="179"/>
    <s v="싱그랑영농조합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"/>
    <n v="0"/>
    <n v="78"/>
    <n v="195"/>
    <n v="39"/>
    <n v="0"/>
    <n v="0"/>
    <n v="0"/>
    <n v="0"/>
    <n v="0"/>
    <n v="0"/>
    <n v="0"/>
  </r>
  <r>
    <x v="179"/>
    <s v="싱그랑영농조합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79"/>
    <s v="싱그랑영농조합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79"/>
    <s v="싱그랑영농조합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79"/>
    <s v="싱그랑영농조합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7700"/>
    <n v="7700"/>
    <n v="7700"/>
  </r>
  <r>
    <x v="179"/>
    <s v="싱그랑영농조합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179"/>
    <s v="싱그랑영농조합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179"/>
    <s v="싱그랑영농조합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179"/>
    <s v="싱그랑영농조합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79"/>
    <s v="싱그랑영농조합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79"/>
    <s v="싱그랑영농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79"/>
    <s v="싱그랑영농조합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80"/>
    <s v="아이에이치엘(주)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11170"/>
    <n v="11170"/>
    <n v="11170"/>
    <n v="11170"/>
    <n v="11170"/>
    <n v="11170"/>
    <n v="11170"/>
    <n v="11170"/>
    <n v="11170"/>
    <n v="11170"/>
    <n v="0"/>
    <n v="0"/>
  </r>
  <r>
    <x v="180"/>
    <s v="아이에이치엘(주)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44207"/>
    <n v="53342"/>
    <n v="51482"/>
    <n v="48524"/>
    <n v="46574"/>
    <n v="46274"/>
    <n v="31387"/>
    <n v="30000"/>
    <n v="30000"/>
    <n v="30000"/>
    <n v="30000"/>
    <n v="30000"/>
  </r>
  <r>
    <x v="180"/>
    <s v="아이에이치엘(주)"/>
    <s v="546483"/>
    <s v="대구/경북고객본부"/>
    <s v="546508"/>
    <s v="경북동부지사"/>
    <s v="KE00000"/>
    <s v="B2B"/>
    <s v="KE20000"/>
    <s v="Enterprise CT"/>
    <s v="KE51000"/>
    <x v="15"/>
    <s v="KE51K01"/>
    <s v="구내교환"/>
    <s v="BM00188"/>
    <s v="PRI LM통화"/>
    <x v="0"/>
    <s v="N"/>
    <s v="Y"/>
    <m/>
    <n v="0"/>
    <n v="0"/>
    <n v="0"/>
    <n v="0"/>
    <n v="0"/>
    <n v="1201"/>
    <n v="11134"/>
    <n v="10608"/>
    <n v="10020"/>
    <n v="11185"/>
    <n v="10344"/>
    <n v="9727"/>
  </r>
  <r>
    <x v="180"/>
    <s v="아이에이치엘(주)"/>
    <s v="546483"/>
    <s v="대구/경북고객본부"/>
    <s v="546508"/>
    <s v="경북동부지사"/>
    <s v="KE00000"/>
    <s v="B2B"/>
    <s v="KE20000"/>
    <s v="Enterprise CT"/>
    <s v="KE51000"/>
    <x v="15"/>
    <s v="KE51K01"/>
    <s v="구내교환"/>
    <s v="BM00181"/>
    <s v="PRI내선"/>
    <x v="0"/>
    <s v="N"/>
    <s v="Y"/>
    <m/>
    <n v="3628"/>
    <n v="4502"/>
    <n v="7326"/>
    <n v="6889"/>
    <n v="10661"/>
    <n v="9278"/>
    <n v="19714"/>
    <n v="21921"/>
    <n v="24720"/>
    <n v="24430"/>
    <n v="23083"/>
    <n v="20072"/>
  </r>
  <r>
    <x v="180"/>
    <s v="아이에이치엘(주)"/>
    <s v="546483"/>
    <s v="대구/경북고객본부"/>
    <s v="546508"/>
    <s v="경북동부지사"/>
    <s v="KE00000"/>
    <s v="B2B"/>
    <s v="KE20000"/>
    <s v="Enterprise CT"/>
    <s v="KE51000"/>
    <x v="15"/>
    <s v="KE51K01"/>
    <s v="구내교환"/>
    <s v="BM00927"/>
    <s v="제4종ISDN(20채널)"/>
    <x v="0"/>
    <s v="N"/>
    <s v="Y"/>
    <m/>
    <n v="64000"/>
    <n v="64000"/>
    <n v="64000"/>
    <n v="64000"/>
    <n v="64000"/>
    <n v="64000"/>
    <n v="64000"/>
    <n v="64000"/>
    <n v="64000"/>
    <n v="64000"/>
    <n v="64000"/>
    <n v="64000"/>
  </r>
  <r>
    <x v="180"/>
    <s v="아이에이치엘(주)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80"/>
    <s v="아이에이치엘(주)"/>
    <s v="546483"/>
    <s v="대구/경북고객본부"/>
    <s v="546508"/>
    <s v="경북동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80"/>
    <s v="아이에이치엘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6800"/>
    <n v="40671"/>
    <n v="31200"/>
    <n v="31200"/>
    <n v="31200"/>
    <n v="31200"/>
    <n v="31200"/>
    <n v="31200"/>
    <n v="31200"/>
    <n v="31200"/>
    <n v="31200"/>
    <n v="31200"/>
  </r>
  <r>
    <x v="180"/>
    <s v="아이에이치엘(주)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8400"/>
    <n v="6200"/>
    <n v="2800"/>
    <n v="2800"/>
    <n v="2800"/>
    <n v="2800"/>
    <n v="2800"/>
    <n v="2800"/>
    <n v="2800"/>
    <n v="2800"/>
    <n v="2800"/>
    <n v="2800"/>
  </r>
  <r>
    <x v="180"/>
    <s v="아이에이치엘(주)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4"/>
    <s v="지정시간통보"/>
    <x v="0"/>
    <s v="N"/>
    <s v="Y"/>
    <m/>
    <n v="500"/>
    <n v="304"/>
    <n v="0"/>
    <n v="0"/>
    <n v="0"/>
    <n v="0"/>
    <n v="0"/>
    <n v="0"/>
    <n v="0"/>
    <n v="0"/>
    <n v="0"/>
    <n v="0"/>
  </r>
  <r>
    <x v="180"/>
    <s v="아이에이치엘(주)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1216"/>
    <n v="0"/>
    <n v="0"/>
    <n v="0"/>
    <n v="0"/>
    <n v="0"/>
    <n v="0"/>
    <n v="0"/>
    <n v="0"/>
    <n v="0"/>
    <n v="0"/>
  </r>
  <r>
    <x v="180"/>
    <s v="아이에이치엘(주)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2"/>
    <s v="인터넷 슬림 엔토피아"/>
    <x v="0"/>
    <s v="N"/>
    <s v="Y"/>
    <m/>
    <n v="135360"/>
    <n v="135360"/>
    <n v="135360"/>
    <n v="135360"/>
    <n v="135360"/>
    <n v="135360"/>
    <n v="135360"/>
    <n v="135360"/>
    <n v="135360"/>
    <n v="135360"/>
    <n v="135360"/>
    <n v="135360"/>
  </r>
  <r>
    <x v="180"/>
    <s v="아이에이치엘(주)"/>
    <s v="546517"/>
    <s v="대구/경북법인고객본부"/>
    <s v="546540"/>
    <s v="경북법인고객담당"/>
    <s v="KE00000"/>
    <s v="B2B"/>
    <s v="KE20000"/>
    <s v="Enterprise CT"/>
    <s v="KE54000"/>
    <x v="0"/>
    <s v="KEA9K02"/>
    <s v="페이퍼리스"/>
    <s v="BM10366"/>
    <s v="공인전자문서센터"/>
    <x v="0"/>
    <s v="N"/>
    <s v="Y"/>
    <m/>
    <n v="40016"/>
    <n v="40213"/>
    <n v="44634"/>
    <n v="30442"/>
    <n v="31460"/>
    <n v="30093"/>
    <n v="32014"/>
    <n v="30184"/>
    <n v="30770"/>
    <n v="30680"/>
    <n v="30192"/>
    <n v="30840"/>
  </r>
  <r>
    <x v="180"/>
    <s v="아이에이치엘(주)"/>
    <s v="546517"/>
    <s v="대구/경북법인고객본부"/>
    <s v="546540"/>
    <s v="경북법인고객담당"/>
    <s v="KE00000"/>
    <s v="B2B"/>
    <s v="KE20000"/>
    <s v="Enterprise CT"/>
    <s v="KE54000"/>
    <x v="0"/>
    <s v="KEA9K02"/>
    <s v="페이퍼리스"/>
    <s v="BM10032"/>
    <s v="모바일웍스"/>
    <x v="0"/>
    <s v="N"/>
    <s v="Y"/>
    <m/>
    <n v="40000"/>
    <n v="41500"/>
    <n v="35484"/>
    <n v="30000"/>
    <n v="30000"/>
    <n v="30000"/>
    <n v="60500"/>
    <n v="30000"/>
    <n v="33000"/>
    <n v="30000"/>
    <n v="37000"/>
    <n v="43500"/>
  </r>
  <r>
    <x v="180"/>
    <s v="아이에이치엘(주)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19500"/>
    <n v="19500"/>
    <n v="19500"/>
    <n v="28150"/>
    <n v="30000"/>
    <n v="25450"/>
    <n v="19500"/>
    <n v="19500"/>
    <n v="19500"/>
    <n v="19500"/>
    <n v="19500"/>
    <n v="19500"/>
  </r>
  <r>
    <x v="180"/>
    <s v="아이에이치엘(주)"/>
    <s v="546517"/>
    <s v="대구/경북법인고객본부"/>
    <s v="546540"/>
    <s v="경북법인고객담당"/>
    <s v="TC00000"/>
    <s v="B2C"/>
    <s v="FC10000"/>
    <s v="유선통화"/>
    <s v="FC16000"/>
    <x v="12"/>
    <s v="FC16K07"/>
    <s v="국제SMS"/>
    <s v="BM00254"/>
    <s v="국제SMS"/>
    <x v="0"/>
    <s v="N"/>
    <s v="Y"/>
    <m/>
    <n v="0"/>
    <n v="0"/>
    <n v="100"/>
    <n v="0"/>
    <n v="0"/>
    <n v="0"/>
    <n v="0"/>
    <n v="0"/>
    <n v="0"/>
    <n v="0"/>
    <n v="0"/>
    <n v="0"/>
  </r>
  <r>
    <x v="181"/>
    <s v="아이오유소프트주식회사"/>
    <s v="545784"/>
    <s v="강북/강원고객본부"/>
    <s v="545816"/>
    <s v="광진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57500"/>
    <n v="57733"/>
    <n v="57500"/>
    <n v="57500"/>
    <n v="57500"/>
    <n v="57500"/>
    <n v="57500"/>
    <n v="57500"/>
    <n v="57500"/>
    <n v="57500"/>
    <n v="57500"/>
    <n v="57500"/>
  </r>
  <r>
    <x v="181"/>
    <s v="아이오유소프트주식회사"/>
    <s v="545784"/>
    <s v="강북/강원고객본부"/>
    <s v="545816"/>
    <s v="광진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181"/>
    <s v="아이오유소프트주식회사"/>
    <s v="545784"/>
    <s v="강북/강원고객본부"/>
    <s v="545816"/>
    <s v="광진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680"/>
    <n v="4680"/>
    <n v="4680"/>
    <n v="4680"/>
    <n v="4680"/>
    <n v="4680"/>
    <n v="4680"/>
    <n v="4680"/>
    <n v="4680"/>
    <n v="4680"/>
    <n v="4680"/>
    <n v="4680"/>
  </r>
  <r>
    <x v="181"/>
    <s v="아이오유소프트주식회사"/>
    <s v="545784"/>
    <s v="강북/강원고객본부"/>
    <s v="545816"/>
    <s v="광진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56"/>
    <n v="0"/>
    <n v="0"/>
    <n v="0"/>
    <n v="0"/>
    <n v="0"/>
    <n v="0"/>
    <n v="0"/>
    <n v="78"/>
    <n v="0"/>
    <n v="39"/>
    <n v="0"/>
  </r>
  <r>
    <x v="181"/>
    <s v="아이오유소프트주식회사"/>
    <s v="545784"/>
    <s v="강북/강원고객본부"/>
    <s v="545816"/>
    <s v="광진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156"/>
    <n v="0"/>
    <n v="0"/>
    <n v="0"/>
    <n v="0"/>
    <n v="0"/>
    <n v="0"/>
    <n v="0"/>
    <n v="0"/>
  </r>
  <r>
    <x v="181"/>
    <s v="아이오유소프트주식회사"/>
    <s v="545784"/>
    <s v="강북/강원고객본부"/>
    <s v="545816"/>
    <s v="광진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181"/>
    <s v="아이오유소프트주식회사"/>
    <s v="545784"/>
    <s v="강북/강원고객본부"/>
    <s v="545816"/>
    <s v="광진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181"/>
    <s v="아이오유소프트주식회사"/>
    <s v="545784"/>
    <s v="강북/강원고객본부"/>
    <s v="545816"/>
    <s v="광진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181"/>
    <s v="아이오유소프트주식회사"/>
    <s v="545784"/>
    <s v="강북/강원고객본부"/>
    <s v="545816"/>
    <s v="광진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81"/>
    <s v="아이오유소프트주식회사"/>
    <s v="545784"/>
    <s v="강북/강원고객본부"/>
    <s v="545822"/>
    <s v="구리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120"/>
    <n v="0"/>
    <n v="0"/>
    <n v="0"/>
    <n v="0"/>
  </r>
  <r>
    <x v="181"/>
    <s v="아이오유소프트주식회사"/>
    <s v="546483"/>
    <s v="대구/경북고객본부"/>
    <s v="546505"/>
    <s v="동대구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3848"/>
    <n v="3848"/>
    <n v="3848"/>
    <n v="3848"/>
    <n v="0"/>
    <n v="0"/>
    <n v="0"/>
    <n v="0"/>
    <n v="0"/>
    <n v="0"/>
    <n v="0"/>
    <n v="0"/>
  </r>
  <r>
    <x v="181"/>
    <s v="아이오유소프트주식회사"/>
    <s v="546483"/>
    <s v="대구/경북고객본부"/>
    <s v="546505"/>
    <s v="동대구지사"/>
    <s v="TC00000"/>
    <s v="B2C"/>
    <s v="FC30000"/>
    <s v="인터넷"/>
    <s v="FC32000"/>
    <x v="11"/>
    <s v="FC32K03"/>
    <s v="홈AP"/>
    <s v="BM00236"/>
    <s v="홈허브"/>
    <x v="1"/>
    <s v="N"/>
    <s v="Y"/>
    <m/>
    <n v="3100"/>
    <n v="3100"/>
    <n v="3100"/>
    <n v="3100"/>
    <n v="0"/>
    <n v="0"/>
    <n v="0"/>
    <n v="0"/>
    <n v="0"/>
    <n v="0"/>
    <n v="0"/>
    <n v="0"/>
  </r>
  <r>
    <x v="182"/>
    <s v="아이하트"/>
    <s v="540238"/>
    <s v="법인사업본부"/>
    <s v="540238"/>
    <s v="(자체)법인사업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182"/>
    <s v="아이하트"/>
    <s v="546148"/>
    <s v="서부고객본부"/>
    <s v="546173"/>
    <s v="강서지사"/>
    <s v="KE00000"/>
    <s v="B2B"/>
    <s v="KE20000"/>
    <s v="Enterprise CT"/>
    <s v="KE51000"/>
    <x v="15"/>
    <s v="KE51K02"/>
    <s v="이너텔"/>
    <s v="BM00174"/>
    <s v="이너텔(구내통신)"/>
    <x v="0"/>
    <s v="N"/>
    <s v="Y"/>
    <m/>
    <n v="5000"/>
    <n v="5000"/>
    <n v="5000"/>
    <n v="5000"/>
    <n v="5000"/>
    <n v="5000"/>
    <n v="5000"/>
    <n v="5000"/>
    <n v="5000"/>
    <n v="5000"/>
    <n v="5000"/>
    <n v="5000"/>
  </r>
  <r>
    <x v="182"/>
    <s v="아이하트"/>
    <s v="546148"/>
    <s v="서부고객본부"/>
    <s v="546173"/>
    <s v="강서지사"/>
    <s v="KE00000"/>
    <s v="B2B"/>
    <s v="KE20000"/>
    <s v="Enterprise CT"/>
    <s v="KE51000"/>
    <x v="15"/>
    <s v="KE51K02"/>
    <s v="이너텔"/>
    <s v="BM00176"/>
    <s v="이너텔구역외통화"/>
    <x v="0"/>
    <s v="N"/>
    <s v="Y"/>
    <m/>
    <n v="88"/>
    <n v="117"/>
    <n v="78"/>
    <n v="39"/>
    <n v="0"/>
    <n v="117"/>
    <n v="196"/>
    <n v="234"/>
    <n v="0"/>
    <n v="39"/>
    <n v="261"/>
    <n v="0"/>
  </r>
  <r>
    <x v="183"/>
    <s v="아주스틸"/>
    <s v="545988"/>
    <s v="강남고객본부"/>
    <s v="546015"/>
    <s v="경기남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"/>
    <n v="0"/>
    <n v="0"/>
    <n v="0"/>
  </r>
  <r>
    <x v="183"/>
    <s v="아주스틸"/>
    <s v="545988"/>
    <s v="강남고객본부"/>
    <s v="546015"/>
    <s v="경기남부지사"/>
    <s v="TC00000"/>
    <s v="B2C"/>
    <s v="FC30000"/>
    <s v="인터넷"/>
    <s v="FC31000"/>
    <x v="10"/>
    <s v="FC31K02"/>
    <s v="MeGA"/>
    <s v="BM00222"/>
    <s v="인터넷 슬림 엔토피아"/>
    <x v="0"/>
    <s v="N"/>
    <s v="Y"/>
    <m/>
    <n v="34200"/>
    <n v="34200"/>
    <n v="34200"/>
    <n v="34200"/>
    <n v="34200"/>
    <n v="34200"/>
    <n v="34200"/>
    <n v="34200"/>
    <n v="3420"/>
    <n v="0"/>
    <n v="0"/>
    <n v="0"/>
  </r>
  <r>
    <x v="183"/>
    <s v="아주스틸"/>
    <s v="545834"/>
    <s v="강북/강원법인고객본부"/>
    <s v="545851"/>
    <s v="북부법인고객1담당"/>
    <s v="KE00000"/>
    <s v="B2B"/>
    <s v="KE20000"/>
    <s v="Enterprise CT"/>
    <s v="KEA5000"/>
    <x v="19"/>
    <s v="KEA5K04"/>
    <s v="IoT원격관제"/>
    <s v="BM01050"/>
    <s v="IoT원격관제LTE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183"/>
    <s v="아주스틸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93"/>
    <n v="0"/>
    <n v="0"/>
    <n v="0"/>
  </r>
  <r>
    <x v="183"/>
    <s v="아주스틸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4800"/>
    <n v="24800"/>
    <n v="24800"/>
    <n v="24800"/>
    <n v="24800"/>
    <n v="24800"/>
    <n v="24800"/>
    <n v="24800"/>
    <n v="7293"/>
    <n v="5200"/>
    <n v="5200"/>
    <n v="5200"/>
  </r>
  <r>
    <x v="183"/>
    <s v="아주스틸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Y"/>
    <s v="Y"/>
    <m/>
    <n v="0"/>
    <n v="0"/>
    <n v="0"/>
    <n v="0"/>
    <n v="0"/>
    <n v="0"/>
    <n v="0"/>
    <n v="0"/>
    <n v="0"/>
    <n v="0"/>
    <n v="4333"/>
    <n v="5200"/>
  </r>
  <r>
    <x v="183"/>
    <s v="아주스틸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0"/>
    <n v="0"/>
    <n v="0"/>
    <n v="0"/>
    <n v="0"/>
    <n v="0"/>
    <n v="32728"/>
    <n v="0"/>
  </r>
  <r>
    <x v="183"/>
    <s v="아주스틸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677"/>
    <n v="2877"/>
    <n v="2613"/>
    <n v="2496"/>
    <n v="1989"/>
    <n v="2340"/>
    <n v="1677"/>
    <n v="1677"/>
    <n v="362"/>
    <n v="0"/>
    <n v="0"/>
    <n v="0"/>
  </r>
  <r>
    <x v="183"/>
    <s v="아주스틸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Y"/>
    <s v="Y"/>
    <m/>
    <n v="0"/>
    <n v="0"/>
    <n v="0"/>
    <n v="0"/>
    <n v="0"/>
    <n v="0"/>
    <n v="0"/>
    <n v="0"/>
    <n v="0"/>
    <n v="0"/>
    <n v="78"/>
    <n v="39"/>
  </r>
  <r>
    <x v="183"/>
    <s v="아주스틸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Y"/>
    <s v="Y"/>
    <m/>
    <n v="0"/>
    <n v="0"/>
    <n v="0"/>
    <n v="0"/>
    <n v="0"/>
    <n v="0"/>
    <n v="0"/>
    <n v="0"/>
    <n v="0"/>
    <n v="0"/>
    <n v="14"/>
    <n v="0"/>
  </r>
  <r>
    <x v="183"/>
    <s v="아주스틸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"/>
    <n v="0"/>
    <n v="0"/>
    <n v="0"/>
  </r>
  <r>
    <x v="183"/>
    <s v="아주스틸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1"/>
    <s v="Y"/>
    <s v="Y"/>
    <m/>
    <n v="0"/>
    <n v="0"/>
    <n v="0"/>
    <n v="0"/>
    <n v="0"/>
    <n v="0"/>
    <n v="0"/>
    <n v="0"/>
    <n v="0"/>
    <n v="962"/>
    <n v="962"/>
    <n v="962"/>
  </r>
  <r>
    <x v="183"/>
    <s v="아주스틸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Y"/>
    <s v="Y"/>
    <m/>
    <n v="0"/>
    <n v="0"/>
    <n v="0"/>
    <n v="0"/>
    <n v="0"/>
    <n v="0"/>
    <n v="0"/>
    <n v="0"/>
    <n v="0"/>
    <n v="1549"/>
    <n v="48000"/>
    <n v="48000"/>
  </r>
  <r>
    <x v="183"/>
    <s v="아주스틸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0"/>
    <n v="0"/>
    <n v="0"/>
    <n v="0"/>
    <n v="0"/>
    <n v="0"/>
    <n v="0"/>
    <n v="0"/>
    <n v="0"/>
    <n v="0"/>
    <n v="13462.17"/>
    <n v="24101.362000000001"/>
  </r>
  <r>
    <x v="183"/>
    <s v="아주스틸"/>
    <s v="540238"/>
    <s v="법인사업본부"/>
    <s v="540238"/>
    <s v="(자체)법인사업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11170"/>
    <n v="11170"/>
    <n v="0"/>
    <n v="0"/>
    <n v="0"/>
    <n v="0"/>
    <n v="0"/>
    <n v="0"/>
    <n v="0"/>
    <n v="0"/>
    <n v="0"/>
    <n v="0"/>
  </r>
  <r>
    <x v="183"/>
    <s v="아주스틸"/>
    <s v="546148"/>
    <s v="서부고객본부"/>
    <s v="546173"/>
    <s v="강서지사"/>
    <s v="KE00000"/>
    <s v="B2B"/>
    <s v="KE20000"/>
    <s v="Enterprise CT"/>
    <s v="KE27000"/>
    <x v="1"/>
    <s v="KE27K05"/>
    <s v="구내인터넷"/>
    <s v="BM00901"/>
    <s v="구내인터넷Standard"/>
    <x v="0"/>
    <s v="N"/>
    <s v="Y"/>
    <m/>
    <n v="48000"/>
    <n v="48000"/>
    <n v="48000"/>
    <n v="48000"/>
    <n v="48000"/>
    <n v="48000"/>
    <n v="48000"/>
    <n v="48000"/>
    <n v="48000"/>
    <n v="48000"/>
    <n v="48000"/>
    <n v="48000"/>
  </r>
  <r>
    <x v="183"/>
    <s v="아주스틸"/>
    <s v="546148"/>
    <s v="서부고객본부"/>
    <s v="546173"/>
    <s v="강서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64"/>
    <n v="5000"/>
    <n v="2742"/>
    <n v="0"/>
    <n v="0"/>
    <n v="0"/>
    <n v="0"/>
    <n v="0"/>
    <n v="0"/>
    <n v="0"/>
    <n v="0"/>
    <n v="0"/>
  </r>
  <r>
    <x v="183"/>
    <s v="아주스틸"/>
    <s v="546148"/>
    <s v="서부고객본부"/>
    <s v="546173"/>
    <s v="강서지사"/>
    <s v="TC00000"/>
    <s v="B2C"/>
    <s v="TC50000"/>
    <s v="미디어"/>
    <s v="TC53000"/>
    <x v="5"/>
    <s v="TC53K02"/>
    <s v="GTV 일반"/>
    <s v="BM00992"/>
    <s v="GTV 라이트"/>
    <x v="0"/>
    <s v="N"/>
    <s v="Y"/>
    <m/>
    <n v="10112"/>
    <n v="16500"/>
    <n v="9048"/>
    <n v="0"/>
    <n v="0"/>
    <n v="0"/>
    <n v="0"/>
    <n v="0"/>
    <n v="0"/>
    <n v="0"/>
    <n v="0"/>
    <n v="0"/>
  </r>
  <r>
    <x v="183"/>
    <s v="아주스틸"/>
    <s v="546148"/>
    <s v="서부고객본부"/>
    <s v="546173"/>
    <s v="강서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2902"/>
    <n v="21050"/>
    <n v="11543"/>
    <n v="0"/>
    <n v="0"/>
    <n v="0"/>
    <n v="0"/>
    <n v="0"/>
    <n v="0"/>
    <n v="0"/>
    <n v="0"/>
    <n v="0"/>
  </r>
  <r>
    <x v="183"/>
    <s v="아주스틸"/>
    <s v="546148"/>
    <s v="서부고객본부"/>
    <s v="546173"/>
    <s v="강서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68798"/>
    <n v="112250"/>
    <n v="61555"/>
    <n v="0"/>
    <n v="0"/>
    <n v="0"/>
    <n v="0"/>
    <n v="0"/>
    <n v="0"/>
    <n v="0"/>
    <n v="0"/>
    <n v="0"/>
  </r>
  <r>
    <x v="183"/>
    <s v="아주스틸"/>
    <s v="546148"/>
    <s v="서부고객본부"/>
    <s v="546173"/>
    <s v="강서지사"/>
    <s v="TC00000"/>
    <s v="B2C"/>
    <s v="FC30000"/>
    <s v="인터넷"/>
    <s v="FC32000"/>
    <x v="11"/>
    <s v="FC32K03"/>
    <s v="홈AP"/>
    <s v="BM00236"/>
    <s v="홈허브"/>
    <x v="0"/>
    <s v="N"/>
    <s v="Y"/>
    <m/>
    <n v="7968"/>
    <n v="13000"/>
    <n v="7128"/>
    <n v="0"/>
    <n v="0"/>
    <n v="0"/>
    <n v="0"/>
    <n v="0"/>
    <n v="0"/>
    <n v="0"/>
    <n v="0"/>
    <n v="0"/>
  </r>
  <r>
    <x v="183"/>
    <s v="아주스틸"/>
    <s v="546658"/>
    <s v="전남/전북법인고객본부"/>
    <s v="546689"/>
    <s v="전북법인고객담당"/>
    <s v="KE00000"/>
    <s v="B2B"/>
    <s v="KE20000"/>
    <s v="Enterprise CT"/>
    <s v="KEA5000"/>
    <x v="19"/>
    <s v="KEA5K04"/>
    <s v="IoT원격관제"/>
    <s v="BM01050"/>
    <s v="IoT원격관제LTE"/>
    <x v="0"/>
    <s v="N"/>
    <s v="Y"/>
    <m/>
    <n v="6322"/>
    <n v="14000"/>
    <n v="14000"/>
    <n v="14000"/>
    <n v="14000"/>
    <n v="14000"/>
    <n v="14000"/>
    <n v="14000"/>
    <n v="48755"/>
    <n v="0"/>
    <n v="0"/>
    <n v="13548"/>
  </r>
  <r>
    <x v="183"/>
    <s v="아주스틸"/>
    <s v="546658"/>
    <s v="전남/전북법인고객본부"/>
    <s v="546689"/>
    <s v="전북법인고객담당"/>
    <s v="KE00000"/>
    <s v="B2B"/>
    <s v="KE20000"/>
    <s v="Enterprise CT"/>
    <s v="KEA5000"/>
    <x v="19"/>
    <s v="KEA5K04"/>
    <s v="IoT원격관제"/>
    <s v="BM01050"/>
    <s v="IoT원격관제LTE"/>
    <x v="0"/>
    <s v="Y"/>
    <s v="Y"/>
    <m/>
    <n v="0"/>
    <n v="0"/>
    <n v="0"/>
    <n v="0"/>
    <n v="0"/>
    <n v="11667"/>
    <n v="16226"/>
    <n v="0"/>
    <n v="0"/>
    <n v="0"/>
    <n v="0"/>
    <n v="0"/>
  </r>
  <r>
    <x v="184"/>
    <s v="안동주류판매(주)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217"/>
    <n v="0"/>
    <n v="0"/>
    <n v="0"/>
    <n v="0"/>
    <n v="0"/>
    <n v="0"/>
  </r>
  <r>
    <x v="184"/>
    <s v="안동주류판매(주)"/>
    <s v="546483"/>
    <s v="대구/경북고객본부"/>
    <s v="546514"/>
    <s v="경북북부지사"/>
    <s v="TC00000"/>
    <s v="B2C"/>
    <s v="TC60000"/>
    <s v="Customer Incubation"/>
    <s v="KEB4000"/>
    <x v="4"/>
    <s v="KEB4K07"/>
    <s v="홈지능망부가기타"/>
    <s v="BM00142"/>
    <s v="패스콜"/>
    <x v="0"/>
    <s v="N"/>
    <s v="Y"/>
    <m/>
    <n v="2663"/>
    <n v="2420"/>
    <n v="3479"/>
    <n v="2708"/>
    <n v="2768"/>
    <n v="2957"/>
    <n v="3145"/>
    <n v="2333"/>
    <n v="2650"/>
    <n v="2884"/>
    <n v="2420"/>
    <n v="2906"/>
  </r>
  <r>
    <x v="184"/>
    <s v="안동주류판매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9300"/>
    <n v="9300"/>
    <n v="9300"/>
    <n v="9300"/>
    <n v="9300"/>
    <n v="9300"/>
    <n v="9300"/>
    <n v="9300"/>
    <n v="9300"/>
    <n v="9300"/>
    <n v="9300"/>
    <n v="9300"/>
  </r>
  <r>
    <x v="184"/>
    <s v="안동주류판매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258"/>
    <n v="1804"/>
    <n v="1736"/>
    <n v="1833"/>
    <n v="1424"/>
    <n v="897"/>
    <n v="1170"/>
    <n v="975"/>
    <n v="1521"/>
    <n v="1092"/>
    <n v="1404"/>
    <n v="1336"/>
  </r>
  <r>
    <x v="184"/>
    <s v="안동주류판매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72"/>
    <n v="362"/>
    <n v="463"/>
    <n v="87"/>
    <n v="319"/>
    <n v="29"/>
    <n v="841"/>
    <n v="0"/>
    <n v="609"/>
    <n v="0"/>
    <n v="768"/>
    <n v="551"/>
  </r>
  <r>
    <x v="184"/>
    <s v="안동주류판매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0"/>
    <n v="0"/>
    <n v="0"/>
    <n v="0"/>
    <n v="0"/>
    <n v="0"/>
    <n v="0"/>
    <n v="78"/>
  </r>
  <r>
    <x v="184"/>
    <s v="안동주류판매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4523"/>
    <n v="8888"/>
    <n v="5727"/>
    <n v="7989"/>
    <n v="6829"/>
    <n v="5449"/>
    <n v="6075"/>
    <n v="5742"/>
    <n v="8642"/>
    <n v="5435"/>
    <n v="6539"/>
    <n v="6162"/>
  </r>
  <r>
    <x v="184"/>
    <s v="안동주류판매(주)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184"/>
    <s v="안동주류판매(주)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4225"/>
    <n v="24225"/>
    <n v="24225"/>
    <n v="24225"/>
    <n v="24225"/>
    <n v="24225"/>
    <n v="24225"/>
    <n v="24225"/>
    <n v="24225"/>
    <n v="24225"/>
    <n v="24225"/>
    <n v="24225"/>
  </r>
  <r>
    <x v="185"/>
    <s v="안동하회마을관리사무소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85"/>
    <s v="안동하회마을관리사무소"/>
    <s v="546483"/>
    <s v="대구/경북고객본부"/>
    <s v="546514"/>
    <s v="경북북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85"/>
    <s v="안동하회마을관리사무소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185"/>
    <s v="안동하회마을관리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100"/>
    <n v="3100"/>
    <n v="3100"/>
    <n v="3100"/>
    <n v="3100"/>
    <n v="3100"/>
    <n v="3100"/>
    <n v="3100"/>
    <n v="3100"/>
    <n v="3100"/>
    <n v="3100"/>
    <n v="3100"/>
  </r>
  <r>
    <x v="185"/>
    <s v="안동하회마을관리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292"/>
    <n v="286"/>
    <n v="95"/>
    <n v="0"/>
    <n v="0"/>
    <n v="104"/>
    <n v="0"/>
    <n v="0"/>
    <n v="0"/>
    <n v="0"/>
    <n v="0"/>
  </r>
  <r>
    <x v="185"/>
    <s v="안동하회마을관리사무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185"/>
    <s v="안동하회마을관리사무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85"/>
    <s v="안동하회마을관리사무소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185"/>
    <s v="안동하회마을관리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185"/>
    <s v="안동하회마을관리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73950"/>
    <n v="73950"/>
    <n v="73950"/>
    <n v="73950"/>
    <n v="73950"/>
    <n v="73950"/>
    <n v="73950"/>
    <n v="73950"/>
    <n v="73950"/>
    <n v="73950"/>
    <n v="73950"/>
    <n v="73950"/>
  </r>
  <r>
    <x v="185"/>
    <s v="안동하회마을관리사무소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185"/>
    <s v="안동하회마을관리사무소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186"/>
    <s v="약목단위농협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50"/>
    <n v="0"/>
    <n v="0"/>
    <n v="50"/>
    <n v="0"/>
    <n v="0"/>
    <n v="0"/>
    <n v="0"/>
    <n v="0"/>
  </r>
  <r>
    <x v="186"/>
    <s v="약목단위농협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186"/>
    <s v="약목단위농협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5000"/>
    <n v="5000"/>
    <n v="5000"/>
    <n v="5146"/>
    <n v="5282"/>
    <n v="5000"/>
    <n v="5000"/>
    <n v="5000"/>
    <n v="5000"/>
    <n v="5000"/>
    <n v="5024"/>
    <n v="5047"/>
  </r>
  <r>
    <x v="186"/>
    <s v="약목단위농협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86"/>
    <s v="약목단위농협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0"/>
    <n v="0"/>
    <n v="0"/>
    <n v="420"/>
    <n v="0"/>
    <n v="0"/>
    <n v="0"/>
    <n v="0"/>
    <n v="0"/>
    <n v="0"/>
    <n v="0"/>
    <n v="0"/>
  </r>
  <r>
    <x v="186"/>
    <s v="약목단위농협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86"/>
    <s v="약목단위농협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6000"/>
    <n v="16000"/>
    <n v="16000"/>
    <n v="16000"/>
    <n v="16000"/>
    <n v="16000"/>
    <n v="16000"/>
    <n v="16000"/>
    <n v="16000"/>
    <n v="16000"/>
    <n v="16000"/>
    <n v="16000"/>
  </r>
  <r>
    <x v="186"/>
    <s v="약목단위농협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320"/>
    <n v="1320"/>
    <n v="1320"/>
    <n v="1320"/>
    <n v="1320"/>
    <n v="1320"/>
    <n v="1320"/>
    <n v="1320"/>
    <n v="1320"/>
    <n v="1320"/>
    <n v="1320"/>
    <n v="1320"/>
  </r>
  <r>
    <x v="186"/>
    <s v="약목단위농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6800"/>
    <n v="26800"/>
    <n v="26800"/>
    <n v="26800"/>
    <n v="26800"/>
    <n v="26800"/>
    <n v="26800"/>
    <n v="26800"/>
    <n v="26800"/>
    <n v="26800"/>
    <n v="26800"/>
    <n v="26800"/>
  </r>
  <r>
    <x v="186"/>
    <s v="약목단위농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521"/>
    <n v="2867"/>
    <n v="2184"/>
    <n v="1872"/>
    <n v="1560"/>
    <n v="1638"/>
    <n v="1599"/>
    <n v="1326"/>
    <n v="1063"/>
    <n v="1365"/>
    <n v="1755"/>
    <n v="2145"/>
  </r>
  <r>
    <x v="186"/>
    <s v="약목단위농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406"/>
    <n v="1261"/>
    <n v="2537"/>
    <n v="652"/>
    <n v="10541"/>
    <n v="638"/>
    <n v="1667"/>
    <n v="159"/>
    <n v="420"/>
    <n v="2652"/>
    <n v="1029"/>
    <n v="623"/>
  </r>
  <r>
    <x v="186"/>
    <s v="약목단위농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468"/>
    <n v="195"/>
    <n v="429"/>
    <n v="819"/>
    <n v="975"/>
    <n v="390"/>
    <n v="468"/>
    <n v="585"/>
    <n v="390"/>
    <n v="312"/>
    <n v="351"/>
    <n v="468"/>
  </r>
  <r>
    <x v="186"/>
    <s v="약목단위농협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3041"/>
    <n v="2363"/>
    <n v="3481"/>
    <n v="4099"/>
    <n v="3212"/>
    <n v="3162"/>
    <n v="3112"/>
    <n v="1408"/>
    <n v="3586"/>
    <n v="1825"/>
    <n v="2803"/>
    <n v="1874"/>
  </r>
  <r>
    <x v="186"/>
    <s v="약목단위농협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1200"/>
    <n v="11200"/>
    <n v="11200"/>
    <n v="11200"/>
    <n v="11200"/>
    <n v="11200"/>
    <n v="11200"/>
    <n v="11200"/>
    <n v="11200"/>
    <n v="11200"/>
    <n v="11200"/>
    <n v="11200"/>
  </r>
  <r>
    <x v="186"/>
    <s v="약목단위농협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86"/>
    <s v="약목단위농협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82000"/>
    <n v="82000"/>
    <n v="82000"/>
    <n v="82000"/>
    <n v="82000"/>
    <n v="82000"/>
    <n v="82000"/>
    <n v="82000"/>
    <n v="82000"/>
    <n v="82000"/>
    <n v="82000"/>
    <n v="82000"/>
  </r>
  <r>
    <x v="187"/>
    <s v="엑스켐코리아(주)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50"/>
    <n v="0"/>
    <n v="0"/>
    <n v="0"/>
    <n v="0"/>
    <n v="0"/>
    <n v="0"/>
    <n v="0"/>
    <n v="0"/>
    <n v="0"/>
    <n v="0"/>
  </r>
  <r>
    <x v="187"/>
    <s v="엑스켐코리아(주)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87"/>
    <s v="엑스켐코리아(주)"/>
    <s v="546483"/>
    <s v="대구/경북고객본부"/>
    <s v="546502"/>
    <s v="서대구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187"/>
    <s v="엑스켐코리아(주)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50"/>
    <n v="50"/>
    <n v="0"/>
    <n v="0"/>
    <n v="0"/>
    <n v="0"/>
    <n v="0"/>
    <n v="0"/>
    <n v="0"/>
    <n v="0"/>
  </r>
  <r>
    <x v="187"/>
    <s v="엑스켐코리아(주)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0185"/>
    <n v="30061"/>
    <n v="30255"/>
    <n v="30074"/>
    <n v="30086"/>
    <n v="30670"/>
    <n v="30366"/>
    <n v="30072"/>
    <n v="30183"/>
    <n v="30149"/>
    <n v="30037"/>
    <n v="30146"/>
  </r>
  <r>
    <x v="187"/>
    <s v="엑스켐코리아(주)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85000"/>
    <n v="85000"/>
    <n v="85000"/>
    <n v="85000"/>
    <n v="85000"/>
    <n v="85000"/>
    <n v="85000"/>
    <n v="85000"/>
    <n v="85000"/>
    <n v="85000"/>
    <n v="85000"/>
    <n v="85000"/>
  </r>
  <r>
    <x v="187"/>
    <s v="엑스켐코리아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87"/>
    <s v="엑스켐코리아(주)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3200"/>
    <n v="13200"/>
    <n v="13200"/>
    <n v="13200"/>
    <n v="13200"/>
    <n v="13200"/>
    <n v="13200"/>
    <n v="13200"/>
    <n v="13200"/>
    <n v="13200"/>
    <n v="13200"/>
    <n v="13200"/>
  </r>
  <r>
    <x v="187"/>
    <s v="엑스켐코리아(주)"/>
    <s v="546517"/>
    <s v="대구/경북법인고객본부"/>
    <s v="546540"/>
    <s v="경북법인고객담당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87"/>
    <s v="엑스켐코리아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4080"/>
    <n v="44080"/>
    <n v="44080"/>
    <n v="44080"/>
    <n v="44080"/>
    <n v="44080"/>
    <n v="44080"/>
    <n v="44080"/>
    <n v="44080"/>
    <n v="44080"/>
    <n v="44080"/>
    <n v="44080"/>
  </r>
  <r>
    <x v="187"/>
    <s v="엑스켐코리아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902"/>
    <n v="1776"/>
    <n v="2147"/>
    <n v="2020"/>
    <n v="2468"/>
    <n v="1914"/>
    <n v="2177"/>
    <n v="1748"/>
    <n v="1797"/>
    <n v="2927"/>
    <n v="1758"/>
    <n v="1767"/>
  </r>
  <r>
    <x v="187"/>
    <s v="엑스켐코리아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5862"/>
    <n v="23952"/>
    <n v="18833"/>
    <n v="22443"/>
    <n v="25142"/>
    <n v="18284"/>
    <n v="23895"/>
    <n v="17634"/>
    <n v="26964"/>
    <n v="27223"/>
    <n v="18625"/>
    <n v="14784"/>
  </r>
  <r>
    <x v="187"/>
    <s v="엑스켐코리아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56"/>
    <n v="78"/>
    <n v="39"/>
    <n v="39"/>
    <n v="390"/>
    <n v="39"/>
    <n v="0"/>
    <n v="78"/>
    <n v="78"/>
    <n v="39"/>
    <n v="0"/>
    <n v="117"/>
  </r>
  <r>
    <x v="187"/>
    <s v="엑스켐코리아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5640"/>
    <n v="8279"/>
    <n v="4973"/>
    <n v="7075"/>
    <n v="8395"/>
    <n v="9395"/>
    <n v="14586"/>
    <n v="11541"/>
    <n v="10236"/>
    <n v="10599"/>
    <n v="8563"/>
    <n v="9715"/>
  </r>
  <r>
    <x v="187"/>
    <s v="엑스켐코리아(주)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8400"/>
    <n v="8400"/>
    <n v="8400"/>
    <n v="8400"/>
    <n v="8400"/>
    <n v="8400"/>
    <n v="8400"/>
    <n v="8400"/>
    <n v="8400"/>
    <n v="8400"/>
    <n v="8400"/>
    <n v="8400"/>
  </r>
  <r>
    <x v="187"/>
    <s v="엑스켐코리아(주)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187"/>
    <s v="엑스켐코리아(주)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85000"/>
    <n v="185000"/>
    <n v="185000"/>
    <n v="185000"/>
    <n v="185000"/>
    <n v="185000"/>
    <n v="185000"/>
    <n v="185000"/>
    <n v="185000"/>
    <n v="185000"/>
    <n v="185000"/>
    <n v="185000"/>
  </r>
  <r>
    <x v="187"/>
    <s v="엑스켐코리아(주)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16320"/>
    <n v="16320"/>
    <n v="16320"/>
    <n v="16320"/>
    <n v="16320"/>
    <n v="16320"/>
    <n v="16320"/>
    <n v="16320"/>
    <n v="16320"/>
    <n v="16320"/>
    <n v="16068"/>
    <n v="16068"/>
  </r>
  <r>
    <x v="188"/>
    <s v="연속건설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400"/>
    <n v="10400"/>
    <n v="10400"/>
    <n v="10400"/>
    <n v="10400"/>
    <n v="10400"/>
    <n v="10400"/>
    <n v="10400"/>
    <n v="10400"/>
  </r>
  <r>
    <x v="188"/>
    <s v="연속건설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058"/>
    <n v="2312"/>
    <n v="2195"/>
    <n v="2391"/>
    <n v="1362"/>
    <n v="2028"/>
    <n v="1960"/>
    <n v="1842"/>
    <n v="1705"/>
    <n v="1695"/>
    <n v="1940"/>
    <n v="1705"/>
  </r>
  <r>
    <x v="188"/>
    <s v="연속건설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246"/>
    <n v="174"/>
    <n v="0"/>
    <n v="0"/>
    <n v="0"/>
    <n v="58"/>
    <n v="493"/>
    <n v="203"/>
    <n v="58"/>
  </r>
  <r>
    <x v="188"/>
    <s v="연속건설(주)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88"/>
    <s v="연속건설(주)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188"/>
    <s v="연속건설(주)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88"/>
    <s v="연속건설(주)"/>
    <s v="540026"/>
    <s v="영업·채널본부"/>
    <s v="540026"/>
    <s v="(자체)영업·채널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2450"/>
    <n v="2450"/>
    <n v="2450"/>
    <n v="2450"/>
    <n v="2450"/>
    <n v="2450"/>
    <n v="2450"/>
    <n v="980"/>
    <n v="980"/>
    <n v="980"/>
    <n v="0"/>
    <n v="0"/>
  </r>
  <r>
    <x v="189"/>
    <s v="영남산업(주)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070"/>
    <n v="7070"/>
    <n v="7070"/>
    <n v="7070"/>
    <n v="7070"/>
    <n v="7070"/>
    <n v="7070"/>
    <n v="7070"/>
    <n v="7070"/>
    <n v="7070"/>
    <n v="0"/>
    <n v="0"/>
  </r>
  <r>
    <x v="189"/>
    <s v="영남산업(주)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333"/>
    <n v="0"/>
    <n v="0"/>
    <n v="0"/>
    <n v="0"/>
    <n v="0"/>
  </r>
  <r>
    <x v="189"/>
    <s v="영남산업(주)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4200"/>
    <n v="14200"/>
    <n v="14200"/>
    <n v="14200"/>
    <n v="14200"/>
    <n v="14200"/>
    <n v="14200"/>
    <n v="14200"/>
    <n v="14200"/>
    <n v="14200"/>
    <n v="14200"/>
    <n v="14200"/>
  </r>
  <r>
    <x v="189"/>
    <s v="영남산업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2120"/>
    <n v="42120"/>
    <n v="42120"/>
    <n v="42120"/>
    <n v="42120"/>
    <n v="42120"/>
    <n v="42120"/>
    <n v="42120"/>
    <n v="42120"/>
    <n v="42120"/>
    <n v="42120"/>
    <n v="42120"/>
  </r>
  <r>
    <x v="189"/>
    <s v="영남산업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414"/>
    <n v="2594"/>
    <n v="1950"/>
    <n v="3247"/>
    <n v="2613"/>
    <n v="2116"/>
    <n v="2769"/>
    <n v="2379"/>
    <n v="1716"/>
    <n v="2262"/>
    <n v="1989"/>
    <n v="2379"/>
  </r>
  <r>
    <x v="189"/>
    <s v="영남산업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928"/>
    <n v="9091"/>
    <n v="2812"/>
    <n v="2202"/>
    <n v="1652"/>
    <n v="261"/>
    <n v="637"/>
    <n v="4132"/>
    <n v="1551"/>
    <n v="1840"/>
    <n v="2319"/>
    <n v="1420"/>
  </r>
  <r>
    <x v="189"/>
    <s v="영남산업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0"/>
    <n v="39"/>
    <n v="117"/>
    <n v="117"/>
    <n v="0"/>
    <n v="0"/>
    <n v="39"/>
    <n v="0"/>
  </r>
  <r>
    <x v="189"/>
    <s v="영남산업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304"/>
    <n v="1376"/>
    <n v="187"/>
    <n v="535"/>
    <n v="158"/>
    <n v="316"/>
    <n v="390"/>
    <n v="261"/>
    <n v="0"/>
    <n v="405"/>
    <n v="261"/>
    <n v="101"/>
  </r>
  <r>
    <x v="189"/>
    <s v="영남산업(주)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8400"/>
    <n v="8400"/>
    <n v="8400"/>
    <n v="8400"/>
    <n v="8400"/>
    <n v="8400"/>
    <n v="8400"/>
    <n v="8400"/>
    <n v="8400"/>
    <n v="8400"/>
    <n v="8400"/>
    <n v="8400"/>
  </r>
  <r>
    <x v="189"/>
    <s v="영남산업(주)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68850"/>
    <n v="68850"/>
    <n v="68850"/>
    <n v="68850"/>
    <n v="68850"/>
    <n v="68850"/>
    <n v="68850"/>
    <n v="68850"/>
    <n v="68850"/>
    <n v="68850"/>
    <n v="68850"/>
    <n v="68850"/>
  </r>
  <r>
    <x v="190"/>
    <s v="영농조합법인신이마켓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190"/>
    <s v="영농조합법인신이마켓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191"/>
    <s v="영양읍사무소"/>
    <s v="546483"/>
    <s v="대구/경북고객본부"/>
    <s v="546514"/>
    <s v="경북북부지사"/>
    <s v="KE00000"/>
    <s v="B2B"/>
    <s v="KE20000"/>
    <s v="Enterprise CT"/>
    <s v="KE26000"/>
    <x v="26"/>
    <s v="KE26K01"/>
    <s v="시내외전용회선"/>
    <s v="BM00285"/>
    <s v="저속도회선"/>
    <x v="0"/>
    <s v="N"/>
    <s v="Y"/>
    <m/>
    <n v="36350"/>
    <n v="36350"/>
    <n v="36350"/>
    <n v="36350"/>
    <n v="36350"/>
    <n v="36350"/>
    <n v="36350"/>
    <n v="36350"/>
    <n v="36350"/>
    <n v="36350"/>
    <n v="36350"/>
    <n v="36350"/>
  </r>
  <r>
    <x v="191"/>
    <s v="영양읍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44200"/>
    <n v="44200"/>
    <n v="44200"/>
    <n v="44200"/>
    <n v="44200"/>
    <n v="44200"/>
    <n v="44200"/>
    <n v="44200"/>
    <n v="44200"/>
    <n v="44200"/>
    <n v="44200"/>
    <n v="44200"/>
  </r>
  <r>
    <x v="192"/>
    <s v="영진기술 주식회사"/>
    <s v="546024"/>
    <s v="강남법인고객본부"/>
    <s v="546036"/>
    <s v="경기남부법인고객담당"/>
    <s v="KE00000"/>
    <s v="B2B"/>
    <s v="KEA0000"/>
    <s v="Enterprise IT"/>
    <s v="KEAI000"/>
    <x v="28"/>
    <s v="KEAIK01"/>
    <s v="공간ICT"/>
    <s v="BM00475"/>
    <s v="공간ICT솔루션"/>
    <x v="3"/>
    <s v="_"/>
    <s v="Y"/>
    <m/>
    <n v="0"/>
    <n v="0"/>
    <n v="0"/>
    <n v="0"/>
    <n v="0"/>
    <n v="0"/>
    <n v="0"/>
    <n v="0"/>
    <n v="0"/>
    <n v="0"/>
    <n v="0"/>
    <n v="494538000"/>
  </r>
  <r>
    <x v="192"/>
    <s v="영진기술 주식회사"/>
    <s v="546024"/>
    <s v="강남법인고객본부"/>
    <s v="546036"/>
    <s v="경기남부법인고객담당"/>
    <s v="KE00000"/>
    <s v="B2B"/>
    <s v="KEA0000"/>
    <s v="Enterprise IT"/>
    <s v="KEAK000"/>
    <x v="29"/>
    <s v="KEAKK01"/>
    <s v="전략IT"/>
    <s v="BM10391"/>
    <s v="전략IT"/>
    <x v="3"/>
    <s v="_"/>
    <s v="Y"/>
    <m/>
    <n v="0"/>
    <n v="0"/>
    <n v="0"/>
    <n v="0"/>
    <n v="0"/>
    <n v="0"/>
    <n v="0"/>
    <n v="0"/>
    <n v="0"/>
    <n v="0"/>
    <n v="0"/>
    <n v="0"/>
  </r>
  <r>
    <x v="192"/>
    <s v="영진기술 주식회사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35"/>
    <s v="오피스넷 슬림"/>
    <x v="0"/>
    <s v="Y"/>
    <s v="Y"/>
    <m/>
    <n v="0"/>
    <n v="0"/>
    <n v="0"/>
    <n v="0"/>
    <n v="0"/>
    <n v="56000"/>
    <n v="56000"/>
    <n v="56000"/>
    <n v="56000"/>
    <n v="56000"/>
    <n v="56000"/>
    <n v="56000"/>
  </r>
  <r>
    <x v="192"/>
    <s v="영진기술 주식회사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10036"/>
    <s v="오피스넷 고정IP"/>
    <x v="0"/>
    <s v="Y"/>
    <s v="Y"/>
    <m/>
    <n v="0"/>
    <n v="0"/>
    <n v="0"/>
    <n v="0"/>
    <n v="46580"/>
    <n v="152000"/>
    <n v="152000"/>
    <n v="152000"/>
    <n v="152000"/>
    <n v="152000"/>
    <n v="152000"/>
    <n v="152000"/>
  </r>
  <r>
    <x v="192"/>
    <s v="영진기술 주식회사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00984"/>
    <s v="오피스팩 슬림 올레"/>
    <x v="1"/>
    <s v="Y"/>
    <s v="Y"/>
    <m/>
    <n v="0"/>
    <n v="0"/>
    <n v="0"/>
    <n v="0"/>
    <n v="1924"/>
    <n v="1924"/>
    <n v="1924"/>
    <n v="1924"/>
    <n v="1924"/>
    <n v="1924"/>
    <n v="1924"/>
    <n v="1924"/>
  </r>
  <r>
    <x v="193"/>
    <s v="영진화학공업(주)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50"/>
    <n v="0"/>
    <n v="0"/>
    <n v="0"/>
    <n v="0"/>
    <n v="0"/>
    <n v="0"/>
    <n v="0"/>
    <n v="0"/>
    <n v="0"/>
  </r>
  <r>
    <x v="193"/>
    <s v="영진화학공업(주)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45613"/>
    <n v="40611"/>
    <n v="45346"/>
    <n v="51659"/>
    <n v="49531"/>
    <n v="41407"/>
    <n v="47094"/>
    <n v="42330"/>
    <n v="37218"/>
    <n v="39850"/>
    <n v="41805"/>
    <n v="36128"/>
  </r>
  <r>
    <x v="193"/>
    <s v="영진화학공업(주)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360"/>
    <n v="0"/>
    <n v="0"/>
    <n v="0"/>
    <n v="0"/>
    <n v="0"/>
    <n v="240"/>
  </r>
  <r>
    <x v="193"/>
    <s v="영진화학공업(주)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93"/>
    <s v="영진화학공업(주)"/>
    <s v="546483"/>
    <s v="대구/경북고객본부"/>
    <s v="546511"/>
    <s v="경북서부지사"/>
    <s v="TC00000"/>
    <s v="B2C"/>
    <s v="TC60000"/>
    <s v="Customer Incubation"/>
    <s v="KEB4000"/>
    <x v="4"/>
    <s v="KEB4K03"/>
    <s v="AnyFax"/>
    <s v="BM00129"/>
    <s v="AnyFax"/>
    <x v="0"/>
    <s v="N"/>
    <s v="Y"/>
    <m/>
    <n v="0"/>
    <n v="0"/>
    <n v="0"/>
    <n v="0"/>
    <n v="0"/>
    <n v="0"/>
    <n v="39"/>
    <n v="0"/>
    <n v="0"/>
    <n v="0"/>
    <n v="0"/>
    <n v="0"/>
  </r>
  <r>
    <x v="193"/>
    <s v="영진화학공업(주)"/>
    <s v="546483"/>
    <s v="대구/경북고객본부"/>
    <s v="546511"/>
    <s v="경북서부지사"/>
    <s v="TC00000"/>
    <s v="B2C"/>
    <s v="TC50000"/>
    <s v="미디어"/>
    <s v="TC52000"/>
    <x v="25"/>
    <s v="TC52K01"/>
    <s v="GTS Biz"/>
    <s v="BM00981"/>
    <s v="GTS 슬림 비즈"/>
    <x v="0"/>
    <s v="N"/>
    <s v="Y"/>
    <m/>
    <n v="41360"/>
    <n v="41360"/>
    <n v="41360"/>
    <n v="41360"/>
    <n v="41360"/>
    <n v="41360"/>
    <n v="41360"/>
    <n v="41360"/>
    <n v="41360"/>
    <n v="41360"/>
    <n v="41360"/>
    <n v="41360"/>
  </r>
  <r>
    <x v="193"/>
    <s v="영진화학공업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193"/>
    <s v="영진화학공업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78"/>
    <n v="0"/>
    <n v="88"/>
    <n v="0"/>
    <n v="39"/>
    <n v="0"/>
    <n v="78"/>
    <n v="39"/>
    <n v="39"/>
    <n v="98"/>
    <n v="39"/>
  </r>
  <r>
    <x v="193"/>
    <s v="영진화학공업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696"/>
    <n v="2088"/>
    <n v="841"/>
    <n v="594"/>
    <n v="623"/>
    <n v="768"/>
    <n v="681"/>
    <n v="733"/>
    <n v="580"/>
    <n v="696"/>
    <n v="1000"/>
    <n v="435"/>
  </r>
  <r>
    <x v="193"/>
    <s v="영진화학공업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17"/>
    <n v="273"/>
    <n v="117"/>
    <n v="234"/>
    <n v="351"/>
    <n v="312"/>
    <n v="195"/>
    <n v="117"/>
    <n v="273"/>
    <n v="195"/>
    <n v="429"/>
    <n v="390"/>
  </r>
  <r>
    <x v="193"/>
    <s v="영진화학공업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90"/>
    <n v="0"/>
    <n v="0"/>
    <n v="58"/>
    <n v="116"/>
    <n v="0"/>
    <n v="0"/>
    <n v="217"/>
    <n v="87"/>
  </r>
  <r>
    <x v="193"/>
    <s v="영진화학공업(주)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2000"/>
    <n v="52000"/>
    <n v="52000"/>
    <n v="52000"/>
    <n v="52000"/>
    <n v="52000"/>
    <n v="52000"/>
    <n v="52000"/>
    <n v="52000"/>
    <n v="52000"/>
    <n v="52000"/>
    <n v="52000"/>
  </r>
  <r>
    <x v="193"/>
    <s v="영진화학공업(주)"/>
    <s v="546483"/>
    <s v="대구/경북고객본부"/>
    <s v="546502"/>
    <s v="서대구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15459"/>
    <n v="18192"/>
    <n v="16914"/>
    <n v="15948"/>
    <n v="15157"/>
    <n v="17849"/>
    <n v="15769"/>
    <n v="14580"/>
    <n v="16391"/>
    <n v="16180"/>
    <n v="16963"/>
    <n v="17532"/>
  </r>
  <r>
    <x v="193"/>
    <s v="영진화학공업(주)"/>
    <s v="540026"/>
    <s v="영업·채널본부"/>
    <s v="540033"/>
    <s v="디지털채널담당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194"/>
    <s v="영해농협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4000"/>
    <n v="4000"/>
    <n v="4000"/>
    <n v="3200"/>
    <n v="0"/>
    <n v="0"/>
    <n v="0"/>
    <n v="0"/>
    <n v="0"/>
    <n v="0"/>
    <n v="0"/>
    <n v="0"/>
  </r>
  <r>
    <x v="194"/>
    <s v="영해농협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194"/>
    <s v="영해농협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78"/>
    <n v="0"/>
    <n v="116"/>
    <n v="0"/>
    <n v="0"/>
    <n v="0"/>
    <n v="0"/>
    <n v="0"/>
    <n v="0"/>
    <n v="0"/>
  </r>
  <r>
    <x v="194"/>
    <s v="영해농협"/>
    <s v="546483"/>
    <s v="대구/경북고객본부"/>
    <s v="546508"/>
    <s v="경북동부지사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0"/>
    <n v="145"/>
    <n v="0"/>
    <n v="0"/>
    <n v="0"/>
    <n v="130"/>
    <n v="0"/>
    <n v="0"/>
    <n v="0"/>
    <n v="0"/>
    <n v="0"/>
    <n v="449"/>
  </r>
  <r>
    <x v="194"/>
    <s v="영해농협"/>
    <s v="546483"/>
    <s v="대구/경북고객본부"/>
    <s v="546508"/>
    <s v="경북동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94"/>
    <s v="영해농협"/>
    <s v="546483"/>
    <s v="대구/경북고객본부"/>
    <s v="546508"/>
    <s v="경북동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5600"/>
    <n v="5600"/>
    <n v="5600"/>
    <n v="5440"/>
    <n v="4800"/>
    <n v="4800"/>
    <n v="4800"/>
    <n v="4800"/>
    <n v="4800"/>
    <n v="4800"/>
    <n v="4800"/>
    <n v="4800"/>
  </r>
  <r>
    <x v="194"/>
    <s v="영해농협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31100"/>
    <n v="31100"/>
    <n v="31100"/>
    <n v="32300"/>
    <n v="29100"/>
    <n v="29100"/>
    <n v="29100"/>
    <n v="29100"/>
    <n v="29100"/>
    <n v="29100"/>
    <n v="29100"/>
    <n v="29100"/>
  </r>
  <r>
    <x v="194"/>
    <s v="영해농협"/>
    <s v="546483"/>
    <s v="대구/경북고객본부"/>
    <s v="546508"/>
    <s v="경북동부지사"/>
    <s v="TC00000"/>
    <s v="B2C"/>
    <s v="TC60000"/>
    <s v="Customer Incubation"/>
    <s v="KEB4000"/>
    <x v="4"/>
    <s v="KEB4K07"/>
    <s v="홈지능망부가기타"/>
    <s v="BM00690"/>
    <s v="나우콜"/>
    <x v="0"/>
    <s v="N"/>
    <s v="Y"/>
    <m/>
    <n v="39"/>
    <n v="0"/>
    <n v="0"/>
    <n v="0"/>
    <n v="0"/>
    <n v="0"/>
    <n v="0"/>
    <n v="0"/>
    <n v="0"/>
    <n v="0"/>
    <n v="0"/>
    <n v="0"/>
  </r>
  <r>
    <x v="194"/>
    <s v="영해농협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4000"/>
    <n v="54000"/>
    <n v="54000"/>
    <n v="53500"/>
    <n v="51500"/>
    <n v="51500"/>
    <n v="51500"/>
    <n v="51500"/>
    <n v="51500"/>
    <n v="51500"/>
    <n v="51500"/>
    <n v="51500"/>
  </r>
  <r>
    <x v="194"/>
    <s v="영해농협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0"/>
    <n v="0"/>
    <n v="0"/>
    <n v="0"/>
    <n v="0"/>
    <n v="0"/>
    <n v="13637"/>
  </r>
  <r>
    <x v="194"/>
    <s v="영해농협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5772"/>
    <n v="4641"/>
    <n v="4456"/>
    <n v="5655"/>
    <n v="3764"/>
    <n v="4213"/>
    <n v="3881"/>
    <n v="4797"/>
    <n v="3744"/>
    <n v="3481"/>
    <n v="4846"/>
    <n v="4154"/>
  </r>
  <r>
    <x v="194"/>
    <s v="영해농협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638"/>
    <n v="7539"/>
    <n v="4856"/>
    <n v="8364"/>
    <n v="6045"/>
    <n v="5871"/>
    <n v="4929"/>
    <n v="7480"/>
    <n v="6669"/>
    <n v="6189"/>
    <n v="5885"/>
    <n v="4668"/>
  </r>
  <r>
    <x v="194"/>
    <s v="영해농협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273"/>
    <n v="585"/>
    <n v="195"/>
    <n v="351"/>
    <n v="234"/>
    <n v="156"/>
    <n v="156"/>
    <n v="39"/>
    <n v="351"/>
    <n v="624"/>
    <n v="273"/>
    <n v="234"/>
  </r>
  <r>
    <x v="194"/>
    <s v="영해농협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1310"/>
    <n v="9440"/>
    <n v="6612"/>
    <n v="6180"/>
    <n v="8158"/>
    <n v="6107"/>
    <n v="7101"/>
    <n v="5810"/>
    <n v="8387"/>
    <n v="12458"/>
    <n v="16983"/>
    <n v="13800"/>
  </r>
  <r>
    <x v="194"/>
    <s v="영해농협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30800"/>
    <n v="30800"/>
    <n v="30800"/>
    <n v="30240"/>
    <n v="28000"/>
    <n v="28000"/>
    <n v="28000"/>
    <n v="28000"/>
    <n v="28000"/>
    <n v="28000"/>
    <n v="28000"/>
    <n v="28000"/>
  </r>
  <r>
    <x v="194"/>
    <s v="영해농협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4000"/>
    <n v="4000"/>
    <n v="4000"/>
    <n v="3800"/>
    <n v="3000"/>
    <n v="3000"/>
    <n v="3000"/>
    <n v="3000"/>
    <n v="3000"/>
    <n v="3000"/>
    <n v="3000"/>
    <n v="3000"/>
  </r>
  <r>
    <x v="194"/>
    <s v="영해농협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49725"/>
    <n v="49725"/>
    <n v="49725"/>
    <n v="49725"/>
    <n v="49725"/>
    <n v="49725"/>
    <n v="49725"/>
    <n v="49725"/>
    <n v="49725"/>
    <n v="49725"/>
    <n v="49725"/>
    <n v="49725"/>
  </r>
  <r>
    <x v="195"/>
    <s v="예일산업(주)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50"/>
    <n v="0"/>
    <n v="0"/>
    <n v="0"/>
    <n v="0"/>
    <n v="0"/>
    <n v="0"/>
  </r>
  <r>
    <x v="195"/>
    <s v="예일산업(주)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40655"/>
    <n v="43282"/>
    <n v="42012"/>
    <n v="41824"/>
    <n v="41018"/>
    <n v="40116"/>
    <n v="41597"/>
    <n v="41245"/>
    <n v="41929"/>
    <n v="41318"/>
    <n v="40536"/>
    <n v="41630"/>
  </r>
  <r>
    <x v="195"/>
    <s v="예일산업(주)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95"/>
    <s v="예일산업(주)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95"/>
    <s v="예일산업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680"/>
    <n v="4680"/>
    <n v="4680"/>
    <n v="4680"/>
    <n v="4680"/>
    <n v="4680"/>
    <n v="4680"/>
    <n v="4680"/>
    <n v="4680"/>
    <n v="4680"/>
    <n v="4680"/>
    <n v="4680"/>
  </r>
  <r>
    <x v="195"/>
    <s v="예일산업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34"/>
    <n v="117"/>
    <n v="156"/>
    <n v="78"/>
    <n v="78"/>
    <n v="0"/>
    <n v="78"/>
    <n v="215"/>
    <n v="78"/>
    <n v="195"/>
    <n v="117"/>
    <n v="234"/>
  </r>
  <r>
    <x v="195"/>
    <s v="예일산업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74"/>
    <n v="0"/>
    <n v="261"/>
    <n v="0"/>
    <n v="203"/>
    <n v="304"/>
    <n v="0"/>
    <n v="0"/>
    <n v="0"/>
    <n v="87"/>
    <n v="319"/>
    <n v="174"/>
  </r>
  <r>
    <x v="195"/>
    <s v="예일산업(주)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47250"/>
    <n v="47250"/>
    <n v="47250"/>
    <n v="47250"/>
    <n v="47250"/>
    <n v="47250"/>
    <n v="47250"/>
    <n v="47250"/>
    <n v="47250"/>
    <n v="47250"/>
    <n v="47250"/>
    <n v="47250"/>
  </r>
  <r>
    <x v="195"/>
    <s v="예일산업(주)"/>
    <s v="546517"/>
    <s v="대구/경북법인고객본부"/>
    <s v="546540"/>
    <s v="경북법인고객담당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195"/>
    <s v="예일산업(주)"/>
    <s v="546517"/>
    <s v="대구/경북법인고객본부"/>
    <s v="546540"/>
    <s v="경북법인고객담당"/>
    <s v="KE00000"/>
    <s v="B2B"/>
    <s v="KE20000"/>
    <s v="Enterprise CT"/>
    <s v="KEC3000"/>
    <x v="18"/>
    <s v="KEC3K01"/>
    <s v="Managed서비스"/>
    <s v="BM00822"/>
    <s v="Managed네트워크"/>
    <x v="0"/>
    <s v="N"/>
    <s v="Y"/>
    <m/>
    <n v="71000"/>
    <n v="71000"/>
    <n v="71000"/>
    <n v="71000"/>
    <n v="71000"/>
    <n v="71000"/>
    <n v="71000"/>
    <n v="71000"/>
    <n v="71000"/>
    <n v="71000"/>
    <n v="71000"/>
    <n v="71000"/>
  </r>
  <r>
    <x v="195"/>
    <s v="예일산업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120"/>
    <n v="0"/>
    <n v="0"/>
    <n v="0"/>
    <n v="0"/>
    <n v="0"/>
    <n v="0"/>
    <n v="0"/>
  </r>
  <r>
    <x v="195"/>
    <s v="예일산업(주)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507"/>
    <n v="-489"/>
    <n v="-524"/>
    <n v="-537"/>
    <n v="-546"/>
    <n v="-564"/>
    <n v="-584"/>
    <n v="-596"/>
    <n v="-603"/>
    <n v="-590"/>
    <n v="-583"/>
    <n v="-594"/>
  </r>
  <r>
    <x v="195"/>
    <s v="예일산업(주)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412"/>
    <s v="5G OTT 구독"/>
    <x v="0"/>
    <s v="N"/>
    <s v="Y"/>
    <m/>
    <n v="12636"/>
    <n v="12636"/>
    <n v="12636"/>
    <n v="12636"/>
    <n v="12636"/>
    <n v="12636"/>
    <n v="12636"/>
    <n v="12636"/>
    <n v="12636"/>
    <n v="12636"/>
    <n v="12636"/>
    <n v="12636"/>
  </r>
  <r>
    <x v="195"/>
    <s v="예일산업(주)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417"/>
    <s v="5G 통화부가 기타"/>
    <x v="0"/>
    <s v="N"/>
    <s v="Y"/>
    <m/>
    <n v="0"/>
    <n v="0"/>
    <n v="0"/>
    <n v="0"/>
    <n v="0"/>
    <n v="0"/>
    <n v="0"/>
    <n v="0"/>
    <n v="0"/>
    <n v="871"/>
    <n v="1500"/>
    <n v="1500"/>
  </r>
  <r>
    <x v="195"/>
    <s v="예일산업(주)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0"/>
    <n v="0"/>
    <n v="0"/>
    <n v="0"/>
    <n v="0"/>
    <n v="0"/>
    <n v="0"/>
    <n v="0"/>
    <n v="0"/>
    <n v="0"/>
  </r>
  <r>
    <x v="195"/>
    <s v="예일산업(주)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66921.354000000007"/>
    <n v="66921.354000000007"/>
    <n v="66921.354000000007"/>
    <n v="66921.354000000007"/>
    <n v="66921.354000000007"/>
    <n v="66921.354000000007"/>
    <n v="66921.354000000007"/>
    <n v="66921.354000000007"/>
    <n v="65197.879000000001"/>
    <n v="65197.879000000001"/>
    <n v="65197.879000000001"/>
    <n v="65197.879000000001"/>
  </r>
  <r>
    <x v="195"/>
    <s v="예일산업(주)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73186.311000000002"/>
    <n v="73186.311000000002"/>
    <n v="73186.311000000002"/>
    <n v="73186.311000000002"/>
    <n v="73186.311000000002"/>
    <n v="73186.311000000002"/>
    <n v="73186.311000000002"/>
    <n v="73186.311000000002"/>
    <n v="35000"/>
    <n v="35000"/>
    <n v="35000"/>
    <n v="35000"/>
  </r>
  <r>
    <x v="195"/>
    <s v="예일산업(주)"/>
    <s v="546517"/>
    <s v="대구/경북법인고객본부"/>
    <s v="546540"/>
    <s v="경북법인고객담당"/>
    <s v="TC00000"/>
    <s v="B2C"/>
    <s v="FC10000"/>
    <s v="유선통화"/>
    <s v="FC16000"/>
    <x v="12"/>
    <s v="FC16K07"/>
    <s v="국제SMS"/>
    <s v="BM00254"/>
    <s v="국제SMS"/>
    <x v="0"/>
    <s v="N"/>
    <s v="Y"/>
    <m/>
    <n v="0"/>
    <n v="0"/>
    <n v="0"/>
    <n v="0"/>
    <n v="0"/>
    <n v="0"/>
    <n v="0"/>
    <n v="0"/>
    <n v="0"/>
    <n v="0"/>
    <n v="0"/>
    <n v="100"/>
  </r>
  <r>
    <x v="195"/>
    <s v="예일산업(주)"/>
    <s v="546517"/>
    <s v="대구/경북법인고객본부"/>
    <s v="546540"/>
    <s v="경북법인고객담당"/>
    <s v="TC00000"/>
    <s v="B2C"/>
    <s v="FC10000"/>
    <s v="유선통화"/>
    <s v="FC16000"/>
    <x v="12"/>
    <s v="FC16K01"/>
    <s v="무선국제전화"/>
    <s v="BM00276"/>
    <s v="001 KT무선국제"/>
    <x v="0"/>
    <s v="N"/>
    <s v="Y"/>
    <m/>
    <n v="0"/>
    <n v="0"/>
    <n v="0"/>
    <n v="0"/>
    <n v="0"/>
    <n v="58"/>
    <n v="0"/>
    <n v="0"/>
    <n v="0"/>
    <n v="0"/>
    <n v="0"/>
    <n v="0"/>
  </r>
  <r>
    <x v="196"/>
    <s v="예천농협"/>
    <s v="545784"/>
    <s v="강북/강원고객본부"/>
    <s v="545785"/>
    <s v="영업기획담당"/>
    <s v="KE00000"/>
    <s v="B2B"/>
    <s v="KE20000"/>
    <s v="Enterprise CT"/>
    <s v="KE54000"/>
    <x v="0"/>
    <s v="KE54K04"/>
    <s v="가게정보알림메시지"/>
    <s v="BM00544"/>
    <s v="가게정보알림메시지"/>
    <x v="0"/>
    <s v="N"/>
    <s v="Y"/>
    <m/>
    <n v="35000"/>
    <n v="35000"/>
    <n v="35000"/>
    <n v="35000"/>
    <n v="35000"/>
    <n v="35000"/>
    <n v="35000"/>
    <n v="35000"/>
    <n v="35000"/>
    <n v="35000"/>
    <n v="35000"/>
    <n v="35000"/>
  </r>
  <r>
    <x v="196"/>
    <s v="예천농협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196"/>
    <s v="예천농협"/>
    <s v="546483"/>
    <s v="대구/경북고객본부"/>
    <s v="546514"/>
    <s v="경북북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070"/>
    <n v="7070"/>
    <n v="7070"/>
    <n v="7070"/>
    <n v="7070"/>
    <n v="7070"/>
    <n v="7070"/>
    <n v="7070"/>
    <n v="7070"/>
    <n v="7070"/>
    <n v="0"/>
    <n v="0"/>
  </r>
  <r>
    <x v="196"/>
    <s v="예천농협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96"/>
    <s v="예천농협"/>
    <s v="546483"/>
    <s v="대구/경북고객본부"/>
    <s v="546505"/>
    <s v="동대구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96"/>
    <s v="예천농협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50"/>
    <n v="150"/>
    <n v="0"/>
    <n v="0"/>
    <n v="0"/>
    <n v="0"/>
    <n v="0"/>
    <n v="0"/>
  </r>
  <r>
    <x v="196"/>
    <s v="예천농협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32888"/>
    <n v="135154"/>
    <n v="135697"/>
    <n v="143965"/>
    <n v="143024"/>
    <n v="150515"/>
    <n v="149971"/>
    <n v="129970"/>
    <n v="140304"/>
    <n v="127672"/>
    <n v="128958"/>
    <n v="150340"/>
  </r>
  <r>
    <x v="196"/>
    <s v="예천농협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96"/>
    <s v="예천농협"/>
    <s v="546517"/>
    <s v="대구/경북법인고객본부"/>
    <s v="546540"/>
    <s v="경북법인고객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196"/>
    <s v="예천농협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579"/>
    <n v="1033"/>
    <n v="734"/>
    <n v="848"/>
    <n v="284"/>
    <n v="0"/>
    <n v="0"/>
    <n v="0"/>
    <n v="0"/>
    <n v="0"/>
  </r>
  <r>
    <x v="196"/>
    <s v="예천농협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0"/>
    <n v="0"/>
    <n v="87"/>
    <n v="0"/>
    <n v="0"/>
    <n v="0"/>
    <n v="0"/>
    <n v="0"/>
    <n v="0"/>
    <n v="0"/>
    <n v="0"/>
    <n v="0"/>
  </r>
  <r>
    <x v="196"/>
    <s v="예천농협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96"/>
    <s v="예천농협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32800"/>
    <n v="32800"/>
    <n v="32800"/>
    <n v="32800"/>
    <n v="32800"/>
    <n v="32800"/>
    <n v="32800"/>
    <n v="32800"/>
    <n v="32800"/>
    <n v="32800"/>
    <n v="32800"/>
    <n v="32800"/>
  </r>
  <r>
    <x v="196"/>
    <s v="예천농협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2720"/>
    <n v="2720"/>
    <n v="2720"/>
    <n v="2720"/>
    <n v="2720"/>
    <n v="2720"/>
    <n v="2720"/>
    <n v="2720"/>
    <n v="2720"/>
    <n v="2720"/>
    <n v="2720"/>
    <n v="2720"/>
  </r>
  <r>
    <x v="196"/>
    <s v="예천농협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98400"/>
    <n v="98400"/>
    <n v="98400"/>
    <n v="98400"/>
    <n v="98400"/>
    <n v="98400"/>
    <n v="98400"/>
    <n v="98400"/>
    <n v="98400"/>
    <n v="98400"/>
    <n v="98400"/>
    <n v="98400"/>
  </r>
  <r>
    <x v="196"/>
    <s v="예천농협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196"/>
    <s v="예천농협"/>
    <s v="546517"/>
    <s v="대구/경북법인고객본부"/>
    <s v="546540"/>
    <s v="경북법인고객담당"/>
    <s v="TC00000"/>
    <s v="B2C"/>
    <s v="TC50000"/>
    <s v="미디어"/>
    <s v="TC51000"/>
    <x v="16"/>
    <s v="TC51K02"/>
    <s v="GTS 일반"/>
    <s v="BM00503"/>
    <s v="이코노미"/>
    <x v="0"/>
    <s v="N"/>
    <s v="Y"/>
    <m/>
    <n v="5560"/>
    <n v="5560"/>
    <n v="5560"/>
    <n v="5560"/>
    <n v="5560"/>
    <n v="5560"/>
    <n v="5560"/>
    <n v="5560"/>
    <n v="5560"/>
    <n v="5560"/>
    <n v="5560"/>
    <n v="5560"/>
  </r>
  <r>
    <x v="196"/>
    <s v="예천농협"/>
    <s v="546517"/>
    <s v="대구/경북법인고객본부"/>
    <s v="546540"/>
    <s v="경북법인고객담당"/>
    <s v="TC00000"/>
    <s v="B2C"/>
    <s v="TC50000"/>
    <s v="미디어"/>
    <s v="TC51000"/>
    <x v="16"/>
    <s v="TC51K02"/>
    <s v="GTS 일반"/>
    <s v="BM00510"/>
    <s v="이코노미(skylife전환)"/>
    <x v="0"/>
    <s v="N"/>
    <s v="Y"/>
    <m/>
    <n v="7979"/>
    <n v="7979"/>
    <n v="7979"/>
    <n v="7979"/>
    <n v="7979"/>
    <n v="7979"/>
    <n v="7979"/>
    <n v="7979"/>
    <n v="7979"/>
    <n v="7979"/>
    <n v="7979"/>
    <n v="7979"/>
  </r>
  <r>
    <x v="196"/>
    <s v="예천농협"/>
    <s v="546517"/>
    <s v="대구/경북법인고객본부"/>
    <s v="546540"/>
    <s v="경북법인고객담당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96"/>
    <s v="예천농협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42260"/>
    <n v="42260"/>
    <n v="42260"/>
    <n v="42260"/>
    <n v="42260"/>
    <n v="42260"/>
    <n v="42260"/>
    <n v="42260"/>
    <n v="42260"/>
    <n v="42260"/>
    <n v="42260"/>
    <n v="42260"/>
  </r>
  <r>
    <x v="196"/>
    <s v="예천농협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1"/>
    <s v="N"/>
    <s v="Y"/>
    <m/>
    <n v="647"/>
    <n v="647"/>
    <n v="647"/>
    <n v="647"/>
    <n v="647"/>
    <n v="647"/>
    <n v="647"/>
    <n v="647"/>
    <n v="647"/>
    <n v="647"/>
    <n v="647"/>
    <n v="647"/>
  </r>
  <r>
    <x v="196"/>
    <s v="예천농협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196"/>
    <s v="예천농협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196"/>
    <s v="예천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34500"/>
    <n v="234500"/>
    <n v="234500"/>
    <n v="234500"/>
    <n v="234500"/>
    <n v="234500"/>
    <n v="234500"/>
    <n v="234500"/>
    <n v="234500"/>
    <n v="234500"/>
    <n v="234500"/>
    <n v="234500"/>
  </r>
  <r>
    <x v="196"/>
    <s v="예천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0"/>
    <n v="0"/>
    <n v="0"/>
    <n v="0"/>
    <n v="27274"/>
    <n v="0"/>
    <n v="13637"/>
  </r>
  <r>
    <x v="196"/>
    <s v="예천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216"/>
    <n v="35978"/>
    <n v="38523"/>
    <n v="31407"/>
    <n v="32841"/>
    <n v="30440"/>
    <n v="36185"/>
    <n v="39459"/>
    <n v="31961"/>
    <n v="31766"/>
    <n v="33941"/>
    <n v="38689"/>
  </r>
  <r>
    <x v="196"/>
    <s v="예천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8619"/>
    <n v="37797"/>
    <n v="44981"/>
    <n v="30292"/>
    <n v="31130"/>
    <n v="39287"/>
    <n v="30849"/>
    <n v="37872"/>
    <n v="55455"/>
    <n v="32207"/>
    <n v="32742"/>
    <n v="41994"/>
  </r>
  <r>
    <x v="196"/>
    <s v="예천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5343"/>
    <n v="4797"/>
    <n v="4914"/>
    <n v="5226"/>
    <n v="3822"/>
    <n v="5460"/>
    <n v="11193"/>
    <n v="6357"/>
    <n v="5343"/>
    <n v="3900"/>
    <n v="4173"/>
    <n v="4602"/>
  </r>
  <r>
    <x v="196"/>
    <s v="예천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93804"/>
    <n v="118009"/>
    <n v="105517"/>
    <n v="111504"/>
    <n v="94887"/>
    <n v="91733"/>
    <n v="88355"/>
    <n v="98340"/>
    <n v="98222"/>
    <n v="113106"/>
    <n v="125869"/>
    <n v="117685"/>
  </r>
  <r>
    <x v="196"/>
    <s v="예천농협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85900"/>
    <n v="85900"/>
    <n v="86045"/>
    <n v="86200"/>
    <n v="86200"/>
    <n v="86200"/>
    <n v="86200"/>
    <n v="86200"/>
    <n v="86200"/>
    <n v="86200"/>
    <n v="86200"/>
    <n v="86200"/>
  </r>
  <r>
    <x v="196"/>
    <s v="예천농협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1"/>
    <s v="문자메시지"/>
    <x v="0"/>
    <s v="N"/>
    <s v="Y"/>
    <m/>
    <n v="4200"/>
    <n v="4200"/>
    <n v="3232"/>
    <n v="2200"/>
    <n v="2200"/>
    <n v="2200"/>
    <n v="2200"/>
    <n v="2200"/>
    <n v="2200"/>
    <n v="2200"/>
    <n v="2200"/>
    <n v="2200"/>
  </r>
  <r>
    <x v="196"/>
    <s v="예천농협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46000"/>
    <n v="46000"/>
    <n v="46000"/>
    <n v="46000"/>
    <n v="46000"/>
    <n v="46000"/>
    <n v="46000"/>
    <n v="46000"/>
    <n v="46000"/>
    <n v="46000"/>
    <n v="46000"/>
    <n v="46000"/>
  </r>
  <r>
    <x v="196"/>
    <s v="예천농협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Y"/>
    <s v="Y"/>
    <m/>
    <n v="0"/>
    <n v="0"/>
    <n v="0"/>
    <n v="0"/>
    <n v="0"/>
    <n v="0"/>
    <n v="0"/>
    <n v="0"/>
    <n v="0"/>
    <n v="968"/>
    <n v="1000"/>
    <n v="1000"/>
  </r>
  <r>
    <x v="196"/>
    <s v="예천농협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252"/>
    <n v="463"/>
    <n v="913"/>
    <n v="333"/>
    <n v="1127"/>
    <n v="377"/>
    <n v="905"/>
    <n v="408"/>
    <n v="1723"/>
    <n v="378"/>
    <n v="304"/>
    <n v="457"/>
  </r>
  <r>
    <x v="196"/>
    <s v="예천농협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39"/>
    <n v="0"/>
    <n v="78"/>
    <n v="0"/>
    <n v="0"/>
    <n v="0"/>
    <n v="39"/>
    <n v="0"/>
    <n v="0"/>
    <n v="0"/>
    <n v="0"/>
  </r>
  <r>
    <x v="196"/>
    <s v="예천농협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196"/>
    <s v="예천농협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23100"/>
    <n v="23100"/>
    <n v="23100"/>
    <n v="23100"/>
    <n v="23100"/>
    <n v="23100"/>
    <n v="23100"/>
    <n v="23100"/>
    <n v="23100"/>
    <n v="23100"/>
    <n v="23100"/>
    <n v="23100"/>
  </r>
  <r>
    <x v="196"/>
    <s v="예천농협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856"/>
    <n v="856"/>
    <n v="856"/>
    <n v="856"/>
    <n v="856"/>
    <n v="856"/>
    <n v="856"/>
    <n v="856"/>
    <n v="856"/>
    <n v="856"/>
    <n v="856"/>
    <n v="856"/>
  </r>
  <r>
    <x v="196"/>
    <s v="예천농협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196"/>
    <s v="예천농협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59450"/>
    <n v="159450"/>
    <n v="159450"/>
    <n v="159450"/>
    <n v="159450"/>
    <n v="159450"/>
    <n v="159450"/>
    <n v="159450"/>
    <n v="159450"/>
    <n v="159450"/>
    <n v="159450"/>
    <n v="159450"/>
  </r>
  <r>
    <x v="196"/>
    <s v="예천농협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196"/>
    <s v="예천농협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0"/>
    <n v="0"/>
    <n v="0"/>
    <n v="0"/>
    <n v="962"/>
    <n v="962"/>
    <n v="962"/>
    <n v="962"/>
    <n v="962"/>
  </r>
  <r>
    <x v="196"/>
    <s v="예천농협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78031"/>
    <n v="80000"/>
    <n v="80000"/>
    <n v="80000"/>
    <n v="80000"/>
    <n v="80000"/>
    <n v="80000"/>
    <n v="80000"/>
    <n v="80000"/>
    <n v="80000"/>
    <n v="80000"/>
    <n v="80000"/>
  </r>
  <r>
    <x v="196"/>
    <s v="예천농협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0"/>
    <n v="0"/>
    <n v="0"/>
    <n v="0"/>
    <n v="12259"/>
    <n v="20000"/>
    <n v="20000"/>
    <n v="20000"/>
    <n v="20000"/>
  </r>
  <r>
    <x v="196"/>
    <s v="예천농협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82752"/>
    <n v="82752"/>
    <n v="82752"/>
    <n v="82752"/>
    <n v="82752"/>
    <n v="82752"/>
    <n v="82752"/>
    <n v="82752"/>
    <n v="82752"/>
    <n v="82752"/>
    <n v="82752"/>
    <n v="82752"/>
  </r>
  <r>
    <x v="196"/>
    <s v="예천농협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145500"/>
    <n v="145500"/>
    <n v="145500"/>
    <n v="145500"/>
    <n v="145500"/>
    <n v="145500"/>
    <n v="145500"/>
    <n v="145500"/>
    <n v="145500"/>
    <n v="145500"/>
    <n v="145500"/>
    <n v="145500"/>
  </r>
  <r>
    <x v="196"/>
    <s v="예천농협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720"/>
    <n v="2720"/>
    <n v="2720"/>
    <n v="2720"/>
    <n v="2678"/>
    <n v="2678"/>
  </r>
  <r>
    <x v="196"/>
    <s v="예천농협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96"/>
    <s v="예천농협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613"/>
    <n v="1000"/>
    <n v="1000"/>
    <n v="1000"/>
    <n v="1000"/>
  </r>
  <r>
    <x v="196"/>
    <s v="예천농협"/>
    <s v="546148"/>
    <s v="서부고객본부"/>
    <s v="546173"/>
    <s v="강서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333"/>
    <n v="0"/>
    <n v="0"/>
    <n v="0"/>
    <n v="0"/>
    <n v="0"/>
    <n v="0"/>
    <n v="0"/>
    <n v="0"/>
    <n v="0"/>
  </r>
  <r>
    <x v="197"/>
    <s v="오성상호저축은행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197"/>
    <s v="오성상호저축은행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97700"/>
    <n v="97700"/>
    <n v="97700"/>
    <n v="97700"/>
    <n v="97700"/>
    <n v="97700"/>
    <n v="97700"/>
    <n v="97700"/>
    <n v="97700"/>
    <n v="97700"/>
    <n v="97700"/>
    <n v="97700"/>
  </r>
  <r>
    <x v="197"/>
    <s v="오성상호저축은행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3"/>
    <s v="인터넷 슬림 프리미엄"/>
    <x v="0"/>
    <s v="N"/>
    <s v="Y"/>
    <m/>
    <n v="25650"/>
    <n v="25650"/>
    <n v="25650"/>
    <n v="25650"/>
    <n v="25650"/>
    <n v="25650"/>
    <n v="25650"/>
    <n v="25650"/>
    <n v="25650"/>
    <n v="25650"/>
    <n v="25650"/>
    <n v="25650"/>
  </r>
  <r>
    <x v="197"/>
    <s v="오성상호저축은행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197"/>
    <s v="오성상호저축은행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728970"/>
    <n v="728970"/>
    <n v="423273"/>
    <n v="0"/>
    <n v="0"/>
    <n v="0"/>
    <n v="0"/>
    <n v="0"/>
    <n v="0"/>
    <n v="0"/>
    <n v="0"/>
    <n v="0"/>
  </r>
  <r>
    <x v="197"/>
    <s v="오성상호저축은행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Y"/>
    <s v="Y"/>
    <m/>
    <n v="0"/>
    <n v="0"/>
    <n v="0"/>
    <n v="181950"/>
    <n v="181950"/>
    <n v="181950"/>
    <n v="181950"/>
    <n v="181950"/>
    <n v="181950"/>
    <n v="181950"/>
    <n v="181950"/>
    <n v="181950"/>
  </r>
  <r>
    <x v="198"/>
    <s v="오천농협"/>
    <s v="545784"/>
    <s v="강북/강원고객본부"/>
    <s v="545785"/>
    <s v="영업기획담당"/>
    <s v="KE00000"/>
    <s v="B2B"/>
    <s v="KE20000"/>
    <s v="Enterprise CT"/>
    <s v="KE54000"/>
    <x v="0"/>
    <s v="KE54K04"/>
    <s v="가게정보알림메시지"/>
    <s v="BM00544"/>
    <s v="가게정보알림메시지"/>
    <x v="0"/>
    <s v="N"/>
    <s v="Y"/>
    <m/>
    <n v="35000"/>
    <n v="35000"/>
    <n v="35000"/>
    <n v="35000"/>
    <n v="35000"/>
    <n v="35000"/>
    <n v="35000"/>
    <n v="35000"/>
    <n v="35000"/>
    <n v="35000"/>
    <n v="35000"/>
    <n v="35000"/>
  </r>
  <r>
    <x v="198"/>
    <s v="오천농협"/>
    <s v="546483"/>
    <s v="대구/경북고객본부"/>
    <s v="546508"/>
    <s v="경북동부지사"/>
    <s v="KE00000"/>
    <s v="B2B"/>
    <s v="KE20000"/>
    <s v="Enterprise CT"/>
    <s v="KE54000"/>
    <x v="0"/>
    <s v="KE54K04"/>
    <s v="가게정보알림메시지"/>
    <s v="BM00544"/>
    <s v="가게정보알림메시지"/>
    <x v="0"/>
    <s v="N"/>
    <s v="Y"/>
    <m/>
    <n v="-5250"/>
    <n v="-5250"/>
    <n v="-5250"/>
    <n v="-5250"/>
    <n v="-5250"/>
    <n v="-5250"/>
    <n v="-5250"/>
    <n v="-5250"/>
    <n v="-5250"/>
    <n v="-5250"/>
    <n v="-5250"/>
    <n v="-5250"/>
  </r>
  <r>
    <x v="198"/>
    <s v="오천농협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970"/>
    <n v="6880"/>
    <n v="6880"/>
    <n v="6880"/>
    <n v="6880"/>
    <n v="6880"/>
    <n v="6880"/>
    <n v="6880"/>
    <n v="6880"/>
    <n v="6880"/>
    <n v="0"/>
    <n v="0"/>
  </r>
  <r>
    <x v="198"/>
    <s v="오천농협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50"/>
    <n v="50"/>
    <n v="0"/>
    <n v="50"/>
    <n v="0"/>
    <n v="50"/>
    <n v="0"/>
    <n v="0"/>
    <n v="50"/>
    <n v="50"/>
  </r>
  <r>
    <x v="198"/>
    <s v="오천농협"/>
    <s v="546517"/>
    <s v="대구/경북법인고객본부"/>
    <s v="546540"/>
    <s v="경북법인고객담당"/>
    <s v="KE00000"/>
    <s v="B2B"/>
    <s v="KEA0000"/>
    <s v="Enterprise IT"/>
    <s v="KEB2000"/>
    <x v="3"/>
    <s v="KEB2K02"/>
    <s v="무료전화080"/>
    <s v="BM00193"/>
    <s v="무료전화080서비스"/>
    <x v="0"/>
    <s v="N"/>
    <s v="Y"/>
    <m/>
    <n v="21701"/>
    <n v="19016"/>
    <n v="19251"/>
    <n v="18246"/>
    <n v="19311"/>
    <n v="21189"/>
    <n v="19554"/>
    <n v="20075"/>
    <n v="20780"/>
    <n v="19950"/>
    <n v="34887"/>
    <n v="21658"/>
  </r>
  <r>
    <x v="198"/>
    <s v="오천농협"/>
    <s v="546517"/>
    <s v="대구/경북법인고객본부"/>
    <s v="546540"/>
    <s v="경북법인고객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24000"/>
    <n v="24000"/>
    <n v="24000"/>
    <n v="24000"/>
    <n v="24000"/>
    <n v="24000"/>
    <n v="24000"/>
    <n v="24000"/>
    <n v="24000"/>
    <n v="24000"/>
    <n v="24000"/>
    <n v="24000"/>
  </r>
  <r>
    <x v="198"/>
    <s v="오천농협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240"/>
    <n v="0"/>
    <n v="0"/>
    <n v="1407"/>
    <n v="0"/>
    <n v="0"/>
    <n v="304"/>
    <n v="101"/>
    <n v="0"/>
  </r>
  <r>
    <x v="198"/>
    <s v="오천농협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198"/>
    <s v="오천농협"/>
    <s v="546517"/>
    <s v="대구/경북법인고객본부"/>
    <s v="546540"/>
    <s v="경북법인고객담당"/>
    <s v="TC00000"/>
    <s v="B2C"/>
    <s v="TC60000"/>
    <s v="Customer Incubation"/>
    <s v="KEB4000"/>
    <x v="4"/>
    <s v="KEB4K03"/>
    <s v="AnyFax"/>
    <s v="BM00129"/>
    <s v="AnyFax"/>
    <x v="0"/>
    <s v="N"/>
    <s v="Y"/>
    <m/>
    <n v="0"/>
    <n v="0"/>
    <n v="78"/>
    <n v="0"/>
    <n v="0"/>
    <n v="0"/>
    <n v="0"/>
    <n v="39"/>
    <n v="0"/>
    <n v="0"/>
    <n v="0"/>
    <n v="0"/>
  </r>
  <r>
    <x v="198"/>
    <s v="오천농협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10800"/>
    <n v="10800"/>
    <n v="10800"/>
    <n v="10800"/>
    <n v="10800"/>
    <n v="10800"/>
    <n v="10800"/>
    <n v="10800"/>
    <n v="10800"/>
    <n v="10800"/>
    <n v="10800"/>
    <n v="10800"/>
  </r>
  <r>
    <x v="198"/>
    <s v="오천농협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2900"/>
    <n v="42900"/>
    <n v="42900"/>
    <n v="42900"/>
    <n v="42900"/>
    <n v="42900"/>
    <n v="42900"/>
    <n v="42900"/>
    <n v="42900"/>
    <n v="42900"/>
    <n v="42900"/>
    <n v="42900"/>
  </r>
  <r>
    <x v="198"/>
    <s v="오천농협"/>
    <s v="546517"/>
    <s v="대구/경북법인고객본부"/>
    <s v="546540"/>
    <s v="경북법인고객담당"/>
    <s v="TC00000"/>
    <s v="B2C"/>
    <s v="TC60000"/>
    <s v="Customer Incubation"/>
    <s v="KEB4000"/>
    <x v="4"/>
    <s v="KEB4K07"/>
    <s v="홈지능망부가기타"/>
    <s v="BM00690"/>
    <s v="나우콜"/>
    <x v="0"/>
    <s v="N"/>
    <s v="Y"/>
    <m/>
    <n v="0"/>
    <n v="0"/>
    <n v="0"/>
    <n v="0"/>
    <n v="0"/>
    <n v="0"/>
    <n v="0"/>
    <n v="0"/>
    <n v="174"/>
    <n v="0"/>
    <n v="0"/>
    <n v="0"/>
  </r>
  <r>
    <x v="198"/>
    <s v="오천농협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1521"/>
    <n v="-1467"/>
    <n v="-1572"/>
    <n v="-1611"/>
    <n v="-1638"/>
    <n v="-1692"/>
    <n v="-1752"/>
    <n v="-1788"/>
    <n v="-1809"/>
    <n v="-1770"/>
    <n v="-1749"/>
    <n v="-1782"/>
  </r>
  <r>
    <x v="198"/>
    <s v="오천농협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19582.5"/>
    <n v="19582.5"/>
    <n v="19582.5"/>
    <n v="19582.5"/>
    <n v="19582.5"/>
    <n v="19582.5"/>
    <n v="19582.5"/>
    <n v="19582.5"/>
    <n v="19582.5"/>
    <n v="19582.5"/>
    <n v="19582.5"/>
    <n v="19582.5"/>
  </r>
  <r>
    <x v="198"/>
    <s v="오천농협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7"/>
    <s v="5G 음성통화"/>
    <x v="0"/>
    <s v="N"/>
    <s v="Y"/>
    <m/>
    <n v="0"/>
    <n v="851"/>
    <n v="1116"/>
    <n v="0"/>
    <n v="0"/>
    <n v="0"/>
    <n v="0"/>
    <n v="0"/>
    <n v="0"/>
    <n v="0"/>
    <n v="0"/>
    <n v="0"/>
  </r>
  <r>
    <x v="198"/>
    <s v="오천농협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477"/>
    <s v="GENIE TV 라이브(실속형) ICOD"/>
    <x v="0"/>
    <s v="N"/>
    <s v="Y"/>
    <m/>
    <n v="14400"/>
    <n v="14400"/>
    <n v="14400"/>
    <n v="14400"/>
    <n v="14400"/>
    <n v="14400"/>
    <n v="14400"/>
    <n v="14400"/>
    <n v="14400"/>
    <n v="14400"/>
    <n v="14400"/>
    <n v="14400"/>
  </r>
  <r>
    <x v="198"/>
    <s v="오천농협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92"/>
    <s v="GTV 라이트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198"/>
    <s v="오천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75230"/>
    <n v="175230"/>
    <n v="175230"/>
    <n v="175230"/>
    <n v="175230"/>
    <n v="175230"/>
    <n v="175230"/>
    <n v="175230"/>
    <n v="175230"/>
    <n v="175230"/>
    <n v="175230"/>
    <n v="175230"/>
  </r>
  <r>
    <x v="198"/>
    <s v="오천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0"/>
    <n v="0"/>
    <n v="0"/>
    <n v="0"/>
    <n v="0"/>
    <n v="13637"/>
    <n v="0"/>
  </r>
  <r>
    <x v="198"/>
    <s v="오천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5919"/>
    <n v="6864"/>
    <n v="7001"/>
    <n v="7021"/>
    <n v="6894"/>
    <n v="5519"/>
    <n v="5335"/>
    <n v="5423"/>
    <n v="7267"/>
    <n v="4895"/>
    <n v="5461"/>
    <n v="6123"/>
  </r>
  <r>
    <x v="198"/>
    <s v="오천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7610"/>
    <n v="8674"/>
    <n v="10337"/>
    <n v="9791"/>
    <n v="8306"/>
    <n v="9529"/>
    <n v="8452"/>
    <n v="6121"/>
    <n v="14049"/>
    <n v="15538"/>
    <n v="8907"/>
    <n v="8267"/>
  </r>
  <r>
    <x v="198"/>
    <s v="오천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8"/>
    <n v="273"/>
    <n v="351"/>
    <n v="234"/>
    <n v="234"/>
    <n v="156"/>
    <n v="390"/>
    <n v="156"/>
    <n v="429"/>
    <n v="234"/>
    <n v="468"/>
    <n v="780"/>
  </r>
  <r>
    <x v="198"/>
    <s v="오천농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35304"/>
    <n v="33958"/>
    <n v="31643"/>
    <n v="29810"/>
    <n v="31087"/>
    <n v="27048"/>
    <n v="37971"/>
    <n v="34689"/>
    <n v="42806"/>
    <n v="28822"/>
    <n v="46437"/>
    <n v="44542"/>
  </r>
  <r>
    <x v="198"/>
    <s v="오천농협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61600"/>
    <n v="61600"/>
    <n v="61600"/>
    <n v="61600"/>
    <n v="61600"/>
    <n v="61600"/>
    <n v="61600"/>
    <n v="61600"/>
    <n v="61600"/>
    <n v="61600"/>
    <n v="61600"/>
    <n v="61600"/>
  </r>
  <r>
    <x v="198"/>
    <s v="오천농협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198"/>
    <s v="오천농협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3000"/>
    <n v="33000"/>
    <n v="33000"/>
    <n v="33000"/>
    <n v="33000"/>
    <n v="33000"/>
    <n v="33000"/>
    <n v="33000"/>
    <n v="33000"/>
    <n v="33000"/>
    <n v="33000"/>
    <n v="33000"/>
  </r>
  <r>
    <x v="198"/>
    <s v="오천농협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7000"/>
    <n v="27000"/>
    <n v="27000"/>
    <n v="27000"/>
    <n v="27000"/>
    <n v="27000"/>
    <n v="27000"/>
    <n v="27000"/>
    <n v="27000"/>
    <n v="27000"/>
    <n v="27000"/>
    <n v="27000"/>
  </r>
  <r>
    <x v="198"/>
    <s v="오천농협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150450"/>
    <n v="150450"/>
    <n v="150450"/>
    <n v="127499"/>
    <n v="124950"/>
    <n v="124950"/>
    <n v="124950"/>
    <n v="124950"/>
    <n v="124950"/>
    <n v="124950"/>
    <n v="124950"/>
    <n v="124950"/>
  </r>
  <r>
    <x v="198"/>
    <s v="오천농협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80000"/>
    <n v="80000"/>
    <n v="80000"/>
    <n v="80000"/>
    <n v="80000"/>
    <n v="80000"/>
    <n v="80000"/>
    <n v="80000"/>
    <n v="80000"/>
    <n v="80000"/>
    <n v="80000"/>
    <n v="80000"/>
  </r>
  <r>
    <x v="198"/>
    <s v="오천농협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199"/>
    <s v="온통신주식회사"/>
    <s v="546483"/>
    <s v="대구/경북고객본부"/>
    <s v="546514"/>
    <s v="경북북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3400"/>
    <n v="3400"/>
    <n v="3400"/>
    <n v="3400"/>
    <n v="3400"/>
    <n v="3400"/>
    <n v="3400"/>
    <n v="3400"/>
    <n v="3400"/>
    <n v="3400"/>
    <n v="3400"/>
    <n v="3400"/>
  </r>
  <r>
    <x v="199"/>
    <s v="온통신주식회사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99"/>
    <s v="온통신주식회사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400"/>
    <n v="4400"/>
    <n v="4400"/>
    <n v="4400"/>
    <n v="4400"/>
    <n v="4400"/>
    <n v="4400"/>
    <n v="4400"/>
    <n v="4400"/>
    <n v="4400"/>
    <n v="4400"/>
    <n v="4400"/>
  </r>
  <r>
    <x v="199"/>
    <s v="온통신주식회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9600"/>
    <n v="29600"/>
    <n v="29600"/>
    <n v="29600"/>
    <n v="29600"/>
    <n v="29600"/>
    <n v="29600"/>
    <n v="29600"/>
    <n v="29600"/>
    <n v="29600"/>
    <n v="29600"/>
    <n v="29600"/>
  </r>
  <r>
    <x v="199"/>
    <s v="온통신주식회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56"/>
    <n v="273"/>
    <n v="78"/>
    <n v="78"/>
    <n v="39"/>
    <n v="78"/>
    <n v="117"/>
    <n v="234"/>
    <n v="39"/>
    <n v="156"/>
    <n v="0"/>
    <n v="186"/>
  </r>
  <r>
    <x v="199"/>
    <s v="온통신주식회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070"/>
    <n v="1369"/>
    <n v="1108"/>
    <n v="592"/>
    <n v="43"/>
    <n v="0"/>
    <n v="203"/>
    <n v="58"/>
    <n v="0"/>
    <n v="0"/>
    <n v="0"/>
    <n v="145"/>
  </r>
  <r>
    <x v="199"/>
    <s v="온통신주식회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39"/>
    <n v="39"/>
    <n v="39"/>
    <n v="39"/>
    <n v="39"/>
    <n v="39"/>
    <n v="0"/>
    <n v="0"/>
    <n v="0"/>
    <n v="0"/>
    <n v="0"/>
  </r>
  <r>
    <x v="199"/>
    <s v="온통신주식회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536"/>
    <n v="260"/>
    <n v="622"/>
    <n v="1232"/>
    <n v="477"/>
    <n v="535"/>
    <n v="1000"/>
    <n v="101"/>
    <n v="0"/>
    <n v="0"/>
    <n v="0"/>
    <n v="0"/>
  </r>
  <r>
    <x v="199"/>
    <s v="온통신주식회사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1200"/>
    <n v="11200"/>
    <n v="11200"/>
    <n v="11200"/>
    <n v="11200"/>
    <n v="11200"/>
    <n v="11200"/>
    <n v="11200"/>
    <n v="11200"/>
    <n v="11200"/>
    <n v="11200"/>
    <n v="11200"/>
  </r>
  <r>
    <x v="199"/>
    <s v="온통신주식회사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199"/>
    <s v="온통신주식회사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199"/>
    <s v="온통신주식회사"/>
    <s v="546483"/>
    <s v="대구/경북고객본부"/>
    <s v="546484"/>
    <s v="영업기획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00"/>
    <s v="왜관단위농협협동조합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200"/>
    <s v="왜관단위농협협동조합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50"/>
    <n v="0"/>
    <n v="0"/>
    <n v="0"/>
    <n v="0"/>
    <n v="50"/>
    <n v="0"/>
    <n v="0"/>
    <n v="100"/>
    <n v="0"/>
    <n v="0"/>
    <n v="0"/>
  </r>
  <r>
    <x v="200"/>
    <s v="왜관단위농협협동조합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070"/>
    <n v="7070"/>
    <n v="7070"/>
    <n v="7070"/>
    <n v="7070"/>
    <n v="7070"/>
    <n v="7070"/>
    <n v="7070"/>
    <n v="7070"/>
    <n v="7070"/>
    <n v="0"/>
    <n v="0"/>
  </r>
  <r>
    <x v="200"/>
    <s v="왜관단위농협협동조합"/>
    <s v="546483"/>
    <s v="대구/경북고객본부"/>
    <s v="546511"/>
    <s v="경북서부지사"/>
    <s v="KE00000"/>
    <s v="B2B"/>
    <s v="KE20000"/>
    <s v="Enterprise CT"/>
    <s v="KE26000"/>
    <x v="26"/>
    <s v="KE26K01"/>
    <s v="시내외전용회선"/>
    <s v="BM00285"/>
    <s v="저속도회선"/>
    <x v="0"/>
    <s v="N"/>
    <s v="Y"/>
    <m/>
    <n v="113100"/>
    <n v="113100"/>
    <n v="113100"/>
    <n v="113100"/>
    <n v="113100"/>
    <n v="113100"/>
    <n v="113100"/>
    <n v="113100"/>
    <n v="113100"/>
    <n v="113100"/>
    <n v="113100"/>
    <n v="113100"/>
  </r>
  <r>
    <x v="200"/>
    <s v="왜관단위농협협동조합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420"/>
    <n v="0"/>
    <n v="0"/>
    <n v="0"/>
    <n v="0"/>
    <n v="0"/>
  </r>
  <r>
    <x v="200"/>
    <s v="왜관단위농협협동조합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188"/>
    <n v="0"/>
    <n v="0"/>
    <n v="0"/>
    <n v="0"/>
    <n v="0"/>
    <n v="0"/>
    <n v="0"/>
    <n v="0"/>
    <n v="0"/>
    <n v="0"/>
    <n v="0"/>
  </r>
  <r>
    <x v="200"/>
    <s v="왜관단위농협협동조합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00"/>
    <s v="왜관단위농협협동조합"/>
    <s v="546483"/>
    <s v="대구/경북고객본부"/>
    <s v="546511"/>
    <s v="경북서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9600"/>
    <n v="9600"/>
    <n v="9600"/>
    <n v="9600"/>
    <n v="9600"/>
    <n v="9600"/>
    <n v="9600"/>
    <n v="9600"/>
    <n v="9600"/>
    <n v="9600"/>
    <n v="9600"/>
    <n v="9600"/>
  </r>
  <r>
    <x v="200"/>
    <s v="왜관단위농협협동조합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2000"/>
    <n v="42000"/>
    <n v="42000"/>
    <n v="42000"/>
    <n v="42000"/>
    <n v="42000"/>
    <n v="42000"/>
    <n v="42000"/>
    <n v="42000"/>
    <n v="42000"/>
    <n v="42000"/>
    <n v="42000"/>
  </r>
  <r>
    <x v="200"/>
    <s v="왜관단위농협협동조합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200"/>
    <s v="왜관단위농협협동조합"/>
    <s v="546483"/>
    <s v="대구/경북고객본부"/>
    <s v="546511"/>
    <s v="경북서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00"/>
    <s v="왜관단위농협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14000"/>
    <n v="114000"/>
    <n v="114000"/>
    <n v="114000"/>
    <n v="114000"/>
    <n v="114000"/>
    <n v="114000"/>
    <n v="114000"/>
    <n v="114000"/>
    <n v="114000"/>
    <n v="114000"/>
    <n v="114000"/>
  </r>
  <r>
    <x v="200"/>
    <s v="왜관단위농협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596"/>
    <n v="11798"/>
    <n v="8629"/>
    <n v="8278"/>
    <n v="9243"/>
    <n v="9604"/>
    <n v="9146"/>
    <n v="6318"/>
    <n v="6055"/>
    <n v="4758"/>
    <n v="5665"/>
    <n v="6884"/>
  </r>
  <r>
    <x v="200"/>
    <s v="왜관단위농협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0881"/>
    <n v="3546"/>
    <n v="6570"/>
    <n v="8480"/>
    <n v="3156"/>
    <n v="3504"/>
    <n v="2971"/>
    <n v="1623"/>
    <n v="3638"/>
    <n v="2360"/>
    <n v="3217"/>
    <n v="6800"/>
  </r>
  <r>
    <x v="200"/>
    <s v="왜관단위농협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6630"/>
    <n v="5928"/>
    <n v="6747"/>
    <n v="5889"/>
    <n v="8034"/>
    <n v="6006"/>
    <n v="5187"/>
    <n v="4758"/>
    <n v="5499"/>
    <n v="4563"/>
    <n v="6396"/>
    <n v="5850"/>
  </r>
  <r>
    <x v="200"/>
    <s v="왜관단위농협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6966"/>
    <n v="20855"/>
    <n v="21873"/>
    <n v="12922"/>
    <n v="18431"/>
    <n v="19276"/>
    <n v="13117"/>
    <n v="6870"/>
    <n v="7936"/>
    <n v="10902"/>
    <n v="5673"/>
    <n v="4916"/>
  </r>
  <r>
    <x v="200"/>
    <s v="왜관단위농협협동조합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200"/>
    <s v="왜관단위농협협동조합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00"/>
    <s v="왜관단위농협협동조합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200"/>
    <s v="왜관단위농협협동조합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57000"/>
    <n v="57000"/>
    <n v="57000"/>
    <n v="57000"/>
    <n v="57000"/>
    <n v="57000"/>
    <n v="57000"/>
    <n v="57000"/>
    <n v="57000"/>
    <n v="57000"/>
    <n v="57000"/>
    <n v="57000"/>
  </r>
  <r>
    <x v="200"/>
    <s v="왜관단위농협협동조합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1497"/>
    <n v="1497"/>
    <n v="1497"/>
    <n v="1497"/>
    <n v="1497"/>
    <n v="1497"/>
    <n v="1497"/>
    <n v="1497"/>
    <n v="1497"/>
    <n v="1497"/>
    <n v="1497"/>
    <n v="1497"/>
  </r>
  <r>
    <x v="200"/>
    <s v="왜관단위농협협동조합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200"/>
    <s v="왜관단위농협협동조합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00"/>
    <s v="왜관단위농협협동조합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00"/>
    <s v="왜관단위농협협동조합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00"/>
    <s v="왜관단위농협협동조합"/>
    <s v="546483"/>
    <s v="대구/경북고객본부"/>
    <s v="546505"/>
    <s v="동대구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00"/>
    <s v="왜관단위농협협동조합"/>
    <s v="546483"/>
    <s v="대구/경북고객본부"/>
    <s v="546505"/>
    <s v="동대구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-2400"/>
    <n v="-2400"/>
    <n v="-2400"/>
    <n v="-2400"/>
    <n v="-2400"/>
    <n v="-2400"/>
    <n v="-2400"/>
    <n v="-2400"/>
    <n v="-2400"/>
    <n v="-2400"/>
    <n v="-2400"/>
    <n v="-2400"/>
  </r>
  <r>
    <x v="200"/>
    <s v="왜관단위농협협동조합"/>
    <s v="546483"/>
    <s v="대구/경북고객본부"/>
    <s v="546484"/>
    <s v="영업기획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00"/>
    <s v="왜관단위농협협동조합"/>
    <s v="546483"/>
    <s v="대구/경북고객본부"/>
    <s v="546484"/>
    <s v="영업기획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-2400"/>
    <n v="-2400"/>
    <n v="-2400"/>
    <n v="-2400"/>
    <n v="-2400"/>
    <n v="-2400"/>
    <n v="-2400"/>
    <n v="-2400"/>
    <n v="-2400"/>
    <n v="-2400"/>
    <n v="-2400"/>
    <n v="-2400"/>
  </r>
  <r>
    <x v="201"/>
    <s v="외동단위농업협동조합"/>
    <s v="545834"/>
    <s v="강북/강원법인고객본부"/>
    <s v="545851"/>
    <s v="북부법인고객1담당"/>
    <s v="KE00000"/>
    <s v="B2B"/>
    <s v="KE20000"/>
    <s v="Enterprise CT"/>
    <s v="KEA5000"/>
    <x v="19"/>
    <s v="KEA5K04"/>
    <s v="IoT원격관제"/>
    <s v="BM01050"/>
    <s v="IoT원격관제LTE"/>
    <x v="0"/>
    <s v="N"/>
    <s v="Y"/>
    <m/>
    <n v="7500"/>
    <n v="7500"/>
    <n v="7500"/>
    <n v="7500"/>
    <n v="7500"/>
    <n v="7500"/>
    <n v="7500"/>
    <n v="7500"/>
    <n v="7500"/>
    <n v="7500"/>
    <n v="7500"/>
    <n v="7500"/>
  </r>
  <r>
    <x v="201"/>
    <s v="외동단위농업협동조합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201"/>
    <s v="외동단위농업협동조합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100"/>
    <n v="50"/>
    <n v="0"/>
    <n v="0"/>
    <n v="0"/>
    <n v="0"/>
    <n v="0"/>
    <n v="0"/>
    <n v="100"/>
    <n v="0"/>
  </r>
  <r>
    <x v="201"/>
    <s v="외동단위농업협동조합"/>
    <s v="546517"/>
    <s v="대구/경북법인고객본부"/>
    <s v="546540"/>
    <s v="경북법인고객담당"/>
    <s v="KE00000"/>
    <s v="B2B"/>
    <s v="KE20000"/>
    <s v="Enterprise CT"/>
    <s v="KE26000"/>
    <x v="26"/>
    <s v="KE26K01"/>
    <s v="시내외전용회선"/>
    <s v="BM00285"/>
    <s v="저속도회선"/>
    <x v="0"/>
    <s v="N"/>
    <s v="Y"/>
    <m/>
    <n v="75400"/>
    <n v="75400"/>
    <n v="75400"/>
    <n v="75400"/>
    <n v="75400"/>
    <n v="75400"/>
    <n v="75400"/>
    <n v="75400"/>
    <n v="75400"/>
    <n v="75400"/>
    <n v="75400"/>
    <n v="75400"/>
  </r>
  <r>
    <x v="201"/>
    <s v="외동단위농업협동조합"/>
    <s v="546517"/>
    <s v="대구/경북법인고객본부"/>
    <s v="546540"/>
    <s v="경북법인고객담당"/>
    <s v="KE00000"/>
    <s v="B2B"/>
    <s v="KEA0000"/>
    <s v="Enterprise IT"/>
    <s v="KEB2000"/>
    <x v="3"/>
    <s v="KEB2K02"/>
    <s v="무료전화080"/>
    <s v="BM00193"/>
    <s v="무료전화080서비스"/>
    <x v="0"/>
    <s v="N"/>
    <s v="Y"/>
    <m/>
    <n v="14281"/>
    <n v="14109"/>
    <n v="13343"/>
    <n v="10516"/>
    <n v="14951"/>
    <n v="12108"/>
    <n v="15367"/>
    <n v="13232"/>
    <n v="12311"/>
    <n v="12392"/>
    <n v="10858"/>
    <n v="13048"/>
  </r>
  <r>
    <x v="201"/>
    <s v="외동단위농업협동조합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1053"/>
    <n v="769"/>
    <n v="507"/>
    <n v="468"/>
    <n v="563"/>
    <n v="0"/>
    <n v="0"/>
    <n v="0"/>
    <n v="0"/>
    <n v="0"/>
  </r>
  <r>
    <x v="201"/>
    <s v="외동단위농업협동조합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01"/>
    <s v="외동단위농업협동조합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6400"/>
    <n v="6400"/>
    <n v="6400"/>
    <n v="6400"/>
    <n v="6400"/>
    <n v="6400"/>
    <n v="6400"/>
    <n v="6400"/>
    <n v="6400"/>
    <n v="6400"/>
    <n v="6400"/>
    <n v="6400"/>
  </r>
  <r>
    <x v="201"/>
    <s v="외동단위농업협동조합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201"/>
    <s v="외동단위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34380"/>
    <n v="134380"/>
    <n v="134380"/>
    <n v="134380"/>
    <n v="134380"/>
    <n v="134380"/>
    <n v="134380"/>
    <n v="134380"/>
    <n v="134380"/>
    <n v="134380"/>
    <n v="134380"/>
    <n v="134380"/>
  </r>
  <r>
    <x v="201"/>
    <s v="외동단위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3933"/>
    <n v="14352"/>
    <n v="15883"/>
    <n v="15639"/>
    <n v="15405"/>
    <n v="17745"/>
    <n v="18691"/>
    <n v="13806"/>
    <n v="15337"/>
    <n v="12500"/>
    <n v="17161"/>
    <n v="20632"/>
  </r>
  <r>
    <x v="201"/>
    <s v="외동단위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5856"/>
    <n v="7841"/>
    <n v="10496"/>
    <n v="8856"/>
    <n v="11639"/>
    <n v="11468"/>
    <n v="14164"/>
    <n v="9190"/>
    <n v="18891"/>
    <n v="8233"/>
    <n v="9611"/>
    <n v="8597"/>
  </r>
  <r>
    <x v="201"/>
    <s v="외동단위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287"/>
    <n v="1521"/>
    <n v="1404"/>
    <n v="897"/>
    <n v="1326"/>
    <n v="1599"/>
    <n v="1560"/>
    <n v="741"/>
    <n v="1833"/>
    <n v="897"/>
    <n v="780"/>
    <n v="1326"/>
  </r>
  <r>
    <x v="201"/>
    <s v="외동단위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24524"/>
    <n v="24499"/>
    <n v="28262"/>
    <n v="27265"/>
    <n v="36928"/>
    <n v="42588"/>
    <n v="26355"/>
    <n v="24328"/>
    <n v="40063"/>
    <n v="34217"/>
    <n v="37633"/>
    <n v="32661"/>
  </r>
  <r>
    <x v="201"/>
    <s v="외동단위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9600"/>
    <n v="19600"/>
    <n v="19600"/>
    <n v="19600"/>
    <n v="19600"/>
    <n v="19600"/>
    <n v="19600"/>
    <n v="19600"/>
    <n v="19600"/>
    <n v="19600"/>
    <n v="19600"/>
    <n v="19600"/>
  </r>
  <r>
    <x v="201"/>
    <s v="외동단위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Y"/>
    <s v="Y"/>
    <m/>
    <n v="0"/>
    <n v="0"/>
    <n v="0"/>
    <n v="0"/>
    <n v="0"/>
    <n v="0"/>
    <n v="0"/>
    <n v="0"/>
    <n v="1213"/>
    <n v="2800"/>
    <n v="5599"/>
    <n v="11200"/>
  </r>
  <r>
    <x v="201"/>
    <s v="외동단위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201"/>
    <s v="외동단위농업협동조합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2000"/>
    <n v="32000"/>
    <n v="32000"/>
    <n v="32000"/>
    <n v="32000"/>
    <n v="32000"/>
    <n v="32000"/>
    <n v="32000"/>
    <n v="32000"/>
    <n v="32000"/>
    <n v="32000"/>
    <n v="32000"/>
  </r>
  <r>
    <x v="201"/>
    <s v="외동단위농업협동조합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01"/>
    <s v="외동단위농업협동조합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1"/>
    <s v="N"/>
    <s v="Y"/>
    <m/>
    <n v="0"/>
    <n v="0"/>
    <n v="13637"/>
    <n v="0"/>
    <n v="0"/>
    <n v="0"/>
    <n v="0"/>
    <n v="0"/>
    <n v="0"/>
    <n v="0"/>
    <n v="0"/>
    <n v="0"/>
  </r>
  <r>
    <x v="201"/>
    <s v="외동단위농업협동조합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0655"/>
    <n v="20655"/>
    <n v="20655"/>
    <n v="20655"/>
    <n v="20655"/>
    <n v="20655"/>
    <n v="20655"/>
    <n v="20655"/>
    <n v="20655"/>
    <n v="20655"/>
    <n v="20655"/>
    <n v="20655"/>
  </r>
  <r>
    <x v="201"/>
    <s v="외동단위농업협동조합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02"/>
    <s v="우영산업(주)경주공장"/>
    <s v="545834"/>
    <s v="강북/강원법인고객본부"/>
    <s v="545851"/>
    <s v="북부법인고객1담당"/>
    <s v="KE00000"/>
    <s v="B2B"/>
    <s v="KE20000"/>
    <s v="Enterprise CT"/>
    <s v="KEA5000"/>
    <x v="19"/>
    <s v="KEA5K04"/>
    <s v="IoT원격관제"/>
    <s v="BM01050"/>
    <s v="IoT원격관제LTE"/>
    <x v="0"/>
    <s v="N"/>
    <s v="Y"/>
    <m/>
    <n v="13500"/>
    <n v="13500"/>
    <n v="13500"/>
    <n v="13500"/>
    <n v="13500"/>
    <n v="13500"/>
    <n v="13500"/>
    <n v="13500"/>
    <n v="13500"/>
    <n v="13500"/>
    <n v="13500"/>
    <n v="13500"/>
  </r>
  <r>
    <x v="202"/>
    <s v="우영산업(주)경주공장"/>
    <s v="545834"/>
    <s v="강북/강원법인고객본부"/>
    <s v="545851"/>
    <s v="북부법인고객1담당"/>
    <s v="KE00000"/>
    <s v="B2B"/>
    <s v="KE20000"/>
    <s v="Enterprise CT"/>
    <s v="KEA5000"/>
    <x v="19"/>
    <s v="KEA5K04"/>
    <s v="IoT원격관제"/>
    <s v="BM01050"/>
    <s v="IoT원격관제LTE"/>
    <x v="0"/>
    <s v="Y"/>
    <s v="Y"/>
    <m/>
    <n v="0"/>
    <n v="0"/>
    <n v="0"/>
    <n v="0"/>
    <n v="0"/>
    <n v="0"/>
    <n v="0"/>
    <n v="0"/>
    <n v="9000"/>
    <n v="13500"/>
    <n v="13500"/>
    <n v="13500"/>
  </r>
  <r>
    <x v="202"/>
    <s v="우영산업(주)경주공장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070"/>
    <n v="7070"/>
    <n v="7070"/>
    <n v="7070"/>
    <n v="7070"/>
    <n v="7070"/>
    <n v="7070"/>
    <n v="7070"/>
    <n v="7070"/>
    <n v="7070"/>
    <n v="0"/>
    <n v="0"/>
  </r>
  <r>
    <x v="202"/>
    <s v="우영산업(주)경주공장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2759"/>
    <n v="2431"/>
    <n v="1957"/>
    <n v="3186"/>
    <n v="1289"/>
    <n v="2950"/>
    <n v="1570"/>
    <n v="1490"/>
    <n v="1105"/>
    <n v="638"/>
    <n v="1305"/>
    <n v="1638"/>
  </r>
  <r>
    <x v="202"/>
    <s v="우영산업(주)경주공장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02"/>
    <s v="우영산업(주)경주공장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202"/>
    <s v="우영산업(주)경주공장"/>
    <s v="546483"/>
    <s v="대구/경북고객본부"/>
    <s v="546508"/>
    <s v="경북동부지사"/>
    <s v="TC00000"/>
    <s v="B2C"/>
    <s v="TC60000"/>
    <s v="Customer Incubation"/>
    <s v="KEB4000"/>
    <x v="4"/>
    <s v="KEB4K07"/>
    <s v="홈지능망부가기타"/>
    <s v="BM00142"/>
    <s v="패스콜"/>
    <x v="0"/>
    <s v="N"/>
    <s v="Y"/>
    <m/>
    <n v="1014"/>
    <n v="1217"/>
    <n v="1072"/>
    <n v="1000"/>
    <n v="1159"/>
    <n v="1000"/>
    <n v="1000"/>
    <n v="1000"/>
    <n v="1058"/>
    <n v="1000"/>
    <n v="1000"/>
    <n v="1000"/>
  </r>
  <r>
    <x v="202"/>
    <s v="우영산업(주)경주공장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7400"/>
    <n v="47400"/>
    <n v="47400"/>
    <n v="47400"/>
    <n v="47400"/>
    <n v="47400"/>
    <n v="47400"/>
    <n v="47400"/>
    <n v="47400"/>
    <n v="47400"/>
    <n v="47400"/>
    <n v="47400"/>
  </r>
  <r>
    <x v="202"/>
    <s v="우영산업(주)경주공장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56365"/>
    <n v="0"/>
    <n v="0"/>
    <n v="0"/>
    <n v="0"/>
    <n v="0"/>
    <n v="0"/>
    <n v="0"/>
    <n v="0"/>
    <n v="0"/>
  </r>
  <r>
    <x v="202"/>
    <s v="우영산업(주)경주공장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092"/>
    <n v="780"/>
    <n v="897"/>
    <n v="897"/>
    <n v="897"/>
    <n v="936"/>
    <n v="1092"/>
    <n v="702"/>
    <n v="858"/>
    <n v="507"/>
    <n v="585"/>
    <n v="507"/>
  </r>
  <r>
    <x v="202"/>
    <s v="우영산업(주)경주공장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406"/>
    <n v="652"/>
    <n v="768"/>
    <n v="420"/>
    <n v="1058"/>
    <n v="1261"/>
    <n v="1290"/>
    <n v="1406"/>
    <n v="928"/>
    <n v="420"/>
    <n v="797"/>
    <n v="174"/>
  </r>
  <r>
    <x v="202"/>
    <s v="우영산업(주)경주공장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585"/>
    <n v="858"/>
    <n v="858"/>
    <n v="507"/>
    <n v="741"/>
    <n v="741"/>
    <n v="1014"/>
    <n v="1014"/>
    <n v="1014"/>
    <n v="585"/>
    <n v="624"/>
    <n v="624"/>
  </r>
  <r>
    <x v="202"/>
    <s v="우영산업(주)경주공장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72"/>
    <n v="0"/>
    <n v="95"/>
    <n v="0"/>
    <n v="0"/>
    <n v="0"/>
    <n v="0"/>
    <n v="0"/>
    <n v="0"/>
    <n v="0"/>
  </r>
  <r>
    <x v="202"/>
    <s v="우영산업(주)경주공장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02"/>
    <s v="우영산업(주)경주공장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18572"/>
    <n v="0"/>
    <n v="0"/>
    <n v="0"/>
    <n v="0"/>
    <n v="0"/>
    <n v="0"/>
    <n v="0"/>
    <n v="0"/>
    <n v="0"/>
    <n v="0"/>
  </r>
  <r>
    <x v="202"/>
    <s v="우영산업(주)경주공장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5500"/>
    <n v="25500"/>
    <n v="25500"/>
    <n v="25500"/>
    <n v="25500"/>
    <n v="25500"/>
    <n v="25500"/>
    <n v="25500"/>
    <n v="25500"/>
    <n v="25500"/>
    <n v="25500"/>
    <n v="25500"/>
  </r>
  <r>
    <x v="202"/>
    <s v="우영산업(주)경주공장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906"/>
    <s v="인터넷 슬림 올레"/>
    <x v="1"/>
    <s v="N"/>
    <s v="Y"/>
    <m/>
    <n v="0"/>
    <n v="0"/>
    <n v="0"/>
    <n v="0"/>
    <n v="0"/>
    <n v="0"/>
    <n v="0"/>
    <n v="0"/>
    <n v="0"/>
    <n v="0"/>
    <n v="0"/>
    <n v="0"/>
  </r>
  <r>
    <x v="202"/>
    <s v="우영산업(주)경주공장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02"/>
    <s v="우영산업(주)경주공장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720"/>
    <n v="2720"/>
    <n v="2720"/>
    <n v="2720"/>
    <n v="2678"/>
    <n v="2678"/>
  </r>
  <r>
    <x v="202"/>
    <s v="우영산업(주)경주공장"/>
    <s v="540026"/>
    <s v="영업·채널본부"/>
    <s v="540026"/>
    <s v="(자체)영업·채널본부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29"/>
    <n v="0"/>
    <n v="0"/>
    <n v="0"/>
    <n v="0"/>
    <n v="0"/>
    <n v="0"/>
    <n v="0"/>
    <n v="0"/>
  </r>
  <r>
    <x v="203"/>
    <s v="우정산업(주)"/>
    <s v="545784"/>
    <s v="강북/강원고객본부"/>
    <s v="545828"/>
    <s v="강릉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31798"/>
    <n v="27946"/>
    <n v="25635"/>
    <n v="20671"/>
    <n v="21808"/>
    <n v="26961"/>
    <n v="54328"/>
    <n v="27604"/>
    <n v="31167"/>
    <n v="19379"/>
    <n v="22492"/>
    <n v="20341"/>
  </r>
  <r>
    <x v="203"/>
    <s v="우정산업(주)"/>
    <s v="545784"/>
    <s v="강북/강원고객본부"/>
    <s v="545828"/>
    <s v="강릉지사"/>
    <s v="KE00000"/>
    <s v="B2B"/>
    <s v="KE20000"/>
    <s v="Enterprise CT"/>
    <s v="KE52000"/>
    <x v="2"/>
    <s v="KE52K02"/>
    <s v="IP-Centrex"/>
    <s v="BM00205"/>
    <s v="기업인터넷전화Centrex"/>
    <x v="0"/>
    <s v="Y"/>
    <s v="Y"/>
    <m/>
    <n v="518"/>
    <n v="3421"/>
    <n v="14631"/>
    <n v="10400"/>
    <n v="5309"/>
    <n v="7220"/>
    <n v="7274"/>
    <n v="6456"/>
    <n v="2357"/>
    <n v="2357"/>
    <n v="2357"/>
    <n v="2357"/>
  </r>
  <r>
    <x v="203"/>
    <s v="우정산업(주)"/>
    <s v="545784"/>
    <s v="강북/강원고객본부"/>
    <s v="545828"/>
    <s v="강릉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03"/>
    <s v="우정산업(주)"/>
    <s v="545784"/>
    <s v="강북/강원고객본부"/>
    <s v="545828"/>
    <s v="강릉지사"/>
    <s v="TC00000"/>
    <s v="B2C"/>
    <s v="FC10000"/>
    <s v="유선통화"/>
    <s v="FC11000"/>
    <x v="8"/>
    <s v="FC11K01"/>
    <s v="기본요금제"/>
    <s v="BM00108"/>
    <s v="무제한시외통화"/>
    <x v="0"/>
    <s v="N"/>
    <s v="Y"/>
    <m/>
    <n v="78"/>
    <n v="156"/>
    <n v="156"/>
    <n v="273"/>
    <n v="273"/>
    <n v="156"/>
    <n v="624"/>
    <n v="351"/>
    <n v="273"/>
    <n v="195"/>
    <n v="78"/>
    <n v="312"/>
  </r>
  <r>
    <x v="203"/>
    <s v="우정산업(주)"/>
    <s v="545784"/>
    <s v="강북/강원고객본부"/>
    <s v="545828"/>
    <s v="강릉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7600"/>
    <n v="3600"/>
    <n v="3600"/>
    <n v="3600"/>
    <n v="3600"/>
    <n v="3600"/>
    <n v="3600"/>
    <n v="3600"/>
    <n v="3600"/>
    <n v="3600"/>
    <n v="3600"/>
    <n v="3600"/>
  </r>
  <r>
    <x v="203"/>
    <s v="우정산업(주)"/>
    <s v="545784"/>
    <s v="강북/강원고객본부"/>
    <s v="545828"/>
    <s v="강릉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29091"/>
    <n v="0"/>
    <n v="0"/>
    <n v="0"/>
    <n v="0"/>
    <n v="0"/>
    <n v="0"/>
    <n v="0"/>
    <n v="0"/>
    <n v="0"/>
    <n v="0"/>
    <n v="0"/>
  </r>
  <r>
    <x v="203"/>
    <s v="우정산업(주)"/>
    <s v="545784"/>
    <s v="강북/강원고객본부"/>
    <s v="545828"/>
    <s v="강릉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539"/>
    <n v="2939"/>
    <n v="2890"/>
    <n v="2812"/>
    <n v="2890"/>
    <n v="2666"/>
    <n v="2822"/>
    <n v="2588"/>
    <n v="2910"/>
    <n v="2617"/>
    <n v="2686"/>
    <n v="2715"/>
  </r>
  <r>
    <x v="203"/>
    <s v="우정산업(주)"/>
    <s v="545784"/>
    <s v="강북/강원고객본부"/>
    <s v="545828"/>
    <s v="강릉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62"/>
    <n v="261"/>
    <n v="290"/>
    <n v="188"/>
    <n v="333"/>
    <n v="391"/>
    <n v="0"/>
    <n v="145"/>
    <n v="116"/>
    <n v="0"/>
    <n v="159"/>
    <n v="246"/>
  </r>
  <r>
    <x v="203"/>
    <s v="우정산업(주)"/>
    <s v="545784"/>
    <s v="강북/강원고객본부"/>
    <s v="545828"/>
    <s v="강릉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0"/>
    <n v="0"/>
    <n v="39"/>
    <n v="0"/>
    <n v="0"/>
    <n v="0"/>
    <n v="0"/>
    <n v="0"/>
  </r>
  <r>
    <x v="203"/>
    <s v="우정산업(주)"/>
    <s v="545784"/>
    <s v="강북/강원고객본부"/>
    <s v="545828"/>
    <s v="강릉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29626"/>
    <n v="32000"/>
    <n v="32000"/>
    <n v="32000"/>
    <n v="32000"/>
    <n v="32000"/>
    <n v="32000"/>
    <n v="32000"/>
    <n v="32000"/>
    <n v="32000"/>
    <n v="32000"/>
    <n v="32000"/>
  </r>
  <r>
    <x v="203"/>
    <s v="우정산업(주)"/>
    <s v="545784"/>
    <s v="강북/강원고객본부"/>
    <s v="545828"/>
    <s v="강릉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203"/>
    <s v="우정산업(주)"/>
    <s v="545784"/>
    <s v="강북/강원고객본부"/>
    <s v="545828"/>
    <s v="강릉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50000"/>
    <n v="0"/>
    <n v="0"/>
    <n v="0"/>
    <n v="0"/>
    <n v="0"/>
    <n v="0"/>
    <n v="0"/>
    <n v="0"/>
    <n v="0"/>
    <n v="0"/>
    <n v="0"/>
  </r>
  <r>
    <x v="203"/>
    <s v="우정산업(주)"/>
    <s v="545784"/>
    <s v="강북/강원고객본부"/>
    <s v="545828"/>
    <s v="강릉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03"/>
    <s v="우정산업(주)"/>
    <s v="545784"/>
    <s v="강북/강원고객본부"/>
    <s v="545825"/>
    <s v="춘천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03"/>
    <s v="우정산업(주)"/>
    <s v="546483"/>
    <s v="대구/경북고객본부"/>
    <s v="546508"/>
    <s v="경북동부지사"/>
    <s v="KE00000"/>
    <s v="B2B"/>
    <s v="KE20000"/>
    <s v="Enterprise CT"/>
    <s v="KE52000"/>
    <x v="2"/>
    <s v="KE52K02"/>
    <s v="IP-Centrex"/>
    <s v="BM00205"/>
    <s v="기업인터넷전화Centrex"/>
    <x v="0"/>
    <s v="Y"/>
    <s v="Y"/>
    <m/>
    <n v="0"/>
    <n v="0"/>
    <n v="0"/>
    <n v="0"/>
    <n v="0"/>
    <n v="15871"/>
    <n v="48727"/>
    <n v="51545"/>
    <n v="54084"/>
    <n v="32151"/>
    <n v="45245"/>
    <n v="39848"/>
  </r>
  <r>
    <x v="203"/>
    <s v="우정산업(주)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Y"/>
    <s v="Y"/>
    <m/>
    <n v="0"/>
    <n v="0"/>
    <n v="0"/>
    <n v="0"/>
    <n v="0"/>
    <n v="0"/>
    <n v="0"/>
    <n v="0"/>
    <n v="0"/>
    <n v="0"/>
    <n v="0"/>
    <n v="0"/>
  </r>
  <r>
    <x v="203"/>
    <s v="우정산업(주)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1"/>
    <s v="Y"/>
    <s v="Y"/>
    <m/>
    <n v="0"/>
    <n v="0"/>
    <n v="0"/>
    <n v="0"/>
    <n v="0"/>
    <n v="647"/>
    <n v="647"/>
    <n v="647"/>
    <n v="647"/>
    <n v="647"/>
    <n v="647"/>
    <n v="647"/>
  </r>
  <r>
    <x v="203"/>
    <s v="우정산업(주)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0"/>
    <s v="Y"/>
    <s v="Y"/>
    <m/>
    <n v="0"/>
    <n v="0"/>
    <n v="0"/>
    <n v="0"/>
    <n v="0"/>
    <n v="9501"/>
    <n v="15000"/>
    <n v="15000"/>
    <n v="15000"/>
    <n v="15000"/>
    <n v="15000"/>
    <n v="15000"/>
  </r>
  <r>
    <x v="203"/>
    <s v="우정산업(주)"/>
    <s v="546483"/>
    <s v="대구/경북고객본부"/>
    <s v="546508"/>
    <s v="경북동부지사"/>
    <s v="TC00000"/>
    <s v="B2C"/>
    <s v="TC50000"/>
    <s v="미디어"/>
    <s v="TC54000"/>
    <x v="6"/>
    <s v="TC54K01"/>
    <s v="GTV Biz"/>
    <s v="BM01164"/>
    <s v="GTV Biz 단말사용료"/>
    <x v="0"/>
    <s v="N"/>
    <s v="Y"/>
    <m/>
    <n v="39000"/>
    <n v="39000"/>
    <n v="39000"/>
    <n v="39000"/>
    <n v="39000"/>
    <n v="39000"/>
    <n v="39000"/>
    <n v="39000"/>
    <n v="39000"/>
    <n v="39000"/>
    <n v="39000"/>
    <n v="39000"/>
  </r>
  <r>
    <x v="203"/>
    <s v="우정산업(주)"/>
    <s v="546483"/>
    <s v="대구/경북고객본부"/>
    <s v="546508"/>
    <s v="경북동부지사"/>
    <s v="TC00000"/>
    <s v="B2C"/>
    <s v="TC50000"/>
    <s v="미디어"/>
    <s v="TC54000"/>
    <x v="6"/>
    <s v="TC54K01"/>
    <s v="GTV Biz"/>
    <s v="BM01164"/>
    <s v="GTV Biz 단말사용료"/>
    <x v="0"/>
    <s v="Y"/>
    <s v="Y"/>
    <m/>
    <n v="0"/>
    <n v="0"/>
    <n v="0"/>
    <n v="0"/>
    <n v="0"/>
    <n v="0"/>
    <n v="484"/>
    <n v="6000"/>
    <n v="6000"/>
    <n v="6000"/>
    <n v="6000"/>
    <n v="6000"/>
  </r>
  <r>
    <x v="203"/>
    <s v="우정산업(주)"/>
    <s v="546483"/>
    <s v="대구/경북고객본부"/>
    <s v="546508"/>
    <s v="경북동부지사"/>
    <s v="TC00000"/>
    <s v="B2C"/>
    <s v="TC50000"/>
    <s v="미디어"/>
    <s v="TC54000"/>
    <x v="6"/>
    <s v="TC54K01"/>
    <s v="GTV Biz"/>
    <s v="BM00994"/>
    <s v="GTV 라이트 비즈"/>
    <x v="1"/>
    <s v="N"/>
    <s v="Y"/>
    <m/>
    <n v="4998"/>
    <n v="4998"/>
    <n v="4998"/>
    <n v="4998"/>
    <n v="4998"/>
    <n v="4998"/>
    <n v="4998"/>
    <n v="4998"/>
    <n v="4998"/>
    <n v="4998"/>
    <n v="4998"/>
    <n v="4998"/>
  </r>
  <r>
    <x v="203"/>
    <s v="우정산업(주)"/>
    <s v="546483"/>
    <s v="대구/경북고객본부"/>
    <s v="546508"/>
    <s v="경북동부지사"/>
    <s v="TC00000"/>
    <s v="B2C"/>
    <s v="TC50000"/>
    <s v="미디어"/>
    <s v="TC54000"/>
    <x v="6"/>
    <s v="TC54K01"/>
    <s v="GTV Biz"/>
    <s v="BM00994"/>
    <s v="GTV 라이트 비즈"/>
    <x v="1"/>
    <s v="Y"/>
    <s v="Y"/>
    <m/>
    <n v="0"/>
    <n v="0"/>
    <n v="0"/>
    <n v="0"/>
    <n v="0"/>
    <n v="0"/>
    <n v="1322"/>
    <n v="1322"/>
    <n v="1322"/>
    <n v="1322"/>
    <n v="1322"/>
    <n v="1322"/>
  </r>
  <r>
    <x v="203"/>
    <s v="우정산업(주)"/>
    <s v="546483"/>
    <s v="대구/경북고객본부"/>
    <s v="546508"/>
    <s v="경북동부지사"/>
    <s v="TC00000"/>
    <s v="B2C"/>
    <s v="TC50000"/>
    <s v="미디어"/>
    <s v="TC54000"/>
    <x v="6"/>
    <s v="TC54K01"/>
    <s v="GTV Biz"/>
    <s v="BM00994"/>
    <s v="GTV 라이트 비즈"/>
    <x v="0"/>
    <s v="N"/>
    <s v="Y"/>
    <m/>
    <n v="103200"/>
    <n v="103200"/>
    <n v="103200"/>
    <n v="103200"/>
    <n v="103200"/>
    <n v="103200"/>
    <n v="103200"/>
    <n v="103200"/>
    <n v="103200"/>
    <n v="103200"/>
    <n v="103200"/>
    <n v="103200"/>
  </r>
  <r>
    <x v="203"/>
    <s v="우정산업(주)"/>
    <s v="546483"/>
    <s v="대구/경북고객본부"/>
    <s v="546508"/>
    <s v="경북동부지사"/>
    <s v="TC00000"/>
    <s v="B2C"/>
    <s v="TC50000"/>
    <s v="미디어"/>
    <s v="TC54000"/>
    <x v="6"/>
    <s v="TC54K01"/>
    <s v="GTV Biz"/>
    <s v="BM00994"/>
    <s v="GTV 라이트 비즈"/>
    <x v="0"/>
    <s v="Y"/>
    <s v="Y"/>
    <m/>
    <n v="0"/>
    <n v="0"/>
    <n v="0"/>
    <n v="0"/>
    <n v="0"/>
    <n v="0"/>
    <n v="1161"/>
    <n v="14400"/>
    <n v="14400"/>
    <n v="14400"/>
    <n v="14400"/>
    <n v="14400"/>
  </r>
  <r>
    <x v="203"/>
    <s v="우정산업(주)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0"/>
    <n v="0"/>
    <n v="0"/>
    <n v="0"/>
    <n v="0"/>
    <n v="1900"/>
    <n v="3000"/>
    <n v="3000"/>
    <n v="3000"/>
    <n v="3000"/>
    <n v="3000"/>
    <n v="3000"/>
  </r>
  <r>
    <x v="203"/>
    <s v="우정산업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Y"/>
    <s v="Y"/>
    <m/>
    <n v="0"/>
    <n v="0"/>
    <n v="0"/>
    <n v="0"/>
    <n v="0"/>
    <n v="267"/>
    <n v="2000"/>
    <n v="2000"/>
    <n v="2000"/>
    <n v="2000"/>
    <n v="2000"/>
    <n v="2000"/>
  </r>
  <r>
    <x v="203"/>
    <s v="우정산업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0"/>
    <n v="32728"/>
    <n v="0"/>
    <n v="0"/>
    <n v="0"/>
    <n v="0"/>
    <n v="0"/>
    <n v="0"/>
  </r>
  <r>
    <x v="203"/>
    <s v="우정산업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Y"/>
    <s v="Y"/>
    <m/>
    <n v="0"/>
    <n v="0"/>
    <n v="0"/>
    <n v="0"/>
    <n v="0"/>
    <n v="0"/>
    <n v="78"/>
    <n v="78"/>
    <n v="0"/>
    <n v="234"/>
    <n v="156"/>
    <n v="39"/>
  </r>
  <r>
    <x v="203"/>
    <s v="우정산업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Y"/>
    <s v="Y"/>
    <m/>
    <n v="0"/>
    <n v="0"/>
    <n v="0"/>
    <n v="0"/>
    <n v="0"/>
    <n v="0"/>
    <n v="2653"/>
    <n v="145"/>
    <n v="1986"/>
    <n v="0"/>
    <n v="4103"/>
    <n v="0"/>
  </r>
  <r>
    <x v="203"/>
    <s v="우정산업(주)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10033"/>
    <s v="오피스넷 에센스"/>
    <x v="0"/>
    <s v="Y"/>
    <s v="Y"/>
    <m/>
    <n v="0"/>
    <n v="0"/>
    <n v="0"/>
    <n v="0"/>
    <n v="0"/>
    <n v="25333"/>
    <n v="40000"/>
    <n v="40000"/>
    <n v="40000"/>
    <n v="40000"/>
    <n v="40000"/>
    <n v="40000"/>
  </r>
  <r>
    <x v="203"/>
    <s v="우정산업(주)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2247"/>
    <n v="2247"/>
    <n v="2247"/>
    <n v="2247"/>
    <n v="2247"/>
    <n v="2247"/>
    <n v="2247"/>
    <n v="2247"/>
    <n v="2247"/>
    <n v="2247"/>
    <n v="2247"/>
    <n v="2247"/>
  </r>
  <r>
    <x v="203"/>
    <s v="우정산업(주)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0"/>
    <n v="0"/>
    <n v="0"/>
    <n v="856"/>
    <n v="856"/>
    <n v="856"/>
    <n v="856"/>
    <n v="856"/>
    <n v="856"/>
    <n v="856"/>
  </r>
  <r>
    <x v="203"/>
    <s v="우정산업(주)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80000"/>
    <n v="80000"/>
    <n v="80000"/>
    <n v="80000"/>
    <n v="80000"/>
    <n v="80000"/>
    <n v="80000"/>
    <n v="80000"/>
    <n v="80000"/>
    <n v="80000"/>
    <n v="80000"/>
    <n v="80000"/>
  </r>
  <r>
    <x v="203"/>
    <s v="우정산업(주)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0"/>
    <n v="0"/>
    <n v="0"/>
    <n v="7533"/>
    <n v="28000"/>
    <n v="28000"/>
    <n v="28000"/>
    <n v="28000"/>
    <n v="28000"/>
    <n v="28000"/>
  </r>
  <r>
    <x v="203"/>
    <s v="우정산업(주)"/>
    <s v="546483"/>
    <s v="대구/경북고객본부"/>
    <s v="546508"/>
    <s v="경북동부지사"/>
    <s v="TC00000"/>
    <s v="B2C"/>
    <s v="FC30000"/>
    <s v="인터넷"/>
    <s v="FC32000"/>
    <x v="11"/>
    <s v="FC32K02"/>
    <s v="렌탈팩"/>
    <s v="BM01008"/>
    <s v="가전 렌탈팩"/>
    <x v="0"/>
    <s v="Y"/>
    <s v="Y"/>
    <m/>
    <n v="0"/>
    <n v="0"/>
    <n v="0"/>
    <n v="0"/>
    <n v="0"/>
    <n v="0"/>
    <n v="-13086"/>
    <n v="-13086"/>
    <n v="-13086"/>
    <n v="-13086"/>
    <n v="-13086"/>
    <n v="-13086"/>
  </r>
  <r>
    <x v="203"/>
    <s v="우정산업(주)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00984"/>
    <s v="오피스팩 슬림 올레"/>
    <x v="1"/>
    <s v="Y"/>
    <s v="Y"/>
    <m/>
    <n v="0"/>
    <n v="0"/>
    <n v="0"/>
    <n v="0"/>
    <n v="0"/>
    <n v="962"/>
    <n v="962"/>
    <n v="962"/>
    <n v="962"/>
    <n v="962"/>
    <n v="962"/>
    <n v="962"/>
  </r>
  <r>
    <x v="203"/>
    <s v="우정산업(주)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03"/>
    <s v="우정산업(주)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900"/>
    <n v="2000"/>
    <n v="2000"/>
    <n v="2000"/>
    <n v="2000"/>
    <n v="2000"/>
    <n v="2000"/>
  </r>
  <r>
    <x v="203"/>
    <s v="우정산업(주)"/>
    <s v="540026"/>
    <s v="영업·채널본부"/>
    <s v="540026"/>
    <s v="(자체)영업·채널본부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0"/>
    <n v="50"/>
    <n v="0"/>
    <n v="0"/>
    <n v="0"/>
    <n v="0"/>
  </r>
  <r>
    <x v="203"/>
    <s v="우정산업(주)"/>
    <s v="540026"/>
    <s v="영업·채널본부"/>
    <s v="540026"/>
    <s v="(자체)영업·채널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203"/>
    <s v="우정산업(주)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Y"/>
    <s v="Y"/>
    <m/>
    <n v="0"/>
    <n v="0"/>
    <n v="0"/>
    <n v="0"/>
    <n v="0"/>
    <n v="0"/>
    <n v="0"/>
    <n v="0"/>
    <n v="0"/>
    <n v="0"/>
    <n v="0"/>
    <n v="0"/>
  </r>
  <r>
    <x v="204"/>
    <s v="우플러스"/>
    <s v="545834"/>
    <s v="강북/강원법인고객본부"/>
    <s v="545851"/>
    <s v="북부법인고객1담당"/>
    <s v="KE00000"/>
    <s v="B2B"/>
    <s v="KE20000"/>
    <s v="Enterprise CT"/>
    <s v="KEA5000"/>
    <x v="19"/>
    <s v="KEA5K04"/>
    <s v="IoT원격관제"/>
    <s v="BM01050"/>
    <s v="IoT원격관제LTE"/>
    <x v="0"/>
    <s v="Y"/>
    <s v="Y"/>
    <m/>
    <n v="0"/>
    <n v="0"/>
    <n v="0"/>
    <n v="0"/>
    <n v="0"/>
    <n v="0"/>
    <n v="0"/>
    <n v="0"/>
    <n v="0"/>
    <n v="0"/>
    <n v="4950"/>
    <n v="13500"/>
  </r>
  <r>
    <x v="204"/>
    <s v="우플러스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1900"/>
    <n v="1900"/>
    <n v="1900"/>
    <n v="1900"/>
    <n v="1900"/>
    <n v="1900"/>
    <n v="1900"/>
    <n v="1900"/>
    <n v="1900"/>
    <n v="1900"/>
    <n v="0"/>
    <n v="0"/>
  </r>
  <r>
    <x v="204"/>
    <s v="우플러스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3213"/>
    <n v="22060"/>
    <n v="21640"/>
    <n v="21935"/>
    <n v="22017"/>
    <n v="22088"/>
    <n v="21491"/>
    <n v="24459"/>
    <n v="22077"/>
    <n v="21898"/>
    <n v="22232"/>
    <n v="22256"/>
  </r>
  <r>
    <x v="204"/>
    <s v="우플러스"/>
    <s v="546483"/>
    <s v="대구/경북고객본부"/>
    <s v="546511"/>
    <s v="경북서부지사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04"/>
    <s v="우플러스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04"/>
    <s v="우플러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330"/>
    <n v="3330"/>
    <n v="3330"/>
    <n v="3330"/>
    <n v="3330"/>
    <n v="3330"/>
    <n v="3330"/>
    <n v="3330"/>
    <n v="3330"/>
    <n v="3330"/>
    <n v="3330"/>
    <n v="3330"/>
  </r>
  <r>
    <x v="204"/>
    <s v="우플러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78"/>
    <n v="39"/>
    <n v="0"/>
    <n v="39"/>
    <n v="0"/>
    <n v="39"/>
    <n v="0"/>
    <n v="78"/>
    <n v="39"/>
    <n v="39"/>
  </r>
  <r>
    <x v="204"/>
    <s v="우플러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72"/>
    <n v="0"/>
    <n v="104"/>
    <n v="58"/>
    <n v="145"/>
    <n v="0"/>
    <n v="754"/>
    <n v="0"/>
    <n v="0"/>
    <n v="0"/>
    <n v="58"/>
    <n v="203"/>
  </r>
  <r>
    <x v="204"/>
    <s v="우플러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204"/>
    <s v="우플러스"/>
    <s v="546483"/>
    <s v="대구/경북고객본부"/>
    <s v="546505"/>
    <s v="동대구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64930"/>
    <n v="55369"/>
    <n v="53375"/>
    <n v="51357"/>
    <n v="54461"/>
    <n v="50905"/>
    <n v="51721"/>
    <n v="50273"/>
    <n v="51129"/>
    <n v="49914"/>
    <n v="50101"/>
    <n v="50243"/>
  </r>
  <r>
    <x v="204"/>
    <s v="우플러스"/>
    <s v="546483"/>
    <s v="대구/경북고객본부"/>
    <s v="546505"/>
    <s v="동대구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04"/>
    <s v="우플러스"/>
    <s v="546483"/>
    <s v="대구/경북고객본부"/>
    <s v="546505"/>
    <s v="동대구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1880"/>
    <n v="21880"/>
    <n v="21880"/>
    <n v="21880"/>
    <n v="21880"/>
    <n v="21880"/>
    <n v="21880"/>
    <n v="21880"/>
    <n v="21880"/>
    <n v="21880"/>
    <n v="21880"/>
    <n v="21880"/>
  </r>
  <r>
    <x v="204"/>
    <s v="우플러스"/>
    <s v="546483"/>
    <s v="대구/경북고객본부"/>
    <s v="546505"/>
    <s v="동대구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04"/>
    <s v="우플러스"/>
    <s v="546483"/>
    <s v="대구/경북고객본부"/>
    <s v="546505"/>
    <s v="동대구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204"/>
    <s v="우플러스"/>
    <s v="546483"/>
    <s v="대구/경북고객본부"/>
    <s v="546505"/>
    <s v="동대구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32900"/>
    <n v="132900"/>
    <n v="132900"/>
    <n v="132900"/>
    <n v="132900"/>
    <n v="132900"/>
    <n v="132900"/>
    <n v="132900"/>
    <n v="132900"/>
    <n v="132900"/>
    <n v="132900"/>
    <n v="132900"/>
  </r>
  <r>
    <x v="204"/>
    <s v="우플러스"/>
    <s v="546483"/>
    <s v="대구/경북고객본부"/>
    <s v="546505"/>
    <s v="동대구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04"/>
    <s v="우플러스"/>
    <s v="546483"/>
    <s v="대구/경북고객본부"/>
    <s v="546505"/>
    <s v="동대구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04"/>
    <s v="우플러스"/>
    <s v="546483"/>
    <s v="대구/경북고객본부"/>
    <s v="546505"/>
    <s v="동대구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04"/>
    <s v="우플러스"/>
    <s v="546483"/>
    <s v="대구/경북고객본부"/>
    <s v="546484"/>
    <s v="영업기획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04"/>
    <s v="우플러스"/>
    <s v="546314"/>
    <s v="부산/경남고객본부"/>
    <s v="546342"/>
    <s v="창원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48825"/>
    <n v="45000"/>
    <n v="45000"/>
    <n v="45000"/>
    <n v="45000"/>
    <n v="45000"/>
    <n v="45000"/>
    <n v="45000"/>
    <n v="45035"/>
    <n v="45000"/>
    <n v="45000"/>
    <n v="45000"/>
  </r>
  <r>
    <x v="204"/>
    <s v="우플러스"/>
    <s v="546314"/>
    <s v="부산/경남고객본부"/>
    <s v="546342"/>
    <s v="창원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04"/>
    <s v="우플러스"/>
    <s v="546314"/>
    <s v="부산/경남고객본부"/>
    <s v="546342"/>
    <s v="창원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22000"/>
    <n v="22000"/>
    <n v="22000"/>
    <n v="22000"/>
    <n v="22000"/>
    <n v="22000"/>
    <n v="22000"/>
    <n v="22000"/>
    <n v="22000"/>
    <n v="22000"/>
    <n v="22000"/>
    <n v="22000"/>
  </r>
  <r>
    <x v="204"/>
    <s v="우플러스"/>
    <s v="546314"/>
    <s v="부산/경남고객본부"/>
    <s v="546342"/>
    <s v="창원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04"/>
    <s v="우플러스"/>
    <s v="546314"/>
    <s v="부산/경남고객본부"/>
    <s v="546342"/>
    <s v="창원지사"/>
    <s v="TC00000"/>
    <s v="B2C"/>
    <s v="FC10000"/>
    <s v="유선통화"/>
    <s v="FC15000"/>
    <x v="21"/>
    <s v="FC15K01"/>
    <s v="홈인터넷전화 기본요금제"/>
    <s v="BM01181"/>
    <s v="홈인터넷전화 통화료"/>
    <x v="0"/>
    <s v="N"/>
    <s v="Y"/>
    <m/>
    <n v="0"/>
    <n v="0"/>
    <n v="68"/>
    <n v="0"/>
    <n v="0"/>
    <n v="0"/>
    <n v="0"/>
    <n v="0"/>
    <n v="0"/>
    <n v="0"/>
    <n v="0"/>
    <n v="27"/>
  </r>
  <r>
    <x v="204"/>
    <s v="우플러스"/>
    <s v="546314"/>
    <s v="부산/경남고객본부"/>
    <s v="546342"/>
    <s v="창원지사"/>
    <s v="TC00000"/>
    <s v="B2C"/>
    <s v="FC10000"/>
    <s v="유선통화"/>
    <s v="FC15000"/>
    <x v="21"/>
    <s v="FC15K07"/>
    <s v="홈인터넷전화 정액요금제"/>
    <s v="BM01137"/>
    <s v="홈인터넷전화 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204"/>
    <s v="우플러스"/>
    <s v="546314"/>
    <s v="부산/경남고객본부"/>
    <s v="546342"/>
    <s v="창원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73000"/>
    <n v="73000"/>
    <n v="73000"/>
    <n v="73000"/>
    <n v="73000"/>
    <n v="73000"/>
    <n v="73000"/>
    <n v="73000"/>
    <n v="73000"/>
    <n v="73000"/>
    <n v="73000"/>
    <n v="73000"/>
  </r>
  <r>
    <x v="204"/>
    <s v="우플러스"/>
    <s v="546314"/>
    <s v="부산/경남고객본부"/>
    <s v="546342"/>
    <s v="창원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25000"/>
  </r>
  <r>
    <x v="204"/>
    <s v="우플러스"/>
    <s v="546314"/>
    <s v="부산/경남고객본부"/>
    <s v="546342"/>
    <s v="창원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204"/>
    <s v="우플러스"/>
    <s v="546314"/>
    <s v="부산/경남고객본부"/>
    <s v="546342"/>
    <s v="창원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204"/>
    <s v="우플러스"/>
    <s v="546314"/>
    <s v="부산/경남고객본부"/>
    <s v="546342"/>
    <s v="창원지사"/>
    <s v="TC00000"/>
    <s v="B2C"/>
    <s v="FC30000"/>
    <s v="인터넷"/>
    <s v="FC32000"/>
    <x v="11"/>
    <s v="FC32K03"/>
    <s v="홈AP"/>
    <s v="BM00236"/>
    <s v="홈허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05"/>
    <s v="울진군임업협동조합"/>
    <s v="546483"/>
    <s v="대구/경북고객본부"/>
    <s v="546508"/>
    <s v="경북동부지사"/>
    <s v="KE00000"/>
    <s v="B2B"/>
    <s v="KE20000"/>
    <s v="Enterprise CT"/>
    <s v="KE26000"/>
    <x v="26"/>
    <s v="KE26K01"/>
    <s v="시내외전용회선"/>
    <s v="BM00285"/>
    <s v="저속도회선"/>
    <x v="0"/>
    <s v="N"/>
    <s v="Y"/>
    <m/>
    <n v="75400"/>
    <n v="75400"/>
    <n v="75400"/>
    <n v="75400"/>
    <n v="75400"/>
    <n v="75400"/>
    <n v="75400"/>
    <n v="75400"/>
    <n v="75400"/>
    <n v="75400"/>
    <n v="75400"/>
    <n v="75400"/>
  </r>
  <r>
    <x v="205"/>
    <s v="울진군임업협동조합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205"/>
    <s v="울진군임업협동조합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73950"/>
    <n v="73950"/>
    <n v="73950"/>
    <n v="73950"/>
    <n v="73950"/>
    <n v="73950"/>
    <n v="73950"/>
    <n v="73950"/>
    <n v="73950"/>
    <n v="73950"/>
    <n v="73950"/>
    <n v="73950"/>
  </r>
  <r>
    <x v="205"/>
    <s v="울진군임업협동조합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3"/>
    <s v="인터넷 슬림 프리미엄"/>
    <x v="0"/>
    <s v="N"/>
    <s v="Y"/>
    <m/>
    <n v="40612"/>
    <n v="40612"/>
    <n v="40612"/>
    <n v="40612"/>
    <n v="40612"/>
    <n v="40612"/>
    <n v="40612"/>
    <n v="40612"/>
    <n v="40612"/>
    <n v="40612"/>
    <n v="40612"/>
    <n v="40612"/>
  </r>
  <r>
    <x v="205"/>
    <s v="울진군임업협동조합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06"/>
    <s v="울진농협"/>
    <s v="545784"/>
    <s v="강북/강원고객본부"/>
    <s v="545785"/>
    <s v="영업기획담당"/>
    <s v="KE00000"/>
    <s v="B2B"/>
    <s v="KE20000"/>
    <s v="Enterprise CT"/>
    <s v="KE54000"/>
    <x v="0"/>
    <s v="KE54K04"/>
    <s v="가게정보알림메시지"/>
    <s v="BM00544"/>
    <s v="가게정보알림메시지"/>
    <x v="0"/>
    <s v="N"/>
    <s v="Y"/>
    <m/>
    <n v="35000"/>
    <n v="35000"/>
    <n v="35000"/>
    <n v="35000"/>
    <n v="35000"/>
    <n v="35000"/>
    <n v="35000"/>
    <n v="35000"/>
    <n v="35000"/>
    <n v="35000"/>
    <n v="35000"/>
    <n v="35000"/>
  </r>
  <r>
    <x v="206"/>
    <s v="울진농협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32000"/>
    <n v="32000"/>
    <n v="32000"/>
    <n v="32000"/>
    <n v="32000"/>
    <n v="32000"/>
    <n v="32000"/>
    <n v="32000"/>
    <n v="32000"/>
    <n v="32000"/>
    <n v="32000"/>
    <n v="32000"/>
  </r>
  <r>
    <x v="206"/>
    <s v="울진농협"/>
    <s v="540197"/>
    <s v="금융사업본부"/>
    <s v="540211"/>
    <s v="금융사업3담당"/>
    <s v="KE00000"/>
    <s v="B2B"/>
    <s v="KE20000"/>
    <s v="Enterprise CT"/>
    <s v="KEA5000"/>
    <x v="19"/>
    <s v="KEA5K05"/>
    <s v="IoT무선결제"/>
    <s v="BM01074"/>
    <s v="IoT무선결제LTE"/>
    <x v="0"/>
    <s v="Y"/>
    <s v="Y"/>
    <m/>
    <n v="0"/>
    <n v="0"/>
    <n v="0"/>
    <n v="0"/>
    <n v="0"/>
    <n v="0"/>
    <n v="0"/>
    <n v="6452"/>
    <n v="10000"/>
    <n v="10000"/>
    <n v="10000"/>
    <n v="10000"/>
  </r>
  <r>
    <x v="206"/>
    <s v="울진농협"/>
    <s v="546483"/>
    <s v="대구/경북고객본부"/>
    <s v="546508"/>
    <s v="경북동부지사"/>
    <s v="KE00000"/>
    <s v="B2B"/>
    <s v="KE20000"/>
    <s v="Enterprise CT"/>
    <s v="KE54000"/>
    <x v="0"/>
    <s v="KE54K04"/>
    <s v="가게정보알림메시지"/>
    <s v="BM00544"/>
    <s v="가게정보알림메시지"/>
    <x v="0"/>
    <s v="N"/>
    <s v="Y"/>
    <m/>
    <n v="-5250"/>
    <n v="-5250"/>
    <n v="-5250"/>
    <n v="-5250"/>
    <n v="-5250"/>
    <n v="-5250"/>
    <n v="-5250"/>
    <n v="-5250"/>
    <n v="-5250"/>
    <n v="-5250"/>
    <n v="-5250"/>
    <n v="-5250"/>
  </r>
  <r>
    <x v="206"/>
    <s v="울진농협"/>
    <s v="546483"/>
    <s v="대구/경북고객본부"/>
    <s v="546508"/>
    <s v="경북동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1550"/>
    <n v="0"/>
    <n v="0"/>
    <n v="0"/>
    <n v="0"/>
    <n v="0"/>
    <n v="0"/>
    <n v="0"/>
    <n v="0"/>
  </r>
  <r>
    <x v="206"/>
    <s v="울진농협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380"/>
    <n v="7380"/>
    <n v="7380"/>
    <n v="7380"/>
    <n v="7380"/>
    <n v="7380"/>
    <n v="7380"/>
    <n v="7380"/>
    <n v="7380"/>
    <n v="7380"/>
    <n v="0"/>
    <n v="0"/>
  </r>
  <r>
    <x v="206"/>
    <s v="울진농협"/>
    <s v="546483"/>
    <s v="대구/경북고객본부"/>
    <s v="546508"/>
    <s v="경북동부지사"/>
    <s v="KE00000"/>
    <s v="B2B"/>
    <s v="KEA0000"/>
    <s v="Enterprise IT"/>
    <s v="KEB2000"/>
    <x v="3"/>
    <s v="KEB2K02"/>
    <s v="무료전화080"/>
    <s v="BM00193"/>
    <s v="무료전화080서비스"/>
    <x v="0"/>
    <s v="N"/>
    <s v="Y"/>
    <m/>
    <n v="0"/>
    <n v="0"/>
    <n v="0"/>
    <n v="0"/>
    <n v="0"/>
    <n v="0"/>
    <n v="9"/>
    <n v="0"/>
    <n v="0"/>
    <n v="0"/>
    <n v="0"/>
    <n v="0"/>
  </r>
  <r>
    <x v="206"/>
    <s v="울진농협"/>
    <s v="546483"/>
    <s v="대구/경북고객본부"/>
    <s v="546508"/>
    <s v="경북동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06"/>
    <s v="울진농협"/>
    <s v="546483"/>
    <s v="대구/경북고객본부"/>
    <s v="546508"/>
    <s v="경북동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28242"/>
    <n v="26881"/>
    <n v="21466"/>
    <n v="17860"/>
    <n v="16274"/>
    <n v="12513"/>
    <n v="10194"/>
    <n v="10437"/>
    <n v="13035"/>
    <n v="11590"/>
    <n v="15603"/>
    <n v="11643"/>
  </r>
  <r>
    <x v="206"/>
    <s v="울진농협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6500"/>
    <n v="26500"/>
    <n v="26500"/>
    <n v="26500"/>
    <n v="26500"/>
    <n v="26500"/>
    <n v="26500"/>
    <n v="26500"/>
    <n v="26500"/>
    <n v="26500"/>
    <n v="26500"/>
    <n v="26500"/>
  </r>
  <r>
    <x v="206"/>
    <s v="울진농협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1500"/>
    <n v="51500"/>
    <n v="51500"/>
    <n v="51500"/>
    <n v="51500"/>
    <n v="51500"/>
    <n v="51500"/>
    <n v="51500"/>
    <n v="51500"/>
    <n v="51500"/>
    <n v="51500"/>
    <n v="51500"/>
  </r>
  <r>
    <x v="206"/>
    <s v="울진농협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13637"/>
    <n v="0"/>
    <n v="0"/>
    <n v="0"/>
    <n v="0"/>
    <n v="0"/>
    <n v="0"/>
  </r>
  <r>
    <x v="206"/>
    <s v="울진농협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069"/>
    <n v="8112"/>
    <n v="8151"/>
    <n v="6952"/>
    <n v="6591"/>
    <n v="6474"/>
    <n v="6513"/>
    <n v="8190"/>
    <n v="7800"/>
    <n v="6552"/>
    <n v="8122"/>
    <n v="6874"/>
  </r>
  <r>
    <x v="206"/>
    <s v="울진농협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4101"/>
    <n v="6290"/>
    <n v="2666"/>
    <n v="10468"/>
    <n v="4058"/>
    <n v="4812"/>
    <n v="6900"/>
    <n v="9642"/>
    <n v="4710"/>
    <n v="2930"/>
    <n v="2275"/>
    <n v="1476"/>
  </r>
  <r>
    <x v="206"/>
    <s v="울진농협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8"/>
    <n v="0"/>
    <n v="0"/>
    <n v="39"/>
    <n v="0"/>
    <n v="0"/>
    <n v="0"/>
    <n v="78"/>
    <n v="78"/>
    <n v="0"/>
    <n v="39"/>
    <n v="0"/>
  </r>
  <r>
    <x v="206"/>
    <s v="울진농협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7963"/>
    <n v="5524"/>
    <n v="8043"/>
    <n v="8192"/>
    <n v="7591"/>
    <n v="3217"/>
    <n v="5115"/>
    <n v="7714"/>
    <n v="10461"/>
    <n v="6271"/>
    <n v="5035"/>
    <n v="5726"/>
  </r>
  <r>
    <x v="206"/>
    <s v="울진농협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8400"/>
    <n v="8400"/>
    <n v="8400"/>
    <n v="8400"/>
    <n v="8400"/>
    <n v="8400"/>
    <n v="8400"/>
    <n v="8400"/>
    <n v="8400"/>
    <n v="8400"/>
    <n v="8400"/>
    <n v="8400"/>
  </r>
  <r>
    <x v="206"/>
    <s v="울진농협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7000"/>
    <n v="7000"/>
    <n v="7000"/>
    <n v="7000"/>
    <n v="7000"/>
    <n v="7000"/>
    <n v="7000"/>
    <n v="7000"/>
    <n v="7000"/>
    <n v="7000"/>
    <n v="7000"/>
    <n v="7000"/>
  </r>
  <r>
    <x v="206"/>
    <s v="울진농협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70000"/>
    <n v="70000"/>
    <n v="70000"/>
    <n v="70000"/>
    <n v="70000"/>
    <n v="70000"/>
    <n v="70000"/>
    <n v="70000"/>
    <n v="70000"/>
    <n v="70000"/>
    <n v="70000"/>
    <n v="70000"/>
  </r>
  <r>
    <x v="206"/>
    <s v="울진농협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06"/>
    <s v="울진농협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88000"/>
    <n v="88000"/>
    <n v="88000"/>
    <n v="88000"/>
    <n v="88000"/>
    <n v="88000"/>
    <n v="88000"/>
    <n v="88000"/>
    <n v="88000"/>
    <n v="88000"/>
    <n v="88000"/>
    <n v="88000"/>
  </r>
  <r>
    <x v="206"/>
    <s v="울진농협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4225"/>
    <n v="24225"/>
    <n v="24225"/>
    <n v="24225"/>
    <n v="24225"/>
    <n v="24225"/>
    <n v="24225"/>
    <n v="24225"/>
    <n v="24225"/>
    <n v="24225"/>
    <n v="24225"/>
    <n v="24225"/>
  </r>
  <r>
    <x v="206"/>
    <s v="울진농협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06"/>
    <s v="울진농협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06"/>
    <s v="울진농협"/>
    <s v="540026"/>
    <s v="영업·채널본부"/>
    <s v="540026"/>
    <s v="(자체)영업·채널본부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-2400"/>
    <n v="-2400"/>
    <n v="-2400"/>
    <n v="-2400"/>
    <n v="-2400"/>
    <n v="-2400"/>
    <n v="-2400"/>
    <n v="-2400"/>
    <n v="-2400"/>
    <n v="-2400"/>
    <n v="-2400"/>
    <n v="-2400"/>
  </r>
  <r>
    <x v="206"/>
    <s v="울진농협"/>
    <s v="540026"/>
    <s v="영업·채널본부"/>
    <s v="540033"/>
    <s v="디지털채널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07"/>
    <s v="울진죽변수산업협동조합"/>
    <s v="540120"/>
    <s v="IPTV사업본부"/>
    <s v="540133"/>
    <s v="콘텐츠사업담당"/>
    <s v="TC00000"/>
    <s v="B2C"/>
    <s v="TC50000"/>
    <s v="미디어"/>
    <s v="TC55000"/>
    <x v="20"/>
    <s v="TC55K01"/>
    <s v="GTV PPV"/>
    <s v="BM10291"/>
    <s v="GTV 단건"/>
    <x v="0"/>
    <s v="N"/>
    <s v="Y"/>
    <m/>
    <n v="0"/>
    <n v="0"/>
    <n v="0"/>
    <n v="0"/>
    <n v="0"/>
    <n v="0"/>
    <n v="0"/>
    <n v="0"/>
    <n v="0"/>
    <n v="0"/>
    <n v="0"/>
    <n v="2000"/>
  </r>
  <r>
    <x v="207"/>
    <s v="울진죽변수산업협동조합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207"/>
    <s v="울진죽변수산업협동조합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50"/>
    <n v="0"/>
    <n v="0"/>
    <n v="0"/>
    <n v="500"/>
    <n v="0"/>
    <n v="0"/>
    <n v="0"/>
    <n v="0"/>
    <n v="0"/>
    <n v="350"/>
    <n v="0"/>
  </r>
  <r>
    <x v="207"/>
    <s v="울진죽변수산업협동조합"/>
    <s v="546517"/>
    <s v="대구/경북법인고객본부"/>
    <s v="546540"/>
    <s v="경북법인고객담당"/>
    <s v="KE00000"/>
    <s v="B2B"/>
    <s v="KE20000"/>
    <s v="Enterprise CT"/>
    <s v="KE26000"/>
    <x v="26"/>
    <s v="KE26K01"/>
    <s v="시내외전용회선"/>
    <s v="BM00285"/>
    <s v="저속도회선"/>
    <x v="0"/>
    <s v="N"/>
    <s v="Y"/>
    <m/>
    <n v="37700"/>
    <n v="37700"/>
    <n v="37700"/>
    <n v="37700"/>
    <n v="37700"/>
    <n v="37700"/>
    <n v="37700"/>
    <n v="37700"/>
    <n v="37700"/>
    <n v="37700"/>
    <n v="37700"/>
    <n v="37700"/>
  </r>
  <r>
    <x v="207"/>
    <s v="울진죽변수산업협동조합"/>
    <s v="546517"/>
    <s v="대구/경북법인고객본부"/>
    <s v="546540"/>
    <s v="경북법인고객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207"/>
    <s v="울진죽변수산업협동조합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1394"/>
    <n v="0"/>
    <n v="0"/>
    <n v="0"/>
    <n v="308"/>
    <n v="0"/>
    <n v="0"/>
    <n v="0"/>
    <n v="0"/>
    <n v="0"/>
  </r>
  <r>
    <x v="207"/>
    <s v="울진죽변수산업협동조합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Y"/>
    <s v="Y"/>
    <m/>
    <n v="0"/>
    <n v="0"/>
    <n v="0"/>
    <n v="0"/>
    <n v="0"/>
    <n v="0"/>
    <n v="0"/>
    <n v="0"/>
    <n v="0"/>
    <n v="0"/>
    <n v="0"/>
    <n v="0"/>
  </r>
  <r>
    <x v="207"/>
    <s v="울진죽변수산업협동조합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07"/>
    <s v="울진죽변수산업협동조합"/>
    <s v="546517"/>
    <s v="대구/경북법인고객본부"/>
    <s v="546540"/>
    <s v="경북법인고객담당"/>
    <s v="TC00000"/>
    <s v="B2C"/>
    <s v="TC60000"/>
    <s v="Customer Incubation"/>
    <s v="KEB4000"/>
    <x v="4"/>
    <s v="KEB4K03"/>
    <s v="AnyFax"/>
    <s v="BM00129"/>
    <s v="AnyFax"/>
    <x v="0"/>
    <s v="N"/>
    <s v="Y"/>
    <m/>
    <n v="0"/>
    <n v="0"/>
    <n v="0"/>
    <n v="0"/>
    <n v="0"/>
    <n v="0"/>
    <n v="0"/>
    <n v="0"/>
    <n v="39"/>
    <n v="0"/>
    <n v="0"/>
    <n v="0"/>
  </r>
  <r>
    <x v="207"/>
    <s v="울진죽변수산업협동조합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24800"/>
    <n v="24800"/>
    <n v="24800"/>
    <n v="24800"/>
    <n v="24800"/>
    <n v="24800"/>
    <n v="24800"/>
    <n v="24814"/>
    <n v="24811"/>
    <n v="24824"/>
    <n v="24824"/>
    <n v="24811"/>
  </r>
  <r>
    <x v="207"/>
    <s v="울진죽변수산업협동조합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17000"/>
    <n v="17000"/>
    <n v="17000"/>
    <n v="17000"/>
    <n v="17000"/>
    <n v="17000"/>
    <n v="17000"/>
    <n v="17000"/>
    <n v="17000"/>
    <n v="17000"/>
    <n v="17000"/>
    <n v="17000"/>
  </r>
  <r>
    <x v="207"/>
    <s v="울진죽변수산업협동조합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78400"/>
    <n v="78400"/>
    <n v="78400"/>
    <n v="78400"/>
    <n v="78400"/>
    <n v="78400"/>
    <n v="78400"/>
    <n v="78400"/>
    <n v="78400"/>
    <n v="78400"/>
    <n v="78400"/>
    <n v="78400"/>
  </r>
  <r>
    <x v="207"/>
    <s v="울진죽변수산업협동조합"/>
    <s v="546517"/>
    <s v="대구/경북법인고객본부"/>
    <s v="546540"/>
    <s v="경북법인고객담당"/>
    <s v="TC00000"/>
    <s v="B2C"/>
    <s v="TC60000"/>
    <s v="Customer Incubation"/>
    <s v="KEB4000"/>
    <x v="4"/>
    <s v="KEB4K07"/>
    <s v="홈지능망부가기타"/>
    <s v="BM00690"/>
    <s v="나우콜"/>
    <x v="0"/>
    <s v="N"/>
    <s v="Y"/>
    <m/>
    <n v="0"/>
    <n v="0"/>
    <n v="0"/>
    <n v="0"/>
    <n v="0"/>
    <n v="0"/>
    <n v="0"/>
    <n v="0"/>
    <n v="0"/>
    <n v="0"/>
    <n v="0"/>
    <n v="0"/>
  </r>
  <r>
    <x v="207"/>
    <s v="울진죽변수산업협동조합"/>
    <s v="546517"/>
    <s v="대구/경북법인고객본부"/>
    <s v="546540"/>
    <s v="경북법인고객담당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07"/>
    <s v="울진죽변수산업협동조합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477"/>
    <s v="GENIE TV 라이브(실속형) ICOD"/>
    <x v="0"/>
    <s v="N"/>
    <s v="Y"/>
    <m/>
    <n v="9600"/>
    <n v="9600"/>
    <n v="9600"/>
    <n v="9600"/>
    <n v="9600"/>
    <n v="9600"/>
    <n v="9600"/>
    <n v="9600"/>
    <n v="9600"/>
    <n v="9600"/>
    <n v="9600"/>
    <n v="9600"/>
  </r>
  <r>
    <x v="207"/>
    <s v="울진죽변수산업협동조합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1"/>
    <s v="N"/>
    <s v="Y"/>
    <m/>
    <n v="1029"/>
    <n v="1029"/>
    <n v="1029"/>
    <n v="1029"/>
    <n v="1029"/>
    <n v="1029"/>
    <n v="1029"/>
    <n v="1029"/>
    <n v="1029"/>
    <n v="1029"/>
    <n v="1029"/>
    <n v="1029"/>
  </r>
  <r>
    <x v="207"/>
    <s v="울진죽변수산업협동조합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207"/>
    <s v="울진죽변수산업협동조합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207"/>
    <s v="울진죽변수산업협동조합"/>
    <s v="546517"/>
    <s v="대구/경북법인고객본부"/>
    <s v="546540"/>
    <s v="경북법인고객담당"/>
    <s v="TC00000"/>
    <s v="B2C"/>
    <s v="TC50000"/>
    <s v="미디어"/>
    <s v="TC54000"/>
    <x v="6"/>
    <s v="TC54K01"/>
    <s v="GTV Biz"/>
    <s v="BM00940"/>
    <s v="GENIE TV 비즈"/>
    <x v="0"/>
    <s v="N"/>
    <s v="Y"/>
    <m/>
    <n v="6480"/>
    <n v="6480"/>
    <n v="6480"/>
    <n v="6480"/>
    <n v="6480"/>
    <n v="6480"/>
    <n v="6480"/>
    <n v="6480"/>
    <n v="6480"/>
    <n v="6480"/>
    <n v="6480"/>
    <n v="6480"/>
  </r>
  <r>
    <x v="207"/>
    <s v="울진죽변수산업협동조합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207"/>
    <s v="울진죽변수산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98600"/>
    <n v="98600"/>
    <n v="98600"/>
    <n v="98600"/>
    <n v="98600"/>
    <n v="98600"/>
    <n v="98600"/>
    <n v="98600"/>
    <n v="98600"/>
    <n v="98600"/>
    <n v="98600"/>
    <n v="98600"/>
  </r>
  <r>
    <x v="207"/>
    <s v="울진죽변수산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Y"/>
    <s v="Y"/>
    <m/>
    <n v="0"/>
    <n v="0"/>
    <n v="0"/>
    <n v="0"/>
    <n v="0"/>
    <n v="0"/>
    <n v="0"/>
    <n v="3484"/>
    <n v="4000"/>
    <n v="4000"/>
    <n v="4000"/>
    <n v="4000"/>
  </r>
  <r>
    <x v="207"/>
    <s v="울진죽변수산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0"/>
    <n v="0"/>
    <n v="0"/>
    <n v="32728"/>
    <n v="0"/>
    <n v="0"/>
    <n v="0"/>
    <n v="0"/>
  </r>
  <r>
    <x v="207"/>
    <s v="울진죽변수산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8929"/>
    <n v="35784"/>
    <n v="37371"/>
    <n v="37303"/>
    <n v="28606"/>
    <n v="32953"/>
    <n v="40860"/>
    <n v="29530"/>
    <n v="31120"/>
    <n v="27658"/>
    <n v="28155"/>
    <n v="34103"/>
  </r>
  <r>
    <x v="207"/>
    <s v="울진죽변수산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22748"/>
    <n v="139895"/>
    <n v="138266"/>
    <n v="124550"/>
    <n v="102973"/>
    <n v="114538"/>
    <n v="138283"/>
    <n v="94650"/>
    <n v="124695"/>
    <n v="88904"/>
    <n v="114453"/>
    <n v="128856"/>
  </r>
  <r>
    <x v="207"/>
    <s v="울진죽변수산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663"/>
    <n v="3588"/>
    <n v="4485"/>
    <n v="4953"/>
    <n v="5226"/>
    <n v="7293"/>
    <n v="3783"/>
    <n v="3198"/>
    <n v="3510"/>
    <n v="1209"/>
    <n v="1833"/>
    <n v="1092"/>
  </r>
  <r>
    <x v="207"/>
    <s v="울진죽변수산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89023"/>
    <n v="77724"/>
    <n v="87391"/>
    <n v="72805"/>
    <n v="87184"/>
    <n v="81525"/>
    <n v="87052"/>
    <n v="77229"/>
    <n v="75282"/>
    <n v="66229"/>
    <n v="68824"/>
    <n v="71523"/>
  </r>
  <r>
    <x v="207"/>
    <s v="울진죽변수산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Y"/>
    <s v="Y"/>
    <m/>
    <n v="0"/>
    <n v="0"/>
    <n v="0"/>
    <n v="0"/>
    <n v="0"/>
    <n v="0"/>
    <n v="0"/>
    <n v="14"/>
    <n v="0"/>
    <n v="0"/>
    <n v="0"/>
    <n v="0"/>
  </r>
  <r>
    <x v="207"/>
    <s v="울진죽변수산업협동조합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2400"/>
    <n v="22400"/>
    <n v="22400"/>
    <n v="22400"/>
    <n v="22400"/>
    <n v="22400"/>
    <n v="22400"/>
    <n v="22400"/>
    <n v="22400"/>
    <n v="22400"/>
    <n v="22400"/>
    <n v="22400"/>
  </r>
  <r>
    <x v="207"/>
    <s v="울진죽변수산업협동조합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207"/>
    <s v="울진죽변수산업협동조합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13543"/>
    <n v="14775"/>
    <n v="12890"/>
    <n v="13325"/>
    <n v="10598"/>
    <n v="12730"/>
    <n v="17457"/>
    <n v="17617"/>
    <n v="23475"/>
    <n v="20706"/>
    <n v="16037"/>
    <n v="19733"/>
  </r>
  <r>
    <x v="207"/>
    <s v="울진죽변수산업협동조합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546"/>
    <n v="585"/>
    <n v="975"/>
    <n v="546"/>
    <n v="702"/>
    <n v="936"/>
    <n v="390"/>
    <n v="663"/>
    <n v="1521"/>
    <n v="390"/>
    <n v="468"/>
    <n v="546"/>
  </r>
  <r>
    <x v="207"/>
    <s v="울진죽변수산업협동조합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07"/>
    <s v="울진죽변수산업협동조합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30800"/>
    <n v="30800"/>
    <n v="30800"/>
    <n v="30800"/>
    <n v="30800"/>
    <n v="30800"/>
    <n v="30800"/>
    <n v="30800"/>
    <n v="30800"/>
    <n v="30800"/>
    <n v="30800"/>
    <n v="30800"/>
  </r>
  <r>
    <x v="207"/>
    <s v="울진죽변수산업협동조합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07"/>
    <s v="울진죽변수산업협동조합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70000"/>
    <n v="70000"/>
    <n v="70000"/>
    <n v="70000"/>
    <n v="70000"/>
    <n v="70000"/>
    <n v="70000"/>
    <n v="70000"/>
    <n v="70000"/>
    <n v="70000"/>
    <n v="70000"/>
    <n v="70000"/>
  </r>
  <r>
    <x v="207"/>
    <s v="울진죽변수산업협동조합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1029"/>
    <n v="1029"/>
    <n v="1029"/>
    <n v="1029"/>
    <n v="1029"/>
    <n v="1029"/>
    <n v="1029"/>
    <n v="1029"/>
    <n v="1043"/>
    <n v="0"/>
    <n v="0"/>
    <n v="0"/>
  </r>
  <r>
    <x v="207"/>
    <s v="울진죽변수산업협동조합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962"/>
    <n v="962"/>
    <n v="962"/>
    <n v="962"/>
    <n v="962"/>
    <n v="962"/>
    <n v="962"/>
    <n v="962"/>
    <n v="962"/>
    <n v="962"/>
    <n v="962"/>
  </r>
  <r>
    <x v="207"/>
    <s v="울진죽변수산업협동조합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4000"/>
    <n v="254000"/>
    <n v="254000"/>
    <n v="254000"/>
    <n v="254000"/>
    <n v="254000"/>
    <n v="254000"/>
    <n v="254000"/>
    <n v="254000"/>
    <n v="254000"/>
    <n v="254000"/>
    <n v="254000"/>
  </r>
  <r>
    <x v="207"/>
    <s v="울진죽변수산업협동조합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2708"/>
    <n v="24457"/>
    <n v="25272"/>
    <n v="25272"/>
    <n v="25272"/>
    <n v="25272"/>
    <n v="25272"/>
    <n v="25272"/>
    <n v="25272"/>
    <n v="25272"/>
    <n v="25272"/>
  </r>
  <r>
    <x v="207"/>
    <s v="울진죽변수산업협동조합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207"/>
    <s v="울진죽변수산업협동조합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4225"/>
    <n v="24225"/>
    <n v="24225"/>
    <n v="24225"/>
    <n v="24225"/>
    <n v="24225"/>
    <n v="24225"/>
    <n v="24225"/>
    <n v="24225"/>
    <n v="24225"/>
    <n v="24225"/>
    <n v="24225"/>
  </r>
  <r>
    <x v="207"/>
    <s v="울진죽변수산업협동조합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07"/>
    <s v="울진죽변수산업협동조합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0"/>
    <n v="0"/>
    <n v="7020"/>
    <n v="10880"/>
    <n v="10880"/>
    <n v="10880"/>
    <n v="10880"/>
    <n v="10880"/>
    <n v="10880"/>
    <n v="10880"/>
    <n v="10712"/>
    <n v="10712"/>
  </r>
  <r>
    <x v="207"/>
    <s v="울진죽변수산업협동조합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1"/>
    <s v="N"/>
    <s v="Y"/>
    <m/>
    <n v="588"/>
    <n v="588"/>
    <n v="588"/>
    <n v="588"/>
    <n v="588"/>
    <n v="588"/>
    <n v="588"/>
    <n v="588"/>
    <n v="588"/>
    <n v="588"/>
    <n v="588"/>
    <n v="588"/>
  </r>
  <r>
    <x v="207"/>
    <s v="울진죽변수산업협동조합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207"/>
    <s v="울진죽변수산업협동조합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214"/>
    <n v="2000"/>
    <n v="2000"/>
    <n v="2000"/>
    <n v="2000"/>
    <n v="2000"/>
    <n v="2000"/>
    <n v="2000"/>
    <n v="2000"/>
    <n v="2000"/>
    <n v="2000"/>
  </r>
  <r>
    <x v="207"/>
    <s v="울진죽변수산업협동조합"/>
    <s v="540026"/>
    <s v="영업·채널본부"/>
    <s v="540026"/>
    <s v="(자체)영업·채널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08"/>
    <s v="울진축협"/>
    <s v="545784"/>
    <s v="강북/강원고객본부"/>
    <s v="545785"/>
    <s v="영업기획담당"/>
    <s v="KE00000"/>
    <s v="B2B"/>
    <s v="KE20000"/>
    <s v="Enterprise CT"/>
    <s v="KE54000"/>
    <x v="0"/>
    <s v="KE54K04"/>
    <s v="가게정보알림메시지"/>
    <s v="BM00544"/>
    <s v="가게정보알림메시지"/>
    <x v="0"/>
    <s v="N"/>
    <s v="Y"/>
    <m/>
    <n v="35000"/>
    <n v="35000"/>
    <n v="35000"/>
    <n v="35000"/>
    <n v="35000"/>
    <n v="35000"/>
    <n v="35000"/>
    <n v="35000"/>
    <n v="35000"/>
    <n v="35000"/>
    <n v="35000"/>
    <n v="35000"/>
  </r>
  <r>
    <x v="208"/>
    <s v="울진축협"/>
    <s v="546483"/>
    <s v="대구/경북고객본부"/>
    <s v="546508"/>
    <s v="경북동부지사"/>
    <s v="KE00000"/>
    <s v="B2B"/>
    <s v="KE20000"/>
    <s v="Enterprise CT"/>
    <s v="KE54000"/>
    <x v="0"/>
    <s v="KE54K04"/>
    <s v="가게정보알림메시지"/>
    <s v="BM00544"/>
    <s v="가게정보알림메시지"/>
    <x v="0"/>
    <s v="N"/>
    <s v="Y"/>
    <m/>
    <n v="-10500"/>
    <n v="-10500"/>
    <n v="-10500"/>
    <n v="-10500"/>
    <n v="-10500"/>
    <n v="-10500"/>
    <n v="-10500"/>
    <n v="-10500"/>
    <n v="-10500"/>
    <n v="-10500"/>
    <n v="-10500"/>
    <n v="-10500"/>
  </r>
  <r>
    <x v="208"/>
    <s v="울진축협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208"/>
    <s v="울진축협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60"/>
  </r>
  <r>
    <x v="208"/>
    <s v="울진축협"/>
    <s v="546483"/>
    <s v="대구/경북고객본부"/>
    <s v="546484"/>
    <s v="영업기획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08"/>
    <s v="울진축협"/>
    <s v="546517"/>
    <s v="대구/경북법인고객본부"/>
    <s v="546540"/>
    <s v="경북법인고객담당"/>
    <s v="KE00000"/>
    <s v="B2B"/>
    <s v="KE20000"/>
    <s v="Enterprise CT"/>
    <s v="KEA5000"/>
    <x v="19"/>
    <s v="KEA5K02"/>
    <s v="IoT차량관제"/>
    <s v="BM01193"/>
    <s v="IoT차량관제LTE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208"/>
    <s v="울진축협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200"/>
    <n v="0"/>
    <n v="50"/>
    <n v="0"/>
    <n v="0"/>
    <n v="0"/>
    <n v="0"/>
  </r>
  <r>
    <x v="208"/>
    <s v="울진축협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39747"/>
    <n v="174627"/>
    <n v="140902"/>
    <n v="165113"/>
    <n v="144651"/>
    <n v="139282"/>
    <n v="161827"/>
    <n v="146538"/>
    <n v="147783"/>
    <n v="156006"/>
    <n v="150436"/>
    <n v="182660"/>
  </r>
  <r>
    <x v="208"/>
    <s v="울진축협"/>
    <s v="546517"/>
    <s v="대구/경북법인고객본부"/>
    <s v="546540"/>
    <s v="경북법인고객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08"/>
    <s v="울진축협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08"/>
    <s v="울진축협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08"/>
    <s v="울진축협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208"/>
    <s v="울진축협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500"/>
    <n v="22500"/>
    <n v="22500"/>
    <n v="22500"/>
    <n v="22500"/>
    <n v="22500"/>
    <n v="22500"/>
    <n v="22500"/>
    <n v="22500"/>
    <n v="22500"/>
    <n v="22500"/>
    <n v="22500"/>
  </r>
  <r>
    <x v="208"/>
    <s v="울진축협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9240"/>
    <n v="9240"/>
    <n v="9240"/>
    <n v="9240"/>
    <n v="9240"/>
    <n v="9240"/>
    <n v="9240"/>
    <n v="9240"/>
    <n v="9240"/>
    <n v="9240"/>
    <n v="9240"/>
    <n v="29240"/>
  </r>
  <r>
    <x v="208"/>
    <s v="울진축협"/>
    <s v="546517"/>
    <s v="대구/경북법인고객본부"/>
    <s v="546540"/>
    <s v="경북법인고객담당"/>
    <s v="TC00000"/>
    <s v="B2C"/>
    <s v="TC60000"/>
    <s v="Customer Incubation"/>
    <s v="KEB4000"/>
    <x v="4"/>
    <s v="KEB4K07"/>
    <s v="홈지능망부가기타"/>
    <s v="BM00690"/>
    <s v="나우콜"/>
    <x v="0"/>
    <s v="N"/>
    <s v="Y"/>
    <m/>
    <n v="0"/>
    <n v="39"/>
    <n v="0"/>
    <n v="0"/>
    <n v="0"/>
    <n v="0"/>
    <n v="0"/>
    <n v="0"/>
    <n v="0"/>
    <n v="0"/>
    <n v="0"/>
    <n v="0"/>
  </r>
  <r>
    <x v="208"/>
    <s v="울진축협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24000"/>
    <n v="24000"/>
    <n v="24000"/>
    <n v="24000"/>
    <n v="24000"/>
    <n v="24000"/>
    <n v="24000"/>
    <n v="24000"/>
    <n v="24000"/>
    <n v="24000"/>
    <n v="24000"/>
    <n v="24000"/>
  </r>
  <r>
    <x v="208"/>
    <s v="울진축협"/>
    <s v="546517"/>
    <s v="대구/경북법인고객본부"/>
    <s v="546540"/>
    <s v="경북법인고객담당"/>
    <s v="TC00000"/>
    <s v="B2C"/>
    <s v="TC50000"/>
    <s v="미디어"/>
    <s v="TC54000"/>
    <x v="6"/>
    <s v="TC54K01"/>
    <s v="GTV Biz"/>
    <s v="BM00940"/>
    <s v="GENIE TV 비즈"/>
    <x v="0"/>
    <s v="N"/>
    <s v="Y"/>
    <m/>
    <n v="14400"/>
    <n v="14400"/>
    <n v="14400"/>
    <n v="14400"/>
    <n v="14400"/>
    <n v="14400"/>
    <n v="14400"/>
    <n v="14400"/>
    <n v="14400"/>
    <n v="14400"/>
    <n v="14400"/>
    <n v="14400"/>
  </r>
  <r>
    <x v="208"/>
    <s v="울진축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75300"/>
    <n v="75300"/>
    <n v="75300"/>
    <n v="75300"/>
    <n v="75300"/>
    <n v="75300"/>
    <n v="75300"/>
    <n v="75300"/>
    <n v="75300"/>
    <n v="75300"/>
    <n v="75300"/>
    <n v="75300"/>
  </r>
  <r>
    <x v="208"/>
    <s v="울진축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4212"/>
    <n v="5119"/>
    <n v="4934"/>
    <n v="3627"/>
    <n v="5070"/>
    <n v="4563"/>
    <n v="4758"/>
    <n v="3861"/>
    <n v="4563"/>
    <n v="4212"/>
    <n v="4329"/>
    <n v="6435"/>
  </r>
  <r>
    <x v="208"/>
    <s v="울진축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4479"/>
    <n v="2360"/>
    <n v="2626"/>
    <n v="2332"/>
    <n v="6451"/>
    <n v="3882"/>
    <n v="5217"/>
    <n v="2522"/>
    <n v="3014"/>
    <n v="3087"/>
    <n v="4435"/>
    <n v="2235"/>
  </r>
  <r>
    <x v="208"/>
    <s v="울진축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507"/>
    <n v="351"/>
    <n v="663"/>
    <n v="546"/>
    <n v="624"/>
    <n v="117"/>
    <n v="624"/>
    <n v="585"/>
    <n v="468"/>
    <n v="117"/>
    <n v="702"/>
    <n v="546"/>
  </r>
  <r>
    <x v="208"/>
    <s v="울진축협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3450"/>
    <n v="4515"/>
    <n v="4477"/>
    <n v="3166"/>
    <n v="3579"/>
    <n v="6913"/>
    <n v="4169"/>
    <n v="2284"/>
    <n v="3523"/>
    <n v="5950"/>
    <n v="3857"/>
    <n v="3677"/>
  </r>
  <r>
    <x v="208"/>
    <s v="울진축협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8400"/>
    <n v="8400"/>
    <n v="8400"/>
    <n v="8400"/>
    <n v="8400"/>
    <n v="8400"/>
    <n v="8400"/>
    <n v="8400"/>
    <n v="8400"/>
    <n v="8400"/>
    <n v="8400"/>
    <n v="8400"/>
  </r>
  <r>
    <x v="208"/>
    <s v="울진축협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9000"/>
    <n v="9000"/>
    <n v="9000"/>
    <n v="9000"/>
    <n v="9000"/>
    <n v="9000"/>
    <n v="9000"/>
    <n v="9000"/>
    <n v="9000"/>
    <n v="9000"/>
    <n v="9000"/>
    <n v="9000"/>
  </r>
  <r>
    <x v="208"/>
    <s v="울진축협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08"/>
    <s v="울진축협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5000"/>
    <n v="35000"/>
    <n v="35000"/>
    <n v="35000"/>
    <n v="35000"/>
    <n v="35000"/>
    <n v="35000"/>
    <n v="35000"/>
    <n v="35000"/>
    <n v="35000"/>
    <n v="35000"/>
    <n v="35000"/>
  </r>
  <r>
    <x v="208"/>
    <s v="울진축협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208"/>
    <s v="울진축협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36000"/>
    <n v="136000"/>
    <n v="136000"/>
    <n v="136000"/>
    <n v="136000"/>
    <n v="136000"/>
    <n v="136000"/>
    <n v="136000"/>
    <n v="136000"/>
    <n v="136000"/>
    <n v="136000"/>
    <n v="136000"/>
  </r>
  <r>
    <x v="208"/>
    <s v="울진축협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4225"/>
    <n v="24225"/>
    <n v="24225"/>
    <n v="24225"/>
    <n v="24225"/>
    <n v="24225"/>
    <n v="24225"/>
    <n v="24225"/>
    <n v="24225"/>
    <n v="24225"/>
    <n v="24225"/>
    <n v="24225"/>
  </r>
  <r>
    <x v="208"/>
    <s v="울진축협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208"/>
    <s v="울진축협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208"/>
    <s v="울진축협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08"/>
    <s v="울진축협"/>
    <s v="540026"/>
    <s v="영업·채널본부"/>
    <s v="540026"/>
    <s v="(자체)영업·채널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08"/>
    <s v="울진축협"/>
    <s v="540026"/>
    <s v="영업·채널본부"/>
    <s v="540026"/>
    <s v="(자체)영업·채널본부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09"/>
    <s v="원앙식품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09"/>
    <s v="원앙식품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0"/>
    <n v="0"/>
    <n v="0"/>
    <n v="0"/>
    <n v="0"/>
    <n v="0"/>
    <n v="0"/>
    <n v="0"/>
    <n v="0"/>
    <n v="29"/>
    <n v="0"/>
    <n v="0"/>
  </r>
  <r>
    <x v="209"/>
    <s v="원앙식품"/>
    <s v="546483"/>
    <s v="대구/경북고객본부"/>
    <s v="546511"/>
    <s v="경북서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7570"/>
    <n v="6744"/>
    <n v="7807"/>
    <n v="6887"/>
    <n v="6953"/>
    <n v="6401"/>
    <n v="6212"/>
    <n v="6644"/>
    <n v="6403"/>
    <n v="6183"/>
    <n v="6339"/>
    <n v="6988"/>
  </r>
  <r>
    <x v="209"/>
    <s v="원앙식품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6400"/>
    <n v="6400"/>
    <n v="6400"/>
    <n v="6400"/>
    <n v="6400"/>
    <n v="6400"/>
    <n v="6400"/>
    <n v="6400"/>
    <n v="6400"/>
    <n v="6400"/>
    <n v="6400"/>
    <n v="6400"/>
  </r>
  <r>
    <x v="209"/>
    <s v="원앙식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209"/>
    <s v="원앙식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429"/>
    <n v="400"/>
    <n v="429"/>
    <n v="390"/>
    <n v="741"/>
    <n v="1287"/>
    <n v="390"/>
    <n v="156"/>
    <n v="332"/>
    <n v="351"/>
    <n v="244"/>
    <n v="351"/>
  </r>
  <r>
    <x v="209"/>
    <s v="원앙식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899"/>
    <n v="5596"/>
    <n v="3548"/>
    <n v="2116"/>
    <n v="4408"/>
    <n v="3030"/>
    <n v="4161"/>
    <n v="2667"/>
    <n v="3059"/>
    <n v="2203"/>
    <n v="3132"/>
    <n v="3900"/>
  </r>
  <r>
    <x v="209"/>
    <s v="원앙식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585"/>
    <n v="429"/>
    <n v="468"/>
    <n v="312"/>
    <n v="897"/>
    <n v="1014"/>
    <n v="468"/>
    <n v="468"/>
    <n v="546"/>
    <n v="858"/>
    <n v="624"/>
    <n v="507"/>
  </r>
  <r>
    <x v="209"/>
    <s v="원앙식품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856"/>
    <n v="1160"/>
    <n v="507"/>
    <n v="1014"/>
    <n v="1783"/>
    <n v="1305"/>
    <n v="3045"/>
    <n v="1657"/>
    <n v="768"/>
    <n v="1041"/>
    <n v="1624"/>
    <n v="1623"/>
  </r>
  <r>
    <x v="209"/>
    <s v="원앙식품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209"/>
    <s v="원앙식품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10"/>
    <s v="원우산업개발주식회사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10191"/>
    <s v="GTV 베이직"/>
    <x v="1"/>
    <s v="N"/>
    <s v="Y"/>
    <m/>
    <n v="294"/>
    <n v="294"/>
    <n v="294"/>
    <n v="294"/>
    <n v="294"/>
    <n v="294"/>
    <n v="294"/>
    <n v="294"/>
    <n v="294"/>
    <n v="294"/>
    <n v="294"/>
    <n v="0"/>
  </r>
  <r>
    <x v="210"/>
    <s v="원우산업개발주식회사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3"/>
    <s v="GTV 슬림"/>
    <x v="1"/>
    <s v="N"/>
    <s v="Y"/>
    <m/>
    <n v="1029"/>
    <n v="1029"/>
    <n v="1029"/>
    <n v="1029"/>
    <n v="1029"/>
    <n v="1029"/>
    <n v="1029"/>
    <n v="1029"/>
    <n v="1029"/>
    <n v="1029"/>
    <n v="1029"/>
    <n v="1029"/>
  </r>
  <r>
    <x v="210"/>
    <s v="원우산업개발주식회사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210"/>
    <s v="원우산업개발주식회사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10"/>
    <s v="원우산업개발주식회사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1924"/>
    <n v="1924"/>
    <n v="1924"/>
    <n v="1924"/>
    <n v="1924"/>
    <n v="1924"/>
    <n v="1924"/>
    <n v="1924"/>
    <n v="1924"/>
    <n v="34652"/>
    <n v="1924"/>
    <n v="1924"/>
  </r>
  <r>
    <x v="210"/>
    <s v="원우산업개발주식회사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5772"/>
    <n v="55772"/>
    <n v="55772"/>
    <n v="55772"/>
    <n v="55772"/>
    <n v="55772"/>
    <n v="55772"/>
    <n v="55772"/>
    <n v="55772"/>
    <n v="55772"/>
    <n v="55772"/>
    <n v="55772"/>
  </r>
  <r>
    <x v="210"/>
    <s v="원우산업개발주식회사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10259"/>
    <s v="안심 플러스"/>
    <x v="0"/>
    <s v="N"/>
    <s v="Y"/>
    <m/>
    <n v="1050"/>
    <n v="1050"/>
    <n v="1050"/>
    <n v="990"/>
    <n v="990"/>
    <n v="1500"/>
    <n v="1500"/>
    <n v="1500"/>
    <n v="1500"/>
    <n v="1500"/>
    <n v="1500"/>
    <n v="1500"/>
  </r>
  <r>
    <x v="210"/>
    <s v="원우산업개발주식회사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11"/>
    <s v="원진실업"/>
    <s v="546483"/>
    <s v="대구/경북고객본부"/>
    <s v="546514"/>
    <s v="경북북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50"/>
    <n v="0"/>
    <n v="0"/>
    <n v="0"/>
    <n v="0"/>
    <n v="0"/>
    <n v="0"/>
    <n v="0"/>
    <n v="0"/>
    <n v="0"/>
    <n v="0"/>
  </r>
  <r>
    <x v="211"/>
    <s v="원진실업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11"/>
    <s v="원진실업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5216"/>
    <n v="34316"/>
    <n v="35319"/>
    <n v="35562"/>
    <n v="34345"/>
    <n v="34632"/>
    <n v="36330"/>
    <n v="36053"/>
    <n v="34814"/>
    <n v="34475"/>
    <n v="34520"/>
    <n v="35444"/>
  </r>
  <r>
    <x v="211"/>
    <s v="원진실업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245"/>
    <n v="0"/>
    <n v="0"/>
    <n v="0"/>
    <n v="0"/>
    <n v="0"/>
    <n v="0"/>
    <n v="0"/>
    <n v="0"/>
    <n v="0"/>
  </r>
  <r>
    <x v="211"/>
    <s v="원진실업"/>
    <s v="546483"/>
    <s v="대구/경북고객본부"/>
    <s v="546511"/>
    <s v="경북서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0"/>
    <n v="12474"/>
    <n v="0"/>
    <n v="0"/>
    <n v="4212"/>
    <n v="0"/>
    <n v="0"/>
    <n v="0"/>
    <n v="0"/>
    <n v="0"/>
    <n v="0"/>
  </r>
  <r>
    <x v="211"/>
    <s v="원진실업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9360"/>
    <n v="9360"/>
    <n v="9360"/>
    <n v="9360"/>
    <n v="9360"/>
    <n v="9360"/>
    <n v="9360"/>
    <n v="9360"/>
    <n v="9360"/>
    <n v="9360"/>
    <n v="9360"/>
    <n v="9360"/>
  </r>
  <r>
    <x v="211"/>
    <s v="원진실업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56"/>
    <n v="624"/>
    <n v="0"/>
    <n v="117"/>
    <n v="39"/>
    <n v="117"/>
    <n v="39"/>
    <n v="39"/>
    <n v="39"/>
    <n v="78"/>
    <n v="215"/>
    <n v="273"/>
  </r>
  <r>
    <x v="211"/>
    <s v="원진실업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826"/>
    <n v="203"/>
    <n v="304"/>
    <n v="145"/>
    <n v="246"/>
    <n v="43"/>
    <n v="87"/>
    <n v="246"/>
    <n v="0"/>
    <n v="217"/>
    <n v="478"/>
    <n v="0"/>
  </r>
  <r>
    <x v="211"/>
    <s v="원진실업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68"/>
    <n v="0"/>
    <n v="0"/>
    <n v="0"/>
    <n v="0"/>
    <n v="0"/>
    <n v="0"/>
    <n v="72"/>
    <n v="0"/>
    <n v="0"/>
    <n v="0"/>
  </r>
  <r>
    <x v="211"/>
    <s v="원진실업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1500"/>
    <n v="31500"/>
    <n v="31500"/>
    <n v="31500"/>
    <n v="31500"/>
    <n v="31500"/>
    <n v="31500"/>
    <n v="31500"/>
    <n v="31500"/>
    <n v="31500"/>
    <n v="31500"/>
    <n v="31500"/>
  </r>
  <r>
    <x v="211"/>
    <s v="원진실업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130000"/>
    <n v="130000"/>
    <n v="130000"/>
    <n v="130000"/>
    <n v="130000"/>
    <n v="130000"/>
    <n v="130000"/>
    <n v="130000"/>
    <n v="130000"/>
    <n v="130000"/>
    <n v="130000"/>
    <n v="130000"/>
  </r>
  <r>
    <x v="211"/>
    <s v="원진실업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0"/>
    <n v="-49"/>
    <n v="-52"/>
    <n v="0"/>
    <n v="0"/>
    <n v="0"/>
    <n v="0"/>
    <n v="0"/>
    <n v="0"/>
    <n v="0"/>
    <n v="0"/>
    <n v="0"/>
  </r>
  <r>
    <x v="211"/>
    <s v="원진실업"/>
    <s v="546517"/>
    <s v="대구/경북법인고객본부"/>
    <s v="546540"/>
    <s v="경북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0"/>
    <n v="100"/>
    <n v="100"/>
    <n v="0"/>
    <n v="0"/>
    <n v="0"/>
    <n v="0"/>
    <n v="0"/>
    <n v="0"/>
    <n v="0"/>
    <n v="0"/>
    <n v="0"/>
  </r>
  <r>
    <x v="211"/>
    <s v="원진실업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900"/>
    <n v="900"/>
    <n v="900"/>
    <n v="900"/>
    <n v="900"/>
    <n v="900"/>
    <n v="900"/>
    <n v="900"/>
    <n v="900"/>
    <n v="900"/>
    <n v="900"/>
    <n v="900"/>
  </r>
  <r>
    <x v="211"/>
    <s v="원진실업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66975.62"/>
    <n v="66975.62"/>
    <n v="66975.62"/>
    <n v="66975.62"/>
    <n v="66975.62"/>
    <n v="69388.62"/>
    <n v="72543.62"/>
    <n v="72543.62"/>
    <n v="72543.62"/>
    <n v="72543.62"/>
    <n v="72543.62"/>
    <n v="72543.62"/>
  </r>
  <r>
    <x v="212"/>
    <s v="월덱스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0"/>
    <n v="0"/>
    <n v="0"/>
    <n v="0"/>
    <n v="0"/>
    <n v="58"/>
    <n v="0"/>
    <n v="0"/>
    <n v="0"/>
    <n v="0"/>
    <n v="58"/>
    <n v="0"/>
  </r>
  <r>
    <x v="212"/>
    <s v="월덱스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12"/>
    <s v="월덱스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12"/>
    <s v="월덱스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30800"/>
    <n v="30800"/>
    <n v="30800"/>
    <n v="30800"/>
    <n v="30800"/>
    <n v="30800"/>
    <n v="30800"/>
    <n v="30800"/>
    <n v="30800"/>
    <n v="30800"/>
    <n v="30800"/>
    <n v="30800"/>
  </r>
  <r>
    <x v="212"/>
    <s v="월덱스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5000"/>
    <n v="35000"/>
    <n v="35000"/>
    <n v="35000"/>
    <n v="35000"/>
    <n v="35000"/>
    <n v="35000"/>
    <n v="35000"/>
    <n v="35000"/>
    <n v="35000"/>
    <n v="35000"/>
    <n v="35000"/>
  </r>
  <r>
    <x v="212"/>
    <s v="월덱스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12"/>
    <s v="월덱스"/>
    <s v="546483"/>
    <s v="대구/경북고객본부"/>
    <s v="546505"/>
    <s v="동대구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440"/>
    <n v="7440"/>
    <n v="7440"/>
    <n v="7440"/>
    <n v="7440"/>
    <n v="7440"/>
    <n v="7440"/>
    <n v="7440"/>
    <n v="7440"/>
    <n v="7440"/>
    <n v="0"/>
    <n v="0"/>
  </r>
  <r>
    <x v="212"/>
    <s v="월덱스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12"/>
    <s v="월덱스"/>
    <s v="546793"/>
    <s v="충남/충북고객본부"/>
    <s v="546826"/>
    <s v="청주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400"/>
    <n v="10400"/>
    <n v="10400"/>
    <n v="10400"/>
    <n v="10400"/>
    <n v="10400"/>
    <n v="10400"/>
    <n v="10400"/>
    <n v="10400"/>
  </r>
  <r>
    <x v="212"/>
    <s v="월덱스"/>
    <s v="546793"/>
    <s v="충남/충북고객본부"/>
    <s v="546826"/>
    <s v="청주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96"/>
    <n v="0"/>
    <n v="0"/>
    <n v="0"/>
    <n v="0"/>
    <n v="0"/>
    <n v="88"/>
    <n v="39"/>
    <n v="0"/>
    <n v="0"/>
    <n v="0"/>
    <n v="0"/>
  </r>
  <r>
    <x v="212"/>
    <s v="월덱스"/>
    <s v="546793"/>
    <s v="충남/충북고객본부"/>
    <s v="546826"/>
    <s v="청주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391"/>
    <n v="319"/>
    <n v="87"/>
    <n v="116"/>
    <n v="3073"/>
    <n v="753"/>
    <n v="333"/>
    <n v="855"/>
    <n v="2131"/>
    <n v="377"/>
    <n v="681"/>
    <n v="652"/>
  </r>
  <r>
    <x v="212"/>
    <s v="월덱스"/>
    <s v="546793"/>
    <s v="충남/충북고객본부"/>
    <s v="546826"/>
    <s v="청주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4756"/>
    <n v="7105"/>
    <n v="0"/>
    <n v="0"/>
    <n v="391"/>
    <n v="2639"/>
    <n v="0"/>
  </r>
  <r>
    <x v="212"/>
    <s v="월덱스"/>
    <s v="546793"/>
    <s v="충남/충북고객본부"/>
    <s v="546826"/>
    <s v="청주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12"/>
    <s v="월덱스"/>
    <s v="546793"/>
    <s v="충남/충북고객본부"/>
    <s v="546826"/>
    <s v="청주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623"/>
    <n v="4756"/>
    <n v="855"/>
    <n v="290"/>
    <n v="2407"/>
    <n v="116"/>
    <n v="1566"/>
    <n v="0"/>
    <n v="609"/>
    <n v="1319"/>
    <n v="174"/>
    <n v="536"/>
  </r>
  <r>
    <x v="212"/>
    <s v="월덱스"/>
    <s v="546793"/>
    <s v="충남/충북고객본부"/>
    <s v="546826"/>
    <s v="청주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12"/>
    <s v="월덱스"/>
    <s v="546793"/>
    <s v="충남/충북고객본부"/>
    <s v="546826"/>
    <s v="청주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12"/>
    <s v="월덱스"/>
    <s v="546793"/>
    <s v="충남/충북고객본부"/>
    <s v="546826"/>
    <s v="청주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7700"/>
    <n v="7700"/>
    <n v="7700"/>
  </r>
  <r>
    <x v="212"/>
    <s v="월덱스"/>
    <s v="546793"/>
    <s v="충남/충북고객본부"/>
    <s v="546826"/>
    <s v="청주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213"/>
    <s v="유대규"/>
    <s v="545988"/>
    <s v="강남고객본부"/>
    <s v="546012"/>
    <s v="분당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0"/>
    <n v="0"/>
    <n v="0"/>
    <n v="60063"/>
    <n v="69995"/>
    <n v="71935"/>
    <n v="55893"/>
    <n v="53056"/>
    <n v="53445"/>
    <n v="48772"/>
    <n v="46575"/>
    <n v="53976"/>
  </r>
  <r>
    <x v="213"/>
    <s v="유대규"/>
    <s v="545988"/>
    <s v="강남고객본부"/>
    <s v="546012"/>
    <s v="분당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180"/>
    <n v="0"/>
    <n v="0"/>
    <n v="0"/>
    <n v="0"/>
    <n v="0"/>
    <n v="0"/>
  </r>
  <r>
    <x v="213"/>
    <s v="유대규"/>
    <s v="545988"/>
    <s v="강남고객본부"/>
    <s v="546012"/>
    <s v="분당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0"/>
    <n v="0"/>
    <n v="0"/>
    <n v="13637"/>
    <n v="0"/>
    <n v="0"/>
    <n v="0"/>
  </r>
  <r>
    <x v="213"/>
    <s v="유대규"/>
    <s v="545988"/>
    <s v="강남고객본부"/>
    <s v="546012"/>
    <s v="분당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13"/>
    <s v="유대규"/>
    <s v="545988"/>
    <s v="강남고객본부"/>
    <s v="546012"/>
    <s v="분당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13"/>
    <s v="유대규"/>
    <s v="545988"/>
    <s v="강남고객본부"/>
    <s v="546012"/>
    <s v="분당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0"/>
    <n v="0"/>
    <n v="0"/>
    <n v="5500"/>
    <n v="5500"/>
    <n v="5500"/>
    <n v="5500"/>
    <n v="5500"/>
    <n v="5500"/>
    <n v="5500"/>
    <n v="5500"/>
    <n v="5500"/>
  </r>
  <r>
    <x v="213"/>
    <s v="유대규"/>
    <s v="545988"/>
    <s v="강남고객본부"/>
    <s v="546012"/>
    <s v="분당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0"/>
    <n v="0"/>
    <n v="0"/>
    <n v="38000"/>
    <n v="38000"/>
    <n v="38000"/>
    <n v="38000"/>
    <n v="38000"/>
    <n v="38000"/>
    <n v="38000"/>
    <n v="38000"/>
    <n v="38000"/>
  </r>
  <r>
    <x v="213"/>
    <s v="유대규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0"/>
    <n v="0"/>
    <n v="0"/>
    <n v="0"/>
    <n v="0"/>
    <n v="0"/>
    <n v="37621"/>
    <n v="176390"/>
    <n v="156599"/>
    <n v="148133"/>
    <n v="147139"/>
    <n v="147438"/>
  </r>
  <r>
    <x v="213"/>
    <s v="유대규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Y"/>
    <s v="Y"/>
    <m/>
    <n v="0"/>
    <n v="0"/>
    <n v="0"/>
    <n v="0"/>
    <n v="0"/>
    <n v="0"/>
    <n v="0"/>
    <n v="2485"/>
    <n v="21000"/>
    <n v="21000"/>
    <n v="21000"/>
    <n v="21000"/>
  </r>
  <r>
    <x v="213"/>
    <s v="유대규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13"/>
    <s v="유대규"/>
    <s v="546483"/>
    <s v="대구/경북고객본부"/>
    <s v="546511"/>
    <s v="경북서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0"/>
    <n v="0"/>
    <n v="0"/>
    <n v="0"/>
    <n v="0"/>
    <n v="324"/>
    <n v="11805"/>
    <n v="0"/>
    <n v="0"/>
    <n v="5202"/>
    <n v="0"/>
  </r>
  <r>
    <x v="213"/>
    <s v="유대규"/>
    <s v="546483"/>
    <s v="대구/경북고객본부"/>
    <s v="546511"/>
    <s v="경북서부지사"/>
    <s v="TC00000"/>
    <s v="B2C"/>
    <s v="FC10000"/>
    <s v="유선통화"/>
    <s v="FC15000"/>
    <x v="21"/>
    <s v="FC15K04"/>
    <s v="홈인터넷전화 스마트홈"/>
    <s v="BM00688"/>
    <s v="스마트홈폰"/>
    <x v="0"/>
    <s v="N"/>
    <s v="Y"/>
    <m/>
    <n v="0"/>
    <n v="0"/>
    <n v="0"/>
    <n v="0"/>
    <n v="0"/>
    <n v="0"/>
    <n v="4520"/>
    <n v="20000"/>
    <n v="20000"/>
    <n v="20000"/>
    <n v="20000"/>
    <n v="20000"/>
  </r>
  <r>
    <x v="213"/>
    <s v="유대규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0"/>
    <n v="0"/>
    <n v="0"/>
    <n v="0"/>
    <n v="0"/>
    <n v="0"/>
    <n v="26736"/>
    <n v="26730"/>
    <n v="26730"/>
    <n v="34730"/>
    <n v="26730"/>
    <n v="26730"/>
  </r>
  <r>
    <x v="213"/>
    <s v="유대규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0"/>
    <n v="0"/>
    <n v="0"/>
    <n v="0"/>
    <n v="56365"/>
    <n v="0"/>
    <n v="0"/>
  </r>
  <r>
    <x v="213"/>
    <s v="유대규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4125"/>
    <n v="3501"/>
    <n v="4282"/>
    <n v="1478"/>
    <n v="4992"/>
    <n v="4017"/>
  </r>
  <r>
    <x v="213"/>
    <s v="유대규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0"/>
    <n v="0"/>
    <n v="1769"/>
    <n v="1044"/>
    <n v="957"/>
    <n v="913"/>
    <n v="1174"/>
    <n v="681"/>
  </r>
  <r>
    <x v="213"/>
    <s v="유대규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0"/>
    <n v="0"/>
    <n v="0"/>
    <n v="0"/>
    <n v="0"/>
    <n v="0"/>
    <n v="78"/>
    <n v="0"/>
  </r>
  <r>
    <x v="213"/>
    <s v="유대규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0"/>
    <n v="0"/>
    <n v="0"/>
    <n v="14"/>
    <n v="14"/>
    <n v="0"/>
    <n v="0"/>
  </r>
  <r>
    <x v="213"/>
    <s v="유대규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0"/>
    <n v="0"/>
    <n v="0"/>
    <n v="0"/>
    <n v="0"/>
    <n v="0"/>
    <n v="8129"/>
    <n v="36000"/>
    <n v="36000"/>
    <n v="36000"/>
    <n v="36000"/>
    <n v="36000"/>
  </r>
  <r>
    <x v="213"/>
    <s v="유대규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0"/>
    <n v="0"/>
    <n v="0"/>
    <n v="0"/>
    <n v="0"/>
    <n v="0"/>
    <n v="18291"/>
    <n v="81000"/>
    <n v="81000"/>
    <n v="81000"/>
    <n v="81000"/>
    <n v="81000"/>
  </r>
  <r>
    <x v="213"/>
    <s v="유대규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0"/>
    <n v="0"/>
    <n v="0"/>
    <n v="0"/>
    <n v="962"/>
    <n v="962"/>
    <n v="962"/>
    <n v="962"/>
    <n v="962"/>
  </r>
  <r>
    <x v="213"/>
    <s v="유대규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0"/>
    <n v="0"/>
    <n v="0"/>
    <n v="0"/>
    <n v="4516"/>
    <n v="20000"/>
    <n v="20000"/>
    <n v="20000"/>
    <n v="20000"/>
  </r>
  <r>
    <x v="213"/>
    <s v="유대규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0"/>
    <n v="0"/>
    <n v="0"/>
    <n v="0"/>
    <n v="0"/>
    <n v="0"/>
    <n v="5182"/>
    <n v="22950"/>
    <n v="22950"/>
    <n v="22950"/>
    <n v="22950"/>
    <n v="22950"/>
  </r>
  <r>
    <x v="213"/>
    <s v="유대규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0"/>
    <s v="N"/>
    <s v="Y"/>
    <m/>
    <n v="0"/>
    <n v="0"/>
    <n v="0"/>
    <n v="0"/>
    <n v="0"/>
    <n v="0"/>
    <n v="9032"/>
    <n v="40000"/>
    <n v="40000"/>
    <n v="40000"/>
    <n v="40000"/>
    <n v="40000"/>
  </r>
  <r>
    <x v="214"/>
    <s v="융진2공장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215"/>
    <s v="의료법인 민현의료재단 미래로병원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-1034"/>
    <n v="-1034"/>
    <n v="-1034"/>
    <n v="-1034"/>
    <n v="-1034"/>
    <n v="-1034"/>
    <n v="-1034"/>
    <n v="0"/>
    <n v="0"/>
    <n v="0"/>
    <n v="0"/>
    <n v="0"/>
  </r>
  <r>
    <x v="215"/>
    <s v="의료법인 민현의료재단 미래로병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215"/>
    <s v="의료법인 민현의료재단 미래로병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Y"/>
    <s v="Y"/>
    <m/>
    <n v="0"/>
    <n v="0"/>
    <n v="0"/>
    <n v="0"/>
    <n v="0"/>
    <n v="0"/>
    <n v="0"/>
    <n v="0"/>
    <n v="3120"/>
    <n v="10400"/>
    <n v="10400"/>
    <n v="10400"/>
  </r>
  <r>
    <x v="215"/>
    <s v="의료법인 민현의료재단 미래로병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0"/>
    <n v="0"/>
    <n v="0"/>
    <n v="0"/>
    <n v="56365"/>
    <n v="0"/>
    <n v="0"/>
    <n v="0"/>
  </r>
  <r>
    <x v="215"/>
    <s v="의료법인 민현의료재단 미래로병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27"/>
    <n v="0"/>
    <n v="51"/>
    <n v="14"/>
    <n v="0"/>
    <n v="29"/>
    <n v="0"/>
    <n v="0"/>
    <n v="0"/>
    <n v="0"/>
  </r>
  <r>
    <x v="215"/>
    <s v="의료법인 민현의료재단 미래로병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Y"/>
    <s v="Y"/>
    <m/>
    <n v="0"/>
    <n v="0"/>
    <n v="0"/>
    <n v="0"/>
    <n v="0"/>
    <n v="0"/>
    <n v="0"/>
    <n v="0"/>
    <n v="14"/>
    <n v="0"/>
    <n v="14"/>
    <n v="0"/>
  </r>
  <r>
    <x v="216"/>
    <s v="의료법인 안흥의료재단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6000"/>
    <n v="16000"/>
    <n v="16000"/>
    <n v="16000"/>
    <n v="16000"/>
    <n v="16000"/>
    <n v="16000"/>
    <n v="16000"/>
    <n v="16000"/>
    <n v="16000"/>
    <n v="16000"/>
    <n v="16000"/>
  </r>
  <r>
    <x v="216"/>
    <s v="의료법인 안흥의료재단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0"/>
    <n v="32728"/>
    <n v="0"/>
    <n v="0"/>
    <n v="0"/>
    <n v="0"/>
    <n v="0"/>
  </r>
  <r>
    <x v="216"/>
    <s v="의료법인 안흥의료재단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0"/>
    <n v="273"/>
    <n v="312"/>
    <n v="234"/>
    <n v="156"/>
    <n v="156"/>
    <n v="117"/>
    <n v="439"/>
    <n v="624"/>
    <n v="351"/>
    <n v="195"/>
    <n v="39"/>
  </r>
  <r>
    <x v="216"/>
    <s v="의료법인 안흥의료재단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449"/>
    <n v="754"/>
    <n v="101"/>
    <n v="203"/>
    <n v="58"/>
    <n v="231"/>
    <n v="551"/>
    <n v="290"/>
    <n v="464"/>
    <n v="333"/>
    <n v="261"/>
    <n v="261"/>
  </r>
  <r>
    <x v="216"/>
    <s v="의료법인 안흥의료재단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56"/>
    <n v="0"/>
    <n v="39"/>
    <n v="0"/>
    <n v="0"/>
    <n v="39"/>
    <n v="0"/>
    <n v="39"/>
    <n v="39"/>
    <n v="0"/>
    <n v="0"/>
    <n v="0"/>
  </r>
  <r>
    <x v="216"/>
    <s v="의료법인 안흥의료재단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43"/>
    <n v="0"/>
    <n v="0"/>
    <n v="0"/>
    <n v="0"/>
    <n v="0"/>
    <n v="0"/>
    <n v="0"/>
    <n v="0"/>
    <n v="0"/>
    <n v="0"/>
    <n v="0"/>
  </r>
  <r>
    <x v="216"/>
    <s v="의료법인 안흥의료재단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216"/>
    <s v="의료법인 안흥의료재단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1"/>
    <s v="스마트메시지Plus"/>
    <x v="0"/>
    <s v="N"/>
    <s v="Y"/>
    <m/>
    <n v="6911"/>
    <n v="10287"/>
    <n v="8100"/>
    <n v="9990"/>
    <n v="7586"/>
    <n v="7154"/>
    <n v="8989"/>
    <n v="7180"/>
    <n v="7745"/>
    <n v="7559"/>
    <n v="8477"/>
    <n v="7477"/>
  </r>
  <r>
    <x v="216"/>
    <s v="의료법인 안흥의료재단"/>
    <s v="540217"/>
    <s v="전략고객사업본부"/>
    <s v="540225"/>
    <s v="전략사업2담당"/>
    <s v="KE00000"/>
    <s v="B2B"/>
    <s v="KE20000"/>
    <s v="Enterprise CT"/>
    <s v="KEA5000"/>
    <x v="19"/>
    <s v="KEA5K04"/>
    <s v="IoT원격관제"/>
    <s v="BM01046"/>
    <s v="IoT원격관제3G"/>
    <x v="0"/>
    <s v="N"/>
    <s v="Y"/>
    <m/>
    <n v="3500"/>
    <n v="3500"/>
    <n v="3500"/>
    <n v="3500"/>
    <n v="3500"/>
    <n v="3500"/>
    <n v="3500"/>
    <n v="3500"/>
    <n v="3500"/>
    <n v="3500"/>
    <n v="3500"/>
    <n v="3500"/>
  </r>
  <r>
    <x v="217"/>
    <s v="의료법인 염광의료재단(성심병원)"/>
    <s v="546483"/>
    <s v="대구/경북고객본부"/>
    <s v="546514"/>
    <s v="경북북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26751"/>
    <n v="23106"/>
    <n v="25756"/>
    <n v="28039"/>
    <n v="25540"/>
    <n v="28010"/>
    <n v="31327"/>
    <n v="27045"/>
    <n v="26806"/>
    <n v="28253"/>
    <n v="24370"/>
    <n v="25140"/>
  </r>
  <r>
    <x v="217"/>
    <s v="의료법인 염광의료재단(성심병원)"/>
    <s v="546483"/>
    <s v="대구/경북고객본부"/>
    <s v="546514"/>
    <s v="경북북부지사"/>
    <s v="KE00000"/>
    <s v="B2B"/>
    <s v="KEA0000"/>
    <s v="Enterprise IT"/>
    <s v="KEB2000"/>
    <x v="3"/>
    <s v="KEB2K03"/>
    <s v="기업지능망부가"/>
    <s v="BM00694"/>
    <s v="체크콜"/>
    <x v="0"/>
    <s v="N"/>
    <s v="Y"/>
    <m/>
    <n v="72"/>
    <n v="288"/>
    <n v="288"/>
    <n v="120"/>
    <n v="120"/>
    <n v="744"/>
    <n v="0"/>
    <n v="0"/>
    <n v="0"/>
    <n v="24"/>
    <n v="0"/>
    <n v="24"/>
  </r>
  <r>
    <x v="217"/>
    <s v="의료법인 염광의료재단(성심병원)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17"/>
    <s v="의료법인 염광의료재단(성심병원)"/>
    <s v="546483"/>
    <s v="대구/경북고객본부"/>
    <s v="546514"/>
    <s v="경북북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2000"/>
    <n v="32000"/>
    <n v="32000"/>
    <n v="32000"/>
    <n v="32000"/>
    <n v="32000"/>
    <n v="32000"/>
    <n v="32000"/>
    <n v="32000"/>
    <n v="32000"/>
    <n v="32000"/>
    <n v="32000"/>
  </r>
  <r>
    <x v="217"/>
    <s v="의료법인 염광의료재단(성심병원)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3"/>
    <s v="GTV 슬림 비즈"/>
    <x v="1"/>
    <s v="Y"/>
    <s v="Y"/>
    <m/>
    <n v="0"/>
    <n v="0"/>
    <n v="0"/>
    <n v="0"/>
    <n v="0"/>
    <n v="911"/>
    <n v="911"/>
    <n v="911"/>
    <n v="911"/>
    <n v="911"/>
    <n v="911"/>
    <n v="911"/>
  </r>
  <r>
    <x v="217"/>
    <s v="의료법인 염광의료재단(성심병원)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187800"/>
    <n v="187800"/>
    <n v="187800"/>
    <n v="187800"/>
    <n v="187800"/>
    <n v="187800"/>
    <n v="187800"/>
    <n v="187800"/>
    <n v="187800"/>
    <n v="187800"/>
    <n v="187800"/>
    <n v="187800"/>
  </r>
  <r>
    <x v="217"/>
    <s v="의료법인 염광의료재단(성심병원)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3"/>
    <s v="GTV 슬림 비즈"/>
    <x v="0"/>
    <s v="Y"/>
    <s v="Y"/>
    <m/>
    <n v="0"/>
    <n v="0"/>
    <n v="0"/>
    <n v="0"/>
    <n v="0"/>
    <n v="200"/>
    <n v="6000"/>
    <n v="6000"/>
    <n v="6000"/>
    <n v="6000"/>
    <n v="6000"/>
    <n v="6000"/>
  </r>
  <r>
    <x v="217"/>
    <s v="의료법인 염광의료재단(성심병원)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0"/>
    <n v="0"/>
    <n v="0"/>
    <n v="0"/>
    <n v="0"/>
    <n v="100"/>
    <n v="3000"/>
    <n v="3000"/>
    <n v="3000"/>
    <n v="3000"/>
    <n v="3000"/>
    <n v="3000"/>
  </r>
  <r>
    <x v="217"/>
    <s v="의료법인 염광의료재단(성심병원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850"/>
    <n v="8850"/>
    <n v="8850"/>
    <n v="8850"/>
    <n v="8850"/>
    <n v="8850"/>
    <n v="8850"/>
    <n v="8850"/>
    <n v="8850"/>
    <n v="8850"/>
    <n v="8850"/>
    <n v="8850"/>
  </r>
  <r>
    <x v="217"/>
    <s v="의료법인 염광의료재단(성심병원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468"/>
    <n v="468"/>
    <n v="390"/>
    <n v="624"/>
    <n v="975"/>
    <n v="741"/>
    <n v="858"/>
    <n v="975"/>
    <n v="1326"/>
    <n v="1170"/>
    <n v="897"/>
    <n v="1248"/>
  </r>
  <r>
    <x v="217"/>
    <s v="의료법인 염광의료재단(성심병원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75"/>
    <n v="304"/>
    <n v="72"/>
    <n v="261"/>
    <n v="275"/>
    <n v="130"/>
    <n v="1537"/>
    <n v="159"/>
    <n v="0"/>
    <n v="3451"/>
    <n v="188"/>
    <n v="667"/>
  </r>
  <r>
    <x v="217"/>
    <s v="의료법인 염광의료재단(성심병원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51"/>
    <n v="273"/>
    <n v="78"/>
    <n v="234"/>
    <n v="78"/>
    <n v="351"/>
    <n v="156"/>
    <n v="351"/>
    <n v="234"/>
    <n v="351"/>
    <n v="390"/>
    <n v="234"/>
  </r>
  <r>
    <x v="217"/>
    <s v="의료법인 염광의료재단(성심병원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0036"/>
    <n v="13950"/>
    <n v="12323"/>
    <n v="8294"/>
    <n v="8492"/>
    <n v="9163"/>
    <n v="10468"/>
    <n v="7101"/>
    <n v="9362"/>
    <n v="7202"/>
    <n v="7123"/>
    <n v="10349"/>
  </r>
  <r>
    <x v="217"/>
    <s v="의료법인 염광의료재단(성심병원)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217"/>
    <s v="의료법인 염광의료재단(성심병원)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17"/>
    <s v="의료법인 염광의료재단(성심병원)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33390"/>
    <n v="132373"/>
    <n v="133390"/>
    <n v="133390"/>
    <n v="133390"/>
    <n v="133390"/>
    <n v="133390"/>
    <n v="133390"/>
    <n v="133390"/>
    <n v="133390"/>
    <n v="133390"/>
    <n v="133390"/>
  </r>
  <r>
    <x v="217"/>
    <s v="의료법인 염광의료재단(성심병원)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0"/>
    <n v="0"/>
    <n v="0"/>
    <n v="0"/>
    <n v="0"/>
    <n v="0"/>
    <n v="0"/>
    <n v="0"/>
    <n v="2720"/>
    <n v="2720"/>
    <n v="2678"/>
    <n v="2678"/>
  </r>
  <r>
    <x v="217"/>
    <s v="의료법인 염광의료재단(성심병원)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500"/>
    <n v="2500"/>
    <n v="2500"/>
    <n v="2500"/>
    <n v="2500"/>
    <n v="2500"/>
    <n v="2500"/>
    <n v="2500"/>
    <n v="2500"/>
    <n v="2500"/>
    <n v="2500"/>
    <n v="2500"/>
  </r>
  <r>
    <x v="217"/>
    <s v="의료법인 염광의료재단(성심병원)"/>
    <s v="546517"/>
    <s v="대구/경북법인고객본부"/>
    <s v="546540"/>
    <s v="경북법인고객담당"/>
    <s v="KE00000"/>
    <s v="B2B"/>
    <s v="KE20000"/>
    <s v="Enterprise CT"/>
    <s v="KE54000"/>
    <x v="0"/>
    <s v="KEA9K02"/>
    <s v="페이퍼리스"/>
    <s v="BM10387"/>
    <s v="EDI"/>
    <x v="0"/>
    <s v="N"/>
    <s v="Y"/>
    <m/>
    <n v="3620"/>
    <n v="3620"/>
    <n v="3620"/>
    <n v="3620"/>
    <n v="3620"/>
    <n v="3620"/>
    <n v="3620"/>
    <n v="3620"/>
    <n v="3620"/>
    <n v="3620"/>
    <n v="0"/>
    <n v="0"/>
  </r>
  <r>
    <x v="217"/>
    <s v="의료법인 염광의료재단(성심병원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120"/>
    <n v="0"/>
  </r>
  <r>
    <x v="218"/>
    <s v="의료법인승미의료재단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191"/>
    <s v="지능형SMS"/>
    <x v="0"/>
    <s v="N"/>
    <s v="Y"/>
    <m/>
    <n v="229"/>
    <n v="418"/>
    <n v="526"/>
    <n v="634"/>
    <n v="67"/>
    <n v="67"/>
    <n v="94"/>
    <n v="54"/>
    <n v="54"/>
    <n v="27"/>
    <n v="40"/>
    <n v="27"/>
  </r>
  <r>
    <x v="218"/>
    <s v="의료법인승미의료재단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20794"/>
    <n v="239960"/>
    <n v="251041"/>
    <n v="241733"/>
    <n v="238539"/>
    <n v="227417"/>
    <n v="243223"/>
    <n v="231702"/>
    <n v="222652"/>
    <n v="224672"/>
    <n v="220449"/>
    <n v="215327"/>
  </r>
  <r>
    <x v="218"/>
    <s v="의료법인승미의료재단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1755"/>
    <n v="60"/>
    <n v="180"/>
    <n v="0"/>
    <n v="0"/>
    <n v="60"/>
    <n v="0"/>
    <n v="360"/>
    <n v="60"/>
    <n v="60"/>
    <n v="60"/>
    <n v="240"/>
  </r>
  <r>
    <x v="218"/>
    <s v="의료법인승미의료재단"/>
    <s v="546483"/>
    <s v="대구/경북고객본부"/>
    <s v="546511"/>
    <s v="경북서부지사"/>
    <s v="TC00000"/>
    <s v="B2C"/>
    <s v="TC60000"/>
    <s v="Customer Incubation"/>
    <s v="TC62000"/>
    <x v="30"/>
    <s v="TC62K01"/>
    <s v="Robot서비스"/>
    <s v="BM10204"/>
    <s v="Robot서비스"/>
    <x v="0"/>
    <s v="N"/>
    <s v="Y"/>
    <m/>
    <n v="470000"/>
    <n v="470000"/>
    <n v="470000"/>
    <n v="470000"/>
    <n v="470000"/>
    <n v="470000"/>
    <n v="470000"/>
    <n v="470000"/>
    <n v="470000"/>
    <n v="470000"/>
    <n v="470000"/>
    <n v="470000"/>
  </r>
  <r>
    <x v="218"/>
    <s v="의료법인승미의료재단"/>
    <s v="546483"/>
    <s v="대구/경북고객본부"/>
    <s v="546511"/>
    <s v="경북서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7945"/>
    <n v="7068"/>
    <n v="7574"/>
    <n v="7420"/>
    <n v="7013"/>
    <n v="7632"/>
    <n v="8839"/>
    <n v="8848"/>
    <n v="10759"/>
    <n v="9735"/>
    <n v="10178"/>
    <n v="9994"/>
  </r>
  <r>
    <x v="218"/>
    <s v="의료법인승미의료재단"/>
    <s v="546483"/>
    <s v="대구/경북고객본부"/>
    <s v="546511"/>
    <s v="경북서부지사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5176"/>
    <n v="7977"/>
    <n v="10590"/>
    <n v="5041"/>
    <n v="3811"/>
    <n v="3064"/>
    <n v="3193"/>
    <n v="4903"/>
    <n v="5511"/>
    <n v="3424"/>
    <n v="3232"/>
    <n v="3112"/>
  </r>
  <r>
    <x v="218"/>
    <s v="의료법인승미의료재단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52896"/>
    <n v="4000"/>
    <n v="4000"/>
    <n v="4000"/>
    <n v="4000"/>
    <n v="4000"/>
    <n v="4000"/>
    <n v="4000"/>
  </r>
  <r>
    <x v="218"/>
    <s v="의료법인승미의료재단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1164"/>
    <s v="GTV Biz 단말사용료"/>
    <x v="0"/>
    <s v="N"/>
    <s v="Y"/>
    <m/>
    <n v="492000"/>
    <n v="492000"/>
    <n v="492000"/>
    <n v="492000"/>
    <n v="492000"/>
    <n v="492000"/>
    <n v="492000"/>
    <n v="492000"/>
    <n v="492000"/>
    <n v="492000"/>
    <n v="492000"/>
    <n v="492000"/>
  </r>
  <r>
    <x v="218"/>
    <s v="의료법인승미의료재단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4"/>
    <s v="GTV 라이트 비즈"/>
    <x v="1"/>
    <s v="N"/>
    <s v="Y"/>
    <m/>
    <n v="48570"/>
    <n v="48570"/>
    <n v="48570"/>
    <n v="48570"/>
    <n v="48570"/>
    <n v="48570"/>
    <n v="48570"/>
    <n v="48570"/>
    <n v="48570"/>
    <n v="48570"/>
    <n v="48570"/>
    <n v="48570"/>
  </r>
  <r>
    <x v="218"/>
    <s v="의료법인승미의료재단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4"/>
    <s v="GTV 라이트 비즈"/>
    <x v="0"/>
    <s v="N"/>
    <s v="Y"/>
    <m/>
    <n v="103200"/>
    <n v="103200"/>
    <n v="103200"/>
    <n v="103200"/>
    <n v="103200"/>
    <n v="103200"/>
    <n v="103200"/>
    <n v="103200"/>
    <n v="103200"/>
    <n v="103200"/>
    <n v="103200"/>
    <n v="103200"/>
  </r>
  <r>
    <x v="218"/>
    <s v="의료법인승미의료재단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902800"/>
    <n v="902800"/>
    <n v="902800"/>
    <n v="902800"/>
    <n v="902800"/>
    <n v="902800"/>
    <n v="902800"/>
    <n v="902800"/>
    <n v="902800"/>
    <n v="902800"/>
    <n v="902800"/>
    <n v="902800"/>
  </r>
  <r>
    <x v="218"/>
    <s v="의료법인승미의료재단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11542"/>
    <n v="17851"/>
    <n v="19839"/>
    <n v="21894"/>
    <n v="22409"/>
    <n v="17811"/>
    <n v="18444"/>
    <n v="23611"/>
    <n v="24551"/>
    <n v="26105"/>
    <n v="21128"/>
    <n v="29555"/>
  </r>
  <r>
    <x v="218"/>
    <s v="의료법인승미의료재단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78"/>
    <n v="117"/>
    <n v="39"/>
    <n v="39"/>
    <n v="0"/>
    <n v="0"/>
    <n v="0"/>
    <n v="39"/>
    <n v="0"/>
    <n v="0"/>
    <n v="0"/>
    <n v="0"/>
  </r>
  <r>
    <x v="218"/>
    <s v="의료법인승미의료재단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18"/>
    <s v="의료법인승미의료재단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7200"/>
    <n v="57200"/>
    <n v="57200"/>
    <n v="57200"/>
    <n v="57200"/>
    <n v="57200"/>
    <n v="57200"/>
    <n v="57200"/>
    <n v="57200"/>
    <n v="57200"/>
    <n v="57200"/>
    <n v="57200"/>
  </r>
  <r>
    <x v="218"/>
    <s v="의료법인승미의료재단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38000"/>
    <n v="38000"/>
    <n v="38000"/>
    <n v="38000"/>
    <n v="38000"/>
    <n v="38000"/>
    <n v="38000"/>
    <n v="38000"/>
    <n v="38000"/>
    <n v="38000"/>
    <n v="38000"/>
    <n v="38000"/>
  </r>
  <r>
    <x v="218"/>
    <s v="의료법인승미의료재단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11494"/>
    <n v="11494"/>
    <n v="11494"/>
    <n v="11494"/>
    <n v="11494"/>
    <n v="11494"/>
    <n v="11494"/>
    <n v="11494"/>
    <n v="11494"/>
    <n v="11494"/>
    <n v="11494"/>
    <n v="11494"/>
  </r>
  <r>
    <x v="218"/>
    <s v="의료법인승미의료재단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80000"/>
    <n v="580000"/>
    <n v="580000"/>
    <n v="580000"/>
    <n v="580000"/>
    <n v="580000"/>
    <n v="580000"/>
    <n v="580000"/>
    <n v="580000"/>
    <n v="580000"/>
    <n v="580000"/>
    <n v="580000"/>
  </r>
  <r>
    <x v="218"/>
    <s v="의료법인승미의료재단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18"/>
    <s v="의료법인승미의료재단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14245"/>
    <n v="14245"/>
    <n v="14245"/>
    <n v="14245"/>
    <n v="14245"/>
    <n v="14245"/>
    <n v="14245"/>
    <n v="14245"/>
    <n v="14245"/>
    <n v="14245"/>
    <n v="14245"/>
    <n v="14245"/>
  </r>
  <r>
    <x v="218"/>
    <s v="의료법인승미의료재단"/>
    <s v="540026"/>
    <s v="영업·채널본부"/>
    <s v="540043"/>
    <s v="전략채널센터"/>
    <s v="KE00000"/>
    <s v="B2B"/>
    <s v="KE20000"/>
    <s v="Enterprise CT"/>
    <s v="KEA5000"/>
    <x v="19"/>
    <s v="KEA5K04"/>
    <s v="IoT원격관제"/>
    <s v="BM01050"/>
    <s v="IoT원격관제LTE"/>
    <x v="0"/>
    <s v="N"/>
    <s v="Y"/>
    <m/>
    <n v="2120"/>
    <n v="2120"/>
    <n v="2120"/>
    <n v="2100"/>
    <n v="4500"/>
    <n v="4500"/>
    <n v="4500"/>
    <n v="4500"/>
    <n v="4500"/>
    <n v="4500"/>
    <n v="4500"/>
    <n v="4500"/>
  </r>
  <r>
    <x v="219"/>
    <s v="의료법인시몬정신병원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5710"/>
    <n v="5710"/>
    <n v="5710"/>
    <n v="5710"/>
    <n v="5710"/>
    <n v="5710"/>
    <n v="5710"/>
    <n v="5710"/>
    <n v="5710"/>
    <n v="5710"/>
    <n v="0"/>
    <n v="0"/>
  </r>
  <r>
    <x v="219"/>
    <s v="의료법인시몬정신병원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19"/>
    <s v="의료법인시몬정신병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19"/>
    <s v="의료법인시몬정신병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61"/>
    <n v="390"/>
    <n v="312"/>
    <n v="390"/>
    <n v="273"/>
    <n v="312"/>
    <n v="234"/>
    <n v="351"/>
    <n v="195"/>
    <n v="351"/>
    <n v="312"/>
    <n v="195"/>
  </r>
  <r>
    <x v="219"/>
    <s v="의료법인시몬정신병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72"/>
    <n v="188"/>
    <n v="0"/>
    <n v="406"/>
    <n v="0"/>
    <n v="43"/>
    <n v="217"/>
    <n v="232"/>
    <n v="406"/>
    <n v="72"/>
    <n v="217"/>
    <n v="667"/>
  </r>
  <r>
    <x v="219"/>
    <s v="의료법인시몬정신병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819"/>
    <n v="1326"/>
    <n v="819"/>
    <n v="1053"/>
    <n v="702"/>
    <n v="1287"/>
    <n v="936"/>
    <n v="546"/>
    <n v="975"/>
    <n v="663"/>
    <n v="1248"/>
    <n v="936"/>
  </r>
  <r>
    <x v="219"/>
    <s v="의료법인시몬정신병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101"/>
    <n v="0"/>
    <n v="0"/>
    <n v="29"/>
    <n v="58"/>
    <n v="0"/>
    <n v="0"/>
    <n v="0"/>
    <n v="0"/>
    <n v="0"/>
  </r>
  <r>
    <x v="219"/>
    <s v="의료법인시몬정신병원"/>
    <s v="546517"/>
    <s v="대구/경북법인고객본부"/>
    <s v="546540"/>
    <s v="경북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0"/>
    <n v="0"/>
    <n v="0"/>
    <n v="0"/>
    <n v="832"/>
    <n v="0"/>
    <n v="0"/>
    <n v="0"/>
    <n v="0"/>
    <n v="0"/>
    <n v="0"/>
    <n v="0"/>
  </r>
  <r>
    <x v="219"/>
    <s v="의료법인시몬정신병원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41731"/>
    <n v="41731"/>
    <n v="41731"/>
    <n v="41731"/>
    <n v="41731"/>
    <n v="41731"/>
    <n v="41731"/>
    <n v="41731"/>
    <n v="41731"/>
    <n v="41731"/>
    <n v="41733"/>
    <n v="37701"/>
  </r>
  <r>
    <x v="220"/>
    <s v="의료법인인덕의료재단 경도요양원"/>
    <s v="540260"/>
    <s v="AX사업본부"/>
    <s v="540268"/>
    <s v="AX사업2담당"/>
    <s v="KE00000"/>
    <s v="B2B"/>
    <s v="KE20000"/>
    <s v="Enterprise CT"/>
    <s v="KEA5000"/>
    <x v="19"/>
    <s v="KEA5K05"/>
    <s v="IoT무선결제"/>
    <s v="BM01070"/>
    <s v="IoT무선결제3G"/>
    <x v="0"/>
    <s v="N"/>
    <s v="Y"/>
    <m/>
    <n v="10000"/>
    <n v="10000"/>
    <n v="10000"/>
    <n v="10000"/>
    <n v="10000"/>
    <n v="333"/>
    <n v="0"/>
    <n v="0"/>
    <n v="0"/>
    <n v="0"/>
    <n v="0"/>
    <n v="0"/>
  </r>
  <r>
    <x v="220"/>
    <s v="의료법인인덕의료재단 경도요양원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100"/>
    <n v="100"/>
    <n v="0"/>
    <n v="0"/>
    <n v="0"/>
    <n v="0"/>
    <n v="0"/>
    <n v="50"/>
    <n v="0"/>
    <n v="0"/>
    <n v="0"/>
    <n v="0"/>
  </r>
  <r>
    <x v="220"/>
    <s v="의료법인인덕의료재단 경도요양원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88"/>
    <s v="PRI LM통화"/>
    <x v="0"/>
    <s v="N"/>
    <s v="Y"/>
    <m/>
    <n v="137881"/>
    <n v="163965"/>
    <n v="169136"/>
    <n v="149634"/>
    <n v="171293"/>
    <n v="125157"/>
    <n v="125041"/>
    <n v="160424"/>
    <n v="148074"/>
    <n v="136340"/>
    <n v="130276"/>
    <n v="151116"/>
  </r>
  <r>
    <x v="220"/>
    <s v="의료법인인덕의료재단 경도요양원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81"/>
    <s v="PRI내선"/>
    <x v="0"/>
    <s v="N"/>
    <s v="Y"/>
    <m/>
    <n v="0"/>
    <n v="0"/>
    <n v="0"/>
    <n v="87"/>
    <n v="0"/>
    <n v="0"/>
    <n v="0"/>
    <n v="0"/>
    <n v="0"/>
    <n v="0"/>
    <n v="0"/>
    <n v="449"/>
  </r>
  <r>
    <x v="220"/>
    <s v="의료법인인덕의료재단 경도요양원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79"/>
    <s v="제2종ISDN(30채널)"/>
    <x v="0"/>
    <s v="N"/>
    <s v="Y"/>
    <m/>
    <n v="130715"/>
    <n v="132107"/>
    <n v="130485"/>
    <n v="131533"/>
    <n v="133043"/>
    <n v="135295"/>
    <n v="133907"/>
    <n v="130553"/>
    <n v="132159"/>
    <n v="131511"/>
    <n v="129754"/>
    <n v="133841"/>
  </r>
  <r>
    <x v="220"/>
    <s v="의료법인인덕의료재단 경도요양원"/>
    <s v="546517"/>
    <s v="대구/경북법인고객본부"/>
    <s v="546540"/>
    <s v="경북법인고객담당"/>
    <s v="KE00000"/>
    <s v="B2B"/>
    <s v="KEA0000"/>
    <s v="Enterprise IT"/>
    <s v="KEB2000"/>
    <x v="3"/>
    <s v="KEB2K02"/>
    <s v="무료전화080"/>
    <s v="BM00193"/>
    <s v="무료전화080서비스"/>
    <x v="0"/>
    <s v="N"/>
    <s v="Y"/>
    <m/>
    <n v="918"/>
    <n v="1091"/>
    <n v="374"/>
    <n v="463"/>
    <n v="359"/>
    <n v="981"/>
    <n v="521"/>
    <n v="535"/>
    <n v="391"/>
    <n v="323"/>
    <n v="227"/>
    <n v="484"/>
  </r>
  <r>
    <x v="220"/>
    <s v="의료법인인덕의료재단 경도요양원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20"/>
    <s v="의료법인인덕의료재단 경도요양원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72"/>
    <n v="0"/>
    <n v="0"/>
    <n v="0"/>
    <n v="0"/>
    <n v="0"/>
    <n v="0"/>
    <n v="43"/>
    <n v="0"/>
    <n v="0"/>
    <n v="0"/>
    <n v="0"/>
  </r>
  <r>
    <x v="220"/>
    <s v="의료법인인덕의료재단 경도요양원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435"/>
    <n v="0"/>
    <n v="0"/>
    <n v="0"/>
    <n v="0"/>
    <n v="0"/>
    <n v="0"/>
    <n v="0"/>
  </r>
  <r>
    <x v="220"/>
    <s v="의료법인인덕의료재단 경도요양원"/>
    <s v="546517"/>
    <s v="대구/경북법인고객본부"/>
    <s v="546540"/>
    <s v="경북법인고객담당"/>
    <s v="TC00000"/>
    <s v="B2C"/>
    <s v="TC60000"/>
    <s v="Customer Incubation"/>
    <s v="KEB4000"/>
    <x v="4"/>
    <s v="KEB4K07"/>
    <s v="홈지능망부가기타"/>
    <s v="BM00142"/>
    <s v="패스콜"/>
    <x v="0"/>
    <s v="N"/>
    <s v="Y"/>
    <m/>
    <n v="1000"/>
    <n v="1116"/>
    <n v="1232"/>
    <n v="1000"/>
    <n v="1000"/>
    <n v="1029"/>
    <n v="1171"/>
    <n v="1000"/>
    <n v="1029"/>
    <n v="1000"/>
    <n v="1029"/>
    <n v="1072"/>
  </r>
  <r>
    <x v="220"/>
    <s v="의료법인인덕의료재단 경도요양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0"/>
    <n v="52000"/>
    <n v="52000"/>
    <n v="50800"/>
    <n v="48000"/>
    <n v="48000"/>
    <n v="48000"/>
    <n v="48000"/>
    <n v="48000"/>
    <n v="48000"/>
    <n v="48000"/>
    <n v="48000"/>
  </r>
  <r>
    <x v="220"/>
    <s v="의료법인인덕의료재단 경도요양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608"/>
    <n v="4329"/>
    <n v="2779"/>
    <n v="2808"/>
    <n v="2526"/>
    <n v="2964"/>
    <n v="2780"/>
    <n v="2652"/>
    <n v="3744"/>
    <n v="1911"/>
    <n v="2116"/>
    <n v="3120"/>
  </r>
  <r>
    <x v="220"/>
    <s v="의료법인인덕의료재단 경도요양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6909"/>
    <n v="6988"/>
    <n v="6901"/>
    <n v="7365"/>
    <n v="4828"/>
    <n v="3726"/>
    <n v="4495"/>
    <n v="4784"/>
    <n v="4959"/>
    <n v="12020"/>
    <n v="3987"/>
    <n v="4871"/>
  </r>
  <r>
    <x v="220"/>
    <s v="의료법인인덕의료재단 경도요양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02"/>
    <n v="1716"/>
    <n v="1053"/>
    <n v="1404"/>
    <n v="741"/>
    <n v="468"/>
    <n v="390"/>
    <n v="702"/>
    <n v="585"/>
    <n v="429"/>
    <n v="429"/>
    <n v="858"/>
  </r>
  <r>
    <x v="220"/>
    <s v="의료법인인덕의료재단 경도요양원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0"/>
    <n v="0"/>
    <n v="51"/>
    <n v="0"/>
    <n v="27"/>
    <n v="0"/>
    <n v="0"/>
  </r>
  <r>
    <x v="220"/>
    <s v="의료법인인덕의료재단 경도요양원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220"/>
    <s v="의료법인인덕의료재단 경도요양원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5500"/>
    <n v="25500"/>
    <n v="25500"/>
    <n v="25500"/>
    <n v="25500"/>
    <n v="25500"/>
    <n v="25500"/>
    <n v="25500"/>
    <n v="25500"/>
    <n v="25500"/>
    <n v="25500"/>
    <n v="25500"/>
  </r>
  <r>
    <x v="220"/>
    <s v="의료법인인덕의료재단 경도요양원"/>
    <s v="546109"/>
    <s v="토탈영업센터"/>
    <s v="546122"/>
    <s v="강남토탈영업2부"/>
    <s v="KE00000"/>
    <s v="B2B"/>
    <s v="KE20000"/>
    <s v="Enterprise CT"/>
    <s v="KEA5000"/>
    <x v="19"/>
    <s v="KEA5K04"/>
    <s v="IoT원격관제"/>
    <s v="BM01050"/>
    <s v="IoT원격관제LTE"/>
    <x v="0"/>
    <s v="Y"/>
    <s v="Y"/>
    <m/>
    <n v="0"/>
    <n v="-2380"/>
    <n v="1136"/>
    <n v="1620"/>
    <n v="1620"/>
    <n v="1620"/>
    <n v="1620"/>
    <n v="1620"/>
    <n v="1620"/>
    <n v="1620"/>
    <n v="1620"/>
    <n v="1620"/>
  </r>
  <r>
    <x v="221"/>
    <s v="이로하영농조합법인"/>
    <s v="545784"/>
    <s v="강북/강원고객본부"/>
    <s v="545831"/>
    <s v="원주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066"/>
    <n v="2000"/>
    <n v="2000"/>
    <n v="2000"/>
    <n v="2000"/>
    <n v="2000"/>
    <n v="2000"/>
    <n v="2000"/>
    <n v="2000"/>
    <n v="2000"/>
    <n v="2000"/>
    <n v="2000"/>
  </r>
  <r>
    <x v="221"/>
    <s v="이로하영농조합법인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221"/>
    <s v="이로하영농조합법인"/>
    <s v="546483"/>
    <s v="대구/경북고객본부"/>
    <s v="546514"/>
    <s v="경북북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21"/>
    <s v="이로하영농조합법인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477"/>
    <s v="GENIE TV 라이브(실속형) ICOD"/>
    <x v="0"/>
    <s v="N"/>
    <s v="Y"/>
    <m/>
    <n v="4800"/>
    <n v="4800"/>
    <n v="4800"/>
    <n v="4800"/>
    <n v="4800"/>
    <n v="4800"/>
    <n v="4800"/>
    <n v="4800"/>
    <n v="4800"/>
    <n v="4800"/>
    <n v="4800"/>
    <n v="4800"/>
  </r>
  <r>
    <x v="221"/>
    <s v="이로하영농조합법인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1"/>
    <s v="N"/>
    <s v="Y"/>
    <m/>
    <n v="911"/>
    <n v="911"/>
    <n v="911"/>
    <n v="911"/>
    <n v="911"/>
    <n v="911"/>
    <n v="911"/>
    <n v="911"/>
    <n v="911"/>
    <n v="911"/>
    <n v="911"/>
    <n v="911"/>
  </r>
  <r>
    <x v="221"/>
    <s v="이로하영농조합법인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3400"/>
    <n v="13400"/>
    <n v="13400"/>
    <n v="13400"/>
    <n v="13400"/>
    <n v="13400"/>
    <n v="13400"/>
    <n v="13400"/>
    <n v="13400"/>
    <n v="13400"/>
    <n v="13400"/>
    <n v="13400"/>
  </r>
  <r>
    <x v="221"/>
    <s v="이로하영농조합법인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221"/>
    <s v="이로하영농조합법인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4"/>
    <s v="GTV 에센스"/>
    <x v="1"/>
    <s v="N"/>
    <s v="Y"/>
    <m/>
    <n v="412"/>
    <n v="412"/>
    <n v="412"/>
    <n v="412"/>
    <n v="412"/>
    <n v="412"/>
    <n v="412"/>
    <n v="412"/>
    <n v="412"/>
    <n v="412"/>
    <n v="412"/>
    <n v="412"/>
  </r>
  <r>
    <x v="221"/>
    <s v="이로하영농조합법인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221"/>
    <s v="이로하영농조합법인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21"/>
    <s v="이로하영농조합법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21"/>
    <s v="이로하영농조합법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221"/>
    <s v="이로하영농조합법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0"/>
    <n v="0"/>
    <n v="0"/>
    <n v="0"/>
    <n v="0"/>
    <n v="0"/>
    <n v="0"/>
  </r>
  <r>
    <x v="221"/>
    <s v="이로하영농조합법인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221"/>
    <s v="이로하영농조합법인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21"/>
    <s v="이로하영농조합법인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856"/>
    <n v="856"/>
    <n v="856"/>
    <n v="856"/>
    <n v="856"/>
    <n v="856"/>
    <n v="856"/>
    <n v="856"/>
    <n v="856"/>
    <n v="856"/>
    <n v="856"/>
    <n v="856"/>
  </r>
  <r>
    <x v="221"/>
    <s v="이로하영농조합법인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221"/>
    <s v="이로하영농조합법인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2950"/>
    <n v="22950"/>
    <n v="22950"/>
    <n v="22950"/>
    <n v="22950"/>
    <n v="22950"/>
    <n v="22950"/>
    <n v="22950"/>
    <n v="22950"/>
    <n v="22950"/>
    <n v="22950"/>
    <n v="22950"/>
  </r>
  <r>
    <x v="221"/>
    <s v="이로하영농조합법인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21"/>
    <s v="이로하영농조합법인"/>
    <s v="546793"/>
    <s v="충남/충북고객본부"/>
    <s v="546829"/>
    <s v="충주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22"/>
    <s v="이비덴그라파이트코리아 주식회사"/>
    <s v="546483"/>
    <s v="대구/경북고객본부"/>
    <s v="546508"/>
    <s v="경북동부지사"/>
    <s v="KE00000"/>
    <s v="B2B"/>
    <s v="KE20000"/>
    <s v="Enterprise CT"/>
    <s v="KE27000"/>
    <x v="1"/>
    <s v="KE27K07"/>
    <s v="GiGA Office"/>
    <s v="BM01173"/>
    <s v="GiGA office Simple"/>
    <x v="0"/>
    <s v="N"/>
    <s v="Y"/>
    <m/>
    <n v="300000"/>
    <n v="300000"/>
    <n v="300000"/>
    <n v="300000"/>
    <n v="300000"/>
    <n v="300000"/>
    <n v="300000"/>
    <n v="300000"/>
    <n v="300000"/>
    <n v="300000"/>
    <n v="300000"/>
    <n v="300000"/>
  </r>
  <r>
    <x v="222"/>
    <s v="이비덴그라파이트코리아 주식회사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4323"/>
    <n v="12190"/>
    <n v="12490"/>
    <n v="13961"/>
    <n v="12684"/>
    <n v="13171"/>
    <n v="13284"/>
    <n v="13389"/>
    <n v="15568"/>
    <n v="14484"/>
    <n v="13858"/>
    <n v="14997"/>
  </r>
  <r>
    <x v="222"/>
    <s v="이비덴그라파이트코리아 주식회사"/>
    <s v="546483"/>
    <s v="대구/경북고객본부"/>
    <s v="546508"/>
    <s v="경북동부지사"/>
    <s v="KE00000"/>
    <s v="B2B"/>
    <s v="KE20000"/>
    <s v="Enterprise CT"/>
    <s v="KE51000"/>
    <x v="15"/>
    <s v="KE51K01"/>
    <s v="구내교환"/>
    <s v="BM00188"/>
    <s v="PRI LM통화"/>
    <x v="0"/>
    <s v="N"/>
    <s v="Y"/>
    <m/>
    <n v="0"/>
    <n v="0"/>
    <n v="0"/>
    <n v="0"/>
    <n v="0"/>
    <n v="14"/>
    <n v="0"/>
    <n v="0"/>
    <n v="0"/>
    <n v="0"/>
    <n v="0"/>
    <n v="0"/>
  </r>
  <r>
    <x v="222"/>
    <s v="이비덴그라파이트코리아 주식회사"/>
    <s v="546483"/>
    <s v="대구/경북고객본부"/>
    <s v="546508"/>
    <s v="경북동부지사"/>
    <s v="KE00000"/>
    <s v="B2B"/>
    <s v="KE20000"/>
    <s v="Enterprise CT"/>
    <s v="KE51000"/>
    <x v="15"/>
    <s v="KE51K01"/>
    <s v="구내교환"/>
    <s v="BM00181"/>
    <s v="PRI내선"/>
    <x v="0"/>
    <s v="N"/>
    <s v="Y"/>
    <m/>
    <n v="78"/>
    <n v="1601"/>
    <n v="196"/>
    <n v="184"/>
    <n v="78"/>
    <n v="78"/>
    <n v="1629"/>
    <n v="890"/>
    <n v="768"/>
    <n v="1928"/>
    <n v="0"/>
    <n v="0"/>
  </r>
  <r>
    <x v="222"/>
    <s v="이비덴그라파이트코리아 주식회사"/>
    <s v="546483"/>
    <s v="대구/경북고객본부"/>
    <s v="546508"/>
    <s v="경북동부지사"/>
    <s v="KE00000"/>
    <s v="B2B"/>
    <s v="KE20000"/>
    <s v="Enterprise CT"/>
    <s v="KE51000"/>
    <x v="15"/>
    <s v="KE51K01"/>
    <s v="구내교환"/>
    <s v="BM00179"/>
    <s v="제2종ISDN(30채널)"/>
    <x v="0"/>
    <s v="N"/>
    <s v="Y"/>
    <m/>
    <n v="120000"/>
    <n v="120000"/>
    <n v="120000"/>
    <n v="120000"/>
    <n v="120000"/>
    <n v="120000"/>
    <n v="120000"/>
    <n v="120000"/>
    <n v="120000"/>
    <n v="120000"/>
    <n v="120000"/>
    <n v="120000"/>
  </r>
  <r>
    <x v="222"/>
    <s v="이비덴그라파이트코리아 주식회사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22"/>
    <s v="이비덴그라파이트코리아 주식회사"/>
    <s v="546483"/>
    <s v="대구/경북고객본부"/>
    <s v="546508"/>
    <s v="경북동부지사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0"/>
    <n v="101"/>
    <n v="0"/>
    <n v="0"/>
    <n v="0"/>
    <n v="0"/>
    <n v="0"/>
    <n v="0"/>
    <n v="0"/>
    <n v="0"/>
    <n v="0"/>
    <n v="0"/>
  </r>
  <r>
    <x v="222"/>
    <s v="이비덴그라파이트코리아 주식회사"/>
    <s v="546483"/>
    <s v="대구/경북고객본부"/>
    <s v="546508"/>
    <s v="경북동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22"/>
    <s v="이비덴그라파이트코리아 주식회사"/>
    <s v="546483"/>
    <s v="대구/경북고객본부"/>
    <s v="546508"/>
    <s v="경북동부지사"/>
    <s v="TC00000"/>
    <s v="B2C"/>
    <s v="TC60000"/>
    <s v="Customer Incubation"/>
    <s v="KEB4000"/>
    <x v="4"/>
    <s v="KEB4K03"/>
    <s v="AnyFax"/>
    <s v="BM00129"/>
    <s v="AnyFax"/>
    <x v="0"/>
    <s v="N"/>
    <s v="Y"/>
    <m/>
    <n v="0"/>
    <n v="0"/>
    <n v="0"/>
    <n v="0"/>
    <n v="0"/>
    <n v="0"/>
    <n v="0"/>
    <n v="0"/>
    <n v="0"/>
    <n v="39"/>
    <n v="0"/>
    <n v="0"/>
  </r>
  <r>
    <x v="222"/>
    <s v="이비덴그라파이트코리아 주식회사"/>
    <s v="546483"/>
    <s v="대구/경북고객본부"/>
    <s v="546508"/>
    <s v="경북동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22"/>
    <s v="이비덴그라파이트코리아 주식회사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3"/>
    <s v="GTV 슬림"/>
    <x v="1"/>
    <s v="N"/>
    <s v="Y"/>
    <m/>
    <n v="735"/>
    <n v="735"/>
    <n v="735"/>
    <n v="735"/>
    <n v="735"/>
    <n v="735"/>
    <n v="745"/>
    <n v="0"/>
    <n v="0"/>
    <n v="0"/>
    <n v="0"/>
    <n v="0"/>
  </r>
  <r>
    <x v="222"/>
    <s v="이비덴그라파이트코리아 주식회사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222"/>
    <s v="이비덴그라파이트코리아 주식회사"/>
    <s v="546483"/>
    <s v="대구/경북고객본부"/>
    <s v="546508"/>
    <s v="경북동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3420"/>
    <n v="9670"/>
    <n v="7812"/>
    <n v="2016"/>
    <n v="6804"/>
    <n v="5184"/>
    <n v="6048"/>
    <n v="8478"/>
    <n v="1008"/>
    <n v="5292"/>
    <n v="4572"/>
    <n v="7056"/>
  </r>
  <r>
    <x v="222"/>
    <s v="이비덴그라파이트코리아 주식회사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1029"/>
    <n v="1029"/>
    <n v="1029"/>
    <n v="1029"/>
    <n v="1029"/>
    <n v="1029"/>
    <n v="1029"/>
    <n v="1029"/>
    <n v="1029"/>
    <n v="1043"/>
    <n v="0"/>
    <n v="0"/>
  </r>
  <r>
    <x v="222"/>
    <s v="이비덴그라파이트코리아 주식회사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70000"/>
    <n v="70000"/>
    <n v="70000"/>
    <n v="70000"/>
    <n v="70000"/>
    <n v="70000"/>
    <n v="70000"/>
    <n v="70000"/>
    <n v="70000"/>
    <n v="70000"/>
    <n v="70000"/>
    <n v="70000"/>
  </r>
  <r>
    <x v="222"/>
    <s v="이비덴그라파이트코리아 주식회사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48450"/>
    <n v="48450"/>
    <n v="48450"/>
    <n v="48450"/>
    <n v="48450"/>
    <n v="48450"/>
    <n v="48450"/>
    <n v="48450"/>
    <n v="48450"/>
    <n v="48450"/>
    <n v="48450"/>
    <n v="48450"/>
  </r>
  <r>
    <x v="223"/>
    <s v="이정숙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92"/>
    <s v="GTV 라이트"/>
    <x v="0"/>
    <s v="N"/>
    <s v="Y"/>
    <m/>
    <n v="10800"/>
    <n v="10800"/>
    <n v="10800"/>
    <n v="10800"/>
    <n v="10800"/>
    <n v="10800"/>
    <n v="10800"/>
    <n v="10800"/>
    <n v="10800"/>
    <n v="10800"/>
    <n v="10800"/>
    <n v="10800"/>
  </r>
  <r>
    <x v="223"/>
    <s v="이정숙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0"/>
    <n v="0"/>
    <n v="0"/>
    <n v="0"/>
    <n v="0"/>
    <n v="0"/>
    <n v="0"/>
    <n v="0"/>
    <n v="0"/>
    <n v="0"/>
    <n v="0"/>
    <n v="0"/>
  </r>
  <r>
    <x v="223"/>
    <s v="이정숙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23"/>
    <s v="이정숙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223"/>
    <s v="이정숙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24"/>
    <s v="인텍웨이브(주)"/>
    <s v="540238"/>
    <s v="법인사업본부"/>
    <s v="540238"/>
    <s v="(자체)법인사업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5820"/>
    <n v="5820"/>
    <n v="6880"/>
    <n v="0"/>
    <n v="0"/>
  </r>
  <r>
    <x v="225"/>
    <s v="일월면사무소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225"/>
    <s v="일월면사무소"/>
    <s v="546483"/>
    <s v="대구/경북고객본부"/>
    <s v="546514"/>
    <s v="경북북부지사"/>
    <s v="TC00000"/>
    <s v="B2C"/>
    <s v="TC50000"/>
    <s v="미디어"/>
    <s v="TC51000"/>
    <x v="16"/>
    <s v="TC51K02"/>
    <s v="GTS 일반"/>
    <s v="BM00503"/>
    <s v="이코노미"/>
    <x v="0"/>
    <s v="N"/>
    <s v="Y"/>
    <m/>
    <n v="9918"/>
    <n v="9918"/>
    <n v="9918"/>
    <n v="9918"/>
    <n v="9918"/>
    <n v="9918"/>
    <n v="9918"/>
    <n v="9918"/>
    <n v="9918"/>
    <n v="9918"/>
    <n v="9918"/>
    <n v="9918"/>
  </r>
  <r>
    <x v="225"/>
    <s v="일월면사무소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92"/>
    <s v="GTV 라이트"/>
    <x v="0"/>
    <s v="N"/>
    <s v="Y"/>
    <m/>
    <n v="14400"/>
    <n v="14400"/>
    <n v="14400"/>
    <n v="14400"/>
    <n v="14400"/>
    <n v="14400"/>
    <n v="14400"/>
    <n v="14400"/>
    <n v="14400"/>
    <n v="14400"/>
    <n v="14400"/>
    <n v="14400"/>
  </r>
  <r>
    <x v="225"/>
    <s v="일월면사무소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3"/>
    <s v="GTV 슬림"/>
    <x v="1"/>
    <s v="Y"/>
    <s v="Y"/>
    <m/>
    <n v="0"/>
    <n v="0"/>
    <n v="0"/>
    <n v="0"/>
    <n v="0"/>
    <n v="0"/>
    <n v="0"/>
    <n v="0"/>
    <n v="0"/>
    <n v="0"/>
    <n v="0"/>
    <n v="1058"/>
  </r>
  <r>
    <x v="225"/>
    <s v="일월면사무소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3"/>
    <s v="GTV 슬림"/>
    <x v="0"/>
    <s v="Y"/>
    <s v="Y"/>
    <m/>
    <n v="0"/>
    <n v="0"/>
    <n v="0"/>
    <n v="0"/>
    <n v="0"/>
    <n v="0"/>
    <n v="0"/>
    <n v="0"/>
    <n v="0"/>
    <n v="0"/>
    <n v="0"/>
    <n v="12480.3"/>
  </r>
  <r>
    <x v="225"/>
    <s v="일월면사무소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0"/>
    <n v="0"/>
    <n v="0"/>
    <n v="0"/>
    <n v="0"/>
    <n v="0"/>
    <n v="0"/>
    <n v="0"/>
    <n v="0"/>
    <n v="0"/>
    <n v="0"/>
    <n v="5420"/>
  </r>
  <r>
    <x v="225"/>
    <s v="일월면사무소"/>
    <s v="546483"/>
    <s v="대구/경북고객본부"/>
    <s v="546514"/>
    <s v="경북북부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25"/>
    <s v="일월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9000"/>
    <n v="9000"/>
    <n v="9000"/>
    <n v="9000"/>
    <n v="9000"/>
    <n v="9000"/>
    <n v="9000"/>
    <n v="9000"/>
    <n v="9000"/>
    <n v="9000"/>
    <n v="9000"/>
    <n v="9000"/>
  </r>
  <r>
    <x v="225"/>
    <s v="일월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39"/>
    <n v="0"/>
    <n v="0"/>
    <n v="0"/>
    <n v="0"/>
    <n v="0"/>
    <n v="0"/>
    <n v="0"/>
    <n v="0"/>
    <n v="0"/>
  </r>
  <r>
    <x v="225"/>
    <s v="일월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74"/>
    <n v="203"/>
    <n v="580"/>
    <n v="275"/>
    <n v="72"/>
    <n v="0"/>
    <n v="652"/>
    <n v="476"/>
    <n v="130"/>
    <n v="420"/>
    <n v="29"/>
    <n v="435"/>
  </r>
  <r>
    <x v="225"/>
    <s v="일월면사무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25"/>
    <s v="일월면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0"/>
    <n v="0"/>
    <n v="0"/>
    <n v="0"/>
    <n v="0"/>
    <n v="0"/>
    <n v="0"/>
    <n v="0"/>
    <n v="856"/>
  </r>
  <r>
    <x v="225"/>
    <s v="일월면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0"/>
    <n v="0"/>
    <n v="0"/>
    <n v="0"/>
    <n v="0"/>
    <n v="0"/>
    <n v="0"/>
    <n v="0"/>
    <n v="13465.7"/>
  </r>
  <r>
    <x v="225"/>
    <s v="일월면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88400"/>
    <n v="88400"/>
    <n v="88400"/>
    <n v="88400"/>
    <n v="88400"/>
    <n v="88400"/>
    <n v="88400"/>
    <n v="88400"/>
    <n v="88400"/>
    <n v="88400"/>
    <n v="88400"/>
    <n v="88400"/>
  </r>
  <r>
    <x v="225"/>
    <s v="일월면사무소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0"/>
    <n v="0"/>
    <n v="0"/>
    <n v="0"/>
    <n v="903"/>
  </r>
  <r>
    <x v="226"/>
    <s v="입암면사무소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400"/>
    <n v="4400"/>
    <n v="4400"/>
    <n v="4400"/>
    <n v="4400"/>
    <n v="4400"/>
    <n v="4400"/>
    <n v="4400"/>
    <n v="4400"/>
    <n v="4400"/>
    <n v="4400"/>
    <n v="4400"/>
  </r>
  <r>
    <x v="226"/>
    <s v="입암면사무소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477"/>
    <s v="GENIE TV 라이브(실속형) ICOD"/>
    <x v="0"/>
    <s v="N"/>
    <s v="Y"/>
    <m/>
    <n v="19200"/>
    <n v="19200"/>
    <n v="19200"/>
    <n v="19200"/>
    <n v="19200"/>
    <n v="19200"/>
    <n v="19200"/>
    <n v="19200"/>
    <n v="19200"/>
    <n v="19200"/>
    <n v="19200"/>
    <n v="19200"/>
  </r>
  <r>
    <x v="226"/>
    <s v="입암면사무소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92"/>
    <s v="GTV 라이트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226"/>
    <s v="입암면사무소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0"/>
    <n v="0"/>
    <n v="0"/>
    <n v="0"/>
    <n v="0"/>
    <n v="0"/>
    <n v="0"/>
    <n v="0"/>
    <n v="0"/>
    <n v="0"/>
    <n v="0"/>
    <n v="0"/>
  </r>
  <r>
    <x v="226"/>
    <s v="입암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26"/>
    <s v="입암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34"/>
    <n v="0"/>
    <n v="0"/>
    <n v="0"/>
    <n v="0"/>
    <n v="0"/>
  </r>
  <r>
    <x v="226"/>
    <s v="입암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428"/>
    <n v="434"/>
    <n v="246"/>
    <n v="937"/>
    <n v="311"/>
    <n v="377"/>
    <n v="1271"/>
    <n v="1041"/>
    <n v="1202"/>
    <n v="734"/>
    <n v="1480"/>
    <n v="915"/>
  </r>
  <r>
    <x v="226"/>
    <s v="입암면사무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26"/>
    <s v="입암면사무소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26"/>
    <s v="입암면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2100"/>
    <n v="22100"/>
    <n v="22100"/>
    <n v="22100"/>
    <n v="22100"/>
    <n v="22100"/>
    <n v="22100"/>
    <n v="22100"/>
    <n v="22100"/>
    <n v="22100"/>
    <n v="22100"/>
    <n v="22100"/>
  </r>
  <r>
    <x v="226"/>
    <s v="입암면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5500"/>
    <n v="25500"/>
    <n v="25500"/>
    <n v="25500"/>
    <n v="25500"/>
    <n v="25500"/>
    <n v="25500"/>
    <n v="25500"/>
    <n v="25500"/>
    <n v="25500"/>
    <n v="25500"/>
    <n v="25500"/>
  </r>
  <r>
    <x v="226"/>
    <s v="입암면사무소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27"/>
    <s v="장원테크"/>
    <s v="545988"/>
    <s v="강남고객본부"/>
    <s v="546008"/>
    <s v="강남지사"/>
    <s v="TC00000"/>
    <s v="B2C"/>
    <s v="TC50000"/>
    <s v="미디어"/>
    <s v="TC53000"/>
    <x v="5"/>
    <s v="TC53K02"/>
    <s v="GTV 일반"/>
    <s v="BM00954"/>
    <s v="GTV 에센스"/>
    <x v="1"/>
    <s v="N"/>
    <s v="Y"/>
    <m/>
    <n v="735"/>
    <n v="735"/>
    <n v="735"/>
    <n v="735"/>
    <n v="735"/>
    <n v="735"/>
    <n v="735"/>
    <n v="735"/>
    <n v="735"/>
    <n v="735"/>
    <n v="735"/>
    <n v="735"/>
  </r>
  <r>
    <x v="227"/>
    <s v="장원테크"/>
    <s v="545988"/>
    <s v="강남고객본부"/>
    <s v="546008"/>
    <s v="강남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20700"/>
    <n v="20700"/>
    <n v="20700"/>
    <n v="20700"/>
    <n v="20700"/>
    <n v="20700"/>
    <n v="20700"/>
    <n v="20700"/>
    <n v="20700"/>
    <n v="20700"/>
    <n v="20700"/>
    <n v="20700"/>
  </r>
  <r>
    <x v="227"/>
    <s v="장원테크"/>
    <s v="545988"/>
    <s v="강남고객본부"/>
    <s v="546008"/>
    <s v="강남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27"/>
    <s v="장원테크"/>
    <s v="540238"/>
    <s v="법인사업본부"/>
    <s v="540238"/>
    <s v="(자체)법인사업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228"/>
    <s v="재영텍"/>
    <s v="546483"/>
    <s v="대구/경북고객본부"/>
    <s v="546483"/>
    <s v="(자체)대구/경북고객본부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0"/>
    <n v="962"/>
    <n v="962"/>
    <n v="962"/>
    <n v="0"/>
    <n v="0"/>
    <n v="0"/>
    <n v="0"/>
    <n v="0"/>
    <n v="0"/>
    <n v="0"/>
    <n v="0"/>
  </r>
  <r>
    <x v="228"/>
    <s v="재영텍"/>
    <s v="546483"/>
    <s v="대구/경북고객본부"/>
    <s v="546511"/>
    <s v="경북서부지사"/>
    <s v="KE00000"/>
    <s v="B2B"/>
    <s v="KE20000"/>
    <s v="Enterprise CT"/>
    <s v="KE27000"/>
    <x v="1"/>
    <s v="KE28K04"/>
    <s v="Flexline"/>
    <s v="BM10282"/>
    <s v="FlexLine"/>
    <x v="0"/>
    <s v="N"/>
    <s v="Y"/>
    <m/>
    <n v="410000"/>
    <n v="410000"/>
    <n v="410000"/>
    <n v="410000"/>
    <n v="410000"/>
    <n v="410000"/>
    <n v="410000"/>
    <n v="410000"/>
    <n v="410000"/>
    <n v="410000"/>
    <n v="410000"/>
    <n v="410000"/>
  </r>
  <r>
    <x v="228"/>
    <s v="재영텍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97762"/>
    <n v="94811"/>
    <n v="95862"/>
    <n v="94123"/>
    <n v="93683"/>
    <n v="93327"/>
    <n v="93400"/>
    <n v="93659"/>
    <n v="94793"/>
    <n v="92758"/>
    <n v="94013"/>
    <n v="119921"/>
  </r>
  <r>
    <x v="228"/>
    <s v="재영텍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28"/>
    <s v="재영텍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28"/>
    <s v="재영텍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228"/>
    <s v="재영텍"/>
    <s v="546483"/>
    <s v="대구/경북고객본부"/>
    <s v="546511"/>
    <s v="경북서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0"/>
    <n v="0"/>
    <n v="0"/>
    <n v="0"/>
    <n v="0"/>
    <n v="100400"/>
    <n v="140246"/>
    <n v="57267"/>
    <n v="1848"/>
    <n v="0"/>
    <n v="0"/>
  </r>
  <r>
    <x v="228"/>
    <s v="재영텍"/>
    <s v="546483"/>
    <s v="대구/경북고객본부"/>
    <s v="546511"/>
    <s v="경북서부지사"/>
    <s v="TC00000"/>
    <s v="B2C"/>
    <s v="FC10000"/>
    <s v="유선통화"/>
    <s v="FC15000"/>
    <x v="21"/>
    <s v="FC15K07"/>
    <s v="홈인터넷전화 정액요금제"/>
    <s v="BM01137"/>
    <s v="홈인터넷전화 3000요금제"/>
    <x v="0"/>
    <s v="N"/>
    <s v="Y"/>
    <m/>
    <n v="3500"/>
    <n v="3500"/>
    <n v="3500"/>
    <n v="3500"/>
    <n v="3500"/>
    <n v="3500"/>
    <n v="3500"/>
    <n v="3500"/>
    <n v="3500"/>
    <n v="3500"/>
    <n v="3500"/>
    <n v="3500"/>
  </r>
  <r>
    <x v="228"/>
    <s v="재영텍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280"/>
    <n v="8280"/>
    <n v="8280"/>
    <n v="8280"/>
    <n v="8280"/>
    <n v="8280"/>
    <n v="8280"/>
    <n v="8280"/>
    <n v="8280"/>
    <n v="8280"/>
    <n v="8280"/>
    <n v="8280"/>
  </r>
  <r>
    <x v="228"/>
    <s v="재영텍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600"/>
    <n v="600"/>
    <n v="600"/>
    <n v="600"/>
    <n v="600"/>
    <n v="600"/>
    <n v="600"/>
    <n v="600"/>
    <n v="600"/>
    <n v="600"/>
    <n v="600"/>
    <n v="600"/>
  </r>
  <r>
    <x v="228"/>
    <s v="재영텍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3000"/>
    <n v="33000"/>
    <n v="33000"/>
    <n v="33000"/>
    <n v="33000"/>
    <n v="33000"/>
    <n v="33000"/>
    <n v="33000"/>
    <n v="33000"/>
    <n v="33000"/>
    <n v="33000"/>
    <n v="33000"/>
  </r>
  <r>
    <x v="228"/>
    <s v="재영텍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228"/>
    <s v="재영텍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0"/>
    <n v="0"/>
    <n v="0"/>
    <n v="0"/>
    <n v="0"/>
    <n v="0"/>
    <n v="0"/>
    <n v="0"/>
    <n v="0"/>
    <n v="0"/>
    <n v="13637"/>
    <n v="0"/>
  </r>
  <r>
    <x v="228"/>
    <s v="재영텍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7000"/>
    <n v="57000"/>
    <n v="57000"/>
    <n v="57000"/>
    <n v="57000"/>
    <n v="57000"/>
    <n v="57000"/>
    <n v="57000"/>
    <n v="57000"/>
    <n v="57000"/>
    <n v="57000"/>
    <n v="57000"/>
  </r>
  <r>
    <x v="228"/>
    <s v="재영텍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259"/>
    <s v="안심 플러스"/>
    <x v="0"/>
    <s v="N"/>
    <s v="Y"/>
    <m/>
    <n v="1050"/>
    <n v="1050"/>
    <n v="1050"/>
    <n v="990"/>
    <n v="990"/>
    <n v="1500"/>
    <n v="1500"/>
    <n v="1500"/>
    <n v="1500"/>
    <n v="1500"/>
    <n v="1500"/>
    <n v="1500"/>
  </r>
  <r>
    <x v="228"/>
    <s v="재영텍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0"/>
    <n v="0"/>
    <n v="0"/>
    <n v="0"/>
    <n v="0"/>
    <n v="0"/>
    <n v="0"/>
    <n v="0"/>
    <n v="0"/>
    <n v="0"/>
    <n v="0"/>
  </r>
  <r>
    <x v="228"/>
    <s v="재영텍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28"/>
    <s v="재영텍"/>
    <s v="546517"/>
    <s v="대구/경북법인고객본부"/>
    <s v="546518"/>
    <s v="컨설팅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29"/>
    <s v="제트에프렘페더샤시(주)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0"/>
    <n v="0"/>
    <n v="0"/>
    <n v="0"/>
    <n v="0"/>
    <n v="0"/>
  </r>
  <r>
    <x v="229"/>
    <s v="제트에프렘페더샤시(주)"/>
    <s v="546517"/>
    <s v="대구/경북법인고객본부"/>
    <s v="546540"/>
    <s v="경북법인고객담당"/>
    <s v="KE00000"/>
    <s v="B2B"/>
    <s v="KE20000"/>
    <s v="Enterprise CT"/>
    <s v="KE27000"/>
    <x v="1"/>
    <s v="KE27K07"/>
    <s v="GiGA Office"/>
    <s v="BM00911"/>
    <s v="GiGA office Compact"/>
    <x v="0"/>
    <s v="N"/>
    <s v="Y"/>
    <m/>
    <n v="440909"/>
    <n v="440909"/>
    <n v="440909"/>
    <n v="440909"/>
    <n v="440909"/>
    <n v="440909"/>
    <n v="440909"/>
    <n v="440909"/>
    <n v="440909"/>
    <n v="440909"/>
    <n v="440909"/>
    <n v="440909"/>
  </r>
  <r>
    <x v="229"/>
    <s v="제트에프렘페더샤시(주)"/>
    <s v="546517"/>
    <s v="대구/경북법인고객본부"/>
    <s v="546540"/>
    <s v="경북법인고객담당"/>
    <s v="KE00000"/>
    <s v="B2B"/>
    <s v="KE20000"/>
    <s v="Enterprise CT"/>
    <s v="KE27000"/>
    <x v="1"/>
    <s v="KE27K07"/>
    <s v="GiGA Office"/>
    <s v="BM01176"/>
    <s v="GiGA office 부가서비스"/>
    <x v="0"/>
    <s v="N"/>
    <s v="Y"/>
    <m/>
    <n v="0"/>
    <n v="0"/>
    <n v="0"/>
    <n v="0"/>
    <n v="0"/>
    <n v="0"/>
    <n v="0"/>
    <n v="0"/>
    <n v="0"/>
    <n v="0"/>
    <n v="0"/>
    <n v="0"/>
  </r>
  <r>
    <x v="229"/>
    <s v="제트에프렘페더샤시(주)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62389"/>
    <n v="62158"/>
    <n v="62716"/>
    <n v="61293"/>
    <n v="61000"/>
    <n v="61000"/>
    <n v="61109"/>
    <n v="61159"/>
    <n v="61085"/>
    <n v="61633"/>
    <n v="61344"/>
    <n v="62129"/>
  </r>
  <r>
    <x v="229"/>
    <s v="제트에프렘페더샤시(주)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79"/>
    <s v="제2종ISDN(30채널)"/>
    <x v="0"/>
    <s v="N"/>
    <s v="Y"/>
    <m/>
    <n v="120382"/>
    <n v="120029"/>
    <n v="120078"/>
    <n v="120039"/>
    <n v="120198"/>
    <n v="120484"/>
    <n v="120107"/>
    <n v="120078"/>
    <n v="120078"/>
    <n v="120101"/>
    <n v="120204"/>
    <n v="120039"/>
  </r>
  <r>
    <x v="229"/>
    <s v="제트에프렘페더샤시(주)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43000"/>
    <n v="43000"/>
    <n v="43000"/>
    <n v="43000"/>
    <n v="43000"/>
    <n v="43000"/>
    <n v="43000"/>
    <n v="43000"/>
    <n v="43000"/>
    <n v="43000"/>
    <n v="43000"/>
    <n v="43000"/>
  </r>
  <r>
    <x v="229"/>
    <s v="제트에프렘페더샤시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29"/>
    <s v="제트에프렘페더샤시(주)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29"/>
    <s v="제트에프렘페더샤시(주)"/>
    <s v="546517"/>
    <s v="대구/경북법인고객본부"/>
    <s v="546540"/>
    <s v="경북법인고객담당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1620"/>
    <n v="0"/>
    <n v="0"/>
    <n v="0"/>
    <n v="0"/>
    <n v="0"/>
    <n v="0"/>
    <n v="0"/>
    <n v="0"/>
    <n v="0"/>
    <n v="0"/>
    <n v="0"/>
  </r>
  <r>
    <x v="229"/>
    <s v="제트에프렘페더샤시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5600"/>
    <n v="15600"/>
    <n v="15600"/>
    <n v="15600"/>
    <n v="15600"/>
    <n v="15600"/>
    <n v="4026"/>
    <n v="0"/>
    <n v="0"/>
    <n v="0"/>
    <n v="0"/>
    <n v="0"/>
  </r>
  <r>
    <x v="230"/>
    <s v="주광정밀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0"/>
    <n v="7250"/>
    <n v="7250"/>
    <n v="7250"/>
    <n v="9153"/>
    <n v="8000"/>
    <n v="7250"/>
    <n v="7250"/>
    <n v="7250"/>
    <n v="7250"/>
    <n v="7250"/>
    <n v="7250"/>
  </r>
  <r>
    <x v="230"/>
    <s v="주광정밀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7"/>
    <s v="5G 음성통화"/>
    <x v="0"/>
    <s v="N"/>
    <s v="Y"/>
    <m/>
    <n v="0"/>
    <n v="119"/>
    <n v="0"/>
    <n v="0"/>
    <n v="0"/>
    <n v="23"/>
    <n v="0"/>
    <n v="0"/>
    <n v="0"/>
    <n v="0"/>
    <n v="0"/>
    <n v="0"/>
  </r>
  <r>
    <x v="230"/>
    <s v="주광정밀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7250"/>
    <n v="0"/>
    <n v="0"/>
    <n v="0"/>
    <n v="0"/>
    <n v="0"/>
    <n v="0"/>
    <n v="0"/>
    <n v="0"/>
    <n v="0"/>
    <n v="0"/>
    <n v="0"/>
  </r>
  <r>
    <x v="230"/>
    <s v="주광정밀"/>
    <s v="546624"/>
    <s v="전남/전북고객본부"/>
    <s v="546646"/>
    <s v="광주지사"/>
    <s v="TC00000"/>
    <s v="B2C"/>
    <s v="TC50000"/>
    <s v="미디어"/>
    <s v="TC53000"/>
    <x v="5"/>
    <s v="TC53K02"/>
    <s v="GTV 일반"/>
    <s v="BM10191"/>
    <s v="GTV 베이직"/>
    <x v="1"/>
    <s v="N"/>
    <s v="Y"/>
    <m/>
    <n v="1029"/>
    <n v="1029"/>
    <n v="1029"/>
    <n v="1029"/>
    <n v="1029"/>
    <n v="1029"/>
    <n v="1029"/>
    <n v="1029"/>
    <n v="1029"/>
    <n v="1029"/>
    <n v="1029"/>
    <n v="1029"/>
  </r>
  <r>
    <x v="230"/>
    <s v="주광정밀"/>
    <s v="546624"/>
    <s v="전남/전북고객본부"/>
    <s v="546646"/>
    <s v="광주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7700"/>
    <n v="17700"/>
    <n v="17700"/>
    <n v="17700"/>
    <n v="17700"/>
    <n v="17700"/>
    <n v="17700"/>
    <n v="17700"/>
    <n v="17700"/>
    <n v="17700"/>
    <n v="17700"/>
    <n v="17700"/>
  </r>
  <r>
    <x v="230"/>
    <s v="주광정밀"/>
    <s v="546624"/>
    <s v="전남/전북고객본부"/>
    <s v="546646"/>
    <s v="광주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30"/>
    <s v="주광정밀"/>
    <s v="546624"/>
    <s v="전남/전북고객본부"/>
    <s v="546646"/>
    <s v="광주지사"/>
    <s v="TC00000"/>
    <s v="B2C"/>
    <s v="FC30000"/>
    <s v="인터넷"/>
    <s v="FC31000"/>
    <x v="10"/>
    <s v="FC31K02"/>
    <s v="MeGA"/>
    <s v="BM00217"/>
    <s v="인터넷 슬림 오피스"/>
    <x v="0"/>
    <s v="N"/>
    <s v="Y"/>
    <m/>
    <n v="97750"/>
    <n v="97750"/>
    <n v="97750"/>
    <n v="97750"/>
    <n v="97750"/>
    <n v="97750"/>
    <n v="97750"/>
    <n v="97750"/>
    <n v="97750"/>
    <n v="97750"/>
    <n v="97750"/>
    <n v="97750"/>
  </r>
  <r>
    <x v="230"/>
    <s v="주광정밀"/>
    <s v="546624"/>
    <s v="전남/전북고객본부"/>
    <s v="546646"/>
    <s v="광주지사"/>
    <s v="TC00000"/>
    <s v="B2C"/>
    <s v="FC30000"/>
    <s v="인터넷"/>
    <s v="FC31000"/>
    <x v="10"/>
    <s v="FC31K02"/>
    <s v="MeGA"/>
    <s v="BM00223"/>
    <s v="인터넷 슬림 프리미엄"/>
    <x v="0"/>
    <s v="N"/>
    <s v="Y"/>
    <m/>
    <n v="23000"/>
    <n v="23000"/>
    <n v="23000"/>
    <n v="23000"/>
    <n v="23000"/>
    <n v="23000"/>
    <n v="23000"/>
    <n v="23000"/>
    <n v="23000"/>
    <n v="23000"/>
    <n v="23000"/>
    <n v="23000"/>
  </r>
  <r>
    <x v="230"/>
    <s v="주광정밀"/>
    <s v="546624"/>
    <s v="전남/전북고객본부"/>
    <s v="546646"/>
    <s v="광주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5440"/>
    <n v="5440"/>
    <n v="5440"/>
    <n v="5440"/>
    <n v="5440"/>
    <n v="5440"/>
    <n v="5440"/>
    <n v="5440"/>
    <n v="5440"/>
    <n v="5440"/>
    <n v="5356"/>
    <n v="5356"/>
  </r>
  <r>
    <x v="231"/>
    <s v="주식회사 NPK"/>
    <s v="545988"/>
    <s v="강남고객본부"/>
    <s v="546015"/>
    <s v="경기남부지사"/>
    <s v="TC00000"/>
    <s v="B2C"/>
    <s v="FC30000"/>
    <s v="인터넷"/>
    <s v="FC31000"/>
    <x v="10"/>
    <s v="FC31K02"/>
    <s v="MeGA"/>
    <s v="BM10035"/>
    <s v="오피스넷 슬림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231"/>
    <s v="주식회사 NPK"/>
    <s v="545988"/>
    <s v="강남고객본부"/>
    <s v="546018"/>
    <s v="용인지사"/>
    <s v="TC00000"/>
    <s v="B2C"/>
    <s v="MB10000"/>
    <s v="무선"/>
    <s v="MB1M000"/>
    <x v="22"/>
    <s v="MB1MK02"/>
    <s v="기업무선기타"/>
    <s v="BM10277"/>
    <s v="기업특화LTE"/>
    <x v="0"/>
    <s v="N"/>
    <s v="Y"/>
    <m/>
    <n v="0"/>
    <n v="0"/>
    <n v="0"/>
    <n v="0"/>
    <n v="0"/>
    <n v="0"/>
    <n v="0"/>
    <n v="0"/>
    <n v="0"/>
    <n v="0"/>
    <n v="5900"/>
    <n v="5900"/>
  </r>
  <r>
    <x v="231"/>
    <s v="주식회사 NPK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1"/>
    <s v="Y"/>
    <s v="Y"/>
    <m/>
    <n v="0"/>
    <n v="0"/>
    <n v="0"/>
    <n v="0"/>
    <n v="10000"/>
    <n v="0"/>
    <n v="0"/>
    <n v="0"/>
    <n v="0"/>
    <n v="0"/>
    <n v="0"/>
    <n v="0"/>
  </r>
  <r>
    <x v="231"/>
    <s v="주식회사 NPK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Y"/>
    <s v="Y"/>
    <m/>
    <n v="0"/>
    <n v="0"/>
    <n v="0"/>
    <n v="0"/>
    <n v="3030"/>
    <n v="4334"/>
    <n v="3871"/>
    <n v="3591"/>
    <n v="3591"/>
    <n v="3591"/>
    <n v="3650"/>
    <n v="4033"/>
  </r>
  <r>
    <x v="231"/>
    <s v="주식회사 NPK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46026"/>
    <n v="48619"/>
    <n v="50551"/>
    <n v="47024"/>
    <n v="50712"/>
    <n v="48250"/>
    <n v="48788"/>
    <n v="53797"/>
    <n v="43350"/>
    <n v="42471"/>
    <n v="42489"/>
    <n v="40048"/>
  </r>
  <r>
    <x v="231"/>
    <s v="주식회사 NPK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0800"/>
    <n v="20800"/>
    <n v="20800"/>
    <n v="20800"/>
    <n v="20800"/>
    <n v="20800"/>
    <n v="20800"/>
    <n v="20800"/>
    <n v="20800"/>
    <n v="20800"/>
    <n v="20800"/>
    <n v="20800"/>
  </r>
  <r>
    <x v="231"/>
    <s v="주식회사 NPK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1500"/>
    <n v="31500"/>
    <n v="31500"/>
    <n v="31500"/>
    <n v="31500"/>
    <n v="31500"/>
    <n v="31500"/>
    <n v="31500"/>
    <n v="31500"/>
    <n v="31500"/>
    <n v="31500"/>
    <n v="31500"/>
  </r>
  <r>
    <x v="231"/>
    <s v="주식회사 NPK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10034"/>
    <s v="오피스넷 베이직"/>
    <x v="0"/>
    <s v="Y"/>
    <s v="Y"/>
    <m/>
    <n v="0"/>
    <n v="0"/>
    <n v="0"/>
    <n v="11733"/>
    <n v="72388"/>
    <n v="132000"/>
    <n v="132000"/>
    <n v="132000"/>
    <n v="129200"/>
    <n v="132000"/>
    <n v="132000"/>
    <n v="132000"/>
  </r>
  <r>
    <x v="231"/>
    <s v="주식회사 NPK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036"/>
    <s v="오피스넷 고정IP"/>
    <x v="0"/>
    <s v="Y"/>
    <s v="Y"/>
    <m/>
    <n v="0"/>
    <n v="0"/>
    <n v="0"/>
    <n v="12533"/>
    <n v="47000"/>
    <n v="47000"/>
    <n v="47000"/>
    <n v="47000"/>
    <n v="47000"/>
    <n v="47000"/>
    <n v="47000"/>
    <n v="47000"/>
  </r>
  <r>
    <x v="231"/>
    <s v="주식회사 NPK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Y"/>
    <s v="Y"/>
    <m/>
    <n v="0"/>
    <n v="0"/>
    <n v="0"/>
    <n v="962"/>
    <n v="2886"/>
    <n v="2886"/>
    <n v="2886"/>
    <n v="2886"/>
    <n v="2886"/>
    <n v="2886"/>
    <n v="2886"/>
    <n v="2886"/>
  </r>
  <r>
    <x v="231"/>
    <s v="주식회사 NPK"/>
    <s v="546517"/>
    <s v="대구/경북법인고객본부"/>
    <s v="546540"/>
    <s v="경북법인고객담당"/>
    <s v="KE00000"/>
    <s v="B2B"/>
    <s v="KE20000"/>
    <s v="Enterprise CT"/>
    <s v="KE54000"/>
    <x v="0"/>
    <s v="KEA9K02"/>
    <s v="페이퍼리스"/>
    <s v="BM10387"/>
    <s v="EDI"/>
    <x v="0"/>
    <s v="N"/>
    <s v="Y"/>
    <m/>
    <n v="8020"/>
    <n v="8020"/>
    <n v="8020"/>
    <n v="8020"/>
    <n v="8020"/>
    <n v="8020"/>
    <n v="8020"/>
    <n v="8020"/>
    <n v="8020"/>
    <n v="8020"/>
    <n v="0"/>
    <n v="0"/>
  </r>
  <r>
    <x v="231"/>
    <s v="주식회사 NPK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98"/>
    <n v="0"/>
    <n v="0"/>
    <n v="0"/>
    <n v="0"/>
    <n v="0"/>
    <n v="0"/>
  </r>
  <r>
    <x v="232"/>
    <s v="주식회사 그린바이로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90000"/>
    <n v="90000"/>
    <n v="90000"/>
    <n v="90000"/>
    <n v="90000"/>
    <n v="90000"/>
    <n v="90000"/>
    <n v="90000"/>
    <n v="90000"/>
    <n v="90000"/>
    <n v="90000"/>
    <n v="90000"/>
  </r>
  <r>
    <x v="232"/>
    <s v="주식회사 그린바이로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100000"/>
    <n v="100000"/>
    <n v="100000"/>
    <n v="100000"/>
    <n v="100000"/>
    <n v="100000"/>
    <n v="100000"/>
    <n v="100000"/>
    <n v="100000"/>
    <n v="100000"/>
    <n v="100000"/>
    <n v="100000"/>
  </r>
  <r>
    <x v="233"/>
    <s v="주식회사 극동상사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233"/>
    <s v="주식회사 극동상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33"/>
    <s v="주식회사 극동상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95"/>
    <n v="390"/>
    <n v="117"/>
    <n v="156"/>
    <n v="234"/>
    <n v="117"/>
    <n v="117"/>
    <n v="117"/>
    <n v="117"/>
    <n v="39"/>
    <n v="195"/>
    <n v="117"/>
  </r>
  <r>
    <x v="233"/>
    <s v="주식회사 극동상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45"/>
    <n v="72"/>
    <n v="159"/>
    <n v="72"/>
    <n v="72"/>
    <n v="72"/>
    <n v="72"/>
    <n v="72"/>
    <n v="72"/>
    <n v="0"/>
    <n v="145"/>
    <n v="87"/>
  </r>
  <r>
    <x v="233"/>
    <s v="주식회사 극동상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273"/>
    <n v="78"/>
    <n v="117"/>
    <n v="117"/>
    <n v="117"/>
    <n v="39"/>
    <n v="78"/>
    <n v="117"/>
    <n v="78"/>
    <n v="39"/>
    <n v="117"/>
    <n v="78"/>
  </r>
  <r>
    <x v="233"/>
    <s v="주식회사 극동상사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986"/>
    <n v="1479"/>
    <n v="1476"/>
    <n v="819"/>
    <n v="1806"/>
    <n v="781"/>
    <n v="884"/>
    <n v="1040"/>
    <n v="957"/>
    <n v="1244"/>
    <n v="841"/>
    <n v="1392"/>
  </r>
  <r>
    <x v="233"/>
    <s v="주식회사 극동상사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33"/>
    <s v="주식회사 극동상사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25000"/>
  </r>
  <r>
    <x v="234"/>
    <s v="주식회사 금계포란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5055"/>
    <n v="5000"/>
    <n v="5000"/>
    <n v="5000"/>
    <n v="5000"/>
    <n v="5000"/>
    <n v="5000"/>
    <n v="5133"/>
    <n v="5000"/>
    <n v="5000"/>
    <n v="5000"/>
    <n v="5000"/>
  </r>
  <r>
    <x v="234"/>
    <s v="주식회사 금계포란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34"/>
    <s v="주식회사 금계포란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234"/>
    <s v="주식회사 금계포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7000"/>
    <n v="7000"/>
    <n v="7000"/>
    <n v="7000"/>
    <n v="7000"/>
    <n v="7000"/>
    <n v="7000"/>
    <n v="7000"/>
    <n v="7000"/>
    <n v="7000"/>
    <n v="7000"/>
    <n v="7000"/>
  </r>
  <r>
    <x v="234"/>
    <s v="주식회사 금계포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273"/>
    <n v="780"/>
    <n v="819"/>
    <n v="975"/>
    <n v="858"/>
    <n v="624"/>
    <n v="0"/>
    <n v="0"/>
    <n v="0"/>
  </r>
  <r>
    <x v="234"/>
    <s v="주식회사 금계포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0"/>
    <n v="14"/>
    <n v="0"/>
    <n v="0"/>
    <n v="58"/>
    <n v="0"/>
    <n v="0"/>
    <n v="0"/>
  </r>
  <r>
    <x v="234"/>
    <s v="주식회사 금계포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130"/>
    <n v="1827"/>
    <n v="1141"/>
    <n v="850"/>
    <n v="1348"/>
    <n v="391"/>
    <n v="0"/>
    <n v="0"/>
  </r>
  <r>
    <x v="234"/>
    <s v="주식회사 금계포란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234"/>
    <s v="주식회사 금계포란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34"/>
    <s v="주식회사 금계포란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34"/>
    <s v="주식회사 금계포란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35"/>
    <s v="주식회사 금성스틸"/>
    <s v="546793"/>
    <s v="충남/충북고객본부"/>
    <s v="546820"/>
    <s v="충남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7600"/>
    <n v="7600"/>
    <n v="7600"/>
    <n v="7600"/>
    <n v="7600"/>
    <n v="7600"/>
    <n v="7600"/>
    <n v="7600"/>
    <n v="7600"/>
    <n v="7600"/>
    <n v="7600"/>
    <n v="7600"/>
  </r>
  <r>
    <x v="235"/>
    <s v="주식회사 금성스틸"/>
    <s v="546793"/>
    <s v="충남/충북고객본부"/>
    <s v="546820"/>
    <s v="충남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8"/>
    <n v="39"/>
    <n v="156"/>
    <n v="156"/>
    <n v="0"/>
    <n v="117"/>
    <n v="88"/>
    <n v="0"/>
    <n v="0"/>
    <n v="117"/>
    <n v="39"/>
    <n v="117"/>
  </r>
  <r>
    <x v="235"/>
    <s v="주식회사 금성스틸"/>
    <s v="546793"/>
    <s v="충남/충북고객본부"/>
    <s v="546820"/>
    <s v="충남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102"/>
    <n v="1131"/>
    <n v="688"/>
    <n v="1711"/>
    <n v="1569"/>
    <n v="275"/>
    <n v="1040"/>
    <n v="1580"/>
    <n v="1102"/>
    <n v="188"/>
    <n v="899"/>
    <n v="1232"/>
  </r>
  <r>
    <x v="235"/>
    <s v="주식회사 금성스틸"/>
    <s v="546793"/>
    <s v="충남/충북고객본부"/>
    <s v="546820"/>
    <s v="충남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0"/>
    <n v="0"/>
    <n v="0"/>
    <n v="0"/>
    <n v="0"/>
    <n v="0"/>
    <n v="78"/>
    <n v="0"/>
  </r>
  <r>
    <x v="235"/>
    <s v="주식회사 금성스틸"/>
    <s v="546793"/>
    <s v="충남/충북고객본부"/>
    <s v="546820"/>
    <s v="충남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235"/>
    <s v="주식회사 금성스틸"/>
    <s v="546793"/>
    <s v="충남/충북고객본부"/>
    <s v="546820"/>
    <s v="충남서부지사"/>
    <s v="TC00000"/>
    <s v="B2C"/>
    <s v="FC30000"/>
    <s v="인터넷"/>
    <s v="FC31000"/>
    <x v="10"/>
    <s v="FC31K02"/>
    <s v="MeGA"/>
    <s v="BM00217"/>
    <s v="인터넷 슬림 오피스"/>
    <x v="0"/>
    <s v="N"/>
    <s v="Y"/>
    <m/>
    <n v="70400"/>
    <n v="70400"/>
    <n v="70400"/>
    <n v="70400"/>
    <n v="70400"/>
    <n v="70400"/>
    <n v="70400"/>
    <n v="70400"/>
    <n v="70400"/>
    <n v="70400"/>
    <n v="70400"/>
    <n v="70400"/>
  </r>
  <r>
    <x v="235"/>
    <s v="주식회사 금성스틸"/>
    <s v="546832"/>
    <s v="충남/충북법인고객본부"/>
    <s v="546848"/>
    <s v="충남법인고객담당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236"/>
    <s v="주식회사 녹스고지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236"/>
    <s v="주식회사 녹스고지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236"/>
    <s v="주식회사 녹스고지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36"/>
    <s v="주식회사 녹스고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36"/>
    <s v="주식회사 녹스고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0"/>
    <n v="0"/>
    <n v="0"/>
    <n v="0"/>
    <n v="39"/>
    <n v="0"/>
  </r>
  <r>
    <x v="236"/>
    <s v="주식회사 녹스고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109"/>
    <n v="27"/>
    <n v="43"/>
    <n v="0"/>
    <n v="388"/>
    <n v="29"/>
    <n v="101"/>
    <n v="232"/>
    <n v="29"/>
    <n v="68"/>
  </r>
  <r>
    <x v="236"/>
    <s v="주식회사 녹스고지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236"/>
    <s v="주식회사 녹스고지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3000"/>
    <n v="43000"/>
    <n v="43000"/>
    <n v="43000"/>
    <n v="43000"/>
    <n v="43000"/>
    <n v="43000"/>
    <n v="43000"/>
    <n v="43000"/>
    <n v="43000"/>
    <n v="43000"/>
    <n v="43000"/>
  </r>
  <r>
    <x v="236"/>
    <s v="주식회사 녹스고지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25000"/>
  </r>
  <r>
    <x v="236"/>
    <s v="주식회사 녹스고지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237"/>
    <s v="주식회사 대저페리"/>
    <s v="546483"/>
    <s v="대구/경북고객본부"/>
    <s v="546508"/>
    <s v="경북동부지사"/>
    <s v="KE00000"/>
    <s v="B2B"/>
    <s v="KE20000"/>
    <s v="Enterprise CT"/>
    <s v="KE27000"/>
    <x v="1"/>
    <s v="KE28K04"/>
    <s v="Flexline"/>
    <s v="BM10282"/>
    <s v="FlexLine"/>
    <x v="0"/>
    <s v="N"/>
    <s v="Y"/>
    <m/>
    <n v="135000"/>
    <n v="135000"/>
    <n v="135000"/>
    <n v="135000"/>
    <n v="135000"/>
    <n v="135000"/>
    <n v="135000"/>
    <n v="135000"/>
    <n v="135000"/>
    <n v="135000"/>
    <n v="135000"/>
    <n v="135000"/>
  </r>
  <r>
    <x v="237"/>
    <s v="주식회사 대저페리"/>
    <s v="546483"/>
    <s v="대구/경북고객본부"/>
    <s v="546508"/>
    <s v="경북동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9980"/>
    <n v="9996"/>
    <n v="14416"/>
    <n v="10725"/>
    <n v="10076"/>
    <n v="9025"/>
    <n v="9141"/>
    <n v="9467"/>
    <n v="9922"/>
    <n v="9445"/>
    <n v="9579"/>
    <n v="10768"/>
  </r>
  <r>
    <x v="237"/>
    <s v="주식회사 대저페리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83700"/>
    <n v="92232"/>
    <n v="141288"/>
    <n v="408866"/>
    <n v="82030"/>
    <n v="67998"/>
    <n v="69092"/>
    <n v="92207"/>
    <n v="194299"/>
    <n v="143268"/>
    <n v="84989"/>
    <n v="90654"/>
  </r>
  <r>
    <x v="237"/>
    <s v="주식회사 대저페리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37"/>
    <s v="주식회사 대저페리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483"/>
    <s v="GENIE TV(기본형-ICOD)"/>
    <x v="0"/>
    <s v="N"/>
    <s v="Y"/>
    <m/>
    <n v="19200"/>
    <n v="19200"/>
    <n v="19200"/>
    <n v="19200"/>
    <n v="19200"/>
    <n v="19200"/>
    <n v="19200"/>
    <n v="19200"/>
    <n v="19200"/>
    <n v="19200"/>
    <n v="19200"/>
    <n v="19200"/>
  </r>
  <r>
    <x v="237"/>
    <s v="주식회사 대저페리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37"/>
    <s v="주식회사 대저페리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1"/>
    <s v="N"/>
    <s v="Y"/>
    <m/>
    <n v="412"/>
    <n v="412"/>
    <n v="412"/>
    <n v="412"/>
    <n v="412"/>
    <n v="412"/>
    <n v="412"/>
    <n v="412"/>
    <n v="412"/>
    <n v="412"/>
    <n v="412"/>
    <n v="412"/>
  </r>
  <r>
    <x v="237"/>
    <s v="주식회사 대저페리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237"/>
    <s v="주식회사 대저페리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37"/>
    <s v="주식회사 대저페리"/>
    <s v="546483"/>
    <s v="대구/경북고객본부"/>
    <s v="546508"/>
    <s v="경북동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0"/>
    <n v="0"/>
    <n v="0"/>
    <n v="3614"/>
    <n v="0"/>
    <n v="0"/>
    <n v="0"/>
    <n v="0"/>
    <n v="0"/>
    <n v="0"/>
    <n v="0"/>
  </r>
  <r>
    <x v="237"/>
    <s v="주식회사 대저페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1680"/>
    <n v="21680"/>
    <n v="21680"/>
    <n v="21680"/>
    <n v="21680"/>
    <n v="21680"/>
    <n v="21680"/>
    <n v="21680"/>
    <n v="21680"/>
    <n v="21680"/>
    <n v="21680"/>
    <n v="21680"/>
  </r>
  <r>
    <x v="237"/>
    <s v="주식회사 대저페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468"/>
    <n v="546"/>
    <n v="3627"/>
    <n v="2594"/>
    <n v="166"/>
    <n v="117"/>
    <n v="195"/>
    <n v="624"/>
    <n v="907"/>
    <n v="1209"/>
    <n v="975"/>
    <n v="585"/>
  </r>
  <r>
    <x v="237"/>
    <s v="주식회사 대저페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000"/>
    <n v="521"/>
    <n v="4855"/>
    <n v="3562"/>
    <n v="0"/>
    <n v="101"/>
    <n v="855"/>
    <n v="173"/>
    <n v="1871"/>
    <n v="1160"/>
    <n v="239"/>
    <n v="486"/>
  </r>
  <r>
    <x v="237"/>
    <s v="주식회사 대저페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101"/>
    <n v="0"/>
    <n v="0"/>
    <n v="0"/>
    <n v="0"/>
    <n v="0"/>
    <n v="0"/>
    <n v="0"/>
    <n v="0"/>
    <n v="0"/>
    <n v="0"/>
  </r>
  <r>
    <x v="237"/>
    <s v="주식회사 대저페리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37"/>
    <s v="주식회사 대저페리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237"/>
    <s v="주식회사 대저페리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237"/>
    <s v="주식회사 대저페리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1500"/>
    <n v="31500"/>
    <n v="31500"/>
    <n v="31500"/>
    <n v="31500"/>
    <n v="31500"/>
    <n v="31500"/>
    <n v="31500"/>
    <n v="31500"/>
    <n v="31500"/>
    <n v="31500"/>
    <n v="31500"/>
  </r>
  <r>
    <x v="237"/>
    <s v="주식회사 대저페리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76000"/>
    <n v="76000"/>
    <n v="76000"/>
    <n v="76000"/>
    <n v="76000"/>
    <n v="76000"/>
    <n v="76000"/>
    <n v="76000"/>
    <n v="76000"/>
    <n v="76000"/>
    <n v="76000"/>
    <n v="76000"/>
  </r>
  <r>
    <x v="237"/>
    <s v="주식회사 대저페리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2780"/>
    <n v="2780"/>
    <n v="2780"/>
    <n v="2780"/>
    <n v="2780"/>
    <n v="2780"/>
    <n v="2780"/>
    <n v="2780"/>
    <n v="2780"/>
    <n v="2780"/>
    <n v="2780"/>
    <n v="2780"/>
  </r>
  <r>
    <x v="237"/>
    <s v="주식회사 대저페리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85000"/>
    <n v="85000"/>
    <n v="85000"/>
    <n v="85000"/>
    <n v="85000"/>
    <n v="85000"/>
    <n v="85000"/>
    <n v="85000"/>
    <n v="85000"/>
    <n v="85000"/>
    <n v="85000"/>
    <n v="85000"/>
  </r>
  <r>
    <x v="237"/>
    <s v="주식회사 대저페리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35"/>
    <s v="오피스넷 슬림"/>
    <x v="1"/>
    <s v="N"/>
    <s v="Y"/>
    <m/>
    <n v="0"/>
    <n v="13637"/>
    <n v="0"/>
    <n v="0"/>
    <n v="0"/>
    <n v="0"/>
    <n v="0"/>
    <n v="0"/>
    <n v="0"/>
    <n v="0"/>
    <n v="0"/>
    <n v="0"/>
  </r>
  <r>
    <x v="237"/>
    <s v="주식회사 대저페리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35"/>
    <s v="오피스넷 슬림"/>
    <x v="0"/>
    <s v="N"/>
    <s v="Y"/>
    <m/>
    <n v="25200"/>
    <n v="25200"/>
    <n v="25200"/>
    <n v="25200"/>
    <n v="25200"/>
    <n v="25200"/>
    <n v="25200"/>
    <n v="25200"/>
    <n v="25200"/>
    <n v="25200"/>
    <n v="25200"/>
    <n v="25200"/>
  </r>
  <r>
    <x v="237"/>
    <s v="주식회사 대저페리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2886"/>
    <n v="2886"/>
    <n v="2886"/>
    <n v="2886"/>
    <n v="2886"/>
    <n v="2886"/>
    <n v="2886"/>
    <n v="2886"/>
    <n v="2886"/>
    <n v="2886"/>
    <n v="2886"/>
    <n v="2886"/>
  </r>
  <r>
    <x v="237"/>
    <s v="주식회사 대저페리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37"/>
    <s v="주식회사 대저페리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38"/>
    <s v="주식회사 대진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239"/>
    <s v="주식회사 대창산업"/>
    <s v="546186"/>
    <s v="서부법인고객본부"/>
    <s v="546198"/>
    <s v="서부법인고객1담당"/>
    <s v="KE00000"/>
    <s v="B2B"/>
    <s v="KE20000"/>
    <s v="Enterprise CT"/>
    <s v="KEA5000"/>
    <x v="19"/>
    <s v="KEA5K04"/>
    <s v="IoT원격관제"/>
    <s v="BM01050"/>
    <s v="IoT원격관제LTE"/>
    <x v="0"/>
    <s v="Y"/>
    <s v="Y"/>
    <m/>
    <n v="0"/>
    <n v="0"/>
    <n v="0"/>
    <n v="0"/>
    <n v="0"/>
    <n v="0"/>
    <n v="0"/>
    <n v="0"/>
    <n v="0"/>
    <n v="54000"/>
    <n v="54000"/>
    <n v="54000"/>
  </r>
  <r>
    <x v="240"/>
    <s v="주식회사 동남정공"/>
    <s v="546517"/>
    <s v="대구/경북법인고객본부"/>
    <s v="546529"/>
    <s v="대구법인고객담당"/>
    <s v="TC00000"/>
    <s v="B2C"/>
    <s v="TC60000"/>
    <s v="Customer Incubation"/>
    <s v="KEB4000"/>
    <x v="4"/>
    <s v="KEB4K09"/>
    <s v="AI 통화비서"/>
    <s v="BM10364"/>
    <s v="AI 통화비서"/>
    <x v="0"/>
    <s v="N"/>
    <s v="Y"/>
    <m/>
    <n v="4700"/>
    <n v="4700"/>
    <n v="4700"/>
    <n v="4700"/>
    <n v="4700"/>
    <n v="4700"/>
    <n v="4700"/>
    <n v="4700"/>
    <n v="4700"/>
    <n v="4700"/>
    <n v="4700"/>
    <n v="4700"/>
  </r>
  <r>
    <x v="240"/>
    <s v="주식회사 동남정공"/>
    <s v="546517"/>
    <s v="대구/경북법인고객본부"/>
    <s v="546529"/>
    <s v="대구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6200"/>
    <n v="6200"/>
    <n v="6200"/>
    <n v="6200"/>
    <n v="6200"/>
    <n v="6200"/>
    <n v="6200"/>
    <n v="6200"/>
    <n v="6200"/>
    <n v="6200"/>
    <n v="6200"/>
    <n v="6200"/>
  </r>
  <r>
    <x v="240"/>
    <s v="주식회사 동남정공"/>
    <s v="546517"/>
    <s v="대구/경북법인고객본부"/>
    <s v="546529"/>
    <s v="대구법인고객담당"/>
    <s v="TC00000"/>
    <s v="B2C"/>
    <s v="TC50000"/>
    <s v="미디어"/>
    <s v="TC51000"/>
    <x v="16"/>
    <s v="TC51K02"/>
    <s v="GTS 일반"/>
    <s v="BM00503"/>
    <s v="이코노미"/>
    <x v="0"/>
    <s v="N"/>
    <s v="Y"/>
    <m/>
    <n v="10502"/>
    <n v="10502"/>
    <n v="10502"/>
    <n v="10502"/>
    <n v="10502"/>
    <n v="10502"/>
    <n v="10502"/>
    <n v="10502"/>
    <n v="10502"/>
    <n v="10502"/>
    <n v="10502"/>
    <n v="10502"/>
  </r>
  <r>
    <x v="240"/>
    <s v="주식회사 동남정공"/>
    <s v="546517"/>
    <s v="대구/경북법인고객본부"/>
    <s v="546529"/>
    <s v="대구법인고객담당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40"/>
    <s v="주식회사 동남정공"/>
    <s v="546517"/>
    <s v="대구/경북법인고객본부"/>
    <s v="546529"/>
    <s v="대구법인고객담당"/>
    <s v="TC00000"/>
    <s v="B2C"/>
    <s v="TC50000"/>
    <s v="미디어"/>
    <s v="TC53000"/>
    <x v="5"/>
    <s v="TC53K02"/>
    <s v="GTV 일반"/>
    <s v="BM01129"/>
    <s v="GTV VOD 초이스"/>
    <x v="1"/>
    <s v="N"/>
    <s v="Y"/>
    <m/>
    <n v="412"/>
    <n v="412"/>
    <n v="412"/>
    <n v="412"/>
    <n v="412"/>
    <n v="412"/>
    <n v="412"/>
    <n v="412"/>
    <n v="404"/>
    <n v="0"/>
    <n v="0"/>
    <n v="0"/>
  </r>
  <r>
    <x v="240"/>
    <s v="주식회사 동남정공"/>
    <s v="546517"/>
    <s v="대구/경북법인고객본부"/>
    <s v="546529"/>
    <s v="대구법인고객담당"/>
    <s v="TC00000"/>
    <s v="B2C"/>
    <s v="TC50000"/>
    <s v="미디어"/>
    <s v="TC53000"/>
    <x v="5"/>
    <s v="TC53K02"/>
    <s v="GTV 일반"/>
    <s v="BM01129"/>
    <s v="GTV VOD 초이스"/>
    <x v="0"/>
    <s v="N"/>
    <s v="Y"/>
    <m/>
    <n v="19000"/>
    <n v="19000"/>
    <n v="19000"/>
    <n v="19000"/>
    <n v="19000"/>
    <n v="19000"/>
    <n v="19000"/>
    <n v="19000"/>
    <n v="19000"/>
    <n v="19000"/>
    <n v="19000"/>
    <n v="19000"/>
  </r>
  <r>
    <x v="240"/>
    <s v="주식회사 동남정공"/>
    <s v="546517"/>
    <s v="대구/경북법인고객본부"/>
    <s v="546529"/>
    <s v="대구법인고객담당"/>
    <s v="TC00000"/>
    <s v="B2C"/>
    <s v="TC50000"/>
    <s v="미디어"/>
    <s v="TC53000"/>
    <x v="5"/>
    <s v="TC53K02"/>
    <s v="GTV 일반"/>
    <s v="BM10191"/>
    <s v="GTV 베이직"/>
    <x v="1"/>
    <s v="N"/>
    <s v="Y"/>
    <m/>
    <n v="412"/>
    <n v="412"/>
    <n v="412"/>
    <n v="412"/>
    <n v="412"/>
    <n v="412"/>
    <n v="412"/>
    <n v="412"/>
    <n v="412"/>
    <n v="412"/>
    <n v="412"/>
    <n v="412"/>
  </r>
  <r>
    <x v="240"/>
    <s v="주식회사 동남정공"/>
    <s v="546517"/>
    <s v="대구/경북법인고객본부"/>
    <s v="546529"/>
    <s v="대구법인고객담당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240"/>
    <s v="주식회사 동남정공"/>
    <s v="546517"/>
    <s v="대구/경북법인고객본부"/>
    <s v="546529"/>
    <s v="대구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240"/>
    <s v="주식회사 동남정공"/>
    <s v="546517"/>
    <s v="대구/경북법인고객본부"/>
    <s v="546529"/>
    <s v="대구법인고객담당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240"/>
    <s v="주식회사 동남정공"/>
    <s v="546517"/>
    <s v="대구/경북법인고객본부"/>
    <s v="546529"/>
    <s v="대구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7000"/>
    <n v="7000"/>
    <n v="7000"/>
    <n v="7000"/>
    <n v="7000"/>
    <n v="7000"/>
    <n v="7000"/>
    <n v="7000"/>
    <n v="7000"/>
    <n v="7000"/>
    <n v="7000"/>
    <n v="7000"/>
  </r>
  <r>
    <x v="240"/>
    <s v="주식회사 동남정공"/>
    <s v="546517"/>
    <s v="대구/경북법인고객본부"/>
    <s v="546529"/>
    <s v="대구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240"/>
    <s v="주식회사 동남정공"/>
    <s v="546517"/>
    <s v="대구/경북법인고객본부"/>
    <s v="546529"/>
    <s v="대구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56"/>
    <n v="195"/>
    <n v="273"/>
    <n v="546"/>
    <n v="390"/>
    <n v="156"/>
    <n v="312"/>
    <n v="351"/>
    <n v="780"/>
    <n v="585"/>
    <n v="78"/>
    <n v="507"/>
  </r>
  <r>
    <x v="240"/>
    <s v="주식회사 동남정공"/>
    <s v="546517"/>
    <s v="대구/경북법인고객본부"/>
    <s v="546529"/>
    <s v="대구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40"/>
    <s v="주식회사 동남정공"/>
    <s v="546517"/>
    <s v="대구/경북법인고객본부"/>
    <s v="546529"/>
    <s v="대구법인고객담당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40"/>
    <s v="주식회사 동남정공"/>
    <s v="546517"/>
    <s v="대구/경북법인고객본부"/>
    <s v="546529"/>
    <s v="대구법인고객담당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40"/>
    <s v="주식회사 동남정공"/>
    <s v="546517"/>
    <s v="대구/경북법인고객본부"/>
    <s v="546529"/>
    <s v="대구법인고객담당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240"/>
    <s v="주식회사 동남정공"/>
    <s v="546517"/>
    <s v="대구/경북법인고객본부"/>
    <s v="546529"/>
    <s v="대구법인고객담당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618"/>
    <n v="618"/>
    <n v="618"/>
    <n v="618"/>
    <n v="618"/>
    <n v="618"/>
    <n v="618"/>
    <n v="618"/>
    <n v="606"/>
    <n v="0"/>
    <n v="0"/>
    <n v="0"/>
  </r>
  <r>
    <x v="240"/>
    <s v="주식회사 동남정공"/>
    <s v="546517"/>
    <s v="대구/경북법인고객본부"/>
    <s v="546529"/>
    <s v="대구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240"/>
    <s v="주식회사 동남정공"/>
    <s v="546517"/>
    <s v="대구/경북법인고객본부"/>
    <s v="546529"/>
    <s v="대구법인고객담당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856"/>
    <n v="856"/>
    <n v="856"/>
    <n v="856"/>
    <n v="856"/>
    <n v="856"/>
    <n v="856"/>
    <n v="856"/>
    <n v="856"/>
    <n v="856"/>
    <n v="856"/>
    <n v="856"/>
  </r>
  <r>
    <x v="240"/>
    <s v="주식회사 동남정공"/>
    <s v="546517"/>
    <s v="대구/경북법인고객본부"/>
    <s v="546529"/>
    <s v="대구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25000"/>
  </r>
  <r>
    <x v="240"/>
    <s v="주식회사 동남정공"/>
    <s v="546517"/>
    <s v="대구/경북법인고객본부"/>
    <s v="546529"/>
    <s v="대구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137800"/>
    <n v="137800"/>
    <n v="137800"/>
    <n v="137800"/>
    <n v="137800"/>
    <n v="137800"/>
    <n v="137800"/>
    <n v="137800"/>
    <n v="137800"/>
    <n v="137800"/>
    <n v="137800"/>
    <n v="137800"/>
  </r>
  <r>
    <x v="240"/>
    <s v="주식회사 동남정공"/>
    <s v="546517"/>
    <s v="대구/경북법인고객본부"/>
    <s v="546529"/>
    <s v="대구법인고객담당"/>
    <s v="TC00000"/>
    <s v="B2C"/>
    <s v="FC30000"/>
    <s v="인터넷"/>
    <s v="FC32000"/>
    <x v="11"/>
    <s v="FC32K02"/>
    <s v="렌탈팩"/>
    <s v="BM01007"/>
    <s v="TV 렌탈팩"/>
    <x v="0"/>
    <s v="N"/>
    <s v="Y"/>
    <m/>
    <n v="-14091"/>
    <n v="-14091"/>
    <n v="-14091"/>
    <n v="-14091"/>
    <n v="-14091"/>
    <n v="-14091"/>
    <n v="-14091"/>
    <n v="-14091"/>
    <n v="-14137"/>
    <n v="0"/>
    <n v="0"/>
    <n v="0"/>
  </r>
  <r>
    <x v="240"/>
    <s v="주식회사 동남정공"/>
    <s v="546517"/>
    <s v="대구/경북법인고객본부"/>
    <s v="546529"/>
    <s v="대구법인고객담당"/>
    <s v="TC00000"/>
    <s v="B2C"/>
    <s v="FC30000"/>
    <s v="인터넷"/>
    <s v="FC32000"/>
    <x v="11"/>
    <s v="FC32K01"/>
    <s v="부가서비스"/>
    <s v="BM10259"/>
    <s v="안심 플러스"/>
    <x v="0"/>
    <s v="N"/>
    <s v="Y"/>
    <m/>
    <n v="1050"/>
    <n v="1050"/>
    <n v="1050"/>
    <n v="990"/>
    <n v="990"/>
    <n v="1500"/>
    <n v="1500"/>
    <n v="1500"/>
    <n v="1500"/>
    <n v="1500"/>
    <n v="1500"/>
    <n v="1500"/>
  </r>
  <r>
    <x v="240"/>
    <s v="주식회사 동남정공"/>
    <s v="546517"/>
    <s v="대구/경북법인고객본부"/>
    <s v="546529"/>
    <s v="대구법인고객담당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16320"/>
    <n v="16320"/>
    <n v="16320"/>
    <n v="16320"/>
    <n v="16320"/>
    <n v="16320"/>
    <n v="16320"/>
    <n v="16320"/>
    <n v="16320"/>
    <n v="16320"/>
    <n v="16068"/>
    <n v="16068"/>
  </r>
  <r>
    <x v="240"/>
    <s v="주식회사 동남정공"/>
    <s v="546517"/>
    <s v="대구/경북법인고객본부"/>
    <s v="546529"/>
    <s v="대구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240"/>
    <s v="주식회사 동남정공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10353"/>
    <s v="통화매니저_AI통화비서"/>
    <x v="0"/>
    <s v="N"/>
    <s v="Y"/>
    <m/>
    <n v="0"/>
    <n v="0"/>
    <n v="0"/>
    <n v="0"/>
    <n v="0"/>
    <n v="0"/>
    <n v="0"/>
    <n v="0"/>
    <n v="0"/>
    <n v="0"/>
    <n v="0"/>
    <n v="0"/>
  </r>
  <r>
    <x v="241"/>
    <s v="주식회사 라온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41"/>
    <s v="주식회사 라온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044"/>
    <n v="725"/>
    <n v="319"/>
    <n v="290"/>
    <n v="551"/>
    <n v="652"/>
    <n v="536"/>
    <n v="174"/>
    <n v="319"/>
    <n v="464"/>
    <n v="1203"/>
    <n v="1883"/>
  </r>
  <r>
    <x v="241"/>
    <s v="주식회사 라온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42"/>
    <s v="주식회사 라임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18596.054"/>
    <n v="18877.485000000001"/>
    <n v="19472.898000000001"/>
    <n v="19374.746999999999"/>
    <n v="19944.587"/>
    <n v="20454.347000000002"/>
    <n v="17638.156999999999"/>
    <n v="18007.731"/>
    <n v="21488.37"/>
    <n v="17798.682000000001"/>
    <n v="19191.670999999998"/>
    <n v="18390.184000000001"/>
  </r>
  <r>
    <x v="242"/>
    <s v="주식회사 라임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926"/>
    <s v="전국대표번호접속수익"/>
    <x v="2"/>
    <s v="N"/>
    <s v="Y"/>
    <m/>
    <n v="888.25800000000004"/>
    <n v="948.60199999999998"/>
    <n v="632.37"/>
    <n v="621.20600000000002"/>
    <n v="998.34199999999998"/>
    <n v="821.07399999999996"/>
    <n v="933.95899999999995"/>
    <n v="532.96600000000001"/>
    <n v="604.05200000000002"/>
    <n v="673.96"/>
    <n v="2159.4609999999998"/>
    <n v="1529.213"/>
  </r>
  <r>
    <x v="242"/>
    <s v="주식회사 라임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34081"/>
    <n v="34026"/>
    <n v="40445"/>
    <n v="41724"/>
    <n v="39487"/>
    <n v="38702"/>
    <n v="36287"/>
    <n v="39646"/>
    <n v="50613"/>
    <n v="43684"/>
    <n v="38287"/>
    <n v="32200"/>
  </r>
  <r>
    <x v="242"/>
    <s v="주식회사 라임"/>
    <s v="546483"/>
    <s v="대구/경북고객본부"/>
    <s v="546511"/>
    <s v="경북서부지사"/>
    <s v="KE00000"/>
    <s v="B2B"/>
    <s v="KEA0000"/>
    <s v="Enterprise IT"/>
    <s v="KEB2000"/>
    <x v="3"/>
    <s v="KEB2K02"/>
    <s v="무료전화080"/>
    <s v="BM00193"/>
    <s v="무료전화080서비스"/>
    <x v="0"/>
    <s v="N"/>
    <s v="Y"/>
    <m/>
    <n v="4000"/>
    <n v="4000"/>
    <n v="4031"/>
    <n v="4065"/>
    <n v="4000"/>
    <n v="4000"/>
    <n v="4000"/>
    <n v="4000"/>
    <n v="4000"/>
    <n v="4000"/>
    <n v="4000"/>
    <n v="4000"/>
  </r>
  <r>
    <x v="242"/>
    <s v="주식회사 라임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242"/>
    <s v="주식회사 라임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477"/>
    <s v="GENIE TV 라이브(실속형) ICOD"/>
    <x v="0"/>
    <s v="N"/>
    <s v="Y"/>
    <m/>
    <n v="7776"/>
    <n v="7776"/>
    <n v="7776"/>
    <n v="7776"/>
    <n v="7776"/>
    <n v="7776"/>
    <n v="7776"/>
    <n v="7776"/>
    <n v="7776"/>
    <n v="7776"/>
    <n v="7776"/>
    <n v="7776"/>
  </r>
  <r>
    <x v="242"/>
    <s v="주식회사 라임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42"/>
    <s v="주식회사 라임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5400"/>
    <n v="5400"/>
    <n v="5400"/>
    <n v="5400"/>
    <n v="5400"/>
    <n v="5400"/>
    <n v="5400"/>
    <n v="5400"/>
    <n v="5400"/>
    <n v="5400"/>
    <n v="5400"/>
    <n v="5400"/>
  </r>
  <r>
    <x v="242"/>
    <s v="주식회사 라임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600"/>
    <n v="3600"/>
    <n v="3600"/>
    <n v="3600"/>
    <n v="3600"/>
    <n v="3600"/>
    <n v="3600"/>
    <n v="3600"/>
    <n v="3600"/>
    <n v="3600"/>
    <n v="3600"/>
    <n v="3600"/>
  </r>
  <r>
    <x v="242"/>
    <s v="주식회사 라임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39"/>
    <n v="0"/>
    <n v="0"/>
    <n v="0"/>
    <n v="0"/>
    <n v="0"/>
  </r>
  <r>
    <x v="242"/>
    <s v="주식회사 라임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58"/>
    <n v="0"/>
    <n v="0"/>
    <n v="0"/>
    <n v="174"/>
    <n v="116"/>
    <n v="0"/>
    <n v="72"/>
    <n v="0"/>
    <n v="0"/>
    <n v="0"/>
  </r>
  <r>
    <x v="242"/>
    <s v="주식회사 라임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28800"/>
    <n v="28800"/>
    <n v="28800"/>
    <n v="28800"/>
    <n v="28800"/>
    <n v="28800"/>
    <n v="28800"/>
    <n v="28800"/>
    <n v="28800"/>
    <n v="28800"/>
    <n v="28800"/>
    <n v="28800"/>
  </r>
  <r>
    <x v="242"/>
    <s v="주식회사 라임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4000"/>
    <n v="54000"/>
    <n v="54000"/>
    <n v="54000"/>
    <n v="54000"/>
    <n v="54000"/>
    <n v="54000"/>
    <n v="54000"/>
    <n v="54000"/>
    <n v="54000"/>
    <n v="54000"/>
    <n v="54000"/>
  </r>
  <r>
    <x v="242"/>
    <s v="주식회사 라임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43"/>
    <s v="주식회사 메버릭로지스틱스코리아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0"/>
    <n v="100"/>
    <n v="0"/>
    <n v="0"/>
    <n v="0"/>
    <n v="0"/>
  </r>
  <r>
    <x v="243"/>
    <s v="주식회사 메버릭로지스틱스코리아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67354"/>
    <n v="69046"/>
    <n v="68125"/>
    <n v="71127"/>
    <n v="62426"/>
    <n v="29492"/>
    <n v="33612"/>
    <n v="29404"/>
    <n v="31552"/>
    <n v="78449"/>
    <n v="10247"/>
    <n v="11155"/>
  </r>
  <r>
    <x v="243"/>
    <s v="주식회사 메버릭로지스틱스코리아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98"/>
    <s v="동별라우팅"/>
    <x v="0"/>
    <s v="N"/>
    <s v="Y"/>
    <m/>
    <n v="5600"/>
    <n v="5600"/>
    <n v="5600"/>
    <n v="5600"/>
    <n v="5600"/>
    <n v="5600"/>
    <n v="5600"/>
    <n v="5600"/>
    <n v="5600"/>
    <n v="5600"/>
    <n v="5600"/>
    <n v="182"/>
  </r>
  <r>
    <x v="243"/>
    <s v="주식회사 메버릭로지스틱스코리아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0000"/>
    <n v="10000"/>
    <n v="10000"/>
    <n v="10000"/>
    <n v="10000"/>
    <n v="10000"/>
    <n v="10000"/>
    <n v="10000"/>
    <n v="10000"/>
    <n v="10000"/>
    <n v="10000"/>
    <n v="323"/>
  </r>
  <r>
    <x v="243"/>
    <s v="주식회사 메버릭로지스틱스코리아"/>
    <s v="546483"/>
    <s v="대구/경북고객본부"/>
    <s v="546511"/>
    <s v="경북서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0"/>
    <n v="0"/>
    <n v="6541"/>
    <n v="0"/>
    <n v="0"/>
    <n v="0"/>
    <n v="0"/>
    <n v="0"/>
    <n v="0"/>
    <n v="0"/>
    <n v="0"/>
  </r>
  <r>
    <x v="243"/>
    <s v="주식회사 메버릭로지스틱스코리아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680"/>
    <n v="4680"/>
    <n v="4680"/>
    <n v="4680"/>
    <n v="4680"/>
    <n v="4680"/>
    <n v="4680"/>
    <n v="4680"/>
    <n v="4680"/>
    <n v="2869"/>
    <n v="0"/>
    <n v="0"/>
  </r>
  <r>
    <x v="243"/>
    <s v="주식회사 메버릭로지스틱스코리아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39"/>
    <n v="78"/>
    <n v="0"/>
    <n v="0"/>
    <n v="0"/>
    <n v="0"/>
    <n v="0"/>
    <n v="0"/>
    <n v="0"/>
    <n v="0"/>
  </r>
  <r>
    <x v="243"/>
    <s v="주식회사 메버릭로지스틱스코리아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797"/>
    <n v="942"/>
    <n v="87"/>
    <n v="739"/>
    <n v="362"/>
    <n v="2392"/>
    <n v="3349"/>
    <n v="1058"/>
    <n v="942"/>
    <n v="232"/>
    <n v="0"/>
    <n v="0"/>
  </r>
  <r>
    <x v="243"/>
    <s v="주식회사 메버릭로지스틱스코리아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3371"/>
    <n v="0"/>
    <n v="0"/>
  </r>
  <r>
    <x v="243"/>
    <s v="주식회사 메버릭로지스틱스코리아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1"/>
    <s v="N"/>
    <s v="Y"/>
    <m/>
    <n v="0"/>
    <n v="0"/>
    <n v="0"/>
    <n v="0"/>
    <n v="0"/>
    <n v="0"/>
    <n v="13637"/>
    <n v="0"/>
    <n v="0"/>
    <n v="0"/>
    <n v="0"/>
    <n v="0"/>
  </r>
  <r>
    <x v="243"/>
    <s v="주식회사 메버릭로지스틱스코리아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26130"/>
    <n v="0"/>
    <n v="0"/>
  </r>
  <r>
    <x v="243"/>
    <s v="주식회사 메버릭로지스틱스코리아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4300"/>
    <n v="24300"/>
    <n v="24300"/>
    <n v="24300"/>
    <n v="24300"/>
    <n v="24300"/>
    <n v="24300"/>
    <n v="24300"/>
    <n v="24300"/>
    <n v="14893"/>
    <n v="0"/>
    <n v="0"/>
  </r>
  <r>
    <x v="243"/>
    <s v="주식회사 메버릭로지스틱스코리아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6000"/>
    <n v="0"/>
    <n v="0"/>
    <n v="0"/>
    <n v="0"/>
    <n v="0"/>
    <n v="0"/>
  </r>
  <r>
    <x v="243"/>
    <s v="주식회사 메버릭로지스틱스코리아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1300"/>
    <n v="1000"/>
    <n v="1000"/>
    <n v="1000"/>
    <n v="645"/>
    <n v="0"/>
    <n v="0"/>
  </r>
  <r>
    <x v="243"/>
    <s v="주식회사 메버릭로지스틱스코리아"/>
    <s v="546483"/>
    <s v="대구/경북고객본부"/>
    <s v="546502"/>
    <s v="서대구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43"/>
    <s v="주식회사 메버릭로지스틱스코리아"/>
    <s v="546483"/>
    <s v="대구/경북고객본부"/>
    <s v="546484"/>
    <s v="영업기획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43"/>
    <s v="주식회사 메버릭로지스틱스코리아"/>
    <s v="546517"/>
    <s v="대구/경북법인고객본부"/>
    <s v="546517"/>
    <s v="(자체)대구/경북법인고객본부"/>
    <s v="TC00000"/>
    <s v="B2C"/>
    <s v="MB10000"/>
    <s v="무선"/>
    <s v="MB11000"/>
    <x v="13"/>
    <s v="MB11K01"/>
    <s v="3G 트래픽"/>
    <s v="BM00757"/>
    <s v="3G 정보료"/>
    <x v="0"/>
    <s v="N"/>
    <s v="Y"/>
    <m/>
    <n v="-6498"/>
    <n v="-4206"/>
    <n v="-4610"/>
    <n v="-3454"/>
    <n v="-3883"/>
    <n v="-4173"/>
    <n v="-4322"/>
    <n v="-4414"/>
    <n v="-4519"/>
    <n v="-4365"/>
    <n v="-2969"/>
    <n v="-2673"/>
  </r>
  <r>
    <x v="243"/>
    <s v="주식회사 메버릭로지스틱스코리아"/>
    <s v="546517"/>
    <s v="대구/경북법인고객본부"/>
    <s v="546517"/>
    <s v="(자체)대구/경북법인고객본부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12800"/>
    <n v="11060"/>
    <n v="10000"/>
    <n v="8640"/>
    <n v="6400"/>
    <n v="6400"/>
    <n v="6400"/>
    <n v="4950"/>
    <n v="5366"/>
    <n v="3200"/>
    <n v="2706"/>
    <n v="0"/>
  </r>
  <r>
    <x v="243"/>
    <s v="주식회사 메버릭로지스틱스코리아"/>
    <s v="546517"/>
    <s v="대구/경북법인고객본부"/>
    <s v="546517"/>
    <s v="(자체)대구/경북법인고객본부"/>
    <s v="TC00000"/>
    <s v="B2C"/>
    <s v="MB10000"/>
    <s v="무선"/>
    <s v="MB1G000"/>
    <x v="14"/>
    <s v="MB1GK05"/>
    <s v="5G 콘텐츠부가"/>
    <s v="BM10412"/>
    <s v="5G OTT 구독"/>
    <x v="0"/>
    <s v="N"/>
    <s v="Y"/>
    <m/>
    <n v="0"/>
    <n v="0"/>
    <n v="0"/>
    <n v="0"/>
    <n v="0"/>
    <n v="0"/>
    <n v="0"/>
    <n v="0"/>
    <n v="0"/>
    <n v="0"/>
    <n v="0"/>
    <n v="720"/>
  </r>
  <r>
    <x v="243"/>
    <s v="주식회사 메버릭로지스틱스코리아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900"/>
    <n v="0"/>
    <n v="0"/>
    <n v="0"/>
    <n v="0"/>
    <n v="0"/>
    <n v="0"/>
    <n v="0"/>
    <n v="0"/>
    <n v="0"/>
    <n v="0"/>
    <n v="0"/>
  </r>
  <r>
    <x v="243"/>
    <s v="주식회사 메버릭로지스틱스코리아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415"/>
    <s v="5G 듀얼번호Lite"/>
    <x v="0"/>
    <s v="N"/>
    <s v="Y"/>
    <m/>
    <n v="3000"/>
    <n v="3000"/>
    <n v="3000"/>
    <n v="3000"/>
    <n v="3000"/>
    <n v="3000"/>
    <n v="3000"/>
    <n v="3000"/>
    <n v="3000"/>
    <n v="3000"/>
    <n v="600"/>
    <n v="0"/>
  </r>
  <r>
    <x v="243"/>
    <s v="주식회사 메버릭로지스틱스코리아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1500"/>
    <n v="1500"/>
    <n v="1500"/>
    <n v="1500"/>
    <n v="1500"/>
    <n v="1000"/>
    <n v="1000"/>
    <n v="1000"/>
    <n v="1000"/>
    <n v="1000"/>
    <n v="1000"/>
    <n v="1000"/>
  </r>
  <r>
    <x v="243"/>
    <s v="주식회사 메버릭로지스틱스코리아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0"/>
    <n v="0"/>
    <n v="0"/>
    <n v="1273"/>
    <n v="5456"/>
    <n v="0"/>
    <n v="0"/>
    <n v="6729"/>
    <n v="5456"/>
    <n v="2728"/>
  </r>
  <r>
    <x v="243"/>
    <s v="주식회사 메버릭로지스틱스코리아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597094.44900000002"/>
    <n v="491859.22499999998"/>
    <n v="497852.27500000002"/>
    <n v="446602.81599999999"/>
    <n v="441168.48100000003"/>
    <n v="416736.91800000001"/>
    <n v="401239.93800000002"/>
    <n v="403990.34600000002"/>
    <n v="409632.32799999998"/>
    <n v="411573.37699999998"/>
    <n v="405125.37699999998"/>
    <n v="404294.90500000003"/>
  </r>
  <r>
    <x v="243"/>
    <s v="주식회사 메버릭로지스틱스코리아"/>
    <s v="546517"/>
    <s v="대구/경북법인고객본부"/>
    <s v="546517"/>
    <s v="(자체)대구/경북법인고객본부"/>
    <s v="TC00000"/>
    <s v="B2C"/>
    <s v="MB10000"/>
    <s v="무선"/>
    <s v="MB12000"/>
    <x v="17"/>
    <s v="MB12K01"/>
    <s v="LTE 트래픽"/>
    <s v="BM00782"/>
    <s v="LTE 데이터통화"/>
    <x v="0"/>
    <s v="N"/>
    <s v="Y"/>
    <m/>
    <n v="3000"/>
    <n v="0"/>
    <n v="1441"/>
    <n v="3000"/>
    <n v="3000"/>
    <n v="3000"/>
    <n v="3000"/>
    <n v="3000"/>
    <n v="3000"/>
    <n v="3000"/>
    <n v="3000"/>
    <n v="3000"/>
  </r>
  <r>
    <x v="243"/>
    <s v="주식회사 메버릭로지스틱스코리아"/>
    <s v="546517"/>
    <s v="대구/경북법인고객본부"/>
    <s v="546517"/>
    <s v="(자체)대구/경북법인고객본부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18430.491000000002"/>
    <n v="18430.491000000002"/>
    <n v="20512.202000000001"/>
    <n v="20375.181"/>
    <n v="20375.181"/>
    <n v="20375.181"/>
    <n v="20375.181"/>
    <n v="20375.181"/>
    <n v="20375.181"/>
    <n v="20375.181"/>
    <n v="20375.181"/>
    <n v="20375.181"/>
  </r>
  <r>
    <x v="243"/>
    <s v="주식회사 메버릭로지스틱스코리아"/>
    <s v="540026"/>
    <s v="영업·채널본부"/>
    <s v="540026"/>
    <s v="(자체)영업·채널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14.496"/>
    <n v="182.82599999999999"/>
    <n v="39.039000000000001"/>
    <n v="0"/>
    <n v="39.276000000000003"/>
    <n v="61.43"/>
    <n v="62.802"/>
    <n v="0"/>
    <n v="0"/>
    <n v="180.048"/>
    <n v="142.06899999999999"/>
    <n v="0"/>
  </r>
  <r>
    <x v="243"/>
    <s v="주식회사 메버릭로지스틱스코리아"/>
    <s v="540026"/>
    <s v="영업·채널본부"/>
    <s v="540026"/>
    <s v="(자체)영업·채널본부"/>
    <s v="KE00000"/>
    <s v="B2B"/>
    <s v="KEA0000"/>
    <s v="Enterprise IT"/>
    <s v="KEB2000"/>
    <x v="3"/>
    <s v="KEB2K01"/>
    <s v="전국대표번호발신자과금"/>
    <s v="BM00926"/>
    <s v="전국대표번호접속수익"/>
    <x v="2"/>
    <s v="N"/>
    <s v="Y"/>
    <m/>
    <n v="180.66300000000001"/>
    <n v="210.8"/>
    <n v="120.45099999999999"/>
    <n v="136.36199999999999"/>
    <n v="93.593999999999994"/>
    <n v="60.82"/>
    <n v="124.52800000000001"/>
    <n v="106.593"/>
    <n v="147.33000000000001"/>
    <n v="0"/>
    <n v="59.984999999999999"/>
    <n v="14.847"/>
  </r>
  <r>
    <x v="243"/>
    <s v="주식회사 메버릭로지스틱스코리아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98"/>
    <s v="동별라우팅"/>
    <x v="0"/>
    <s v="N"/>
    <s v="Y"/>
    <m/>
    <n v="8000"/>
    <n v="8000"/>
    <n v="8000"/>
    <n v="8000"/>
    <n v="8000"/>
    <n v="8000"/>
    <n v="8000"/>
    <n v="8000"/>
    <n v="8000"/>
    <n v="8000"/>
    <n v="8000"/>
    <n v="258"/>
  </r>
  <r>
    <x v="244"/>
    <s v="주식회사 무지개무역"/>
    <s v="546483"/>
    <s v="대구/경북고객본부"/>
    <s v="546511"/>
    <s v="경북서부지사"/>
    <s v="KE00000"/>
    <s v="B2B"/>
    <s v="KE20000"/>
    <s v="Enterprise CT"/>
    <s v="KE27000"/>
    <x v="1"/>
    <s v="KE27K07"/>
    <s v="GiGA Office"/>
    <s v="BM00911"/>
    <s v="GiGA office Compact"/>
    <x v="0"/>
    <s v="N"/>
    <s v="Y"/>
    <m/>
    <n v="450000"/>
    <n v="450000"/>
    <n v="450000"/>
    <n v="450000"/>
    <n v="450000"/>
    <n v="450000"/>
    <n v="450000"/>
    <n v="450000"/>
    <n v="450000"/>
    <n v="450000"/>
    <n v="450000"/>
    <n v="450000"/>
  </r>
  <r>
    <x v="244"/>
    <s v="주식회사 무지개무역"/>
    <s v="546483"/>
    <s v="대구/경북고객본부"/>
    <s v="546511"/>
    <s v="경북서부지사"/>
    <s v="KE00000"/>
    <s v="B2B"/>
    <s v="KE20000"/>
    <s v="Enterprise CT"/>
    <s v="KE27000"/>
    <x v="1"/>
    <s v="KE27K07"/>
    <s v="GiGA Office"/>
    <s v="BM01176"/>
    <s v="GiGA office 부가서비스"/>
    <x v="0"/>
    <s v="N"/>
    <s v="Y"/>
    <m/>
    <n v="0"/>
    <n v="0"/>
    <n v="0"/>
    <n v="0"/>
    <n v="0"/>
    <n v="0"/>
    <n v="0"/>
    <n v="0"/>
    <n v="0"/>
    <n v="0"/>
    <n v="0"/>
    <n v="0"/>
  </r>
  <r>
    <x v="244"/>
    <s v="주식회사 무지개무역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20741"/>
    <n v="23986"/>
    <n v="19984"/>
    <n v="30996"/>
    <n v="20971"/>
    <n v="19990"/>
    <n v="21931"/>
    <n v="20605"/>
    <n v="23299"/>
    <n v="21778"/>
    <n v="21407"/>
    <n v="27536"/>
  </r>
  <r>
    <x v="244"/>
    <s v="주식회사 무지개무역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4800"/>
    <n v="0"/>
    <n v="0"/>
    <n v="0"/>
    <n v="0"/>
    <n v="0"/>
    <n v="0"/>
    <n v="0"/>
    <n v="0"/>
    <n v="0"/>
    <n v="0"/>
    <n v="0"/>
  </r>
  <r>
    <x v="244"/>
    <s v="주식회사 무지개무역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244"/>
    <s v="주식회사 무지개무역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44"/>
    <s v="주식회사 무지개무역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44"/>
    <s v="주식회사 무지개무역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244"/>
    <s v="주식회사 무지개무역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44"/>
    <s v="주식회사 무지개무역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44"/>
    <s v="주식회사 무지개무역"/>
    <s v="546483"/>
    <s v="대구/경북고객본부"/>
    <s v="546502"/>
    <s v="서대구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000"/>
    <n v="3000"/>
    <n v="3000"/>
    <n v="3000"/>
    <n v="3000"/>
    <n v="3357"/>
    <n v="3078"/>
    <n v="3000"/>
    <n v="3000"/>
    <n v="3000"/>
    <n v="3000"/>
    <n v="3000"/>
  </r>
  <r>
    <x v="244"/>
    <s v="주식회사 무지개무역"/>
    <s v="546483"/>
    <s v="대구/경북고객본부"/>
    <s v="546502"/>
    <s v="서대구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8000"/>
    <n v="12800"/>
    <n v="12800"/>
    <n v="12800"/>
    <n v="12800"/>
    <n v="12800"/>
    <n v="12800"/>
    <n v="12800"/>
    <n v="12800"/>
    <n v="12800"/>
    <n v="12800"/>
    <n v="12800"/>
  </r>
  <r>
    <x v="244"/>
    <s v="주식회사 무지개무역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680"/>
    <n v="4680"/>
    <n v="4680"/>
    <n v="4680"/>
    <n v="4680"/>
    <n v="4680"/>
    <n v="4680"/>
    <n v="4680"/>
    <n v="4680"/>
    <n v="4680"/>
    <n v="4680"/>
    <n v="4680"/>
  </r>
  <r>
    <x v="244"/>
    <s v="주식회사 무지개무역"/>
    <s v="546483"/>
    <s v="대구/경북고객본부"/>
    <s v="546502"/>
    <s v="서대구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244"/>
    <s v="주식회사 무지개무역"/>
    <s v="546517"/>
    <s v="대구/경북법인고객본부"/>
    <s v="546517"/>
    <s v="(자체)대구/경북법인고객본부"/>
    <s v="TC00000"/>
    <s v="B2C"/>
    <s v="MB10000"/>
    <s v="무선"/>
    <s v="MB11000"/>
    <x v="13"/>
    <s v="MB11K01"/>
    <s v="3G 트래픽"/>
    <s v="BM00756"/>
    <s v="3G 요금제 기본료"/>
    <x v="0"/>
    <s v="N"/>
    <s v="Y"/>
    <m/>
    <n v="8800"/>
    <n v="8800"/>
    <n v="8800"/>
    <n v="8800"/>
    <n v="2271"/>
    <n v="0"/>
    <n v="0"/>
    <n v="0"/>
    <n v="0"/>
    <n v="0"/>
    <n v="0"/>
    <n v="0"/>
  </r>
  <r>
    <x v="244"/>
    <s v="주식회사 무지개무역"/>
    <s v="546517"/>
    <s v="대구/경북법인고객본부"/>
    <s v="546517"/>
    <s v="(자체)대구/경북법인고객본부"/>
    <s v="TC00000"/>
    <s v="B2C"/>
    <s v="MB10000"/>
    <s v="무선"/>
    <s v="MB11000"/>
    <x v="13"/>
    <s v="MB11K01"/>
    <s v="3G 트래픽"/>
    <s v="BM00006"/>
    <s v="3G 음성통화"/>
    <x v="0"/>
    <s v="N"/>
    <s v="Y"/>
    <m/>
    <n v="0"/>
    <n v="0"/>
    <n v="0"/>
    <n v="0"/>
    <n v="1865"/>
    <n v="0"/>
    <n v="0"/>
    <n v="0"/>
    <n v="0"/>
    <n v="0"/>
    <n v="0"/>
    <n v="0"/>
  </r>
  <r>
    <x v="244"/>
    <s v="주식회사 무지개무역"/>
    <s v="546517"/>
    <s v="대구/경북법인고객본부"/>
    <s v="546517"/>
    <s v="(자체)대구/경북법인고객본부"/>
    <s v="TC00000"/>
    <s v="B2C"/>
    <s v="MB10000"/>
    <s v="무선"/>
    <s v="MB11000"/>
    <x v="13"/>
    <s v="MB11K01"/>
    <s v="3G 트래픽"/>
    <s v="BM00757"/>
    <s v="3G 정보료"/>
    <x v="0"/>
    <s v="N"/>
    <s v="Y"/>
    <m/>
    <n v="-357"/>
    <n v="-342"/>
    <n v="-367"/>
    <n v="-372"/>
    <n v="-382"/>
    <n v="-394"/>
    <n v="-438"/>
    <n v="-423"/>
    <n v="-420"/>
    <n v="-409"/>
    <n v="-411"/>
    <n v="-505"/>
  </r>
  <r>
    <x v="244"/>
    <s v="주식회사 무지개무역"/>
    <s v="546517"/>
    <s v="대구/경북법인고객본부"/>
    <s v="546517"/>
    <s v="(자체)대구/경북법인고객본부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0"/>
    <n v="0"/>
    <n v="0"/>
    <n v="0"/>
    <n v="0"/>
    <n v="0"/>
    <n v="0"/>
    <n v="0"/>
    <n v="0"/>
    <n v="0"/>
    <n v="0"/>
    <n v="150"/>
  </r>
  <r>
    <x v="244"/>
    <s v="주식회사 무지개무역"/>
    <s v="546517"/>
    <s v="대구/경북법인고객본부"/>
    <s v="546517"/>
    <s v="(자체)대구/경북법인고객본부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244"/>
    <s v="주식회사 무지개무역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160"/>
    <n v="0"/>
    <n v="0"/>
    <n v="0"/>
    <n v="0"/>
    <n v="0"/>
    <n v="0"/>
    <n v="0"/>
    <n v="529"/>
    <n v="2728"/>
    <n v="0"/>
  </r>
  <r>
    <x v="244"/>
    <s v="주식회사 무지개무역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77410.811000000002"/>
    <n v="77410.811000000002"/>
    <n v="77408.811000000002"/>
    <n v="77410.811000000002"/>
    <n v="77410.811000000002"/>
    <n v="77410.811000000002"/>
    <n v="77410.811000000002"/>
    <n v="77410.811000000002"/>
    <n v="77410.811000000002"/>
    <n v="78043.528000000006"/>
    <n v="92055.09"/>
    <n v="103961.12300000001"/>
  </r>
  <r>
    <x v="244"/>
    <s v="주식회사 무지개무역"/>
    <s v="546517"/>
    <s v="대구/경북법인고객본부"/>
    <s v="546517"/>
    <s v="(자체)대구/경북법인고객본부"/>
    <s v="TC00000"/>
    <s v="B2C"/>
    <s v="MB10000"/>
    <s v="무선"/>
    <s v="MB12000"/>
    <x v="17"/>
    <s v="MB12K10"/>
    <s v="LTE 기타부가"/>
    <s v="BM00810"/>
    <s v="LTE 기타부가"/>
    <x v="0"/>
    <s v="N"/>
    <s v="Y"/>
    <m/>
    <n v="445"/>
    <n v="0"/>
    <n v="0"/>
    <n v="0"/>
    <n v="0"/>
    <n v="0"/>
    <n v="50"/>
    <n v="0"/>
    <n v="0"/>
    <n v="0"/>
    <n v="0"/>
    <n v="0"/>
  </r>
  <r>
    <x v="244"/>
    <s v="주식회사 무지개무역"/>
    <s v="546517"/>
    <s v="대구/경북법인고객본부"/>
    <s v="546517"/>
    <s v="(자체)대구/경북법인고객본부"/>
    <s v="TC00000"/>
    <s v="B2C"/>
    <s v="MB10000"/>
    <s v="무선"/>
    <s v="MB12000"/>
    <x v="17"/>
    <s v="MB12K01"/>
    <s v="LTE 트래픽"/>
    <s v="BM00782"/>
    <s v="LTE 데이터통화"/>
    <x v="0"/>
    <s v="N"/>
    <s v="Y"/>
    <m/>
    <n v="0"/>
    <n v="0"/>
    <n v="0"/>
    <n v="0"/>
    <n v="0"/>
    <n v="0"/>
    <n v="0"/>
    <n v="1273"/>
    <n v="0"/>
    <n v="0"/>
    <n v="0"/>
    <n v="0"/>
  </r>
  <r>
    <x v="244"/>
    <s v="주식회사 무지개무역"/>
    <s v="546517"/>
    <s v="대구/경북법인고객본부"/>
    <s v="546517"/>
    <s v="(자체)대구/경북법인고객본부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43837"/>
    <n v="43612"/>
    <n v="43614"/>
    <n v="43614"/>
    <n v="43614"/>
    <n v="43614"/>
    <n v="43614"/>
    <n v="43614"/>
    <n v="43614"/>
    <n v="43614"/>
    <n v="43614"/>
    <n v="22277"/>
  </r>
  <r>
    <x v="244"/>
    <s v="주식회사 무지개무역"/>
    <s v="546517"/>
    <s v="대구/경북법인고객본부"/>
    <s v="546517"/>
    <s v="(자체)대구/경북법인고객본부"/>
    <s v="TC00000"/>
    <s v="B2C"/>
    <s v="FC10000"/>
    <s v="유선통화"/>
    <s v="FC16000"/>
    <x v="12"/>
    <s v="FC16K01"/>
    <s v="무선국제전화"/>
    <s v="BM00276"/>
    <s v="001 KT무선국제"/>
    <x v="0"/>
    <s v="N"/>
    <s v="Y"/>
    <m/>
    <n v="0"/>
    <n v="0"/>
    <n v="0"/>
    <n v="0"/>
    <n v="0"/>
    <n v="0"/>
    <n v="59"/>
    <n v="0"/>
    <n v="0"/>
    <n v="0"/>
    <n v="0"/>
    <n v="0"/>
  </r>
  <r>
    <x v="244"/>
    <s v="주식회사 무지개무역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79000"/>
    <n v="79000"/>
    <n v="79000"/>
    <n v="79000"/>
    <n v="79000"/>
    <n v="79000"/>
    <n v="79000"/>
    <n v="79000"/>
    <n v="79000"/>
    <n v="79000"/>
    <n v="79000"/>
    <n v="79000"/>
  </r>
  <r>
    <x v="244"/>
    <s v="주식회사 무지개무역"/>
    <s v="540026"/>
    <s v="영업·채널본부"/>
    <s v="540026"/>
    <s v="(자체)영업·채널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14.513"/>
    <n v="0"/>
    <n v="0"/>
    <n v="0"/>
    <n v="0"/>
  </r>
  <r>
    <x v="244"/>
    <s v="주식회사 무지개무역"/>
    <s v="540026"/>
    <s v="영업·채널본부"/>
    <s v="540026"/>
    <s v="(자체)영업·채널본부"/>
    <s v="KE00000"/>
    <s v="B2B"/>
    <s v="KEA0000"/>
    <s v="Enterprise IT"/>
    <s v="KEB2000"/>
    <x v="3"/>
    <s v="KEB2K01"/>
    <s v="전국대표번호발신자과금"/>
    <s v="BM00926"/>
    <s v="전국대표번호접속수익"/>
    <x v="2"/>
    <s v="N"/>
    <s v="Y"/>
    <m/>
    <n v="45.165999999999997"/>
    <n v="0"/>
    <n v="0"/>
    <n v="0"/>
    <n v="15.599"/>
    <n v="0"/>
    <n v="0"/>
    <n v="0"/>
    <n v="0"/>
    <n v="0"/>
    <n v="29.992999999999999"/>
    <n v="0"/>
  </r>
  <r>
    <x v="244"/>
    <s v="주식회사 무지개무역"/>
    <s v="540026"/>
    <s v="영업·채널본부"/>
    <s v="540026"/>
    <s v="(자체)영업·채널본부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45"/>
    <s v="주식회사 바우"/>
    <s v="546483"/>
    <s v="대구/경북고객본부"/>
    <s v="546508"/>
    <s v="경북동부지사"/>
    <s v="KE00000"/>
    <s v="B2B"/>
    <s v="KE20000"/>
    <s v="Enterprise CT"/>
    <s v="KE27000"/>
    <x v="1"/>
    <s v="KE27K07"/>
    <s v="GiGA Office"/>
    <s v="BM00912"/>
    <s v="GiGA office Standard"/>
    <x v="0"/>
    <s v="Y"/>
    <s v="Y"/>
    <m/>
    <n v="0"/>
    <n v="0"/>
    <n v="0"/>
    <n v="0"/>
    <n v="0"/>
    <n v="0"/>
    <n v="0"/>
    <n v="0"/>
    <n v="0"/>
    <n v="0"/>
    <n v="0"/>
    <n v="387097"/>
  </r>
  <r>
    <x v="246"/>
    <s v="주식회사 불이"/>
    <s v="540120"/>
    <s v="IPTV사업본부"/>
    <s v="540133"/>
    <s v="콘텐츠사업담당"/>
    <s v="TC00000"/>
    <s v="B2C"/>
    <s v="TC50000"/>
    <s v="미디어"/>
    <s v="TC55000"/>
    <x v="20"/>
    <s v="TC55K01"/>
    <s v="GTV PPV"/>
    <s v="BM10291"/>
    <s v="GTV 단건"/>
    <x v="0"/>
    <s v="N"/>
    <s v="Y"/>
    <m/>
    <n v="0"/>
    <n v="0"/>
    <n v="0"/>
    <n v="14900"/>
    <n v="0"/>
    <n v="0"/>
    <n v="0"/>
    <n v="0"/>
    <n v="0"/>
    <n v="0"/>
    <n v="0"/>
    <n v="0"/>
  </r>
  <r>
    <x v="246"/>
    <s v="주식회사 불이"/>
    <s v="540120"/>
    <s v="IPTV사업본부"/>
    <s v="540133"/>
    <s v="콘텐츠사업담당"/>
    <s v="TC00000"/>
    <s v="B2C"/>
    <s v="TC50000"/>
    <s v="미디어"/>
    <s v="TC55000"/>
    <x v="20"/>
    <s v="TC55K01"/>
    <s v="GTV PPV"/>
    <s v="BM00515"/>
    <s v="GTV 월정액"/>
    <x v="0"/>
    <s v="N"/>
    <s v="Y"/>
    <m/>
    <n v="63900"/>
    <n v="63900"/>
    <n v="63900"/>
    <n v="63900"/>
    <n v="63900"/>
    <n v="63900"/>
    <n v="63900"/>
    <n v="63900"/>
    <n v="63900"/>
    <n v="63900"/>
    <n v="63900"/>
    <n v="63900"/>
  </r>
  <r>
    <x v="246"/>
    <s v="주식회사 불이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750"/>
    <n v="4750"/>
    <n v="4750"/>
    <n v="4750"/>
    <n v="4750"/>
    <n v="4750"/>
    <n v="4750"/>
    <n v="4750"/>
    <n v="4750"/>
    <n v="4750"/>
    <n v="0"/>
    <n v="0"/>
  </r>
  <r>
    <x v="246"/>
    <s v="주식회사 불이"/>
    <s v="546517"/>
    <s v="대구/경북법인고객본부"/>
    <s v="546540"/>
    <s v="경북법인고객담당"/>
    <s v="KE00000"/>
    <s v="B2B"/>
    <s v="KE20000"/>
    <s v="Enterprise CT"/>
    <s v="KE51000"/>
    <x v="15"/>
    <s v="KE51K02"/>
    <s v="이너텔"/>
    <s v="BM00174"/>
    <s v="이너텔(구내통신)"/>
    <x v="0"/>
    <s v="N"/>
    <s v="Y"/>
    <m/>
    <n v="341000"/>
    <n v="341000"/>
    <n v="341000"/>
    <n v="341000"/>
    <n v="341000"/>
    <n v="341000"/>
    <n v="341000"/>
    <n v="341000"/>
    <n v="341000"/>
    <n v="341000"/>
    <n v="341000"/>
    <n v="341000"/>
  </r>
  <r>
    <x v="246"/>
    <s v="주식회사 불이"/>
    <s v="546517"/>
    <s v="대구/경북법인고객본부"/>
    <s v="546540"/>
    <s v="경북법인고객담당"/>
    <s v="KE00000"/>
    <s v="B2B"/>
    <s v="KE20000"/>
    <s v="Enterprise CT"/>
    <s v="KE51000"/>
    <x v="15"/>
    <s v="KE51K02"/>
    <s v="이너텔"/>
    <s v="BM00176"/>
    <s v="이너텔구역외통화"/>
    <x v="0"/>
    <s v="N"/>
    <s v="Y"/>
    <m/>
    <n v="9645"/>
    <n v="10679"/>
    <n v="11568"/>
    <n v="14014"/>
    <n v="11287"/>
    <n v="9822"/>
    <n v="11590"/>
    <n v="10617"/>
    <n v="17635"/>
    <n v="12859"/>
    <n v="13033"/>
    <n v="10499"/>
  </r>
  <r>
    <x v="246"/>
    <s v="주식회사 불이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46"/>
    <s v="주식회사 불이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46"/>
    <s v="주식회사 불이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412"/>
    <s v="5G OTT 구독"/>
    <x v="0"/>
    <s v="N"/>
    <s v="Y"/>
    <m/>
    <n v="8635"/>
    <n v="8635"/>
    <n v="11363"/>
    <n v="0"/>
    <n v="0"/>
    <n v="0"/>
    <n v="0"/>
    <n v="0"/>
    <n v="0"/>
    <n v="0"/>
    <n v="0"/>
    <n v="0"/>
  </r>
  <r>
    <x v="246"/>
    <s v="주식회사 불이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800"/>
    <n v="800"/>
    <n v="800"/>
    <n v="800"/>
    <n v="800"/>
    <n v="800"/>
    <n v="800"/>
    <n v="800"/>
    <n v="800"/>
    <n v="800"/>
    <n v="800"/>
    <n v="800"/>
  </r>
  <r>
    <x v="246"/>
    <s v="주식회사 불이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400"/>
    <n v="400"/>
    <n v="400"/>
    <n v="400"/>
    <n v="400"/>
    <n v="400"/>
    <n v="400"/>
    <n v="400"/>
    <n v="400"/>
    <n v="400"/>
    <n v="400"/>
    <n v="400"/>
  </r>
  <r>
    <x v="246"/>
    <s v="주식회사 불이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59295"/>
    <n v="59209"/>
    <n v="59210"/>
    <n v="59181"/>
    <n v="59296"/>
    <n v="59295"/>
    <n v="59295"/>
    <n v="59295"/>
    <n v="59295"/>
    <n v="59295"/>
    <n v="59295"/>
    <n v="59295"/>
  </r>
  <r>
    <x v="246"/>
    <s v="주식회사 불이"/>
    <s v="546517"/>
    <s v="대구/경북법인고객본부"/>
    <s v="546540"/>
    <s v="경북법인고객담당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46"/>
    <s v="주식회사 불이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92"/>
    <s v="GTV 라이트"/>
    <x v="0"/>
    <s v="N"/>
    <s v="Y"/>
    <m/>
    <n v="168000"/>
    <n v="168000"/>
    <n v="168000"/>
    <n v="168000"/>
    <n v="168000"/>
    <n v="168000"/>
    <n v="168000"/>
    <n v="168000"/>
    <n v="168000"/>
    <n v="168000"/>
    <n v="134400"/>
    <n v="120000"/>
  </r>
  <r>
    <x v="246"/>
    <s v="주식회사 불이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1"/>
    <s v="N"/>
    <s v="Y"/>
    <m/>
    <n v="0"/>
    <n v="0"/>
    <n v="0"/>
    <n v="0"/>
    <n v="0"/>
    <n v="0"/>
    <n v="0"/>
    <n v="0"/>
    <n v="0"/>
    <n v="0"/>
    <n v="44000"/>
    <n v="0"/>
  </r>
  <r>
    <x v="246"/>
    <s v="주식회사 불이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4"/>
    <s v="GTV 에센스"/>
    <x v="0"/>
    <s v="N"/>
    <s v="Y"/>
    <m/>
    <n v="0"/>
    <n v="0"/>
    <n v="0"/>
    <n v="0"/>
    <n v="0"/>
    <n v="0"/>
    <n v="0"/>
    <n v="0"/>
    <n v="0"/>
    <n v="0"/>
    <n v="32980.800000000003"/>
    <n v="46908"/>
  </r>
  <r>
    <x v="246"/>
    <s v="주식회사 불이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0"/>
    <n v="0"/>
    <n v="0"/>
    <n v="0"/>
    <n v="0"/>
    <n v="0"/>
    <n v="0"/>
    <n v="0"/>
    <n v="0"/>
    <n v="0"/>
    <n v="0"/>
    <n v="0"/>
  </r>
  <r>
    <x v="246"/>
    <s v="주식회사 불이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246"/>
    <s v="주식회사 불이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0"/>
    <n v="0"/>
    <n v="0"/>
    <n v="0"/>
    <n v="0"/>
    <n v="0"/>
    <n v="0"/>
    <n v="0"/>
    <n v="0"/>
    <n v="0"/>
    <n v="56652"/>
    <n v="89452"/>
  </r>
  <r>
    <x v="246"/>
    <s v="주식회사 불이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50000"/>
    <n v="350000"/>
    <n v="350000"/>
    <n v="350000"/>
    <n v="350000"/>
    <n v="350000"/>
    <n v="350000"/>
    <n v="350000"/>
    <n v="350000"/>
    <n v="350000"/>
    <n v="284971.2"/>
    <n v="250000"/>
  </r>
  <r>
    <x v="246"/>
    <s v="주식회사 불이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46"/>
    <s v="주식회사 불이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47"/>
    <s v="주식회사 브릿지원이엔씨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248"/>
    <s v="주식회사 삼구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750"/>
    <n v="4750"/>
    <n v="4750"/>
    <n v="4750"/>
    <n v="4750"/>
    <n v="4750"/>
    <n v="4750"/>
    <n v="4750"/>
    <n v="4750"/>
    <n v="4750"/>
    <n v="0"/>
    <n v="0"/>
  </r>
  <r>
    <x v="248"/>
    <s v="주식회사 삼구"/>
    <s v="546483"/>
    <s v="대구/경북고객본부"/>
    <s v="546508"/>
    <s v="경북동부지사"/>
    <s v="KE00000"/>
    <s v="B2B"/>
    <s v="KE20000"/>
    <s v="Enterprise CT"/>
    <s v="KE52000"/>
    <x v="2"/>
    <s v="KE52K02"/>
    <s v="IP-Centrex"/>
    <s v="BM00205"/>
    <s v="기업인터넷전화Centrex"/>
    <x v="1"/>
    <s v="Y"/>
    <s v="Y"/>
    <m/>
    <n v="0"/>
    <n v="0"/>
    <n v="0"/>
    <n v="0"/>
    <n v="0"/>
    <n v="0"/>
    <n v="0"/>
    <n v="0"/>
    <n v="0"/>
    <n v="0"/>
    <n v="0"/>
    <n v="20000"/>
  </r>
  <r>
    <x v="248"/>
    <s v="주식회사 삼구"/>
    <s v="546483"/>
    <s v="대구/경북고객본부"/>
    <s v="546508"/>
    <s v="경북동부지사"/>
    <s v="KE00000"/>
    <s v="B2B"/>
    <s v="KE20000"/>
    <s v="Enterprise CT"/>
    <s v="KE52000"/>
    <x v="2"/>
    <s v="KE52K02"/>
    <s v="IP-Centrex"/>
    <s v="BM00205"/>
    <s v="기업인터넷전화Centrex"/>
    <x v="0"/>
    <s v="Y"/>
    <s v="Y"/>
    <m/>
    <n v="0"/>
    <n v="0"/>
    <n v="0"/>
    <n v="0"/>
    <n v="0"/>
    <n v="0"/>
    <n v="0"/>
    <n v="0"/>
    <n v="0"/>
    <n v="0"/>
    <n v="0"/>
    <n v="4192"/>
  </r>
  <r>
    <x v="248"/>
    <s v="주식회사 삼구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3"/>
    <s v="GTV 슬림"/>
    <x v="1"/>
    <s v="Y"/>
    <s v="Y"/>
    <m/>
    <n v="0"/>
    <n v="0"/>
    <n v="0"/>
    <n v="0"/>
    <n v="0"/>
    <n v="0"/>
    <n v="0"/>
    <n v="0"/>
    <n v="0"/>
    <n v="647"/>
    <n v="647"/>
    <n v="647"/>
  </r>
  <r>
    <x v="248"/>
    <s v="주식회사 삼구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3"/>
    <s v="GTV 슬림"/>
    <x v="0"/>
    <s v="Y"/>
    <s v="Y"/>
    <m/>
    <n v="0"/>
    <n v="0"/>
    <n v="0"/>
    <n v="0"/>
    <n v="0"/>
    <n v="0"/>
    <n v="0"/>
    <n v="0"/>
    <n v="0"/>
    <n v="371"/>
    <n v="6954.5"/>
    <n v="6772.7"/>
  </r>
  <r>
    <x v="248"/>
    <s v="주식회사 삼구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0"/>
    <n v="0"/>
    <n v="0"/>
    <n v="0"/>
    <n v="0"/>
    <n v="0"/>
    <n v="0"/>
    <n v="0"/>
    <n v="0"/>
    <n v="129"/>
    <n v="4000"/>
    <n v="4000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9200"/>
    <n v="9200"/>
    <n v="9200"/>
    <n v="9200"/>
    <n v="14400"/>
    <n v="30000"/>
    <n v="30000"/>
    <n v="30000"/>
    <n v="30000"/>
    <n v="30000"/>
    <n v="30000"/>
    <n v="30000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0"/>
    <n v="0"/>
    <n v="0"/>
    <n v="49091"/>
    <n v="20000"/>
    <n v="29091"/>
    <n v="0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0"/>
    <n v="0"/>
    <n v="0"/>
    <n v="0"/>
    <n v="0"/>
    <n v="56365"/>
    <n v="0"/>
    <n v="0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833"/>
    <n v="2184"/>
    <n v="2418"/>
    <n v="2379"/>
    <n v="2145"/>
    <n v="2262"/>
    <n v="2496"/>
    <n v="2379"/>
    <n v="2457"/>
    <n v="2184"/>
    <n v="3822"/>
    <n v="5343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Y"/>
    <s v="Y"/>
    <m/>
    <n v="0"/>
    <n v="0"/>
    <n v="0"/>
    <n v="0"/>
    <n v="0"/>
    <n v="0"/>
    <n v="0"/>
    <n v="0"/>
    <n v="0"/>
    <n v="0"/>
    <n v="0"/>
    <n v="78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58"/>
    <n v="0"/>
    <n v="0"/>
    <n v="0"/>
    <n v="0"/>
    <n v="0"/>
    <n v="1015"/>
    <n v="1018"/>
    <n v="58"/>
    <n v="0"/>
    <n v="0"/>
    <n v="130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0"/>
    <n v="0"/>
    <n v="0"/>
    <n v="0"/>
    <n v="0"/>
    <n v="0"/>
    <n v="117"/>
    <n v="78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0"/>
    <n v="0"/>
    <n v="0"/>
    <n v="0"/>
    <n v="0"/>
    <n v="4236"/>
    <n v="12053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Y"/>
    <s v="Y"/>
    <m/>
    <n v="0"/>
    <n v="0"/>
    <n v="0"/>
    <n v="0"/>
    <n v="0"/>
    <n v="0"/>
    <n v="0"/>
    <n v="0"/>
    <n v="0"/>
    <n v="0"/>
    <n v="1421"/>
    <n v="16254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0"/>
    <n v="0"/>
    <n v="0"/>
    <n v="0"/>
    <n v="0"/>
    <n v="8400"/>
    <n v="8400"/>
    <n v="8400"/>
    <n v="8400"/>
    <n v="8400"/>
    <n v="8400"/>
    <n v="8400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0"/>
    <n v="0"/>
    <n v="0"/>
    <n v="0"/>
    <n v="0"/>
    <n v="1000"/>
    <n v="1000"/>
    <n v="1000"/>
    <n v="1000"/>
    <n v="1000"/>
    <n v="1000"/>
    <n v="1000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375"/>
    <s v="AI전화요금제"/>
    <x v="0"/>
    <s v="N"/>
    <s v="Y"/>
    <m/>
    <n v="0"/>
    <n v="0"/>
    <n v="0"/>
    <n v="0"/>
    <n v="0"/>
    <n v="0"/>
    <n v="0"/>
    <n v="0"/>
    <n v="0"/>
    <n v="0"/>
    <n v="-266.66399999999999"/>
    <n v="-666.66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375"/>
    <s v="AI전화요금제"/>
    <x v="0"/>
    <s v="Y"/>
    <s v="Y"/>
    <m/>
    <n v="0"/>
    <n v="0"/>
    <n v="0"/>
    <n v="0"/>
    <n v="0"/>
    <n v="0"/>
    <n v="0"/>
    <n v="0"/>
    <n v="0"/>
    <n v="0"/>
    <n v="2433.3090000000002"/>
    <n v="10666.56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58"/>
    <n v="507"/>
    <n v="0"/>
    <n v="0"/>
    <n v="0"/>
    <n v="333"/>
    <n v="1914"/>
    <n v="1131"/>
    <n v="565"/>
    <n v="2392"/>
    <n v="1827"/>
    <n v="0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5"/>
    <s v="LM통화료(3000요금제)"/>
    <x v="0"/>
    <s v="Y"/>
    <s v="Y"/>
    <m/>
    <n v="0"/>
    <n v="0"/>
    <n v="0"/>
    <n v="0"/>
    <n v="0"/>
    <n v="0"/>
    <n v="0"/>
    <n v="0"/>
    <n v="0"/>
    <n v="0"/>
    <n v="0"/>
    <n v="159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4"/>
    <s v="시내통화료(3000요금제)"/>
    <x v="0"/>
    <s v="Y"/>
    <s v="Y"/>
    <m/>
    <n v="0"/>
    <n v="0"/>
    <n v="0"/>
    <n v="0"/>
    <n v="0"/>
    <n v="0"/>
    <n v="0"/>
    <n v="0"/>
    <n v="0"/>
    <n v="0"/>
    <n v="0"/>
    <n v="0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3"/>
    <s v="시외통화료(3000요금제)"/>
    <x v="0"/>
    <s v="Y"/>
    <s v="Y"/>
    <m/>
    <n v="0"/>
    <n v="0"/>
    <n v="0"/>
    <n v="0"/>
    <n v="0"/>
    <n v="0"/>
    <n v="0"/>
    <n v="0"/>
    <n v="0"/>
    <n v="0"/>
    <n v="0"/>
    <n v="0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24200"/>
    <n v="24200"/>
    <n v="24200"/>
    <n v="24200"/>
    <n v="24200"/>
    <n v="24200"/>
    <n v="24200"/>
    <n v="24200"/>
    <n v="24200"/>
    <n v="24200"/>
    <n v="22000"/>
    <n v="18700"/>
  </r>
  <r>
    <x v="248"/>
    <s v="주식회사 삼구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00909"/>
    <s v="유선3000요금제"/>
    <x v="0"/>
    <s v="Y"/>
    <s v="Y"/>
    <m/>
    <n v="0"/>
    <n v="0"/>
    <n v="0"/>
    <n v="0"/>
    <n v="0"/>
    <n v="0"/>
    <n v="0"/>
    <n v="0"/>
    <n v="0"/>
    <n v="249"/>
    <n v="5500"/>
    <n v="5500"/>
  </r>
  <r>
    <x v="248"/>
    <s v="주식회사 삼구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735"/>
    <n v="735"/>
    <n v="735"/>
    <n v="735"/>
    <n v="735"/>
    <n v="735"/>
    <n v="735"/>
    <n v="735"/>
    <n v="745"/>
    <n v="0"/>
    <n v="0"/>
    <n v="0"/>
  </r>
  <r>
    <x v="248"/>
    <s v="주식회사 삼구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3000"/>
    <n v="33000"/>
    <n v="33000"/>
    <n v="33000"/>
    <n v="33000"/>
    <n v="33000"/>
    <n v="33000"/>
    <n v="33000"/>
    <n v="33000"/>
    <n v="33000"/>
    <n v="33000"/>
    <n v="33000"/>
  </r>
  <r>
    <x v="248"/>
    <s v="주식회사 삼구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10034"/>
    <s v="오피스넷 베이직"/>
    <x v="1"/>
    <s v="N"/>
    <s v="Y"/>
    <m/>
    <n v="0"/>
    <n v="0"/>
    <n v="0"/>
    <n v="0"/>
    <n v="0"/>
    <n v="0"/>
    <n v="0"/>
    <n v="0"/>
    <n v="25000"/>
    <n v="0"/>
    <n v="0"/>
    <n v="0"/>
  </r>
  <r>
    <x v="248"/>
    <s v="주식회사 삼구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34323"/>
    <n v="38000"/>
    <n v="38000"/>
    <n v="38000"/>
    <n v="36775"/>
    <n v="38000"/>
    <n v="38000"/>
    <n v="38000"/>
    <n v="38000"/>
    <n v="38000"/>
    <n v="38000"/>
    <n v="38000"/>
  </r>
  <r>
    <x v="248"/>
    <s v="주식회사 삼구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48"/>
    <s v="주식회사 삼구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0"/>
    <n v="0"/>
    <n v="0"/>
    <n v="0"/>
    <n v="0"/>
    <n v="0"/>
    <n v="0"/>
    <n v="856"/>
    <n v="856"/>
    <n v="856"/>
  </r>
  <r>
    <x v="248"/>
    <s v="주식회사 삼구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2194"/>
    <n v="58000"/>
    <n v="58000"/>
    <n v="58000"/>
    <n v="58000"/>
    <n v="58000"/>
    <n v="58000"/>
    <n v="58000"/>
    <n v="58000"/>
    <n v="58000"/>
    <n v="58000"/>
    <n v="58000"/>
  </r>
  <r>
    <x v="248"/>
    <s v="주식회사 삼구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0"/>
    <n v="0"/>
    <n v="0"/>
    <n v="0"/>
    <n v="0"/>
    <n v="0"/>
    <n v="0"/>
    <n v="920"/>
    <n v="17060.5"/>
    <n v="17136.3"/>
  </r>
  <r>
    <x v="248"/>
    <s v="주식회사 삼구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48"/>
    <s v="주식회사 삼구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17500"/>
    <n v="17500"/>
    <n v="17500"/>
    <n v="17500"/>
    <n v="17500"/>
    <n v="17500"/>
    <n v="17500"/>
    <n v="17500"/>
    <n v="17500"/>
    <n v="17500"/>
    <n v="17500"/>
    <n v="17500"/>
  </r>
  <r>
    <x v="248"/>
    <s v="주식회사 삼구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10259"/>
    <s v="안심 플러스"/>
    <x v="0"/>
    <s v="N"/>
    <s v="Y"/>
    <m/>
    <n v="1050"/>
    <n v="1050"/>
    <n v="1050"/>
    <n v="990"/>
    <n v="990"/>
    <n v="1500"/>
    <n v="1500"/>
    <n v="1500"/>
    <n v="1500"/>
    <n v="1500"/>
    <n v="1500"/>
    <n v="1500"/>
  </r>
  <r>
    <x v="248"/>
    <s v="주식회사 삼구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735"/>
    <n v="735"/>
    <n v="735"/>
    <n v="735"/>
    <n v="745"/>
    <n v="0"/>
    <n v="0"/>
    <n v="0"/>
    <n v="0"/>
    <n v="0"/>
    <n v="0"/>
    <n v="0"/>
  </r>
  <r>
    <x v="248"/>
    <s v="주식회사 삼구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9500"/>
    <n v="9500"/>
    <n v="9500"/>
    <n v="9500"/>
    <n v="9500"/>
    <n v="9500"/>
    <n v="9500"/>
    <n v="9500"/>
    <n v="9500"/>
    <n v="9500"/>
    <n v="9500"/>
    <n v="9500"/>
  </r>
  <r>
    <x v="248"/>
    <s v="주식회사 삼구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0"/>
    <n v="0"/>
    <n v="64"/>
    <n v="2000"/>
    <n v="2000"/>
  </r>
  <r>
    <x v="248"/>
    <s v="주식회사 삼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Y"/>
    <s v="Y"/>
    <m/>
    <n v="0"/>
    <n v="0"/>
    <n v="0"/>
    <n v="0"/>
    <n v="0"/>
    <n v="0"/>
    <n v="0"/>
    <n v="0"/>
    <n v="0"/>
    <n v="0"/>
    <n v="0"/>
    <n v="1701"/>
  </r>
  <r>
    <x v="248"/>
    <s v="주식회사 삼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0"/>
    <n v="0"/>
    <n v="0"/>
    <n v="0"/>
    <n v="0"/>
    <n v="0"/>
    <n v="0"/>
    <n v="32728"/>
  </r>
  <r>
    <x v="248"/>
    <s v="주식회사 삼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0"/>
    <n v="0"/>
    <n v="0"/>
    <n v="0"/>
    <n v="0"/>
    <n v="0"/>
    <n v="0"/>
    <n v="962"/>
    <n v="1924"/>
  </r>
  <r>
    <x v="248"/>
    <s v="주식회사 삼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0"/>
    <n v="0"/>
    <n v="0"/>
    <n v="0"/>
    <n v="0"/>
    <n v="0"/>
    <n v="0"/>
    <n v="9000"/>
    <n v="42904"/>
  </r>
  <r>
    <x v="248"/>
    <s v="주식회사 삼구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Y"/>
    <s v="Y"/>
    <m/>
    <n v="0"/>
    <n v="0"/>
    <n v="0"/>
    <n v="0"/>
    <n v="0"/>
    <n v="0"/>
    <n v="0"/>
    <n v="0"/>
    <n v="0"/>
    <n v="0"/>
    <n v="0"/>
    <n v="0"/>
  </r>
  <r>
    <x v="248"/>
    <s v="주식회사 삼구"/>
    <s v="540026"/>
    <s v="영업·채널본부"/>
    <s v="540033"/>
    <s v="디지털채널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48"/>
    <s v="주식회사 삼구"/>
    <s v="540026"/>
    <s v="영업·채널본부"/>
    <s v="540033"/>
    <s v="디지털채널담당"/>
    <s v="TC00000"/>
    <s v="B2C"/>
    <s v="TC60000"/>
    <s v="Customer Incubation"/>
    <s v="KEB4000"/>
    <x v="4"/>
    <s v="KEB4K09"/>
    <s v="AI 통화비서"/>
    <s v="BM10364"/>
    <s v="AI 통화비서"/>
    <x v="0"/>
    <s v="N"/>
    <s v="Y"/>
    <m/>
    <n v="0"/>
    <n v="0"/>
    <n v="0"/>
    <n v="0"/>
    <n v="0"/>
    <n v="0"/>
    <n v="0"/>
    <n v="0"/>
    <n v="0"/>
    <n v="0"/>
    <n v="-200.536"/>
    <n v="-501.34"/>
  </r>
  <r>
    <x v="248"/>
    <s v="주식회사 삼구"/>
    <s v="540026"/>
    <s v="영업·채널본부"/>
    <s v="540033"/>
    <s v="디지털채널담당"/>
    <s v="TC00000"/>
    <s v="B2C"/>
    <s v="TC60000"/>
    <s v="Customer Incubation"/>
    <s v="KEB4000"/>
    <x v="4"/>
    <s v="KEB4K09"/>
    <s v="AI 통화비서"/>
    <s v="BM10364"/>
    <s v="AI 통화비서"/>
    <x v="0"/>
    <s v="Y"/>
    <s v="Y"/>
    <m/>
    <n v="0"/>
    <n v="0"/>
    <n v="0"/>
    <n v="0"/>
    <n v="0"/>
    <n v="0"/>
    <n v="0"/>
    <n v="0"/>
    <n v="0"/>
    <n v="0"/>
    <n v="1829.8910000000001"/>
    <n v="8021.44"/>
  </r>
  <r>
    <x v="248"/>
    <s v="주식회사 삼구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10353"/>
    <s v="통화매니저_AI통화비서"/>
    <x v="0"/>
    <s v="N"/>
    <s v="Y"/>
    <m/>
    <n v="0"/>
    <n v="0"/>
    <n v="0"/>
    <n v="0"/>
    <n v="0"/>
    <n v="0"/>
    <n v="0"/>
    <n v="0"/>
    <n v="0"/>
    <n v="0"/>
    <n v="-12.8"/>
    <n v="-5"/>
  </r>
  <r>
    <x v="248"/>
    <s v="주식회사 삼구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10353"/>
    <s v="통화매니저_AI통화비서"/>
    <x v="0"/>
    <s v="Y"/>
    <s v="Y"/>
    <m/>
    <n v="0"/>
    <n v="0"/>
    <n v="0"/>
    <n v="0"/>
    <n v="0"/>
    <n v="0"/>
    <n v="0"/>
    <n v="0"/>
    <n v="0"/>
    <n v="0"/>
    <n v="12.8"/>
    <n v="32"/>
  </r>
  <r>
    <x v="248"/>
    <s v="주식회사 삼구"/>
    <s v="540026"/>
    <s v="영업·채널본부"/>
    <s v="540033"/>
    <s v="디지털채널담당"/>
    <s v="TC00000"/>
    <s v="B2C"/>
    <s v="MB10000"/>
    <s v="무선"/>
    <s v="MB11000"/>
    <x v="13"/>
    <s v="MB11K12"/>
    <s v="3G 기타부가"/>
    <s v="BM00780"/>
    <s v="3G 기타부가"/>
    <x v="0"/>
    <s v="N"/>
    <s v="Y"/>
    <m/>
    <n v="0"/>
    <n v="0"/>
    <n v="0"/>
    <n v="0"/>
    <n v="0"/>
    <n v="0"/>
    <n v="0"/>
    <n v="0"/>
    <n v="0"/>
    <n v="0"/>
    <n v="0"/>
    <n v="780"/>
  </r>
  <r>
    <x v="249"/>
    <s v="주식회사 삼덕이엔지"/>
    <s v="546483"/>
    <s v="대구/경북고객본부"/>
    <s v="546514"/>
    <s v="경북북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1000"/>
    <n v="1000"/>
    <n v="1000"/>
    <n v="1000"/>
    <n v="1000"/>
    <n v="1000"/>
    <n v="1000"/>
    <n v="1000"/>
    <n v="1000"/>
    <n v="1000"/>
    <n v="0"/>
    <n v="0"/>
  </r>
  <r>
    <x v="249"/>
    <s v="주식회사 삼덕이엔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7600"/>
    <n v="7600"/>
    <n v="7600"/>
    <n v="7600"/>
    <n v="7600"/>
    <n v="7600"/>
    <n v="7600"/>
    <n v="7600"/>
    <n v="7600"/>
    <n v="7600"/>
    <n v="7600"/>
    <n v="7600"/>
  </r>
  <r>
    <x v="249"/>
    <s v="주식회사 삼덕이엔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98"/>
    <n v="49"/>
    <n v="0"/>
    <n v="0"/>
    <n v="0"/>
    <n v="0"/>
    <n v="0"/>
    <n v="49"/>
    <n v="49"/>
    <n v="147"/>
    <n v="98"/>
  </r>
  <r>
    <x v="249"/>
    <s v="주식회사 삼덕이엔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75"/>
    <n v="0"/>
    <n v="406"/>
    <n v="145"/>
    <n v="217"/>
    <n v="203"/>
    <n v="261"/>
    <n v="0"/>
    <n v="0"/>
    <n v="29"/>
    <n v="0"/>
    <n v="0"/>
  </r>
  <r>
    <x v="249"/>
    <s v="주식회사 삼덕이엔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"/>
    <n v="39"/>
    <n v="78"/>
    <n v="39"/>
    <n v="39"/>
    <n v="78"/>
    <n v="0"/>
    <n v="39"/>
    <n v="78"/>
    <n v="39"/>
    <n v="39"/>
    <n v="78"/>
  </r>
  <r>
    <x v="249"/>
    <s v="주식회사 삼덕이엔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478"/>
    <n v="333"/>
    <n v="174"/>
    <n v="241"/>
    <n v="230"/>
    <n v="360"/>
    <n v="372"/>
    <n v="377"/>
    <n v="406"/>
    <n v="536"/>
    <n v="405"/>
    <n v="1638"/>
  </r>
  <r>
    <x v="249"/>
    <s v="주식회사 삼덕이엔지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49"/>
    <s v="주식회사 삼덕이엔지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249"/>
    <s v="주식회사 삼덕이엔지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5200"/>
    <n v="25200"/>
    <n v="25200"/>
    <n v="25200"/>
    <n v="25200"/>
    <n v="25200"/>
    <n v="25200"/>
    <n v="25200"/>
    <n v="25200"/>
    <n v="25200"/>
    <n v="25200"/>
    <n v="25200"/>
  </r>
  <r>
    <x v="249"/>
    <s v="주식회사 삼덕이엔지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500"/>
    <n v="2500"/>
    <n v="2500"/>
    <n v="2500"/>
    <n v="2500"/>
    <n v="2500"/>
    <n v="2500"/>
    <n v="2500"/>
    <n v="2500"/>
    <n v="2500"/>
    <n v="2500"/>
    <n v="2500"/>
  </r>
  <r>
    <x v="250"/>
    <s v="주식회사 성윤 하이텍"/>
    <s v="546517"/>
    <s v="대구/경북법인고객본부"/>
    <s v="546540"/>
    <s v="경북법인고객담당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250"/>
    <s v="주식회사 성윤 하이텍"/>
    <s v="546517"/>
    <s v="대구/경북법인고객본부"/>
    <s v="546540"/>
    <s v="경북법인고객담당"/>
    <s v="KE00000"/>
    <s v="B2B"/>
    <s v="KE20000"/>
    <s v="Enterprise CT"/>
    <s v="KE27000"/>
    <x v="1"/>
    <s v="KE27K07"/>
    <s v="GiGA Office"/>
    <s v="BM01173"/>
    <s v="GiGA office Simple"/>
    <x v="0"/>
    <s v="N"/>
    <s v="Y"/>
    <m/>
    <n v="230000"/>
    <n v="230000"/>
    <n v="230000"/>
    <n v="230000"/>
    <n v="230000"/>
    <n v="230000"/>
    <n v="230000"/>
    <n v="230000"/>
    <n v="230000"/>
    <n v="230000"/>
    <n v="230000"/>
    <n v="230000"/>
  </r>
  <r>
    <x v="250"/>
    <s v="주식회사 성윤 하이텍"/>
    <s v="546517"/>
    <s v="대구/경북법인고객본부"/>
    <s v="546540"/>
    <s v="경북법인고객담당"/>
    <s v="KE00000"/>
    <s v="B2B"/>
    <s v="KE20000"/>
    <s v="Enterprise CT"/>
    <s v="KE27000"/>
    <x v="1"/>
    <s v="KE27K07"/>
    <s v="GiGA Office"/>
    <s v="BM01176"/>
    <s v="GiGA office 부가서비스"/>
    <x v="0"/>
    <s v="N"/>
    <s v="Y"/>
    <m/>
    <n v="0"/>
    <n v="0"/>
    <n v="0"/>
    <n v="0"/>
    <n v="0"/>
    <n v="0"/>
    <n v="0"/>
    <n v="0"/>
    <n v="0"/>
    <n v="0"/>
    <n v="0"/>
    <n v="0"/>
  </r>
  <r>
    <x v="250"/>
    <s v="주식회사 성윤 하이텍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9441"/>
    <n v="37534"/>
    <n v="37304"/>
    <n v="37921"/>
    <n v="37419"/>
    <n v="36018"/>
    <n v="36311"/>
    <n v="36092"/>
    <n v="36313"/>
    <n v="35079"/>
    <n v="35082"/>
    <n v="36524"/>
  </r>
  <r>
    <x v="250"/>
    <s v="주식회사 성윤 하이텍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59000"/>
    <n v="59000"/>
    <n v="59000"/>
    <n v="59000"/>
    <n v="59000"/>
    <n v="59000"/>
    <n v="59000"/>
    <n v="59000"/>
    <n v="59000"/>
    <n v="59000"/>
    <n v="59000"/>
    <n v="59000"/>
  </r>
  <r>
    <x v="250"/>
    <s v="주식회사 성윤 하이텍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120"/>
  </r>
  <r>
    <x v="250"/>
    <s v="주식회사 성윤 하이텍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6000"/>
    <n v="16000"/>
    <n v="16000"/>
    <n v="16000"/>
    <n v="16000"/>
    <n v="16000"/>
    <n v="16000"/>
    <n v="16000"/>
    <n v="16000"/>
    <n v="16000"/>
    <n v="16000"/>
    <n v="16000"/>
  </r>
  <r>
    <x v="250"/>
    <s v="주식회사 성윤 하이텍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5600"/>
    <n v="15600"/>
    <n v="15600"/>
    <n v="15600"/>
    <n v="15600"/>
    <n v="15600"/>
    <n v="15600"/>
    <n v="15600"/>
    <n v="15600"/>
    <n v="15600"/>
    <n v="15600"/>
    <n v="15600"/>
  </r>
  <r>
    <x v="250"/>
    <s v="주식회사 성윤 하이텍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73"/>
    <n v="351"/>
    <n v="117"/>
    <n v="351"/>
    <n v="741"/>
    <n v="234"/>
    <n v="273"/>
    <n v="390"/>
    <n v="546"/>
    <n v="273"/>
    <n v="273"/>
    <n v="234"/>
  </r>
  <r>
    <x v="250"/>
    <s v="주식회사 성윤 하이텍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740"/>
    <n v="1986"/>
    <n v="1856"/>
    <n v="1783"/>
    <n v="536"/>
    <n v="376"/>
    <n v="1116"/>
    <n v="261"/>
    <n v="377"/>
    <n v="231"/>
    <n v="217"/>
    <n v="1058"/>
  </r>
  <r>
    <x v="250"/>
    <s v="주식회사 성윤 하이텍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1580"/>
    <n v="0"/>
    <n v="0"/>
    <n v="0"/>
    <n v="14"/>
    <n v="0"/>
    <n v="0"/>
    <n v="145"/>
    <n v="0"/>
  </r>
  <r>
    <x v="250"/>
    <s v="주식회사 성윤 하이텍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250"/>
    <s v="주식회사 성윤 하이텍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50"/>
    <s v="주식회사 성윤 하이텍"/>
    <s v="540026"/>
    <s v="영업·채널본부"/>
    <s v="540026"/>
    <s v="(자체)영업·채널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50"/>
    <s v="주식회사 성윤 하이텍"/>
    <s v="540026"/>
    <s v="영업·채널본부"/>
    <s v="540026"/>
    <s v="(자체)영업·채널본부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51"/>
    <s v="주식회사 수영산업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51"/>
    <s v="주식회사 수영산업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014"/>
    <n v="1794"/>
    <n v="1599"/>
    <n v="936"/>
    <n v="1209"/>
    <n v="1521"/>
    <n v="1560"/>
    <n v="624"/>
    <n v="1365"/>
    <n v="1326"/>
    <n v="1209"/>
    <n v="2457"/>
  </r>
  <r>
    <x v="251"/>
    <s v="주식회사 수영산업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348"/>
    <n v="1247"/>
    <n v="1781"/>
    <n v="899"/>
    <n v="536"/>
    <n v="681"/>
    <n v="899"/>
    <n v="1276"/>
    <n v="1704"/>
    <n v="1087"/>
    <n v="942"/>
    <n v="812"/>
  </r>
  <r>
    <x v="251"/>
    <s v="주식회사 수영산업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51"/>
    <s v="주식회사 수영산업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52"/>
    <s v="주식회사 스테이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52"/>
    <s v="주식회사 스테이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109"/>
    <n v="1066"/>
    <n v="741"/>
    <n v="686"/>
    <n v="1843"/>
    <n v="3053"/>
    <n v="1453"/>
    <n v="947"/>
    <n v="1953"/>
    <n v="746"/>
    <n v="422"/>
    <n v="710"/>
  </r>
  <r>
    <x v="252"/>
    <s v="주식회사 스테이"/>
    <s v="546483"/>
    <s v="대구/경북고객본부"/>
    <s v="546514"/>
    <s v="경북북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81"/>
    <n v="235"/>
    <n v="181"/>
    <n v="243"/>
    <n v="405"/>
    <n v="378"/>
    <n v="270"/>
    <n v="432"/>
    <n v="216"/>
    <n v="513"/>
    <n v="216"/>
    <n v="405"/>
  </r>
  <r>
    <x v="252"/>
    <s v="주식회사 스테이"/>
    <s v="546483"/>
    <s v="대구/경북고객본부"/>
    <s v="546514"/>
    <s v="경북북부지사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37233"/>
    <n v="35490"/>
    <n v="50320"/>
    <n v="59210"/>
    <n v="75521"/>
    <n v="69438"/>
    <n v="67095"/>
    <n v="57037"/>
    <n v="58974"/>
    <n v="48171"/>
    <n v="33116"/>
    <n v="32267"/>
  </r>
  <r>
    <x v="252"/>
    <s v="주식회사 스테이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1164"/>
    <s v="GTV Biz 단말사용료"/>
    <x v="0"/>
    <s v="N"/>
    <s v="Y"/>
    <m/>
    <n v="93000"/>
    <n v="93000"/>
    <n v="93000"/>
    <n v="93000"/>
    <n v="93000"/>
    <n v="93000"/>
    <n v="93000"/>
    <n v="93000"/>
    <n v="93000"/>
    <n v="93000"/>
    <n v="93000"/>
    <n v="93000"/>
  </r>
  <r>
    <x v="252"/>
    <s v="주식회사 스테이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4"/>
    <s v="GTV 라이트 비즈"/>
    <x v="1"/>
    <s v="N"/>
    <s v="Y"/>
    <m/>
    <n v="9232"/>
    <n v="9232"/>
    <n v="9232"/>
    <n v="9232"/>
    <n v="9232"/>
    <n v="9232"/>
    <n v="9232"/>
    <n v="9232"/>
    <n v="9232"/>
    <n v="9232"/>
    <n v="9232"/>
    <n v="9232"/>
  </r>
  <r>
    <x v="252"/>
    <s v="주식회사 스테이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00994"/>
    <s v="GTV 라이트 비즈"/>
    <x v="0"/>
    <s v="N"/>
    <s v="Y"/>
    <m/>
    <n v="222960"/>
    <n v="222960"/>
    <n v="143828"/>
    <n v="0"/>
    <n v="0"/>
    <n v="0"/>
    <n v="0"/>
    <n v="0"/>
    <n v="0"/>
    <n v="0"/>
    <n v="0"/>
    <n v="0"/>
  </r>
  <r>
    <x v="252"/>
    <s v="주식회사 스테이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10192"/>
    <s v="GTV 베이직 비즈"/>
    <x v="0"/>
    <s v="N"/>
    <s v="Y"/>
    <m/>
    <n v="0"/>
    <n v="0"/>
    <n v="73365"/>
    <n v="206810"/>
    <n v="206810"/>
    <n v="206810"/>
    <n v="206810"/>
    <n v="206810"/>
    <n v="206810"/>
    <n v="206810"/>
    <n v="206810"/>
    <n v="206810"/>
  </r>
  <r>
    <x v="252"/>
    <s v="주식회사 스테이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700"/>
    <n v="4700"/>
    <n v="4700"/>
    <n v="4700"/>
    <n v="4700"/>
    <n v="4700"/>
    <n v="4700"/>
    <n v="4700"/>
    <n v="4700"/>
    <n v="4700"/>
    <n v="4700"/>
    <n v="4700"/>
  </r>
  <r>
    <x v="252"/>
    <s v="주식회사 스테이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639"/>
    <n v="639"/>
    <n v="795"/>
    <n v="1185"/>
    <n v="1302"/>
    <n v="1029"/>
    <n v="912"/>
    <n v="795"/>
    <n v="1107"/>
    <n v="1380"/>
    <n v="873"/>
    <n v="834"/>
  </r>
  <r>
    <x v="252"/>
    <s v="주식회사 스테이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261"/>
    <n v="0"/>
    <n v="0"/>
    <n v="0"/>
    <n v="0"/>
    <n v="0"/>
    <n v="0"/>
    <n v="275"/>
    <n v="913"/>
    <n v="435"/>
    <n v="275"/>
  </r>
  <r>
    <x v="252"/>
    <s v="주식회사 스테이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39"/>
    <n v="39"/>
    <n v="156"/>
    <n v="39"/>
    <n v="195"/>
    <n v="156"/>
    <n v="39"/>
    <n v="39"/>
    <n v="78"/>
    <n v="78"/>
    <n v="39"/>
  </r>
  <r>
    <x v="252"/>
    <s v="주식회사 스테이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731"/>
    <n v="962"/>
    <n v="2281"/>
    <n v="816"/>
    <n v="3187"/>
    <n v="2799"/>
    <n v="1759"/>
    <n v="1056"/>
    <n v="1876"/>
    <n v="2832"/>
    <n v="1521"/>
    <n v="957"/>
  </r>
  <r>
    <x v="252"/>
    <s v="주식회사 스테이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52"/>
    <s v="주식회사 스테이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252"/>
    <s v="주식회사 스테이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2143"/>
    <n v="2143"/>
    <n v="2143"/>
    <n v="2143"/>
    <n v="2143"/>
    <n v="2143"/>
    <n v="2143"/>
    <n v="2143"/>
    <n v="2143"/>
    <n v="2143"/>
    <n v="2143"/>
    <n v="2143"/>
  </r>
  <r>
    <x v="252"/>
    <s v="주식회사 스테이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03000"/>
    <n v="103000"/>
    <n v="103000"/>
    <n v="103000"/>
    <n v="103000"/>
    <n v="103000"/>
    <n v="103000"/>
    <n v="103000"/>
    <n v="103000"/>
    <n v="103000"/>
    <n v="103000"/>
    <n v="103000"/>
  </r>
  <r>
    <x v="252"/>
    <s v="주식회사 스테이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52"/>
    <s v="주식회사 스테이"/>
    <s v="540026"/>
    <s v="영업·채널본부"/>
    <s v="540043"/>
    <s v="전략채널센터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3400"/>
    <n v="3400"/>
    <n v="3400"/>
    <n v="3400"/>
    <n v="3400"/>
    <n v="3400"/>
    <n v="3400"/>
    <n v="3400"/>
    <n v="3400"/>
    <n v="3400"/>
    <n v="3400"/>
    <n v="3400"/>
  </r>
  <r>
    <x v="253"/>
    <s v="주식회사 썬앤진홀딩스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930"/>
    <n v="930"/>
    <n v="930"/>
    <n v="930"/>
    <n v="930"/>
    <n v="930"/>
    <n v="930"/>
    <n v="930"/>
    <n v="930"/>
    <n v="930"/>
    <n v="0"/>
    <n v="0"/>
  </r>
  <r>
    <x v="253"/>
    <s v="주식회사 썬앤진홀딩스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5225"/>
    <n v="18545"/>
    <n v="17019"/>
    <n v="16701"/>
    <n v="16421"/>
    <n v="17746"/>
    <n v="15745"/>
    <n v="14128"/>
    <n v="14181"/>
    <n v="14522"/>
    <n v="16255"/>
    <n v="16945"/>
  </r>
  <r>
    <x v="253"/>
    <s v="주식회사 썬앤진홀딩스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53"/>
    <s v="주식회사 썬앤진홀딩스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0"/>
    <n v="0"/>
    <n v="0"/>
    <n v="0"/>
    <n v="0"/>
    <n v="533"/>
    <n v="0"/>
    <n v="0"/>
    <n v="0"/>
    <n v="0"/>
    <n v="0"/>
    <n v="0"/>
  </r>
  <r>
    <x v="253"/>
    <s v="주식회사 썬앤진홀딩스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0800"/>
    <n v="10800"/>
    <n v="10800"/>
    <n v="10800"/>
    <n v="10800"/>
    <n v="10800"/>
    <n v="10800"/>
    <n v="10800"/>
    <n v="10800"/>
    <n v="10800"/>
    <n v="10800"/>
    <n v="10800"/>
  </r>
  <r>
    <x v="253"/>
    <s v="주식회사 썬앤진홀딩스"/>
    <s v="546483"/>
    <s v="대구/경북고객본부"/>
    <s v="546511"/>
    <s v="경북서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0"/>
    <n v="0"/>
    <n v="0"/>
    <n v="0"/>
    <n v="0"/>
    <n v="0"/>
    <n v="0"/>
    <n v="0"/>
    <n v="0"/>
    <n v="0"/>
    <n v="0"/>
    <n v="0"/>
  </r>
  <r>
    <x v="253"/>
    <s v="주식회사 썬앤진홀딩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253"/>
    <s v="주식회사 썬앤진홀딩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0"/>
    <n v="0"/>
    <n v="29091"/>
    <n v="0"/>
    <n v="0"/>
    <n v="0"/>
    <n v="0"/>
  </r>
  <r>
    <x v="253"/>
    <s v="주식회사 썬앤진홀딩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"/>
    <n v="39"/>
    <n v="78"/>
    <n v="0"/>
    <n v="39"/>
    <n v="0"/>
    <n v="0"/>
    <n v="0"/>
    <n v="0"/>
    <n v="0"/>
    <n v="0"/>
    <n v="78"/>
  </r>
  <r>
    <x v="253"/>
    <s v="주식회사 썬앤진홀딩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116"/>
    <n v="0"/>
    <n v="87"/>
    <n v="0"/>
    <n v="0"/>
    <n v="0"/>
    <n v="58"/>
    <n v="367"/>
    <n v="116"/>
    <n v="43"/>
    <n v="87"/>
  </r>
  <r>
    <x v="253"/>
    <s v="주식회사 썬앤진홀딩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962"/>
    <n v="14599"/>
    <n v="962"/>
    <n v="962"/>
    <n v="962"/>
    <n v="962"/>
    <n v="962"/>
    <n v="962"/>
    <n v="962"/>
    <n v="962"/>
    <n v="962"/>
    <n v="962"/>
  </r>
  <r>
    <x v="253"/>
    <s v="주식회사 썬앤진홀딩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35300"/>
    <n v="135300"/>
    <n v="135300"/>
    <n v="135300"/>
    <n v="135300"/>
    <n v="135300"/>
    <n v="135300"/>
    <n v="135300"/>
    <n v="135300"/>
    <n v="135300"/>
    <n v="135300"/>
    <n v="135300"/>
  </r>
  <r>
    <x v="253"/>
    <s v="주식회사 썬앤진홀딩스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720"/>
    <n v="2720"/>
    <n v="2720"/>
    <n v="2720"/>
    <n v="2678"/>
    <n v="2678"/>
  </r>
  <r>
    <x v="253"/>
    <s v="주식회사 썬앤진홀딩스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53"/>
    <s v="주식회사 썬앤진홀딩스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54"/>
    <s v="주식회사 아이리스컴퍼니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480"/>
    <s v="GENIE TV 라이브(선택형)"/>
    <x v="0"/>
    <s v="N"/>
    <s v="Y"/>
    <m/>
    <n v="0"/>
    <n v="0"/>
    <n v="0"/>
    <n v="0"/>
    <n v="0"/>
    <n v="0"/>
    <n v="6580"/>
    <n v="12000"/>
    <n v="12000"/>
    <n v="12000"/>
    <n v="10800"/>
    <n v="0"/>
  </r>
  <r>
    <x v="254"/>
    <s v="주식회사 아이리스컴퍼니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0"/>
    <n v="0"/>
    <n v="0"/>
    <n v="0"/>
    <n v="0"/>
    <n v="0"/>
    <n v="3388"/>
    <n v="0"/>
    <n v="0"/>
    <n v="0"/>
    <n v="0"/>
    <n v="0"/>
  </r>
  <r>
    <x v="254"/>
    <s v="주식회사 아이리스컴퍼니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54"/>
    <s v="주식회사 아이리스컴퍼니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1032"/>
    <n v="133"/>
    <n v="3420"/>
    <n v="3000"/>
    <n v="3000"/>
    <n v="3000"/>
    <n v="3100"/>
    <n v="4000"/>
  </r>
  <r>
    <x v="254"/>
    <s v="주식회사 아이리스컴퍼니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0"/>
    <n v="0"/>
    <n v="0"/>
    <n v="0"/>
    <n v="0"/>
    <n v="0"/>
    <n v="35807"/>
    <n v="0"/>
    <n v="0"/>
    <n v="0"/>
    <n v="0"/>
    <n v="0"/>
  </r>
  <r>
    <x v="254"/>
    <s v="주식회사 아이리스컴퍼니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0"/>
    <n v="0"/>
    <n v="0"/>
    <n v="0"/>
    <n v="0"/>
    <n v="0"/>
    <n v="2581"/>
    <n v="40000"/>
    <n v="40000"/>
    <n v="40000"/>
    <n v="36000"/>
    <n v="0"/>
  </r>
  <r>
    <x v="254"/>
    <s v="주식회사 아이리스컴퍼니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3000"/>
    <n v="3000"/>
    <n v="3000"/>
    <n v="3000"/>
    <n v="3000"/>
    <n v="3000"/>
    <n v="3131"/>
    <n v="5000"/>
    <n v="5000"/>
    <n v="5000"/>
    <n v="4800"/>
    <n v="3000"/>
  </r>
  <r>
    <x v="255"/>
    <s v="주식회사 에스이에스모바일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9360"/>
    <n v="9360"/>
    <n v="9360"/>
    <n v="9360"/>
    <n v="9360"/>
    <n v="9360"/>
    <n v="9360"/>
    <n v="9360"/>
    <n v="9360"/>
    <n v="9360"/>
    <n v="9360"/>
    <n v="9360"/>
  </r>
  <r>
    <x v="255"/>
    <s v="주식회사 에스이에스모바일"/>
    <s v="546483"/>
    <s v="대구/경북고객본부"/>
    <s v="546511"/>
    <s v="경북서부지사"/>
    <s v="TC00000"/>
    <s v="B2C"/>
    <s v="FC30000"/>
    <s v="인터넷"/>
    <s v="FC35000"/>
    <x v="23"/>
    <s v="FC35K01"/>
    <s v="GiGA 10기가"/>
    <s v="BM10040"/>
    <s v="오피스넷 슈퍼프리미엄"/>
    <x v="0"/>
    <s v="N"/>
    <s v="Y"/>
    <m/>
    <n v="90000"/>
    <n v="90000"/>
    <n v="90000"/>
    <n v="90000"/>
    <n v="90000"/>
    <n v="90000"/>
    <n v="90000"/>
    <n v="90000"/>
    <n v="90000"/>
    <n v="90000"/>
    <n v="90000"/>
    <n v="90000"/>
  </r>
  <r>
    <x v="255"/>
    <s v="주식회사 에스이에스모바일"/>
    <s v="546483"/>
    <s v="대구/경북고객본부"/>
    <s v="546511"/>
    <s v="경북서부지사"/>
    <s v="TC00000"/>
    <s v="B2C"/>
    <s v="FC30000"/>
    <s v="인터넷"/>
    <s v="FC35000"/>
    <x v="23"/>
    <s v="FC35K01"/>
    <s v="GiGA 10기가"/>
    <s v="BM10040"/>
    <s v="오피스넷 슈퍼프리미엄"/>
    <x v="0"/>
    <s v="Y"/>
    <s v="Y"/>
    <m/>
    <n v="0"/>
    <n v="0"/>
    <n v="0"/>
    <n v="0"/>
    <n v="0"/>
    <n v="0"/>
    <n v="0"/>
    <n v="0"/>
    <n v="0"/>
    <n v="0"/>
    <n v="0"/>
    <n v="29033"/>
  </r>
  <r>
    <x v="255"/>
    <s v="주식회사 에스이에스모바일"/>
    <s v="546483"/>
    <s v="대구/경북고객본부"/>
    <s v="546511"/>
    <s v="경북서부지사"/>
    <s v="TC00000"/>
    <s v="B2C"/>
    <s v="FC30000"/>
    <s v="인터넷"/>
    <s v="FC35000"/>
    <x v="23"/>
    <s v="FC35K02"/>
    <s v="GiGA 5기가"/>
    <s v="BM10042"/>
    <s v="오피스넷 프리미엄플러스"/>
    <x v="0"/>
    <s v="N"/>
    <s v="Y"/>
    <m/>
    <n v="63000"/>
    <n v="63000"/>
    <n v="63000"/>
    <n v="63000"/>
    <n v="63000"/>
    <n v="63000"/>
    <n v="63000"/>
    <n v="63000"/>
    <n v="63000"/>
    <n v="63000"/>
    <n v="63000"/>
    <n v="63000"/>
  </r>
  <r>
    <x v="255"/>
    <s v="주식회사 에스이에스모바일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1500"/>
    <n v="31500"/>
    <n v="31500"/>
    <n v="31500"/>
    <n v="31500"/>
    <n v="31500"/>
    <n v="31500"/>
    <n v="31500"/>
    <n v="31500"/>
    <n v="31500"/>
    <n v="31500"/>
    <n v="31500"/>
  </r>
  <r>
    <x v="255"/>
    <s v="주식회사 에스이에스모바일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94500"/>
    <n v="94500"/>
    <n v="94500"/>
    <n v="94500"/>
    <n v="94500"/>
    <n v="94500"/>
    <n v="94500"/>
    <n v="148936"/>
    <n v="162000"/>
    <n v="162000"/>
    <n v="162000"/>
    <n v="162000"/>
  </r>
  <r>
    <x v="255"/>
    <s v="주식회사 에스이에스모바일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036"/>
    <s v="오피스넷 고정IP"/>
    <x v="0"/>
    <s v="Y"/>
    <s v="Y"/>
    <m/>
    <n v="0"/>
    <n v="0"/>
    <n v="0"/>
    <n v="0"/>
    <n v="0"/>
    <n v="0"/>
    <n v="0"/>
    <n v="0"/>
    <n v="0"/>
    <n v="0"/>
    <n v="0"/>
    <n v="30484"/>
  </r>
  <r>
    <x v="255"/>
    <s v="주식회사 에스이에스모바일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55"/>
    <s v="주식회사 에스이에스모바일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Y"/>
    <s v="Y"/>
    <m/>
    <n v="0"/>
    <n v="0"/>
    <n v="0"/>
    <n v="0"/>
    <n v="0"/>
    <n v="0"/>
    <n v="0"/>
    <n v="0"/>
    <n v="0"/>
    <n v="0"/>
    <n v="0"/>
    <n v="962"/>
  </r>
  <r>
    <x v="255"/>
    <s v="주식회사 에스이에스모바일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55"/>
    <s v="주식회사 에스이에스모바일"/>
    <s v="546517"/>
    <s v="대구/경북법인고객본부"/>
    <s v="546517"/>
    <s v="(자체)대구/경북법인고객본부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450060"/>
    <n v="306660"/>
    <n v="530800"/>
    <n v="304180"/>
    <n v="0"/>
    <n v="0"/>
    <n v="0"/>
    <n v="0"/>
    <n v="0"/>
    <n v="0"/>
    <n v="0"/>
    <n v="0"/>
  </r>
  <r>
    <x v="255"/>
    <s v="주식회사 에스이에스모바일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5"/>
    <s v="5G 영상통화"/>
    <x v="0"/>
    <s v="N"/>
    <s v="Y"/>
    <m/>
    <n v="132081"/>
    <n v="77223"/>
    <n v="96276"/>
    <n v="78270"/>
    <n v="4317"/>
    <n v="43845"/>
    <n v="0"/>
    <n v="0"/>
    <n v="0"/>
    <n v="0"/>
    <n v="0"/>
    <n v="0"/>
  </r>
  <r>
    <x v="255"/>
    <s v="주식회사 에스이에스모바일"/>
    <s v="546517"/>
    <s v="대구/경북법인고객본부"/>
    <s v="546517"/>
    <s v="(자체)대구/경북법인고객본부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6210148"/>
    <n v="5923698"/>
    <n v="6016634"/>
    <n v="5796424"/>
    <n v="6100862"/>
    <n v="4869136"/>
    <n v="723646"/>
    <n v="890658"/>
    <n v="313641"/>
    <n v="313641"/>
    <n v="313641"/>
    <n v="313641"/>
  </r>
  <r>
    <x v="255"/>
    <s v="주식회사 에스이에스모바일"/>
    <s v="546517"/>
    <s v="대구/경북법인고객본부"/>
    <s v="546517"/>
    <s v="(자체)대구/경북법인고객본부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290912"/>
    <n v="290912"/>
    <n v="290912"/>
    <n v="290912"/>
    <n v="349564"/>
    <n v="429095"/>
    <n v="290912"/>
    <n v="248684"/>
    <n v="72728"/>
    <n v="72728"/>
    <n v="72728"/>
    <n v="72728"/>
  </r>
  <r>
    <x v="255"/>
    <s v="주식회사 에스이에스모바일"/>
    <s v="546517"/>
    <s v="대구/경북법인고객본부"/>
    <s v="546540"/>
    <s v="경북법인고객담당"/>
    <s v="TC00000"/>
    <s v="B2C"/>
    <s v="MB10000"/>
    <s v="무선"/>
    <s v="MB1G000"/>
    <x v="14"/>
    <s v="MB1GK03"/>
    <s v="5G 기타부가"/>
    <s v="BM10092"/>
    <s v="5G 기타부가"/>
    <x v="0"/>
    <s v="Y"/>
    <s v="Y"/>
    <m/>
    <n v="0"/>
    <n v="0"/>
    <n v="0"/>
    <n v="0"/>
    <n v="0"/>
    <n v="0"/>
    <n v="100080"/>
    <n v="7960"/>
    <n v="46480"/>
    <n v="311760"/>
    <n v="4760"/>
    <n v="0"/>
  </r>
  <r>
    <x v="255"/>
    <s v="주식회사 에스이에스모바일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417"/>
    <s v="5G 통화부가 기타"/>
    <x v="0"/>
    <s v="Y"/>
    <s v="Y"/>
    <m/>
    <n v="0"/>
    <n v="0"/>
    <n v="0"/>
    <n v="0"/>
    <n v="0"/>
    <n v="0"/>
    <n v="790"/>
    <n v="1100"/>
    <n v="1100"/>
    <n v="1100"/>
    <n v="1100"/>
    <n v="1100"/>
  </r>
  <r>
    <x v="255"/>
    <s v="주식회사 에스이에스모바일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5"/>
    <s v="5G 영상통화"/>
    <x v="0"/>
    <s v="Y"/>
    <s v="Y"/>
    <m/>
    <n v="0"/>
    <n v="0"/>
    <n v="0"/>
    <n v="0"/>
    <n v="0"/>
    <n v="10524"/>
    <n v="37377"/>
    <n v="49110"/>
    <n v="92016"/>
    <n v="53889"/>
    <n v="118719"/>
    <n v="92610"/>
  </r>
  <r>
    <x v="255"/>
    <s v="주식회사 에스이에스모바일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134548"/>
    <n v="134548"/>
    <n v="104168"/>
    <n v="0"/>
    <n v="0"/>
    <n v="0"/>
    <n v="0"/>
    <n v="0"/>
    <n v="0"/>
    <n v="0"/>
    <n v="0"/>
    <n v="0"/>
  </r>
  <r>
    <x v="255"/>
    <s v="주식회사 에스이에스모바일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Y"/>
    <s v="Y"/>
    <m/>
    <n v="168724"/>
    <n v="479313"/>
    <n v="387352"/>
    <n v="731583"/>
    <n v="803199"/>
    <n v="4009435"/>
    <n v="5924416"/>
    <n v="6729340"/>
    <n v="4385716"/>
    <n v="4360489"/>
    <n v="4335262"/>
    <n v="4940705"/>
  </r>
  <r>
    <x v="255"/>
    <s v="주식회사 에스이에스모바일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10000"/>
    <n v="10000"/>
    <n v="10000"/>
    <n v="10000"/>
    <n v="10000"/>
    <n v="10000"/>
    <n v="10000"/>
    <n v="10000"/>
    <n v="3000"/>
    <n v="0"/>
    <n v="0"/>
    <n v="0"/>
  </r>
  <r>
    <x v="255"/>
    <s v="주식회사 에스이에스모바일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Y"/>
    <s v="Y"/>
    <m/>
    <n v="0"/>
    <n v="100908"/>
    <n v="227043"/>
    <n v="25227"/>
    <n v="25227"/>
    <n v="25227"/>
    <n v="134319"/>
    <n v="227043"/>
    <n v="277497"/>
    <n v="302724"/>
    <n v="327951"/>
    <n v="176589"/>
  </r>
  <r>
    <x v="255"/>
    <s v="주식회사 에스이에스모바일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023"/>
    <s v="LTE 음성통화"/>
    <x v="0"/>
    <s v="N"/>
    <s v="Y"/>
    <m/>
    <n v="4473"/>
    <n v="1220"/>
    <n v="4306"/>
    <n v="0"/>
    <n v="6892"/>
    <n v="0"/>
    <n v="0"/>
    <n v="0"/>
    <n v="0"/>
    <n v="0"/>
    <n v="0"/>
    <n v="0"/>
  </r>
  <r>
    <x v="255"/>
    <s v="주식회사 에스이에스모바일"/>
    <s v="546517"/>
    <s v="대구/경북법인고객본부"/>
    <s v="546540"/>
    <s v="경북법인고객담당"/>
    <s v="TC00000"/>
    <s v="B2C"/>
    <s v="FC10000"/>
    <s v="유선통화"/>
    <s v="FC16000"/>
    <x v="12"/>
    <s v="FC16K07"/>
    <s v="국제SMS"/>
    <s v="BM00254"/>
    <s v="국제SMS"/>
    <x v="0"/>
    <s v="Y"/>
    <s v="Y"/>
    <m/>
    <n v="0"/>
    <n v="0"/>
    <n v="0"/>
    <n v="0"/>
    <n v="1000"/>
    <n v="0"/>
    <n v="0"/>
    <n v="0"/>
    <n v="0"/>
    <n v="0"/>
    <n v="0"/>
    <n v="0"/>
  </r>
  <r>
    <x v="255"/>
    <s v="주식회사 에스이에스모바일"/>
    <s v="546517"/>
    <s v="대구/경북법인고객본부"/>
    <s v="546540"/>
    <s v="경북법인고객담당"/>
    <s v="TC00000"/>
    <s v="B2C"/>
    <s v="FC10000"/>
    <s v="유선통화"/>
    <s v="FC16000"/>
    <x v="12"/>
    <s v="FC16K01"/>
    <s v="무선국제전화"/>
    <s v="BM00276"/>
    <s v="001 KT무선국제"/>
    <x v="0"/>
    <s v="Y"/>
    <s v="Y"/>
    <m/>
    <n v="0"/>
    <n v="0"/>
    <n v="0"/>
    <n v="0"/>
    <n v="1685"/>
    <n v="0"/>
    <n v="0"/>
    <n v="0"/>
    <n v="0"/>
    <n v="0"/>
    <n v="0"/>
    <n v="0"/>
  </r>
  <r>
    <x v="256"/>
    <s v="주식회사 에이치엠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56"/>
    <s v="주식회사 에이치엠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39"/>
    <n v="0"/>
    <n v="0"/>
    <n v="0"/>
    <n v="0"/>
    <n v="0"/>
  </r>
  <r>
    <x v="256"/>
    <s v="주식회사 에이치엠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377"/>
    <n v="942"/>
    <n v="1363"/>
    <n v="609"/>
    <n v="667"/>
    <n v="739"/>
    <n v="667"/>
    <n v="29"/>
    <n v="304"/>
    <n v="406"/>
    <n v="217"/>
    <n v="667"/>
  </r>
  <r>
    <x v="256"/>
    <s v="주식회사 에이치엠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57"/>
    <s v="주식회사 엘원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257"/>
    <s v="주식회사 엘원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0"/>
    <n v="0"/>
    <n v="0"/>
    <n v="0"/>
    <n v="0"/>
    <n v="50"/>
  </r>
  <r>
    <x v="257"/>
    <s v="주식회사 엘원"/>
    <s v="546483"/>
    <s v="대구/경북고객본부"/>
    <s v="546511"/>
    <s v="경북서부지사"/>
    <s v="KE00000"/>
    <s v="B2B"/>
    <s v="KE20000"/>
    <s v="Enterprise CT"/>
    <s v="KE27000"/>
    <x v="1"/>
    <s v="KE28K04"/>
    <s v="Flexline"/>
    <s v="BM10282"/>
    <s v="FlexLine"/>
    <x v="0"/>
    <s v="N"/>
    <s v="Y"/>
    <m/>
    <n v="168000"/>
    <n v="168000"/>
    <n v="168000"/>
    <n v="168000"/>
    <n v="168000"/>
    <n v="168000"/>
    <n v="168000"/>
    <n v="168000"/>
    <n v="168000"/>
    <n v="168000"/>
    <n v="168000"/>
    <n v="168000"/>
  </r>
  <r>
    <x v="257"/>
    <s v="주식회사 엘원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69607"/>
    <n v="79111"/>
    <n v="82984"/>
    <n v="77835"/>
    <n v="78026"/>
    <n v="64876"/>
    <n v="69357"/>
    <n v="83033"/>
    <n v="82005"/>
    <n v="69157"/>
    <n v="67398"/>
    <n v="62835"/>
  </r>
  <r>
    <x v="257"/>
    <s v="주식회사 엘원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57"/>
    <s v="주식회사 엘원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36000"/>
    <n v="36000"/>
    <n v="36000"/>
    <n v="36000"/>
    <n v="36000"/>
    <n v="36000"/>
    <n v="36000"/>
    <n v="36000"/>
    <n v="36000"/>
    <n v="36000"/>
    <n v="36000"/>
    <n v="36000"/>
  </r>
  <r>
    <x v="257"/>
    <s v="주식회사 엘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4040"/>
    <n v="14040"/>
    <n v="14040"/>
    <n v="14040"/>
    <n v="14040"/>
    <n v="14040"/>
    <n v="14040"/>
    <n v="14040"/>
    <n v="14040"/>
    <n v="14040"/>
    <n v="14040"/>
    <n v="14040"/>
  </r>
  <r>
    <x v="257"/>
    <s v="주식회사 엘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560"/>
    <n v="1794"/>
    <n v="6240"/>
    <n v="2311"/>
    <n v="2350"/>
    <n v="1443"/>
    <n v="1014"/>
    <n v="1053"/>
    <n v="1092"/>
    <n v="1131"/>
    <n v="1209"/>
    <n v="1482"/>
  </r>
  <r>
    <x v="257"/>
    <s v="주식회사 엘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391"/>
    <n v="2203"/>
    <n v="3122"/>
    <n v="2677"/>
    <n v="1914"/>
    <n v="2108"/>
    <n v="2072"/>
    <n v="1928"/>
    <n v="2806"/>
    <n v="1414"/>
    <n v="1884"/>
    <n v="1435"/>
  </r>
  <r>
    <x v="257"/>
    <s v="주식회사 엘원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0"/>
    <n v="39"/>
    <n v="0"/>
    <n v="39"/>
    <n v="0"/>
    <n v="0"/>
    <n v="0"/>
    <n v="0"/>
  </r>
  <r>
    <x v="257"/>
    <s v="주식회사 엘원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2950"/>
    <n v="22950"/>
    <n v="22950"/>
    <n v="22950"/>
    <n v="22950"/>
    <n v="22950"/>
    <n v="22950"/>
    <n v="22950"/>
    <n v="22950"/>
    <n v="22950"/>
    <n v="22950"/>
    <n v="22950"/>
  </r>
  <r>
    <x v="257"/>
    <s v="주식회사 엘원"/>
    <s v="546517"/>
    <s v="대구/경북법인고객본부"/>
    <s v="546540"/>
    <s v="경북법인고객담당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257"/>
    <s v="주식회사 엘원"/>
    <s v="546517"/>
    <s v="대구/경북법인고객본부"/>
    <s v="546540"/>
    <s v="경북법인고객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16000"/>
    <n v="16000"/>
    <n v="16000"/>
    <n v="16000"/>
    <n v="16000"/>
    <n v="16000"/>
    <n v="16000"/>
    <n v="16000"/>
    <n v="16000"/>
    <n v="16000"/>
    <n v="16000"/>
    <n v="16000"/>
  </r>
  <r>
    <x v="257"/>
    <s v="주식회사 엘원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180"/>
    <n v="0"/>
    <n v="0"/>
    <n v="0"/>
    <n v="0"/>
  </r>
  <r>
    <x v="258"/>
    <s v="주식회사 엠에스오토시스"/>
    <s v="546024"/>
    <s v="강남법인고객본부"/>
    <s v="546036"/>
    <s v="경기남부법인고객담당"/>
    <s v="KE00000"/>
    <s v="B2B"/>
    <s v="KE20000"/>
    <s v="Enterprise CT"/>
    <s v="KEA5000"/>
    <x v="19"/>
    <s v="KEA5K04"/>
    <s v="IoT원격관제"/>
    <s v="BM01046"/>
    <s v="IoT원격관제3G"/>
    <x v="0"/>
    <s v="N"/>
    <s v="Y"/>
    <m/>
    <n v="3150"/>
    <n v="3150"/>
    <n v="3150"/>
    <n v="3150"/>
    <n v="3150"/>
    <n v="3150"/>
    <n v="3150"/>
    <n v="3150"/>
    <n v="3150"/>
    <n v="3150"/>
    <n v="3150"/>
    <n v="3150"/>
  </r>
  <r>
    <x v="258"/>
    <s v="주식회사 엠에스오토시스"/>
    <s v="546471"/>
    <s v="경영기획담당"/>
    <s v="546472"/>
    <s v="사업기획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58"/>
    <s v="주식회사 엠에스오토시스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83284"/>
    <n v="85389"/>
    <n v="84302"/>
    <n v="80390"/>
    <n v="83820"/>
    <n v="75890"/>
    <n v="89382"/>
    <n v="83684"/>
    <n v="68421"/>
    <n v="67504"/>
    <n v="66317"/>
    <n v="66314"/>
  </r>
  <r>
    <x v="258"/>
    <s v="주식회사 엠에스오토시스"/>
    <s v="546483"/>
    <s v="대구/경북고객본부"/>
    <s v="546508"/>
    <s v="경북동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740"/>
    <n v="127"/>
    <n v="0"/>
    <n v="335"/>
    <n v="1050"/>
    <n v="0"/>
    <n v="4612"/>
    <n v="0"/>
    <n v="0"/>
    <n v="0"/>
    <n v="0"/>
  </r>
  <r>
    <x v="258"/>
    <s v="주식회사 엠에스오토시스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258"/>
    <s v="주식회사 엠에스오토시스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58"/>
    <s v="주식회사 엠에스오토시스"/>
    <s v="546148"/>
    <s v="서부고객본부"/>
    <s v="546183"/>
    <s v="경기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59167"/>
    <n v="57266"/>
    <n v="58874"/>
    <n v="59300"/>
    <n v="57856"/>
    <n v="57945"/>
    <n v="61855"/>
    <n v="61131"/>
    <n v="64514"/>
    <n v="58058"/>
    <n v="61287"/>
    <n v="58326"/>
  </r>
  <r>
    <x v="258"/>
    <s v="주식회사 엠에스오토시스"/>
    <s v="546148"/>
    <s v="서부고객본부"/>
    <s v="546183"/>
    <s v="경기서부지사"/>
    <s v="KE00000"/>
    <s v="B2B"/>
    <s v="KE20000"/>
    <s v="Enterprise CT"/>
    <s v="KE51000"/>
    <x v="15"/>
    <s v="KE51K02"/>
    <s v="이너텔"/>
    <s v="BM00174"/>
    <s v="이너텔(구내통신)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58"/>
    <s v="주식회사 엠에스오토시스"/>
    <s v="546148"/>
    <s v="서부고객본부"/>
    <s v="546183"/>
    <s v="경기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600"/>
    <n v="0"/>
    <n v="0"/>
    <n v="0"/>
    <n v="0"/>
    <n v="0"/>
    <n v="0"/>
  </r>
  <r>
    <x v="258"/>
    <s v="주식회사 엠에스오토시스"/>
    <s v="546148"/>
    <s v="서부고객본부"/>
    <s v="546183"/>
    <s v="경기서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0"/>
    <n v="0"/>
    <n v="0"/>
    <n v="0"/>
    <n v="0"/>
    <n v="0"/>
    <n v="0"/>
    <n v="0"/>
    <n v="0"/>
    <n v="0"/>
    <n v="252"/>
  </r>
  <r>
    <x v="258"/>
    <s v="주식회사 엠에스오토시스"/>
    <s v="546793"/>
    <s v="충남/충북고객본부"/>
    <s v="546823"/>
    <s v="천안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5650"/>
    <n v="25650"/>
    <n v="25650"/>
    <n v="25650"/>
    <n v="25650"/>
    <n v="25650"/>
    <n v="25650"/>
    <n v="25650"/>
    <n v="25650"/>
    <n v="25650"/>
    <n v="25650"/>
    <n v="25650"/>
  </r>
  <r>
    <x v="259"/>
    <s v="주식회사 영덕제1풍력발전"/>
    <s v="545784"/>
    <s v="강북/강원고객본부"/>
    <s v="545828"/>
    <s v="강릉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59"/>
    <s v="주식회사 영덕제1풍력발전"/>
    <s v="545784"/>
    <s v="강북/강원고객본부"/>
    <s v="545828"/>
    <s v="강릉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59"/>
    <s v="주식회사 영덕제1풍력발전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59"/>
    <s v="주식회사 영덕제1풍력발전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259"/>
    <s v="주식회사 영덕제1풍력발전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59"/>
    <s v="주식회사 영덕제1풍력발전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59"/>
    <s v="주식회사 영덕제1풍력발전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259"/>
    <s v="주식회사 영덕제1풍력발전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3000"/>
    <n v="33000"/>
    <n v="33000"/>
    <n v="33000"/>
    <n v="33000"/>
    <n v="33000"/>
    <n v="33000"/>
    <n v="33000"/>
    <n v="33000"/>
    <n v="33000"/>
    <n v="33000"/>
    <n v="33000"/>
  </r>
  <r>
    <x v="259"/>
    <s v="주식회사 영덕제1풍력발전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60"/>
    <s v="주식회사 영도벨벳"/>
    <s v="546148"/>
    <s v="서부고객본부"/>
    <s v="546173"/>
    <s v="강서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260"/>
    <s v="주식회사 영도벨벳"/>
    <s v="546148"/>
    <s v="서부고객본부"/>
    <s v="546173"/>
    <s v="강서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5600"/>
    <n v="15600"/>
    <n v="15600"/>
    <n v="15600"/>
    <n v="15600"/>
    <n v="15600"/>
    <n v="15600"/>
    <n v="15600"/>
    <n v="15600"/>
    <n v="15600"/>
    <n v="15600"/>
    <n v="15600"/>
  </r>
  <r>
    <x v="260"/>
    <s v="주식회사 영도벨벳"/>
    <s v="546148"/>
    <s v="서부고객본부"/>
    <s v="546173"/>
    <s v="강서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4758"/>
    <n v="7215"/>
    <n v="5733"/>
    <n v="7722"/>
    <n v="6357"/>
    <n v="5187"/>
    <n v="8034"/>
    <n v="6708"/>
    <n v="7722"/>
    <n v="6045"/>
    <n v="6084"/>
    <n v="7371"/>
  </r>
  <r>
    <x v="260"/>
    <s v="주식회사 영도벨벳"/>
    <s v="546148"/>
    <s v="서부고객본부"/>
    <s v="546173"/>
    <s v="강서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43"/>
    <n v="14"/>
    <n v="304"/>
    <n v="130"/>
    <n v="116"/>
    <n v="0"/>
    <n v="87"/>
    <n v="783"/>
    <n v="623"/>
    <n v="72"/>
    <n v="391"/>
    <n v="58"/>
  </r>
  <r>
    <x v="260"/>
    <s v="주식회사 영도벨벳"/>
    <s v="546148"/>
    <s v="서부고객본부"/>
    <s v="546173"/>
    <s v="강서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61"/>
    <s v="주식회사 영빈산업"/>
    <s v="545834"/>
    <s v="강북/강원법인고객본부"/>
    <s v="545851"/>
    <s v="북부법인고객1담당"/>
    <s v="KE00000"/>
    <s v="B2B"/>
    <s v="KE20000"/>
    <s v="Enterprise CT"/>
    <s v="KEA5000"/>
    <x v="19"/>
    <s v="KEA5K04"/>
    <s v="IoT원격관제"/>
    <s v="BM01050"/>
    <s v="IoT원격관제LTE"/>
    <x v="0"/>
    <s v="Y"/>
    <s v="Y"/>
    <m/>
    <n v="0"/>
    <n v="0"/>
    <n v="0"/>
    <n v="0"/>
    <n v="0"/>
    <n v="7250"/>
    <n v="13645"/>
    <n v="13770"/>
    <n v="13500"/>
    <n v="13500"/>
    <n v="13500"/>
    <n v="13500"/>
  </r>
  <r>
    <x v="261"/>
    <s v="주식회사 영빈산업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10191"/>
    <s v="GTV 베이직"/>
    <x v="1"/>
    <s v="N"/>
    <s v="Y"/>
    <m/>
    <n v="735"/>
    <n v="735"/>
    <n v="735"/>
    <n v="735"/>
    <n v="735"/>
    <n v="735"/>
    <n v="735"/>
    <n v="735"/>
    <n v="735"/>
    <n v="735"/>
    <n v="735"/>
    <n v="735"/>
  </r>
  <r>
    <x v="261"/>
    <s v="주식회사 영빈산업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261"/>
    <s v="주식회사 영빈산업"/>
    <s v="546483"/>
    <s v="대구/경북고객본부"/>
    <s v="546508"/>
    <s v="경북동부지사"/>
    <s v="TC00000"/>
    <s v="B2C"/>
    <s v="TC50000"/>
    <s v="미디어"/>
    <s v="TC54000"/>
    <x v="6"/>
    <s v="TC54K01"/>
    <s v="GTV Biz"/>
    <s v="BM01164"/>
    <s v="GTV Biz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61"/>
    <s v="주식회사 영빈산업"/>
    <s v="546483"/>
    <s v="대구/경북고객본부"/>
    <s v="546508"/>
    <s v="경북동부지사"/>
    <s v="TC00000"/>
    <s v="B2C"/>
    <s v="TC50000"/>
    <s v="미디어"/>
    <s v="TC54000"/>
    <x v="6"/>
    <s v="TC54K01"/>
    <s v="GTV Biz"/>
    <s v="BM10192"/>
    <s v="GTV 베이직 비즈"/>
    <x v="1"/>
    <s v="N"/>
    <s v="Y"/>
    <m/>
    <n v="735"/>
    <n v="735"/>
    <n v="735"/>
    <n v="735"/>
    <n v="735"/>
    <n v="735"/>
    <n v="735"/>
    <n v="735"/>
    <n v="735"/>
    <n v="735"/>
    <n v="735"/>
    <n v="735"/>
  </r>
  <r>
    <x v="261"/>
    <s v="주식회사 영빈산업"/>
    <s v="546483"/>
    <s v="대구/경북고객본부"/>
    <s v="546508"/>
    <s v="경북동부지사"/>
    <s v="TC00000"/>
    <s v="B2C"/>
    <s v="TC50000"/>
    <s v="미디어"/>
    <s v="TC54000"/>
    <x v="6"/>
    <s v="TC54K01"/>
    <s v="GTV Biz"/>
    <s v="BM10192"/>
    <s v="GTV 베이직 비즈"/>
    <x v="0"/>
    <s v="N"/>
    <s v="Y"/>
    <m/>
    <n v="6700"/>
    <n v="6700"/>
    <n v="6700"/>
    <n v="6700"/>
    <n v="6700"/>
    <n v="6700"/>
    <n v="6700"/>
    <n v="6700"/>
    <n v="6700"/>
    <n v="6700"/>
    <n v="6700"/>
    <n v="6700"/>
  </r>
  <r>
    <x v="261"/>
    <s v="주식회사 영빈산업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61"/>
    <s v="주식회사 영빈산업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8400"/>
    <n v="8400"/>
    <n v="8400"/>
    <n v="8400"/>
    <n v="8400"/>
    <n v="8400"/>
    <n v="8400"/>
    <n v="8400"/>
    <n v="8400"/>
    <n v="8400"/>
    <n v="8400"/>
    <n v="8400"/>
  </r>
  <r>
    <x v="261"/>
    <s v="주식회사 영빈산업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3086"/>
    <n v="1406"/>
    <n v="2436"/>
    <n v="2958"/>
    <n v="2603"/>
    <n v="4634"/>
    <n v="4246"/>
    <n v="4179"/>
    <n v="3098"/>
    <n v="3172"/>
    <n v="4077"/>
    <n v="3129"/>
  </r>
  <r>
    <x v="261"/>
    <s v="주식회사 영빈산업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39"/>
    <n v="312"/>
    <n v="0"/>
    <n v="39"/>
    <n v="0"/>
    <n v="0"/>
    <n v="0"/>
    <n v="0"/>
    <n v="0"/>
    <n v="0"/>
    <n v="0"/>
    <n v="0"/>
  </r>
  <r>
    <x v="261"/>
    <s v="주식회사 영빈산업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61"/>
    <s v="주식회사 영빈산업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30800"/>
    <n v="30800"/>
    <n v="30800"/>
    <n v="30800"/>
    <n v="30800"/>
    <n v="30800"/>
    <n v="30800"/>
    <n v="30800"/>
    <n v="30800"/>
    <n v="30800"/>
    <n v="30800"/>
    <n v="30800"/>
  </r>
  <r>
    <x v="261"/>
    <s v="주식회사 영빈산업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261"/>
    <s v="주식회사 영빈산업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25000"/>
  </r>
  <r>
    <x v="261"/>
    <s v="주식회사 영빈산업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61"/>
    <s v="주식회사 영빈산업"/>
    <s v="546483"/>
    <s v="대구/경북고객본부"/>
    <s v="546505"/>
    <s v="동대구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261"/>
    <s v="주식회사 영빈산업"/>
    <s v="546483"/>
    <s v="대구/경북고객본부"/>
    <s v="546505"/>
    <s v="동대구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61"/>
    <s v="주식회사 영빈산업"/>
    <s v="546483"/>
    <s v="대구/경북고객본부"/>
    <s v="546505"/>
    <s v="동대구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870"/>
    <n v="1624"/>
    <n v="275"/>
    <n v="290"/>
    <n v="333"/>
    <n v="261"/>
    <n v="29"/>
    <n v="217"/>
    <n v="217"/>
    <n v="507"/>
    <n v="348"/>
    <n v="275"/>
  </r>
  <r>
    <x v="261"/>
    <s v="주식회사 영빈산업"/>
    <s v="546483"/>
    <s v="대구/경북고객본부"/>
    <s v="546505"/>
    <s v="동대구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61"/>
    <s v="주식회사 영빈산업"/>
    <s v="546483"/>
    <s v="대구/경북고객본부"/>
    <s v="546505"/>
    <s v="동대구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61"/>
    <s v="주식회사 영빈산업"/>
    <s v="546483"/>
    <s v="대구/경북고객본부"/>
    <s v="546505"/>
    <s v="동대구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22000"/>
    <n v="22000"/>
    <n v="22000"/>
    <n v="22000"/>
    <n v="22000"/>
    <n v="22000"/>
    <n v="22000"/>
    <n v="22000"/>
    <n v="22000"/>
    <n v="22000"/>
    <n v="22000"/>
    <n v="22000"/>
  </r>
  <r>
    <x v="261"/>
    <s v="주식회사 영빈산업"/>
    <s v="546483"/>
    <s v="대구/경북고객본부"/>
    <s v="546505"/>
    <s v="동대구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61"/>
    <s v="주식회사 영빈산업"/>
    <s v="546483"/>
    <s v="대구/경북고객본부"/>
    <s v="546484"/>
    <s v="영업기획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61"/>
    <s v="주식회사 영빈산업"/>
    <s v="540002"/>
    <s v="마케팅혁신본부"/>
    <s v="540023"/>
    <s v="유선정책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0"/>
    <n v="0"/>
    <n v="0"/>
    <n v="600"/>
    <n v="0"/>
    <n v="0"/>
  </r>
  <r>
    <x v="261"/>
    <s v="주식회사 영빈산업"/>
    <s v="540002"/>
    <s v="마케팅혁신본부"/>
    <s v="540023"/>
    <s v="유선정책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196"/>
    <n v="0"/>
    <n v="0"/>
    <n v="0"/>
    <n v="0"/>
    <n v="0"/>
    <n v="0"/>
    <n v="0"/>
    <n v="0"/>
    <n v="0"/>
    <n v="0"/>
    <n v="0"/>
  </r>
  <r>
    <x v="262"/>
    <s v="주식회사 영주산업"/>
    <s v="540238"/>
    <s v="법인사업본부"/>
    <s v="540238"/>
    <s v="(자체)법인사업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930"/>
    <n v="930"/>
    <n v="930"/>
    <n v="930"/>
    <n v="930"/>
    <n v="930"/>
    <n v="930"/>
    <n v="930"/>
    <n v="930"/>
    <n v="930"/>
    <n v="0"/>
    <n v="0"/>
  </r>
  <r>
    <x v="263"/>
    <s v="주식회사 옴니엔지니어링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2074"/>
    <n v="31770"/>
    <n v="31243"/>
    <n v="31105"/>
    <n v="30939"/>
    <n v="31412"/>
    <n v="31740"/>
    <n v="31599"/>
    <n v="31914"/>
    <n v="31693"/>
    <n v="33376"/>
    <n v="32525"/>
  </r>
  <r>
    <x v="263"/>
    <s v="주식회사 옴니엔지니어링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63"/>
    <s v="주식회사 옴니엔지니어링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4"/>
    <s v="GTV 에센스"/>
    <x v="1"/>
    <s v="N"/>
    <s v="Y"/>
    <m/>
    <n v="412"/>
    <n v="412"/>
    <n v="412"/>
    <n v="412"/>
    <n v="412"/>
    <n v="412"/>
    <n v="412"/>
    <n v="412"/>
    <n v="412"/>
    <n v="404"/>
    <n v="0"/>
    <n v="0"/>
  </r>
  <r>
    <x v="263"/>
    <s v="주식회사 옴니엔지니어링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4000"/>
    <n v="14000"/>
    <n v="14000"/>
    <n v="14000"/>
    <n v="14000"/>
    <n v="14000"/>
    <n v="14000"/>
    <n v="14000"/>
    <n v="14000"/>
    <n v="14000"/>
    <n v="14000"/>
    <n v="14000"/>
  </r>
  <r>
    <x v="263"/>
    <s v="주식회사 옴니엔지니어링"/>
    <s v="546483"/>
    <s v="대구/경북고객본부"/>
    <s v="546511"/>
    <s v="경북서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63"/>
    <s v="주식회사 옴니엔지니어링"/>
    <s v="546483"/>
    <s v="대구/경북고객본부"/>
    <s v="546511"/>
    <s v="경북서부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63"/>
    <s v="주식회사 옴니엔지니어링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9360"/>
    <n v="9360"/>
    <n v="9360"/>
    <n v="9360"/>
    <n v="9360"/>
    <n v="9360"/>
    <n v="9360"/>
    <n v="9360"/>
    <n v="9360"/>
    <n v="9360"/>
    <n v="9360"/>
    <n v="9360"/>
  </r>
  <r>
    <x v="263"/>
    <s v="주식회사 옴니엔지니어링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8"/>
    <n v="0"/>
    <n v="0"/>
    <n v="39"/>
    <n v="312"/>
    <n v="0"/>
    <n v="245"/>
    <n v="0"/>
    <n v="78"/>
    <n v="78"/>
    <n v="351"/>
    <n v="0"/>
  </r>
  <r>
    <x v="263"/>
    <s v="주식회사 옴니엔지니어링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59"/>
    <n v="0"/>
    <n v="232"/>
    <n v="232"/>
    <n v="0"/>
    <n v="0"/>
    <n v="420"/>
    <n v="754"/>
    <n v="362"/>
    <n v="696"/>
    <n v="145"/>
    <n v="754"/>
  </r>
  <r>
    <x v="263"/>
    <s v="주식회사 옴니엔지니어링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618"/>
    <n v="618"/>
    <n v="618"/>
    <n v="618"/>
    <n v="618"/>
    <n v="618"/>
    <n v="618"/>
    <n v="618"/>
    <n v="618"/>
    <n v="606"/>
    <n v="0"/>
    <n v="0"/>
  </r>
  <r>
    <x v="263"/>
    <s v="주식회사 옴니엔지니어링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263"/>
    <s v="주식회사 옴니엔지니어링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35"/>
    <s v="오피스넷 슬림"/>
    <x v="0"/>
    <s v="N"/>
    <s v="Y"/>
    <m/>
    <n v="25200"/>
    <n v="25200"/>
    <n v="25200"/>
    <n v="25200"/>
    <n v="25200"/>
    <n v="25200"/>
    <n v="25200"/>
    <n v="25200"/>
    <n v="25200"/>
    <n v="25200"/>
    <n v="25200"/>
    <n v="25200"/>
  </r>
  <r>
    <x v="263"/>
    <s v="주식회사 옴니엔지니어링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65500"/>
    <n v="65500"/>
    <n v="65500"/>
    <n v="65500"/>
    <n v="65500"/>
    <n v="65500"/>
    <n v="65500"/>
    <n v="65500"/>
    <n v="65500"/>
    <n v="65500"/>
    <n v="65500"/>
    <n v="65500"/>
  </r>
  <r>
    <x v="263"/>
    <s v="주식회사 옴니엔지니어링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264"/>
    <s v="주식회사 와이에스텍"/>
    <s v="546483"/>
    <s v="대구/경북고객본부"/>
    <s v="546511"/>
    <s v="경북서부지사"/>
    <s v="TC00000"/>
    <s v="B2C"/>
    <s v="TC50000"/>
    <s v="미디어"/>
    <s v="TC52000"/>
    <x v="25"/>
    <s v="TC52K01"/>
    <s v="GTS Biz"/>
    <s v="BM00981"/>
    <s v="GTS 슬림 비즈"/>
    <x v="0"/>
    <s v="N"/>
    <s v="Y"/>
    <m/>
    <n v="291834"/>
    <n v="291834"/>
    <n v="291869"/>
    <n v="964840"/>
    <n v="0"/>
    <n v="0"/>
    <n v="0"/>
    <n v="0"/>
    <n v="0"/>
    <n v="0"/>
    <n v="0"/>
    <n v="0"/>
  </r>
  <r>
    <x v="264"/>
    <s v="주식회사 와이에스텍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000"/>
    <n v="2000"/>
    <n v="2000"/>
    <n v="1468"/>
    <n v="0"/>
    <n v="0"/>
    <n v="0"/>
    <n v="0"/>
    <n v="0"/>
    <n v="0"/>
    <n v="0"/>
    <n v="0"/>
  </r>
  <r>
    <x v="264"/>
    <s v="주식회사 와이에스텍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7950"/>
    <n v="307950"/>
    <n v="307950"/>
    <n v="228286"/>
    <n v="0"/>
    <n v="0"/>
    <n v="0"/>
    <n v="0"/>
    <n v="0"/>
    <n v="0"/>
    <n v="0"/>
    <n v="0"/>
  </r>
  <r>
    <x v="265"/>
    <s v="주식회사 을화"/>
    <s v="546483"/>
    <s v="대구/경북고객본부"/>
    <s v="546511"/>
    <s v="경북서부지사"/>
    <s v="KE00000"/>
    <s v="B2B"/>
    <s v="KE20000"/>
    <s v="Enterprise CT"/>
    <s v="KE27000"/>
    <x v="1"/>
    <s v="KE28K04"/>
    <s v="Flexline"/>
    <s v="BM10282"/>
    <s v="FlexLine"/>
    <x v="0"/>
    <s v="N"/>
    <s v="Y"/>
    <m/>
    <n v="129000"/>
    <n v="129000"/>
    <n v="129000"/>
    <n v="129000"/>
    <n v="129000"/>
    <n v="129000"/>
    <n v="129000"/>
    <n v="129000"/>
    <n v="129000"/>
    <n v="129000"/>
    <n v="129000"/>
    <n v="129000"/>
  </r>
  <r>
    <x v="265"/>
    <s v="주식회사 을화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65"/>
    <s v="주식회사 을화"/>
    <s v="546483"/>
    <s v="대구/경북고객본부"/>
    <s v="546502"/>
    <s v="서대구지사"/>
    <s v="KE00000"/>
    <s v="B2B"/>
    <s v="KE20000"/>
    <s v="Enterprise CT"/>
    <s v="KE27000"/>
    <x v="1"/>
    <s v="KE28K04"/>
    <s v="Flexline"/>
    <s v="BM10282"/>
    <s v="FlexLine"/>
    <x v="0"/>
    <s v="N"/>
    <s v="Y"/>
    <m/>
    <n v="246000"/>
    <n v="246000"/>
    <n v="246000"/>
    <n v="246000"/>
    <n v="246000"/>
    <n v="246000"/>
    <n v="246000"/>
    <n v="246000"/>
    <n v="246000"/>
    <n v="246000"/>
    <n v="246000"/>
    <n v="246000"/>
  </r>
  <r>
    <x v="265"/>
    <s v="주식회사 을화"/>
    <s v="546483"/>
    <s v="대구/경북고객본부"/>
    <s v="546502"/>
    <s v="서대구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21358"/>
    <n v="129070"/>
    <n v="127498"/>
    <n v="139661"/>
    <n v="122082"/>
    <n v="120461"/>
    <n v="119913"/>
    <n v="109417"/>
    <n v="123132"/>
    <n v="115196"/>
    <n v="120979"/>
    <n v="124773"/>
  </r>
  <r>
    <x v="265"/>
    <s v="주식회사 을화"/>
    <s v="546483"/>
    <s v="대구/경북고객본부"/>
    <s v="546502"/>
    <s v="서대구지사"/>
    <s v="KE00000"/>
    <s v="B2B"/>
    <s v="KE20000"/>
    <s v="Enterprise CT"/>
    <s v="KE51000"/>
    <x v="15"/>
    <s v="KE51K01"/>
    <s v="구내교환"/>
    <s v="BM00181"/>
    <s v="PRI내선"/>
    <x v="0"/>
    <s v="N"/>
    <s v="Y"/>
    <m/>
    <n v="0"/>
    <n v="0"/>
    <n v="39"/>
    <n v="0"/>
    <n v="0"/>
    <n v="0"/>
    <n v="0"/>
    <n v="0"/>
    <n v="0"/>
    <n v="0"/>
    <n v="0"/>
    <n v="0"/>
  </r>
  <r>
    <x v="265"/>
    <s v="주식회사 을화"/>
    <s v="546483"/>
    <s v="대구/경북고객본부"/>
    <s v="546502"/>
    <s v="서대구지사"/>
    <s v="TC00000"/>
    <s v="B2C"/>
    <s v="TC60000"/>
    <s v="Customer Incubation"/>
    <s v="KEB4000"/>
    <x v="4"/>
    <s v="KEB4K03"/>
    <s v="AnyFax"/>
    <s v="BM00129"/>
    <s v="AnyFax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65"/>
    <s v="주식회사 을화"/>
    <s v="546483"/>
    <s v="대구/경북고객본부"/>
    <s v="546502"/>
    <s v="서대구지사"/>
    <s v="TC00000"/>
    <s v="B2C"/>
    <s v="TC60000"/>
    <s v="Customer Incubation"/>
    <s v="KEB4000"/>
    <x v="4"/>
    <s v="KEB4K07"/>
    <s v="홈지능망부가기타"/>
    <s v="BM00690"/>
    <s v="나우콜"/>
    <x v="0"/>
    <s v="N"/>
    <s v="Y"/>
    <m/>
    <n v="0"/>
    <n v="0"/>
    <n v="0"/>
    <n v="0"/>
    <n v="0"/>
    <n v="0"/>
    <n v="0"/>
    <n v="0"/>
    <n v="0"/>
    <n v="116"/>
    <n v="0"/>
    <n v="0"/>
  </r>
  <r>
    <x v="265"/>
    <s v="주식회사 을화"/>
    <s v="546483"/>
    <s v="대구/경북고객본부"/>
    <s v="546502"/>
    <s v="서대구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263997"/>
    <n v="244534"/>
    <n v="261930"/>
    <n v="214125"/>
    <n v="214470"/>
    <n v="258588"/>
    <n v="246130"/>
    <n v="262606"/>
    <n v="260880"/>
    <n v="196146"/>
    <n v="284010"/>
    <n v="371460"/>
  </r>
  <r>
    <x v="265"/>
    <s v="주식회사 을화"/>
    <s v="546483"/>
    <s v="대구/경북고객본부"/>
    <s v="546502"/>
    <s v="서대구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65"/>
    <s v="주식회사 을화"/>
    <s v="546483"/>
    <s v="대구/경북고객본부"/>
    <s v="546502"/>
    <s v="서대구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1500"/>
    <n v="31500"/>
    <n v="31500"/>
    <n v="31500"/>
    <n v="31500"/>
    <n v="31500"/>
    <n v="31500"/>
    <n v="31500"/>
    <n v="31500"/>
    <n v="31500"/>
    <n v="31500"/>
    <n v="31500"/>
  </r>
  <r>
    <x v="265"/>
    <s v="주식회사 을화"/>
    <s v="546483"/>
    <s v="대구/경북고객본부"/>
    <s v="546502"/>
    <s v="서대구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7000"/>
    <n v="27000"/>
    <n v="27000"/>
    <n v="27000"/>
    <n v="27000"/>
    <n v="27000"/>
    <n v="27000"/>
    <n v="27000"/>
    <n v="27000"/>
    <n v="27000"/>
    <n v="27000"/>
    <n v="27000"/>
  </r>
  <r>
    <x v="265"/>
    <s v="주식회사 을화"/>
    <s v="546517"/>
    <s v="대구/경북법인고객본부"/>
    <s v="546517"/>
    <s v="(자체)대구/경북법인고객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2450"/>
    <n v="2450"/>
    <n v="2450"/>
    <n v="2450"/>
    <n v="2450"/>
    <n v="2450"/>
    <n v="2450"/>
    <n v="2450"/>
    <n v="2450"/>
    <n v="2450"/>
    <n v="0"/>
    <n v="0"/>
  </r>
  <r>
    <x v="265"/>
    <s v="주식회사 을화"/>
    <s v="546517"/>
    <s v="대구/경북법인고객본부"/>
    <s v="546517"/>
    <s v="(자체)대구/경북법인고객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65"/>
    <s v="주식회사 을화"/>
    <s v="546517"/>
    <s v="대구/경북법인고객본부"/>
    <s v="546529"/>
    <s v="대구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1653"/>
    <n v="-1761"/>
    <n v="-1807"/>
    <n v="-1977"/>
    <n v="-1801"/>
    <n v="-1853"/>
    <n v="-2132"/>
    <n v="-2189"/>
    <n v="-2016"/>
    <n v="-1884"/>
    <n v="-2221"/>
    <n v="-1872"/>
  </r>
  <r>
    <x v="265"/>
    <s v="주식회사 을화"/>
    <s v="546517"/>
    <s v="대구/경북법인고객본부"/>
    <s v="546529"/>
    <s v="대구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1750"/>
    <n v="2100"/>
    <n v="1950"/>
    <n v="2200"/>
    <n v="1800"/>
    <n v="1800"/>
    <n v="2150"/>
    <n v="2150"/>
    <n v="1850"/>
    <n v="1700"/>
    <n v="2300"/>
    <n v="1650"/>
  </r>
  <r>
    <x v="265"/>
    <s v="주식회사 을화"/>
    <s v="546517"/>
    <s v="대구/경북법인고객본부"/>
    <s v="546529"/>
    <s v="대구법인고객담당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0"/>
    <n v="0"/>
    <n v="0"/>
    <n v="0"/>
    <n v="0"/>
    <n v="0"/>
    <n v="0"/>
    <n v="0"/>
    <n v="0"/>
    <n v="0"/>
    <n v="0"/>
    <n v="0"/>
  </r>
  <r>
    <x v="265"/>
    <s v="주식회사 을화"/>
    <s v="546517"/>
    <s v="대구/경북법인고객본부"/>
    <s v="546529"/>
    <s v="대구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0"/>
    <n v="0"/>
    <n v="0"/>
    <n v="0"/>
    <n v="0"/>
    <n v="0"/>
    <n v="0"/>
    <n v="3600"/>
    <n v="0"/>
    <n v="0"/>
  </r>
  <r>
    <x v="265"/>
    <s v="주식회사 을화"/>
    <s v="546517"/>
    <s v="대구/경북법인고객본부"/>
    <s v="546529"/>
    <s v="대구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207336.69899999999"/>
    <n v="212659.486"/>
    <n v="211930.55"/>
    <n v="207964.79300000001"/>
    <n v="193992.51699999999"/>
    <n v="174697.93799999999"/>
    <n v="174697.93799999999"/>
    <n v="174697.93799999999"/>
    <n v="174697.93799999999"/>
    <n v="174697.93799999999"/>
    <n v="148293.66500000001"/>
    <n v="152864.21599999999"/>
  </r>
  <r>
    <x v="265"/>
    <s v="주식회사 을화"/>
    <s v="546517"/>
    <s v="대구/경북법인고객본부"/>
    <s v="546529"/>
    <s v="대구법인고객담당"/>
    <s v="TC00000"/>
    <s v="B2C"/>
    <s v="MB10000"/>
    <s v="무선"/>
    <s v="MB1M000"/>
    <x v="22"/>
    <s v="MB1MK02"/>
    <s v="기업무선기타"/>
    <s v="BM10277"/>
    <s v="기업특화LTE"/>
    <x v="0"/>
    <s v="N"/>
    <s v="Y"/>
    <m/>
    <n v="210000"/>
    <n v="210000"/>
    <n v="210000"/>
    <n v="210000"/>
    <n v="210000"/>
    <n v="210000"/>
    <n v="210000"/>
    <n v="210000"/>
    <n v="210000"/>
    <n v="210000"/>
    <n v="210000"/>
    <n v="210000"/>
  </r>
  <r>
    <x v="266"/>
    <s v="주식회사 이앤에스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66"/>
    <s v="주식회사 이앤에스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88"/>
    <n v="156"/>
    <n v="78"/>
    <n v="1424"/>
    <n v="585"/>
    <n v="478"/>
    <n v="390"/>
    <n v="322"/>
    <n v="527"/>
    <n v="966"/>
    <n v="429"/>
    <n v="439"/>
  </r>
  <r>
    <x v="266"/>
    <s v="주식회사 이앤에스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43"/>
    <n v="493"/>
    <n v="145"/>
    <n v="260"/>
    <n v="188"/>
    <n v="319"/>
    <n v="188"/>
    <n v="0"/>
    <n v="1058"/>
    <n v="130"/>
    <n v="0"/>
    <n v="0"/>
  </r>
  <r>
    <x v="266"/>
    <s v="주식회사 이앤에스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39"/>
    <n v="39"/>
    <n v="468"/>
    <n v="234"/>
    <n v="0"/>
    <n v="39"/>
    <n v="0"/>
    <n v="0"/>
    <n v="0"/>
    <n v="0"/>
    <n v="78"/>
  </r>
  <r>
    <x v="266"/>
    <s v="주식회사 이앤에스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2071"/>
    <n v="3117"/>
    <n v="5220"/>
    <n v="2465"/>
    <n v="2900"/>
    <n v="2015"/>
    <n v="2073"/>
    <n v="1508"/>
    <n v="4596"/>
    <n v="4637"/>
    <n v="2268"/>
    <n v="3474"/>
  </r>
  <r>
    <x v="266"/>
    <s v="주식회사 이앤에스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10145"/>
    <s v="소호부가팩"/>
    <x v="0"/>
    <s v="N"/>
    <s v="Y"/>
    <m/>
    <n v="3300"/>
    <n v="3300"/>
    <n v="3300"/>
    <n v="3300"/>
    <n v="3300"/>
    <n v="3300"/>
    <n v="3300"/>
    <n v="3300"/>
    <n v="3300"/>
    <n v="3300"/>
    <n v="3300"/>
    <n v="3300"/>
  </r>
  <r>
    <x v="266"/>
    <s v="주식회사 이앤에스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66"/>
    <s v="주식회사 이앤에스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266"/>
    <s v="주식회사 이앤에스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67"/>
    <s v="주식회사 임팩티브에이아이"/>
    <s v="545988"/>
    <s v="강남고객본부"/>
    <s v="546008"/>
    <s v="강남지사"/>
    <s v="TC00000"/>
    <s v="B2C"/>
    <s v="TC60000"/>
    <s v="Customer Incubation"/>
    <s v="KEB4000"/>
    <x v="4"/>
    <s v="KEB4K07"/>
    <s v="홈지능망부가기타"/>
    <s v="BM00142"/>
    <s v="패스콜"/>
    <x v="0"/>
    <s v="N"/>
    <s v="Y"/>
    <m/>
    <n v="2000"/>
    <n v="2029"/>
    <n v="2000"/>
    <n v="2514"/>
    <n v="0"/>
    <n v="0"/>
    <n v="0"/>
    <n v="0"/>
    <n v="0"/>
    <n v="0"/>
    <n v="0"/>
    <n v="0"/>
  </r>
  <r>
    <x v="267"/>
    <s v="주식회사 임팩티브에이아이"/>
    <s v="545988"/>
    <s v="강남고객본부"/>
    <s v="546008"/>
    <s v="강남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1753"/>
    <n v="1753"/>
    <n v="1753"/>
    <n v="1753"/>
    <n v="1753"/>
    <n v="1753"/>
    <n v="1753"/>
    <n v="1753"/>
    <n v="1753"/>
    <n v="1753"/>
    <n v="1753"/>
    <n v="1753"/>
  </r>
  <r>
    <x v="267"/>
    <s v="주식회사 임팩티브에이아이"/>
    <s v="545988"/>
    <s v="강남고객본부"/>
    <s v="546008"/>
    <s v="강남지사"/>
    <s v="TC00000"/>
    <s v="B2C"/>
    <s v="FC10000"/>
    <s v="유선통화"/>
    <s v="FC15000"/>
    <x v="21"/>
    <s v="FC15K01"/>
    <s v="홈인터넷전화 기본요금제"/>
    <s v="BM01181"/>
    <s v="홈인터넷전화 통화료"/>
    <x v="0"/>
    <s v="N"/>
    <s v="Y"/>
    <m/>
    <n v="2890"/>
    <n v="550"/>
    <n v="2039"/>
    <n v="2751"/>
    <n v="2648"/>
    <n v="1869"/>
    <n v="3283"/>
    <n v="3348"/>
    <n v="5821"/>
    <n v="1552"/>
    <n v="2692"/>
    <n v="1695"/>
  </r>
  <r>
    <x v="267"/>
    <s v="주식회사 임팩티브에이아이"/>
    <s v="545988"/>
    <s v="강남고객본부"/>
    <s v="546008"/>
    <s v="강남지사"/>
    <s v="TC00000"/>
    <s v="B2C"/>
    <s v="FC10000"/>
    <s v="유선통화"/>
    <s v="FC15000"/>
    <x v="21"/>
    <s v="FC15K07"/>
    <s v="홈인터넷전화 정액요금제"/>
    <s v="BM01137"/>
    <s v="홈인터넷전화 3000요금제"/>
    <x v="0"/>
    <s v="N"/>
    <s v="Y"/>
    <m/>
    <n v="5810"/>
    <n v="5810"/>
    <n v="5810"/>
    <n v="5810"/>
    <n v="5810"/>
    <n v="5810"/>
    <n v="5810"/>
    <n v="5810"/>
    <n v="5810"/>
    <n v="5810"/>
    <n v="5810"/>
    <n v="5810"/>
  </r>
  <r>
    <x v="267"/>
    <s v="주식회사 임팩티브에이아이"/>
    <s v="545988"/>
    <s v="강남고객본부"/>
    <s v="546008"/>
    <s v="강남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054"/>
    <n v="0"/>
    <n v="0"/>
    <n v="0"/>
    <n v="0"/>
    <n v="0"/>
    <n v="0"/>
    <n v="0"/>
    <n v="0"/>
  </r>
  <r>
    <x v="267"/>
    <s v="주식회사 임팩티브에이아이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67"/>
    <s v="주식회사 임팩티브에이아이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29"/>
    <n v="29"/>
    <n v="290"/>
    <n v="507"/>
    <n v="464"/>
    <n v="594"/>
    <n v="1399"/>
    <n v="865"/>
    <n v="536"/>
    <n v="1228"/>
    <n v="776"/>
    <n v="528"/>
  </r>
  <r>
    <x v="267"/>
    <s v="주식회사 임팩티브에이아이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7700"/>
    <n v="7700"/>
    <n v="7700"/>
  </r>
  <r>
    <x v="267"/>
    <s v="주식회사 임팩티브에이아이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68"/>
    <s v="주식회사 정도정밀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1150"/>
    <n v="1650"/>
    <n v="1300"/>
    <n v="1250"/>
    <n v="1500"/>
    <n v="1100"/>
    <n v="1300"/>
    <n v="950"/>
    <n v="1500"/>
    <n v="950"/>
    <n v="1200"/>
    <n v="1250"/>
  </r>
  <r>
    <x v="268"/>
    <s v="주식회사 정도정밀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900"/>
    <n v="900"/>
    <n v="900"/>
    <n v="900"/>
    <n v="900"/>
    <n v="900"/>
    <n v="900"/>
    <n v="900"/>
    <n v="900"/>
    <n v="900"/>
    <n v="900"/>
    <n v="900"/>
  </r>
  <r>
    <x v="268"/>
    <s v="주식회사 정도정밀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268"/>
    <s v="주식회사 정도정밀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500"/>
    <n v="2500"/>
    <n v="2500"/>
    <n v="2500"/>
    <n v="2500"/>
    <n v="2500"/>
    <n v="2500"/>
    <n v="2500"/>
    <n v="2500"/>
    <n v="2500"/>
    <n v="2500"/>
    <n v="2500"/>
  </r>
  <r>
    <x v="268"/>
    <s v="주식회사 정도정밀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1"/>
    <s v="문자메시지"/>
    <x v="0"/>
    <s v="N"/>
    <s v="Y"/>
    <m/>
    <n v="1100"/>
    <n v="1100"/>
    <n v="1100"/>
    <n v="1100"/>
    <n v="1100"/>
    <n v="1100"/>
    <n v="1100"/>
    <n v="1100"/>
    <n v="1100"/>
    <n v="1100"/>
    <n v="1100"/>
    <n v="1100"/>
  </r>
  <r>
    <x v="268"/>
    <s v="주식회사 정도정밀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68"/>
    <s v="주식회사 정도정밀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6"/>
    <s v="통화중대기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69"/>
    <s v="주식회사 주한산업"/>
    <s v="545988"/>
    <s v="강남고객본부"/>
    <s v="546018"/>
    <s v="용인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269"/>
    <s v="주식회사 주한산업"/>
    <s v="545988"/>
    <s v="강남고객본부"/>
    <s v="546018"/>
    <s v="용인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1470"/>
    <n v="1470"/>
    <n v="1470"/>
    <n v="1470"/>
    <n v="1470"/>
    <n v="1480"/>
    <n v="735"/>
    <n v="735"/>
    <n v="735"/>
    <n v="735"/>
    <n v="745"/>
    <n v="0"/>
  </r>
  <r>
    <x v="269"/>
    <s v="주식회사 주한산업"/>
    <s v="545988"/>
    <s v="강남고객본부"/>
    <s v="546018"/>
    <s v="용인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8000"/>
    <n v="58000"/>
    <n v="58000"/>
    <n v="58000"/>
    <n v="58000"/>
    <n v="58000"/>
    <n v="58000"/>
    <n v="58000"/>
    <n v="58000"/>
    <n v="58000"/>
    <n v="58000"/>
    <n v="58000"/>
  </r>
  <r>
    <x v="269"/>
    <s v="주식회사 주한산업"/>
    <s v="545988"/>
    <s v="강남고객본부"/>
    <s v="546018"/>
    <s v="용인지사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69"/>
    <s v="주식회사 주한산업"/>
    <s v="546483"/>
    <s v="대구/경북고객본부"/>
    <s v="546511"/>
    <s v="경북서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2903"/>
  </r>
  <r>
    <x v="269"/>
    <s v="주식회사 주한산업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1000"/>
    <n v="11000"/>
    <n v="11000"/>
    <n v="11000"/>
    <n v="11000"/>
    <n v="11000"/>
    <n v="11000"/>
    <n v="11000"/>
    <n v="11000"/>
    <n v="11000"/>
    <n v="11000"/>
    <n v="10645"/>
  </r>
  <r>
    <x v="269"/>
    <s v="주식회사 주한산업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269"/>
    <s v="주식회사 주한산업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441"/>
    <n v="0"/>
    <n v="0"/>
    <n v="0"/>
    <n v="49"/>
    <n v="0"/>
    <n v="0"/>
    <n v="0"/>
    <n v="0"/>
    <n v="0"/>
    <n v="0"/>
    <n v="0"/>
  </r>
  <r>
    <x v="269"/>
    <s v="주식회사 주한산업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59"/>
    <n v="87"/>
    <n v="855"/>
    <n v="0"/>
    <n v="0"/>
    <n v="449"/>
    <n v="159"/>
    <n v="0"/>
    <n v="0"/>
    <n v="0"/>
    <n v="275"/>
    <n v="0"/>
  </r>
  <r>
    <x v="269"/>
    <s v="주식회사 주한산업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14"/>
    <n v="0"/>
    <n v="0"/>
    <n v="0"/>
    <n v="0"/>
    <n v="0"/>
    <n v="0"/>
    <n v="0"/>
    <n v="0"/>
    <n v="0"/>
  </r>
  <r>
    <x v="269"/>
    <s v="주식회사 주한산업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68000"/>
    <n v="68000"/>
    <n v="68000"/>
    <n v="68000"/>
    <n v="68000"/>
    <n v="68000"/>
    <n v="68000"/>
    <n v="68000"/>
    <n v="68000"/>
    <n v="68000"/>
    <n v="68000"/>
    <n v="66936"/>
  </r>
  <r>
    <x v="269"/>
    <s v="주식회사 주한산업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2950"/>
    <n v="22950"/>
    <n v="22950"/>
    <n v="22950"/>
    <n v="22950"/>
    <n v="22950"/>
    <n v="22950"/>
    <n v="22950"/>
    <n v="22950"/>
    <n v="22950"/>
    <n v="22950"/>
    <n v="22210"/>
  </r>
  <r>
    <x v="269"/>
    <s v="주식회사 주한산업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69"/>
    <s v="주식회사 주한산업"/>
    <s v="546793"/>
    <s v="충남/충북고객본부"/>
    <s v="546829"/>
    <s v="충주지사"/>
    <s v="TC00000"/>
    <s v="B2C"/>
    <s v="FC30000"/>
    <s v="인터넷"/>
    <s v="FC34000"/>
    <x v="9"/>
    <s v="FC34K02"/>
    <s v="GiGA 1G"/>
    <s v="BM00913"/>
    <s v="인터넷 에센스"/>
    <x v="1"/>
    <s v="Y"/>
    <s v="Y"/>
    <m/>
    <n v="0"/>
    <n v="0"/>
    <n v="0"/>
    <n v="0"/>
    <n v="0"/>
    <n v="962"/>
    <n v="962"/>
    <n v="962"/>
    <n v="962"/>
    <n v="962"/>
    <n v="962"/>
    <n v="962"/>
  </r>
  <r>
    <x v="269"/>
    <s v="주식회사 주한산업"/>
    <s v="546793"/>
    <s v="충남/충북고객본부"/>
    <s v="546829"/>
    <s v="충주지사"/>
    <s v="TC00000"/>
    <s v="B2C"/>
    <s v="FC30000"/>
    <s v="인터넷"/>
    <s v="FC34000"/>
    <x v="9"/>
    <s v="FC34K02"/>
    <s v="GiGA 1G"/>
    <s v="BM00913"/>
    <s v="인터넷 에센스"/>
    <x v="0"/>
    <s v="Y"/>
    <s v="Y"/>
    <m/>
    <n v="0"/>
    <n v="0"/>
    <n v="0"/>
    <n v="0"/>
    <n v="0"/>
    <n v="1167"/>
    <n v="35000"/>
    <n v="35000"/>
    <n v="35000"/>
    <n v="35000"/>
    <n v="35000"/>
    <n v="35000"/>
  </r>
  <r>
    <x v="269"/>
    <s v="주식회사 주한산업"/>
    <s v="546793"/>
    <s v="충남/충북고객본부"/>
    <s v="546829"/>
    <s v="충주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150"/>
    <n v="4500"/>
    <n v="4500"/>
    <n v="4500"/>
    <n v="4500"/>
    <n v="4500"/>
    <n v="4500"/>
  </r>
  <r>
    <x v="270"/>
    <s v="주식회사 창"/>
    <s v="545988"/>
    <s v="강남고객본부"/>
    <s v="546012"/>
    <s v="분당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000"/>
    <n v="1000"/>
    <n v="1000"/>
    <n v="1000"/>
    <n v="1000"/>
    <n v="833"/>
    <n v="0"/>
    <n v="0"/>
    <n v="0"/>
    <n v="0"/>
    <n v="0"/>
    <n v="0"/>
  </r>
  <r>
    <x v="270"/>
    <s v="주식회사 창"/>
    <s v="545988"/>
    <s v="강남고객본부"/>
    <s v="546012"/>
    <s v="분당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70"/>
    <s v="주식회사 창"/>
    <s v="545988"/>
    <s v="강남고객본부"/>
    <s v="546012"/>
    <s v="분당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70"/>
    <s v="주식회사 창"/>
    <s v="545988"/>
    <s v="강남고객본부"/>
    <s v="546012"/>
    <s v="분당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9500"/>
    <n v="9500"/>
    <n v="9500"/>
    <n v="9500"/>
    <n v="9500"/>
    <n v="9500"/>
    <n v="9500"/>
    <n v="9500"/>
    <n v="9500"/>
    <n v="9500"/>
    <n v="9500"/>
    <n v="9500"/>
  </r>
  <r>
    <x v="270"/>
    <s v="주식회사 창"/>
    <s v="545988"/>
    <s v="강남고객본부"/>
    <s v="546012"/>
    <s v="분당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3000"/>
    <n v="33000"/>
    <n v="33000"/>
    <n v="33000"/>
    <n v="33000"/>
    <n v="33000"/>
    <n v="33000"/>
    <n v="33000"/>
    <n v="33000"/>
    <n v="33000"/>
    <n v="33000"/>
    <n v="33000"/>
  </r>
  <r>
    <x v="270"/>
    <s v="주식회사 창"/>
    <s v="545988"/>
    <s v="강남고객본부"/>
    <s v="545989"/>
    <s v="영업기획담당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0"/>
    <n v="3400"/>
    <n v="3400"/>
    <n v="3400"/>
    <n v="3400"/>
    <n v="2947"/>
    <n v="0"/>
    <n v="0"/>
    <n v="0"/>
    <n v="0"/>
    <n v="0"/>
    <n v="0"/>
  </r>
  <r>
    <x v="270"/>
    <s v="주식회사 창"/>
    <s v="545976"/>
    <s v="경영기획담당"/>
    <s v="545981"/>
    <s v="사업지원부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3400"/>
    <n v="0"/>
    <n v="0"/>
    <n v="0"/>
    <n v="0"/>
    <n v="0"/>
    <n v="0"/>
    <n v="0"/>
    <n v="0"/>
    <n v="0"/>
    <n v="0"/>
    <n v="0"/>
  </r>
  <r>
    <x v="270"/>
    <s v="주식회사 창"/>
    <s v="546483"/>
    <s v="대구/경북고객본부"/>
    <s v="546508"/>
    <s v="경북동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150"/>
    <n v="100"/>
    <n v="0"/>
    <n v="0"/>
    <n v="0"/>
    <n v="0"/>
    <n v="0"/>
    <n v="0"/>
    <n v="0"/>
    <n v="50"/>
    <n v="0"/>
  </r>
  <r>
    <x v="270"/>
    <s v="주식회사 창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270"/>
    <s v="주식회사 창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33860"/>
    <n v="34379"/>
    <n v="38207"/>
    <n v="41760"/>
    <n v="42855"/>
    <n v="43181"/>
    <n v="37808"/>
    <n v="36435"/>
    <n v="40316"/>
    <n v="40937"/>
    <n v="39036"/>
    <n v="41342"/>
  </r>
  <r>
    <x v="270"/>
    <s v="주식회사 창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270"/>
    <s v="주식회사 창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1600"/>
    <n v="21600"/>
    <n v="21600"/>
    <n v="21600"/>
    <n v="21600"/>
    <n v="21600"/>
    <n v="21600"/>
    <n v="21600"/>
    <n v="21600"/>
    <n v="21600"/>
    <n v="21600"/>
    <n v="21600"/>
  </r>
  <r>
    <x v="270"/>
    <s v="주식회사 창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680"/>
    <n v="4680"/>
    <n v="4680"/>
    <n v="4680"/>
    <n v="4680"/>
    <n v="4680"/>
    <n v="4680"/>
    <n v="4680"/>
    <n v="4680"/>
    <n v="4680"/>
    <n v="4680"/>
    <n v="4680"/>
  </r>
  <r>
    <x v="270"/>
    <s v="주식회사 창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37"/>
    <n v="239"/>
    <n v="35"/>
    <n v="69"/>
    <n v="103"/>
    <n v="1259"/>
    <n v="1599"/>
    <n v="1157"/>
    <n v="953"/>
    <n v="817"/>
    <n v="715"/>
    <n v="511"/>
  </r>
  <r>
    <x v="270"/>
    <s v="주식회사 창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70"/>
    <s v="주식회사 창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1500"/>
    <n v="31500"/>
    <n v="31500"/>
    <n v="31500"/>
    <n v="31500"/>
    <n v="31500"/>
    <n v="31500"/>
    <n v="31500"/>
    <n v="31500"/>
    <n v="31500"/>
    <n v="31500"/>
    <n v="31500"/>
  </r>
  <r>
    <x v="270"/>
    <s v="주식회사 창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40000"/>
    <n v="40000"/>
    <n v="40000"/>
    <n v="40000"/>
    <n v="40000"/>
    <n v="40000"/>
    <n v="40000"/>
    <n v="40000"/>
    <n v="40000"/>
    <n v="40000"/>
    <n v="39334"/>
    <n v="40000"/>
  </r>
  <r>
    <x v="270"/>
    <s v="주식회사 창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270"/>
    <s v="주식회사 창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500"/>
    <n v="2500"/>
    <n v="2500"/>
    <n v="2500"/>
    <n v="2500"/>
    <n v="2500"/>
    <n v="2500"/>
    <n v="2500"/>
    <n v="2500"/>
    <n v="2500"/>
    <n v="2500"/>
    <n v="2500"/>
  </r>
  <r>
    <x v="270"/>
    <s v="주식회사 창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270"/>
    <s v="주식회사 창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926"/>
    <s v="전국대표번호접속수익"/>
    <x v="2"/>
    <s v="N"/>
    <s v="Y"/>
    <m/>
    <n v="1776.5160000000001"/>
    <n v="2002.604"/>
    <n v="602.25699999999995"/>
    <n v="545.44899999999996"/>
    <n v="1045.1389999999999"/>
    <n v="1079.56"/>
    <n v="1603.296"/>
    <n v="837.51700000000005"/>
    <n v="1488.03"/>
    <n v="1288.0139999999999"/>
    <n v="1049.7380000000001"/>
    <n v="1336.2049999999999"/>
  </r>
  <r>
    <x v="271"/>
    <s v="주식회사 청안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271"/>
    <s v="주식회사 청안"/>
    <s v="546483"/>
    <s v="대구/경북고객본부"/>
    <s v="546511"/>
    <s v="경북서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108000"/>
    <n v="108000"/>
    <n v="108000"/>
    <n v="108000"/>
    <n v="108000"/>
    <n v="108000"/>
    <n v="108000"/>
    <n v="108000"/>
    <n v="108000"/>
    <n v="108000"/>
    <n v="39600"/>
    <n v="0"/>
  </r>
  <r>
    <x v="271"/>
    <s v="주식회사 청안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1164"/>
    <s v="GTV Biz 단말사용료"/>
    <x v="0"/>
    <s v="N"/>
    <s v="Y"/>
    <m/>
    <n v="3000"/>
    <n v="3000"/>
    <n v="3000"/>
    <n v="3000"/>
    <n v="3000"/>
    <n v="3000"/>
    <n v="3000"/>
    <n v="3000"/>
    <n v="3000"/>
    <n v="3000"/>
    <n v="1100"/>
    <n v="0"/>
  </r>
  <r>
    <x v="271"/>
    <s v="주식회사 청안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4"/>
    <s v="GTV 라이트 비즈"/>
    <x v="1"/>
    <s v="N"/>
    <s v="Y"/>
    <m/>
    <n v="11114"/>
    <n v="11114"/>
    <n v="11114"/>
    <n v="11114"/>
    <n v="11114"/>
    <n v="11114"/>
    <n v="11238"/>
    <n v="0"/>
    <n v="0"/>
    <n v="0"/>
    <n v="0"/>
    <n v="0"/>
  </r>
  <r>
    <x v="271"/>
    <s v="주식회사 청안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4"/>
    <s v="GTV 라이트 비즈"/>
    <x v="0"/>
    <s v="N"/>
    <s v="Y"/>
    <m/>
    <n v="267360"/>
    <n v="267360"/>
    <n v="267360"/>
    <n v="267360"/>
    <n v="267360"/>
    <n v="267360"/>
    <n v="267360"/>
    <n v="267360"/>
    <n v="267360"/>
    <n v="267360"/>
    <n v="98032"/>
    <n v="0"/>
  </r>
  <r>
    <x v="271"/>
    <s v="주식회사 청안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10145"/>
    <s v="소호부가팩"/>
    <x v="0"/>
    <s v="N"/>
    <s v="Y"/>
    <m/>
    <n v="3300"/>
    <n v="3300"/>
    <n v="3300"/>
    <n v="3300"/>
    <n v="3300"/>
    <n v="3300"/>
    <n v="3300"/>
    <n v="3300"/>
    <n v="3300"/>
    <n v="3300"/>
    <n v="3300"/>
    <n v="3300"/>
  </r>
  <r>
    <x v="271"/>
    <s v="주식회사 청안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10117"/>
    <n v="5973"/>
    <n v="8845"/>
    <n v="8169"/>
    <n v="12362"/>
    <n v="10236"/>
    <n v="8651"/>
    <n v="5959"/>
    <n v="7389"/>
    <n v="7097"/>
    <n v="6899"/>
    <n v="8193"/>
  </r>
  <r>
    <x v="271"/>
    <s v="주식회사 청안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71"/>
    <s v="주식회사 청안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6500"/>
    <n v="16500"/>
    <n v="16500"/>
    <n v="16500"/>
    <n v="16500"/>
    <n v="16500"/>
    <n v="16500"/>
    <n v="16500"/>
    <n v="16500"/>
    <n v="16500"/>
    <n v="20682"/>
    <n v="23100"/>
  </r>
  <r>
    <x v="271"/>
    <s v="주식회사 청안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3090"/>
    <n v="3090"/>
    <n v="3090"/>
    <n v="3090"/>
    <n v="3090"/>
    <n v="3090"/>
    <n v="3030"/>
    <n v="0"/>
    <n v="0"/>
    <n v="0"/>
    <n v="0"/>
    <n v="0"/>
  </r>
  <r>
    <x v="271"/>
    <s v="주식회사 청안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25000"/>
    <n v="125000"/>
    <n v="125000"/>
    <n v="125000"/>
    <n v="125000"/>
    <n v="125000"/>
    <n v="125000"/>
    <n v="125000"/>
    <n v="125000"/>
    <n v="125000"/>
    <n v="45835"/>
    <n v="0"/>
  </r>
  <r>
    <x v="272"/>
    <s v="주식회사 코코파"/>
    <s v="546517"/>
    <s v="대구/경북법인고객본부"/>
    <s v="546517"/>
    <s v="(자체)대구/경북법인고객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14091"/>
    <n v="14000"/>
    <n v="14000"/>
    <n v="14000"/>
    <n v="14104"/>
    <n v="14039"/>
    <n v="14026"/>
    <n v="14000"/>
    <n v="14104"/>
    <n v="14000"/>
    <n v="14208"/>
    <n v="15079"/>
  </r>
  <r>
    <x v="272"/>
    <s v="주식회사 코코파"/>
    <s v="540349"/>
    <s v="서비스Product본부"/>
    <s v="540379"/>
    <s v="기업고객컨설팅센터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508.27300000000002"/>
    <n v="1015.1559999999999"/>
    <n v="0"/>
    <n v="0"/>
    <n v="0"/>
    <n v="1575.7850000000001"/>
    <n v="0"/>
    <n v="713.38099999999997"/>
    <n v="0"/>
    <n v="0"/>
  </r>
  <r>
    <x v="272"/>
    <s v="주식회사 코코파"/>
    <s v="540349"/>
    <s v="서비스Product본부"/>
    <s v="540379"/>
    <s v="기업고객컨설팅센터"/>
    <s v="KE00000"/>
    <s v="B2B"/>
    <s v="KEA0000"/>
    <s v="Enterprise IT"/>
    <s v="KEB2000"/>
    <x v="3"/>
    <s v="KEB2K01"/>
    <s v="전국대표번호발신자과금"/>
    <s v="BM00926"/>
    <s v="전국대표번호접속수익"/>
    <x v="2"/>
    <s v="N"/>
    <s v="Y"/>
    <m/>
    <n v="45.164999999999999"/>
    <n v="15.057"/>
    <n v="15.055999999999999"/>
    <n v="0"/>
    <n v="0"/>
    <n v="30.41"/>
    <n v="15.566000000000001"/>
    <n v="0"/>
    <n v="0"/>
    <n v="0"/>
    <n v="0"/>
    <n v="0"/>
  </r>
  <r>
    <x v="273"/>
    <s v="주식회사 타임리"/>
    <s v="540260"/>
    <s v="AX사업본부"/>
    <s v="540280"/>
    <s v="Cloud사업담당"/>
    <s v="IT00000"/>
    <s v="IT"/>
    <s v="IT10000"/>
    <s v="MSP"/>
    <s v="IT13000"/>
    <x v="31"/>
    <s v="KEA6K04"/>
    <s v="MS Cloud"/>
    <s v="BM10433"/>
    <s v="Azure"/>
    <x v="0"/>
    <s v="Y"/>
    <s v="Y"/>
    <m/>
    <n v="0"/>
    <n v="0"/>
    <n v="0"/>
    <n v="0"/>
    <n v="0"/>
    <n v="0"/>
    <n v="0"/>
    <n v="0"/>
    <n v="2216178"/>
    <n v="1941853"/>
    <n v="0"/>
    <n v="0"/>
  </r>
  <r>
    <x v="273"/>
    <s v="주식회사 타임리"/>
    <s v="545834"/>
    <s v="강북/강원법인고객본부"/>
    <s v="545835"/>
    <s v="컨설팅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14000"/>
    <n v="14000"/>
    <n v="14000"/>
    <n v="14000"/>
    <n v="14000"/>
    <n v="14000"/>
    <n v="14000"/>
    <n v="14000"/>
    <n v="14000"/>
    <n v="14000"/>
    <n v="14000"/>
    <n v="14000"/>
  </r>
  <r>
    <x v="273"/>
    <s v="주식회사 타임리"/>
    <s v="546483"/>
    <s v="대구/경북고객본부"/>
    <s v="546505"/>
    <s v="동대구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5650"/>
    <n v="5650"/>
    <n v="5650"/>
    <n v="10440"/>
    <n v="8509"/>
    <n v="5888"/>
    <n v="8392"/>
    <n v="5650"/>
    <n v="21976"/>
    <n v="10988"/>
    <n v="15344"/>
    <n v="21046"/>
  </r>
  <r>
    <x v="274"/>
    <s v="주식회사 티에스피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48852"/>
    <n v="48852"/>
    <n v="48852"/>
    <n v="48852"/>
    <n v="48852"/>
    <n v="48852"/>
    <n v="48852"/>
    <n v="48852"/>
    <n v="29628"/>
    <n v="-23256"/>
    <n v="0"/>
    <n v="0"/>
  </r>
  <r>
    <x v="274"/>
    <s v="주식회사 티에스피"/>
    <s v="546483"/>
    <s v="대구/경북고객본부"/>
    <s v="546514"/>
    <s v="경북북부지사"/>
    <s v="TC00000"/>
    <s v="B2C"/>
    <s v="MB10000"/>
    <s v="무선"/>
    <s v="MB11000"/>
    <x v="13"/>
    <s v="MB11K12"/>
    <s v="3G 기타부가"/>
    <s v="BM00780"/>
    <s v="3G 기타부가"/>
    <x v="0"/>
    <s v="N"/>
    <s v="Y"/>
    <m/>
    <n v="920"/>
    <n v="920"/>
    <n v="920"/>
    <n v="0"/>
    <n v="920"/>
    <n v="0"/>
    <n v="920"/>
    <n v="920"/>
    <n v="920"/>
    <n v="675"/>
    <n v="0"/>
    <n v="0"/>
  </r>
  <r>
    <x v="274"/>
    <s v="주식회사 티에스피"/>
    <s v="546483"/>
    <s v="대구/경북고객본부"/>
    <s v="546514"/>
    <s v="경북북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80000"/>
    <n v="80000"/>
    <n v="80000"/>
    <n v="80000"/>
    <n v="80000"/>
    <n v="80000"/>
    <n v="80000"/>
    <n v="80000"/>
    <n v="80000"/>
    <n v="80000"/>
    <n v="80000"/>
    <n v="80000"/>
  </r>
  <r>
    <x v="274"/>
    <s v="주식회사 티에스피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1"/>
    <s v="Y"/>
    <s v="Y"/>
    <m/>
    <n v="647"/>
    <n v="647"/>
    <n v="647"/>
    <n v="647"/>
    <n v="647"/>
    <n v="647"/>
    <n v="647"/>
    <n v="647"/>
    <n v="647"/>
    <n v="647"/>
    <n v="647"/>
    <n v="647"/>
  </r>
  <r>
    <x v="274"/>
    <s v="주식회사 티에스피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0"/>
    <s v="Y"/>
    <s v="Y"/>
    <m/>
    <n v="3549"/>
    <n v="11000"/>
    <n v="11000"/>
    <n v="11000"/>
    <n v="11000"/>
    <n v="11000"/>
    <n v="11000"/>
    <n v="11000"/>
    <n v="8067"/>
    <n v="0"/>
    <n v="0"/>
    <n v="0"/>
  </r>
  <r>
    <x v="274"/>
    <s v="주식회사 티에스피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10192"/>
    <s v="GTV 베이직 비즈"/>
    <x v="1"/>
    <s v="N"/>
    <s v="Y"/>
    <m/>
    <n v="11132"/>
    <n v="0"/>
    <n v="0"/>
    <n v="0"/>
    <n v="0"/>
    <n v="0"/>
    <n v="0"/>
    <n v="0"/>
    <n v="0"/>
    <n v="0"/>
    <n v="0"/>
    <n v="0"/>
  </r>
  <r>
    <x v="274"/>
    <s v="주식회사 티에스피"/>
    <s v="546483"/>
    <s v="대구/경북고객본부"/>
    <s v="546514"/>
    <s v="경북북부지사"/>
    <s v="TC00000"/>
    <s v="B2C"/>
    <s v="TC50000"/>
    <s v="미디어"/>
    <s v="TC54000"/>
    <x v="6"/>
    <s v="TC54K01"/>
    <s v="GTV Biz"/>
    <s v="BM10192"/>
    <s v="GTV 베이직 비즈"/>
    <x v="0"/>
    <s v="N"/>
    <s v="Y"/>
    <m/>
    <n v="222000"/>
    <n v="222000"/>
    <n v="222000"/>
    <n v="222000"/>
    <n v="222000"/>
    <n v="222000"/>
    <n v="222000"/>
    <n v="222000"/>
    <n v="162800"/>
    <n v="0"/>
    <n v="0"/>
    <n v="0"/>
  </r>
  <r>
    <x v="274"/>
    <s v="주식회사 티에스피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1290"/>
    <n v="4000"/>
    <n v="4000"/>
    <n v="4000"/>
    <n v="4000"/>
    <n v="4000"/>
    <n v="4000"/>
    <n v="4000"/>
    <n v="4000"/>
    <n v="4000"/>
    <n v="4000"/>
    <n v="4000"/>
  </r>
  <r>
    <x v="274"/>
    <s v="주식회사 티에스피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74"/>
    <s v="주식회사 티에스피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5000"/>
    <n v="45000"/>
    <n v="45000"/>
    <n v="45000"/>
    <n v="45000"/>
    <n v="45000"/>
    <n v="45000"/>
    <n v="45000"/>
    <n v="33000"/>
    <n v="0"/>
    <n v="0"/>
    <n v="0"/>
  </r>
  <r>
    <x v="274"/>
    <s v="주식회사 티에스피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1341"/>
    <n v="735"/>
    <n v="735"/>
    <n v="735"/>
    <n v="735"/>
    <n v="735"/>
    <n v="735"/>
    <n v="735"/>
    <n v="735"/>
    <n v="735"/>
    <n v="745"/>
    <n v="0"/>
  </r>
  <r>
    <x v="274"/>
    <s v="주식회사 티에스피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65000"/>
    <n v="65000"/>
    <n v="65000"/>
    <n v="65000"/>
    <n v="65000"/>
    <n v="65000"/>
    <n v="65000"/>
    <n v="65000"/>
    <n v="47667"/>
    <n v="0"/>
    <n v="0"/>
    <n v="0"/>
  </r>
  <r>
    <x v="274"/>
    <s v="주식회사 티에스피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1818"/>
    <n v="0"/>
    <n v="0"/>
    <n v="0"/>
    <n v="0"/>
    <n v="0"/>
    <n v="0"/>
    <n v="0"/>
    <n v="0"/>
    <n v="0"/>
    <n v="0"/>
    <n v="0"/>
  </r>
  <r>
    <x v="274"/>
    <s v="주식회사 티에스피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856"/>
    <n v="856"/>
    <n v="856"/>
    <n v="856"/>
    <n v="856"/>
    <n v="856"/>
    <n v="856"/>
    <n v="856"/>
    <n v="856"/>
    <n v="856"/>
    <n v="856"/>
    <n v="856"/>
  </r>
  <r>
    <x v="274"/>
    <s v="주식회사 티에스피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75000"/>
    <n v="75000"/>
    <n v="75000"/>
    <n v="75000"/>
    <n v="75000"/>
    <n v="75000"/>
    <n v="75000"/>
    <n v="75000"/>
    <n v="54999"/>
    <n v="0"/>
    <n v="0"/>
    <n v="0"/>
  </r>
  <r>
    <x v="274"/>
    <s v="주식회사 티에스피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8064"/>
    <n v="25000"/>
    <n v="25000"/>
    <n v="25000"/>
    <n v="25000"/>
    <n v="25000"/>
    <n v="25000"/>
    <n v="25000"/>
    <n v="18333"/>
    <n v="0"/>
    <n v="0"/>
    <n v="0"/>
  </r>
  <r>
    <x v="274"/>
    <s v="주식회사 티에스피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1957"/>
    <n v="0"/>
    <n v="0"/>
    <n v="0"/>
    <n v="0"/>
    <n v="0"/>
    <n v="0"/>
    <n v="0"/>
    <n v="0"/>
    <n v="0"/>
    <n v="0"/>
    <n v="0"/>
  </r>
  <r>
    <x v="274"/>
    <s v="주식회사 티에스피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60000"/>
    <n v="60000"/>
    <n v="60000"/>
    <n v="60000"/>
    <n v="60000"/>
    <n v="60000"/>
    <n v="60000"/>
    <n v="60000"/>
    <n v="44001"/>
    <n v="0"/>
    <n v="0"/>
    <n v="0"/>
  </r>
  <r>
    <x v="274"/>
    <s v="주식회사 티에스피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74"/>
    <s v="주식회사 티에스피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500"/>
    <n v="2500"/>
    <n v="2500"/>
    <n v="2500"/>
    <n v="2500"/>
    <n v="2500"/>
    <n v="2500"/>
    <n v="2500"/>
    <n v="2234"/>
    <n v="1500"/>
    <n v="1500"/>
    <n v="1500"/>
  </r>
  <r>
    <x v="274"/>
    <s v="주식회사 티에스피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323"/>
    <n v="1000"/>
    <n v="1000"/>
    <n v="1000"/>
    <n v="1000"/>
    <n v="1000"/>
    <n v="1000"/>
    <n v="1000"/>
    <n v="734"/>
    <n v="0"/>
    <n v="0"/>
    <n v="0"/>
  </r>
  <r>
    <x v="275"/>
    <s v="주식회사 티제이이엔지"/>
    <s v="546483"/>
    <s v="대구/경북고객본부"/>
    <s v="546511"/>
    <s v="경북서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144000"/>
    <n v="144000"/>
    <n v="144000"/>
    <n v="144000"/>
    <n v="144000"/>
    <n v="144000"/>
    <n v="144000"/>
    <n v="144000"/>
    <n v="144000"/>
    <n v="144000"/>
    <n v="144000"/>
    <n v="144000"/>
  </r>
  <r>
    <x v="275"/>
    <s v="주식회사 티제이이엔지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1164"/>
    <s v="GTV Biz 단말사용료"/>
    <x v="0"/>
    <s v="N"/>
    <s v="Y"/>
    <m/>
    <n v="144000"/>
    <n v="144000"/>
    <n v="144000"/>
    <n v="144000"/>
    <n v="144000"/>
    <n v="144000"/>
    <n v="144000"/>
    <n v="144000"/>
    <n v="144000"/>
    <n v="144000"/>
    <n v="144000"/>
    <n v="144000"/>
  </r>
  <r>
    <x v="275"/>
    <s v="주식회사 티제이이엔지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4"/>
    <s v="GTV 라이트 비즈"/>
    <x v="1"/>
    <s v="N"/>
    <s v="Y"/>
    <m/>
    <n v="28460"/>
    <n v="28460"/>
    <n v="28460"/>
    <n v="28460"/>
    <n v="28460"/>
    <n v="28460"/>
    <n v="28640"/>
    <n v="14230"/>
    <n v="14230"/>
    <n v="14230"/>
    <n v="14230"/>
    <n v="14230"/>
  </r>
  <r>
    <x v="275"/>
    <s v="주식회사 티제이이엔지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4"/>
    <s v="GTV 라이트 비즈"/>
    <x v="0"/>
    <s v="N"/>
    <s v="Y"/>
    <m/>
    <n v="748800"/>
    <n v="748800"/>
    <n v="748800"/>
    <n v="748800"/>
    <n v="748800"/>
    <n v="249600"/>
    <n v="0"/>
    <n v="0"/>
    <n v="0"/>
    <n v="0"/>
    <n v="0"/>
    <n v="0"/>
  </r>
  <r>
    <x v="275"/>
    <s v="주식회사 티제이이엔지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0"/>
    <n v="0"/>
    <n v="0"/>
    <n v="0"/>
    <n v="0"/>
    <n v="416004"/>
    <n v="624000"/>
    <n v="624000"/>
    <n v="624000"/>
    <n v="624000"/>
    <n v="624000"/>
    <n v="624000"/>
  </r>
  <r>
    <x v="275"/>
    <s v="주식회사 티제이이엔지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275"/>
    <s v="주식회사 티제이이엔지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30"/>
    <n v="101"/>
    <n v="0"/>
    <n v="0"/>
    <n v="0"/>
    <n v="0"/>
    <n v="0"/>
    <n v="0"/>
    <n v="0"/>
    <n v="0"/>
    <n v="0"/>
    <n v="0"/>
  </r>
  <r>
    <x v="275"/>
    <s v="주식회사 티제이이엔지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75"/>
    <s v="주식회사 티제이이엔지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6709"/>
    <n v="6709"/>
    <n v="6709"/>
    <n v="6709"/>
    <n v="6709"/>
    <n v="6709"/>
    <n v="6637"/>
    <n v="3001"/>
    <n v="3001"/>
    <n v="3001"/>
    <n v="3001"/>
    <n v="3001"/>
  </r>
  <r>
    <x v="275"/>
    <s v="주식회사 티제이이엔지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0"/>
    <n v="300000"/>
    <n v="300000"/>
    <n v="300000"/>
    <n v="300000"/>
    <n v="300000"/>
    <n v="300000"/>
    <n v="300000"/>
    <n v="300000"/>
    <n v="300000"/>
    <n v="300000"/>
    <n v="300000"/>
  </r>
  <r>
    <x v="276"/>
    <s v="주식회사 팜스포피플"/>
    <s v="545988"/>
    <s v="강남고객본부"/>
    <s v="546015"/>
    <s v="경기남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2000"/>
    <n v="2000"/>
    <n v="2000"/>
    <n v="2000"/>
    <n v="2000"/>
    <n v="2000"/>
    <n v="2000"/>
    <n v="2000"/>
    <n v="2000"/>
    <n v="1742"/>
    <n v="0"/>
    <n v="0"/>
  </r>
  <r>
    <x v="276"/>
    <s v="주식회사 팜스포피플"/>
    <s v="545988"/>
    <s v="강남고객본부"/>
    <s v="546015"/>
    <s v="경기남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276"/>
    <s v="주식회사 팜스포피플"/>
    <s v="545988"/>
    <s v="강남고객본부"/>
    <s v="546015"/>
    <s v="경기남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25000"/>
  </r>
  <r>
    <x v="276"/>
    <s v="주식회사 팜스포피플"/>
    <s v="546483"/>
    <s v="대구/경북고객본부"/>
    <s v="546508"/>
    <s v="경북동부지사"/>
    <s v="KE00000"/>
    <s v="B2B"/>
    <s v="KE20000"/>
    <s v="Enterprise CT"/>
    <s v="KE27000"/>
    <x v="1"/>
    <s v="KE28K04"/>
    <s v="Flexline"/>
    <s v="BM10282"/>
    <s v="FlexLine"/>
    <x v="0"/>
    <s v="N"/>
    <s v="Y"/>
    <m/>
    <n v="236000"/>
    <n v="236000"/>
    <n v="236000"/>
    <n v="236000"/>
    <n v="236000"/>
    <n v="236000"/>
    <n v="236000"/>
    <n v="236000"/>
    <n v="236000"/>
    <n v="236000"/>
    <n v="236000"/>
    <n v="236000"/>
  </r>
  <r>
    <x v="276"/>
    <s v="주식회사 팜스포피플"/>
    <s v="546483"/>
    <s v="대구/경북고객본부"/>
    <s v="546508"/>
    <s v="경북동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39360"/>
    <n v="39346"/>
    <n v="39311"/>
    <n v="39000"/>
    <n v="40391"/>
    <n v="39184"/>
    <n v="40195"/>
    <n v="39000"/>
    <n v="40312"/>
    <n v="39024"/>
    <n v="39000"/>
    <n v="39000"/>
  </r>
  <r>
    <x v="276"/>
    <s v="주식회사 팜스포피플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78"/>
    <n v="0"/>
    <n v="0"/>
    <n v="0"/>
    <n v="0"/>
    <n v="0"/>
    <n v="0"/>
    <n v="0"/>
  </r>
  <r>
    <x v="276"/>
    <s v="주식회사 팜스포피플"/>
    <s v="546483"/>
    <s v="대구/경북고객본부"/>
    <s v="546508"/>
    <s v="경북동부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13026"/>
    <n v="14430"/>
    <n v="13377"/>
    <n v="12714"/>
    <n v="12402"/>
    <n v="13712"/>
    <n v="13533"/>
    <n v="13299"/>
    <n v="13260"/>
    <n v="12753"/>
    <n v="13143"/>
    <n v="11817"/>
  </r>
  <r>
    <x v="276"/>
    <s v="주식회사 팜스포피플"/>
    <s v="546483"/>
    <s v="대구/경북고객본부"/>
    <s v="546508"/>
    <s v="경북동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3400"/>
    <n v="3400"/>
    <n v="3400"/>
    <n v="3400"/>
    <n v="3400"/>
    <n v="3400"/>
    <n v="3400"/>
    <n v="3400"/>
    <n v="3400"/>
    <n v="3400"/>
    <n v="3400"/>
    <n v="3400"/>
  </r>
  <r>
    <x v="276"/>
    <s v="주식회사 팜스포피플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33200"/>
    <n v="33200"/>
    <n v="33200"/>
    <n v="33200"/>
    <n v="33200"/>
    <n v="33200"/>
    <n v="33200"/>
    <n v="33200"/>
    <n v="33200"/>
    <n v="33200"/>
    <n v="33200"/>
    <n v="33200"/>
  </r>
  <r>
    <x v="276"/>
    <s v="주식회사 팜스포피플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7820"/>
    <n v="17820"/>
    <n v="17820"/>
    <n v="17820"/>
    <n v="17820"/>
    <n v="17820"/>
    <n v="17820"/>
    <n v="17820"/>
    <n v="17820"/>
    <n v="17820"/>
    <n v="17820"/>
    <n v="17820"/>
  </r>
  <r>
    <x v="276"/>
    <s v="주식회사 팜스포피플"/>
    <s v="546483"/>
    <s v="대구/경북고객본부"/>
    <s v="546508"/>
    <s v="경북동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00"/>
    <n v="2465"/>
    <n v="0"/>
    <n v="0"/>
    <n v="0"/>
    <n v="0"/>
    <n v="0"/>
    <n v="0"/>
    <n v="0"/>
    <n v="0"/>
    <n v="0"/>
    <n v="0"/>
  </r>
  <r>
    <x v="276"/>
    <s v="주식회사 팜스포피플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1"/>
    <s v="N"/>
    <s v="Y"/>
    <m/>
    <n v="0"/>
    <n v="14000"/>
    <n v="0"/>
    <n v="0"/>
    <n v="0"/>
    <n v="0"/>
    <n v="0"/>
    <n v="0"/>
    <n v="0"/>
    <n v="0"/>
    <n v="0"/>
    <n v="0"/>
  </r>
  <r>
    <x v="276"/>
    <s v="주식회사 팜스포피플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276"/>
    <s v="주식회사 팜스포피플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0"/>
    <n v="536"/>
    <n v="3000"/>
    <n v="3000"/>
    <n v="3000"/>
    <n v="3000"/>
    <n v="3000"/>
    <n v="3000"/>
    <n v="3000"/>
    <n v="3000"/>
    <n v="3000"/>
    <n v="3000"/>
  </r>
  <r>
    <x v="276"/>
    <s v="주식회사 팜스포피플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33600"/>
    <n v="33600"/>
    <n v="33600"/>
    <n v="33600"/>
    <n v="33600"/>
    <n v="33600"/>
    <n v="33600"/>
    <n v="33600"/>
    <n v="33600"/>
    <n v="33600"/>
    <n v="33600"/>
    <n v="33600"/>
  </r>
  <r>
    <x v="276"/>
    <s v="주식회사 팜스포피플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276"/>
    <s v="주식회사 팜스포피플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6"/>
    <s v="통화중대기"/>
    <x v="0"/>
    <s v="N"/>
    <s v="Y"/>
    <m/>
    <n v="500"/>
    <n v="500"/>
    <n v="500"/>
    <n v="500"/>
    <n v="500"/>
    <n v="500"/>
    <n v="500"/>
    <n v="500"/>
    <n v="500"/>
    <n v="500"/>
    <n v="500"/>
    <n v="500"/>
  </r>
  <r>
    <x v="276"/>
    <s v="주식회사 팜스포피플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375"/>
    <s v="AI전화요금제"/>
    <x v="0"/>
    <s v="N"/>
    <s v="Y"/>
    <m/>
    <n v="4999.95"/>
    <n v="4999.95"/>
    <n v="4999.95"/>
    <n v="4999.95"/>
    <n v="4999.95"/>
    <n v="4999.95"/>
    <n v="4999.95"/>
    <n v="4999.95"/>
    <n v="4999.95"/>
    <n v="4999.95"/>
    <n v="4999.95"/>
    <n v="4999.95"/>
  </r>
  <r>
    <x v="276"/>
    <s v="주식회사 팜스포피플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6626"/>
    <n v="2639"/>
    <n v="5712"/>
    <n v="5568"/>
    <n v="1971"/>
    <n v="8482"/>
    <n v="7104"/>
    <n v="783"/>
    <n v="6916"/>
    <n v="7380"/>
    <n v="6901"/>
    <n v="8627"/>
  </r>
  <r>
    <x v="276"/>
    <s v="주식회사 팜스포피플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76"/>
    <s v="주식회사 팜스포피플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76"/>
    <s v="주식회사 팜스포피플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82500"/>
    <n v="82500"/>
    <n v="82500"/>
    <n v="82500"/>
    <n v="82500"/>
    <n v="82500"/>
    <n v="82500"/>
    <n v="82500"/>
    <n v="82500"/>
    <n v="82500"/>
    <n v="82500"/>
    <n v="82500"/>
  </r>
  <r>
    <x v="276"/>
    <s v="주식회사 팜스포피플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0"/>
    <n v="0"/>
    <n v="0"/>
    <n v="0"/>
    <n v="0"/>
    <n v="0"/>
    <n v="0"/>
    <n v="0"/>
    <n v="0"/>
    <n v="0"/>
    <n v="0"/>
    <n v="0"/>
  </r>
  <r>
    <x v="276"/>
    <s v="주식회사 팜스포피플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0"/>
    <n v="5357"/>
    <n v="30000"/>
    <n v="30000"/>
    <n v="30000"/>
    <n v="30000"/>
    <n v="30000"/>
    <n v="30000"/>
    <n v="30000"/>
    <n v="30000"/>
    <n v="30000"/>
    <n v="30000"/>
  </r>
  <r>
    <x v="276"/>
    <s v="주식회사 팜스포피플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0536"/>
    <n v="0"/>
    <n v="0"/>
    <n v="0"/>
    <n v="0"/>
    <n v="0"/>
    <n v="0"/>
    <n v="0"/>
    <n v="0"/>
    <n v="0"/>
    <n v="0"/>
  </r>
  <r>
    <x v="276"/>
    <s v="주식회사 팜스포피플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73950"/>
    <n v="73950"/>
    <n v="73950"/>
    <n v="73950"/>
    <n v="73950"/>
    <n v="73950"/>
    <n v="73950"/>
    <n v="73950"/>
    <n v="73950"/>
    <n v="73950"/>
    <n v="73950"/>
    <n v="73950"/>
  </r>
  <r>
    <x v="276"/>
    <s v="주식회사 팜스포피플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4"/>
    <s v="인터넷 슬림 스페셜"/>
    <x v="0"/>
    <s v="N"/>
    <s v="Y"/>
    <m/>
    <n v="30600"/>
    <n v="30600"/>
    <n v="30600"/>
    <n v="30600"/>
    <n v="30600"/>
    <n v="30600"/>
    <n v="30600"/>
    <n v="30600"/>
    <n v="30600"/>
    <n v="30600"/>
    <n v="30600"/>
    <n v="30600"/>
  </r>
  <r>
    <x v="276"/>
    <s v="주식회사 팜스포피플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76"/>
    <s v="주식회사 팜스포피플"/>
    <s v="546483"/>
    <s v="대구/경북고객본부"/>
    <s v="546514"/>
    <s v="경북북부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12860"/>
    <n v="13106"/>
    <n v="12149"/>
    <n v="13454"/>
    <n v="13121"/>
    <n v="13918"/>
    <n v="14774"/>
    <n v="12903"/>
    <n v="13382"/>
    <n v="12352"/>
    <n v="12454"/>
    <n v="11975"/>
  </r>
  <r>
    <x v="276"/>
    <s v="주식회사 팜스포피플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5101"/>
    <n v="5000"/>
    <n v="5000"/>
    <n v="5000"/>
    <n v="5000"/>
    <n v="5000"/>
    <n v="5000"/>
    <n v="5000"/>
    <n v="5000"/>
    <n v="5000"/>
    <n v="5000"/>
    <n v="5000"/>
  </r>
  <r>
    <x v="276"/>
    <s v="주식회사 팜스포피플"/>
    <s v="546483"/>
    <s v="대구/경북고객본부"/>
    <s v="546511"/>
    <s v="경북서부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13135"/>
    <n v="14208"/>
    <n v="13193"/>
    <n v="13686"/>
    <n v="13121"/>
    <n v="13846"/>
    <n v="13164"/>
    <n v="14817"/>
    <n v="13280"/>
    <n v="12584"/>
    <n v="13324"/>
    <n v="11700"/>
  </r>
  <r>
    <x v="276"/>
    <s v="주식회사 팜스포피플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980"/>
    <n v="1980"/>
    <n v="1980"/>
    <n v="1980"/>
    <n v="1980"/>
    <n v="1980"/>
    <n v="1980"/>
    <n v="1980"/>
    <n v="1980"/>
    <n v="1980"/>
    <n v="1980"/>
    <n v="1980"/>
  </r>
  <r>
    <x v="276"/>
    <s v="주식회사 팜스포피플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76"/>
    <s v="주식회사 팜스포피플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276"/>
    <s v="주식회사 팜스포피플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500"/>
    <n v="51000"/>
    <n v="25500"/>
    <n v="25500"/>
    <n v="25500"/>
    <n v="25500"/>
    <n v="25500"/>
    <n v="25500"/>
    <n v="25500"/>
    <n v="25500"/>
    <n v="25500"/>
    <n v="25500"/>
  </r>
  <r>
    <x v="276"/>
    <s v="주식회사 팜스포피플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0"/>
    <n v="20000"/>
    <n v="0"/>
    <n v="0"/>
    <n v="0"/>
    <n v="0"/>
    <n v="0"/>
    <n v="0"/>
    <n v="0"/>
    <n v="0"/>
    <n v="0"/>
    <n v="0"/>
  </r>
  <r>
    <x v="276"/>
    <s v="주식회사 팜스포피플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5500"/>
    <n v="25500"/>
    <n v="25500"/>
    <n v="25500"/>
    <n v="25500"/>
    <n v="25500"/>
    <n v="25500"/>
    <n v="25500"/>
    <n v="25500"/>
    <n v="25500"/>
    <n v="25500"/>
    <n v="25500"/>
  </r>
  <r>
    <x v="276"/>
    <s v="주식회사 팜스포피플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76"/>
    <s v="주식회사 팜스포피플"/>
    <s v="546483"/>
    <s v="대구/경북고객본부"/>
    <s v="546505"/>
    <s v="동대구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37700"/>
    <n v="37700"/>
    <n v="37700"/>
    <n v="37700"/>
    <n v="38033"/>
    <n v="37758"/>
    <n v="38077"/>
    <n v="37700"/>
    <n v="37729"/>
    <n v="37700"/>
    <n v="37749"/>
    <n v="37798"/>
  </r>
  <r>
    <x v="276"/>
    <s v="주식회사 팜스포피플"/>
    <s v="546483"/>
    <s v="대구/경북고객본부"/>
    <s v="546505"/>
    <s v="동대구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980"/>
    <n v="1980"/>
    <n v="1980"/>
    <n v="1980"/>
    <n v="1980"/>
    <n v="1980"/>
    <n v="1980"/>
    <n v="1980"/>
    <n v="1980"/>
    <n v="1980"/>
    <n v="1980"/>
    <n v="1980"/>
  </r>
  <r>
    <x v="276"/>
    <s v="주식회사 팜스포피플"/>
    <s v="546483"/>
    <s v="대구/경북고객본부"/>
    <s v="546505"/>
    <s v="동대구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276"/>
    <s v="주식회사 팜스포피플"/>
    <s v="546483"/>
    <s v="대구/경북고객본부"/>
    <s v="546505"/>
    <s v="동대구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76"/>
    <s v="주식회사 팜스포피플"/>
    <s v="546483"/>
    <s v="대구/경북고객본부"/>
    <s v="546505"/>
    <s v="동대구지사"/>
    <s v="TC00000"/>
    <s v="B2C"/>
    <s v="FC10000"/>
    <s v="유선통화"/>
    <s v="FC11000"/>
    <x v="8"/>
    <s v="FC11K02"/>
    <s v="시내전화부가"/>
    <s v="BM00106"/>
    <s v="통화중대기"/>
    <x v="0"/>
    <s v="N"/>
    <s v="Y"/>
    <m/>
    <n v="500"/>
    <n v="500"/>
    <n v="500"/>
    <n v="500"/>
    <n v="500"/>
    <n v="500"/>
    <n v="500"/>
    <n v="500"/>
    <n v="500"/>
    <n v="500"/>
    <n v="500"/>
    <n v="500"/>
  </r>
  <r>
    <x v="276"/>
    <s v="주식회사 팜스포피플"/>
    <s v="546483"/>
    <s v="대구/경북고객본부"/>
    <s v="546505"/>
    <s v="동대구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76"/>
    <s v="주식회사 팜스포피플"/>
    <s v="546483"/>
    <s v="대구/경북고객본부"/>
    <s v="546505"/>
    <s v="동대구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276"/>
    <s v="주식회사 팜스포피플"/>
    <s v="546483"/>
    <s v="대구/경북고객본부"/>
    <s v="546502"/>
    <s v="서대구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500"/>
    <n v="0"/>
    <n v="25500"/>
    <n v="25500"/>
    <n v="25500"/>
    <n v="25500"/>
    <n v="25500"/>
    <n v="25500"/>
    <n v="25500"/>
    <n v="25500"/>
    <n v="25500"/>
    <n v="25500"/>
  </r>
  <r>
    <x v="276"/>
    <s v="주식회사 팜스포피플"/>
    <s v="546483"/>
    <s v="대구/경북고객본부"/>
    <s v="546502"/>
    <s v="서대구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0"/>
    <n v="20000"/>
    <n v="20000"/>
    <n v="20000"/>
    <n v="20000"/>
    <n v="20000"/>
    <n v="20000"/>
    <n v="20000"/>
    <n v="20000"/>
    <n v="20000"/>
    <n v="20000"/>
  </r>
  <r>
    <x v="276"/>
    <s v="주식회사 팜스포피플"/>
    <s v="546483"/>
    <s v="대구/경북고객본부"/>
    <s v="546502"/>
    <s v="서대구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76"/>
    <s v="주식회사 팜스포피플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76"/>
    <s v="주식회사 팜스포피플"/>
    <s v="546148"/>
    <s v="서부고객본부"/>
    <s v="546173"/>
    <s v="강서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52000"/>
    <n v="52000"/>
    <n v="52000"/>
    <n v="52000"/>
    <n v="52068"/>
    <n v="52043"/>
    <n v="52029"/>
    <n v="52000"/>
    <n v="52058"/>
    <n v="52000"/>
    <n v="52000"/>
    <n v="52000"/>
  </r>
  <r>
    <x v="276"/>
    <s v="주식회사 팜스포피플"/>
    <s v="546148"/>
    <s v="서부고객본부"/>
    <s v="546183"/>
    <s v="경기서부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13000"/>
    <n v="13000"/>
    <n v="13000"/>
    <n v="13000"/>
    <n v="13000"/>
    <n v="13000"/>
    <n v="13049"/>
    <n v="13000"/>
    <n v="13000"/>
    <n v="13000"/>
    <n v="13000"/>
    <n v="13049"/>
  </r>
  <r>
    <x v="276"/>
    <s v="주식회사 팜스포피플"/>
    <s v="546148"/>
    <s v="서부고객본부"/>
    <s v="546183"/>
    <s v="경기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276"/>
    <s v="주식회사 팜스포피플"/>
    <s v="546148"/>
    <s v="서부고객본부"/>
    <s v="546183"/>
    <s v="경기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76"/>
    <s v="주식회사 팜스포피플"/>
    <s v="546148"/>
    <s v="서부고객본부"/>
    <s v="546183"/>
    <s v="경기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276"/>
    <s v="주식회사 팜스포피플"/>
    <s v="546148"/>
    <s v="서부고객본부"/>
    <s v="546183"/>
    <s v="경기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5500"/>
    <n v="25500"/>
    <n v="25500"/>
    <n v="25500"/>
    <n v="25500"/>
    <n v="25500"/>
    <n v="25500"/>
    <n v="25500"/>
    <n v="25500"/>
    <n v="25500"/>
    <n v="25500"/>
    <n v="25500"/>
  </r>
  <r>
    <x v="276"/>
    <s v="주식회사 팜스포피플"/>
    <s v="540026"/>
    <s v="영업·채널본부"/>
    <s v="540033"/>
    <s v="디지털채널담당"/>
    <s v="TC00000"/>
    <s v="B2C"/>
    <s v="TC60000"/>
    <s v="Customer Incubation"/>
    <s v="KEB4000"/>
    <x v="4"/>
    <s v="KEB4K09"/>
    <s v="AI 통화비서"/>
    <s v="BM10364"/>
    <s v="AI 통화비서"/>
    <x v="0"/>
    <s v="N"/>
    <s v="Y"/>
    <m/>
    <n v="3760.05"/>
    <n v="3760.05"/>
    <n v="3760.05"/>
    <n v="3760.05"/>
    <n v="3760.05"/>
    <n v="3760.05"/>
    <n v="3760.05"/>
    <n v="3760.05"/>
    <n v="3760.05"/>
    <n v="3760.05"/>
    <n v="3760.05"/>
    <n v="3760.05"/>
  </r>
  <r>
    <x v="276"/>
    <s v="주식회사 팜스포피플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10353"/>
    <s v="통화매니저_AI통화비서"/>
    <x v="0"/>
    <s v="N"/>
    <s v="Y"/>
    <m/>
    <n v="0"/>
    <n v="0"/>
    <n v="0"/>
    <n v="0"/>
    <n v="0"/>
    <n v="0"/>
    <n v="0"/>
    <n v="0"/>
    <n v="0"/>
    <n v="0"/>
    <n v="0"/>
    <n v="0"/>
  </r>
  <r>
    <x v="276"/>
    <s v="주식회사 팜스포피플"/>
    <s v="546624"/>
    <s v="전남/전북고객본부"/>
    <s v="546646"/>
    <s v="광주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0"/>
    <n v="13000"/>
    <n v="13000"/>
    <n v="13000"/>
    <n v="13000"/>
    <n v="0"/>
    <n v="0"/>
    <n v="0"/>
    <n v="0"/>
    <n v="0"/>
    <n v="0"/>
    <n v="0"/>
  </r>
  <r>
    <x v="276"/>
    <s v="주식회사 팜스포피플"/>
    <s v="546624"/>
    <s v="전남/전북고객본부"/>
    <s v="546649"/>
    <s v="순천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76"/>
    <s v="주식회사 팜스포피플"/>
    <s v="546624"/>
    <s v="전남/전북고객본부"/>
    <s v="546649"/>
    <s v="순천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38584"/>
    <n v="27150"/>
    <n v="26396"/>
    <n v="27121"/>
    <n v="26585"/>
    <n v="39498"/>
    <n v="40629"/>
    <n v="40759"/>
    <n v="42282"/>
    <n v="41194"/>
    <n v="39904"/>
    <n v="37772"/>
  </r>
  <r>
    <x v="276"/>
    <s v="주식회사 팜스포피플"/>
    <s v="546624"/>
    <s v="전남/전북고객본부"/>
    <s v="546649"/>
    <s v="순천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76"/>
    <s v="주식회사 팜스포피플"/>
    <s v="546624"/>
    <s v="전남/전북고객본부"/>
    <s v="546649"/>
    <s v="순천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276"/>
    <s v="주식회사 팜스포피플"/>
    <s v="546624"/>
    <s v="전남/전북고객본부"/>
    <s v="546649"/>
    <s v="순천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277"/>
    <s v="주식회사 퍼센트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3800"/>
    <n v="3800"/>
    <n v="3800"/>
    <n v="3420"/>
    <n v="0"/>
    <n v="0"/>
    <n v="0"/>
    <n v="0"/>
    <n v="0"/>
    <n v="0"/>
    <n v="0"/>
    <n v="0"/>
  </r>
  <r>
    <x v="277"/>
    <s v="주식회사 퍼센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0"/>
    <n v="0"/>
    <n v="0"/>
    <n v="267"/>
    <n v="4000"/>
    <n v="4000"/>
    <n v="4000"/>
    <n v="4000"/>
    <n v="4000"/>
    <n v="4000"/>
    <n v="4000"/>
    <n v="4000"/>
  </r>
  <r>
    <x v="277"/>
    <s v="주식회사 퍼센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12014"/>
    <n v="0"/>
    <n v="0"/>
    <n v="0"/>
    <n v="0"/>
    <n v="0"/>
    <n v="0"/>
    <n v="0"/>
    <n v="0"/>
  </r>
  <r>
    <x v="277"/>
    <s v="주식회사 퍼센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43"/>
    <n v="404"/>
    <n v="1230"/>
    <n v="406"/>
    <n v="445"/>
    <n v="449"/>
    <n v="115"/>
    <n v="232"/>
    <n v="246"/>
  </r>
  <r>
    <x v="277"/>
    <s v="주식회사 퍼센트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Y"/>
    <s v="Y"/>
    <m/>
    <n v="0"/>
    <n v="0"/>
    <n v="0"/>
    <n v="200"/>
    <n v="2000"/>
    <n v="2000"/>
    <n v="2000"/>
    <n v="2000"/>
    <n v="2000"/>
    <n v="2000"/>
    <n v="2000"/>
    <n v="2000"/>
  </r>
  <r>
    <x v="277"/>
    <s v="주식회사 퍼센트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375"/>
    <s v="AI전화요금제"/>
    <x v="0"/>
    <s v="N"/>
    <s v="Y"/>
    <m/>
    <n v="5000"/>
    <n v="5000"/>
    <n v="5000"/>
    <n v="4500"/>
    <n v="0"/>
    <n v="0"/>
    <n v="0"/>
    <n v="0"/>
    <n v="0"/>
    <n v="0"/>
    <n v="0"/>
    <n v="0"/>
  </r>
  <r>
    <x v="277"/>
    <s v="주식회사 퍼센트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0"/>
    <n v="0"/>
    <n v="0"/>
    <n v="0"/>
    <n v="216"/>
    <n v="174"/>
    <n v="43"/>
    <n v="58"/>
    <n v="174"/>
    <n v="42"/>
    <n v="29"/>
    <n v="287"/>
  </r>
  <r>
    <x v="277"/>
    <s v="주식회사 퍼센트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7700"/>
    <n v="7700"/>
    <n v="7700"/>
  </r>
  <r>
    <x v="277"/>
    <s v="주식회사 퍼센트"/>
    <s v="540026"/>
    <s v="영업·채널본부"/>
    <s v="540033"/>
    <s v="디지털채널담당"/>
    <s v="TC00000"/>
    <s v="B2C"/>
    <s v="TC60000"/>
    <s v="Customer Incubation"/>
    <s v="KEB4000"/>
    <x v="4"/>
    <s v="KEB4K09"/>
    <s v="AI 통화비서"/>
    <s v="BM10364"/>
    <s v="AI 통화비서"/>
    <x v="0"/>
    <s v="N"/>
    <s v="Y"/>
    <m/>
    <n v="3948"/>
    <n v="3948"/>
    <n v="3948"/>
    <n v="3553"/>
    <n v="0"/>
    <n v="0"/>
    <n v="0"/>
    <n v="0"/>
    <n v="0"/>
    <n v="0"/>
    <n v="0"/>
    <n v="0"/>
  </r>
  <r>
    <x v="278"/>
    <s v="주식회사 포유산업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6781"/>
    <n v="9635"/>
    <n v="6468"/>
    <n v="6318"/>
    <n v="6523"/>
    <n v="5502"/>
    <n v="5947"/>
    <n v="5920"/>
    <n v="6087"/>
    <n v="7288"/>
    <n v="7972"/>
    <n v="8161"/>
  </r>
  <r>
    <x v="278"/>
    <s v="주식회사 포유산업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680"/>
    <n v="4680"/>
    <n v="4680"/>
    <n v="4680"/>
    <n v="4680"/>
    <n v="4680"/>
    <n v="4680"/>
    <n v="4680"/>
    <n v="4680"/>
    <n v="4680"/>
    <n v="4680"/>
    <n v="4680"/>
  </r>
  <r>
    <x v="278"/>
    <s v="주식회사 포유산업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88"/>
    <n v="39"/>
    <n v="0"/>
    <n v="234"/>
    <n v="39"/>
    <n v="39"/>
    <n v="117"/>
    <n v="273"/>
    <n v="312"/>
    <n v="156"/>
    <n v="273"/>
    <n v="156"/>
  </r>
  <r>
    <x v="278"/>
    <s v="주식회사 포유산업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0"/>
    <n v="0"/>
    <n v="377"/>
    <n v="0"/>
    <n v="0"/>
    <n v="43"/>
    <n v="58"/>
    <n v="58"/>
  </r>
  <r>
    <x v="278"/>
    <s v="주식회사 포유산업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0"/>
    <n v="0"/>
    <n v="0"/>
    <n v="0"/>
    <n v="0"/>
    <n v="39"/>
    <n v="0"/>
    <n v="0"/>
  </r>
  <r>
    <x v="278"/>
    <s v="주식회사 포유산업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1500"/>
    <n v="31500"/>
    <n v="31500"/>
    <n v="31500"/>
    <n v="31500"/>
    <n v="31500"/>
    <n v="31500"/>
    <n v="31500"/>
    <n v="31500"/>
    <n v="31500"/>
    <n v="31500"/>
    <n v="31500"/>
  </r>
  <r>
    <x v="278"/>
    <s v="주식회사 포유산업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78"/>
    <s v="주식회사 포유산업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78"/>
    <s v="주식회사 포유산업"/>
    <s v="540026"/>
    <s v="영업·채널본부"/>
    <s v="540026"/>
    <s v="(자체)영업·채널본부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50"/>
    <n v="0"/>
    <n v="200"/>
    <n v="0"/>
    <n v="0"/>
    <n v="0"/>
    <n v="0"/>
    <n v="0"/>
    <n v="0"/>
    <n v="0"/>
    <n v="0"/>
    <n v="0"/>
  </r>
  <r>
    <x v="278"/>
    <s v="주식회사 포유산업"/>
    <s v="540026"/>
    <s v="영업·채널본부"/>
    <s v="540026"/>
    <s v="(자체)영업·채널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279"/>
    <s v="주식회사 포항국제물류센터 냉동창고"/>
    <s v="546483"/>
    <s v="대구/경북고객본부"/>
    <s v="546508"/>
    <s v="경북동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9211"/>
    <n v="18184"/>
    <n v="18870"/>
    <n v="18305"/>
    <n v="17734"/>
    <n v="20227"/>
    <n v="18331"/>
    <n v="17822"/>
    <n v="17709"/>
    <n v="17729"/>
    <n v="17747"/>
    <n v="17434"/>
  </r>
  <r>
    <x v="279"/>
    <s v="주식회사 포항국제물류센터 냉동창고"/>
    <s v="546483"/>
    <s v="대구/경북고객본부"/>
    <s v="546508"/>
    <s v="경북동부지사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79"/>
    <s v="주식회사 포항국제물류센터 냉동창고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79"/>
    <s v="주식회사 포항국제물류센터 냉동창고"/>
    <s v="546483"/>
    <s v="대구/경북고객본부"/>
    <s v="546508"/>
    <s v="경북동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79"/>
    <s v="주식회사 포항국제물류센터 냉동창고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480"/>
    <s v="GENIE TV 라이브(선택형)"/>
    <x v="0"/>
    <s v="N"/>
    <s v="Y"/>
    <m/>
    <n v="5000"/>
    <n v="5000"/>
    <n v="5000"/>
    <n v="5000"/>
    <n v="5000"/>
    <n v="5000"/>
    <n v="6000"/>
    <n v="6000"/>
    <n v="6000"/>
    <n v="6000"/>
    <n v="6000"/>
    <n v="6000"/>
  </r>
  <r>
    <x v="279"/>
    <s v="주식회사 포항국제물류센터 냉동창고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0"/>
    <n v="0"/>
    <n v="0"/>
    <n v="0"/>
    <n v="0"/>
    <n v="0"/>
    <n v="0"/>
    <n v="0"/>
    <n v="0"/>
    <n v="0"/>
    <n v="0"/>
    <n v="0"/>
  </r>
  <r>
    <x v="279"/>
    <s v="주식회사 포항국제물류센터 냉동창고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0"/>
    <n v="0"/>
    <n v="0"/>
    <n v="0"/>
    <n v="0"/>
    <n v="0"/>
    <n v="2000"/>
    <n v="2000"/>
    <n v="2000"/>
    <n v="2000"/>
    <n v="2000"/>
    <n v="2000"/>
  </r>
  <r>
    <x v="279"/>
    <s v="주식회사 포항국제물류센터 냉동창고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8"/>
    <n v="156"/>
    <n v="117"/>
    <n v="78"/>
    <n v="117"/>
    <n v="117"/>
    <n v="39"/>
    <n v="312"/>
    <n v="0"/>
    <n v="0"/>
    <n v="78"/>
    <n v="0"/>
  </r>
  <r>
    <x v="279"/>
    <s v="주식회사 포항국제물류센터 냉동창고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43"/>
    <n v="43"/>
    <n v="87"/>
    <n v="203"/>
    <n v="145"/>
    <n v="130"/>
    <n v="0"/>
    <n v="188"/>
    <n v="4480"/>
    <n v="710"/>
    <n v="116"/>
    <n v="2146"/>
  </r>
  <r>
    <x v="279"/>
    <s v="주식회사 포항국제물류센터 냉동창고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0"/>
    <n v="0"/>
    <n v="0"/>
    <n v="0"/>
    <n v="0"/>
    <n v="0"/>
    <n v="0"/>
    <n v="585"/>
  </r>
  <r>
    <x v="279"/>
    <s v="주식회사 포항국제물류센터 냉동창고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06000"/>
    <n v="106000"/>
    <n v="106000"/>
    <n v="106000"/>
    <n v="106000"/>
    <n v="106000"/>
    <n v="106000"/>
    <n v="106000"/>
    <n v="106000"/>
    <n v="106000"/>
    <n v="106000"/>
    <n v="106000"/>
  </r>
  <r>
    <x v="280"/>
    <s v="주식회사 혜성에스에이치"/>
    <s v="540120"/>
    <s v="IPTV사업본부"/>
    <s v="540133"/>
    <s v="콘텐츠사업담당"/>
    <s v="TC00000"/>
    <s v="B2C"/>
    <s v="TC50000"/>
    <s v="미디어"/>
    <s v="TC55000"/>
    <x v="20"/>
    <s v="TC55K01"/>
    <s v="GTV PPV"/>
    <s v="BM10291"/>
    <s v="GTV 단건"/>
    <x v="0"/>
    <s v="N"/>
    <s v="Y"/>
    <m/>
    <n v="10000"/>
    <n v="0"/>
    <n v="0"/>
    <n v="0"/>
    <n v="24900"/>
    <n v="555"/>
    <n v="0"/>
    <n v="0"/>
    <n v="10000"/>
    <n v="0"/>
    <n v="0"/>
    <n v="0"/>
  </r>
  <r>
    <x v="280"/>
    <s v="주식회사 혜성에스에이치"/>
    <s v="540120"/>
    <s v="IPTV사업본부"/>
    <s v="540133"/>
    <s v="콘텐츠사업담당"/>
    <s v="TC00000"/>
    <s v="B2C"/>
    <s v="TC50000"/>
    <s v="미디어"/>
    <s v="TC55000"/>
    <x v="20"/>
    <s v="TC55K01"/>
    <s v="GTV PPV"/>
    <s v="BM00515"/>
    <s v="GTV 월정액"/>
    <x v="0"/>
    <s v="N"/>
    <s v="Y"/>
    <m/>
    <n v="58000"/>
    <n v="58000"/>
    <n v="58000"/>
    <n v="58000"/>
    <n v="58000"/>
    <n v="58000"/>
    <n v="58000"/>
    <n v="58000"/>
    <n v="58000"/>
    <n v="58000"/>
    <n v="58000"/>
    <n v="58000"/>
  </r>
  <r>
    <x v="280"/>
    <s v="주식회사 혜성에스에이치"/>
    <s v="546483"/>
    <s v="대구/경북고객본부"/>
    <s v="546514"/>
    <s v="경북북부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80"/>
    <s v="주식회사 혜성에스에이치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1"/>
    <s v="N"/>
    <s v="Y"/>
    <m/>
    <n v="735"/>
    <n v="735"/>
    <n v="735"/>
    <n v="735"/>
    <n v="735"/>
    <n v="735"/>
    <n v="735"/>
    <n v="735"/>
    <n v="735"/>
    <n v="735"/>
    <n v="735"/>
    <n v="735"/>
  </r>
  <r>
    <x v="280"/>
    <s v="주식회사 혜성에스에이치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6700"/>
    <n v="6700"/>
    <n v="6700"/>
    <n v="6700"/>
    <n v="6700"/>
    <n v="6700"/>
    <n v="6700"/>
    <n v="6700"/>
    <n v="6700"/>
    <n v="6700"/>
    <n v="6700"/>
    <n v="6700"/>
  </r>
  <r>
    <x v="280"/>
    <s v="주식회사 혜성에스에이치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280"/>
    <s v="주식회사 혜성에스에이치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80"/>
    <s v="주식회사 혜성에스에이치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7000"/>
    <n v="7000"/>
    <n v="7000"/>
    <n v="7000"/>
    <n v="7000"/>
    <n v="7000"/>
    <n v="7000"/>
    <n v="7000"/>
    <n v="7000"/>
    <n v="7000"/>
    <n v="7000"/>
    <n v="7000"/>
  </r>
  <r>
    <x v="280"/>
    <s v="주식회사 혜성에스에이치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78"/>
    <n v="156"/>
    <n v="0"/>
    <n v="0"/>
    <n v="0"/>
    <n v="0"/>
    <n v="0"/>
    <n v="0"/>
    <n v="0"/>
    <n v="0"/>
  </r>
  <r>
    <x v="280"/>
    <s v="주식회사 혜성에스에이치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276"/>
    <n v="884"/>
    <n v="1450"/>
    <n v="1479"/>
    <n v="188"/>
    <n v="87"/>
    <n v="1725"/>
    <n v="0"/>
    <n v="145"/>
    <n v="2329"/>
    <n v="565"/>
    <n v="710"/>
  </r>
  <r>
    <x v="280"/>
    <s v="주식회사 혜성에스에이치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39"/>
    <n v="0"/>
    <n v="0"/>
    <n v="0"/>
    <n v="0"/>
    <n v="0"/>
    <n v="0"/>
    <n v="0"/>
    <n v="39"/>
    <n v="78"/>
  </r>
  <r>
    <x v="280"/>
    <s v="주식회사 혜성에스에이치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200"/>
    <n v="14"/>
    <n v="0"/>
    <n v="27"/>
    <n v="0"/>
    <n v="0"/>
    <n v="0"/>
    <n v="0"/>
    <n v="0"/>
    <n v="0"/>
    <n v="0"/>
  </r>
  <r>
    <x v="280"/>
    <s v="주식회사 혜성에스에이치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10033"/>
    <s v="오피스넷 에센스"/>
    <x v="1"/>
    <s v="N"/>
    <s v="Y"/>
    <m/>
    <n v="0"/>
    <n v="0"/>
    <n v="0"/>
    <n v="0"/>
    <n v="13637"/>
    <n v="0"/>
    <n v="0"/>
    <n v="0"/>
    <n v="0"/>
    <n v="0"/>
    <n v="0"/>
    <n v="0"/>
  </r>
  <r>
    <x v="280"/>
    <s v="주식회사 혜성에스에이치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280"/>
    <s v="주식회사 혜성에스에이치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1924"/>
    <n v="1924"/>
    <n v="1924"/>
    <n v="1924"/>
    <n v="1924"/>
    <n v="1924"/>
    <n v="1924"/>
    <n v="1924"/>
    <n v="1924"/>
    <n v="1924"/>
    <n v="1924"/>
    <n v="1924"/>
  </r>
  <r>
    <x v="280"/>
    <s v="주식회사 혜성에스에이치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280"/>
    <s v="주식회사 혜성에스에이치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1"/>
    <s v="N"/>
    <s v="Y"/>
    <m/>
    <n v="775"/>
    <n v="775"/>
    <n v="775"/>
    <n v="775"/>
    <n v="775"/>
    <n v="775"/>
    <n v="775"/>
    <n v="775"/>
    <n v="775"/>
    <n v="775"/>
    <n v="775"/>
    <n v="775"/>
  </r>
  <r>
    <x v="280"/>
    <s v="주식회사 혜성에스에이치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5000"/>
    <n v="5000"/>
    <n v="5000"/>
    <n v="5000"/>
    <n v="5000"/>
    <n v="5000"/>
    <n v="5000"/>
    <n v="5000"/>
    <n v="5000"/>
    <n v="5000"/>
    <n v="5000"/>
    <n v="5000"/>
  </r>
  <r>
    <x v="281"/>
    <s v="주식회사 휘닉스테크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81023"/>
    <n v="78162"/>
    <n v="92011"/>
    <n v="83205"/>
    <n v="82518"/>
    <n v="86238"/>
    <n v="91780"/>
    <n v="88680"/>
    <n v="87179"/>
    <n v="83695"/>
    <n v="80614"/>
    <n v="78411"/>
  </r>
  <r>
    <x v="281"/>
    <s v="주식회사 휘닉스테크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10191"/>
    <s v="GTV 베이직"/>
    <x v="1"/>
    <s v="N"/>
    <s v="Y"/>
    <m/>
    <n v="412"/>
    <n v="412"/>
    <n v="412"/>
    <n v="412"/>
    <n v="412"/>
    <n v="412"/>
    <n v="412"/>
    <n v="412"/>
    <n v="412"/>
    <n v="412"/>
    <n v="412"/>
    <n v="412"/>
  </r>
  <r>
    <x v="281"/>
    <s v="주식회사 휘닉스테크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281"/>
    <s v="주식회사 휘닉스테크"/>
    <s v="546483"/>
    <s v="대구/경북고객본부"/>
    <s v="546511"/>
    <s v="경북서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81"/>
    <s v="주식회사 휘닉스테크"/>
    <s v="546483"/>
    <s v="대구/경북고객본부"/>
    <s v="546511"/>
    <s v="경북서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4536"/>
    <n v="0"/>
    <n v="0"/>
    <n v="648"/>
    <n v="0"/>
    <n v="0"/>
    <n v="0"/>
    <n v="1710"/>
    <n v="1185"/>
    <n v="648"/>
    <n v="0"/>
    <n v="0"/>
  </r>
  <r>
    <x v="281"/>
    <s v="주식회사 휘닉스테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856"/>
    <n v="856"/>
    <n v="856"/>
    <n v="856"/>
    <n v="856"/>
    <n v="856"/>
    <n v="856"/>
    <n v="856"/>
    <n v="856"/>
    <n v="856"/>
    <n v="856"/>
    <n v="856"/>
  </r>
  <r>
    <x v="281"/>
    <s v="주식회사 휘닉스테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81"/>
    <s v="주식회사 휘닉스테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100000"/>
    <n v="100000"/>
    <n v="100000"/>
    <n v="100000"/>
    <n v="100000"/>
    <n v="100000"/>
    <n v="100000"/>
    <n v="100000"/>
    <n v="100000"/>
    <n v="100000"/>
    <n v="100000"/>
    <n v="100000"/>
  </r>
  <r>
    <x v="281"/>
    <s v="주식회사 휘닉스테크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259"/>
    <s v="안심 플러스"/>
    <x v="0"/>
    <s v="N"/>
    <s v="Y"/>
    <m/>
    <n v="1050"/>
    <n v="1050"/>
    <n v="1050"/>
    <n v="990"/>
    <n v="990"/>
    <n v="1500"/>
    <n v="1500"/>
    <n v="1500"/>
    <n v="1500"/>
    <n v="1500"/>
    <n v="1500"/>
    <n v="1500"/>
  </r>
  <r>
    <x v="281"/>
    <s v="주식회사 휘닉스테크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0"/>
    <s v="N"/>
    <s v="Y"/>
    <m/>
    <n v="140000"/>
    <n v="140000"/>
    <n v="140000"/>
    <n v="140000"/>
    <n v="140000"/>
    <n v="140000"/>
    <n v="140000"/>
    <n v="140000"/>
    <n v="140000"/>
    <n v="140000"/>
    <n v="140000"/>
    <n v="140000"/>
  </r>
  <r>
    <x v="281"/>
    <s v="주식회사 휘닉스테크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500"/>
    <n v="2500"/>
    <n v="2500"/>
    <n v="2500"/>
    <n v="2500"/>
    <n v="2500"/>
    <n v="2500"/>
    <n v="2500"/>
    <n v="2500"/>
    <n v="2500"/>
    <n v="2500"/>
    <n v="2500"/>
  </r>
  <r>
    <x v="281"/>
    <s v="주식회사 휘닉스테크"/>
    <s v="546483"/>
    <s v="대구/경북고객본부"/>
    <s v="546484"/>
    <s v="영업기획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60"/>
  </r>
  <r>
    <x v="281"/>
    <s v="주식회사 휘닉스테크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125000"/>
    <n v="125000"/>
    <n v="125000"/>
    <n v="125000"/>
    <n v="125000"/>
    <n v="125000"/>
    <n v="125000"/>
    <n v="125000"/>
    <n v="125000"/>
    <n v="125000"/>
    <n v="125000"/>
    <n v="125000"/>
  </r>
  <r>
    <x v="282"/>
    <s v="주식회사근영에너지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4"/>
    <s v="GTV 에센스"/>
    <x v="1"/>
    <s v="N"/>
    <s v="Y"/>
    <m/>
    <n v="412"/>
    <n v="412"/>
    <n v="412"/>
    <n v="412"/>
    <n v="412"/>
    <n v="412"/>
    <n v="412"/>
    <n v="412"/>
    <n v="412"/>
    <n v="412"/>
    <n v="412"/>
    <n v="412"/>
  </r>
  <r>
    <x v="282"/>
    <s v="주식회사근영에너지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282"/>
    <s v="주식회사근영에너지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82"/>
    <s v="주식회사근영에너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82"/>
    <s v="주식회사근영에너지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856"/>
    <n v="856"/>
    <n v="856"/>
    <n v="856"/>
    <n v="856"/>
    <n v="856"/>
    <n v="856"/>
    <n v="856"/>
    <n v="856"/>
    <n v="856"/>
    <n v="856"/>
    <n v="856"/>
  </r>
  <r>
    <x v="282"/>
    <s v="주식회사근영에너지"/>
    <s v="546483"/>
    <s v="대구/경북고객본부"/>
    <s v="546514"/>
    <s v="경북북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282"/>
    <s v="주식회사근영에너지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3000"/>
    <n v="23000"/>
    <n v="23000"/>
    <n v="23000"/>
    <n v="23000"/>
    <n v="23000"/>
    <n v="23000"/>
    <n v="23000"/>
    <n v="23000"/>
    <n v="23000"/>
    <n v="23000"/>
    <n v="23000"/>
  </r>
  <r>
    <x v="282"/>
    <s v="주식회사근영에너지"/>
    <s v="546483"/>
    <s v="대구/경북고객본부"/>
    <s v="546514"/>
    <s v="경북북부지사"/>
    <s v="TC00000"/>
    <s v="B2C"/>
    <s v="FC30000"/>
    <s v="인터넷"/>
    <s v="FC32000"/>
    <x v="11"/>
    <s v="FC32K02"/>
    <s v="렌탈팩"/>
    <s v="BM01007"/>
    <s v="TV 렌탈팩"/>
    <x v="0"/>
    <s v="N"/>
    <s v="Y"/>
    <m/>
    <n v="-13215"/>
    <n v="-13215"/>
    <n v="-13215"/>
    <n v="-13215"/>
    <n v="-13215"/>
    <n v="-13215"/>
    <n v="-13215"/>
    <n v="-13215"/>
    <n v="-13215"/>
    <n v="-13215"/>
    <n v="-13215"/>
    <n v="-13215"/>
  </r>
  <r>
    <x v="282"/>
    <s v="주식회사근영에너지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83"/>
    <s v="주식회사금강"/>
    <s v="546483"/>
    <s v="대구/경북고객본부"/>
    <s v="546508"/>
    <s v="경북동부지사"/>
    <s v="KE00000"/>
    <s v="B2B"/>
    <s v="KE20000"/>
    <s v="Enterprise CT"/>
    <s v="KE54000"/>
    <x v="0"/>
    <s v="KE54K03"/>
    <s v="스마트메시지"/>
    <s v="BM01169"/>
    <s v="스마트메시지POP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83"/>
    <s v="주식회사금강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070"/>
    <n v="7070"/>
    <n v="7070"/>
    <n v="7070"/>
    <n v="7070"/>
    <n v="7070"/>
    <n v="7070"/>
    <n v="7070"/>
    <n v="7070"/>
    <n v="7070"/>
    <n v="0"/>
    <n v="0"/>
  </r>
  <r>
    <x v="283"/>
    <s v="주식회사금강"/>
    <s v="546483"/>
    <s v="대구/경북고객본부"/>
    <s v="546508"/>
    <s v="경북동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57177"/>
    <n v="158445"/>
    <n v="159783"/>
    <n v="156228"/>
    <n v="157200"/>
    <n v="160875"/>
    <n v="159694"/>
    <n v="157694"/>
    <n v="156997"/>
    <n v="157469"/>
    <n v="161334"/>
    <n v="159759"/>
  </r>
  <r>
    <x v="283"/>
    <s v="주식회사금강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83"/>
    <s v="주식회사금강"/>
    <s v="546483"/>
    <s v="대구/경북고객본부"/>
    <s v="546508"/>
    <s v="경북동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83"/>
    <s v="주식회사금강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283"/>
    <s v="주식회사금강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283"/>
    <s v="주식회사금강"/>
    <s v="546483"/>
    <s v="대구/경북고객본부"/>
    <s v="546508"/>
    <s v="경북동부지사"/>
    <s v="TC00000"/>
    <s v="B2C"/>
    <s v="FC10000"/>
    <s v="유선통화"/>
    <s v="FC16000"/>
    <x v="12"/>
    <s v="FC16K05"/>
    <s v="유선국제전화"/>
    <s v="BM00275"/>
    <s v="001 KT유선국제"/>
    <x v="0"/>
    <s v="N"/>
    <s v="Y"/>
    <m/>
    <n v="0"/>
    <n v="0"/>
    <n v="0"/>
    <n v="0"/>
    <n v="0"/>
    <n v="0"/>
    <n v="0"/>
    <n v="0"/>
    <n v="0"/>
    <n v="1512"/>
    <n v="0"/>
    <n v="0"/>
  </r>
  <r>
    <x v="283"/>
    <s v="주식회사금강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9520"/>
    <n v="39520"/>
    <n v="39520"/>
    <n v="39520"/>
    <n v="39520"/>
    <n v="39520"/>
    <n v="39520"/>
    <n v="39520"/>
    <n v="39520"/>
    <n v="39520"/>
    <n v="39520"/>
    <n v="39520"/>
  </r>
  <r>
    <x v="283"/>
    <s v="주식회사금강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39"/>
    <n v="39"/>
    <n v="78"/>
    <n v="0"/>
    <n v="117"/>
    <n v="0"/>
    <n v="0"/>
    <n v="195"/>
    <n v="0"/>
    <n v="0"/>
    <n v="234"/>
  </r>
  <r>
    <x v="283"/>
    <s v="주식회사금강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426"/>
    <n v="1753"/>
    <n v="1401"/>
    <n v="420"/>
    <n v="2812"/>
    <n v="884"/>
    <n v="493"/>
    <n v="387"/>
    <n v="594"/>
    <n v="2197"/>
    <n v="6379"/>
    <n v="2347"/>
  </r>
  <r>
    <x v="283"/>
    <s v="주식회사금강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17"/>
    <n v="117"/>
    <n v="78"/>
    <n v="195"/>
    <n v="351"/>
    <n v="195"/>
    <n v="39"/>
    <n v="390"/>
    <n v="39"/>
    <n v="156"/>
    <n v="78"/>
    <n v="117"/>
  </r>
  <r>
    <x v="283"/>
    <s v="주식회사금강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83"/>
    <s v="주식회사금강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147135"/>
    <n v="147135"/>
    <n v="147135"/>
    <n v="147135"/>
    <n v="147135"/>
    <n v="147135"/>
    <n v="147135"/>
    <n v="147135"/>
    <n v="147135"/>
    <n v="147135"/>
    <n v="147135"/>
    <n v="147135"/>
  </r>
  <r>
    <x v="283"/>
    <s v="주식회사금강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00222"/>
    <s v="인터넷 슬림 엔토피아"/>
    <x v="0"/>
    <s v="N"/>
    <s v="Y"/>
    <m/>
    <n v="27360"/>
    <n v="27360"/>
    <n v="27360"/>
    <n v="27360"/>
    <n v="27360"/>
    <n v="27360"/>
    <n v="27360"/>
    <n v="27360"/>
    <n v="27360"/>
    <n v="27360"/>
    <n v="27360"/>
    <n v="27360"/>
  </r>
  <r>
    <x v="283"/>
    <s v="주식회사금강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129000"/>
    <n v="129000"/>
    <n v="129000"/>
    <n v="129000"/>
    <n v="129000"/>
    <n v="129000"/>
    <n v="129000"/>
    <n v="129000"/>
    <n v="129000"/>
    <n v="129000"/>
    <n v="129000"/>
    <n v="129000"/>
  </r>
  <r>
    <x v="283"/>
    <s v="주식회사금강"/>
    <s v="540026"/>
    <s v="영업·채널본부"/>
    <s v="540026"/>
    <s v="(자체)영업·채널본부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0"/>
    <n v="0"/>
    <n v="0"/>
    <n v="0"/>
    <n v="500"/>
    <n v="0"/>
  </r>
  <r>
    <x v="283"/>
    <s v="주식회사금강"/>
    <s v="540026"/>
    <s v="영업·채널본부"/>
    <s v="540026"/>
    <s v="(자체)영업·채널본부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84"/>
    <s v="주식회사금호엔.티"/>
    <s v="545988"/>
    <s v="강남고객본부"/>
    <s v="546008"/>
    <s v="강남지사"/>
    <s v="TC00000"/>
    <s v="B2C"/>
    <s v="TC60000"/>
    <s v="Customer Incubation"/>
    <s v="KEB4000"/>
    <x v="4"/>
    <s v="KEB4K04"/>
    <s v="타지역"/>
    <s v="BM00130"/>
    <s v="타지역번호사용서비스"/>
    <x v="0"/>
    <s v="N"/>
    <s v="Y"/>
    <m/>
    <n v="13116"/>
    <n v="13043"/>
    <n v="13029"/>
    <n v="13145"/>
    <n v="13043"/>
    <n v="13014"/>
    <n v="13058"/>
    <n v="13087"/>
    <n v="13087"/>
    <n v="13000"/>
    <n v="13000"/>
    <n v="13000"/>
  </r>
  <r>
    <x v="284"/>
    <s v="주식회사금호엔.티"/>
    <s v="545784"/>
    <s v="강북/강원고객본부"/>
    <s v="545819"/>
    <s v="경기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284"/>
    <s v="주식회사금호엔.티"/>
    <s v="545784"/>
    <s v="강북/강원고객본부"/>
    <s v="545819"/>
    <s v="경기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84"/>
    <s v="주식회사금호엔.티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970"/>
    <n v="6970"/>
    <n v="6970"/>
    <n v="6880"/>
    <n v="6880"/>
    <n v="6880"/>
    <n v="6880"/>
    <n v="6880"/>
    <n v="6880"/>
    <n v="0"/>
    <n v="0"/>
  </r>
  <r>
    <x v="284"/>
    <s v="주식회사금호엔.티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1014"/>
    <n v="-978"/>
    <n v="-1244"/>
    <n v="-1558"/>
    <n v="-1583"/>
    <n v="-1635"/>
    <n v="-1694"/>
    <n v="-1728"/>
    <n v="-1748"/>
    <n v="-1710"/>
    <n v="-1689"/>
    <n v="-1723"/>
  </r>
  <r>
    <x v="284"/>
    <s v="주식회사금호엔.티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49545"/>
    <n v="49545"/>
    <n v="49545"/>
    <n v="49545"/>
    <n v="49545"/>
    <n v="53145"/>
    <n v="52061"/>
    <n v="49545"/>
    <n v="49545"/>
    <n v="49545"/>
    <n v="49545"/>
    <n v="49545"/>
  </r>
  <r>
    <x v="284"/>
    <s v="주식회사금호엔.티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7"/>
    <s v="5G 음성통화"/>
    <x v="0"/>
    <s v="N"/>
    <s v="Y"/>
    <m/>
    <n v="0"/>
    <n v="0"/>
    <n v="0"/>
    <n v="0"/>
    <n v="0"/>
    <n v="737"/>
    <n v="263"/>
    <n v="0"/>
    <n v="0"/>
    <n v="0"/>
    <n v="0"/>
    <n v="0"/>
  </r>
  <r>
    <x v="284"/>
    <s v="주식회사금호엔.티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45000"/>
    <n v="45000"/>
    <n v="45000"/>
    <n v="0"/>
    <n v="0"/>
    <n v="0"/>
    <n v="0"/>
    <n v="0"/>
    <n v="0"/>
    <n v="0"/>
    <n v="0"/>
    <n v="0"/>
  </r>
  <r>
    <x v="285"/>
    <s v="주식회사미도광고기획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Y"/>
    <s v="Y"/>
    <m/>
    <n v="4304"/>
    <n v="6452"/>
    <n v="6476"/>
    <n v="6101"/>
    <n v="7890"/>
    <n v="6454"/>
    <n v="6538"/>
    <n v="6725"/>
    <n v="5687"/>
    <n v="7461"/>
    <n v="6711"/>
    <n v="7353"/>
  </r>
  <r>
    <x v="285"/>
    <s v="주식회사미도광고기획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1"/>
    <s v="Y"/>
    <s v="Y"/>
    <m/>
    <n v="1058"/>
    <n v="1058"/>
    <n v="1058"/>
    <n v="1058"/>
    <n v="1058"/>
    <n v="1058"/>
    <n v="1058"/>
    <n v="1058"/>
    <n v="1058"/>
    <n v="1058"/>
    <n v="1058"/>
    <n v="1058"/>
  </r>
  <r>
    <x v="285"/>
    <s v="주식회사미도광고기획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0"/>
    <s v="Y"/>
    <s v="Y"/>
    <m/>
    <n v="13703"/>
    <n v="17700"/>
    <n v="17700"/>
    <n v="17700"/>
    <n v="17700"/>
    <n v="17700"/>
    <n v="17700"/>
    <n v="17700"/>
    <n v="17700"/>
    <n v="17700"/>
    <n v="17700"/>
    <n v="17700"/>
  </r>
  <r>
    <x v="285"/>
    <s v="주식회사미도광고기획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4646"/>
    <n v="6000"/>
    <n v="6000"/>
    <n v="6000"/>
    <n v="6000"/>
    <n v="6000"/>
    <n v="6000"/>
    <n v="6000"/>
    <n v="6000"/>
    <n v="6000"/>
    <n v="6000"/>
    <n v="6000"/>
  </r>
  <r>
    <x v="285"/>
    <s v="주식회사미도광고기획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29091"/>
    <n v="0"/>
    <n v="0"/>
    <n v="0"/>
    <n v="0"/>
    <n v="0"/>
    <n v="0"/>
    <n v="0"/>
    <n v="0"/>
    <n v="0"/>
    <n v="0"/>
    <n v="0"/>
  </r>
  <r>
    <x v="285"/>
    <s v="주식회사미도광고기획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00909"/>
    <s v="유선3000요금제"/>
    <x v="0"/>
    <s v="Y"/>
    <s v="Y"/>
    <m/>
    <n v="4400"/>
    <n v="5500"/>
    <n v="5500"/>
    <n v="5500"/>
    <n v="5500"/>
    <n v="5500"/>
    <n v="5500"/>
    <n v="5500"/>
    <n v="5500"/>
    <n v="5500"/>
    <n v="5500"/>
    <n v="5500"/>
  </r>
  <r>
    <x v="285"/>
    <s v="주식회사미도광고기획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856"/>
    <n v="856"/>
    <n v="856"/>
    <n v="14493"/>
    <n v="856"/>
    <n v="856"/>
    <n v="856"/>
    <n v="856"/>
    <n v="856"/>
    <n v="856"/>
    <n v="856"/>
    <n v="856"/>
  </r>
  <r>
    <x v="285"/>
    <s v="주식회사미도광고기획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19355"/>
    <n v="25000"/>
    <n v="25000"/>
    <n v="25000"/>
    <n v="25000"/>
    <n v="25000"/>
    <n v="25000"/>
    <n v="25000"/>
    <n v="25000"/>
    <n v="25000"/>
    <n v="25000"/>
    <n v="25000"/>
  </r>
  <r>
    <x v="285"/>
    <s v="주식회사미도광고기획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775"/>
    <n v="1000"/>
    <n v="1000"/>
    <n v="1000"/>
    <n v="1000"/>
    <n v="1000"/>
    <n v="1000"/>
    <n v="1000"/>
    <n v="1000"/>
    <n v="1000"/>
    <n v="1000"/>
    <n v="1000"/>
  </r>
  <r>
    <x v="286"/>
    <s v="주식회사보백씨앤에스"/>
    <s v="545988"/>
    <s v="강남고객본부"/>
    <s v="546015"/>
    <s v="경기남부지사"/>
    <s v="KE00000"/>
    <s v="B2B"/>
    <s v="KE20000"/>
    <s v="Enterprise CT"/>
    <s v="KE27000"/>
    <x v="1"/>
    <s v="KE28K04"/>
    <s v="Flexline"/>
    <s v="BM10282"/>
    <s v="FlexLine"/>
    <x v="0"/>
    <s v="N"/>
    <s v="Y"/>
    <m/>
    <n v="265000"/>
    <n v="265000"/>
    <n v="265000"/>
    <n v="265000"/>
    <n v="265000"/>
    <n v="265000"/>
    <n v="265000"/>
    <n v="265000"/>
    <n v="265000"/>
    <n v="265000"/>
    <n v="265000"/>
    <n v="265000"/>
  </r>
  <r>
    <x v="286"/>
    <s v="주식회사보백씨앤에스"/>
    <s v="545988"/>
    <s v="강남고객본부"/>
    <s v="546015"/>
    <s v="경기남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426"/>
    <n v="426"/>
    <n v="426"/>
    <n v="426"/>
    <n v="426"/>
    <n v="426"/>
    <n v="426"/>
    <n v="426"/>
    <n v="426"/>
    <n v="426"/>
    <n v="426"/>
    <n v="426"/>
  </r>
  <r>
    <x v="286"/>
    <s v="주식회사보백씨앤에스"/>
    <s v="545988"/>
    <s v="강남고객본부"/>
    <s v="546015"/>
    <s v="경기남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86"/>
    <s v="주식회사보백씨앤에스"/>
    <s v="545988"/>
    <s v="강남고객본부"/>
    <s v="546015"/>
    <s v="경기남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86"/>
    <s v="주식회사보백씨앤에스"/>
    <s v="545988"/>
    <s v="강남고객본부"/>
    <s v="546015"/>
    <s v="경기남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286"/>
    <s v="주식회사보백씨앤에스"/>
    <s v="545988"/>
    <s v="강남고객본부"/>
    <s v="546015"/>
    <s v="경기남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86"/>
    <s v="주식회사보백씨앤에스"/>
    <s v="545988"/>
    <s v="강남고객본부"/>
    <s v="546015"/>
    <s v="경기남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86"/>
    <s v="주식회사보백씨앤에스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070"/>
    <n v="7070"/>
    <n v="7070"/>
    <n v="7070"/>
    <n v="7070"/>
    <n v="7070"/>
    <n v="7070"/>
    <n v="7070"/>
    <n v="7070"/>
    <n v="7070"/>
    <n v="0"/>
    <n v="0"/>
  </r>
  <r>
    <x v="286"/>
    <s v="주식회사보백씨앤에스"/>
    <s v="546483"/>
    <s v="대구/경북고객본부"/>
    <s v="546511"/>
    <s v="경북서부지사"/>
    <s v="KE00000"/>
    <s v="B2B"/>
    <s v="KE20000"/>
    <s v="Enterprise CT"/>
    <s v="KE27000"/>
    <x v="1"/>
    <s v="KE28K04"/>
    <s v="Flexline"/>
    <s v="BM10282"/>
    <s v="FlexLine"/>
    <x v="0"/>
    <s v="N"/>
    <s v="Y"/>
    <m/>
    <n v="285000"/>
    <n v="285000"/>
    <n v="285000"/>
    <n v="285000"/>
    <n v="285000"/>
    <n v="285000"/>
    <n v="285000"/>
    <n v="285000"/>
    <n v="285000"/>
    <n v="285000"/>
    <n v="285000"/>
    <n v="285000"/>
  </r>
  <r>
    <x v="286"/>
    <s v="주식회사보백씨앤에스"/>
    <s v="546483"/>
    <s v="대구/경북고객본부"/>
    <s v="546511"/>
    <s v="경북서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0329"/>
    <n v="24086"/>
    <n v="33455"/>
    <n v="30384"/>
    <n v="31918"/>
    <n v="26532"/>
    <n v="46536"/>
    <n v="59476"/>
    <n v="76590"/>
    <n v="49774"/>
    <n v="53274"/>
    <n v="54702"/>
  </r>
  <r>
    <x v="286"/>
    <s v="주식회사보백씨앤에스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286"/>
    <s v="주식회사보백씨앤에스"/>
    <s v="546483"/>
    <s v="대구/경북고객본부"/>
    <s v="546511"/>
    <s v="경북서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8687"/>
    <n v="8265"/>
    <n v="0"/>
    <n v="3138"/>
    <n v="7624"/>
    <n v="6784"/>
    <n v="47338"/>
    <n v="14873"/>
    <n v="54894"/>
    <n v="11676"/>
    <n v="25746"/>
    <n v="28812"/>
  </r>
  <r>
    <x v="286"/>
    <s v="주식회사보백씨앤에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86"/>
    <s v="주식회사보백씨앤에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78"/>
    <n v="1025"/>
    <n v="390"/>
    <n v="39"/>
    <n v="156"/>
    <n v="234"/>
    <n v="585"/>
    <n v="254"/>
    <n v="546"/>
    <n v="429"/>
    <n v="507"/>
    <n v="273"/>
  </r>
  <r>
    <x v="286"/>
    <s v="주식회사보백씨앤에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725"/>
    <n v="1261"/>
    <n v="580"/>
    <n v="768"/>
    <n v="0"/>
    <n v="594"/>
    <n v="435"/>
    <n v="362"/>
    <n v="551"/>
    <n v="220"/>
    <n v="594"/>
    <n v="87"/>
  </r>
  <r>
    <x v="286"/>
    <s v="주식회사보백씨앤에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78"/>
    <n v="78"/>
    <n v="0"/>
    <n v="0"/>
    <n v="0"/>
    <n v="39"/>
    <n v="0"/>
    <n v="0"/>
    <n v="0"/>
    <n v="0"/>
    <n v="0"/>
  </r>
  <r>
    <x v="286"/>
    <s v="주식회사보백씨앤에스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4"/>
    <n v="0"/>
    <n v="0"/>
    <n v="0"/>
    <n v="0"/>
    <n v="0"/>
    <n v="0"/>
    <n v="0"/>
    <n v="0"/>
    <n v="0"/>
    <n v="0"/>
    <n v="0"/>
  </r>
  <r>
    <x v="286"/>
    <s v="주식회사보백씨앤에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0"/>
    <n v="0"/>
    <n v="0"/>
    <n v="0"/>
    <n v="0"/>
    <n v="0"/>
    <n v="0"/>
    <n v="0"/>
    <n v="0"/>
    <n v="962"/>
  </r>
  <r>
    <x v="286"/>
    <s v="주식회사보백씨앤에스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0"/>
    <n v="0"/>
    <n v="0"/>
    <n v="0"/>
    <n v="0"/>
    <n v="0"/>
    <n v="0"/>
    <n v="0"/>
    <n v="0"/>
    <n v="22279"/>
  </r>
  <r>
    <x v="286"/>
    <s v="주식회사보백씨앤에스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86"/>
    <s v="주식회사보백씨앤에스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86"/>
    <s v="주식회사보백씨앤에스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1"/>
    <s v="Y"/>
    <s v="Y"/>
    <m/>
    <n v="0"/>
    <n v="0"/>
    <n v="0"/>
    <n v="0"/>
    <n v="0"/>
    <n v="0"/>
    <n v="0"/>
    <n v="0"/>
    <n v="0"/>
    <n v="0"/>
    <n v="0"/>
    <n v="775"/>
  </r>
  <r>
    <x v="286"/>
    <s v="주식회사보백씨앤에스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0"/>
    <n v="0"/>
    <n v="0"/>
    <n v="0"/>
    <n v="1097"/>
  </r>
  <r>
    <x v="286"/>
    <s v="주식회사보백씨앤에스"/>
    <s v="546517"/>
    <s v="대구/경북법인고객본부"/>
    <s v="546518"/>
    <s v="컨설팅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300"/>
    <n v="0"/>
    <n v="0"/>
    <n v="0"/>
    <n v="0"/>
    <n v="0"/>
  </r>
  <r>
    <x v="286"/>
    <s v="주식회사보백씨앤에스"/>
    <s v="540002"/>
    <s v="마케팅혁신본부"/>
    <s v="540023"/>
    <s v="유선정책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86"/>
    <s v="주식회사보백씨앤에스"/>
    <s v="546186"/>
    <s v="서부법인고객본부"/>
    <s v="546198"/>
    <s v="서부법인고객1담당"/>
    <s v="KE00000"/>
    <s v="B2B"/>
    <s v="KE20000"/>
    <s v="Enterprise CT"/>
    <s v="KEC3000"/>
    <x v="18"/>
    <s v="KEC3K01"/>
    <s v="Managed서비스"/>
    <s v="BM00824"/>
    <s v="Managed무선랜"/>
    <x v="0"/>
    <s v="N"/>
    <s v="Y"/>
    <m/>
    <n v="32700"/>
    <n v="32700"/>
    <n v="32700"/>
    <n v="32700"/>
    <n v="32700"/>
    <n v="32700"/>
    <n v="32700"/>
    <n v="32700"/>
    <n v="32700"/>
    <n v="32700"/>
    <n v="32700"/>
    <n v="32700"/>
  </r>
  <r>
    <x v="287"/>
    <s v="주식회사성호건설"/>
    <s v="545988"/>
    <s v="강남고객본부"/>
    <s v="546008"/>
    <s v="강남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0"/>
    <n v="0"/>
    <n v="0"/>
    <n v="0"/>
    <n v="0"/>
    <n v="0"/>
    <n v="0"/>
    <n v="0"/>
    <n v="0"/>
    <n v="0"/>
    <n v="33690"/>
    <n v="962"/>
  </r>
  <r>
    <x v="287"/>
    <s v="주식회사성호건설"/>
    <s v="545988"/>
    <s v="강남고객본부"/>
    <s v="546008"/>
    <s v="강남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0"/>
    <n v="0"/>
    <n v="0"/>
    <n v="0"/>
    <n v="0"/>
    <n v="0"/>
    <n v="0"/>
    <n v="0"/>
    <n v="0"/>
    <n v="0"/>
    <n v="21000"/>
    <n v="30000"/>
  </r>
  <r>
    <x v="287"/>
    <s v="주식회사성호건설"/>
    <s v="545988"/>
    <s v="강남고객본부"/>
    <s v="546008"/>
    <s v="강남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700"/>
    <n v="1000"/>
  </r>
  <r>
    <x v="287"/>
    <s v="주식회사성호건설"/>
    <s v="545988"/>
    <s v="강남고객본부"/>
    <s v="546021"/>
    <s v="수원지사"/>
    <s v="TC00000"/>
    <s v="B2C"/>
    <s v="TC50000"/>
    <s v="미디어"/>
    <s v="TC53000"/>
    <x v="5"/>
    <s v="TC53K02"/>
    <s v="GTV 일반"/>
    <s v="BM00480"/>
    <s v="GENIE TV 라이브(선택형)"/>
    <x v="0"/>
    <s v="N"/>
    <s v="Y"/>
    <m/>
    <n v="5000"/>
    <n v="5000"/>
    <n v="5000"/>
    <n v="5000"/>
    <n v="5000"/>
    <n v="5000"/>
    <n v="5000"/>
    <n v="5000"/>
    <n v="5000"/>
    <n v="5000"/>
    <n v="5000"/>
    <n v="5000"/>
  </r>
  <r>
    <x v="287"/>
    <s v="주식회사성호건설"/>
    <s v="545988"/>
    <s v="강남고객본부"/>
    <s v="546021"/>
    <s v="수원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735"/>
    <n v="735"/>
    <n v="735"/>
    <n v="735"/>
    <n v="735"/>
    <n v="735"/>
    <n v="25745"/>
    <n v="0"/>
    <n v="25000"/>
    <n v="0"/>
    <n v="0"/>
    <n v="0"/>
  </r>
  <r>
    <x v="287"/>
    <s v="주식회사성호건설"/>
    <s v="545988"/>
    <s v="강남고객본부"/>
    <s v="546021"/>
    <s v="수원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93000"/>
    <n v="93000"/>
    <n v="93000"/>
    <n v="93000"/>
    <n v="93000"/>
    <n v="93000"/>
    <n v="90097"/>
    <n v="93000"/>
    <n v="91334"/>
    <n v="93000"/>
    <n v="80333"/>
    <n v="55000"/>
  </r>
  <r>
    <x v="287"/>
    <s v="주식회사성호건설"/>
    <s v="545988"/>
    <s v="강남고객본부"/>
    <s v="546021"/>
    <s v="수원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10880"/>
    <n v="10880"/>
    <n v="10880"/>
    <n v="10880"/>
    <n v="10880"/>
    <n v="10880"/>
    <n v="10880"/>
    <n v="10880"/>
    <n v="10880"/>
    <n v="10880"/>
    <n v="10712"/>
    <n v="10712"/>
  </r>
  <r>
    <x v="287"/>
    <s v="주식회사성호건설"/>
    <s v="545784"/>
    <s v="강북/강원고객본부"/>
    <s v="545822"/>
    <s v="구리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3226"/>
    <n v="30000"/>
    <n v="0"/>
    <n v="0"/>
    <n v="0"/>
    <n v="0"/>
    <n v="0"/>
    <n v="0"/>
    <n v="0"/>
    <n v="0"/>
    <n v="0"/>
    <n v="0"/>
  </r>
  <r>
    <x v="287"/>
    <s v="주식회사성호건설"/>
    <s v="545784"/>
    <s v="강북/강원고객본부"/>
    <s v="545810"/>
    <s v="서대문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0"/>
    <n v="0"/>
    <n v="0"/>
    <n v="0"/>
    <n v="0"/>
    <n v="0"/>
    <n v="0"/>
    <n v="0"/>
    <n v="0"/>
    <n v="0"/>
    <n v="0"/>
    <n v="40000"/>
  </r>
  <r>
    <x v="287"/>
    <s v="주식회사성호건설"/>
    <s v="545784"/>
    <s v="강북/강원고객본부"/>
    <s v="545810"/>
    <s v="서대문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0"/>
    <n v="0"/>
    <n v="0"/>
    <n v="0"/>
    <n v="0"/>
    <n v="0"/>
    <n v="0"/>
    <n v="0"/>
    <n v="0"/>
    <n v="0"/>
    <n v="0"/>
    <n v="50000"/>
  </r>
  <r>
    <x v="287"/>
    <s v="주식회사성호건설"/>
    <s v="545784"/>
    <s v="강북/강원고객본부"/>
    <s v="545831"/>
    <s v="원주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287"/>
    <s v="주식회사성호건설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1"/>
    <s v="N"/>
    <s v="Y"/>
    <m/>
    <n v="1588"/>
    <n v="1588"/>
    <n v="1588"/>
    <n v="1588"/>
    <n v="1588"/>
    <n v="1588"/>
    <n v="1588"/>
    <n v="1588"/>
    <n v="1588"/>
    <n v="1596"/>
    <n v="0"/>
    <n v="0"/>
  </r>
  <r>
    <x v="287"/>
    <s v="주식회사성호건설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60200"/>
    <n v="60200"/>
    <n v="60200"/>
    <n v="32105"/>
    <n v="0"/>
    <n v="0"/>
    <n v="0"/>
    <n v="0"/>
    <n v="0"/>
    <n v="0"/>
    <n v="0"/>
    <n v="0"/>
  </r>
  <r>
    <x v="287"/>
    <s v="주식회사성호건설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20000"/>
    <n v="20000"/>
    <n v="20000"/>
    <n v="10670"/>
    <n v="0"/>
    <n v="0"/>
    <n v="0"/>
    <n v="0"/>
    <n v="0"/>
    <n v="0"/>
    <n v="0"/>
    <n v="0"/>
  </r>
  <r>
    <x v="287"/>
    <s v="주식회사성호건설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287"/>
    <s v="주식회사성호건설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87"/>
    <s v="주식회사성호건설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87"/>
    <s v="주식회사성호건설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4107"/>
    <n v="0"/>
    <n v="0"/>
    <n v="0"/>
    <n v="0"/>
    <n v="0"/>
    <n v="0"/>
    <n v="0"/>
    <n v="0"/>
  </r>
  <r>
    <x v="287"/>
    <s v="주식회사성호건설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735"/>
    <n v="735"/>
    <n v="735"/>
    <n v="735"/>
    <n v="735"/>
    <n v="735"/>
    <n v="735"/>
    <n v="745"/>
    <n v="0"/>
    <n v="0"/>
    <n v="0"/>
    <n v="0"/>
  </r>
  <r>
    <x v="287"/>
    <s v="주식회사성호건설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9500"/>
    <n v="39500"/>
    <n v="39500"/>
    <n v="21067"/>
    <n v="0"/>
    <n v="0"/>
    <n v="0"/>
    <n v="0"/>
    <n v="0"/>
    <n v="0"/>
    <n v="0"/>
    <n v="0"/>
  </r>
  <r>
    <x v="287"/>
    <s v="주식회사성호건설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0"/>
    <n v="0"/>
    <n v="50000"/>
    <n v="0"/>
    <n v="0"/>
    <n v="0"/>
    <n v="0"/>
    <n v="0"/>
    <n v="0"/>
    <n v="0"/>
    <n v="0"/>
    <n v="0"/>
  </r>
  <r>
    <x v="287"/>
    <s v="주식회사성호건설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81290"/>
    <n v="90000"/>
    <n v="90000"/>
    <n v="90000"/>
    <n v="90000"/>
    <n v="90000"/>
    <n v="90000"/>
    <n v="90000"/>
    <n v="90000"/>
    <n v="90000"/>
  </r>
  <r>
    <x v="287"/>
    <s v="주식회사성호건설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10259"/>
    <s v="안심 플러스"/>
    <x v="0"/>
    <s v="N"/>
    <s v="Y"/>
    <m/>
    <n v="1750"/>
    <n v="1750"/>
    <n v="1750"/>
    <n v="880"/>
    <n v="0"/>
    <n v="0"/>
    <n v="0"/>
    <n v="0"/>
    <n v="0"/>
    <n v="0"/>
    <n v="0"/>
    <n v="0"/>
  </r>
  <r>
    <x v="287"/>
    <s v="주식회사성호건설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287"/>
    <s v="주식회사성호건설"/>
    <s v="546483"/>
    <s v="대구/경북고객본부"/>
    <s v="546502"/>
    <s v="서대구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40000"/>
    <n v="40000"/>
    <n v="40000"/>
    <n v="40000"/>
    <n v="40000"/>
    <n v="40000"/>
    <n v="40000"/>
    <n v="40000"/>
    <n v="40000"/>
    <n v="40000"/>
    <n v="40000"/>
    <n v="0"/>
  </r>
  <r>
    <x v="287"/>
    <s v="주식회사성호건설"/>
    <s v="540238"/>
    <s v="법인사업본부"/>
    <s v="540238"/>
    <s v="(자체)법인사업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287"/>
    <s v="주식회사성호건설"/>
    <s v="546148"/>
    <s v="서부고객본부"/>
    <s v="546173"/>
    <s v="강서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2500"/>
    <n v="12500"/>
    <n v="12500"/>
    <n v="12500"/>
    <n v="12500"/>
    <n v="12500"/>
    <n v="12500"/>
    <n v="12500"/>
    <n v="12500"/>
    <n v="12500"/>
    <n v="12500"/>
    <n v="12500"/>
  </r>
  <r>
    <x v="287"/>
    <s v="주식회사성호건설"/>
    <s v="546148"/>
    <s v="서부고객본부"/>
    <s v="546173"/>
    <s v="강서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5000"/>
    <n v="5000"/>
    <n v="5000"/>
    <n v="5000"/>
    <n v="5000"/>
    <n v="5000"/>
    <n v="5000"/>
    <n v="5000"/>
    <n v="5000"/>
    <n v="5000"/>
    <n v="5000"/>
    <n v="5000"/>
  </r>
  <r>
    <x v="287"/>
    <s v="주식회사성호건설"/>
    <s v="546148"/>
    <s v="서부고객본부"/>
    <s v="546173"/>
    <s v="강서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41000"/>
    <n v="41000"/>
    <n v="41000"/>
    <n v="41000"/>
    <n v="41000"/>
    <n v="41000"/>
    <n v="41000"/>
    <n v="41000"/>
    <n v="41000"/>
    <n v="40613"/>
    <n v="39000"/>
    <n v="39000"/>
  </r>
  <r>
    <x v="287"/>
    <s v="주식회사성호건설"/>
    <s v="546148"/>
    <s v="서부고객본부"/>
    <s v="546173"/>
    <s v="강서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287"/>
    <s v="주식회사성호건설"/>
    <s v="546148"/>
    <s v="서부고객본부"/>
    <s v="546183"/>
    <s v="경기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962"/>
    <n v="962"/>
    <n v="962"/>
    <n v="962"/>
    <n v="962"/>
    <n v="962"/>
    <n v="962"/>
    <n v="962"/>
    <n v="962"/>
    <n v="962"/>
    <n v="0"/>
    <n v="0"/>
  </r>
  <r>
    <x v="287"/>
    <s v="주식회사성호건설"/>
    <s v="546148"/>
    <s v="서부고객본부"/>
    <s v="546183"/>
    <s v="경기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26129"/>
    <n v="0"/>
    <n v="0"/>
    <n v="0"/>
    <n v="0"/>
  </r>
  <r>
    <x v="287"/>
    <s v="주식회사성호건설"/>
    <s v="546148"/>
    <s v="서부고객본부"/>
    <s v="546183"/>
    <s v="경기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871"/>
    <n v="0"/>
    <n v="0"/>
    <n v="0"/>
    <n v="0"/>
  </r>
  <r>
    <x v="287"/>
    <s v="주식회사성호건설"/>
    <s v="546148"/>
    <s v="서부고객본부"/>
    <s v="546177"/>
    <s v="인천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3226"/>
    <n v="30000"/>
    <n v="0"/>
    <n v="0"/>
    <n v="0"/>
    <n v="0"/>
    <n v="0"/>
    <n v="0"/>
    <n v="0"/>
    <n v="0"/>
    <n v="0"/>
    <n v="0"/>
  </r>
  <r>
    <x v="288"/>
    <s v="주식회사세일엔지니어링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9120"/>
    <n v="7220"/>
    <n v="7220"/>
    <n v="7220"/>
    <n v="7220"/>
    <n v="8170"/>
    <n v="7220"/>
    <n v="7220"/>
    <n v="7220"/>
    <n v="7220"/>
    <n v="0"/>
    <n v="0"/>
  </r>
  <r>
    <x v="288"/>
    <s v="주식회사세일엔지니어링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Y"/>
    <s v="Y"/>
    <m/>
    <n v="0"/>
    <n v="0"/>
    <n v="5830"/>
    <n v="7220"/>
    <n v="7220"/>
    <n v="15300"/>
    <n v="7220"/>
    <n v="7220"/>
    <n v="7220"/>
    <n v="7220"/>
    <n v="0"/>
    <n v="0"/>
  </r>
  <r>
    <x v="288"/>
    <s v="주식회사세일엔지니어링"/>
    <s v="540238"/>
    <s v="법인사업본부"/>
    <s v="540238"/>
    <s v="(자체)법인사업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930"/>
    <n v="930"/>
    <n v="930"/>
    <n v="930"/>
    <n v="930"/>
    <n v="930"/>
    <n v="930"/>
    <n v="930"/>
    <n v="930"/>
    <n v="930"/>
    <n v="0"/>
    <n v="0"/>
  </r>
  <r>
    <x v="289"/>
    <s v="주식회사스토리박스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289"/>
    <s v="주식회사스토리박스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0"/>
    <n v="0"/>
    <n v="101"/>
    <n v="0"/>
    <n v="0"/>
    <n v="0"/>
    <n v="0"/>
    <n v="0"/>
    <n v="0"/>
    <n v="0"/>
    <n v="0"/>
    <n v="0"/>
  </r>
  <r>
    <x v="289"/>
    <s v="주식회사스토리박스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89"/>
    <s v="주식회사스토리박스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89"/>
    <s v="주식회사스토리박스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289"/>
    <s v="주식회사스토리박스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89"/>
    <s v="주식회사스토리박스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720"/>
    <n v="2720"/>
    <n v="2720"/>
    <n v="2720"/>
    <n v="2678"/>
    <n v="2678"/>
  </r>
  <r>
    <x v="289"/>
    <s v="주식회사스토리박스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90"/>
    <s v="주식회사신성산업"/>
    <s v="545784"/>
    <s v="강북/강원고객본부"/>
    <s v="545813"/>
    <s v="고양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0"/>
    <n v="0"/>
    <n v="0"/>
    <n v="0"/>
    <n v="21846"/>
    <n v="37625"/>
    <n v="37625"/>
    <n v="37625"/>
    <n v="37625"/>
    <n v="37625"/>
    <n v="37625"/>
    <n v="37625"/>
  </r>
  <r>
    <x v="290"/>
    <s v="주식회사신성산업"/>
    <s v="545784"/>
    <s v="강북/강원고객본부"/>
    <s v="545813"/>
    <s v="고양지사"/>
    <s v="TC00000"/>
    <s v="B2C"/>
    <s v="FC30000"/>
    <s v="인터넷"/>
    <s v="FC32000"/>
    <x v="11"/>
    <s v="FC32K02"/>
    <s v="렌탈팩"/>
    <s v="BM01008"/>
    <s v="가전 렌탈팩"/>
    <x v="0"/>
    <s v="N"/>
    <s v="Y"/>
    <m/>
    <n v="-49"/>
    <n v="0"/>
    <n v="0"/>
    <n v="0"/>
    <n v="0"/>
    <n v="0"/>
    <n v="0"/>
    <n v="0"/>
    <n v="0"/>
    <n v="0"/>
    <n v="0"/>
    <n v="0"/>
  </r>
  <r>
    <x v="290"/>
    <s v="주식회사신성산업"/>
    <s v="545784"/>
    <s v="강북/강원고객본부"/>
    <s v="545813"/>
    <s v="고양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3774"/>
    <n v="6500"/>
    <n v="6500"/>
    <n v="6500"/>
    <n v="6500"/>
    <n v="6500"/>
    <n v="6500"/>
    <n v="6500"/>
  </r>
  <r>
    <x v="290"/>
    <s v="주식회사신성산업"/>
    <s v="545784"/>
    <s v="강북/강원고객본부"/>
    <s v="545807"/>
    <s v="광화문지사"/>
    <s v="TC00000"/>
    <s v="B2C"/>
    <s v="MB10000"/>
    <s v="무선"/>
    <s v="MB11000"/>
    <x v="13"/>
    <s v="MB11K12"/>
    <s v="3G 기타부가"/>
    <s v="BM00780"/>
    <s v="3G 기타부가"/>
    <x v="0"/>
    <s v="N"/>
    <s v="Y"/>
    <m/>
    <n v="0"/>
    <n v="0"/>
    <n v="820"/>
    <n v="0"/>
    <n v="0"/>
    <n v="0"/>
    <n v="0"/>
    <n v="0"/>
    <n v="0"/>
    <n v="0"/>
    <n v="0"/>
    <n v="0"/>
  </r>
  <r>
    <x v="290"/>
    <s v="주식회사신성산업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3"/>
    <s v="GTV 슬림"/>
    <x v="1"/>
    <s v="N"/>
    <s v="Y"/>
    <m/>
    <n v="404"/>
    <n v="0"/>
    <n v="0"/>
    <n v="0"/>
    <n v="0"/>
    <n v="0"/>
    <n v="0"/>
    <n v="0"/>
    <n v="0"/>
    <n v="0"/>
    <n v="0"/>
    <n v="0"/>
  </r>
  <r>
    <x v="290"/>
    <s v="주식회사신성산업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3750"/>
    <n v="13750"/>
    <n v="13750"/>
    <n v="13750"/>
    <n v="13750"/>
    <n v="13750"/>
    <n v="13750"/>
    <n v="13750"/>
    <n v="13750"/>
    <n v="13750"/>
    <n v="13750"/>
    <n v="13750"/>
  </r>
  <r>
    <x v="290"/>
    <s v="주식회사신성산업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90"/>
    <s v="주식회사신성산업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1697"/>
    <n v="1707"/>
    <n v="962"/>
    <n v="962"/>
    <n v="962"/>
    <n v="962"/>
    <n v="962"/>
    <n v="962"/>
    <n v="962"/>
    <n v="962"/>
    <n v="962"/>
    <n v="962"/>
  </r>
  <r>
    <x v="290"/>
    <s v="주식회사신성산업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48000"/>
    <n v="48000"/>
    <n v="48000"/>
    <n v="48000"/>
    <n v="48000"/>
    <n v="48000"/>
    <n v="48000"/>
    <n v="48000"/>
    <n v="48000"/>
    <n v="48000"/>
    <n v="48000"/>
    <n v="48000"/>
  </r>
  <r>
    <x v="290"/>
    <s v="주식회사신성산업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606"/>
    <n v="0"/>
    <n v="0"/>
    <n v="0"/>
    <n v="0"/>
    <n v="0"/>
    <n v="0"/>
    <n v="0"/>
    <n v="0"/>
    <n v="0"/>
    <n v="0"/>
    <n v="0"/>
  </r>
  <r>
    <x v="290"/>
    <s v="주식회사신성산업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31500"/>
    <n v="31500"/>
    <n v="31500"/>
    <n v="31500"/>
    <n v="31500"/>
    <n v="31500"/>
    <n v="31500"/>
    <n v="31500"/>
    <n v="31500"/>
    <n v="31500"/>
    <n v="31500"/>
    <n v="31500"/>
  </r>
  <r>
    <x v="290"/>
    <s v="주식회사신성산업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10259"/>
    <s v="안심 플러스"/>
    <x v="0"/>
    <s v="N"/>
    <s v="Y"/>
    <m/>
    <n v="2100"/>
    <n v="2100"/>
    <n v="2100"/>
    <n v="1980"/>
    <n v="1980"/>
    <n v="3000"/>
    <n v="3000"/>
    <n v="3000"/>
    <n v="3000"/>
    <n v="3000"/>
    <n v="3000"/>
    <n v="3000"/>
  </r>
  <r>
    <x v="290"/>
    <s v="주식회사신성산업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6500"/>
    <n v="6500"/>
    <n v="6500"/>
    <n v="6500"/>
    <n v="6500"/>
    <n v="6500"/>
    <n v="6500"/>
    <n v="6500"/>
    <n v="6500"/>
    <n v="6500"/>
    <n v="6500"/>
    <n v="6500"/>
  </r>
  <r>
    <x v="290"/>
    <s v="주식회사신성산업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735"/>
    <n v="735"/>
    <n v="735"/>
    <n v="735"/>
    <n v="735"/>
    <n v="735"/>
    <n v="745"/>
    <n v="0"/>
    <n v="0"/>
    <n v="0"/>
    <n v="0"/>
    <n v="0"/>
  </r>
  <r>
    <x v="290"/>
    <s v="주식회사신성산업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24864"/>
    <n v="0"/>
    <n v="0"/>
    <n v="0"/>
    <n v="0"/>
    <n v="0"/>
    <n v="0"/>
    <n v="0"/>
    <n v="0"/>
    <n v="0"/>
    <n v="0"/>
    <n v="0"/>
  </r>
  <r>
    <x v="290"/>
    <s v="주식회사신성산업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90163"/>
    <n v="0"/>
    <n v="0"/>
    <n v="0"/>
    <n v="0"/>
    <n v="0"/>
    <n v="0"/>
    <n v="0"/>
    <n v="0"/>
    <n v="0"/>
    <n v="0"/>
    <n v="0"/>
  </r>
  <r>
    <x v="290"/>
    <s v="주식회사신성산업"/>
    <s v="546314"/>
    <s v="부산/경남고객본부"/>
    <s v="546335"/>
    <s v="동부산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90"/>
    <s v="주식회사신성산업"/>
    <s v="546314"/>
    <s v="부산/경남고객본부"/>
    <s v="546335"/>
    <s v="동부산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34500"/>
    <n v="34500"/>
    <n v="36898"/>
    <n v="0"/>
    <n v="0"/>
    <n v="0"/>
    <n v="0"/>
    <n v="0"/>
    <n v="0"/>
    <n v="0"/>
    <n v="0"/>
    <n v="0"/>
  </r>
  <r>
    <x v="290"/>
    <s v="주식회사신성산업"/>
    <s v="546314"/>
    <s v="부산/경남고객본부"/>
    <s v="546335"/>
    <s v="동부산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0"/>
  </r>
  <r>
    <x v="290"/>
    <s v="주식회사신성산업"/>
    <s v="540026"/>
    <s v="영업·채널본부"/>
    <s v="540033"/>
    <s v="디지털채널담당"/>
    <s v="TC00000"/>
    <s v="B2C"/>
    <s v="FC30000"/>
    <s v="인터넷"/>
    <s v="FC32000"/>
    <x v="11"/>
    <s v="FC32K02"/>
    <s v="렌탈팩"/>
    <s v="BM01008"/>
    <s v="가전 렌탈팩"/>
    <x v="0"/>
    <s v="N"/>
    <s v="Y"/>
    <m/>
    <n v="0"/>
    <n v="-49"/>
    <n v="-49"/>
    <n v="-49"/>
    <n v="-49"/>
    <n v="-49"/>
    <n v="-49"/>
    <n v="-49"/>
    <n v="0"/>
    <n v="0"/>
    <n v="0"/>
    <n v="0"/>
  </r>
  <r>
    <x v="290"/>
    <s v="주식회사신성산업"/>
    <s v="546793"/>
    <s v="충남/충북고객본부"/>
    <s v="546823"/>
    <s v="천안지사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0"/>
    <n v="0"/>
    <n v="0"/>
    <n v="962"/>
    <n v="962"/>
    <n v="962"/>
    <n v="962"/>
    <n v="962"/>
    <n v="962"/>
  </r>
  <r>
    <x v="290"/>
    <s v="주식회사신성산업"/>
    <s v="546793"/>
    <s v="충남/충북고객본부"/>
    <s v="546823"/>
    <s v="천안지사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0"/>
    <n v="0"/>
    <n v="0"/>
    <n v="51192"/>
    <n v="103500"/>
    <n v="103500"/>
    <n v="103500"/>
    <n v="103500"/>
    <n v="103500"/>
  </r>
  <r>
    <x v="290"/>
    <s v="주식회사신성산업"/>
    <s v="546793"/>
    <s v="충남/충북고객본부"/>
    <s v="546826"/>
    <s v="청주지사"/>
    <s v="KE00000"/>
    <s v="B2B"/>
    <s v="KE20000"/>
    <s v="Enterprise CT"/>
    <s v="KE52000"/>
    <x v="2"/>
    <s v="KE52K02"/>
    <s v="IP-Centrex"/>
    <s v="BM00205"/>
    <s v="기업인터넷전화Centrex"/>
    <x v="0"/>
    <s v="Y"/>
    <s v="Y"/>
    <m/>
    <n v="0"/>
    <n v="1071"/>
    <n v="1357"/>
    <n v="1357"/>
    <n v="1357"/>
    <n v="1357"/>
    <n v="1357"/>
    <n v="1357"/>
    <n v="1357"/>
    <n v="1357"/>
    <n v="1357"/>
    <n v="1357"/>
  </r>
  <r>
    <x v="290"/>
    <s v="주식회사신성산업"/>
    <s v="546793"/>
    <s v="충남/충북고객본부"/>
    <s v="546826"/>
    <s v="청주지사"/>
    <s v="TC00000"/>
    <s v="B2C"/>
    <s v="FC30000"/>
    <s v="인터넷"/>
    <s v="FC34000"/>
    <x v="9"/>
    <s v="FC34K02"/>
    <s v="GiGA 1G"/>
    <s v="BM10033"/>
    <s v="오피스넷 에센스"/>
    <x v="0"/>
    <s v="Y"/>
    <s v="Y"/>
    <m/>
    <n v="0"/>
    <n v="34714"/>
    <n v="40500"/>
    <n v="40500"/>
    <n v="40500"/>
    <n v="40500"/>
    <n v="40500"/>
    <n v="40500"/>
    <n v="29700"/>
    <n v="0"/>
    <n v="0"/>
    <n v="0"/>
  </r>
  <r>
    <x v="290"/>
    <s v="주식회사신성산업"/>
    <s v="546793"/>
    <s v="충남/충북고객본부"/>
    <s v="546826"/>
    <s v="청주지사"/>
    <s v="TC00000"/>
    <s v="B2C"/>
    <s v="FC30000"/>
    <s v="인터넷"/>
    <s v="FC34000"/>
    <x v="9"/>
    <s v="FC34K01"/>
    <s v="GiGA 500M"/>
    <s v="BM10034"/>
    <s v="오피스넷 베이직"/>
    <x v="1"/>
    <s v="N"/>
    <s v="Y"/>
    <m/>
    <n v="0"/>
    <n v="32728"/>
    <n v="0"/>
    <n v="0"/>
    <n v="0"/>
    <n v="0"/>
    <n v="0"/>
    <n v="0"/>
    <n v="0"/>
    <n v="0"/>
    <n v="0"/>
    <n v="0"/>
  </r>
  <r>
    <x v="290"/>
    <s v="주식회사신성산업"/>
    <s v="546793"/>
    <s v="충남/충북고객본부"/>
    <s v="546826"/>
    <s v="청주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40000"/>
    <n v="40000"/>
    <n v="40000"/>
    <n v="40000"/>
    <n v="40000"/>
    <n v="37334"/>
    <n v="40000"/>
    <n v="40000"/>
    <n v="38667"/>
    <n v="40000"/>
    <n v="184928"/>
    <n v="0"/>
  </r>
  <r>
    <x v="290"/>
    <s v="주식회사신성산업"/>
    <s v="546793"/>
    <s v="충남/충북고객본부"/>
    <s v="546826"/>
    <s v="청주지사"/>
    <s v="TC00000"/>
    <s v="B2C"/>
    <s v="FC30000"/>
    <s v="인터넷"/>
    <s v="FC34000"/>
    <x v="9"/>
    <s v="FC34K01"/>
    <s v="GiGA 500M"/>
    <s v="BM10034"/>
    <s v="오피스넷 베이직"/>
    <x v="0"/>
    <s v="Y"/>
    <s v="Y"/>
    <m/>
    <n v="0"/>
    <n v="0"/>
    <n v="0"/>
    <n v="0"/>
    <n v="0"/>
    <n v="0"/>
    <n v="0"/>
    <n v="0"/>
    <n v="9600"/>
    <n v="36000"/>
    <n v="36000"/>
    <n v="36000"/>
  </r>
  <r>
    <x v="290"/>
    <s v="주식회사신성산업"/>
    <s v="546793"/>
    <s v="충남/충북고객본부"/>
    <s v="546826"/>
    <s v="청주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90"/>
    <s v="주식회사신성산업"/>
    <s v="546793"/>
    <s v="충남/충북고객본부"/>
    <s v="546826"/>
    <s v="청주지사"/>
    <s v="TC00000"/>
    <s v="B2C"/>
    <s v="FC30000"/>
    <s v="인터넷"/>
    <s v="FC32000"/>
    <x v="11"/>
    <s v="FC32K01"/>
    <s v="부가서비스"/>
    <s v="BM00984"/>
    <s v="오피스팩 슬림 올레"/>
    <x v="1"/>
    <s v="Y"/>
    <s v="Y"/>
    <m/>
    <n v="0"/>
    <n v="962"/>
    <n v="962"/>
    <n v="962"/>
    <n v="962"/>
    <n v="962"/>
    <n v="962"/>
    <n v="962"/>
    <n v="33690"/>
    <n v="962"/>
    <n v="962"/>
    <n v="962"/>
  </r>
  <r>
    <x v="290"/>
    <s v="주식회사신성산업"/>
    <s v="546793"/>
    <s v="충남/충북고객본부"/>
    <s v="546826"/>
    <s v="청주지사"/>
    <s v="TC00000"/>
    <s v="B2C"/>
    <s v="FC30000"/>
    <s v="인터넷"/>
    <s v="FC32000"/>
    <x v="11"/>
    <s v="FC32K03"/>
    <s v="홈AP"/>
    <s v="BM00236"/>
    <s v="홈허브"/>
    <x v="0"/>
    <s v="N"/>
    <s v="Y"/>
    <m/>
    <n v="2500"/>
    <n v="2500"/>
    <n v="2500"/>
    <n v="2500"/>
    <n v="2500"/>
    <n v="2500"/>
    <n v="2500"/>
    <n v="2500"/>
    <n v="2467"/>
    <n v="2500"/>
    <n v="138459"/>
    <n v="0"/>
  </r>
  <r>
    <x v="290"/>
    <s v="주식회사신성산업"/>
    <s v="546793"/>
    <s v="충남/충북고객본부"/>
    <s v="546826"/>
    <s v="청주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857"/>
    <n v="1000"/>
    <n v="1000"/>
    <n v="1000"/>
    <n v="1000"/>
    <n v="1000"/>
    <n v="1000"/>
    <n v="1000"/>
    <n v="1000"/>
    <n v="1000"/>
    <n v="1000"/>
  </r>
  <r>
    <x v="291"/>
    <s v="주식회사에이에스티"/>
    <s v="546483"/>
    <s v="대구/경북고객본부"/>
    <s v="546502"/>
    <s v="서대구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070"/>
    <n v="7070"/>
    <n v="7070"/>
    <n v="7070"/>
    <n v="0"/>
    <n v="0"/>
    <n v="0"/>
    <n v="0"/>
    <n v="0"/>
    <n v="0"/>
    <n v="0"/>
    <n v="0"/>
  </r>
  <r>
    <x v="291"/>
    <s v="주식회사에이에스티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50"/>
    <n v="0"/>
    <n v="0"/>
    <n v="0"/>
    <n v="0"/>
    <n v="0"/>
    <n v="0"/>
    <n v="0"/>
  </r>
  <r>
    <x v="291"/>
    <s v="주식회사에이에스티"/>
    <s v="546517"/>
    <s v="대구/경북법인고객본부"/>
    <s v="546540"/>
    <s v="경북법인고객담당"/>
    <s v="KE00000"/>
    <s v="B2B"/>
    <s v="KE20000"/>
    <s v="Enterprise CT"/>
    <s v="KE54000"/>
    <x v="0"/>
    <s v="KEA9K02"/>
    <s v="페이퍼리스"/>
    <s v="BM10387"/>
    <s v="EDI"/>
    <x v="0"/>
    <s v="Y"/>
    <s v="Y"/>
    <m/>
    <n v="0"/>
    <n v="0"/>
    <n v="0"/>
    <n v="0"/>
    <n v="7070"/>
    <n v="7070"/>
    <n v="7070"/>
    <n v="7070"/>
    <n v="7070"/>
    <n v="7070"/>
    <n v="0"/>
    <n v="0"/>
  </r>
  <r>
    <x v="291"/>
    <s v="주식회사에이에스티"/>
    <s v="546517"/>
    <s v="대구/경북법인고객본부"/>
    <s v="546540"/>
    <s v="경북법인고객담당"/>
    <s v="KE00000"/>
    <s v="B2B"/>
    <s v="KE20000"/>
    <s v="Enterprise CT"/>
    <s v="KE27000"/>
    <x v="1"/>
    <s v="KE27K02"/>
    <s v="Express기업"/>
    <s v="BM00362"/>
    <s v="KORNET Express"/>
    <x v="0"/>
    <s v="N"/>
    <s v="Y"/>
    <m/>
    <n v="617000"/>
    <n v="617000"/>
    <n v="617000"/>
    <n v="617000"/>
    <n v="617000"/>
    <n v="617000"/>
    <n v="617000"/>
    <n v="617000"/>
    <n v="617000"/>
    <n v="617000"/>
    <n v="617000"/>
    <n v="617000"/>
  </r>
  <r>
    <x v="291"/>
    <s v="주식회사에이에스티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Y"/>
    <s v="Y"/>
    <m/>
    <n v="0"/>
    <n v="0"/>
    <n v="0"/>
    <n v="0"/>
    <n v="137720"/>
    <n v="252377"/>
    <n v="250148"/>
    <n v="249079"/>
    <n v="248143"/>
    <n v="249643"/>
    <n v="247966"/>
    <n v="249625"/>
  </r>
  <r>
    <x v="291"/>
    <s v="주식회사에이에스티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88"/>
    <s v="PRI LM통화"/>
    <x v="0"/>
    <s v="N"/>
    <s v="Y"/>
    <m/>
    <n v="3961"/>
    <n v="2871"/>
    <n v="3463"/>
    <n v="3711"/>
    <n v="3636"/>
    <n v="0"/>
    <n v="0"/>
    <n v="0"/>
    <n v="0"/>
    <n v="0"/>
    <n v="0"/>
    <n v="0"/>
  </r>
  <r>
    <x v="291"/>
    <s v="주식회사에이에스티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79"/>
    <s v="제2종ISDN(30채널)"/>
    <x v="0"/>
    <s v="N"/>
    <s v="Y"/>
    <m/>
    <n v="101678"/>
    <n v="102158"/>
    <n v="101996"/>
    <n v="103081"/>
    <n v="56276"/>
    <n v="0"/>
    <n v="0"/>
    <n v="0"/>
    <n v="0"/>
    <n v="0"/>
    <n v="0"/>
    <n v="0"/>
  </r>
  <r>
    <x v="291"/>
    <s v="주식회사에이에스티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420"/>
    <n v="0"/>
    <n v="0"/>
    <n v="0"/>
    <n v="0"/>
    <n v="0"/>
    <n v="0"/>
    <n v="0"/>
    <n v="0"/>
  </r>
  <r>
    <x v="291"/>
    <s v="주식회사에이에스티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Y"/>
    <s v="Y"/>
    <m/>
    <n v="0"/>
    <n v="0"/>
    <n v="0"/>
    <n v="0"/>
    <n v="0"/>
    <n v="0"/>
    <n v="0"/>
    <n v="0"/>
    <n v="0"/>
    <n v="0"/>
    <n v="0"/>
    <n v="0"/>
  </r>
  <r>
    <x v="291"/>
    <s v="주식회사에이에스티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0"/>
    <n v="40000"/>
    <n v="40000"/>
    <n v="40000"/>
    <n v="40000"/>
    <n v="21330"/>
    <n v="0"/>
    <n v="0"/>
    <n v="0"/>
    <n v="0"/>
    <n v="0"/>
    <n v="0"/>
  </r>
  <r>
    <x v="291"/>
    <s v="주식회사에이에스티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49"/>
    <n v="0"/>
    <n v="0"/>
    <n v="0"/>
    <n v="0"/>
    <n v="0"/>
    <n v="0"/>
    <n v="0"/>
    <n v="0"/>
    <n v="0"/>
  </r>
  <r>
    <x v="291"/>
    <s v="주식회사에이에스티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145"/>
    <n v="0"/>
    <n v="246"/>
    <n v="406"/>
    <n v="0"/>
    <n v="0"/>
    <n v="0"/>
    <n v="0"/>
    <n v="0"/>
    <n v="0"/>
    <n v="0"/>
  </r>
  <r>
    <x v="291"/>
    <s v="주식회사에이에스티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156"/>
    <n v="78"/>
    <n v="0"/>
    <n v="0"/>
    <n v="0"/>
    <n v="0"/>
    <n v="0"/>
    <n v="0"/>
    <n v="0"/>
  </r>
  <r>
    <x v="291"/>
    <s v="주식회사에이에스티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0"/>
    <n v="962"/>
    <n v="962"/>
    <n v="962"/>
    <n v="962"/>
    <n v="962"/>
    <n v="962"/>
    <n v="962"/>
    <n v="962"/>
  </r>
  <r>
    <x v="291"/>
    <s v="주식회사에이에스티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0"/>
    <n v="8387"/>
    <n v="20000"/>
    <n v="20000"/>
    <n v="20000"/>
    <n v="20000"/>
    <n v="20000"/>
    <n v="20000"/>
    <n v="20000"/>
  </r>
  <r>
    <x v="291"/>
    <s v="주식회사에이에스티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76500"/>
    <n v="76500"/>
    <n v="76500"/>
    <n v="76500"/>
    <n v="76500"/>
    <n v="76500"/>
    <n v="76500"/>
    <n v="76500"/>
    <n v="76500"/>
    <n v="76500"/>
    <n v="76500"/>
    <n v="76500"/>
  </r>
  <r>
    <x v="292"/>
    <s v="주식회사제이테크놀러지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50"/>
    <n v="0"/>
    <n v="0"/>
    <n v="0"/>
    <n v="0"/>
    <n v="0"/>
    <n v="0"/>
    <n v="0"/>
    <n v="0"/>
    <n v="0"/>
    <n v="0"/>
  </r>
  <r>
    <x v="292"/>
    <s v="주식회사제이테크놀러지"/>
    <s v="546517"/>
    <s v="대구/경북법인고객본부"/>
    <s v="546540"/>
    <s v="경북법인고객담당"/>
    <s v="KE00000"/>
    <s v="B2B"/>
    <s v="KE20000"/>
    <s v="Enterprise CT"/>
    <s v="KE27000"/>
    <x v="1"/>
    <s v="KE27K07"/>
    <s v="GiGA Office"/>
    <s v="BM00911"/>
    <s v="GiGA office Compact"/>
    <x v="0"/>
    <s v="N"/>
    <s v="Y"/>
    <m/>
    <n v="510000"/>
    <n v="510000"/>
    <n v="510000"/>
    <n v="510000"/>
    <n v="510000"/>
    <n v="510000"/>
    <n v="510000"/>
    <n v="510000"/>
    <n v="510000"/>
    <n v="510000"/>
    <n v="510000"/>
    <n v="510000"/>
  </r>
  <r>
    <x v="292"/>
    <s v="주식회사제이테크놀러지"/>
    <s v="546517"/>
    <s v="대구/경북법인고객본부"/>
    <s v="546540"/>
    <s v="경북법인고객담당"/>
    <s v="KE00000"/>
    <s v="B2B"/>
    <s v="KE20000"/>
    <s v="Enterprise CT"/>
    <s v="KE27000"/>
    <x v="1"/>
    <s v="KE27K07"/>
    <s v="GiGA Office"/>
    <s v="BM01176"/>
    <s v="GiGA office 부가서비스"/>
    <x v="0"/>
    <s v="N"/>
    <s v="Y"/>
    <m/>
    <n v="0"/>
    <n v="0"/>
    <n v="0"/>
    <n v="0"/>
    <n v="0"/>
    <n v="0"/>
    <n v="0"/>
    <n v="0"/>
    <n v="0"/>
    <n v="0"/>
    <n v="0"/>
    <n v="0"/>
  </r>
  <r>
    <x v="292"/>
    <s v="주식회사제이테크놀러지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7209"/>
    <n v="16611"/>
    <n v="17566"/>
    <n v="17447"/>
    <n v="17995"/>
    <n v="16697"/>
    <n v="16353"/>
    <n v="16000"/>
    <n v="16000"/>
    <n v="16000"/>
    <n v="16000"/>
    <n v="16000"/>
  </r>
  <r>
    <x v="292"/>
    <s v="주식회사제이테크놀러지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70"/>
    <s v="구내교환DID국선"/>
    <x v="0"/>
    <s v="N"/>
    <s v="Y"/>
    <m/>
    <n v="64000"/>
    <n v="64000"/>
    <n v="64000"/>
    <n v="64000"/>
    <n v="64000"/>
    <n v="64000"/>
    <n v="64000"/>
    <n v="64000"/>
    <n v="64000"/>
    <n v="64000"/>
    <n v="64000"/>
    <n v="64000"/>
  </r>
  <r>
    <x v="292"/>
    <s v="주식회사제이테크놀러지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71"/>
    <s v="구내교환DOD국선"/>
    <x v="0"/>
    <s v="N"/>
    <s v="Y"/>
    <m/>
    <n v="104489"/>
    <n v="104864"/>
    <n v="104769"/>
    <n v="104529"/>
    <n v="104529"/>
    <n v="104889"/>
    <n v="104818"/>
    <n v="104969"/>
    <n v="104938"/>
    <n v="104969"/>
    <n v="104969"/>
    <n v="104969"/>
  </r>
  <r>
    <x v="292"/>
    <s v="주식회사제이테크놀러지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92"/>
    <s v="주식회사제이테크놀러지"/>
    <s v="546517"/>
    <s v="대구/경북법인고객본부"/>
    <s v="546540"/>
    <s v="경북법인고객담당"/>
    <s v="TC00000"/>
    <s v="B2C"/>
    <s v="FC10000"/>
    <s v="유선통화"/>
    <s v="FC15000"/>
    <x v="21"/>
    <s v="FC15K01"/>
    <s v="홈인터넷전화 기본요금제"/>
    <s v="BM01181"/>
    <s v="홈인터넷전화 통화료"/>
    <x v="0"/>
    <s v="N"/>
    <s v="Y"/>
    <m/>
    <n v="0"/>
    <n v="363"/>
    <n v="490"/>
    <n v="62"/>
    <n v="481"/>
    <n v="815"/>
    <n v="0"/>
    <n v="0"/>
    <n v="372"/>
    <n v="137"/>
    <n v="0"/>
    <n v="16"/>
  </r>
  <r>
    <x v="292"/>
    <s v="주식회사제이테크놀러지"/>
    <s v="546517"/>
    <s v="대구/경북법인고객본부"/>
    <s v="546540"/>
    <s v="경북법인고객담당"/>
    <s v="TC00000"/>
    <s v="B2C"/>
    <s v="FC10000"/>
    <s v="유선통화"/>
    <s v="FC15000"/>
    <x v="21"/>
    <s v="FC15K07"/>
    <s v="홈인터넷전화 정액요금제"/>
    <s v="BM01137"/>
    <s v="홈인터넷전화 3000요금제"/>
    <x v="0"/>
    <s v="N"/>
    <s v="Y"/>
    <m/>
    <n v="4900"/>
    <n v="4900"/>
    <n v="4900"/>
    <n v="4900"/>
    <n v="4900"/>
    <n v="4900"/>
    <n v="5402"/>
    <n v="4900"/>
    <n v="4900"/>
    <n v="4900"/>
    <n v="4900"/>
    <n v="4900"/>
  </r>
  <r>
    <x v="292"/>
    <s v="주식회사제이테크놀러지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5600"/>
    <n v="15600"/>
    <n v="15600"/>
    <n v="15600"/>
    <n v="15600"/>
    <n v="15600"/>
    <n v="15600"/>
    <n v="15600"/>
    <n v="15600"/>
    <n v="15600"/>
    <n v="15600"/>
    <n v="15600"/>
  </r>
  <r>
    <x v="292"/>
    <s v="주식회사제이테크놀러지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93"/>
    <s v="주식회사푸른숲이엔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293"/>
    <s v="주식회사푸른숲이엔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49"/>
    <n v="49"/>
    <n v="98"/>
    <n v="98"/>
    <n v="49"/>
    <n v="98"/>
    <n v="0"/>
    <n v="49"/>
    <n v="98"/>
    <n v="49"/>
    <n v="0"/>
    <n v="147"/>
  </r>
  <r>
    <x v="293"/>
    <s v="주식회사푸른숲이엔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58"/>
    <n v="0"/>
    <n v="0"/>
    <n v="0"/>
    <n v="0"/>
    <n v="0"/>
    <n v="0"/>
    <n v="0"/>
    <n v="0"/>
    <n v="0"/>
    <n v="0"/>
    <n v="0"/>
  </r>
  <r>
    <x v="293"/>
    <s v="주식회사푸른숲이엔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39"/>
    <n v="0"/>
    <n v="0"/>
    <n v="0"/>
    <n v="0"/>
    <n v="0"/>
    <n v="0"/>
    <n v="0"/>
    <n v="0"/>
    <n v="0"/>
  </r>
  <r>
    <x v="293"/>
    <s v="주식회사푸른숲이엔지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30"/>
    <n v="261"/>
    <n v="391"/>
    <n v="159"/>
    <n v="87"/>
    <n v="203"/>
    <n v="435"/>
    <n v="290"/>
    <n v="739"/>
    <n v="623"/>
    <n v="87"/>
    <n v="58"/>
  </r>
  <r>
    <x v="293"/>
    <s v="주식회사푸른숲이엔지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94"/>
    <s v="주식회사해피니스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94"/>
    <s v="주식회사해피니스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294"/>
    <s v="주식회사해피니스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0"/>
    <n v="5814"/>
    <n v="5500"/>
    <n v="5500"/>
    <n v="5500"/>
    <n v="5500"/>
    <n v="5500"/>
    <n v="5500"/>
    <n v="5500"/>
    <n v="5500"/>
    <n v="5500"/>
    <n v="5500"/>
  </r>
  <r>
    <x v="294"/>
    <s v="주식회사해피니스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294"/>
    <s v="주식회사해피니스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28286"/>
    <n v="28000"/>
    <n v="28000"/>
    <n v="28000"/>
    <n v="28000"/>
    <n v="28000"/>
    <n v="28000"/>
    <n v="28000"/>
    <n v="28000"/>
    <n v="28000"/>
    <n v="28000"/>
  </r>
  <r>
    <x v="294"/>
    <s v="주식회사해피니스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95"/>
    <s v="지천단위농업협동조합장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16000"/>
    <n v="16000"/>
    <n v="16000"/>
    <n v="16000"/>
    <n v="16000"/>
    <n v="16000"/>
    <n v="16000"/>
    <n v="16000"/>
    <n v="16000"/>
    <n v="16000"/>
    <n v="16000"/>
    <n v="16000"/>
  </r>
  <r>
    <x v="295"/>
    <s v="지천단위농업협동조합장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0"/>
    <n v="0"/>
    <n v="0"/>
    <n v="0"/>
    <n v="0"/>
    <n v="100"/>
  </r>
  <r>
    <x v="295"/>
    <s v="지천단위농업협동조합장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295"/>
    <s v="지천단위농업협동조합장"/>
    <s v="546483"/>
    <s v="대구/경북고객본부"/>
    <s v="546511"/>
    <s v="경북서부지사"/>
    <s v="KE00000"/>
    <s v="B2B"/>
    <s v="KE20000"/>
    <s v="Enterprise CT"/>
    <s v="KE26000"/>
    <x v="26"/>
    <s v="KE26K01"/>
    <s v="시내외전용회선"/>
    <s v="BM00285"/>
    <s v="저속도회선"/>
    <x v="0"/>
    <s v="N"/>
    <s v="Y"/>
    <m/>
    <n v="75400"/>
    <n v="75400"/>
    <n v="75400"/>
    <n v="75400"/>
    <n v="75400"/>
    <n v="75400"/>
    <n v="75400"/>
    <n v="75400"/>
    <n v="75400"/>
    <n v="75400"/>
    <n v="75400"/>
    <n v="75400"/>
  </r>
  <r>
    <x v="295"/>
    <s v="지천단위농업협동조합장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95"/>
    <s v="지천단위농업협동조합장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95"/>
    <s v="지천단위농업협동조합장"/>
    <s v="546483"/>
    <s v="대구/경북고객본부"/>
    <s v="546511"/>
    <s v="경북서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3200"/>
    <n v="3200"/>
    <n v="3200"/>
    <n v="3200"/>
    <n v="3200"/>
    <n v="3200"/>
    <n v="3200"/>
    <n v="3200"/>
    <n v="3200"/>
    <n v="3200"/>
    <n v="3200"/>
    <n v="3200"/>
  </r>
  <r>
    <x v="295"/>
    <s v="지천단위농업협동조합장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0"/>
    <n v="22000"/>
    <n v="22000"/>
    <n v="22000"/>
    <n v="22000"/>
    <n v="22000"/>
    <n v="22000"/>
    <n v="22000"/>
    <n v="22000"/>
    <n v="22000"/>
    <n v="22000"/>
    <n v="22000"/>
  </r>
  <r>
    <x v="295"/>
    <s v="지천단위농업협동조합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8000"/>
    <n v="48000"/>
    <n v="48000"/>
    <n v="48000"/>
    <n v="48000"/>
    <n v="48000"/>
    <n v="48000"/>
    <n v="48000"/>
    <n v="48000"/>
    <n v="48000"/>
    <n v="48000"/>
    <n v="48000"/>
  </r>
  <r>
    <x v="295"/>
    <s v="지천단위농업협동조합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560"/>
    <n v="2068"/>
    <n v="1638"/>
    <n v="2262"/>
    <n v="1989"/>
    <n v="2106"/>
    <n v="2067"/>
    <n v="1599"/>
    <n v="1443"/>
    <n v="1404"/>
    <n v="2106"/>
    <n v="2067"/>
  </r>
  <r>
    <x v="295"/>
    <s v="지천단위농업협동조합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305"/>
    <n v="3218"/>
    <n v="2305"/>
    <n v="6336"/>
    <n v="7206"/>
    <n v="1261"/>
    <n v="826"/>
    <n v="1449"/>
    <n v="4363"/>
    <n v="145"/>
    <n v="1261"/>
    <n v="3667"/>
  </r>
  <r>
    <x v="295"/>
    <s v="지천단위농업협동조합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02"/>
    <n v="1170"/>
    <n v="741"/>
    <n v="1404"/>
    <n v="1326"/>
    <n v="936"/>
    <n v="546"/>
    <n v="1170"/>
    <n v="1716"/>
    <n v="1482"/>
    <n v="1131"/>
    <n v="1170"/>
  </r>
  <r>
    <x v="295"/>
    <s v="지천단위농업협동조합장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3019"/>
    <n v="3005"/>
    <n v="8385"/>
    <n v="9417"/>
    <n v="6991"/>
    <n v="5317"/>
    <n v="5074"/>
    <n v="6437"/>
    <n v="5090"/>
    <n v="4867"/>
    <n v="5223"/>
    <n v="2038"/>
  </r>
  <r>
    <x v="295"/>
    <s v="지천단위농업협동조합장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1200"/>
    <n v="11200"/>
    <n v="11200"/>
    <n v="11200"/>
    <n v="11200"/>
    <n v="11200"/>
    <n v="11200"/>
    <n v="11200"/>
    <n v="11200"/>
    <n v="11200"/>
    <n v="11200"/>
    <n v="11200"/>
  </r>
  <r>
    <x v="295"/>
    <s v="지천단위농업협동조합장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95"/>
    <s v="지천단위농업협동조합장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735"/>
    <n v="745"/>
    <n v="0"/>
    <n v="0"/>
    <n v="0"/>
    <n v="0"/>
    <n v="0"/>
    <n v="0"/>
    <n v="0"/>
    <n v="0"/>
    <n v="0"/>
    <n v="0"/>
  </r>
  <r>
    <x v="295"/>
    <s v="지천단위농업협동조합장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96"/>
    <s v="직지농협협동조합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32000"/>
    <n v="32000"/>
    <n v="32000"/>
    <n v="32000"/>
    <n v="32000"/>
    <n v="32000"/>
    <n v="32000"/>
    <n v="32000"/>
    <n v="32000"/>
    <n v="32000"/>
    <n v="32000"/>
    <n v="32000"/>
  </r>
  <r>
    <x v="296"/>
    <s v="직지농협협동조합"/>
    <s v="546483"/>
    <s v="대구/경북고객본부"/>
    <s v="546511"/>
    <s v="경북서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1750"/>
    <n v="1150"/>
    <n v="1100"/>
    <n v="700"/>
    <n v="200"/>
    <n v="850"/>
    <n v="7350"/>
    <n v="7900"/>
    <n v="7250"/>
    <n v="6250"/>
    <n v="4800"/>
    <n v="1850"/>
  </r>
  <r>
    <x v="296"/>
    <s v="직지농협협동조합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296"/>
    <s v="직지농협협동조합"/>
    <s v="546483"/>
    <s v="대구/경북고객본부"/>
    <s v="546511"/>
    <s v="경북서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296"/>
    <s v="직지농협협동조합"/>
    <s v="546483"/>
    <s v="대구/경북고객본부"/>
    <s v="546511"/>
    <s v="경북서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96"/>
    <s v="직지농협협동조합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6000"/>
    <n v="16000"/>
    <n v="16000"/>
    <n v="16000"/>
    <n v="16000"/>
    <n v="16000"/>
    <n v="16000"/>
    <n v="16000"/>
    <n v="16000"/>
    <n v="16000"/>
    <n v="16000"/>
    <n v="16000"/>
  </r>
  <r>
    <x v="296"/>
    <s v="직지농협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4290"/>
    <n v="34290"/>
    <n v="34290"/>
    <n v="34290"/>
    <n v="34290"/>
    <n v="34290"/>
    <n v="34290"/>
    <n v="34290"/>
    <n v="34290"/>
    <n v="34290"/>
    <n v="34290"/>
    <n v="34290"/>
  </r>
  <r>
    <x v="296"/>
    <s v="직지농협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886"/>
    <n v="2964"/>
    <n v="3237"/>
    <n v="3432"/>
    <n v="3003"/>
    <n v="3013"/>
    <n v="4602"/>
    <n v="4758"/>
    <n v="4173"/>
    <n v="4446"/>
    <n v="3140"/>
    <n v="2340"/>
  </r>
  <r>
    <x v="296"/>
    <s v="직지농협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971"/>
    <n v="3319"/>
    <n v="3783"/>
    <n v="3073"/>
    <n v="3755"/>
    <n v="3508"/>
    <n v="6335"/>
    <n v="1776"/>
    <n v="5263"/>
    <n v="2493"/>
    <n v="2719"/>
    <n v="1217"/>
  </r>
  <r>
    <x v="296"/>
    <s v="직지농협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90"/>
    <n v="468"/>
    <n v="429"/>
    <n v="234"/>
    <n v="312"/>
    <n v="546"/>
    <n v="195"/>
    <n v="234"/>
    <n v="468"/>
    <n v="546"/>
    <n v="624"/>
    <n v="195"/>
  </r>
  <r>
    <x v="296"/>
    <s v="직지농협협동조합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1359"/>
    <n v="18974"/>
    <n v="9998"/>
    <n v="12830"/>
    <n v="9631"/>
    <n v="12015"/>
    <n v="15908"/>
    <n v="14370"/>
    <n v="9102"/>
    <n v="16929"/>
    <n v="8923"/>
    <n v="8405"/>
  </r>
  <r>
    <x v="296"/>
    <s v="직지농협협동조합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1200"/>
    <n v="11200"/>
    <n v="11200"/>
    <n v="11200"/>
    <n v="11200"/>
    <n v="11200"/>
    <n v="11200"/>
    <n v="11200"/>
    <n v="11200"/>
    <n v="11200"/>
    <n v="11200"/>
    <n v="11200"/>
  </r>
  <r>
    <x v="296"/>
    <s v="직지농협협동조합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296"/>
    <s v="직지농협협동조합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57000"/>
    <n v="57000"/>
    <n v="57000"/>
    <n v="57000"/>
    <n v="57000"/>
    <n v="57000"/>
    <n v="57000"/>
    <n v="57000"/>
    <n v="57000"/>
    <n v="57000"/>
    <n v="57000"/>
    <n v="57000"/>
  </r>
  <r>
    <x v="296"/>
    <s v="직지농협협동조합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296"/>
    <s v="직지농협협동조합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97"/>
    <s v="진보면사무소"/>
    <s v="546483"/>
    <s v="대구/경북고객본부"/>
    <s v="546514"/>
    <s v="경북북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50"/>
    <n v="0"/>
    <n v="0"/>
    <n v="0"/>
    <n v="0"/>
    <n v="0"/>
    <n v="0"/>
    <n v="0"/>
    <n v="0"/>
    <n v="0"/>
  </r>
  <r>
    <x v="297"/>
    <s v="진보면사무소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297"/>
    <s v="진보면사무소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5940"/>
    <n v="5940"/>
    <n v="5940"/>
    <n v="5280"/>
    <n v="5280"/>
    <n v="5940"/>
    <n v="5940"/>
    <n v="5940"/>
    <n v="5940"/>
    <n v="5940"/>
    <n v="5940"/>
    <n v="5940"/>
  </r>
  <r>
    <x v="297"/>
    <s v="진보면사무소"/>
    <s v="546483"/>
    <s v="대구/경북고객본부"/>
    <s v="546514"/>
    <s v="경북북부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97"/>
    <s v="진보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7500"/>
    <n v="17500"/>
    <n v="17500"/>
    <n v="17500"/>
    <n v="17500"/>
    <n v="17500"/>
    <n v="17500"/>
    <n v="17500"/>
    <n v="17500"/>
    <n v="17500"/>
    <n v="17500"/>
    <n v="17500"/>
  </r>
  <r>
    <x v="297"/>
    <s v="진보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99"/>
    <n v="365"/>
    <n v="697"/>
    <n v="429"/>
    <n v="763"/>
    <n v="364"/>
    <n v="100"/>
    <n v="8388"/>
    <n v="8437"/>
    <n v="6979"/>
    <n v="6266"/>
    <n v="7310"/>
  </r>
  <r>
    <x v="297"/>
    <s v="진보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24"/>
    <n v="124"/>
    <n v="530"/>
    <n v="357"/>
    <n v="407"/>
    <n v="198"/>
    <n v="0"/>
    <n v="37"/>
    <n v="604"/>
    <n v="776"/>
    <n v="986"/>
    <n v="530"/>
  </r>
  <r>
    <x v="297"/>
    <s v="진보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00"/>
    <n v="166"/>
    <n v="34"/>
    <n v="199"/>
    <n v="34"/>
    <n v="0"/>
    <n v="199"/>
    <n v="34"/>
    <n v="34"/>
    <n v="332"/>
    <n v="67"/>
    <n v="67"/>
  </r>
  <r>
    <x v="297"/>
    <s v="진보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493"/>
    <n v="405"/>
    <n v="481"/>
    <n v="1245"/>
    <n v="409"/>
    <n v="1007"/>
    <n v="1473"/>
    <n v="1080"/>
    <n v="1235"/>
    <n v="684"/>
    <n v="189"/>
    <n v="376"/>
  </r>
  <r>
    <x v="297"/>
    <s v="진보면사무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297"/>
    <s v="진보면사무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98"/>
    <s v="청기면사무소"/>
    <s v="540120"/>
    <s v="IPTV사업본부"/>
    <s v="540133"/>
    <s v="콘텐츠사업담당"/>
    <s v="TC00000"/>
    <s v="B2C"/>
    <s v="TC50000"/>
    <s v="미디어"/>
    <s v="TC55000"/>
    <x v="20"/>
    <s v="TC55K01"/>
    <s v="GTV PPV"/>
    <s v="BM10291"/>
    <s v="GTV 단건"/>
    <x v="0"/>
    <s v="Y"/>
    <s v="Y"/>
    <m/>
    <n v="0"/>
    <n v="0"/>
    <n v="0"/>
    <n v="0"/>
    <n v="0"/>
    <n v="1400"/>
    <n v="0"/>
    <n v="0"/>
    <n v="0"/>
    <n v="0"/>
    <n v="0"/>
    <n v="0"/>
  </r>
  <r>
    <x v="298"/>
    <s v="청기면사무소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477"/>
    <s v="GENIE TV 라이브(실속형) ICOD"/>
    <x v="0"/>
    <s v="N"/>
    <s v="Y"/>
    <m/>
    <n v="8160"/>
    <n v="8160"/>
    <n v="8160"/>
    <n v="8160"/>
    <n v="8160"/>
    <n v="8160"/>
    <n v="8160"/>
    <n v="8160"/>
    <n v="8160"/>
    <n v="8160"/>
    <n v="8160"/>
    <n v="8160"/>
  </r>
  <r>
    <x v="298"/>
    <s v="청기면사무소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1"/>
    <s v="Y"/>
    <s v="Y"/>
    <m/>
    <n v="0"/>
    <n v="0"/>
    <n v="0"/>
    <n v="0"/>
    <n v="647"/>
    <n v="647"/>
    <n v="647"/>
    <n v="647"/>
    <n v="647"/>
    <n v="647"/>
    <n v="647"/>
    <n v="647"/>
  </r>
  <r>
    <x v="298"/>
    <s v="청기면사무소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10191"/>
    <s v="GTV 베이직"/>
    <x v="0"/>
    <s v="Y"/>
    <s v="Y"/>
    <m/>
    <n v="0"/>
    <n v="0"/>
    <n v="0"/>
    <n v="0"/>
    <n v="3890"/>
    <n v="13400"/>
    <n v="13400"/>
    <n v="13400"/>
    <n v="13400"/>
    <n v="13400"/>
    <n v="13400"/>
    <n v="13400"/>
  </r>
  <r>
    <x v="298"/>
    <s v="청기면사무소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298"/>
    <s v="청기면사무소"/>
    <s v="546483"/>
    <s v="대구/경북고객본부"/>
    <s v="546514"/>
    <s v="경북북부지사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0"/>
    <n v="0"/>
    <n v="0"/>
    <n v="0"/>
    <n v="871"/>
    <n v="3000"/>
    <n v="3000"/>
    <n v="3000"/>
    <n v="3000"/>
    <n v="3000"/>
    <n v="3000"/>
    <n v="3000"/>
  </r>
  <r>
    <x v="298"/>
    <s v="청기면사무소"/>
    <s v="546483"/>
    <s v="대구/경북고객본부"/>
    <s v="546514"/>
    <s v="경북북부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298"/>
    <s v="청기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500"/>
    <n v="2500"/>
    <n v="2500"/>
    <n v="2500"/>
    <n v="2500"/>
    <n v="2500"/>
    <n v="2500"/>
    <n v="2500"/>
    <n v="2500"/>
    <n v="2500"/>
    <n v="2500"/>
    <n v="2500"/>
  </r>
  <r>
    <x v="298"/>
    <s v="청기면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0"/>
    <n v="856"/>
    <n v="856"/>
    <n v="856"/>
    <n v="856"/>
    <n v="856"/>
    <n v="856"/>
    <n v="856"/>
    <n v="856"/>
  </r>
  <r>
    <x v="298"/>
    <s v="청기면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0"/>
    <n v="5807"/>
    <n v="20000"/>
    <n v="20000"/>
    <n v="20000"/>
    <n v="20000"/>
    <n v="20000"/>
    <n v="20000"/>
    <n v="20000"/>
  </r>
  <r>
    <x v="298"/>
    <s v="청기면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2100"/>
    <n v="22100"/>
    <n v="22100"/>
    <n v="22100"/>
    <n v="22100"/>
    <n v="22100"/>
    <n v="22100"/>
    <n v="22100"/>
    <n v="22100"/>
    <n v="22100"/>
    <n v="22100"/>
    <n v="22100"/>
  </r>
  <r>
    <x v="298"/>
    <s v="청기면사무소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291"/>
    <n v="1000"/>
    <n v="1000"/>
    <n v="1000"/>
    <n v="1000"/>
    <n v="1000"/>
    <n v="1000"/>
    <n v="1000"/>
  </r>
  <r>
    <x v="299"/>
    <s v="청량산비나리마을영농조합법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299"/>
    <s v="청량산비나리마을영농조합법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856"/>
    <n v="304"/>
    <n v="1145"/>
    <n v="1058"/>
    <n v="2131"/>
    <n v="2958"/>
    <n v="2929"/>
    <n v="377"/>
    <n v="797"/>
    <n v="1131"/>
    <n v="14"/>
    <n v="188"/>
  </r>
  <r>
    <x v="299"/>
    <s v="청량산비나리마을영농조합법인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299"/>
    <s v="청량산비나리마을영농조합법인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299"/>
    <s v="청량산비나리마을영농조합법인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14517"/>
    <n v="0"/>
    <n v="0"/>
    <n v="0"/>
    <n v="0"/>
    <n v="0"/>
  </r>
  <r>
    <x v="300"/>
    <s v="청수산업주식회사"/>
    <s v="540260"/>
    <s v="AX사업본부"/>
    <s v="540268"/>
    <s v="AX사업2담당"/>
    <s v="KE00000"/>
    <s v="B2B"/>
    <s v="KE20000"/>
    <s v="Enterprise CT"/>
    <s v="KEA5000"/>
    <x v="19"/>
    <s v="KEA5K05"/>
    <s v="IoT무선결제"/>
    <s v="BM01070"/>
    <s v="IoT무선결제3G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300"/>
    <s v="청수산업주식회사"/>
    <s v="546483"/>
    <s v="대구/경북고객본부"/>
    <s v="546508"/>
    <s v="경북동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3557"/>
    <n v="3847"/>
    <n v="4234"/>
    <n v="3638"/>
    <n v="4018"/>
    <n v="4507"/>
    <n v="3708"/>
    <n v="3700"/>
    <n v="3830"/>
    <n v="3023"/>
    <n v="3272"/>
    <n v="3646"/>
  </r>
  <r>
    <x v="300"/>
    <s v="청수산업주식회사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00"/>
    <s v="청수산업주식회사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300"/>
    <s v="청수산업주식회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0"/>
    <n v="0"/>
    <n v="0"/>
    <n v="32728"/>
    <n v="0"/>
    <n v="0"/>
    <n v="0"/>
    <n v="0"/>
  </r>
  <r>
    <x v="300"/>
    <s v="청수산업주식회사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Y"/>
    <s v="Y"/>
    <m/>
    <n v="0"/>
    <n v="0"/>
    <n v="0"/>
    <n v="0"/>
    <n v="0"/>
    <n v="0"/>
    <n v="0"/>
    <n v="0"/>
    <n v="0"/>
    <n v="0"/>
    <n v="0"/>
    <n v="0"/>
  </r>
  <r>
    <x v="300"/>
    <s v="청수산업주식회사"/>
    <s v="546483"/>
    <s v="대구/경북고객본부"/>
    <s v="546508"/>
    <s v="경북동부지사"/>
    <s v="TC00000"/>
    <s v="B2C"/>
    <s v="FC10000"/>
    <s v="유선통화"/>
    <s v="FC11000"/>
    <x v="8"/>
    <s v="FC11K07"/>
    <s v="정액요금제"/>
    <s v="BM10375"/>
    <s v="AI전화요금제"/>
    <x v="0"/>
    <s v="Y"/>
    <s v="Y"/>
    <m/>
    <n v="0"/>
    <n v="0"/>
    <n v="0"/>
    <n v="0"/>
    <n v="0"/>
    <n v="0"/>
    <n v="0"/>
    <n v="0"/>
    <n v="999.99"/>
    <n v="4999.95"/>
    <n v="4999.95"/>
    <n v="4999.95"/>
  </r>
  <r>
    <x v="300"/>
    <s v="청수산업주식회사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300"/>
    <s v="청수산업주식회사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535"/>
    <n v="535"/>
    <n v="535"/>
    <n v="535"/>
    <n v="535"/>
    <n v="535"/>
    <n v="535"/>
    <n v="535"/>
    <n v="535"/>
    <n v="535"/>
    <n v="535"/>
    <n v="535"/>
  </r>
  <r>
    <x v="300"/>
    <s v="청수산업주식회사"/>
    <s v="546483"/>
    <s v="대구/경북고객본부"/>
    <s v="546508"/>
    <s v="경북동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00"/>
    <s v="청수산업주식회사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300"/>
    <s v="청수산업주식회사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Y"/>
    <s v="Y"/>
    <m/>
    <n v="0"/>
    <n v="0"/>
    <n v="0"/>
    <n v="0"/>
    <n v="0"/>
    <n v="0"/>
    <n v="0"/>
    <n v="0"/>
    <n v="0"/>
    <n v="0"/>
    <n v="0"/>
    <n v="0"/>
  </r>
  <r>
    <x v="300"/>
    <s v="청수산업주식회사"/>
    <s v="540026"/>
    <s v="영업·채널본부"/>
    <s v="540033"/>
    <s v="디지털채널담당"/>
    <s v="TC00000"/>
    <s v="B2C"/>
    <s v="TC60000"/>
    <s v="Customer Incubation"/>
    <s v="KEB4000"/>
    <x v="4"/>
    <s v="KEB4K09"/>
    <s v="AI 통화비서"/>
    <s v="BM10364"/>
    <s v="AI 통화비서"/>
    <x v="0"/>
    <s v="Y"/>
    <s v="Y"/>
    <m/>
    <n v="0"/>
    <n v="0"/>
    <n v="0"/>
    <n v="0"/>
    <n v="0"/>
    <n v="0"/>
    <n v="0"/>
    <n v="0"/>
    <n v="752.01"/>
    <n v="3760.05"/>
    <n v="3760.05"/>
    <n v="3760.05"/>
  </r>
  <r>
    <x v="300"/>
    <s v="청수산업주식회사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10353"/>
    <s v="통화매니저_AI통화비서"/>
    <x v="0"/>
    <s v="Y"/>
    <s v="Y"/>
    <m/>
    <n v="0"/>
    <n v="0"/>
    <n v="0"/>
    <n v="0"/>
    <n v="0"/>
    <n v="0"/>
    <n v="0"/>
    <n v="0"/>
    <n v="0"/>
    <n v="0"/>
    <n v="0"/>
    <n v="0"/>
  </r>
  <r>
    <x v="301"/>
    <s v="케이브이머티리얼즈 주식회사"/>
    <s v="545988"/>
    <s v="강남고객본부"/>
    <s v="546008"/>
    <s v="강남지사"/>
    <s v="KE00000"/>
    <s v="B2B"/>
    <s v="KE20000"/>
    <s v="Enterprise CT"/>
    <s v="KEA5000"/>
    <x v="19"/>
    <s v="KEA5K04"/>
    <s v="IoT원격관제"/>
    <s v="BM01046"/>
    <s v="IoT원격관제3G"/>
    <x v="0"/>
    <s v="N"/>
    <s v="Y"/>
    <m/>
    <n v="3500"/>
    <n v="3500"/>
    <n v="3500"/>
    <n v="3500"/>
    <n v="3500"/>
    <n v="3500"/>
    <n v="3500"/>
    <n v="3500"/>
    <n v="3500"/>
    <n v="3500"/>
    <n v="3500"/>
    <n v="3500"/>
  </r>
  <r>
    <x v="301"/>
    <s v="케이브이머티리얼즈 주식회사"/>
    <s v="546024"/>
    <s v="강남법인고객본부"/>
    <s v="546058"/>
    <s v="서울남부법인고객담당"/>
    <s v="KE00000"/>
    <s v="B2B"/>
    <s v="KE20000"/>
    <s v="Enterprise CT"/>
    <s v="KEA5000"/>
    <x v="19"/>
    <s v="KEA5K04"/>
    <s v="IoT원격관제"/>
    <s v="BM01046"/>
    <s v="IoT원격관제3G"/>
    <x v="0"/>
    <s v="N"/>
    <s v="Y"/>
    <m/>
    <n v="17500"/>
    <n v="17500"/>
    <n v="17500"/>
    <n v="17500"/>
    <n v="17500"/>
    <n v="17500"/>
    <n v="17500"/>
    <n v="17500"/>
    <n v="17500"/>
    <n v="17500"/>
    <n v="17500"/>
    <n v="17500"/>
  </r>
  <r>
    <x v="301"/>
    <s v="케이브이머티리얼즈 주식회사"/>
    <s v="546483"/>
    <s v="대구/경북고객본부"/>
    <s v="546511"/>
    <s v="경북서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220"/>
    <n v="7220"/>
    <n v="7220"/>
    <n v="7220"/>
    <n v="7220"/>
    <n v="7220"/>
    <n v="7220"/>
    <n v="7220"/>
    <n v="7220"/>
    <n v="7220"/>
    <n v="0"/>
    <n v="0"/>
  </r>
  <r>
    <x v="301"/>
    <s v="케이브이머티리얼즈 주식회사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107000"/>
    <n v="107000"/>
    <n v="107000"/>
    <n v="107000"/>
    <n v="107000"/>
    <n v="107000"/>
    <n v="107000"/>
    <n v="107000"/>
    <n v="107000"/>
    <n v="107000"/>
    <n v="107000"/>
    <n v="107000"/>
  </r>
  <r>
    <x v="301"/>
    <s v="케이브이머티리얼즈 주식회사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128000"/>
    <n v="128000"/>
    <n v="128000"/>
    <n v="128000"/>
    <n v="128000"/>
    <n v="128000"/>
    <n v="128000"/>
    <n v="128000"/>
    <n v="128000"/>
    <n v="128000"/>
    <n v="128000"/>
    <n v="128000"/>
  </r>
  <r>
    <x v="302"/>
    <s v="케이비아이건설(주)"/>
    <s v="545988"/>
    <s v="강남고객본부"/>
    <s v="545988"/>
    <s v="(자체)강남고객본부"/>
    <s v="TC00000"/>
    <s v="B2C"/>
    <s v="TC50000"/>
    <s v="미디어"/>
    <s v="TC53000"/>
    <x v="5"/>
    <s v="TC53K02"/>
    <s v="GTV 일반"/>
    <s v="BM10191"/>
    <s v="GTV 베이직"/>
    <x v="1"/>
    <s v="N"/>
    <s v="Y"/>
    <m/>
    <n v="0"/>
    <n v="735"/>
    <n v="745"/>
    <n v="0"/>
    <n v="0"/>
    <n v="0"/>
    <n v="0"/>
    <n v="0"/>
    <n v="0"/>
    <n v="0"/>
    <n v="0"/>
    <n v="0"/>
  </r>
  <r>
    <x v="302"/>
    <s v="케이비아이건설(주)"/>
    <s v="545988"/>
    <s v="강남고객본부"/>
    <s v="545988"/>
    <s v="(자체)강남고객본부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0"/>
    <n v="745"/>
    <n v="0"/>
    <n v="0"/>
    <n v="0"/>
    <n v="0"/>
    <n v="0"/>
    <n v="0"/>
    <n v="0"/>
    <n v="0"/>
    <n v="0"/>
    <n v="0"/>
  </r>
  <r>
    <x v="302"/>
    <s v="케이비아이건설(주)"/>
    <s v="545988"/>
    <s v="강남고객본부"/>
    <s v="546008"/>
    <s v="강남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0"/>
    <n v="0"/>
    <n v="0"/>
    <n v="0"/>
    <n v="0"/>
    <n v="0"/>
    <n v="0"/>
  </r>
  <r>
    <x v="302"/>
    <s v="케이비아이건설(주)"/>
    <s v="545988"/>
    <s v="강남고객본부"/>
    <s v="546008"/>
    <s v="강남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962"/>
    <n v="962"/>
    <n v="962"/>
    <n v="962"/>
    <n v="962"/>
    <n v="0"/>
    <n v="0"/>
    <n v="0"/>
    <n v="0"/>
    <n v="0"/>
    <n v="0"/>
    <n v="0"/>
  </r>
  <r>
    <x v="302"/>
    <s v="케이비아이건설(주)"/>
    <s v="545988"/>
    <s v="강남고객본부"/>
    <s v="546008"/>
    <s v="강남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42000"/>
    <n v="42000"/>
    <n v="42000"/>
    <n v="42000"/>
    <n v="42000"/>
    <n v="0"/>
    <n v="0"/>
    <n v="0"/>
    <n v="0"/>
    <n v="0"/>
    <n v="0"/>
    <n v="0"/>
  </r>
  <r>
    <x v="302"/>
    <s v="케이비아이건설(주)"/>
    <s v="545988"/>
    <s v="강남고객본부"/>
    <s v="546015"/>
    <s v="경기남부지사"/>
    <s v="TC00000"/>
    <s v="B2C"/>
    <s v="TC50000"/>
    <s v="미디어"/>
    <s v="TC53000"/>
    <x v="5"/>
    <s v="TC53K02"/>
    <s v="GTV 일반"/>
    <s v="BM10191"/>
    <s v="GTV 베이직"/>
    <x v="1"/>
    <s v="N"/>
    <s v="Y"/>
    <m/>
    <n v="735"/>
    <n v="0"/>
    <n v="0"/>
    <n v="0"/>
    <n v="0"/>
    <n v="0"/>
    <n v="0"/>
    <n v="0"/>
    <n v="0"/>
    <n v="0"/>
    <n v="0"/>
    <n v="0"/>
  </r>
  <r>
    <x v="302"/>
    <s v="케이비아이건설(주)"/>
    <s v="545988"/>
    <s v="강남고객본부"/>
    <s v="546015"/>
    <s v="경기남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735"/>
    <n v="0"/>
    <n v="0"/>
    <n v="0"/>
    <n v="0"/>
    <n v="0"/>
    <n v="0"/>
    <n v="0"/>
    <n v="0"/>
    <n v="0"/>
    <n v="0"/>
    <n v="0"/>
  </r>
  <r>
    <x v="302"/>
    <s v="케이비아이건설(주)"/>
    <s v="545784"/>
    <s v="강북/강원고객본부"/>
    <s v="545819"/>
    <s v="경기북부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0"/>
    <n v="136"/>
    <n v="0"/>
    <n v="0"/>
    <n v="0"/>
    <n v="0"/>
    <n v="0"/>
    <n v="109"/>
    <n v="0"/>
    <n v="0"/>
    <n v="0"/>
    <n v="0"/>
  </r>
  <r>
    <x v="302"/>
    <s v="케이비아이건설(주)"/>
    <s v="545784"/>
    <s v="강북/강원고객본부"/>
    <s v="545819"/>
    <s v="경기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302"/>
    <s v="케이비아이건설(주)"/>
    <s v="545784"/>
    <s v="강북/강원고객본부"/>
    <s v="545819"/>
    <s v="경기북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3000"/>
    <n v="43000"/>
    <n v="43000"/>
    <n v="43000"/>
    <n v="43000"/>
    <n v="43000"/>
    <n v="43000"/>
    <n v="43000"/>
    <n v="43000"/>
    <n v="43000"/>
    <n v="43000"/>
    <n v="43000"/>
  </r>
  <r>
    <x v="302"/>
    <s v="케이비아이건설(주)"/>
    <s v="545784"/>
    <s v="강북/강원고객본부"/>
    <s v="545819"/>
    <s v="경기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500"/>
    <n v="2500"/>
    <n v="2500"/>
    <n v="2500"/>
    <n v="2500"/>
    <n v="2500"/>
    <n v="2500"/>
    <n v="2500"/>
    <n v="2500"/>
    <n v="2500"/>
    <n v="2500"/>
    <n v="2500"/>
  </r>
  <r>
    <x v="302"/>
    <s v="케이비아이건설(주)"/>
    <s v="545784"/>
    <s v="강북/강원고객본부"/>
    <s v="545813"/>
    <s v="고양지사"/>
    <s v="TC00000"/>
    <s v="B2C"/>
    <s v="TC60000"/>
    <s v="Customer Incubation"/>
    <s v="KEB4000"/>
    <x v="4"/>
    <s v="KEB4K07"/>
    <s v="홈지능망부가기타"/>
    <s v="BM00690"/>
    <s v="나우콜"/>
    <x v="0"/>
    <s v="Y"/>
    <s v="Y"/>
    <m/>
    <n v="0"/>
    <n v="0"/>
    <n v="0"/>
    <n v="0"/>
    <n v="0"/>
    <n v="0"/>
    <n v="0"/>
    <n v="0"/>
    <n v="0"/>
    <n v="0"/>
    <n v="0"/>
    <n v="0"/>
  </r>
  <r>
    <x v="302"/>
    <s v="케이비아이건설(주)"/>
    <s v="545784"/>
    <s v="강북/강원고객본부"/>
    <s v="545813"/>
    <s v="고양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302"/>
    <s v="케이비아이건설(주)"/>
    <s v="545784"/>
    <s v="강북/강원고객본부"/>
    <s v="545813"/>
    <s v="고양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302"/>
    <s v="케이비아이건설(주)"/>
    <s v="545784"/>
    <s v="강북/강원고객본부"/>
    <s v="545813"/>
    <s v="고양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56365"/>
    <n v="0"/>
    <n v="0"/>
    <n v="0"/>
    <n v="0"/>
    <n v="0"/>
    <n v="0"/>
    <n v="0"/>
    <n v="0"/>
    <n v="0"/>
    <n v="0"/>
    <n v="0"/>
  </r>
  <r>
    <x v="302"/>
    <s v="케이비아이건설(주)"/>
    <s v="545784"/>
    <s v="강북/강원고객본부"/>
    <s v="545813"/>
    <s v="고양지사"/>
    <s v="TC00000"/>
    <s v="B2C"/>
    <s v="FC10000"/>
    <s v="유선통화"/>
    <s v="FC11000"/>
    <x v="8"/>
    <s v="FC11K01"/>
    <s v="기본요금제"/>
    <s v="BM00098"/>
    <s v="시내전화 통화료"/>
    <x v="0"/>
    <s v="Y"/>
    <s v="Y"/>
    <m/>
    <n v="0"/>
    <n v="0"/>
    <n v="0"/>
    <n v="0"/>
    <n v="0"/>
    <n v="0"/>
    <n v="0"/>
    <n v="0"/>
    <n v="0"/>
    <n v="0"/>
    <n v="0"/>
    <n v="0"/>
  </r>
  <r>
    <x v="302"/>
    <s v="케이비아이건설(주)"/>
    <s v="545784"/>
    <s v="강북/강원고객본부"/>
    <s v="545813"/>
    <s v="고양지사"/>
    <s v="TC00000"/>
    <s v="B2C"/>
    <s v="FC10000"/>
    <s v="유선통화"/>
    <s v="FC11000"/>
    <x v="8"/>
    <s v="FC11K01"/>
    <s v="기본요금제"/>
    <s v="BM00115"/>
    <s v="인접지역 시외통화료"/>
    <x v="0"/>
    <s v="Y"/>
    <s v="Y"/>
    <m/>
    <n v="0"/>
    <n v="0"/>
    <n v="0"/>
    <n v="0"/>
    <n v="0"/>
    <n v="0"/>
    <n v="0"/>
    <n v="0"/>
    <n v="0"/>
    <n v="0"/>
    <n v="0"/>
    <n v="0"/>
  </r>
  <r>
    <x v="302"/>
    <s v="케이비아이건설(주)"/>
    <s v="545784"/>
    <s v="강북/강원고객본부"/>
    <s v="545813"/>
    <s v="고양지사"/>
    <s v="TC00000"/>
    <s v="B2C"/>
    <s v="FC10000"/>
    <s v="유선통화"/>
    <s v="FC11000"/>
    <x v="8"/>
    <s v="FC11K01"/>
    <s v="기본요금제"/>
    <s v="BM00123"/>
    <s v="일반전화LM"/>
    <x v="0"/>
    <s v="Y"/>
    <s v="Y"/>
    <m/>
    <n v="0"/>
    <n v="0"/>
    <n v="0"/>
    <n v="0"/>
    <n v="0"/>
    <n v="0"/>
    <n v="0"/>
    <n v="0"/>
    <n v="0"/>
    <n v="0"/>
    <n v="0"/>
    <n v="0"/>
  </r>
  <r>
    <x v="302"/>
    <s v="케이비아이건설(주)"/>
    <s v="545784"/>
    <s v="강북/강원고객본부"/>
    <s v="545813"/>
    <s v="고양지사"/>
    <s v="TC00000"/>
    <s v="B2C"/>
    <s v="FC10000"/>
    <s v="유선통화"/>
    <s v="FC11000"/>
    <x v="8"/>
    <s v="FC11K07"/>
    <s v="정액요금제"/>
    <s v="BM10375"/>
    <s v="AI전화요금제"/>
    <x v="0"/>
    <s v="Y"/>
    <s v="Y"/>
    <m/>
    <n v="0"/>
    <n v="8215.4719999999998"/>
    <n v="9999.9"/>
    <n v="9999.9"/>
    <n v="9999.9"/>
    <n v="9999.9"/>
    <n v="9999.9"/>
    <n v="9999.9"/>
    <n v="9999.9"/>
    <n v="9999.9"/>
    <n v="9999.9"/>
    <n v="9999.9"/>
  </r>
  <r>
    <x v="302"/>
    <s v="케이비아이건설(주)"/>
    <s v="545784"/>
    <s v="강북/강원고객본부"/>
    <s v="545813"/>
    <s v="고양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43000"/>
    <n v="43000"/>
    <n v="43000"/>
    <n v="43000"/>
    <n v="43000"/>
    <n v="43000"/>
    <n v="43000"/>
    <n v="43000"/>
    <n v="43000"/>
    <n v="43000"/>
    <n v="43000"/>
    <n v="43000"/>
  </r>
  <r>
    <x v="302"/>
    <s v="케이비아이건설(주)"/>
    <s v="545784"/>
    <s v="강북/강원고객본부"/>
    <s v="545813"/>
    <s v="고양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0"/>
    <n v="0"/>
    <n v="0"/>
    <n v="912"/>
    <n v="9120"/>
    <n v="9120"/>
    <n v="9120"/>
    <n v="9120"/>
    <n v="9120"/>
    <n v="9120"/>
    <n v="8979"/>
    <n v="8979"/>
  </r>
  <r>
    <x v="302"/>
    <s v="케이비아이건설(주)"/>
    <s v="545784"/>
    <s v="강북/강원고객본부"/>
    <s v="545807"/>
    <s v="광화문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5600"/>
    <n v="15600"/>
    <n v="15600"/>
    <n v="15600"/>
    <n v="15600"/>
    <n v="5721"/>
    <n v="0"/>
    <n v="0"/>
    <n v="0"/>
    <n v="0"/>
    <n v="0"/>
    <n v="0"/>
  </r>
  <r>
    <x v="302"/>
    <s v="케이비아이건설(주)"/>
    <s v="545784"/>
    <s v="강북/강원고객본부"/>
    <s v="545807"/>
    <s v="광화문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39"/>
    <n v="0"/>
    <n v="78"/>
    <n v="117"/>
    <n v="39"/>
    <n v="0"/>
    <n v="0"/>
    <n v="0"/>
    <n v="0"/>
    <n v="0"/>
    <n v="0"/>
    <n v="0"/>
  </r>
  <r>
    <x v="302"/>
    <s v="케이비아이건설(주)"/>
    <s v="545784"/>
    <s v="강북/강원고객본부"/>
    <s v="545807"/>
    <s v="광화문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101"/>
    <n v="0"/>
    <n v="0"/>
    <n v="0"/>
    <n v="0"/>
    <n v="0"/>
    <n v="0"/>
    <n v="0"/>
  </r>
  <r>
    <x v="302"/>
    <s v="케이비아이건설(주)"/>
    <s v="545784"/>
    <s v="강북/강원고객본부"/>
    <s v="545807"/>
    <s v="광화문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3277"/>
    <n v="21298"/>
    <n v="14264"/>
    <n v="0"/>
    <n v="0"/>
    <n v="0"/>
    <n v="0"/>
    <n v="0"/>
    <n v="0"/>
    <n v="0"/>
  </r>
  <r>
    <x v="302"/>
    <s v="케이비아이건설(주)"/>
    <s v="545784"/>
    <s v="강북/강원고객본부"/>
    <s v="545807"/>
    <s v="광화문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50000"/>
    <n v="50000"/>
    <n v="48452"/>
    <n v="50000"/>
    <n v="50000"/>
    <n v="18333"/>
    <n v="0"/>
    <n v="0"/>
    <n v="0"/>
    <n v="0"/>
    <n v="0"/>
    <n v="0"/>
  </r>
  <r>
    <x v="302"/>
    <s v="케이비아이건설(주)"/>
    <s v="545784"/>
    <s v="강북/강원고객본부"/>
    <s v="545807"/>
    <s v="광화문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735"/>
    <n v="735"/>
    <n v="735"/>
    <n v="735"/>
    <n v="735"/>
    <n v="745"/>
    <n v="0"/>
    <n v="0"/>
    <n v="0"/>
    <n v="0"/>
    <n v="0"/>
    <n v="0"/>
  </r>
  <r>
    <x v="302"/>
    <s v="케이비아이건설(주)"/>
    <s v="545784"/>
    <s v="강북/강원고객본부"/>
    <s v="545807"/>
    <s v="광화문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6000"/>
    <n v="36000"/>
    <n v="27870"/>
    <n v="0"/>
    <n v="0"/>
    <n v="0"/>
    <n v="0"/>
    <n v="0"/>
    <n v="0"/>
    <n v="0"/>
    <n v="0"/>
    <n v="0"/>
  </r>
  <r>
    <x v="302"/>
    <s v="케이비아이건설(주)"/>
    <s v="545784"/>
    <s v="강북/강원고객본부"/>
    <s v="545807"/>
    <s v="광화문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735"/>
    <n v="735"/>
    <n v="745"/>
    <n v="0"/>
    <n v="0"/>
    <n v="0"/>
    <n v="0"/>
    <n v="0"/>
    <n v="0"/>
    <n v="0"/>
    <n v="0"/>
    <n v="0"/>
  </r>
  <r>
    <x v="302"/>
    <s v="케이비아이건설(주)"/>
    <s v="545784"/>
    <s v="강북/강원고객본부"/>
    <s v="545807"/>
    <s v="광화문지사"/>
    <s v="TC00000"/>
    <s v="B2C"/>
    <s v="FC30000"/>
    <s v="인터넷"/>
    <s v="FC32000"/>
    <x v="11"/>
    <s v="FC32K03"/>
    <s v="홈AP"/>
    <s v="BM00236"/>
    <s v="홈허브"/>
    <x v="0"/>
    <s v="N"/>
    <s v="Y"/>
    <m/>
    <n v="5000"/>
    <n v="5000"/>
    <n v="5000"/>
    <n v="5000"/>
    <n v="5000"/>
    <n v="1833"/>
    <n v="0"/>
    <n v="0"/>
    <n v="0"/>
    <n v="0"/>
    <n v="0"/>
    <n v="0"/>
  </r>
  <r>
    <x v="302"/>
    <s v="케이비아이건설(주)"/>
    <s v="545784"/>
    <s v="강북/강원고객본부"/>
    <s v="545822"/>
    <s v="구리지사"/>
    <s v="TC00000"/>
    <s v="B2C"/>
    <s v="TC50000"/>
    <s v="미디어"/>
    <s v="TC53000"/>
    <x v="5"/>
    <s v="TC53K02"/>
    <s v="GTV 일반"/>
    <s v="BM10191"/>
    <s v="GTV 베이직"/>
    <x v="0"/>
    <s v="N"/>
    <s v="Y"/>
    <m/>
    <n v="13400"/>
    <n v="13400"/>
    <n v="13400"/>
    <n v="13400"/>
    <n v="13400"/>
    <n v="13400"/>
    <n v="13400"/>
    <n v="13400"/>
    <n v="13400"/>
    <n v="13400"/>
    <n v="13400"/>
    <n v="13400"/>
  </r>
  <r>
    <x v="302"/>
    <s v="케이비아이건설(주)"/>
    <s v="545784"/>
    <s v="강북/강원고객본부"/>
    <s v="545822"/>
    <s v="구리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302"/>
    <s v="케이비아이건설(주)"/>
    <s v="545784"/>
    <s v="강북/강원고객본부"/>
    <s v="545822"/>
    <s v="구리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02"/>
    <s v="케이비아이건설(주)"/>
    <s v="545784"/>
    <s v="강북/강원고객본부"/>
    <s v="545822"/>
    <s v="구리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02"/>
    <s v="케이비아이건설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Y"/>
    <s v="Y"/>
    <m/>
    <n v="0"/>
    <n v="0"/>
    <n v="0"/>
    <n v="0"/>
    <n v="0"/>
    <n v="0"/>
    <n v="0"/>
    <n v="0"/>
    <n v="0"/>
    <n v="3872"/>
    <n v="8000"/>
    <n v="8000"/>
  </r>
  <r>
    <x v="302"/>
    <s v="케이비아이건설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0"/>
    <n v="0"/>
    <n v="0"/>
    <n v="0"/>
    <n v="0"/>
    <n v="56365"/>
    <n v="0"/>
    <n v="0"/>
  </r>
  <r>
    <x v="302"/>
    <s v="케이비아이건설(주)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10033"/>
    <s v="오피스넷 에센스"/>
    <x v="0"/>
    <s v="Y"/>
    <s v="Y"/>
    <m/>
    <n v="0"/>
    <n v="0"/>
    <n v="0"/>
    <n v="0"/>
    <n v="0"/>
    <n v="0"/>
    <n v="0"/>
    <n v="0"/>
    <n v="33000"/>
    <n v="44032"/>
    <n v="43000"/>
    <n v="43000"/>
  </r>
  <r>
    <x v="302"/>
    <s v="케이비아이건설(주)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00984"/>
    <s v="오피스팩 슬림 올레"/>
    <x v="1"/>
    <s v="Y"/>
    <s v="Y"/>
    <m/>
    <n v="0"/>
    <n v="0"/>
    <n v="0"/>
    <n v="0"/>
    <n v="0"/>
    <n v="0"/>
    <n v="0"/>
    <n v="0"/>
    <n v="962"/>
    <n v="962"/>
    <n v="962"/>
    <n v="962"/>
  </r>
  <r>
    <x v="302"/>
    <s v="케이비아이건설(주)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0"/>
    <n v="1467"/>
    <n v="2000"/>
    <n v="2000"/>
    <n v="2000"/>
  </r>
  <r>
    <x v="302"/>
    <s v="케이비아이건설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14400"/>
    <n v="4000"/>
    <n v="4000"/>
    <n v="4000"/>
    <n v="4000"/>
    <n v="4000"/>
    <n v="4000"/>
    <n v="4000"/>
    <n v="4000"/>
    <n v="4000"/>
    <n v="4000"/>
  </r>
  <r>
    <x v="302"/>
    <s v="케이비아이건설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117"/>
    <n v="0"/>
    <n v="0"/>
    <n v="0"/>
    <n v="0"/>
    <n v="0"/>
    <n v="0"/>
    <n v="0"/>
    <n v="0"/>
    <n v="0"/>
    <n v="0"/>
  </r>
  <r>
    <x v="302"/>
    <s v="케이비아이건설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624"/>
    <n v="3929"/>
    <n v="1319"/>
    <n v="2276"/>
    <n v="1682"/>
    <n v="3233"/>
    <n v="1464"/>
    <n v="1914"/>
    <n v="3494"/>
    <n v="2711"/>
    <n v="3494"/>
    <n v="4408"/>
  </r>
  <r>
    <x v="302"/>
    <s v="케이비아이건설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167"/>
    <n v="0"/>
    <n v="0"/>
    <n v="0"/>
    <n v="0"/>
    <n v="0"/>
    <n v="0"/>
    <n v="0"/>
    <n v="0"/>
    <n v="0"/>
    <n v="0"/>
  </r>
  <r>
    <x v="302"/>
    <s v="케이비아이건설(주)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0"/>
    <n v="2800"/>
    <n v="0"/>
    <n v="0"/>
    <n v="0"/>
    <n v="0"/>
    <n v="0"/>
    <n v="0"/>
    <n v="0"/>
    <n v="0"/>
    <n v="0"/>
    <n v="0"/>
  </r>
  <r>
    <x v="302"/>
    <s v="케이비아이건설(주)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2000"/>
    <n v="1000"/>
    <n v="1000"/>
    <n v="1000"/>
    <n v="1000"/>
    <n v="1000"/>
    <n v="1000"/>
    <n v="1000"/>
    <n v="1000"/>
    <n v="1000"/>
    <n v="1000"/>
  </r>
  <r>
    <x v="302"/>
    <s v="케이비아이건설(주)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Y"/>
    <s v="Y"/>
    <m/>
    <n v="0"/>
    <n v="0"/>
    <n v="0"/>
    <n v="467"/>
    <n v="1000"/>
    <n v="1000"/>
    <n v="1000"/>
    <n v="1000"/>
    <n v="1000"/>
    <n v="1000"/>
    <n v="1000"/>
    <n v="1000"/>
  </r>
  <r>
    <x v="302"/>
    <s v="케이비아이건설(주)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302"/>
    <s v="케이비아이건설(주)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302"/>
    <s v="케이비아이건설(주)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6500"/>
    <n v="26500"/>
    <n v="26500"/>
    <n v="26500"/>
    <n v="26500"/>
    <n v="26500"/>
    <n v="26500"/>
    <n v="26500"/>
    <n v="26500"/>
    <n v="26500"/>
    <n v="26500"/>
    <n v="26500"/>
  </r>
  <r>
    <x v="302"/>
    <s v="케이비아이건설(주)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0"/>
    <n v="25500"/>
    <n v="0"/>
    <n v="0"/>
    <n v="0"/>
    <n v="0"/>
    <n v="0"/>
    <n v="0"/>
    <n v="0"/>
    <n v="0"/>
    <n v="0"/>
    <n v="0"/>
  </r>
  <r>
    <x v="302"/>
    <s v="케이비아이건설(주)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02"/>
    <s v="케이비아이건설(주)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0"/>
    <n v="10400"/>
    <n v="10400"/>
    <n v="10400"/>
    <n v="10400"/>
    <n v="10400"/>
    <n v="10400"/>
    <n v="10400"/>
    <n v="10400"/>
    <n v="10400"/>
    <n v="10400"/>
  </r>
  <r>
    <x v="302"/>
    <s v="케이비아이건설(주)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17"/>
    <n v="0"/>
    <n v="39"/>
    <n v="0"/>
    <n v="78"/>
    <n v="39"/>
    <n v="137"/>
    <n v="78"/>
    <n v="0"/>
    <n v="78"/>
    <n v="0"/>
    <n v="39"/>
  </r>
  <r>
    <x v="302"/>
    <s v="케이비아이건설(주)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87"/>
    <n v="0"/>
    <n v="0"/>
    <n v="246"/>
    <n v="0"/>
    <n v="0"/>
    <n v="0"/>
    <n v="0"/>
    <n v="0"/>
    <n v="0"/>
    <n v="0"/>
    <n v="449"/>
  </r>
  <r>
    <x v="302"/>
    <s v="케이비아이건설(주)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391"/>
    <n v="0"/>
    <n v="1363"/>
    <n v="1034"/>
    <n v="1342"/>
    <n v="1595"/>
    <n v="1011"/>
    <n v="1159"/>
    <n v="449"/>
    <n v="855"/>
    <n v="215"/>
    <n v="434"/>
  </r>
  <r>
    <x v="302"/>
    <s v="케이비아이건설(주)"/>
    <s v="546483"/>
    <s v="대구/경북고객본부"/>
    <s v="546502"/>
    <s v="서대구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0"/>
    <n v="2800"/>
    <n v="2800"/>
    <n v="2800"/>
    <n v="2800"/>
    <n v="2800"/>
    <n v="2800"/>
    <n v="2800"/>
    <n v="2800"/>
    <n v="2800"/>
    <n v="2800"/>
  </r>
  <r>
    <x v="302"/>
    <s v="케이비아이건설(주)"/>
    <s v="546483"/>
    <s v="대구/경북고객본부"/>
    <s v="546502"/>
    <s v="서대구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0"/>
    <n v="1000"/>
    <n v="1000"/>
    <n v="1000"/>
    <n v="1000"/>
    <n v="1000"/>
    <n v="1000"/>
    <n v="1000"/>
    <n v="1000"/>
    <n v="1000"/>
    <n v="1000"/>
  </r>
  <r>
    <x v="302"/>
    <s v="케이비아이건설(주)"/>
    <s v="546483"/>
    <s v="대구/경북고객본부"/>
    <s v="546502"/>
    <s v="서대구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5500"/>
    <n v="0"/>
    <n v="25500"/>
    <n v="25500"/>
    <n v="25500"/>
    <n v="25500"/>
    <n v="25500"/>
    <n v="25500"/>
    <n v="25500"/>
    <n v="25500"/>
    <n v="25500"/>
    <n v="25500"/>
  </r>
  <r>
    <x v="302"/>
    <s v="케이비아이건설(주)"/>
    <s v="540002"/>
    <s v="마케팅혁신본부"/>
    <s v="540023"/>
    <s v="유선정책담당"/>
    <s v="TC00000"/>
    <s v="B2C"/>
    <s v="MB10000"/>
    <s v="무선"/>
    <s v="MB11000"/>
    <x v="13"/>
    <s v="MB11K12"/>
    <s v="3G 기타부가"/>
    <s v="BM00780"/>
    <s v="3G 기타부가"/>
    <x v="0"/>
    <s v="N"/>
    <s v="Y"/>
    <m/>
    <n v="0"/>
    <n v="0"/>
    <n v="1100"/>
    <n v="1069"/>
    <n v="1100"/>
    <n v="1100"/>
    <n v="0"/>
    <n v="0"/>
    <n v="0"/>
    <n v="0"/>
    <n v="0"/>
    <n v="0"/>
  </r>
  <r>
    <x v="302"/>
    <s v="케이비아이건설(주)"/>
    <s v="546314"/>
    <s v="부산/경남고객본부"/>
    <s v="546335"/>
    <s v="동부산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302"/>
    <s v="케이비아이건설(주)"/>
    <s v="546314"/>
    <s v="부산/경남고객본부"/>
    <s v="546335"/>
    <s v="동부산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302"/>
    <s v="케이비아이건설(주)"/>
    <s v="546314"/>
    <s v="부산/경남고객본부"/>
    <s v="546335"/>
    <s v="동부산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302"/>
    <s v="케이비아이건설(주)"/>
    <s v="546314"/>
    <s v="부산/경남고객본부"/>
    <s v="546335"/>
    <s v="동부산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302"/>
    <s v="케이비아이건설(주)"/>
    <s v="546314"/>
    <s v="부산/경남고객본부"/>
    <s v="546335"/>
    <s v="동부산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302"/>
    <s v="케이비아이건설(주)"/>
    <s v="546314"/>
    <s v="부산/경남고객본부"/>
    <s v="546335"/>
    <s v="동부산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302"/>
    <s v="케이비아이건설(주)"/>
    <s v="546314"/>
    <s v="부산/경남고객본부"/>
    <s v="546335"/>
    <s v="동부산지사"/>
    <s v="TC00000"/>
    <s v="B2C"/>
    <s v="FC30000"/>
    <s v="인터넷"/>
    <s v="FC32000"/>
    <x v="11"/>
    <s v="FC32K02"/>
    <s v="렌탈팩"/>
    <s v="BM01007"/>
    <s v="TV 렌탈팩"/>
    <x v="0"/>
    <s v="N"/>
    <s v="Y"/>
    <m/>
    <n v="-1888"/>
    <n v="-1888"/>
    <n v="-1888"/>
    <n v="-1888"/>
    <n v="-1888"/>
    <n v="-1888"/>
    <n v="-1888"/>
    <n v="-1888"/>
    <n v="-1904"/>
    <n v="0"/>
    <n v="0"/>
    <n v="0"/>
  </r>
  <r>
    <x v="302"/>
    <s v="케이비아이건설(주)"/>
    <s v="546314"/>
    <s v="부산/경남고객본부"/>
    <s v="546335"/>
    <s v="동부산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10880"/>
    <n v="10880"/>
    <n v="10880"/>
    <n v="10880"/>
    <n v="10880"/>
    <n v="10880"/>
    <n v="10880"/>
    <n v="10880"/>
    <n v="10880"/>
    <n v="10880"/>
    <n v="10712"/>
    <n v="10712"/>
  </r>
  <r>
    <x v="302"/>
    <s v="케이비아이건설(주)"/>
    <s v="546314"/>
    <s v="부산/경남고객본부"/>
    <s v="546335"/>
    <s v="동부산지사"/>
    <s v="TC00000"/>
    <s v="B2C"/>
    <s v="FC30000"/>
    <s v="인터넷"/>
    <s v="FC32000"/>
    <x v="11"/>
    <s v="FC32K03"/>
    <s v="홈AP"/>
    <s v="BM00236"/>
    <s v="홈허브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302"/>
    <s v="케이비아이건설(주)"/>
    <s v="546148"/>
    <s v="서부고객본부"/>
    <s v="546173"/>
    <s v="강서지사"/>
    <s v="TC00000"/>
    <s v="B2C"/>
    <s v="FC10000"/>
    <s v="유선통화"/>
    <s v="FC15000"/>
    <x v="21"/>
    <s v="FC15K01"/>
    <s v="홈인터넷전화 기본요금제"/>
    <s v="BM01178"/>
    <s v="홈인터넷전화 가입설치료"/>
    <x v="1"/>
    <s v="Y"/>
    <s v="Y"/>
    <m/>
    <n v="0"/>
    <n v="0"/>
    <n v="0"/>
    <n v="0"/>
    <n v="0"/>
    <n v="0"/>
    <n v="0"/>
    <n v="32728"/>
    <n v="0"/>
    <n v="0"/>
    <n v="0"/>
    <n v="0"/>
  </r>
  <r>
    <x v="302"/>
    <s v="케이비아이건설(주)"/>
    <s v="546148"/>
    <s v="서부고객본부"/>
    <s v="546173"/>
    <s v="강서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Y"/>
    <s v="Y"/>
    <m/>
    <n v="0"/>
    <n v="0"/>
    <n v="0"/>
    <n v="0"/>
    <n v="0"/>
    <n v="0"/>
    <n v="0"/>
    <n v="4306"/>
    <n v="4306"/>
    <n v="4306"/>
    <n v="4306"/>
    <n v="4306"/>
  </r>
  <r>
    <x v="302"/>
    <s v="케이비아이건설(주)"/>
    <s v="546148"/>
    <s v="서부고객본부"/>
    <s v="546173"/>
    <s v="강서지사"/>
    <s v="TC00000"/>
    <s v="B2C"/>
    <s v="FC10000"/>
    <s v="유선통화"/>
    <s v="FC15000"/>
    <x v="21"/>
    <s v="FC15K07"/>
    <s v="홈인터넷전화 정액요금제"/>
    <s v="BM01137"/>
    <s v="홈인터넷전화 3000요금제"/>
    <x v="0"/>
    <s v="Y"/>
    <s v="Y"/>
    <m/>
    <n v="0"/>
    <n v="0"/>
    <n v="0"/>
    <n v="0"/>
    <n v="0"/>
    <n v="0"/>
    <n v="0"/>
    <n v="4259"/>
    <n v="5280"/>
    <n v="5280"/>
    <n v="5280"/>
    <n v="5280"/>
  </r>
  <r>
    <x v="302"/>
    <s v="케이비아이건설(주)"/>
    <s v="546148"/>
    <s v="서부고객본부"/>
    <s v="546173"/>
    <s v="강서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0"/>
    <n v="0"/>
    <n v="0"/>
    <n v="0"/>
    <n v="0"/>
    <n v="5200"/>
    <n v="5200"/>
    <n v="5200"/>
    <n v="5200"/>
    <n v="5200"/>
    <n v="5200"/>
    <n v="5200"/>
  </r>
  <r>
    <x v="302"/>
    <s v="케이비아이건설(주)"/>
    <s v="546148"/>
    <s v="서부고객본부"/>
    <s v="546173"/>
    <s v="강서지사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29091"/>
    <n v="0"/>
    <n v="0"/>
    <n v="0"/>
    <n v="0"/>
    <n v="0"/>
    <n v="0"/>
  </r>
  <r>
    <x v="302"/>
    <s v="케이비아이건설(주)"/>
    <s v="546148"/>
    <s v="서부고객본부"/>
    <s v="546173"/>
    <s v="강서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195"/>
    <n v="39"/>
    <n v="0"/>
    <n v="39"/>
    <n v="0"/>
    <n v="117"/>
  </r>
  <r>
    <x v="302"/>
    <s v="케이비아이건설(주)"/>
    <s v="546148"/>
    <s v="서부고객본부"/>
    <s v="546173"/>
    <s v="강서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0"/>
    <n v="0"/>
    <n v="0"/>
    <n v="0"/>
    <n v="0"/>
    <n v="962"/>
    <n v="962"/>
    <n v="962"/>
    <n v="962"/>
    <n v="962"/>
    <n v="962"/>
    <n v="962"/>
  </r>
  <r>
    <x v="302"/>
    <s v="케이비아이건설(주)"/>
    <s v="546148"/>
    <s v="서부고객본부"/>
    <s v="546173"/>
    <s v="강서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0"/>
    <n v="0"/>
    <n v="0"/>
    <n v="0"/>
    <n v="0"/>
    <n v="10666"/>
    <n v="0"/>
    <n v="0"/>
    <n v="0"/>
    <n v="0"/>
    <n v="0"/>
    <n v="0"/>
  </r>
  <r>
    <x v="302"/>
    <s v="케이비아이건설(주)"/>
    <s v="546148"/>
    <s v="서부고객본부"/>
    <s v="546173"/>
    <s v="강서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0"/>
    <n v="0"/>
    <n v="0"/>
    <n v="0"/>
    <n v="0"/>
    <n v="32728"/>
    <n v="0"/>
    <n v="0"/>
    <n v="0"/>
    <n v="0"/>
    <n v="0"/>
    <n v="0"/>
  </r>
  <r>
    <x v="302"/>
    <s v="케이비아이건설(주)"/>
    <s v="546148"/>
    <s v="서부고객본부"/>
    <s v="546173"/>
    <s v="강서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0"/>
    <n v="0"/>
    <n v="0"/>
    <n v="0"/>
    <n v="0"/>
    <n v="26933"/>
    <n v="36000"/>
    <n v="34387"/>
    <n v="34000"/>
    <n v="34000"/>
    <n v="34000"/>
    <n v="34000"/>
  </r>
  <r>
    <x v="302"/>
    <s v="케이비아이건설(주)"/>
    <s v="546148"/>
    <s v="서부고객본부"/>
    <s v="546183"/>
    <s v="경기서부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1924"/>
    <n v="1924"/>
    <n v="1924"/>
    <n v="1924"/>
    <n v="1924"/>
    <n v="1924"/>
    <n v="1924"/>
    <n v="1924"/>
    <n v="1924"/>
    <n v="1924"/>
    <n v="1924"/>
    <n v="1924"/>
  </r>
  <r>
    <x v="302"/>
    <s v="케이비아이건설(주)"/>
    <s v="546148"/>
    <s v="서부고객본부"/>
    <s v="546183"/>
    <s v="경기서부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69676"/>
    <n v="72000"/>
    <n v="72000"/>
    <n v="72000"/>
    <n v="72000"/>
    <n v="72000"/>
    <n v="72000"/>
    <n v="72000"/>
    <n v="70867"/>
    <n v="72000"/>
    <n v="72000"/>
    <n v="72000"/>
  </r>
  <r>
    <x v="302"/>
    <s v="케이비아이건설(주)"/>
    <s v="546148"/>
    <s v="서부고객본부"/>
    <s v="546183"/>
    <s v="경기서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9678"/>
    <n v="10000"/>
    <n v="10000"/>
    <n v="10000"/>
    <n v="10000"/>
    <n v="10000"/>
    <n v="10000"/>
    <n v="10000"/>
    <n v="10000"/>
    <n v="10000"/>
    <n v="10000"/>
    <n v="10000"/>
  </r>
  <r>
    <x v="302"/>
    <s v="케이비아이건설(주)"/>
    <s v="546148"/>
    <s v="서부고객본부"/>
    <s v="546180"/>
    <s v="서인천지사"/>
    <s v="TC00000"/>
    <s v="B2C"/>
    <s v="TC50000"/>
    <s v="미디어"/>
    <s v="TC53000"/>
    <x v="5"/>
    <s v="TC53K02"/>
    <s v="GTV 일반"/>
    <s v="BM01129"/>
    <s v="GTV VOD 초이스"/>
    <x v="1"/>
    <s v="N"/>
    <s v="Y"/>
    <m/>
    <n v="412"/>
    <n v="412"/>
    <n v="412"/>
    <n v="412"/>
    <n v="0"/>
    <n v="0"/>
    <n v="0"/>
    <n v="0"/>
    <n v="0"/>
    <n v="0"/>
    <n v="0"/>
    <n v="0"/>
  </r>
  <r>
    <x v="302"/>
    <s v="케이비아이건설(주)"/>
    <s v="546148"/>
    <s v="서부고객본부"/>
    <s v="546180"/>
    <s v="서인천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618"/>
    <n v="618"/>
    <n v="618"/>
    <n v="618"/>
    <n v="0"/>
    <n v="0"/>
    <n v="0"/>
    <n v="0"/>
    <n v="0"/>
    <n v="0"/>
    <n v="0"/>
    <n v="0"/>
  </r>
  <r>
    <x v="302"/>
    <s v="케이비아이건설(주)"/>
    <s v="540026"/>
    <s v="영업·채널본부"/>
    <s v="540033"/>
    <s v="디지털채널담당"/>
    <s v="TC00000"/>
    <s v="B2C"/>
    <s v="TC60000"/>
    <s v="Customer Incubation"/>
    <s v="KEB4000"/>
    <x v="4"/>
    <s v="KEB4K09"/>
    <s v="AI 통화비서"/>
    <s v="BM10364"/>
    <s v="AI 통화비서"/>
    <x v="0"/>
    <s v="Y"/>
    <s v="Y"/>
    <m/>
    <n v="0"/>
    <n v="6178.5280000000002"/>
    <n v="7520.1"/>
    <n v="7520.1"/>
    <n v="7520.1"/>
    <n v="7520.1"/>
    <n v="7520.1"/>
    <n v="7520.1"/>
    <n v="8748.7839999999997"/>
    <n v="11614.71"/>
    <n v="11614.71"/>
    <n v="11614.71"/>
  </r>
  <r>
    <x v="302"/>
    <s v="케이비아이건설(주)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10353"/>
    <s v="통화매니저_AI통화비서"/>
    <x v="0"/>
    <s v="Y"/>
    <s v="Y"/>
    <m/>
    <n v="0"/>
    <n v="0"/>
    <n v="0"/>
    <n v="0"/>
    <n v="0"/>
    <n v="0"/>
    <n v="0"/>
    <n v="0"/>
    <n v="-1E-3"/>
    <n v="0"/>
    <n v="0"/>
    <n v="0"/>
  </r>
  <r>
    <x v="302"/>
    <s v="케이비아이건설(주)"/>
    <s v="540026"/>
    <s v="영업·채널본부"/>
    <s v="540033"/>
    <s v="디지털채널담당"/>
    <s v="TC00000"/>
    <s v="B2C"/>
    <s v="MB10000"/>
    <s v="무선"/>
    <s v="MB11000"/>
    <x v="13"/>
    <s v="MB11K12"/>
    <s v="3G 기타부가"/>
    <s v="BM00780"/>
    <s v="3G 기타부가"/>
    <x v="0"/>
    <s v="N"/>
    <s v="Y"/>
    <m/>
    <n v="830"/>
    <n v="880"/>
    <n v="0"/>
    <n v="0"/>
    <n v="0"/>
    <n v="0"/>
    <n v="0"/>
    <n v="0"/>
    <n v="0"/>
    <n v="0"/>
    <n v="0"/>
    <n v="0"/>
  </r>
  <r>
    <x v="302"/>
    <s v="케이비아이건설(주)"/>
    <s v="546624"/>
    <s v="전남/전북고객본부"/>
    <s v="546652"/>
    <s v="목포지사"/>
    <s v="TC00000"/>
    <s v="B2C"/>
    <s v="TC50000"/>
    <s v="미디어"/>
    <s v="TC51000"/>
    <x v="16"/>
    <s v="TC51K01"/>
    <s v="GTS 기타"/>
    <s v="BM00508"/>
    <s v="GTS 단말사용료"/>
    <x v="0"/>
    <s v="N"/>
    <s v="Y"/>
    <m/>
    <n v="2260"/>
    <n v="2260"/>
    <n v="2260"/>
    <n v="2260"/>
    <n v="2260"/>
    <n v="2260"/>
    <n v="2260"/>
    <n v="2260"/>
    <n v="2260"/>
    <n v="2260"/>
    <n v="2260"/>
    <n v="2260"/>
  </r>
  <r>
    <x v="302"/>
    <s v="케이비아이건설(주)"/>
    <s v="546624"/>
    <s v="전남/전북고객본부"/>
    <s v="546652"/>
    <s v="목포지사"/>
    <s v="TC00000"/>
    <s v="B2C"/>
    <s v="TC50000"/>
    <s v="미디어"/>
    <s v="TC51000"/>
    <x v="16"/>
    <s v="TC51K02"/>
    <s v="GTS 일반"/>
    <s v="BM00980"/>
    <s v="GTS 에센스"/>
    <x v="1"/>
    <s v="N"/>
    <s v="Y"/>
    <m/>
    <n v="459"/>
    <n v="459"/>
    <n v="459"/>
    <n v="459"/>
    <n v="459"/>
    <n v="459"/>
    <n v="459"/>
    <n v="459"/>
    <n v="459"/>
    <n v="459"/>
    <n v="449"/>
    <n v="294"/>
  </r>
  <r>
    <x v="302"/>
    <s v="케이비아이건설(주)"/>
    <s v="546624"/>
    <s v="전남/전북고객본부"/>
    <s v="546652"/>
    <s v="목포지사"/>
    <s v="TC00000"/>
    <s v="B2C"/>
    <s v="TC50000"/>
    <s v="미디어"/>
    <s v="TC51000"/>
    <x v="16"/>
    <s v="TC51K02"/>
    <s v="GTS 일반"/>
    <s v="BM00980"/>
    <s v="GTS 에센스"/>
    <x v="0"/>
    <s v="N"/>
    <s v="Y"/>
    <m/>
    <n v="7590"/>
    <n v="7590"/>
    <n v="7590"/>
    <n v="7590"/>
    <n v="7590"/>
    <n v="7590"/>
    <n v="7590"/>
    <n v="7590"/>
    <n v="7590"/>
    <n v="7590"/>
    <n v="7590"/>
    <n v="7590"/>
  </r>
  <r>
    <x v="302"/>
    <s v="케이비아이건설(주)"/>
    <s v="546624"/>
    <s v="전남/전북고객본부"/>
    <s v="546652"/>
    <s v="목포지사"/>
    <s v="TC00000"/>
    <s v="B2C"/>
    <s v="TC50000"/>
    <s v="미디어"/>
    <s v="TC54000"/>
    <x v="6"/>
    <s v="TC54K01"/>
    <s v="GTV Biz"/>
    <s v="BM00995"/>
    <s v="GTV 에센스 비즈"/>
    <x v="1"/>
    <s v="N"/>
    <s v="Y"/>
    <m/>
    <n v="735"/>
    <n v="735"/>
    <n v="735"/>
    <n v="735"/>
    <n v="735"/>
    <n v="735"/>
    <n v="735"/>
    <n v="745"/>
    <n v="0"/>
    <n v="0"/>
    <n v="0"/>
    <n v="0"/>
  </r>
  <r>
    <x v="302"/>
    <s v="케이비아이건설(주)"/>
    <s v="546624"/>
    <s v="전남/전북고객본부"/>
    <s v="546652"/>
    <s v="목포지사"/>
    <s v="TC00000"/>
    <s v="B2C"/>
    <s v="TC50000"/>
    <s v="미디어"/>
    <s v="TC54000"/>
    <x v="6"/>
    <s v="TC54K01"/>
    <s v="GTV Biz"/>
    <s v="BM00995"/>
    <s v="GTV 에센스 비즈"/>
    <x v="0"/>
    <s v="N"/>
    <s v="Y"/>
    <m/>
    <n v="15000"/>
    <n v="15000"/>
    <n v="15000"/>
    <n v="15000"/>
    <n v="15000"/>
    <n v="15000"/>
    <n v="15000"/>
    <n v="15000"/>
    <n v="15000"/>
    <n v="15000"/>
    <n v="15000"/>
    <n v="10645"/>
  </r>
  <r>
    <x v="302"/>
    <s v="케이비아이건설(주)"/>
    <s v="546624"/>
    <s v="전남/전북고객본부"/>
    <s v="546652"/>
    <s v="목포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4000"/>
    <n v="4000"/>
    <n v="4000"/>
    <n v="4000"/>
    <n v="4000"/>
    <n v="4000"/>
    <n v="4000"/>
    <n v="4000"/>
    <n v="4000"/>
    <n v="4000"/>
    <n v="2839"/>
  </r>
  <r>
    <x v="302"/>
    <s v="케이비아이건설(주)"/>
    <s v="546624"/>
    <s v="전남/전북고객본부"/>
    <s v="546652"/>
    <s v="목포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302"/>
    <s v="케이비아이건설(주)"/>
    <s v="546624"/>
    <s v="전남/전북고객본부"/>
    <s v="546652"/>
    <s v="목포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0"/>
    <n v="0"/>
    <n v="0"/>
    <n v="0"/>
    <n v="39"/>
    <n v="39"/>
    <n v="0"/>
    <n v="39"/>
    <n v="0"/>
  </r>
  <r>
    <x v="302"/>
    <s v="케이비아이건설(주)"/>
    <s v="546624"/>
    <s v="전남/전북고객본부"/>
    <s v="546652"/>
    <s v="목포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87"/>
    <n v="0"/>
    <n v="58"/>
    <n v="0"/>
    <n v="0"/>
    <n v="0"/>
    <n v="43"/>
    <n v="0"/>
    <n v="0"/>
    <n v="0"/>
  </r>
  <r>
    <x v="302"/>
    <s v="케이비아이건설(주)"/>
    <s v="546624"/>
    <s v="전남/전북고객본부"/>
    <s v="546652"/>
    <s v="목포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735"/>
    <n v="745"/>
    <n v="0"/>
    <n v="0"/>
    <n v="0"/>
    <n v="0"/>
    <n v="0"/>
    <n v="0"/>
    <n v="0"/>
    <n v="0"/>
    <n v="0"/>
    <n v="0"/>
  </r>
  <r>
    <x v="302"/>
    <s v="케이비아이건설(주)"/>
    <s v="546624"/>
    <s v="전남/전북고객본부"/>
    <s v="546652"/>
    <s v="목포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25000"/>
    <n v="25000"/>
    <n v="25000"/>
    <n v="25000"/>
    <n v="25000"/>
    <n v="17742"/>
  </r>
  <r>
    <x v="302"/>
    <s v="케이비아이건설(주)"/>
    <s v="546624"/>
    <s v="전남/전북고객본부"/>
    <s v="546652"/>
    <s v="목포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618"/>
    <n v="618"/>
    <n v="618"/>
    <n v="618"/>
    <n v="618"/>
    <n v="618"/>
    <n v="618"/>
    <n v="618"/>
    <n v="618"/>
    <n v="618"/>
    <n v="606"/>
    <n v="0"/>
  </r>
  <r>
    <x v="302"/>
    <s v="케이비아이건설(주)"/>
    <s v="546624"/>
    <s v="전남/전북고객본부"/>
    <s v="546652"/>
    <s v="목포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02"/>
    <s v="케이비아이건설(주)"/>
    <s v="546624"/>
    <s v="전남/전북고객본부"/>
    <s v="546652"/>
    <s v="목포지사"/>
    <s v="TC00000"/>
    <s v="B2C"/>
    <s v="FC30000"/>
    <s v="인터넷"/>
    <s v="FC32000"/>
    <x v="11"/>
    <s v="FC32K02"/>
    <s v="렌탈팩"/>
    <s v="BM01007"/>
    <s v="TV 렌탈팩"/>
    <x v="0"/>
    <s v="N"/>
    <s v="Y"/>
    <m/>
    <n v="-7633"/>
    <n v="-7633"/>
    <n v="-7633"/>
    <n v="-7633"/>
    <n v="-7633"/>
    <n v="-7633"/>
    <n v="-7633"/>
    <n v="-7633"/>
    <n v="-7641"/>
    <n v="0"/>
    <n v="0"/>
    <n v="0"/>
  </r>
  <r>
    <x v="302"/>
    <s v="케이비아이건설(주)"/>
    <s v="546624"/>
    <s v="전남/전북고객본부"/>
    <s v="546652"/>
    <s v="목포지사"/>
    <s v="TC00000"/>
    <s v="B2C"/>
    <s v="FC30000"/>
    <s v="인터넷"/>
    <s v="FC32000"/>
    <x v="11"/>
    <s v="FC32K01"/>
    <s v="부가서비스"/>
    <s v="BM10259"/>
    <s v="안심 플러스"/>
    <x v="0"/>
    <s v="N"/>
    <s v="Y"/>
    <m/>
    <n v="1050"/>
    <n v="1050"/>
    <n v="1050"/>
    <n v="990"/>
    <n v="990"/>
    <n v="1500"/>
    <n v="1500"/>
    <n v="1500"/>
    <n v="1500"/>
    <n v="1500"/>
    <n v="1500"/>
    <n v="1500"/>
  </r>
  <r>
    <x v="302"/>
    <s v="케이비아이건설(주)"/>
    <s v="546624"/>
    <s v="전남/전북고객본부"/>
    <s v="546652"/>
    <s v="목포지사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2000"/>
    <n v="2000"/>
    <n v="2000"/>
    <n v="2000"/>
    <n v="2000"/>
    <n v="2000"/>
    <n v="1709"/>
  </r>
  <r>
    <x v="302"/>
    <s v="케이비아이건설(주)"/>
    <s v="546624"/>
    <s v="전남/전북고객본부"/>
    <s v="546655"/>
    <s v="전북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302"/>
    <s v="케이비아이건설(주)"/>
    <s v="546624"/>
    <s v="전남/전북고객본부"/>
    <s v="546655"/>
    <s v="전북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42000"/>
    <n v="42000"/>
    <n v="42000"/>
    <n v="42000"/>
    <n v="42000"/>
    <n v="42000"/>
    <n v="42000"/>
    <n v="42000"/>
    <n v="42000"/>
    <n v="42000"/>
    <n v="42000"/>
    <n v="42000"/>
  </r>
  <r>
    <x v="302"/>
    <s v="케이비아이건설(주)"/>
    <s v="546624"/>
    <s v="전남/전북고객본부"/>
    <s v="546655"/>
    <s v="전북지사"/>
    <s v="TC00000"/>
    <s v="B2C"/>
    <s v="FC30000"/>
    <s v="인터넷"/>
    <s v="FC32000"/>
    <x v="11"/>
    <s v="FC32K03"/>
    <s v="홈AP"/>
    <s v="BM00236"/>
    <s v="홈허브"/>
    <x v="0"/>
    <s v="N"/>
    <s v="Y"/>
    <m/>
    <n v="5000"/>
    <n v="5000"/>
    <n v="5000"/>
    <n v="5000"/>
    <n v="5000"/>
    <n v="5000"/>
    <n v="5000"/>
    <n v="5000"/>
    <n v="5000"/>
    <n v="5000"/>
    <n v="5000"/>
    <n v="5000"/>
  </r>
  <r>
    <x v="302"/>
    <s v="케이비아이건설(주)"/>
    <s v="546793"/>
    <s v="충남/충북고객본부"/>
    <s v="546823"/>
    <s v="천안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0"/>
    <n v="0"/>
    <n v="0"/>
    <n v="0"/>
    <n v="0"/>
    <n v="0"/>
    <n v="58"/>
    <n v="0"/>
    <n v="710"/>
    <n v="0"/>
    <n v="0"/>
    <n v="0"/>
  </r>
  <r>
    <x v="302"/>
    <s v="케이비아이건설(주)"/>
    <s v="546793"/>
    <s v="충남/충북고객본부"/>
    <s v="546823"/>
    <s v="천안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302"/>
    <s v="케이비아이건설(주)"/>
    <s v="546793"/>
    <s v="충남/충북고객본부"/>
    <s v="546823"/>
    <s v="천안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302"/>
    <s v="케이비아이건설(주)"/>
    <s v="546793"/>
    <s v="충남/충북고객본부"/>
    <s v="546823"/>
    <s v="천안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302"/>
    <s v="케이비아이건설(주)"/>
    <s v="546793"/>
    <s v="충남/충북고객본부"/>
    <s v="546823"/>
    <s v="천안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302"/>
    <s v="케이비아이건설(주)"/>
    <s v="546793"/>
    <s v="충남/충북고객본부"/>
    <s v="546823"/>
    <s v="천안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02"/>
    <s v="케이비아이건설(주)"/>
    <s v="546793"/>
    <s v="충남/충북고객본부"/>
    <s v="546823"/>
    <s v="천안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02"/>
    <s v="케이비아이건설(주)"/>
    <s v="546793"/>
    <s v="충남/충북고객본부"/>
    <s v="546826"/>
    <s v="청주지사"/>
    <s v="TC00000"/>
    <s v="B2C"/>
    <s v="TC50000"/>
    <s v="미디어"/>
    <s v="TC53000"/>
    <x v="5"/>
    <s v="TC53K02"/>
    <s v="GTV 일반"/>
    <s v="BM00954"/>
    <s v="GTV 에센스"/>
    <x v="1"/>
    <s v="Y"/>
    <s v="Y"/>
    <m/>
    <n v="0"/>
    <n v="0"/>
    <n v="0"/>
    <n v="0"/>
    <n v="0"/>
    <n v="0"/>
    <n v="0"/>
    <n v="647"/>
    <n v="647"/>
    <n v="647"/>
    <n v="22647"/>
    <n v="647"/>
  </r>
  <r>
    <x v="302"/>
    <s v="케이비아이건설(주)"/>
    <s v="546793"/>
    <s v="충남/충북고객본부"/>
    <s v="546826"/>
    <s v="청주지사"/>
    <s v="TC00000"/>
    <s v="B2C"/>
    <s v="TC50000"/>
    <s v="미디어"/>
    <s v="TC53000"/>
    <x v="5"/>
    <s v="TC53K02"/>
    <s v="GTV 일반"/>
    <s v="BM00954"/>
    <s v="GTV 에센스"/>
    <x v="0"/>
    <s v="Y"/>
    <s v="Y"/>
    <m/>
    <n v="0"/>
    <n v="0"/>
    <n v="0"/>
    <n v="0"/>
    <n v="0"/>
    <n v="0"/>
    <n v="0"/>
    <n v="6290"/>
    <n v="15000"/>
    <n v="13065"/>
    <n v="10500"/>
    <n v="15000"/>
  </r>
  <r>
    <x v="302"/>
    <s v="케이비아이건설(주)"/>
    <s v="546793"/>
    <s v="충남/충북고객본부"/>
    <s v="546826"/>
    <s v="청주지사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0"/>
    <n v="0"/>
    <n v="0"/>
    <n v="0"/>
    <n v="0"/>
    <n v="0"/>
    <n v="0"/>
    <n v="2516"/>
    <n v="6000"/>
    <n v="5226"/>
    <n v="4200"/>
    <n v="6000"/>
  </r>
  <r>
    <x v="302"/>
    <s v="케이비아이건설(주)"/>
    <s v="546793"/>
    <s v="충남/충북고객본부"/>
    <s v="546826"/>
    <s v="청주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0"/>
    <n v="0"/>
    <n v="0"/>
    <n v="32728"/>
    <n v="0"/>
    <n v="0"/>
    <n v="32728"/>
    <n v="0"/>
  </r>
  <r>
    <x v="302"/>
    <s v="케이비아이건설(주)"/>
    <s v="546793"/>
    <s v="충남/충북고객본부"/>
    <s v="546826"/>
    <s v="청주지사"/>
    <s v="TC00000"/>
    <s v="B2C"/>
    <s v="FC10000"/>
    <s v="유선통화"/>
    <s v="FC11000"/>
    <x v="8"/>
    <s v="FC11K01"/>
    <s v="기본요금제"/>
    <s v="BM00098"/>
    <s v="시내전화 통화료"/>
    <x v="0"/>
    <s v="Y"/>
    <s v="Y"/>
    <m/>
    <n v="0"/>
    <n v="0"/>
    <n v="0"/>
    <n v="0"/>
    <n v="0"/>
    <n v="0"/>
    <n v="0"/>
    <n v="0"/>
    <n v="0"/>
    <n v="0"/>
    <n v="0"/>
    <n v="0"/>
  </r>
  <r>
    <x v="302"/>
    <s v="케이비아이건설(주)"/>
    <s v="546793"/>
    <s v="충남/충북고객본부"/>
    <s v="546826"/>
    <s v="청주지사"/>
    <s v="TC00000"/>
    <s v="B2C"/>
    <s v="FC10000"/>
    <s v="유선통화"/>
    <s v="FC11000"/>
    <x v="8"/>
    <s v="FC11K01"/>
    <s v="기본요금제"/>
    <s v="BM00110"/>
    <s v="시외통화료"/>
    <x v="0"/>
    <s v="Y"/>
    <s v="Y"/>
    <m/>
    <n v="0"/>
    <n v="0"/>
    <n v="0"/>
    <n v="0"/>
    <n v="0"/>
    <n v="0"/>
    <n v="0"/>
    <n v="0"/>
    <n v="0"/>
    <n v="0"/>
    <n v="0"/>
    <n v="0"/>
  </r>
  <r>
    <x v="302"/>
    <s v="케이비아이건설(주)"/>
    <s v="546793"/>
    <s v="충남/충북고객본부"/>
    <s v="546826"/>
    <s v="청주지사"/>
    <s v="TC00000"/>
    <s v="B2C"/>
    <s v="FC10000"/>
    <s v="유선통화"/>
    <s v="FC11000"/>
    <x v="8"/>
    <s v="FC11K01"/>
    <s v="기본요금제"/>
    <s v="BM00115"/>
    <s v="인접지역 시외통화료"/>
    <x v="0"/>
    <s v="Y"/>
    <s v="Y"/>
    <m/>
    <n v="0"/>
    <n v="0"/>
    <n v="0"/>
    <n v="0"/>
    <n v="0"/>
    <n v="0"/>
    <n v="0"/>
    <n v="0"/>
    <n v="0"/>
    <n v="0"/>
    <n v="0"/>
    <n v="0"/>
  </r>
  <r>
    <x v="302"/>
    <s v="케이비아이건설(주)"/>
    <s v="546793"/>
    <s v="충남/충북고객본부"/>
    <s v="546826"/>
    <s v="청주지사"/>
    <s v="TC00000"/>
    <s v="B2C"/>
    <s v="FC10000"/>
    <s v="유선통화"/>
    <s v="FC11000"/>
    <x v="8"/>
    <s v="FC11K07"/>
    <s v="정액요금제"/>
    <s v="BM10375"/>
    <s v="AI전화요금제"/>
    <x v="0"/>
    <s v="Y"/>
    <s v="Y"/>
    <m/>
    <n v="0"/>
    <n v="0"/>
    <n v="0"/>
    <n v="0"/>
    <n v="0"/>
    <n v="0"/>
    <n v="0"/>
    <n v="0"/>
    <n v="1633.317"/>
    <n v="5444.39"/>
    <n v="5444.39"/>
    <n v="5444.39"/>
  </r>
  <r>
    <x v="302"/>
    <s v="케이비아이건설(주)"/>
    <s v="546793"/>
    <s v="충남/충북고객본부"/>
    <s v="546826"/>
    <s v="청주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0"/>
    <n v="0"/>
    <n v="0"/>
    <n v="0"/>
    <n v="0"/>
    <n v="856"/>
    <n v="856"/>
    <n v="856"/>
    <n v="29947"/>
    <n v="856"/>
  </r>
  <r>
    <x v="302"/>
    <s v="케이비아이건설(주)"/>
    <s v="546793"/>
    <s v="충남/충북고객본부"/>
    <s v="546826"/>
    <s v="청주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0"/>
    <n v="0"/>
    <n v="0"/>
    <n v="0"/>
    <n v="0"/>
    <n v="11742"/>
    <n v="28000"/>
    <n v="24387"/>
    <n v="19600"/>
    <n v="28000"/>
  </r>
  <r>
    <x v="302"/>
    <s v="케이비아이건설(주)"/>
    <s v="546793"/>
    <s v="충남/충북고객본부"/>
    <s v="546826"/>
    <s v="청주지사"/>
    <s v="TC00000"/>
    <s v="B2C"/>
    <s v="FC30000"/>
    <s v="인터넷"/>
    <s v="FC32000"/>
    <x v="11"/>
    <s v="FC32K02"/>
    <s v="렌탈팩"/>
    <s v="BM01007"/>
    <s v="TV 렌탈팩"/>
    <x v="0"/>
    <s v="Y"/>
    <s v="Y"/>
    <m/>
    <n v="0"/>
    <n v="0"/>
    <n v="0"/>
    <n v="0"/>
    <n v="0"/>
    <n v="0"/>
    <n v="0"/>
    <n v="-9851"/>
    <n v="-9851"/>
    <n v="-9851"/>
    <n v="-9851"/>
    <n v="-9851"/>
  </r>
  <r>
    <x v="302"/>
    <s v="케이비아이건설(주)"/>
    <s v="546793"/>
    <s v="충남/충북고객본부"/>
    <s v="546826"/>
    <s v="청주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839"/>
    <n v="2000"/>
    <n v="1742"/>
    <n v="1400"/>
    <n v="2000"/>
  </r>
  <r>
    <x v="303"/>
    <s v="콜렉터신영(주)"/>
    <s v="540120"/>
    <s v="IPTV사업본부"/>
    <s v="540133"/>
    <s v="콘텐츠사업담당"/>
    <s v="TC00000"/>
    <s v="B2C"/>
    <s v="TC50000"/>
    <s v="미디어"/>
    <s v="TC55000"/>
    <x v="20"/>
    <s v="TC55K01"/>
    <s v="GTV PPV"/>
    <s v="BM00515"/>
    <s v="GTV 월정액"/>
    <x v="0"/>
    <s v="N"/>
    <s v="Y"/>
    <m/>
    <n v="14900"/>
    <n v="14900"/>
    <n v="14900"/>
    <n v="14900"/>
    <n v="14900"/>
    <n v="14900"/>
    <n v="14900"/>
    <n v="14900"/>
    <n v="14900"/>
    <n v="14900"/>
    <n v="14900"/>
    <n v="14900"/>
  </r>
  <r>
    <x v="303"/>
    <s v="콜렉터신영(주)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48545"/>
    <n v="45729"/>
    <n v="45521"/>
    <n v="50473"/>
    <n v="47384"/>
    <n v="44684"/>
    <n v="46372"/>
    <n v="46916"/>
    <n v="52125"/>
    <n v="47692"/>
    <n v="49234"/>
    <n v="49451"/>
  </r>
  <r>
    <x v="303"/>
    <s v="콜렉터신영(주)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303"/>
    <s v="콜렉터신영(주)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992"/>
    <s v="GTV 라이트"/>
    <x v="0"/>
    <s v="N"/>
    <s v="Y"/>
    <m/>
    <n v="11400"/>
    <n v="11400"/>
    <n v="11400"/>
    <n v="11400"/>
    <n v="11400"/>
    <n v="11400"/>
    <n v="11400"/>
    <n v="11400"/>
    <n v="11400"/>
    <n v="11400"/>
    <n v="11400"/>
    <n v="11400"/>
  </r>
  <r>
    <x v="303"/>
    <s v="콜렉터신영(주)"/>
    <s v="546483"/>
    <s v="대구/경북고객본부"/>
    <s v="546511"/>
    <s v="경북서부지사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0"/>
    <n v="0"/>
    <n v="2592"/>
    <n v="0"/>
    <n v="0"/>
    <n v="0"/>
    <n v="0"/>
    <n v="0"/>
    <n v="0"/>
    <n v="0"/>
    <n v="0"/>
    <n v="0"/>
  </r>
  <r>
    <x v="303"/>
    <s v="콜렉터신영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660"/>
    <n v="6660"/>
    <n v="6660"/>
    <n v="6660"/>
    <n v="6660"/>
    <n v="6660"/>
    <n v="6660"/>
    <n v="6660"/>
    <n v="6660"/>
    <n v="6660"/>
    <n v="6660"/>
    <n v="6660"/>
  </r>
  <r>
    <x v="303"/>
    <s v="콜렉터신영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56"/>
    <n v="0"/>
    <n v="156"/>
    <n v="0"/>
    <n v="0"/>
    <n v="0"/>
    <n v="234"/>
    <n v="78"/>
    <n v="0"/>
    <n v="0"/>
    <n v="0"/>
    <n v="0"/>
  </r>
  <r>
    <x v="303"/>
    <s v="콜렉터신영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0"/>
    <n v="0"/>
    <n v="0"/>
    <n v="58"/>
    <n v="0"/>
    <n v="0"/>
    <n v="0"/>
    <n v="594"/>
    <n v="174"/>
    <n v="43"/>
    <n v="101"/>
  </r>
  <r>
    <x v="303"/>
    <s v="콜렉터신영(주)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735"/>
    <n v="735"/>
    <n v="745"/>
    <n v="0"/>
    <n v="0"/>
    <n v="0"/>
    <n v="0"/>
    <n v="0"/>
    <n v="0"/>
    <n v="0"/>
    <n v="0"/>
    <n v="0"/>
  </r>
  <r>
    <x v="303"/>
    <s v="콜렉터신영(주)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5000"/>
    <n v="35000"/>
    <n v="35000"/>
    <n v="35000"/>
    <n v="35000"/>
    <n v="35000"/>
    <n v="35000"/>
    <n v="35000"/>
    <n v="35000"/>
    <n v="35000"/>
    <n v="35000"/>
    <n v="35000"/>
  </r>
  <r>
    <x v="303"/>
    <s v="콜렉터신영(주)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6000"/>
    <n v="26000"/>
    <n v="26000"/>
    <n v="26000"/>
    <n v="26000"/>
    <n v="26000"/>
    <n v="26000"/>
    <n v="26000"/>
    <n v="26000"/>
    <n v="26000"/>
    <n v="26000"/>
    <n v="26000"/>
  </r>
  <r>
    <x v="303"/>
    <s v="콜렉터신영(주)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0655"/>
    <n v="20655"/>
    <n v="20655"/>
    <n v="20655"/>
    <n v="20655"/>
    <n v="20655"/>
    <n v="20655"/>
    <n v="20655"/>
    <n v="20655"/>
    <n v="20655"/>
    <n v="20655"/>
    <n v="20655"/>
  </r>
  <r>
    <x v="303"/>
    <s v="콜렉터신영(주)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2"/>
    <s v="인터넷 슬림 엔토피아"/>
    <x v="0"/>
    <s v="N"/>
    <s v="Y"/>
    <m/>
    <n v="116640"/>
    <n v="116640"/>
    <n v="116640"/>
    <n v="116640"/>
    <n v="116640"/>
    <n v="116640"/>
    <n v="116640"/>
    <n v="116640"/>
    <n v="116640"/>
    <n v="116640"/>
    <n v="116640"/>
    <n v="116640"/>
  </r>
  <r>
    <x v="303"/>
    <s v="콜렉터신영(주)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303"/>
    <s v="콜렉터신영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03"/>
    <s v="콜렉터신영(주)"/>
    <s v="546517"/>
    <s v="대구/경북법인고객본부"/>
    <s v="546540"/>
    <s v="경북법인고객담당"/>
    <s v="TC00000"/>
    <s v="B2C"/>
    <s v="MB10000"/>
    <s v="무선"/>
    <s v="MB11000"/>
    <x v="13"/>
    <s v="MB11K12"/>
    <s v="3G 기타부가"/>
    <s v="BM00780"/>
    <s v="3G 기타부가"/>
    <x v="0"/>
    <s v="N"/>
    <s v="Y"/>
    <m/>
    <n v="0"/>
    <n v="0"/>
    <n v="0"/>
    <n v="0"/>
    <n v="176"/>
    <n v="85"/>
    <n v="0"/>
    <n v="0"/>
    <n v="0"/>
    <n v="0"/>
    <n v="0"/>
    <n v="0"/>
  </r>
  <r>
    <x v="303"/>
    <s v="콜렉터신영(주)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6"/>
    <s v="3G 요금제 기본료"/>
    <x v="0"/>
    <s v="N"/>
    <s v="Y"/>
    <m/>
    <n v="12964"/>
    <n v="12964"/>
    <n v="12964"/>
    <n v="21764"/>
    <n v="17222"/>
    <n v="12964"/>
    <n v="12964"/>
    <n v="12964"/>
    <n v="12964"/>
    <n v="12964"/>
    <n v="12964"/>
    <n v="10409"/>
  </r>
  <r>
    <x v="303"/>
    <s v="콜렉터신영(주)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006"/>
    <s v="3G 음성통화"/>
    <x v="0"/>
    <s v="N"/>
    <s v="Y"/>
    <m/>
    <n v="12523"/>
    <n v="8682"/>
    <n v="5482"/>
    <n v="3763"/>
    <n v="4857"/>
    <n v="2651"/>
    <n v="275"/>
    <n v="3325"/>
    <n v="333"/>
    <n v="0"/>
    <n v="0"/>
    <n v="3780"/>
  </r>
  <r>
    <x v="304"/>
    <s v="타타대우상용차대구경북판매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0400"/>
    <n v="10400"/>
    <n v="10400"/>
    <n v="10400"/>
    <n v="10400"/>
    <n v="10400"/>
    <n v="10400"/>
    <n v="10400"/>
    <n v="10400"/>
    <n v="10400"/>
    <n v="10400"/>
    <n v="10400"/>
  </r>
  <r>
    <x v="304"/>
    <s v="타타대우상용차대구경북판매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4"/>
    <n v="87"/>
    <n v="14"/>
    <n v="145"/>
    <n v="13"/>
    <n v="14"/>
    <n v="215"/>
    <n v="373"/>
    <n v="58"/>
    <n v="99"/>
    <n v="140"/>
    <n v="406"/>
  </r>
  <r>
    <x v="304"/>
    <s v="타타대우상용차대구경북판매(주)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04"/>
    <s v="타타대우상용차대구경북판매(주)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304"/>
    <s v="타타대우상용차대구경북판매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304"/>
    <s v="타타대우상용차대구경북판매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72"/>
    <n v="130"/>
    <n v="159"/>
    <n v="29"/>
    <n v="174"/>
    <n v="362"/>
    <n v="87"/>
    <n v="130"/>
    <n v="232"/>
    <n v="290"/>
    <n v="107"/>
    <n v="767"/>
  </r>
  <r>
    <x v="304"/>
    <s v="타타대우상용차대구경북판매(주)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304"/>
    <s v="타타대우상용차대구경북판매(주)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04"/>
    <s v="타타대우상용차대구경북판매(주)"/>
    <s v="546483"/>
    <s v="대구/경북고객본부"/>
    <s v="546511"/>
    <s v="경북서부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75103"/>
    <n v="78373"/>
    <n v="76469"/>
    <n v="80962"/>
    <n v="72584"/>
    <n v="77233"/>
    <n v="78888"/>
    <n v="74574"/>
    <n v="80863"/>
    <n v="67068"/>
    <n v="69204"/>
    <n v="71117"/>
  </r>
  <r>
    <x v="304"/>
    <s v="타타대우상용차대구경북판매(주)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4400"/>
    <n v="4400"/>
    <n v="4400"/>
    <n v="4400"/>
    <n v="4400"/>
    <n v="4400"/>
    <n v="4400"/>
    <n v="4400"/>
    <n v="4400"/>
    <n v="4400"/>
    <n v="4400"/>
    <n v="4400"/>
  </r>
  <r>
    <x v="304"/>
    <s v="타타대우상용차대구경북판매(주)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480"/>
    <s v="GENIE TV 라이브(선택형)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304"/>
    <s v="타타대우상용차대구경북판매(주)"/>
    <s v="546483"/>
    <s v="대구/경북고객본부"/>
    <s v="546511"/>
    <s v="경북서부지사"/>
    <s v="TC00000"/>
    <s v="B2C"/>
    <s v="TC50000"/>
    <s v="미디어"/>
    <s v="TC53000"/>
    <x v="5"/>
    <s v="TC53K02"/>
    <s v="GTV 일반"/>
    <s v="BM00477"/>
    <s v="GENIE TV 라이브(실속형) ICOD"/>
    <x v="0"/>
    <s v="N"/>
    <s v="Y"/>
    <m/>
    <n v="9600"/>
    <n v="9600"/>
    <n v="9600"/>
    <n v="9600"/>
    <n v="9600"/>
    <n v="9600"/>
    <n v="9600"/>
    <n v="9600"/>
    <n v="9600"/>
    <n v="9600"/>
    <n v="9600"/>
    <n v="9600"/>
  </r>
  <r>
    <x v="304"/>
    <s v="타타대우상용차대구경북판매(주)"/>
    <s v="546483"/>
    <s v="대구/경북고객본부"/>
    <s v="546511"/>
    <s v="경북서부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04"/>
    <s v="타타대우상용차대구경북판매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5200"/>
    <n v="15200"/>
    <n v="15200"/>
    <n v="15200"/>
    <n v="15200"/>
    <n v="15200"/>
    <n v="15200"/>
    <n v="15200"/>
    <n v="15200"/>
    <n v="15200"/>
    <n v="15200"/>
    <n v="15200"/>
  </r>
  <r>
    <x v="304"/>
    <s v="타타대우상용차대구경북판매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17"/>
    <n v="391"/>
    <n v="0"/>
    <n v="39"/>
    <n v="39"/>
    <n v="381"/>
    <n v="195"/>
    <n v="225"/>
    <n v="127"/>
    <n v="78"/>
    <n v="39"/>
    <n v="117"/>
  </r>
  <r>
    <x v="304"/>
    <s v="타타대우상용차대구경북판매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652"/>
    <n v="1421"/>
    <n v="3712"/>
    <n v="1044"/>
    <n v="434"/>
    <n v="1073"/>
    <n v="1406"/>
    <n v="986"/>
    <n v="1769"/>
    <n v="1522"/>
    <n v="1043"/>
    <n v="942"/>
  </r>
  <r>
    <x v="304"/>
    <s v="타타대우상용차대구경북판매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872"/>
    <n v="1521"/>
    <n v="1716"/>
    <n v="1599"/>
    <n v="1443"/>
    <n v="1521"/>
    <n v="2028"/>
    <n v="1599"/>
    <n v="2535"/>
    <n v="1833"/>
    <n v="1560"/>
    <n v="1950"/>
  </r>
  <r>
    <x v="304"/>
    <s v="타타대우상용차대구경북판매(주)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0"/>
    <n v="0"/>
    <n v="0"/>
    <n v="0"/>
    <n v="0"/>
    <n v="101"/>
    <n v="0"/>
    <n v="0"/>
    <n v="0"/>
    <n v="0"/>
    <n v="0"/>
    <n v="0"/>
  </r>
  <r>
    <x v="304"/>
    <s v="타타대우상용차대구경북판매(주)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04"/>
    <s v="타타대우상용차대구경북판매(주)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0"/>
    <n v="0"/>
    <n v="0"/>
    <n v="0"/>
    <n v="0"/>
    <n v="0"/>
    <n v="0"/>
    <n v="13637"/>
    <n v="0"/>
    <n v="0"/>
    <n v="0"/>
    <n v="0"/>
  </r>
  <r>
    <x v="304"/>
    <s v="타타대우상용차대구경북판매(주)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7000"/>
    <n v="27000"/>
    <n v="27000"/>
    <n v="27000"/>
    <n v="27000"/>
    <n v="27000"/>
    <n v="27000"/>
    <n v="27000"/>
    <n v="27000"/>
    <n v="27000"/>
    <n v="27000"/>
    <n v="27000"/>
  </r>
  <r>
    <x v="304"/>
    <s v="타타대우상용차대구경북판매(주)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5500"/>
    <n v="25500"/>
    <n v="25500"/>
    <n v="25500"/>
    <n v="25500"/>
    <n v="25500"/>
    <n v="25500"/>
    <n v="25500"/>
    <n v="25500"/>
    <n v="25500"/>
    <n v="25500"/>
    <n v="25500"/>
  </r>
  <r>
    <x v="304"/>
    <s v="타타대우상용차대구경북판매(주)"/>
    <s v="546483"/>
    <s v="대구/경북고객본부"/>
    <s v="546505"/>
    <s v="동대구지사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7564"/>
    <n v="17425"/>
    <n v="17633"/>
    <n v="17374"/>
    <n v="17263"/>
    <n v="18153"/>
    <n v="19529"/>
    <n v="17948"/>
    <n v="17248"/>
    <n v="17377"/>
    <n v="17173"/>
    <n v="17322"/>
  </r>
  <r>
    <x v="304"/>
    <s v="타타대우상용차대구경북판매(주)"/>
    <s v="546483"/>
    <s v="대구/경북고객본부"/>
    <s v="546505"/>
    <s v="동대구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304"/>
    <s v="타타대우상용차대구경북판매(주)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680"/>
    <n v="4680"/>
    <n v="4680"/>
    <n v="4680"/>
    <n v="4680"/>
    <n v="4680"/>
    <n v="4680"/>
    <n v="4680"/>
    <n v="4680"/>
    <n v="4680"/>
    <n v="4680"/>
    <n v="4680"/>
  </r>
  <r>
    <x v="304"/>
    <s v="타타대우상용차대구경북판매(주)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897"/>
    <n v="273"/>
    <n v="741"/>
    <n v="351"/>
    <n v="507"/>
    <n v="312"/>
    <n v="234"/>
    <n v="156"/>
    <n v="741"/>
    <n v="429"/>
    <n v="429"/>
    <n v="468"/>
  </r>
  <r>
    <x v="304"/>
    <s v="타타대우상용차대구경북판매(주)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479"/>
    <n v="2668"/>
    <n v="1899"/>
    <n v="1754"/>
    <n v="3059"/>
    <n v="2479"/>
    <n v="667"/>
    <n v="2784"/>
    <n v="986"/>
    <n v="783"/>
    <n v="986"/>
    <n v="2001"/>
  </r>
  <r>
    <x v="304"/>
    <s v="타타대우상용차대구경북판매(주)"/>
    <s v="546483"/>
    <s v="대구/경북고객본부"/>
    <s v="546505"/>
    <s v="동대구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39"/>
    <n v="39"/>
    <n v="195"/>
    <n v="0"/>
    <n v="78"/>
    <n v="0"/>
    <n v="0"/>
    <n v="78"/>
    <n v="39"/>
    <n v="0"/>
  </r>
  <r>
    <x v="304"/>
    <s v="타타대우상용차대구경북판매(주)"/>
    <s v="546483"/>
    <s v="대구/경북고객본부"/>
    <s v="546505"/>
    <s v="동대구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45900"/>
    <n v="45900"/>
    <n v="45900"/>
    <n v="45900"/>
    <n v="45900"/>
    <n v="45900"/>
    <n v="45900"/>
    <n v="45900"/>
    <n v="45900"/>
    <n v="45900"/>
    <n v="45900"/>
    <n v="45900"/>
  </r>
  <r>
    <x v="304"/>
    <s v="타타대우상용차대구경북판매(주)"/>
    <s v="546483"/>
    <s v="대구/경북고객본부"/>
    <s v="546502"/>
    <s v="서대구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200"/>
    <n v="0"/>
    <n v="50"/>
    <n v="100"/>
    <n v="200"/>
    <n v="200"/>
    <n v="50"/>
    <n v="200"/>
    <n v="100"/>
    <n v="0"/>
    <n v="0"/>
  </r>
  <r>
    <x v="304"/>
    <s v="타타대우상용차대구경북판매(주)"/>
    <s v="546483"/>
    <s v="대구/경북고객본부"/>
    <s v="546502"/>
    <s v="서대구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304"/>
    <s v="타타대우상용차대구경북판매(주)"/>
    <s v="546483"/>
    <s v="대구/경북고객본부"/>
    <s v="546502"/>
    <s v="서대구지사"/>
    <s v="TC00000"/>
    <s v="B2C"/>
    <s v="TC60000"/>
    <s v="Customer Incubation"/>
    <s v="KEB4000"/>
    <x v="4"/>
    <s v="KEB4K07"/>
    <s v="홈지능망부가기타"/>
    <s v="BM00142"/>
    <s v="패스콜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04"/>
    <s v="타타대우상용차대구경북판매(주)"/>
    <s v="546483"/>
    <s v="대구/경북고객본부"/>
    <s v="546502"/>
    <s v="서대구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304"/>
    <s v="타타대우상용차대구경북판매(주)"/>
    <s v="546517"/>
    <s v="대구/경북법인고객본부"/>
    <s v="546517"/>
    <s v="(자체)대구/경북법인고객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05"/>
    <s v="탑앤양지"/>
    <s v="545988"/>
    <s v="강남고객본부"/>
    <s v="546012"/>
    <s v="분당지사"/>
    <s v="TC00000"/>
    <s v="B2C"/>
    <s v="TC50000"/>
    <s v="미디어"/>
    <s v="TC53000"/>
    <x v="5"/>
    <s v="TC53K02"/>
    <s v="GTV 일반"/>
    <s v="BM00954"/>
    <s v="GTV 에센스"/>
    <x v="1"/>
    <s v="Y"/>
    <s v="Y"/>
    <m/>
    <n v="647"/>
    <n v="1294"/>
    <n v="1294"/>
    <n v="1941"/>
    <n v="1941"/>
    <n v="1941"/>
    <n v="1941"/>
    <n v="1941"/>
    <n v="1941"/>
    <n v="1941"/>
    <n v="1941"/>
    <n v="1941"/>
  </r>
  <r>
    <x v="305"/>
    <s v="탑앤양지"/>
    <s v="545988"/>
    <s v="강남고객본부"/>
    <s v="546012"/>
    <s v="분당지사"/>
    <s v="TC00000"/>
    <s v="B2C"/>
    <s v="TC50000"/>
    <s v="미디어"/>
    <s v="TC53000"/>
    <x v="5"/>
    <s v="TC53K02"/>
    <s v="GTV 일반"/>
    <s v="BM00954"/>
    <s v="GTV 에센스"/>
    <x v="0"/>
    <s v="Y"/>
    <s v="Y"/>
    <m/>
    <n v="9501.6"/>
    <n v="21935.1"/>
    <n v="23545.4"/>
    <n v="34441"/>
    <n v="34818.1"/>
    <n v="34818.1"/>
    <n v="34818.1"/>
    <n v="34818.1"/>
    <n v="34818.1"/>
    <n v="34818.1"/>
    <n v="34818.1"/>
    <n v="34818.1"/>
  </r>
  <r>
    <x v="305"/>
    <s v="탑앤양지"/>
    <s v="545988"/>
    <s v="강남고객본부"/>
    <s v="546012"/>
    <s v="분당지사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3097"/>
    <n v="7428"/>
    <n v="8000"/>
    <n v="13800"/>
    <n v="14000"/>
    <n v="14000"/>
    <n v="14000"/>
    <n v="14000"/>
    <n v="14000"/>
    <n v="14000"/>
    <n v="14000"/>
    <n v="14000"/>
  </r>
  <r>
    <x v="305"/>
    <s v="탑앤양지"/>
    <s v="545988"/>
    <s v="강남고객본부"/>
    <s v="546012"/>
    <s v="분당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0"/>
    <n v="0"/>
    <n v="10400"/>
    <n v="10400"/>
    <n v="10400"/>
    <n v="10400"/>
    <n v="10400"/>
    <n v="10400"/>
    <n v="10400"/>
    <n v="10400"/>
    <n v="10400"/>
    <n v="10400"/>
  </r>
  <r>
    <x v="305"/>
    <s v="탑앤양지"/>
    <s v="545988"/>
    <s v="강남고객본부"/>
    <s v="546012"/>
    <s v="분당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39"/>
    <n v="0"/>
    <n v="0"/>
    <n v="0"/>
    <n v="0"/>
    <n v="0"/>
    <n v="0"/>
    <n v="0"/>
    <n v="0"/>
    <n v="0"/>
  </r>
  <r>
    <x v="305"/>
    <s v="탑앤양지"/>
    <s v="545988"/>
    <s v="강남고객본부"/>
    <s v="546012"/>
    <s v="분당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305"/>
    <s v="탑앤양지"/>
    <s v="545988"/>
    <s v="강남고객본부"/>
    <s v="546012"/>
    <s v="분당지사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29"/>
    <n v="145"/>
    <n v="0"/>
    <n v="101"/>
    <n v="0"/>
    <n v="0"/>
    <n v="0"/>
    <n v="14"/>
    <n v="72"/>
    <n v="130"/>
    <n v="43"/>
    <n v="14"/>
  </r>
  <r>
    <x v="305"/>
    <s v="탑앤양지"/>
    <s v="545988"/>
    <s v="강남고객본부"/>
    <s v="546012"/>
    <s v="분당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11000"/>
    <n v="11000"/>
    <n v="11000"/>
    <n v="11000"/>
    <n v="11000"/>
    <n v="11000"/>
    <n v="11000"/>
    <n v="11000"/>
    <n v="11000"/>
    <n v="11000"/>
    <n v="11000"/>
    <n v="11000"/>
  </r>
  <r>
    <x v="305"/>
    <s v="탑앤양지"/>
    <s v="545988"/>
    <s v="강남고객본부"/>
    <s v="546012"/>
    <s v="분당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305"/>
    <s v="탑앤양지"/>
    <s v="545988"/>
    <s v="강남고객본부"/>
    <s v="546012"/>
    <s v="분당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856"/>
    <n v="1712"/>
    <n v="1712"/>
    <n v="2568"/>
    <n v="2568"/>
    <n v="2568"/>
    <n v="2568"/>
    <n v="2568"/>
    <n v="2568"/>
    <n v="2568"/>
    <n v="2568"/>
    <n v="2568"/>
  </r>
  <r>
    <x v="305"/>
    <s v="탑앤양지"/>
    <s v="545988"/>
    <s v="강남고객본부"/>
    <s v="546012"/>
    <s v="분당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9428.4"/>
    <n v="28324.9"/>
    <n v="30772.6"/>
    <n v="47338"/>
    <n v="47908.9"/>
    <n v="47908.9"/>
    <n v="47908.9"/>
    <n v="47908.9"/>
    <n v="52908.9"/>
    <n v="52908.9"/>
    <n v="52908.9"/>
    <n v="52908.9"/>
  </r>
  <r>
    <x v="305"/>
    <s v="탑앤양지"/>
    <s v="545988"/>
    <s v="강남고객본부"/>
    <s v="546012"/>
    <s v="분당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305"/>
    <s v="탑앤양지"/>
    <s v="545988"/>
    <s v="강남고객본부"/>
    <s v="546012"/>
    <s v="분당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05"/>
    <s v="탑앤양지"/>
    <s v="545988"/>
    <s v="강남고객본부"/>
    <s v="546012"/>
    <s v="분당지사"/>
    <s v="TC00000"/>
    <s v="B2C"/>
    <s v="FC30000"/>
    <s v="인터넷"/>
    <s v="FC32000"/>
    <x v="11"/>
    <s v="FC32K03"/>
    <s v="홈AP"/>
    <s v="BM00236"/>
    <s v="홈허브"/>
    <x v="0"/>
    <s v="Y"/>
    <s v="Y"/>
    <m/>
    <n v="775"/>
    <n v="1857"/>
    <n v="2000"/>
    <n v="3933"/>
    <n v="4000"/>
    <n v="4000"/>
    <n v="4000"/>
    <n v="4000"/>
    <n v="4000"/>
    <n v="4000"/>
    <n v="4000"/>
    <n v="4000"/>
  </r>
  <r>
    <x v="305"/>
    <s v="탑앤양지"/>
    <s v="545784"/>
    <s v="강북/강원고객본부"/>
    <s v="545813"/>
    <s v="고양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305"/>
    <s v="탑앤양지"/>
    <s v="545784"/>
    <s v="강북/강원고객본부"/>
    <s v="545813"/>
    <s v="고양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3000"/>
    <n v="43000"/>
    <n v="43000"/>
    <n v="43000"/>
    <n v="43000"/>
    <n v="43000"/>
    <n v="43000"/>
    <n v="43000"/>
    <n v="43000"/>
    <n v="43000"/>
    <n v="43000"/>
    <n v="43000"/>
  </r>
  <r>
    <x v="305"/>
    <s v="탑앤양지"/>
    <s v="545784"/>
    <s v="강북/강원고객본부"/>
    <s v="545813"/>
    <s v="고양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305"/>
    <s v="탑앤양지"/>
    <s v="545784"/>
    <s v="강북/강원고객본부"/>
    <s v="545813"/>
    <s v="고양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305"/>
    <s v="탑앤양지"/>
    <s v="545834"/>
    <s v="강북/강원법인고객본부"/>
    <s v="545851"/>
    <s v="북부법인고객1담당"/>
    <s v="KE00000"/>
    <s v="B2B"/>
    <s v="KE20000"/>
    <s v="Enterprise CT"/>
    <s v="KEA5000"/>
    <x v="19"/>
    <s v="KEA5K04"/>
    <s v="IoT원격관제"/>
    <s v="BM01050"/>
    <s v="IoT원격관제LTE"/>
    <x v="0"/>
    <s v="N"/>
    <s v="Y"/>
    <m/>
    <n v="13500"/>
    <n v="13500"/>
    <n v="13500"/>
    <n v="13500"/>
    <n v="13500"/>
    <n v="13500"/>
    <n v="13500"/>
    <n v="13500"/>
    <n v="13500"/>
    <n v="13500"/>
    <n v="13500"/>
    <n v="13500"/>
  </r>
  <r>
    <x v="305"/>
    <s v="탑앤양지"/>
    <s v="546483"/>
    <s v="대구/경북고객본부"/>
    <s v="546511"/>
    <s v="경북서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305"/>
    <s v="탑앤양지"/>
    <s v="546483"/>
    <s v="대구/경북고객본부"/>
    <s v="546511"/>
    <s v="경북서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305"/>
    <s v="탑앤양지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4400"/>
    <n v="14400"/>
    <n v="14400"/>
    <n v="14400"/>
    <n v="14400"/>
    <n v="14400"/>
    <n v="14400"/>
    <n v="14400"/>
    <n v="14400"/>
    <n v="14400"/>
    <n v="14400"/>
    <n v="14400"/>
  </r>
  <r>
    <x v="305"/>
    <s v="탑앤양지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1858"/>
    <n v="8134"/>
    <n v="8820"/>
    <n v="7399"/>
    <n v="10192"/>
    <n v="11172"/>
    <n v="16366"/>
    <n v="16954"/>
    <n v="2450"/>
    <n v="14749"/>
    <n v="6664"/>
    <n v="3675"/>
  </r>
  <r>
    <x v="305"/>
    <s v="탑앤양지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305"/>
    <s v="탑앤양지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05"/>
    <s v="탑앤양지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305"/>
    <s v="탑앤양지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305"/>
    <s v="탑앤양지"/>
    <s v="546483"/>
    <s v="대구/경북고객본부"/>
    <s v="546511"/>
    <s v="경북서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7700"/>
    <n v="7700"/>
    <n v="7700"/>
  </r>
  <r>
    <x v="305"/>
    <s v="탑앤양지"/>
    <s v="546483"/>
    <s v="대구/경북고객본부"/>
    <s v="546511"/>
    <s v="경북서부지사"/>
    <s v="TC00000"/>
    <s v="B2C"/>
    <s v="FC30000"/>
    <s v="인터넷"/>
    <s v="FC34000"/>
    <x v="9"/>
    <s v="FC34K01"/>
    <s v="GiGA 500M"/>
    <s v="BM10034"/>
    <s v="오피스넷 베이직"/>
    <x v="0"/>
    <s v="N"/>
    <s v="Y"/>
    <m/>
    <n v="40000"/>
    <n v="40000"/>
    <n v="40000"/>
    <n v="40000"/>
    <n v="210290"/>
    <n v="0"/>
    <n v="0"/>
    <n v="0"/>
    <n v="0"/>
    <n v="0"/>
    <n v="0"/>
    <n v="0"/>
  </r>
  <r>
    <x v="305"/>
    <s v="탑앤양지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35"/>
    <s v="오피스넷 슬림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305"/>
    <s v="탑앤양지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9032"/>
    <n v="0"/>
    <n v="0"/>
  </r>
  <r>
    <x v="305"/>
    <s v="탑앤양지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83000"/>
    <n v="83000"/>
    <n v="83000"/>
    <n v="83000"/>
    <n v="195245"/>
    <n v="38000"/>
    <n v="38000"/>
    <n v="38000"/>
    <n v="38000"/>
    <n v="38000"/>
    <n v="38000"/>
    <n v="38000"/>
  </r>
  <r>
    <x v="305"/>
    <s v="탑앤양지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305"/>
    <s v="탑앤양지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452"/>
    <n v="0"/>
    <n v="0"/>
  </r>
  <r>
    <x v="305"/>
    <s v="탑앤양지"/>
    <s v="546483"/>
    <s v="대구/경북고객본부"/>
    <s v="546505"/>
    <s v="동대구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070"/>
    <n v="7070"/>
    <n v="7070"/>
    <n v="7070"/>
    <n v="7070"/>
    <n v="7070"/>
    <n v="7070"/>
    <n v="7070"/>
    <n v="7070"/>
    <n v="7070"/>
    <n v="0"/>
    <n v="0"/>
  </r>
  <r>
    <x v="306"/>
    <s v="태평양금속(주)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70"/>
    <s v="구내교환DID국선"/>
    <x v="0"/>
    <s v="N"/>
    <s v="Y"/>
    <m/>
    <n v="97200"/>
    <n v="97200"/>
    <n v="97200"/>
    <n v="97200"/>
    <n v="97200"/>
    <n v="97200"/>
    <n v="97200"/>
    <n v="97200"/>
    <n v="97200"/>
    <n v="97200"/>
    <n v="97200"/>
    <n v="97200"/>
  </r>
  <r>
    <x v="306"/>
    <s v="태평양금속(주)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71"/>
    <s v="구내교환DOD국선"/>
    <x v="0"/>
    <s v="N"/>
    <s v="Y"/>
    <m/>
    <n v="93716"/>
    <n v="75729"/>
    <n v="102663"/>
    <n v="76216"/>
    <n v="99667"/>
    <n v="104196"/>
    <n v="104216"/>
    <n v="105000"/>
    <n v="102914"/>
    <n v="98733"/>
    <n v="103305"/>
    <n v="96762"/>
  </r>
  <r>
    <x v="306"/>
    <s v="태평양금속(주)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06"/>
    <s v="태평양금속(주)"/>
    <s v="546517"/>
    <s v="대구/경북법인고객본부"/>
    <s v="546540"/>
    <s v="경북법인고객담당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136000"/>
    <n v="136000"/>
    <n v="136000"/>
    <n v="136000"/>
    <n v="136000"/>
    <n v="136000"/>
    <n v="136000"/>
    <n v="136000"/>
    <n v="136000"/>
    <n v="136000"/>
    <n v="136000"/>
    <n v="136000"/>
  </r>
  <r>
    <x v="306"/>
    <s v="태평양금속(주)"/>
    <s v="546517"/>
    <s v="대구/경북법인고객본부"/>
    <s v="546540"/>
    <s v="경북법인고객담당"/>
    <s v="TC00000"/>
    <s v="B2C"/>
    <s v="FC10000"/>
    <s v="유선통화"/>
    <s v="FC16000"/>
    <x v="12"/>
    <s v="FC16K05"/>
    <s v="유선국제전화"/>
    <s v="BM00275"/>
    <s v="001 KT유선국제"/>
    <x v="0"/>
    <s v="N"/>
    <s v="Y"/>
    <m/>
    <n v="0"/>
    <n v="0"/>
    <n v="8107"/>
    <n v="4032"/>
    <n v="0"/>
    <n v="0"/>
    <n v="0"/>
    <n v="0"/>
    <n v="0"/>
    <n v="0"/>
    <n v="2436"/>
    <n v="0"/>
  </r>
  <r>
    <x v="306"/>
    <s v="태평양금속(주)"/>
    <s v="546517"/>
    <s v="대구/경북법인고객본부"/>
    <s v="546540"/>
    <s v="경북법인고객담당"/>
    <s v="TC00000"/>
    <s v="B2C"/>
    <s v="FC10000"/>
    <s v="유선통화"/>
    <s v="FC16000"/>
    <x v="12"/>
    <s v="FC16K05"/>
    <s v="유선국제전화"/>
    <s v="BM00249"/>
    <s v="KT 구내교환국제"/>
    <x v="0"/>
    <s v="N"/>
    <s v="Y"/>
    <m/>
    <n v="301"/>
    <n v="0"/>
    <n v="0"/>
    <n v="18589"/>
    <n v="1526"/>
    <n v="0"/>
    <n v="0"/>
    <n v="0"/>
    <n v="0"/>
    <n v="4977"/>
    <n v="1596"/>
    <n v="6783"/>
  </r>
  <r>
    <x v="306"/>
    <s v="태평양금속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0500"/>
    <n v="50500"/>
    <n v="50500"/>
    <n v="50500"/>
    <n v="50500"/>
    <n v="50500"/>
    <n v="50500"/>
    <n v="50500"/>
    <n v="50500"/>
    <n v="50500"/>
    <n v="50500"/>
    <n v="50500"/>
  </r>
  <r>
    <x v="306"/>
    <s v="태평양금속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624"/>
    <n v="624"/>
    <n v="702"/>
    <n v="936"/>
    <n v="468"/>
    <n v="429"/>
    <n v="1122"/>
    <n v="546"/>
    <n v="624"/>
    <n v="429"/>
    <n v="429"/>
    <n v="819"/>
  </r>
  <r>
    <x v="306"/>
    <s v="태평양금속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768"/>
    <n v="1013"/>
    <n v="1492"/>
    <n v="3666"/>
    <n v="3914"/>
    <n v="1695"/>
    <n v="783"/>
    <n v="956"/>
    <n v="1347"/>
    <n v="565"/>
    <n v="1143"/>
    <n v="2014"/>
  </r>
  <r>
    <x v="306"/>
    <s v="태평양금속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546"/>
    <n v="702"/>
    <n v="351"/>
    <n v="702"/>
    <n v="897"/>
    <n v="390"/>
    <n v="390"/>
    <n v="351"/>
    <n v="351"/>
    <n v="195"/>
    <n v="195"/>
    <n v="312"/>
  </r>
  <r>
    <x v="306"/>
    <s v="태평양금속(주)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768"/>
    <n v="491"/>
    <n v="130"/>
    <n v="188"/>
    <n v="588"/>
    <n v="260"/>
    <n v="1012"/>
    <n v="327"/>
    <n v="551"/>
    <n v="433"/>
    <n v="620"/>
    <n v="550"/>
  </r>
  <r>
    <x v="306"/>
    <s v="태평양금속(주)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06"/>
    <s v="태평양금속(주)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306"/>
    <s v="태평양금속(주)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4225"/>
    <n v="24225"/>
    <n v="24225"/>
    <n v="24225"/>
    <n v="24225"/>
    <n v="24225"/>
    <n v="24225"/>
    <n v="24225"/>
    <n v="24225"/>
    <n v="24225"/>
    <n v="24225"/>
    <n v="24225"/>
  </r>
  <r>
    <x v="306"/>
    <s v="태평양금속(주)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80000"/>
    <n v="80000"/>
    <n v="80000"/>
    <n v="80000"/>
    <n v="80000"/>
    <n v="80000"/>
    <n v="80000"/>
    <n v="80000"/>
    <n v="80000"/>
    <n v="80000"/>
    <n v="80000"/>
    <n v="80000"/>
  </r>
  <r>
    <x v="306"/>
    <s v="태평양금속(주)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984"/>
    <s v="오피스팩 슬림 올레"/>
    <x v="0"/>
    <s v="N"/>
    <s v="Y"/>
    <m/>
    <n v="80000"/>
    <n v="80000"/>
    <n v="80000"/>
    <n v="80000"/>
    <n v="80000"/>
    <n v="80000"/>
    <n v="80000"/>
    <n v="80000"/>
    <n v="80000"/>
    <n v="80000"/>
    <n v="80000"/>
    <n v="80000"/>
  </r>
  <r>
    <x v="306"/>
    <s v="태평양금속(주)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306"/>
    <s v="태평양금속(주)"/>
    <s v="540002"/>
    <s v="마케팅혁신본부"/>
    <s v="540023"/>
    <s v="유선정책담당"/>
    <s v="KE00000"/>
    <s v="B2B"/>
    <s v="KE20000"/>
    <s v="Enterprise CT"/>
    <s v="KE54000"/>
    <x v="0"/>
    <s v="KEA9K02"/>
    <s v="페이퍼리스"/>
    <s v="BM10387"/>
    <s v="EDI"/>
    <x v="0"/>
    <s v="N"/>
    <s v="Y"/>
    <m/>
    <n v="7070"/>
    <n v="7070"/>
    <n v="7070"/>
    <n v="7070"/>
    <n v="7070"/>
    <n v="7070"/>
    <n v="7070"/>
    <n v="7070"/>
    <n v="7070"/>
    <n v="7070"/>
    <n v="0"/>
    <n v="0"/>
  </r>
  <r>
    <x v="307"/>
    <s v="티에스오토모티브"/>
    <s v="546517"/>
    <s v="대구/경북법인고객본부"/>
    <s v="546540"/>
    <s v="경북법인고객담당"/>
    <s v="KE00000"/>
    <s v="B2B"/>
    <s v="KE20000"/>
    <s v="Enterprise CT"/>
    <s v="KE27000"/>
    <x v="1"/>
    <s v="KE27K07"/>
    <s v="GiGA Office"/>
    <s v="BM01173"/>
    <s v="GiGA office Simple"/>
    <x v="0"/>
    <s v="N"/>
    <s v="Y"/>
    <m/>
    <n v="250000"/>
    <n v="250000"/>
    <n v="250000"/>
    <n v="250000"/>
    <n v="250000"/>
    <n v="250000"/>
    <n v="250000"/>
    <n v="250000"/>
    <n v="250000"/>
    <n v="250000"/>
    <n v="250000"/>
    <n v="250000"/>
  </r>
  <r>
    <x v="307"/>
    <s v="티에스오토모티브"/>
    <s v="546517"/>
    <s v="대구/경북법인고객본부"/>
    <s v="546540"/>
    <s v="경북법인고객담당"/>
    <s v="KE00000"/>
    <s v="B2B"/>
    <s v="KE20000"/>
    <s v="Enterprise CT"/>
    <s v="KE27000"/>
    <x v="1"/>
    <s v="KE27K05"/>
    <s v="구내인터넷"/>
    <s v="BM00901"/>
    <s v="구내인터넷Standard"/>
    <x v="0"/>
    <s v="Y"/>
    <s v="Y"/>
    <m/>
    <n v="0"/>
    <n v="0"/>
    <n v="0"/>
    <n v="0"/>
    <n v="0"/>
    <n v="0"/>
    <n v="0"/>
    <n v="39194"/>
    <n v="45000"/>
    <n v="45000"/>
    <n v="45000"/>
    <n v="45000"/>
  </r>
  <r>
    <x v="307"/>
    <s v="티에스오토모티브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7312"/>
    <n v="27976"/>
    <n v="25885"/>
    <n v="28183"/>
    <n v="28560"/>
    <n v="26569"/>
    <n v="27027"/>
    <n v="26162"/>
    <n v="26381"/>
    <n v="28762"/>
    <n v="34451"/>
    <n v="34659"/>
  </r>
  <r>
    <x v="307"/>
    <s v="티에스오토모티브"/>
    <s v="546517"/>
    <s v="대구/경북법인고객본부"/>
    <s v="546540"/>
    <s v="경북법인고객담당"/>
    <s v="KE00000"/>
    <s v="B2B"/>
    <s v="KE20000"/>
    <s v="Enterprise CT"/>
    <s v="KEC3000"/>
    <x v="18"/>
    <s v="KEC4K01"/>
    <s v="정보보안서비스"/>
    <s v="BM01018"/>
    <s v="정보보안UTM"/>
    <x v="0"/>
    <s v="N"/>
    <s v="Y"/>
    <m/>
    <n v="66000"/>
    <n v="66000"/>
    <n v="66000"/>
    <n v="66000"/>
    <n v="66000"/>
    <n v="66000"/>
    <n v="66000"/>
    <n v="66000"/>
    <n v="66000"/>
    <n v="66000"/>
    <n v="66000"/>
    <n v="66000"/>
  </r>
  <r>
    <x v="307"/>
    <s v="티에스오토모티브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07"/>
    <s v="티에스오토모티브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307"/>
    <s v="티에스오토모티브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10800"/>
    <n v="10800"/>
    <n v="10800"/>
    <n v="10800"/>
    <n v="10800"/>
    <n v="10800"/>
    <n v="10800"/>
    <n v="10800"/>
    <n v="10800"/>
    <n v="10800"/>
    <n v="10800"/>
    <n v="10800"/>
  </r>
  <r>
    <x v="307"/>
    <s v="티에스오토모티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20280"/>
    <n v="20280"/>
    <n v="20280"/>
    <n v="20280"/>
    <n v="20280"/>
    <n v="20280"/>
    <n v="20280"/>
    <n v="20280"/>
    <n v="20280"/>
    <n v="20280"/>
    <n v="20280"/>
    <n v="20280"/>
  </r>
  <r>
    <x v="307"/>
    <s v="티에스오토모티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95"/>
    <n v="351"/>
    <n v="195"/>
    <n v="234"/>
    <n v="195"/>
    <n v="273"/>
    <n v="244"/>
    <n v="195"/>
    <n v="782"/>
    <n v="312"/>
    <n v="195"/>
    <n v="273"/>
  </r>
  <r>
    <x v="307"/>
    <s v="티에스오토모티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0"/>
    <n v="116"/>
    <n v="435"/>
    <n v="203"/>
    <n v="203"/>
    <n v="0"/>
    <n v="377"/>
    <n v="2595"/>
    <n v="0"/>
    <n v="0"/>
    <n v="507"/>
    <n v="0"/>
  </r>
  <r>
    <x v="307"/>
    <s v="티에스오토모티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273"/>
    <n v="312"/>
    <n v="390"/>
    <n v="0"/>
    <n v="78"/>
    <n v="78"/>
    <n v="0"/>
    <n v="195"/>
    <n v="0"/>
    <n v="39"/>
    <n v="351"/>
  </r>
  <r>
    <x v="307"/>
    <s v="티에스오토모티브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0500"/>
    <n v="40500"/>
    <n v="40500"/>
    <n v="40500"/>
    <n v="40500"/>
    <n v="40500"/>
    <n v="40500"/>
    <n v="40500"/>
    <n v="40500"/>
    <n v="40500"/>
    <n v="40500"/>
    <n v="40500"/>
  </r>
  <r>
    <x v="307"/>
    <s v="티에스오토모티브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3000"/>
    <n v="33000"/>
    <n v="33000"/>
    <n v="33000"/>
    <n v="33000"/>
    <n v="33000"/>
    <n v="25549"/>
    <n v="0"/>
    <n v="1100"/>
    <n v="0"/>
    <n v="0"/>
    <n v="0"/>
  </r>
  <r>
    <x v="307"/>
    <s v="티에스오토모티브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45900"/>
    <n v="45900"/>
    <n v="45900"/>
    <n v="45900"/>
    <n v="45900"/>
    <n v="45900"/>
    <n v="45900"/>
    <n v="45900"/>
    <n v="45900"/>
    <n v="45900"/>
    <n v="45900"/>
    <n v="45900"/>
  </r>
  <r>
    <x v="307"/>
    <s v="티에스오토모티브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35"/>
    <s v="오피스넷 슬림"/>
    <x v="0"/>
    <s v="N"/>
    <s v="Y"/>
    <m/>
    <n v="25200"/>
    <n v="25200"/>
    <n v="25200"/>
    <n v="25200"/>
    <n v="25200"/>
    <n v="25200"/>
    <n v="25200"/>
    <n v="25200"/>
    <n v="25200"/>
    <n v="25200"/>
    <n v="25200"/>
    <n v="25200"/>
  </r>
  <r>
    <x v="307"/>
    <s v="티에스오토모티브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07"/>
    <s v="티에스오토모티브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07"/>
    <s v="티에스오토모티브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307"/>
    <s v="티에스오토모티브"/>
    <s v="546351"/>
    <s v="부산/경남법인고객본부"/>
    <s v="546376"/>
    <s v="경남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50"/>
    <n v="0"/>
    <n v="0"/>
    <n v="0"/>
    <n v="0"/>
    <n v="0"/>
    <n v="0"/>
    <n v="0"/>
    <n v="0"/>
    <n v="0"/>
  </r>
  <r>
    <x v="307"/>
    <s v="티에스오토모티브"/>
    <s v="546351"/>
    <s v="부산/경남법인고객본부"/>
    <s v="546376"/>
    <s v="경남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507"/>
    <n v="-489"/>
    <n v="-524"/>
    <n v="-537"/>
    <n v="-546"/>
    <n v="-564"/>
    <n v="-584"/>
    <n v="-596"/>
    <n v="-603"/>
    <n v="-590"/>
    <n v="-583"/>
    <n v="-594"/>
  </r>
  <r>
    <x v="307"/>
    <s v="티에스오토모티브"/>
    <s v="546351"/>
    <s v="부산/경남법인고객본부"/>
    <s v="546376"/>
    <s v="경남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18703.698"/>
    <n v="22453.698"/>
    <n v="21864.698"/>
    <n v="18703.698"/>
    <n v="18703.698"/>
    <n v="18703.698"/>
    <n v="18703.698"/>
    <n v="18703.698"/>
    <n v="18703.698"/>
    <n v="18703.698"/>
    <n v="18703.698"/>
    <n v="18703.698"/>
  </r>
  <r>
    <x v="308"/>
    <s v="티에스피"/>
    <s v="545988"/>
    <s v="강남고객본부"/>
    <s v="546008"/>
    <s v="강남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970"/>
    <n v="6970"/>
    <n v="6970"/>
    <n v="6970"/>
    <n v="6970"/>
    <n v="0"/>
    <n v="0"/>
  </r>
  <r>
    <x v="308"/>
    <s v="티에스피"/>
    <s v="546483"/>
    <s v="대구/경북고객본부"/>
    <s v="546511"/>
    <s v="경북서부지사"/>
    <s v="KE00000"/>
    <s v="B2B"/>
    <s v="KE20000"/>
    <s v="Enterprise CT"/>
    <s v="KE27000"/>
    <x v="1"/>
    <s v="KE27K07"/>
    <s v="GiGA Office"/>
    <s v="BM00911"/>
    <s v="GiGA office Compact"/>
    <x v="0"/>
    <s v="N"/>
    <s v="Y"/>
    <m/>
    <n v="580000"/>
    <n v="580000"/>
    <n v="580000"/>
    <n v="580000"/>
    <n v="580000"/>
    <n v="580000"/>
    <n v="580000"/>
    <n v="580000"/>
    <n v="580000"/>
    <n v="580000"/>
    <n v="580000"/>
    <n v="580000"/>
  </r>
  <r>
    <x v="308"/>
    <s v="티에스피"/>
    <s v="546483"/>
    <s v="대구/경북고객본부"/>
    <s v="546511"/>
    <s v="경북서부지사"/>
    <s v="KE00000"/>
    <s v="B2B"/>
    <s v="KE20000"/>
    <s v="Enterprise CT"/>
    <s v="KE27000"/>
    <x v="1"/>
    <s v="KE27K07"/>
    <s v="GiGA Office"/>
    <s v="BM01176"/>
    <s v="GiGA office 부가서비스"/>
    <x v="0"/>
    <s v="N"/>
    <s v="Y"/>
    <m/>
    <n v="0"/>
    <n v="0"/>
    <n v="0"/>
    <n v="0"/>
    <n v="0"/>
    <n v="0"/>
    <n v="0"/>
    <n v="0"/>
    <n v="0"/>
    <n v="0"/>
    <n v="0"/>
    <n v="0"/>
  </r>
  <r>
    <x v="308"/>
    <s v="티에스피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45000"/>
    <n v="45000"/>
    <n v="45000"/>
    <n v="45000"/>
    <n v="45000"/>
    <n v="45000"/>
    <n v="45000"/>
    <n v="45000"/>
    <n v="45000"/>
    <n v="45000"/>
    <n v="45000"/>
    <n v="45000"/>
  </r>
  <r>
    <x v="308"/>
    <s v="티에스피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50000"/>
    <n v="50000"/>
    <n v="50000"/>
    <n v="50000"/>
    <n v="50000"/>
    <n v="50000"/>
    <n v="50000"/>
    <n v="50000"/>
    <n v="50000"/>
    <n v="50000"/>
    <n v="50000"/>
    <n v="50000"/>
  </r>
  <r>
    <x v="309"/>
    <s v="티엠테크(주)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309"/>
    <s v="티엠테크(주)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200"/>
    <n v="5200"/>
    <n v="5200"/>
    <n v="5200"/>
    <n v="5200"/>
    <n v="5200"/>
    <n v="5200"/>
    <n v="5200"/>
    <n v="5200"/>
    <n v="5200"/>
    <n v="5200"/>
    <n v="5200"/>
  </r>
  <r>
    <x v="310"/>
    <s v="포스코인재창조원"/>
    <s v="546517"/>
    <s v="대구/경북법인고객본부"/>
    <s v="546540"/>
    <s v="경북법인고객담당"/>
    <s v="TC00000"/>
    <s v="B2C"/>
    <s v="TC60000"/>
    <s v="Customer Incubation"/>
    <s v="KEB4000"/>
    <x v="4"/>
    <s v="KEB4K01"/>
    <s v="1541콜렉트콜"/>
    <s v="BM00126"/>
    <s v="1541콜렉트콜"/>
    <x v="0"/>
    <s v="N"/>
    <s v="Y"/>
    <m/>
    <n v="0"/>
    <n v="0"/>
    <n v="0"/>
    <n v="0"/>
    <n v="0"/>
    <n v="0"/>
    <n v="0"/>
    <n v="0"/>
    <n v="0"/>
    <n v="0"/>
    <n v="0"/>
    <n v="0"/>
  </r>
  <r>
    <x v="310"/>
    <s v="포스코인재창조원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5655"/>
    <n v="-7966"/>
    <n v="-8950"/>
    <n v="-9480"/>
    <n v="-9141"/>
    <n v="-5433"/>
    <n v="-5023"/>
    <n v="-5139"/>
    <n v="-5184"/>
    <n v="-5063"/>
    <n v="-5464"/>
    <n v="-5073"/>
  </r>
  <r>
    <x v="310"/>
    <s v="포스코인재창조원"/>
    <s v="546517"/>
    <s v="대구/경북법인고객본부"/>
    <s v="546540"/>
    <s v="경북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31707"/>
    <n v="30687"/>
    <n v="33136"/>
    <n v="34879"/>
    <n v="35397"/>
    <n v="38852"/>
    <n v="38852"/>
    <n v="38852"/>
    <n v="37252"/>
    <n v="37252"/>
    <n v="37252"/>
    <n v="34733"/>
  </r>
  <r>
    <x v="310"/>
    <s v="포스코인재창조원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413"/>
    <s v="5G 밀리의서재"/>
    <x v="0"/>
    <s v="N"/>
    <s v="Y"/>
    <m/>
    <n v="0"/>
    <n v="0"/>
    <n v="0"/>
    <n v="0"/>
    <n v="0"/>
    <n v="0"/>
    <n v="0"/>
    <n v="0"/>
    <n v="0"/>
    <n v="0"/>
    <n v="0"/>
    <n v="0"/>
  </r>
  <r>
    <x v="310"/>
    <s v="포스코인재창조원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115"/>
    <s v="5G 지니뮤직"/>
    <x v="0"/>
    <s v="N"/>
    <s v="Y"/>
    <m/>
    <n v="0"/>
    <n v="0"/>
    <n v="0"/>
    <n v="0"/>
    <n v="0"/>
    <n v="0"/>
    <n v="0"/>
    <n v="0"/>
    <n v="0"/>
    <n v="0"/>
    <n v="0"/>
    <n v="0"/>
  </r>
  <r>
    <x v="310"/>
    <s v="포스코인재창조원"/>
    <s v="546517"/>
    <s v="대구/경북법인고객본부"/>
    <s v="546540"/>
    <s v="경북법인고객담당"/>
    <s v="TC00000"/>
    <s v="B2C"/>
    <s v="MB10000"/>
    <s v="무선"/>
    <s v="MB1G000"/>
    <x v="14"/>
    <s v="MB1GK05"/>
    <s v="5G 콘텐츠부가"/>
    <s v="BM10414"/>
    <s v="5G 콘텐츠부가 기타"/>
    <x v="0"/>
    <s v="N"/>
    <s v="Y"/>
    <m/>
    <n v="9100"/>
    <n v="11318"/>
    <n v="11538"/>
    <n v="18136"/>
    <n v="18136"/>
    <n v="19620"/>
    <n v="22182"/>
    <n v="22182"/>
    <n v="18136"/>
    <n v="18136"/>
    <n v="18136"/>
    <n v="18136"/>
  </r>
  <r>
    <x v="310"/>
    <s v="포스코인재창조원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3"/>
    <s v="5G V컬러링/링투유"/>
    <x v="0"/>
    <s v="N"/>
    <s v="Y"/>
    <m/>
    <n v="4600"/>
    <n v="4600"/>
    <n v="9000"/>
    <n v="6400"/>
    <n v="7700"/>
    <n v="5300"/>
    <n v="4900"/>
    <n v="4900"/>
    <n v="4900"/>
    <n v="5400"/>
    <n v="4900"/>
    <n v="4900"/>
  </r>
  <r>
    <x v="310"/>
    <s v="포스코인재창조원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094"/>
    <s v="5G 캐치콜"/>
    <x v="0"/>
    <s v="N"/>
    <s v="Y"/>
    <m/>
    <n v="3200"/>
    <n v="3200"/>
    <n v="3200"/>
    <n v="3700"/>
    <n v="3700"/>
    <n v="3700"/>
    <n v="3700"/>
    <n v="3700"/>
    <n v="3700"/>
    <n v="3300"/>
    <n v="3700"/>
    <n v="3700"/>
  </r>
  <r>
    <x v="310"/>
    <s v="포스코인재창조원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4546"/>
    <n v="4547"/>
    <n v="4546"/>
    <n v="4091"/>
    <n v="4546"/>
    <n v="10002"/>
    <n v="11703"/>
    <n v="5456"/>
    <n v="8184"/>
    <n v="8823"/>
    <n v="9084"/>
    <n v="6571"/>
  </r>
  <r>
    <x v="310"/>
    <s v="포스코인재창조원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1280778.365"/>
    <n v="1305315.6869999999"/>
    <n v="1442904.5190000001"/>
    <n v="1482000.895"/>
    <n v="1459073.9950000001"/>
    <n v="1457803.48"/>
    <n v="1417720.2239999999"/>
    <n v="1404362.389"/>
    <n v="1352212.537"/>
    <n v="1301328.537"/>
    <n v="1300220.8570000001"/>
    <n v="1217925.7509999999"/>
  </r>
  <r>
    <x v="310"/>
    <s v="포스코인재창조원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57823.142999999996"/>
    <n v="57823.142999999996"/>
    <n v="57822.142999999996"/>
    <n v="82414.562999999995"/>
    <n v="82323.725999999995"/>
    <n v="82323.725999999995"/>
    <n v="82323.725999999995"/>
    <n v="82323.725999999995"/>
    <n v="82323.725999999995"/>
    <n v="82323.725999999995"/>
    <n v="82323.725999999995"/>
    <n v="82366.97"/>
  </r>
  <r>
    <x v="310"/>
    <s v="포스코인재창조원"/>
    <s v="546517"/>
    <s v="대구/경북법인고객본부"/>
    <s v="546540"/>
    <s v="경북법인고객담당"/>
    <s v="TC00000"/>
    <s v="B2C"/>
    <s v="FC10000"/>
    <s v="유선통화"/>
    <s v="FC16000"/>
    <x v="12"/>
    <s v="FC16K07"/>
    <s v="국제SMS"/>
    <s v="BM00254"/>
    <s v="국제SMS"/>
    <x v="0"/>
    <s v="N"/>
    <s v="Y"/>
    <m/>
    <n v="0"/>
    <n v="0"/>
    <n v="100"/>
    <n v="0"/>
    <n v="0"/>
    <n v="0"/>
    <n v="0"/>
    <n v="0"/>
    <n v="0"/>
    <n v="100"/>
    <n v="0"/>
    <n v="0"/>
  </r>
  <r>
    <x v="311"/>
    <s v="포인드 주식회사"/>
    <s v="546483"/>
    <s v="대구/경북고객본부"/>
    <s v="546511"/>
    <s v="경북서부지사"/>
    <s v="KE00000"/>
    <s v="B2B"/>
    <s v="KE20000"/>
    <s v="Enterprise CT"/>
    <s v="KE27000"/>
    <x v="1"/>
    <s v="KE28K04"/>
    <s v="Flexline"/>
    <s v="BM10282"/>
    <s v="FlexLine"/>
    <x v="1"/>
    <s v="N"/>
    <s v="Y"/>
    <m/>
    <n v="0"/>
    <n v="0"/>
    <n v="0"/>
    <n v="0"/>
    <n v="0"/>
    <n v="0"/>
    <n v="0"/>
    <n v="0"/>
    <n v="0"/>
    <n v="0"/>
    <n v="0"/>
    <n v="0"/>
  </r>
  <r>
    <x v="311"/>
    <s v="포인드 주식회사"/>
    <s v="546483"/>
    <s v="대구/경북고객본부"/>
    <s v="546511"/>
    <s v="경북서부지사"/>
    <s v="KE00000"/>
    <s v="B2B"/>
    <s v="KE20000"/>
    <s v="Enterprise CT"/>
    <s v="KE27000"/>
    <x v="1"/>
    <s v="KE28K04"/>
    <s v="Flexline"/>
    <s v="BM10282"/>
    <s v="FlexLine"/>
    <x v="0"/>
    <s v="N"/>
    <s v="Y"/>
    <m/>
    <n v="540000"/>
    <n v="540000"/>
    <n v="540000"/>
    <n v="540000"/>
    <n v="540000"/>
    <n v="540000"/>
    <n v="540000"/>
    <n v="540000"/>
    <n v="540000"/>
    <n v="540000"/>
    <n v="540000"/>
    <n v="540000"/>
  </r>
  <r>
    <x v="311"/>
    <s v="포인드 주식회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9360"/>
    <n v="9360"/>
    <n v="9360"/>
    <n v="9360"/>
    <n v="9360"/>
    <n v="9360"/>
    <n v="9360"/>
    <n v="9360"/>
    <n v="9360"/>
    <n v="9360"/>
    <n v="9360"/>
    <n v="9360"/>
  </r>
  <r>
    <x v="311"/>
    <s v="포인드 주식회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0"/>
    <n v="0"/>
    <n v="0"/>
    <n v="39"/>
    <n v="39"/>
    <n v="0"/>
    <n v="0"/>
    <n v="39"/>
    <n v="39"/>
    <n v="39"/>
    <n v="0"/>
    <n v="39"/>
  </r>
  <r>
    <x v="311"/>
    <s v="포인드 주식회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45"/>
    <n v="145"/>
    <n v="0"/>
    <n v="0"/>
    <n v="0"/>
    <n v="0"/>
    <n v="0"/>
    <n v="0"/>
    <n v="0"/>
    <n v="0"/>
    <n v="0"/>
    <n v="29"/>
  </r>
  <r>
    <x v="311"/>
    <s v="포인드 주식회사"/>
    <s v="546483"/>
    <s v="대구/경북고객본부"/>
    <s v="546511"/>
    <s v="경북서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391"/>
    <n v="0"/>
    <n v="304"/>
    <n v="0"/>
    <n v="0"/>
    <n v="0"/>
    <n v="0"/>
    <n v="0"/>
    <n v="0"/>
    <n v="0"/>
    <n v="58"/>
    <n v="420"/>
  </r>
  <r>
    <x v="311"/>
    <s v="포인드 주식회사"/>
    <s v="546483"/>
    <s v="대구/경북고객본부"/>
    <s v="546511"/>
    <s v="경북서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311"/>
    <s v="포인드 주식회사"/>
    <s v="546483"/>
    <s v="대구/경북고객본부"/>
    <s v="546511"/>
    <s v="경북서부지사"/>
    <s v="TC00000"/>
    <s v="B2C"/>
    <s v="FC30000"/>
    <s v="인터넷"/>
    <s v="FC35000"/>
    <x v="23"/>
    <s v="FC35K02"/>
    <s v="GiGA 5기가"/>
    <s v="BM10042"/>
    <s v="오피스넷 프리미엄플러스"/>
    <x v="0"/>
    <s v="N"/>
    <s v="Y"/>
    <m/>
    <n v="63000"/>
    <n v="63000"/>
    <n v="63000"/>
    <n v="63000"/>
    <n v="63000"/>
    <n v="63000"/>
    <n v="63000"/>
    <n v="63000"/>
    <n v="63000"/>
    <n v="63000"/>
    <n v="63000"/>
    <n v="63000"/>
  </r>
  <r>
    <x v="311"/>
    <s v="포인드 주식회사"/>
    <s v="546483"/>
    <s v="대구/경북고객본부"/>
    <s v="546511"/>
    <s v="경북서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24839"/>
    <n v="0"/>
    <n v="0"/>
    <n v="0"/>
    <n v="0"/>
    <n v="0"/>
    <n v="0"/>
    <n v="0"/>
    <n v="0"/>
    <n v="0"/>
    <n v="0"/>
    <n v="0"/>
  </r>
  <r>
    <x v="311"/>
    <s v="포인드 주식회사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117580"/>
    <n v="67500"/>
    <n v="67500"/>
    <n v="67500"/>
    <n v="67500"/>
    <n v="67500"/>
    <n v="67500"/>
    <n v="67500"/>
    <n v="67500"/>
    <n v="67500"/>
    <n v="67500"/>
    <n v="67500"/>
  </r>
  <r>
    <x v="311"/>
    <s v="포인드 주식회사"/>
    <s v="546483"/>
    <s v="대구/경북고객본부"/>
    <s v="546511"/>
    <s v="경북서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3862"/>
    <n v="0"/>
    <n v="0"/>
    <n v="0"/>
    <n v="0"/>
    <n v="0"/>
    <n v="0"/>
    <n v="0"/>
    <n v="0"/>
    <n v="0"/>
    <n v="0"/>
    <n v="0"/>
  </r>
  <r>
    <x v="311"/>
    <s v="포인드 주식회사"/>
    <s v="546483"/>
    <s v="대구/경북고객본부"/>
    <s v="546511"/>
    <s v="경북서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312"/>
    <s v="포항스틸러스"/>
    <s v="545988"/>
    <s v="강남고객본부"/>
    <s v="546012"/>
    <s v="분당지사"/>
    <s v="TC00000"/>
    <s v="B2C"/>
    <s v="MB10000"/>
    <s v="무선"/>
    <s v="MB1M000"/>
    <x v="22"/>
    <s v="MB1MK02"/>
    <s v="기업무선기타"/>
    <s v="BM10277"/>
    <s v="기업특화LTE"/>
    <x v="0"/>
    <s v="N"/>
    <s v="Y"/>
    <m/>
    <n v="0"/>
    <n v="0"/>
    <n v="0"/>
    <n v="0"/>
    <n v="0"/>
    <n v="0"/>
    <n v="0"/>
    <n v="0"/>
    <n v="0"/>
    <n v="0"/>
    <n v="14855"/>
    <n v="14855"/>
  </r>
  <r>
    <x v="312"/>
    <s v="포항스틸러스"/>
    <s v="545988"/>
    <s v="강남고객본부"/>
    <s v="546012"/>
    <s v="분당지사"/>
    <s v="TC00000"/>
    <s v="B2C"/>
    <s v="MB10000"/>
    <s v="무선"/>
    <s v="MB12000"/>
    <x v="17"/>
    <s v="MB12K09"/>
    <s v="LTE 콘텐츠부가"/>
    <s v="BM00808"/>
    <s v="LTE 티빙"/>
    <x v="0"/>
    <s v="N"/>
    <s v="Y"/>
    <m/>
    <n v="0"/>
    <n v="0"/>
    <n v="0"/>
    <n v="0"/>
    <n v="0"/>
    <n v="0"/>
    <n v="0"/>
    <n v="0"/>
    <n v="0"/>
    <n v="0"/>
    <n v="1500"/>
    <n v="1500"/>
  </r>
  <r>
    <x v="312"/>
    <s v="포항스틸러스"/>
    <s v="545784"/>
    <s v="강북/강원고객본부"/>
    <s v="545785"/>
    <s v="영업기획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312"/>
    <s v="포항스틸러스"/>
    <s v="546483"/>
    <s v="대구/경북고객본부"/>
    <s v="546508"/>
    <s v="경북동부지사"/>
    <s v="KE00000"/>
    <s v="B2B"/>
    <s v="KE20000"/>
    <s v="Enterprise CT"/>
    <s v="KE27000"/>
    <x v="1"/>
    <s v="KE28K04"/>
    <s v="Flexline"/>
    <s v="BM10282"/>
    <s v="FlexLine"/>
    <x v="0"/>
    <s v="Y"/>
    <s v="Y"/>
    <m/>
    <n v="0"/>
    <n v="0"/>
    <n v="0"/>
    <n v="0"/>
    <n v="0"/>
    <n v="0"/>
    <n v="0"/>
    <n v="130000"/>
    <n v="130000"/>
    <n v="130000"/>
    <n v="130000"/>
    <n v="130000"/>
  </r>
  <r>
    <x v="312"/>
    <s v="포항스틸러스"/>
    <s v="546483"/>
    <s v="대구/경북고객본부"/>
    <s v="546508"/>
    <s v="경북동부지사"/>
    <s v="KE00000"/>
    <s v="B2B"/>
    <s v="KE20000"/>
    <s v="Enterprise CT"/>
    <s v="KE51000"/>
    <x v="15"/>
    <s v="KE51K02"/>
    <s v="이너텔"/>
    <s v="BM00173"/>
    <s v="구내통신(통신진흥)"/>
    <x v="0"/>
    <s v="N"/>
    <s v="Y"/>
    <m/>
    <n v="33500"/>
    <n v="33500"/>
    <n v="33500"/>
    <n v="33500"/>
    <n v="33500"/>
    <n v="33500"/>
    <n v="33983"/>
    <n v="35000"/>
    <n v="35000"/>
    <n v="35000"/>
    <n v="35000"/>
    <n v="35000"/>
  </r>
  <r>
    <x v="312"/>
    <s v="포항스틸러스"/>
    <s v="546483"/>
    <s v="대구/경북고객본부"/>
    <s v="546508"/>
    <s v="경북동부지사"/>
    <s v="KE00000"/>
    <s v="B2B"/>
    <s v="KE20000"/>
    <s v="Enterprise CT"/>
    <s v="KE51000"/>
    <x v="15"/>
    <s v="KE51K02"/>
    <s v="이너텔"/>
    <s v="BM00174"/>
    <s v="이너텔(구내통신)"/>
    <x v="1"/>
    <s v="N"/>
    <s v="Y"/>
    <m/>
    <n v="0"/>
    <n v="0"/>
    <n v="0"/>
    <n v="0"/>
    <n v="0"/>
    <n v="0"/>
    <n v="32728"/>
    <n v="0"/>
    <n v="0"/>
    <n v="0"/>
    <n v="0"/>
    <n v="0"/>
  </r>
  <r>
    <x v="312"/>
    <s v="포항스틸러스"/>
    <s v="546483"/>
    <s v="대구/경북고객본부"/>
    <s v="546508"/>
    <s v="경북동부지사"/>
    <s v="KE00000"/>
    <s v="B2B"/>
    <s v="KE20000"/>
    <s v="Enterprise CT"/>
    <s v="KE51000"/>
    <x v="15"/>
    <s v="KE51K02"/>
    <s v="이너텔"/>
    <s v="BM00176"/>
    <s v="이너텔구역외통화"/>
    <x v="0"/>
    <s v="N"/>
    <s v="Y"/>
    <m/>
    <n v="624"/>
    <n v="715"/>
    <n v="378"/>
    <n v="78"/>
    <n v="0"/>
    <n v="0"/>
    <n v="0"/>
    <n v="39"/>
    <n v="1197"/>
    <n v="0"/>
    <n v="644"/>
    <n v="942"/>
  </r>
  <r>
    <x v="312"/>
    <s v="포항스틸러스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12"/>
    <s v="포항스틸러스"/>
    <s v="546483"/>
    <s v="대구/경북고객본부"/>
    <s v="546508"/>
    <s v="경북동부지사"/>
    <s v="KE00000"/>
    <s v="B2B"/>
    <s v="KEA0000"/>
    <s v="Enterprise IT"/>
    <s v="KEB2000"/>
    <x v="3"/>
    <s v="KEB2K04"/>
    <s v="전국대표번호수신자과금"/>
    <s v="BM10127"/>
    <s v="수신자과금서비스(통화료)"/>
    <x v="0"/>
    <s v="N"/>
    <s v="Y"/>
    <m/>
    <n v="99"/>
    <n v="65"/>
    <n v="117"/>
    <n v="236"/>
    <n v="86"/>
    <n v="83"/>
    <n v="60"/>
    <n v="26"/>
    <n v="12"/>
    <n v="17"/>
    <n v="0"/>
    <n v="9"/>
  </r>
  <r>
    <x v="312"/>
    <s v="포항스틸러스"/>
    <s v="546483"/>
    <s v="대구/경북고객본부"/>
    <s v="546508"/>
    <s v="경북동부지사"/>
    <s v="TC00000"/>
    <s v="B2C"/>
    <s v="TC60000"/>
    <s v="Customer Incubation"/>
    <s v="KEB4000"/>
    <x v="4"/>
    <s v="KEB4K03"/>
    <s v="AnyFax"/>
    <s v="BM00129"/>
    <s v="AnyFax"/>
    <x v="0"/>
    <s v="N"/>
    <s v="Y"/>
    <m/>
    <n v="3000"/>
    <n v="3000"/>
    <n v="3817"/>
    <n v="3534"/>
    <n v="3000"/>
    <n v="3571"/>
    <n v="3000"/>
    <n v="3000"/>
    <n v="3164"/>
    <n v="3000"/>
    <n v="3000"/>
    <n v="3000"/>
  </r>
  <r>
    <x v="312"/>
    <s v="포항스틸러스"/>
    <s v="546483"/>
    <s v="대구/경북고객본부"/>
    <s v="546508"/>
    <s v="경북동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2800"/>
    <n v="12800"/>
    <n v="12800"/>
    <n v="12800"/>
    <n v="12800"/>
    <n v="12800"/>
    <n v="12800"/>
    <n v="14400"/>
    <n v="14400"/>
    <n v="14400"/>
    <n v="14400"/>
    <n v="14400"/>
  </r>
  <r>
    <x v="312"/>
    <s v="포항스틸러스"/>
    <s v="546483"/>
    <s v="대구/경북고객본부"/>
    <s v="546508"/>
    <s v="경북동부지사"/>
    <s v="TC00000"/>
    <s v="B2C"/>
    <s v="TC60000"/>
    <s v="Customer Incubation"/>
    <s v="KEB4000"/>
    <x v="4"/>
    <s v="KEB4K07"/>
    <s v="홈지능망부가기타"/>
    <s v="BM00142"/>
    <s v="패스콜"/>
    <x v="0"/>
    <s v="N"/>
    <s v="Y"/>
    <m/>
    <n v="1072"/>
    <n v="1000"/>
    <n v="1100"/>
    <n v="1000"/>
    <n v="1244"/>
    <n v="1000"/>
    <n v="1426"/>
    <n v="1000"/>
    <n v="1000"/>
    <n v="1000"/>
    <n v="1000"/>
    <n v="1000"/>
  </r>
  <r>
    <x v="312"/>
    <s v="포항스틸러스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10191"/>
    <s v="GTV 베이직"/>
    <x v="1"/>
    <s v="Y"/>
    <s v="Y"/>
    <m/>
    <n v="0"/>
    <n v="0"/>
    <n v="0"/>
    <n v="0"/>
    <n v="0"/>
    <n v="0"/>
    <n v="822"/>
    <n v="1469"/>
    <n v="1469"/>
    <n v="1469"/>
    <n v="1469"/>
    <n v="1469"/>
  </r>
  <r>
    <x v="312"/>
    <s v="포항스틸러스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10191"/>
    <s v="GTV 베이직"/>
    <x v="0"/>
    <s v="Y"/>
    <s v="Y"/>
    <m/>
    <n v="0"/>
    <n v="0"/>
    <n v="0"/>
    <n v="0"/>
    <n v="0"/>
    <n v="0"/>
    <n v="2130"/>
    <n v="30516"/>
    <n v="33000"/>
    <n v="33000"/>
    <n v="33000"/>
    <n v="33000"/>
  </r>
  <r>
    <x v="312"/>
    <s v="포항스틸러스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3"/>
    <s v="GTV 슬림"/>
    <x v="1"/>
    <s v="N"/>
    <s v="Y"/>
    <m/>
    <n v="412"/>
    <n v="412"/>
    <n v="412"/>
    <n v="412"/>
    <n v="412"/>
    <n v="412"/>
    <n v="412"/>
    <n v="412"/>
    <n v="412"/>
    <n v="404"/>
    <n v="0"/>
    <n v="0"/>
  </r>
  <r>
    <x v="312"/>
    <s v="포항스틸러스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36129"/>
    <n v="40000"/>
    <n v="40000"/>
    <n v="40000"/>
    <n v="40000"/>
    <n v="40000"/>
    <n v="40000"/>
    <n v="40000"/>
    <n v="40000"/>
    <n v="40000"/>
    <n v="40000"/>
    <n v="40000"/>
  </r>
  <r>
    <x v="312"/>
    <s v="포항스틸러스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1"/>
    <s v="N"/>
    <s v="Y"/>
    <m/>
    <n v="412"/>
    <n v="412"/>
    <n v="412"/>
    <n v="412"/>
    <n v="412"/>
    <n v="412"/>
    <n v="412"/>
    <n v="412"/>
    <n v="412"/>
    <n v="412"/>
    <n v="412"/>
    <n v="412"/>
  </r>
  <r>
    <x v="312"/>
    <s v="포항스틸러스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15000"/>
    <n v="15000"/>
    <n v="15000"/>
    <n v="15000"/>
    <n v="15000"/>
    <n v="15000"/>
    <n v="15000"/>
    <n v="15000"/>
    <n v="15000"/>
    <n v="15000"/>
    <n v="15000"/>
    <n v="15000"/>
  </r>
  <r>
    <x v="312"/>
    <s v="포항스틸러스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312"/>
    <s v="포항스틸러스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0"/>
    <n v="0"/>
    <n v="0"/>
    <n v="0"/>
    <n v="0"/>
    <n v="0"/>
    <n v="580"/>
    <n v="8323"/>
    <n v="9000"/>
    <n v="9000"/>
    <n v="9000"/>
    <n v="9000"/>
  </r>
  <r>
    <x v="312"/>
    <s v="포항스틸러스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67600"/>
    <n v="67600"/>
    <n v="67600"/>
    <n v="67600"/>
    <n v="67600"/>
    <n v="67600"/>
    <n v="67600"/>
    <n v="67600"/>
    <n v="67600"/>
    <n v="67600"/>
    <n v="67600"/>
    <n v="67600"/>
  </r>
  <r>
    <x v="312"/>
    <s v="포항스틸러스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794"/>
    <n v="2897"/>
    <n v="780"/>
    <n v="1716"/>
    <n v="546"/>
    <n v="556"/>
    <n v="585"/>
    <n v="78"/>
    <n v="0"/>
    <n v="0"/>
    <n v="39"/>
    <n v="351"/>
  </r>
  <r>
    <x v="312"/>
    <s v="포항스틸러스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754"/>
    <n v="1246"/>
    <n v="753"/>
    <n v="840"/>
    <n v="1478"/>
    <n v="536"/>
    <n v="609"/>
    <n v="0"/>
    <n v="0"/>
    <n v="0"/>
    <n v="116"/>
    <n v="58"/>
  </r>
  <r>
    <x v="312"/>
    <s v="포항스틸러스"/>
    <s v="546483"/>
    <s v="대구/경북고객본부"/>
    <s v="546508"/>
    <s v="경북동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4624"/>
    <n v="4234"/>
    <n v="5031"/>
    <n v="3697"/>
    <n v="4349"/>
    <n v="1246"/>
    <n v="4508"/>
    <n v="3349"/>
    <n v="5016"/>
    <n v="449"/>
    <n v="4712"/>
    <n v="1000"/>
  </r>
  <r>
    <x v="312"/>
    <s v="포항스틸러스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312"/>
    <s v="포항스틸러스"/>
    <s v="546483"/>
    <s v="대구/경북고객본부"/>
    <s v="546508"/>
    <s v="경북동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12"/>
    <s v="포항스틸러스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10033"/>
    <s v="오피스넷 에센스"/>
    <x v="0"/>
    <s v="Y"/>
    <s v="Y"/>
    <m/>
    <n v="0"/>
    <n v="0"/>
    <n v="0"/>
    <n v="0"/>
    <n v="0"/>
    <n v="0"/>
    <n v="8710"/>
    <n v="90000"/>
    <n v="90000"/>
    <n v="90000"/>
    <n v="90000"/>
    <n v="90000"/>
  </r>
  <r>
    <x v="312"/>
    <s v="포항스틸러스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618"/>
    <n v="618"/>
    <n v="618"/>
    <n v="618"/>
    <n v="618"/>
    <n v="618"/>
    <n v="618"/>
    <n v="618"/>
    <n v="618"/>
    <n v="606"/>
    <n v="0"/>
    <n v="0"/>
  </r>
  <r>
    <x v="312"/>
    <s v="포항스틸러스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1"/>
    <s v="Y"/>
    <s v="Y"/>
    <m/>
    <n v="962"/>
    <n v="1924"/>
    <n v="1924"/>
    <n v="1924"/>
    <n v="1924"/>
    <n v="1924"/>
    <n v="3640"/>
    <n v="3640"/>
    <n v="3640"/>
    <n v="3640"/>
    <n v="3640"/>
    <n v="3640"/>
  </r>
  <r>
    <x v="312"/>
    <s v="포항스틸러스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86386"/>
    <n v="98000"/>
    <n v="98000"/>
    <n v="98000"/>
    <n v="98000"/>
    <n v="98000"/>
    <n v="98000"/>
    <n v="98000"/>
    <n v="98000"/>
    <n v="98000"/>
    <n v="98000"/>
    <n v="98000"/>
  </r>
  <r>
    <x v="312"/>
    <s v="포항스틸러스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Y"/>
    <s v="Y"/>
    <m/>
    <n v="10161"/>
    <n v="62500"/>
    <n v="70000"/>
    <n v="70000"/>
    <n v="70000"/>
    <n v="70000"/>
    <n v="82580"/>
    <n v="196129"/>
    <n v="195000"/>
    <n v="195000"/>
    <n v="195000"/>
    <n v="195000"/>
  </r>
  <r>
    <x v="312"/>
    <s v="포항스틸러스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856"/>
    <n v="856"/>
    <n v="856"/>
    <n v="856"/>
    <n v="856"/>
    <n v="856"/>
    <n v="856"/>
    <n v="856"/>
    <n v="856"/>
    <n v="856"/>
    <n v="856"/>
    <n v="856"/>
  </r>
  <r>
    <x v="312"/>
    <s v="포항스틸러스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35000"/>
    <n v="135000"/>
    <n v="135000"/>
    <n v="135000"/>
    <n v="135000"/>
    <n v="135000"/>
    <n v="135000"/>
    <n v="135000"/>
    <n v="135000"/>
    <n v="135000"/>
    <n v="135000"/>
    <n v="135000"/>
  </r>
  <r>
    <x v="312"/>
    <s v="포항스틸러스"/>
    <s v="546483"/>
    <s v="대구/경북고객본부"/>
    <s v="546508"/>
    <s v="경북동부지사"/>
    <s v="TC00000"/>
    <s v="B2C"/>
    <s v="FC30000"/>
    <s v="인터넷"/>
    <s v="FC32000"/>
    <x v="11"/>
    <s v="FC32K01"/>
    <s v="부가서비스"/>
    <s v="BM00984"/>
    <s v="오피스팩 슬림 올레"/>
    <x v="1"/>
    <s v="Y"/>
    <s v="Y"/>
    <m/>
    <n v="0"/>
    <n v="0"/>
    <n v="0"/>
    <n v="0"/>
    <n v="0"/>
    <n v="0"/>
    <n v="1924"/>
    <n v="1924"/>
    <n v="1924"/>
    <n v="1924"/>
    <n v="1924"/>
    <n v="1924"/>
  </r>
  <r>
    <x v="312"/>
    <s v="포항스틸러스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2500"/>
    <n v="2500"/>
    <n v="2500"/>
    <n v="2500"/>
    <n v="2500"/>
    <n v="2500"/>
    <n v="2500"/>
    <n v="2500"/>
    <n v="2500"/>
    <n v="2500"/>
    <n v="2500"/>
    <n v="2500"/>
  </r>
  <r>
    <x v="312"/>
    <s v="포항스틸러스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0"/>
    <n v="0"/>
    <n v="0"/>
    <n v="0"/>
    <n v="0"/>
  </r>
  <r>
    <x v="312"/>
    <s v="포항스틸러스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100652"/>
    <n v="136289"/>
    <n v="50000"/>
    <n v="50000"/>
    <n v="50000"/>
    <n v="50000"/>
    <n v="60856"/>
    <n v="50000"/>
    <n v="55500"/>
    <n v="50000"/>
    <n v="50000"/>
    <n v="166168"/>
  </r>
  <r>
    <x v="312"/>
    <s v="포항스틸러스"/>
    <s v="546517"/>
    <s v="대구/경북법인고객본부"/>
    <s v="546540"/>
    <s v="경북법인고객담당"/>
    <s v="KE00000"/>
    <s v="B2B"/>
    <s v="KE20000"/>
    <s v="Enterprise CT"/>
    <s v="KEC3000"/>
    <x v="18"/>
    <s v="KEC3K01"/>
    <s v="Managed서비스"/>
    <s v="BM00822"/>
    <s v="Managed네트워크"/>
    <x v="0"/>
    <s v="Y"/>
    <s v="Y"/>
    <m/>
    <n v="0"/>
    <n v="0"/>
    <n v="0"/>
    <n v="0"/>
    <n v="0"/>
    <n v="0"/>
    <n v="0"/>
    <n v="0"/>
    <n v="29000"/>
    <n v="29000"/>
    <n v="29000"/>
    <n v="29000"/>
  </r>
  <r>
    <x v="312"/>
    <s v="포항스틸러스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117"/>
    <n v="0"/>
    <n v="0"/>
    <n v="0"/>
    <n v="0"/>
    <n v="0"/>
  </r>
  <r>
    <x v="312"/>
    <s v="포항스틸러스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7200"/>
    <n v="7200"/>
    <n v="217"/>
    <n v="10800"/>
    <n v="12462"/>
    <n v="10800"/>
    <n v="11108"/>
    <n v="25000"/>
    <n v="840"/>
    <n v="900"/>
    <n v="900"/>
    <n v="900"/>
  </r>
  <r>
    <x v="312"/>
    <s v="포항스틸러스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18574"/>
    <n v="18574"/>
    <n v="18574"/>
    <n v="18574"/>
    <n v="18574"/>
    <n v="17951"/>
    <n v="18582"/>
    <n v="30941"/>
    <n v="32375"/>
    <n v="32375"/>
    <n v="32375"/>
    <n v="33400"/>
  </r>
  <r>
    <x v="312"/>
    <s v="포항스틸러스"/>
    <s v="540349"/>
    <s v="서비스Product본부"/>
    <s v="540350"/>
    <s v="커뮤니케이션서비스담당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312"/>
    <s v="포항스틸러스"/>
    <s v="540349"/>
    <s v="서비스Product본부"/>
    <s v="540350"/>
    <s v="커뮤니케이션서비스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159"/>
    <n v="0"/>
    <n v="0"/>
    <n v="0"/>
    <n v="0"/>
    <n v="0"/>
    <n v="0"/>
    <n v="0"/>
    <n v="0"/>
    <n v="0"/>
    <n v="0"/>
  </r>
  <r>
    <x v="313"/>
    <s v="포항중앙교회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13"/>
    <s v="포항중앙교회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8000"/>
    <n v="18000"/>
    <n v="18000"/>
    <n v="18000"/>
    <n v="18000"/>
    <n v="18000"/>
    <n v="18000"/>
    <n v="18000"/>
    <n v="18000"/>
    <n v="18000"/>
    <n v="18000"/>
    <n v="18000"/>
  </r>
  <r>
    <x v="313"/>
    <s v="포항중앙교회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313"/>
    <s v="포항중앙교회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70"/>
    <s v="구내교환DID국선"/>
    <x v="0"/>
    <s v="N"/>
    <s v="Y"/>
    <m/>
    <n v="96000"/>
    <n v="96000"/>
    <n v="96000"/>
    <n v="96000"/>
    <n v="96000"/>
    <n v="96000"/>
    <n v="96000"/>
    <n v="96000"/>
    <n v="96000"/>
    <n v="96000"/>
    <n v="96000"/>
    <n v="96000"/>
  </r>
  <r>
    <x v="313"/>
    <s v="포항중앙교회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13"/>
    <s v="포항중앙교회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313"/>
    <s v="포항중앙교회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6600"/>
    <n v="6600"/>
    <n v="6600"/>
    <n v="6600"/>
    <n v="6600"/>
    <n v="6600"/>
    <n v="6600"/>
    <n v="6600"/>
    <n v="6600"/>
    <n v="6600"/>
    <n v="6600"/>
    <n v="6600"/>
  </r>
  <r>
    <x v="313"/>
    <s v="포항중앙교회"/>
    <s v="546517"/>
    <s v="대구/경북법인고객본부"/>
    <s v="546540"/>
    <s v="경북법인고객담당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00"/>
    <n v="3000"/>
    <n v="3000"/>
    <n v="3000"/>
    <n v="3000"/>
    <n v="3000"/>
    <n v="3000"/>
    <n v="3000"/>
    <n v="3000"/>
    <n v="387"/>
    <n v="0"/>
    <n v="0"/>
  </r>
  <r>
    <x v="313"/>
    <s v="포항중앙교회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22000"/>
    <n v="22000"/>
    <n v="22000"/>
    <n v="22000"/>
    <n v="22000"/>
    <n v="22000"/>
    <n v="22000"/>
    <n v="22000"/>
    <n v="22000"/>
    <n v="22000"/>
    <n v="22000"/>
    <n v="22000"/>
  </r>
  <r>
    <x v="313"/>
    <s v="포항중앙교회"/>
    <s v="546517"/>
    <s v="대구/경북법인고객본부"/>
    <s v="546540"/>
    <s v="경북법인고객담당"/>
    <s v="TC00000"/>
    <s v="B2C"/>
    <s v="FC10000"/>
    <s v="유선통화"/>
    <s v="FC16000"/>
    <x v="12"/>
    <s v="FC16K05"/>
    <s v="유선국제전화"/>
    <s v="BM00275"/>
    <s v="001 KT유선국제"/>
    <x v="0"/>
    <s v="N"/>
    <s v="Y"/>
    <m/>
    <n v="0"/>
    <n v="2880"/>
    <n v="0"/>
    <n v="0"/>
    <n v="0"/>
    <n v="0"/>
    <n v="0"/>
    <n v="0"/>
    <n v="0"/>
    <n v="0"/>
    <n v="0"/>
    <n v="0"/>
  </r>
  <r>
    <x v="313"/>
    <s v="포항중앙교회"/>
    <s v="546517"/>
    <s v="대구/경북법인고객본부"/>
    <s v="546540"/>
    <s v="경북법인고객담당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313"/>
    <s v="포항중앙교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43700"/>
    <n v="43700"/>
    <n v="43700"/>
    <n v="43700"/>
    <n v="43700"/>
    <n v="43700"/>
    <n v="43700"/>
    <n v="43700"/>
    <n v="43700"/>
    <n v="43700"/>
    <n v="43700"/>
    <n v="43700"/>
  </r>
  <r>
    <x v="313"/>
    <s v="포항중앙교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848"/>
    <n v="1673"/>
    <n v="1380"/>
    <n v="1068"/>
    <n v="2043"/>
    <n v="1107"/>
    <n v="1624"/>
    <n v="1303"/>
    <n v="1497"/>
    <n v="951"/>
    <n v="1429"/>
    <n v="1770"/>
  </r>
  <r>
    <x v="313"/>
    <s v="포항중앙교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151"/>
    <n v="1199"/>
    <n v="463"/>
    <n v="623"/>
    <n v="1174"/>
    <n v="130"/>
    <n v="1537"/>
    <n v="280"/>
    <n v="275"/>
    <n v="652"/>
    <n v="927"/>
    <n v="2030"/>
  </r>
  <r>
    <x v="313"/>
    <s v="포항중앙교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95"/>
    <n v="39"/>
    <n v="39"/>
    <n v="78"/>
    <n v="0"/>
    <n v="0"/>
    <n v="0"/>
    <n v="0"/>
    <n v="0"/>
    <n v="78"/>
    <n v="39"/>
    <n v="0"/>
  </r>
  <r>
    <x v="313"/>
    <s v="포항중앙교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0473"/>
    <n v="8455"/>
    <n v="4100"/>
    <n v="5533"/>
    <n v="6753"/>
    <n v="3909"/>
    <n v="3468"/>
    <n v="3259"/>
    <n v="4541"/>
    <n v="5332"/>
    <n v="5733"/>
    <n v="12648"/>
  </r>
  <r>
    <x v="313"/>
    <s v="포항중앙교회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313"/>
    <s v="포항중앙교회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4"/>
    <s v="지정시간통보"/>
    <x v="0"/>
    <s v="N"/>
    <s v="Y"/>
    <m/>
    <n v="500"/>
    <n v="500"/>
    <n v="500"/>
    <n v="500"/>
    <n v="500"/>
    <n v="500"/>
    <n v="500"/>
    <n v="500"/>
    <n v="500"/>
    <n v="500"/>
    <n v="500"/>
    <n v="500"/>
  </r>
  <r>
    <x v="313"/>
    <s v="포항중앙교회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313"/>
    <s v="포항중앙교회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90000"/>
    <n v="90000"/>
    <n v="90000"/>
    <n v="90000"/>
    <n v="90000"/>
    <n v="90000"/>
    <n v="90000"/>
    <n v="90000"/>
    <n v="90000"/>
    <n v="90000"/>
    <n v="90000"/>
    <n v="90000"/>
  </r>
  <r>
    <x v="313"/>
    <s v="포항중앙교회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313"/>
    <s v="포항중앙교회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45900"/>
    <n v="45900"/>
    <n v="42939"/>
    <n v="0"/>
    <n v="0"/>
    <n v="0"/>
    <n v="0"/>
    <n v="0"/>
    <n v="0"/>
    <n v="0"/>
    <n v="0"/>
    <n v="0"/>
  </r>
  <r>
    <x v="313"/>
    <s v="포항중앙교회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13"/>
    <s v="포항중앙교회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1162"/>
    <s v="가족안심"/>
    <x v="0"/>
    <s v="N"/>
    <s v="Y"/>
    <m/>
    <n v="1350"/>
    <n v="1350"/>
    <n v="1350"/>
    <n v="1350"/>
    <n v="1350"/>
    <n v="2700"/>
    <n v="2700"/>
    <n v="2700"/>
    <n v="2700"/>
    <n v="2700"/>
    <n v="2700"/>
    <n v="2700"/>
  </r>
  <r>
    <x v="314"/>
    <s v="포항축협흥해지소"/>
    <s v="546483"/>
    <s v="대구/경북고객본부"/>
    <s v="546508"/>
    <s v="경북동부지사"/>
    <s v="KE00000"/>
    <s v="B2B"/>
    <s v="KE20000"/>
    <s v="Enterprise CT"/>
    <s v="KE54000"/>
    <x v="0"/>
    <s v="KE54K04"/>
    <s v="가게정보알림메시지"/>
    <s v="BM00544"/>
    <s v="가게정보알림메시지"/>
    <x v="0"/>
    <s v="N"/>
    <s v="Y"/>
    <m/>
    <n v="7153"/>
    <n v="7153"/>
    <n v="7153"/>
    <n v="5246"/>
    <n v="0"/>
    <n v="0"/>
    <n v="0"/>
    <n v="0"/>
    <n v="0"/>
    <n v="0"/>
    <n v="0"/>
    <n v="0"/>
  </r>
  <r>
    <x v="314"/>
    <s v="포항축협흥해지소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570"/>
    <n v="7570"/>
    <n v="7570"/>
    <n v="7570"/>
    <n v="7570"/>
    <n v="7570"/>
    <n v="7570"/>
    <n v="7570"/>
    <n v="7570"/>
    <n v="7570"/>
    <n v="0"/>
    <n v="0"/>
  </r>
  <r>
    <x v="314"/>
    <s v="포항축협흥해지소"/>
    <s v="546483"/>
    <s v="대구/경북고객본부"/>
    <s v="546508"/>
    <s v="경북동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14"/>
    <s v="포항축협흥해지소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100"/>
    <n v="0"/>
    <n v="0"/>
    <n v="0"/>
    <n v="50"/>
    <n v="0"/>
    <n v="100"/>
    <n v="0"/>
    <n v="300"/>
    <n v="0"/>
    <n v="0"/>
    <n v="150"/>
  </r>
  <r>
    <x v="314"/>
    <s v="포항축협흥해지소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54335"/>
    <n v="49164"/>
    <n v="53085"/>
    <n v="54376"/>
    <n v="38388"/>
    <n v="59104"/>
    <n v="59193"/>
    <n v="52930"/>
    <n v="52380"/>
    <n v="32618"/>
    <n v="31385"/>
    <n v="39112"/>
  </r>
  <r>
    <x v="314"/>
    <s v="포항축협흥해지소"/>
    <s v="546517"/>
    <s v="대구/경북법인고객본부"/>
    <s v="546540"/>
    <s v="경북법인고객담당"/>
    <s v="KE00000"/>
    <s v="B2B"/>
    <s v="KE20000"/>
    <s v="Enterprise CT"/>
    <s v="KE52000"/>
    <x v="2"/>
    <s v="KE52K02"/>
    <s v="IP-Centrex"/>
    <s v="BM00205"/>
    <s v="기업인터넷전화Centrex"/>
    <x v="0"/>
    <s v="Y"/>
    <s v="Y"/>
    <m/>
    <n v="0"/>
    <n v="0"/>
    <n v="0"/>
    <n v="4465"/>
    <n v="18221"/>
    <n v="22496"/>
    <n v="19364"/>
    <n v="19538"/>
    <n v="28644"/>
    <n v="35843"/>
    <n v="44767"/>
    <n v="42374"/>
  </r>
  <r>
    <x v="314"/>
    <s v="포항축협흥해지소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314"/>
    <s v="포항축협흥해지소"/>
    <s v="546517"/>
    <s v="대구/경북법인고객본부"/>
    <s v="546540"/>
    <s v="경북법인고객담당"/>
    <s v="KE00000"/>
    <s v="B2B"/>
    <s v="KE20000"/>
    <s v="Enterprise CT"/>
    <s v="KE26000"/>
    <x v="26"/>
    <s v="KE26K01"/>
    <s v="시내외전용회선"/>
    <s v="BM00285"/>
    <s v="저속도회선"/>
    <x v="0"/>
    <s v="N"/>
    <s v="Y"/>
    <m/>
    <n v="144600"/>
    <n v="144600"/>
    <n v="144600"/>
    <n v="144600"/>
    <n v="144600"/>
    <n v="144600"/>
    <n v="144600"/>
    <n v="144600"/>
    <n v="144600"/>
    <n v="144600"/>
    <n v="144600"/>
    <n v="144600"/>
  </r>
  <r>
    <x v="314"/>
    <s v="포항축협흥해지소"/>
    <s v="546517"/>
    <s v="대구/경북법인고객본부"/>
    <s v="546540"/>
    <s v="경북법인고객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24000"/>
    <n v="24000"/>
    <n v="24000"/>
    <n v="24000"/>
    <n v="24000"/>
    <n v="24000"/>
    <n v="24000"/>
    <n v="24000"/>
    <n v="24000"/>
    <n v="24000"/>
    <n v="24000"/>
    <n v="24000"/>
  </r>
  <r>
    <x v="314"/>
    <s v="포항축협흥해지소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294"/>
    <n v="198"/>
    <n v="0"/>
    <n v="117"/>
    <n v="1105"/>
    <n v="120"/>
    <n v="0"/>
    <n v="0"/>
    <n v="0"/>
    <n v="0"/>
  </r>
  <r>
    <x v="314"/>
    <s v="포항축협흥해지소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Y"/>
    <s v="Y"/>
    <m/>
    <n v="0"/>
    <n v="0"/>
    <n v="0"/>
    <n v="0"/>
    <n v="0"/>
    <n v="0"/>
    <n v="0"/>
    <n v="0"/>
    <n v="0"/>
    <n v="0"/>
    <n v="0"/>
    <n v="0"/>
  </r>
  <r>
    <x v="314"/>
    <s v="포항축협흥해지소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314"/>
    <s v="포항축협흥해지소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314"/>
    <s v="포항축협흥해지소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17257"/>
    <n v="15793"/>
    <n v="16010"/>
    <n v="17528"/>
    <n v="16356"/>
    <n v="20056"/>
    <n v="17562"/>
    <n v="17243"/>
    <n v="20186"/>
    <n v="20578"/>
    <n v="17272"/>
    <n v="17721"/>
  </r>
  <r>
    <x v="314"/>
    <s v="포항축협흥해지소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35700"/>
    <n v="35700"/>
    <n v="35700"/>
    <n v="34526"/>
    <n v="31300"/>
    <n v="31300"/>
    <n v="31300"/>
    <n v="31300"/>
    <n v="31300"/>
    <n v="31300"/>
    <n v="31300"/>
    <n v="31300"/>
  </r>
  <r>
    <x v="314"/>
    <s v="포항축협흥해지소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2200"/>
    <n v="2200"/>
    <n v="2200"/>
    <n v="2200"/>
    <n v="2200"/>
    <n v="2200"/>
    <n v="2200"/>
    <n v="2200"/>
    <n v="2200"/>
    <n v="2200"/>
    <n v="2200"/>
    <n v="22200"/>
  </r>
  <r>
    <x v="314"/>
    <s v="포항축협흥해지소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60"/>
    <s v="통화연결음(인터넷전화)"/>
    <x v="0"/>
    <s v="Y"/>
    <s v="Y"/>
    <m/>
    <n v="0"/>
    <n v="0"/>
    <n v="0"/>
    <n v="0"/>
    <n v="0"/>
    <n v="0"/>
    <n v="0"/>
    <n v="0"/>
    <n v="0"/>
    <n v="0"/>
    <n v="0"/>
    <n v="284"/>
  </r>
  <r>
    <x v="314"/>
    <s v="포항축협흥해지소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92"/>
    <s v="GTV 라이트"/>
    <x v="1"/>
    <s v="N"/>
    <s v="Y"/>
    <m/>
    <n v="735"/>
    <n v="735"/>
    <n v="735"/>
    <n v="735"/>
    <n v="735"/>
    <n v="735"/>
    <n v="735"/>
    <n v="735"/>
    <n v="735"/>
    <n v="735"/>
    <n v="745"/>
    <n v="0"/>
  </r>
  <r>
    <x v="314"/>
    <s v="포항축협흥해지소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92"/>
    <s v="GTV 라이트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314"/>
    <s v="포항축협흥해지소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1"/>
    <s v="Y"/>
    <s v="Y"/>
    <m/>
    <n v="0"/>
    <n v="0"/>
    <n v="0"/>
    <n v="0"/>
    <n v="0"/>
    <n v="0"/>
    <n v="0"/>
    <n v="0"/>
    <n v="647"/>
    <n v="647"/>
    <n v="647"/>
    <n v="647"/>
  </r>
  <r>
    <x v="314"/>
    <s v="포항축협흥해지소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12000"/>
    <n v="12000"/>
    <n v="12000"/>
    <n v="12000"/>
    <n v="12000"/>
    <n v="12000"/>
    <n v="12000"/>
    <n v="12000"/>
    <n v="12000"/>
    <n v="12000"/>
    <n v="12000"/>
    <n v="12000"/>
  </r>
  <r>
    <x v="314"/>
    <s v="포항축협흥해지소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Y"/>
    <s v="Y"/>
    <m/>
    <n v="0"/>
    <n v="0"/>
    <n v="0"/>
    <n v="0"/>
    <n v="0"/>
    <n v="0"/>
    <n v="0"/>
    <n v="0"/>
    <n v="2181.9"/>
    <n v="7272.7"/>
    <n v="7272.7"/>
    <n v="7272.7"/>
  </r>
  <r>
    <x v="314"/>
    <s v="포항축협흥해지소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314"/>
    <s v="포항축협흥해지소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Y"/>
    <s v="Y"/>
    <m/>
    <n v="0"/>
    <n v="0"/>
    <n v="0"/>
    <n v="0"/>
    <n v="0"/>
    <n v="0"/>
    <n v="0"/>
    <n v="0"/>
    <n v="900"/>
    <n v="3000"/>
    <n v="3000"/>
    <n v="3000"/>
  </r>
  <r>
    <x v="314"/>
    <s v="포항축협흥해지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31000"/>
    <n v="131000"/>
    <n v="131000"/>
    <n v="131000"/>
    <n v="131000"/>
    <n v="131000"/>
    <n v="131000"/>
    <n v="131000"/>
    <n v="131000"/>
    <n v="131000"/>
    <n v="131000"/>
    <n v="131000"/>
  </r>
  <r>
    <x v="314"/>
    <s v="포항축협흥해지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Y"/>
    <s v="Y"/>
    <m/>
    <n v="0"/>
    <n v="0"/>
    <n v="0"/>
    <n v="0"/>
    <n v="0"/>
    <n v="0"/>
    <n v="0"/>
    <n v="0"/>
    <n v="2628"/>
    <n v="5200"/>
    <n v="5200"/>
    <n v="5200"/>
  </r>
  <r>
    <x v="314"/>
    <s v="포항축협흥해지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0"/>
    <n v="0"/>
    <n v="0"/>
    <n v="0"/>
    <n v="89093"/>
    <n v="0"/>
    <n v="0"/>
    <n v="0"/>
  </r>
  <r>
    <x v="314"/>
    <s v="포항축협흥해지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4612"/>
    <n v="5597"/>
    <n v="5899"/>
    <n v="212505"/>
    <n v="7635"/>
    <n v="5248"/>
    <n v="5022"/>
    <n v="5636"/>
    <n v="5697"/>
    <n v="6367"/>
    <n v="5207"/>
    <n v="5295"/>
  </r>
  <r>
    <x v="314"/>
    <s v="포항축협흥해지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Y"/>
    <s v="Y"/>
    <m/>
    <n v="0"/>
    <n v="0"/>
    <n v="0"/>
    <n v="0"/>
    <n v="0"/>
    <n v="0"/>
    <n v="0"/>
    <n v="0"/>
    <n v="318"/>
    <n v="234"/>
    <n v="312"/>
    <n v="546"/>
  </r>
  <r>
    <x v="314"/>
    <s v="포항축협흥해지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9292"/>
    <n v="10451"/>
    <n v="8205"/>
    <n v="9886"/>
    <n v="18296"/>
    <n v="9035"/>
    <n v="16847"/>
    <n v="12757"/>
    <n v="10438"/>
    <n v="8668"/>
    <n v="15498"/>
    <n v="9031"/>
  </r>
  <r>
    <x v="314"/>
    <s v="포항축협흥해지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117"/>
    <n v="195"/>
    <n v="390"/>
    <n v="273"/>
    <n v="312"/>
    <n v="234"/>
    <n v="390"/>
    <n v="234"/>
    <n v="585"/>
    <n v="156"/>
    <n v="351"/>
    <n v="78"/>
  </r>
  <r>
    <x v="314"/>
    <s v="포항축협흥해지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7844"/>
    <n v="13406"/>
    <n v="10153"/>
    <n v="10067"/>
    <n v="17511"/>
    <n v="10337"/>
    <n v="13608"/>
    <n v="12973"/>
    <n v="15267"/>
    <n v="12830"/>
    <n v="18344"/>
    <n v="14814"/>
  </r>
  <r>
    <x v="314"/>
    <s v="포항축협흥해지소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78400"/>
    <n v="78400"/>
    <n v="78400"/>
    <n v="76906"/>
    <n v="72800"/>
    <n v="72800"/>
    <n v="72800"/>
    <n v="72800"/>
    <n v="72800"/>
    <n v="72800"/>
    <n v="72800"/>
    <n v="72800"/>
  </r>
  <r>
    <x v="314"/>
    <s v="포항축협흥해지소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10145"/>
    <s v="소호부가팩"/>
    <x v="0"/>
    <s v="N"/>
    <s v="Y"/>
    <m/>
    <n v="3300"/>
    <n v="3300"/>
    <n v="3300"/>
    <n v="3300"/>
    <n v="3300"/>
    <n v="3300"/>
    <n v="3300"/>
    <n v="3300"/>
    <n v="3300"/>
    <n v="3300"/>
    <n v="3300"/>
    <n v="3300"/>
  </r>
  <r>
    <x v="314"/>
    <s v="포항축협흥해지소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9000"/>
    <n v="9000"/>
    <n v="9000"/>
    <n v="8733"/>
    <n v="8000"/>
    <n v="8000"/>
    <n v="8000"/>
    <n v="8000"/>
    <n v="8000"/>
    <n v="8000"/>
    <n v="8000"/>
    <n v="8000"/>
  </r>
  <r>
    <x v="314"/>
    <s v="포항축협흥해지소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7726"/>
    <n v="7065"/>
    <n v="6023"/>
    <n v="4902"/>
    <n v="4182"/>
    <n v="3506"/>
    <n v="4775"/>
    <n v="6285"/>
    <n v="6645"/>
    <n v="5199"/>
    <n v="4623"/>
    <n v="5105"/>
  </r>
  <r>
    <x v="314"/>
    <s v="포항축협흥해지소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351"/>
    <n v="0"/>
    <n v="0"/>
    <n v="0"/>
    <n v="0"/>
    <n v="0"/>
    <n v="0"/>
    <n v="39"/>
    <n v="0"/>
    <n v="0"/>
    <n v="0"/>
  </r>
  <r>
    <x v="314"/>
    <s v="포항축협흥해지소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314"/>
    <s v="포항축협흥해지소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2600"/>
    <n v="72600"/>
    <n v="72600"/>
    <n v="69666"/>
    <n v="61600"/>
    <n v="61600"/>
    <n v="61600"/>
    <n v="61600"/>
    <n v="61600"/>
    <n v="61600"/>
    <n v="61600"/>
    <n v="61600"/>
  </r>
  <r>
    <x v="314"/>
    <s v="포항축협흥해지소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31500"/>
    <n v="31500"/>
    <n v="31500"/>
    <n v="31500"/>
    <n v="31500"/>
    <n v="31500"/>
    <n v="31500"/>
    <n v="31500"/>
    <n v="31500"/>
    <n v="31500"/>
    <n v="31500"/>
    <n v="31500"/>
  </r>
  <r>
    <x v="314"/>
    <s v="포항축협흥해지소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745"/>
    <n v="0"/>
    <n v="0"/>
    <n v="0"/>
    <n v="0"/>
    <n v="0"/>
    <n v="0"/>
    <n v="0"/>
    <n v="0"/>
    <n v="0"/>
    <n v="0"/>
    <n v="0"/>
  </r>
  <r>
    <x v="314"/>
    <s v="포항축협흥해지소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0"/>
    <n v="0"/>
    <n v="0"/>
    <n v="0"/>
    <n v="0"/>
    <n v="0"/>
    <n v="0"/>
    <n v="0"/>
    <n v="856"/>
    <n v="856"/>
    <n v="856"/>
    <n v="856"/>
  </r>
  <r>
    <x v="314"/>
    <s v="포항축협흥해지소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10000"/>
    <n v="110000"/>
    <n v="110000"/>
    <n v="110000"/>
    <n v="110000"/>
    <n v="110000"/>
    <n v="110000"/>
    <n v="109130"/>
    <n v="110000"/>
    <n v="110000"/>
    <n v="110000"/>
    <n v="110000"/>
  </r>
  <r>
    <x v="314"/>
    <s v="포항축협흥해지소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0"/>
    <n v="0"/>
    <n v="0"/>
    <n v="0"/>
    <n v="0"/>
    <n v="0"/>
    <n v="0"/>
    <n v="0"/>
    <n v="5591.1"/>
    <n v="18636.3"/>
    <n v="18636.3"/>
    <n v="18636.3"/>
  </r>
  <r>
    <x v="314"/>
    <s v="포항축협흥해지소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1"/>
    <s v="N"/>
    <s v="Y"/>
    <m/>
    <n v="1029"/>
    <n v="1029"/>
    <n v="1029"/>
    <n v="1029"/>
    <n v="1043"/>
    <n v="0"/>
    <n v="0"/>
    <n v="0"/>
    <n v="0"/>
    <n v="0"/>
    <n v="0"/>
    <n v="0"/>
  </r>
  <r>
    <x v="314"/>
    <s v="포항축협흥해지소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0"/>
    <n v="0"/>
    <n v="0"/>
    <n v="0"/>
    <n v="0"/>
    <n v="856"/>
    <n v="856"/>
    <n v="856"/>
    <n v="856"/>
  </r>
  <r>
    <x v="314"/>
    <s v="포항축협흥해지소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314"/>
    <s v="포항축협흥해지소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0"/>
    <n v="0"/>
    <n v="0"/>
    <n v="0"/>
    <n v="0"/>
    <n v="5250"/>
    <n v="17500"/>
    <n v="17500"/>
    <n v="17500"/>
  </r>
  <r>
    <x v="314"/>
    <s v="포항축협흥해지소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3000"/>
    <n v="23000"/>
    <n v="23000"/>
    <n v="23000"/>
    <n v="23000"/>
    <n v="23000"/>
    <n v="23000"/>
    <n v="23000"/>
    <n v="23000"/>
    <n v="23000"/>
    <n v="23000"/>
    <n v="23000"/>
  </r>
  <r>
    <x v="314"/>
    <s v="포항축협흥해지소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314"/>
    <s v="포항축협흥해지소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5440"/>
    <n v="5440"/>
    <n v="5440"/>
    <n v="5440"/>
    <n v="5440"/>
    <n v="5440"/>
    <n v="5440"/>
    <n v="5440"/>
    <n v="5440"/>
    <n v="5440"/>
    <n v="5356"/>
    <n v="5356"/>
  </r>
  <r>
    <x v="314"/>
    <s v="포항축협흥해지소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14"/>
    <s v="포항축협흥해지소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Y"/>
    <s v="Y"/>
    <m/>
    <n v="0"/>
    <n v="0"/>
    <n v="0"/>
    <n v="0"/>
    <n v="0"/>
    <n v="0"/>
    <n v="0"/>
    <n v="0"/>
    <n v="600"/>
    <n v="2000"/>
    <n v="2000"/>
    <n v="2000"/>
  </r>
  <r>
    <x v="314"/>
    <s v="포항축협흥해지소"/>
    <s v="540026"/>
    <s v="영업·채널본부"/>
    <s v="540026"/>
    <s v="(자체)영업·채널본부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314"/>
    <s v="포항축협흥해지소"/>
    <s v="540026"/>
    <s v="영업·채널본부"/>
    <s v="540043"/>
    <s v="전략채널센터"/>
    <s v="KE00000"/>
    <s v="B2B"/>
    <s v="KE20000"/>
    <s v="Enterprise CT"/>
    <s v="KEA5000"/>
    <x v="19"/>
    <s v="KEA5K04"/>
    <s v="IoT원격관제"/>
    <s v="BM01050"/>
    <s v="IoT원격관제LTE"/>
    <x v="0"/>
    <s v="Y"/>
    <s v="Y"/>
    <m/>
    <n v="0"/>
    <n v="0"/>
    <n v="0"/>
    <n v="0"/>
    <n v="0"/>
    <n v="0"/>
    <n v="0"/>
    <n v="0"/>
    <n v="18458"/>
    <n v="28387"/>
    <n v="19271"/>
    <n v="19271"/>
  </r>
  <r>
    <x v="315"/>
    <s v="풍기인삼협동조합 서울사무소"/>
    <s v="546483"/>
    <s v="대구/경북고객본부"/>
    <s v="546514"/>
    <s v="경북북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7070"/>
    <n v="7070"/>
    <n v="6970"/>
    <n v="7070"/>
    <n v="6970"/>
    <n v="6970"/>
    <n v="6970"/>
    <n v="6970"/>
    <n v="6970"/>
    <n v="6970"/>
    <n v="0"/>
    <n v="0"/>
  </r>
  <r>
    <x v="315"/>
    <s v="풍기인삼협동조합 서울사무소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9600"/>
    <n v="0"/>
    <n v="0"/>
    <n v="0"/>
    <n v="0"/>
    <n v="0"/>
    <n v="0"/>
    <n v="0"/>
    <n v="0"/>
    <n v="0"/>
    <n v="0"/>
  </r>
  <r>
    <x v="315"/>
    <s v="풍기인삼협동조합 서울사무소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100"/>
    <n v="0"/>
    <n v="0"/>
    <n v="0"/>
    <n v="0"/>
    <n v="0"/>
    <n v="0"/>
    <n v="0"/>
    <n v="0"/>
    <n v="0"/>
  </r>
  <r>
    <x v="315"/>
    <s v="풍기인삼협동조합 서울사무소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115812"/>
    <n v="114143"/>
    <n v="131826"/>
    <n v="123128"/>
    <n v="119099"/>
    <n v="120232"/>
    <n v="81532"/>
    <n v="73799"/>
    <n v="78001"/>
    <n v="86994"/>
    <n v="80688"/>
    <n v="71315"/>
  </r>
  <r>
    <x v="315"/>
    <s v="풍기인삼협동조합 서울사무소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Y"/>
    <s v="Y"/>
    <m/>
    <n v="0"/>
    <n v="0"/>
    <n v="0"/>
    <n v="0"/>
    <n v="0"/>
    <n v="0"/>
    <n v="1000"/>
    <n v="1000"/>
    <n v="1000"/>
    <n v="1000"/>
    <n v="1000"/>
    <n v="1000"/>
  </r>
  <r>
    <x v="315"/>
    <s v="풍기인삼협동조합 서울사무소"/>
    <s v="546517"/>
    <s v="대구/경북법인고객본부"/>
    <s v="546540"/>
    <s v="경북법인고객담당"/>
    <s v="KE00000"/>
    <s v="B2B"/>
    <s v="KEA0000"/>
    <s v="Enterprise IT"/>
    <s v="KEB2000"/>
    <x v="3"/>
    <s v="KEB2K02"/>
    <s v="무료전화080"/>
    <s v="BM00193"/>
    <s v="무료전화080서비스"/>
    <x v="0"/>
    <s v="N"/>
    <s v="Y"/>
    <m/>
    <n v="10198"/>
    <n v="10866"/>
    <n v="14625"/>
    <n v="15469"/>
    <n v="9756"/>
    <n v="12223"/>
    <n v="8485"/>
    <n v="8761"/>
    <n v="13022"/>
    <n v="14083"/>
    <n v="11197"/>
    <n v="9222"/>
  </r>
  <r>
    <x v="315"/>
    <s v="풍기인삼협동조합 서울사무소"/>
    <s v="546517"/>
    <s v="대구/경북법인고객본부"/>
    <s v="546540"/>
    <s v="경북법인고객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315"/>
    <s v="풍기인삼협동조합 서울사무소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22460"/>
    <n v="12800"/>
    <n v="22400"/>
    <n v="22400"/>
    <n v="22400"/>
    <n v="22400"/>
    <n v="22400"/>
    <n v="22400"/>
    <n v="22400"/>
    <n v="22400"/>
    <n v="22400"/>
    <n v="22400"/>
  </r>
  <r>
    <x v="315"/>
    <s v="풍기인삼협동조합 서울사무소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3400"/>
    <n v="3400"/>
    <n v="3400"/>
    <n v="3400"/>
    <n v="3400"/>
    <n v="3400"/>
    <n v="3400"/>
    <n v="3400"/>
    <n v="3400"/>
    <n v="3400"/>
    <n v="3400"/>
    <n v="3400"/>
  </r>
  <r>
    <x v="315"/>
    <s v="풍기인삼협동조합 서울사무소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315"/>
    <s v="풍기인삼협동조합 서울사무소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18800"/>
    <n v="18800"/>
    <n v="18800"/>
    <n v="18800"/>
    <n v="18800"/>
    <n v="18800"/>
    <n v="18800"/>
    <n v="18800"/>
    <n v="18800"/>
    <n v="18800"/>
    <n v="18800"/>
    <n v="18800"/>
  </r>
  <r>
    <x v="315"/>
    <s v="풍기인삼협동조합 서울사무소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1129"/>
    <s v="GTV VOD 초이스"/>
    <x v="0"/>
    <s v="N"/>
    <s v="Y"/>
    <m/>
    <n v="19000"/>
    <n v="19000"/>
    <n v="19000"/>
    <n v="19000"/>
    <n v="19000"/>
    <n v="19000"/>
    <n v="19000"/>
    <n v="19000"/>
    <n v="19000"/>
    <n v="19000"/>
    <n v="19000"/>
    <n v="19000"/>
  </r>
  <r>
    <x v="315"/>
    <s v="풍기인삼협동조합 서울사무소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16000"/>
    <n v="16000"/>
    <n v="16000"/>
    <n v="16000"/>
    <n v="16000"/>
    <n v="16000"/>
    <n v="16000"/>
    <n v="16000"/>
    <n v="16000"/>
    <n v="16000"/>
    <n v="16000"/>
    <n v="16000"/>
  </r>
  <r>
    <x v="315"/>
    <s v="풍기인삼협동조합 서울사무소"/>
    <s v="546517"/>
    <s v="대구/경북법인고객본부"/>
    <s v="546540"/>
    <s v="경북법인고객담당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0"/>
    <n v="0"/>
    <n v="0"/>
    <n v="0"/>
    <n v="0"/>
    <n v="0"/>
    <n v="0"/>
    <n v="0"/>
    <n v="0"/>
    <n v="0"/>
    <n v="0"/>
    <n v="0"/>
  </r>
  <r>
    <x v="315"/>
    <s v="풍기인삼협동조합 서울사무소"/>
    <s v="546517"/>
    <s v="대구/경북법인고객본부"/>
    <s v="546540"/>
    <s v="경북법인고객담당"/>
    <s v="TC00000"/>
    <s v="B2C"/>
    <s v="FC10000"/>
    <s v="유선통화"/>
    <s v="FC16000"/>
    <x v="12"/>
    <s v="FC16K08"/>
    <s v="기업유선국제전화"/>
    <s v="BM10129"/>
    <s v="KT 기업인터넷전화 국제"/>
    <x v="0"/>
    <s v="N"/>
    <s v="Y"/>
    <m/>
    <n v="4675"/>
    <n v="5691"/>
    <n v="10757"/>
    <n v="3240"/>
    <n v="0"/>
    <n v="504"/>
    <n v="8330"/>
    <n v="0"/>
    <n v="756"/>
    <n v="0"/>
    <n v="0"/>
    <n v="0"/>
  </r>
  <r>
    <x v="315"/>
    <s v="풍기인삼협동조합 서울사무소"/>
    <s v="546517"/>
    <s v="대구/경북법인고객본부"/>
    <s v="546540"/>
    <s v="경북법인고객담당"/>
    <s v="TC00000"/>
    <s v="B2C"/>
    <s v="FC10000"/>
    <s v="유선통화"/>
    <s v="FC16000"/>
    <x v="12"/>
    <s v="FC16K05"/>
    <s v="유선국제전화"/>
    <s v="BM00275"/>
    <s v="001 KT유선국제"/>
    <x v="0"/>
    <s v="N"/>
    <s v="Y"/>
    <m/>
    <n v="4464"/>
    <n v="0"/>
    <n v="0"/>
    <n v="0"/>
    <n v="0"/>
    <n v="0"/>
    <n v="0"/>
    <n v="0"/>
    <n v="0"/>
    <n v="0"/>
    <n v="0"/>
    <n v="0"/>
  </r>
  <r>
    <x v="315"/>
    <s v="풍기인삼협동조합 서울사무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53600"/>
    <n v="53600"/>
    <n v="52761"/>
    <n v="48400"/>
    <n v="48400"/>
    <n v="48400"/>
    <n v="48400"/>
    <n v="48400"/>
    <n v="48400"/>
    <n v="48400"/>
    <n v="48400"/>
    <n v="48400"/>
  </r>
  <r>
    <x v="315"/>
    <s v="풍기인삼협동조합 서울사무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278"/>
    <n v="1989"/>
    <n v="2945"/>
    <n v="2067"/>
    <n v="2272"/>
    <n v="2106"/>
    <n v="2932"/>
    <n v="1716"/>
    <n v="1677"/>
    <n v="2184"/>
    <n v="2350"/>
    <n v="2769"/>
  </r>
  <r>
    <x v="315"/>
    <s v="풍기인삼협동조합 서울사무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6480"/>
    <n v="15861"/>
    <n v="8392"/>
    <n v="21081"/>
    <n v="11873"/>
    <n v="17234"/>
    <n v="15775"/>
    <n v="14846"/>
    <n v="10628"/>
    <n v="11068"/>
    <n v="9690"/>
    <n v="11241"/>
  </r>
  <r>
    <x v="315"/>
    <s v="풍기인삼협동조합 서울사무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78"/>
    <n v="507"/>
    <n v="585"/>
    <n v="273"/>
    <n v="234"/>
    <n v="312"/>
    <n v="585"/>
    <n v="117"/>
    <n v="975"/>
    <n v="273"/>
    <n v="195"/>
    <n v="429"/>
  </r>
  <r>
    <x v="315"/>
    <s v="풍기인삼협동조합 서울사무소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830"/>
    <n v="316"/>
    <n v="3024"/>
    <n v="586"/>
    <n v="1040"/>
    <n v="966"/>
    <n v="863"/>
    <n v="1078"/>
    <n v="431"/>
    <n v="284"/>
    <n v="126"/>
    <n v="510"/>
  </r>
  <r>
    <x v="315"/>
    <s v="풍기인삼협동조합 서울사무소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5600"/>
    <n v="5600"/>
    <n v="5600"/>
    <n v="5600"/>
    <n v="5600"/>
    <n v="5600"/>
    <n v="5600"/>
    <n v="5600"/>
    <n v="5600"/>
    <n v="5600"/>
    <n v="5600"/>
    <n v="5600"/>
  </r>
  <r>
    <x v="315"/>
    <s v="풍기인삼협동조합 서울사무소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315"/>
    <s v="풍기인삼협동조합 서울사무소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74000"/>
    <n v="74000"/>
    <n v="74000"/>
    <n v="74000"/>
    <n v="74000"/>
    <n v="74000"/>
    <n v="71300"/>
    <n v="71300"/>
    <n v="71300"/>
    <n v="71300"/>
    <n v="71300"/>
    <n v="71300"/>
  </r>
  <r>
    <x v="315"/>
    <s v="풍기인삼협동조합 서울사무소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15"/>
    <s v="풍기인삼협동조합 서울사무소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5500"/>
    <n v="25500"/>
    <n v="25500"/>
    <n v="25500"/>
    <n v="25500"/>
    <n v="25500"/>
    <n v="23197"/>
    <n v="22950"/>
    <n v="22950"/>
    <n v="22950"/>
    <n v="22950"/>
    <n v="22950"/>
  </r>
  <r>
    <x v="315"/>
    <s v="풍기인삼협동조합 서울사무소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15"/>
    <s v="풍기인삼협동조합 서울사무소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13600"/>
    <n v="13600"/>
    <n v="13600"/>
    <n v="13600"/>
    <n v="13600"/>
    <n v="13600"/>
    <n v="13600"/>
    <n v="13600"/>
    <n v="13600"/>
    <n v="13600"/>
    <n v="13390"/>
    <n v="13390"/>
  </r>
  <r>
    <x v="315"/>
    <s v="풍기인삼협동조합 서울사무소"/>
    <s v="540026"/>
    <s v="영업·채널본부"/>
    <s v="540026"/>
    <s v="(자체)영업·채널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476.76299999999998"/>
    <n v="114.24299999999999"/>
    <n v="177.96299999999999"/>
    <n v="0"/>
    <n v="123.09099999999999"/>
    <n v="0"/>
    <n v="1047.691"/>
    <n v="60.054000000000002"/>
    <n v="478.13200000000001"/>
    <n v="0"/>
    <n v="350.03699999999998"/>
    <n v="0"/>
  </r>
  <r>
    <x v="315"/>
    <s v="풍기인삼협동조합 서울사무소"/>
    <s v="540026"/>
    <s v="영업·채널본부"/>
    <s v="540026"/>
    <s v="(자체)영업·채널본부"/>
    <s v="KE00000"/>
    <s v="B2B"/>
    <s v="KEA0000"/>
    <s v="Enterprise IT"/>
    <s v="KEB2000"/>
    <x v="3"/>
    <s v="KEB2K01"/>
    <s v="전국대표번호발신자과금"/>
    <s v="BM00926"/>
    <s v="전국대표번호접속수익"/>
    <x v="2"/>
    <s v="N"/>
    <s v="Y"/>
    <m/>
    <n v="602.20899999999995"/>
    <n v="903.43"/>
    <n v="1611.038"/>
    <n v="742.41600000000005"/>
    <n v="577.16700000000003"/>
    <n v="957.91899999999998"/>
    <n v="1151.883"/>
    <n v="913.65499999999997"/>
    <n v="928.17700000000002"/>
    <n v="554.14499999999998"/>
    <n v="1949.5139999999999"/>
    <n v="1172.8910000000001"/>
  </r>
  <r>
    <x v="316"/>
    <s v="풍기특산물영농조합법인"/>
    <s v="540120"/>
    <s v="IPTV사업본부"/>
    <s v="540133"/>
    <s v="콘텐츠사업담당"/>
    <s v="TC00000"/>
    <s v="B2C"/>
    <s v="TC50000"/>
    <s v="미디어"/>
    <s v="TC55000"/>
    <x v="20"/>
    <s v="TC55K01"/>
    <s v="GTV PPV"/>
    <s v="BM10291"/>
    <s v="GTV 단건"/>
    <x v="0"/>
    <s v="N"/>
    <s v="Y"/>
    <m/>
    <n v="9200"/>
    <n v="24400"/>
    <n v="10600"/>
    <n v="22600"/>
    <n v="10000"/>
    <n v="2800"/>
    <n v="0"/>
    <n v="0"/>
    <n v="0"/>
    <n v="0"/>
    <n v="0"/>
    <n v="5000"/>
  </r>
  <r>
    <x v="316"/>
    <s v="풍기특산물영농조합법인"/>
    <s v="540120"/>
    <s v="IPTV사업본부"/>
    <s v="540133"/>
    <s v="콘텐츠사업담당"/>
    <s v="TC00000"/>
    <s v="B2C"/>
    <s v="TC50000"/>
    <s v="미디어"/>
    <s v="TC55000"/>
    <x v="20"/>
    <s v="TC55K01"/>
    <s v="GTV PPV"/>
    <s v="BM00515"/>
    <s v="GTV 월정액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316"/>
    <s v="풍기특산물영농조합법인"/>
    <s v="546483"/>
    <s v="대구/경북고객본부"/>
    <s v="546514"/>
    <s v="경북북부지사"/>
    <s v="KE00000"/>
    <s v="B2B"/>
    <s v="KE20000"/>
    <s v="Enterprise CT"/>
    <s v="KEA5000"/>
    <x v="19"/>
    <s v="KEA5K05"/>
    <s v="IoT무선결제"/>
    <s v="BM01074"/>
    <s v="IoT무선결제LTE"/>
    <x v="0"/>
    <s v="N"/>
    <s v="Y"/>
    <m/>
    <n v="4950"/>
    <n v="4950"/>
    <n v="4950"/>
    <n v="4950"/>
    <n v="4950"/>
    <n v="4950"/>
    <n v="4950"/>
    <n v="4950"/>
    <n v="4950"/>
    <n v="4950"/>
    <n v="4950"/>
    <n v="4950"/>
  </r>
  <r>
    <x v="316"/>
    <s v="풍기특산물영농조합법인"/>
    <s v="546483"/>
    <s v="대구/경북고객본부"/>
    <s v="546514"/>
    <s v="경북북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5710"/>
    <n v="5710"/>
    <n v="5710"/>
    <n v="5710"/>
    <n v="5710"/>
    <n v="5710"/>
    <n v="5710"/>
    <n v="5710"/>
    <n v="5710"/>
    <n v="5710"/>
    <n v="0"/>
    <n v="0"/>
  </r>
  <r>
    <x v="316"/>
    <s v="풍기특산물영농조합법인"/>
    <s v="546483"/>
    <s v="대구/경북고객본부"/>
    <s v="546514"/>
    <s v="경북북부지사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0"/>
    <n v="18704"/>
    <n v="0"/>
    <n v="0"/>
    <n v="0"/>
    <n v="0"/>
    <n v="0"/>
    <n v="0"/>
    <n v="0"/>
    <n v="0"/>
    <n v="0"/>
    <n v="0"/>
  </r>
  <r>
    <x v="316"/>
    <s v="풍기특산물영농조합법인"/>
    <s v="546517"/>
    <s v="대구/경북법인고객본부"/>
    <s v="546540"/>
    <s v="경북법인고객담당"/>
    <s v="KE00000"/>
    <s v="B2B"/>
    <s v="KE20000"/>
    <s v="Enterprise CT"/>
    <s v="KE27000"/>
    <x v="1"/>
    <s v="KE27K05"/>
    <s v="구내인터넷"/>
    <s v="BM00901"/>
    <s v="구내인터넷Standard"/>
    <x v="0"/>
    <s v="N"/>
    <s v="Y"/>
    <m/>
    <n v="30000"/>
    <n v="30000"/>
    <n v="30000"/>
    <n v="30000"/>
    <n v="24194"/>
    <n v="0"/>
    <n v="0"/>
    <n v="0"/>
    <n v="0"/>
    <n v="0"/>
    <n v="0"/>
    <n v="0"/>
  </r>
  <r>
    <x v="316"/>
    <s v="풍기특산물영농조합법인"/>
    <s v="546517"/>
    <s v="대구/경북법인고객본부"/>
    <s v="546540"/>
    <s v="경북법인고객담당"/>
    <s v="KE00000"/>
    <s v="B2B"/>
    <s v="KE20000"/>
    <s v="Enterprise CT"/>
    <s v="KE52000"/>
    <x v="2"/>
    <s v="KE52K01"/>
    <s v="인터넷전화Biz"/>
    <s v="BM00203"/>
    <s v="기업인터넷전화BIZ"/>
    <x v="0"/>
    <s v="N"/>
    <s v="Y"/>
    <m/>
    <n v="67341"/>
    <n v="65782"/>
    <n v="72093"/>
    <n v="66627"/>
    <n v="66714"/>
    <n v="64587"/>
    <n v="68739"/>
    <n v="69498"/>
    <n v="72326"/>
    <n v="68065"/>
    <n v="66439"/>
    <n v="64152"/>
  </r>
  <r>
    <x v="316"/>
    <s v="풍기특산물영농조합법인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88"/>
    <s v="PRI LM통화"/>
    <x v="0"/>
    <s v="N"/>
    <s v="Y"/>
    <m/>
    <n v="0"/>
    <n v="0"/>
    <n v="0"/>
    <n v="0"/>
    <n v="0"/>
    <n v="0"/>
    <n v="304"/>
    <n v="174"/>
    <n v="0"/>
    <n v="0"/>
    <n v="0"/>
    <n v="0"/>
  </r>
  <r>
    <x v="316"/>
    <s v="풍기특산물영농조합법인"/>
    <s v="546517"/>
    <s v="대구/경북법인고객본부"/>
    <s v="546540"/>
    <s v="경북법인고객담당"/>
    <s v="KE00000"/>
    <s v="B2B"/>
    <s v="KE20000"/>
    <s v="Enterprise CT"/>
    <s v="KE51000"/>
    <x v="15"/>
    <s v="KE51K01"/>
    <s v="구내교환"/>
    <s v="BM00179"/>
    <s v="제2종ISDN(30채널)"/>
    <x v="0"/>
    <s v="N"/>
    <s v="Y"/>
    <m/>
    <n v="96000"/>
    <n v="96351"/>
    <n v="96273"/>
    <n v="96312"/>
    <n v="96195"/>
    <n v="96000"/>
    <n v="96312"/>
    <n v="96039"/>
    <n v="96234"/>
    <n v="96507"/>
    <n v="96127"/>
    <n v="96117"/>
  </r>
  <r>
    <x v="316"/>
    <s v="풍기특산물영농조합법인"/>
    <s v="546517"/>
    <s v="대구/경북법인고객본부"/>
    <s v="546540"/>
    <s v="경북법인고객담당"/>
    <s v="KE00000"/>
    <s v="B2B"/>
    <s v="KE20000"/>
    <s v="Enterprise CT"/>
    <s v="KE51000"/>
    <x v="15"/>
    <s v="KE51K02"/>
    <s v="이너텔"/>
    <s v="BM00174"/>
    <s v="이너텔(구내통신)"/>
    <x v="0"/>
    <s v="N"/>
    <s v="Y"/>
    <m/>
    <n v="26000"/>
    <n v="26000"/>
    <n v="26000"/>
    <n v="26000"/>
    <n v="18233"/>
    <n v="10000"/>
    <n v="10000"/>
    <n v="10000"/>
    <n v="10000"/>
    <n v="10000"/>
    <n v="10000"/>
    <n v="10000"/>
  </r>
  <r>
    <x v="316"/>
    <s v="풍기특산물영농조합법인"/>
    <s v="546517"/>
    <s v="대구/경북법인고객본부"/>
    <s v="546540"/>
    <s v="경북법인고객담당"/>
    <s v="KE00000"/>
    <s v="B2B"/>
    <s v="KE20000"/>
    <s v="Enterprise CT"/>
    <s v="KE51000"/>
    <x v="15"/>
    <s v="KE51K02"/>
    <s v="이너텔"/>
    <s v="BM00176"/>
    <s v="이너텔구역외통화"/>
    <x v="0"/>
    <s v="N"/>
    <s v="Y"/>
    <m/>
    <n v="0"/>
    <n v="0"/>
    <n v="0"/>
    <n v="0"/>
    <n v="203"/>
    <n v="0"/>
    <n v="0"/>
    <n v="0"/>
    <n v="0"/>
    <n v="0"/>
    <n v="159"/>
    <n v="1029"/>
  </r>
  <r>
    <x v="316"/>
    <s v="풍기특산물영농조합법인"/>
    <s v="546517"/>
    <s v="대구/경북법인고객본부"/>
    <s v="546540"/>
    <s v="경북법인고객담당"/>
    <s v="KE00000"/>
    <s v="B2B"/>
    <s v="KEA0000"/>
    <s v="Enterprise IT"/>
    <s v="KEB2000"/>
    <x v="3"/>
    <s v="KEB2K02"/>
    <s v="무료전화080"/>
    <s v="BM00193"/>
    <s v="무료전화080서비스"/>
    <x v="0"/>
    <s v="N"/>
    <s v="Y"/>
    <m/>
    <n v="12017"/>
    <n v="8599"/>
    <n v="8667"/>
    <n v="13007"/>
    <n v="11017"/>
    <n v="8534"/>
    <n v="11915"/>
    <n v="8263"/>
    <n v="11141"/>
    <n v="10625"/>
    <n v="7226"/>
    <n v="9194"/>
  </r>
  <r>
    <x v="316"/>
    <s v="풍기특산물영농조합법인"/>
    <s v="546517"/>
    <s v="대구/경북법인고객본부"/>
    <s v="546540"/>
    <s v="경북법인고객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4000"/>
    <n v="4000"/>
    <n v="4000"/>
    <n v="4000"/>
    <n v="2581"/>
    <n v="0"/>
    <n v="0"/>
    <n v="0"/>
    <n v="0"/>
    <n v="0"/>
    <n v="0"/>
    <n v="0"/>
  </r>
  <r>
    <x v="316"/>
    <s v="풍기특산물영농조합법인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120"/>
    <n v="0"/>
    <n v="0"/>
    <n v="0"/>
    <n v="0"/>
    <n v="0"/>
    <n v="0"/>
    <n v="0"/>
  </r>
  <r>
    <x v="316"/>
    <s v="풍기특산물영농조합법인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0"/>
    <n v="0"/>
    <n v="0"/>
    <n v="0"/>
    <n v="0"/>
    <n v="0"/>
    <n v="0"/>
    <n v="0"/>
    <n v="43"/>
    <n v="0"/>
    <n v="0"/>
    <n v="0"/>
  </r>
  <r>
    <x v="316"/>
    <s v="풍기특산물영농조합법인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135"/>
    <n v="0"/>
    <n v="324"/>
    <n v="81"/>
    <n v="108"/>
    <n v="216"/>
    <n v="135"/>
    <n v="351"/>
    <n v="243"/>
    <n v="162"/>
    <n v="351"/>
    <n v="351"/>
  </r>
  <r>
    <x v="316"/>
    <s v="풍기특산물영농조합법인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42929"/>
    <n v="12240"/>
    <n v="30144"/>
    <n v="33021"/>
    <n v="26761"/>
    <n v="26421"/>
    <n v="26528"/>
    <n v="28339"/>
    <n v="35652"/>
    <n v="29438"/>
    <n v="27568"/>
    <n v="39369"/>
  </r>
  <r>
    <x v="316"/>
    <s v="풍기특산물영농조합법인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6380"/>
    <n v="16380"/>
    <n v="16380"/>
    <n v="16380"/>
    <n v="12606"/>
    <n v="8000"/>
    <n v="8000"/>
    <n v="8000"/>
    <n v="8000"/>
    <n v="8000"/>
    <n v="8000"/>
    <n v="8000"/>
  </r>
  <r>
    <x v="316"/>
    <s v="풍기특산물영농조합법인"/>
    <s v="546517"/>
    <s v="대구/경북법인고객본부"/>
    <s v="546540"/>
    <s v="경북법인고객담당"/>
    <s v="TC00000"/>
    <s v="B2C"/>
    <s v="MB10000"/>
    <s v="무선"/>
    <s v="MB11000"/>
    <x v="13"/>
    <s v="MB11K01"/>
    <s v="3G 트래픽"/>
    <s v="BM00757"/>
    <s v="3G 정보료"/>
    <x v="0"/>
    <s v="N"/>
    <s v="Y"/>
    <m/>
    <n v="-3199"/>
    <n v="-3130"/>
    <n v="-3352"/>
    <n v="-3381"/>
    <n v="-3964"/>
    <n v="-4116"/>
    <n v="-2067"/>
    <n v="-2030"/>
    <n v="-2046"/>
    <n v="-2005"/>
    <n v="-1981"/>
    <n v="-2020"/>
  </r>
  <r>
    <x v="316"/>
    <s v="풍기특산물영농조합법인"/>
    <s v="546517"/>
    <s v="대구/경북법인고객본부"/>
    <s v="546540"/>
    <s v="경북법인고객담당"/>
    <s v="TC00000"/>
    <s v="B2C"/>
    <s v="MB10000"/>
    <s v="무선"/>
    <s v="MB1G000"/>
    <x v="14"/>
    <s v="MB1GK03"/>
    <s v="5G 기타부가"/>
    <s v="BM10092"/>
    <s v="5G 기타부가"/>
    <x v="0"/>
    <s v="N"/>
    <s v="Y"/>
    <m/>
    <n v="840"/>
    <n v="100"/>
    <n v="100"/>
    <n v="0"/>
    <n v="0"/>
    <n v="0"/>
    <n v="0"/>
    <n v="0"/>
    <n v="0"/>
    <n v="0"/>
    <n v="0"/>
    <n v="0"/>
  </r>
  <r>
    <x v="316"/>
    <s v="풍기특산물영농조합법인"/>
    <s v="546517"/>
    <s v="대구/경북법인고객본부"/>
    <s v="546540"/>
    <s v="경북법인고객담당"/>
    <s v="TC00000"/>
    <s v="B2C"/>
    <s v="MB10000"/>
    <s v="무선"/>
    <s v="MB1G000"/>
    <x v="14"/>
    <s v="MB1GK11"/>
    <s v="5G 통화부가"/>
    <s v="BM10417"/>
    <s v="5G 통화부가 기타"/>
    <x v="0"/>
    <s v="N"/>
    <s v="Y"/>
    <m/>
    <n v="700"/>
    <n v="700"/>
    <n v="700"/>
    <n v="700"/>
    <n v="700"/>
    <n v="700"/>
    <n v="700"/>
    <n v="700"/>
    <n v="700"/>
    <n v="700"/>
    <n v="733"/>
    <n v="700"/>
  </r>
  <r>
    <x v="316"/>
    <s v="풍기특산물영농조합법인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4"/>
    <s v="5G 데이터통화"/>
    <x v="0"/>
    <s v="N"/>
    <s v="Y"/>
    <m/>
    <n v="0"/>
    <n v="0"/>
    <n v="0"/>
    <n v="0"/>
    <n v="0"/>
    <n v="23750"/>
    <n v="43"/>
    <n v="10137"/>
    <n v="0"/>
    <n v="0"/>
    <n v="0"/>
    <n v="0"/>
  </r>
  <r>
    <x v="316"/>
    <s v="풍기특산물영농조합법인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6"/>
    <s v="5G 요금제 기본료"/>
    <x v="0"/>
    <s v="N"/>
    <s v="Y"/>
    <m/>
    <n v="173891.541"/>
    <n v="175151.899"/>
    <n v="176475.766"/>
    <n v="200684.766"/>
    <n v="200685.766"/>
    <n v="195965.766"/>
    <n v="185874.766"/>
    <n v="185874.766"/>
    <n v="185874.766"/>
    <n v="185411.766"/>
    <n v="183001.766"/>
    <n v="183001.766"/>
  </r>
  <r>
    <x v="316"/>
    <s v="풍기특산물영농조합법인"/>
    <s v="546517"/>
    <s v="대구/경북법인고객본부"/>
    <s v="546540"/>
    <s v="경북법인고객담당"/>
    <s v="TC00000"/>
    <s v="B2C"/>
    <s v="MB10000"/>
    <s v="무선"/>
    <s v="MB1G000"/>
    <x v="14"/>
    <s v="MB1GK06"/>
    <s v="5G 트래픽"/>
    <s v="BM10107"/>
    <s v="5G 음성통화"/>
    <x v="0"/>
    <s v="N"/>
    <s v="Y"/>
    <m/>
    <n v="0"/>
    <n v="0"/>
    <n v="0"/>
    <n v="0"/>
    <n v="0"/>
    <n v="5342"/>
    <n v="0"/>
    <n v="0"/>
    <n v="0"/>
    <n v="0"/>
    <n v="0"/>
    <n v="0"/>
  </r>
  <r>
    <x v="316"/>
    <s v="풍기특산물영농조합법인"/>
    <s v="546517"/>
    <s v="대구/경북법인고객본부"/>
    <s v="546540"/>
    <s v="경북법인고객담당"/>
    <s v="TC00000"/>
    <s v="B2C"/>
    <s v="MB10000"/>
    <s v="무선"/>
    <s v="MB1M000"/>
    <x v="22"/>
    <s v="MB1MK02"/>
    <s v="기업무선기타"/>
    <s v="BM10277"/>
    <s v="기업특화LTE"/>
    <x v="0"/>
    <s v="N"/>
    <s v="Y"/>
    <m/>
    <n v="15000"/>
    <n v="15000"/>
    <n v="15000"/>
    <n v="15000"/>
    <n v="15000"/>
    <n v="15000"/>
    <n v="0"/>
    <n v="0"/>
    <n v="0"/>
    <n v="0"/>
    <n v="0"/>
    <n v="0"/>
  </r>
  <r>
    <x v="316"/>
    <s v="풍기특산물영농조합법인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2"/>
    <s v="LTE 데이터통화"/>
    <x v="0"/>
    <s v="N"/>
    <s v="Y"/>
    <m/>
    <n v="0"/>
    <n v="0"/>
    <n v="0"/>
    <n v="0"/>
    <n v="18861"/>
    <n v="0"/>
    <n v="0"/>
    <n v="0"/>
    <n v="0"/>
    <n v="0"/>
    <n v="0"/>
    <n v="0"/>
  </r>
  <r>
    <x v="316"/>
    <s v="풍기특산물영농조합법인"/>
    <s v="546517"/>
    <s v="대구/경북법인고객본부"/>
    <s v="546540"/>
    <s v="경북법인고객담당"/>
    <s v="TC00000"/>
    <s v="B2C"/>
    <s v="MB10000"/>
    <s v="무선"/>
    <s v="MB12000"/>
    <x v="17"/>
    <s v="MB12K01"/>
    <s v="LTE 트래픽"/>
    <s v="BM00783"/>
    <s v="LTE 요금제 기본료"/>
    <x v="0"/>
    <s v="N"/>
    <s v="Y"/>
    <m/>
    <n v="259626"/>
    <n v="259626"/>
    <n v="259626"/>
    <n v="235416"/>
    <n v="136704"/>
    <n v="42000"/>
    <n v="30000"/>
    <n v="30000"/>
    <n v="30000"/>
    <n v="30000"/>
    <n v="30000"/>
    <n v="30000"/>
  </r>
  <r>
    <x v="316"/>
    <s v="풍기특산물영농조합법인"/>
    <s v="546517"/>
    <s v="대구/경북법인고객본부"/>
    <s v="546540"/>
    <s v="경북법인고객담당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0"/>
    <n v="0"/>
    <n v="0"/>
    <n v="0"/>
    <n v="0"/>
    <n v="0"/>
    <n v="0"/>
    <n v="0"/>
    <n v="0"/>
    <n v="3000"/>
    <n v="0"/>
    <n v="0"/>
  </r>
  <r>
    <x v="316"/>
    <s v="풍기특산물영농조합법인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92"/>
    <s v="GTV 라이트"/>
    <x v="0"/>
    <s v="N"/>
    <s v="Y"/>
    <m/>
    <n v="24000"/>
    <n v="24000"/>
    <n v="24000"/>
    <n v="24000"/>
    <n v="24000"/>
    <n v="24000"/>
    <n v="24000"/>
    <n v="24000"/>
    <n v="24000"/>
    <n v="24000"/>
    <n v="24000"/>
    <n v="24000"/>
  </r>
  <r>
    <x v="316"/>
    <s v="풍기특산물영농조합법인"/>
    <s v="546517"/>
    <s v="대구/경북법인고객본부"/>
    <s v="546540"/>
    <s v="경북법인고객담당"/>
    <s v="TC00000"/>
    <s v="B2C"/>
    <s v="TC50000"/>
    <s v="미디어"/>
    <s v="TC53000"/>
    <x v="5"/>
    <s v="TC53K02"/>
    <s v="GTV 일반"/>
    <s v="BM00953"/>
    <s v="GTV 슬림"/>
    <x v="0"/>
    <s v="N"/>
    <s v="Y"/>
    <m/>
    <n v="34000"/>
    <n v="34000"/>
    <n v="34000"/>
    <n v="34000"/>
    <n v="34000"/>
    <n v="34000"/>
    <n v="34000"/>
    <n v="34000"/>
    <n v="34000"/>
    <n v="34000"/>
    <n v="34000"/>
    <n v="34000"/>
  </r>
  <r>
    <x v="316"/>
    <s v="풍기특산물영농조합법인"/>
    <s v="546517"/>
    <s v="대구/경북법인고객본부"/>
    <s v="546540"/>
    <s v="경북법인고객담당"/>
    <s v="TC00000"/>
    <s v="B2C"/>
    <s v="FC10000"/>
    <s v="유선통화"/>
    <s v="FC16000"/>
    <x v="12"/>
    <s v="FC16K05"/>
    <s v="유선국제전화"/>
    <s v="BM00275"/>
    <s v="001 KT유선국제"/>
    <x v="0"/>
    <s v="N"/>
    <s v="Y"/>
    <m/>
    <n v="0"/>
    <n v="0"/>
    <n v="0"/>
    <n v="820"/>
    <n v="0"/>
    <n v="0"/>
    <n v="0"/>
    <n v="0"/>
    <n v="0"/>
    <n v="0"/>
    <n v="0"/>
    <n v="0"/>
  </r>
  <r>
    <x v="316"/>
    <s v="풍기특산물영농조합법인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08"/>
    <s v="무제한시외통화"/>
    <x v="0"/>
    <s v="N"/>
    <s v="Y"/>
    <m/>
    <n v="2100"/>
    <n v="2100"/>
    <n v="2100"/>
    <n v="980"/>
    <n v="0"/>
    <n v="0"/>
    <n v="0"/>
    <n v="0"/>
    <n v="0"/>
    <n v="0"/>
    <n v="0"/>
    <n v="0"/>
  </r>
  <r>
    <x v="316"/>
    <s v="풍기특산물영농조합법인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4200"/>
    <n v="34200"/>
    <n v="34200"/>
    <n v="34200"/>
    <n v="23230"/>
    <n v="14200"/>
    <n v="14200"/>
    <n v="14200"/>
    <n v="14200"/>
    <n v="14200"/>
    <n v="14200"/>
    <n v="14200"/>
  </r>
  <r>
    <x v="316"/>
    <s v="풍기특산물영농조합법인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32728"/>
    <n v="0"/>
    <n v="0"/>
    <n v="0"/>
    <n v="0"/>
    <n v="0"/>
    <n v="0"/>
    <n v="0"/>
    <n v="0"/>
  </r>
  <r>
    <x v="316"/>
    <s v="풍기특산물영농조합법인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4388"/>
    <n v="4622"/>
    <n v="4885"/>
    <n v="2007"/>
    <n v="546"/>
    <n v="49"/>
    <n v="712"/>
    <n v="2418"/>
    <n v="3345"/>
    <n v="2945"/>
    <n v="2857"/>
    <n v="4173"/>
  </r>
  <r>
    <x v="316"/>
    <s v="풍기특산물영농조합법인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4466"/>
    <n v="725"/>
    <n v="377"/>
    <n v="623"/>
    <n v="536"/>
    <n v="652"/>
    <n v="942"/>
    <n v="2015"/>
    <n v="2204"/>
    <n v="2479"/>
    <n v="1551"/>
    <n v="2204"/>
  </r>
  <r>
    <x v="316"/>
    <s v="풍기특산물영농조합법인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117"/>
    <n v="156"/>
    <n v="117"/>
    <n v="156"/>
    <n v="39"/>
    <n v="117"/>
    <n v="0"/>
    <n v="0"/>
    <n v="78"/>
    <n v="0"/>
    <n v="0"/>
  </r>
  <r>
    <x v="316"/>
    <s v="풍기특산물영농조합법인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16"/>
    <s v="풍기특산물영농조합법인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100500"/>
    <n v="100500"/>
    <n v="99694"/>
    <n v="99650"/>
    <n v="100500"/>
    <n v="100500"/>
    <n v="100500"/>
    <n v="100500"/>
    <n v="100500"/>
    <n v="100500"/>
    <n v="100500"/>
    <n v="100500"/>
  </r>
  <r>
    <x v="316"/>
    <s v="풍기특산물영농조합법인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48450"/>
    <n v="48450"/>
    <n v="48450"/>
    <n v="48450"/>
    <n v="48450"/>
    <n v="48450"/>
    <n v="48450"/>
    <n v="48450"/>
    <n v="48450"/>
    <n v="48450"/>
    <n v="48450"/>
    <n v="48450"/>
  </r>
  <r>
    <x v="316"/>
    <s v="풍기특산물영농조합법인"/>
    <s v="546517"/>
    <s v="대구/경북법인고객본부"/>
    <s v="546540"/>
    <s v="경북법인고객담당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4480"/>
    <n v="24480"/>
    <n v="24480"/>
    <n v="24480"/>
    <n v="24480"/>
    <n v="24480"/>
    <n v="24480"/>
    <n v="24480"/>
    <n v="24480"/>
    <n v="24480"/>
    <n v="24102"/>
    <n v="24102"/>
  </r>
  <r>
    <x v="317"/>
    <s v="플라스틱옴니엄코리아뉴에너지 주식회사"/>
    <s v="545988"/>
    <s v="강남고객본부"/>
    <s v="546021"/>
    <s v="수원지사"/>
    <s v="KE00000"/>
    <s v="B2B"/>
    <s v="KE20000"/>
    <s v="Enterprise CT"/>
    <s v="KE51000"/>
    <x v="15"/>
    <s v="KE51K02"/>
    <s v="이너텔"/>
    <s v="BM00174"/>
    <s v="이너텔(구내통신)"/>
    <x v="0"/>
    <s v="N"/>
    <s v="Y"/>
    <m/>
    <n v="16000"/>
    <n v="16000"/>
    <n v="16000"/>
    <n v="16000"/>
    <n v="16000"/>
    <n v="16000"/>
    <n v="16000"/>
    <n v="16000"/>
    <n v="16000"/>
    <n v="16000"/>
    <n v="16000"/>
    <n v="16000"/>
  </r>
  <r>
    <x v="317"/>
    <s v="플라스틱옴니엄코리아뉴에너지 주식회사"/>
    <s v="545988"/>
    <s v="강남고객본부"/>
    <s v="546021"/>
    <s v="수원지사"/>
    <s v="KE00000"/>
    <s v="B2B"/>
    <s v="KE20000"/>
    <s v="Enterprise CT"/>
    <s v="KE51000"/>
    <x v="15"/>
    <s v="KE51K02"/>
    <s v="이너텔"/>
    <s v="BM00176"/>
    <s v="이너텔구역외통화"/>
    <x v="0"/>
    <s v="N"/>
    <s v="Y"/>
    <m/>
    <n v="0"/>
    <n v="0"/>
    <n v="109"/>
    <n v="36"/>
    <n v="71"/>
    <n v="36"/>
    <n v="0"/>
    <n v="0"/>
    <n v="0"/>
    <n v="0"/>
    <n v="0"/>
    <n v="0"/>
  </r>
  <r>
    <x v="317"/>
    <s v="플라스틱옴니엄코리아뉴에너지 주식회사"/>
    <s v="540026"/>
    <s v="영업·채널본부"/>
    <s v="540033"/>
    <s v="디지털채널담당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0"/>
    <n v="0"/>
    <n v="0"/>
    <n v="0"/>
    <n v="0"/>
    <n v="0"/>
    <n v="0"/>
    <n v="116"/>
    <n v="130"/>
    <n v="0"/>
    <n v="0"/>
    <n v="0"/>
  </r>
  <r>
    <x v="317"/>
    <s v="플라스틱옴니엄코리아뉴에너지 주식회사"/>
    <s v="540026"/>
    <s v="영업·채널본부"/>
    <s v="540033"/>
    <s v="디지털채널담당"/>
    <s v="TC00000"/>
    <s v="B2C"/>
    <s v="MB10000"/>
    <s v="무선"/>
    <s v="MB11000"/>
    <x v="13"/>
    <s v="MB11K12"/>
    <s v="3G 기타부가"/>
    <s v="BM00780"/>
    <s v="3G 기타부가"/>
    <x v="0"/>
    <s v="N"/>
    <s v="Y"/>
    <m/>
    <n v="7660"/>
    <n v="0"/>
    <n v="0"/>
    <n v="0"/>
    <n v="0"/>
    <n v="0"/>
    <n v="7660"/>
    <n v="7660"/>
    <n v="0"/>
    <n v="0"/>
    <n v="0"/>
    <n v="0"/>
  </r>
  <r>
    <x v="317"/>
    <s v="플라스틱옴니엄코리아뉴에너지 주식회사"/>
    <s v="546624"/>
    <s v="전남/전북고객본부"/>
    <s v="546655"/>
    <s v="전북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11300"/>
    <n v="11300"/>
    <n v="11300"/>
    <n v="11300"/>
    <n v="11300"/>
    <n v="11300"/>
    <n v="11300"/>
    <n v="11300"/>
    <n v="11300"/>
    <n v="11300"/>
    <n v="11300"/>
    <n v="11300"/>
  </r>
  <r>
    <x v="317"/>
    <s v="플라스틱옴니엄코리아뉴에너지 주식회사"/>
    <s v="546624"/>
    <s v="전남/전북고객본부"/>
    <s v="546655"/>
    <s v="전북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317"/>
    <s v="플라스틱옴니엄코리아뉴에너지 주식회사"/>
    <s v="546624"/>
    <s v="전남/전북고객본부"/>
    <s v="546655"/>
    <s v="전북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317"/>
    <s v="플라스틱옴니엄코리아뉴에너지 주식회사"/>
    <s v="546624"/>
    <s v="전남/전북고객본부"/>
    <s v="546655"/>
    <s v="전북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5500"/>
    <n v="5500"/>
    <n v="5500"/>
    <n v="5500"/>
    <n v="5500"/>
    <n v="5500"/>
    <n v="5500"/>
    <n v="5500"/>
    <n v="5500"/>
    <n v="5500"/>
    <n v="5500"/>
    <n v="5500"/>
  </r>
  <r>
    <x v="317"/>
    <s v="플라스틱옴니엄코리아뉴에너지 주식회사"/>
    <s v="546624"/>
    <s v="전남/전북고객본부"/>
    <s v="546655"/>
    <s v="전북지사"/>
    <s v="TC00000"/>
    <s v="B2C"/>
    <s v="FC30000"/>
    <s v="인터넷"/>
    <s v="FC34000"/>
    <x v="9"/>
    <s v="FC34K02"/>
    <s v="GiGA 1G"/>
    <s v="BM10033"/>
    <s v="오피스넷 에센스"/>
    <x v="0"/>
    <s v="N"/>
    <s v="Y"/>
    <m/>
    <n v="133000"/>
    <n v="133000"/>
    <n v="133000"/>
    <n v="133000"/>
    <n v="133000"/>
    <n v="133000"/>
    <n v="133000"/>
    <n v="133000"/>
    <n v="133000"/>
    <n v="133000"/>
    <n v="133000"/>
    <n v="133000"/>
  </r>
  <r>
    <x v="317"/>
    <s v="플라스틱옴니엄코리아뉴에너지 주식회사"/>
    <s v="546624"/>
    <s v="전남/전북고객본부"/>
    <s v="546655"/>
    <s v="전북지사"/>
    <s v="TC00000"/>
    <s v="B2C"/>
    <s v="FC30000"/>
    <s v="인터넷"/>
    <s v="FC32000"/>
    <x v="11"/>
    <s v="FC32K01"/>
    <s v="부가서비스"/>
    <s v="BM10036"/>
    <s v="오피스넷 고정IP"/>
    <x v="0"/>
    <s v="N"/>
    <s v="Y"/>
    <m/>
    <n v="250000"/>
    <n v="250000"/>
    <n v="250000"/>
    <n v="250000"/>
    <n v="250000"/>
    <n v="250000"/>
    <n v="250000"/>
    <n v="250000"/>
    <n v="250000"/>
    <n v="250000"/>
    <n v="250000"/>
    <n v="250000"/>
  </r>
  <r>
    <x v="317"/>
    <s v="플라스틱옴니엄코리아뉴에너지 주식회사"/>
    <s v="546624"/>
    <s v="전남/전북고객본부"/>
    <s v="546655"/>
    <s v="전북지사"/>
    <s v="TC00000"/>
    <s v="B2C"/>
    <s v="FC30000"/>
    <s v="인터넷"/>
    <s v="FC32000"/>
    <x v="11"/>
    <s v="FC32K01"/>
    <s v="부가서비스"/>
    <s v="BM00984"/>
    <s v="오피스팩 슬림 올레"/>
    <x v="1"/>
    <s v="N"/>
    <s v="Y"/>
    <m/>
    <n v="2886"/>
    <n v="2886"/>
    <n v="2886"/>
    <n v="2886"/>
    <n v="2886"/>
    <n v="2886"/>
    <n v="2886"/>
    <n v="2886"/>
    <n v="2886"/>
    <n v="2886"/>
    <n v="2886"/>
    <n v="2886"/>
  </r>
  <r>
    <x v="317"/>
    <s v="플라스틱옴니엄코리아뉴에너지 주식회사"/>
    <s v="546624"/>
    <s v="전남/전북고객본부"/>
    <s v="546655"/>
    <s v="전북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317"/>
    <s v="플라스틱옴니엄코리아뉴에너지 주식회사"/>
    <s v="546658"/>
    <s v="전남/전북법인고객본부"/>
    <s v="546689"/>
    <s v="전북법인고객담당"/>
    <s v="KE00000"/>
    <s v="B2B"/>
    <s v="KE20000"/>
    <s v="Enterprise CT"/>
    <s v="KEA5000"/>
    <x v="19"/>
    <s v="KEA5K04"/>
    <s v="IoT원격관제"/>
    <s v="BM01050"/>
    <s v="IoT원격관제LTE"/>
    <x v="0"/>
    <s v="Y"/>
    <s v="Y"/>
    <m/>
    <n v="0"/>
    <n v="500"/>
    <n v="14000"/>
    <n v="14000"/>
    <n v="14000"/>
    <n v="14000"/>
    <n v="14280"/>
    <n v="0"/>
    <n v="0"/>
    <n v="0"/>
    <n v="0"/>
    <n v="0"/>
  </r>
  <r>
    <x v="318"/>
    <s v="한국수력원자력 포항에너지파크"/>
    <s v="546483"/>
    <s v="대구/경북고객본부"/>
    <s v="546508"/>
    <s v="경북동부지사"/>
    <s v="KE00000"/>
    <s v="B2B"/>
    <s v="KE20000"/>
    <s v="Enterprise CT"/>
    <s v="KE26000"/>
    <x v="26"/>
    <s v="KE26K01"/>
    <s v="시내외전용회선"/>
    <s v="BM00285"/>
    <s v="저속도회선"/>
    <x v="0"/>
    <s v="N"/>
    <s v="Y"/>
    <m/>
    <n v="546000"/>
    <n v="546000"/>
    <n v="546000"/>
    <n v="546000"/>
    <n v="546000"/>
    <n v="546000"/>
    <n v="546000"/>
    <n v="546000"/>
    <n v="546000"/>
    <n v="546000"/>
    <n v="546000"/>
    <n v="546000"/>
  </r>
  <r>
    <x v="319"/>
    <s v="한동재생공사"/>
    <s v="546517"/>
    <s v="대구/경북법인고객본부"/>
    <s v="546540"/>
    <s v="경북법인고객담당"/>
    <s v="KE00000"/>
    <s v="B2B"/>
    <s v="KE20000"/>
    <s v="Enterprise CT"/>
    <s v="KEA5000"/>
    <x v="19"/>
    <s v="KEA5K04"/>
    <s v="IoT원격관제"/>
    <s v="BM01046"/>
    <s v="IoT원격관제3G"/>
    <x v="0"/>
    <s v="N"/>
    <s v="Y"/>
    <m/>
    <n v="7500"/>
    <n v="7500"/>
    <n v="7500"/>
    <n v="7500"/>
    <n v="7500"/>
    <n v="7500"/>
    <n v="7500"/>
    <n v="7500"/>
    <n v="7500"/>
    <n v="7500"/>
    <n v="7500"/>
    <n v="7500"/>
  </r>
  <r>
    <x v="319"/>
    <s v="한동재생공사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19"/>
    <s v="한동재생공사"/>
    <s v="540238"/>
    <s v="법인사업본부"/>
    <s v="540238"/>
    <s v="(자체)법인사업본부"/>
    <s v="KE00000"/>
    <s v="B2B"/>
    <s v="KE20000"/>
    <s v="Enterprise CT"/>
    <s v="KE54000"/>
    <x v="0"/>
    <s v="KEA9K02"/>
    <s v="페이퍼리스"/>
    <s v="BM10387"/>
    <s v="EDI"/>
    <x v="0"/>
    <s v="N"/>
    <s v="Y"/>
    <m/>
    <n v="2200"/>
    <n v="2200"/>
    <n v="2200"/>
    <n v="2200"/>
    <n v="2200"/>
    <n v="2200"/>
    <n v="2200"/>
    <n v="2200"/>
    <n v="2200"/>
    <n v="2200"/>
    <n v="0"/>
    <n v="0"/>
  </r>
  <r>
    <x v="320"/>
    <s v="한두레축산영농조합법인"/>
    <s v="546483"/>
    <s v="대구/경북고객본부"/>
    <s v="546514"/>
    <s v="경북북부지사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320"/>
    <s v="한두레축산영농조합법인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3200"/>
    <n v="3200"/>
    <n v="3200"/>
    <n v="3200"/>
    <n v="3200"/>
    <n v="3200"/>
    <n v="3200"/>
    <n v="3200"/>
    <n v="3200"/>
    <n v="3200"/>
    <n v="3200"/>
    <n v="3200"/>
  </r>
  <r>
    <x v="320"/>
    <s v="한두레축산영농조합법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9000"/>
    <n v="9000"/>
    <n v="9000"/>
    <n v="9000"/>
    <n v="9000"/>
    <n v="9000"/>
    <n v="9000"/>
    <n v="9000"/>
    <n v="9000"/>
    <n v="9000"/>
    <n v="9000"/>
    <n v="9000"/>
  </r>
  <r>
    <x v="320"/>
    <s v="한두레축산영농조합법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34"/>
    <n v="195"/>
    <n v="780"/>
    <n v="195"/>
    <n v="897"/>
    <n v="351"/>
    <n v="156"/>
    <n v="156"/>
    <n v="780"/>
    <n v="195"/>
    <n v="273"/>
    <n v="585"/>
  </r>
  <r>
    <x v="320"/>
    <s v="한두레축산영농조합법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2320"/>
    <n v="2784"/>
    <n v="4277"/>
    <n v="2900"/>
    <n v="2552"/>
    <n v="2763"/>
    <n v="3828"/>
    <n v="3161"/>
    <n v="3291"/>
    <n v="3175"/>
    <n v="2827"/>
    <n v="3828"/>
  </r>
  <r>
    <x v="320"/>
    <s v="한두레축산영농조합법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234"/>
    <n v="156"/>
    <n v="78"/>
    <n v="156"/>
    <n v="234"/>
    <n v="234"/>
    <n v="234"/>
    <n v="156"/>
    <n v="234"/>
    <n v="78"/>
    <n v="234"/>
    <n v="156"/>
  </r>
  <r>
    <x v="320"/>
    <s v="한두레축산영농조합법인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87"/>
    <n v="971"/>
    <n v="429"/>
    <n v="319"/>
    <n v="634"/>
    <n v="702"/>
    <n v="348"/>
    <n v="1058"/>
    <n v="1247"/>
    <n v="853"/>
    <n v="942"/>
    <n v="603"/>
  </r>
  <r>
    <x v="320"/>
    <s v="한두레축산영농조합법인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500"/>
    <n v="1500"/>
    <n v="1500"/>
    <n v="1500"/>
    <n v="1500"/>
    <n v="1500"/>
    <n v="1500"/>
    <n v="1500"/>
    <n v="1500"/>
    <n v="1500"/>
    <n v="1500"/>
    <n v="1500"/>
  </r>
  <r>
    <x v="320"/>
    <s v="한두레축산영농조합법인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6"/>
    <s v="통화중대기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20"/>
    <s v="한두레축산영농조합법인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3102"/>
    <n v="3102"/>
    <n v="3102"/>
    <n v="3102"/>
    <n v="3102"/>
    <n v="3102"/>
    <n v="3102"/>
    <n v="3102"/>
    <n v="3102"/>
    <n v="3102"/>
    <n v="3102"/>
    <n v="3102"/>
  </r>
  <r>
    <x v="320"/>
    <s v="한두레축산영농조합법인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962"/>
    <n v="962"/>
    <n v="962"/>
    <n v="962"/>
    <n v="962"/>
    <n v="962"/>
    <n v="962"/>
    <n v="962"/>
    <n v="962"/>
  </r>
  <r>
    <x v="320"/>
    <s v="한두레축산영농조합법인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100000"/>
    <n v="100000"/>
    <n v="100000"/>
    <n v="100000"/>
    <n v="100000"/>
    <n v="100000"/>
    <n v="100000"/>
    <n v="100000"/>
    <n v="100000"/>
    <n v="100000"/>
    <n v="100000"/>
    <n v="100000"/>
  </r>
  <r>
    <x v="320"/>
    <s v="한두레축산영농조합법인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17333"/>
    <n v="20000"/>
    <n v="20000"/>
    <n v="20000"/>
    <n v="20000"/>
    <n v="20000"/>
    <n v="20000"/>
    <n v="20000"/>
    <n v="20000"/>
  </r>
  <r>
    <x v="320"/>
    <s v="한두레축산영농조합법인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25500"/>
    <n v="25500"/>
    <n v="25500"/>
    <n v="25500"/>
    <n v="25500"/>
    <n v="25500"/>
    <n v="25500"/>
    <n v="25500"/>
    <n v="25500"/>
    <n v="25500"/>
    <n v="25500"/>
    <n v="25500"/>
  </r>
  <r>
    <x v="321"/>
    <s v="한맥건설(주)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480"/>
    <s v="GENIE TV 라이브(선택형)"/>
    <x v="0"/>
    <s v="N"/>
    <s v="Y"/>
    <m/>
    <n v="6000"/>
    <n v="6000"/>
    <n v="6000"/>
    <n v="6000"/>
    <n v="6000"/>
    <n v="6000"/>
    <n v="1355"/>
    <n v="0"/>
    <n v="0"/>
    <n v="0"/>
    <n v="0"/>
    <n v="0"/>
  </r>
  <r>
    <x v="321"/>
    <s v="한맥건설(주)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10191"/>
    <s v="GTV 베이직"/>
    <x v="1"/>
    <s v="N"/>
    <s v="Y"/>
    <m/>
    <n v="412"/>
    <n v="412"/>
    <n v="412"/>
    <n v="412"/>
    <n v="412"/>
    <n v="412"/>
    <n v="412"/>
    <n v="404"/>
    <n v="0"/>
    <n v="0"/>
    <n v="0"/>
    <n v="0"/>
  </r>
  <r>
    <x v="321"/>
    <s v="한맥건설(주)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3000"/>
    <n v="3000"/>
    <n v="3000"/>
    <n v="3000"/>
    <n v="3000"/>
    <n v="3000"/>
    <n v="677"/>
    <n v="0"/>
    <n v="0"/>
    <n v="0"/>
    <n v="0"/>
    <n v="0"/>
  </r>
  <r>
    <x v="321"/>
    <s v="한맥건설(주)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618"/>
    <n v="618"/>
    <n v="618"/>
    <n v="618"/>
    <n v="618"/>
    <n v="618"/>
    <n v="618"/>
    <n v="606"/>
    <n v="0"/>
    <n v="0"/>
    <n v="0"/>
    <n v="0"/>
  </r>
  <r>
    <x v="321"/>
    <s v="한맥건설(주)"/>
    <s v="546483"/>
    <s v="대구/경북고객본부"/>
    <s v="546508"/>
    <s v="경북동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000"/>
    <n v="25000"/>
    <n v="25000"/>
    <n v="25000"/>
    <n v="25000"/>
    <n v="25000"/>
    <n v="5645"/>
    <n v="0"/>
    <n v="0"/>
    <n v="0"/>
    <n v="0"/>
    <n v="0"/>
  </r>
  <r>
    <x v="321"/>
    <s v="한맥건설(주)"/>
    <s v="546483"/>
    <s v="대구/경북고객본부"/>
    <s v="546508"/>
    <s v="경북동부지사"/>
    <s v="TC00000"/>
    <s v="B2C"/>
    <s v="FC30000"/>
    <s v="인터넷"/>
    <s v="FC32000"/>
    <x v="11"/>
    <s v="FC32K02"/>
    <s v="렌탈팩"/>
    <s v="BM01007"/>
    <s v="TV 렌탈팩"/>
    <x v="0"/>
    <s v="N"/>
    <s v="Y"/>
    <m/>
    <n v="-12476"/>
    <n v="-12476"/>
    <n v="-12476"/>
    <n v="-12476"/>
    <n v="-12476"/>
    <n v="-12476"/>
    <n v="-12476"/>
    <n v="-12492"/>
    <n v="0"/>
    <n v="0"/>
    <n v="0"/>
    <n v="0"/>
  </r>
  <r>
    <x v="321"/>
    <s v="한맥건설(주)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225"/>
    <n v="0"/>
    <n v="0"/>
    <n v="0"/>
    <n v="0"/>
    <n v="0"/>
  </r>
  <r>
    <x v="321"/>
    <s v="한맥건설(주)"/>
    <s v="546483"/>
    <s v="대구/경북고객본부"/>
    <s v="546514"/>
    <s v="경북북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930"/>
    <n v="930"/>
    <n v="930"/>
    <n v="0"/>
    <n v="0"/>
    <n v="0"/>
    <n v="0"/>
    <n v="0"/>
    <n v="930"/>
    <n v="930"/>
    <n v="0"/>
    <n v="0"/>
  </r>
  <r>
    <x v="321"/>
    <s v="한맥건설(주)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1030"/>
    <n v="0"/>
    <n v="0"/>
    <n v="0"/>
    <n v="0"/>
    <n v="0"/>
    <n v="0"/>
    <n v="0"/>
  </r>
  <r>
    <x v="321"/>
    <s v="한맥건설(주)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2200"/>
    <n v="2200"/>
    <n v="2200"/>
    <n v="2200"/>
    <n v="2200"/>
    <n v="2200"/>
    <n v="2200"/>
    <n v="2200"/>
    <n v="2200"/>
    <n v="2200"/>
    <n v="2200"/>
    <n v="2200"/>
  </r>
  <r>
    <x v="321"/>
    <s v="한맥건설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8000"/>
    <n v="8000"/>
    <n v="8000"/>
    <n v="8000"/>
    <n v="8000"/>
    <n v="8000"/>
    <n v="8000"/>
    <n v="8000"/>
    <n v="8000"/>
    <n v="8000"/>
    <n v="8000"/>
    <n v="8000"/>
  </r>
  <r>
    <x v="321"/>
    <s v="한맥건설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507"/>
    <n v="858"/>
    <n v="975"/>
    <n v="936"/>
    <n v="546"/>
    <n v="195"/>
    <n v="507"/>
    <n v="546"/>
    <n v="429"/>
    <n v="702"/>
    <n v="507"/>
    <n v="780"/>
  </r>
  <r>
    <x v="321"/>
    <s v="한맥건설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740"/>
    <n v="928"/>
    <n v="3277"/>
    <n v="1986"/>
    <n v="2233"/>
    <n v="2117"/>
    <n v="638"/>
    <n v="1522"/>
    <n v="725"/>
    <n v="623"/>
    <n v="72"/>
    <n v="3828"/>
  </r>
  <r>
    <x v="321"/>
    <s v="한맥건설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0"/>
    <n v="0"/>
    <n v="0"/>
    <n v="0"/>
    <n v="78"/>
    <n v="0"/>
    <n v="0"/>
    <n v="0"/>
    <n v="0"/>
    <n v="0"/>
    <n v="0"/>
    <n v="0"/>
  </r>
  <r>
    <x v="321"/>
    <s v="한맥건설(주)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58"/>
    <n v="812"/>
    <n v="261"/>
    <n v="333"/>
    <n v="130"/>
    <n v="0"/>
    <n v="72"/>
    <n v="116"/>
    <n v="0"/>
    <n v="0"/>
    <n v="14"/>
    <n v="116"/>
  </r>
  <r>
    <x v="321"/>
    <s v="한맥건설(주)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"/>
    <n v="2800"/>
    <n v="2800"/>
    <n v="2800"/>
    <n v="2800"/>
    <n v="2800"/>
    <n v="2800"/>
    <n v="2800"/>
    <n v="2800"/>
    <n v="2800"/>
    <n v="2800"/>
    <n v="2800"/>
  </r>
  <r>
    <x v="321"/>
    <s v="한맥건설(주)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22"/>
    <s v="한보전설주식회사"/>
    <s v="545784"/>
    <s v="강북/강원고객본부"/>
    <s v="545831"/>
    <s v="원주지사"/>
    <s v="TC00000"/>
    <s v="B2C"/>
    <s v="FC30000"/>
    <s v="인터넷"/>
    <s v="FC34000"/>
    <x v="9"/>
    <s v="FC34K01"/>
    <s v="GiGA 500M"/>
    <s v="BM00914"/>
    <s v="인터넷 베이직"/>
    <x v="1"/>
    <s v="N"/>
    <s v="Y"/>
    <m/>
    <n v="735"/>
    <n v="735"/>
    <n v="735"/>
    <n v="735"/>
    <n v="745"/>
    <n v="0"/>
    <n v="0"/>
    <n v="0"/>
    <n v="0"/>
    <n v="0"/>
    <n v="0"/>
    <n v="0"/>
  </r>
  <r>
    <x v="322"/>
    <s v="한보전설주식회사"/>
    <s v="545784"/>
    <s v="강북/강원고객본부"/>
    <s v="545831"/>
    <s v="원주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30000"/>
    <n v="30000"/>
    <n v="30000"/>
    <n v="30000"/>
    <n v="30000"/>
    <n v="30000"/>
    <n v="30000"/>
    <n v="30000"/>
    <n v="30000"/>
    <n v="30000"/>
    <n v="30000"/>
    <n v="30000"/>
  </r>
  <r>
    <x v="322"/>
    <s v="한보전설주식회사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1"/>
    <s v="N"/>
    <s v="Y"/>
    <m/>
    <n v="0"/>
    <n v="0"/>
    <n v="0"/>
    <n v="0"/>
    <n v="0"/>
    <n v="0"/>
    <n v="0"/>
    <n v="0"/>
    <n v="0"/>
    <n v="0"/>
    <n v="0"/>
    <n v="31000"/>
  </r>
  <r>
    <x v="322"/>
    <s v="한보전설주식회사"/>
    <s v="546483"/>
    <s v="대구/경북고객본부"/>
    <s v="546508"/>
    <s v="경북동부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0"/>
    <n v="0"/>
    <n v="0"/>
    <n v="0"/>
    <n v="0"/>
    <n v="0"/>
    <n v="0"/>
    <n v="0"/>
    <n v="0"/>
    <n v="0"/>
    <n v="0"/>
    <n v="18400"/>
  </r>
  <r>
    <x v="322"/>
    <s v="한보전설주식회사"/>
    <s v="546483"/>
    <s v="대구/경북고객본부"/>
    <s v="546508"/>
    <s v="경북동부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0"/>
    <n v="0"/>
    <n v="0"/>
    <n v="0"/>
    <n v="0"/>
    <n v="0"/>
    <n v="0"/>
    <n v="0"/>
    <n v="0"/>
    <n v="0"/>
    <n v="0"/>
    <n v="4000"/>
  </r>
  <r>
    <x v="322"/>
    <s v="한보전설주식회사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0"/>
    <n v="0"/>
    <n v="0"/>
    <n v="0"/>
    <n v="0"/>
    <n v="0"/>
    <n v="0"/>
    <n v="0"/>
    <n v="0"/>
    <n v="0"/>
    <n v="0"/>
    <n v="30532.366000000002"/>
  </r>
  <r>
    <x v="322"/>
    <s v="한보전설주식회사"/>
    <s v="546483"/>
    <s v="대구/경북고객본부"/>
    <s v="546508"/>
    <s v="경북동부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0"/>
    <n v="0"/>
    <n v="0"/>
    <n v="0"/>
    <n v="0"/>
    <n v="0"/>
    <n v="0"/>
    <n v="0"/>
    <n v="0"/>
    <n v="0"/>
    <n v="0"/>
    <n v="26645.633999999998"/>
  </r>
  <r>
    <x v="322"/>
    <s v="한보전설주식회사"/>
    <s v="546483"/>
    <s v="대구/경북고객본부"/>
    <s v="546508"/>
    <s v="경북동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322"/>
    <s v="한보전설주식회사"/>
    <s v="546483"/>
    <s v="대구/경북고객본부"/>
    <s v="546511"/>
    <s v="경북서부지사"/>
    <s v="TC00000"/>
    <s v="B2C"/>
    <s v="TC50000"/>
    <s v="미디어"/>
    <s v="TC54000"/>
    <x v="6"/>
    <s v="TC54K01"/>
    <s v="GTV Biz"/>
    <s v="BM00993"/>
    <s v="GTV 슬림 비즈"/>
    <x v="0"/>
    <s v="N"/>
    <s v="Y"/>
    <m/>
    <n v="10800"/>
    <n v="10800"/>
    <n v="10800"/>
    <n v="10800"/>
    <n v="10800"/>
    <n v="10800"/>
    <n v="6968"/>
    <n v="0"/>
    <n v="0"/>
    <n v="0"/>
    <n v="0"/>
    <n v="0"/>
  </r>
  <r>
    <x v="322"/>
    <s v="한보전설주식회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962"/>
    <n v="962"/>
    <n v="0"/>
    <n v="0"/>
    <n v="0"/>
    <n v="0"/>
    <n v="0"/>
    <n v="0"/>
    <n v="0"/>
    <n v="0"/>
    <n v="0"/>
    <n v="0"/>
  </r>
  <r>
    <x v="322"/>
    <s v="한보전설주식회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Y"/>
    <s v="Y"/>
    <m/>
    <n v="0"/>
    <n v="0"/>
    <n v="0"/>
    <n v="0"/>
    <n v="0"/>
    <n v="0"/>
    <n v="0"/>
    <n v="962"/>
    <n v="962"/>
    <n v="962"/>
    <n v="962"/>
    <n v="962"/>
  </r>
  <r>
    <x v="322"/>
    <s v="한보전설주식회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34500"/>
    <n v="33268"/>
    <n v="0"/>
    <n v="0"/>
    <n v="0"/>
    <n v="0"/>
    <n v="0"/>
    <n v="0"/>
    <n v="0"/>
    <n v="0"/>
    <n v="0"/>
    <n v="0"/>
  </r>
  <r>
    <x v="322"/>
    <s v="한보전설주식회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Y"/>
    <s v="Y"/>
    <m/>
    <n v="0"/>
    <n v="0"/>
    <n v="0"/>
    <n v="0"/>
    <n v="0"/>
    <n v="0"/>
    <n v="0"/>
    <n v="8387"/>
    <n v="20000"/>
    <n v="20000"/>
    <n v="20000"/>
    <n v="20000"/>
  </r>
  <r>
    <x v="322"/>
    <s v="한보전설주식회사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2950"/>
    <n v="22950"/>
    <n v="22950"/>
    <n v="22950"/>
    <n v="22950"/>
    <n v="22950"/>
    <n v="14807"/>
    <n v="0"/>
    <n v="0"/>
    <n v="0"/>
    <n v="0"/>
    <n v="0"/>
  </r>
  <r>
    <x v="322"/>
    <s v="한보전설주식회사"/>
    <s v="546314"/>
    <s v="부산/경남고객본부"/>
    <s v="546339"/>
    <s v="서부산지사"/>
    <s v="TC00000"/>
    <s v="B2C"/>
    <s v="TC50000"/>
    <s v="미디어"/>
    <s v="TC53000"/>
    <x v="5"/>
    <s v="TC53K01"/>
    <s v="GTV 기타"/>
    <s v="BM00500"/>
    <s v="GTV 단말사용료"/>
    <x v="0"/>
    <s v="N"/>
    <s v="Y"/>
    <m/>
    <n v="3000"/>
    <n v="3000"/>
    <n v="3000"/>
    <n v="3000"/>
    <n v="3000"/>
    <n v="3000"/>
    <n v="3000"/>
    <n v="3000"/>
    <n v="3000"/>
    <n v="3000"/>
    <n v="3000"/>
    <n v="3000"/>
  </r>
  <r>
    <x v="322"/>
    <s v="한보전설주식회사"/>
    <s v="546314"/>
    <s v="부산/경남고객본부"/>
    <s v="546339"/>
    <s v="서부산지사"/>
    <s v="TC00000"/>
    <s v="B2C"/>
    <s v="TC50000"/>
    <s v="미디어"/>
    <s v="TC53000"/>
    <x v="5"/>
    <s v="TC53K02"/>
    <s v="GTV 일반"/>
    <s v="BM00954"/>
    <s v="GTV 에센스"/>
    <x v="0"/>
    <s v="N"/>
    <s v="Y"/>
    <m/>
    <n v="33400"/>
    <n v="33400"/>
    <n v="33400"/>
    <n v="33400"/>
    <n v="33400"/>
    <n v="33400"/>
    <n v="33400"/>
    <n v="32213"/>
    <n v="33400"/>
    <n v="33400"/>
    <n v="33400"/>
    <n v="15000"/>
  </r>
  <r>
    <x v="322"/>
    <s v="한보전설주식회사"/>
    <s v="546314"/>
    <s v="부산/경남고객본부"/>
    <s v="546339"/>
    <s v="서부산지사"/>
    <s v="TC00000"/>
    <s v="B2C"/>
    <s v="TC50000"/>
    <s v="미디어"/>
    <s v="TC59000"/>
    <x v="7"/>
    <s v="TC59K01"/>
    <s v="기가지니 TV"/>
    <s v="BM01118"/>
    <s v="기가지니 TV (GTV) 단말사용료"/>
    <x v="0"/>
    <s v="N"/>
    <s v="Y"/>
    <m/>
    <n v="4000"/>
    <n v="4000"/>
    <n v="4000"/>
    <n v="4000"/>
    <n v="4000"/>
    <n v="4000"/>
    <n v="4000"/>
    <n v="4000"/>
    <n v="4000"/>
    <n v="4000"/>
    <n v="4000"/>
    <n v="0"/>
  </r>
  <r>
    <x v="322"/>
    <s v="한보전설주식회사"/>
    <s v="546314"/>
    <s v="부산/경남고객본부"/>
    <s v="546339"/>
    <s v="서부산지사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59954.383999999998"/>
    <n v="59954.383999999998"/>
    <n v="59954.383999999998"/>
    <n v="59954.383999999998"/>
    <n v="59954.383999999998"/>
    <n v="59954.383999999998"/>
    <n v="58986.383999999998"/>
    <n v="39150.832000000002"/>
    <n v="24954.383999999998"/>
    <n v="24954.383999999998"/>
    <n v="36364.31"/>
    <n v="24954.383999999998"/>
  </r>
  <r>
    <x v="322"/>
    <s v="한보전설주식회사"/>
    <s v="546314"/>
    <s v="부산/경남고객본부"/>
    <s v="546339"/>
    <s v="서부산지사"/>
    <s v="TC00000"/>
    <s v="B2C"/>
    <s v="FC30000"/>
    <s v="인터넷"/>
    <s v="FC32000"/>
    <x v="11"/>
    <s v="FC32K03"/>
    <s v="홈AP"/>
    <s v="BM00236"/>
    <s v="홈허브"/>
    <x v="0"/>
    <s v="N"/>
    <s v="Y"/>
    <m/>
    <n v="0"/>
    <n v="0"/>
    <n v="0"/>
    <n v="0"/>
    <n v="0"/>
    <n v="0"/>
    <n v="0"/>
    <n v="0"/>
    <n v="0"/>
    <n v="0"/>
    <n v="0"/>
    <n v="0"/>
  </r>
  <r>
    <x v="322"/>
    <s v="한보전설주식회사"/>
    <s v="546314"/>
    <s v="부산/경남고객본부"/>
    <s v="546345"/>
    <s v="울산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0"/>
    <n v="0"/>
    <n v="33690"/>
    <n v="962"/>
    <n v="962"/>
    <n v="962"/>
    <n v="962"/>
    <n v="962"/>
    <n v="962"/>
    <n v="962"/>
    <n v="962"/>
    <n v="982"/>
  </r>
  <r>
    <x v="322"/>
    <s v="한보전설주식회사"/>
    <s v="546314"/>
    <s v="부산/경남고객본부"/>
    <s v="546345"/>
    <s v="울산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0"/>
    <n v="0"/>
    <n v="23759"/>
    <n v="34500"/>
    <n v="34500"/>
    <n v="34500"/>
    <n v="34500"/>
    <n v="34500"/>
    <n v="34500"/>
    <n v="34500"/>
    <n v="34500"/>
    <n v="34500"/>
  </r>
  <r>
    <x v="322"/>
    <s v="한보전설주식회사"/>
    <s v="546793"/>
    <s v="충남/충북고객본부"/>
    <s v="546817"/>
    <s v="대전지사"/>
    <s v="TC00000"/>
    <s v="B2C"/>
    <s v="FC30000"/>
    <s v="인터넷"/>
    <s v="FC34000"/>
    <x v="9"/>
    <s v="FC34K01"/>
    <s v="GiGA 500M"/>
    <s v="BM00914"/>
    <s v="인터넷 베이직"/>
    <x v="1"/>
    <s v="Y"/>
    <s v="Y"/>
    <m/>
    <n v="962"/>
    <n v="962"/>
    <n v="962"/>
    <n v="962"/>
    <n v="33690"/>
    <n v="962"/>
    <n v="962"/>
    <n v="962"/>
    <n v="33690"/>
    <n v="962"/>
    <n v="962"/>
    <n v="962"/>
  </r>
  <r>
    <x v="322"/>
    <s v="한보전설주식회사"/>
    <s v="546793"/>
    <s v="충남/충북고객본부"/>
    <s v="546817"/>
    <s v="대전지사"/>
    <s v="TC00000"/>
    <s v="B2C"/>
    <s v="FC30000"/>
    <s v="인터넷"/>
    <s v="FC34000"/>
    <x v="9"/>
    <s v="FC34K01"/>
    <s v="GiGA 500M"/>
    <s v="BM00914"/>
    <s v="인터넷 베이직"/>
    <x v="0"/>
    <s v="Y"/>
    <s v="Y"/>
    <m/>
    <n v="19839"/>
    <n v="41000"/>
    <n v="41000"/>
    <n v="41000"/>
    <n v="41000"/>
    <n v="41000"/>
    <n v="41000"/>
    <n v="41000"/>
    <n v="23267"/>
    <n v="3000"/>
    <n v="3000"/>
    <n v="22612"/>
  </r>
  <r>
    <x v="323"/>
    <s v="해평단위농업협동조합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962"/>
    <n v="962"/>
    <n v="962"/>
    <n v="962"/>
    <n v="962"/>
    <n v="962"/>
    <n v="962"/>
    <n v="962"/>
    <n v="962"/>
    <n v="962"/>
    <n v="962"/>
    <n v="962"/>
  </r>
  <r>
    <x v="323"/>
    <s v="해평단위농업협동조합"/>
    <s v="546483"/>
    <s v="대구/경북고객본부"/>
    <s v="546511"/>
    <s v="경북서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24"/>
    <s v="현대피엔에스(주)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5830"/>
    <n v="5830"/>
    <n v="5830"/>
    <n v="5830"/>
    <n v="5830"/>
    <n v="5830"/>
    <n v="5830"/>
    <n v="7030"/>
    <n v="7030"/>
    <n v="7030"/>
    <n v="0"/>
    <n v="0"/>
  </r>
  <r>
    <x v="325"/>
    <s v="현서농업협동조합"/>
    <s v="545784"/>
    <s v="강북/강원고객본부"/>
    <s v="545785"/>
    <s v="영업기획담당"/>
    <s v="KE00000"/>
    <s v="B2B"/>
    <s v="KE20000"/>
    <s v="Enterprise CT"/>
    <s v="KE54000"/>
    <x v="0"/>
    <s v="KE54K04"/>
    <s v="가게정보알림메시지"/>
    <s v="BM00544"/>
    <s v="가게정보알림메시지"/>
    <x v="0"/>
    <s v="N"/>
    <s v="Y"/>
    <m/>
    <n v="17500"/>
    <n v="17500"/>
    <n v="17500"/>
    <n v="17500"/>
    <n v="17500"/>
    <n v="17500"/>
    <n v="17500"/>
    <n v="17500"/>
    <n v="17500"/>
    <n v="17500"/>
    <n v="17500"/>
    <n v="17500"/>
  </r>
  <r>
    <x v="325"/>
    <s v="현서농업협동조합"/>
    <s v="545784"/>
    <s v="강북/강원고객본부"/>
    <s v="545785"/>
    <s v="영업기획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325"/>
    <s v="현서농업협동조합"/>
    <s v="546483"/>
    <s v="대구/경북고객본부"/>
    <s v="546514"/>
    <s v="경북북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0"/>
    <n v="0"/>
    <n v="0"/>
    <n v="100"/>
    <n v="0"/>
    <n v="50"/>
  </r>
  <r>
    <x v="325"/>
    <s v="현서농업협동조합"/>
    <s v="546483"/>
    <s v="대구/경북고객본부"/>
    <s v="546514"/>
    <s v="경북북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4650"/>
    <n v="4650"/>
    <n v="4650"/>
    <n v="4650"/>
    <n v="4650"/>
    <n v="4650"/>
    <n v="4650"/>
    <n v="4650"/>
    <n v="4650"/>
    <n v="4650"/>
    <n v="0"/>
    <n v="0"/>
  </r>
  <r>
    <x v="325"/>
    <s v="현서농업협동조합"/>
    <s v="546483"/>
    <s v="대구/경북고객본부"/>
    <s v="546514"/>
    <s v="경북북부지사"/>
    <s v="KE00000"/>
    <s v="B2B"/>
    <s v="KE20000"/>
    <s v="Enterprise CT"/>
    <s v="KE52000"/>
    <x v="2"/>
    <s v="KE52K02"/>
    <s v="IP-Centrex"/>
    <s v="BM00205"/>
    <s v="기업인터넷전화Centrex"/>
    <x v="0"/>
    <s v="N"/>
    <s v="Y"/>
    <m/>
    <n v="23016"/>
    <n v="23016"/>
    <n v="23046"/>
    <n v="23016"/>
    <n v="23016"/>
    <n v="23016"/>
    <n v="23016"/>
    <n v="23016"/>
    <n v="23016"/>
    <n v="23016"/>
    <n v="28463"/>
    <n v="23016"/>
  </r>
  <r>
    <x v="325"/>
    <s v="현서농업협동조합"/>
    <s v="546483"/>
    <s v="대구/경북고객본부"/>
    <s v="546514"/>
    <s v="경북북부지사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25"/>
    <s v="현서농업협동조합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325"/>
    <s v="현서농업협동조합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19100"/>
    <n v="19100"/>
    <n v="19100"/>
    <n v="19100"/>
    <n v="19100"/>
    <n v="19100"/>
    <n v="19100"/>
    <n v="19100"/>
    <n v="19100"/>
    <n v="19100"/>
    <n v="19100"/>
    <n v="19100"/>
  </r>
  <r>
    <x v="325"/>
    <s v="현서농업협동조합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60"/>
    <s v="통화연결음(인터넷전화)"/>
    <x v="0"/>
    <s v="N"/>
    <s v="Y"/>
    <m/>
    <n v="4400"/>
    <n v="4400"/>
    <n v="4400"/>
    <n v="4400"/>
    <n v="4400"/>
    <n v="4400"/>
    <n v="4400"/>
    <n v="4400"/>
    <n v="4400"/>
    <n v="4400"/>
    <n v="4400"/>
    <n v="4400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7500"/>
    <n v="37500"/>
    <n v="37500"/>
    <n v="37500"/>
    <n v="37500"/>
    <n v="37500"/>
    <n v="37500"/>
    <n v="37500"/>
    <n v="37500"/>
    <n v="37500"/>
    <n v="37500"/>
    <n v="37500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922"/>
    <s v="시내전화 설치료"/>
    <x v="1"/>
    <s v="Y"/>
    <s v="Y"/>
    <m/>
    <n v="0"/>
    <n v="0"/>
    <n v="0"/>
    <n v="0"/>
    <n v="0"/>
    <n v="0"/>
    <n v="0"/>
    <n v="0"/>
    <n v="32728"/>
    <n v="0"/>
    <n v="0"/>
    <n v="0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2808"/>
    <n v="2262"/>
    <n v="2116"/>
    <n v="2262"/>
    <n v="1872"/>
    <n v="1453"/>
    <n v="819"/>
    <n v="1599"/>
    <n v="1872"/>
    <n v="702"/>
    <n v="1872"/>
    <n v="2730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Y"/>
    <s v="Y"/>
    <m/>
    <n v="0"/>
    <n v="0"/>
    <n v="0"/>
    <n v="0"/>
    <n v="0"/>
    <n v="0"/>
    <n v="0"/>
    <n v="0"/>
    <n v="0"/>
    <n v="0"/>
    <n v="0"/>
    <n v="78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7191"/>
    <n v="13368"/>
    <n v="15949"/>
    <n v="2247"/>
    <n v="1318"/>
    <n v="1232"/>
    <n v="2942"/>
    <n v="2116"/>
    <n v="10440"/>
    <n v="2987"/>
    <n v="1826"/>
    <n v="3782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351"/>
    <n v="234"/>
    <n v="390"/>
    <n v="312"/>
    <n v="195"/>
    <n v="234"/>
    <n v="351"/>
    <n v="39"/>
    <n v="195"/>
    <n v="312"/>
    <n v="234"/>
    <n v="195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Y"/>
    <s v="Y"/>
    <m/>
    <n v="0"/>
    <n v="0"/>
    <n v="0"/>
    <n v="0"/>
    <n v="0"/>
    <n v="0"/>
    <n v="0"/>
    <n v="0"/>
    <n v="0"/>
    <n v="0"/>
    <n v="0"/>
    <n v="0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8858"/>
    <n v="5558"/>
    <n v="5251"/>
    <n v="27831"/>
    <n v="4841"/>
    <n v="5227"/>
    <n v="9581"/>
    <n v="3605"/>
    <n v="2791"/>
    <n v="5062"/>
    <n v="4862"/>
    <n v="9808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Y"/>
    <s v="Y"/>
    <m/>
    <n v="0"/>
    <n v="0"/>
    <n v="0"/>
    <n v="0"/>
    <n v="0"/>
    <n v="0"/>
    <n v="0"/>
    <n v="0"/>
    <n v="0"/>
    <n v="0"/>
    <n v="0"/>
    <n v="435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9600"/>
    <n v="19600"/>
    <n v="19600"/>
    <n v="19600"/>
    <n v="19600"/>
    <n v="19600"/>
    <n v="19600"/>
    <n v="19600"/>
    <n v="19600"/>
    <n v="19600"/>
    <n v="19600"/>
    <n v="19600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Y"/>
    <s v="Y"/>
    <m/>
    <n v="0"/>
    <n v="0"/>
    <n v="0"/>
    <n v="0"/>
    <n v="0"/>
    <n v="0"/>
    <n v="0"/>
    <n v="0"/>
    <n v="2613"/>
    <n v="2800"/>
    <n v="2800"/>
    <n v="2800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4000"/>
    <n v="4000"/>
    <n v="4000"/>
    <n v="4000"/>
    <n v="4000"/>
    <n v="4000"/>
    <n v="4000"/>
    <n v="4000"/>
    <n v="4000"/>
    <n v="4000"/>
    <n v="4000"/>
    <n v="4000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375"/>
    <s v="AI전화요금제"/>
    <x v="0"/>
    <s v="Y"/>
    <s v="Y"/>
    <m/>
    <n v="0"/>
    <n v="0"/>
    <n v="0"/>
    <n v="0"/>
    <n v="0"/>
    <n v="0"/>
    <n v="0"/>
    <n v="0"/>
    <n v="4666.62"/>
    <n v="4999.95"/>
    <n v="4999.95"/>
    <n v="4999.95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325"/>
    <s v="현서농업협동조합"/>
    <s v="546483"/>
    <s v="대구/경북고객본부"/>
    <s v="546514"/>
    <s v="경북북부지사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7700"/>
    <n v="7700"/>
    <n v="7700"/>
    <n v="7700"/>
    <n v="7700"/>
    <n v="7700"/>
    <n v="7700"/>
    <n v="7700"/>
    <n v="7700"/>
    <n v="7700"/>
    <n v="7700"/>
    <n v="7700"/>
  </r>
  <r>
    <x v="325"/>
    <s v="현서농업협동조합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1"/>
    <s v="N"/>
    <s v="Y"/>
    <m/>
    <n v="735"/>
    <n v="735"/>
    <n v="735"/>
    <n v="735"/>
    <n v="735"/>
    <n v="745"/>
    <n v="0"/>
    <n v="0"/>
    <n v="0"/>
    <n v="0"/>
    <n v="0"/>
    <n v="0"/>
  </r>
  <r>
    <x v="325"/>
    <s v="현서농업협동조합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325"/>
    <s v="현서농업협동조합"/>
    <s v="540026"/>
    <s v="영업·채널본부"/>
    <s v="540026"/>
    <s v="(자체)영업·채널본부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24"/>
    <n v="0"/>
    <n v="0"/>
    <n v="0"/>
    <n v="0"/>
    <n v="0"/>
    <n v="0"/>
    <n v="0"/>
  </r>
  <r>
    <x v="325"/>
    <s v="현서농업협동조합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25"/>
    <s v="현서농업협동조합"/>
    <s v="540026"/>
    <s v="영업·채널본부"/>
    <s v="540033"/>
    <s v="디지털채널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Y"/>
    <s v="Y"/>
    <m/>
    <n v="0"/>
    <n v="0"/>
    <n v="0"/>
    <n v="0"/>
    <n v="0"/>
    <n v="0"/>
    <n v="0"/>
    <n v="0"/>
    <n v="0"/>
    <n v="0"/>
    <n v="0"/>
    <n v="0"/>
  </r>
  <r>
    <x v="325"/>
    <s v="현서농업협동조합"/>
    <s v="540026"/>
    <s v="영업·채널본부"/>
    <s v="540033"/>
    <s v="디지털채널담당"/>
    <s v="TC00000"/>
    <s v="B2C"/>
    <s v="TC60000"/>
    <s v="Customer Incubation"/>
    <s v="KEB4000"/>
    <x v="4"/>
    <s v="KEB4K09"/>
    <s v="AI 통화비서"/>
    <s v="BM10364"/>
    <s v="AI 통화비서"/>
    <x v="0"/>
    <s v="Y"/>
    <s v="Y"/>
    <m/>
    <n v="0"/>
    <n v="0"/>
    <n v="0"/>
    <n v="0"/>
    <n v="0"/>
    <n v="0"/>
    <n v="0"/>
    <n v="0"/>
    <n v="3509.38"/>
    <n v="3760.05"/>
    <n v="3760.05"/>
    <n v="3760.05"/>
  </r>
  <r>
    <x v="325"/>
    <s v="현서농업협동조합"/>
    <s v="540026"/>
    <s v="영업·채널본부"/>
    <s v="540033"/>
    <s v="디지털채널담당"/>
    <s v="TC00000"/>
    <s v="B2C"/>
    <s v="TC60000"/>
    <s v="Customer Incubation"/>
    <s v="KEB4000"/>
    <x v="4"/>
    <s v="KEB4K08"/>
    <s v="통화매니저"/>
    <s v="BM10353"/>
    <s v="통화매니저_AI통화비서"/>
    <x v="0"/>
    <s v="Y"/>
    <s v="Y"/>
    <m/>
    <n v="0"/>
    <n v="0"/>
    <n v="0"/>
    <n v="0"/>
    <n v="0"/>
    <n v="0"/>
    <n v="0"/>
    <n v="0"/>
    <n v="0"/>
    <n v="0"/>
    <n v="0"/>
    <n v="0"/>
  </r>
  <r>
    <x v="326"/>
    <s v="현서면사무소"/>
    <s v="546483"/>
    <s v="대구/경북고객본부"/>
    <s v="546514"/>
    <s v="경북북부지사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100"/>
    <n v="0"/>
    <n v="0"/>
    <n v="0"/>
    <n v="0"/>
    <n v="0"/>
    <n v="0"/>
    <n v="0"/>
    <n v="0"/>
    <n v="0"/>
  </r>
  <r>
    <x v="326"/>
    <s v="현서면사무소"/>
    <s v="546483"/>
    <s v="대구/경북고객본부"/>
    <s v="546514"/>
    <s v="경북북부지사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  <r>
    <x v="326"/>
    <s v="현서면사무소"/>
    <s v="546483"/>
    <s v="대구/경북고객본부"/>
    <s v="546514"/>
    <s v="경북북부지사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7920"/>
    <n v="7920"/>
    <n v="7920"/>
    <n v="7040"/>
    <n v="7040"/>
    <n v="7920"/>
    <n v="7920"/>
    <n v="7920"/>
    <n v="7920"/>
    <n v="7920"/>
    <n v="7920"/>
    <n v="7920"/>
  </r>
  <r>
    <x v="326"/>
    <s v="현서면사무소"/>
    <s v="546483"/>
    <s v="대구/경북고객본부"/>
    <s v="546514"/>
    <s v="경북북부지사"/>
    <s v="TC00000"/>
    <s v="B2C"/>
    <s v="TC50000"/>
    <s v="미디어"/>
    <s v="TC53000"/>
    <x v="5"/>
    <s v="TC53K02"/>
    <s v="GTV 일반"/>
    <s v="BM00953"/>
    <s v="GTV 슬림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326"/>
    <s v="현서면사무소"/>
    <s v="546483"/>
    <s v="대구/경북고객본부"/>
    <s v="546514"/>
    <s v="경북북부지사"/>
    <s v="TC00000"/>
    <s v="B2C"/>
    <s v="FC10000"/>
    <s v="유선통화"/>
    <s v="FC15000"/>
    <x v="21"/>
    <s v="FC15K01"/>
    <s v="홈인터넷전화 기본요금제"/>
    <s v="BM01180"/>
    <s v="홈인터넷전화 기본료"/>
    <x v="0"/>
    <s v="N"/>
    <s v="Y"/>
    <m/>
    <n v="6000"/>
    <n v="6000"/>
    <n v="6000"/>
    <n v="6000"/>
    <n v="6000"/>
    <n v="6000"/>
    <n v="6000"/>
    <n v="6000"/>
    <n v="6000"/>
    <n v="6000"/>
    <n v="6000"/>
    <n v="6000"/>
  </r>
  <r>
    <x v="326"/>
    <s v="현서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31500"/>
    <n v="31500"/>
    <n v="31500"/>
    <n v="31500"/>
    <n v="31500"/>
    <n v="31500"/>
    <n v="31500"/>
    <n v="31500"/>
    <n v="31500"/>
    <n v="31500"/>
    <n v="31500"/>
    <n v="31500"/>
  </r>
  <r>
    <x v="326"/>
    <s v="현서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935"/>
    <n v="1102"/>
    <n v="410"/>
    <n v="636"/>
    <n v="714"/>
    <n v="404"/>
    <n v="576"/>
    <n v="697"/>
    <n v="1679"/>
    <n v="1781"/>
    <n v="1362"/>
    <n v="1927"/>
  </r>
  <r>
    <x v="326"/>
    <s v="현서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1417"/>
    <n v="1836"/>
    <n v="1097"/>
    <n v="801"/>
    <n v="1406"/>
    <n v="1159"/>
    <n v="592"/>
    <n v="1085"/>
    <n v="1356"/>
    <n v="1184"/>
    <n v="1442"/>
    <n v="1664"/>
  </r>
  <r>
    <x v="326"/>
    <s v="현서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465"/>
    <n v="663"/>
    <n v="133"/>
    <n v="431"/>
    <n v="233"/>
    <n v="299"/>
    <n v="166"/>
    <n v="199"/>
    <n v="133"/>
    <n v="266"/>
    <n v="266"/>
    <n v="332"/>
  </r>
  <r>
    <x v="326"/>
    <s v="현서면사무소"/>
    <s v="546483"/>
    <s v="대구/경북고객본부"/>
    <s v="546514"/>
    <s v="경북북부지사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078"/>
    <n v="686"/>
    <n v="1499"/>
    <n v="1124"/>
    <n v="1374"/>
    <n v="1965"/>
    <n v="1655"/>
    <n v="1379"/>
    <n v="1529"/>
    <n v="1276"/>
    <n v="1065"/>
    <n v="1689"/>
  </r>
  <r>
    <x v="326"/>
    <s v="현서면사무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14000"/>
    <n v="14000"/>
    <n v="14000"/>
    <n v="14000"/>
    <n v="14000"/>
    <n v="14000"/>
    <n v="14000"/>
    <n v="14000"/>
    <n v="14000"/>
    <n v="14000"/>
    <n v="14000"/>
    <n v="14000"/>
  </r>
  <r>
    <x v="326"/>
    <s v="현서면사무소"/>
    <s v="546483"/>
    <s v="대구/경북고객본부"/>
    <s v="546514"/>
    <s v="경북북부지사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26"/>
    <s v="현서면사무소"/>
    <s v="546483"/>
    <s v="대구/경북고객본부"/>
    <s v="546514"/>
    <s v="경북북부지사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25500"/>
    <n v="25500"/>
    <n v="25500"/>
    <n v="25500"/>
    <n v="25500"/>
    <n v="25500"/>
    <n v="25500"/>
    <n v="25500"/>
    <n v="25500"/>
    <n v="25500"/>
    <n v="25500"/>
    <n v="25500"/>
  </r>
  <r>
    <x v="326"/>
    <s v="현서면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10026"/>
    <s v="인터넷 슬림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26"/>
    <s v="현서면사무소"/>
    <s v="546483"/>
    <s v="대구/경북고객본부"/>
    <s v="546514"/>
    <s v="경북북부지사"/>
    <s v="TC00000"/>
    <s v="B2C"/>
    <s v="FC30000"/>
    <s v="인터넷"/>
    <s v="FC31000"/>
    <x v="10"/>
    <s v="FC31K02"/>
    <s v="MeGA"/>
    <s v="BM00906"/>
    <s v="인터넷 슬림 올레"/>
    <x v="0"/>
    <s v="N"/>
    <s v="Y"/>
    <m/>
    <n v="20000"/>
    <n v="20000"/>
    <n v="20000"/>
    <n v="20000"/>
    <n v="20000"/>
    <n v="20000"/>
    <n v="20000"/>
    <n v="20000"/>
    <n v="20000"/>
    <n v="20000"/>
    <n v="20000"/>
    <n v="20000"/>
  </r>
  <r>
    <x v="326"/>
    <s v="현서면사무소"/>
    <s v="546483"/>
    <s v="대구/경북고객본부"/>
    <s v="546514"/>
    <s v="경북북부지사"/>
    <s v="TC00000"/>
    <s v="B2C"/>
    <s v="FC30000"/>
    <s v="인터넷"/>
    <s v="FC32000"/>
    <x v="11"/>
    <s v="FC32K01"/>
    <s v="부가서비스"/>
    <s v="BM00235"/>
    <s v="추가단말"/>
    <x v="0"/>
    <s v="N"/>
    <s v="Y"/>
    <m/>
    <n v="2720"/>
    <n v="2720"/>
    <n v="2720"/>
    <n v="2720"/>
    <n v="2720"/>
    <n v="2720"/>
    <n v="2720"/>
    <n v="2720"/>
    <n v="2720"/>
    <n v="2720"/>
    <n v="2678"/>
    <n v="2678"/>
  </r>
  <r>
    <x v="326"/>
    <s v="현서면사무소"/>
    <s v="546483"/>
    <s v="대구/경북고객본부"/>
    <s v="546514"/>
    <s v="경북북부지사"/>
    <s v="TC00000"/>
    <s v="B2C"/>
    <s v="FC30000"/>
    <s v="인터넷"/>
    <s v="FC32000"/>
    <x v="11"/>
    <s v="FC32K03"/>
    <s v="홈AP"/>
    <s v="BM00236"/>
    <s v="홈허브"/>
    <x v="0"/>
    <s v="N"/>
    <s v="Y"/>
    <m/>
    <n v="1000"/>
    <n v="1000"/>
    <n v="1000"/>
    <n v="1000"/>
    <n v="1000"/>
    <n v="1000"/>
    <n v="1000"/>
    <n v="1000"/>
    <n v="1000"/>
    <n v="1000"/>
    <n v="1000"/>
    <n v="1000"/>
  </r>
  <r>
    <x v="327"/>
    <s v="흥해농업협동조합"/>
    <s v="545784"/>
    <s v="강북/강원고객본부"/>
    <s v="545785"/>
    <s v="영업기획담당"/>
    <s v="KE00000"/>
    <s v="B2B"/>
    <s v="KE20000"/>
    <s v="Enterprise CT"/>
    <s v="KE54000"/>
    <x v="0"/>
    <s v="KE54K04"/>
    <s v="가게정보알림메시지"/>
    <s v="BM00544"/>
    <s v="가게정보알림메시지"/>
    <x v="0"/>
    <s v="N"/>
    <s v="Y"/>
    <m/>
    <n v="122500"/>
    <n v="122500"/>
    <n v="122500"/>
    <n v="122500"/>
    <n v="122500"/>
    <n v="122500"/>
    <n v="122500"/>
    <n v="122500"/>
    <n v="122500"/>
    <n v="122500"/>
    <n v="122500"/>
    <n v="122500"/>
  </r>
  <r>
    <x v="327"/>
    <s v="흥해농업협동조합"/>
    <s v="546483"/>
    <s v="대구/경북고객본부"/>
    <s v="546508"/>
    <s v="경북동부지사"/>
    <s v="KE00000"/>
    <s v="B2B"/>
    <s v="KE20000"/>
    <s v="Enterprise CT"/>
    <s v="KE54000"/>
    <x v="0"/>
    <s v="KE54K04"/>
    <s v="가게정보알림메시지"/>
    <s v="BM00544"/>
    <s v="가게정보알림메시지"/>
    <x v="0"/>
    <s v="N"/>
    <s v="Y"/>
    <m/>
    <n v="-36750"/>
    <n v="-36750"/>
    <n v="-36750"/>
    <n v="-36750"/>
    <n v="-36750"/>
    <n v="-36750"/>
    <n v="-36750"/>
    <n v="-36750"/>
    <n v="-36750"/>
    <n v="-36750"/>
    <n v="-36750"/>
    <n v="-36750"/>
  </r>
  <r>
    <x v="327"/>
    <s v="흥해농업협동조합"/>
    <s v="546483"/>
    <s v="대구/경북고객본부"/>
    <s v="546508"/>
    <s v="경북동부지사"/>
    <s v="KE00000"/>
    <s v="B2B"/>
    <s v="KE20000"/>
    <s v="Enterprise CT"/>
    <s v="KE54000"/>
    <x v="0"/>
    <s v="KEA9K02"/>
    <s v="페이퍼리스"/>
    <s v="BM10387"/>
    <s v="EDI"/>
    <x v="0"/>
    <s v="N"/>
    <s v="Y"/>
    <m/>
    <n v="6880"/>
    <n v="6880"/>
    <n v="6880"/>
    <n v="6880"/>
    <n v="6880"/>
    <n v="6880"/>
    <n v="6880"/>
    <n v="6880"/>
    <n v="6880"/>
    <n v="6880"/>
    <n v="0"/>
    <n v="0"/>
  </r>
  <r>
    <x v="327"/>
    <s v="흥해농업협동조합"/>
    <s v="546517"/>
    <s v="대구/경북법인고객본부"/>
    <s v="546540"/>
    <s v="경북법인고객담당"/>
    <s v="KE00000"/>
    <s v="B2B"/>
    <s v="KE20000"/>
    <s v="Enterprise CT"/>
    <s v="KE54000"/>
    <x v="0"/>
    <s v="KE54K03"/>
    <s v="스마트메시지"/>
    <s v="BM00210"/>
    <s v="스마트메시지biz"/>
    <x v="0"/>
    <s v="N"/>
    <s v="Y"/>
    <m/>
    <n v="0"/>
    <n v="0"/>
    <n v="0"/>
    <n v="0"/>
    <n v="0"/>
    <n v="0"/>
    <n v="0"/>
    <n v="0"/>
    <n v="200"/>
    <n v="0"/>
    <n v="0"/>
    <n v="0"/>
  </r>
  <r>
    <x v="327"/>
    <s v="흥해농업협동조합"/>
    <s v="546517"/>
    <s v="대구/경북법인고객본부"/>
    <s v="546540"/>
    <s v="경북법인고객담당"/>
    <s v="KE00000"/>
    <s v="B2B"/>
    <s v="KEA0000"/>
    <s v="Enterprise IT"/>
    <s v="KEB2000"/>
    <x v="3"/>
    <s v="KEB2K02"/>
    <s v="무료전화080"/>
    <s v="BM00193"/>
    <s v="무료전화080서비스"/>
    <x v="0"/>
    <s v="N"/>
    <s v="Y"/>
    <m/>
    <n v="5"/>
    <n v="0"/>
    <n v="0"/>
    <n v="0"/>
    <n v="0"/>
    <n v="0"/>
    <n v="0"/>
    <n v="0"/>
    <n v="0"/>
    <n v="0"/>
    <n v="0"/>
    <n v="0"/>
  </r>
  <r>
    <x v="327"/>
    <s v="흥해농업협동조합"/>
    <s v="546517"/>
    <s v="대구/경북법인고객본부"/>
    <s v="546540"/>
    <s v="경북법인고객담당"/>
    <s v="KE00000"/>
    <s v="B2B"/>
    <s v="KEA0000"/>
    <s v="Enterprise IT"/>
    <s v="KEB2000"/>
    <x v="3"/>
    <s v="KEB2K07"/>
    <s v="발신정보알리미"/>
    <s v="BM10359"/>
    <s v="오피스형"/>
    <x v="0"/>
    <s v="N"/>
    <s v="Y"/>
    <m/>
    <n v="40000"/>
    <n v="40000"/>
    <n v="40000"/>
    <n v="40000"/>
    <n v="40000"/>
    <n v="40000"/>
    <n v="40000"/>
    <n v="40000"/>
    <n v="40000"/>
    <n v="40000"/>
    <n v="40000"/>
    <n v="40000"/>
  </r>
  <r>
    <x v="327"/>
    <s v="흥해농업협동조합"/>
    <s v="546517"/>
    <s v="대구/경북법인고객본부"/>
    <s v="546540"/>
    <s v="경북법인고객담당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174"/>
    <n v="312"/>
    <n v="601"/>
    <n v="78"/>
    <n v="0"/>
    <n v="0"/>
    <n v="0"/>
    <n v="0"/>
    <n v="0"/>
    <n v="0"/>
  </r>
  <r>
    <x v="327"/>
    <s v="흥해농업협동조합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816"/>
    <s v="안심번호(0502)통화료"/>
    <x v="0"/>
    <s v="N"/>
    <s v="Y"/>
    <m/>
    <n v="0"/>
    <n v="0"/>
    <n v="0"/>
    <n v="0"/>
    <n v="0"/>
    <n v="0"/>
    <n v="0"/>
    <n v="826"/>
    <n v="609"/>
    <n v="0"/>
    <n v="0"/>
    <n v="0"/>
  </r>
  <r>
    <x v="327"/>
    <s v="흥해농업협동조합"/>
    <s v="546517"/>
    <s v="대구/경북법인고객본부"/>
    <s v="546540"/>
    <s v="경북법인고객담당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1000"/>
    <n v="0"/>
    <n v="0"/>
    <n v="0"/>
    <n v="0"/>
    <n v="0"/>
  </r>
  <r>
    <x v="327"/>
    <s v="흥해농업협동조합"/>
    <s v="546517"/>
    <s v="대구/경북법인고객본부"/>
    <s v="546540"/>
    <s v="경북법인고객담당"/>
    <s v="TC00000"/>
    <s v="B2C"/>
    <s v="TC60000"/>
    <s v="Customer Incubation"/>
    <s v="KEB4000"/>
    <x v="4"/>
    <s v="KEB4K03"/>
    <s v="AnyFax"/>
    <s v="BM00129"/>
    <s v="AnyFax"/>
    <x v="0"/>
    <s v="N"/>
    <s v="Y"/>
    <m/>
    <n v="0"/>
    <n v="39"/>
    <n v="0"/>
    <n v="0"/>
    <n v="0"/>
    <n v="0"/>
    <n v="0"/>
    <n v="0"/>
    <n v="0"/>
    <n v="0"/>
    <n v="0"/>
    <n v="0"/>
  </r>
  <r>
    <x v="327"/>
    <s v="흥해농업협동조합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695"/>
    <s v="통화매니저 API"/>
    <x v="0"/>
    <s v="N"/>
    <s v="Y"/>
    <m/>
    <n v="12997"/>
    <n v="11248"/>
    <n v="13749"/>
    <n v="13612"/>
    <n v="14508"/>
    <n v="15562"/>
    <n v="16157"/>
    <n v="20109"/>
    <n v="21350"/>
    <n v="15174"/>
    <n v="15639"/>
    <n v="17909"/>
  </r>
  <r>
    <x v="327"/>
    <s v="흥해농업협동조합"/>
    <s v="546517"/>
    <s v="대구/경북법인고객본부"/>
    <s v="546540"/>
    <s v="경북법인고객담당"/>
    <s v="TC00000"/>
    <s v="B2C"/>
    <s v="TC60000"/>
    <s v="Customer Incubation"/>
    <s v="KEB4000"/>
    <x v="4"/>
    <s v="KEB4K08"/>
    <s v="통화매니저"/>
    <s v="BM00201"/>
    <s v="통화매니저PC"/>
    <x v="0"/>
    <s v="N"/>
    <s v="Y"/>
    <m/>
    <n v="1360"/>
    <n v="1360"/>
    <n v="1360"/>
    <n v="1360"/>
    <n v="1360"/>
    <n v="1360"/>
    <n v="1360"/>
    <n v="1360"/>
    <n v="1360"/>
    <n v="1360"/>
    <n v="1360"/>
    <n v="1360"/>
  </r>
  <r>
    <x v="327"/>
    <s v="흥해농업협동조합"/>
    <s v="546517"/>
    <s v="대구/경북법인고객본부"/>
    <s v="546540"/>
    <s v="경북법인고객담당"/>
    <s v="TC00000"/>
    <s v="B2C"/>
    <s v="TC60000"/>
    <s v="Customer Incubation"/>
    <s v="KEB4000"/>
    <x v="4"/>
    <s v="KEB4K05"/>
    <s v="통화연결음"/>
    <s v="BM00133"/>
    <s v="통화연결음(유선전화)"/>
    <x v="0"/>
    <s v="N"/>
    <s v="Y"/>
    <m/>
    <n v="48700"/>
    <n v="48700"/>
    <n v="48700"/>
    <n v="48700"/>
    <n v="48700"/>
    <n v="48700"/>
    <n v="48700"/>
    <n v="48377"/>
    <n v="46700"/>
    <n v="46700"/>
    <n v="46700"/>
    <n v="46700"/>
  </r>
  <r>
    <x v="327"/>
    <s v="흥해농업협동조합"/>
    <s v="546517"/>
    <s v="대구/경북법인고객본부"/>
    <s v="546540"/>
    <s v="경북법인고객담당"/>
    <s v="TC00000"/>
    <s v="B2C"/>
    <s v="TC50000"/>
    <s v="미디어"/>
    <s v="TC51000"/>
    <x v="16"/>
    <s v="TC51K02"/>
    <s v="GTS 일반"/>
    <s v="BM00503"/>
    <s v="이코노미"/>
    <x v="0"/>
    <s v="N"/>
    <s v="Y"/>
    <m/>
    <n v="5577"/>
    <n v="5577"/>
    <n v="5577"/>
    <n v="5577"/>
    <n v="5577"/>
    <n v="5577"/>
    <n v="5577"/>
    <n v="5577"/>
    <n v="5577"/>
    <n v="5577"/>
    <n v="5577"/>
    <n v="5577"/>
  </r>
  <r>
    <x v="327"/>
    <s v="흥해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814"/>
    <s v="시내전화 기본료"/>
    <x v="0"/>
    <s v="N"/>
    <s v="Y"/>
    <m/>
    <n v="170200"/>
    <n v="170200"/>
    <n v="170200"/>
    <n v="170200"/>
    <n v="170200"/>
    <n v="170200"/>
    <n v="170200"/>
    <n v="167181"/>
    <n v="165000"/>
    <n v="165000"/>
    <n v="165000"/>
    <n v="173976"/>
  </r>
  <r>
    <x v="327"/>
    <s v="흥해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922"/>
    <s v="시내전화 설치료"/>
    <x v="1"/>
    <s v="N"/>
    <s v="Y"/>
    <m/>
    <n v="0"/>
    <n v="0"/>
    <n v="0"/>
    <n v="0"/>
    <n v="0"/>
    <n v="0"/>
    <n v="0"/>
    <n v="0"/>
    <n v="0"/>
    <n v="0"/>
    <n v="0"/>
    <n v="347281"/>
  </r>
  <r>
    <x v="327"/>
    <s v="흥해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098"/>
    <s v="시내전화 통화료"/>
    <x v="0"/>
    <s v="N"/>
    <s v="Y"/>
    <m/>
    <n v="10242"/>
    <n v="13673"/>
    <n v="12484"/>
    <n v="10220"/>
    <n v="10619"/>
    <n v="10062"/>
    <n v="11523"/>
    <n v="10101"/>
    <n v="10818"/>
    <n v="9411"/>
    <n v="8511"/>
    <n v="9627"/>
  </r>
  <r>
    <x v="327"/>
    <s v="흥해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0"/>
    <s v="시외통화료"/>
    <x v="0"/>
    <s v="N"/>
    <s v="Y"/>
    <m/>
    <n v="8959"/>
    <n v="5086"/>
    <n v="9016"/>
    <n v="6465"/>
    <n v="9684"/>
    <n v="4188"/>
    <n v="4420"/>
    <n v="13106"/>
    <n v="16529"/>
    <n v="6567"/>
    <n v="4116"/>
    <n v="6089"/>
  </r>
  <r>
    <x v="327"/>
    <s v="흥해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15"/>
    <s v="인접지역 시외통화료"/>
    <x v="0"/>
    <s v="N"/>
    <s v="Y"/>
    <m/>
    <n v="234"/>
    <n v="273"/>
    <n v="156"/>
    <n v="546"/>
    <n v="312"/>
    <n v="78"/>
    <n v="78"/>
    <n v="0"/>
    <n v="273"/>
    <n v="273"/>
    <n v="117"/>
    <n v="156"/>
  </r>
  <r>
    <x v="327"/>
    <s v="흥해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1"/>
    <s v="기본요금제"/>
    <s v="BM00123"/>
    <s v="일반전화LM"/>
    <x v="0"/>
    <s v="N"/>
    <s v="Y"/>
    <m/>
    <n v="17227"/>
    <n v="25254"/>
    <n v="17814"/>
    <n v="14719"/>
    <n v="18474"/>
    <n v="18101"/>
    <n v="21201"/>
    <n v="21340"/>
    <n v="15664"/>
    <n v="17543"/>
    <n v="16563"/>
    <n v="15562"/>
  </r>
  <r>
    <x v="327"/>
    <s v="흥해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2"/>
    <s v="CID"/>
    <x v="0"/>
    <s v="N"/>
    <s v="Y"/>
    <m/>
    <n v="28000"/>
    <n v="28000"/>
    <n v="28000"/>
    <n v="28000"/>
    <n v="28000"/>
    <n v="28000"/>
    <n v="28000"/>
    <n v="28000"/>
    <n v="28000"/>
    <n v="28000"/>
    <n v="28000"/>
    <n v="28000"/>
  </r>
  <r>
    <x v="327"/>
    <s v="흥해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2"/>
    <s v="시내전화부가"/>
    <s v="BM00105"/>
    <s v="착신전환"/>
    <x v="0"/>
    <s v="N"/>
    <s v="Y"/>
    <m/>
    <n v="10000"/>
    <n v="10000"/>
    <n v="10000"/>
    <n v="10000"/>
    <n v="10000"/>
    <n v="10000"/>
    <n v="10000"/>
    <n v="10000"/>
    <n v="10000"/>
    <n v="10000"/>
    <n v="10000"/>
    <n v="10000"/>
  </r>
  <r>
    <x v="327"/>
    <s v="흥해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5"/>
    <s v="LM통화료(3000요금제)"/>
    <x v="0"/>
    <s v="N"/>
    <s v="Y"/>
    <m/>
    <n v="389"/>
    <n v="373"/>
    <n v="116"/>
    <n v="232"/>
    <n v="216"/>
    <n v="158"/>
    <n v="723"/>
    <n v="169"/>
    <n v="0"/>
    <n v="139"/>
    <n v="715"/>
    <n v="159"/>
  </r>
  <r>
    <x v="327"/>
    <s v="흥해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4"/>
    <s v="시내통화료(3000요금제)"/>
    <x v="0"/>
    <s v="N"/>
    <s v="Y"/>
    <m/>
    <n v="0"/>
    <n v="0"/>
    <n v="78"/>
    <n v="0"/>
    <n v="195"/>
    <n v="0"/>
    <n v="0"/>
    <n v="0"/>
    <n v="0"/>
    <n v="0"/>
    <n v="0"/>
    <n v="0"/>
  </r>
  <r>
    <x v="327"/>
    <s v="흥해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10063"/>
    <s v="시외통화료(3000요금제)"/>
    <x v="0"/>
    <s v="N"/>
    <s v="Y"/>
    <m/>
    <n v="0"/>
    <n v="0"/>
    <n v="0"/>
    <n v="0"/>
    <n v="0"/>
    <n v="0"/>
    <n v="0"/>
    <n v="0"/>
    <n v="0"/>
    <n v="0"/>
    <n v="0"/>
    <n v="0"/>
  </r>
  <r>
    <x v="327"/>
    <s v="흥해농업협동조합"/>
    <s v="546517"/>
    <s v="대구/경북법인고객본부"/>
    <s v="546540"/>
    <s v="경북법인고객담당"/>
    <s v="TC00000"/>
    <s v="B2C"/>
    <s v="FC10000"/>
    <s v="유선통화"/>
    <s v="FC11000"/>
    <x v="8"/>
    <s v="FC11K07"/>
    <s v="정액요금제"/>
    <s v="BM00909"/>
    <s v="유선3000요금제"/>
    <x v="0"/>
    <s v="N"/>
    <s v="Y"/>
    <m/>
    <n v="23100"/>
    <n v="23100"/>
    <n v="23100"/>
    <n v="23100"/>
    <n v="23100"/>
    <n v="23100"/>
    <n v="23100"/>
    <n v="23100"/>
    <n v="23100"/>
    <n v="23100"/>
    <n v="23100"/>
    <n v="23100"/>
  </r>
  <r>
    <x v="327"/>
    <s v="흥해농업협동조합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1"/>
    <s v="N"/>
    <s v="Y"/>
    <m/>
    <n v="1470"/>
    <n v="1470"/>
    <n v="1470"/>
    <n v="1470"/>
    <n v="1470"/>
    <n v="1480"/>
    <n v="735"/>
    <n v="745"/>
    <n v="0"/>
    <n v="0"/>
    <n v="0"/>
    <n v="0"/>
  </r>
  <r>
    <x v="327"/>
    <s v="흥해농업협동조합"/>
    <s v="546517"/>
    <s v="대구/경북법인고객본부"/>
    <s v="546540"/>
    <s v="경북법인고객담당"/>
    <s v="TC00000"/>
    <s v="B2C"/>
    <s v="FC30000"/>
    <s v="인터넷"/>
    <s v="FC34000"/>
    <x v="9"/>
    <s v="FC34K02"/>
    <s v="GiGA 1G"/>
    <s v="BM00913"/>
    <s v="인터넷 에센스"/>
    <x v="0"/>
    <s v="N"/>
    <s v="Y"/>
    <m/>
    <n v="103000"/>
    <n v="103000"/>
    <n v="103000"/>
    <n v="103000"/>
    <n v="103000"/>
    <n v="103000"/>
    <n v="103000"/>
    <n v="103000"/>
    <n v="103000"/>
    <n v="103000"/>
    <n v="103000"/>
    <n v="103000"/>
  </r>
  <r>
    <x v="327"/>
    <s v="흥해농업협동조합"/>
    <s v="546517"/>
    <s v="대구/경북법인고객본부"/>
    <s v="546540"/>
    <s v="경북법인고객담당"/>
    <s v="TC00000"/>
    <s v="B2C"/>
    <s v="FC30000"/>
    <s v="인터넷"/>
    <s v="FC34000"/>
    <x v="9"/>
    <s v="FC34K01"/>
    <s v="GiGA 500M"/>
    <s v="BM00914"/>
    <s v="인터넷 베이직"/>
    <x v="0"/>
    <s v="N"/>
    <s v="Y"/>
    <m/>
    <n v="60000"/>
    <n v="60000"/>
    <n v="60000"/>
    <n v="60000"/>
    <n v="60000"/>
    <n v="60000"/>
    <n v="60000"/>
    <n v="60000"/>
    <n v="60000"/>
    <n v="60000"/>
    <n v="60000"/>
    <n v="60000"/>
  </r>
  <r>
    <x v="327"/>
    <s v="흥해농업협동조합"/>
    <s v="546517"/>
    <s v="대구/경북법인고객본부"/>
    <s v="546540"/>
    <s v="경북법인고객담당"/>
    <s v="TC00000"/>
    <s v="B2C"/>
    <s v="FC30000"/>
    <s v="인터넷"/>
    <s v="FC31000"/>
    <x v="10"/>
    <s v="FC31K02"/>
    <s v="MeGA"/>
    <s v="BM00221"/>
    <s v="인터넷 슬림 라이트"/>
    <x v="0"/>
    <s v="N"/>
    <s v="Y"/>
    <m/>
    <n v="48450"/>
    <n v="48450"/>
    <n v="48450"/>
    <n v="48450"/>
    <n v="48450"/>
    <n v="48450"/>
    <n v="48450"/>
    <n v="48450"/>
    <n v="48450"/>
    <n v="48450"/>
    <n v="48450"/>
    <n v="48450"/>
  </r>
  <r>
    <x v="327"/>
    <s v="흥해농업협동조합"/>
    <s v="546517"/>
    <s v="대구/경북법인고객본부"/>
    <s v="546540"/>
    <s v="경북법인고객담당"/>
    <s v="TC00000"/>
    <s v="B2C"/>
    <s v="FC30000"/>
    <s v="인터넷"/>
    <s v="FC32000"/>
    <x v="11"/>
    <s v="FC32K03"/>
    <s v="홈AP"/>
    <s v="BM00236"/>
    <s v="홈허브"/>
    <x v="0"/>
    <s v="N"/>
    <s v="Y"/>
    <m/>
    <n v="2000"/>
    <n v="2000"/>
    <n v="2000"/>
    <n v="2000"/>
    <n v="2000"/>
    <n v="2000"/>
    <n v="2000"/>
    <n v="2000"/>
    <n v="2000"/>
    <n v="2000"/>
    <n v="2000"/>
    <n v="2000"/>
  </r>
  <r>
    <x v="327"/>
    <s v="흥해농업협동조합"/>
    <s v="546186"/>
    <s v="서부법인고객본부"/>
    <s v="546198"/>
    <s v="서부법인고객1담당"/>
    <s v="KE00000"/>
    <s v="B2B"/>
    <s v="KE20000"/>
    <s v="Enterprise CT"/>
    <s v="KEA5000"/>
    <x v="19"/>
    <s v="KEA5K04"/>
    <s v="IoT원격관제"/>
    <s v="BM01050"/>
    <s v="IoT원격관제LTE"/>
    <x v="0"/>
    <s v="Y"/>
    <s v="Y"/>
    <m/>
    <n v="0"/>
    <n v="0"/>
    <n v="0"/>
    <n v="-36990"/>
    <n v="-29790"/>
    <n v="91710"/>
    <n v="91710"/>
    <n v="91710"/>
    <n v="91710"/>
    <n v="91710"/>
    <n v="91710"/>
    <n v="91710"/>
  </r>
  <r>
    <x v="327"/>
    <s v="흥해농업협동조합"/>
    <s v="540026"/>
    <s v="영업·채널본부"/>
    <s v="540043"/>
    <s v="전략채널센터"/>
    <s v="KE00000"/>
    <s v="B2B"/>
    <s v="KEA0000"/>
    <s v="Enterprise IT"/>
    <s v="KEB2000"/>
    <x v="3"/>
    <s v="KEB2K01"/>
    <s v="전국대표번호발신자과금"/>
    <s v="BM00189"/>
    <s v="전국대표번호서비스"/>
    <x v="0"/>
    <s v="N"/>
    <s v="Y"/>
    <m/>
    <n v="0"/>
    <n v="0"/>
    <n v="0"/>
    <n v="0"/>
    <n v="0"/>
    <n v="0"/>
    <n v="0"/>
    <n v="0"/>
    <n v="0"/>
    <n v="0"/>
    <n v="0"/>
    <n v="0"/>
  </r>
  <r>
    <x v="327"/>
    <s v="흥해농업협동조합"/>
    <s v="540026"/>
    <s v="영업·채널본부"/>
    <s v="540043"/>
    <s v="전략채널센터"/>
    <s v="KE00000"/>
    <s v="B2B"/>
    <s v="KEA0000"/>
    <s v="Enterprise IT"/>
    <s v="KEB2000"/>
    <x v="3"/>
    <s v="KEB2K05"/>
    <s v="평생안심번호"/>
    <s v="BM00138"/>
    <s v="평생번호서비스(PN)"/>
    <x v="0"/>
    <s v="N"/>
    <s v="Y"/>
    <m/>
    <n v="0"/>
    <n v="0"/>
    <n v="0"/>
    <n v="0"/>
    <n v="0"/>
    <n v="0"/>
    <n v="0"/>
    <n v="0"/>
    <n v="0"/>
    <n v="0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5">
  <r>
    <x v="0"/>
    <x v="0"/>
    <n v="25000"/>
    <n v="25000"/>
    <n v="25000"/>
    <n v="25000"/>
    <n v="25000"/>
    <n v="25000"/>
    <n v="25000"/>
    <n v="25000"/>
    <n v="25000"/>
    <n v="25000"/>
    <n v="25000"/>
    <n v="25000"/>
    <n v="300000"/>
  </r>
  <r>
    <x v="0"/>
    <x v="1"/>
    <n v="8599"/>
    <n v="9019"/>
    <n v="8869"/>
    <n v="8164"/>
    <n v="9229"/>
    <n v="8009"/>
    <n v="8151"/>
    <n v="8346"/>
    <n v="8224"/>
    <n v="8322"/>
    <n v="8298"/>
    <n v="8674"/>
    <n v="101904"/>
  </r>
  <r>
    <x v="0"/>
    <x v="2"/>
    <n v="2200"/>
    <n v="2200"/>
    <n v="2200"/>
    <n v="2200"/>
    <n v="2200"/>
    <n v="2200"/>
    <n v="2200"/>
    <n v="2200"/>
    <n v="2200"/>
    <n v="2200"/>
    <n v="2200"/>
    <n v="2200"/>
    <n v="26400"/>
  </r>
  <r>
    <x v="1"/>
    <x v="3"/>
    <n v="0"/>
    <n v="0"/>
    <n v="0"/>
    <n v="0"/>
    <n v="0"/>
    <n v="0"/>
    <n v="0"/>
    <n v="0"/>
    <n v="0"/>
    <n v="0"/>
    <n v="0"/>
    <n v="0"/>
    <n v="0"/>
  </r>
  <r>
    <x v="1"/>
    <x v="0"/>
    <n v="126000"/>
    <n v="126000"/>
    <n v="126000"/>
    <n v="126000"/>
    <n v="126000"/>
    <n v="126000"/>
    <n v="126000"/>
    <n v="126000"/>
    <n v="126000"/>
    <n v="126000"/>
    <n v="139637"/>
    <n v="126000"/>
    <n v="1525637"/>
  </r>
  <r>
    <x v="1"/>
    <x v="4"/>
    <n v="0"/>
    <n v="0"/>
    <n v="0"/>
    <n v="0"/>
    <n v="0"/>
    <n v="0"/>
    <n v="100400"/>
    <n v="140246"/>
    <n v="57267"/>
    <n v="1848"/>
    <n v="0"/>
    <n v="0"/>
    <n v="299761"/>
  </r>
  <r>
    <x v="1"/>
    <x v="5"/>
    <n v="410000"/>
    <n v="410000"/>
    <n v="410000"/>
    <n v="410000"/>
    <n v="410000"/>
    <n v="410000"/>
    <n v="410000"/>
    <n v="410000"/>
    <n v="410000"/>
    <n v="410000"/>
    <n v="410000"/>
    <n v="410000"/>
    <n v="4920000"/>
  </r>
  <r>
    <x v="1"/>
    <x v="6"/>
    <n v="97762"/>
    <n v="94811"/>
    <n v="95862"/>
    <n v="94123"/>
    <n v="93683"/>
    <n v="93327"/>
    <n v="93400"/>
    <n v="93659"/>
    <n v="94793"/>
    <n v="92758"/>
    <n v="94013"/>
    <n v="119921"/>
    <n v="1158112"/>
  </r>
  <r>
    <x v="1"/>
    <x v="7"/>
    <n v="6012"/>
    <n v="6012"/>
    <n v="6012"/>
    <n v="5952"/>
    <n v="4990"/>
    <n v="5500"/>
    <n v="5500"/>
    <n v="5500"/>
    <n v="5500"/>
    <n v="5500"/>
    <n v="5500"/>
    <n v="5500"/>
    <n v="67478"/>
  </r>
  <r>
    <x v="1"/>
    <x v="8"/>
    <n v="3500"/>
    <n v="3500"/>
    <n v="3500"/>
    <n v="3500"/>
    <n v="3500"/>
    <n v="3500"/>
    <n v="3500"/>
    <n v="3500"/>
    <n v="3500"/>
    <n v="3500"/>
    <n v="3500"/>
    <n v="3500"/>
    <n v="42000"/>
  </r>
  <r>
    <x v="1"/>
    <x v="1"/>
    <n v="8880"/>
    <n v="8880"/>
    <n v="8880"/>
    <n v="8880"/>
    <n v="8880"/>
    <n v="8880"/>
    <n v="8880"/>
    <n v="8880"/>
    <n v="8880"/>
    <n v="8880"/>
    <n v="8880"/>
    <n v="8880"/>
    <n v="106560"/>
  </r>
  <r>
    <x v="1"/>
    <x v="2"/>
    <n v="10000"/>
    <n v="10000"/>
    <n v="10000"/>
    <n v="10000"/>
    <n v="10000"/>
    <n v="10000"/>
    <n v="10000"/>
    <n v="10000"/>
    <n v="10000"/>
    <n v="10000"/>
    <n v="10000"/>
    <n v="10000"/>
    <n v="120000"/>
  </r>
  <r>
    <x v="2"/>
    <x v="3"/>
    <n v="109"/>
    <n v="1066"/>
    <n v="741"/>
    <n v="686"/>
    <n v="1843"/>
    <n v="3053"/>
    <n v="1453"/>
    <n v="947"/>
    <n v="1953"/>
    <n v="746"/>
    <n v="422"/>
    <n v="710"/>
    <n v="13729"/>
  </r>
  <r>
    <x v="2"/>
    <x v="0"/>
    <n v="145643"/>
    <n v="145643"/>
    <n v="145643"/>
    <n v="145643"/>
    <n v="145643"/>
    <n v="145643"/>
    <n v="145643"/>
    <n v="145643"/>
    <n v="145643"/>
    <n v="145643"/>
    <n v="145643"/>
    <n v="145643"/>
    <n v="1747716"/>
  </r>
  <r>
    <x v="2"/>
    <x v="9"/>
    <n v="325192"/>
    <n v="325192"/>
    <n v="319425"/>
    <n v="309042"/>
    <n v="309042"/>
    <n v="309042"/>
    <n v="309042"/>
    <n v="309042"/>
    <n v="309042"/>
    <n v="309042"/>
    <n v="309042"/>
    <n v="309042"/>
    <n v="3751187"/>
  </r>
  <r>
    <x v="2"/>
    <x v="7"/>
    <n v="962"/>
    <n v="962"/>
    <n v="962"/>
    <n v="962"/>
    <n v="962"/>
    <n v="962"/>
    <n v="962"/>
    <n v="962"/>
    <n v="962"/>
    <n v="962"/>
    <n v="962"/>
    <n v="962"/>
    <n v="11544"/>
  </r>
  <r>
    <x v="2"/>
    <x v="1"/>
    <n v="8070"/>
    <n v="7601"/>
    <n v="8815"/>
    <n v="7857"/>
    <n v="10228"/>
    <n v="9723"/>
    <n v="8527"/>
    <n v="7590"/>
    <n v="8997"/>
    <n v="10903"/>
    <n v="8607"/>
    <n v="7805"/>
    <n v="104723"/>
  </r>
  <r>
    <x v="2"/>
    <x v="2"/>
    <n v="40714"/>
    <n v="39125"/>
    <n v="53901"/>
    <n v="62853"/>
    <n v="79326"/>
    <n v="73216"/>
    <n v="70765"/>
    <n v="60869"/>
    <n v="62590"/>
    <n v="52084"/>
    <n v="36732"/>
    <n v="36072"/>
    <n v="668247"/>
  </r>
  <r>
    <x v="3"/>
    <x v="10"/>
    <n v="-2892"/>
    <n v="-1809"/>
    <n v="-1939"/>
    <n v="-1611"/>
    <n v="-1638"/>
    <n v="-1861"/>
    <n v="-1285"/>
    <n v="-1705"/>
    <n v="-1901"/>
    <n v="-1770"/>
    <n v="-1749"/>
    <n v="-1841"/>
    <n v="-22001"/>
  </r>
  <r>
    <x v="3"/>
    <x v="11"/>
    <n v="857513.30599999998"/>
    <n v="785113.39899999998"/>
    <n v="800938.51500000001"/>
    <n v="756794.32799999998"/>
    <n v="749371.99"/>
    <n v="742652.03200000001"/>
    <n v="695258.86399999994"/>
    <n v="677670.8"/>
    <n v="659524.12199999997"/>
    <n v="659892.06099999999"/>
    <n v="666560.38299999991"/>
    <n v="662861.26099999994"/>
    <n v="8714151.0610000007"/>
  </r>
  <r>
    <x v="3"/>
    <x v="0"/>
    <n v="25000"/>
    <n v="25000"/>
    <n v="25000"/>
    <n v="25000"/>
    <n v="25000"/>
    <n v="25000"/>
    <n v="25000"/>
    <n v="25000"/>
    <n v="25000"/>
    <n v="25000"/>
    <n v="25000"/>
    <n v="25000"/>
    <n v="300000"/>
  </r>
  <r>
    <x v="3"/>
    <x v="12"/>
    <n v="11000"/>
    <n v="11000"/>
    <n v="11000"/>
    <n v="11000"/>
    <n v="11000"/>
    <n v="11000"/>
    <n v="11000"/>
    <n v="11000"/>
    <n v="11000"/>
    <n v="11000"/>
    <n v="11000"/>
    <n v="11000"/>
    <n v="132000"/>
  </r>
  <r>
    <x v="3"/>
    <x v="13"/>
    <n v="48558.913999999997"/>
    <n v="48558.913999999997"/>
    <n v="48558.913999999997"/>
    <n v="48558.913999999997"/>
    <n v="48558.913999999997"/>
    <n v="48558.913999999997"/>
    <n v="48558.913999999997"/>
    <n v="48558.913999999997"/>
    <n v="48558.913999999997"/>
    <n v="48559.913999999997"/>
    <n v="50690.913999999997"/>
    <n v="48558.913999999997"/>
    <n v="584839.96799999999"/>
  </r>
  <r>
    <x v="3"/>
    <x v="4"/>
    <n v="0"/>
    <n v="0"/>
    <n v="0"/>
    <n v="0"/>
    <n v="0"/>
    <n v="0"/>
    <n v="0"/>
    <n v="100"/>
    <n v="0"/>
    <n v="0"/>
    <n v="0"/>
    <n v="0"/>
    <n v="100"/>
  </r>
  <r>
    <x v="3"/>
    <x v="14"/>
    <n v="4000"/>
    <n v="4000"/>
    <n v="4000"/>
    <n v="4000"/>
    <n v="4000"/>
    <n v="4000"/>
    <n v="4000"/>
    <n v="4000"/>
    <n v="4000"/>
    <n v="4000"/>
    <n v="4000"/>
    <n v="4000"/>
    <n v="48000"/>
  </r>
  <r>
    <x v="3"/>
    <x v="6"/>
    <n v="7000"/>
    <n v="7000"/>
    <n v="7031"/>
    <n v="7000"/>
    <n v="7036"/>
    <n v="7000"/>
    <n v="7000"/>
    <n v="7000"/>
    <n v="7000"/>
    <n v="7000"/>
    <n v="7000"/>
    <n v="7380"/>
    <n v="84447"/>
  </r>
  <r>
    <x v="3"/>
    <x v="7"/>
    <n v="1000"/>
    <n v="1000"/>
    <n v="1000"/>
    <n v="1000"/>
    <n v="1000"/>
    <n v="1000"/>
    <n v="1000"/>
    <n v="1000"/>
    <n v="1000"/>
    <n v="1000"/>
    <n v="1000"/>
    <n v="1000"/>
    <n v="12000"/>
  </r>
  <r>
    <x v="3"/>
    <x v="1"/>
    <n v="3000"/>
    <n v="3039"/>
    <n v="3101"/>
    <n v="3082"/>
    <n v="3312"/>
    <n v="3486"/>
    <n v="3351"/>
    <n v="3117"/>
    <n v="3039"/>
    <n v="3273"/>
    <n v="3078"/>
    <n v="3039"/>
    <n v="37917"/>
  </r>
  <r>
    <x v="4"/>
    <x v="0"/>
    <n v="30000"/>
    <n v="30000"/>
    <n v="30000"/>
    <n v="30000"/>
    <n v="30000"/>
    <n v="30000"/>
    <n v="30000"/>
    <n v="30000"/>
    <n v="30000"/>
    <n v="30000"/>
    <n v="30000"/>
    <n v="30000"/>
    <n v="360000"/>
  </r>
  <r>
    <x v="4"/>
    <x v="7"/>
    <n v="1000"/>
    <n v="1000"/>
    <n v="1000"/>
    <n v="1000"/>
    <n v="1000"/>
    <n v="1000"/>
    <n v="1000"/>
    <n v="1000"/>
    <n v="1000"/>
    <n v="1000"/>
    <n v="1000"/>
    <n v="1000"/>
    <n v="12000"/>
  </r>
  <r>
    <x v="5"/>
    <x v="0"/>
    <n v="127470"/>
    <n v="127470"/>
    <n v="127470"/>
    <n v="127470"/>
    <n v="127470"/>
    <n v="129609"/>
    <n v="162697"/>
    <n v="162697"/>
    <n v="162697"/>
    <n v="162697"/>
    <n v="162707"/>
    <n v="160898"/>
    <n v="1741352"/>
  </r>
  <r>
    <x v="5"/>
    <x v="12"/>
    <n v="14000"/>
    <n v="14000"/>
    <n v="14000"/>
    <n v="14000"/>
    <n v="14000"/>
    <n v="14000"/>
    <n v="14000"/>
    <n v="14000"/>
    <n v="14000"/>
    <n v="14000"/>
    <n v="14000"/>
    <n v="13548"/>
    <n v="167548"/>
  </r>
  <r>
    <x v="5"/>
    <x v="15"/>
    <n v="22950"/>
    <n v="22950"/>
    <n v="22950"/>
    <n v="22950"/>
    <n v="22950"/>
    <n v="22950"/>
    <n v="22950"/>
    <n v="22950"/>
    <n v="22950"/>
    <n v="22950"/>
    <n v="22950"/>
    <n v="22210"/>
    <n v="274660"/>
  </r>
  <r>
    <x v="5"/>
    <x v="7"/>
    <n v="2000"/>
    <n v="2000"/>
    <n v="2000"/>
    <n v="2000"/>
    <n v="2000"/>
    <n v="2150"/>
    <n v="6500"/>
    <n v="6500"/>
    <n v="6500"/>
    <n v="6500"/>
    <n v="6500"/>
    <n v="6500"/>
    <n v="51150"/>
  </r>
  <r>
    <x v="5"/>
    <x v="1"/>
    <n v="14100"/>
    <n v="13587"/>
    <n v="14369"/>
    <n v="13500"/>
    <n v="13549"/>
    <n v="13949"/>
    <n v="13659"/>
    <n v="13500"/>
    <n v="13500"/>
    <n v="13500"/>
    <n v="13775"/>
    <n v="13500"/>
    <n v="164488"/>
  </r>
  <r>
    <x v="6"/>
    <x v="0"/>
    <n v="0"/>
    <n v="0"/>
    <n v="0"/>
    <n v="0"/>
    <n v="0"/>
    <n v="0"/>
    <n v="35807"/>
    <n v="0"/>
    <n v="0"/>
    <n v="0"/>
    <n v="0"/>
    <n v="0"/>
    <n v="35807"/>
  </r>
  <r>
    <x v="6"/>
    <x v="12"/>
    <n v="0"/>
    <n v="0"/>
    <n v="0"/>
    <n v="0"/>
    <n v="0"/>
    <n v="0"/>
    <n v="9968"/>
    <n v="12000"/>
    <n v="12000"/>
    <n v="12000"/>
    <n v="10800"/>
    <n v="0"/>
    <n v="56768"/>
  </r>
  <r>
    <x v="6"/>
    <x v="15"/>
    <n v="0"/>
    <n v="0"/>
    <n v="0"/>
    <n v="0"/>
    <n v="0"/>
    <n v="0"/>
    <n v="2581"/>
    <n v="40000"/>
    <n v="40000"/>
    <n v="40000"/>
    <n v="36000"/>
    <n v="0"/>
    <n v="158581"/>
  </r>
  <r>
    <x v="6"/>
    <x v="14"/>
    <n v="6000"/>
    <n v="6000"/>
    <n v="6000"/>
    <n v="6000"/>
    <n v="6000"/>
    <n v="6000"/>
    <n v="6000"/>
    <n v="6000"/>
    <n v="6000"/>
    <n v="6000"/>
    <n v="6000"/>
    <n v="6000"/>
    <n v="72000"/>
  </r>
  <r>
    <x v="6"/>
    <x v="7"/>
    <n v="3000"/>
    <n v="3000"/>
    <n v="3000"/>
    <n v="3000"/>
    <n v="3000"/>
    <n v="3000"/>
    <n v="3131"/>
    <n v="5000"/>
    <n v="5000"/>
    <n v="5000"/>
    <n v="4800"/>
    <n v="3000"/>
    <n v="43931"/>
  </r>
  <r>
    <x v="6"/>
    <x v="1"/>
    <n v="4000"/>
    <n v="4000"/>
    <n v="4000"/>
    <n v="4000"/>
    <n v="1032"/>
    <n v="133"/>
    <n v="3420"/>
    <n v="3000"/>
    <n v="3000"/>
    <n v="3000"/>
    <n v="3100"/>
    <n v="4000"/>
    <n v="36685"/>
  </r>
  <r>
    <x v="7"/>
    <x v="5"/>
    <n v="0"/>
    <n v="0"/>
    <n v="0"/>
    <n v="0"/>
    <n v="0"/>
    <n v="0"/>
    <n v="0"/>
    <n v="0"/>
    <n v="0"/>
    <n v="0"/>
    <n v="0"/>
    <n v="1430000"/>
    <n v="1430000"/>
  </r>
  <r>
    <x v="7"/>
    <x v="1"/>
    <n v="4000"/>
    <n v="4000"/>
    <n v="4000"/>
    <n v="4000"/>
    <n v="4000"/>
    <n v="4014"/>
    <n v="4000"/>
    <n v="4000"/>
    <n v="4000"/>
    <n v="4000"/>
    <n v="4000"/>
    <n v="4014"/>
    <n v="48028"/>
  </r>
  <r>
    <x v="8"/>
    <x v="0"/>
    <n v="28000"/>
    <n v="28000"/>
    <n v="28000"/>
    <n v="28000"/>
    <n v="28000"/>
    <n v="28000"/>
    <n v="28000"/>
    <n v="28000"/>
    <n v="28000"/>
    <n v="28000"/>
    <n v="28000"/>
    <n v="28000"/>
    <n v="336000"/>
  </r>
  <r>
    <x v="8"/>
    <x v="15"/>
    <n v="80000"/>
    <n v="80000"/>
    <n v="80000"/>
    <n v="80000"/>
    <n v="80000"/>
    <n v="80000"/>
    <n v="80000"/>
    <n v="80000"/>
    <n v="80000"/>
    <n v="80000"/>
    <n v="80000"/>
    <n v="80000"/>
    <n v="960000"/>
  </r>
  <r>
    <x v="8"/>
    <x v="7"/>
    <n v="0"/>
    <n v="0"/>
    <n v="0"/>
    <n v="0"/>
    <n v="0"/>
    <n v="0"/>
    <n v="0"/>
    <n v="0"/>
    <n v="0"/>
    <n v="0"/>
    <n v="0"/>
    <n v="0"/>
    <n v="0"/>
  </r>
  <r>
    <x v="8"/>
    <x v="1"/>
    <n v="19466"/>
    <n v="21745"/>
    <n v="19736"/>
    <n v="22243"/>
    <n v="24091"/>
    <n v="21162"/>
    <n v="22794"/>
    <n v="27667"/>
    <n v="26450"/>
    <n v="26926"/>
    <n v="24124"/>
    <n v="17972"/>
    <n v="274376"/>
  </r>
  <r>
    <x v="9"/>
    <x v="16"/>
    <n v="63000"/>
    <n v="63000"/>
    <n v="63000"/>
    <n v="63000"/>
    <n v="63000"/>
    <n v="63000"/>
    <n v="63000"/>
    <n v="63000"/>
    <n v="63000"/>
    <n v="63000"/>
    <n v="63000"/>
    <n v="63000"/>
    <n v="756000"/>
  </r>
  <r>
    <x v="9"/>
    <x v="0"/>
    <n v="24839"/>
    <n v="0"/>
    <n v="0"/>
    <n v="0"/>
    <n v="0"/>
    <n v="0"/>
    <n v="0"/>
    <n v="0"/>
    <n v="0"/>
    <n v="0"/>
    <n v="0"/>
    <n v="0"/>
    <n v="24839"/>
  </r>
  <r>
    <x v="9"/>
    <x v="5"/>
    <n v="540000"/>
    <n v="540000"/>
    <n v="540000"/>
    <n v="540000"/>
    <n v="540000"/>
    <n v="540000"/>
    <n v="540000"/>
    <n v="540000"/>
    <n v="540000"/>
    <n v="540000"/>
    <n v="540000"/>
    <n v="540000"/>
    <n v="6480000"/>
  </r>
  <r>
    <x v="9"/>
    <x v="7"/>
    <n v="121442"/>
    <n v="67500"/>
    <n v="67500"/>
    <n v="67500"/>
    <n v="67500"/>
    <n v="67500"/>
    <n v="67500"/>
    <n v="67500"/>
    <n v="67500"/>
    <n v="67500"/>
    <n v="67500"/>
    <n v="67500"/>
    <n v="863942"/>
  </r>
  <r>
    <x v="9"/>
    <x v="1"/>
    <n v="12696"/>
    <n v="12305"/>
    <n v="12464"/>
    <n v="12199"/>
    <n v="12199"/>
    <n v="12160"/>
    <n v="12160"/>
    <n v="12199"/>
    <n v="12199"/>
    <n v="12199"/>
    <n v="12218"/>
    <n v="12648"/>
    <n v="147646"/>
  </r>
  <r>
    <x v="10"/>
    <x v="6"/>
    <n v="-1034"/>
    <n v="-1034"/>
    <n v="-1034"/>
    <n v="-1034"/>
    <n v="-1034"/>
    <n v="-1034"/>
    <n v="-1034"/>
    <n v="0"/>
    <n v="0"/>
    <n v="0"/>
    <n v="0"/>
    <n v="0"/>
    <n v="-7238"/>
  </r>
  <r>
    <x v="10"/>
    <x v="1"/>
    <n v="5200"/>
    <n v="5200"/>
    <n v="5227"/>
    <n v="5200"/>
    <n v="5251"/>
    <n v="5214"/>
    <n v="5200"/>
    <n v="5229"/>
    <n v="64699"/>
    <n v="15600"/>
    <n v="15614"/>
    <n v="15600"/>
    <n v="153234"/>
  </r>
  <r>
    <x v="11"/>
    <x v="3"/>
    <n v="0"/>
    <n v="0"/>
    <n v="0"/>
    <n v="0"/>
    <n v="0"/>
    <n v="0"/>
    <n v="0"/>
    <n v="0"/>
    <n v="0"/>
    <n v="0"/>
    <n v="0"/>
    <n v="0"/>
    <n v="0"/>
  </r>
  <r>
    <x v="11"/>
    <x v="0"/>
    <n v="240280"/>
    <n v="240280"/>
    <n v="240280"/>
    <n v="240280"/>
    <n v="240280"/>
    <n v="240280"/>
    <n v="240280"/>
    <n v="240280"/>
    <n v="240280"/>
    <n v="240280"/>
    <n v="240280"/>
    <n v="240280"/>
    <n v="2883360"/>
  </r>
  <r>
    <x v="11"/>
    <x v="12"/>
    <n v="40612"/>
    <n v="40612"/>
    <n v="40612"/>
    <n v="40612"/>
    <n v="40612"/>
    <n v="40612"/>
    <n v="40612"/>
    <n v="40612"/>
    <n v="40612"/>
    <n v="40612"/>
    <n v="40612"/>
    <n v="40612"/>
    <n v="487344"/>
  </r>
  <r>
    <x v="11"/>
    <x v="15"/>
    <n v="25200"/>
    <n v="38837"/>
    <n v="25200"/>
    <n v="25200"/>
    <n v="25200"/>
    <n v="25200"/>
    <n v="25200"/>
    <n v="25200"/>
    <n v="25200"/>
    <n v="25200"/>
    <n v="25200"/>
    <n v="25200"/>
    <n v="316037"/>
  </r>
  <r>
    <x v="11"/>
    <x v="4"/>
    <n v="0"/>
    <n v="0"/>
    <n v="0"/>
    <n v="0"/>
    <n v="3614"/>
    <n v="0"/>
    <n v="0"/>
    <n v="0"/>
    <n v="0"/>
    <n v="0"/>
    <n v="0"/>
    <n v="0"/>
    <n v="3614"/>
  </r>
  <r>
    <x v="11"/>
    <x v="14"/>
    <n v="3000"/>
    <n v="3000"/>
    <n v="3000"/>
    <n v="3000"/>
    <n v="3000"/>
    <n v="3000"/>
    <n v="3000"/>
    <n v="3000"/>
    <n v="3000"/>
    <n v="3000"/>
    <n v="3000"/>
    <n v="3000"/>
    <n v="36000"/>
  </r>
  <r>
    <x v="11"/>
    <x v="5"/>
    <n v="135000"/>
    <n v="135000"/>
    <n v="135000"/>
    <n v="135000"/>
    <n v="135000"/>
    <n v="135000"/>
    <n v="135000"/>
    <n v="135000"/>
    <n v="135000"/>
    <n v="135000"/>
    <n v="135000"/>
    <n v="135000"/>
    <n v="1620000"/>
  </r>
  <r>
    <x v="11"/>
    <x v="6"/>
    <n v="93680"/>
    <n v="102228"/>
    <n v="155704"/>
    <n v="419591"/>
    <n v="92106"/>
    <n v="77023"/>
    <n v="78233"/>
    <n v="101674"/>
    <n v="204221"/>
    <n v="152713"/>
    <n v="94568"/>
    <n v="101422"/>
    <n v="1673163"/>
  </r>
  <r>
    <x v="11"/>
    <x v="7"/>
    <n v="5886"/>
    <n v="5886"/>
    <n v="5886"/>
    <n v="5886"/>
    <n v="5886"/>
    <n v="5886"/>
    <n v="5886"/>
    <n v="5886"/>
    <n v="5886"/>
    <n v="5886"/>
    <n v="5886"/>
    <n v="5886"/>
    <n v="70632"/>
  </r>
  <r>
    <x v="11"/>
    <x v="1"/>
    <n v="30648"/>
    <n v="29348"/>
    <n v="36662"/>
    <n v="34336"/>
    <n v="28346"/>
    <n v="28398"/>
    <n v="29230"/>
    <n v="28977"/>
    <n v="30958"/>
    <n v="30549"/>
    <n v="29394"/>
    <n v="29251"/>
    <n v="366097"/>
  </r>
  <r>
    <x v="12"/>
    <x v="3"/>
    <n v="0"/>
    <n v="0"/>
    <n v="0"/>
    <n v="0"/>
    <n v="0"/>
    <n v="0"/>
    <n v="0"/>
    <n v="0"/>
    <n v="0"/>
    <n v="0"/>
    <n v="0"/>
    <n v="0"/>
    <n v="0"/>
  </r>
  <r>
    <x v="12"/>
    <x v="15"/>
    <n v="40000"/>
    <n v="40000"/>
    <n v="40000"/>
    <n v="40000"/>
    <n v="40000"/>
    <n v="40000"/>
    <n v="40000"/>
    <n v="40000"/>
    <n v="40000"/>
    <n v="40000"/>
    <n v="40000"/>
    <n v="40000"/>
    <n v="480000"/>
  </r>
  <r>
    <x v="12"/>
    <x v="6"/>
    <n v="5055"/>
    <n v="5000"/>
    <n v="5000"/>
    <n v="5000"/>
    <n v="5000"/>
    <n v="5000"/>
    <n v="5000"/>
    <n v="5133"/>
    <n v="5000"/>
    <n v="5000"/>
    <n v="5000"/>
    <n v="5000"/>
    <n v="60188"/>
  </r>
  <r>
    <x v="12"/>
    <x v="7"/>
    <n v="1000"/>
    <n v="1000"/>
    <n v="1000"/>
    <n v="1000"/>
    <n v="1000"/>
    <n v="1000"/>
    <n v="1000"/>
    <n v="1000"/>
    <n v="1000"/>
    <n v="1000"/>
    <n v="1000"/>
    <n v="1000"/>
    <n v="12000"/>
  </r>
  <r>
    <x v="12"/>
    <x v="1"/>
    <n v="12600"/>
    <n v="12600"/>
    <n v="12600"/>
    <n v="12873"/>
    <n v="13510"/>
    <n v="15260"/>
    <n v="14716"/>
    <n v="14308"/>
    <n v="14630"/>
    <n v="12991"/>
    <n v="12600"/>
    <n v="12600"/>
    <n v="161288"/>
  </r>
  <r>
    <x v="12"/>
    <x v="2"/>
    <n v="2200"/>
    <n v="2200"/>
    <n v="2200"/>
    <n v="2200"/>
    <n v="2200"/>
    <n v="2200"/>
    <n v="2200"/>
    <n v="2200"/>
    <n v="2200"/>
    <n v="2200"/>
    <n v="2200"/>
    <n v="2200"/>
    <n v="26400"/>
  </r>
  <r>
    <x v="13"/>
    <x v="17"/>
    <n v="3150"/>
    <n v="3150"/>
    <n v="3150"/>
    <n v="3150"/>
    <n v="3150"/>
    <n v="3150"/>
    <n v="3150"/>
    <n v="3150"/>
    <n v="3150"/>
    <n v="3150"/>
    <n v="3150"/>
    <n v="3150"/>
    <n v="37800"/>
  </r>
  <r>
    <x v="13"/>
    <x v="3"/>
    <n v="0"/>
    <n v="0"/>
    <n v="0"/>
    <n v="0"/>
    <n v="0"/>
    <n v="600"/>
    <n v="0"/>
    <n v="0"/>
    <n v="0"/>
    <n v="0"/>
    <n v="0"/>
    <n v="0"/>
    <n v="600"/>
  </r>
  <r>
    <x v="13"/>
    <x v="0"/>
    <n v="45000"/>
    <n v="45000"/>
    <n v="45000"/>
    <n v="45000"/>
    <n v="45000"/>
    <n v="45000"/>
    <n v="45000"/>
    <n v="45000"/>
    <n v="45000"/>
    <n v="45000"/>
    <n v="45000"/>
    <n v="45000"/>
    <n v="540000"/>
  </r>
  <r>
    <x v="13"/>
    <x v="15"/>
    <n v="25650"/>
    <n v="25650"/>
    <n v="25650"/>
    <n v="25650"/>
    <n v="25650"/>
    <n v="25650"/>
    <n v="25650"/>
    <n v="25650"/>
    <n v="25650"/>
    <n v="25650"/>
    <n v="25650"/>
    <n v="25650"/>
    <n v="307800"/>
  </r>
  <r>
    <x v="13"/>
    <x v="4"/>
    <n v="0"/>
    <n v="740"/>
    <n v="127"/>
    <n v="0"/>
    <n v="335"/>
    <n v="1050"/>
    <n v="0"/>
    <n v="4612"/>
    <n v="0"/>
    <n v="0"/>
    <n v="0"/>
    <n v="252"/>
    <n v="7116"/>
  </r>
  <r>
    <x v="13"/>
    <x v="6"/>
    <n v="142451"/>
    <n v="142655"/>
    <n v="143176"/>
    <n v="139690"/>
    <n v="141676"/>
    <n v="133835"/>
    <n v="151237"/>
    <n v="144815"/>
    <n v="132935"/>
    <n v="125562"/>
    <n v="127604"/>
    <n v="124640"/>
    <n v="1650276"/>
  </r>
  <r>
    <x v="13"/>
    <x v="18"/>
    <n v="4000"/>
    <n v="4000"/>
    <n v="4000"/>
    <n v="4000"/>
    <n v="4000"/>
    <n v="4000"/>
    <n v="4000"/>
    <n v="4000"/>
    <n v="4000"/>
    <n v="4000"/>
    <n v="4000"/>
    <n v="4000"/>
    <n v="48000"/>
  </r>
  <r>
    <x v="13"/>
    <x v="7"/>
    <n v="0"/>
    <n v="0"/>
    <n v="0"/>
    <n v="0"/>
    <n v="0"/>
    <n v="0"/>
    <n v="0"/>
    <n v="0"/>
    <n v="0"/>
    <n v="0"/>
    <n v="0"/>
    <n v="0"/>
    <n v="0"/>
  </r>
  <r>
    <x v="14"/>
    <x v="19"/>
    <n v="3200"/>
    <n v="1900"/>
    <n v="1900"/>
    <n v="1900"/>
    <n v="1900"/>
    <n v="950"/>
    <n v="950"/>
    <n v="950"/>
    <n v="950"/>
    <n v="950"/>
    <n v="0"/>
    <n v="0"/>
    <n v="15550"/>
  </r>
  <r>
    <x v="14"/>
    <x v="0"/>
    <n v="30000"/>
    <n v="30000"/>
    <n v="30000"/>
    <n v="30000"/>
    <n v="30000"/>
    <n v="30000"/>
    <n v="30000"/>
    <n v="30000"/>
    <n v="30000"/>
    <n v="30000"/>
    <n v="30000"/>
    <n v="30000"/>
    <n v="360000"/>
  </r>
  <r>
    <x v="14"/>
    <x v="1"/>
    <n v="5174"/>
    <n v="4464"/>
    <n v="4507"/>
    <n v="5928"/>
    <n v="4420"/>
    <n v="4420"/>
    <n v="4246"/>
    <n v="4681"/>
    <n v="4174"/>
    <n v="4217"/>
    <n v="4362"/>
    <n v="4609"/>
    <n v="55202"/>
  </r>
  <r>
    <x v="15"/>
    <x v="10"/>
    <n v="920"/>
    <n v="920"/>
    <n v="920"/>
    <n v="0"/>
    <n v="920"/>
    <n v="0"/>
    <n v="920"/>
    <n v="920"/>
    <n v="920"/>
    <n v="675"/>
    <n v="0"/>
    <n v="0"/>
    <n v="7115"/>
  </r>
  <r>
    <x v="15"/>
    <x v="0"/>
    <n v="197079"/>
    <n v="211591"/>
    <n v="211591"/>
    <n v="211591"/>
    <n v="211591"/>
    <n v="211591"/>
    <n v="211591"/>
    <n v="211591"/>
    <n v="155590"/>
    <n v="1591"/>
    <n v="1601"/>
    <n v="856"/>
    <n v="1837854"/>
  </r>
  <r>
    <x v="15"/>
    <x v="12"/>
    <n v="84196"/>
    <n v="91647"/>
    <n v="91647"/>
    <n v="91647"/>
    <n v="91647"/>
    <n v="91647"/>
    <n v="91647"/>
    <n v="91647"/>
    <n v="88714"/>
    <n v="80647"/>
    <n v="80647"/>
    <n v="80647"/>
    <n v="1056380"/>
  </r>
  <r>
    <x v="15"/>
    <x v="9"/>
    <n v="233132"/>
    <n v="222000"/>
    <n v="222000"/>
    <n v="222000"/>
    <n v="222000"/>
    <n v="222000"/>
    <n v="222000"/>
    <n v="222000"/>
    <n v="162800"/>
    <n v="0"/>
    <n v="0"/>
    <n v="0"/>
    <n v="1949932"/>
  </r>
  <r>
    <x v="15"/>
    <x v="15"/>
    <n v="61957"/>
    <n v="60000"/>
    <n v="60000"/>
    <n v="60000"/>
    <n v="60000"/>
    <n v="60000"/>
    <n v="60000"/>
    <n v="60000"/>
    <n v="44001"/>
    <n v="0"/>
    <n v="0"/>
    <n v="0"/>
    <n v="525958"/>
  </r>
  <r>
    <x v="15"/>
    <x v="14"/>
    <n v="1290"/>
    <n v="4000"/>
    <n v="4000"/>
    <n v="4000"/>
    <n v="4000"/>
    <n v="4000"/>
    <n v="4000"/>
    <n v="4000"/>
    <n v="4000"/>
    <n v="4000"/>
    <n v="4000"/>
    <n v="4000"/>
    <n v="45290"/>
  </r>
  <r>
    <x v="15"/>
    <x v="6"/>
    <n v="48852"/>
    <n v="48852"/>
    <n v="48852"/>
    <n v="48852"/>
    <n v="48852"/>
    <n v="48852"/>
    <n v="48852"/>
    <n v="48852"/>
    <n v="29628"/>
    <n v="-23256"/>
    <n v="0"/>
    <n v="0"/>
    <n v="397188"/>
  </r>
  <r>
    <x v="15"/>
    <x v="7"/>
    <n v="3785"/>
    <n v="4462"/>
    <n v="4462"/>
    <n v="4462"/>
    <n v="4462"/>
    <n v="4462"/>
    <n v="4462"/>
    <n v="4462"/>
    <n v="3930"/>
    <n v="2462"/>
    <n v="2462"/>
    <n v="2462"/>
    <n v="46335"/>
  </r>
  <r>
    <x v="15"/>
    <x v="1"/>
    <n v="6000"/>
    <n v="6000"/>
    <n v="6000"/>
    <n v="6000"/>
    <n v="6000"/>
    <n v="6000"/>
    <n v="6000"/>
    <n v="6000"/>
    <n v="6000"/>
    <n v="6000"/>
    <n v="6000"/>
    <n v="6000"/>
    <n v="72000"/>
  </r>
  <r>
    <x v="16"/>
    <x v="3"/>
    <n v="0"/>
    <n v="0"/>
    <n v="0"/>
    <n v="0"/>
    <n v="0"/>
    <n v="0"/>
    <n v="0"/>
    <n v="0"/>
    <n v="0"/>
    <n v="0"/>
    <n v="0"/>
    <n v="0"/>
    <n v="0"/>
  </r>
  <r>
    <x v="16"/>
    <x v="0"/>
    <n v="33000"/>
    <n v="33000"/>
    <n v="33000"/>
    <n v="33000"/>
    <n v="33000"/>
    <n v="33000"/>
    <n v="33000"/>
    <n v="33000"/>
    <n v="33000"/>
    <n v="33000"/>
    <n v="33000"/>
    <n v="33000"/>
    <n v="396000"/>
  </r>
  <r>
    <x v="16"/>
    <x v="7"/>
    <n v="0"/>
    <n v="0"/>
    <n v="0"/>
    <n v="0"/>
    <n v="0"/>
    <n v="0"/>
    <n v="0"/>
    <n v="0"/>
    <n v="0"/>
    <n v="0"/>
    <n v="0"/>
    <n v="0"/>
    <n v="0"/>
  </r>
  <r>
    <x v="16"/>
    <x v="1"/>
    <n v="10300"/>
    <n v="10300"/>
    <n v="10300"/>
    <n v="10300"/>
    <n v="10300"/>
    <n v="10300"/>
    <n v="10300"/>
    <n v="10300"/>
    <n v="10300"/>
    <n v="10300"/>
    <n v="10300"/>
    <n v="10300"/>
    <n v="123600"/>
  </r>
  <r>
    <x v="17"/>
    <x v="3"/>
    <n v="0"/>
    <n v="0"/>
    <n v="0"/>
    <n v="0"/>
    <n v="0"/>
    <n v="0"/>
    <n v="78"/>
    <n v="0"/>
    <n v="0"/>
    <n v="0"/>
    <n v="0"/>
    <n v="0"/>
    <n v="78"/>
  </r>
  <r>
    <x v="17"/>
    <x v="0"/>
    <n v="40500"/>
    <n v="40500"/>
    <n v="40500"/>
    <n v="40500"/>
    <n v="40500"/>
    <n v="40500"/>
    <n v="40500"/>
    <n v="40500"/>
    <n v="40500"/>
    <n v="40500"/>
    <n v="40500"/>
    <n v="40500"/>
    <n v="486000"/>
  </r>
  <r>
    <x v="17"/>
    <x v="20"/>
    <n v="59000"/>
    <n v="59000"/>
    <n v="59000"/>
    <n v="59000"/>
    <n v="59000"/>
    <n v="59000"/>
    <n v="59000"/>
    <n v="59000"/>
    <n v="59000"/>
    <n v="59000"/>
    <n v="59000"/>
    <n v="59000"/>
    <n v="708000"/>
  </r>
  <r>
    <x v="17"/>
    <x v="7"/>
    <n v="962"/>
    <n v="962"/>
    <n v="962"/>
    <n v="962"/>
    <n v="962"/>
    <n v="962"/>
    <n v="962"/>
    <n v="962"/>
    <n v="962"/>
    <n v="962"/>
    <n v="962"/>
    <n v="962"/>
    <n v="11544"/>
  </r>
  <r>
    <x v="17"/>
    <x v="1"/>
    <n v="15195"/>
    <n v="15173"/>
    <n v="15075"/>
    <n v="15253"/>
    <n v="14978"/>
    <n v="14986"/>
    <n v="15372"/>
    <n v="16253"/>
    <n v="16142"/>
    <n v="16069"/>
    <n v="16495"/>
    <n v="16900"/>
    <n v="187891"/>
  </r>
  <r>
    <x v="18"/>
    <x v="0"/>
    <n v="57696"/>
    <n v="57696"/>
    <n v="57696"/>
    <n v="57696"/>
    <n v="57696"/>
    <n v="57696"/>
    <n v="57696"/>
    <n v="57696"/>
    <n v="57696"/>
    <n v="90424"/>
    <n v="57696"/>
    <n v="57696"/>
    <n v="725080"/>
  </r>
  <r>
    <x v="18"/>
    <x v="12"/>
    <n v="13323"/>
    <n v="13323"/>
    <n v="13323"/>
    <n v="13323"/>
    <n v="13323"/>
    <n v="13323"/>
    <n v="13323"/>
    <n v="13323"/>
    <n v="13323"/>
    <n v="13323"/>
    <n v="13323"/>
    <n v="13029"/>
    <n v="159582"/>
  </r>
  <r>
    <x v="18"/>
    <x v="14"/>
    <n v="3000"/>
    <n v="3000"/>
    <n v="3000"/>
    <n v="3000"/>
    <n v="3000"/>
    <n v="3000"/>
    <n v="3000"/>
    <n v="3000"/>
    <n v="3000"/>
    <n v="3000"/>
    <n v="3000"/>
    <n v="3000"/>
    <n v="36000"/>
  </r>
  <r>
    <x v="18"/>
    <x v="7"/>
    <n v="4050"/>
    <n v="4050"/>
    <n v="4050"/>
    <n v="3990"/>
    <n v="3990"/>
    <n v="4500"/>
    <n v="4500"/>
    <n v="4500"/>
    <n v="4500"/>
    <n v="4500"/>
    <n v="4500"/>
    <n v="4500"/>
    <n v="51630"/>
  </r>
  <r>
    <x v="19"/>
    <x v="3"/>
    <n v="0"/>
    <n v="0"/>
    <n v="0"/>
    <n v="0"/>
    <n v="0"/>
    <n v="0"/>
    <n v="0"/>
    <n v="0"/>
    <n v="0"/>
    <n v="0"/>
    <n v="0"/>
    <n v="54"/>
    <n v="54"/>
  </r>
  <r>
    <x v="19"/>
    <x v="0"/>
    <n v="155136"/>
    <n v="155136"/>
    <n v="155136"/>
    <n v="155136"/>
    <n v="155136"/>
    <n v="155136"/>
    <n v="155136"/>
    <n v="155136"/>
    <n v="155136"/>
    <n v="155136"/>
    <n v="155136"/>
    <n v="155058"/>
    <n v="1861554"/>
  </r>
  <r>
    <x v="19"/>
    <x v="9"/>
    <n v="449518"/>
    <n v="449518"/>
    <n v="449518"/>
    <n v="449518"/>
    <n v="449518"/>
    <n v="449518"/>
    <n v="449518"/>
    <n v="449518"/>
    <n v="449518"/>
    <n v="449518"/>
    <n v="449518"/>
    <n v="440809"/>
    <n v="5385507"/>
  </r>
  <r>
    <x v="19"/>
    <x v="1"/>
    <n v="136374"/>
    <n v="142608"/>
    <n v="146450"/>
    <n v="151089"/>
    <n v="144116"/>
    <n v="137322"/>
    <n v="162892"/>
    <n v="158690"/>
    <n v="158745"/>
    <n v="157295"/>
    <n v="148040"/>
    <n v="139200"/>
    <n v="1782821"/>
  </r>
  <r>
    <x v="19"/>
    <x v="2"/>
    <n v="2400"/>
    <n v="2400"/>
    <n v="2400"/>
    <n v="2400"/>
    <n v="2400"/>
    <n v="2400"/>
    <n v="2400"/>
    <n v="2400"/>
    <n v="2400"/>
    <n v="2400"/>
    <n v="2400"/>
    <n v="2400"/>
    <n v="28800"/>
  </r>
  <r>
    <x v="20"/>
    <x v="3"/>
    <n v="0"/>
    <n v="0"/>
    <n v="0"/>
    <n v="0"/>
    <n v="478"/>
    <n v="0"/>
    <n v="0"/>
    <n v="0"/>
    <n v="0"/>
    <n v="0"/>
    <n v="0"/>
    <n v="0"/>
    <n v="478"/>
  </r>
  <r>
    <x v="20"/>
    <x v="0"/>
    <n v="0"/>
    <n v="0"/>
    <n v="19025"/>
    <n v="51285"/>
    <n v="51285"/>
    <n v="51285"/>
    <n v="51285"/>
    <n v="51285"/>
    <n v="51285"/>
    <n v="51285"/>
    <n v="51285"/>
    <n v="51285"/>
    <n v="480590"/>
  </r>
  <r>
    <x v="20"/>
    <x v="12"/>
    <n v="0"/>
    <n v="0"/>
    <n v="5325"/>
    <n v="15000"/>
    <n v="15000"/>
    <n v="15000"/>
    <n v="15000"/>
    <n v="15000"/>
    <n v="15000"/>
    <n v="15000"/>
    <n v="15000"/>
    <n v="15000"/>
    <n v="140325"/>
  </r>
  <r>
    <x v="20"/>
    <x v="9"/>
    <n v="0"/>
    <n v="0"/>
    <n v="36094"/>
    <n v="91579"/>
    <n v="91579"/>
    <n v="91579"/>
    <n v="91579"/>
    <n v="91579"/>
    <n v="91579"/>
    <n v="91579"/>
    <n v="91579"/>
    <n v="91579"/>
    <n v="860305"/>
  </r>
  <r>
    <x v="20"/>
    <x v="1"/>
    <n v="6000"/>
    <n v="6000"/>
    <n v="5799"/>
    <n v="4717"/>
    <n v="9463"/>
    <n v="11045"/>
    <n v="15538"/>
    <n v="14515"/>
    <n v="10616"/>
    <n v="10724"/>
    <n v="8477"/>
    <n v="8508"/>
    <n v="111402"/>
  </r>
  <r>
    <x v="20"/>
    <x v="2"/>
    <n v="0"/>
    <n v="0"/>
    <n v="9353"/>
    <n v="10330"/>
    <n v="12080"/>
    <n v="12993"/>
    <n v="25160"/>
    <n v="12412"/>
    <n v="7052"/>
    <n v="9676"/>
    <n v="5432"/>
    <n v="3310"/>
    <n v="107798"/>
  </r>
  <r>
    <x v="21"/>
    <x v="17"/>
    <n v="0"/>
    <n v="0"/>
    <n v="0"/>
    <n v="0"/>
    <n v="0"/>
    <n v="0"/>
    <n v="0"/>
    <n v="0"/>
    <n v="0"/>
    <n v="54000"/>
    <n v="54000"/>
    <n v="54000"/>
    <n v="162000"/>
  </r>
  <r>
    <x v="22"/>
    <x v="0"/>
    <n v="30000"/>
    <n v="30000"/>
    <n v="30000"/>
    <n v="30000"/>
    <n v="30000"/>
    <n v="30000"/>
    <n v="30000"/>
    <n v="30000"/>
    <n v="30000"/>
    <n v="30000"/>
    <n v="30000"/>
    <n v="30000"/>
    <n v="360000"/>
  </r>
  <r>
    <x v="23"/>
    <x v="12"/>
    <n v="15412"/>
    <n v="15412"/>
    <n v="15412"/>
    <n v="15404"/>
    <n v="15000"/>
    <n v="15000"/>
    <n v="15000"/>
    <n v="15000"/>
    <n v="15000"/>
    <n v="15000"/>
    <n v="15000"/>
    <n v="15000"/>
    <n v="181640"/>
  </r>
  <r>
    <x v="23"/>
    <x v="15"/>
    <n v="20618"/>
    <n v="20618"/>
    <n v="20618"/>
    <n v="20606"/>
    <n v="20000"/>
    <n v="20000"/>
    <n v="20000"/>
    <n v="20000"/>
    <n v="20000"/>
    <n v="20000"/>
    <n v="20000"/>
    <n v="20000"/>
    <n v="242460"/>
  </r>
  <r>
    <x v="23"/>
    <x v="14"/>
    <n v="3000"/>
    <n v="3000"/>
    <n v="3000"/>
    <n v="3000"/>
    <n v="3000"/>
    <n v="3000"/>
    <n v="3000"/>
    <n v="3000"/>
    <n v="3000"/>
    <n v="3000"/>
    <n v="3000"/>
    <n v="3000"/>
    <n v="36000"/>
  </r>
  <r>
    <x v="23"/>
    <x v="7"/>
    <n v="1000"/>
    <n v="1000"/>
    <n v="1000"/>
    <n v="1000"/>
    <n v="1000"/>
    <n v="1000"/>
    <n v="1000"/>
    <n v="1000"/>
    <n v="1000"/>
    <n v="1000"/>
    <n v="1000"/>
    <n v="1000"/>
    <n v="12000"/>
  </r>
  <r>
    <x v="23"/>
    <x v="1"/>
    <n v="4999.95"/>
    <n v="4999.95"/>
    <n v="4999.95"/>
    <n v="4999.95"/>
    <n v="4999.95"/>
    <n v="4999.95"/>
    <n v="4999.95"/>
    <n v="4999.95"/>
    <n v="4999.95"/>
    <n v="4999.95"/>
    <n v="4999.95"/>
    <n v="4999.95"/>
    <n v="59999.399999999987"/>
  </r>
  <r>
    <x v="23"/>
    <x v="2"/>
    <n v="3760.05"/>
    <n v="3760.05"/>
    <n v="3760.05"/>
    <n v="3760.05"/>
    <n v="3760.05"/>
    <n v="3760.05"/>
    <n v="3760.05"/>
    <n v="3760.05"/>
    <n v="3760.05"/>
    <n v="3760.05"/>
    <n v="3760.05"/>
    <n v="3760.05"/>
    <n v="45120.600000000006"/>
  </r>
  <r>
    <x v="24"/>
    <x v="0"/>
    <n v="30000"/>
    <n v="30000"/>
    <n v="30000"/>
    <n v="30000"/>
    <n v="30000"/>
    <n v="30000"/>
    <n v="30000"/>
    <n v="30000"/>
    <n v="30000"/>
    <n v="30000"/>
    <n v="30000"/>
    <n v="30000"/>
    <n v="360000"/>
  </r>
  <r>
    <x v="25"/>
    <x v="19"/>
    <n v="0"/>
    <n v="0"/>
    <n v="0"/>
    <n v="0"/>
    <n v="0"/>
    <n v="0"/>
    <n v="0"/>
    <n v="0"/>
    <n v="0"/>
    <n v="0"/>
    <n v="1750"/>
    <n v="17500"/>
    <n v="19250"/>
  </r>
  <r>
    <x v="25"/>
    <x v="3"/>
    <n v="0"/>
    <n v="0"/>
    <n v="0"/>
    <n v="0"/>
    <n v="0"/>
    <n v="0"/>
    <n v="0"/>
    <n v="0"/>
    <n v="0"/>
    <n v="0"/>
    <n v="0"/>
    <n v="0"/>
    <n v="0"/>
  </r>
  <r>
    <x v="25"/>
    <x v="0"/>
    <n v="304717"/>
    <n v="276499"/>
    <n v="254717"/>
    <n v="254717"/>
    <n v="254717"/>
    <n v="254717"/>
    <n v="254717"/>
    <n v="254717"/>
    <n v="254717"/>
    <n v="254717"/>
    <n v="254717"/>
    <n v="254717"/>
    <n v="3128386"/>
  </r>
  <r>
    <x v="25"/>
    <x v="12"/>
    <n v="13500"/>
    <n v="13500"/>
    <n v="13500"/>
    <n v="13500"/>
    <n v="13500"/>
    <n v="13500"/>
    <n v="13500"/>
    <n v="13500"/>
    <n v="13500"/>
    <n v="13500"/>
    <n v="13500"/>
    <n v="13500"/>
    <n v="162000"/>
  </r>
  <r>
    <x v="25"/>
    <x v="9"/>
    <n v="819224"/>
    <n v="742639"/>
    <n v="725609"/>
    <n v="725609"/>
    <n v="725609"/>
    <n v="725609"/>
    <n v="725609"/>
    <n v="725609"/>
    <n v="725609"/>
    <n v="725609"/>
    <n v="731989"/>
    <n v="737609"/>
    <n v="8836333"/>
  </r>
  <r>
    <x v="25"/>
    <x v="15"/>
    <n v="19000"/>
    <n v="19000"/>
    <n v="19000"/>
    <n v="19000"/>
    <n v="19000"/>
    <n v="19000"/>
    <n v="19000"/>
    <n v="19000"/>
    <n v="19000"/>
    <n v="19000"/>
    <n v="19000"/>
    <n v="19000"/>
    <n v="228000"/>
  </r>
  <r>
    <x v="25"/>
    <x v="4"/>
    <n v="0"/>
    <n v="0"/>
    <n v="864"/>
    <n v="0"/>
    <n v="0"/>
    <n v="0"/>
    <n v="0"/>
    <n v="0"/>
    <n v="0"/>
    <n v="0"/>
    <n v="0"/>
    <n v="0"/>
    <n v="864"/>
  </r>
  <r>
    <x v="25"/>
    <x v="7"/>
    <n v="2500"/>
    <n v="2500"/>
    <n v="2500"/>
    <n v="2500"/>
    <n v="2500"/>
    <n v="2500"/>
    <n v="2500"/>
    <n v="2500"/>
    <n v="2500"/>
    <n v="2500"/>
    <n v="2500"/>
    <n v="2500"/>
    <n v="30000"/>
  </r>
  <r>
    <x v="25"/>
    <x v="1"/>
    <n v="19394"/>
    <n v="27574"/>
    <n v="21059"/>
    <n v="23290"/>
    <n v="22872"/>
    <n v="23147"/>
    <n v="34643"/>
    <n v="26199"/>
    <n v="29508"/>
    <n v="33704"/>
    <n v="25080"/>
    <n v="19366"/>
    <n v="305836"/>
  </r>
  <r>
    <x v="25"/>
    <x v="2"/>
    <n v="8000"/>
    <n v="8000"/>
    <n v="8000"/>
    <n v="8000"/>
    <n v="8000"/>
    <n v="8000"/>
    <n v="8000"/>
    <n v="8000"/>
    <n v="8039"/>
    <n v="8000"/>
    <n v="8050"/>
    <n v="8500"/>
    <n v="96589"/>
  </r>
  <r>
    <x v="26"/>
    <x v="1"/>
    <n v="8932"/>
    <n v="8990"/>
    <n v="8700"/>
    <n v="8772"/>
    <n v="8700"/>
    <n v="10280"/>
    <n v="7797"/>
    <n v="7700"/>
    <n v="7700"/>
    <n v="7700"/>
    <n v="46344"/>
    <n v="0"/>
    <n v="131615"/>
  </r>
  <r>
    <x v="26"/>
    <x v="2"/>
    <n v="0"/>
    <n v="0"/>
    <n v="0"/>
    <n v="0"/>
    <n v="0"/>
    <n v="0"/>
    <n v="903"/>
    <n v="1145"/>
    <n v="1029"/>
    <n v="1116"/>
    <n v="633"/>
    <n v="0"/>
    <n v="4826"/>
  </r>
  <r>
    <x v="27"/>
    <x v="3"/>
    <n v="14136.165000000001"/>
    <n v="14015.057000000001"/>
    <n v="14523.329"/>
    <n v="15015.155999999999"/>
    <n v="14104"/>
    <n v="14069.41"/>
    <n v="14041.566000000001"/>
    <n v="15575.785"/>
    <n v="14104"/>
    <n v="14713.380999999999"/>
    <n v="14208"/>
    <n v="15079"/>
    <n v="173584.84900000002"/>
  </r>
  <r>
    <x v="28"/>
    <x v="3"/>
    <n v="20000"/>
    <n v="20000"/>
    <n v="20000"/>
    <n v="20000"/>
    <n v="20000"/>
    <n v="20000"/>
    <n v="20000"/>
    <n v="20000"/>
    <n v="20000"/>
    <n v="20000"/>
    <n v="20000"/>
    <n v="20000"/>
    <n v="240000"/>
  </r>
  <r>
    <x v="28"/>
    <x v="0"/>
    <n v="106000"/>
    <n v="106000"/>
    <n v="106000"/>
    <n v="106000"/>
    <n v="106000"/>
    <n v="106000"/>
    <n v="106000"/>
    <n v="106000"/>
    <n v="106000"/>
    <n v="106000"/>
    <n v="106000"/>
    <n v="106000"/>
    <n v="1272000"/>
  </r>
  <r>
    <x v="28"/>
    <x v="12"/>
    <n v="5000"/>
    <n v="5000"/>
    <n v="5000"/>
    <n v="5000"/>
    <n v="5000"/>
    <n v="5000"/>
    <n v="6000"/>
    <n v="6000"/>
    <n v="6000"/>
    <n v="6000"/>
    <n v="6000"/>
    <n v="6000"/>
    <n v="66000"/>
  </r>
  <r>
    <x v="28"/>
    <x v="14"/>
    <n v="0"/>
    <n v="0"/>
    <n v="0"/>
    <n v="0"/>
    <n v="0"/>
    <n v="0"/>
    <n v="0"/>
    <n v="0"/>
    <n v="0"/>
    <n v="0"/>
    <n v="0"/>
    <n v="0"/>
    <n v="0"/>
  </r>
  <r>
    <x v="28"/>
    <x v="6"/>
    <n v="19211"/>
    <n v="18184"/>
    <n v="18870"/>
    <n v="18305"/>
    <n v="17734"/>
    <n v="20227"/>
    <n v="18331"/>
    <n v="17822"/>
    <n v="17709"/>
    <n v="17729"/>
    <n v="17747"/>
    <n v="17434"/>
    <n v="219303"/>
  </r>
  <r>
    <x v="28"/>
    <x v="1"/>
    <n v="121"/>
    <n v="199"/>
    <n v="204"/>
    <n v="281"/>
    <n v="262"/>
    <n v="247"/>
    <n v="2039"/>
    <n v="2500"/>
    <n v="6480"/>
    <n v="2710"/>
    <n v="2194"/>
    <n v="4731"/>
    <n v="21968"/>
  </r>
  <r>
    <x v="29"/>
    <x v="0"/>
    <n v="30962"/>
    <n v="29248"/>
    <n v="28962"/>
    <n v="28962"/>
    <n v="28962"/>
    <n v="28962"/>
    <n v="28962"/>
    <n v="28962"/>
    <n v="28962"/>
    <n v="28962"/>
    <n v="28962"/>
    <n v="28962"/>
    <n v="349830"/>
  </r>
  <r>
    <x v="29"/>
    <x v="7"/>
    <n v="1000"/>
    <n v="1000"/>
    <n v="1000"/>
    <n v="1000"/>
    <n v="1000"/>
    <n v="1000"/>
    <n v="1000"/>
    <n v="1000"/>
    <n v="1000"/>
    <n v="1000"/>
    <n v="1000"/>
    <n v="1000"/>
    <n v="12000"/>
  </r>
  <r>
    <x v="29"/>
    <x v="1"/>
    <n v="0"/>
    <n v="5814"/>
    <n v="5500"/>
    <n v="5500"/>
    <n v="5500"/>
    <n v="5500"/>
    <n v="5500"/>
    <n v="5500"/>
    <n v="5500"/>
    <n v="5500"/>
    <n v="5500"/>
    <n v="5500"/>
    <n v="60814"/>
  </r>
  <r>
    <x v="30"/>
    <x v="0"/>
    <n v="28000"/>
    <n v="28000"/>
    <n v="28000"/>
    <n v="28000"/>
    <n v="28000"/>
    <n v="28000"/>
    <n v="28000"/>
    <n v="28000"/>
    <n v="28000"/>
    <n v="28000"/>
    <n v="28000"/>
    <n v="28000"/>
    <n v="336000"/>
  </r>
  <r>
    <x v="30"/>
    <x v="7"/>
    <n v="1000"/>
    <n v="1000"/>
    <n v="1000"/>
    <n v="1000"/>
    <n v="1000"/>
    <n v="1000"/>
    <n v="1000"/>
    <n v="1000"/>
    <n v="1000"/>
    <n v="1000"/>
    <n v="1000"/>
    <n v="1000"/>
    <n v="12000"/>
  </r>
  <r>
    <x v="30"/>
    <x v="1"/>
    <n v="12502"/>
    <n v="14105"/>
    <n v="15782"/>
    <n v="14917"/>
    <n v="14207"/>
    <n v="13112"/>
    <n v="12990"/>
    <n v="12130"/>
    <n v="16481"/>
    <n v="16033"/>
    <n v="12997"/>
    <n v="14291"/>
    <n v="169547"/>
  </r>
  <r>
    <x v="31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31"/>
    <x v="1"/>
    <n v="9362"/>
    <n v="11041"/>
    <n v="11380"/>
    <n v="9835"/>
    <n v="9745"/>
    <n v="10202"/>
    <n v="10459"/>
    <n v="9900"/>
    <n v="11069"/>
    <n v="10413"/>
    <n v="10151"/>
    <n v="11269"/>
    <n v="124826"/>
  </r>
  <r>
    <x v="32"/>
    <x v="12"/>
    <n v="11735"/>
    <n v="11735"/>
    <n v="11735"/>
    <n v="11735"/>
    <n v="11735"/>
    <n v="11735"/>
    <n v="11735"/>
    <n v="11735"/>
    <n v="11735"/>
    <n v="11735"/>
    <n v="11735"/>
    <n v="11735"/>
    <n v="140820"/>
  </r>
  <r>
    <x v="32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32"/>
    <x v="14"/>
    <n v="3000"/>
    <n v="3000"/>
    <n v="3000"/>
    <n v="3000"/>
    <n v="3000"/>
    <n v="3000"/>
    <n v="3000"/>
    <n v="3000"/>
    <n v="3000"/>
    <n v="3000"/>
    <n v="3000"/>
    <n v="3000"/>
    <n v="36000"/>
  </r>
  <r>
    <x v="32"/>
    <x v="6"/>
    <n v="1357"/>
    <n v="1357"/>
    <n v="1357"/>
    <n v="1357"/>
    <n v="1357"/>
    <n v="1357"/>
    <n v="1357"/>
    <n v="1357"/>
    <n v="1357"/>
    <n v="1357"/>
    <n v="1357"/>
    <n v="1357"/>
    <n v="16284"/>
  </r>
  <r>
    <x v="32"/>
    <x v="7"/>
    <n v="1000"/>
    <n v="1000"/>
    <n v="1000"/>
    <n v="1000"/>
    <n v="1000"/>
    <n v="1000"/>
    <n v="1000"/>
    <n v="1000"/>
    <n v="1000"/>
    <n v="1000"/>
    <n v="1000"/>
    <n v="1000"/>
    <n v="12000"/>
  </r>
  <r>
    <x v="33"/>
    <x v="19"/>
    <n v="950"/>
    <n v="950"/>
    <n v="977"/>
    <n v="1017"/>
    <n v="1940"/>
    <n v="1017"/>
    <n v="1927"/>
    <n v="3227"/>
    <n v="3294"/>
    <n v="3213"/>
    <n v="27"/>
    <n v="27"/>
    <n v="18566"/>
  </r>
  <r>
    <x v="33"/>
    <x v="3"/>
    <n v="0"/>
    <n v="0"/>
    <n v="0"/>
    <n v="0"/>
    <n v="0"/>
    <n v="0"/>
    <n v="0"/>
    <n v="0"/>
    <n v="0"/>
    <n v="0"/>
    <n v="0"/>
    <n v="0"/>
    <n v="0"/>
  </r>
  <r>
    <x v="33"/>
    <x v="0"/>
    <n v="90500"/>
    <n v="90500"/>
    <n v="90500"/>
    <n v="90500"/>
    <n v="90500"/>
    <n v="90500"/>
    <n v="90500"/>
    <n v="90500"/>
    <n v="90500"/>
    <n v="90500"/>
    <n v="90500"/>
    <n v="90500"/>
    <n v="1086000"/>
  </r>
  <r>
    <x v="33"/>
    <x v="12"/>
    <n v="38000"/>
    <n v="36857"/>
    <n v="36000"/>
    <n v="36000"/>
    <n v="36000"/>
    <n v="36000"/>
    <n v="36000"/>
    <n v="36000"/>
    <n v="36000"/>
    <n v="36000"/>
    <n v="39000"/>
    <n v="36000"/>
    <n v="437857"/>
  </r>
  <r>
    <x v="33"/>
    <x v="14"/>
    <n v="4000"/>
    <n v="0"/>
    <n v="0"/>
    <n v="0"/>
    <n v="0"/>
    <n v="0"/>
    <n v="0"/>
    <n v="0"/>
    <n v="0"/>
    <n v="0"/>
    <n v="0"/>
    <n v="0"/>
    <n v="4000"/>
  </r>
  <r>
    <x v="33"/>
    <x v="6"/>
    <n v="28250"/>
    <n v="38734"/>
    <n v="42536"/>
    <n v="29796"/>
    <n v="31717"/>
    <n v="28311"/>
    <n v="28989"/>
    <n v="28457"/>
    <n v="28371"/>
    <n v="28733"/>
    <n v="28609"/>
    <n v="29014"/>
    <n v="371517"/>
  </r>
  <r>
    <x v="33"/>
    <x v="7"/>
    <n v="2962"/>
    <n v="2962"/>
    <n v="2962"/>
    <n v="2962"/>
    <n v="2962"/>
    <n v="2962"/>
    <n v="2962"/>
    <n v="2962"/>
    <n v="2962"/>
    <n v="2962"/>
    <n v="2962"/>
    <n v="2962"/>
    <n v="35544"/>
  </r>
  <r>
    <x v="33"/>
    <x v="1"/>
    <n v="4600"/>
    <n v="12282"/>
    <n v="9851"/>
    <n v="9575"/>
    <n v="11808"/>
    <n v="6478"/>
    <n v="9005"/>
    <n v="6390"/>
    <n v="8487"/>
    <n v="5658"/>
    <n v="5396"/>
    <n v="5281"/>
    <n v="94811"/>
  </r>
  <r>
    <x v="33"/>
    <x v="2"/>
    <n v="0"/>
    <n v="1233"/>
    <n v="13879"/>
    <n v="21224"/>
    <n v="20027"/>
    <n v="19727"/>
    <n v="19300"/>
    <n v="19254"/>
    <n v="19500"/>
    <n v="19827"/>
    <n v="19632"/>
    <n v="19708"/>
    <n v="193311"/>
  </r>
  <r>
    <x v="34"/>
    <x v="0"/>
    <n v="40000"/>
    <n v="40000"/>
    <n v="40000"/>
    <n v="40000"/>
    <n v="40000"/>
    <n v="40000"/>
    <n v="40000"/>
    <n v="40000"/>
    <n v="40000"/>
    <n v="40000"/>
    <n v="40000"/>
    <n v="40000"/>
    <n v="480000"/>
  </r>
  <r>
    <x v="34"/>
    <x v="15"/>
    <n v="151886"/>
    <n v="151886"/>
    <n v="184614"/>
    <n v="151886"/>
    <n v="151886"/>
    <n v="155929"/>
    <n v="97386"/>
    <n v="97386"/>
    <n v="97386"/>
    <n v="97386"/>
    <n v="76686"/>
    <n v="62886"/>
    <n v="1477203"/>
  </r>
  <r>
    <x v="35"/>
    <x v="0"/>
    <n v="128090"/>
    <n v="128090"/>
    <n v="128090"/>
    <n v="128090"/>
    <n v="128090"/>
    <n v="128090"/>
    <n v="128030"/>
    <n v="125000"/>
    <n v="125000"/>
    <n v="125000"/>
    <n v="45835"/>
    <n v="0"/>
    <n v="1317405"/>
  </r>
  <r>
    <x v="35"/>
    <x v="12"/>
    <n v="108000"/>
    <n v="108000"/>
    <n v="108000"/>
    <n v="108000"/>
    <n v="108000"/>
    <n v="108000"/>
    <n v="108000"/>
    <n v="108000"/>
    <n v="108000"/>
    <n v="108000"/>
    <n v="39600"/>
    <n v="0"/>
    <n v="1119600"/>
  </r>
  <r>
    <x v="35"/>
    <x v="9"/>
    <n v="281474"/>
    <n v="281474"/>
    <n v="281474"/>
    <n v="281474"/>
    <n v="281474"/>
    <n v="281474"/>
    <n v="281598"/>
    <n v="270360"/>
    <n v="270360"/>
    <n v="270360"/>
    <n v="99132"/>
    <n v="0"/>
    <n v="2880654"/>
  </r>
  <r>
    <x v="35"/>
    <x v="1"/>
    <n v="29917"/>
    <n v="25773"/>
    <n v="28645"/>
    <n v="27969"/>
    <n v="32162"/>
    <n v="30036"/>
    <n v="28451"/>
    <n v="25759"/>
    <n v="27189"/>
    <n v="26897"/>
    <n v="30881"/>
    <n v="34593"/>
    <n v="348272"/>
  </r>
  <r>
    <x v="35"/>
    <x v="2"/>
    <n v="2200"/>
    <n v="2200"/>
    <n v="2200"/>
    <n v="2200"/>
    <n v="2200"/>
    <n v="2200"/>
    <n v="2200"/>
    <n v="2200"/>
    <n v="2200"/>
    <n v="2200"/>
    <n v="2200"/>
    <n v="2200"/>
    <n v="26400"/>
  </r>
  <r>
    <x v="36"/>
    <x v="0"/>
    <n v="307950"/>
    <n v="307950"/>
    <n v="307950"/>
    <n v="228286"/>
    <n v="0"/>
    <n v="0"/>
    <n v="0"/>
    <n v="0"/>
    <n v="0"/>
    <n v="0"/>
    <n v="0"/>
    <n v="0"/>
    <n v="1152136"/>
  </r>
  <r>
    <x v="36"/>
    <x v="21"/>
    <n v="291834"/>
    <n v="291834"/>
    <n v="291869"/>
    <n v="964840"/>
    <n v="0"/>
    <n v="0"/>
    <n v="0"/>
    <n v="0"/>
    <n v="0"/>
    <n v="0"/>
    <n v="0"/>
    <n v="0"/>
    <n v="1840377"/>
  </r>
  <r>
    <x v="36"/>
    <x v="1"/>
    <n v="2000"/>
    <n v="2000"/>
    <n v="2000"/>
    <n v="1468"/>
    <n v="0"/>
    <n v="0"/>
    <n v="0"/>
    <n v="0"/>
    <n v="0"/>
    <n v="0"/>
    <n v="0"/>
    <n v="0"/>
    <n v="7468"/>
  </r>
  <r>
    <x v="37"/>
    <x v="3"/>
    <n v="0"/>
    <n v="0"/>
    <n v="0"/>
    <n v="0"/>
    <n v="0"/>
    <n v="0"/>
    <n v="0"/>
    <n v="0"/>
    <n v="0"/>
    <n v="0"/>
    <n v="0"/>
    <n v="0"/>
    <n v="0"/>
  </r>
  <r>
    <x v="37"/>
    <x v="0"/>
    <n v="84000"/>
    <n v="84000"/>
    <n v="84000"/>
    <n v="84000"/>
    <n v="116728"/>
    <n v="84000"/>
    <n v="84000"/>
    <n v="84000"/>
    <n v="84000"/>
    <n v="84000"/>
    <n v="84000"/>
    <n v="84000"/>
    <n v="1040728"/>
  </r>
  <r>
    <x v="37"/>
    <x v="12"/>
    <n v="26535"/>
    <n v="26535"/>
    <n v="26535"/>
    <n v="26535"/>
    <n v="26535"/>
    <n v="26535"/>
    <n v="26535"/>
    <n v="26535"/>
    <n v="26535"/>
    <n v="26535"/>
    <n v="26535"/>
    <n v="26535"/>
    <n v="318420"/>
  </r>
  <r>
    <x v="37"/>
    <x v="15"/>
    <n v="962"/>
    <n v="962"/>
    <n v="962"/>
    <n v="962"/>
    <n v="962"/>
    <n v="962"/>
    <n v="962"/>
    <n v="962"/>
    <n v="962"/>
    <n v="0"/>
    <n v="0"/>
    <n v="0"/>
    <n v="8658"/>
  </r>
  <r>
    <x v="37"/>
    <x v="14"/>
    <n v="8000"/>
    <n v="8000"/>
    <n v="8000"/>
    <n v="8000"/>
    <n v="8000"/>
    <n v="8000"/>
    <n v="8000"/>
    <n v="8000"/>
    <n v="8000"/>
    <n v="8000"/>
    <n v="8000"/>
    <n v="8000"/>
    <n v="96000"/>
  </r>
  <r>
    <x v="37"/>
    <x v="6"/>
    <n v="8385"/>
    <n v="7484"/>
    <n v="7315"/>
    <n v="7390"/>
    <n v="7506"/>
    <n v="7175"/>
    <n v="7610"/>
    <n v="7366"/>
    <n v="6906"/>
    <n v="6320"/>
    <n v="6612"/>
    <n v="11083"/>
    <n v="91152"/>
  </r>
  <r>
    <x v="37"/>
    <x v="7"/>
    <n v="0"/>
    <n v="0"/>
    <n v="0"/>
    <n v="0"/>
    <n v="0"/>
    <n v="0"/>
    <n v="0"/>
    <n v="0"/>
    <n v="0"/>
    <n v="0"/>
    <n v="0"/>
    <n v="0"/>
    <n v="0"/>
  </r>
  <r>
    <x v="37"/>
    <x v="1"/>
    <n v="4687"/>
    <n v="3862"/>
    <n v="5209"/>
    <n v="5137"/>
    <n v="3600"/>
    <n v="4306"/>
    <n v="5267"/>
    <n v="3939"/>
    <n v="4403"/>
    <n v="3600"/>
    <n v="3788"/>
    <n v="4437"/>
    <n v="52235"/>
  </r>
  <r>
    <x v="38"/>
    <x v="3"/>
    <n v="14000"/>
    <n v="14000"/>
    <n v="14000"/>
    <n v="14000"/>
    <n v="14000"/>
    <n v="14000"/>
    <n v="14000"/>
    <n v="14000"/>
    <n v="14000"/>
    <n v="14000"/>
    <n v="14000"/>
    <n v="14000"/>
    <n v="168000"/>
  </r>
  <r>
    <x v="38"/>
    <x v="22"/>
    <n v="0"/>
    <n v="0"/>
    <n v="0"/>
    <n v="0"/>
    <n v="0"/>
    <n v="0"/>
    <n v="0"/>
    <n v="0"/>
    <n v="2216178"/>
    <n v="1941853"/>
    <n v="0"/>
    <n v="0"/>
    <n v="4158031"/>
  </r>
  <r>
    <x v="38"/>
    <x v="6"/>
    <n v="5650"/>
    <n v="5650"/>
    <n v="5650"/>
    <n v="10440"/>
    <n v="8509"/>
    <n v="5888"/>
    <n v="8392"/>
    <n v="5650"/>
    <n v="21976"/>
    <n v="10988"/>
    <n v="15344"/>
    <n v="21046"/>
    <n v="125183"/>
  </r>
  <r>
    <x v="39"/>
    <x v="3"/>
    <n v="0"/>
    <n v="0"/>
    <n v="0"/>
    <n v="0"/>
    <n v="0"/>
    <n v="0"/>
    <n v="0"/>
    <n v="0"/>
    <n v="0"/>
    <n v="0"/>
    <n v="0"/>
    <n v="0"/>
    <n v="0"/>
  </r>
  <r>
    <x v="39"/>
    <x v="8"/>
    <n v="10453"/>
    <n v="8113"/>
    <n v="9602"/>
    <n v="10314"/>
    <n v="10211"/>
    <n v="9432"/>
    <n v="10846"/>
    <n v="10911"/>
    <n v="13384"/>
    <n v="9115"/>
    <n v="10255"/>
    <n v="9258"/>
    <n v="121894"/>
  </r>
  <r>
    <x v="39"/>
    <x v="1"/>
    <n v="19129"/>
    <n v="19129"/>
    <n v="19390"/>
    <n v="19261"/>
    <n v="9164"/>
    <n v="9294"/>
    <n v="10099"/>
    <n v="9565"/>
    <n v="9236"/>
    <n v="9928"/>
    <n v="9476"/>
    <n v="9228"/>
    <n v="152899"/>
  </r>
  <r>
    <x v="39"/>
    <x v="2"/>
    <n v="2000"/>
    <n v="2029"/>
    <n v="2000"/>
    <n v="2514"/>
    <n v="0"/>
    <n v="0"/>
    <n v="0"/>
    <n v="0"/>
    <n v="0"/>
    <n v="0"/>
    <n v="0"/>
    <n v="0"/>
    <n v="8543"/>
  </r>
  <r>
    <x v="40"/>
    <x v="0"/>
    <n v="128090"/>
    <n v="128090"/>
    <n v="128090"/>
    <n v="128090"/>
    <n v="128090"/>
    <n v="128090"/>
    <n v="128090"/>
    <n v="128090"/>
    <n v="128030"/>
    <n v="125000"/>
    <n v="125000"/>
    <n v="125000"/>
    <n v="1527750"/>
  </r>
  <r>
    <x v="40"/>
    <x v="9"/>
    <n v="379582"/>
    <n v="379582"/>
    <n v="379582"/>
    <n v="379582"/>
    <n v="379582"/>
    <n v="379582"/>
    <n v="379582"/>
    <n v="379582"/>
    <n v="379714"/>
    <n v="368880"/>
    <n v="368880"/>
    <n v="368880"/>
    <n v="4523010"/>
  </r>
  <r>
    <x v="40"/>
    <x v="1"/>
    <n v="30648"/>
    <n v="28002"/>
    <n v="28357"/>
    <n v="29561"/>
    <n v="40217"/>
    <n v="31027"/>
    <n v="31184"/>
    <n v="29355"/>
    <n v="33095"/>
    <n v="30186"/>
    <n v="32327"/>
    <n v="29440"/>
    <n v="373399"/>
  </r>
  <r>
    <x v="40"/>
    <x v="2"/>
    <n v="2200"/>
    <n v="2200"/>
    <n v="2200"/>
    <n v="2200"/>
    <n v="2200"/>
    <n v="2200"/>
    <n v="2200"/>
    <n v="2200"/>
    <n v="2200"/>
    <n v="2200"/>
    <n v="2200"/>
    <n v="2200"/>
    <n v="26400"/>
  </r>
  <r>
    <x v="41"/>
    <x v="3"/>
    <n v="11329"/>
    <n v="8750"/>
    <n v="8812"/>
    <n v="8437"/>
    <n v="8640"/>
    <n v="8062"/>
    <n v="8703"/>
    <n v="8578"/>
    <n v="10387"/>
    <n v="9906"/>
    <n v="8718"/>
    <n v="9000"/>
    <n v="109322"/>
  </r>
  <r>
    <x v="41"/>
    <x v="0"/>
    <n v="25000"/>
    <n v="25000"/>
    <n v="25000"/>
    <n v="25000"/>
    <n v="25000"/>
    <n v="25000"/>
    <n v="25000"/>
    <n v="25000"/>
    <n v="25000"/>
    <n v="25000"/>
    <n v="25000"/>
    <n v="25000"/>
    <n v="300000"/>
  </r>
  <r>
    <x v="41"/>
    <x v="12"/>
    <n v="19000"/>
    <n v="19000"/>
    <n v="19000"/>
    <n v="19000"/>
    <n v="19000"/>
    <n v="19000"/>
    <n v="19000"/>
    <n v="19000"/>
    <n v="19000"/>
    <n v="19000"/>
    <n v="19000"/>
    <n v="19000"/>
    <n v="228000"/>
  </r>
  <r>
    <x v="41"/>
    <x v="23"/>
    <n v="35065"/>
    <n v="38000"/>
    <n v="38000"/>
    <n v="38000"/>
    <n v="38000"/>
    <n v="38000"/>
    <n v="38000"/>
    <n v="38000"/>
    <n v="38000"/>
    <n v="38000"/>
    <n v="38000"/>
    <n v="38000"/>
    <n v="453065"/>
  </r>
  <r>
    <x v="41"/>
    <x v="14"/>
    <n v="3000"/>
    <n v="3000"/>
    <n v="3000"/>
    <n v="3000"/>
    <n v="3000"/>
    <n v="3000"/>
    <n v="3000"/>
    <n v="3000"/>
    <n v="3000"/>
    <n v="3000"/>
    <n v="3000"/>
    <n v="3000"/>
    <n v="36000"/>
  </r>
  <r>
    <x v="41"/>
    <x v="7"/>
    <n v="0"/>
    <n v="0"/>
    <n v="0"/>
    <n v="0"/>
    <n v="0"/>
    <n v="0"/>
    <n v="0"/>
    <n v="0"/>
    <n v="0"/>
    <n v="0"/>
    <n v="0"/>
    <n v="0"/>
    <n v="0"/>
  </r>
  <r>
    <x v="41"/>
    <x v="1"/>
    <n v="25878"/>
    <n v="25400"/>
    <n v="25517"/>
    <n v="25400"/>
    <n v="25439"/>
    <n v="25400"/>
    <n v="25400"/>
    <n v="58206"/>
    <n v="25791"/>
    <n v="25400"/>
    <n v="25584"/>
    <n v="25588"/>
    <n v="339003"/>
  </r>
  <r>
    <x v="41"/>
    <x v="2"/>
    <n v="33834"/>
    <n v="21096"/>
    <n v="18586"/>
    <n v="17398"/>
    <n v="18284"/>
    <n v="15557"/>
    <n v="16308"/>
    <n v="16340"/>
    <n v="22684"/>
    <n v="18690"/>
    <n v="16244"/>
    <n v="17281"/>
    <n v="232302"/>
  </r>
  <r>
    <x v="42"/>
    <x v="0"/>
    <n v="33745"/>
    <n v="33000"/>
    <n v="33000"/>
    <n v="33000"/>
    <n v="33000"/>
    <n v="33000"/>
    <n v="33000"/>
    <n v="33000"/>
    <n v="33000"/>
    <n v="33000"/>
    <n v="33000"/>
    <n v="33000"/>
    <n v="396745"/>
  </r>
  <r>
    <x v="42"/>
    <x v="12"/>
    <n v="5000"/>
    <n v="5000"/>
    <n v="5000"/>
    <n v="5000"/>
    <n v="5000"/>
    <n v="5000"/>
    <n v="5000"/>
    <n v="5000"/>
    <n v="5000"/>
    <n v="5000"/>
    <n v="5000"/>
    <n v="5000"/>
    <n v="60000"/>
  </r>
  <r>
    <x v="42"/>
    <x v="9"/>
    <n v="24029"/>
    <n v="24029"/>
    <n v="24029"/>
    <n v="24029"/>
    <n v="24029"/>
    <n v="24043"/>
    <n v="23000"/>
    <n v="23000"/>
    <n v="23000"/>
    <n v="23000"/>
    <n v="23000"/>
    <n v="23000"/>
    <n v="282188"/>
  </r>
  <r>
    <x v="42"/>
    <x v="7"/>
    <n v="-12716"/>
    <n v="-12716"/>
    <n v="-12716"/>
    <n v="-12776"/>
    <n v="-12776"/>
    <n v="-12282"/>
    <n v="3000"/>
    <n v="3000"/>
    <n v="3000"/>
    <n v="3000"/>
    <n v="3000"/>
    <n v="3000"/>
    <n v="-57982"/>
  </r>
  <r>
    <x v="43"/>
    <x v="0"/>
    <n v="68000"/>
    <n v="68000"/>
    <n v="68000"/>
    <n v="68000"/>
    <n v="68000"/>
    <n v="68000"/>
    <n v="68000"/>
    <n v="68000"/>
    <n v="68000"/>
    <n v="68000"/>
    <n v="68000"/>
    <n v="68000"/>
    <n v="816000"/>
  </r>
  <r>
    <x v="43"/>
    <x v="12"/>
    <n v="10000"/>
    <n v="10000"/>
    <n v="10000"/>
    <n v="10000"/>
    <n v="10000"/>
    <n v="10000"/>
    <n v="10000"/>
    <n v="10000"/>
    <n v="10000"/>
    <n v="10000"/>
    <n v="10000"/>
    <n v="10000"/>
    <n v="120000"/>
  </r>
  <r>
    <x v="43"/>
    <x v="14"/>
    <n v="4000"/>
    <n v="4000"/>
    <n v="4000"/>
    <n v="4000"/>
    <n v="4000"/>
    <n v="4000"/>
    <n v="4000"/>
    <n v="4000"/>
    <n v="4000"/>
    <n v="4000"/>
    <n v="4000"/>
    <n v="4000"/>
    <n v="48000"/>
  </r>
  <r>
    <x v="43"/>
    <x v="7"/>
    <n v="5500"/>
    <n v="5500"/>
    <n v="5500"/>
    <n v="5500"/>
    <n v="5500"/>
    <n v="5500"/>
    <n v="5500"/>
    <n v="5500"/>
    <n v="5500"/>
    <n v="5500"/>
    <n v="5500"/>
    <n v="5500"/>
    <n v="66000"/>
  </r>
  <r>
    <x v="43"/>
    <x v="1"/>
    <n v="5800"/>
    <n v="5800"/>
    <n v="5909"/>
    <n v="5827"/>
    <n v="5843"/>
    <n v="5800"/>
    <n v="6188"/>
    <n v="5829"/>
    <n v="5901"/>
    <n v="6032"/>
    <n v="5868"/>
    <n v="5868"/>
    <n v="70665"/>
  </r>
  <r>
    <x v="43"/>
    <x v="2"/>
    <n v="8000"/>
    <n v="8000"/>
    <n v="8000"/>
    <n v="8000"/>
    <n v="8000"/>
    <n v="8000"/>
    <n v="8000"/>
    <n v="8000"/>
    <n v="8000"/>
    <n v="8000"/>
    <n v="8000"/>
    <n v="8000"/>
    <n v="96000"/>
  </r>
  <r>
    <x v="44"/>
    <x v="19"/>
    <n v="17500"/>
    <n v="17500"/>
    <n v="17500"/>
    <n v="17500"/>
    <n v="17500"/>
    <n v="17500"/>
    <n v="17500"/>
    <n v="17500"/>
    <n v="17500"/>
    <n v="17500"/>
    <n v="17500"/>
    <n v="17500"/>
    <n v="210000"/>
  </r>
  <r>
    <x v="44"/>
    <x v="3"/>
    <n v="0"/>
    <n v="0"/>
    <n v="0"/>
    <n v="41"/>
    <n v="0"/>
    <n v="0"/>
    <n v="0"/>
    <n v="0"/>
    <n v="0"/>
    <n v="0"/>
    <n v="0"/>
    <n v="0"/>
    <n v="41"/>
  </r>
  <r>
    <x v="44"/>
    <x v="0"/>
    <n v="125000"/>
    <n v="125000"/>
    <n v="125000"/>
    <n v="125000"/>
    <n v="125000"/>
    <n v="125000"/>
    <n v="125000"/>
    <n v="125000"/>
    <n v="125000"/>
    <n v="125000"/>
    <n v="125000"/>
    <n v="125000"/>
    <n v="1500000"/>
  </r>
  <r>
    <x v="44"/>
    <x v="12"/>
    <n v="77000"/>
    <n v="77000"/>
    <n v="77000"/>
    <n v="77000"/>
    <n v="77000"/>
    <n v="77000"/>
    <n v="77000"/>
    <n v="77000"/>
    <n v="77000"/>
    <n v="77000"/>
    <n v="77000"/>
    <n v="77000"/>
    <n v="924000"/>
  </r>
  <r>
    <x v="44"/>
    <x v="9"/>
    <n v="241930"/>
    <n v="241930"/>
    <n v="241176"/>
    <n v="217400"/>
    <n v="217400"/>
    <n v="217400"/>
    <n v="217400"/>
    <n v="217400"/>
    <n v="217400"/>
    <n v="217400"/>
    <n v="217400"/>
    <n v="217400"/>
    <n v="2681636"/>
  </r>
  <r>
    <x v="44"/>
    <x v="1"/>
    <n v="21939"/>
    <n v="22921"/>
    <n v="24294"/>
    <n v="26501"/>
    <n v="29316"/>
    <n v="24531"/>
    <n v="29195"/>
    <n v="24329"/>
    <n v="26258"/>
    <n v="23868"/>
    <n v="21179"/>
    <n v="21759"/>
    <n v="296090"/>
  </r>
  <r>
    <x v="44"/>
    <x v="2"/>
    <n v="4500"/>
    <n v="4500"/>
    <n v="4500"/>
    <n v="4500"/>
    <n v="4500"/>
    <n v="4500"/>
    <n v="4500"/>
    <n v="4500"/>
    <n v="4500"/>
    <n v="4500"/>
    <n v="4500"/>
    <n v="4500"/>
    <n v="54000"/>
  </r>
  <r>
    <x v="45"/>
    <x v="12"/>
    <n v="10000"/>
    <n v="10000"/>
    <n v="10000"/>
    <n v="10000"/>
    <n v="10000"/>
    <n v="10000"/>
    <n v="10000"/>
    <n v="10000"/>
    <n v="10000"/>
    <n v="10000"/>
    <n v="10000"/>
    <n v="10000"/>
    <n v="120000"/>
  </r>
  <r>
    <x v="45"/>
    <x v="9"/>
    <n v="588"/>
    <n v="588"/>
    <n v="588"/>
    <n v="588"/>
    <n v="588"/>
    <n v="588"/>
    <n v="588"/>
    <n v="596"/>
    <n v="0"/>
    <n v="0"/>
    <n v="0"/>
    <n v="0"/>
    <n v="4712"/>
  </r>
  <r>
    <x v="45"/>
    <x v="15"/>
    <n v="17000"/>
    <n v="17000"/>
    <n v="17000"/>
    <n v="17000"/>
    <n v="17000"/>
    <n v="17000"/>
    <n v="17000"/>
    <n v="17000"/>
    <n v="17000"/>
    <n v="17000"/>
    <n v="17000"/>
    <n v="17000"/>
    <n v="204000"/>
  </r>
  <r>
    <x v="45"/>
    <x v="14"/>
    <n v="4000"/>
    <n v="4000"/>
    <n v="4000"/>
    <n v="4000"/>
    <n v="4000"/>
    <n v="4000"/>
    <n v="4000"/>
    <n v="4000"/>
    <n v="4000"/>
    <n v="4000"/>
    <n v="4000"/>
    <n v="0"/>
    <n v="44000"/>
  </r>
  <r>
    <x v="45"/>
    <x v="7"/>
    <n v="-14132"/>
    <n v="-14132"/>
    <n v="-14132"/>
    <n v="-14132"/>
    <n v="-14149"/>
    <n v="-13709"/>
    <n v="-13709"/>
    <n v="-13725"/>
    <n v="1549"/>
    <n v="2000"/>
    <n v="2000"/>
    <n v="2000"/>
    <n v="-104271"/>
  </r>
  <r>
    <x v="45"/>
    <x v="8"/>
    <n v="5500"/>
    <n v="5500"/>
    <n v="5500"/>
    <n v="5410"/>
    <n v="0"/>
    <n v="0"/>
    <n v="0"/>
    <n v="0"/>
    <n v="0"/>
    <n v="0"/>
    <n v="0"/>
    <n v="0"/>
    <n v="21910"/>
  </r>
  <r>
    <x v="45"/>
    <x v="1"/>
    <n v="4000"/>
    <n v="4043"/>
    <n v="4029"/>
    <n v="4232"/>
    <n v="4000"/>
    <n v="1200"/>
    <n v="0"/>
    <n v="0"/>
    <n v="0"/>
    <n v="0"/>
    <n v="0"/>
    <n v="0"/>
    <n v="21504"/>
  </r>
  <r>
    <x v="46"/>
    <x v="19"/>
    <n v="13180"/>
    <n v="13180"/>
    <n v="13180"/>
    <n v="13180"/>
    <n v="13180"/>
    <n v="13180"/>
    <n v="13180"/>
    <n v="13180"/>
    <n v="13180"/>
    <n v="13180"/>
    <n v="13180"/>
    <n v="13180"/>
    <n v="158160"/>
  </r>
  <r>
    <x v="46"/>
    <x v="3"/>
    <n v="0"/>
    <n v="0"/>
    <n v="0"/>
    <n v="0"/>
    <n v="0"/>
    <n v="0"/>
    <n v="0"/>
    <n v="0"/>
    <n v="0"/>
    <n v="0"/>
    <n v="0"/>
    <n v="0"/>
    <n v="0"/>
  </r>
  <r>
    <x v="46"/>
    <x v="0"/>
    <n v="53000"/>
    <n v="53000"/>
    <n v="53000"/>
    <n v="53000"/>
    <n v="53000"/>
    <n v="53000"/>
    <n v="53000"/>
    <n v="53000"/>
    <n v="53000"/>
    <n v="53000"/>
    <n v="53000"/>
    <n v="53000"/>
    <n v="636000"/>
  </r>
  <r>
    <x v="46"/>
    <x v="12"/>
    <n v="14000"/>
    <n v="14000"/>
    <n v="14000"/>
    <n v="14000"/>
    <n v="14000"/>
    <n v="14000"/>
    <n v="14000"/>
    <n v="14000"/>
    <n v="14000"/>
    <n v="14000"/>
    <n v="14000"/>
    <n v="14000"/>
    <n v="168000"/>
  </r>
  <r>
    <x v="46"/>
    <x v="7"/>
    <n v="3500"/>
    <n v="3500"/>
    <n v="3500"/>
    <n v="3500"/>
    <n v="3500"/>
    <n v="3500"/>
    <n v="3500"/>
    <n v="3500"/>
    <n v="3500"/>
    <n v="3500"/>
    <n v="3500"/>
    <n v="3500"/>
    <n v="42000"/>
  </r>
  <r>
    <x v="46"/>
    <x v="1"/>
    <n v="23654"/>
    <n v="28281"/>
    <n v="37209"/>
    <n v="32433"/>
    <n v="46490"/>
    <n v="38100"/>
    <n v="41609"/>
    <n v="53677"/>
    <n v="81676"/>
    <n v="54055"/>
    <n v="35743"/>
    <n v="28319"/>
    <n v="501246"/>
  </r>
  <r>
    <x v="46"/>
    <x v="2"/>
    <n v="14871"/>
    <n v="14871"/>
    <n v="14871"/>
    <n v="14871"/>
    <n v="14871"/>
    <n v="14871"/>
    <n v="14871"/>
    <n v="14871"/>
    <n v="14871"/>
    <n v="14871"/>
    <n v="14871"/>
    <n v="14871"/>
    <n v="178452"/>
  </r>
  <r>
    <x v="47"/>
    <x v="0"/>
    <n v="40000"/>
    <n v="40000"/>
    <n v="40000"/>
    <n v="40000"/>
    <n v="53637"/>
    <n v="40000"/>
    <n v="40000"/>
    <n v="40000"/>
    <n v="40000"/>
    <n v="40000"/>
    <n v="40000"/>
    <n v="40000"/>
    <n v="493637"/>
  </r>
  <r>
    <x v="47"/>
    <x v="12"/>
    <n v="25435"/>
    <n v="25435"/>
    <n v="25435"/>
    <n v="25435"/>
    <n v="25435"/>
    <n v="25435"/>
    <n v="25435"/>
    <n v="25435"/>
    <n v="25435"/>
    <n v="25435"/>
    <n v="25435"/>
    <n v="25435"/>
    <n v="305220"/>
  </r>
  <r>
    <x v="47"/>
    <x v="15"/>
    <n v="41924"/>
    <n v="41924"/>
    <n v="41924"/>
    <n v="41924"/>
    <n v="41924"/>
    <n v="41924"/>
    <n v="41924"/>
    <n v="41924"/>
    <n v="41924"/>
    <n v="41924"/>
    <n v="41924"/>
    <n v="41924"/>
    <n v="503088"/>
  </r>
  <r>
    <x v="47"/>
    <x v="23"/>
    <n v="68000"/>
    <n v="58000"/>
    <n v="58000"/>
    <n v="58000"/>
    <n v="82900"/>
    <n v="58555"/>
    <n v="58000"/>
    <n v="58000"/>
    <n v="68000"/>
    <n v="58000"/>
    <n v="58000"/>
    <n v="58000"/>
    <n v="741455"/>
  </r>
  <r>
    <x v="47"/>
    <x v="14"/>
    <n v="3000"/>
    <n v="3000"/>
    <n v="3000"/>
    <n v="3000"/>
    <n v="3000"/>
    <n v="3000"/>
    <n v="3000"/>
    <n v="3000"/>
    <n v="3000"/>
    <n v="3000"/>
    <n v="3000"/>
    <n v="3000"/>
    <n v="36000"/>
  </r>
  <r>
    <x v="47"/>
    <x v="7"/>
    <n v="5775"/>
    <n v="5775"/>
    <n v="5775"/>
    <n v="5775"/>
    <n v="5775"/>
    <n v="5775"/>
    <n v="5775"/>
    <n v="5775"/>
    <n v="5775"/>
    <n v="5775"/>
    <n v="5775"/>
    <n v="5775"/>
    <n v="69300"/>
  </r>
  <r>
    <x v="47"/>
    <x v="1"/>
    <n v="8276"/>
    <n v="8084"/>
    <n v="8581"/>
    <n v="8635"/>
    <n v="7215"/>
    <n v="7087"/>
    <n v="8725"/>
    <n v="7000"/>
    <n v="7145"/>
    <n v="9329"/>
    <n v="7604"/>
    <n v="7788"/>
    <n v="95469"/>
  </r>
  <r>
    <x v="48"/>
    <x v="17"/>
    <n v="0"/>
    <n v="500"/>
    <n v="14000"/>
    <n v="14000"/>
    <n v="14000"/>
    <n v="14000"/>
    <n v="14280"/>
    <n v="0"/>
    <n v="0"/>
    <n v="0"/>
    <n v="0"/>
    <n v="0"/>
    <n v="70780"/>
  </r>
  <r>
    <x v="48"/>
    <x v="10"/>
    <n v="7660"/>
    <n v="0"/>
    <n v="0"/>
    <n v="0"/>
    <n v="0"/>
    <n v="0"/>
    <n v="7660"/>
    <n v="7660"/>
    <n v="0"/>
    <n v="0"/>
    <n v="0"/>
    <n v="0"/>
    <n v="22980"/>
  </r>
  <r>
    <x v="48"/>
    <x v="3"/>
    <n v="0"/>
    <n v="0"/>
    <n v="0"/>
    <n v="0"/>
    <n v="0"/>
    <n v="0"/>
    <n v="0"/>
    <n v="116"/>
    <n v="130"/>
    <n v="0"/>
    <n v="0"/>
    <n v="0"/>
    <n v="246"/>
  </r>
  <r>
    <x v="48"/>
    <x v="0"/>
    <n v="133000"/>
    <n v="133000"/>
    <n v="133000"/>
    <n v="133000"/>
    <n v="133000"/>
    <n v="133000"/>
    <n v="133000"/>
    <n v="133000"/>
    <n v="133000"/>
    <n v="133000"/>
    <n v="133000"/>
    <n v="133000"/>
    <n v="1596000"/>
  </r>
  <r>
    <x v="48"/>
    <x v="6"/>
    <n v="11300"/>
    <n v="11300"/>
    <n v="11300"/>
    <n v="11300"/>
    <n v="11300"/>
    <n v="11300"/>
    <n v="11300"/>
    <n v="11300"/>
    <n v="11300"/>
    <n v="11300"/>
    <n v="11300"/>
    <n v="11300"/>
    <n v="135600"/>
  </r>
  <r>
    <x v="48"/>
    <x v="18"/>
    <n v="16000"/>
    <n v="16000"/>
    <n v="16109"/>
    <n v="16036"/>
    <n v="16071"/>
    <n v="16036"/>
    <n v="16000"/>
    <n v="16000"/>
    <n v="16000"/>
    <n v="16000"/>
    <n v="16000"/>
    <n v="16000"/>
    <n v="192252"/>
  </r>
  <r>
    <x v="48"/>
    <x v="7"/>
    <n v="252886"/>
    <n v="252886"/>
    <n v="252886"/>
    <n v="252886"/>
    <n v="252886"/>
    <n v="252886"/>
    <n v="252886"/>
    <n v="252886"/>
    <n v="252886"/>
    <n v="252886"/>
    <n v="252886"/>
    <n v="252886"/>
    <n v="3034632"/>
  </r>
  <r>
    <x v="48"/>
    <x v="1"/>
    <n v="5500"/>
    <n v="5500"/>
    <n v="5500"/>
    <n v="5500"/>
    <n v="5500"/>
    <n v="5500"/>
    <n v="5500"/>
    <n v="5500"/>
    <n v="5500"/>
    <n v="5500"/>
    <n v="5500"/>
    <n v="5500"/>
    <n v="66000"/>
  </r>
  <r>
    <x v="49"/>
    <x v="19"/>
    <n v="0"/>
    <n v="0"/>
    <n v="0"/>
    <n v="0"/>
    <n v="0"/>
    <n v="0"/>
    <n v="0"/>
    <n v="100"/>
    <n v="0"/>
    <n v="0"/>
    <n v="0"/>
    <n v="0"/>
    <n v="100"/>
  </r>
  <r>
    <x v="49"/>
    <x v="10"/>
    <n v="-6498"/>
    <n v="-4206"/>
    <n v="-4610"/>
    <n v="-3454"/>
    <n v="-3883"/>
    <n v="-4173"/>
    <n v="-4322"/>
    <n v="-4414"/>
    <n v="-4519"/>
    <n v="-4365"/>
    <n v="-2969"/>
    <n v="-2673"/>
    <n v="-50086"/>
  </r>
  <r>
    <x v="49"/>
    <x v="11"/>
    <n v="615294.44900000002"/>
    <n v="507419.22499999998"/>
    <n v="512352.27500000002"/>
    <n v="459742.81599999999"/>
    <n v="452068.48100000003"/>
    <n v="428409.91800000001"/>
    <n v="417095.93800000002"/>
    <n v="412940.34600000002"/>
    <n v="418998.32799999998"/>
    <n v="425502.37699999998"/>
    <n v="414887.37699999998"/>
    <n v="408742.90500000003"/>
    <n v="5473454.4350000015"/>
  </r>
  <r>
    <x v="49"/>
    <x v="3"/>
    <n v="13795.159"/>
    <n v="13993.626"/>
    <n v="13759.49"/>
    <n v="13736.362000000001"/>
    <n v="13732.869999999999"/>
    <n v="13722.25"/>
    <n v="13787.33"/>
    <n v="13706.593000000001"/>
    <n v="13747.33"/>
    <n v="13780.047999999999"/>
    <n v="13802.054"/>
    <n v="454.84699999999998"/>
    <n v="152017.959"/>
  </r>
  <r>
    <x v="49"/>
    <x v="0"/>
    <n v="64800"/>
    <n v="64800"/>
    <n v="64800"/>
    <n v="64800"/>
    <n v="64800"/>
    <n v="64800"/>
    <n v="78437"/>
    <n v="64800"/>
    <n v="64800"/>
    <n v="41023"/>
    <n v="0"/>
    <n v="0"/>
    <n v="637860"/>
  </r>
  <r>
    <x v="49"/>
    <x v="13"/>
    <n v="21430.491000000002"/>
    <n v="18430.491000000002"/>
    <n v="21953.202000000001"/>
    <n v="23375.181"/>
    <n v="23375.181"/>
    <n v="23375.181"/>
    <n v="23375.181"/>
    <n v="23375.181"/>
    <n v="23375.181"/>
    <n v="23375.181"/>
    <n v="23375.181"/>
    <n v="23375.181"/>
    <n v="272190.81300000008"/>
  </r>
  <r>
    <x v="49"/>
    <x v="15"/>
    <n v="20000"/>
    <n v="20000"/>
    <n v="20000"/>
    <n v="20000"/>
    <n v="20000"/>
    <n v="6000"/>
    <n v="0"/>
    <n v="0"/>
    <n v="0"/>
    <n v="0"/>
    <n v="0"/>
    <n v="0"/>
    <n v="106000"/>
  </r>
  <r>
    <x v="49"/>
    <x v="4"/>
    <n v="0"/>
    <n v="0"/>
    <n v="0"/>
    <n v="6541"/>
    <n v="0"/>
    <n v="0"/>
    <n v="0"/>
    <n v="0"/>
    <n v="0"/>
    <n v="0"/>
    <n v="0"/>
    <n v="0"/>
    <n v="6541"/>
  </r>
  <r>
    <x v="49"/>
    <x v="6"/>
    <n v="67354"/>
    <n v="69046"/>
    <n v="68125"/>
    <n v="71127"/>
    <n v="62426"/>
    <n v="29492"/>
    <n v="33612"/>
    <n v="29404"/>
    <n v="31552"/>
    <n v="78449"/>
    <n v="10247"/>
    <n v="11155"/>
    <n v="561989"/>
  </r>
  <r>
    <x v="49"/>
    <x v="7"/>
    <n v="2000"/>
    <n v="2000"/>
    <n v="2000"/>
    <n v="2000"/>
    <n v="2000"/>
    <n v="1300"/>
    <n v="1000"/>
    <n v="1000"/>
    <n v="1000"/>
    <n v="645"/>
    <n v="0"/>
    <n v="0"/>
    <n v="14945"/>
  </r>
  <r>
    <x v="49"/>
    <x v="1"/>
    <n v="10977"/>
    <n v="11122"/>
    <n v="10306"/>
    <n v="10997"/>
    <n v="10542"/>
    <n v="12572"/>
    <n v="13529"/>
    <n v="11238"/>
    <n v="11122"/>
    <n v="6472"/>
    <n v="0"/>
    <n v="0"/>
    <n v="108877"/>
  </r>
  <r>
    <x v="49"/>
    <x v="2"/>
    <n v="10000"/>
    <n v="10000"/>
    <n v="10000"/>
    <n v="10000"/>
    <n v="10000"/>
    <n v="10000"/>
    <n v="10000"/>
    <n v="10000"/>
    <n v="10000"/>
    <n v="10000"/>
    <n v="10000"/>
    <n v="323"/>
    <n v="110323"/>
  </r>
  <r>
    <x v="50"/>
    <x v="19"/>
    <n v="7220"/>
    <n v="7220"/>
    <n v="7220"/>
    <n v="7220"/>
    <n v="7220"/>
    <n v="7220"/>
    <n v="7220"/>
    <n v="7220"/>
    <n v="7220"/>
    <n v="7220"/>
    <n v="0"/>
    <n v="0"/>
    <n v="72200"/>
  </r>
  <r>
    <x v="50"/>
    <x v="17"/>
    <n v="21000"/>
    <n v="21000"/>
    <n v="21000"/>
    <n v="21000"/>
    <n v="21000"/>
    <n v="21000"/>
    <n v="21000"/>
    <n v="21000"/>
    <n v="21000"/>
    <n v="21000"/>
    <n v="21000"/>
    <n v="21000"/>
    <n v="252000"/>
  </r>
  <r>
    <x v="50"/>
    <x v="0"/>
    <n v="107000"/>
    <n v="107000"/>
    <n v="107000"/>
    <n v="107000"/>
    <n v="107000"/>
    <n v="107000"/>
    <n v="107000"/>
    <n v="107000"/>
    <n v="107000"/>
    <n v="107000"/>
    <n v="107000"/>
    <n v="107000"/>
    <n v="1284000"/>
  </r>
  <r>
    <x v="50"/>
    <x v="7"/>
    <n v="128000"/>
    <n v="128000"/>
    <n v="128000"/>
    <n v="128000"/>
    <n v="128000"/>
    <n v="128000"/>
    <n v="128000"/>
    <n v="128000"/>
    <n v="128000"/>
    <n v="128000"/>
    <n v="128000"/>
    <n v="128000"/>
    <n v="1536000"/>
  </r>
  <r>
    <x v="51"/>
    <x v="19"/>
    <n v="1000"/>
    <n v="1000"/>
    <n v="1000"/>
    <n v="1000"/>
    <n v="1000"/>
    <n v="1000"/>
    <n v="1000"/>
    <n v="1000"/>
    <n v="1000"/>
    <n v="1000"/>
    <n v="0"/>
    <n v="0"/>
    <n v="10000"/>
  </r>
  <r>
    <x v="51"/>
    <x v="0"/>
    <n v="28000"/>
    <n v="28000"/>
    <n v="28000"/>
    <n v="28000"/>
    <n v="28000"/>
    <n v="28000"/>
    <n v="28000"/>
    <n v="28000"/>
    <n v="28000"/>
    <n v="28000"/>
    <n v="28000"/>
    <n v="28000"/>
    <n v="336000"/>
  </r>
  <r>
    <x v="51"/>
    <x v="15"/>
    <n v="25200"/>
    <n v="25200"/>
    <n v="25200"/>
    <n v="25200"/>
    <n v="25200"/>
    <n v="25200"/>
    <n v="25200"/>
    <n v="25200"/>
    <n v="25200"/>
    <n v="25200"/>
    <n v="25200"/>
    <n v="25200"/>
    <n v="302400"/>
  </r>
  <r>
    <x v="51"/>
    <x v="7"/>
    <n v="2500"/>
    <n v="2500"/>
    <n v="2500"/>
    <n v="2500"/>
    <n v="2500"/>
    <n v="2500"/>
    <n v="2500"/>
    <n v="2500"/>
    <n v="2500"/>
    <n v="2500"/>
    <n v="2500"/>
    <n v="2500"/>
    <n v="30000"/>
  </r>
  <r>
    <x v="51"/>
    <x v="1"/>
    <n v="10392"/>
    <n v="10070"/>
    <n v="10307"/>
    <n v="10025"/>
    <n v="10086"/>
    <n v="10241"/>
    <n v="10233"/>
    <n v="10016"/>
    <n v="10133"/>
    <n v="10253"/>
    <n v="10191"/>
    <n v="11414"/>
    <n v="123361"/>
  </r>
  <r>
    <x v="52"/>
    <x v="1"/>
    <n v="5377"/>
    <n v="5942"/>
    <n v="6363"/>
    <n v="5609"/>
    <n v="5667"/>
    <n v="5739"/>
    <n v="5706"/>
    <n v="5029"/>
    <n v="5304"/>
    <n v="5406"/>
    <n v="5217"/>
    <n v="5667"/>
    <n v="67026"/>
  </r>
  <r>
    <x v="53"/>
    <x v="3"/>
    <n v="0"/>
    <n v="0"/>
    <n v="0"/>
    <n v="0"/>
    <n v="0"/>
    <n v="0"/>
    <n v="0"/>
    <n v="0"/>
    <n v="0"/>
    <n v="0"/>
    <n v="0"/>
    <n v="0"/>
    <n v="0"/>
  </r>
  <r>
    <x v="53"/>
    <x v="0"/>
    <n v="76500"/>
    <n v="76500"/>
    <n v="76500"/>
    <n v="76500"/>
    <n v="76500"/>
    <n v="76500"/>
    <n v="76500"/>
    <n v="76500"/>
    <n v="76500"/>
    <n v="76500"/>
    <n v="76500"/>
    <n v="76500"/>
    <n v="918000"/>
  </r>
  <r>
    <x v="53"/>
    <x v="12"/>
    <n v="19560"/>
    <n v="19560"/>
    <n v="19560"/>
    <n v="19560"/>
    <n v="19560"/>
    <n v="19560"/>
    <n v="19560"/>
    <n v="19560"/>
    <n v="19560"/>
    <n v="19560"/>
    <n v="19560"/>
    <n v="19560"/>
    <n v="234720"/>
  </r>
  <r>
    <x v="53"/>
    <x v="6"/>
    <n v="52089"/>
    <n v="52498"/>
    <n v="51657"/>
    <n v="50776"/>
    <n v="49470"/>
    <n v="49519"/>
    <n v="47289"/>
    <n v="49789"/>
    <n v="50439"/>
    <n v="50616"/>
    <n v="53114"/>
    <n v="50033"/>
    <n v="607289"/>
  </r>
  <r>
    <x v="53"/>
    <x v="7"/>
    <n v="1000"/>
    <n v="1000"/>
    <n v="1000"/>
    <n v="1000"/>
    <n v="1000"/>
    <n v="1000"/>
    <n v="1000"/>
    <n v="1000"/>
    <n v="1000"/>
    <n v="1000"/>
    <n v="1000"/>
    <n v="1000"/>
    <n v="12000"/>
  </r>
  <r>
    <x v="53"/>
    <x v="1"/>
    <n v="2700"/>
    <n v="2904"/>
    <n v="2836"/>
    <n v="3609"/>
    <n v="2817"/>
    <n v="2739"/>
    <n v="2778"/>
    <n v="2739"/>
    <n v="2739"/>
    <n v="2884"/>
    <n v="3010"/>
    <n v="2778"/>
    <n v="34533"/>
  </r>
  <r>
    <x v="53"/>
    <x v="2"/>
    <n v="2200"/>
    <n v="2200"/>
    <n v="2200"/>
    <n v="2200"/>
    <n v="2200"/>
    <n v="2200"/>
    <n v="2200"/>
    <n v="2200"/>
    <n v="2200"/>
    <n v="2200"/>
    <n v="2200"/>
    <n v="2200"/>
    <n v="26400"/>
  </r>
  <r>
    <x v="54"/>
    <x v="19"/>
    <n v="5830"/>
    <n v="5830"/>
    <n v="5830"/>
    <n v="5830"/>
    <n v="5830"/>
    <n v="5830"/>
    <n v="5830"/>
    <n v="7030"/>
    <n v="7030"/>
    <n v="7030"/>
    <n v="0"/>
    <n v="0"/>
    <n v="61900"/>
  </r>
  <r>
    <x v="55"/>
    <x v="0"/>
    <n v="3090"/>
    <n v="3090"/>
    <n v="3090"/>
    <n v="3090"/>
    <n v="3090"/>
    <n v="3090"/>
    <n v="3090"/>
    <n v="3090"/>
    <n v="3090"/>
    <n v="0"/>
    <n v="0"/>
    <n v="0"/>
    <n v="27810"/>
  </r>
  <r>
    <x v="55"/>
    <x v="9"/>
    <n v="12466"/>
    <n v="12466"/>
    <n v="12466"/>
    <n v="12466"/>
    <n v="12466"/>
    <n v="12466"/>
    <n v="12466"/>
    <n v="12466"/>
    <n v="12466"/>
    <n v="0"/>
    <n v="0"/>
    <n v="0"/>
    <n v="112194"/>
  </r>
  <r>
    <x v="56"/>
    <x v="19"/>
    <n v="3130"/>
    <n v="3130"/>
    <n v="3130"/>
    <n v="3130"/>
    <n v="3130"/>
    <n v="3130"/>
    <n v="3130"/>
    <n v="3130"/>
    <n v="3130"/>
    <n v="3130"/>
    <n v="0"/>
    <n v="0"/>
    <n v="31300"/>
  </r>
  <r>
    <x v="57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57"/>
    <x v="7"/>
    <n v="3720"/>
    <n v="3720"/>
    <n v="3720"/>
    <n v="3720"/>
    <n v="3720"/>
    <n v="3720"/>
    <n v="3720"/>
    <n v="3720"/>
    <n v="3720"/>
    <n v="3720"/>
    <n v="3678"/>
    <n v="3678"/>
    <n v="44556"/>
  </r>
  <r>
    <x v="57"/>
    <x v="1"/>
    <n v="15000"/>
    <n v="15000"/>
    <n v="15101"/>
    <n v="15000"/>
    <n v="15000"/>
    <n v="15000"/>
    <n v="15000"/>
    <n v="15000"/>
    <n v="15000"/>
    <n v="15000"/>
    <n v="15000"/>
    <n v="15000"/>
    <n v="180101"/>
  </r>
  <r>
    <x v="57"/>
    <x v="2"/>
    <n v="8000"/>
    <n v="8000"/>
    <n v="8000"/>
    <n v="8000"/>
    <n v="8000"/>
    <n v="8000"/>
    <n v="8000"/>
    <n v="8000"/>
    <n v="8000"/>
    <n v="8000"/>
    <n v="8000"/>
    <n v="8000"/>
    <n v="96000"/>
  </r>
  <r>
    <x v="58"/>
    <x v="19"/>
    <n v="4750"/>
    <n v="4750"/>
    <n v="4750"/>
    <n v="4750"/>
    <n v="4750"/>
    <n v="4750"/>
    <n v="4750"/>
    <n v="4750"/>
    <n v="4750"/>
    <n v="4750"/>
    <n v="0"/>
    <n v="0"/>
    <n v="47500"/>
  </r>
  <r>
    <x v="58"/>
    <x v="10"/>
    <n v="0"/>
    <n v="0"/>
    <n v="0"/>
    <n v="0"/>
    <n v="0"/>
    <n v="0"/>
    <n v="0"/>
    <n v="0"/>
    <n v="0"/>
    <n v="0"/>
    <n v="0"/>
    <n v="780"/>
    <n v="780"/>
  </r>
  <r>
    <x v="58"/>
    <x v="3"/>
    <n v="0"/>
    <n v="0"/>
    <n v="0"/>
    <n v="0"/>
    <n v="0"/>
    <n v="0"/>
    <n v="0"/>
    <n v="0"/>
    <n v="0"/>
    <n v="0"/>
    <n v="0"/>
    <n v="0"/>
    <n v="0"/>
  </r>
  <r>
    <x v="58"/>
    <x v="0"/>
    <n v="121214"/>
    <n v="130697"/>
    <n v="130697"/>
    <n v="130697"/>
    <n v="129472"/>
    <n v="130697"/>
    <n v="130697"/>
    <n v="130697"/>
    <n v="155707"/>
    <n v="131738"/>
    <n v="147878.5"/>
    <n v="147954.29999999999"/>
    <n v="1618145.8"/>
  </r>
  <r>
    <x v="58"/>
    <x v="12"/>
    <n v="0"/>
    <n v="0"/>
    <n v="0"/>
    <n v="0"/>
    <n v="0"/>
    <n v="0"/>
    <n v="0"/>
    <n v="0"/>
    <n v="0"/>
    <n v="1018"/>
    <n v="7601.5"/>
    <n v="7419.7"/>
    <n v="16039.2"/>
  </r>
  <r>
    <x v="58"/>
    <x v="15"/>
    <n v="18462"/>
    <n v="18462"/>
    <n v="18462"/>
    <n v="18462"/>
    <n v="18462"/>
    <n v="18462"/>
    <n v="18462"/>
    <n v="18462"/>
    <n v="18462"/>
    <n v="18462"/>
    <n v="28424"/>
    <n v="63290"/>
    <n v="276334"/>
  </r>
  <r>
    <x v="58"/>
    <x v="14"/>
    <n v="0"/>
    <n v="0"/>
    <n v="0"/>
    <n v="0"/>
    <n v="0"/>
    <n v="0"/>
    <n v="0"/>
    <n v="0"/>
    <n v="0"/>
    <n v="129"/>
    <n v="4000"/>
    <n v="4000"/>
    <n v="8129"/>
  </r>
  <r>
    <x v="58"/>
    <x v="6"/>
    <n v="0"/>
    <n v="0"/>
    <n v="0"/>
    <n v="0"/>
    <n v="0"/>
    <n v="0"/>
    <n v="0"/>
    <n v="0"/>
    <n v="0"/>
    <n v="0"/>
    <n v="0"/>
    <n v="24192"/>
    <n v="24192"/>
  </r>
  <r>
    <x v="58"/>
    <x v="7"/>
    <n v="11285"/>
    <n v="11285"/>
    <n v="11285"/>
    <n v="11225"/>
    <n v="11235"/>
    <n v="11000"/>
    <n v="11000"/>
    <n v="11000"/>
    <n v="11000"/>
    <n v="11064"/>
    <n v="13000"/>
    <n v="13000"/>
    <n v="137379"/>
  </r>
  <r>
    <x v="58"/>
    <x v="1"/>
    <n v="35349"/>
    <n v="36091"/>
    <n v="35818"/>
    <n v="35779"/>
    <n v="40745"/>
    <n v="66195"/>
    <n v="69025"/>
    <n v="68128"/>
    <n v="115771"/>
    <n v="144790"/>
    <n v="109580.64499999999"/>
    <n v="142123.9"/>
    <n v="899395.54500000004"/>
  </r>
  <r>
    <x v="58"/>
    <x v="2"/>
    <n v="0"/>
    <n v="0"/>
    <n v="0"/>
    <n v="0"/>
    <n v="0"/>
    <n v="0"/>
    <n v="0"/>
    <n v="0"/>
    <n v="0"/>
    <n v="0"/>
    <n v="1629.355"/>
    <n v="7547.0999999999995"/>
    <n v="9176.4549999999999"/>
  </r>
  <r>
    <x v="59"/>
    <x v="0"/>
    <n v="28000"/>
    <n v="28000"/>
    <n v="28000"/>
    <n v="28000"/>
    <n v="28000"/>
    <n v="28000"/>
    <n v="28000"/>
    <n v="28000"/>
    <n v="28000"/>
    <n v="28000"/>
    <n v="28000"/>
    <n v="28000"/>
    <n v="336000"/>
  </r>
  <r>
    <x v="59"/>
    <x v="1"/>
    <n v="8655"/>
    <n v="7945"/>
    <n v="9622"/>
    <n v="8361"/>
    <n v="8032"/>
    <n v="9784"/>
    <n v="7843"/>
    <n v="8220"/>
    <n v="8616"/>
    <n v="8230"/>
    <n v="8438"/>
    <n v="8865"/>
    <n v="102611"/>
  </r>
  <r>
    <x v="59"/>
    <x v="2"/>
    <n v="2200"/>
    <n v="2200"/>
    <n v="2200"/>
    <n v="2200"/>
    <n v="2200"/>
    <n v="2200"/>
    <n v="2200"/>
    <n v="2200"/>
    <n v="2200"/>
    <n v="2200"/>
    <n v="2200"/>
    <n v="2200"/>
    <n v="26400"/>
  </r>
  <r>
    <x v="60"/>
    <x v="0"/>
    <n v="22950"/>
    <n v="22950"/>
    <n v="22950"/>
    <n v="22950"/>
    <n v="22950"/>
    <n v="22950"/>
    <n v="22950"/>
    <n v="22950"/>
    <n v="22950"/>
    <n v="22950"/>
    <n v="22950"/>
    <n v="22950"/>
    <n v="275400"/>
  </r>
  <r>
    <x v="60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60"/>
    <x v="6"/>
    <n v="18000"/>
    <n v="18000"/>
    <n v="18000"/>
    <n v="18000"/>
    <n v="18000"/>
    <n v="18000"/>
    <n v="18000"/>
    <n v="18000"/>
    <n v="18000"/>
    <n v="18000"/>
    <n v="18000"/>
    <n v="18000"/>
    <n v="216000"/>
  </r>
  <r>
    <x v="60"/>
    <x v="7"/>
    <n v="2720"/>
    <n v="2720"/>
    <n v="2720"/>
    <n v="2720"/>
    <n v="2720"/>
    <n v="2720"/>
    <n v="2720"/>
    <n v="2720"/>
    <n v="2720"/>
    <n v="2720"/>
    <n v="2678"/>
    <n v="2678"/>
    <n v="32556"/>
  </r>
  <r>
    <x v="60"/>
    <x v="1"/>
    <n v="4680"/>
    <n v="4680"/>
    <n v="4680"/>
    <n v="4680"/>
    <n v="4680"/>
    <n v="4680"/>
    <n v="4680"/>
    <n v="4680"/>
    <n v="4680"/>
    <n v="4680"/>
    <n v="4680"/>
    <n v="4680"/>
    <n v="56160"/>
  </r>
  <r>
    <x v="61"/>
    <x v="10"/>
    <n v="-9868"/>
    <n v="-9335"/>
    <n v="-9715"/>
    <n v="-9059"/>
    <n v="-8240"/>
    <n v="-6862"/>
    <n v="-7126"/>
    <n v="-7290"/>
    <n v="-7353"/>
    <n v="-7190"/>
    <n v="-7132"/>
    <n v="-7251"/>
    <n v="-96421"/>
  </r>
  <r>
    <x v="61"/>
    <x v="11"/>
    <n v="851575.54"/>
    <n v="790282.14300000004"/>
    <n v="728078.82"/>
    <n v="707803.05299999996"/>
    <n v="695298.00800000003"/>
    <n v="640793.58799999999"/>
    <n v="638775.56700000004"/>
    <n v="616700.56700000004"/>
    <n v="617516.97499999998"/>
    <n v="582469.09400000004"/>
    <n v="587825.09400000004"/>
    <n v="589304.09400000004"/>
    <n v="8046422.5429999996"/>
  </r>
  <r>
    <x v="61"/>
    <x v="24"/>
    <n v="120289"/>
    <n v="114506"/>
    <n v="113215"/>
    <n v="116886"/>
    <n v="115487"/>
    <n v="112770"/>
    <n v="116108"/>
    <n v="112500"/>
    <n v="112500"/>
    <n v="112679"/>
    <n v="112500"/>
    <n v="112575"/>
    <n v="1372015"/>
  </r>
  <r>
    <x v="61"/>
    <x v="0"/>
    <n v="27000"/>
    <n v="27000"/>
    <n v="27000"/>
    <n v="27000"/>
    <n v="27000"/>
    <n v="27000"/>
    <n v="27000"/>
    <n v="27000"/>
    <n v="27000"/>
    <n v="27000"/>
    <n v="27000"/>
    <n v="27000"/>
    <n v="324000"/>
  </r>
  <r>
    <x v="61"/>
    <x v="13"/>
    <n v="33545"/>
    <n v="33545"/>
    <n v="33545"/>
    <n v="33545"/>
    <n v="33545"/>
    <n v="0"/>
    <n v="0"/>
    <n v="0"/>
    <n v="0"/>
    <n v="0"/>
    <n v="0"/>
    <n v="0"/>
    <n v="167725"/>
  </r>
  <r>
    <x v="61"/>
    <x v="4"/>
    <n v="12350"/>
    <n v="3010"/>
    <n v="408"/>
    <n v="0"/>
    <n v="400"/>
    <n v="430"/>
    <n v="28541"/>
    <n v="0"/>
    <n v="0"/>
    <n v="0"/>
    <n v="2580"/>
    <n v="0"/>
    <n v="47719"/>
  </r>
  <r>
    <x v="61"/>
    <x v="5"/>
    <n v="450000"/>
    <n v="450000"/>
    <n v="450000"/>
    <n v="450000"/>
    <n v="450000"/>
    <n v="450000"/>
    <n v="450000"/>
    <n v="450000"/>
    <n v="450000"/>
    <n v="450000"/>
    <n v="450000"/>
    <n v="450000"/>
    <n v="5400000"/>
  </r>
  <r>
    <x v="61"/>
    <x v="6"/>
    <n v="9148"/>
    <n v="9471"/>
    <n v="9057"/>
    <n v="9378"/>
    <n v="8956"/>
    <n v="8676"/>
    <n v="8701"/>
    <n v="9439"/>
    <n v="10307"/>
    <n v="8663"/>
    <n v="10955"/>
    <n v="15421"/>
    <n v="118172"/>
  </r>
  <r>
    <x v="61"/>
    <x v="1"/>
    <n v="9399"/>
    <n v="9438"/>
    <n v="9360"/>
    <n v="9438"/>
    <n v="9525"/>
    <n v="9399"/>
    <n v="9399"/>
    <n v="9438"/>
    <n v="9477"/>
    <n v="9438"/>
    <n v="9399"/>
    <n v="9554"/>
    <n v="113264"/>
  </r>
  <r>
    <x v="62"/>
    <x v="19"/>
    <n v="9926"/>
    <n v="2196"/>
    <n v="12026"/>
    <n v="4800"/>
    <n v="11120"/>
    <n v="5864"/>
    <n v="6144"/>
    <n v="9448"/>
    <n v="6852"/>
    <n v="8776"/>
    <n v="37020"/>
    <n v="19976"/>
    <n v="134148"/>
  </r>
  <r>
    <x v="62"/>
    <x v="3"/>
    <n v="0"/>
    <n v="0"/>
    <n v="0"/>
    <n v="0"/>
    <n v="0"/>
    <n v="0"/>
    <n v="0"/>
    <n v="0"/>
    <n v="0"/>
    <n v="0"/>
    <n v="0"/>
    <n v="0"/>
    <n v="0"/>
  </r>
  <r>
    <x v="62"/>
    <x v="6"/>
    <n v="37490"/>
    <n v="39924"/>
    <n v="38202"/>
    <n v="39846"/>
    <n v="38814"/>
    <n v="39941"/>
    <n v="37745"/>
    <n v="37952"/>
    <n v="40974"/>
    <n v="38907"/>
    <n v="38697"/>
    <n v="38093"/>
    <n v="466585"/>
  </r>
  <r>
    <x v="62"/>
    <x v="18"/>
    <n v="44609"/>
    <n v="39272"/>
    <n v="42191"/>
    <n v="46184"/>
    <n v="54742"/>
    <n v="45177"/>
    <n v="40925"/>
    <n v="44506"/>
    <n v="43699"/>
    <n v="45752"/>
    <n v="79817"/>
    <n v="61298"/>
    <n v="588172"/>
  </r>
  <r>
    <x v="63"/>
    <x v="0"/>
    <n v="90000"/>
    <n v="90000"/>
    <n v="90000"/>
    <n v="90000"/>
    <n v="90000"/>
    <n v="90000"/>
    <n v="90000"/>
    <n v="90000"/>
    <n v="90000"/>
    <n v="90000"/>
    <n v="90000"/>
    <n v="90000"/>
    <n v="1080000"/>
  </r>
  <r>
    <x v="63"/>
    <x v="7"/>
    <n v="100000"/>
    <n v="100000"/>
    <n v="100000"/>
    <n v="100000"/>
    <n v="100000"/>
    <n v="100000"/>
    <n v="100000"/>
    <n v="100000"/>
    <n v="100000"/>
    <n v="100000"/>
    <n v="100000"/>
    <n v="100000"/>
    <n v="1200000"/>
  </r>
  <r>
    <x v="64"/>
    <x v="10"/>
    <n v="-4263"/>
    <n v="-4255"/>
    <n v="-4558"/>
    <n v="-4469"/>
    <n v="-3649"/>
    <n v="-3609"/>
    <n v="-3738"/>
    <n v="-3818"/>
    <n v="-3855"/>
    <n v="-3185"/>
    <n v="-3147"/>
    <n v="-3208"/>
    <n v="-45754"/>
  </r>
  <r>
    <x v="64"/>
    <x v="11"/>
    <n v="442927.15399999998"/>
    <n v="448800.212"/>
    <n v="419399.00400000002"/>
    <n v="417403.75799999997"/>
    <n v="421867.29399999999"/>
    <n v="412898.97399999999"/>
    <n v="442009.97399999999"/>
    <n v="445364.70400000003"/>
    <n v="446984.58100000001"/>
    <n v="412106.76899999997"/>
    <n v="412630.78200000001"/>
    <n v="377523.82900000003"/>
    <n v="5099917.0349999992"/>
  </r>
  <r>
    <x v="64"/>
    <x v="13"/>
    <n v="23154"/>
    <n v="23154"/>
    <n v="48110"/>
    <n v="48110"/>
    <n v="48110"/>
    <n v="48109"/>
    <n v="23154"/>
    <n v="23154"/>
    <n v="23154"/>
    <n v="23154"/>
    <n v="23154"/>
    <n v="23154"/>
    <n v="377671"/>
  </r>
  <r>
    <x v="64"/>
    <x v="15"/>
    <n v="40535"/>
    <n v="40535"/>
    <n v="40535"/>
    <n v="40535"/>
    <n v="40535"/>
    <n v="40535"/>
    <n v="40535"/>
    <n v="40535"/>
    <n v="40535"/>
    <n v="40535"/>
    <n v="40535"/>
    <n v="40535"/>
    <n v="486420"/>
  </r>
  <r>
    <x v="65"/>
    <x v="0"/>
    <n v="306709"/>
    <n v="306709"/>
    <n v="306709"/>
    <n v="306709"/>
    <n v="306709"/>
    <n v="306709"/>
    <n v="306637"/>
    <n v="303001"/>
    <n v="303001"/>
    <n v="303001"/>
    <n v="303001"/>
    <n v="303001"/>
    <n v="3661896"/>
  </r>
  <r>
    <x v="65"/>
    <x v="12"/>
    <n v="144000"/>
    <n v="144000"/>
    <n v="144000"/>
    <n v="144000"/>
    <n v="144000"/>
    <n v="144000"/>
    <n v="144000"/>
    <n v="144000"/>
    <n v="144000"/>
    <n v="144000"/>
    <n v="144000"/>
    <n v="144000"/>
    <n v="1728000"/>
  </r>
  <r>
    <x v="65"/>
    <x v="9"/>
    <n v="921260"/>
    <n v="921260"/>
    <n v="921260"/>
    <n v="921260"/>
    <n v="921260"/>
    <n v="838064"/>
    <n v="796640"/>
    <n v="782230"/>
    <n v="782230"/>
    <n v="782230"/>
    <n v="782230"/>
    <n v="782230"/>
    <n v="10152154"/>
  </r>
  <r>
    <x v="65"/>
    <x v="1"/>
    <n v="6330"/>
    <n v="6301"/>
    <n v="6200"/>
    <n v="6200"/>
    <n v="6200"/>
    <n v="6200"/>
    <n v="6200"/>
    <n v="6200"/>
    <n v="6200"/>
    <n v="6200"/>
    <n v="6200"/>
    <n v="6200"/>
    <n v="74631"/>
  </r>
  <r>
    <x v="66"/>
    <x v="19"/>
    <n v="229"/>
    <n v="418"/>
    <n v="526"/>
    <n v="634"/>
    <n v="67"/>
    <n v="67"/>
    <n v="94"/>
    <n v="54"/>
    <n v="54"/>
    <n v="27"/>
    <n v="40"/>
    <n v="27"/>
    <n v="2237"/>
  </r>
  <r>
    <x v="66"/>
    <x v="17"/>
    <n v="2120"/>
    <n v="2120"/>
    <n v="2120"/>
    <n v="2100"/>
    <n v="4500"/>
    <n v="4500"/>
    <n v="4500"/>
    <n v="4500"/>
    <n v="4500"/>
    <n v="4500"/>
    <n v="4500"/>
    <n v="4500"/>
    <n v="44460"/>
  </r>
  <r>
    <x v="66"/>
    <x v="3"/>
    <n v="1755"/>
    <n v="60"/>
    <n v="180"/>
    <n v="0"/>
    <n v="0"/>
    <n v="60"/>
    <n v="0"/>
    <n v="360"/>
    <n v="60"/>
    <n v="60"/>
    <n v="60"/>
    <n v="240"/>
    <n v="2835"/>
  </r>
  <r>
    <x v="66"/>
    <x v="0"/>
    <n v="629494"/>
    <n v="629494"/>
    <n v="629494"/>
    <n v="629494"/>
    <n v="629494"/>
    <n v="629494"/>
    <n v="629494"/>
    <n v="629494"/>
    <n v="629494"/>
    <n v="629494"/>
    <n v="629494"/>
    <n v="629494"/>
    <n v="7553928"/>
  </r>
  <r>
    <x v="66"/>
    <x v="9"/>
    <n v="1546570"/>
    <n v="1546570"/>
    <n v="1546570"/>
    <n v="1546570"/>
    <n v="1546570"/>
    <n v="1546570"/>
    <n v="1546570"/>
    <n v="1546570"/>
    <n v="1546570"/>
    <n v="1546570"/>
    <n v="1546570"/>
    <n v="1546570"/>
    <n v="18558840"/>
  </r>
  <r>
    <x v="66"/>
    <x v="25"/>
    <n v="470000"/>
    <n v="470000"/>
    <n v="470000"/>
    <n v="470000"/>
    <n v="470000"/>
    <n v="470000"/>
    <n v="470000"/>
    <n v="470000"/>
    <n v="470000"/>
    <n v="470000"/>
    <n v="470000"/>
    <n v="470000"/>
    <n v="5640000"/>
  </r>
  <r>
    <x v="66"/>
    <x v="6"/>
    <n v="220794"/>
    <n v="239960"/>
    <n v="251041"/>
    <n v="241733"/>
    <n v="238539"/>
    <n v="227417"/>
    <n v="243223"/>
    <n v="231702"/>
    <n v="222652"/>
    <n v="224672"/>
    <n v="220449"/>
    <n v="215327"/>
    <n v="2777509"/>
  </r>
  <r>
    <x v="66"/>
    <x v="7"/>
    <n v="962"/>
    <n v="962"/>
    <n v="962"/>
    <n v="962"/>
    <n v="962"/>
    <n v="962"/>
    <n v="962"/>
    <n v="962"/>
    <n v="962"/>
    <n v="962"/>
    <n v="962"/>
    <n v="962"/>
    <n v="11544"/>
  </r>
  <r>
    <x v="66"/>
    <x v="1"/>
    <n v="68820"/>
    <n v="75168"/>
    <n v="77078"/>
    <n v="79133"/>
    <n v="79609"/>
    <n v="75011"/>
    <n v="75644"/>
    <n v="80850"/>
    <n v="81751"/>
    <n v="83305"/>
    <n v="78328"/>
    <n v="86755"/>
    <n v="941452"/>
  </r>
  <r>
    <x v="66"/>
    <x v="2"/>
    <n v="29566"/>
    <n v="31490"/>
    <n v="34609"/>
    <n v="28906"/>
    <n v="77965"/>
    <n v="28941"/>
    <n v="30277"/>
    <n v="31996"/>
    <n v="34515"/>
    <n v="31404"/>
    <n v="31655"/>
    <n v="31351"/>
    <n v="422675"/>
  </r>
  <r>
    <x v="67"/>
    <x v="3"/>
    <n v="4000"/>
    <n v="4000"/>
    <n v="4000"/>
    <n v="4000"/>
    <n v="4000"/>
    <n v="4000"/>
    <n v="4000"/>
    <n v="4000"/>
    <n v="4000"/>
    <n v="4000"/>
    <n v="4000"/>
    <n v="4000"/>
    <n v="48000"/>
  </r>
  <r>
    <x v="67"/>
    <x v="0"/>
    <n v="53000"/>
    <n v="53000"/>
    <n v="53000"/>
    <n v="53000"/>
    <n v="53000"/>
    <n v="53000"/>
    <n v="53000"/>
    <n v="53000"/>
    <n v="53000"/>
    <n v="53000"/>
    <n v="53000"/>
    <n v="53000"/>
    <n v="636000"/>
  </r>
  <r>
    <x v="67"/>
    <x v="6"/>
    <n v="27276"/>
    <n v="32374"/>
    <n v="38004"/>
    <n v="41626"/>
    <n v="30637"/>
    <n v="30711"/>
    <n v="27856"/>
    <n v="26521"/>
    <n v="25520"/>
    <n v="21859"/>
    <n v="22972"/>
    <n v="20697"/>
    <n v="346053"/>
  </r>
  <r>
    <x v="67"/>
    <x v="7"/>
    <n v="10880"/>
    <n v="10880"/>
    <n v="10880"/>
    <n v="10880"/>
    <n v="10880"/>
    <n v="10880"/>
    <n v="10880"/>
    <n v="10880"/>
    <n v="10880"/>
    <n v="10880"/>
    <n v="10712"/>
    <n v="10712"/>
    <n v="130224"/>
  </r>
  <r>
    <x v="67"/>
    <x v="1"/>
    <n v="18846"/>
    <n v="17662"/>
    <n v="18818"/>
    <n v="23144"/>
    <n v="18904"/>
    <n v="19384"/>
    <n v="20971"/>
    <n v="21766"/>
    <n v="19994"/>
    <n v="18229"/>
    <n v="19779"/>
    <n v="18280"/>
    <n v="235777"/>
  </r>
  <r>
    <x v="67"/>
    <x v="2"/>
    <n v="11000"/>
    <n v="11000"/>
    <n v="11000"/>
    <n v="11990"/>
    <n v="11000"/>
    <n v="11000"/>
    <n v="11000"/>
    <n v="11000"/>
    <n v="11000"/>
    <n v="11000"/>
    <n v="11000"/>
    <n v="11000"/>
    <n v="132990"/>
  </r>
  <r>
    <x v="68"/>
    <x v="1"/>
    <n v="12700"/>
    <n v="12700"/>
    <n v="12700"/>
    <n v="24724"/>
    <n v="14320"/>
    <n v="15104"/>
    <n v="14149"/>
    <n v="14203"/>
    <n v="14323"/>
    <n v="13857"/>
    <n v="13961"/>
    <n v="14233"/>
    <n v="176974"/>
  </r>
  <r>
    <x v="68"/>
    <x v="2"/>
    <n v="7748"/>
    <n v="7748"/>
    <n v="7748"/>
    <n v="6973"/>
    <n v="0"/>
    <n v="0"/>
    <n v="0"/>
    <n v="0"/>
    <n v="0"/>
    <n v="0"/>
    <n v="0"/>
    <n v="0"/>
    <n v="30217"/>
  </r>
  <r>
    <x v="69"/>
    <x v="1"/>
    <n v="6044"/>
    <n v="5725"/>
    <n v="5319"/>
    <n v="5290"/>
    <n v="5551"/>
    <n v="5652"/>
    <n v="5536"/>
    <n v="5174"/>
    <n v="5319"/>
    <n v="5464"/>
    <n v="6203"/>
    <n v="6883"/>
    <n v="68160"/>
  </r>
  <r>
    <x v="70"/>
    <x v="3"/>
    <n v="0"/>
    <n v="0"/>
    <n v="0"/>
    <n v="0"/>
    <n v="0"/>
    <n v="0"/>
    <n v="0"/>
    <n v="0"/>
    <n v="0"/>
    <n v="0"/>
    <n v="0"/>
    <n v="0"/>
    <n v="0"/>
  </r>
  <r>
    <x v="70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70"/>
    <x v="1"/>
    <n v="11000"/>
    <n v="11000"/>
    <n v="11000"/>
    <n v="11000"/>
    <n v="11000"/>
    <n v="11000"/>
    <n v="11000"/>
    <n v="11000"/>
    <n v="11000"/>
    <n v="11000"/>
    <n v="11000"/>
    <n v="11000"/>
    <n v="132000"/>
  </r>
  <r>
    <x v="71"/>
    <x v="19"/>
    <n v="2450"/>
    <n v="2450"/>
    <n v="2450"/>
    <n v="2450"/>
    <n v="2450"/>
    <n v="2450"/>
    <n v="2450"/>
    <n v="2450"/>
    <n v="2450"/>
    <n v="2450"/>
    <n v="0"/>
    <n v="0"/>
    <n v="24500"/>
  </r>
  <r>
    <x v="71"/>
    <x v="10"/>
    <n v="-1653"/>
    <n v="-1761"/>
    <n v="-1807"/>
    <n v="-1977"/>
    <n v="-1801"/>
    <n v="-1853"/>
    <n v="-2132"/>
    <n v="-2189"/>
    <n v="-2016"/>
    <n v="-1884"/>
    <n v="-2221"/>
    <n v="-1872"/>
    <n v="-23166"/>
  </r>
  <r>
    <x v="71"/>
    <x v="11"/>
    <n v="209086.69899999999"/>
    <n v="214759.486"/>
    <n v="213880.55"/>
    <n v="210164.79300000001"/>
    <n v="195792.51699999999"/>
    <n v="176497.93799999999"/>
    <n v="176847.93799999999"/>
    <n v="176847.93799999999"/>
    <n v="176547.93799999999"/>
    <n v="179997.93799999999"/>
    <n v="150593.66500000001"/>
    <n v="154514.21599999999"/>
    <n v="2235531.6160000004"/>
  </r>
  <r>
    <x v="71"/>
    <x v="3"/>
    <n v="0"/>
    <n v="0"/>
    <n v="0"/>
    <n v="0"/>
    <n v="0"/>
    <n v="0"/>
    <n v="0"/>
    <n v="0"/>
    <n v="0"/>
    <n v="0"/>
    <n v="0"/>
    <n v="0"/>
    <n v="0"/>
  </r>
  <r>
    <x v="71"/>
    <x v="24"/>
    <n v="210000"/>
    <n v="210000"/>
    <n v="210000"/>
    <n v="210000"/>
    <n v="210000"/>
    <n v="210000"/>
    <n v="210000"/>
    <n v="210000"/>
    <n v="210000"/>
    <n v="210000"/>
    <n v="210000"/>
    <n v="210000"/>
    <n v="2520000"/>
  </r>
  <r>
    <x v="71"/>
    <x v="0"/>
    <n v="59462"/>
    <n v="59462"/>
    <n v="59462"/>
    <n v="59462"/>
    <n v="59462"/>
    <n v="59462"/>
    <n v="59462"/>
    <n v="59462"/>
    <n v="59462"/>
    <n v="59462"/>
    <n v="59462"/>
    <n v="59462"/>
    <n v="713544"/>
  </r>
  <r>
    <x v="71"/>
    <x v="4"/>
    <n v="263997"/>
    <n v="244534"/>
    <n v="261930"/>
    <n v="214125"/>
    <n v="214470"/>
    <n v="258588"/>
    <n v="246130"/>
    <n v="262606"/>
    <n v="260880"/>
    <n v="196146"/>
    <n v="284010"/>
    <n v="371460"/>
    <n v="3078876"/>
  </r>
  <r>
    <x v="71"/>
    <x v="5"/>
    <n v="375000"/>
    <n v="375000"/>
    <n v="375000"/>
    <n v="375000"/>
    <n v="375000"/>
    <n v="375000"/>
    <n v="375000"/>
    <n v="375000"/>
    <n v="375000"/>
    <n v="375000"/>
    <n v="375000"/>
    <n v="375000"/>
    <n v="4500000"/>
  </r>
  <r>
    <x v="71"/>
    <x v="6"/>
    <n v="127358"/>
    <n v="135070"/>
    <n v="133498"/>
    <n v="145661"/>
    <n v="128082"/>
    <n v="126461"/>
    <n v="125913"/>
    <n v="115417"/>
    <n v="129132"/>
    <n v="121196"/>
    <n v="126979"/>
    <n v="130773"/>
    <n v="1545540"/>
  </r>
  <r>
    <x v="71"/>
    <x v="18"/>
    <n v="0"/>
    <n v="0"/>
    <n v="39"/>
    <n v="0"/>
    <n v="0"/>
    <n v="0"/>
    <n v="0"/>
    <n v="0"/>
    <n v="0"/>
    <n v="0"/>
    <n v="0"/>
    <n v="0"/>
    <n v="39"/>
  </r>
  <r>
    <x v="71"/>
    <x v="2"/>
    <n v="4000"/>
    <n v="4000"/>
    <n v="4000"/>
    <n v="4000"/>
    <n v="4000"/>
    <n v="4000"/>
    <n v="4000"/>
    <n v="4000"/>
    <n v="4000"/>
    <n v="4116"/>
    <n v="4000"/>
    <n v="4000"/>
    <n v="48116"/>
  </r>
  <r>
    <x v="72"/>
    <x v="26"/>
    <n v="546000"/>
    <n v="546000"/>
    <n v="546000"/>
    <n v="546000"/>
    <n v="546000"/>
    <n v="546000"/>
    <n v="546000"/>
    <n v="546000"/>
    <n v="546000"/>
    <n v="546000"/>
    <n v="546000"/>
    <n v="546000"/>
    <n v="6552000"/>
  </r>
  <r>
    <x v="73"/>
    <x v="5"/>
    <n v="0"/>
    <n v="0"/>
    <n v="0"/>
    <n v="0"/>
    <n v="0"/>
    <n v="0"/>
    <n v="0"/>
    <n v="0"/>
    <n v="0"/>
    <n v="0"/>
    <n v="0"/>
    <n v="387097"/>
    <n v="387097"/>
  </r>
  <r>
    <x v="74"/>
    <x v="15"/>
    <n v="0"/>
    <n v="0"/>
    <n v="0"/>
    <n v="0"/>
    <n v="0"/>
    <n v="56000"/>
    <n v="56000"/>
    <n v="56000"/>
    <n v="56000"/>
    <n v="56000"/>
    <n v="56000"/>
    <n v="56000"/>
    <n v="392000"/>
  </r>
  <r>
    <x v="74"/>
    <x v="7"/>
    <n v="0"/>
    <n v="0"/>
    <n v="0"/>
    <n v="0"/>
    <n v="48504"/>
    <n v="153924"/>
    <n v="153924"/>
    <n v="153924"/>
    <n v="153924"/>
    <n v="153924"/>
    <n v="153924"/>
    <n v="153924"/>
    <n v="1125972"/>
  </r>
  <r>
    <x v="75"/>
    <x v="3"/>
    <n v="0"/>
    <n v="0"/>
    <n v="0"/>
    <n v="0"/>
    <n v="0"/>
    <n v="0"/>
    <n v="0"/>
    <n v="0"/>
    <n v="0"/>
    <n v="0"/>
    <n v="0"/>
    <n v="0"/>
    <n v="0"/>
  </r>
  <r>
    <x v="75"/>
    <x v="0"/>
    <n v="28618"/>
    <n v="28618"/>
    <n v="28618"/>
    <n v="28618"/>
    <n v="28618"/>
    <n v="28618"/>
    <n v="28618"/>
    <n v="28618"/>
    <n v="28618"/>
    <n v="28606"/>
    <n v="28000"/>
    <n v="28000"/>
    <n v="342168"/>
  </r>
  <r>
    <x v="75"/>
    <x v="12"/>
    <n v="14412"/>
    <n v="14412"/>
    <n v="14412"/>
    <n v="14412"/>
    <n v="14412"/>
    <n v="14412"/>
    <n v="14412"/>
    <n v="14412"/>
    <n v="14412"/>
    <n v="14404"/>
    <n v="14000"/>
    <n v="14000"/>
    <n v="172112"/>
  </r>
  <r>
    <x v="75"/>
    <x v="15"/>
    <n v="90700"/>
    <n v="90700"/>
    <n v="90700"/>
    <n v="90700"/>
    <n v="90700"/>
    <n v="90700"/>
    <n v="90700"/>
    <n v="90700"/>
    <n v="90700"/>
    <n v="90700"/>
    <n v="90700"/>
    <n v="90700"/>
    <n v="1088400"/>
  </r>
  <r>
    <x v="75"/>
    <x v="14"/>
    <n v="3000"/>
    <n v="3000"/>
    <n v="3000"/>
    <n v="3000"/>
    <n v="3000"/>
    <n v="3000"/>
    <n v="3000"/>
    <n v="3000"/>
    <n v="3000"/>
    <n v="3000"/>
    <n v="3000"/>
    <n v="3000"/>
    <n v="36000"/>
  </r>
  <r>
    <x v="75"/>
    <x v="6"/>
    <n v="32074"/>
    <n v="31770"/>
    <n v="31243"/>
    <n v="31105"/>
    <n v="30939"/>
    <n v="31412"/>
    <n v="31740"/>
    <n v="31599"/>
    <n v="31914"/>
    <n v="31693"/>
    <n v="33376"/>
    <n v="32525"/>
    <n v="381390"/>
  </r>
  <r>
    <x v="75"/>
    <x v="7"/>
    <n v="1500"/>
    <n v="1500"/>
    <n v="1500"/>
    <n v="1500"/>
    <n v="1500"/>
    <n v="1500"/>
    <n v="1500"/>
    <n v="1500"/>
    <n v="1500"/>
    <n v="1500"/>
    <n v="1500"/>
    <n v="1500"/>
    <n v="18000"/>
  </r>
  <r>
    <x v="75"/>
    <x v="8"/>
    <n v="2000"/>
    <n v="2000"/>
    <n v="2000"/>
    <n v="2000"/>
    <n v="2000"/>
    <n v="2000"/>
    <n v="2000"/>
    <n v="2000"/>
    <n v="2000"/>
    <n v="2000"/>
    <n v="2000"/>
    <n v="2000"/>
    <n v="24000"/>
  </r>
  <r>
    <x v="75"/>
    <x v="1"/>
    <n v="9597"/>
    <n v="9360"/>
    <n v="9592"/>
    <n v="9631"/>
    <n v="9672"/>
    <n v="9360"/>
    <n v="10025"/>
    <n v="10114"/>
    <n v="9800"/>
    <n v="10134"/>
    <n v="9856"/>
    <n v="10114"/>
    <n v="117255"/>
  </r>
  <r>
    <x v="76"/>
    <x v="19"/>
    <n v="3130"/>
    <n v="1860"/>
    <n v="3130"/>
    <n v="3130"/>
    <n v="3180"/>
    <n v="3130"/>
    <n v="3130"/>
    <n v="3130"/>
    <n v="3130"/>
    <n v="3130"/>
    <n v="0"/>
    <n v="0"/>
    <n v="30080"/>
  </r>
  <r>
    <x v="76"/>
    <x v="3"/>
    <n v="0"/>
    <n v="0"/>
    <n v="0"/>
    <n v="0"/>
    <n v="0"/>
    <n v="0"/>
    <n v="0"/>
    <n v="0"/>
    <n v="0"/>
    <n v="0"/>
    <n v="0"/>
    <n v="0"/>
    <n v="0"/>
  </r>
  <r>
    <x v="76"/>
    <x v="0"/>
    <n v="1924"/>
    <n v="1924"/>
    <n v="1924"/>
    <n v="1924"/>
    <n v="1924"/>
    <n v="1924"/>
    <n v="1924"/>
    <n v="962"/>
    <n v="962"/>
    <n v="962"/>
    <n v="962"/>
    <n v="0"/>
    <n v="17316"/>
  </r>
  <r>
    <x v="76"/>
    <x v="1"/>
    <n v="12640"/>
    <n v="15026"/>
    <n v="13421"/>
    <n v="12052"/>
    <n v="13395"/>
    <n v="12134"/>
    <n v="12437"/>
    <n v="12323"/>
    <n v="12062"/>
    <n v="11930"/>
    <n v="11965"/>
    <n v="12701"/>
    <n v="152086"/>
  </r>
  <r>
    <x v="76"/>
    <x v="2"/>
    <n v="2200"/>
    <n v="2200"/>
    <n v="2200"/>
    <n v="2200"/>
    <n v="2200"/>
    <n v="2200"/>
    <n v="2200"/>
    <n v="2200"/>
    <n v="2200"/>
    <n v="2200"/>
    <n v="2200"/>
    <n v="2200"/>
    <n v="26400"/>
  </r>
  <r>
    <x v="77"/>
    <x v="19"/>
    <n v="3000"/>
    <n v="5250"/>
    <n v="6600"/>
    <n v="3000"/>
    <n v="0"/>
    <n v="0"/>
    <n v="5150"/>
    <n v="200"/>
    <n v="4200"/>
    <n v="4650"/>
    <n v="5250"/>
    <n v="100"/>
    <n v="37400"/>
  </r>
  <r>
    <x v="77"/>
    <x v="15"/>
    <n v="28500"/>
    <n v="28500"/>
    <n v="28500"/>
    <n v="28500"/>
    <n v="28500"/>
    <n v="28500"/>
    <n v="28500"/>
    <n v="28500"/>
    <n v="28500"/>
    <n v="28500"/>
    <n v="28500"/>
    <n v="28500"/>
    <n v="342000"/>
  </r>
  <r>
    <x v="77"/>
    <x v="1"/>
    <n v="12464"/>
    <n v="14033"/>
    <n v="12673"/>
    <n v="13133"/>
    <n v="12600"/>
    <n v="12816"/>
    <n v="12163"/>
    <n v="12028"/>
    <n v="13451"/>
    <n v="13117"/>
    <n v="13507"/>
    <n v="11911"/>
    <n v="153896"/>
  </r>
  <r>
    <x v="78"/>
    <x v="19"/>
    <n v="930"/>
    <n v="930"/>
    <n v="930"/>
    <n v="0"/>
    <n v="0"/>
    <n v="0"/>
    <n v="0"/>
    <n v="0"/>
    <n v="930"/>
    <n v="930"/>
    <n v="0"/>
    <n v="0"/>
    <n v="4650"/>
  </r>
  <r>
    <x v="78"/>
    <x v="3"/>
    <n v="0"/>
    <n v="0"/>
    <n v="0"/>
    <n v="0"/>
    <n v="1030"/>
    <n v="0"/>
    <n v="0"/>
    <n v="0"/>
    <n v="0"/>
    <n v="0"/>
    <n v="0"/>
    <n v="0"/>
    <n v="1030"/>
  </r>
  <r>
    <x v="78"/>
    <x v="0"/>
    <n v="25618"/>
    <n v="25618"/>
    <n v="25618"/>
    <n v="25618"/>
    <n v="25618"/>
    <n v="25618"/>
    <n v="6263"/>
    <n v="606"/>
    <n v="0"/>
    <n v="0"/>
    <n v="0"/>
    <n v="0"/>
    <n v="160577"/>
  </r>
  <r>
    <x v="78"/>
    <x v="12"/>
    <n v="6412"/>
    <n v="6412"/>
    <n v="6412"/>
    <n v="6412"/>
    <n v="6412"/>
    <n v="6412"/>
    <n v="1767"/>
    <n v="404"/>
    <n v="0"/>
    <n v="0"/>
    <n v="0"/>
    <n v="0"/>
    <n v="40643"/>
  </r>
  <r>
    <x v="78"/>
    <x v="14"/>
    <n v="3000"/>
    <n v="3000"/>
    <n v="3000"/>
    <n v="3000"/>
    <n v="3000"/>
    <n v="3000"/>
    <n v="677"/>
    <n v="0"/>
    <n v="0"/>
    <n v="0"/>
    <n v="0"/>
    <n v="0"/>
    <n v="18677"/>
  </r>
  <r>
    <x v="78"/>
    <x v="7"/>
    <n v="-11476"/>
    <n v="-11476"/>
    <n v="-11476"/>
    <n v="-11476"/>
    <n v="-11476"/>
    <n v="-11476"/>
    <n v="-12251"/>
    <n v="-12492"/>
    <n v="0"/>
    <n v="0"/>
    <n v="0"/>
    <n v="0"/>
    <n v="-93599"/>
  </r>
  <r>
    <x v="78"/>
    <x v="1"/>
    <n v="14105"/>
    <n v="14398"/>
    <n v="16313"/>
    <n v="15055"/>
    <n v="14787"/>
    <n v="14112"/>
    <n v="13017"/>
    <n v="13984"/>
    <n v="12954"/>
    <n v="13125"/>
    <n v="12393"/>
    <n v="16524"/>
    <n v="170767"/>
  </r>
  <r>
    <x v="78"/>
    <x v="2"/>
    <n v="2200"/>
    <n v="2200"/>
    <n v="2200"/>
    <n v="2200"/>
    <n v="2200"/>
    <n v="2200"/>
    <n v="2200"/>
    <n v="2200"/>
    <n v="2200"/>
    <n v="2200"/>
    <n v="2200"/>
    <n v="2200"/>
    <n v="26400"/>
  </r>
  <r>
    <x v="79"/>
    <x v="0"/>
    <n v="30000"/>
    <n v="30000"/>
    <n v="30000"/>
    <n v="30000"/>
    <n v="30000"/>
    <n v="30000"/>
    <n v="14517"/>
    <n v="0"/>
    <n v="0"/>
    <n v="0"/>
    <n v="0"/>
    <n v="0"/>
    <n v="194517"/>
  </r>
  <r>
    <x v="79"/>
    <x v="1"/>
    <n v="9656"/>
    <n v="8104"/>
    <n v="8945"/>
    <n v="8858"/>
    <n v="9931"/>
    <n v="10758"/>
    <n v="10729"/>
    <n v="8177"/>
    <n v="8597"/>
    <n v="8931"/>
    <n v="7814"/>
    <n v="7988"/>
    <n v="108488"/>
  </r>
  <r>
    <x v="80"/>
    <x v="19"/>
    <n v="10420"/>
    <n v="10420"/>
    <n v="10420"/>
    <n v="10420"/>
    <n v="10420"/>
    <n v="10420"/>
    <n v="10420"/>
    <n v="10420"/>
    <n v="10420"/>
    <n v="10420"/>
    <n v="0"/>
    <n v="0"/>
    <n v="104200"/>
  </r>
  <r>
    <x v="80"/>
    <x v="3"/>
    <n v="0"/>
    <n v="0"/>
    <n v="0"/>
    <n v="0"/>
    <n v="60"/>
    <n v="0"/>
    <n v="0"/>
    <n v="0"/>
    <n v="0"/>
    <n v="0"/>
    <n v="0"/>
    <n v="0"/>
    <n v="60"/>
  </r>
  <r>
    <x v="80"/>
    <x v="0"/>
    <n v="49300"/>
    <n v="49300"/>
    <n v="49300"/>
    <n v="49300"/>
    <n v="45380"/>
    <n v="25000"/>
    <n v="25000"/>
    <n v="25000"/>
    <n v="25000"/>
    <n v="25000"/>
    <n v="25000"/>
    <n v="25000"/>
    <n v="417580"/>
  </r>
  <r>
    <x v="80"/>
    <x v="12"/>
    <n v="25412"/>
    <n v="25412"/>
    <n v="25412"/>
    <n v="25412"/>
    <n v="25404"/>
    <n v="25000"/>
    <n v="25000"/>
    <n v="25000"/>
    <n v="25000"/>
    <n v="25000"/>
    <n v="25000"/>
    <n v="25000"/>
    <n v="302052"/>
  </r>
  <r>
    <x v="80"/>
    <x v="15"/>
    <n v="176678"/>
    <n v="176678"/>
    <n v="176678"/>
    <n v="176678"/>
    <n v="165560"/>
    <n v="107210"/>
    <n v="107210"/>
    <n v="107210"/>
    <n v="107210"/>
    <n v="107210"/>
    <n v="107210"/>
    <n v="107210"/>
    <n v="1622742"/>
  </r>
  <r>
    <x v="80"/>
    <x v="14"/>
    <n v="3000"/>
    <n v="3000"/>
    <n v="3000"/>
    <n v="3000"/>
    <n v="3000"/>
    <n v="3000"/>
    <n v="3000"/>
    <n v="3000"/>
    <n v="3000"/>
    <n v="3000"/>
    <n v="3000"/>
    <n v="3000"/>
    <n v="36000"/>
  </r>
  <r>
    <x v="80"/>
    <x v="5"/>
    <n v="0"/>
    <n v="0"/>
    <n v="0"/>
    <n v="0"/>
    <n v="14839"/>
    <n v="115000"/>
    <n v="115000"/>
    <n v="115000"/>
    <n v="115000"/>
    <n v="115000"/>
    <n v="115000"/>
    <n v="115000"/>
    <n v="819839"/>
  </r>
  <r>
    <x v="80"/>
    <x v="6"/>
    <n v="34000"/>
    <n v="34000"/>
    <n v="34000"/>
    <n v="34000"/>
    <n v="34000"/>
    <n v="34000"/>
    <n v="34000"/>
    <n v="34000"/>
    <n v="34000"/>
    <n v="34000"/>
    <n v="34000"/>
    <n v="34000"/>
    <n v="408000"/>
  </r>
  <r>
    <x v="80"/>
    <x v="7"/>
    <n v="2000"/>
    <n v="2000"/>
    <n v="2000"/>
    <n v="2000"/>
    <n v="2000"/>
    <n v="2000"/>
    <n v="2000"/>
    <n v="2000"/>
    <n v="2000"/>
    <n v="2000"/>
    <n v="2000"/>
    <n v="2000"/>
    <n v="24000"/>
  </r>
  <r>
    <x v="80"/>
    <x v="1"/>
    <n v="156006"/>
    <n v="152552"/>
    <n v="152271"/>
    <n v="163801"/>
    <n v="192985"/>
    <n v="166713"/>
    <n v="181472"/>
    <n v="142075"/>
    <n v="126094"/>
    <n v="148020"/>
    <n v="134800"/>
    <n v="148190"/>
    <n v="1864979"/>
  </r>
  <r>
    <x v="80"/>
    <x v="2"/>
    <n v="2200"/>
    <n v="2200"/>
    <n v="2200"/>
    <n v="2200"/>
    <n v="2200"/>
    <n v="2200"/>
    <n v="2200"/>
    <n v="2200"/>
    <n v="2200"/>
    <n v="2200"/>
    <n v="2200"/>
    <n v="2200"/>
    <n v="26400"/>
  </r>
  <r>
    <x v="81"/>
    <x v="19"/>
    <n v="4750"/>
    <n v="4750"/>
    <n v="4750"/>
    <n v="4750"/>
    <n v="4750"/>
    <n v="4750"/>
    <n v="4750"/>
    <n v="4750"/>
    <n v="4750"/>
    <n v="4750"/>
    <n v="0"/>
    <n v="0"/>
    <n v="47500"/>
  </r>
  <r>
    <x v="81"/>
    <x v="0"/>
    <n v="67500"/>
    <n v="67500"/>
    <n v="67500"/>
    <n v="67500"/>
    <n v="67500"/>
    <n v="67500"/>
    <n v="67500"/>
    <n v="67500"/>
    <n v="67500"/>
    <n v="67500"/>
    <n v="67500"/>
    <n v="67500"/>
    <n v="810000"/>
  </r>
  <r>
    <x v="81"/>
    <x v="12"/>
    <n v="25760"/>
    <n v="25760"/>
    <n v="25760"/>
    <n v="25760"/>
    <n v="25760"/>
    <n v="25760"/>
    <n v="24599"/>
    <n v="23760"/>
    <n v="23760"/>
    <n v="23760"/>
    <n v="23760"/>
    <n v="23760"/>
    <n v="297959"/>
  </r>
  <r>
    <x v="81"/>
    <x v="9"/>
    <n v="10800"/>
    <n v="10800"/>
    <n v="10800"/>
    <n v="10800"/>
    <n v="10800"/>
    <n v="10800"/>
    <n v="10800"/>
    <n v="10800"/>
    <n v="10800"/>
    <n v="10800"/>
    <n v="10800"/>
    <n v="10800"/>
    <n v="129600"/>
  </r>
  <r>
    <x v="81"/>
    <x v="14"/>
    <n v="4000"/>
    <n v="4000"/>
    <n v="4000"/>
    <n v="4000"/>
    <n v="4000"/>
    <n v="4000"/>
    <n v="2839"/>
    <n v="0"/>
    <n v="0"/>
    <n v="0"/>
    <n v="0"/>
    <n v="0"/>
    <n v="26839"/>
  </r>
  <r>
    <x v="81"/>
    <x v="6"/>
    <n v="7069"/>
    <n v="7099"/>
    <n v="7626"/>
    <n v="7021"/>
    <n v="7172"/>
    <n v="7074"/>
    <n v="7113"/>
    <n v="7183"/>
    <n v="7323"/>
    <n v="7437"/>
    <n v="7000"/>
    <n v="7615"/>
    <n v="86732"/>
  </r>
  <r>
    <x v="81"/>
    <x v="1"/>
    <n v="9158"/>
    <n v="9100"/>
    <n v="9139"/>
    <n v="9100"/>
    <n v="9100"/>
    <n v="9100"/>
    <n v="9217"/>
    <n v="9139"/>
    <n v="9217"/>
    <n v="10477"/>
    <n v="9100"/>
    <n v="9100"/>
    <n v="110947"/>
  </r>
  <r>
    <x v="82"/>
    <x v="19"/>
    <n v="1150"/>
    <n v="1650"/>
    <n v="1300"/>
    <n v="1250"/>
    <n v="1500"/>
    <n v="1100"/>
    <n v="1300"/>
    <n v="950"/>
    <n v="1500"/>
    <n v="950"/>
    <n v="1200"/>
    <n v="1250"/>
    <n v="15100"/>
  </r>
  <r>
    <x v="82"/>
    <x v="1"/>
    <n v="13600"/>
    <n v="13600"/>
    <n v="13600"/>
    <n v="13600"/>
    <n v="13600"/>
    <n v="13600"/>
    <n v="13600"/>
    <n v="13600"/>
    <n v="13600"/>
    <n v="13600"/>
    <n v="13600"/>
    <n v="13600"/>
    <n v="163200"/>
  </r>
  <r>
    <x v="82"/>
    <x v="2"/>
    <n v="900"/>
    <n v="900"/>
    <n v="900"/>
    <n v="900"/>
    <n v="900"/>
    <n v="900"/>
    <n v="900"/>
    <n v="900"/>
    <n v="900"/>
    <n v="900"/>
    <n v="900"/>
    <n v="900"/>
    <n v="10800"/>
  </r>
  <r>
    <x v="83"/>
    <x v="3"/>
    <n v="0"/>
    <n v="0"/>
    <n v="0"/>
    <n v="0"/>
    <n v="0"/>
    <n v="0"/>
    <n v="60"/>
    <n v="0"/>
    <n v="0"/>
    <n v="0"/>
    <n v="0"/>
    <n v="0"/>
    <n v="60"/>
  </r>
  <r>
    <x v="83"/>
    <x v="0"/>
    <n v="962"/>
    <n v="962"/>
    <n v="962"/>
    <n v="0"/>
    <n v="0"/>
    <n v="0"/>
    <n v="0"/>
    <n v="0"/>
    <n v="31962"/>
    <n v="30962"/>
    <n v="30962"/>
    <n v="30962"/>
    <n v="127734"/>
  </r>
  <r>
    <x v="83"/>
    <x v="12"/>
    <n v="51200"/>
    <n v="51200"/>
    <n v="51200"/>
    <n v="51200"/>
    <n v="51200"/>
    <n v="51200"/>
    <n v="51200"/>
    <n v="51200"/>
    <n v="51200"/>
    <n v="51200"/>
    <n v="51200"/>
    <n v="51200"/>
    <n v="614400"/>
  </r>
  <r>
    <x v="83"/>
    <x v="15"/>
    <n v="166950"/>
    <n v="166950"/>
    <n v="166950"/>
    <n v="166950"/>
    <n v="166950"/>
    <n v="166950"/>
    <n v="166950"/>
    <n v="166950"/>
    <n v="166950"/>
    <n v="166950"/>
    <n v="166950"/>
    <n v="166950"/>
    <n v="2003400"/>
  </r>
  <r>
    <x v="83"/>
    <x v="6"/>
    <n v="17846"/>
    <n v="17371"/>
    <n v="19508"/>
    <n v="17806"/>
    <n v="19602"/>
    <n v="17760"/>
    <n v="18578"/>
    <n v="20524"/>
    <n v="20991"/>
    <n v="29711"/>
    <n v="18621"/>
    <n v="19116"/>
    <n v="237434"/>
  </r>
  <r>
    <x v="83"/>
    <x v="7"/>
    <n v="0"/>
    <n v="0"/>
    <n v="0"/>
    <n v="0"/>
    <n v="0"/>
    <n v="0"/>
    <n v="0"/>
    <n v="0"/>
    <n v="2575"/>
    <n v="2775"/>
    <n v="2775"/>
    <n v="2775"/>
    <n v="10900"/>
  </r>
  <r>
    <x v="83"/>
    <x v="8"/>
    <n v="2000"/>
    <n v="2000"/>
    <n v="2000"/>
    <n v="2000"/>
    <n v="2000"/>
    <n v="2000"/>
    <n v="2000"/>
    <n v="2000"/>
    <n v="2000"/>
    <n v="2000"/>
    <n v="2000"/>
    <n v="2000"/>
    <n v="24000"/>
  </r>
  <r>
    <x v="83"/>
    <x v="1"/>
    <n v="12291"/>
    <n v="12530"/>
    <n v="12776"/>
    <n v="12799"/>
    <n v="13555"/>
    <n v="12758"/>
    <n v="14368"/>
    <n v="13323"/>
    <n v="14827"/>
    <n v="13679"/>
    <n v="13812"/>
    <n v="13123"/>
    <n v="159841"/>
  </r>
  <r>
    <x v="84"/>
    <x v="3"/>
    <n v="23484.312000000002"/>
    <n v="23826.087"/>
    <n v="24136.268"/>
    <n v="24060.952999999998"/>
    <n v="24942.929"/>
    <n v="25275.421000000002"/>
    <n v="22572.115999999998"/>
    <n v="22540.697"/>
    <n v="26092.421999999999"/>
    <n v="22472.642"/>
    <n v="25351.131999999998"/>
    <n v="23919.397000000001"/>
    <n v="288674.37599999999"/>
  </r>
  <r>
    <x v="84"/>
    <x v="0"/>
    <n v="82800"/>
    <n v="82800"/>
    <n v="82800"/>
    <n v="82800"/>
    <n v="82800"/>
    <n v="82800"/>
    <n v="82800"/>
    <n v="82800"/>
    <n v="82800"/>
    <n v="82800"/>
    <n v="82800"/>
    <n v="82800"/>
    <n v="993600"/>
  </r>
  <r>
    <x v="84"/>
    <x v="12"/>
    <n v="13776"/>
    <n v="13776"/>
    <n v="13776"/>
    <n v="13776"/>
    <n v="13776"/>
    <n v="13776"/>
    <n v="13776"/>
    <n v="13776"/>
    <n v="13776"/>
    <n v="13776"/>
    <n v="13776"/>
    <n v="13776"/>
    <n v="165312"/>
  </r>
  <r>
    <x v="84"/>
    <x v="9"/>
    <n v="5400"/>
    <n v="5400"/>
    <n v="5400"/>
    <n v="5400"/>
    <n v="5400"/>
    <n v="5400"/>
    <n v="5400"/>
    <n v="5400"/>
    <n v="5400"/>
    <n v="5400"/>
    <n v="5400"/>
    <n v="5400"/>
    <n v="64800"/>
  </r>
  <r>
    <x v="84"/>
    <x v="6"/>
    <n v="34081"/>
    <n v="34026"/>
    <n v="40445"/>
    <n v="41724"/>
    <n v="39487"/>
    <n v="38702"/>
    <n v="36287"/>
    <n v="39646"/>
    <n v="50613"/>
    <n v="43684"/>
    <n v="38287"/>
    <n v="32200"/>
    <n v="469182"/>
  </r>
  <r>
    <x v="84"/>
    <x v="7"/>
    <n v="0"/>
    <n v="0"/>
    <n v="0"/>
    <n v="0"/>
    <n v="0"/>
    <n v="0"/>
    <n v="0"/>
    <n v="0"/>
    <n v="0"/>
    <n v="0"/>
    <n v="0"/>
    <n v="0"/>
    <n v="0"/>
  </r>
  <r>
    <x v="84"/>
    <x v="1"/>
    <n v="3600"/>
    <n v="3658"/>
    <n v="3600"/>
    <n v="3600"/>
    <n v="3600"/>
    <n v="3774"/>
    <n v="3755"/>
    <n v="3600"/>
    <n v="3672"/>
    <n v="3600"/>
    <n v="3600"/>
    <n v="3600"/>
    <n v="43659"/>
  </r>
  <r>
    <x v="84"/>
    <x v="2"/>
    <n v="10000"/>
    <n v="10000"/>
    <n v="10000"/>
    <n v="10000"/>
    <n v="10000"/>
    <n v="10000"/>
    <n v="10000"/>
    <n v="10000"/>
    <n v="10000"/>
    <n v="10000"/>
    <n v="10000"/>
    <n v="10000"/>
    <n v="120000"/>
  </r>
  <r>
    <x v="85"/>
    <x v="16"/>
    <n v="153000"/>
    <n v="153000"/>
    <n v="153000"/>
    <n v="153000"/>
    <n v="153000"/>
    <n v="153000"/>
    <n v="153000"/>
    <n v="153000"/>
    <n v="153000"/>
    <n v="153000"/>
    <n v="153000"/>
    <n v="182033"/>
    <n v="1865033"/>
  </r>
  <r>
    <x v="85"/>
    <x v="11"/>
    <n v="7095561"/>
    <n v="6921442"/>
    <n v="7135230"/>
    <n v="6910457"/>
    <n v="6908378"/>
    <n v="8932940"/>
    <n v="6786309"/>
    <n v="7678168"/>
    <n v="4838953"/>
    <n v="5040879"/>
    <n v="4773482"/>
    <n v="5348056"/>
    <n v="78369855"/>
  </r>
  <r>
    <x v="85"/>
    <x v="0"/>
    <n v="31500"/>
    <n v="31500"/>
    <n v="31500"/>
    <n v="31500"/>
    <n v="31500"/>
    <n v="31500"/>
    <n v="31500"/>
    <n v="31500"/>
    <n v="31500"/>
    <n v="31500"/>
    <n v="31500"/>
    <n v="31500"/>
    <n v="378000"/>
  </r>
  <r>
    <x v="85"/>
    <x v="13"/>
    <n v="305385"/>
    <n v="403040"/>
    <n v="532261"/>
    <n v="326139"/>
    <n v="391683"/>
    <n v="464322"/>
    <n v="435231"/>
    <n v="485727"/>
    <n v="353225"/>
    <n v="375452"/>
    <n v="400679"/>
    <n v="249317"/>
    <n v="4722461"/>
  </r>
  <r>
    <x v="85"/>
    <x v="4"/>
    <n v="0"/>
    <n v="0"/>
    <n v="0"/>
    <n v="0"/>
    <n v="2685"/>
    <n v="0"/>
    <n v="0"/>
    <n v="0"/>
    <n v="0"/>
    <n v="0"/>
    <n v="0"/>
    <n v="0"/>
    <n v="2685"/>
  </r>
  <r>
    <x v="85"/>
    <x v="7"/>
    <n v="95462"/>
    <n v="95462"/>
    <n v="95462"/>
    <n v="95462"/>
    <n v="95462"/>
    <n v="95462"/>
    <n v="95462"/>
    <n v="149898"/>
    <n v="162962"/>
    <n v="162962"/>
    <n v="162962"/>
    <n v="194408"/>
    <n v="1501426"/>
  </r>
  <r>
    <x v="85"/>
    <x v="1"/>
    <n v="9360"/>
    <n v="9360"/>
    <n v="9360"/>
    <n v="9360"/>
    <n v="9360"/>
    <n v="9360"/>
    <n v="9360"/>
    <n v="9360"/>
    <n v="9360"/>
    <n v="9360"/>
    <n v="9360"/>
    <n v="9360"/>
    <n v="112320"/>
  </r>
  <r>
    <x v="86"/>
    <x v="19"/>
    <n v="6710"/>
    <n v="5888"/>
    <n v="3556"/>
    <n v="3598"/>
    <n v="3436"/>
    <n v="3762"/>
    <n v="3606"/>
    <n v="4044"/>
    <n v="3348"/>
    <n v="3452"/>
    <n v="346"/>
    <n v="352"/>
    <n v="42098"/>
  </r>
  <r>
    <x v="86"/>
    <x v="3"/>
    <n v="0"/>
    <n v="0"/>
    <n v="0"/>
    <n v="0"/>
    <n v="0"/>
    <n v="0"/>
    <n v="180"/>
    <n v="0"/>
    <n v="0"/>
    <n v="0"/>
    <n v="0"/>
    <n v="0"/>
    <n v="180"/>
  </r>
  <r>
    <x v="86"/>
    <x v="0"/>
    <n v="70500"/>
    <n v="70500"/>
    <n v="70500"/>
    <n v="70500"/>
    <n v="70500"/>
    <n v="70500"/>
    <n v="70500"/>
    <n v="70500"/>
    <n v="70500"/>
    <n v="70500"/>
    <n v="70500"/>
    <n v="70500"/>
    <n v="846000"/>
  </r>
  <r>
    <x v="86"/>
    <x v="9"/>
    <n v="16560"/>
    <n v="16560"/>
    <n v="16560"/>
    <n v="15120"/>
    <n v="15120"/>
    <n v="15120"/>
    <n v="15120"/>
    <n v="15120"/>
    <n v="15120"/>
    <n v="15120"/>
    <n v="15120"/>
    <n v="15120"/>
    <n v="185760"/>
  </r>
  <r>
    <x v="86"/>
    <x v="15"/>
    <n v="54292"/>
    <n v="40655"/>
    <n v="40655"/>
    <n v="40655"/>
    <n v="40655"/>
    <n v="40655"/>
    <n v="40655"/>
    <n v="40655"/>
    <n v="40655"/>
    <n v="40655"/>
    <n v="40655"/>
    <n v="40655"/>
    <n v="501497"/>
  </r>
  <r>
    <x v="86"/>
    <x v="6"/>
    <n v="25784"/>
    <n v="32104"/>
    <n v="33877"/>
    <n v="33933"/>
    <n v="30558"/>
    <n v="27103"/>
    <n v="25976"/>
    <n v="24969"/>
    <n v="29829"/>
    <n v="23749"/>
    <n v="24738"/>
    <n v="30122"/>
    <n v="342742"/>
  </r>
  <r>
    <x v="86"/>
    <x v="1"/>
    <n v="11000"/>
    <n v="11000"/>
    <n v="11000"/>
    <n v="11014"/>
    <n v="11000"/>
    <n v="11000"/>
    <n v="11000"/>
    <n v="11000"/>
    <n v="11000"/>
    <n v="11000"/>
    <n v="11000"/>
    <n v="11000"/>
    <n v="132014"/>
  </r>
  <r>
    <x v="87"/>
    <x v="19"/>
    <n v="0"/>
    <n v="0"/>
    <n v="0"/>
    <n v="0"/>
    <n v="0"/>
    <n v="0"/>
    <n v="0"/>
    <n v="0"/>
    <n v="0"/>
    <n v="600"/>
    <n v="0"/>
    <n v="0"/>
    <n v="600"/>
  </r>
  <r>
    <x v="87"/>
    <x v="17"/>
    <n v="0"/>
    <n v="0"/>
    <n v="0"/>
    <n v="0"/>
    <n v="0"/>
    <n v="7250"/>
    <n v="13645"/>
    <n v="13770"/>
    <n v="13500"/>
    <n v="13500"/>
    <n v="13500"/>
    <n v="13500"/>
    <n v="88665"/>
  </r>
  <r>
    <x v="87"/>
    <x v="3"/>
    <n v="196"/>
    <n v="0"/>
    <n v="0"/>
    <n v="0"/>
    <n v="0"/>
    <n v="0"/>
    <n v="0"/>
    <n v="0"/>
    <n v="0"/>
    <n v="0"/>
    <n v="0"/>
    <n v="0"/>
    <n v="196"/>
  </r>
  <r>
    <x v="87"/>
    <x v="0"/>
    <n v="70000"/>
    <n v="70000"/>
    <n v="70000"/>
    <n v="70000"/>
    <n v="70000"/>
    <n v="70000"/>
    <n v="70000"/>
    <n v="70000"/>
    <n v="70000"/>
    <n v="70000"/>
    <n v="70000"/>
    <n v="70000"/>
    <n v="840000"/>
  </r>
  <r>
    <x v="87"/>
    <x v="12"/>
    <n v="11735"/>
    <n v="11735"/>
    <n v="11735"/>
    <n v="11735"/>
    <n v="11735"/>
    <n v="11735"/>
    <n v="11735"/>
    <n v="11735"/>
    <n v="11735"/>
    <n v="11735"/>
    <n v="11735"/>
    <n v="11735"/>
    <n v="140820"/>
  </r>
  <r>
    <x v="87"/>
    <x v="9"/>
    <n v="10435"/>
    <n v="10435"/>
    <n v="10435"/>
    <n v="10435"/>
    <n v="10435"/>
    <n v="10435"/>
    <n v="10435"/>
    <n v="10435"/>
    <n v="10435"/>
    <n v="10435"/>
    <n v="10435"/>
    <n v="10435"/>
    <n v="125220"/>
  </r>
  <r>
    <x v="87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87"/>
    <x v="14"/>
    <n v="3000"/>
    <n v="3000"/>
    <n v="3000"/>
    <n v="3000"/>
    <n v="3000"/>
    <n v="3000"/>
    <n v="3000"/>
    <n v="3000"/>
    <n v="3000"/>
    <n v="3000"/>
    <n v="3000"/>
    <n v="3000"/>
    <n v="36000"/>
  </r>
  <r>
    <x v="87"/>
    <x v="7"/>
    <n v="1000"/>
    <n v="1000"/>
    <n v="1000"/>
    <n v="1000"/>
    <n v="1000"/>
    <n v="1000"/>
    <n v="1000"/>
    <n v="1000"/>
    <n v="1000"/>
    <n v="1000"/>
    <n v="1000"/>
    <n v="1000"/>
    <n v="12000"/>
  </r>
  <r>
    <x v="87"/>
    <x v="1"/>
    <n v="72795"/>
    <n v="72142"/>
    <n v="71511"/>
    <n v="72087"/>
    <n v="71736"/>
    <n v="73695"/>
    <n v="73075"/>
    <n v="73196"/>
    <n v="72115"/>
    <n v="72479"/>
    <n v="73225"/>
    <n v="72204"/>
    <n v="870260"/>
  </r>
  <r>
    <x v="88"/>
    <x v="3"/>
    <n v="0"/>
    <n v="0"/>
    <n v="0"/>
    <n v="0"/>
    <n v="0"/>
    <n v="60"/>
    <n v="0"/>
    <n v="0"/>
    <n v="0"/>
    <n v="0"/>
    <n v="0"/>
    <n v="0"/>
    <n v="60"/>
  </r>
  <r>
    <x v="88"/>
    <x v="0"/>
    <n v="22300"/>
    <n v="22300"/>
    <n v="22300"/>
    <n v="22300"/>
    <n v="22300"/>
    <n v="22300"/>
    <n v="22300"/>
    <n v="22300"/>
    <n v="22300"/>
    <n v="22300"/>
    <n v="22300"/>
    <n v="22300"/>
    <n v="267600"/>
  </r>
  <r>
    <x v="88"/>
    <x v="12"/>
    <n v="9720"/>
    <n v="9720"/>
    <n v="9720"/>
    <n v="9720"/>
    <n v="9720"/>
    <n v="9720"/>
    <n v="9720"/>
    <n v="9720"/>
    <n v="9720"/>
    <n v="9720"/>
    <n v="9720"/>
    <n v="9720"/>
    <n v="116640"/>
  </r>
  <r>
    <x v="88"/>
    <x v="14"/>
    <n v="3000"/>
    <n v="3000"/>
    <n v="3000"/>
    <n v="3000"/>
    <n v="3000"/>
    <n v="3000"/>
    <n v="3000"/>
    <n v="3000"/>
    <n v="3000"/>
    <n v="3000"/>
    <n v="3000"/>
    <n v="3000"/>
    <n v="36000"/>
  </r>
  <r>
    <x v="88"/>
    <x v="6"/>
    <n v="7959"/>
    <n v="9648"/>
    <n v="9440"/>
    <n v="9506"/>
    <n v="7777"/>
    <n v="8753"/>
    <n v="7504"/>
    <n v="7873"/>
    <n v="8293"/>
    <n v="8579"/>
    <n v="11355"/>
    <n v="10599"/>
    <n v="107286"/>
  </r>
  <r>
    <x v="88"/>
    <x v="7"/>
    <n v="5440"/>
    <n v="5440"/>
    <n v="5440"/>
    <n v="5440"/>
    <n v="5440"/>
    <n v="5440"/>
    <n v="5440"/>
    <n v="5440"/>
    <n v="5440"/>
    <n v="5440"/>
    <n v="5356"/>
    <n v="5356"/>
    <n v="65112"/>
  </r>
  <r>
    <x v="89"/>
    <x v="19"/>
    <n v="4750"/>
    <n v="4750"/>
    <n v="4750"/>
    <n v="4750"/>
    <n v="4750"/>
    <n v="4750"/>
    <n v="4750"/>
    <n v="4750"/>
    <n v="4750"/>
    <n v="4750"/>
    <n v="0"/>
    <n v="0"/>
    <n v="47500"/>
  </r>
  <r>
    <x v="89"/>
    <x v="3"/>
    <n v="0"/>
    <n v="0"/>
    <n v="0"/>
    <n v="0"/>
    <n v="0"/>
    <n v="0"/>
    <n v="0"/>
    <n v="0"/>
    <n v="0"/>
    <n v="0"/>
    <n v="0"/>
    <n v="0"/>
    <n v="0"/>
  </r>
  <r>
    <x v="89"/>
    <x v="0"/>
    <n v="72000"/>
    <n v="72000"/>
    <n v="72000"/>
    <n v="72000"/>
    <n v="72000"/>
    <n v="72000"/>
    <n v="72000"/>
    <n v="72000"/>
    <n v="72000"/>
    <n v="72000"/>
    <n v="72000"/>
    <n v="72000"/>
    <n v="864000"/>
  </r>
  <r>
    <x v="89"/>
    <x v="12"/>
    <n v="21700"/>
    <n v="21700"/>
    <n v="21700"/>
    <n v="21300"/>
    <n v="17700"/>
    <n v="17700"/>
    <n v="17700"/>
    <n v="17700"/>
    <n v="17700"/>
    <n v="17700"/>
    <n v="17700"/>
    <n v="17700"/>
    <n v="228000"/>
  </r>
  <r>
    <x v="89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89"/>
    <x v="6"/>
    <n v="25805"/>
    <n v="26027"/>
    <n v="25455"/>
    <n v="23919"/>
    <n v="22229"/>
    <n v="21484"/>
    <n v="22208"/>
    <n v="23451"/>
    <n v="24069"/>
    <n v="25759"/>
    <n v="27498"/>
    <n v="24954"/>
    <n v="292858"/>
  </r>
  <r>
    <x v="89"/>
    <x v="7"/>
    <n v="41462"/>
    <n v="41462"/>
    <n v="41462"/>
    <n v="41462"/>
    <n v="41462"/>
    <n v="41462"/>
    <n v="41462"/>
    <n v="41462"/>
    <n v="41462"/>
    <n v="41462"/>
    <n v="41462"/>
    <n v="41462"/>
    <n v="497544"/>
  </r>
  <r>
    <x v="89"/>
    <x v="1"/>
    <n v="6339"/>
    <n v="6217"/>
    <n v="6039"/>
    <n v="6349"/>
    <n v="6604"/>
    <n v="6431"/>
    <n v="6305"/>
    <n v="6111"/>
    <n v="6000"/>
    <n v="6072"/>
    <n v="7125"/>
    <n v="6234"/>
    <n v="75826"/>
  </r>
  <r>
    <x v="90"/>
    <x v="19"/>
    <n v="0"/>
    <n v="0"/>
    <n v="0"/>
    <n v="50"/>
    <n v="50"/>
    <n v="0"/>
    <n v="50"/>
    <n v="0"/>
    <n v="150"/>
    <n v="50"/>
    <n v="100"/>
    <n v="50"/>
    <n v="500"/>
  </r>
  <r>
    <x v="90"/>
    <x v="3"/>
    <n v="0"/>
    <n v="0"/>
    <n v="188"/>
    <n v="362"/>
    <n v="0"/>
    <n v="58"/>
    <n v="203"/>
    <n v="0"/>
    <n v="0"/>
    <n v="0"/>
    <n v="0"/>
    <n v="0"/>
    <n v="811"/>
  </r>
  <r>
    <x v="90"/>
    <x v="0"/>
    <n v="125000"/>
    <n v="125000"/>
    <n v="125000"/>
    <n v="125000"/>
    <n v="125000"/>
    <n v="125000"/>
    <n v="125000"/>
    <n v="125000"/>
    <n v="125000"/>
    <n v="125000"/>
    <n v="125000"/>
    <n v="125000"/>
    <n v="1500000"/>
  </r>
  <r>
    <x v="90"/>
    <x v="12"/>
    <n v="6706"/>
    <n v="6706"/>
    <n v="6702"/>
    <n v="6000"/>
    <n v="6000"/>
    <n v="6000"/>
    <n v="6000"/>
    <n v="6000"/>
    <n v="6000"/>
    <n v="6000"/>
    <n v="6000"/>
    <n v="6000"/>
    <n v="74114"/>
  </r>
  <r>
    <x v="90"/>
    <x v="9"/>
    <n v="122000"/>
    <n v="122000"/>
    <n v="153694"/>
    <n v="176000"/>
    <n v="176000"/>
    <n v="176000"/>
    <n v="176000"/>
    <n v="176000"/>
    <n v="176000"/>
    <n v="176000"/>
    <n v="176000"/>
    <n v="176000"/>
    <n v="1981694"/>
  </r>
  <r>
    <x v="90"/>
    <x v="14"/>
    <n v="3000"/>
    <n v="3000"/>
    <n v="3000"/>
    <n v="3000"/>
    <n v="3000"/>
    <n v="3000"/>
    <n v="3000"/>
    <n v="3000"/>
    <n v="3000"/>
    <n v="3000"/>
    <n v="3000"/>
    <n v="3000"/>
    <n v="36000"/>
  </r>
  <r>
    <x v="90"/>
    <x v="5"/>
    <n v="135000"/>
    <n v="135000"/>
    <n v="135000"/>
    <n v="135000"/>
    <n v="135000"/>
    <n v="135000"/>
    <n v="135000"/>
    <n v="135000"/>
    <n v="135000"/>
    <n v="135000"/>
    <n v="135000"/>
    <n v="135000"/>
    <n v="1620000"/>
  </r>
  <r>
    <x v="90"/>
    <x v="6"/>
    <n v="76755"/>
    <n v="67230"/>
    <n v="60325"/>
    <n v="50407"/>
    <n v="67771"/>
    <n v="66533"/>
    <n v="69188"/>
    <n v="60578"/>
    <n v="67887"/>
    <n v="69551"/>
    <n v="71405"/>
    <n v="66780"/>
    <n v="794410"/>
  </r>
  <r>
    <x v="90"/>
    <x v="1"/>
    <n v="16337"/>
    <n v="18232"/>
    <n v="14609"/>
    <n v="14421"/>
    <n v="13966"/>
    <n v="14221"/>
    <n v="14481"/>
    <n v="14255"/>
    <n v="14938"/>
    <n v="14504"/>
    <n v="14415"/>
    <n v="14689"/>
    <n v="179068"/>
  </r>
  <r>
    <x v="91"/>
    <x v="19"/>
    <n v="6911"/>
    <n v="10287"/>
    <n v="8100"/>
    <n v="9990"/>
    <n v="7586"/>
    <n v="7154"/>
    <n v="8989"/>
    <n v="7180"/>
    <n v="7745"/>
    <n v="7559"/>
    <n v="8477"/>
    <n v="7477"/>
    <n v="97455"/>
  </r>
  <r>
    <x v="91"/>
    <x v="17"/>
    <n v="3500"/>
    <n v="3500"/>
    <n v="3500"/>
    <n v="3500"/>
    <n v="3500"/>
    <n v="3500"/>
    <n v="3500"/>
    <n v="3500"/>
    <n v="3500"/>
    <n v="3500"/>
    <n v="3500"/>
    <n v="3500"/>
    <n v="42000"/>
  </r>
  <r>
    <x v="91"/>
    <x v="1"/>
    <n v="19838"/>
    <n v="19827"/>
    <n v="19252"/>
    <n v="19237"/>
    <n v="19014"/>
    <n v="19226"/>
    <n v="52196"/>
    <n v="19568"/>
    <n v="19927"/>
    <n v="19484"/>
    <n v="19256"/>
    <n v="19100"/>
    <n v="265925"/>
  </r>
  <r>
    <x v="92"/>
    <x v="19"/>
    <n v="0"/>
    <n v="0"/>
    <n v="0"/>
    <n v="0"/>
    <n v="0"/>
    <n v="0"/>
    <n v="0"/>
    <n v="0"/>
    <n v="0"/>
    <n v="0"/>
    <n v="236000"/>
    <n v="0"/>
    <n v="236000"/>
  </r>
  <r>
    <x v="92"/>
    <x v="0"/>
    <n v="21300"/>
    <n v="21300"/>
    <n v="21300"/>
    <n v="21300"/>
    <n v="21300"/>
    <n v="21300"/>
    <n v="21300"/>
    <n v="21300"/>
    <n v="21300"/>
    <n v="21300"/>
    <n v="21300"/>
    <n v="21300"/>
    <n v="255600"/>
  </r>
  <r>
    <x v="92"/>
    <x v="12"/>
    <n v="10080"/>
    <n v="10080"/>
    <n v="10080"/>
    <n v="10080"/>
    <n v="10080"/>
    <n v="10080"/>
    <n v="10080"/>
    <n v="10080"/>
    <n v="10080"/>
    <n v="10080"/>
    <n v="10080"/>
    <n v="10080"/>
    <n v="120960"/>
  </r>
  <r>
    <x v="92"/>
    <x v="6"/>
    <n v="13011"/>
    <n v="23222"/>
    <n v="21179"/>
    <n v="18627"/>
    <n v="12490"/>
    <n v="14052"/>
    <n v="14872"/>
    <n v="11946"/>
    <n v="13762"/>
    <n v="16385"/>
    <n v="25399"/>
    <n v="19436"/>
    <n v="204381"/>
  </r>
  <r>
    <x v="92"/>
    <x v="7"/>
    <n v="2720"/>
    <n v="2720"/>
    <n v="2720"/>
    <n v="2720"/>
    <n v="2720"/>
    <n v="2720"/>
    <n v="2720"/>
    <n v="2720"/>
    <n v="2720"/>
    <n v="2720"/>
    <n v="2678"/>
    <n v="2678"/>
    <n v="32556"/>
  </r>
  <r>
    <x v="92"/>
    <x v="1"/>
    <n v="3248"/>
    <n v="3480"/>
    <n v="3409"/>
    <n v="3189"/>
    <n v="3332"/>
    <n v="3539"/>
    <n v="3617"/>
    <n v="2899"/>
    <n v="3304"/>
    <n v="4078"/>
    <n v="3576"/>
    <n v="4606"/>
    <n v="42277"/>
  </r>
  <r>
    <x v="92"/>
    <x v="2"/>
    <n v="2200"/>
    <n v="2200"/>
    <n v="2200"/>
    <n v="2200"/>
    <n v="2200"/>
    <n v="2200"/>
    <n v="2200"/>
    <n v="2200"/>
    <n v="2200"/>
    <n v="2200"/>
    <n v="2200"/>
    <n v="2200"/>
    <n v="26400"/>
  </r>
  <r>
    <x v="93"/>
    <x v="3"/>
    <n v="0"/>
    <n v="0"/>
    <n v="0"/>
    <n v="0"/>
    <n v="0"/>
    <n v="0"/>
    <n v="0"/>
    <n v="120"/>
    <n v="0"/>
    <n v="0"/>
    <n v="0"/>
    <n v="0"/>
    <n v="120"/>
  </r>
  <r>
    <x v="93"/>
    <x v="0"/>
    <n v="40500"/>
    <n v="40500"/>
    <n v="40500"/>
    <n v="40500"/>
    <n v="40500"/>
    <n v="40500"/>
    <n v="40500"/>
    <n v="40500"/>
    <n v="40500"/>
    <n v="40500"/>
    <n v="40500"/>
    <n v="40500"/>
    <n v="486000"/>
  </r>
  <r>
    <x v="93"/>
    <x v="15"/>
    <n v="3848"/>
    <n v="3848"/>
    <n v="3848"/>
    <n v="3848"/>
    <n v="0"/>
    <n v="0"/>
    <n v="0"/>
    <n v="0"/>
    <n v="0"/>
    <n v="0"/>
    <n v="0"/>
    <n v="0"/>
    <n v="15392"/>
  </r>
  <r>
    <x v="93"/>
    <x v="6"/>
    <n v="57500"/>
    <n v="57733"/>
    <n v="57500"/>
    <n v="57500"/>
    <n v="57500"/>
    <n v="57500"/>
    <n v="57500"/>
    <n v="57500"/>
    <n v="57500"/>
    <n v="57500"/>
    <n v="57500"/>
    <n v="57500"/>
    <n v="690233"/>
  </r>
  <r>
    <x v="93"/>
    <x v="7"/>
    <n v="50062"/>
    <n v="50062"/>
    <n v="50062"/>
    <n v="50062"/>
    <n v="46962"/>
    <n v="46962"/>
    <n v="46962"/>
    <n v="46962"/>
    <n v="46962"/>
    <n v="46962"/>
    <n v="46962"/>
    <n v="46962"/>
    <n v="575944"/>
  </r>
  <r>
    <x v="93"/>
    <x v="1"/>
    <n v="4836"/>
    <n v="4680"/>
    <n v="4680"/>
    <n v="4836"/>
    <n v="4680"/>
    <n v="4680"/>
    <n v="4680"/>
    <n v="4680"/>
    <n v="4758"/>
    <n v="4680"/>
    <n v="4719"/>
    <n v="4680"/>
    <n v="56589"/>
  </r>
  <r>
    <x v="93"/>
    <x v="2"/>
    <n v="10000"/>
    <n v="10000"/>
    <n v="10000"/>
    <n v="10000"/>
    <n v="10000"/>
    <n v="10000"/>
    <n v="10000"/>
    <n v="10000"/>
    <n v="10000"/>
    <n v="10000"/>
    <n v="10000"/>
    <n v="10000"/>
    <n v="120000"/>
  </r>
  <r>
    <x v="94"/>
    <x v="3"/>
    <n v="0"/>
    <n v="0"/>
    <n v="0"/>
    <n v="0"/>
    <n v="0"/>
    <n v="0"/>
    <n v="0"/>
    <n v="0"/>
    <n v="0"/>
    <n v="0"/>
    <n v="0"/>
    <n v="60"/>
    <n v="60"/>
  </r>
  <r>
    <x v="94"/>
    <x v="12"/>
    <n v="11412"/>
    <n v="11412"/>
    <n v="11412"/>
    <n v="11412"/>
    <n v="11412"/>
    <n v="11412"/>
    <n v="11412"/>
    <n v="11412"/>
    <n v="11412"/>
    <n v="11412"/>
    <n v="11412"/>
    <n v="11412"/>
    <n v="136944"/>
  </r>
  <r>
    <x v="94"/>
    <x v="15"/>
    <n v="120856"/>
    <n v="120856"/>
    <n v="120856"/>
    <n v="120856"/>
    <n v="120856"/>
    <n v="120856"/>
    <n v="120856"/>
    <n v="120856"/>
    <n v="120856"/>
    <n v="120856"/>
    <n v="120856"/>
    <n v="120856"/>
    <n v="1450272"/>
  </r>
  <r>
    <x v="94"/>
    <x v="4"/>
    <n v="4536"/>
    <n v="0"/>
    <n v="0"/>
    <n v="648"/>
    <n v="0"/>
    <n v="0"/>
    <n v="0"/>
    <n v="1710"/>
    <n v="1185"/>
    <n v="648"/>
    <n v="0"/>
    <n v="0"/>
    <n v="8727"/>
  </r>
  <r>
    <x v="94"/>
    <x v="14"/>
    <n v="4000"/>
    <n v="4000"/>
    <n v="4000"/>
    <n v="4000"/>
    <n v="4000"/>
    <n v="4000"/>
    <n v="4000"/>
    <n v="4000"/>
    <n v="4000"/>
    <n v="4000"/>
    <n v="4000"/>
    <n v="4000"/>
    <n v="48000"/>
  </r>
  <r>
    <x v="94"/>
    <x v="6"/>
    <n v="81023"/>
    <n v="78162"/>
    <n v="92011"/>
    <n v="83205"/>
    <n v="82518"/>
    <n v="86238"/>
    <n v="91780"/>
    <n v="88680"/>
    <n v="87179"/>
    <n v="83695"/>
    <n v="80614"/>
    <n v="78411"/>
    <n v="1013516"/>
  </r>
  <r>
    <x v="94"/>
    <x v="20"/>
    <n v="125000"/>
    <n v="125000"/>
    <n v="125000"/>
    <n v="125000"/>
    <n v="125000"/>
    <n v="125000"/>
    <n v="125000"/>
    <n v="125000"/>
    <n v="125000"/>
    <n v="125000"/>
    <n v="125000"/>
    <n v="125000"/>
    <n v="1500000"/>
  </r>
  <r>
    <x v="94"/>
    <x v="7"/>
    <n v="143550"/>
    <n v="143550"/>
    <n v="143550"/>
    <n v="143490"/>
    <n v="143490"/>
    <n v="144000"/>
    <n v="144000"/>
    <n v="144000"/>
    <n v="144000"/>
    <n v="144000"/>
    <n v="144000"/>
    <n v="144000"/>
    <n v="1725630"/>
  </r>
  <r>
    <x v="95"/>
    <x v="3"/>
    <n v="0"/>
    <n v="0"/>
    <n v="0"/>
    <n v="0"/>
    <n v="0"/>
    <n v="0"/>
    <n v="0"/>
    <n v="0"/>
    <n v="0"/>
    <n v="0"/>
    <n v="0"/>
    <n v="0"/>
    <n v="0"/>
  </r>
  <r>
    <x v="95"/>
    <x v="0"/>
    <n v="0"/>
    <n v="0"/>
    <n v="0"/>
    <n v="0"/>
    <n v="0"/>
    <n v="0"/>
    <n v="0"/>
    <n v="0"/>
    <n v="0"/>
    <n v="0"/>
    <n v="0"/>
    <n v="4236"/>
    <n v="4236"/>
  </r>
  <r>
    <x v="95"/>
    <x v="15"/>
    <n v="165735"/>
    <n v="140735"/>
    <n v="140735"/>
    <n v="140735"/>
    <n v="140735"/>
    <n v="140735"/>
    <n v="140735"/>
    <n v="140735"/>
    <n v="140735"/>
    <n v="140735"/>
    <n v="140745"/>
    <n v="138601"/>
    <n v="1711696"/>
  </r>
  <r>
    <x v="95"/>
    <x v="5"/>
    <n v="0"/>
    <n v="0"/>
    <n v="0"/>
    <n v="0"/>
    <n v="0"/>
    <n v="0"/>
    <n v="0"/>
    <n v="0"/>
    <n v="0"/>
    <n v="0"/>
    <n v="0"/>
    <n v="20226"/>
    <n v="20226"/>
  </r>
  <r>
    <x v="95"/>
    <x v="6"/>
    <n v="67767"/>
    <n v="78402"/>
    <n v="87842"/>
    <n v="69073"/>
    <n v="65389"/>
    <n v="69422"/>
    <n v="72708"/>
    <n v="62084"/>
    <n v="77821"/>
    <n v="77189"/>
    <n v="76221"/>
    <n v="73526"/>
    <n v="877444"/>
  </r>
  <r>
    <x v="95"/>
    <x v="18"/>
    <n v="61200"/>
    <n v="61200"/>
    <n v="61200"/>
    <n v="61200"/>
    <n v="61200"/>
    <n v="61200"/>
    <n v="61200"/>
    <n v="61200"/>
    <n v="61200"/>
    <n v="61200"/>
    <n v="61200"/>
    <n v="61200"/>
    <n v="734400"/>
  </r>
  <r>
    <x v="95"/>
    <x v="20"/>
    <n v="180000"/>
    <n v="180000"/>
    <n v="180000"/>
    <n v="180000"/>
    <n v="180000"/>
    <n v="180000"/>
    <n v="180000"/>
    <n v="180000"/>
    <n v="180000"/>
    <n v="180000"/>
    <n v="180000"/>
    <n v="162581"/>
    <n v="2142581"/>
  </r>
  <r>
    <x v="95"/>
    <x v="7"/>
    <n v="0"/>
    <n v="0"/>
    <n v="0"/>
    <n v="0"/>
    <n v="0"/>
    <n v="0"/>
    <n v="0"/>
    <n v="0"/>
    <n v="0"/>
    <n v="0"/>
    <n v="0"/>
    <n v="0"/>
    <n v="0"/>
  </r>
  <r>
    <x v="95"/>
    <x v="1"/>
    <n v="9324"/>
    <n v="8847"/>
    <n v="8650"/>
    <n v="9086"/>
    <n v="8598"/>
    <n v="9544"/>
    <n v="8550"/>
    <n v="8550"/>
    <n v="8569"/>
    <n v="9530"/>
    <n v="8550"/>
    <n v="8715"/>
    <n v="106513"/>
  </r>
  <r>
    <x v="95"/>
    <x v="2"/>
    <n v="4400"/>
    <n v="4400"/>
    <n v="4400"/>
    <n v="4400"/>
    <n v="4400"/>
    <n v="4400"/>
    <n v="4400"/>
    <n v="4400"/>
    <n v="4400"/>
    <n v="4400"/>
    <n v="4400"/>
    <n v="4400"/>
    <n v="52800"/>
  </r>
  <r>
    <x v="96"/>
    <x v="10"/>
    <n v="-5655"/>
    <n v="-7966"/>
    <n v="-8950"/>
    <n v="-9480"/>
    <n v="-9141"/>
    <n v="-5433"/>
    <n v="-5023"/>
    <n v="-5139"/>
    <n v="-5184"/>
    <n v="-5063"/>
    <n v="-5464"/>
    <n v="-5073"/>
    <n v="-77571"/>
  </r>
  <r>
    <x v="96"/>
    <x v="11"/>
    <n v="1333931.365"/>
    <n v="1359667.6869999999"/>
    <n v="1504324.5190000001"/>
    <n v="1549206.895"/>
    <n v="1528552.9950000001"/>
    <n v="1535277.48"/>
    <n v="1499057.2239999999"/>
    <n v="1479452.389"/>
    <n v="1424384.537"/>
    <n v="1374239.537"/>
    <n v="1373292.8570000001"/>
    <n v="1285965.7509999999"/>
    <n v="17247353.236000001"/>
  </r>
  <r>
    <x v="96"/>
    <x v="13"/>
    <n v="57823.142999999996"/>
    <n v="57823.142999999996"/>
    <n v="57822.142999999996"/>
    <n v="82414.562999999995"/>
    <n v="82323.725999999995"/>
    <n v="82323.725999999995"/>
    <n v="82323.725999999995"/>
    <n v="82323.725999999995"/>
    <n v="82323.725999999995"/>
    <n v="82323.725999999995"/>
    <n v="82323.725999999995"/>
    <n v="82366.97"/>
    <n v="914516.04400000011"/>
  </r>
  <r>
    <x v="96"/>
    <x v="4"/>
    <n v="0"/>
    <n v="0"/>
    <n v="100"/>
    <n v="0"/>
    <n v="0"/>
    <n v="0"/>
    <n v="0"/>
    <n v="0"/>
    <n v="0"/>
    <n v="100"/>
    <n v="0"/>
    <n v="0"/>
    <n v="200"/>
  </r>
  <r>
    <x v="96"/>
    <x v="2"/>
    <n v="0"/>
    <n v="0"/>
    <n v="0"/>
    <n v="0"/>
    <n v="0"/>
    <n v="0"/>
    <n v="0"/>
    <n v="0"/>
    <n v="0"/>
    <n v="0"/>
    <n v="0"/>
    <n v="0"/>
    <n v="0"/>
  </r>
  <r>
    <x v="97"/>
    <x v="3"/>
    <n v="0"/>
    <n v="0"/>
    <n v="0"/>
    <n v="0"/>
    <n v="0"/>
    <n v="0"/>
    <n v="0"/>
    <n v="0"/>
    <n v="0"/>
    <n v="0"/>
    <n v="0"/>
    <n v="0"/>
    <n v="0"/>
  </r>
  <r>
    <x v="97"/>
    <x v="15"/>
    <n v="25500"/>
    <n v="25500"/>
    <n v="25500"/>
    <n v="25500"/>
    <n v="25500"/>
    <n v="25500"/>
    <n v="25500"/>
    <n v="25500"/>
    <n v="25500"/>
    <n v="25500"/>
    <n v="25500"/>
    <n v="25500"/>
    <n v="306000"/>
  </r>
  <r>
    <x v="97"/>
    <x v="1"/>
    <n v="15344"/>
    <n v="14851"/>
    <n v="16422"/>
    <n v="16727"/>
    <n v="16833"/>
    <n v="16702"/>
    <n v="15986"/>
    <n v="15924"/>
    <n v="15540"/>
    <n v="14823"/>
    <n v="14585"/>
    <n v="14348"/>
    <n v="188085"/>
  </r>
  <r>
    <x v="97"/>
    <x v="2"/>
    <n v="1900"/>
    <n v="1900"/>
    <n v="1900"/>
    <n v="1900"/>
    <n v="1900"/>
    <n v="1900"/>
    <n v="1900"/>
    <n v="1900"/>
    <n v="1900"/>
    <n v="1900"/>
    <n v="1900"/>
    <n v="1900"/>
    <n v="22800"/>
  </r>
  <r>
    <x v="98"/>
    <x v="10"/>
    <n v="8443"/>
    <n v="8458"/>
    <n v="8433"/>
    <n v="8428"/>
    <n v="3754"/>
    <n v="-394"/>
    <n v="-438"/>
    <n v="-423"/>
    <n v="-420"/>
    <n v="-409"/>
    <n v="-411"/>
    <n v="-505"/>
    <n v="34516"/>
  </r>
  <r>
    <x v="98"/>
    <x v="11"/>
    <n v="78910.811000000002"/>
    <n v="79070.811000000002"/>
    <n v="78908.811000000002"/>
    <n v="78910.811000000002"/>
    <n v="78910.811000000002"/>
    <n v="78910.811000000002"/>
    <n v="78910.811000000002"/>
    <n v="78910.811000000002"/>
    <n v="78910.811000000002"/>
    <n v="80072.528000000006"/>
    <n v="96283.09"/>
    <n v="105611.12300000001"/>
    <n v="992322.04"/>
  </r>
  <r>
    <x v="98"/>
    <x v="3"/>
    <n v="12845.165999999999"/>
    <n v="12800"/>
    <n v="12800"/>
    <n v="12800"/>
    <n v="12815.599"/>
    <n v="12800"/>
    <n v="12800"/>
    <n v="12814.513000000001"/>
    <n v="12800"/>
    <n v="12800"/>
    <n v="12829.993"/>
    <n v="12800"/>
    <n v="153705.27100000001"/>
  </r>
  <r>
    <x v="98"/>
    <x v="0"/>
    <n v="71462"/>
    <n v="71462"/>
    <n v="71462"/>
    <n v="71462"/>
    <n v="71462"/>
    <n v="71462"/>
    <n v="71462"/>
    <n v="71462"/>
    <n v="71462"/>
    <n v="71462"/>
    <n v="71462"/>
    <n v="71462"/>
    <n v="857544"/>
  </r>
  <r>
    <x v="98"/>
    <x v="13"/>
    <n v="44282"/>
    <n v="43612"/>
    <n v="43614"/>
    <n v="43614"/>
    <n v="43614"/>
    <n v="43614"/>
    <n v="43664"/>
    <n v="44887"/>
    <n v="43614"/>
    <n v="43614"/>
    <n v="43614"/>
    <n v="22277"/>
    <n v="504020"/>
  </r>
  <r>
    <x v="98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98"/>
    <x v="4"/>
    <n v="0"/>
    <n v="0"/>
    <n v="0"/>
    <n v="0"/>
    <n v="0"/>
    <n v="0"/>
    <n v="59"/>
    <n v="0"/>
    <n v="0"/>
    <n v="0"/>
    <n v="0"/>
    <n v="0"/>
    <n v="59"/>
  </r>
  <r>
    <x v="98"/>
    <x v="5"/>
    <n v="450000"/>
    <n v="450000"/>
    <n v="450000"/>
    <n v="450000"/>
    <n v="450000"/>
    <n v="450000"/>
    <n v="450000"/>
    <n v="450000"/>
    <n v="450000"/>
    <n v="450000"/>
    <n v="450000"/>
    <n v="450000"/>
    <n v="5400000"/>
  </r>
  <r>
    <x v="98"/>
    <x v="6"/>
    <n v="23741"/>
    <n v="26986"/>
    <n v="22984"/>
    <n v="33996"/>
    <n v="23971"/>
    <n v="23347"/>
    <n v="25009"/>
    <n v="23605"/>
    <n v="26299"/>
    <n v="24778"/>
    <n v="24407"/>
    <n v="30536"/>
    <n v="309659"/>
  </r>
  <r>
    <x v="98"/>
    <x v="20"/>
    <n v="79000"/>
    <n v="79000"/>
    <n v="79000"/>
    <n v="79000"/>
    <n v="79000"/>
    <n v="79000"/>
    <n v="79000"/>
    <n v="79000"/>
    <n v="79000"/>
    <n v="79000"/>
    <n v="79000"/>
    <n v="79000"/>
    <n v="948000"/>
  </r>
  <r>
    <x v="98"/>
    <x v="7"/>
    <n v="1000"/>
    <n v="1000"/>
    <n v="1000"/>
    <n v="1000"/>
    <n v="1000"/>
    <n v="1000"/>
    <n v="1000"/>
    <n v="1000"/>
    <n v="1000"/>
    <n v="1000"/>
    <n v="1000"/>
    <n v="1000"/>
    <n v="12000"/>
  </r>
  <r>
    <x v="98"/>
    <x v="1"/>
    <n v="8680"/>
    <n v="8680"/>
    <n v="8680"/>
    <n v="8680"/>
    <n v="8680"/>
    <n v="8680"/>
    <n v="8680"/>
    <n v="8680"/>
    <n v="8680"/>
    <n v="8680"/>
    <n v="8680"/>
    <n v="8680"/>
    <n v="104160"/>
  </r>
  <r>
    <x v="98"/>
    <x v="2"/>
    <n v="2200"/>
    <n v="2200"/>
    <n v="2200"/>
    <n v="2200"/>
    <n v="2200"/>
    <n v="2200"/>
    <n v="2200"/>
    <n v="2200"/>
    <n v="2200"/>
    <n v="2200"/>
    <n v="2200"/>
    <n v="2200"/>
    <n v="26400"/>
  </r>
  <r>
    <x v="99"/>
    <x v="0"/>
    <n v="15000"/>
    <n v="15000"/>
    <n v="15000"/>
    <n v="15000"/>
    <n v="15000"/>
    <n v="15000"/>
    <n v="15000"/>
    <n v="15000"/>
    <n v="15000"/>
    <n v="15000"/>
    <n v="15000"/>
    <n v="15000"/>
    <n v="180000"/>
  </r>
  <r>
    <x v="99"/>
    <x v="12"/>
    <n v="10800"/>
    <n v="10800"/>
    <n v="10800"/>
    <n v="10800"/>
    <n v="10800"/>
    <n v="10800"/>
    <n v="10800"/>
    <n v="10800"/>
    <n v="10800"/>
    <n v="10800"/>
    <n v="10800"/>
    <n v="10800"/>
    <n v="129600"/>
  </r>
  <r>
    <x v="99"/>
    <x v="14"/>
    <n v="0"/>
    <n v="0"/>
    <n v="0"/>
    <n v="0"/>
    <n v="0"/>
    <n v="0"/>
    <n v="0"/>
    <n v="0"/>
    <n v="0"/>
    <n v="0"/>
    <n v="0"/>
    <n v="0"/>
    <n v="0"/>
  </r>
  <r>
    <x v="99"/>
    <x v="7"/>
    <n v="0"/>
    <n v="0"/>
    <n v="0"/>
    <n v="0"/>
    <n v="0"/>
    <n v="0"/>
    <n v="0"/>
    <n v="0"/>
    <n v="0"/>
    <n v="0"/>
    <n v="0"/>
    <n v="0"/>
    <n v="0"/>
  </r>
  <r>
    <x v="99"/>
    <x v="1"/>
    <n v="3000"/>
    <n v="3000"/>
    <n v="3000"/>
    <n v="3000"/>
    <n v="3000"/>
    <n v="3000"/>
    <n v="3000"/>
    <n v="3000"/>
    <n v="3000"/>
    <n v="3000"/>
    <n v="3000"/>
    <n v="3000"/>
    <n v="36000"/>
  </r>
  <r>
    <x v="100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100"/>
    <x v="1"/>
    <n v="2000"/>
    <n v="2000"/>
    <n v="2000"/>
    <n v="2000"/>
    <n v="2000"/>
    <n v="2000"/>
    <n v="2000"/>
    <n v="2000"/>
    <n v="2000"/>
    <n v="2000"/>
    <n v="2000"/>
    <n v="2000"/>
    <n v="24000"/>
  </r>
  <r>
    <x v="101"/>
    <x v="3"/>
    <n v="0"/>
    <n v="0"/>
    <n v="0"/>
    <n v="0"/>
    <n v="0"/>
    <n v="0"/>
    <n v="0"/>
    <n v="0"/>
    <n v="0"/>
    <n v="0"/>
    <n v="0"/>
    <n v="0"/>
    <n v="0"/>
  </r>
  <r>
    <x v="101"/>
    <x v="0"/>
    <n v="40500"/>
    <n v="40500"/>
    <n v="40500"/>
    <n v="40500"/>
    <n v="40500"/>
    <n v="40500"/>
    <n v="40500"/>
    <n v="40500"/>
    <n v="40500"/>
    <n v="40500"/>
    <n v="40500"/>
    <n v="40500"/>
    <n v="486000"/>
  </r>
  <r>
    <x v="101"/>
    <x v="15"/>
    <n v="17535"/>
    <n v="17535"/>
    <n v="17535"/>
    <n v="17535"/>
    <n v="17535"/>
    <n v="17535"/>
    <n v="17535"/>
    <n v="17535"/>
    <n v="17535"/>
    <n v="17535"/>
    <n v="17535"/>
    <n v="17535"/>
    <n v="210420"/>
  </r>
  <r>
    <x v="101"/>
    <x v="6"/>
    <n v="60273"/>
    <n v="62624"/>
    <n v="58723"/>
    <n v="58930"/>
    <n v="66266"/>
    <n v="61656"/>
    <n v="67569"/>
    <n v="61599"/>
    <n v="58989"/>
    <n v="60243"/>
    <n v="60738"/>
    <n v="56182"/>
    <n v="733792"/>
  </r>
  <r>
    <x v="101"/>
    <x v="7"/>
    <n v="4962"/>
    <n v="4962"/>
    <n v="4962"/>
    <n v="4962"/>
    <n v="4962"/>
    <n v="4962"/>
    <n v="4962"/>
    <n v="4962"/>
    <n v="4962"/>
    <n v="4962"/>
    <n v="4962"/>
    <n v="4962"/>
    <n v="59544"/>
  </r>
  <r>
    <x v="101"/>
    <x v="1"/>
    <n v="0"/>
    <n v="0"/>
    <n v="0"/>
    <n v="0"/>
    <n v="33502"/>
    <n v="0"/>
    <n v="0"/>
    <n v="0"/>
    <n v="0"/>
    <n v="0"/>
    <n v="0"/>
    <n v="0"/>
    <n v="33502"/>
  </r>
  <r>
    <x v="101"/>
    <x v="2"/>
    <n v="8000"/>
    <n v="8000"/>
    <n v="8000"/>
    <n v="8000"/>
    <n v="8000"/>
    <n v="8000"/>
    <n v="8000"/>
    <n v="8000"/>
    <n v="8000"/>
    <n v="8000"/>
    <n v="8000"/>
    <n v="8000"/>
    <n v="96000"/>
  </r>
  <r>
    <x v="102"/>
    <x v="19"/>
    <n v="45274"/>
    <n v="15145"/>
    <n v="17372"/>
    <n v="50626"/>
    <n v="22520"/>
    <n v="9344"/>
    <n v="25758"/>
    <n v="11953"/>
    <n v="16810"/>
    <n v="14545"/>
    <n v="11677"/>
    <n v="57584"/>
    <n v="298608"/>
  </r>
  <r>
    <x v="102"/>
    <x v="10"/>
    <n v="0"/>
    <n v="-245"/>
    <n v="0"/>
    <n v="0"/>
    <n v="0"/>
    <n v="0"/>
    <n v="0"/>
    <n v="0"/>
    <n v="0"/>
    <n v="0"/>
    <n v="0"/>
    <n v="0"/>
    <n v="-245"/>
  </r>
  <r>
    <x v="102"/>
    <x v="11"/>
    <n v="273711.15399999998"/>
    <n v="285618.15399999998"/>
    <n v="316559.71000000002"/>
    <n v="300692.71000000002"/>
    <n v="309079.64199999999"/>
    <n v="318574.71000000002"/>
    <n v="330754.75599999999"/>
    <n v="312911.75599999999"/>
    <n v="310361.75599999999"/>
    <n v="316734.75599999999"/>
    <n v="321723.75599999999"/>
    <n v="320428.75599999999"/>
    <n v="3717151.6159999999"/>
  </r>
  <r>
    <x v="102"/>
    <x v="3"/>
    <n v="12830.11"/>
    <n v="12815.057000000001"/>
    <n v="12815.056"/>
    <n v="12830.303"/>
    <n v="12831.198"/>
    <n v="12815.205"/>
    <n v="12893.396000000001"/>
    <n v="13400"/>
    <n v="12829.466"/>
    <n v="12814.977000000001"/>
    <n v="12800"/>
    <n v="12829.692999999999"/>
    <n v="154504.46100000001"/>
  </r>
  <r>
    <x v="102"/>
    <x v="0"/>
    <n v="28735"/>
    <n v="28735"/>
    <n v="28735"/>
    <n v="28735"/>
    <n v="28735"/>
    <n v="28735"/>
    <n v="28735"/>
    <n v="28735"/>
    <n v="28735"/>
    <n v="28735"/>
    <n v="28745"/>
    <n v="28000"/>
    <n v="344095"/>
  </r>
  <r>
    <x v="102"/>
    <x v="12"/>
    <n v="10800"/>
    <n v="10800"/>
    <n v="10800"/>
    <n v="10800"/>
    <n v="10800"/>
    <n v="10800"/>
    <n v="10800"/>
    <n v="10800"/>
    <n v="10800"/>
    <n v="10800"/>
    <n v="10800"/>
    <n v="10800"/>
    <n v="129600"/>
  </r>
  <r>
    <x v="102"/>
    <x v="13"/>
    <n v="51831.271000000001"/>
    <n v="55143.271000000001"/>
    <n v="60581.271000000001"/>
    <n v="61050.271000000001"/>
    <n v="68293.271000000008"/>
    <n v="71356.271000000008"/>
    <n v="58019.271000000001"/>
    <n v="58019.271000000001"/>
    <n v="61619.271000000001"/>
    <n v="61769.271000000001"/>
    <n v="61375.214"/>
    <n v="62960"/>
    <n v="732017.924"/>
  </r>
  <r>
    <x v="102"/>
    <x v="15"/>
    <n v="80000"/>
    <n v="80000"/>
    <n v="80000"/>
    <n v="80000"/>
    <n v="80000"/>
    <n v="80000"/>
    <n v="80000"/>
    <n v="71000"/>
    <n v="71000"/>
    <n v="71000"/>
    <n v="71000"/>
    <n v="71000"/>
    <n v="915000"/>
  </r>
  <r>
    <x v="102"/>
    <x v="6"/>
    <n v="31105"/>
    <n v="30766"/>
    <n v="26881"/>
    <n v="28639"/>
    <n v="28245"/>
    <n v="23253"/>
    <n v="26859"/>
    <n v="28027"/>
    <n v="33130"/>
    <n v="28681"/>
    <n v="29232"/>
    <n v="26070"/>
    <n v="340888"/>
  </r>
  <r>
    <x v="102"/>
    <x v="7"/>
    <n v="3500"/>
    <n v="3500"/>
    <n v="3500"/>
    <n v="3500"/>
    <n v="3500"/>
    <n v="3500"/>
    <n v="3500"/>
    <n v="3500"/>
    <n v="3500"/>
    <n v="3500"/>
    <n v="3500"/>
    <n v="3500"/>
    <n v="42000"/>
  </r>
  <r>
    <x v="102"/>
    <x v="1"/>
    <n v="7423"/>
    <n v="6678"/>
    <n v="6920"/>
    <n v="7243"/>
    <n v="8959"/>
    <n v="6600"/>
    <n v="6639"/>
    <n v="6873"/>
    <n v="6788"/>
    <n v="6698"/>
    <n v="6717"/>
    <n v="7224"/>
    <n v="84762"/>
  </r>
  <r>
    <x v="102"/>
    <x v="2"/>
    <n v="11800"/>
    <n v="11800"/>
    <n v="11800"/>
    <n v="11800"/>
    <n v="11800"/>
    <n v="11800"/>
    <n v="11800"/>
    <n v="11800"/>
    <n v="11800"/>
    <n v="11800"/>
    <n v="11800"/>
    <n v="11800"/>
    <n v="141600"/>
  </r>
  <r>
    <x v="103"/>
    <x v="19"/>
    <n v="4750"/>
    <n v="4750"/>
    <n v="4750"/>
    <n v="4750"/>
    <n v="4750"/>
    <n v="4750"/>
    <n v="4750"/>
    <n v="4750"/>
    <n v="4750"/>
    <n v="4750"/>
    <n v="0"/>
    <n v="0"/>
    <n v="47500"/>
  </r>
  <r>
    <x v="103"/>
    <x v="11"/>
    <n v="69130"/>
    <n v="69044"/>
    <n v="71773"/>
    <n v="60381"/>
    <n v="60496"/>
    <n v="60495"/>
    <n v="60495"/>
    <n v="60495"/>
    <n v="60495"/>
    <n v="60495"/>
    <n v="60495"/>
    <n v="60495"/>
    <n v="754289"/>
  </r>
  <r>
    <x v="103"/>
    <x v="3"/>
    <n v="0"/>
    <n v="0"/>
    <n v="0"/>
    <n v="0"/>
    <n v="0"/>
    <n v="0"/>
    <n v="0"/>
    <n v="0"/>
    <n v="0"/>
    <n v="0"/>
    <n v="0"/>
    <n v="0"/>
    <n v="0"/>
  </r>
  <r>
    <x v="103"/>
    <x v="0"/>
    <n v="350000"/>
    <n v="350000"/>
    <n v="350000"/>
    <n v="350000"/>
    <n v="350000"/>
    <n v="350000"/>
    <n v="350000"/>
    <n v="350000"/>
    <n v="350000"/>
    <n v="350000"/>
    <n v="341623.2"/>
    <n v="339452"/>
    <n v="4181075.2"/>
  </r>
  <r>
    <x v="103"/>
    <x v="12"/>
    <n v="174000"/>
    <n v="174000"/>
    <n v="174000"/>
    <n v="174000"/>
    <n v="174000"/>
    <n v="174000"/>
    <n v="174000"/>
    <n v="174000"/>
    <n v="174000"/>
    <n v="174000"/>
    <n v="217380.8"/>
    <n v="172908"/>
    <n v="2130288.7999999998"/>
  </r>
  <r>
    <x v="103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103"/>
    <x v="23"/>
    <n v="63900"/>
    <n v="63900"/>
    <n v="63900"/>
    <n v="78800"/>
    <n v="63900"/>
    <n v="63900"/>
    <n v="63900"/>
    <n v="63900"/>
    <n v="63900"/>
    <n v="63900"/>
    <n v="63900"/>
    <n v="63900"/>
    <n v="781700"/>
  </r>
  <r>
    <x v="103"/>
    <x v="14"/>
    <n v="0"/>
    <n v="0"/>
    <n v="0"/>
    <n v="0"/>
    <n v="0"/>
    <n v="0"/>
    <n v="0"/>
    <n v="0"/>
    <n v="0"/>
    <n v="0"/>
    <n v="0"/>
    <n v="0"/>
    <n v="0"/>
  </r>
  <r>
    <x v="103"/>
    <x v="18"/>
    <n v="350645"/>
    <n v="351679"/>
    <n v="352568"/>
    <n v="355014"/>
    <n v="352287"/>
    <n v="350822"/>
    <n v="352590"/>
    <n v="351617"/>
    <n v="358635"/>
    <n v="353859"/>
    <n v="354033"/>
    <n v="351499"/>
    <n v="4235248"/>
  </r>
  <r>
    <x v="103"/>
    <x v="7"/>
    <n v="1000"/>
    <n v="1000"/>
    <n v="1000"/>
    <n v="1000"/>
    <n v="1000"/>
    <n v="1000"/>
    <n v="1000"/>
    <n v="1000"/>
    <n v="1000"/>
    <n v="1000"/>
    <n v="1000"/>
    <n v="1000"/>
    <n v="12000"/>
  </r>
  <r>
    <x v="103"/>
    <x v="1"/>
    <n v="5200"/>
    <n v="5200"/>
    <n v="5200"/>
    <n v="5200"/>
    <n v="5200"/>
    <n v="5200"/>
    <n v="5200"/>
    <n v="5200"/>
    <n v="5200"/>
    <n v="5200"/>
    <n v="5200"/>
    <n v="5200"/>
    <n v="62400"/>
  </r>
  <r>
    <x v="104"/>
    <x v="3"/>
    <n v="0"/>
    <n v="0"/>
    <n v="0"/>
    <n v="0"/>
    <n v="0"/>
    <n v="0"/>
    <n v="0"/>
    <n v="0"/>
    <n v="0"/>
    <n v="29"/>
    <n v="0"/>
    <n v="0"/>
    <n v="29"/>
  </r>
  <r>
    <x v="104"/>
    <x v="1"/>
    <n v="23369"/>
    <n v="25185"/>
    <n v="22552"/>
    <n v="21432"/>
    <n v="25429"/>
    <n v="24236"/>
    <n v="25664"/>
    <n v="22548"/>
    <n v="22305"/>
    <n v="22053"/>
    <n v="23224"/>
    <n v="23981"/>
    <n v="281978"/>
  </r>
  <r>
    <x v="104"/>
    <x v="2"/>
    <n v="17970"/>
    <n v="17144"/>
    <n v="18207"/>
    <n v="17287"/>
    <n v="17353"/>
    <n v="16801"/>
    <n v="16612"/>
    <n v="17044"/>
    <n v="16803"/>
    <n v="16583"/>
    <n v="16739"/>
    <n v="17388"/>
    <n v="205931"/>
  </r>
  <r>
    <x v="105"/>
    <x v="0"/>
    <n v="101000"/>
    <n v="101000"/>
    <n v="101000"/>
    <n v="101000"/>
    <n v="101000"/>
    <n v="101000"/>
    <n v="9778"/>
    <n v="0"/>
    <n v="0"/>
    <n v="0"/>
    <n v="0"/>
    <n v="0"/>
    <n v="615778"/>
  </r>
  <r>
    <x v="105"/>
    <x v="15"/>
    <n v="20000"/>
    <n v="20000"/>
    <n v="20000"/>
    <n v="20000"/>
    <n v="20000"/>
    <n v="20000"/>
    <n v="1936"/>
    <n v="0"/>
    <n v="0"/>
    <n v="0"/>
    <n v="0"/>
    <n v="0"/>
    <n v="121936"/>
  </r>
  <r>
    <x v="105"/>
    <x v="7"/>
    <n v="2720"/>
    <n v="2720"/>
    <n v="2720"/>
    <n v="2720"/>
    <n v="2720"/>
    <n v="2720"/>
    <n v="263"/>
    <n v="0"/>
    <n v="0"/>
    <n v="0"/>
    <n v="0"/>
    <n v="0"/>
    <n v="16583"/>
  </r>
  <r>
    <x v="106"/>
    <x v="19"/>
    <n v="4700"/>
    <n v="4750"/>
    <n v="4850"/>
    <n v="4750"/>
    <n v="4650"/>
    <n v="4650"/>
    <n v="4650"/>
    <n v="4650"/>
    <n v="4650"/>
    <n v="4650"/>
    <n v="0"/>
    <n v="0"/>
    <n v="46950"/>
  </r>
  <r>
    <x v="106"/>
    <x v="17"/>
    <n v="3500"/>
    <n v="3500"/>
    <n v="3500"/>
    <n v="3500"/>
    <n v="3500"/>
    <n v="3500"/>
    <n v="3500"/>
    <n v="3500"/>
    <n v="3500"/>
    <n v="3500"/>
    <n v="3500"/>
    <n v="3500"/>
    <n v="42000"/>
  </r>
  <r>
    <x v="106"/>
    <x v="3"/>
    <n v="60"/>
    <n v="0"/>
    <n v="0"/>
    <n v="60"/>
    <n v="0"/>
    <n v="180"/>
    <n v="60"/>
    <n v="0"/>
    <n v="240"/>
    <n v="0"/>
    <n v="0"/>
    <n v="0"/>
    <n v="600"/>
  </r>
  <r>
    <x v="106"/>
    <x v="0"/>
    <n v="25856"/>
    <n v="25856"/>
    <n v="25856"/>
    <n v="25856"/>
    <n v="25856"/>
    <n v="25856"/>
    <n v="25856"/>
    <n v="25856"/>
    <n v="25856"/>
    <n v="25856"/>
    <n v="25856"/>
    <n v="25856"/>
    <n v="310272"/>
  </r>
  <r>
    <x v="106"/>
    <x v="9"/>
    <n v="71524"/>
    <n v="71524"/>
    <n v="71524"/>
    <n v="71524"/>
    <n v="71524"/>
    <n v="71524"/>
    <n v="71524"/>
    <n v="71524"/>
    <n v="71524"/>
    <n v="71524"/>
    <n v="71524"/>
    <n v="71524"/>
    <n v="858288"/>
  </r>
  <r>
    <x v="106"/>
    <x v="15"/>
    <n v="20856"/>
    <n v="20856"/>
    <n v="20856"/>
    <n v="20856"/>
    <n v="20856"/>
    <n v="20856"/>
    <n v="20856"/>
    <n v="20856"/>
    <n v="20856"/>
    <n v="20856"/>
    <n v="20856"/>
    <n v="20856"/>
    <n v="250272"/>
  </r>
  <r>
    <x v="106"/>
    <x v="5"/>
    <n v="76000"/>
    <n v="76000"/>
    <n v="76000"/>
    <n v="76000"/>
    <n v="76000"/>
    <n v="76000"/>
    <n v="76000"/>
    <n v="76000"/>
    <n v="76000"/>
    <n v="76000"/>
    <n v="76000"/>
    <n v="76000"/>
    <n v="912000"/>
  </r>
  <r>
    <x v="106"/>
    <x v="6"/>
    <n v="41618"/>
    <n v="43171"/>
    <n v="57426"/>
    <n v="42859"/>
    <n v="34342"/>
    <n v="36333"/>
    <n v="37323"/>
    <n v="37404"/>
    <n v="59622"/>
    <n v="53054"/>
    <n v="35598"/>
    <n v="41065"/>
    <n v="519815"/>
  </r>
  <r>
    <x v="106"/>
    <x v="7"/>
    <n v="1000"/>
    <n v="1000"/>
    <n v="1000"/>
    <n v="1000"/>
    <n v="1000"/>
    <n v="1000"/>
    <n v="1000"/>
    <n v="1000"/>
    <n v="1000"/>
    <n v="1000"/>
    <n v="1000"/>
    <n v="1000"/>
    <n v="12000"/>
  </r>
  <r>
    <x v="106"/>
    <x v="1"/>
    <n v="19600"/>
    <n v="19600"/>
    <n v="19672"/>
    <n v="19658"/>
    <n v="19600"/>
    <n v="19600"/>
    <n v="19600"/>
    <n v="19600"/>
    <n v="19600"/>
    <n v="19600"/>
    <n v="19774"/>
    <n v="19600"/>
    <n v="235504"/>
  </r>
  <r>
    <x v="107"/>
    <x v="0"/>
    <n v="36962"/>
    <n v="36962"/>
    <n v="42124"/>
    <n v="76962"/>
    <n v="76962"/>
    <n v="76962"/>
    <n v="88375"/>
    <n v="113924"/>
    <n v="138214"/>
    <n v="129232"/>
    <n v="142780"/>
    <n v="166968"/>
    <n v="1126427"/>
  </r>
  <r>
    <x v="107"/>
    <x v="12"/>
    <n v="6412"/>
    <n v="6412"/>
    <n v="6412"/>
    <n v="6412"/>
    <n v="6412"/>
    <n v="6412"/>
    <n v="6412"/>
    <n v="6412"/>
    <n v="19611"/>
    <n v="6412"/>
    <n v="6412"/>
    <n v="6412"/>
    <n v="90143"/>
  </r>
  <r>
    <x v="107"/>
    <x v="9"/>
    <n v="0"/>
    <n v="0"/>
    <n v="0"/>
    <n v="0"/>
    <n v="0"/>
    <n v="0"/>
    <n v="0"/>
    <n v="0"/>
    <n v="0"/>
    <n v="8284"/>
    <n v="16558"/>
    <n v="16558"/>
    <n v="41400"/>
  </r>
  <r>
    <x v="107"/>
    <x v="15"/>
    <n v="0"/>
    <n v="0"/>
    <n v="0"/>
    <n v="0"/>
    <n v="0"/>
    <n v="0"/>
    <n v="0"/>
    <n v="0"/>
    <n v="0"/>
    <n v="0"/>
    <n v="0"/>
    <n v="17332"/>
    <n v="17332"/>
  </r>
  <r>
    <x v="107"/>
    <x v="14"/>
    <n v="3000"/>
    <n v="3000"/>
    <n v="3000"/>
    <n v="3000"/>
    <n v="3000"/>
    <n v="3000"/>
    <n v="3000"/>
    <n v="3000"/>
    <n v="2600"/>
    <n v="5710"/>
    <n v="9000"/>
    <n v="9000"/>
    <n v="50310"/>
  </r>
  <r>
    <x v="107"/>
    <x v="7"/>
    <n v="5000"/>
    <n v="5000"/>
    <n v="6220"/>
    <n v="7962"/>
    <n v="40690"/>
    <n v="7962"/>
    <n v="7962"/>
    <n v="7962"/>
    <n v="7295"/>
    <n v="390285"/>
    <n v="-18488"/>
    <n v="-18488"/>
    <n v="449362"/>
  </r>
  <r>
    <x v="107"/>
    <x v="1"/>
    <n v="5444.39"/>
    <n v="5444.39"/>
    <n v="5444.39"/>
    <n v="38172.39"/>
    <n v="38890.902000000002"/>
    <n v="10444.34"/>
    <n v="10444.34"/>
    <n v="10444.34"/>
    <n v="10444.34"/>
    <n v="10444.34"/>
    <n v="10444.34"/>
    <n v="10444.34"/>
    <n v="166506.84199999998"/>
  </r>
  <r>
    <x v="107"/>
    <x v="2"/>
    <n v="4094.61"/>
    <n v="4094.61"/>
    <n v="4094.61"/>
    <n v="4094.61"/>
    <n v="7370.098"/>
    <n v="7854.66"/>
    <n v="7854.66"/>
    <n v="7854.66"/>
    <n v="7854.66"/>
    <n v="7854.66"/>
    <n v="7854.66"/>
    <n v="7854.66"/>
    <n v="78731.15800000001"/>
  </r>
  <r>
    <x v="108"/>
    <x v="17"/>
    <n v="0"/>
    <n v="0"/>
    <n v="5225"/>
    <n v="13500"/>
    <n v="13500"/>
    <n v="13500"/>
    <n v="13500"/>
    <n v="13500"/>
    <n v="13500"/>
    <n v="13500"/>
    <n v="13500"/>
    <n v="13500"/>
    <n v="126725"/>
  </r>
  <r>
    <x v="108"/>
    <x v="3"/>
    <n v="0"/>
    <n v="0"/>
    <n v="0"/>
    <n v="0"/>
    <n v="0"/>
    <n v="0"/>
    <n v="0"/>
    <n v="0"/>
    <n v="0"/>
    <n v="0"/>
    <n v="0"/>
    <n v="0"/>
    <n v="0"/>
  </r>
  <r>
    <x v="108"/>
    <x v="0"/>
    <n v="20000"/>
    <n v="20000"/>
    <n v="20000"/>
    <n v="20000"/>
    <n v="20000"/>
    <n v="20000"/>
    <n v="20000"/>
    <n v="20000"/>
    <n v="20000"/>
    <n v="20000"/>
    <n v="20000"/>
    <n v="20000"/>
    <n v="240000"/>
  </r>
  <r>
    <x v="108"/>
    <x v="12"/>
    <n v="7200"/>
    <n v="7200"/>
    <n v="7200"/>
    <n v="7200"/>
    <n v="7200"/>
    <n v="7200"/>
    <n v="7200"/>
    <n v="7200"/>
    <n v="7200"/>
    <n v="7200"/>
    <n v="7200"/>
    <n v="7200"/>
    <n v="86400"/>
  </r>
  <r>
    <x v="108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108"/>
    <x v="6"/>
    <n v="22235"/>
    <n v="21596"/>
    <n v="21662"/>
    <n v="24895"/>
    <n v="27373"/>
    <n v="26298"/>
    <n v="26192"/>
    <n v="20515"/>
    <n v="25862"/>
    <n v="26814"/>
    <n v="26375"/>
    <n v="33030"/>
    <n v="302847"/>
  </r>
  <r>
    <x v="108"/>
    <x v="7"/>
    <n v="0"/>
    <n v="0"/>
    <n v="0"/>
    <n v="0"/>
    <n v="0"/>
    <n v="0"/>
    <n v="0"/>
    <n v="0"/>
    <n v="0"/>
    <n v="0"/>
    <n v="0"/>
    <n v="0"/>
    <n v="0"/>
  </r>
  <r>
    <x v="108"/>
    <x v="1"/>
    <n v="10429"/>
    <n v="10195"/>
    <n v="10702"/>
    <n v="10390"/>
    <n v="10479"/>
    <n v="10429"/>
    <n v="11227"/>
    <n v="10234"/>
    <n v="10892"/>
    <n v="10507"/>
    <n v="10723"/>
    <n v="10561"/>
    <n v="126768"/>
  </r>
  <r>
    <x v="108"/>
    <x v="2"/>
    <n v="1000"/>
    <n v="1000"/>
    <n v="1000"/>
    <n v="1000"/>
    <n v="1000"/>
    <n v="1000"/>
    <n v="1000"/>
    <n v="1000"/>
    <n v="1000"/>
    <n v="1000"/>
    <n v="1000"/>
    <n v="1000"/>
    <n v="12000"/>
  </r>
  <r>
    <x v="109"/>
    <x v="3"/>
    <n v="0"/>
    <n v="0"/>
    <n v="0"/>
    <n v="0"/>
    <n v="0"/>
    <n v="0"/>
    <n v="0"/>
    <n v="0"/>
    <n v="0"/>
    <n v="0"/>
    <n v="0"/>
    <n v="0"/>
    <n v="0"/>
  </r>
  <r>
    <x v="109"/>
    <x v="18"/>
    <n v="11484"/>
    <n v="10750"/>
    <n v="11030"/>
    <n v="10307"/>
    <n v="11239"/>
    <n v="10383"/>
    <n v="10327"/>
    <n v="10600"/>
    <n v="10000"/>
    <n v="10240"/>
    <n v="10507"/>
    <n v="10137"/>
    <n v="127004"/>
  </r>
  <r>
    <x v="110"/>
    <x v="3"/>
    <n v="0"/>
    <n v="180"/>
    <n v="0"/>
    <n v="0"/>
    <n v="0"/>
    <n v="0"/>
    <n v="0"/>
    <n v="0"/>
    <n v="0"/>
    <n v="0"/>
    <n v="0"/>
    <n v="0"/>
    <n v="180"/>
  </r>
  <r>
    <x v="110"/>
    <x v="0"/>
    <n v="158500"/>
    <n v="158500"/>
    <n v="158500"/>
    <n v="158500"/>
    <n v="158500"/>
    <n v="158500"/>
    <n v="158500"/>
    <n v="158500"/>
    <n v="158500"/>
    <n v="158500"/>
    <n v="158500"/>
    <n v="158500"/>
    <n v="1902000"/>
  </r>
  <r>
    <x v="110"/>
    <x v="21"/>
    <n v="17600"/>
    <n v="17600"/>
    <n v="17600"/>
    <n v="17600"/>
    <n v="17600"/>
    <n v="17600"/>
    <n v="17600"/>
    <n v="17600"/>
    <n v="17600"/>
    <n v="17600"/>
    <n v="17600"/>
    <n v="17600"/>
    <n v="211200"/>
  </r>
  <r>
    <x v="110"/>
    <x v="15"/>
    <n v="95600"/>
    <n v="95600"/>
    <n v="95600"/>
    <n v="95600"/>
    <n v="95600"/>
    <n v="95600"/>
    <n v="95600"/>
    <n v="95600"/>
    <n v="95600"/>
    <n v="95600"/>
    <n v="95600"/>
    <n v="95600"/>
    <n v="1147200"/>
  </r>
  <r>
    <x v="110"/>
    <x v="4"/>
    <n v="6936"/>
    <n v="1296"/>
    <n v="648"/>
    <n v="7803"/>
    <n v="10509"/>
    <n v="5508"/>
    <n v="12216"/>
    <n v="17364"/>
    <n v="7452"/>
    <n v="6936"/>
    <n v="0"/>
    <n v="0"/>
    <n v="76668"/>
  </r>
  <r>
    <x v="110"/>
    <x v="6"/>
    <n v="87567"/>
    <n v="89778"/>
    <n v="90061"/>
    <n v="90350"/>
    <n v="89837"/>
    <n v="91376"/>
    <n v="89275"/>
    <n v="87764"/>
    <n v="92183"/>
    <n v="89166"/>
    <n v="87306"/>
    <n v="89672"/>
    <n v="1074335"/>
  </r>
  <r>
    <x v="110"/>
    <x v="7"/>
    <n v="34935"/>
    <n v="34935"/>
    <n v="34945"/>
    <n v="34200"/>
    <n v="34200"/>
    <n v="34200"/>
    <n v="34200"/>
    <n v="34200"/>
    <n v="34200"/>
    <n v="34200"/>
    <n v="34200"/>
    <n v="34200"/>
    <n v="412615"/>
  </r>
  <r>
    <x v="110"/>
    <x v="1"/>
    <n v="22839"/>
    <n v="22447"/>
    <n v="22230"/>
    <n v="23269"/>
    <n v="22597"/>
    <n v="23830"/>
    <n v="21709"/>
    <n v="21635"/>
    <n v="22366"/>
    <n v="21997"/>
    <n v="21732"/>
    <n v="21519"/>
    <n v="268170"/>
  </r>
  <r>
    <x v="110"/>
    <x v="2"/>
    <n v="12000"/>
    <n v="12000"/>
    <n v="12000"/>
    <n v="12000"/>
    <n v="12000"/>
    <n v="12000"/>
    <n v="12000"/>
    <n v="12000"/>
    <n v="12000"/>
    <n v="12000"/>
    <n v="12000"/>
    <n v="12000"/>
    <n v="144000"/>
  </r>
  <r>
    <x v="111"/>
    <x v="10"/>
    <n v="830"/>
    <n v="880"/>
    <n v="1100"/>
    <n v="1069"/>
    <n v="1100"/>
    <n v="1100"/>
    <n v="0"/>
    <n v="0"/>
    <n v="0"/>
    <n v="0"/>
    <n v="0"/>
    <n v="0"/>
    <n v="6079"/>
  </r>
  <r>
    <x v="111"/>
    <x v="0"/>
    <n v="453612"/>
    <n v="455946"/>
    <n v="445523"/>
    <n v="419201"/>
    <n v="418583"/>
    <n v="415253"/>
    <n v="361848"/>
    <n v="372833"/>
    <n v="420571"/>
    <n v="429123"/>
    <n v="452395"/>
    <n v="424446"/>
    <n v="5069334"/>
  </r>
  <r>
    <x v="111"/>
    <x v="27"/>
    <n v="10309"/>
    <n v="10309"/>
    <n v="10309"/>
    <n v="10309"/>
    <n v="10309"/>
    <n v="10309"/>
    <n v="10309"/>
    <n v="10309"/>
    <n v="10309"/>
    <n v="10309"/>
    <n v="10299"/>
    <n v="10144"/>
    <n v="123533"/>
  </r>
  <r>
    <x v="111"/>
    <x v="12"/>
    <n v="44547"/>
    <n v="44547"/>
    <n v="44557"/>
    <n v="43812"/>
    <n v="43400"/>
    <n v="43400"/>
    <n v="43400"/>
    <n v="50337"/>
    <n v="59047"/>
    <n v="57112"/>
    <n v="76547"/>
    <n v="59047"/>
    <n v="609753"/>
  </r>
  <r>
    <x v="111"/>
    <x v="9"/>
    <n v="15735"/>
    <n v="15735"/>
    <n v="15735"/>
    <n v="15735"/>
    <n v="15735"/>
    <n v="15735"/>
    <n v="15735"/>
    <n v="15745"/>
    <n v="15000"/>
    <n v="15000"/>
    <n v="15000"/>
    <n v="10645"/>
    <n v="181535"/>
  </r>
  <r>
    <x v="111"/>
    <x v="15"/>
    <n v="86118"/>
    <n v="86118"/>
    <n v="86118"/>
    <n v="86118"/>
    <n v="86118"/>
    <n v="86118"/>
    <n v="86118"/>
    <n v="86118"/>
    <n v="86118"/>
    <n v="86118"/>
    <n v="86106"/>
    <n v="85500"/>
    <n v="1032786"/>
  </r>
  <r>
    <x v="111"/>
    <x v="14"/>
    <n v="14000"/>
    <n v="14000"/>
    <n v="14000"/>
    <n v="14000"/>
    <n v="14000"/>
    <n v="14000"/>
    <n v="14000"/>
    <n v="16516"/>
    <n v="20000"/>
    <n v="19226"/>
    <n v="18200"/>
    <n v="18839"/>
    <n v="190781"/>
  </r>
  <r>
    <x v="111"/>
    <x v="7"/>
    <n v="32557"/>
    <n v="32889"/>
    <n v="32154"/>
    <n v="32261"/>
    <n v="40469"/>
    <n v="37812"/>
    <n v="35979"/>
    <n v="26967"/>
    <n v="30533"/>
    <n v="40353"/>
    <n v="39702"/>
    <n v="40011"/>
    <n v="421687"/>
  </r>
  <r>
    <x v="111"/>
    <x v="8"/>
    <n v="0"/>
    <n v="0"/>
    <n v="0"/>
    <n v="0"/>
    <n v="0"/>
    <n v="0"/>
    <n v="0"/>
    <n v="41293"/>
    <n v="9586"/>
    <n v="9586"/>
    <n v="9586"/>
    <n v="9586"/>
    <n v="79637"/>
  </r>
  <r>
    <x v="111"/>
    <x v="1"/>
    <n v="145923"/>
    <n v="99864.472000000009"/>
    <n v="103462.9"/>
    <n v="122737.9"/>
    <n v="115863.9"/>
    <n v="122378.9"/>
    <n v="85564.9"/>
    <n v="118765.9"/>
    <n v="89068.21699999999"/>
    <n v="152064.29"/>
    <n v="132620.29"/>
    <n v="101591.29"/>
    <n v="1389905.959"/>
  </r>
  <r>
    <x v="111"/>
    <x v="2"/>
    <n v="0"/>
    <n v="6178.5280000000002"/>
    <n v="7520.1"/>
    <n v="7520.1"/>
    <n v="7520.1"/>
    <n v="7520.1"/>
    <n v="7520.1"/>
    <n v="7520.1"/>
    <n v="8748.7829999999994"/>
    <n v="11614.71"/>
    <n v="11614.71"/>
    <n v="11614.71"/>
    <n v="94892.040999999968"/>
  </r>
  <r>
    <x v="112"/>
    <x v="19"/>
    <n v="4650"/>
    <n v="4650"/>
    <n v="4650"/>
    <n v="4650"/>
    <n v="4650"/>
    <n v="4650"/>
    <n v="4650"/>
    <n v="4650"/>
    <n v="4650"/>
    <n v="4650"/>
    <n v="0"/>
    <n v="0"/>
    <n v="46500"/>
  </r>
  <r>
    <x v="112"/>
    <x v="3"/>
    <n v="0"/>
    <n v="0"/>
    <n v="0"/>
    <n v="0"/>
    <n v="0"/>
    <n v="0"/>
    <n v="0"/>
    <n v="0"/>
    <n v="0"/>
    <n v="0"/>
    <n v="0"/>
    <n v="0"/>
    <n v="0"/>
  </r>
  <r>
    <x v="112"/>
    <x v="0"/>
    <n v="109000"/>
    <n v="109000"/>
    <n v="109000"/>
    <n v="109000"/>
    <n v="91580"/>
    <n v="82000"/>
    <n v="82000"/>
    <n v="82000"/>
    <n v="82000"/>
    <n v="82000"/>
    <n v="82000"/>
    <n v="82000"/>
    <n v="1101580"/>
  </r>
  <r>
    <x v="112"/>
    <x v="6"/>
    <n v="28667"/>
    <n v="29031"/>
    <n v="33312"/>
    <n v="31458"/>
    <n v="28602"/>
    <n v="28210"/>
    <n v="29148"/>
    <n v="28068"/>
    <n v="28509"/>
    <n v="34919"/>
    <n v="34490"/>
    <n v="33429"/>
    <n v="367843"/>
  </r>
  <r>
    <x v="112"/>
    <x v="7"/>
    <n v="0"/>
    <n v="0"/>
    <n v="0"/>
    <n v="0"/>
    <n v="0"/>
    <n v="0"/>
    <n v="0"/>
    <n v="0"/>
    <n v="0"/>
    <n v="5440"/>
    <n v="5356"/>
    <n v="5356"/>
    <n v="16152"/>
  </r>
  <r>
    <x v="112"/>
    <x v="1"/>
    <n v="12696"/>
    <n v="14100"/>
    <n v="13827"/>
    <n v="14178"/>
    <n v="13125"/>
    <n v="13164"/>
    <n v="13281"/>
    <n v="13086"/>
    <n v="13164"/>
    <n v="12072"/>
    <n v="12462"/>
    <n v="12501"/>
    <n v="157656"/>
  </r>
  <r>
    <x v="112"/>
    <x v="2"/>
    <n v="4000"/>
    <n v="4000"/>
    <n v="4000"/>
    <n v="4000"/>
    <n v="4000"/>
    <n v="4000"/>
    <n v="4000"/>
    <n v="4000"/>
    <n v="4000"/>
    <n v="4000"/>
    <n v="4000"/>
    <n v="4000"/>
    <n v="48000"/>
  </r>
  <r>
    <x v="113"/>
    <x v="15"/>
    <n v="48450"/>
    <n v="48450"/>
    <n v="48450"/>
    <n v="48450"/>
    <n v="48450"/>
    <n v="48450"/>
    <n v="48450"/>
    <n v="48450"/>
    <n v="48450"/>
    <n v="48450"/>
    <n v="48450"/>
    <n v="48450"/>
    <n v="581400"/>
  </r>
  <r>
    <x v="113"/>
    <x v="28"/>
    <n v="32000"/>
    <n v="32000"/>
    <n v="32000"/>
    <n v="32000"/>
    <n v="32000"/>
    <n v="32000"/>
    <n v="32000"/>
    <n v="32000"/>
    <n v="32000"/>
    <n v="32000"/>
    <n v="32000"/>
    <n v="32000"/>
    <n v="384000"/>
  </r>
  <r>
    <x v="114"/>
    <x v="10"/>
    <n v="0"/>
    <n v="0"/>
    <n v="820"/>
    <n v="0"/>
    <n v="0"/>
    <n v="0"/>
    <n v="0"/>
    <n v="0"/>
    <n v="0"/>
    <n v="0"/>
    <n v="0"/>
    <n v="0"/>
    <n v="820"/>
  </r>
  <r>
    <x v="114"/>
    <x v="0"/>
    <n v="315296"/>
    <n v="157884"/>
    <n v="130197"/>
    <n v="130197"/>
    <n v="152043"/>
    <n v="165156"/>
    <n v="167832"/>
    <n v="167087"/>
    <n v="164554"/>
    <n v="162587"/>
    <n v="307515"/>
    <n v="122587"/>
    <n v="2142935"/>
  </r>
  <r>
    <x v="114"/>
    <x v="12"/>
    <n v="14154"/>
    <n v="13750"/>
    <n v="13750"/>
    <n v="13750"/>
    <n v="13750"/>
    <n v="13750"/>
    <n v="13750"/>
    <n v="13750"/>
    <n v="13750"/>
    <n v="13750"/>
    <n v="13750"/>
    <n v="13750"/>
    <n v="165404"/>
  </r>
  <r>
    <x v="114"/>
    <x v="15"/>
    <n v="67568"/>
    <n v="66962"/>
    <n v="69360"/>
    <n v="32462"/>
    <n v="32462"/>
    <n v="32462"/>
    <n v="84616"/>
    <n v="136924"/>
    <n v="136924"/>
    <n v="136924"/>
    <n v="136924"/>
    <n v="136924"/>
    <n v="1070512"/>
  </r>
  <r>
    <x v="114"/>
    <x v="14"/>
    <n v="6000"/>
    <n v="6000"/>
    <n v="6000"/>
    <n v="6000"/>
    <n v="6000"/>
    <n v="6000"/>
    <n v="6000"/>
    <n v="6000"/>
    <n v="6000"/>
    <n v="6000"/>
    <n v="6000"/>
    <n v="6000"/>
    <n v="72000"/>
  </r>
  <r>
    <x v="114"/>
    <x v="6"/>
    <n v="0"/>
    <n v="1071"/>
    <n v="1357"/>
    <n v="1357"/>
    <n v="1357"/>
    <n v="1357"/>
    <n v="1357"/>
    <n v="1357"/>
    <n v="1357"/>
    <n v="1357"/>
    <n v="1357"/>
    <n v="1357"/>
    <n v="14641"/>
  </r>
  <r>
    <x v="114"/>
    <x v="7"/>
    <n v="103138"/>
    <n v="14794"/>
    <n v="14937"/>
    <n v="14817"/>
    <n v="18591"/>
    <n v="22337"/>
    <n v="22337"/>
    <n v="22337"/>
    <n v="55081"/>
    <n v="22386"/>
    <n v="158345"/>
    <n v="18924"/>
    <n v="488024"/>
  </r>
  <r>
    <x v="115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115"/>
    <x v="6"/>
    <n v="9607"/>
    <n v="8049"/>
    <n v="8242"/>
    <n v="12760"/>
    <n v="5697"/>
    <n v="5779"/>
    <n v="6483"/>
    <n v="9061"/>
    <n v="14473"/>
    <n v="6661"/>
    <n v="10221"/>
    <n v="5095"/>
    <n v="102128"/>
  </r>
  <r>
    <x v="116"/>
    <x v="15"/>
    <n v="21000"/>
    <n v="21000"/>
    <n v="21000"/>
    <n v="21000"/>
    <n v="21000"/>
    <n v="21000"/>
    <n v="21000"/>
    <n v="21000"/>
    <n v="21000"/>
    <n v="21000"/>
    <n v="21000"/>
    <n v="21000"/>
    <n v="252000"/>
  </r>
  <r>
    <x v="116"/>
    <x v="7"/>
    <n v="0"/>
    <n v="0"/>
    <n v="0"/>
    <n v="0"/>
    <n v="0"/>
    <n v="0"/>
    <n v="0"/>
    <n v="0"/>
    <n v="0"/>
    <n v="0"/>
    <n v="0"/>
    <n v="0"/>
    <n v="0"/>
  </r>
  <r>
    <x v="116"/>
    <x v="1"/>
    <n v="9856"/>
    <n v="9131"/>
    <n v="9533"/>
    <n v="11900"/>
    <n v="10944"/>
    <n v="11103"/>
    <n v="9581"/>
    <n v="11175"/>
    <n v="9363"/>
    <n v="8841"/>
    <n v="9373"/>
    <n v="10001"/>
    <n v="120801"/>
  </r>
  <r>
    <x v="116"/>
    <x v="2"/>
    <n v="13188"/>
    <n v="13000"/>
    <n v="13000"/>
    <n v="13014"/>
    <n v="13000"/>
    <n v="13000"/>
    <n v="13029"/>
    <n v="13000"/>
    <n v="13000"/>
    <n v="13000"/>
    <n v="13087"/>
    <n v="13000"/>
    <n v="156318"/>
  </r>
  <r>
    <x v="117"/>
    <x v="0"/>
    <n v="153636"/>
    <n v="150000"/>
    <n v="150000"/>
    <n v="139998"/>
    <n v="0"/>
    <n v="0"/>
    <n v="0"/>
    <n v="0"/>
    <n v="0"/>
    <n v="0"/>
    <n v="0"/>
    <n v="0"/>
    <n v="593634"/>
  </r>
  <r>
    <x v="117"/>
    <x v="12"/>
    <n v="102000"/>
    <n v="102000"/>
    <n v="102000"/>
    <n v="95214"/>
    <n v="0"/>
    <n v="0"/>
    <n v="0"/>
    <n v="0"/>
    <n v="0"/>
    <n v="0"/>
    <n v="0"/>
    <n v="0"/>
    <n v="401214"/>
  </r>
  <r>
    <x v="117"/>
    <x v="9"/>
    <n v="333670"/>
    <n v="319260"/>
    <n v="319260"/>
    <n v="297978"/>
    <n v="0"/>
    <n v="0"/>
    <n v="0"/>
    <n v="0"/>
    <n v="0"/>
    <n v="0"/>
    <n v="0"/>
    <n v="0"/>
    <n v="1270168"/>
  </r>
  <r>
    <x v="117"/>
    <x v="1"/>
    <n v="64133"/>
    <n v="9205"/>
    <n v="9065"/>
    <n v="9154"/>
    <n v="9174"/>
    <n v="9000"/>
    <n v="9420"/>
    <n v="9093"/>
    <n v="9148"/>
    <n v="9116"/>
    <n v="9072"/>
    <n v="9341"/>
    <n v="164921"/>
  </r>
  <r>
    <x v="118"/>
    <x v="3"/>
    <n v="4000"/>
    <n v="4000"/>
    <n v="4000"/>
    <n v="4000"/>
    <n v="4000"/>
    <n v="4000"/>
    <n v="4000"/>
    <n v="4000"/>
    <n v="4000"/>
    <n v="4000"/>
    <n v="4000"/>
    <n v="4000"/>
    <n v="48000"/>
  </r>
  <r>
    <x v="118"/>
    <x v="0"/>
    <n v="40000"/>
    <n v="40000"/>
    <n v="40000"/>
    <n v="40000"/>
    <n v="40000"/>
    <n v="40000"/>
    <n v="40000"/>
    <n v="40000"/>
    <n v="40000"/>
    <n v="40000"/>
    <n v="40000"/>
    <n v="40000"/>
    <n v="480000"/>
  </r>
  <r>
    <x v="118"/>
    <x v="15"/>
    <n v="113950"/>
    <n v="113950"/>
    <n v="113950"/>
    <n v="113950"/>
    <n v="113950"/>
    <n v="113950"/>
    <n v="113950"/>
    <n v="113950"/>
    <n v="113950"/>
    <n v="113950"/>
    <n v="113950"/>
    <n v="113950"/>
    <n v="1367400"/>
  </r>
  <r>
    <x v="118"/>
    <x v="7"/>
    <n v="45962"/>
    <n v="45962"/>
    <n v="45962"/>
    <n v="45962"/>
    <n v="45962"/>
    <n v="45962"/>
    <n v="45962"/>
    <n v="45962"/>
    <n v="45962"/>
    <n v="45962"/>
    <n v="45962"/>
    <n v="45962"/>
    <n v="551544"/>
  </r>
  <r>
    <x v="118"/>
    <x v="1"/>
    <n v="6900"/>
    <n v="7192"/>
    <n v="7186"/>
    <n v="6995"/>
    <n v="6900"/>
    <n v="6900"/>
    <n v="7004"/>
    <n v="6900"/>
    <n v="6900"/>
    <n v="6900"/>
    <n v="6900"/>
    <n v="6900"/>
    <n v="83577"/>
  </r>
  <r>
    <x v="118"/>
    <x v="2"/>
    <n v="4200"/>
    <n v="4200"/>
    <n v="4200"/>
    <n v="4200"/>
    <n v="4200"/>
    <n v="4200"/>
    <n v="4200"/>
    <n v="4200"/>
    <n v="4200"/>
    <n v="4200"/>
    <n v="4200"/>
    <n v="4200"/>
    <n v="50400"/>
  </r>
  <r>
    <x v="119"/>
    <x v="17"/>
    <n v="10000"/>
    <n v="10000"/>
    <n v="10000"/>
    <n v="10000"/>
    <n v="10000"/>
    <n v="10000"/>
    <n v="10000"/>
    <n v="10000"/>
    <n v="10000"/>
    <n v="10000"/>
    <n v="10000"/>
    <n v="10000"/>
    <n v="120000"/>
  </r>
  <r>
    <x v="119"/>
    <x v="3"/>
    <n v="0"/>
    <n v="0"/>
    <n v="0"/>
    <n v="0"/>
    <n v="0"/>
    <n v="0"/>
    <n v="0"/>
    <n v="0"/>
    <n v="0"/>
    <n v="0"/>
    <n v="0"/>
    <n v="0"/>
    <n v="0"/>
  </r>
  <r>
    <x v="119"/>
    <x v="0"/>
    <n v="40500"/>
    <n v="40500"/>
    <n v="40500"/>
    <n v="40500"/>
    <n v="40500"/>
    <n v="40500"/>
    <n v="40500"/>
    <n v="40500"/>
    <n v="40500"/>
    <n v="40500"/>
    <n v="40500"/>
    <n v="40500"/>
    <n v="486000"/>
  </r>
  <r>
    <x v="119"/>
    <x v="15"/>
    <n v="20535"/>
    <n v="20535"/>
    <n v="20535"/>
    <n v="20535"/>
    <n v="20535"/>
    <n v="20535"/>
    <n v="20535"/>
    <n v="20535"/>
    <n v="20535"/>
    <n v="20535"/>
    <n v="20535"/>
    <n v="20535"/>
    <n v="246420"/>
  </r>
  <r>
    <x v="119"/>
    <x v="6"/>
    <n v="3557"/>
    <n v="3847"/>
    <n v="4234"/>
    <n v="3638"/>
    <n v="4018"/>
    <n v="4507"/>
    <n v="3708"/>
    <n v="3700"/>
    <n v="3830"/>
    <n v="3023"/>
    <n v="3272"/>
    <n v="3646"/>
    <n v="44980"/>
  </r>
  <r>
    <x v="119"/>
    <x v="7"/>
    <n v="962"/>
    <n v="962"/>
    <n v="962"/>
    <n v="962"/>
    <n v="962"/>
    <n v="962"/>
    <n v="962"/>
    <n v="962"/>
    <n v="962"/>
    <n v="962"/>
    <n v="962"/>
    <n v="962"/>
    <n v="11544"/>
  </r>
  <r>
    <x v="119"/>
    <x v="1"/>
    <n v="0"/>
    <n v="0"/>
    <n v="0"/>
    <n v="0"/>
    <n v="0"/>
    <n v="0"/>
    <n v="0"/>
    <n v="32728"/>
    <n v="999.99"/>
    <n v="4999.95"/>
    <n v="4999.95"/>
    <n v="4999.95"/>
    <n v="48727.839999999989"/>
  </r>
  <r>
    <x v="119"/>
    <x v="2"/>
    <n v="2200"/>
    <n v="2200"/>
    <n v="2200"/>
    <n v="2200"/>
    <n v="2200"/>
    <n v="2200"/>
    <n v="2200"/>
    <n v="2200"/>
    <n v="2952.01"/>
    <n v="5960.05"/>
    <n v="5960.05"/>
    <n v="5960.05"/>
    <n v="38432.160000000003"/>
  </r>
  <r>
    <x v="120"/>
    <x v="3"/>
    <n v="0"/>
    <n v="0"/>
    <n v="0"/>
    <n v="0"/>
    <n v="0"/>
    <n v="0"/>
    <n v="0"/>
    <n v="0"/>
    <n v="0"/>
    <n v="0"/>
    <n v="0"/>
    <n v="0"/>
    <n v="0"/>
  </r>
  <r>
    <x v="120"/>
    <x v="0"/>
    <n v="118000"/>
    <n v="118000"/>
    <n v="118000"/>
    <n v="118000"/>
    <n v="118000"/>
    <n v="118000"/>
    <n v="118000"/>
    <n v="118000"/>
    <n v="118000"/>
    <n v="118000"/>
    <n v="118000"/>
    <n v="118000"/>
    <n v="1416000"/>
  </r>
  <r>
    <x v="120"/>
    <x v="12"/>
    <n v="25000"/>
    <n v="25000"/>
    <n v="25000"/>
    <n v="25000"/>
    <n v="25000"/>
    <n v="25000"/>
    <n v="25000"/>
    <n v="25000"/>
    <n v="25000"/>
    <n v="22387"/>
    <n v="22000"/>
    <n v="22000"/>
    <n v="291387"/>
  </r>
  <r>
    <x v="120"/>
    <x v="15"/>
    <n v="65900"/>
    <n v="65900"/>
    <n v="62939"/>
    <n v="20000"/>
    <n v="20000"/>
    <n v="20000"/>
    <n v="20000"/>
    <n v="20000"/>
    <n v="20000"/>
    <n v="20000"/>
    <n v="20000"/>
    <n v="20000"/>
    <n v="374739"/>
  </r>
  <r>
    <x v="120"/>
    <x v="4"/>
    <n v="0"/>
    <n v="2880"/>
    <n v="0"/>
    <n v="0"/>
    <n v="0"/>
    <n v="0"/>
    <n v="0"/>
    <n v="0"/>
    <n v="0"/>
    <n v="0"/>
    <n v="0"/>
    <n v="0"/>
    <n v="2880"/>
  </r>
  <r>
    <x v="120"/>
    <x v="6"/>
    <n v="78000"/>
    <n v="78000"/>
    <n v="78000"/>
    <n v="78000"/>
    <n v="78000"/>
    <n v="78000"/>
    <n v="78000"/>
    <n v="78000"/>
    <n v="78000"/>
    <n v="78000"/>
    <n v="78000"/>
    <n v="78000"/>
    <n v="936000"/>
  </r>
  <r>
    <x v="120"/>
    <x v="18"/>
    <n v="96000"/>
    <n v="96000"/>
    <n v="96000"/>
    <n v="96000"/>
    <n v="96000"/>
    <n v="96000"/>
    <n v="96000"/>
    <n v="96000"/>
    <n v="96000"/>
    <n v="96000"/>
    <n v="96000"/>
    <n v="96000"/>
    <n v="1152000"/>
  </r>
  <r>
    <x v="120"/>
    <x v="7"/>
    <n v="1350"/>
    <n v="1350"/>
    <n v="1350"/>
    <n v="1350"/>
    <n v="1350"/>
    <n v="2700"/>
    <n v="2700"/>
    <n v="2700"/>
    <n v="2700"/>
    <n v="2700"/>
    <n v="2700"/>
    <n v="2700"/>
    <n v="25650"/>
  </r>
  <r>
    <x v="120"/>
    <x v="8"/>
    <n v="10000"/>
    <n v="10000"/>
    <n v="10000"/>
    <n v="10000"/>
    <n v="10000"/>
    <n v="10000"/>
    <n v="10000"/>
    <n v="10000"/>
    <n v="10000"/>
    <n v="10000"/>
    <n v="10000"/>
    <n v="10000"/>
    <n v="120000"/>
  </r>
  <r>
    <x v="120"/>
    <x v="1"/>
    <n v="64667"/>
    <n v="62366"/>
    <n v="56982"/>
    <n v="58302"/>
    <n v="60970"/>
    <n v="56146"/>
    <n v="57629"/>
    <n v="55842"/>
    <n v="57313"/>
    <n v="58013"/>
    <n v="59128"/>
    <n v="67448"/>
    <n v="714806"/>
  </r>
  <r>
    <x v="120"/>
    <x v="2"/>
    <n v="6600"/>
    <n v="6600"/>
    <n v="6600"/>
    <n v="6600"/>
    <n v="6600"/>
    <n v="6600"/>
    <n v="6600"/>
    <n v="6600"/>
    <n v="6600"/>
    <n v="6600"/>
    <n v="6600"/>
    <n v="6600"/>
    <n v="79200"/>
  </r>
  <r>
    <x v="121"/>
    <x v="19"/>
    <n v="3620"/>
    <n v="3620"/>
    <n v="3620"/>
    <n v="3620"/>
    <n v="3620"/>
    <n v="3620"/>
    <n v="3620"/>
    <n v="3620"/>
    <n v="3620"/>
    <n v="3620"/>
    <n v="0"/>
    <n v="0"/>
    <n v="36200"/>
  </r>
  <r>
    <x v="121"/>
    <x v="3"/>
    <n v="0"/>
    <n v="0"/>
    <n v="0"/>
    <n v="0"/>
    <n v="0"/>
    <n v="180"/>
    <n v="0"/>
    <n v="0"/>
    <n v="0"/>
    <n v="0"/>
    <n v="0"/>
    <n v="0"/>
    <n v="180"/>
  </r>
  <r>
    <x v="121"/>
    <x v="0"/>
    <n v="99900"/>
    <n v="99900"/>
    <n v="99900"/>
    <n v="99900"/>
    <n v="99900"/>
    <n v="99900"/>
    <n v="99900"/>
    <n v="99900"/>
    <n v="99900"/>
    <n v="99900"/>
    <n v="99900"/>
    <n v="99900"/>
    <n v="1198800"/>
  </r>
  <r>
    <x v="121"/>
    <x v="13"/>
    <n v="12995"/>
    <n v="12995"/>
    <n v="12995"/>
    <n v="12995"/>
    <n v="12988"/>
    <n v="0"/>
    <n v="0"/>
    <n v="0"/>
    <n v="0"/>
    <n v="0"/>
    <n v="0"/>
    <n v="0"/>
    <n v="64968"/>
  </r>
  <r>
    <x v="121"/>
    <x v="6"/>
    <n v="82024"/>
    <n v="79437"/>
    <n v="78003"/>
    <n v="77282"/>
    <n v="73165"/>
    <n v="78914"/>
    <n v="87025"/>
    <n v="72131"/>
    <n v="86106"/>
    <n v="82934"/>
    <n v="82249"/>
    <n v="79819"/>
    <n v="959089"/>
  </r>
  <r>
    <x v="121"/>
    <x v="1"/>
    <n v="10614"/>
    <n v="11116"/>
    <n v="10556"/>
    <n v="10400"/>
    <n v="10772"/>
    <n v="11048"/>
    <n v="10478"/>
    <n v="11067"/>
    <n v="10794"/>
    <n v="10936"/>
    <n v="10714"/>
    <n v="10439"/>
    <n v="128934"/>
  </r>
  <r>
    <x v="122"/>
    <x v="19"/>
    <n v="7470"/>
    <n v="7470"/>
    <n v="7470"/>
    <n v="7470"/>
    <n v="7470"/>
    <n v="7470"/>
    <n v="7470"/>
    <n v="7470"/>
    <n v="7470"/>
    <n v="7470"/>
    <n v="0"/>
    <n v="0"/>
    <n v="74700"/>
  </r>
  <r>
    <x v="122"/>
    <x v="3"/>
    <n v="0"/>
    <n v="0"/>
    <n v="0"/>
    <n v="0"/>
    <n v="0"/>
    <n v="0"/>
    <n v="120"/>
    <n v="0"/>
    <n v="0"/>
    <n v="0"/>
    <n v="0"/>
    <n v="0"/>
    <n v="120"/>
  </r>
  <r>
    <x v="122"/>
    <x v="0"/>
    <n v="541735"/>
    <n v="541735"/>
    <n v="541735"/>
    <n v="541735"/>
    <n v="541735"/>
    <n v="541735"/>
    <n v="541735"/>
    <n v="541735"/>
    <n v="541735"/>
    <n v="541735"/>
    <n v="541745"/>
    <n v="541000"/>
    <n v="6500095"/>
  </r>
  <r>
    <x v="122"/>
    <x v="27"/>
    <n v="19944"/>
    <n v="19944"/>
    <n v="19944"/>
    <n v="19944"/>
    <n v="19944"/>
    <n v="19944"/>
    <n v="19944"/>
    <n v="19944"/>
    <n v="19944"/>
    <n v="19944"/>
    <n v="19944"/>
    <n v="19944"/>
    <n v="239328"/>
  </r>
  <r>
    <x v="122"/>
    <x v="12"/>
    <n v="8911"/>
    <n v="8911"/>
    <n v="8911"/>
    <n v="8911"/>
    <n v="8911"/>
    <n v="8911"/>
    <n v="8911"/>
    <n v="8911"/>
    <n v="8911"/>
    <n v="8911"/>
    <n v="8911"/>
    <n v="8911"/>
    <n v="106932"/>
  </r>
  <r>
    <x v="122"/>
    <x v="9"/>
    <n v="4000"/>
    <n v="4000"/>
    <n v="4000"/>
    <n v="4000"/>
    <n v="4000"/>
    <n v="4000"/>
    <n v="4000"/>
    <n v="4000"/>
    <n v="4000"/>
    <n v="4000"/>
    <n v="4000"/>
    <n v="4000"/>
    <n v="48000"/>
  </r>
  <r>
    <x v="122"/>
    <x v="15"/>
    <n v="157700"/>
    <n v="157700"/>
    <n v="157700"/>
    <n v="157700"/>
    <n v="157700"/>
    <n v="157700"/>
    <n v="157700"/>
    <n v="157700"/>
    <n v="157700"/>
    <n v="157700"/>
    <n v="157700"/>
    <n v="157700"/>
    <n v="1892400"/>
  </r>
  <r>
    <x v="122"/>
    <x v="23"/>
    <n v="81400"/>
    <n v="84600"/>
    <n v="84500"/>
    <n v="78600"/>
    <n v="75800"/>
    <n v="78600"/>
    <n v="81100"/>
    <n v="90300"/>
    <n v="78600"/>
    <n v="85800"/>
    <n v="75800"/>
    <n v="83800"/>
    <n v="978900"/>
  </r>
  <r>
    <x v="122"/>
    <x v="4"/>
    <n v="4701"/>
    <n v="0"/>
    <n v="972"/>
    <n v="0"/>
    <n v="17172"/>
    <n v="2280"/>
    <n v="6297"/>
    <n v="0"/>
    <n v="8562"/>
    <n v="1728"/>
    <n v="0"/>
    <n v="2112"/>
    <n v="43824"/>
  </r>
  <r>
    <x v="122"/>
    <x v="14"/>
    <n v="3000"/>
    <n v="3000"/>
    <n v="3000"/>
    <n v="3000"/>
    <n v="3000"/>
    <n v="3000"/>
    <n v="3000"/>
    <n v="3000"/>
    <n v="3000"/>
    <n v="3000"/>
    <n v="3000"/>
    <n v="3000"/>
    <n v="36000"/>
  </r>
  <r>
    <x v="122"/>
    <x v="6"/>
    <n v="47455"/>
    <n v="49134"/>
    <n v="48212"/>
    <n v="50844"/>
    <n v="48376"/>
    <n v="50474"/>
    <n v="49316"/>
    <n v="48740"/>
    <n v="48307"/>
    <n v="48822"/>
    <n v="48989"/>
    <n v="50555"/>
    <n v="589224"/>
  </r>
  <r>
    <x v="122"/>
    <x v="7"/>
    <n v="51150"/>
    <n v="51150"/>
    <n v="51150"/>
    <n v="51090"/>
    <n v="51090"/>
    <n v="51600"/>
    <n v="51600"/>
    <n v="51600"/>
    <n v="51600"/>
    <n v="51600"/>
    <n v="51390"/>
    <n v="51390"/>
    <n v="616410"/>
  </r>
  <r>
    <x v="122"/>
    <x v="1"/>
    <n v="66827"/>
    <n v="69474"/>
    <n v="68280"/>
    <n v="73572"/>
    <n v="67010"/>
    <n v="67843"/>
    <n v="69988"/>
    <n v="67810"/>
    <n v="69942"/>
    <n v="67662"/>
    <n v="68591"/>
    <n v="68527"/>
    <n v="825526"/>
  </r>
  <r>
    <x v="122"/>
    <x v="2"/>
    <n v="7600"/>
    <n v="7600"/>
    <n v="7672"/>
    <n v="7600"/>
    <n v="7600"/>
    <n v="7972"/>
    <n v="7600"/>
    <n v="7701"/>
    <n v="7600"/>
    <n v="7600"/>
    <n v="7672"/>
    <n v="7730"/>
    <n v="91947"/>
  </r>
  <r>
    <x v="123"/>
    <x v="3"/>
    <n v="0"/>
    <n v="0"/>
    <n v="0"/>
    <n v="0"/>
    <n v="0"/>
    <n v="0"/>
    <n v="0"/>
    <n v="0"/>
    <n v="0"/>
    <n v="0"/>
    <n v="0"/>
    <n v="0"/>
    <n v="0"/>
  </r>
  <r>
    <x v="123"/>
    <x v="0"/>
    <n v="40500"/>
    <n v="40500"/>
    <n v="40500"/>
    <n v="40500"/>
    <n v="40500"/>
    <n v="40500"/>
    <n v="40500"/>
    <n v="40500"/>
    <n v="40500"/>
    <n v="40500"/>
    <n v="40500"/>
    <n v="40500"/>
    <n v="486000"/>
  </r>
  <r>
    <x v="123"/>
    <x v="9"/>
    <n v="9720"/>
    <n v="9720"/>
    <n v="9720"/>
    <n v="9720"/>
    <n v="9720"/>
    <n v="9720"/>
    <n v="9720"/>
    <n v="9720"/>
    <n v="9720"/>
    <n v="9720"/>
    <n v="9720"/>
    <n v="9720"/>
    <n v="116640"/>
  </r>
  <r>
    <x v="123"/>
    <x v="15"/>
    <n v="31500"/>
    <n v="31500"/>
    <n v="31500"/>
    <n v="31500"/>
    <n v="31500"/>
    <n v="31500"/>
    <n v="31500"/>
    <n v="31500"/>
    <n v="31500"/>
    <n v="31500"/>
    <n v="31500"/>
    <n v="31500"/>
    <n v="378000"/>
  </r>
  <r>
    <x v="123"/>
    <x v="6"/>
    <n v="51617"/>
    <n v="61995"/>
    <n v="53625"/>
    <n v="54660"/>
    <n v="49540"/>
    <n v="49284"/>
    <n v="52493"/>
    <n v="49315"/>
    <n v="51691"/>
    <n v="49641"/>
    <n v="58825"/>
    <n v="56390"/>
    <n v="639076"/>
  </r>
  <r>
    <x v="123"/>
    <x v="1"/>
    <n v="11000"/>
    <n v="11000"/>
    <n v="11000"/>
    <n v="11000"/>
    <n v="11000"/>
    <n v="11000"/>
    <n v="11000"/>
    <n v="11000"/>
    <n v="11000"/>
    <n v="11000"/>
    <n v="11000"/>
    <n v="11000"/>
    <n v="132000"/>
  </r>
  <r>
    <x v="123"/>
    <x v="2"/>
    <n v="2200"/>
    <n v="2200"/>
    <n v="2200"/>
    <n v="2200"/>
    <n v="2200"/>
    <n v="2200"/>
    <n v="2200"/>
    <n v="2200"/>
    <n v="2200"/>
    <n v="2200"/>
    <n v="2200"/>
    <n v="2200"/>
    <n v="26400"/>
  </r>
  <r>
    <x v="124"/>
    <x v="3"/>
    <n v="0"/>
    <n v="0"/>
    <n v="0"/>
    <n v="0"/>
    <n v="0"/>
    <n v="217"/>
    <n v="0"/>
    <n v="0"/>
    <n v="0"/>
    <n v="0"/>
    <n v="0"/>
    <n v="0"/>
    <n v="217"/>
  </r>
  <r>
    <x v="124"/>
    <x v="15"/>
    <n v="24225"/>
    <n v="24225"/>
    <n v="24225"/>
    <n v="24225"/>
    <n v="24225"/>
    <n v="24225"/>
    <n v="24225"/>
    <n v="24225"/>
    <n v="24225"/>
    <n v="24225"/>
    <n v="24225"/>
    <n v="24225"/>
    <n v="290700"/>
  </r>
  <r>
    <x v="124"/>
    <x v="1"/>
    <n v="20753"/>
    <n v="25954"/>
    <n v="22826"/>
    <n v="24809"/>
    <n v="23472"/>
    <n v="21275"/>
    <n v="22986"/>
    <n v="21617"/>
    <n v="25672"/>
    <n v="21427"/>
    <n v="23611"/>
    <n v="23027"/>
    <n v="277429"/>
  </r>
  <r>
    <x v="124"/>
    <x v="2"/>
    <n v="2663"/>
    <n v="2420"/>
    <n v="3479"/>
    <n v="2708"/>
    <n v="2768"/>
    <n v="2957"/>
    <n v="3145"/>
    <n v="2333"/>
    <n v="2650"/>
    <n v="2884"/>
    <n v="2420"/>
    <n v="2906"/>
    <n v="33333"/>
  </r>
  <r>
    <x v="125"/>
    <x v="19"/>
    <n v="6930"/>
    <n v="6880"/>
    <n v="7080"/>
    <n v="6880"/>
    <n v="6880"/>
    <n v="6880"/>
    <n v="6880"/>
    <n v="6880"/>
    <n v="6880"/>
    <n v="6880"/>
    <n v="0"/>
    <n v="0"/>
    <n v="69050"/>
  </r>
  <r>
    <x v="125"/>
    <x v="3"/>
    <n v="0"/>
    <n v="0"/>
    <n v="0"/>
    <n v="0"/>
    <n v="0"/>
    <n v="0"/>
    <n v="0"/>
    <n v="0"/>
    <n v="0"/>
    <n v="0"/>
    <n v="0"/>
    <n v="0"/>
    <n v="0"/>
  </r>
  <r>
    <x v="125"/>
    <x v="0"/>
    <n v="31500"/>
    <n v="31500"/>
    <n v="31500"/>
    <n v="31500"/>
    <n v="31500"/>
    <n v="31500"/>
    <n v="31500"/>
    <n v="31500"/>
    <n v="31500"/>
    <n v="31500"/>
    <n v="31500"/>
    <n v="31500"/>
    <n v="378000"/>
  </r>
  <r>
    <x v="125"/>
    <x v="6"/>
    <n v="6781"/>
    <n v="9635"/>
    <n v="6468"/>
    <n v="6318"/>
    <n v="6523"/>
    <n v="5502"/>
    <n v="5947"/>
    <n v="5920"/>
    <n v="6087"/>
    <n v="7288"/>
    <n v="7972"/>
    <n v="8161"/>
    <n v="82602"/>
  </r>
  <r>
    <x v="125"/>
    <x v="7"/>
    <n v="1000"/>
    <n v="1000"/>
    <n v="1000"/>
    <n v="1000"/>
    <n v="1000"/>
    <n v="1000"/>
    <n v="1000"/>
    <n v="1000"/>
    <n v="1000"/>
    <n v="1000"/>
    <n v="1000"/>
    <n v="1000"/>
    <n v="12000"/>
  </r>
  <r>
    <x v="125"/>
    <x v="1"/>
    <n v="4768"/>
    <n v="4719"/>
    <n v="4680"/>
    <n v="4914"/>
    <n v="4719"/>
    <n v="4719"/>
    <n v="5174"/>
    <n v="4953"/>
    <n v="4992"/>
    <n v="4918"/>
    <n v="5011"/>
    <n v="4894"/>
    <n v="58461"/>
  </r>
  <r>
    <x v="126"/>
    <x v="19"/>
    <n v="7070"/>
    <n v="7070"/>
    <n v="7070"/>
    <n v="7070"/>
    <n v="7070"/>
    <n v="7070"/>
    <n v="7070"/>
    <n v="7070"/>
    <n v="7070"/>
    <n v="7070"/>
    <n v="0"/>
    <n v="0"/>
    <n v="70700"/>
  </r>
  <r>
    <x v="126"/>
    <x v="17"/>
    <n v="13500"/>
    <n v="13500"/>
    <n v="13500"/>
    <n v="13500"/>
    <n v="13500"/>
    <n v="13500"/>
    <n v="13500"/>
    <n v="13500"/>
    <n v="13500"/>
    <n v="13500"/>
    <n v="13500"/>
    <n v="13500"/>
    <n v="162000"/>
  </r>
  <r>
    <x v="126"/>
    <x v="0"/>
    <n v="133784.4"/>
    <n v="153536.9"/>
    <n v="155984.6"/>
    <n v="173406"/>
    <n v="344266.9"/>
    <n v="133976.9"/>
    <n v="133976.9"/>
    <n v="133976.9"/>
    <n v="138976.9"/>
    <n v="138976.9"/>
    <n v="138976.9"/>
    <n v="138976.9"/>
    <n v="1918817.0999999994"/>
  </r>
  <r>
    <x v="126"/>
    <x v="12"/>
    <n v="10148.6"/>
    <n v="23229.1"/>
    <n v="24839.4"/>
    <n v="36382"/>
    <n v="36759.1"/>
    <n v="36759.1"/>
    <n v="36759.1"/>
    <n v="36759.1"/>
    <n v="36759.1"/>
    <n v="36759.1"/>
    <n v="36759.1"/>
    <n v="36759.1"/>
    <n v="388671.89999999997"/>
  </r>
  <r>
    <x v="126"/>
    <x v="15"/>
    <n v="48000"/>
    <n v="48000"/>
    <n v="48000"/>
    <n v="48000"/>
    <n v="48000"/>
    <n v="48000"/>
    <n v="48000"/>
    <n v="48000"/>
    <n v="48000"/>
    <n v="37032"/>
    <n v="28000"/>
    <n v="28000"/>
    <n v="525032"/>
  </r>
  <r>
    <x v="126"/>
    <x v="14"/>
    <n v="3097"/>
    <n v="7428"/>
    <n v="8000"/>
    <n v="13800"/>
    <n v="14000"/>
    <n v="14000"/>
    <n v="14000"/>
    <n v="14000"/>
    <n v="14000"/>
    <n v="14000"/>
    <n v="14000"/>
    <n v="14000"/>
    <n v="144325"/>
  </r>
  <r>
    <x v="126"/>
    <x v="6"/>
    <n v="2000"/>
    <n v="2000"/>
    <n v="2000"/>
    <n v="2000"/>
    <n v="2000"/>
    <n v="2000"/>
    <n v="2000"/>
    <n v="2000"/>
    <n v="2000"/>
    <n v="2000"/>
    <n v="2000"/>
    <n v="2000"/>
    <n v="24000"/>
  </r>
  <r>
    <x v="126"/>
    <x v="7"/>
    <n v="132699"/>
    <n v="133781"/>
    <n v="133924"/>
    <n v="135857"/>
    <n v="248169"/>
    <n v="90924"/>
    <n v="90924"/>
    <n v="90924"/>
    <n v="90924"/>
    <n v="90376"/>
    <n v="89924"/>
    <n v="89924"/>
    <n v="1418350"/>
  </r>
  <r>
    <x v="126"/>
    <x v="1"/>
    <n v="50787"/>
    <n v="47179"/>
    <n v="58159"/>
    <n v="56800"/>
    <n v="59492"/>
    <n v="60472"/>
    <n v="65666"/>
    <n v="66268"/>
    <n v="51822"/>
    <n v="64179"/>
    <n v="56007"/>
    <n v="52989"/>
    <n v="689820"/>
  </r>
  <r>
    <x v="126"/>
    <x v="2"/>
    <n v="4200"/>
    <n v="4200"/>
    <n v="4200"/>
    <n v="4200"/>
    <n v="4200"/>
    <n v="4200"/>
    <n v="4200"/>
    <n v="4200"/>
    <n v="4200"/>
    <n v="4200"/>
    <n v="4200"/>
    <n v="4200"/>
    <n v="50400"/>
  </r>
  <r>
    <x v="127"/>
    <x v="0"/>
    <n v="45900"/>
    <n v="45900"/>
    <n v="45900"/>
    <n v="45900"/>
    <n v="45900"/>
    <n v="45900"/>
    <n v="45900"/>
    <n v="45900"/>
    <n v="45900"/>
    <n v="45900"/>
    <n v="45900"/>
    <n v="45900"/>
    <n v="550800"/>
  </r>
  <r>
    <x v="127"/>
    <x v="1"/>
    <n v="15700"/>
    <n v="15830"/>
    <n v="50223"/>
    <n v="80238"/>
    <n v="55829"/>
    <n v="49878"/>
    <n v="38739"/>
    <n v="35905"/>
    <n v="42074"/>
    <n v="35601"/>
    <n v="60933"/>
    <n v="23983"/>
    <n v="504933"/>
  </r>
  <r>
    <x v="127"/>
    <x v="2"/>
    <n v="4400"/>
    <n v="4400"/>
    <n v="4400"/>
    <n v="4400"/>
    <n v="4400"/>
    <n v="4400"/>
    <n v="4400"/>
    <n v="4400"/>
    <n v="4400"/>
    <n v="4400"/>
    <n v="4400"/>
    <n v="4400"/>
    <n v="52800"/>
  </r>
  <r>
    <x v="128"/>
    <x v="3"/>
    <n v="8000"/>
    <n v="8000"/>
    <n v="8000"/>
    <n v="8000"/>
    <n v="8000"/>
    <n v="8000"/>
    <n v="8000"/>
    <n v="8000"/>
    <n v="8000"/>
    <n v="8000"/>
    <n v="8000"/>
    <n v="8000"/>
    <n v="96000"/>
  </r>
  <r>
    <x v="128"/>
    <x v="0"/>
    <n v="82000"/>
    <n v="82000"/>
    <n v="82000"/>
    <n v="82000"/>
    <n v="82000"/>
    <n v="82000"/>
    <n v="82000"/>
    <n v="82000"/>
    <n v="82000"/>
    <n v="82000"/>
    <n v="82000"/>
    <n v="82000"/>
    <n v="984000"/>
  </r>
  <r>
    <x v="128"/>
    <x v="7"/>
    <n v="11880"/>
    <n v="11880"/>
    <n v="11880"/>
    <n v="11880"/>
    <n v="11880"/>
    <n v="11880"/>
    <n v="11880"/>
    <n v="11880"/>
    <n v="11880"/>
    <n v="11880"/>
    <n v="11712"/>
    <n v="11712"/>
    <n v="142224"/>
  </r>
  <r>
    <x v="128"/>
    <x v="1"/>
    <n v="15451"/>
    <n v="15217"/>
    <n v="15295"/>
    <n v="15373"/>
    <n v="16035"/>
    <n v="15373"/>
    <n v="15415"/>
    <n v="15100"/>
    <n v="15178"/>
    <n v="15178"/>
    <n v="15383"/>
    <n v="15508"/>
    <n v="184506"/>
  </r>
  <r>
    <x v="128"/>
    <x v="2"/>
    <n v="2200"/>
    <n v="2200"/>
    <n v="2200"/>
    <n v="2200"/>
    <n v="2200"/>
    <n v="2200"/>
    <n v="2200"/>
    <n v="2200"/>
    <n v="2200"/>
    <n v="2200"/>
    <n v="2200"/>
    <n v="2200"/>
    <n v="26400"/>
  </r>
  <r>
    <x v="129"/>
    <x v="10"/>
    <n v="-1853"/>
    <n v="-1809"/>
    <n v="-1991"/>
    <n v="-2010"/>
    <n v="-1965"/>
    <n v="-2311"/>
    <n v="-1957"/>
    <n v="-1819"/>
    <n v="-1809"/>
    <n v="-1771"/>
    <n v="-1719"/>
    <n v="-1812"/>
    <n v="-22826"/>
  </r>
  <r>
    <x v="129"/>
    <x v="11"/>
    <n v="642628.54"/>
    <n v="630706.30099999998"/>
    <n v="642221.32299999997"/>
    <n v="668767.32999999996"/>
    <n v="678191.33"/>
    <n v="715150.06799999997"/>
    <n v="623167.71100000001"/>
    <n v="520503.14299999998"/>
    <n v="513968.71100000001"/>
    <n v="513006.71100000001"/>
    <n v="504692.03600000002"/>
    <n v="515991.674"/>
    <n v="7168994.8780000005"/>
  </r>
  <r>
    <x v="129"/>
    <x v="13"/>
    <n v="37804.095999999998"/>
    <n v="37804.095999999998"/>
    <n v="37804.095999999998"/>
    <n v="37804.095999999998"/>
    <n v="37804.095999999998"/>
    <n v="38214.095999999998"/>
    <n v="37804.095999999998"/>
    <n v="37804.095999999998"/>
    <n v="37804.095999999998"/>
    <n v="25050"/>
    <n v="40610"/>
    <n v="50290"/>
    <n v="456596.864"/>
  </r>
  <r>
    <x v="129"/>
    <x v="1"/>
    <n v="14940"/>
    <n v="16549"/>
    <n v="15868"/>
    <n v="15718"/>
    <n v="15761"/>
    <n v="16230"/>
    <n v="15298"/>
    <n v="14894"/>
    <n v="17356"/>
    <n v="15537"/>
    <n v="15411"/>
    <n v="16782"/>
    <n v="190344"/>
  </r>
  <r>
    <x v="129"/>
    <x v="2"/>
    <n v="1000"/>
    <n v="1000"/>
    <n v="1000"/>
    <n v="1000"/>
    <n v="1000"/>
    <n v="1000"/>
    <n v="1000"/>
    <n v="1000"/>
    <n v="1000"/>
    <n v="1000"/>
    <n v="1000"/>
    <n v="1000"/>
    <n v="12000"/>
  </r>
  <r>
    <x v="130"/>
    <x v="3"/>
    <n v="0"/>
    <n v="0"/>
    <n v="0"/>
    <n v="0"/>
    <n v="0"/>
    <n v="0"/>
    <n v="0"/>
    <n v="180"/>
    <n v="300"/>
    <n v="0"/>
    <n v="0"/>
    <n v="0"/>
    <n v="480"/>
  </r>
  <r>
    <x v="130"/>
    <x v="0"/>
    <n v="27000"/>
    <n v="27000"/>
    <n v="27000"/>
    <n v="27000"/>
    <n v="27000"/>
    <n v="27000"/>
    <n v="27000"/>
    <n v="27000"/>
    <n v="24000"/>
    <n v="24000"/>
    <n v="24000"/>
    <n v="24000"/>
    <n v="312000"/>
  </r>
  <r>
    <x v="130"/>
    <x v="15"/>
    <n v="20000"/>
    <n v="20000"/>
    <n v="20000"/>
    <n v="20000"/>
    <n v="20000"/>
    <n v="20000"/>
    <n v="20000"/>
    <n v="20000"/>
    <n v="17000"/>
    <n v="17000"/>
    <n v="17000"/>
    <n v="17000"/>
    <n v="228000"/>
  </r>
  <r>
    <x v="130"/>
    <x v="6"/>
    <n v="11067"/>
    <n v="11195"/>
    <n v="11141"/>
    <n v="10924"/>
    <n v="12260"/>
    <n v="11300"/>
    <n v="11039"/>
    <n v="11458"/>
    <n v="11726"/>
    <n v="12204"/>
    <n v="12411"/>
    <n v="10665"/>
    <n v="137390"/>
  </r>
  <r>
    <x v="130"/>
    <x v="7"/>
    <n v="0"/>
    <n v="0"/>
    <n v="0"/>
    <n v="0"/>
    <n v="0"/>
    <n v="0"/>
    <n v="0"/>
    <n v="0"/>
    <n v="0"/>
    <n v="0"/>
    <n v="0"/>
    <n v="0"/>
    <n v="0"/>
  </r>
  <r>
    <x v="131"/>
    <x v="19"/>
    <n v="0"/>
    <n v="0"/>
    <n v="0"/>
    <n v="0"/>
    <n v="0"/>
    <n v="0"/>
    <n v="350"/>
    <n v="0"/>
    <n v="0"/>
    <n v="0"/>
    <n v="0"/>
    <n v="0"/>
    <n v="350"/>
  </r>
  <r>
    <x v="131"/>
    <x v="3"/>
    <n v="0"/>
    <n v="0"/>
    <n v="0"/>
    <n v="0"/>
    <n v="0"/>
    <n v="0"/>
    <n v="60"/>
    <n v="0"/>
    <n v="0"/>
    <n v="0"/>
    <n v="0"/>
    <n v="0"/>
    <n v="60"/>
  </r>
  <r>
    <x v="131"/>
    <x v="0"/>
    <n v="49300"/>
    <n v="49300"/>
    <n v="49300"/>
    <n v="49300"/>
    <n v="49300"/>
    <n v="49300"/>
    <n v="49300"/>
    <n v="49300"/>
    <n v="49300"/>
    <n v="49300"/>
    <n v="49300"/>
    <n v="49300"/>
    <n v="591600"/>
  </r>
  <r>
    <x v="131"/>
    <x v="12"/>
    <n v="10412"/>
    <n v="10412"/>
    <n v="10412"/>
    <n v="10412"/>
    <n v="10412"/>
    <n v="10404"/>
    <n v="10000"/>
    <n v="10000"/>
    <n v="10000"/>
    <n v="10000"/>
    <n v="10000"/>
    <n v="10000"/>
    <n v="122464"/>
  </r>
  <r>
    <x v="131"/>
    <x v="9"/>
    <n v="15060"/>
    <n v="15060"/>
    <n v="15060"/>
    <n v="15060"/>
    <n v="15060"/>
    <n v="15060"/>
    <n v="15060"/>
    <n v="15060"/>
    <n v="40060"/>
    <n v="15060"/>
    <n v="13860"/>
    <n v="12060"/>
    <n v="201520"/>
  </r>
  <r>
    <x v="131"/>
    <x v="4"/>
    <n v="0"/>
    <n v="0"/>
    <n v="0"/>
    <n v="0"/>
    <n v="0"/>
    <n v="0"/>
    <n v="0"/>
    <n v="0"/>
    <n v="0"/>
    <n v="127"/>
    <n v="0"/>
    <n v="0"/>
    <n v="127"/>
  </r>
  <r>
    <x v="131"/>
    <x v="14"/>
    <n v="3000"/>
    <n v="3000"/>
    <n v="3000"/>
    <n v="3000"/>
    <n v="3000"/>
    <n v="3000"/>
    <n v="3000"/>
    <n v="3000"/>
    <n v="3000"/>
    <n v="3000"/>
    <n v="3000"/>
    <n v="3000"/>
    <n v="36000"/>
  </r>
  <r>
    <x v="131"/>
    <x v="6"/>
    <n v="37487"/>
    <n v="32876"/>
    <n v="38621"/>
    <n v="34941"/>
    <n v="20766"/>
    <n v="24828"/>
    <n v="15515"/>
    <n v="19204"/>
    <n v="22233"/>
    <n v="20098"/>
    <n v="19983"/>
    <n v="20879"/>
    <n v="307431"/>
  </r>
  <r>
    <x v="131"/>
    <x v="7"/>
    <n v="7940"/>
    <n v="7940"/>
    <n v="7940"/>
    <n v="7940"/>
    <n v="7940"/>
    <n v="7940"/>
    <n v="7940"/>
    <n v="7940"/>
    <n v="7940"/>
    <n v="7940"/>
    <n v="7856"/>
    <n v="7856"/>
    <n v="95112"/>
  </r>
  <r>
    <x v="131"/>
    <x v="1"/>
    <n v="4182"/>
    <n v="2966"/>
    <n v="4238"/>
    <n v="3358"/>
    <n v="3813"/>
    <n v="2850"/>
    <n v="2772"/>
    <n v="2772"/>
    <n v="2869"/>
    <n v="2975"/>
    <n v="2758"/>
    <n v="2874"/>
    <n v="38427"/>
  </r>
  <r>
    <x v="131"/>
    <x v="2"/>
    <n v="13000"/>
    <n v="13000"/>
    <n v="13000"/>
    <n v="8936"/>
    <n v="2200"/>
    <n v="2200"/>
    <n v="2200"/>
    <n v="2200"/>
    <n v="2200"/>
    <n v="2200"/>
    <n v="2200"/>
    <n v="2200"/>
    <n v="65536"/>
  </r>
  <r>
    <x v="132"/>
    <x v="19"/>
    <n v="4650"/>
    <n v="4650"/>
    <n v="4650"/>
    <n v="4650"/>
    <n v="4650"/>
    <n v="4650"/>
    <n v="4650"/>
    <n v="4650"/>
    <n v="4650"/>
    <n v="4650"/>
    <n v="0"/>
    <n v="0"/>
    <n v="46500"/>
  </r>
  <r>
    <x v="132"/>
    <x v="10"/>
    <n v="900"/>
    <n v="0"/>
    <n v="0"/>
    <n v="0"/>
    <n v="0"/>
    <n v="0"/>
    <n v="0"/>
    <n v="0"/>
    <n v="0"/>
    <n v="0"/>
    <n v="0"/>
    <n v="0"/>
    <n v="900"/>
  </r>
  <r>
    <x v="132"/>
    <x v="3"/>
    <n v="0"/>
    <n v="0"/>
    <n v="0"/>
    <n v="0"/>
    <n v="0"/>
    <n v="0"/>
    <n v="0"/>
    <n v="0"/>
    <n v="0"/>
    <n v="0"/>
    <n v="0"/>
    <n v="0"/>
    <n v="0"/>
  </r>
  <r>
    <x v="132"/>
    <x v="0"/>
    <n v="153198"/>
    <n v="153198"/>
    <n v="153198"/>
    <n v="153198"/>
    <n v="153198"/>
    <n v="153198"/>
    <n v="153174"/>
    <n v="116349"/>
    <n v="138690"/>
    <n v="105962"/>
    <n v="105962"/>
    <n v="119599"/>
    <n v="1658924"/>
  </r>
  <r>
    <x v="132"/>
    <x v="12"/>
    <n v="30706"/>
    <n v="30706"/>
    <n v="30706"/>
    <n v="30706"/>
    <n v="30706"/>
    <n v="30706"/>
    <n v="30702"/>
    <n v="30000"/>
    <n v="30000"/>
    <n v="30000"/>
    <n v="30000"/>
    <n v="30000"/>
    <n v="364938"/>
  </r>
  <r>
    <x v="132"/>
    <x v="15"/>
    <n v="17890"/>
    <n v="17890"/>
    <n v="17890"/>
    <n v="17890"/>
    <n v="17890"/>
    <n v="17890"/>
    <n v="17890"/>
    <n v="17890"/>
    <n v="19890"/>
    <n v="19890"/>
    <n v="19890"/>
    <n v="19890"/>
    <n v="222680"/>
  </r>
  <r>
    <x v="132"/>
    <x v="23"/>
    <n v="8000"/>
    <n v="8000"/>
    <n v="8000"/>
    <n v="8000"/>
    <n v="8000"/>
    <n v="8000"/>
    <n v="8000"/>
    <n v="8000"/>
    <n v="8000"/>
    <n v="8000"/>
    <n v="8000"/>
    <n v="8000"/>
    <n v="96000"/>
  </r>
  <r>
    <x v="132"/>
    <x v="14"/>
    <n v="8000"/>
    <n v="8000"/>
    <n v="8000"/>
    <n v="8000"/>
    <n v="8000"/>
    <n v="8000"/>
    <n v="8000"/>
    <n v="8000"/>
    <n v="8000"/>
    <n v="8000"/>
    <n v="8000"/>
    <n v="8000"/>
    <n v="96000"/>
  </r>
  <r>
    <x v="132"/>
    <x v="6"/>
    <n v="21548"/>
    <n v="20428"/>
    <n v="30110"/>
    <n v="22697"/>
    <n v="32121"/>
    <n v="16758"/>
    <n v="19352"/>
    <n v="19197"/>
    <n v="20198"/>
    <n v="20182"/>
    <n v="14841"/>
    <n v="22563"/>
    <n v="259995"/>
  </r>
  <r>
    <x v="132"/>
    <x v="7"/>
    <n v="-26962"/>
    <n v="-26962"/>
    <n v="-26962"/>
    <n v="-26962"/>
    <n v="-26962"/>
    <n v="-26962"/>
    <n v="-27006"/>
    <n v="962"/>
    <n v="962"/>
    <n v="962"/>
    <n v="962"/>
    <n v="962"/>
    <n v="-183968"/>
  </r>
  <r>
    <x v="132"/>
    <x v="8"/>
    <n v="2700"/>
    <n v="3381"/>
    <n v="2700"/>
    <n v="2700"/>
    <n v="2700"/>
    <n v="2700"/>
    <n v="8150"/>
    <n v="2700"/>
    <n v="2700"/>
    <n v="4228"/>
    <n v="5265"/>
    <n v="2700"/>
    <n v="42624"/>
  </r>
  <r>
    <x v="132"/>
    <x v="1"/>
    <n v="18295"/>
    <n v="18659"/>
    <n v="18502"/>
    <n v="19455"/>
    <n v="18372"/>
    <n v="18683"/>
    <n v="18117"/>
    <n v="19095"/>
    <n v="19489"/>
    <n v="19242"/>
    <n v="19698"/>
    <n v="18538"/>
    <n v="226145"/>
  </r>
  <r>
    <x v="132"/>
    <x v="2"/>
    <n v="8000"/>
    <n v="8000"/>
    <n v="8000"/>
    <n v="8000"/>
    <n v="8000"/>
    <n v="8000"/>
    <n v="8000"/>
    <n v="8000"/>
    <n v="8000"/>
    <n v="8000"/>
    <n v="8000"/>
    <n v="8000"/>
    <n v="96000"/>
  </r>
  <r>
    <x v="133"/>
    <x v="0"/>
    <n v="20211"/>
    <n v="25856"/>
    <n v="25856"/>
    <n v="39493"/>
    <n v="25856"/>
    <n v="25856"/>
    <n v="25856"/>
    <n v="25856"/>
    <n v="25856"/>
    <n v="25856"/>
    <n v="25856"/>
    <n v="25856"/>
    <n v="318264"/>
  </r>
  <r>
    <x v="133"/>
    <x v="12"/>
    <n v="14761"/>
    <n v="18758"/>
    <n v="18758"/>
    <n v="18758"/>
    <n v="18758"/>
    <n v="18758"/>
    <n v="18758"/>
    <n v="18758"/>
    <n v="18758"/>
    <n v="18758"/>
    <n v="18758"/>
    <n v="18758"/>
    <n v="221099"/>
  </r>
  <r>
    <x v="133"/>
    <x v="14"/>
    <n v="4646"/>
    <n v="6000"/>
    <n v="6000"/>
    <n v="6000"/>
    <n v="6000"/>
    <n v="6000"/>
    <n v="6000"/>
    <n v="6000"/>
    <n v="6000"/>
    <n v="6000"/>
    <n v="6000"/>
    <n v="6000"/>
    <n v="70646"/>
  </r>
  <r>
    <x v="133"/>
    <x v="6"/>
    <n v="4304"/>
    <n v="6452"/>
    <n v="6476"/>
    <n v="6101"/>
    <n v="7890"/>
    <n v="6454"/>
    <n v="6538"/>
    <n v="6725"/>
    <n v="5687"/>
    <n v="7461"/>
    <n v="6711"/>
    <n v="7353"/>
    <n v="78152"/>
  </r>
  <r>
    <x v="133"/>
    <x v="7"/>
    <n v="775"/>
    <n v="1000"/>
    <n v="1000"/>
    <n v="1000"/>
    <n v="1000"/>
    <n v="1000"/>
    <n v="1000"/>
    <n v="1000"/>
    <n v="1000"/>
    <n v="1000"/>
    <n v="1000"/>
    <n v="1000"/>
    <n v="11775"/>
  </r>
  <r>
    <x v="133"/>
    <x v="1"/>
    <n v="33491"/>
    <n v="5500"/>
    <n v="5500"/>
    <n v="5500"/>
    <n v="5500"/>
    <n v="5500"/>
    <n v="5500"/>
    <n v="5500"/>
    <n v="5500"/>
    <n v="5500"/>
    <n v="5500"/>
    <n v="5500"/>
    <n v="93991"/>
  </r>
  <r>
    <x v="134"/>
    <x v="11"/>
    <n v="0"/>
    <n v="7369"/>
    <n v="7250"/>
    <n v="7250"/>
    <n v="9153"/>
    <n v="8023"/>
    <n v="7250"/>
    <n v="7250"/>
    <n v="7250"/>
    <n v="7250"/>
    <n v="7250"/>
    <n v="7250"/>
    <n v="82545"/>
  </r>
  <r>
    <x v="134"/>
    <x v="12"/>
    <n v="18729"/>
    <n v="18729"/>
    <n v="18729"/>
    <n v="18729"/>
    <n v="18729"/>
    <n v="18729"/>
    <n v="18729"/>
    <n v="18729"/>
    <n v="18729"/>
    <n v="18729"/>
    <n v="18729"/>
    <n v="18729"/>
    <n v="224748"/>
  </r>
  <r>
    <x v="134"/>
    <x v="13"/>
    <n v="7250"/>
    <n v="0"/>
    <n v="0"/>
    <n v="0"/>
    <n v="0"/>
    <n v="0"/>
    <n v="0"/>
    <n v="0"/>
    <n v="0"/>
    <n v="0"/>
    <n v="0"/>
    <n v="0"/>
    <n v="7250"/>
  </r>
  <r>
    <x v="134"/>
    <x v="15"/>
    <n v="120750"/>
    <n v="120750"/>
    <n v="120750"/>
    <n v="120750"/>
    <n v="120750"/>
    <n v="120750"/>
    <n v="120750"/>
    <n v="120750"/>
    <n v="120750"/>
    <n v="120750"/>
    <n v="120750"/>
    <n v="120750"/>
    <n v="1449000"/>
  </r>
  <r>
    <x v="134"/>
    <x v="14"/>
    <n v="6000"/>
    <n v="6000"/>
    <n v="6000"/>
    <n v="6000"/>
    <n v="6000"/>
    <n v="6000"/>
    <n v="6000"/>
    <n v="6000"/>
    <n v="6000"/>
    <n v="6000"/>
    <n v="6000"/>
    <n v="6000"/>
    <n v="72000"/>
  </r>
  <r>
    <x v="134"/>
    <x v="7"/>
    <n v="5440"/>
    <n v="5440"/>
    <n v="5440"/>
    <n v="5440"/>
    <n v="5440"/>
    <n v="5440"/>
    <n v="5440"/>
    <n v="5440"/>
    <n v="5440"/>
    <n v="5440"/>
    <n v="5356"/>
    <n v="5356"/>
    <n v="65112"/>
  </r>
  <r>
    <x v="135"/>
    <x v="19"/>
    <n v="4650"/>
    <n v="4700"/>
    <n v="4700"/>
    <n v="4700"/>
    <n v="4650"/>
    <n v="4650"/>
    <n v="4650"/>
    <n v="4650"/>
    <n v="4650"/>
    <n v="4650"/>
    <n v="0"/>
    <n v="0"/>
    <n v="46650"/>
  </r>
  <r>
    <x v="135"/>
    <x v="3"/>
    <n v="0"/>
    <n v="0"/>
    <n v="0"/>
    <n v="0"/>
    <n v="0"/>
    <n v="0"/>
    <n v="0"/>
    <n v="0"/>
    <n v="0"/>
    <n v="0"/>
    <n v="0"/>
    <n v="0"/>
    <n v="0"/>
  </r>
  <r>
    <x v="135"/>
    <x v="0"/>
    <n v="185000"/>
    <n v="185000"/>
    <n v="185000"/>
    <n v="185000"/>
    <n v="185000"/>
    <n v="185000"/>
    <n v="185000"/>
    <n v="185000"/>
    <n v="185000"/>
    <n v="185000"/>
    <n v="185000"/>
    <n v="185000"/>
    <n v="2220000"/>
  </r>
  <r>
    <x v="135"/>
    <x v="9"/>
    <n v="20000"/>
    <n v="20000"/>
    <n v="20000"/>
    <n v="20000"/>
    <n v="20000"/>
    <n v="20000"/>
    <n v="20000"/>
    <n v="20000"/>
    <n v="20000"/>
    <n v="20000"/>
    <n v="20000"/>
    <n v="20000"/>
    <n v="240000"/>
  </r>
  <r>
    <x v="135"/>
    <x v="6"/>
    <n v="30185"/>
    <n v="30061"/>
    <n v="30255"/>
    <n v="30074"/>
    <n v="30086"/>
    <n v="30670"/>
    <n v="30366"/>
    <n v="30072"/>
    <n v="30183"/>
    <n v="30149"/>
    <n v="30037"/>
    <n v="30146"/>
    <n v="362284"/>
  </r>
  <r>
    <x v="135"/>
    <x v="20"/>
    <n v="85000"/>
    <n v="85000"/>
    <n v="85000"/>
    <n v="85000"/>
    <n v="85000"/>
    <n v="85000"/>
    <n v="85000"/>
    <n v="85000"/>
    <n v="85000"/>
    <n v="85000"/>
    <n v="85000"/>
    <n v="85000"/>
    <n v="1020000"/>
  </r>
  <r>
    <x v="135"/>
    <x v="7"/>
    <n v="16320"/>
    <n v="16320"/>
    <n v="16320"/>
    <n v="16320"/>
    <n v="16320"/>
    <n v="16320"/>
    <n v="16320"/>
    <n v="16320"/>
    <n v="16320"/>
    <n v="16320"/>
    <n v="16068"/>
    <n v="16068"/>
    <n v="195336"/>
  </r>
  <r>
    <x v="135"/>
    <x v="1"/>
    <n v="79040"/>
    <n v="89565"/>
    <n v="81472"/>
    <n v="87057"/>
    <n v="91875"/>
    <n v="85112"/>
    <n v="96138"/>
    <n v="86481"/>
    <n v="94555"/>
    <n v="96268"/>
    <n v="84426"/>
    <n v="81863"/>
    <n v="1053852"/>
  </r>
  <r>
    <x v="135"/>
    <x v="2"/>
    <n v="13200"/>
    <n v="13200"/>
    <n v="13200"/>
    <n v="13200"/>
    <n v="13200"/>
    <n v="13200"/>
    <n v="13200"/>
    <n v="13200"/>
    <n v="13200"/>
    <n v="13200"/>
    <n v="13200"/>
    <n v="13200"/>
    <n v="158400"/>
  </r>
  <r>
    <x v="136"/>
    <x v="19"/>
    <n v="2450"/>
    <n v="2450"/>
    <n v="2450"/>
    <n v="2450"/>
    <n v="2450"/>
    <n v="2450"/>
    <n v="2450"/>
    <n v="980"/>
    <n v="980"/>
    <n v="980"/>
    <n v="0"/>
    <n v="0"/>
    <n v="20090"/>
  </r>
  <r>
    <x v="136"/>
    <x v="0"/>
    <n v="45000"/>
    <n v="45000"/>
    <n v="45000"/>
    <n v="45000"/>
    <n v="45000"/>
    <n v="45000"/>
    <n v="45000"/>
    <n v="45000"/>
    <n v="45000"/>
    <n v="45000"/>
    <n v="45000"/>
    <n v="45000"/>
    <n v="540000"/>
  </r>
  <r>
    <x v="136"/>
    <x v="7"/>
    <n v="1000"/>
    <n v="1000"/>
    <n v="1000"/>
    <n v="1000"/>
    <n v="1000"/>
    <n v="1000"/>
    <n v="1000"/>
    <n v="1000"/>
    <n v="1000"/>
    <n v="1000"/>
    <n v="1000"/>
    <n v="1000"/>
    <n v="12000"/>
  </r>
  <r>
    <x v="136"/>
    <x v="1"/>
    <n v="13458"/>
    <n v="13712"/>
    <n v="13595"/>
    <n v="14037"/>
    <n v="12936"/>
    <n v="13428"/>
    <n v="13360"/>
    <n v="13242"/>
    <n v="13163"/>
    <n v="13588"/>
    <n v="13543"/>
    <n v="13163"/>
    <n v="161225"/>
  </r>
  <r>
    <x v="137"/>
    <x v="15"/>
    <n v="128602"/>
    <n v="128602"/>
    <n v="128602"/>
    <n v="146897"/>
    <n v="149564"/>
    <n v="149564"/>
    <n v="149564"/>
    <n v="149564"/>
    <n v="149564"/>
    <n v="149564"/>
    <n v="149564"/>
    <n v="149564"/>
    <n v="1729215"/>
  </r>
  <r>
    <x v="137"/>
    <x v="1"/>
    <n v="14375"/>
    <n v="15606"/>
    <n v="17064"/>
    <n v="15070"/>
    <n v="15817"/>
    <n v="15550"/>
    <n v="16066"/>
    <n v="16031"/>
    <n v="17052"/>
    <n v="15801"/>
    <n v="15776"/>
    <n v="16672"/>
    <n v="190880"/>
  </r>
  <r>
    <x v="137"/>
    <x v="2"/>
    <n v="5200"/>
    <n v="5200"/>
    <n v="5200"/>
    <n v="5200"/>
    <n v="5200"/>
    <n v="5200"/>
    <n v="5200"/>
    <n v="5200"/>
    <n v="5200"/>
    <n v="5200"/>
    <n v="5200"/>
    <n v="5200"/>
    <n v="62400"/>
  </r>
  <r>
    <x v="138"/>
    <x v="19"/>
    <n v="7440"/>
    <n v="7440"/>
    <n v="7440"/>
    <n v="7440"/>
    <n v="7440"/>
    <n v="7440"/>
    <n v="7440"/>
    <n v="7440"/>
    <n v="7440"/>
    <n v="7440"/>
    <n v="0"/>
    <n v="0"/>
    <n v="74400"/>
  </r>
  <r>
    <x v="138"/>
    <x v="3"/>
    <n v="0"/>
    <n v="0"/>
    <n v="0"/>
    <n v="0"/>
    <n v="0"/>
    <n v="58"/>
    <n v="0"/>
    <n v="0"/>
    <n v="0"/>
    <n v="0"/>
    <n v="58"/>
    <n v="0"/>
    <n v="116"/>
  </r>
  <r>
    <x v="138"/>
    <x v="0"/>
    <n v="75000"/>
    <n v="75000"/>
    <n v="75000"/>
    <n v="75000"/>
    <n v="75000"/>
    <n v="75000"/>
    <n v="75000"/>
    <n v="75000"/>
    <n v="75000"/>
    <n v="75000"/>
    <n v="75000"/>
    <n v="75000"/>
    <n v="900000"/>
  </r>
  <r>
    <x v="138"/>
    <x v="7"/>
    <n v="0"/>
    <n v="0"/>
    <n v="0"/>
    <n v="0"/>
    <n v="0"/>
    <n v="0"/>
    <n v="0"/>
    <n v="0"/>
    <n v="0"/>
    <n v="0"/>
    <n v="0"/>
    <n v="0"/>
    <n v="0"/>
  </r>
  <r>
    <x v="138"/>
    <x v="1"/>
    <n v="51110"/>
    <n v="54975"/>
    <n v="50842"/>
    <n v="50306"/>
    <n v="55380"/>
    <n v="55525"/>
    <n v="58992"/>
    <n v="50794"/>
    <n v="52640"/>
    <n v="51987"/>
    <n v="53394"/>
    <n v="51088"/>
    <n v="637033"/>
  </r>
  <r>
    <x v="139"/>
    <x v="19"/>
    <n v="4650"/>
    <n v="4650"/>
    <n v="4650"/>
    <n v="4650"/>
    <n v="4650"/>
    <n v="4650"/>
    <n v="4650"/>
    <n v="4650"/>
    <n v="4650"/>
    <n v="4650"/>
    <n v="0"/>
    <n v="0"/>
    <n v="46500"/>
  </r>
  <r>
    <x v="139"/>
    <x v="0"/>
    <n v="392384"/>
    <n v="405932"/>
    <n v="447222"/>
    <n v="387499"/>
    <n v="366432"/>
    <n v="366432"/>
    <n v="388539"/>
    <n v="361836"/>
    <n v="358296"/>
    <n v="334575"/>
    <n v="374023"/>
    <n v="324962"/>
    <n v="4508132"/>
  </r>
  <r>
    <x v="139"/>
    <x v="12"/>
    <n v="79288"/>
    <n v="79288"/>
    <n v="79288"/>
    <n v="51193"/>
    <n v="19088"/>
    <n v="19088"/>
    <n v="19088"/>
    <n v="19088"/>
    <n v="19088"/>
    <n v="19096"/>
    <n v="17500"/>
    <n v="17500"/>
    <n v="438593"/>
  </r>
  <r>
    <x v="139"/>
    <x v="14"/>
    <n v="25000"/>
    <n v="25000"/>
    <n v="25000"/>
    <n v="15670"/>
    <n v="5000"/>
    <n v="5000"/>
    <n v="5000"/>
    <n v="5000"/>
    <n v="5000"/>
    <n v="5000"/>
    <n v="5000"/>
    <n v="5000"/>
    <n v="130670"/>
  </r>
  <r>
    <x v="139"/>
    <x v="7"/>
    <n v="13630"/>
    <n v="13630"/>
    <n v="13630"/>
    <n v="12760"/>
    <n v="11880"/>
    <n v="11880"/>
    <n v="11880"/>
    <n v="11751"/>
    <n v="10880"/>
    <n v="10880"/>
    <n v="11412"/>
    <n v="61712"/>
    <n v="195925"/>
  </r>
  <r>
    <x v="139"/>
    <x v="1"/>
    <n v="12900"/>
    <n v="12900"/>
    <n v="12900"/>
    <n v="9307"/>
    <n v="5200"/>
    <n v="5200"/>
    <n v="5200"/>
    <n v="5200"/>
    <n v="5200"/>
    <n v="5200"/>
    <n v="5200"/>
    <n v="5200"/>
    <n v="89607"/>
  </r>
  <r>
    <x v="140"/>
    <x v="19"/>
    <n v="5150"/>
    <n v="5200"/>
    <n v="5150"/>
    <n v="5150"/>
    <n v="5150"/>
    <n v="5150"/>
    <n v="5150"/>
    <n v="5150"/>
    <n v="5150"/>
    <n v="5150"/>
    <n v="0"/>
    <n v="0"/>
    <n v="51550"/>
  </r>
  <r>
    <x v="140"/>
    <x v="1"/>
    <n v="6593"/>
    <n v="7519"/>
    <n v="7544"/>
    <n v="7832"/>
    <n v="7262"/>
    <n v="6912"/>
    <n v="8059"/>
    <n v="7314"/>
    <n v="7173"/>
    <n v="6461"/>
    <n v="7097"/>
    <n v="7413"/>
    <n v="87179"/>
  </r>
  <r>
    <x v="141"/>
    <x v="19"/>
    <n v="4650"/>
    <n v="4650"/>
    <n v="4700"/>
    <n v="4650"/>
    <n v="4650"/>
    <n v="4650"/>
    <n v="4650"/>
    <n v="4650"/>
    <n v="4650"/>
    <n v="4650"/>
    <n v="0"/>
    <n v="0"/>
    <n v="46550"/>
  </r>
  <r>
    <x v="141"/>
    <x v="3"/>
    <n v="0"/>
    <n v="0"/>
    <n v="0"/>
    <n v="0"/>
    <n v="0"/>
    <n v="360"/>
    <n v="0"/>
    <n v="0"/>
    <n v="0"/>
    <n v="0"/>
    <n v="0"/>
    <n v="240"/>
    <n v="600"/>
  </r>
  <r>
    <x v="141"/>
    <x v="0"/>
    <n v="52000"/>
    <n v="52000"/>
    <n v="52000"/>
    <n v="52000"/>
    <n v="52000"/>
    <n v="52000"/>
    <n v="52000"/>
    <n v="52000"/>
    <n v="52000"/>
    <n v="52000"/>
    <n v="52000"/>
    <n v="52000"/>
    <n v="624000"/>
  </r>
  <r>
    <x v="141"/>
    <x v="21"/>
    <n v="41360"/>
    <n v="41360"/>
    <n v="41360"/>
    <n v="41360"/>
    <n v="41360"/>
    <n v="41360"/>
    <n v="41360"/>
    <n v="41360"/>
    <n v="41360"/>
    <n v="41360"/>
    <n v="41360"/>
    <n v="41360"/>
    <n v="496320"/>
  </r>
  <r>
    <x v="141"/>
    <x v="6"/>
    <n v="45613"/>
    <n v="40611"/>
    <n v="45346"/>
    <n v="51659"/>
    <n v="49531"/>
    <n v="41407"/>
    <n v="47094"/>
    <n v="42330"/>
    <n v="37218"/>
    <n v="39850"/>
    <n v="41805"/>
    <n v="36128"/>
    <n v="518592"/>
  </r>
  <r>
    <x v="141"/>
    <x v="1"/>
    <n v="12813"/>
    <n v="14439"/>
    <n v="12958"/>
    <n v="13006"/>
    <n v="12974"/>
    <n v="13119"/>
    <n v="12934"/>
    <n v="13044"/>
    <n v="12892"/>
    <n v="12930"/>
    <n v="13744"/>
    <n v="12951"/>
    <n v="157804"/>
  </r>
  <r>
    <x v="141"/>
    <x v="2"/>
    <n v="15459"/>
    <n v="18192"/>
    <n v="16914"/>
    <n v="15948"/>
    <n v="15157"/>
    <n v="17849"/>
    <n v="15808"/>
    <n v="14580"/>
    <n v="16391"/>
    <n v="16180"/>
    <n v="16963"/>
    <n v="17532"/>
    <n v="196973"/>
  </r>
  <r>
    <x v="142"/>
    <x v="3"/>
    <n v="0"/>
    <n v="0"/>
    <n v="0"/>
    <n v="0"/>
    <n v="0"/>
    <n v="0"/>
    <n v="0"/>
    <n v="0"/>
    <n v="0"/>
    <n v="0"/>
    <n v="0"/>
    <n v="0"/>
    <n v="0"/>
  </r>
  <r>
    <x v="142"/>
    <x v="15"/>
    <n v="25200"/>
    <n v="25200"/>
    <n v="25200"/>
    <n v="25200"/>
    <n v="25200"/>
    <n v="25200"/>
    <n v="25200"/>
    <n v="25200"/>
    <n v="25200"/>
    <n v="25200"/>
    <n v="25200"/>
    <n v="25200"/>
    <n v="302400"/>
  </r>
  <r>
    <x v="142"/>
    <x v="6"/>
    <n v="37332"/>
    <n v="37888"/>
    <n v="39436"/>
    <n v="38213"/>
    <n v="35442"/>
    <n v="35081"/>
    <n v="36300"/>
    <n v="34770"/>
    <n v="37423"/>
    <n v="34770"/>
    <n v="34770"/>
    <n v="34770"/>
    <n v="436195"/>
  </r>
  <r>
    <x v="142"/>
    <x v="7"/>
    <n v="1962"/>
    <n v="1962"/>
    <n v="1962"/>
    <n v="1962"/>
    <n v="1962"/>
    <n v="1962"/>
    <n v="1962"/>
    <n v="1962"/>
    <n v="1962"/>
    <n v="1962"/>
    <n v="1962"/>
    <n v="1962"/>
    <n v="23544"/>
  </r>
  <r>
    <x v="142"/>
    <x v="1"/>
    <n v="7700"/>
    <n v="7700"/>
    <n v="7700"/>
    <n v="7700"/>
    <n v="7700"/>
    <n v="7700"/>
    <n v="7700"/>
    <n v="7700"/>
    <n v="7700"/>
    <n v="7700"/>
    <n v="7700"/>
    <n v="7700"/>
    <n v="92400"/>
  </r>
  <r>
    <x v="143"/>
    <x v="1"/>
    <n v="5200"/>
    <n v="5200"/>
    <n v="5200"/>
    <n v="5200"/>
    <n v="5200"/>
    <n v="5200"/>
    <n v="5200"/>
    <n v="5200"/>
    <n v="5200"/>
    <n v="5200"/>
    <n v="5200"/>
    <n v="5200"/>
    <n v="62400"/>
  </r>
  <r>
    <x v="143"/>
    <x v="2"/>
    <n v="4000"/>
    <n v="4000"/>
    <n v="4000"/>
    <n v="4000"/>
    <n v="4000"/>
    <n v="4000"/>
    <n v="4000"/>
    <n v="4000"/>
    <n v="4000"/>
    <n v="4000"/>
    <n v="4000"/>
    <n v="4000"/>
    <n v="48000"/>
  </r>
  <r>
    <x v="144"/>
    <x v="19"/>
    <n v="7080"/>
    <n v="6880"/>
    <n v="6880"/>
    <n v="6880"/>
    <n v="6880"/>
    <n v="6880"/>
    <n v="6880"/>
    <n v="6880"/>
    <n v="6880"/>
    <n v="6880"/>
    <n v="0"/>
    <n v="0"/>
    <n v="69000"/>
  </r>
  <r>
    <x v="144"/>
    <x v="3"/>
    <n v="20000"/>
    <n v="20000"/>
    <n v="20000"/>
    <n v="20120"/>
    <n v="20000"/>
    <n v="20000"/>
    <n v="20000"/>
    <n v="20000"/>
    <n v="20000"/>
    <n v="20000"/>
    <n v="20000"/>
    <n v="20000"/>
    <n v="240120"/>
  </r>
  <r>
    <x v="144"/>
    <x v="0"/>
    <n v="56000"/>
    <n v="56000"/>
    <n v="56000"/>
    <n v="56000"/>
    <n v="56000"/>
    <n v="56000"/>
    <n v="56000"/>
    <n v="56000"/>
    <n v="56000"/>
    <n v="56000"/>
    <n v="69637"/>
    <n v="56000"/>
    <n v="685637"/>
  </r>
  <r>
    <x v="144"/>
    <x v="15"/>
    <n v="25500"/>
    <n v="25500"/>
    <n v="25500"/>
    <n v="25500"/>
    <n v="25500"/>
    <n v="25500"/>
    <n v="25500"/>
    <n v="25500"/>
    <n v="25500"/>
    <n v="25500"/>
    <n v="25500"/>
    <n v="25500"/>
    <n v="306000"/>
  </r>
  <r>
    <x v="144"/>
    <x v="6"/>
    <n v="32000"/>
    <n v="32000"/>
    <n v="32000"/>
    <n v="32000"/>
    <n v="32000"/>
    <n v="32000"/>
    <n v="32000"/>
    <n v="32000"/>
    <n v="32000"/>
    <n v="32000"/>
    <n v="32000"/>
    <n v="32000"/>
    <n v="384000"/>
  </r>
  <r>
    <x v="144"/>
    <x v="7"/>
    <n v="0"/>
    <n v="0"/>
    <n v="0"/>
    <n v="0"/>
    <n v="0"/>
    <n v="0"/>
    <n v="0"/>
    <n v="0"/>
    <n v="0"/>
    <n v="0"/>
    <n v="0"/>
    <n v="0"/>
    <n v="0"/>
  </r>
  <r>
    <x v="144"/>
    <x v="1"/>
    <n v="110344"/>
    <n v="108755"/>
    <n v="103944"/>
    <n v="104923"/>
    <n v="108935"/>
    <n v="107395"/>
    <n v="107727"/>
    <n v="105474"/>
    <n v="103609"/>
    <n v="105642"/>
    <n v="103765"/>
    <n v="112049"/>
    <n v="1282562"/>
  </r>
  <r>
    <x v="144"/>
    <x v="2"/>
    <n v="17900"/>
    <n v="17900"/>
    <n v="17900"/>
    <n v="17900"/>
    <n v="17900"/>
    <n v="17900"/>
    <n v="17900"/>
    <n v="17900"/>
    <n v="17900"/>
    <n v="17900"/>
    <n v="17900"/>
    <n v="17900"/>
    <n v="214800"/>
  </r>
  <r>
    <x v="145"/>
    <x v="19"/>
    <n v="4650"/>
    <n v="4650"/>
    <n v="4650"/>
    <n v="4700"/>
    <n v="4650"/>
    <n v="4650"/>
    <n v="4700"/>
    <n v="4650"/>
    <n v="4650"/>
    <n v="4650"/>
    <n v="0"/>
    <n v="0"/>
    <n v="46600"/>
  </r>
  <r>
    <x v="145"/>
    <x v="3"/>
    <n v="0"/>
    <n v="0"/>
    <n v="0"/>
    <n v="420"/>
    <n v="0"/>
    <n v="0"/>
    <n v="0"/>
    <n v="0"/>
    <n v="0"/>
    <n v="0"/>
    <n v="0"/>
    <n v="0"/>
    <n v="420"/>
  </r>
  <r>
    <x v="145"/>
    <x v="0"/>
    <n v="82000"/>
    <n v="82000"/>
    <n v="82000"/>
    <n v="82000"/>
    <n v="82000"/>
    <n v="82000"/>
    <n v="82000"/>
    <n v="82000"/>
    <n v="82000"/>
    <n v="82000"/>
    <n v="82000"/>
    <n v="82000"/>
    <n v="984000"/>
  </r>
  <r>
    <x v="145"/>
    <x v="6"/>
    <n v="5000"/>
    <n v="5000"/>
    <n v="5000"/>
    <n v="5146"/>
    <n v="5282"/>
    <n v="5000"/>
    <n v="5000"/>
    <n v="5000"/>
    <n v="5000"/>
    <n v="5000"/>
    <n v="5024"/>
    <n v="5047"/>
    <n v="60499"/>
  </r>
  <r>
    <x v="145"/>
    <x v="1"/>
    <n v="46436"/>
    <n v="46686"/>
    <n v="48631"/>
    <n v="47442"/>
    <n v="56288"/>
    <n v="45828"/>
    <n v="46846"/>
    <n v="43478"/>
    <n v="45459"/>
    <n v="46154"/>
    <n v="45938"/>
    <n v="45110"/>
    <n v="564296"/>
  </r>
  <r>
    <x v="145"/>
    <x v="2"/>
    <n v="17320"/>
    <n v="17320"/>
    <n v="17320"/>
    <n v="17320"/>
    <n v="17320"/>
    <n v="17320"/>
    <n v="17320"/>
    <n v="17320"/>
    <n v="17320"/>
    <n v="17320"/>
    <n v="17320"/>
    <n v="17320"/>
    <n v="207840"/>
  </r>
  <r>
    <x v="146"/>
    <x v="3"/>
    <n v="0"/>
    <n v="0"/>
    <n v="0"/>
    <n v="0"/>
    <n v="0"/>
    <n v="0"/>
    <n v="0"/>
    <n v="0"/>
    <n v="0"/>
    <n v="0"/>
    <n v="0"/>
    <n v="0"/>
    <n v="0"/>
  </r>
  <r>
    <x v="146"/>
    <x v="0"/>
    <n v="38637"/>
    <n v="25000"/>
    <n v="25000"/>
    <n v="25000"/>
    <n v="25000"/>
    <n v="25000"/>
    <n v="25000"/>
    <n v="25000"/>
    <n v="25000"/>
    <n v="25000"/>
    <n v="25000"/>
    <n v="25000"/>
    <n v="313637"/>
  </r>
  <r>
    <x v="146"/>
    <x v="6"/>
    <n v="8562"/>
    <n v="10409"/>
    <n v="9007"/>
    <n v="9840"/>
    <n v="10373"/>
    <n v="7355"/>
    <n v="10582"/>
    <n v="14593"/>
    <n v="16269"/>
    <n v="12292"/>
    <n v="10792"/>
    <n v="11319"/>
    <n v="131393"/>
  </r>
  <r>
    <x v="146"/>
    <x v="7"/>
    <n v="1588"/>
    <n v="1588"/>
    <n v="1588"/>
    <n v="1588"/>
    <n v="1588"/>
    <n v="1588"/>
    <n v="1588"/>
    <n v="1588"/>
    <n v="1588"/>
    <n v="1588"/>
    <n v="1588"/>
    <n v="1588"/>
    <n v="19056"/>
  </r>
  <r>
    <x v="146"/>
    <x v="1"/>
    <n v="8300"/>
    <n v="8300"/>
    <n v="8300"/>
    <n v="8300"/>
    <n v="8300"/>
    <n v="8300"/>
    <n v="8300"/>
    <n v="8300"/>
    <n v="8300"/>
    <n v="8300"/>
    <n v="8300"/>
    <n v="8300"/>
    <n v="99600"/>
  </r>
  <r>
    <x v="147"/>
    <x v="3"/>
    <n v="0"/>
    <n v="0"/>
    <n v="0"/>
    <n v="0"/>
    <n v="0"/>
    <n v="0"/>
    <n v="0"/>
    <n v="0"/>
    <n v="0"/>
    <n v="0"/>
    <n v="0"/>
    <n v="0"/>
    <n v="0"/>
  </r>
  <r>
    <x v="147"/>
    <x v="0"/>
    <n v="43712"/>
    <n v="43712"/>
    <n v="43712"/>
    <n v="43712"/>
    <n v="43712"/>
    <n v="43712"/>
    <n v="43712"/>
    <n v="43712"/>
    <n v="43712"/>
    <n v="43712"/>
    <n v="50401"/>
    <n v="69568"/>
    <n v="557089"/>
  </r>
  <r>
    <x v="147"/>
    <x v="12"/>
    <n v="22824"/>
    <n v="22824"/>
    <n v="22824"/>
    <n v="22824"/>
    <n v="22824"/>
    <n v="22824"/>
    <n v="22824"/>
    <n v="22824"/>
    <n v="22824"/>
    <n v="22824"/>
    <n v="26972"/>
    <n v="38471"/>
    <n v="293683"/>
  </r>
  <r>
    <x v="147"/>
    <x v="9"/>
    <n v="45176"/>
    <n v="45176"/>
    <n v="45176"/>
    <n v="45176"/>
    <n v="45176"/>
    <n v="45176"/>
    <n v="45176"/>
    <n v="45176"/>
    <n v="45176"/>
    <n v="45176"/>
    <n v="45176"/>
    <n v="45176"/>
    <n v="542112"/>
  </r>
  <r>
    <x v="147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147"/>
    <x v="4"/>
    <n v="5184"/>
    <n v="4536"/>
    <n v="6791"/>
    <n v="8512"/>
    <n v="1296"/>
    <n v="16118"/>
    <n v="8748"/>
    <n v="7286"/>
    <n v="0"/>
    <n v="0"/>
    <n v="2750"/>
    <n v="254"/>
    <n v="61475"/>
  </r>
  <r>
    <x v="147"/>
    <x v="14"/>
    <n v="6000"/>
    <n v="6000"/>
    <n v="6000"/>
    <n v="6000"/>
    <n v="6000"/>
    <n v="6000"/>
    <n v="6000"/>
    <n v="6000"/>
    <n v="6000"/>
    <n v="6000"/>
    <n v="6700"/>
    <n v="9000"/>
    <n v="75700"/>
  </r>
  <r>
    <x v="147"/>
    <x v="5"/>
    <n v="400000"/>
    <n v="400000"/>
    <n v="400000"/>
    <n v="400000"/>
    <n v="400000"/>
    <n v="400000"/>
    <n v="400000"/>
    <n v="400000"/>
    <n v="400000"/>
    <n v="400000"/>
    <n v="400000"/>
    <n v="400000"/>
    <n v="4800000"/>
  </r>
  <r>
    <x v="147"/>
    <x v="6"/>
    <n v="182848"/>
    <n v="187688"/>
    <n v="181304"/>
    <n v="198429"/>
    <n v="179485"/>
    <n v="178637"/>
    <n v="177304"/>
    <n v="181355"/>
    <n v="184588"/>
    <n v="176783"/>
    <n v="177877"/>
    <n v="178978"/>
    <n v="2185276"/>
  </r>
  <r>
    <x v="147"/>
    <x v="7"/>
    <n v="0"/>
    <n v="0"/>
    <n v="0"/>
    <n v="0"/>
    <n v="0"/>
    <n v="0"/>
    <n v="0"/>
    <n v="0"/>
    <n v="0"/>
    <n v="0"/>
    <n v="234"/>
    <n v="1000"/>
    <n v="1234"/>
  </r>
  <r>
    <x v="148"/>
    <x v="19"/>
    <n v="0"/>
    <n v="0"/>
    <n v="0"/>
    <n v="0"/>
    <n v="0"/>
    <n v="0"/>
    <n v="0"/>
    <n v="0"/>
    <n v="0"/>
    <n v="0"/>
    <n v="0"/>
    <n v="50"/>
    <n v="50"/>
  </r>
  <r>
    <x v="148"/>
    <x v="3"/>
    <n v="0"/>
    <n v="0"/>
    <n v="0"/>
    <n v="0"/>
    <n v="0"/>
    <n v="0"/>
    <n v="0"/>
    <n v="120"/>
    <n v="0"/>
    <n v="0"/>
    <n v="0"/>
    <n v="0"/>
    <n v="120"/>
  </r>
  <r>
    <x v="148"/>
    <x v="0"/>
    <n v="247719"/>
    <n v="246106"/>
    <n v="244686"/>
    <n v="244106"/>
    <n v="240042"/>
    <n v="188439"/>
    <n v="170162"/>
    <n v="214453"/>
    <n v="261858"/>
    <n v="241908"/>
    <n v="240838"/>
    <n v="240838"/>
    <n v="2781155"/>
  </r>
  <r>
    <x v="148"/>
    <x v="12"/>
    <n v="34417"/>
    <n v="34030"/>
    <n v="34030"/>
    <n v="34030"/>
    <n v="34030"/>
    <n v="20495"/>
    <n v="20022"/>
    <n v="19618"/>
    <n v="33618"/>
    <n v="32843"/>
    <n v="30618"/>
    <n v="30618"/>
    <n v="358369"/>
  </r>
  <r>
    <x v="148"/>
    <x v="9"/>
    <n v="33559"/>
    <n v="33559"/>
    <n v="33559"/>
    <n v="47559"/>
    <n v="31366"/>
    <n v="16553"/>
    <n v="15000"/>
    <n v="15000"/>
    <n v="55433"/>
    <n v="28129"/>
    <n v="17000"/>
    <n v="17000"/>
    <n v="343717"/>
  </r>
  <r>
    <x v="148"/>
    <x v="15"/>
    <n v="38709"/>
    <n v="40000"/>
    <n v="40000"/>
    <n v="61000"/>
    <n v="40000"/>
    <n v="40000"/>
    <n v="40000"/>
    <n v="40000"/>
    <n v="40000"/>
    <n v="40000"/>
    <n v="40000"/>
    <n v="40000"/>
    <n v="499709"/>
  </r>
  <r>
    <x v="148"/>
    <x v="14"/>
    <n v="23000"/>
    <n v="23000"/>
    <n v="23000"/>
    <n v="23000"/>
    <n v="22484"/>
    <n v="20000"/>
    <n v="15000"/>
    <n v="15000"/>
    <n v="22734"/>
    <n v="23000"/>
    <n v="23000"/>
    <n v="23000"/>
    <n v="256218"/>
  </r>
  <r>
    <x v="148"/>
    <x v="6"/>
    <n v="9473"/>
    <n v="9650"/>
    <n v="9975"/>
    <n v="9663"/>
    <n v="9504"/>
    <n v="9512"/>
    <n v="10022"/>
    <n v="12339"/>
    <n v="11299"/>
    <n v="13905"/>
    <n v="11156"/>
    <n v="11964"/>
    <n v="128462"/>
  </r>
  <r>
    <x v="148"/>
    <x v="7"/>
    <n v="6541"/>
    <n v="-13459"/>
    <n v="-13459"/>
    <n v="-13459"/>
    <n v="-13459"/>
    <n v="-19683"/>
    <n v="-19923"/>
    <n v="3000"/>
    <n v="9440"/>
    <n v="9440"/>
    <n v="9356"/>
    <n v="9356"/>
    <n v="-46309"/>
  </r>
  <r>
    <x v="148"/>
    <x v="1"/>
    <n v="5500"/>
    <n v="5500"/>
    <n v="5500"/>
    <n v="5500"/>
    <n v="5500"/>
    <n v="5500"/>
    <n v="5500"/>
    <n v="5500"/>
    <n v="5500"/>
    <n v="5500"/>
    <n v="5500"/>
    <n v="5500"/>
    <n v="66000"/>
  </r>
  <r>
    <x v="148"/>
    <x v="2"/>
    <n v="2200"/>
    <n v="2200"/>
    <n v="2200"/>
    <n v="2200"/>
    <n v="2200"/>
    <n v="2200"/>
    <n v="2200"/>
    <n v="2200"/>
    <n v="2200"/>
    <n v="2200"/>
    <n v="2200"/>
    <n v="2200"/>
    <n v="26400"/>
  </r>
  <r>
    <x v="149"/>
    <x v="5"/>
    <n v="755000"/>
    <n v="755000"/>
    <n v="755000"/>
    <n v="755000"/>
    <n v="755000"/>
    <n v="755000"/>
    <n v="755000"/>
    <n v="755000"/>
    <n v="755000"/>
    <n v="755000"/>
    <n v="755000"/>
    <n v="755000"/>
    <n v="9060000"/>
  </r>
  <r>
    <x v="150"/>
    <x v="19"/>
    <n v="6880"/>
    <n v="6880"/>
    <n v="6880"/>
    <n v="6880"/>
    <n v="6880"/>
    <n v="6880"/>
    <n v="6880"/>
    <n v="6880"/>
    <n v="6880"/>
    <n v="6880"/>
    <n v="0"/>
    <n v="0"/>
    <n v="68800"/>
  </r>
  <r>
    <x v="150"/>
    <x v="3"/>
    <n v="4000"/>
    <n v="4145"/>
    <n v="4078"/>
    <n v="3200"/>
    <n v="116"/>
    <n v="130"/>
    <n v="0"/>
    <n v="0"/>
    <n v="0"/>
    <n v="0"/>
    <n v="0"/>
    <n v="449"/>
    <n v="16118"/>
  </r>
  <r>
    <x v="150"/>
    <x v="15"/>
    <n v="49725"/>
    <n v="49725"/>
    <n v="49725"/>
    <n v="49725"/>
    <n v="49725"/>
    <n v="49725"/>
    <n v="49725"/>
    <n v="49725"/>
    <n v="49725"/>
    <n v="49725"/>
    <n v="49725"/>
    <n v="49725"/>
    <n v="596700"/>
  </r>
  <r>
    <x v="150"/>
    <x v="1"/>
    <n v="109793"/>
    <n v="111005"/>
    <n v="104919"/>
    <n v="108090"/>
    <n v="100701"/>
    <n v="98847"/>
    <n v="98567"/>
    <n v="100626"/>
    <n v="101651"/>
    <n v="105252"/>
    <n v="110487"/>
    <n v="118993"/>
    <n v="1268931"/>
  </r>
  <r>
    <x v="150"/>
    <x v="2"/>
    <n v="36739"/>
    <n v="36700"/>
    <n v="36700"/>
    <n v="37740"/>
    <n v="33900"/>
    <n v="33900"/>
    <n v="33900"/>
    <n v="33900"/>
    <n v="33900"/>
    <n v="33900"/>
    <n v="33900"/>
    <n v="33900"/>
    <n v="419079"/>
  </r>
  <r>
    <x v="151"/>
    <x v="19"/>
    <n v="1900"/>
    <n v="1900"/>
    <n v="1900"/>
    <n v="1900"/>
    <n v="1900"/>
    <n v="1900"/>
    <n v="1900"/>
    <n v="1900"/>
    <n v="1900"/>
    <n v="1900"/>
    <n v="0"/>
    <n v="0"/>
    <n v="19000"/>
  </r>
  <r>
    <x v="151"/>
    <x v="17"/>
    <n v="0"/>
    <n v="0"/>
    <n v="0"/>
    <n v="0"/>
    <n v="0"/>
    <n v="0"/>
    <n v="0"/>
    <n v="0"/>
    <n v="0"/>
    <n v="0"/>
    <n v="4950"/>
    <n v="13500"/>
    <n v="18450"/>
  </r>
  <r>
    <x v="151"/>
    <x v="3"/>
    <n v="4000"/>
    <n v="4000"/>
    <n v="4000"/>
    <n v="4000"/>
    <n v="4000"/>
    <n v="4000"/>
    <n v="4000"/>
    <n v="4000"/>
    <n v="4000"/>
    <n v="4000"/>
    <n v="4000"/>
    <n v="4000"/>
    <n v="48000"/>
  </r>
  <r>
    <x v="151"/>
    <x v="0"/>
    <n v="266900"/>
    <n v="266900"/>
    <n v="266900"/>
    <n v="266900"/>
    <n v="266900"/>
    <n v="266900"/>
    <n v="266900"/>
    <n v="266900"/>
    <n v="266900"/>
    <n v="266900"/>
    <n v="266900"/>
    <n v="266900"/>
    <n v="3202800"/>
  </r>
  <r>
    <x v="151"/>
    <x v="12"/>
    <n v="37000"/>
    <n v="37000"/>
    <n v="37000"/>
    <n v="37000"/>
    <n v="37000"/>
    <n v="37000"/>
    <n v="37000"/>
    <n v="37000"/>
    <n v="37000"/>
    <n v="37000"/>
    <n v="37000"/>
    <n v="37000"/>
    <n v="444000"/>
  </r>
  <r>
    <x v="151"/>
    <x v="15"/>
    <n v="100000"/>
    <n v="100000"/>
    <n v="100000"/>
    <n v="100000"/>
    <n v="100000"/>
    <n v="100000"/>
    <n v="100000"/>
    <n v="100000"/>
    <n v="100000"/>
    <n v="100000"/>
    <n v="100000"/>
    <n v="100000"/>
    <n v="1200000"/>
  </r>
  <r>
    <x v="151"/>
    <x v="14"/>
    <n v="6000"/>
    <n v="6000"/>
    <n v="6000"/>
    <n v="6000"/>
    <n v="6000"/>
    <n v="6000"/>
    <n v="6000"/>
    <n v="6000"/>
    <n v="6000"/>
    <n v="6000"/>
    <n v="6000"/>
    <n v="6000"/>
    <n v="72000"/>
  </r>
  <r>
    <x v="151"/>
    <x v="6"/>
    <n v="136968"/>
    <n v="122429"/>
    <n v="120015"/>
    <n v="118292"/>
    <n v="121478"/>
    <n v="117993"/>
    <n v="118212"/>
    <n v="119732"/>
    <n v="118241"/>
    <n v="116812"/>
    <n v="117333"/>
    <n v="117499"/>
    <n v="1445004"/>
  </r>
  <r>
    <x v="151"/>
    <x v="7"/>
    <n v="45000"/>
    <n v="45000"/>
    <n v="45000"/>
    <n v="45000"/>
    <n v="45000"/>
    <n v="45000"/>
    <n v="45000"/>
    <n v="45000"/>
    <n v="45000"/>
    <n v="45000"/>
    <n v="45000"/>
    <n v="45000"/>
    <n v="540000"/>
  </r>
  <r>
    <x v="151"/>
    <x v="8"/>
    <n v="5500"/>
    <n v="5500"/>
    <n v="5568"/>
    <n v="5500"/>
    <n v="5500"/>
    <n v="5500"/>
    <n v="5500"/>
    <n v="5500"/>
    <n v="5500"/>
    <n v="5500"/>
    <n v="5500"/>
    <n v="5527"/>
    <n v="66095"/>
  </r>
  <r>
    <x v="151"/>
    <x v="1"/>
    <n v="3402"/>
    <n v="3330"/>
    <n v="3512"/>
    <n v="3427"/>
    <n v="3475"/>
    <n v="3369"/>
    <n v="4084"/>
    <n v="3369"/>
    <n v="3330"/>
    <n v="3408"/>
    <n v="3427"/>
    <n v="3572"/>
    <n v="41705"/>
  </r>
  <r>
    <x v="151"/>
    <x v="2"/>
    <n v="21880"/>
    <n v="21880"/>
    <n v="21880"/>
    <n v="21880"/>
    <n v="21880"/>
    <n v="21880"/>
    <n v="21880"/>
    <n v="21880"/>
    <n v="21880"/>
    <n v="21880"/>
    <n v="21880"/>
    <n v="21880"/>
    <n v="262560"/>
  </r>
  <r>
    <x v="152"/>
    <x v="10"/>
    <n v="-1221"/>
    <n v="-1174"/>
    <n v="-1257"/>
    <n v="-1286"/>
    <n v="-1310"/>
    <n v="-1353"/>
    <n v="-1402"/>
    <n v="0"/>
    <n v="0"/>
    <n v="0"/>
    <n v="0"/>
    <n v="-936"/>
    <n v="-9939"/>
  </r>
  <r>
    <x v="152"/>
    <x v="11"/>
    <n v="101472"/>
    <n v="105072"/>
    <n v="107672"/>
    <n v="120072"/>
    <n v="101472"/>
    <n v="103699"/>
    <n v="110810.046"/>
    <n v="110810.046"/>
    <n v="110810.046"/>
    <n v="128810.046"/>
    <n v="128810.046"/>
    <n v="120639.29"/>
    <n v="1350148.52"/>
  </r>
  <r>
    <x v="152"/>
    <x v="3"/>
    <n v="0"/>
    <n v="0"/>
    <n v="0"/>
    <n v="0"/>
    <n v="0"/>
    <n v="0"/>
    <n v="0"/>
    <n v="0"/>
    <n v="0"/>
    <n v="0"/>
    <n v="0"/>
    <n v="0"/>
    <n v="0"/>
  </r>
  <r>
    <x v="152"/>
    <x v="0"/>
    <n v="30962"/>
    <n v="30962"/>
    <n v="30962"/>
    <n v="30962"/>
    <n v="30962"/>
    <n v="30962"/>
    <n v="30962"/>
    <n v="30962"/>
    <n v="30962"/>
    <n v="30962"/>
    <n v="28962"/>
    <n v="30962"/>
    <n v="369544"/>
  </r>
  <r>
    <x v="152"/>
    <x v="13"/>
    <n v="66440.046000000002"/>
    <n v="72223.046000000002"/>
    <n v="67879.046000000002"/>
    <n v="60175.046000000002"/>
    <n v="61644.046000000002"/>
    <n v="54126.046000000002"/>
    <n v="43216"/>
    <n v="31187"/>
    <n v="29687"/>
    <n v="29702"/>
    <n v="29702"/>
    <n v="31202"/>
    <n v="577183.27599999995"/>
  </r>
  <r>
    <x v="152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152"/>
    <x v="5"/>
    <n v="200000"/>
    <n v="200000"/>
    <n v="200000"/>
    <n v="200000"/>
    <n v="200000"/>
    <n v="200000"/>
    <n v="200000"/>
    <n v="200000"/>
    <n v="200000"/>
    <n v="200000"/>
    <n v="200000"/>
    <n v="200000"/>
    <n v="2400000"/>
  </r>
  <r>
    <x v="152"/>
    <x v="6"/>
    <n v="38948"/>
    <n v="46370"/>
    <n v="48308"/>
    <n v="47694"/>
    <n v="40321"/>
    <n v="45913"/>
    <n v="44863"/>
    <n v="43337"/>
    <n v="40037"/>
    <n v="37814"/>
    <n v="40338"/>
    <n v="41716"/>
    <n v="515659"/>
  </r>
  <r>
    <x v="152"/>
    <x v="7"/>
    <n v="3000"/>
    <n v="3000"/>
    <n v="3000"/>
    <n v="3000"/>
    <n v="3000"/>
    <n v="3000"/>
    <n v="3000"/>
    <n v="3000"/>
    <n v="3000"/>
    <n v="3000"/>
    <n v="3000"/>
    <n v="3000"/>
    <n v="36000"/>
  </r>
  <r>
    <x v="152"/>
    <x v="1"/>
    <n v="20523"/>
    <n v="20716"/>
    <n v="20591"/>
    <n v="21612"/>
    <n v="21014"/>
    <n v="20567"/>
    <n v="20345"/>
    <n v="20943"/>
    <n v="21181"/>
    <n v="20666"/>
    <n v="20501"/>
    <n v="20487"/>
    <n v="249146"/>
  </r>
  <r>
    <x v="152"/>
    <x v="2"/>
    <n v="4400"/>
    <n v="4400"/>
    <n v="4400"/>
    <n v="4400"/>
    <n v="4400"/>
    <n v="4400"/>
    <n v="4400"/>
    <n v="4400"/>
    <n v="4400"/>
    <n v="4400"/>
    <n v="4400"/>
    <n v="4400"/>
    <n v="52800"/>
  </r>
  <r>
    <x v="153"/>
    <x v="19"/>
    <n v="3620"/>
    <n v="3620"/>
    <n v="3620"/>
    <n v="3620"/>
    <n v="3620"/>
    <n v="3620"/>
    <n v="3620"/>
    <n v="3620"/>
    <n v="3620"/>
    <n v="3620"/>
    <n v="0"/>
    <n v="0"/>
    <n v="36200"/>
  </r>
  <r>
    <x v="154"/>
    <x v="10"/>
    <n v="0"/>
    <n v="0"/>
    <n v="0"/>
    <n v="0"/>
    <n v="0"/>
    <n v="0"/>
    <n v="560"/>
    <n v="560"/>
    <n v="560"/>
    <n v="0"/>
    <n v="0"/>
    <n v="0"/>
    <n v="1680"/>
  </r>
  <r>
    <x v="154"/>
    <x v="3"/>
    <n v="0"/>
    <n v="0"/>
    <n v="0"/>
    <n v="0"/>
    <n v="0"/>
    <n v="0"/>
    <n v="600"/>
    <n v="0"/>
    <n v="60"/>
    <n v="0"/>
    <n v="0"/>
    <n v="0"/>
    <n v="660"/>
  </r>
  <r>
    <x v="154"/>
    <x v="0"/>
    <n v="84315"/>
    <n v="84315"/>
    <n v="84315"/>
    <n v="84325"/>
    <n v="114220"/>
    <n v="130542"/>
    <n v="130542"/>
    <n v="130542"/>
    <n v="171359"/>
    <n v="176886"/>
    <n v="209614"/>
    <n v="178388"/>
    <n v="1579363"/>
  </r>
  <r>
    <x v="154"/>
    <x v="12"/>
    <n v="15412"/>
    <n v="22346"/>
    <n v="27059"/>
    <n v="27059"/>
    <n v="27059"/>
    <n v="27059"/>
    <n v="27059"/>
    <n v="27059"/>
    <n v="27051"/>
    <n v="26647"/>
    <n v="16380"/>
    <n v="4034"/>
    <n v="274224"/>
  </r>
  <r>
    <x v="154"/>
    <x v="15"/>
    <n v="22950"/>
    <n v="35234"/>
    <n v="80023"/>
    <n v="71806"/>
    <n v="71806"/>
    <n v="71806"/>
    <n v="71806"/>
    <n v="71806"/>
    <n v="71806"/>
    <n v="71806"/>
    <n v="46606"/>
    <n v="23806"/>
    <n v="711261"/>
  </r>
  <r>
    <x v="154"/>
    <x v="14"/>
    <n v="3000"/>
    <n v="4714"/>
    <n v="6000"/>
    <n v="6000"/>
    <n v="6000"/>
    <n v="6000"/>
    <n v="6000"/>
    <n v="6000"/>
    <n v="6000"/>
    <n v="6000"/>
    <n v="6000"/>
    <n v="3677"/>
    <n v="65391"/>
  </r>
  <r>
    <x v="154"/>
    <x v="6"/>
    <n v="29913"/>
    <n v="33675"/>
    <n v="34970"/>
    <n v="37975"/>
    <n v="35524"/>
    <n v="40586"/>
    <n v="35378"/>
    <n v="32225"/>
    <n v="37967"/>
    <n v="32147"/>
    <n v="32453"/>
    <n v="36540"/>
    <n v="419353"/>
  </r>
  <r>
    <x v="154"/>
    <x v="7"/>
    <n v="2000"/>
    <n v="2571"/>
    <n v="3962"/>
    <n v="3962"/>
    <n v="9123"/>
    <n v="11962"/>
    <n v="11962"/>
    <n v="11962"/>
    <n v="11962"/>
    <n v="11962"/>
    <n v="11028"/>
    <n v="34486"/>
    <n v="126942"/>
  </r>
  <r>
    <x v="154"/>
    <x v="1"/>
    <n v="7600"/>
    <n v="7798"/>
    <n v="7890"/>
    <n v="7600"/>
    <n v="7600"/>
    <n v="7600"/>
    <n v="7600"/>
    <n v="7600"/>
    <n v="7600"/>
    <n v="7600"/>
    <n v="7600"/>
    <n v="7600"/>
    <n v="91688"/>
  </r>
  <r>
    <x v="154"/>
    <x v="2"/>
    <n v="1741"/>
    <n v="1936"/>
    <n v="1702"/>
    <n v="1741"/>
    <n v="2014"/>
    <n v="2443"/>
    <n v="1819"/>
    <n v="1273"/>
    <n v="2170"/>
    <n v="2209"/>
    <n v="2053"/>
    <n v="2248"/>
    <n v="23349"/>
  </r>
  <r>
    <x v="155"/>
    <x v="19"/>
    <n v="7070"/>
    <n v="7070"/>
    <n v="7070"/>
    <n v="7070"/>
    <n v="7070"/>
    <n v="7070"/>
    <n v="7070"/>
    <n v="7070"/>
    <n v="7070"/>
    <n v="7070"/>
    <n v="0"/>
    <n v="0"/>
    <n v="70700"/>
  </r>
  <r>
    <x v="155"/>
    <x v="3"/>
    <n v="0"/>
    <n v="0"/>
    <n v="0"/>
    <n v="0"/>
    <n v="0"/>
    <n v="0"/>
    <n v="0"/>
    <n v="0"/>
    <n v="0"/>
    <n v="0"/>
    <n v="0"/>
    <n v="0"/>
    <n v="0"/>
  </r>
  <r>
    <x v="155"/>
    <x v="0"/>
    <n v="40500"/>
    <n v="40500"/>
    <n v="40500"/>
    <n v="40500"/>
    <n v="40500"/>
    <n v="40500"/>
    <n v="40500"/>
    <n v="40500"/>
    <n v="40500"/>
    <n v="40500"/>
    <n v="40500"/>
    <n v="40500"/>
    <n v="486000"/>
  </r>
  <r>
    <x v="155"/>
    <x v="15"/>
    <n v="49155"/>
    <n v="49155"/>
    <n v="49155"/>
    <n v="49155"/>
    <n v="49155"/>
    <n v="49155"/>
    <n v="49155"/>
    <n v="49155"/>
    <n v="49155"/>
    <n v="49155"/>
    <n v="49155"/>
    <n v="49155"/>
    <n v="589860"/>
  </r>
  <r>
    <x v="155"/>
    <x v="7"/>
    <n v="1000"/>
    <n v="1000"/>
    <n v="1000"/>
    <n v="1000"/>
    <n v="1000"/>
    <n v="1000"/>
    <n v="1000"/>
    <n v="1000"/>
    <n v="1000"/>
    <n v="1000"/>
    <n v="1000"/>
    <n v="1000"/>
    <n v="12000"/>
  </r>
  <r>
    <x v="155"/>
    <x v="1"/>
    <n v="31412"/>
    <n v="34201"/>
    <n v="35091"/>
    <n v="35614"/>
    <n v="32882"/>
    <n v="33632"/>
    <n v="38552"/>
    <n v="36677"/>
    <n v="32567"/>
    <n v="33071"/>
    <n v="31717"/>
    <n v="31566"/>
    <n v="406982"/>
  </r>
  <r>
    <x v="155"/>
    <x v="2"/>
    <n v="15080"/>
    <n v="14083"/>
    <n v="15211"/>
    <n v="14131"/>
    <n v="23456"/>
    <n v="14307"/>
    <n v="18379"/>
    <n v="14467"/>
    <n v="20131"/>
    <n v="14115"/>
    <n v="18920"/>
    <n v="23312"/>
    <n v="205592"/>
  </r>
  <r>
    <x v="156"/>
    <x v="6"/>
    <n v="5754"/>
    <n v="5754"/>
    <n v="5754"/>
    <n v="5754"/>
    <n v="5754"/>
    <n v="3737"/>
    <n v="254"/>
    <n v="254"/>
    <n v="254"/>
    <n v="254"/>
    <n v="254"/>
    <n v="254"/>
    <n v="34031"/>
  </r>
  <r>
    <x v="157"/>
    <x v="19"/>
    <n v="0"/>
    <n v="200"/>
    <n v="0"/>
    <n v="50"/>
    <n v="100"/>
    <n v="200"/>
    <n v="200"/>
    <n v="50"/>
    <n v="200"/>
    <n v="100"/>
    <n v="0"/>
    <n v="0"/>
    <n v="1100"/>
  </r>
  <r>
    <x v="157"/>
    <x v="3"/>
    <n v="0"/>
    <n v="0"/>
    <n v="0"/>
    <n v="0"/>
    <n v="0"/>
    <n v="0"/>
    <n v="0"/>
    <n v="0"/>
    <n v="0"/>
    <n v="0"/>
    <n v="0"/>
    <n v="0"/>
    <n v="0"/>
  </r>
  <r>
    <x v="157"/>
    <x v="0"/>
    <n v="27000"/>
    <n v="27000"/>
    <n v="27000"/>
    <n v="27000"/>
    <n v="27000"/>
    <n v="27000"/>
    <n v="27000"/>
    <n v="40637"/>
    <n v="27000"/>
    <n v="27000"/>
    <n v="27000"/>
    <n v="27000"/>
    <n v="337637"/>
  </r>
  <r>
    <x v="157"/>
    <x v="12"/>
    <n v="13600"/>
    <n v="13600"/>
    <n v="13600"/>
    <n v="13600"/>
    <n v="13600"/>
    <n v="13600"/>
    <n v="13600"/>
    <n v="13600"/>
    <n v="13600"/>
    <n v="13600"/>
    <n v="13600"/>
    <n v="13600"/>
    <n v="163200"/>
  </r>
  <r>
    <x v="157"/>
    <x v="15"/>
    <n v="71400"/>
    <n v="71400"/>
    <n v="71400"/>
    <n v="71400"/>
    <n v="71400"/>
    <n v="71400"/>
    <n v="71400"/>
    <n v="71400"/>
    <n v="71400"/>
    <n v="71400"/>
    <n v="71400"/>
    <n v="71400"/>
    <n v="856800"/>
  </r>
  <r>
    <x v="157"/>
    <x v="6"/>
    <n v="92667"/>
    <n v="95798"/>
    <n v="94102"/>
    <n v="98336"/>
    <n v="89847"/>
    <n v="95386"/>
    <n v="98417"/>
    <n v="92522"/>
    <n v="98111"/>
    <n v="84445"/>
    <n v="86377"/>
    <n v="88439"/>
    <n v="1114447"/>
  </r>
  <r>
    <x v="157"/>
    <x v="8"/>
    <n v="1000"/>
    <n v="1000"/>
    <n v="1000"/>
    <n v="1000"/>
    <n v="1000"/>
    <n v="1000"/>
    <n v="1000"/>
    <n v="1000"/>
    <n v="1000"/>
    <n v="1000"/>
    <n v="1000"/>
    <n v="1000"/>
    <n v="12000"/>
  </r>
  <r>
    <x v="157"/>
    <x v="1"/>
    <n v="50383"/>
    <n v="51771"/>
    <n v="53560"/>
    <n v="50280"/>
    <n v="51144"/>
    <n v="51523"/>
    <n v="50190"/>
    <n v="51533"/>
    <n v="51728"/>
    <n v="50392"/>
    <n v="49623"/>
    <n v="51931"/>
    <n v="614058"/>
  </r>
  <r>
    <x v="157"/>
    <x v="2"/>
    <n v="12000"/>
    <n v="12000"/>
    <n v="12000"/>
    <n v="12000"/>
    <n v="12000"/>
    <n v="12000"/>
    <n v="12000"/>
    <n v="12000"/>
    <n v="12000"/>
    <n v="12000"/>
    <n v="12000"/>
    <n v="12000"/>
    <n v="144000"/>
  </r>
  <r>
    <x v="158"/>
    <x v="19"/>
    <n v="6880"/>
    <n v="6880"/>
    <n v="6880"/>
    <n v="6880"/>
    <n v="6880"/>
    <n v="6880"/>
    <n v="6880"/>
    <n v="5820"/>
    <n v="5820"/>
    <n v="6880"/>
    <n v="0"/>
    <n v="0"/>
    <n v="66680"/>
  </r>
  <r>
    <x v="159"/>
    <x v="19"/>
    <n v="4650"/>
    <n v="4650"/>
    <n v="4650"/>
    <n v="4650"/>
    <n v="4650"/>
    <n v="4650"/>
    <n v="4650"/>
    <n v="4650"/>
    <n v="4650"/>
    <n v="4650"/>
    <n v="0"/>
    <n v="0"/>
    <n v="46500"/>
  </r>
  <r>
    <x v="159"/>
    <x v="3"/>
    <n v="0"/>
    <n v="0"/>
    <n v="0"/>
    <n v="60"/>
    <n v="0"/>
    <n v="0"/>
    <n v="0"/>
    <n v="60"/>
    <n v="0"/>
    <n v="0"/>
    <n v="0"/>
    <n v="0"/>
    <n v="120"/>
  </r>
  <r>
    <x v="159"/>
    <x v="0"/>
    <n v="157000"/>
    <n v="157000"/>
    <n v="157000"/>
    <n v="157000"/>
    <n v="157000"/>
    <n v="157000"/>
    <n v="157000"/>
    <n v="157000"/>
    <n v="157000"/>
    <n v="157000"/>
    <n v="157000"/>
    <n v="157000"/>
    <n v="1884000"/>
  </r>
  <r>
    <x v="159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159"/>
    <x v="6"/>
    <n v="56088"/>
    <n v="60714"/>
    <n v="64320"/>
    <n v="64532"/>
    <n v="50342"/>
    <n v="55479"/>
    <n v="52243"/>
    <n v="54642"/>
    <n v="53695"/>
    <n v="50216"/>
    <n v="53099"/>
    <n v="53765"/>
    <n v="669135"/>
  </r>
  <r>
    <x v="159"/>
    <x v="7"/>
    <n v="96697"/>
    <n v="96697"/>
    <n v="96697"/>
    <n v="96697"/>
    <n v="96697"/>
    <n v="96697"/>
    <n v="96697"/>
    <n v="96697"/>
    <n v="96697"/>
    <n v="96697"/>
    <n v="96697"/>
    <n v="96727"/>
    <n v="1160394"/>
  </r>
  <r>
    <x v="159"/>
    <x v="26"/>
    <n v="129400"/>
    <n v="129400"/>
    <n v="129400"/>
    <n v="129400"/>
    <n v="129400"/>
    <n v="129400"/>
    <n v="129400"/>
    <n v="129400"/>
    <n v="129400"/>
    <n v="129400"/>
    <n v="129400"/>
    <n v="129400"/>
    <n v="1552800"/>
  </r>
  <r>
    <x v="159"/>
    <x v="1"/>
    <n v="26458"/>
    <n v="26380"/>
    <n v="26380"/>
    <n v="26380"/>
    <n v="26380"/>
    <n v="26380"/>
    <n v="26380"/>
    <n v="26380"/>
    <n v="26380"/>
    <n v="26419"/>
    <n v="26380"/>
    <n v="26380"/>
    <n v="316677"/>
  </r>
  <r>
    <x v="160"/>
    <x v="19"/>
    <n v="40"/>
    <n v="107"/>
    <n v="67"/>
    <n v="40"/>
    <n v="80"/>
    <n v="13"/>
    <n v="93"/>
    <n v="13"/>
    <n v="13"/>
    <n v="13"/>
    <n v="27"/>
    <n v="27"/>
    <n v="533"/>
  </r>
  <r>
    <x v="160"/>
    <x v="17"/>
    <n v="126000"/>
    <n v="126000"/>
    <n v="126000"/>
    <n v="122617"/>
    <n v="119000"/>
    <n v="119000"/>
    <n v="117871"/>
    <n v="115500"/>
    <n v="112618"/>
    <n v="112000"/>
    <n v="112000"/>
    <n v="112000"/>
    <n v="1420606"/>
  </r>
  <r>
    <x v="160"/>
    <x v="3"/>
    <n v="180"/>
    <n v="60"/>
    <n v="60"/>
    <n v="60"/>
    <n v="0"/>
    <n v="3581"/>
    <n v="443"/>
    <n v="0"/>
    <n v="0"/>
    <n v="0"/>
    <n v="0"/>
    <n v="0"/>
    <n v="4384"/>
  </r>
  <r>
    <x v="160"/>
    <x v="0"/>
    <n v="82847"/>
    <n v="82847"/>
    <n v="82847"/>
    <n v="82847"/>
    <n v="82847"/>
    <n v="82847"/>
    <n v="82847"/>
    <n v="82847"/>
    <n v="82847"/>
    <n v="82847"/>
    <n v="82847"/>
    <n v="82857"/>
    <n v="994174"/>
  </r>
  <r>
    <x v="160"/>
    <x v="15"/>
    <n v="77424"/>
    <n v="77424"/>
    <n v="77424"/>
    <n v="77424"/>
    <n v="77424"/>
    <n v="77424"/>
    <n v="77424"/>
    <n v="77424"/>
    <n v="77424"/>
    <n v="77424"/>
    <n v="77424"/>
    <n v="77424"/>
    <n v="929088"/>
  </r>
  <r>
    <x v="160"/>
    <x v="6"/>
    <n v="68852"/>
    <n v="62212"/>
    <n v="58302"/>
    <n v="58947"/>
    <n v="75262"/>
    <n v="76168"/>
    <n v="74742"/>
    <n v="75488"/>
    <n v="72901"/>
    <n v="79480"/>
    <n v="87335"/>
    <n v="103516"/>
    <n v="893205"/>
  </r>
  <r>
    <x v="160"/>
    <x v="7"/>
    <n v="27310"/>
    <n v="27310"/>
    <n v="27310"/>
    <n v="27250"/>
    <n v="27250"/>
    <n v="27760"/>
    <n v="27760"/>
    <n v="27760"/>
    <n v="27760"/>
    <n v="27760"/>
    <n v="27424"/>
    <n v="27424"/>
    <n v="330078"/>
  </r>
  <r>
    <x v="160"/>
    <x v="1"/>
    <n v="110575"/>
    <n v="113966"/>
    <n v="114538"/>
    <n v="119932"/>
    <n v="157490"/>
    <n v="176506"/>
    <n v="226250"/>
    <n v="185565"/>
    <n v="184999"/>
    <n v="171907"/>
    <n v="171736"/>
    <n v="177672"/>
    <n v="1911136"/>
  </r>
  <r>
    <x v="160"/>
    <x v="2"/>
    <n v="84822"/>
    <n v="87393"/>
    <n v="90617"/>
    <n v="96991"/>
    <n v="94022"/>
    <n v="82392"/>
    <n v="63202"/>
    <n v="64752"/>
    <n v="60383"/>
    <n v="59512"/>
    <n v="54192"/>
    <n v="57887"/>
    <n v="896165"/>
  </r>
  <r>
    <x v="161"/>
    <x v="12"/>
    <n v="8000"/>
    <n v="8000"/>
    <n v="8000"/>
    <n v="8000"/>
    <n v="8000"/>
    <n v="8000"/>
    <n v="8000"/>
    <n v="8000"/>
    <n v="8000"/>
    <n v="8000"/>
    <n v="8000"/>
    <n v="8000"/>
    <n v="96000"/>
  </r>
  <r>
    <x v="161"/>
    <x v="9"/>
    <n v="34000"/>
    <n v="34000"/>
    <n v="34000"/>
    <n v="34000"/>
    <n v="34000"/>
    <n v="34000"/>
    <n v="34000"/>
    <n v="34000"/>
    <n v="34000"/>
    <n v="34000"/>
    <n v="34000"/>
    <n v="34000"/>
    <n v="408000"/>
  </r>
  <r>
    <x v="161"/>
    <x v="15"/>
    <n v="43000"/>
    <n v="43000"/>
    <n v="43000"/>
    <n v="43000"/>
    <n v="43000"/>
    <n v="43000"/>
    <n v="43000"/>
    <n v="43000"/>
    <n v="43000"/>
    <n v="43000"/>
    <n v="43000"/>
    <n v="43000"/>
    <n v="516000"/>
  </r>
  <r>
    <x v="161"/>
    <x v="23"/>
    <n v="13000"/>
    <n v="13000"/>
    <n v="13000"/>
    <n v="13000"/>
    <n v="13000"/>
    <n v="13000"/>
    <n v="13000"/>
    <n v="13000"/>
    <n v="13000"/>
    <n v="13000"/>
    <n v="13000"/>
    <n v="13000"/>
    <n v="156000"/>
  </r>
  <r>
    <x v="161"/>
    <x v="18"/>
    <n v="64000"/>
    <n v="64000"/>
    <n v="64000"/>
    <n v="64000"/>
    <n v="64000"/>
    <n v="64000"/>
    <n v="64000"/>
    <n v="64000"/>
    <n v="64000"/>
    <n v="64000"/>
    <n v="64000"/>
    <n v="64000"/>
    <n v="768000"/>
  </r>
  <r>
    <x v="161"/>
    <x v="1"/>
    <n v="10459"/>
    <n v="11056"/>
    <n v="10820"/>
    <n v="11937"/>
    <n v="9862"/>
    <n v="10964"/>
    <n v="11242"/>
    <n v="11736"/>
    <n v="11635"/>
    <n v="10342"/>
    <n v="11155"/>
    <n v="10828"/>
    <n v="132036"/>
  </r>
  <r>
    <x v="161"/>
    <x v="2"/>
    <n v="6000"/>
    <n v="6000"/>
    <n v="6000"/>
    <n v="6000"/>
    <n v="6000"/>
    <n v="6000"/>
    <n v="6000"/>
    <n v="6000"/>
    <n v="6000"/>
    <n v="6000"/>
    <n v="6000"/>
    <n v="6000"/>
    <n v="72000"/>
  </r>
  <r>
    <x v="162"/>
    <x v="0"/>
    <n v="53856"/>
    <n v="53856"/>
    <n v="53856"/>
    <n v="53856"/>
    <n v="53856"/>
    <n v="53856"/>
    <n v="53856"/>
    <n v="53856"/>
    <n v="53856"/>
    <n v="53856"/>
    <n v="53856"/>
    <n v="53856"/>
    <n v="646272"/>
  </r>
  <r>
    <x v="162"/>
    <x v="12"/>
    <n v="15412"/>
    <n v="15412"/>
    <n v="15412"/>
    <n v="15412"/>
    <n v="15412"/>
    <n v="15412"/>
    <n v="15412"/>
    <n v="15412"/>
    <n v="15412"/>
    <n v="15412"/>
    <n v="15412"/>
    <n v="15412"/>
    <n v="184944"/>
  </r>
  <r>
    <x v="162"/>
    <x v="14"/>
    <n v="3000"/>
    <n v="3000"/>
    <n v="3000"/>
    <n v="3000"/>
    <n v="3000"/>
    <n v="3000"/>
    <n v="3000"/>
    <n v="3000"/>
    <n v="3000"/>
    <n v="3000"/>
    <n v="3000"/>
    <n v="3000"/>
    <n v="36000"/>
  </r>
  <r>
    <x v="162"/>
    <x v="7"/>
    <n v="-13215"/>
    <n v="-13215"/>
    <n v="-13215"/>
    <n v="-13215"/>
    <n v="-13215"/>
    <n v="-13215"/>
    <n v="-13215"/>
    <n v="-13215"/>
    <n v="-13215"/>
    <n v="-13215"/>
    <n v="-13215"/>
    <n v="-13215"/>
    <n v="-158580"/>
  </r>
  <r>
    <x v="162"/>
    <x v="1"/>
    <n v="2000"/>
    <n v="2000"/>
    <n v="2000"/>
    <n v="2000"/>
    <n v="2000"/>
    <n v="2000"/>
    <n v="2000"/>
    <n v="2000"/>
    <n v="2000"/>
    <n v="2000"/>
    <n v="2000"/>
    <n v="2000"/>
    <n v="24000"/>
  </r>
  <r>
    <x v="163"/>
    <x v="3"/>
    <n v="0"/>
    <n v="0"/>
    <n v="0"/>
    <n v="0"/>
    <n v="0"/>
    <n v="0"/>
    <n v="0"/>
    <n v="0"/>
    <n v="0"/>
    <n v="0"/>
    <n v="0"/>
    <n v="0"/>
    <n v="0"/>
  </r>
  <r>
    <x v="163"/>
    <x v="0"/>
    <n v="22950"/>
    <n v="22950"/>
    <n v="22950"/>
    <n v="22950"/>
    <n v="22950"/>
    <n v="22950"/>
    <n v="22950"/>
    <n v="22950"/>
    <n v="22950"/>
    <n v="22950"/>
    <n v="22950"/>
    <n v="19950"/>
    <n v="272400"/>
  </r>
  <r>
    <x v="163"/>
    <x v="12"/>
    <n v="2000"/>
    <n v="2000"/>
    <n v="2000"/>
    <n v="2000"/>
    <n v="2000"/>
    <n v="2000"/>
    <n v="2000"/>
    <n v="2000"/>
    <n v="6798"/>
    <n v="9200"/>
    <n v="9200"/>
    <n v="9200"/>
    <n v="50398"/>
  </r>
  <r>
    <x v="163"/>
    <x v="9"/>
    <n v="12795"/>
    <n v="12795"/>
    <n v="12795"/>
    <n v="12795"/>
    <n v="12795"/>
    <n v="12795"/>
    <n v="12795"/>
    <n v="12795"/>
    <n v="4755"/>
    <n v="735"/>
    <n v="735"/>
    <n v="745"/>
    <n v="109330"/>
  </r>
  <r>
    <x v="163"/>
    <x v="6"/>
    <n v="4000"/>
    <n v="4000"/>
    <n v="4000"/>
    <n v="4000"/>
    <n v="4000"/>
    <n v="4000"/>
    <n v="4000"/>
    <n v="4000"/>
    <n v="4000"/>
    <n v="4000"/>
    <n v="4000"/>
    <n v="4000"/>
    <n v="48000"/>
  </r>
  <r>
    <x v="163"/>
    <x v="7"/>
    <n v="5440"/>
    <n v="5440"/>
    <n v="5440"/>
    <n v="5440"/>
    <n v="5440"/>
    <n v="5440"/>
    <n v="5440"/>
    <n v="5440"/>
    <n v="5440"/>
    <n v="5440"/>
    <n v="5356"/>
    <n v="5356"/>
    <n v="65112"/>
  </r>
  <r>
    <x v="163"/>
    <x v="1"/>
    <n v="18322"/>
    <n v="15110"/>
    <n v="33551"/>
    <n v="44147"/>
    <n v="37732"/>
    <n v="30852"/>
    <n v="32225"/>
    <n v="19613"/>
    <n v="32120"/>
    <n v="23001"/>
    <n v="28653"/>
    <n v="31403"/>
    <n v="346729"/>
  </r>
  <r>
    <x v="163"/>
    <x v="2"/>
    <n v="19096"/>
    <n v="20235"/>
    <n v="22203"/>
    <n v="25764"/>
    <n v="23299"/>
    <n v="22872"/>
    <n v="23192"/>
    <n v="19122"/>
    <n v="20581"/>
    <n v="20920"/>
    <n v="20675"/>
    <n v="24635"/>
    <n v="262594"/>
  </r>
  <r>
    <x v="164"/>
    <x v="19"/>
    <n v="7070"/>
    <n v="7070"/>
    <n v="7070"/>
    <n v="7070"/>
    <n v="6970"/>
    <n v="6970"/>
    <n v="6970"/>
    <n v="6970"/>
    <n v="6970"/>
    <n v="6970"/>
    <n v="0"/>
    <n v="0"/>
    <n v="70100"/>
  </r>
  <r>
    <x v="164"/>
    <x v="3"/>
    <n v="37736.972000000002"/>
    <n v="38283.673000000003"/>
    <n v="42814.001000000004"/>
    <n v="42611.415999999997"/>
    <n v="36856.258000000002"/>
    <n v="39580.919000000002"/>
    <n v="37084.574000000001"/>
    <n v="36134.708999999995"/>
    <n v="40828.309000000001"/>
    <n v="41037.144999999997"/>
    <n v="39896.550999999999"/>
    <n v="36794.891000000003"/>
    <n v="469659.41800000001"/>
  </r>
  <r>
    <x v="164"/>
    <x v="0"/>
    <n v="74000"/>
    <n v="74000"/>
    <n v="74000"/>
    <n v="74000"/>
    <n v="74000"/>
    <n v="74000"/>
    <n v="71300"/>
    <n v="71300"/>
    <n v="71300"/>
    <n v="71300"/>
    <n v="71300"/>
    <n v="71300"/>
    <n v="871800"/>
  </r>
  <r>
    <x v="164"/>
    <x v="12"/>
    <n v="35000"/>
    <n v="35000"/>
    <n v="35000"/>
    <n v="35000"/>
    <n v="35000"/>
    <n v="35000"/>
    <n v="35000"/>
    <n v="35000"/>
    <n v="35000"/>
    <n v="35000"/>
    <n v="35000"/>
    <n v="35000"/>
    <n v="420000"/>
  </r>
  <r>
    <x v="164"/>
    <x v="15"/>
    <n v="65500"/>
    <n v="65500"/>
    <n v="65500"/>
    <n v="65500"/>
    <n v="65500"/>
    <n v="65500"/>
    <n v="63197"/>
    <n v="62950"/>
    <n v="62950"/>
    <n v="62950"/>
    <n v="62950"/>
    <n v="62950"/>
    <n v="770947"/>
  </r>
  <r>
    <x v="164"/>
    <x v="4"/>
    <n v="9139"/>
    <n v="5691"/>
    <n v="10757"/>
    <n v="3240"/>
    <n v="0"/>
    <n v="504"/>
    <n v="8330"/>
    <n v="0"/>
    <n v="756"/>
    <n v="0"/>
    <n v="0"/>
    <n v="0"/>
    <n v="38417"/>
  </r>
  <r>
    <x v="164"/>
    <x v="14"/>
    <n v="0"/>
    <n v="0"/>
    <n v="0"/>
    <n v="0"/>
    <n v="0"/>
    <n v="0"/>
    <n v="0"/>
    <n v="0"/>
    <n v="0"/>
    <n v="0"/>
    <n v="0"/>
    <n v="0"/>
    <n v="0"/>
  </r>
  <r>
    <x v="164"/>
    <x v="6"/>
    <n v="115812"/>
    <n v="114143"/>
    <n v="131826"/>
    <n v="123128"/>
    <n v="119099"/>
    <n v="120232"/>
    <n v="82532"/>
    <n v="74799"/>
    <n v="79001"/>
    <n v="87994"/>
    <n v="81688"/>
    <n v="72315"/>
    <n v="1202569"/>
  </r>
  <r>
    <x v="164"/>
    <x v="7"/>
    <n v="13600"/>
    <n v="13600"/>
    <n v="13600"/>
    <n v="13600"/>
    <n v="13600"/>
    <n v="13600"/>
    <n v="13600"/>
    <n v="13600"/>
    <n v="13600"/>
    <n v="13600"/>
    <n v="13390"/>
    <n v="13390"/>
    <n v="162780"/>
  </r>
  <r>
    <x v="164"/>
    <x v="1"/>
    <n v="70866"/>
    <n v="80873"/>
    <n v="76307"/>
    <n v="81007"/>
    <n v="72419"/>
    <n v="77618"/>
    <n v="77155"/>
    <n v="74757"/>
    <n v="70711"/>
    <n v="70809"/>
    <n v="69361"/>
    <n v="71949"/>
    <n v="893832"/>
  </r>
  <r>
    <x v="164"/>
    <x v="2"/>
    <n v="30200"/>
    <n v="30200"/>
    <n v="30200"/>
    <n v="30200"/>
    <n v="30200"/>
    <n v="30200"/>
    <n v="30200"/>
    <n v="30200"/>
    <n v="30200"/>
    <n v="30200"/>
    <n v="30200"/>
    <n v="30200"/>
    <n v="362400"/>
  </r>
  <r>
    <x v="165"/>
    <x v="1"/>
    <n v="23401"/>
    <n v="25829"/>
    <n v="24637"/>
    <n v="26452"/>
    <n v="25073"/>
    <n v="23787"/>
    <n v="26721"/>
    <n v="26091"/>
    <n v="26945"/>
    <n v="24717"/>
    <n v="25075"/>
    <n v="26029"/>
    <n v="304757"/>
  </r>
  <r>
    <x v="165"/>
    <x v="2"/>
    <n v="2200"/>
    <n v="2200"/>
    <n v="2200"/>
    <n v="2200"/>
    <n v="2200"/>
    <n v="2200"/>
    <n v="2200"/>
    <n v="2200"/>
    <n v="2200"/>
    <n v="2200"/>
    <n v="2200"/>
    <n v="2200"/>
    <n v="26400"/>
  </r>
  <r>
    <x v="166"/>
    <x v="19"/>
    <n v="930"/>
    <n v="930"/>
    <n v="930"/>
    <n v="930"/>
    <n v="930"/>
    <n v="930"/>
    <n v="930"/>
    <n v="930"/>
    <n v="930"/>
    <n v="930"/>
    <n v="0"/>
    <n v="0"/>
    <n v="9300"/>
  </r>
  <r>
    <x v="166"/>
    <x v="3"/>
    <n v="0"/>
    <n v="0"/>
    <n v="0"/>
    <n v="0"/>
    <n v="0"/>
    <n v="0"/>
    <n v="0"/>
    <n v="0"/>
    <n v="0"/>
    <n v="0"/>
    <n v="0"/>
    <n v="0"/>
    <n v="0"/>
  </r>
  <r>
    <x v="166"/>
    <x v="0"/>
    <n v="136262"/>
    <n v="149899"/>
    <n v="136262"/>
    <n v="136262"/>
    <n v="136262"/>
    <n v="136262"/>
    <n v="136262"/>
    <n v="136262"/>
    <n v="136262"/>
    <n v="136262"/>
    <n v="136262"/>
    <n v="136262"/>
    <n v="1648781"/>
  </r>
  <r>
    <x v="166"/>
    <x v="12"/>
    <n v="10800"/>
    <n v="10800"/>
    <n v="10800"/>
    <n v="10800"/>
    <n v="10800"/>
    <n v="10800"/>
    <n v="10800"/>
    <n v="10800"/>
    <n v="10800"/>
    <n v="10800"/>
    <n v="10800"/>
    <n v="10800"/>
    <n v="129600"/>
  </r>
  <r>
    <x v="166"/>
    <x v="14"/>
    <n v="0"/>
    <n v="0"/>
    <n v="0"/>
    <n v="0"/>
    <n v="0"/>
    <n v="0"/>
    <n v="0"/>
    <n v="0"/>
    <n v="0"/>
    <n v="0"/>
    <n v="0"/>
    <n v="0"/>
    <n v="0"/>
  </r>
  <r>
    <x v="166"/>
    <x v="6"/>
    <n v="15225"/>
    <n v="18545"/>
    <n v="17019"/>
    <n v="16701"/>
    <n v="16421"/>
    <n v="17746"/>
    <n v="15745"/>
    <n v="14128"/>
    <n v="14181"/>
    <n v="14522"/>
    <n v="16255"/>
    <n v="16945"/>
    <n v="193433"/>
  </r>
  <r>
    <x v="166"/>
    <x v="7"/>
    <n v="2720"/>
    <n v="2720"/>
    <n v="2720"/>
    <n v="2720"/>
    <n v="2720"/>
    <n v="2720"/>
    <n v="2720"/>
    <n v="2720"/>
    <n v="2720"/>
    <n v="2720"/>
    <n v="2678"/>
    <n v="2678"/>
    <n v="32556"/>
  </r>
  <r>
    <x v="166"/>
    <x v="1"/>
    <n v="12039"/>
    <n v="12155"/>
    <n v="12078"/>
    <n v="12087"/>
    <n v="12039"/>
    <n v="12000"/>
    <n v="12000"/>
    <n v="41149"/>
    <n v="12367"/>
    <n v="12116"/>
    <n v="12043"/>
    <n v="12165"/>
    <n v="174238"/>
  </r>
  <r>
    <x v="166"/>
    <x v="2"/>
    <n v="0"/>
    <n v="0"/>
    <n v="0"/>
    <n v="0"/>
    <n v="0"/>
    <n v="533"/>
    <n v="0"/>
    <n v="0"/>
    <n v="0"/>
    <n v="0"/>
    <n v="0"/>
    <n v="0"/>
    <n v="533"/>
  </r>
  <r>
    <x v="167"/>
    <x v="19"/>
    <n v="6880"/>
    <n v="6880"/>
    <n v="5710"/>
    <n v="6880"/>
    <n v="6880"/>
    <n v="6880"/>
    <n v="6880"/>
    <n v="6880"/>
    <n v="6880"/>
    <n v="6880"/>
    <n v="0"/>
    <n v="0"/>
    <n v="67630"/>
  </r>
  <r>
    <x v="167"/>
    <x v="3"/>
    <n v="0"/>
    <n v="0"/>
    <n v="0"/>
    <n v="0"/>
    <n v="0"/>
    <n v="0"/>
    <n v="0"/>
    <n v="0"/>
    <n v="0"/>
    <n v="0"/>
    <n v="0"/>
    <n v="0"/>
    <n v="0"/>
  </r>
  <r>
    <x v="167"/>
    <x v="0"/>
    <n v="76000"/>
    <n v="76000"/>
    <n v="76000"/>
    <n v="76000"/>
    <n v="76000"/>
    <n v="76000"/>
    <n v="76000"/>
    <n v="76000"/>
    <n v="76000"/>
    <n v="76000"/>
    <n v="76000"/>
    <n v="76000"/>
    <n v="912000"/>
  </r>
  <r>
    <x v="167"/>
    <x v="12"/>
    <n v="7200"/>
    <n v="7200"/>
    <n v="7200"/>
    <n v="7200"/>
    <n v="7200"/>
    <n v="7200"/>
    <n v="7200"/>
    <n v="7200"/>
    <n v="7200"/>
    <n v="7200"/>
    <n v="7200"/>
    <n v="7200"/>
    <n v="86400"/>
  </r>
  <r>
    <x v="167"/>
    <x v="6"/>
    <n v="29876"/>
    <n v="29350"/>
    <n v="22692"/>
    <n v="26077"/>
    <n v="24754"/>
    <n v="23293"/>
    <n v="25649"/>
    <n v="26384"/>
    <n v="30966"/>
    <n v="29431"/>
    <n v="34047"/>
    <n v="32872"/>
    <n v="335391"/>
  </r>
  <r>
    <x v="167"/>
    <x v="1"/>
    <n v="5367"/>
    <n v="5295"/>
    <n v="4668"/>
    <n v="6046"/>
    <n v="18744"/>
    <n v="6594"/>
    <n v="4980"/>
    <n v="4865"/>
    <n v="7081"/>
    <n v="5018"/>
    <n v="6779"/>
    <n v="8168"/>
    <n v="83605"/>
  </r>
  <r>
    <x v="167"/>
    <x v="2"/>
    <n v="8000"/>
    <n v="8000"/>
    <n v="8000"/>
    <n v="8000"/>
    <n v="8000"/>
    <n v="8000"/>
    <n v="8000"/>
    <n v="8000"/>
    <n v="8000"/>
    <n v="8000"/>
    <n v="8000"/>
    <n v="8000"/>
    <n v="96000"/>
  </r>
  <r>
    <x v="168"/>
    <x v="1"/>
    <n v="10439"/>
    <n v="10439"/>
    <n v="10400"/>
    <n v="10400"/>
    <n v="10545"/>
    <n v="10400"/>
    <n v="10690"/>
    <n v="10400"/>
    <n v="10400"/>
    <n v="10400"/>
    <n v="10400"/>
    <n v="10400"/>
    <n v="125313"/>
  </r>
  <r>
    <x v="169"/>
    <x v="19"/>
    <n v="4650"/>
    <n v="4650"/>
    <n v="4650"/>
    <n v="4650"/>
    <n v="4650"/>
    <n v="4650"/>
    <n v="4650"/>
    <n v="4700"/>
    <n v="4650"/>
    <n v="4650"/>
    <n v="0"/>
    <n v="0"/>
    <n v="46550"/>
  </r>
  <r>
    <x v="169"/>
    <x v="3"/>
    <n v="0"/>
    <n v="0"/>
    <n v="0"/>
    <n v="0"/>
    <n v="0"/>
    <n v="0"/>
    <n v="0"/>
    <n v="0"/>
    <n v="0"/>
    <n v="0"/>
    <n v="0"/>
    <n v="0"/>
    <n v="0"/>
  </r>
  <r>
    <x v="169"/>
    <x v="0"/>
    <n v="147873"/>
    <n v="150247"/>
    <n v="150247"/>
    <n v="150247"/>
    <n v="150247"/>
    <n v="183969"/>
    <n v="219103"/>
    <n v="219103"/>
    <n v="219103"/>
    <n v="219103"/>
    <n v="219103"/>
    <n v="219103"/>
    <n v="2247448"/>
  </r>
  <r>
    <x v="169"/>
    <x v="12"/>
    <n v="0"/>
    <n v="0"/>
    <n v="0"/>
    <n v="0"/>
    <n v="0"/>
    <n v="10148"/>
    <n v="15647"/>
    <n v="15647"/>
    <n v="15647"/>
    <n v="15647"/>
    <n v="15647"/>
    <n v="15647"/>
    <n v="104030"/>
  </r>
  <r>
    <x v="169"/>
    <x v="9"/>
    <n v="147198"/>
    <n v="147198"/>
    <n v="147198"/>
    <n v="147198"/>
    <n v="147198"/>
    <n v="147198"/>
    <n v="150165"/>
    <n v="168920"/>
    <n v="168920"/>
    <n v="168920"/>
    <n v="168920"/>
    <n v="168920"/>
    <n v="1877953"/>
  </r>
  <r>
    <x v="169"/>
    <x v="14"/>
    <n v="0"/>
    <n v="0"/>
    <n v="0"/>
    <n v="0"/>
    <n v="0"/>
    <n v="1900"/>
    <n v="3000"/>
    <n v="3000"/>
    <n v="3000"/>
    <n v="3000"/>
    <n v="3000"/>
    <n v="3000"/>
    <n v="19900"/>
  </r>
  <r>
    <x v="169"/>
    <x v="6"/>
    <n v="32316"/>
    <n v="31367"/>
    <n v="40266"/>
    <n v="31071"/>
    <n v="27117"/>
    <n v="50052"/>
    <n v="110329"/>
    <n v="85605"/>
    <n v="87608"/>
    <n v="53887"/>
    <n v="70094"/>
    <n v="62546"/>
    <n v="682258"/>
  </r>
  <r>
    <x v="169"/>
    <x v="7"/>
    <n v="51000"/>
    <n v="1000"/>
    <n v="1000"/>
    <n v="1000"/>
    <n v="1000"/>
    <n v="2862"/>
    <n v="-9124"/>
    <n v="-9124"/>
    <n v="-9124"/>
    <n v="-9124"/>
    <n v="-9124"/>
    <n v="-9124"/>
    <n v="3118"/>
  </r>
  <r>
    <x v="169"/>
    <x v="1"/>
    <n v="39670"/>
    <n v="6956"/>
    <n v="6936"/>
    <n v="6873"/>
    <n v="7096"/>
    <n v="39808"/>
    <n v="11816"/>
    <n v="8907"/>
    <n v="10885"/>
    <n v="8646"/>
    <n v="12782"/>
    <n v="8912"/>
    <n v="169287"/>
  </r>
  <r>
    <x v="170"/>
    <x v="19"/>
    <n v="6880"/>
    <n v="7030"/>
    <n v="6980"/>
    <n v="6880"/>
    <n v="6880"/>
    <n v="6880"/>
    <n v="6880"/>
    <n v="6880"/>
    <n v="6880"/>
    <n v="6880"/>
    <n v="50"/>
    <n v="0"/>
    <n v="69100"/>
  </r>
  <r>
    <x v="170"/>
    <x v="3"/>
    <n v="17776.516"/>
    <n v="18002.603999999999"/>
    <n v="16602.257000000001"/>
    <n v="16545.449000000001"/>
    <n v="17045.138999999999"/>
    <n v="17079.560000000001"/>
    <n v="17603.295999999998"/>
    <n v="16837.517"/>
    <n v="17488.03"/>
    <n v="17288.013999999999"/>
    <n v="17049.738000000001"/>
    <n v="17336.205000000002"/>
    <n v="206654.32500000001"/>
  </r>
  <r>
    <x v="170"/>
    <x v="0"/>
    <n v="64500"/>
    <n v="64500"/>
    <n v="64500"/>
    <n v="64500"/>
    <n v="64500"/>
    <n v="64500"/>
    <n v="64500"/>
    <n v="64500"/>
    <n v="64500"/>
    <n v="64500"/>
    <n v="64500"/>
    <n v="64500"/>
    <n v="774000"/>
  </r>
  <r>
    <x v="170"/>
    <x v="15"/>
    <n v="80000"/>
    <n v="80000"/>
    <n v="80000"/>
    <n v="80000"/>
    <n v="80000"/>
    <n v="80000"/>
    <n v="80000"/>
    <n v="80000"/>
    <n v="80000"/>
    <n v="80000"/>
    <n v="79334"/>
    <n v="80000"/>
    <n v="959334"/>
  </r>
  <r>
    <x v="170"/>
    <x v="6"/>
    <n v="34860"/>
    <n v="35379"/>
    <n v="39207"/>
    <n v="42760"/>
    <n v="43855"/>
    <n v="44014"/>
    <n v="37808"/>
    <n v="36435"/>
    <n v="40316"/>
    <n v="40937"/>
    <n v="39036"/>
    <n v="41342"/>
    <n v="475949"/>
  </r>
  <r>
    <x v="170"/>
    <x v="7"/>
    <n v="2500"/>
    <n v="2500"/>
    <n v="2500"/>
    <n v="2500"/>
    <n v="2500"/>
    <n v="2500"/>
    <n v="2500"/>
    <n v="2500"/>
    <n v="2500"/>
    <n v="2500"/>
    <n v="2500"/>
    <n v="2500"/>
    <n v="30000"/>
  </r>
  <r>
    <x v="170"/>
    <x v="1"/>
    <n v="15317"/>
    <n v="15419"/>
    <n v="15215"/>
    <n v="15249"/>
    <n v="15283"/>
    <n v="16439"/>
    <n v="16779"/>
    <n v="16337"/>
    <n v="16133"/>
    <n v="15997"/>
    <n v="15895"/>
    <n v="15691"/>
    <n v="189754"/>
  </r>
  <r>
    <x v="170"/>
    <x v="2"/>
    <n v="25000"/>
    <n v="25000"/>
    <n v="25000"/>
    <n v="25000"/>
    <n v="25000"/>
    <n v="24547"/>
    <n v="21600"/>
    <n v="21600"/>
    <n v="21600"/>
    <n v="21600"/>
    <n v="21600"/>
    <n v="21600"/>
    <n v="279147"/>
  </r>
  <r>
    <x v="171"/>
    <x v="3"/>
    <n v="0"/>
    <n v="0"/>
    <n v="0"/>
    <n v="0"/>
    <n v="0"/>
    <n v="180"/>
    <n v="0"/>
    <n v="0"/>
    <n v="0"/>
    <n v="0"/>
    <n v="0"/>
    <n v="0"/>
    <n v="180"/>
  </r>
  <r>
    <x v="171"/>
    <x v="0"/>
    <n v="0"/>
    <n v="0"/>
    <n v="0"/>
    <n v="38000"/>
    <n v="38000"/>
    <n v="38000"/>
    <n v="64420"/>
    <n v="155000"/>
    <n v="155000"/>
    <n v="155000"/>
    <n v="155000"/>
    <n v="155000"/>
    <n v="953420"/>
  </r>
  <r>
    <x v="171"/>
    <x v="15"/>
    <n v="0"/>
    <n v="0"/>
    <n v="0"/>
    <n v="0"/>
    <n v="0"/>
    <n v="0"/>
    <n v="5182"/>
    <n v="28428"/>
    <n v="43912"/>
    <n v="43912"/>
    <n v="43912"/>
    <n v="43912"/>
    <n v="209258"/>
  </r>
  <r>
    <x v="171"/>
    <x v="4"/>
    <n v="0"/>
    <n v="0"/>
    <n v="0"/>
    <n v="0"/>
    <n v="0"/>
    <n v="0"/>
    <n v="324"/>
    <n v="11805"/>
    <n v="0"/>
    <n v="0"/>
    <n v="5202"/>
    <n v="0"/>
    <n v="17331"/>
  </r>
  <r>
    <x v="171"/>
    <x v="6"/>
    <n v="0"/>
    <n v="0"/>
    <n v="0"/>
    <n v="60063"/>
    <n v="69995"/>
    <n v="71935"/>
    <n v="93514"/>
    <n v="231931"/>
    <n v="231044"/>
    <n v="217905"/>
    <n v="214714"/>
    <n v="222414"/>
    <n v="1413515"/>
  </r>
  <r>
    <x v="171"/>
    <x v="7"/>
    <n v="0"/>
    <n v="0"/>
    <n v="0"/>
    <n v="0"/>
    <n v="0"/>
    <n v="0"/>
    <n v="9032"/>
    <n v="40000"/>
    <n v="40000"/>
    <n v="40000"/>
    <n v="40000"/>
    <n v="40000"/>
    <n v="209032"/>
  </r>
  <r>
    <x v="171"/>
    <x v="8"/>
    <n v="0"/>
    <n v="0"/>
    <n v="0"/>
    <n v="0"/>
    <n v="0"/>
    <n v="0"/>
    <n v="4520"/>
    <n v="20000"/>
    <n v="20000"/>
    <n v="20000"/>
    <n v="20000"/>
    <n v="20000"/>
    <n v="104520"/>
  </r>
  <r>
    <x v="171"/>
    <x v="1"/>
    <n v="0"/>
    <n v="0"/>
    <n v="0"/>
    <n v="5500"/>
    <n v="5500"/>
    <n v="5500"/>
    <n v="38130"/>
    <n v="36775"/>
    <n v="51120"/>
    <n v="99000"/>
    <n v="38474"/>
    <n v="36928"/>
    <n v="316927"/>
  </r>
  <r>
    <x v="172"/>
    <x v="10"/>
    <n v="-3713"/>
    <n v="-3620"/>
    <n v="-3562"/>
    <n v="-3646"/>
    <n v="-3712"/>
    <n v="-3834"/>
    <n v="-3972"/>
    <n v="-4060"/>
    <n v="-4092"/>
    <n v="-4010"/>
    <n v="-3962"/>
    <n v="-4040"/>
    <n v="-46223"/>
  </r>
  <r>
    <x v="172"/>
    <x v="11"/>
    <n v="480882.435"/>
    <n v="410655.94199999998"/>
    <n v="372316.84899999999"/>
    <n v="371502.84899999999"/>
    <n v="372318.84899999999"/>
    <n v="378974.95699999999"/>
    <n v="375775.26799999998"/>
    <n v="379655.26799999998"/>
    <n v="353934.26799999998"/>
    <n v="352480.26799999998"/>
    <n v="344996.26799999998"/>
    <n v="350586.89500000002"/>
    <n v="4544080.1160000004"/>
  </r>
  <r>
    <x v="172"/>
    <x v="3"/>
    <n v="0"/>
    <n v="0"/>
    <n v="0"/>
    <n v="0"/>
    <n v="0"/>
    <n v="0"/>
    <n v="0"/>
    <n v="0"/>
    <n v="0"/>
    <n v="0"/>
    <n v="0"/>
    <n v="360"/>
    <n v="360"/>
  </r>
  <r>
    <x v="172"/>
    <x v="0"/>
    <n v="27000"/>
    <n v="27000"/>
    <n v="27000"/>
    <n v="27000"/>
    <n v="27000"/>
    <n v="27000"/>
    <n v="27000"/>
    <n v="27000"/>
    <n v="52000"/>
    <n v="55234"/>
    <n v="55234"/>
    <n v="55234"/>
    <n v="433702"/>
  </r>
  <r>
    <x v="172"/>
    <x v="6"/>
    <n v="52334"/>
    <n v="84620"/>
    <n v="56023"/>
    <n v="51439"/>
    <n v="52088"/>
    <n v="40067"/>
    <n v="43562"/>
    <n v="62556"/>
    <n v="54357"/>
    <n v="57277"/>
    <n v="57734"/>
    <n v="48907"/>
    <n v="660964"/>
  </r>
  <r>
    <x v="172"/>
    <x v="1"/>
    <n v="12380"/>
    <n v="13589"/>
    <n v="12380"/>
    <n v="12429"/>
    <n v="12613"/>
    <n v="12380"/>
    <n v="12380"/>
    <n v="12742"/>
    <n v="61694"/>
    <n v="5137"/>
    <n v="4719"/>
    <n v="5187"/>
    <n v="177630"/>
  </r>
  <r>
    <x v="172"/>
    <x v="2"/>
    <n v="2200"/>
    <n v="2200"/>
    <n v="2200"/>
    <n v="2200"/>
    <n v="2200"/>
    <n v="2200"/>
    <n v="2200"/>
    <n v="2200"/>
    <n v="2200"/>
    <n v="2200"/>
    <n v="2200"/>
    <n v="2200"/>
    <n v="26400"/>
  </r>
  <r>
    <x v="173"/>
    <x v="19"/>
    <n v="6880"/>
    <n v="6880"/>
    <n v="6880"/>
    <n v="6880"/>
    <n v="6880"/>
    <n v="6880"/>
    <n v="6880"/>
    <n v="6880"/>
    <n v="6880"/>
    <n v="6880"/>
    <n v="0"/>
    <n v="0"/>
    <n v="68800"/>
  </r>
  <r>
    <x v="173"/>
    <x v="3"/>
    <n v="0"/>
    <n v="0"/>
    <n v="0"/>
    <n v="0"/>
    <n v="0"/>
    <n v="0"/>
    <n v="0"/>
    <n v="0"/>
    <n v="0"/>
    <n v="0"/>
    <n v="0"/>
    <n v="120"/>
    <n v="120"/>
  </r>
  <r>
    <x v="173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173"/>
    <x v="5"/>
    <n v="230000"/>
    <n v="230000"/>
    <n v="230000"/>
    <n v="230000"/>
    <n v="230000"/>
    <n v="230000"/>
    <n v="230000"/>
    <n v="230000"/>
    <n v="230000"/>
    <n v="230000"/>
    <n v="230000"/>
    <n v="230000"/>
    <n v="2760000"/>
  </r>
  <r>
    <x v="173"/>
    <x v="6"/>
    <n v="39441"/>
    <n v="37534"/>
    <n v="37304"/>
    <n v="37921"/>
    <n v="37419"/>
    <n v="36018"/>
    <n v="36311"/>
    <n v="36092"/>
    <n v="36313"/>
    <n v="35079"/>
    <n v="35082"/>
    <n v="36524"/>
    <n v="441038"/>
  </r>
  <r>
    <x v="173"/>
    <x v="20"/>
    <n v="59000"/>
    <n v="59000"/>
    <n v="59000"/>
    <n v="59000"/>
    <n v="59000"/>
    <n v="59000"/>
    <n v="59000"/>
    <n v="59000"/>
    <n v="59000"/>
    <n v="59000"/>
    <n v="59000"/>
    <n v="59000"/>
    <n v="708000"/>
  </r>
  <r>
    <x v="173"/>
    <x v="1"/>
    <n v="20413"/>
    <n v="20737"/>
    <n v="20373"/>
    <n v="22114"/>
    <n v="19677"/>
    <n v="19010"/>
    <n v="19789"/>
    <n v="19065"/>
    <n v="19323"/>
    <n v="18904"/>
    <n v="19035"/>
    <n v="19692"/>
    <n v="238132"/>
  </r>
  <r>
    <x v="173"/>
    <x v="2"/>
    <n v="16000"/>
    <n v="16000"/>
    <n v="16000"/>
    <n v="16000"/>
    <n v="16000"/>
    <n v="16000"/>
    <n v="16000"/>
    <n v="16000"/>
    <n v="16000"/>
    <n v="16000"/>
    <n v="16000"/>
    <n v="16000"/>
    <n v="192000"/>
  </r>
  <r>
    <x v="174"/>
    <x v="19"/>
    <n v="3620"/>
    <n v="3620"/>
    <n v="3620"/>
    <n v="3620"/>
    <n v="3620"/>
    <n v="3620"/>
    <n v="3620"/>
    <n v="3620"/>
    <n v="2450"/>
    <n v="2450"/>
    <n v="0"/>
    <n v="0"/>
    <n v="33860"/>
  </r>
  <r>
    <x v="174"/>
    <x v="3"/>
    <n v="0"/>
    <n v="0"/>
    <n v="0"/>
    <n v="0"/>
    <n v="0"/>
    <n v="0"/>
    <n v="0"/>
    <n v="0"/>
    <n v="0"/>
    <n v="0"/>
    <n v="0"/>
    <n v="0"/>
    <n v="0"/>
  </r>
  <r>
    <x v="174"/>
    <x v="12"/>
    <n v="196090"/>
    <n v="1470"/>
    <n v="3891"/>
    <n v="19264"/>
    <n v="24764"/>
    <n v="24764"/>
    <n v="24764"/>
    <n v="24764"/>
    <n v="24774"/>
    <n v="24029"/>
    <n v="24029"/>
    <n v="24029"/>
    <n v="416632"/>
  </r>
  <r>
    <x v="174"/>
    <x v="15"/>
    <n v="28477"/>
    <n v="20735"/>
    <n v="24816"/>
    <n v="52447"/>
    <n v="62447"/>
    <n v="62447"/>
    <n v="62447"/>
    <n v="62447"/>
    <n v="62447"/>
    <n v="62447"/>
    <n v="62457"/>
    <n v="61712"/>
    <n v="625326"/>
  </r>
  <r>
    <x v="174"/>
    <x v="14"/>
    <n v="60001"/>
    <n v="0"/>
    <n v="484"/>
    <n v="4500"/>
    <n v="6000"/>
    <n v="6000"/>
    <n v="6000"/>
    <n v="6000"/>
    <n v="6000"/>
    <n v="6000"/>
    <n v="6000"/>
    <n v="6000"/>
    <n v="112985"/>
  </r>
  <r>
    <x v="174"/>
    <x v="7"/>
    <n v="1000"/>
    <n v="1000"/>
    <n v="1161"/>
    <n v="2500"/>
    <n v="3000"/>
    <n v="3000"/>
    <n v="3000"/>
    <n v="3000"/>
    <n v="3000"/>
    <n v="3000"/>
    <n v="3000"/>
    <n v="3000"/>
    <n v="29661"/>
  </r>
  <r>
    <x v="174"/>
    <x v="1"/>
    <n v="34800"/>
    <n v="34800"/>
    <n v="34800"/>
    <n v="67528"/>
    <n v="34800"/>
    <n v="34800"/>
    <n v="34800"/>
    <n v="34800"/>
    <n v="127672"/>
    <n v="38887"/>
    <n v="38878"/>
    <n v="38800"/>
    <n v="555365"/>
  </r>
  <r>
    <x v="175"/>
    <x v="19"/>
    <n v="0"/>
    <n v="0"/>
    <n v="0"/>
    <n v="0"/>
    <n v="0"/>
    <n v="0"/>
    <n v="0"/>
    <n v="0"/>
    <n v="0"/>
    <n v="50"/>
    <n v="0"/>
    <n v="0"/>
    <n v="50"/>
  </r>
  <r>
    <x v="175"/>
    <x v="3"/>
    <n v="0"/>
    <n v="0"/>
    <n v="0"/>
    <n v="0"/>
    <n v="0"/>
    <n v="0"/>
    <n v="0"/>
    <n v="0"/>
    <n v="0"/>
    <n v="0"/>
    <n v="0"/>
    <n v="0"/>
    <n v="0"/>
  </r>
  <r>
    <x v="175"/>
    <x v="0"/>
    <n v="62685"/>
    <n v="62695"/>
    <n v="61950"/>
    <n v="61950"/>
    <n v="61950"/>
    <n v="61950"/>
    <n v="61950"/>
    <n v="61950"/>
    <n v="61950"/>
    <n v="61950"/>
    <n v="61950"/>
    <n v="61950"/>
    <n v="744880"/>
  </r>
  <r>
    <x v="175"/>
    <x v="7"/>
    <n v="1500"/>
    <n v="1500"/>
    <n v="1500"/>
    <n v="1500"/>
    <n v="1500"/>
    <n v="1500"/>
    <n v="1500"/>
    <n v="1500"/>
    <n v="1500"/>
    <n v="1500"/>
    <n v="1500"/>
    <n v="1500"/>
    <n v="18000"/>
  </r>
  <r>
    <x v="175"/>
    <x v="1"/>
    <n v="38268"/>
    <n v="41524"/>
    <n v="46731"/>
    <n v="43366"/>
    <n v="40156"/>
    <n v="41498"/>
    <n v="40510"/>
    <n v="40950"/>
    <n v="38516"/>
    <n v="41694"/>
    <n v="37491"/>
    <n v="39394"/>
    <n v="490098"/>
  </r>
  <r>
    <x v="175"/>
    <x v="2"/>
    <n v="1800"/>
    <n v="1800"/>
    <n v="1800"/>
    <n v="1800"/>
    <n v="1800"/>
    <n v="1800"/>
    <n v="1800"/>
    <n v="1800"/>
    <n v="1800"/>
    <n v="1800"/>
    <n v="1800"/>
    <n v="1800"/>
    <n v="21600"/>
  </r>
  <r>
    <x v="176"/>
    <x v="19"/>
    <n v="4650"/>
    <n v="4650"/>
    <n v="4650"/>
    <n v="4650"/>
    <n v="4650"/>
    <n v="4650"/>
    <n v="4650"/>
    <n v="4650"/>
    <n v="4650"/>
    <n v="4650"/>
    <n v="0"/>
    <n v="0"/>
    <n v="46500"/>
  </r>
  <r>
    <x v="176"/>
    <x v="3"/>
    <n v="16000"/>
    <n v="16000"/>
    <n v="16000"/>
    <n v="16000"/>
    <n v="16000"/>
    <n v="16000"/>
    <n v="16060"/>
    <n v="16000"/>
    <n v="16000"/>
    <n v="16000"/>
    <n v="16000"/>
    <n v="16000"/>
    <n v="192060"/>
  </r>
  <r>
    <x v="176"/>
    <x v="0"/>
    <n v="56462"/>
    <n v="56462"/>
    <n v="56462"/>
    <n v="56462"/>
    <n v="56462"/>
    <n v="56462"/>
    <n v="56462"/>
    <n v="56462"/>
    <n v="56462"/>
    <n v="56462"/>
    <n v="56462"/>
    <n v="56462"/>
    <n v="677544"/>
  </r>
  <r>
    <x v="176"/>
    <x v="8"/>
    <n v="2702"/>
    <n v="2700"/>
    <n v="2766"/>
    <n v="2700"/>
    <n v="2700"/>
    <n v="2700"/>
    <n v="2700"/>
    <n v="2700"/>
    <n v="2849"/>
    <n v="3950"/>
    <n v="2777"/>
    <n v="3303"/>
    <n v="34547"/>
  </r>
  <r>
    <x v="176"/>
    <x v="1"/>
    <n v="46333"/>
    <n v="45938"/>
    <n v="46650"/>
    <n v="45568"/>
    <n v="47524"/>
    <n v="47619"/>
    <n v="44892"/>
    <n v="45038"/>
    <n v="37147"/>
    <n v="38460"/>
    <n v="35946"/>
    <n v="35223"/>
    <n v="516338"/>
  </r>
  <r>
    <x v="176"/>
    <x v="2"/>
    <n v="12400"/>
    <n v="12400"/>
    <n v="12400"/>
    <n v="12400"/>
    <n v="12400"/>
    <n v="12400"/>
    <n v="12400"/>
    <n v="12400"/>
    <n v="12400"/>
    <n v="12400"/>
    <n v="12400"/>
    <n v="12400"/>
    <n v="148800"/>
  </r>
  <r>
    <x v="177"/>
    <x v="3"/>
    <n v="0"/>
    <n v="0"/>
    <n v="0"/>
    <n v="0"/>
    <n v="0"/>
    <n v="0"/>
    <n v="0"/>
    <n v="0"/>
    <n v="0"/>
    <n v="0"/>
    <n v="0"/>
    <n v="0"/>
    <n v="0"/>
  </r>
  <r>
    <x v="177"/>
    <x v="0"/>
    <n v="30000"/>
    <n v="30000"/>
    <n v="30000"/>
    <n v="30000"/>
    <n v="30000"/>
    <n v="30000"/>
    <n v="30000"/>
    <n v="30000"/>
    <n v="30000"/>
    <n v="30000"/>
    <n v="30000"/>
    <n v="30000"/>
    <n v="360000"/>
  </r>
  <r>
    <x v="177"/>
    <x v="7"/>
    <n v="2000"/>
    <n v="2000"/>
    <n v="2000"/>
    <n v="2000"/>
    <n v="2000"/>
    <n v="2000"/>
    <n v="2000"/>
    <n v="2000"/>
    <n v="2000"/>
    <n v="2000"/>
    <n v="2000"/>
    <n v="2000"/>
    <n v="24000"/>
  </r>
  <r>
    <x v="177"/>
    <x v="1"/>
    <n v="17868"/>
    <n v="18390"/>
    <n v="18656"/>
    <n v="19605"/>
    <n v="16855"/>
    <n v="19136"/>
    <n v="16888"/>
    <n v="17923"/>
    <n v="20880"/>
    <n v="18987"/>
    <n v="21308"/>
    <n v="17608"/>
    <n v="224104"/>
  </r>
  <r>
    <x v="177"/>
    <x v="2"/>
    <n v="6000"/>
    <n v="6000"/>
    <n v="6000"/>
    <n v="6000"/>
    <n v="6000"/>
    <n v="6000"/>
    <n v="6000"/>
    <n v="6000"/>
    <n v="6000"/>
    <n v="6000"/>
    <n v="6000"/>
    <n v="6000"/>
    <n v="72000"/>
  </r>
  <r>
    <x v="178"/>
    <x v="19"/>
    <n v="2950"/>
    <n v="2950"/>
    <n v="2950"/>
    <n v="2950"/>
    <n v="2950"/>
    <n v="2950"/>
    <n v="2950"/>
    <n v="2950"/>
    <n v="2950"/>
    <n v="2950"/>
    <n v="0"/>
    <n v="0"/>
    <n v="29500"/>
  </r>
  <r>
    <x v="179"/>
    <x v="19"/>
    <n v="3130"/>
    <n v="3130"/>
    <n v="3130"/>
    <n v="3130"/>
    <n v="4650"/>
    <n v="4650"/>
    <n v="4650"/>
    <n v="4650"/>
    <n v="4650"/>
    <n v="4650"/>
    <n v="0"/>
    <n v="0"/>
    <n v="40420"/>
  </r>
  <r>
    <x v="179"/>
    <x v="3"/>
    <n v="24000"/>
    <n v="24000"/>
    <n v="24000"/>
    <n v="24000"/>
    <n v="24000"/>
    <n v="24000"/>
    <n v="24000"/>
    <n v="24000"/>
    <n v="24000"/>
    <n v="24000"/>
    <n v="24000"/>
    <n v="24000"/>
    <n v="288000"/>
  </r>
  <r>
    <x v="179"/>
    <x v="0"/>
    <n v="131250"/>
    <n v="131250"/>
    <n v="131250"/>
    <n v="131250"/>
    <n v="131250"/>
    <n v="131250"/>
    <n v="131250"/>
    <n v="131250"/>
    <n v="131250"/>
    <n v="131250"/>
    <n v="131250"/>
    <n v="131250"/>
    <n v="1575000"/>
  </r>
  <r>
    <x v="179"/>
    <x v="27"/>
    <n v="6864"/>
    <n v="6864"/>
    <n v="6864"/>
    <n v="6864"/>
    <n v="6864"/>
    <n v="6864"/>
    <n v="6864"/>
    <n v="6864"/>
    <n v="6864"/>
    <n v="6864"/>
    <n v="6864"/>
    <n v="6864"/>
    <n v="82368"/>
  </r>
  <r>
    <x v="179"/>
    <x v="23"/>
    <n v="9000"/>
    <n v="9000"/>
    <n v="9000"/>
    <n v="9000"/>
    <n v="9000"/>
    <n v="9000"/>
    <n v="9000"/>
    <n v="9000"/>
    <n v="9000"/>
    <n v="9000"/>
    <n v="9000"/>
    <n v="9000"/>
    <n v="108000"/>
  </r>
  <r>
    <x v="179"/>
    <x v="6"/>
    <n v="28325"/>
    <n v="34078"/>
    <n v="36540"/>
    <n v="37102"/>
    <n v="35078"/>
    <n v="30991"/>
    <n v="33172"/>
    <n v="31173"/>
    <n v="34083"/>
    <n v="34366"/>
    <n v="39711"/>
    <n v="30647"/>
    <n v="405266"/>
  </r>
  <r>
    <x v="179"/>
    <x v="7"/>
    <n v="5440"/>
    <n v="5440"/>
    <n v="5440"/>
    <n v="5440"/>
    <n v="5440"/>
    <n v="5440"/>
    <n v="5440"/>
    <n v="5440"/>
    <n v="5440"/>
    <n v="5440"/>
    <n v="5356"/>
    <n v="5356"/>
    <n v="65112"/>
  </r>
  <r>
    <x v="179"/>
    <x v="1"/>
    <n v="40372"/>
    <n v="38395"/>
    <n v="37372"/>
    <n v="39401"/>
    <n v="38006"/>
    <n v="46499"/>
    <n v="39161"/>
    <n v="36489"/>
    <n v="36694"/>
    <n v="38115"/>
    <n v="35838"/>
    <n v="41476"/>
    <n v="467818"/>
  </r>
  <r>
    <x v="179"/>
    <x v="2"/>
    <n v="28285"/>
    <n v="42382"/>
    <n v="42598"/>
    <n v="44198"/>
    <n v="41186"/>
    <n v="32234"/>
    <n v="36180"/>
    <n v="35251"/>
    <n v="38025"/>
    <n v="37667"/>
    <n v="40388"/>
    <n v="28854"/>
    <n v="447248"/>
  </r>
  <r>
    <x v="180"/>
    <x v="3"/>
    <n v="0"/>
    <n v="0"/>
    <n v="0"/>
    <n v="0"/>
    <n v="0"/>
    <n v="0"/>
    <n v="0"/>
    <n v="0"/>
    <n v="0"/>
    <n v="0"/>
    <n v="0"/>
    <n v="0"/>
    <n v="0"/>
  </r>
  <r>
    <x v="180"/>
    <x v="15"/>
    <n v="40000"/>
    <n v="40000"/>
    <n v="40000"/>
    <n v="40000"/>
    <n v="40000"/>
    <n v="40000"/>
    <n v="25806"/>
    <n v="0"/>
    <n v="0"/>
    <n v="0"/>
    <n v="0"/>
    <n v="0"/>
    <n v="265806"/>
  </r>
  <r>
    <x v="180"/>
    <x v="6"/>
    <n v="18210"/>
    <n v="19441"/>
    <n v="17120"/>
    <n v="19328"/>
    <n v="16665"/>
    <n v="17330"/>
    <n v="8090"/>
    <n v="0"/>
    <n v="0"/>
    <n v="0"/>
    <n v="0"/>
    <n v="0"/>
    <n v="116184"/>
  </r>
  <r>
    <x v="181"/>
    <x v="3"/>
    <n v="0"/>
    <n v="0"/>
    <n v="0"/>
    <n v="0"/>
    <n v="0"/>
    <n v="0"/>
    <n v="60"/>
    <n v="0"/>
    <n v="0"/>
    <n v="0"/>
    <n v="0"/>
    <n v="0"/>
    <n v="60"/>
  </r>
  <r>
    <x v="181"/>
    <x v="0"/>
    <n v="122462"/>
    <n v="122462"/>
    <n v="122462"/>
    <n v="122462"/>
    <n v="122462"/>
    <n v="122462"/>
    <n v="122462"/>
    <n v="122462"/>
    <n v="122462"/>
    <n v="122462"/>
    <n v="122462"/>
    <n v="122462"/>
    <n v="1469544"/>
  </r>
  <r>
    <x v="181"/>
    <x v="6"/>
    <n v="57267"/>
    <n v="53580"/>
    <n v="59645"/>
    <n v="53845"/>
    <n v="50754"/>
    <n v="58574"/>
    <n v="56327"/>
    <n v="56217"/>
    <n v="59984"/>
    <n v="50188"/>
    <n v="50584"/>
    <n v="68916"/>
    <n v="675881"/>
  </r>
  <r>
    <x v="181"/>
    <x v="1"/>
    <n v="9627"/>
    <n v="8192"/>
    <n v="8337"/>
    <n v="7481"/>
    <n v="7655"/>
    <n v="7790"/>
    <n v="8424"/>
    <n v="7916"/>
    <n v="8670"/>
    <n v="7264"/>
    <n v="7351"/>
    <n v="8351"/>
    <n v="97058"/>
  </r>
  <r>
    <x v="182"/>
    <x v="19"/>
    <n v="6880"/>
    <n v="6880"/>
    <n v="6880"/>
    <n v="6880"/>
    <n v="6880"/>
    <n v="6880"/>
    <n v="6880"/>
    <n v="6880"/>
    <n v="6880"/>
    <n v="6880"/>
    <n v="0"/>
    <n v="0"/>
    <n v="68800"/>
  </r>
  <r>
    <x v="182"/>
    <x v="12"/>
    <n v="21435"/>
    <n v="21435"/>
    <n v="21435"/>
    <n v="21435"/>
    <n v="21435"/>
    <n v="21435"/>
    <n v="21435"/>
    <n v="21435"/>
    <n v="21435"/>
    <n v="21435"/>
    <n v="21435"/>
    <n v="21435"/>
    <n v="257220"/>
  </r>
  <r>
    <x v="182"/>
    <x v="14"/>
    <n v="4000"/>
    <n v="4000"/>
    <n v="4000"/>
    <n v="4000"/>
    <n v="4000"/>
    <n v="4000"/>
    <n v="4000"/>
    <n v="4000"/>
    <n v="4000"/>
    <n v="4000"/>
    <n v="4000"/>
    <n v="4000"/>
    <n v="48000"/>
  </r>
  <r>
    <x v="183"/>
    <x v="19"/>
    <n v="2000"/>
    <n v="2000"/>
    <n v="2000"/>
    <n v="2000"/>
    <n v="2000"/>
    <n v="2000"/>
    <n v="2000"/>
    <n v="2000"/>
    <n v="2000"/>
    <n v="2000"/>
    <n v="2000"/>
    <n v="2000"/>
    <n v="24000"/>
  </r>
  <r>
    <x v="183"/>
    <x v="3"/>
    <n v="0"/>
    <n v="0"/>
    <n v="0"/>
    <n v="0"/>
    <n v="0"/>
    <n v="0"/>
    <n v="0"/>
    <n v="0"/>
    <n v="0"/>
    <n v="0"/>
    <n v="0"/>
    <n v="0"/>
    <n v="0"/>
  </r>
  <r>
    <x v="183"/>
    <x v="0"/>
    <n v="101000"/>
    <n v="101000"/>
    <n v="101000"/>
    <n v="101000"/>
    <n v="101000"/>
    <n v="101000"/>
    <n v="101000"/>
    <n v="101000"/>
    <n v="101000"/>
    <n v="101000"/>
    <n v="101000"/>
    <n v="101000"/>
    <n v="1212000"/>
  </r>
  <r>
    <x v="183"/>
    <x v="27"/>
    <n v="6795"/>
    <n v="6795"/>
    <n v="6795"/>
    <n v="6795"/>
    <n v="6795"/>
    <n v="6795"/>
    <n v="6795"/>
    <n v="6795"/>
    <n v="6795"/>
    <n v="6795"/>
    <n v="6795"/>
    <n v="6795"/>
    <n v="81540"/>
  </r>
  <r>
    <x v="183"/>
    <x v="7"/>
    <n v="0"/>
    <n v="0"/>
    <n v="0"/>
    <n v="0"/>
    <n v="0"/>
    <n v="0"/>
    <n v="0"/>
    <n v="0"/>
    <n v="0"/>
    <n v="0"/>
    <n v="0"/>
    <n v="0"/>
    <n v="0"/>
  </r>
  <r>
    <x v="183"/>
    <x v="1"/>
    <n v="51249"/>
    <n v="47446"/>
    <n v="45988"/>
    <n v="52269"/>
    <n v="48003"/>
    <n v="45167"/>
    <n v="51741"/>
    <n v="46362"/>
    <n v="46397"/>
    <n v="46565"/>
    <n v="44246"/>
    <n v="46449"/>
    <n v="571882"/>
  </r>
  <r>
    <x v="183"/>
    <x v="2"/>
    <n v="8800"/>
    <n v="8800"/>
    <n v="8800"/>
    <n v="8800"/>
    <n v="8800"/>
    <n v="8800"/>
    <n v="8800"/>
    <n v="8800"/>
    <n v="8800"/>
    <n v="8800"/>
    <n v="8800"/>
    <n v="8800"/>
    <n v="105600"/>
  </r>
  <r>
    <x v="184"/>
    <x v="19"/>
    <n v="4650"/>
    <n v="4650"/>
    <n v="4650"/>
    <n v="4650"/>
    <n v="4650"/>
    <n v="4650"/>
    <n v="4650"/>
    <n v="4650"/>
    <n v="4650"/>
    <n v="4650"/>
    <n v="0"/>
    <n v="50"/>
    <n v="46550"/>
  </r>
  <r>
    <x v="184"/>
    <x v="3"/>
    <n v="24000"/>
    <n v="24000"/>
    <n v="24000"/>
    <n v="24000"/>
    <n v="24000"/>
    <n v="24000"/>
    <n v="24000"/>
    <n v="24180"/>
    <n v="24000"/>
    <n v="24000"/>
    <n v="24000"/>
    <n v="24000"/>
    <n v="288180"/>
  </r>
  <r>
    <x v="184"/>
    <x v="0"/>
    <n v="22950"/>
    <n v="22950"/>
    <n v="22950"/>
    <n v="22950"/>
    <n v="22950"/>
    <n v="22950"/>
    <n v="22950"/>
    <n v="22950"/>
    <n v="22950"/>
    <n v="22950"/>
    <n v="22950"/>
    <n v="22950"/>
    <n v="275400"/>
  </r>
  <r>
    <x v="184"/>
    <x v="5"/>
    <n v="168000"/>
    <n v="168000"/>
    <n v="168000"/>
    <n v="168000"/>
    <n v="168000"/>
    <n v="168000"/>
    <n v="168000"/>
    <n v="168000"/>
    <n v="168000"/>
    <n v="168000"/>
    <n v="168000"/>
    <n v="168000"/>
    <n v="2016000"/>
  </r>
  <r>
    <x v="184"/>
    <x v="6"/>
    <n v="69607"/>
    <n v="79111"/>
    <n v="82984"/>
    <n v="77835"/>
    <n v="78026"/>
    <n v="64876"/>
    <n v="69357"/>
    <n v="83033"/>
    <n v="82005"/>
    <n v="69157"/>
    <n v="67398"/>
    <n v="62835"/>
    <n v="886224"/>
  </r>
  <r>
    <x v="184"/>
    <x v="1"/>
    <n v="17991"/>
    <n v="18037"/>
    <n v="23402"/>
    <n v="19028"/>
    <n v="18304"/>
    <n v="17630"/>
    <n v="17126"/>
    <n v="17060"/>
    <n v="17938"/>
    <n v="16585"/>
    <n v="17133"/>
    <n v="16957"/>
    <n v="217191"/>
  </r>
  <r>
    <x v="184"/>
    <x v="2"/>
    <n v="36000"/>
    <n v="36000"/>
    <n v="36000"/>
    <n v="36000"/>
    <n v="36000"/>
    <n v="36000"/>
    <n v="36000"/>
    <n v="36000"/>
    <n v="36000"/>
    <n v="36000"/>
    <n v="36000"/>
    <n v="36000"/>
    <n v="432000"/>
  </r>
  <r>
    <x v="185"/>
    <x v="3"/>
    <n v="0"/>
    <n v="0"/>
    <n v="0"/>
    <n v="0"/>
    <n v="0"/>
    <n v="0"/>
    <n v="0"/>
    <n v="0"/>
    <n v="0"/>
    <n v="0"/>
    <n v="0"/>
    <n v="0"/>
    <n v="0"/>
  </r>
  <r>
    <x v="185"/>
    <x v="1"/>
    <n v="6056"/>
    <n v="9886"/>
    <n v="6092"/>
    <n v="5374"/>
    <n v="5689"/>
    <n v="7357"/>
    <n v="5310"/>
    <n v="4831"/>
    <n v="5728"/>
    <n v="5813"/>
    <n v="7556"/>
    <n v="7198"/>
    <n v="76890"/>
  </r>
  <r>
    <x v="186"/>
    <x v="12"/>
    <n v="19500"/>
    <n v="19500"/>
    <n v="19500"/>
    <n v="19500"/>
    <n v="19500"/>
    <n v="19500"/>
    <n v="17500"/>
    <n v="17500"/>
    <n v="17500"/>
    <n v="17500"/>
    <n v="17500"/>
    <n v="17500"/>
    <n v="222000"/>
  </r>
  <r>
    <x v="186"/>
    <x v="15"/>
    <n v="19334"/>
    <n v="19334"/>
    <n v="19334"/>
    <n v="19334"/>
    <n v="19334"/>
    <n v="19334"/>
    <n v="19334"/>
    <n v="19334"/>
    <n v="19334"/>
    <n v="19334"/>
    <n v="19334"/>
    <n v="19334"/>
    <n v="232008"/>
  </r>
  <r>
    <x v="186"/>
    <x v="14"/>
    <n v="0"/>
    <n v="0"/>
    <n v="0"/>
    <n v="0"/>
    <n v="0"/>
    <n v="0"/>
    <n v="0"/>
    <n v="0"/>
    <n v="0"/>
    <n v="0"/>
    <n v="0"/>
    <n v="0"/>
    <n v="0"/>
  </r>
  <r>
    <x v="186"/>
    <x v="8"/>
    <n v="1000"/>
    <n v="1000"/>
    <n v="1000"/>
    <n v="1000"/>
    <n v="1000"/>
    <n v="1000"/>
    <n v="1000"/>
    <n v="1000"/>
    <n v="1000"/>
    <n v="1000"/>
    <n v="1000"/>
    <n v="1000"/>
    <n v="12000"/>
  </r>
  <r>
    <x v="186"/>
    <x v="1"/>
    <n v="4388"/>
    <n v="4200"/>
    <n v="4200"/>
    <n v="4200"/>
    <n v="4200"/>
    <n v="4200"/>
    <n v="4200"/>
    <n v="4200"/>
    <n v="4200"/>
    <n v="4200"/>
    <n v="4200"/>
    <n v="4200"/>
    <n v="50588"/>
  </r>
  <r>
    <x v="186"/>
    <x v="2"/>
    <n v="4000"/>
    <n v="4000"/>
    <n v="4000"/>
    <n v="4000"/>
    <n v="4000"/>
    <n v="4000"/>
    <n v="4000"/>
    <n v="4000"/>
    <n v="4000"/>
    <n v="4000"/>
    <n v="4000"/>
    <n v="4000"/>
    <n v="48000"/>
  </r>
  <r>
    <x v="187"/>
    <x v="19"/>
    <n v="930"/>
    <n v="930"/>
    <n v="930"/>
    <n v="930"/>
    <n v="930"/>
    <n v="930"/>
    <n v="930"/>
    <n v="930"/>
    <n v="930"/>
    <n v="930"/>
    <n v="0"/>
    <n v="0"/>
    <n v="9300"/>
  </r>
  <r>
    <x v="188"/>
    <x v="1"/>
    <n v="11772"/>
    <n v="11990"/>
    <n v="11888"/>
    <n v="12178"/>
    <n v="11772"/>
    <n v="12338"/>
    <n v="11917"/>
    <n v="12338"/>
    <n v="12251"/>
    <n v="12004"/>
    <n v="14991"/>
    <n v="12439"/>
    <n v="147878"/>
  </r>
  <r>
    <x v="189"/>
    <x v="10"/>
    <n v="0"/>
    <n v="0"/>
    <n v="830"/>
    <n v="0"/>
    <n v="0"/>
    <n v="0"/>
    <n v="0"/>
    <n v="0"/>
    <n v="0"/>
    <n v="0"/>
    <n v="0"/>
    <n v="0"/>
    <n v="830"/>
  </r>
  <r>
    <x v="189"/>
    <x v="3"/>
    <n v="0"/>
    <n v="0"/>
    <n v="0"/>
    <n v="39"/>
    <n v="0"/>
    <n v="0"/>
    <n v="0"/>
    <n v="0"/>
    <n v="0"/>
    <n v="0"/>
    <n v="0"/>
    <n v="0"/>
    <n v="39"/>
  </r>
  <r>
    <x v="189"/>
    <x v="0"/>
    <n v="600118"/>
    <n v="600118"/>
    <n v="600118"/>
    <n v="613743"/>
    <n v="599500"/>
    <n v="599500"/>
    <n v="599500"/>
    <n v="599500"/>
    <n v="599500"/>
    <n v="598194"/>
    <n v="599500"/>
    <n v="599500"/>
    <n v="7208791"/>
  </r>
  <r>
    <x v="189"/>
    <x v="12"/>
    <n v="44824"/>
    <n v="44824"/>
    <n v="44824"/>
    <n v="44808"/>
    <n v="44000"/>
    <n v="44000"/>
    <n v="43678"/>
    <n v="44000"/>
    <n v="44000"/>
    <n v="44000"/>
    <n v="44000"/>
    <n v="44000"/>
    <n v="530958"/>
  </r>
  <r>
    <x v="189"/>
    <x v="15"/>
    <n v="754150"/>
    <n v="754150"/>
    <n v="753505"/>
    <n v="754150"/>
    <n v="754150"/>
    <n v="755696"/>
    <n v="771967"/>
    <n v="772612"/>
    <n v="772612"/>
    <n v="772612"/>
    <n v="768612"/>
    <n v="752612"/>
    <n v="9136828"/>
  </r>
  <r>
    <x v="189"/>
    <x v="23"/>
    <n v="0"/>
    <n v="0"/>
    <n v="0"/>
    <n v="0"/>
    <n v="0"/>
    <n v="0"/>
    <n v="0"/>
    <n v="0"/>
    <n v="0"/>
    <n v="0"/>
    <n v="0"/>
    <n v="0"/>
    <n v="0"/>
  </r>
  <r>
    <x v="189"/>
    <x v="14"/>
    <n v="7000"/>
    <n v="7000"/>
    <n v="7000"/>
    <n v="7000"/>
    <n v="7000"/>
    <n v="7000"/>
    <n v="7000"/>
    <n v="7000"/>
    <n v="7000"/>
    <n v="7000"/>
    <n v="7000"/>
    <n v="7000"/>
    <n v="84000"/>
  </r>
  <r>
    <x v="189"/>
    <x v="6"/>
    <n v="85864"/>
    <n v="86406"/>
    <n v="86082"/>
    <n v="84969"/>
    <n v="88629"/>
    <n v="88310"/>
    <n v="89229"/>
    <n v="88408"/>
    <n v="89486"/>
    <n v="89109"/>
    <n v="88437"/>
    <n v="88034"/>
    <n v="1052963"/>
  </r>
  <r>
    <x v="189"/>
    <x v="7"/>
    <n v="120254"/>
    <n v="120995"/>
    <n v="120995"/>
    <n v="120995"/>
    <n v="120995"/>
    <n v="121029"/>
    <n v="121995"/>
    <n v="121995"/>
    <n v="121995"/>
    <n v="121995"/>
    <n v="121953"/>
    <n v="121953"/>
    <n v="1457149"/>
  </r>
  <r>
    <x v="189"/>
    <x v="1"/>
    <n v="47139"/>
    <n v="47100"/>
    <n v="47100"/>
    <n v="47211"/>
    <n v="47100"/>
    <n v="111403"/>
    <n v="50171"/>
    <n v="50302"/>
    <n v="50139"/>
    <n v="50100"/>
    <n v="46640"/>
    <n v="32800"/>
    <n v="627205"/>
  </r>
  <r>
    <x v="190"/>
    <x v="19"/>
    <n v="6880"/>
    <n v="6880"/>
    <n v="6880"/>
    <n v="6880"/>
    <n v="6880"/>
    <n v="6880"/>
    <n v="6880"/>
    <n v="6880"/>
    <n v="6880"/>
    <n v="6880"/>
    <n v="0"/>
    <n v="0"/>
    <n v="68800"/>
  </r>
  <r>
    <x v="191"/>
    <x v="19"/>
    <n v="0"/>
    <n v="50"/>
    <n v="0"/>
    <n v="0"/>
    <n v="0"/>
    <n v="0"/>
    <n v="0"/>
    <n v="0"/>
    <n v="0"/>
    <n v="0"/>
    <n v="0"/>
    <n v="0"/>
    <n v="50"/>
  </r>
  <r>
    <x v="191"/>
    <x v="10"/>
    <n v="0"/>
    <n v="-49"/>
    <n v="-52"/>
    <n v="0"/>
    <n v="0"/>
    <n v="0"/>
    <n v="0"/>
    <n v="0"/>
    <n v="0"/>
    <n v="0"/>
    <n v="0"/>
    <n v="0"/>
    <n v="-101"/>
  </r>
  <r>
    <x v="191"/>
    <x v="11"/>
    <n v="67875.62"/>
    <n v="67975.62"/>
    <n v="67975.62"/>
    <n v="67875.62"/>
    <n v="67875.62"/>
    <n v="70288.62"/>
    <n v="73443.62"/>
    <n v="73443.62"/>
    <n v="73443.62"/>
    <n v="73443.62"/>
    <n v="73443.62"/>
    <n v="73443.62"/>
    <n v="850528.44"/>
  </r>
  <r>
    <x v="191"/>
    <x v="3"/>
    <n v="0"/>
    <n v="0"/>
    <n v="245"/>
    <n v="0"/>
    <n v="0"/>
    <n v="0"/>
    <n v="0"/>
    <n v="0"/>
    <n v="0"/>
    <n v="0"/>
    <n v="0"/>
    <n v="0"/>
    <n v="245"/>
  </r>
  <r>
    <x v="191"/>
    <x v="0"/>
    <n v="31500"/>
    <n v="31500"/>
    <n v="31500"/>
    <n v="31500"/>
    <n v="31500"/>
    <n v="31500"/>
    <n v="31500"/>
    <n v="31500"/>
    <n v="31500"/>
    <n v="31500"/>
    <n v="31500"/>
    <n v="31500"/>
    <n v="378000"/>
  </r>
  <r>
    <x v="191"/>
    <x v="4"/>
    <n v="0"/>
    <n v="0"/>
    <n v="12474"/>
    <n v="0"/>
    <n v="0"/>
    <n v="4212"/>
    <n v="0"/>
    <n v="0"/>
    <n v="0"/>
    <n v="0"/>
    <n v="0"/>
    <n v="0"/>
    <n v="16686"/>
  </r>
  <r>
    <x v="191"/>
    <x v="6"/>
    <n v="35216"/>
    <n v="34316"/>
    <n v="35319"/>
    <n v="35562"/>
    <n v="34345"/>
    <n v="34632"/>
    <n v="36330"/>
    <n v="36053"/>
    <n v="34814"/>
    <n v="34475"/>
    <n v="34520"/>
    <n v="35444"/>
    <n v="421026"/>
  </r>
  <r>
    <x v="191"/>
    <x v="20"/>
    <n v="130000"/>
    <n v="130000"/>
    <n v="130000"/>
    <n v="130000"/>
    <n v="130000"/>
    <n v="130000"/>
    <n v="130000"/>
    <n v="130000"/>
    <n v="130000"/>
    <n v="130000"/>
    <n v="130000"/>
    <n v="130000"/>
    <n v="1560000"/>
  </r>
  <r>
    <x v="191"/>
    <x v="1"/>
    <n v="10342"/>
    <n v="10255"/>
    <n v="9664"/>
    <n v="9622"/>
    <n v="9645"/>
    <n v="9520"/>
    <n v="9486"/>
    <n v="9645"/>
    <n v="9471"/>
    <n v="9655"/>
    <n v="10053"/>
    <n v="9633"/>
    <n v="116991"/>
  </r>
  <r>
    <x v="192"/>
    <x v="19"/>
    <n v="0"/>
    <n v="0"/>
    <n v="0"/>
    <n v="300"/>
    <n v="0"/>
    <n v="0"/>
    <n v="0"/>
    <n v="0"/>
    <n v="0"/>
    <n v="550"/>
    <n v="0"/>
    <n v="0"/>
    <n v="850"/>
  </r>
  <r>
    <x v="192"/>
    <x v="10"/>
    <n v="0"/>
    <n v="0"/>
    <n v="0"/>
    <n v="0"/>
    <n v="0"/>
    <n v="0"/>
    <n v="0"/>
    <n v="-2264"/>
    <n v="-2290"/>
    <n v="-2240"/>
    <n v="-2212"/>
    <n v="-2258"/>
    <n v="-11264"/>
  </r>
  <r>
    <x v="192"/>
    <x v="11"/>
    <n v="0"/>
    <n v="0"/>
    <n v="0"/>
    <n v="0"/>
    <n v="0"/>
    <n v="0"/>
    <n v="0"/>
    <n v="112059.04300000001"/>
    <n v="272956.74"/>
    <n v="272804.74"/>
    <n v="272804.74"/>
    <n v="282983.74"/>
    <n v="1213609.003"/>
  </r>
  <r>
    <x v="192"/>
    <x v="3"/>
    <n v="0"/>
    <n v="0"/>
    <n v="0"/>
    <n v="0"/>
    <n v="0"/>
    <n v="0"/>
    <n v="0"/>
    <n v="0"/>
    <n v="0"/>
    <n v="0"/>
    <n v="0"/>
    <n v="0"/>
    <n v="0"/>
  </r>
  <r>
    <x v="192"/>
    <x v="0"/>
    <n v="51300"/>
    <n v="51300"/>
    <n v="51300"/>
    <n v="51300"/>
    <n v="51300"/>
    <n v="51300"/>
    <n v="51300"/>
    <n v="51300"/>
    <n v="51300"/>
    <n v="51300"/>
    <n v="51300"/>
    <n v="51300"/>
    <n v="615600"/>
  </r>
  <r>
    <x v="192"/>
    <x v="5"/>
    <n v="0"/>
    <n v="0"/>
    <n v="0"/>
    <n v="0"/>
    <n v="0"/>
    <n v="0"/>
    <n v="0"/>
    <n v="0"/>
    <n v="0"/>
    <n v="0"/>
    <n v="23000"/>
    <n v="115000"/>
    <n v="138000"/>
  </r>
  <r>
    <x v="192"/>
    <x v="6"/>
    <n v="11424"/>
    <n v="12328"/>
    <n v="13024"/>
    <n v="14458"/>
    <n v="11890"/>
    <n v="12197"/>
    <n v="13021"/>
    <n v="14647"/>
    <n v="14420"/>
    <n v="14812"/>
    <n v="15824"/>
    <n v="11379"/>
    <n v="159424"/>
  </r>
  <r>
    <x v="192"/>
    <x v="7"/>
    <n v="2720"/>
    <n v="2720"/>
    <n v="2720"/>
    <n v="2720"/>
    <n v="2720"/>
    <n v="2720"/>
    <n v="2720"/>
    <n v="2720"/>
    <n v="2720"/>
    <n v="2720"/>
    <n v="2678"/>
    <n v="2678"/>
    <n v="32556"/>
  </r>
  <r>
    <x v="192"/>
    <x v="1"/>
    <n v="24186"/>
    <n v="38672"/>
    <n v="39368"/>
    <n v="26434"/>
    <n v="27623"/>
    <n v="25346"/>
    <n v="35438"/>
    <n v="29812"/>
    <n v="37193"/>
    <n v="18749"/>
    <n v="28159"/>
    <n v="49012"/>
    <n v="379992"/>
  </r>
  <r>
    <x v="193"/>
    <x v="3"/>
    <n v="0"/>
    <n v="0"/>
    <n v="0"/>
    <n v="0"/>
    <n v="0"/>
    <n v="0"/>
    <n v="0"/>
    <n v="0"/>
    <n v="0"/>
    <n v="0"/>
    <n v="0"/>
    <n v="0"/>
    <n v="0"/>
  </r>
  <r>
    <x v="193"/>
    <x v="0"/>
    <n v="78300"/>
    <n v="78300"/>
    <n v="78300"/>
    <n v="76680"/>
    <n v="78300"/>
    <n v="78300"/>
    <n v="78300"/>
    <n v="78300"/>
    <n v="78300"/>
    <n v="78300"/>
    <n v="78300"/>
    <n v="78300"/>
    <n v="937980"/>
  </r>
  <r>
    <x v="193"/>
    <x v="6"/>
    <n v="59131"/>
    <n v="24027"/>
    <n v="21970"/>
    <n v="19649"/>
    <n v="21030"/>
    <n v="21111"/>
    <n v="23579"/>
    <n v="21080"/>
    <n v="42823"/>
    <n v="30576"/>
    <n v="28091"/>
    <n v="22658"/>
    <n v="335725"/>
  </r>
  <r>
    <x v="193"/>
    <x v="7"/>
    <n v="19040"/>
    <n v="19040"/>
    <n v="19040"/>
    <n v="19040"/>
    <n v="19040"/>
    <n v="19040"/>
    <n v="19040"/>
    <n v="19040"/>
    <n v="19040"/>
    <n v="19040"/>
    <n v="18746"/>
    <n v="18746"/>
    <n v="227892"/>
  </r>
  <r>
    <x v="193"/>
    <x v="1"/>
    <n v="8397"/>
    <n v="8358"/>
    <n v="8739"/>
    <n v="40728"/>
    <n v="8078"/>
    <n v="8184"/>
    <n v="8430"/>
    <n v="8285"/>
    <n v="9986"/>
    <n v="8000"/>
    <n v="11045"/>
    <n v="8000"/>
    <n v="136230"/>
  </r>
  <r>
    <x v="193"/>
    <x v="2"/>
    <n v="8800"/>
    <n v="8800"/>
    <n v="8800"/>
    <n v="8800"/>
    <n v="8800"/>
    <n v="8800"/>
    <n v="8800"/>
    <n v="8800"/>
    <n v="8800"/>
    <n v="8800"/>
    <n v="8800"/>
    <n v="8800"/>
    <n v="105600"/>
  </r>
  <r>
    <x v="194"/>
    <x v="1"/>
    <n v="7237"/>
    <n v="7310"/>
    <n v="7528"/>
    <n v="7257"/>
    <n v="7136"/>
    <n v="7301"/>
    <n v="7435"/>
    <n v="7339"/>
    <n v="7837"/>
    <n v="7672"/>
    <n v="7087"/>
    <n v="7205"/>
    <n v="88344"/>
  </r>
  <r>
    <x v="195"/>
    <x v="3"/>
    <n v="0"/>
    <n v="0"/>
    <n v="0"/>
    <n v="0"/>
    <n v="0"/>
    <n v="0"/>
    <n v="0"/>
    <n v="0"/>
    <n v="0"/>
    <n v="0"/>
    <n v="0"/>
    <n v="0"/>
    <n v="0"/>
  </r>
  <r>
    <x v="195"/>
    <x v="0"/>
    <n v="81000"/>
    <n v="81000"/>
    <n v="81000"/>
    <n v="81000"/>
    <n v="81000"/>
    <n v="81000"/>
    <n v="81000"/>
    <n v="81000"/>
    <n v="81000"/>
    <n v="81000"/>
    <n v="81000"/>
    <n v="81000"/>
    <n v="972000"/>
  </r>
  <r>
    <x v="195"/>
    <x v="12"/>
    <n v="21600"/>
    <n v="21600"/>
    <n v="21600"/>
    <n v="21600"/>
    <n v="21600"/>
    <n v="21600"/>
    <n v="21600"/>
    <n v="21600"/>
    <n v="21600"/>
    <n v="21600"/>
    <n v="21600"/>
    <n v="21600"/>
    <n v="259200"/>
  </r>
  <r>
    <x v="195"/>
    <x v="9"/>
    <n v="68400"/>
    <n v="68400"/>
    <n v="68400"/>
    <n v="68400"/>
    <n v="68400"/>
    <n v="68400"/>
    <n v="68400"/>
    <n v="68400"/>
    <n v="68400"/>
    <n v="68400"/>
    <n v="68400"/>
    <n v="68400"/>
    <n v="820800"/>
  </r>
  <r>
    <x v="195"/>
    <x v="15"/>
    <n v="80000"/>
    <n v="80000"/>
    <n v="80000"/>
    <n v="80000"/>
    <n v="80000"/>
    <n v="80000"/>
    <n v="80000"/>
    <n v="80000"/>
    <n v="80000"/>
    <n v="80000"/>
    <n v="80000"/>
    <n v="80000"/>
    <n v="960000"/>
  </r>
  <r>
    <x v="195"/>
    <x v="4"/>
    <n v="0"/>
    <n v="324"/>
    <n v="0"/>
    <n v="756"/>
    <n v="324"/>
    <n v="828"/>
    <n v="0"/>
    <n v="0"/>
    <n v="756"/>
    <n v="5796"/>
    <n v="4788"/>
    <n v="2520"/>
    <n v="16092"/>
  </r>
  <r>
    <x v="195"/>
    <x v="6"/>
    <n v="83385"/>
    <n v="81518"/>
    <n v="80712"/>
    <n v="82598"/>
    <n v="83097"/>
    <n v="82627"/>
    <n v="83338"/>
    <n v="83488"/>
    <n v="85234"/>
    <n v="85515"/>
    <n v="84959"/>
    <n v="85710"/>
    <n v="1002181"/>
  </r>
  <r>
    <x v="195"/>
    <x v="7"/>
    <n v="35000"/>
    <n v="35000"/>
    <n v="35000"/>
    <n v="35000"/>
    <n v="35000"/>
    <n v="35000"/>
    <n v="35000"/>
    <n v="35000"/>
    <n v="35000"/>
    <n v="35000"/>
    <n v="35000"/>
    <n v="35000"/>
    <n v="420000"/>
  </r>
  <r>
    <x v="195"/>
    <x v="1"/>
    <n v="24062"/>
    <n v="23988"/>
    <n v="24021"/>
    <n v="23920"/>
    <n v="23920"/>
    <n v="23920"/>
    <n v="23920"/>
    <n v="23992"/>
    <n v="24021"/>
    <n v="23920"/>
    <n v="23920"/>
    <n v="23920"/>
    <n v="287524"/>
  </r>
  <r>
    <x v="196"/>
    <x v="19"/>
    <n v="0"/>
    <n v="0"/>
    <n v="0"/>
    <n v="0"/>
    <n v="0"/>
    <n v="0"/>
    <n v="0"/>
    <n v="0"/>
    <n v="0"/>
    <n v="50"/>
    <n v="0"/>
    <n v="0"/>
    <n v="50"/>
  </r>
  <r>
    <x v="196"/>
    <x v="0"/>
    <n v="31500"/>
    <n v="31500"/>
    <n v="31500"/>
    <n v="31500"/>
    <n v="31500"/>
    <n v="31500"/>
    <n v="42137"/>
    <n v="28500"/>
    <n v="28500"/>
    <n v="28500"/>
    <n v="28500"/>
    <n v="28500"/>
    <n v="373637"/>
  </r>
  <r>
    <x v="196"/>
    <x v="12"/>
    <n v="10800"/>
    <n v="10800"/>
    <n v="10800"/>
    <n v="10800"/>
    <n v="10800"/>
    <n v="10800"/>
    <n v="10800"/>
    <n v="10800"/>
    <n v="10800"/>
    <n v="10800"/>
    <n v="10800"/>
    <n v="10800"/>
    <n v="129600"/>
  </r>
  <r>
    <x v="196"/>
    <x v="6"/>
    <n v="12393"/>
    <n v="13193"/>
    <n v="12155"/>
    <n v="12136"/>
    <n v="12655"/>
    <n v="13164"/>
    <n v="13555"/>
    <n v="12641"/>
    <n v="13204"/>
    <n v="12339"/>
    <n v="12400"/>
    <n v="12477"/>
    <n v="152312"/>
  </r>
  <r>
    <x v="196"/>
    <x v="7"/>
    <n v="0"/>
    <n v="0"/>
    <n v="0"/>
    <n v="0"/>
    <n v="0"/>
    <n v="0"/>
    <n v="0"/>
    <n v="0"/>
    <n v="0"/>
    <n v="0"/>
    <n v="0"/>
    <n v="0"/>
    <n v="0"/>
  </r>
  <r>
    <x v="196"/>
    <x v="1"/>
    <n v="27746"/>
    <n v="28299"/>
    <n v="27559"/>
    <n v="28133"/>
    <n v="27132"/>
    <n v="27306"/>
    <n v="27178"/>
    <n v="27723"/>
    <n v="28845"/>
    <n v="26666"/>
    <n v="29756"/>
    <n v="27109"/>
    <n v="333452"/>
  </r>
  <r>
    <x v="197"/>
    <x v="19"/>
    <n v="6880"/>
    <n v="6880"/>
    <n v="6880"/>
    <n v="6420"/>
    <n v="0"/>
    <n v="0"/>
    <n v="0"/>
    <n v="0"/>
    <n v="0"/>
    <n v="0"/>
    <n v="0"/>
    <n v="0"/>
    <n v="27060"/>
  </r>
  <r>
    <x v="198"/>
    <x v="19"/>
    <n v="105302"/>
    <n v="140939"/>
    <n v="54650"/>
    <n v="54650"/>
    <n v="54650"/>
    <n v="54650"/>
    <n v="65506"/>
    <n v="54650"/>
    <n v="60150"/>
    <n v="54650"/>
    <n v="50000"/>
    <n v="166168"/>
    <n v="915965"/>
  </r>
  <r>
    <x v="198"/>
    <x v="11"/>
    <n v="25774"/>
    <n v="25774"/>
    <n v="18791"/>
    <n v="29374"/>
    <n v="31036"/>
    <n v="28751"/>
    <n v="29690"/>
    <n v="55941"/>
    <n v="33215"/>
    <n v="33275"/>
    <n v="33275"/>
    <n v="34300"/>
    <n v="379196"/>
  </r>
  <r>
    <x v="198"/>
    <x v="3"/>
    <n v="99"/>
    <n v="224"/>
    <n v="117"/>
    <n v="236"/>
    <n v="86"/>
    <n v="83"/>
    <n v="177"/>
    <n v="26"/>
    <n v="12"/>
    <n v="17"/>
    <n v="0"/>
    <n v="9"/>
    <n v="1086"/>
  </r>
  <r>
    <x v="198"/>
    <x v="24"/>
    <n v="0"/>
    <n v="0"/>
    <n v="0"/>
    <n v="0"/>
    <n v="0"/>
    <n v="0"/>
    <n v="0"/>
    <n v="0"/>
    <n v="0"/>
    <n v="0"/>
    <n v="14855"/>
    <n v="14855"/>
    <n v="29710"/>
  </r>
  <r>
    <x v="198"/>
    <x v="0"/>
    <n v="233983"/>
    <n v="298898"/>
    <n v="306398"/>
    <n v="306398"/>
    <n v="306398"/>
    <n v="306398"/>
    <n v="329404"/>
    <n v="524243"/>
    <n v="523114"/>
    <n v="523102"/>
    <n v="522496"/>
    <n v="522496"/>
    <n v="4703328"/>
  </r>
  <r>
    <x v="198"/>
    <x v="12"/>
    <n v="51953"/>
    <n v="55824"/>
    <n v="55824"/>
    <n v="55824"/>
    <n v="55824"/>
    <n v="55824"/>
    <n v="58776"/>
    <n v="87809"/>
    <n v="90293"/>
    <n v="90285"/>
    <n v="89881"/>
    <n v="89881"/>
    <n v="837998"/>
  </r>
  <r>
    <x v="198"/>
    <x v="13"/>
    <n v="0"/>
    <n v="0"/>
    <n v="0"/>
    <n v="0"/>
    <n v="0"/>
    <n v="0"/>
    <n v="0"/>
    <n v="0"/>
    <n v="0"/>
    <n v="0"/>
    <n v="1500"/>
    <n v="1500"/>
    <n v="3000"/>
  </r>
  <r>
    <x v="198"/>
    <x v="14"/>
    <n v="6000"/>
    <n v="6000"/>
    <n v="6000"/>
    <n v="6000"/>
    <n v="6000"/>
    <n v="6000"/>
    <n v="6580"/>
    <n v="14323"/>
    <n v="15000"/>
    <n v="15000"/>
    <n v="15000"/>
    <n v="15000"/>
    <n v="116903"/>
  </r>
  <r>
    <x v="198"/>
    <x v="5"/>
    <n v="0"/>
    <n v="0"/>
    <n v="0"/>
    <n v="0"/>
    <n v="0"/>
    <n v="0"/>
    <n v="0"/>
    <n v="130000"/>
    <n v="130000"/>
    <n v="130000"/>
    <n v="130000"/>
    <n v="130000"/>
    <n v="650000"/>
  </r>
  <r>
    <x v="198"/>
    <x v="18"/>
    <n v="34124"/>
    <n v="34215"/>
    <n v="33878"/>
    <n v="33578"/>
    <n v="33500"/>
    <n v="33500"/>
    <n v="66711"/>
    <n v="35039"/>
    <n v="36197"/>
    <n v="35000"/>
    <n v="35644"/>
    <n v="35942"/>
    <n v="447328"/>
  </r>
  <r>
    <x v="198"/>
    <x v="20"/>
    <n v="0"/>
    <n v="0"/>
    <n v="0"/>
    <n v="0"/>
    <n v="0"/>
    <n v="0"/>
    <n v="0"/>
    <n v="0"/>
    <n v="29000"/>
    <n v="29000"/>
    <n v="29000"/>
    <n v="29000"/>
    <n v="116000"/>
  </r>
  <r>
    <x v="198"/>
    <x v="7"/>
    <n v="2500"/>
    <n v="2500"/>
    <n v="2500"/>
    <n v="2500"/>
    <n v="2500"/>
    <n v="2500"/>
    <n v="4424"/>
    <n v="4424"/>
    <n v="4424"/>
    <n v="4424"/>
    <n v="4424"/>
    <n v="4424"/>
    <n v="41544"/>
  </r>
  <r>
    <x v="198"/>
    <x v="1"/>
    <n v="83372"/>
    <n v="82577"/>
    <n v="80764"/>
    <n v="80453"/>
    <n v="80573"/>
    <n v="76538"/>
    <n v="79902"/>
    <n v="77627"/>
    <n v="79216"/>
    <n v="74649"/>
    <n v="79067"/>
    <n v="75609"/>
    <n v="950347"/>
  </r>
  <r>
    <x v="198"/>
    <x v="2"/>
    <n v="22872"/>
    <n v="22800"/>
    <n v="23717"/>
    <n v="23334"/>
    <n v="23044"/>
    <n v="23371"/>
    <n v="23226"/>
    <n v="24400"/>
    <n v="24564"/>
    <n v="24400"/>
    <n v="24400"/>
    <n v="24400"/>
    <n v="284528"/>
  </r>
  <r>
    <x v="199"/>
    <x v="3"/>
    <n v="0"/>
    <n v="0"/>
    <n v="0"/>
    <n v="0"/>
    <n v="0"/>
    <n v="0"/>
    <n v="0"/>
    <n v="0"/>
    <n v="0"/>
    <n v="0"/>
    <n v="0"/>
    <n v="0"/>
    <n v="0"/>
  </r>
  <r>
    <x v="199"/>
    <x v="0"/>
    <n v="355349"/>
    <n v="355349"/>
    <n v="355349"/>
    <n v="355349"/>
    <n v="355349"/>
    <n v="355349"/>
    <n v="355349"/>
    <n v="355349"/>
    <n v="355349"/>
    <n v="355347"/>
    <n v="353996"/>
    <n v="353996"/>
    <n v="4261480"/>
  </r>
  <r>
    <x v="199"/>
    <x v="12"/>
    <n v="2000"/>
    <n v="2000"/>
    <n v="2000"/>
    <n v="2000"/>
    <n v="2000"/>
    <n v="2000"/>
    <n v="2000"/>
    <n v="2000"/>
    <n v="2000"/>
    <n v="2000"/>
    <n v="2000"/>
    <n v="2000"/>
    <n v="24000"/>
  </r>
  <r>
    <x v="199"/>
    <x v="9"/>
    <n v="11412"/>
    <n v="11412"/>
    <n v="11412"/>
    <n v="11412"/>
    <n v="11412"/>
    <n v="11412"/>
    <n v="11412"/>
    <n v="11412"/>
    <n v="11412"/>
    <n v="11404"/>
    <n v="11000"/>
    <n v="11000"/>
    <n v="136112"/>
  </r>
  <r>
    <x v="199"/>
    <x v="7"/>
    <n v="3000"/>
    <n v="3000"/>
    <n v="3000"/>
    <n v="3000"/>
    <n v="3000"/>
    <n v="3000"/>
    <n v="3000"/>
    <n v="3000"/>
    <n v="3000"/>
    <n v="3000"/>
    <n v="3000"/>
    <n v="3000"/>
    <n v="36000"/>
  </r>
  <r>
    <x v="199"/>
    <x v="1"/>
    <n v="38774.949999999997"/>
    <n v="40656.949999999997"/>
    <n v="39562.949999999997"/>
    <n v="36631.949999999997"/>
    <n v="35289.949999999997"/>
    <n v="34717.949999999997"/>
    <n v="33783.949999999997"/>
    <n v="33675.949999999997"/>
    <n v="34031.949999999997"/>
    <n v="34700.949999999997"/>
    <n v="34433.949999999997"/>
    <n v="33935.949999999997"/>
    <n v="430197.40000000008"/>
  </r>
  <r>
    <x v="199"/>
    <x v="2"/>
    <n v="3760.05"/>
    <n v="3760.05"/>
    <n v="3760.05"/>
    <n v="3760.05"/>
    <n v="3760.05"/>
    <n v="3760.05"/>
    <n v="3760.05"/>
    <n v="3760.05"/>
    <n v="3760.05"/>
    <n v="3760.05"/>
    <n v="3760.05"/>
    <n v="3760.05"/>
    <n v="45120.600000000006"/>
  </r>
  <r>
    <x v="200"/>
    <x v="19"/>
    <n v="6880"/>
    <n v="6880"/>
    <n v="6880"/>
    <n v="6880"/>
    <n v="6880"/>
    <n v="6880"/>
    <n v="6880"/>
    <n v="6880"/>
    <n v="6880"/>
    <n v="6880"/>
    <n v="0"/>
    <n v="0"/>
    <n v="68800"/>
  </r>
  <r>
    <x v="200"/>
    <x v="17"/>
    <n v="0"/>
    <n v="0"/>
    <n v="0"/>
    <n v="0"/>
    <n v="0"/>
    <n v="0"/>
    <n v="10016"/>
    <n v="13500"/>
    <n v="13500"/>
    <n v="13500"/>
    <n v="13500"/>
    <n v="13500"/>
    <n v="77516"/>
  </r>
  <r>
    <x v="200"/>
    <x v="10"/>
    <n v="-507"/>
    <n v="-440"/>
    <n v="-576"/>
    <n v="-484"/>
    <n v="-546"/>
    <n v="-500"/>
    <n v="-526"/>
    <n v="-536"/>
    <n v="-947"/>
    <n v="-1120"/>
    <n v="-1106"/>
    <n v="-1129"/>
    <n v="-8417"/>
  </r>
  <r>
    <x v="200"/>
    <x v="11"/>
    <n v="239524.00399999999"/>
    <n v="248582.00399999999"/>
    <n v="254707.535"/>
    <n v="254749.20199999999"/>
    <n v="254669.20199999999"/>
    <n v="255543.84400000001"/>
    <n v="227772.20199999999"/>
    <n v="227772.20199999999"/>
    <n v="227406.158"/>
    <n v="238402.057"/>
    <n v="237873.761"/>
    <n v="231583.10699999999"/>
    <n v="2898585.2779999999"/>
  </r>
  <r>
    <x v="200"/>
    <x v="3"/>
    <n v="0"/>
    <n v="0"/>
    <n v="0"/>
    <n v="0"/>
    <n v="0"/>
    <n v="0"/>
    <n v="0"/>
    <n v="0"/>
    <n v="0"/>
    <n v="0"/>
    <n v="0"/>
    <n v="0"/>
    <n v="0"/>
  </r>
  <r>
    <x v="200"/>
    <x v="15"/>
    <n v="60000"/>
    <n v="60000"/>
    <n v="60000"/>
    <n v="60000"/>
    <n v="60000"/>
    <n v="60000"/>
    <n v="60000"/>
    <n v="60000"/>
    <n v="60000"/>
    <n v="60000"/>
    <n v="60000"/>
    <n v="60000"/>
    <n v="720000"/>
  </r>
  <r>
    <x v="200"/>
    <x v="5"/>
    <n v="245000"/>
    <n v="245000"/>
    <n v="245000"/>
    <n v="245000"/>
    <n v="245000"/>
    <n v="245000"/>
    <n v="245000"/>
    <n v="245000"/>
    <n v="245000"/>
    <n v="245000"/>
    <n v="245000"/>
    <n v="245000"/>
    <n v="2940000"/>
  </r>
  <r>
    <x v="200"/>
    <x v="6"/>
    <n v="27399"/>
    <n v="24583"/>
    <n v="24101"/>
    <n v="25216"/>
    <n v="26088"/>
    <n v="25578"/>
    <n v="23620"/>
    <n v="23594"/>
    <n v="24787"/>
    <n v="23396"/>
    <n v="23589"/>
    <n v="24084"/>
    <n v="296035"/>
  </r>
  <r>
    <x v="200"/>
    <x v="7"/>
    <n v="35000"/>
    <n v="35000"/>
    <n v="35000"/>
    <n v="35000"/>
    <n v="35000"/>
    <n v="35000"/>
    <n v="35000"/>
    <n v="35000"/>
    <n v="35000"/>
    <n v="35000"/>
    <n v="35000"/>
    <n v="35000"/>
    <n v="420000"/>
  </r>
  <r>
    <x v="200"/>
    <x v="1"/>
    <n v="8078"/>
    <n v="8460"/>
    <n v="8039"/>
    <n v="8369"/>
    <n v="8078"/>
    <n v="8234"/>
    <n v="8312"/>
    <n v="8088"/>
    <n v="8234"/>
    <n v="8195"/>
    <n v="8234"/>
    <n v="8446"/>
    <n v="98767"/>
  </r>
  <r>
    <x v="200"/>
    <x v="2"/>
    <n v="2200"/>
    <n v="2200"/>
    <n v="2200"/>
    <n v="2200"/>
    <n v="2200"/>
    <n v="2200"/>
    <n v="2200"/>
    <n v="2200"/>
    <n v="2200"/>
    <n v="2200"/>
    <n v="2200"/>
    <n v="2200"/>
    <n v="26400"/>
  </r>
  <r>
    <x v="201"/>
    <x v="16"/>
    <n v="108000"/>
    <n v="108000"/>
    <n v="108000"/>
    <n v="108000"/>
    <n v="108000"/>
    <n v="108000"/>
    <n v="108000"/>
    <n v="108000"/>
    <n v="108000"/>
    <n v="108000"/>
    <n v="108000"/>
    <n v="108000"/>
    <n v="1296000"/>
  </r>
  <r>
    <x v="201"/>
    <x v="3"/>
    <n v="0"/>
    <n v="0"/>
    <n v="0"/>
    <n v="0"/>
    <n v="0"/>
    <n v="0"/>
    <n v="0"/>
    <n v="0"/>
    <n v="60"/>
    <n v="0"/>
    <n v="0"/>
    <n v="0"/>
    <n v="60"/>
  </r>
  <r>
    <x v="201"/>
    <x v="0"/>
    <n v="100000"/>
    <n v="100000"/>
    <n v="100000"/>
    <n v="100000"/>
    <n v="100000"/>
    <n v="100000"/>
    <n v="100000"/>
    <n v="100000"/>
    <n v="100000"/>
    <n v="100000"/>
    <n v="100000"/>
    <n v="100000"/>
    <n v="1200000"/>
  </r>
  <r>
    <x v="201"/>
    <x v="12"/>
    <n v="30560"/>
    <n v="30560"/>
    <n v="30560"/>
    <n v="30560"/>
    <n v="30560"/>
    <n v="30560"/>
    <n v="30560"/>
    <n v="30560"/>
    <n v="30560"/>
    <n v="30560"/>
    <n v="30560"/>
    <n v="30560"/>
    <n v="366720"/>
  </r>
  <r>
    <x v="201"/>
    <x v="4"/>
    <n v="0"/>
    <n v="11271"/>
    <n v="0"/>
    <n v="0"/>
    <n v="0"/>
    <n v="0"/>
    <n v="0"/>
    <n v="867"/>
    <n v="0"/>
    <n v="0"/>
    <n v="0"/>
    <n v="0"/>
    <n v="12138"/>
  </r>
  <r>
    <x v="201"/>
    <x v="14"/>
    <n v="4000"/>
    <n v="4000"/>
    <n v="4000"/>
    <n v="1000"/>
    <n v="0"/>
    <n v="0"/>
    <n v="0"/>
    <n v="0"/>
    <n v="0"/>
    <n v="0"/>
    <n v="0"/>
    <n v="0"/>
    <n v="13000"/>
  </r>
  <r>
    <x v="201"/>
    <x v="6"/>
    <n v="141092"/>
    <n v="135456"/>
    <n v="141790"/>
    <n v="141014"/>
    <n v="134193"/>
    <n v="131819"/>
    <n v="133207"/>
    <n v="134132"/>
    <n v="139524"/>
    <n v="137789"/>
    <n v="140913"/>
    <n v="146616"/>
    <n v="1657545"/>
  </r>
  <r>
    <x v="201"/>
    <x v="29"/>
    <n v="1000"/>
    <n v="1000"/>
    <n v="1000"/>
    <n v="1000"/>
    <n v="1000"/>
    <n v="300"/>
    <n v="0"/>
    <n v="0"/>
    <n v="0"/>
    <n v="0"/>
    <n v="0"/>
    <n v="0"/>
    <n v="5300"/>
  </r>
  <r>
    <x v="201"/>
    <x v="7"/>
    <n v="50500"/>
    <n v="50500"/>
    <n v="50500"/>
    <n v="50500"/>
    <n v="50500"/>
    <n v="50500"/>
    <n v="50500"/>
    <n v="50500"/>
    <n v="50500"/>
    <n v="50500"/>
    <n v="50500"/>
    <n v="50500"/>
    <n v="606000"/>
  </r>
  <r>
    <x v="201"/>
    <x v="1"/>
    <n v="5359"/>
    <n v="5336"/>
    <n v="5200"/>
    <n v="5200"/>
    <n v="5239"/>
    <n v="5239"/>
    <n v="5777"/>
    <n v="5258"/>
    <n v="6142"/>
    <n v="5239"/>
    <n v="5307"/>
    <n v="5510"/>
    <n v="64806"/>
  </r>
  <r>
    <x v="202"/>
    <x v="3"/>
    <n v="0"/>
    <n v="0"/>
    <n v="0"/>
    <n v="0"/>
    <n v="78"/>
    <n v="0"/>
    <n v="0"/>
    <n v="0"/>
    <n v="0"/>
    <n v="0"/>
    <n v="0"/>
    <n v="0"/>
    <n v="78"/>
  </r>
  <r>
    <x v="202"/>
    <x v="0"/>
    <n v="161000"/>
    <n v="161893"/>
    <n v="166000"/>
    <n v="166000"/>
    <n v="166000"/>
    <n v="166000"/>
    <n v="166000"/>
    <n v="166000"/>
    <n v="166000"/>
    <n v="166000"/>
    <n v="166000"/>
    <n v="166000"/>
    <n v="1982893"/>
  </r>
  <r>
    <x v="202"/>
    <x v="12"/>
    <n v="35000"/>
    <n v="48465"/>
    <n v="32000"/>
    <n v="32000"/>
    <n v="32000"/>
    <n v="32000"/>
    <n v="32000"/>
    <n v="32000"/>
    <n v="32000"/>
    <n v="31742"/>
    <n v="30000"/>
    <n v="30000"/>
    <n v="399207"/>
  </r>
  <r>
    <x v="202"/>
    <x v="15"/>
    <n v="175550"/>
    <n v="175550"/>
    <n v="175550"/>
    <n v="175550"/>
    <n v="175550"/>
    <n v="175550"/>
    <n v="175550"/>
    <n v="175550"/>
    <n v="175550"/>
    <n v="175550"/>
    <n v="175550"/>
    <n v="175550"/>
    <n v="2106600"/>
  </r>
  <r>
    <x v="202"/>
    <x v="14"/>
    <n v="0"/>
    <n v="536"/>
    <n v="3000"/>
    <n v="3000"/>
    <n v="3000"/>
    <n v="3000"/>
    <n v="3000"/>
    <n v="3000"/>
    <n v="3000"/>
    <n v="3000"/>
    <n v="3000"/>
    <n v="3000"/>
    <n v="30536"/>
  </r>
  <r>
    <x v="202"/>
    <x v="5"/>
    <n v="236000"/>
    <n v="236000"/>
    <n v="236000"/>
    <n v="236000"/>
    <n v="236000"/>
    <n v="236000"/>
    <n v="236000"/>
    <n v="236000"/>
    <n v="236000"/>
    <n v="236000"/>
    <n v="236000"/>
    <n v="236000"/>
    <n v="2832000"/>
  </r>
  <r>
    <x v="202"/>
    <x v="6"/>
    <n v="48461"/>
    <n v="48346"/>
    <n v="48311"/>
    <n v="48000"/>
    <n v="49391"/>
    <n v="48184"/>
    <n v="49195"/>
    <n v="48000"/>
    <n v="49312"/>
    <n v="48024"/>
    <n v="48000"/>
    <n v="48000"/>
    <n v="581224"/>
  </r>
  <r>
    <x v="202"/>
    <x v="7"/>
    <n v="0"/>
    <n v="0"/>
    <n v="0"/>
    <n v="0"/>
    <n v="0"/>
    <n v="0"/>
    <n v="0"/>
    <n v="0"/>
    <n v="0"/>
    <n v="0"/>
    <n v="0"/>
    <n v="0"/>
    <n v="0"/>
  </r>
  <r>
    <x v="202"/>
    <x v="1"/>
    <n v="169325.95"/>
    <n v="165338.95000000001"/>
    <n v="168411.95"/>
    <n v="168267.95"/>
    <n v="164670.95000000001"/>
    <n v="171181.95"/>
    <n v="169803.95"/>
    <n v="163482.95000000001"/>
    <n v="169615.95"/>
    <n v="170079.95"/>
    <n v="169600.95"/>
    <n v="171326.95"/>
    <n v="2021108.3999999997"/>
  </r>
  <r>
    <x v="202"/>
    <x v="2"/>
    <n v="242445.05"/>
    <n v="246734.05"/>
    <n v="242955.05"/>
    <n v="244815.05"/>
    <n v="243470.05"/>
    <n v="245915.05"/>
    <n v="247395.05"/>
    <n v="246618.05"/>
    <n v="247131.05"/>
    <n v="243723.05"/>
    <n v="243714.05"/>
    <n v="238251.05"/>
    <n v="2933166.5999999996"/>
  </r>
  <r>
    <x v="203"/>
    <x v="3"/>
    <n v="0"/>
    <n v="0"/>
    <n v="0"/>
    <n v="0"/>
    <n v="0"/>
    <n v="0"/>
    <n v="0"/>
    <n v="0"/>
    <n v="0"/>
    <n v="0"/>
    <n v="0"/>
    <n v="0"/>
    <n v="0"/>
  </r>
  <r>
    <x v="203"/>
    <x v="0"/>
    <n v="373029"/>
    <n v="373029"/>
    <n v="373029"/>
    <n v="372772"/>
    <n v="370282"/>
    <n v="369676"/>
    <n v="369676"/>
    <n v="369676"/>
    <n v="369676"/>
    <n v="369676"/>
    <n v="369676"/>
    <n v="369676"/>
    <n v="4449873"/>
  </r>
  <r>
    <x v="203"/>
    <x v="12"/>
    <n v="17824"/>
    <n v="17824"/>
    <n v="17816"/>
    <n v="17412"/>
    <n v="17404"/>
    <n v="17000"/>
    <n v="17000"/>
    <n v="17000"/>
    <n v="17000"/>
    <n v="17000"/>
    <n v="17000"/>
    <n v="17000"/>
    <n v="207280"/>
  </r>
  <r>
    <x v="203"/>
    <x v="15"/>
    <n v="113585"/>
    <n v="138585"/>
    <n v="113593"/>
    <n v="111497"/>
    <n v="111497"/>
    <n v="111497"/>
    <n v="111497"/>
    <n v="111497"/>
    <n v="111497"/>
    <n v="111497"/>
    <n v="111497"/>
    <n v="111497"/>
    <n v="1369236"/>
  </r>
  <r>
    <x v="203"/>
    <x v="14"/>
    <n v="6000"/>
    <n v="6000"/>
    <n v="6000"/>
    <n v="6000"/>
    <n v="6000"/>
    <n v="6000"/>
    <n v="6000"/>
    <n v="6000"/>
    <n v="6000"/>
    <n v="6000"/>
    <n v="6000"/>
    <n v="6000"/>
    <n v="72000"/>
  </r>
  <r>
    <x v="203"/>
    <x v="5"/>
    <n v="87400"/>
    <n v="87400"/>
    <n v="87400"/>
    <n v="87400"/>
    <n v="87400"/>
    <n v="87400"/>
    <n v="87400"/>
    <n v="87400"/>
    <n v="87400"/>
    <n v="87400"/>
    <n v="87400"/>
    <n v="87400"/>
    <n v="1048800"/>
  </r>
  <r>
    <x v="203"/>
    <x v="7"/>
    <n v="102480"/>
    <n v="101735"/>
    <n v="101735"/>
    <n v="101735"/>
    <n v="101735"/>
    <n v="101735"/>
    <n v="101735"/>
    <n v="101745"/>
    <n v="101000"/>
    <n v="101000"/>
    <n v="101000"/>
    <n v="101000"/>
    <n v="1218635"/>
  </r>
  <r>
    <x v="203"/>
    <x v="8"/>
    <n v="2000"/>
    <n v="2000"/>
    <n v="2000"/>
    <n v="2000"/>
    <n v="2000"/>
    <n v="2000"/>
    <n v="2000"/>
    <n v="2000"/>
    <n v="2000"/>
    <n v="2000"/>
    <n v="2000"/>
    <n v="2000"/>
    <n v="24000"/>
  </r>
  <r>
    <x v="203"/>
    <x v="1"/>
    <n v="11320"/>
    <n v="11288"/>
    <n v="11065"/>
    <n v="11084"/>
    <n v="10673"/>
    <n v="11051"/>
    <n v="10793"/>
    <n v="10959"/>
    <n v="10979"/>
    <n v="10634"/>
    <n v="10712"/>
    <n v="10634"/>
    <n v="131192"/>
  </r>
  <r>
    <x v="204"/>
    <x v="19"/>
    <n v="123394"/>
    <n v="129907"/>
    <n v="132286"/>
    <n v="133303"/>
    <n v="144890"/>
    <n v="142288"/>
    <n v="142088"/>
    <n v="144474"/>
    <n v="142965"/>
    <n v="144872"/>
    <n v="347"/>
    <n v="414"/>
    <n v="1381228"/>
  </r>
  <r>
    <x v="204"/>
    <x v="3"/>
    <n v="0"/>
    <n v="0"/>
    <n v="2295"/>
    <n v="570"/>
    <n v="979"/>
    <n v="720"/>
    <n v="1039"/>
    <n v="360"/>
    <n v="60"/>
    <n v="0"/>
    <n v="120"/>
    <n v="0"/>
    <n v="6143"/>
  </r>
  <r>
    <x v="204"/>
    <x v="0"/>
    <n v="138621"/>
    <n v="138621"/>
    <n v="151196"/>
    <n v="167660"/>
    <n v="165886"/>
    <n v="165886"/>
    <n v="165886"/>
    <n v="165886"/>
    <n v="165886"/>
    <n v="159821"/>
    <n v="157886"/>
    <n v="156924"/>
    <n v="1900159"/>
  </r>
  <r>
    <x v="204"/>
    <x v="15"/>
    <n v="48000"/>
    <n v="48000"/>
    <n v="48000"/>
    <n v="58295"/>
    <n v="68962"/>
    <n v="68962"/>
    <n v="68962"/>
    <n v="68962"/>
    <n v="80591"/>
    <n v="89924"/>
    <n v="89924"/>
    <n v="89924"/>
    <n v="828506"/>
  </r>
  <r>
    <x v="204"/>
    <x v="6"/>
    <n v="102962"/>
    <n v="119949"/>
    <n v="88160"/>
    <n v="156452"/>
    <n v="136733"/>
    <n v="157845"/>
    <n v="155546"/>
    <n v="159612"/>
    <n v="144066"/>
    <n v="152624"/>
    <n v="142877"/>
    <n v="161902"/>
    <n v="1678728"/>
  </r>
  <r>
    <x v="204"/>
    <x v="7"/>
    <n v="50856"/>
    <n v="50856"/>
    <n v="50856"/>
    <n v="51332"/>
    <n v="51121"/>
    <n v="51131"/>
    <n v="49424"/>
    <n v="48462"/>
    <n v="48462"/>
    <n v="48462"/>
    <n v="48462"/>
    <n v="48462"/>
    <n v="597886"/>
  </r>
  <r>
    <x v="204"/>
    <x v="1"/>
    <n v="117075.9"/>
    <n v="108534.9"/>
    <n v="188576.90000000002"/>
    <n v="118513.9"/>
    <n v="130719.9"/>
    <n v="115741.9"/>
    <n v="122151.9"/>
    <n v="121126.9"/>
    <n v="121158.9"/>
    <n v="118948.9"/>
    <n v="111448.9"/>
    <n v="122452.9"/>
    <n v="1496451.7999999998"/>
  </r>
  <r>
    <x v="204"/>
    <x v="2"/>
    <n v="40674.1"/>
    <n v="41700.1"/>
    <n v="41104.1"/>
    <n v="52072.1"/>
    <n v="49587.1"/>
    <n v="52885.1"/>
    <n v="52129.1"/>
    <n v="51356.1"/>
    <n v="60947.1"/>
    <n v="51158.1"/>
    <n v="52279.1"/>
    <n v="53444.1"/>
    <n v="599336.19999999984"/>
  </r>
  <r>
    <x v="205"/>
    <x v="3"/>
    <n v="0"/>
    <n v="101"/>
    <n v="0"/>
    <n v="0"/>
    <n v="0"/>
    <n v="0"/>
    <n v="0"/>
    <n v="0"/>
    <n v="0"/>
    <n v="0"/>
    <n v="0"/>
    <n v="0"/>
    <n v="101"/>
  </r>
  <r>
    <x v="205"/>
    <x v="0"/>
    <n v="71029"/>
    <n v="71029"/>
    <n v="71029"/>
    <n v="71029"/>
    <n v="71029"/>
    <n v="71029"/>
    <n v="71029"/>
    <n v="71029"/>
    <n v="71029"/>
    <n v="71043"/>
    <n v="70000"/>
    <n v="70000"/>
    <n v="850304"/>
  </r>
  <r>
    <x v="205"/>
    <x v="12"/>
    <n v="14735"/>
    <n v="14735"/>
    <n v="14735"/>
    <n v="14735"/>
    <n v="14735"/>
    <n v="14735"/>
    <n v="14745"/>
    <n v="14000"/>
    <n v="14000"/>
    <n v="14000"/>
    <n v="14000"/>
    <n v="14000"/>
    <n v="173155"/>
  </r>
  <r>
    <x v="205"/>
    <x v="15"/>
    <n v="48450"/>
    <n v="48450"/>
    <n v="48450"/>
    <n v="48450"/>
    <n v="48450"/>
    <n v="48450"/>
    <n v="48450"/>
    <n v="48450"/>
    <n v="48450"/>
    <n v="48450"/>
    <n v="48450"/>
    <n v="48450"/>
    <n v="581400"/>
  </r>
  <r>
    <x v="205"/>
    <x v="4"/>
    <n v="3420"/>
    <n v="9670"/>
    <n v="7812"/>
    <n v="2016"/>
    <n v="6804"/>
    <n v="5184"/>
    <n v="6048"/>
    <n v="8478"/>
    <n v="1008"/>
    <n v="5292"/>
    <n v="4572"/>
    <n v="7056"/>
    <n v="67360"/>
  </r>
  <r>
    <x v="205"/>
    <x v="5"/>
    <n v="300000"/>
    <n v="300000"/>
    <n v="300000"/>
    <n v="300000"/>
    <n v="300000"/>
    <n v="300000"/>
    <n v="300000"/>
    <n v="300000"/>
    <n v="300000"/>
    <n v="300000"/>
    <n v="300000"/>
    <n v="300000"/>
    <n v="3600000"/>
  </r>
  <r>
    <x v="205"/>
    <x v="6"/>
    <n v="14323"/>
    <n v="12190"/>
    <n v="12490"/>
    <n v="13961"/>
    <n v="12684"/>
    <n v="13171"/>
    <n v="13284"/>
    <n v="13389"/>
    <n v="15568"/>
    <n v="14484"/>
    <n v="13858"/>
    <n v="14997"/>
    <n v="164399"/>
  </r>
  <r>
    <x v="205"/>
    <x v="18"/>
    <n v="120078"/>
    <n v="121601"/>
    <n v="120196"/>
    <n v="120184"/>
    <n v="120078"/>
    <n v="120092"/>
    <n v="121629"/>
    <n v="120890"/>
    <n v="120768"/>
    <n v="121928"/>
    <n v="120000"/>
    <n v="120000"/>
    <n v="1447444"/>
  </r>
  <r>
    <x v="205"/>
    <x v="2"/>
    <n v="0"/>
    <n v="0"/>
    <n v="0"/>
    <n v="0"/>
    <n v="0"/>
    <n v="0"/>
    <n v="0"/>
    <n v="0"/>
    <n v="0"/>
    <n v="39"/>
    <n v="0"/>
    <n v="0"/>
    <n v="39"/>
  </r>
  <r>
    <x v="206"/>
    <x v="0"/>
    <n v="27000"/>
    <n v="27000"/>
    <n v="27000"/>
    <n v="27000"/>
    <n v="27000"/>
    <n v="27000"/>
    <n v="27000"/>
    <n v="27000"/>
    <n v="27000"/>
    <n v="27000"/>
    <n v="27000"/>
    <n v="27000"/>
    <n v="324000"/>
  </r>
  <r>
    <x v="206"/>
    <x v="1"/>
    <n v="4000"/>
    <n v="4000"/>
    <n v="4039"/>
    <n v="4000"/>
    <n v="4174"/>
    <n v="4136"/>
    <n v="4039"/>
    <n v="4000"/>
    <n v="4039"/>
    <n v="4039"/>
    <n v="4000"/>
    <n v="4039"/>
    <n v="48505"/>
  </r>
  <r>
    <x v="207"/>
    <x v="19"/>
    <n v="7070"/>
    <n v="7070"/>
    <n v="7070"/>
    <n v="7070"/>
    <n v="7070"/>
    <n v="7070"/>
    <n v="7070"/>
    <n v="7070"/>
    <n v="7070"/>
    <n v="7070"/>
    <n v="0"/>
    <n v="0"/>
    <n v="70700"/>
  </r>
  <r>
    <x v="207"/>
    <x v="3"/>
    <n v="0"/>
    <n v="0"/>
    <n v="0"/>
    <n v="0"/>
    <n v="0"/>
    <n v="0"/>
    <n v="300"/>
    <n v="0"/>
    <n v="0"/>
    <n v="0"/>
    <n v="0"/>
    <n v="0"/>
    <n v="300"/>
  </r>
  <r>
    <x v="207"/>
    <x v="0"/>
    <n v="0"/>
    <n v="0"/>
    <n v="0"/>
    <n v="0"/>
    <n v="0"/>
    <n v="0"/>
    <n v="0"/>
    <n v="0"/>
    <n v="0"/>
    <n v="0"/>
    <n v="0"/>
    <n v="23241"/>
    <n v="23241"/>
  </r>
  <r>
    <x v="207"/>
    <x v="15"/>
    <n v="41924"/>
    <n v="41924"/>
    <n v="41924"/>
    <n v="41924"/>
    <n v="41924"/>
    <n v="41924"/>
    <n v="41924"/>
    <n v="41924"/>
    <n v="41924"/>
    <n v="41924"/>
    <n v="41924"/>
    <n v="41924"/>
    <n v="503088"/>
  </r>
  <r>
    <x v="207"/>
    <x v="4"/>
    <n v="8687"/>
    <n v="8265"/>
    <n v="0"/>
    <n v="3138"/>
    <n v="7624"/>
    <n v="6784"/>
    <n v="47338"/>
    <n v="14873"/>
    <n v="54894"/>
    <n v="11676"/>
    <n v="25746"/>
    <n v="28812"/>
    <n v="217837"/>
  </r>
  <r>
    <x v="207"/>
    <x v="5"/>
    <n v="550000"/>
    <n v="550000"/>
    <n v="550000"/>
    <n v="550000"/>
    <n v="550000"/>
    <n v="550000"/>
    <n v="550000"/>
    <n v="550000"/>
    <n v="550000"/>
    <n v="550000"/>
    <n v="550000"/>
    <n v="550000"/>
    <n v="6600000"/>
  </r>
  <r>
    <x v="207"/>
    <x v="6"/>
    <n v="20755"/>
    <n v="24512"/>
    <n v="33881"/>
    <n v="30810"/>
    <n v="32344"/>
    <n v="26958"/>
    <n v="46962"/>
    <n v="59902"/>
    <n v="77016"/>
    <n v="50200"/>
    <n v="53700"/>
    <n v="55128"/>
    <n v="512168"/>
  </r>
  <r>
    <x v="207"/>
    <x v="20"/>
    <n v="32700"/>
    <n v="32700"/>
    <n v="32700"/>
    <n v="32700"/>
    <n v="32700"/>
    <n v="32700"/>
    <n v="32700"/>
    <n v="32700"/>
    <n v="32700"/>
    <n v="32700"/>
    <n v="32700"/>
    <n v="32700"/>
    <n v="392400"/>
  </r>
  <r>
    <x v="207"/>
    <x v="7"/>
    <n v="0"/>
    <n v="0"/>
    <n v="0"/>
    <n v="0"/>
    <n v="0"/>
    <n v="0"/>
    <n v="0"/>
    <n v="0"/>
    <n v="0"/>
    <n v="0"/>
    <n v="0"/>
    <n v="1872"/>
    <n v="1872"/>
  </r>
  <r>
    <x v="207"/>
    <x v="1"/>
    <n v="10317"/>
    <n v="11864"/>
    <n v="10548"/>
    <n v="10307"/>
    <n v="9656"/>
    <n v="10328"/>
    <n v="10559"/>
    <n v="10116"/>
    <n v="10597"/>
    <n v="10149"/>
    <n v="10601"/>
    <n v="9860"/>
    <n v="124902"/>
  </r>
  <r>
    <x v="207"/>
    <x v="2"/>
    <n v="10000"/>
    <n v="10000"/>
    <n v="10000"/>
    <n v="10000"/>
    <n v="10000"/>
    <n v="10000"/>
    <n v="10000"/>
    <n v="10000"/>
    <n v="10000"/>
    <n v="10000"/>
    <n v="10000"/>
    <n v="10000"/>
    <n v="120000"/>
  </r>
  <r>
    <x v="208"/>
    <x v="19"/>
    <n v="6880"/>
    <n v="6880"/>
    <n v="6880"/>
    <n v="6880"/>
    <n v="6880"/>
    <n v="6880"/>
    <n v="5710"/>
    <n v="6880"/>
    <n v="6880"/>
    <n v="5710"/>
    <n v="0"/>
    <n v="0"/>
    <n v="66460"/>
  </r>
  <r>
    <x v="208"/>
    <x v="17"/>
    <n v="15000"/>
    <n v="15000"/>
    <n v="15000"/>
    <n v="15000"/>
    <n v="15000"/>
    <n v="15000"/>
    <n v="15000"/>
    <n v="15000"/>
    <n v="15000"/>
    <n v="15000"/>
    <n v="15000"/>
    <n v="15000"/>
    <n v="180000"/>
  </r>
  <r>
    <x v="208"/>
    <x v="10"/>
    <n v="-2135"/>
    <n v="-2054"/>
    <n v="-2199"/>
    <n v="-2248"/>
    <n v="-2345"/>
    <n v="-2367"/>
    <n v="-2454"/>
    <n v="-4393"/>
    <n v="-6269"/>
    <n v="-5616"/>
    <n v="-3027"/>
    <n v="-4777"/>
    <n v="-39884"/>
  </r>
  <r>
    <x v="208"/>
    <x v="11"/>
    <n v="592104.39099999995"/>
    <n v="579624.21"/>
    <n v="580995.73300000001"/>
    <n v="543715.15899999999"/>
    <n v="519020.12699999998"/>
    <n v="512493.712"/>
    <n v="537095.71200000006"/>
    <n v="532093.20699999994"/>
    <n v="536536.73200000008"/>
    <n v="553148.61899999995"/>
    <n v="525646.45200000005"/>
    <n v="489980.685"/>
    <n v="6502454.7389999991"/>
  </r>
  <r>
    <x v="208"/>
    <x v="3"/>
    <n v="0"/>
    <n v="0"/>
    <n v="0"/>
    <n v="0"/>
    <n v="0"/>
    <n v="0"/>
    <n v="0"/>
    <n v="0"/>
    <n v="0"/>
    <n v="0"/>
    <n v="0"/>
    <n v="0"/>
    <n v="0"/>
  </r>
  <r>
    <x v="208"/>
    <x v="0"/>
    <n v="169900"/>
    <n v="169900"/>
    <n v="169900"/>
    <n v="169900"/>
    <n v="169900"/>
    <n v="169900"/>
    <n v="169900"/>
    <n v="169900"/>
    <n v="169900"/>
    <n v="169900"/>
    <n v="169900"/>
    <n v="169900"/>
    <n v="2038800"/>
  </r>
  <r>
    <x v="208"/>
    <x v="12"/>
    <n v="14735"/>
    <n v="14735"/>
    <n v="14735"/>
    <n v="14735"/>
    <n v="14735"/>
    <n v="14745"/>
    <n v="14000"/>
    <n v="14000"/>
    <n v="14000"/>
    <n v="14000"/>
    <n v="14000"/>
    <n v="14000"/>
    <n v="172420"/>
  </r>
  <r>
    <x v="208"/>
    <x v="13"/>
    <n v="98459.157000000007"/>
    <n v="97084.546000000002"/>
    <n v="94167.224000000002"/>
    <n v="94840.224000000002"/>
    <n v="102722.224"/>
    <n v="105533.224"/>
    <n v="106213.224"/>
    <n v="104744.224"/>
    <n v="102613.224"/>
    <n v="103537.90300000001"/>
    <n v="100980.66099999999"/>
    <n v="121397.66099999999"/>
    <n v="1232293.4960000003"/>
  </r>
  <r>
    <x v="208"/>
    <x v="5"/>
    <n v="130000"/>
    <n v="130000"/>
    <n v="130000"/>
    <n v="130000"/>
    <n v="130000"/>
    <n v="130000"/>
    <n v="130000"/>
    <n v="130000"/>
    <n v="130000"/>
    <n v="130000"/>
    <n v="130000"/>
    <n v="130000"/>
    <n v="1560000"/>
  </r>
  <r>
    <x v="208"/>
    <x v="6"/>
    <n v="17429"/>
    <n v="17504"/>
    <n v="16966"/>
    <n v="18122"/>
    <n v="17255"/>
    <n v="17261"/>
    <n v="18052"/>
    <n v="17549"/>
    <n v="19059"/>
    <n v="17795"/>
    <n v="17916"/>
    <n v="16983"/>
    <n v="211891"/>
  </r>
  <r>
    <x v="208"/>
    <x v="18"/>
    <n v="51200"/>
    <n v="51200"/>
    <n v="51200"/>
    <n v="51200"/>
    <n v="51200"/>
    <n v="51345"/>
    <n v="51200"/>
    <n v="51200"/>
    <n v="51200"/>
    <n v="51200"/>
    <n v="51239"/>
    <n v="51200"/>
    <n v="614584"/>
  </r>
  <r>
    <x v="208"/>
    <x v="7"/>
    <n v="962"/>
    <n v="962"/>
    <n v="962"/>
    <n v="962"/>
    <n v="962"/>
    <n v="962"/>
    <n v="962"/>
    <n v="962"/>
    <n v="962"/>
    <n v="962"/>
    <n v="962"/>
    <n v="962"/>
    <n v="11544"/>
  </r>
  <r>
    <x v="208"/>
    <x v="1"/>
    <n v="19239"/>
    <n v="19944"/>
    <n v="20208"/>
    <n v="19751"/>
    <n v="19160"/>
    <n v="18875"/>
    <n v="19382"/>
    <n v="19128"/>
    <n v="19168"/>
    <n v="19122"/>
    <n v="20749"/>
    <n v="19070"/>
    <n v="233796"/>
  </r>
  <r>
    <x v="208"/>
    <x v="2"/>
    <n v="0"/>
    <n v="0"/>
    <n v="0"/>
    <n v="0"/>
    <n v="0"/>
    <n v="0"/>
    <n v="0"/>
    <n v="0"/>
    <n v="0"/>
    <n v="0"/>
    <n v="0"/>
    <n v="0"/>
    <n v="0"/>
  </r>
  <r>
    <x v="209"/>
    <x v="0"/>
    <n v="20000"/>
    <n v="20000"/>
    <n v="20000"/>
    <n v="20000"/>
    <n v="20000"/>
    <n v="20000"/>
    <n v="20000"/>
    <n v="20000"/>
    <n v="20000"/>
    <n v="20000"/>
    <n v="20000"/>
    <n v="20000"/>
    <n v="240000"/>
  </r>
  <r>
    <x v="209"/>
    <x v="12"/>
    <n v="18616"/>
    <n v="18616"/>
    <n v="18616"/>
    <n v="18616"/>
    <n v="18616"/>
    <n v="18616"/>
    <n v="18616"/>
    <n v="18616"/>
    <n v="18616"/>
    <n v="18616"/>
    <n v="18616"/>
    <n v="18616"/>
    <n v="223392"/>
  </r>
  <r>
    <x v="209"/>
    <x v="14"/>
    <n v="9000"/>
    <n v="9000"/>
    <n v="9000"/>
    <n v="9000"/>
    <n v="9000"/>
    <n v="9000"/>
    <n v="9000"/>
    <n v="9000"/>
    <n v="9000"/>
    <n v="9000"/>
    <n v="9000"/>
    <n v="9000"/>
    <n v="108000"/>
  </r>
  <r>
    <x v="209"/>
    <x v="7"/>
    <n v="2720"/>
    <n v="2720"/>
    <n v="2720"/>
    <n v="2720"/>
    <n v="2720"/>
    <n v="4274"/>
    <n v="4308"/>
    <n v="4308"/>
    <n v="4308"/>
    <n v="4308"/>
    <n v="4266"/>
    <n v="4266"/>
    <n v="43638"/>
  </r>
  <r>
    <x v="209"/>
    <x v="1"/>
    <n v="8809"/>
    <n v="8403"/>
    <n v="8533"/>
    <n v="8677"/>
    <n v="8402"/>
    <n v="8606"/>
    <n v="8357"/>
    <n v="8619"/>
    <n v="8439"/>
    <n v="8489"/>
    <n v="8301"/>
    <n v="8388"/>
    <n v="102023"/>
  </r>
  <r>
    <x v="210"/>
    <x v="17"/>
    <n v="25900"/>
    <n v="25900"/>
    <n v="25900"/>
    <n v="25900"/>
    <n v="25900"/>
    <n v="25900"/>
    <n v="19872"/>
    <n v="0"/>
    <n v="0"/>
    <n v="0"/>
    <n v="0"/>
    <n v="0"/>
    <n v="175272"/>
  </r>
  <r>
    <x v="210"/>
    <x v="0"/>
    <n v="24300"/>
    <n v="24300"/>
    <n v="24300"/>
    <n v="24300"/>
    <n v="24300"/>
    <n v="24300"/>
    <n v="24300"/>
    <n v="24300"/>
    <n v="24300"/>
    <n v="24300"/>
    <n v="24300"/>
    <n v="24300"/>
    <n v="291600"/>
  </r>
  <r>
    <x v="210"/>
    <x v="1"/>
    <n v="5400"/>
    <n v="5603"/>
    <n v="5400"/>
    <n v="5400"/>
    <n v="5400"/>
    <n v="5400"/>
    <n v="5472"/>
    <n v="5439"/>
    <n v="5400"/>
    <n v="5400"/>
    <n v="5400"/>
    <n v="5400"/>
    <n v="65114"/>
  </r>
  <r>
    <x v="210"/>
    <x v="2"/>
    <n v="5000"/>
    <n v="5072"/>
    <n v="5058"/>
    <n v="5058"/>
    <n v="5087"/>
    <n v="5068"/>
    <n v="5145"/>
    <n v="3414"/>
    <n v="0"/>
    <n v="0"/>
    <n v="0"/>
    <n v="0"/>
    <n v="38902"/>
  </r>
  <r>
    <x v="211"/>
    <x v="19"/>
    <n v="4650"/>
    <n v="4650"/>
    <n v="4650"/>
    <n v="4650"/>
    <n v="4700"/>
    <n v="4650"/>
    <n v="4650"/>
    <n v="4650"/>
    <n v="4650"/>
    <n v="4650"/>
    <n v="0"/>
    <n v="0"/>
    <n v="46550"/>
  </r>
  <r>
    <x v="211"/>
    <x v="0"/>
    <n v="95000"/>
    <n v="95000"/>
    <n v="174531"/>
    <n v="205886"/>
    <n v="205886"/>
    <n v="205886"/>
    <n v="205886"/>
    <n v="205886"/>
    <n v="205856"/>
    <n v="204986"/>
    <n v="204986"/>
    <n v="204986"/>
    <n v="2214775"/>
  </r>
  <r>
    <x v="211"/>
    <x v="15"/>
    <n v="47075"/>
    <n v="47075"/>
    <n v="47075"/>
    <n v="47075"/>
    <n v="60712"/>
    <n v="47075"/>
    <n v="47075"/>
    <n v="47075"/>
    <n v="47093"/>
    <n v="47645"/>
    <n v="47645"/>
    <n v="47645"/>
    <n v="580265"/>
  </r>
  <r>
    <x v="211"/>
    <x v="7"/>
    <n v="1000"/>
    <n v="1000"/>
    <n v="4064"/>
    <n v="6000"/>
    <n v="6000"/>
    <n v="6000"/>
    <n v="6000"/>
    <n v="6000"/>
    <n v="6000"/>
    <n v="6000"/>
    <n v="6000"/>
    <n v="6000"/>
    <n v="60064"/>
  </r>
  <r>
    <x v="211"/>
    <x v="1"/>
    <n v="17253"/>
    <n v="17715"/>
    <n v="18691"/>
    <n v="17924"/>
    <n v="20720"/>
    <n v="18439"/>
    <n v="17241"/>
    <n v="16930"/>
    <n v="17280"/>
    <n v="16862"/>
    <n v="16935"/>
    <n v="17115"/>
    <n v="213105"/>
  </r>
  <r>
    <x v="212"/>
    <x v="10"/>
    <n v="1730"/>
    <n v="0"/>
    <n v="0"/>
    <n v="0"/>
    <n v="0"/>
    <n v="830"/>
    <n v="0"/>
    <n v="0"/>
    <n v="0"/>
    <n v="0"/>
    <n v="0"/>
    <n v="0"/>
    <n v="2560"/>
  </r>
  <r>
    <x v="212"/>
    <x v="3"/>
    <n v="67089.065000000002"/>
    <n v="81947.008000000002"/>
    <n v="73223.133999999991"/>
    <n v="73573.484000000011"/>
    <n v="73809.141999999993"/>
    <n v="78950.926000000007"/>
    <n v="80403.884000000005"/>
    <n v="78772.366999999998"/>
    <n v="74236.71100000001"/>
    <n v="74542.663"/>
    <n v="75388.485000000001"/>
    <n v="77680.687000000005"/>
    <n v="909617.55599999987"/>
  </r>
  <r>
    <x v="212"/>
    <x v="0"/>
    <n v="117000"/>
    <n v="117000"/>
    <n v="117000"/>
    <n v="117000"/>
    <n v="117000"/>
    <n v="117000"/>
    <n v="117000"/>
    <n v="117000"/>
    <n v="117000"/>
    <n v="117000"/>
    <n v="117000"/>
    <n v="117000"/>
    <n v="1404000"/>
  </r>
  <r>
    <x v="212"/>
    <x v="12"/>
    <n v="12000"/>
    <n v="12000"/>
    <n v="12000"/>
    <n v="12000"/>
    <n v="12000"/>
    <n v="12000"/>
    <n v="12000"/>
    <n v="12000"/>
    <n v="12000"/>
    <n v="12000"/>
    <n v="12000"/>
    <n v="12000"/>
    <n v="144000"/>
  </r>
  <r>
    <x v="212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212"/>
    <x v="6"/>
    <n v="86248"/>
    <n v="84696"/>
    <n v="90924"/>
    <n v="91196"/>
    <n v="93250"/>
    <n v="94451"/>
    <n v="92140"/>
    <n v="92249"/>
    <n v="91985"/>
    <n v="93775"/>
    <n v="94651"/>
    <n v="118766"/>
    <n v="1124331"/>
  </r>
  <r>
    <x v="212"/>
    <x v="30"/>
    <n v="0"/>
    <n v="0"/>
    <n v="0"/>
    <n v="0"/>
    <n v="0"/>
    <n v="0"/>
    <n v="0"/>
    <n v="0"/>
    <n v="0"/>
    <n v="20000000"/>
    <n v="0"/>
    <n v="0"/>
    <n v="20000000"/>
  </r>
  <r>
    <x v="212"/>
    <x v="7"/>
    <n v="1962"/>
    <n v="1962"/>
    <n v="1962"/>
    <n v="1962"/>
    <n v="1962"/>
    <n v="1962"/>
    <n v="1962"/>
    <n v="1962"/>
    <n v="1962"/>
    <n v="1962"/>
    <n v="1962"/>
    <n v="1962"/>
    <n v="23544"/>
  </r>
  <r>
    <x v="212"/>
    <x v="1"/>
    <n v="378296"/>
    <n v="314640"/>
    <n v="337060"/>
    <n v="323733"/>
    <n v="325144"/>
    <n v="339104"/>
    <n v="329782"/>
    <n v="337024"/>
    <n v="342967"/>
    <n v="316144"/>
    <n v="323872"/>
    <n v="326505"/>
    <n v="3994271"/>
  </r>
  <r>
    <x v="212"/>
    <x v="2"/>
    <n v="154800"/>
    <n v="163287"/>
    <n v="165600"/>
    <n v="165600"/>
    <n v="165600"/>
    <n v="165600"/>
    <n v="165600"/>
    <n v="165600"/>
    <n v="165600"/>
    <n v="165600"/>
    <n v="165600"/>
    <n v="165600"/>
    <n v="1974087"/>
  </r>
  <r>
    <x v="213"/>
    <x v="0"/>
    <n v="53806"/>
    <n v="53806"/>
    <n v="53806"/>
    <n v="53806"/>
    <n v="53806"/>
    <n v="53806"/>
    <n v="53806"/>
    <n v="53806"/>
    <n v="53806"/>
    <n v="53806"/>
    <n v="53806"/>
    <n v="53806"/>
    <n v="645672"/>
  </r>
  <r>
    <x v="213"/>
    <x v="12"/>
    <n v="48523"/>
    <n v="48523"/>
    <n v="48523"/>
    <n v="48523"/>
    <n v="48523"/>
    <n v="48523"/>
    <n v="48523"/>
    <n v="48523"/>
    <n v="48523"/>
    <n v="48523"/>
    <n v="48523"/>
    <n v="48523"/>
    <n v="582276"/>
  </r>
  <r>
    <x v="213"/>
    <x v="14"/>
    <n v="6000"/>
    <n v="6000"/>
    <n v="6000"/>
    <n v="6000"/>
    <n v="6000"/>
    <n v="6000"/>
    <n v="6000"/>
    <n v="6000"/>
    <n v="6000"/>
    <n v="6000"/>
    <n v="6000"/>
    <n v="6000"/>
    <n v="72000"/>
  </r>
  <r>
    <x v="213"/>
    <x v="6"/>
    <n v="3066"/>
    <n v="3000"/>
    <n v="3000"/>
    <n v="3000"/>
    <n v="3000"/>
    <n v="3000"/>
    <n v="3000"/>
    <n v="3000"/>
    <n v="3000"/>
    <n v="3000"/>
    <n v="3000"/>
    <n v="3000"/>
    <n v="36066"/>
  </r>
  <r>
    <x v="213"/>
    <x v="7"/>
    <n v="0"/>
    <n v="0"/>
    <n v="0"/>
    <n v="0"/>
    <n v="0"/>
    <n v="0"/>
    <n v="0"/>
    <n v="0"/>
    <n v="0"/>
    <n v="0"/>
    <n v="0"/>
    <n v="0"/>
    <n v="0"/>
  </r>
  <r>
    <x v="213"/>
    <x v="1"/>
    <n v="16800"/>
    <n v="16800"/>
    <n v="16800"/>
    <n v="16800"/>
    <n v="16800"/>
    <n v="16800"/>
    <n v="16800"/>
    <n v="16800"/>
    <n v="16800"/>
    <n v="16800"/>
    <n v="16800"/>
    <n v="16800"/>
    <n v="201600"/>
  </r>
  <r>
    <x v="213"/>
    <x v="2"/>
    <n v="2200"/>
    <n v="2200"/>
    <n v="2200"/>
    <n v="2200"/>
    <n v="2200"/>
    <n v="2200"/>
    <n v="2200"/>
    <n v="2200"/>
    <n v="2200"/>
    <n v="2200"/>
    <n v="2200"/>
    <n v="2200"/>
    <n v="26400"/>
  </r>
  <r>
    <x v="214"/>
    <x v="19"/>
    <n v="3400"/>
    <n v="3400"/>
    <n v="3400"/>
    <n v="3400"/>
    <n v="3400"/>
    <n v="3400"/>
    <n v="3400"/>
    <n v="3400"/>
    <n v="3400"/>
    <n v="3400"/>
    <n v="3400"/>
    <n v="3400"/>
    <n v="40800"/>
  </r>
  <r>
    <x v="214"/>
    <x v="3"/>
    <n v="0"/>
    <n v="0"/>
    <n v="0"/>
    <n v="0"/>
    <n v="0"/>
    <n v="0"/>
    <n v="0"/>
    <n v="0"/>
    <n v="0"/>
    <n v="0"/>
    <n v="0"/>
    <n v="0"/>
    <n v="0"/>
  </r>
  <r>
    <x v="214"/>
    <x v="1"/>
    <n v="44562"/>
    <n v="44741"/>
    <n v="44647"/>
    <n v="44741"/>
    <n v="43398"/>
    <n v="43452"/>
    <n v="44159"/>
    <n v="43193"/>
    <n v="42839"/>
    <n v="42956"/>
    <n v="42800"/>
    <n v="43131"/>
    <n v="524619"/>
  </r>
  <r>
    <x v="214"/>
    <x v="2"/>
    <n v="4400"/>
    <n v="4400"/>
    <n v="4400"/>
    <n v="4400"/>
    <n v="4400"/>
    <n v="4400"/>
    <n v="4400"/>
    <n v="4400"/>
    <n v="4400"/>
    <n v="4400"/>
    <n v="4400"/>
    <n v="4400"/>
    <n v="52800"/>
  </r>
  <r>
    <x v="215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215"/>
    <x v="1"/>
    <n v="12301"/>
    <n v="12446"/>
    <n v="12867"/>
    <n v="12374"/>
    <n v="12417"/>
    <n v="12867"/>
    <n v="12910"/>
    <n v="12533"/>
    <n v="12954"/>
    <n v="12575"/>
    <n v="12751"/>
    <n v="12867"/>
    <n v="151862"/>
  </r>
  <r>
    <x v="215"/>
    <x v="2"/>
    <n v="17000"/>
    <n v="17000"/>
    <n v="17000"/>
    <n v="17000"/>
    <n v="17000"/>
    <n v="17000"/>
    <n v="17000"/>
    <n v="17000"/>
    <n v="17000"/>
    <n v="17000"/>
    <n v="17000"/>
    <n v="17000"/>
    <n v="204000"/>
  </r>
  <r>
    <x v="216"/>
    <x v="19"/>
    <n v="10050"/>
    <n v="8150"/>
    <n v="13980"/>
    <n v="15370"/>
    <n v="15370"/>
    <n v="24400"/>
    <n v="15370"/>
    <n v="15370"/>
    <n v="15370"/>
    <n v="15370"/>
    <n v="0"/>
    <n v="0"/>
    <n v="148800"/>
  </r>
  <r>
    <x v="217"/>
    <x v="0"/>
    <n v="45000"/>
    <n v="45000"/>
    <n v="45000"/>
    <n v="45000"/>
    <n v="45000"/>
    <n v="45000"/>
    <n v="45000"/>
    <n v="45000"/>
    <n v="45000"/>
    <n v="45000"/>
    <n v="45000"/>
    <n v="45000"/>
    <n v="540000"/>
  </r>
  <r>
    <x v="217"/>
    <x v="5"/>
    <n v="450000"/>
    <n v="450000"/>
    <n v="450000"/>
    <n v="450000"/>
    <n v="450000"/>
    <n v="450000"/>
    <n v="450000"/>
    <n v="450000"/>
    <n v="450000"/>
    <n v="450000"/>
    <n v="450000"/>
    <n v="450000"/>
    <n v="5400000"/>
  </r>
  <r>
    <x v="217"/>
    <x v="20"/>
    <n v="58000"/>
    <n v="58000"/>
    <n v="58000"/>
    <n v="58000"/>
    <n v="58000"/>
    <n v="58000"/>
    <n v="58000"/>
    <n v="58000"/>
    <n v="58000"/>
    <n v="58000"/>
    <n v="58000"/>
    <n v="58000"/>
    <n v="696000"/>
  </r>
  <r>
    <x v="217"/>
    <x v="1"/>
    <n v="19500"/>
    <n v="19500"/>
    <n v="19500"/>
    <n v="19500"/>
    <n v="19500"/>
    <n v="19500"/>
    <n v="19500"/>
    <n v="19500"/>
    <n v="19500"/>
    <n v="19500"/>
    <n v="19500"/>
    <n v="19500"/>
    <n v="234000"/>
  </r>
  <r>
    <x v="218"/>
    <x v="19"/>
    <n v="100"/>
    <n v="200"/>
    <n v="100"/>
    <n v="0"/>
    <n v="50"/>
    <n v="300"/>
    <n v="200"/>
    <n v="100"/>
    <n v="150"/>
    <n v="0"/>
    <n v="0"/>
    <n v="0"/>
    <n v="1200"/>
  </r>
  <r>
    <x v="218"/>
    <x v="3"/>
    <n v="4156"/>
    <n v="4000"/>
    <n v="4000"/>
    <n v="4000"/>
    <n v="4187"/>
    <n v="4000"/>
    <n v="4062"/>
    <n v="4000"/>
    <n v="4125"/>
    <n v="4218"/>
    <n v="4000"/>
    <n v="4000"/>
    <n v="48748"/>
  </r>
  <r>
    <x v="218"/>
    <x v="0"/>
    <n v="36000"/>
    <n v="36000"/>
    <n v="36000"/>
    <n v="36000"/>
    <n v="36000"/>
    <n v="36000"/>
    <n v="36000"/>
    <n v="36000"/>
    <n v="36000"/>
    <n v="36000"/>
    <n v="36000"/>
    <n v="36000"/>
    <n v="432000"/>
  </r>
  <r>
    <x v="218"/>
    <x v="12"/>
    <n v="30000"/>
    <n v="30000"/>
    <n v="30000"/>
    <n v="30000"/>
    <n v="30000"/>
    <n v="30000"/>
    <n v="30000"/>
    <n v="30000"/>
    <n v="30000"/>
    <n v="30000"/>
    <n v="30000"/>
    <n v="30000"/>
    <n v="360000"/>
  </r>
  <r>
    <x v="218"/>
    <x v="15"/>
    <n v="40655"/>
    <n v="40655"/>
    <n v="40655"/>
    <n v="40655"/>
    <n v="40655"/>
    <n v="40655"/>
    <n v="40655"/>
    <n v="40655"/>
    <n v="40655"/>
    <n v="40655"/>
    <n v="40655"/>
    <n v="40655"/>
    <n v="487860"/>
  </r>
  <r>
    <x v="218"/>
    <x v="6"/>
    <n v="68834"/>
    <n v="75926"/>
    <n v="76990"/>
    <n v="77863"/>
    <n v="70305"/>
    <n v="84227"/>
    <n v="97729"/>
    <n v="81837"/>
    <n v="81952"/>
    <n v="81243"/>
    <n v="76433"/>
    <n v="94849"/>
    <n v="968188"/>
  </r>
  <r>
    <x v="218"/>
    <x v="7"/>
    <n v="40500"/>
    <n v="40500"/>
    <n v="40500"/>
    <n v="40500"/>
    <n v="40500"/>
    <n v="40500"/>
    <n v="40500"/>
    <n v="40500"/>
    <n v="40500"/>
    <n v="40500"/>
    <n v="40500"/>
    <n v="40500"/>
    <n v="486000"/>
  </r>
  <r>
    <x v="218"/>
    <x v="1"/>
    <n v="11627"/>
    <n v="13961"/>
    <n v="14581"/>
    <n v="13524"/>
    <n v="11182"/>
    <n v="12164"/>
    <n v="13570"/>
    <n v="11521"/>
    <n v="13992"/>
    <n v="14330"/>
    <n v="14857"/>
    <n v="14125"/>
    <n v="159434"/>
  </r>
  <r>
    <x v="219"/>
    <x v="19"/>
    <n v="7070"/>
    <n v="7070"/>
    <n v="7070"/>
    <n v="7070"/>
    <n v="7070"/>
    <n v="7070"/>
    <n v="7070"/>
    <n v="7070"/>
    <n v="7070"/>
    <n v="7070"/>
    <n v="0"/>
    <n v="0"/>
    <n v="70700"/>
  </r>
  <r>
    <x v="219"/>
    <x v="17"/>
    <n v="13500"/>
    <n v="13500"/>
    <n v="13500"/>
    <n v="13500"/>
    <n v="13500"/>
    <n v="13500"/>
    <n v="13500"/>
    <n v="13500"/>
    <n v="22500"/>
    <n v="27000"/>
    <n v="27000"/>
    <n v="27000"/>
    <n v="211500"/>
  </r>
  <r>
    <x v="219"/>
    <x v="3"/>
    <n v="0"/>
    <n v="0"/>
    <n v="0"/>
    <n v="29"/>
    <n v="0"/>
    <n v="0"/>
    <n v="0"/>
    <n v="0"/>
    <n v="0"/>
    <n v="0"/>
    <n v="0"/>
    <n v="0"/>
    <n v="29"/>
  </r>
  <r>
    <x v="219"/>
    <x v="15"/>
    <n v="65500"/>
    <n v="64072"/>
    <n v="45500"/>
    <n v="45500"/>
    <n v="45500"/>
    <n v="45500"/>
    <n v="45500"/>
    <n v="45500"/>
    <n v="45500"/>
    <n v="45500"/>
    <n v="45500"/>
    <n v="45500"/>
    <n v="584572"/>
  </r>
  <r>
    <x v="219"/>
    <x v="6"/>
    <n v="2759"/>
    <n v="2431"/>
    <n v="1957"/>
    <n v="3186"/>
    <n v="1289"/>
    <n v="2950"/>
    <n v="1570"/>
    <n v="1490"/>
    <n v="1105"/>
    <n v="638"/>
    <n v="1305"/>
    <n v="1638"/>
    <n v="22318"/>
  </r>
  <r>
    <x v="219"/>
    <x v="7"/>
    <n v="2720"/>
    <n v="2720"/>
    <n v="2720"/>
    <n v="2720"/>
    <n v="2720"/>
    <n v="2720"/>
    <n v="2720"/>
    <n v="2720"/>
    <n v="2720"/>
    <n v="2720"/>
    <n v="2678"/>
    <n v="2678"/>
    <n v="32556"/>
  </r>
  <r>
    <x v="219"/>
    <x v="1"/>
    <n v="50483"/>
    <n v="50690"/>
    <n v="107360"/>
    <n v="50224"/>
    <n v="51191"/>
    <n v="51338"/>
    <n v="51796"/>
    <n v="51522"/>
    <n v="51200"/>
    <n v="49912"/>
    <n v="50406"/>
    <n v="49705"/>
    <n v="665827"/>
  </r>
  <r>
    <x v="219"/>
    <x v="2"/>
    <n v="37014"/>
    <n v="37217"/>
    <n v="37072"/>
    <n v="37000"/>
    <n v="37159"/>
    <n v="37000"/>
    <n v="37000"/>
    <n v="37000"/>
    <n v="37058"/>
    <n v="37000"/>
    <n v="37000"/>
    <n v="37000"/>
    <n v="444520"/>
  </r>
  <r>
    <x v="220"/>
    <x v="19"/>
    <n v="6880"/>
    <n v="6880"/>
    <n v="6880"/>
    <n v="6880"/>
    <n v="7130"/>
    <n v="6880"/>
    <n v="6880"/>
    <n v="6880"/>
    <n v="6880"/>
    <n v="6880"/>
    <n v="0"/>
    <n v="0"/>
    <n v="69050"/>
  </r>
  <r>
    <x v="220"/>
    <x v="17"/>
    <n v="0"/>
    <n v="0"/>
    <n v="0"/>
    <n v="-11403"/>
    <n v="10197"/>
    <n v="64197"/>
    <n v="64197"/>
    <n v="64197"/>
    <n v="64197"/>
    <n v="64197"/>
    <n v="64197"/>
    <n v="64197"/>
    <n v="448173"/>
  </r>
  <r>
    <x v="220"/>
    <x v="3"/>
    <n v="32014"/>
    <n v="32000"/>
    <n v="32942"/>
    <n v="32000"/>
    <n v="32000"/>
    <n v="33240"/>
    <n v="33101"/>
    <n v="33000"/>
    <n v="33043"/>
    <n v="33000"/>
    <n v="33000"/>
    <n v="33000"/>
    <n v="392340"/>
  </r>
  <r>
    <x v="220"/>
    <x v="0"/>
    <n v="106647"/>
    <n v="106647"/>
    <n v="106647"/>
    <n v="106647"/>
    <n v="106647"/>
    <n v="106647"/>
    <n v="106647"/>
    <n v="106647"/>
    <n v="106647"/>
    <n v="164750"/>
    <n v="111657"/>
    <n v="110912"/>
    <n v="1347142"/>
  </r>
  <r>
    <x v="220"/>
    <x v="12"/>
    <n v="35839"/>
    <n v="35839"/>
    <n v="35839"/>
    <n v="35839"/>
    <n v="35839"/>
    <n v="35839"/>
    <n v="35839"/>
    <n v="35839"/>
    <n v="35839"/>
    <n v="89564"/>
    <n v="38239"/>
    <n v="38239"/>
    <n v="488593"/>
  </r>
  <r>
    <x v="220"/>
    <x v="15"/>
    <n v="60000"/>
    <n v="60000"/>
    <n v="60000"/>
    <n v="60000"/>
    <n v="60000"/>
    <n v="60000"/>
    <n v="60000"/>
    <n v="60000"/>
    <n v="60000"/>
    <n v="60000"/>
    <n v="60000"/>
    <n v="60000"/>
    <n v="720000"/>
  </r>
  <r>
    <x v="220"/>
    <x v="14"/>
    <n v="3000"/>
    <n v="3000"/>
    <n v="3000"/>
    <n v="3000"/>
    <n v="3000"/>
    <n v="3000"/>
    <n v="3000"/>
    <n v="3000"/>
    <n v="3000"/>
    <n v="3000"/>
    <n v="3000"/>
    <n v="3000"/>
    <n v="36000"/>
  </r>
  <r>
    <x v="220"/>
    <x v="6"/>
    <n v="14000"/>
    <n v="14000"/>
    <n v="14000"/>
    <n v="14000"/>
    <n v="14000"/>
    <n v="14000"/>
    <n v="14000"/>
    <n v="14000"/>
    <n v="14000"/>
    <n v="14000"/>
    <n v="14000"/>
    <n v="14000"/>
    <n v="168000"/>
  </r>
  <r>
    <x v="220"/>
    <x v="7"/>
    <n v="9600"/>
    <n v="9600"/>
    <n v="9600"/>
    <n v="9480"/>
    <n v="9480"/>
    <n v="10500"/>
    <n v="10500"/>
    <n v="10500"/>
    <n v="10500"/>
    <n v="10500"/>
    <n v="10500"/>
    <n v="10500"/>
    <n v="121260"/>
  </r>
  <r>
    <x v="220"/>
    <x v="26"/>
    <n v="150800"/>
    <n v="150800"/>
    <n v="150800"/>
    <n v="150800"/>
    <n v="150800"/>
    <n v="150800"/>
    <n v="150800"/>
    <n v="150800"/>
    <n v="150800"/>
    <n v="150800"/>
    <n v="150800"/>
    <n v="150800"/>
    <n v="1809600"/>
  </r>
  <r>
    <x v="220"/>
    <x v="8"/>
    <n v="1000"/>
    <n v="1000"/>
    <n v="1000"/>
    <n v="1000"/>
    <n v="1000"/>
    <n v="1000"/>
    <n v="1000"/>
    <n v="1000"/>
    <n v="1000"/>
    <n v="1000"/>
    <n v="1000"/>
    <n v="1000"/>
    <n v="12000"/>
  </r>
  <r>
    <x v="220"/>
    <x v="1"/>
    <n v="313569"/>
    <n v="285763"/>
    <n v="285990"/>
    <n v="281490"/>
    <n v="278128"/>
    <n v="272662"/>
    <n v="281156"/>
    <n v="274995"/>
    <n v="280621"/>
    <n v="277393"/>
    <n v="299319"/>
    <n v="304276"/>
    <n v="3435362"/>
  </r>
  <r>
    <x v="220"/>
    <x v="2"/>
    <n v="69983"/>
    <n v="69875"/>
    <n v="69473"/>
    <n v="71336"/>
    <n v="70383"/>
    <n v="70414"/>
    <n v="68030"/>
    <n v="68397"/>
    <n v="70791"/>
    <n v="68076"/>
    <n v="67489"/>
    <n v="66895"/>
    <n v="831142"/>
  </r>
  <r>
    <x v="221"/>
    <x v="19"/>
    <n v="31380"/>
    <n v="31380"/>
    <n v="31380"/>
    <n v="31380"/>
    <n v="31380"/>
    <n v="31580"/>
    <n v="31380"/>
    <n v="31430"/>
    <n v="31380"/>
    <n v="31380"/>
    <n v="24500"/>
    <n v="24500"/>
    <n v="363050"/>
  </r>
  <r>
    <x v="221"/>
    <x v="17"/>
    <n v="8000"/>
    <n v="8000"/>
    <n v="8000"/>
    <n v="8000"/>
    <n v="8000"/>
    <n v="8000"/>
    <n v="8000"/>
    <n v="8000"/>
    <n v="8000"/>
    <n v="8000"/>
    <n v="8000"/>
    <n v="8000"/>
    <n v="96000"/>
  </r>
  <r>
    <x v="221"/>
    <x v="3"/>
    <n v="20000"/>
    <n v="20000"/>
    <n v="20000"/>
    <n v="20000"/>
    <n v="20000"/>
    <n v="20000"/>
    <n v="20000"/>
    <n v="20000"/>
    <n v="20000"/>
    <n v="20000"/>
    <n v="20000"/>
    <n v="20060"/>
    <n v="240060"/>
  </r>
  <r>
    <x v="221"/>
    <x v="0"/>
    <n v="207962"/>
    <n v="207962"/>
    <n v="207962"/>
    <n v="207962"/>
    <n v="207962"/>
    <n v="207962"/>
    <n v="207962"/>
    <n v="207962"/>
    <n v="207962"/>
    <n v="207962"/>
    <n v="207962"/>
    <n v="207962"/>
    <n v="2495544"/>
  </r>
  <r>
    <x v="221"/>
    <x v="12"/>
    <n v="24000"/>
    <n v="24000"/>
    <n v="24000"/>
    <n v="24000"/>
    <n v="24000"/>
    <n v="24000"/>
    <n v="24000"/>
    <n v="24000"/>
    <n v="24000"/>
    <n v="24000"/>
    <n v="24000"/>
    <n v="24000"/>
    <n v="288000"/>
  </r>
  <r>
    <x v="221"/>
    <x v="9"/>
    <n v="14400"/>
    <n v="14400"/>
    <n v="14400"/>
    <n v="14400"/>
    <n v="14400"/>
    <n v="14400"/>
    <n v="14400"/>
    <n v="14400"/>
    <n v="14400"/>
    <n v="14400"/>
    <n v="14400"/>
    <n v="14400"/>
    <n v="172800"/>
  </r>
  <r>
    <x v="221"/>
    <x v="15"/>
    <n v="84225"/>
    <n v="84225"/>
    <n v="84225"/>
    <n v="84225"/>
    <n v="84225"/>
    <n v="84225"/>
    <n v="84225"/>
    <n v="84225"/>
    <n v="84225"/>
    <n v="84225"/>
    <n v="84225"/>
    <n v="84225"/>
    <n v="1010700"/>
  </r>
  <r>
    <x v="221"/>
    <x v="6"/>
    <n v="139747"/>
    <n v="174627"/>
    <n v="140902"/>
    <n v="165113"/>
    <n v="144651"/>
    <n v="139282"/>
    <n v="161827"/>
    <n v="146538"/>
    <n v="147783"/>
    <n v="156006"/>
    <n v="150436"/>
    <n v="182660"/>
    <n v="1849572"/>
  </r>
  <r>
    <x v="221"/>
    <x v="7"/>
    <n v="40500"/>
    <n v="40500"/>
    <n v="40500"/>
    <n v="40500"/>
    <n v="40500"/>
    <n v="40500"/>
    <n v="40500"/>
    <n v="40500"/>
    <n v="40500"/>
    <n v="40500"/>
    <n v="40500"/>
    <n v="40500"/>
    <n v="486000"/>
  </r>
  <r>
    <x v="221"/>
    <x v="1"/>
    <n v="105348"/>
    <n v="105045"/>
    <n v="105400"/>
    <n v="102371"/>
    <n v="108424"/>
    <n v="108175"/>
    <n v="107468"/>
    <n v="101952"/>
    <n v="104268"/>
    <n v="106066"/>
    <n v="106023"/>
    <n v="105593"/>
    <n v="1266133"/>
  </r>
  <r>
    <x v="221"/>
    <x v="2"/>
    <n v="37340"/>
    <n v="37379"/>
    <n v="37340"/>
    <n v="37340"/>
    <n v="37340"/>
    <n v="37340"/>
    <n v="37340"/>
    <n v="37340"/>
    <n v="37340"/>
    <n v="37340"/>
    <n v="37340"/>
    <n v="57340"/>
    <n v="468119"/>
  </r>
  <r>
    <x v="222"/>
    <x v="3"/>
    <n v="8000"/>
    <n v="8000"/>
    <n v="8000"/>
    <n v="8000"/>
    <n v="8000"/>
    <n v="8000"/>
    <n v="8000"/>
    <n v="8000"/>
    <n v="8000"/>
    <n v="8000"/>
    <n v="8000"/>
    <n v="8000"/>
    <n v="96000"/>
  </r>
  <r>
    <x v="222"/>
    <x v="15"/>
    <n v="20655"/>
    <n v="20655"/>
    <n v="20655"/>
    <n v="20655"/>
    <n v="20655"/>
    <n v="20655"/>
    <n v="20655"/>
    <n v="20655"/>
    <n v="20655"/>
    <n v="20655"/>
    <n v="20655"/>
    <n v="20655"/>
    <n v="247860"/>
  </r>
  <r>
    <x v="222"/>
    <x v="18"/>
    <n v="4680"/>
    <n v="4680"/>
    <n v="4680"/>
    <n v="4680"/>
    <n v="4680"/>
    <n v="4680"/>
    <n v="4680"/>
    <n v="4680"/>
    <n v="4680"/>
    <n v="4680"/>
    <n v="4680"/>
    <n v="4680"/>
    <n v="56160"/>
  </r>
  <r>
    <x v="222"/>
    <x v="1"/>
    <n v="24635"/>
    <n v="26724"/>
    <n v="27983"/>
    <n v="24133"/>
    <n v="26549"/>
    <n v="26623"/>
    <n v="27207"/>
    <n v="24910"/>
    <n v="25818"/>
    <n v="24118"/>
    <n v="23254"/>
    <n v="23695"/>
    <n v="305649"/>
  </r>
  <r>
    <x v="222"/>
    <x v="2"/>
    <n v="27000"/>
    <n v="27000"/>
    <n v="27000"/>
    <n v="27000"/>
    <n v="27000"/>
    <n v="27000"/>
    <n v="27000"/>
    <n v="27000"/>
    <n v="27000"/>
    <n v="27000"/>
    <n v="27000"/>
    <n v="27000"/>
    <n v="324000"/>
  </r>
  <r>
    <x v="223"/>
    <x v="10"/>
    <n v="-3758"/>
    <n v="-3614"/>
    <n v="-3875"/>
    <n v="-4014"/>
    <n v="-4037"/>
    <n v="-4156"/>
    <n v="-4322"/>
    <n v="-4430"/>
    <n v="-4460"/>
    <n v="0"/>
    <n v="0"/>
    <n v="0"/>
    <n v="-36666"/>
  </r>
  <r>
    <x v="223"/>
    <x v="11"/>
    <n v="43455"/>
    <n v="43455"/>
    <n v="43455"/>
    <n v="44454"/>
    <n v="43455"/>
    <n v="43455"/>
    <n v="43455"/>
    <n v="43455"/>
    <n v="43455"/>
    <n v="24022"/>
    <n v="24022"/>
    <n v="24022"/>
    <n v="464160"/>
  </r>
  <r>
    <x v="224"/>
    <x v="19"/>
    <n v="6880"/>
    <n v="6970"/>
    <n v="6970"/>
    <n v="6970"/>
    <n v="6880"/>
    <n v="6880"/>
    <n v="6880"/>
    <n v="6880"/>
    <n v="6880"/>
    <n v="6880"/>
    <n v="0"/>
    <n v="0"/>
    <n v="69070"/>
  </r>
  <r>
    <x v="224"/>
    <x v="10"/>
    <n v="-1014"/>
    <n v="-978"/>
    <n v="-1244"/>
    <n v="-1558"/>
    <n v="-1583"/>
    <n v="-1635"/>
    <n v="-1694"/>
    <n v="-1728"/>
    <n v="-1748"/>
    <n v="-1710"/>
    <n v="-1689"/>
    <n v="-1723"/>
    <n v="-18304"/>
  </r>
  <r>
    <x v="224"/>
    <x v="11"/>
    <n v="49545"/>
    <n v="49545"/>
    <n v="49545"/>
    <n v="49545"/>
    <n v="49545"/>
    <n v="53882"/>
    <n v="52324"/>
    <n v="49545"/>
    <n v="49545"/>
    <n v="49545"/>
    <n v="49545"/>
    <n v="49545"/>
    <n v="601656"/>
  </r>
  <r>
    <x v="224"/>
    <x v="13"/>
    <n v="45000"/>
    <n v="45000"/>
    <n v="45000"/>
    <n v="0"/>
    <n v="0"/>
    <n v="0"/>
    <n v="0"/>
    <n v="0"/>
    <n v="0"/>
    <n v="0"/>
    <n v="0"/>
    <n v="0"/>
    <n v="135000"/>
  </r>
  <r>
    <x v="224"/>
    <x v="1"/>
    <n v="4000"/>
    <n v="4000"/>
    <n v="4000"/>
    <n v="4000"/>
    <n v="4000"/>
    <n v="4000"/>
    <n v="4000"/>
    <n v="4000"/>
    <n v="4000"/>
    <n v="4000"/>
    <n v="4000"/>
    <n v="4000"/>
    <n v="48000"/>
  </r>
  <r>
    <x v="224"/>
    <x v="2"/>
    <n v="15316"/>
    <n v="15243"/>
    <n v="15229"/>
    <n v="15345"/>
    <n v="15243"/>
    <n v="15214"/>
    <n v="15258"/>
    <n v="15287"/>
    <n v="15287"/>
    <n v="15200"/>
    <n v="15200"/>
    <n v="15200"/>
    <n v="183022"/>
  </r>
  <r>
    <x v="225"/>
    <x v="19"/>
    <n v="8020"/>
    <n v="8020"/>
    <n v="8020"/>
    <n v="8020"/>
    <n v="8020"/>
    <n v="8020"/>
    <n v="8020"/>
    <n v="8020"/>
    <n v="8020"/>
    <n v="8020"/>
    <n v="0"/>
    <n v="0"/>
    <n v="80200"/>
  </r>
  <r>
    <x v="225"/>
    <x v="3"/>
    <n v="0"/>
    <n v="0"/>
    <n v="0"/>
    <n v="0"/>
    <n v="0"/>
    <n v="98"/>
    <n v="0"/>
    <n v="0"/>
    <n v="0"/>
    <n v="0"/>
    <n v="0"/>
    <n v="0"/>
    <n v="98"/>
  </r>
  <r>
    <x v="225"/>
    <x v="24"/>
    <n v="0"/>
    <n v="0"/>
    <n v="0"/>
    <n v="0"/>
    <n v="0"/>
    <n v="0"/>
    <n v="0"/>
    <n v="0"/>
    <n v="0"/>
    <n v="0"/>
    <n v="5900"/>
    <n v="5900"/>
    <n v="11800"/>
  </r>
  <r>
    <x v="225"/>
    <x v="0"/>
    <n v="31500"/>
    <n v="31500"/>
    <n v="31500"/>
    <n v="43233"/>
    <n v="103888"/>
    <n v="163500"/>
    <n v="163500"/>
    <n v="163500"/>
    <n v="160700"/>
    <n v="163500"/>
    <n v="163500"/>
    <n v="163500"/>
    <n v="1383321"/>
  </r>
  <r>
    <x v="225"/>
    <x v="15"/>
    <n v="28000"/>
    <n v="28000"/>
    <n v="28000"/>
    <n v="28000"/>
    <n v="28000"/>
    <n v="28000"/>
    <n v="28000"/>
    <n v="28000"/>
    <n v="28000"/>
    <n v="28000"/>
    <n v="28000"/>
    <n v="28000"/>
    <n v="336000"/>
  </r>
  <r>
    <x v="225"/>
    <x v="6"/>
    <n v="46026"/>
    <n v="48619"/>
    <n v="50551"/>
    <n v="47024"/>
    <n v="63742"/>
    <n v="52584"/>
    <n v="52659"/>
    <n v="57388"/>
    <n v="46941"/>
    <n v="46062"/>
    <n v="46139"/>
    <n v="44081"/>
    <n v="601816"/>
  </r>
  <r>
    <x v="225"/>
    <x v="7"/>
    <n v="0"/>
    <n v="0"/>
    <n v="0"/>
    <n v="13495"/>
    <n v="49886"/>
    <n v="49886"/>
    <n v="49886"/>
    <n v="49886"/>
    <n v="49886"/>
    <n v="49886"/>
    <n v="49886"/>
    <n v="49886"/>
    <n v="412583"/>
  </r>
  <r>
    <x v="225"/>
    <x v="1"/>
    <n v="20800"/>
    <n v="20800"/>
    <n v="20800"/>
    <n v="20800"/>
    <n v="20800"/>
    <n v="20800"/>
    <n v="20800"/>
    <n v="20800"/>
    <n v="20800"/>
    <n v="20800"/>
    <n v="20800"/>
    <n v="20800"/>
    <n v="249600"/>
  </r>
  <r>
    <x v="226"/>
    <x v="19"/>
    <n v="4650"/>
    <n v="4650"/>
    <n v="4650"/>
    <n v="4650"/>
    <n v="4650"/>
    <n v="4700"/>
    <n v="4650"/>
    <n v="4650"/>
    <n v="4650"/>
    <n v="4650"/>
    <n v="0"/>
    <n v="0"/>
    <n v="46550"/>
  </r>
  <r>
    <x v="226"/>
    <x v="10"/>
    <n v="-507"/>
    <n v="-489"/>
    <n v="-524"/>
    <n v="-537"/>
    <n v="-546"/>
    <n v="-564"/>
    <n v="-584"/>
    <n v="-596"/>
    <n v="-603"/>
    <n v="-590"/>
    <n v="-583"/>
    <n v="-594"/>
    <n v="-6717"/>
  </r>
  <r>
    <x v="226"/>
    <x v="11"/>
    <n v="79557.354000000007"/>
    <n v="79557.354000000007"/>
    <n v="79557.354000000007"/>
    <n v="79557.354000000007"/>
    <n v="79557.354000000007"/>
    <n v="79557.354000000007"/>
    <n v="79557.354000000007"/>
    <n v="79557.354000000007"/>
    <n v="77833.879000000001"/>
    <n v="78704.879000000001"/>
    <n v="79333.879000000001"/>
    <n v="79333.879000000001"/>
    <n v="951665.34799999988"/>
  </r>
  <r>
    <x v="226"/>
    <x v="3"/>
    <n v="0"/>
    <n v="0"/>
    <n v="0"/>
    <n v="0"/>
    <n v="120"/>
    <n v="0"/>
    <n v="0"/>
    <n v="0"/>
    <n v="0"/>
    <n v="0"/>
    <n v="0"/>
    <n v="0"/>
    <n v="120"/>
  </r>
  <r>
    <x v="226"/>
    <x v="0"/>
    <n v="47250"/>
    <n v="47250"/>
    <n v="47250"/>
    <n v="47250"/>
    <n v="47250"/>
    <n v="47250"/>
    <n v="47250"/>
    <n v="47250"/>
    <n v="47250"/>
    <n v="47250"/>
    <n v="47250"/>
    <n v="47250"/>
    <n v="567000"/>
  </r>
  <r>
    <x v="226"/>
    <x v="13"/>
    <n v="73186.311000000002"/>
    <n v="73186.311000000002"/>
    <n v="73186.311000000002"/>
    <n v="73186.311000000002"/>
    <n v="73186.311000000002"/>
    <n v="73186.311000000002"/>
    <n v="73186.311000000002"/>
    <n v="73186.311000000002"/>
    <n v="35000"/>
    <n v="35000"/>
    <n v="35000"/>
    <n v="35000"/>
    <n v="725490.48800000001"/>
  </r>
  <r>
    <x v="226"/>
    <x v="4"/>
    <n v="0"/>
    <n v="0"/>
    <n v="0"/>
    <n v="0"/>
    <n v="0"/>
    <n v="58"/>
    <n v="0"/>
    <n v="0"/>
    <n v="0"/>
    <n v="0"/>
    <n v="0"/>
    <n v="100"/>
    <n v="158"/>
  </r>
  <r>
    <x v="226"/>
    <x v="6"/>
    <n v="40655"/>
    <n v="43282"/>
    <n v="42012"/>
    <n v="41824"/>
    <n v="41018"/>
    <n v="40116"/>
    <n v="41597"/>
    <n v="41245"/>
    <n v="41929"/>
    <n v="41318"/>
    <n v="40536"/>
    <n v="41630"/>
    <n v="497162"/>
  </r>
  <r>
    <x v="226"/>
    <x v="20"/>
    <n v="71000"/>
    <n v="71000"/>
    <n v="71000"/>
    <n v="71000"/>
    <n v="71000"/>
    <n v="71000"/>
    <n v="71000"/>
    <n v="71000"/>
    <n v="71000"/>
    <n v="71000"/>
    <n v="71000"/>
    <n v="71000"/>
    <n v="852000"/>
  </r>
  <r>
    <x v="226"/>
    <x v="1"/>
    <n v="5088"/>
    <n v="4797"/>
    <n v="5097"/>
    <n v="4758"/>
    <n v="4961"/>
    <n v="4984"/>
    <n v="4758"/>
    <n v="4895"/>
    <n v="4758"/>
    <n v="4962"/>
    <n v="5116"/>
    <n v="5088"/>
    <n v="59262"/>
  </r>
  <r>
    <x v="227"/>
    <x v="10"/>
    <n v="-3399"/>
    <n v="-3283"/>
    <n v="-3456"/>
    <n v="-1989"/>
    <n v="-2019"/>
    <n v="-2085"/>
    <n v="-2162"/>
    <n v="-2204"/>
    <n v="-2229"/>
    <n v="-2180"/>
    <n v="-2152"/>
    <n v="-2199"/>
    <n v="-29357"/>
  </r>
  <r>
    <x v="227"/>
    <x v="11"/>
    <n v="312436.19799999997"/>
    <n v="335375.46799999999"/>
    <n v="333748.37699999998"/>
    <n v="339735.58500000002"/>
    <n v="326715.64600000001"/>
    <n v="318903.09299999999"/>
    <n v="335676.277"/>
    <n v="309269.95899999997"/>
    <n v="359773.58899999998"/>
    <n v="348802.23700000002"/>
    <n v="370672.21299999999"/>
    <n v="372014.95299999998"/>
    <n v="4063123.5950000007"/>
  </r>
  <r>
    <x v="227"/>
    <x v="3"/>
    <n v="0"/>
    <n v="0"/>
    <n v="0"/>
    <n v="0"/>
    <n v="0"/>
    <n v="0"/>
    <n v="0"/>
    <n v="0"/>
    <n v="0"/>
    <n v="0"/>
    <n v="0"/>
    <n v="0"/>
    <n v="0"/>
  </r>
  <r>
    <x v="227"/>
    <x v="0"/>
    <n v="58500"/>
    <n v="58500"/>
    <n v="58500"/>
    <n v="58500"/>
    <n v="58500"/>
    <n v="58500"/>
    <n v="58500"/>
    <n v="58500"/>
    <n v="58500"/>
    <n v="58500"/>
    <n v="58500"/>
    <n v="58500"/>
    <n v="702000"/>
  </r>
  <r>
    <x v="227"/>
    <x v="13"/>
    <n v="149865"/>
    <n v="149865"/>
    <n v="149865"/>
    <n v="105320"/>
    <n v="105320"/>
    <n v="105800"/>
    <n v="105320"/>
    <n v="105320"/>
    <n v="42000"/>
    <n v="42000"/>
    <n v="42000"/>
    <n v="33883"/>
    <n v="1136558"/>
  </r>
  <r>
    <x v="227"/>
    <x v="15"/>
    <n v="28500"/>
    <n v="28500"/>
    <n v="28500"/>
    <n v="28500"/>
    <n v="28500"/>
    <n v="28500"/>
    <n v="28500"/>
    <n v="28500"/>
    <n v="28500"/>
    <n v="28500"/>
    <n v="28500"/>
    <n v="28500"/>
    <n v="342000"/>
  </r>
  <r>
    <x v="227"/>
    <x v="6"/>
    <n v="70758"/>
    <n v="72768"/>
    <n v="73955"/>
    <n v="73491"/>
    <n v="72995"/>
    <n v="71407"/>
    <n v="73408"/>
    <n v="67988"/>
    <n v="77956"/>
    <n v="67864"/>
    <n v="66657"/>
    <n v="67272"/>
    <n v="856519"/>
  </r>
  <r>
    <x v="227"/>
    <x v="18"/>
    <n v="55061"/>
    <n v="55094"/>
    <n v="55607"/>
    <n v="55646"/>
    <n v="54788"/>
    <n v="56192"/>
    <n v="59014"/>
    <n v="58838"/>
    <n v="58532"/>
    <n v="57089"/>
    <n v="57596"/>
    <n v="57167"/>
    <n v="680624"/>
  </r>
  <r>
    <x v="227"/>
    <x v="1"/>
    <n v="148063"/>
    <n v="162864"/>
    <n v="163996"/>
    <n v="163474"/>
    <n v="158430"/>
    <n v="152199"/>
    <n v="155077"/>
    <n v="153473"/>
    <n v="172633"/>
    <n v="169817"/>
    <n v="169403"/>
    <n v="174954"/>
    <n v="1944383"/>
  </r>
  <r>
    <x v="228"/>
    <x v="19"/>
    <n v="6970"/>
    <n v="6970"/>
    <n v="6970"/>
    <n v="6970"/>
    <n v="6970"/>
    <n v="6970"/>
    <n v="6970"/>
    <n v="6970"/>
    <n v="6970"/>
    <n v="6970"/>
    <n v="0"/>
    <n v="0"/>
    <n v="69700"/>
  </r>
  <r>
    <x v="229"/>
    <x v="19"/>
    <n v="6880"/>
    <n v="6880"/>
    <n v="6880"/>
    <n v="6880"/>
    <n v="6880"/>
    <n v="6930"/>
    <n v="6880"/>
    <n v="6880"/>
    <n v="6880"/>
    <n v="6930"/>
    <n v="0"/>
    <n v="0"/>
    <n v="68900"/>
  </r>
  <r>
    <x v="229"/>
    <x v="3"/>
    <n v="0"/>
    <n v="0"/>
    <n v="49"/>
    <n v="0"/>
    <n v="0"/>
    <n v="0"/>
    <n v="0"/>
    <n v="0"/>
    <n v="0"/>
    <n v="0"/>
    <n v="0"/>
    <n v="0"/>
    <n v="49"/>
  </r>
  <r>
    <x v="229"/>
    <x v="13"/>
    <n v="80317.411999999997"/>
    <n v="80317.411999999997"/>
    <n v="80317.411999999997"/>
    <n v="80317.411999999997"/>
    <n v="80317.411999999997"/>
    <n v="80317.411999999997"/>
    <n v="80317.411999999997"/>
    <n v="80317.411999999997"/>
    <n v="80317.411999999997"/>
    <n v="80317.411999999997"/>
    <n v="80317.411999999997"/>
    <n v="80317.411999999997"/>
    <n v="963808.94400000002"/>
  </r>
  <r>
    <x v="229"/>
    <x v="15"/>
    <n v="283205"/>
    <n v="283205"/>
    <n v="283205"/>
    <n v="283205"/>
    <n v="283205"/>
    <n v="283205"/>
    <n v="280883"/>
    <n v="283205"/>
    <n v="283205"/>
    <n v="283205"/>
    <n v="283205"/>
    <n v="283205"/>
    <n v="3396138"/>
  </r>
  <r>
    <x v="229"/>
    <x v="4"/>
    <n v="0"/>
    <n v="0"/>
    <n v="0"/>
    <n v="27216"/>
    <n v="0"/>
    <n v="0"/>
    <n v="0"/>
    <n v="0"/>
    <n v="0"/>
    <n v="0"/>
    <n v="0"/>
    <n v="0"/>
    <n v="27216"/>
  </r>
  <r>
    <x v="229"/>
    <x v="5"/>
    <n v="260000"/>
    <n v="260000"/>
    <n v="260000"/>
    <n v="260000"/>
    <n v="260000"/>
    <n v="260000"/>
    <n v="260000"/>
    <n v="260000"/>
    <n v="260000"/>
    <n v="342258"/>
    <n v="515000"/>
    <n v="515000"/>
    <n v="3712258"/>
  </r>
  <r>
    <x v="229"/>
    <x v="6"/>
    <n v="117858"/>
    <n v="119623"/>
    <n v="113723"/>
    <n v="114263"/>
    <n v="115505"/>
    <n v="117057"/>
    <n v="111539"/>
    <n v="114007"/>
    <n v="111983"/>
    <n v="113237"/>
    <n v="109148"/>
    <n v="109032"/>
    <n v="1366975"/>
  </r>
  <r>
    <x v="229"/>
    <x v="7"/>
    <n v="16320"/>
    <n v="16320"/>
    <n v="16320"/>
    <n v="16320"/>
    <n v="16320"/>
    <n v="16320"/>
    <n v="16320"/>
    <n v="16320"/>
    <n v="16320"/>
    <n v="16320"/>
    <n v="16068"/>
    <n v="16068"/>
    <n v="195336"/>
  </r>
  <r>
    <x v="229"/>
    <x v="1"/>
    <n v="18011"/>
    <n v="17936"/>
    <n v="17400"/>
    <n v="17318"/>
    <n v="17260"/>
    <n v="17444"/>
    <n v="17400"/>
    <n v="17603"/>
    <n v="17338"/>
    <n v="17536"/>
    <n v="17361"/>
    <n v="17318"/>
    <n v="209925"/>
  </r>
  <r>
    <x v="229"/>
    <x v="2"/>
    <n v="6600"/>
    <n v="6600"/>
    <n v="6600"/>
    <n v="6600"/>
    <n v="6600"/>
    <n v="6600"/>
    <n v="6600"/>
    <n v="6600"/>
    <n v="6600"/>
    <n v="6600"/>
    <n v="6600"/>
    <n v="6600"/>
    <n v="79200"/>
  </r>
  <r>
    <x v="230"/>
    <x v="19"/>
    <n v="4800"/>
    <n v="4750"/>
    <n v="4800"/>
    <n v="4800"/>
    <n v="4800"/>
    <n v="5000"/>
    <n v="5050"/>
    <n v="5200"/>
    <n v="5100"/>
    <n v="4900"/>
    <n v="250"/>
    <n v="250"/>
    <n v="49700"/>
  </r>
  <r>
    <x v="230"/>
    <x v="3"/>
    <n v="24000"/>
    <n v="24000"/>
    <n v="24000"/>
    <n v="24000"/>
    <n v="24000"/>
    <n v="24000"/>
    <n v="24000"/>
    <n v="24000"/>
    <n v="24000"/>
    <n v="24000"/>
    <n v="24000"/>
    <n v="24000"/>
    <n v="288000"/>
  </r>
  <r>
    <x v="230"/>
    <x v="15"/>
    <n v="68450"/>
    <n v="68450"/>
    <n v="68450"/>
    <n v="68450"/>
    <n v="68450"/>
    <n v="68450"/>
    <n v="68450"/>
    <n v="68450"/>
    <n v="68450"/>
    <n v="68450"/>
    <n v="68450"/>
    <n v="68450"/>
    <n v="821400"/>
  </r>
  <r>
    <x v="230"/>
    <x v="6"/>
    <n v="37517"/>
    <n v="50968"/>
    <n v="37514"/>
    <n v="37962"/>
    <n v="37726"/>
    <n v="49474"/>
    <n v="58026"/>
    <n v="59368"/>
    <n v="53401"/>
    <n v="43778"/>
    <n v="45522"/>
    <n v="49173"/>
    <n v="560429"/>
  </r>
  <r>
    <x v="230"/>
    <x v="18"/>
    <n v="121878"/>
    <n v="121599"/>
    <n v="122718"/>
    <n v="121466"/>
    <n v="122496"/>
    <n v="122402"/>
    <n v="122691"/>
    <n v="122583"/>
    <n v="122652"/>
    <n v="122037"/>
    <n v="121998"/>
    <n v="122536"/>
    <n v="1467056"/>
  </r>
  <r>
    <x v="230"/>
    <x v="1"/>
    <n v="91368"/>
    <n v="77832"/>
    <n v="79578"/>
    <n v="78632"/>
    <n v="79574"/>
    <n v="78341"/>
    <n v="79631"/>
    <n v="80607"/>
    <n v="78608"/>
    <n v="78899"/>
    <n v="79121"/>
    <n v="78063"/>
    <n v="960254"/>
  </r>
  <r>
    <x v="230"/>
    <x v="2"/>
    <n v="11880"/>
    <n v="11880"/>
    <n v="11880"/>
    <n v="11880"/>
    <n v="11880"/>
    <n v="11880"/>
    <n v="11880"/>
    <n v="11880"/>
    <n v="11880"/>
    <n v="11880"/>
    <n v="11880"/>
    <n v="11880"/>
    <n v="142560"/>
  </r>
  <r>
    <x v="231"/>
    <x v="19"/>
    <n v="9882"/>
    <n v="8144"/>
    <n v="7269"/>
    <n v="6715"/>
    <n v="6784"/>
    <n v="7821"/>
    <n v="6254"/>
    <n v="5209"/>
    <n v="7853"/>
    <n v="6206"/>
    <n v="1598"/>
    <n v="3235"/>
    <n v="76970"/>
  </r>
  <r>
    <x v="231"/>
    <x v="3"/>
    <n v="0"/>
    <n v="0"/>
    <n v="0"/>
    <n v="0"/>
    <n v="0"/>
    <n v="0"/>
    <n v="0"/>
    <n v="0"/>
    <n v="0"/>
    <n v="0"/>
    <n v="0"/>
    <n v="0"/>
    <n v="0"/>
  </r>
  <r>
    <x v="231"/>
    <x v="0"/>
    <n v="0"/>
    <n v="0"/>
    <n v="0"/>
    <n v="0"/>
    <n v="70113"/>
    <n v="94500"/>
    <n v="94500"/>
    <n v="94500"/>
    <n v="94500"/>
    <n v="94500"/>
    <n v="94500"/>
    <n v="94500"/>
    <n v="731613"/>
  </r>
  <r>
    <x v="231"/>
    <x v="15"/>
    <n v="94790"/>
    <n v="94790"/>
    <n v="94790"/>
    <n v="94790"/>
    <n v="39301"/>
    <n v="20000"/>
    <n v="20000"/>
    <n v="20000"/>
    <n v="20000"/>
    <n v="20000"/>
    <n v="20000"/>
    <n v="20000"/>
    <n v="558461"/>
  </r>
  <r>
    <x v="231"/>
    <x v="6"/>
    <n v="31266"/>
    <n v="31127"/>
    <n v="35738"/>
    <n v="38465"/>
    <n v="28222"/>
    <n v="34412"/>
    <n v="32404"/>
    <n v="29235"/>
    <n v="36694"/>
    <n v="34885"/>
    <n v="33303"/>
    <n v="40918"/>
    <n v="406669"/>
  </r>
  <r>
    <x v="231"/>
    <x v="1"/>
    <n v="10926"/>
    <n v="11211"/>
    <n v="6243"/>
    <n v="3687"/>
    <n v="3701"/>
    <n v="3701"/>
    <n v="3915"/>
    <n v="3872"/>
    <n v="3755"/>
    <n v="4070"/>
    <n v="3788"/>
    <n v="3852"/>
    <n v="62721"/>
  </r>
  <r>
    <x v="232"/>
    <x v="19"/>
    <n v="6970"/>
    <n v="6970"/>
    <n v="6970"/>
    <n v="6970"/>
    <n v="6970"/>
    <n v="6970"/>
    <n v="6970"/>
    <n v="6970"/>
    <n v="6970"/>
    <n v="6970"/>
    <n v="0"/>
    <n v="0"/>
    <n v="69700"/>
  </r>
  <r>
    <x v="232"/>
    <x v="11"/>
    <n v="0"/>
    <n v="0"/>
    <n v="0"/>
    <n v="0"/>
    <n v="0"/>
    <n v="0"/>
    <n v="54176"/>
    <n v="54176"/>
    <n v="54176"/>
    <n v="54176"/>
    <n v="54176"/>
    <n v="54176"/>
    <n v="325056"/>
  </r>
  <r>
    <x v="232"/>
    <x v="3"/>
    <n v="0"/>
    <n v="0"/>
    <n v="0"/>
    <n v="0"/>
    <n v="0"/>
    <n v="0"/>
    <n v="0"/>
    <n v="0"/>
    <n v="0"/>
    <n v="0"/>
    <n v="0"/>
    <n v="0"/>
    <n v="0"/>
  </r>
  <r>
    <x v="232"/>
    <x v="0"/>
    <n v="32245"/>
    <n v="31500"/>
    <n v="31500"/>
    <n v="31500"/>
    <n v="31500"/>
    <n v="31500"/>
    <n v="31500"/>
    <n v="31500"/>
    <n v="31500"/>
    <n v="31500"/>
    <n v="31500"/>
    <n v="31500"/>
    <n v="378745"/>
  </r>
  <r>
    <x v="232"/>
    <x v="13"/>
    <n v="54176"/>
    <n v="54176"/>
    <n v="54176"/>
    <n v="54176"/>
    <n v="54176"/>
    <n v="54176"/>
    <n v="0"/>
    <n v="0"/>
    <n v="0"/>
    <n v="0"/>
    <n v="0"/>
    <n v="0"/>
    <n v="325056"/>
  </r>
  <r>
    <x v="232"/>
    <x v="5"/>
    <n v="450000"/>
    <n v="450000"/>
    <n v="450000"/>
    <n v="450000"/>
    <n v="450000"/>
    <n v="450000"/>
    <n v="450000"/>
    <n v="450000"/>
    <n v="450000"/>
    <n v="450000"/>
    <n v="450000"/>
    <n v="450000"/>
    <n v="5400000"/>
  </r>
  <r>
    <x v="232"/>
    <x v="6"/>
    <n v="7314"/>
    <n v="7838"/>
    <n v="7213"/>
    <n v="6782"/>
    <n v="6392"/>
    <n v="6470"/>
    <n v="6861"/>
    <n v="6416"/>
    <n v="7213"/>
    <n v="7134"/>
    <n v="6509"/>
    <n v="6196"/>
    <n v="82338"/>
  </r>
  <r>
    <x v="232"/>
    <x v="20"/>
    <n v="87741"/>
    <n v="87741"/>
    <n v="87741"/>
    <n v="87741"/>
    <n v="87741"/>
    <n v="87741"/>
    <n v="87741"/>
    <n v="87741"/>
    <n v="87741"/>
    <n v="87741"/>
    <n v="87741"/>
    <n v="87741"/>
    <n v="1052892"/>
  </r>
  <r>
    <x v="232"/>
    <x v="7"/>
    <n v="0"/>
    <n v="0"/>
    <n v="0"/>
    <n v="0"/>
    <n v="0"/>
    <n v="0"/>
    <n v="0"/>
    <n v="0"/>
    <n v="0"/>
    <n v="0"/>
    <n v="0"/>
    <n v="0"/>
    <n v="0"/>
  </r>
  <r>
    <x v="232"/>
    <x v="26"/>
    <n v="204800"/>
    <n v="204800"/>
    <n v="204800"/>
    <n v="204800"/>
    <n v="204800"/>
    <n v="204800"/>
    <n v="204800"/>
    <n v="204800"/>
    <n v="204800"/>
    <n v="204800"/>
    <n v="204800"/>
    <n v="204800"/>
    <n v="2457600"/>
  </r>
  <r>
    <x v="232"/>
    <x v="1"/>
    <n v="23761"/>
    <n v="24050"/>
    <n v="23316"/>
    <n v="23073"/>
    <n v="23112"/>
    <n v="23005"/>
    <n v="23200"/>
    <n v="23122"/>
    <n v="23629"/>
    <n v="23258"/>
    <n v="23744"/>
    <n v="23165"/>
    <n v="280435"/>
  </r>
  <r>
    <x v="232"/>
    <x v="2"/>
    <n v="6600"/>
    <n v="6600"/>
    <n v="6600"/>
    <n v="6600"/>
    <n v="6600"/>
    <n v="6600"/>
    <n v="6600"/>
    <n v="6600"/>
    <n v="6600"/>
    <n v="6600"/>
    <n v="6600"/>
    <n v="6600"/>
    <n v="79200"/>
  </r>
  <r>
    <x v="233"/>
    <x v="17"/>
    <n v="0"/>
    <n v="0"/>
    <n v="0"/>
    <n v="0"/>
    <n v="0"/>
    <n v="0"/>
    <n v="0"/>
    <n v="12532"/>
    <n v="13500"/>
    <n v="13500"/>
    <n v="13500"/>
    <n v="13500"/>
    <n v="66532"/>
  </r>
  <r>
    <x v="233"/>
    <x v="3"/>
    <n v="14683"/>
    <n v="50492"/>
    <n v="22287"/>
    <n v="17254"/>
    <n v="19346"/>
    <n v="11383"/>
    <n v="14250"/>
    <n v="17045"/>
    <n v="22181"/>
    <n v="18423"/>
    <n v="23860"/>
    <n v="20021"/>
    <n v="251225"/>
  </r>
  <r>
    <x v="233"/>
    <x v="0"/>
    <n v="46950"/>
    <n v="46950"/>
    <n v="46950"/>
    <n v="46950"/>
    <n v="46950"/>
    <n v="46950"/>
    <n v="46950"/>
    <n v="46950"/>
    <n v="46950"/>
    <n v="46950"/>
    <n v="46950"/>
    <n v="46950"/>
    <n v="563400"/>
  </r>
  <r>
    <x v="233"/>
    <x v="12"/>
    <n v="11520"/>
    <n v="11520"/>
    <n v="11520"/>
    <n v="11520"/>
    <n v="11520"/>
    <n v="11520"/>
    <n v="11520"/>
    <n v="11520"/>
    <n v="11520"/>
    <n v="11520"/>
    <n v="11520"/>
    <n v="11520"/>
    <n v="138240"/>
  </r>
  <r>
    <x v="233"/>
    <x v="15"/>
    <n v="118697"/>
    <n v="118697"/>
    <n v="118697"/>
    <n v="116307"/>
    <n v="117962"/>
    <n v="117962"/>
    <n v="117962"/>
    <n v="117962"/>
    <n v="117962"/>
    <n v="116672"/>
    <n v="117962"/>
    <n v="117962"/>
    <n v="1414804"/>
  </r>
  <r>
    <x v="233"/>
    <x v="6"/>
    <n v="2000"/>
    <n v="2000"/>
    <n v="2000"/>
    <n v="2000"/>
    <n v="2000"/>
    <n v="2000"/>
    <n v="2000"/>
    <n v="2000"/>
    <n v="2000"/>
    <n v="2000"/>
    <n v="2000"/>
    <n v="2000"/>
    <n v="24000"/>
  </r>
  <r>
    <x v="233"/>
    <x v="7"/>
    <n v="2000"/>
    <n v="2000"/>
    <n v="2000"/>
    <n v="2000"/>
    <n v="2000"/>
    <n v="2000"/>
    <n v="2000"/>
    <n v="2000"/>
    <n v="2000"/>
    <n v="2000"/>
    <n v="2000"/>
    <n v="2000"/>
    <n v="24000"/>
  </r>
  <r>
    <x v="233"/>
    <x v="26"/>
    <n v="37700"/>
    <n v="37700"/>
    <n v="37700"/>
    <n v="37700"/>
    <n v="37700"/>
    <n v="37700"/>
    <n v="37700"/>
    <n v="37700"/>
    <n v="37700"/>
    <n v="37700"/>
    <n v="37700"/>
    <n v="37700"/>
    <n v="452400"/>
  </r>
  <r>
    <x v="233"/>
    <x v="1"/>
    <n v="59111"/>
    <n v="68686"/>
    <n v="65240"/>
    <n v="69864"/>
    <n v="62621"/>
    <n v="62157"/>
    <n v="58012"/>
    <n v="62103"/>
    <n v="64622"/>
    <n v="60299"/>
    <n v="58941"/>
    <n v="64953"/>
    <n v="756609"/>
  </r>
  <r>
    <x v="233"/>
    <x v="2"/>
    <n v="2200"/>
    <n v="2200"/>
    <n v="5437"/>
    <n v="6320"/>
    <n v="8218"/>
    <n v="9342"/>
    <n v="12772"/>
    <n v="20718"/>
    <n v="12144"/>
    <n v="8617"/>
    <n v="8406"/>
    <n v="8663"/>
    <n v="105037"/>
  </r>
  <r>
    <x v="234"/>
    <x v="19"/>
    <n v="6880"/>
    <n v="6880"/>
    <n v="6880"/>
    <n v="6880"/>
    <n v="6880"/>
    <n v="6880"/>
    <n v="6880"/>
    <n v="6880"/>
    <n v="6880"/>
    <n v="6880"/>
    <n v="0"/>
    <n v="0"/>
    <n v="68800"/>
  </r>
  <r>
    <x v="234"/>
    <x v="11"/>
    <n v="51430.241999999998"/>
    <n v="51430.241999999998"/>
    <n v="51430.241999999998"/>
    <n v="51430.241999999998"/>
    <n v="51430.241999999998"/>
    <n v="53030.241999999998"/>
    <n v="51430.241999999998"/>
    <n v="51430.241999999998"/>
    <n v="61230.241999999998"/>
    <n v="59230.241999999998"/>
    <n v="59230.241999999998"/>
    <n v="60230.241999999998"/>
    <n v="652962.90399999986"/>
  </r>
  <r>
    <x v="234"/>
    <x v="3"/>
    <n v="0"/>
    <n v="0"/>
    <n v="0"/>
    <n v="0"/>
    <n v="0"/>
    <n v="0"/>
    <n v="60"/>
    <n v="0"/>
    <n v="600"/>
    <n v="0"/>
    <n v="0"/>
    <n v="0"/>
    <n v="660"/>
  </r>
  <r>
    <x v="234"/>
    <x v="0"/>
    <n v="101790"/>
    <n v="125500"/>
    <n v="125500"/>
    <n v="125500"/>
    <n v="125500"/>
    <n v="125500"/>
    <n v="125500"/>
    <n v="125500"/>
    <n v="125500"/>
    <n v="125500"/>
    <n v="125500"/>
    <n v="125500"/>
    <n v="1482290"/>
  </r>
  <r>
    <x v="234"/>
    <x v="12"/>
    <n v="22800"/>
    <n v="22800"/>
    <n v="22800"/>
    <n v="22800"/>
    <n v="22800"/>
    <n v="22800"/>
    <n v="22800"/>
    <n v="22800"/>
    <n v="22800"/>
    <n v="22800"/>
    <n v="22800"/>
    <n v="22800"/>
    <n v="273600"/>
  </r>
  <r>
    <x v="234"/>
    <x v="13"/>
    <n v="18000"/>
    <n v="18000"/>
    <n v="18000"/>
    <n v="18000"/>
    <n v="18000"/>
    <n v="18000"/>
    <n v="18000"/>
    <n v="18000"/>
    <n v="18000"/>
    <n v="18000"/>
    <n v="18000"/>
    <n v="18000"/>
    <n v="216000"/>
  </r>
  <r>
    <x v="234"/>
    <x v="15"/>
    <n v="384648"/>
    <n v="371100"/>
    <n v="371100"/>
    <n v="371100"/>
    <n v="371100"/>
    <n v="371100"/>
    <n v="371100"/>
    <n v="371100"/>
    <n v="371100"/>
    <n v="371100"/>
    <n v="371100"/>
    <n v="369475"/>
    <n v="4465123"/>
  </r>
  <r>
    <x v="234"/>
    <x v="14"/>
    <n v="3000"/>
    <n v="3000"/>
    <n v="3000"/>
    <n v="3000"/>
    <n v="3000"/>
    <n v="3000"/>
    <n v="3000"/>
    <n v="3000"/>
    <n v="3000"/>
    <n v="3000"/>
    <n v="3000"/>
    <n v="3000"/>
    <n v="36000"/>
  </r>
  <r>
    <x v="234"/>
    <x v="5"/>
    <n v="250000"/>
    <n v="250000"/>
    <n v="250000"/>
    <n v="250000"/>
    <n v="250000"/>
    <n v="250000"/>
    <n v="250000"/>
    <n v="250000"/>
    <n v="250000"/>
    <n v="250000"/>
    <n v="250000"/>
    <n v="250000"/>
    <n v="3000000"/>
  </r>
  <r>
    <x v="234"/>
    <x v="6"/>
    <n v="80398"/>
    <n v="81009"/>
    <n v="81977"/>
    <n v="91942"/>
    <n v="87429"/>
    <n v="87373"/>
    <n v="98417"/>
    <n v="90226"/>
    <n v="95466"/>
    <n v="93001"/>
    <n v="97843"/>
    <n v="95641"/>
    <n v="1080722"/>
  </r>
  <r>
    <x v="234"/>
    <x v="7"/>
    <n v="473480"/>
    <n v="473480"/>
    <n v="473480"/>
    <n v="473480"/>
    <n v="473480"/>
    <n v="473480"/>
    <n v="473480"/>
    <n v="473480"/>
    <n v="473480"/>
    <n v="473480"/>
    <n v="473312"/>
    <n v="473312"/>
    <n v="5681424"/>
  </r>
  <r>
    <x v="234"/>
    <x v="1"/>
    <n v="70822"/>
    <n v="67935"/>
    <n v="67609"/>
    <n v="71346"/>
    <n v="67557"/>
    <n v="71911"/>
    <n v="68998"/>
    <n v="64132"/>
    <n v="68484"/>
    <n v="67231"/>
    <n v="63493"/>
    <n v="67793"/>
    <n v="817311"/>
  </r>
  <r>
    <x v="234"/>
    <x v="2"/>
    <n v="22273"/>
    <n v="18164"/>
    <n v="18240"/>
    <n v="20412"/>
    <n v="18377"/>
    <n v="18494"/>
    <n v="19322"/>
    <n v="18986"/>
    <n v="21504"/>
    <n v="18819"/>
    <n v="18290"/>
    <n v="18885"/>
    <n v="231766"/>
  </r>
  <r>
    <x v="235"/>
    <x v="19"/>
    <n v="9070"/>
    <n v="9070"/>
    <n v="9070"/>
    <n v="9070"/>
    <n v="9070"/>
    <n v="9070"/>
    <n v="9070"/>
    <n v="9070"/>
    <n v="9070"/>
    <n v="9070"/>
    <n v="2500"/>
    <n v="2000"/>
    <n v="95200"/>
  </r>
  <r>
    <x v="235"/>
    <x v="3"/>
    <n v="0"/>
    <n v="0"/>
    <n v="0"/>
    <n v="0"/>
    <n v="0"/>
    <n v="0"/>
    <n v="0"/>
    <n v="0"/>
    <n v="0"/>
    <n v="0"/>
    <n v="0"/>
    <n v="0"/>
    <n v="0"/>
  </r>
  <r>
    <x v="235"/>
    <x v="15"/>
    <n v="174495"/>
    <n v="174495"/>
    <n v="174495"/>
    <n v="174495"/>
    <n v="174495"/>
    <n v="174495"/>
    <n v="174495"/>
    <n v="174495"/>
    <n v="174495"/>
    <n v="174495"/>
    <n v="174495"/>
    <n v="174495"/>
    <n v="2093940"/>
  </r>
  <r>
    <x v="235"/>
    <x v="4"/>
    <n v="0"/>
    <n v="0"/>
    <n v="0"/>
    <n v="0"/>
    <n v="0"/>
    <n v="0"/>
    <n v="0"/>
    <n v="0"/>
    <n v="0"/>
    <n v="1512"/>
    <n v="0"/>
    <n v="0"/>
    <n v="1512"/>
  </r>
  <r>
    <x v="235"/>
    <x v="6"/>
    <n v="157177"/>
    <n v="158445"/>
    <n v="159783"/>
    <n v="156228"/>
    <n v="157200"/>
    <n v="160875"/>
    <n v="159694"/>
    <n v="157694"/>
    <n v="156997"/>
    <n v="157469"/>
    <n v="161334"/>
    <n v="159759"/>
    <n v="1902655"/>
  </r>
  <r>
    <x v="235"/>
    <x v="20"/>
    <n v="129000"/>
    <n v="129000"/>
    <n v="129000"/>
    <n v="129000"/>
    <n v="129000"/>
    <n v="129000"/>
    <n v="129000"/>
    <n v="129000"/>
    <n v="129000"/>
    <n v="129000"/>
    <n v="129000"/>
    <n v="129000"/>
    <n v="1548000"/>
  </r>
  <r>
    <x v="235"/>
    <x v="1"/>
    <n v="42063"/>
    <n v="42429"/>
    <n v="42038"/>
    <n v="41213"/>
    <n v="43683"/>
    <n v="41716"/>
    <n v="41052"/>
    <n v="41297"/>
    <n v="41348"/>
    <n v="42873"/>
    <n v="46977"/>
    <n v="43218"/>
    <n v="509907"/>
  </r>
  <r>
    <x v="235"/>
    <x v="2"/>
    <n v="4400"/>
    <n v="4400"/>
    <n v="4400"/>
    <n v="4400"/>
    <n v="4400"/>
    <n v="4400"/>
    <n v="4400"/>
    <n v="4400"/>
    <n v="4400"/>
    <n v="4400"/>
    <n v="4400"/>
    <n v="4400"/>
    <n v="52800"/>
  </r>
  <r>
    <x v="236"/>
    <x v="19"/>
    <n v="5710"/>
    <n v="5710"/>
    <n v="5710"/>
    <n v="5710"/>
    <n v="5710"/>
    <n v="5710"/>
    <n v="5710"/>
    <n v="5710"/>
    <n v="5710"/>
    <n v="5710"/>
    <n v="0"/>
    <n v="0"/>
    <n v="57100"/>
  </r>
  <r>
    <x v="236"/>
    <x v="17"/>
    <n v="4950"/>
    <n v="4950"/>
    <n v="4950"/>
    <n v="4950"/>
    <n v="4950"/>
    <n v="4950"/>
    <n v="4950"/>
    <n v="4950"/>
    <n v="4950"/>
    <n v="4950"/>
    <n v="4950"/>
    <n v="4950"/>
    <n v="59400"/>
  </r>
  <r>
    <x v="236"/>
    <x v="10"/>
    <n v="-3199"/>
    <n v="-3130"/>
    <n v="-3352"/>
    <n v="-3381"/>
    <n v="-3964"/>
    <n v="-4116"/>
    <n v="-2067"/>
    <n v="-2030"/>
    <n v="-2046"/>
    <n v="-2005"/>
    <n v="-1981"/>
    <n v="-2020"/>
    <n v="-33291"/>
  </r>
  <r>
    <x v="236"/>
    <x v="11"/>
    <n v="175431.541"/>
    <n v="175951.899"/>
    <n v="177275.766"/>
    <n v="201384.766"/>
    <n v="201385.766"/>
    <n v="225757.766"/>
    <n v="186617.766"/>
    <n v="196711.766"/>
    <n v="186574.766"/>
    <n v="186111.766"/>
    <n v="183734.766"/>
    <n v="183701.766"/>
    <n v="2280640.1000000006"/>
  </r>
  <r>
    <x v="236"/>
    <x v="3"/>
    <n v="16017"/>
    <n v="12599"/>
    <n v="12667"/>
    <n v="17007"/>
    <n v="13718"/>
    <n v="8534"/>
    <n v="11915"/>
    <n v="8263"/>
    <n v="11184"/>
    <n v="10625"/>
    <n v="7226"/>
    <n v="9194"/>
    <n v="138949"/>
  </r>
  <r>
    <x v="236"/>
    <x v="24"/>
    <n v="15000"/>
    <n v="15000"/>
    <n v="15000"/>
    <n v="15000"/>
    <n v="15000"/>
    <n v="15000"/>
    <n v="0"/>
    <n v="0"/>
    <n v="0"/>
    <n v="0"/>
    <n v="0"/>
    <n v="0"/>
    <n v="90000"/>
  </r>
  <r>
    <x v="236"/>
    <x v="0"/>
    <n v="100500"/>
    <n v="100500"/>
    <n v="99694"/>
    <n v="99650"/>
    <n v="100500"/>
    <n v="100500"/>
    <n v="100500"/>
    <n v="100500"/>
    <n v="100500"/>
    <n v="100500"/>
    <n v="100500"/>
    <n v="100500"/>
    <n v="1204344"/>
  </r>
  <r>
    <x v="236"/>
    <x v="12"/>
    <n v="58000"/>
    <n v="58000"/>
    <n v="58000"/>
    <n v="58000"/>
    <n v="58000"/>
    <n v="58000"/>
    <n v="58000"/>
    <n v="58000"/>
    <n v="58000"/>
    <n v="61000"/>
    <n v="58000"/>
    <n v="58000"/>
    <n v="699000"/>
  </r>
  <r>
    <x v="236"/>
    <x v="13"/>
    <n v="259626"/>
    <n v="259626"/>
    <n v="259626"/>
    <n v="235416"/>
    <n v="155565"/>
    <n v="42000"/>
    <n v="30000"/>
    <n v="30000"/>
    <n v="30000"/>
    <n v="30000"/>
    <n v="30000"/>
    <n v="30000"/>
    <n v="1391859"/>
  </r>
  <r>
    <x v="236"/>
    <x v="15"/>
    <n v="48450"/>
    <n v="48450"/>
    <n v="48450"/>
    <n v="48450"/>
    <n v="48450"/>
    <n v="48450"/>
    <n v="48450"/>
    <n v="48450"/>
    <n v="48450"/>
    <n v="48450"/>
    <n v="48450"/>
    <n v="48450"/>
    <n v="581400"/>
  </r>
  <r>
    <x v="236"/>
    <x v="23"/>
    <n v="15200"/>
    <n v="30400"/>
    <n v="16600"/>
    <n v="28600"/>
    <n v="16000"/>
    <n v="8800"/>
    <n v="6000"/>
    <n v="6000"/>
    <n v="6000"/>
    <n v="6000"/>
    <n v="6000"/>
    <n v="11000"/>
    <n v="156600"/>
  </r>
  <r>
    <x v="236"/>
    <x v="4"/>
    <n v="0"/>
    <n v="0"/>
    <n v="0"/>
    <n v="820"/>
    <n v="0"/>
    <n v="0"/>
    <n v="0"/>
    <n v="0"/>
    <n v="0"/>
    <n v="0"/>
    <n v="0"/>
    <n v="0"/>
    <n v="820"/>
  </r>
  <r>
    <x v="236"/>
    <x v="5"/>
    <n v="30000"/>
    <n v="30000"/>
    <n v="30000"/>
    <n v="30000"/>
    <n v="24194"/>
    <n v="0"/>
    <n v="0"/>
    <n v="0"/>
    <n v="0"/>
    <n v="0"/>
    <n v="0"/>
    <n v="0"/>
    <n v="144194"/>
  </r>
  <r>
    <x v="236"/>
    <x v="6"/>
    <n v="67341"/>
    <n v="65782"/>
    <n v="72093"/>
    <n v="66627"/>
    <n v="66714"/>
    <n v="64587"/>
    <n v="68739"/>
    <n v="69498"/>
    <n v="72326"/>
    <n v="68065"/>
    <n v="66439"/>
    <n v="64152"/>
    <n v="812363"/>
  </r>
  <r>
    <x v="236"/>
    <x v="18"/>
    <n v="122000"/>
    <n v="122351"/>
    <n v="122273"/>
    <n v="122312"/>
    <n v="114631"/>
    <n v="106000"/>
    <n v="106616"/>
    <n v="106213"/>
    <n v="106234"/>
    <n v="106507"/>
    <n v="106286"/>
    <n v="107146"/>
    <n v="1348569"/>
  </r>
  <r>
    <x v="236"/>
    <x v="7"/>
    <n v="24480"/>
    <n v="24480"/>
    <n v="24480"/>
    <n v="24480"/>
    <n v="24480"/>
    <n v="24480"/>
    <n v="24480"/>
    <n v="24480"/>
    <n v="24480"/>
    <n v="24480"/>
    <n v="24102"/>
    <n v="24102"/>
    <n v="293004"/>
  </r>
  <r>
    <x v="236"/>
    <x v="1"/>
    <n v="46154"/>
    <n v="42764"/>
    <n v="42718"/>
    <n v="71655"/>
    <n v="25468"/>
    <n v="15940"/>
    <n v="16971"/>
    <n v="19633"/>
    <n v="20749"/>
    <n v="20702"/>
    <n v="19608"/>
    <n v="21577"/>
    <n v="363939"/>
  </r>
  <r>
    <x v="236"/>
    <x v="2"/>
    <n v="59444"/>
    <n v="47324"/>
    <n v="46848"/>
    <n v="49482"/>
    <n v="39475"/>
    <n v="34637"/>
    <n v="34663"/>
    <n v="36690"/>
    <n v="43895"/>
    <n v="37600"/>
    <n v="35919"/>
    <n v="47720"/>
    <n v="513697"/>
  </r>
  <r>
    <x v="237"/>
    <x v="19"/>
    <n v="6970"/>
    <n v="7070"/>
    <n v="7020"/>
    <n v="6970"/>
    <n v="7120"/>
    <n v="6970"/>
    <n v="6970"/>
    <n v="6970"/>
    <n v="6970"/>
    <n v="6970"/>
    <n v="50"/>
    <n v="150"/>
    <n v="70200"/>
  </r>
  <r>
    <x v="237"/>
    <x v="3"/>
    <n v="0"/>
    <n v="0"/>
    <n v="0"/>
    <n v="0"/>
    <n v="0"/>
    <n v="0"/>
    <n v="0"/>
    <n v="0"/>
    <n v="0"/>
    <n v="0"/>
    <n v="0"/>
    <n v="0"/>
    <n v="0"/>
  </r>
  <r>
    <x v="237"/>
    <x v="0"/>
    <n v="90962"/>
    <n v="90962"/>
    <n v="90962"/>
    <n v="90962"/>
    <n v="90962"/>
    <n v="90962"/>
    <n v="90962"/>
    <n v="90962"/>
    <n v="90962"/>
    <n v="90962"/>
    <n v="90962"/>
    <n v="90962"/>
    <n v="1091544"/>
  </r>
  <r>
    <x v="237"/>
    <x v="15"/>
    <n v="100000"/>
    <n v="100000"/>
    <n v="100000"/>
    <n v="100000"/>
    <n v="100000"/>
    <n v="100000"/>
    <n v="100000"/>
    <n v="100000"/>
    <n v="100000"/>
    <n v="100000"/>
    <n v="100000"/>
    <n v="100000"/>
    <n v="1200000"/>
  </r>
  <r>
    <x v="237"/>
    <x v="7"/>
    <n v="202000"/>
    <n v="202000"/>
    <n v="202000"/>
    <n v="202000"/>
    <n v="202000"/>
    <n v="202000"/>
    <n v="202000"/>
    <n v="202000"/>
    <n v="202000"/>
    <n v="202000"/>
    <n v="202000"/>
    <n v="202000"/>
    <n v="2424000"/>
  </r>
  <r>
    <x v="237"/>
    <x v="1"/>
    <n v="20325"/>
    <n v="20097"/>
    <n v="20750"/>
    <n v="21091"/>
    <n v="20213"/>
    <n v="20643"/>
    <n v="20504"/>
    <n v="21001"/>
    <n v="20269"/>
    <n v="20636"/>
    <n v="20552"/>
    <n v="20576"/>
    <n v="246657"/>
  </r>
  <r>
    <x v="238"/>
    <x v="0"/>
    <n v="111490.38399999999"/>
    <n v="132651.38399999999"/>
    <n v="132651.38399999999"/>
    <n v="132651.38399999999"/>
    <n v="165389.38399999999"/>
    <n v="131916.38399999999"/>
    <n v="130948.38399999999"/>
    <n v="111112.83199999999"/>
    <n v="111911.38399999999"/>
    <n v="58916.383999999998"/>
    <n v="70326.31"/>
    <n v="135706.38399999999"/>
    <n v="1425671.9820000001"/>
  </r>
  <r>
    <x v="238"/>
    <x v="12"/>
    <n v="36400"/>
    <n v="36400"/>
    <n v="36400"/>
    <n v="36400"/>
    <n v="36400"/>
    <n v="36400"/>
    <n v="36400"/>
    <n v="35213"/>
    <n v="36400"/>
    <n v="36400"/>
    <n v="36400"/>
    <n v="67400"/>
    <n v="466613"/>
  </r>
  <r>
    <x v="238"/>
    <x v="9"/>
    <n v="10800"/>
    <n v="10800"/>
    <n v="10800"/>
    <n v="10800"/>
    <n v="10800"/>
    <n v="10800"/>
    <n v="6968"/>
    <n v="0"/>
    <n v="0"/>
    <n v="0"/>
    <n v="0"/>
    <n v="0"/>
    <n v="71768"/>
  </r>
  <r>
    <x v="238"/>
    <x v="15"/>
    <n v="58412"/>
    <n v="57180"/>
    <n v="80399"/>
    <n v="58412"/>
    <n v="58412"/>
    <n v="58412"/>
    <n v="50269"/>
    <n v="44811"/>
    <n v="56424"/>
    <n v="56424"/>
    <n v="56424"/>
    <n v="56444"/>
    <n v="692023"/>
  </r>
  <r>
    <x v="238"/>
    <x v="14"/>
    <n v="4000"/>
    <n v="4000"/>
    <n v="4000"/>
    <n v="4000"/>
    <n v="4000"/>
    <n v="4000"/>
    <n v="4000"/>
    <n v="4000"/>
    <n v="4000"/>
    <n v="4000"/>
    <n v="4000"/>
    <n v="4000"/>
    <n v="48000"/>
  </r>
  <r>
    <x v="238"/>
    <x v="7"/>
    <n v="0"/>
    <n v="0"/>
    <n v="0"/>
    <n v="0"/>
    <n v="0"/>
    <n v="0"/>
    <n v="0"/>
    <n v="0"/>
    <n v="0"/>
    <n v="0"/>
    <n v="0"/>
    <n v="0"/>
    <n v="0"/>
  </r>
  <r>
    <x v="239"/>
    <x v="19"/>
    <n v="6930"/>
    <n v="6880"/>
    <n v="6880"/>
    <n v="6880"/>
    <n v="6880"/>
    <n v="6880"/>
    <n v="6880"/>
    <n v="6880"/>
    <n v="6880"/>
    <n v="6880"/>
    <n v="0"/>
    <n v="0"/>
    <n v="68850"/>
  </r>
  <r>
    <x v="239"/>
    <x v="3"/>
    <n v="0"/>
    <n v="0"/>
    <n v="0"/>
    <n v="0"/>
    <n v="0"/>
    <n v="0"/>
    <n v="0"/>
    <n v="0"/>
    <n v="0"/>
    <n v="0"/>
    <n v="0"/>
    <n v="0"/>
    <n v="0"/>
  </r>
  <r>
    <x v="239"/>
    <x v="0"/>
    <n v="23806"/>
    <n v="42831.148000000001"/>
    <n v="52548"/>
    <n v="51692"/>
    <n v="51692"/>
    <n v="51692"/>
    <n v="51692"/>
    <n v="51692"/>
    <n v="52802"/>
    <n v="52802"/>
    <n v="52802"/>
    <n v="52802"/>
    <n v="588853.14800000004"/>
  </r>
  <r>
    <x v="239"/>
    <x v="12"/>
    <n v="412"/>
    <n v="412"/>
    <n v="412"/>
    <n v="0"/>
    <n v="0"/>
    <n v="0"/>
    <n v="0"/>
    <n v="0"/>
    <n v="0"/>
    <n v="0"/>
    <n v="0"/>
    <n v="0"/>
    <n v="1236"/>
  </r>
  <r>
    <x v="239"/>
    <x v="4"/>
    <n v="9725"/>
    <n v="12725"/>
    <n v="7785"/>
    <n v="28675"/>
    <n v="20190"/>
    <n v="8775"/>
    <n v="720"/>
    <n v="0"/>
    <n v="0"/>
    <n v="1950"/>
    <n v="4365"/>
    <n v="2302"/>
    <n v="97212"/>
  </r>
  <r>
    <x v="239"/>
    <x v="5"/>
    <n v="350000"/>
    <n v="350000"/>
    <n v="350000"/>
    <n v="350000"/>
    <n v="350000"/>
    <n v="350000"/>
    <n v="350000"/>
    <n v="350000"/>
    <n v="350000"/>
    <n v="350000"/>
    <n v="350000"/>
    <n v="350000"/>
    <n v="4200000"/>
  </r>
  <r>
    <x v="239"/>
    <x v="6"/>
    <n v="20129"/>
    <n v="21587"/>
    <n v="23318"/>
    <n v="24588"/>
    <n v="25913"/>
    <n v="20394"/>
    <n v="24206"/>
    <n v="19651"/>
    <n v="22461"/>
    <n v="24138"/>
    <n v="21733"/>
    <n v="25052"/>
    <n v="273170"/>
  </r>
  <r>
    <x v="239"/>
    <x v="7"/>
    <n v="0"/>
    <n v="775"/>
    <n v="775"/>
    <n v="775"/>
    <n v="775"/>
    <n v="775"/>
    <n v="775"/>
    <n v="775"/>
    <n v="775"/>
    <n v="775"/>
    <n v="775"/>
    <n v="775"/>
    <n v="8525"/>
  </r>
  <r>
    <x v="239"/>
    <x v="1"/>
    <n v="10900"/>
    <n v="10900"/>
    <n v="10900"/>
    <n v="10900"/>
    <n v="10900"/>
    <n v="10900"/>
    <n v="10900"/>
    <n v="10900"/>
    <n v="10900"/>
    <n v="10900"/>
    <n v="10900"/>
    <n v="10900"/>
    <n v="130800"/>
  </r>
  <r>
    <x v="240"/>
    <x v="17"/>
    <n v="3500"/>
    <n v="3500"/>
    <n v="3500"/>
    <n v="3500"/>
    <n v="3500"/>
    <n v="3500"/>
    <n v="3500"/>
    <n v="3500"/>
    <n v="3500"/>
    <n v="3500"/>
    <n v="3500"/>
    <n v="3500"/>
    <n v="42000"/>
  </r>
  <r>
    <x v="240"/>
    <x v="0"/>
    <n v="70000"/>
    <n v="70000"/>
    <n v="70000"/>
    <n v="70000"/>
    <n v="70000"/>
    <n v="70000"/>
    <n v="70000"/>
    <n v="70000"/>
    <n v="70000"/>
    <n v="83637"/>
    <n v="70000"/>
    <n v="70000"/>
    <n v="853637"/>
  </r>
  <r>
    <x v="240"/>
    <x v="12"/>
    <n v="10000"/>
    <n v="10000"/>
    <n v="10000"/>
    <n v="10000"/>
    <n v="10000"/>
    <n v="10000"/>
    <n v="10000"/>
    <n v="10000"/>
    <n v="10000"/>
    <n v="10000"/>
    <n v="10000"/>
    <n v="10000"/>
    <n v="120000"/>
  </r>
  <r>
    <x v="240"/>
    <x v="20"/>
    <n v="902120"/>
    <n v="902120"/>
    <n v="698415"/>
    <n v="352070"/>
    <n v="352070"/>
    <n v="352070"/>
    <n v="352070"/>
    <n v="352070"/>
    <n v="352070"/>
    <n v="352070"/>
    <n v="352070"/>
    <n v="352070"/>
    <n v="5671285"/>
  </r>
  <r>
    <x v="241"/>
    <x v="19"/>
    <n v="4650"/>
    <n v="4650"/>
    <n v="4650"/>
    <n v="4650"/>
    <n v="4650"/>
    <n v="4650"/>
    <n v="4700"/>
    <n v="4650"/>
    <n v="4650"/>
    <n v="4650"/>
    <n v="0"/>
    <n v="0"/>
    <n v="46550"/>
  </r>
  <r>
    <x v="241"/>
    <x v="3"/>
    <n v="0"/>
    <n v="0"/>
    <n v="0"/>
    <n v="0"/>
    <n v="0"/>
    <n v="0"/>
    <n v="0"/>
    <n v="0"/>
    <n v="0"/>
    <n v="0"/>
    <n v="0"/>
    <n v="60"/>
    <n v="60"/>
  </r>
  <r>
    <x v="241"/>
    <x v="12"/>
    <n v="9600"/>
    <n v="9600"/>
    <n v="9600"/>
    <n v="9600"/>
    <n v="9600"/>
    <n v="9600"/>
    <n v="9600"/>
    <n v="9600"/>
    <n v="9600"/>
    <n v="9600"/>
    <n v="9600"/>
    <n v="9600"/>
    <n v="115200"/>
  </r>
  <r>
    <x v="241"/>
    <x v="15"/>
    <n v="122337"/>
    <n v="122337"/>
    <n v="122337"/>
    <n v="122337"/>
    <n v="122337"/>
    <n v="122337"/>
    <n v="122337"/>
    <n v="122337"/>
    <n v="122337"/>
    <n v="122337"/>
    <n v="122337"/>
    <n v="122337"/>
    <n v="1468044"/>
  </r>
  <r>
    <x v="241"/>
    <x v="4"/>
    <n v="34946"/>
    <n v="42442"/>
    <n v="70592"/>
    <n v="55233"/>
    <n v="43134"/>
    <n v="52937"/>
    <n v="47784"/>
    <n v="50197"/>
    <n v="38631"/>
    <n v="55772"/>
    <n v="32751"/>
    <n v="31209"/>
    <n v="555628"/>
  </r>
  <r>
    <x v="241"/>
    <x v="7"/>
    <n v="30400"/>
    <n v="30400"/>
    <n v="30400"/>
    <n v="30400"/>
    <n v="30400"/>
    <n v="30400"/>
    <n v="30400"/>
    <n v="30400"/>
    <n v="30400"/>
    <n v="30400"/>
    <n v="29930"/>
    <n v="29930"/>
    <n v="363860"/>
  </r>
  <r>
    <x v="241"/>
    <x v="1"/>
    <n v="68372"/>
    <n v="67548"/>
    <n v="65204"/>
    <n v="67549"/>
    <n v="66746"/>
    <n v="65650"/>
    <n v="64927"/>
    <n v="68243"/>
    <n v="68858"/>
    <n v="63817"/>
    <n v="65216"/>
    <n v="65908"/>
    <n v="798038"/>
  </r>
  <r>
    <x v="242"/>
    <x v="19"/>
    <n v="2200"/>
    <n v="2200"/>
    <n v="2200"/>
    <n v="2200"/>
    <n v="2200"/>
    <n v="2200"/>
    <n v="2200"/>
    <n v="2200"/>
    <n v="2200"/>
    <n v="2200"/>
    <n v="0"/>
    <n v="0"/>
    <n v="22000"/>
  </r>
  <r>
    <x v="242"/>
    <x v="17"/>
    <n v="7500"/>
    <n v="7500"/>
    <n v="7500"/>
    <n v="7500"/>
    <n v="7500"/>
    <n v="7500"/>
    <n v="7500"/>
    <n v="7500"/>
    <n v="7500"/>
    <n v="7500"/>
    <n v="7500"/>
    <n v="7500"/>
    <n v="90000"/>
  </r>
  <r>
    <x v="242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243"/>
    <x v="19"/>
    <n v="91186"/>
    <n v="92883"/>
    <n v="91288"/>
    <n v="71612"/>
    <n v="72630"/>
    <n v="71263"/>
    <n v="103684"/>
    <n v="71354"/>
    <n v="74940"/>
    <n v="71850"/>
    <n v="67192"/>
    <n v="74340"/>
    <n v="954222"/>
  </r>
  <r>
    <x v="243"/>
    <x v="11"/>
    <n v="19500"/>
    <n v="19500"/>
    <n v="19500"/>
    <n v="28150"/>
    <n v="30000"/>
    <n v="25450"/>
    <n v="19500"/>
    <n v="19500"/>
    <n v="19500"/>
    <n v="19500"/>
    <n v="19500"/>
    <n v="19500"/>
    <n v="259100"/>
  </r>
  <r>
    <x v="243"/>
    <x v="3"/>
    <n v="0"/>
    <n v="0"/>
    <n v="0"/>
    <n v="0"/>
    <n v="0"/>
    <n v="0"/>
    <n v="0"/>
    <n v="0"/>
    <n v="0"/>
    <n v="0"/>
    <n v="0"/>
    <n v="0"/>
    <n v="0"/>
  </r>
  <r>
    <x v="243"/>
    <x v="15"/>
    <n v="135360"/>
    <n v="135360"/>
    <n v="135360"/>
    <n v="135360"/>
    <n v="135360"/>
    <n v="135360"/>
    <n v="135360"/>
    <n v="135360"/>
    <n v="135360"/>
    <n v="135360"/>
    <n v="135360"/>
    <n v="135360"/>
    <n v="1624320"/>
  </r>
  <r>
    <x v="243"/>
    <x v="4"/>
    <n v="0"/>
    <n v="0"/>
    <n v="100"/>
    <n v="0"/>
    <n v="0"/>
    <n v="0"/>
    <n v="0"/>
    <n v="0"/>
    <n v="0"/>
    <n v="0"/>
    <n v="0"/>
    <n v="0"/>
    <n v="100"/>
  </r>
  <r>
    <x v="243"/>
    <x v="6"/>
    <n v="44207"/>
    <n v="53342"/>
    <n v="51482"/>
    <n v="48524"/>
    <n v="46574"/>
    <n v="46274"/>
    <n v="31387"/>
    <n v="30000"/>
    <n v="30000"/>
    <n v="30000"/>
    <n v="30000"/>
    <n v="30000"/>
    <n v="471790"/>
  </r>
  <r>
    <x v="243"/>
    <x v="18"/>
    <n v="67628"/>
    <n v="68502"/>
    <n v="71326"/>
    <n v="70889"/>
    <n v="74661"/>
    <n v="74479"/>
    <n v="94848"/>
    <n v="96529"/>
    <n v="98740"/>
    <n v="99615"/>
    <n v="97427"/>
    <n v="93799"/>
    <n v="1008443"/>
  </r>
  <r>
    <x v="243"/>
    <x v="1"/>
    <n v="57700"/>
    <n v="48391"/>
    <n v="34000"/>
    <n v="34000"/>
    <n v="34000"/>
    <n v="34000"/>
    <n v="34000"/>
    <n v="34000"/>
    <n v="34000"/>
    <n v="34000"/>
    <n v="34000"/>
    <n v="34000"/>
    <n v="446091"/>
  </r>
  <r>
    <x v="244"/>
    <x v="0"/>
    <n v="86474"/>
    <n v="86474"/>
    <n v="86474"/>
    <n v="86474"/>
    <n v="86474"/>
    <n v="86474"/>
    <n v="86474"/>
    <n v="86474"/>
    <n v="86462"/>
    <n v="85856"/>
    <n v="85856"/>
    <n v="85856"/>
    <n v="1035822"/>
  </r>
  <r>
    <x v="244"/>
    <x v="27"/>
    <n v="10502"/>
    <n v="10502"/>
    <n v="10502"/>
    <n v="10502"/>
    <n v="10502"/>
    <n v="10502"/>
    <n v="10502"/>
    <n v="10502"/>
    <n v="10502"/>
    <n v="10502"/>
    <n v="10502"/>
    <n v="10502"/>
    <n v="126024"/>
  </r>
  <r>
    <x v="244"/>
    <x v="12"/>
    <n v="76824"/>
    <n v="76824"/>
    <n v="76824"/>
    <n v="76824"/>
    <n v="76824"/>
    <n v="76824"/>
    <n v="76824"/>
    <n v="76824"/>
    <n v="76816"/>
    <n v="76412"/>
    <n v="76412"/>
    <n v="76412"/>
    <n v="920644"/>
  </r>
  <r>
    <x v="244"/>
    <x v="15"/>
    <n v="137800"/>
    <n v="137800"/>
    <n v="137800"/>
    <n v="137800"/>
    <n v="137800"/>
    <n v="137800"/>
    <n v="137800"/>
    <n v="137800"/>
    <n v="137800"/>
    <n v="137800"/>
    <n v="137800"/>
    <n v="137800"/>
    <n v="1653600"/>
  </r>
  <r>
    <x v="244"/>
    <x v="14"/>
    <n v="7000"/>
    <n v="7000"/>
    <n v="7000"/>
    <n v="7000"/>
    <n v="7000"/>
    <n v="7000"/>
    <n v="7000"/>
    <n v="7000"/>
    <n v="7000"/>
    <n v="7000"/>
    <n v="7000"/>
    <n v="7000"/>
    <n v="84000"/>
  </r>
  <r>
    <x v="244"/>
    <x v="7"/>
    <n v="4779"/>
    <n v="4779"/>
    <n v="4779"/>
    <n v="4719"/>
    <n v="4719"/>
    <n v="5229"/>
    <n v="5229"/>
    <n v="5229"/>
    <n v="5183"/>
    <n v="19320"/>
    <n v="19068"/>
    <n v="19068"/>
    <n v="102101"/>
  </r>
  <r>
    <x v="244"/>
    <x v="1"/>
    <n v="21156"/>
    <n v="21195"/>
    <n v="21273"/>
    <n v="21546"/>
    <n v="21390"/>
    <n v="21156"/>
    <n v="21312"/>
    <n v="21351"/>
    <n v="21780"/>
    <n v="21585"/>
    <n v="21078"/>
    <n v="21507"/>
    <n v="256329"/>
  </r>
  <r>
    <x v="244"/>
    <x v="2"/>
    <n v="10900"/>
    <n v="10900"/>
    <n v="10900"/>
    <n v="10900"/>
    <n v="10900"/>
    <n v="10900"/>
    <n v="10900"/>
    <n v="10900"/>
    <n v="10900"/>
    <n v="10900"/>
    <n v="10900"/>
    <n v="10900"/>
    <n v="130800"/>
  </r>
  <r>
    <x v="245"/>
    <x v="0"/>
    <n v="30000"/>
    <n v="30000"/>
    <n v="30000"/>
    <n v="30000"/>
    <n v="30000"/>
    <n v="30000"/>
    <n v="30000"/>
    <n v="30000"/>
    <n v="30000"/>
    <n v="30000"/>
    <n v="30000"/>
    <n v="30000"/>
    <n v="360000"/>
  </r>
  <r>
    <x v="245"/>
    <x v="15"/>
    <n v="123350"/>
    <n v="123350"/>
    <n v="123350"/>
    <n v="123350"/>
    <n v="123350"/>
    <n v="123350"/>
    <n v="123350"/>
    <n v="123350"/>
    <n v="123350"/>
    <n v="123350"/>
    <n v="123350"/>
    <n v="123350"/>
    <n v="1480200"/>
  </r>
  <r>
    <x v="245"/>
    <x v="20"/>
    <n v="728970"/>
    <n v="728970"/>
    <n v="423273"/>
    <n v="181950"/>
    <n v="181950"/>
    <n v="181950"/>
    <n v="181950"/>
    <n v="181950"/>
    <n v="181950"/>
    <n v="181950"/>
    <n v="181950"/>
    <n v="181950"/>
    <n v="3518763"/>
  </r>
  <r>
    <x v="245"/>
    <x v="7"/>
    <n v="40000"/>
    <n v="40000"/>
    <n v="40000"/>
    <n v="40000"/>
    <n v="40000"/>
    <n v="40000"/>
    <n v="40000"/>
    <n v="40000"/>
    <n v="40000"/>
    <n v="40000"/>
    <n v="40000"/>
    <n v="40000"/>
    <n v="480000"/>
  </r>
  <r>
    <x v="246"/>
    <x v="19"/>
    <n v="6400"/>
    <n v="5800"/>
    <n v="5750"/>
    <n v="5350"/>
    <n v="4850"/>
    <n v="5500"/>
    <n v="12000"/>
    <n v="12550"/>
    <n v="11900"/>
    <n v="10900"/>
    <n v="4800"/>
    <n v="1850"/>
    <n v="87650"/>
  </r>
  <r>
    <x v="246"/>
    <x v="3"/>
    <n v="32000"/>
    <n v="32000"/>
    <n v="32000"/>
    <n v="32000"/>
    <n v="32000"/>
    <n v="32000"/>
    <n v="32000"/>
    <n v="32000"/>
    <n v="32000"/>
    <n v="32000"/>
    <n v="32000"/>
    <n v="32000"/>
    <n v="384000"/>
  </r>
  <r>
    <x v="246"/>
    <x v="0"/>
    <n v="57000"/>
    <n v="57000"/>
    <n v="57000"/>
    <n v="57000"/>
    <n v="57000"/>
    <n v="57000"/>
    <n v="57000"/>
    <n v="57000"/>
    <n v="57000"/>
    <n v="57000"/>
    <n v="57000"/>
    <n v="57000"/>
    <n v="684000"/>
  </r>
  <r>
    <x v="246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246"/>
    <x v="7"/>
    <n v="1000"/>
    <n v="1000"/>
    <n v="1000"/>
    <n v="1000"/>
    <n v="1000"/>
    <n v="1000"/>
    <n v="1000"/>
    <n v="1000"/>
    <n v="1000"/>
    <n v="1000"/>
    <n v="1000"/>
    <n v="1000"/>
    <n v="12000"/>
  </r>
  <r>
    <x v="246"/>
    <x v="1"/>
    <n v="66096"/>
    <n v="74215"/>
    <n v="65937"/>
    <n v="68059"/>
    <n v="65191"/>
    <n v="67572"/>
    <n v="75530"/>
    <n v="69628"/>
    <n v="67496"/>
    <n v="72904"/>
    <n v="63896"/>
    <n v="60647"/>
    <n v="817171"/>
  </r>
  <r>
    <x v="246"/>
    <x v="2"/>
    <n v="16000"/>
    <n v="16000"/>
    <n v="16000"/>
    <n v="16000"/>
    <n v="16000"/>
    <n v="16000"/>
    <n v="16000"/>
    <n v="16000"/>
    <n v="16000"/>
    <n v="16000"/>
    <n v="16000"/>
    <n v="16000"/>
    <n v="192000"/>
  </r>
  <r>
    <x v="247"/>
    <x v="19"/>
    <n v="7070"/>
    <n v="7070"/>
    <n v="7070"/>
    <n v="7070"/>
    <n v="7070"/>
    <n v="7070"/>
    <n v="7070"/>
    <n v="7070"/>
    <n v="7070"/>
    <n v="7070"/>
    <n v="0"/>
    <n v="0"/>
    <n v="70700"/>
  </r>
  <r>
    <x v="247"/>
    <x v="3"/>
    <n v="0"/>
    <n v="0"/>
    <n v="0"/>
    <n v="0"/>
    <n v="0"/>
    <n v="0"/>
    <n v="0"/>
    <n v="0"/>
    <n v="0"/>
    <n v="0"/>
    <n v="0"/>
    <n v="0"/>
    <n v="0"/>
  </r>
  <r>
    <x v="247"/>
    <x v="0"/>
    <n v="60000"/>
    <n v="60000"/>
    <n v="60000"/>
    <n v="60000"/>
    <n v="60000"/>
    <n v="60000"/>
    <n v="60000"/>
    <n v="60000"/>
    <n v="60000"/>
    <n v="60000"/>
    <n v="60000"/>
    <n v="60000"/>
    <n v="720000"/>
  </r>
  <r>
    <x v="247"/>
    <x v="9"/>
    <n v="136000"/>
    <n v="136000"/>
    <n v="136000"/>
    <n v="136000"/>
    <n v="136000"/>
    <n v="136000"/>
    <n v="136000"/>
    <n v="136000"/>
    <n v="136000"/>
    <n v="136000"/>
    <n v="136000"/>
    <n v="136000"/>
    <n v="1632000"/>
  </r>
  <r>
    <x v="247"/>
    <x v="15"/>
    <n v="104225"/>
    <n v="104225"/>
    <n v="104225"/>
    <n v="104225"/>
    <n v="104225"/>
    <n v="104225"/>
    <n v="104225"/>
    <n v="104225"/>
    <n v="104225"/>
    <n v="104225"/>
    <n v="104225"/>
    <n v="104225"/>
    <n v="1250700"/>
  </r>
  <r>
    <x v="247"/>
    <x v="4"/>
    <n v="301"/>
    <n v="0"/>
    <n v="8107"/>
    <n v="22621"/>
    <n v="1526"/>
    <n v="0"/>
    <n v="0"/>
    <n v="0"/>
    <n v="0"/>
    <n v="4977"/>
    <n v="4032"/>
    <n v="6783"/>
    <n v="48347"/>
  </r>
  <r>
    <x v="247"/>
    <x v="18"/>
    <n v="190916"/>
    <n v="172929"/>
    <n v="199863"/>
    <n v="173416"/>
    <n v="196867"/>
    <n v="201396"/>
    <n v="201416"/>
    <n v="202200"/>
    <n v="200114"/>
    <n v="195933"/>
    <n v="200505"/>
    <n v="193962"/>
    <n v="2329517"/>
  </r>
  <r>
    <x v="247"/>
    <x v="7"/>
    <n v="82000"/>
    <n v="82000"/>
    <n v="82000"/>
    <n v="82000"/>
    <n v="82000"/>
    <n v="82000"/>
    <n v="82000"/>
    <n v="82000"/>
    <n v="82000"/>
    <n v="82000"/>
    <n v="82000"/>
    <n v="82000"/>
    <n v="984000"/>
  </r>
  <r>
    <x v="247"/>
    <x v="1"/>
    <n v="55206"/>
    <n v="54330"/>
    <n v="54175"/>
    <n v="56992"/>
    <n v="57367"/>
    <n v="54274"/>
    <n v="54807"/>
    <n v="53680"/>
    <n v="54373"/>
    <n v="53122"/>
    <n v="53887"/>
    <n v="55195"/>
    <n v="657408"/>
  </r>
  <r>
    <x v="248"/>
    <x v="19"/>
    <n v="92630"/>
    <n v="92630"/>
    <n v="92630"/>
    <n v="92630"/>
    <n v="92630"/>
    <n v="92630"/>
    <n v="92630"/>
    <n v="92630"/>
    <n v="92830"/>
    <n v="92630"/>
    <n v="85750"/>
    <n v="85750"/>
    <n v="1098000"/>
  </r>
  <r>
    <x v="248"/>
    <x v="17"/>
    <n v="0"/>
    <n v="0"/>
    <n v="0"/>
    <n v="-36990"/>
    <n v="-29790"/>
    <n v="91710"/>
    <n v="91710"/>
    <n v="91710"/>
    <n v="91710"/>
    <n v="91710"/>
    <n v="91710"/>
    <n v="91710"/>
    <n v="575190"/>
  </r>
  <r>
    <x v="248"/>
    <x v="3"/>
    <n v="40005"/>
    <n v="40000"/>
    <n v="40174"/>
    <n v="40312"/>
    <n v="40601"/>
    <n v="40078"/>
    <n v="41000"/>
    <n v="40826"/>
    <n v="40609"/>
    <n v="40000"/>
    <n v="40000"/>
    <n v="40000"/>
    <n v="483605"/>
  </r>
  <r>
    <x v="248"/>
    <x v="0"/>
    <n v="164470"/>
    <n v="164470"/>
    <n v="164470"/>
    <n v="164470"/>
    <n v="164470"/>
    <n v="164480"/>
    <n v="163735"/>
    <n v="163745"/>
    <n v="163000"/>
    <n v="163000"/>
    <n v="163000"/>
    <n v="163000"/>
    <n v="1966310"/>
  </r>
  <r>
    <x v="248"/>
    <x v="27"/>
    <n v="5577"/>
    <n v="5577"/>
    <n v="5577"/>
    <n v="5577"/>
    <n v="5577"/>
    <n v="5577"/>
    <n v="5577"/>
    <n v="5577"/>
    <n v="5577"/>
    <n v="5577"/>
    <n v="5577"/>
    <n v="5577"/>
    <n v="66924"/>
  </r>
  <r>
    <x v="248"/>
    <x v="15"/>
    <n v="48450"/>
    <n v="48450"/>
    <n v="48450"/>
    <n v="48450"/>
    <n v="48450"/>
    <n v="48450"/>
    <n v="48450"/>
    <n v="48450"/>
    <n v="48450"/>
    <n v="48450"/>
    <n v="48450"/>
    <n v="48450"/>
    <n v="581400"/>
  </r>
  <r>
    <x v="248"/>
    <x v="7"/>
    <n v="2000"/>
    <n v="2000"/>
    <n v="2000"/>
    <n v="2000"/>
    <n v="2000"/>
    <n v="2000"/>
    <n v="2000"/>
    <n v="2000"/>
    <n v="2000"/>
    <n v="2000"/>
    <n v="2000"/>
    <n v="2000"/>
    <n v="24000"/>
  </r>
  <r>
    <x v="248"/>
    <x v="1"/>
    <n v="268351"/>
    <n v="275959"/>
    <n v="270964"/>
    <n v="263482"/>
    <n v="270800"/>
    <n v="263887"/>
    <n v="269245"/>
    <n v="272997"/>
    <n v="269384"/>
    <n v="260033"/>
    <n v="256122"/>
    <n v="613950"/>
    <n v="3555174"/>
  </r>
  <r>
    <x v="248"/>
    <x v="2"/>
    <n v="63057"/>
    <n v="61347"/>
    <n v="63809"/>
    <n v="63672"/>
    <n v="64568"/>
    <n v="65622"/>
    <n v="66217"/>
    <n v="69846"/>
    <n v="69410"/>
    <n v="63234"/>
    <n v="63699"/>
    <n v="65969"/>
    <n v="780450"/>
  </r>
  <r>
    <x v="249"/>
    <x v="19"/>
    <n v="7120"/>
    <n v="7070"/>
    <n v="7070"/>
    <n v="7070"/>
    <n v="7070"/>
    <n v="7120"/>
    <n v="7070"/>
    <n v="7070"/>
    <n v="7170"/>
    <n v="7070"/>
    <n v="0"/>
    <n v="0"/>
    <n v="70900"/>
  </r>
  <r>
    <x v="249"/>
    <x v="3"/>
    <n v="12188"/>
    <n v="12000"/>
    <n v="12000"/>
    <n v="12000"/>
    <n v="12000"/>
    <n v="12000"/>
    <n v="12420"/>
    <n v="12000"/>
    <n v="12000"/>
    <n v="12000"/>
    <n v="12000"/>
    <n v="12000"/>
    <n v="144608"/>
  </r>
  <r>
    <x v="249"/>
    <x v="0"/>
    <n v="163497"/>
    <n v="163497"/>
    <n v="163497"/>
    <n v="163497"/>
    <n v="163497"/>
    <n v="163497"/>
    <n v="163497"/>
    <n v="163497"/>
    <n v="163497"/>
    <n v="163497"/>
    <n v="163497"/>
    <n v="163497"/>
    <n v="1961964"/>
  </r>
  <r>
    <x v="249"/>
    <x v="12"/>
    <n v="10000"/>
    <n v="10000"/>
    <n v="10000"/>
    <n v="10000"/>
    <n v="10000"/>
    <n v="10000"/>
    <n v="10000"/>
    <n v="10000"/>
    <n v="10000"/>
    <n v="10000"/>
    <n v="10000"/>
    <n v="10000"/>
    <n v="120000"/>
  </r>
  <r>
    <x v="249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249"/>
    <x v="14"/>
    <n v="3000"/>
    <n v="3000"/>
    <n v="3000"/>
    <n v="3000"/>
    <n v="3000"/>
    <n v="3000"/>
    <n v="3000"/>
    <n v="3000"/>
    <n v="3000"/>
    <n v="3000"/>
    <n v="3000"/>
    <n v="3000"/>
    <n v="36000"/>
  </r>
  <r>
    <x v="249"/>
    <x v="7"/>
    <n v="3962"/>
    <n v="3962"/>
    <n v="3962"/>
    <n v="3962"/>
    <n v="3962"/>
    <n v="3962"/>
    <n v="3962"/>
    <n v="3962"/>
    <n v="3962"/>
    <n v="3962"/>
    <n v="3962"/>
    <n v="3962"/>
    <n v="47544"/>
  </r>
  <r>
    <x v="249"/>
    <x v="26"/>
    <n v="113100"/>
    <n v="113100"/>
    <n v="113100"/>
    <n v="113100"/>
    <n v="113100"/>
    <n v="113100"/>
    <n v="113100"/>
    <n v="113100"/>
    <n v="113100"/>
    <n v="113100"/>
    <n v="113100"/>
    <n v="113100"/>
    <n v="1357200"/>
  </r>
  <r>
    <x v="249"/>
    <x v="1"/>
    <n v="180073"/>
    <n v="190127"/>
    <n v="191819"/>
    <n v="183569"/>
    <n v="186864"/>
    <n v="186390"/>
    <n v="178421"/>
    <n v="167569"/>
    <n v="171128"/>
    <n v="170583"/>
    <n v="168951"/>
    <n v="172450"/>
    <n v="2147944"/>
  </r>
  <r>
    <x v="249"/>
    <x v="2"/>
    <n v="46800"/>
    <n v="46800"/>
    <n v="46800"/>
    <n v="46800"/>
    <n v="46800"/>
    <n v="46800"/>
    <n v="46800"/>
    <n v="46800"/>
    <n v="46800"/>
    <n v="46800"/>
    <n v="46800"/>
    <n v="46800"/>
    <n v="561600"/>
  </r>
  <r>
    <x v="250"/>
    <x v="19"/>
    <n v="6880"/>
    <n v="6880"/>
    <n v="6880"/>
    <n v="6880"/>
    <n v="6880"/>
    <n v="6880"/>
    <n v="0"/>
    <n v="0"/>
    <n v="0"/>
    <n v="0"/>
    <n v="0"/>
    <n v="0"/>
    <n v="41280"/>
  </r>
  <r>
    <x v="250"/>
    <x v="3"/>
    <n v="0"/>
    <n v="0"/>
    <n v="0"/>
    <n v="0"/>
    <n v="0"/>
    <n v="0"/>
    <n v="0"/>
    <n v="0"/>
    <n v="0"/>
    <n v="0"/>
    <n v="0"/>
    <n v="0"/>
    <n v="0"/>
  </r>
  <r>
    <x v="250"/>
    <x v="4"/>
    <n v="1620"/>
    <n v="0"/>
    <n v="0"/>
    <n v="0"/>
    <n v="0"/>
    <n v="0"/>
    <n v="0"/>
    <n v="0"/>
    <n v="0"/>
    <n v="0"/>
    <n v="0"/>
    <n v="0"/>
    <n v="1620"/>
  </r>
  <r>
    <x v="250"/>
    <x v="5"/>
    <n v="440909"/>
    <n v="440909"/>
    <n v="440909"/>
    <n v="440909"/>
    <n v="440909"/>
    <n v="440909"/>
    <n v="440909"/>
    <n v="440909"/>
    <n v="440909"/>
    <n v="440909"/>
    <n v="440909"/>
    <n v="440909"/>
    <n v="5290908"/>
  </r>
  <r>
    <x v="250"/>
    <x v="6"/>
    <n v="62389"/>
    <n v="62158"/>
    <n v="62716"/>
    <n v="61293"/>
    <n v="61000"/>
    <n v="61000"/>
    <n v="61109"/>
    <n v="61159"/>
    <n v="61085"/>
    <n v="61633"/>
    <n v="61344"/>
    <n v="62129"/>
    <n v="739015"/>
  </r>
  <r>
    <x v="250"/>
    <x v="18"/>
    <n v="120382"/>
    <n v="120029"/>
    <n v="120078"/>
    <n v="120039"/>
    <n v="120198"/>
    <n v="120484"/>
    <n v="120107"/>
    <n v="120078"/>
    <n v="120078"/>
    <n v="120101"/>
    <n v="120204"/>
    <n v="120039"/>
    <n v="1441817"/>
  </r>
  <r>
    <x v="250"/>
    <x v="20"/>
    <n v="43000"/>
    <n v="43000"/>
    <n v="43000"/>
    <n v="43000"/>
    <n v="43000"/>
    <n v="43000"/>
    <n v="43000"/>
    <n v="43000"/>
    <n v="43000"/>
    <n v="43000"/>
    <n v="43000"/>
    <n v="43000"/>
    <n v="516000"/>
  </r>
  <r>
    <x v="250"/>
    <x v="1"/>
    <n v="15600"/>
    <n v="15600"/>
    <n v="15600"/>
    <n v="15600"/>
    <n v="15600"/>
    <n v="15600"/>
    <n v="4026"/>
    <n v="0"/>
    <n v="0"/>
    <n v="0"/>
    <n v="0"/>
    <n v="0"/>
    <n v="97626"/>
  </r>
  <r>
    <x v="250"/>
    <x v="2"/>
    <n v="2000"/>
    <n v="2000"/>
    <n v="2000"/>
    <n v="2000"/>
    <n v="2000"/>
    <n v="2000"/>
    <n v="2000"/>
    <n v="2000"/>
    <n v="2000"/>
    <n v="2000"/>
    <n v="2000"/>
    <n v="2000"/>
    <n v="24000"/>
  </r>
  <r>
    <x v="251"/>
    <x v="19"/>
    <n v="1860"/>
    <n v="1860"/>
    <n v="1860"/>
    <n v="1860"/>
    <n v="1860"/>
    <n v="1860"/>
    <n v="1860"/>
    <n v="1860"/>
    <n v="1860"/>
    <n v="1860"/>
    <n v="0"/>
    <n v="0"/>
    <n v="18600"/>
  </r>
  <r>
    <x v="251"/>
    <x v="10"/>
    <n v="9629.625"/>
    <n v="9629.625"/>
    <n v="9629.625"/>
    <n v="9629.625"/>
    <n v="9629.625"/>
    <n v="9629.625"/>
    <n v="9629.625"/>
    <n v="9629.625"/>
    <n v="9629.625"/>
    <n v="9629.625"/>
    <n v="9629.625"/>
    <n v="9629.625"/>
    <n v="115555.5"/>
  </r>
  <r>
    <x v="251"/>
    <x v="3"/>
    <n v="0"/>
    <n v="0"/>
    <n v="39"/>
    <n v="0"/>
    <n v="0"/>
    <n v="0"/>
    <n v="39"/>
    <n v="0"/>
    <n v="0"/>
    <n v="0"/>
    <n v="0"/>
    <n v="0"/>
    <n v="78"/>
  </r>
  <r>
    <x v="251"/>
    <x v="0"/>
    <n v="108000"/>
    <n v="108000"/>
    <n v="108000"/>
    <n v="108000"/>
    <n v="108000"/>
    <n v="108000"/>
    <n v="108000"/>
    <n v="108000"/>
    <n v="108000"/>
    <n v="108000"/>
    <n v="108000"/>
    <n v="108000"/>
    <n v="1296000"/>
  </r>
  <r>
    <x v="251"/>
    <x v="18"/>
    <n v="61278"/>
    <n v="64371"/>
    <n v="60267"/>
    <n v="63906"/>
    <n v="60242"/>
    <n v="57537"/>
    <n v="65179"/>
    <n v="60188"/>
    <n v="60931"/>
    <n v="60890"/>
    <n v="61958"/>
    <n v="64122"/>
    <n v="740869"/>
  </r>
  <r>
    <x v="251"/>
    <x v="7"/>
    <n v="35000"/>
    <n v="35000"/>
    <n v="35000"/>
    <n v="35000"/>
    <n v="35000"/>
    <n v="35000"/>
    <n v="35000"/>
    <n v="35000"/>
    <n v="35000"/>
    <n v="35000"/>
    <n v="35000"/>
    <n v="35000"/>
    <n v="420000"/>
  </r>
  <r>
    <x v="251"/>
    <x v="1"/>
    <n v="18576"/>
    <n v="18488"/>
    <n v="18654"/>
    <n v="18615"/>
    <n v="18615"/>
    <n v="18576"/>
    <n v="18493"/>
    <n v="22017"/>
    <n v="23763"/>
    <n v="22800"/>
    <n v="21684"/>
    <n v="24029"/>
    <n v="244310"/>
  </r>
  <r>
    <x v="251"/>
    <x v="2"/>
    <n v="4000"/>
    <n v="4000"/>
    <n v="4000"/>
    <n v="4000"/>
    <n v="4000"/>
    <n v="4000"/>
    <n v="4000"/>
    <n v="4000"/>
    <n v="4000"/>
    <n v="4000"/>
    <n v="4000"/>
    <n v="4000"/>
    <n v="48000"/>
  </r>
  <r>
    <x v="252"/>
    <x v="15"/>
    <n v="20962"/>
    <n v="20962"/>
    <n v="20962"/>
    <n v="20962"/>
    <n v="20962"/>
    <n v="20962"/>
    <n v="20962"/>
    <n v="20962"/>
    <n v="20962"/>
    <n v="20962"/>
    <n v="20962"/>
    <n v="20962"/>
    <n v="251544"/>
  </r>
  <r>
    <x v="253"/>
    <x v="19"/>
    <n v="8880"/>
    <n v="8880"/>
    <n v="8880"/>
    <n v="8880"/>
    <n v="8880"/>
    <n v="8880"/>
    <n v="8880"/>
    <n v="7710"/>
    <n v="8880"/>
    <n v="7710"/>
    <n v="2000"/>
    <n v="2050"/>
    <n v="90510"/>
  </r>
  <r>
    <x v="253"/>
    <x v="3"/>
    <n v="0"/>
    <n v="0"/>
    <n v="0"/>
    <n v="0"/>
    <n v="0"/>
    <n v="0"/>
    <n v="0"/>
    <n v="0"/>
    <n v="0"/>
    <n v="0"/>
    <n v="0"/>
    <n v="0"/>
    <n v="0"/>
  </r>
  <r>
    <x v="253"/>
    <x v="24"/>
    <n v="11250"/>
    <n v="11250"/>
    <n v="11270"/>
    <n v="11250"/>
    <n v="11270"/>
    <n v="11250"/>
    <n v="11250"/>
    <n v="11250"/>
    <n v="11250"/>
    <n v="11270"/>
    <n v="11250"/>
    <n v="11250"/>
    <n v="135060"/>
  </r>
  <r>
    <x v="253"/>
    <x v="0"/>
    <n v="70900"/>
    <n v="70900"/>
    <n v="70900"/>
    <n v="70900"/>
    <n v="70900"/>
    <n v="70900"/>
    <n v="70900"/>
    <n v="70900"/>
    <n v="70900"/>
    <n v="70900"/>
    <n v="70900"/>
    <n v="70900"/>
    <n v="850800"/>
  </r>
  <r>
    <x v="253"/>
    <x v="12"/>
    <n v="26000"/>
    <n v="26000"/>
    <n v="26000"/>
    <n v="26000"/>
    <n v="26000"/>
    <n v="26000"/>
    <n v="26000"/>
    <n v="26000"/>
    <n v="26000"/>
    <n v="26000"/>
    <n v="26000"/>
    <n v="26000"/>
    <n v="312000"/>
  </r>
  <r>
    <x v="253"/>
    <x v="15"/>
    <n v="60000"/>
    <n v="60000"/>
    <n v="60000"/>
    <n v="60000"/>
    <n v="60000"/>
    <n v="60000"/>
    <n v="60000"/>
    <n v="60000"/>
    <n v="60000"/>
    <n v="60000"/>
    <n v="60000"/>
    <n v="60000"/>
    <n v="720000"/>
  </r>
  <r>
    <x v="253"/>
    <x v="6"/>
    <n v="136990"/>
    <n v="140059"/>
    <n v="144426"/>
    <n v="141291"/>
    <n v="136900"/>
    <n v="135059"/>
    <n v="137627"/>
    <n v="136677"/>
    <n v="139717"/>
    <n v="136850"/>
    <n v="139882"/>
    <n v="142446"/>
    <n v="1667924"/>
  </r>
  <r>
    <x v="253"/>
    <x v="20"/>
    <n v="55941"/>
    <n v="55941"/>
    <n v="55941"/>
    <n v="55941"/>
    <n v="55941"/>
    <n v="55941"/>
    <n v="55941"/>
    <n v="55941"/>
    <n v="55941"/>
    <n v="55941"/>
    <n v="55941"/>
    <n v="55941"/>
    <n v="671292"/>
  </r>
  <r>
    <x v="253"/>
    <x v="7"/>
    <n v="0"/>
    <n v="0"/>
    <n v="0"/>
    <n v="0"/>
    <n v="0"/>
    <n v="0"/>
    <n v="0"/>
    <n v="0"/>
    <n v="0"/>
    <n v="0"/>
    <n v="0"/>
    <n v="0"/>
    <n v="0"/>
  </r>
  <r>
    <x v="253"/>
    <x v="1"/>
    <n v="21401"/>
    <n v="22106"/>
    <n v="21248"/>
    <n v="21852"/>
    <n v="21371"/>
    <n v="21275"/>
    <n v="21639"/>
    <n v="20982"/>
    <n v="21645"/>
    <n v="21786"/>
    <n v="21638"/>
    <n v="21443"/>
    <n v="258386"/>
  </r>
  <r>
    <x v="253"/>
    <x v="2"/>
    <n v="2200"/>
    <n v="2200"/>
    <n v="2200"/>
    <n v="2200"/>
    <n v="2200"/>
    <n v="2200"/>
    <n v="2200"/>
    <n v="2200"/>
    <n v="2200"/>
    <n v="2200"/>
    <n v="2200"/>
    <n v="2200"/>
    <n v="26400"/>
  </r>
  <r>
    <x v="254"/>
    <x v="19"/>
    <n v="5710"/>
    <n v="5710"/>
    <n v="5710"/>
    <n v="5710"/>
    <n v="5710"/>
    <n v="5710"/>
    <n v="5710"/>
    <n v="5710"/>
    <n v="5710"/>
    <n v="5710"/>
    <n v="0"/>
    <n v="0"/>
    <n v="57100"/>
  </r>
  <r>
    <x v="254"/>
    <x v="11"/>
    <n v="41731"/>
    <n v="41731"/>
    <n v="41731"/>
    <n v="41731"/>
    <n v="42563"/>
    <n v="41731"/>
    <n v="41731"/>
    <n v="41731"/>
    <n v="41731"/>
    <n v="41731"/>
    <n v="41733"/>
    <n v="37701"/>
    <n v="497576"/>
  </r>
  <r>
    <x v="254"/>
    <x v="3"/>
    <n v="0"/>
    <n v="0"/>
    <n v="0"/>
    <n v="0"/>
    <n v="0"/>
    <n v="0"/>
    <n v="0"/>
    <n v="0"/>
    <n v="0"/>
    <n v="0"/>
    <n v="0"/>
    <n v="0"/>
    <n v="0"/>
  </r>
  <r>
    <x v="254"/>
    <x v="1"/>
    <n v="5252"/>
    <n v="5904"/>
    <n v="5232"/>
    <n v="5849"/>
    <n v="4975"/>
    <n v="5671"/>
    <n v="5445"/>
    <n v="5129"/>
    <n v="5576"/>
    <n v="5086"/>
    <n v="5777"/>
    <n v="5798"/>
    <n v="65694"/>
  </r>
  <r>
    <x v="255"/>
    <x v="10"/>
    <n v="16317"/>
    <n v="16320"/>
    <n v="15840"/>
    <n v="16317"/>
    <n v="15840"/>
    <n v="16317"/>
    <n v="16320"/>
    <n v="16320"/>
    <n v="16320"/>
    <n v="16320"/>
    <n v="15840"/>
    <n v="16317"/>
    <n v="194388"/>
  </r>
  <r>
    <x v="255"/>
    <x v="11"/>
    <n v="17787.563999999998"/>
    <n v="17787.563999999998"/>
    <n v="17787.563999999998"/>
    <n v="17787.563999999998"/>
    <n v="17787.563999999998"/>
    <n v="17787.563999999998"/>
    <n v="17787.563999999998"/>
    <n v="17757.534"/>
    <n v="17703.548999999999"/>
    <n v="19113.495999999999"/>
    <n v="24449.322"/>
    <n v="24449.322"/>
    <n v="227986.17099999997"/>
  </r>
  <r>
    <x v="255"/>
    <x v="3"/>
    <n v="0"/>
    <n v="0"/>
    <n v="0"/>
    <n v="0"/>
    <n v="0"/>
    <n v="0"/>
    <n v="0"/>
    <n v="0"/>
    <n v="120"/>
    <n v="0"/>
    <n v="0"/>
    <n v="60"/>
    <n v="180"/>
  </r>
  <r>
    <x v="255"/>
    <x v="0"/>
    <n v="25000"/>
    <n v="25000"/>
    <n v="25000"/>
    <n v="25000"/>
    <n v="25000"/>
    <n v="25000"/>
    <n v="25000"/>
    <n v="25000"/>
    <n v="25000"/>
    <n v="25000"/>
    <n v="25000"/>
    <n v="25000"/>
    <n v="300000"/>
  </r>
  <r>
    <x v="255"/>
    <x v="12"/>
    <n v="28400"/>
    <n v="28400"/>
    <n v="28400"/>
    <n v="28400"/>
    <n v="28400"/>
    <n v="28400"/>
    <n v="28400"/>
    <n v="28400"/>
    <n v="25400"/>
    <n v="25400"/>
    <n v="25400"/>
    <n v="25400"/>
    <n v="328800"/>
  </r>
  <r>
    <x v="255"/>
    <x v="13"/>
    <n v="63858.296000000002"/>
    <n v="63858.296000000002"/>
    <n v="63858.296000000002"/>
    <n v="63858.296000000002"/>
    <n v="63858.296000000002"/>
    <n v="63858.296000000002"/>
    <n v="63858.296000000002"/>
    <n v="63858.296000000002"/>
    <n v="63858.296000000002"/>
    <n v="63858.296000000002"/>
    <n v="63858.296000000002"/>
    <n v="63858.296000000002"/>
    <n v="766299.55199999979"/>
  </r>
  <r>
    <x v="255"/>
    <x v="15"/>
    <n v="40655"/>
    <n v="40655"/>
    <n v="40655"/>
    <n v="40655"/>
    <n v="40655"/>
    <n v="40655"/>
    <n v="40655"/>
    <n v="40655"/>
    <n v="40655"/>
    <n v="40655"/>
    <n v="40655"/>
    <n v="40655"/>
    <n v="487860"/>
  </r>
  <r>
    <x v="255"/>
    <x v="5"/>
    <n v="276000"/>
    <n v="276000"/>
    <n v="259230"/>
    <n v="276000"/>
    <n v="276000"/>
    <n v="276000"/>
    <n v="276000"/>
    <n v="276000"/>
    <n v="337333"/>
    <n v="391000"/>
    <n v="391000"/>
    <n v="391000"/>
    <n v="3701563"/>
  </r>
  <r>
    <x v="255"/>
    <x v="6"/>
    <n v="83979"/>
    <n v="79145"/>
    <n v="87100"/>
    <n v="83840"/>
    <n v="77395"/>
    <n v="79042"/>
    <n v="80509"/>
    <n v="78733"/>
    <n v="84500"/>
    <n v="96668"/>
    <n v="96365"/>
    <n v="94690"/>
    <n v="1021966"/>
  </r>
  <r>
    <x v="255"/>
    <x v="7"/>
    <n v="1812"/>
    <n v="1812"/>
    <n v="1812"/>
    <n v="1812"/>
    <n v="1804"/>
    <n v="2000"/>
    <n v="2000"/>
    <n v="2000"/>
    <n v="2000"/>
    <n v="2000"/>
    <n v="2000"/>
    <n v="2000"/>
    <n v="23052"/>
  </r>
  <r>
    <x v="255"/>
    <x v="1"/>
    <n v="14757"/>
    <n v="15387"/>
    <n v="0"/>
    <n v="13140"/>
    <n v="13484"/>
    <n v="14345"/>
    <n v="14244"/>
    <n v="14104"/>
    <n v="14246"/>
    <n v="13485"/>
    <n v="14152"/>
    <n v="13469"/>
    <n v="154813"/>
  </r>
  <r>
    <x v="256"/>
    <x v="19"/>
    <n v="4650"/>
    <n v="4650"/>
    <n v="4650"/>
    <n v="4650"/>
    <n v="4650"/>
    <n v="4650"/>
    <n v="4650"/>
    <n v="4650"/>
    <n v="4650"/>
    <n v="4650"/>
    <n v="0"/>
    <n v="0"/>
    <n v="46500"/>
  </r>
  <r>
    <x v="256"/>
    <x v="17"/>
    <n v="10000"/>
    <n v="10000"/>
    <n v="10000"/>
    <n v="10000"/>
    <n v="10000"/>
    <n v="10000"/>
    <n v="10000"/>
    <n v="10000"/>
    <n v="10000"/>
    <n v="10000"/>
    <n v="10000"/>
    <n v="10000"/>
    <n v="120000"/>
  </r>
  <r>
    <x v="256"/>
    <x v="10"/>
    <n v="-8014"/>
    <n v="-7677"/>
    <n v="-7922"/>
    <n v="-7931"/>
    <n v="-8077"/>
    <n v="-8328"/>
    <n v="-8646"/>
    <n v="-9011"/>
    <n v="-9229"/>
    <n v="-8634"/>
    <n v="-4463"/>
    <n v="-4546"/>
    <n v="-92478"/>
  </r>
  <r>
    <x v="256"/>
    <x v="11"/>
    <n v="854691.576"/>
    <n v="776117.75"/>
    <n v="770469.40399999998"/>
    <n v="765597.08400000003"/>
    <n v="708445.7"/>
    <n v="711950.7"/>
    <n v="707658.67799999996"/>
    <n v="703367.95900000003"/>
    <n v="699127.15"/>
    <n v="720730.07299999997"/>
    <n v="625190.28799999994"/>
    <n v="627155.68599999999"/>
    <n v="8670502.0480000004"/>
  </r>
  <r>
    <x v="256"/>
    <x v="3"/>
    <n v="0"/>
    <n v="0"/>
    <n v="0"/>
    <n v="0"/>
    <n v="0"/>
    <n v="0"/>
    <n v="0"/>
    <n v="0"/>
    <n v="0"/>
    <n v="0"/>
    <n v="0"/>
    <n v="0"/>
    <n v="0"/>
  </r>
  <r>
    <x v="256"/>
    <x v="0"/>
    <n v="91856"/>
    <n v="91856"/>
    <n v="91856"/>
    <n v="91856"/>
    <n v="91856"/>
    <n v="91856"/>
    <n v="91856"/>
    <n v="91856"/>
    <n v="91856"/>
    <n v="91856"/>
    <n v="91856"/>
    <n v="91856"/>
    <n v="1102272"/>
  </r>
  <r>
    <x v="256"/>
    <x v="12"/>
    <n v="43647"/>
    <n v="43647"/>
    <n v="43647"/>
    <n v="43647"/>
    <n v="43647"/>
    <n v="43647"/>
    <n v="43647"/>
    <n v="43647"/>
    <n v="43647"/>
    <n v="43647"/>
    <n v="43647"/>
    <n v="43647"/>
    <n v="523764"/>
  </r>
  <r>
    <x v="256"/>
    <x v="14"/>
    <n v="4000"/>
    <n v="4000"/>
    <n v="4000"/>
    <n v="4000"/>
    <n v="4000"/>
    <n v="4000"/>
    <n v="4000"/>
    <n v="4000"/>
    <n v="4000"/>
    <n v="4000"/>
    <n v="4000"/>
    <n v="4000"/>
    <n v="48000"/>
  </r>
  <r>
    <x v="256"/>
    <x v="6"/>
    <n v="38701"/>
    <n v="36101"/>
    <n v="42508"/>
    <n v="37443"/>
    <n v="36619"/>
    <n v="37007"/>
    <n v="41642"/>
    <n v="35079"/>
    <n v="40649"/>
    <n v="41567"/>
    <n v="41483"/>
    <n v="34209"/>
    <n v="463008"/>
  </r>
  <r>
    <x v="256"/>
    <x v="7"/>
    <n v="-13215"/>
    <n v="-13215"/>
    <n v="-13215"/>
    <n v="-13215"/>
    <n v="-13215"/>
    <n v="-13215"/>
    <n v="-13215"/>
    <n v="-13215"/>
    <n v="-13215"/>
    <n v="-13215"/>
    <n v="-13215"/>
    <n v="-13215"/>
    <n v="-158580"/>
  </r>
  <r>
    <x v="256"/>
    <x v="1"/>
    <n v="4962"/>
    <n v="4545"/>
    <n v="5018"/>
    <n v="4949"/>
    <n v="4297"/>
    <n v="4864"/>
    <n v="4657"/>
    <n v="4749"/>
    <n v="5155"/>
    <n v="4273"/>
    <n v="4376"/>
    <n v="5304"/>
    <n v="57149"/>
  </r>
  <r>
    <x v="256"/>
    <x v="2"/>
    <n v="4000"/>
    <n v="4000"/>
    <n v="4000"/>
    <n v="4000"/>
    <n v="4000"/>
    <n v="4000"/>
    <n v="4000"/>
    <n v="4000"/>
    <n v="4000"/>
    <n v="4000"/>
    <n v="4000"/>
    <n v="4000"/>
    <n v="48000"/>
  </r>
  <r>
    <x v="257"/>
    <x v="0"/>
    <n v="45000"/>
    <n v="45000"/>
    <n v="45000"/>
    <n v="45000"/>
    <n v="45000"/>
    <n v="45000"/>
    <n v="45000"/>
    <n v="45000"/>
    <n v="45000"/>
    <n v="45000"/>
    <n v="45000"/>
    <n v="45000"/>
    <n v="540000"/>
  </r>
  <r>
    <x v="257"/>
    <x v="15"/>
    <n v="114562"/>
    <n v="114562"/>
    <n v="114562"/>
    <n v="114562"/>
    <n v="114562"/>
    <n v="114562"/>
    <n v="114562"/>
    <n v="114562"/>
    <n v="114562"/>
    <n v="114562"/>
    <n v="114562"/>
    <n v="114562"/>
    <n v="1374744"/>
  </r>
  <r>
    <x v="257"/>
    <x v="7"/>
    <n v="2000"/>
    <n v="2000"/>
    <n v="2000"/>
    <n v="2000"/>
    <n v="2000"/>
    <n v="2000"/>
    <n v="2000"/>
    <n v="2000"/>
    <n v="2000"/>
    <n v="2000"/>
    <n v="2000"/>
    <n v="2000"/>
    <n v="24000"/>
  </r>
  <r>
    <x v="257"/>
    <x v="26"/>
    <n v="75400"/>
    <n v="75400"/>
    <n v="75400"/>
    <n v="75400"/>
    <n v="75400"/>
    <n v="75400"/>
    <n v="75400"/>
    <n v="75400"/>
    <n v="75400"/>
    <n v="75400"/>
    <n v="75400"/>
    <n v="75400"/>
    <n v="904800"/>
  </r>
  <r>
    <x v="258"/>
    <x v="19"/>
    <n v="50"/>
    <n v="0"/>
    <n v="0"/>
    <n v="0"/>
    <n v="150"/>
    <n v="0"/>
    <n v="100"/>
    <n v="0"/>
    <n v="0"/>
    <n v="0"/>
    <n v="0"/>
    <n v="0"/>
    <n v="300"/>
  </r>
  <r>
    <x v="258"/>
    <x v="3"/>
    <n v="0"/>
    <n v="0"/>
    <n v="0"/>
    <n v="0"/>
    <n v="0"/>
    <n v="39"/>
    <n v="840"/>
    <n v="0"/>
    <n v="0"/>
    <n v="0"/>
    <n v="0"/>
    <n v="60"/>
    <n v="939"/>
  </r>
  <r>
    <x v="258"/>
    <x v="15"/>
    <n v="27075"/>
    <n v="27075"/>
    <n v="27075"/>
    <n v="27075"/>
    <n v="27075"/>
    <n v="27075"/>
    <n v="27075"/>
    <n v="27075"/>
    <n v="27075"/>
    <n v="27075"/>
    <n v="27075"/>
    <n v="27075"/>
    <n v="324900"/>
  </r>
  <r>
    <x v="258"/>
    <x v="18"/>
    <n v="409123"/>
    <n v="522334"/>
    <n v="494789"/>
    <n v="428836"/>
    <n v="423908"/>
    <n v="393604"/>
    <n v="454930"/>
    <n v="411050"/>
    <n v="426903"/>
    <n v="398086"/>
    <n v="402291"/>
    <n v="410622"/>
    <n v="5176476"/>
  </r>
  <r>
    <x v="258"/>
    <x v="1"/>
    <n v="78453"/>
    <n v="83354"/>
    <n v="87524"/>
    <n v="75808"/>
    <n v="79381"/>
    <n v="77613"/>
    <n v="84057"/>
    <n v="71456"/>
    <n v="82157"/>
    <n v="72508"/>
    <n v="74547"/>
    <n v="76991"/>
    <n v="943849"/>
  </r>
  <r>
    <x v="258"/>
    <x v="2"/>
    <n v="114477"/>
    <n v="123542"/>
    <n v="119181"/>
    <n v="116192"/>
    <n v="122170"/>
    <n v="125796"/>
    <n v="122415"/>
    <n v="115702"/>
    <n v="123395"/>
    <n v="112762"/>
    <n v="114624"/>
    <n v="130157"/>
    <n v="1440413"/>
  </r>
  <r>
    <x v="259"/>
    <x v="19"/>
    <n v="37130"/>
    <n v="37130"/>
    <n v="37130"/>
    <n v="38680"/>
    <n v="37130"/>
    <n v="37130"/>
    <n v="37130"/>
    <n v="37130"/>
    <n v="37130"/>
    <n v="37130"/>
    <n v="29750"/>
    <n v="29750"/>
    <n v="432350"/>
  </r>
  <r>
    <x v="259"/>
    <x v="17"/>
    <n v="0"/>
    <n v="0"/>
    <n v="0"/>
    <n v="0"/>
    <n v="0"/>
    <n v="0"/>
    <n v="0"/>
    <n v="6452"/>
    <n v="10000"/>
    <n v="10000"/>
    <n v="10000"/>
    <n v="10000"/>
    <n v="46452"/>
  </r>
  <r>
    <x v="259"/>
    <x v="3"/>
    <n v="32000"/>
    <n v="32000"/>
    <n v="32000"/>
    <n v="32000"/>
    <n v="32000"/>
    <n v="32000"/>
    <n v="32009"/>
    <n v="32000"/>
    <n v="32000"/>
    <n v="32000"/>
    <n v="32000"/>
    <n v="32000"/>
    <n v="384009"/>
  </r>
  <r>
    <x v="259"/>
    <x v="0"/>
    <n v="158962"/>
    <n v="158962"/>
    <n v="158962"/>
    <n v="158962"/>
    <n v="158962"/>
    <n v="158962"/>
    <n v="158962"/>
    <n v="158962"/>
    <n v="158962"/>
    <n v="158962"/>
    <n v="158962"/>
    <n v="158962"/>
    <n v="1907544"/>
  </r>
  <r>
    <x v="259"/>
    <x v="15"/>
    <n v="24225"/>
    <n v="24225"/>
    <n v="24225"/>
    <n v="24225"/>
    <n v="24225"/>
    <n v="24225"/>
    <n v="24225"/>
    <n v="24225"/>
    <n v="24225"/>
    <n v="24225"/>
    <n v="24225"/>
    <n v="24225"/>
    <n v="290700"/>
  </r>
  <r>
    <x v="259"/>
    <x v="7"/>
    <n v="0"/>
    <n v="0"/>
    <n v="0"/>
    <n v="0"/>
    <n v="0"/>
    <n v="0"/>
    <n v="0"/>
    <n v="0"/>
    <n v="0"/>
    <n v="0"/>
    <n v="0"/>
    <n v="0"/>
    <n v="0"/>
  </r>
  <r>
    <x v="259"/>
    <x v="1"/>
    <n v="86111"/>
    <n v="86826"/>
    <n v="85760"/>
    <n v="92551"/>
    <n v="85140"/>
    <n v="95040"/>
    <n v="85428"/>
    <n v="92524"/>
    <n v="89949"/>
    <n v="82653"/>
    <n v="82371"/>
    <n v="80976"/>
    <n v="1045329"/>
  </r>
  <r>
    <x v="259"/>
    <x v="2"/>
    <n v="52342"/>
    <n v="50981"/>
    <n v="45566"/>
    <n v="41960"/>
    <n v="40374"/>
    <n v="36613"/>
    <n v="34294"/>
    <n v="34537"/>
    <n v="37135"/>
    <n v="35690"/>
    <n v="39703"/>
    <n v="35743"/>
    <n v="484938"/>
  </r>
  <r>
    <x v="260"/>
    <x v="19"/>
    <n v="9170"/>
    <n v="9220"/>
    <n v="9220"/>
    <n v="9420"/>
    <n v="9270"/>
    <n v="9270"/>
    <n v="9520"/>
    <n v="9270"/>
    <n v="9420"/>
    <n v="9320"/>
    <n v="2650"/>
    <n v="2400"/>
    <n v="98150"/>
  </r>
  <r>
    <x v="260"/>
    <x v="10"/>
    <n v="0"/>
    <n v="0"/>
    <n v="0"/>
    <n v="0"/>
    <n v="795"/>
    <n v="0"/>
    <n v="794"/>
    <n v="810"/>
    <n v="810"/>
    <n v="810"/>
    <n v="392"/>
    <n v="0"/>
    <n v="4411"/>
  </r>
  <r>
    <x v="260"/>
    <x v="3"/>
    <n v="8000"/>
    <n v="8000"/>
    <n v="8000"/>
    <n v="8000"/>
    <n v="9493"/>
    <n v="2023"/>
    <n v="349"/>
    <n v="0"/>
    <n v="0"/>
    <n v="0"/>
    <n v="0"/>
    <n v="0"/>
    <n v="43865"/>
  </r>
  <r>
    <x v="260"/>
    <x v="0"/>
    <n v="542489.80000000005"/>
    <n v="542489.80000000005"/>
    <n v="542489.80000000005"/>
    <n v="542489.80000000005"/>
    <n v="542489.80000000005"/>
    <n v="542489.80000000005"/>
    <n v="542489.80000000005"/>
    <n v="542489.80000000005"/>
    <n v="542489.80000000005"/>
    <n v="521586.8"/>
    <n v="501989.8"/>
    <n v="501989.8"/>
    <n v="6407974.5999999987"/>
  </r>
  <r>
    <x v="260"/>
    <x v="27"/>
    <n v="6864"/>
    <n v="6864"/>
    <n v="6864"/>
    <n v="6864"/>
    <n v="6864"/>
    <n v="6864"/>
    <n v="6864"/>
    <n v="3764"/>
    <n v="0"/>
    <n v="0"/>
    <n v="0"/>
    <n v="0"/>
    <n v="51812"/>
  </r>
  <r>
    <x v="260"/>
    <x v="12"/>
    <n v="27600"/>
    <n v="27600"/>
    <n v="27600"/>
    <n v="27600"/>
    <n v="27600"/>
    <n v="27600"/>
    <n v="27600"/>
    <n v="34103"/>
    <n v="42000"/>
    <n v="42000"/>
    <n v="42000"/>
    <n v="42000"/>
    <n v="395303"/>
  </r>
  <r>
    <x v="260"/>
    <x v="15"/>
    <n v="81697"/>
    <n v="81697"/>
    <n v="81697"/>
    <n v="81697"/>
    <n v="81697"/>
    <n v="81697"/>
    <n v="81697"/>
    <n v="81697"/>
    <n v="81697"/>
    <n v="81697"/>
    <n v="81707"/>
    <n v="80962"/>
    <n v="979639"/>
  </r>
  <r>
    <x v="260"/>
    <x v="4"/>
    <n v="0"/>
    <n v="508"/>
    <n v="0"/>
    <n v="254"/>
    <n v="4550"/>
    <n v="7000"/>
    <n v="7700"/>
    <n v="0"/>
    <n v="11327"/>
    <n v="0"/>
    <n v="5250"/>
    <n v="22050"/>
    <n v="58639"/>
  </r>
  <r>
    <x v="260"/>
    <x v="14"/>
    <n v="3000"/>
    <n v="3000"/>
    <n v="3000"/>
    <n v="3000"/>
    <n v="3000"/>
    <n v="3000"/>
    <n v="3000"/>
    <n v="3000"/>
    <n v="3000"/>
    <n v="3000"/>
    <n v="3000"/>
    <n v="3000"/>
    <n v="36000"/>
  </r>
  <r>
    <x v="260"/>
    <x v="6"/>
    <n v="285932"/>
    <n v="236703"/>
    <n v="244872"/>
    <n v="240985"/>
    <n v="235706"/>
    <n v="236233"/>
    <n v="258174"/>
    <n v="251777"/>
    <n v="250018"/>
    <n v="249116"/>
    <n v="282848"/>
    <n v="269678"/>
    <n v="3042042"/>
  </r>
  <r>
    <x v="260"/>
    <x v="18"/>
    <n v="397801"/>
    <n v="397721"/>
    <n v="397334"/>
    <n v="397260"/>
    <n v="396920"/>
    <n v="396312"/>
    <n v="396714"/>
    <n v="397314"/>
    <n v="397366"/>
    <n v="397881"/>
    <n v="397624"/>
    <n v="397537"/>
    <n v="4767784"/>
  </r>
  <r>
    <x v="260"/>
    <x v="7"/>
    <n v="109150"/>
    <n v="109150"/>
    <n v="109150"/>
    <n v="109090"/>
    <n v="109090"/>
    <n v="109600"/>
    <n v="109600"/>
    <n v="109600"/>
    <n v="109600"/>
    <n v="109600"/>
    <n v="109390"/>
    <n v="109390"/>
    <n v="1312410"/>
  </r>
  <r>
    <x v="260"/>
    <x v="1"/>
    <n v="192171"/>
    <n v="188785"/>
    <n v="194128"/>
    <n v="190796"/>
    <n v="193472"/>
    <n v="239855"/>
    <n v="184903.323"/>
    <n v="214563.95"/>
    <n v="199870.95"/>
    <n v="205464.95"/>
    <n v="207291.95"/>
    <n v="238041.95"/>
    <n v="2449344.0730000003"/>
  </r>
  <r>
    <x v="260"/>
    <x v="2"/>
    <n v="25460"/>
    <n v="25533"/>
    <n v="25474"/>
    <n v="25906"/>
    <n v="25258"/>
    <n v="26055"/>
    <n v="27044.677"/>
    <n v="29001.05"/>
    <n v="29801.05"/>
    <n v="28974.05"/>
    <n v="30003.05"/>
    <n v="32208.05"/>
    <n v="330717.92699999997"/>
  </r>
  <r>
    <x v="261"/>
    <x v="1"/>
    <n v="5200"/>
    <n v="5200"/>
    <n v="5200"/>
    <n v="5200"/>
    <n v="5200"/>
    <n v="5200"/>
    <n v="5200"/>
    <n v="5200"/>
    <n v="5200"/>
    <n v="5200"/>
    <n v="5200"/>
    <n v="5200"/>
    <n v="62400"/>
  </r>
  <r>
    <x v="262"/>
    <x v="19"/>
    <n v="3130"/>
    <n v="3130"/>
    <n v="3130"/>
    <n v="3130"/>
    <n v="3130"/>
    <n v="3130"/>
    <n v="3130"/>
    <n v="3130"/>
    <n v="3130"/>
    <n v="4650"/>
    <n v="0"/>
    <n v="0"/>
    <n v="32820"/>
  </r>
  <r>
    <x v="262"/>
    <x v="3"/>
    <n v="5359"/>
    <n v="5875"/>
    <n v="5922"/>
    <n v="4984"/>
    <n v="4937"/>
    <n v="4312"/>
    <n v="4718"/>
    <n v="4765"/>
    <n v="4234"/>
    <n v="4281"/>
    <n v="4031"/>
    <n v="4422"/>
    <n v="57840"/>
  </r>
  <r>
    <x v="262"/>
    <x v="5"/>
    <n v="250000"/>
    <n v="250000"/>
    <n v="250000"/>
    <n v="250000"/>
    <n v="250000"/>
    <n v="250000"/>
    <n v="250000"/>
    <n v="250000"/>
    <n v="250000"/>
    <n v="250000"/>
    <n v="250000"/>
    <n v="250000"/>
    <n v="3000000"/>
  </r>
  <r>
    <x v="262"/>
    <x v="20"/>
    <n v="68400"/>
    <n v="68400"/>
    <n v="68400"/>
    <n v="68400"/>
    <n v="68400"/>
    <n v="68400"/>
    <n v="68400"/>
    <n v="68400"/>
    <n v="68400"/>
    <n v="68400"/>
    <n v="68400"/>
    <n v="68400"/>
    <n v="820800"/>
  </r>
  <r>
    <x v="262"/>
    <x v="1"/>
    <n v="123235"/>
    <n v="120793"/>
    <n v="129309"/>
    <n v="137460"/>
    <n v="142565"/>
    <n v="132471"/>
    <n v="140067"/>
    <n v="140446"/>
    <n v="134898"/>
    <n v="131740"/>
    <n v="123358"/>
    <n v="117459"/>
    <n v="1573801"/>
  </r>
  <r>
    <x v="262"/>
    <x v="2"/>
    <n v="6600"/>
    <n v="6600"/>
    <n v="6600"/>
    <n v="6600"/>
    <n v="6600"/>
    <n v="6600"/>
    <n v="6600"/>
    <n v="6600"/>
    <n v="6600"/>
    <n v="6600"/>
    <n v="6600"/>
    <n v="6600"/>
    <n v="79200"/>
  </r>
  <r>
    <x v="263"/>
    <x v="19"/>
    <n v="7070"/>
    <n v="7070"/>
    <n v="7070"/>
    <n v="7070"/>
    <n v="7120"/>
    <n v="7070"/>
    <n v="7070"/>
    <n v="7070"/>
    <n v="7070"/>
    <n v="7070"/>
    <n v="0"/>
    <n v="0"/>
    <n v="70750"/>
  </r>
  <r>
    <x v="263"/>
    <x v="3"/>
    <n v="0"/>
    <n v="0"/>
    <n v="0"/>
    <n v="420"/>
    <n v="0"/>
    <n v="0"/>
    <n v="0"/>
    <n v="0"/>
    <n v="0"/>
    <n v="0"/>
    <n v="0"/>
    <n v="0"/>
    <n v="420"/>
  </r>
  <r>
    <x v="263"/>
    <x v="15"/>
    <n v="76500"/>
    <n v="76500"/>
    <n v="76500"/>
    <n v="76500"/>
    <n v="85849"/>
    <n v="97462"/>
    <n v="97462"/>
    <n v="97462"/>
    <n v="97462"/>
    <n v="97462"/>
    <n v="97462"/>
    <n v="97462"/>
    <n v="1074083"/>
  </r>
  <r>
    <x v="263"/>
    <x v="5"/>
    <n v="617000"/>
    <n v="617000"/>
    <n v="617000"/>
    <n v="617000"/>
    <n v="617000"/>
    <n v="617000"/>
    <n v="617000"/>
    <n v="617000"/>
    <n v="617000"/>
    <n v="617000"/>
    <n v="617000"/>
    <n v="617000"/>
    <n v="7404000"/>
  </r>
  <r>
    <x v="263"/>
    <x v="6"/>
    <n v="0"/>
    <n v="0"/>
    <n v="0"/>
    <n v="0"/>
    <n v="137720"/>
    <n v="252377"/>
    <n v="250148"/>
    <n v="249079"/>
    <n v="248143"/>
    <n v="249643"/>
    <n v="247966"/>
    <n v="249625"/>
    <n v="1884701"/>
  </r>
  <r>
    <x v="263"/>
    <x v="18"/>
    <n v="105639"/>
    <n v="105029"/>
    <n v="105459"/>
    <n v="106792"/>
    <n v="59912"/>
    <n v="0"/>
    <n v="0"/>
    <n v="0"/>
    <n v="0"/>
    <n v="0"/>
    <n v="0"/>
    <n v="0"/>
    <n v="482831"/>
  </r>
  <r>
    <x v="263"/>
    <x v="1"/>
    <n v="40000"/>
    <n v="40145"/>
    <n v="40049"/>
    <n v="40402"/>
    <n v="40484"/>
    <n v="21330"/>
    <n v="0"/>
    <n v="0"/>
    <n v="0"/>
    <n v="0"/>
    <n v="0"/>
    <n v="0"/>
    <n v="222410"/>
  </r>
  <r>
    <x v="264"/>
    <x v="19"/>
    <n v="7070"/>
    <n v="7070"/>
    <n v="7070"/>
    <n v="7070"/>
    <n v="7070"/>
    <n v="7070"/>
    <n v="7070"/>
    <n v="7070"/>
    <n v="7070"/>
    <n v="7070"/>
    <n v="0"/>
    <n v="0"/>
    <n v="70700"/>
  </r>
  <r>
    <x v="264"/>
    <x v="17"/>
    <n v="260000"/>
    <n v="258636"/>
    <n v="250528"/>
    <n v="215000"/>
    <n v="215000"/>
    <n v="215000"/>
    <n v="213710"/>
    <n v="205161"/>
    <n v="180000"/>
    <n v="180000"/>
    <n v="156665"/>
    <n v="155000"/>
    <n v="2504700"/>
  </r>
  <r>
    <x v="264"/>
    <x v="10"/>
    <n v="-50"/>
    <n v="0"/>
    <n v="0"/>
    <n v="-53"/>
    <n v="0"/>
    <n v="0"/>
    <n v="0"/>
    <n v="0"/>
    <n v="0"/>
    <n v="0"/>
    <n v="0"/>
    <n v="0"/>
    <n v="-103"/>
  </r>
  <r>
    <x v="264"/>
    <x v="11"/>
    <n v="25568.735000000001"/>
    <n v="25468.735000000001"/>
    <n v="25468.735000000001"/>
    <n v="25543.873"/>
    <n v="38190"/>
    <n v="0"/>
    <n v="0"/>
    <n v="0"/>
    <n v="0"/>
    <n v="0"/>
    <n v="0"/>
    <n v="0"/>
    <n v="140240.07800000001"/>
  </r>
  <r>
    <x v="264"/>
    <x v="3"/>
    <n v="0"/>
    <n v="0"/>
    <n v="0"/>
    <n v="0"/>
    <n v="0"/>
    <n v="0"/>
    <n v="0"/>
    <n v="0"/>
    <n v="0"/>
    <n v="0"/>
    <n v="0"/>
    <n v="0"/>
    <n v="0"/>
  </r>
  <r>
    <x v="264"/>
    <x v="0"/>
    <n v="0"/>
    <n v="0"/>
    <n v="10639"/>
    <n v="30962"/>
    <n v="30962"/>
    <n v="30962"/>
    <n v="30962"/>
    <n v="30962"/>
    <n v="30962"/>
    <n v="30962"/>
    <n v="30962"/>
    <n v="30962"/>
    <n v="289297"/>
  </r>
  <r>
    <x v="264"/>
    <x v="12"/>
    <n v="36400"/>
    <n v="36400"/>
    <n v="36400"/>
    <n v="36400"/>
    <n v="36400"/>
    <n v="36400"/>
    <n v="36400"/>
    <n v="36400"/>
    <n v="36400"/>
    <n v="36400"/>
    <n v="36400"/>
    <n v="36400"/>
    <n v="436800"/>
  </r>
  <r>
    <x v="264"/>
    <x v="15"/>
    <n v="61965"/>
    <n v="61965"/>
    <n v="61965"/>
    <n v="61965"/>
    <n v="61965"/>
    <n v="61965"/>
    <n v="61965"/>
    <n v="61965"/>
    <n v="61965"/>
    <n v="61965"/>
    <n v="61965"/>
    <n v="61965"/>
    <n v="743580"/>
  </r>
  <r>
    <x v="264"/>
    <x v="14"/>
    <n v="4000"/>
    <n v="4000"/>
    <n v="4000"/>
    <n v="4000"/>
    <n v="4000"/>
    <n v="4000"/>
    <n v="4000"/>
    <n v="4000"/>
    <n v="4000"/>
    <n v="4000"/>
    <n v="4000"/>
    <n v="4000"/>
    <n v="48000"/>
  </r>
  <r>
    <x v="264"/>
    <x v="6"/>
    <n v="31685"/>
    <n v="37329"/>
    <n v="38997"/>
    <n v="35417"/>
    <n v="30977"/>
    <n v="35003"/>
    <n v="34274"/>
    <n v="34939"/>
    <n v="36867"/>
    <n v="33377"/>
    <n v="33035"/>
    <n v="33047"/>
    <n v="414947"/>
  </r>
  <r>
    <x v="264"/>
    <x v="7"/>
    <n v="32720"/>
    <n v="32720"/>
    <n v="32720"/>
    <n v="32720"/>
    <n v="32720"/>
    <n v="32720"/>
    <n v="32720"/>
    <n v="32720"/>
    <n v="32720"/>
    <n v="32720"/>
    <n v="32678"/>
    <n v="32678"/>
    <n v="392556"/>
  </r>
  <r>
    <x v="264"/>
    <x v="1"/>
    <n v="27626"/>
    <n v="16833"/>
    <n v="16745"/>
    <n v="18331"/>
    <n v="17274"/>
    <n v="17273"/>
    <n v="16707"/>
    <n v="16645"/>
    <n v="16481"/>
    <n v="16771"/>
    <n v="16249"/>
    <n v="18889"/>
    <n v="215824"/>
  </r>
  <r>
    <x v="265"/>
    <x v="19"/>
    <n v="4650"/>
    <n v="4650"/>
    <n v="4650"/>
    <n v="4650"/>
    <n v="4650"/>
    <n v="4650"/>
    <n v="4650"/>
    <n v="4650"/>
    <n v="4650"/>
    <n v="4650"/>
    <n v="0"/>
    <n v="0"/>
    <n v="46500"/>
  </r>
  <r>
    <x v="265"/>
    <x v="15"/>
    <n v="70400"/>
    <n v="70400"/>
    <n v="70400"/>
    <n v="70400"/>
    <n v="70400"/>
    <n v="70400"/>
    <n v="70400"/>
    <n v="70400"/>
    <n v="70400"/>
    <n v="70400"/>
    <n v="70400"/>
    <n v="70400"/>
    <n v="844800"/>
  </r>
  <r>
    <x v="265"/>
    <x v="1"/>
    <n v="11580"/>
    <n v="11570"/>
    <n v="11244"/>
    <n v="12267"/>
    <n v="11969"/>
    <n v="10792"/>
    <n v="11528"/>
    <n v="11980"/>
    <n v="11502"/>
    <n v="10705"/>
    <n v="11416"/>
    <n v="11749"/>
    <n v="138302"/>
  </r>
  <r>
    <x v="266"/>
    <x v="19"/>
    <n v="6930"/>
    <n v="6880"/>
    <n v="6880"/>
    <n v="6880"/>
    <n v="7380"/>
    <n v="6880"/>
    <n v="6880"/>
    <n v="6880"/>
    <n v="6880"/>
    <n v="6880"/>
    <n v="350"/>
    <n v="0"/>
    <n v="69700"/>
  </r>
  <r>
    <x v="266"/>
    <x v="3"/>
    <n v="36000"/>
    <n v="36000"/>
    <n v="37394"/>
    <n v="36000"/>
    <n v="36000"/>
    <n v="36000"/>
    <n v="36308"/>
    <n v="36000"/>
    <n v="36000"/>
    <n v="36000"/>
    <n v="36000"/>
    <n v="36000"/>
    <n v="433702"/>
  </r>
  <r>
    <x v="266"/>
    <x v="0"/>
    <n v="325991"/>
    <n v="329661"/>
    <n v="351410"/>
    <n v="352225"/>
    <n v="352225"/>
    <n v="352225"/>
    <n v="352225"/>
    <n v="352225"/>
    <n v="352239"/>
    <n v="351196"/>
    <n v="351196"/>
    <n v="351196"/>
    <n v="4174014"/>
  </r>
  <r>
    <x v="266"/>
    <x v="12"/>
    <n v="58629"/>
    <n v="58629"/>
    <n v="58629"/>
    <n v="58629"/>
    <n v="58629"/>
    <n v="58629"/>
    <n v="58629"/>
    <n v="58629"/>
    <n v="58629"/>
    <n v="58629"/>
    <n v="58629"/>
    <n v="58629"/>
    <n v="703548"/>
  </r>
  <r>
    <x v="266"/>
    <x v="9"/>
    <n v="6480"/>
    <n v="6480"/>
    <n v="6480"/>
    <n v="6480"/>
    <n v="6480"/>
    <n v="6480"/>
    <n v="6480"/>
    <n v="6480"/>
    <n v="6480"/>
    <n v="6480"/>
    <n v="6480"/>
    <n v="6480"/>
    <n v="77760"/>
  </r>
  <r>
    <x v="266"/>
    <x v="15"/>
    <n v="84225"/>
    <n v="84225"/>
    <n v="84225"/>
    <n v="84225"/>
    <n v="84225"/>
    <n v="84225"/>
    <n v="84225"/>
    <n v="84225"/>
    <n v="84225"/>
    <n v="84225"/>
    <n v="84225"/>
    <n v="84225"/>
    <n v="1010700"/>
  </r>
  <r>
    <x v="266"/>
    <x v="23"/>
    <n v="0"/>
    <n v="0"/>
    <n v="0"/>
    <n v="0"/>
    <n v="0"/>
    <n v="0"/>
    <n v="0"/>
    <n v="0"/>
    <n v="0"/>
    <n v="0"/>
    <n v="0"/>
    <n v="2000"/>
    <n v="2000"/>
  </r>
  <r>
    <x v="266"/>
    <x v="14"/>
    <n v="12000"/>
    <n v="12000"/>
    <n v="12000"/>
    <n v="12000"/>
    <n v="12000"/>
    <n v="12000"/>
    <n v="12000"/>
    <n v="12000"/>
    <n v="12000"/>
    <n v="12000"/>
    <n v="12000"/>
    <n v="12000"/>
    <n v="144000"/>
  </r>
  <r>
    <x v="266"/>
    <x v="7"/>
    <n v="8588"/>
    <n v="8802"/>
    <n v="17608"/>
    <n v="21468"/>
    <n v="21468"/>
    <n v="21468"/>
    <n v="21468"/>
    <n v="21468"/>
    <n v="21468"/>
    <n v="21468"/>
    <n v="21300"/>
    <n v="21300"/>
    <n v="227874"/>
  </r>
  <r>
    <x v="266"/>
    <x v="26"/>
    <n v="37700"/>
    <n v="37700"/>
    <n v="37700"/>
    <n v="37700"/>
    <n v="37700"/>
    <n v="37700"/>
    <n v="37700"/>
    <n v="37700"/>
    <n v="37700"/>
    <n v="37700"/>
    <n v="37700"/>
    <n v="37700"/>
    <n v="452400"/>
  </r>
  <r>
    <x v="266"/>
    <x v="1"/>
    <n v="428252"/>
    <n v="435151"/>
    <n v="444178"/>
    <n v="416282"/>
    <n v="398089"/>
    <n v="412775"/>
    <n v="450625"/>
    <n v="421913"/>
    <n v="426403"/>
    <n v="371896"/>
    <n v="396570"/>
    <n v="422653"/>
    <n v="5024787"/>
  </r>
  <r>
    <x v="266"/>
    <x v="2"/>
    <n v="120200"/>
    <n v="120200"/>
    <n v="120200"/>
    <n v="120200"/>
    <n v="120200"/>
    <n v="120200"/>
    <n v="120200"/>
    <n v="120214"/>
    <n v="120250"/>
    <n v="120224"/>
    <n v="120224"/>
    <n v="120211"/>
    <n v="1442523"/>
  </r>
  <r>
    <x v="267"/>
    <x v="19"/>
    <n v="36720"/>
    <n v="36630"/>
    <n v="36680"/>
    <n v="36680"/>
    <n v="36630"/>
    <n v="36680"/>
    <n v="36630"/>
    <n v="36680"/>
    <n v="36630"/>
    <n v="36630"/>
    <n v="29800"/>
    <n v="29800"/>
    <n v="426190"/>
  </r>
  <r>
    <x v="267"/>
    <x v="10"/>
    <n v="-1521"/>
    <n v="-1467"/>
    <n v="-1572"/>
    <n v="-1611"/>
    <n v="-1638"/>
    <n v="-1692"/>
    <n v="-1752"/>
    <n v="-1788"/>
    <n v="-1809"/>
    <n v="-1770"/>
    <n v="-1749"/>
    <n v="-1782"/>
    <n v="-20151"/>
  </r>
  <r>
    <x v="267"/>
    <x v="11"/>
    <n v="19582.5"/>
    <n v="20433.5"/>
    <n v="20698.5"/>
    <n v="19582.5"/>
    <n v="19582.5"/>
    <n v="19582.5"/>
    <n v="19582.5"/>
    <n v="19582.5"/>
    <n v="19582.5"/>
    <n v="19582.5"/>
    <n v="19582.5"/>
    <n v="19582.5"/>
    <n v="236957"/>
  </r>
  <r>
    <x v="267"/>
    <x v="3"/>
    <n v="45701"/>
    <n v="43016"/>
    <n v="43251"/>
    <n v="42486"/>
    <n v="43311"/>
    <n v="45189"/>
    <n v="44961"/>
    <n v="44075"/>
    <n v="44780"/>
    <n v="44254"/>
    <n v="58988"/>
    <n v="45658"/>
    <n v="545670"/>
  </r>
  <r>
    <x v="267"/>
    <x v="0"/>
    <n v="60000"/>
    <n v="60000"/>
    <n v="60000"/>
    <n v="60000"/>
    <n v="60000"/>
    <n v="60000"/>
    <n v="60000"/>
    <n v="60000"/>
    <n v="60000"/>
    <n v="60000"/>
    <n v="60000"/>
    <n v="60000"/>
    <n v="720000"/>
  </r>
  <r>
    <x v="267"/>
    <x v="12"/>
    <n v="26400"/>
    <n v="26400"/>
    <n v="26400"/>
    <n v="26400"/>
    <n v="26400"/>
    <n v="26400"/>
    <n v="26400"/>
    <n v="26400"/>
    <n v="26400"/>
    <n v="26400"/>
    <n v="26400"/>
    <n v="26400"/>
    <n v="316800"/>
  </r>
  <r>
    <x v="267"/>
    <x v="15"/>
    <n v="230450"/>
    <n v="230450"/>
    <n v="230450"/>
    <n v="207499"/>
    <n v="204950"/>
    <n v="204950"/>
    <n v="204950"/>
    <n v="204950"/>
    <n v="204950"/>
    <n v="204950"/>
    <n v="204950"/>
    <n v="204950"/>
    <n v="2538449"/>
  </r>
  <r>
    <x v="267"/>
    <x v="7"/>
    <n v="0"/>
    <n v="0"/>
    <n v="0"/>
    <n v="0"/>
    <n v="0"/>
    <n v="0"/>
    <n v="0"/>
    <n v="0"/>
    <n v="0"/>
    <n v="0"/>
    <n v="0"/>
    <n v="0"/>
    <n v="0"/>
  </r>
  <r>
    <x v="267"/>
    <x v="1"/>
    <n v="297741"/>
    <n v="298599"/>
    <n v="298162"/>
    <n v="295686"/>
    <n v="295351"/>
    <n v="291082"/>
    <n v="300978"/>
    <n v="295219"/>
    <n v="313381"/>
    <n v="298319"/>
    <n v="323740"/>
    <n v="308542"/>
    <n v="3616800"/>
  </r>
  <r>
    <x v="267"/>
    <x v="2"/>
    <n v="53700"/>
    <n v="53700"/>
    <n v="53778"/>
    <n v="53700"/>
    <n v="53700"/>
    <n v="53700"/>
    <n v="53700"/>
    <n v="53739"/>
    <n v="53874"/>
    <n v="53700"/>
    <n v="53700"/>
    <n v="53700"/>
    <n v="644691"/>
  </r>
  <r>
    <x v="268"/>
    <x v="19"/>
    <n v="6880"/>
    <n v="6880"/>
    <n v="6880"/>
    <n v="6880"/>
    <n v="6880"/>
    <n v="6970"/>
    <n v="6970"/>
    <n v="6970"/>
    <n v="6970"/>
    <n v="6970"/>
    <n v="0"/>
    <n v="0"/>
    <n v="69250"/>
  </r>
  <r>
    <x v="268"/>
    <x v="0"/>
    <n v="45000"/>
    <n v="45000"/>
    <n v="45000"/>
    <n v="45000"/>
    <n v="45000"/>
    <n v="45000"/>
    <n v="45000"/>
    <n v="45000"/>
    <n v="45000"/>
    <n v="45000"/>
    <n v="45000"/>
    <n v="45000"/>
    <n v="540000"/>
  </r>
  <r>
    <x v="268"/>
    <x v="5"/>
    <n v="580000"/>
    <n v="580000"/>
    <n v="580000"/>
    <n v="580000"/>
    <n v="580000"/>
    <n v="580000"/>
    <n v="580000"/>
    <n v="580000"/>
    <n v="580000"/>
    <n v="580000"/>
    <n v="580000"/>
    <n v="580000"/>
    <n v="6960000"/>
  </r>
  <r>
    <x v="268"/>
    <x v="7"/>
    <n v="50000"/>
    <n v="50000"/>
    <n v="50000"/>
    <n v="50000"/>
    <n v="50000"/>
    <n v="50000"/>
    <n v="50000"/>
    <n v="50000"/>
    <n v="50000"/>
    <n v="50000"/>
    <n v="50000"/>
    <n v="50000"/>
    <n v="600000"/>
  </r>
  <r>
    <x v="269"/>
    <x v="19"/>
    <n v="4650"/>
    <n v="4650"/>
    <n v="4650"/>
    <n v="4650"/>
    <n v="4650"/>
    <n v="4650"/>
    <n v="4650"/>
    <n v="4650"/>
    <n v="4650"/>
    <n v="4650"/>
    <n v="0"/>
    <n v="0"/>
    <n v="46500"/>
  </r>
  <r>
    <x v="269"/>
    <x v="10"/>
    <n v="-457"/>
    <n v="0"/>
    <n v="0"/>
    <n v="0"/>
    <n v="0"/>
    <n v="0"/>
    <n v="0"/>
    <n v="0"/>
    <n v="0"/>
    <n v="0"/>
    <n v="0"/>
    <n v="0"/>
    <n v="-457"/>
  </r>
  <r>
    <x v="269"/>
    <x v="11"/>
    <n v="97185.649000000005"/>
    <n v="99584.649000000005"/>
    <n v="97612.349000000002"/>
    <n v="97719.251000000004"/>
    <n v="97591.884999999995"/>
    <n v="96621.539000000004"/>
    <n v="97166.884999999995"/>
    <n v="96084.540999999997"/>
    <n v="96084.540999999997"/>
    <n v="80392.937000000005"/>
    <n v="81814.680999999997"/>
    <n v="91155.663"/>
    <n v="1129014.57"/>
  </r>
  <r>
    <x v="269"/>
    <x v="3"/>
    <n v="24000"/>
    <n v="24000"/>
    <n v="24000"/>
    <n v="24000"/>
    <n v="24000"/>
    <n v="24000"/>
    <n v="24000"/>
    <n v="24000"/>
    <n v="24000"/>
    <n v="24000"/>
    <n v="24000"/>
    <n v="24000"/>
    <n v="288000"/>
  </r>
  <r>
    <x v="269"/>
    <x v="0"/>
    <n v="114950"/>
    <n v="114950"/>
    <n v="114950"/>
    <n v="114950"/>
    <n v="114950"/>
    <n v="114950"/>
    <n v="114950"/>
    <n v="114950"/>
    <n v="114950"/>
    <n v="114950"/>
    <n v="114950"/>
    <n v="114950"/>
    <n v="1379400"/>
  </r>
  <r>
    <x v="269"/>
    <x v="13"/>
    <n v="68064"/>
    <n v="20696"/>
    <n v="21767"/>
    <n v="22017"/>
    <n v="20340"/>
    <n v="23731"/>
    <n v="25888"/>
    <n v="20370"/>
    <n v="21785"/>
    <n v="24114"/>
    <n v="23162"/>
    <n v="20382"/>
    <n v="312316"/>
  </r>
  <r>
    <x v="269"/>
    <x v="6"/>
    <n v="17839"/>
    <n v="16352"/>
    <n v="18622"/>
    <n v="18895"/>
    <n v="17120"/>
    <n v="16352"/>
    <n v="16209"/>
    <n v="16193"/>
    <n v="16130"/>
    <n v="16000"/>
    <n v="16078"/>
    <n v="16039"/>
    <n v="201829"/>
  </r>
  <r>
    <x v="269"/>
    <x v="7"/>
    <n v="0"/>
    <n v="0"/>
    <n v="0"/>
    <n v="0"/>
    <n v="0"/>
    <n v="0"/>
    <n v="0"/>
    <n v="0"/>
    <n v="0"/>
    <n v="0"/>
    <n v="0"/>
    <n v="0"/>
    <n v="0"/>
  </r>
  <r>
    <x v="269"/>
    <x v="1"/>
    <n v="39913"/>
    <n v="39825"/>
    <n v="39810"/>
    <n v="40151"/>
    <n v="40214"/>
    <n v="40033"/>
    <n v="54988"/>
    <n v="40604"/>
    <n v="39857"/>
    <n v="40316"/>
    <n v="40166"/>
    <n v="40220"/>
    <n v="496097"/>
  </r>
  <r>
    <x v="269"/>
    <x v="2"/>
    <n v="21600"/>
    <n v="21600"/>
    <n v="21600"/>
    <n v="21600"/>
    <n v="21600"/>
    <n v="21600"/>
    <n v="21600"/>
    <n v="21600"/>
    <n v="21600"/>
    <n v="21600"/>
    <n v="21600"/>
    <n v="21600"/>
    <n v="259200"/>
  </r>
  <r>
    <x v="270"/>
    <x v="19"/>
    <n v="0"/>
    <n v="0"/>
    <n v="50"/>
    <n v="0"/>
    <n v="0"/>
    <n v="0"/>
    <n v="0"/>
    <n v="0"/>
    <n v="0"/>
    <n v="0"/>
    <n v="0"/>
    <n v="0"/>
    <n v="50"/>
  </r>
  <r>
    <x v="270"/>
    <x v="10"/>
    <n v="-507"/>
    <n v="-489"/>
    <n v="-524"/>
    <n v="-537"/>
    <n v="-546"/>
    <n v="-564"/>
    <n v="-584"/>
    <n v="-596"/>
    <n v="-603"/>
    <n v="-590"/>
    <n v="-583"/>
    <n v="-594"/>
    <n v="-6717"/>
  </r>
  <r>
    <x v="270"/>
    <x v="11"/>
    <n v="18703.698"/>
    <n v="22453.698"/>
    <n v="21864.698"/>
    <n v="18703.698"/>
    <n v="18703.698"/>
    <n v="18703.698"/>
    <n v="18703.698"/>
    <n v="18703.698"/>
    <n v="18703.698"/>
    <n v="18703.698"/>
    <n v="18703.698"/>
    <n v="18703.698"/>
    <n v="231355.37600000002"/>
  </r>
  <r>
    <x v="270"/>
    <x v="3"/>
    <n v="0"/>
    <n v="0"/>
    <n v="0"/>
    <n v="0"/>
    <n v="0"/>
    <n v="0"/>
    <n v="0"/>
    <n v="0"/>
    <n v="0"/>
    <n v="0"/>
    <n v="0"/>
    <n v="0"/>
    <n v="0"/>
  </r>
  <r>
    <x v="270"/>
    <x v="0"/>
    <n v="119400"/>
    <n v="119400"/>
    <n v="119400"/>
    <n v="119400"/>
    <n v="119400"/>
    <n v="119400"/>
    <n v="111949"/>
    <n v="86400"/>
    <n v="87500"/>
    <n v="86400"/>
    <n v="86400"/>
    <n v="86400"/>
    <n v="1261449"/>
  </r>
  <r>
    <x v="270"/>
    <x v="12"/>
    <n v="10800"/>
    <n v="10800"/>
    <n v="10800"/>
    <n v="10800"/>
    <n v="10800"/>
    <n v="10800"/>
    <n v="10800"/>
    <n v="10800"/>
    <n v="10800"/>
    <n v="10800"/>
    <n v="10800"/>
    <n v="10800"/>
    <n v="129600"/>
  </r>
  <r>
    <x v="270"/>
    <x v="15"/>
    <n v="65200"/>
    <n v="65200"/>
    <n v="65200"/>
    <n v="65200"/>
    <n v="65200"/>
    <n v="65200"/>
    <n v="65200"/>
    <n v="65200"/>
    <n v="65200"/>
    <n v="65200"/>
    <n v="65200"/>
    <n v="65200"/>
    <n v="782400"/>
  </r>
  <r>
    <x v="270"/>
    <x v="5"/>
    <n v="250000"/>
    <n v="250000"/>
    <n v="250000"/>
    <n v="250000"/>
    <n v="250000"/>
    <n v="250000"/>
    <n v="250000"/>
    <n v="289194"/>
    <n v="295000"/>
    <n v="295000"/>
    <n v="295000"/>
    <n v="295000"/>
    <n v="3219194"/>
  </r>
  <r>
    <x v="270"/>
    <x v="6"/>
    <n v="27312"/>
    <n v="27976"/>
    <n v="25885"/>
    <n v="28183"/>
    <n v="28560"/>
    <n v="26569"/>
    <n v="27027"/>
    <n v="26162"/>
    <n v="26381"/>
    <n v="28762"/>
    <n v="34451"/>
    <n v="34659"/>
    <n v="341927"/>
  </r>
  <r>
    <x v="270"/>
    <x v="20"/>
    <n v="66000"/>
    <n v="66000"/>
    <n v="66000"/>
    <n v="66000"/>
    <n v="66000"/>
    <n v="66000"/>
    <n v="66000"/>
    <n v="66000"/>
    <n v="66000"/>
    <n v="66000"/>
    <n v="66000"/>
    <n v="66000"/>
    <n v="792000"/>
  </r>
  <r>
    <x v="270"/>
    <x v="7"/>
    <n v="0"/>
    <n v="0"/>
    <n v="0"/>
    <n v="0"/>
    <n v="0"/>
    <n v="0"/>
    <n v="0"/>
    <n v="0"/>
    <n v="0"/>
    <n v="0"/>
    <n v="0"/>
    <n v="0"/>
    <n v="0"/>
  </r>
  <r>
    <x v="270"/>
    <x v="1"/>
    <n v="20475"/>
    <n v="21020"/>
    <n v="21222"/>
    <n v="21107"/>
    <n v="20678"/>
    <n v="20631"/>
    <n v="20979"/>
    <n v="23070"/>
    <n v="21257"/>
    <n v="20592"/>
    <n v="21021"/>
    <n v="20904"/>
    <n v="252956"/>
  </r>
  <r>
    <x v="271"/>
    <x v="19"/>
    <n v="0"/>
    <n v="50"/>
    <n v="0"/>
    <n v="0"/>
    <n v="0"/>
    <n v="0"/>
    <n v="0"/>
    <n v="0"/>
    <n v="0"/>
    <n v="0"/>
    <n v="0"/>
    <n v="0"/>
    <n v="50"/>
  </r>
  <r>
    <x v="271"/>
    <x v="3"/>
    <n v="0"/>
    <n v="0"/>
    <n v="0"/>
    <n v="0"/>
    <n v="0"/>
    <n v="0"/>
    <n v="0"/>
    <n v="0"/>
    <n v="0"/>
    <n v="0"/>
    <n v="0"/>
    <n v="0"/>
    <n v="0"/>
  </r>
  <r>
    <x v="271"/>
    <x v="5"/>
    <n v="510000"/>
    <n v="510000"/>
    <n v="510000"/>
    <n v="510000"/>
    <n v="510000"/>
    <n v="510000"/>
    <n v="510000"/>
    <n v="510000"/>
    <n v="510000"/>
    <n v="510000"/>
    <n v="510000"/>
    <n v="510000"/>
    <n v="6120000"/>
  </r>
  <r>
    <x v="271"/>
    <x v="6"/>
    <n v="17209"/>
    <n v="16611"/>
    <n v="17566"/>
    <n v="17447"/>
    <n v="17995"/>
    <n v="16697"/>
    <n v="16353"/>
    <n v="16000"/>
    <n v="16000"/>
    <n v="16000"/>
    <n v="16000"/>
    <n v="16000"/>
    <n v="199878"/>
  </r>
  <r>
    <x v="271"/>
    <x v="18"/>
    <n v="168489"/>
    <n v="168864"/>
    <n v="168769"/>
    <n v="168529"/>
    <n v="168529"/>
    <n v="168889"/>
    <n v="168818"/>
    <n v="168969"/>
    <n v="168938"/>
    <n v="168969"/>
    <n v="168969"/>
    <n v="168969"/>
    <n v="2025701"/>
  </r>
  <r>
    <x v="271"/>
    <x v="8"/>
    <n v="4900"/>
    <n v="5263"/>
    <n v="5390"/>
    <n v="4962"/>
    <n v="5381"/>
    <n v="5715"/>
    <n v="5402"/>
    <n v="4900"/>
    <n v="5272"/>
    <n v="5037"/>
    <n v="4900"/>
    <n v="4916"/>
    <n v="62038"/>
  </r>
  <r>
    <x v="271"/>
    <x v="1"/>
    <n v="15600"/>
    <n v="15600"/>
    <n v="15600"/>
    <n v="15600"/>
    <n v="15600"/>
    <n v="15600"/>
    <n v="15600"/>
    <n v="15600"/>
    <n v="15600"/>
    <n v="15600"/>
    <n v="15600"/>
    <n v="15600"/>
    <n v="187200"/>
  </r>
  <r>
    <x v="272"/>
    <x v="19"/>
    <n v="6650"/>
    <n v="6650"/>
    <n v="6650"/>
    <n v="6650"/>
    <n v="6650"/>
    <n v="6650"/>
    <n v="6650"/>
    <n v="6610"/>
    <n v="6650"/>
    <n v="6650"/>
    <n v="2000"/>
    <n v="2000"/>
    <n v="70460"/>
  </r>
  <r>
    <x v="272"/>
    <x v="17"/>
    <n v="0"/>
    <n v="0"/>
    <n v="0"/>
    <n v="0"/>
    <n v="0"/>
    <n v="0"/>
    <n v="0"/>
    <n v="0"/>
    <n v="0"/>
    <n v="0"/>
    <n v="10800"/>
    <n v="13500"/>
    <n v="24300"/>
  </r>
  <r>
    <x v="272"/>
    <x v="3"/>
    <n v="0"/>
    <n v="0"/>
    <n v="0"/>
    <n v="0"/>
    <n v="0"/>
    <n v="0"/>
    <n v="0"/>
    <n v="0"/>
    <n v="0"/>
    <n v="0"/>
    <n v="0"/>
    <n v="0"/>
    <n v="0"/>
  </r>
  <r>
    <x v="272"/>
    <x v="4"/>
    <n v="0"/>
    <n v="0"/>
    <n v="0"/>
    <n v="345"/>
    <n v="1036"/>
    <n v="0"/>
    <n v="0"/>
    <n v="993"/>
    <n v="0"/>
    <n v="462"/>
    <n v="0"/>
    <n v="0"/>
    <n v="2836"/>
  </r>
  <r>
    <x v="272"/>
    <x v="1"/>
    <n v="9130"/>
    <n v="6965"/>
    <n v="6538"/>
    <n v="6338"/>
    <n v="7696"/>
    <n v="7852"/>
    <n v="6130"/>
    <n v="8669"/>
    <n v="8466"/>
    <n v="10624"/>
    <n v="7774"/>
    <n v="6938"/>
    <n v="93120"/>
  </r>
  <r>
    <x v="273"/>
    <x v="17"/>
    <n v="0"/>
    <n v="0"/>
    <n v="0"/>
    <n v="0"/>
    <n v="0"/>
    <n v="0"/>
    <n v="0"/>
    <n v="0"/>
    <n v="0"/>
    <n v="0"/>
    <n v="0"/>
    <n v="13064"/>
    <n v="13064"/>
  </r>
  <r>
    <x v="273"/>
    <x v="3"/>
    <n v="0"/>
    <n v="0"/>
    <n v="0"/>
    <n v="0"/>
    <n v="0"/>
    <n v="0"/>
    <n v="0"/>
    <n v="0"/>
    <n v="0"/>
    <n v="0"/>
    <n v="0"/>
    <n v="0"/>
    <n v="0"/>
  </r>
  <r>
    <x v="273"/>
    <x v="0"/>
    <n v="56000"/>
    <n v="56000"/>
    <n v="56000"/>
    <n v="56000"/>
    <n v="56000"/>
    <n v="56000"/>
    <n v="56000"/>
    <n v="56000"/>
    <n v="56000"/>
    <n v="56000"/>
    <n v="56000"/>
    <n v="56000"/>
    <n v="672000"/>
  </r>
  <r>
    <x v="273"/>
    <x v="15"/>
    <n v="65562"/>
    <n v="64600"/>
    <n v="64600"/>
    <n v="64600"/>
    <n v="64600"/>
    <n v="64600"/>
    <n v="64600"/>
    <n v="64600"/>
    <n v="64600"/>
    <n v="64600"/>
    <n v="64600"/>
    <n v="64600"/>
    <n v="776162"/>
  </r>
  <r>
    <x v="273"/>
    <x v="7"/>
    <n v="8160"/>
    <n v="8160"/>
    <n v="8160"/>
    <n v="8160"/>
    <n v="8160"/>
    <n v="8160"/>
    <n v="8160"/>
    <n v="8160"/>
    <n v="8160"/>
    <n v="8160"/>
    <n v="8034"/>
    <n v="8034"/>
    <n v="97668"/>
  </r>
  <r>
    <x v="273"/>
    <x v="1"/>
    <n v="23679"/>
    <n v="22640"/>
    <n v="22499"/>
    <n v="22720"/>
    <n v="22529"/>
    <n v="23013"/>
    <n v="23000"/>
    <n v="22502"/>
    <n v="23668"/>
    <n v="23151"/>
    <n v="22721"/>
    <n v="22936"/>
    <n v="275058"/>
  </r>
  <r>
    <x v="274"/>
    <x v="19"/>
    <n v="4650"/>
    <n v="4650"/>
    <n v="4650"/>
    <n v="4650"/>
    <n v="4650"/>
    <n v="4650"/>
    <n v="4650"/>
    <n v="4650"/>
    <n v="4850"/>
    <n v="4650"/>
    <n v="0"/>
    <n v="0"/>
    <n v="46700"/>
  </r>
  <r>
    <x v="274"/>
    <x v="12"/>
    <n v="12000"/>
    <n v="12000"/>
    <n v="12000"/>
    <n v="12000"/>
    <n v="12000"/>
    <n v="12000"/>
    <n v="12000"/>
    <n v="12000"/>
    <n v="12000"/>
    <n v="12000"/>
    <n v="12000"/>
    <n v="12000"/>
    <n v="144000"/>
  </r>
  <r>
    <x v="274"/>
    <x v="15"/>
    <n v="80735"/>
    <n v="80735"/>
    <n v="80735"/>
    <n v="80745"/>
    <n v="80000"/>
    <n v="80000"/>
    <n v="80000"/>
    <n v="80000"/>
    <n v="93637"/>
    <n v="80000"/>
    <n v="80000"/>
    <n v="80000"/>
    <n v="976587"/>
  </r>
  <r>
    <x v="274"/>
    <x v="7"/>
    <n v="1000"/>
    <n v="1000"/>
    <n v="1000"/>
    <n v="1000"/>
    <n v="1000"/>
    <n v="1000"/>
    <n v="1000"/>
    <n v="1000"/>
    <n v="1000"/>
    <n v="1000"/>
    <n v="1000"/>
    <n v="1000"/>
    <n v="12000"/>
  </r>
  <r>
    <x v="274"/>
    <x v="8"/>
    <n v="2000"/>
    <n v="2000"/>
    <n v="2000"/>
    <n v="2000"/>
    <n v="2000"/>
    <n v="2000"/>
    <n v="2000"/>
    <n v="2000"/>
    <n v="2000"/>
    <n v="2000"/>
    <n v="2000"/>
    <n v="2000"/>
    <n v="24000"/>
  </r>
  <r>
    <x v="274"/>
    <x v="1"/>
    <n v="17834"/>
    <n v="16844"/>
    <n v="16555"/>
    <n v="16511"/>
    <n v="16882"/>
    <n v="16342"/>
    <n v="16890"/>
    <n v="17516"/>
    <n v="17203"/>
    <n v="16715"/>
    <n v="17609"/>
    <n v="19149"/>
    <n v="206050"/>
  </r>
  <r>
    <x v="274"/>
    <x v="2"/>
    <n v="2200"/>
    <n v="2200"/>
    <n v="2200"/>
    <n v="2200"/>
    <n v="2200"/>
    <n v="2200"/>
    <n v="2200"/>
    <n v="2200"/>
    <n v="2200"/>
    <n v="2200"/>
    <n v="2200"/>
    <n v="2200"/>
    <n v="26400"/>
  </r>
  <r>
    <x v="275"/>
    <x v="19"/>
    <n v="6880"/>
    <n v="6880"/>
    <n v="6880"/>
    <n v="6880"/>
    <n v="6880"/>
    <n v="6880"/>
    <n v="0"/>
    <n v="0"/>
    <n v="0"/>
    <n v="0"/>
    <n v="0"/>
    <n v="0"/>
    <n v="41280"/>
  </r>
  <r>
    <x v="275"/>
    <x v="10"/>
    <n v="-5436"/>
    <n v="-5571"/>
    <n v="-5707"/>
    <n v="-5731"/>
    <n v="-5838"/>
    <n v="-6016"/>
    <n v="-6250"/>
    <n v="-1970"/>
    <n v="-1985"/>
    <n v="-1945"/>
    <n v="-2362"/>
    <n v="-2496"/>
    <n v="-51307"/>
  </r>
  <r>
    <x v="275"/>
    <x v="11"/>
    <n v="431469.799"/>
    <n v="437847.875"/>
    <n v="438703.48300000001"/>
    <n v="440256.83299999998"/>
    <n v="440980.261"/>
    <n v="440980.261"/>
    <n v="441270.39899999998"/>
    <n v="452461.78100000002"/>
    <n v="442105.18300000002"/>
    <n v="392655.26899999997"/>
    <n v="348944.59100000001"/>
    <n v="348725.28600000002"/>
    <n v="5056401.0210000006"/>
  </r>
  <r>
    <x v="275"/>
    <x v="3"/>
    <n v="0"/>
    <n v="0"/>
    <n v="0"/>
    <n v="0"/>
    <n v="0"/>
    <n v="0"/>
    <n v="0"/>
    <n v="0"/>
    <n v="0"/>
    <n v="0"/>
    <n v="0"/>
    <n v="0"/>
    <n v="0"/>
  </r>
  <r>
    <x v="275"/>
    <x v="0"/>
    <n v="54300"/>
    <n v="54300"/>
    <n v="54300"/>
    <n v="54300"/>
    <n v="54300"/>
    <n v="54300"/>
    <n v="54300"/>
    <n v="35487"/>
    <n v="30000"/>
    <n v="30000"/>
    <n v="30000"/>
    <n v="30000"/>
    <n v="535587"/>
  </r>
  <r>
    <x v="275"/>
    <x v="12"/>
    <n v="12000"/>
    <n v="12000"/>
    <n v="12000"/>
    <n v="12000"/>
    <n v="12000"/>
    <n v="12000"/>
    <n v="12000"/>
    <n v="2710"/>
    <n v="0"/>
    <n v="0"/>
    <n v="0"/>
    <n v="0"/>
    <n v="86710"/>
  </r>
  <r>
    <x v="275"/>
    <x v="13"/>
    <n v="118151.889"/>
    <n v="118315.569"/>
    <n v="118463.38"/>
    <n v="118713.174"/>
    <n v="118661.671"/>
    <n v="119174.74400000001"/>
    <n v="119537.74400000001"/>
    <n v="119874.74400000001"/>
    <n v="119416.74400000001"/>
    <n v="119534.74400000001"/>
    <n v="119872.74400000001"/>
    <n v="119007.87"/>
    <n v="1428725.0169999995"/>
  </r>
  <r>
    <x v="275"/>
    <x v="23"/>
    <n v="13000"/>
    <n v="13000"/>
    <n v="13000"/>
    <n v="13000"/>
    <n v="13000"/>
    <n v="13000"/>
    <n v="13000"/>
    <n v="2935"/>
    <n v="0"/>
    <n v="0"/>
    <n v="0"/>
    <n v="0"/>
    <n v="93935"/>
  </r>
  <r>
    <x v="275"/>
    <x v="4"/>
    <n v="0"/>
    <n v="0"/>
    <n v="0"/>
    <n v="0"/>
    <n v="0"/>
    <n v="0"/>
    <n v="0"/>
    <n v="0"/>
    <n v="7072"/>
    <n v="0"/>
    <n v="0"/>
    <n v="0"/>
    <n v="7072"/>
  </r>
  <r>
    <x v="275"/>
    <x v="5"/>
    <n v="511500"/>
    <n v="511500"/>
    <n v="511500"/>
    <n v="511500"/>
    <n v="511500"/>
    <n v="511500"/>
    <n v="511500"/>
    <n v="115500"/>
    <n v="0"/>
    <n v="0"/>
    <n v="0"/>
    <n v="0"/>
    <n v="3696000"/>
  </r>
  <r>
    <x v="275"/>
    <x v="6"/>
    <n v="38362"/>
    <n v="38344"/>
    <n v="37901"/>
    <n v="37870"/>
    <n v="38123"/>
    <n v="37785"/>
    <n v="36070"/>
    <n v="8130"/>
    <n v="0"/>
    <n v="0"/>
    <n v="0"/>
    <n v="0"/>
    <n v="272585"/>
  </r>
  <r>
    <x v="275"/>
    <x v="1"/>
    <n v="10555"/>
    <n v="11586"/>
    <n v="10973"/>
    <n v="11155"/>
    <n v="10517"/>
    <n v="10637"/>
    <n v="5200"/>
    <n v="1174"/>
    <n v="0"/>
    <n v="0"/>
    <n v="0"/>
    <n v="0"/>
    <n v="71797"/>
  </r>
  <r>
    <x v="276"/>
    <x v="19"/>
    <n v="7070"/>
    <n v="7070"/>
    <n v="7070"/>
    <n v="7070"/>
    <n v="7070"/>
    <n v="7070"/>
    <n v="7070"/>
    <n v="7070"/>
    <n v="7070"/>
    <n v="7070"/>
    <n v="0"/>
    <n v="0"/>
    <n v="70700"/>
  </r>
  <r>
    <x v="276"/>
    <x v="10"/>
    <n v="-507"/>
    <n v="-489"/>
    <n v="-524"/>
    <n v="-537"/>
    <n v="-546"/>
    <n v="-564"/>
    <n v="-584"/>
    <n v="-596"/>
    <n v="-603"/>
    <n v="-590"/>
    <n v="-583"/>
    <n v="-594"/>
    <n v="-6717"/>
  </r>
  <r>
    <x v="276"/>
    <x v="11"/>
    <n v="71951.142000000007"/>
    <n v="83330.275999999998"/>
    <n v="88274.574999999997"/>
    <n v="72024.574999999997"/>
    <n v="72024.574999999997"/>
    <n v="74759.952000000005"/>
    <n v="72987.342000000004"/>
    <n v="76000.025999999998"/>
    <n v="73096.025999999998"/>
    <n v="59148.302000000003"/>
    <n v="59409.423999999999"/>
    <n v="59775.423999999999"/>
    <n v="862781.63899999997"/>
  </r>
  <r>
    <x v="276"/>
    <x v="3"/>
    <n v="0"/>
    <n v="0"/>
    <n v="117"/>
    <n v="0"/>
    <n v="0"/>
    <n v="0"/>
    <n v="0"/>
    <n v="0"/>
    <n v="0"/>
    <n v="0"/>
    <n v="0"/>
    <n v="0"/>
    <n v="117"/>
  </r>
  <r>
    <x v="276"/>
    <x v="0"/>
    <n v="81000"/>
    <n v="81000"/>
    <n v="81000"/>
    <n v="81000"/>
    <n v="81000"/>
    <n v="81000"/>
    <n v="81000"/>
    <n v="81000"/>
    <n v="81000"/>
    <n v="81000"/>
    <n v="81000"/>
    <n v="81000"/>
    <n v="972000"/>
  </r>
  <r>
    <x v="276"/>
    <x v="12"/>
    <n v="16560"/>
    <n v="16560"/>
    <n v="16560"/>
    <n v="16560"/>
    <n v="16560"/>
    <n v="16560"/>
    <n v="16560"/>
    <n v="16560"/>
    <n v="16560"/>
    <n v="16560"/>
    <n v="16560"/>
    <n v="16560"/>
    <n v="198720"/>
  </r>
  <r>
    <x v="276"/>
    <x v="13"/>
    <n v="119400.264"/>
    <n v="116916.05"/>
    <n v="102826.533"/>
    <n v="102545.33900000001"/>
    <n v="102672.33900000001"/>
    <n v="102848.33900000001"/>
    <n v="102851.33900000001"/>
    <n v="102851.33900000001"/>
    <n v="102851.33900000001"/>
    <n v="102835.33900000001"/>
    <n v="102851.33900000001"/>
    <n v="102851.33900000001"/>
    <n v="1264300.898"/>
  </r>
  <r>
    <x v="276"/>
    <x v="15"/>
    <n v="24225"/>
    <n v="24225"/>
    <n v="24225"/>
    <n v="24225"/>
    <n v="24225"/>
    <n v="24225"/>
    <n v="24225"/>
    <n v="24225"/>
    <n v="24225"/>
    <n v="24225"/>
    <n v="24225"/>
    <n v="24225"/>
    <n v="290700"/>
  </r>
  <r>
    <x v="276"/>
    <x v="4"/>
    <n v="0"/>
    <n v="13650"/>
    <n v="40950"/>
    <n v="10500"/>
    <n v="7350"/>
    <n v="4200"/>
    <n v="4200"/>
    <n v="29400"/>
    <n v="2100"/>
    <n v="25200"/>
    <n v="6266"/>
    <n v="9958"/>
    <n v="153774"/>
  </r>
  <r>
    <x v="276"/>
    <x v="6"/>
    <n v="10000"/>
    <n v="18386"/>
    <n v="25062"/>
    <n v="29831"/>
    <n v="25880"/>
    <n v="24326"/>
    <n v="27748"/>
    <n v="29655"/>
    <n v="28050"/>
    <n v="21970"/>
    <n v="20096"/>
    <n v="23015"/>
    <n v="284019"/>
  </r>
  <r>
    <x v="276"/>
    <x v="18"/>
    <n v="147540"/>
    <n v="115055"/>
    <n v="105693"/>
    <n v="107669"/>
    <n v="105886"/>
    <n v="105074"/>
    <n v="105523"/>
    <n v="106515"/>
    <n v="106654"/>
    <n v="104394"/>
    <n v="103063"/>
    <n v="103234"/>
    <n v="1316300"/>
  </r>
  <r>
    <x v="276"/>
    <x v="1"/>
    <n v="12600"/>
    <n v="12600"/>
    <n v="12600"/>
    <n v="12600"/>
    <n v="12600"/>
    <n v="12600"/>
    <n v="12600"/>
    <n v="13068"/>
    <n v="12990"/>
    <n v="13107"/>
    <n v="13341"/>
    <n v="12873"/>
    <n v="153579"/>
  </r>
  <r>
    <x v="276"/>
    <x v="2"/>
    <n v="2200"/>
    <n v="2200"/>
    <n v="2200"/>
    <n v="2200"/>
    <n v="2200"/>
    <n v="2200"/>
    <n v="2200"/>
    <n v="2200"/>
    <n v="2200"/>
    <n v="2200"/>
    <n v="2200"/>
    <n v="2200"/>
    <n v="26400"/>
  </r>
  <r>
    <x v="277"/>
    <x v="10"/>
    <n v="25487"/>
    <n v="21646"/>
    <n v="18446"/>
    <n v="25527"/>
    <n v="22255"/>
    <n v="15700"/>
    <n v="13239"/>
    <n v="16289"/>
    <n v="13297"/>
    <n v="12964"/>
    <n v="12964"/>
    <n v="14189"/>
    <n v="212003"/>
  </r>
  <r>
    <x v="277"/>
    <x v="3"/>
    <n v="0"/>
    <n v="0"/>
    <n v="0"/>
    <n v="0"/>
    <n v="0"/>
    <n v="0"/>
    <n v="0"/>
    <n v="0"/>
    <n v="0"/>
    <n v="0"/>
    <n v="0"/>
    <n v="0"/>
    <n v="0"/>
  </r>
  <r>
    <x v="277"/>
    <x v="0"/>
    <n v="61735"/>
    <n v="61735"/>
    <n v="61745"/>
    <n v="61000"/>
    <n v="61000"/>
    <n v="61000"/>
    <n v="61000"/>
    <n v="61000"/>
    <n v="61000"/>
    <n v="61000"/>
    <n v="61000"/>
    <n v="61000"/>
    <n v="734215"/>
  </r>
  <r>
    <x v="277"/>
    <x v="12"/>
    <n v="11400"/>
    <n v="11400"/>
    <n v="11400"/>
    <n v="11400"/>
    <n v="11400"/>
    <n v="11400"/>
    <n v="11400"/>
    <n v="11400"/>
    <n v="11400"/>
    <n v="11400"/>
    <n v="11400"/>
    <n v="11400"/>
    <n v="136800"/>
  </r>
  <r>
    <x v="277"/>
    <x v="15"/>
    <n v="137295"/>
    <n v="137295"/>
    <n v="137295"/>
    <n v="137295"/>
    <n v="137295"/>
    <n v="137295"/>
    <n v="137295"/>
    <n v="137295"/>
    <n v="137295"/>
    <n v="137295"/>
    <n v="137295"/>
    <n v="137295"/>
    <n v="1647540"/>
  </r>
  <r>
    <x v="277"/>
    <x v="23"/>
    <n v="14900"/>
    <n v="14900"/>
    <n v="14900"/>
    <n v="14900"/>
    <n v="14900"/>
    <n v="14900"/>
    <n v="14900"/>
    <n v="14900"/>
    <n v="14900"/>
    <n v="14900"/>
    <n v="14900"/>
    <n v="14900"/>
    <n v="178800"/>
  </r>
  <r>
    <x v="277"/>
    <x v="4"/>
    <n v="0"/>
    <n v="0"/>
    <n v="2592"/>
    <n v="0"/>
    <n v="0"/>
    <n v="0"/>
    <n v="0"/>
    <n v="0"/>
    <n v="0"/>
    <n v="0"/>
    <n v="0"/>
    <n v="0"/>
    <n v="2592"/>
  </r>
  <r>
    <x v="277"/>
    <x v="6"/>
    <n v="48545"/>
    <n v="45729"/>
    <n v="45521"/>
    <n v="50473"/>
    <n v="47384"/>
    <n v="44684"/>
    <n v="46372"/>
    <n v="46916"/>
    <n v="52125"/>
    <n v="47692"/>
    <n v="49234"/>
    <n v="49451"/>
    <n v="574126"/>
  </r>
  <r>
    <x v="277"/>
    <x v="7"/>
    <n v="1500"/>
    <n v="1500"/>
    <n v="1500"/>
    <n v="1500"/>
    <n v="1500"/>
    <n v="1500"/>
    <n v="1500"/>
    <n v="1500"/>
    <n v="1500"/>
    <n v="1500"/>
    <n v="1500"/>
    <n v="1500"/>
    <n v="18000"/>
  </r>
  <r>
    <x v="277"/>
    <x v="1"/>
    <n v="6816"/>
    <n v="6660"/>
    <n v="6816"/>
    <n v="6660"/>
    <n v="6718"/>
    <n v="6660"/>
    <n v="6894"/>
    <n v="6738"/>
    <n v="7254"/>
    <n v="6834"/>
    <n v="6703"/>
    <n v="6761"/>
    <n v="81514"/>
  </r>
  <r>
    <x v="277"/>
    <x v="2"/>
    <n v="8000"/>
    <n v="8000"/>
    <n v="8000"/>
    <n v="8000"/>
    <n v="8000"/>
    <n v="8000"/>
    <n v="8000"/>
    <n v="8000"/>
    <n v="8000"/>
    <n v="8000"/>
    <n v="8000"/>
    <n v="8000"/>
    <n v="96000"/>
  </r>
  <r>
    <x v="278"/>
    <x v="19"/>
    <n v="6880"/>
    <n v="6880"/>
    <n v="6980"/>
    <n v="6930"/>
    <n v="6880"/>
    <n v="6880"/>
    <n v="6880"/>
    <n v="6880"/>
    <n v="6880"/>
    <n v="6880"/>
    <n v="100"/>
    <n v="0"/>
    <n v="69050"/>
  </r>
  <r>
    <x v="278"/>
    <x v="17"/>
    <n v="7500"/>
    <n v="7500"/>
    <n v="7500"/>
    <n v="7500"/>
    <n v="7500"/>
    <n v="7500"/>
    <n v="7500"/>
    <n v="7500"/>
    <n v="7500"/>
    <n v="7500"/>
    <n v="7500"/>
    <n v="7500"/>
    <n v="90000"/>
  </r>
  <r>
    <x v="278"/>
    <x v="3"/>
    <n v="14281"/>
    <n v="14109"/>
    <n v="14396"/>
    <n v="11285"/>
    <n v="15458"/>
    <n v="12576"/>
    <n v="15930"/>
    <n v="13232"/>
    <n v="12311"/>
    <n v="12392"/>
    <n v="10858"/>
    <n v="13048"/>
    <n v="159876"/>
  </r>
  <r>
    <x v="278"/>
    <x v="0"/>
    <n v="32000"/>
    <n v="32000"/>
    <n v="32000"/>
    <n v="32000"/>
    <n v="32000"/>
    <n v="32000"/>
    <n v="32000"/>
    <n v="32000"/>
    <n v="32000"/>
    <n v="32000"/>
    <n v="32000"/>
    <n v="32000"/>
    <n v="384000"/>
  </r>
  <r>
    <x v="278"/>
    <x v="15"/>
    <n v="40655"/>
    <n v="40655"/>
    <n v="54292"/>
    <n v="40655"/>
    <n v="40655"/>
    <n v="40655"/>
    <n v="40655"/>
    <n v="40655"/>
    <n v="40655"/>
    <n v="40655"/>
    <n v="40655"/>
    <n v="40655"/>
    <n v="501497"/>
  </r>
  <r>
    <x v="278"/>
    <x v="7"/>
    <n v="0"/>
    <n v="0"/>
    <n v="0"/>
    <n v="0"/>
    <n v="0"/>
    <n v="0"/>
    <n v="0"/>
    <n v="0"/>
    <n v="0"/>
    <n v="0"/>
    <n v="0"/>
    <n v="0"/>
    <n v="0"/>
  </r>
  <r>
    <x v="278"/>
    <x v="26"/>
    <n v="75400"/>
    <n v="75400"/>
    <n v="75400"/>
    <n v="75400"/>
    <n v="75400"/>
    <n v="75400"/>
    <n v="75400"/>
    <n v="75400"/>
    <n v="75400"/>
    <n v="75400"/>
    <n v="75400"/>
    <n v="75400"/>
    <n v="904800"/>
  </r>
  <r>
    <x v="278"/>
    <x v="1"/>
    <n v="207580"/>
    <n v="210193"/>
    <n v="218025"/>
    <n v="214637"/>
    <n v="227278"/>
    <n v="235380"/>
    <n v="222750"/>
    <n v="210045"/>
    <n v="239317"/>
    <n v="220627"/>
    <n v="232764"/>
    <n v="236396"/>
    <n v="2674992"/>
  </r>
  <r>
    <x v="278"/>
    <x v="2"/>
    <n v="42400"/>
    <n v="42400"/>
    <n v="42400"/>
    <n v="42400"/>
    <n v="42400"/>
    <n v="42400"/>
    <n v="42400"/>
    <n v="42400"/>
    <n v="42400"/>
    <n v="42400"/>
    <n v="42400"/>
    <n v="42400"/>
    <n v="508800"/>
  </r>
  <r>
    <x v="279"/>
    <x v="19"/>
    <n v="0"/>
    <n v="0"/>
    <n v="0"/>
    <n v="0"/>
    <n v="50"/>
    <n v="0"/>
    <n v="0"/>
    <n v="0"/>
    <n v="0"/>
    <n v="0"/>
    <n v="0"/>
    <n v="200"/>
    <n v="250"/>
  </r>
  <r>
    <x v="279"/>
    <x v="3"/>
    <n v="0"/>
    <n v="0"/>
    <n v="0"/>
    <n v="0"/>
    <n v="0"/>
    <n v="0"/>
    <n v="0"/>
    <n v="0"/>
    <n v="0"/>
    <n v="0"/>
    <n v="0"/>
    <n v="0"/>
    <n v="0"/>
  </r>
  <r>
    <x v="279"/>
    <x v="0"/>
    <n v="136500"/>
    <n v="136500"/>
    <n v="136500"/>
    <n v="136500"/>
    <n v="136500"/>
    <n v="136500"/>
    <n v="136500"/>
    <n v="136500"/>
    <n v="136500"/>
    <n v="136500"/>
    <n v="136500"/>
    <n v="136500"/>
    <n v="1638000"/>
  </r>
  <r>
    <x v="279"/>
    <x v="12"/>
    <n v="21800"/>
    <n v="21800"/>
    <n v="21800"/>
    <n v="21800"/>
    <n v="21800"/>
    <n v="21800"/>
    <n v="21800"/>
    <n v="21800"/>
    <n v="21800"/>
    <n v="21800"/>
    <n v="21800"/>
    <n v="21800"/>
    <n v="261600"/>
  </r>
  <r>
    <x v="279"/>
    <x v="15"/>
    <n v="153874"/>
    <n v="153874"/>
    <n v="153874"/>
    <n v="153874"/>
    <n v="153874"/>
    <n v="153874"/>
    <n v="153874"/>
    <n v="153874"/>
    <n v="153874"/>
    <n v="153874"/>
    <n v="153874"/>
    <n v="153874"/>
    <n v="1846488"/>
  </r>
  <r>
    <x v="279"/>
    <x v="7"/>
    <n v="6820"/>
    <n v="6820"/>
    <n v="6820"/>
    <n v="6700"/>
    <n v="6700"/>
    <n v="7720"/>
    <n v="7720"/>
    <n v="7720"/>
    <n v="7720"/>
    <n v="7720"/>
    <n v="7678"/>
    <n v="7678"/>
    <n v="87816"/>
  </r>
  <r>
    <x v="279"/>
    <x v="1"/>
    <n v="134769"/>
    <n v="93637"/>
    <n v="96427"/>
    <n v="100314"/>
    <n v="92041"/>
    <n v="96127"/>
    <n v="94173"/>
    <n v="93155"/>
    <n v="97821"/>
    <n v="92793"/>
    <n v="103036"/>
    <n v="100724"/>
    <n v="1195017"/>
  </r>
  <r>
    <x v="279"/>
    <x v="2"/>
    <n v="2239"/>
    <n v="2239"/>
    <n v="2356"/>
    <n v="2239"/>
    <n v="2278"/>
    <n v="2239"/>
    <n v="2239"/>
    <n v="2239"/>
    <n v="2239"/>
    <n v="2239"/>
    <n v="2239"/>
    <n v="2239"/>
    <n v="27024"/>
  </r>
  <r>
    <x v="280"/>
    <x v="19"/>
    <n v="4650"/>
    <n v="4650"/>
    <n v="4650"/>
    <n v="0"/>
    <n v="0"/>
    <n v="7070"/>
    <n v="7070"/>
    <n v="7070"/>
    <n v="7070"/>
    <n v="7070"/>
    <n v="0"/>
    <n v="0"/>
    <n v="49300"/>
  </r>
  <r>
    <x v="280"/>
    <x v="10"/>
    <n v="-2435"/>
    <n v="-978"/>
    <n v="-995"/>
    <n v="-1021"/>
    <n v="-1037"/>
    <n v="-1374"/>
    <n v="-1110"/>
    <n v="-1132"/>
    <n v="-1145"/>
    <n v="-1120"/>
    <n v="-1106"/>
    <n v="-1129"/>
    <n v="-14582"/>
  </r>
  <r>
    <x v="280"/>
    <x v="11"/>
    <n v="185839.823"/>
    <n v="190913.375"/>
    <n v="200958.924"/>
    <n v="189012.924"/>
    <n v="188790.924"/>
    <n v="185872.924"/>
    <n v="185635.924"/>
    <n v="191514.226"/>
    <n v="206818.008"/>
    <n v="208354.97700000001"/>
    <n v="208582.008"/>
    <n v="208817.005"/>
    <n v="2351111.0419999999"/>
  </r>
  <r>
    <x v="280"/>
    <x v="3"/>
    <n v="0"/>
    <n v="0"/>
    <n v="0"/>
    <n v="0"/>
    <n v="273"/>
    <n v="2403"/>
    <n v="2172"/>
    <n v="0"/>
    <n v="130"/>
    <n v="0"/>
    <n v="0"/>
    <n v="0"/>
    <n v="4978"/>
  </r>
  <r>
    <x v="280"/>
    <x v="9"/>
    <n v="0"/>
    <n v="0"/>
    <n v="0"/>
    <n v="0"/>
    <n v="7200"/>
    <n v="7200"/>
    <n v="7200"/>
    <n v="7200"/>
    <n v="7200"/>
    <n v="7200"/>
    <n v="7200"/>
    <n v="7200"/>
    <n v="57600"/>
  </r>
  <r>
    <x v="280"/>
    <x v="13"/>
    <n v="17159.886999999999"/>
    <n v="19790.893"/>
    <n v="20002.842000000001"/>
    <n v="20002.842000000001"/>
    <n v="20002.842000000001"/>
    <n v="20002.842000000001"/>
    <n v="20002.842000000001"/>
    <n v="20002.842000000001"/>
    <n v="20002.842000000001"/>
    <n v="20002.842000000001"/>
    <n v="20002.842000000001"/>
    <n v="20002.842000000001"/>
    <n v="236979.20000000004"/>
  </r>
  <r>
    <x v="280"/>
    <x v="15"/>
    <n v="77801"/>
    <n v="0"/>
    <n v="0"/>
    <n v="0"/>
    <n v="181660"/>
    <n v="181660"/>
    <n v="181660"/>
    <n v="181660"/>
    <n v="181660"/>
    <n v="181660"/>
    <n v="181660"/>
    <n v="181660"/>
    <n v="1531081"/>
  </r>
  <r>
    <x v="280"/>
    <x v="4"/>
    <n v="0"/>
    <n v="0"/>
    <n v="0"/>
    <n v="0"/>
    <n v="0"/>
    <n v="0"/>
    <n v="0"/>
    <n v="0"/>
    <n v="100"/>
    <n v="0"/>
    <n v="0"/>
    <n v="0"/>
    <n v="100"/>
  </r>
  <r>
    <x v="280"/>
    <x v="5"/>
    <n v="891000"/>
    <n v="527000"/>
    <n v="527000"/>
    <n v="527000"/>
    <n v="1027000"/>
    <n v="1027000"/>
    <n v="1027000"/>
    <n v="1027000"/>
    <n v="1027000"/>
    <n v="1027000"/>
    <n v="1027000"/>
    <n v="999900"/>
    <n v="10660900"/>
  </r>
  <r>
    <x v="280"/>
    <x v="6"/>
    <n v="279445"/>
    <n v="104061"/>
    <n v="94017"/>
    <n v="33037"/>
    <n v="125261"/>
    <n v="126495"/>
    <n v="205138"/>
    <n v="193070"/>
    <n v="192315"/>
    <n v="225839"/>
    <n v="212565"/>
    <n v="165617"/>
    <n v="1956860"/>
  </r>
  <r>
    <x v="280"/>
    <x v="18"/>
    <n v="349"/>
    <n v="0"/>
    <n v="0"/>
    <n v="0"/>
    <n v="345712"/>
    <n v="345478"/>
    <n v="345712"/>
    <n v="345712"/>
    <n v="345400"/>
    <n v="345517"/>
    <n v="345400"/>
    <n v="345439"/>
    <n v="2764719"/>
  </r>
  <r>
    <x v="280"/>
    <x v="26"/>
    <n v="-4683"/>
    <n v="0"/>
    <n v="0"/>
    <n v="0"/>
    <n v="0"/>
    <n v="0"/>
    <n v="0"/>
    <n v="0"/>
    <n v="0"/>
    <n v="0"/>
    <n v="0"/>
    <n v="0"/>
    <n v="-4683"/>
  </r>
  <r>
    <x v="280"/>
    <x v="1"/>
    <n v="52695"/>
    <n v="6955"/>
    <n v="5934"/>
    <n v="0"/>
    <n v="95811"/>
    <n v="101188"/>
    <n v="100226"/>
    <n v="100971"/>
    <n v="100713"/>
    <n v="100532"/>
    <n v="100151"/>
    <n v="99571"/>
    <n v="864747"/>
  </r>
  <r>
    <x v="280"/>
    <x v="2"/>
    <n v="65"/>
    <n v="0"/>
    <n v="0"/>
    <n v="0"/>
    <n v="48600"/>
    <n v="48600"/>
    <n v="48600"/>
    <n v="48600"/>
    <n v="48600"/>
    <n v="48600"/>
    <n v="48600"/>
    <n v="48600"/>
    <n v="388865"/>
  </r>
  <r>
    <x v="281"/>
    <x v="10"/>
    <n v="-5943"/>
    <n v="-2005"/>
    <n v="-2154"/>
    <n v="-1818"/>
    <n v="-1856"/>
    <n v="-1916"/>
    <n v="-3038"/>
    <n v="-3110"/>
    <n v="-3130"/>
    <n v="-3058"/>
    <n v="-3034"/>
    <n v="-3149"/>
    <n v="-34211"/>
  </r>
  <r>
    <x v="281"/>
    <x v="11"/>
    <n v="425789.23499999999"/>
    <n v="372513.63"/>
    <n v="342803.15100000001"/>
    <n v="307591.67300000001"/>
    <n v="308786.07799999998"/>
    <n v="382290.12"/>
    <n v="449206.48599999998"/>
    <n v="419519.48700000002"/>
    <n v="429687.22499999998"/>
    <n v="420799.69900000002"/>
    <n v="420762.68800000002"/>
    <n v="404590.68800000002"/>
    <n v="4684340.16"/>
  </r>
  <r>
    <x v="281"/>
    <x v="0"/>
    <n v="0"/>
    <n v="0"/>
    <n v="0"/>
    <n v="0"/>
    <n v="195000"/>
    <n v="195000"/>
    <n v="195000"/>
    <n v="195000"/>
    <n v="195000"/>
    <n v="195000"/>
    <n v="195000"/>
    <n v="195000"/>
    <n v="1560000"/>
  </r>
  <r>
    <x v="281"/>
    <x v="13"/>
    <n v="117918.535"/>
    <n v="117918.535"/>
    <n v="109965.535"/>
    <n v="118063.535"/>
    <n v="117917.535"/>
    <n v="63978.535000000003"/>
    <n v="82097.535000000003"/>
    <n v="80974.535000000003"/>
    <n v="81927.535000000003"/>
    <n v="72277.535000000003"/>
    <n v="82015.535000000003"/>
    <n v="74446.535000000003"/>
    <n v="1119501.4200000002"/>
  </r>
  <r>
    <x v="281"/>
    <x v="5"/>
    <n v="0"/>
    <n v="0"/>
    <n v="0"/>
    <n v="0"/>
    <n v="158000"/>
    <n v="158000"/>
    <n v="158000"/>
    <n v="158000"/>
    <n v="158000"/>
    <n v="158000"/>
    <n v="158000"/>
    <n v="158000"/>
    <n v="1264000"/>
  </r>
  <r>
    <x v="282"/>
    <x v="19"/>
    <n v="3130"/>
    <n v="3130"/>
    <n v="3130"/>
    <n v="3130"/>
    <n v="3130"/>
    <n v="3180"/>
    <n v="3130"/>
    <n v="4330"/>
    <n v="4330"/>
    <n v="4330"/>
    <n v="3400"/>
    <n v="3400"/>
    <n v="41750"/>
  </r>
  <r>
    <x v="282"/>
    <x v="3"/>
    <n v="0"/>
    <n v="0"/>
    <n v="0"/>
    <n v="0"/>
    <n v="0"/>
    <n v="0"/>
    <n v="0"/>
    <n v="0"/>
    <n v="0"/>
    <n v="0"/>
    <n v="0"/>
    <n v="0"/>
    <n v="0"/>
  </r>
  <r>
    <x v="282"/>
    <x v="0"/>
    <n v="73780"/>
    <n v="73780"/>
    <n v="73780"/>
    <n v="73780"/>
    <n v="74097.682000000001"/>
    <n v="73780"/>
    <n v="73780"/>
    <n v="73780"/>
    <n v="73780"/>
    <n v="73780"/>
    <n v="73780"/>
    <n v="73780"/>
    <n v="885677.68200000003"/>
  </r>
  <r>
    <x v="282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282"/>
    <x v="6"/>
    <n v="29762"/>
    <n v="30137"/>
    <n v="30436"/>
    <n v="30617"/>
    <n v="30885"/>
    <n v="29746"/>
    <n v="31593"/>
    <n v="30438"/>
    <n v="31247"/>
    <n v="28639"/>
    <n v="29342"/>
    <n v="29179"/>
    <n v="362021"/>
  </r>
  <r>
    <x v="282"/>
    <x v="7"/>
    <n v="0"/>
    <n v="0"/>
    <n v="0"/>
    <n v="0"/>
    <n v="0"/>
    <n v="0"/>
    <n v="0"/>
    <n v="0"/>
    <n v="0"/>
    <n v="0"/>
    <n v="0"/>
    <n v="0"/>
    <n v="0"/>
  </r>
  <r>
    <x v="282"/>
    <x v="8"/>
    <n v="2000"/>
    <n v="2000"/>
    <n v="2000"/>
    <n v="2000"/>
    <n v="2000"/>
    <n v="2000"/>
    <n v="2000"/>
    <n v="2000"/>
    <n v="2000"/>
    <n v="2000"/>
    <n v="2000"/>
    <n v="2000"/>
    <n v="24000"/>
  </r>
  <r>
    <x v="282"/>
    <x v="1"/>
    <n v="25653"/>
    <n v="25500"/>
    <n v="25352"/>
    <n v="28165"/>
    <n v="26483"/>
    <n v="27242"/>
    <n v="27543"/>
    <n v="11891"/>
    <n v="12107"/>
    <n v="11950"/>
    <n v="11924"/>
    <n v="12480"/>
    <n v="246290"/>
  </r>
  <r>
    <x v="282"/>
    <x v="2"/>
    <n v="25638"/>
    <n v="25872"/>
    <n v="25755"/>
    <n v="25638"/>
    <n v="26613"/>
    <n v="26223"/>
    <n v="26067"/>
    <n v="23633"/>
    <n v="23945"/>
    <n v="23321"/>
    <n v="23516"/>
    <n v="23048"/>
    <n v="299269"/>
  </r>
  <r>
    <x v="283"/>
    <x v="19"/>
    <n v="14823"/>
    <n v="14723"/>
    <n v="14723"/>
    <n v="12816"/>
    <n v="7620"/>
    <n v="7570"/>
    <n v="7670"/>
    <n v="7570"/>
    <n v="7870"/>
    <n v="7570"/>
    <n v="0"/>
    <n v="150"/>
    <n v="103105"/>
  </r>
  <r>
    <x v="283"/>
    <x v="17"/>
    <n v="0"/>
    <n v="0"/>
    <n v="0"/>
    <n v="0"/>
    <n v="0"/>
    <n v="0"/>
    <n v="0"/>
    <n v="0"/>
    <n v="18458"/>
    <n v="28387"/>
    <n v="19271"/>
    <n v="19271"/>
    <n v="85387"/>
  </r>
  <r>
    <x v="283"/>
    <x v="3"/>
    <n v="24000"/>
    <n v="24000"/>
    <n v="24294"/>
    <n v="24198"/>
    <n v="24000"/>
    <n v="24117"/>
    <n v="25105"/>
    <n v="24120"/>
    <n v="24000"/>
    <n v="24000"/>
    <n v="24000"/>
    <n v="24000"/>
    <n v="289834"/>
  </r>
  <r>
    <x v="283"/>
    <x v="0"/>
    <n v="142245"/>
    <n v="141500"/>
    <n v="141500"/>
    <n v="141500"/>
    <n v="141500"/>
    <n v="141500"/>
    <n v="141500"/>
    <n v="140630"/>
    <n v="147947.1"/>
    <n v="160992.29999999999"/>
    <n v="160992.29999999999"/>
    <n v="160992.29999999999"/>
    <n v="1762799.0000000002"/>
  </r>
  <r>
    <x v="283"/>
    <x v="12"/>
    <n v="24735"/>
    <n v="24735"/>
    <n v="24735"/>
    <n v="24735"/>
    <n v="24735"/>
    <n v="24735"/>
    <n v="24735"/>
    <n v="24735"/>
    <n v="27563.9"/>
    <n v="32654.7"/>
    <n v="32664.7"/>
    <n v="31919.7"/>
    <n v="322683"/>
  </r>
  <r>
    <x v="283"/>
    <x v="15"/>
    <n v="124029"/>
    <n v="124029"/>
    <n v="124029"/>
    <n v="124029"/>
    <n v="124043"/>
    <n v="123000"/>
    <n v="123000"/>
    <n v="123000"/>
    <n v="129106"/>
    <n v="141356"/>
    <n v="141356"/>
    <n v="141356"/>
    <n v="1542333"/>
  </r>
  <r>
    <x v="283"/>
    <x v="14"/>
    <n v="3000"/>
    <n v="3000"/>
    <n v="3000"/>
    <n v="3000"/>
    <n v="3000"/>
    <n v="3000"/>
    <n v="3000"/>
    <n v="3000"/>
    <n v="3900"/>
    <n v="6000"/>
    <n v="6000"/>
    <n v="6000"/>
    <n v="45900"/>
  </r>
  <r>
    <x v="283"/>
    <x v="6"/>
    <n v="66335"/>
    <n v="61164"/>
    <n v="65085"/>
    <n v="70841"/>
    <n v="68609"/>
    <n v="93600"/>
    <n v="90557"/>
    <n v="84468"/>
    <n v="93024"/>
    <n v="80461"/>
    <n v="88152"/>
    <n v="93486"/>
    <n v="955782"/>
  </r>
  <r>
    <x v="283"/>
    <x v="7"/>
    <n v="6440"/>
    <n v="6440"/>
    <n v="6440"/>
    <n v="6440"/>
    <n v="6440"/>
    <n v="6440"/>
    <n v="6440"/>
    <n v="6440"/>
    <n v="7040"/>
    <n v="8440"/>
    <n v="8356"/>
    <n v="8356"/>
    <n v="83712"/>
  </r>
  <r>
    <x v="283"/>
    <x v="26"/>
    <n v="144600"/>
    <n v="144600"/>
    <n v="144600"/>
    <n v="144600"/>
    <n v="144600"/>
    <n v="144600"/>
    <n v="144600"/>
    <n v="144600"/>
    <n v="144600"/>
    <n v="144600"/>
    <n v="144600"/>
    <n v="144600"/>
    <n v="1735200"/>
  </r>
  <r>
    <x v="283"/>
    <x v="1"/>
    <n v="333891"/>
    <n v="331365"/>
    <n v="324970"/>
    <n v="527238"/>
    <n v="324636"/>
    <n v="305060"/>
    <n v="317342"/>
    <n v="314585"/>
    <n v="407410"/>
    <n v="315354"/>
    <n v="326235"/>
    <n v="316769"/>
    <n v="4144855"/>
  </r>
  <r>
    <x v="283"/>
    <x v="2"/>
    <n v="63157"/>
    <n v="61693"/>
    <n v="61910"/>
    <n v="62254"/>
    <n v="57856"/>
    <n v="61556"/>
    <n v="59062"/>
    <n v="58743"/>
    <n v="61686"/>
    <n v="62078"/>
    <n v="58772"/>
    <n v="79505"/>
    <n v="748272"/>
  </r>
  <r>
    <x v="284"/>
    <x v="19"/>
    <n v="42070"/>
    <n v="42070"/>
    <n v="42070"/>
    <n v="42070"/>
    <n v="42120"/>
    <n v="42220"/>
    <n v="42070"/>
    <n v="42070"/>
    <n v="42070"/>
    <n v="42070"/>
    <n v="35000"/>
    <n v="35000"/>
    <n v="490900"/>
  </r>
  <r>
    <x v="284"/>
    <x v="3"/>
    <n v="48000"/>
    <n v="48000"/>
    <n v="48999"/>
    <n v="49033"/>
    <n v="48734"/>
    <n v="48848"/>
    <n v="48284"/>
    <n v="48000"/>
    <n v="48000"/>
    <n v="48000"/>
    <n v="48000"/>
    <n v="48000"/>
    <n v="579898"/>
  </r>
  <r>
    <x v="284"/>
    <x v="0"/>
    <n v="190306"/>
    <n v="190306"/>
    <n v="190306"/>
    <n v="190306"/>
    <n v="190306"/>
    <n v="190306"/>
    <n v="190306"/>
    <n v="190306"/>
    <n v="190306"/>
    <n v="190306"/>
    <n v="190306"/>
    <n v="190306"/>
    <n v="2283672"/>
  </r>
  <r>
    <x v="284"/>
    <x v="27"/>
    <n v="13539"/>
    <n v="13539"/>
    <n v="13539"/>
    <n v="13539"/>
    <n v="13539"/>
    <n v="13539"/>
    <n v="13539"/>
    <n v="13539"/>
    <n v="13539"/>
    <n v="13539"/>
    <n v="13539"/>
    <n v="13539"/>
    <n v="162468"/>
  </r>
  <r>
    <x v="284"/>
    <x v="12"/>
    <n v="59907"/>
    <n v="59907"/>
    <n v="59907"/>
    <n v="59907"/>
    <n v="59907"/>
    <n v="59907"/>
    <n v="59907"/>
    <n v="59907"/>
    <n v="59907"/>
    <n v="59907"/>
    <n v="59907"/>
    <n v="59907"/>
    <n v="718884"/>
  </r>
  <r>
    <x v="284"/>
    <x v="15"/>
    <n v="307245"/>
    <n v="309214"/>
    <n v="309214"/>
    <n v="309214"/>
    <n v="309214"/>
    <n v="309214"/>
    <n v="309214"/>
    <n v="322435"/>
    <n v="330176"/>
    <n v="330176"/>
    <n v="330176"/>
    <n v="330176"/>
    <n v="3805668"/>
  </r>
  <r>
    <x v="284"/>
    <x v="14"/>
    <n v="6000"/>
    <n v="6000"/>
    <n v="6000"/>
    <n v="6000"/>
    <n v="6000"/>
    <n v="6000"/>
    <n v="6000"/>
    <n v="6000"/>
    <n v="6000"/>
    <n v="6000"/>
    <n v="6000"/>
    <n v="6000"/>
    <n v="72000"/>
  </r>
  <r>
    <x v="284"/>
    <x v="6"/>
    <n v="136888"/>
    <n v="139154"/>
    <n v="139697"/>
    <n v="147965"/>
    <n v="147024"/>
    <n v="154515"/>
    <n v="153971"/>
    <n v="133970"/>
    <n v="144304"/>
    <n v="131672"/>
    <n v="132958"/>
    <n v="154340"/>
    <n v="1716458"/>
  </r>
  <r>
    <x v="284"/>
    <x v="7"/>
    <n v="4720"/>
    <n v="4720"/>
    <n v="4720"/>
    <n v="4720"/>
    <n v="4720"/>
    <n v="4720"/>
    <n v="4720"/>
    <n v="5333"/>
    <n v="5720"/>
    <n v="5720"/>
    <n v="5678"/>
    <n v="5678"/>
    <n v="61169"/>
  </r>
  <r>
    <x v="284"/>
    <x v="1"/>
    <n v="570934"/>
    <n v="590783"/>
    <n v="587725"/>
    <n v="570840"/>
    <n v="555807"/>
    <n v="559297"/>
    <n v="559487"/>
    <n v="574475"/>
    <n v="584704"/>
    <n v="601599"/>
    <n v="590029"/>
    <n v="610064"/>
    <n v="6955744"/>
  </r>
  <r>
    <x v="284"/>
    <x v="2"/>
    <n v="137920"/>
    <n v="137920"/>
    <n v="137920"/>
    <n v="137920"/>
    <n v="137920"/>
    <n v="137920"/>
    <n v="137920"/>
    <n v="137920"/>
    <n v="137920"/>
    <n v="137920"/>
    <n v="137920"/>
    <n v="137920"/>
    <n v="1655040"/>
  </r>
  <r>
    <x v="285"/>
    <x v="19"/>
    <n v="6880"/>
    <n v="6880"/>
    <n v="6880"/>
    <n v="6880"/>
    <n v="6880"/>
    <n v="6880"/>
    <n v="6880"/>
    <n v="6880"/>
    <n v="6880"/>
    <n v="6880"/>
    <n v="0"/>
    <n v="0"/>
    <n v="68800"/>
  </r>
  <r>
    <x v="285"/>
    <x v="3"/>
    <n v="0"/>
    <n v="0"/>
    <n v="0"/>
    <n v="0"/>
    <n v="0"/>
    <n v="240"/>
    <n v="0"/>
    <n v="0"/>
    <n v="0"/>
    <n v="0"/>
    <n v="0"/>
    <n v="60"/>
    <n v="300"/>
  </r>
  <r>
    <x v="285"/>
    <x v="0"/>
    <n v="40500"/>
    <n v="44839"/>
    <n v="62708"/>
    <n v="0"/>
    <n v="0"/>
    <n v="0"/>
    <n v="0"/>
    <n v="0"/>
    <n v="0"/>
    <n v="0"/>
    <n v="0"/>
    <n v="0"/>
    <n v="148047"/>
  </r>
  <r>
    <x v="285"/>
    <x v="15"/>
    <n v="66510"/>
    <n v="63810"/>
    <n v="41310"/>
    <n v="31671"/>
    <n v="20655"/>
    <n v="20655"/>
    <n v="20655"/>
    <n v="20655"/>
    <n v="20655"/>
    <n v="20655"/>
    <n v="20655"/>
    <n v="20655"/>
    <n v="368541"/>
  </r>
  <r>
    <x v="285"/>
    <x v="5"/>
    <n v="0"/>
    <n v="0"/>
    <n v="51936"/>
    <n v="230000"/>
    <n v="230000"/>
    <n v="230000"/>
    <n v="230000"/>
    <n v="230000"/>
    <n v="230000"/>
    <n v="230000"/>
    <n v="230000"/>
    <n v="230000"/>
    <n v="2121936"/>
  </r>
  <r>
    <x v="285"/>
    <x v="6"/>
    <n v="51723"/>
    <n v="56022"/>
    <n v="53178"/>
    <n v="55989"/>
    <n v="53011"/>
    <n v="53873"/>
    <n v="55404"/>
    <n v="53889"/>
    <n v="53145"/>
    <n v="54207"/>
    <n v="53137"/>
    <n v="52768"/>
    <n v="646346"/>
  </r>
  <r>
    <x v="285"/>
    <x v="20"/>
    <n v="131400"/>
    <n v="131400"/>
    <n v="97490"/>
    <n v="0"/>
    <n v="0"/>
    <n v="0"/>
    <n v="0"/>
    <n v="0"/>
    <n v="0"/>
    <n v="0"/>
    <n v="0"/>
    <n v="0"/>
    <n v="360290"/>
  </r>
  <r>
    <x v="285"/>
    <x v="1"/>
    <n v="29255"/>
    <n v="32124"/>
    <n v="31131"/>
    <n v="31389"/>
    <n v="30147"/>
    <n v="32519"/>
    <n v="31971"/>
    <n v="30824"/>
    <n v="30514"/>
    <n v="30362"/>
    <n v="30750"/>
    <n v="29973"/>
    <n v="370959"/>
  </r>
  <r>
    <x v="286"/>
    <x v="19"/>
    <n v="7070"/>
    <n v="7070"/>
    <n v="7070"/>
    <n v="7070"/>
    <n v="7070"/>
    <n v="7070"/>
    <n v="7070"/>
    <n v="7070"/>
    <n v="7070"/>
    <n v="7070"/>
    <n v="0"/>
    <n v="0"/>
    <n v="70700"/>
  </r>
  <r>
    <x v="286"/>
    <x v="3"/>
    <n v="0"/>
    <n v="0"/>
    <n v="0"/>
    <n v="0"/>
    <n v="0"/>
    <n v="0"/>
    <n v="333"/>
    <n v="0"/>
    <n v="0"/>
    <n v="0"/>
    <n v="0"/>
    <n v="0"/>
    <n v="333"/>
  </r>
  <r>
    <x v="286"/>
    <x v="0"/>
    <n v="68850"/>
    <n v="68850"/>
    <n v="68850"/>
    <n v="68850"/>
    <n v="68850"/>
    <n v="68850"/>
    <n v="68850"/>
    <n v="68850"/>
    <n v="68850"/>
    <n v="68850"/>
    <n v="68850"/>
    <n v="68850"/>
    <n v="826200"/>
  </r>
  <r>
    <x v="286"/>
    <x v="1"/>
    <n v="57166"/>
    <n v="63581"/>
    <n v="55469"/>
    <n v="56504"/>
    <n v="54943"/>
    <n v="53252"/>
    <n v="54433"/>
    <n v="57409"/>
    <n v="53787"/>
    <n v="55027"/>
    <n v="55128"/>
    <n v="54420"/>
    <n v="671119"/>
  </r>
  <r>
    <x v="286"/>
    <x v="2"/>
    <n v="14200"/>
    <n v="14200"/>
    <n v="14200"/>
    <n v="14200"/>
    <n v="14200"/>
    <n v="14200"/>
    <n v="14200"/>
    <n v="14200"/>
    <n v="14200"/>
    <n v="14200"/>
    <n v="14200"/>
    <n v="14200"/>
    <n v="170400"/>
  </r>
  <r>
    <x v="287"/>
    <x v="19"/>
    <n v="4650"/>
    <n v="4650"/>
    <n v="4650"/>
    <n v="4650"/>
    <n v="4650"/>
    <n v="4650"/>
    <n v="4650"/>
    <n v="4650"/>
    <n v="4650"/>
    <n v="4700"/>
    <n v="0"/>
    <n v="0"/>
    <n v="46550"/>
  </r>
  <r>
    <x v="287"/>
    <x v="11"/>
    <n v="21613.07"/>
    <n v="16774.07"/>
    <n v="16774.07"/>
    <n v="16774.07"/>
    <n v="16789.092000000001"/>
    <n v="16736.177"/>
    <n v="16894.445"/>
    <n v="16894.445"/>
    <n v="16894.445"/>
    <n v="16894.445"/>
    <n v="16894.445"/>
    <n v="16894.445"/>
    <n v="206827.21900000004"/>
  </r>
  <r>
    <x v="287"/>
    <x v="3"/>
    <n v="0"/>
    <n v="0"/>
    <n v="0"/>
    <n v="0"/>
    <n v="0"/>
    <n v="0"/>
    <n v="0"/>
    <n v="0"/>
    <n v="0"/>
    <n v="0"/>
    <n v="0"/>
    <n v="0"/>
    <n v="0"/>
  </r>
  <r>
    <x v="287"/>
    <x v="0"/>
    <n v="60000"/>
    <n v="60000"/>
    <n v="60000"/>
    <n v="60000"/>
    <n v="60000"/>
    <n v="60000"/>
    <n v="60000"/>
    <n v="60000"/>
    <n v="60000"/>
    <n v="60000"/>
    <n v="60000"/>
    <n v="60000"/>
    <n v="720000"/>
  </r>
  <r>
    <x v="287"/>
    <x v="27"/>
    <n v="6864"/>
    <n v="6864"/>
    <n v="6864"/>
    <n v="6864"/>
    <n v="6864"/>
    <n v="6864"/>
    <n v="6864"/>
    <n v="6864"/>
    <n v="6864"/>
    <n v="6864"/>
    <n v="6864"/>
    <n v="6864"/>
    <n v="82368"/>
  </r>
  <r>
    <x v="287"/>
    <x v="9"/>
    <n v="28480"/>
    <n v="28480"/>
    <n v="28480"/>
    <n v="28480"/>
    <n v="28480"/>
    <n v="28480"/>
    <n v="28480"/>
    <n v="28480"/>
    <n v="28480"/>
    <n v="28480"/>
    <n v="28480"/>
    <n v="28480"/>
    <n v="341760"/>
  </r>
  <r>
    <x v="287"/>
    <x v="15"/>
    <n v="103275"/>
    <n v="103275"/>
    <n v="103275"/>
    <n v="103275"/>
    <n v="103275"/>
    <n v="103275"/>
    <n v="103275"/>
    <n v="103275"/>
    <n v="103275"/>
    <n v="103275"/>
    <n v="103275"/>
    <n v="103275"/>
    <n v="1239300"/>
  </r>
  <r>
    <x v="287"/>
    <x v="6"/>
    <n v="33004"/>
    <n v="33234"/>
    <n v="33188"/>
    <n v="32659"/>
    <n v="32895"/>
    <n v="32666"/>
    <n v="33430"/>
    <n v="33535"/>
    <n v="33070"/>
    <n v="32906"/>
    <n v="32909"/>
    <n v="32609"/>
    <n v="396105"/>
  </r>
  <r>
    <x v="287"/>
    <x v="20"/>
    <n v="136000"/>
    <n v="136000"/>
    <n v="136000"/>
    <n v="136000"/>
    <n v="136000"/>
    <n v="136000"/>
    <n v="136000"/>
    <n v="136000"/>
    <n v="136000"/>
    <n v="136000"/>
    <n v="136000"/>
    <n v="136000"/>
    <n v="1632000"/>
  </r>
  <r>
    <x v="287"/>
    <x v="8"/>
    <n v="1000"/>
    <n v="1000"/>
    <n v="1000"/>
    <n v="1000"/>
    <n v="1000"/>
    <n v="1000"/>
    <n v="1000"/>
    <n v="1000"/>
    <n v="1000"/>
    <n v="1000"/>
    <n v="1000"/>
    <n v="1000"/>
    <n v="12000"/>
  </r>
  <r>
    <x v="287"/>
    <x v="1"/>
    <n v="14200"/>
    <n v="14200"/>
    <n v="14200"/>
    <n v="14200"/>
    <n v="14200"/>
    <n v="14200"/>
    <n v="14200"/>
    <n v="14200"/>
    <n v="14200"/>
    <n v="14200"/>
    <n v="14200"/>
    <n v="14200"/>
    <n v="170400"/>
  </r>
  <r>
    <x v="287"/>
    <x v="2"/>
    <n v="12400"/>
    <n v="12400"/>
    <n v="12400"/>
    <n v="12400"/>
    <n v="12400"/>
    <n v="12400"/>
    <n v="12400"/>
    <n v="12400"/>
    <n v="12400"/>
    <n v="12400"/>
    <n v="12400"/>
    <n v="12400"/>
    <n v="148800"/>
  </r>
  <r>
    <x v="288"/>
    <x v="17"/>
    <n v="10000"/>
    <n v="10000"/>
    <n v="10000"/>
    <n v="10000"/>
    <n v="10000"/>
    <n v="10000"/>
    <n v="10000"/>
    <n v="10000"/>
    <n v="10000"/>
    <n v="10000"/>
    <n v="10000"/>
    <n v="10000"/>
    <n v="120000"/>
  </r>
  <r>
    <x v="288"/>
    <x v="1"/>
    <n v="5519"/>
    <n v="5200"/>
    <n v="5200"/>
    <n v="5200"/>
    <n v="5620"/>
    <n v="5229"/>
    <n v="5229"/>
    <n v="5200"/>
    <n v="5200"/>
    <n v="5200"/>
    <n v="5200"/>
    <n v="5200"/>
    <n v="63197"/>
  </r>
  <r>
    <x v="289"/>
    <x v="19"/>
    <n v="6880"/>
    <n v="6880"/>
    <n v="6930"/>
    <n v="6880"/>
    <n v="6880"/>
    <n v="6980"/>
    <n v="6880"/>
    <n v="6880"/>
    <n v="6930"/>
    <n v="6880"/>
    <n v="0"/>
    <n v="0"/>
    <n v="69000"/>
  </r>
  <r>
    <x v="289"/>
    <x v="17"/>
    <n v="7500"/>
    <n v="7500"/>
    <n v="7500"/>
    <n v="7500"/>
    <n v="7500"/>
    <n v="7500"/>
    <n v="7500"/>
    <n v="7500"/>
    <n v="7500"/>
    <n v="7500"/>
    <n v="7500"/>
    <n v="7500"/>
    <n v="90000"/>
  </r>
  <r>
    <x v="289"/>
    <x v="3"/>
    <n v="12060"/>
    <n v="12000"/>
    <n v="12060"/>
    <n v="12000"/>
    <n v="12000"/>
    <n v="12000"/>
    <n v="12000"/>
    <n v="12000"/>
    <n v="12000"/>
    <n v="12000"/>
    <n v="12000"/>
    <n v="12000"/>
    <n v="144120"/>
  </r>
  <r>
    <x v="289"/>
    <x v="0"/>
    <n v="30000"/>
    <n v="30000"/>
    <n v="30000"/>
    <n v="30000"/>
    <n v="30000"/>
    <n v="30000"/>
    <n v="30000"/>
    <n v="33484.400000000001"/>
    <n v="51219"/>
    <n v="51219"/>
    <n v="51219"/>
    <n v="51219"/>
    <n v="448360.4"/>
  </r>
  <r>
    <x v="289"/>
    <x v="12"/>
    <n v="31200"/>
    <n v="31200"/>
    <n v="30284"/>
    <n v="29018.1"/>
    <n v="29018.1"/>
    <n v="29018.1"/>
    <n v="29018.1"/>
    <n v="31048.699999999997"/>
    <n v="40392.1"/>
    <n v="40392.1"/>
    <n v="40392.1"/>
    <n v="40392.1"/>
    <n v="401373.49999999994"/>
  </r>
  <r>
    <x v="289"/>
    <x v="9"/>
    <n v="7200"/>
    <n v="7200"/>
    <n v="7200"/>
    <n v="7200"/>
    <n v="7200"/>
    <n v="7200"/>
    <n v="7200"/>
    <n v="7200"/>
    <n v="7200"/>
    <n v="7200"/>
    <n v="7200"/>
    <n v="7200"/>
    <n v="86400"/>
  </r>
  <r>
    <x v="289"/>
    <x v="15"/>
    <n v="96900"/>
    <n v="96900"/>
    <n v="89103"/>
    <n v="78308.899999999994"/>
    <n v="78308.899999999994"/>
    <n v="78308.899999999994"/>
    <n v="78308.899999999994"/>
    <n v="78308.899999999994"/>
    <n v="78308.899999999994"/>
    <n v="78308.899999999994"/>
    <n v="78308.899999999994"/>
    <n v="78308.899999999994"/>
    <n v="987683.10000000021"/>
  </r>
  <r>
    <x v="289"/>
    <x v="14"/>
    <n v="0"/>
    <n v="0"/>
    <n v="0"/>
    <n v="0"/>
    <n v="0"/>
    <n v="0"/>
    <n v="0"/>
    <n v="387"/>
    <n v="3000"/>
    <n v="3000"/>
    <n v="3000"/>
    <n v="3000"/>
    <n v="12387"/>
  </r>
  <r>
    <x v="289"/>
    <x v="5"/>
    <n v="4477"/>
    <n v="3479"/>
    <n v="2560"/>
    <n v="3381"/>
    <n v="3262"/>
    <n v="3905"/>
    <n v="4155"/>
    <n v="3732"/>
    <n v="4381"/>
    <n v="4203"/>
    <n v="3307"/>
    <n v="3669"/>
    <n v="44511"/>
  </r>
  <r>
    <x v="289"/>
    <x v="6"/>
    <n v="107396"/>
    <n v="94257"/>
    <n v="90348"/>
    <n v="92791"/>
    <n v="93919"/>
    <n v="95827"/>
    <n v="98088"/>
    <n v="89924"/>
    <n v="98503"/>
    <n v="84759"/>
    <n v="83954"/>
    <n v="91504"/>
    <n v="1121270"/>
  </r>
  <r>
    <x v="289"/>
    <x v="20"/>
    <n v="20389"/>
    <n v="18604"/>
    <n v="15626"/>
    <n v="18394"/>
    <n v="18070"/>
    <n v="20336"/>
    <n v="22763"/>
    <n v="34125"/>
    <n v="35947"/>
    <n v="33240"/>
    <n v="29625"/>
    <n v="30481"/>
    <n v="297600"/>
  </r>
  <r>
    <x v="289"/>
    <x v="7"/>
    <n v="5440"/>
    <n v="5440"/>
    <n v="5440"/>
    <n v="5440"/>
    <n v="5440"/>
    <n v="5440"/>
    <n v="5440"/>
    <n v="5569"/>
    <n v="6440"/>
    <n v="6440"/>
    <n v="6356"/>
    <n v="6356"/>
    <n v="69241"/>
  </r>
  <r>
    <x v="289"/>
    <x v="1"/>
    <n v="163772"/>
    <n v="160946"/>
    <n v="166294"/>
    <n v="159342"/>
    <n v="165597"/>
    <n v="162920"/>
    <n v="163264"/>
    <n v="162674"/>
    <n v="222106"/>
    <n v="169330"/>
    <n v="162318"/>
    <n v="165761"/>
    <n v="2024324"/>
  </r>
  <r>
    <x v="289"/>
    <x v="2"/>
    <n v="31900"/>
    <n v="31900"/>
    <n v="31900"/>
    <n v="31900"/>
    <n v="31900"/>
    <n v="31900"/>
    <n v="31900"/>
    <n v="31900"/>
    <n v="31900"/>
    <n v="31900"/>
    <n v="31900"/>
    <n v="31900"/>
    <n v="382800"/>
  </r>
  <r>
    <x v="290"/>
    <x v="19"/>
    <n v="3130"/>
    <n v="3130"/>
    <n v="3130"/>
    <n v="3130"/>
    <n v="3130"/>
    <n v="3130"/>
    <n v="3130"/>
    <n v="3130"/>
    <n v="3130"/>
    <n v="3130"/>
    <n v="0"/>
    <n v="0"/>
    <n v="31300"/>
  </r>
  <r>
    <x v="290"/>
    <x v="3"/>
    <n v="0"/>
    <n v="0"/>
    <n v="0"/>
    <n v="0"/>
    <n v="0"/>
    <n v="0"/>
    <n v="0"/>
    <n v="0"/>
    <n v="0"/>
    <n v="0"/>
    <n v="0"/>
    <n v="0"/>
    <n v="0"/>
  </r>
  <r>
    <x v="290"/>
    <x v="0"/>
    <n v="60300"/>
    <n v="60300"/>
    <n v="60300"/>
    <n v="60300"/>
    <n v="60300"/>
    <n v="60300"/>
    <n v="59517"/>
    <n v="54465"/>
    <n v="0"/>
    <n v="0"/>
    <n v="0"/>
    <n v="0"/>
    <n v="475782"/>
  </r>
  <r>
    <x v="290"/>
    <x v="6"/>
    <n v="26440"/>
    <n v="26784"/>
    <n v="26880"/>
    <n v="27030"/>
    <n v="26755"/>
    <n v="26017"/>
    <n v="28052"/>
    <n v="20538"/>
    <n v="0"/>
    <n v="0"/>
    <n v="0"/>
    <n v="0"/>
    <n v="208496"/>
  </r>
  <r>
    <x v="290"/>
    <x v="1"/>
    <n v="17542"/>
    <n v="17204"/>
    <n v="18041"/>
    <n v="18580"/>
    <n v="16987"/>
    <n v="17575"/>
    <n v="16936"/>
    <n v="9868"/>
    <n v="0"/>
    <n v="0"/>
    <n v="0"/>
    <n v="0"/>
    <n v="132733"/>
  </r>
  <r>
    <x v="291"/>
    <x v="19"/>
    <n v="4650"/>
    <n v="4700"/>
    <n v="4650"/>
    <n v="4650"/>
    <n v="4650"/>
    <n v="4650"/>
    <n v="4650"/>
    <n v="4650"/>
    <n v="4650"/>
    <n v="4650"/>
    <n v="0"/>
    <n v="0"/>
    <n v="46550"/>
  </r>
  <r>
    <x v="291"/>
    <x v="3"/>
    <n v="0"/>
    <n v="0"/>
    <n v="0"/>
    <n v="0"/>
    <n v="0"/>
    <n v="359"/>
    <n v="190"/>
    <n v="0"/>
    <n v="0"/>
    <n v="0"/>
    <n v="0"/>
    <n v="0"/>
    <n v="549"/>
  </r>
  <r>
    <x v="291"/>
    <x v="0"/>
    <n v="171500"/>
    <n v="171500"/>
    <n v="150790"/>
    <n v="118000"/>
    <n v="118000"/>
    <n v="141184"/>
    <n v="171500"/>
    <n v="171500"/>
    <n v="171500"/>
    <n v="171500"/>
    <n v="171500"/>
    <n v="142338"/>
    <n v="1870812"/>
  </r>
  <r>
    <x v="291"/>
    <x v="12"/>
    <n v="9000"/>
    <n v="9000"/>
    <n v="9000"/>
    <n v="9000"/>
    <n v="9000"/>
    <n v="9000"/>
    <n v="9000"/>
    <n v="9000"/>
    <n v="9000"/>
    <n v="9000"/>
    <n v="9000"/>
    <n v="9000"/>
    <n v="108000"/>
  </r>
  <r>
    <x v="291"/>
    <x v="15"/>
    <n v="80000"/>
    <n v="80000"/>
    <n v="80000"/>
    <n v="80000"/>
    <n v="80000"/>
    <n v="80000"/>
    <n v="80000"/>
    <n v="80000"/>
    <n v="80000"/>
    <n v="80000"/>
    <n v="80000"/>
    <n v="80000"/>
    <n v="960000"/>
  </r>
  <r>
    <x v="291"/>
    <x v="6"/>
    <n v="28805"/>
    <n v="30635"/>
    <n v="32166"/>
    <n v="28977"/>
    <n v="23913"/>
    <n v="27541"/>
    <n v="27684"/>
    <n v="27199"/>
    <n v="28759"/>
    <n v="26072"/>
    <n v="27566"/>
    <n v="27245"/>
    <n v="336562"/>
  </r>
  <r>
    <x v="291"/>
    <x v="7"/>
    <n v="4682"/>
    <n v="4682"/>
    <n v="4682"/>
    <n v="4682"/>
    <n v="4682"/>
    <n v="4682"/>
    <n v="4682"/>
    <n v="4682"/>
    <n v="4682"/>
    <n v="4682"/>
    <n v="4640"/>
    <n v="4640"/>
    <n v="56100"/>
  </r>
  <r>
    <x v="291"/>
    <x v="1"/>
    <n v="29356"/>
    <n v="27712"/>
    <n v="28022"/>
    <n v="27765"/>
    <n v="27502"/>
    <n v="28508"/>
    <n v="28963"/>
    <n v="27801"/>
    <n v="27388"/>
    <n v="31404"/>
    <n v="29365"/>
    <n v="29731"/>
    <n v="343517"/>
  </r>
  <r>
    <x v="291"/>
    <x v="2"/>
    <n v="36764"/>
    <n v="39104"/>
    <n v="36608"/>
    <n v="35672"/>
    <n v="34073"/>
    <n v="35750"/>
    <n v="34892"/>
    <n v="32903"/>
    <n v="35945"/>
    <n v="34268"/>
    <n v="34892"/>
    <n v="37232"/>
    <n v="428103"/>
  </r>
  <r>
    <x v="292"/>
    <x v="19"/>
    <n v="930"/>
    <n v="930"/>
    <n v="930"/>
    <n v="930"/>
    <n v="930"/>
    <n v="930"/>
    <n v="930"/>
    <n v="930"/>
    <n v="930"/>
    <n v="930"/>
    <n v="0"/>
    <n v="0"/>
    <n v="9300"/>
  </r>
  <r>
    <x v="292"/>
    <x v="3"/>
    <n v="0"/>
    <n v="0"/>
    <n v="0"/>
    <n v="0"/>
    <n v="261"/>
    <n v="0"/>
    <n v="0"/>
    <n v="0"/>
    <n v="0"/>
    <n v="0"/>
    <n v="0"/>
    <n v="0"/>
    <n v="261"/>
  </r>
  <r>
    <x v="292"/>
    <x v="0"/>
    <n v="153708"/>
    <n v="153708"/>
    <n v="153708"/>
    <n v="153708"/>
    <n v="153708"/>
    <n v="153708"/>
    <n v="153708"/>
    <n v="153708"/>
    <n v="153708"/>
    <n v="153708"/>
    <n v="153708"/>
    <n v="153636"/>
    <n v="1844424"/>
  </r>
  <r>
    <x v="292"/>
    <x v="9"/>
    <n v="415276"/>
    <n v="415276"/>
    <n v="415276"/>
    <n v="415575"/>
    <n v="415816"/>
    <n v="415816"/>
    <n v="415816"/>
    <n v="415816"/>
    <n v="415816"/>
    <n v="415816"/>
    <n v="415816"/>
    <n v="415992"/>
    <n v="4988107"/>
  </r>
  <r>
    <x v="292"/>
    <x v="1"/>
    <n v="22624"/>
    <n v="22074"/>
    <n v="22533"/>
    <n v="25440"/>
    <n v="24251"/>
    <n v="24189"/>
    <n v="21993"/>
    <n v="20375"/>
    <n v="20243"/>
    <n v="20514"/>
    <n v="20757"/>
    <n v="21024"/>
    <n v="266017"/>
  </r>
  <r>
    <x v="292"/>
    <x v="2"/>
    <n v="47957"/>
    <n v="42366"/>
    <n v="50212"/>
    <n v="57236"/>
    <n v="67641"/>
    <n v="49259"/>
    <n v="56118"/>
    <n v="65325"/>
    <n v="85403"/>
    <n v="80895"/>
    <n v="49638"/>
    <n v="30478"/>
    <n v="682528"/>
  </r>
  <r>
    <x v="293"/>
    <x v="19"/>
    <n v="3620"/>
    <n v="3620"/>
    <n v="3620"/>
    <n v="3620"/>
    <n v="3620"/>
    <n v="3620"/>
    <n v="3620"/>
    <n v="3620"/>
    <n v="3620"/>
    <n v="3620"/>
    <n v="0"/>
    <n v="0"/>
    <n v="36200"/>
  </r>
  <r>
    <x v="293"/>
    <x v="3"/>
    <n v="72"/>
    <n v="288"/>
    <n v="288"/>
    <n v="120"/>
    <n v="120"/>
    <n v="744"/>
    <n v="0"/>
    <n v="0"/>
    <n v="0"/>
    <n v="24"/>
    <n v="120"/>
    <n v="24"/>
    <n v="1800"/>
  </r>
  <r>
    <x v="293"/>
    <x v="0"/>
    <n v="133390"/>
    <n v="132373"/>
    <n v="133390"/>
    <n v="133390"/>
    <n v="133390"/>
    <n v="133390"/>
    <n v="133390"/>
    <n v="133390"/>
    <n v="133390"/>
    <n v="133390"/>
    <n v="133390"/>
    <n v="133390"/>
    <n v="1599663"/>
  </r>
  <r>
    <x v="293"/>
    <x v="12"/>
    <n v="32000"/>
    <n v="32000"/>
    <n v="32000"/>
    <n v="32000"/>
    <n v="32000"/>
    <n v="32000"/>
    <n v="32000"/>
    <n v="32000"/>
    <n v="32000"/>
    <n v="32000"/>
    <n v="32000"/>
    <n v="32000"/>
    <n v="384000"/>
  </r>
  <r>
    <x v="293"/>
    <x v="9"/>
    <n v="187800"/>
    <n v="187800"/>
    <n v="187800"/>
    <n v="187800"/>
    <n v="187800"/>
    <n v="188911"/>
    <n v="194711"/>
    <n v="194711"/>
    <n v="194711"/>
    <n v="194711"/>
    <n v="194711"/>
    <n v="194711"/>
    <n v="2296177"/>
  </r>
  <r>
    <x v="293"/>
    <x v="14"/>
    <n v="0"/>
    <n v="0"/>
    <n v="0"/>
    <n v="0"/>
    <n v="0"/>
    <n v="100"/>
    <n v="3000"/>
    <n v="3000"/>
    <n v="3000"/>
    <n v="3000"/>
    <n v="3000"/>
    <n v="3000"/>
    <n v="18100"/>
  </r>
  <r>
    <x v="293"/>
    <x v="6"/>
    <n v="26751"/>
    <n v="23106"/>
    <n v="25756"/>
    <n v="28039"/>
    <n v="25540"/>
    <n v="28010"/>
    <n v="31327"/>
    <n v="27045"/>
    <n v="26806"/>
    <n v="28253"/>
    <n v="24370"/>
    <n v="25140"/>
    <n v="320143"/>
  </r>
  <r>
    <x v="293"/>
    <x v="7"/>
    <n v="2500"/>
    <n v="2500"/>
    <n v="2500"/>
    <n v="2500"/>
    <n v="2500"/>
    <n v="2500"/>
    <n v="2500"/>
    <n v="2500"/>
    <n v="5220"/>
    <n v="5220"/>
    <n v="5178"/>
    <n v="5178"/>
    <n v="40796"/>
  </r>
  <r>
    <x v="293"/>
    <x v="1"/>
    <n v="24780"/>
    <n v="28645"/>
    <n v="26513"/>
    <n v="23063"/>
    <n v="23470"/>
    <n v="24035"/>
    <n v="26669"/>
    <n v="22236"/>
    <n v="24572"/>
    <n v="25824"/>
    <n v="22248"/>
    <n v="26148"/>
    <n v="298203"/>
  </r>
  <r>
    <x v="294"/>
    <x v="19"/>
    <n v="22150"/>
    <n v="22150"/>
    <n v="22150"/>
    <n v="22150"/>
    <n v="22150"/>
    <n v="22150"/>
    <n v="22150"/>
    <n v="22150"/>
    <n v="22150"/>
    <n v="22250"/>
    <n v="17500"/>
    <n v="17550"/>
    <n v="256650"/>
  </r>
  <r>
    <x v="294"/>
    <x v="3"/>
    <n v="4000"/>
    <n v="4000"/>
    <n v="4000"/>
    <n v="4000"/>
    <n v="4024"/>
    <n v="4000"/>
    <n v="4000"/>
    <n v="4000"/>
    <n v="4000"/>
    <n v="4000"/>
    <n v="4000"/>
    <n v="4000"/>
    <n v="48024"/>
  </r>
  <r>
    <x v="294"/>
    <x v="15"/>
    <n v="40735"/>
    <n v="40735"/>
    <n v="40735"/>
    <n v="40735"/>
    <n v="40735"/>
    <n v="40745"/>
    <n v="40000"/>
    <n v="40000"/>
    <n v="40000"/>
    <n v="40000"/>
    <n v="40000"/>
    <n v="40000"/>
    <n v="484420"/>
  </r>
  <r>
    <x v="294"/>
    <x v="6"/>
    <n v="23016"/>
    <n v="23016"/>
    <n v="23046"/>
    <n v="23016"/>
    <n v="23016"/>
    <n v="23016"/>
    <n v="23016"/>
    <n v="23016"/>
    <n v="23016"/>
    <n v="23016"/>
    <n v="28463"/>
    <n v="23016"/>
    <n v="281669"/>
  </r>
  <r>
    <x v="294"/>
    <x v="1"/>
    <n v="88008"/>
    <n v="90222"/>
    <n v="92506"/>
    <n v="101452"/>
    <n v="77026"/>
    <n v="76946"/>
    <n v="82493"/>
    <n v="76159"/>
    <n v="124105.62"/>
    <n v="85662.95"/>
    <n v="85393.95"/>
    <n v="93627.95"/>
    <n v="1073602.47"/>
  </r>
  <r>
    <x v="294"/>
    <x v="2"/>
    <n v="23500"/>
    <n v="23500"/>
    <n v="23500"/>
    <n v="23500"/>
    <n v="23500"/>
    <n v="23500"/>
    <n v="23500"/>
    <n v="23500"/>
    <n v="27009.38"/>
    <n v="27260.05"/>
    <n v="27260.05"/>
    <n v="27260.05"/>
    <n v="296789.52999999997"/>
  </r>
  <r>
    <x v="295"/>
    <x v="19"/>
    <n v="4650"/>
    <n v="4650"/>
    <n v="4650"/>
    <n v="4650"/>
    <n v="4650"/>
    <n v="4650"/>
    <n v="4650"/>
    <n v="4650"/>
    <n v="4650"/>
    <n v="4650"/>
    <n v="0"/>
    <n v="100"/>
    <n v="46600"/>
  </r>
  <r>
    <x v="295"/>
    <x v="3"/>
    <n v="16000"/>
    <n v="16000"/>
    <n v="16000"/>
    <n v="16000"/>
    <n v="16000"/>
    <n v="16000"/>
    <n v="16000"/>
    <n v="16000"/>
    <n v="16000"/>
    <n v="16000"/>
    <n v="16000"/>
    <n v="16000"/>
    <n v="192000"/>
  </r>
  <r>
    <x v="295"/>
    <x v="15"/>
    <n v="20735"/>
    <n v="20745"/>
    <n v="20000"/>
    <n v="20000"/>
    <n v="20000"/>
    <n v="20000"/>
    <n v="20000"/>
    <n v="20000"/>
    <n v="20000"/>
    <n v="20000"/>
    <n v="20000"/>
    <n v="20000"/>
    <n v="241480"/>
  </r>
  <r>
    <x v="295"/>
    <x v="26"/>
    <n v="75400"/>
    <n v="75400"/>
    <n v="75400"/>
    <n v="75400"/>
    <n v="75400"/>
    <n v="75400"/>
    <n v="75400"/>
    <n v="75400"/>
    <n v="75400"/>
    <n v="75400"/>
    <n v="75400"/>
    <n v="75400"/>
    <n v="904800"/>
  </r>
  <r>
    <x v="295"/>
    <x v="1"/>
    <n v="68786"/>
    <n v="70661"/>
    <n v="74269"/>
    <n v="80619"/>
    <n v="78712"/>
    <n v="70820"/>
    <n v="69713"/>
    <n v="71855"/>
    <n v="73812"/>
    <n v="69098"/>
    <n v="70921"/>
    <n v="70142"/>
    <n v="869408"/>
  </r>
  <r>
    <x v="295"/>
    <x v="2"/>
    <n v="25200"/>
    <n v="25200"/>
    <n v="25200"/>
    <n v="25200"/>
    <n v="25200"/>
    <n v="25200"/>
    <n v="25200"/>
    <n v="25200"/>
    <n v="25200"/>
    <n v="25200"/>
    <n v="25200"/>
    <n v="25200"/>
    <n v="302400"/>
  </r>
  <r>
    <x v="296"/>
    <x v="19"/>
    <n v="4650"/>
    <n v="4650"/>
    <n v="4650"/>
    <n v="4650"/>
    <n v="4650"/>
    <n v="4650"/>
    <n v="4650"/>
    <n v="4650"/>
    <n v="4650"/>
    <n v="4650"/>
    <n v="0"/>
    <n v="0"/>
    <n v="46500"/>
  </r>
  <r>
    <x v="296"/>
    <x v="0"/>
    <n v="76500"/>
    <n v="76500"/>
    <n v="76500"/>
    <n v="76500"/>
    <n v="76500"/>
    <n v="76500"/>
    <n v="76500"/>
    <n v="76500"/>
    <n v="76500"/>
    <n v="76500"/>
    <n v="76500"/>
    <n v="76500"/>
    <n v="918000"/>
  </r>
  <r>
    <x v="296"/>
    <x v="15"/>
    <n v="20735"/>
    <n v="20735"/>
    <n v="20735"/>
    <n v="20735"/>
    <n v="20735"/>
    <n v="20745"/>
    <n v="20000"/>
    <n v="20000"/>
    <n v="20000"/>
    <n v="20000"/>
    <n v="20000"/>
    <n v="20000"/>
    <n v="244420"/>
  </r>
  <r>
    <x v="296"/>
    <x v="1"/>
    <n v="14040"/>
    <n v="14040"/>
    <n v="14040"/>
    <n v="14040"/>
    <n v="14040"/>
    <n v="14040"/>
    <n v="14040"/>
    <n v="14040"/>
    <n v="14040"/>
    <n v="14040"/>
    <n v="14040"/>
    <n v="14040"/>
    <n v="168480"/>
  </r>
  <r>
    <x v="297"/>
    <x v="19"/>
    <n v="4650"/>
    <n v="4750"/>
    <n v="4650"/>
    <n v="4650"/>
    <n v="4700"/>
    <n v="4650"/>
    <n v="4650"/>
    <n v="4650"/>
    <n v="4650"/>
    <n v="4650"/>
    <n v="0"/>
    <n v="0"/>
    <n v="46650"/>
  </r>
  <r>
    <x v="297"/>
    <x v="3"/>
    <n v="0"/>
    <n v="0"/>
    <n v="0"/>
    <n v="0"/>
    <n v="0"/>
    <n v="0"/>
    <n v="0"/>
    <n v="0"/>
    <n v="0"/>
    <n v="0"/>
    <n v="0"/>
    <n v="0"/>
    <n v="0"/>
  </r>
  <r>
    <x v="297"/>
    <x v="0"/>
    <n v="151500"/>
    <n v="151500"/>
    <n v="151500"/>
    <n v="151500"/>
    <n v="151500"/>
    <n v="151500"/>
    <n v="151500"/>
    <n v="151500"/>
    <n v="151500"/>
    <n v="151500"/>
    <n v="151500"/>
    <n v="151500"/>
    <n v="1818000"/>
  </r>
  <r>
    <x v="297"/>
    <x v="21"/>
    <n v="7053"/>
    <n v="7053"/>
    <n v="7053"/>
    <n v="7053"/>
    <n v="7053"/>
    <n v="7053"/>
    <n v="7053"/>
    <n v="7053"/>
    <n v="7053"/>
    <n v="7053"/>
    <n v="7053"/>
    <n v="7053"/>
    <n v="84636"/>
  </r>
  <r>
    <x v="297"/>
    <x v="12"/>
    <n v="40735"/>
    <n v="40735"/>
    <n v="40735"/>
    <n v="40735"/>
    <n v="40735"/>
    <n v="40735"/>
    <n v="40745"/>
    <n v="40000"/>
    <n v="40000"/>
    <n v="37483"/>
    <n v="34000"/>
    <n v="34000"/>
    <n v="470638"/>
  </r>
  <r>
    <x v="297"/>
    <x v="15"/>
    <n v="20000"/>
    <n v="20000"/>
    <n v="20000"/>
    <n v="20000"/>
    <n v="20000"/>
    <n v="20000"/>
    <n v="20000"/>
    <n v="20000"/>
    <n v="20000"/>
    <n v="20000"/>
    <n v="20000"/>
    <n v="20000"/>
    <n v="240000"/>
  </r>
  <r>
    <x v="297"/>
    <x v="23"/>
    <n v="13000"/>
    <n v="13000"/>
    <n v="13000"/>
    <n v="13000"/>
    <n v="13000"/>
    <n v="13000"/>
    <n v="13000"/>
    <n v="13000"/>
    <n v="13000"/>
    <n v="13000"/>
    <n v="13000"/>
    <n v="13000"/>
    <n v="156000"/>
  </r>
  <r>
    <x v="297"/>
    <x v="6"/>
    <n v="25948"/>
    <n v="23248"/>
    <n v="25870"/>
    <n v="28110"/>
    <n v="25117"/>
    <n v="21844"/>
    <n v="22856"/>
    <n v="19785"/>
    <n v="22592"/>
    <n v="20395"/>
    <n v="20972"/>
    <n v="21985"/>
    <n v="278722"/>
  </r>
  <r>
    <x v="297"/>
    <x v="7"/>
    <n v="1000"/>
    <n v="1000"/>
    <n v="1000"/>
    <n v="1000"/>
    <n v="1000"/>
    <n v="1000"/>
    <n v="1000"/>
    <n v="1000"/>
    <n v="1000"/>
    <n v="1000"/>
    <n v="1000"/>
    <n v="1000"/>
    <n v="12000"/>
  </r>
  <r>
    <x v="297"/>
    <x v="1"/>
    <n v="5223"/>
    <n v="4700"/>
    <n v="5730"/>
    <n v="5072"/>
    <n v="4895"/>
    <n v="4354"/>
    <n v="4721"/>
    <n v="4120"/>
    <n v="5165"/>
    <n v="4194"/>
    <n v="4324"/>
    <n v="4961"/>
    <n v="57459"/>
  </r>
  <r>
    <x v="297"/>
    <x v="2"/>
    <n v="13429"/>
    <n v="13429"/>
    <n v="13702"/>
    <n v="13858"/>
    <n v="13663"/>
    <n v="13507"/>
    <n v="14092"/>
    <n v="13585"/>
    <n v="13936"/>
    <n v="13468"/>
    <n v="13546"/>
    <n v="13234"/>
    <n v="163449"/>
  </r>
  <r>
    <x v="298"/>
    <x v="3"/>
    <n v="0"/>
    <n v="0"/>
    <n v="0"/>
    <n v="0"/>
    <n v="0"/>
    <n v="0"/>
    <n v="0"/>
    <n v="0"/>
    <n v="60"/>
    <n v="0"/>
    <n v="0"/>
    <n v="0"/>
    <n v="60"/>
  </r>
  <r>
    <x v="298"/>
    <x v="0"/>
    <n v="549000"/>
    <n v="549000"/>
    <n v="577000"/>
    <n v="577000"/>
    <n v="590637"/>
    <n v="605000"/>
    <n v="619000"/>
    <n v="619000"/>
    <n v="619000"/>
    <n v="619000"/>
    <n v="619000"/>
    <n v="619000"/>
    <n v="7161637"/>
  </r>
  <r>
    <x v="298"/>
    <x v="12"/>
    <n v="28000"/>
    <n v="28000"/>
    <n v="28000"/>
    <n v="28000"/>
    <n v="28000"/>
    <n v="28000"/>
    <n v="28000"/>
    <n v="28000"/>
    <n v="28000"/>
    <n v="28000"/>
    <n v="28000"/>
    <n v="28000"/>
    <n v="336000"/>
  </r>
  <r>
    <x v="298"/>
    <x v="9"/>
    <n v="36000"/>
    <n v="36000"/>
    <n v="36000"/>
    <n v="36000"/>
    <n v="36000"/>
    <n v="36000"/>
    <n v="36000"/>
    <n v="36000"/>
    <n v="36000"/>
    <n v="36000"/>
    <n v="39000"/>
    <n v="36000"/>
    <n v="435000"/>
  </r>
  <r>
    <x v="298"/>
    <x v="6"/>
    <n v="47751"/>
    <n v="51638"/>
    <n v="49690"/>
    <n v="48267"/>
    <n v="47863"/>
    <n v="51858"/>
    <n v="44502"/>
    <n v="45490"/>
    <n v="48997"/>
    <n v="42809"/>
    <n v="43708"/>
    <n v="48794"/>
    <n v="571367"/>
  </r>
  <r>
    <x v="298"/>
    <x v="7"/>
    <n v="16215"/>
    <n v="16215"/>
    <n v="14805"/>
    <n v="14805"/>
    <n v="14805"/>
    <n v="13395"/>
    <n v="12690"/>
    <n v="12690"/>
    <n v="12690"/>
    <n v="12690"/>
    <n v="12690"/>
    <n v="12690"/>
    <n v="166380"/>
  </r>
  <r>
    <x v="298"/>
    <x v="1"/>
    <n v="55853"/>
    <n v="55712"/>
    <n v="88394"/>
    <n v="54777"/>
    <n v="54972"/>
    <n v="55316"/>
    <n v="55494"/>
    <n v="55416"/>
    <n v="56714"/>
    <n v="56992"/>
    <n v="55953"/>
    <n v="55743"/>
    <n v="701336"/>
  </r>
  <r>
    <x v="298"/>
    <x v="2"/>
    <n v="4000"/>
    <n v="4000"/>
    <n v="4000"/>
    <n v="4000"/>
    <n v="4000"/>
    <n v="4000"/>
    <n v="4000"/>
    <n v="4000"/>
    <n v="4000"/>
    <n v="4000"/>
    <n v="4000"/>
    <n v="4000"/>
    <n v="48000"/>
  </r>
  <r>
    <x v="299"/>
    <x v="19"/>
    <n v="930"/>
    <n v="1030"/>
    <n v="930"/>
    <n v="930"/>
    <n v="930"/>
    <n v="930"/>
    <n v="930"/>
    <n v="930"/>
    <n v="930"/>
    <n v="980"/>
    <n v="0"/>
    <n v="0"/>
    <n v="9450"/>
  </r>
  <r>
    <x v="299"/>
    <x v="10"/>
    <n v="-3449"/>
    <n v="-3564"/>
    <n v="-4033"/>
    <n v="-4243"/>
    <n v="-4203"/>
    <n v="-4228"/>
    <n v="-3914"/>
    <n v="-3992"/>
    <n v="-4038"/>
    <n v="-4011"/>
    <n v="-1629"/>
    <n v="-1575"/>
    <n v="-42879"/>
  </r>
  <r>
    <x v="299"/>
    <x v="11"/>
    <n v="554373.446"/>
    <n v="553051.95799999998"/>
    <n v="564052.24199999997"/>
    <n v="528573.90999999992"/>
    <n v="546778.47600000002"/>
    <n v="532841.06799999997"/>
    <n v="486112.06800000003"/>
    <n v="488738.69"/>
    <n v="486342.06800000003"/>
    <n v="465987.71600000001"/>
    <n v="385722.886"/>
    <n v="354679.84299999999"/>
    <n v="5947254.3710000003"/>
  </r>
  <r>
    <x v="299"/>
    <x v="3"/>
    <n v="0"/>
    <n v="0"/>
    <n v="0"/>
    <n v="0"/>
    <n v="0"/>
    <n v="0"/>
    <n v="0"/>
    <n v="0"/>
    <n v="0"/>
    <n v="0"/>
    <n v="0"/>
    <n v="0"/>
    <n v="0"/>
  </r>
  <r>
    <x v="299"/>
    <x v="24"/>
    <n v="15000"/>
    <n v="15000"/>
    <n v="15000"/>
    <n v="15000"/>
    <n v="15000"/>
    <n v="15000"/>
    <n v="15000"/>
    <n v="15000"/>
    <n v="15000"/>
    <n v="15000"/>
    <n v="15000"/>
    <n v="15000"/>
    <n v="180000"/>
  </r>
  <r>
    <x v="299"/>
    <x v="13"/>
    <n v="68000"/>
    <n v="68000"/>
    <n v="68000"/>
    <n v="68000"/>
    <n v="68000"/>
    <n v="70083"/>
    <n v="68000"/>
    <n v="68000"/>
    <n v="68000"/>
    <n v="51548"/>
    <n v="38000"/>
    <n v="38000"/>
    <n v="741631"/>
  </r>
  <r>
    <x v="299"/>
    <x v="15"/>
    <n v="55575"/>
    <n v="55575"/>
    <n v="55575"/>
    <n v="55575"/>
    <n v="55575"/>
    <n v="55575"/>
    <n v="55575"/>
    <n v="55575"/>
    <n v="55575"/>
    <n v="55575"/>
    <n v="55575"/>
    <n v="55575"/>
    <n v="666900"/>
  </r>
  <r>
    <x v="299"/>
    <x v="6"/>
    <n v="6000"/>
    <n v="6000"/>
    <n v="6000"/>
    <n v="6000"/>
    <n v="6000"/>
    <n v="6000"/>
    <n v="6000"/>
    <n v="6000"/>
    <n v="6000"/>
    <n v="6000"/>
    <n v="6000"/>
    <n v="6000"/>
    <n v="72000"/>
  </r>
  <r>
    <x v="299"/>
    <x v="1"/>
    <n v="129175"/>
    <n v="128743"/>
    <n v="132142"/>
    <n v="129722"/>
    <n v="129062"/>
    <n v="128883"/>
    <n v="126663"/>
    <n v="124384"/>
    <n v="127185"/>
    <n v="127299"/>
    <n v="126870"/>
    <n v="128989"/>
    <n v="1539117"/>
  </r>
  <r>
    <x v="299"/>
    <x v="2"/>
    <n v="147043"/>
    <n v="148057"/>
    <n v="147901"/>
    <n v="150787"/>
    <n v="147628"/>
    <n v="148174"/>
    <n v="150436"/>
    <n v="142909"/>
    <n v="152776"/>
    <n v="152308"/>
    <n v="152776"/>
    <n v="154648"/>
    <n v="1795443"/>
  </r>
  <r>
    <x v="300"/>
    <x v="19"/>
    <n v="6880"/>
    <n v="6880"/>
    <n v="6880"/>
    <n v="6880"/>
    <n v="6880"/>
    <n v="6880"/>
    <n v="6880"/>
    <n v="6880"/>
    <n v="6880"/>
    <n v="6880"/>
    <n v="0"/>
    <n v="0"/>
    <n v="68800"/>
  </r>
  <r>
    <x v="300"/>
    <x v="3"/>
    <n v="0"/>
    <n v="0"/>
    <n v="0"/>
    <n v="0"/>
    <n v="0"/>
    <n v="0"/>
    <n v="0"/>
    <n v="0"/>
    <n v="0"/>
    <n v="0"/>
    <n v="0"/>
    <n v="0"/>
    <n v="0"/>
  </r>
  <r>
    <x v="300"/>
    <x v="0"/>
    <n v="109478"/>
    <n v="110929"/>
    <n v="110929"/>
    <n v="110929"/>
    <n v="110929"/>
    <n v="110929"/>
    <n v="110929"/>
    <n v="110929"/>
    <n v="246784"/>
    <n v="65929"/>
    <n v="65929"/>
    <n v="65929"/>
    <n v="1330552"/>
  </r>
  <r>
    <x v="300"/>
    <x v="9"/>
    <n v="46894"/>
    <n v="46894"/>
    <n v="46894"/>
    <n v="46894"/>
    <n v="46894"/>
    <n v="46894"/>
    <n v="46894"/>
    <n v="46894"/>
    <n v="46894"/>
    <n v="46894"/>
    <n v="46894"/>
    <n v="46894"/>
    <n v="562728"/>
  </r>
  <r>
    <x v="300"/>
    <x v="15"/>
    <n v="107687"/>
    <n v="107687"/>
    <n v="107687"/>
    <n v="107687"/>
    <n v="107687"/>
    <n v="107701"/>
    <n v="106658"/>
    <n v="106672"/>
    <n v="105629"/>
    <n v="105629"/>
    <n v="105629"/>
    <n v="105629"/>
    <n v="1281982"/>
  </r>
  <r>
    <x v="300"/>
    <x v="4"/>
    <n v="1685"/>
    <n v="0"/>
    <n v="0"/>
    <n v="0"/>
    <n v="0"/>
    <n v="1234"/>
    <n v="0"/>
    <n v="4579"/>
    <n v="0"/>
    <n v="1659"/>
    <n v="0"/>
    <n v="0"/>
    <n v="9157"/>
  </r>
  <r>
    <x v="300"/>
    <x v="6"/>
    <n v="193093"/>
    <n v="189445"/>
    <n v="189318"/>
    <n v="188247"/>
    <n v="188975"/>
    <n v="190847"/>
    <n v="195197"/>
    <n v="193827"/>
    <n v="195290"/>
    <n v="193220"/>
    <n v="189148"/>
    <n v="196577"/>
    <n v="2303184"/>
  </r>
  <r>
    <x v="300"/>
    <x v="7"/>
    <n v="48004"/>
    <n v="48004"/>
    <n v="48004"/>
    <n v="48004"/>
    <n v="48004"/>
    <n v="48004"/>
    <n v="48004"/>
    <n v="48004"/>
    <n v="48004"/>
    <n v="48004"/>
    <n v="47836"/>
    <n v="47836"/>
    <n v="575712"/>
  </r>
  <r>
    <x v="300"/>
    <x v="1"/>
    <n v="29700"/>
    <n v="30052"/>
    <n v="28297"/>
    <n v="34189"/>
    <n v="31179"/>
    <n v="31460"/>
    <n v="33152"/>
    <n v="26311"/>
    <n v="27406"/>
    <n v="20356"/>
    <n v="25473"/>
    <n v="26093"/>
    <n v="343668"/>
  </r>
  <r>
    <x v="300"/>
    <x v="2"/>
    <n v="10900"/>
    <n v="10900"/>
    <n v="10900"/>
    <n v="10900"/>
    <n v="10900"/>
    <n v="10900"/>
    <n v="10900"/>
    <n v="10900"/>
    <n v="10900"/>
    <n v="10900"/>
    <n v="10900"/>
    <n v="10900"/>
    <n v="130800"/>
  </r>
  <r>
    <x v="301"/>
    <x v="3"/>
    <n v="0"/>
    <n v="0"/>
    <n v="0"/>
    <n v="174"/>
    <n v="0"/>
    <n v="0"/>
    <n v="0"/>
    <n v="0"/>
    <n v="0"/>
    <n v="0"/>
    <n v="0"/>
    <n v="0"/>
    <n v="174"/>
  </r>
  <r>
    <x v="301"/>
    <x v="1"/>
    <n v="17903"/>
    <n v="20043"/>
    <n v="20167"/>
    <n v="19986"/>
    <n v="16103"/>
    <n v="19709"/>
    <n v="19473"/>
    <n v="19382"/>
    <n v="16278"/>
    <n v="16913"/>
    <n v="15983"/>
    <n v="24662"/>
    <n v="226602"/>
  </r>
  <r>
    <x v="302"/>
    <x v="19"/>
    <n v="5150"/>
    <n v="5150"/>
    <n v="5150"/>
    <n v="5150"/>
    <n v="5150"/>
    <n v="5150"/>
    <n v="5150"/>
    <n v="5150"/>
    <n v="5150"/>
    <n v="2200"/>
    <n v="0"/>
    <n v="0"/>
    <n v="48550"/>
  </r>
  <r>
    <x v="302"/>
    <x v="3"/>
    <n v="0"/>
    <n v="0"/>
    <n v="0"/>
    <n v="0"/>
    <n v="0"/>
    <n v="120"/>
    <n v="0"/>
    <n v="0"/>
    <n v="0"/>
    <n v="0"/>
    <n v="0"/>
    <n v="0"/>
    <n v="120"/>
  </r>
  <r>
    <x v="302"/>
    <x v="0"/>
    <n v="70000"/>
    <n v="70000"/>
    <n v="70000"/>
    <n v="70000"/>
    <n v="70000"/>
    <n v="70000"/>
    <n v="70000"/>
    <n v="70000"/>
    <n v="70000"/>
    <n v="70000"/>
    <n v="70000"/>
    <n v="70000"/>
    <n v="840000"/>
  </r>
  <r>
    <x v="302"/>
    <x v="12"/>
    <n v="46000"/>
    <n v="46000"/>
    <n v="46000"/>
    <n v="46000"/>
    <n v="46000"/>
    <n v="46000"/>
    <n v="46000"/>
    <n v="46000"/>
    <n v="46000"/>
    <n v="46000"/>
    <n v="46000"/>
    <n v="46000"/>
    <n v="552000"/>
  </r>
  <r>
    <x v="302"/>
    <x v="15"/>
    <n v="96900"/>
    <n v="96900"/>
    <n v="96900"/>
    <n v="96900"/>
    <n v="96900"/>
    <n v="96900"/>
    <n v="96900"/>
    <n v="96900"/>
    <n v="96900"/>
    <n v="96900"/>
    <n v="96900"/>
    <n v="96900"/>
    <n v="1162800"/>
  </r>
  <r>
    <x v="302"/>
    <x v="6"/>
    <n v="32695"/>
    <n v="31684"/>
    <n v="33465"/>
    <n v="31952"/>
    <n v="31718"/>
    <n v="31962"/>
    <n v="31427"/>
    <n v="31329"/>
    <n v="31284"/>
    <n v="32076"/>
    <n v="32539"/>
    <n v="33874"/>
    <n v="386005"/>
  </r>
  <r>
    <x v="302"/>
    <x v="1"/>
    <n v="3639"/>
    <n v="3639"/>
    <n v="6172"/>
    <n v="4016"/>
    <n v="3756"/>
    <n v="3717"/>
    <n v="3639"/>
    <n v="4861"/>
    <n v="3639"/>
    <n v="5413"/>
    <n v="3600"/>
    <n v="4089"/>
    <n v="50180"/>
  </r>
  <r>
    <x v="302"/>
    <x v="2"/>
    <n v="4000"/>
    <n v="4000"/>
    <n v="4000"/>
    <n v="4000"/>
    <n v="4000"/>
    <n v="4000"/>
    <n v="4000"/>
    <n v="4000"/>
    <n v="4000"/>
    <n v="4000"/>
    <n v="4000"/>
    <n v="4000"/>
    <n v="48000"/>
  </r>
  <r>
    <x v="303"/>
    <x v="19"/>
    <n v="3130"/>
    <n v="3130"/>
    <n v="3130"/>
    <n v="3130"/>
    <n v="3130"/>
    <n v="4080"/>
    <n v="3130"/>
    <n v="4130"/>
    <n v="4130"/>
    <n v="3130"/>
    <n v="0"/>
    <n v="0"/>
    <n v="34250"/>
  </r>
  <r>
    <x v="303"/>
    <x v="0"/>
    <n v="52209"/>
    <n v="52209"/>
    <n v="52209"/>
    <n v="52209"/>
    <n v="52209"/>
    <n v="51591"/>
    <n v="50856"/>
    <n v="50856"/>
    <n v="50856"/>
    <n v="50856"/>
    <n v="78485"/>
    <n v="83818"/>
    <n v="678363"/>
  </r>
  <r>
    <x v="303"/>
    <x v="12"/>
    <n v="59705"/>
    <n v="40419"/>
    <n v="29705"/>
    <n v="29705"/>
    <n v="29705"/>
    <n v="29293"/>
    <n v="29293"/>
    <n v="29293"/>
    <n v="29293"/>
    <n v="29293"/>
    <n v="29293"/>
    <n v="29293"/>
    <n v="394290"/>
  </r>
  <r>
    <x v="303"/>
    <x v="15"/>
    <n v="36856"/>
    <n v="13713"/>
    <n v="856"/>
    <n v="856"/>
    <n v="856"/>
    <n v="856"/>
    <n v="856"/>
    <n v="856"/>
    <n v="856"/>
    <n v="856"/>
    <n v="856"/>
    <n v="856"/>
    <n v="59129"/>
  </r>
  <r>
    <x v="303"/>
    <x v="14"/>
    <n v="26000"/>
    <n v="14428"/>
    <n v="8000"/>
    <n v="8000"/>
    <n v="8000"/>
    <n v="8000"/>
    <n v="8000"/>
    <n v="8000"/>
    <n v="8000"/>
    <n v="8000"/>
    <n v="8000"/>
    <n v="8000"/>
    <n v="120428"/>
  </r>
  <r>
    <x v="303"/>
    <x v="7"/>
    <n v="-445"/>
    <n v="20776"/>
    <n v="-8445"/>
    <n v="-8505"/>
    <n v="-8505"/>
    <n v="-7995"/>
    <n v="-7995"/>
    <n v="-7995"/>
    <n v="-7995"/>
    <n v="-7995"/>
    <n v="-7204"/>
    <n v="-7037"/>
    <n v="-59340"/>
  </r>
  <r>
    <x v="303"/>
    <x v="1"/>
    <n v="14191"/>
    <n v="15468"/>
    <n v="16149"/>
    <n v="15700"/>
    <n v="17048"/>
    <n v="18237"/>
    <n v="15973"/>
    <n v="15888"/>
    <n v="15902"/>
    <n v="16120"/>
    <n v="15374"/>
    <n v="14749"/>
    <n v="190799"/>
  </r>
  <r>
    <x v="303"/>
    <x v="2"/>
    <n v="4200"/>
    <n v="4200"/>
    <n v="4200"/>
    <n v="4200"/>
    <n v="4200"/>
    <n v="4200"/>
    <n v="4200"/>
    <n v="4200"/>
    <n v="4200"/>
    <n v="4200"/>
    <n v="4200"/>
    <n v="4200"/>
    <n v="50400"/>
  </r>
  <r>
    <x v="304"/>
    <x v="3"/>
    <n v="16000"/>
    <n v="16000"/>
    <n v="16000"/>
    <n v="17000"/>
    <n v="16000"/>
    <n v="16000"/>
    <n v="17000"/>
    <n v="16000"/>
    <n v="17000"/>
    <n v="16000"/>
    <n v="16000"/>
    <n v="16000"/>
    <n v="195000"/>
  </r>
  <r>
    <x v="304"/>
    <x v="0"/>
    <n v="75600"/>
    <n v="75600"/>
    <n v="75600"/>
    <n v="75600"/>
    <n v="75600"/>
    <n v="75600"/>
    <n v="75600"/>
    <n v="75600"/>
    <n v="75600"/>
    <n v="75600"/>
    <n v="75600"/>
    <n v="75600"/>
    <n v="907200"/>
  </r>
  <r>
    <x v="304"/>
    <x v="26"/>
    <n v="126048"/>
    <n v="126048"/>
    <n v="126048"/>
    <n v="126048"/>
    <n v="126048"/>
    <n v="126048"/>
    <n v="126048"/>
    <n v="126048"/>
    <n v="126048"/>
    <n v="126048"/>
    <n v="126048"/>
    <n v="126048"/>
    <n v="1512576"/>
  </r>
  <r>
    <x v="304"/>
    <x v="1"/>
    <n v="38576"/>
    <n v="42526"/>
    <n v="40598"/>
    <n v="36937"/>
    <n v="31914"/>
    <n v="32363"/>
    <n v="35529"/>
    <n v="32306"/>
    <n v="32748"/>
    <n v="27558"/>
    <n v="28576"/>
    <n v="32184"/>
    <n v="411815"/>
  </r>
  <r>
    <x v="304"/>
    <x v="2"/>
    <n v="24000"/>
    <n v="24000"/>
    <n v="24000"/>
    <n v="24000"/>
    <n v="24000"/>
    <n v="24000"/>
    <n v="24000"/>
    <n v="24000"/>
    <n v="24000"/>
    <n v="24000"/>
    <n v="24000"/>
    <n v="24000"/>
    <n v="288000"/>
  </r>
  <r>
    <x v="305"/>
    <x v="19"/>
    <n v="11170"/>
    <n v="11170"/>
    <n v="0"/>
    <n v="0"/>
    <n v="0"/>
    <n v="0"/>
    <n v="0"/>
    <n v="0"/>
    <n v="0"/>
    <n v="0"/>
    <n v="0"/>
    <n v="0"/>
    <n v="22340"/>
  </r>
  <r>
    <x v="305"/>
    <x v="17"/>
    <n v="46822"/>
    <n v="54500"/>
    <n v="54500"/>
    <n v="54500"/>
    <n v="54500"/>
    <n v="66167"/>
    <n v="70726"/>
    <n v="54500"/>
    <n v="89255"/>
    <n v="40500"/>
    <n v="40500"/>
    <n v="54048"/>
    <n v="680518"/>
  </r>
  <r>
    <x v="305"/>
    <x v="11"/>
    <n v="0"/>
    <n v="0"/>
    <n v="0"/>
    <n v="0"/>
    <n v="0"/>
    <n v="0"/>
    <n v="0"/>
    <n v="0"/>
    <n v="0"/>
    <n v="0"/>
    <n v="13462.17"/>
    <n v="24101.362000000001"/>
    <n v="37563.531999999999"/>
  </r>
  <r>
    <x v="305"/>
    <x v="0"/>
    <n v="68798"/>
    <n v="112250"/>
    <n v="61555"/>
    <n v="0"/>
    <n v="0"/>
    <n v="0"/>
    <n v="0"/>
    <n v="0"/>
    <n v="0"/>
    <n v="2511"/>
    <n v="48962"/>
    <n v="48962"/>
    <n v="343038"/>
  </r>
  <r>
    <x v="305"/>
    <x v="12"/>
    <n v="26078"/>
    <n v="42550"/>
    <n v="23333"/>
    <n v="0"/>
    <n v="0"/>
    <n v="0"/>
    <n v="0"/>
    <n v="0"/>
    <n v="0"/>
    <n v="0"/>
    <n v="0"/>
    <n v="0"/>
    <n v="91961"/>
  </r>
  <r>
    <x v="305"/>
    <x v="15"/>
    <n v="34200"/>
    <n v="34200"/>
    <n v="34200"/>
    <n v="34200"/>
    <n v="34200"/>
    <n v="34200"/>
    <n v="34200"/>
    <n v="34200"/>
    <n v="3420"/>
    <n v="0"/>
    <n v="0"/>
    <n v="0"/>
    <n v="277020"/>
  </r>
  <r>
    <x v="305"/>
    <x v="5"/>
    <n v="48000"/>
    <n v="48000"/>
    <n v="48000"/>
    <n v="48000"/>
    <n v="48000"/>
    <n v="48000"/>
    <n v="48000"/>
    <n v="48000"/>
    <n v="48000"/>
    <n v="48000"/>
    <n v="48000"/>
    <n v="48000"/>
    <n v="576000"/>
  </r>
  <r>
    <x v="305"/>
    <x v="7"/>
    <n v="7968"/>
    <n v="13000"/>
    <n v="7128"/>
    <n v="0"/>
    <n v="0"/>
    <n v="0"/>
    <n v="0"/>
    <n v="0"/>
    <n v="0"/>
    <n v="0"/>
    <n v="0"/>
    <n v="0"/>
    <n v="28096"/>
  </r>
  <r>
    <x v="305"/>
    <x v="1"/>
    <n v="33677"/>
    <n v="34877"/>
    <n v="34613"/>
    <n v="34496"/>
    <n v="33989"/>
    <n v="34340"/>
    <n v="33677"/>
    <n v="33677"/>
    <n v="8375"/>
    <n v="5200"/>
    <n v="42353"/>
    <n v="10439"/>
    <n v="339713"/>
  </r>
  <r>
    <x v="305"/>
    <x v="2"/>
    <n v="2200"/>
    <n v="2200"/>
    <n v="2200"/>
    <n v="2200"/>
    <n v="2200"/>
    <n v="2200"/>
    <n v="2200"/>
    <n v="2200"/>
    <n v="293"/>
    <n v="0"/>
    <n v="0"/>
    <n v="0"/>
    <n v="17893"/>
  </r>
  <r>
    <x v="306"/>
    <x v="17"/>
    <n v="0"/>
    <n v="0"/>
    <n v="0"/>
    <n v="-280"/>
    <n v="2120"/>
    <n v="2120"/>
    <n v="2120"/>
    <n v="2120"/>
    <n v="2120"/>
    <n v="2120"/>
    <n v="2120"/>
    <n v="2120"/>
    <n v="16680"/>
  </r>
  <r>
    <x v="306"/>
    <x v="3"/>
    <n v="0"/>
    <n v="0"/>
    <n v="0"/>
    <n v="0"/>
    <n v="0"/>
    <n v="0"/>
    <n v="0"/>
    <n v="0"/>
    <n v="0"/>
    <n v="0"/>
    <n v="0"/>
    <n v="0"/>
    <n v="0"/>
  </r>
  <r>
    <x v="306"/>
    <x v="12"/>
    <n v="32029"/>
    <n v="32029"/>
    <n v="32029"/>
    <n v="32029"/>
    <n v="32029"/>
    <n v="32029"/>
    <n v="32029"/>
    <n v="32029"/>
    <n v="32029"/>
    <n v="32029"/>
    <n v="32029"/>
    <n v="25029"/>
    <n v="377348"/>
  </r>
  <r>
    <x v="306"/>
    <x v="20"/>
    <n v="0"/>
    <n v="0"/>
    <n v="0"/>
    <n v="0"/>
    <n v="0"/>
    <n v="1750000"/>
    <n v="0"/>
    <n v="0"/>
    <n v="0"/>
    <n v="0"/>
    <n v="0"/>
    <n v="0"/>
    <n v="1750000"/>
  </r>
  <r>
    <x v="306"/>
    <x v="1"/>
    <n v="26691"/>
    <n v="24126"/>
    <n v="21219"/>
    <n v="39304"/>
    <n v="119555"/>
    <n v="33475"/>
    <n v="28334"/>
    <n v="22690"/>
    <n v="25338"/>
    <n v="23077"/>
    <n v="24887"/>
    <n v="27975"/>
    <n v="416671"/>
  </r>
  <r>
    <x v="306"/>
    <x v="2"/>
    <n v="21600"/>
    <n v="21600"/>
    <n v="21600"/>
    <n v="21600"/>
    <n v="22704"/>
    <n v="21600"/>
    <n v="21600"/>
    <n v="21600"/>
    <n v="21600"/>
    <n v="21600"/>
    <n v="21611"/>
    <n v="21648"/>
    <n v="260363"/>
  </r>
  <r>
    <x v="307"/>
    <x v="3"/>
    <n v="0"/>
    <n v="0"/>
    <n v="0"/>
    <n v="0"/>
    <n v="0"/>
    <n v="0"/>
    <n v="0"/>
    <n v="0"/>
    <n v="0"/>
    <n v="0"/>
    <n v="0"/>
    <n v="0"/>
    <n v="0"/>
  </r>
  <r>
    <x v="307"/>
    <x v="0"/>
    <n v="81000"/>
    <n v="81000"/>
    <n v="81000"/>
    <n v="103740"/>
    <n v="115295"/>
    <n v="115295"/>
    <n v="97016"/>
    <n v="81962"/>
    <n v="81962"/>
    <n v="81962"/>
    <n v="81962"/>
    <n v="81962"/>
    <n v="1084156"/>
  </r>
  <r>
    <x v="307"/>
    <x v="4"/>
    <n v="0"/>
    <n v="0"/>
    <n v="0"/>
    <n v="0"/>
    <n v="31187"/>
    <n v="0"/>
    <n v="0"/>
    <n v="0"/>
    <n v="0"/>
    <n v="0"/>
    <n v="0"/>
    <n v="0"/>
    <n v="31187"/>
  </r>
  <r>
    <x v="307"/>
    <x v="6"/>
    <n v="17583"/>
    <n v="18395"/>
    <n v="17970"/>
    <n v="27039"/>
    <n v="28875"/>
    <n v="22947"/>
    <n v="21502"/>
    <n v="21619"/>
    <n v="38899"/>
    <n v="21256"/>
    <n v="24034"/>
    <n v="19984"/>
    <n v="280103"/>
  </r>
  <r>
    <x v="307"/>
    <x v="7"/>
    <n v="10160"/>
    <n v="10160"/>
    <n v="10160"/>
    <n v="10160"/>
    <n v="10160"/>
    <n v="10160"/>
    <n v="10160"/>
    <n v="10160"/>
    <n v="10160"/>
    <n v="10160"/>
    <n v="10034"/>
    <n v="10034"/>
    <n v="121668"/>
  </r>
  <r>
    <x v="307"/>
    <x v="2"/>
    <n v="6600"/>
    <n v="6600"/>
    <n v="6600"/>
    <n v="4400"/>
    <n v="4400"/>
    <n v="4400"/>
    <n v="4400"/>
    <n v="4400"/>
    <n v="4400"/>
    <n v="4400"/>
    <n v="4400"/>
    <n v="4400"/>
    <n v="59400"/>
  </r>
  <r>
    <x v="308"/>
    <x v="19"/>
    <n v="1000"/>
    <n v="2620"/>
    <n v="12480"/>
    <n v="1820"/>
    <n v="900"/>
    <n v="2620"/>
    <n v="5100"/>
    <n v="8650"/>
    <n v="3400"/>
    <n v="3735"/>
    <n v="6080"/>
    <n v="9530"/>
    <n v="57935"/>
  </r>
  <r>
    <x v="308"/>
    <x v="3"/>
    <n v="0"/>
    <n v="0"/>
    <n v="0"/>
    <n v="0"/>
    <n v="0"/>
    <n v="0"/>
    <n v="0"/>
    <n v="0"/>
    <n v="0"/>
    <n v="0"/>
    <n v="0"/>
    <n v="0"/>
    <n v="0"/>
  </r>
  <r>
    <x v="308"/>
    <x v="0"/>
    <n v="31500"/>
    <n v="31500"/>
    <n v="31500"/>
    <n v="31500"/>
    <n v="31500"/>
    <n v="31500"/>
    <n v="31500"/>
    <n v="31500"/>
    <n v="31500"/>
    <n v="31500"/>
    <n v="31500"/>
    <n v="31500"/>
    <n v="378000"/>
  </r>
  <r>
    <x v="308"/>
    <x v="12"/>
    <n v="5029"/>
    <n v="5039"/>
    <n v="4294"/>
    <n v="4294"/>
    <n v="5592"/>
    <n v="11205"/>
    <n v="11205"/>
    <n v="11205"/>
    <n v="11205"/>
    <n v="11205"/>
    <n v="11205"/>
    <n v="11205"/>
    <n v="102683"/>
  </r>
  <r>
    <x v="308"/>
    <x v="9"/>
    <n v="11829"/>
    <n v="11829"/>
    <n v="11829"/>
    <n v="11829"/>
    <n v="11094"/>
    <n v="11094"/>
    <n v="11094"/>
    <n v="11094"/>
    <n v="11094"/>
    <n v="11094"/>
    <n v="11094"/>
    <n v="11094"/>
    <n v="136068"/>
  </r>
  <r>
    <x v="308"/>
    <x v="15"/>
    <n v="20000"/>
    <n v="20000"/>
    <n v="20000"/>
    <n v="20000"/>
    <n v="19355"/>
    <n v="20000"/>
    <n v="20000"/>
    <n v="20000"/>
    <n v="20000"/>
    <n v="20000"/>
    <n v="20000"/>
    <n v="20000"/>
    <n v="239355"/>
  </r>
  <r>
    <x v="308"/>
    <x v="14"/>
    <n v="3000"/>
    <n v="3000"/>
    <n v="3000"/>
    <n v="3000"/>
    <n v="3193"/>
    <n v="6000"/>
    <n v="6000"/>
    <n v="6000"/>
    <n v="6000"/>
    <n v="6000"/>
    <n v="6000"/>
    <n v="6000"/>
    <n v="57193"/>
  </r>
  <r>
    <x v="308"/>
    <x v="5"/>
    <n v="210000"/>
    <n v="210000"/>
    <n v="210000"/>
    <n v="210000"/>
    <n v="210000"/>
    <n v="210000"/>
    <n v="210000"/>
    <n v="210000"/>
    <n v="210000"/>
    <n v="210000"/>
    <n v="210000"/>
    <n v="210000"/>
    <n v="2520000"/>
  </r>
  <r>
    <x v="308"/>
    <x v="6"/>
    <n v="80369"/>
    <n v="119453"/>
    <n v="108319"/>
    <n v="125979"/>
    <n v="120703"/>
    <n v="106811"/>
    <n v="130314"/>
    <n v="90299"/>
    <n v="128563"/>
    <n v="98871"/>
    <n v="101433"/>
    <n v="80660"/>
    <n v="1291774"/>
  </r>
  <r>
    <x v="308"/>
    <x v="7"/>
    <n v="0"/>
    <n v="0"/>
    <n v="0"/>
    <n v="0"/>
    <n v="0"/>
    <n v="0"/>
    <n v="0"/>
    <n v="0"/>
    <n v="0"/>
    <n v="0"/>
    <n v="0"/>
    <n v="0"/>
    <n v="0"/>
  </r>
  <r>
    <x v="308"/>
    <x v="1"/>
    <n v="22660"/>
    <n v="23840"/>
    <n v="27260"/>
    <n v="26944"/>
    <n v="23811"/>
    <n v="22295"/>
    <n v="22662"/>
    <n v="23435"/>
    <n v="63424"/>
    <n v="49403"/>
    <n v="22717"/>
    <n v="22611"/>
    <n v="351062"/>
  </r>
  <r>
    <x v="308"/>
    <x v="2"/>
    <n v="20000"/>
    <n v="20000"/>
    <n v="20000"/>
    <n v="20000"/>
    <n v="20000"/>
    <n v="20000"/>
    <n v="20000"/>
    <n v="20000"/>
    <n v="20000"/>
    <n v="20000"/>
    <n v="20000"/>
    <n v="20000"/>
    <n v="240000"/>
  </r>
  <r>
    <x v="309"/>
    <x v="19"/>
    <n v="572240"/>
    <n v="328310"/>
    <n v="502280"/>
    <n v="461650"/>
    <n v="337140"/>
    <n v="373070"/>
    <n v="479970"/>
    <n v="454490"/>
    <n v="465800"/>
    <n v="608410"/>
    <n v="625160"/>
    <n v="535340"/>
    <n v="5743860"/>
  </r>
  <r>
    <x v="309"/>
    <x v="3"/>
    <n v="0"/>
    <n v="0"/>
    <n v="0"/>
    <n v="0"/>
    <n v="0"/>
    <n v="0"/>
    <n v="29"/>
    <n v="0"/>
    <n v="0"/>
    <n v="0"/>
    <n v="0"/>
    <n v="0"/>
    <n v="29"/>
  </r>
  <r>
    <x v="309"/>
    <x v="0"/>
    <n v="11519"/>
    <n v="28234"/>
    <n v="28234"/>
    <n v="28234"/>
    <n v="28234"/>
    <n v="28234"/>
    <n v="28234"/>
    <n v="28234"/>
    <n v="28234"/>
    <n v="28234"/>
    <n v="28234"/>
    <n v="28234"/>
    <n v="322093"/>
  </r>
  <r>
    <x v="309"/>
    <x v="15"/>
    <n v="60000"/>
    <n v="60000"/>
    <n v="60000"/>
    <n v="60000"/>
    <n v="60000"/>
    <n v="60000"/>
    <n v="60000"/>
    <n v="60000"/>
    <n v="60000"/>
    <n v="60000"/>
    <n v="60000"/>
    <n v="60000"/>
    <n v="720000"/>
  </r>
  <r>
    <x v="309"/>
    <x v="7"/>
    <n v="774"/>
    <n v="2000"/>
    <n v="2000"/>
    <n v="2000"/>
    <n v="2000"/>
    <n v="2000"/>
    <n v="2000"/>
    <n v="2000"/>
    <n v="2000"/>
    <n v="2000"/>
    <n v="2000"/>
    <n v="2000"/>
    <n v="22774"/>
  </r>
  <r>
    <x v="309"/>
    <x v="1"/>
    <n v="79071"/>
    <n v="78590"/>
    <n v="81633"/>
    <n v="80890"/>
    <n v="78093"/>
    <n v="78645"/>
    <n v="81317"/>
    <n v="77420"/>
    <n v="77400"/>
    <n v="76714"/>
    <n v="75908"/>
    <n v="76616"/>
    <n v="942297"/>
  </r>
  <r>
    <x v="309"/>
    <x v="2"/>
    <n v="23760"/>
    <n v="23760"/>
    <n v="23760"/>
    <n v="23760"/>
    <n v="23760"/>
    <n v="23760"/>
    <n v="23760"/>
    <n v="23760"/>
    <n v="23760"/>
    <n v="23760"/>
    <n v="23760"/>
    <n v="23760"/>
    <n v="285120"/>
  </r>
  <r>
    <x v="310"/>
    <x v="10"/>
    <n v="-5634"/>
    <n v="-5427"/>
    <n v="-5867"/>
    <n v="-5955"/>
    <n v="-6059"/>
    <n v="-6764"/>
    <n v="-6447"/>
    <n v="-6626"/>
    <n v="-6451"/>
    <n v="-4282"/>
    <n v="-5015"/>
    <n v="-5109"/>
    <n v="-69636"/>
  </r>
  <r>
    <x v="310"/>
    <x v="11"/>
    <n v="500747.64"/>
    <n v="500651.79399999999"/>
    <n v="499890.723"/>
    <n v="489438.88799999998"/>
    <n v="488103.75599999999"/>
    <n v="447265.68599999999"/>
    <n v="438087.80800000002"/>
    <n v="446761.68599999999"/>
    <n v="437841.68599999999"/>
    <n v="411473.45"/>
    <n v="410222.97100000002"/>
    <n v="416398.97100000002"/>
    <n v="5486885.0589999994"/>
  </r>
  <r>
    <x v="310"/>
    <x v="13"/>
    <n v="83376.790999999997"/>
    <n v="85186.790999999997"/>
    <n v="85598.364000000001"/>
    <n v="87503.595000000001"/>
    <n v="82906.595000000001"/>
    <n v="85186.595000000001"/>
    <n v="83434.595000000001"/>
    <n v="81376.595000000001"/>
    <n v="86515.591"/>
    <n v="27520.536"/>
    <n v="26931.536"/>
    <n v="27261.536"/>
    <n v="842799.11999999976"/>
  </r>
  <r>
    <x v="310"/>
    <x v="4"/>
    <n v="0"/>
    <n v="0"/>
    <n v="0"/>
    <n v="0"/>
    <n v="0"/>
    <n v="0"/>
    <n v="0"/>
    <n v="0"/>
    <n v="14658"/>
    <n v="0"/>
    <n v="0"/>
    <n v="0"/>
    <n v="14658"/>
  </r>
  <r>
    <x v="311"/>
    <x v="19"/>
    <n v="4650"/>
    <n v="4650"/>
    <n v="4650"/>
    <n v="4650"/>
    <n v="4650"/>
    <n v="4650"/>
    <n v="4650"/>
    <n v="4650"/>
    <n v="4650"/>
    <n v="4650"/>
    <n v="0"/>
    <n v="0"/>
    <n v="46500"/>
  </r>
  <r>
    <x v="311"/>
    <x v="3"/>
    <n v="0"/>
    <n v="0"/>
    <n v="0"/>
    <n v="0"/>
    <n v="0"/>
    <n v="58"/>
    <n v="0"/>
    <n v="0"/>
    <n v="0"/>
    <n v="120"/>
    <n v="60"/>
    <n v="0"/>
    <n v="238"/>
  </r>
  <r>
    <x v="311"/>
    <x v="0"/>
    <n v="182506"/>
    <n v="182506"/>
    <n v="406215"/>
    <n v="161506"/>
    <n v="164506"/>
    <n v="164506"/>
    <n v="164506"/>
    <n v="164506"/>
    <n v="164506"/>
    <n v="164506"/>
    <n v="164506"/>
    <n v="164506"/>
    <n v="2248781"/>
  </r>
  <r>
    <x v="311"/>
    <x v="12"/>
    <n v="11412"/>
    <n v="11412"/>
    <n v="54484"/>
    <n v="412"/>
    <n v="412"/>
    <n v="412"/>
    <n v="412"/>
    <n v="412"/>
    <n v="412"/>
    <n v="412"/>
    <n v="412"/>
    <n v="412"/>
    <n v="81016"/>
  </r>
  <r>
    <x v="311"/>
    <x v="15"/>
    <n v="22950"/>
    <n v="22950"/>
    <n v="22950"/>
    <n v="22950"/>
    <n v="22950"/>
    <n v="22950"/>
    <n v="22950"/>
    <n v="22950"/>
    <n v="22950"/>
    <n v="22950"/>
    <n v="22950"/>
    <n v="22950"/>
    <n v="275400"/>
  </r>
  <r>
    <x v="311"/>
    <x v="14"/>
    <n v="3000"/>
    <n v="3000"/>
    <n v="43284"/>
    <n v="0"/>
    <n v="0"/>
    <n v="0"/>
    <n v="0"/>
    <n v="0"/>
    <n v="0"/>
    <n v="0"/>
    <n v="0"/>
    <n v="0"/>
    <n v="49284"/>
  </r>
  <r>
    <x v="311"/>
    <x v="6"/>
    <n v="82451"/>
    <n v="81211"/>
    <n v="81166"/>
    <n v="79891"/>
    <n v="80933"/>
    <n v="81258"/>
    <n v="80873"/>
    <n v="78850"/>
    <n v="80142"/>
    <n v="79741"/>
    <n v="80116"/>
    <n v="80800"/>
    <n v="967432"/>
  </r>
  <r>
    <x v="311"/>
    <x v="7"/>
    <n v="5197"/>
    <n v="5197"/>
    <n v="31400"/>
    <n v="4197"/>
    <n v="4197"/>
    <n v="4197"/>
    <n v="4197"/>
    <n v="4197"/>
    <n v="4207"/>
    <n v="3462"/>
    <n v="3462"/>
    <n v="3482"/>
    <n v="77392"/>
  </r>
  <r>
    <x v="311"/>
    <x v="1"/>
    <n v="21335"/>
    <n v="21953"/>
    <n v="21155"/>
    <n v="21528"/>
    <n v="21631"/>
    <n v="20985"/>
    <n v="24206"/>
    <n v="20878"/>
    <n v="21311"/>
    <n v="21044"/>
    <n v="21025"/>
    <n v="10692"/>
    <n v="247743"/>
  </r>
  <r>
    <x v="311"/>
    <x v="2"/>
    <n v="2200"/>
    <n v="2200"/>
    <n v="2200"/>
    <n v="2200"/>
    <n v="2200"/>
    <n v="2200"/>
    <n v="2200"/>
    <n v="2200"/>
    <n v="2200"/>
    <n v="2200"/>
    <n v="2200"/>
    <n v="2200"/>
    <n v="26400"/>
  </r>
  <r>
    <x v="312"/>
    <x v="3"/>
    <n v="0"/>
    <n v="0"/>
    <n v="0"/>
    <n v="0"/>
    <n v="0"/>
    <n v="0"/>
    <n v="0"/>
    <n v="0"/>
    <n v="0"/>
    <n v="0"/>
    <n v="0"/>
    <n v="0"/>
    <n v="0"/>
  </r>
  <r>
    <x v="312"/>
    <x v="0"/>
    <n v="30000"/>
    <n v="30000"/>
    <n v="30000"/>
    <n v="30000"/>
    <n v="5806"/>
    <n v="0"/>
    <n v="0"/>
    <n v="0"/>
    <n v="0"/>
    <n v="0"/>
    <n v="0"/>
    <n v="0"/>
    <n v="125806"/>
  </r>
  <r>
    <x v="312"/>
    <x v="7"/>
    <n v="8160"/>
    <n v="8160"/>
    <n v="8160"/>
    <n v="8160"/>
    <n v="1581"/>
    <n v="0"/>
    <n v="0"/>
    <n v="0"/>
    <n v="0"/>
    <n v="0"/>
    <n v="0"/>
    <n v="0"/>
    <n v="34221"/>
  </r>
  <r>
    <x v="312"/>
    <x v="1"/>
    <n v="34262"/>
    <n v="28340"/>
    <n v="41514"/>
    <n v="32891"/>
    <n v="34648"/>
    <n v="44785"/>
    <n v="30642"/>
    <n v="31116"/>
    <n v="32105"/>
    <n v="31811"/>
    <n v="33651"/>
    <n v="31561"/>
    <n v="407326"/>
  </r>
  <r>
    <x v="312"/>
    <x v="2"/>
    <n v="4400"/>
    <n v="4400"/>
    <n v="4400"/>
    <n v="4400"/>
    <n v="4400"/>
    <n v="4400"/>
    <n v="4400"/>
    <n v="4400"/>
    <n v="4400"/>
    <n v="4400"/>
    <n v="4400"/>
    <n v="4400"/>
    <n v="52800"/>
  </r>
  <r>
    <x v="313"/>
    <x v="3"/>
    <n v="0"/>
    <n v="0"/>
    <n v="0"/>
    <n v="0"/>
    <n v="0"/>
    <n v="0"/>
    <n v="60"/>
    <n v="0"/>
    <n v="0"/>
    <n v="0"/>
    <n v="0"/>
    <n v="0"/>
    <n v="60"/>
  </r>
  <r>
    <x v="313"/>
    <x v="0"/>
    <n v="0"/>
    <n v="0"/>
    <n v="0"/>
    <n v="0"/>
    <n v="0"/>
    <n v="0"/>
    <n v="0"/>
    <n v="0"/>
    <n v="0"/>
    <n v="0"/>
    <n v="0"/>
    <n v="0"/>
    <n v="0"/>
  </r>
  <r>
    <x v="313"/>
    <x v="15"/>
    <n v="41310"/>
    <n v="41310"/>
    <n v="41310"/>
    <n v="41310"/>
    <n v="41310"/>
    <n v="41310"/>
    <n v="41310"/>
    <n v="41310"/>
    <n v="41310"/>
    <n v="41310"/>
    <n v="41310"/>
    <n v="41310"/>
    <n v="495720"/>
  </r>
  <r>
    <x v="313"/>
    <x v="4"/>
    <n v="0"/>
    <n v="0"/>
    <n v="0"/>
    <n v="0"/>
    <n v="0"/>
    <n v="0"/>
    <n v="0"/>
    <n v="0"/>
    <n v="1944"/>
    <n v="0"/>
    <n v="1296"/>
    <n v="648"/>
    <n v="3888"/>
  </r>
  <r>
    <x v="313"/>
    <x v="6"/>
    <n v="34238"/>
    <n v="35331"/>
    <n v="37477"/>
    <n v="35826"/>
    <n v="34260"/>
    <n v="37162"/>
    <n v="38001"/>
    <n v="35679"/>
    <n v="38241"/>
    <n v="36453"/>
    <n v="35278"/>
    <n v="34987"/>
    <n v="432933"/>
  </r>
  <r>
    <x v="313"/>
    <x v="7"/>
    <n v="0"/>
    <n v="0"/>
    <n v="0"/>
    <n v="0"/>
    <n v="0"/>
    <n v="0"/>
    <n v="0"/>
    <n v="0"/>
    <n v="0"/>
    <n v="0"/>
    <n v="0"/>
    <n v="0"/>
    <n v="0"/>
  </r>
  <r>
    <x v="313"/>
    <x v="1"/>
    <n v="14323"/>
    <n v="20390"/>
    <n v="24498"/>
    <n v="21476"/>
    <n v="16947"/>
    <n v="30148"/>
    <n v="24033"/>
    <n v="14373"/>
    <n v="18187"/>
    <n v="17864"/>
    <n v="15293"/>
    <n v="22274"/>
    <n v="239806"/>
  </r>
  <r>
    <x v="314"/>
    <x v="3"/>
    <n v="0"/>
    <n v="0"/>
    <n v="0"/>
    <n v="0"/>
    <n v="0"/>
    <n v="120"/>
    <n v="0"/>
    <n v="0"/>
    <n v="0"/>
    <n v="0"/>
    <n v="0"/>
    <n v="0"/>
    <n v="120"/>
  </r>
  <r>
    <x v="314"/>
    <x v="15"/>
    <n v="126225"/>
    <n v="126225"/>
    <n v="126225"/>
    <n v="126225"/>
    <n v="126225"/>
    <n v="126225"/>
    <n v="126225"/>
    <n v="126225"/>
    <n v="126225"/>
    <n v="126225"/>
    <n v="126225"/>
    <n v="126225"/>
    <n v="1514700"/>
  </r>
  <r>
    <x v="314"/>
    <x v="6"/>
    <n v="41697"/>
    <n v="45799"/>
    <n v="64771"/>
    <n v="52842"/>
    <n v="38694"/>
    <n v="51301"/>
    <n v="57976"/>
    <n v="48159"/>
    <n v="56106"/>
    <n v="44262"/>
    <n v="53578"/>
    <n v="46870"/>
    <n v="602055"/>
  </r>
  <r>
    <x v="314"/>
    <x v="7"/>
    <n v="8160"/>
    <n v="8160"/>
    <n v="8160"/>
    <n v="8160"/>
    <n v="8160"/>
    <n v="8160"/>
    <n v="8160"/>
    <n v="8160"/>
    <n v="8160"/>
    <n v="8160"/>
    <n v="8034"/>
    <n v="8034"/>
    <n v="97668"/>
  </r>
  <r>
    <x v="314"/>
    <x v="1"/>
    <n v="5500"/>
    <n v="5500"/>
    <n v="5500"/>
    <n v="5500"/>
    <n v="5500"/>
    <n v="5500"/>
    <n v="66833"/>
    <n v="5500"/>
    <n v="5500"/>
    <n v="5500"/>
    <n v="5500"/>
    <n v="5500"/>
    <n v="127333"/>
  </r>
  <r>
    <x v="314"/>
    <x v="2"/>
    <n v="16000"/>
    <n v="16000"/>
    <n v="16000"/>
    <n v="16000"/>
    <n v="16000"/>
    <n v="16000"/>
    <n v="14400"/>
    <n v="16490"/>
    <n v="21600"/>
    <n v="21600"/>
    <n v="21600"/>
    <n v="21600"/>
    <n v="213290"/>
  </r>
  <r>
    <x v="315"/>
    <x v="3"/>
    <n v="0"/>
    <n v="0"/>
    <n v="0"/>
    <n v="0"/>
    <n v="0"/>
    <n v="0"/>
    <n v="0"/>
    <n v="0"/>
    <n v="0"/>
    <n v="0"/>
    <n v="0"/>
    <n v="0"/>
    <n v="0"/>
  </r>
  <r>
    <x v="315"/>
    <x v="8"/>
    <n v="4000"/>
    <n v="4000"/>
    <n v="4000"/>
    <n v="4000"/>
    <n v="4000"/>
    <n v="4000"/>
    <n v="4000"/>
    <n v="4000"/>
    <n v="4000"/>
    <n v="4000"/>
    <n v="4000"/>
    <n v="4000"/>
    <n v="48000"/>
  </r>
  <r>
    <x v="315"/>
    <x v="1"/>
    <n v="39708"/>
    <n v="38156"/>
    <n v="37969"/>
    <n v="38250"/>
    <n v="38693"/>
    <n v="37727"/>
    <n v="37875"/>
    <n v="37088"/>
    <n v="38905"/>
    <n v="37784"/>
    <n v="42221"/>
    <n v="38909"/>
    <n v="463285"/>
  </r>
  <r>
    <x v="315"/>
    <x v="2"/>
    <n v="10120"/>
    <n v="10120"/>
    <n v="10120"/>
    <n v="9240"/>
    <n v="9240"/>
    <n v="10120"/>
    <n v="10120"/>
    <n v="10120"/>
    <n v="10120"/>
    <n v="10120"/>
    <n v="10120"/>
    <n v="10120"/>
    <n v="119680"/>
  </r>
  <r>
    <x v="316"/>
    <x v="0"/>
    <n v="23000"/>
    <n v="23000"/>
    <n v="23000"/>
    <n v="23000"/>
    <n v="23000"/>
    <n v="23000"/>
    <n v="23000"/>
    <n v="23000"/>
    <n v="23000"/>
    <n v="23000"/>
    <n v="23000"/>
    <n v="23000"/>
    <n v="276000"/>
  </r>
  <r>
    <x v="316"/>
    <x v="12"/>
    <n v="0"/>
    <n v="0"/>
    <n v="0"/>
    <n v="0"/>
    <n v="0"/>
    <n v="0"/>
    <n v="0"/>
    <n v="0"/>
    <n v="0"/>
    <n v="0"/>
    <n v="0"/>
    <n v="4781.2"/>
    <n v="4781.2"/>
  </r>
  <r>
    <x v="316"/>
    <x v="15"/>
    <n v="44200"/>
    <n v="44200"/>
    <n v="44200"/>
    <n v="44200"/>
    <n v="44200"/>
    <n v="44200"/>
    <n v="44200"/>
    <n v="44200"/>
    <n v="44200"/>
    <n v="44200"/>
    <n v="44200"/>
    <n v="49542.8"/>
    <n v="535742.80000000005"/>
  </r>
  <r>
    <x v="316"/>
    <x v="14"/>
    <n v="0"/>
    <n v="0"/>
    <n v="0"/>
    <n v="0"/>
    <n v="0"/>
    <n v="0"/>
    <n v="0"/>
    <n v="0"/>
    <n v="0"/>
    <n v="0"/>
    <n v="0"/>
    <n v="1290"/>
    <n v="1290"/>
  </r>
  <r>
    <x v="316"/>
    <x v="7"/>
    <n v="0"/>
    <n v="0"/>
    <n v="0"/>
    <n v="0"/>
    <n v="0"/>
    <n v="0"/>
    <n v="0"/>
    <n v="0"/>
    <n v="0"/>
    <n v="0"/>
    <n v="0"/>
    <n v="323"/>
    <n v="323"/>
  </r>
  <r>
    <x v="316"/>
    <x v="8"/>
    <n v="2000"/>
    <n v="2000"/>
    <n v="2000"/>
    <n v="2000"/>
    <n v="2000"/>
    <n v="2000"/>
    <n v="2000"/>
    <n v="2000"/>
    <n v="2000"/>
    <n v="2000"/>
    <n v="2000"/>
    <n v="2000"/>
    <n v="24000"/>
  </r>
  <r>
    <x v="316"/>
    <x v="1"/>
    <n v="9776"/>
    <n v="9689"/>
    <n v="9624"/>
    <n v="9627"/>
    <n v="9511"/>
    <n v="9855"/>
    <n v="9484"/>
    <n v="9000"/>
    <n v="9130"/>
    <n v="9500"/>
    <n v="9506"/>
    <n v="9994"/>
    <n v="114696"/>
  </r>
  <r>
    <x v="317"/>
    <x v="15"/>
    <n v="65050"/>
    <n v="65050"/>
    <n v="65050"/>
    <n v="65050"/>
    <n v="65050"/>
    <n v="65050"/>
    <n v="65050"/>
    <n v="65050"/>
    <n v="65050"/>
    <n v="65050"/>
    <n v="65050"/>
    <n v="65050"/>
    <n v="780600"/>
  </r>
  <r>
    <x v="317"/>
    <x v="7"/>
    <n v="40000"/>
    <n v="40000"/>
    <n v="40000"/>
    <n v="40000"/>
    <n v="40000"/>
    <n v="40000"/>
    <n v="40000"/>
    <n v="40000"/>
    <n v="40000"/>
    <n v="40000"/>
    <n v="40000"/>
    <n v="40000"/>
    <n v="480000"/>
  </r>
  <r>
    <x v="317"/>
    <x v="26"/>
    <n v="304000"/>
    <n v="304000"/>
    <n v="304000"/>
    <n v="304000"/>
    <n v="304000"/>
    <n v="304000"/>
    <n v="304000"/>
    <n v="304000"/>
    <n v="304000"/>
    <n v="304000"/>
    <n v="304000"/>
    <n v="304000"/>
    <n v="3648000"/>
  </r>
  <r>
    <x v="317"/>
    <x v="8"/>
    <n v="2000"/>
    <n v="2000"/>
    <n v="2000"/>
    <n v="2000"/>
    <n v="2000"/>
    <n v="2000"/>
    <n v="2000"/>
    <n v="2000"/>
    <n v="2000"/>
    <n v="2000"/>
    <n v="2000"/>
    <n v="2000"/>
    <n v="24000"/>
  </r>
  <r>
    <x v="317"/>
    <x v="1"/>
    <n v="10960"/>
    <n v="10819"/>
    <n v="11243"/>
    <n v="11064"/>
    <n v="10932"/>
    <n v="11762"/>
    <n v="10932"/>
    <n v="10914"/>
    <n v="11311"/>
    <n v="11097"/>
    <n v="10895"/>
    <n v="10941"/>
    <n v="132870"/>
  </r>
  <r>
    <x v="318"/>
    <x v="15"/>
    <n v="44200"/>
    <n v="44200"/>
    <n v="44200"/>
    <n v="44200"/>
    <n v="44200"/>
    <n v="44200"/>
    <n v="44200"/>
    <n v="44200"/>
    <n v="44200"/>
    <n v="44200"/>
    <n v="44200"/>
    <n v="44200"/>
    <n v="530400"/>
  </r>
  <r>
    <x v="318"/>
    <x v="26"/>
    <n v="36350"/>
    <n v="36350"/>
    <n v="36350"/>
    <n v="36350"/>
    <n v="36350"/>
    <n v="36350"/>
    <n v="36350"/>
    <n v="36350"/>
    <n v="36350"/>
    <n v="36350"/>
    <n v="36350"/>
    <n v="36350"/>
    <n v="436200"/>
  </r>
  <r>
    <x v="319"/>
    <x v="27"/>
    <n v="9918"/>
    <n v="9918"/>
    <n v="9918"/>
    <n v="9918"/>
    <n v="9918"/>
    <n v="9918"/>
    <n v="9918"/>
    <n v="9918"/>
    <n v="9918"/>
    <n v="9918"/>
    <n v="9918"/>
    <n v="9918"/>
    <n v="119016"/>
  </r>
  <r>
    <x v="319"/>
    <x v="12"/>
    <n v="14400"/>
    <n v="14400"/>
    <n v="14400"/>
    <n v="14400"/>
    <n v="14400"/>
    <n v="14400"/>
    <n v="14400"/>
    <n v="14400"/>
    <n v="14400"/>
    <n v="14400"/>
    <n v="14400"/>
    <n v="27938.3"/>
    <n v="186338.3"/>
  </r>
  <r>
    <x v="319"/>
    <x v="15"/>
    <n v="88400"/>
    <n v="88400"/>
    <n v="88400"/>
    <n v="88400"/>
    <n v="88400"/>
    <n v="88400"/>
    <n v="88400"/>
    <n v="88400"/>
    <n v="88400"/>
    <n v="88400"/>
    <n v="88400"/>
    <n v="102721.7"/>
    <n v="1075121.7"/>
  </r>
  <r>
    <x v="319"/>
    <x v="14"/>
    <n v="0"/>
    <n v="0"/>
    <n v="0"/>
    <n v="0"/>
    <n v="0"/>
    <n v="0"/>
    <n v="0"/>
    <n v="0"/>
    <n v="0"/>
    <n v="0"/>
    <n v="0"/>
    <n v="5420"/>
    <n v="5420"/>
  </r>
  <r>
    <x v="319"/>
    <x v="7"/>
    <n v="0"/>
    <n v="0"/>
    <n v="0"/>
    <n v="0"/>
    <n v="0"/>
    <n v="0"/>
    <n v="0"/>
    <n v="0"/>
    <n v="0"/>
    <n v="0"/>
    <n v="0"/>
    <n v="903"/>
    <n v="903"/>
  </r>
  <r>
    <x v="319"/>
    <x v="8"/>
    <n v="2000"/>
    <n v="2000"/>
    <n v="2000"/>
    <n v="2000"/>
    <n v="2000"/>
    <n v="2000"/>
    <n v="2000"/>
    <n v="2000"/>
    <n v="2000"/>
    <n v="2000"/>
    <n v="2000"/>
    <n v="2000"/>
    <n v="24000"/>
  </r>
  <r>
    <x v="319"/>
    <x v="1"/>
    <n v="10174"/>
    <n v="10203"/>
    <n v="10619"/>
    <n v="10275"/>
    <n v="10072"/>
    <n v="10000"/>
    <n v="10652"/>
    <n v="10476"/>
    <n v="10130"/>
    <n v="10420"/>
    <n v="10029"/>
    <n v="10435"/>
    <n v="123485"/>
  </r>
  <r>
    <x v="319"/>
    <x v="2"/>
    <n v="2200"/>
    <n v="2200"/>
    <n v="2200"/>
    <n v="2200"/>
    <n v="2200"/>
    <n v="2200"/>
    <n v="2200"/>
    <n v="2200"/>
    <n v="2200"/>
    <n v="2200"/>
    <n v="2200"/>
    <n v="2200"/>
    <n v="26400"/>
  </r>
  <r>
    <x v="320"/>
    <x v="0"/>
    <n v="20000"/>
    <n v="20000"/>
    <n v="20000"/>
    <n v="20000"/>
    <n v="20000"/>
    <n v="20000"/>
    <n v="20000"/>
    <n v="20000"/>
    <n v="20000"/>
    <n v="20000"/>
    <n v="20000"/>
    <n v="20000"/>
    <n v="240000"/>
  </r>
  <r>
    <x v="320"/>
    <x v="12"/>
    <n v="31200"/>
    <n v="31200"/>
    <n v="31200"/>
    <n v="31200"/>
    <n v="31200"/>
    <n v="31200"/>
    <n v="31200"/>
    <n v="31200"/>
    <n v="31200"/>
    <n v="31200"/>
    <n v="31200"/>
    <n v="31200"/>
    <n v="374400"/>
  </r>
  <r>
    <x v="320"/>
    <x v="15"/>
    <n v="47600"/>
    <n v="47600"/>
    <n v="47600"/>
    <n v="47600"/>
    <n v="47600"/>
    <n v="47600"/>
    <n v="47600"/>
    <n v="47600"/>
    <n v="47600"/>
    <n v="47600"/>
    <n v="47600"/>
    <n v="47600"/>
    <n v="571200"/>
  </r>
  <r>
    <x v="320"/>
    <x v="14"/>
    <n v="0"/>
    <n v="0"/>
    <n v="0"/>
    <n v="0"/>
    <n v="0"/>
    <n v="0"/>
    <n v="0"/>
    <n v="0"/>
    <n v="0"/>
    <n v="0"/>
    <n v="0"/>
    <n v="0"/>
    <n v="0"/>
  </r>
  <r>
    <x v="320"/>
    <x v="7"/>
    <n v="0"/>
    <n v="0"/>
    <n v="0"/>
    <n v="0"/>
    <n v="0"/>
    <n v="0"/>
    <n v="0"/>
    <n v="0"/>
    <n v="0"/>
    <n v="0"/>
    <n v="0"/>
    <n v="0"/>
    <n v="0"/>
  </r>
  <r>
    <x v="320"/>
    <x v="1"/>
    <n v="4428"/>
    <n v="4434"/>
    <n v="4246"/>
    <n v="4937"/>
    <n v="4311"/>
    <n v="4377"/>
    <n v="5305"/>
    <n v="5041"/>
    <n v="5202"/>
    <n v="4734"/>
    <n v="5480"/>
    <n v="4915"/>
    <n v="57410"/>
  </r>
  <r>
    <x v="320"/>
    <x v="2"/>
    <n v="4400"/>
    <n v="4400"/>
    <n v="4400"/>
    <n v="4400"/>
    <n v="4400"/>
    <n v="4400"/>
    <n v="4400"/>
    <n v="4400"/>
    <n v="4400"/>
    <n v="4400"/>
    <n v="4400"/>
    <n v="4400"/>
    <n v="52800"/>
  </r>
  <r>
    <x v="321"/>
    <x v="19"/>
    <n v="0"/>
    <n v="0"/>
    <n v="50"/>
    <n v="0"/>
    <n v="0"/>
    <n v="0"/>
    <n v="0"/>
    <n v="0"/>
    <n v="0"/>
    <n v="0"/>
    <n v="0"/>
    <n v="0"/>
    <n v="50"/>
  </r>
  <r>
    <x v="321"/>
    <x v="3"/>
    <n v="0"/>
    <n v="0"/>
    <n v="0"/>
    <n v="0"/>
    <n v="0"/>
    <n v="0"/>
    <n v="0"/>
    <n v="0"/>
    <n v="0"/>
    <n v="0"/>
    <n v="0"/>
    <n v="0"/>
    <n v="0"/>
  </r>
  <r>
    <x v="321"/>
    <x v="8"/>
    <n v="4000"/>
    <n v="4000"/>
    <n v="4000"/>
    <n v="4000"/>
    <n v="4000"/>
    <n v="4000"/>
    <n v="4000"/>
    <n v="4000"/>
    <n v="4000"/>
    <n v="4000"/>
    <n v="4000"/>
    <n v="4000"/>
    <n v="48000"/>
  </r>
  <r>
    <x v="321"/>
    <x v="1"/>
    <n v="28116"/>
    <n v="28160"/>
    <n v="28842"/>
    <n v="29330"/>
    <n v="28713"/>
    <n v="28669"/>
    <n v="28872"/>
    <n v="36639"/>
    <n v="37410"/>
    <n v="35871"/>
    <n v="34608"/>
    <n v="35383"/>
    <n v="380613"/>
  </r>
  <r>
    <x v="321"/>
    <x v="2"/>
    <n v="5940"/>
    <n v="5940"/>
    <n v="5940"/>
    <n v="5280"/>
    <n v="5280"/>
    <n v="5940"/>
    <n v="5940"/>
    <n v="5940"/>
    <n v="5940"/>
    <n v="5940"/>
    <n v="5940"/>
    <n v="5940"/>
    <n v="69960"/>
  </r>
  <r>
    <x v="322"/>
    <x v="12"/>
    <n v="20160"/>
    <n v="20160"/>
    <n v="20160"/>
    <n v="20160"/>
    <n v="24697"/>
    <n v="34207"/>
    <n v="34207"/>
    <n v="34207"/>
    <n v="34207"/>
    <n v="34207"/>
    <n v="34207"/>
    <n v="34207"/>
    <n v="344786"/>
  </r>
  <r>
    <x v="322"/>
    <x v="15"/>
    <n v="22100"/>
    <n v="22100"/>
    <n v="22100"/>
    <n v="22100"/>
    <n v="28763"/>
    <n v="42956"/>
    <n v="42956"/>
    <n v="42956"/>
    <n v="42956"/>
    <n v="42956"/>
    <n v="42956"/>
    <n v="42956"/>
    <n v="417855"/>
  </r>
  <r>
    <x v="322"/>
    <x v="23"/>
    <n v="0"/>
    <n v="0"/>
    <n v="0"/>
    <n v="0"/>
    <n v="0"/>
    <n v="1400"/>
    <n v="0"/>
    <n v="0"/>
    <n v="0"/>
    <n v="0"/>
    <n v="0"/>
    <n v="0"/>
    <n v="1400"/>
  </r>
  <r>
    <x v="322"/>
    <x v="14"/>
    <n v="0"/>
    <n v="0"/>
    <n v="0"/>
    <n v="0"/>
    <n v="871"/>
    <n v="3000"/>
    <n v="3000"/>
    <n v="3000"/>
    <n v="3000"/>
    <n v="3000"/>
    <n v="3000"/>
    <n v="3000"/>
    <n v="21871"/>
  </r>
  <r>
    <x v="322"/>
    <x v="7"/>
    <n v="0"/>
    <n v="0"/>
    <n v="0"/>
    <n v="0"/>
    <n v="291"/>
    <n v="1000"/>
    <n v="1000"/>
    <n v="1000"/>
    <n v="1000"/>
    <n v="1000"/>
    <n v="1000"/>
    <n v="1000"/>
    <n v="7291"/>
  </r>
  <r>
    <x v="322"/>
    <x v="8"/>
    <n v="2000"/>
    <n v="2000"/>
    <n v="2000"/>
    <n v="2000"/>
    <n v="2000"/>
    <n v="2000"/>
    <n v="2000"/>
    <n v="2000"/>
    <n v="2000"/>
    <n v="2000"/>
    <n v="2000"/>
    <n v="2000"/>
    <n v="24000"/>
  </r>
  <r>
    <x v="322"/>
    <x v="1"/>
    <n v="2500"/>
    <n v="2500"/>
    <n v="2500"/>
    <n v="2500"/>
    <n v="2500"/>
    <n v="2500"/>
    <n v="2500"/>
    <n v="2500"/>
    <n v="2500"/>
    <n v="2500"/>
    <n v="2500"/>
    <n v="2500"/>
    <n v="30000"/>
  </r>
  <r>
    <x v="323"/>
    <x v="19"/>
    <n v="0"/>
    <n v="0"/>
    <n v="100"/>
    <n v="0"/>
    <n v="0"/>
    <n v="0"/>
    <n v="0"/>
    <n v="0"/>
    <n v="0"/>
    <n v="0"/>
    <n v="0"/>
    <n v="0"/>
    <n v="100"/>
  </r>
  <r>
    <x v="323"/>
    <x v="3"/>
    <n v="0"/>
    <n v="0"/>
    <n v="0"/>
    <n v="0"/>
    <n v="0"/>
    <n v="0"/>
    <n v="0"/>
    <n v="0"/>
    <n v="0"/>
    <n v="0"/>
    <n v="0"/>
    <n v="0"/>
    <n v="0"/>
  </r>
  <r>
    <x v="323"/>
    <x v="0"/>
    <n v="25500"/>
    <n v="25500"/>
    <n v="25500"/>
    <n v="25500"/>
    <n v="25500"/>
    <n v="25500"/>
    <n v="25500"/>
    <n v="25500"/>
    <n v="25500"/>
    <n v="25500"/>
    <n v="25500"/>
    <n v="25500"/>
    <n v="306000"/>
  </r>
  <r>
    <x v="323"/>
    <x v="12"/>
    <n v="10000"/>
    <n v="10000"/>
    <n v="10000"/>
    <n v="10000"/>
    <n v="10000"/>
    <n v="10000"/>
    <n v="10000"/>
    <n v="10000"/>
    <n v="10000"/>
    <n v="10000"/>
    <n v="10000"/>
    <n v="10000"/>
    <n v="120000"/>
  </r>
  <r>
    <x v="323"/>
    <x v="15"/>
    <n v="40000"/>
    <n v="40000"/>
    <n v="40000"/>
    <n v="40000"/>
    <n v="40000"/>
    <n v="40000"/>
    <n v="40000"/>
    <n v="40000"/>
    <n v="40000"/>
    <n v="40000"/>
    <n v="40000"/>
    <n v="40000"/>
    <n v="480000"/>
  </r>
  <r>
    <x v="323"/>
    <x v="7"/>
    <n v="3720"/>
    <n v="3720"/>
    <n v="3720"/>
    <n v="3720"/>
    <n v="3720"/>
    <n v="3720"/>
    <n v="3720"/>
    <n v="3720"/>
    <n v="3720"/>
    <n v="3720"/>
    <n v="3678"/>
    <n v="3678"/>
    <n v="44556"/>
  </r>
  <r>
    <x v="323"/>
    <x v="8"/>
    <n v="6000"/>
    <n v="6000"/>
    <n v="6000"/>
    <n v="6000"/>
    <n v="6000"/>
    <n v="6000"/>
    <n v="6000"/>
    <n v="6000"/>
    <n v="6000"/>
    <n v="6000"/>
    <n v="6000"/>
    <n v="6000"/>
    <n v="72000"/>
  </r>
  <r>
    <x v="323"/>
    <x v="1"/>
    <n v="50395"/>
    <n v="50787"/>
    <n v="49639"/>
    <n v="49492"/>
    <n v="50227"/>
    <n v="50327"/>
    <n v="49489"/>
    <n v="49860"/>
    <n v="51197"/>
    <n v="51007"/>
    <n v="50635"/>
    <n v="52112"/>
    <n v="605167"/>
  </r>
  <r>
    <x v="323"/>
    <x v="2"/>
    <n v="7920"/>
    <n v="7920"/>
    <n v="7920"/>
    <n v="7040"/>
    <n v="7040"/>
    <n v="7920"/>
    <n v="7920"/>
    <n v="7920"/>
    <n v="7920"/>
    <n v="7920"/>
    <n v="7920"/>
    <n v="7920"/>
    <n v="93280"/>
  </r>
  <r>
    <x v="324"/>
    <x v="19"/>
    <n v="7370"/>
    <n v="7070"/>
    <n v="7120"/>
    <n v="7070"/>
    <n v="7070"/>
    <n v="7070"/>
    <n v="7070"/>
    <n v="7070"/>
    <n v="7070"/>
    <n v="7070"/>
    <n v="0"/>
    <n v="0"/>
    <n v="71050"/>
  </r>
  <r>
    <x v="324"/>
    <x v="10"/>
    <n v="-1647"/>
    <n v="-1589"/>
    <n v="-1754"/>
    <n v="0"/>
    <n v="0"/>
    <n v="0"/>
    <n v="-58"/>
    <n v="0"/>
    <n v="0"/>
    <n v="0"/>
    <n v="0"/>
    <n v="0"/>
    <n v="-5048"/>
  </r>
  <r>
    <x v="324"/>
    <x v="11"/>
    <n v="358214.00300000003"/>
    <n v="379468.9"/>
    <n v="381091.46399999998"/>
    <n v="320439.51"/>
    <n v="324817.51"/>
    <n v="328108.51"/>
    <n v="346339.41"/>
    <n v="272610.41000000003"/>
    <n v="264867.88500000001"/>
    <n v="264795.03099999996"/>
    <n v="264795.03099999996"/>
    <n v="223721.008"/>
    <n v="3729268.6719999998"/>
  </r>
  <r>
    <x v="324"/>
    <x v="3"/>
    <n v="53796.014999999999"/>
    <n v="53522.964"/>
    <n v="52239.322"/>
    <n v="53086.952000000005"/>
    <n v="50811.379000000001"/>
    <n v="51397.271999999997"/>
    <n v="51416.38"/>
    <n v="54003.574000000001"/>
    <n v="52666.63"/>
    <n v="53299.747000000003"/>
    <n v="53798.512000000002"/>
    <n v="52015.572999999997"/>
    <n v="632054.31999999995"/>
  </r>
  <r>
    <x v="324"/>
    <x v="0"/>
    <n v="271733"/>
    <n v="276250"/>
    <n v="317146"/>
    <n v="335833"/>
    <n v="340500"/>
    <n v="340500"/>
    <n v="340500"/>
    <n v="340500"/>
    <n v="340500"/>
    <n v="340500"/>
    <n v="316300"/>
    <n v="272613"/>
    <n v="3832875"/>
  </r>
  <r>
    <x v="324"/>
    <x v="13"/>
    <n v="59202.248"/>
    <n v="43069.415999999997"/>
    <n v="43909.415999999997"/>
    <n v="42489.415999999997"/>
    <n v="60473.095000000001"/>
    <n v="42246.722000000002"/>
    <n v="44023.722000000002"/>
    <n v="49435.722000000002"/>
    <n v="59800.722000000002"/>
    <n v="42246.722000000002"/>
    <n v="19500"/>
    <n v="30724"/>
    <n v="537121.201"/>
  </r>
  <r>
    <x v="324"/>
    <x v="15"/>
    <n v="24225"/>
    <n v="24225"/>
    <n v="24225"/>
    <n v="24225"/>
    <n v="24225"/>
    <n v="24225"/>
    <n v="24225"/>
    <n v="24225"/>
    <n v="24225"/>
    <n v="24225"/>
    <n v="24225"/>
    <n v="24225"/>
    <n v="290700"/>
  </r>
  <r>
    <x v="324"/>
    <x v="5"/>
    <n v="35000"/>
    <n v="35000"/>
    <n v="35000"/>
    <n v="35000"/>
    <n v="35000"/>
    <n v="35000"/>
    <n v="35000"/>
    <n v="35000"/>
    <n v="35000"/>
    <n v="0"/>
    <n v="0"/>
    <n v="0"/>
    <n v="315000"/>
  </r>
  <r>
    <x v="324"/>
    <x v="6"/>
    <n v="144411"/>
    <n v="147482"/>
    <n v="147320"/>
    <n v="142266"/>
    <n v="136660"/>
    <n v="136520"/>
    <n v="138670"/>
    <n v="134910"/>
    <n v="138106"/>
    <n v="135387"/>
    <n v="124723"/>
    <n v="75816"/>
    <n v="1602271"/>
  </r>
  <r>
    <x v="324"/>
    <x v="18"/>
    <n v="64000"/>
    <n v="64000"/>
    <n v="65460"/>
    <n v="68644"/>
    <n v="67506"/>
    <n v="66420"/>
    <n v="67826"/>
    <n v="65504"/>
    <n v="65808"/>
    <n v="65821"/>
    <n v="66024"/>
    <n v="65980"/>
    <n v="792993"/>
  </r>
  <r>
    <x v="324"/>
    <x v="7"/>
    <n v="3720"/>
    <n v="3720"/>
    <n v="4067"/>
    <n v="1962"/>
    <n v="1962"/>
    <n v="1962"/>
    <n v="1962"/>
    <n v="1962"/>
    <n v="1962"/>
    <n v="1962"/>
    <n v="43962"/>
    <n v="81801"/>
    <n v="151004"/>
  </r>
  <r>
    <x v="324"/>
    <x v="1"/>
    <n v="76050"/>
    <n v="34062"/>
    <n v="71587"/>
    <n v="32315"/>
    <n v="31798"/>
    <n v="31870"/>
    <n v="30158"/>
    <n v="31626"/>
    <n v="32745"/>
    <n v="62565"/>
    <n v="30647"/>
    <n v="31318"/>
    <n v="496741"/>
  </r>
  <r>
    <x v="324"/>
    <x v="2"/>
    <n v="1234"/>
    <n v="1156"/>
    <n v="1351"/>
    <n v="1156"/>
    <n v="1195"/>
    <n v="1936"/>
    <n v="2638"/>
    <n v="2872"/>
    <n v="1156"/>
    <n v="1234"/>
    <n v="1195"/>
    <n v="1156"/>
    <n v="18279"/>
  </r>
  <r>
    <x v="325"/>
    <x v="19"/>
    <n v="100"/>
    <n v="100"/>
    <n v="0"/>
    <n v="0"/>
    <n v="0"/>
    <n v="0"/>
    <n v="0"/>
    <n v="50"/>
    <n v="0"/>
    <n v="0"/>
    <n v="0"/>
    <n v="0"/>
    <n v="250"/>
  </r>
  <r>
    <x v="325"/>
    <x v="17"/>
    <n v="10000"/>
    <n v="7620"/>
    <n v="11136"/>
    <n v="11620"/>
    <n v="11620"/>
    <n v="1953"/>
    <n v="1620"/>
    <n v="1620"/>
    <n v="1620"/>
    <n v="1620"/>
    <n v="1620"/>
    <n v="1620"/>
    <n v="63669"/>
  </r>
  <r>
    <x v="325"/>
    <x v="3"/>
    <n v="990"/>
    <n v="1091"/>
    <n v="374"/>
    <n v="463"/>
    <n v="794"/>
    <n v="981"/>
    <n v="521"/>
    <n v="578"/>
    <n v="391"/>
    <n v="323"/>
    <n v="227"/>
    <n v="484"/>
    <n v="7217"/>
  </r>
  <r>
    <x v="325"/>
    <x v="15"/>
    <n v="25500"/>
    <n v="25500"/>
    <n v="25500"/>
    <n v="25500"/>
    <n v="25500"/>
    <n v="25500"/>
    <n v="25500"/>
    <n v="25500"/>
    <n v="25500"/>
    <n v="25500"/>
    <n v="25500"/>
    <n v="25500"/>
    <n v="306000"/>
  </r>
  <r>
    <x v="325"/>
    <x v="18"/>
    <n v="268596"/>
    <n v="296072"/>
    <n v="299621"/>
    <n v="281254"/>
    <n v="304336"/>
    <n v="260452"/>
    <n v="258948"/>
    <n v="290977"/>
    <n v="280233"/>
    <n v="267851"/>
    <n v="260030"/>
    <n v="285406"/>
    <n v="3353776"/>
  </r>
  <r>
    <x v="325"/>
    <x v="1"/>
    <n v="66019"/>
    <n v="67833"/>
    <n v="65533"/>
    <n v="65177"/>
    <n v="58895"/>
    <n v="57958"/>
    <n v="58465"/>
    <n v="58989"/>
    <n v="60088"/>
    <n v="65187"/>
    <n v="57332"/>
    <n v="59649"/>
    <n v="741125"/>
  </r>
  <r>
    <x v="325"/>
    <x v="2"/>
    <n v="1000"/>
    <n v="1116"/>
    <n v="1232"/>
    <n v="1000"/>
    <n v="1000"/>
    <n v="1029"/>
    <n v="1171"/>
    <n v="1000"/>
    <n v="1029"/>
    <n v="1000"/>
    <n v="1029"/>
    <n v="1072"/>
    <n v="12678"/>
  </r>
  <r>
    <x v="326"/>
    <x v="19"/>
    <n v="4650"/>
    <n v="4650"/>
    <n v="4650"/>
    <n v="4650"/>
    <n v="4650"/>
    <n v="4650"/>
    <n v="4650"/>
    <n v="4650"/>
    <n v="4650"/>
    <n v="4650"/>
    <n v="0"/>
    <n v="0"/>
    <n v="46500"/>
  </r>
  <r>
    <x v="326"/>
    <x v="18"/>
    <n v="5088"/>
    <n v="5117"/>
    <n v="5078"/>
    <n v="5039"/>
    <n v="5000"/>
    <n v="5117"/>
    <n v="5196"/>
    <n v="5234"/>
    <n v="5000"/>
    <n v="5039"/>
    <n v="5261"/>
    <n v="5000"/>
    <n v="61169"/>
  </r>
  <r>
    <x v="327"/>
    <x v="0"/>
    <n v="174214"/>
    <n v="172924"/>
    <n v="172924"/>
    <n v="172924"/>
    <n v="172924"/>
    <n v="172924"/>
    <n v="172924"/>
    <n v="171962"/>
    <n v="171962"/>
    <n v="171962"/>
    <n v="171962"/>
    <n v="171962"/>
    <n v="2071568"/>
  </r>
  <r>
    <x v="327"/>
    <x v="12"/>
    <n v="19735"/>
    <n v="19735"/>
    <n v="19735"/>
    <n v="19735"/>
    <n v="19735"/>
    <n v="19735"/>
    <n v="19735"/>
    <n v="19745"/>
    <n v="19000"/>
    <n v="19000"/>
    <n v="19000"/>
    <n v="19000"/>
    <n v="233890"/>
  </r>
  <r>
    <x v="327"/>
    <x v="15"/>
    <n v="962"/>
    <n v="0"/>
    <n v="0"/>
    <n v="0"/>
    <n v="0"/>
    <n v="0"/>
    <n v="0"/>
    <n v="0"/>
    <n v="0"/>
    <n v="0"/>
    <n v="0"/>
    <n v="0"/>
    <n v="962"/>
  </r>
  <r>
    <x v="327"/>
    <x v="14"/>
    <n v="3000"/>
    <n v="3000"/>
    <n v="3000"/>
    <n v="3000"/>
    <n v="3000"/>
    <n v="3000"/>
    <n v="3000"/>
    <n v="3000"/>
    <n v="3000"/>
    <n v="3000"/>
    <n v="3000"/>
    <n v="3000"/>
    <n v="36000"/>
  </r>
  <r>
    <x v="327"/>
    <x v="6"/>
    <n v="66754"/>
    <n v="66386"/>
    <n v="66750"/>
    <n v="66774"/>
    <n v="66652"/>
    <n v="68121"/>
    <n v="69305"/>
    <n v="69505"/>
    <n v="66478"/>
    <n v="66626"/>
    <n v="67605"/>
    <n v="67618"/>
    <n v="808574"/>
  </r>
  <r>
    <x v="327"/>
    <x v="7"/>
    <n v="113446"/>
    <n v="145962"/>
    <n v="145962"/>
    <n v="145962"/>
    <n v="145962"/>
    <n v="145962"/>
    <n v="145962"/>
    <n v="145962"/>
    <n v="145962"/>
    <n v="145962"/>
    <n v="145962"/>
    <n v="145962"/>
    <n v="1719028"/>
  </r>
  <r>
    <x v="327"/>
    <x v="1"/>
    <n v="66645"/>
    <n v="15700"/>
    <n v="15700"/>
    <n v="15700"/>
    <n v="15700"/>
    <n v="15700"/>
    <n v="15700"/>
    <n v="15700"/>
    <n v="15700"/>
    <n v="15700"/>
    <n v="15700"/>
    <n v="15700"/>
    <n v="239345"/>
  </r>
  <r>
    <x v="328"/>
    <x v="31"/>
    <n v="115029926.72299998"/>
    <n v="113263973.74399999"/>
    <n v="114218685.53599997"/>
    <n v="113412749.72299998"/>
    <n v="112914300.45199996"/>
    <n v="116145150.83200003"/>
    <n v="112870177.03599997"/>
    <n v="113317742.36399999"/>
    <n v="113917484.36299998"/>
    <n v="132444368.685"/>
    <n v="109249451.32999997"/>
    <n v="111369712.34499995"/>
    <n v="1378153723.132999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4">
  <r>
    <x v="0"/>
    <x v="0"/>
    <x v="0"/>
    <x v="0"/>
    <x v="0"/>
    <s v="스마트메시지"/>
    <m/>
    <n v="1"/>
  </r>
  <r>
    <x v="0"/>
    <x v="0"/>
    <x v="0"/>
    <x v="0"/>
    <x v="1"/>
    <s v="Flexline"/>
    <m/>
    <n v="2"/>
  </r>
  <r>
    <x v="0"/>
    <x v="0"/>
    <x v="0"/>
    <x v="0"/>
    <x v="2"/>
    <s v="인터넷전화Biz"/>
    <m/>
    <n v="24"/>
  </r>
  <r>
    <x v="0"/>
    <x v="0"/>
    <x v="0"/>
    <x v="1"/>
    <x v="3"/>
    <s v="GTV 일반"/>
    <m/>
    <n v="2"/>
  </r>
  <r>
    <x v="0"/>
    <x v="0"/>
    <x v="0"/>
    <x v="1"/>
    <x v="4"/>
    <s v="GTV Biz"/>
    <m/>
    <n v="1"/>
  </r>
  <r>
    <x v="0"/>
    <x v="0"/>
    <x v="0"/>
    <x v="2"/>
    <x v="5"/>
    <s v="기본요금제"/>
    <m/>
    <n v="4"/>
  </r>
  <r>
    <x v="0"/>
    <x v="0"/>
    <x v="0"/>
    <x v="3"/>
    <x v="6"/>
    <s v="GiGA 1G"/>
    <m/>
    <n v="1"/>
  </r>
  <r>
    <x v="0"/>
    <x v="0"/>
    <x v="0"/>
    <x v="3"/>
    <x v="7"/>
    <s v="MeGA"/>
    <m/>
    <n v="1"/>
  </r>
  <r>
    <x v="0"/>
    <x v="1"/>
    <x v="1"/>
    <x v="0"/>
    <x v="2"/>
    <s v="IP-Centrex"/>
    <m/>
    <n v="6"/>
  </r>
  <r>
    <x v="0"/>
    <x v="1"/>
    <x v="1"/>
    <x v="3"/>
    <x v="6"/>
    <s v="GiGA 500M"/>
    <m/>
    <n v="3"/>
  </r>
  <r>
    <x v="0"/>
    <x v="2"/>
    <x v="2"/>
    <x v="0"/>
    <x v="2"/>
    <s v="IP-Centrex"/>
    <m/>
    <n v="3"/>
  </r>
  <r>
    <x v="0"/>
    <x v="2"/>
    <x v="2"/>
    <x v="2"/>
    <x v="5"/>
    <s v="기본요금제"/>
    <m/>
    <n v="1"/>
  </r>
  <r>
    <x v="0"/>
    <x v="2"/>
    <x v="2"/>
    <x v="3"/>
    <x v="6"/>
    <s v="GiGA 500M"/>
    <m/>
    <n v="1"/>
  </r>
  <r>
    <x v="0"/>
    <x v="3"/>
    <x v="3"/>
    <x v="0"/>
    <x v="2"/>
    <s v="IP-Centrex"/>
    <m/>
    <n v="11"/>
  </r>
  <r>
    <x v="0"/>
    <x v="3"/>
    <x v="3"/>
    <x v="4"/>
    <x v="8"/>
    <s v="5G 트래픽"/>
    <m/>
    <n v="10"/>
  </r>
  <r>
    <x v="0"/>
    <x v="3"/>
    <x v="3"/>
    <x v="2"/>
    <x v="5"/>
    <s v="기본요금제"/>
    <m/>
    <n v="1"/>
  </r>
  <r>
    <x v="0"/>
    <x v="3"/>
    <x v="3"/>
    <x v="3"/>
    <x v="6"/>
    <s v="GiGA 500M"/>
    <m/>
    <n v="2"/>
  </r>
  <r>
    <x v="0"/>
    <x v="4"/>
    <x v="4"/>
    <x v="0"/>
    <x v="0"/>
    <s v="스마트메시지"/>
    <m/>
    <n v="1"/>
  </r>
  <r>
    <x v="0"/>
    <x v="4"/>
    <x v="4"/>
    <x v="2"/>
    <x v="5"/>
    <s v="기본요금제"/>
    <m/>
    <n v="2"/>
  </r>
  <r>
    <x v="0"/>
    <x v="4"/>
    <x v="4"/>
    <x v="3"/>
    <x v="7"/>
    <s v="MeGA"/>
    <m/>
    <n v="1"/>
  </r>
  <r>
    <x v="0"/>
    <x v="5"/>
    <x v="5"/>
    <x v="0"/>
    <x v="0"/>
    <s v="스마트메시지"/>
    <m/>
    <n v="1"/>
  </r>
  <r>
    <x v="0"/>
    <x v="5"/>
    <x v="5"/>
    <x v="0"/>
    <x v="2"/>
    <s v="인터넷전화Biz"/>
    <m/>
    <n v="20"/>
  </r>
  <r>
    <x v="0"/>
    <x v="5"/>
    <x v="5"/>
    <x v="2"/>
    <x v="5"/>
    <s v="기본요금제"/>
    <m/>
    <n v="1"/>
  </r>
  <r>
    <x v="0"/>
    <x v="5"/>
    <x v="5"/>
    <x v="3"/>
    <x v="6"/>
    <s v="GiGA 1G"/>
    <m/>
    <n v="3"/>
  </r>
  <r>
    <x v="0"/>
    <x v="5"/>
    <x v="5"/>
    <x v="3"/>
    <x v="7"/>
    <s v="MeGA"/>
    <m/>
    <n v="1"/>
  </r>
  <r>
    <x v="0"/>
    <x v="6"/>
    <x v="6"/>
    <x v="0"/>
    <x v="0"/>
    <s v="스마트메시지"/>
    <m/>
    <n v="1"/>
  </r>
  <r>
    <x v="0"/>
    <x v="6"/>
    <x v="6"/>
    <x v="0"/>
    <x v="2"/>
    <s v="IP-Centrex"/>
    <m/>
    <n v="10"/>
  </r>
  <r>
    <x v="0"/>
    <x v="6"/>
    <x v="6"/>
    <x v="0"/>
    <x v="2"/>
    <s v="인터넷전화Biz"/>
    <m/>
    <n v="90"/>
  </r>
  <r>
    <x v="0"/>
    <x v="6"/>
    <x v="6"/>
    <x v="0"/>
    <x v="9"/>
    <s v="구내교환"/>
    <m/>
    <n v="40"/>
  </r>
  <r>
    <x v="0"/>
    <x v="6"/>
    <x v="6"/>
    <x v="1"/>
    <x v="3"/>
    <s v="GTV 일반"/>
    <m/>
    <n v="4"/>
  </r>
  <r>
    <x v="0"/>
    <x v="6"/>
    <x v="6"/>
    <x v="2"/>
    <x v="5"/>
    <s v="기본요금제"/>
    <m/>
    <n v="34"/>
  </r>
  <r>
    <x v="0"/>
    <x v="6"/>
    <x v="6"/>
    <x v="3"/>
    <x v="6"/>
    <s v="GiGA 1G"/>
    <m/>
    <n v="5"/>
  </r>
  <r>
    <x v="0"/>
    <x v="6"/>
    <x v="6"/>
    <x v="3"/>
    <x v="6"/>
    <s v="GiGA 500M"/>
    <m/>
    <n v="14"/>
  </r>
  <r>
    <x v="0"/>
    <x v="6"/>
    <x v="6"/>
    <x v="3"/>
    <x v="7"/>
    <s v="MeGA"/>
    <m/>
    <n v="4"/>
  </r>
  <r>
    <x v="0"/>
    <x v="7"/>
    <x v="7"/>
    <x v="0"/>
    <x v="2"/>
    <s v="IP-Centrex"/>
    <m/>
    <n v="10"/>
  </r>
  <r>
    <x v="0"/>
    <x v="7"/>
    <x v="7"/>
    <x v="1"/>
    <x v="3"/>
    <s v="GTV 일반"/>
    <m/>
    <n v="2"/>
  </r>
  <r>
    <x v="0"/>
    <x v="7"/>
    <x v="7"/>
    <x v="2"/>
    <x v="5"/>
    <s v="기본요금제"/>
    <m/>
    <n v="2"/>
  </r>
  <r>
    <x v="0"/>
    <x v="7"/>
    <x v="7"/>
    <x v="3"/>
    <x v="6"/>
    <s v="GiGA 500M"/>
    <m/>
    <n v="2"/>
  </r>
  <r>
    <x v="0"/>
    <x v="7"/>
    <x v="7"/>
    <x v="3"/>
    <x v="7"/>
    <s v="MeGA"/>
    <m/>
    <n v="1"/>
  </r>
  <r>
    <x v="0"/>
    <x v="8"/>
    <x v="8"/>
    <x v="4"/>
    <x v="8"/>
    <s v="5G 트래픽"/>
    <m/>
    <n v="11"/>
  </r>
  <r>
    <x v="0"/>
    <x v="8"/>
    <x v="8"/>
    <x v="4"/>
    <x v="10"/>
    <s v="LTE 트래픽"/>
    <m/>
    <n v="1"/>
  </r>
  <r>
    <x v="0"/>
    <x v="8"/>
    <x v="8"/>
    <x v="3"/>
    <x v="7"/>
    <s v="MeGA"/>
    <m/>
    <n v="2"/>
  </r>
  <r>
    <x v="0"/>
    <x v="9"/>
    <x v="9"/>
    <x v="0"/>
    <x v="1"/>
    <s v="Flexline"/>
    <m/>
    <n v="1"/>
  </r>
  <r>
    <x v="0"/>
    <x v="9"/>
    <x v="9"/>
    <x v="2"/>
    <x v="5"/>
    <s v="기본요금제"/>
    <m/>
    <n v="3"/>
  </r>
  <r>
    <x v="0"/>
    <x v="9"/>
    <x v="9"/>
    <x v="3"/>
    <x v="6"/>
    <s v="GiGA 1G"/>
    <m/>
    <n v="1"/>
  </r>
  <r>
    <x v="0"/>
    <x v="10"/>
    <x v="10"/>
    <x v="0"/>
    <x v="2"/>
    <s v="IP-Centrex"/>
    <m/>
    <n v="11"/>
  </r>
  <r>
    <x v="0"/>
    <x v="10"/>
    <x v="10"/>
    <x v="2"/>
    <x v="5"/>
    <s v="기본요금제"/>
    <m/>
    <n v="1"/>
  </r>
  <r>
    <x v="0"/>
    <x v="10"/>
    <x v="10"/>
    <x v="3"/>
    <x v="6"/>
    <s v="GiGA 500M"/>
    <m/>
    <n v="3"/>
  </r>
  <r>
    <x v="0"/>
    <x v="11"/>
    <x v="11"/>
    <x v="2"/>
    <x v="5"/>
    <s v="기본요금제"/>
    <m/>
    <n v="4"/>
  </r>
  <r>
    <x v="0"/>
    <x v="11"/>
    <x v="11"/>
    <x v="3"/>
    <x v="6"/>
    <s v="GiGA 500M"/>
    <m/>
    <n v="1"/>
  </r>
  <r>
    <x v="0"/>
    <x v="12"/>
    <x v="12"/>
    <x v="0"/>
    <x v="2"/>
    <s v="인터넷전화Biz"/>
    <m/>
    <n v="20"/>
  </r>
  <r>
    <x v="0"/>
    <x v="12"/>
    <x v="12"/>
    <x v="0"/>
    <x v="9"/>
    <s v="구내교환"/>
    <m/>
    <n v="1"/>
  </r>
  <r>
    <x v="0"/>
    <x v="12"/>
    <x v="12"/>
    <x v="4"/>
    <x v="8"/>
    <s v="5G 트래픽"/>
    <m/>
    <n v="9"/>
  </r>
  <r>
    <x v="0"/>
    <x v="12"/>
    <x v="12"/>
    <x v="4"/>
    <x v="10"/>
    <s v="LTE 트래픽"/>
    <m/>
    <n v="2"/>
  </r>
  <r>
    <x v="0"/>
    <x v="12"/>
    <x v="12"/>
    <x v="2"/>
    <x v="5"/>
    <s v="기본요금제"/>
    <m/>
    <n v="19"/>
  </r>
  <r>
    <x v="0"/>
    <x v="12"/>
    <x v="12"/>
    <x v="3"/>
    <x v="6"/>
    <s v="GiGA 500M"/>
    <m/>
    <n v="2"/>
  </r>
  <r>
    <x v="0"/>
    <x v="12"/>
    <x v="12"/>
    <x v="3"/>
    <x v="7"/>
    <s v="MeGA"/>
    <m/>
    <n v="1"/>
  </r>
  <r>
    <x v="0"/>
    <x v="13"/>
    <x v="13"/>
    <x v="0"/>
    <x v="11"/>
    <s v="IoT무선결제"/>
    <m/>
    <n v="3"/>
  </r>
  <r>
    <x v="0"/>
    <x v="13"/>
    <x v="13"/>
    <x v="0"/>
    <x v="1"/>
    <s v="Flexline"/>
    <m/>
    <n v="1"/>
  </r>
  <r>
    <x v="0"/>
    <x v="13"/>
    <x v="13"/>
    <x v="0"/>
    <x v="2"/>
    <s v="IP-Centrex"/>
    <m/>
    <n v="4"/>
  </r>
  <r>
    <x v="0"/>
    <x v="13"/>
    <x v="13"/>
    <x v="0"/>
    <x v="2"/>
    <s v="인터넷전화Biz"/>
    <m/>
    <n v="10"/>
  </r>
  <r>
    <x v="0"/>
    <x v="13"/>
    <x v="13"/>
    <x v="0"/>
    <x v="9"/>
    <s v="구내교환"/>
    <m/>
    <n v="1"/>
  </r>
  <r>
    <x v="0"/>
    <x v="13"/>
    <x v="13"/>
    <x v="4"/>
    <x v="8"/>
    <s v="5G 트래픽"/>
    <m/>
    <n v="12"/>
  </r>
  <r>
    <x v="0"/>
    <x v="13"/>
    <x v="13"/>
    <x v="4"/>
    <x v="10"/>
    <s v="LTE 트래픽"/>
    <m/>
    <n v="5"/>
  </r>
  <r>
    <x v="0"/>
    <x v="13"/>
    <x v="13"/>
    <x v="1"/>
    <x v="3"/>
    <s v="GTV 일반"/>
    <m/>
    <n v="1"/>
  </r>
  <r>
    <x v="0"/>
    <x v="13"/>
    <x v="13"/>
    <x v="2"/>
    <x v="5"/>
    <s v="기본요금제"/>
    <m/>
    <n v="5"/>
  </r>
  <r>
    <x v="0"/>
    <x v="13"/>
    <x v="13"/>
    <x v="3"/>
    <x v="6"/>
    <s v="GiGA 500M"/>
    <m/>
    <n v="6"/>
  </r>
  <r>
    <x v="0"/>
    <x v="14"/>
    <x v="14"/>
    <x v="0"/>
    <x v="1"/>
    <s v="GiGA Office"/>
    <m/>
    <n v="1"/>
  </r>
  <r>
    <x v="0"/>
    <x v="14"/>
    <x v="14"/>
    <x v="0"/>
    <x v="2"/>
    <s v="IP-Centrex"/>
    <m/>
    <n v="27"/>
  </r>
  <r>
    <x v="0"/>
    <x v="14"/>
    <x v="14"/>
    <x v="4"/>
    <x v="8"/>
    <s v="5G 트래픽"/>
    <m/>
    <n v="2"/>
  </r>
  <r>
    <x v="0"/>
    <x v="14"/>
    <x v="14"/>
    <x v="4"/>
    <x v="10"/>
    <s v="LTE 트래픽"/>
    <m/>
    <n v="1"/>
  </r>
  <r>
    <x v="0"/>
    <x v="14"/>
    <x v="14"/>
    <x v="1"/>
    <x v="3"/>
    <s v="GTV 일반"/>
    <m/>
    <n v="1"/>
  </r>
  <r>
    <x v="0"/>
    <x v="14"/>
    <x v="14"/>
    <x v="2"/>
    <x v="5"/>
    <s v="기본요금제"/>
    <m/>
    <n v="1"/>
  </r>
  <r>
    <x v="0"/>
    <x v="14"/>
    <x v="14"/>
    <x v="3"/>
    <x v="6"/>
    <s v="GiGA 1G"/>
    <m/>
    <n v="1"/>
  </r>
  <r>
    <x v="0"/>
    <x v="14"/>
    <x v="14"/>
    <x v="3"/>
    <x v="7"/>
    <s v="MeGA"/>
    <m/>
    <n v="14"/>
  </r>
  <r>
    <x v="0"/>
    <x v="15"/>
    <x v="15"/>
    <x v="2"/>
    <x v="5"/>
    <s v="기본요금제"/>
    <m/>
    <n v="5"/>
  </r>
  <r>
    <x v="0"/>
    <x v="15"/>
    <x v="15"/>
    <x v="3"/>
    <x v="6"/>
    <s v="GiGA 500M"/>
    <m/>
    <n v="3"/>
  </r>
  <r>
    <x v="0"/>
    <x v="16"/>
    <x v="16"/>
    <x v="2"/>
    <x v="5"/>
    <s v="기본요금제"/>
    <m/>
    <n v="2"/>
  </r>
  <r>
    <x v="0"/>
    <x v="17"/>
    <x v="17"/>
    <x v="0"/>
    <x v="1"/>
    <s v="Flexline"/>
    <m/>
    <n v="1"/>
  </r>
  <r>
    <x v="0"/>
    <x v="17"/>
    <x v="17"/>
    <x v="0"/>
    <x v="2"/>
    <s v="IP-Centrex"/>
    <m/>
    <n v="8"/>
  </r>
  <r>
    <x v="0"/>
    <x v="17"/>
    <x v="17"/>
    <x v="4"/>
    <x v="8"/>
    <s v="5G 트래픽"/>
    <m/>
    <n v="4"/>
  </r>
  <r>
    <x v="0"/>
    <x v="17"/>
    <x v="17"/>
    <x v="4"/>
    <x v="10"/>
    <s v="LTE 트래픽"/>
    <m/>
    <n v="1"/>
  </r>
  <r>
    <x v="0"/>
    <x v="17"/>
    <x v="17"/>
    <x v="2"/>
    <x v="5"/>
    <s v="기본요금제"/>
    <m/>
    <n v="1"/>
  </r>
  <r>
    <x v="0"/>
    <x v="17"/>
    <x v="17"/>
    <x v="3"/>
    <x v="6"/>
    <s v="GiGA 500M"/>
    <m/>
    <n v="2"/>
  </r>
  <r>
    <x v="0"/>
    <x v="18"/>
    <x v="18"/>
    <x v="2"/>
    <x v="5"/>
    <s v="기본요금제"/>
    <m/>
    <n v="1"/>
  </r>
  <r>
    <x v="0"/>
    <x v="19"/>
    <x v="19"/>
    <x v="0"/>
    <x v="2"/>
    <s v="IP-Centrex"/>
    <m/>
    <n v="1"/>
  </r>
  <r>
    <x v="0"/>
    <x v="19"/>
    <x v="19"/>
    <x v="1"/>
    <x v="3"/>
    <s v="GTV 일반"/>
    <m/>
    <n v="3"/>
  </r>
  <r>
    <x v="0"/>
    <x v="19"/>
    <x v="19"/>
    <x v="2"/>
    <x v="5"/>
    <s v="기본요금제"/>
    <m/>
    <n v="1"/>
  </r>
  <r>
    <x v="0"/>
    <x v="19"/>
    <x v="19"/>
    <x v="3"/>
    <x v="6"/>
    <s v="GiGA 1G"/>
    <m/>
    <n v="2"/>
  </r>
  <r>
    <x v="0"/>
    <x v="19"/>
    <x v="19"/>
    <x v="3"/>
    <x v="7"/>
    <s v="MeGA"/>
    <m/>
    <n v="4"/>
  </r>
  <r>
    <x v="0"/>
    <x v="20"/>
    <x v="20"/>
    <x v="2"/>
    <x v="5"/>
    <s v="기본요금제"/>
    <m/>
    <n v="1"/>
  </r>
  <r>
    <x v="0"/>
    <x v="20"/>
    <x v="20"/>
    <x v="3"/>
    <x v="6"/>
    <s v="GiGA 500M"/>
    <m/>
    <n v="1"/>
  </r>
  <r>
    <x v="0"/>
    <x v="21"/>
    <x v="21"/>
    <x v="1"/>
    <x v="3"/>
    <s v="GTV 일반"/>
    <m/>
    <n v="4"/>
  </r>
  <r>
    <x v="0"/>
    <x v="21"/>
    <x v="21"/>
    <x v="2"/>
    <x v="5"/>
    <s v="기본요금제"/>
    <m/>
    <n v="3"/>
  </r>
  <r>
    <x v="0"/>
    <x v="21"/>
    <x v="21"/>
    <x v="3"/>
    <x v="6"/>
    <s v="GiGA 500M"/>
    <m/>
    <n v="1"/>
  </r>
  <r>
    <x v="0"/>
    <x v="22"/>
    <x v="22"/>
    <x v="0"/>
    <x v="2"/>
    <s v="IP-Centrex"/>
    <m/>
    <n v="75"/>
  </r>
  <r>
    <x v="0"/>
    <x v="22"/>
    <x v="22"/>
    <x v="1"/>
    <x v="4"/>
    <s v="GTV Biz"/>
    <m/>
    <n v="4"/>
  </r>
  <r>
    <x v="0"/>
    <x v="22"/>
    <x v="22"/>
    <x v="2"/>
    <x v="5"/>
    <s v="기본요금제"/>
    <m/>
    <n v="3"/>
  </r>
  <r>
    <x v="0"/>
    <x v="22"/>
    <x v="22"/>
    <x v="3"/>
    <x v="6"/>
    <s v="GiGA 1G"/>
    <m/>
    <n v="1"/>
  </r>
  <r>
    <x v="0"/>
    <x v="22"/>
    <x v="22"/>
    <x v="3"/>
    <x v="6"/>
    <s v="GiGA 500M"/>
    <m/>
    <n v="1"/>
  </r>
  <r>
    <x v="0"/>
    <x v="22"/>
    <x v="22"/>
    <x v="3"/>
    <x v="7"/>
    <s v="MeGA"/>
    <m/>
    <n v="5"/>
  </r>
  <r>
    <x v="0"/>
    <x v="22"/>
    <x v="22"/>
    <x v="3"/>
    <x v="12"/>
    <s v="보편 Mega 일반"/>
    <m/>
    <n v="1"/>
  </r>
  <r>
    <x v="0"/>
    <x v="23"/>
    <x v="23"/>
    <x v="0"/>
    <x v="2"/>
    <s v="IP-Centrex"/>
    <m/>
    <n v="6"/>
  </r>
  <r>
    <x v="0"/>
    <x v="23"/>
    <x v="23"/>
    <x v="1"/>
    <x v="3"/>
    <s v="GTV 일반"/>
    <m/>
    <n v="2"/>
  </r>
  <r>
    <x v="0"/>
    <x v="23"/>
    <x v="23"/>
    <x v="2"/>
    <x v="13"/>
    <s v="홈인터넷전화 기본요금제"/>
    <m/>
    <n v="1"/>
  </r>
  <r>
    <x v="0"/>
    <x v="23"/>
    <x v="23"/>
    <x v="2"/>
    <x v="5"/>
    <s v="기본요금제"/>
    <m/>
    <n v="3"/>
  </r>
  <r>
    <x v="0"/>
    <x v="23"/>
    <x v="23"/>
    <x v="3"/>
    <x v="6"/>
    <s v="GiGA 1G"/>
    <m/>
    <n v="3"/>
  </r>
  <r>
    <x v="0"/>
    <x v="23"/>
    <x v="23"/>
    <x v="3"/>
    <x v="7"/>
    <s v="MeGA"/>
    <m/>
    <n v="1"/>
  </r>
  <r>
    <x v="0"/>
    <x v="24"/>
    <x v="24"/>
    <x v="2"/>
    <x v="5"/>
    <s v="기본요금제"/>
    <m/>
    <n v="3"/>
  </r>
  <r>
    <x v="0"/>
    <x v="24"/>
    <x v="24"/>
    <x v="3"/>
    <x v="6"/>
    <s v="GiGA 1G"/>
    <m/>
    <n v="1"/>
  </r>
  <r>
    <x v="0"/>
    <x v="24"/>
    <x v="24"/>
    <x v="3"/>
    <x v="6"/>
    <s v="GiGA 500M"/>
    <m/>
    <n v="1"/>
  </r>
  <r>
    <x v="0"/>
    <x v="24"/>
    <x v="24"/>
    <x v="3"/>
    <x v="7"/>
    <s v="MeGA"/>
    <m/>
    <n v="1"/>
  </r>
  <r>
    <x v="0"/>
    <x v="25"/>
    <x v="25"/>
    <x v="0"/>
    <x v="11"/>
    <s v="IoT원격관제"/>
    <m/>
    <n v="1"/>
  </r>
  <r>
    <x v="0"/>
    <x v="25"/>
    <x v="25"/>
    <x v="1"/>
    <x v="3"/>
    <s v="GTV 일반"/>
    <m/>
    <n v="1"/>
  </r>
  <r>
    <x v="0"/>
    <x v="25"/>
    <x v="25"/>
    <x v="3"/>
    <x v="6"/>
    <s v="GiGA 500M"/>
    <m/>
    <n v="2"/>
  </r>
  <r>
    <x v="0"/>
    <x v="26"/>
    <x v="26"/>
    <x v="1"/>
    <x v="4"/>
    <s v="GTV Biz"/>
    <m/>
    <n v="36"/>
  </r>
  <r>
    <x v="0"/>
    <x v="26"/>
    <x v="26"/>
    <x v="2"/>
    <x v="5"/>
    <s v="기본요금제"/>
    <m/>
    <n v="3"/>
  </r>
  <r>
    <x v="0"/>
    <x v="26"/>
    <x v="26"/>
    <x v="3"/>
    <x v="6"/>
    <s v="GiGA 500M"/>
    <m/>
    <n v="5"/>
  </r>
  <r>
    <x v="0"/>
    <x v="27"/>
    <x v="27"/>
    <x v="2"/>
    <x v="5"/>
    <s v="기본요금제"/>
    <m/>
    <n v="2"/>
  </r>
  <r>
    <x v="0"/>
    <x v="27"/>
    <x v="27"/>
    <x v="3"/>
    <x v="7"/>
    <s v="MeGA"/>
    <m/>
    <n v="1"/>
  </r>
  <r>
    <x v="0"/>
    <x v="28"/>
    <x v="28"/>
    <x v="0"/>
    <x v="2"/>
    <s v="인터넷전화Biz"/>
    <m/>
    <n v="27"/>
  </r>
  <r>
    <x v="0"/>
    <x v="28"/>
    <x v="28"/>
    <x v="1"/>
    <x v="3"/>
    <s v="GTV 일반"/>
    <m/>
    <n v="5"/>
  </r>
  <r>
    <x v="0"/>
    <x v="28"/>
    <x v="28"/>
    <x v="2"/>
    <x v="5"/>
    <s v="기본요금제"/>
    <m/>
    <n v="2"/>
  </r>
  <r>
    <x v="0"/>
    <x v="28"/>
    <x v="28"/>
    <x v="3"/>
    <x v="6"/>
    <s v="GiGA 500M"/>
    <m/>
    <n v="1"/>
  </r>
  <r>
    <x v="0"/>
    <x v="28"/>
    <x v="28"/>
    <x v="3"/>
    <x v="7"/>
    <s v="MeGA"/>
    <m/>
    <n v="2"/>
  </r>
  <r>
    <x v="0"/>
    <x v="29"/>
    <x v="29"/>
    <x v="1"/>
    <x v="4"/>
    <s v="GTV Biz"/>
    <m/>
    <n v="45"/>
  </r>
  <r>
    <x v="0"/>
    <x v="29"/>
    <x v="29"/>
    <x v="2"/>
    <x v="5"/>
    <s v="기본요금제"/>
    <m/>
    <n v="10"/>
  </r>
  <r>
    <x v="0"/>
    <x v="29"/>
    <x v="29"/>
    <x v="3"/>
    <x v="6"/>
    <s v="GiGA 500M"/>
    <m/>
    <n v="6"/>
  </r>
  <r>
    <x v="0"/>
    <x v="30"/>
    <x v="30"/>
    <x v="1"/>
    <x v="4"/>
    <s v="GTV Biz"/>
    <m/>
    <n v="1"/>
  </r>
  <r>
    <x v="0"/>
    <x v="30"/>
    <x v="30"/>
    <x v="2"/>
    <x v="5"/>
    <s v="기본요금제"/>
    <m/>
    <n v="6"/>
  </r>
  <r>
    <x v="0"/>
    <x v="30"/>
    <x v="30"/>
    <x v="3"/>
    <x v="6"/>
    <s v="GiGA 1G"/>
    <m/>
    <n v="8"/>
  </r>
  <r>
    <x v="0"/>
    <x v="30"/>
    <x v="30"/>
    <x v="3"/>
    <x v="6"/>
    <s v="GiGA 500M"/>
    <m/>
    <n v="3"/>
  </r>
  <r>
    <x v="0"/>
    <x v="31"/>
    <x v="31"/>
    <x v="0"/>
    <x v="0"/>
    <s v="스마트메시지"/>
    <m/>
    <n v="1"/>
  </r>
  <r>
    <x v="0"/>
    <x v="31"/>
    <x v="31"/>
    <x v="1"/>
    <x v="14"/>
    <s v="GTS 일반"/>
    <m/>
    <n v="2"/>
  </r>
  <r>
    <x v="0"/>
    <x v="31"/>
    <x v="31"/>
    <x v="2"/>
    <x v="5"/>
    <s v="기본요금제"/>
    <m/>
    <n v="9"/>
  </r>
  <r>
    <x v="0"/>
    <x v="31"/>
    <x v="31"/>
    <x v="3"/>
    <x v="6"/>
    <s v="GiGA 500M"/>
    <m/>
    <n v="4"/>
  </r>
  <r>
    <x v="0"/>
    <x v="32"/>
    <x v="32"/>
    <x v="0"/>
    <x v="1"/>
    <s v="Flexline"/>
    <m/>
    <n v="1"/>
  </r>
  <r>
    <x v="0"/>
    <x v="32"/>
    <x v="32"/>
    <x v="0"/>
    <x v="2"/>
    <s v="인터넷전화Biz"/>
    <m/>
    <n v="32"/>
  </r>
  <r>
    <x v="0"/>
    <x v="32"/>
    <x v="32"/>
    <x v="1"/>
    <x v="3"/>
    <s v="GTV 일반"/>
    <m/>
    <n v="2"/>
  </r>
  <r>
    <x v="0"/>
    <x v="32"/>
    <x v="32"/>
    <x v="2"/>
    <x v="5"/>
    <s v="기본요금제"/>
    <m/>
    <n v="12"/>
  </r>
  <r>
    <x v="0"/>
    <x v="32"/>
    <x v="32"/>
    <x v="3"/>
    <x v="6"/>
    <s v="GiGA 500M"/>
    <m/>
    <n v="1"/>
  </r>
  <r>
    <x v="0"/>
    <x v="32"/>
    <x v="32"/>
    <x v="3"/>
    <x v="7"/>
    <s v="MeGA"/>
    <m/>
    <n v="5"/>
  </r>
  <r>
    <x v="0"/>
    <x v="33"/>
    <x v="33"/>
    <x v="0"/>
    <x v="1"/>
    <s v="GiGA Office"/>
    <m/>
    <n v="1"/>
  </r>
  <r>
    <x v="0"/>
    <x v="33"/>
    <x v="33"/>
    <x v="2"/>
    <x v="5"/>
    <s v="기본요금제"/>
    <m/>
    <n v="16"/>
  </r>
  <r>
    <x v="0"/>
    <x v="34"/>
    <x v="34"/>
    <x v="0"/>
    <x v="1"/>
    <s v="Flexline"/>
    <m/>
    <n v="2"/>
  </r>
  <r>
    <x v="0"/>
    <x v="34"/>
    <x v="34"/>
    <x v="0"/>
    <x v="2"/>
    <s v="IP-Centrex"/>
    <m/>
    <n v="29"/>
  </r>
  <r>
    <x v="0"/>
    <x v="34"/>
    <x v="34"/>
    <x v="4"/>
    <x v="8"/>
    <s v="5G 트래픽"/>
    <m/>
    <n v="4"/>
  </r>
  <r>
    <x v="0"/>
    <x v="34"/>
    <x v="34"/>
    <x v="4"/>
    <x v="10"/>
    <s v="LTE 트래픽"/>
    <m/>
    <n v="1"/>
  </r>
  <r>
    <x v="0"/>
    <x v="34"/>
    <x v="34"/>
    <x v="2"/>
    <x v="5"/>
    <s v="기본요금제"/>
    <m/>
    <n v="4"/>
  </r>
  <r>
    <x v="0"/>
    <x v="34"/>
    <x v="34"/>
    <x v="3"/>
    <x v="6"/>
    <s v="GiGA 500M"/>
    <m/>
    <n v="1"/>
  </r>
  <r>
    <x v="0"/>
    <x v="34"/>
    <x v="34"/>
    <x v="3"/>
    <x v="7"/>
    <s v="MeGA"/>
    <m/>
    <n v="1"/>
  </r>
  <r>
    <x v="0"/>
    <x v="35"/>
    <x v="35"/>
    <x v="2"/>
    <x v="5"/>
    <s v="기본요금제"/>
    <m/>
    <n v="6"/>
  </r>
  <r>
    <x v="0"/>
    <x v="35"/>
    <x v="35"/>
    <x v="3"/>
    <x v="7"/>
    <s v="MeGA"/>
    <m/>
    <n v="1"/>
  </r>
  <r>
    <x v="0"/>
    <x v="36"/>
    <x v="36"/>
    <x v="0"/>
    <x v="0"/>
    <s v="스마트메시지"/>
    <m/>
    <n v="1"/>
  </r>
  <r>
    <x v="0"/>
    <x v="36"/>
    <x v="36"/>
    <x v="0"/>
    <x v="2"/>
    <s v="IP-Centrex"/>
    <m/>
    <n v="1"/>
  </r>
  <r>
    <x v="0"/>
    <x v="36"/>
    <x v="36"/>
    <x v="0"/>
    <x v="2"/>
    <s v="인터넷전화Biz"/>
    <m/>
    <n v="104"/>
  </r>
  <r>
    <x v="0"/>
    <x v="36"/>
    <x v="36"/>
    <x v="4"/>
    <x v="15"/>
    <s v="기업무선기타"/>
    <m/>
    <n v="1"/>
  </r>
  <r>
    <x v="0"/>
    <x v="36"/>
    <x v="36"/>
    <x v="1"/>
    <x v="3"/>
    <s v="GTV 일반"/>
    <m/>
    <n v="3"/>
  </r>
  <r>
    <x v="0"/>
    <x v="36"/>
    <x v="36"/>
    <x v="2"/>
    <x v="5"/>
    <s v="기본요금제"/>
    <m/>
    <n v="5"/>
  </r>
  <r>
    <x v="0"/>
    <x v="36"/>
    <x v="36"/>
    <x v="3"/>
    <x v="6"/>
    <s v="GiGA 500M"/>
    <m/>
    <n v="3"/>
  </r>
  <r>
    <x v="0"/>
    <x v="36"/>
    <x v="36"/>
    <x v="3"/>
    <x v="7"/>
    <s v="MeGA"/>
    <m/>
    <n v="1"/>
  </r>
  <r>
    <x v="0"/>
    <x v="37"/>
    <x v="37"/>
    <x v="0"/>
    <x v="11"/>
    <s v="IoT원격관제"/>
    <m/>
    <n v="24"/>
  </r>
  <r>
    <x v="0"/>
    <x v="37"/>
    <x v="37"/>
    <x v="0"/>
    <x v="2"/>
    <s v="IP-Centrex"/>
    <m/>
    <n v="5"/>
  </r>
  <r>
    <x v="0"/>
    <x v="37"/>
    <x v="37"/>
    <x v="2"/>
    <x v="5"/>
    <s v="기본요금제"/>
    <m/>
    <n v="21"/>
  </r>
  <r>
    <x v="0"/>
    <x v="37"/>
    <x v="37"/>
    <x v="3"/>
    <x v="6"/>
    <s v="GiGA 500M"/>
    <m/>
    <n v="3"/>
  </r>
  <r>
    <x v="0"/>
    <x v="37"/>
    <x v="37"/>
    <x v="3"/>
    <x v="7"/>
    <s v="MeGA"/>
    <m/>
    <n v="4"/>
  </r>
  <r>
    <x v="0"/>
    <x v="38"/>
    <x v="38"/>
    <x v="2"/>
    <x v="5"/>
    <s v="기본요금제"/>
    <m/>
    <n v="1"/>
  </r>
  <r>
    <x v="0"/>
    <x v="39"/>
    <x v="39"/>
    <x v="0"/>
    <x v="2"/>
    <s v="인터넷전화Biz"/>
    <m/>
    <n v="37"/>
  </r>
  <r>
    <x v="0"/>
    <x v="39"/>
    <x v="39"/>
    <x v="2"/>
    <x v="5"/>
    <s v="기본요금제"/>
    <m/>
    <n v="2"/>
  </r>
  <r>
    <x v="0"/>
    <x v="39"/>
    <x v="39"/>
    <x v="3"/>
    <x v="6"/>
    <s v="GiGA 1G"/>
    <m/>
    <n v="4"/>
  </r>
  <r>
    <x v="0"/>
    <x v="39"/>
    <x v="39"/>
    <x v="3"/>
    <x v="7"/>
    <s v="MeGA"/>
    <m/>
    <n v="1"/>
  </r>
  <r>
    <x v="0"/>
    <x v="40"/>
    <x v="40"/>
    <x v="0"/>
    <x v="11"/>
    <s v="IoT원격관제"/>
    <m/>
    <n v="1"/>
  </r>
  <r>
    <x v="0"/>
    <x v="40"/>
    <x v="40"/>
    <x v="0"/>
    <x v="2"/>
    <s v="인터넷전화Biz"/>
    <m/>
    <n v="8"/>
  </r>
  <r>
    <x v="0"/>
    <x v="40"/>
    <x v="40"/>
    <x v="1"/>
    <x v="3"/>
    <s v="GTV 일반"/>
    <m/>
    <n v="1"/>
  </r>
  <r>
    <x v="0"/>
    <x v="40"/>
    <x v="40"/>
    <x v="2"/>
    <x v="5"/>
    <s v="기본요금제"/>
    <m/>
    <n v="2"/>
  </r>
  <r>
    <x v="0"/>
    <x v="40"/>
    <x v="40"/>
    <x v="3"/>
    <x v="6"/>
    <s v="GiGA 500M"/>
    <m/>
    <n v="1"/>
  </r>
  <r>
    <x v="0"/>
    <x v="40"/>
    <x v="40"/>
    <x v="3"/>
    <x v="7"/>
    <s v="MeGA"/>
    <m/>
    <n v="1"/>
  </r>
  <r>
    <x v="0"/>
    <x v="41"/>
    <x v="41"/>
    <x v="2"/>
    <x v="5"/>
    <s v="기본요금제"/>
    <m/>
    <n v="3"/>
  </r>
  <r>
    <x v="0"/>
    <x v="41"/>
    <x v="41"/>
    <x v="3"/>
    <x v="6"/>
    <s v="GiGA 1G"/>
    <m/>
    <n v="1"/>
  </r>
  <r>
    <x v="0"/>
    <x v="41"/>
    <x v="41"/>
    <x v="3"/>
    <x v="6"/>
    <s v="GiGA 500M"/>
    <m/>
    <n v="5"/>
  </r>
  <r>
    <x v="0"/>
    <x v="41"/>
    <x v="41"/>
    <x v="3"/>
    <x v="7"/>
    <s v="MeGA"/>
    <m/>
    <n v="2"/>
  </r>
  <r>
    <x v="0"/>
    <x v="42"/>
    <x v="42"/>
    <x v="4"/>
    <x v="8"/>
    <s v="5G 트래픽"/>
    <m/>
    <n v="13"/>
  </r>
  <r>
    <x v="0"/>
    <x v="42"/>
    <x v="42"/>
    <x v="4"/>
    <x v="10"/>
    <s v="LTE 트래픽"/>
    <m/>
    <n v="1"/>
  </r>
  <r>
    <x v="0"/>
    <x v="43"/>
    <x v="43"/>
    <x v="0"/>
    <x v="0"/>
    <s v="스마트메시지"/>
    <m/>
    <n v="1"/>
  </r>
  <r>
    <x v="0"/>
    <x v="43"/>
    <x v="43"/>
    <x v="0"/>
    <x v="2"/>
    <s v="인터넷전화Biz"/>
    <m/>
    <n v="19"/>
  </r>
  <r>
    <x v="0"/>
    <x v="43"/>
    <x v="43"/>
    <x v="4"/>
    <x v="8"/>
    <s v="5G 트래픽"/>
    <m/>
    <n v="9"/>
  </r>
  <r>
    <x v="0"/>
    <x v="43"/>
    <x v="43"/>
    <x v="4"/>
    <x v="10"/>
    <s v="LTE 트래픽"/>
    <m/>
    <n v="3"/>
  </r>
  <r>
    <x v="0"/>
    <x v="43"/>
    <x v="43"/>
    <x v="1"/>
    <x v="3"/>
    <s v="GTV 일반"/>
    <m/>
    <n v="1"/>
  </r>
  <r>
    <x v="0"/>
    <x v="43"/>
    <x v="43"/>
    <x v="2"/>
    <x v="5"/>
    <s v="기본요금제"/>
    <m/>
    <n v="2"/>
  </r>
  <r>
    <x v="0"/>
    <x v="43"/>
    <x v="43"/>
    <x v="3"/>
    <x v="6"/>
    <s v="GiGA 500M"/>
    <m/>
    <n v="1"/>
  </r>
  <r>
    <x v="0"/>
    <x v="43"/>
    <x v="43"/>
    <x v="3"/>
    <x v="7"/>
    <s v="MeGA"/>
    <m/>
    <n v="4"/>
  </r>
  <r>
    <x v="0"/>
    <x v="44"/>
    <x v="44"/>
    <x v="0"/>
    <x v="11"/>
    <s v="IoT무선결제"/>
    <m/>
    <n v="1"/>
  </r>
  <r>
    <x v="0"/>
    <x v="44"/>
    <x v="44"/>
    <x v="0"/>
    <x v="2"/>
    <s v="IP-Centrex"/>
    <m/>
    <n v="13"/>
  </r>
  <r>
    <x v="0"/>
    <x v="44"/>
    <x v="44"/>
    <x v="4"/>
    <x v="8"/>
    <s v="5G 트래픽"/>
    <m/>
    <n v="19"/>
  </r>
  <r>
    <x v="0"/>
    <x v="44"/>
    <x v="44"/>
    <x v="1"/>
    <x v="3"/>
    <s v="GTV 일반"/>
    <m/>
    <n v="5"/>
  </r>
  <r>
    <x v="0"/>
    <x v="44"/>
    <x v="44"/>
    <x v="2"/>
    <x v="5"/>
    <s v="기본요금제"/>
    <m/>
    <n v="1"/>
  </r>
  <r>
    <x v="0"/>
    <x v="44"/>
    <x v="44"/>
    <x v="3"/>
    <x v="6"/>
    <s v="GiGA 1G"/>
    <m/>
    <n v="2"/>
  </r>
  <r>
    <x v="0"/>
    <x v="44"/>
    <x v="44"/>
    <x v="3"/>
    <x v="6"/>
    <s v="GiGA 500M"/>
    <m/>
    <n v="2"/>
  </r>
  <r>
    <x v="0"/>
    <x v="45"/>
    <x v="45"/>
    <x v="0"/>
    <x v="2"/>
    <s v="IP-Centrex"/>
    <m/>
    <n v="3"/>
  </r>
  <r>
    <x v="0"/>
    <x v="45"/>
    <x v="45"/>
    <x v="4"/>
    <x v="8"/>
    <s v="5G 트래픽"/>
    <m/>
    <n v="20"/>
  </r>
  <r>
    <x v="0"/>
    <x v="45"/>
    <x v="45"/>
    <x v="4"/>
    <x v="10"/>
    <s v="LTE 트래픽"/>
    <m/>
    <n v="3"/>
  </r>
  <r>
    <x v="0"/>
    <x v="45"/>
    <x v="45"/>
    <x v="1"/>
    <x v="3"/>
    <s v="GTV 일반"/>
    <m/>
    <n v="1"/>
  </r>
  <r>
    <x v="0"/>
    <x v="45"/>
    <x v="45"/>
    <x v="2"/>
    <x v="5"/>
    <s v="기본요금제"/>
    <m/>
    <n v="1"/>
  </r>
  <r>
    <x v="0"/>
    <x v="45"/>
    <x v="45"/>
    <x v="3"/>
    <x v="6"/>
    <s v="GiGA 500M"/>
    <m/>
    <n v="1"/>
  </r>
  <r>
    <x v="0"/>
    <x v="46"/>
    <x v="46"/>
    <x v="0"/>
    <x v="2"/>
    <s v="인터넷전화Biz"/>
    <m/>
    <n v="6"/>
  </r>
  <r>
    <x v="0"/>
    <x v="46"/>
    <x v="46"/>
    <x v="1"/>
    <x v="3"/>
    <s v="GTV 일반"/>
    <m/>
    <n v="2"/>
  </r>
  <r>
    <x v="0"/>
    <x v="46"/>
    <x v="46"/>
    <x v="2"/>
    <x v="5"/>
    <s v="기본요금제"/>
    <m/>
    <n v="1"/>
  </r>
  <r>
    <x v="0"/>
    <x v="46"/>
    <x v="46"/>
    <x v="3"/>
    <x v="6"/>
    <s v="GiGA 1G"/>
    <m/>
    <n v="1"/>
  </r>
  <r>
    <x v="0"/>
    <x v="46"/>
    <x v="46"/>
    <x v="3"/>
    <x v="6"/>
    <s v="GiGA 500M"/>
    <m/>
    <n v="2"/>
  </r>
  <r>
    <x v="0"/>
    <x v="47"/>
    <x v="47"/>
    <x v="0"/>
    <x v="1"/>
    <s v="Flexline"/>
    <m/>
    <n v="1"/>
  </r>
  <r>
    <x v="0"/>
    <x v="47"/>
    <x v="47"/>
    <x v="0"/>
    <x v="2"/>
    <s v="IP-Centrex"/>
    <m/>
    <n v="4"/>
  </r>
  <r>
    <x v="0"/>
    <x v="47"/>
    <x v="47"/>
    <x v="4"/>
    <x v="8"/>
    <s v="5G 트래픽"/>
    <m/>
    <n v="6"/>
  </r>
  <r>
    <x v="0"/>
    <x v="47"/>
    <x v="47"/>
    <x v="2"/>
    <x v="5"/>
    <s v="기본요금제"/>
    <m/>
    <n v="2"/>
  </r>
  <r>
    <x v="0"/>
    <x v="47"/>
    <x v="47"/>
    <x v="3"/>
    <x v="6"/>
    <s v="GiGA 500M"/>
    <m/>
    <n v="2"/>
  </r>
  <r>
    <x v="0"/>
    <x v="48"/>
    <x v="48"/>
    <x v="0"/>
    <x v="2"/>
    <s v="IP-Centrex"/>
    <m/>
    <n v="65"/>
  </r>
  <r>
    <x v="0"/>
    <x v="48"/>
    <x v="48"/>
    <x v="1"/>
    <x v="3"/>
    <s v="GTV 일반"/>
    <m/>
    <n v="2"/>
  </r>
  <r>
    <x v="0"/>
    <x v="48"/>
    <x v="48"/>
    <x v="2"/>
    <x v="5"/>
    <s v="기본요금제"/>
    <m/>
    <n v="1"/>
  </r>
  <r>
    <x v="0"/>
    <x v="48"/>
    <x v="48"/>
    <x v="3"/>
    <x v="16"/>
    <s v="GiGA 2.5기가"/>
    <m/>
    <n v="1"/>
  </r>
  <r>
    <x v="0"/>
    <x v="48"/>
    <x v="48"/>
    <x v="3"/>
    <x v="16"/>
    <s v="GiGA 5기가"/>
    <m/>
    <n v="1"/>
  </r>
  <r>
    <x v="0"/>
    <x v="48"/>
    <x v="48"/>
    <x v="3"/>
    <x v="6"/>
    <s v="GiGA 1G"/>
    <m/>
    <n v="3"/>
  </r>
  <r>
    <x v="0"/>
    <x v="49"/>
    <x v="49"/>
    <x v="2"/>
    <x v="5"/>
    <s v="기본요금제"/>
    <m/>
    <n v="2"/>
  </r>
  <r>
    <x v="0"/>
    <x v="49"/>
    <x v="49"/>
    <x v="3"/>
    <x v="7"/>
    <s v="MeGA"/>
    <m/>
    <n v="1"/>
  </r>
  <r>
    <x v="0"/>
    <x v="50"/>
    <x v="50"/>
    <x v="0"/>
    <x v="2"/>
    <s v="IP-Centrex"/>
    <m/>
    <n v="18"/>
  </r>
  <r>
    <x v="0"/>
    <x v="50"/>
    <x v="50"/>
    <x v="1"/>
    <x v="3"/>
    <s v="GTV 일반"/>
    <m/>
    <n v="1"/>
  </r>
  <r>
    <x v="0"/>
    <x v="50"/>
    <x v="50"/>
    <x v="2"/>
    <x v="5"/>
    <s v="기본요금제"/>
    <m/>
    <n v="2"/>
  </r>
  <r>
    <x v="0"/>
    <x v="50"/>
    <x v="50"/>
    <x v="3"/>
    <x v="6"/>
    <s v="GiGA 500M"/>
    <m/>
    <n v="2"/>
  </r>
  <r>
    <x v="0"/>
    <x v="50"/>
    <x v="50"/>
    <x v="3"/>
    <x v="7"/>
    <s v="MeGA"/>
    <m/>
    <n v="3"/>
  </r>
  <r>
    <x v="0"/>
    <x v="51"/>
    <x v="51"/>
    <x v="0"/>
    <x v="2"/>
    <s v="인터넷전화Biz"/>
    <m/>
    <n v="75"/>
  </r>
  <r>
    <x v="0"/>
    <x v="51"/>
    <x v="51"/>
    <x v="1"/>
    <x v="17"/>
    <s v="GTS Biz"/>
    <m/>
    <n v="6"/>
  </r>
  <r>
    <x v="0"/>
    <x v="51"/>
    <x v="51"/>
    <x v="2"/>
    <x v="5"/>
    <s v="기본요금제"/>
    <m/>
    <n v="5"/>
  </r>
  <r>
    <x v="0"/>
    <x v="51"/>
    <x v="51"/>
    <x v="3"/>
    <x v="6"/>
    <s v="GiGA 1G"/>
    <m/>
    <n v="3"/>
  </r>
  <r>
    <x v="0"/>
    <x v="51"/>
    <x v="51"/>
    <x v="3"/>
    <x v="6"/>
    <s v="GiGA 500M"/>
    <m/>
    <n v="2"/>
  </r>
  <r>
    <x v="0"/>
    <x v="51"/>
    <x v="51"/>
    <x v="3"/>
    <x v="7"/>
    <s v="MeGA"/>
    <m/>
    <n v="4"/>
  </r>
  <r>
    <x v="0"/>
    <x v="52"/>
    <x v="52"/>
    <x v="4"/>
    <x v="8"/>
    <s v="5G 트래픽"/>
    <m/>
    <n v="9"/>
  </r>
  <r>
    <x v="0"/>
    <x v="52"/>
    <x v="52"/>
    <x v="4"/>
    <x v="10"/>
    <s v="LTE 트래픽"/>
    <m/>
    <n v="5"/>
  </r>
  <r>
    <x v="0"/>
    <x v="53"/>
    <x v="53"/>
    <x v="0"/>
    <x v="2"/>
    <s v="IP-Centrex"/>
    <m/>
    <n v="16"/>
  </r>
  <r>
    <x v="0"/>
    <x v="53"/>
    <x v="53"/>
    <x v="1"/>
    <x v="3"/>
    <s v="GTV 일반"/>
    <m/>
    <n v="1"/>
  </r>
  <r>
    <x v="0"/>
    <x v="53"/>
    <x v="53"/>
    <x v="2"/>
    <x v="5"/>
    <s v="기본요금제"/>
    <m/>
    <n v="1"/>
  </r>
  <r>
    <x v="0"/>
    <x v="53"/>
    <x v="53"/>
    <x v="3"/>
    <x v="6"/>
    <s v="GiGA 1G"/>
    <m/>
    <n v="1"/>
  </r>
  <r>
    <x v="0"/>
    <x v="53"/>
    <x v="53"/>
    <x v="3"/>
    <x v="6"/>
    <s v="GiGA 500M"/>
    <m/>
    <n v="1"/>
  </r>
  <r>
    <x v="0"/>
    <x v="54"/>
    <x v="54"/>
    <x v="0"/>
    <x v="1"/>
    <s v="GiGA Office"/>
    <m/>
    <n v="2"/>
  </r>
  <r>
    <x v="0"/>
    <x v="54"/>
    <x v="54"/>
    <x v="2"/>
    <x v="5"/>
    <s v="기본요금제"/>
    <m/>
    <n v="1"/>
  </r>
  <r>
    <x v="0"/>
    <x v="55"/>
    <x v="55"/>
    <x v="0"/>
    <x v="2"/>
    <s v="IP-Centrex"/>
    <m/>
    <n v="19"/>
  </r>
  <r>
    <x v="0"/>
    <x v="55"/>
    <x v="55"/>
    <x v="2"/>
    <x v="5"/>
    <s v="기본요금제"/>
    <m/>
    <n v="1"/>
  </r>
  <r>
    <x v="0"/>
    <x v="55"/>
    <x v="55"/>
    <x v="3"/>
    <x v="6"/>
    <s v="GiGA 500M"/>
    <m/>
    <n v="5"/>
  </r>
  <r>
    <x v="0"/>
    <x v="56"/>
    <x v="56"/>
    <x v="0"/>
    <x v="11"/>
    <s v="IoT원격관제"/>
    <m/>
    <n v="1"/>
  </r>
  <r>
    <x v="0"/>
    <x v="56"/>
    <x v="56"/>
    <x v="2"/>
    <x v="5"/>
    <s v="기본요금제"/>
    <m/>
    <n v="4"/>
  </r>
  <r>
    <x v="0"/>
    <x v="56"/>
    <x v="56"/>
    <x v="3"/>
    <x v="6"/>
    <s v="GiGA 500M"/>
    <m/>
    <n v="2"/>
  </r>
  <r>
    <x v="0"/>
    <x v="56"/>
    <x v="56"/>
    <x v="3"/>
    <x v="7"/>
    <s v="MeGA"/>
    <m/>
    <n v="1"/>
  </r>
  <r>
    <x v="0"/>
    <x v="57"/>
    <x v="57"/>
    <x v="0"/>
    <x v="2"/>
    <s v="IP-Centrex"/>
    <m/>
    <n v="6"/>
  </r>
  <r>
    <x v="0"/>
    <x v="57"/>
    <x v="57"/>
    <x v="2"/>
    <x v="5"/>
    <s v="기본요금제"/>
    <m/>
    <n v="1"/>
  </r>
  <r>
    <x v="0"/>
    <x v="57"/>
    <x v="57"/>
    <x v="3"/>
    <x v="7"/>
    <s v="MeGA"/>
    <m/>
    <n v="1"/>
  </r>
  <r>
    <x v="0"/>
    <x v="58"/>
    <x v="58"/>
    <x v="1"/>
    <x v="4"/>
    <s v="GTV Biz"/>
    <m/>
    <n v="47"/>
  </r>
  <r>
    <x v="0"/>
    <x v="58"/>
    <x v="58"/>
    <x v="2"/>
    <x v="5"/>
    <s v="기본요금제"/>
    <m/>
    <n v="6"/>
  </r>
  <r>
    <x v="0"/>
    <x v="58"/>
    <x v="58"/>
    <x v="3"/>
    <x v="6"/>
    <s v="GiGA 500M"/>
    <m/>
    <n v="6"/>
  </r>
  <r>
    <x v="0"/>
    <x v="59"/>
    <x v="59"/>
    <x v="0"/>
    <x v="11"/>
    <s v="IoT원격관제"/>
    <m/>
    <n v="1"/>
  </r>
  <r>
    <x v="0"/>
    <x v="59"/>
    <x v="59"/>
    <x v="0"/>
    <x v="1"/>
    <s v="Flexline"/>
    <m/>
    <n v="2"/>
  </r>
  <r>
    <x v="0"/>
    <x v="59"/>
    <x v="59"/>
    <x v="0"/>
    <x v="2"/>
    <s v="인터넷전화Biz"/>
    <m/>
    <n v="21"/>
  </r>
  <r>
    <x v="0"/>
    <x v="59"/>
    <x v="59"/>
    <x v="4"/>
    <x v="8"/>
    <s v="5G 트래픽"/>
    <m/>
    <n v="4"/>
  </r>
  <r>
    <x v="0"/>
    <x v="59"/>
    <x v="59"/>
    <x v="2"/>
    <x v="5"/>
    <s v="기본요금제"/>
    <m/>
    <n v="2"/>
  </r>
  <r>
    <x v="0"/>
    <x v="59"/>
    <x v="59"/>
    <x v="3"/>
    <x v="7"/>
    <s v="MeGA"/>
    <m/>
    <n v="3"/>
  </r>
  <r>
    <x v="0"/>
    <x v="60"/>
    <x v="60"/>
    <x v="0"/>
    <x v="2"/>
    <s v="인터넷전화Biz"/>
    <m/>
    <n v="31"/>
  </r>
  <r>
    <x v="0"/>
    <x v="60"/>
    <x v="60"/>
    <x v="2"/>
    <x v="5"/>
    <s v="기본요금제"/>
    <m/>
    <n v="2"/>
  </r>
  <r>
    <x v="0"/>
    <x v="60"/>
    <x v="60"/>
    <x v="3"/>
    <x v="7"/>
    <s v="MeGA"/>
    <m/>
    <n v="2"/>
  </r>
  <r>
    <x v="0"/>
    <x v="61"/>
    <x v="61"/>
    <x v="0"/>
    <x v="2"/>
    <s v="IP-Centrex"/>
    <m/>
    <n v="11"/>
  </r>
  <r>
    <x v="0"/>
    <x v="61"/>
    <x v="61"/>
    <x v="1"/>
    <x v="14"/>
    <s v="GTS 일반"/>
    <m/>
    <n v="1"/>
  </r>
  <r>
    <x v="0"/>
    <x v="61"/>
    <x v="61"/>
    <x v="2"/>
    <x v="5"/>
    <s v="기본요금제"/>
    <m/>
    <n v="8"/>
  </r>
  <r>
    <x v="0"/>
    <x v="61"/>
    <x v="61"/>
    <x v="3"/>
    <x v="6"/>
    <s v="GiGA 500M"/>
    <m/>
    <n v="5"/>
  </r>
  <r>
    <x v="0"/>
    <x v="62"/>
    <x v="62"/>
    <x v="0"/>
    <x v="2"/>
    <s v="인터넷전화Biz"/>
    <m/>
    <n v="3"/>
  </r>
  <r>
    <x v="0"/>
    <x v="62"/>
    <x v="62"/>
    <x v="4"/>
    <x v="8"/>
    <s v="5G 트래픽"/>
    <m/>
    <n v="12"/>
  </r>
  <r>
    <x v="0"/>
    <x v="62"/>
    <x v="62"/>
    <x v="4"/>
    <x v="15"/>
    <s v="기업무선기타"/>
    <m/>
    <n v="1"/>
  </r>
  <r>
    <x v="0"/>
    <x v="62"/>
    <x v="62"/>
    <x v="4"/>
    <x v="10"/>
    <s v="LTE 트래픽"/>
    <m/>
    <n v="1"/>
  </r>
  <r>
    <x v="0"/>
    <x v="62"/>
    <x v="62"/>
    <x v="2"/>
    <x v="5"/>
    <s v="기본요금제"/>
    <m/>
    <n v="20"/>
  </r>
  <r>
    <x v="0"/>
    <x v="62"/>
    <x v="62"/>
    <x v="3"/>
    <x v="7"/>
    <s v="MeGA"/>
    <m/>
    <n v="2"/>
  </r>
  <r>
    <x v="0"/>
    <x v="63"/>
    <x v="63"/>
    <x v="1"/>
    <x v="4"/>
    <s v="GTV Biz"/>
    <m/>
    <n v="36"/>
  </r>
  <r>
    <x v="0"/>
    <x v="63"/>
    <x v="63"/>
    <x v="2"/>
    <x v="5"/>
    <s v="기본요금제"/>
    <m/>
    <n v="1"/>
  </r>
  <r>
    <x v="0"/>
    <x v="63"/>
    <x v="63"/>
    <x v="3"/>
    <x v="6"/>
    <s v="GiGA 500M"/>
    <m/>
    <n v="5"/>
  </r>
  <r>
    <x v="0"/>
    <x v="64"/>
    <x v="64"/>
    <x v="2"/>
    <x v="5"/>
    <s v="기본요금제"/>
    <m/>
    <n v="3"/>
  </r>
  <r>
    <x v="0"/>
    <x v="64"/>
    <x v="64"/>
    <x v="3"/>
    <x v="6"/>
    <s v="GiGA 1G"/>
    <m/>
    <n v="1"/>
  </r>
  <r>
    <x v="0"/>
    <x v="65"/>
    <x v="65"/>
    <x v="0"/>
    <x v="1"/>
    <s v="Flexline"/>
    <m/>
    <n v="3"/>
  </r>
  <r>
    <x v="0"/>
    <x v="65"/>
    <x v="65"/>
    <x v="0"/>
    <x v="2"/>
    <s v="IP-Centrex"/>
    <m/>
    <n v="53"/>
  </r>
  <r>
    <x v="0"/>
    <x v="65"/>
    <x v="65"/>
    <x v="4"/>
    <x v="10"/>
    <s v="LTE 트래픽"/>
    <m/>
    <n v="2"/>
  </r>
  <r>
    <x v="0"/>
    <x v="65"/>
    <x v="65"/>
    <x v="2"/>
    <x v="5"/>
    <s v="기본요금제"/>
    <m/>
    <n v="4"/>
  </r>
  <r>
    <x v="0"/>
    <x v="65"/>
    <x v="65"/>
    <x v="3"/>
    <x v="7"/>
    <s v="MeGA"/>
    <m/>
    <n v="12"/>
  </r>
  <r>
    <x v="0"/>
    <x v="66"/>
    <x v="66"/>
    <x v="0"/>
    <x v="2"/>
    <s v="IP-Centrex"/>
    <m/>
    <n v="1"/>
  </r>
  <r>
    <x v="0"/>
    <x v="66"/>
    <x v="66"/>
    <x v="3"/>
    <x v="7"/>
    <s v="MeGA"/>
    <m/>
    <n v="1"/>
  </r>
  <r>
    <x v="0"/>
    <x v="67"/>
    <x v="67"/>
    <x v="0"/>
    <x v="11"/>
    <s v="IoT원격관제"/>
    <m/>
    <n v="1"/>
  </r>
  <r>
    <x v="0"/>
    <x v="67"/>
    <x v="67"/>
    <x v="0"/>
    <x v="1"/>
    <s v="Flexline"/>
    <m/>
    <n v="1"/>
  </r>
  <r>
    <x v="0"/>
    <x v="67"/>
    <x v="67"/>
    <x v="0"/>
    <x v="2"/>
    <s v="IP-Centrex"/>
    <m/>
    <n v="12"/>
  </r>
  <r>
    <x v="0"/>
    <x v="67"/>
    <x v="67"/>
    <x v="1"/>
    <x v="4"/>
    <s v="GTV Biz"/>
    <m/>
    <n v="8"/>
  </r>
  <r>
    <x v="0"/>
    <x v="67"/>
    <x v="67"/>
    <x v="2"/>
    <x v="5"/>
    <s v="기본요금제"/>
    <m/>
    <n v="3"/>
  </r>
  <r>
    <x v="0"/>
    <x v="67"/>
    <x v="67"/>
    <x v="3"/>
    <x v="6"/>
    <s v="GiGA 500M"/>
    <m/>
    <n v="1"/>
  </r>
  <r>
    <x v="0"/>
    <x v="67"/>
    <x v="67"/>
    <x v="3"/>
    <x v="7"/>
    <s v="MeGA"/>
    <m/>
    <n v="1"/>
  </r>
  <r>
    <x v="0"/>
    <x v="68"/>
    <x v="68"/>
    <x v="0"/>
    <x v="2"/>
    <s v="IP-Centrex"/>
    <m/>
    <n v="6"/>
  </r>
  <r>
    <x v="0"/>
    <x v="68"/>
    <x v="68"/>
    <x v="1"/>
    <x v="3"/>
    <s v="GTV 일반"/>
    <m/>
    <n v="2"/>
  </r>
  <r>
    <x v="0"/>
    <x v="68"/>
    <x v="68"/>
    <x v="1"/>
    <x v="4"/>
    <s v="GTV Biz"/>
    <m/>
    <n v="1"/>
  </r>
  <r>
    <x v="0"/>
    <x v="68"/>
    <x v="68"/>
    <x v="2"/>
    <x v="5"/>
    <s v="기본요금제"/>
    <m/>
    <n v="2"/>
  </r>
  <r>
    <x v="0"/>
    <x v="68"/>
    <x v="68"/>
    <x v="3"/>
    <x v="6"/>
    <s v="GiGA 1G"/>
    <m/>
    <n v="1"/>
  </r>
  <r>
    <x v="0"/>
    <x v="68"/>
    <x v="68"/>
    <x v="3"/>
    <x v="6"/>
    <s v="GiGA 500M"/>
    <m/>
    <n v="1"/>
  </r>
  <r>
    <x v="0"/>
    <x v="69"/>
    <x v="69"/>
    <x v="0"/>
    <x v="1"/>
    <s v="Flexline"/>
    <m/>
    <n v="3"/>
  </r>
  <r>
    <x v="0"/>
    <x v="69"/>
    <x v="69"/>
    <x v="0"/>
    <x v="2"/>
    <s v="인터넷전화Biz"/>
    <m/>
    <n v="70"/>
  </r>
  <r>
    <x v="0"/>
    <x v="69"/>
    <x v="69"/>
    <x v="4"/>
    <x v="18"/>
    <s v="3G 트래픽"/>
    <m/>
    <n v="1"/>
  </r>
  <r>
    <x v="0"/>
    <x v="69"/>
    <x v="69"/>
    <x v="4"/>
    <x v="8"/>
    <s v="5G 트래픽"/>
    <m/>
    <n v="1"/>
  </r>
  <r>
    <x v="0"/>
    <x v="69"/>
    <x v="69"/>
    <x v="4"/>
    <x v="10"/>
    <s v="LTE 트래픽"/>
    <m/>
    <n v="1"/>
  </r>
  <r>
    <x v="0"/>
    <x v="69"/>
    <x v="69"/>
    <x v="1"/>
    <x v="3"/>
    <s v="GTV 일반"/>
    <m/>
    <n v="3"/>
  </r>
  <r>
    <x v="0"/>
    <x v="69"/>
    <x v="69"/>
    <x v="2"/>
    <x v="5"/>
    <s v="기본요금제"/>
    <m/>
    <n v="4"/>
  </r>
  <r>
    <x v="0"/>
    <x v="69"/>
    <x v="69"/>
    <x v="3"/>
    <x v="6"/>
    <s v="GiGA 500M"/>
    <m/>
    <n v="1"/>
  </r>
  <r>
    <x v="0"/>
    <x v="69"/>
    <x v="69"/>
    <x v="3"/>
    <x v="7"/>
    <s v="MeGA"/>
    <m/>
    <n v="2"/>
  </r>
  <r>
    <x v="0"/>
    <x v="70"/>
    <x v="70"/>
    <x v="0"/>
    <x v="2"/>
    <s v="IP-Centrex"/>
    <m/>
    <n v="21"/>
  </r>
  <r>
    <x v="0"/>
    <x v="70"/>
    <x v="70"/>
    <x v="2"/>
    <x v="5"/>
    <s v="기본요금제"/>
    <m/>
    <n v="16"/>
  </r>
  <r>
    <x v="0"/>
    <x v="70"/>
    <x v="70"/>
    <x v="3"/>
    <x v="6"/>
    <s v="GiGA 1G"/>
    <m/>
    <n v="1"/>
  </r>
  <r>
    <x v="0"/>
    <x v="70"/>
    <x v="70"/>
    <x v="3"/>
    <x v="6"/>
    <s v="GiGA 500M"/>
    <m/>
    <n v="4"/>
  </r>
  <r>
    <x v="0"/>
    <x v="70"/>
    <x v="70"/>
    <x v="3"/>
    <x v="7"/>
    <s v="MeGA"/>
    <m/>
    <n v="4"/>
  </r>
  <r>
    <x v="0"/>
    <x v="71"/>
    <x v="71"/>
    <x v="1"/>
    <x v="3"/>
    <s v="GTV 일반"/>
    <m/>
    <n v="2"/>
  </r>
  <r>
    <x v="0"/>
    <x v="71"/>
    <x v="71"/>
    <x v="2"/>
    <x v="13"/>
    <s v="홈인터넷전화 기본요금제"/>
    <m/>
    <n v="1"/>
  </r>
  <r>
    <x v="0"/>
    <x v="71"/>
    <x v="71"/>
    <x v="2"/>
    <x v="5"/>
    <s v="기본요금제"/>
    <m/>
    <n v="2"/>
  </r>
  <r>
    <x v="0"/>
    <x v="71"/>
    <x v="71"/>
    <x v="3"/>
    <x v="7"/>
    <s v="MeGA"/>
    <m/>
    <n v="1"/>
  </r>
  <r>
    <x v="0"/>
    <x v="72"/>
    <x v="72"/>
    <x v="0"/>
    <x v="2"/>
    <s v="인터넷전화Biz"/>
    <m/>
    <n v="10"/>
  </r>
  <r>
    <x v="0"/>
    <x v="72"/>
    <x v="72"/>
    <x v="3"/>
    <x v="6"/>
    <s v="GiGA 500M"/>
    <m/>
    <n v="1"/>
  </r>
  <r>
    <x v="0"/>
    <x v="72"/>
    <x v="72"/>
    <x v="3"/>
    <x v="7"/>
    <s v="MeGA"/>
    <m/>
    <n v="1"/>
  </r>
  <r>
    <x v="0"/>
    <x v="73"/>
    <x v="73"/>
    <x v="0"/>
    <x v="1"/>
    <s v="구내인터넷"/>
    <m/>
    <n v="1"/>
  </r>
  <r>
    <x v="0"/>
    <x v="73"/>
    <x v="73"/>
    <x v="1"/>
    <x v="3"/>
    <s v="GTV 일반"/>
    <m/>
    <n v="2"/>
  </r>
  <r>
    <x v="0"/>
    <x v="73"/>
    <x v="73"/>
    <x v="2"/>
    <x v="13"/>
    <s v="홈인터넷전화 기본요금제"/>
    <m/>
    <n v="1"/>
  </r>
  <r>
    <x v="0"/>
    <x v="73"/>
    <x v="73"/>
    <x v="2"/>
    <x v="5"/>
    <s v="기본요금제"/>
    <m/>
    <n v="2"/>
  </r>
  <r>
    <x v="0"/>
    <x v="73"/>
    <x v="73"/>
    <x v="3"/>
    <x v="6"/>
    <s v="GiGA 1G"/>
    <m/>
    <n v="3"/>
  </r>
  <r>
    <x v="0"/>
    <x v="73"/>
    <x v="73"/>
    <x v="3"/>
    <x v="6"/>
    <s v="GiGA 500M"/>
    <m/>
    <n v="7"/>
  </r>
  <r>
    <x v="0"/>
    <x v="73"/>
    <x v="73"/>
    <x v="3"/>
    <x v="7"/>
    <s v="MeGA"/>
    <m/>
    <n v="5"/>
  </r>
  <r>
    <x v="0"/>
    <x v="74"/>
    <x v="74"/>
    <x v="0"/>
    <x v="2"/>
    <s v="인터넷전화Biz"/>
    <m/>
    <n v="32"/>
  </r>
  <r>
    <x v="0"/>
    <x v="74"/>
    <x v="74"/>
    <x v="4"/>
    <x v="8"/>
    <s v="5G 트래픽"/>
    <m/>
    <n v="1"/>
  </r>
  <r>
    <x v="0"/>
    <x v="74"/>
    <x v="74"/>
    <x v="1"/>
    <x v="14"/>
    <s v="GTS 일반"/>
    <m/>
    <n v="1"/>
  </r>
  <r>
    <x v="0"/>
    <x v="74"/>
    <x v="74"/>
    <x v="1"/>
    <x v="4"/>
    <s v="GTV Biz"/>
    <m/>
    <n v="6"/>
  </r>
  <r>
    <x v="0"/>
    <x v="74"/>
    <x v="74"/>
    <x v="2"/>
    <x v="13"/>
    <s v="홈인터넷전화 기본요금제"/>
    <m/>
    <n v="1"/>
  </r>
  <r>
    <x v="0"/>
    <x v="74"/>
    <x v="74"/>
    <x v="2"/>
    <x v="5"/>
    <s v="기본요금제"/>
    <m/>
    <n v="2"/>
  </r>
  <r>
    <x v="0"/>
    <x v="74"/>
    <x v="74"/>
    <x v="3"/>
    <x v="6"/>
    <s v="GiGA 500M"/>
    <m/>
    <n v="2"/>
  </r>
  <r>
    <x v="0"/>
    <x v="74"/>
    <x v="74"/>
    <x v="3"/>
    <x v="7"/>
    <s v="MeGA"/>
    <m/>
    <n v="5"/>
  </r>
  <r>
    <x v="0"/>
    <x v="75"/>
    <x v="75"/>
    <x v="0"/>
    <x v="2"/>
    <s v="인터넷전화Biz"/>
    <m/>
    <n v="14"/>
  </r>
  <r>
    <x v="0"/>
    <x v="75"/>
    <x v="75"/>
    <x v="2"/>
    <x v="13"/>
    <s v="홈인터넷전화 기본요금제"/>
    <m/>
    <n v="1"/>
  </r>
  <r>
    <x v="0"/>
    <x v="75"/>
    <x v="75"/>
    <x v="2"/>
    <x v="5"/>
    <s v="기본요금제"/>
    <m/>
    <n v="3"/>
  </r>
  <r>
    <x v="0"/>
    <x v="75"/>
    <x v="75"/>
    <x v="3"/>
    <x v="6"/>
    <s v="GiGA 1G"/>
    <m/>
    <n v="1"/>
  </r>
  <r>
    <x v="0"/>
    <x v="75"/>
    <x v="75"/>
    <x v="3"/>
    <x v="6"/>
    <s v="GiGA 500M"/>
    <m/>
    <n v="2"/>
  </r>
  <r>
    <x v="0"/>
    <x v="75"/>
    <x v="75"/>
    <x v="3"/>
    <x v="7"/>
    <s v="MeGA"/>
    <m/>
    <n v="1"/>
  </r>
  <r>
    <x v="0"/>
    <x v="76"/>
    <x v="76"/>
    <x v="0"/>
    <x v="2"/>
    <s v="IP-Centrex"/>
    <m/>
    <n v="9"/>
  </r>
  <r>
    <x v="0"/>
    <x v="76"/>
    <x v="76"/>
    <x v="0"/>
    <x v="2"/>
    <s v="인터넷전화Biz"/>
    <m/>
    <n v="3"/>
  </r>
  <r>
    <x v="0"/>
    <x v="76"/>
    <x v="76"/>
    <x v="2"/>
    <x v="5"/>
    <s v="기본요금제"/>
    <m/>
    <n v="2"/>
  </r>
  <r>
    <x v="0"/>
    <x v="76"/>
    <x v="76"/>
    <x v="3"/>
    <x v="6"/>
    <s v="GiGA 1G"/>
    <m/>
    <n v="1"/>
  </r>
  <r>
    <x v="0"/>
    <x v="76"/>
    <x v="76"/>
    <x v="3"/>
    <x v="6"/>
    <s v="GiGA 500M"/>
    <m/>
    <n v="2"/>
  </r>
  <r>
    <x v="0"/>
    <x v="77"/>
    <x v="77"/>
    <x v="2"/>
    <x v="5"/>
    <s v="기본요금제"/>
    <m/>
    <n v="2"/>
  </r>
  <r>
    <x v="0"/>
    <x v="78"/>
    <x v="78"/>
    <x v="0"/>
    <x v="1"/>
    <s v="Flexline"/>
    <m/>
    <n v="2"/>
  </r>
  <r>
    <x v="0"/>
    <x v="78"/>
    <x v="78"/>
    <x v="0"/>
    <x v="2"/>
    <s v="인터넷전화Biz"/>
    <m/>
    <n v="11"/>
  </r>
  <r>
    <x v="0"/>
    <x v="78"/>
    <x v="78"/>
    <x v="2"/>
    <x v="5"/>
    <s v="기본요금제"/>
    <m/>
    <n v="5"/>
  </r>
  <r>
    <x v="0"/>
    <x v="78"/>
    <x v="78"/>
    <x v="3"/>
    <x v="7"/>
    <s v="MeGA"/>
    <m/>
    <n v="1"/>
  </r>
  <r>
    <x v="0"/>
    <x v="79"/>
    <x v="79"/>
    <x v="2"/>
    <x v="5"/>
    <s v="기본요금제"/>
    <m/>
    <n v="4"/>
  </r>
  <r>
    <x v="0"/>
    <x v="79"/>
    <x v="79"/>
    <x v="3"/>
    <x v="6"/>
    <s v="GiGA 1G"/>
    <m/>
    <n v="1"/>
  </r>
  <r>
    <x v="0"/>
    <x v="79"/>
    <x v="79"/>
    <x v="3"/>
    <x v="7"/>
    <s v="MeGA"/>
    <m/>
    <n v="2"/>
  </r>
  <r>
    <x v="0"/>
    <x v="80"/>
    <x v="80"/>
    <x v="0"/>
    <x v="19"/>
    <s v="시내외전용회선"/>
    <m/>
    <n v="1"/>
  </r>
  <r>
    <x v="0"/>
    <x v="80"/>
    <x v="80"/>
    <x v="2"/>
    <x v="5"/>
    <s v="기본요금제"/>
    <m/>
    <n v="7"/>
  </r>
  <r>
    <x v="0"/>
    <x v="80"/>
    <x v="80"/>
    <x v="3"/>
    <x v="6"/>
    <s v="GiGA 500M"/>
    <m/>
    <n v="3"/>
  </r>
  <r>
    <x v="0"/>
    <x v="81"/>
    <x v="81"/>
    <x v="0"/>
    <x v="0"/>
    <s v="스마트메시지"/>
    <m/>
    <n v="2"/>
  </r>
  <r>
    <x v="0"/>
    <x v="81"/>
    <x v="81"/>
    <x v="0"/>
    <x v="2"/>
    <s v="IP-Centrex"/>
    <m/>
    <n v="10"/>
  </r>
  <r>
    <x v="0"/>
    <x v="81"/>
    <x v="81"/>
    <x v="0"/>
    <x v="9"/>
    <s v="이너텔"/>
    <m/>
    <n v="7"/>
  </r>
  <r>
    <x v="0"/>
    <x v="82"/>
    <x v="82"/>
    <x v="0"/>
    <x v="0"/>
    <s v="스마트메시지"/>
    <m/>
    <n v="1"/>
  </r>
  <r>
    <x v="0"/>
    <x v="82"/>
    <x v="82"/>
    <x v="2"/>
    <x v="5"/>
    <s v="기본요금제"/>
    <m/>
    <n v="23"/>
  </r>
  <r>
    <x v="0"/>
    <x v="82"/>
    <x v="82"/>
    <x v="3"/>
    <x v="6"/>
    <s v="GiGA 500M"/>
    <m/>
    <n v="1"/>
  </r>
  <r>
    <x v="0"/>
    <x v="82"/>
    <x v="82"/>
    <x v="3"/>
    <x v="7"/>
    <s v="MeGA"/>
    <m/>
    <n v="3"/>
  </r>
  <r>
    <x v="0"/>
    <x v="83"/>
    <x v="83"/>
    <x v="0"/>
    <x v="1"/>
    <s v="Flexline"/>
    <m/>
    <n v="1"/>
  </r>
  <r>
    <x v="0"/>
    <x v="83"/>
    <x v="83"/>
    <x v="0"/>
    <x v="2"/>
    <s v="IP-Centrex"/>
    <m/>
    <n v="31"/>
  </r>
  <r>
    <x v="0"/>
    <x v="83"/>
    <x v="83"/>
    <x v="0"/>
    <x v="9"/>
    <s v="구내교환"/>
    <m/>
    <n v="1"/>
  </r>
  <r>
    <x v="0"/>
    <x v="83"/>
    <x v="83"/>
    <x v="2"/>
    <x v="5"/>
    <s v="기본요금제"/>
    <m/>
    <n v="2"/>
  </r>
  <r>
    <x v="0"/>
    <x v="83"/>
    <x v="83"/>
    <x v="3"/>
    <x v="6"/>
    <s v="GiGA 1G"/>
    <m/>
    <n v="1"/>
  </r>
  <r>
    <x v="0"/>
    <x v="83"/>
    <x v="83"/>
    <x v="3"/>
    <x v="7"/>
    <s v="MeGA"/>
    <m/>
    <n v="8"/>
  </r>
  <r>
    <x v="0"/>
    <x v="84"/>
    <x v="84"/>
    <x v="0"/>
    <x v="9"/>
    <s v="구내교환"/>
    <m/>
    <n v="1"/>
  </r>
  <r>
    <x v="0"/>
    <x v="84"/>
    <x v="84"/>
    <x v="1"/>
    <x v="3"/>
    <s v="GTV 일반"/>
    <m/>
    <n v="1"/>
  </r>
  <r>
    <x v="0"/>
    <x v="84"/>
    <x v="84"/>
    <x v="1"/>
    <x v="4"/>
    <s v="GTV Biz"/>
    <m/>
    <n v="8"/>
  </r>
  <r>
    <x v="0"/>
    <x v="84"/>
    <x v="84"/>
    <x v="2"/>
    <x v="5"/>
    <s v="기본요금제"/>
    <m/>
    <n v="2"/>
  </r>
  <r>
    <x v="0"/>
    <x v="84"/>
    <x v="84"/>
    <x v="3"/>
    <x v="7"/>
    <s v="MeGA"/>
    <m/>
    <n v="2"/>
  </r>
  <r>
    <x v="0"/>
    <x v="85"/>
    <x v="85"/>
    <x v="0"/>
    <x v="2"/>
    <s v="IP-Centrex"/>
    <m/>
    <n v="5"/>
  </r>
  <r>
    <x v="0"/>
    <x v="85"/>
    <x v="85"/>
    <x v="1"/>
    <x v="3"/>
    <s v="GTV 일반"/>
    <m/>
    <n v="1"/>
  </r>
  <r>
    <x v="0"/>
    <x v="85"/>
    <x v="85"/>
    <x v="3"/>
    <x v="6"/>
    <s v="GiGA 500M"/>
    <m/>
    <n v="1"/>
  </r>
  <r>
    <x v="0"/>
    <x v="86"/>
    <x v="86"/>
    <x v="0"/>
    <x v="1"/>
    <s v="GiGA Office"/>
    <m/>
    <n v="1"/>
  </r>
  <r>
    <x v="0"/>
    <x v="86"/>
    <x v="86"/>
    <x v="0"/>
    <x v="2"/>
    <s v="인터넷전화Biz"/>
    <m/>
    <n v="3"/>
  </r>
  <r>
    <x v="0"/>
    <x v="86"/>
    <x v="86"/>
    <x v="0"/>
    <x v="19"/>
    <s v="시내외전용회선"/>
    <m/>
    <n v="1"/>
  </r>
  <r>
    <x v="0"/>
    <x v="86"/>
    <x v="86"/>
    <x v="4"/>
    <x v="8"/>
    <s v="5G 트래픽"/>
    <m/>
    <n v="1"/>
  </r>
  <r>
    <x v="0"/>
    <x v="86"/>
    <x v="86"/>
    <x v="2"/>
    <x v="5"/>
    <s v="기본요금제"/>
    <m/>
    <n v="5"/>
  </r>
  <r>
    <x v="0"/>
    <x v="86"/>
    <x v="86"/>
    <x v="3"/>
    <x v="6"/>
    <s v="GiGA 1G"/>
    <m/>
    <n v="1"/>
  </r>
  <r>
    <x v="0"/>
    <x v="87"/>
    <x v="87"/>
    <x v="0"/>
    <x v="2"/>
    <s v="IP-Centrex"/>
    <m/>
    <n v="5"/>
  </r>
  <r>
    <x v="0"/>
    <x v="87"/>
    <x v="87"/>
    <x v="1"/>
    <x v="3"/>
    <s v="GTV 일반"/>
    <m/>
    <n v="1"/>
  </r>
  <r>
    <x v="0"/>
    <x v="87"/>
    <x v="87"/>
    <x v="2"/>
    <x v="5"/>
    <s v="기본요금제"/>
    <m/>
    <n v="35"/>
  </r>
  <r>
    <x v="0"/>
    <x v="87"/>
    <x v="87"/>
    <x v="3"/>
    <x v="6"/>
    <s v="GiGA 1G"/>
    <m/>
    <n v="3"/>
  </r>
  <r>
    <x v="0"/>
    <x v="87"/>
    <x v="87"/>
    <x v="3"/>
    <x v="7"/>
    <s v="MeGA"/>
    <m/>
    <n v="1"/>
  </r>
  <r>
    <x v="0"/>
    <x v="88"/>
    <x v="88"/>
    <x v="0"/>
    <x v="2"/>
    <s v="인터넷전화Biz"/>
    <m/>
    <n v="18"/>
  </r>
  <r>
    <x v="0"/>
    <x v="88"/>
    <x v="88"/>
    <x v="2"/>
    <x v="5"/>
    <s v="기본요금제"/>
    <m/>
    <n v="1"/>
  </r>
  <r>
    <x v="0"/>
    <x v="88"/>
    <x v="88"/>
    <x v="3"/>
    <x v="7"/>
    <s v="MeGA"/>
    <m/>
    <n v="6"/>
  </r>
  <r>
    <x v="0"/>
    <x v="89"/>
    <x v="89"/>
    <x v="4"/>
    <x v="8"/>
    <s v="5G 트래픽"/>
    <m/>
    <n v="1"/>
  </r>
  <r>
    <x v="0"/>
    <x v="90"/>
    <x v="90"/>
    <x v="0"/>
    <x v="2"/>
    <s v="인터넷전화Biz"/>
    <m/>
    <n v="4"/>
  </r>
  <r>
    <x v="0"/>
    <x v="90"/>
    <x v="90"/>
    <x v="1"/>
    <x v="3"/>
    <s v="GTV 일반"/>
    <m/>
    <n v="1"/>
  </r>
  <r>
    <x v="0"/>
    <x v="90"/>
    <x v="90"/>
    <x v="2"/>
    <x v="5"/>
    <s v="기본요금제"/>
    <m/>
    <n v="3"/>
  </r>
  <r>
    <x v="0"/>
    <x v="90"/>
    <x v="90"/>
    <x v="3"/>
    <x v="6"/>
    <s v="GiGA 500M"/>
    <m/>
    <n v="1"/>
  </r>
  <r>
    <x v="0"/>
    <x v="91"/>
    <x v="91"/>
    <x v="3"/>
    <x v="7"/>
    <s v="MeGA"/>
    <m/>
    <n v="2"/>
  </r>
  <r>
    <x v="0"/>
    <x v="92"/>
    <x v="92"/>
    <x v="0"/>
    <x v="0"/>
    <s v="스마트메시지"/>
    <m/>
    <n v="1"/>
  </r>
  <r>
    <x v="0"/>
    <x v="92"/>
    <x v="92"/>
    <x v="1"/>
    <x v="3"/>
    <s v="GTV 일반"/>
    <m/>
    <n v="2"/>
  </r>
  <r>
    <x v="0"/>
    <x v="92"/>
    <x v="92"/>
    <x v="2"/>
    <x v="5"/>
    <s v="기본요금제"/>
    <m/>
    <n v="19"/>
  </r>
  <r>
    <x v="0"/>
    <x v="92"/>
    <x v="92"/>
    <x v="3"/>
    <x v="6"/>
    <s v="GiGA 1G"/>
    <m/>
    <n v="2"/>
  </r>
  <r>
    <x v="0"/>
    <x v="92"/>
    <x v="92"/>
    <x v="3"/>
    <x v="6"/>
    <s v="GiGA 500M"/>
    <m/>
    <n v="2"/>
  </r>
  <r>
    <x v="0"/>
    <x v="92"/>
    <x v="92"/>
    <x v="3"/>
    <x v="7"/>
    <s v="MeGA"/>
    <m/>
    <n v="7"/>
  </r>
  <r>
    <x v="0"/>
    <x v="93"/>
    <x v="93"/>
    <x v="0"/>
    <x v="11"/>
    <s v="IoT원격관제"/>
    <m/>
    <n v="1"/>
  </r>
  <r>
    <x v="0"/>
    <x v="93"/>
    <x v="93"/>
    <x v="0"/>
    <x v="2"/>
    <s v="인터넷전화Biz"/>
    <m/>
    <n v="1"/>
  </r>
  <r>
    <x v="0"/>
    <x v="93"/>
    <x v="93"/>
    <x v="0"/>
    <x v="19"/>
    <s v="시내외전용회선"/>
    <m/>
    <n v="1"/>
  </r>
  <r>
    <x v="0"/>
    <x v="93"/>
    <x v="93"/>
    <x v="1"/>
    <x v="3"/>
    <s v="GTV 일반"/>
    <m/>
    <n v="1"/>
  </r>
  <r>
    <x v="0"/>
    <x v="93"/>
    <x v="93"/>
    <x v="2"/>
    <x v="5"/>
    <s v="기본요금제"/>
    <m/>
    <n v="9"/>
  </r>
  <r>
    <x v="0"/>
    <x v="93"/>
    <x v="93"/>
    <x v="3"/>
    <x v="6"/>
    <s v="GiGA 500M"/>
    <m/>
    <n v="2"/>
  </r>
  <r>
    <x v="0"/>
    <x v="93"/>
    <x v="93"/>
    <x v="3"/>
    <x v="7"/>
    <s v="MeGA"/>
    <m/>
    <n v="6"/>
  </r>
  <r>
    <x v="0"/>
    <x v="94"/>
    <x v="94"/>
    <x v="0"/>
    <x v="2"/>
    <s v="IP-Centrex"/>
    <m/>
    <n v="1"/>
  </r>
  <r>
    <x v="0"/>
    <x v="94"/>
    <x v="94"/>
    <x v="0"/>
    <x v="19"/>
    <s v="시내외전용회선"/>
    <m/>
    <n v="2"/>
  </r>
  <r>
    <x v="0"/>
    <x v="94"/>
    <x v="94"/>
    <x v="1"/>
    <x v="3"/>
    <s v="GTV 일반"/>
    <m/>
    <n v="1"/>
  </r>
  <r>
    <x v="0"/>
    <x v="94"/>
    <x v="94"/>
    <x v="2"/>
    <x v="5"/>
    <s v="기본요금제"/>
    <m/>
    <n v="12"/>
  </r>
  <r>
    <x v="0"/>
    <x v="94"/>
    <x v="94"/>
    <x v="3"/>
    <x v="6"/>
    <s v="GiGA 1G"/>
    <m/>
    <n v="1"/>
  </r>
  <r>
    <x v="0"/>
    <x v="94"/>
    <x v="94"/>
    <x v="3"/>
    <x v="6"/>
    <s v="GiGA 500M"/>
    <m/>
    <n v="2"/>
  </r>
  <r>
    <x v="0"/>
    <x v="94"/>
    <x v="94"/>
    <x v="3"/>
    <x v="7"/>
    <s v="MeGA"/>
    <m/>
    <n v="2"/>
  </r>
  <r>
    <x v="0"/>
    <x v="95"/>
    <x v="95"/>
    <x v="2"/>
    <x v="5"/>
    <s v="기본요금제"/>
    <m/>
    <n v="1"/>
  </r>
  <r>
    <x v="0"/>
    <x v="95"/>
    <x v="95"/>
    <x v="3"/>
    <x v="6"/>
    <s v="GiGA 500M"/>
    <m/>
    <n v="1"/>
  </r>
  <r>
    <x v="0"/>
    <x v="95"/>
    <x v="95"/>
    <x v="3"/>
    <x v="7"/>
    <s v="MeGA"/>
    <m/>
    <n v="4"/>
  </r>
  <r>
    <x v="0"/>
    <x v="96"/>
    <x v="96"/>
    <x v="1"/>
    <x v="3"/>
    <s v="GTV 일반"/>
    <m/>
    <n v="1"/>
  </r>
  <r>
    <x v="0"/>
    <x v="96"/>
    <x v="96"/>
    <x v="2"/>
    <x v="5"/>
    <s v="기본요금제"/>
    <m/>
    <n v="5"/>
  </r>
  <r>
    <x v="0"/>
    <x v="97"/>
    <x v="97"/>
    <x v="0"/>
    <x v="0"/>
    <s v="스마트메시지"/>
    <m/>
    <n v="1"/>
  </r>
  <r>
    <x v="0"/>
    <x v="97"/>
    <x v="97"/>
    <x v="0"/>
    <x v="2"/>
    <s v="IP-Centrex"/>
    <m/>
    <n v="4"/>
  </r>
  <r>
    <x v="0"/>
    <x v="97"/>
    <x v="97"/>
    <x v="1"/>
    <x v="3"/>
    <s v="GTV 일반"/>
    <m/>
    <n v="1"/>
  </r>
  <r>
    <x v="0"/>
    <x v="97"/>
    <x v="97"/>
    <x v="2"/>
    <x v="5"/>
    <s v="기본요금제"/>
    <m/>
    <n v="1"/>
  </r>
  <r>
    <x v="0"/>
    <x v="97"/>
    <x v="97"/>
    <x v="3"/>
    <x v="6"/>
    <s v="GiGA 500M"/>
    <m/>
    <n v="1"/>
  </r>
  <r>
    <x v="0"/>
    <x v="98"/>
    <x v="98"/>
    <x v="0"/>
    <x v="2"/>
    <s v="IP-Centrex"/>
    <m/>
    <n v="5"/>
  </r>
  <r>
    <x v="0"/>
    <x v="98"/>
    <x v="98"/>
    <x v="1"/>
    <x v="3"/>
    <s v="GTV 일반"/>
    <m/>
    <n v="3"/>
  </r>
  <r>
    <x v="0"/>
    <x v="98"/>
    <x v="98"/>
    <x v="2"/>
    <x v="5"/>
    <s v="기본요금제"/>
    <m/>
    <n v="2"/>
  </r>
  <r>
    <x v="0"/>
    <x v="98"/>
    <x v="98"/>
    <x v="3"/>
    <x v="6"/>
    <s v="GiGA 1G"/>
    <m/>
    <n v="1"/>
  </r>
  <r>
    <x v="0"/>
    <x v="98"/>
    <x v="98"/>
    <x v="3"/>
    <x v="6"/>
    <s v="GiGA 500M"/>
    <m/>
    <n v="2"/>
  </r>
  <r>
    <x v="0"/>
    <x v="99"/>
    <x v="99"/>
    <x v="1"/>
    <x v="4"/>
    <s v="GTV Biz"/>
    <m/>
    <n v="2"/>
  </r>
  <r>
    <x v="0"/>
    <x v="99"/>
    <x v="99"/>
    <x v="3"/>
    <x v="6"/>
    <s v="GiGA 1G"/>
    <m/>
    <n v="1"/>
  </r>
  <r>
    <x v="0"/>
    <x v="100"/>
    <x v="100"/>
    <x v="2"/>
    <x v="5"/>
    <s v="기본요금제"/>
    <m/>
    <n v="2"/>
  </r>
  <r>
    <x v="0"/>
    <x v="101"/>
    <x v="101"/>
    <x v="2"/>
    <x v="5"/>
    <s v="기본요금제"/>
    <m/>
    <n v="2"/>
  </r>
  <r>
    <x v="0"/>
    <x v="101"/>
    <x v="101"/>
    <x v="3"/>
    <x v="6"/>
    <s v="GiGA 500M"/>
    <m/>
    <n v="1"/>
  </r>
  <r>
    <x v="0"/>
    <x v="102"/>
    <x v="102"/>
    <x v="0"/>
    <x v="2"/>
    <s v="IP-Centrex"/>
    <m/>
    <n v="4"/>
  </r>
  <r>
    <x v="0"/>
    <x v="102"/>
    <x v="102"/>
    <x v="1"/>
    <x v="3"/>
    <s v="GTV 일반"/>
    <m/>
    <n v="1"/>
  </r>
  <r>
    <x v="0"/>
    <x v="102"/>
    <x v="102"/>
    <x v="1"/>
    <x v="4"/>
    <s v="GTV Biz"/>
    <m/>
    <n v="1"/>
  </r>
  <r>
    <x v="0"/>
    <x v="102"/>
    <x v="102"/>
    <x v="2"/>
    <x v="5"/>
    <s v="기본요금제"/>
    <m/>
    <n v="1"/>
  </r>
  <r>
    <x v="0"/>
    <x v="102"/>
    <x v="102"/>
    <x v="3"/>
    <x v="6"/>
    <s v="GiGA 500M"/>
    <m/>
    <n v="2"/>
  </r>
  <r>
    <x v="0"/>
    <x v="103"/>
    <x v="103"/>
    <x v="2"/>
    <x v="5"/>
    <s v="기본요금제"/>
    <m/>
    <n v="1"/>
  </r>
  <r>
    <x v="0"/>
    <x v="104"/>
    <x v="104"/>
    <x v="2"/>
    <x v="5"/>
    <s v="기본요금제"/>
    <m/>
    <n v="4"/>
  </r>
  <r>
    <x v="0"/>
    <x v="104"/>
    <x v="104"/>
    <x v="3"/>
    <x v="6"/>
    <s v="GiGA 1G"/>
    <m/>
    <n v="2"/>
  </r>
  <r>
    <x v="0"/>
    <x v="105"/>
    <x v="105"/>
    <x v="0"/>
    <x v="1"/>
    <s v="Flexline"/>
    <m/>
    <n v="1"/>
  </r>
  <r>
    <x v="0"/>
    <x v="105"/>
    <x v="105"/>
    <x v="4"/>
    <x v="8"/>
    <s v="5G 트래픽"/>
    <m/>
    <n v="11"/>
  </r>
  <r>
    <x v="0"/>
    <x v="105"/>
    <x v="105"/>
    <x v="4"/>
    <x v="10"/>
    <s v="LTE 트래픽"/>
    <m/>
    <n v="2"/>
  </r>
  <r>
    <x v="0"/>
    <x v="105"/>
    <x v="105"/>
    <x v="3"/>
    <x v="6"/>
    <s v="GiGA 1G"/>
    <m/>
    <n v="6"/>
  </r>
  <r>
    <x v="0"/>
    <x v="105"/>
    <x v="105"/>
    <x v="3"/>
    <x v="6"/>
    <s v="GiGA 500M"/>
    <m/>
    <n v="1"/>
  </r>
  <r>
    <x v="0"/>
    <x v="106"/>
    <x v="106"/>
    <x v="0"/>
    <x v="9"/>
    <s v="구내교환"/>
    <m/>
    <n v="6"/>
  </r>
  <r>
    <x v="0"/>
    <x v="106"/>
    <x v="106"/>
    <x v="2"/>
    <x v="5"/>
    <s v="기본요금제"/>
    <m/>
    <n v="16"/>
  </r>
  <r>
    <x v="0"/>
    <x v="106"/>
    <x v="106"/>
    <x v="3"/>
    <x v="7"/>
    <s v="MeGA"/>
    <m/>
    <n v="1"/>
  </r>
  <r>
    <x v="0"/>
    <x v="107"/>
    <x v="107"/>
    <x v="0"/>
    <x v="2"/>
    <s v="인터넷전화Biz"/>
    <m/>
    <n v="15"/>
  </r>
  <r>
    <x v="0"/>
    <x v="107"/>
    <x v="107"/>
    <x v="1"/>
    <x v="3"/>
    <s v="GTV 일반"/>
    <m/>
    <n v="3"/>
  </r>
  <r>
    <x v="0"/>
    <x v="107"/>
    <x v="107"/>
    <x v="2"/>
    <x v="13"/>
    <s v="홈인터넷전화 기본요금제"/>
    <m/>
    <n v="1"/>
  </r>
  <r>
    <x v="0"/>
    <x v="107"/>
    <x v="107"/>
    <x v="2"/>
    <x v="5"/>
    <s v="기본요금제"/>
    <m/>
    <n v="3"/>
  </r>
  <r>
    <x v="0"/>
    <x v="107"/>
    <x v="107"/>
    <x v="3"/>
    <x v="6"/>
    <s v="GiGA 500M"/>
    <m/>
    <n v="1"/>
  </r>
  <r>
    <x v="0"/>
    <x v="107"/>
    <x v="107"/>
    <x v="3"/>
    <x v="7"/>
    <s v="MeGA"/>
    <m/>
    <n v="7"/>
  </r>
  <r>
    <x v="0"/>
    <x v="108"/>
    <x v="108"/>
    <x v="0"/>
    <x v="9"/>
    <s v="이너텔"/>
    <m/>
    <n v="2"/>
  </r>
  <r>
    <x v="0"/>
    <x v="109"/>
    <x v="109"/>
    <x v="2"/>
    <x v="5"/>
    <s v="기본요금제"/>
    <m/>
    <n v="1"/>
  </r>
  <r>
    <x v="0"/>
    <x v="109"/>
    <x v="109"/>
    <x v="3"/>
    <x v="6"/>
    <s v="GiGA 500M"/>
    <m/>
    <n v="1"/>
  </r>
  <r>
    <x v="0"/>
    <x v="110"/>
    <x v="110"/>
    <x v="0"/>
    <x v="9"/>
    <s v="이너텔"/>
    <m/>
    <n v="27"/>
  </r>
  <r>
    <x v="0"/>
    <x v="110"/>
    <x v="110"/>
    <x v="4"/>
    <x v="18"/>
    <s v="3G 트래픽"/>
    <m/>
    <n v="1"/>
  </r>
  <r>
    <x v="0"/>
    <x v="110"/>
    <x v="110"/>
    <x v="2"/>
    <x v="5"/>
    <s v="기본요금제"/>
    <m/>
    <n v="4"/>
  </r>
  <r>
    <x v="0"/>
    <x v="110"/>
    <x v="110"/>
    <x v="3"/>
    <x v="6"/>
    <s v="GiGA 500M"/>
    <m/>
    <n v="4"/>
  </r>
  <r>
    <x v="0"/>
    <x v="111"/>
    <x v="111"/>
    <x v="0"/>
    <x v="2"/>
    <s v="인터넷전화Biz"/>
    <m/>
    <n v="30"/>
  </r>
  <r>
    <x v="0"/>
    <x v="111"/>
    <x v="111"/>
    <x v="0"/>
    <x v="9"/>
    <s v="구내교환"/>
    <m/>
    <n v="1"/>
  </r>
  <r>
    <x v="0"/>
    <x v="111"/>
    <x v="111"/>
    <x v="2"/>
    <x v="5"/>
    <s v="기본요금제"/>
    <m/>
    <n v="11"/>
  </r>
  <r>
    <x v="0"/>
    <x v="111"/>
    <x v="111"/>
    <x v="3"/>
    <x v="7"/>
    <s v="MeGA"/>
    <m/>
    <n v="3"/>
  </r>
  <r>
    <x v="0"/>
    <x v="112"/>
    <x v="112"/>
    <x v="1"/>
    <x v="3"/>
    <s v="GTV 일반"/>
    <m/>
    <n v="2"/>
  </r>
  <r>
    <x v="0"/>
    <x v="112"/>
    <x v="112"/>
    <x v="2"/>
    <x v="5"/>
    <s v="기본요금제"/>
    <m/>
    <n v="2"/>
  </r>
  <r>
    <x v="0"/>
    <x v="112"/>
    <x v="112"/>
    <x v="3"/>
    <x v="6"/>
    <s v="GiGA 1G"/>
    <m/>
    <n v="2"/>
  </r>
  <r>
    <x v="0"/>
    <x v="112"/>
    <x v="112"/>
    <x v="3"/>
    <x v="6"/>
    <s v="GiGA 500M"/>
    <m/>
    <n v="1"/>
  </r>
  <r>
    <x v="0"/>
    <x v="113"/>
    <x v="113"/>
    <x v="0"/>
    <x v="0"/>
    <s v="스마트메시지"/>
    <m/>
    <n v="1"/>
  </r>
  <r>
    <x v="0"/>
    <x v="113"/>
    <x v="113"/>
    <x v="0"/>
    <x v="2"/>
    <s v="IP-Centrex"/>
    <m/>
    <n v="7"/>
  </r>
  <r>
    <x v="0"/>
    <x v="113"/>
    <x v="113"/>
    <x v="1"/>
    <x v="4"/>
    <s v="GTV Biz"/>
    <m/>
    <n v="2"/>
  </r>
  <r>
    <x v="0"/>
    <x v="113"/>
    <x v="113"/>
    <x v="2"/>
    <x v="5"/>
    <s v="기본요금제"/>
    <m/>
    <n v="2"/>
  </r>
  <r>
    <x v="0"/>
    <x v="113"/>
    <x v="113"/>
    <x v="3"/>
    <x v="6"/>
    <s v="GiGA 1G"/>
    <m/>
    <n v="1"/>
  </r>
  <r>
    <x v="0"/>
    <x v="113"/>
    <x v="113"/>
    <x v="3"/>
    <x v="6"/>
    <s v="GiGA 500M"/>
    <m/>
    <n v="1"/>
  </r>
  <r>
    <x v="0"/>
    <x v="113"/>
    <x v="113"/>
    <x v="3"/>
    <x v="7"/>
    <s v="MeGA"/>
    <m/>
    <n v="2"/>
  </r>
  <r>
    <x v="0"/>
    <x v="114"/>
    <x v="114"/>
    <x v="0"/>
    <x v="2"/>
    <s v="인터넷전화Biz"/>
    <m/>
    <n v="41"/>
  </r>
  <r>
    <x v="0"/>
    <x v="114"/>
    <x v="114"/>
    <x v="1"/>
    <x v="14"/>
    <s v="GTS 일반"/>
    <m/>
    <n v="3"/>
  </r>
  <r>
    <x v="0"/>
    <x v="114"/>
    <x v="114"/>
    <x v="1"/>
    <x v="3"/>
    <s v="GTV 일반"/>
    <m/>
    <n v="1"/>
  </r>
  <r>
    <x v="0"/>
    <x v="114"/>
    <x v="114"/>
    <x v="2"/>
    <x v="5"/>
    <s v="기본요금제"/>
    <m/>
    <n v="12"/>
  </r>
  <r>
    <x v="0"/>
    <x v="114"/>
    <x v="114"/>
    <x v="3"/>
    <x v="6"/>
    <s v="GiGA 1G"/>
    <m/>
    <n v="3"/>
  </r>
  <r>
    <x v="0"/>
    <x v="114"/>
    <x v="114"/>
    <x v="3"/>
    <x v="6"/>
    <s v="GiGA 500M"/>
    <m/>
    <n v="16"/>
  </r>
  <r>
    <x v="0"/>
    <x v="114"/>
    <x v="114"/>
    <x v="3"/>
    <x v="7"/>
    <s v="MeGA"/>
    <m/>
    <n v="7"/>
  </r>
  <r>
    <x v="0"/>
    <x v="115"/>
    <x v="115"/>
    <x v="0"/>
    <x v="1"/>
    <s v="GiGA Office"/>
    <m/>
    <n v="1"/>
  </r>
  <r>
    <x v="0"/>
    <x v="115"/>
    <x v="115"/>
    <x v="0"/>
    <x v="2"/>
    <s v="인터넷전화Biz"/>
    <m/>
    <n v="30"/>
  </r>
  <r>
    <x v="0"/>
    <x v="115"/>
    <x v="115"/>
    <x v="0"/>
    <x v="9"/>
    <s v="구내교환"/>
    <m/>
    <n v="22"/>
  </r>
  <r>
    <x v="0"/>
    <x v="115"/>
    <x v="115"/>
    <x v="4"/>
    <x v="8"/>
    <s v="5G 트래픽"/>
    <m/>
    <n v="5"/>
  </r>
  <r>
    <x v="0"/>
    <x v="115"/>
    <x v="115"/>
    <x v="4"/>
    <x v="10"/>
    <s v="LTE 트래픽"/>
    <m/>
    <n v="1"/>
  </r>
  <r>
    <x v="0"/>
    <x v="115"/>
    <x v="115"/>
    <x v="1"/>
    <x v="4"/>
    <s v="GTV Biz"/>
    <m/>
    <n v="1"/>
  </r>
  <r>
    <x v="0"/>
    <x v="115"/>
    <x v="115"/>
    <x v="2"/>
    <x v="5"/>
    <s v="기본요금제"/>
    <m/>
    <n v="22"/>
  </r>
  <r>
    <x v="0"/>
    <x v="115"/>
    <x v="115"/>
    <x v="3"/>
    <x v="7"/>
    <s v="MeGA"/>
    <m/>
    <n v="5"/>
  </r>
  <r>
    <x v="0"/>
    <x v="116"/>
    <x v="116"/>
    <x v="0"/>
    <x v="11"/>
    <s v="IoT원격관제"/>
    <m/>
    <n v="1"/>
  </r>
  <r>
    <x v="0"/>
    <x v="116"/>
    <x v="116"/>
    <x v="0"/>
    <x v="11"/>
    <s v="IoT차량관제"/>
    <m/>
    <n v="2"/>
  </r>
  <r>
    <x v="0"/>
    <x v="116"/>
    <x v="116"/>
    <x v="0"/>
    <x v="2"/>
    <s v="인터넷전화Biz"/>
    <m/>
    <n v="14"/>
  </r>
  <r>
    <x v="0"/>
    <x v="116"/>
    <x v="116"/>
    <x v="1"/>
    <x v="3"/>
    <s v="GTV 일반"/>
    <m/>
    <n v="4"/>
  </r>
  <r>
    <x v="0"/>
    <x v="116"/>
    <x v="116"/>
    <x v="2"/>
    <x v="5"/>
    <s v="기본요금제"/>
    <m/>
    <n v="3"/>
  </r>
  <r>
    <x v="0"/>
    <x v="116"/>
    <x v="116"/>
    <x v="3"/>
    <x v="6"/>
    <s v="GiGA 500M"/>
    <m/>
    <n v="1"/>
  </r>
  <r>
    <x v="0"/>
    <x v="116"/>
    <x v="116"/>
    <x v="3"/>
    <x v="7"/>
    <s v="MeGA"/>
    <m/>
    <n v="3"/>
  </r>
  <r>
    <x v="0"/>
    <x v="117"/>
    <x v="117"/>
    <x v="0"/>
    <x v="11"/>
    <s v="IoT원격관제"/>
    <m/>
    <n v="1"/>
  </r>
  <r>
    <x v="0"/>
    <x v="117"/>
    <x v="117"/>
    <x v="0"/>
    <x v="2"/>
    <s v="인터넷전화Biz"/>
    <m/>
    <n v="10"/>
  </r>
  <r>
    <x v="0"/>
    <x v="117"/>
    <x v="117"/>
    <x v="0"/>
    <x v="9"/>
    <s v="구내교환"/>
    <m/>
    <n v="1"/>
  </r>
  <r>
    <x v="0"/>
    <x v="117"/>
    <x v="117"/>
    <x v="4"/>
    <x v="8"/>
    <s v="5G 트래픽"/>
    <m/>
    <n v="3"/>
  </r>
  <r>
    <x v="0"/>
    <x v="117"/>
    <x v="117"/>
    <x v="4"/>
    <x v="10"/>
    <s v="LTE 트래픽"/>
    <m/>
    <n v="2"/>
  </r>
  <r>
    <x v="0"/>
    <x v="117"/>
    <x v="117"/>
    <x v="1"/>
    <x v="3"/>
    <s v="GTV 일반"/>
    <m/>
    <n v="1"/>
  </r>
  <r>
    <x v="0"/>
    <x v="117"/>
    <x v="117"/>
    <x v="2"/>
    <x v="5"/>
    <s v="기본요금제"/>
    <m/>
    <n v="3"/>
  </r>
  <r>
    <x v="0"/>
    <x v="117"/>
    <x v="117"/>
    <x v="3"/>
    <x v="6"/>
    <s v="GiGA 500M"/>
    <m/>
    <n v="3"/>
  </r>
  <r>
    <x v="0"/>
    <x v="117"/>
    <x v="117"/>
    <x v="3"/>
    <x v="7"/>
    <s v="MeGA"/>
    <m/>
    <n v="1"/>
  </r>
  <r>
    <x v="0"/>
    <x v="118"/>
    <x v="118"/>
    <x v="2"/>
    <x v="5"/>
    <s v="기본요금제"/>
    <m/>
    <n v="3"/>
  </r>
  <r>
    <x v="0"/>
    <x v="119"/>
    <x v="119"/>
    <x v="0"/>
    <x v="2"/>
    <s v="IP-Centrex"/>
    <m/>
    <n v="6"/>
  </r>
  <r>
    <x v="0"/>
    <x v="119"/>
    <x v="119"/>
    <x v="2"/>
    <x v="5"/>
    <s v="기본요금제"/>
    <m/>
    <n v="1"/>
  </r>
  <r>
    <x v="0"/>
    <x v="119"/>
    <x v="119"/>
    <x v="3"/>
    <x v="6"/>
    <s v="GiGA 500M"/>
    <m/>
    <n v="1"/>
  </r>
  <r>
    <x v="0"/>
    <x v="119"/>
    <x v="119"/>
    <x v="3"/>
    <x v="7"/>
    <s v="MeGA"/>
    <m/>
    <n v="1"/>
  </r>
  <r>
    <x v="0"/>
    <x v="120"/>
    <x v="120"/>
    <x v="0"/>
    <x v="2"/>
    <s v="IP-Centrex"/>
    <m/>
    <n v="18"/>
  </r>
  <r>
    <x v="0"/>
    <x v="120"/>
    <x v="120"/>
    <x v="1"/>
    <x v="3"/>
    <s v="GTV 일반"/>
    <m/>
    <n v="1"/>
  </r>
  <r>
    <x v="0"/>
    <x v="120"/>
    <x v="120"/>
    <x v="2"/>
    <x v="5"/>
    <s v="기본요금제"/>
    <m/>
    <n v="3"/>
  </r>
  <r>
    <x v="0"/>
    <x v="120"/>
    <x v="120"/>
    <x v="3"/>
    <x v="6"/>
    <s v="GiGA 1G"/>
    <m/>
    <n v="4"/>
  </r>
  <r>
    <x v="0"/>
    <x v="121"/>
    <x v="121"/>
    <x v="1"/>
    <x v="3"/>
    <s v="GTV 일반"/>
    <m/>
    <n v="1"/>
  </r>
  <r>
    <x v="0"/>
    <x v="121"/>
    <x v="121"/>
    <x v="1"/>
    <x v="4"/>
    <s v="GTV Biz"/>
    <m/>
    <n v="75"/>
  </r>
  <r>
    <x v="0"/>
    <x v="121"/>
    <x v="121"/>
    <x v="2"/>
    <x v="5"/>
    <s v="기본요금제"/>
    <m/>
    <n v="3"/>
  </r>
  <r>
    <x v="0"/>
    <x v="121"/>
    <x v="121"/>
    <x v="3"/>
    <x v="6"/>
    <s v="GiGA 500M"/>
    <m/>
    <n v="10"/>
  </r>
  <r>
    <x v="0"/>
    <x v="121"/>
    <x v="121"/>
    <x v="3"/>
    <x v="7"/>
    <s v="MeGA"/>
    <m/>
    <n v="1"/>
  </r>
  <r>
    <x v="0"/>
    <x v="122"/>
    <x v="122"/>
    <x v="0"/>
    <x v="2"/>
    <s v="인터넷전화Biz"/>
    <m/>
    <n v="106"/>
  </r>
  <r>
    <x v="0"/>
    <x v="122"/>
    <x v="122"/>
    <x v="1"/>
    <x v="3"/>
    <s v="GTV 일반"/>
    <m/>
    <n v="2"/>
  </r>
  <r>
    <x v="0"/>
    <x v="122"/>
    <x v="122"/>
    <x v="1"/>
    <x v="4"/>
    <s v="GTV Biz"/>
    <m/>
    <n v="17"/>
  </r>
  <r>
    <x v="0"/>
    <x v="122"/>
    <x v="122"/>
    <x v="2"/>
    <x v="5"/>
    <s v="기본요금제"/>
    <m/>
    <n v="5"/>
  </r>
  <r>
    <x v="0"/>
    <x v="122"/>
    <x v="122"/>
    <x v="3"/>
    <x v="6"/>
    <s v="GiGA 500M"/>
    <m/>
    <n v="3"/>
  </r>
  <r>
    <x v="0"/>
    <x v="122"/>
    <x v="122"/>
    <x v="3"/>
    <x v="7"/>
    <s v="MeGA"/>
    <m/>
    <n v="4"/>
  </r>
  <r>
    <x v="0"/>
    <x v="123"/>
    <x v="123"/>
    <x v="0"/>
    <x v="2"/>
    <s v="IP-Centrex"/>
    <m/>
    <n v="19"/>
  </r>
  <r>
    <x v="0"/>
    <x v="123"/>
    <x v="123"/>
    <x v="0"/>
    <x v="19"/>
    <s v="시내외전용회선"/>
    <m/>
    <n v="2"/>
  </r>
  <r>
    <x v="0"/>
    <x v="123"/>
    <x v="123"/>
    <x v="2"/>
    <x v="5"/>
    <s v="기본요금제"/>
    <m/>
    <n v="5"/>
  </r>
  <r>
    <x v="0"/>
    <x v="123"/>
    <x v="123"/>
    <x v="3"/>
    <x v="6"/>
    <s v="GiGA 1G"/>
    <m/>
    <n v="1"/>
  </r>
  <r>
    <x v="0"/>
    <x v="123"/>
    <x v="123"/>
    <x v="3"/>
    <x v="6"/>
    <s v="GiGA 500M"/>
    <m/>
    <n v="3"/>
  </r>
  <r>
    <x v="0"/>
    <x v="123"/>
    <x v="123"/>
    <x v="3"/>
    <x v="7"/>
    <s v="MeGA"/>
    <m/>
    <n v="1"/>
  </r>
  <r>
    <x v="0"/>
    <x v="124"/>
    <x v="124"/>
    <x v="0"/>
    <x v="2"/>
    <s v="IP-Centrex"/>
    <m/>
    <n v="1"/>
  </r>
  <r>
    <x v="0"/>
    <x v="124"/>
    <x v="124"/>
    <x v="1"/>
    <x v="3"/>
    <s v="GTV 일반"/>
    <m/>
    <n v="1"/>
  </r>
  <r>
    <x v="0"/>
    <x v="124"/>
    <x v="124"/>
    <x v="3"/>
    <x v="7"/>
    <s v="MeGA"/>
    <m/>
    <n v="1"/>
  </r>
  <r>
    <x v="0"/>
    <x v="125"/>
    <x v="125"/>
    <x v="1"/>
    <x v="3"/>
    <s v="GTV 일반"/>
    <m/>
    <n v="1"/>
  </r>
  <r>
    <x v="0"/>
    <x v="125"/>
    <x v="125"/>
    <x v="2"/>
    <x v="5"/>
    <s v="기본요금제"/>
    <m/>
    <n v="9"/>
  </r>
  <r>
    <x v="0"/>
    <x v="125"/>
    <x v="125"/>
    <x v="3"/>
    <x v="7"/>
    <s v="MeGA"/>
    <m/>
    <n v="5"/>
  </r>
  <r>
    <x v="0"/>
    <x v="126"/>
    <x v="126"/>
    <x v="1"/>
    <x v="3"/>
    <s v="GTV 일반"/>
    <m/>
    <n v="1"/>
  </r>
  <r>
    <x v="0"/>
    <x v="126"/>
    <x v="126"/>
    <x v="2"/>
    <x v="13"/>
    <s v="홈인터넷전화 기본요금제"/>
    <m/>
    <n v="1"/>
  </r>
  <r>
    <x v="0"/>
    <x v="126"/>
    <x v="126"/>
    <x v="2"/>
    <x v="5"/>
    <s v="기본요금제"/>
    <m/>
    <n v="4"/>
  </r>
  <r>
    <x v="0"/>
    <x v="126"/>
    <x v="126"/>
    <x v="3"/>
    <x v="7"/>
    <s v="MeGA"/>
    <m/>
    <n v="4"/>
  </r>
  <r>
    <x v="0"/>
    <x v="127"/>
    <x v="127"/>
    <x v="2"/>
    <x v="5"/>
    <s v="기본요금제"/>
    <m/>
    <n v="1"/>
  </r>
  <r>
    <x v="0"/>
    <x v="127"/>
    <x v="127"/>
    <x v="3"/>
    <x v="7"/>
    <s v="MeGA"/>
    <m/>
    <n v="1"/>
  </r>
  <r>
    <x v="0"/>
    <x v="128"/>
    <x v="128"/>
    <x v="1"/>
    <x v="3"/>
    <s v="GTV 일반"/>
    <m/>
    <n v="1"/>
  </r>
  <r>
    <x v="0"/>
    <x v="128"/>
    <x v="128"/>
    <x v="1"/>
    <x v="4"/>
    <s v="GTV Biz"/>
    <m/>
    <n v="2"/>
  </r>
  <r>
    <x v="0"/>
    <x v="128"/>
    <x v="128"/>
    <x v="2"/>
    <x v="5"/>
    <s v="기본요금제"/>
    <m/>
    <n v="2"/>
  </r>
  <r>
    <x v="0"/>
    <x v="128"/>
    <x v="128"/>
    <x v="3"/>
    <x v="6"/>
    <s v="GiGA 1G"/>
    <m/>
    <n v="2"/>
  </r>
  <r>
    <x v="0"/>
    <x v="128"/>
    <x v="128"/>
    <x v="3"/>
    <x v="6"/>
    <s v="GiGA 500M"/>
    <m/>
    <n v="3"/>
  </r>
  <r>
    <x v="0"/>
    <x v="128"/>
    <x v="128"/>
    <x v="3"/>
    <x v="7"/>
    <s v="MeGA"/>
    <m/>
    <n v="1"/>
  </r>
  <r>
    <x v="0"/>
    <x v="129"/>
    <x v="129"/>
    <x v="0"/>
    <x v="1"/>
    <s v="GiGA Office"/>
    <m/>
    <n v="1"/>
  </r>
  <r>
    <x v="0"/>
    <x v="129"/>
    <x v="129"/>
    <x v="0"/>
    <x v="2"/>
    <s v="인터넷전화Biz"/>
    <m/>
    <n v="8"/>
  </r>
  <r>
    <x v="0"/>
    <x v="129"/>
    <x v="129"/>
    <x v="4"/>
    <x v="8"/>
    <s v="5G 트래픽"/>
    <m/>
    <n v="15"/>
  </r>
  <r>
    <x v="0"/>
    <x v="129"/>
    <x v="129"/>
    <x v="4"/>
    <x v="15"/>
    <s v="기업무선기타"/>
    <m/>
    <n v="7"/>
  </r>
  <r>
    <x v="0"/>
    <x v="129"/>
    <x v="129"/>
    <x v="2"/>
    <x v="5"/>
    <s v="기본요금제"/>
    <m/>
    <n v="2"/>
  </r>
  <r>
    <x v="0"/>
    <x v="129"/>
    <x v="129"/>
    <x v="3"/>
    <x v="6"/>
    <s v="GiGA 500M"/>
    <m/>
    <n v="1"/>
  </r>
  <r>
    <x v="0"/>
    <x v="130"/>
    <x v="130"/>
    <x v="0"/>
    <x v="2"/>
    <s v="IP-Centrex"/>
    <m/>
    <n v="22"/>
  </r>
  <r>
    <x v="0"/>
    <x v="130"/>
    <x v="130"/>
    <x v="1"/>
    <x v="3"/>
    <s v="GTV 일반"/>
    <m/>
    <n v="2"/>
  </r>
  <r>
    <x v="0"/>
    <x v="130"/>
    <x v="130"/>
    <x v="2"/>
    <x v="5"/>
    <s v="기본요금제"/>
    <m/>
    <n v="5"/>
  </r>
  <r>
    <x v="0"/>
    <x v="130"/>
    <x v="130"/>
    <x v="3"/>
    <x v="6"/>
    <s v="GiGA 1G"/>
    <m/>
    <n v="5"/>
  </r>
  <r>
    <x v="0"/>
    <x v="130"/>
    <x v="130"/>
    <x v="3"/>
    <x v="6"/>
    <s v="GiGA 500M"/>
    <m/>
    <n v="15"/>
  </r>
  <r>
    <x v="0"/>
    <x v="130"/>
    <x v="130"/>
    <x v="3"/>
    <x v="7"/>
    <s v="MeGA"/>
    <m/>
    <n v="18"/>
  </r>
  <r>
    <x v="0"/>
    <x v="131"/>
    <x v="131"/>
    <x v="0"/>
    <x v="2"/>
    <s v="IP-Centrex"/>
    <m/>
    <n v="5"/>
  </r>
  <r>
    <x v="0"/>
    <x v="131"/>
    <x v="131"/>
    <x v="2"/>
    <x v="5"/>
    <s v="기본요금제"/>
    <m/>
    <n v="3"/>
  </r>
  <r>
    <x v="0"/>
    <x v="131"/>
    <x v="131"/>
    <x v="3"/>
    <x v="6"/>
    <s v="GiGA 500M"/>
    <m/>
    <n v="2"/>
  </r>
  <r>
    <x v="0"/>
    <x v="132"/>
    <x v="132"/>
    <x v="2"/>
    <x v="5"/>
    <s v="기본요금제"/>
    <m/>
    <n v="2"/>
  </r>
  <r>
    <x v="0"/>
    <x v="132"/>
    <x v="132"/>
    <x v="3"/>
    <x v="6"/>
    <s v="GiGA 500M"/>
    <m/>
    <n v="1"/>
  </r>
  <r>
    <x v="0"/>
    <x v="133"/>
    <x v="133"/>
    <x v="0"/>
    <x v="11"/>
    <s v="IoT원격관제"/>
    <m/>
    <n v="1"/>
  </r>
  <r>
    <x v="0"/>
    <x v="133"/>
    <x v="133"/>
    <x v="1"/>
    <x v="3"/>
    <s v="GTV 일반"/>
    <m/>
    <n v="2"/>
  </r>
  <r>
    <x v="0"/>
    <x v="133"/>
    <x v="133"/>
    <x v="2"/>
    <x v="5"/>
    <s v="기본요금제"/>
    <m/>
    <n v="3"/>
  </r>
  <r>
    <x v="0"/>
    <x v="134"/>
    <x v="134"/>
    <x v="1"/>
    <x v="4"/>
    <s v="GTV Biz"/>
    <m/>
    <n v="13"/>
  </r>
  <r>
    <x v="0"/>
    <x v="134"/>
    <x v="134"/>
    <x v="2"/>
    <x v="5"/>
    <s v="기본요금제"/>
    <m/>
    <n v="2"/>
  </r>
  <r>
    <x v="0"/>
    <x v="134"/>
    <x v="134"/>
    <x v="3"/>
    <x v="6"/>
    <s v="GiGA 500M"/>
    <m/>
    <n v="2"/>
  </r>
  <r>
    <x v="0"/>
    <x v="135"/>
    <x v="135"/>
    <x v="2"/>
    <x v="13"/>
    <s v="홈인터넷전화 기본요금제"/>
    <m/>
    <n v="2"/>
  </r>
  <r>
    <x v="0"/>
    <x v="135"/>
    <x v="135"/>
    <x v="2"/>
    <x v="5"/>
    <s v="기본요금제"/>
    <m/>
    <n v="8"/>
  </r>
  <r>
    <x v="0"/>
    <x v="136"/>
    <x v="136"/>
    <x v="1"/>
    <x v="3"/>
    <s v="GTV 일반"/>
    <m/>
    <n v="1"/>
  </r>
  <r>
    <x v="0"/>
    <x v="136"/>
    <x v="136"/>
    <x v="2"/>
    <x v="5"/>
    <s v="기본요금제"/>
    <m/>
    <n v="11"/>
  </r>
  <r>
    <x v="0"/>
    <x v="136"/>
    <x v="136"/>
    <x v="3"/>
    <x v="6"/>
    <s v="GiGA 1G"/>
    <m/>
    <n v="1"/>
  </r>
  <r>
    <x v="0"/>
    <x v="136"/>
    <x v="136"/>
    <x v="3"/>
    <x v="6"/>
    <s v="GiGA 500M"/>
    <m/>
    <n v="1"/>
  </r>
  <r>
    <x v="0"/>
    <x v="137"/>
    <x v="137"/>
    <x v="0"/>
    <x v="2"/>
    <s v="인터넷전화Biz"/>
    <m/>
    <n v="20"/>
  </r>
  <r>
    <x v="0"/>
    <x v="137"/>
    <x v="137"/>
    <x v="1"/>
    <x v="3"/>
    <s v="GTV 일반"/>
    <m/>
    <n v="1"/>
  </r>
  <r>
    <x v="0"/>
    <x v="137"/>
    <x v="137"/>
    <x v="2"/>
    <x v="5"/>
    <s v="기본요금제"/>
    <m/>
    <n v="6"/>
  </r>
  <r>
    <x v="0"/>
    <x v="137"/>
    <x v="137"/>
    <x v="3"/>
    <x v="6"/>
    <s v="GiGA 1G"/>
    <m/>
    <n v="1"/>
  </r>
  <r>
    <x v="0"/>
    <x v="137"/>
    <x v="137"/>
    <x v="3"/>
    <x v="6"/>
    <s v="GiGA 500M"/>
    <m/>
    <n v="2"/>
  </r>
  <r>
    <x v="0"/>
    <x v="137"/>
    <x v="137"/>
    <x v="3"/>
    <x v="7"/>
    <s v="MeGA"/>
    <m/>
    <n v="4"/>
  </r>
  <r>
    <x v="0"/>
    <x v="138"/>
    <x v="138"/>
    <x v="0"/>
    <x v="2"/>
    <s v="IP-Centrex"/>
    <m/>
    <n v="8"/>
  </r>
  <r>
    <x v="0"/>
    <x v="138"/>
    <x v="138"/>
    <x v="3"/>
    <x v="6"/>
    <s v="GiGA 1G"/>
    <m/>
    <n v="1"/>
  </r>
  <r>
    <x v="0"/>
    <x v="138"/>
    <x v="138"/>
    <x v="3"/>
    <x v="7"/>
    <s v="MeGA"/>
    <m/>
    <n v="1"/>
  </r>
  <r>
    <x v="0"/>
    <x v="139"/>
    <x v="139"/>
    <x v="2"/>
    <x v="5"/>
    <s v="기본요금제"/>
    <m/>
    <n v="3"/>
  </r>
  <r>
    <x v="0"/>
    <x v="140"/>
    <x v="140"/>
    <x v="1"/>
    <x v="3"/>
    <s v="GTV 일반"/>
    <m/>
    <n v="1"/>
  </r>
  <r>
    <x v="0"/>
    <x v="140"/>
    <x v="140"/>
    <x v="2"/>
    <x v="5"/>
    <s v="기본요금제"/>
    <m/>
    <n v="3"/>
  </r>
  <r>
    <x v="0"/>
    <x v="140"/>
    <x v="140"/>
    <x v="3"/>
    <x v="6"/>
    <s v="GiGA 500M"/>
    <m/>
    <n v="2"/>
  </r>
  <r>
    <x v="0"/>
    <x v="141"/>
    <x v="141"/>
    <x v="2"/>
    <x v="13"/>
    <s v="홈인터넷전화 기본요금제"/>
    <m/>
    <n v="1"/>
  </r>
  <r>
    <x v="0"/>
    <x v="141"/>
    <x v="141"/>
    <x v="2"/>
    <x v="5"/>
    <s v="기본요금제"/>
    <m/>
    <n v="5"/>
  </r>
  <r>
    <x v="0"/>
    <x v="141"/>
    <x v="141"/>
    <x v="3"/>
    <x v="6"/>
    <s v="GiGA 500M"/>
    <m/>
    <n v="2"/>
  </r>
  <r>
    <x v="0"/>
    <x v="142"/>
    <x v="142"/>
    <x v="0"/>
    <x v="2"/>
    <s v="IP-Centrex"/>
    <m/>
    <n v="7"/>
  </r>
  <r>
    <x v="0"/>
    <x v="142"/>
    <x v="142"/>
    <x v="1"/>
    <x v="3"/>
    <s v="GTV 일반"/>
    <m/>
    <n v="4"/>
  </r>
  <r>
    <x v="0"/>
    <x v="142"/>
    <x v="142"/>
    <x v="1"/>
    <x v="4"/>
    <s v="GTV Biz"/>
    <m/>
    <n v="4"/>
  </r>
  <r>
    <x v="0"/>
    <x v="142"/>
    <x v="142"/>
    <x v="2"/>
    <x v="5"/>
    <s v="기본요금제"/>
    <m/>
    <n v="7"/>
  </r>
  <r>
    <x v="0"/>
    <x v="142"/>
    <x v="142"/>
    <x v="3"/>
    <x v="6"/>
    <s v="GiGA 1G"/>
    <m/>
    <n v="1"/>
  </r>
  <r>
    <x v="0"/>
    <x v="142"/>
    <x v="142"/>
    <x v="3"/>
    <x v="6"/>
    <s v="GiGA 500M"/>
    <m/>
    <n v="28"/>
  </r>
  <r>
    <x v="0"/>
    <x v="143"/>
    <x v="143"/>
    <x v="0"/>
    <x v="11"/>
    <s v="IoT원격관제"/>
    <m/>
    <n v="1"/>
  </r>
  <r>
    <x v="0"/>
    <x v="143"/>
    <x v="143"/>
    <x v="0"/>
    <x v="0"/>
    <s v="스마트메시지"/>
    <m/>
    <n v="1"/>
  </r>
  <r>
    <x v="0"/>
    <x v="143"/>
    <x v="143"/>
    <x v="2"/>
    <x v="5"/>
    <s v="기본요금제"/>
    <m/>
    <n v="1"/>
  </r>
  <r>
    <x v="0"/>
    <x v="144"/>
    <x v="144"/>
    <x v="0"/>
    <x v="1"/>
    <s v="GiGA Office"/>
    <m/>
    <n v="1"/>
  </r>
  <r>
    <x v="0"/>
    <x v="144"/>
    <x v="144"/>
    <x v="0"/>
    <x v="2"/>
    <s v="인터넷전화Biz"/>
    <m/>
    <n v="200"/>
  </r>
  <r>
    <x v="0"/>
    <x v="144"/>
    <x v="144"/>
    <x v="1"/>
    <x v="3"/>
    <s v="GTV 일반"/>
    <m/>
    <n v="3"/>
  </r>
  <r>
    <x v="0"/>
    <x v="144"/>
    <x v="144"/>
    <x v="1"/>
    <x v="4"/>
    <s v="GTV Biz"/>
    <m/>
    <n v="4"/>
  </r>
  <r>
    <x v="0"/>
    <x v="144"/>
    <x v="144"/>
    <x v="3"/>
    <x v="6"/>
    <s v="GiGA 1G"/>
    <m/>
    <n v="2"/>
  </r>
  <r>
    <x v="0"/>
    <x v="144"/>
    <x v="144"/>
    <x v="3"/>
    <x v="6"/>
    <s v="GiGA 500M"/>
    <m/>
    <n v="1"/>
  </r>
  <r>
    <x v="0"/>
    <x v="144"/>
    <x v="144"/>
    <x v="3"/>
    <x v="7"/>
    <s v="MeGA"/>
    <m/>
    <n v="1"/>
  </r>
  <r>
    <x v="0"/>
    <x v="145"/>
    <x v="145"/>
    <x v="3"/>
    <x v="6"/>
    <s v="GiGA 500M"/>
    <m/>
    <n v="1"/>
  </r>
  <r>
    <x v="0"/>
    <x v="145"/>
    <x v="145"/>
    <x v="3"/>
    <x v="7"/>
    <s v="MeGA"/>
    <m/>
    <n v="3"/>
  </r>
  <r>
    <x v="0"/>
    <x v="146"/>
    <x v="146"/>
    <x v="0"/>
    <x v="2"/>
    <s v="IP-Centrex"/>
    <m/>
    <n v="10"/>
  </r>
  <r>
    <x v="0"/>
    <x v="146"/>
    <x v="146"/>
    <x v="1"/>
    <x v="17"/>
    <s v="GTS Biz"/>
    <m/>
    <n v="2"/>
  </r>
  <r>
    <x v="0"/>
    <x v="146"/>
    <x v="146"/>
    <x v="1"/>
    <x v="3"/>
    <s v="GTV 일반"/>
    <m/>
    <n v="4"/>
  </r>
  <r>
    <x v="0"/>
    <x v="146"/>
    <x v="146"/>
    <x v="2"/>
    <x v="5"/>
    <s v="기본요금제"/>
    <m/>
    <n v="1"/>
  </r>
  <r>
    <x v="0"/>
    <x v="146"/>
    <x v="146"/>
    <x v="3"/>
    <x v="6"/>
    <s v="GiGA 500M"/>
    <m/>
    <n v="6"/>
  </r>
  <r>
    <x v="0"/>
    <x v="146"/>
    <x v="146"/>
    <x v="3"/>
    <x v="7"/>
    <s v="MeGA"/>
    <m/>
    <n v="1"/>
  </r>
  <r>
    <x v="0"/>
    <x v="147"/>
    <x v="147"/>
    <x v="0"/>
    <x v="2"/>
    <s v="IP-Centrex"/>
    <m/>
    <n v="16"/>
  </r>
  <r>
    <x v="0"/>
    <x v="147"/>
    <x v="147"/>
    <x v="1"/>
    <x v="4"/>
    <s v="GTV Biz"/>
    <m/>
    <n v="1"/>
  </r>
  <r>
    <x v="0"/>
    <x v="147"/>
    <x v="147"/>
    <x v="2"/>
    <x v="5"/>
    <s v="기본요금제"/>
    <m/>
    <n v="2"/>
  </r>
  <r>
    <x v="0"/>
    <x v="147"/>
    <x v="147"/>
    <x v="3"/>
    <x v="6"/>
    <s v="GiGA 1G"/>
    <m/>
    <n v="1"/>
  </r>
  <r>
    <x v="0"/>
    <x v="147"/>
    <x v="147"/>
    <x v="3"/>
    <x v="7"/>
    <s v="MeGA"/>
    <m/>
    <n v="1"/>
  </r>
  <r>
    <x v="0"/>
    <x v="148"/>
    <x v="148"/>
    <x v="0"/>
    <x v="2"/>
    <s v="인터넷전화Biz"/>
    <m/>
    <n v="7"/>
  </r>
  <r>
    <x v="0"/>
    <x v="148"/>
    <x v="148"/>
    <x v="1"/>
    <x v="3"/>
    <s v="GTV 일반"/>
    <m/>
    <n v="1"/>
  </r>
  <r>
    <x v="0"/>
    <x v="148"/>
    <x v="148"/>
    <x v="2"/>
    <x v="5"/>
    <s v="기본요금제"/>
    <m/>
    <n v="2"/>
  </r>
  <r>
    <x v="0"/>
    <x v="148"/>
    <x v="148"/>
    <x v="3"/>
    <x v="6"/>
    <s v="GiGA 500M"/>
    <m/>
    <n v="3"/>
  </r>
  <r>
    <x v="0"/>
    <x v="149"/>
    <x v="149"/>
    <x v="2"/>
    <x v="5"/>
    <s v="기본요금제"/>
    <m/>
    <n v="3"/>
  </r>
  <r>
    <x v="0"/>
    <x v="149"/>
    <x v="149"/>
    <x v="3"/>
    <x v="6"/>
    <s v="GiGA 500M"/>
    <m/>
    <n v="2"/>
  </r>
  <r>
    <x v="0"/>
    <x v="150"/>
    <x v="150"/>
    <x v="0"/>
    <x v="11"/>
    <s v="IoT무선결제"/>
    <m/>
    <n v="1"/>
  </r>
  <r>
    <x v="0"/>
    <x v="150"/>
    <x v="150"/>
    <x v="2"/>
    <x v="5"/>
    <s v="기본요금제"/>
    <m/>
    <n v="1"/>
  </r>
  <r>
    <x v="0"/>
    <x v="151"/>
    <x v="151"/>
    <x v="1"/>
    <x v="3"/>
    <s v="GTV 일반"/>
    <m/>
    <n v="2"/>
  </r>
  <r>
    <x v="0"/>
    <x v="151"/>
    <x v="151"/>
    <x v="2"/>
    <x v="5"/>
    <s v="기본요금제"/>
    <m/>
    <n v="6"/>
  </r>
  <r>
    <x v="0"/>
    <x v="151"/>
    <x v="151"/>
    <x v="3"/>
    <x v="7"/>
    <s v="MeGA"/>
    <m/>
    <n v="3"/>
  </r>
  <r>
    <x v="0"/>
    <x v="152"/>
    <x v="152"/>
    <x v="1"/>
    <x v="3"/>
    <s v="GTV 일반"/>
    <m/>
    <n v="2"/>
  </r>
  <r>
    <x v="0"/>
    <x v="152"/>
    <x v="152"/>
    <x v="2"/>
    <x v="13"/>
    <s v="홈인터넷전화 기본요금제"/>
    <m/>
    <n v="1"/>
  </r>
  <r>
    <x v="0"/>
    <x v="152"/>
    <x v="152"/>
    <x v="2"/>
    <x v="5"/>
    <s v="기본요금제"/>
    <m/>
    <n v="3"/>
  </r>
  <r>
    <x v="0"/>
    <x v="152"/>
    <x v="152"/>
    <x v="3"/>
    <x v="6"/>
    <s v="GiGA 500M"/>
    <m/>
    <n v="1"/>
  </r>
  <r>
    <x v="0"/>
    <x v="152"/>
    <x v="152"/>
    <x v="3"/>
    <x v="7"/>
    <s v="MeGA"/>
    <m/>
    <n v="4"/>
  </r>
  <r>
    <x v="0"/>
    <x v="153"/>
    <x v="153"/>
    <x v="0"/>
    <x v="2"/>
    <s v="인터넷전화Biz"/>
    <m/>
    <n v="8"/>
  </r>
  <r>
    <x v="0"/>
    <x v="153"/>
    <x v="153"/>
    <x v="1"/>
    <x v="3"/>
    <s v="GTV 일반"/>
    <m/>
    <n v="4"/>
  </r>
  <r>
    <x v="0"/>
    <x v="153"/>
    <x v="153"/>
    <x v="1"/>
    <x v="4"/>
    <s v="GTV Biz"/>
    <m/>
    <n v="2"/>
  </r>
  <r>
    <x v="0"/>
    <x v="153"/>
    <x v="153"/>
    <x v="2"/>
    <x v="5"/>
    <s v="기본요금제"/>
    <m/>
    <n v="1"/>
  </r>
  <r>
    <x v="0"/>
    <x v="153"/>
    <x v="153"/>
    <x v="3"/>
    <x v="6"/>
    <s v="GiGA 500M"/>
    <m/>
    <n v="8"/>
  </r>
  <r>
    <x v="0"/>
    <x v="153"/>
    <x v="153"/>
    <x v="3"/>
    <x v="7"/>
    <s v="MeGA"/>
    <m/>
    <n v="2"/>
  </r>
  <r>
    <x v="0"/>
    <x v="154"/>
    <x v="154"/>
    <x v="0"/>
    <x v="2"/>
    <s v="인터넷전화Biz"/>
    <m/>
    <n v="16"/>
  </r>
  <r>
    <x v="0"/>
    <x v="154"/>
    <x v="154"/>
    <x v="2"/>
    <x v="5"/>
    <s v="기본요금제"/>
    <m/>
    <n v="16"/>
  </r>
  <r>
    <x v="0"/>
    <x v="154"/>
    <x v="154"/>
    <x v="3"/>
    <x v="6"/>
    <s v="GiGA 500M"/>
    <m/>
    <n v="2"/>
  </r>
  <r>
    <x v="0"/>
    <x v="154"/>
    <x v="154"/>
    <x v="3"/>
    <x v="7"/>
    <s v="MeGA"/>
    <m/>
    <n v="1"/>
  </r>
  <r>
    <x v="0"/>
    <x v="155"/>
    <x v="155"/>
    <x v="0"/>
    <x v="2"/>
    <s v="인터넷전화Biz"/>
    <m/>
    <n v="31"/>
  </r>
  <r>
    <x v="0"/>
    <x v="155"/>
    <x v="155"/>
    <x v="0"/>
    <x v="9"/>
    <s v="구내교환"/>
    <m/>
    <n v="1"/>
  </r>
  <r>
    <x v="0"/>
    <x v="155"/>
    <x v="155"/>
    <x v="4"/>
    <x v="8"/>
    <s v="5G 트래픽"/>
    <m/>
    <n v="7"/>
  </r>
  <r>
    <x v="0"/>
    <x v="155"/>
    <x v="155"/>
    <x v="4"/>
    <x v="10"/>
    <s v="LTE 트래픽"/>
    <m/>
    <n v="1"/>
  </r>
  <r>
    <x v="0"/>
    <x v="155"/>
    <x v="155"/>
    <x v="2"/>
    <x v="5"/>
    <s v="기본요금제"/>
    <m/>
    <n v="6"/>
  </r>
  <r>
    <x v="0"/>
    <x v="155"/>
    <x v="155"/>
    <x v="3"/>
    <x v="6"/>
    <s v="GiGA 1G"/>
    <m/>
    <n v="1"/>
  </r>
  <r>
    <x v="0"/>
    <x v="155"/>
    <x v="155"/>
    <x v="3"/>
    <x v="6"/>
    <s v="GiGA 500M"/>
    <m/>
    <n v="5"/>
  </r>
  <r>
    <x v="0"/>
    <x v="156"/>
    <x v="156"/>
    <x v="0"/>
    <x v="1"/>
    <s v="GiGA Office"/>
    <m/>
    <n v="1"/>
  </r>
  <r>
    <x v="0"/>
    <x v="157"/>
    <x v="157"/>
    <x v="2"/>
    <x v="5"/>
    <s v="기본요금제"/>
    <m/>
    <n v="1"/>
  </r>
  <r>
    <x v="0"/>
    <x v="158"/>
    <x v="158"/>
    <x v="2"/>
    <x v="5"/>
    <s v="기본요금제"/>
    <m/>
    <n v="2"/>
  </r>
  <r>
    <x v="0"/>
    <x v="158"/>
    <x v="158"/>
    <x v="3"/>
    <x v="7"/>
    <s v="MeGA"/>
    <m/>
    <n v="1"/>
  </r>
  <r>
    <x v="0"/>
    <x v="159"/>
    <x v="159"/>
    <x v="0"/>
    <x v="1"/>
    <s v="Flexline"/>
    <m/>
    <n v="1"/>
  </r>
  <r>
    <x v="0"/>
    <x v="159"/>
    <x v="159"/>
    <x v="0"/>
    <x v="2"/>
    <s v="인터넷전화Biz"/>
    <m/>
    <n v="15"/>
  </r>
  <r>
    <x v="0"/>
    <x v="159"/>
    <x v="159"/>
    <x v="2"/>
    <x v="5"/>
    <s v="기본요금제"/>
    <m/>
    <n v="3"/>
  </r>
  <r>
    <x v="0"/>
    <x v="159"/>
    <x v="159"/>
    <x v="3"/>
    <x v="6"/>
    <s v="GiGA 1G"/>
    <m/>
    <n v="1"/>
  </r>
  <r>
    <x v="0"/>
    <x v="159"/>
    <x v="159"/>
    <x v="3"/>
    <x v="6"/>
    <s v="GiGA 500M"/>
    <m/>
    <n v="1"/>
  </r>
  <r>
    <x v="0"/>
    <x v="160"/>
    <x v="160"/>
    <x v="0"/>
    <x v="2"/>
    <s v="IP-Centrex"/>
    <m/>
    <n v="4"/>
  </r>
  <r>
    <x v="0"/>
    <x v="160"/>
    <x v="160"/>
    <x v="1"/>
    <x v="3"/>
    <s v="GTV 일반"/>
    <m/>
    <n v="1"/>
  </r>
  <r>
    <x v="0"/>
    <x v="160"/>
    <x v="160"/>
    <x v="2"/>
    <x v="5"/>
    <s v="기본요금제"/>
    <m/>
    <n v="5"/>
  </r>
  <r>
    <x v="0"/>
    <x v="160"/>
    <x v="160"/>
    <x v="3"/>
    <x v="6"/>
    <s v="GiGA 1G"/>
    <m/>
    <n v="1"/>
  </r>
  <r>
    <x v="0"/>
    <x v="161"/>
    <x v="161"/>
    <x v="0"/>
    <x v="1"/>
    <s v="Flexline"/>
    <m/>
    <n v="1"/>
  </r>
  <r>
    <x v="0"/>
    <x v="161"/>
    <x v="161"/>
    <x v="0"/>
    <x v="2"/>
    <s v="IP-Centrex"/>
    <m/>
    <n v="22"/>
  </r>
  <r>
    <x v="0"/>
    <x v="161"/>
    <x v="161"/>
    <x v="1"/>
    <x v="3"/>
    <s v="GTV 일반"/>
    <m/>
    <n v="1"/>
  </r>
  <r>
    <x v="0"/>
    <x v="161"/>
    <x v="161"/>
    <x v="1"/>
    <x v="4"/>
    <s v="GTV Biz"/>
    <m/>
    <n v="26"/>
  </r>
  <r>
    <x v="0"/>
    <x v="161"/>
    <x v="161"/>
    <x v="2"/>
    <x v="5"/>
    <s v="기본요금제"/>
    <m/>
    <n v="3"/>
  </r>
  <r>
    <x v="0"/>
    <x v="161"/>
    <x v="161"/>
    <x v="3"/>
    <x v="6"/>
    <s v="GiGA 500M"/>
    <m/>
    <n v="5"/>
  </r>
  <r>
    <x v="0"/>
    <x v="162"/>
    <x v="162"/>
    <x v="0"/>
    <x v="19"/>
    <s v="CCTV전용회선"/>
    <m/>
    <n v="4"/>
  </r>
  <r>
    <x v="0"/>
    <x v="162"/>
    <x v="162"/>
    <x v="2"/>
    <x v="13"/>
    <s v="홈인터넷전화 기본요금제"/>
    <m/>
    <n v="1"/>
  </r>
  <r>
    <x v="0"/>
    <x v="162"/>
    <x v="162"/>
    <x v="2"/>
    <x v="5"/>
    <s v="기본요금제"/>
    <m/>
    <n v="2"/>
  </r>
  <r>
    <x v="0"/>
    <x v="162"/>
    <x v="162"/>
    <x v="3"/>
    <x v="7"/>
    <s v="MeGA"/>
    <m/>
    <n v="3"/>
  </r>
  <r>
    <x v="0"/>
    <x v="163"/>
    <x v="163"/>
    <x v="1"/>
    <x v="3"/>
    <s v="GTV 일반"/>
    <m/>
    <n v="1"/>
  </r>
  <r>
    <x v="0"/>
    <x v="163"/>
    <x v="163"/>
    <x v="3"/>
    <x v="7"/>
    <s v="MeGA"/>
    <m/>
    <n v="1"/>
  </r>
  <r>
    <x v="0"/>
    <x v="164"/>
    <x v="164"/>
    <x v="4"/>
    <x v="8"/>
    <s v="5G 트래픽"/>
    <m/>
    <n v="13"/>
  </r>
  <r>
    <x v="0"/>
    <x v="164"/>
    <x v="164"/>
    <x v="4"/>
    <x v="10"/>
    <s v="LTE 트래픽"/>
    <m/>
    <n v="6"/>
  </r>
  <r>
    <x v="0"/>
    <x v="164"/>
    <x v="164"/>
    <x v="2"/>
    <x v="5"/>
    <s v="기본요금제"/>
    <m/>
    <n v="2"/>
  </r>
  <r>
    <x v="0"/>
    <x v="165"/>
    <x v="165"/>
    <x v="0"/>
    <x v="2"/>
    <s v="인터넷전화Biz"/>
    <m/>
    <n v="62"/>
  </r>
  <r>
    <x v="0"/>
    <x v="165"/>
    <x v="165"/>
    <x v="2"/>
    <x v="5"/>
    <s v="기본요금제"/>
    <m/>
    <n v="2"/>
  </r>
  <r>
    <x v="0"/>
    <x v="165"/>
    <x v="165"/>
    <x v="3"/>
    <x v="6"/>
    <s v="GiGA 500M"/>
    <m/>
    <n v="4"/>
  </r>
  <r>
    <x v="0"/>
    <x v="166"/>
    <x v="166"/>
    <x v="2"/>
    <x v="5"/>
    <s v="기본요금제"/>
    <m/>
    <n v="2"/>
  </r>
  <r>
    <x v="0"/>
    <x v="166"/>
    <x v="166"/>
    <x v="3"/>
    <x v="7"/>
    <s v="MeGA"/>
    <m/>
    <n v="1"/>
  </r>
  <r>
    <x v="0"/>
    <x v="167"/>
    <x v="167"/>
    <x v="2"/>
    <x v="5"/>
    <s v="기본요금제"/>
    <m/>
    <n v="5"/>
  </r>
  <r>
    <x v="0"/>
    <x v="167"/>
    <x v="167"/>
    <x v="3"/>
    <x v="6"/>
    <s v="GiGA 500M"/>
    <m/>
    <n v="3"/>
  </r>
  <r>
    <x v="0"/>
    <x v="167"/>
    <x v="167"/>
    <x v="3"/>
    <x v="7"/>
    <s v="MeGA"/>
    <m/>
    <n v="5"/>
  </r>
  <r>
    <x v="0"/>
    <x v="168"/>
    <x v="168"/>
    <x v="0"/>
    <x v="2"/>
    <s v="인터넷전화Biz"/>
    <m/>
    <n v="30"/>
  </r>
  <r>
    <x v="0"/>
    <x v="168"/>
    <x v="168"/>
    <x v="0"/>
    <x v="9"/>
    <s v="구내교환"/>
    <m/>
    <n v="1"/>
  </r>
  <r>
    <x v="0"/>
    <x v="168"/>
    <x v="168"/>
    <x v="4"/>
    <x v="8"/>
    <s v="5G 트래픽"/>
    <m/>
    <n v="1"/>
  </r>
  <r>
    <x v="0"/>
    <x v="168"/>
    <x v="168"/>
    <x v="2"/>
    <x v="5"/>
    <s v="기본요금제"/>
    <m/>
    <n v="6"/>
  </r>
  <r>
    <x v="0"/>
    <x v="168"/>
    <x v="168"/>
    <x v="3"/>
    <x v="7"/>
    <s v="MeGA"/>
    <m/>
    <n v="5"/>
  </r>
  <r>
    <x v="0"/>
    <x v="169"/>
    <x v="169"/>
    <x v="0"/>
    <x v="2"/>
    <s v="IP-Centrex"/>
    <m/>
    <n v="11"/>
  </r>
  <r>
    <x v="0"/>
    <x v="169"/>
    <x v="169"/>
    <x v="2"/>
    <x v="5"/>
    <s v="기본요금제"/>
    <m/>
    <n v="1"/>
  </r>
  <r>
    <x v="0"/>
    <x v="169"/>
    <x v="169"/>
    <x v="3"/>
    <x v="6"/>
    <s v="GiGA 1G"/>
    <m/>
    <n v="1"/>
  </r>
  <r>
    <x v="0"/>
    <x v="170"/>
    <x v="170"/>
    <x v="0"/>
    <x v="9"/>
    <s v="이너텔"/>
    <m/>
    <n v="1"/>
  </r>
  <r>
    <x v="0"/>
    <x v="171"/>
    <x v="171"/>
    <x v="0"/>
    <x v="11"/>
    <s v="IoT원격관제"/>
    <m/>
    <n v="4"/>
  </r>
  <r>
    <x v="0"/>
    <x v="171"/>
    <x v="171"/>
    <x v="0"/>
    <x v="1"/>
    <s v="구내인터넷"/>
    <m/>
    <n v="2"/>
  </r>
  <r>
    <x v="0"/>
    <x v="171"/>
    <x v="171"/>
    <x v="4"/>
    <x v="8"/>
    <s v="5G 트래픽"/>
    <m/>
    <n v="2"/>
  </r>
  <r>
    <x v="0"/>
    <x v="171"/>
    <x v="171"/>
    <x v="2"/>
    <x v="5"/>
    <s v="기본요금제"/>
    <m/>
    <n v="2"/>
  </r>
  <r>
    <x v="0"/>
    <x v="171"/>
    <x v="171"/>
    <x v="3"/>
    <x v="6"/>
    <s v="GiGA 1G"/>
    <m/>
    <n v="1"/>
  </r>
  <r>
    <x v="0"/>
    <x v="172"/>
    <x v="172"/>
    <x v="2"/>
    <x v="5"/>
    <s v="기본요금제"/>
    <m/>
    <n v="3"/>
  </r>
  <r>
    <x v="0"/>
    <x v="172"/>
    <x v="172"/>
    <x v="3"/>
    <x v="7"/>
    <s v="MeGA"/>
    <m/>
    <n v="1"/>
  </r>
  <r>
    <x v="0"/>
    <x v="173"/>
    <x v="173"/>
    <x v="2"/>
    <x v="5"/>
    <s v="기본요금제"/>
    <m/>
    <n v="1"/>
  </r>
  <r>
    <x v="0"/>
    <x v="173"/>
    <x v="173"/>
    <x v="3"/>
    <x v="6"/>
    <s v="GiGA 1G"/>
    <m/>
    <n v="51"/>
  </r>
  <r>
    <x v="0"/>
    <x v="173"/>
    <x v="173"/>
    <x v="3"/>
    <x v="6"/>
    <s v="GiGA 500M"/>
    <m/>
    <n v="1"/>
  </r>
  <r>
    <x v="0"/>
    <x v="173"/>
    <x v="173"/>
    <x v="3"/>
    <x v="7"/>
    <s v="MeGA"/>
    <m/>
    <n v="5"/>
  </r>
  <r>
    <x v="0"/>
    <x v="174"/>
    <x v="174"/>
    <x v="0"/>
    <x v="2"/>
    <s v="IP-Centrex"/>
    <m/>
    <n v="1"/>
  </r>
  <r>
    <x v="0"/>
    <x v="174"/>
    <x v="174"/>
    <x v="2"/>
    <x v="5"/>
    <s v="기본요금제"/>
    <m/>
    <n v="9"/>
  </r>
  <r>
    <x v="0"/>
    <x v="174"/>
    <x v="174"/>
    <x v="3"/>
    <x v="6"/>
    <s v="GiGA 500M"/>
    <m/>
    <n v="3"/>
  </r>
  <r>
    <x v="0"/>
    <x v="175"/>
    <x v="175"/>
    <x v="2"/>
    <x v="5"/>
    <s v="기본요금제"/>
    <m/>
    <n v="7"/>
  </r>
  <r>
    <x v="0"/>
    <x v="175"/>
    <x v="175"/>
    <x v="3"/>
    <x v="6"/>
    <s v="GiGA 500M"/>
    <m/>
    <n v="1"/>
  </r>
  <r>
    <x v="0"/>
    <x v="176"/>
    <x v="176"/>
    <x v="2"/>
    <x v="5"/>
    <s v="기본요금제"/>
    <m/>
    <n v="2"/>
  </r>
  <r>
    <x v="0"/>
    <x v="176"/>
    <x v="176"/>
    <x v="3"/>
    <x v="6"/>
    <s v="GiGA 1G"/>
    <m/>
    <n v="1"/>
  </r>
  <r>
    <x v="0"/>
    <x v="177"/>
    <x v="177"/>
    <x v="2"/>
    <x v="5"/>
    <s v="기본요금제"/>
    <m/>
    <n v="9"/>
  </r>
  <r>
    <x v="0"/>
    <x v="177"/>
    <x v="177"/>
    <x v="3"/>
    <x v="6"/>
    <s v="GiGA 500M"/>
    <m/>
    <n v="3"/>
  </r>
  <r>
    <x v="0"/>
    <x v="178"/>
    <x v="178"/>
    <x v="3"/>
    <x v="6"/>
    <s v="GiGA 500M"/>
    <m/>
    <n v="1"/>
  </r>
  <r>
    <x v="0"/>
    <x v="179"/>
    <x v="179"/>
    <x v="0"/>
    <x v="19"/>
    <s v="시내외전용회선"/>
    <m/>
    <n v="1"/>
  </r>
  <r>
    <x v="0"/>
    <x v="179"/>
    <x v="179"/>
    <x v="3"/>
    <x v="7"/>
    <s v="MeGA"/>
    <m/>
    <n v="2"/>
  </r>
  <r>
    <x v="0"/>
    <x v="180"/>
    <x v="180"/>
    <x v="3"/>
    <x v="6"/>
    <s v="GiGA 1G"/>
    <m/>
    <n v="1"/>
  </r>
  <r>
    <x v="0"/>
    <x v="180"/>
    <x v="180"/>
    <x v="3"/>
    <x v="7"/>
    <s v="MeGA"/>
    <m/>
    <n v="2"/>
  </r>
  <r>
    <x v="0"/>
    <x v="181"/>
    <x v="181"/>
    <x v="0"/>
    <x v="2"/>
    <s v="IP-Centrex"/>
    <m/>
    <n v="22"/>
  </r>
  <r>
    <x v="0"/>
    <x v="181"/>
    <x v="181"/>
    <x v="1"/>
    <x v="17"/>
    <s v="GTS Biz"/>
    <m/>
    <n v="14"/>
  </r>
  <r>
    <x v="0"/>
    <x v="181"/>
    <x v="181"/>
    <x v="2"/>
    <x v="5"/>
    <s v="기본요금제"/>
    <m/>
    <n v="3"/>
  </r>
  <r>
    <x v="0"/>
    <x v="181"/>
    <x v="181"/>
    <x v="3"/>
    <x v="6"/>
    <s v="GiGA 500M"/>
    <m/>
    <n v="2"/>
  </r>
  <r>
    <x v="0"/>
    <x v="182"/>
    <x v="182"/>
    <x v="2"/>
    <x v="5"/>
    <s v="기본요금제"/>
    <m/>
    <n v="19"/>
  </r>
  <r>
    <x v="0"/>
    <x v="182"/>
    <x v="182"/>
    <x v="3"/>
    <x v="7"/>
    <s v="MeGA"/>
    <m/>
    <n v="2"/>
  </r>
  <r>
    <x v="0"/>
    <x v="183"/>
    <x v="183"/>
    <x v="0"/>
    <x v="2"/>
    <s v="인터넷전화Biz"/>
    <m/>
    <n v="38"/>
  </r>
  <r>
    <x v="0"/>
    <x v="183"/>
    <x v="183"/>
    <x v="4"/>
    <x v="8"/>
    <s v="5G 트래픽"/>
    <m/>
    <n v="2"/>
  </r>
  <r>
    <x v="0"/>
    <x v="183"/>
    <x v="183"/>
    <x v="4"/>
    <x v="10"/>
    <s v="LTE 트래픽"/>
    <m/>
    <n v="1"/>
  </r>
  <r>
    <x v="0"/>
    <x v="183"/>
    <x v="183"/>
    <x v="2"/>
    <x v="5"/>
    <s v="기본요금제"/>
    <m/>
    <n v="1"/>
  </r>
  <r>
    <x v="0"/>
    <x v="183"/>
    <x v="183"/>
    <x v="3"/>
    <x v="6"/>
    <s v="GiGA 500M"/>
    <m/>
    <n v="2"/>
  </r>
  <r>
    <x v="0"/>
    <x v="184"/>
    <x v="184"/>
    <x v="0"/>
    <x v="2"/>
    <s v="IP-Centrex"/>
    <m/>
    <n v="1"/>
  </r>
  <r>
    <x v="0"/>
    <x v="184"/>
    <x v="184"/>
    <x v="1"/>
    <x v="3"/>
    <s v="GTV 일반"/>
    <m/>
    <n v="2"/>
  </r>
  <r>
    <x v="0"/>
    <x v="184"/>
    <x v="184"/>
    <x v="2"/>
    <x v="5"/>
    <s v="기본요금제"/>
    <m/>
    <n v="13"/>
  </r>
  <r>
    <x v="0"/>
    <x v="184"/>
    <x v="184"/>
    <x v="3"/>
    <x v="6"/>
    <s v="GiGA 1G"/>
    <m/>
    <n v="1"/>
  </r>
  <r>
    <x v="0"/>
    <x v="184"/>
    <x v="184"/>
    <x v="3"/>
    <x v="7"/>
    <s v="MeGA"/>
    <m/>
    <n v="3"/>
  </r>
  <r>
    <x v="0"/>
    <x v="185"/>
    <x v="185"/>
    <x v="3"/>
    <x v="6"/>
    <s v="GiGA 500M"/>
    <m/>
    <n v="1"/>
  </r>
  <r>
    <x v="0"/>
    <x v="185"/>
    <x v="185"/>
    <x v="3"/>
    <x v="7"/>
    <s v="MeGA"/>
    <m/>
    <n v="3"/>
  </r>
  <r>
    <x v="0"/>
    <x v="186"/>
    <x v="186"/>
    <x v="4"/>
    <x v="8"/>
    <s v="5G 트래픽"/>
    <m/>
    <n v="1"/>
  </r>
  <r>
    <x v="0"/>
    <x v="186"/>
    <x v="186"/>
    <x v="2"/>
    <x v="5"/>
    <s v="기본요금제"/>
    <m/>
    <n v="16"/>
  </r>
  <r>
    <x v="0"/>
    <x v="186"/>
    <x v="186"/>
    <x v="3"/>
    <x v="6"/>
    <s v="GiGA 1G"/>
    <m/>
    <n v="1"/>
  </r>
  <r>
    <x v="0"/>
    <x v="186"/>
    <x v="186"/>
    <x v="3"/>
    <x v="7"/>
    <s v="MeGA"/>
    <m/>
    <n v="4"/>
  </r>
  <r>
    <x v="0"/>
    <x v="187"/>
    <x v="187"/>
    <x v="2"/>
    <x v="5"/>
    <s v="기본요금제"/>
    <m/>
    <n v="9"/>
  </r>
  <r>
    <x v="0"/>
    <x v="188"/>
    <x v="188"/>
    <x v="0"/>
    <x v="19"/>
    <s v="시내외전용회선"/>
    <m/>
    <n v="3"/>
  </r>
  <r>
    <x v="0"/>
    <x v="188"/>
    <x v="188"/>
    <x v="1"/>
    <x v="3"/>
    <s v="GTV 일반"/>
    <m/>
    <n v="1"/>
  </r>
  <r>
    <x v="0"/>
    <x v="188"/>
    <x v="188"/>
    <x v="2"/>
    <x v="5"/>
    <s v="기본요금제"/>
    <m/>
    <n v="29"/>
  </r>
  <r>
    <x v="0"/>
    <x v="188"/>
    <x v="188"/>
    <x v="3"/>
    <x v="6"/>
    <s v="GiGA 1G"/>
    <m/>
    <n v="3"/>
  </r>
  <r>
    <x v="0"/>
    <x v="188"/>
    <x v="188"/>
    <x v="3"/>
    <x v="6"/>
    <s v="GiGA 500M"/>
    <m/>
    <n v="2"/>
  </r>
  <r>
    <x v="0"/>
    <x v="188"/>
    <x v="188"/>
    <x v="3"/>
    <x v="7"/>
    <s v="MeGA"/>
    <m/>
    <n v="1"/>
  </r>
  <r>
    <x v="0"/>
    <x v="189"/>
    <x v="189"/>
    <x v="2"/>
    <x v="5"/>
    <s v="기본요금제"/>
    <m/>
    <n v="1"/>
  </r>
  <r>
    <x v="0"/>
    <x v="189"/>
    <x v="189"/>
    <x v="3"/>
    <x v="7"/>
    <s v="MeGA"/>
    <m/>
    <n v="2"/>
  </r>
  <r>
    <x v="0"/>
    <x v="190"/>
    <x v="190"/>
    <x v="0"/>
    <x v="11"/>
    <s v="IoT원격관제"/>
    <m/>
    <n v="2"/>
  </r>
  <r>
    <x v="0"/>
    <x v="190"/>
    <x v="190"/>
    <x v="0"/>
    <x v="2"/>
    <s v="인터넷전화Biz"/>
    <m/>
    <n v="10"/>
  </r>
  <r>
    <x v="0"/>
    <x v="190"/>
    <x v="190"/>
    <x v="2"/>
    <x v="5"/>
    <s v="기본요금제"/>
    <m/>
    <n v="12"/>
  </r>
  <r>
    <x v="0"/>
    <x v="190"/>
    <x v="190"/>
    <x v="3"/>
    <x v="7"/>
    <s v="MeGA"/>
    <m/>
    <n v="2"/>
  </r>
  <r>
    <x v="0"/>
    <x v="191"/>
    <x v="191"/>
    <x v="0"/>
    <x v="2"/>
    <s v="IP-Centrex"/>
    <m/>
    <n v="12"/>
  </r>
  <r>
    <x v="0"/>
    <x v="191"/>
    <x v="191"/>
    <x v="1"/>
    <x v="3"/>
    <s v="GTV 일반"/>
    <m/>
    <n v="1"/>
  </r>
  <r>
    <x v="0"/>
    <x v="191"/>
    <x v="191"/>
    <x v="1"/>
    <x v="4"/>
    <s v="GTV Biz"/>
    <m/>
    <n v="15"/>
  </r>
  <r>
    <x v="0"/>
    <x v="191"/>
    <x v="191"/>
    <x v="2"/>
    <x v="5"/>
    <s v="기본요금제"/>
    <m/>
    <n v="2"/>
  </r>
  <r>
    <x v="0"/>
    <x v="191"/>
    <x v="191"/>
    <x v="3"/>
    <x v="6"/>
    <s v="GiGA 1G"/>
    <m/>
    <n v="2"/>
  </r>
  <r>
    <x v="0"/>
    <x v="191"/>
    <x v="191"/>
    <x v="3"/>
    <x v="6"/>
    <s v="GiGA 500M"/>
    <m/>
    <n v="5"/>
  </r>
  <r>
    <x v="0"/>
    <x v="192"/>
    <x v="192"/>
    <x v="0"/>
    <x v="11"/>
    <s v="IoT원격관제"/>
    <m/>
    <n v="1"/>
  </r>
  <r>
    <x v="0"/>
    <x v="192"/>
    <x v="192"/>
    <x v="0"/>
    <x v="2"/>
    <s v="IP-Centrex"/>
    <m/>
    <n v="50"/>
  </r>
  <r>
    <x v="0"/>
    <x v="192"/>
    <x v="192"/>
    <x v="1"/>
    <x v="3"/>
    <s v="GTV 일반"/>
    <m/>
    <n v="3"/>
  </r>
  <r>
    <x v="0"/>
    <x v="192"/>
    <x v="192"/>
    <x v="2"/>
    <x v="13"/>
    <s v="홈인터넷전화 기본요금제"/>
    <m/>
    <n v="1"/>
  </r>
  <r>
    <x v="0"/>
    <x v="192"/>
    <x v="192"/>
    <x v="2"/>
    <x v="5"/>
    <s v="기본요금제"/>
    <m/>
    <n v="1"/>
  </r>
  <r>
    <x v="0"/>
    <x v="192"/>
    <x v="192"/>
    <x v="3"/>
    <x v="6"/>
    <s v="GiGA 500M"/>
    <m/>
    <n v="11"/>
  </r>
  <r>
    <x v="0"/>
    <x v="192"/>
    <x v="192"/>
    <x v="3"/>
    <x v="7"/>
    <s v="MeGA"/>
    <m/>
    <n v="5"/>
  </r>
  <r>
    <x v="0"/>
    <x v="193"/>
    <x v="193"/>
    <x v="0"/>
    <x v="19"/>
    <s v="시내외전용회선"/>
    <m/>
    <n v="2"/>
  </r>
  <r>
    <x v="0"/>
    <x v="193"/>
    <x v="193"/>
    <x v="3"/>
    <x v="6"/>
    <s v="GiGA 1G"/>
    <m/>
    <n v="1"/>
  </r>
  <r>
    <x v="0"/>
    <x v="193"/>
    <x v="193"/>
    <x v="3"/>
    <x v="7"/>
    <s v="MeGA"/>
    <m/>
    <n v="4"/>
  </r>
  <r>
    <x v="0"/>
    <x v="194"/>
    <x v="194"/>
    <x v="0"/>
    <x v="11"/>
    <s v="IoT무선결제"/>
    <m/>
    <n v="1"/>
  </r>
  <r>
    <x v="0"/>
    <x v="194"/>
    <x v="194"/>
    <x v="2"/>
    <x v="5"/>
    <s v="기본요금제"/>
    <m/>
    <n v="18"/>
  </r>
  <r>
    <x v="0"/>
    <x v="194"/>
    <x v="194"/>
    <x v="3"/>
    <x v="6"/>
    <s v="GiGA 1G"/>
    <m/>
    <n v="2"/>
  </r>
  <r>
    <x v="0"/>
    <x v="194"/>
    <x v="194"/>
    <x v="3"/>
    <x v="6"/>
    <s v="GiGA 500M"/>
    <m/>
    <n v="3"/>
  </r>
  <r>
    <x v="0"/>
    <x v="194"/>
    <x v="194"/>
    <x v="3"/>
    <x v="7"/>
    <s v="MeGA"/>
    <m/>
    <n v="1"/>
  </r>
  <r>
    <x v="0"/>
    <x v="195"/>
    <x v="195"/>
    <x v="1"/>
    <x v="3"/>
    <s v="GTV 일반"/>
    <m/>
    <n v="5"/>
  </r>
  <r>
    <x v="0"/>
    <x v="195"/>
    <x v="195"/>
    <x v="2"/>
    <x v="5"/>
    <s v="기본요금제"/>
    <m/>
    <n v="3"/>
  </r>
  <r>
    <x v="0"/>
    <x v="195"/>
    <x v="195"/>
    <x v="3"/>
    <x v="6"/>
    <s v="GiGA 1G"/>
    <m/>
    <n v="1"/>
  </r>
  <r>
    <x v="0"/>
    <x v="195"/>
    <x v="195"/>
    <x v="3"/>
    <x v="6"/>
    <s v="GiGA 500M"/>
    <m/>
    <n v="5"/>
  </r>
  <r>
    <x v="0"/>
    <x v="196"/>
    <x v="196"/>
    <x v="0"/>
    <x v="2"/>
    <s v="IP-Centrex"/>
    <m/>
    <n v="18"/>
  </r>
  <r>
    <x v="0"/>
    <x v="196"/>
    <x v="196"/>
    <x v="2"/>
    <x v="5"/>
    <s v="기본요금제"/>
    <m/>
    <n v="9"/>
  </r>
  <r>
    <x v="0"/>
    <x v="196"/>
    <x v="196"/>
    <x v="3"/>
    <x v="6"/>
    <s v="GiGA 1G"/>
    <m/>
    <n v="1"/>
  </r>
  <r>
    <x v="0"/>
    <x v="196"/>
    <x v="196"/>
    <x v="3"/>
    <x v="6"/>
    <s v="GiGA 500M"/>
    <m/>
    <n v="6"/>
  </r>
  <r>
    <x v="0"/>
    <x v="197"/>
    <x v="197"/>
    <x v="2"/>
    <x v="5"/>
    <s v="기본요금제"/>
    <m/>
    <n v="3"/>
  </r>
  <r>
    <x v="0"/>
    <x v="198"/>
    <x v="198"/>
    <x v="1"/>
    <x v="3"/>
    <s v="GTV 일반"/>
    <m/>
    <n v="1"/>
  </r>
  <r>
    <x v="0"/>
    <x v="198"/>
    <x v="198"/>
    <x v="3"/>
    <x v="6"/>
    <s v="GiGA 500M"/>
    <m/>
    <n v="2"/>
  </r>
  <r>
    <x v="0"/>
    <x v="199"/>
    <x v="199"/>
    <x v="0"/>
    <x v="2"/>
    <s v="인터넷전화Biz"/>
    <m/>
    <n v="31"/>
  </r>
  <r>
    <x v="0"/>
    <x v="199"/>
    <x v="199"/>
    <x v="4"/>
    <x v="8"/>
    <s v="5G 트래픽"/>
    <m/>
    <n v="3"/>
  </r>
  <r>
    <x v="0"/>
    <x v="199"/>
    <x v="199"/>
    <x v="2"/>
    <x v="5"/>
    <s v="기본요금제"/>
    <m/>
    <n v="2"/>
  </r>
  <r>
    <x v="0"/>
    <x v="199"/>
    <x v="199"/>
    <x v="3"/>
    <x v="6"/>
    <s v="GiGA 1G"/>
    <m/>
    <n v="1"/>
  </r>
  <r>
    <x v="0"/>
    <x v="200"/>
    <x v="200"/>
    <x v="2"/>
    <x v="5"/>
    <s v="기본요금제"/>
    <m/>
    <n v="7"/>
  </r>
  <r>
    <x v="0"/>
    <x v="200"/>
    <x v="200"/>
    <x v="3"/>
    <x v="6"/>
    <s v="GiGA 1G"/>
    <m/>
    <n v="1"/>
  </r>
  <r>
    <x v="0"/>
    <x v="200"/>
    <x v="200"/>
    <x v="3"/>
    <x v="6"/>
    <s v="GiGA 500M"/>
    <m/>
    <n v="1"/>
  </r>
  <r>
    <x v="0"/>
    <x v="201"/>
    <x v="201"/>
    <x v="0"/>
    <x v="2"/>
    <s v="IP-Centrex"/>
    <m/>
    <n v="19"/>
  </r>
  <r>
    <x v="0"/>
    <x v="201"/>
    <x v="201"/>
    <x v="0"/>
    <x v="2"/>
    <s v="인터넷전화Biz"/>
    <m/>
    <n v="121"/>
  </r>
  <r>
    <x v="0"/>
    <x v="201"/>
    <x v="201"/>
    <x v="2"/>
    <x v="13"/>
    <s v="홈인터넷전화 스마트홈"/>
    <m/>
    <n v="4"/>
  </r>
  <r>
    <x v="0"/>
    <x v="201"/>
    <x v="201"/>
    <x v="2"/>
    <x v="5"/>
    <s v="기본요금제"/>
    <m/>
    <n v="7"/>
  </r>
  <r>
    <x v="0"/>
    <x v="201"/>
    <x v="201"/>
    <x v="3"/>
    <x v="6"/>
    <s v="GiGA 500M"/>
    <m/>
    <n v="5"/>
  </r>
  <r>
    <x v="0"/>
    <x v="201"/>
    <x v="201"/>
    <x v="3"/>
    <x v="7"/>
    <s v="MeGA"/>
    <m/>
    <n v="2"/>
  </r>
  <r>
    <x v="0"/>
    <x v="202"/>
    <x v="202"/>
    <x v="2"/>
    <x v="5"/>
    <s v="기본요금제"/>
    <m/>
    <n v="1"/>
  </r>
  <r>
    <x v="0"/>
    <x v="203"/>
    <x v="203"/>
    <x v="2"/>
    <x v="5"/>
    <s v="기본요금제"/>
    <m/>
    <n v="3"/>
  </r>
  <r>
    <x v="0"/>
    <x v="204"/>
    <x v="204"/>
    <x v="0"/>
    <x v="11"/>
    <s v="IoT원격관제"/>
    <m/>
    <n v="1"/>
  </r>
  <r>
    <x v="0"/>
    <x v="204"/>
    <x v="204"/>
    <x v="0"/>
    <x v="0"/>
    <s v="스마트메시지"/>
    <m/>
    <n v="1"/>
  </r>
  <r>
    <x v="0"/>
    <x v="204"/>
    <x v="204"/>
    <x v="2"/>
    <x v="5"/>
    <s v="기본요금제"/>
    <m/>
    <n v="4"/>
  </r>
  <r>
    <x v="0"/>
    <x v="205"/>
    <x v="205"/>
    <x v="0"/>
    <x v="2"/>
    <s v="인터넷전화Biz"/>
    <m/>
    <n v="18"/>
  </r>
  <r>
    <x v="0"/>
    <x v="205"/>
    <x v="205"/>
    <x v="1"/>
    <x v="4"/>
    <s v="GTV Biz"/>
    <m/>
    <n v="29"/>
  </r>
  <r>
    <x v="0"/>
    <x v="205"/>
    <x v="205"/>
    <x v="2"/>
    <x v="5"/>
    <s v="기본요금제"/>
    <m/>
    <n v="3"/>
  </r>
  <r>
    <x v="0"/>
    <x v="205"/>
    <x v="205"/>
    <x v="3"/>
    <x v="6"/>
    <s v="GiGA 500M"/>
    <m/>
    <n v="5"/>
  </r>
  <r>
    <x v="0"/>
    <x v="206"/>
    <x v="206"/>
    <x v="0"/>
    <x v="11"/>
    <s v="IoT원격관제"/>
    <m/>
    <n v="1"/>
  </r>
  <r>
    <x v="0"/>
    <x v="206"/>
    <x v="206"/>
    <x v="0"/>
    <x v="2"/>
    <s v="IP-Centrex"/>
    <m/>
    <n v="64"/>
  </r>
  <r>
    <x v="0"/>
    <x v="206"/>
    <x v="206"/>
    <x v="1"/>
    <x v="4"/>
    <s v="GTV Biz"/>
    <m/>
    <n v="164"/>
  </r>
  <r>
    <x v="0"/>
    <x v="206"/>
    <x v="206"/>
    <x v="2"/>
    <x v="5"/>
    <s v="기본요금제"/>
    <m/>
    <n v="10"/>
  </r>
  <r>
    <x v="0"/>
    <x v="206"/>
    <x v="206"/>
    <x v="3"/>
    <x v="6"/>
    <s v="GiGA 500M"/>
    <m/>
    <n v="24"/>
  </r>
  <r>
    <x v="0"/>
    <x v="207"/>
    <x v="207"/>
    <x v="4"/>
    <x v="8"/>
    <s v="5G 트래픽"/>
    <m/>
    <n v="1"/>
  </r>
  <r>
    <x v="0"/>
    <x v="207"/>
    <x v="207"/>
    <x v="2"/>
    <x v="5"/>
    <s v="기본요금제"/>
    <m/>
    <n v="1"/>
  </r>
  <r>
    <x v="0"/>
    <x v="208"/>
    <x v="208"/>
    <x v="0"/>
    <x v="2"/>
    <s v="IP-Centrex"/>
    <m/>
    <n v="2"/>
  </r>
  <r>
    <x v="0"/>
    <x v="208"/>
    <x v="208"/>
    <x v="1"/>
    <x v="3"/>
    <s v="GTV 일반"/>
    <m/>
    <n v="5"/>
  </r>
  <r>
    <x v="0"/>
    <x v="208"/>
    <x v="208"/>
    <x v="2"/>
    <x v="5"/>
    <s v="기본요금제"/>
    <m/>
    <n v="1"/>
  </r>
  <r>
    <x v="0"/>
    <x v="208"/>
    <x v="208"/>
    <x v="3"/>
    <x v="6"/>
    <s v="GiGA 1G"/>
    <m/>
    <n v="1"/>
  </r>
  <r>
    <x v="0"/>
    <x v="208"/>
    <x v="208"/>
    <x v="3"/>
    <x v="6"/>
    <s v="GiGA 500M"/>
    <m/>
    <n v="1"/>
  </r>
  <r>
    <x v="0"/>
    <x v="209"/>
    <x v="209"/>
    <x v="0"/>
    <x v="1"/>
    <s v="GiGA Office"/>
    <m/>
    <n v="1"/>
  </r>
  <r>
    <x v="0"/>
    <x v="209"/>
    <x v="209"/>
    <x v="0"/>
    <x v="2"/>
    <s v="인터넷전화Biz"/>
    <m/>
    <n v="31"/>
  </r>
  <r>
    <x v="0"/>
    <x v="209"/>
    <x v="209"/>
    <x v="0"/>
    <x v="9"/>
    <s v="구내교환"/>
    <m/>
    <n v="1"/>
  </r>
  <r>
    <x v="0"/>
    <x v="209"/>
    <x v="209"/>
    <x v="1"/>
    <x v="3"/>
    <s v="GTV 일반"/>
    <m/>
    <n v="1"/>
  </r>
  <r>
    <x v="0"/>
    <x v="209"/>
    <x v="209"/>
    <x v="3"/>
    <x v="6"/>
    <s v="GiGA 1G"/>
    <m/>
    <n v="2"/>
  </r>
  <r>
    <x v="0"/>
    <x v="209"/>
    <x v="209"/>
    <x v="3"/>
    <x v="7"/>
    <s v="MeGA"/>
    <m/>
    <n v="2"/>
  </r>
  <r>
    <x v="0"/>
    <x v="210"/>
    <x v="210"/>
    <x v="1"/>
    <x v="3"/>
    <s v="GTV 일반"/>
    <m/>
    <n v="1"/>
  </r>
  <r>
    <x v="0"/>
    <x v="210"/>
    <x v="210"/>
    <x v="2"/>
    <x v="5"/>
    <s v="기본요금제"/>
    <m/>
    <n v="1"/>
  </r>
  <r>
    <x v="0"/>
    <x v="210"/>
    <x v="210"/>
    <x v="3"/>
    <x v="6"/>
    <s v="GiGA 500M"/>
    <m/>
    <n v="1"/>
  </r>
  <r>
    <x v="0"/>
    <x v="211"/>
    <x v="211"/>
    <x v="1"/>
    <x v="14"/>
    <s v="GTS 일반"/>
    <m/>
    <n v="3"/>
  </r>
  <r>
    <x v="0"/>
    <x v="211"/>
    <x v="211"/>
    <x v="1"/>
    <x v="3"/>
    <s v="GTV 일반"/>
    <m/>
    <n v="3"/>
  </r>
  <r>
    <x v="0"/>
    <x v="211"/>
    <x v="211"/>
    <x v="2"/>
    <x v="13"/>
    <s v="홈인터넷전화 기본요금제"/>
    <m/>
    <n v="1"/>
  </r>
  <r>
    <x v="0"/>
    <x v="211"/>
    <x v="211"/>
    <x v="2"/>
    <x v="5"/>
    <s v="기본요금제"/>
    <m/>
    <n v="3"/>
  </r>
  <r>
    <x v="0"/>
    <x v="211"/>
    <x v="211"/>
    <x v="3"/>
    <x v="7"/>
    <s v="MeGA"/>
    <m/>
    <n v="5"/>
  </r>
  <r>
    <x v="0"/>
    <x v="212"/>
    <x v="212"/>
    <x v="1"/>
    <x v="3"/>
    <s v="GTV 일반"/>
    <m/>
    <n v="4"/>
  </r>
  <r>
    <x v="0"/>
    <x v="212"/>
    <x v="212"/>
    <x v="2"/>
    <x v="5"/>
    <s v="기본요금제"/>
    <m/>
    <n v="2"/>
  </r>
  <r>
    <x v="0"/>
    <x v="212"/>
    <x v="212"/>
    <x v="3"/>
    <x v="6"/>
    <s v="GiGA 500M"/>
    <m/>
    <n v="1"/>
  </r>
  <r>
    <x v="0"/>
    <x v="212"/>
    <x v="212"/>
    <x v="3"/>
    <x v="7"/>
    <s v="MeGA"/>
    <m/>
    <n v="2"/>
  </r>
  <r>
    <x v="0"/>
    <x v="213"/>
    <x v="213"/>
    <x v="1"/>
    <x v="3"/>
    <s v="GTV 일반"/>
    <m/>
    <n v="1"/>
  </r>
  <r>
    <x v="0"/>
    <x v="214"/>
    <x v="214"/>
    <x v="0"/>
    <x v="1"/>
    <s v="Flexline"/>
    <m/>
    <n v="1"/>
  </r>
  <r>
    <x v="0"/>
    <x v="214"/>
    <x v="214"/>
    <x v="0"/>
    <x v="2"/>
    <s v="IP-Centrex"/>
    <m/>
    <n v="60"/>
  </r>
  <r>
    <x v="0"/>
    <x v="214"/>
    <x v="214"/>
    <x v="2"/>
    <x v="13"/>
    <s v="홈인터넷전화 기본요금제"/>
    <m/>
    <n v="1"/>
  </r>
  <r>
    <x v="0"/>
    <x v="214"/>
    <x v="214"/>
    <x v="2"/>
    <x v="5"/>
    <s v="기본요금제"/>
    <m/>
    <n v="2"/>
  </r>
  <r>
    <x v="0"/>
    <x v="214"/>
    <x v="214"/>
    <x v="3"/>
    <x v="6"/>
    <s v="GiGA 1G"/>
    <m/>
    <n v="1"/>
  </r>
  <r>
    <x v="0"/>
    <x v="214"/>
    <x v="214"/>
    <x v="3"/>
    <x v="6"/>
    <s v="GiGA 500M"/>
    <m/>
    <n v="3"/>
  </r>
  <r>
    <x v="0"/>
    <x v="215"/>
    <x v="215"/>
    <x v="0"/>
    <x v="1"/>
    <s v="GiGA Office"/>
    <m/>
    <n v="1"/>
  </r>
  <r>
    <x v="0"/>
    <x v="215"/>
    <x v="215"/>
    <x v="0"/>
    <x v="2"/>
    <s v="인터넷전화Biz"/>
    <m/>
    <n v="31"/>
  </r>
  <r>
    <x v="0"/>
    <x v="215"/>
    <x v="215"/>
    <x v="0"/>
    <x v="9"/>
    <s v="구내교환"/>
    <m/>
    <n v="1"/>
  </r>
  <r>
    <x v="0"/>
    <x v="216"/>
    <x v="216"/>
    <x v="4"/>
    <x v="8"/>
    <s v="5G 트래픽"/>
    <m/>
    <n v="1"/>
  </r>
  <r>
    <x v="0"/>
    <x v="216"/>
    <x v="216"/>
    <x v="1"/>
    <x v="3"/>
    <s v="GTV 일반"/>
    <m/>
    <n v="2"/>
  </r>
  <r>
    <x v="0"/>
    <x v="216"/>
    <x v="216"/>
    <x v="3"/>
    <x v="7"/>
    <s v="MeGA"/>
    <m/>
    <n v="2"/>
  </r>
  <r>
    <x v="0"/>
    <x v="217"/>
    <x v="217"/>
    <x v="0"/>
    <x v="2"/>
    <s v="IP-Centrex"/>
    <m/>
    <n v="1"/>
  </r>
  <r>
    <x v="0"/>
    <x v="217"/>
    <x v="217"/>
    <x v="3"/>
    <x v="6"/>
    <s v="GiGA 500M"/>
    <m/>
    <n v="3"/>
  </r>
  <r>
    <x v="0"/>
    <x v="218"/>
    <x v="218"/>
    <x v="3"/>
    <x v="6"/>
    <s v="GiGA 1G"/>
    <m/>
    <n v="2"/>
  </r>
  <r>
    <x v="0"/>
    <x v="219"/>
    <x v="219"/>
    <x v="2"/>
    <x v="5"/>
    <s v="기본요금제"/>
    <m/>
    <n v="2"/>
  </r>
  <r>
    <x v="0"/>
    <x v="219"/>
    <x v="219"/>
    <x v="3"/>
    <x v="6"/>
    <s v="GiGA 500M"/>
    <m/>
    <n v="1"/>
  </r>
  <r>
    <x v="0"/>
    <x v="220"/>
    <x v="220"/>
    <x v="0"/>
    <x v="0"/>
    <s v="스마트메시지"/>
    <m/>
    <n v="1"/>
  </r>
  <r>
    <x v="0"/>
    <x v="220"/>
    <x v="220"/>
    <x v="0"/>
    <x v="2"/>
    <s v="IP-Centrex"/>
    <m/>
    <n v="1"/>
  </r>
  <r>
    <x v="0"/>
    <x v="220"/>
    <x v="220"/>
    <x v="2"/>
    <x v="5"/>
    <s v="기본요금제"/>
    <m/>
    <n v="2"/>
  </r>
  <r>
    <x v="0"/>
    <x v="220"/>
    <x v="220"/>
    <x v="3"/>
    <x v="7"/>
    <s v="MeGA"/>
    <m/>
    <n v="2"/>
  </r>
  <r>
    <x v="0"/>
    <x v="221"/>
    <x v="221"/>
    <x v="2"/>
    <x v="5"/>
    <s v="기본요금제"/>
    <m/>
    <n v="2"/>
  </r>
  <r>
    <x v="0"/>
    <x v="221"/>
    <x v="221"/>
    <x v="3"/>
    <x v="7"/>
    <s v="MeGA"/>
    <m/>
    <n v="1"/>
  </r>
  <r>
    <x v="0"/>
    <x v="222"/>
    <x v="222"/>
    <x v="1"/>
    <x v="3"/>
    <s v="GTV 일반"/>
    <m/>
    <n v="1"/>
  </r>
  <r>
    <x v="0"/>
    <x v="222"/>
    <x v="222"/>
    <x v="2"/>
    <x v="5"/>
    <s v="기본요금제"/>
    <m/>
    <n v="1"/>
  </r>
  <r>
    <x v="0"/>
    <x v="222"/>
    <x v="222"/>
    <x v="3"/>
    <x v="6"/>
    <s v="GiGA 1G"/>
    <m/>
    <n v="1"/>
  </r>
  <r>
    <x v="0"/>
    <x v="222"/>
    <x v="222"/>
    <x v="3"/>
    <x v="6"/>
    <s v="GiGA 500M"/>
    <m/>
    <n v="1"/>
  </r>
  <r>
    <x v="0"/>
    <x v="223"/>
    <x v="223"/>
    <x v="0"/>
    <x v="1"/>
    <s v="Flexline"/>
    <m/>
    <n v="1"/>
  </r>
  <r>
    <x v="0"/>
    <x v="223"/>
    <x v="223"/>
    <x v="0"/>
    <x v="2"/>
    <s v="IP-Centrex"/>
    <m/>
    <n v="9"/>
  </r>
  <r>
    <x v="0"/>
    <x v="223"/>
    <x v="223"/>
    <x v="0"/>
    <x v="2"/>
    <s v="인터넷전화Biz"/>
    <m/>
    <n v="64"/>
  </r>
  <r>
    <x v="0"/>
    <x v="223"/>
    <x v="223"/>
    <x v="1"/>
    <x v="3"/>
    <s v="GTV 일반"/>
    <m/>
    <n v="4"/>
  </r>
  <r>
    <x v="0"/>
    <x v="223"/>
    <x v="223"/>
    <x v="2"/>
    <x v="5"/>
    <s v="기본요금제"/>
    <m/>
    <n v="7"/>
  </r>
  <r>
    <x v="0"/>
    <x v="223"/>
    <x v="223"/>
    <x v="3"/>
    <x v="6"/>
    <s v="GiGA 1G"/>
    <m/>
    <n v="2"/>
  </r>
  <r>
    <x v="0"/>
    <x v="223"/>
    <x v="223"/>
    <x v="3"/>
    <x v="6"/>
    <s v="GiGA 500M"/>
    <m/>
    <n v="5"/>
  </r>
  <r>
    <x v="0"/>
    <x v="223"/>
    <x v="223"/>
    <x v="3"/>
    <x v="7"/>
    <s v="MeGA"/>
    <m/>
    <n v="1"/>
  </r>
  <r>
    <x v="0"/>
    <x v="224"/>
    <x v="224"/>
    <x v="3"/>
    <x v="6"/>
    <s v="GiGA 500M"/>
    <m/>
    <n v="1"/>
  </r>
  <r>
    <x v="0"/>
    <x v="225"/>
    <x v="225"/>
    <x v="0"/>
    <x v="11"/>
    <s v="IoT원격관제"/>
    <m/>
    <n v="4"/>
  </r>
  <r>
    <x v="0"/>
    <x v="226"/>
    <x v="226"/>
    <x v="1"/>
    <x v="14"/>
    <s v="GTS 일반"/>
    <m/>
    <n v="3"/>
  </r>
  <r>
    <x v="0"/>
    <x v="226"/>
    <x v="226"/>
    <x v="1"/>
    <x v="3"/>
    <s v="GTV 일반"/>
    <m/>
    <n v="6"/>
  </r>
  <r>
    <x v="0"/>
    <x v="226"/>
    <x v="226"/>
    <x v="2"/>
    <x v="5"/>
    <s v="기본요금제"/>
    <m/>
    <n v="4"/>
  </r>
  <r>
    <x v="0"/>
    <x v="226"/>
    <x v="226"/>
    <x v="3"/>
    <x v="6"/>
    <s v="GiGA 1G"/>
    <m/>
    <n v="2"/>
  </r>
  <r>
    <x v="0"/>
    <x v="226"/>
    <x v="226"/>
    <x v="3"/>
    <x v="6"/>
    <s v="GiGA 500M"/>
    <m/>
    <n v="1"/>
  </r>
  <r>
    <x v="0"/>
    <x v="226"/>
    <x v="226"/>
    <x v="3"/>
    <x v="7"/>
    <s v="MeGA"/>
    <m/>
    <n v="6"/>
  </r>
  <r>
    <x v="0"/>
    <x v="227"/>
    <x v="227"/>
    <x v="2"/>
    <x v="5"/>
    <s v="기본요금제"/>
    <m/>
    <n v="1"/>
  </r>
  <r>
    <x v="0"/>
    <x v="228"/>
    <x v="228"/>
    <x v="0"/>
    <x v="2"/>
    <s v="IP-Centrex"/>
    <m/>
    <n v="8"/>
  </r>
  <r>
    <x v="0"/>
    <x v="228"/>
    <x v="228"/>
    <x v="1"/>
    <x v="3"/>
    <s v="GTV 일반"/>
    <m/>
    <n v="2"/>
  </r>
  <r>
    <x v="0"/>
    <x v="228"/>
    <x v="228"/>
    <x v="1"/>
    <x v="4"/>
    <s v="GTV Biz"/>
    <m/>
    <n v="1"/>
  </r>
  <r>
    <x v="0"/>
    <x v="228"/>
    <x v="228"/>
    <x v="2"/>
    <x v="5"/>
    <s v="기본요금제"/>
    <m/>
    <n v="1"/>
  </r>
  <r>
    <x v="0"/>
    <x v="228"/>
    <x v="228"/>
    <x v="3"/>
    <x v="6"/>
    <s v="GiGA 1G"/>
    <m/>
    <n v="1"/>
  </r>
  <r>
    <x v="0"/>
    <x v="228"/>
    <x v="228"/>
    <x v="3"/>
    <x v="6"/>
    <s v="GiGA 500M"/>
    <m/>
    <n v="2"/>
  </r>
  <r>
    <x v="0"/>
    <x v="229"/>
    <x v="229"/>
    <x v="4"/>
    <x v="8"/>
    <s v="5G 트래픽"/>
    <m/>
    <n v="12"/>
  </r>
  <r>
    <x v="0"/>
    <x v="229"/>
    <x v="229"/>
    <x v="4"/>
    <x v="10"/>
    <s v="LTE 트래픽"/>
    <m/>
    <n v="2"/>
  </r>
  <r>
    <x v="0"/>
    <x v="230"/>
    <x v="230"/>
    <x v="0"/>
    <x v="1"/>
    <s v="GiGA Office"/>
    <m/>
    <n v="1"/>
  </r>
  <r>
    <x v="0"/>
    <x v="230"/>
    <x v="230"/>
    <x v="0"/>
    <x v="2"/>
    <s v="인터넷전화Biz"/>
    <m/>
    <n v="21"/>
  </r>
  <r>
    <x v="0"/>
    <x v="230"/>
    <x v="230"/>
    <x v="4"/>
    <x v="8"/>
    <s v="5G 트래픽"/>
    <m/>
    <n v="4"/>
  </r>
  <r>
    <x v="0"/>
    <x v="230"/>
    <x v="230"/>
    <x v="4"/>
    <x v="10"/>
    <s v="LTE 트래픽"/>
    <m/>
    <n v="1"/>
  </r>
  <r>
    <x v="0"/>
    <x v="230"/>
    <x v="230"/>
    <x v="2"/>
    <x v="5"/>
    <s v="기본요금제"/>
    <m/>
    <n v="2"/>
  </r>
  <r>
    <x v="0"/>
    <x v="230"/>
    <x v="230"/>
    <x v="3"/>
    <x v="6"/>
    <s v="GiGA 1G"/>
    <m/>
    <n v="1"/>
  </r>
  <r>
    <x v="0"/>
    <x v="230"/>
    <x v="230"/>
    <x v="3"/>
    <x v="6"/>
    <s v="GiGA 500M"/>
    <m/>
    <n v="1"/>
  </r>
  <r>
    <x v="0"/>
    <x v="230"/>
    <x v="230"/>
    <x v="3"/>
    <x v="7"/>
    <s v="MeGA"/>
    <m/>
    <n v="1"/>
  </r>
  <r>
    <x v="0"/>
    <x v="231"/>
    <x v="231"/>
    <x v="0"/>
    <x v="1"/>
    <s v="GiGA Office"/>
    <m/>
    <n v="1"/>
  </r>
  <r>
    <x v="0"/>
    <x v="232"/>
    <x v="232"/>
    <x v="0"/>
    <x v="9"/>
    <s v="이너텔"/>
    <m/>
    <n v="55"/>
  </r>
  <r>
    <x v="0"/>
    <x v="232"/>
    <x v="232"/>
    <x v="4"/>
    <x v="8"/>
    <s v="5G 트래픽"/>
    <m/>
    <n v="1"/>
  </r>
  <r>
    <x v="0"/>
    <x v="232"/>
    <x v="232"/>
    <x v="1"/>
    <x v="3"/>
    <s v="GTV 일반"/>
    <m/>
    <n v="14"/>
  </r>
  <r>
    <x v="0"/>
    <x v="232"/>
    <x v="232"/>
    <x v="2"/>
    <x v="5"/>
    <s v="기본요금제"/>
    <m/>
    <n v="1"/>
  </r>
  <r>
    <x v="0"/>
    <x v="232"/>
    <x v="232"/>
    <x v="3"/>
    <x v="6"/>
    <s v="GiGA 1G"/>
    <m/>
    <n v="4"/>
  </r>
  <r>
    <x v="0"/>
    <x v="232"/>
    <x v="232"/>
    <x v="3"/>
    <x v="6"/>
    <s v="GiGA 500M"/>
    <m/>
    <n v="10"/>
  </r>
  <r>
    <x v="0"/>
    <x v="232"/>
    <x v="232"/>
    <x v="3"/>
    <x v="7"/>
    <s v="MeGA"/>
    <m/>
    <n v="1"/>
  </r>
  <r>
    <x v="0"/>
    <x v="233"/>
    <x v="233"/>
    <x v="3"/>
    <x v="6"/>
    <s v="GiGA 500M"/>
    <m/>
    <n v="1"/>
  </r>
  <r>
    <x v="0"/>
    <x v="234"/>
    <x v="234"/>
    <x v="0"/>
    <x v="2"/>
    <s v="IP-Centrex"/>
    <m/>
    <n v="2"/>
  </r>
  <r>
    <x v="0"/>
    <x v="234"/>
    <x v="234"/>
    <x v="1"/>
    <x v="3"/>
    <s v="GTV 일반"/>
    <m/>
    <n v="1"/>
  </r>
  <r>
    <x v="0"/>
    <x v="234"/>
    <x v="234"/>
    <x v="2"/>
    <x v="5"/>
    <s v="기본요금제"/>
    <m/>
    <n v="13"/>
  </r>
  <r>
    <x v="0"/>
    <x v="234"/>
    <x v="234"/>
    <x v="3"/>
    <x v="6"/>
    <s v="GiGA 1G"/>
    <m/>
    <n v="1"/>
  </r>
  <r>
    <x v="0"/>
    <x v="234"/>
    <x v="234"/>
    <x v="3"/>
    <x v="6"/>
    <s v="GiGA 500M"/>
    <m/>
    <n v="4"/>
  </r>
  <r>
    <x v="0"/>
    <x v="234"/>
    <x v="234"/>
    <x v="3"/>
    <x v="7"/>
    <s v="MeGA"/>
    <m/>
    <n v="3"/>
  </r>
  <r>
    <x v="0"/>
    <x v="235"/>
    <x v="235"/>
    <x v="2"/>
    <x v="5"/>
    <s v="기본요금제"/>
    <m/>
    <n v="3"/>
  </r>
  <r>
    <x v="0"/>
    <x v="235"/>
    <x v="235"/>
    <x v="3"/>
    <x v="6"/>
    <s v="GiGA 500M"/>
    <m/>
    <n v="1"/>
  </r>
  <r>
    <x v="0"/>
    <x v="235"/>
    <x v="235"/>
    <x v="3"/>
    <x v="7"/>
    <s v="MeGA"/>
    <m/>
    <n v="1"/>
  </r>
  <r>
    <x v="0"/>
    <x v="236"/>
    <x v="236"/>
    <x v="0"/>
    <x v="1"/>
    <s v="GiGA Office"/>
    <m/>
    <n v="1"/>
  </r>
  <r>
    <x v="0"/>
    <x v="236"/>
    <x v="236"/>
    <x v="0"/>
    <x v="2"/>
    <s v="인터넷전화Biz"/>
    <m/>
    <n v="16"/>
  </r>
  <r>
    <x v="0"/>
    <x v="236"/>
    <x v="236"/>
    <x v="2"/>
    <x v="5"/>
    <s v="기본요금제"/>
    <m/>
    <n v="3"/>
  </r>
  <r>
    <x v="0"/>
    <x v="236"/>
    <x v="236"/>
    <x v="3"/>
    <x v="7"/>
    <s v="MeGA"/>
    <m/>
    <n v="1"/>
  </r>
  <r>
    <x v="0"/>
    <x v="237"/>
    <x v="237"/>
    <x v="2"/>
    <x v="5"/>
    <s v="기본요금제"/>
    <m/>
    <n v="2"/>
  </r>
  <r>
    <x v="0"/>
    <x v="237"/>
    <x v="237"/>
    <x v="3"/>
    <x v="7"/>
    <s v="MeGA"/>
    <m/>
    <n v="1"/>
  </r>
  <r>
    <x v="0"/>
    <x v="238"/>
    <x v="238"/>
    <x v="1"/>
    <x v="4"/>
    <s v="GTV Biz"/>
    <m/>
    <n v="31"/>
  </r>
  <r>
    <x v="0"/>
    <x v="238"/>
    <x v="238"/>
    <x v="2"/>
    <x v="5"/>
    <s v="기본요금제"/>
    <m/>
    <n v="2"/>
  </r>
  <r>
    <x v="0"/>
    <x v="238"/>
    <x v="238"/>
    <x v="3"/>
    <x v="6"/>
    <s v="GiGA 1G"/>
    <m/>
    <n v="1"/>
  </r>
  <r>
    <x v="0"/>
    <x v="238"/>
    <x v="238"/>
    <x v="3"/>
    <x v="6"/>
    <s v="GiGA 500M"/>
    <m/>
    <n v="4"/>
  </r>
  <r>
    <x v="0"/>
    <x v="239"/>
    <x v="239"/>
    <x v="0"/>
    <x v="2"/>
    <s v="인터넷전화Biz"/>
    <m/>
    <n v="14"/>
  </r>
  <r>
    <x v="0"/>
    <x v="239"/>
    <x v="239"/>
    <x v="1"/>
    <x v="3"/>
    <s v="GTV 일반"/>
    <m/>
    <n v="1"/>
  </r>
  <r>
    <x v="0"/>
    <x v="239"/>
    <x v="239"/>
    <x v="2"/>
    <x v="5"/>
    <s v="기본요금제"/>
    <m/>
    <n v="3"/>
  </r>
  <r>
    <x v="0"/>
    <x v="239"/>
    <x v="239"/>
    <x v="3"/>
    <x v="6"/>
    <s v="GiGA 500M"/>
    <m/>
    <n v="5"/>
  </r>
  <r>
    <x v="0"/>
    <x v="240"/>
    <x v="240"/>
    <x v="1"/>
    <x v="3"/>
    <s v="GTV 일반"/>
    <m/>
    <n v="2"/>
  </r>
  <r>
    <x v="0"/>
    <x v="240"/>
    <x v="240"/>
    <x v="2"/>
    <x v="5"/>
    <s v="기본요금제"/>
    <m/>
    <n v="1"/>
  </r>
  <r>
    <x v="0"/>
    <x v="240"/>
    <x v="240"/>
    <x v="3"/>
    <x v="7"/>
    <s v="MeGA"/>
    <m/>
    <n v="2"/>
  </r>
  <r>
    <x v="0"/>
    <x v="241"/>
    <x v="241"/>
    <x v="4"/>
    <x v="8"/>
    <s v="5G 트래픽"/>
    <m/>
    <n v="120"/>
  </r>
  <r>
    <x v="0"/>
    <x v="241"/>
    <x v="241"/>
    <x v="4"/>
    <x v="10"/>
    <s v="LTE 트래픽"/>
    <m/>
    <n v="8"/>
  </r>
  <r>
    <x v="0"/>
    <x v="241"/>
    <x v="241"/>
    <x v="2"/>
    <x v="5"/>
    <s v="기본요금제"/>
    <m/>
    <n v="2"/>
  </r>
  <r>
    <x v="0"/>
    <x v="241"/>
    <x v="241"/>
    <x v="3"/>
    <x v="16"/>
    <s v="GiGA 10기가"/>
    <m/>
    <n v="2"/>
  </r>
  <r>
    <x v="0"/>
    <x v="241"/>
    <x v="241"/>
    <x v="3"/>
    <x v="16"/>
    <s v="GiGA 5기가"/>
    <m/>
    <n v="1"/>
  </r>
  <r>
    <x v="0"/>
    <x v="241"/>
    <x v="241"/>
    <x v="3"/>
    <x v="6"/>
    <s v="GiGA 1G"/>
    <m/>
    <n v="1"/>
  </r>
  <r>
    <x v="0"/>
    <x v="242"/>
    <x v="242"/>
    <x v="2"/>
    <x v="5"/>
    <s v="기본요금제"/>
    <m/>
    <n v="1"/>
  </r>
  <r>
    <x v="0"/>
    <x v="243"/>
    <x v="243"/>
    <x v="0"/>
    <x v="1"/>
    <s v="Flexline"/>
    <m/>
    <n v="1"/>
  </r>
  <r>
    <x v="0"/>
    <x v="243"/>
    <x v="243"/>
    <x v="0"/>
    <x v="2"/>
    <s v="IP-Centrex"/>
    <m/>
    <n v="33"/>
  </r>
  <r>
    <x v="0"/>
    <x v="243"/>
    <x v="243"/>
    <x v="2"/>
    <x v="5"/>
    <s v="기본요금제"/>
    <m/>
    <n v="3"/>
  </r>
  <r>
    <x v="0"/>
    <x v="243"/>
    <x v="243"/>
    <x v="3"/>
    <x v="6"/>
    <s v="GiGA 500M"/>
    <m/>
    <n v="1"/>
  </r>
  <r>
    <x v="0"/>
    <x v="244"/>
    <x v="244"/>
    <x v="0"/>
    <x v="11"/>
    <s v="IoT원격관제"/>
    <m/>
    <n v="1"/>
  </r>
  <r>
    <x v="0"/>
    <x v="244"/>
    <x v="244"/>
    <x v="0"/>
    <x v="2"/>
    <s v="인터넷전화Biz"/>
    <m/>
    <n v="155"/>
  </r>
  <r>
    <x v="0"/>
    <x v="244"/>
    <x v="244"/>
    <x v="0"/>
    <x v="9"/>
    <s v="이너텔"/>
    <m/>
    <n v="1"/>
  </r>
  <r>
    <x v="0"/>
    <x v="244"/>
    <x v="244"/>
    <x v="3"/>
    <x v="6"/>
    <s v="GiGA 1G"/>
    <m/>
    <n v="1"/>
  </r>
  <r>
    <x v="0"/>
    <x v="244"/>
    <x v="244"/>
    <x v="3"/>
    <x v="7"/>
    <s v="MeGA"/>
    <m/>
    <n v="1"/>
  </r>
  <r>
    <x v="0"/>
    <x v="245"/>
    <x v="245"/>
    <x v="2"/>
    <x v="5"/>
    <s v="기본요금제"/>
    <m/>
    <n v="2"/>
  </r>
  <r>
    <x v="0"/>
    <x v="245"/>
    <x v="245"/>
    <x v="3"/>
    <x v="6"/>
    <s v="GiGA 1G"/>
    <m/>
    <n v="1"/>
  </r>
  <r>
    <x v="0"/>
    <x v="246"/>
    <x v="246"/>
    <x v="2"/>
    <x v="5"/>
    <s v="기본요금제"/>
    <m/>
    <n v="3"/>
  </r>
  <r>
    <x v="0"/>
    <x v="247"/>
    <x v="247"/>
    <x v="0"/>
    <x v="11"/>
    <s v="IoT원격관제"/>
    <m/>
    <n v="1"/>
  </r>
  <r>
    <x v="0"/>
    <x v="247"/>
    <x v="247"/>
    <x v="1"/>
    <x v="3"/>
    <s v="GTV 일반"/>
    <m/>
    <n v="1"/>
  </r>
  <r>
    <x v="0"/>
    <x v="247"/>
    <x v="247"/>
    <x v="1"/>
    <x v="4"/>
    <s v="GTV Biz"/>
    <m/>
    <n v="1"/>
  </r>
  <r>
    <x v="0"/>
    <x v="247"/>
    <x v="247"/>
    <x v="2"/>
    <x v="5"/>
    <s v="기본요금제"/>
    <m/>
    <n v="8"/>
  </r>
  <r>
    <x v="0"/>
    <x v="247"/>
    <x v="247"/>
    <x v="3"/>
    <x v="6"/>
    <s v="GiGA 1G"/>
    <m/>
    <n v="1"/>
  </r>
  <r>
    <x v="0"/>
    <x v="247"/>
    <x v="247"/>
    <x v="3"/>
    <x v="6"/>
    <s v="GiGA 500M"/>
    <m/>
    <n v="1"/>
  </r>
  <r>
    <x v="0"/>
    <x v="247"/>
    <x v="247"/>
    <x v="3"/>
    <x v="7"/>
    <s v="MeGA"/>
    <m/>
    <n v="1"/>
  </r>
  <r>
    <x v="0"/>
    <x v="248"/>
    <x v="248"/>
    <x v="0"/>
    <x v="2"/>
    <s v="인터넷전화Biz"/>
    <m/>
    <n v="30"/>
  </r>
  <r>
    <x v="0"/>
    <x v="248"/>
    <x v="248"/>
    <x v="1"/>
    <x v="3"/>
    <s v="GTV 일반"/>
    <m/>
    <n v="1"/>
  </r>
  <r>
    <x v="0"/>
    <x v="248"/>
    <x v="248"/>
    <x v="2"/>
    <x v="13"/>
    <s v="홈인터넷전화 기본요금제"/>
    <m/>
    <n v="1"/>
  </r>
  <r>
    <x v="0"/>
    <x v="248"/>
    <x v="248"/>
    <x v="2"/>
    <x v="5"/>
    <s v="기본요금제"/>
    <m/>
    <n v="2"/>
  </r>
  <r>
    <x v="0"/>
    <x v="248"/>
    <x v="248"/>
    <x v="3"/>
    <x v="6"/>
    <s v="GiGA 500M"/>
    <m/>
    <n v="1"/>
  </r>
  <r>
    <x v="0"/>
    <x v="248"/>
    <x v="248"/>
    <x v="3"/>
    <x v="7"/>
    <s v="MeGA"/>
    <m/>
    <n v="4"/>
  </r>
  <r>
    <x v="0"/>
    <x v="249"/>
    <x v="249"/>
    <x v="0"/>
    <x v="1"/>
    <s v="Flexline"/>
    <m/>
    <n v="2"/>
  </r>
  <r>
    <x v="0"/>
    <x v="249"/>
    <x v="249"/>
    <x v="0"/>
    <x v="2"/>
    <s v="인터넷전화Biz"/>
    <m/>
    <n v="43"/>
  </r>
  <r>
    <x v="0"/>
    <x v="249"/>
    <x v="249"/>
    <x v="4"/>
    <x v="8"/>
    <s v="5G 트래픽"/>
    <m/>
    <n v="4"/>
  </r>
  <r>
    <x v="0"/>
    <x v="249"/>
    <x v="249"/>
    <x v="4"/>
    <x v="15"/>
    <s v="기업무선기타"/>
    <m/>
    <n v="14"/>
  </r>
  <r>
    <x v="0"/>
    <x v="249"/>
    <x v="249"/>
    <x v="2"/>
    <x v="5"/>
    <s v="기본요금제"/>
    <m/>
    <n v="11"/>
  </r>
  <r>
    <x v="0"/>
    <x v="249"/>
    <x v="249"/>
    <x v="3"/>
    <x v="6"/>
    <s v="GiGA 1G"/>
    <m/>
    <n v="1"/>
  </r>
  <r>
    <x v="0"/>
    <x v="249"/>
    <x v="249"/>
    <x v="3"/>
    <x v="6"/>
    <s v="GiGA 500M"/>
    <m/>
    <n v="1"/>
  </r>
  <r>
    <x v="0"/>
    <x v="250"/>
    <x v="250"/>
    <x v="2"/>
    <x v="5"/>
    <s v="기본요금제"/>
    <m/>
    <n v="2"/>
  </r>
  <r>
    <x v="0"/>
    <x v="250"/>
    <x v="250"/>
    <x v="3"/>
    <x v="6"/>
    <s v="GiGA 500M"/>
    <m/>
    <n v="1"/>
  </r>
  <r>
    <x v="0"/>
    <x v="251"/>
    <x v="251"/>
    <x v="2"/>
    <x v="13"/>
    <s v="홈인터넷전화 기본요금제"/>
    <m/>
    <n v="1"/>
  </r>
  <r>
    <x v="0"/>
    <x v="251"/>
    <x v="251"/>
    <x v="2"/>
    <x v="5"/>
    <s v="기본요금제"/>
    <m/>
    <n v="1"/>
  </r>
  <r>
    <x v="0"/>
    <x v="251"/>
    <x v="251"/>
    <x v="3"/>
    <x v="6"/>
    <s v="GiGA 1G"/>
    <m/>
    <n v="1"/>
  </r>
  <r>
    <x v="0"/>
    <x v="252"/>
    <x v="252"/>
    <x v="2"/>
    <x v="5"/>
    <s v="기본요금제"/>
    <m/>
    <n v="2"/>
  </r>
  <r>
    <x v="0"/>
    <x v="253"/>
    <x v="253"/>
    <x v="2"/>
    <x v="5"/>
    <s v="기본요금제"/>
    <m/>
    <n v="1"/>
  </r>
  <r>
    <x v="0"/>
    <x v="253"/>
    <x v="253"/>
    <x v="3"/>
    <x v="6"/>
    <s v="GiGA 1G"/>
    <m/>
    <n v="2"/>
  </r>
  <r>
    <x v="0"/>
    <x v="253"/>
    <x v="253"/>
    <x v="3"/>
    <x v="6"/>
    <s v="GiGA 500M"/>
    <m/>
    <n v="2"/>
  </r>
  <r>
    <x v="0"/>
    <x v="254"/>
    <x v="254"/>
    <x v="0"/>
    <x v="2"/>
    <s v="인터넷전화Biz"/>
    <m/>
    <n v="18"/>
  </r>
  <r>
    <x v="0"/>
    <x v="254"/>
    <x v="254"/>
    <x v="2"/>
    <x v="5"/>
    <s v="기본요금제"/>
    <m/>
    <n v="2"/>
  </r>
  <r>
    <x v="0"/>
    <x v="254"/>
    <x v="254"/>
    <x v="3"/>
    <x v="6"/>
    <s v="GiGA 1G"/>
    <m/>
    <n v="1"/>
  </r>
  <r>
    <x v="0"/>
    <x v="254"/>
    <x v="254"/>
    <x v="3"/>
    <x v="6"/>
    <s v="GiGA 500M"/>
    <m/>
    <n v="1"/>
  </r>
  <r>
    <x v="0"/>
    <x v="254"/>
    <x v="254"/>
    <x v="3"/>
    <x v="7"/>
    <s v="MeGA"/>
    <m/>
    <n v="4"/>
  </r>
  <r>
    <x v="0"/>
    <x v="255"/>
    <x v="255"/>
    <x v="2"/>
    <x v="5"/>
    <s v="기본요금제"/>
    <m/>
    <n v="3"/>
  </r>
  <r>
    <x v="0"/>
    <x v="256"/>
    <x v="256"/>
    <x v="0"/>
    <x v="2"/>
    <s v="IP-Centrex"/>
    <m/>
    <n v="1"/>
  </r>
  <r>
    <x v="0"/>
    <x v="257"/>
    <x v="257"/>
    <x v="0"/>
    <x v="2"/>
    <s v="IP-Centrex"/>
    <m/>
    <n v="36"/>
  </r>
  <r>
    <x v="0"/>
    <x v="257"/>
    <x v="257"/>
    <x v="1"/>
    <x v="3"/>
    <s v="GTV 일반"/>
    <m/>
    <n v="1"/>
  </r>
  <r>
    <x v="0"/>
    <x v="257"/>
    <x v="257"/>
    <x v="1"/>
    <x v="4"/>
    <s v="GTV Biz"/>
    <m/>
    <n v="37"/>
  </r>
  <r>
    <x v="0"/>
    <x v="257"/>
    <x v="257"/>
    <x v="2"/>
    <x v="5"/>
    <s v="기본요금제"/>
    <m/>
    <n v="2"/>
  </r>
  <r>
    <x v="0"/>
    <x v="257"/>
    <x v="257"/>
    <x v="3"/>
    <x v="6"/>
    <s v="GiGA 1G"/>
    <m/>
    <n v="3"/>
  </r>
  <r>
    <x v="0"/>
    <x v="257"/>
    <x v="257"/>
    <x v="3"/>
    <x v="6"/>
    <s v="GiGA 500M"/>
    <m/>
    <n v="4"/>
  </r>
  <r>
    <x v="0"/>
    <x v="257"/>
    <x v="257"/>
    <x v="3"/>
    <x v="7"/>
    <s v="MeGA"/>
    <m/>
    <n v="3"/>
  </r>
  <r>
    <x v="0"/>
    <x v="258"/>
    <x v="258"/>
    <x v="1"/>
    <x v="4"/>
    <s v="GTV Biz"/>
    <m/>
    <n v="96"/>
  </r>
  <r>
    <x v="0"/>
    <x v="258"/>
    <x v="258"/>
    <x v="2"/>
    <x v="5"/>
    <s v="기본요금제"/>
    <m/>
    <n v="1"/>
  </r>
  <r>
    <x v="0"/>
    <x v="258"/>
    <x v="258"/>
    <x v="3"/>
    <x v="6"/>
    <s v="GiGA 500M"/>
    <m/>
    <n v="12"/>
  </r>
  <r>
    <x v="0"/>
    <x v="259"/>
    <x v="259"/>
    <x v="0"/>
    <x v="1"/>
    <s v="Flexline"/>
    <m/>
    <n v="1"/>
  </r>
  <r>
    <x v="0"/>
    <x v="259"/>
    <x v="259"/>
    <x v="0"/>
    <x v="2"/>
    <s v="IP-Centrex"/>
    <m/>
    <n v="17"/>
  </r>
  <r>
    <x v="0"/>
    <x v="259"/>
    <x v="259"/>
    <x v="1"/>
    <x v="3"/>
    <s v="GTV 일반"/>
    <m/>
    <n v="2"/>
  </r>
  <r>
    <x v="0"/>
    <x v="259"/>
    <x v="259"/>
    <x v="2"/>
    <x v="5"/>
    <s v="기본요금제"/>
    <m/>
    <n v="20"/>
  </r>
  <r>
    <x v="0"/>
    <x v="259"/>
    <x v="259"/>
    <x v="3"/>
    <x v="6"/>
    <s v="GiGA 1G"/>
    <m/>
    <n v="1"/>
  </r>
  <r>
    <x v="0"/>
    <x v="259"/>
    <x v="259"/>
    <x v="3"/>
    <x v="6"/>
    <s v="GiGA 500M"/>
    <m/>
    <n v="5"/>
  </r>
  <r>
    <x v="0"/>
    <x v="259"/>
    <x v="259"/>
    <x v="3"/>
    <x v="7"/>
    <s v="MeGA"/>
    <m/>
    <n v="7"/>
  </r>
  <r>
    <x v="0"/>
    <x v="260"/>
    <x v="260"/>
    <x v="2"/>
    <x v="5"/>
    <s v="기본요금제"/>
    <m/>
    <n v="2"/>
  </r>
  <r>
    <x v="0"/>
    <x v="261"/>
    <x v="261"/>
    <x v="0"/>
    <x v="2"/>
    <s v="인터넷전화Biz"/>
    <m/>
    <n v="4"/>
  </r>
  <r>
    <x v="0"/>
    <x v="261"/>
    <x v="261"/>
    <x v="2"/>
    <x v="5"/>
    <s v="기본요금제"/>
    <m/>
    <n v="1"/>
  </r>
  <r>
    <x v="0"/>
    <x v="261"/>
    <x v="261"/>
    <x v="3"/>
    <x v="6"/>
    <s v="GiGA 1G"/>
    <m/>
    <n v="1"/>
  </r>
  <r>
    <x v="0"/>
    <x v="262"/>
    <x v="262"/>
    <x v="0"/>
    <x v="2"/>
    <s v="IP-Centrex"/>
    <m/>
    <n v="8"/>
  </r>
  <r>
    <x v="0"/>
    <x v="262"/>
    <x v="262"/>
    <x v="1"/>
    <x v="3"/>
    <s v="GTV 일반"/>
    <m/>
    <n v="1"/>
  </r>
  <r>
    <x v="0"/>
    <x v="262"/>
    <x v="262"/>
    <x v="2"/>
    <x v="5"/>
    <s v="기본요금제"/>
    <m/>
    <n v="2"/>
  </r>
  <r>
    <x v="0"/>
    <x v="262"/>
    <x v="262"/>
    <x v="3"/>
    <x v="6"/>
    <s v="GiGA 500M"/>
    <m/>
    <n v="4"/>
  </r>
  <r>
    <x v="0"/>
    <x v="263"/>
    <x v="263"/>
    <x v="1"/>
    <x v="3"/>
    <s v="GTV 일반"/>
    <m/>
    <n v="2"/>
  </r>
  <r>
    <x v="0"/>
    <x v="263"/>
    <x v="263"/>
    <x v="2"/>
    <x v="5"/>
    <s v="기본요금제"/>
    <m/>
    <n v="3"/>
  </r>
  <r>
    <x v="0"/>
    <x v="263"/>
    <x v="263"/>
    <x v="3"/>
    <x v="6"/>
    <s v="GiGA 1G"/>
    <m/>
    <n v="1"/>
  </r>
  <r>
    <x v="0"/>
    <x v="263"/>
    <x v="263"/>
    <x v="3"/>
    <x v="7"/>
    <s v="MeGA"/>
    <m/>
    <n v="2"/>
  </r>
  <r>
    <x v="0"/>
    <x v="264"/>
    <x v="264"/>
    <x v="0"/>
    <x v="11"/>
    <s v="IoT원격관제"/>
    <m/>
    <n v="1"/>
  </r>
  <r>
    <x v="0"/>
    <x v="264"/>
    <x v="264"/>
    <x v="0"/>
    <x v="2"/>
    <s v="인터넷전화Biz"/>
    <m/>
    <n v="64"/>
  </r>
  <r>
    <x v="0"/>
    <x v="264"/>
    <x v="264"/>
    <x v="1"/>
    <x v="3"/>
    <s v="GTV 일반"/>
    <m/>
    <n v="1"/>
  </r>
  <r>
    <x v="0"/>
    <x v="264"/>
    <x v="264"/>
    <x v="3"/>
    <x v="7"/>
    <s v="MeGA"/>
    <m/>
    <n v="6"/>
  </r>
  <r>
    <x v="0"/>
    <x v="265"/>
    <x v="265"/>
    <x v="1"/>
    <x v="3"/>
    <s v="GTV 일반"/>
    <m/>
    <n v="1"/>
  </r>
  <r>
    <x v="0"/>
    <x v="265"/>
    <x v="265"/>
    <x v="2"/>
    <x v="5"/>
    <s v="기본요금제"/>
    <m/>
    <n v="1"/>
  </r>
  <r>
    <x v="0"/>
    <x v="265"/>
    <x v="265"/>
    <x v="3"/>
    <x v="6"/>
    <s v="GiGA 1G"/>
    <m/>
    <n v="1"/>
  </r>
  <r>
    <x v="0"/>
    <x v="265"/>
    <x v="265"/>
    <x v="3"/>
    <x v="6"/>
    <s v="GiGA 500M"/>
    <m/>
    <n v="1"/>
  </r>
  <r>
    <x v="0"/>
    <x v="266"/>
    <x v="266"/>
    <x v="0"/>
    <x v="0"/>
    <s v="스마트메시지"/>
    <m/>
    <n v="1"/>
  </r>
  <r>
    <x v="0"/>
    <x v="266"/>
    <x v="266"/>
    <x v="0"/>
    <x v="2"/>
    <s v="인터넷전화Biz"/>
    <m/>
    <n v="99"/>
  </r>
  <r>
    <x v="0"/>
    <x v="266"/>
    <x v="266"/>
    <x v="2"/>
    <x v="5"/>
    <s v="기본요금제"/>
    <m/>
    <n v="8"/>
  </r>
  <r>
    <x v="0"/>
    <x v="266"/>
    <x v="266"/>
    <x v="3"/>
    <x v="7"/>
    <s v="MeGA"/>
    <m/>
    <n v="7"/>
  </r>
  <r>
    <x v="0"/>
    <x v="267"/>
    <x v="267"/>
    <x v="4"/>
    <x v="8"/>
    <s v="5G 트래픽"/>
    <m/>
    <n v="2"/>
  </r>
  <r>
    <x v="0"/>
    <x v="267"/>
    <x v="267"/>
    <x v="2"/>
    <x v="5"/>
    <s v="기본요금제"/>
    <m/>
    <n v="1"/>
  </r>
  <r>
    <x v="0"/>
    <x v="268"/>
    <x v="268"/>
    <x v="0"/>
    <x v="2"/>
    <s v="IP-Centrex"/>
    <m/>
    <n v="2"/>
  </r>
  <r>
    <x v="0"/>
    <x v="268"/>
    <x v="268"/>
    <x v="1"/>
    <x v="3"/>
    <s v="GTV 일반"/>
    <m/>
    <n v="2"/>
  </r>
  <r>
    <x v="0"/>
    <x v="268"/>
    <x v="268"/>
    <x v="2"/>
    <x v="5"/>
    <s v="기본요금제"/>
    <m/>
    <n v="1"/>
  </r>
  <r>
    <x v="0"/>
    <x v="268"/>
    <x v="268"/>
    <x v="3"/>
    <x v="6"/>
    <s v="GiGA 500M"/>
    <m/>
    <n v="1"/>
  </r>
  <r>
    <x v="0"/>
    <x v="269"/>
    <x v="269"/>
    <x v="0"/>
    <x v="1"/>
    <s v="Flexline"/>
    <m/>
    <n v="4"/>
  </r>
  <r>
    <x v="0"/>
    <x v="269"/>
    <x v="269"/>
    <x v="0"/>
    <x v="2"/>
    <s v="IP-Centrex"/>
    <m/>
    <n v="32"/>
  </r>
  <r>
    <x v="0"/>
    <x v="269"/>
    <x v="269"/>
    <x v="2"/>
    <x v="5"/>
    <s v="기본요금제"/>
    <m/>
    <n v="2"/>
  </r>
  <r>
    <x v="0"/>
    <x v="269"/>
    <x v="269"/>
    <x v="3"/>
    <x v="6"/>
    <s v="GiGA 500M"/>
    <m/>
    <n v="1"/>
  </r>
  <r>
    <x v="0"/>
    <x v="269"/>
    <x v="269"/>
    <x v="3"/>
    <x v="7"/>
    <s v="MeGA"/>
    <m/>
    <n v="2"/>
  </r>
  <r>
    <x v="0"/>
    <x v="270"/>
    <x v="270"/>
    <x v="1"/>
    <x v="3"/>
    <s v="GTV 일반"/>
    <m/>
    <n v="2"/>
  </r>
  <r>
    <x v="0"/>
    <x v="270"/>
    <x v="270"/>
    <x v="2"/>
    <x v="5"/>
    <s v="기본요금제"/>
    <m/>
    <n v="1"/>
  </r>
  <r>
    <x v="0"/>
    <x v="270"/>
    <x v="270"/>
    <x v="3"/>
    <x v="6"/>
    <s v="GiGA 1G"/>
    <m/>
    <n v="1"/>
  </r>
  <r>
    <x v="0"/>
    <x v="270"/>
    <x v="270"/>
    <x v="3"/>
    <x v="6"/>
    <s v="GiGA 500M"/>
    <m/>
    <n v="10"/>
  </r>
  <r>
    <x v="0"/>
    <x v="271"/>
    <x v="271"/>
    <x v="4"/>
    <x v="8"/>
    <s v="5G 트래픽"/>
    <m/>
    <n v="1"/>
  </r>
  <r>
    <x v="0"/>
    <x v="272"/>
    <x v="272"/>
    <x v="2"/>
    <x v="5"/>
    <s v="기본요금제"/>
    <m/>
    <n v="2"/>
  </r>
  <r>
    <x v="0"/>
    <x v="272"/>
    <x v="272"/>
    <x v="3"/>
    <x v="7"/>
    <s v="MeGA"/>
    <m/>
    <n v="1"/>
  </r>
  <r>
    <x v="0"/>
    <x v="273"/>
    <x v="273"/>
    <x v="0"/>
    <x v="2"/>
    <s v="IP-Centrex"/>
    <m/>
    <n v="1"/>
  </r>
  <r>
    <x v="0"/>
    <x v="273"/>
    <x v="273"/>
    <x v="1"/>
    <x v="3"/>
    <s v="GTV 일반"/>
    <m/>
    <n v="1"/>
  </r>
  <r>
    <x v="0"/>
    <x v="273"/>
    <x v="273"/>
    <x v="3"/>
    <x v="6"/>
    <s v="GiGA 1G"/>
    <m/>
    <n v="1"/>
  </r>
  <r>
    <x v="0"/>
    <x v="273"/>
    <x v="273"/>
    <x v="3"/>
    <x v="6"/>
    <s v="GiGA 500M"/>
    <m/>
    <n v="2"/>
  </r>
  <r>
    <x v="0"/>
    <x v="273"/>
    <x v="273"/>
    <x v="3"/>
    <x v="7"/>
    <s v="MeGA"/>
    <m/>
    <n v="4"/>
  </r>
  <r>
    <x v="0"/>
    <x v="274"/>
    <x v="274"/>
    <x v="0"/>
    <x v="1"/>
    <s v="Express기업"/>
    <m/>
    <n v="1"/>
  </r>
  <r>
    <x v="0"/>
    <x v="274"/>
    <x v="274"/>
    <x v="0"/>
    <x v="2"/>
    <s v="인터넷전화Biz"/>
    <m/>
    <n v="100"/>
  </r>
  <r>
    <x v="0"/>
    <x v="274"/>
    <x v="274"/>
    <x v="3"/>
    <x v="7"/>
    <s v="MeGA"/>
    <m/>
    <n v="4"/>
  </r>
  <r>
    <x v="0"/>
    <x v="275"/>
    <x v="275"/>
    <x v="0"/>
    <x v="1"/>
    <s v="GiGA Office"/>
    <m/>
    <n v="1"/>
  </r>
  <r>
    <x v="0"/>
    <x v="275"/>
    <x v="275"/>
    <x v="0"/>
    <x v="2"/>
    <s v="인터넷전화Biz"/>
    <m/>
    <n v="8"/>
  </r>
  <r>
    <x v="0"/>
    <x v="275"/>
    <x v="275"/>
    <x v="0"/>
    <x v="9"/>
    <s v="구내교환"/>
    <m/>
    <n v="17"/>
  </r>
  <r>
    <x v="0"/>
    <x v="275"/>
    <x v="275"/>
    <x v="2"/>
    <x v="13"/>
    <s v="홈인터넷전화 기본요금제"/>
    <m/>
    <n v="1"/>
  </r>
  <r>
    <x v="0"/>
    <x v="275"/>
    <x v="275"/>
    <x v="2"/>
    <x v="5"/>
    <s v="기본요금제"/>
    <m/>
    <n v="3"/>
  </r>
  <r>
    <x v="0"/>
    <x v="276"/>
    <x v="276"/>
    <x v="2"/>
    <x v="5"/>
    <s v="기본요금제"/>
    <m/>
    <n v="2"/>
  </r>
  <r>
    <x v="0"/>
    <x v="277"/>
    <x v="277"/>
    <x v="2"/>
    <x v="5"/>
    <s v="기본요금제"/>
    <m/>
    <n v="1"/>
  </r>
  <r>
    <x v="0"/>
    <x v="277"/>
    <x v="277"/>
    <x v="3"/>
    <x v="6"/>
    <s v="GiGA 500M"/>
    <m/>
    <n v="1"/>
  </r>
  <r>
    <x v="0"/>
    <x v="278"/>
    <x v="278"/>
    <x v="0"/>
    <x v="19"/>
    <s v="시내외전용회선"/>
    <m/>
    <n v="2"/>
  </r>
  <r>
    <x v="0"/>
    <x v="278"/>
    <x v="278"/>
    <x v="2"/>
    <x v="5"/>
    <s v="기본요금제"/>
    <m/>
    <n v="12"/>
  </r>
  <r>
    <x v="0"/>
    <x v="278"/>
    <x v="278"/>
    <x v="3"/>
    <x v="7"/>
    <s v="MeGA"/>
    <m/>
    <n v="1"/>
  </r>
  <r>
    <x v="0"/>
    <x v="279"/>
    <x v="279"/>
    <x v="2"/>
    <x v="5"/>
    <s v="기본요금제"/>
    <m/>
    <n v="10"/>
  </r>
  <r>
    <x v="0"/>
    <x v="279"/>
    <x v="279"/>
    <x v="3"/>
    <x v="6"/>
    <s v="GiGA 500M"/>
    <m/>
    <n v="2"/>
  </r>
  <r>
    <x v="0"/>
    <x v="279"/>
    <x v="279"/>
    <x v="3"/>
    <x v="7"/>
    <s v="MeGA"/>
    <m/>
    <n v="1"/>
  </r>
  <r>
    <x v="0"/>
    <x v="280"/>
    <x v="280"/>
    <x v="2"/>
    <x v="13"/>
    <s v="홈인터넷전화 기본요금제"/>
    <m/>
    <n v="2"/>
  </r>
  <r>
    <x v="0"/>
    <x v="280"/>
    <x v="280"/>
    <x v="2"/>
    <x v="5"/>
    <s v="기본요금제"/>
    <m/>
    <n v="7"/>
  </r>
  <r>
    <x v="0"/>
    <x v="281"/>
    <x v="281"/>
    <x v="1"/>
    <x v="3"/>
    <s v="GTV 일반"/>
    <m/>
    <n v="4"/>
  </r>
  <r>
    <x v="0"/>
    <x v="281"/>
    <x v="281"/>
    <x v="2"/>
    <x v="13"/>
    <s v="홈인터넷전화 기본요금제"/>
    <m/>
    <n v="1"/>
  </r>
  <r>
    <x v="0"/>
    <x v="281"/>
    <x v="281"/>
    <x v="2"/>
    <x v="5"/>
    <s v="기본요금제"/>
    <m/>
    <n v="1"/>
  </r>
  <r>
    <x v="0"/>
    <x v="281"/>
    <x v="281"/>
    <x v="3"/>
    <x v="7"/>
    <s v="MeGA"/>
    <m/>
    <n v="2"/>
  </r>
  <r>
    <x v="0"/>
    <x v="282"/>
    <x v="282"/>
    <x v="2"/>
    <x v="5"/>
    <s v="기본요금제"/>
    <m/>
    <n v="2"/>
  </r>
  <r>
    <x v="0"/>
    <x v="283"/>
    <x v="283"/>
    <x v="0"/>
    <x v="11"/>
    <s v="IoT무선결제"/>
    <m/>
    <n v="1"/>
  </r>
  <r>
    <x v="0"/>
    <x v="283"/>
    <x v="283"/>
    <x v="0"/>
    <x v="2"/>
    <s v="IP-Centrex"/>
    <m/>
    <n v="1"/>
  </r>
  <r>
    <x v="0"/>
    <x v="283"/>
    <x v="283"/>
    <x v="2"/>
    <x v="5"/>
    <s v="기본요금제"/>
    <m/>
    <n v="1"/>
  </r>
  <r>
    <x v="0"/>
    <x v="283"/>
    <x v="283"/>
    <x v="3"/>
    <x v="6"/>
    <s v="GiGA 1G"/>
    <m/>
    <n v="1"/>
  </r>
  <r>
    <x v="0"/>
    <x v="283"/>
    <x v="283"/>
    <x v="3"/>
    <x v="7"/>
    <s v="MeGA"/>
    <m/>
    <n v="1"/>
  </r>
  <r>
    <x v="0"/>
    <x v="284"/>
    <x v="284"/>
    <x v="0"/>
    <x v="11"/>
    <s v="IoT원격관제"/>
    <m/>
    <n v="6"/>
  </r>
  <r>
    <x v="0"/>
    <x v="284"/>
    <x v="284"/>
    <x v="3"/>
    <x v="6"/>
    <s v="GiGA 1G"/>
    <m/>
    <n v="2"/>
  </r>
  <r>
    <x v="0"/>
    <x v="285"/>
    <x v="285"/>
    <x v="1"/>
    <x v="14"/>
    <s v="GTS 일반"/>
    <m/>
    <n v="1"/>
  </r>
  <r>
    <x v="0"/>
    <x v="285"/>
    <x v="285"/>
    <x v="1"/>
    <x v="3"/>
    <s v="GTV 일반"/>
    <m/>
    <n v="4"/>
  </r>
  <r>
    <x v="0"/>
    <x v="285"/>
    <x v="285"/>
    <x v="2"/>
    <x v="13"/>
    <s v="홈인터넷전화 기본요금제"/>
    <m/>
    <n v="1"/>
  </r>
  <r>
    <x v="0"/>
    <x v="285"/>
    <x v="285"/>
    <x v="2"/>
    <x v="5"/>
    <s v="기본요금제"/>
    <m/>
    <n v="16"/>
  </r>
  <r>
    <x v="0"/>
    <x v="285"/>
    <x v="285"/>
    <x v="3"/>
    <x v="6"/>
    <s v="GiGA 1G"/>
    <m/>
    <n v="6"/>
  </r>
  <r>
    <x v="0"/>
    <x v="285"/>
    <x v="285"/>
    <x v="3"/>
    <x v="6"/>
    <s v="GiGA 500M"/>
    <m/>
    <n v="5"/>
  </r>
  <r>
    <x v="0"/>
    <x v="285"/>
    <x v="285"/>
    <x v="3"/>
    <x v="7"/>
    <s v="MeGA"/>
    <m/>
    <n v="4"/>
  </r>
  <r>
    <x v="0"/>
    <x v="286"/>
    <x v="286"/>
    <x v="0"/>
    <x v="2"/>
    <s v="인터넷전화Biz"/>
    <m/>
    <n v="42"/>
  </r>
  <r>
    <x v="0"/>
    <x v="286"/>
    <x v="286"/>
    <x v="4"/>
    <x v="18"/>
    <s v="3G 트래픽"/>
    <m/>
    <n v="1"/>
  </r>
  <r>
    <x v="0"/>
    <x v="286"/>
    <x v="286"/>
    <x v="1"/>
    <x v="3"/>
    <s v="GTV 일반"/>
    <m/>
    <n v="1"/>
  </r>
  <r>
    <x v="0"/>
    <x v="286"/>
    <x v="286"/>
    <x v="2"/>
    <x v="5"/>
    <s v="기본요금제"/>
    <m/>
    <n v="2"/>
  </r>
  <r>
    <x v="0"/>
    <x v="286"/>
    <x v="286"/>
    <x v="3"/>
    <x v="6"/>
    <s v="GiGA 1G"/>
    <m/>
    <n v="1"/>
  </r>
  <r>
    <x v="0"/>
    <x v="286"/>
    <x v="286"/>
    <x v="3"/>
    <x v="6"/>
    <s v="GiGA 500M"/>
    <m/>
    <n v="1"/>
  </r>
  <r>
    <x v="0"/>
    <x v="286"/>
    <x v="286"/>
    <x v="3"/>
    <x v="7"/>
    <s v="MeGA"/>
    <m/>
    <n v="6"/>
  </r>
  <r>
    <x v="0"/>
    <x v="287"/>
    <x v="287"/>
    <x v="0"/>
    <x v="2"/>
    <s v="인터넷전화Biz"/>
    <m/>
    <n v="37"/>
  </r>
  <r>
    <x v="0"/>
    <x v="287"/>
    <x v="287"/>
    <x v="1"/>
    <x v="3"/>
    <s v="GTV 일반"/>
    <m/>
    <n v="2"/>
  </r>
  <r>
    <x v="0"/>
    <x v="287"/>
    <x v="287"/>
    <x v="2"/>
    <x v="13"/>
    <s v="홈인터넷전화 기본요금제"/>
    <m/>
    <n v="1"/>
  </r>
  <r>
    <x v="0"/>
    <x v="287"/>
    <x v="287"/>
    <x v="2"/>
    <x v="5"/>
    <s v="기본요금제"/>
    <m/>
    <n v="9"/>
  </r>
  <r>
    <x v="0"/>
    <x v="287"/>
    <x v="287"/>
    <x v="3"/>
    <x v="6"/>
    <s v="GiGA 500M"/>
    <m/>
    <n v="1"/>
  </r>
  <r>
    <x v="0"/>
    <x v="287"/>
    <x v="287"/>
    <x v="3"/>
    <x v="7"/>
    <s v="MeGA"/>
    <m/>
    <n v="3"/>
  </r>
  <r>
    <x v="0"/>
    <x v="288"/>
    <x v="288"/>
    <x v="0"/>
    <x v="11"/>
    <s v="IoT원격관제"/>
    <m/>
    <n v="1"/>
  </r>
  <r>
    <x v="0"/>
    <x v="288"/>
    <x v="288"/>
    <x v="0"/>
    <x v="2"/>
    <s v="IP-Centrex"/>
    <m/>
    <n v="1"/>
  </r>
  <r>
    <x v="0"/>
    <x v="288"/>
    <x v="288"/>
    <x v="1"/>
    <x v="3"/>
    <s v="GTV 일반"/>
    <m/>
    <n v="3"/>
  </r>
  <r>
    <x v="0"/>
    <x v="288"/>
    <x v="288"/>
    <x v="2"/>
    <x v="5"/>
    <s v="기본요금제"/>
    <m/>
    <n v="8"/>
  </r>
  <r>
    <x v="0"/>
    <x v="288"/>
    <x v="288"/>
    <x v="3"/>
    <x v="6"/>
    <s v="GiGA 1G"/>
    <m/>
    <n v="2"/>
  </r>
  <r>
    <x v="0"/>
    <x v="288"/>
    <x v="288"/>
    <x v="3"/>
    <x v="6"/>
    <s v="GiGA 500M"/>
    <m/>
    <n v="3"/>
  </r>
  <r>
    <x v="0"/>
    <x v="288"/>
    <x v="288"/>
    <x v="3"/>
    <x v="7"/>
    <s v="MeGA"/>
    <m/>
    <n v="1"/>
  </r>
  <r>
    <x v="0"/>
    <x v="289"/>
    <x v="289"/>
    <x v="0"/>
    <x v="9"/>
    <s v="구내교환"/>
    <m/>
    <n v="25"/>
  </r>
  <r>
    <x v="0"/>
    <x v="289"/>
    <x v="289"/>
    <x v="1"/>
    <x v="4"/>
    <s v="GTV Biz"/>
    <m/>
    <n v="20"/>
  </r>
  <r>
    <x v="0"/>
    <x v="289"/>
    <x v="289"/>
    <x v="2"/>
    <x v="5"/>
    <s v="기본요금제"/>
    <m/>
    <n v="10"/>
  </r>
  <r>
    <x v="0"/>
    <x v="289"/>
    <x v="289"/>
    <x v="3"/>
    <x v="6"/>
    <s v="GiGA 500M"/>
    <m/>
    <n v="2"/>
  </r>
  <r>
    <x v="0"/>
    <x v="289"/>
    <x v="289"/>
    <x v="3"/>
    <x v="7"/>
    <s v="MeGA"/>
    <m/>
    <n v="5"/>
  </r>
  <r>
    <x v="0"/>
    <x v="290"/>
    <x v="290"/>
    <x v="0"/>
    <x v="1"/>
    <s v="GiGA Office"/>
    <m/>
    <n v="1"/>
  </r>
  <r>
    <x v="0"/>
    <x v="290"/>
    <x v="290"/>
    <x v="0"/>
    <x v="1"/>
    <s v="구내인터넷"/>
    <m/>
    <n v="1"/>
  </r>
  <r>
    <x v="0"/>
    <x v="290"/>
    <x v="290"/>
    <x v="0"/>
    <x v="2"/>
    <s v="IP-Centrex"/>
    <m/>
    <n v="12"/>
  </r>
  <r>
    <x v="0"/>
    <x v="290"/>
    <x v="290"/>
    <x v="4"/>
    <x v="8"/>
    <s v="5G 트래픽"/>
    <m/>
    <n v="1"/>
  </r>
  <r>
    <x v="0"/>
    <x v="290"/>
    <x v="290"/>
    <x v="1"/>
    <x v="3"/>
    <s v="GTV 일반"/>
    <m/>
    <n v="1"/>
  </r>
  <r>
    <x v="0"/>
    <x v="290"/>
    <x v="290"/>
    <x v="2"/>
    <x v="5"/>
    <s v="기본요금제"/>
    <m/>
    <n v="4"/>
  </r>
  <r>
    <x v="0"/>
    <x v="290"/>
    <x v="290"/>
    <x v="3"/>
    <x v="6"/>
    <s v="GiGA 1G"/>
    <m/>
    <n v="1"/>
  </r>
  <r>
    <x v="0"/>
    <x v="290"/>
    <x v="290"/>
    <x v="3"/>
    <x v="6"/>
    <s v="GiGA 500M"/>
    <m/>
    <n v="2"/>
  </r>
  <r>
    <x v="0"/>
    <x v="290"/>
    <x v="290"/>
    <x v="3"/>
    <x v="7"/>
    <s v="MeGA"/>
    <m/>
    <n v="3"/>
  </r>
  <r>
    <x v="0"/>
    <x v="291"/>
    <x v="291"/>
    <x v="0"/>
    <x v="1"/>
    <s v="GiGA Office"/>
    <m/>
    <n v="1"/>
  </r>
  <r>
    <x v="0"/>
    <x v="291"/>
    <x v="291"/>
    <x v="3"/>
    <x v="6"/>
    <s v="GiGA 1G"/>
    <m/>
    <n v="1"/>
  </r>
  <r>
    <x v="0"/>
    <x v="292"/>
    <x v="292"/>
    <x v="2"/>
    <x v="5"/>
    <s v="기본요금제"/>
    <m/>
    <n v="1"/>
  </r>
  <r>
    <x v="0"/>
    <x v="293"/>
    <x v="293"/>
    <x v="4"/>
    <x v="8"/>
    <s v="5G 트래픽"/>
    <m/>
    <n v="32"/>
  </r>
  <r>
    <x v="0"/>
    <x v="293"/>
    <x v="293"/>
    <x v="4"/>
    <x v="10"/>
    <s v="LTE 트래픽"/>
    <m/>
    <n v="4"/>
  </r>
  <r>
    <x v="0"/>
    <x v="294"/>
    <x v="294"/>
    <x v="0"/>
    <x v="1"/>
    <s v="Flexline"/>
    <m/>
    <n v="1"/>
  </r>
  <r>
    <x v="0"/>
    <x v="294"/>
    <x v="294"/>
    <x v="2"/>
    <x v="5"/>
    <s v="기본요금제"/>
    <m/>
    <n v="2"/>
  </r>
  <r>
    <x v="0"/>
    <x v="294"/>
    <x v="294"/>
    <x v="3"/>
    <x v="16"/>
    <s v="GiGA 5기가"/>
    <m/>
    <n v="1"/>
  </r>
  <r>
    <x v="0"/>
    <x v="295"/>
    <x v="295"/>
    <x v="0"/>
    <x v="0"/>
    <s v="스마트메시지"/>
    <m/>
    <n v="1"/>
  </r>
  <r>
    <x v="0"/>
    <x v="295"/>
    <x v="295"/>
    <x v="0"/>
    <x v="1"/>
    <s v="Flexline"/>
    <m/>
    <n v="1"/>
  </r>
  <r>
    <x v="0"/>
    <x v="295"/>
    <x v="295"/>
    <x v="4"/>
    <x v="8"/>
    <s v="5G 트래픽"/>
    <m/>
    <n v="1"/>
  </r>
  <r>
    <x v="0"/>
    <x v="295"/>
    <x v="295"/>
    <x v="1"/>
    <x v="3"/>
    <s v="GTV 일반"/>
    <m/>
    <n v="8"/>
  </r>
  <r>
    <x v="0"/>
    <x v="295"/>
    <x v="295"/>
    <x v="2"/>
    <x v="5"/>
    <s v="기본요금제"/>
    <m/>
    <n v="19"/>
  </r>
  <r>
    <x v="0"/>
    <x v="295"/>
    <x v="295"/>
    <x v="3"/>
    <x v="6"/>
    <s v="GiGA 1G"/>
    <m/>
    <n v="11"/>
  </r>
  <r>
    <x v="0"/>
    <x v="295"/>
    <x v="295"/>
    <x v="3"/>
    <x v="6"/>
    <s v="GiGA 500M"/>
    <m/>
    <n v="5"/>
  </r>
  <r>
    <x v="0"/>
    <x v="296"/>
    <x v="296"/>
    <x v="0"/>
    <x v="2"/>
    <s v="IP-Centrex"/>
    <m/>
    <n v="5"/>
  </r>
  <r>
    <x v="0"/>
    <x v="296"/>
    <x v="296"/>
    <x v="0"/>
    <x v="2"/>
    <s v="인터넷전화Biz"/>
    <m/>
    <n v="30"/>
  </r>
  <r>
    <x v="0"/>
    <x v="296"/>
    <x v="296"/>
    <x v="0"/>
    <x v="9"/>
    <s v="구내교환"/>
    <m/>
    <n v="15"/>
  </r>
  <r>
    <x v="0"/>
    <x v="296"/>
    <x v="296"/>
    <x v="1"/>
    <x v="3"/>
    <s v="GTV 일반"/>
    <m/>
    <n v="2"/>
  </r>
  <r>
    <x v="0"/>
    <x v="296"/>
    <x v="296"/>
    <x v="2"/>
    <x v="13"/>
    <s v="홈인터넷전화 기본요금제"/>
    <m/>
    <n v="5"/>
  </r>
  <r>
    <x v="0"/>
    <x v="296"/>
    <x v="296"/>
    <x v="2"/>
    <x v="5"/>
    <s v="기본요금제"/>
    <m/>
    <n v="11"/>
  </r>
  <r>
    <x v="0"/>
    <x v="296"/>
    <x v="296"/>
    <x v="3"/>
    <x v="6"/>
    <s v="GiGA 1G"/>
    <m/>
    <n v="2"/>
  </r>
  <r>
    <x v="0"/>
    <x v="296"/>
    <x v="296"/>
    <x v="3"/>
    <x v="6"/>
    <s v="GiGA 500M"/>
    <m/>
    <n v="1"/>
  </r>
  <r>
    <x v="0"/>
    <x v="296"/>
    <x v="296"/>
    <x v="3"/>
    <x v="7"/>
    <s v="MeGA"/>
    <m/>
    <n v="1"/>
  </r>
  <r>
    <x v="0"/>
    <x v="297"/>
    <x v="297"/>
    <x v="0"/>
    <x v="2"/>
    <s v="IP-Centrex"/>
    <m/>
    <n v="5"/>
  </r>
  <r>
    <x v="0"/>
    <x v="297"/>
    <x v="297"/>
    <x v="1"/>
    <x v="3"/>
    <s v="GTV 일반"/>
    <m/>
    <n v="2"/>
  </r>
  <r>
    <x v="0"/>
    <x v="297"/>
    <x v="297"/>
    <x v="2"/>
    <x v="5"/>
    <s v="기본요금제"/>
    <m/>
    <n v="7"/>
  </r>
  <r>
    <x v="0"/>
    <x v="297"/>
    <x v="297"/>
    <x v="3"/>
    <x v="6"/>
    <s v="GiGA 500M"/>
    <m/>
    <n v="2"/>
  </r>
  <r>
    <x v="0"/>
    <x v="297"/>
    <x v="297"/>
    <x v="3"/>
    <x v="7"/>
    <s v="MeGA"/>
    <m/>
    <n v="4"/>
  </r>
  <r>
    <x v="0"/>
    <x v="298"/>
    <x v="298"/>
    <x v="0"/>
    <x v="2"/>
    <s v="인터넷전화Biz"/>
    <m/>
    <n v="43"/>
  </r>
  <r>
    <x v="0"/>
    <x v="298"/>
    <x v="298"/>
    <x v="1"/>
    <x v="3"/>
    <s v="GTV 일반"/>
    <m/>
    <n v="3"/>
  </r>
  <r>
    <x v="0"/>
    <x v="298"/>
    <x v="298"/>
    <x v="2"/>
    <x v="5"/>
    <s v="기본요금제"/>
    <m/>
    <n v="11"/>
  </r>
  <r>
    <x v="0"/>
    <x v="298"/>
    <x v="298"/>
    <x v="3"/>
    <x v="6"/>
    <s v="GiGA 500M"/>
    <m/>
    <n v="3"/>
  </r>
  <r>
    <x v="0"/>
    <x v="298"/>
    <x v="298"/>
    <x v="3"/>
    <x v="7"/>
    <s v="MeGA"/>
    <m/>
    <n v="2"/>
  </r>
  <r>
    <x v="0"/>
    <x v="299"/>
    <x v="299"/>
    <x v="0"/>
    <x v="11"/>
    <s v="IoT무선결제"/>
    <m/>
    <n v="1"/>
  </r>
  <r>
    <x v="0"/>
    <x v="299"/>
    <x v="299"/>
    <x v="0"/>
    <x v="2"/>
    <s v="인터넷전화Biz"/>
    <m/>
    <n v="30"/>
  </r>
  <r>
    <x v="0"/>
    <x v="299"/>
    <x v="299"/>
    <x v="0"/>
    <x v="9"/>
    <s v="구내교환"/>
    <m/>
    <n v="1"/>
  </r>
  <r>
    <x v="0"/>
    <x v="299"/>
    <x v="299"/>
    <x v="0"/>
    <x v="9"/>
    <s v="이너텔"/>
    <m/>
    <n v="3"/>
  </r>
  <r>
    <x v="0"/>
    <x v="299"/>
    <x v="299"/>
    <x v="4"/>
    <x v="8"/>
    <s v="5G 트래픽"/>
    <m/>
    <n v="6"/>
  </r>
  <r>
    <x v="0"/>
    <x v="299"/>
    <x v="299"/>
    <x v="4"/>
    <x v="10"/>
    <s v="LTE 트래픽"/>
    <m/>
    <n v="2"/>
  </r>
  <r>
    <x v="0"/>
    <x v="299"/>
    <x v="299"/>
    <x v="1"/>
    <x v="3"/>
    <s v="GTV 일반"/>
    <m/>
    <n v="7"/>
  </r>
  <r>
    <x v="0"/>
    <x v="299"/>
    <x v="299"/>
    <x v="2"/>
    <x v="5"/>
    <s v="기본요금제"/>
    <m/>
    <n v="4"/>
  </r>
  <r>
    <x v="0"/>
    <x v="299"/>
    <x v="299"/>
    <x v="3"/>
    <x v="6"/>
    <s v="GiGA 500M"/>
    <m/>
    <n v="4"/>
  </r>
  <r>
    <x v="0"/>
    <x v="299"/>
    <x v="299"/>
    <x v="3"/>
    <x v="7"/>
    <s v="MeGA"/>
    <m/>
    <n v="2"/>
  </r>
  <r>
    <x v="0"/>
    <x v="300"/>
    <x v="300"/>
    <x v="0"/>
    <x v="2"/>
    <s v="IP-Centrex"/>
    <m/>
    <n v="2"/>
  </r>
  <r>
    <x v="0"/>
    <x v="300"/>
    <x v="300"/>
    <x v="0"/>
    <x v="9"/>
    <s v="이너텔"/>
    <m/>
    <n v="4"/>
  </r>
  <r>
    <x v="0"/>
    <x v="300"/>
    <x v="300"/>
    <x v="2"/>
    <x v="5"/>
    <s v="기본요금제"/>
    <m/>
    <n v="1"/>
  </r>
  <r>
    <x v="0"/>
    <x v="300"/>
    <x v="300"/>
    <x v="3"/>
    <x v="6"/>
    <s v="GiGA 1G"/>
    <m/>
    <n v="3"/>
  </r>
  <r>
    <x v="0"/>
    <x v="301"/>
    <x v="301"/>
    <x v="0"/>
    <x v="19"/>
    <s v="시내외전용회선"/>
    <m/>
    <n v="8"/>
  </r>
  <r>
    <x v="0"/>
    <x v="302"/>
    <x v="302"/>
    <x v="0"/>
    <x v="11"/>
    <s v="회선기타"/>
    <m/>
    <n v="1"/>
  </r>
  <r>
    <x v="0"/>
    <x v="302"/>
    <x v="302"/>
    <x v="3"/>
    <x v="7"/>
    <s v="MeGA"/>
    <m/>
    <n v="1"/>
  </r>
  <r>
    <x v="0"/>
    <x v="303"/>
    <x v="303"/>
    <x v="2"/>
    <x v="5"/>
    <s v="기본요금제"/>
    <m/>
    <n v="3"/>
  </r>
  <r>
    <x v="0"/>
    <x v="303"/>
    <x v="303"/>
    <x v="3"/>
    <x v="7"/>
    <s v="MeGA"/>
    <m/>
    <n v="7"/>
  </r>
  <r>
    <x v="0"/>
    <x v="304"/>
    <x v="304"/>
    <x v="1"/>
    <x v="3"/>
    <s v="GTV 일반"/>
    <m/>
    <n v="1"/>
  </r>
  <r>
    <x v="0"/>
    <x v="304"/>
    <x v="304"/>
    <x v="2"/>
    <x v="5"/>
    <s v="기본요금제"/>
    <m/>
    <n v="3"/>
  </r>
  <r>
    <x v="0"/>
    <x v="304"/>
    <x v="304"/>
    <x v="3"/>
    <x v="6"/>
    <s v="GiGA 500M"/>
    <m/>
    <n v="1"/>
  </r>
  <r>
    <x v="0"/>
    <x v="305"/>
    <x v="305"/>
    <x v="1"/>
    <x v="3"/>
    <s v="GTV 일반"/>
    <m/>
    <n v="2"/>
  </r>
  <r>
    <x v="0"/>
    <x v="305"/>
    <x v="305"/>
    <x v="3"/>
    <x v="6"/>
    <s v="GiGA 1G"/>
    <m/>
    <n v="2"/>
  </r>
  <r>
    <x v="0"/>
    <x v="305"/>
    <x v="305"/>
    <x v="3"/>
    <x v="6"/>
    <s v="GiGA 500M"/>
    <m/>
    <n v="2"/>
  </r>
  <r>
    <x v="0"/>
    <x v="305"/>
    <x v="305"/>
    <x v="3"/>
    <x v="7"/>
    <s v="MeGA"/>
    <m/>
    <n v="2"/>
  </r>
  <r>
    <x v="0"/>
    <x v="306"/>
    <x v="306"/>
    <x v="3"/>
    <x v="7"/>
    <s v="MeGA"/>
    <m/>
    <n v="1"/>
  </r>
  <r>
    <x v="0"/>
    <x v="307"/>
    <x v="307"/>
    <x v="0"/>
    <x v="2"/>
    <s v="IP-Centrex"/>
    <m/>
    <n v="4"/>
  </r>
  <r>
    <x v="0"/>
    <x v="307"/>
    <x v="307"/>
    <x v="2"/>
    <x v="5"/>
    <s v="기본요금제"/>
    <m/>
    <n v="16"/>
  </r>
  <r>
    <x v="0"/>
    <x v="307"/>
    <x v="307"/>
    <x v="3"/>
    <x v="7"/>
    <s v="MeGA"/>
    <m/>
    <n v="2"/>
  </r>
  <r>
    <x v="0"/>
    <x v="308"/>
    <x v="308"/>
    <x v="1"/>
    <x v="3"/>
    <s v="GTV 일반"/>
    <m/>
    <n v="1"/>
  </r>
  <r>
    <x v="0"/>
    <x v="308"/>
    <x v="308"/>
    <x v="2"/>
    <x v="13"/>
    <s v="홈인터넷전화 기본요금제"/>
    <m/>
    <n v="3"/>
  </r>
  <r>
    <x v="0"/>
    <x v="308"/>
    <x v="308"/>
    <x v="2"/>
    <x v="5"/>
    <s v="기본요금제"/>
    <m/>
    <n v="12"/>
  </r>
  <r>
    <x v="0"/>
    <x v="308"/>
    <x v="308"/>
    <x v="3"/>
    <x v="6"/>
    <s v="GiGA 500M"/>
    <m/>
    <n v="1"/>
  </r>
  <r>
    <x v="0"/>
    <x v="308"/>
    <x v="308"/>
    <x v="3"/>
    <x v="7"/>
    <s v="MeGA"/>
    <m/>
    <n v="2"/>
  </r>
  <r>
    <x v="0"/>
    <x v="309"/>
    <x v="309"/>
    <x v="1"/>
    <x v="14"/>
    <s v="GTS 일반"/>
    <m/>
    <n v="1"/>
  </r>
  <r>
    <x v="0"/>
    <x v="309"/>
    <x v="309"/>
    <x v="2"/>
    <x v="5"/>
    <s v="기본요금제"/>
    <m/>
    <n v="10"/>
  </r>
  <r>
    <x v="0"/>
    <x v="309"/>
    <x v="309"/>
    <x v="3"/>
    <x v="6"/>
    <s v="GiGA 1G"/>
    <m/>
    <n v="3"/>
  </r>
  <r>
    <x v="0"/>
    <x v="309"/>
    <x v="309"/>
    <x v="3"/>
    <x v="6"/>
    <s v="GiGA 500M"/>
    <m/>
    <n v="2"/>
  </r>
  <r>
    <x v="0"/>
    <x v="309"/>
    <x v="309"/>
    <x v="3"/>
    <x v="7"/>
    <s v="MeGA"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C5A3E-5E2B-4BD4-BCA2-B5B88B8D6B03}" name="피벗 테이블3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CK3:CX2148" firstHeaderRow="0" firstDataRow="1" firstDataCol="2" rowPageCount="1" colPageCount="1"/>
  <pivotFields count="32">
    <pivotField axis="axisRow" compact="0" outline="0" showAll="0" defaultSubtotal="0">
      <items count="328">
        <item x="233"/>
        <item x="228"/>
        <item x="252"/>
        <item x="49"/>
        <item x="190"/>
        <item x="269"/>
        <item x="254"/>
        <item x="58"/>
        <item x="104"/>
        <item x="311"/>
        <item x="215"/>
        <item x="237"/>
        <item x="234"/>
        <item x="258"/>
        <item x="119"/>
        <item x="274"/>
        <item x="259"/>
        <item x="68"/>
        <item x="210"/>
        <item x="30"/>
        <item x="145"/>
        <item x="239"/>
        <item x="247"/>
        <item x="113"/>
        <item x="238"/>
        <item x="132"/>
        <item x="109"/>
        <item x="272"/>
        <item x="279"/>
        <item x="294"/>
        <item x="266"/>
        <item x="251"/>
        <item x="135"/>
        <item x="107"/>
        <item x="156"/>
        <item x="271"/>
        <item x="264"/>
        <item x="50"/>
        <item x="273"/>
        <item x="267"/>
        <item x="27"/>
        <item x="105"/>
        <item x="108"/>
        <item x="236"/>
        <item x="67"/>
        <item x="175"/>
        <item x="151"/>
        <item x="280"/>
        <item x="317"/>
        <item x="243"/>
        <item x="301"/>
        <item x="249"/>
        <item x="256"/>
        <item x="57"/>
        <item x="324"/>
        <item x="87"/>
        <item x="77"/>
        <item x="289"/>
        <item x="248"/>
        <item x="111"/>
        <item x="130"/>
        <item x="140"/>
        <item x="89"/>
        <item x="232"/>
        <item x="8"/>
        <item x="275"/>
        <item x="218"/>
        <item x="142"/>
        <item x="277"/>
        <item x="241"/>
        <item x="170"/>
        <item x="265"/>
        <item x="318"/>
        <item x="245"/>
        <item x="192"/>
        <item x="263"/>
        <item x="83"/>
        <item x="4"/>
        <item x="321"/>
        <item x="299"/>
        <item x="33"/>
        <item x="72"/>
        <item x="268"/>
        <item x="117"/>
        <item x="242"/>
        <item x="255"/>
        <item x="123"/>
        <item x="261"/>
        <item x="93"/>
        <item x="7"/>
        <item x="173"/>
        <item x="216"/>
        <item x="106"/>
        <item x="181"/>
        <item x="281"/>
        <item x="91"/>
        <item x="310"/>
        <item x="178"/>
        <item x="244"/>
        <item x="223"/>
        <item x="138"/>
        <item x="149"/>
        <item x="46"/>
        <item x="246"/>
        <item x="209"/>
        <item x="21"/>
        <item x="71"/>
        <item x="139"/>
        <item x="42"/>
        <item x="118"/>
        <item x="55"/>
        <item x="302"/>
        <item x="82"/>
        <item x="99"/>
        <item x="290"/>
        <item x="70"/>
        <item x="28"/>
        <item x="40"/>
        <item x="185"/>
        <item x="300"/>
        <item x="313"/>
        <item x="177"/>
        <item x="124"/>
        <item x="158"/>
        <item x="184"/>
        <item x="278"/>
        <item x="305"/>
        <item x="160"/>
        <item x="15"/>
        <item x="176"/>
        <item x="78"/>
        <item x="112"/>
        <item x="24"/>
        <item x="285"/>
        <item x="230"/>
        <item x="187"/>
        <item x="188"/>
        <item x="320"/>
        <item x="212"/>
        <item x="287"/>
        <item x="18"/>
        <item x="193"/>
        <item x="61"/>
        <item x="309"/>
        <item x="165"/>
        <item x="186"/>
        <item x="2"/>
        <item x="155"/>
        <item x="164"/>
        <item x="167"/>
        <item x="194"/>
        <item x="204"/>
        <item x="36"/>
        <item x="76"/>
        <item x="54"/>
        <item x="86"/>
        <item x="48"/>
        <item x="304"/>
        <item x="224"/>
        <item x="134"/>
        <item x="39"/>
        <item x="92"/>
        <item x="282"/>
        <item x="98"/>
        <item x="315"/>
        <item x="260"/>
        <item x="253"/>
        <item x="159"/>
        <item x="16"/>
        <item x="203"/>
        <item x="270"/>
        <item x="213"/>
        <item x="3"/>
        <item x="250"/>
        <item x="162"/>
        <item x="114"/>
        <item x="152"/>
        <item x="11"/>
        <item x="168"/>
        <item x="65"/>
        <item x="85"/>
        <item x="59"/>
        <item x="227"/>
        <item x="32"/>
        <item x="257"/>
        <item x="169"/>
        <item x="75"/>
        <item x="262"/>
        <item x="110"/>
        <item x="141"/>
        <item x="34"/>
        <item x="211"/>
        <item x="51"/>
        <item x="10"/>
        <item x="293"/>
        <item x="133"/>
        <item x="172"/>
        <item x="126"/>
        <item x="312"/>
        <item x="31"/>
        <item x="63"/>
        <item x="52"/>
        <item x="276"/>
        <item x="79"/>
        <item x="74"/>
        <item x="222"/>
        <item x="20"/>
        <item x="286"/>
        <item x="13"/>
        <item x="22"/>
        <item x="143"/>
        <item x="44"/>
        <item x="95"/>
        <item x="221"/>
        <item x="199"/>
        <item x="53"/>
        <item x="288"/>
        <item x="9"/>
        <item x="29"/>
        <item x="202"/>
        <item x="102"/>
        <item x="208"/>
        <item x="37"/>
        <item x="97"/>
        <item x="284"/>
        <item x="231"/>
        <item x="195"/>
        <item x="12"/>
        <item x="103"/>
        <item x="69"/>
        <item x="121"/>
        <item x="5"/>
        <item x="94"/>
        <item x="101"/>
        <item x="14"/>
        <item x="283"/>
        <item x="316"/>
        <item x="179"/>
        <item x="322"/>
        <item x="171"/>
        <item x="26"/>
        <item x="136"/>
        <item x="319"/>
        <item x="180"/>
        <item x="240"/>
        <item x="197"/>
        <item x="296"/>
        <item x="306"/>
        <item x="327"/>
        <item x="200"/>
        <item x="229"/>
        <item x="120"/>
        <item x="323"/>
        <item x="38"/>
        <item x="219"/>
        <item x="73"/>
        <item x="47"/>
        <item x="205"/>
        <item x="116"/>
        <item x="206"/>
        <item x="6"/>
        <item x="214"/>
        <item x="35"/>
        <item x="291"/>
        <item x="127"/>
        <item x="235"/>
        <item x="207"/>
        <item x="198"/>
        <item x="308"/>
        <item x="17"/>
        <item x="307"/>
        <item x="292"/>
        <item x="154"/>
        <item x="60"/>
        <item x="137"/>
        <item x="56"/>
        <item x="128"/>
        <item x="303"/>
        <item x="201"/>
        <item x="100"/>
        <item x="125"/>
        <item x="115"/>
        <item x="81"/>
        <item x="314"/>
        <item x="196"/>
        <item x="84"/>
        <item x="189"/>
        <item x="80"/>
        <item x="161"/>
        <item x="147"/>
        <item x="43"/>
        <item x="148"/>
        <item x="62"/>
        <item x="217"/>
        <item x="325"/>
        <item x="295"/>
        <item x="25"/>
        <item x="157"/>
        <item x="153"/>
        <item x="66"/>
        <item x="23"/>
        <item x="129"/>
        <item x="19"/>
        <item x="122"/>
        <item x="88"/>
        <item x="183"/>
        <item x="144"/>
        <item x="1"/>
        <item x="0"/>
        <item x="90"/>
        <item x="45"/>
        <item x="41"/>
        <item x="150"/>
        <item x="64"/>
        <item x="96"/>
        <item x="146"/>
        <item x="163"/>
        <item x="174"/>
        <item x="191"/>
        <item x="225"/>
        <item x="226"/>
        <item x="297"/>
        <item x="298"/>
        <item x="326"/>
        <item x="166"/>
        <item x="220"/>
        <item x="182"/>
        <item x="1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x="0"/>
        <item x="19"/>
        <item x="23"/>
        <item x="13"/>
        <item x="14"/>
        <item x="3"/>
        <item x="31"/>
        <item x="22"/>
        <item x="9"/>
        <item x="16"/>
        <item x="25"/>
        <item x="5"/>
        <item x="6"/>
        <item x="17"/>
        <item x="10"/>
        <item x="30"/>
        <item x="20"/>
        <item x="12"/>
        <item x="7"/>
        <item x="1"/>
        <item x="2"/>
        <item x="15"/>
        <item x="24"/>
        <item x="27"/>
        <item x="18"/>
        <item x="28"/>
        <item x="11"/>
        <item x="29"/>
        <item x="26"/>
        <item x="21"/>
        <item x="8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4">
        <item x="1"/>
        <item h="1"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8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1"/>
  </rowFields>
  <rowItems count="2145">
    <i>
      <x/>
      <x v="8"/>
    </i>
    <i r="1">
      <x v="30"/>
    </i>
    <i r="1">
      <x v="31"/>
    </i>
    <i>
      <x v="1"/>
      <x v="5"/>
    </i>
    <i r="1">
      <x v="8"/>
    </i>
    <i r="1">
      <x v="17"/>
    </i>
    <i r="1">
      <x v="19"/>
    </i>
    <i r="1">
      <x v="20"/>
    </i>
    <i r="1">
      <x v="26"/>
    </i>
    <i r="1">
      <x v="29"/>
    </i>
    <i r="1">
      <x v="30"/>
    </i>
    <i r="1">
      <x v="31"/>
    </i>
    <i>
      <x v="2"/>
      <x v="5"/>
    </i>
    <i r="1">
      <x v="8"/>
    </i>
    <i r="1">
      <x v="12"/>
    </i>
    <i r="1">
      <x v="26"/>
    </i>
    <i r="1">
      <x v="30"/>
    </i>
    <i r="1">
      <x v="31"/>
    </i>
    <i>
      <x v="3"/>
      <x v="3"/>
    </i>
    <i r="1">
      <x v="4"/>
    </i>
    <i r="1">
      <x v="8"/>
    </i>
    <i r="1">
      <x v="11"/>
    </i>
    <i r="1">
      <x v="13"/>
    </i>
    <i r="1">
      <x v="17"/>
    </i>
    <i r="1">
      <x v="18"/>
    </i>
    <i r="1">
      <x v="20"/>
    </i>
    <i r="1">
      <x v="26"/>
    </i>
    <i r="1">
      <x v="30"/>
    </i>
    <i>
      <x v="4"/>
      <x v="8"/>
    </i>
    <i r="1">
      <x v="26"/>
    </i>
    <i>
      <x v="5"/>
      <x v="8"/>
    </i>
    <i r="1">
      <x v="11"/>
    </i>
    <i r="1">
      <x v="14"/>
    </i>
    <i r="1">
      <x v="26"/>
    </i>
    <i r="1">
      <x v="30"/>
    </i>
    <i>
      <x v="6"/>
      <x v="8"/>
    </i>
    <i r="1">
      <x v="11"/>
    </i>
    <i r="1">
      <x v="14"/>
    </i>
    <i r="1">
      <x v="18"/>
    </i>
    <i r="1">
      <x v="26"/>
    </i>
    <i r="1">
      <x v="30"/>
    </i>
    <i>
      <x v="7"/>
      <x v="19"/>
    </i>
    <i r="1">
      <x v="30"/>
    </i>
    <i>
      <x v="8"/>
      <x v="8"/>
    </i>
    <i r="1">
      <x v="14"/>
    </i>
    <i r="1">
      <x v="26"/>
    </i>
    <i r="1">
      <x v="30"/>
    </i>
    <i>
      <x v="9"/>
      <x v="2"/>
    </i>
    <i r="1">
      <x v="8"/>
    </i>
    <i r="1">
      <x v="19"/>
    </i>
    <i r="1">
      <x v="26"/>
    </i>
    <i r="1">
      <x v="30"/>
    </i>
    <i>
      <x v="10"/>
      <x v="20"/>
    </i>
    <i r="1">
      <x v="30"/>
    </i>
    <i>
      <x v="11"/>
      <x v="5"/>
    </i>
    <i r="1">
      <x v="8"/>
    </i>
    <i r="1">
      <x v="11"/>
    </i>
    <i r="1">
      <x v="14"/>
    </i>
    <i r="1">
      <x v="17"/>
    </i>
    <i r="1">
      <x v="18"/>
    </i>
    <i r="1">
      <x v="19"/>
    </i>
    <i r="1">
      <x v="20"/>
    </i>
    <i r="1">
      <x v="26"/>
    </i>
    <i r="1">
      <x v="30"/>
    </i>
    <i>
      <x v="12"/>
      <x v="5"/>
    </i>
    <i r="1">
      <x v="14"/>
    </i>
    <i r="1">
      <x v="20"/>
    </i>
    <i r="1">
      <x v="26"/>
    </i>
    <i r="1">
      <x v="30"/>
    </i>
    <i r="1">
      <x v="31"/>
    </i>
    <i>
      <x v="13"/>
      <x v="1"/>
    </i>
    <i r="1">
      <x v="5"/>
    </i>
    <i r="1">
      <x v="8"/>
    </i>
    <i r="1">
      <x v="14"/>
    </i>
    <i r="1">
      <x v="17"/>
    </i>
    <i r="1">
      <x v="20"/>
    </i>
    <i r="1">
      <x v="21"/>
    </i>
    <i r="1">
      <x v="26"/>
    </i>
    <i>
      <x v="14"/>
      <x/>
    </i>
    <i r="1">
      <x v="8"/>
    </i>
    <i r="1">
      <x v="30"/>
    </i>
    <i>
      <x v="15"/>
      <x v="3"/>
    </i>
    <i r="1">
      <x v="8"/>
    </i>
    <i r="1">
      <x v="11"/>
    </i>
    <i r="1">
      <x v="12"/>
    </i>
    <i r="1">
      <x v="14"/>
    </i>
    <i r="1">
      <x v="18"/>
    </i>
    <i r="1">
      <x v="20"/>
    </i>
    <i r="1">
      <x v="26"/>
    </i>
    <i r="1">
      <x v="30"/>
    </i>
    <i>
      <x v="16"/>
      <x v="5"/>
    </i>
    <i r="1">
      <x v="8"/>
    </i>
    <i r="1">
      <x v="26"/>
    </i>
    <i r="1">
      <x v="30"/>
    </i>
    <i>
      <x v="17"/>
      <x v="5"/>
    </i>
    <i r="1">
      <x v="8"/>
    </i>
    <i r="1">
      <x v="24"/>
    </i>
    <i r="1">
      <x v="26"/>
    </i>
    <i r="1">
      <x v="30"/>
    </i>
    <i>
      <x v="18"/>
      <x v="8"/>
    </i>
    <i r="1">
      <x v="11"/>
    </i>
    <i r="1">
      <x v="18"/>
    </i>
    <i r="1">
      <x v="26"/>
    </i>
    <i>
      <x v="19"/>
      <x v="5"/>
    </i>
    <i r="1">
      <x v="8"/>
    </i>
    <i r="1">
      <x v="12"/>
    </i>
    <i r="1">
      <x v="30"/>
    </i>
    <i r="1">
      <x v="31"/>
    </i>
    <i>
      <x v="20"/>
      <x v="5"/>
    </i>
    <i r="1">
      <x v="8"/>
    </i>
    <i r="1">
      <x v="11"/>
    </i>
    <i r="1">
      <x v="12"/>
    </i>
    <i r="1">
      <x v="30"/>
    </i>
    <i r="1">
      <x v="31"/>
    </i>
    <i>
      <x v="21"/>
      <x v="1"/>
    </i>
    <i>
      <x v="22"/>
      <x v="8"/>
    </i>
    <i>
      <x v="23"/>
      <x v="11"/>
    </i>
    <i r="1">
      <x v="14"/>
    </i>
    <i r="1">
      <x v="18"/>
    </i>
    <i r="1">
      <x v="26"/>
    </i>
    <i r="1">
      <x v="30"/>
    </i>
    <i r="1">
      <x v="31"/>
    </i>
    <i>
      <x v="24"/>
      <x v="8"/>
    </i>
    <i>
      <x v="25"/>
      <x/>
    </i>
    <i r="1">
      <x v="5"/>
    </i>
    <i r="1">
      <x v="8"/>
    </i>
    <i r="1">
      <x v="11"/>
    </i>
    <i r="1">
      <x v="12"/>
    </i>
    <i r="1">
      <x v="14"/>
    </i>
    <i r="1">
      <x v="17"/>
    </i>
    <i r="1">
      <x v="26"/>
    </i>
    <i r="1">
      <x v="30"/>
    </i>
    <i r="1">
      <x v="31"/>
    </i>
    <i>
      <x v="26"/>
      <x v="30"/>
    </i>
    <i r="1">
      <x v="31"/>
    </i>
    <i>
      <x v="27"/>
      <x v="5"/>
    </i>
    <i>
      <x v="28"/>
      <x v="5"/>
    </i>
    <i r="1">
      <x v="8"/>
    </i>
    <i r="1">
      <x v="11"/>
    </i>
    <i r="1">
      <x v="18"/>
    </i>
    <i r="1">
      <x v="20"/>
    </i>
    <i r="1">
      <x v="30"/>
    </i>
    <i>
      <x v="29"/>
      <x v="8"/>
    </i>
    <i r="1">
      <x v="26"/>
    </i>
    <i r="1">
      <x v="30"/>
    </i>
    <i>
      <x v="30"/>
      <x v="8"/>
    </i>
    <i r="1">
      <x v="26"/>
    </i>
    <i r="1">
      <x v="30"/>
    </i>
    <i>
      <x v="31"/>
      <x v="14"/>
    </i>
    <i r="1">
      <x v="30"/>
    </i>
    <i>
      <x v="32"/>
      <x v="11"/>
    </i>
    <i r="1">
      <x v="14"/>
    </i>
    <i r="1">
      <x v="18"/>
    </i>
    <i r="1">
      <x v="20"/>
    </i>
    <i r="1">
      <x v="26"/>
    </i>
    <i>
      <x v="33"/>
      <x/>
    </i>
    <i r="1">
      <x v="5"/>
    </i>
    <i r="1">
      <x v="8"/>
    </i>
    <i r="1">
      <x v="11"/>
    </i>
    <i r="1">
      <x v="18"/>
    </i>
    <i r="1">
      <x v="20"/>
    </i>
    <i r="1">
      <x v="26"/>
    </i>
    <i r="1">
      <x v="30"/>
    </i>
    <i r="1">
      <x v="31"/>
    </i>
    <i>
      <x v="34"/>
      <x v="8"/>
    </i>
    <i r="1">
      <x v="14"/>
    </i>
    <i>
      <x v="35"/>
      <x v="8"/>
    </i>
    <i r="1">
      <x v="11"/>
    </i>
    <i r="1">
      <x v="12"/>
    </i>
    <i r="1">
      <x v="30"/>
    </i>
    <i r="1">
      <x v="31"/>
    </i>
    <i>
      <x v="36"/>
      <x v="8"/>
    </i>
    <i r="1">
      <x v="10"/>
    </i>
    <i r="1">
      <x v="30"/>
    </i>
    <i>
      <x v="37"/>
      <x v="5"/>
    </i>
    <i r="1">
      <x v="8"/>
    </i>
    <i r="1">
      <x v="11"/>
    </i>
    <i r="1">
      <x v="14"/>
    </i>
    <i r="1">
      <x v="18"/>
    </i>
    <i r="1">
      <x v="20"/>
    </i>
    <i r="1">
      <x v="26"/>
    </i>
    <i r="1">
      <x v="30"/>
    </i>
    <i>
      <x v="38"/>
      <x v="5"/>
    </i>
    <i r="1">
      <x v="6"/>
    </i>
    <i r="1">
      <x v="20"/>
    </i>
    <i>
      <x v="39"/>
      <x v="5"/>
    </i>
    <i r="1">
      <x v="29"/>
    </i>
    <i r="1">
      <x v="30"/>
    </i>
    <i r="1">
      <x v="31"/>
    </i>
    <i>
      <x v="40"/>
      <x v="8"/>
    </i>
    <i r="1">
      <x v="12"/>
    </i>
    <i r="1">
      <x v="30"/>
    </i>
    <i r="1">
      <x v="31"/>
    </i>
    <i>
      <x v="41"/>
      <x v="5"/>
    </i>
    <i r="1">
      <x v="8"/>
    </i>
    <i r="1">
      <x v="11"/>
    </i>
    <i r="1">
      <x v="16"/>
    </i>
    <i r="1">
      <x v="18"/>
    </i>
    <i r="1">
      <x v="26"/>
    </i>
    <i r="1">
      <x v="30"/>
    </i>
    <i r="1">
      <x v="31"/>
    </i>
    <i>
      <x v="42"/>
      <x v="8"/>
    </i>
    <i r="1">
      <x v="11"/>
    </i>
    <i r="1">
      <x v="12"/>
    </i>
    <i r="1">
      <x v="26"/>
    </i>
    <i>
      <x v="43"/>
      <x v="8"/>
    </i>
    <i r="1">
      <x v="11"/>
    </i>
    <i r="1">
      <x v="18"/>
    </i>
    <i r="1">
      <x v="26"/>
    </i>
    <i r="1">
      <x v="30"/>
    </i>
    <i r="1">
      <x v="31"/>
    </i>
    <i>
      <x v="44"/>
      <x/>
    </i>
    <i r="1">
      <x v="5"/>
    </i>
    <i r="1">
      <x v="8"/>
    </i>
    <i r="1">
      <x v="11"/>
    </i>
    <i r="1">
      <x v="12"/>
    </i>
    <i r="1">
      <x v="30"/>
    </i>
    <i r="1">
      <x v="31"/>
    </i>
    <i>
      <x v="45"/>
      <x v="11"/>
    </i>
    <i r="1">
      <x v="12"/>
    </i>
    <i r="1">
      <x v="14"/>
    </i>
    <i r="1">
      <x v="18"/>
    </i>
    <i r="1">
      <x v="26"/>
    </i>
    <i r="1">
      <x v="29"/>
    </i>
    <i r="1">
      <x v="30"/>
    </i>
    <i>
      <x v="46"/>
      <x/>
    </i>
    <i r="1">
      <x v="5"/>
    </i>
    <i r="1">
      <x v="8"/>
    </i>
    <i r="1">
      <x v="11"/>
    </i>
    <i r="1">
      <x v="26"/>
    </i>
    <i r="1">
      <x v="30"/>
    </i>
    <i r="1">
      <x v="31"/>
    </i>
    <i>
      <x v="47"/>
      <x v="8"/>
    </i>
    <i r="1">
      <x v="11"/>
    </i>
    <i r="1">
      <x v="14"/>
    </i>
    <i r="1">
      <x v="16"/>
    </i>
    <i r="1">
      <x v="18"/>
    </i>
    <i r="1">
      <x v="26"/>
    </i>
    <i r="1">
      <x v="30"/>
    </i>
    <i>
      <x v="48"/>
      <x v="1"/>
    </i>
    <i r="1">
      <x v="3"/>
    </i>
    <i r="1">
      <x v="5"/>
    </i>
    <i r="1">
      <x v="8"/>
    </i>
    <i r="1">
      <x v="20"/>
    </i>
    <i r="1">
      <x v="21"/>
    </i>
    <i r="1">
      <x v="26"/>
    </i>
    <i r="1">
      <x v="30"/>
    </i>
    <i>
      <x v="49"/>
      <x/>
    </i>
    <i r="1">
      <x v="3"/>
    </i>
    <i r="1">
      <x v="4"/>
    </i>
    <i r="1">
      <x v="5"/>
    </i>
    <i r="1">
      <x v="8"/>
    </i>
    <i r="1">
      <x v="13"/>
    </i>
    <i r="1">
      <x v="14"/>
    </i>
    <i r="1">
      <x v="17"/>
    </i>
    <i r="1">
      <x v="20"/>
    </i>
    <i r="1">
      <x v="26"/>
    </i>
    <i r="1">
      <x v="30"/>
    </i>
    <i r="1">
      <x v="31"/>
    </i>
    <i>
      <x v="50"/>
      <x/>
    </i>
    <i r="1">
      <x v="1"/>
    </i>
    <i r="1">
      <x v="8"/>
    </i>
    <i r="1">
      <x v="26"/>
    </i>
    <i>
      <x v="51"/>
      <x/>
    </i>
    <i r="1">
      <x v="8"/>
    </i>
    <i r="1">
      <x v="14"/>
    </i>
    <i r="1">
      <x v="26"/>
    </i>
    <i r="1">
      <x v="30"/>
    </i>
    <i>
      <x v="52"/>
      <x v="30"/>
    </i>
    <i>
      <x v="53"/>
      <x v="5"/>
    </i>
    <i r="1">
      <x v="8"/>
    </i>
    <i r="1">
      <x v="11"/>
    </i>
    <i r="1">
      <x v="20"/>
    </i>
    <i r="1">
      <x v="26"/>
    </i>
    <i r="1">
      <x v="30"/>
    </i>
    <i r="1">
      <x v="31"/>
    </i>
    <i>
      <x v="54"/>
      <x/>
    </i>
    <i>
      <x v="55"/>
      <x v="8"/>
    </i>
    <i r="1">
      <x v="12"/>
    </i>
    <i>
      <x v="56"/>
      <x/>
    </i>
    <i>
      <x v="57"/>
      <x v="14"/>
    </i>
    <i r="1">
      <x v="26"/>
    </i>
    <i r="1">
      <x v="30"/>
    </i>
    <i r="1">
      <x v="31"/>
    </i>
    <i>
      <x v="58"/>
      <x/>
    </i>
    <i r="1">
      <x v="3"/>
    </i>
    <i r="1">
      <x v="5"/>
    </i>
    <i r="1">
      <x v="8"/>
    </i>
    <i r="1">
      <x v="11"/>
    </i>
    <i r="1">
      <x v="14"/>
    </i>
    <i r="1">
      <x v="18"/>
    </i>
    <i r="1">
      <x v="20"/>
    </i>
    <i r="1">
      <x v="26"/>
    </i>
    <i r="1">
      <x v="30"/>
    </i>
    <i r="1">
      <x v="31"/>
    </i>
    <i>
      <x v="59"/>
      <x v="8"/>
    </i>
    <i r="1">
      <x v="30"/>
    </i>
    <i r="1">
      <x v="31"/>
    </i>
    <i>
      <x v="60"/>
      <x v="8"/>
    </i>
    <i r="1">
      <x v="14"/>
    </i>
    <i r="1">
      <x v="20"/>
    </i>
    <i r="1">
      <x v="26"/>
    </i>
    <i r="1">
      <x v="30"/>
    </i>
    <i>
      <x v="61"/>
      <x v="3"/>
    </i>
    <i r="1">
      <x v="4"/>
    </i>
    <i r="1">
      <x v="7"/>
    </i>
    <i r="1">
      <x v="8"/>
    </i>
    <i r="1">
      <x v="13"/>
    </i>
    <i r="1">
      <x v="17"/>
    </i>
    <i r="1">
      <x v="19"/>
    </i>
    <i r="1">
      <x v="20"/>
    </i>
    <i r="1">
      <x v="30"/>
    </i>
    <i>
      <x v="62"/>
      <x/>
    </i>
    <i r="1">
      <x v="5"/>
    </i>
    <i r="1">
      <x v="20"/>
    </i>
    <i r="1">
      <x v="21"/>
    </i>
    <i>
      <x v="63"/>
      <x v="8"/>
    </i>
    <i r="1">
      <x v="26"/>
    </i>
    <i>
      <x v="64"/>
      <x v="3"/>
    </i>
    <i r="1">
      <x v="4"/>
    </i>
    <i r="1">
      <x v="13"/>
    </i>
    <i r="1">
      <x v="14"/>
    </i>
    <i>
      <x v="65"/>
      <x v="8"/>
    </i>
    <i r="1">
      <x v="11"/>
    </i>
    <i r="1">
      <x v="12"/>
    </i>
    <i r="1">
      <x v="30"/>
    </i>
    <i>
      <x v="66"/>
      <x/>
    </i>
    <i r="1">
      <x v="1"/>
    </i>
    <i r="1">
      <x v="5"/>
    </i>
    <i r="1">
      <x v="8"/>
    </i>
    <i r="1">
      <x v="12"/>
    </i>
    <i r="1">
      <x v="15"/>
    </i>
    <i r="1">
      <x v="20"/>
    </i>
    <i r="1">
      <x v="26"/>
    </i>
    <i r="1">
      <x v="30"/>
    </i>
    <i r="1">
      <x v="31"/>
    </i>
    <i>
      <x v="67"/>
      <x v="5"/>
    </i>
    <i r="1">
      <x v="8"/>
    </i>
    <i r="1">
      <x v="20"/>
    </i>
    <i r="1">
      <x v="26"/>
    </i>
    <i r="1">
      <x v="30"/>
    </i>
    <i r="1">
      <x v="31"/>
    </i>
    <i>
      <x v="68"/>
      <x v="30"/>
    </i>
    <i r="1">
      <x v="31"/>
    </i>
    <i>
      <x v="69"/>
      <x v="30"/>
    </i>
    <i>
      <x v="70"/>
      <x v="5"/>
    </i>
    <i r="1">
      <x v="14"/>
    </i>
    <i r="1">
      <x v="30"/>
    </i>
    <i>
      <x v="71"/>
      <x/>
    </i>
    <i r="1">
      <x v="3"/>
    </i>
    <i r="1">
      <x v="4"/>
    </i>
    <i r="1">
      <x v="5"/>
    </i>
    <i r="1">
      <x v="7"/>
    </i>
    <i r="1">
      <x v="8"/>
    </i>
    <i r="1">
      <x v="17"/>
    </i>
    <i r="1">
      <x v="19"/>
    </i>
    <i r="1">
      <x v="20"/>
    </i>
    <i r="1">
      <x v="21"/>
    </i>
    <i r="1">
      <x v="31"/>
    </i>
    <i>
      <x v="72"/>
      <x v="28"/>
    </i>
    <i>
      <x v="73"/>
      <x v="19"/>
    </i>
    <i>
      <x v="74"/>
      <x v="14"/>
    </i>
    <i r="1">
      <x v="26"/>
    </i>
    <i>
      <x v="75"/>
      <x v="5"/>
    </i>
    <i r="1">
      <x v="8"/>
    </i>
    <i r="1">
      <x v="11"/>
    </i>
    <i r="1">
      <x v="14"/>
    </i>
    <i r="1">
      <x v="18"/>
    </i>
    <i r="1">
      <x v="20"/>
    </i>
    <i r="1">
      <x v="26"/>
    </i>
    <i r="1">
      <x v="29"/>
    </i>
    <i r="1">
      <x v="30"/>
    </i>
    <i>
      <x v="76"/>
      <x/>
    </i>
    <i r="1">
      <x v="5"/>
    </i>
    <i r="1">
      <x v="8"/>
    </i>
    <i r="1">
      <x v="30"/>
    </i>
    <i r="1">
      <x v="31"/>
    </i>
    <i>
      <x v="77"/>
      <x/>
    </i>
    <i r="1">
      <x v="14"/>
    </i>
    <i r="1">
      <x v="30"/>
    </i>
    <i>
      <x v="78"/>
      <x/>
    </i>
    <i r="1">
      <x v="5"/>
    </i>
    <i r="1">
      <x v="8"/>
    </i>
    <i r="1">
      <x v="11"/>
    </i>
    <i r="1">
      <x v="18"/>
    </i>
    <i r="1">
      <x v="26"/>
    </i>
    <i r="1">
      <x v="30"/>
    </i>
    <i r="1">
      <x v="31"/>
    </i>
    <i>
      <x v="79"/>
      <x v="8"/>
    </i>
    <i r="1">
      <x v="30"/>
    </i>
    <i>
      <x v="80"/>
      <x/>
    </i>
    <i r="1">
      <x v="5"/>
    </i>
    <i r="1">
      <x v="8"/>
    </i>
    <i r="1">
      <x v="11"/>
    </i>
    <i r="1">
      <x v="14"/>
    </i>
    <i r="1">
      <x v="18"/>
    </i>
    <i r="1">
      <x v="19"/>
    </i>
    <i r="1">
      <x v="20"/>
    </i>
    <i r="1">
      <x v="26"/>
    </i>
    <i r="1">
      <x v="30"/>
    </i>
    <i r="1">
      <x v="31"/>
    </i>
    <i>
      <x v="81"/>
      <x/>
    </i>
    <i r="1">
      <x v="8"/>
    </i>
    <i r="1">
      <x v="11"/>
    </i>
    <i r="1">
      <x v="12"/>
    </i>
    <i r="1">
      <x v="18"/>
    </i>
    <i r="1">
      <x v="20"/>
    </i>
    <i r="1">
      <x v="30"/>
    </i>
    <i>
      <x v="82"/>
      <x/>
    </i>
    <i r="1">
      <x v="30"/>
    </i>
    <i r="1">
      <x v="31"/>
    </i>
    <i>
      <x v="83"/>
      <x v="5"/>
    </i>
    <i r="1">
      <x v="8"/>
    </i>
    <i r="1">
      <x v="11"/>
    </i>
    <i r="1">
      <x v="14"/>
    </i>
    <i r="1">
      <x v="20"/>
    </i>
    <i r="1">
      <x v="26"/>
    </i>
    <i r="1">
      <x v="29"/>
    </i>
    <i r="1">
      <x v="30"/>
    </i>
    <i>
      <x v="84"/>
      <x v="5"/>
    </i>
    <i r="1">
      <x v="8"/>
    </i>
    <i r="1">
      <x v="11"/>
    </i>
    <i r="1">
      <x v="12"/>
    </i>
    <i r="1">
      <x v="20"/>
    </i>
    <i r="1">
      <x v="26"/>
    </i>
    <i r="1">
      <x v="30"/>
    </i>
    <i r="1">
      <x v="31"/>
    </i>
    <i>
      <x v="85"/>
      <x v="2"/>
    </i>
    <i r="1">
      <x v="4"/>
    </i>
    <i r="1">
      <x v="8"/>
    </i>
    <i r="1">
      <x v="13"/>
    </i>
    <i r="1">
      <x v="17"/>
    </i>
    <i r="1">
      <x v="26"/>
    </i>
    <i r="1">
      <x v="30"/>
    </i>
    <i>
      <x v="86"/>
      <x/>
    </i>
    <i r="1">
      <x v="5"/>
    </i>
    <i r="1">
      <x v="8"/>
    </i>
    <i r="1">
      <x v="12"/>
    </i>
    <i r="1">
      <x v="14"/>
    </i>
    <i r="1">
      <x v="20"/>
    </i>
    <i r="1">
      <x v="30"/>
    </i>
    <i>
      <x v="87"/>
      <x/>
    </i>
    <i r="1">
      <x v="1"/>
    </i>
    <i r="1">
      <x v="5"/>
    </i>
    <i r="1">
      <x v="8"/>
    </i>
    <i r="1">
      <x v="11"/>
    </i>
    <i r="1">
      <x v="12"/>
    </i>
    <i r="1">
      <x v="14"/>
    </i>
    <i r="1">
      <x v="18"/>
    </i>
    <i r="1">
      <x v="26"/>
    </i>
    <i r="1">
      <x v="30"/>
    </i>
    <i>
      <x v="88"/>
      <x v="5"/>
    </i>
    <i r="1">
      <x v="8"/>
    </i>
    <i r="1">
      <x v="11"/>
    </i>
    <i r="1">
      <x v="18"/>
    </i>
    <i r="1">
      <x v="20"/>
    </i>
    <i r="1">
      <x v="26"/>
    </i>
    <i>
      <x v="89"/>
      <x/>
    </i>
    <i r="1">
      <x v="5"/>
    </i>
    <i r="1">
      <x v="8"/>
    </i>
    <i r="1">
      <x v="11"/>
    </i>
    <i r="1">
      <x v="14"/>
    </i>
    <i r="1">
      <x v="20"/>
    </i>
    <i r="1">
      <x v="26"/>
    </i>
    <i r="1">
      <x v="30"/>
    </i>
    <i>
      <x v="90"/>
      <x/>
    </i>
    <i r="1">
      <x v="5"/>
    </i>
    <i r="1">
      <x v="8"/>
    </i>
    <i r="1">
      <x v="11"/>
    </i>
    <i r="1">
      <x v="12"/>
    </i>
    <i r="1">
      <x v="18"/>
    </i>
    <i r="1">
      <x v="19"/>
    </i>
    <i r="1">
      <x v="20"/>
    </i>
    <i r="1">
      <x v="30"/>
    </i>
    <i>
      <x v="91"/>
      <x/>
    </i>
    <i r="1">
      <x v="1"/>
    </i>
    <i r="1">
      <x v="30"/>
    </i>
    <i>
      <x v="92"/>
      <x/>
    </i>
    <i r="1">
      <x v="8"/>
    </i>
    <i r="1">
      <x v="11"/>
    </i>
    <i r="1">
      <x v="20"/>
    </i>
    <i r="1">
      <x v="26"/>
    </i>
    <i r="1">
      <x v="30"/>
    </i>
    <i r="1">
      <x v="31"/>
    </i>
    <i>
      <x v="93"/>
      <x v="5"/>
    </i>
    <i r="1">
      <x v="8"/>
    </i>
    <i r="1">
      <x v="14"/>
    </i>
    <i r="1">
      <x v="20"/>
    </i>
    <i r="1">
      <x v="26"/>
    </i>
    <i r="1">
      <x v="30"/>
    </i>
    <i r="1">
      <x v="31"/>
    </i>
    <i>
      <x v="94"/>
      <x v="5"/>
    </i>
    <i r="1">
      <x v="11"/>
    </i>
    <i r="1">
      <x v="14"/>
    </i>
    <i r="1">
      <x v="17"/>
    </i>
    <i r="1">
      <x v="18"/>
    </i>
    <i r="1">
      <x v="20"/>
    </i>
    <i r="1">
      <x v="24"/>
    </i>
    <i r="1">
      <x v="26"/>
    </i>
    <i>
      <x v="95"/>
      <x v="5"/>
    </i>
    <i r="1">
      <x v="8"/>
    </i>
    <i r="1">
      <x v="14"/>
    </i>
    <i r="1">
      <x v="19"/>
    </i>
    <i r="1">
      <x v="20"/>
    </i>
    <i r="1">
      <x v="21"/>
    </i>
    <i r="1">
      <x v="24"/>
    </i>
    <i r="1">
      <x v="26"/>
    </i>
    <i r="1">
      <x v="30"/>
    </i>
    <i r="1">
      <x v="31"/>
    </i>
    <i>
      <x v="96"/>
      <x v="3"/>
    </i>
    <i r="1">
      <x v="4"/>
    </i>
    <i r="1">
      <x v="13"/>
    </i>
    <i r="1">
      <x v="17"/>
    </i>
    <i r="1">
      <x v="31"/>
    </i>
    <i>
      <x v="97"/>
      <x v="5"/>
    </i>
    <i r="1">
      <x v="14"/>
    </i>
    <i r="1">
      <x v="30"/>
    </i>
    <i r="1">
      <x v="31"/>
    </i>
    <i>
      <x v="98"/>
      <x v="3"/>
    </i>
    <i r="1">
      <x v="4"/>
    </i>
    <i r="1">
      <x v="5"/>
    </i>
    <i r="1">
      <x v="8"/>
    </i>
    <i r="1">
      <x v="13"/>
    </i>
    <i r="1">
      <x v="14"/>
    </i>
    <i r="1">
      <x v="17"/>
    </i>
    <i r="1">
      <x v="19"/>
    </i>
    <i r="1">
      <x v="20"/>
    </i>
    <i r="1">
      <x v="24"/>
    </i>
    <i r="1">
      <x v="26"/>
    </i>
    <i r="1">
      <x v="30"/>
    </i>
    <i r="1">
      <x v="31"/>
    </i>
    <i>
      <x v="99"/>
      <x v="8"/>
    </i>
    <i r="1">
      <x v="11"/>
    </i>
    <i r="1">
      <x v="18"/>
    </i>
    <i r="1">
      <x v="26"/>
    </i>
    <i r="1">
      <x v="30"/>
    </i>
    <i>
      <x v="100"/>
      <x v="14"/>
    </i>
    <i r="1">
      <x v="30"/>
    </i>
    <i>
      <x v="101"/>
      <x v="5"/>
    </i>
    <i r="1">
      <x v="8"/>
    </i>
    <i r="1">
      <x v="14"/>
    </i>
    <i r="1">
      <x v="20"/>
    </i>
    <i r="1">
      <x v="26"/>
    </i>
    <i r="1">
      <x v="30"/>
    </i>
    <i r="1">
      <x v="31"/>
    </i>
    <i>
      <x v="102"/>
      <x/>
    </i>
    <i r="1">
      <x v="3"/>
    </i>
    <i r="1">
      <x v="4"/>
    </i>
    <i r="1">
      <x v="5"/>
    </i>
    <i r="1">
      <x v="8"/>
    </i>
    <i r="1">
      <x v="11"/>
    </i>
    <i r="1">
      <x v="13"/>
    </i>
    <i r="1">
      <x v="14"/>
    </i>
    <i r="1">
      <x v="20"/>
    </i>
    <i r="1">
      <x v="26"/>
    </i>
    <i r="1">
      <x v="30"/>
    </i>
    <i r="1">
      <x v="31"/>
    </i>
    <i>
      <x v="103"/>
      <x/>
    </i>
    <i r="1">
      <x v="4"/>
    </i>
    <i r="1">
      <x v="5"/>
    </i>
    <i r="1">
      <x v="8"/>
    </i>
    <i r="1">
      <x v="11"/>
    </i>
    <i r="1">
      <x v="14"/>
    </i>
    <i r="1">
      <x v="16"/>
    </i>
    <i r="1">
      <x v="18"/>
    </i>
    <i r="1">
      <x v="21"/>
    </i>
    <i r="1">
      <x v="26"/>
    </i>
    <i r="1">
      <x v="30"/>
    </i>
    <i>
      <x v="104"/>
      <x v="5"/>
    </i>
    <i r="1">
      <x v="30"/>
    </i>
    <i r="1">
      <x v="31"/>
    </i>
    <i>
      <x v="105"/>
      <x v="8"/>
    </i>
    <i r="1">
      <x v="14"/>
    </i>
    <i r="1">
      <x v="26"/>
    </i>
    <i>
      <x v="106"/>
      <x/>
    </i>
    <i r="1">
      <x v="1"/>
    </i>
    <i r="1">
      <x v="5"/>
    </i>
    <i r="1">
      <x v="8"/>
    </i>
    <i r="1">
      <x v="12"/>
    </i>
    <i r="1">
      <x v="14"/>
    </i>
    <i r="1">
      <x v="19"/>
    </i>
    <i r="1">
      <x v="20"/>
    </i>
    <i r="1">
      <x v="26"/>
    </i>
    <i r="1">
      <x v="30"/>
    </i>
    <i>
      <x v="107"/>
      <x v="8"/>
    </i>
    <i r="1">
      <x v="11"/>
    </i>
    <i r="1">
      <x v="12"/>
    </i>
    <i r="1">
      <x v="14"/>
    </i>
    <i r="1">
      <x v="18"/>
    </i>
    <i r="1">
      <x v="26"/>
    </i>
    <i r="1">
      <x v="30"/>
    </i>
    <i r="1">
      <x v="31"/>
    </i>
    <i>
      <x v="108"/>
      <x v="1"/>
    </i>
    <i r="1">
      <x v="5"/>
    </i>
    <i r="1">
      <x v="8"/>
    </i>
    <i r="1">
      <x v="11"/>
    </i>
    <i r="1">
      <x v="14"/>
    </i>
    <i r="1">
      <x v="20"/>
    </i>
    <i r="1">
      <x v="26"/>
    </i>
    <i r="1">
      <x v="30"/>
    </i>
    <i r="1">
      <x v="31"/>
    </i>
    <i>
      <x v="109"/>
      <x v="5"/>
    </i>
    <i r="1">
      <x v="21"/>
    </i>
    <i>
      <x v="110"/>
      <x v="5"/>
    </i>
    <i r="1">
      <x v="8"/>
    </i>
    <i r="1">
      <x v="10"/>
    </i>
    <i r="1">
      <x v="14"/>
    </i>
    <i r="1">
      <x v="17"/>
    </i>
    <i r="1">
      <x v="20"/>
    </i>
    <i r="1">
      <x v="26"/>
    </i>
    <i r="1">
      <x v="30"/>
    </i>
    <i r="1">
      <x v="31"/>
    </i>
    <i>
      <x v="111"/>
      <x v="3"/>
    </i>
    <i r="1">
      <x v="8"/>
    </i>
    <i r="1">
      <x v="9"/>
    </i>
    <i r="1">
      <x v="11"/>
    </i>
    <i r="1">
      <x v="12"/>
    </i>
    <i r="1">
      <x v="14"/>
    </i>
    <i r="1">
      <x v="18"/>
    </i>
    <i r="1">
      <x v="26"/>
    </i>
    <i r="1">
      <x v="29"/>
    </i>
    <i r="1">
      <x v="30"/>
    </i>
    <i r="1">
      <x v="31"/>
    </i>
    <i>
      <x v="112"/>
      <x/>
    </i>
    <i r="1">
      <x v="5"/>
    </i>
    <i r="1">
      <x v="8"/>
    </i>
    <i r="1">
      <x v="20"/>
    </i>
    <i r="1">
      <x v="26"/>
    </i>
    <i r="1">
      <x v="30"/>
    </i>
    <i r="1">
      <x v="31"/>
    </i>
    <i>
      <x v="113"/>
      <x v="14"/>
    </i>
    <i r="1">
      <x v="25"/>
    </i>
    <i>
      <x v="114"/>
      <x v="3"/>
    </i>
    <i r="1">
      <x v="8"/>
    </i>
    <i r="1">
      <x v="11"/>
    </i>
    <i r="1">
      <x v="14"/>
    </i>
    <i r="1">
      <x v="18"/>
    </i>
    <i r="1">
      <x v="20"/>
    </i>
    <i r="1">
      <x v="26"/>
    </i>
    <i>
      <x v="115"/>
      <x v="14"/>
    </i>
    <i r="1">
      <x v="20"/>
    </i>
    <i>
      <x v="116"/>
      <x v="14"/>
    </i>
    <i r="1">
      <x v="26"/>
    </i>
    <i r="1">
      <x v="30"/>
    </i>
    <i r="1">
      <x v="31"/>
    </i>
    <i>
      <x v="117"/>
      <x v="8"/>
    </i>
    <i r="1">
      <x v="11"/>
    </i>
    <i r="1">
      <x v="12"/>
    </i>
    <i r="1">
      <x v="30"/>
    </i>
    <i>
      <x v="118"/>
      <x v="5"/>
    </i>
    <i r="1">
      <x v="8"/>
    </i>
    <i r="1">
      <x v="14"/>
    </i>
    <i r="1">
      <x v="26"/>
    </i>
    <i r="1">
      <x v="30"/>
    </i>
    <i r="1">
      <x v="31"/>
    </i>
    <i>
      <x v="119"/>
      <x v="1"/>
    </i>
    <i r="1">
      <x v="5"/>
    </i>
    <i r="1">
      <x v="8"/>
    </i>
    <i r="1">
      <x v="14"/>
    </i>
    <i r="1">
      <x v="20"/>
    </i>
    <i r="1">
      <x v="26"/>
    </i>
    <i r="1">
      <x v="30"/>
    </i>
    <i r="1">
      <x v="31"/>
    </i>
    <i>
      <x v="120"/>
      <x v="5"/>
    </i>
    <i r="1">
      <x v="8"/>
    </i>
    <i r="1">
      <x v="11"/>
    </i>
    <i r="1">
      <x v="14"/>
    </i>
    <i r="1">
      <x v="17"/>
    </i>
    <i r="1">
      <x v="20"/>
    </i>
    <i r="1">
      <x v="21"/>
    </i>
    <i r="1">
      <x v="26"/>
    </i>
    <i r="1">
      <x v="29"/>
    </i>
    <i r="1">
      <x v="30"/>
    </i>
    <i r="1">
      <x v="31"/>
    </i>
    <i>
      <x v="121"/>
      <x/>
    </i>
    <i r="1">
      <x v="5"/>
    </i>
    <i r="1">
      <x v="8"/>
    </i>
    <i r="1">
      <x v="13"/>
    </i>
    <i r="1">
      <x v="20"/>
    </i>
    <i r="1">
      <x v="30"/>
    </i>
    <i>
      <x v="122"/>
      <x/>
    </i>
    <i r="1">
      <x v="5"/>
    </i>
    <i r="1">
      <x v="8"/>
    </i>
    <i r="1">
      <x v="9"/>
    </i>
    <i r="1">
      <x v="11"/>
    </i>
    <i r="1">
      <x v="12"/>
    </i>
    <i r="1">
      <x v="14"/>
    </i>
    <i r="1">
      <x v="16"/>
    </i>
    <i r="1">
      <x v="17"/>
    </i>
    <i r="1">
      <x v="18"/>
    </i>
    <i r="1">
      <x v="20"/>
    </i>
    <i r="1">
      <x v="26"/>
    </i>
    <i r="1">
      <x v="30"/>
    </i>
    <i r="1">
      <x v="31"/>
    </i>
    <i>
      <x v="123"/>
      <x v="5"/>
    </i>
    <i r="1">
      <x v="8"/>
    </i>
    <i r="1">
      <x v="12"/>
    </i>
    <i r="1">
      <x v="14"/>
    </i>
    <i r="1">
      <x v="20"/>
    </i>
    <i r="1">
      <x v="30"/>
    </i>
    <i r="1">
      <x v="31"/>
    </i>
    <i>
      <x v="124"/>
      <x v="5"/>
    </i>
    <i r="1">
      <x v="14"/>
    </i>
    <i r="1">
      <x v="30"/>
    </i>
    <i r="1">
      <x v="31"/>
    </i>
    <i>
      <x v="125"/>
      <x/>
    </i>
    <i r="1">
      <x v="5"/>
    </i>
    <i r="1">
      <x v="8"/>
    </i>
    <i r="1">
      <x v="20"/>
    </i>
    <i r="1">
      <x v="26"/>
    </i>
    <i r="1">
      <x v="30"/>
    </i>
    <i>
      <x v="126"/>
      <x/>
    </i>
    <i r="1">
      <x v="1"/>
    </i>
    <i r="1">
      <x v="8"/>
    </i>
    <i r="1">
      <x v="11"/>
    </i>
    <i r="1">
      <x v="14"/>
    </i>
    <i r="1">
      <x v="18"/>
    </i>
    <i r="1">
      <x v="20"/>
    </i>
    <i r="1">
      <x v="26"/>
    </i>
    <i r="1">
      <x v="30"/>
    </i>
    <i r="1">
      <x v="31"/>
    </i>
    <i>
      <x v="127"/>
      <x v="8"/>
    </i>
    <i r="1">
      <x v="30"/>
    </i>
    <i r="1">
      <x v="31"/>
    </i>
    <i>
      <x v="128"/>
      <x v="5"/>
    </i>
    <i r="1">
      <x v="8"/>
    </i>
    <i r="1">
      <x v="26"/>
    </i>
    <i r="1">
      <x v="30"/>
    </i>
    <i r="1">
      <x v="31"/>
    </i>
    <i>
      <x v="129"/>
      <x v="3"/>
    </i>
    <i r="1">
      <x v="4"/>
    </i>
    <i r="1">
      <x v="13"/>
    </i>
    <i r="1">
      <x v="30"/>
    </i>
    <i r="1">
      <x v="31"/>
    </i>
    <i>
      <x v="130"/>
      <x v="5"/>
    </i>
    <i r="1">
      <x v="8"/>
    </i>
    <i r="1">
      <x v="14"/>
    </i>
    <i r="1">
      <x v="20"/>
    </i>
    <i r="1">
      <x v="26"/>
    </i>
    <i>
      <x v="131"/>
      <x/>
    </i>
    <i r="1">
      <x v="5"/>
    </i>
    <i r="1">
      <x v="8"/>
    </i>
    <i r="1">
      <x v="11"/>
    </i>
    <i r="1">
      <x v="12"/>
    </i>
    <i r="1">
      <x v="17"/>
    </i>
    <i r="1">
      <x v="18"/>
    </i>
    <i r="1">
      <x v="20"/>
    </i>
    <i r="1">
      <x v="26"/>
    </i>
    <i r="1">
      <x v="30"/>
    </i>
    <i r="1">
      <x v="31"/>
    </i>
    <i>
      <x v="132"/>
      <x/>
    </i>
    <i r="1">
      <x v="3"/>
    </i>
    <i r="1">
      <x v="5"/>
    </i>
    <i r="1">
      <x v="8"/>
    </i>
    <i r="1">
      <x v="11"/>
    </i>
    <i r="1">
      <x v="14"/>
    </i>
    <i r="1">
      <x v="16"/>
    </i>
    <i r="1">
      <x v="18"/>
    </i>
    <i r="1">
      <x v="20"/>
    </i>
    <i r="1">
      <x v="26"/>
    </i>
    <i r="1">
      <x v="29"/>
    </i>
    <i r="1">
      <x v="30"/>
    </i>
    <i r="1">
      <x v="31"/>
    </i>
    <i>
      <x v="133"/>
      <x v="8"/>
    </i>
    <i r="1">
      <x v="11"/>
    </i>
    <i r="1">
      <x v="18"/>
    </i>
    <i r="1">
      <x v="20"/>
    </i>
    <i r="1">
      <x v="26"/>
    </i>
    <i r="1">
      <x v="30"/>
    </i>
    <i>
      <x v="134"/>
      <x v="4"/>
    </i>
    <i r="1">
      <x v="11"/>
    </i>
    <i r="1">
      <x v="13"/>
    </i>
    <i r="1">
      <x v="14"/>
    </i>
    <i r="1">
      <x v="18"/>
    </i>
    <i r="1">
      <x v="26"/>
    </i>
    <i>
      <x v="135"/>
      <x/>
    </i>
    <i r="1">
      <x v="5"/>
    </i>
    <i r="1">
      <x v="8"/>
    </i>
    <i r="1">
      <x v="12"/>
    </i>
    <i r="1">
      <x v="20"/>
    </i>
    <i r="1">
      <x v="24"/>
    </i>
    <i r="1">
      <x v="26"/>
    </i>
    <i r="1">
      <x v="30"/>
    </i>
    <i r="1">
      <x v="31"/>
    </i>
    <i>
      <x v="136"/>
      <x/>
    </i>
    <i r="1">
      <x v="8"/>
    </i>
    <i r="1">
      <x v="26"/>
    </i>
    <i r="1">
      <x v="30"/>
    </i>
    <i>
      <x v="137"/>
      <x v="14"/>
    </i>
    <i r="1">
      <x v="30"/>
    </i>
    <i r="1">
      <x v="31"/>
    </i>
    <i>
      <x v="138"/>
      <x/>
    </i>
    <i r="1">
      <x v="5"/>
    </i>
    <i r="1">
      <x v="8"/>
    </i>
    <i r="1">
      <x v="26"/>
    </i>
    <i r="1">
      <x v="30"/>
    </i>
    <i>
      <x v="139"/>
      <x/>
    </i>
    <i r="1">
      <x v="8"/>
    </i>
    <i r="1">
      <x v="11"/>
    </i>
    <i r="1">
      <x v="18"/>
    </i>
    <i r="1">
      <x v="26"/>
    </i>
    <i r="1">
      <x v="30"/>
    </i>
    <i>
      <x v="140"/>
      <x/>
    </i>
    <i r="1">
      <x v="30"/>
    </i>
    <i>
      <x v="141"/>
      <x/>
    </i>
    <i r="1">
      <x v="5"/>
    </i>
    <i r="1">
      <x v="8"/>
    </i>
    <i r="1">
      <x v="10"/>
    </i>
    <i r="1">
      <x v="20"/>
    </i>
    <i r="1">
      <x v="30"/>
    </i>
    <i r="1">
      <x v="31"/>
    </i>
    <i>
      <x v="142"/>
      <x v="5"/>
    </i>
    <i r="1">
      <x v="14"/>
    </i>
    <i r="1">
      <x v="20"/>
    </i>
    <i r="1">
      <x v="26"/>
    </i>
    <i r="1">
      <x v="30"/>
    </i>
    <i>
      <x v="143"/>
      <x v="30"/>
    </i>
    <i r="1">
      <x v="31"/>
    </i>
    <i>
      <x v="144"/>
      <x/>
    </i>
    <i r="1">
      <x v="5"/>
    </i>
    <i r="1">
      <x v="8"/>
    </i>
    <i r="1">
      <x v="14"/>
    </i>
    <i r="1">
      <x v="20"/>
    </i>
    <i r="1">
      <x v="26"/>
    </i>
    <i r="1">
      <x v="30"/>
    </i>
    <i r="1">
      <x v="31"/>
    </i>
    <i>
      <x v="145"/>
      <x/>
    </i>
    <i r="1">
      <x v="5"/>
    </i>
    <i r="1">
      <x v="8"/>
    </i>
    <i r="1">
      <x v="20"/>
    </i>
    <i r="1">
      <x v="30"/>
    </i>
    <i r="1">
      <x v="31"/>
    </i>
    <i>
      <x v="146"/>
      <x v="5"/>
    </i>
    <i r="1">
      <x v="8"/>
    </i>
    <i r="1">
      <x v="20"/>
    </i>
    <i r="1">
      <x v="26"/>
    </i>
    <i r="1">
      <x v="30"/>
    </i>
    <i>
      <x v="147"/>
      <x v="5"/>
    </i>
    <i r="1">
      <x v="8"/>
    </i>
    <i r="1">
      <x v="11"/>
    </i>
    <i r="1">
      <x v="12"/>
    </i>
    <i r="1">
      <x v="14"/>
    </i>
    <i r="1">
      <x v="17"/>
    </i>
    <i r="1">
      <x v="18"/>
    </i>
    <i r="1">
      <x v="19"/>
    </i>
    <i r="1">
      <x v="20"/>
    </i>
    <i r="1">
      <x v="26"/>
    </i>
    <i>
      <x v="148"/>
      <x/>
    </i>
    <i r="1">
      <x v="5"/>
    </i>
    <i r="1">
      <x v="8"/>
    </i>
    <i r="1">
      <x v="11"/>
    </i>
    <i r="1">
      <x v="12"/>
    </i>
    <i r="1">
      <x v="14"/>
    </i>
    <i r="1">
      <x v="18"/>
    </i>
    <i r="1">
      <x v="20"/>
    </i>
    <i r="1">
      <x v="26"/>
    </i>
    <i r="1">
      <x v="30"/>
    </i>
    <i r="1">
      <x v="31"/>
    </i>
    <i>
      <x v="149"/>
      <x v="19"/>
    </i>
    <i>
      <x v="150"/>
      <x/>
    </i>
    <i r="1">
      <x v="5"/>
    </i>
    <i r="1">
      <x v="14"/>
    </i>
    <i r="1">
      <x v="30"/>
    </i>
    <i r="1">
      <x v="31"/>
    </i>
    <i>
      <x v="151"/>
      <x/>
    </i>
    <i r="1">
      <x v="1"/>
    </i>
    <i r="1">
      <x v="5"/>
    </i>
    <i r="1">
      <x v="8"/>
    </i>
    <i r="1">
      <x v="11"/>
    </i>
    <i r="1">
      <x v="14"/>
    </i>
    <i r="1">
      <x v="18"/>
    </i>
    <i r="1">
      <x v="20"/>
    </i>
    <i r="1">
      <x v="26"/>
    </i>
    <i r="1">
      <x v="29"/>
    </i>
    <i r="1">
      <x v="30"/>
    </i>
    <i r="1">
      <x v="31"/>
    </i>
    <i>
      <x v="152"/>
      <x v="3"/>
    </i>
    <i r="1">
      <x v="4"/>
    </i>
    <i r="1">
      <x v="5"/>
    </i>
    <i r="1">
      <x v="8"/>
    </i>
    <i r="1">
      <x v="13"/>
    </i>
    <i r="1">
      <x v="14"/>
    </i>
    <i r="1">
      <x v="19"/>
    </i>
    <i r="1">
      <x v="20"/>
    </i>
    <i r="1">
      <x v="26"/>
    </i>
    <i r="1">
      <x v="30"/>
    </i>
    <i r="1">
      <x v="31"/>
    </i>
    <i>
      <x v="153"/>
      <x/>
    </i>
    <i>
      <x v="154"/>
      <x v="3"/>
    </i>
    <i r="1">
      <x v="5"/>
    </i>
    <i r="1">
      <x v="8"/>
    </i>
    <i r="1">
      <x v="11"/>
    </i>
    <i r="1">
      <x v="14"/>
    </i>
    <i r="1">
      <x v="18"/>
    </i>
    <i r="1">
      <x v="20"/>
    </i>
    <i r="1">
      <x v="26"/>
    </i>
    <i r="1">
      <x v="30"/>
    </i>
    <i r="1">
      <x v="31"/>
    </i>
    <i>
      <x v="155"/>
      <x/>
    </i>
    <i r="1">
      <x v="5"/>
    </i>
    <i r="1">
      <x v="8"/>
    </i>
    <i r="1">
      <x v="14"/>
    </i>
    <i r="1">
      <x v="26"/>
    </i>
    <i r="1">
      <x v="30"/>
    </i>
    <i r="1">
      <x v="31"/>
    </i>
    <i>
      <x v="156"/>
      <x v="20"/>
    </i>
    <i>
      <x v="157"/>
      <x/>
    </i>
    <i r="1">
      <x v="5"/>
    </i>
    <i r="1">
      <x v="8"/>
    </i>
    <i r="1">
      <x v="11"/>
    </i>
    <i r="1">
      <x v="14"/>
    </i>
    <i r="1">
      <x v="20"/>
    </i>
    <i r="1">
      <x v="29"/>
    </i>
    <i r="1">
      <x v="30"/>
    </i>
    <i r="1">
      <x v="31"/>
    </i>
    <i>
      <x v="158"/>
      <x/>
    </i>
    <i>
      <x v="159"/>
      <x/>
    </i>
    <i r="1">
      <x v="5"/>
    </i>
    <i r="1">
      <x v="8"/>
    </i>
    <i r="1">
      <x v="14"/>
    </i>
    <i r="1">
      <x v="20"/>
    </i>
    <i r="1">
      <x v="26"/>
    </i>
    <i r="1">
      <x v="28"/>
    </i>
    <i r="1">
      <x v="30"/>
    </i>
    <i>
      <x v="160"/>
      <x/>
    </i>
    <i r="1">
      <x v="1"/>
    </i>
    <i r="1">
      <x v="5"/>
    </i>
    <i r="1">
      <x v="8"/>
    </i>
    <i r="1">
      <x v="14"/>
    </i>
    <i r="1">
      <x v="20"/>
    </i>
    <i r="1">
      <x v="26"/>
    </i>
    <i r="1">
      <x v="30"/>
    </i>
    <i r="1">
      <x v="31"/>
    </i>
    <i>
      <x v="161"/>
      <x v="11"/>
    </i>
    <i r="1">
      <x v="12"/>
    </i>
    <i r="1">
      <x v="14"/>
    </i>
    <i r="1">
      <x v="16"/>
    </i>
    <i r="1">
      <x v="21"/>
    </i>
    <i r="1">
      <x v="30"/>
    </i>
    <i r="1">
      <x v="31"/>
    </i>
    <i>
      <x v="162"/>
      <x v="8"/>
    </i>
    <i r="1">
      <x v="11"/>
    </i>
    <i r="1">
      <x v="18"/>
    </i>
    <i r="1">
      <x v="26"/>
    </i>
    <i r="1">
      <x v="30"/>
    </i>
    <i>
      <x v="163"/>
      <x v="5"/>
    </i>
    <i r="1">
      <x v="8"/>
    </i>
    <i r="1">
      <x v="11"/>
    </i>
    <i r="1">
      <x v="12"/>
    </i>
    <i r="1">
      <x v="20"/>
    </i>
    <i r="1">
      <x v="26"/>
    </i>
    <i r="1">
      <x v="30"/>
    </i>
    <i r="1">
      <x v="31"/>
    </i>
    <i>
      <x v="164"/>
      <x/>
    </i>
    <i r="1">
      <x v="5"/>
    </i>
    <i r="1">
      <x v="8"/>
    </i>
    <i r="1">
      <x v="11"/>
    </i>
    <i r="1">
      <x v="14"/>
    </i>
    <i r="1">
      <x v="17"/>
    </i>
    <i r="1">
      <x v="18"/>
    </i>
    <i r="1">
      <x v="20"/>
    </i>
    <i r="1">
      <x v="26"/>
    </i>
    <i r="1">
      <x v="30"/>
    </i>
    <i r="1">
      <x v="31"/>
    </i>
    <i>
      <x v="165"/>
      <x v="30"/>
    </i>
    <i r="1">
      <x v="31"/>
    </i>
    <i>
      <x v="166"/>
      <x/>
    </i>
    <i r="1">
      <x v="5"/>
    </i>
    <i r="1">
      <x v="8"/>
    </i>
    <i r="1">
      <x v="11"/>
    </i>
    <i r="1">
      <x v="18"/>
    </i>
    <i r="1">
      <x v="20"/>
    </i>
    <i r="1">
      <x v="26"/>
    </i>
    <i r="1">
      <x v="30"/>
    </i>
    <i r="1">
      <x v="31"/>
    </i>
    <i>
      <x v="167"/>
      <x/>
    </i>
    <i r="1">
      <x v="5"/>
    </i>
    <i r="1">
      <x v="8"/>
    </i>
    <i r="1">
      <x v="11"/>
    </i>
    <i r="1">
      <x v="20"/>
    </i>
    <i r="1">
      <x v="30"/>
    </i>
    <i r="1">
      <x v="31"/>
    </i>
    <i>
      <x v="168"/>
      <x v="30"/>
    </i>
    <i>
      <x v="169"/>
      <x/>
    </i>
    <i r="1">
      <x v="5"/>
    </i>
    <i r="1">
      <x v="8"/>
    </i>
    <i r="1">
      <x v="11"/>
    </i>
    <i r="1">
      <x v="12"/>
    </i>
    <i r="1">
      <x v="18"/>
    </i>
    <i r="1">
      <x v="20"/>
    </i>
    <i r="1">
      <x v="26"/>
    </i>
    <i r="1">
      <x v="30"/>
    </i>
    <i>
      <x v="170"/>
      <x/>
    </i>
    <i r="1">
      <x v="5"/>
    </i>
    <i r="1">
      <x v="8"/>
    </i>
    <i r="1">
      <x v="14"/>
    </i>
    <i r="1">
      <x v="20"/>
    </i>
    <i r="1">
      <x v="26"/>
    </i>
    <i r="1">
      <x v="30"/>
    </i>
    <i r="1">
      <x v="31"/>
    </i>
    <i>
      <x v="171"/>
      <x v="5"/>
    </i>
    <i r="1">
      <x v="8"/>
    </i>
    <i r="1">
      <x v="14"/>
    </i>
    <i r="1">
      <x v="17"/>
    </i>
    <i r="1">
      <x v="20"/>
    </i>
    <i r="1">
      <x v="26"/>
    </i>
    <i r="1">
      <x v="29"/>
    </i>
    <i r="1">
      <x v="30"/>
    </i>
    <i>
      <x v="172"/>
      <x v="3"/>
    </i>
    <i r="1">
      <x v="4"/>
    </i>
    <i r="1">
      <x v="5"/>
    </i>
    <i r="1">
      <x v="8"/>
    </i>
    <i r="1">
      <x v="20"/>
    </i>
    <i r="1">
      <x v="30"/>
    </i>
    <i r="1">
      <x v="31"/>
    </i>
    <i>
      <x v="173"/>
      <x/>
    </i>
    <i r="1">
      <x v="5"/>
    </i>
    <i r="1">
      <x v="14"/>
    </i>
    <i r="1">
      <x v="19"/>
    </i>
    <i r="1">
      <x v="20"/>
    </i>
    <i r="1">
      <x v="24"/>
    </i>
    <i r="1">
      <x v="30"/>
    </i>
    <i r="1">
      <x v="31"/>
    </i>
    <i>
      <x v="174"/>
      <x/>
    </i>
    <i r="1">
      <x v="5"/>
    </i>
    <i r="1">
      <x v="11"/>
    </i>
    <i r="1">
      <x v="14"/>
    </i>
    <i r="1">
      <x v="18"/>
    </i>
    <i r="1">
      <x v="26"/>
    </i>
    <i r="1">
      <x v="30"/>
    </i>
    <i>
      <x v="175"/>
      <x/>
    </i>
    <i r="1">
      <x v="5"/>
    </i>
    <i r="1">
      <x v="8"/>
    </i>
    <i r="1">
      <x v="26"/>
    </i>
    <i r="1">
      <x v="30"/>
    </i>
    <i r="1">
      <x v="31"/>
    </i>
    <i>
      <x v="176"/>
      <x/>
    </i>
    <i r="1">
      <x v="5"/>
    </i>
    <i r="1">
      <x v="8"/>
    </i>
    <i r="1">
      <x v="29"/>
    </i>
    <i r="1">
      <x v="30"/>
    </i>
    <i r="1">
      <x v="31"/>
    </i>
    <i>
      <x v="177"/>
      <x v="5"/>
    </i>
    <i r="1">
      <x v="8"/>
    </i>
    <i r="1">
      <x v="26"/>
    </i>
    <i r="1">
      <x v="30"/>
    </i>
    <i r="1">
      <x v="31"/>
    </i>
    <i>
      <x v="178"/>
      <x/>
    </i>
    <i>
      <x v="179"/>
      <x/>
    </i>
    <i r="1">
      <x v="5"/>
    </i>
    <i r="1">
      <x v="8"/>
    </i>
    <i r="1">
      <x v="9"/>
    </i>
    <i r="1">
      <x v="16"/>
    </i>
    <i r="1">
      <x v="20"/>
    </i>
    <i r="1">
      <x v="26"/>
    </i>
    <i r="1">
      <x v="30"/>
    </i>
    <i r="1">
      <x v="31"/>
    </i>
    <i>
      <x v="180"/>
      <x v="5"/>
    </i>
    <i r="1">
      <x v="14"/>
    </i>
    <i r="1">
      <x v="20"/>
    </i>
    <i>
      <x v="181"/>
      <x v="5"/>
    </i>
    <i r="1">
      <x v="8"/>
    </i>
    <i r="1">
      <x v="20"/>
    </i>
    <i r="1">
      <x v="30"/>
    </i>
    <i>
      <x v="182"/>
      <x/>
    </i>
    <i r="1">
      <x v="11"/>
    </i>
    <i r="1">
      <x v="18"/>
    </i>
    <i>
      <x v="183"/>
      <x/>
    </i>
    <i r="1">
      <x v="5"/>
    </i>
    <i r="1">
      <x v="8"/>
    </i>
    <i r="1">
      <x v="9"/>
    </i>
    <i r="1">
      <x v="26"/>
    </i>
    <i r="1">
      <x v="30"/>
    </i>
    <i r="1">
      <x v="31"/>
    </i>
    <i>
      <x v="184"/>
      <x/>
    </i>
    <i r="1">
      <x v="5"/>
    </i>
    <i r="1">
      <x v="8"/>
    </i>
    <i r="1">
      <x v="19"/>
    </i>
    <i r="1">
      <x v="20"/>
    </i>
    <i r="1">
      <x v="30"/>
    </i>
    <i r="1">
      <x v="31"/>
    </i>
    <i>
      <x v="185"/>
      <x v="5"/>
    </i>
    <i r="1">
      <x v="30"/>
    </i>
    <i>
      <x v="186"/>
      <x v="11"/>
    </i>
    <i r="1">
      <x v="14"/>
    </i>
    <i r="1">
      <x v="18"/>
    </i>
    <i r="1">
      <x v="29"/>
    </i>
    <i r="1">
      <x v="30"/>
    </i>
    <i r="1">
      <x v="31"/>
    </i>
    <i>
      <x v="187"/>
      <x/>
    </i>
    <i>
      <x v="188"/>
      <x v="30"/>
    </i>
    <i>
      <x v="189"/>
      <x v="3"/>
    </i>
    <i r="1">
      <x v="5"/>
    </i>
    <i r="1">
      <x v="8"/>
    </i>
    <i r="1">
      <x v="11"/>
    </i>
    <i r="1">
      <x v="14"/>
    </i>
    <i r="1">
      <x v="16"/>
    </i>
    <i r="1">
      <x v="18"/>
    </i>
    <i r="1">
      <x v="20"/>
    </i>
    <i r="1">
      <x v="26"/>
    </i>
    <i r="1">
      <x v="30"/>
    </i>
    <i>
      <x v="190"/>
      <x/>
    </i>
    <i>
      <x v="191"/>
      <x/>
    </i>
    <i r="1">
      <x v="3"/>
    </i>
    <i r="1">
      <x v="4"/>
    </i>
    <i r="1">
      <x v="5"/>
    </i>
    <i r="1">
      <x v="8"/>
    </i>
    <i r="1">
      <x v="17"/>
    </i>
    <i r="1">
      <x v="20"/>
    </i>
    <i r="1">
      <x v="24"/>
    </i>
    <i r="1">
      <x v="30"/>
    </i>
    <i>
      <x v="192"/>
      <x/>
    </i>
    <i r="1">
      <x v="3"/>
    </i>
    <i r="1">
      <x v="4"/>
    </i>
    <i r="1">
      <x v="5"/>
    </i>
    <i r="1">
      <x v="8"/>
    </i>
    <i r="1">
      <x v="19"/>
    </i>
    <i r="1">
      <x v="20"/>
    </i>
    <i r="1">
      <x v="26"/>
    </i>
    <i r="1">
      <x v="30"/>
    </i>
    <i>
      <x v="193"/>
      <x v="5"/>
    </i>
    <i r="1">
      <x v="8"/>
    </i>
    <i r="1">
      <x v="20"/>
    </i>
    <i r="1">
      <x v="26"/>
    </i>
    <i r="1">
      <x v="30"/>
    </i>
    <i r="1">
      <x v="31"/>
    </i>
    <i>
      <x v="194"/>
      <x v="30"/>
    </i>
    <i>
      <x v="195"/>
      <x v="5"/>
    </i>
    <i r="1">
      <x v="8"/>
    </i>
    <i r="1">
      <x v="11"/>
    </i>
    <i r="1">
      <x v="12"/>
    </i>
    <i r="1">
      <x v="14"/>
    </i>
    <i r="1">
      <x v="17"/>
    </i>
    <i r="1">
      <x v="20"/>
    </i>
    <i r="1">
      <x v="26"/>
    </i>
    <i r="1">
      <x v="30"/>
    </i>
    <i>
      <x v="196"/>
      <x/>
    </i>
    <i r="1">
      <x v="8"/>
    </i>
    <i r="1">
      <x v="11"/>
    </i>
    <i r="1">
      <x v="20"/>
    </i>
    <i r="1">
      <x v="26"/>
    </i>
    <i r="1">
      <x v="30"/>
    </i>
    <i>
      <x v="197"/>
      <x/>
    </i>
    <i>
      <x v="198"/>
      <x/>
    </i>
    <i r="1">
      <x v="4"/>
    </i>
    <i r="1">
      <x v="5"/>
    </i>
    <i r="1">
      <x v="7"/>
    </i>
    <i r="1">
      <x v="8"/>
    </i>
    <i r="1">
      <x v="11"/>
    </i>
    <i r="1">
      <x v="13"/>
    </i>
    <i r="1">
      <x v="18"/>
    </i>
    <i r="1">
      <x v="19"/>
    </i>
    <i r="1">
      <x v="21"/>
    </i>
    <i r="1">
      <x v="24"/>
    </i>
    <i r="1">
      <x v="26"/>
    </i>
    <i r="1">
      <x v="30"/>
    </i>
    <i r="1">
      <x v="31"/>
    </i>
    <i>
      <x v="199"/>
      <x v="5"/>
    </i>
    <i r="1">
      <x v="8"/>
    </i>
    <i r="1">
      <x v="11"/>
    </i>
    <i r="1">
      <x v="12"/>
    </i>
    <i r="1">
      <x v="26"/>
    </i>
    <i r="1">
      <x v="30"/>
    </i>
    <i r="1">
      <x v="31"/>
    </i>
    <i>
      <x v="200"/>
      <x/>
    </i>
    <i r="1">
      <x v="1"/>
    </i>
    <i r="1">
      <x v="3"/>
    </i>
    <i r="1">
      <x v="4"/>
    </i>
    <i r="1">
      <x v="5"/>
    </i>
    <i r="1">
      <x v="14"/>
    </i>
    <i r="1">
      <x v="19"/>
    </i>
    <i r="1">
      <x v="20"/>
    </i>
    <i r="1">
      <x v="26"/>
    </i>
    <i r="1">
      <x v="30"/>
    </i>
    <i r="1">
      <x v="31"/>
    </i>
    <i>
      <x v="201"/>
      <x v="2"/>
    </i>
    <i r="1">
      <x v="5"/>
    </i>
    <i r="1">
      <x v="8"/>
    </i>
    <i r="1">
      <x v="11"/>
    </i>
    <i r="1">
      <x v="17"/>
    </i>
    <i r="1">
      <x v="18"/>
    </i>
    <i r="1">
      <x v="20"/>
    </i>
    <i r="1">
      <x v="22"/>
    </i>
    <i r="1">
      <x v="26"/>
    </i>
    <i r="1">
      <x v="30"/>
    </i>
    <i>
      <x v="202"/>
      <x v="5"/>
    </i>
    <i r="1">
      <x v="8"/>
    </i>
    <i r="1">
      <x v="11"/>
    </i>
    <i r="1">
      <x v="14"/>
    </i>
    <i r="1">
      <x v="18"/>
    </i>
    <i r="1">
      <x v="19"/>
    </i>
    <i r="1">
      <x v="20"/>
    </i>
    <i r="1">
      <x v="26"/>
    </i>
    <i r="1">
      <x v="30"/>
    </i>
    <i r="1">
      <x v="31"/>
    </i>
    <i>
      <x v="203"/>
      <x v="5"/>
    </i>
    <i r="1">
      <x v="8"/>
    </i>
    <i r="1">
      <x v="11"/>
    </i>
    <i r="1">
      <x v="14"/>
    </i>
    <i r="1">
      <x v="18"/>
    </i>
    <i r="1">
      <x v="19"/>
    </i>
    <i r="1">
      <x v="26"/>
    </i>
    <i r="1">
      <x v="29"/>
    </i>
    <i r="1">
      <x v="30"/>
    </i>
    <i>
      <x v="204"/>
      <x/>
    </i>
    <i r="1">
      <x v="5"/>
    </i>
    <i r="1">
      <x v="8"/>
    </i>
    <i r="1">
      <x v="14"/>
    </i>
    <i r="1">
      <x v="20"/>
    </i>
    <i r="1">
      <x v="26"/>
    </i>
    <i r="1">
      <x v="30"/>
    </i>
    <i r="1">
      <x v="31"/>
    </i>
    <i>
      <x v="205"/>
      <x v="5"/>
    </i>
    <i r="1">
      <x v="8"/>
    </i>
    <i r="1">
      <x v="11"/>
    </i>
    <i r="1">
      <x v="14"/>
    </i>
    <i r="1">
      <x v="17"/>
    </i>
    <i r="1">
      <x v="19"/>
    </i>
    <i r="1">
      <x v="20"/>
    </i>
    <i r="1">
      <x v="21"/>
    </i>
    <i r="1">
      <x v="31"/>
    </i>
    <i>
      <x v="206"/>
      <x v="8"/>
    </i>
    <i r="1">
      <x v="30"/>
    </i>
    <i>
      <x v="207"/>
      <x/>
    </i>
    <i r="1">
      <x v="5"/>
    </i>
    <i r="1">
      <x v="8"/>
    </i>
    <i r="1">
      <x v="14"/>
    </i>
    <i r="1">
      <x v="17"/>
    </i>
    <i r="1">
      <x v="19"/>
    </i>
    <i r="1">
      <x v="20"/>
    </i>
    <i r="1">
      <x v="24"/>
    </i>
    <i r="1">
      <x v="26"/>
    </i>
    <i r="1">
      <x v="30"/>
    </i>
    <i r="1">
      <x v="31"/>
    </i>
    <i>
      <x v="208"/>
      <x/>
    </i>
    <i r="1">
      <x v="1"/>
    </i>
    <i r="1">
      <x v="3"/>
    </i>
    <i r="1">
      <x v="4"/>
    </i>
    <i r="1">
      <x v="5"/>
    </i>
    <i r="1">
      <x v="8"/>
    </i>
    <i r="1">
      <x v="11"/>
    </i>
    <i r="1">
      <x v="13"/>
    </i>
    <i r="1">
      <x v="19"/>
    </i>
    <i r="1">
      <x v="20"/>
    </i>
    <i r="1">
      <x v="21"/>
    </i>
    <i r="1">
      <x v="26"/>
    </i>
    <i r="1">
      <x v="30"/>
    </i>
    <i r="1">
      <x v="31"/>
    </i>
    <i>
      <x v="209"/>
      <x v="8"/>
    </i>
    <i r="1">
      <x v="11"/>
    </i>
    <i r="1">
      <x v="18"/>
    </i>
    <i r="1">
      <x v="26"/>
    </i>
    <i r="1">
      <x v="30"/>
    </i>
    <i>
      <x v="210"/>
      <x v="1"/>
    </i>
    <i r="1">
      <x v="8"/>
    </i>
    <i r="1">
      <x v="30"/>
    </i>
    <i r="1">
      <x v="31"/>
    </i>
    <i>
      <x v="211"/>
      <x/>
    </i>
    <i r="1">
      <x v="8"/>
    </i>
    <i r="1">
      <x v="14"/>
    </i>
    <i r="1">
      <x v="26"/>
    </i>
    <i r="1">
      <x v="30"/>
    </i>
    <i>
      <x v="212"/>
      <x v="3"/>
    </i>
    <i r="1">
      <x v="5"/>
    </i>
    <i r="1">
      <x v="8"/>
    </i>
    <i r="1">
      <x v="11"/>
    </i>
    <i r="1">
      <x v="14"/>
    </i>
    <i r="1">
      <x v="20"/>
    </i>
    <i r="1">
      <x v="23"/>
    </i>
    <i r="1">
      <x v="26"/>
    </i>
    <i r="1">
      <x v="30"/>
    </i>
    <i r="1">
      <x v="31"/>
    </i>
    <i>
      <x v="213"/>
      <x v="8"/>
    </i>
    <i r="1">
      <x v="11"/>
    </i>
    <i r="1">
      <x v="18"/>
    </i>
    <i r="1">
      <x v="20"/>
    </i>
    <i r="1">
      <x v="26"/>
    </i>
    <i r="1">
      <x v="30"/>
    </i>
    <i r="1">
      <x v="31"/>
    </i>
    <i>
      <x v="214"/>
      <x/>
    </i>
    <i r="1">
      <x v="5"/>
    </i>
    <i r="1">
      <x v="30"/>
    </i>
    <i r="1">
      <x v="31"/>
    </i>
    <i>
      <x v="215"/>
      <x v="14"/>
    </i>
    <i r="1">
      <x v="30"/>
    </i>
    <i r="1">
      <x v="31"/>
    </i>
    <i>
      <x v="216"/>
      <x/>
    </i>
    <i>
      <x v="217"/>
      <x v="8"/>
    </i>
    <i r="1">
      <x v="19"/>
    </i>
    <i r="1">
      <x v="24"/>
    </i>
    <i r="1">
      <x v="30"/>
    </i>
    <i>
      <x v="218"/>
      <x/>
    </i>
    <i r="1">
      <x v="5"/>
    </i>
    <i r="1">
      <x v="8"/>
    </i>
    <i r="1">
      <x v="11"/>
    </i>
    <i r="1">
      <x v="14"/>
    </i>
    <i r="1">
      <x v="20"/>
    </i>
    <i r="1">
      <x v="26"/>
    </i>
    <i r="1">
      <x v="30"/>
    </i>
    <i>
      <x v="219"/>
      <x/>
    </i>
    <i r="1">
      <x v="1"/>
    </i>
    <i r="1">
      <x v="5"/>
    </i>
    <i r="1">
      <x v="14"/>
    </i>
    <i r="1">
      <x v="20"/>
    </i>
    <i r="1">
      <x v="26"/>
    </i>
    <i r="1">
      <x v="30"/>
    </i>
    <i r="1">
      <x v="31"/>
    </i>
    <i>
      <x v="220"/>
      <x/>
    </i>
    <i r="1">
      <x v="1"/>
    </i>
    <i r="1">
      <x v="5"/>
    </i>
    <i r="1">
      <x v="8"/>
    </i>
    <i r="1">
      <x v="11"/>
    </i>
    <i r="1">
      <x v="14"/>
    </i>
    <i r="1">
      <x v="18"/>
    </i>
    <i r="1">
      <x v="20"/>
    </i>
    <i r="1">
      <x v="26"/>
    </i>
    <i r="1">
      <x v="28"/>
    </i>
    <i r="1">
      <x v="29"/>
    </i>
    <i r="1">
      <x v="30"/>
    </i>
    <i r="1">
      <x v="31"/>
    </i>
    <i>
      <x v="221"/>
      <x/>
    </i>
    <i r="1">
      <x v="1"/>
    </i>
    <i r="1">
      <x v="5"/>
    </i>
    <i r="1">
      <x v="8"/>
    </i>
    <i r="1">
      <x v="11"/>
    </i>
    <i r="1">
      <x v="12"/>
    </i>
    <i r="1">
      <x v="14"/>
    </i>
    <i r="1">
      <x v="20"/>
    </i>
    <i r="1">
      <x v="26"/>
    </i>
    <i r="1">
      <x v="30"/>
    </i>
    <i r="1">
      <x v="31"/>
    </i>
    <i>
      <x v="222"/>
      <x v="5"/>
    </i>
    <i r="1">
      <x v="14"/>
    </i>
    <i r="1">
      <x v="21"/>
    </i>
    <i r="1">
      <x v="30"/>
    </i>
    <i r="1">
      <x v="31"/>
    </i>
    <i>
      <x v="223"/>
      <x v="3"/>
    </i>
    <i r="1">
      <x v="4"/>
    </i>
    <i>
      <x v="224"/>
      <x/>
    </i>
    <i r="1">
      <x v="3"/>
    </i>
    <i r="1">
      <x v="4"/>
    </i>
    <i r="1">
      <x v="13"/>
    </i>
    <i r="1">
      <x v="30"/>
    </i>
    <i r="1">
      <x v="31"/>
    </i>
    <i>
      <x v="225"/>
      <x/>
    </i>
    <i r="1">
      <x v="5"/>
    </i>
    <i r="1">
      <x v="7"/>
    </i>
    <i r="1">
      <x v="8"/>
    </i>
    <i r="1">
      <x v="14"/>
    </i>
    <i r="1">
      <x v="20"/>
    </i>
    <i r="1">
      <x v="26"/>
    </i>
    <i r="1">
      <x v="30"/>
    </i>
    <i>
      <x v="226"/>
      <x/>
    </i>
    <i r="1">
      <x v="3"/>
    </i>
    <i r="1">
      <x v="4"/>
    </i>
    <i r="1">
      <x v="5"/>
    </i>
    <i r="1">
      <x v="8"/>
    </i>
    <i r="1">
      <x v="13"/>
    </i>
    <i r="1">
      <x v="17"/>
    </i>
    <i r="1">
      <x v="20"/>
    </i>
    <i r="1">
      <x v="24"/>
    </i>
    <i r="1">
      <x v="30"/>
    </i>
    <i>
      <x v="227"/>
      <x v="3"/>
    </i>
    <i r="1">
      <x v="4"/>
    </i>
    <i r="1">
      <x v="5"/>
    </i>
    <i r="1">
      <x v="8"/>
    </i>
    <i r="1">
      <x v="13"/>
    </i>
    <i r="1">
      <x v="14"/>
    </i>
    <i r="1">
      <x v="20"/>
    </i>
    <i r="1">
      <x v="21"/>
    </i>
    <i r="1">
      <x v="30"/>
    </i>
    <i>
      <x v="228"/>
      <x/>
    </i>
    <i>
      <x v="229"/>
      <x/>
    </i>
    <i r="1">
      <x v="5"/>
    </i>
    <i r="1">
      <x v="13"/>
    </i>
    <i r="1">
      <x v="14"/>
    </i>
    <i r="1">
      <x v="17"/>
    </i>
    <i r="1">
      <x v="19"/>
    </i>
    <i r="1">
      <x v="20"/>
    </i>
    <i r="1">
      <x v="26"/>
    </i>
    <i r="1">
      <x v="30"/>
    </i>
    <i r="1">
      <x v="31"/>
    </i>
    <i>
      <x v="230"/>
      <x/>
    </i>
    <i r="1">
      <x v="5"/>
    </i>
    <i r="1">
      <x v="14"/>
    </i>
    <i r="1">
      <x v="20"/>
    </i>
    <i r="1">
      <x v="21"/>
    </i>
    <i r="1">
      <x v="30"/>
    </i>
    <i r="1">
      <x v="31"/>
    </i>
    <i>
      <x v="231"/>
      <x/>
    </i>
    <i r="1">
      <x v="5"/>
    </i>
    <i r="1">
      <x v="8"/>
    </i>
    <i r="1">
      <x v="14"/>
    </i>
    <i r="1">
      <x v="20"/>
    </i>
    <i r="1">
      <x v="30"/>
    </i>
    <i>
      <x v="232"/>
      <x/>
    </i>
    <i r="1">
      <x v="4"/>
    </i>
    <i r="1">
      <x v="5"/>
    </i>
    <i r="1">
      <x v="8"/>
    </i>
    <i r="1">
      <x v="13"/>
    </i>
    <i r="1">
      <x v="19"/>
    </i>
    <i r="1">
      <x v="20"/>
    </i>
    <i r="1">
      <x v="24"/>
    </i>
    <i r="1">
      <x v="26"/>
    </i>
    <i r="1">
      <x v="28"/>
    </i>
    <i r="1">
      <x v="30"/>
    </i>
    <i r="1">
      <x v="31"/>
    </i>
    <i>
      <x v="233"/>
      <x v="1"/>
    </i>
    <i r="1">
      <x v="5"/>
    </i>
    <i r="1">
      <x v="8"/>
    </i>
    <i r="1">
      <x v="11"/>
    </i>
    <i r="1">
      <x v="14"/>
    </i>
    <i r="1">
      <x v="20"/>
    </i>
    <i r="1">
      <x v="26"/>
    </i>
    <i r="1">
      <x v="28"/>
    </i>
    <i r="1">
      <x v="30"/>
    </i>
    <i r="1">
      <x v="31"/>
    </i>
    <i>
      <x v="234"/>
      <x/>
    </i>
    <i r="1">
      <x v="4"/>
    </i>
    <i r="1">
      <x v="5"/>
    </i>
    <i r="1">
      <x v="8"/>
    </i>
    <i r="1">
      <x v="11"/>
    </i>
    <i r="1">
      <x v="13"/>
    </i>
    <i r="1">
      <x v="14"/>
    </i>
    <i r="1">
      <x v="18"/>
    </i>
    <i r="1">
      <x v="19"/>
    </i>
    <i r="1">
      <x v="20"/>
    </i>
    <i r="1">
      <x v="26"/>
    </i>
    <i r="1">
      <x v="30"/>
    </i>
    <i r="1">
      <x v="31"/>
    </i>
    <i>
      <x v="235"/>
      <x/>
    </i>
    <i r="1">
      <x v="5"/>
    </i>
    <i r="1">
      <x v="14"/>
    </i>
    <i r="1">
      <x v="17"/>
    </i>
    <i r="1">
      <x v="20"/>
    </i>
    <i r="1">
      <x v="24"/>
    </i>
    <i r="1">
      <x v="30"/>
    </i>
    <i r="1">
      <x v="31"/>
    </i>
    <i>
      <x v="236"/>
      <x/>
    </i>
    <i r="1">
      <x v="1"/>
    </i>
    <i r="1">
      <x v="3"/>
    </i>
    <i r="1">
      <x v="4"/>
    </i>
    <i r="1">
      <x v="5"/>
    </i>
    <i r="1">
      <x v="7"/>
    </i>
    <i r="1">
      <x v="8"/>
    </i>
    <i r="1">
      <x v="11"/>
    </i>
    <i r="1">
      <x v="13"/>
    </i>
    <i r="1">
      <x v="14"/>
    </i>
    <i r="1">
      <x v="16"/>
    </i>
    <i r="1">
      <x v="17"/>
    </i>
    <i r="1">
      <x v="19"/>
    </i>
    <i r="1">
      <x v="20"/>
    </i>
    <i r="1">
      <x v="21"/>
    </i>
    <i r="1">
      <x v="26"/>
    </i>
    <i r="1">
      <x v="30"/>
    </i>
    <i r="1">
      <x v="31"/>
    </i>
    <i>
      <x v="237"/>
      <x/>
    </i>
    <i r="1">
      <x v="5"/>
    </i>
    <i r="1">
      <x v="8"/>
    </i>
    <i r="1">
      <x v="14"/>
    </i>
    <i r="1">
      <x v="26"/>
    </i>
    <i r="1">
      <x v="30"/>
    </i>
    <i>
      <x v="238"/>
      <x v="8"/>
    </i>
    <i r="1">
      <x v="11"/>
    </i>
    <i r="1">
      <x v="12"/>
    </i>
    <i r="1">
      <x v="14"/>
    </i>
    <i r="1">
      <x v="18"/>
    </i>
    <i r="1">
      <x v="26"/>
    </i>
    <i>
      <x v="239"/>
      <x/>
    </i>
    <i r="1">
      <x v="5"/>
    </i>
    <i r="1">
      <x v="8"/>
    </i>
    <i r="1">
      <x v="11"/>
    </i>
    <i r="1">
      <x v="17"/>
    </i>
    <i r="1">
      <x v="19"/>
    </i>
    <i r="1">
      <x v="20"/>
    </i>
    <i r="1">
      <x v="26"/>
    </i>
    <i r="1">
      <x v="30"/>
    </i>
    <i>
      <x v="240"/>
      <x v="1"/>
    </i>
    <i r="1">
      <x v="8"/>
    </i>
    <i r="1">
      <x v="11"/>
    </i>
    <i r="1">
      <x v="24"/>
    </i>
    <i>
      <x v="241"/>
      <x/>
    </i>
    <i r="1">
      <x v="5"/>
    </i>
    <i r="1">
      <x v="11"/>
    </i>
    <i r="1">
      <x v="14"/>
    </i>
    <i r="1">
      <x v="17"/>
    </i>
    <i r="1">
      <x v="26"/>
    </i>
    <i r="1">
      <x v="30"/>
    </i>
    <i>
      <x v="242"/>
      <x/>
    </i>
    <i r="1">
      <x v="1"/>
    </i>
    <i r="1">
      <x v="14"/>
    </i>
    <i>
      <x v="243"/>
      <x/>
    </i>
    <i r="1">
      <x v="4"/>
    </i>
    <i r="1">
      <x v="5"/>
    </i>
    <i r="1">
      <x v="14"/>
    </i>
    <i r="1">
      <x v="17"/>
    </i>
    <i r="1">
      <x v="20"/>
    </i>
    <i r="1">
      <x v="21"/>
    </i>
    <i r="1">
      <x v="30"/>
    </i>
    <i>
      <x v="244"/>
      <x v="8"/>
    </i>
    <i r="1">
      <x v="9"/>
    </i>
    <i r="1">
      <x v="11"/>
    </i>
    <i r="1">
      <x v="14"/>
    </i>
    <i r="1">
      <x v="18"/>
    </i>
    <i r="1">
      <x v="26"/>
    </i>
    <i r="1">
      <x v="30"/>
    </i>
    <i r="1">
      <x v="31"/>
    </i>
    <i>
      <x v="245"/>
      <x v="8"/>
    </i>
    <i r="1">
      <x v="14"/>
    </i>
    <i r="1">
      <x v="24"/>
    </i>
    <i r="1">
      <x v="26"/>
    </i>
    <i>
      <x v="246"/>
      <x/>
    </i>
    <i r="1">
      <x v="5"/>
    </i>
    <i r="1">
      <x v="8"/>
    </i>
    <i r="1">
      <x v="14"/>
    </i>
    <i r="1">
      <x v="26"/>
    </i>
    <i r="1">
      <x v="30"/>
    </i>
    <i r="1">
      <x v="31"/>
    </i>
    <i>
      <x v="247"/>
      <x/>
    </i>
    <i r="1">
      <x v="5"/>
    </i>
    <i r="1">
      <x v="8"/>
    </i>
    <i r="1">
      <x v="12"/>
    </i>
    <i r="1">
      <x v="14"/>
    </i>
    <i r="1">
      <x v="17"/>
    </i>
    <i r="1">
      <x v="21"/>
    </i>
    <i r="1">
      <x v="26"/>
    </i>
    <i r="1">
      <x v="30"/>
    </i>
    <i>
      <x v="248"/>
      <x/>
    </i>
    <i r="1">
      <x v="1"/>
    </i>
    <i r="1">
      <x v="5"/>
    </i>
    <i r="1">
      <x v="8"/>
    </i>
    <i r="1">
      <x v="9"/>
    </i>
    <i r="1">
      <x v="14"/>
    </i>
    <i r="1">
      <x v="26"/>
    </i>
    <i r="1">
      <x v="30"/>
    </i>
    <i r="1">
      <x v="31"/>
    </i>
    <i>
      <x v="249"/>
      <x/>
    </i>
    <i r="1">
      <x v="5"/>
    </i>
    <i r="1">
      <x v="8"/>
    </i>
    <i r="1">
      <x v="11"/>
    </i>
    <i r="1">
      <x v="14"/>
    </i>
    <i r="1">
      <x v="18"/>
    </i>
    <i r="1">
      <x v="26"/>
    </i>
    <i r="1">
      <x v="28"/>
    </i>
    <i r="1">
      <x v="30"/>
    </i>
    <i r="1">
      <x v="31"/>
    </i>
    <i>
      <x v="250"/>
      <x/>
    </i>
    <i r="1">
      <x v="5"/>
    </i>
    <i r="1">
      <x v="17"/>
    </i>
    <i r="1">
      <x v="19"/>
    </i>
    <i r="1">
      <x v="20"/>
    </i>
    <i r="1">
      <x v="21"/>
    </i>
    <i r="1">
      <x v="24"/>
    </i>
    <i r="1">
      <x v="30"/>
    </i>
    <i r="1">
      <x v="31"/>
    </i>
    <i>
      <x v="251"/>
      <x/>
    </i>
    <i r="1">
      <x v="3"/>
    </i>
    <i r="1">
      <x v="5"/>
    </i>
    <i r="1">
      <x v="8"/>
    </i>
    <i r="1">
      <x v="21"/>
    </i>
    <i r="1">
      <x v="26"/>
    </i>
    <i r="1">
      <x v="30"/>
    </i>
    <i r="1">
      <x v="31"/>
    </i>
    <i>
      <x v="252"/>
      <x v="14"/>
    </i>
    <i>
      <x v="253"/>
      <x/>
    </i>
    <i r="1">
      <x v="5"/>
    </i>
    <i r="1">
      <x v="7"/>
    </i>
    <i r="1">
      <x v="8"/>
    </i>
    <i r="1">
      <x v="11"/>
    </i>
    <i r="1">
      <x v="14"/>
    </i>
    <i r="1">
      <x v="20"/>
    </i>
    <i r="1">
      <x v="24"/>
    </i>
    <i r="1">
      <x v="26"/>
    </i>
    <i r="1">
      <x v="30"/>
    </i>
    <i r="1">
      <x v="31"/>
    </i>
    <i>
      <x v="254"/>
      <x/>
    </i>
    <i r="1">
      <x v="4"/>
    </i>
    <i r="1">
      <x v="5"/>
    </i>
    <i r="1">
      <x v="30"/>
    </i>
    <i>
      <x v="255"/>
      <x v="3"/>
    </i>
    <i r="1">
      <x v="4"/>
    </i>
    <i r="1">
      <x v="5"/>
    </i>
    <i r="1">
      <x v="8"/>
    </i>
    <i r="1">
      <x v="11"/>
    </i>
    <i r="1">
      <x v="13"/>
    </i>
    <i r="1">
      <x v="14"/>
    </i>
    <i r="1">
      <x v="19"/>
    </i>
    <i r="1">
      <x v="20"/>
    </i>
    <i r="1">
      <x v="26"/>
    </i>
    <i r="1">
      <x v="30"/>
    </i>
    <i>
      <x v="256"/>
      <x/>
    </i>
    <i r="1">
      <x v="1"/>
    </i>
    <i r="1">
      <x v="3"/>
    </i>
    <i r="1">
      <x v="4"/>
    </i>
    <i r="1">
      <x v="5"/>
    </i>
    <i r="1">
      <x v="8"/>
    </i>
    <i r="1">
      <x v="11"/>
    </i>
    <i r="1">
      <x v="18"/>
    </i>
    <i r="1">
      <x v="20"/>
    </i>
    <i r="1">
      <x v="26"/>
    </i>
    <i r="1">
      <x v="30"/>
    </i>
    <i r="1">
      <x v="31"/>
    </i>
    <i>
      <x v="257"/>
      <x v="8"/>
    </i>
    <i r="1">
      <x v="14"/>
    </i>
    <i r="1">
      <x v="26"/>
    </i>
    <i r="1">
      <x v="28"/>
    </i>
    <i>
      <x v="258"/>
      <x/>
    </i>
    <i r="1">
      <x v="5"/>
    </i>
    <i r="1">
      <x v="14"/>
    </i>
    <i r="1">
      <x v="21"/>
    </i>
    <i r="1">
      <x v="30"/>
    </i>
    <i r="1">
      <x v="31"/>
    </i>
    <i>
      <x v="259"/>
      <x/>
    </i>
    <i r="1">
      <x v="1"/>
    </i>
    <i r="1">
      <x v="5"/>
    </i>
    <i r="1">
      <x v="8"/>
    </i>
    <i r="1">
      <x v="14"/>
    </i>
    <i r="1">
      <x v="26"/>
    </i>
    <i r="1">
      <x v="30"/>
    </i>
    <i r="1">
      <x v="31"/>
    </i>
    <i>
      <x v="260"/>
      <x/>
    </i>
    <i r="1">
      <x v="3"/>
    </i>
    <i r="1">
      <x v="5"/>
    </i>
    <i r="1">
      <x v="8"/>
    </i>
    <i r="1">
      <x v="9"/>
    </i>
    <i r="1">
      <x v="11"/>
    </i>
    <i r="1">
      <x v="14"/>
    </i>
    <i r="1">
      <x v="17"/>
    </i>
    <i r="1">
      <x v="18"/>
    </i>
    <i r="1">
      <x v="20"/>
    </i>
    <i r="1">
      <x v="21"/>
    </i>
    <i r="1">
      <x v="26"/>
    </i>
    <i r="1">
      <x v="30"/>
    </i>
    <i r="1">
      <x v="31"/>
    </i>
    <i>
      <x v="261"/>
      <x v="30"/>
    </i>
    <i>
      <x v="262"/>
      <x/>
    </i>
    <i r="1">
      <x v="5"/>
    </i>
    <i r="1">
      <x v="19"/>
    </i>
    <i r="1">
      <x v="24"/>
    </i>
    <i r="1">
      <x v="30"/>
    </i>
    <i r="1">
      <x v="31"/>
    </i>
    <i>
      <x v="263"/>
      <x/>
    </i>
    <i r="1">
      <x v="5"/>
    </i>
    <i r="1">
      <x v="14"/>
    </i>
    <i r="1">
      <x v="19"/>
    </i>
    <i r="1">
      <x v="20"/>
    </i>
    <i r="1">
      <x v="21"/>
    </i>
    <i r="1">
      <x v="30"/>
    </i>
    <i>
      <x v="264"/>
      <x/>
    </i>
    <i r="1">
      <x v="1"/>
    </i>
    <i r="1">
      <x v="3"/>
    </i>
    <i r="1">
      <x v="4"/>
    </i>
    <i r="1">
      <x v="5"/>
    </i>
    <i r="1">
      <x v="8"/>
    </i>
    <i r="1">
      <x v="11"/>
    </i>
    <i r="1">
      <x v="14"/>
    </i>
    <i r="1">
      <x v="18"/>
    </i>
    <i r="1">
      <x v="20"/>
    </i>
    <i r="1">
      <x v="26"/>
    </i>
    <i r="1">
      <x v="30"/>
    </i>
    <i>
      <x v="265"/>
      <x/>
    </i>
    <i r="1">
      <x v="14"/>
    </i>
    <i r="1">
      <x v="30"/>
    </i>
    <i>
      <x v="266"/>
      <x/>
    </i>
    <i r="1">
      <x v="5"/>
    </i>
    <i r="1">
      <x v="8"/>
    </i>
    <i r="1">
      <x v="11"/>
    </i>
    <i r="1">
      <x v="12"/>
    </i>
    <i r="1">
      <x v="14"/>
    </i>
    <i r="1">
      <x v="16"/>
    </i>
    <i r="1">
      <x v="18"/>
    </i>
    <i r="1">
      <x v="26"/>
    </i>
    <i r="1">
      <x v="28"/>
    </i>
    <i r="1">
      <x v="30"/>
    </i>
    <i r="1">
      <x v="31"/>
    </i>
    <i>
      <x v="267"/>
      <x/>
    </i>
    <i r="1">
      <x v="3"/>
    </i>
    <i r="1">
      <x v="4"/>
    </i>
    <i r="1">
      <x v="5"/>
    </i>
    <i r="1">
      <x v="8"/>
    </i>
    <i r="1">
      <x v="11"/>
    </i>
    <i r="1">
      <x v="14"/>
    </i>
    <i r="1">
      <x v="26"/>
    </i>
    <i r="1">
      <x v="30"/>
    </i>
    <i r="1">
      <x v="31"/>
    </i>
    <i>
      <x v="268"/>
      <x/>
    </i>
    <i r="1">
      <x v="8"/>
    </i>
    <i r="1">
      <x v="19"/>
    </i>
    <i r="1">
      <x v="26"/>
    </i>
    <i>
      <x v="269"/>
      <x/>
    </i>
    <i r="1">
      <x v="3"/>
    </i>
    <i r="1">
      <x v="4"/>
    </i>
    <i r="1">
      <x v="5"/>
    </i>
    <i r="1">
      <x v="8"/>
    </i>
    <i r="1">
      <x v="13"/>
    </i>
    <i r="1">
      <x v="20"/>
    </i>
    <i r="1">
      <x v="26"/>
    </i>
    <i r="1">
      <x v="30"/>
    </i>
    <i r="1">
      <x v="31"/>
    </i>
    <i>
      <x v="270"/>
      <x/>
    </i>
    <i r="1">
      <x v="3"/>
    </i>
    <i r="1">
      <x v="4"/>
    </i>
    <i r="1">
      <x v="5"/>
    </i>
    <i r="1">
      <x v="8"/>
    </i>
    <i r="1">
      <x v="11"/>
    </i>
    <i r="1">
      <x v="14"/>
    </i>
    <i r="1">
      <x v="19"/>
    </i>
    <i r="1">
      <x v="20"/>
    </i>
    <i r="1">
      <x v="24"/>
    </i>
    <i r="1">
      <x v="26"/>
    </i>
    <i r="1">
      <x v="30"/>
    </i>
    <i>
      <x v="271"/>
      <x/>
    </i>
    <i r="1">
      <x v="5"/>
    </i>
    <i r="1">
      <x v="19"/>
    </i>
    <i r="1">
      <x v="20"/>
    </i>
    <i r="1">
      <x v="21"/>
    </i>
    <i r="1">
      <x v="29"/>
    </i>
    <i r="1">
      <x v="30"/>
    </i>
    <i>
      <x v="272"/>
      <x/>
    </i>
    <i r="1">
      <x v="1"/>
    </i>
    <i r="1">
      <x v="5"/>
    </i>
    <i r="1">
      <x v="17"/>
    </i>
    <i r="1">
      <x v="30"/>
    </i>
    <i>
      <x v="273"/>
      <x v="1"/>
    </i>
    <i r="1">
      <x v="5"/>
    </i>
    <i r="1">
      <x v="8"/>
    </i>
    <i r="1">
      <x v="14"/>
    </i>
    <i r="1">
      <x v="26"/>
    </i>
    <i r="1">
      <x v="30"/>
    </i>
    <i>
      <x v="274"/>
      <x/>
    </i>
    <i r="1">
      <x v="11"/>
    </i>
    <i r="1">
      <x v="14"/>
    </i>
    <i r="1">
      <x v="26"/>
    </i>
    <i r="1">
      <x v="29"/>
    </i>
    <i r="1">
      <x v="30"/>
    </i>
    <i r="1">
      <x v="31"/>
    </i>
    <i>
      <x v="275"/>
      <x/>
    </i>
    <i r="1">
      <x v="3"/>
    </i>
    <i r="1">
      <x v="4"/>
    </i>
    <i r="1">
      <x v="5"/>
    </i>
    <i r="1">
      <x v="8"/>
    </i>
    <i r="1">
      <x v="11"/>
    </i>
    <i r="1">
      <x v="13"/>
    </i>
    <i r="1">
      <x v="16"/>
    </i>
    <i r="1">
      <x v="17"/>
    </i>
    <i r="1">
      <x v="19"/>
    </i>
    <i r="1">
      <x v="20"/>
    </i>
    <i r="1">
      <x v="30"/>
    </i>
    <i>
      <x v="276"/>
      <x/>
    </i>
    <i r="1">
      <x v="3"/>
    </i>
    <i r="1">
      <x v="4"/>
    </i>
    <i r="1">
      <x v="5"/>
    </i>
    <i r="1">
      <x v="8"/>
    </i>
    <i r="1">
      <x v="11"/>
    </i>
    <i r="1">
      <x v="13"/>
    </i>
    <i r="1">
      <x v="14"/>
    </i>
    <i r="1">
      <x v="17"/>
    </i>
    <i r="1">
      <x v="20"/>
    </i>
    <i r="1">
      <x v="21"/>
    </i>
    <i r="1">
      <x v="30"/>
    </i>
    <i r="1">
      <x v="31"/>
    </i>
    <i>
      <x v="277"/>
      <x v="3"/>
    </i>
    <i r="1">
      <x v="5"/>
    </i>
    <i r="1">
      <x v="8"/>
    </i>
    <i r="1">
      <x v="11"/>
    </i>
    <i r="1">
      <x v="14"/>
    </i>
    <i r="1">
      <x v="16"/>
    </i>
    <i r="1">
      <x v="17"/>
    </i>
    <i r="1">
      <x v="20"/>
    </i>
    <i r="1">
      <x v="26"/>
    </i>
    <i r="1">
      <x v="30"/>
    </i>
    <i r="1">
      <x v="31"/>
    </i>
    <i>
      <x v="278"/>
      <x/>
    </i>
    <i r="1">
      <x v="1"/>
    </i>
    <i r="1">
      <x v="5"/>
    </i>
    <i r="1">
      <x v="8"/>
    </i>
    <i r="1">
      <x v="14"/>
    </i>
    <i r="1">
      <x v="26"/>
    </i>
    <i r="1">
      <x v="28"/>
    </i>
    <i r="1">
      <x v="30"/>
    </i>
    <i r="1">
      <x v="31"/>
    </i>
    <i>
      <x v="279"/>
      <x/>
    </i>
    <i r="1">
      <x v="5"/>
    </i>
    <i r="1">
      <x v="8"/>
    </i>
    <i r="1">
      <x v="11"/>
    </i>
    <i r="1">
      <x v="14"/>
    </i>
    <i r="1">
      <x v="26"/>
    </i>
    <i r="1">
      <x v="30"/>
    </i>
    <i r="1">
      <x v="31"/>
    </i>
    <i>
      <x v="280"/>
      <x/>
    </i>
    <i r="1">
      <x v="3"/>
    </i>
    <i r="1">
      <x v="4"/>
    </i>
    <i r="1">
      <x v="5"/>
    </i>
    <i r="1">
      <x v="12"/>
    </i>
    <i r="1">
      <x v="13"/>
    </i>
    <i r="1">
      <x v="14"/>
    </i>
    <i r="1">
      <x v="17"/>
    </i>
    <i r="1">
      <x v="19"/>
    </i>
    <i r="1">
      <x v="20"/>
    </i>
    <i r="1">
      <x v="21"/>
    </i>
    <i r="1">
      <x v="28"/>
    </i>
    <i r="1">
      <x v="30"/>
    </i>
    <i r="1">
      <x v="31"/>
    </i>
    <i>
      <x v="281"/>
      <x v="3"/>
    </i>
    <i r="1">
      <x v="4"/>
    </i>
    <i r="1">
      <x v="8"/>
    </i>
    <i r="1">
      <x v="13"/>
    </i>
    <i r="1">
      <x v="19"/>
    </i>
    <i>
      <x v="282"/>
      <x/>
    </i>
    <i r="1">
      <x v="5"/>
    </i>
    <i r="1">
      <x v="8"/>
    </i>
    <i r="1">
      <x v="14"/>
    </i>
    <i r="1">
      <x v="20"/>
    </i>
    <i r="1">
      <x v="26"/>
    </i>
    <i r="1">
      <x v="29"/>
    </i>
    <i r="1">
      <x v="30"/>
    </i>
    <i r="1">
      <x v="31"/>
    </i>
    <i>
      <x v="283"/>
      <x/>
    </i>
    <i r="1">
      <x v="1"/>
    </i>
    <i r="1">
      <x v="5"/>
    </i>
    <i r="1">
      <x v="8"/>
    </i>
    <i r="1">
      <x v="11"/>
    </i>
    <i r="1">
      <x v="14"/>
    </i>
    <i r="1">
      <x v="18"/>
    </i>
    <i r="1">
      <x v="20"/>
    </i>
    <i r="1">
      <x v="26"/>
    </i>
    <i r="1">
      <x v="28"/>
    </i>
    <i r="1">
      <x v="30"/>
    </i>
    <i r="1">
      <x v="31"/>
    </i>
    <i>
      <x v="284"/>
      <x/>
    </i>
    <i r="1">
      <x v="5"/>
    </i>
    <i r="1">
      <x v="8"/>
    </i>
    <i r="1">
      <x v="9"/>
    </i>
    <i r="1">
      <x v="11"/>
    </i>
    <i r="1">
      <x v="14"/>
    </i>
    <i r="1">
      <x v="18"/>
    </i>
    <i r="1">
      <x v="20"/>
    </i>
    <i r="1">
      <x v="26"/>
    </i>
    <i r="1">
      <x v="30"/>
    </i>
    <i r="1">
      <x v="31"/>
    </i>
    <i>
      <x v="285"/>
      <x/>
    </i>
    <i r="1">
      <x v="5"/>
    </i>
    <i r="1">
      <x v="8"/>
    </i>
    <i r="1">
      <x v="14"/>
    </i>
    <i r="1">
      <x v="19"/>
    </i>
    <i r="1">
      <x v="20"/>
    </i>
    <i r="1">
      <x v="24"/>
    </i>
    <i r="1">
      <x v="30"/>
    </i>
    <i>
      <x v="286"/>
      <x/>
    </i>
    <i r="1">
      <x v="5"/>
    </i>
    <i r="1">
      <x v="8"/>
    </i>
    <i r="1">
      <x v="30"/>
    </i>
    <i r="1">
      <x v="31"/>
    </i>
    <i>
      <x v="287"/>
      <x/>
    </i>
    <i r="1">
      <x v="4"/>
    </i>
    <i r="1">
      <x v="5"/>
    </i>
    <i r="1">
      <x v="8"/>
    </i>
    <i r="1">
      <x v="9"/>
    </i>
    <i r="1">
      <x v="12"/>
    </i>
    <i r="1">
      <x v="14"/>
    </i>
    <i r="1">
      <x v="20"/>
    </i>
    <i r="1">
      <x v="24"/>
    </i>
    <i r="1">
      <x v="29"/>
    </i>
    <i r="1">
      <x v="30"/>
    </i>
    <i r="1">
      <x v="31"/>
    </i>
    <i>
      <x v="288"/>
      <x v="1"/>
    </i>
    <i r="1">
      <x v="30"/>
    </i>
    <i>
      <x v="289"/>
      <x/>
    </i>
    <i r="1">
      <x v="1"/>
    </i>
    <i r="1">
      <x v="5"/>
    </i>
    <i r="1">
      <x v="8"/>
    </i>
    <i r="1">
      <x v="11"/>
    </i>
    <i r="1">
      <x v="12"/>
    </i>
    <i r="1">
      <x v="14"/>
    </i>
    <i r="1">
      <x v="18"/>
    </i>
    <i r="1">
      <x v="19"/>
    </i>
    <i r="1">
      <x v="20"/>
    </i>
    <i r="1">
      <x v="24"/>
    </i>
    <i r="1">
      <x v="26"/>
    </i>
    <i r="1">
      <x v="30"/>
    </i>
    <i r="1">
      <x v="31"/>
    </i>
    <i>
      <x v="290"/>
      <x/>
    </i>
    <i r="1">
      <x v="5"/>
    </i>
    <i r="1">
      <x v="8"/>
    </i>
    <i r="1">
      <x v="20"/>
    </i>
    <i r="1">
      <x v="30"/>
    </i>
    <i>
      <x v="291"/>
      <x/>
    </i>
    <i r="1">
      <x v="5"/>
    </i>
    <i r="1">
      <x v="8"/>
    </i>
    <i r="1">
      <x v="11"/>
    </i>
    <i r="1">
      <x v="14"/>
    </i>
    <i r="1">
      <x v="20"/>
    </i>
    <i r="1">
      <x v="26"/>
    </i>
    <i r="1">
      <x v="30"/>
    </i>
    <i r="1">
      <x v="31"/>
    </i>
    <i>
      <x v="292"/>
      <x/>
    </i>
    <i r="1">
      <x v="5"/>
    </i>
    <i r="1">
      <x v="8"/>
    </i>
    <i r="1">
      <x v="12"/>
    </i>
    <i r="1">
      <x v="30"/>
    </i>
    <i r="1">
      <x v="31"/>
    </i>
    <i>
      <x v="293"/>
      <x/>
    </i>
    <i r="1">
      <x v="5"/>
    </i>
    <i r="1">
      <x v="8"/>
    </i>
    <i r="1">
      <x v="11"/>
    </i>
    <i r="1">
      <x v="12"/>
    </i>
    <i r="1">
      <x v="18"/>
    </i>
    <i r="1">
      <x v="20"/>
    </i>
    <i r="1">
      <x v="26"/>
    </i>
    <i r="1">
      <x v="30"/>
    </i>
    <i>
      <x v="294"/>
      <x/>
    </i>
    <i r="1">
      <x v="5"/>
    </i>
    <i r="1">
      <x v="14"/>
    </i>
    <i r="1">
      <x v="20"/>
    </i>
    <i r="1">
      <x v="30"/>
    </i>
    <i r="1">
      <x v="31"/>
    </i>
    <i>
      <x v="295"/>
      <x/>
    </i>
    <i r="1">
      <x v="5"/>
    </i>
    <i r="1">
      <x v="14"/>
    </i>
    <i r="1">
      <x v="28"/>
    </i>
    <i r="1">
      <x v="30"/>
    </i>
    <i r="1">
      <x v="31"/>
    </i>
    <i>
      <x v="296"/>
      <x/>
    </i>
    <i r="1">
      <x v="8"/>
    </i>
    <i r="1">
      <x v="14"/>
    </i>
    <i r="1">
      <x v="30"/>
    </i>
    <i>
      <x v="297"/>
      <x/>
    </i>
    <i r="1">
      <x v="5"/>
    </i>
    <i r="1">
      <x v="8"/>
    </i>
    <i r="1">
      <x v="10"/>
    </i>
    <i r="1">
      <x v="11"/>
    </i>
    <i r="1">
      <x v="14"/>
    </i>
    <i r="1">
      <x v="16"/>
    </i>
    <i r="1">
      <x v="20"/>
    </i>
    <i r="1">
      <x v="26"/>
    </i>
    <i r="1">
      <x v="30"/>
    </i>
    <i r="1">
      <x v="31"/>
    </i>
    <i>
      <x v="298"/>
      <x v="5"/>
    </i>
    <i r="1">
      <x v="8"/>
    </i>
    <i r="1">
      <x v="11"/>
    </i>
    <i r="1">
      <x v="12"/>
    </i>
    <i r="1">
      <x v="20"/>
    </i>
    <i r="1">
      <x v="26"/>
    </i>
    <i r="1">
      <x v="30"/>
    </i>
    <i r="1">
      <x v="31"/>
    </i>
    <i>
      <x v="299"/>
      <x/>
    </i>
    <i r="1">
      <x v="3"/>
    </i>
    <i r="1">
      <x v="4"/>
    </i>
    <i r="1">
      <x v="5"/>
    </i>
    <i r="1">
      <x v="7"/>
    </i>
    <i r="1">
      <x v="13"/>
    </i>
    <i r="1">
      <x v="14"/>
    </i>
    <i r="1">
      <x v="20"/>
    </i>
    <i r="1">
      <x v="30"/>
    </i>
    <i r="1">
      <x v="31"/>
    </i>
    <i>
      <x v="300"/>
      <x/>
    </i>
    <i r="1">
      <x v="5"/>
    </i>
    <i r="1">
      <x v="8"/>
    </i>
    <i r="1">
      <x v="12"/>
    </i>
    <i r="1">
      <x v="14"/>
    </i>
    <i r="1">
      <x v="17"/>
    </i>
    <i r="1">
      <x v="20"/>
    </i>
    <i r="1">
      <x v="26"/>
    </i>
    <i r="1">
      <x v="30"/>
    </i>
    <i r="1">
      <x v="31"/>
    </i>
    <i>
      <x v="301"/>
      <x v="5"/>
    </i>
    <i r="1">
      <x v="30"/>
    </i>
    <i>
      <x v="302"/>
      <x/>
    </i>
    <i r="1">
      <x v="5"/>
    </i>
    <i r="1">
      <x v="8"/>
    </i>
    <i r="1">
      <x v="11"/>
    </i>
    <i r="1">
      <x v="14"/>
    </i>
    <i r="1">
      <x v="20"/>
    </i>
    <i r="1">
      <x v="30"/>
    </i>
    <i r="1">
      <x v="31"/>
    </i>
    <i>
      <x v="303"/>
      <x/>
    </i>
    <i r="1">
      <x v="8"/>
    </i>
    <i r="1">
      <x v="11"/>
    </i>
    <i r="1">
      <x v="14"/>
    </i>
    <i r="1">
      <x v="18"/>
    </i>
    <i r="1">
      <x v="26"/>
    </i>
    <i r="1">
      <x v="30"/>
    </i>
    <i r="1">
      <x v="31"/>
    </i>
    <i>
      <x v="304"/>
      <x v="5"/>
    </i>
    <i r="1">
      <x v="8"/>
    </i>
    <i r="1">
      <x v="28"/>
    </i>
    <i r="1">
      <x v="30"/>
    </i>
    <i r="1">
      <x v="31"/>
    </i>
    <i>
      <x v="305"/>
      <x/>
    </i>
    <i r="1">
      <x v="1"/>
    </i>
    <i r="1">
      <x v="4"/>
    </i>
    <i r="1">
      <x v="8"/>
    </i>
    <i r="1">
      <x v="11"/>
    </i>
    <i r="1">
      <x v="14"/>
    </i>
    <i r="1">
      <x v="19"/>
    </i>
    <i r="1">
      <x v="26"/>
    </i>
    <i r="1">
      <x v="30"/>
    </i>
    <i r="1">
      <x v="31"/>
    </i>
    <i>
      <x v="306"/>
      <x v="1"/>
    </i>
    <i r="1">
      <x v="5"/>
    </i>
    <i r="1">
      <x v="11"/>
    </i>
    <i r="1">
      <x v="24"/>
    </i>
    <i r="1">
      <x v="30"/>
    </i>
    <i r="1">
      <x v="31"/>
    </i>
    <i>
      <x v="307"/>
      <x v="5"/>
    </i>
    <i r="1">
      <x v="8"/>
    </i>
    <i r="1">
      <x v="17"/>
    </i>
    <i r="1">
      <x v="20"/>
    </i>
    <i r="1">
      <x v="26"/>
    </i>
    <i r="1">
      <x v="31"/>
    </i>
    <i>
      <x v="308"/>
      <x/>
    </i>
    <i r="1">
      <x v="5"/>
    </i>
    <i r="1">
      <x v="8"/>
    </i>
    <i r="1">
      <x v="11"/>
    </i>
    <i r="1">
      <x v="12"/>
    </i>
    <i r="1">
      <x v="14"/>
    </i>
    <i r="1">
      <x v="18"/>
    </i>
    <i r="1">
      <x v="19"/>
    </i>
    <i r="1">
      <x v="20"/>
    </i>
    <i r="1">
      <x v="26"/>
    </i>
    <i r="1">
      <x v="30"/>
    </i>
    <i r="1">
      <x v="31"/>
    </i>
    <i>
      <x v="309"/>
      <x/>
    </i>
    <i r="1">
      <x v="5"/>
    </i>
    <i r="1">
      <x v="8"/>
    </i>
    <i r="1">
      <x v="14"/>
    </i>
    <i r="1">
      <x v="26"/>
    </i>
    <i r="1">
      <x v="30"/>
    </i>
    <i r="1">
      <x v="31"/>
    </i>
    <i>
      <x v="310"/>
      <x v="3"/>
    </i>
    <i r="1">
      <x v="4"/>
    </i>
    <i r="1">
      <x v="13"/>
    </i>
    <i r="1">
      <x v="17"/>
    </i>
    <i>
      <x v="311"/>
      <x/>
    </i>
    <i r="1">
      <x v="5"/>
    </i>
    <i r="1">
      <x v="8"/>
    </i>
    <i r="1">
      <x v="11"/>
    </i>
    <i r="1">
      <x v="14"/>
    </i>
    <i r="1">
      <x v="18"/>
    </i>
    <i r="1">
      <x v="20"/>
    </i>
    <i r="1">
      <x v="26"/>
    </i>
    <i r="1">
      <x v="30"/>
    </i>
    <i r="1">
      <x v="31"/>
    </i>
    <i>
      <x v="312"/>
      <x v="5"/>
    </i>
    <i r="1">
      <x v="8"/>
    </i>
    <i r="1">
      <x v="26"/>
    </i>
    <i r="1">
      <x v="30"/>
    </i>
    <i r="1">
      <x v="31"/>
    </i>
    <i>
      <x v="313"/>
      <x v="5"/>
    </i>
    <i r="1">
      <x v="8"/>
    </i>
    <i r="1">
      <x v="14"/>
    </i>
    <i r="1">
      <x v="17"/>
    </i>
    <i r="1">
      <x v="20"/>
    </i>
    <i r="1">
      <x v="26"/>
    </i>
    <i r="1">
      <x v="30"/>
    </i>
    <i>
      <x v="314"/>
      <x v="5"/>
    </i>
    <i r="1">
      <x v="14"/>
    </i>
    <i r="1">
      <x v="20"/>
    </i>
    <i r="1">
      <x v="26"/>
    </i>
    <i r="1">
      <x v="30"/>
    </i>
    <i r="1">
      <x v="31"/>
    </i>
    <i>
      <x v="315"/>
      <x v="5"/>
    </i>
    <i r="1">
      <x v="29"/>
    </i>
    <i r="1">
      <x v="30"/>
    </i>
    <i r="1">
      <x v="31"/>
    </i>
    <i>
      <x v="316"/>
      <x v="8"/>
    </i>
    <i r="1">
      <x v="11"/>
    </i>
    <i r="1">
      <x v="14"/>
    </i>
    <i r="1">
      <x v="18"/>
    </i>
    <i r="1">
      <x v="26"/>
    </i>
    <i r="1">
      <x v="29"/>
    </i>
    <i r="1">
      <x v="30"/>
    </i>
    <i>
      <x v="317"/>
      <x v="14"/>
    </i>
    <i r="1">
      <x v="26"/>
    </i>
    <i r="1">
      <x v="28"/>
    </i>
    <i r="1">
      <x v="29"/>
    </i>
    <i r="1">
      <x v="30"/>
    </i>
    <i>
      <x v="318"/>
      <x v="14"/>
    </i>
    <i r="1">
      <x v="28"/>
    </i>
    <i>
      <x v="319"/>
      <x v="9"/>
    </i>
    <i r="1">
      <x v="11"/>
    </i>
    <i r="1">
      <x v="14"/>
    </i>
    <i r="1">
      <x v="18"/>
    </i>
    <i r="1">
      <x v="26"/>
    </i>
    <i r="1">
      <x v="29"/>
    </i>
    <i r="1">
      <x v="30"/>
    </i>
    <i r="1">
      <x v="31"/>
    </i>
    <i>
      <x v="320"/>
      <x v="8"/>
    </i>
    <i r="1">
      <x v="11"/>
    </i>
    <i r="1">
      <x v="14"/>
    </i>
    <i r="1">
      <x v="18"/>
    </i>
    <i r="1">
      <x v="26"/>
    </i>
    <i r="1">
      <x v="30"/>
    </i>
    <i r="1">
      <x v="31"/>
    </i>
    <i>
      <x v="321"/>
      <x/>
    </i>
    <i r="1">
      <x v="5"/>
    </i>
    <i r="1">
      <x v="29"/>
    </i>
    <i r="1">
      <x v="30"/>
    </i>
    <i r="1">
      <x v="31"/>
    </i>
    <i>
      <x v="322"/>
      <x v="11"/>
    </i>
    <i r="1">
      <x v="14"/>
    </i>
    <i r="1">
      <x v="16"/>
    </i>
    <i r="1">
      <x v="18"/>
    </i>
    <i r="1">
      <x v="26"/>
    </i>
    <i r="1">
      <x v="29"/>
    </i>
    <i r="1">
      <x v="30"/>
    </i>
    <i>
      <x v="323"/>
      <x/>
    </i>
    <i r="1">
      <x v="5"/>
    </i>
    <i r="1">
      <x v="8"/>
    </i>
    <i r="1">
      <x v="11"/>
    </i>
    <i r="1">
      <x v="14"/>
    </i>
    <i r="1">
      <x v="26"/>
    </i>
    <i r="1">
      <x v="29"/>
    </i>
    <i r="1">
      <x v="30"/>
    </i>
    <i r="1">
      <x v="31"/>
    </i>
    <i>
      <x v="324"/>
      <x/>
    </i>
    <i r="1">
      <x v="3"/>
    </i>
    <i r="1">
      <x v="4"/>
    </i>
    <i r="1">
      <x v="5"/>
    </i>
    <i r="1">
      <x v="8"/>
    </i>
    <i r="1">
      <x v="13"/>
    </i>
    <i r="1">
      <x v="14"/>
    </i>
    <i r="1">
      <x v="19"/>
    </i>
    <i r="1">
      <x v="20"/>
    </i>
    <i r="1">
      <x v="21"/>
    </i>
    <i r="1">
      <x v="26"/>
    </i>
    <i r="1">
      <x v="30"/>
    </i>
    <i r="1">
      <x v="31"/>
    </i>
    <i>
      <x v="325"/>
      <x/>
    </i>
    <i r="1">
      <x v="1"/>
    </i>
    <i r="1">
      <x v="5"/>
    </i>
    <i r="1">
      <x v="14"/>
    </i>
    <i r="1">
      <x v="21"/>
    </i>
    <i r="1">
      <x v="30"/>
    </i>
    <i r="1">
      <x v="31"/>
    </i>
    <i>
      <x v="326"/>
      <x/>
    </i>
    <i r="1">
      <x v="21"/>
    </i>
    <i>
      <x v="327"/>
      <x v="8"/>
    </i>
    <i r="1">
      <x v="11"/>
    </i>
    <i r="1">
      <x v="14"/>
    </i>
    <i r="1">
      <x v="18"/>
    </i>
    <i r="1">
      <x v="20"/>
    </i>
    <i r="1">
      <x v="26"/>
    </i>
    <i r="1">
      <x v="30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16" hier="-1"/>
  </pageFields>
  <dataFields count="12">
    <dataField name="합계 : 202501" fld="20" baseField="0" baseItem="0" numFmtId="38"/>
    <dataField name="합계 : 202502" fld="21" baseField="0" baseItem="0" numFmtId="38"/>
    <dataField name="합계 : 202503" fld="22" baseField="0" baseItem="0" numFmtId="38"/>
    <dataField name="합계 : 202504" fld="23" baseField="0" baseItem="0" numFmtId="38"/>
    <dataField name="합계 : 202505" fld="24" baseField="0" baseItem="0" numFmtId="38"/>
    <dataField name="합계 : 202506" fld="25" baseField="0" baseItem="0" numFmtId="38"/>
    <dataField name="합계 : 202507" fld="26" baseField="0" baseItem="0" numFmtId="38"/>
    <dataField name="합계 : 202508" fld="27" baseField="0" baseItem="0" numFmtId="38"/>
    <dataField name="합계 : 202509" fld="28" baseField="0" baseItem="0" numFmtId="38"/>
    <dataField name="합계 : 202510" fld="29" baseField="0" baseItem="0" numFmtId="38"/>
    <dataField name="합계 : 202511" fld="30" baseField="0" baseItem="0" numFmtId="38"/>
    <dataField name="합계 : 202512" fld="31" baseField="0" baseItem="0" numFmtId="3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CA127-E5FF-472B-9591-5F8563BE4229}" name="피벗 테이블2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I4:BH101" firstHeaderRow="1" firstDataRow="2" firstDataCol="2"/>
  <pivotFields count="16">
    <pivotField axis="axisRow" compact="0" outline="0" showAll="0" defaultSubtotal="0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5">
        <item x="85"/>
        <item x="84"/>
        <item x="36"/>
        <item x="53"/>
        <item x="63"/>
        <item x="48"/>
        <item x="55"/>
        <item x="80"/>
        <item x="58"/>
        <item x="15"/>
        <item x="32"/>
        <item x="45"/>
        <item x="39"/>
        <item x="42"/>
        <item x="31"/>
        <item x="1"/>
        <item x="69"/>
        <item x="77"/>
        <item x="41"/>
        <item x="87"/>
        <item x="4"/>
        <item x="52"/>
        <item x="61"/>
        <item x="43"/>
        <item x="75"/>
        <item x="86"/>
        <item x="19"/>
        <item x="46"/>
        <item x="88"/>
        <item x="71"/>
        <item x="54"/>
        <item x="50"/>
        <item x="8"/>
        <item x="16"/>
        <item x="81"/>
        <item x="72"/>
        <item x="65"/>
        <item x="94"/>
        <item x="7"/>
        <item x="21"/>
        <item x="38"/>
        <item x="83"/>
        <item x="5"/>
        <item x="76"/>
        <item x="20"/>
        <item x="68"/>
        <item x="29"/>
        <item x="37"/>
        <item x="89"/>
        <item x="92"/>
        <item x="57"/>
        <item x="26"/>
        <item x="82"/>
        <item x="14"/>
        <item x="74"/>
        <item x="59"/>
        <item x="70"/>
        <item x="49"/>
        <item x="34"/>
        <item x="30"/>
        <item x="62"/>
        <item x="66"/>
        <item x="35"/>
        <item x="2"/>
        <item x="78"/>
        <item x="93"/>
        <item x="90"/>
        <item x="51"/>
        <item x="6"/>
        <item x="13"/>
        <item x="11"/>
        <item x="17"/>
        <item x="18"/>
        <item x="0"/>
        <item x="9"/>
        <item x="3"/>
        <item x="12"/>
        <item x="27"/>
        <item x="44"/>
        <item x="47"/>
        <item x="23"/>
        <item x="64"/>
        <item x="91"/>
        <item x="24"/>
        <item x="22"/>
        <item x="25"/>
        <item x="67"/>
        <item x="40"/>
        <item x="73"/>
        <item x="33"/>
        <item x="10"/>
        <item x="28"/>
        <item x="56"/>
        <item x="79"/>
        <item x="6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3">
        <item x="9"/>
        <item x="8"/>
        <item x="14"/>
        <item x="19"/>
        <item x="15"/>
        <item x="11"/>
        <item x="10"/>
        <item x="0"/>
        <item x="4"/>
        <item x="6"/>
        <item x="16"/>
        <item x="12"/>
        <item x="22"/>
        <item x="17"/>
        <item x="5"/>
        <item x="2"/>
        <item x="13"/>
        <item x="21"/>
        <item x="20"/>
        <item x="1"/>
        <item x="18"/>
        <item x="3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96">
    <i>
      <x/>
      <x v="73"/>
    </i>
    <i>
      <x v="1"/>
      <x v="15"/>
    </i>
    <i>
      <x v="2"/>
      <x v="63"/>
    </i>
    <i>
      <x v="3"/>
      <x v="75"/>
    </i>
    <i>
      <x v="4"/>
      <x v="20"/>
    </i>
    <i>
      <x v="5"/>
      <x v="42"/>
    </i>
    <i>
      <x v="6"/>
      <x v="68"/>
    </i>
    <i>
      <x v="7"/>
      <x v="38"/>
    </i>
    <i>
      <x v="8"/>
      <x v="32"/>
    </i>
    <i>
      <x v="9"/>
      <x v="74"/>
    </i>
    <i>
      <x v="10"/>
      <x v="90"/>
    </i>
    <i>
      <x v="11"/>
      <x v="70"/>
    </i>
    <i>
      <x v="12"/>
      <x v="76"/>
    </i>
    <i>
      <x v="13"/>
      <x v="69"/>
    </i>
    <i>
      <x v="14"/>
      <x v="53"/>
    </i>
    <i>
      <x v="15"/>
      <x v="9"/>
    </i>
    <i>
      <x v="16"/>
      <x v="33"/>
    </i>
    <i>
      <x v="17"/>
      <x v="71"/>
    </i>
    <i>
      <x v="18"/>
      <x v="72"/>
    </i>
    <i>
      <x v="19"/>
      <x v="26"/>
    </i>
    <i>
      <x v="20"/>
      <x v="44"/>
    </i>
    <i>
      <x v="21"/>
      <x v="39"/>
    </i>
    <i>
      <x v="22"/>
      <x v="84"/>
    </i>
    <i>
      <x v="23"/>
      <x v="80"/>
    </i>
    <i>
      <x v="24"/>
      <x v="83"/>
    </i>
    <i>
      <x v="25"/>
      <x v="85"/>
    </i>
    <i>
      <x v="26"/>
      <x v="51"/>
    </i>
    <i>
      <x v="27"/>
      <x v="77"/>
    </i>
    <i>
      <x v="28"/>
      <x v="91"/>
    </i>
    <i>
      <x v="29"/>
      <x v="46"/>
    </i>
    <i>
      <x v="30"/>
      <x v="59"/>
    </i>
    <i>
      <x v="31"/>
      <x v="14"/>
    </i>
    <i>
      <x v="32"/>
      <x v="10"/>
    </i>
    <i>
      <x v="33"/>
      <x v="89"/>
    </i>
    <i>
      <x v="34"/>
      <x v="58"/>
    </i>
    <i>
      <x v="35"/>
      <x v="62"/>
    </i>
    <i>
      <x v="36"/>
      <x v="2"/>
    </i>
    <i>
      <x v="37"/>
      <x v="47"/>
    </i>
    <i>
      <x v="38"/>
      <x v="40"/>
    </i>
    <i>
      <x v="39"/>
      <x v="12"/>
    </i>
    <i>
      <x v="40"/>
      <x v="87"/>
    </i>
    <i>
      <x v="41"/>
      <x v="18"/>
    </i>
    <i>
      <x v="42"/>
      <x v="13"/>
    </i>
    <i>
      <x v="43"/>
      <x v="23"/>
    </i>
    <i>
      <x v="44"/>
      <x v="78"/>
    </i>
    <i>
      <x v="45"/>
      <x v="11"/>
    </i>
    <i>
      <x v="46"/>
      <x v="27"/>
    </i>
    <i>
      <x v="47"/>
      <x v="79"/>
    </i>
    <i>
      <x v="48"/>
      <x v="5"/>
    </i>
    <i>
      <x v="49"/>
      <x v="57"/>
    </i>
    <i>
      <x v="50"/>
      <x v="31"/>
    </i>
    <i>
      <x v="51"/>
      <x v="67"/>
    </i>
    <i>
      <x v="52"/>
      <x v="21"/>
    </i>
    <i>
      <x v="53"/>
      <x v="3"/>
    </i>
    <i>
      <x v="54"/>
      <x v="30"/>
    </i>
    <i>
      <x v="55"/>
      <x v="6"/>
    </i>
    <i>
      <x v="56"/>
      <x v="92"/>
    </i>
    <i>
      <x v="57"/>
      <x v="50"/>
    </i>
    <i>
      <x v="58"/>
      <x v="8"/>
    </i>
    <i>
      <x v="59"/>
      <x v="55"/>
    </i>
    <i>
      <x v="60"/>
      <x v="94"/>
    </i>
    <i>
      <x v="61"/>
      <x v="22"/>
    </i>
    <i>
      <x v="62"/>
      <x v="60"/>
    </i>
    <i>
      <x v="63"/>
      <x v="4"/>
    </i>
    <i>
      <x v="64"/>
      <x v="81"/>
    </i>
    <i>
      <x v="65"/>
      <x v="36"/>
    </i>
    <i>
      <x v="66"/>
      <x v="61"/>
    </i>
    <i>
      <x v="67"/>
      <x v="86"/>
    </i>
    <i>
      <x v="68"/>
      <x v="45"/>
    </i>
    <i>
      <x v="69"/>
      <x v="16"/>
    </i>
    <i>
      <x v="70"/>
      <x v="56"/>
    </i>
    <i>
      <x v="71"/>
      <x v="29"/>
    </i>
    <i>
      <x v="72"/>
      <x v="35"/>
    </i>
    <i>
      <x v="73"/>
      <x v="88"/>
    </i>
    <i>
      <x v="74"/>
      <x v="54"/>
    </i>
    <i>
      <x v="75"/>
      <x v="24"/>
    </i>
    <i>
      <x v="76"/>
      <x v="43"/>
    </i>
    <i>
      <x v="77"/>
      <x v="17"/>
    </i>
    <i>
      <x v="78"/>
      <x v="64"/>
    </i>
    <i>
      <x v="79"/>
      <x v="93"/>
    </i>
    <i>
      <x v="80"/>
      <x v="7"/>
    </i>
    <i>
      <x v="81"/>
      <x v="34"/>
    </i>
    <i>
      <x v="82"/>
      <x v="52"/>
    </i>
    <i>
      <x v="83"/>
      <x v="41"/>
    </i>
    <i>
      <x v="84"/>
      <x v="1"/>
    </i>
    <i>
      <x v="85"/>
      <x/>
    </i>
    <i>
      <x v="86"/>
      <x v="25"/>
    </i>
    <i>
      <x v="87"/>
      <x v="19"/>
    </i>
    <i>
      <x v="88"/>
      <x v="28"/>
    </i>
    <i>
      <x v="89"/>
      <x v="48"/>
    </i>
    <i>
      <x v="90"/>
      <x v="66"/>
    </i>
    <i>
      <x v="91"/>
      <x v="82"/>
    </i>
    <i>
      <x v="92"/>
      <x v="49"/>
    </i>
    <i>
      <x v="93"/>
      <x v="65"/>
    </i>
    <i>
      <x v="94"/>
      <x v="37"/>
    </i>
    <i t="grand">
      <x/>
    </i>
  </rowItems>
  <colFields count="1">
    <field x="2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dataFields count="1">
    <dataField name="합계 : 합계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3C13B-0357-443F-B761-6C76BD32654B}" name="피벗 테이블5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DP1:EW332" firstHeaderRow="1" firstDataRow="2" firstDataCol="1"/>
  <pivotFields count="15">
    <pivotField axis="axisRow" showAll="0">
      <items count="3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t="default"/>
      </items>
    </pivotField>
    <pivotField axis="axisCol" showAll="0">
      <items count="33">
        <item x="19"/>
        <item x="17"/>
        <item x="16"/>
        <item x="10"/>
        <item x="11"/>
        <item x="3"/>
        <item x="22"/>
        <item x="24"/>
        <item x="0"/>
        <item x="27"/>
        <item x="21"/>
        <item x="12"/>
        <item x="9"/>
        <item x="13"/>
        <item x="15"/>
        <item x="25"/>
        <item x="23"/>
        <item x="4"/>
        <item x="14"/>
        <item x="5"/>
        <item x="6"/>
        <item x="18"/>
        <item x="29"/>
        <item x="30"/>
        <item x="20"/>
        <item x="28"/>
        <item x="7"/>
        <item x="26"/>
        <item x="8"/>
        <item x="1"/>
        <item x="2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 t="grand">
      <x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합계 : 합계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CB6C1-42FC-46B6-8189-DBF0CCEFA043}" name="피벗 테이블6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J3:O1142" firstHeaderRow="1" firstDataRow="1" firstDataCol="5"/>
  <pivotFields count="8"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0">
        <item x="219"/>
        <item x="214"/>
        <item x="238"/>
        <item x="45"/>
        <item x="178"/>
        <item x="253"/>
        <item x="240"/>
        <item x="54"/>
        <item x="95"/>
        <item x="294"/>
        <item x="203"/>
        <item x="223"/>
        <item x="220"/>
        <item x="244"/>
        <item x="109"/>
        <item x="257"/>
        <item x="245"/>
        <item x="64"/>
        <item x="198"/>
        <item x="29"/>
        <item x="134"/>
        <item x="225"/>
        <item x="233"/>
        <item x="103"/>
        <item x="224"/>
        <item x="121"/>
        <item x="262"/>
        <item x="277"/>
        <item x="250"/>
        <item x="237"/>
        <item x="124"/>
        <item x="98"/>
        <item x="145"/>
        <item x="255"/>
        <item x="271"/>
        <item x="46"/>
        <item x="256"/>
        <item x="251"/>
        <item x="26"/>
        <item x="96"/>
        <item x="99"/>
        <item x="222"/>
        <item x="63"/>
        <item x="163"/>
        <item x="140"/>
        <item x="263"/>
        <item x="300"/>
        <item x="229"/>
        <item x="284"/>
        <item x="235"/>
        <item x="242"/>
        <item x="53"/>
        <item x="272"/>
        <item x="234"/>
        <item x="101"/>
        <item x="119"/>
        <item x="129"/>
        <item x="81"/>
        <item x="218"/>
        <item x="8"/>
        <item x="258"/>
        <item x="206"/>
        <item x="131"/>
        <item x="260"/>
        <item x="227"/>
        <item x="158"/>
        <item x="249"/>
        <item x="301"/>
        <item x="231"/>
        <item x="180"/>
        <item x="248"/>
        <item x="77"/>
        <item x="4"/>
        <item x="304"/>
        <item x="282"/>
        <item x="32"/>
        <item x="68"/>
        <item x="252"/>
        <item x="107"/>
        <item x="228"/>
        <item x="241"/>
        <item x="113"/>
        <item x="247"/>
        <item x="85"/>
        <item x="7"/>
        <item x="161"/>
        <item x="204"/>
        <item x="97"/>
        <item x="169"/>
        <item x="264"/>
        <item x="83"/>
        <item x="293"/>
        <item x="166"/>
        <item x="230"/>
        <item x="210"/>
        <item x="127"/>
        <item x="138"/>
        <item x="43"/>
        <item x="232"/>
        <item x="197"/>
        <item x="67"/>
        <item x="128"/>
        <item x="40"/>
        <item x="108"/>
        <item x="51"/>
        <item x="285"/>
        <item x="76"/>
        <item x="91"/>
        <item x="273"/>
        <item x="66"/>
        <item x="27"/>
        <item x="38"/>
        <item x="173"/>
        <item x="283"/>
        <item x="296"/>
        <item x="165"/>
        <item x="114"/>
        <item x="147"/>
        <item x="172"/>
        <item x="261"/>
        <item x="288"/>
        <item x="149"/>
        <item x="15"/>
        <item x="164"/>
        <item x="72"/>
        <item x="102"/>
        <item x="23"/>
        <item x="268"/>
        <item x="216"/>
        <item x="175"/>
        <item x="176"/>
        <item x="303"/>
        <item x="200"/>
        <item x="270"/>
        <item x="18"/>
        <item x="181"/>
        <item x="57"/>
        <item x="292"/>
        <item x="154"/>
        <item x="174"/>
        <item x="2"/>
        <item x="144"/>
        <item x="153"/>
        <item x="156"/>
        <item x="182"/>
        <item x="192"/>
        <item x="34"/>
        <item x="50"/>
        <item x="79"/>
        <item x="287"/>
        <item x="123"/>
        <item x="37"/>
        <item x="84"/>
        <item x="265"/>
        <item x="90"/>
        <item x="298"/>
        <item x="246"/>
        <item x="239"/>
        <item x="148"/>
        <item x="16"/>
        <item x="191"/>
        <item x="254"/>
        <item x="201"/>
        <item x="3"/>
        <item x="236"/>
        <item x="151"/>
        <item x="104"/>
        <item x="141"/>
        <item x="11"/>
        <item x="61"/>
        <item x="55"/>
        <item x="213"/>
        <item x="31"/>
        <item x="243"/>
        <item x="157"/>
        <item x="71"/>
        <item x="100"/>
        <item x="130"/>
        <item x="199"/>
        <item x="47"/>
        <item x="10"/>
        <item x="276"/>
        <item x="122"/>
        <item x="160"/>
        <item x="295"/>
        <item x="30"/>
        <item x="59"/>
        <item x="48"/>
        <item x="259"/>
        <item x="73"/>
        <item x="70"/>
        <item x="209"/>
        <item x="20"/>
        <item x="269"/>
        <item x="13"/>
        <item x="21"/>
        <item x="132"/>
        <item x="41"/>
        <item x="87"/>
        <item x="208"/>
        <item x="187"/>
        <item x="49"/>
        <item x="9"/>
        <item x="28"/>
        <item x="190"/>
        <item x="94"/>
        <item x="196"/>
        <item x="35"/>
        <item x="89"/>
        <item x="267"/>
        <item x="217"/>
        <item x="183"/>
        <item x="12"/>
        <item x="65"/>
        <item x="111"/>
        <item x="5"/>
        <item x="86"/>
        <item x="93"/>
        <item x="14"/>
        <item x="266"/>
        <item x="299"/>
        <item x="167"/>
        <item x="305"/>
        <item x="159"/>
        <item x="25"/>
        <item x="125"/>
        <item x="302"/>
        <item x="168"/>
        <item x="226"/>
        <item x="185"/>
        <item x="279"/>
        <item x="289"/>
        <item x="309"/>
        <item x="188"/>
        <item x="215"/>
        <item x="110"/>
        <item x="306"/>
        <item x="36"/>
        <item x="207"/>
        <item x="69"/>
        <item x="44"/>
        <item x="193"/>
        <item x="106"/>
        <item x="194"/>
        <item x="6"/>
        <item x="202"/>
        <item x="33"/>
        <item x="274"/>
        <item x="116"/>
        <item x="221"/>
        <item x="195"/>
        <item x="186"/>
        <item x="291"/>
        <item x="17"/>
        <item x="290"/>
        <item x="275"/>
        <item x="143"/>
        <item x="56"/>
        <item x="126"/>
        <item x="52"/>
        <item x="117"/>
        <item x="286"/>
        <item x="189"/>
        <item x="92"/>
        <item x="115"/>
        <item x="105"/>
        <item x="75"/>
        <item x="297"/>
        <item x="184"/>
        <item x="78"/>
        <item x="177"/>
        <item x="74"/>
        <item x="150"/>
        <item x="136"/>
        <item x="137"/>
        <item x="58"/>
        <item x="205"/>
        <item x="307"/>
        <item x="278"/>
        <item x="24"/>
        <item x="146"/>
        <item x="142"/>
        <item x="62"/>
        <item x="22"/>
        <item x="118"/>
        <item x="19"/>
        <item x="112"/>
        <item x="80"/>
        <item x="171"/>
        <item x="133"/>
        <item x="1"/>
        <item x="0"/>
        <item x="82"/>
        <item x="42"/>
        <item x="39"/>
        <item x="139"/>
        <item x="60"/>
        <item x="88"/>
        <item x="135"/>
        <item x="152"/>
        <item x="162"/>
        <item x="179"/>
        <item x="211"/>
        <item x="212"/>
        <item x="280"/>
        <item x="281"/>
        <item x="308"/>
        <item x="155"/>
        <item x="170"/>
        <item x="1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0"/>
        <item x="11"/>
        <item x="16"/>
        <item x="18"/>
        <item x="8"/>
        <item x="15"/>
        <item x="6"/>
        <item x="14"/>
        <item x="17"/>
        <item x="3"/>
        <item x="4"/>
        <item x="10"/>
        <item x="7"/>
        <item x="1"/>
        <item x="2"/>
        <item x="9"/>
        <item x="12"/>
        <item x="19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0"/>
    <field x="1"/>
    <field x="2"/>
    <field x="3"/>
    <field x="4"/>
  </rowFields>
  <rowItems count="1139">
    <i>
      <x/>
      <x/>
      <x v="219"/>
      <x v="3"/>
      <x v="19"/>
    </i>
    <i r="3">
      <x v="4"/>
      <x v="6"/>
    </i>
    <i r="1">
      <x v="1"/>
      <x v="214"/>
      <x v="1"/>
      <x v="13"/>
    </i>
    <i r="4">
      <x v="14"/>
    </i>
    <i r="3">
      <x v="3"/>
      <x v="18"/>
    </i>
    <i r="4">
      <x v="19"/>
    </i>
    <i r="3">
      <x v="4"/>
      <x v="6"/>
    </i>
    <i r="1">
      <x v="2"/>
      <x v="238"/>
      <x v="2"/>
      <x v="10"/>
    </i>
    <i r="3">
      <x v="3"/>
      <x v="19"/>
    </i>
    <i r="3">
      <x v="4"/>
      <x v="6"/>
    </i>
    <i r="1">
      <x v="3"/>
      <x v="45"/>
      <x/>
      <x v="4"/>
    </i>
    <i r="4">
      <x v="11"/>
    </i>
    <i r="3">
      <x v="1"/>
      <x v="14"/>
    </i>
    <i r="3">
      <x v="2"/>
      <x v="9"/>
    </i>
    <i r="3">
      <x v="3"/>
      <x v="19"/>
    </i>
    <i r="3">
      <x v="4"/>
      <x v="6"/>
    </i>
    <i r="1">
      <x v="4"/>
      <x v="178"/>
      <x v="4"/>
      <x v="6"/>
    </i>
    <i r="1">
      <x v="5"/>
      <x v="253"/>
      <x v="3"/>
      <x v="19"/>
    </i>
    <i r="3">
      <x v="4"/>
      <x v="6"/>
    </i>
    <i r="1">
      <x v="6"/>
      <x v="240"/>
      <x v="2"/>
      <x v="9"/>
    </i>
    <i r="3">
      <x v="3"/>
      <x v="19"/>
    </i>
    <i r="3">
      <x v="4"/>
      <x v="12"/>
    </i>
    <i r="1">
      <x v="7"/>
      <x v="54"/>
      <x v="1"/>
      <x v="13"/>
    </i>
    <i r="3">
      <x v="3"/>
      <x v="19"/>
    </i>
    <i r="1">
      <x v="8"/>
      <x v="95"/>
      <x v="3"/>
      <x v="19"/>
    </i>
    <i r="3">
      <x v="4"/>
      <x v="6"/>
    </i>
    <i r="4">
      <x v="12"/>
    </i>
    <i r="1">
      <x v="9"/>
      <x v="294"/>
      <x v="1"/>
      <x v="13"/>
    </i>
    <i r="3">
      <x v="3"/>
      <x v="19"/>
    </i>
    <i r="3">
      <x v="4"/>
      <x v="2"/>
    </i>
    <i r="1">
      <x v="10"/>
      <x v="203"/>
      <x v="3"/>
      <x v="19"/>
    </i>
    <i r="1">
      <x v="11"/>
      <x v="223"/>
      <x v="1"/>
      <x v="13"/>
    </i>
    <i r="4">
      <x v="14"/>
    </i>
    <i r="3">
      <x v="2"/>
      <x v="9"/>
    </i>
    <i r="3">
      <x v="3"/>
      <x v="19"/>
    </i>
    <i r="3">
      <x v="4"/>
      <x v="6"/>
    </i>
    <i r="4">
      <x v="12"/>
    </i>
    <i r="1">
      <x v="12"/>
      <x v="220"/>
      <x v="1"/>
      <x/>
    </i>
    <i r="4">
      <x v="14"/>
    </i>
    <i r="3">
      <x v="3"/>
      <x v="19"/>
    </i>
    <i r="3">
      <x v="4"/>
      <x v="12"/>
    </i>
    <i r="1">
      <x v="13"/>
      <x v="244"/>
      <x v="1"/>
      <x v="1"/>
    </i>
    <i r="4">
      <x v="14"/>
    </i>
    <i r="4">
      <x v="15"/>
    </i>
    <i r="3">
      <x v="4"/>
      <x v="6"/>
    </i>
    <i r="4">
      <x v="12"/>
    </i>
    <i r="1">
      <x v="14"/>
      <x v="109"/>
      <x v="3"/>
      <x v="19"/>
    </i>
    <i r="3">
      <x v="4"/>
      <x v="6"/>
    </i>
    <i r="1">
      <x v="15"/>
      <x v="257"/>
      <x v="1"/>
      <x v="14"/>
    </i>
    <i r="3">
      <x v="2"/>
      <x v="9"/>
    </i>
    <i r="4">
      <x v="10"/>
    </i>
    <i r="3">
      <x v="3"/>
      <x v="19"/>
    </i>
    <i r="3">
      <x v="4"/>
      <x v="6"/>
    </i>
    <i r="4">
      <x v="12"/>
    </i>
    <i r="1">
      <x v="16"/>
      <x v="245"/>
      <x v="3"/>
      <x v="19"/>
    </i>
    <i r="3">
      <x v="4"/>
      <x v="6"/>
    </i>
    <i r="1">
      <x v="17"/>
      <x v="64"/>
      <x v="3"/>
      <x v="19"/>
    </i>
    <i r="3">
      <x v="4"/>
      <x v="6"/>
    </i>
    <i r="1">
      <x v="18"/>
      <x v="198"/>
      <x v="2"/>
      <x v="9"/>
    </i>
    <i r="3">
      <x v="4"/>
      <x v="6"/>
    </i>
    <i r="1">
      <x v="19"/>
      <x v="29"/>
      <x v="2"/>
      <x v="10"/>
    </i>
    <i r="3">
      <x v="3"/>
      <x v="19"/>
    </i>
    <i r="3">
      <x v="4"/>
      <x v="6"/>
    </i>
    <i r="1">
      <x v="20"/>
      <x v="134"/>
      <x v="2"/>
      <x v="10"/>
    </i>
    <i r="3">
      <x v="3"/>
      <x v="19"/>
    </i>
    <i r="3">
      <x v="4"/>
      <x v="6"/>
    </i>
    <i r="1">
      <x v="21"/>
      <x v="225"/>
      <x v="1"/>
      <x v="1"/>
    </i>
    <i r="1">
      <x v="22"/>
      <x v="233"/>
      <x v="4"/>
      <x v="6"/>
    </i>
    <i r="1">
      <x v="23"/>
      <x v="103"/>
      <x v="3"/>
      <x v="19"/>
    </i>
    <i r="1">
      <x v="24"/>
      <x v="224"/>
      <x v="4"/>
      <x v="6"/>
    </i>
    <i r="1">
      <x v="25"/>
      <x v="121"/>
      <x v="2"/>
      <x v="9"/>
    </i>
    <i r="4">
      <x v="10"/>
    </i>
    <i r="3">
      <x v="3"/>
      <x v="19"/>
    </i>
    <i r="3">
      <x v="4"/>
      <x v="6"/>
    </i>
    <i r="4">
      <x v="12"/>
    </i>
    <i r="1">
      <x v="26"/>
      <x v="262"/>
      <x v="1"/>
      <x v="14"/>
    </i>
    <i r="3">
      <x v="2"/>
      <x v="9"/>
    </i>
    <i r="3">
      <x v="3"/>
      <x v="19"/>
    </i>
    <i r="3">
      <x v="4"/>
      <x v="6"/>
    </i>
    <i r="1">
      <x v="27"/>
      <x v="277"/>
      <x v="3"/>
      <x v="19"/>
    </i>
    <i r="3">
      <x v="4"/>
      <x v="6"/>
    </i>
    <i r="1">
      <x v="28"/>
      <x v="250"/>
      <x v="3"/>
      <x v="19"/>
    </i>
    <i r="3">
      <x v="4"/>
      <x v="6"/>
    </i>
    <i r="1">
      <x v="29"/>
      <x v="237"/>
      <x v="3"/>
      <x v="19"/>
    </i>
    <i r="3">
      <x v="4"/>
      <x v="12"/>
    </i>
    <i r="1">
      <x v="30"/>
      <x v="124"/>
      <x v="1"/>
      <x v="14"/>
    </i>
    <i r="3">
      <x v="2"/>
      <x v="9"/>
    </i>
    <i r="3">
      <x v="4"/>
      <x v="12"/>
    </i>
    <i r="1">
      <x v="31"/>
      <x v="98"/>
      <x v="1"/>
      <x v="14"/>
    </i>
    <i r="3">
      <x v="2"/>
      <x v="9"/>
    </i>
    <i r="3">
      <x v="3"/>
      <x v="19"/>
    </i>
    <i r="3">
      <x v="4"/>
      <x v="6"/>
    </i>
    <i r="1">
      <x v="32"/>
      <x v="145"/>
      <x v="4"/>
      <x v="6"/>
    </i>
    <i r="4">
      <x v="12"/>
    </i>
    <i r="1">
      <x v="33"/>
      <x v="255"/>
      <x v="3"/>
      <x v="19"/>
    </i>
    <i r="1">
      <x v="34"/>
      <x v="271"/>
      <x/>
      <x v="4"/>
    </i>
    <i r="1">
      <x v="35"/>
      <x v="46"/>
      <x v="1"/>
      <x v="14"/>
    </i>
    <i r="3">
      <x v="2"/>
      <x v="9"/>
    </i>
    <i r="3">
      <x v="3"/>
      <x v="19"/>
    </i>
    <i r="3">
      <x v="4"/>
      <x v="6"/>
    </i>
    <i r="1">
      <x v="36"/>
      <x v="256"/>
      <x v="1"/>
      <x v="14"/>
    </i>
    <i r="1">
      <x v="37"/>
      <x v="251"/>
      <x v="3"/>
      <x v="18"/>
    </i>
    <i r="4">
      <x v="19"/>
    </i>
    <i r="3">
      <x v="4"/>
      <x v="6"/>
    </i>
    <i r="1">
      <x v="38"/>
      <x v="26"/>
      <x v="2"/>
      <x v="10"/>
    </i>
    <i r="3">
      <x v="3"/>
      <x v="19"/>
    </i>
    <i r="3">
      <x v="4"/>
      <x v="6"/>
    </i>
    <i r="1">
      <x v="39"/>
      <x v="96"/>
      <x v="2"/>
      <x v="9"/>
    </i>
    <i r="3">
      <x v="3"/>
      <x v="19"/>
    </i>
    <i r="1">
      <x v="40"/>
      <x v="99"/>
      <x v="2"/>
      <x v="10"/>
    </i>
    <i r="3">
      <x v="4"/>
      <x v="6"/>
    </i>
    <i r="1">
      <x v="41"/>
      <x v="222"/>
      <x v="2"/>
      <x v="9"/>
    </i>
    <i r="3">
      <x v="3"/>
      <x v="19"/>
    </i>
    <i r="3">
      <x v="4"/>
      <x v="6"/>
    </i>
    <i r="1">
      <x v="42"/>
      <x v="63"/>
      <x v="2"/>
      <x v="10"/>
    </i>
    <i r="3">
      <x v="3"/>
      <x v="19"/>
    </i>
    <i r="3">
      <x v="4"/>
      <x v="6"/>
    </i>
    <i r="1">
      <x v="43"/>
      <x v="163"/>
      <x v="2"/>
      <x v="9"/>
    </i>
    <i r="3">
      <x v="4"/>
      <x v="12"/>
    </i>
    <i r="1">
      <x v="44"/>
      <x v="140"/>
      <x v="2"/>
      <x v="9"/>
    </i>
    <i r="3">
      <x v="3"/>
      <x v="19"/>
    </i>
    <i r="3">
      <x v="4"/>
      <x v="6"/>
    </i>
    <i r="1">
      <x v="45"/>
      <x v="263"/>
      <x v="2"/>
      <x v="9"/>
    </i>
    <i r="3">
      <x v="3"/>
      <x v="19"/>
    </i>
    <i r="3">
      <x v="4"/>
      <x v="6"/>
    </i>
    <i r="4">
      <x v="12"/>
    </i>
    <i r="1">
      <x v="46"/>
      <x v="300"/>
      <x v="1"/>
      <x v="14"/>
    </i>
    <i r="4">
      <x v="15"/>
    </i>
    <i r="3">
      <x v="3"/>
      <x v="19"/>
    </i>
    <i r="3">
      <x v="4"/>
      <x v="6"/>
    </i>
    <i r="1">
      <x v="47"/>
      <x v="229"/>
      <x/>
      <x v="4"/>
    </i>
    <i r="4">
      <x v="11"/>
    </i>
    <i r="1">
      <x v="48"/>
      <x v="284"/>
      <x v="1"/>
      <x v="1"/>
    </i>
    <i r="3">
      <x v="4"/>
      <x v="6"/>
    </i>
    <i r="1">
      <x v="49"/>
      <x v="235"/>
      <x v="3"/>
      <x v="19"/>
    </i>
    <i r="3">
      <x v="4"/>
      <x v="6"/>
    </i>
    <i r="4">
      <x v="12"/>
    </i>
    <i r="1">
      <x v="50"/>
      <x v="242"/>
      <x v="3"/>
      <x v="19"/>
    </i>
    <i r="1">
      <x v="51"/>
      <x v="53"/>
      <x v="1"/>
      <x v="14"/>
    </i>
    <i r="3">
      <x v="2"/>
      <x v="9"/>
    </i>
    <i r="3">
      <x v="3"/>
      <x v="19"/>
    </i>
    <i r="3">
      <x v="4"/>
      <x v="6"/>
    </i>
    <i r="1">
      <x v="52"/>
      <x v="272"/>
      <x v="3"/>
      <x v="19"/>
    </i>
    <i r="3">
      <x v="4"/>
      <x v="12"/>
    </i>
    <i r="1">
      <x v="53"/>
      <x v="234"/>
      <x v="1"/>
      <x v="14"/>
    </i>
    <i r="3">
      <x v="2"/>
      <x v="9"/>
    </i>
    <i r="3">
      <x v="3"/>
      <x v="19"/>
    </i>
    <i r="3">
      <x v="4"/>
      <x v="6"/>
    </i>
    <i r="4">
      <x v="12"/>
    </i>
    <i r="1">
      <x v="54"/>
      <x v="101"/>
      <x v="3"/>
      <x v="19"/>
    </i>
    <i r="3">
      <x v="4"/>
      <x v="6"/>
    </i>
    <i r="1">
      <x v="55"/>
      <x v="119"/>
      <x v="1"/>
      <x v="14"/>
    </i>
    <i r="3">
      <x v="3"/>
      <x v="19"/>
    </i>
    <i r="3">
      <x v="4"/>
      <x v="6"/>
    </i>
    <i r="4">
      <x v="12"/>
    </i>
    <i r="1">
      <x v="56"/>
      <x v="129"/>
      <x/>
      <x v="4"/>
    </i>
    <i r="4">
      <x v="5"/>
    </i>
    <i r="3">
      <x v="1"/>
      <x v="13"/>
    </i>
    <i r="4">
      <x v="14"/>
    </i>
    <i r="3">
      <x v="3"/>
      <x v="19"/>
    </i>
    <i r="3">
      <x v="4"/>
      <x v="6"/>
    </i>
    <i r="1">
      <x v="57"/>
      <x v="81"/>
      <x v="1"/>
      <x/>
    </i>
    <i r="4">
      <x v="14"/>
    </i>
    <i r="4">
      <x v="15"/>
    </i>
    <i r="1">
      <x v="58"/>
      <x v="218"/>
      <x v="4"/>
      <x v="6"/>
    </i>
    <i r="1">
      <x v="59"/>
      <x v="8"/>
      <x/>
      <x v="4"/>
    </i>
    <i r="4">
      <x v="11"/>
    </i>
    <i r="3">
      <x v="4"/>
      <x v="12"/>
    </i>
    <i r="1">
      <x v="60"/>
      <x v="258"/>
      <x v="2"/>
      <x v="10"/>
    </i>
    <i r="3">
      <x v="3"/>
      <x v="19"/>
    </i>
    <i r="3">
      <x v="4"/>
      <x v="6"/>
    </i>
    <i r="1">
      <x v="61"/>
      <x v="206"/>
      <x v="1"/>
      <x v="1"/>
    </i>
    <i r="4">
      <x v="14"/>
    </i>
    <i r="3">
      <x v="2"/>
      <x v="10"/>
    </i>
    <i r="3">
      <x v="3"/>
      <x v="19"/>
    </i>
    <i r="3">
      <x v="4"/>
      <x v="6"/>
    </i>
    <i r="1">
      <x v="62"/>
      <x v="131"/>
      <x v="1"/>
      <x v="14"/>
    </i>
    <i r="3">
      <x v="3"/>
      <x v="19"/>
    </i>
    <i r="3">
      <x v="4"/>
      <x v="6"/>
    </i>
    <i r="1">
      <x v="63"/>
      <x v="260"/>
      <x v="3"/>
      <x v="19"/>
    </i>
    <i r="1">
      <x v="64"/>
      <x v="227"/>
      <x v="3"/>
      <x v="19"/>
    </i>
    <i r="1">
      <x v="65"/>
      <x v="158"/>
      <x v="3"/>
      <x v="19"/>
    </i>
    <i r="3">
      <x v="4"/>
      <x v="12"/>
    </i>
    <i r="1">
      <x v="66"/>
      <x v="249"/>
      <x/>
      <x v="4"/>
    </i>
    <i r="4">
      <x v="5"/>
    </i>
    <i r="3">
      <x v="1"/>
      <x v="13"/>
    </i>
    <i r="4">
      <x v="14"/>
    </i>
    <i r="3">
      <x v="3"/>
      <x v="19"/>
    </i>
    <i r="3">
      <x v="4"/>
      <x v="6"/>
    </i>
    <i r="1">
      <x v="67"/>
      <x v="301"/>
      <x v="1"/>
      <x v="17"/>
    </i>
    <i r="1">
      <x v="68"/>
      <x v="231"/>
      <x v="1"/>
      <x v="13"/>
    </i>
    <i r="1">
      <x v="69"/>
      <x v="180"/>
      <x v="4"/>
      <x v="6"/>
    </i>
    <i r="4">
      <x v="12"/>
    </i>
    <i r="1">
      <x v="70"/>
      <x v="248"/>
      <x v="1"/>
      <x v="14"/>
    </i>
    <i r="3">
      <x v="2"/>
      <x v="9"/>
    </i>
    <i r="3">
      <x v="3"/>
      <x v="18"/>
    </i>
    <i r="4">
      <x v="19"/>
    </i>
    <i r="3">
      <x v="4"/>
      <x v="6"/>
    </i>
    <i r="4">
      <x v="12"/>
    </i>
    <i r="1">
      <x v="71"/>
      <x v="77"/>
      <x v="3"/>
      <x v="19"/>
    </i>
    <i r="1">
      <x v="72"/>
      <x v="4"/>
      <x v="1"/>
      <x/>
    </i>
    <i r="3">
      <x v="3"/>
      <x v="19"/>
    </i>
    <i r="3">
      <x v="4"/>
      <x v="12"/>
    </i>
    <i r="1">
      <x v="73"/>
      <x v="304"/>
      <x v="2"/>
      <x v="9"/>
    </i>
    <i r="3">
      <x v="3"/>
      <x v="19"/>
    </i>
    <i r="3">
      <x v="4"/>
      <x v="6"/>
    </i>
    <i r="1">
      <x v="74"/>
      <x v="282"/>
      <x v="3"/>
      <x v="19"/>
    </i>
    <i r="1">
      <x v="75"/>
      <x v="32"/>
      <x v="1"/>
      <x v="13"/>
    </i>
    <i r="4">
      <x v="14"/>
    </i>
    <i r="3">
      <x v="2"/>
      <x v="9"/>
    </i>
    <i r="3">
      <x v="3"/>
      <x v="19"/>
    </i>
    <i r="3">
      <x v="4"/>
      <x v="6"/>
    </i>
    <i r="4">
      <x v="12"/>
    </i>
    <i r="1">
      <x v="76"/>
      <x v="68"/>
      <x v="1"/>
      <x v="14"/>
    </i>
    <i r="3">
      <x v="2"/>
      <x v="9"/>
    </i>
    <i r="4">
      <x v="10"/>
    </i>
    <i r="3">
      <x v="3"/>
      <x v="19"/>
    </i>
    <i r="3">
      <x v="4"/>
      <x v="6"/>
    </i>
    <i r="1">
      <x v="77"/>
      <x v="252"/>
      <x v="3"/>
      <x v="19"/>
    </i>
    <i r="1">
      <x v="78"/>
      <x v="107"/>
      <x v="1"/>
      <x v="14"/>
    </i>
    <i r="3">
      <x v="2"/>
      <x v="9"/>
    </i>
    <i r="3">
      <x v="3"/>
      <x v="18"/>
    </i>
    <i r="4">
      <x v="19"/>
    </i>
    <i r="3">
      <x v="4"/>
      <x v="6"/>
    </i>
    <i r="4">
      <x v="12"/>
    </i>
    <i r="1">
      <x v="79"/>
      <x v="228"/>
      <x v="1"/>
      <x v="14"/>
    </i>
    <i r="3">
      <x v="2"/>
      <x v="9"/>
    </i>
    <i r="4">
      <x v="10"/>
    </i>
    <i r="3">
      <x v="3"/>
      <x v="19"/>
    </i>
    <i r="3">
      <x v="4"/>
      <x v="6"/>
    </i>
    <i r="1">
      <x v="80"/>
      <x v="241"/>
      <x/>
      <x v="4"/>
    </i>
    <i r="4">
      <x v="11"/>
    </i>
    <i r="3">
      <x v="3"/>
      <x v="19"/>
    </i>
    <i r="3">
      <x v="4"/>
      <x v="2"/>
    </i>
    <i r="4">
      <x v="6"/>
    </i>
    <i r="1">
      <x v="81"/>
      <x v="113"/>
      <x v="1"/>
      <x/>
    </i>
    <i r="4">
      <x v="14"/>
    </i>
    <i r="3">
      <x v="2"/>
      <x v="10"/>
    </i>
    <i r="3">
      <x v="3"/>
      <x v="19"/>
    </i>
    <i r="3">
      <x v="4"/>
      <x v="6"/>
    </i>
    <i r="4">
      <x v="12"/>
    </i>
    <i r="1">
      <x v="82"/>
      <x v="247"/>
      <x v="1"/>
      <x v="1"/>
    </i>
    <i r="3">
      <x v="2"/>
      <x v="9"/>
    </i>
    <i r="4">
      <x v="10"/>
    </i>
    <i r="3">
      <x v="3"/>
      <x v="19"/>
    </i>
    <i r="3">
      <x v="4"/>
      <x v="6"/>
    </i>
    <i r="4">
      <x v="12"/>
    </i>
    <i r="1">
      <x v="83"/>
      <x v="85"/>
      <x v="1"/>
      <x v="14"/>
    </i>
    <i r="3">
      <x v="2"/>
      <x v="9"/>
    </i>
    <i r="3">
      <x v="4"/>
      <x v="6"/>
    </i>
    <i r="1">
      <x v="84"/>
      <x v="7"/>
      <x v="1"/>
      <x v="14"/>
    </i>
    <i r="3">
      <x v="2"/>
      <x v="9"/>
    </i>
    <i r="3">
      <x v="3"/>
      <x v="19"/>
    </i>
    <i r="3">
      <x v="4"/>
      <x v="6"/>
    </i>
    <i r="4">
      <x v="12"/>
    </i>
    <i r="1">
      <x v="85"/>
      <x v="161"/>
      <x v="1"/>
      <x v="13"/>
    </i>
    <i r="4">
      <x v="14"/>
    </i>
    <i r="3">
      <x v="2"/>
      <x v="9"/>
    </i>
    <i r="4">
      <x v="10"/>
    </i>
    <i r="3">
      <x v="3"/>
      <x v="19"/>
    </i>
    <i r="3">
      <x v="4"/>
      <x v="6"/>
    </i>
    <i r="1">
      <x v="86"/>
      <x v="204"/>
      <x v="1"/>
      <x/>
    </i>
    <i r="4">
      <x v="1"/>
    </i>
    <i r="3">
      <x v="3"/>
      <x v="19"/>
    </i>
    <i r="1">
      <x v="87"/>
      <x v="97"/>
      <x v="1"/>
      <x/>
    </i>
    <i r="4">
      <x v="14"/>
    </i>
    <i r="3">
      <x v="2"/>
      <x v="9"/>
    </i>
    <i r="3">
      <x v="3"/>
      <x v="19"/>
    </i>
    <i r="3">
      <x v="4"/>
      <x v="6"/>
    </i>
    <i r="1">
      <x v="88"/>
      <x v="169"/>
      <x v="1"/>
      <x v="14"/>
    </i>
    <i r="3">
      <x v="3"/>
      <x v="19"/>
    </i>
    <i r="3">
      <x v="4"/>
      <x v="6"/>
    </i>
    <i r="1">
      <x v="89"/>
      <x v="264"/>
      <x v="1"/>
      <x v="1"/>
    </i>
    <i r="4">
      <x v="14"/>
    </i>
    <i r="3">
      <x v="2"/>
      <x v="9"/>
    </i>
    <i r="3">
      <x v="4"/>
      <x v="12"/>
    </i>
    <i r="1">
      <x v="90"/>
      <x v="83"/>
      <x v="1"/>
      <x v="13"/>
    </i>
    <i r="4">
      <x v="14"/>
    </i>
    <i r="4">
      <x v="15"/>
    </i>
    <i r="3">
      <x v="3"/>
      <x v="19"/>
    </i>
    <i r="3">
      <x v="4"/>
      <x v="6"/>
    </i>
    <i r="4">
      <x v="12"/>
    </i>
    <i r="1">
      <x v="91"/>
      <x v="293"/>
      <x/>
      <x v="4"/>
    </i>
    <i r="4">
      <x v="11"/>
    </i>
    <i r="1">
      <x v="92"/>
      <x v="166"/>
      <x v="3"/>
      <x v="19"/>
    </i>
    <i r="3">
      <x v="4"/>
      <x v="12"/>
    </i>
    <i r="1">
      <x v="93"/>
      <x v="230"/>
      <x/>
      <x v="4"/>
    </i>
    <i r="4">
      <x v="11"/>
    </i>
    <i r="3">
      <x v="1"/>
      <x v="13"/>
    </i>
    <i r="4">
      <x v="14"/>
    </i>
    <i r="3">
      <x v="3"/>
      <x v="19"/>
    </i>
    <i r="3">
      <x v="4"/>
      <x v="6"/>
    </i>
    <i r="4">
      <x v="12"/>
    </i>
    <i r="1">
      <x v="94"/>
      <x v="210"/>
      <x v="2"/>
      <x v="9"/>
    </i>
    <i r="3">
      <x v="3"/>
      <x v="19"/>
    </i>
    <i r="3">
      <x v="4"/>
      <x v="6"/>
    </i>
    <i r="1">
      <x v="95"/>
      <x v="127"/>
      <x v="3"/>
      <x v="19"/>
    </i>
    <i r="3">
      <x v="4"/>
      <x v="12"/>
    </i>
    <i r="1">
      <x v="96"/>
      <x v="138"/>
      <x v="1"/>
      <x v="14"/>
    </i>
    <i r="3">
      <x v="4"/>
      <x v="6"/>
    </i>
    <i r="4">
      <x v="12"/>
    </i>
    <i r="1">
      <x v="97"/>
      <x v="43"/>
      <x/>
      <x v="4"/>
    </i>
    <i r="4">
      <x v="11"/>
    </i>
    <i r="3">
      <x v="1"/>
      <x/>
    </i>
    <i r="4">
      <x v="14"/>
    </i>
    <i r="3">
      <x v="2"/>
      <x v="9"/>
    </i>
    <i r="3">
      <x v="3"/>
      <x v="19"/>
    </i>
    <i r="3">
      <x v="4"/>
      <x v="6"/>
    </i>
    <i r="4">
      <x v="12"/>
    </i>
    <i r="1">
      <x v="98"/>
      <x v="232"/>
      <x/>
      <x v="4"/>
    </i>
    <i r="3">
      <x v="1"/>
      <x v="15"/>
    </i>
    <i r="3">
      <x v="2"/>
      <x v="9"/>
    </i>
    <i r="3">
      <x v="3"/>
      <x v="19"/>
    </i>
    <i r="3">
      <x v="4"/>
      <x v="6"/>
    </i>
    <i r="4">
      <x v="12"/>
    </i>
    <i r="1">
      <x v="99"/>
      <x v="197"/>
      <x v="3"/>
      <x v="19"/>
    </i>
    <i r="1">
      <x v="100"/>
      <x v="67"/>
      <x v="1"/>
      <x v="1"/>
    </i>
    <i r="4">
      <x v="13"/>
    </i>
    <i r="4">
      <x v="14"/>
    </i>
    <i r="3">
      <x v="2"/>
      <x v="10"/>
    </i>
    <i r="3">
      <x v="3"/>
      <x v="19"/>
    </i>
    <i r="3">
      <x v="4"/>
      <x v="6"/>
    </i>
    <i r="4">
      <x v="12"/>
    </i>
    <i r="1">
      <x v="101"/>
      <x v="128"/>
      <x v="2"/>
      <x v="9"/>
    </i>
    <i r="4">
      <x v="10"/>
    </i>
    <i r="3">
      <x v="3"/>
      <x v="19"/>
    </i>
    <i r="3">
      <x v="4"/>
      <x v="6"/>
    </i>
    <i r="4">
      <x v="12"/>
    </i>
    <i r="1">
      <x v="102"/>
      <x v="40"/>
      <x v="1"/>
      <x v="1"/>
    </i>
    <i r="4">
      <x v="14"/>
    </i>
    <i r="3">
      <x v="2"/>
      <x v="9"/>
    </i>
    <i r="3">
      <x v="3"/>
      <x v="19"/>
    </i>
    <i r="3">
      <x v="4"/>
      <x v="6"/>
    </i>
    <i r="4">
      <x v="12"/>
    </i>
    <i r="1">
      <x v="103"/>
      <x v="108"/>
      <x v="1"/>
      <x v="15"/>
    </i>
    <i r="1">
      <x v="104"/>
      <x v="51"/>
      <x v="1"/>
      <x v="14"/>
    </i>
    <i r="3">
      <x v="2"/>
      <x v="8"/>
    </i>
    <i r="3">
      <x v="3"/>
      <x v="19"/>
    </i>
    <i r="3">
      <x v="4"/>
      <x v="6"/>
    </i>
    <i r="4">
      <x v="12"/>
    </i>
    <i r="1">
      <x v="105"/>
      <x v="285"/>
      <x v="2"/>
      <x v="7"/>
    </i>
    <i r="4">
      <x v="9"/>
    </i>
    <i r="3">
      <x v="3"/>
      <x v="18"/>
    </i>
    <i r="4">
      <x v="19"/>
    </i>
    <i r="3">
      <x v="4"/>
      <x v="6"/>
    </i>
    <i r="4">
      <x v="12"/>
    </i>
    <i r="1">
      <x v="106"/>
      <x v="76"/>
      <x v="1"/>
      <x v="14"/>
    </i>
    <i r="3">
      <x v="3"/>
      <x v="19"/>
    </i>
    <i r="3">
      <x v="4"/>
      <x v="6"/>
    </i>
    <i r="1">
      <x v="107"/>
      <x v="91"/>
      <x v="4"/>
      <x v="12"/>
    </i>
    <i r="1">
      <x v="108"/>
      <x v="273"/>
      <x v="1"/>
      <x v="14"/>
    </i>
    <i r="3">
      <x v="2"/>
      <x v="9"/>
    </i>
    <i r="3">
      <x v="4"/>
      <x v="6"/>
    </i>
    <i r="4">
      <x v="12"/>
    </i>
    <i r="1">
      <x v="109"/>
      <x v="66"/>
      <x v="1"/>
      <x v="14"/>
    </i>
    <i r="3">
      <x v="4"/>
      <x v="12"/>
    </i>
    <i r="1">
      <x v="110"/>
      <x v="27"/>
      <x v="3"/>
      <x v="19"/>
    </i>
    <i r="3">
      <x v="4"/>
      <x v="12"/>
    </i>
    <i r="1">
      <x v="111"/>
      <x v="38"/>
      <x v="3"/>
      <x v="19"/>
    </i>
    <i r="1">
      <x v="112"/>
      <x v="173"/>
      <x v="3"/>
      <x v="19"/>
    </i>
    <i r="3">
      <x v="4"/>
      <x v="6"/>
    </i>
    <i r="4">
      <x v="12"/>
    </i>
    <i r="1">
      <x v="113"/>
      <x v="283"/>
      <x v="1"/>
      <x v="1"/>
    </i>
    <i r="4">
      <x v="14"/>
    </i>
    <i r="3">
      <x v="3"/>
      <x v="19"/>
    </i>
    <i r="3">
      <x v="4"/>
      <x v="6"/>
    </i>
    <i r="4">
      <x v="12"/>
    </i>
    <i r="1">
      <x v="114"/>
      <x v="296"/>
      <x v="1"/>
      <x v="14"/>
    </i>
    <i r="4">
      <x v="15"/>
    </i>
    <i r="3">
      <x v="2"/>
      <x v="9"/>
    </i>
    <i r="3">
      <x v="3"/>
      <x v="18"/>
    </i>
    <i r="4">
      <x v="19"/>
    </i>
    <i r="3">
      <x v="4"/>
      <x v="6"/>
    </i>
    <i r="4">
      <x v="12"/>
    </i>
    <i r="1">
      <x v="115"/>
      <x v="165"/>
      <x v="1"/>
      <x v="14"/>
    </i>
    <i r="3">
      <x v="3"/>
      <x v="19"/>
    </i>
    <i r="3">
      <x v="4"/>
      <x v="6"/>
    </i>
    <i r="1">
      <x v="116"/>
      <x v="114"/>
      <x v="1"/>
      <x v="14"/>
    </i>
    <i r="3">
      <x v="2"/>
      <x v="7"/>
    </i>
    <i r="4">
      <x v="9"/>
    </i>
    <i r="3">
      <x v="3"/>
      <x v="19"/>
    </i>
    <i r="3">
      <x v="4"/>
      <x v="6"/>
    </i>
    <i r="4">
      <x v="12"/>
    </i>
    <i r="1">
      <x v="117"/>
      <x v="147"/>
      <x v="1"/>
      <x v="14"/>
    </i>
    <i r="3">
      <x v="2"/>
      <x v="10"/>
    </i>
    <i r="3">
      <x v="3"/>
      <x v="19"/>
    </i>
    <i r="3">
      <x v="4"/>
      <x v="6"/>
    </i>
    <i r="4">
      <x v="12"/>
    </i>
    <i r="1">
      <x v="118"/>
      <x v="172"/>
      <x v="3"/>
      <x v="19"/>
    </i>
    <i r="3">
      <x v="4"/>
      <x v="12"/>
    </i>
    <i r="1">
      <x v="119"/>
      <x v="261"/>
      <x v="1"/>
      <x v="14"/>
    </i>
    <i r="3">
      <x v="3"/>
      <x v="19"/>
    </i>
    <i r="3">
      <x v="4"/>
      <x v="6"/>
    </i>
    <i r="1">
      <x v="120"/>
      <x v="288"/>
      <x v="1"/>
      <x v="1"/>
    </i>
    <i r="4">
      <x v="14"/>
    </i>
    <i r="3">
      <x v="2"/>
      <x v="9"/>
    </i>
    <i r="3">
      <x v="3"/>
      <x v="19"/>
    </i>
    <i r="3">
      <x v="4"/>
      <x v="6"/>
    </i>
    <i r="4">
      <x v="12"/>
    </i>
    <i r="1">
      <x v="121"/>
      <x v="149"/>
      <x v="3"/>
      <x v="19"/>
    </i>
    <i r="3">
      <x v="4"/>
      <x v="6"/>
    </i>
    <i r="1">
      <x v="122"/>
      <x v="15"/>
      <x v="3"/>
      <x v="19"/>
    </i>
    <i r="3">
      <x v="4"/>
      <x v="6"/>
    </i>
    <i r="1">
      <x v="123"/>
      <x v="164"/>
      <x/>
      <x v="4"/>
    </i>
    <i r="4">
      <x v="11"/>
    </i>
    <i r="3">
      <x v="3"/>
      <x v="19"/>
    </i>
    <i r="1">
      <x v="124"/>
      <x v="72"/>
      <x v="1"/>
      <x v="14"/>
    </i>
    <i r="3">
      <x v="4"/>
      <x v="6"/>
    </i>
    <i r="4">
      <x v="12"/>
    </i>
    <i r="1">
      <x v="125"/>
      <x v="102"/>
      <x v="1"/>
      <x v="14"/>
    </i>
    <i r="3">
      <x v="2"/>
      <x v="9"/>
    </i>
    <i r="4">
      <x v="10"/>
    </i>
    <i r="3">
      <x v="3"/>
      <x v="19"/>
    </i>
    <i r="3">
      <x v="4"/>
      <x v="6"/>
    </i>
    <i r="1">
      <x v="126"/>
      <x v="23"/>
      <x v="1"/>
      <x v="14"/>
    </i>
    <i r="3">
      <x v="2"/>
      <x v="9"/>
    </i>
    <i r="3">
      <x v="3"/>
      <x v="18"/>
    </i>
    <i r="4">
      <x v="19"/>
    </i>
    <i r="3">
      <x v="4"/>
      <x v="6"/>
    </i>
    <i r="4">
      <x v="12"/>
    </i>
    <i r="1">
      <x v="127"/>
      <x v="268"/>
      <x v="1"/>
      <x v="14"/>
    </i>
    <i r="3">
      <x v="2"/>
      <x v="9"/>
    </i>
    <i r="3">
      <x v="3"/>
      <x v="19"/>
    </i>
    <i r="3">
      <x v="4"/>
      <x v="6"/>
    </i>
    <i r="1">
      <x v="128"/>
      <x v="216"/>
      <x/>
      <x v="4"/>
    </i>
    <i r="3">
      <x v="2"/>
      <x v="9"/>
    </i>
    <i r="3">
      <x v="4"/>
      <x v="12"/>
    </i>
    <i r="1">
      <x v="129"/>
      <x v="175"/>
      <x v="3"/>
      <x v="19"/>
    </i>
    <i r="3">
      <x v="4"/>
      <x v="6"/>
    </i>
    <i r="1">
      <x v="130"/>
      <x v="176"/>
      <x v="3"/>
      <x v="19"/>
    </i>
    <i r="3">
      <x v="4"/>
      <x v="6"/>
    </i>
    <i r="1">
      <x v="131"/>
      <x v="303"/>
      <x v="3"/>
      <x v="19"/>
    </i>
    <i r="3">
      <x v="4"/>
      <x v="12"/>
    </i>
    <i r="1">
      <x v="132"/>
      <x v="200"/>
      <x v="3"/>
      <x v="19"/>
    </i>
    <i r="3">
      <x v="4"/>
      <x v="6"/>
    </i>
    <i r="1">
      <x v="133"/>
      <x v="270"/>
      <x v="2"/>
      <x v="9"/>
    </i>
    <i r="3">
      <x v="3"/>
      <x v="19"/>
    </i>
    <i r="3">
      <x v="4"/>
      <x v="6"/>
    </i>
    <i r="1">
      <x v="134"/>
      <x v="18"/>
      <x v="3"/>
      <x v="19"/>
    </i>
    <i r="1">
      <x v="135"/>
      <x v="181"/>
      <x v="1"/>
      <x v="14"/>
    </i>
    <i r="3">
      <x v="2"/>
      <x v="8"/>
    </i>
    <i r="3">
      <x v="3"/>
      <x v="19"/>
    </i>
    <i r="3">
      <x v="4"/>
      <x v="6"/>
    </i>
    <i r="1">
      <x v="136"/>
      <x v="57"/>
      <x v="1"/>
      <x v="14"/>
    </i>
    <i r="3">
      <x v="3"/>
      <x v="19"/>
    </i>
    <i r="3">
      <x v="4"/>
      <x v="12"/>
    </i>
    <i r="1">
      <x v="137"/>
      <x v="292"/>
      <x v="3"/>
      <x v="19"/>
    </i>
    <i r="1">
      <x v="138"/>
      <x v="154"/>
      <x v="1"/>
      <x v="14"/>
    </i>
    <i r="3">
      <x v="3"/>
      <x v="19"/>
    </i>
    <i r="3">
      <x v="4"/>
      <x v="6"/>
    </i>
    <i r="4">
      <x v="12"/>
    </i>
    <i r="1">
      <x v="139"/>
      <x v="174"/>
      <x v="1"/>
      <x v="14"/>
    </i>
    <i r="3">
      <x v="3"/>
      <x v="19"/>
    </i>
    <i r="3">
      <x v="4"/>
      <x v="6"/>
    </i>
    <i r="1">
      <x v="140"/>
      <x v="2"/>
      <x v="1"/>
      <x v="14"/>
    </i>
    <i r="3">
      <x v="3"/>
      <x v="19"/>
    </i>
    <i r="3">
      <x v="4"/>
      <x v="6"/>
    </i>
    <i r="1">
      <x v="141"/>
      <x v="144"/>
      <x v="1"/>
      <x v="13"/>
    </i>
    <i r="4">
      <x v="14"/>
    </i>
    <i r="3">
      <x v="2"/>
      <x v="9"/>
    </i>
    <i r="4">
      <x v="10"/>
    </i>
    <i r="3">
      <x v="4"/>
      <x v="6"/>
    </i>
    <i r="4">
      <x v="12"/>
    </i>
    <i r="1">
      <x v="142"/>
      <x v="153"/>
      <x v="1"/>
      <x v="14"/>
    </i>
    <i r="3">
      <x v="2"/>
      <x v="9"/>
    </i>
    <i r="4">
      <x v="10"/>
    </i>
    <i r="3">
      <x v="3"/>
      <x v="19"/>
    </i>
    <i r="3">
      <x v="4"/>
      <x v="6"/>
    </i>
    <i r="4">
      <x v="12"/>
    </i>
    <i r="1">
      <x v="143"/>
      <x v="156"/>
      <x v="1"/>
      <x v="13"/>
    </i>
    <i r="1">
      <x v="144"/>
      <x v="182"/>
      <x v="3"/>
      <x v="19"/>
    </i>
    <i r="3">
      <x v="4"/>
      <x v="12"/>
    </i>
    <i r="1">
      <x v="145"/>
      <x v="192"/>
      <x v="1"/>
      <x v="1"/>
    </i>
    <i r="4">
      <x v="14"/>
    </i>
    <i r="3">
      <x v="2"/>
      <x v="9"/>
    </i>
    <i r="3">
      <x v="3"/>
      <x v="18"/>
    </i>
    <i r="4">
      <x v="19"/>
    </i>
    <i r="3">
      <x v="4"/>
      <x v="6"/>
    </i>
    <i r="4">
      <x v="12"/>
    </i>
    <i r="1">
      <x v="146"/>
      <x v="34"/>
      <x/>
      <x v="4"/>
    </i>
    <i r="4">
      <x v="11"/>
    </i>
    <i r="3">
      <x v="1"/>
      <x v="13"/>
    </i>
    <i r="4">
      <x v="14"/>
    </i>
    <i r="3">
      <x v="3"/>
      <x v="19"/>
    </i>
    <i r="3">
      <x v="4"/>
      <x v="6"/>
    </i>
    <i r="4">
      <x v="12"/>
    </i>
    <i r="1">
      <x v="147"/>
      <x v="50"/>
      <x v="1"/>
      <x v="14"/>
    </i>
    <i r="3">
      <x v="2"/>
      <x v="9"/>
    </i>
    <i r="3">
      <x v="3"/>
      <x v="19"/>
    </i>
    <i r="3">
      <x v="4"/>
      <x v="6"/>
    </i>
    <i r="4">
      <x v="12"/>
    </i>
    <i r="1">
      <x v="148"/>
      <x v="79"/>
      <x v="3"/>
      <x v="19"/>
    </i>
    <i r="3">
      <x v="4"/>
      <x v="6"/>
    </i>
    <i r="4">
      <x v="12"/>
    </i>
    <i r="1">
      <x v="149"/>
      <x v="287"/>
      <x v="1"/>
      <x v="14"/>
    </i>
    <i r="3">
      <x v="2"/>
      <x v="9"/>
    </i>
    <i r="3">
      <x v="3"/>
      <x v="18"/>
    </i>
    <i r="4">
      <x v="19"/>
    </i>
    <i r="3">
      <x v="4"/>
      <x v="6"/>
    </i>
    <i r="4">
      <x v="12"/>
    </i>
    <i r="1">
      <x v="150"/>
      <x v="123"/>
      <x v="1"/>
      <x v="14"/>
    </i>
    <i r="4">
      <x v="17"/>
    </i>
    <i r="3">
      <x v="3"/>
      <x v="19"/>
    </i>
    <i r="3">
      <x v="4"/>
      <x v="6"/>
    </i>
    <i r="4">
      <x v="12"/>
    </i>
    <i r="1">
      <x v="151"/>
      <x v="37"/>
      <x v="1"/>
      <x v="1"/>
    </i>
    <i r="4">
      <x v="14"/>
    </i>
    <i r="3">
      <x v="3"/>
      <x v="19"/>
    </i>
    <i r="3">
      <x v="4"/>
      <x v="6"/>
    </i>
    <i r="4">
      <x v="12"/>
    </i>
    <i r="1">
      <x v="152"/>
      <x v="84"/>
      <x v="1"/>
      <x v="15"/>
    </i>
    <i r="3">
      <x v="2"/>
      <x v="9"/>
    </i>
    <i r="4">
      <x v="10"/>
    </i>
    <i r="3">
      <x v="3"/>
      <x v="19"/>
    </i>
    <i r="3">
      <x v="4"/>
      <x v="12"/>
    </i>
    <i r="1">
      <x v="153"/>
      <x v="265"/>
      <x v="2"/>
      <x v="9"/>
    </i>
    <i r="3">
      <x v="3"/>
      <x v="19"/>
    </i>
    <i r="3">
      <x v="4"/>
      <x v="6"/>
    </i>
    <i r="1">
      <x v="154"/>
      <x v="90"/>
      <x v="1"/>
      <x v="14"/>
    </i>
    <i r="3">
      <x v="2"/>
      <x v="9"/>
    </i>
    <i r="3">
      <x v="3"/>
      <x v="19"/>
    </i>
    <i r="3">
      <x v="4"/>
      <x v="6"/>
    </i>
    <i r="1">
      <x v="155"/>
      <x v="298"/>
      <x v="1"/>
      <x v="14"/>
    </i>
    <i r="3">
      <x v="2"/>
      <x v="9"/>
    </i>
    <i r="3">
      <x v="3"/>
      <x v="19"/>
    </i>
    <i r="3">
      <x v="4"/>
      <x v="6"/>
    </i>
    <i r="4">
      <x v="12"/>
    </i>
    <i r="1">
      <x v="156"/>
      <x v="246"/>
      <x v="3"/>
      <x v="19"/>
    </i>
    <i r="1">
      <x v="157"/>
      <x v="239"/>
      <x v="1"/>
      <x v="14"/>
    </i>
    <i r="3">
      <x v="2"/>
      <x v="9"/>
    </i>
    <i r="3">
      <x v="3"/>
      <x v="19"/>
    </i>
    <i r="3">
      <x v="4"/>
      <x v="6"/>
    </i>
    <i r="1">
      <x v="158"/>
      <x v="148"/>
      <x v="1"/>
      <x v="14"/>
    </i>
    <i r="3">
      <x v="2"/>
      <x v="9"/>
    </i>
    <i r="3">
      <x v="3"/>
      <x v="19"/>
    </i>
    <i r="3">
      <x v="4"/>
      <x v="6"/>
    </i>
    <i r="1">
      <x v="159"/>
      <x v="16"/>
      <x v="3"/>
      <x v="19"/>
    </i>
    <i r="1">
      <x v="160"/>
      <x v="191"/>
      <x v="1"/>
      <x v="14"/>
    </i>
    <i r="3">
      <x v="2"/>
      <x v="9"/>
    </i>
    <i r="4">
      <x v="10"/>
    </i>
    <i r="3">
      <x v="3"/>
      <x v="19"/>
    </i>
    <i r="3">
      <x v="4"/>
      <x v="6"/>
    </i>
    <i r="1">
      <x v="161"/>
      <x v="254"/>
      <x v="1"/>
      <x v="14"/>
    </i>
    <i r="3">
      <x v="3"/>
      <x v="19"/>
    </i>
    <i r="3">
      <x v="4"/>
      <x v="6"/>
    </i>
    <i r="4">
      <x v="12"/>
    </i>
    <i r="1">
      <x v="162"/>
      <x v="201"/>
      <x v="1"/>
      <x v="14"/>
    </i>
    <i r="3">
      <x v="3"/>
      <x v="18"/>
    </i>
    <i r="4">
      <x v="19"/>
    </i>
    <i r="3">
      <x v="4"/>
      <x v="6"/>
    </i>
    <i r="4">
      <x v="12"/>
    </i>
    <i r="1">
      <x v="163"/>
      <x v="3"/>
      <x/>
      <x v="4"/>
    </i>
    <i r="3">
      <x v="1"/>
      <x v="14"/>
    </i>
    <i r="3">
      <x v="3"/>
      <x v="19"/>
    </i>
    <i r="3">
      <x v="4"/>
      <x v="6"/>
    </i>
    <i r="1">
      <x v="164"/>
      <x v="236"/>
      <x v="1"/>
      <x v="13"/>
    </i>
    <i r="4">
      <x v="14"/>
    </i>
    <i r="3">
      <x v="3"/>
      <x v="19"/>
    </i>
    <i r="3">
      <x v="4"/>
      <x v="12"/>
    </i>
    <i r="1">
      <x v="165"/>
      <x v="151"/>
      <x v="2"/>
      <x v="9"/>
    </i>
    <i r="3">
      <x v="3"/>
      <x v="19"/>
    </i>
    <i r="3">
      <x v="4"/>
      <x v="12"/>
    </i>
    <i r="1">
      <x v="166"/>
      <x v="104"/>
      <x v="3"/>
      <x v="19"/>
    </i>
    <i r="3">
      <x v="4"/>
      <x v="6"/>
    </i>
    <i r="1">
      <x v="167"/>
      <x v="141"/>
      <x v="3"/>
      <x v="18"/>
    </i>
    <i r="4">
      <x v="19"/>
    </i>
    <i r="3">
      <x v="4"/>
      <x v="6"/>
    </i>
    <i r="1">
      <x v="168"/>
      <x v="11"/>
      <x v="3"/>
      <x v="19"/>
    </i>
    <i r="3">
      <x v="4"/>
      <x v="6"/>
    </i>
    <i r="1">
      <x v="169"/>
      <x v="61"/>
      <x v="1"/>
      <x v="14"/>
    </i>
    <i r="3">
      <x v="2"/>
      <x v="7"/>
    </i>
    <i r="3">
      <x v="3"/>
      <x v="19"/>
    </i>
    <i r="3">
      <x v="4"/>
      <x v="6"/>
    </i>
    <i r="1">
      <x v="170"/>
      <x v="55"/>
      <x v="1"/>
      <x v="14"/>
    </i>
    <i r="3">
      <x v="3"/>
      <x v="19"/>
    </i>
    <i r="3">
      <x v="4"/>
      <x v="6"/>
    </i>
    <i r="1">
      <x v="171"/>
      <x v="213"/>
      <x v="2"/>
      <x v="9"/>
    </i>
    <i r="1">
      <x v="172"/>
      <x v="31"/>
      <x v="1"/>
      <x/>
    </i>
    <i r="3">
      <x v="2"/>
      <x v="7"/>
    </i>
    <i r="3">
      <x v="3"/>
      <x v="19"/>
    </i>
    <i r="3">
      <x v="4"/>
      <x v="6"/>
    </i>
    <i r="1">
      <x v="173"/>
      <x v="243"/>
      <x v="1"/>
      <x v="13"/>
    </i>
    <i r="4">
      <x v="14"/>
    </i>
    <i r="3">
      <x v="3"/>
      <x v="19"/>
    </i>
    <i r="3">
      <x v="4"/>
      <x v="6"/>
    </i>
    <i r="1">
      <x v="174"/>
      <x v="157"/>
      <x v="3"/>
      <x v="19"/>
    </i>
    <i r="1">
      <x v="175"/>
      <x v="71"/>
      <x v="2"/>
      <x v="9"/>
    </i>
    <i r="3">
      <x v="3"/>
      <x v="18"/>
    </i>
    <i r="4">
      <x v="19"/>
    </i>
    <i r="3">
      <x v="4"/>
      <x v="12"/>
    </i>
    <i r="1">
      <x v="176"/>
      <x v="100"/>
      <x v="3"/>
      <x v="19"/>
    </i>
    <i r="1">
      <x v="177"/>
      <x v="130"/>
      <x v="1"/>
      <x v="14"/>
    </i>
    <i r="3">
      <x v="2"/>
      <x v="9"/>
    </i>
    <i r="3">
      <x v="3"/>
      <x v="19"/>
    </i>
    <i r="3">
      <x v="4"/>
      <x v="6"/>
    </i>
    <i r="4">
      <x v="12"/>
    </i>
    <i r="1">
      <x v="178"/>
      <x v="199"/>
      <x/>
      <x v="4"/>
    </i>
    <i r="3">
      <x v="1"/>
      <x v="14"/>
    </i>
    <i r="3">
      <x v="3"/>
      <x v="19"/>
    </i>
    <i r="3">
      <x v="4"/>
      <x v="6"/>
    </i>
    <i r="1">
      <x v="179"/>
      <x v="47"/>
      <x/>
      <x v="4"/>
    </i>
    <i r="3">
      <x v="1"/>
      <x v="13"/>
    </i>
    <i r="4">
      <x v="14"/>
    </i>
    <i r="3">
      <x v="3"/>
      <x v="19"/>
    </i>
    <i r="3">
      <x v="4"/>
      <x v="6"/>
    </i>
    <i r="1">
      <x v="180"/>
      <x v="10"/>
      <x v="1"/>
      <x v="14"/>
    </i>
    <i r="3">
      <x v="3"/>
      <x v="19"/>
    </i>
    <i r="3">
      <x v="4"/>
      <x v="6"/>
    </i>
    <i r="1">
      <x v="181"/>
      <x v="276"/>
      <x v="3"/>
      <x v="19"/>
    </i>
    <i r="1">
      <x v="182"/>
      <x v="122"/>
      <x v="1"/>
      <x v="14"/>
    </i>
    <i r="3">
      <x v="2"/>
      <x v="9"/>
    </i>
    <i r="4">
      <x v="10"/>
    </i>
    <i r="3">
      <x v="3"/>
      <x v="19"/>
    </i>
    <i r="3">
      <x v="4"/>
      <x v="6"/>
    </i>
    <i r="4">
      <x v="12"/>
    </i>
    <i r="1">
      <x v="183"/>
      <x v="160"/>
      <x v="1"/>
      <x v="14"/>
    </i>
    <i r="3">
      <x v="2"/>
      <x v="9"/>
    </i>
    <i r="3">
      <x v="3"/>
      <x v="19"/>
    </i>
    <i r="3">
      <x v="4"/>
      <x v="6"/>
    </i>
    <i r="1">
      <x v="184"/>
      <x v="295"/>
      <x/>
      <x v="4"/>
    </i>
    <i r="3">
      <x v="1"/>
      <x/>
    </i>
    <i r="4">
      <x v="13"/>
    </i>
    <i r="3">
      <x v="2"/>
      <x v="9"/>
    </i>
    <i r="3">
      <x v="3"/>
      <x v="19"/>
    </i>
    <i r="3">
      <x v="4"/>
      <x v="6"/>
    </i>
    <i r="1">
      <x v="185"/>
      <x v="30"/>
      <x v="2"/>
      <x v="10"/>
    </i>
    <i r="3">
      <x v="3"/>
      <x v="19"/>
    </i>
    <i r="3">
      <x v="4"/>
      <x v="6"/>
    </i>
    <i r="1">
      <x v="186"/>
      <x v="59"/>
      <x/>
      <x v="4"/>
    </i>
    <i r="3">
      <x v="1"/>
      <x v="1"/>
    </i>
    <i r="4">
      <x v="13"/>
    </i>
    <i r="4">
      <x v="14"/>
    </i>
    <i r="3">
      <x v="3"/>
      <x v="19"/>
    </i>
    <i r="3">
      <x v="4"/>
      <x v="12"/>
    </i>
    <i r="1">
      <x v="187"/>
      <x v="48"/>
      <x v="1"/>
      <x v="14"/>
    </i>
    <i r="3">
      <x v="2"/>
      <x v="9"/>
    </i>
    <i r="3">
      <x v="3"/>
      <x v="19"/>
    </i>
    <i r="3">
      <x v="4"/>
      <x v="2"/>
    </i>
    <i r="4">
      <x v="6"/>
    </i>
    <i r="1">
      <x v="188"/>
      <x v="259"/>
      <x v="1"/>
      <x v="13"/>
    </i>
    <i r="4">
      <x v="14"/>
    </i>
    <i r="3">
      <x v="2"/>
      <x v="9"/>
    </i>
    <i r="3">
      <x v="3"/>
      <x v="19"/>
    </i>
    <i r="3">
      <x v="4"/>
      <x v="6"/>
    </i>
    <i r="4">
      <x v="12"/>
    </i>
    <i r="1">
      <x v="189"/>
      <x v="73"/>
      <x v="1"/>
      <x v="13"/>
    </i>
    <i r="3">
      <x v="2"/>
      <x v="9"/>
    </i>
    <i r="3">
      <x v="3"/>
      <x v="18"/>
    </i>
    <i r="4">
      <x v="19"/>
    </i>
    <i r="3">
      <x v="4"/>
      <x v="6"/>
    </i>
    <i r="4">
      <x v="12"/>
    </i>
    <i r="1">
      <x v="190"/>
      <x v="70"/>
      <x v="1"/>
      <x v="14"/>
    </i>
    <i r="3">
      <x v="3"/>
      <x v="19"/>
    </i>
    <i r="3">
      <x v="4"/>
      <x v="6"/>
    </i>
    <i r="4">
      <x v="12"/>
    </i>
    <i r="1">
      <x v="191"/>
      <x v="209"/>
      <x v="1"/>
      <x v="13"/>
    </i>
    <i r="4">
      <x v="14"/>
    </i>
    <i r="4">
      <x v="15"/>
    </i>
    <i r="3">
      <x v="2"/>
      <x v="9"/>
    </i>
    <i r="3">
      <x v="4"/>
      <x v="6"/>
    </i>
    <i r="4">
      <x v="12"/>
    </i>
    <i r="1">
      <x v="192"/>
      <x v="20"/>
      <x v="3"/>
      <x v="19"/>
    </i>
    <i r="3">
      <x v="4"/>
      <x v="6"/>
    </i>
    <i r="1">
      <x v="193"/>
      <x v="269"/>
      <x v="1"/>
      <x v="13"/>
    </i>
    <i r="4">
      <x v="14"/>
    </i>
    <i r="3">
      <x v="3"/>
      <x v="19"/>
    </i>
    <i r="3">
      <x v="4"/>
      <x v="6"/>
    </i>
    <i r="4">
      <x v="12"/>
    </i>
    <i r="1">
      <x v="194"/>
      <x v="13"/>
      <x/>
      <x v="4"/>
    </i>
    <i r="4">
      <x v="11"/>
    </i>
    <i r="3">
      <x v="1"/>
      <x v="1"/>
    </i>
    <i r="4">
      <x v="13"/>
    </i>
    <i r="4">
      <x v="14"/>
    </i>
    <i r="4">
      <x v="15"/>
    </i>
    <i r="3">
      <x v="2"/>
      <x v="9"/>
    </i>
    <i r="3">
      <x v="3"/>
      <x v="19"/>
    </i>
    <i r="3">
      <x v="4"/>
      <x v="6"/>
    </i>
    <i r="1">
      <x v="195"/>
      <x v="21"/>
      <x v="2"/>
      <x v="9"/>
    </i>
    <i r="3">
      <x v="3"/>
      <x v="19"/>
    </i>
    <i r="3">
      <x v="4"/>
      <x v="6"/>
    </i>
    <i r="1">
      <x v="196"/>
      <x v="132"/>
      <x v="3"/>
      <x v="19"/>
    </i>
    <i r="3">
      <x v="4"/>
      <x v="6"/>
    </i>
    <i r="1">
      <x v="197"/>
      <x v="41"/>
      <x v="3"/>
      <x v="19"/>
    </i>
    <i r="3">
      <x v="4"/>
      <x v="6"/>
    </i>
    <i r="4">
      <x v="12"/>
    </i>
    <i r="1">
      <x v="198"/>
      <x v="87"/>
      <x v="1"/>
      <x v="14"/>
    </i>
    <i r="3">
      <x v="2"/>
      <x v="9"/>
    </i>
    <i r="3">
      <x v="3"/>
      <x v="19"/>
    </i>
    <i r="3">
      <x v="4"/>
      <x v="6"/>
    </i>
    <i r="4">
      <x v="12"/>
    </i>
    <i r="1">
      <x v="199"/>
      <x v="208"/>
      <x v="1"/>
      <x v="14"/>
    </i>
    <i r="3">
      <x v="2"/>
      <x v="9"/>
    </i>
    <i r="3">
      <x v="3"/>
      <x v="19"/>
    </i>
    <i r="3">
      <x v="4"/>
      <x v="6"/>
    </i>
    <i r="1">
      <x v="200"/>
      <x v="187"/>
      <x v="3"/>
      <x v="19"/>
    </i>
    <i r="1">
      <x v="201"/>
      <x v="49"/>
      <x v="3"/>
      <x v="19"/>
    </i>
    <i r="3">
      <x v="4"/>
      <x v="12"/>
    </i>
    <i r="1">
      <x v="202"/>
      <x v="9"/>
      <x v="1"/>
      <x v="13"/>
    </i>
    <i r="3">
      <x v="3"/>
      <x v="19"/>
    </i>
    <i r="3">
      <x v="4"/>
      <x v="6"/>
    </i>
    <i r="1">
      <x v="203"/>
      <x v="28"/>
      <x v="1"/>
      <x v="14"/>
    </i>
    <i r="3">
      <x v="2"/>
      <x v="9"/>
    </i>
    <i r="3">
      <x v="3"/>
      <x v="19"/>
    </i>
    <i r="3">
      <x v="4"/>
      <x v="6"/>
    </i>
    <i r="4">
      <x v="12"/>
    </i>
    <i r="1">
      <x v="204"/>
      <x v="190"/>
      <x v="1"/>
      <x v="1"/>
    </i>
    <i r="4">
      <x v="14"/>
    </i>
    <i r="3">
      <x v="3"/>
      <x v="19"/>
    </i>
    <i r="3">
      <x v="4"/>
      <x v="12"/>
    </i>
    <i r="1">
      <x v="205"/>
      <x v="94"/>
      <x v="1"/>
      <x v="14"/>
    </i>
    <i r="4">
      <x v="17"/>
    </i>
    <i r="3">
      <x v="2"/>
      <x v="9"/>
    </i>
    <i r="3">
      <x v="3"/>
      <x v="19"/>
    </i>
    <i r="3">
      <x v="4"/>
      <x v="6"/>
    </i>
    <i r="4">
      <x v="12"/>
    </i>
    <i r="1">
      <x v="206"/>
      <x v="196"/>
      <x v="1"/>
      <x v="14"/>
    </i>
    <i r="3">
      <x v="3"/>
      <x v="19"/>
    </i>
    <i r="3">
      <x v="4"/>
      <x v="6"/>
    </i>
    <i r="1">
      <x v="207"/>
      <x v="35"/>
      <x v="3"/>
      <x v="19"/>
    </i>
    <i r="3">
      <x v="4"/>
      <x v="12"/>
    </i>
    <i r="1">
      <x v="208"/>
      <x v="89"/>
      <x/>
      <x v="4"/>
    </i>
    <i r="1">
      <x v="209"/>
      <x v="267"/>
      <x/>
      <x v="4"/>
    </i>
    <i r="3">
      <x v="3"/>
      <x v="19"/>
    </i>
    <i r="1">
      <x v="210"/>
      <x v="217"/>
      <x v="1"/>
      <x v="14"/>
    </i>
    <i r="3">
      <x v="4"/>
      <x v="6"/>
    </i>
    <i r="1">
      <x v="211"/>
      <x v="183"/>
      <x/>
      <x v="4"/>
    </i>
    <i r="4">
      <x v="11"/>
    </i>
    <i r="3">
      <x v="1"/>
      <x v="14"/>
    </i>
    <i r="3">
      <x v="3"/>
      <x v="19"/>
    </i>
    <i r="3">
      <x v="4"/>
      <x v="6"/>
    </i>
    <i r="1">
      <x v="212"/>
      <x v="12"/>
      <x/>
      <x v="4"/>
    </i>
    <i r="4">
      <x v="11"/>
    </i>
    <i r="3">
      <x v="1"/>
      <x v="14"/>
    </i>
    <i r="4">
      <x v="15"/>
    </i>
    <i r="3">
      <x v="3"/>
      <x v="19"/>
    </i>
    <i r="3">
      <x v="4"/>
      <x v="6"/>
    </i>
    <i r="4">
      <x v="12"/>
    </i>
    <i r="1">
      <x v="213"/>
      <x v="65"/>
      <x/>
      <x v="11"/>
    </i>
    <i r="3">
      <x v="1"/>
      <x v="13"/>
    </i>
    <i r="4">
      <x v="14"/>
    </i>
    <i r="3">
      <x v="3"/>
      <x v="19"/>
    </i>
    <i r="3">
      <x v="4"/>
      <x v="12"/>
    </i>
    <i r="1">
      <x v="214"/>
      <x v="111"/>
      <x v="1"/>
      <x v="14"/>
    </i>
    <i r="4">
      <x v="15"/>
    </i>
    <i r="3">
      <x v="3"/>
      <x v="19"/>
    </i>
    <i r="3">
      <x v="4"/>
      <x v="12"/>
    </i>
    <i r="1">
      <x v="215"/>
      <x v="5"/>
      <x v="1"/>
      <x/>
    </i>
    <i r="4">
      <x v="14"/>
    </i>
    <i r="3">
      <x v="3"/>
      <x v="19"/>
    </i>
    <i r="3">
      <x v="4"/>
      <x v="6"/>
    </i>
    <i r="4">
      <x v="12"/>
    </i>
    <i r="1">
      <x v="216"/>
      <x v="86"/>
      <x/>
      <x v="4"/>
    </i>
    <i r="3">
      <x v="1"/>
      <x v="13"/>
    </i>
    <i r="4">
      <x v="14"/>
    </i>
    <i r="4">
      <x v="17"/>
    </i>
    <i r="3">
      <x v="3"/>
      <x v="19"/>
    </i>
    <i r="3">
      <x v="4"/>
      <x v="6"/>
    </i>
    <i r="1">
      <x v="217"/>
      <x v="93"/>
      <x v="1"/>
      <x v="1"/>
    </i>
    <i r="4">
      <x v="14"/>
    </i>
    <i r="4">
      <x v="17"/>
    </i>
    <i r="3">
      <x v="2"/>
      <x v="9"/>
    </i>
    <i r="3">
      <x v="3"/>
      <x v="19"/>
    </i>
    <i r="3">
      <x v="4"/>
      <x v="6"/>
    </i>
    <i r="4">
      <x v="12"/>
    </i>
    <i r="1">
      <x v="218"/>
      <x v="14"/>
      <x/>
      <x v="4"/>
    </i>
    <i r="4">
      <x v="11"/>
    </i>
    <i r="3">
      <x v="1"/>
      <x v="13"/>
    </i>
    <i r="4">
      <x v="14"/>
    </i>
    <i r="3">
      <x v="2"/>
      <x v="9"/>
    </i>
    <i r="3">
      <x v="3"/>
      <x v="19"/>
    </i>
    <i r="3">
      <x v="4"/>
      <x v="6"/>
    </i>
    <i r="4">
      <x v="12"/>
    </i>
    <i r="1">
      <x v="219"/>
      <x v="266"/>
      <x v="1"/>
      <x/>
    </i>
    <i r="4">
      <x v="14"/>
    </i>
    <i r="3">
      <x v="3"/>
      <x v="19"/>
    </i>
    <i r="3">
      <x v="4"/>
      <x v="12"/>
    </i>
    <i r="1">
      <x v="220"/>
      <x v="299"/>
      <x/>
      <x v="4"/>
    </i>
    <i r="4">
      <x v="11"/>
    </i>
    <i r="3">
      <x v="1"/>
      <x v="1"/>
    </i>
    <i r="4">
      <x v="14"/>
    </i>
    <i r="4">
      <x v="15"/>
    </i>
    <i r="3">
      <x v="2"/>
      <x v="9"/>
    </i>
    <i r="3">
      <x v="3"/>
      <x v="19"/>
    </i>
    <i r="3">
      <x v="4"/>
      <x v="6"/>
    </i>
    <i r="4">
      <x v="12"/>
    </i>
    <i r="1">
      <x v="221"/>
      <x v="167"/>
      <x v="3"/>
      <x v="19"/>
    </i>
    <i r="3">
      <x v="4"/>
      <x v="6"/>
    </i>
    <i r="4">
      <x v="12"/>
    </i>
    <i r="1">
      <x v="222"/>
      <x v="305"/>
      <x v="2"/>
      <x v="9"/>
    </i>
    <i r="3">
      <x v="4"/>
      <x v="6"/>
    </i>
    <i r="4">
      <x v="12"/>
    </i>
    <i r="1">
      <x v="223"/>
      <x v="159"/>
      <x v="1"/>
      <x v="13"/>
    </i>
    <i r="4">
      <x v="14"/>
    </i>
    <i r="3">
      <x v="3"/>
      <x v="19"/>
    </i>
    <i r="3">
      <x v="4"/>
      <x v="6"/>
    </i>
    <i r="1">
      <x v="224"/>
      <x v="25"/>
      <x v="1"/>
      <x v="1"/>
    </i>
    <i r="3">
      <x v="2"/>
      <x v="9"/>
    </i>
    <i r="3">
      <x v="4"/>
      <x v="6"/>
    </i>
    <i r="1">
      <x v="225"/>
      <x v="125"/>
      <x v="2"/>
      <x v="9"/>
    </i>
    <i r="3">
      <x v="3"/>
      <x v="19"/>
    </i>
    <i r="3">
      <x v="4"/>
      <x v="12"/>
    </i>
    <i r="1">
      <x v="226"/>
      <x v="302"/>
      <x v="1"/>
      <x v="1"/>
    </i>
    <i r="3">
      <x v="4"/>
      <x v="12"/>
    </i>
    <i r="1">
      <x v="227"/>
      <x v="168"/>
      <x/>
      <x v="4"/>
    </i>
    <i r="3">
      <x v="1"/>
      <x v="14"/>
    </i>
    <i r="4">
      <x v="15"/>
    </i>
    <i r="3">
      <x v="3"/>
      <x v="19"/>
    </i>
    <i r="3">
      <x v="4"/>
      <x v="12"/>
    </i>
    <i r="1">
      <x v="228"/>
      <x v="226"/>
      <x v="2"/>
      <x v="7"/>
    </i>
    <i r="4">
      <x v="9"/>
    </i>
    <i r="3">
      <x v="3"/>
      <x v="19"/>
    </i>
    <i r="3">
      <x v="4"/>
      <x v="6"/>
    </i>
    <i r="4">
      <x v="12"/>
    </i>
    <i r="1">
      <x v="229"/>
      <x v="185"/>
      <x v="4"/>
      <x v="6"/>
    </i>
    <i r="4">
      <x v="12"/>
    </i>
    <i r="1">
      <x v="230"/>
      <x v="279"/>
      <x v="3"/>
      <x v="19"/>
    </i>
    <i r="3">
      <x v="4"/>
      <x v="6"/>
    </i>
    <i r="4">
      <x v="12"/>
    </i>
    <i r="1">
      <x v="231"/>
      <x v="289"/>
      <x v="1"/>
      <x v="15"/>
    </i>
    <i r="3">
      <x v="2"/>
      <x v="10"/>
    </i>
    <i r="3">
      <x v="3"/>
      <x v="19"/>
    </i>
    <i r="3">
      <x v="4"/>
      <x v="6"/>
    </i>
    <i r="4">
      <x v="12"/>
    </i>
    <i r="1">
      <x v="232"/>
      <x v="309"/>
      <x v="2"/>
      <x v="7"/>
    </i>
    <i r="3">
      <x v="3"/>
      <x v="19"/>
    </i>
    <i r="3">
      <x v="4"/>
      <x v="6"/>
    </i>
    <i r="4">
      <x v="12"/>
    </i>
    <i r="1">
      <x v="233"/>
      <x v="188"/>
      <x v="1"/>
      <x v="17"/>
    </i>
    <i r="3">
      <x v="2"/>
      <x v="9"/>
    </i>
    <i r="3">
      <x v="3"/>
      <x v="19"/>
    </i>
    <i r="3">
      <x v="4"/>
      <x v="6"/>
    </i>
    <i r="4">
      <x v="12"/>
    </i>
    <i r="1">
      <x v="234"/>
      <x v="215"/>
      <x v="1"/>
      <x v="13"/>
    </i>
    <i r="4">
      <x v="14"/>
    </i>
    <i r="4">
      <x v="15"/>
    </i>
    <i r="1">
      <x v="235"/>
      <x v="110"/>
      <x/>
      <x v="3"/>
    </i>
    <i r="3">
      <x v="1"/>
      <x v="15"/>
    </i>
    <i r="3">
      <x v="3"/>
      <x v="19"/>
    </i>
    <i r="3">
      <x v="4"/>
      <x v="6"/>
    </i>
    <i r="1">
      <x v="236"/>
      <x v="306"/>
      <x v="4"/>
      <x v="12"/>
    </i>
    <i r="1">
      <x v="237"/>
      <x v="36"/>
      <x/>
      <x v="5"/>
    </i>
    <i r="3">
      <x v="1"/>
      <x/>
    </i>
    <i r="4">
      <x v="14"/>
    </i>
    <i r="3">
      <x v="2"/>
      <x v="9"/>
    </i>
    <i r="3">
      <x v="3"/>
      <x v="19"/>
    </i>
    <i r="3">
      <x v="4"/>
      <x v="6"/>
    </i>
    <i r="4">
      <x v="12"/>
    </i>
    <i r="1">
      <x v="238"/>
      <x v="207"/>
      <x/>
      <x v="4"/>
    </i>
    <i r="3">
      <x v="3"/>
      <x v="19"/>
    </i>
    <i r="1">
      <x v="239"/>
      <x v="69"/>
      <x/>
      <x v="3"/>
    </i>
    <i r="4">
      <x v="4"/>
    </i>
    <i r="4">
      <x v="11"/>
    </i>
    <i r="3">
      <x v="1"/>
      <x v="13"/>
    </i>
    <i r="4">
      <x v="14"/>
    </i>
    <i r="3">
      <x v="2"/>
      <x v="9"/>
    </i>
    <i r="3">
      <x v="3"/>
      <x v="19"/>
    </i>
    <i r="3">
      <x v="4"/>
      <x v="6"/>
    </i>
    <i r="4">
      <x v="12"/>
    </i>
    <i r="1">
      <x v="240"/>
      <x v="44"/>
      <x/>
      <x v="4"/>
    </i>
    <i r="3">
      <x v="1"/>
      <x v="1"/>
    </i>
    <i r="4">
      <x v="14"/>
    </i>
    <i r="3">
      <x v="2"/>
      <x v="9"/>
    </i>
    <i r="3">
      <x v="3"/>
      <x v="19"/>
    </i>
    <i r="3">
      <x v="4"/>
      <x v="6"/>
    </i>
    <i r="1">
      <x v="241"/>
      <x v="193"/>
      <x v="1"/>
      <x v="17"/>
    </i>
    <i r="3">
      <x v="4"/>
      <x v="6"/>
    </i>
    <i r="4">
      <x v="12"/>
    </i>
    <i r="1">
      <x v="242"/>
      <x v="106"/>
      <x v="1"/>
      <x v="15"/>
    </i>
    <i r="3">
      <x v="3"/>
      <x v="19"/>
    </i>
    <i r="3">
      <x v="4"/>
      <x v="12"/>
    </i>
    <i r="1">
      <x v="243"/>
      <x v="194"/>
      <x v="1"/>
      <x v="1"/>
    </i>
    <i r="3">
      <x v="3"/>
      <x v="19"/>
    </i>
    <i r="3">
      <x v="4"/>
      <x v="6"/>
    </i>
    <i r="4">
      <x v="12"/>
    </i>
    <i r="1">
      <x v="244"/>
      <x v="6"/>
      <x v="1"/>
      <x/>
    </i>
    <i r="4">
      <x v="14"/>
    </i>
    <i r="4">
      <x v="15"/>
    </i>
    <i r="3">
      <x v="2"/>
      <x v="9"/>
    </i>
    <i r="3">
      <x v="3"/>
      <x v="19"/>
    </i>
    <i r="3">
      <x v="4"/>
      <x v="6"/>
    </i>
    <i r="4">
      <x v="12"/>
    </i>
    <i r="1">
      <x v="245"/>
      <x v="202"/>
      <x v="3"/>
      <x v="19"/>
    </i>
    <i r="1">
      <x v="246"/>
      <x v="33"/>
      <x v="1"/>
      <x v="13"/>
    </i>
    <i r="3">
      <x v="3"/>
      <x v="19"/>
    </i>
    <i r="1">
      <x v="247"/>
      <x v="274"/>
      <x v="1"/>
      <x v="13"/>
    </i>
    <i r="4">
      <x v="14"/>
    </i>
    <i r="3">
      <x v="4"/>
      <x v="12"/>
    </i>
    <i r="1">
      <x v="248"/>
      <x v="116"/>
      <x v="1"/>
      <x v="1"/>
    </i>
    <i r="4">
      <x v="14"/>
    </i>
    <i r="3">
      <x v="2"/>
      <x v="9"/>
    </i>
    <i r="3">
      <x v="3"/>
      <x v="19"/>
    </i>
    <i r="3">
      <x v="4"/>
      <x v="6"/>
    </i>
    <i r="4">
      <x v="12"/>
    </i>
    <i r="1">
      <x v="249"/>
      <x v="221"/>
      <x v="3"/>
      <x v="19"/>
    </i>
    <i r="3">
      <x v="4"/>
      <x v="12"/>
    </i>
    <i r="1">
      <x v="250"/>
      <x v="195"/>
      <x v="2"/>
      <x v="9"/>
    </i>
    <i r="3">
      <x v="3"/>
      <x v="19"/>
    </i>
    <i r="3">
      <x v="4"/>
      <x v="6"/>
    </i>
    <i r="1">
      <x v="251"/>
      <x v="186"/>
      <x/>
      <x v="4"/>
    </i>
    <i r="3">
      <x v="3"/>
      <x v="19"/>
    </i>
    <i r="3">
      <x v="4"/>
      <x v="6"/>
    </i>
    <i r="4">
      <x v="12"/>
    </i>
    <i r="1">
      <x v="252"/>
      <x v="291"/>
      <x v="1"/>
      <x v="13"/>
    </i>
    <i r="3">
      <x v="4"/>
      <x v="6"/>
    </i>
    <i r="1">
      <x v="253"/>
      <x v="17"/>
      <x/>
      <x v="4"/>
    </i>
    <i r="4">
      <x v="11"/>
    </i>
    <i r="3">
      <x v="1"/>
      <x v="13"/>
    </i>
    <i r="4">
      <x v="14"/>
    </i>
    <i r="3">
      <x v="3"/>
      <x v="19"/>
    </i>
    <i r="3">
      <x v="4"/>
      <x v="6"/>
    </i>
    <i r="1">
      <x v="254"/>
      <x v="290"/>
      <x/>
      <x v="4"/>
    </i>
    <i r="3">
      <x v="1"/>
      <x v="13"/>
    </i>
    <i r="4">
      <x v="14"/>
    </i>
    <i r="3">
      <x v="2"/>
      <x v="9"/>
    </i>
    <i r="3">
      <x v="3"/>
      <x v="19"/>
    </i>
    <i r="3">
      <x v="4"/>
      <x v="6"/>
    </i>
    <i r="4">
      <x v="12"/>
    </i>
    <i r="1">
      <x v="255"/>
      <x v="275"/>
      <x v="1"/>
      <x v="13"/>
    </i>
    <i r="4">
      <x v="14"/>
    </i>
    <i r="4">
      <x v="15"/>
    </i>
    <i r="3">
      <x v="3"/>
      <x v="18"/>
    </i>
    <i r="4">
      <x v="19"/>
    </i>
    <i r="1">
      <x v="256"/>
      <x v="143"/>
      <x v="1"/>
      <x/>
    </i>
    <i r="4">
      <x v="1"/>
    </i>
    <i r="3">
      <x v="3"/>
      <x v="19"/>
    </i>
    <i r="1">
      <x v="257"/>
      <x v="56"/>
      <x v="1"/>
      <x v="1"/>
    </i>
    <i r="3">
      <x v="3"/>
      <x v="19"/>
    </i>
    <i r="3">
      <x v="4"/>
      <x v="6"/>
    </i>
    <i r="4">
      <x v="12"/>
    </i>
    <i r="1">
      <x v="258"/>
      <x v="126"/>
      <x v="2"/>
      <x v="9"/>
    </i>
    <i r="3">
      <x v="3"/>
      <x v="18"/>
    </i>
    <i r="4">
      <x v="19"/>
    </i>
    <i r="3">
      <x v="4"/>
      <x v="12"/>
    </i>
    <i r="1">
      <x v="259"/>
      <x v="52"/>
      <x/>
      <x v="4"/>
    </i>
    <i r="4">
      <x v="11"/>
    </i>
    <i r="1">
      <x v="260"/>
      <x v="117"/>
      <x/>
      <x v="4"/>
    </i>
    <i r="4">
      <x v="11"/>
    </i>
    <i r="3">
      <x v="1"/>
      <x v="1"/>
    </i>
    <i r="4">
      <x v="14"/>
    </i>
    <i r="4">
      <x v="15"/>
    </i>
    <i r="3">
      <x v="2"/>
      <x v="9"/>
    </i>
    <i r="3">
      <x v="3"/>
      <x v="19"/>
    </i>
    <i r="3">
      <x v="4"/>
      <x v="6"/>
    </i>
    <i r="4">
      <x v="12"/>
    </i>
    <i r="1">
      <x v="261"/>
      <x v="286"/>
      <x/>
      <x v="3"/>
    </i>
    <i r="3">
      <x v="1"/>
      <x v="14"/>
    </i>
    <i r="3">
      <x v="2"/>
      <x v="9"/>
    </i>
    <i r="3">
      <x v="3"/>
      <x v="19"/>
    </i>
    <i r="3">
      <x v="4"/>
      <x v="6"/>
    </i>
    <i r="4">
      <x v="12"/>
    </i>
    <i r="1">
      <x v="262"/>
      <x v="189"/>
      <x v="3"/>
      <x v="19"/>
    </i>
    <i r="3">
      <x v="4"/>
      <x v="12"/>
    </i>
    <i r="1">
      <x v="263"/>
      <x v="92"/>
      <x v="1"/>
      <x/>
    </i>
    <i r="3">
      <x v="2"/>
      <x v="9"/>
    </i>
    <i r="3">
      <x v="3"/>
      <x v="19"/>
    </i>
    <i r="3">
      <x v="4"/>
      <x v="6"/>
    </i>
    <i r="4">
      <x v="12"/>
    </i>
    <i r="1">
      <x v="264"/>
      <x v="115"/>
      <x/>
      <x v="4"/>
    </i>
    <i r="4">
      <x v="11"/>
    </i>
    <i r="3">
      <x v="1"/>
      <x v="13"/>
    </i>
    <i r="4">
      <x v="14"/>
    </i>
    <i r="4">
      <x v="15"/>
    </i>
    <i r="3">
      <x v="2"/>
      <x v="10"/>
    </i>
    <i r="3">
      <x v="3"/>
      <x v="19"/>
    </i>
    <i r="3">
      <x v="4"/>
      <x v="12"/>
    </i>
    <i r="1">
      <x v="265"/>
      <x v="105"/>
      <x/>
      <x v="4"/>
    </i>
    <i r="4">
      <x v="11"/>
    </i>
    <i r="3">
      <x v="1"/>
      <x v="13"/>
    </i>
    <i r="3">
      <x v="4"/>
      <x v="6"/>
    </i>
    <i r="1">
      <x v="266"/>
      <x v="75"/>
      <x v="1"/>
      <x v="14"/>
    </i>
    <i r="3">
      <x v="3"/>
      <x v="18"/>
    </i>
    <i r="4">
      <x v="19"/>
    </i>
    <i r="3">
      <x v="4"/>
      <x v="6"/>
    </i>
    <i r="4">
      <x v="12"/>
    </i>
    <i r="1">
      <x v="267"/>
      <x v="297"/>
      <x v="1"/>
      <x v="14"/>
    </i>
    <i r="3">
      <x v="2"/>
      <x v="9"/>
    </i>
    <i r="3">
      <x v="3"/>
      <x v="19"/>
    </i>
    <i r="3">
      <x v="4"/>
      <x v="6"/>
    </i>
    <i r="4">
      <x v="12"/>
    </i>
    <i r="1">
      <x v="268"/>
      <x v="184"/>
      <x v="1"/>
      <x v="14"/>
    </i>
    <i r="3">
      <x v="2"/>
      <x v="9"/>
    </i>
    <i r="3">
      <x v="3"/>
      <x v="19"/>
    </i>
    <i r="3">
      <x v="4"/>
      <x v="6"/>
    </i>
    <i r="4">
      <x v="12"/>
    </i>
    <i r="1">
      <x v="269"/>
      <x v="78"/>
      <x v="1"/>
      <x v="13"/>
    </i>
    <i r="4">
      <x v="14"/>
    </i>
    <i r="3">
      <x v="3"/>
      <x v="19"/>
    </i>
    <i r="3">
      <x v="4"/>
      <x v="12"/>
    </i>
    <i r="1">
      <x v="270"/>
      <x v="177"/>
      <x v="3"/>
      <x v="19"/>
    </i>
    <i r="3">
      <x v="4"/>
      <x v="6"/>
    </i>
    <i r="1">
      <x v="271"/>
      <x v="74"/>
      <x/>
      <x v="4"/>
    </i>
    <i r="3">
      <x v="1"/>
      <x v="14"/>
    </i>
    <i r="3">
      <x v="2"/>
      <x v="7"/>
    </i>
    <i r="4">
      <x v="10"/>
    </i>
    <i r="3">
      <x v="3"/>
      <x v="18"/>
    </i>
    <i r="4">
      <x v="19"/>
    </i>
    <i r="3">
      <x v="4"/>
      <x v="6"/>
    </i>
    <i r="4">
      <x v="12"/>
    </i>
    <i r="1">
      <x v="272"/>
      <x v="150"/>
      <x v="1"/>
      <x v="1"/>
    </i>
    <i r="3">
      <x v="3"/>
      <x v="19"/>
    </i>
    <i r="1">
      <x v="273"/>
      <x v="136"/>
      <x v="2"/>
      <x v="9"/>
    </i>
    <i r="3">
      <x v="3"/>
      <x v="19"/>
    </i>
    <i r="3">
      <x v="4"/>
      <x v="6"/>
    </i>
    <i r="1">
      <x v="274"/>
      <x v="137"/>
      <x v="1"/>
      <x v="14"/>
    </i>
    <i r="3">
      <x v="2"/>
      <x v="9"/>
    </i>
    <i r="3">
      <x v="3"/>
      <x v="19"/>
    </i>
    <i r="3">
      <x v="4"/>
      <x v="6"/>
    </i>
    <i r="4">
      <x v="12"/>
    </i>
    <i r="1">
      <x v="275"/>
      <x v="58"/>
      <x v="2"/>
      <x v="10"/>
    </i>
    <i r="3">
      <x v="3"/>
      <x v="19"/>
    </i>
    <i r="3">
      <x v="4"/>
      <x v="6"/>
    </i>
    <i r="1">
      <x v="276"/>
      <x v="205"/>
      <x v="1"/>
      <x v="14"/>
    </i>
    <i r="3">
      <x v="2"/>
      <x v="10"/>
    </i>
    <i r="3">
      <x v="3"/>
      <x v="19"/>
    </i>
    <i r="3">
      <x v="4"/>
      <x v="6"/>
    </i>
    <i r="1">
      <x v="277"/>
      <x v="307"/>
      <x v="1"/>
      <x v="14"/>
    </i>
    <i r="3">
      <x v="3"/>
      <x v="19"/>
    </i>
    <i r="3">
      <x v="4"/>
      <x v="12"/>
    </i>
    <i r="1">
      <x v="278"/>
      <x v="278"/>
      <x v="1"/>
      <x v="17"/>
    </i>
    <i r="3">
      <x v="3"/>
      <x v="19"/>
    </i>
    <i r="3">
      <x v="4"/>
      <x v="12"/>
    </i>
    <i r="1">
      <x v="279"/>
      <x v="24"/>
      <x v="3"/>
      <x v="19"/>
    </i>
    <i r="3">
      <x v="4"/>
      <x v="6"/>
    </i>
    <i r="4">
      <x v="12"/>
    </i>
    <i r="1">
      <x v="280"/>
      <x v="146"/>
      <x v="1"/>
      <x v="14"/>
    </i>
    <i r="3">
      <x v="2"/>
      <x v="8"/>
    </i>
    <i r="4">
      <x v="9"/>
    </i>
    <i r="3">
      <x v="3"/>
      <x v="19"/>
    </i>
    <i r="3">
      <x v="4"/>
      <x v="6"/>
    </i>
    <i r="4">
      <x v="12"/>
    </i>
    <i r="1">
      <x v="281"/>
      <x v="142"/>
      <x v="1"/>
      <x v="14"/>
    </i>
    <i r="3">
      <x v="2"/>
      <x v="9"/>
    </i>
    <i r="4">
      <x v="10"/>
    </i>
    <i r="3">
      <x v="3"/>
      <x v="19"/>
    </i>
    <i r="3">
      <x v="4"/>
      <x v="6"/>
    </i>
    <i r="1">
      <x v="282"/>
      <x v="62"/>
      <x/>
      <x v="4"/>
    </i>
    <i r="4">
      <x v="5"/>
    </i>
    <i r="4">
      <x v="11"/>
    </i>
    <i r="3">
      <x v="1"/>
      <x v="14"/>
    </i>
    <i r="3">
      <x v="3"/>
      <x v="19"/>
    </i>
    <i r="3">
      <x v="4"/>
      <x v="12"/>
    </i>
    <i r="1">
      <x v="283"/>
      <x v="22"/>
      <x v="1"/>
      <x v="14"/>
    </i>
    <i r="3">
      <x v="2"/>
      <x v="10"/>
    </i>
    <i r="3">
      <x v="3"/>
      <x v="19"/>
    </i>
    <i r="3">
      <x v="4"/>
      <x v="6"/>
    </i>
    <i r="4">
      <x v="12"/>
    </i>
    <i r="4">
      <x v="16"/>
    </i>
    <i r="1">
      <x v="284"/>
      <x v="118"/>
      <x v="3"/>
      <x v="19"/>
    </i>
    <i r="1">
      <x v="285"/>
      <x v="19"/>
      <x v="1"/>
      <x v="14"/>
    </i>
    <i r="3">
      <x v="2"/>
      <x v="9"/>
    </i>
    <i r="3">
      <x v="3"/>
      <x v="19"/>
    </i>
    <i r="3">
      <x v="4"/>
      <x v="6"/>
    </i>
    <i r="4">
      <x v="12"/>
    </i>
    <i r="1">
      <x v="286"/>
      <x v="112"/>
      <x v="2"/>
      <x v="9"/>
    </i>
    <i r="3">
      <x v="3"/>
      <x v="19"/>
    </i>
    <i r="3">
      <x v="4"/>
      <x v="6"/>
    </i>
    <i r="1">
      <x v="287"/>
      <x v="80"/>
      <x v="1"/>
      <x v="17"/>
    </i>
    <i r="3">
      <x v="3"/>
      <x v="19"/>
    </i>
    <i r="3">
      <x v="4"/>
      <x v="6"/>
    </i>
    <i r="1">
      <x v="288"/>
      <x v="171"/>
      <x/>
      <x v="4"/>
    </i>
    <i r="3">
      <x v="1"/>
      <x v="1"/>
    </i>
    <i r="4">
      <x v="13"/>
    </i>
    <i r="3">
      <x v="3"/>
      <x v="19"/>
    </i>
    <i r="3">
      <x v="4"/>
      <x v="6"/>
    </i>
    <i r="1">
      <x v="289"/>
      <x v="133"/>
      <x v="1"/>
      <x v="1"/>
    </i>
    <i r="3">
      <x v="2"/>
      <x v="9"/>
    </i>
    <i r="3">
      <x v="3"/>
      <x v="19"/>
    </i>
    <i r="1">
      <x v="290"/>
      <x v="1"/>
      <x v="1"/>
      <x v="14"/>
    </i>
    <i r="3">
      <x v="4"/>
      <x v="6"/>
    </i>
    <i r="1">
      <x v="291"/>
      <x/>
      <x v="1"/>
      <x/>
    </i>
    <i r="4">
      <x v="13"/>
    </i>
    <i r="4">
      <x v="14"/>
    </i>
    <i r="3">
      <x v="2"/>
      <x v="9"/>
    </i>
    <i r="4">
      <x v="10"/>
    </i>
    <i r="3">
      <x v="3"/>
      <x v="19"/>
    </i>
    <i r="3">
      <x v="4"/>
      <x v="6"/>
    </i>
    <i r="4">
      <x v="12"/>
    </i>
    <i r="1">
      <x v="292"/>
      <x v="82"/>
      <x v="1"/>
      <x/>
    </i>
    <i r="3">
      <x v="3"/>
      <x v="19"/>
    </i>
    <i r="3">
      <x v="4"/>
      <x v="6"/>
    </i>
    <i r="4">
      <x v="12"/>
    </i>
    <i r="1">
      <x v="293"/>
      <x v="42"/>
      <x/>
      <x v="4"/>
    </i>
    <i r="4">
      <x v="11"/>
    </i>
    <i r="1">
      <x v="294"/>
      <x v="39"/>
      <x v="1"/>
      <x v="14"/>
    </i>
    <i r="3">
      <x v="3"/>
      <x v="19"/>
    </i>
    <i r="3">
      <x v="4"/>
      <x v="6"/>
    </i>
    <i r="4">
      <x v="12"/>
    </i>
    <i r="1">
      <x v="295"/>
      <x v="139"/>
      <x v="3"/>
      <x v="19"/>
    </i>
    <i r="1">
      <x v="296"/>
      <x v="60"/>
      <x v="1"/>
      <x v="14"/>
    </i>
    <i r="3">
      <x v="3"/>
      <x v="19"/>
    </i>
    <i r="3">
      <x v="4"/>
      <x v="12"/>
    </i>
    <i r="1">
      <x v="297"/>
      <x v="88"/>
      <x v="1"/>
      <x v="14"/>
    </i>
    <i r="3">
      <x v="3"/>
      <x v="19"/>
    </i>
    <i r="3">
      <x v="4"/>
      <x v="12"/>
    </i>
    <i r="1">
      <x v="298"/>
      <x v="135"/>
      <x v="3"/>
      <x v="18"/>
    </i>
    <i r="4">
      <x v="19"/>
    </i>
    <i r="1">
      <x v="299"/>
      <x v="152"/>
      <x v="2"/>
      <x v="9"/>
    </i>
    <i r="3">
      <x v="3"/>
      <x v="18"/>
    </i>
    <i r="4">
      <x v="19"/>
    </i>
    <i r="3">
      <x v="4"/>
      <x v="6"/>
    </i>
    <i r="4">
      <x v="12"/>
    </i>
    <i r="1">
      <x v="300"/>
      <x v="162"/>
      <x v="1"/>
      <x v="17"/>
    </i>
    <i r="3">
      <x v="3"/>
      <x v="18"/>
    </i>
    <i r="4">
      <x v="19"/>
    </i>
    <i r="3">
      <x v="4"/>
      <x v="12"/>
    </i>
    <i r="1">
      <x v="301"/>
      <x v="179"/>
      <x v="1"/>
      <x v="17"/>
    </i>
    <i r="3">
      <x v="4"/>
      <x v="12"/>
    </i>
    <i r="1">
      <x v="302"/>
      <x v="211"/>
      <x v="2"/>
      <x v="7"/>
    </i>
    <i r="4">
      <x v="9"/>
    </i>
    <i r="3">
      <x v="3"/>
      <x v="18"/>
    </i>
    <i r="4">
      <x v="19"/>
    </i>
    <i r="3">
      <x v="4"/>
      <x v="12"/>
    </i>
    <i r="1">
      <x v="303"/>
      <x v="212"/>
      <x v="2"/>
      <x v="9"/>
    </i>
    <i r="3">
      <x v="3"/>
      <x v="19"/>
    </i>
    <i r="3">
      <x v="4"/>
      <x v="6"/>
    </i>
    <i r="4">
      <x v="12"/>
    </i>
    <i r="1">
      <x v="304"/>
      <x v="280"/>
      <x v="3"/>
      <x v="18"/>
    </i>
    <i r="4">
      <x v="19"/>
    </i>
    <i r="1">
      <x v="305"/>
      <x v="281"/>
      <x v="2"/>
      <x v="9"/>
    </i>
    <i r="3">
      <x v="3"/>
      <x v="18"/>
    </i>
    <i r="4">
      <x v="19"/>
    </i>
    <i r="3">
      <x v="4"/>
      <x v="12"/>
    </i>
    <i r="1">
      <x v="306"/>
      <x v="308"/>
      <x v="2"/>
      <x v="9"/>
    </i>
    <i r="3">
      <x v="3"/>
      <x v="18"/>
    </i>
    <i r="4">
      <x v="19"/>
    </i>
    <i r="3">
      <x v="4"/>
      <x v="6"/>
    </i>
    <i r="4">
      <x v="12"/>
    </i>
    <i r="1">
      <x v="307"/>
      <x v="155"/>
      <x/>
      <x v="4"/>
    </i>
    <i r="4">
      <x v="11"/>
    </i>
    <i r="3">
      <x v="1"/>
      <x v="14"/>
    </i>
    <i r="4">
      <x v="15"/>
    </i>
    <i r="3">
      <x v="3"/>
      <x v="19"/>
    </i>
    <i r="3">
      <x v="4"/>
      <x v="6"/>
    </i>
    <i r="1">
      <x v="308"/>
      <x v="170"/>
      <x v="1"/>
      <x v="15"/>
    </i>
    <i r="1">
      <x v="309"/>
      <x v="120"/>
      <x v="1"/>
      <x v="14"/>
    </i>
    <i r="3">
      <x v="2"/>
      <x v="9"/>
    </i>
    <i r="3">
      <x v="3"/>
      <x v="19"/>
    </i>
    <i r="3">
      <x v="4"/>
      <x v="6"/>
    </i>
    <i t="grand">
      <x/>
    </i>
  </rowItems>
  <colItems count="1">
    <i/>
  </colItems>
  <dataFields count="1">
    <dataField name="합계 : 유지가입자수" fld="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BA63-E304-4A7C-AD79-33FE9F40D081}">
  <dimension ref="A3:AF387"/>
  <sheetViews>
    <sheetView zoomScale="85" zoomScaleNormal="85" workbookViewId="0">
      <selection activeCell="G24" sqref="G24"/>
    </sheetView>
  </sheetViews>
  <sheetFormatPr defaultRowHeight="17" x14ac:dyDescent="0.45"/>
  <cols>
    <col min="1" max="1" width="17.25" bestFit="1" customWidth="1"/>
    <col min="2" max="3" width="16.25" bestFit="1" customWidth="1"/>
    <col min="4" max="4" width="9" bestFit="1" customWidth="1"/>
    <col min="5" max="5" width="16.5" bestFit="1" customWidth="1"/>
    <col min="6" max="6" width="38.75" bestFit="1" customWidth="1"/>
    <col min="7" max="7" width="13" bestFit="1" customWidth="1"/>
    <col min="8" max="8" width="9" bestFit="1" customWidth="1"/>
    <col min="9" max="9" width="15.83203125" bestFit="1" customWidth="1"/>
    <col min="10" max="10" width="13.08203125" bestFit="1" customWidth="1"/>
  </cols>
  <sheetData>
    <row r="3" spans="1:32" x14ac:dyDescent="0.45">
      <c r="K3">
        <v>6</v>
      </c>
      <c r="L3">
        <v>9</v>
      </c>
      <c r="M3">
        <v>18</v>
      </c>
      <c r="N3">
        <v>19</v>
      </c>
      <c r="O3">
        <v>24</v>
      </c>
      <c r="P3">
        <v>25</v>
      </c>
      <c r="Q3">
        <v>40</v>
      </c>
      <c r="R3">
        <v>41</v>
      </c>
      <c r="S3">
        <v>42</v>
      </c>
      <c r="T3">
        <v>43</v>
      </c>
      <c r="U3">
        <v>56</v>
      </c>
      <c r="V3">
        <v>57</v>
      </c>
      <c r="W3">
        <v>58</v>
      </c>
      <c r="X3">
        <v>59</v>
      </c>
      <c r="Y3">
        <v>61</v>
      </c>
      <c r="Z3">
        <v>62</v>
      </c>
      <c r="AA3">
        <v>63</v>
      </c>
      <c r="AB3">
        <v>66</v>
      </c>
      <c r="AC3">
        <v>82</v>
      </c>
      <c r="AD3">
        <v>84</v>
      </c>
    </row>
    <row r="4" spans="1:32" x14ac:dyDescent="0.45">
      <c r="A4" s="2" t="s">
        <v>978</v>
      </c>
      <c r="B4" s="2" t="s">
        <v>979</v>
      </c>
      <c r="C4" s="2" t="s">
        <v>980</v>
      </c>
      <c r="D4" s="2" t="s">
        <v>981</v>
      </c>
      <c r="E4" s="2" t="s">
        <v>972</v>
      </c>
      <c r="F4" s="2" t="s">
        <v>973</v>
      </c>
      <c r="G4" s="2" t="s">
        <v>974</v>
      </c>
      <c r="H4" s="2" t="s">
        <v>975</v>
      </c>
      <c r="I4" s="2" t="s">
        <v>976</v>
      </c>
      <c r="J4" s="2" t="s">
        <v>977</v>
      </c>
      <c r="K4" s="3" t="s">
        <v>975</v>
      </c>
      <c r="L4" s="2" t="s">
        <v>1294</v>
      </c>
      <c r="M4" s="2" t="s">
        <v>1295</v>
      </c>
      <c r="N4" s="2" t="s">
        <v>1296</v>
      </c>
      <c r="O4" s="2" t="s">
        <v>1297</v>
      </c>
      <c r="P4" s="2" t="s">
        <v>1298</v>
      </c>
      <c r="Q4" s="2" t="s">
        <v>1299</v>
      </c>
      <c r="R4" s="3" t="s">
        <v>1300</v>
      </c>
      <c r="S4" s="3" t="s">
        <v>1301</v>
      </c>
      <c r="T4" s="3" t="s">
        <v>1302</v>
      </c>
      <c r="U4" s="3" t="s">
        <v>1303</v>
      </c>
      <c r="V4" s="3" t="s">
        <v>1304</v>
      </c>
      <c r="W4" s="3" t="s">
        <v>1305</v>
      </c>
      <c r="X4" s="3" t="s">
        <v>1306</v>
      </c>
      <c r="Y4" s="3" t="s">
        <v>1307</v>
      </c>
      <c r="Z4" s="3" t="s">
        <v>1308</v>
      </c>
      <c r="AA4" s="3" t="s">
        <v>1309</v>
      </c>
      <c r="AB4" s="3" t="s">
        <v>1310</v>
      </c>
      <c r="AC4" s="4" t="s">
        <v>1314</v>
      </c>
      <c r="AD4" s="4" t="s">
        <v>1315</v>
      </c>
    </row>
    <row r="5" spans="1:32" x14ac:dyDescent="0.45">
      <c r="A5" s="1" t="s">
        <v>982</v>
      </c>
      <c r="B5" s="1" t="s">
        <v>29</v>
      </c>
      <c r="C5" s="1" t="s">
        <v>30</v>
      </c>
      <c r="D5" s="1" t="s">
        <v>95</v>
      </c>
      <c r="E5" s="1" t="s">
        <v>1060</v>
      </c>
      <c r="F5" s="1" t="s">
        <v>1061</v>
      </c>
      <c r="G5" s="1" t="s">
        <v>1</v>
      </c>
      <c r="H5" s="1" t="s">
        <v>0</v>
      </c>
      <c r="I5" s="1"/>
      <c r="J5" s="1"/>
      <c r="K5" s="1" t="s">
        <v>9</v>
      </c>
      <c r="L5" s="1" t="s">
        <v>9</v>
      </c>
      <c r="M5" s="1" t="s">
        <v>9</v>
      </c>
      <c r="N5" s="1" t="s">
        <v>9</v>
      </c>
      <c r="O5" s="1" t="s">
        <v>9</v>
      </c>
      <c r="P5" s="1" t="s">
        <v>9</v>
      </c>
      <c r="Q5" s="1" t="s">
        <v>9</v>
      </c>
      <c r="R5" s="1" t="s">
        <v>9</v>
      </c>
      <c r="S5" s="1" t="s">
        <v>9</v>
      </c>
      <c r="T5" s="1" t="s">
        <v>9</v>
      </c>
      <c r="U5" s="1" t="s">
        <v>9</v>
      </c>
      <c r="V5" s="1" t="s">
        <v>9</v>
      </c>
      <c r="W5" s="1" t="s">
        <v>9</v>
      </c>
      <c r="X5" s="1" t="s">
        <v>9</v>
      </c>
      <c r="Y5" s="1" t="s">
        <v>9</v>
      </c>
      <c r="Z5" s="1" t="s">
        <v>9</v>
      </c>
      <c r="AA5" s="1" t="s">
        <v>9</v>
      </c>
      <c r="AB5" s="1" t="s">
        <v>9</v>
      </c>
      <c r="AC5" s="1" t="s">
        <v>9</v>
      </c>
      <c r="AD5" s="1" t="s">
        <v>9</v>
      </c>
      <c r="AF5">
        <f t="shared" ref="AF5:AF68" si="0">COUNTIFS($E:$E,E5)</f>
        <v>1</v>
      </c>
    </row>
    <row r="6" spans="1:32" x14ac:dyDescent="0.45">
      <c r="A6" s="1" t="s">
        <v>982</v>
      </c>
      <c r="B6" s="1" t="s">
        <v>701</v>
      </c>
      <c r="C6" s="1" t="s">
        <v>104</v>
      </c>
      <c r="D6" s="1" t="s">
        <v>985</v>
      </c>
      <c r="E6" s="1" t="s">
        <v>783</v>
      </c>
      <c r="F6" s="1" t="s">
        <v>784</v>
      </c>
      <c r="G6" s="1" t="s">
        <v>1</v>
      </c>
      <c r="H6" s="1" t="s">
        <v>0</v>
      </c>
      <c r="I6" s="1"/>
      <c r="J6" s="1" t="s">
        <v>785</v>
      </c>
      <c r="K6" s="1" t="s">
        <v>0</v>
      </c>
      <c r="L6" s="1" t="s">
        <v>1316</v>
      </c>
      <c r="M6" s="1" t="s">
        <v>1330</v>
      </c>
      <c r="N6" s="1" t="s">
        <v>1331</v>
      </c>
      <c r="O6" s="1" t="s">
        <v>1332</v>
      </c>
      <c r="P6" s="1">
        <v>19</v>
      </c>
      <c r="Q6" s="1" t="s">
        <v>9</v>
      </c>
      <c r="R6" s="1" t="s">
        <v>9</v>
      </c>
      <c r="S6" s="1" t="s">
        <v>9</v>
      </c>
      <c r="T6" s="1" t="s">
        <v>9</v>
      </c>
      <c r="U6" s="1" t="s">
        <v>9</v>
      </c>
      <c r="V6" s="1" t="s">
        <v>9</v>
      </c>
      <c r="W6" s="1" t="s">
        <v>9</v>
      </c>
      <c r="X6" s="1" t="s">
        <v>9</v>
      </c>
      <c r="Y6" s="1" t="s">
        <v>9</v>
      </c>
      <c r="Z6" s="1" t="s">
        <v>9</v>
      </c>
      <c r="AA6" s="1">
        <v>0</v>
      </c>
      <c r="AB6" s="1" t="s">
        <v>9</v>
      </c>
      <c r="AC6" s="1" t="s">
        <v>9</v>
      </c>
      <c r="AD6" s="1" t="s">
        <v>9</v>
      </c>
      <c r="AF6">
        <f t="shared" si="0"/>
        <v>1</v>
      </c>
    </row>
    <row r="7" spans="1:32" x14ac:dyDescent="0.45">
      <c r="A7" s="1" t="s">
        <v>982</v>
      </c>
      <c r="B7" s="1" t="s">
        <v>701</v>
      </c>
      <c r="C7" s="1" t="s">
        <v>104</v>
      </c>
      <c r="D7" s="1" t="s">
        <v>985</v>
      </c>
      <c r="E7" s="1" t="s">
        <v>13</v>
      </c>
      <c r="F7" s="1" t="s">
        <v>14</v>
      </c>
      <c r="G7" s="1" t="s">
        <v>1</v>
      </c>
      <c r="H7" s="1" t="s">
        <v>0</v>
      </c>
      <c r="I7" s="1" t="s">
        <v>15</v>
      </c>
      <c r="J7" s="1" t="s">
        <v>16</v>
      </c>
      <c r="K7" s="1" t="s">
        <v>0</v>
      </c>
      <c r="L7" s="1" t="s">
        <v>1316</v>
      </c>
      <c r="M7" s="1" t="s">
        <v>1335</v>
      </c>
      <c r="N7" s="1" t="s">
        <v>1336</v>
      </c>
      <c r="O7" s="1" t="s">
        <v>1337</v>
      </c>
      <c r="P7" s="1">
        <v>22</v>
      </c>
      <c r="Q7" s="1" t="s">
        <v>1338</v>
      </c>
      <c r="R7" s="1" t="s">
        <v>1339</v>
      </c>
      <c r="S7" s="1" t="s">
        <v>1321</v>
      </c>
      <c r="T7" s="1" t="s">
        <v>1316</v>
      </c>
      <c r="U7" s="1" t="s">
        <v>1340</v>
      </c>
      <c r="V7" s="1" t="s">
        <v>1341</v>
      </c>
      <c r="W7" s="1" t="s">
        <v>9</v>
      </c>
      <c r="X7" s="1" t="s">
        <v>9</v>
      </c>
      <c r="Y7" s="1" t="s">
        <v>1342</v>
      </c>
      <c r="Z7" s="1" t="s">
        <v>1343</v>
      </c>
      <c r="AA7" s="1">
        <v>26</v>
      </c>
      <c r="AB7" s="1" t="s">
        <v>9</v>
      </c>
      <c r="AC7" s="1" t="s">
        <v>1344</v>
      </c>
      <c r="AD7" s="1" t="s">
        <v>9</v>
      </c>
      <c r="AF7">
        <f t="shared" si="0"/>
        <v>1</v>
      </c>
    </row>
    <row r="8" spans="1:32" x14ac:dyDescent="0.45">
      <c r="A8" s="1" t="s">
        <v>982</v>
      </c>
      <c r="B8" s="1" t="s">
        <v>29</v>
      </c>
      <c r="C8" s="1" t="s">
        <v>30</v>
      </c>
      <c r="D8" s="1" t="s">
        <v>993</v>
      </c>
      <c r="E8" s="1" t="s">
        <v>1087</v>
      </c>
      <c r="F8" s="1" t="s">
        <v>1088</v>
      </c>
      <c r="G8" s="1" t="s">
        <v>1</v>
      </c>
      <c r="H8" s="1" t="s">
        <v>0</v>
      </c>
      <c r="I8" s="1"/>
      <c r="J8" s="1"/>
      <c r="K8" s="1" t="s">
        <v>0</v>
      </c>
      <c r="L8" s="1" t="s">
        <v>1316</v>
      </c>
      <c r="M8" s="1" t="s">
        <v>1311</v>
      </c>
      <c r="N8" s="1" t="s">
        <v>1317</v>
      </c>
      <c r="O8" s="1" t="s">
        <v>9</v>
      </c>
      <c r="P8" s="1">
        <v>1</v>
      </c>
      <c r="Q8" s="1" t="s">
        <v>1518</v>
      </c>
      <c r="R8" s="1" t="s">
        <v>1320</v>
      </c>
      <c r="S8" s="1" t="s">
        <v>1321</v>
      </c>
      <c r="T8" s="1" t="s">
        <v>1316</v>
      </c>
      <c r="U8" s="1" t="s">
        <v>1623</v>
      </c>
      <c r="V8" s="1" t="s">
        <v>1624</v>
      </c>
      <c r="W8" s="1" t="s">
        <v>9</v>
      </c>
      <c r="X8" s="1" t="s">
        <v>9</v>
      </c>
      <c r="Y8" s="1" t="s">
        <v>1625</v>
      </c>
      <c r="Z8" s="1" t="s">
        <v>1626</v>
      </c>
      <c r="AA8" s="1">
        <v>45</v>
      </c>
      <c r="AB8" s="1" t="s">
        <v>1492</v>
      </c>
      <c r="AC8" s="1" t="s">
        <v>1627</v>
      </c>
      <c r="AD8" s="1" t="s">
        <v>1311</v>
      </c>
      <c r="AF8">
        <f t="shared" si="0"/>
        <v>1</v>
      </c>
    </row>
    <row r="9" spans="1:32" x14ac:dyDescent="0.45">
      <c r="A9" s="1" t="s">
        <v>982</v>
      </c>
      <c r="B9" s="1" t="s">
        <v>26</v>
      </c>
      <c r="C9" s="1" t="s">
        <v>104</v>
      </c>
      <c r="D9" s="1" t="s">
        <v>1215</v>
      </c>
      <c r="E9" s="1" t="s">
        <v>678</v>
      </c>
      <c r="F9" s="1" t="s">
        <v>679</v>
      </c>
      <c r="G9" s="1" t="s">
        <v>257</v>
      </c>
      <c r="H9" s="1" t="s">
        <v>0</v>
      </c>
      <c r="I9" s="1" t="s">
        <v>680</v>
      </c>
      <c r="J9" s="1" t="s">
        <v>681</v>
      </c>
      <c r="K9" s="1" t="s">
        <v>0</v>
      </c>
      <c r="L9" s="1" t="s">
        <v>1316</v>
      </c>
      <c r="M9" s="1" t="s">
        <v>1335</v>
      </c>
      <c r="N9" s="1" t="s">
        <v>1336</v>
      </c>
      <c r="O9" s="1" t="s">
        <v>1345</v>
      </c>
      <c r="P9" s="1">
        <v>1</v>
      </c>
      <c r="Q9" s="1" t="s">
        <v>1338</v>
      </c>
      <c r="R9" s="1" t="s">
        <v>1339</v>
      </c>
      <c r="S9" s="1" t="s">
        <v>1321</v>
      </c>
      <c r="T9" s="1" t="s">
        <v>1316</v>
      </c>
      <c r="U9" s="1" t="s">
        <v>2932</v>
      </c>
      <c r="V9" s="1" t="s">
        <v>2933</v>
      </c>
      <c r="W9" s="1" t="s">
        <v>2934</v>
      </c>
      <c r="X9" s="1" t="s">
        <v>2935</v>
      </c>
      <c r="Y9" s="1" t="s">
        <v>2936</v>
      </c>
      <c r="Z9" s="1" t="s">
        <v>2937</v>
      </c>
      <c r="AA9" s="1">
        <v>45</v>
      </c>
      <c r="AB9" s="1" t="s">
        <v>1354</v>
      </c>
      <c r="AC9" s="1" t="s">
        <v>1479</v>
      </c>
      <c r="AD9" s="1" t="s">
        <v>1311</v>
      </c>
      <c r="AF9">
        <f t="shared" si="0"/>
        <v>1</v>
      </c>
    </row>
    <row r="10" spans="1:32" x14ac:dyDescent="0.45">
      <c r="A10" s="1" t="s">
        <v>982</v>
      </c>
      <c r="B10" s="1" t="s">
        <v>26</v>
      </c>
      <c r="C10" s="1" t="s">
        <v>30</v>
      </c>
      <c r="D10" s="1" t="s">
        <v>1194</v>
      </c>
      <c r="E10" s="1" t="s">
        <v>364</v>
      </c>
      <c r="F10" s="1" t="s">
        <v>365</v>
      </c>
      <c r="G10" s="1" t="s">
        <v>257</v>
      </c>
      <c r="H10" s="1" t="s">
        <v>0</v>
      </c>
      <c r="I10" s="1" t="s">
        <v>366</v>
      </c>
      <c r="J10" s="1" t="s">
        <v>367</v>
      </c>
      <c r="K10" s="1" t="s">
        <v>25</v>
      </c>
      <c r="L10" s="1" t="s">
        <v>1316</v>
      </c>
      <c r="M10" s="1" t="s">
        <v>1389</v>
      </c>
      <c r="N10" s="1" t="s">
        <v>1390</v>
      </c>
      <c r="O10" s="1" t="s">
        <v>1441</v>
      </c>
      <c r="P10" s="1">
        <v>22</v>
      </c>
      <c r="Q10" s="1" t="s">
        <v>1392</v>
      </c>
      <c r="R10" s="1" t="s">
        <v>1320</v>
      </c>
      <c r="S10" s="1" t="s">
        <v>1321</v>
      </c>
      <c r="T10" s="1" t="s">
        <v>1316</v>
      </c>
      <c r="U10" s="1" t="s">
        <v>2926</v>
      </c>
      <c r="V10" s="1" t="s">
        <v>2927</v>
      </c>
      <c r="W10" s="1" t="s">
        <v>2928</v>
      </c>
      <c r="X10" s="1" t="s">
        <v>2929</v>
      </c>
      <c r="Y10" s="1" t="s">
        <v>2930</v>
      </c>
      <c r="Z10" s="1" t="s">
        <v>2931</v>
      </c>
      <c r="AA10" s="1">
        <v>24</v>
      </c>
      <c r="AB10" s="1" t="s">
        <v>1354</v>
      </c>
      <c r="AC10" s="1" t="s">
        <v>1995</v>
      </c>
      <c r="AD10" s="1" t="s">
        <v>1311</v>
      </c>
      <c r="AF10">
        <f t="shared" si="0"/>
        <v>1</v>
      </c>
    </row>
    <row r="11" spans="1:32" x14ac:dyDescent="0.45">
      <c r="A11" s="1" t="s">
        <v>982</v>
      </c>
      <c r="B11" s="1" t="s">
        <v>29</v>
      </c>
      <c r="C11" s="1" t="s">
        <v>30</v>
      </c>
      <c r="D11" s="1" t="s">
        <v>990</v>
      </c>
      <c r="E11" s="1" t="s">
        <v>1002</v>
      </c>
      <c r="F11" s="1" t="s">
        <v>1003</v>
      </c>
      <c r="G11" s="1" t="s">
        <v>1</v>
      </c>
      <c r="H11" s="1" t="s">
        <v>0</v>
      </c>
      <c r="I11" s="1" t="s">
        <v>41</v>
      </c>
      <c r="J11" s="1" t="s">
        <v>42</v>
      </c>
      <c r="K11" s="1" t="s">
        <v>0</v>
      </c>
      <c r="L11" s="1" t="s">
        <v>1316</v>
      </c>
      <c r="M11" s="1" t="s">
        <v>1389</v>
      </c>
      <c r="N11" s="1" t="s">
        <v>1390</v>
      </c>
      <c r="O11" s="1" t="s">
        <v>1391</v>
      </c>
      <c r="P11" s="1">
        <v>5</v>
      </c>
      <c r="Q11" s="1" t="s">
        <v>1358</v>
      </c>
      <c r="R11" s="1" t="s">
        <v>1320</v>
      </c>
      <c r="S11" s="1" t="s">
        <v>1321</v>
      </c>
      <c r="T11" s="1" t="s">
        <v>1316</v>
      </c>
      <c r="U11" s="1" t="s">
        <v>1407</v>
      </c>
      <c r="V11" s="1" t="s">
        <v>1408</v>
      </c>
      <c r="W11" s="1" t="s">
        <v>1409</v>
      </c>
      <c r="X11" s="1" t="s">
        <v>1410</v>
      </c>
      <c r="Y11" s="1" t="s">
        <v>1411</v>
      </c>
      <c r="Z11" s="1" t="s">
        <v>1412</v>
      </c>
      <c r="AA11" s="1">
        <v>4</v>
      </c>
      <c r="AB11" s="1" t="s">
        <v>1354</v>
      </c>
      <c r="AC11" s="1" t="s">
        <v>1413</v>
      </c>
      <c r="AD11" s="1" t="s">
        <v>1311</v>
      </c>
      <c r="AF11">
        <f t="shared" si="0"/>
        <v>2</v>
      </c>
    </row>
    <row r="12" spans="1:32" x14ac:dyDescent="0.45">
      <c r="A12" s="1" t="s">
        <v>982</v>
      </c>
      <c r="B12" s="1" t="s">
        <v>29</v>
      </c>
      <c r="C12" s="1" t="s">
        <v>30</v>
      </c>
      <c r="D12" s="1" t="s">
        <v>1097</v>
      </c>
      <c r="E12" s="1" t="s">
        <v>1002</v>
      </c>
      <c r="F12" s="1" t="s">
        <v>1003</v>
      </c>
      <c r="G12" s="1" t="s">
        <v>1</v>
      </c>
      <c r="H12" s="1" t="s">
        <v>0</v>
      </c>
      <c r="I12" s="1" t="s">
        <v>41</v>
      </c>
      <c r="J12" s="1" t="s">
        <v>42</v>
      </c>
      <c r="K12" s="1" t="s">
        <v>0</v>
      </c>
      <c r="L12" s="1" t="s">
        <v>1316</v>
      </c>
      <c r="M12" s="1" t="s">
        <v>1389</v>
      </c>
      <c r="N12" s="1" t="s">
        <v>1390</v>
      </c>
      <c r="O12" s="1" t="s">
        <v>1391</v>
      </c>
      <c r="P12" s="1">
        <v>5</v>
      </c>
      <c r="Q12" s="1" t="s">
        <v>1358</v>
      </c>
      <c r="R12" s="1" t="s">
        <v>1320</v>
      </c>
      <c r="S12" s="1" t="s">
        <v>1321</v>
      </c>
      <c r="T12" s="1" t="s">
        <v>1316</v>
      </c>
      <c r="U12" s="1" t="s">
        <v>1407</v>
      </c>
      <c r="V12" s="1" t="s">
        <v>1408</v>
      </c>
      <c r="W12" s="1" t="s">
        <v>1409</v>
      </c>
      <c r="X12" s="1" t="s">
        <v>1410</v>
      </c>
      <c r="Y12" s="1" t="s">
        <v>1411</v>
      </c>
      <c r="Z12" s="1" t="s">
        <v>1412</v>
      </c>
      <c r="AA12" s="1">
        <v>4</v>
      </c>
      <c r="AB12" s="1" t="s">
        <v>1354</v>
      </c>
      <c r="AC12" s="1" t="s">
        <v>1413</v>
      </c>
      <c r="AD12" s="1" t="s">
        <v>1311</v>
      </c>
      <c r="AF12">
        <f t="shared" si="0"/>
        <v>2</v>
      </c>
    </row>
    <row r="13" spans="1:32" x14ac:dyDescent="0.45">
      <c r="A13" s="1" t="s">
        <v>982</v>
      </c>
      <c r="B13" s="1" t="s">
        <v>26</v>
      </c>
      <c r="C13" s="1" t="s">
        <v>104</v>
      </c>
      <c r="D13" s="1" t="s">
        <v>1199</v>
      </c>
      <c r="E13" s="1" t="s">
        <v>932</v>
      </c>
      <c r="F13" s="1" t="s">
        <v>933</v>
      </c>
      <c r="G13" s="1" t="s">
        <v>1</v>
      </c>
      <c r="H13" s="1" t="s">
        <v>0</v>
      </c>
      <c r="I13" s="1" t="s">
        <v>934</v>
      </c>
      <c r="J13" s="1" t="s">
        <v>935</v>
      </c>
      <c r="K13" s="1" t="s">
        <v>0</v>
      </c>
      <c r="L13" s="1" t="s">
        <v>1316</v>
      </c>
      <c r="M13" s="1" t="s">
        <v>1755</v>
      </c>
      <c r="N13" s="1" t="s">
        <v>1336</v>
      </c>
      <c r="O13" s="1" t="s">
        <v>2330</v>
      </c>
      <c r="P13" s="1">
        <v>10</v>
      </c>
      <c r="Q13" s="1" t="s">
        <v>1347</v>
      </c>
      <c r="R13" s="1" t="s">
        <v>1717</v>
      </c>
      <c r="S13" s="1" t="s">
        <v>1321</v>
      </c>
      <c r="T13" s="1" t="s">
        <v>1316</v>
      </c>
      <c r="U13" s="1" t="s">
        <v>2317</v>
      </c>
      <c r="V13" s="1" t="s">
        <v>2331</v>
      </c>
      <c r="W13" s="1" t="s">
        <v>2332</v>
      </c>
      <c r="X13" s="1" t="s">
        <v>2333</v>
      </c>
      <c r="Y13" s="1" t="s">
        <v>2320</v>
      </c>
      <c r="Z13" s="1" t="s">
        <v>2334</v>
      </c>
      <c r="AA13" s="1">
        <v>11</v>
      </c>
      <c r="AB13" s="1" t="s">
        <v>1431</v>
      </c>
      <c r="AC13" s="1" t="s">
        <v>9</v>
      </c>
      <c r="AD13" s="1" t="s">
        <v>1311</v>
      </c>
      <c r="AF13">
        <f t="shared" si="0"/>
        <v>1</v>
      </c>
    </row>
    <row r="14" spans="1:32" x14ac:dyDescent="0.45">
      <c r="A14" s="1" t="s">
        <v>982</v>
      </c>
      <c r="B14" s="1" t="s">
        <v>29</v>
      </c>
      <c r="C14" s="1" t="s">
        <v>30</v>
      </c>
      <c r="D14" s="1" t="s">
        <v>990</v>
      </c>
      <c r="E14" s="1" t="s">
        <v>1045</v>
      </c>
      <c r="F14" s="1" t="s">
        <v>1072</v>
      </c>
      <c r="G14" s="1" t="s">
        <v>1</v>
      </c>
      <c r="H14" s="1" t="s">
        <v>0</v>
      </c>
      <c r="I14" s="1"/>
      <c r="J14" s="1"/>
      <c r="K14" s="1" t="s">
        <v>9</v>
      </c>
      <c r="L14" s="1" t="s">
        <v>9</v>
      </c>
      <c r="M14" s="1" t="s">
        <v>9</v>
      </c>
      <c r="N14" s="1" t="s">
        <v>9</v>
      </c>
      <c r="O14" s="1" t="s">
        <v>9</v>
      </c>
      <c r="P14" s="1" t="s">
        <v>9</v>
      </c>
      <c r="Q14" s="1" t="s">
        <v>9</v>
      </c>
      <c r="R14" s="1" t="s">
        <v>9</v>
      </c>
      <c r="S14" s="1" t="s">
        <v>9</v>
      </c>
      <c r="T14" s="1" t="s">
        <v>9</v>
      </c>
      <c r="U14" s="1" t="s">
        <v>9</v>
      </c>
      <c r="V14" s="1" t="s">
        <v>9</v>
      </c>
      <c r="W14" s="1" t="s">
        <v>9</v>
      </c>
      <c r="X14" s="1" t="s">
        <v>9</v>
      </c>
      <c r="Y14" s="1" t="s">
        <v>9</v>
      </c>
      <c r="Z14" s="1" t="s">
        <v>9</v>
      </c>
      <c r="AA14" s="1" t="s">
        <v>9</v>
      </c>
      <c r="AB14" s="1" t="s">
        <v>9</v>
      </c>
      <c r="AC14" s="1" t="s">
        <v>9</v>
      </c>
      <c r="AD14" s="1" t="s">
        <v>9</v>
      </c>
      <c r="AF14">
        <f t="shared" si="0"/>
        <v>2</v>
      </c>
    </row>
    <row r="15" spans="1:32" x14ac:dyDescent="0.45">
      <c r="A15" s="1" t="s">
        <v>982</v>
      </c>
      <c r="B15" s="1" t="s">
        <v>29</v>
      </c>
      <c r="C15" s="1" t="s">
        <v>30</v>
      </c>
      <c r="D15" s="1" t="s">
        <v>993</v>
      </c>
      <c r="E15" s="1" t="s">
        <v>1085</v>
      </c>
      <c r="F15" s="1" t="s">
        <v>1086</v>
      </c>
      <c r="G15" s="1" t="s">
        <v>1</v>
      </c>
      <c r="H15" s="1" t="s">
        <v>0</v>
      </c>
      <c r="I15" s="1"/>
      <c r="J15" s="1"/>
      <c r="K15" s="1" t="s">
        <v>0</v>
      </c>
      <c r="L15" s="1" t="s">
        <v>1615</v>
      </c>
      <c r="M15" s="1" t="s">
        <v>1571</v>
      </c>
      <c r="N15" s="1" t="s">
        <v>1424</v>
      </c>
      <c r="O15" s="1" t="s">
        <v>1616</v>
      </c>
      <c r="P15" s="1">
        <v>1</v>
      </c>
      <c r="Q15" s="1" t="s">
        <v>1573</v>
      </c>
      <c r="R15" s="1" t="s">
        <v>1320</v>
      </c>
      <c r="S15" s="1" t="s">
        <v>1321</v>
      </c>
      <c r="T15" s="1" t="s">
        <v>1615</v>
      </c>
      <c r="U15" s="1" t="s">
        <v>1359</v>
      </c>
      <c r="V15" s="1" t="s">
        <v>1617</v>
      </c>
      <c r="W15" s="1" t="s">
        <v>1618</v>
      </c>
      <c r="X15" s="1" t="s">
        <v>1619</v>
      </c>
      <c r="Y15" s="1" t="s">
        <v>1620</v>
      </c>
      <c r="Z15" s="1" t="s">
        <v>1621</v>
      </c>
      <c r="AA15" s="1">
        <v>58</v>
      </c>
      <c r="AB15" s="1" t="s">
        <v>1354</v>
      </c>
      <c r="AC15" s="1" t="s">
        <v>1622</v>
      </c>
      <c r="AD15" s="1" t="s">
        <v>1311</v>
      </c>
      <c r="AF15">
        <f t="shared" si="0"/>
        <v>1</v>
      </c>
    </row>
    <row r="16" spans="1:32" x14ac:dyDescent="0.45">
      <c r="A16" s="1" t="s">
        <v>982</v>
      </c>
      <c r="B16" s="1" t="s">
        <v>29</v>
      </c>
      <c r="C16" s="1" t="s">
        <v>104</v>
      </c>
      <c r="D16" s="1" t="s">
        <v>1099</v>
      </c>
      <c r="E16" s="1" t="s">
        <v>157</v>
      </c>
      <c r="F16" s="1" t="s">
        <v>158</v>
      </c>
      <c r="G16" s="1" t="s">
        <v>1</v>
      </c>
      <c r="H16" s="1" t="s">
        <v>25</v>
      </c>
      <c r="I16" s="1" t="s">
        <v>159</v>
      </c>
      <c r="J16" s="1" t="s">
        <v>160</v>
      </c>
      <c r="K16" s="1" t="s">
        <v>25</v>
      </c>
      <c r="L16" s="1" t="s">
        <v>1316</v>
      </c>
      <c r="M16" s="1" t="s">
        <v>1571</v>
      </c>
      <c r="N16" s="1" t="s">
        <v>1424</v>
      </c>
      <c r="O16" s="1" t="s">
        <v>1725</v>
      </c>
      <c r="P16" s="1">
        <v>8</v>
      </c>
      <c r="Q16" s="1" t="s">
        <v>1338</v>
      </c>
      <c r="R16" s="1" t="s">
        <v>1320</v>
      </c>
      <c r="S16" s="1" t="s">
        <v>1636</v>
      </c>
      <c r="T16" s="1" t="s">
        <v>1316</v>
      </c>
      <c r="U16" s="1" t="s">
        <v>1726</v>
      </c>
      <c r="V16" s="1" t="s">
        <v>1727</v>
      </c>
      <c r="W16" s="1" t="s">
        <v>1728</v>
      </c>
      <c r="X16" s="1" t="s">
        <v>1729</v>
      </c>
      <c r="Y16" s="1" t="s">
        <v>1730</v>
      </c>
      <c r="Z16" s="1" t="s">
        <v>1731</v>
      </c>
      <c r="AA16" s="1">
        <v>12806</v>
      </c>
      <c r="AB16" s="1" t="s">
        <v>1545</v>
      </c>
      <c r="AC16" s="1" t="s">
        <v>1732</v>
      </c>
      <c r="AD16" s="1" t="s">
        <v>1311</v>
      </c>
      <c r="AF16">
        <f t="shared" si="0"/>
        <v>1</v>
      </c>
    </row>
    <row r="17" spans="1:32" x14ac:dyDescent="0.45">
      <c r="A17" s="1" t="s">
        <v>982</v>
      </c>
      <c r="B17" s="1" t="s">
        <v>29</v>
      </c>
      <c r="C17" s="1" t="s">
        <v>104</v>
      </c>
      <c r="D17" s="1" t="s">
        <v>1100</v>
      </c>
      <c r="E17" s="1" t="s">
        <v>253</v>
      </c>
      <c r="F17" s="1" t="s">
        <v>254</v>
      </c>
      <c r="G17" s="1" t="s">
        <v>1</v>
      </c>
      <c r="H17" s="1" t="s">
        <v>0</v>
      </c>
      <c r="I17" s="1" t="s">
        <v>1101</v>
      </c>
      <c r="J17" s="1">
        <v>5188801755</v>
      </c>
      <c r="K17" s="1" t="s">
        <v>0</v>
      </c>
      <c r="L17" s="1" t="s">
        <v>1316</v>
      </c>
      <c r="M17" s="1" t="s">
        <v>9</v>
      </c>
      <c r="N17" s="1" t="s">
        <v>9</v>
      </c>
      <c r="O17" s="1" t="s">
        <v>1855</v>
      </c>
      <c r="P17" s="1">
        <v>11</v>
      </c>
      <c r="Q17" s="1" t="s">
        <v>1347</v>
      </c>
      <c r="R17" s="1" t="s">
        <v>1320</v>
      </c>
      <c r="S17" s="1" t="s">
        <v>1321</v>
      </c>
      <c r="T17" s="1" t="s">
        <v>1316</v>
      </c>
      <c r="U17" s="1" t="s">
        <v>1856</v>
      </c>
      <c r="V17" s="1" t="s">
        <v>1857</v>
      </c>
      <c r="W17" s="1" t="s">
        <v>1858</v>
      </c>
      <c r="X17" s="1" t="s">
        <v>1859</v>
      </c>
      <c r="Y17" s="1" t="s">
        <v>1860</v>
      </c>
      <c r="Z17" s="1" t="s">
        <v>1861</v>
      </c>
      <c r="AA17" s="1">
        <v>33</v>
      </c>
      <c r="AB17" s="1" t="s">
        <v>1431</v>
      </c>
      <c r="AC17" s="1" t="s">
        <v>1809</v>
      </c>
      <c r="AD17" s="1" t="s">
        <v>1311</v>
      </c>
      <c r="AF17">
        <f t="shared" si="0"/>
        <v>1</v>
      </c>
    </row>
    <row r="18" spans="1:32" x14ac:dyDescent="0.45">
      <c r="A18" s="1" t="s">
        <v>982</v>
      </c>
      <c r="B18" s="1" t="s">
        <v>701</v>
      </c>
      <c r="C18" s="1" t="s">
        <v>30</v>
      </c>
      <c r="D18" s="1" t="s">
        <v>1149</v>
      </c>
      <c r="E18" s="1" t="s">
        <v>1152</v>
      </c>
      <c r="F18" s="1" t="s">
        <v>708</v>
      </c>
      <c r="G18" s="1" t="s">
        <v>1</v>
      </c>
      <c r="H18" s="1" t="s">
        <v>0</v>
      </c>
      <c r="I18" s="1">
        <v>1756710000083</v>
      </c>
      <c r="J18" s="1">
        <v>5128104610</v>
      </c>
      <c r="K18" s="1" t="s">
        <v>9</v>
      </c>
      <c r="L18" s="1" t="s">
        <v>9</v>
      </c>
      <c r="M18" s="1" t="s">
        <v>9</v>
      </c>
      <c r="N18" s="1" t="s">
        <v>9</v>
      </c>
      <c r="O18" s="1" t="s">
        <v>9</v>
      </c>
      <c r="P18" s="1" t="s">
        <v>9</v>
      </c>
      <c r="Q18" s="1" t="s">
        <v>9</v>
      </c>
      <c r="R18" s="1" t="s">
        <v>9</v>
      </c>
      <c r="S18" s="1" t="s">
        <v>9</v>
      </c>
      <c r="T18" s="1" t="s">
        <v>9</v>
      </c>
      <c r="U18" s="1" t="s">
        <v>9</v>
      </c>
      <c r="V18" s="1" t="s">
        <v>9</v>
      </c>
      <c r="W18" s="1" t="s">
        <v>9</v>
      </c>
      <c r="X18" s="1" t="s">
        <v>9</v>
      </c>
      <c r="Y18" s="1" t="s">
        <v>9</v>
      </c>
      <c r="Z18" s="1" t="s">
        <v>9</v>
      </c>
      <c r="AA18" s="1" t="s">
        <v>9</v>
      </c>
      <c r="AB18" s="1" t="s">
        <v>9</v>
      </c>
      <c r="AC18" s="1" t="s">
        <v>9</v>
      </c>
      <c r="AD18" s="1" t="s">
        <v>9</v>
      </c>
      <c r="AF18">
        <f t="shared" si="0"/>
        <v>1</v>
      </c>
    </row>
    <row r="19" spans="1:32" x14ac:dyDescent="0.45">
      <c r="A19" s="1" t="s">
        <v>982</v>
      </c>
      <c r="B19" s="1" t="s">
        <v>701</v>
      </c>
      <c r="C19" s="1" t="s">
        <v>30</v>
      </c>
      <c r="D19" s="1" t="s">
        <v>1149</v>
      </c>
      <c r="E19" s="1" t="s">
        <v>1150</v>
      </c>
      <c r="F19" s="1" t="s">
        <v>1151</v>
      </c>
      <c r="G19" s="1" t="s">
        <v>1</v>
      </c>
      <c r="H19" s="1" t="s">
        <v>0</v>
      </c>
      <c r="I19" s="1">
        <v>1756710001536</v>
      </c>
      <c r="J19" s="1">
        <v>5128200019</v>
      </c>
      <c r="K19" s="1" t="s">
        <v>9</v>
      </c>
      <c r="L19" s="1" t="s">
        <v>9</v>
      </c>
      <c r="M19" s="1" t="s">
        <v>9</v>
      </c>
      <c r="N19" s="1" t="s">
        <v>9</v>
      </c>
      <c r="O19" s="1" t="s">
        <v>9</v>
      </c>
      <c r="P19" s="1" t="s">
        <v>9</v>
      </c>
      <c r="Q19" s="1" t="s">
        <v>9</v>
      </c>
      <c r="R19" s="1" t="s">
        <v>9</v>
      </c>
      <c r="S19" s="1" t="s">
        <v>9</v>
      </c>
      <c r="T19" s="1" t="s">
        <v>9</v>
      </c>
      <c r="U19" s="1" t="s">
        <v>9</v>
      </c>
      <c r="V19" s="1" t="s">
        <v>9</v>
      </c>
      <c r="W19" s="1" t="s">
        <v>9</v>
      </c>
      <c r="X19" s="1" t="s">
        <v>9</v>
      </c>
      <c r="Y19" s="1" t="s">
        <v>9</v>
      </c>
      <c r="Z19" s="1" t="s">
        <v>9</v>
      </c>
      <c r="AA19" s="1" t="s">
        <v>9</v>
      </c>
      <c r="AB19" s="1" t="s">
        <v>9</v>
      </c>
      <c r="AC19" s="1" t="s">
        <v>9</v>
      </c>
      <c r="AD19" s="1" t="s">
        <v>9</v>
      </c>
      <c r="AF19">
        <f t="shared" si="0"/>
        <v>1</v>
      </c>
    </row>
    <row r="20" spans="1:32" x14ac:dyDescent="0.45">
      <c r="A20" s="1" t="s">
        <v>982</v>
      </c>
      <c r="B20" s="1" t="s">
        <v>29</v>
      </c>
      <c r="C20" s="1" t="s">
        <v>30</v>
      </c>
      <c r="D20" s="1" t="s">
        <v>990</v>
      </c>
      <c r="E20" s="1" t="s">
        <v>1053</v>
      </c>
      <c r="F20" s="1" t="s">
        <v>1054</v>
      </c>
      <c r="G20" s="1" t="s">
        <v>1</v>
      </c>
      <c r="H20" s="1" t="s">
        <v>0</v>
      </c>
      <c r="I20" s="1"/>
      <c r="J20" s="1"/>
      <c r="K20" s="1" t="s">
        <v>9</v>
      </c>
      <c r="L20" s="1" t="s">
        <v>9</v>
      </c>
      <c r="M20" s="1" t="s">
        <v>9</v>
      </c>
      <c r="N20" s="1" t="s">
        <v>9</v>
      </c>
      <c r="O20" s="1" t="s">
        <v>9</v>
      </c>
      <c r="P20" s="1" t="s">
        <v>9</v>
      </c>
      <c r="Q20" s="1" t="s">
        <v>9</v>
      </c>
      <c r="R20" s="1" t="s">
        <v>9</v>
      </c>
      <c r="S20" s="1" t="s">
        <v>9</v>
      </c>
      <c r="T20" s="1" t="s">
        <v>9</v>
      </c>
      <c r="U20" s="1" t="s">
        <v>9</v>
      </c>
      <c r="V20" s="1" t="s">
        <v>9</v>
      </c>
      <c r="W20" s="1" t="s">
        <v>9</v>
      </c>
      <c r="X20" s="1" t="s">
        <v>9</v>
      </c>
      <c r="Y20" s="1" t="s">
        <v>9</v>
      </c>
      <c r="Z20" s="1" t="s">
        <v>9</v>
      </c>
      <c r="AA20" s="1" t="s">
        <v>9</v>
      </c>
      <c r="AB20" s="1" t="s">
        <v>9</v>
      </c>
      <c r="AC20" s="1" t="s">
        <v>9</v>
      </c>
      <c r="AD20" s="1" t="s">
        <v>9</v>
      </c>
      <c r="AF20">
        <f t="shared" si="0"/>
        <v>1</v>
      </c>
    </row>
    <row r="21" spans="1:32" x14ac:dyDescent="0.45">
      <c r="A21" s="1" t="s">
        <v>982</v>
      </c>
      <c r="B21" s="1" t="s">
        <v>29</v>
      </c>
      <c r="C21" s="1" t="s">
        <v>30</v>
      </c>
      <c r="D21" s="1" t="s">
        <v>990</v>
      </c>
      <c r="E21" s="1" t="s">
        <v>1049</v>
      </c>
      <c r="F21" s="1" t="s">
        <v>1050</v>
      </c>
      <c r="G21" s="1" t="s">
        <v>1</v>
      </c>
      <c r="H21" s="1" t="s">
        <v>0</v>
      </c>
      <c r="I21" s="1"/>
      <c r="J21" s="1"/>
      <c r="K21" s="1" t="s">
        <v>9</v>
      </c>
      <c r="L21" s="1" t="s">
        <v>9</v>
      </c>
      <c r="M21" s="1" t="s">
        <v>9</v>
      </c>
      <c r="N21" s="1" t="s">
        <v>9</v>
      </c>
      <c r="O21" s="1" t="s">
        <v>9</v>
      </c>
      <c r="P21" s="1" t="s">
        <v>9</v>
      </c>
      <c r="Q21" s="1" t="s">
        <v>9</v>
      </c>
      <c r="R21" s="1" t="s">
        <v>9</v>
      </c>
      <c r="S21" s="1" t="s">
        <v>9</v>
      </c>
      <c r="T21" s="1" t="s">
        <v>9</v>
      </c>
      <c r="U21" s="1" t="s">
        <v>9</v>
      </c>
      <c r="V21" s="1" t="s">
        <v>9</v>
      </c>
      <c r="W21" s="1" t="s">
        <v>9</v>
      </c>
      <c r="X21" s="1" t="s">
        <v>9</v>
      </c>
      <c r="Y21" s="1" t="s">
        <v>9</v>
      </c>
      <c r="Z21" s="1" t="s">
        <v>9</v>
      </c>
      <c r="AA21" s="1" t="s">
        <v>9</v>
      </c>
      <c r="AB21" s="1" t="s">
        <v>9</v>
      </c>
      <c r="AC21" s="1" t="s">
        <v>9</v>
      </c>
      <c r="AD21" s="1" t="s">
        <v>9</v>
      </c>
      <c r="AF21">
        <f t="shared" si="0"/>
        <v>1</v>
      </c>
    </row>
    <row r="22" spans="1:32" x14ac:dyDescent="0.45">
      <c r="A22" s="1" t="s">
        <v>982</v>
      </c>
      <c r="B22" s="1" t="s">
        <v>29</v>
      </c>
      <c r="C22" s="1" t="s">
        <v>30</v>
      </c>
      <c r="D22" s="1" t="s">
        <v>95</v>
      </c>
      <c r="E22" s="1" t="s">
        <v>1089</v>
      </c>
      <c r="F22" s="1" t="s">
        <v>1090</v>
      </c>
      <c r="G22" s="1" t="s">
        <v>1</v>
      </c>
      <c r="H22" s="1" t="s">
        <v>0</v>
      </c>
      <c r="I22" s="1" t="s">
        <v>98</v>
      </c>
      <c r="J22" s="1" t="s">
        <v>99</v>
      </c>
      <c r="K22" s="1" t="s">
        <v>0</v>
      </c>
      <c r="L22" s="1" t="s">
        <v>1316</v>
      </c>
      <c r="M22" s="1" t="s">
        <v>1381</v>
      </c>
      <c r="N22" s="1" t="s">
        <v>1336</v>
      </c>
      <c r="O22" s="1" t="s">
        <v>1628</v>
      </c>
      <c r="P22" s="1">
        <v>52</v>
      </c>
      <c r="Q22" s="1" t="s">
        <v>1392</v>
      </c>
      <c r="R22" s="1" t="s">
        <v>1320</v>
      </c>
      <c r="S22" s="1" t="s">
        <v>1321</v>
      </c>
      <c r="T22" s="1" t="s">
        <v>1316</v>
      </c>
      <c r="U22" s="1" t="s">
        <v>1393</v>
      </c>
      <c r="V22" s="1" t="s">
        <v>1629</v>
      </c>
      <c r="W22" s="1" t="s">
        <v>1630</v>
      </c>
      <c r="X22" s="1" t="s">
        <v>1631</v>
      </c>
      <c r="Y22" s="1" t="s">
        <v>1606</v>
      </c>
      <c r="Z22" s="1" t="s">
        <v>1632</v>
      </c>
      <c r="AA22" s="1">
        <v>17</v>
      </c>
      <c r="AB22" s="1" t="s">
        <v>1464</v>
      </c>
      <c r="AC22" s="1" t="s">
        <v>1633</v>
      </c>
      <c r="AD22" s="1" t="s">
        <v>1311</v>
      </c>
      <c r="AF22">
        <f t="shared" si="0"/>
        <v>1</v>
      </c>
    </row>
    <row r="23" spans="1:32" x14ac:dyDescent="0.45">
      <c r="A23" s="1" t="s">
        <v>982</v>
      </c>
      <c r="B23" s="1" t="s">
        <v>29</v>
      </c>
      <c r="C23" s="1" t="s">
        <v>30</v>
      </c>
      <c r="D23" s="1" t="s">
        <v>993</v>
      </c>
      <c r="E23" s="1" t="s">
        <v>1095</v>
      </c>
      <c r="F23" s="1" t="s">
        <v>1096</v>
      </c>
      <c r="G23" s="1" t="s">
        <v>1</v>
      </c>
      <c r="H23" s="1"/>
      <c r="I23" s="1"/>
      <c r="J23" s="1"/>
      <c r="K23" s="1" t="s">
        <v>0</v>
      </c>
      <c r="L23" s="1" t="s">
        <v>1316</v>
      </c>
      <c r="M23" s="1" t="s">
        <v>1650</v>
      </c>
      <c r="N23" s="1" t="s">
        <v>1331</v>
      </c>
      <c r="O23" s="1" t="s">
        <v>1651</v>
      </c>
      <c r="P23" s="1">
        <v>41</v>
      </c>
      <c r="Q23" s="1" t="s">
        <v>1573</v>
      </c>
      <c r="R23" s="1" t="s">
        <v>1320</v>
      </c>
      <c r="S23" s="1" t="s">
        <v>1321</v>
      </c>
      <c r="T23" s="1" t="s">
        <v>1316</v>
      </c>
      <c r="U23" s="1" t="s">
        <v>1652</v>
      </c>
      <c r="V23" s="1" t="s">
        <v>1653</v>
      </c>
      <c r="W23" s="1" t="s">
        <v>1654</v>
      </c>
      <c r="X23" s="1" t="s">
        <v>1655</v>
      </c>
      <c r="Y23" s="1" t="s">
        <v>1656</v>
      </c>
      <c r="Z23" s="1" t="s">
        <v>1657</v>
      </c>
      <c r="AA23" s="1">
        <v>157</v>
      </c>
      <c r="AB23" s="1" t="s">
        <v>1492</v>
      </c>
      <c r="AC23" s="1" t="s">
        <v>9</v>
      </c>
      <c r="AD23" s="1" t="s">
        <v>1311</v>
      </c>
      <c r="AF23">
        <f t="shared" si="0"/>
        <v>1</v>
      </c>
    </row>
    <row r="24" spans="1:32" x14ac:dyDescent="0.45">
      <c r="A24" s="1" t="s">
        <v>982</v>
      </c>
      <c r="B24" s="1" t="s">
        <v>29</v>
      </c>
      <c r="C24" s="1" t="s">
        <v>30</v>
      </c>
      <c r="D24" s="1" t="s">
        <v>95</v>
      </c>
      <c r="E24" s="1" t="s">
        <v>1017</v>
      </c>
      <c r="F24" s="1" t="s">
        <v>1018</v>
      </c>
      <c r="G24" s="1" t="s">
        <v>1</v>
      </c>
      <c r="H24" s="1" t="s">
        <v>0</v>
      </c>
      <c r="I24" s="1" t="s">
        <v>58</v>
      </c>
      <c r="J24" s="1" t="s">
        <v>59</v>
      </c>
      <c r="K24" s="1" t="s">
        <v>0</v>
      </c>
      <c r="L24" s="1" t="s">
        <v>1316</v>
      </c>
      <c r="M24" s="1" t="s">
        <v>1311</v>
      </c>
      <c r="N24" s="1" t="s">
        <v>1317</v>
      </c>
      <c r="O24" s="1" t="s">
        <v>1466</v>
      </c>
      <c r="P24" s="1">
        <v>1</v>
      </c>
      <c r="Q24" s="1" t="s">
        <v>1392</v>
      </c>
      <c r="R24" s="1" t="s">
        <v>1320</v>
      </c>
      <c r="S24" s="1" t="s">
        <v>1321</v>
      </c>
      <c r="T24" s="1" t="s">
        <v>1316</v>
      </c>
      <c r="U24" s="1" t="s">
        <v>1467</v>
      </c>
      <c r="V24" s="1" t="s">
        <v>1468</v>
      </c>
      <c r="W24" s="1" t="s">
        <v>1469</v>
      </c>
      <c r="X24" s="1" t="s">
        <v>1470</v>
      </c>
      <c r="Y24" s="1" t="s">
        <v>1471</v>
      </c>
      <c r="Z24" s="1" t="s">
        <v>1472</v>
      </c>
      <c r="AA24" s="1">
        <v>80</v>
      </c>
      <c r="AB24" s="1" t="s">
        <v>1473</v>
      </c>
      <c r="AC24" s="1" t="s">
        <v>1474</v>
      </c>
      <c r="AD24" s="1" t="s">
        <v>1311</v>
      </c>
      <c r="AF24">
        <f t="shared" si="0"/>
        <v>2</v>
      </c>
    </row>
    <row r="25" spans="1:32" x14ac:dyDescent="0.45">
      <c r="A25" s="1" t="s">
        <v>982</v>
      </c>
      <c r="B25" s="1" t="s">
        <v>29</v>
      </c>
      <c r="C25" s="1" t="s">
        <v>30</v>
      </c>
      <c r="D25" s="1" t="s">
        <v>1097</v>
      </c>
      <c r="E25" s="1" t="s">
        <v>1017</v>
      </c>
      <c r="F25" s="1" t="s">
        <v>1018</v>
      </c>
      <c r="G25" s="1" t="s">
        <v>1</v>
      </c>
      <c r="H25" s="1" t="s">
        <v>0</v>
      </c>
      <c r="I25" s="1" t="s">
        <v>58</v>
      </c>
      <c r="J25" s="1" t="s">
        <v>59</v>
      </c>
      <c r="K25" s="1" t="s">
        <v>0</v>
      </c>
      <c r="L25" s="1" t="s">
        <v>1316</v>
      </c>
      <c r="M25" s="1" t="s">
        <v>1311</v>
      </c>
      <c r="N25" s="1" t="s">
        <v>1317</v>
      </c>
      <c r="O25" s="1" t="s">
        <v>1466</v>
      </c>
      <c r="P25" s="1">
        <v>1</v>
      </c>
      <c r="Q25" s="1" t="s">
        <v>1392</v>
      </c>
      <c r="R25" s="1" t="s">
        <v>1320</v>
      </c>
      <c r="S25" s="1" t="s">
        <v>1321</v>
      </c>
      <c r="T25" s="1" t="s">
        <v>1316</v>
      </c>
      <c r="U25" s="1" t="s">
        <v>1467</v>
      </c>
      <c r="V25" s="1" t="s">
        <v>1468</v>
      </c>
      <c r="W25" s="1" t="s">
        <v>1469</v>
      </c>
      <c r="X25" s="1" t="s">
        <v>1470</v>
      </c>
      <c r="Y25" s="1" t="s">
        <v>1471</v>
      </c>
      <c r="Z25" s="1" t="s">
        <v>1472</v>
      </c>
      <c r="AA25" s="1">
        <v>80</v>
      </c>
      <c r="AB25" s="1" t="s">
        <v>1473</v>
      </c>
      <c r="AC25" s="1" t="s">
        <v>1474</v>
      </c>
      <c r="AD25" s="1" t="s">
        <v>1311</v>
      </c>
      <c r="AF25">
        <f t="shared" si="0"/>
        <v>2</v>
      </c>
    </row>
    <row r="26" spans="1:32" x14ac:dyDescent="0.45">
      <c r="A26" s="1" t="s">
        <v>982</v>
      </c>
      <c r="B26" s="1" t="s">
        <v>29</v>
      </c>
      <c r="C26" s="1" t="s">
        <v>104</v>
      </c>
      <c r="D26" s="1" t="s">
        <v>1099</v>
      </c>
      <c r="E26" s="1" t="s">
        <v>200</v>
      </c>
      <c r="F26" s="1" t="s">
        <v>201</v>
      </c>
      <c r="G26" s="1" t="s">
        <v>1</v>
      </c>
      <c r="H26" s="1" t="s">
        <v>0</v>
      </c>
      <c r="I26" s="1" t="s">
        <v>202</v>
      </c>
      <c r="J26" s="1" t="s">
        <v>203</v>
      </c>
      <c r="K26" s="1" t="s">
        <v>9</v>
      </c>
      <c r="L26" s="1" t="s">
        <v>9</v>
      </c>
      <c r="M26" s="1" t="s">
        <v>9</v>
      </c>
      <c r="N26" s="1" t="s">
        <v>9</v>
      </c>
      <c r="O26" s="1" t="s">
        <v>9</v>
      </c>
      <c r="P26" s="1" t="s">
        <v>9</v>
      </c>
      <c r="Q26" s="1" t="s">
        <v>9</v>
      </c>
      <c r="R26" s="1" t="s">
        <v>9</v>
      </c>
      <c r="S26" s="1" t="s">
        <v>9</v>
      </c>
      <c r="T26" s="1" t="s">
        <v>9</v>
      </c>
      <c r="U26" s="1" t="s">
        <v>9</v>
      </c>
      <c r="V26" s="1" t="s">
        <v>9</v>
      </c>
      <c r="W26" s="1" t="s">
        <v>9</v>
      </c>
      <c r="X26" s="1" t="s">
        <v>9</v>
      </c>
      <c r="Y26" s="1" t="s">
        <v>9</v>
      </c>
      <c r="Z26" s="1" t="s">
        <v>9</v>
      </c>
      <c r="AA26" s="1" t="s">
        <v>9</v>
      </c>
      <c r="AB26" s="1" t="s">
        <v>9</v>
      </c>
      <c r="AC26" s="1" t="s">
        <v>9</v>
      </c>
      <c r="AD26" s="1" t="s">
        <v>9</v>
      </c>
      <c r="AF26">
        <f t="shared" si="0"/>
        <v>1</v>
      </c>
    </row>
    <row r="27" spans="1:32" x14ac:dyDescent="0.45">
      <c r="A27" s="1" t="s">
        <v>982</v>
      </c>
      <c r="B27" s="1" t="s">
        <v>26</v>
      </c>
      <c r="C27" s="1" t="s">
        <v>30</v>
      </c>
      <c r="D27" s="1" t="s">
        <v>1254</v>
      </c>
      <c r="E27" s="1" t="s">
        <v>1257</v>
      </c>
      <c r="F27" s="1" t="s">
        <v>1258</v>
      </c>
      <c r="G27" s="1" t="s">
        <v>1</v>
      </c>
      <c r="H27" s="1" t="s">
        <v>0</v>
      </c>
      <c r="I27" s="1" t="s">
        <v>940</v>
      </c>
      <c r="J27" s="1" t="s">
        <v>941</v>
      </c>
      <c r="K27" s="1" t="s">
        <v>9</v>
      </c>
      <c r="L27" s="1" t="s">
        <v>9</v>
      </c>
      <c r="M27" s="1" t="s">
        <v>9</v>
      </c>
      <c r="N27" s="1" t="s">
        <v>9</v>
      </c>
      <c r="O27" s="1" t="s">
        <v>9</v>
      </c>
      <c r="P27" s="1" t="s">
        <v>9</v>
      </c>
      <c r="Q27" s="1" t="s">
        <v>9</v>
      </c>
      <c r="R27" s="1" t="s">
        <v>9</v>
      </c>
      <c r="S27" s="1" t="s">
        <v>9</v>
      </c>
      <c r="T27" s="1" t="s">
        <v>9</v>
      </c>
      <c r="U27" s="1" t="s">
        <v>9</v>
      </c>
      <c r="V27" s="1" t="s">
        <v>9</v>
      </c>
      <c r="W27" s="1" t="s">
        <v>9</v>
      </c>
      <c r="X27" s="1" t="s">
        <v>9</v>
      </c>
      <c r="Y27" s="1" t="s">
        <v>9</v>
      </c>
      <c r="Z27" s="1" t="s">
        <v>9</v>
      </c>
      <c r="AA27" s="1" t="s">
        <v>9</v>
      </c>
      <c r="AB27" s="1" t="s">
        <v>9</v>
      </c>
      <c r="AC27" s="1" t="s">
        <v>9</v>
      </c>
      <c r="AD27" s="1" t="s">
        <v>9</v>
      </c>
      <c r="AF27">
        <f t="shared" si="0"/>
        <v>1</v>
      </c>
    </row>
    <row r="28" spans="1:32" x14ac:dyDescent="0.45">
      <c r="A28" s="1" t="s">
        <v>982</v>
      </c>
      <c r="B28" s="1" t="s">
        <v>26</v>
      </c>
      <c r="C28" s="1" t="s">
        <v>104</v>
      </c>
      <c r="D28" s="1" t="s">
        <v>1218</v>
      </c>
      <c r="E28" s="1" t="s">
        <v>376</v>
      </c>
      <c r="F28" s="1" t="s">
        <v>377</v>
      </c>
      <c r="G28" s="1" t="s">
        <v>1</v>
      </c>
      <c r="H28" s="1" t="s">
        <v>0</v>
      </c>
      <c r="I28" s="1" t="s">
        <v>378</v>
      </c>
      <c r="J28" s="1" t="s">
        <v>379</v>
      </c>
      <c r="K28" s="1" t="s">
        <v>0</v>
      </c>
      <c r="L28" s="1" t="s">
        <v>1316</v>
      </c>
      <c r="M28" s="1" t="s">
        <v>1755</v>
      </c>
      <c r="N28" s="1" t="s">
        <v>1336</v>
      </c>
      <c r="O28" s="1" t="s">
        <v>2921</v>
      </c>
      <c r="P28" s="1">
        <v>19</v>
      </c>
      <c r="Q28" s="1" t="s">
        <v>1319</v>
      </c>
      <c r="R28" s="1" t="s">
        <v>1320</v>
      </c>
      <c r="S28" s="1" t="s">
        <v>1321</v>
      </c>
      <c r="T28" s="1" t="s">
        <v>1316</v>
      </c>
      <c r="U28" s="1" t="s">
        <v>2638</v>
      </c>
      <c r="V28" s="1" t="s">
        <v>2922</v>
      </c>
      <c r="W28" s="1" t="s">
        <v>2923</v>
      </c>
      <c r="X28" s="1" t="s">
        <v>2924</v>
      </c>
      <c r="Y28" s="1" t="s">
        <v>2642</v>
      </c>
      <c r="Z28" s="1" t="s">
        <v>2925</v>
      </c>
      <c r="AA28" s="1">
        <v>214</v>
      </c>
      <c r="AB28" s="1" t="s">
        <v>1492</v>
      </c>
      <c r="AC28" s="1" t="s">
        <v>9</v>
      </c>
      <c r="AD28" s="1" t="s">
        <v>1311</v>
      </c>
      <c r="AF28">
        <f t="shared" si="0"/>
        <v>1</v>
      </c>
    </row>
    <row r="29" spans="1:32" x14ac:dyDescent="0.45">
      <c r="A29" s="1" t="s">
        <v>982</v>
      </c>
      <c r="B29" s="1" t="s">
        <v>26</v>
      </c>
      <c r="C29" s="1" t="s">
        <v>30</v>
      </c>
      <c r="D29" s="1" t="s">
        <v>1214</v>
      </c>
      <c r="E29" s="1" t="s">
        <v>482</v>
      </c>
      <c r="F29" s="1" t="s">
        <v>483</v>
      </c>
      <c r="G29" s="1" t="s">
        <v>1</v>
      </c>
      <c r="H29" s="1" t="s">
        <v>0</v>
      </c>
      <c r="I29" s="1" t="s">
        <v>1250</v>
      </c>
      <c r="J29" s="1" t="s">
        <v>1251</v>
      </c>
      <c r="K29" s="1" t="s">
        <v>0</v>
      </c>
      <c r="L29" s="1" t="s">
        <v>1316</v>
      </c>
      <c r="M29" s="1" t="s">
        <v>1755</v>
      </c>
      <c r="N29" s="1" t="s">
        <v>1336</v>
      </c>
      <c r="O29" s="1" t="s">
        <v>2825</v>
      </c>
      <c r="P29" s="1">
        <v>39</v>
      </c>
      <c r="Q29" s="1" t="s">
        <v>1347</v>
      </c>
      <c r="R29" s="1" t="s">
        <v>1320</v>
      </c>
      <c r="S29" s="1" t="s">
        <v>1321</v>
      </c>
      <c r="T29" s="1" t="s">
        <v>1316</v>
      </c>
      <c r="U29" s="1" t="s">
        <v>2451</v>
      </c>
      <c r="V29" s="1" t="s">
        <v>2916</v>
      </c>
      <c r="W29" s="1" t="s">
        <v>9</v>
      </c>
      <c r="X29" s="1" t="s">
        <v>2917</v>
      </c>
      <c r="Y29" s="1" t="s">
        <v>2918</v>
      </c>
      <c r="Z29" s="1" t="s">
        <v>2919</v>
      </c>
      <c r="AA29" s="1">
        <v>0</v>
      </c>
      <c r="AB29" s="1" t="s">
        <v>1649</v>
      </c>
      <c r="AC29" s="1" t="s">
        <v>2920</v>
      </c>
      <c r="AD29" s="1" t="s">
        <v>1311</v>
      </c>
      <c r="AF29">
        <f t="shared" si="0"/>
        <v>1</v>
      </c>
    </row>
    <row r="30" spans="1:32" x14ac:dyDescent="0.45">
      <c r="A30" s="1" t="s">
        <v>982</v>
      </c>
      <c r="B30" s="1" t="s">
        <v>26</v>
      </c>
      <c r="C30" s="1" t="s">
        <v>30</v>
      </c>
      <c r="D30" s="1" t="s">
        <v>1254</v>
      </c>
      <c r="E30" s="1" t="s">
        <v>1290</v>
      </c>
      <c r="F30" s="1" t="s">
        <v>1291</v>
      </c>
      <c r="G30" s="1" t="s">
        <v>1</v>
      </c>
      <c r="H30" s="1" t="s">
        <v>0</v>
      </c>
      <c r="I30" s="1" t="s">
        <v>258</v>
      </c>
      <c r="J30" s="1" t="s">
        <v>259</v>
      </c>
      <c r="K30" s="1" t="s">
        <v>0</v>
      </c>
      <c r="L30" s="1" t="s">
        <v>1316</v>
      </c>
      <c r="M30" s="1" t="s">
        <v>1311</v>
      </c>
      <c r="N30" s="1" t="s">
        <v>1317</v>
      </c>
      <c r="O30" s="1" t="s">
        <v>2614</v>
      </c>
      <c r="P30" s="1">
        <v>17</v>
      </c>
      <c r="Q30" s="1" t="s">
        <v>1392</v>
      </c>
      <c r="R30" s="1" t="s">
        <v>1320</v>
      </c>
      <c r="S30" s="1" t="s">
        <v>1321</v>
      </c>
      <c r="T30" s="1" t="s">
        <v>1316</v>
      </c>
      <c r="U30" s="1" t="s">
        <v>2391</v>
      </c>
      <c r="V30" s="1" t="s">
        <v>2983</v>
      </c>
      <c r="W30" s="1" t="s">
        <v>2984</v>
      </c>
      <c r="X30" s="1" t="s">
        <v>2985</v>
      </c>
      <c r="Y30" s="1" t="s">
        <v>2986</v>
      </c>
      <c r="Z30" s="1" t="s">
        <v>2987</v>
      </c>
      <c r="AA30" s="1">
        <v>86</v>
      </c>
      <c r="AB30" s="1" t="s">
        <v>1464</v>
      </c>
      <c r="AC30" s="1" t="s">
        <v>2988</v>
      </c>
      <c r="AD30" s="1" t="s">
        <v>1311</v>
      </c>
      <c r="AF30">
        <f t="shared" si="0"/>
        <v>1</v>
      </c>
    </row>
    <row r="31" spans="1:32" x14ac:dyDescent="0.45">
      <c r="A31" s="1" t="s">
        <v>982</v>
      </c>
      <c r="B31" s="1" t="s">
        <v>26</v>
      </c>
      <c r="C31" s="1" t="s">
        <v>104</v>
      </c>
      <c r="D31" s="1" t="s">
        <v>1218</v>
      </c>
      <c r="E31" s="1" t="s">
        <v>392</v>
      </c>
      <c r="F31" s="1" t="s">
        <v>393</v>
      </c>
      <c r="G31" s="1" t="s">
        <v>1</v>
      </c>
      <c r="H31" s="1" t="s">
        <v>0</v>
      </c>
      <c r="I31" s="1" t="s">
        <v>394</v>
      </c>
      <c r="J31" s="1" t="s">
        <v>395</v>
      </c>
      <c r="K31" s="1" t="s">
        <v>0</v>
      </c>
      <c r="L31" s="1" t="s">
        <v>1316</v>
      </c>
      <c r="M31" s="1" t="s">
        <v>1389</v>
      </c>
      <c r="N31" s="1" t="s">
        <v>1390</v>
      </c>
      <c r="O31" s="1" t="s">
        <v>1391</v>
      </c>
      <c r="P31" s="1">
        <v>53</v>
      </c>
      <c r="Q31" s="1" t="s">
        <v>1392</v>
      </c>
      <c r="R31" s="1" t="s">
        <v>1320</v>
      </c>
      <c r="S31" s="1" t="s">
        <v>1321</v>
      </c>
      <c r="T31" s="1" t="s">
        <v>1316</v>
      </c>
      <c r="U31" s="1" t="s">
        <v>2560</v>
      </c>
      <c r="V31" s="1" t="s">
        <v>2912</v>
      </c>
      <c r="W31" s="1" t="s">
        <v>2913</v>
      </c>
      <c r="X31" s="1" t="s">
        <v>2914</v>
      </c>
      <c r="Y31" s="1" t="s">
        <v>2564</v>
      </c>
      <c r="Z31" s="1" t="s">
        <v>2915</v>
      </c>
      <c r="AA31" s="1">
        <v>78</v>
      </c>
      <c r="AB31" s="1" t="s">
        <v>1579</v>
      </c>
      <c r="AC31" s="1" t="s">
        <v>2208</v>
      </c>
      <c r="AD31" s="1" t="s">
        <v>1311</v>
      </c>
      <c r="AF31">
        <f t="shared" si="0"/>
        <v>1</v>
      </c>
    </row>
    <row r="32" spans="1:32" x14ac:dyDescent="0.45">
      <c r="A32" s="1" t="s">
        <v>982</v>
      </c>
      <c r="B32" s="1" t="s">
        <v>26</v>
      </c>
      <c r="C32" s="1" t="s">
        <v>30</v>
      </c>
      <c r="D32" s="1" t="s">
        <v>1194</v>
      </c>
      <c r="E32" s="1" t="s">
        <v>344</v>
      </c>
      <c r="F32" s="1" t="s">
        <v>345</v>
      </c>
      <c r="G32" s="1" t="s">
        <v>257</v>
      </c>
      <c r="H32" s="1" t="s">
        <v>0</v>
      </c>
      <c r="I32" s="1" t="s">
        <v>346</v>
      </c>
      <c r="J32" s="1" t="s">
        <v>347</v>
      </c>
      <c r="K32" s="1" t="s">
        <v>9</v>
      </c>
      <c r="L32" s="1" t="s">
        <v>9</v>
      </c>
      <c r="M32" s="1" t="s">
        <v>9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9</v>
      </c>
      <c r="S32" s="1" t="s">
        <v>9</v>
      </c>
      <c r="T32" s="1" t="s">
        <v>9</v>
      </c>
      <c r="U32" s="1" t="s">
        <v>9</v>
      </c>
      <c r="V32" s="1" t="s">
        <v>9</v>
      </c>
      <c r="W32" s="1" t="s">
        <v>9</v>
      </c>
      <c r="X32" s="1" t="s">
        <v>9</v>
      </c>
      <c r="Y32" s="1" t="s">
        <v>9</v>
      </c>
      <c r="Z32" s="1" t="s">
        <v>9</v>
      </c>
      <c r="AA32" s="1" t="s">
        <v>9</v>
      </c>
      <c r="AB32" s="1" t="s">
        <v>9</v>
      </c>
      <c r="AC32" s="1" t="s">
        <v>9</v>
      </c>
      <c r="AD32" s="1" t="s">
        <v>9</v>
      </c>
      <c r="AF32">
        <f t="shared" si="0"/>
        <v>1</v>
      </c>
    </row>
    <row r="33" spans="1:32" x14ac:dyDescent="0.45">
      <c r="A33" s="1" t="s">
        <v>982</v>
      </c>
      <c r="B33" s="1" t="s">
        <v>29</v>
      </c>
      <c r="C33" s="1" t="s">
        <v>30</v>
      </c>
      <c r="D33" s="1" t="s">
        <v>990</v>
      </c>
      <c r="E33" s="1" t="s">
        <v>1008</v>
      </c>
      <c r="F33" s="1" t="s">
        <v>1009</v>
      </c>
      <c r="G33" s="1" t="s">
        <v>1</v>
      </c>
      <c r="H33" s="1" t="s">
        <v>0</v>
      </c>
      <c r="I33" s="1" t="s">
        <v>47</v>
      </c>
      <c r="J33" s="1" t="s">
        <v>48</v>
      </c>
      <c r="K33" s="1" t="s">
        <v>0</v>
      </c>
      <c r="L33" s="1" t="s">
        <v>1316</v>
      </c>
      <c r="M33" s="1" t="s">
        <v>1423</v>
      </c>
      <c r="N33" s="1" t="s">
        <v>1424</v>
      </c>
      <c r="O33" s="1" t="s">
        <v>1425</v>
      </c>
      <c r="P33" s="1">
        <v>5</v>
      </c>
      <c r="Q33" s="1" t="s">
        <v>1392</v>
      </c>
      <c r="R33" s="1" t="s">
        <v>1320</v>
      </c>
      <c r="S33" s="1" t="s">
        <v>1321</v>
      </c>
      <c r="T33" s="1" t="s">
        <v>1316</v>
      </c>
      <c r="U33" s="1" t="s">
        <v>1359</v>
      </c>
      <c r="V33" s="1" t="s">
        <v>1426</v>
      </c>
      <c r="W33" s="1" t="s">
        <v>1427</v>
      </c>
      <c r="X33" s="1" t="s">
        <v>1428</v>
      </c>
      <c r="Y33" s="1" t="s">
        <v>1429</v>
      </c>
      <c r="Z33" s="1" t="s">
        <v>1430</v>
      </c>
      <c r="AA33" s="1">
        <v>38</v>
      </c>
      <c r="AB33" s="1" t="s">
        <v>1431</v>
      </c>
      <c r="AC33" s="1" t="s">
        <v>1432</v>
      </c>
      <c r="AD33" s="1" t="s">
        <v>1311</v>
      </c>
      <c r="AF33">
        <f t="shared" si="0"/>
        <v>2</v>
      </c>
    </row>
    <row r="34" spans="1:32" x14ac:dyDescent="0.45">
      <c r="A34" s="1" t="s">
        <v>982</v>
      </c>
      <c r="B34" s="1" t="s">
        <v>29</v>
      </c>
      <c r="C34" s="1" t="s">
        <v>30</v>
      </c>
      <c r="D34" s="1" t="s">
        <v>1097</v>
      </c>
      <c r="E34" s="1" t="s">
        <v>1008</v>
      </c>
      <c r="F34" s="1" t="s">
        <v>1009</v>
      </c>
      <c r="G34" s="1" t="s">
        <v>1</v>
      </c>
      <c r="H34" s="1" t="s">
        <v>0</v>
      </c>
      <c r="I34" s="1" t="s">
        <v>47</v>
      </c>
      <c r="J34" s="1" t="s">
        <v>48</v>
      </c>
      <c r="K34" s="1" t="s">
        <v>0</v>
      </c>
      <c r="L34" s="1" t="s">
        <v>1316</v>
      </c>
      <c r="M34" s="1" t="s">
        <v>1423</v>
      </c>
      <c r="N34" s="1" t="s">
        <v>1424</v>
      </c>
      <c r="O34" s="1" t="s">
        <v>1425</v>
      </c>
      <c r="P34" s="1">
        <v>5</v>
      </c>
      <c r="Q34" s="1" t="s">
        <v>1392</v>
      </c>
      <c r="R34" s="1" t="s">
        <v>1320</v>
      </c>
      <c r="S34" s="1" t="s">
        <v>1321</v>
      </c>
      <c r="T34" s="1" t="s">
        <v>1316</v>
      </c>
      <c r="U34" s="1" t="s">
        <v>1359</v>
      </c>
      <c r="V34" s="1" t="s">
        <v>1426</v>
      </c>
      <c r="W34" s="1" t="s">
        <v>1427</v>
      </c>
      <c r="X34" s="1" t="s">
        <v>1428</v>
      </c>
      <c r="Y34" s="1" t="s">
        <v>1429</v>
      </c>
      <c r="Z34" s="1" t="s">
        <v>1430</v>
      </c>
      <c r="AA34" s="1">
        <v>38</v>
      </c>
      <c r="AB34" s="1" t="s">
        <v>1431</v>
      </c>
      <c r="AC34" s="1" t="s">
        <v>1432</v>
      </c>
      <c r="AD34" s="1" t="s">
        <v>1311</v>
      </c>
      <c r="AF34">
        <f t="shared" si="0"/>
        <v>2</v>
      </c>
    </row>
    <row r="35" spans="1:32" x14ac:dyDescent="0.45">
      <c r="A35" s="1" t="s">
        <v>982</v>
      </c>
      <c r="B35" s="1" t="s">
        <v>701</v>
      </c>
      <c r="C35" s="1" t="s">
        <v>30</v>
      </c>
      <c r="D35" s="1" t="s">
        <v>1149</v>
      </c>
      <c r="E35" s="1" t="s">
        <v>1176</v>
      </c>
      <c r="F35" s="1" t="s">
        <v>1177</v>
      </c>
      <c r="G35" s="1" t="s">
        <v>1</v>
      </c>
      <c r="H35" s="1" t="s">
        <v>0</v>
      </c>
      <c r="I35" s="1" t="s">
        <v>1178</v>
      </c>
      <c r="J35" s="1" t="s">
        <v>1179</v>
      </c>
      <c r="K35" s="1" t="s">
        <v>0</v>
      </c>
      <c r="L35" s="1" t="s">
        <v>1316</v>
      </c>
      <c r="M35" s="1" t="s">
        <v>1356</v>
      </c>
      <c r="N35" s="1" t="s">
        <v>1336</v>
      </c>
      <c r="O35" s="1" t="s">
        <v>2040</v>
      </c>
      <c r="P35" s="1">
        <v>2</v>
      </c>
      <c r="Q35" s="1" t="s">
        <v>1358</v>
      </c>
      <c r="R35" s="1" t="s">
        <v>1717</v>
      </c>
      <c r="S35" s="1" t="s">
        <v>1321</v>
      </c>
      <c r="T35" s="1" t="s">
        <v>1316</v>
      </c>
      <c r="U35" s="1" t="s">
        <v>2035</v>
      </c>
      <c r="V35" s="1" t="s">
        <v>2041</v>
      </c>
      <c r="W35" s="1" t="s">
        <v>9</v>
      </c>
      <c r="X35" s="1" t="s">
        <v>9</v>
      </c>
      <c r="Y35" s="1" t="s">
        <v>2042</v>
      </c>
      <c r="Z35" s="1" t="s">
        <v>2043</v>
      </c>
      <c r="AA35" s="1">
        <v>0</v>
      </c>
      <c r="AB35" s="1" t="s">
        <v>9</v>
      </c>
      <c r="AC35" s="1" t="s">
        <v>1982</v>
      </c>
      <c r="AD35" s="1" t="s">
        <v>1311</v>
      </c>
      <c r="AF35">
        <f t="shared" si="0"/>
        <v>1</v>
      </c>
    </row>
    <row r="36" spans="1:32" x14ac:dyDescent="0.45">
      <c r="A36" s="1" t="s">
        <v>982</v>
      </c>
      <c r="B36" s="1" t="s">
        <v>701</v>
      </c>
      <c r="C36" s="1" t="s">
        <v>104</v>
      </c>
      <c r="D36" s="1" t="s">
        <v>985</v>
      </c>
      <c r="E36" s="1" t="s">
        <v>756</v>
      </c>
      <c r="F36" s="1" t="s">
        <v>757</v>
      </c>
      <c r="G36" s="1" t="s">
        <v>1</v>
      </c>
      <c r="H36" s="1" t="s">
        <v>0</v>
      </c>
      <c r="I36" s="1"/>
      <c r="J36" s="1" t="s">
        <v>758</v>
      </c>
      <c r="K36" s="1" t="s">
        <v>0</v>
      </c>
      <c r="L36" s="1" t="s">
        <v>1316</v>
      </c>
      <c r="M36" s="1" t="s">
        <v>1330</v>
      </c>
      <c r="N36" s="1" t="s">
        <v>1331</v>
      </c>
      <c r="O36" s="1" t="s">
        <v>1332</v>
      </c>
      <c r="P36" s="1">
        <v>8</v>
      </c>
      <c r="Q36" s="1" t="s">
        <v>9</v>
      </c>
      <c r="R36" s="1" t="s">
        <v>9</v>
      </c>
      <c r="S36" s="1" t="s">
        <v>9</v>
      </c>
      <c r="T36" s="1" t="s">
        <v>9</v>
      </c>
      <c r="U36" s="1" t="s">
        <v>9</v>
      </c>
      <c r="V36" s="1" t="s">
        <v>9</v>
      </c>
      <c r="W36" s="1" t="s">
        <v>9</v>
      </c>
      <c r="X36" s="1" t="s">
        <v>9</v>
      </c>
      <c r="Y36" s="1" t="s">
        <v>9</v>
      </c>
      <c r="Z36" s="1" t="s">
        <v>9</v>
      </c>
      <c r="AA36" s="1">
        <v>0</v>
      </c>
      <c r="AB36" s="1" t="s">
        <v>9</v>
      </c>
      <c r="AC36" s="1" t="s">
        <v>9</v>
      </c>
      <c r="AD36" s="1" t="s">
        <v>9</v>
      </c>
      <c r="AF36">
        <f t="shared" si="0"/>
        <v>1</v>
      </c>
    </row>
    <row r="37" spans="1:32" x14ac:dyDescent="0.45">
      <c r="A37" s="1" t="s">
        <v>982</v>
      </c>
      <c r="B37" s="1" t="s">
        <v>701</v>
      </c>
      <c r="C37" s="1" t="s">
        <v>104</v>
      </c>
      <c r="D37" s="1" t="s">
        <v>985</v>
      </c>
      <c r="E37" s="1" t="s">
        <v>789</v>
      </c>
      <c r="F37" s="1" t="s">
        <v>790</v>
      </c>
      <c r="G37" s="1" t="s">
        <v>1</v>
      </c>
      <c r="H37" s="1" t="s">
        <v>0</v>
      </c>
      <c r="I37" s="1"/>
      <c r="J37" s="1" t="s">
        <v>791</v>
      </c>
      <c r="K37" s="1" t="s">
        <v>0</v>
      </c>
      <c r="L37" s="1" t="s">
        <v>1563</v>
      </c>
      <c r="M37" s="1" t="s">
        <v>1330</v>
      </c>
      <c r="N37" s="1" t="s">
        <v>1331</v>
      </c>
      <c r="O37" s="1" t="s">
        <v>9</v>
      </c>
      <c r="P37" s="1">
        <v>9</v>
      </c>
      <c r="Q37" s="1" t="s">
        <v>9</v>
      </c>
      <c r="R37" s="1" t="s">
        <v>9</v>
      </c>
      <c r="S37" s="1" t="s">
        <v>9</v>
      </c>
      <c r="T37" s="1" t="s">
        <v>9</v>
      </c>
      <c r="U37" s="1" t="s">
        <v>9</v>
      </c>
      <c r="V37" s="1" t="s">
        <v>9</v>
      </c>
      <c r="W37" s="1" t="s">
        <v>9</v>
      </c>
      <c r="X37" s="1" t="s">
        <v>9</v>
      </c>
      <c r="Y37" s="1" t="s">
        <v>9</v>
      </c>
      <c r="Z37" s="1" t="s">
        <v>9</v>
      </c>
      <c r="AA37" s="1">
        <v>0</v>
      </c>
      <c r="AB37" s="1" t="s">
        <v>9</v>
      </c>
      <c r="AC37" s="1" t="s">
        <v>9</v>
      </c>
      <c r="AD37" s="1" t="s">
        <v>9</v>
      </c>
      <c r="AF37">
        <f t="shared" si="0"/>
        <v>1</v>
      </c>
    </row>
    <row r="38" spans="1:32" x14ac:dyDescent="0.45">
      <c r="A38" s="1" t="s">
        <v>982</v>
      </c>
      <c r="B38" s="1" t="s">
        <v>26</v>
      </c>
      <c r="C38" s="1" t="s">
        <v>104</v>
      </c>
      <c r="D38" s="1" t="s">
        <v>984</v>
      </c>
      <c r="E38" s="1" t="s">
        <v>308</v>
      </c>
      <c r="F38" s="1" t="s">
        <v>309</v>
      </c>
      <c r="G38" s="1" t="s">
        <v>257</v>
      </c>
      <c r="H38" s="1" t="s">
        <v>0</v>
      </c>
      <c r="I38" s="1" t="s">
        <v>310</v>
      </c>
      <c r="J38" s="1" t="s">
        <v>311</v>
      </c>
      <c r="K38" s="1" t="s">
        <v>0</v>
      </c>
      <c r="L38" s="1" t="s">
        <v>1316</v>
      </c>
      <c r="M38" s="1" t="s">
        <v>1335</v>
      </c>
      <c r="N38" s="1" t="s">
        <v>1336</v>
      </c>
      <c r="O38" s="1" t="s">
        <v>2768</v>
      </c>
      <c r="P38" s="1">
        <v>13</v>
      </c>
      <c r="Q38" s="1" t="s">
        <v>9</v>
      </c>
      <c r="R38" s="1" t="s">
        <v>1339</v>
      </c>
      <c r="S38" s="1" t="s">
        <v>1321</v>
      </c>
      <c r="T38" s="1" t="s">
        <v>1316</v>
      </c>
      <c r="U38" s="1" t="s">
        <v>2908</v>
      </c>
      <c r="V38" s="1" t="s">
        <v>2909</v>
      </c>
      <c r="W38" s="1" t="s">
        <v>9</v>
      </c>
      <c r="X38" s="1" t="s">
        <v>9</v>
      </c>
      <c r="Y38" s="1" t="s">
        <v>2910</v>
      </c>
      <c r="Z38" s="1" t="s">
        <v>2911</v>
      </c>
      <c r="AA38" s="1">
        <v>35</v>
      </c>
      <c r="AB38" s="1" t="s">
        <v>9</v>
      </c>
      <c r="AC38" s="1" t="s">
        <v>1479</v>
      </c>
      <c r="AD38" s="1" t="s">
        <v>9</v>
      </c>
      <c r="AF38">
        <f t="shared" si="0"/>
        <v>1</v>
      </c>
    </row>
    <row r="39" spans="1:32" x14ac:dyDescent="0.45">
      <c r="A39" s="1" t="s">
        <v>982</v>
      </c>
      <c r="B39" s="1" t="s">
        <v>26</v>
      </c>
      <c r="C39" s="1" t="s">
        <v>30</v>
      </c>
      <c r="D39" s="1" t="s">
        <v>1214</v>
      </c>
      <c r="E39" s="1" t="s">
        <v>467</v>
      </c>
      <c r="F39" s="1" t="s">
        <v>468</v>
      </c>
      <c r="G39" s="1" t="s">
        <v>1</v>
      </c>
      <c r="H39" s="1" t="s">
        <v>0</v>
      </c>
      <c r="I39" s="1" t="s">
        <v>1249</v>
      </c>
      <c r="J39" s="1">
        <v>5048202748</v>
      </c>
      <c r="K39" s="1" t="s">
        <v>0</v>
      </c>
      <c r="L39" s="1" t="s">
        <v>1316</v>
      </c>
      <c r="M39" s="1" t="s">
        <v>1335</v>
      </c>
      <c r="N39" s="1" t="s">
        <v>1336</v>
      </c>
      <c r="O39" s="1" t="s">
        <v>1345</v>
      </c>
      <c r="P39" s="1">
        <v>15</v>
      </c>
      <c r="Q39" s="1" t="s">
        <v>1338</v>
      </c>
      <c r="R39" s="1" t="s">
        <v>1339</v>
      </c>
      <c r="S39" s="1" t="s">
        <v>1321</v>
      </c>
      <c r="T39" s="1" t="s">
        <v>1316</v>
      </c>
      <c r="U39" s="1" t="s">
        <v>2445</v>
      </c>
      <c r="V39" s="1" t="s">
        <v>2904</v>
      </c>
      <c r="W39" s="1" t="s">
        <v>2905</v>
      </c>
      <c r="X39" s="1" t="s">
        <v>9</v>
      </c>
      <c r="Y39" s="1" t="s">
        <v>2906</v>
      </c>
      <c r="Z39" s="1" t="s">
        <v>2907</v>
      </c>
      <c r="AA39" s="1">
        <v>19</v>
      </c>
      <c r="AB39" s="1" t="s">
        <v>1464</v>
      </c>
      <c r="AC39" s="1" t="s">
        <v>1479</v>
      </c>
      <c r="AD39" s="1" t="s">
        <v>1311</v>
      </c>
      <c r="AF39">
        <f t="shared" si="0"/>
        <v>1</v>
      </c>
    </row>
    <row r="40" spans="1:32" x14ac:dyDescent="0.45">
      <c r="A40" s="1" t="s">
        <v>982</v>
      </c>
      <c r="B40" s="1" t="s">
        <v>26</v>
      </c>
      <c r="C40" s="1" t="s">
        <v>104</v>
      </c>
      <c r="D40" s="1" t="s">
        <v>1218</v>
      </c>
      <c r="E40" s="1" t="s">
        <v>384</v>
      </c>
      <c r="F40" s="1" t="s">
        <v>385</v>
      </c>
      <c r="G40" s="1" t="s">
        <v>1</v>
      </c>
      <c r="H40" s="1" t="s">
        <v>0</v>
      </c>
      <c r="I40" s="1" t="s">
        <v>386</v>
      </c>
      <c r="J40" s="1" t="s">
        <v>387</v>
      </c>
      <c r="K40" s="1" t="s">
        <v>0</v>
      </c>
      <c r="L40" s="1" t="s">
        <v>1316</v>
      </c>
      <c r="M40" s="1" t="s">
        <v>1311</v>
      </c>
      <c r="N40" s="1" t="s">
        <v>1317</v>
      </c>
      <c r="O40" s="1" t="s">
        <v>2897</v>
      </c>
      <c r="P40" s="1">
        <v>5</v>
      </c>
      <c r="Q40" s="1" t="s">
        <v>1518</v>
      </c>
      <c r="R40" s="1" t="s">
        <v>1320</v>
      </c>
      <c r="S40" s="1" t="s">
        <v>1690</v>
      </c>
      <c r="T40" s="1" t="s">
        <v>1316</v>
      </c>
      <c r="U40" s="1" t="s">
        <v>2424</v>
      </c>
      <c r="V40" s="1" t="s">
        <v>2898</v>
      </c>
      <c r="W40" s="1" t="s">
        <v>2899</v>
      </c>
      <c r="X40" s="1" t="s">
        <v>2900</v>
      </c>
      <c r="Y40" s="1" t="s">
        <v>2901</v>
      </c>
      <c r="Z40" s="1" t="s">
        <v>2902</v>
      </c>
      <c r="AA40" s="1">
        <v>132</v>
      </c>
      <c r="AB40" s="1" t="s">
        <v>1464</v>
      </c>
      <c r="AC40" s="1" t="s">
        <v>2903</v>
      </c>
      <c r="AD40" s="1" t="s">
        <v>1311</v>
      </c>
      <c r="AF40">
        <f t="shared" si="0"/>
        <v>1</v>
      </c>
    </row>
    <row r="41" spans="1:32" x14ac:dyDescent="0.45">
      <c r="A41" s="1" t="s">
        <v>982</v>
      </c>
      <c r="B41" s="1" t="s">
        <v>26</v>
      </c>
      <c r="C41" s="1" t="s">
        <v>30</v>
      </c>
      <c r="D41" s="1" t="s">
        <v>1254</v>
      </c>
      <c r="E41" s="1" t="s">
        <v>1273</v>
      </c>
      <c r="F41" s="1" t="s">
        <v>1274</v>
      </c>
      <c r="G41" s="1" t="s">
        <v>1</v>
      </c>
      <c r="H41" s="1" t="s">
        <v>0</v>
      </c>
      <c r="I41" s="1">
        <v>1701110206939</v>
      </c>
      <c r="J41" s="1">
        <v>5028160518</v>
      </c>
      <c r="K41" s="1" t="s">
        <v>0</v>
      </c>
      <c r="L41" s="1" t="s">
        <v>1316</v>
      </c>
      <c r="M41" s="1" t="s">
        <v>1389</v>
      </c>
      <c r="N41" s="1" t="s">
        <v>1390</v>
      </c>
      <c r="O41" s="1" t="s">
        <v>1441</v>
      </c>
      <c r="P41" s="1">
        <v>17</v>
      </c>
      <c r="Q41" s="1" t="s">
        <v>1392</v>
      </c>
      <c r="R41" s="1" t="s">
        <v>1320</v>
      </c>
      <c r="S41" s="1" t="s">
        <v>1321</v>
      </c>
      <c r="T41" s="1" t="s">
        <v>1316</v>
      </c>
      <c r="U41" s="1" t="s">
        <v>2954</v>
      </c>
      <c r="V41" s="1" t="s">
        <v>2955</v>
      </c>
      <c r="W41" s="1" t="s">
        <v>2956</v>
      </c>
      <c r="X41" s="1" t="s">
        <v>2957</v>
      </c>
      <c r="Y41" s="1" t="s">
        <v>2958</v>
      </c>
      <c r="Z41" s="1" t="s">
        <v>2959</v>
      </c>
      <c r="AA41" s="1">
        <v>43</v>
      </c>
      <c r="AB41" s="1" t="s">
        <v>1665</v>
      </c>
      <c r="AC41" s="1" t="s">
        <v>1995</v>
      </c>
      <c r="AD41" s="1" t="s">
        <v>1311</v>
      </c>
      <c r="AF41">
        <f t="shared" si="0"/>
        <v>1</v>
      </c>
    </row>
    <row r="42" spans="1:32" x14ac:dyDescent="0.45">
      <c r="A42" s="1" t="s">
        <v>982</v>
      </c>
      <c r="B42" s="1" t="s">
        <v>701</v>
      </c>
      <c r="C42" s="1" t="s">
        <v>30</v>
      </c>
      <c r="D42" s="1" t="s">
        <v>983</v>
      </c>
      <c r="E42" s="1" t="s">
        <v>1143</v>
      </c>
      <c r="F42" s="1" t="s">
        <v>1144</v>
      </c>
      <c r="G42" s="1" t="s">
        <v>1</v>
      </c>
      <c r="H42" s="1" t="s">
        <v>0</v>
      </c>
      <c r="I42" s="1">
        <v>1756110028544</v>
      </c>
      <c r="J42" s="1">
        <v>8738803233</v>
      </c>
      <c r="K42" s="1" t="s">
        <v>0</v>
      </c>
      <c r="L42" s="1" t="s">
        <v>1316</v>
      </c>
      <c r="M42" s="1" t="s">
        <v>9</v>
      </c>
      <c r="N42" s="1" t="s">
        <v>9</v>
      </c>
      <c r="O42" s="1" t="s">
        <v>1958</v>
      </c>
      <c r="P42" s="1">
        <v>2</v>
      </c>
      <c r="Q42" s="1" t="s">
        <v>1347</v>
      </c>
      <c r="R42" s="1" t="s">
        <v>1320</v>
      </c>
      <c r="S42" s="1" t="s">
        <v>1321</v>
      </c>
      <c r="T42" s="1" t="s">
        <v>1316</v>
      </c>
      <c r="U42" s="1" t="s">
        <v>1888</v>
      </c>
      <c r="V42" s="1" t="s">
        <v>1959</v>
      </c>
      <c r="W42" s="1" t="s">
        <v>9</v>
      </c>
      <c r="X42" s="1" t="s">
        <v>9</v>
      </c>
      <c r="Y42" s="1" t="s">
        <v>1960</v>
      </c>
      <c r="Z42" s="1" t="s">
        <v>1961</v>
      </c>
      <c r="AA42" s="1">
        <v>0</v>
      </c>
      <c r="AB42" s="1" t="s">
        <v>9</v>
      </c>
      <c r="AC42" s="1" t="s">
        <v>1962</v>
      </c>
      <c r="AD42" s="1" t="s">
        <v>1311</v>
      </c>
      <c r="AF42">
        <f t="shared" si="0"/>
        <v>1</v>
      </c>
    </row>
    <row r="43" spans="1:32" x14ac:dyDescent="0.45">
      <c r="A43" s="1" t="s">
        <v>982</v>
      </c>
      <c r="B43" s="1" t="s">
        <v>701</v>
      </c>
      <c r="C43" s="1" t="s">
        <v>30</v>
      </c>
      <c r="D43" s="1" t="s">
        <v>1149</v>
      </c>
      <c r="E43" s="1" t="s">
        <v>1185</v>
      </c>
      <c r="F43" s="1" t="s">
        <v>1186</v>
      </c>
      <c r="G43" s="1" t="s">
        <v>1</v>
      </c>
      <c r="H43" s="1" t="s">
        <v>0</v>
      </c>
      <c r="I43" s="1" t="s">
        <v>1187</v>
      </c>
      <c r="J43" s="1" t="s">
        <v>1188</v>
      </c>
      <c r="K43" s="1" t="s">
        <v>0</v>
      </c>
      <c r="L43" s="1" t="s">
        <v>1316</v>
      </c>
      <c r="M43" s="1" t="s">
        <v>1562</v>
      </c>
      <c r="N43" s="1" t="s">
        <v>1563</v>
      </c>
      <c r="O43" s="1" t="s">
        <v>2058</v>
      </c>
      <c r="P43" s="1">
        <v>2</v>
      </c>
      <c r="Q43" s="1" t="s">
        <v>1347</v>
      </c>
      <c r="R43" s="1" t="s">
        <v>1320</v>
      </c>
      <c r="S43" s="1" t="s">
        <v>1321</v>
      </c>
      <c r="T43" s="1" t="s">
        <v>1316</v>
      </c>
      <c r="U43" s="1" t="s">
        <v>1989</v>
      </c>
      <c r="V43" s="1" t="s">
        <v>2059</v>
      </c>
      <c r="W43" s="1" t="s">
        <v>9</v>
      </c>
      <c r="X43" s="1" t="s">
        <v>2060</v>
      </c>
      <c r="Y43" s="1" t="s">
        <v>2061</v>
      </c>
      <c r="Z43" s="1" t="s">
        <v>2062</v>
      </c>
      <c r="AA43" s="1">
        <v>0</v>
      </c>
      <c r="AB43" s="1" t="s">
        <v>1354</v>
      </c>
      <c r="AC43" s="1" t="s">
        <v>2063</v>
      </c>
      <c r="AD43" s="1" t="s">
        <v>1311</v>
      </c>
      <c r="AF43">
        <f t="shared" si="0"/>
        <v>1</v>
      </c>
    </row>
    <row r="44" spans="1:32" x14ac:dyDescent="0.45">
      <c r="A44" s="1" t="s">
        <v>982</v>
      </c>
      <c r="B44" s="1" t="s">
        <v>26</v>
      </c>
      <c r="C44" s="1" t="s">
        <v>30</v>
      </c>
      <c r="D44" s="1" t="s">
        <v>1194</v>
      </c>
      <c r="E44" s="1" t="s">
        <v>316</v>
      </c>
      <c r="F44" s="1" t="s">
        <v>317</v>
      </c>
      <c r="G44" s="1" t="s">
        <v>257</v>
      </c>
      <c r="H44" s="1" t="s">
        <v>0</v>
      </c>
      <c r="I44" s="1" t="s">
        <v>318</v>
      </c>
      <c r="J44" s="1" t="s">
        <v>319</v>
      </c>
      <c r="K44" s="1" t="s">
        <v>9</v>
      </c>
      <c r="L44" s="1" t="s">
        <v>9</v>
      </c>
      <c r="M44" s="1" t="s">
        <v>9</v>
      </c>
      <c r="N44" s="1" t="s">
        <v>9</v>
      </c>
      <c r="O44" s="1" t="s">
        <v>9</v>
      </c>
      <c r="P44" s="1" t="s">
        <v>9</v>
      </c>
      <c r="Q44" s="1" t="s">
        <v>9</v>
      </c>
      <c r="R44" s="1" t="s">
        <v>9</v>
      </c>
      <c r="S44" s="1" t="s">
        <v>9</v>
      </c>
      <c r="T44" s="1" t="s">
        <v>9</v>
      </c>
      <c r="U44" s="1" t="s">
        <v>9</v>
      </c>
      <c r="V44" s="1" t="s">
        <v>9</v>
      </c>
      <c r="W44" s="1" t="s">
        <v>9</v>
      </c>
      <c r="X44" s="1" t="s">
        <v>9</v>
      </c>
      <c r="Y44" s="1" t="s">
        <v>9</v>
      </c>
      <c r="Z44" s="1" t="s">
        <v>9</v>
      </c>
      <c r="AA44" s="1" t="s">
        <v>9</v>
      </c>
      <c r="AB44" s="1" t="s">
        <v>9</v>
      </c>
      <c r="AC44" s="1" t="s">
        <v>9</v>
      </c>
      <c r="AD44" s="1" t="s">
        <v>9</v>
      </c>
      <c r="AF44">
        <f t="shared" si="0"/>
        <v>1</v>
      </c>
    </row>
    <row r="45" spans="1:32" x14ac:dyDescent="0.45">
      <c r="A45" s="1" t="s">
        <v>982</v>
      </c>
      <c r="B45" s="1" t="s">
        <v>26</v>
      </c>
      <c r="C45" s="1" t="s">
        <v>30</v>
      </c>
      <c r="D45" s="1" t="s">
        <v>1217</v>
      </c>
      <c r="E45" s="1" t="s">
        <v>490</v>
      </c>
      <c r="F45" s="1" t="s">
        <v>491</v>
      </c>
      <c r="G45" s="1" t="s">
        <v>257</v>
      </c>
      <c r="H45" s="1" t="s">
        <v>0</v>
      </c>
      <c r="I45" s="1" t="s">
        <v>492</v>
      </c>
      <c r="J45" s="1" t="s">
        <v>493</v>
      </c>
      <c r="K45" s="1" t="s">
        <v>9</v>
      </c>
      <c r="L45" s="1" t="s">
        <v>9</v>
      </c>
      <c r="M45" s="1" t="s">
        <v>9</v>
      </c>
      <c r="N45" s="1" t="s">
        <v>9</v>
      </c>
      <c r="O45" s="1" t="s">
        <v>9</v>
      </c>
      <c r="P45" s="1" t="s">
        <v>9</v>
      </c>
      <c r="Q45" s="1" t="s">
        <v>9</v>
      </c>
      <c r="R45" s="1" t="s">
        <v>9</v>
      </c>
      <c r="S45" s="1" t="s">
        <v>9</v>
      </c>
      <c r="T45" s="1" t="s">
        <v>9</v>
      </c>
      <c r="U45" s="1" t="s">
        <v>9</v>
      </c>
      <c r="V45" s="1" t="s">
        <v>9</v>
      </c>
      <c r="W45" s="1" t="s">
        <v>9</v>
      </c>
      <c r="X45" s="1" t="s">
        <v>9</v>
      </c>
      <c r="Y45" s="1" t="s">
        <v>9</v>
      </c>
      <c r="Z45" s="1" t="s">
        <v>9</v>
      </c>
      <c r="AA45" s="1" t="s">
        <v>9</v>
      </c>
      <c r="AB45" s="1" t="s">
        <v>9</v>
      </c>
      <c r="AC45" s="1" t="s">
        <v>9</v>
      </c>
      <c r="AD45" s="1" t="s">
        <v>9</v>
      </c>
      <c r="AF45">
        <f t="shared" si="0"/>
        <v>1</v>
      </c>
    </row>
    <row r="46" spans="1:32" x14ac:dyDescent="0.45">
      <c r="A46" s="1" t="s">
        <v>982</v>
      </c>
      <c r="B46" s="1" t="s">
        <v>26</v>
      </c>
      <c r="C46" s="1" t="s">
        <v>30</v>
      </c>
      <c r="D46" s="1" t="s">
        <v>1194</v>
      </c>
      <c r="E46" s="1" t="s">
        <v>356</v>
      </c>
      <c r="F46" s="1" t="s">
        <v>357</v>
      </c>
      <c r="G46" s="1" t="s">
        <v>257</v>
      </c>
      <c r="H46" s="1" t="s">
        <v>0</v>
      </c>
      <c r="I46" s="1" t="s">
        <v>358</v>
      </c>
      <c r="J46" s="1" t="s">
        <v>359</v>
      </c>
      <c r="K46" s="1" t="s">
        <v>25</v>
      </c>
      <c r="L46" s="1" t="s">
        <v>1316</v>
      </c>
      <c r="M46" s="1" t="s">
        <v>1389</v>
      </c>
      <c r="N46" s="1" t="s">
        <v>1390</v>
      </c>
      <c r="O46" s="1" t="s">
        <v>2891</v>
      </c>
      <c r="P46" s="1">
        <v>10</v>
      </c>
      <c r="Q46" s="1" t="s">
        <v>1392</v>
      </c>
      <c r="R46" s="1" t="s">
        <v>1320</v>
      </c>
      <c r="S46" s="1" t="s">
        <v>1321</v>
      </c>
      <c r="T46" s="1" t="s">
        <v>1316</v>
      </c>
      <c r="U46" s="1" t="s">
        <v>2391</v>
      </c>
      <c r="V46" s="1" t="s">
        <v>2892</v>
      </c>
      <c r="W46" s="1" t="s">
        <v>2893</v>
      </c>
      <c r="X46" s="1" t="s">
        <v>2894</v>
      </c>
      <c r="Y46" s="1" t="s">
        <v>2895</v>
      </c>
      <c r="Z46" s="1" t="s">
        <v>2896</v>
      </c>
      <c r="AA46" s="1">
        <v>127</v>
      </c>
      <c r="AB46" s="1" t="s">
        <v>1328</v>
      </c>
      <c r="AC46" s="1" t="s">
        <v>2737</v>
      </c>
      <c r="AD46" s="1" t="s">
        <v>1311</v>
      </c>
      <c r="AF46">
        <f t="shared" si="0"/>
        <v>1</v>
      </c>
    </row>
    <row r="47" spans="1:32" x14ac:dyDescent="0.45">
      <c r="A47" s="1" t="s">
        <v>982</v>
      </c>
      <c r="B47" s="1" t="s">
        <v>701</v>
      </c>
      <c r="C47" s="1" t="s">
        <v>30</v>
      </c>
      <c r="D47" s="1" t="s">
        <v>983</v>
      </c>
      <c r="E47" s="1" t="s">
        <v>1119</v>
      </c>
      <c r="F47" s="1" t="s">
        <v>1120</v>
      </c>
      <c r="G47" s="1" t="s">
        <v>1</v>
      </c>
      <c r="H47" s="1" t="s">
        <v>0</v>
      </c>
      <c r="I47" s="1">
        <v>1757110011951</v>
      </c>
      <c r="J47" s="1">
        <v>2948801392</v>
      </c>
      <c r="K47" s="1" t="s">
        <v>0</v>
      </c>
      <c r="L47" s="1" t="s">
        <v>1316</v>
      </c>
      <c r="M47" s="1" t="s">
        <v>1562</v>
      </c>
      <c r="N47" s="1" t="s">
        <v>1563</v>
      </c>
      <c r="O47" s="1" t="s">
        <v>1892</v>
      </c>
      <c r="P47" s="1">
        <v>3</v>
      </c>
      <c r="Q47" s="1" t="s">
        <v>1347</v>
      </c>
      <c r="R47" s="1" t="s">
        <v>1320</v>
      </c>
      <c r="S47" s="1" t="s">
        <v>1321</v>
      </c>
      <c r="T47" s="1" t="s">
        <v>1316</v>
      </c>
      <c r="U47" s="1" t="s">
        <v>1893</v>
      </c>
      <c r="V47" s="1" t="s">
        <v>1894</v>
      </c>
      <c r="W47" s="1" t="s">
        <v>9</v>
      </c>
      <c r="X47" s="1" t="s">
        <v>1895</v>
      </c>
      <c r="Y47" s="1" t="s">
        <v>1896</v>
      </c>
      <c r="Z47" s="1" t="s">
        <v>1897</v>
      </c>
      <c r="AA47" s="1">
        <v>7</v>
      </c>
      <c r="AB47" s="1" t="s">
        <v>1473</v>
      </c>
      <c r="AC47" s="1" t="s">
        <v>1898</v>
      </c>
      <c r="AD47" s="1" t="s">
        <v>1311</v>
      </c>
      <c r="AF47">
        <f t="shared" si="0"/>
        <v>1</v>
      </c>
    </row>
    <row r="48" spans="1:32" x14ac:dyDescent="0.45">
      <c r="A48" s="1" t="s">
        <v>982</v>
      </c>
      <c r="B48" s="1" t="s">
        <v>29</v>
      </c>
      <c r="C48" s="1" t="s">
        <v>104</v>
      </c>
      <c r="D48" s="1" t="s">
        <v>1100</v>
      </c>
      <c r="E48" s="1" t="s">
        <v>1102</v>
      </c>
      <c r="F48" s="1" t="s">
        <v>255</v>
      </c>
      <c r="G48" s="1" t="s">
        <v>1</v>
      </c>
      <c r="H48" s="1" t="s">
        <v>25</v>
      </c>
      <c r="I48" s="1" t="s">
        <v>1103</v>
      </c>
      <c r="J48" s="1">
        <v>5028613062</v>
      </c>
      <c r="K48" s="1" t="s">
        <v>9</v>
      </c>
      <c r="L48" s="1" t="s">
        <v>9</v>
      </c>
      <c r="M48" s="1" t="s">
        <v>9</v>
      </c>
      <c r="N48" s="1" t="s">
        <v>9</v>
      </c>
      <c r="O48" s="1" t="s">
        <v>9</v>
      </c>
      <c r="P48" s="1" t="s">
        <v>9</v>
      </c>
      <c r="Q48" s="1" t="s">
        <v>9</v>
      </c>
      <c r="R48" s="1" t="s">
        <v>9</v>
      </c>
      <c r="S48" s="1" t="s">
        <v>9</v>
      </c>
      <c r="T48" s="1" t="s">
        <v>9</v>
      </c>
      <c r="U48" s="1" t="s">
        <v>9</v>
      </c>
      <c r="V48" s="1" t="s">
        <v>9</v>
      </c>
      <c r="W48" s="1" t="s">
        <v>9</v>
      </c>
      <c r="X48" s="1" t="s">
        <v>9</v>
      </c>
      <c r="Y48" s="1" t="s">
        <v>9</v>
      </c>
      <c r="Z48" s="1" t="s">
        <v>9</v>
      </c>
      <c r="AA48" s="1" t="s">
        <v>9</v>
      </c>
      <c r="AB48" s="1" t="s">
        <v>9</v>
      </c>
      <c r="AC48" s="1" t="s">
        <v>9</v>
      </c>
      <c r="AD48" s="1" t="s">
        <v>9</v>
      </c>
      <c r="AF48">
        <f t="shared" si="0"/>
        <v>1</v>
      </c>
    </row>
    <row r="49" spans="1:32" x14ac:dyDescent="0.45">
      <c r="A49" s="1" t="s">
        <v>982</v>
      </c>
      <c r="B49" s="1" t="s">
        <v>29</v>
      </c>
      <c r="C49" s="1" t="s">
        <v>30</v>
      </c>
      <c r="D49" s="1" t="s">
        <v>993</v>
      </c>
      <c r="E49" s="1" t="s">
        <v>1081</v>
      </c>
      <c r="F49" s="1" t="s">
        <v>1082</v>
      </c>
      <c r="G49" s="1" t="s">
        <v>1</v>
      </c>
      <c r="H49" s="1" t="s">
        <v>25</v>
      </c>
      <c r="I49" s="1"/>
      <c r="J49" s="1"/>
      <c r="K49" s="1" t="s">
        <v>25</v>
      </c>
      <c r="L49" s="1" t="s">
        <v>1316</v>
      </c>
      <c r="M49" s="1" t="s">
        <v>1602</v>
      </c>
      <c r="N49" s="1" t="s">
        <v>9</v>
      </c>
      <c r="O49" s="1" t="s">
        <v>9</v>
      </c>
      <c r="P49" s="1">
        <v>103</v>
      </c>
      <c r="Q49" s="1" t="s">
        <v>1392</v>
      </c>
      <c r="R49" s="1" t="s">
        <v>1320</v>
      </c>
      <c r="S49" s="1" t="s">
        <v>1321</v>
      </c>
      <c r="T49" s="1" t="s">
        <v>1316</v>
      </c>
      <c r="U49" s="1" t="s">
        <v>1393</v>
      </c>
      <c r="V49" s="1" t="s">
        <v>1603</v>
      </c>
      <c r="W49" s="1" t="s">
        <v>1604</v>
      </c>
      <c r="X49" s="1" t="s">
        <v>1605</v>
      </c>
      <c r="Y49" s="1" t="s">
        <v>1606</v>
      </c>
      <c r="Z49" s="1" t="s">
        <v>1607</v>
      </c>
      <c r="AA49" s="1">
        <v>228</v>
      </c>
      <c r="AB49" s="1" t="s">
        <v>1421</v>
      </c>
      <c r="AC49" s="1" t="s">
        <v>1608</v>
      </c>
      <c r="AD49" s="1" t="s">
        <v>1311</v>
      </c>
      <c r="AF49">
        <f t="shared" si="0"/>
        <v>1</v>
      </c>
    </row>
    <row r="50" spans="1:32" x14ac:dyDescent="0.45">
      <c r="A50" s="1" t="s">
        <v>982</v>
      </c>
      <c r="B50" s="1" t="s">
        <v>29</v>
      </c>
      <c r="C50" s="1" t="s">
        <v>30</v>
      </c>
      <c r="D50" s="1" t="s">
        <v>990</v>
      </c>
      <c r="E50" s="1" t="s">
        <v>1013</v>
      </c>
      <c r="F50" s="1" t="s">
        <v>1014</v>
      </c>
      <c r="G50" s="1" t="s">
        <v>1</v>
      </c>
      <c r="H50" s="1" t="s">
        <v>0</v>
      </c>
      <c r="I50" s="1" t="s">
        <v>54</v>
      </c>
      <c r="J50" s="1" t="s">
        <v>55</v>
      </c>
      <c r="K50" s="1" t="s">
        <v>0</v>
      </c>
      <c r="L50" s="1" t="s">
        <v>1316</v>
      </c>
      <c r="M50" s="1" t="s">
        <v>1389</v>
      </c>
      <c r="N50" s="1" t="s">
        <v>1390</v>
      </c>
      <c r="O50" s="1" t="s">
        <v>1391</v>
      </c>
      <c r="P50" s="1">
        <v>16</v>
      </c>
      <c r="Q50" s="1" t="s">
        <v>1392</v>
      </c>
      <c r="R50" s="1" t="s">
        <v>1320</v>
      </c>
      <c r="S50" s="1" t="s">
        <v>1321</v>
      </c>
      <c r="T50" s="1" t="s">
        <v>1316</v>
      </c>
      <c r="U50" s="1" t="s">
        <v>1450</v>
      </c>
      <c r="V50" s="1" t="s">
        <v>1451</v>
      </c>
      <c r="W50" s="1" t="s">
        <v>1452</v>
      </c>
      <c r="X50" s="1" t="s">
        <v>1453</v>
      </c>
      <c r="Y50" s="1" t="s">
        <v>1454</v>
      </c>
      <c r="Z50" s="1" t="s">
        <v>1455</v>
      </c>
      <c r="AA50" s="1">
        <v>22</v>
      </c>
      <c r="AB50" s="1" t="s">
        <v>1399</v>
      </c>
      <c r="AC50" s="1" t="s">
        <v>1456</v>
      </c>
      <c r="AD50" s="1" t="s">
        <v>1311</v>
      </c>
      <c r="AF50">
        <f t="shared" si="0"/>
        <v>2</v>
      </c>
    </row>
    <row r="51" spans="1:32" x14ac:dyDescent="0.45">
      <c r="A51" s="1" t="s">
        <v>982</v>
      </c>
      <c r="B51" s="1" t="s">
        <v>29</v>
      </c>
      <c r="C51" s="1" t="s">
        <v>30</v>
      </c>
      <c r="D51" s="1" t="s">
        <v>1097</v>
      </c>
      <c r="E51" s="1" t="s">
        <v>1013</v>
      </c>
      <c r="F51" s="1" t="s">
        <v>1014</v>
      </c>
      <c r="G51" s="1" t="s">
        <v>1</v>
      </c>
      <c r="H51" s="1" t="s">
        <v>0</v>
      </c>
      <c r="I51" s="1" t="s">
        <v>54</v>
      </c>
      <c r="J51" s="1" t="s">
        <v>55</v>
      </c>
      <c r="K51" s="1" t="s">
        <v>0</v>
      </c>
      <c r="L51" s="1" t="s">
        <v>1316</v>
      </c>
      <c r="M51" s="1" t="s">
        <v>1389</v>
      </c>
      <c r="N51" s="1" t="s">
        <v>1390</v>
      </c>
      <c r="O51" s="1" t="s">
        <v>1391</v>
      </c>
      <c r="P51" s="1">
        <v>16</v>
      </c>
      <c r="Q51" s="1" t="s">
        <v>1392</v>
      </c>
      <c r="R51" s="1" t="s">
        <v>1320</v>
      </c>
      <c r="S51" s="1" t="s">
        <v>1321</v>
      </c>
      <c r="T51" s="1" t="s">
        <v>1316</v>
      </c>
      <c r="U51" s="1" t="s">
        <v>1450</v>
      </c>
      <c r="V51" s="1" t="s">
        <v>1451</v>
      </c>
      <c r="W51" s="1" t="s">
        <v>1452</v>
      </c>
      <c r="X51" s="1" t="s">
        <v>1453</v>
      </c>
      <c r="Y51" s="1" t="s">
        <v>1454</v>
      </c>
      <c r="Z51" s="1" t="s">
        <v>1455</v>
      </c>
      <c r="AA51" s="1">
        <v>22</v>
      </c>
      <c r="AB51" s="1" t="s">
        <v>1399</v>
      </c>
      <c r="AC51" s="1" t="s">
        <v>1456</v>
      </c>
      <c r="AD51" s="1" t="s">
        <v>1311</v>
      </c>
      <c r="AF51">
        <f t="shared" si="0"/>
        <v>2</v>
      </c>
    </row>
    <row r="52" spans="1:32" x14ac:dyDescent="0.45">
      <c r="A52" s="1" t="s">
        <v>982</v>
      </c>
      <c r="B52" s="1" t="s">
        <v>26</v>
      </c>
      <c r="C52" s="1" t="s">
        <v>104</v>
      </c>
      <c r="D52" s="1" t="s">
        <v>1199</v>
      </c>
      <c r="E52" s="1" t="s">
        <v>928</v>
      </c>
      <c r="F52" s="1" t="s">
        <v>929</v>
      </c>
      <c r="G52" s="1" t="s">
        <v>1</v>
      </c>
      <c r="H52" s="1" t="s">
        <v>0</v>
      </c>
      <c r="I52" s="1" t="s">
        <v>930</v>
      </c>
      <c r="J52" s="1" t="s">
        <v>931</v>
      </c>
      <c r="K52" s="1" t="s">
        <v>0</v>
      </c>
      <c r="L52" s="1" t="s">
        <v>1316</v>
      </c>
      <c r="M52" s="1" t="s">
        <v>1389</v>
      </c>
      <c r="N52" s="1" t="s">
        <v>1390</v>
      </c>
      <c r="O52" s="1" t="s">
        <v>2322</v>
      </c>
      <c r="P52" s="1">
        <v>6</v>
      </c>
      <c r="Q52" s="1" t="s">
        <v>1358</v>
      </c>
      <c r="R52" s="1" t="s">
        <v>1320</v>
      </c>
      <c r="S52" s="1" t="s">
        <v>1321</v>
      </c>
      <c r="T52" s="1" t="s">
        <v>1316</v>
      </c>
      <c r="U52" s="1" t="s">
        <v>2323</v>
      </c>
      <c r="V52" s="1" t="s">
        <v>2324</v>
      </c>
      <c r="W52" s="1" t="s">
        <v>2325</v>
      </c>
      <c r="X52" s="1" t="s">
        <v>2326</v>
      </c>
      <c r="Y52" s="1" t="s">
        <v>2327</v>
      </c>
      <c r="Z52" s="1" t="s">
        <v>2328</v>
      </c>
      <c r="AA52" s="1">
        <v>0</v>
      </c>
      <c r="AB52" s="1" t="s">
        <v>1579</v>
      </c>
      <c r="AC52" s="1" t="s">
        <v>2329</v>
      </c>
      <c r="AD52" s="1" t="s">
        <v>1311</v>
      </c>
      <c r="AF52">
        <f t="shared" si="0"/>
        <v>1</v>
      </c>
    </row>
    <row r="53" spans="1:32" x14ac:dyDescent="0.45">
      <c r="A53" s="1" t="s">
        <v>982</v>
      </c>
      <c r="B53" s="1" t="s">
        <v>29</v>
      </c>
      <c r="C53" s="1" t="s">
        <v>104</v>
      </c>
      <c r="D53" s="1" t="s">
        <v>1100</v>
      </c>
      <c r="E53" s="1" t="s">
        <v>239</v>
      </c>
      <c r="F53" s="1" t="s">
        <v>240</v>
      </c>
      <c r="G53" s="1" t="s">
        <v>1</v>
      </c>
      <c r="H53" s="1" t="s">
        <v>0</v>
      </c>
      <c r="I53" s="1" t="s">
        <v>241</v>
      </c>
      <c r="J53" s="1" t="s">
        <v>242</v>
      </c>
      <c r="K53" s="1" t="s">
        <v>0</v>
      </c>
      <c r="L53" s="1" t="s">
        <v>1316</v>
      </c>
      <c r="M53" s="1" t="s">
        <v>1311</v>
      </c>
      <c r="N53" s="1" t="s">
        <v>1317</v>
      </c>
      <c r="O53" s="1" t="s">
        <v>1710</v>
      </c>
      <c r="P53" s="1">
        <v>26</v>
      </c>
      <c r="Q53" s="1" t="s">
        <v>1392</v>
      </c>
      <c r="R53" s="1" t="s">
        <v>1320</v>
      </c>
      <c r="S53" s="1" t="s">
        <v>1321</v>
      </c>
      <c r="T53" s="1" t="s">
        <v>1316</v>
      </c>
      <c r="U53" s="1" t="s">
        <v>1840</v>
      </c>
      <c r="V53" s="1" t="s">
        <v>1841</v>
      </c>
      <c r="W53" s="1" t="s">
        <v>1842</v>
      </c>
      <c r="X53" s="1" t="s">
        <v>1843</v>
      </c>
      <c r="Y53" s="1" t="s">
        <v>1844</v>
      </c>
      <c r="Z53" s="1" t="s">
        <v>1845</v>
      </c>
      <c r="AA53" s="1">
        <v>196</v>
      </c>
      <c r="AB53" s="1" t="s">
        <v>1399</v>
      </c>
      <c r="AC53" s="1" t="s">
        <v>1809</v>
      </c>
      <c r="AD53" s="1" t="s">
        <v>1311</v>
      </c>
      <c r="AF53">
        <f t="shared" si="0"/>
        <v>1</v>
      </c>
    </row>
    <row r="54" spans="1:32" x14ac:dyDescent="0.45">
      <c r="A54" s="1" t="s">
        <v>982</v>
      </c>
      <c r="B54" s="1" t="s">
        <v>701</v>
      </c>
      <c r="C54" s="1" t="s">
        <v>30</v>
      </c>
      <c r="D54" s="1" t="s">
        <v>1149</v>
      </c>
      <c r="E54" s="1" t="s">
        <v>730</v>
      </c>
      <c r="F54" s="1" t="s">
        <v>731</v>
      </c>
      <c r="G54" s="1" t="s">
        <v>1</v>
      </c>
      <c r="H54" s="1" t="s">
        <v>0</v>
      </c>
      <c r="I54" s="1" t="s">
        <v>732</v>
      </c>
      <c r="J54" s="1" t="s">
        <v>733</v>
      </c>
      <c r="K54" s="1" t="s">
        <v>0</v>
      </c>
      <c r="L54" s="1" t="s">
        <v>1316</v>
      </c>
      <c r="M54" s="1" t="s">
        <v>1571</v>
      </c>
      <c r="N54" s="1" t="s">
        <v>1424</v>
      </c>
      <c r="O54" s="1" t="s">
        <v>2034</v>
      </c>
      <c r="P54" s="1">
        <v>5</v>
      </c>
      <c r="Q54" s="1" t="s">
        <v>1347</v>
      </c>
      <c r="R54" s="1" t="s">
        <v>1320</v>
      </c>
      <c r="S54" s="1" t="s">
        <v>1321</v>
      </c>
      <c r="T54" s="1" t="s">
        <v>1316</v>
      </c>
      <c r="U54" s="1" t="s">
        <v>2035</v>
      </c>
      <c r="V54" s="1" t="s">
        <v>2036</v>
      </c>
      <c r="W54" s="1" t="s">
        <v>9</v>
      </c>
      <c r="X54" s="1" t="s">
        <v>2037</v>
      </c>
      <c r="Y54" s="1" t="s">
        <v>2038</v>
      </c>
      <c r="Z54" s="1" t="s">
        <v>2039</v>
      </c>
      <c r="AA54" s="1">
        <v>0</v>
      </c>
      <c r="AB54" s="1" t="s">
        <v>1354</v>
      </c>
      <c r="AC54" s="1" t="s">
        <v>1580</v>
      </c>
      <c r="AD54" s="1" t="s">
        <v>1311</v>
      </c>
      <c r="AF54">
        <f t="shared" si="0"/>
        <v>1</v>
      </c>
    </row>
    <row r="55" spans="1:32" x14ac:dyDescent="0.45">
      <c r="A55" s="1" t="s">
        <v>982</v>
      </c>
      <c r="B55" s="1" t="s">
        <v>26</v>
      </c>
      <c r="C55" s="1" t="s">
        <v>30</v>
      </c>
      <c r="D55" s="1" t="s">
        <v>1254</v>
      </c>
      <c r="E55" s="1" t="s">
        <v>1265</v>
      </c>
      <c r="F55" s="1" t="s">
        <v>1266</v>
      </c>
      <c r="G55" s="1" t="s">
        <v>1</v>
      </c>
      <c r="H55" s="1" t="s">
        <v>0</v>
      </c>
      <c r="I55" s="1" t="s">
        <v>948</v>
      </c>
      <c r="J55" s="1" t="s">
        <v>949</v>
      </c>
      <c r="K55" s="1" t="s">
        <v>0</v>
      </c>
      <c r="L55" s="1" t="s">
        <v>1316</v>
      </c>
      <c r="M55" s="1" t="s">
        <v>1755</v>
      </c>
      <c r="N55" s="1" t="s">
        <v>1336</v>
      </c>
      <c r="O55" s="1" t="s">
        <v>2614</v>
      </c>
      <c r="P55" s="1">
        <v>21</v>
      </c>
      <c r="Q55" s="1" t="s">
        <v>1392</v>
      </c>
      <c r="R55" s="1" t="s">
        <v>1320</v>
      </c>
      <c r="S55" s="1" t="s">
        <v>1636</v>
      </c>
      <c r="T55" s="1" t="s">
        <v>1316</v>
      </c>
      <c r="U55" s="1" t="s">
        <v>2424</v>
      </c>
      <c r="V55" s="1" t="s">
        <v>2943</v>
      </c>
      <c r="W55" s="1" t="s">
        <v>2944</v>
      </c>
      <c r="X55" s="1" t="s">
        <v>2945</v>
      </c>
      <c r="Y55" s="1" t="s">
        <v>2428</v>
      </c>
      <c r="Z55" s="1" t="s">
        <v>2946</v>
      </c>
      <c r="AA55" s="1">
        <v>37</v>
      </c>
      <c r="AB55" s="1" t="s">
        <v>1649</v>
      </c>
      <c r="AC55" s="1" t="s">
        <v>2289</v>
      </c>
      <c r="AD55" s="1" t="s">
        <v>1311</v>
      </c>
      <c r="AF55">
        <f t="shared" si="0"/>
        <v>1</v>
      </c>
    </row>
    <row r="56" spans="1:32" x14ac:dyDescent="0.45">
      <c r="A56" s="1" t="s">
        <v>982</v>
      </c>
      <c r="B56" s="1" t="s">
        <v>26</v>
      </c>
      <c r="C56" s="1" t="s">
        <v>104</v>
      </c>
      <c r="D56" s="1" t="s">
        <v>1199</v>
      </c>
      <c r="E56" s="1" t="s">
        <v>924</v>
      </c>
      <c r="F56" s="1" t="s">
        <v>925</v>
      </c>
      <c r="G56" s="1" t="s">
        <v>1</v>
      </c>
      <c r="H56" s="1" t="s">
        <v>0</v>
      </c>
      <c r="I56" s="1" t="s">
        <v>926</v>
      </c>
      <c r="J56" s="1" t="s">
        <v>927</v>
      </c>
      <c r="K56" s="1" t="s">
        <v>0</v>
      </c>
      <c r="L56" s="1" t="s">
        <v>1316</v>
      </c>
      <c r="M56" s="1" t="s">
        <v>9</v>
      </c>
      <c r="N56" s="1" t="s">
        <v>9</v>
      </c>
      <c r="O56" s="1" t="s">
        <v>2316</v>
      </c>
      <c r="P56" s="1">
        <v>10</v>
      </c>
      <c r="Q56" s="1" t="s">
        <v>1358</v>
      </c>
      <c r="R56" s="1" t="s">
        <v>1320</v>
      </c>
      <c r="S56" s="1" t="s">
        <v>1321</v>
      </c>
      <c r="T56" s="1" t="s">
        <v>1316</v>
      </c>
      <c r="U56" s="1" t="s">
        <v>2317</v>
      </c>
      <c r="V56" s="1" t="s">
        <v>2318</v>
      </c>
      <c r="W56" s="1" t="s">
        <v>9</v>
      </c>
      <c r="X56" s="1" t="s">
        <v>2319</v>
      </c>
      <c r="Y56" s="1" t="s">
        <v>2320</v>
      </c>
      <c r="Z56" s="1" t="s">
        <v>2321</v>
      </c>
      <c r="AA56" s="1">
        <v>8</v>
      </c>
      <c r="AB56" s="1" t="s">
        <v>1579</v>
      </c>
      <c r="AC56" s="1" t="s">
        <v>9</v>
      </c>
      <c r="AD56" s="1" t="s">
        <v>1311</v>
      </c>
      <c r="AF56">
        <f t="shared" si="0"/>
        <v>1</v>
      </c>
    </row>
    <row r="57" spans="1:32" x14ac:dyDescent="0.45">
      <c r="A57" s="1" t="s">
        <v>982</v>
      </c>
      <c r="B57" s="1" t="s">
        <v>701</v>
      </c>
      <c r="C57" s="1" t="s">
        <v>104</v>
      </c>
      <c r="D57" s="1" t="s">
        <v>792</v>
      </c>
      <c r="E57" s="1" t="s">
        <v>852</v>
      </c>
      <c r="F57" s="1" t="s">
        <v>853</v>
      </c>
      <c r="G57" s="1" t="s">
        <v>1</v>
      </c>
      <c r="H57" s="1" t="s">
        <v>0</v>
      </c>
      <c r="I57" s="1" t="s">
        <v>854</v>
      </c>
      <c r="J57" s="1" t="s">
        <v>855</v>
      </c>
      <c r="K57" s="1" t="s">
        <v>0</v>
      </c>
      <c r="L57" s="1" t="s">
        <v>1316</v>
      </c>
      <c r="M57" s="1" t="s">
        <v>1381</v>
      </c>
      <c r="N57" s="1" t="s">
        <v>1336</v>
      </c>
      <c r="O57" s="1" t="s">
        <v>3046</v>
      </c>
      <c r="P57" s="1">
        <v>0</v>
      </c>
      <c r="Q57" s="1" t="s">
        <v>9</v>
      </c>
      <c r="R57" s="1" t="s">
        <v>1320</v>
      </c>
      <c r="S57" s="1" t="s">
        <v>1321</v>
      </c>
      <c r="T57" s="1" t="s">
        <v>1316</v>
      </c>
      <c r="U57" s="1" t="s">
        <v>2080</v>
      </c>
      <c r="V57" s="1" t="s">
        <v>3047</v>
      </c>
      <c r="W57" s="1" t="s">
        <v>9</v>
      </c>
      <c r="X57" s="1" t="s">
        <v>9</v>
      </c>
      <c r="Y57" s="1" t="s">
        <v>3048</v>
      </c>
      <c r="Z57" s="1" t="s">
        <v>3049</v>
      </c>
      <c r="AA57" s="1">
        <v>0</v>
      </c>
      <c r="AB57" s="1" t="s">
        <v>9</v>
      </c>
      <c r="AC57" s="1" t="s">
        <v>3050</v>
      </c>
      <c r="AD57" s="1" t="s">
        <v>1311</v>
      </c>
      <c r="AF57">
        <f t="shared" si="0"/>
        <v>1</v>
      </c>
    </row>
    <row r="58" spans="1:32" x14ac:dyDescent="0.45">
      <c r="A58" s="1" t="s">
        <v>982</v>
      </c>
      <c r="B58" s="1" t="s">
        <v>701</v>
      </c>
      <c r="C58" s="1" t="s">
        <v>30</v>
      </c>
      <c r="D58" s="1" t="s">
        <v>983</v>
      </c>
      <c r="E58" s="1" t="s">
        <v>2</v>
      </c>
      <c r="F58" s="1" t="s">
        <v>3</v>
      </c>
      <c r="G58" s="1" t="s">
        <v>1</v>
      </c>
      <c r="H58" s="1"/>
      <c r="I58" s="1" t="s">
        <v>4</v>
      </c>
      <c r="J58" s="1">
        <v>5028618581</v>
      </c>
      <c r="K58" s="1" t="s">
        <v>9</v>
      </c>
      <c r="L58" s="1" t="s">
        <v>9</v>
      </c>
      <c r="M58" s="1" t="s">
        <v>9</v>
      </c>
      <c r="N58" s="1" t="s">
        <v>9</v>
      </c>
      <c r="O58" s="1" t="s">
        <v>9</v>
      </c>
      <c r="P58" s="1" t="s">
        <v>9</v>
      </c>
      <c r="Q58" s="1" t="s">
        <v>9</v>
      </c>
      <c r="R58" s="1" t="s">
        <v>9</v>
      </c>
      <c r="S58" s="1" t="s">
        <v>9</v>
      </c>
      <c r="T58" s="1" t="s">
        <v>9</v>
      </c>
      <c r="U58" s="1" t="s">
        <v>9</v>
      </c>
      <c r="V58" s="1" t="s">
        <v>9</v>
      </c>
      <c r="W58" s="1" t="s">
        <v>9</v>
      </c>
      <c r="X58" s="1" t="s">
        <v>9</v>
      </c>
      <c r="Y58" s="1" t="s">
        <v>9</v>
      </c>
      <c r="Z58" s="1" t="s">
        <v>9</v>
      </c>
      <c r="AA58" s="1" t="s">
        <v>9</v>
      </c>
      <c r="AB58" s="1" t="s">
        <v>9</v>
      </c>
      <c r="AC58" s="1" t="s">
        <v>9</v>
      </c>
      <c r="AD58" s="1" t="s">
        <v>9</v>
      </c>
      <c r="AF58">
        <f t="shared" si="0"/>
        <v>1</v>
      </c>
    </row>
    <row r="59" spans="1:32" x14ac:dyDescent="0.45">
      <c r="A59" s="1" t="s">
        <v>982</v>
      </c>
      <c r="B59" s="1" t="s">
        <v>26</v>
      </c>
      <c r="C59" s="1" t="s">
        <v>30</v>
      </c>
      <c r="D59" s="1" t="s">
        <v>1194</v>
      </c>
      <c r="E59" s="1" t="s">
        <v>1211</v>
      </c>
      <c r="F59" s="1" t="s">
        <v>1212</v>
      </c>
      <c r="G59" s="1" t="s">
        <v>1</v>
      </c>
      <c r="H59" s="1" t="s">
        <v>0</v>
      </c>
      <c r="I59" s="1" t="s">
        <v>1213</v>
      </c>
      <c r="J59" s="1">
        <v>5068159541</v>
      </c>
      <c r="K59" s="1" t="s">
        <v>0</v>
      </c>
      <c r="L59" s="1" t="s">
        <v>1316</v>
      </c>
      <c r="M59" s="1" t="s">
        <v>9</v>
      </c>
      <c r="N59" s="1" t="s">
        <v>9</v>
      </c>
      <c r="O59" s="1" t="s">
        <v>9</v>
      </c>
      <c r="P59" s="1">
        <v>96</v>
      </c>
      <c r="Q59" s="1" t="s">
        <v>1392</v>
      </c>
      <c r="R59" s="1" t="s">
        <v>1320</v>
      </c>
      <c r="S59" s="1" t="s">
        <v>1321</v>
      </c>
      <c r="T59" s="1" t="s">
        <v>1316</v>
      </c>
      <c r="U59" s="1" t="s">
        <v>2283</v>
      </c>
      <c r="V59" s="1" t="s">
        <v>2284</v>
      </c>
      <c r="W59" s="1" t="s">
        <v>2285</v>
      </c>
      <c r="X59" s="1" t="s">
        <v>2286</v>
      </c>
      <c r="Y59" s="1" t="s">
        <v>2287</v>
      </c>
      <c r="Z59" s="1" t="s">
        <v>2288</v>
      </c>
      <c r="AA59" s="1">
        <v>21</v>
      </c>
      <c r="AB59" s="1" t="s">
        <v>1328</v>
      </c>
      <c r="AC59" s="1" t="s">
        <v>2289</v>
      </c>
      <c r="AD59" s="1" t="s">
        <v>1311</v>
      </c>
      <c r="AF59">
        <f t="shared" si="0"/>
        <v>1</v>
      </c>
    </row>
    <row r="60" spans="1:32" x14ac:dyDescent="0.45">
      <c r="A60" s="1" t="s">
        <v>982</v>
      </c>
      <c r="B60" s="1" t="s">
        <v>29</v>
      </c>
      <c r="C60" s="1" t="s">
        <v>30</v>
      </c>
      <c r="D60" s="1" t="s">
        <v>990</v>
      </c>
      <c r="E60" s="1" t="s">
        <v>996</v>
      </c>
      <c r="F60" s="1" t="s">
        <v>997</v>
      </c>
      <c r="G60" s="1" t="s">
        <v>1</v>
      </c>
      <c r="H60" s="1" t="s">
        <v>0</v>
      </c>
      <c r="I60" s="1" t="s">
        <v>35</v>
      </c>
      <c r="J60" s="1" t="s">
        <v>36</v>
      </c>
      <c r="K60" s="1" t="s">
        <v>0</v>
      </c>
      <c r="L60" s="1" t="s">
        <v>1316</v>
      </c>
      <c r="M60" s="1" t="s">
        <v>1381</v>
      </c>
      <c r="N60" s="1" t="s">
        <v>1336</v>
      </c>
      <c r="O60" s="1" t="s">
        <v>1382</v>
      </c>
      <c r="P60" s="1">
        <v>15</v>
      </c>
      <c r="Q60" s="1" t="s">
        <v>1358</v>
      </c>
      <c r="R60" s="1" t="s">
        <v>1320</v>
      </c>
      <c r="S60" s="1" t="s">
        <v>1321</v>
      </c>
      <c r="T60" s="1" t="s">
        <v>1316</v>
      </c>
      <c r="U60" s="1" t="s">
        <v>1359</v>
      </c>
      <c r="V60" s="1" t="s">
        <v>1383</v>
      </c>
      <c r="W60" s="1" t="s">
        <v>1384</v>
      </c>
      <c r="X60" s="1" t="s">
        <v>1385</v>
      </c>
      <c r="Y60" s="1" t="s">
        <v>1386</v>
      </c>
      <c r="Z60" s="1" t="s">
        <v>1387</v>
      </c>
      <c r="AA60" s="1">
        <v>9</v>
      </c>
      <c r="AB60" s="1" t="s">
        <v>1354</v>
      </c>
      <c r="AC60" s="1" t="s">
        <v>1388</v>
      </c>
      <c r="AD60" s="1" t="s">
        <v>1311</v>
      </c>
      <c r="AF60">
        <f t="shared" si="0"/>
        <v>3</v>
      </c>
    </row>
    <row r="61" spans="1:32" x14ac:dyDescent="0.45">
      <c r="A61" s="1" t="s">
        <v>982</v>
      </c>
      <c r="B61" s="1" t="s">
        <v>29</v>
      </c>
      <c r="C61" s="1" t="s">
        <v>30</v>
      </c>
      <c r="D61" s="1" t="s">
        <v>990</v>
      </c>
      <c r="E61" s="1" t="s">
        <v>996</v>
      </c>
      <c r="F61" s="1" t="s">
        <v>997</v>
      </c>
      <c r="G61" s="1" t="s">
        <v>1</v>
      </c>
      <c r="H61" s="1" t="s">
        <v>0</v>
      </c>
      <c r="I61" s="1"/>
      <c r="J61" s="1"/>
      <c r="K61" s="1" t="s">
        <v>0</v>
      </c>
      <c r="L61" s="1" t="s">
        <v>1316</v>
      </c>
      <c r="M61" s="1" t="s">
        <v>1381</v>
      </c>
      <c r="N61" s="1" t="s">
        <v>1336</v>
      </c>
      <c r="O61" s="1" t="s">
        <v>1382</v>
      </c>
      <c r="P61" s="1">
        <v>15</v>
      </c>
      <c r="Q61" s="1" t="s">
        <v>1358</v>
      </c>
      <c r="R61" s="1" t="s">
        <v>1320</v>
      </c>
      <c r="S61" s="1" t="s">
        <v>1321</v>
      </c>
      <c r="T61" s="1" t="s">
        <v>1316</v>
      </c>
      <c r="U61" s="1" t="s">
        <v>1359</v>
      </c>
      <c r="V61" s="1" t="s">
        <v>1383</v>
      </c>
      <c r="W61" s="1" t="s">
        <v>1384</v>
      </c>
      <c r="X61" s="1" t="s">
        <v>1385</v>
      </c>
      <c r="Y61" s="1" t="s">
        <v>1386</v>
      </c>
      <c r="Z61" s="1" t="s">
        <v>1387</v>
      </c>
      <c r="AA61" s="1">
        <v>9</v>
      </c>
      <c r="AB61" s="1" t="s">
        <v>1354</v>
      </c>
      <c r="AC61" s="1" t="s">
        <v>1388</v>
      </c>
      <c r="AD61" s="1" t="s">
        <v>1311</v>
      </c>
      <c r="AF61">
        <f t="shared" si="0"/>
        <v>3</v>
      </c>
    </row>
    <row r="62" spans="1:32" x14ac:dyDescent="0.45">
      <c r="A62" s="1" t="s">
        <v>982</v>
      </c>
      <c r="B62" s="1" t="s">
        <v>29</v>
      </c>
      <c r="C62" s="1" t="s">
        <v>30</v>
      </c>
      <c r="D62" s="1" t="s">
        <v>1097</v>
      </c>
      <c r="E62" s="1" t="s">
        <v>996</v>
      </c>
      <c r="F62" s="1" t="s">
        <v>997</v>
      </c>
      <c r="G62" s="1" t="s">
        <v>1</v>
      </c>
      <c r="H62" s="1" t="s">
        <v>0</v>
      </c>
      <c r="I62" s="1" t="s">
        <v>35</v>
      </c>
      <c r="J62" s="1" t="s">
        <v>36</v>
      </c>
      <c r="K62" s="1" t="s">
        <v>0</v>
      </c>
      <c r="L62" s="1" t="s">
        <v>1316</v>
      </c>
      <c r="M62" s="1" t="s">
        <v>1381</v>
      </c>
      <c r="N62" s="1" t="s">
        <v>1336</v>
      </c>
      <c r="O62" s="1" t="s">
        <v>1382</v>
      </c>
      <c r="P62" s="1">
        <v>15</v>
      </c>
      <c r="Q62" s="1" t="s">
        <v>1358</v>
      </c>
      <c r="R62" s="1" t="s">
        <v>1320</v>
      </c>
      <c r="S62" s="1" t="s">
        <v>1321</v>
      </c>
      <c r="T62" s="1" t="s">
        <v>1316</v>
      </c>
      <c r="U62" s="1" t="s">
        <v>1359</v>
      </c>
      <c r="V62" s="1" t="s">
        <v>1383</v>
      </c>
      <c r="W62" s="1" t="s">
        <v>1384</v>
      </c>
      <c r="X62" s="1" t="s">
        <v>1385</v>
      </c>
      <c r="Y62" s="1" t="s">
        <v>1386</v>
      </c>
      <c r="Z62" s="1" t="s">
        <v>1387</v>
      </c>
      <c r="AA62" s="1">
        <v>9</v>
      </c>
      <c r="AB62" s="1" t="s">
        <v>1354</v>
      </c>
      <c r="AC62" s="1" t="s">
        <v>1388</v>
      </c>
      <c r="AD62" s="1" t="s">
        <v>1311</v>
      </c>
      <c r="AF62">
        <f t="shared" si="0"/>
        <v>3</v>
      </c>
    </row>
    <row r="63" spans="1:32" x14ac:dyDescent="0.45">
      <c r="A63" s="1" t="s">
        <v>982</v>
      </c>
      <c r="B63" s="1" t="s">
        <v>29</v>
      </c>
      <c r="C63" s="1" t="s">
        <v>104</v>
      </c>
      <c r="D63" s="1" t="s">
        <v>1098</v>
      </c>
      <c r="E63" s="1" t="s">
        <v>141</v>
      </c>
      <c r="F63" s="1" t="s">
        <v>142</v>
      </c>
      <c r="G63" s="1" t="s">
        <v>1</v>
      </c>
      <c r="H63" s="1" t="s">
        <v>0</v>
      </c>
      <c r="I63" s="1" t="s">
        <v>143</v>
      </c>
      <c r="J63" s="1" t="s">
        <v>144</v>
      </c>
      <c r="K63" s="1" t="s">
        <v>0</v>
      </c>
      <c r="L63" s="1" t="s">
        <v>1316</v>
      </c>
      <c r="M63" s="1" t="s">
        <v>1381</v>
      </c>
      <c r="N63" s="1" t="s">
        <v>1336</v>
      </c>
      <c r="O63" s="1" t="s">
        <v>1705</v>
      </c>
      <c r="P63" s="1">
        <v>7</v>
      </c>
      <c r="Q63" s="1" t="s">
        <v>1347</v>
      </c>
      <c r="R63" s="1" t="s">
        <v>1320</v>
      </c>
      <c r="S63" s="1" t="s">
        <v>1321</v>
      </c>
      <c r="T63" s="1" t="s">
        <v>1316</v>
      </c>
      <c r="U63" s="1" t="s">
        <v>1564</v>
      </c>
      <c r="V63" s="1" t="s">
        <v>1706</v>
      </c>
      <c r="W63" s="1" t="s">
        <v>1707</v>
      </c>
      <c r="X63" s="1" t="s">
        <v>9</v>
      </c>
      <c r="Y63" s="1" t="s">
        <v>1708</v>
      </c>
      <c r="Z63" s="1" t="s">
        <v>1709</v>
      </c>
      <c r="AA63" s="1">
        <v>66</v>
      </c>
      <c r="AB63" s="1" t="s">
        <v>1464</v>
      </c>
      <c r="AC63" s="1" t="s">
        <v>9</v>
      </c>
      <c r="AD63" s="1" t="s">
        <v>1311</v>
      </c>
      <c r="AF63">
        <f t="shared" si="0"/>
        <v>1</v>
      </c>
    </row>
    <row r="64" spans="1:32" x14ac:dyDescent="0.45">
      <c r="A64" s="1" t="s">
        <v>982</v>
      </c>
      <c r="B64" s="1" t="s">
        <v>701</v>
      </c>
      <c r="C64" s="1" t="s">
        <v>30</v>
      </c>
      <c r="D64" s="1" t="s">
        <v>983</v>
      </c>
      <c r="E64" s="1" t="s">
        <v>1117</v>
      </c>
      <c r="F64" s="1" t="s">
        <v>1118</v>
      </c>
      <c r="G64" s="1" t="s">
        <v>1</v>
      </c>
      <c r="H64" s="1" t="s">
        <v>0</v>
      </c>
      <c r="I64" s="1">
        <v>1756110029500</v>
      </c>
      <c r="J64" s="1">
        <v>8328703405</v>
      </c>
      <c r="K64" s="1" t="s">
        <v>0</v>
      </c>
      <c r="L64" s="1" t="s">
        <v>1316</v>
      </c>
      <c r="M64" s="1" t="s">
        <v>9</v>
      </c>
      <c r="N64" s="1" t="s">
        <v>9</v>
      </c>
      <c r="O64" s="1" t="s">
        <v>1887</v>
      </c>
      <c r="P64" s="1">
        <v>2</v>
      </c>
      <c r="Q64" s="1" t="s">
        <v>1347</v>
      </c>
      <c r="R64" s="1" t="s">
        <v>1320</v>
      </c>
      <c r="S64" s="1" t="s">
        <v>1321</v>
      </c>
      <c r="T64" s="1" t="s">
        <v>1316</v>
      </c>
      <c r="U64" s="1" t="s">
        <v>1888</v>
      </c>
      <c r="V64" s="1" t="s">
        <v>1889</v>
      </c>
      <c r="W64" s="1" t="s">
        <v>9</v>
      </c>
      <c r="X64" s="1" t="s">
        <v>9</v>
      </c>
      <c r="Y64" s="1" t="s">
        <v>1885</v>
      </c>
      <c r="Z64" s="1" t="s">
        <v>1890</v>
      </c>
      <c r="AA64" s="1">
        <v>0</v>
      </c>
      <c r="AB64" s="1" t="s">
        <v>1587</v>
      </c>
      <c r="AC64" s="1" t="s">
        <v>1891</v>
      </c>
      <c r="AD64" s="1" t="s">
        <v>1311</v>
      </c>
      <c r="AF64">
        <f t="shared" si="0"/>
        <v>1</v>
      </c>
    </row>
    <row r="65" spans="1:32" x14ac:dyDescent="0.45">
      <c r="A65" s="1" t="s">
        <v>982</v>
      </c>
      <c r="B65" s="1" t="s">
        <v>29</v>
      </c>
      <c r="C65" s="1" t="s">
        <v>30</v>
      </c>
      <c r="D65" s="1" t="s">
        <v>990</v>
      </c>
      <c r="E65" s="1" t="s">
        <v>1029</v>
      </c>
      <c r="F65" s="1" t="s">
        <v>1030</v>
      </c>
      <c r="G65" s="1" t="s">
        <v>1</v>
      </c>
      <c r="H65" s="1" t="s">
        <v>0</v>
      </c>
      <c r="I65" s="1" t="s">
        <v>72</v>
      </c>
      <c r="J65" s="1" t="s">
        <v>73</v>
      </c>
      <c r="K65" s="1" t="s">
        <v>0</v>
      </c>
      <c r="L65" s="1" t="s">
        <v>1316</v>
      </c>
      <c r="M65" s="1" t="s">
        <v>1433</v>
      </c>
      <c r="N65" s="1" t="s">
        <v>1317</v>
      </c>
      <c r="O65" s="1" t="s">
        <v>1510</v>
      </c>
      <c r="P65" s="1">
        <v>67</v>
      </c>
      <c r="Q65" s="1" t="s">
        <v>1358</v>
      </c>
      <c r="R65" s="1" t="s">
        <v>1320</v>
      </c>
      <c r="S65" s="1" t="s">
        <v>1321</v>
      </c>
      <c r="T65" s="1" t="s">
        <v>1316</v>
      </c>
      <c r="U65" s="1" t="s">
        <v>1393</v>
      </c>
      <c r="V65" s="1" t="s">
        <v>1511</v>
      </c>
      <c r="W65" s="1" t="s">
        <v>1512</v>
      </c>
      <c r="X65" s="1" t="s">
        <v>1513</v>
      </c>
      <c r="Y65" s="1" t="s">
        <v>1514</v>
      </c>
      <c r="Z65" s="1" t="s">
        <v>1515</v>
      </c>
      <c r="AA65" s="1">
        <v>4</v>
      </c>
      <c r="AB65" s="1" t="s">
        <v>1328</v>
      </c>
      <c r="AC65" s="1" t="s">
        <v>1516</v>
      </c>
      <c r="AD65" s="1" t="s">
        <v>1311</v>
      </c>
      <c r="AF65">
        <f t="shared" si="0"/>
        <v>2</v>
      </c>
    </row>
    <row r="66" spans="1:32" x14ac:dyDescent="0.45">
      <c r="A66" s="1" t="s">
        <v>982</v>
      </c>
      <c r="B66" s="1" t="s">
        <v>29</v>
      </c>
      <c r="C66" s="1" t="s">
        <v>30</v>
      </c>
      <c r="D66" s="1" t="s">
        <v>1097</v>
      </c>
      <c r="E66" s="1" t="s">
        <v>1029</v>
      </c>
      <c r="F66" s="1" t="s">
        <v>1030</v>
      </c>
      <c r="G66" s="1" t="s">
        <v>1</v>
      </c>
      <c r="H66" s="1" t="s">
        <v>0</v>
      </c>
      <c r="I66" s="1" t="s">
        <v>72</v>
      </c>
      <c r="J66" s="1" t="s">
        <v>73</v>
      </c>
      <c r="K66" s="1" t="s">
        <v>0</v>
      </c>
      <c r="L66" s="1" t="s">
        <v>1316</v>
      </c>
      <c r="M66" s="1" t="s">
        <v>1433</v>
      </c>
      <c r="N66" s="1" t="s">
        <v>1317</v>
      </c>
      <c r="O66" s="1" t="s">
        <v>1510</v>
      </c>
      <c r="P66" s="1">
        <v>67</v>
      </c>
      <c r="Q66" s="1" t="s">
        <v>1358</v>
      </c>
      <c r="R66" s="1" t="s">
        <v>1320</v>
      </c>
      <c r="S66" s="1" t="s">
        <v>1321</v>
      </c>
      <c r="T66" s="1" t="s">
        <v>1316</v>
      </c>
      <c r="U66" s="1" t="s">
        <v>1393</v>
      </c>
      <c r="V66" s="1" t="s">
        <v>1511</v>
      </c>
      <c r="W66" s="1" t="s">
        <v>1512</v>
      </c>
      <c r="X66" s="1" t="s">
        <v>1513</v>
      </c>
      <c r="Y66" s="1" t="s">
        <v>1514</v>
      </c>
      <c r="Z66" s="1" t="s">
        <v>1515</v>
      </c>
      <c r="AA66" s="1">
        <v>4</v>
      </c>
      <c r="AB66" s="1" t="s">
        <v>1328</v>
      </c>
      <c r="AC66" s="1" t="s">
        <v>1516</v>
      </c>
      <c r="AD66" s="1" t="s">
        <v>1311</v>
      </c>
      <c r="AF66">
        <f t="shared" si="0"/>
        <v>2</v>
      </c>
    </row>
    <row r="67" spans="1:32" x14ac:dyDescent="0.45">
      <c r="A67" s="1" t="s">
        <v>982</v>
      </c>
      <c r="B67" s="1" t="s">
        <v>26</v>
      </c>
      <c r="C67" s="1" t="s">
        <v>104</v>
      </c>
      <c r="D67" s="1" t="s">
        <v>1218</v>
      </c>
      <c r="E67" s="1" t="s">
        <v>396</v>
      </c>
      <c r="F67" s="1" t="s">
        <v>397</v>
      </c>
      <c r="G67" s="1" t="s">
        <v>1</v>
      </c>
      <c r="H67" s="1" t="s">
        <v>0</v>
      </c>
      <c r="I67" s="1" t="s">
        <v>398</v>
      </c>
      <c r="J67" s="1" t="s">
        <v>399</v>
      </c>
      <c r="K67" s="1" t="s">
        <v>0</v>
      </c>
      <c r="L67" s="1" t="s">
        <v>1316</v>
      </c>
      <c r="M67" s="1" t="s">
        <v>1501</v>
      </c>
      <c r="N67" s="1" t="s">
        <v>1390</v>
      </c>
      <c r="O67" s="1" t="s">
        <v>2614</v>
      </c>
      <c r="P67" s="1">
        <v>109</v>
      </c>
      <c r="Q67" s="1" t="s">
        <v>1347</v>
      </c>
      <c r="R67" s="1" t="s">
        <v>1320</v>
      </c>
      <c r="S67" s="1" t="s">
        <v>1321</v>
      </c>
      <c r="T67" s="1" t="s">
        <v>1316</v>
      </c>
      <c r="U67" s="1" t="s">
        <v>2424</v>
      </c>
      <c r="V67" s="1" t="s">
        <v>2889</v>
      </c>
      <c r="W67" s="1" t="s">
        <v>9</v>
      </c>
      <c r="X67" s="1" t="s">
        <v>9</v>
      </c>
      <c r="Y67" s="1" t="s">
        <v>2585</v>
      </c>
      <c r="Z67" s="1" t="s">
        <v>2890</v>
      </c>
      <c r="AA67" s="1">
        <v>0</v>
      </c>
      <c r="AB67" s="1" t="s">
        <v>1579</v>
      </c>
      <c r="AC67" s="1" t="s">
        <v>2417</v>
      </c>
      <c r="AD67" s="1" t="s">
        <v>1311</v>
      </c>
      <c r="AF67">
        <f t="shared" si="0"/>
        <v>1</v>
      </c>
    </row>
    <row r="68" spans="1:32" x14ac:dyDescent="0.45">
      <c r="A68" s="1" t="s">
        <v>982</v>
      </c>
      <c r="B68" s="1" t="s">
        <v>26</v>
      </c>
      <c r="C68" s="1" t="s">
        <v>104</v>
      </c>
      <c r="D68" s="1" t="s">
        <v>984</v>
      </c>
      <c r="E68" s="1" t="s">
        <v>260</v>
      </c>
      <c r="F68" s="1" t="s">
        <v>261</v>
      </c>
      <c r="G68" s="1" t="s">
        <v>1</v>
      </c>
      <c r="H68" s="1" t="s">
        <v>0</v>
      </c>
      <c r="I68" s="1" t="s">
        <v>262</v>
      </c>
      <c r="J68" s="1" t="s">
        <v>263</v>
      </c>
      <c r="K68" s="1" t="s">
        <v>0</v>
      </c>
      <c r="L68" s="1" t="s">
        <v>1316</v>
      </c>
      <c r="M68" s="1" t="s">
        <v>9</v>
      </c>
      <c r="N68" s="1" t="s">
        <v>9</v>
      </c>
      <c r="O68" s="1" t="s">
        <v>2885</v>
      </c>
      <c r="P68" s="1">
        <v>87</v>
      </c>
      <c r="Q68" s="1" t="s">
        <v>9</v>
      </c>
      <c r="R68" s="1" t="s">
        <v>1320</v>
      </c>
      <c r="S68" s="1" t="s">
        <v>1321</v>
      </c>
      <c r="T68" s="1" t="s">
        <v>1316</v>
      </c>
      <c r="U68" s="1" t="s">
        <v>2234</v>
      </c>
      <c r="V68" s="1" t="s">
        <v>2886</v>
      </c>
      <c r="W68" s="1" t="s">
        <v>9</v>
      </c>
      <c r="X68" s="1" t="s">
        <v>9</v>
      </c>
      <c r="Y68" s="1" t="s">
        <v>2887</v>
      </c>
      <c r="Z68" s="1" t="s">
        <v>2888</v>
      </c>
      <c r="AA68" s="1">
        <v>7</v>
      </c>
      <c r="AB68" s="1" t="s">
        <v>1696</v>
      </c>
      <c r="AC68" s="1" t="s">
        <v>1440</v>
      </c>
      <c r="AD68" s="1" t="s">
        <v>1311</v>
      </c>
      <c r="AF68">
        <f t="shared" si="0"/>
        <v>1</v>
      </c>
    </row>
    <row r="69" spans="1:32" x14ac:dyDescent="0.45">
      <c r="A69" s="1" t="s">
        <v>982</v>
      </c>
      <c r="B69" s="1" t="s">
        <v>26</v>
      </c>
      <c r="C69" s="1" t="s">
        <v>30</v>
      </c>
      <c r="D69" s="1" t="s">
        <v>1194</v>
      </c>
      <c r="E69" s="1" t="s">
        <v>1207</v>
      </c>
      <c r="F69" s="1" t="s">
        <v>1208</v>
      </c>
      <c r="G69" s="1" t="s">
        <v>1</v>
      </c>
      <c r="H69" s="1" t="s">
        <v>0</v>
      </c>
      <c r="I69" s="1" t="s">
        <v>1209</v>
      </c>
      <c r="J69" s="1" t="s">
        <v>1210</v>
      </c>
      <c r="K69" s="1" t="s">
        <v>0</v>
      </c>
      <c r="L69" s="1" t="s">
        <v>1316</v>
      </c>
      <c r="M69" s="1" t="s">
        <v>9</v>
      </c>
      <c r="N69" s="1" t="s">
        <v>9</v>
      </c>
      <c r="O69" s="1" t="s">
        <v>1642</v>
      </c>
      <c r="P69" s="1">
        <v>4</v>
      </c>
      <c r="Q69" s="1" t="s">
        <v>1347</v>
      </c>
      <c r="R69" s="1" t="s">
        <v>1320</v>
      </c>
      <c r="S69" s="1" t="s">
        <v>1321</v>
      </c>
      <c r="T69" s="1" t="s">
        <v>1316</v>
      </c>
      <c r="U69" s="1" t="s">
        <v>2277</v>
      </c>
      <c r="V69" s="1" t="s">
        <v>2278</v>
      </c>
      <c r="W69" s="1" t="s">
        <v>2279</v>
      </c>
      <c r="X69" s="1" t="s">
        <v>2280</v>
      </c>
      <c r="Y69" s="1" t="s">
        <v>2281</v>
      </c>
      <c r="Z69" s="1" t="s">
        <v>2282</v>
      </c>
      <c r="AA69" s="1">
        <v>9</v>
      </c>
      <c r="AB69" s="1" t="s">
        <v>1579</v>
      </c>
      <c r="AC69" s="1" t="s">
        <v>1440</v>
      </c>
      <c r="AD69" s="1" t="s">
        <v>1311</v>
      </c>
      <c r="AF69">
        <f t="shared" ref="AF69:AF132" si="1">COUNTIFS($E:$E,E69)</f>
        <v>1</v>
      </c>
    </row>
    <row r="70" spans="1:32" x14ac:dyDescent="0.45">
      <c r="A70" s="1" t="s">
        <v>982</v>
      </c>
      <c r="B70" s="1" t="s">
        <v>701</v>
      </c>
      <c r="C70" s="1" t="s">
        <v>30</v>
      </c>
      <c r="D70" s="1" t="s">
        <v>983</v>
      </c>
      <c r="E70" s="1" t="s">
        <v>1113</v>
      </c>
      <c r="F70" s="1" t="s">
        <v>1114</v>
      </c>
      <c r="G70" s="1" t="s">
        <v>1</v>
      </c>
      <c r="H70" s="1" t="s">
        <v>0</v>
      </c>
      <c r="I70" s="1">
        <v>1756110021275</v>
      </c>
      <c r="J70" s="1">
        <v>7298101394</v>
      </c>
      <c r="K70" s="1" t="s">
        <v>0</v>
      </c>
      <c r="L70" s="1" t="s">
        <v>1316</v>
      </c>
      <c r="M70" s="1" t="s">
        <v>9</v>
      </c>
      <c r="N70" s="1" t="s">
        <v>9</v>
      </c>
      <c r="O70" s="1" t="s">
        <v>1876</v>
      </c>
      <c r="P70" s="1">
        <v>1</v>
      </c>
      <c r="Q70" s="1" t="s">
        <v>1347</v>
      </c>
      <c r="R70" s="1" t="s">
        <v>1320</v>
      </c>
      <c r="S70" s="1" t="s">
        <v>1321</v>
      </c>
      <c r="T70" s="1" t="s">
        <v>1316</v>
      </c>
      <c r="U70" s="1" t="s">
        <v>1877</v>
      </c>
      <c r="V70" s="1" t="s">
        <v>1878</v>
      </c>
      <c r="W70" s="1" t="s">
        <v>9</v>
      </c>
      <c r="X70" s="1" t="s">
        <v>9</v>
      </c>
      <c r="Y70" s="1" t="s">
        <v>1879</v>
      </c>
      <c r="Z70" s="1" t="s">
        <v>1880</v>
      </c>
      <c r="AA70" s="1">
        <v>0</v>
      </c>
      <c r="AB70" s="1" t="s">
        <v>1579</v>
      </c>
      <c r="AC70" s="1" t="s">
        <v>1474</v>
      </c>
      <c r="AD70" s="1" t="s">
        <v>1311</v>
      </c>
      <c r="AF70">
        <f t="shared" si="1"/>
        <v>1</v>
      </c>
    </row>
    <row r="71" spans="1:32" x14ac:dyDescent="0.45">
      <c r="A71" s="1" t="s">
        <v>982</v>
      </c>
      <c r="B71" s="1" t="s">
        <v>26</v>
      </c>
      <c r="C71" s="1" t="s">
        <v>104</v>
      </c>
      <c r="D71" s="1" t="s">
        <v>1218</v>
      </c>
      <c r="E71" s="1" t="s">
        <v>416</v>
      </c>
      <c r="F71" s="1" t="s">
        <v>417</v>
      </c>
      <c r="G71" s="1" t="s">
        <v>1</v>
      </c>
      <c r="H71" s="1" t="s">
        <v>0</v>
      </c>
      <c r="I71" s="1" t="s">
        <v>418</v>
      </c>
      <c r="J71" s="1" t="s">
        <v>419</v>
      </c>
      <c r="K71" s="1" t="s">
        <v>0</v>
      </c>
      <c r="L71" s="1" t="s">
        <v>1316</v>
      </c>
      <c r="M71" s="1" t="s">
        <v>9</v>
      </c>
      <c r="N71" s="1" t="s">
        <v>9</v>
      </c>
      <c r="O71" s="1" t="s">
        <v>2881</v>
      </c>
      <c r="P71" s="1">
        <v>3</v>
      </c>
      <c r="Q71" s="1" t="s">
        <v>1347</v>
      </c>
      <c r="R71" s="1" t="s">
        <v>1320</v>
      </c>
      <c r="S71" s="1" t="s">
        <v>1321</v>
      </c>
      <c r="T71" s="1" t="s">
        <v>1316</v>
      </c>
      <c r="U71" s="1" t="s">
        <v>2413</v>
      </c>
      <c r="V71" s="1" t="s">
        <v>2882</v>
      </c>
      <c r="W71" s="1" t="s">
        <v>9</v>
      </c>
      <c r="X71" s="1" t="s">
        <v>9</v>
      </c>
      <c r="Y71" s="1" t="s">
        <v>2883</v>
      </c>
      <c r="Z71" s="1" t="s">
        <v>2884</v>
      </c>
      <c r="AA71" s="1">
        <v>0</v>
      </c>
      <c r="AB71" s="1" t="s">
        <v>1399</v>
      </c>
      <c r="AC71" s="1" t="s">
        <v>9</v>
      </c>
      <c r="AD71" s="1" t="s">
        <v>1311</v>
      </c>
      <c r="AF71">
        <f t="shared" si="1"/>
        <v>1</v>
      </c>
    </row>
    <row r="72" spans="1:32" x14ac:dyDescent="0.45">
      <c r="A72" s="1" t="s">
        <v>982</v>
      </c>
      <c r="B72" s="1" t="s">
        <v>29</v>
      </c>
      <c r="C72" s="1" t="s">
        <v>30</v>
      </c>
      <c r="D72" s="1" t="s">
        <v>990</v>
      </c>
      <c r="E72" s="1" t="s">
        <v>1023</v>
      </c>
      <c r="F72" s="1" t="s">
        <v>1024</v>
      </c>
      <c r="G72" s="1" t="s">
        <v>1</v>
      </c>
      <c r="H72" s="1" t="s">
        <v>0</v>
      </c>
      <c r="I72" s="1" t="s">
        <v>66</v>
      </c>
      <c r="J72" s="1" t="s">
        <v>67</v>
      </c>
      <c r="K72" s="1" t="s">
        <v>0</v>
      </c>
      <c r="L72" s="1" t="s">
        <v>1316</v>
      </c>
      <c r="M72" s="1" t="s">
        <v>1311</v>
      </c>
      <c r="N72" s="1" t="s">
        <v>1317</v>
      </c>
      <c r="O72" s="1" t="s">
        <v>1487</v>
      </c>
      <c r="P72" s="1">
        <v>18</v>
      </c>
      <c r="Q72" s="1" t="s">
        <v>1392</v>
      </c>
      <c r="R72" s="1" t="s">
        <v>1320</v>
      </c>
      <c r="S72" s="1" t="s">
        <v>1321</v>
      </c>
      <c r="T72" s="1" t="s">
        <v>1316</v>
      </c>
      <c r="U72" s="1" t="s">
        <v>1365</v>
      </c>
      <c r="V72" s="1" t="s">
        <v>1488</v>
      </c>
      <c r="W72" s="1" t="s">
        <v>1489</v>
      </c>
      <c r="X72" s="1" t="s">
        <v>1490</v>
      </c>
      <c r="Y72" s="1" t="s">
        <v>1369</v>
      </c>
      <c r="Z72" s="1" t="s">
        <v>1491</v>
      </c>
      <c r="AA72" s="1">
        <v>68</v>
      </c>
      <c r="AB72" s="1" t="s">
        <v>1492</v>
      </c>
      <c r="AC72" s="1" t="s">
        <v>1493</v>
      </c>
      <c r="AD72" s="1" t="s">
        <v>1311</v>
      </c>
      <c r="AF72">
        <f t="shared" si="1"/>
        <v>2</v>
      </c>
    </row>
    <row r="73" spans="1:32" x14ac:dyDescent="0.45">
      <c r="A73" s="1" t="s">
        <v>982</v>
      </c>
      <c r="B73" s="1" t="s">
        <v>29</v>
      </c>
      <c r="C73" s="1" t="s">
        <v>30</v>
      </c>
      <c r="D73" s="1" t="s">
        <v>1097</v>
      </c>
      <c r="E73" s="1" t="s">
        <v>1023</v>
      </c>
      <c r="F73" s="1" t="s">
        <v>1024</v>
      </c>
      <c r="G73" s="1" t="s">
        <v>1</v>
      </c>
      <c r="H73" s="1" t="s">
        <v>0</v>
      </c>
      <c r="I73" s="1" t="s">
        <v>66</v>
      </c>
      <c r="J73" s="1" t="s">
        <v>67</v>
      </c>
      <c r="K73" s="1" t="s">
        <v>0</v>
      </c>
      <c r="L73" s="1" t="s">
        <v>1316</v>
      </c>
      <c r="M73" s="1" t="s">
        <v>1311</v>
      </c>
      <c r="N73" s="1" t="s">
        <v>1317</v>
      </c>
      <c r="O73" s="1" t="s">
        <v>1487</v>
      </c>
      <c r="P73" s="1">
        <v>18</v>
      </c>
      <c r="Q73" s="1" t="s">
        <v>1392</v>
      </c>
      <c r="R73" s="1" t="s">
        <v>1320</v>
      </c>
      <c r="S73" s="1" t="s">
        <v>1321</v>
      </c>
      <c r="T73" s="1" t="s">
        <v>1316</v>
      </c>
      <c r="U73" s="1" t="s">
        <v>1365</v>
      </c>
      <c r="V73" s="1" t="s">
        <v>1488</v>
      </c>
      <c r="W73" s="1" t="s">
        <v>1489</v>
      </c>
      <c r="X73" s="1" t="s">
        <v>1490</v>
      </c>
      <c r="Y73" s="1" t="s">
        <v>1369</v>
      </c>
      <c r="Z73" s="1" t="s">
        <v>1491</v>
      </c>
      <c r="AA73" s="1">
        <v>68</v>
      </c>
      <c r="AB73" s="1" t="s">
        <v>1492</v>
      </c>
      <c r="AC73" s="1" t="s">
        <v>1493</v>
      </c>
      <c r="AD73" s="1" t="s">
        <v>1311</v>
      </c>
      <c r="AF73">
        <f t="shared" si="1"/>
        <v>2</v>
      </c>
    </row>
    <row r="74" spans="1:32" x14ac:dyDescent="0.45">
      <c r="A74" s="1" t="s">
        <v>982</v>
      </c>
      <c r="B74" s="1" t="s">
        <v>26</v>
      </c>
      <c r="C74" s="1" t="s">
        <v>104</v>
      </c>
      <c r="D74" s="1" t="s">
        <v>1199</v>
      </c>
      <c r="E74" s="1" t="s">
        <v>920</v>
      </c>
      <c r="F74" s="1" t="s">
        <v>921</v>
      </c>
      <c r="G74" s="1" t="s">
        <v>1</v>
      </c>
      <c r="H74" s="1" t="s">
        <v>0</v>
      </c>
      <c r="I74" s="1" t="s">
        <v>922</v>
      </c>
      <c r="J74" s="1" t="s">
        <v>923</v>
      </c>
      <c r="K74" s="1" t="s">
        <v>0</v>
      </c>
      <c r="L74" s="1" t="s">
        <v>1316</v>
      </c>
      <c r="M74" s="1" t="s">
        <v>1755</v>
      </c>
      <c r="N74" s="1" t="s">
        <v>1336</v>
      </c>
      <c r="O74" s="1" t="s">
        <v>2311</v>
      </c>
      <c r="P74" s="1">
        <v>10</v>
      </c>
      <c r="Q74" s="1" t="s">
        <v>9</v>
      </c>
      <c r="R74" s="1" t="s">
        <v>1320</v>
      </c>
      <c r="S74" s="1" t="s">
        <v>1321</v>
      </c>
      <c r="T74" s="1" t="s">
        <v>1316</v>
      </c>
      <c r="U74" s="1" t="s">
        <v>2312</v>
      </c>
      <c r="V74" s="1" t="s">
        <v>2313</v>
      </c>
      <c r="W74" s="1" t="s">
        <v>9</v>
      </c>
      <c r="X74" s="1" t="s">
        <v>9</v>
      </c>
      <c r="Y74" s="1" t="s">
        <v>2314</v>
      </c>
      <c r="Z74" s="1" t="s">
        <v>2315</v>
      </c>
      <c r="AA74" s="1">
        <v>14</v>
      </c>
      <c r="AB74" s="1" t="s">
        <v>1587</v>
      </c>
      <c r="AC74" s="1" t="s">
        <v>2147</v>
      </c>
      <c r="AD74" s="1" t="s">
        <v>1311</v>
      </c>
      <c r="AF74">
        <f t="shared" si="1"/>
        <v>1</v>
      </c>
    </row>
    <row r="75" spans="1:32" x14ac:dyDescent="0.45">
      <c r="A75" s="1" t="s">
        <v>982</v>
      </c>
      <c r="B75" s="1" t="s">
        <v>26</v>
      </c>
      <c r="C75" s="1" t="s">
        <v>104</v>
      </c>
      <c r="D75" s="1" t="s">
        <v>1216</v>
      </c>
      <c r="E75" s="1" t="s">
        <v>558</v>
      </c>
      <c r="F75" s="1" t="s">
        <v>559</v>
      </c>
      <c r="G75" s="1" t="s">
        <v>257</v>
      </c>
      <c r="H75" s="1" t="s">
        <v>0</v>
      </c>
      <c r="I75" s="1" t="s">
        <v>560</v>
      </c>
      <c r="J75" s="1" t="s">
        <v>561</v>
      </c>
      <c r="K75" s="1" t="s">
        <v>0</v>
      </c>
      <c r="L75" s="1" t="s">
        <v>1316</v>
      </c>
      <c r="M75" s="1" t="s">
        <v>1311</v>
      </c>
      <c r="N75" s="1" t="s">
        <v>1317</v>
      </c>
      <c r="O75" s="1" t="s">
        <v>1710</v>
      </c>
      <c r="P75" s="1">
        <v>2</v>
      </c>
      <c r="Q75" s="1" t="s">
        <v>1392</v>
      </c>
      <c r="R75" s="1" t="s">
        <v>1320</v>
      </c>
      <c r="S75" s="1" t="s">
        <v>1690</v>
      </c>
      <c r="T75" s="1" t="s">
        <v>1316</v>
      </c>
      <c r="U75" s="1" t="s">
        <v>2875</v>
      </c>
      <c r="V75" s="1" t="s">
        <v>2876</v>
      </c>
      <c r="W75" s="1" t="s">
        <v>2877</v>
      </c>
      <c r="X75" s="1" t="s">
        <v>2878</v>
      </c>
      <c r="Y75" s="1" t="s">
        <v>2879</v>
      </c>
      <c r="Z75" s="1" t="s">
        <v>2880</v>
      </c>
      <c r="AA75" s="1">
        <v>7</v>
      </c>
      <c r="AB75" s="1" t="s">
        <v>1949</v>
      </c>
      <c r="AC75" s="1" t="s">
        <v>1809</v>
      </c>
      <c r="AD75" s="1" t="s">
        <v>1311</v>
      </c>
      <c r="AF75">
        <f t="shared" si="1"/>
        <v>1</v>
      </c>
    </row>
    <row r="76" spans="1:32" x14ac:dyDescent="0.45">
      <c r="A76" s="1" t="s">
        <v>982</v>
      </c>
      <c r="B76" s="1" t="s">
        <v>29</v>
      </c>
      <c r="C76" s="1" t="s">
        <v>30</v>
      </c>
      <c r="D76" s="1" t="s">
        <v>993</v>
      </c>
      <c r="E76" s="1" t="s">
        <v>1073</v>
      </c>
      <c r="F76" s="1" t="s">
        <v>1074</v>
      </c>
      <c r="G76" s="1" t="s">
        <v>1</v>
      </c>
      <c r="H76" s="1" t="s">
        <v>0</v>
      </c>
      <c r="I76" s="1"/>
      <c r="J76" s="1"/>
      <c r="K76" s="1" t="s">
        <v>0</v>
      </c>
      <c r="L76" s="1" t="s">
        <v>1316</v>
      </c>
      <c r="M76" s="1" t="s">
        <v>1433</v>
      </c>
      <c r="N76" s="1" t="s">
        <v>1317</v>
      </c>
      <c r="O76" s="1" t="s">
        <v>1581</v>
      </c>
      <c r="P76" s="1">
        <v>2</v>
      </c>
      <c r="Q76" s="1" t="s">
        <v>1358</v>
      </c>
      <c r="R76" s="1" t="s">
        <v>1320</v>
      </c>
      <c r="S76" s="1" t="s">
        <v>1321</v>
      </c>
      <c r="T76" s="1" t="s">
        <v>1316</v>
      </c>
      <c r="U76" s="1" t="s">
        <v>1359</v>
      </c>
      <c r="V76" s="1" t="s">
        <v>1582</v>
      </c>
      <c r="W76" s="1" t="s">
        <v>1583</v>
      </c>
      <c r="X76" s="1" t="s">
        <v>1584</v>
      </c>
      <c r="Y76" s="1" t="s">
        <v>1585</v>
      </c>
      <c r="Z76" s="1" t="s">
        <v>1586</v>
      </c>
      <c r="AA76" s="1">
        <v>7</v>
      </c>
      <c r="AB76" s="1" t="s">
        <v>1587</v>
      </c>
      <c r="AC76" s="1" t="s">
        <v>1440</v>
      </c>
      <c r="AD76" s="1" t="s">
        <v>1311</v>
      </c>
      <c r="AF76">
        <f t="shared" si="1"/>
        <v>1</v>
      </c>
    </row>
    <row r="77" spans="1:32" x14ac:dyDescent="0.45">
      <c r="A77" s="1" t="s">
        <v>982</v>
      </c>
      <c r="B77" s="1" t="s">
        <v>701</v>
      </c>
      <c r="C77" s="1" t="s">
        <v>104</v>
      </c>
      <c r="D77" s="1" t="s">
        <v>985</v>
      </c>
      <c r="E77" s="1" t="s">
        <v>775</v>
      </c>
      <c r="F77" s="1" t="s">
        <v>776</v>
      </c>
      <c r="G77" s="1" t="s">
        <v>1</v>
      </c>
      <c r="H77" s="1" t="s">
        <v>0</v>
      </c>
      <c r="I77" s="1" t="s">
        <v>777</v>
      </c>
      <c r="J77" s="1" t="s">
        <v>778</v>
      </c>
      <c r="K77" s="1" t="s">
        <v>0</v>
      </c>
      <c r="L77" s="1" t="s">
        <v>1316</v>
      </c>
      <c r="M77" s="1" t="s">
        <v>1755</v>
      </c>
      <c r="N77" s="1" t="s">
        <v>1336</v>
      </c>
      <c r="O77" s="1" t="s">
        <v>2089</v>
      </c>
      <c r="P77" s="1">
        <v>3</v>
      </c>
      <c r="Q77" s="1" t="s">
        <v>1347</v>
      </c>
      <c r="R77" s="1" t="s">
        <v>1320</v>
      </c>
      <c r="S77" s="1" t="s">
        <v>1321</v>
      </c>
      <c r="T77" s="1" t="s">
        <v>1316</v>
      </c>
      <c r="U77" s="1" t="s">
        <v>2090</v>
      </c>
      <c r="V77" s="1" t="s">
        <v>2091</v>
      </c>
      <c r="W77" s="1" t="s">
        <v>2092</v>
      </c>
      <c r="X77" s="1" t="s">
        <v>2093</v>
      </c>
      <c r="Y77" s="1" t="s">
        <v>2094</v>
      </c>
      <c r="Z77" s="1" t="s">
        <v>2095</v>
      </c>
      <c r="AA77" s="1">
        <v>2</v>
      </c>
      <c r="AB77" s="1" t="s">
        <v>1579</v>
      </c>
      <c r="AC77" s="1" t="s">
        <v>2096</v>
      </c>
      <c r="AD77" s="1" t="s">
        <v>1311</v>
      </c>
      <c r="AF77">
        <f t="shared" si="1"/>
        <v>1</v>
      </c>
    </row>
    <row r="78" spans="1:32" x14ac:dyDescent="0.45">
      <c r="A78" s="1" t="s">
        <v>982</v>
      </c>
      <c r="B78" s="1" t="s">
        <v>26</v>
      </c>
      <c r="C78" s="1" t="s">
        <v>104</v>
      </c>
      <c r="D78" s="1" t="s">
        <v>1218</v>
      </c>
      <c r="E78" s="1" t="s">
        <v>380</v>
      </c>
      <c r="F78" s="1" t="s">
        <v>381</v>
      </c>
      <c r="G78" s="1" t="s">
        <v>1</v>
      </c>
      <c r="H78" s="1" t="s">
        <v>0</v>
      </c>
      <c r="I78" s="1" t="s">
        <v>382</v>
      </c>
      <c r="J78" s="1" t="s">
        <v>383</v>
      </c>
      <c r="K78" s="1" t="s">
        <v>0</v>
      </c>
      <c r="L78" s="1" t="s">
        <v>1316</v>
      </c>
      <c r="M78" s="1" t="s">
        <v>1311</v>
      </c>
      <c r="N78" s="1" t="s">
        <v>1317</v>
      </c>
      <c r="O78" s="1" t="s">
        <v>2870</v>
      </c>
      <c r="P78" s="1">
        <v>229</v>
      </c>
      <c r="Q78" s="1" t="s">
        <v>1392</v>
      </c>
      <c r="R78" s="1" t="s">
        <v>1320</v>
      </c>
      <c r="S78" s="1" t="s">
        <v>1636</v>
      </c>
      <c r="T78" s="1" t="s">
        <v>1316</v>
      </c>
      <c r="U78" s="1" t="s">
        <v>2424</v>
      </c>
      <c r="V78" s="1" t="s">
        <v>2871</v>
      </c>
      <c r="W78" s="1" t="s">
        <v>2872</v>
      </c>
      <c r="X78" s="1" t="s">
        <v>2873</v>
      </c>
      <c r="Y78" s="1" t="s">
        <v>2585</v>
      </c>
      <c r="Z78" s="1" t="s">
        <v>2874</v>
      </c>
      <c r="AA78" s="1">
        <v>66</v>
      </c>
      <c r="AB78" s="1" t="s">
        <v>1421</v>
      </c>
      <c r="AC78" s="1" t="s">
        <v>2430</v>
      </c>
      <c r="AD78" s="1" t="s">
        <v>1311</v>
      </c>
      <c r="AF78">
        <f t="shared" si="1"/>
        <v>1</v>
      </c>
    </row>
    <row r="79" spans="1:32" x14ac:dyDescent="0.45">
      <c r="A79" s="1" t="s">
        <v>982</v>
      </c>
      <c r="B79" s="1" t="s">
        <v>26</v>
      </c>
      <c r="C79" s="1" t="s">
        <v>104</v>
      </c>
      <c r="D79" s="1" t="s">
        <v>1218</v>
      </c>
      <c r="E79" s="1" t="s">
        <v>408</v>
      </c>
      <c r="F79" s="1" t="s">
        <v>409</v>
      </c>
      <c r="G79" s="1" t="s">
        <v>1</v>
      </c>
      <c r="H79" s="1" t="s">
        <v>0</v>
      </c>
      <c r="I79" s="1" t="s">
        <v>410</v>
      </c>
      <c r="J79" s="1" t="s">
        <v>411</v>
      </c>
      <c r="K79" s="1" t="s">
        <v>0</v>
      </c>
      <c r="L79" s="1" t="s">
        <v>1316</v>
      </c>
      <c r="M79" s="1" t="s">
        <v>1311</v>
      </c>
      <c r="N79" s="1" t="s">
        <v>1317</v>
      </c>
      <c r="O79" s="1" t="s">
        <v>2703</v>
      </c>
      <c r="P79" s="1">
        <v>1</v>
      </c>
      <c r="Q79" s="1" t="s">
        <v>1347</v>
      </c>
      <c r="R79" s="1" t="s">
        <v>1320</v>
      </c>
      <c r="S79" s="1" t="s">
        <v>1321</v>
      </c>
      <c r="T79" s="1" t="s">
        <v>1316</v>
      </c>
      <c r="U79" s="1" t="s">
        <v>2867</v>
      </c>
      <c r="V79" s="1" t="s">
        <v>2868</v>
      </c>
      <c r="W79" s="1" t="s">
        <v>9</v>
      </c>
      <c r="X79" s="1" t="s">
        <v>9</v>
      </c>
      <c r="Y79" s="1" t="s">
        <v>2675</v>
      </c>
      <c r="Z79" s="1" t="s">
        <v>2869</v>
      </c>
      <c r="AA79" s="1">
        <v>0</v>
      </c>
      <c r="AB79" s="1" t="s">
        <v>1949</v>
      </c>
      <c r="AC79" s="1" t="s">
        <v>2289</v>
      </c>
      <c r="AD79" s="1" t="s">
        <v>1311</v>
      </c>
      <c r="AF79">
        <f t="shared" si="1"/>
        <v>1</v>
      </c>
    </row>
    <row r="80" spans="1:32" x14ac:dyDescent="0.45">
      <c r="A80" s="1" t="s">
        <v>982</v>
      </c>
      <c r="B80" s="1" t="s">
        <v>26</v>
      </c>
      <c r="C80" s="1" t="s">
        <v>104</v>
      </c>
      <c r="D80" s="1" t="s">
        <v>1215</v>
      </c>
      <c r="E80" s="1" t="s">
        <v>674</v>
      </c>
      <c r="F80" s="1" t="s">
        <v>675</v>
      </c>
      <c r="G80" s="1" t="s">
        <v>257</v>
      </c>
      <c r="H80" s="1" t="s">
        <v>0</v>
      </c>
      <c r="I80" s="1" t="s">
        <v>676</v>
      </c>
      <c r="J80" s="1" t="s">
        <v>677</v>
      </c>
      <c r="K80" s="1" t="s">
        <v>0</v>
      </c>
      <c r="L80" s="1" t="s">
        <v>1316</v>
      </c>
      <c r="M80" s="1" t="s">
        <v>1311</v>
      </c>
      <c r="N80" s="1" t="s">
        <v>1317</v>
      </c>
      <c r="O80" s="1" t="s">
        <v>2862</v>
      </c>
      <c r="P80" s="1">
        <v>13</v>
      </c>
      <c r="Q80" s="1" t="s">
        <v>1347</v>
      </c>
      <c r="R80" s="1" t="s">
        <v>1320</v>
      </c>
      <c r="S80" s="1" t="s">
        <v>1321</v>
      </c>
      <c r="T80" s="1" t="s">
        <v>1316</v>
      </c>
      <c r="U80" s="1" t="s">
        <v>2391</v>
      </c>
      <c r="V80" s="1" t="s">
        <v>2863</v>
      </c>
      <c r="W80" s="1" t="s">
        <v>2864</v>
      </c>
      <c r="X80" s="1" t="s">
        <v>2865</v>
      </c>
      <c r="Y80" s="1" t="s">
        <v>2842</v>
      </c>
      <c r="Z80" s="1" t="s">
        <v>2866</v>
      </c>
      <c r="AA80" s="1">
        <v>18</v>
      </c>
      <c r="AB80" s="1" t="s">
        <v>1579</v>
      </c>
      <c r="AC80" s="1" t="s">
        <v>1627</v>
      </c>
      <c r="AD80" s="1" t="s">
        <v>1311</v>
      </c>
      <c r="AF80">
        <f t="shared" si="1"/>
        <v>1</v>
      </c>
    </row>
    <row r="81" spans="1:32" x14ac:dyDescent="0.45">
      <c r="A81" s="1" t="s">
        <v>982</v>
      </c>
      <c r="B81" s="1" t="s">
        <v>701</v>
      </c>
      <c r="C81" s="1" t="s">
        <v>30</v>
      </c>
      <c r="D81" s="1" t="s">
        <v>983</v>
      </c>
      <c r="E81" s="1" t="s">
        <v>1127</v>
      </c>
      <c r="F81" s="1" t="s">
        <v>1128</v>
      </c>
      <c r="G81" s="1" t="s">
        <v>1</v>
      </c>
      <c r="H81" s="1" t="s">
        <v>0</v>
      </c>
      <c r="I81" s="1">
        <v>1756110011664</v>
      </c>
      <c r="J81" s="1">
        <v>5128117740</v>
      </c>
      <c r="K81" s="1" t="s">
        <v>0</v>
      </c>
      <c r="L81" s="1" t="s">
        <v>1316</v>
      </c>
      <c r="M81" s="1" t="s">
        <v>1311</v>
      </c>
      <c r="N81" s="1" t="s">
        <v>1317</v>
      </c>
      <c r="O81" s="1" t="s">
        <v>1914</v>
      </c>
      <c r="P81" s="1">
        <v>1</v>
      </c>
      <c r="Q81" s="1" t="s">
        <v>1358</v>
      </c>
      <c r="R81" s="1" t="s">
        <v>1320</v>
      </c>
      <c r="S81" s="1" t="s">
        <v>1321</v>
      </c>
      <c r="T81" s="1" t="s">
        <v>1316</v>
      </c>
      <c r="U81" s="1" t="s">
        <v>1915</v>
      </c>
      <c r="V81" s="1" t="s">
        <v>1916</v>
      </c>
      <c r="W81" s="1" t="s">
        <v>1917</v>
      </c>
      <c r="X81" s="1" t="s">
        <v>9</v>
      </c>
      <c r="Y81" s="1" t="s">
        <v>1918</v>
      </c>
      <c r="Z81" s="1" t="s">
        <v>1919</v>
      </c>
      <c r="AA81" s="1">
        <v>5</v>
      </c>
      <c r="AB81" s="1" t="s">
        <v>1492</v>
      </c>
      <c r="AC81" s="1" t="s">
        <v>9</v>
      </c>
      <c r="AD81" s="1" t="s">
        <v>1311</v>
      </c>
      <c r="AF81">
        <f t="shared" si="1"/>
        <v>1</v>
      </c>
    </row>
    <row r="82" spans="1:32" x14ac:dyDescent="0.45">
      <c r="A82" s="1" t="s">
        <v>982</v>
      </c>
      <c r="B82" s="1" t="s">
        <v>29</v>
      </c>
      <c r="C82" s="1" t="s">
        <v>30</v>
      </c>
      <c r="D82" s="1" t="s">
        <v>95</v>
      </c>
      <c r="E82" s="1" t="s">
        <v>1006</v>
      </c>
      <c r="F82" s="1" t="s">
        <v>1007</v>
      </c>
      <c r="G82" s="1" t="s">
        <v>1</v>
      </c>
      <c r="H82" s="1" t="s">
        <v>0</v>
      </c>
      <c r="I82" s="1" t="s">
        <v>45</v>
      </c>
      <c r="J82" s="1" t="s">
        <v>46</v>
      </c>
      <c r="K82" s="1" t="s">
        <v>0</v>
      </c>
      <c r="L82" s="1" t="s">
        <v>1316</v>
      </c>
      <c r="M82" s="1" t="s">
        <v>1311</v>
      </c>
      <c r="N82" s="1" t="s">
        <v>1317</v>
      </c>
      <c r="O82" s="1" t="s">
        <v>1414</v>
      </c>
      <c r="P82" s="1">
        <v>14</v>
      </c>
      <c r="Q82" s="1" t="s">
        <v>1392</v>
      </c>
      <c r="R82" s="1" t="s">
        <v>1320</v>
      </c>
      <c r="S82" s="1" t="s">
        <v>1321</v>
      </c>
      <c r="T82" s="1" t="s">
        <v>1316</v>
      </c>
      <c r="U82" s="1" t="s">
        <v>1415</v>
      </c>
      <c r="V82" s="1" t="s">
        <v>1416</v>
      </c>
      <c r="W82" s="1" t="s">
        <v>1417</v>
      </c>
      <c r="X82" s="1" t="s">
        <v>1418</v>
      </c>
      <c r="Y82" s="1" t="s">
        <v>1419</v>
      </c>
      <c r="Z82" s="1" t="s">
        <v>1420</v>
      </c>
      <c r="AA82" s="1">
        <v>28</v>
      </c>
      <c r="AB82" s="1" t="s">
        <v>1421</v>
      </c>
      <c r="AC82" s="1" t="s">
        <v>1422</v>
      </c>
      <c r="AD82" s="1" t="s">
        <v>1311</v>
      </c>
      <c r="AF82">
        <f t="shared" si="1"/>
        <v>2</v>
      </c>
    </row>
    <row r="83" spans="1:32" x14ac:dyDescent="0.45">
      <c r="A83" s="1" t="s">
        <v>982</v>
      </c>
      <c r="B83" s="1" t="s">
        <v>29</v>
      </c>
      <c r="C83" s="1" t="s">
        <v>30</v>
      </c>
      <c r="D83" s="1" t="s">
        <v>1097</v>
      </c>
      <c r="E83" s="1" t="s">
        <v>1006</v>
      </c>
      <c r="F83" s="1" t="s">
        <v>1007</v>
      </c>
      <c r="G83" s="1" t="s">
        <v>1</v>
      </c>
      <c r="H83" s="1" t="s">
        <v>0</v>
      </c>
      <c r="I83" s="1" t="s">
        <v>45</v>
      </c>
      <c r="J83" s="1" t="s">
        <v>46</v>
      </c>
      <c r="K83" s="1" t="s">
        <v>0</v>
      </c>
      <c r="L83" s="1" t="s">
        <v>1316</v>
      </c>
      <c r="M83" s="1" t="s">
        <v>1311</v>
      </c>
      <c r="N83" s="1" t="s">
        <v>1317</v>
      </c>
      <c r="O83" s="1" t="s">
        <v>1414</v>
      </c>
      <c r="P83" s="1">
        <v>14</v>
      </c>
      <c r="Q83" s="1" t="s">
        <v>1392</v>
      </c>
      <c r="R83" s="1" t="s">
        <v>1320</v>
      </c>
      <c r="S83" s="1" t="s">
        <v>1321</v>
      </c>
      <c r="T83" s="1" t="s">
        <v>1316</v>
      </c>
      <c r="U83" s="1" t="s">
        <v>1415</v>
      </c>
      <c r="V83" s="1" t="s">
        <v>1416</v>
      </c>
      <c r="W83" s="1" t="s">
        <v>1417</v>
      </c>
      <c r="X83" s="1" t="s">
        <v>1418</v>
      </c>
      <c r="Y83" s="1" t="s">
        <v>1419</v>
      </c>
      <c r="Z83" s="1" t="s">
        <v>1420</v>
      </c>
      <c r="AA83" s="1">
        <v>28</v>
      </c>
      <c r="AB83" s="1" t="s">
        <v>1421</v>
      </c>
      <c r="AC83" s="1" t="s">
        <v>1422</v>
      </c>
      <c r="AD83" s="1" t="s">
        <v>1311</v>
      </c>
      <c r="AF83">
        <f t="shared" si="1"/>
        <v>2</v>
      </c>
    </row>
    <row r="84" spans="1:32" x14ac:dyDescent="0.45">
      <c r="A84" s="1" t="s">
        <v>982</v>
      </c>
      <c r="B84" s="1" t="s">
        <v>26</v>
      </c>
      <c r="C84" s="1" t="s">
        <v>30</v>
      </c>
      <c r="D84" s="1" t="s">
        <v>1194</v>
      </c>
      <c r="E84" s="1" t="s">
        <v>360</v>
      </c>
      <c r="F84" s="1" t="s">
        <v>361</v>
      </c>
      <c r="G84" s="1" t="s">
        <v>257</v>
      </c>
      <c r="H84" s="1" t="s">
        <v>0</v>
      </c>
      <c r="I84" s="1" t="s">
        <v>362</v>
      </c>
      <c r="J84" s="1" t="s">
        <v>363</v>
      </c>
      <c r="K84" s="1" t="s">
        <v>0</v>
      </c>
      <c r="L84" s="1" t="s">
        <v>1316</v>
      </c>
      <c r="M84" s="1" t="s">
        <v>1311</v>
      </c>
      <c r="N84" s="1" t="s">
        <v>1317</v>
      </c>
      <c r="O84" s="1" t="s">
        <v>2855</v>
      </c>
      <c r="P84" s="1">
        <v>4</v>
      </c>
      <c r="Q84" s="1" t="s">
        <v>1392</v>
      </c>
      <c r="R84" s="1" t="s">
        <v>1320</v>
      </c>
      <c r="S84" s="1" t="s">
        <v>1321</v>
      </c>
      <c r="T84" s="1" t="s">
        <v>1316</v>
      </c>
      <c r="U84" s="1" t="s">
        <v>2378</v>
      </c>
      <c r="V84" s="1" t="s">
        <v>2856</v>
      </c>
      <c r="W84" s="1" t="s">
        <v>2857</v>
      </c>
      <c r="X84" s="1" t="s">
        <v>2858</v>
      </c>
      <c r="Y84" s="1" t="s">
        <v>2859</v>
      </c>
      <c r="Z84" s="1" t="s">
        <v>2860</v>
      </c>
      <c r="AA84" s="1">
        <v>106</v>
      </c>
      <c r="AB84" s="1" t="s">
        <v>1354</v>
      </c>
      <c r="AC84" s="1" t="s">
        <v>2861</v>
      </c>
      <c r="AD84" s="1" t="s">
        <v>1311</v>
      </c>
      <c r="AF84">
        <f t="shared" si="1"/>
        <v>1</v>
      </c>
    </row>
    <row r="85" spans="1:32" x14ac:dyDescent="0.45">
      <c r="A85" s="1" t="s">
        <v>982</v>
      </c>
      <c r="B85" s="1" t="s">
        <v>29</v>
      </c>
      <c r="C85" s="1" t="s">
        <v>30</v>
      </c>
      <c r="D85" s="1" t="s">
        <v>990</v>
      </c>
      <c r="E85" s="1" t="s">
        <v>1070</v>
      </c>
      <c r="F85" s="1" t="s">
        <v>1071</v>
      </c>
      <c r="G85" s="1" t="s">
        <v>1</v>
      </c>
      <c r="H85" s="1" t="s">
        <v>0</v>
      </c>
      <c r="I85" s="1"/>
      <c r="J85" s="1"/>
      <c r="K85" s="1" t="s">
        <v>0</v>
      </c>
      <c r="L85" s="1" t="s">
        <v>1316</v>
      </c>
      <c r="M85" s="1" t="s">
        <v>1571</v>
      </c>
      <c r="N85" s="1" t="s">
        <v>1424</v>
      </c>
      <c r="O85" s="1" t="s">
        <v>1572</v>
      </c>
      <c r="P85" s="1">
        <v>3</v>
      </c>
      <c r="Q85" s="1" t="s">
        <v>1573</v>
      </c>
      <c r="R85" s="1" t="s">
        <v>1320</v>
      </c>
      <c r="S85" s="1" t="s">
        <v>1321</v>
      </c>
      <c r="T85" s="1" t="s">
        <v>1316</v>
      </c>
      <c r="U85" s="1" t="s">
        <v>1574</v>
      </c>
      <c r="V85" s="1" t="s">
        <v>1575</v>
      </c>
      <c r="W85" s="1" t="s">
        <v>9</v>
      </c>
      <c r="X85" s="1" t="s">
        <v>1576</v>
      </c>
      <c r="Y85" s="1" t="s">
        <v>1577</v>
      </c>
      <c r="Z85" s="1" t="s">
        <v>1578</v>
      </c>
      <c r="AA85" s="1">
        <v>2</v>
      </c>
      <c r="AB85" s="1" t="s">
        <v>1579</v>
      </c>
      <c r="AC85" s="1" t="s">
        <v>1580</v>
      </c>
      <c r="AD85" s="1" t="s">
        <v>1311</v>
      </c>
      <c r="AF85">
        <f t="shared" si="1"/>
        <v>1</v>
      </c>
    </row>
    <row r="86" spans="1:32" x14ac:dyDescent="0.45">
      <c r="A86" s="1" t="s">
        <v>982</v>
      </c>
      <c r="B86" s="1" t="s">
        <v>29</v>
      </c>
      <c r="C86" s="1" t="s">
        <v>104</v>
      </c>
      <c r="D86" s="1" t="s">
        <v>1100</v>
      </c>
      <c r="E86" s="1" t="s">
        <v>223</v>
      </c>
      <c r="F86" s="1" t="s">
        <v>224</v>
      </c>
      <c r="G86" s="1" t="s">
        <v>1</v>
      </c>
      <c r="H86" s="1" t="s">
        <v>0</v>
      </c>
      <c r="I86" s="1" t="s">
        <v>225</v>
      </c>
      <c r="J86" s="1" t="s">
        <v>226</v>
      </c>
      <c r="K86" s="1" t="s">
        <v>0</v>
      </c>
      <c r="L86" s="1" t="s">
        <v>1316</v>
      </c>
      <c r="M86" s="1" t="s">
        <v>9</v>
      </c>
      <c r="N86" s="1" t="s">
        <v>9</v>
      </c>
      <c r="O86" s="1" t="s">
        <v>1710</v>
      </c>
      <c r="P86" s="1">
        <v>213</v>
      </c>
      <c r="Q86" s="1" t="s">
        <v>1518</v>
      </c>
      <c r="R86" s="1" t="s">
        <v>1320</v>
      </c>
      <c r="S86" s="1" t="s">
        <v>1636</v>
      </c>
      <c r="T86" s="1" t="s">
        <v>1316</v>
      </c>
      <c r="U86" s="1" t="s">
        <v>1769</v>
      </c>
      <c r="V86" s="1" t="s">
        <v>1816</v>
      </c>
      <c r="W86" s="1" t="s">
        <v>1817</v>
      </c>
      <c r="X86" s="1" t="s">
        <v>1818</v>
      </c>
      <c r="Y86" s="1" t="s">
        <v>1814</v>
      </c>
      <c r="Z86" s="1" t="s">
        <v>1819</v>
      </c>
      <c r="AA86" s="1">
        <v>347</v>
      </c>
      <c r="AB86" s="1" t="s">
        <v>1820</v>
      </c>
      <c r="AC86" s="1" t="s">
        <v>1809</v>
      </c>
      <c r="AD86" s="1" t="s">
        <v>1311</v>
      </c>
      <c r="AF86">
        <f t="shared" si="1"/>
        <v>1</v>
      </c>
    </row>
    <row r="87" spans="1:32" x14ac:dyDescent="0.45">
      <c r="A87" s="1" t="s">
        <v>982</v>
      </c>
      <c r="B87" s="1" t="s">
        <v>26</v>
      </c>
      <c r="C87" s="1" t="s">
        <v>30</v>
      </c>
      <c r="D87" s="1" t="s">
        <v>1254</v>
      </c>
      <c r="E87" s="1" t="s">
        <v>1288</v>
      </c>
      <c r="F87" s="1" t="s">
        <v>1289</v>
      </c>
      <c r="G87" s="1" t="s">
        <v>1</v>
      </c>
      <c r="H87" s="1" t="s">
        <v>0</v>
      </c>
      <c r="I87" s="1" t="s">
        <v>968</v>
      </c>
      <c r="J87" s="1" t="s">
        <v>969</v>
      </c>
      <c r="K87" s="1" t="s">
        <v>0</v>
      </c>
      <c r="L87" s="1" t="s">
        <v>1316</v>
      </c>
      <c r="M87" s="1" t="s">
        <v>1311</v>
      </c>
      <c r="N87" s="1" t="s">
        <v>1317</v>
      </c>
      <c r="O87" s="1" t="s">
        <v>2977</v>
      </c>
      <c r="P87" s="1">
        <v>38</v>
      </c>
      <c r="Q87" s="1" t="s">
        <v>1347</v>
      </c>
      <c r="R87" s="1" t="s">
        <v>1320</v>
      </c>
      <c r="S87" s="1" t="s">
        <v>1690</v>
      </c>
      <c r="T87" s="1" t="s">
        <v>1316</v>
      </c>
      <c r="U87" s="1" t="s">
        <v>2424</v>
      </c>
      <c r="V87" s="1" t="s">
        <v>2978</v>
      </c>
      <c r="W87" s="1" t="s">
        <v>2979</v>
      </c>
      <c r="X87" s="1" t="s">
        <v>2980</v>
      </c>
      <c r="Y87" s="1" t="s">
        <v>2585</v>
      </c>
      <c r="Z87" s="1" t="s">
        <v>2981</v>
      </c>
      <c r="AA87" s="1">
        <v>44</v>
      </c>
      <c r="AB87" s="1" t="s">
        <v>1448</v>
      </c>
      <c r="AC87" s="1" t="s">
        <v>2982</v>
      </c>
      <c r="AD87" s="1" t="s">
        <v>1311</v>
      </c>
      <c r="AF87">
        <f t="shared" si="1"/>
        <v>1</v>
      </c>
    </row>
    <row r="88" spans="1:32" x14ac:dyDescent="0.45">
      <c r="A88" s="1" t="s">
        <v>982</v>
      </c>
      <c r="B88" s="1" t="s">
        <v>29</v>
      </c>
      <c r="C88" s="1" t="s">
        <v>30</v>
      </c>
      <c r="D88" s="1" t="s">
        <v>993</v>
      </c>
      <c r="E88" s="1" t="s">
        <v>1083</v>
      </c>
      <c r="F88" s="1" t="s">
        <v>1084</v>
      </c>
      <c r="G88" s="1" t="s">
        <v>1</v>
      </c>
      <c r="H88" s="1" t="s">
        <v>0</v>
      </c>
      <c r="I88" s="1"/>
      <c r="J88" s="1"/>
      <c r="K88" s="1" t="s">
        <v>0</v>
      </c>
      <c r="L88" s="1" t="s">
        <v>1316</v>
      </c>
      <c r="M88" s="1" t="s">
        <v>1311</v>
      </c>
      <c r="N88" s="1" t="s">
        <v>1317</v>
      </c>
      <c r="O88" s="1" t="s">
        <v>1609</v>
      </c>
      <c r="P88" s="1">
        <v>5</v>
      </c>
      <c r="Q88" s="1" t="s">
        <v>1518</v>
      </c>
      <c r="R88" s="1" t="s">
        <v>1320</v>
      </c>
      <c r="S88" s="1" t="s">
        <v>1321</v>
      </c>
      <c r="T88" s="1" t="s">
        <v>1316</v>
      </c>
      <c r="U88" s="1" t="s">
        <v>1359</v>
      </c>
      <c r="V88" s="1" t="s">
        <v>1610</v>
      </c>
      <c r="W88" s="1" t="s">
        <v>1611</v>
      </c>
      <c r="X88" s="1" t="s">
        <v>1612</v>
      </c>
      <c r="Y88" s="1" t="s">
        <v>1613</v>
      </c>
      <c r="Z88" s="1" t="s">
        <v>1614</v>
      </c>
      <c r="AA88" s="1">
        <v>39</v>
      </c>
      <c r="AB88" s="1" t="s">
        <v>1448</v>
      </c>
      <c r="AC88" s="1" t="s">
        <v>9</v>
      </c>
      <c r="AD88" s="1" t="s">
        <v>1311</v>
      </c>
      <c r="AF88">
        <f t="shared" si="1"/>
        <v>1</v>
      </c>
    </row>
    <row r="89" spans="1:32" x14ac:dyDescent="0.45">
      <c r="A89" s="1" t="s">
        <v>982</v>
      </c>
      <c r="B89" s="1" t="s">
        <v>701</v>
      </c>
      <c r="C89" s="1" t="s">
        <v>30</v>
      </c>
      <c r="D89" s="1" t="s">
        <v>983</v>
      </c>
      <c r="E89" s="1" t="s">
        <v>1133</v>
      </c>
      <c r="F89" s="1" t="s">
        <v>1134</v>
      </c>
      <c r="G89" s="1" t="s">
        <v>1</v>
      </c>
      <c r="H89" s="1" t="s">
        <v>0</v>
      </c>
      <c r="I89" s="1">
        <v>1756110017810</v>
      </c>
      <c r="J89" s="1">
        <v>8668800709</v>
      </c>
      <c r="K89" s="1" t="s">
        <v>0</v>
      </c>
      <c r="L89" s="1" t="s">
        <v>1316</v>
      </c>
      <c r="M89" s="1" t="s">
        <v>1389</v>
      </c>
      <c r="N89" s="1" t="s">
        <v>1390</v>
      </c>
      <c r="O89" s="1" t="s">
        <v>1881</v>
      </c>
      <c r="P89" s="1">
        <v>1</v>
      </c>
      <c r="Q89" s="1" t="s">
        <v>9</v>
      </c>
      <c r="R89" s="1" t="s">
        <v>1320</v>
      </c>
      <c r="S89" s="1" t="s">
        <v>1321</v>
      </c>
      <c r="T89" s="1" t="s">
        <v>1316</v>
      </c>
      <c r="U89" s="1" t="s">
        <v>1931</v>
      </c>
      <c r="V89" s="1" t="s">
        <v>1932</v>
      </c>
      <c r="W89" s="1" t="s">
        <v>9</v>
      </c>
      <c r="X89" s="1" t="s">
        <v>9</v>
      </c>
      <c r="Y89" s="1" t="s">
        <v>1933</v>
      </c>
      <c r="Z89" s="1" t="s">
        <v>1934</v>
      </c>
      <c r="AA89" s="1">
        <v>4</v>
      </c>
      <c r="AB89" s="1" t="s">
        <v>1587</v>
      </c>
      <c r="AC89" s="1" t="s">
        <v>1413</v>
      </c>
      <c r="AD89" s="1" t="s">
        <v>1311</v>
      </c>
      <c r="AF89">
        <f t="shared" si="1"/>
        <v>1</v>
      </c>
    </row>
    <row r="90" spans="1:32" x14ac:dyDescent="0.45">
      <c r="A90" s="1" t="s">
        <v>982</v>
      </c>
      <c r="B90" s="1" t="s">
        <v>701</v>
      </c>
      <c r="C90" s="1" t="s">
        <v>30</v>
      </c>
      <c r="D90" s="1" t="s">
        <v>983</v>
      </c>
      <c r="E90" s="1" t="s">
        <v>1145</v>
      </c>
      <c r="F90" s="1" t="s">
        <v>1146</v>
      </c>
      <c r="G90" s="1" t="s">
        <v>1</v>
      </c>
      <c r="H90" s="1" t="s">
        <v>0</v>
      </c>
      <c r="I90" s="1">
        <v>1756110027900</v>
      </c>
      <c r="J90" s="1">
        <v>2128616394</v>
      </c>
      <c r="K90" s="1" t="s">
        <v>0</v>
      </c>
      <c r="L90" s="1" t="s">
        <v>1316</v>
      </c>
      <c r="M90" s="1" t="s">
        <v>9</v>
      </c>
      <c r="N90" s="1" t="s">
        <v>9</v>
      </c>
      <c r="O90" s="1" t="s">
        <v>1963</v>
      </c>
      <c r="P90" s="1">
        <v>9</v>
      </c>
      <c r="Q90" s="1" t="s">
        <v>9</v>
      </c>
      <c r="R90" s="1" t="s">
        <v>1320</v>
      </c>
      <c r="S90" s="1" t="s">
        <v>1321</v>
      </c>
      <c r="T90" s="1" t="s">
        <v>1316</v>
      </c>
      <c r="U90" s="1" t="s">
        <v>1964</v>
      </c>
      <c r="V90" s="1" t="s">
        <v>1965</v>
      </c>
      <c r="W90" s="1" t="s">
        <v>9</v>
      </c>
      <c r="X90" s="1" t="s">
        <v>9</v>
      </c>
      <c r="Y90" s="1" t="s">
        <v>1966</v>
      </c>
      <c r="Z90" s="1" t="s">
        <v>1967</v>
      </c>
      <c r="AA90" s="1">
        <v>3</v>
      </c>
      <c r="AB90" s="1" t="s">
        <v>1696</v>
      </c>
      <c r="AC90" s="1" t="s">
        <v>9</v>
      </c>
      <c r="AD90" s="1" t="s">
        <v>1311</v>
      </c>
      <c r="AF90">
        <f t="shared" si="1"/>
        <v>1</v>
      </c>
    </row>
    <row r="91" spans="1:32" x14ac:dyDescent="0.45">
      <c r="A91" s="1" t="s">
        <v>982</v>
      </c>
      <c r="B91" s="1" t="s">
        <v>701</v>
      </c>
      <c r="C91" s="1" t="s">
        <v>30</v>
      </c>
      <c r="D91" s="1" t="s">
        <v>983</v>
      </c>
      <c r="E91" s="1" t="s">
        <v>1139</v>
      </c>
      <c r="F91" s="1" t="s">
        <v>1140</v>
      </c>
      <c r="G91" s="1" t="s">
        <v>1</v>
      </c>
      <c r="H91" s="1" t="s">
        <v>0</v>
      </c>
      <c r="I91" s="1">
        <v>1756110022421</v>
      </c>
      <c r="J91" s="1">
        <v>8348801400</v>
      </c>
      <c r="K91" s="1" t="s">
        <v>0</v>
      </c>
      <c r="L91" s="1" t="s">
        <v>1316</v>
      </c>
      <c r="M91" s="1" t="s">
        <v>9</v>
      </c>
      <c r="N91" s="1" t="s">
        <v>9</v>
      </c>
      <c r="O91" s="1" t="s">
        <v>9</v>
      </c>
      <c r="P91" s="1">
        <v>0</v>
      </c>
      <c r="Q91" s="1" t="s">
        <v>9</v>
      </c>
      <c r="R91" s="1" t="s">
        <v>1320</v>
      </c>
      <c r="S91" s="1" t="s">
        <v>1321</v>
      </c>
      <c r="T91" s="1" t="s">
        <v>1316</v>
      </c>
      <c r="U91" s="1" t="s">
        <v>1936</v>
      </c>
      <c r="V91" s="1" t="s">
        <v>3051</v>
      </c>
      <c r="W91" s="1" t="s">
        <v>9</v>
      </c>
      <c r="X91" s="1" t="s">
        <v>9</v>
      </c>
      <c r="Y91" s="1" t="s">
        <v>1947</v>
      </c>
      <c r="Z91" s="1" t="s">
        <v>3052</v>
      </c>
      <c r="AA91" s="1">
        <v>0</v>
      </c>
      <c r="AB91" s="1" t="s">
        <v>9</v>
      </c>
      <c r="AC91" s="1" t="s">
        <v>2220</v>
      </c>
      <c r="AD91" s="1" t="s">
        <v>1311</v>
      </c>
      <c r="AF91">
        <f t="shared" si="1"/>
        <v>1</v>
      </c>
    </row>
    <row r="92" spans="1:32" x14ac:dyDescent="0.45">
      <c r="A92" s="1" t="s">
        <v>982</v>
      </c>
      <c r="B92" s="1" t="s">
        <v>26</v>
      </c>
      <c r="C92" s="1" t="s">
        <v>104</v>
      </c>
      <c r="D92" s="1" t="s">
        <v>1199</v>
      </c>
      <c r="E92" s="1" t="s">
        <v>916</v>
      </c>
      <c r="F92" s="1" t="s">
        <v>917</v>
      </c>
      <c r="G92" s="1" t="s">
        <v>1</v>
      </c>
      <c r="H92" s="1" t="s">
        <v>0</v>
      </c>
      <c r="I92" s="1" t="s">
        <v>918</v>
      </c>
      <c r="J92" s="1" t="s">
        <v>919</v>
      </c>
      <c r="K92" s="1" t="s">
        <v>0</v>
      </c>
      <c r="L92" s="1" t="s">
        <v>1316</v>
      </c>
      <c r="M92" s="1" t="s">
        <v>1311</v>
      </c>
      <c r="N92" s="1" t="s">
        <v>1317</v>
      </c>
      <c r="O92" s="1" t="s">
        <v>2304</v>
      </c>
      <c r="P92" s="1">
        <v>13</v>
      </c>
      <c r="Q92" s="1" t="s">
        <v>1347</v>
      </c>
      <c r="R92" s="1" t="s">
        <v>1320</v>
      </c>
      <c r="S92" s="1" t="s">
        <v>1321</v>
      </c>
      <c r="T92" s="1" t="s">
        <v>1316</v>
      </c>
      <c r="U92" s="1" t="s">
        <v>2305</v>
      </c>
      <c r="V92" s="1" t="s">
        <v>2306</v>
      </c>
      <c r="W92" s="1" t="s">
        <v>2307</v>
      </c>
      <c r="X92" s="1" t="s">
        <v>2308</v>
      </c>
      <c r="Y92" s="1" t="s">
        <v>2309</v>
      </c>
      <c r="Z92" s="1" t="s">
        <v>2310</v>
      </c>
      <c r="AA92" s="1">
        <v>24</v>
      </c>
      <c r="AB92" s="1" t="s">
        <v>1579</v>
      </c>
      <c r="AC92" s="1" t="s">
        <v>9</v>
      </c>
      <c r="AD92" s="1" t="s">
        <v>1311</v>
      </c>
      <c r="AF92">
        <f t="shared" si="1"/>
        <v>1</v>
      </c>
    </row>
    <row r="93" spans="1:32" x14ac:dyDescent="0.45">
      <c r="A93" s="1" t="s">
        <v>982</v>
      </c>
      <c r="B93" s="1" t="s">
        <v>26</v>
      </c>
      <c r="C93" s="1" t="s">
        <v>104</v>
      </c>
      <c r="D93" s="1" t="s">
        <v>984</v>
      </c>
      <c r="E93" s="1" t="s">
        <v>276</v>
      </c>
      <c r="F93" s="1" t="s">
        <v>277</v>
      </c>
      <c r="G93" s="1" t="s">
        <v>1</v>
      </c>
      <c r="H93" s="1" t="s">
        <v>0</v>
      </c>
      <c r="I93" s="1" t="s">
        <v>278</v>
      </c>
      <c r="J93" s="1" t="s">
        <v>279</v>
      </c>
      <c r="K93" s="1" t="s">
        <v>0</v>
      </c>
      <c r="L93" s="1" t="s">
        <v>1316</v>
      </c>
      <c r="M93" s="1" t="s">
        <v>9</v>
      </c>
      <c r="N93" s="1" t="s">
        <v>9</v>
      </c>
      <c r="O93" s="1" t="s">
        <v>2553</v>
      </c>
      <c r="P93" s="1">
        <v>38</v>
      </c>
      <c r="Q93" s="1" t="s">
        <v>1347</v>
      </c>
      <c r="R93" s="1" t="s">
        <v>1320</v>
      </c>
      <c r="S93" s="1" t="s">
        <v>1321</v>
      </c>
      <c r="T93" s="1" t="s">
        <v>1316</v>
      </c>
      <c r="U93" s="1" t="s">
        <v>2850</v>
      </c>
      <c r="V93" s="1" t="s">
        <v>2851</v>
      </c>
      <c r="W93" s="1" t="s">
        <v>2852</v>
      </c>
      <c r="X93" s="1" t="s">
        <v>9</v>
      </c>
      <c r="Y93" s="1" t="s">
        <v>2853</v>
      </c>
      <c r="Z93" s="1" t="s">
        <v>2854</v>
      </c>
      <c r="AA93" s="1">
        <v>3</v>
      </c>
      <c r="AB93" s="1" t="s">
        <v>1399</v>
      </c>
      <c r="AC93" s="1" t="s">
        <v>9</v>
      </c>
      <c r="AD93" s="1" t="s">
        <v>1311</v>
      </c>
      <c r="AF93">
        <f t="shared" si="1"/>
        <v>1</v>
      </c>
    </row>
    <row r="94" spans="1:32" x14ac:dyDescent="0.45">
      <c r="A94" s="1" t="s">
        <v>982</v>
      </c>
      <c r="B94" s="1" t="s">
        <v>701</v>
      </c>
      <c r="C94" s="1" t="s">
        <v>104</v>
      </c>
      <c r="D94" s="1" t="s">
        <v>985</v>
      </c>
      <c r="E94" s="1" t="s">
        <v>771</v>
      </c>
      <c r="F94" s="1" t="s">
        <v>772</v>
      </c>
      <c r="G94" s="1" t="s">
        <v>1</v>
      </c>
      <c r="H94" s="1" t="s">
        <v>0</v>
      </c>
      <c r="I94" s="1" t="s">
        <v>773</v>
      </c>
      <c r="J94" s="1" t="s">
        <v>774</v>
      </c>
      <c r="K94" s="1" t="s">
        <v>0</v>
      </c>
      <c r="L94" s="1" t="s">
        <v>1316</v>
      </c>
      <c r="M94" s="1" t="s">
        <v>1389</v>
      </c>
      <c r="N94" s="1" t="s">
        <v>1390</v>
      </c>
      <c r="O94" s="1" t="s">
        <v>2084</v>
      </c>
      <c r="P94" s="1">
        <v>3</v>
      </c>
      <c r="Q94" s="1" t="s">
        <v>1358</v>
      </c>
      <c r="R94" s="1" t="s">
        <v>1320</v>
      </c>
      <c r="S94" s="1" t="s">
        <v>1321</v>
      </c>
      <c r="T94" s="1" t="s">
        <v>1316</v>
      </c>
      <c r="U94" s="1" t="s">
        <v>2067</v>
      </c>
      <c r="V94" s="1" t="s">
        <v>2085</v>
      </c>
      <c r="W94" s="1" t="s">
        <v>2086</v>
      </c>
      <c r="X94" s="1" t="s">
        <v>2087</v>
      </c>
      <c r="Y94" s="1" t="s">
        <v>2071</v>
      </c>
      <c r="Z94" s="1" t="s">
        <v>2088</v>
      </c>
      <c r="AA94" s="1">
        <v>6</v>
      </c>
      <c r="AB94" s="1" t="s">
        <v>1328</v>
      </c>
      <c r="AC94" s="1" t="s">
        <v>1930</v>
      </c>
      <c r="AD94" s="1" t="s">
        <v>1311</v>
      </c>
      <c r="AF94">
        <f t="shared" si="1"/>
        <v>1</v>
      </c>
    </row>
    <row r="95" spans="1:32" x14ac:dyDescent="0.45">
      <c r="A95" s="1" t="s">
        <v>982</v>
      </c>
      <c r="B95" s="1" t="s">
        <v>26</v>
      </c>
      <c r="C95" s="1" t="s">
        <v>30</v>
      </c>
      <c r="D95" s="1" t="s">
        <v>1254</v>
      </c>
      <c r="E95" s="1" t="s">
        <v>1286</v>
      </c>
      <c r="F95" s="1" t="s">
        <v>1287</v>
      </c>
      <c r="G95" s="1" t="s">
        <v>1</v>
      </c>
      <c r="H95" s="1" t="s">
        <v>0</v>
      </c>
      <c r="I95" s="1" t="s">
        <v>966</v>
      </c>
      <c r="J95" s="1" t="s">
        <v>967</v>
      </c>
      <c r="K95" s="1" t="s">
        <v>9</v>
      </c>
      <c r="L95" s="1" t="s">
        <v>9</v>
      </c>
      <c r="M95" s="1" t="s">
        <v>9</v>
      </c>
      <c r="N95" s="1" t="s">
        <v>9</v>
      </c>
      <c r="O95" s="1" t="s">
        <v>9</v>
      </c>
      <c r="P95" s="1" t="s">
        <v>9</v>
      </c>
      <c r="Q95" s="1" t="s">
        <v>9</v>
      </c>
      <c r="R95" s="1" t="s">
        <v>9</v>
      </c>
      <c r="S95" s="1" t="s">
        <v>9</v>
      </c>
      <c r="T95" s="1" t="s">
        <v>9</v>
      </c>
      <c r="U95" s="1" t="s">
        <v>9</v>
      </c>
      <c r="V95" s="1" t="s">
        <v>9</v>
      </c>
      <c r="W95" s="1" t="s">
        <v>9</v>
      </c>
      <c r="X95" s="1" t="s">
        <v>9</v>
      </c>
      <c r="Y95" s="1" t="s">
        <v>9</v>
      </c>
      <c r="Z95" s="1" t="s">
        <v>9</v>
      </c>
      <c r="AA95" s="1" t="s">
        <v>9</v>
      </c>
      <c r="AB95" s="1" t="s">
        <v>9</v>
      </c>
      <c r="AC95" s="1" t="s">
        <v>9</v>
      </c>
      <c r="AD95" s="1" t="s">
        <v>9</v>
      </c>
      <c r="AF95">
        <f t="shared" si="1"/>
        <v>1</v>
      </c>
    </row>
    <row r="96" spans="1:32" x14ac:dyDescent="0.45">
      <c r="A96" s="1" t="s">
        <v>982</v>
      </c>
      <c r="B96" s="1" t="s">
        <v>701</v>
      </c>
      <c r="C96" s="1" t="s">
        <v>30</v>
      </c>
      <c r="D96" s="1" t="s">
        <v>1149</v>
      </c>
      <c r="E96" s="1" t="s">
        <v>722</v>
      </c>
      <c r="F96" s="1" t="s">
        <v>723</v>
      </c>
      <c r="G96" s="1" t="s">
        <v>1</v>
      </c>
      <c r="H96" s="1" t="s">
        <v>0</v>
      </c>
      <c r="I96" s="1" t="s">
        <v>724</v>
      </c>
      <c r="J96" s="1" t="s">
        <v>1168</v>
      </c>
      <c r="K96" s="1" t="s">
        <v>0</v>
      </c>
      <c r="L96" s="1" t="s">
        <v>1316</v>
      </c>
      <c r="M96" s="1" t="s">
        <v>9</v>
      </c>
      <c r="N96" s="1" t="s">
        <v>9</v>
      </c>
      <c r="O96" s="1" t="s">
        <v>1925</v>
      </c>
      <c r="P96" s="1">
        <v>6</v>
      </c>
      <c r="Q96" s="1" t="s">
        <v>1358</v>
      </c>
      <c r="R96" s="1" t="s">
        <v>1320</v>
      </c>
      <c r="S96" s="1" t="s">
        <v>1321</v>
      </c>
      <c r="T96" s="1" t="s">
        <v>1316</v>
      </c>
      <c r="U96" s="1" t="s">
        <v>1978</v>
      </c>
      <c r="V96" s="1" t="s">
        <v>2012</v>
      </c>
      <c r="W96" s="1" t="s">
        <v>9</v>
      </c>
      <c r="X96" s="1" t="s">
        <v>9</v>
      </c>
      <c r="Y96" s="1" t="s">
        <v>2013</v>
      </c>
      <c r="Z96" s="1" t="s">
        <v>2014</v>
      </c>
      <c r="AA96" s="1">
        <v>3</v>
      </c>
      <c r="AB96" s="1" t="s">
        <v>1649</v>
      </c>
      <c r="AC96" s="1" t="s">
        <v>1608</v>
      </c>
      <c r="AD96" s="1" t="s">
        <v>1311</v>
      </c>
      <c r="AF96">
        <f t="shared" si="1"/>
        <v>1</v>
      </c>
    </row>
    <row r="97" spans="1:32" x14ac:dyDescent="0.45">
      <c r="A97" s="1" t="s">
        <v>982</v>
      </c>
      <c r="B97" s="1" t="s">
        <v>29</v>
      </c>
      <c r="C97" s="1" t="s">
        <v>30</v>
      </c>
      <c r="D97" s="1" t="s">
        <v>993</v>
      </c>
      <c r="E97" s="1" t="s">
        <v>998</v>
      </c>
      <c r="F97" s="1" t="s">
        <v>999</v>
      </c>
      <c r="G97" s="1" t="s">
        <v>1</v>
      </c>
      <c r="H97" s="1" t="s">
        <v>0</v>
      </c>
      <c r="I97" s="1" t="s">
        <v>37</v>
      </c>
      <c r="J97" s="1" t="s">
        <v>38</v>
      </c>
      <c r="K97" s="1" t="s">
        <v>0</v>
      </c>
      <c r="L97" s="1" t="s">
        <v>1316</v>
      </c>
      <c r="M97" s="1" t="s">
        <v>1389</v>
      </c>
      <c r="N97" s="1" t="s">
        <v>1390</v>
      </c>
      <c r="O97" s="1" t="s">
        <v>1391</v>
      </c>
      <c r="P97" s="1">
        <v>23</v>
      </c>
      <c r="Q97" s="1" t="s">
        <v>1392</v>
      </c>
      <c r="R97" s="1" t="s">
        <v>1320</v>
      </c>
      <c r="S97" s="1" t="s">
        <v>1321</v>
      </c>
      <c r="T97" s="1" t="s">
        <v>1316</v>
      </c>
      <c r="U97" s="1" t="s">
        <v>1393</v>
      </c>
      <c r="V97" s="1" t="s">
        <v>1394</v>
      </c>
      <c r="W97" s="1" t="s">
        <v>1395</v>
      </c>
      <c r="X97" s="1" t="s">
        <v>1396</v>
      </c>
      <c r="Y97" s="1" t="s">
        <v>1397</v>
      </c>
      <c r="Z97" s="1" t="s">
        <v>1398</v>
      </c>
      <c r="AA97" s="1">
        <v>34</v>
      </c>
      <c r="AB97" s="1" t="s">
        <v>1399</v>
      </c>
      <c r="AC97" s="1" t="s">
        <v>9</v>
      </c>
      <c r="AD97" s="1" t="s">
        <v>1311</v>
      </c>
      <c r="AF97">
        <f t="shared" si="1"/>
        <v>2</v>
      </c>
    </row>
    <row r="98" spans="1:32" x14ac:dyDescent="0.45">
      <c r="A98" s="1" t="s">
        <v>982</v>
      </c>
      <c r="B98" s="1" t="s">
        <v>29</v>
      </c>
      <c r="C98" s="1" t="s">
        <v>30</v>
      </c>
      <c r="D98" s="1" t="s">
        <v>1097</v>
      </c>
      <c r="E98" s="1" t="s">
        <v>998</v>
      </c>
      <c r="F98" s="1" t="s">
        <v>999</v>
      </c>
      <c r="G98" s="1" t="s">
        <v>1</v>
      </c>
      <c r="H98" s="1" t="s">
        <v>0</v>
      </c>
      <c r="I98" s="1" t="s">
        <v>37</v>
      </c>
      <c r="J98" s="1" t="s">
        <v>38</v>
      </c>
      <c r="K98" s="1" t="s">
        <v>0</v>
      </c>
      <c r="L98" s="1" t="s">
        <v>1316</v>
      </c>
      <c r="M98" s="1" t="s">
        <v>1389</v>
      </c>
      <c r="N98" s="1" t="s">
        <v>1390</v>
      </c>
      <c r="O98" s="1" t="s">
        <v>1391</v>
      </c>
      <c r="P98" s="1">
        <v>23</v>
      </c>
      <c r="Q98" s="1" t="s">
        <v>1392</v>
      </c>
      <c r="R98" s="1" t="s">
        <v>1320</v>
      </c>
      <c r="S98" s="1" t="s">
        <v>1321</v>
      </c>
      <c r="T98" s="1" t="s">
        <v>1316</v>
      </c>
      <c r="U98" s="1" t="s">
        <v>1393</v>
      </c>
      <c r="V98" s="1" t="s">
        <v>1394</v>
      </c>
      <c r="W98" s="1" t="s">
        <v>1395</v>
      </c>
      <c r="X98" s="1" t="s">
        <v>1396</v>
      </c>
      <c r="Y98" s="1" t="s">
        <v>1397</v>
      </c>
      <c r="Z98" s="1" t="s">
        <v>1398</v>
      </c>
      <c r="AA98" s="1">
        <v>34</v>
      </c>
      <c r="AB98" s="1" t="s">
        <v>1399</v>
      </c>
      <c r="AC98" s="1" t="s">
        <v>9</v>
      </c>
      <c r="AD98" s="1" t="s">
        <v>1311</v>
      </c>
      <c r="AF98">
        <f t="shared" si="1"/>
        <v>2</v>
      </c>
    </row>
    <row r="99" spans="1:32" x14ac:dyDescent="0.45">
      <c r="A99" s="1" t="s">
        <v>982</v>
      </c>
      <c r="B99" s="1" t="s">
        <v>701</v>
      </c>
      <c r="C99" s="1" t="s">
        <v>30</v>
      </c>
      <c r="D99" s="1" t="s">
        <v>983</v>
      </c>
      <c r="E99" s="1" t="s">
        <v>1121</v>
      </c>
      <c r="F99" s="1" t="s">
        <v>1122</v>
      </c>
      <c r="G99" s="1" t="s">
        <v>1</v>
      </c>
      <c r="H99" s="1" t="s">
        <v>0</v>
      </c>
      <c r="I99" s="1">
        <v>1344110078394</v>
      </c>
      <c r="J99" s="1">
        <v>1828800770</v>
      </c>
      <c r="K99" s="1" t="s">
        <v>0</v>
      </c>
      <c r="L99" s="1" t="s">
        <v>1316</v>
      </c>
      <c r="M99" s="1" t="s">
        <v>9</v>
      </c>
      <c r="N99" s="1" t="s">
        <v>9</v>
      </c>
      <c r="O99" s="1" t="s">
        <v>1391</v>
      </c>
      <c r="P99" s="1">
        <v>1</v>
      </c>
      <c r="Q99" s="1" t="s">
        <v>1358</v>
      </c>
      <c r="R99" s="1" t="s">
        <v>1320</v>
      </c>
      <c r="S99" s="1" t="s">
        <v>1321</v>
      </c>
      <c r="T99" s="1" t="s">
        <v>1316</v>
      </c>
      <c r="U99" s="1" t="s">
        <v>1893</v>
      </c>
      <c r="V99" s="1" t="s">
        <v>1899</v>
      </c>
      <c r="W99" s="1" t="s">
        <v>1900</v>
      </c>
      <c r="X99" s="1" t="s">
        <v>1901</v>
      </c>
      <c r="Y99" s="1" t="s">
        <v>1896</v>
      </c>
      <c r="Z99" s="1" t="s">
        <v>1902</v>
      </c>
      <c r="AA99" s="1">
        <v>6</v>
      </c>
      <c r="AB99" s="1" t="s">
        <v>1903</v>
      </c>
      <c r="AC99" s="1" t="s">
        <v>1904</v>
      </c>
      <c r="AD99" s="1" t="s">
        <v>1311</v>
      </c>
      <c r="AF99">
        <f t="shared" si="1"/>
        <v>1</v>
      </c>
    </row>
    <row r="100" spans="1:32" x14ac:dyDescent="0.45">
      <c r="A100" s="1" t="s">
        <v>982</v>
      </c>
      <c r="B100" s="1" t="s">
        <v>29</v>
      </c>
      <c r="C100" s="1" t="s">
        <v>104</v>
      </c>
      <c r="D100" s="1" t="s">
        <v>1098</v>
      </c>
      <c r="E100" s="1" t="s">
        <v>92</v>
      </c>
      <c r="F100" s="1" t="s">
        <v>117</v>
      </c>
      <c r="G100" s="1" t="s">
        <v>1</v>
      </c>
      <c r="H100" s="1" t="s">
        <v>0</v>
      </c>
      <c r="I100" s="1" t="s">
        <v>118</v>
      </c>
      <c r="J100" s="1" t="s">
        <v>119</v>
      </c>
      <c r="K100" s="1" t="s">
        <v>9</v>
      </c>
      <c r="L100" s="1" t="s">
        <v>9</v>
      </c>
      <c r="M100" s="1" t="s">
        <v>9</v>
      </c>
      <c r="N100" s="1" t="s">
        <v>9</v>
      </c>
      <c r="O100" s="1" t="s">
        <v>9</v>
      </c>
      <c r="P100" s="1" t="s">
        <v>9</v>
      </c>
      <c r="Q100" s="1" t="s">
        <v>9</v>
      </c>
      <c r="R100" s="1" t="s">
        <v>9</v>
      </c>
      <c r="S100" s="1" t="s">
        <v>9</v>
      </c>
      <c r="T100" s="1" t="s">
        <v>9</v>
      </c>
      <c r="U100" s="1" t="s">
        <v>9</v>
      </c>
      <c r="V100" s="1" t="s">
        <v>9</v>
      </c>
      <c r="W100" s="1" t="s">
        <v>9</v>
      </c>
      <c r="X100" s="1" t="s">
        <v>9</v>
      </c>
      <c r="Y100" s="1" t="s">
        <v>9</v>
      </c>
      <c r="Z100" s="1" t="s">
        <v>9</v>
      </c>
      <c r="AA100" s="1" t="s">
        <v>9</v>
      </c>
      <c r="AB100" s="1" t="s">
        <v>9</v>
      </c>
      <c r="AC100" s="1" t="s">
        <v>9</v>
      </c>
      <c r="AD100" s="1" t="s">
        <v>9</v>
      </c>
      <c r="AF100">
        <f t="shared" si="1"/>
        <v>2</v>
      </c>
    </row>
    <row r="101" spans="1:32" x14ac:dyDescent="0.45">
      <c r="A101" s="1" t="s">
        <v>982</v>
      </c>
      <c r="B101" s="1" t="s">
        <v>29</v>
      </c>
      <c r="C101" s="1" t="s">
        <v>104</v>
      </c>
      <c r="D101" s="1" t="s">
        <v>1099</v>
      </c>
      <c r="E101" s="1" t="s">
        <v>153</v>
      </c>
      <c r="F101" s="1" t="s">
        <v>154</v>
      </c>
      <c r="G101" s="1" t="s">
        <v>1</v>
      </c>
      <c r="H101" s="1" t="s">
        <v>0</v>
      </c>
      <c r="I101" s="1" t="s">
        <v>155</v>
      </c>
      <c r="J101" s="1" t="s">
        <v>156</v>
      </c>
      <c r="K101" s="1" t="s">
        <v>0</v>
      </c>
      <c r="L101" s="1" t="s">
        <v>9</v>
      </c>
      <c r="M101" s="1" t="s">
        <v>9</v>
      </c>
      <c r="N101" s="1" t="s">
        <v>9</v>
      </c>
      <c r="O101" s="1" t="s">
        <v>1372</v>
      </c>
      <c r="P101" s="1">
        <v>1</v>
      </c>
      <c r="Q101" s="1" t="s">
        <v>9</v>
      </c>
      <c r="R101" s="1" t="s">
        <v>9</v>
      </c>
      <c r="S101" s="1" t="s">
        <v>9</v>
      </c>
      <c r="T101" s="1" t="s">
        <v>9</v>
      </c>
      <c r="U101" s="1" t="s">
        <v>9</v>
      </c>
      <c r="V101" s="1" t="s">
        <v>9</v>
      </c>
      <c r="W101" s="1" t="s">
        <v>9</v>
      </c>
      <c r="X101" s="1" t="s">
        <v>9</v>
      </c>
      <c r="Y101" s="1" t="s">
        <v>9</v>
      </c>
      <c r="Z101" s="1" t="s">
        <v>9</v>
      </c>
      <c r="AA101" s="1">
        <v>0</v>
      </c>
      <c r="AB101" s="1" t="s">
        <v>9</v>
      </c>
      <c r="AC101" s="1" t="s">
        <v>9</v>
      </c>
      <c r="AD101" s="1" t="s">
        <v>9</v>
      </c>
      <c r="AF101">
        <f t="shared" si="1"/>
        <v>1</v>
      </c>
    </row>
    <row r="102" spans="1:32" x14ac:dyDescent="0.45">
      <c r="A102" s="1" t="s">
        <v>982</v>
      </c>
      <c r="B102" s="1" t="s">
        <v>26</v>
      </c>
      <c r="C102" s="1" t="s">
        <v>30</v>
      </c>
      <c r="D102" s="1" t="s">
        <v>1214</v>
      </c>
      <c r="E102" s="1" t="s">
        <v>1247</v>
      </c>
      <c r="F102" s="1" t="s">
        <v>456</v>
      </c>
      <c r="G102" s="1" t="s">
        <v>1</v>
      </c>
      <c r="H102" s="1" t="s">
        <v>0</v>
      </c>
      <c r="I102" s="1" t="s">
        <v>1248</v>
      </c>
      <c r="J102" s="1">
        <v>1518800102</v>
      </c>
      <c r="K102" s="1" t="s">
        <v>0</v>
      </c>
      <c r="L102" s="1" t="s">
        <v>1316</v>
      </c>
      <c r="M102" s="1" t="s">
        <v>1755</v>
      </c>
      <c r="N102" s="1" t="s">
        <v>1336</v>
      </c>
      <c r="O102" s="1" t="s">
        <v>2844</v>
      </c>
      <c r="P102" s="1">
        <v>21</v>
      </c>
      <c r="Q102" s="1" t="s">
        <v>1392</v>
      </c>
      <c r="R102" s="1" t="s">
        <v>1320</v>
      </c>
      <c r="S102" s="1" t="s">
        <v>1321</v>
      </c>
      <c r="T102" s="1" t="s">
        <v>1316</v>
      </c>
      <c r="U102" s="1" t="s">
        <v>2445</v>
      </c>
      <c r="V102" s="1" t="s">
        <v>2845</v>
      </c>
      <c r="W102" s="1" t="s">
        <v>2846</v>
      </c>
      <c r="X102" s="1" t="s">
        <v>2847</v>
      </c>
      <c r="Y102" s="1" t="s">
        <v>2848</v>
      </c>
      <c r="Z102" s="1" t="s">
        <v>2849</v>
      </c>
      <c r="AA102" s="1">
        <v>27</v>
      </c>
      <c r="AB102" s="1" t="s">
        <v>1464</v>
      </c>
      <c r="AC102" s="1" t="s">
        <v>9</v>
      </c>
      <c r="AD102" s="1" t="s">
        <v>1311</v>
      </c>
      <c r="AF102">
        <f t="shared" si="1"/>
        <v>1</v>
      </c>
    </row>
    <row r="103" spans="1:32" x14ac:dyDescent="0.45">
      <c r="A103" s="1" t="s">
        <v>982</v>
      </c>
      <c r="B103" s="1" t="s">
        <v>26</v>
      </c>
      <c r="C103" s="1" t="s">
        <v>104</v>
      </c>
      <c r="D103" s="1" t="s">
        <v>1218</v>
      </c>
      <c r="E103" s="1" t="s">
        <v>404</v>
      </c>
      <c r="F103" s="1" t="s">
        <v>405</v>
      </c>
      <c r="G103" s="1" t="s">
        <v>1</v>
      </c>
      <c r="H103" s="1" t="s">
        <v>0</v>
      </c>
      <c r="I103" s="1" t="s">
        <v>406</v>
      </c>
      <c r="J103" s="1" t="s">
        <v>407</v>
      </c>
      <c r="K103" s="1" t="s">
        <v>0</v>
      </c>
      <c r="L103" s="1" t="s">
        <v>1316</v>
      </c>
      <c r="M103" s="1" t="s">
        <v>1381</v>
      </c>
      <c r="N103" s="1" t="s">
        <v>1336</v>
      </c>
      <c r="O103" s="1" t="s">
        <v>2838</v>
      </c>
      <c r="P103" s="1">
        <v>18</v>
      </c>
      <c r="Q103" s="1" t="s">
        <v>1347</v>
      </c>
      <c r="R103" s="1" t="s">
        <v>1320</v>
      </c>
      <c r="S103" s="1" t="s">
        <v>1321</v>
      </c>
      <c r="T103" s="1" t="s">
        <v>1316</v>
      </c>
      <c r="U103" s="1" t="s">
        <v>2391</v>
      </c>
      <c r="V103" s="1" t="s">
        <v>2839</v>
      </c>
      <c r="W103" s="1" t="s">
        <v>2840</v>
      </c>
      <c r="X103" s="1" t="s">
        <v>2841</v>
      </c>
      <c r="Y103" s="1" t="s">
        <v>2842</v>
      </c>
      <c r="Z103" s="1" t="s">
        <v>2843</v>
      </c>
      <c r="AA103" s="1">
        <v>12</v>
      </c>
      <c r="AB103" s="1" t="s">
        <v>1587</v>
      </c>
      <c r="AC103" s="1" t="s">
        <v>2497</v>
      </c>
      <c r="AD103" s="1" t="s">
        <v>1311</v>
      </c>
      <c r="AF103">
        <f t="shared" si="1"/>
        <v>1</v>
      </c>
    </row>
    <row r="104" spans="1:32" x14ac:dyDescent="0.45">
      <c r="A104" s="1" t="s">
        <v>982</v>
      </c>
      <c r="B104" s="1" t="s">
        <v>26</v>
      </c>
      <c r="C104" s="1" t="s">
        <v>104</v>
      </c>
      <c r="D104" s="1" t="s">
        <v>1199</v>
      </c>
      <c r="E104" s="1" t="s">
        <v>912</v>
      </c>
      <c r="F104" s="1" t="s">
        <v>913</v>
      </c>
      <c r="G104" s="1" t="s">
        <v>1</v>
      </c>
      <c r="H104" s="1" t="s">
        <v>0</v>
      </c>
      <c r="I104" s="1" t="s">
        <v>914</v>
      </c>
      <c r="J104" s="1" t="s">
        <v>915</v>
      </c>
      <c r="K104" s="1" t="s">
        <v>0</v>
      </c>
      <c r="L104" s="1" t="s">
        <v>1316</v>
      </c>
      <c r="M104" s="1" t="s">
        <v>1311</v>
      </c>
      <c r="N104" s="1" t="s">
        <v>1317</v>
      </c>
      <c r="O104" s="1" t="s">
        <v>2297</v>
      </c>
      <c r="P104" s="1">
        <v>17</v>
      </c>
      <c r="Q104" s="1" t="s">
        <v>1358</v>
      </c>
      <c r="R104" s="1" t="s">
        <v>1320</v>
      </c>
      <c r="S104" s="1" t="s">
        <v>1321</v>
      </c>
      <c r="T104" s="1" t="s">
        <v>1316</v>
      </c>
      <c r="U104" s="1" t="s">
        <v>2298</v>
      </c>
      <c r="V104" s="1" t="s">
        <v>2299</v>
      </c>
      <c r="W104" s="1" t="s">
        <v>2300</v>
      </c>
      <c r="X104" s="1" t="s">
        <v>2301</v>
      </c>
      <c r="Y104" s="1" t="s">
        <v>2213</v>
      </c>
      <c r="Z104" s="1" t="s">
        <v>2302</v>
      </c>
      <c r="AA104" s="1">
        <v>8</v>
      </c>
      <c r="AB104" s="1" t="s">
        <v>1328</v>
      </c>
      <c r="AC104" s="1" t="s">
        <v>2303</v>
      </c>
      <c r="AD104" s="1" t="s">
        <v>1311</v>
      </c>
      <c r="AF104">
        <f t="shared" si="1"/>
        <v>1</v>
      </c>
    </row>
    <row r="105" spans="1:32" x14ac:dyDescent="0.45">
      <c r="A105" s="1" t="s">
        <v>982</v>
      </c>
      <c r="B105" s="1" t="s">
        <v>701</v>
      </c>
      <c r="C105" s="1" t="s">
        <v>30</v>
      </c>
      <c r="D105" s="1" t="s">
        <v>983</v>
      </c>
      <c r="E105" s="1" t="s">
        <v>1131</v>
      </c>
      <c r="F105" s="1" t="s">
        <v>1132</v>
      </c>
      <c r="G105" s="1" t="s">
        <v>1</v>
      </c>
      <c r="H105" s="1" t="s">
        <v>0</v>
      </c>
      <c r="I105" s="1">
        <v>1756110020590</v>
      </c>
      <c r="J105" s="1">
        <v>6498801063</v>
      </c>
      <c r="K105" s="1" t="s">
        <v>0</v>
      </c>
      <c r="L105" s="1" t="s">
        <v>1316</v>
      </c>
      <c r="M105" s="1" t="s">
        <v>1389</v>
      </c>
      <c r="N105" s="1" t="s">
        <v>1390</v>
      </c>
      <c r="O105" s="1" t="s">
        <v>1925</v>
      </c>
      <c r="P105" s="1">
        <v>1</v>
      </c>
      <c r="Q105" s="1" t="s">
        <v>1347</v>
      </c>
      <c r="R105" s="1" t="s">
        <v>1320</v>
      </c>
      <c r="S105" s="1" t="s">
        <v>1321</v>
      </c>
      <c r="T105" s="1" t="s">
        <v>1316</v>
      </c>
      <c r="U105" s="1" t="s">
        <v>1926</v>
      </c>
      <c r="V105" s="1" t="s">
        <v>1927</v>
      </c>
      <c r="W105" s="1" t="s">
        <v>9</v>
      </c>
      <c r="X105" s="1" t="s">
        <v>9</v>
      </c>
      <c r="Y105" s="1" t="s">
        <v>1928</v>
      </c>
      <c r="Z105" s="1" t="s">
        <v>1929</v>
      </c>
      <c r="AA105" s="1">
        <v>0</v>
      </c>
      <c r="AB105" s="1" t="s">
        <v>1328</v>
      </c>
      <c r="AC105" s="1" t="s">
        <v>1930</v>
      </c>
      <c r="AD105" s="1" t="s">
        <v>1311</v>
      </c>
      <c r="AF105">
        <f t="shared" si="1"/>
        <v>1</v>
      </c>
    </row>
    <row r="106" spans="1:32" x14ac:dyDescent="0.45">
      <c r="A106" s="1" t="s">
        <v>982</v>
      </c>
      <c r="B106" s="1" t="s">
        <v>29</v>
      </c>
      <c r="C106" s="1" t="s">
        <v>30</v>
      </c>
      <c r="D106" s="1" t="s">
        <v>993</v>
      </c>
      <c r="E106" s="1" t="s">
        <v>991</v>
      </c>
      <c r="F106" s="1" t="s">
        <v>992</v>
      </c>
      <c r="G106" s="1" t="s">
        <v>1</v>
      </c>
      <c r="H106" s="1" t="s">
        <v>0</v>
      </c>
      <c r="I106" s="1" t="s">
        <v>31</v>
      </c>
      <c r="J106" s="1" t="s">
        <v>32</v>
      </c>
      <c r="K106" s="1" t="s">
        <v>0</v>
      </c>
      <c r="L106" s="1" t="s">
        <v>1316</v>
      </c>
      <c r="M106" s="1" t="s">
        <v>1311</v>
      </c>
      <c r="N106" s="1" t="s">
        <v>1317</v>
      </c>
      <c r="O106" s="1" t="s">
        <v>1364</v>
      </c>
      <c r="P106" s="1">
        <v>4</v>
      </c>
      <c r="Q106" s="1" t="s">
        <v>1347</v>
      </c>
      <c r="R106" s="1" t="s">
        <v>1320</v>
      </c>
      <c r="S106" s="1" t="s">
        <v>1321</v>
      </c>
      <c r="T106" s="1" t="s">
        <v>1316</v>
      </c>
      <c r="U106" s="1" t="s">
        <v>1365</v>
      </c>
      <c r="V106" s="1" t="s">
        <v>1366</v>
      </c>
      <c r="W106" s="1" t="s">
        <v>1367</v>
      </c>
      <c r="X106" s="1" t="s">
        <v>1368</v>
      </c>
      <c r="Y106" s="1" t="s">
        <v>1369</v>
      </c>
      <c r="Z106" s="1" t="s">
        <v>1370</v>
      </c>
      <c r="AA106" s="1">
        <v>17</v>
      </c>
      <c r="AB106" s="1" t="s">
        <v>1354</v>
      </c>
      <c r="AC106" s="1" t="s">
        <v>1371</v>
      </c>
      <c r="AD106" s="1" t="s">
        <v>1311</v>
      </c>
      <c r="AF106">
        <f t="shared" si="1"/>
        <v>2</v>
      </c>
    </row>
    <row r="107" spans="1:32" x14ac:dyDescent="0.45">
      <c r="A107" s="1" t="s">
        <v>982</v>
      </c>
      <c r="B107" s="1" t="s">
        <v>29</v>
      </c>
      <c r="C107" s="1" t="s">
        <v>30</v>
      </c>
      <c r="D107" s="1" t="s">
        <v>1097</v>
      </c>
      <c r="E107" s="1" t="s">
        <v>991</v>
      </c>
      <c r="F107" s="1" t="s">
        <v>992</v>
      </c>
      <c r="G107" s="1" t="s">
        <v>1</v>
      </c>
      <c r="H107" s="1" t="s">
        <v>0</v>
      </c>
      <c r="I107" s="1" t="s">
        <v>31</v>
      </c>
      <c r="J107" s="1" t="s">
        <v>32</v>
      </c>
      <c r="K107" s="1" t="s">
        <v>0</v>
      </c>
      <c r="L107" s="1" t="s">
        <v>1316</v>
      </c>
      <c r="M107" s="1" t="s">
        <v>1311</v>
      </c>
      <c r="N107" s="1" t="s">
        <v>1317</v>
      </c>
      <c r="O107" s="1" t="s">
        <v>1364</v>
      </c>
      <c r="P107" s="1">
        <v>4</v>
      </c>
      <c r="Q107" s="1" t="s">
        <v>1347</v>
      </c>
      <c r="R107" s="1" t="s">
        <v>1320</v>
      </c>
      <c r="S107" s="1" t="s">
        <v>1321</v>
      </c>
      <c r="T107" s="1" t="s">
        <v>1316</v>
      </c>
      <c r="U107" s="1" t="s">
        <v>1365</v>
      </c>
      <c r="V107" s="1" t="s">
        <v>1366</v>
      </c>
      <c r="W107" s="1" t="s">
        <v>1367</v>
      </c>
      <c r="X107" s="1" t="s">
        <v>1368</v>
      </c>
      <c r="Y107" s="1" t="s">
        <v>1369</v>
      </c>
      <c r="Z107" s="1" t="s">
        <v>1370</v>
      </c>
      <c r="AA107" s="1">
        <v>17</v>
      </c>
      <c r="AB107" s="1" t="s">
        <v>1354</v>
      </c>
      <c r="AC107" s="1" t="s">
        <v>1371</v>
      </c>
      <c r="AD107" s="1" t="s">
        <v>1311</v>
      </c>
      <c r="AF107">
        <f t="shared" si="1"/>
        <v>2</v>
      </c>
    </row>
    <row r="108" spans="1:32" x14ac:dyDescent="0.45">
      <c r="A108" s="1" t="s">
        <v>982</v>
      </c>
      <c r="B108" s="1" t="s">
        <v>701</v>
      </c>
      <c r="C108" s="1" t="s">
        <v>30</v>
      </c>
      <c r="D108" s="1" t="s">
        <v>983</v>
      </c>
      <c r="E108" s="1" t="s">
        <v>1115</v>
      </c>
      <c r="F108" s="1" t="s">
        <v>1116</v>
      </c>
      <c r="G108" s="1" t="s">
        <v>1</v>
      </c>
      <c r="H108" s="1" t="s">
        <v>0</v>
      </c>
      <c r="I108" s="1">
        <v>1756110013587</v>
      </c>
      <c r="J108" s="1">
        <v>5128120702</v>
      </c>
      <c r="K108" s="1" t="s">
        <v>0</v>
      </c>
      <c r="L108" s="1" t="s">
        <v>1316</v>
      </c>
      <c r="M108" s="1" t="s">
        <v>1389</v>
      </c>
      <c r="N108" s="1" t="s">
        <v>1390</v>
      </c>
      <c r="O108" s="1" t="s">
        <v>1881</v>
      </c>
      <c r="P108" s="1">
        <v>1</v>
      </c>
      <c r="Q108" s="1" t="s">
        <v>9</v>
      </c>
      <c r="R108" s="1" t="s">
        <v>1320</v>
      </c>
      <c r="S108" s="1" t="s">
        <v>1321</v>
      </c>
      <c r="T108" s="1" t="s">
        <v>1316</v>
      </c>
      <c r="U108" s="1" t="s">
        <v>1882</v>
      </c>
      <c r="V108" s="1" t="s">
        <v>1883</v>
      </c>
      <c r="W108" s="1" t="s">
        <v>1884</v>
      </c>
      <c r="X108" s="1" t="s">
        <v>9</v>
      </c>
      <c r="Y108" s="1" t="s">
        <v>1885</v>
      </c>
      <c r="Z108" s="1" t="s">
        <v>1886</v>
      </c>
      <c r="AA108" s="1">
        <v>6</v>
      </c>
      <c r="AB108" s="1" t="s">
        <v>9</v>
      </c>
      <c r="AC108" s="1" t="s">
        <v>1449</v>
      </c>
      <c r="AD108" s="1" t="s">
        <v>1311</v>
      </c>
      <c r="AF108">
        <f t="shared" si="1"/>
        <v>1</v>
      </c>
    </row>
    <row r="109" spans="1:32" x14ac:dyDescent="0.45">
      <c r="A109" s="1" t="s">
        <v>982</v>
      </c>
      <c r="B109" s="1" t="s">
        <v>29</v>
      </c>
      <c r="C109" s="1" t="s">
        <v>30</v>
      </c>
      <c r="D109" s="1" t="s">
        <v>95</v>
      </c>
      <c r="E109" s="1" t="s">
        <v>1091</v>
      </c>
      <c r="F109" s="1" t="s">
        <v>1092</v>
      </c>
      <c r="G109" s="1" t="s">
        <v>1</v>
      </c>
      <c r="H109" s="1" t="s">
        <v>0</v>
      </c>
      <c r="I109" s="1" t="s">
        <v>100</v>
      </c>
      <c r="J109" s="1" t="s">
        <v>101</v>
      </c>
      <c r="K109" s="1" t="s">
        <v>0</v>
      </c>
      <c r="L109" s="1" t="s">
        <v>1316</v>
      </c>
      <c r="M109" s="1" t="s">
        <v>9</v>
      </c>
      <c r="N109" s="1" t="s">
        <v>9</v>
      </c>
      <c r="O109" s="1" t="s">
        <v>1634</v>
      </c>
      <c r="P109" s="1">
        <v>188</v>
      </c>
      <c r="Q109" s="1" t="s">
        <v>1635</v>
      </c>
      <c r="R109" s="1" t="s">
        <v>1320</v>
      </c>
      <c r="S109" s="1" t="s">
        <v>1636</v>
      </c>
      <c r="T109" s="1" t="s">
        <v>1316</v>
      </c>
      <c r="U109" s="1" t="s">
        <v>1480</v>
      </c>
      <c r="V109" s="1" t="s">
        <v>1637</v>
      </c>
      <c r="W109" s="1" t="s">
        <v>9</v>
      </c>
      <c r="X109" s="1" t="s">
        <v>1638</v>
      </c>
      <c r="Y109" s="1" t="s">
        <v>1639</v>
      </c>
      <c r="Z109" s="1" t="s">
        <v>1640</v>
      </c>
      <c r="AA109" s="1">
        <v>56</v>
      </c>
      <c r="AB109" s="1" t="s">
        <v>1399</v>
      </c>
      <c r="AC109" s="1" t="s">
        <v>1641</v>
      </c>
      <c r="AD109" s="1" t="s">
        <v>1311</v>
      </c>
      <c r="AF109">
        <f t="shared" si="1"/>
        <v>1</v>
      </c>
    </row>
    <row r="110" spans="1:32" x14ac:dyDescent="0.45">
      <c r="A110" s="1" t="s">
        <v>982</v>
      </c>
      <c r="B110" s="1" t="s">
        <v>701</v>
      </c>
      <c r="C110" s="1" t="s">
        <v>30</v>
      </c>
      <c r="D110" s="1" t="s">
        <v>983</v>
      </c>
      <c r="E110" s="1" t="s">
        <v>1125</v>
      </c>
      <c r="F110" s="1" t="s">
        <v>1126</v>
      </c>
      <c r="G110" s="1" t="s">
        <v>1</v>
      </c>
      <c r="H110" s="1" t="s">
        <v>0</v>
      </c>
      <c r="I110" s="1">
        <v>1756110028081</v>
      </c>
      <c r="J110" s="1">
        <v>2668702875</v>
      </c>
      <c r="K110" s="1" t="s">
        <v>0</v>
      </c>
      <c r="L110" s="1" t="s">
        <v>1316</v>
      </c>
      <c r="M110" s="1" t="s">
        <v>9</v>
      </c>
      <c r="N110" s="1" t="s">
        <v>9</v>
      </c>
      <c r="O110" s="1" t="s">
        <v>1910</v>
      </c>
      <c r="P110" s="1">
        <v>7</v>
      </c>
      <c r="Q110" s="1" t="s">
        <v>1358</v>
      </c>
      <c r="R110" s="1" t="s">
        <v>1320</v>
      </c>
      <c r="S110" s="1" t="s">
        <v>1321</v>
      </c>
      <c r="T110" s="1" t="s">
        <v>1316</v>
      </c>
      <c r="U110" s="1" t="s">
        <v>1877</v>
      </c>
      <c r="V110" s="1" t="s">
        <v>1911</v>
      </c>
      <c r="W110" s="1" t="s">
        <v>9</v>
      </c>
      <c r="X110" s="1" t="s">
        <v>9</v>
      </c>
      <c r="Y110" s="1" t="s">
        <v>1912</v>
      </c>
      <c r="Z110" s="1" t="s">
        <v>1913</v>
      </c>
      <c r="AA110" s="1">
        <v>3</v>
      </c>
      <c r="AB110" s="1" t="s">
        <v>1649</v>
      </c>
      <c r="AC110" s="1" t="s">
        <v>9</v>
      </c>
      <c r="AD110" s="1" t="s">
        <v>1311</v>
      </c>
      <c r="AF110">
        <f t="shared" si="1"/>
        <v>1</v>
      </c>
    </row>
    <row r="111" spans="1:32" x14ac:dyDescent="0.45">
      <c r="A111" s="1" t="s">
        <v>982</v>
      </c>
      <c r="B111" s="1" t="s">
        <v>26</v>
      </c>
      <c r="C111" s="1" t="s">
        <v>30</v>
      </c>
      <c r="D111" s="1" t="s">
        <v>1217</v>
      </c>
      <c r="E111" s="1" t="s">
        <v>498</v>
      </c>
      <c r="F111" s="1" t="s">
        <v>499</v>
      </c>
      <c r="G111" s="1" t="s">
        <v>257</v>
      </c>
      <c r="H111" s="1" t="s">
        <v>0</v>
      </c>
      <c r="I111" s="1" t="s">
        <v>500</v>
      </c>
      <c r="J111" s="1" t="s">
        <v>501</v>
      </c>
      <c r="K111" s="1" t="s">
        <v>0</v>
      </c>
      <c r="L111" s="1" t="s">
        <v>1316</v>
      </c>
      <c r="M111" s="1" t="s">
        <v>1311</v>
      </c>
      <c r="N111" s="1" t="s">
        <v>1317</v>
      </c>
      <c r="O111" s="1" t="s">
        <v>2831</v>
      </c>
      <c r="P111" s="1">
        <v>3</v>
      </c>
      <c r="Q111" s="1" t="s">
        <v>1392</v>
      </c>
      <c r="R111" s="1" t="s">
        <v>1320</v>
      </c>
      <c r="S111" s="1" t="s">
        <v>1321</v>
      </c>
      <c r="T111" s="1" t="s">
        <v>1316</v>
      </c>
      <c r="U111" s="1" t="s">
        <v>2451</v>
      </c>
      <c r="V111" s="1" t="s">
        <v>2832</v>
      </c>
      <c r="W111" s="1" t="s">
        <v>2833</v>
      </c>
      <c r="X111" s="1" t="s">
        <v>2834</v>
      </c>
      <c r="Y111" s="1" t="s">
        <v>2835</v>
      </c>
      <c r="Z111" s="1" t="s">
        <v>2836</v>
      </c>
      <c r="AA111" s="1">
        <v>27</v>
      </c>
      <c r="AB111" s="1" t="s">
        <v>1820</v>
      </c>
      <c r="AC111" s="1" t="s">
        <v>2837</v>
      </c>
      <c r="AD111" s="1" t="s">
        <v>1311</v>
      </c>
      <c r="AF111">
        <f t="shared" si="1"/>
        <v>1</v>
      </c>
    </row>
    <row r="112" spans="1:32" x14ac:dyDescent="0.45">
      <c r="A112" s="1" t="s">
        <v>982</v>
      </c>
      <c r="B112" s="1" t="s">
        <v>701</v>
      </c>
      <c r="C112" s="1" t="s">
        <v>30</v>
      </c>
      <c r="D112" s="1" t="s">
        <v>983</v>
      </c>
      <c r="E112" s="1" t="s">
        <v>1135</v>
      </c>
      <c r="F112" s="1" t="s">
        <v>1136</v>
      </c>
      <c r="G112" s="1" t="s">
        <v>1</v>
      </c>
      <c r="H112" s="1" t="s">
        <v>0</v>
      </c>
      <c r="I112" s="1">
        <v>1756110017688</v>
      </c>
      <c r="J112" s="1">
        <v>7288100617</v>
      </c>
      <c r="K112" s="1" t="s">
        <v>0</v>
      </c>
      <c r="L112" s="1" t="s">
        <v>1316</v>
      </c>
      <c r="M112" s="1" t="s">
        <v>1311</v>
      </c>
      <c r="N112" s="1" t="s">
        <v>1317</v>
      </c>
      <c r="O112" s="1" t="s">
        <v>1935</v>
      </c>
      <c r="P112" s="1">
        <v>6</v>
      </c>
      <c r="Q112" s="1" t="s">
        <v>1358</v>
      </c>
      <c r="R112" s="1" t="s">
        <v>1320</v>
      </c>
      <c r="S112" s="1" t="s">
        <v>1321</v>
      </c>
      <c r="T112" s="1" t="s">
        <v>1316</v>
      </c>
      <c r="U112" s="1" t="s">
        <v>1936</v>
      </c>
      <c r="V112" s="1" t="s">
        <v>1937</v>
      </c>
      <c r="W112" s="1" t="s">
        <v>1938</v>
      </c>
      <c r="X112" s="1" t="s">
        <v>1939</v>
      </c>
      <c r="Y112" s="1" t="s">
        <v>1940</v>
      </c>
      <c r="Z112" s="1" t="s">
        <v>1941</v>
      </c>
      <c r="AA112" s="1">
        <v>6</v>
      </c>
      <c r="AB112" s="1" t="s">
        <v>1696</v>
      </c>
      <c r="AC112" s="1" t="s">
        <v>1942</v>
      </c>
      <c r="AD112" s="1" t="s">
        <v>1311</v>
      </c>
      <c r="AF112">
        <f t="shared" si="1"/>
        <v>1</v>
      </c>
    </row>
    <row r="113" spans="1:32" x14ac:dyDescent="0.45">
      <c r="A113" s="1" t="s">
        <v>982</v>
      </c>
      <c r="B113" s="1" t="s">
        <v>701</v>
      </c>
      <c r="C113" s="1" t="s">
        <v>30</v>
      </c>
      <c r="D113" s="1" t="s">
        <v>983</v>
      </c>
      <c r="E113" s="1" t="s">
        <v>1141</v>
      </c>
      <c r="F113" s="1" t="s">
        <v>1142</v>
      </c>
      <c r="G113" s="1" t="s">
        <v>1</v>
      </c>
      <c r="H113" s="1" t="s">
        <v>0</v>
      </c>
      <c r="I113" s="1">
        <v>1756110020087</v>
      </c>
      <c r="J113" s="1">
        <v>8608101055</v>
      </c>
      <c r="K113" s="1" t="s">
        <v>0</v>
      </c>
      <c r="L113" s="1" t="s">
        <v>1316</v>
      </c>
      <c r="M113" s="1" t="s">
        <v>1755</v>
      </c>
      <c r="N113" s="1" t="s">
        <v>1336</v>
      </c>
      <c r="O113" s="1" t="s">
        <v>1951</v>
      </c>
      <c r="P113" s="1">
        <v>3</v>
      </c>
      <c r="Q113" s="1" t="s">
        <v>1347</v>
      </c>
      <c r="R113" s="1" t="s">
        <v>1320</v>
      </c>
      <c r="S113" s="1" t="s">
        <v>1321</v>
      </c>
      <c r="T113" s="1" t="s">
        <v>1316</v>
      </c>
      <c r="U113" s="1" t="s">
        <v>1952</v>
      </c>
      <c r="V113" s="1" t="s">
        <v>1953</v>
      </c>
      <c r="W113" s="1" t="s">
        <v>9</v>
      </c>
      <c r="X113" s="1" t="s">
        <v>1954</v>
      </c>
      <c r="Y113" s="1" t="s">
        <v>1955</v>
      </c>
      <c r="Z113" s="1" t="s">
        <v>1956</v>
      </c>
      <c r="AA113" s="1">
        <v>7</v>
      </c>
      <c r="AB113" s="1" t="s">
        <v>1579</v>
      </c>
      <c r="AC113" s="1" t="s">
        <v>1957</v>
      </c>
      <c r="AD113" s="1" t="s">
        <v>1311</v>
      </c>
      <c r="AF113">
        <f t="shared" si="1"/>
        <v>1</v>
      </c>
    </row>
    <row r="114" spans="1:32" x14ac:dyDescent="0.45">
      <c r="A114" s="1" t="s">
        <v>982</v>
      </c>
      <c r="B114" s="1" t="s">
        <v>29</v>
      </c>
      <c r="C114" s="1" t="s">
        <v>104</v>
      </c>
      <c r="D114" s="1" t="s">
        <v>1099</v>
      </c>
      <c r="E114" s="1" t="s">
        <v>180</v>
      </c>
      <c r="F114" s="1" t="s">
        <v>181</v>
      </c>
      <c r="G114" s="1" t="s">
        <v>1</v>
      </c>
      <c r="H114" s="1" t="s">
        <v>0</v>
      </c>
      <c r="I114" s="1" t="s">
        <v>182</v>
      </c>
      <c r="J114" s="1" t="s">
        <v>183</v>
      </c>
      <c r="K114" s="1" t="s">
        <v>0</v>
      </c>
      <c r="L114" s="1" t="s">
        <v>1316</v>
      </c>
      <c r="M114" s="1" t="s">
        <v>9</v>
      </c>
      <c r="N114" s="1" t="s">
        <v>9</v>
      </c>
      <c r="O114" s="1" t="s">
        <v>1762</v>
      </c>
      <c r="P114" s="1">
        <v>2</v>
      </c>
      <c r="Q114" s="1" t="s">
        <v>1518</v>
      </c>
      <c r="R114" s="1" t="s">
        <v>1320</v>
      </c>
      <c r="S114" s="1" t="s">
        <v>1321</v>
      </c>
      <c r="T114" s="1" t="s">
        <v>1316</v>
      </c>
      <c r="U114" s="1" t="s">
        <v>1741</v>
      </c>
      <c r="V114" s="1" t="s">
        <v>1763</v>
      </c>
      <c r="W114" s="1" t="s">
        <v>1764</v>
      </c>
      <c r="X114" s="1" t="s">
        <v>1765</v>
      </c>
      <c r="Y114" s="1" t="s">
        <v>1766</v>
      </c>
      <c r="Z114" s="1" t="s">
        <v>1767</v>
      </c>
      <c r="AA114" s="1">
        <v>11</v>
      </c>
      <c r="AB114" s="1" t="s">
        <v>1328</v>
      </c>
      <c r="AC114" s="1" t="s">
        <v>1768</v>
      </c>
      <c r="AD114" s="1" t="s">
        <v>1311</v>
      </c>
      <c r="AF114">
        <f t="shared" si="1"/>
        <v>1</v>
      </c>
    </row>
    <row r="115" spans="1:32" x14ac:dyDescent="0.45">
      <c r="A115" s="1" t="s">
        <v>982</v>
      </c>
      <c r="B115" s="1" t="s">
        <v>26</v>
      </c>
      <c r="C115" s="1" t="s">
        <v>104</v>
      </c>
      <c r="D115" s="1" t="s">
        <v>1218</v>
      </c>
      <c r="E115" s="1" t="s">
        <v>448</v>
      </c>
      <c r="F115" s="1" t="s">
        <v>449</v>
      </c>
      <c r="G115" s="1" t="s">
        <v>257</v>
      </c>
      <c r="H115" s="1" t="s">
        <v>0</v>
      </c>
      <c r="I115" s="1" t="s">
        <v>450</v>
      </c>
      <c r="J115" s="1" t="s">
        <v>451</v>
      </c>
      <c r="K115" s="1" t="s">
        <v>25</v>
      </c>
      <c r="L115" s="1" t="s">
        <v>1316</v>
      </c>
      <c r="M115" s="1" t="s">
        <v>1311</v>
      </c>
      <c r="N115" s="1" t="s">
        <v>1317</v>
      </c>
      <c r="O115" s="1" t="s">
        <v>2826</v>
      </c>
      <c r="P115" s="1">
        <v>15</v>
      </c>
      <c r="Q115" s="1" t="s">
        <v>1392</v>
      </c>
      <c r="R115" s="1" t="s">
        <v>1320</v>
      </c>
      <c r="S115" s="1" t="s">
        <v>1321</v>
      </c>
      <c r="T115" s="1" t="s">
        <v>1316</v>
      </c>
      <c r="U115" s="1" t="s">
        <v>2479</v>
      </c>
      <c r="V115" s="1" t="s">
        <v>2827</v>
      </c>
      <c r="W115" s="1" t="s">
        <v>2828</v>
      </c>
      <c r="X115" s="1" t="s">
        <v>2829</v>
      </c>
      <c r="Y115" s="1" t="s">
        <v>2700</v>
      </c>
      <c r="Z115" s="1" t="s">
        <v>2830</v>
      </c>
      <c r="AA115" s="1">
        <v>254</v>
      </c>
      <c r="AB115" s="1" t="s">
        <v>1354</v>
      </c>
      <c r="AC115" s="1" t="s">
        <v>9</v>
      </c>
      <c r="AD115" s="1" t="s">
        <v>1311</v>
      </c>
      <c r="AF115">
        <f t="shared" si="1"/>
        <v>1</v>
      </c>
    </row>
    <row r="116" spans="1:32" x14ac:dyDescent="0.45">
      <c r="A116" s="1" t="s">
        <v>982</v>
      </c>
      <c r="B116" s="1" t="s">
        <v>26</v>
      </c>
      <c r="C116" s="1" t="s">
        <v>30</v>
      </c>
      <c r="D116" s="1" t="s">
        <v>1214</v>
      </c>
      <c r="E116" s="1" t="s">
        <v>1243</v>
      </c>
      <c r="F116" s="1" t="s">
        <v>1244</v>
      </c>
      <c r="G116" s="1" t="s">
        <v>1</v>
      </c>
      <c r="H116" s="1" t="s">
        <v>0</v>
      </c>
      <c r="I116" s="1" t="s">
        <v>1245</v>
      </c>
      <c r="J116" s="1" t="s">
        <v>1246</v>
      </c>
      <c r="K116" s="1" t="s">
        <v>0</v>
      </c>
      <c r="L116" s="1" t="s">
        <v>9</v>
      </c>
      <c r="M116" s="1" t="s">
        <v>9</v>
      </c>
      <c r="N116" s="1" t="s">
        <v>9</v>
      </c>
      <c r="O116" s="1" t="s">
        <v>2825</v>
      </c>
      <c r="P116" s="1">
        <v>19</v>
      </c>
      <c r="Q116" s="1" t="s">
        <v>9</v>
      </c>
      <c r="R116" s="1" t="s">
        <v>9</v>
      </c>
      <c r="S116" s="1" t="s">
        <v>9</v>
      </c>
      <c r="T116" s="1" t="s">
        <v>9</v>
      </c>
      <c r="U116" s="1" t="s">
        <v>9</v>
      </c>
      <c r="V116" s="1" t="s">
        <v>9</v>
      </c>
      <c r="W116" s="1" t="s">
        <v>9</v>
      </c>
      <c r="X116" s="1" t="s">
        <v>9</v>
      </c>
      <c r="Y116" s="1" t="s">
        <v>9</v>
      </c>
      <c r="Z116" s="1" t="s">
        <v>9</v>
      </c>
      <c r="AA116" s="1">
        <v>0</v>
      </c>
      <c r="AB116" s="1" t="s">
        <v>9</v>
      </c>
      <c r="AC116" s="1" t="s">
        <v>9</v>
      </c>
      <c r="AD116" s="1" t="s">
        <v>9</v>
      </c>
      <c r="AF116">
        <f t="shared" si="1"/>
        <v>1</v>
      </c>
    </row>
    <row r="117" spans="1:32" x14ac:dyDescent="0.45">
      <c r="A117" s="1" t="s">
        <v>982</v>
      </c>
      <c r="B117" s="1" t="s">
        <v>26</v>
      </c>
      <c r="C117" s="1" t="s">
        <v>30</v>
      </c>
      <c r="D117" s="1" t="s">
        <v>1194</v>
      </c>
      <c r="E117" s="1" t="s">
        <v>328</v>
      </c>
      <c r="F117" s="1" t="s">
        <v>329</v>
      </c>
      <c r="G117" s="1" t="s">
        <v>257</v>
      </c>
      <c r="H117" s="1" t="s">
        <v>0</v>
      </c>
      <c r="I117" s="1" t="s">
        <v>330</v>
      </c>
      <c r="J117" s="1" t="s">
        <v>331</v>
      </c>
      <c r="K117" s="1" t="s">
        <v>9</v>
      </c>
      <c r="L117" s="1" t="s">
        <v>9</v>
      </c>
      <c r="M117" s="1" t="s">
        <v>9</v>
      </c>
      <c r="N117" s="1" t="s">
        <v>9</v>
      </c>
      <c r="O117" s="1" t="s">
        <v>9</v>
      </c>
      <c r="P117" s="1" t="s">
        <v>9</v>
      </c>
      <c r="Q117" s="1" t="s">
        <v>9</v>
      </c>
      <c r="R117" s="1" t="s">
        <v>9</v>
      </c>
      <c r="S117" s="1" t="s">
        <v>9</v>
      </c>
      <c r="T117" s="1" t="s">
        <v>9</v>
      </c>
      <c r="U117" s="1" t="s">
        <v>9</v>
      </c>
      <c r="V117" s="1" t="s">
        <v>9</v>
      </c>
      <c r="W117" s="1" t="s">
        <v>9</v>
      </c>
      <c r="X117" s="1" t="s">
        <v>9</v>
      </c>
      <c r="Y117" s="1" t="s">
        <v>9</v>
      </c>
      <c r="Z117" s="1" t="s">
        <v>9</v>
      </c>
      <c r="AA117" s="1" t="s">
        <v>9</v>
      </c>
      <c r="AB117" s="1" t="s">
        <v>9</v>
      </c>
      <c r="AC117" s="1" t="s">
        <v>9</v>
      </c>
      <c r="AD117" s="1" t="s">
        <v>9</v>
      </c>
      <c r="AF117">
        <f t="shared" si="1"/>
        <v>1</v>
      </c>
    </row>
    <row r="118" spans="1:32" x14ac:dyDescent="0.45">
      <c r="A118" s="1" t="s">
        <v>982</v>
      </c>
      <c r="B118" s="1" t="s">
        <v>26</v>
      </c>
      <c r="C118" s="1" t="s">
        <v>104</v>
      </c>
      <c r="D118" s="1" t="s">
        <v>1215</v>
      </c>
      <c r="E118" s="1" t="s">
        <v>654</v>
      </c>
      <c r="F118" s="1" t="s">
        <v>655</v>
      </c>
      <c r="G118" s="1" t="s">
        <v>1</v>
      </c>
      <c r="H118" s="1" t="s">
        <v>0</v>
      </c>
      <c r="I118" s="1" t="s">
        <v>656</v>
      </c>
      <c r="J118" s="1" t="s">
        <v>657</v>
      </c>
      <c r="K118" s="1" t="s">
        <v>0</v>
      </c>
      <c r="L118" s="1" t="s">
        <v>1316</v>
      </c>
      <c r="M118" s="1" t="s">
        <v>1311</v>
      </c>
      <c r="N118" s="1" t="s">
        <v>1317</v>
      </c>
      <c r="O118" s="1" t="s">
        <v>1400</v>
      </c>
      <c r="P118" s="1">
        <v>70</v>
      </c>
      <c r="Q118" s="1" t="s">
        <v>1392</v>
      </c>
      <c r="R118" s="1" t="s">
        <v>1320</v>
      </c>
      <c r="S118" s="1" t="s">
        <v>1321</v>
      </c>
      <c r="T118" s="1" t="s">
        <v>1316</v>
      </c>
      <c r="U118" s="1" t="s">
        <v>2424</v>
      </c>
      <c r="V118" s="1" t="s">
        <v>2821</v>
      </c>
      <c r="W118" s="1" t="s">
        <v>9</v>
      </c>
      <c r="X118" s="1" t="s">
        <v>2822</v>
      </c>
      <c r="Y118" s="1" t="s">
        <v>2675</v>
      </c>
      <c r="Z118" s="1" t="s">
        <v>2823</v>
      </c>
      <c r="AA118" s="1">
        <v>77</v>
      </c>
      <c r="AB118" s="1" t="s">
        <v>1328</v>
      </c>
      <c r="AC118" s="1" t="s">
        <v>2824</v>
      </c>
      <c r="AD118" s="1" t="s">
        <v>1311</v>
      </c>
      <c r="AF118">
        <f t="shared" si="1"/>
        <v>1</v>
      </c>
    </row>
    <row r="119" spans="1:32" x14ac:dyDescent="0.45">
      <c r="A119" s="1" t="s">
        <v>982</v>
      </c>
      <c r="B119" s="1" t="s">
        <v>26</v>
      </c>
      <c r="C119" s="1" t="s">
        <v>104</v>
      </c>
      <c r="D119" s="1" t="s">
        <v>1218</v>
      </c>
      <c r="E119" s="1" t="s">
        <v>432</v>
      </c>
      <c r="F119" s="1" t="s">
        <v>433</v>
      </c>
      <c r="G119" s="1" t="s">
        <v>1</v>
      </c>
      <c r="H119" s="1" t="s">
        <v>0</v>
      </c>
      <c r="I119" s="1" t="s">
        <v>434</v>
      </c>
      <c r="J119" s="1" t="s">
        <v>435</v>
      </c>
      <c r="K119" s="1" t="s">
        <v>0</v>
      </c>
      <c r="L119" s="1" t="s">
        <v>1316</v>
      </c>
      <c r="M119" s="1" t="s">
        <v>1311</v>
      </c>
      <c r="N119" s="1" t="s">
        <v>1317</v>
      </c>
      <c r="O119" s="1" t="s">
        <v>2614</v>
      </c>
      <c r="P119" s="1">
        <v>3</v>
      </c>
      <c r="Q119" s="1" t="s">
        <v>1392</v>
      </c>
      <c r="R119" s="1" t="s">
        <v>1320</v>
      </c>
      <c r="S119" s="1" t="s">
        <v>1321</v>
      </c>
      <c r="T119" s="1" t="s">
        <v>1316</v>
      </c>
      <c r="U119" s="1" t="s">
        <v>2424</v>
      </c>
      <c r="V119" s="1" t="s">
        <v>2816</v>
      </c>
      <c r="W119" s="1" t="s">
        <v>2817</v>
      </c>
      <c r="X119" s="1" t="s">
        <v>2818</v>
      </c>
      <c r="Y119" s="1" t="s">
        <v>2819</v>
      </c>
      <c r="Z119" s="1" t="s">
        <v>2820</v>
      </c>
      <c r="AA119" s="1">
        <v>101</v>
      </c>
      <c r="AB119" s="1" t="s">
        <v>1431</v>
      </c>
      <c r="AC119" s="1" t="s">
        <v>2289</v>
      </c>
      <c r="AD119" s="1" t="s">
        <v>1311</v>
      </c>
      <c r="AF119">
        <f t="shared" si="1"/>
        <v>1</v>
      </c>
    </row>
    <row r="120" spans="1:32" x14ac:dyDescent="0.45">
      <c r="A120" s="1" t="s">
        <v>982</v>
      </c>
      <c r="B120" s="1" t="s">
        <v>701</v>
      </c>
      <c r="C120" s="1" t="s">
        <v>104</v>
      </c>
      <c r="D120" s="1" t="s">
        <v>985</v>
      </c>
      <c r="E120" s="1" t="s">
        <v>744</v>
      </c>
      <c r="F120" s="1" t="s">
        <v>745</v>
      </c>
      <c r="G120" s="1" t="s">
        <v>1</v>
      </c>
      <c r="H120" s="1" t="s">
        <v>0</v>
      </c>
      <c r="I120" s="1"/>
      <c r="J120" s="1" t="s">
        <v>746</v>
      </c>
      <c r="K120" s="1" t="s">
        <v>0</v>
      </c>
      <c r="L120" s="1" t="s">
        <v>1316</v>
      </c>
      <c r="M120" s="1" t="s">
        <v>1330</v>
      </c>
      <c r="N120" s="1" t="s">
        <v>1331</v>
      </c>
      <c r="O120" s="1" t="s">
        <v>1332</v>
      </c>
      <c r="P120" s="1">
        <v>9</v>
      </c>
      <c r="Q120" s="1" t="s">
        <v>9</v>
      </c>
      <c r="R120" s="1" t="s">
        <v>9</v>
      </c>
      <c r="S120" s="1" t="s">
        <v>9</v>
      </c>
      <c r="T120" s="1" t="s">
        <v>9</v>
      </c>
      <c r="U120" s="1" t="s">
        <v>9</v>
      </c>
      <c r="V120" s="1" t="s">
        <v>9</v>
      </c>
      <c r="W120" s="1" t="s">
        <v>9</v>
      </c>
      <c r="X120" s="1" t="s">
        <v>9</v>
      </c>
      <c r="Y120" s="1" t="s">
        <v>9</v>
      </c>
      <c r="Z120" s="1" t="s">
        <v>9</v>
      </c>
      <c r="AA120" s="1">
        <v>0</v>
      </c>
      <c r="AB120" s="1" t="s">
        <v>9</v>
      </c>
      <c r="AC120" s="1" t="s">
        <v>9</v>
      </c>
      <c r="AD120" s="1" t="s">
        <v>9</v>
      </c>
      <c r="AF120">
        <f t="shared" si="1"/>
        <v>1</v>
      </c>
    </row>
    <row r="121" spans="1:32" x14ac:dyDescent="0.45">
      <c r="A121" s="1" t="s">
        <v>982</v>
      </c>
      <c r="B121" s="1" t="s">
        <v>701</v>
      </c>
      <c r="C121" s="1" t="s">
        <v>104</v>
      </c>
      <c r="D121" s="1" t="s">
        <v>985</v>
      </c>
      <c r="E121" s="1" t="s">
        <v>750</v>
      </c>
      <c r="F121" s="1" t="s">
        <v>751</v>
      </c>
      <c r="G121" s="1" t="s">
        <v>1</v>
      </c>
      <c r="H121" s="1" t="s">
        <v>0</v>
      </c>
      <c r="I121" s="1"/>
      <c r="J121" s="1" t="s">
        <v>752</v>
      </c>
      <c r="K121" s="1" t="s">
        <v>0</v>
      </c>
      <c r="L121" s="1" t="s">
        <v>1316</v>
      </c>
      <c r="M121" s="1" t="s">
        <v>1330</v>
      </c>
      <c r="N121" s="1" t="s">
        <v>1331</v>
      </c>
      <c r="O121" s="1" t="s">
        <v>2065</v>
      </c>
      <c r="P121" s="1">
        <v>13</v>
      </c>
      <c r="Q121" s="1" t="s">
        <v>9</v>
      </c>
      <c r="R121" s="1" t="s">
        <v>9</v>
      </c>
      <c r="S121" s="1" t="s">
        <v>9</v>
      </c>
      <c r="T121" s="1" t="s">
        <v>9</v>
      </c>
      <c r="U121" s="1" t="s">
        <v>9</v>
      </c>
      <c r="V121" s="1" t="s">
        <v>9</v>
      </c>
      <c r="W121" s="1" t="s">
        <v>9</v>
      </c>
      <c r="X121" s="1" t="s">
        <v>9</v>
      </c>
      <c r="Y121" s="1" t="s">
        <v>9</v>
      </c>
      <c r="Z121" s="1" t="s">
        <v>9</v>
      </c>
      <c r="AA121" s="1">
        <v>0</v>
      </c>
      <c r="AB121" s="1" t="s">
        <v>9</v>
      </c>
      <c r="AC121" s="1" t="s">
        <v>9</v>
      </c>
      <c r="AD121" s="1" t="s">
        <v>9</v>
      </c>
      <c r="AF121">
        <f t="shared" si="1"/>
        <v>1</v>
      </c>
    </row>
    <row r="122" spans="1:32" x14ac:dyDescent="0.45">
      <c r="A122" s="1" t="s">
        <v>982</v>
      </c>
      <c r="B122" s="1" t="s">
        <v>29</v>
      </c>
      <c r="C122" s="1" t="s">
        <v>30</v>
      </c>
      <c r="D122" s="1" t="s">
        <v>993</v>
      </c>
      <c r="E122" s="1" t="s">
        <v>1079</v>
      </c>
      <c r="F122" s="1" t="s">
        <v>1080</v>
      </c>
      <c r="G122" s="1" t="s">
        <v>1</v>
      </c>
      <c r="H122" s="1" t="s">
        <v>0</v>
      </c>
      <c r="I122" s="1"/>
      <c r="J122" s="1"/>
      <c r="K122" s="1" t="s">
        <v>0</v>
      </c>
      <c r="L122" s="1" t="s">
        <v>1316</v>
      </c>
      <c r="M122" s="1" t="s">
        <v>1381</v>
      </c>
      <c r="N122" s="1" t="s">
        <v>1336</v>
      </c>
      <c r="O122" s="1" t="s">
        <v>9</v>
      </c>
      <c r="P122" s="1">
        <v>1</v>
      </c>
      <c r="Q122" s="1" t="s">
        <v>1392</v>
      </c>
      <c r="R122" s="1" t="s">
        <v>1320</v>
      </c>
      <c r="S122" s="1" t="s">
        <v>1321</v>
      </c>
      <c r="T122" s="1" t="s">
        <v>1316</v>
      </c>
      <c r="U122" s="1" t="s">
        <v>1595</v>
      </c>
      <c r="V122" s="1" t="s">
        <v>1596</v>
      </c>
      <c r="W122" s="1" t="s">
        <v>1597</v>
      </c>
      <c r="X122" s="1" t="s">
        <v>1598</v>
      </c>
      <c r="Y122" s="1" t="s">
        <v>1599</v>
      </c>
      <c r="Z122" s="1" t="s">
        <v>1600</v>
      </c>
      <c r="AA122" s="1">
        <v>13</v>
      </c>
      <c r="AB122" s="1" t="s">
        <v>1492</v>
      </c>
      <c r="AC122" s="1" t="s">
        <v>1601</v>
      </c>
      <c r="AD122" s="1" t="s">
        <v>1311</v>
      </c>
      <c r="AF122">
        <f t="shared" si="1"/>
        <v>1</v>
      </c>
    </row>
    <row r="123" spans="1:32" x14ac:dyDescent="0.45">
      <c r="A123" s="1" t="s">
        <v>982</v>
      </c>
      <c r="B123" s="1" t="s">
        <v>701</v>
      </c>
      <c r="C123" s="1" t="s">
        <v>104</v>
      </c>
      <c r="D123" s="1" t="s">
        <v>985</v>
      </c>
      <c r="E123" s="1" t="s">
        <v>767</v>
      </c>
      <c r="F123" s="1" t="s">
        <v>768</v>
      </c>
      <c r="G123" s="1" t="s">
        <v>1</v>
      </c>
      <c r="H123" s="1" t="s">
        <v>0</v>
      </c>
      <c r="I123" s="1" t="s">
        <v>769</v>
      </c>
      <c r="J123" s="1" t="s">
        <v>770</v>
      </c>
      <c r="K123" s="1" t="s">
        <v>0</v>
      </c>
      <c r="L123" s="1" t="s">
        <v>1316</v>
      </c>
      <c r="M123" s="1" t="s">
        <v>1356</v>
      </c>
      <c r="N123" s="1" t="s">
        <v>1336</v>
      </c>
      <c r="O123" s="1" t="s">
        <v>2015</v>
      </c>
      <c r="P123" s="1">
        <v>3</v>
      </c>
      <c r="Q123" s="1" t="s">
        <v>1347</v>
      </c>
      <c r="R123" s="1" t="s">
        <v>1320</v>
      </c>
      <c r="S123" s="1" t="s">
        <v>1321</v>
      </c>
      <c r="T123" s="1" t="s">
        <v>1316</v>
      </c>
      <c r="U123" s="1" t="s">
        <v>2080</v>
      </c>
      <c r="V123" s="1" t="s">
        <v>2081</v>
      </c>
      <c r="W123" s="1" t="s">
        <v>9</v>
      </c>
      <c r="X123" s="1" t="s">
        <v>9</v>
      </c>
      <c r="Y123" s="1" t="s">
        <v>2082</v>
      </c>
      <c r="Z123" s="1" t="s">
        <v>2083</v>
      </c>
      <c r="AA123" s="1">
        <v>0</v>
      </c>
      <c r="AB123" s="1" t="s">
        <v>1903</v>
      </c>
      <c r="AC123" s="1" t="s">
        <v>1982</v>
      </c>
      <c r="AD123" s="1" t="s">
        <v>1311</v>
      </c>
      <c r="AF123">
        <f t="shared" si="1"/>
        <v>1</v>
      </c>
    </row>
    <row r="124" spans="1:32" x14ac:dyDescent="0.45">
      <c r="A124" s="1" t="s">
        <v>982</v>
      </c>
      <c r="B124" s="1" t="s">
        <v>29</v>
      </c>
      <c r="C124" s="1" t="s">
        <v>30</v>
      </c>
      <c r="D124" s="1" t="s">
        <v>993</v>
      </c>
      <c r="E124" s="1" t="s">
        <v>1031</v>
      </c>
      <c r="F124" s="1" t="s">
        <v>1032</v>
      </c>
      <c r="G124" s="1" t="s">
        <v>1</v>
      </c>
      <c r="H124" s="1" t="s">
        <v>0</v>
      </c>
      <c r="I124" s="1" t="s">
        <v>74</v>
      </c>
      <c r="J124" s="1" t="s">
        <v>75</v>
      </c>
      <c r="K124" s="1" t="s">
        <v>0</v>
      </c>
      <c r="L124" s="1" t="s">
        <v>1316</v>
      </c>
      <c r="M124" s="1" t="s">
        <v>1311</v>
      </c>
      <c r="N124" s="1" t="s">
        <v>1317</v>
      </c>
      <c r="O124" s="1" t="s">
        <v>1517</v>
      </c>
      <c r="P124" s="1">
        <v>110</v>
      </c>
      <c r="Q124" s="1" t="s">
        <v>1518</v>
      </c>
      <c r="R124" s="1" t="s">
        <v>1320</v>
      </c>
      <c r="S124" s="1" t="s">
        <v>1321</v>
      </c>
      <c r="T124" s="1" t="s">
        <v>1316</v>
      </c>
      <c r="U124" s="1" t="s">
        <v>1359</v>
      </c>
      <c r="V124" s="1" t="s">
        <v>1519</v>
      </c>
      <c r="W124" s="1" t="s">
        <v>1520</v>
      </c>
      <c r="X124" s="1" t="s">
        <v>1521</v>
      </c>
      <c r="Y124" s="1" t="s">
        <v>1522</v>
      </c>
      <c r="Z124" s="1" t="s">
        <v>1523</v>
      </c>
      <c r="AA124" s="1">
        <v>104</v>
      </c>
      <c r="AB124" s="1" t="s">
        <v>1421</v>
      </c>
      <c r="AC124" s="1" t="s">
        <v>1524</v>
      </c>
      <c r="AD124" s="1" t="s">
        <v>1311</v>
      </c>
      <c r="AF124">
        <f t="shared" si="1"/>
        <v>2</v>
      </c>
    </row>
    <row r="125" spans="1:32" x14ac:dyDescent="0.45">
      <c r="A125" s="1" t="s">
        <v>982</v>
      </c>
      <c r="B125" s="1" t="s">
        <v>29</v>
      </c>
      <c r="C125" s="1" t="s">
        <v>30</v>
      </c>
      <c r="D125" s="1" t="s">
        <v>1097</v>
      </c>
      <c r="E125" s="1" t="s">
        <v>1031</v>
      </c>
      <c r="F125" s="1" t="s">
        <v>1032</v>
      </c>
      <c r="G125" s="1" t="s">
        <v>1</v>
      </c>
      <c r="H125" s="1" t="s">
        <v>0</v>
      </c>
      <c r="I125" s="1" t="s">
        <v>74</v>
      </c>
      <c r="J125" s="1" t="s">
        <v>75</v>
      </c>
      <c r="K125" s="1" t="s">
        <v>0</v>
      </c>
      <c r="L125" s="1" t="s">
        <v>1316</v>
      </c>
      <c r="M125" s="1" t="s">
        <v>1311</v>
      </c>
      <c r="N125" s="1" t="s">
        <v>1317</v>
      </c>
      <c r="O125" s="1" t="s">
        <v>1517</v>
      </c>
      <c r="P125" s="1">
        <v>110</v>
      </c>
      <c r="Q125" s="1" t="s">
        <v>1518</v>
      </c>
      <c r="R125" s="1" t="s">
        <v>1320</v>
      </c>
      <c r="S125" s="1" t="s">
        <v>1321</v>
      </c>
      <c r="T125" s="1" t="s">
        <v>1316</v>
      </c>
      <c r="U125" s="1" t="s">
        <v>1359</v>
      </c>
      <c r="V125" s="1" t="s">
        <v>1519</v>
      </c>
      <c r="W125" s="1" t="s">
        <v>1520</v>
      </c>
      <c r="X125" s="1" t="s">
        <v>1521</v>
      </c>
      <c r="Y125" s="1" t="s">
        <v>1522</v>
      </c>
      <c r="Z125" s="1" t="s">
        <v>1523</v>
      </c>
      <c r="AA125" s="1">
        <v>104</v>
      </c>
      <c r="AB125" s="1" t="s">
        <v>1421</v>
      </c>
      <c r="AC125" s="1" t="s">
        <v>1524</v>
      </c>
      <c r="AD125" s="1" t="s">
        <v>1311</v>
      </c>
      <c r="AF125">
        <f t="shared" si="1"/>
        <v>2</v>
      </c>
    </row>
    <row r="126" spans="1:32" x14ac:dyDescent="0.45">
      <c r="A126" s="1" t="s">
        <v>982</v>
      </c>
      <c r="B126" s="1" t="s">
        <v>26</v>
      </c>
      <c r="C126" s="1" t="s">
        <v>104</v>
      </c>
      <c r="D126" s="1" t="s">
        <v>1199</v>
      </c>
      <c r="E126" s="1" t="s">
        <v>908</v>
      </c>
      <c r="F126" s="1" t="s">
        <v>909</v>
      </c>
      <c r="G126" s="1" t="s">
        <v>1</v>
      </c>
      <c r="H126" s="1" t="s">
        <v>0</v>
      </c>
      <c r="I126" s="1" t="s">
        <v>910</v>
      </c>
      <c r="J126" s="1" t="s">
        <v>911</v>
      </c>
      <c r="K126" s="1" t="s">
        <v>0</v>
      </c>
      <c r="L126" s="1" t="s">
        <v>1316</v>
      </c>
      <c r="M126" s="1" t="s">
        <v>1311</v>
      </c>
      <c r="N126" s="1" t="s">
        <v>1317</v>
      </c>
      <c r="O126" s="1" t="s">
        <v>2290</v>
      </c>
      <c r="P126" s="1">
        <v>10</v>
      </c>
      <c r="Q126" s="1" t="s">
        <v>1347</v>
      </c>
      <c r="R126" s="1" t="s">
        <v>1717</v>
      </c>
      <c r="S126" s="1" t="s">
        <v>1321</v>
      </c>
      <c r="T126" s="1" t="s">
        <v>1316</v>
      </c>
      <c r="U126" s="1" t="s">
        <v>2291</v>
      </c>
      <c r="V126" s="1" t="s">
        <v>2292</v>
      </c>
      <c r="W126" s="1" t="s">
        <v>2293</v>
      </c>
      <c r="X126" s="1" t="s">
        <v>2294</v>
      </c>
      <c r="Y126" s="1" t="s">
        <v>2295</v>
      </c>
      <c r="Z126" s="1" t="s">
        <v>2296</v>
      </c>
      <c r="AA126" s="1">
        <v>3</v>
      </c>
      <c r="AB126" s="1" t="s">
        <v>1399</v>
      </c>
      <c r="AC126" s="1" t="s">
        <v>2256</v>
      </c>
      <c r="AD126" s="1" t="s">
        <v>1311</v>
      </c>
      <c r="AF126">
        <f t="shared" si="1"/>
        <v>1</v>
      </c>
    </row>
    <row r="127" spans="1:32" x14ac:dyDescent="0.45">
      <c r="A127" s="1" t="s">
        <v>982</v>
      </c>
      <c r="B127" s="1" t="s">
        <v>701</v>
      </c>
      <c r="C127" s="1" t="s">
        <v>30</v>
      </c>
      <c r="D127" s="1" t="s">
        <v>983</v>
      </c>
      <c r="E127" s="1" t="s">
        <v>1109</v>
      </c>
      <c r="F127" s="1" t="s">
        <v>1110</v>
      </c>
      <c r="G127" s="1" t="s">
        <v>1</v>
      </c>
      <c r="H127" s="1" t="s">
        <v>25</v>
      </c>
      <c r="I127" s="1">
        <v>1711330002421</v>
      </c>
      <c r="J127" s="1">
        <v>5128206686</v>
      </c>
      <c r="K127" s="1" t="s">
        <v>9</v>
      </c>
      <c r="L127" s="1" t="s">
        <v>9</v>
      </c>
      <c r="M127" s="1" t="s">
        <v>9</v>
      </c>
      <c r="N127" s="1" t="s">
        <v>9</v>
      </c>
      <c r="O127" s="1" t="s">
        <v>9</v>
      </c>
      <c r="P127" s="1" t="s">
        <v>9</v>
      </c>
      <c r="Q127" s="1" t="s">
        <v>9</v>
      </c>
      <c r="R127" s="1" t="s">
        <v>9</v>
      </c>
      <c r="S127" s="1" t="s">
        <v>9</v>
      </c>
      <c r="T127" s="1" t="s">
        <v>9</v>
      </c>
      <c r="U127" s="1" t="s">
        <v>9</v>
      </c>
      <c r="V127" s="1" t="s">
        <v>9</v>
      </c>
      <c r="W127" s="1" t="s">
        <v>9</v>
      </c>
      <c r="X127" s="1" t="s">
        <v>9</v>
      </c>
      <c r="Y127" s="1" t="s">
        <v>9</v>
      </c>
      <c r="Z127" s="1" t="s">
        <v>9</v>
      </c>
      <c r="AA127" s="1" t="s">
        <v>9</v>
      </c>
      <c r="AB127" s="1" t="s">
        <v>9</v>
      </c>
      <c r="AC127" s="1" t="s">
        <v>9</v>
      </c>
      <c r="AD127" s="1" t="s">
        <v>9</v>
      </c>
      <c r="AF127">
        <f t="shared" si="1"/>
        <v>1</v>
      </c>
    </row>
    <row r="128" spans="1:32" x14ac:dyDescent="0.45">
      <c r="A128" s="1" t="s">
        <v>982</v>
      </c>
      <c r="B128" s="1" t="s">
        <v>26</v>
      </c>
      <c r="C128" s="1" t="s">
        <v>30</v>
      </c>
      <c r="D128" s="1" t="s">
        <v>1214</v>
      </c>
      <c r="E128" s="1" t="s">
        <v>484</v>
      </c>
      <c r="F128" s="1" t="s">
        <v>485</v>
      </c>
      <c r="G128" s="1" t="s">
        <v>1</v>
      </c>
      <c r="H128" s="1" t="s">
        <v>0</v>
      </c>
      <c r="I128" s="1" t="s">
        <v>1241</v>
      </c>
      <c r="J128" s="1" t="s">
        <v>1242</v>
      </c>
      <c r="K128" s="1" t="s">
        <v>25</v>
      </c>
      <c r="L128" s="1" t="s">
        <v>1316</v>
      </c>
      <c r="M128" s="1" t="s">
        <v>2177</v>
      </c>
      <c r="N128" s="1" t="s">
        <v>1317</v>
      </c>
      <c r="O128" s="1" t="s">
        <v>2815</v>
      </c>
      <c r="P128" s="1">
        <v>2</v>
      </c>
      <c r="Q128" s="1" t="s">
        <v>9</v>
      </c>
      <c r="R128" s="1" t="s">
        <v>9</v>
      </c>
      <c r="S128" s="1" t="s">
        <v>9</v>
      </c>
      <c r="T128" s="1" t="s">
        <v>9</v>
      </c>
      <c r="U128" s="1" t="s">
        <v>9</v>
      </c>
      <c r="V128" s="1" t="s">
        <v>9</v>
      </c>
      <c r="W128" s="1" t="s">
        <v>9</v>
      </c>
      <c r="X128" s="1" t="s">
        <v>9</v>
      </c>
      <c r="Y128" s="1" t="s">
        <v>9</v>
      </c>
      <c r="Z128" s="1" t="s">
        <v>9</v>
      </c>
      <c r="AA128" s="1">
        <v>0</v>
      </c>
      <c r="AB128" s="1" t="s">
        <v>9</v>
      </c>
      <c r="AC128" s="1" t="s">
        <v>9</v>
      </c>
      <c r="AD128" s="1" t="s">
        <v>9</v>
      </c>
      <c r="AF128">
        <f t="shared" si="1"/>
        <v>1</v>
      </c>
    </row>
    <row r="129" spans="1:32" x14ac:dyDescent="0.45">
      <c r="A129" s="1" t="s">
        <v>982</v>
      </c>
      <c r="B129" s="1" t="s">
        <v>26</v>
      </c>
      <c r="C129" s="1" t="s">
        <v>104</v>
      </c>
      <c r="D129" s="1" t="s">
        <v>1218</v>
      </c>
      <c r="E129" s="1" t="s">
        <v>428</v>
      </c>
      <c r="F129" s="1" t="s">
        <v>429</v>
      </c>
      <c r="G129" s="1" t="s">
        <v>1</v>
      </c>
      <c r="H129" s="1" t="s">
        <v>0</v>
      </c>
      <c r="I129" s="1" t="s">
        <v>430</v>
      </c>
      <c r="J129" s="1" t="s">
        <v>431</v>
      </c>
      <c r="K129" s="1" t="s">
        <v>0</v>
      </c>
      <c r="L129" s="1" t="s">
        <v>1316</v>
      </c>
      <c r="M129" s="1" t="s">
        <v>9</v>
      </c>
      <c r="N129" s="1" t="s">
        <v>9</v>
      </c>
      <c r="O129" s="1" t="s">
        <v>2810</v>
      </c>
      <c r="P129" s="1">
        <v>264</v>
      </c>
      <c r="Q129" s="1" t="s">
        <v>1338</v>
      </c>
      <c r="R129" s="1" t="s">
        <v>2179</v>
      </c>
      <c r="S129" s="1" t="s">
        <v>1321</v>
      </c>
      <c r="T129" s="1" t="s">
        <v>1316</v>
      </c>
      <c r="U129" s="1" t="s">
        <v>2811</v>
      </c>
      <c r="V129" s="1" t="s">
        <v>2812</v>
      </c>
      <c r="W129" s="1" t="s">
        <v>9</v>
      </c>
      <c r="X129" s="1" t="s">
        <v>9</v>
      </c>
      <c r="Y129" s="1" t="s">
        <v>2813</v>
      </c>
      <c r="Z129" s="1" t="s">
        <v>2814</v>
      </c>
      <c r="AA129" s="1">
        <v>126</v>
      </c>
      <c r="AB129" s="1" t="s">
        <v>9</v>
      </c>
      <c r="AC129" s="1" t="s">
        <v>2185</v>
      </c>
      <c r="AD129" s="1" t="s">
        <v>1311</v>
      </c>
      <c r="AF129">
        <f t="shared" si="1"/>
        <v>1</v>
      </c>
    </row>
    <row r="130" spans="1:32" x14ac:dyDescent="0.45">
      <c r="A130" s="1" t="s">
        <v>982</v>
      </c>
      <c r="B130" s="1" t="s">
        <v>701</v>
      </c>
      <c r="C130" s="1" t="s">
        <v>104</v>
      </c>
      <c r="D130" s="1" t="s">
        <v>792</v>
      </c>
      <c r="E130" s="1" t="s">
        <v>848</v>
      </c>
      <c r="F130" s="1" t="s">
        <v>849</v>
      </c>
      <c r="G130" s="1" t="s">
        <v>1</v>
      </c>
      <c r="H130" s="1" t="s">
        <v>0</v>
      </c>
      <c r="I130" s="1" t="s">
        <v>850</v>
      </c>
      <c r="J130" s="1" t="s">
        <v>851</v>
      </c>
      <c r="K130" s="1" t="s">
        <v>0</v>
      </c>
      <c r="L130" s="1" t="s">
        <v>1316</v>
      </c>
      <c r="M130" s="1" t="s">
        <v>2177</v>
      </c>
      <c r="N130" s="1" t="s">
        <v>1317</v>
      </c>
      <c r="O130" s="1" t="s">
        <v>2178</v>
      </c>
      <c r="P130" s="1">
        <v>59</v>
      </c>
      <c r="Q130" s="1" t="s">
        <v>1338</v>
      </c>
      <c r="R130" s="1" t="s">
        <v>2179</v>
      </c>
      <c r="S130" s="1" t="s">
        <v>1321</v>
      </c>
      <c r="T130" s="1" t="s">
        <v>1316</v>
      </c>
      <c r="U130" s="1" t="s">
        <v>2186</v>
      </c>
      <c r="V130" s="1" t="s">
        <v>2187</v>
      </c>
      <c r="W130" s="1" t="s">
        <v>2188</v>
      </c>
      <c r="X130" s="1" t="s">
        <v>2189</v>
      </c>
      <c r="Y130" s="1" t="s">
        <v>2190</v>
      </c>
      <c r="Z130" s="1" t="s">
        <v>2191</v>
      </c>
      <c r="AA130" s="1">
        <v>26</v>
      </c>
      <c r="AB130" s="1" t="s">
        <v>1587</v>
      </c>
      <c r="AC130" s="1" t="s">
        <v>9</v>
      </c>
      <c r="AD130" s="1" t="s">
        <v>1311</v>
      </c>
      <c r="AF130">
        <f t="shared" si="1"/>
        <v>1</v>
      </c>
    </row>
    <row r="131" spans="1:32" x14ac:dyDescent="0.45">
      <c r="A131" s="1" t="s">
        <v>982</v>
      </c>
      <c r="B131" s="1" t="s">
        <v>701</v>
      </c>
      <c r="C131" s="1" t="s">
        <v>104</v>
      </c>
      <c r="D131" s="1" t="s">
        <v>792</v>
      </c>
      <c r="E131" s="1" t="s">
        <v>844</v>
      </c>
      <c r="F131" s="1" t="s">
        <v>845</v>
      </c>
      <c r="G131" s="1" t="s">
        <v>1</v>
      </c>
      <c r="H131" s="1" t="s">
        <v>0</v>
      </c>
      <c r="I131" s="1" t="s">
        <v>846</v>
      </c>
      <c r="J131" s="1" t="s">
        <v>847</v>
      </c>
      <c r="K131" s="1" t="s">
        <v>0</v>
      </c>
      <c r="L131" s="1" t="s">
        <v>1316</v>
      </c>
      <c r="M131" s="1" t="s">
        <v>2177</v>
      </c>
      <c r="N131" s="1" t="s">
        <v>1317</v>
      </c>
      <c r="O131" s="1" t="s">
        <v>2178</v>
      </c>
      <c r="P131" s="1">
        <v>6</v>
      </c>
      <c r="Q131" s="1" t="s">
        <v>1338</v>
      </c>
      <c r="R131" s="1" t="s">
        <v>2179</v>
      </c>
      <c r="S131" s="1" t="s">
        <v>1321</v>
      </c>
      <c r="T131" s="1" t="s">
        <v>1316</v>
      </c>
      <c r="U131" s="1" t="s">
        <v>2180</v>
      </c>
      <c r="V131" s="1" t="s">
        <v>2181</v>
      </c>
      <c r="W131" s="1" t="s">
        <v>2182</v>
      </c>
      <c r="X131" s="1" t="s">
        <v>2177</v>
      </c>
      <c r="Y131" s="1" t="s">
        <v>2183</v>
      </c>
      <c r="Z131" s="1" t="s">
        <v>2184</v>
      </c>
      <c r="AA131" s="1">
        <v>45</v>
      </c>
      <c r="AB131" s="1" t="s">
        <v>1696</v>
      </c>
      <c r="AC131" s="1" t="s">
        <v>2185</v>
      </c>
      <c r="AD131" s="1" t="s">
        <v>1311</v>
      </c>
      <c r="AF131">
        <f t="shared" si="1"/>
        <v>1</v>
      </c>
    </row>
    <row r="132" spans="1:32" x14ac:dyDescent="0.45">
      <c r="A132" s="1" t="s">
        <v>982</v>
      </c>
      <c r="B132" s="1" t="s">
        <v>26</v>
      </c>
      <c r="C132" s="1" t="s">
        <v>104</v>
      </c>
      <c r="D132" s="1" t="s">
        <v>1218</v>
      </c>
      <c r="E132" s="1" t="s">
        <v>424</v>
      </c>
      <c r="F132" s="1" t="s">
        <v>425</v>
      </c>
      <c r="G132" s="1" t="s">
        <v>1</v>
      </c>
      <c r="H132" s="1" t="s">
        <v>0</v>
      </c>
      <c r="I132" s="1" t="s">
        <v>426</v>
      </c>
      <c r="J132" s="1" t="s">
        <v>427</v>
      </c>
      <c r="K132" s="1" t="s">
        <v>0</v>
      </c>
      <c r="L132" s="1" t="s">
        <v>1316</v>
      </c>
      <c r="M132" s="1" t="s">
        <v>9</v>
      </c>
      <c r="N132" s="1" t="s">
        <v>9</v>
      </c>
      <c r="O132" s="1" t="s">
        <v>2804</v>
      </c>
      <c r="P132" s="1">
        <v>4</v>
      </c>
      <c r="Q132" s="1" t="s">
        <v>1338</v>
      </c>
      <c r="R132" s="1" t="s">
        <v>2179</v>
      </c>
      <c r="S132" s="1" t="s">
        <v>1321</v>
      </c>
      <c r="T132" s="1" t="s">
        <v>1316</v>
      </c>
      <c r="U132" s="1" t="s">
        <v>2708</v>
      </c>
      <c r="V132" s="1" t="s">
        <v>2805</v>
      </c>
      <c r="W132" s="1" t="s">
        <v>2806</v>
      </c>
      <c r="X132" s="1" t="s">
        <v>2807</v>
      </c>
      <c r="Y132" s="1" t="s">
        <v>2808</v>
      </c>
      <c r="Z132" s="1" t="s">
        <v>2809</v>
      </c>
      <c r="AA132" s="1">
        <v>62</v>
      </c>
      <c r="AB132" s="1" t="s">
        <v>1949</v>
      </c>
      <c r="AC132" s="1" t="s">
        <v>2185</v>
      </c>
      <c r="AD132" s="1" t="s">
        <v>1311</v>
      </c>
      <c r="AF132">
        <f t="shared" si="1"/>
        <v>1</v>
      </c>
    </row>
    <row r="133" spans="1:32" x14ac:dyDescent="0.45">
      <c r="A133" s="1" t="s">
        <v>982</v>
      </c>
      <c r="B133" s="1" t="s">
        <v>29</v>
      </c>
      <c r="C133" s="1" t="s">
        <v>104</v>
      </c>
      <c r="D133" s="1" t="s">
        <v>1100</v>
      </c>
      <c r="E133" s="1" t="s">
        <v>227</v>
      </c>
      <c r="F133" s="1" t="s">
        <v>228</v>
      </c>
      <c r="G133" s="1" t="s">
        <v>1</v>
      </c>
      <c r="H133" s="1" t="s">
        <v>25</v>
      </c>
      <c r="I133" s="1" t="s">
        <v>229</v>
      </c>
      <c r="J133" s="1" t="s">
        <v>230</v>
      </c>
      <c r="K133" s="1" t="s">
        <v>25</v>
      </c>
      <c r="L133" s="1" t="s">
        <v>1316</v>
      </c>
      <c r="M133" s="1" t="s">
        <v>1311</v>
      </c>
      <c r="N133" s="1" t="s">
        <v>1317</v>
      </c>
      <c r="O133" s="1" t="s">
        <v>1821</v>
      </c>
      <c r="P133" s="1">
        <v>2</v>
      </c>
      <c r="Q133" s="1" t="s">
        <v>1635</v>
      </c>
      <c r="R133" s="1" t="s">
        <v>1320</v>
      </c>
      <c r="S133" s="1" t="s">
        <v>1321</v>
      </c>
      <c r="T133" s="1" t="s">
        <v>1316</v>
      </c>
      <c r="U133" s="1" t="s">
        <v>1741</v>
      </c>
      <c r="V133" s="1" t="s">
        <v>1822</v>
      </c>
      <c r="W133" s="1" t="s">
        <v>1823</v>
      </c>
      <c r="X133" s="1" t="s">
        <v>1824</v>
      </c>
      <c r="Y133" s="1" t="s">
        <v>1825</v>
      </c>
      <c r="Z133" s="1" t="s">
        <v>1826</v>
      </c>
      <c r="AA133" s="1">
        <v>67</v>
      </c>
      <c r="AB133" s="1" t="s">
        <v>1473</v>
      </c>
      <c r="AC133" s="1" t="s">
        <v>1371</v>
      </c>
      <c r="AD133" s="1" t="s">
        <v>1311</v>
      </c>
      <c r="AF133">
        <f t="shared" ref="AF133:AF196" si="2">COUNTIFS($E:$E,E133)</f>
        <v>1</v>
      </c>
    </row>
    <row r="134" spans="1:32" x14ac:dyDescent="0.45">
      <c r="A134" s="1" t="s">
        <v>982</v>
      </c>
      <c r="B134" s="1" t="s">
        <v>26</v>
      </c>
      <c r="C134" s="1" t="s">
        <v>30</v>
      </c>
      <c r="D134" s="1" t="s">
        <v>1254</v>
      </c>
      <c r="E134" s="1" t="s">
        <v>1292</v>
      </c>
      <c r="F134" s="1" t="s">
        <v>1293</v>
      </c>
      <c r="G134" s="1" t="s">
        <v>1</v>
      </c>
      <c r="H134" s="1" t="s">
        <v>0</v>
      </c>
      <c r="I134" s="1" t="s">
        <v>970</v>
      </c>
      <c r="J134" s="1" t="s">
        <v>971</v>
      </c>
      <c r="K134" s="1" t="s">
        <v>0</v>
      </c>
      <c r="L134" s="1" t="s">
        <v>1316</v>
      </c>
      <c r="M134" s="1" t="s">
        <v>1755</v>
      </c>
      <c r="N134" s="1" t="s">
        <v>1336</v>
      </c>
      <c r="O134" s="1" t="s">
        <v>2989</v>
      </c>
      <c r="P134" s="1">
        <v>21</v>
      </c>
      <c r="Q134" s="1" t="s">
        <v>1392</v>
      </c>
      <c r="R134" s="1" t="s">
        <v>1320</v>
      </c>
      <c r="S134" s="1" t="s">
        <v>1321</v>
      </c>
      <c r="T134" s="1" t="s">
        <v>1316</v>
      </c>
      <c r="U134" s="1" t="s">
        <v>2424</v>
      </c>
      <c r="V134" s="1" t="s">
        <v>2990</v>
      </c>
      <c r="W134" s="1" t="s">
        <v>2991</v>
      </c>
      <c r="X134" s="1" t="s">
        <v>2992</v>
      </c>
      <c r="Y134" s="1" t="s">
        <v>2952</v>
      </c>
      <c r="Z134" s="1" t="s">
        <v>2993</v>
      </c>
      <c r="AA134" s="1">
        <v>13</v>
      </c>
      <c r="AB134" s="1" t="s">
        <v>1473</v>
      </c>
      <c r="AC134" s="1" t="s">
        <v>2994</v>
      </c>
      <c r="AD134" s="1" t="s">
        <v>1311</v>
      </c>
      <c r="AF134">
        <f t="shared" si="2"/>
        <v>1</v>
      </c>
    </row>
    <row r="135" spans="1:32" x14ac:dyDescent="0.45">
      <c r="A135" s="1" t="s">
        <v>982</v>
      </c>
      <c r="B135" s="1" t="s">
        <v>29</v>
      </c>
      <c r="C135" s="1" t="s">
        <v>30</v>
      </c>
      <c r="D135" s="1" t="s">
        <v>990</v>
      </c>
      <c r="E135" s="1" t="s">
        <v>988</v>
      </c>
      <c r="F135" s="1" t="s">
        <v>989</v>
      </c>
      <c r="G135" s="1" t="s">
        <v>1</v>
      </c>
      <c r="H135" s="1" t="s">
        <v>0</v>
      </c>
      <c r="I135" s="1" t="s">
        <v>27</v>
      </c>
      <c r="J135" s="1" t="s">
        <v>28</v>
      </c>
      <c r="K135" s="1" t="s">
        <v>0</v>
      </c>
      <c r="L135" s="1" t="s">
        <v>1316</v>
      </c>
      <c r="M135" s="1" t="s">
        <v>1356</v>
      </c>
      <c r="N135" s="1" t="s">
        <v>1336</v>
      </c>
      <c r="O135" s="1" t="s">
        <v>1357</v>
      </c>
      <c r="P135" s="1">
        <v>3</v>
      </c>
      <c r="Q135" s="1" t="s">
        <v>1358</v>
      </c>
      <c r="R135" s="1" t="s">
        <v>1320</v>
      </c>
      <c r="S135" s="1" t="s">
        <v>1321</v>
      </c>
      <c r="T135" s="1" t="s">
        <v>1316</v>
      </c>
      <c r="U135" s="1" t="s">
        <v>1359</v>
      </c>
      <c r="V135" s="1" t="s">
        <v>1360</v>
      </c>
      <c r="W135" s="1" t="s">
        <v>9</v>
      </c>
      <c r="X135" s="1" t="s">
        <v>9</v>
      </c>
      <c r="Y135" s="1" t="s">
        <v>1361</v>
      </c>
      <c r="Z135" s="1" t="s">
        <v>1362</v>
      </c>
      <c r="AA135" s="1">
        <v>4</v>
      </c>
      <c r="AB135" s="1" t="s">
        <v>1328</v>
      </c>
      <c r="AC135" s="1" t="s">
        <v>1363</v>
      </c>
      <c r="AD135" s="1" t="s">
        <v>1311</v>
      </c>
      <c r="AF135">
        <f t="shared" si="2"/>
        <v>2</v>
      </c>
    </row>
    <row r="136" spans="1:32" x14ac:dyDescent="0.45">
      <c r="A136" s="1" t="s">
        <v>982</v>
      </c>
      <c r="B136" s="1" t="s">
        <v>29</v>
      </c>
      <c r="C136" s="1" t="s">
        <v>30</v>
      </c>
      <c r="D136" s="1" t="s">
        <v>1097</v>
      </c>
      <c r="E136" s="1" t="s">
        <v>988</v>
      </c>
      <c r="F136" s="1" t="s">
        <v>989</v>
      </c>
      <c r="G136" s="1" t="s">
        <v>1</v>
      </c>
      <c r="H136" s="1" t="s">
        <v>0</v>
      </c>
      <c r="I136" s="1" t="s">
        <v>27</v>
      </c>
      <c r="J136" s="1" t="s">
        <v>28</v>
      </c>
      <c r="K136" s="1" t="s">
        <v>0</v>
      </c>
      <c r="L136" s="1" t="s">
        <v>1316</v>
      </c>
      <c r="M136" s="1" t="s">
        <v>1356</v>
      </c>
      <c r="N136" s="1" t="s">
        <v>1336</v>
      </c>
      <c r="O136" s="1" t="s">
        <v>1357</v>
      </c>
      <c r="P136" s="1">
        <v>3</v>
      </c>
      <c r="Q136" s="1" t="s">
        <v>1358</v>
      </c>
      <c r="R136" s="1" t="s">
        <v>1320</v>
      </c>
      <c r="S136" s="1" t="s">
        <v>1321</v>
      </c>
      <c r="T136" s="1" t="s">
        <v>1316</v>
      </c>
      <c r="U136" s="1" t="s">
        <v>1359</v>
      </c>
      <c r="V136" s="1" t="s">
        <v>1360</v>
      </c>
      <c r="W136" s="1" t="s">
        <v>9</v>
      </c>
      <c r="X136" s="1" t="s">
        <v>9</v>
      </c>
      <c r="Y136" s="1" t="s">
        <v>1361</v>
      </c>
      <c r="Z136" s="1" t="s">
        <v>1362</v>
      </c>
      <c r="AA136" s="1">
        <v>4</v>
      </c>
      <c r="AB136" s="1" t="s">
        <v>1328</v>
      </c>
      <c r="AC136" s="1" t="s">
        <v>1363</v>
      </c>
      <c r="AD136" s="1" t="s">
        <v>1311</v>
      </c>
      <c r="AF136">
        <f t="shared" si="2"/>
        <v>2</v>
      </c>
    </row>
    <row r="137" spans="1:32" x14ac:dyDescent="0.45">
      <c r="A137" s="1" t="s">
        <v>982</v>
      </c>
      <c r="B137" s="1" t="s">
        <v>29</v>
      </c>
      <c r="C137" s="1" t="s">
        <v>30</v>
      </c>
      <c r="D137" s="1" t="s">
        <v>993</v>
      </c>
      <c r="E137" s="1" t="s">
        <v>1077</v>
      </c>
      <c r="F137" s="1" t="s">
        <v>1078</v>
      </c>
      <c r="G137" s="1" t="s">
        <v>1</v>
      </c>
      <c r="H137" s="1" t="s">
        <v>0</v>
      </c>
      <c r="I137" s="1"/>
      <c r="J137" s="1"/>
      <c r="K137" s="1" t="s">
        <v>0</v>
      </c>
      <c r="L137" s="1" t="s">
        <v>1316</v>
      </c>
      <c r="M137" s="1" t="s">
        <v>1755</v>
      </c>
      <c r="N137" s="1" t="s">
        <v>1336</v>
      </c>
      <c r="O137" s="1" t="s">
        <v>3053</v>
      </c>
      <c r="P137" s="1">
        <v>0</v>
      </c>
      <c r="Q137" s="1" t="s">
        <v>1392</v>
      </c>
      <c r="R137" s="1" t="s">
        <v>1320</v>
      </c>
      <c r="S137" s="1" t="s">
        <v>1690</v>
      </c>
      <c r="T137" s="1" t="s">
        <v>1316</v>
      </c>
      <c r="U137" s="1" t="s">
        <v>3054</v>
      </c>
      <c r="V137" s="1" t="s">
        <v>3055</v>
      </c>
      <c r="W137" s="1" t="s">
        <v>3056</v>
      </c>
      <c r="X137" s="1" t="s">
        <v>3057</v>
      </c>
      <c r="Y137" s="1" t="s">
        <v>3058</v>
      </c>
      <c r="Z137" s="1" t="s">
        <v>3059</v>
      </c>
      <c r="AA137" s="1">
        <v>7</v>
      </c>
      <c r="AB137" s="1" t="s">
        <v>1464</v>
      </c>
      <c r="AC137" s="1" t="s">
        <v>9</v>
      </c>
      <c r="AD137" s="1" t="s">
        <v>1311</v>
      </c>
      <c r="AF137">
        <f t="shared" si="2"/>
        <v>2</v>
      </c>
    </row>
    <row r="138" spans="1:32" x14ac:dyDescent="0.45">
      <c r="A138" s="1" t="s">
        <v>982</v>
      </c>
      <c r="B138" s="1" t="s">
        <v>29</v>
      </c>
      <c r="C138" s="1" t="s">
        <v>30</v>
      </c>
      <c r="D138" s="1" t="s">
        <v>1097</v>
      </c>
      <c r="E138" s="1" t="s">
        <v>1077</v>
      </c>
      <c r="F138" s="1" t="s">
        <v>1078</v>
      </c>
      <c r="G138" s="1" t="s">
        <v>1</v>
      </c>
      <c r="H138" s="1" t="s">
        <v>0</v>
      </c>
      <c r="I138" s="1" t="s">
        <v>60</v>
      </c>
      <c r="J138" s="1" t="s">
        <v>61</v>
      </c>
      <c r="K138" s="1" t="s">
        <v>0</v>
      </c>
      <c r="L138" s="1" t="s">
        <v>1316</v>
      </c>
      <c r="M138" s="1" t="s">
        <v>1755</v>
      </c>
      <c r="N138" s="1" t="s">
        <v>1336</v>
      </c>
      <c r="O138" s="1" t="s">
        <v>3053</v>
      </c>
      <c r="P138" s="1">
        <v>0</v>
      </c>
      <c r="Q138" s="1" t="s">
        <v>1392</v>
      </c>
      <c r="R138" s="1" t="s">
        <v>1320</v>
      </c>
      <c r="S138" s="1" t="s">
        <v>1690</v>
      </c>
      <c r="T138" s="1" t="s">
        <v>1316</v>
      </c>
      <c r="U138" s="1" t="s">
        <v>3054</v>
      </c>
      <c r="V138" s="1" t="s">
        <v>3055</v>
      </c>
      <c r="W138" s="1" t="s">
        <v>3056</v>
      </c>
      <c r="X138" s="1" t="s">
        <v>3057</v>
      </c>
      <c r="Y138" s="1" t="s">
        <v>3058</v>
      </c>
      <c r="Z138" s="1" t="s">
        <v>3059</v>
      </c>
      <c r="AA138" s="1">
        <v>7</v>
      </c>
      <c r="AB138" s="1" t="s">
        <v>1464</v>
      </c>
      <c r="AC138" s="1" t="s">
        <v>9</v>
      </c>
      <c r="AD138" s="1" t="s">
        <v>1311</v>
      </c>
      <c r="AF138">
        <f t="shared" si="2"/>
        <v>2</v>
      </c>
    </row>
    <row r="139" spans="1:32" x14ac:dyDescent="0.45">
      <c r="A139" s="1" t="s">
        <v>982</v>
      </c>
      <c r="B139" s="1" t="s">
        <v>29</v>
      </c>
      <c r="C139" s="1" t="s">
        <v>30</v>
      </c>
      <c r="D139" s="1" t="s">
        <v>95</v>
      </c>
      <c r="E139" s="1" t="s">
        <v>1066</v>
      </c>
      <c r="F139" s="1" t="s">
        <v>1067</v>
      </c>
      <c r="G139" s="1" t="s">
        <v>1</v>
      </c>
      <c r="H139" s="1" t="s">
        <v>0</v>
      </c>
      <c r="I139" s="1"/>
      <c r="J139" s="1"/>
      <c r="K139" s="1" t="s">
        <v>9</v>
      </c>
      <c r="L139" s="1" t="s">
        <v>9</v>
      </c>
      <c r="M139" s="1" t="s">
        <v>9</v>
      </c>
      <c r="N139" s="1" t="s">
        <v>9</v>
      </c>
      <c r="O139" s="1" t="s">
        <v>9</v>
      </c>
      <c r="P139" s="1" t="s">
        <v>9</v>
      </c>
      <c r="Q139" s="1" t="s">
        <v>9</v>
      </c>
      <c r="R139" s="1" t="s">
        <v>9</v>
      </c>
      <c r="S139" s="1" t="s">
        <v>9</v>
      </c>
      <c r="T139" s="1" t="s">
        <v>9</v>
      </c>
      <c r="U139" s="1" t="s">
        <v>9</v>
      </c>
      <c r="V139" s="1" t="s">
        <v>9</v>
      </c>
      <c r="W139" s="1" t="s">
        <v>9</v>
      </c>
      <c r="X139" s="1" t="s">
        <v>9</v>
      </c>
      <c r="Y139" s="1" t="s">
        <v>9</v>
      </c>
      <c r="Z139" s="1" t="s">
        <v>9</v>
      </c>
      <c r="AA139" s="1" t="s">
        <v>9</v>
      </c>
      <c r="AB139" s="1" t="s">
        <v>9</v>
      </c>
      <c r="AC139" s="1" t="s">
        <v>9</v>
      </c>
      <c r="AD139" s="1" t="s">
        <v>9</v>
      </c>
      <c r="AF139">
        <f t="shared" si="2"/>
        <v>1</v>
      </c>
    </row>
    <row r="140" spans="1:32" x14ac:dyDescent="0.45">
      <c r="A140" s="1" t="s">
        <v>982</v>
      </c>
      <c r="B140" s="1" t="s">
        <v>29</v>
      </c>
      <c r="C140" s="1" t="s">
        <v>30</v>
      </c>
      <c r="D140" s="1" t="s">
        <v>95</v>
      </c>
      <c r="E140" s="1" t="s">
        <v>1064</v>
      </c>
      <c r="F140" s="1" t="s">
        <v>1065</v>
      </c>
      <c r="G140" s="1" t="s">
        <v>1</v>
      </c>
      <c r="H140" s="1" t="s">
        <v>0</v>
      </c>
      <c r="I140" s="1"/>
      <c r="J140" s="1"/>
      <c r="K140" s="1" t="s">
        <v>9</v>
      </c>
      <c r="L140" s="1" t="s">
        <v>9</v>
      </c>
      <c r="M140" s="1" t="s">
        <v>9</v>
      </c>
      <c r="N140" s="1" t="s">
        <v>9</v>
      </c>
      <c r="O140" s="1" t="s">
        <v>9</v>
      </c>
      <c r="P140" s="1" t="s">
        <v>9</v>
      </c>
      <c r="Q140" s="1" t="s">
        <v>9</v>
      </c>
      <c r="R140" s="1" t="s">
        <v>9</v>
      </c>
      <c r="S140" s="1" t="s">
        <v>9</v>
      </c>
      <c r="T140" s="1" t="s">
        <v>9</v>
      </c>
      <c r="U140" s="1" t="s">
        <v>9</v>
      </c>
      <c r="V140" s="1" t="s">
        <v>9</v>
      </c>
      <c r="W140" s="1" t="s">
        <v>9</v>
      </c>
      <c r="X140" s="1" t="s">
        <v>9</v>
      </c>
      <c r="Y140" s="1" t="s">
        <v>9</v>
      </c>
      <c r="Z140" s="1" t="s">
        <v>9</v>
      </c>
      <c r="AA140" s="1" t="s">
        <v>9</v>
      </c>
      <c r="AB140" s="1" t="s">
        <v>9</v>
      </c>
      <c r="AC140" s="1" t="s">
        <v>9</v>
      </c>
      <c r="AD140" s="1" t="s">
        <v>9</v>
      </c>
      <c r="AF140">
        <f t="shared" si="2"/>
        <v>1</v>
      </c>
    </row>
    <row r="141" spans="1:32" x14ac:dyDescent="0.45">
      <c r="A141" s="1" t="s">
        <v>982</v>
      </c>
      <c r="B141" s="1" t="s">
        <v>29</v>
      </c>
      <c r="C141" s="1" t="s">
        <v>30</v>
      </c>
      <c r="D141" s="1" t="s">
        <v>95</v>
      </c>
      <c r="E141" s="1" t="s">
        <v>1039</v>
      </c>
      <c r="F141" s="1" t="s">
        <v>1040</v>
      </c>
      <c r="G141" s="1" t="s">
        <v>1</v>
      </c>
      <c r="H141" s="1" t="s">
        <v>0</v>
      </c>
      <c r="I141" s="1" t="s">
        <v>82</v>
      </c>
      <c r="J141" s="1" t="s">
        <v>83</v>
      </c>
      <c r="K141" s="1" t="s">
        <v>0</v>
      </c>
      <c r="L141" s="1" t="s">
        <v>1316</v>
      </c>
      <c r="M141" s="1" t="s">
        <v>1335</v>
      </c>
      <c r="N141" s="1" t="s">
        <v>1336</v>
      </c>
      <c r="O141" s="1" t="s">
        <v>1337</v>
      </c>
      <c r="P141" s="1">
        <v>28</v>
      </c>
      <c r="Q141" s="1" t="s">
        <v>1338</v>
      </c>
      <c r="R141" s="1" t="s">
        <v>1339</v>
      </c>
      <c r="S141" s="1" t="s">
        <v>1321</v>
      </c>
      <c r="T141" s="1" t="s">
        <v>1316</v>
      </c>
      <c r="U141" s="1" t="s">
        <v>1533</v>
      </c>
      <c r="V141" s="1" t="s">
        <v>1547</v>
      </c>
      <c r="W141" s="1" t="s">
        <v>1548</v>
      </c>
      <c r="X141" s="1" t="s">
        <v>9</v>
      </c>
      <c r="Y141" s="1" t="s">
        <v>1537</v>
      </c>
      <c r="Z141" s="1" t="s">
        <v>1549</v>
      </c>
      <c r="AA141" s="1">
        <v>81</v>
      </c>
      <c r="AB141" s="1" t="s">
        <v>1464</v>
      </c>
      <c r="AC141" s="1" t="s">
        <v>1344</v>
      </c>
      <c r="AD141" s="1" t="s">
        <v>1311</v>
      </c>
      <c r="AF141">
        <f t="shared" si="2"/>
        <v>2</v>
      </c>
    </row>
    <row r="142" spans="1:32" x14ac:dyDescent="0.45">
      <c r="A142" s="1" t="s">
        <v>982</v>
      </c>
      <c r="B142" s="1" t="s">
        <v>29</v>
      </c>
      <c r="C142" s="1" t="s">
        <v>30</v>
      </c>
      <c r="D142" s="1" t="s">
        <v>1097</v>
      </c>
      <c r="E142" s="1" t="s">
        <v>1039</v>
      </c>
      <c r="F142" s="1" t="s">
        <v>1040</v>
      </c>
      <c r="G142" s="1" t="s">
        <v>1</v>
      </c>
      <c r="H142" s="1" t="s">
        <v>0</v>
      </c>
      <c r="I142" s="1" t="s">
        <v>82</v>
      </c>
      <c r="J142" s="1" t="s">
        <v>83</v>
      </c>
      <c r="K142" s="1" t="s">
        <v>0</v>
      </c>
      <c r="L142" s="1" t="s">
        <v>1316</v>
      </c>
      <c r="M142" s="1" t="s">
        <v>1335</v>
      </c>
      <c r="N142" s="1" t="s">
        <v>1336</v>
      </c>
      <c r="O142" s="1" t="s">
        <v>1337</v>
      </c>
      <c r="P142" s="1">
        <v>28</v>
      </c>
      <c r="Q142" s="1" t="s">
        <v>1338</v>
      </c>
      <c r="R142" s="1" t="s">
        <v>1339</v>
      </c>
      <c r="S142" s="1" t="s">
        <v>1321</v>
      </c>
      <c r="T142" s="1" t="s">
        <v>1316</v>
      </c>
      <c r="U142" s="1" t="s">
        <v>1533</v>
      </c>
      <c r="V142" s="1" t="s">
        <v>1547</v>
      </c>
      <c r="W142" s="1" t="s">
        <v>1548</v>
      </c>
      <c r="X142" s="1" t="s">
        <v>9</v>
      </c>
      <c r="Y142" s="1" t="s">
        <v>1537</v>
      </c>
      <c r="Z142" s="1" t="s">
        <v>1549</v>
      </c>
      <c r="AA142" s="1">
        <v>81</v>
      </c>
      <c r="AB142" s="1" t="s">
        <v>1464</v>
      </c>
      <c r="AC142" s="1" t="s">
        <v>1344</v>
      </c>
      <c r="AD142" s="1" t="s">
        <v>1311</v>
      </c>
      <c r="AF142">
        <f t="shared" si="2"/>
        <v>2</v>
      </c>
    </row>
    <row r="143" spans="1:32" x14ac:dyDescent="0.45">
      <c r="A143" s="1" t="s">
        <v>982</v>
      </c>
      <c r="B143" s="1" t="s">
        <v>29</v>
      </c>
      <c r="C143" s="1" t="s">
        <v>30</v>
      </c>
      <c r="D143" s="1" t="s">
        <v>993</v>
      </c>
      <c r="E143" s="1" t="s">
        <v>1037</v>
      </c>
      <c r="F143" s="1" t="s">
        <v>1038</v>
      </c>
      <c r="G143" s="1" t="s">
        <v>1</v>
      </c>
      <c r="H143" s="1" t="s">
        <v>0</v>
      </c>
      <c r="I143" s="1" t="s">
        <v>80</v>
      </c>
      <c r="J143" s="1" t="s">
        <v>81</v>
      </c>
      <c r="K143" s="1" t="s">
        <v>0</v>
      </c>
      <c r="L143" s="1" t="s">
        <v>1316</v>
      </c>
      <c r="M143" s="1" t="s">
        <v>1356</v>
      </c>
      <c r="N143" s="1" t="s">
        <v>1336</v>
      </c>
      <c r="O143" s="1" t="s">
        <v>1540</v>
      </c>
      <c r="P143" s="1">
        <v>9</v>
      </c>
      <c r="Q143" s="1" t="s">
        <v>1338</v>
      </c>
      <c r="R143" s="1" t="s">
        <v>1339</v>
      </c>
      <c r="S143" s="1" t="s">
        <v>1321</v>
      </c>
      <c r="T143" s="1" t="s">
        <v>1316</v>
      </c>
      <c r="U143" s="1" t="s">
        <v>1533</v>
      </c>
      <c r="V143" s="1" t="s">
        <v>1541</v>
      </c>
      <c r="W143" s="1" t="s">
        <v>1542</v>
      </c>
      <c r="X143" s="1" t="s">
        <v>1543</v>
      </c>
      <c r="Y143" s="1" t="s">
        <v>1537</v>
      </c>
      <c r="Z143" s="1" t="s">
        <v>1544</v>
      </c>
      <c r="AA143" s="1">
        <v>17</v>
      </c>
      <c r="AB143" s="1" t="s">
        <v>1545</v>
      </c>
      <c r="AC143" s="1" t="s">
        <v>1546</v>
      </c>
      <c r="AD143" s="1" t="s">
        <v>1312</v>
      </c>
      <c r="AF143">
        <f t="shared" si="2"/>
        <v>2</v>
      </c>
    </row>
    <row r="144" spans="1:32" x14ac:dyDescent="0.45">
      <c r="A144" s="1" t="s">
        <v>982</v>
      </c>
      <c r="B144" s="1" t="s">
        <v>29</v>
      </c>
      <c r="C144" s="1" t="s">
        <v>30</v>
      </c>
      <c r="D144" s="1" t="s">
        <v>1097</v>
      </c>
      <c r="E144" s="1" t="s">
        <v>1037</v>
      </c>
      <c r="F144" s="1" t="s">
        <v>1038</v>
      </c>
      <c r="G144" s="1" t="s">
        <v>1</v>
      </c>
      <c r="H144" s="1" t="s">
        <v>0</v>
      </c>
      <c r="I144" s="1" t="s">
        <v>80</v>
      </c>
      <c r="J144" s="1" t="s">
        <v>81</v>
      </c>
      <c r="K144" s="1" t="s">
        <v>0</v>
      </c>
      <c r="L144" s="1" t="s">
        <v>1316</v>
      </c>
      <c r="M144" s="1" t="s">
        <v>1356</v>
      </c>
      <c r="N144" s="1" t="s">
        <v>1336</v>
      </c>
      <c r="O144" s="1" t="s">
        <v>1540</v>
      </c>
      <c r="P144" s="1">
        <v>9</v>
      </c>
      <c r="Q144" s="1" t="s">
        <v>1338</v>
      </c>
      <c r="R144" s="1" t="s">
        <v>1339</v>
      </c>
      <c r="S144" s="1" t="s">
        <v>1321</v>
      </c>
      <c r="T144" s="1" t="s">
        <v>1316</v>
      </c>
      <c r="U144" s="1" t="s">
        <v>1533</v>
      </c>
      <c r="V144" s="1" t="s">
        <v>1541</v>
      </c>
      <c r="W144" s="1" t="s">
        <v>1542</v>
      </c>
      <c r="X144" s="1" t="s">
        <v>1543</v>
      </c>
      <c r="Y144" s="1" t="s">
        <v>1537</v>
      </c>
      <c r="Z144" s="1" t="s">
        <v>1544</v>
      </c>
      <c r="AA144" s="1">
        <v>17</v>
      </c>
      <c r="AB144" s="1" t="s">
        <v>1545</v>
      </c>
      <c r="AC144" s="1" t="s">
        <v>1546</v>
      </c>
      <c r="AD144" s="1" t="s">
        <v>1312</v>
      </c>
      <c r="AF144">
        <f t="shared" si="2"/>
        <v>2</v>
      </c>
    </row>
    <row r="145" spans="1:32" x14ac:dyDescent="0.45">
      <c r="A145" s="1" t="s">
        <v>982</v>
      </c>
      <c r="B145" s="1" t="s">
        <v>26</v>
      </c>
      <c r="C145" s="1" t="s">
        <v>30</v>
      </c>
      <c r="D145" s="1" t="s">
        <v>1194</v>
      </c>
      <c r="E145" s="1" t="s">
        <v>324</v>
      </c>
      <c r="F145" s="1" t="s">
        <v>325</v>
      </c>
      <c r="G145" s="1" t="s">
        <v>257</v>
      </c>
      <c r="H145" s="1" t="s">
        <v>0</v>
      </c>
      <c r="I145" s="1" t="s">
        <v>326</v>
      </c>
      <c r="J145" s="1" t="s">
        <v>327</v>
      </c>
      <c r="K145" s="1" t="s">
        <v>25</v>
      </c>
      <c r="L145" s="1" t="s">
        <v>1316</v>
      </c>
      <c r="M145" s="1" t="s">
        <v>1311</v>
      </c>
      <c r="N145" s="1" t="s">
        <v>1317</v>
      </c>
      <c r="O145" s="1" t="s">
        <v>2797</v>
      </c>
      <c r="P145" s="1">
        <v>72</v>
      </c>
      <c r="Q145" s="1" t="s">
        <v>1518</v>
      </c>
      <c r="R145" s="1" t="s">
        <v>1320</v>
      </c>
      <c r="S145" s="1" t="s">
        <v>1321</v>
      </c>
      <c r="T145" s="1" t="s">
        <v>1316</v>
      </c>
      <c r="U145" s="1" t="s">
        <v>2391</v>
      </c>
      <c r="V145" s="1" t="s">
        <v>2798</v>
      </c>
      <c r="W145" s="1" t="s">
        <v>2799</v>
      </c>
      <c r="X145" s="1" t="s">
        <v>2800</v>
      </c>
      <c r="Y145" s="1" t="s">
        <v>2801</v>
      </c>
      <c r="Z145" s="1" t="s">
        <v>2802</v>
      </c>
      <c r="AA145" s="1">
        <v>19</v>
      </c>
      <c r="AB145" s="1" t="s">
        <v>1399</v>
      </c>
      <c r="AC145" s="1" t="s">
        <v>2803</v>
      </c>
      <c r="AD145" s="1" t="s">
        <v>1311</v>
      </c>
      <c r="AF145">
        <f t="shared" si="2"/>
        <v>1</v>
      </c>
    </row>
    <row r="146" spans="1:32" x14ac:dyDescent="0.45">
      <c r="A146" s="1" t="s">
        <v>982</v>
      </c>
      <c r="B146" s="1" t="s">
        <v>29</v>
      </c>
      <c r="C146" s="1" t="s">
        <v>30</v>
      </c>
      <c r="D146" s="1" t="s">
        <v>95</v>
      </c>
      <c r="E146" s="1" t="s">
        <v>1021</v>
      </c>
      <c r="F146" s="1" t="s">
        <v>1022</v>
      </c>
      <c r="G146" s="1" t="s">
        <v>1</v>
      </c>
      <c r="H146" s="1" t="s">
        <v>0</v>
      </c>
      <c r="I146" s="1" t="s">
        <v>64</v>
      </c>
      <c r="J146" s="1" t="s">
        <v>65</v>
      </c>
      <c r="K146" s="1" t="s">
        <v>0</v>
      </c>
      <c r="L146" s="1" t="s">
        <v>1316</v>
      </c>
      <c r="M146" s="1" t="s">
        <v>1311</v>
      </c>
      <c r="N146" s="1" t="s">
        <v>1317</v>
      </c>
      <c r="O146" s="1" t="s">
        <v>1414</v>
      </c>
      <c r="P146" s="1">
        <v>41</v>
      </c>
      <c r="Q146" s="1" t="s">
        <v>1347</v>
      </c>
      <c r="R146" s="1" t="s">
        <v>1320</v>
      </c>
      <c r="S146" s="1" t="s">
        <v>1321</v>
      </c>
      <c r="T146" s="1" t="s">
        <v>1316</v>
      </c>
      <c r="U146" s="1" t="s">
        <v>1480</v>
      </c>
      <c r="V146" s="1" t="s">
        <v>1481</v>
      </c>
      <c r="W146" s="1" t="s">
        <v>1482</v>
      </c>
      <c r="X146" s="1" t="s">
        <v>1483</v>
      </c>
      <c r="Y146" s="1" t="s">
        <v>1484</v>
      </c>
      <c r="Z146" s="1" t="s">
        <v>1485</v>
      </c>
      <c r="AA146" s="1">
        <v>17</v>
      </c>
      <c r="AB146" s="1" t="s">
        <v>1448</v>
      </c>
      <c r="AC146" s="1" t="s">
        <v>1486</v>
      </c>
      <c r="AD146" s="1" t="s">
        <v>1311</v>
      </c>
      <c r="AF146">
        <f t="shared" si="2"/>
        <v>2</v>
      </c>
    </row>
    <row r="147" spans="1:32" x14ac:dyDescent="0.45">
      <c r="A147" s="1" t="s">
        <v>982</v>
      </c>
      <c r="B147" s="1" t="s">
        <v>29</v>
      </c>
      <c r="C147" s="1" t="s">
        <v>30</v>
      </c>
      <c r="D147" s="1" t="s">
        <v>1097</v>
      </c>
      <c r="E147" s="1" t="s">
        <v>1021</v>
      </c>
      <c r="F147" s="1" t="s">
        <v>1022</v>
      </c>
      <c r="G147" s="1" t="s">
        <v>1</v>
      </c>
      <c r="H147" s="1" t="s">
        <v>0</v>
      </c>
      <c r="I147" s="1" t="s">
        <v>64</v>
      </c>
      <c r="J147" s="1" t="s">
        <v>65</v>
      </c>
      <c r="K147" s="1" t="s">
        <v>0</v>
      </c>
      <c r="L147" s="1" t="s">
        <v>1316</v>
      </c>
      <c r="M147" s="1" t="s">
        <v>1311</v>
      </c>
      <c r="N147" s="1" t="s">
        <v>1317</v>
      </c>
      <c r="O147" s="1" t="s">
        <v>1414</v>
      </c>
      <c r="P147" s="1">
        <v>41</v>
      </c>
      <c r="Q147" s="1" t="s">
        <v>1347</v>
      </c>
      <c r="R147" s="1" t="s">
        <v>1320</v>
      </c>
      <c r="S147" s="1" t="s">
        <v>1321</v>
      </c>
      <c r="T147" s="1" t="s">
        <v>1316</v>
      </c>
      <c r="U147" s="1" t="s">
        <v>1480</v>
      </c>
      <c r="V147" s="1" t="s">
        <v>1481</v>
      </c>
      <c r="W147" s="1" t="s">
        <v>1482</v>
      </c>
      <c r="X147" s="1" t="s">
        <v>1483</v>
      </c>
      <c r="Y147" s="1" t="s">
        <v>1484</v>
      </c>
      <c r="Z147" s="1" t="s">
        <v>1485</v>
      </c>
      <c r="AA147" s="1">
        <v>17</v>
      </c>
      <c r="AB147" s="1" t="s">
        <v>1448</v>
      </c>
      <c r="AC147" s="1" t="s">
        <v>1486</v>
      </c>
      <c r="AD147" s="1" t="s">
        <v>1311</v>
      </c>
      <c r="AF147">
        <f t="shared" si="2"/>
        <v>2</v>
      </c>
    </row>
    <row r="148" spans="1:32" x14ac:dyDescent="0.45">
      <c r="A148" s="1" t="s">
        <v>982</v>
      </c>
      <c r="B148" s="1" t="s">
        <v>29</v>
      </c>
      <c r="C148" s="1" t="s">
        <v>104</v>
      </c>
      <c r="D148" s="1" t="s">
        <v>1099</v>
      </c>
      <c r="E148" s="1" t="s">
        <v>196</v>
      </c>
      <c r="F148" s="1" t="s">
        <v>197</v>
      </c>
      <c r="G148" s="1" t="s">
        <v>1</v>
      </c>
      <c r="H148" s="1" t="s">
        <v>25</v>
      </c>
      <c r="I148" s="1" t="s">
        <v>198</v>
      </c>
      <c r="J148" s="1" t="s">
        <v>199</v>
      </c>
      <c r="K148" s="1" t="s">
        <v>25</v>
      </c>
      <c r="L148" s="1" t="s">
        <v>1316</v>
      </c>
      <c r="M148" s="1" t="s">
        <v>1787</v>
      </c>
      <c r="N148" s="1" t="s">
        <v>9</v>
      </c>
      <c r="O148" s="1" t="s">
        <v>9</v>
      </c>
      <c r="P148" s="1">
        <v>17</v>
      </c>
      <c r="Q148" s="1" t="s">
        <v>1635</v>
      </c>
      <c r="R148" s="1" t="s">
        <v>1320</v>
      </c>
      <c r="S148" s="1" t="s">
        <v>1321</v>
      </c>
      <c r="T148" s="1" t="s">
        <v>1316</v>
      </c>
      <c r="U148" s="1" t="s">
        <v>1788</v>
      </c>
      <c r="V148" s="1" t="s">
        <v>1789</v>
      </c>
      <c r="W148" s="1" t="s">
        <v>1790</v>
      </c>
      <c r="X148" s="1" t="s">
        <v>1791</v>
      </c>
      <c r="Y148" s="1" t="s">
        <v>1792</v>
      </c>
      <c r="Z148" s="1" t="s">
        <v>1793</v>
      </c>
      <c r="AA148" s="1">
        <v>371</v>
      </c>
      <c r="AB148" s="1" t="s">
        <v>1492</v>
      </c>
      <c r="AC148" s="1" t="s">
        <v>1794</v>
      </c>
      <c r="AD148" s="1" t="s">
        <v>1311</v>
      </c>
      <c r="AF148">
        <f t="shared" si="2"/>
        <v>1</v>
      </c>
    </row>
    <row r="149" spans="1:32" x14ac:dyDescent="0.45">
      <c r="A149" s="1" t="s">
        <v>982</v>
      </c>
      <c r="B149" s="1" t="s">
        <v>29</v>
      </c>
      <c r="C149" s="1" t="s">
        <v>30</v>
      </c>
      <c r="D149" s="1" t="s">
        <v>95</v>
      </c>
      <c r="E149" s="1" t="s">
        <v>96</v>
      </c>
      <c r="F149" s="1" t="s">
        <v>97</v>
      </c>
      <c r="G149" s="1" t="s">
        <v>1</v>
      </c>
      <c r="H149" s="1" t="s">
        <v>0</v>
      </c>
      <c r="I149" s="1"/>
      <c r="J149" s="1"/>
      <c r="K149" s="1" t="s">
        <v>9</v>
      </c>
      <c r="L149" s="1" t="s">
        <v>9</v>
      </c>
      <c r="M149" s="1" t="s">
        <v>9</v>
      </c>
      <c r="N149" s="1" t="s">
        <v>9</v>
      </c>
      <c r="O149" s="1" t="s">
        <v>9</v>
      </c>
      <c r="P149" s="1" t="s">
        <v>9</v>
      </c>
      <c r="Q149" s="1" t="s">
        <v>9</v>
      </c>
      <c r="R149" s="1" t="s">
        <v>9</v>
      </c>
      <c r="S149" s="1" t="s">
        <v>9</v>
      </c>
      <c r="T149" s="1" t="s">
        <v>9</v>
      </c>
      <c r="U149" s="1" t="s">
        <v>9</v>
      </c>
      <c r="V149" s="1" t="s">
        <v>9</v>
      </c>
      <c r="W149" s="1" t="s">
        <v>9</v>
      </c>
      <c r="X149" s="1" t="s">
        <v>9</v>
      </c>
      <c r="Y149" s="1" t="s">
        <v>9</v>
      </c>
      <c r="Z149" s="1" t="s">
        <v>9</v>
      </c>
      <c r="AA149" s="1" t="s">
        <v>9</v>
      </c>
      <c r="AB149" s="1" t="s">
        <v>9</v>
      </c>
      <c r="AC149" s="1" t="s">
        <v>9</v>
      </c>
      <c r="AD149" s="1" t="s">
        <v>9</v>
      </c>
      <c r="AF149">
        <f t="shared" si="2"/>
        <v>2</v>
      </c>
    </row>
    <row r="150" spans="1:32" x14ac:dyDescent="0.45">
      <c r="A150" s="1" t="s">
        <v>982</v>
      </c>
      <c r="B150" s="1" t="s">
        <v>29</v>
      </c>
      <c r="C150" s="1" t="s">
        <v>104</v>
      </c>
      <c r="D150" s="1" t="s">
        <v>1098</v>
      </c>
      <c r="E150" s="1" t="s">
        <v>96</v>
      </c>
      <c r="F150" s="1" t="s">
        <v>97</v>
      </c>
      <c r="G150" s="1" t="s">
        <v>1</v>
      </c>
      <c r="H150" s="1" t="s">
        <v>0</v>
      </c>
      <c r="I150" s="1" t="s">
        <v>135</v>
      </c>
      <c r="J150" s="1" t="s">
        <v>136</v>
      </c>
      <c r="K150" s="1" t="s">
        <v>9</v>
      </c>
      <c r="L150" s="1" t="s">
        <v>9</v>
      </c>
      <c r="M150" s="1" t="s">
        <v>9</v>
      </c>
      <c r="N150" s="1" t="s">
        <v>9</v>
      </c>
      <c r="O150" s="1" t="s">
        <v>9</v>
      </c>
      <c r="P150" s="1" t="s">
        <v>9</v>
      </c>
      <c r="Q150" s="1" t="s">
        <v>9</v>
      </c>
      <c r="R150" s="1" t="s">
        <v>9</v>
      </c>
      <c r="S150" s="1" t="s">
        <v>9</v>
      </c>
      <c r="T150" s="1" t="s">
        <v>9</v>
      </c>
      <c r="U150" s="1" t="s">
        <v>9</v>
      </c>
      <c r="V150" s="1" t="s">
        <v>9</v>
      </c>
      <c r="W150" s="1" t="s">
        <v>9</v>
      </c>
      <c r="X150" s="1" t="s">
        <v>9</v>
      </c>
      <c r="Y150" s="1" t="s">
        <v>9</v>
      </c>
      <c r="Z150" s="1" t="s">
        <v>9</v>
      </c>
      <c r="AA150" s="1" t="s">
        <v>9</v>
      </c>
      <c r="AB150" s="1" t="s">
        <v>9</v>
      </c>
      <c r="AC150" s="1" t="s">
        <v>9</v>
      </c>
      <c r="AD150" s="1" t="s">
        <v>9</v>
      </c>
      <c r="AF150">
        <f t="shared" si="2"/>
        <v>2</v>
      </c>
    </row>
    <row r="151" spans="1:32" x14ac:dyDescent="0.45">
      <c r="A151" s="1" t="s">
        <v>982</v>
      </c>
      <c r="B151" s="1" t="s">
        <v>26</v>
      </c>
      <c r="C151" s="1" t="s">
        <v>30</v>
      </c>
      <c r="D151" s="1" t="s">
        <v>1214</v>
      </c>
      <c r="E151" s="1" t="s">
        <v>1238</v>
      </c>
      <c r="F151" s="1" t="s">
        <v>1239</v>
      </c>
      <c r="G151" s="1" t="s">
        <v>1</v>
      </c>
      <c r="H151" s="1" t="s">
        <v>0</v>
      </c>
      <c r="I151" s="1" t="s">
        <v>1240</v>
      </c>
      <c r="J151" s="1">
        <v>5048200890</v>
      </c>
      <c r="K151" s="1" t="s">
        <v>0</v>
      </c>
      <c r="L151" s="1" t="s">
        <v>1316</v>
      </c>
      <c r="M151" s="1" t="s">
        <v>1335</v>
      </c>
      <c r="N151" s="1" t="s">
        <v>1336</v>
      </c>
      <c r="O151" s="1" t="s">
        <v>2196</v>
      </c>
      <c r="P151" s="1">
        <v>39</v>
      </c>
      <c r="Q151" s="1" t="s">
        <v>1338</v>
      </c>
      <c r="R151" s="1" t="s">
        <v>1339</v>
      </c>
      <c r="S151" s="1" t="s">
        <v>1321</v>
      </c>
      <c r="T151" s="1" t="s">
        <v>1316</v>
      </c>
      <c r="U151" s="1" t="s">
        <v>2451</v>
      </c>
      <c r="V151" s="1" t="s">
        <v>2794</v>
      </c>
      <c r="W151" s="1" t="s">
        <v>9</v>
      </c>
      <c r="X151" s="1" t="s">
        <v>9</v>
      </c>
      <c r="Y151" s="1" t="s">
        <v>2795</v>
      </c>
      <c r="Z151" s="1" t="s">
        <v>2796</v>
      </c>
      <c r="AA151" s="1">
        <v>104</v>
      </c>
      <c r="AB151" s="1" t="s">
        <v>1473</v>
      </c>
      <c r="AC151" s="1" t="s">
        <v>1479</v>
      </c>
      <c r="AD151" s="1" t="s">
        <v>1311</v>
      </c>
      <c r="AF151">
        <f t="shared" si="2"/>
        <v>1</v>
      </c>
    </row>
    <row r="152" spans="1:32" x14ac:dyDescent="0.45">
      <c r="A152" s="1" t="s">
        <v>982</v>
      </c>
      <c r="B152" s="1" t="s">
        <v>701</v>
      </c>
      <c r="C152" s="1" t="s">
        <v>104</v>
      </c>
      <c r="D152" s="1" t="s">
        <v>792</v>
      </c>
      <c r="E152" s="1" t="s">
        <v>840</v>
      </c>
      <c r="F152" s="1" t="s">
        <v>841</v>
      </c>
      <c r="G152" s="1" t="s">
        <v>1</v>
      </c>
      <c r="H152" s="1" t="s">
        <v>0</v>
      </c>
      <c r="I152" s="1" t="s">
        <v>842</v>
      </c>
      <c r="J152" s="1" t="s">
        <v>843</v>
      </c>
      <c r="K152" s="1" t="s">
        <v>0</v>
      </c>
      <c r="L152" s="1" t="s">
        <v>1316</v>
      </c>
      <c r="M152" s="1" t="s">
        <v>1755</v>
      </c>
      <c r="N152" s="1" t="s">
        <v>1336</v>
      </c>
      <c r="O152" s="1" t="s">
        <v>2170</v>
      </c>
      <c r="P152" s="1">
        <v>14</v>
      </c>
      <c r="Q152" s="1" t="s">
        <v>1358</v>
      </c>
      <c r="R152" s="1" t="s">
        <v>1320</v>
      </c>
      <c r="S152" s="1" t="s">
        <v>1321</v>
      </c>
      <c r="T152" s="1" t="s">
        <v>1316</v>
      </c>
      <c r="U152" s="1" t="s">
        <v>2171</v>
      </c>
      <c r="V152" s="1" t="s">
        <v>2172</v>
      </c>
      <c r="W152" s="1" t="s">
        <v>2173</v>
      </c>
      <c r="X152" s="1" t="s">
        <v>2174</v>
      </c>
      <c r="Y152" s="1" t="s">
        <v>2138</v>
      </c>
      <c r="Z152" s="1" t="s">
        <v>2175</v>
      </c>
      <c r="AA152" s="1">
        <v>3</v>
      </c>
      <c r="AB152" s="1" t="s">
        <v>1328</v>
      </c>
      <c r="AC152" s="1" t="s">
        <v>2176</v>
      </c>
      <c r="AD152" s="1" t="s">
        <v>1311</v>
      </c>
      <c r="AF152">
        <f t="shared" si="2"/>
        <v>1</v>
      </c>
    </row>
    <row r="153" spans="1:32" x14ac:dyDescent="0.45">
      <c r="A153" s="1" t="s">
        <v>982</v>
      </c>
      <c r="B153" s="1" t="s">
        <v>29</v>
      </c>
      <c r="C153" s="1" t="s">
        <v>30</v>
      </c>
      <c r="D153" s="1" t="s">
        <v>95</v>
      </c>
      <c r="E153" s="1" t="s">
        <v>1062</v>
      </c>
      <c r="F153" s="1" t="s">
        <v>1063</v>
      </c>
      <c r="G153" s="1" t="s">
        <v>1</v>
      </c>
      <c r="H153" s="1" t="s">
        <v>0</v>
      </c>
      <c r="I153" s="1"/>
      <c r="J153" s="1"/>
      <c r="K153" s="1" t="s">
        <v>9</v>
      </c>
      <c r="L153" s="1" t="s">
        <v>9</v>
      </c>
      <c r="M153" s="1" t="s">
        <v>9</v>
      </c>
      <c r="N153" s="1" t="s">
        <v>9</v>
      </c>
      <c r="O153" s="1" t="s">
        <v>9</v>
      </c>
      <c r="P153" s="1" t="s">
        <v>9</v>
      </c>
      <c r="Q153" s="1" t="s">
        <v>9</v>
      </c>
      <c r="R153" s="1" t="s">
        <v>9</v>
      </c>
      <c r="S153" s="1" t="s">
        <v>9</v>
      </c>
      <c r="T153" s="1" t="s">
        <v>9</v>
      </c>
      <c r="U153" s="1" t="s">
        <v>9</v>
      </c>
      <c r="V153" s="1" t="s">
        <v>9</v>
      </c>
      <c r="W153" s="1" t="s">
        <v>9</v>
      </c>
      <c r="X153" s="1" t="s">
        <v>9</v>
      </c>
      <c r="Y153" s="1" t="s">
        <v>9</v>
      </c>
      <c r="Z153" s="1" t="s">
        <v>9</v>
      </c>
      <c r="AA153" s="1" t="s">
        <v>9</v>
      </c>
      <c r="AB153" s="1" t="s">
        <v>9</v>
      </c>
      <c r="AC153" s="1" t="s">
        <v>9</v>
      </c>
      <c r="AD153" s="1" t="s">
        <v>9</v>
      </c>
      <c r="AF153">
        <f t="shared" si="2"/>
        <v>1</v>
      </c>
    </row>
    <row r="154" spans="1:32" x14ac:dyDescent="0.45">
      <c r="A154" s="1" t="s">
        <v>982</v>
      </c>
      <c r="B154" s="1" t="s">
        <v>26</v>
      </c>
      <c r="C154" s="1" t="s">
        <v>30</v>
      </c>
      <c r="D154" s="1" t="s">
        <v>1214</v>
      </c>
      <c r="E154" s="1" t="s">
        <v>1236</v>
      </c>
      <c r="F154" s="1" t="s">
        <v>464</v>
      </c>
      <c r="G154" s="1" t="s">
        <v>1</v>
      </c>
      <c r="H154" s="1" t="s">
        <v>0</v>
      </c>
      <c r="I154" s="1" t="s">
        <v>1237</v>
      </c>
      <c r="J154" s="1">
        <v>5138101601</v>
      </c>
      <c r="K154" s="1" t="s">
        <v>0</v>
      </c>
      <c r="L154" s="1" t="s">
        <v>1316</v>
      </c>
      <c r="M154" s="1" t="s">
        <v>1335</v>
      </c>
      <c r="N154" s="1" t="s">
        <v>1336</v>
      </c>
      <c r="O154" s="1" t="s">
        <v>2403</v>
      </c>
      <c r="P154" s="1">
        <v>25</v>
      </c>
      <c r="Q154" s="1" t="s">
        <v>1347</v>
      </c>
      <c r="R154" s="1" t="s">
        <v>1320</v>
      </c>
      <c r="S154" s="1" t="s">
        <v>1321</v>
      </c>
      <c r="T154" s="1" t="s">
        <v>1316</v>
      </c>
      <c r="U154" s="1" t="s">
        <v>2405</v>
      </c>
      <c r="V154" s="1" t="s">
        <v>2790</v>
      </c>
      <c r="W154" s="1" t="s">
        <v>2791</v>
      </c>
      <c r="X154" s="1" t="s">
        <v>2792</v>
      </c>
      <c r="Y154" s="1" t="s">
        <v>2409</v>
      </c>
      <c r="Z154" s="1" t="s">
        <v>2793</v>
      </c>
      <c r="AA154" s="1">
        <v>17</v>
      </c>
      <c r="AB154" s="1" t="s">
        <v>1545</v>
      </c>
      <c r="AC154" s="1" t="s">
        <v>2411</v>
      </c>
      <c r="AD154" s="1" t="s">
        <v>1313</v>
      </c>
      <c r="AF154">
        <f t="shared" si="2"/>
        <v>1</v>
      </c>
    </row>
    <row r="155" spans="1:32" x14ac:dyDescent="0.45">
      <c r="A155" s="1" t="s">
        <v>982</v>
      </c>
      <c r="B155" s="1" t="s">
        <v>701</v>
      </c>
      <c r="C155" s="1" t="s">
        <v>30</v>
      </c>
      <c r="D155" s="1" t="s">
        <v>983</v>
      </c>
      <c r="E155" s="1" t="s">
        <v>1107</v>
      </c>
      <c r="F155" s="1" t="s">
        <v>1108</v>
      </c>
      <c r="G155" s="1" t="s">
        <v>1</v>
      </c>
      <c r="H155" s="1" t="s">
        <v>25</v>
      </c>
      <c r="I155" s="1">
        <v>1755360000089</v>
      </c>
      <c r="J155" s="1">
        <v>5128203054</v>
      </c>
      <c r="K155" s="1" t="s">
        <v>9</v>
      </c>
      <c r="L155" s="1" t="s">
        <v>9</v>
      </c>
      <c r="M155" s="1" t="s">
        <v>9</v>
      </c>
      <c r="N155" s="1" t="s">
        <v>9</v>
      </c>
      <c r="O155" s="1" t="s">
        <v>9</v>
      </c>
      <c r="P155" s="1" t="s">
        <v>9</v>
      </c>
      <c r="Q155" s="1" t="s">
        <v>9</v>
      </c>
      <c r="R155" s="1" t="s">
        <v>9</v>
      </c>
      <c r="S155" s="1" t="s">
        <v>9</v>
      </c>
      <c r="T155" s="1" t="s">
        <v>9</v>
      </c>
      <c r="U155" s="1" t="s">
        <v>9</v>
      </c>
      <c r="V155" s="1" t="s">
        <v>9</v>
      </c>
      <c r="W155" s="1" t="s">
        <v>9</v>
      </c>
      <c r="X155" s="1" t="s">
        <v>9</v>
      </c>
      <c r="Y155" s="1" t="s">
        <v>9</v>
      </c>
      <c r="Z155" s="1" t="s">
        <v>9</v>
      </c>
      <c r="AA155" s="1" t="s">
        <v>9</v>
      </c>
      <c r="AB155" s="1" t="s">
        <v>9</v>
      </c>
      <c r="AC155" s="1" t="s">
        <v>9</v>
      </c>
      <c r="AD155" s="1" t="s">
        <v>9</v>
      </c>
      <c r="AF155">
        <f t="shared" si="2"/>
        <v>1</v>
      </c>
    </row>
    <row r="156" spans="1:32" x14ac:dyDescent="0.45">
      <c r="A156" s="1" t="s">
        <v>982</v>
      </c>
      <c r="B156" s="1" t="s">
        <v>29</v>
      </c>
      <c r="C156" s="1" t="s">
        <v>30</v>
      </c>
      <c r="D156" s="1" t="s">
        <v>993</v>
      </c>
      <c r="E156" s="1" t="s">
        <v>1019</v>
      </c>
      <c r="F156" s="1" t="s">
        <v>1020</v>
      </c>
      <c r="G156" s="1" t="s">
        <v>1</v>
      </c>
      <c r="H156" s="1" t="s">
        <v>0</v>
      </c>
      <c r="I156" s="1" t="s">
        <v>62</v>
      </c>
      <c r="J156" s="1" t="s">
        <v>63</v>
      </c>
      <c r="K156" s="1" t="s">
        <v>0</v>
      </c>
      <c r="L156" s="1" t="s">
        <v>1316</v>
      </c>
      <c r="M156" s="1" t="s">
        <v>1335</v>
      </c>
      <c r="N156" s="1" t="s">
        <v>1336</v>
      </c>
      <c r="O156" s="1" t="s">
        <v>1337</v>
      </c>
      <c r="P156" s="1">
        <v>21</v>
      </c>
      <c r="Q156" s="1" t="s">
        <v>1338</v>
      </c>
      <c r="R156" s="1" t="s">
        <v>1339</v>
      </c>
      <c r="S156" s="1" t="s">
        <v>1321</v>
      </c>
      <c r="T156" s="1" t="s">
        <v>1316</v>
      </c>
      <c r="U156" s="1" t="s">
        <v>1475</v>
      </c>
      <c r="V156" s="1" t="s">
        <v>1476</v>
      </c>
      <c r="W156" s="1" t="s">
        <v>9</v>
      </c>
      <c r="X156" s="1" t="s">
        <v>9</v>
      </c>
      <c r="Y156" s="1" t="s">
        <v>1477</v>
      </c>
      <c r="Z156" s="1" t="s">
        <v>1478</v>
      </c>
      <c r="AA156" s="1">
        <v>79</v>
      </c>
      <c r="AB156" s="1" t="s">
        <v>1473</v>
      </c>
      <c r="AC156" s="1" t="s">
        <v>1479</v>
      </c>
      <c r="AD156" s="1" t="s">
        <v>1311</v>
      </c>
      <c r="AF156">
        <f t="shared" si="2"/>
        <v>2</v>
      </c>
    </row>
    <row r="157" spans="1:32" x14ac:dyDescent="0.45">
      <c r="A157" s="1" t="s">
        <v>982</v>
      </c>
      <c r="B157" s="1" t="s">
        <v>29</v>
      </c>
      <c r="C157" s="1" t="s">
        <v>30</v>
      </c>
      <c r="D157" s="1" t="s">
        <v>1097</v>
      </c>
      <c r="E157" s="1" t="s">
        <v>1019</v>
      </c>
      <c r="F157" s="1" t="s">
        <v>1020</v>
      </c>
      <c r="G157" s="1" t="s">
        <v>1</v>
      </c>
      <c r="H157" s="1" t="s">
        <v>0</v>
      </c>
      <c r="I157" s="1" t="s">
        <v>62</v>
      </c>
      <c r="J157" s="1" t="s">
        <v>63</v>
      </c>
      <c r="K157" s="1" t="s">
        <v>0</v>
      </c>
      <c r="L157" s="1" t="s">
        <v>1316</v>
      </c>
      <c r="M157" s="1" t="s">
        <v>1335</v>
      </c>
      <c r="N157" s="1" t="s">
        <v>1336</v>
      </c>
      <c r="O157" s="1" t="s">
        <v>1337</v>
      </c>
      <c r="P157" s="1">
        <v>21</v>
      </c>
      <c r="Q157" s="1" t="s">
        <v>1338</v>
      </c>
      <c r="R157" s="1" t="s">
        <v>1339</v>
      </c>
      <c r="S157" s="1" t="s">
        <v>1321</v>
      </c>
      <c r="T157" s="1" t="s">
        <v>1316</v>
      </c>
      <c r="U157" s="1" t="s">
        <v>1475</v>
      </c>
      <c r="V157" s="1" t="s">
        <v>1476</v>
      </c>
      <c r="W157" s="1" t="s">
        <v>9</v>
      </c>
      <c r="X157" s="1" t="s">
        <v>9</v>
      </c>
      <c r="Y157" s="1" t="s">
        <v>1477</v>
      </c>
      <c r="Z157" s="1" t="s">
        <v>1478</v>
      </c>
      <c r="AA157" s="1">
        <v>79</v>
      </c>
      <c r="AB157" s="1" t="s">
        <v>1473</v>
      </c>
      <c r="AC157" s="1" t="s">
        <v>1479</v>
      </c>
      <c r="AD157" s="1" t="s">
        <v>1311</v>
      </c>
      <c r="AF157">
        <f t="shared" si="2"/>
        <v>2</v>
      </c>
    </row>
    <row r="158" spans="1:32" x14ac:dyDescent="0.45">
      <c r="A158" s="1" t="s">
        <v>982</v>
      </c>
      <c r="B158" s="1" t="s">
        <v>26</v>
      </c>
      <c r="C158" s="1" t="s">
        <v>104</v>
      </c>
      <c r="D158" s="1" t="s">
        <v>1216</v>
      </c>
      <c r="E158" s="1" t="s">
        <v>562</v>
      </c>
      <c r="F158" s="1" t="s">
        <v>563</v>
      </c>
      <c r="G158" s="1" t="s">
        <v>257</v>
      </c>
      <c r="H158" s="1" t="s">
        <v>0</v>
      </c>
      <c r="I158" s="1" t="s">
        <v>564</v>
      </c>
      <c r="J158" s="1" t="s">
        <v>565</v>
      </c>
      <c r="K158" s="1" t="s">
        <v>0</v>
      </c>
      <c r="L158" s="1" t="s">
        <v>1316</v>
      </c>
      <c r="M158" s="1" t="s">
        <v>1311</v>
      </c>
      <c r="N158" s="1" t="s">
        <v>1317</v>
      </c>
      <c r="O158" s="1" t="s">
        <v>1466</v>
      </c>
      <c r="P158" s="1">
        <v>43</v>
      </c>
      <c r="Q158" s="1" t="s">
        <v>1392</v>
      </c>
      <c r="R158" s="1" t="s">
        <v>1320</v>
      </c>
      <c r="S158" s="1" t="s">
        <v>1690</v>
      </c>
      <c r="T158" s="1" t="s">
        <v>1316</v>
      </c>
      <c r="U158" s="1" t="s">
        <v>1322</v>
      </c>
      <c r="V158" s="1" t="s">
        <v>2785</v>
      </c>
      <c r="W158" s="1" t="s">
        <v>2786</v>
      </c>
      <c r="X158" s="1" t="s">
        <v>2787</v>
      </c>
      <c r="Y158" s="1" t="s">
        <v>2788</v>
      </c>
      <c r="Z158" s="1" t="s">
        <v>2789</v>
      </c>
      <c r="AA158" s="1">
        <v>20</v>
      </c>
      <c r="AB158" s="1" t="s">
        <v>1354</v>
      </c>
      <c r="AC158" s="1" t="s">
        <v>2661</v>
      </c>
      <c r="AD158" s="1" t="s">
        <v>1311</v>
      </c>
      <c r="AF158">
        <f t="shared" si="2"/>
        <v>1</v>
      </c>
    </row>
    <row r="159" spans="1:32" x14ac:dyDescent="0.45">
      <c r="A159" s="1" t="s">
        <v>982</v>
      </c>
      <c r="B159" s="1" t="s">
        <v>29</v>
      </c>
      <c r="C159" s="1" t="s">
        <v>30</v>
      </c>
      <c r="D159" s="1" t="s">
        <v>95</v>
      </c>
      <c r="E159" s="1" t="s">
        <v>702</v>
      </c>
      <c r="F159" s="1" t="s">
        <v>703</v>
      </c>
      <c r="G159" s="1" t="s">
        <v>1</v>
      </c>
      <c r="H159" s="1" t="s">
        <v>0</v>
      </c>
      <c r="I159" s="1">
        <v>1314110300534</v>
      </c>
      <c r="J159" s="1">
        <v>1314110300534</v>
      </c>
      <c r="K159" s="1" t="s">
        <v>0</v>
      </c>
      <c r="L159" s="1" t="s">
        <v>1316</v>
      </c>
      <c r="M159" s="1" t="s">
        <v>9</v>
      </c>
      <c r="N159" s="1" t="s">
        <v>9</v>
      </c>
      <c r="O159" s="1" t="s">
        <v>1466</v>
      </c>
      <c r="P159" s="1">
        <v>2</v>
      </c>
      <c r="Q159" s="1" t="s">
        <v>1347</v>
      </c>
      <c r="R159" s="1" t="s">
        <v>1320</v>
      </c>
      <c r="S159" s="1" t="s">
        <v>1321</v>
      </c>
      <c r="T159" s="1" t="s">
        <v>1316</v>
      </c>
      <c r="U159" s="1" t="s">
        <v>1862</v>
      </c>
      <c r="V159" s="1" t="s">
        <v>1863</v>
      </c>
      <c r="W159" s="1" t="s">
        <v>1864</v>
      </c>
      <c r="X159" s="1" t="s">
        <v>1865</v>
      </c>
      <c r="Y159" s="1" t="s">
        <v>1866</v>
      </c>
      <c r="Z159" s="1" t="s">
        <v>1867</v>
      </c>
      <c r="AA159" s="1">
        <v>27</v>
      </c>
      <c r="AB159" s="1" t="s">
        <v>1354</v>
      </c>
      <c r="AC159" s="1" t="s">
        <v>1868</v>
      </c>
      <c r="AD159" s="1" t="s">
        <v>1311</v>
      </c>
      <c r="AF159">
        <f t="shared" si="2"/>
        <v>1</v>
      </c>
    </row>
    <row r="160" spans="1:32" x14ac:dyDescent="0.45">
      <c r="A160" s="1" t="s">
        <v>982</v>
      </c>
      <c r="B160" s="1" t="s">
        <v>701</v>
      </c>
      <c r="C160" s="1" t="s">
        <v>104</v>
      </c>
      <c r="D160" s="1" t="s">
        <v>985</v>
      </c>
      <c r="E160" s="1" t="s">
        <v>753</v>
      </c>
      <c r="F160" s="1" t="s">
        <v>754</v>
      </c>
      <c r="G160" s="1" t="s">
        <v>1</v>
      </c>
      <c r="H160" s="1" t="s">
        <v>0</v>
      </c>
      <c r="I160" s="1"/>
      <c r="J160" s="1" t="s">
        <v>755</v>
      </c>
      <c r="K160" s="1" t="s">
        <v>0</v>
      </c>
      <c r="L160" s="1" t="s">
        <v>1563</v>
      </c>
      <c r="M160" s="1" t="s">
        <v>1330</v>
      </c>
      <c r="N160" s="1" t="s">
        <v>1331</v>
      </c>
      <c r="O160" s="1" t="s">
        <v>2066</v>
      </c>
      <c r="P160" s="1">
        <v>3</v>
      </c>
      <c r="Q160" s="1" t="s">
        <v>9</v>
      </c>
      <c r="R160" s="1" t="s">
        <v>9</v>
      </c>
      <c r="S160" s="1" t="s">
        <v>9</v>
      </c>
      <c r="T160" s="1" t="s">
        <v>9</v>
      </c>
      <c r="U160" s="1" t="s">
        <v>9</v>
      </c>
      <c r="V160" s="1" t="s">
        <v>9</v>
      </c>
      <c r="W160" s="1" t="s">
        <v>9</v>
      </c>
      <c r="X160" s="1" t="s">
        <v>9</v>
      </c>
      <c r="Y160" s="1" t="s">
        <v>9</v>
      </c>
      <c r="Z160" s="1" t="s">
        <v>9</v>
      </c>
      <c r="AA160" s="1">
        <v>0</v>
      </c>
      <c r="AB160" s="1" t="s">
        <v>9</v>
      </c>
      <c r="AC160" s="1" t="s">
        <v>9</v>
      </c>
      <c r="AD160" s="1" t="s">
        <v>9</v>
      </c>
      <c r="AF160">
        <f t="shared" si="2"/>
        <v>1</v>
      </c>
    </row>
    <row r="161" spans="1:32" x14ac:dyDescent="0.45">
      <c r="A161" s="1" t="s">
        <v>982</v>
      </c>
      <c r="B161" s="1" t="s">
        <v>701</v>
      </c>
      <c r="C161" s="1" t="s">
        <v>30</v>
      </c>
      <c r="D161" s="1" t="s">
        <v>983</v>
      </c>
      <c r="E161" s="1" t="s">
        <v>1129</v>
      </c>
      <c r="F161" s="1" t="s">
        <v>1130</v>
      </c>
      <c r="G161" s="1" t="s">
        <v>1</v>
      </c>
      <c r="H161" s="1" t="s">
        <v>0</v>
      </c>
      <c r="I161" s="1">
        <v>1756710005421</v>
      </c>
      <c r="J161" s="1">
        <v>7158601347</v>
      </c>
      <c r="K161" s="1" t="s">
        <v>0</v>
      </c>
      <c r="L161" s="1" t="s">
        <v>1316</v>
      </c>
      <c r="M161" s="1" t="s">
        <v>1356</v>
      </c>
      <c r="N161" s="1" t="s">
        <v>1336</v>
      </c>
      <c r="O161" s="1" t="s">
        <v>1920</v>
      </c>
      <c r="P161" s="1">
        <v>1</v>
      </c>
      <c r="Q161" s="1" t="s">
        <v>1347</v>
      </c>
      <c r="R161" s="1" t="s">
        <v>1717</v>
      </c>
      <c r="S161" s="1" t="s">
        <v>1321</v>
      </c>
      <c r="T161" s="1" t="s">
        <v>1316</v>
      </c>
      <c r="U161" s="1" t="s">
        <v>1915</v>
      </c>
      <c r="V161" s="1" t="s">
        <v>1921</v>
      </c>
      <c r="W161" s="1" t="s">
        <v>9</v>
      </c>
      <c r="X161" s="1" t="s">
        <v>9</v>
      </c>
      <c r="Y161" s="1" t="s">
        <v>1922</v>
      </c>
      <c r="Z161" s="1" t="s">
        <v>1923</v>
      </c>
      <c r="AA161" s="1">
        <v>0</v>
      </c>
      <c r="AB161" s="1" t="s">
        <v>1328</v>
      </c>
      <c r="AC161" s="1" t="s">
        <v>1924</v>
      </c>
      <c r="AD161" s="1" t="s">
        <v>1311</v>
      </c>
      <c r="AF161">
        <f t="shared" si="2"/>
        <v>1</v>
      </c>
    </row>
    <row r="162" spans="1:32" x14ac:dyDescent="0.45">
      <c r="A162" s="1" t="s">
        <v>982</v>
      </c>
      <c r="B162" s="1" t="s">
        <v>701</v>
      </c>
      <c r="C162" s="1" t="s">
        <v>104</v>
      </c>
      <c r="D162" s="1" t="s">
        <v>985</v>
      </c>
      <c r="E162" s="1" t="s">
        <v>779</v>
      </c>
      <c r="F162" s="1" t="s">
        <v>780</v>
      </c>
      <c r="G162" s="1" t="s">
        <v>1</v>
      </c>
      <c r="H162" s="1" t="s">
        <v>0</v>
      </c>
      <c r="I162" s="1" t="s">
        <v>781</v>
      </c>
      <c r="J162" s="1" t="s">
        <v>782</v>
      </c>
      <c r="K162" s="1" t="s">
        <v>0</v>
      </c>
      <c r="L162" s="1" t="s">
        <v>1316</v>
      </c>
      <c r="M162" s="1" t="s">
        <v>1755</v>
      </c>
      <c r="N162" s="1" t="s">
        <v>1336</v>
      </c>
      <c r="O162" s="1" t="s">
        <v>3060</v>
      </c>
      <c r="P162" s="1">
        <v>0</v>
      </c>
      <c r="Q162" s="1" t="s">
        <v>9</v>
      </c>
      <c r="R162" s="1" t="s">
        <v>1717</v>
      </c>
      <c r="S162" s="1" t="s">
        <v>1321</v>
      </c>
      <c r="T162" s="1" t="s">
        <v>1316</v>
      </c>
      <c r="U162" s="1" t="s">
        <v>2080</v>
      </c>
      <c r="V162" s="1" t="s">
        <v>3061</v>
      </c>
      <c r="W162" s="1" t="s">
        <v>9</v>
      </c>
      <c r="X162" s="1" t="s">
        <v>9</v>
      </c>
      <c r="Y162" s="1" t="s">
        <v>3062</v>
      </c>
      <c r="Z162" s="1" t="s">
        <v>3063</v>
      </c>
      <c r="AA162" s="1">
        <v>0</v>
      </c>
      <c r="AB162" s="1" t="s">
        <v>1587</v>
      </c>
      <c r="AC162" s="1" t="s">
        <v>1344</v>
      </c>
      <c r="AD162" s="1" t="s">
        <v>1311</v>
      </c>
      <c r="AF162">
        <f t="shared" si="2"/>
        <v>1</v>
      </c>
    </row>
    <row r="163" spans="1:32" x14ac:dyDescent="0.45">
      <c r="A163" s="1" t="s">
        <v>982</v>
      </c>
      <c r="B163" s="1" t="s">
        <v>29</v>
      </c>
      <c r="C163" s="1" t="s">
        <v>104</v>
      </c>
      <c r="D163" s="1" t="s">
        <v>1099</v>
      </c>
      <c r="E163" s="1" t="s">
        <v>188</v>
      </c>
      <c r="F163" s="1" t="s">
        <v>189</v>
      </c>
      <c r="G163" s="1" t="s">
        <v>1</v>
      </c>
      <c r="H163" s="1" t="s">
        <v>0</v>
      </c>
      <c r="I163" s="1" t="s">
        <v>190</v>
      </c>
      <c r="J163" s="1" t="s">
        <v>191</v>
      </c>
      <c r="K163" s="1" t="s">
        <v>0</v>
      </c>
      <c r="L163" s="1" t="s">
        <v>1316</v>
      </c>
      <c r="M163" s="1" t="s">
        <v>1381</v>
      </c>
      <c r="N163" s="1" t="s">
        <v>1336</v>
      </c>
      <c r="O163" s="1" t="s">
        <v>1774</v>
      </c>
      <c r="P163" s="1">
        <v>12</v>
      </c>
      <c r="Q163" s="1" t="s">
        <v>1392</v>
      </c>
      <c r="R163" s="1" t="s">
        <v>1320</v>
      </c>
      <c r="S163" s="1" t="s">
        <v>1321</v>
      </c>
      <c r="T163" s="1" t="s">
        <v>1316</v>
      </c>
      <c r="U163" s="1" t="s">
        <v>1467</v>
      </c>
      <c r="V163" s="1" t="s">
        <v>1775</v>
      </c>
      <c r="W163" s="1" t="s">
        <v>1776</v>
      </c>
      <c r="X163" s="1" t="s">
        <v>1777</v>
      </c>
      <c r="Y163" s="1" t="s">
        <v>1462</v>
      </c>
      <c r="Z163" s="1" t="s">
        <v>1778</v>
      </c>
      <c r="AA163" s="1">
        <v>161</v>
      </c>
      <c r="AB163" s="1" t="s">
        <v>1354</v>
      </c>
      <c r="AC163" s="1" t="s">
        <v>1724</v>
      </c>
      <c r="AD163" s="1" t="s">
        <v>1311</v>
      </c>
      <c r="AF163">
        <f t="shared" si="2"/>
        <v>1</v>
      </c>
    </row>
    <row r="164" spans="1:32" x14ac:dyDescent="0.45">
      <c r="A164" s="1" t="s">
        <v>982</v>
      </c>
      <c r="B164" s="1" t="s">
        <v>29</v>
      </c>
      <c r="C164" s="1" t="s">
        <v>30</v>
      </c>
      <c r="D164" s="1" t="s">
        <v>95</v>
      </c>
      <c r="E164" s="1" t="s">
        <v>1011</v>
      </c>
      <c r="F164" s="1" t="s">
        <v>1012</v>
      </c>
      <c r="G164" s="1" t="s">
        <v>1</v>
      </c>
      <c r="H164" s="1" t="s">
        <v>0</v>
      </c>
      <c r="I164" s="1" t="s">
        <v>52</v>
      </c>
      <c r="J164" s="1" t="s">
        <v>53</v>
      </c>
      <c r="K164" s="1" t="s">
        <v>0</v>
      </c>
      <c r="L164" s="1" t="s">
        <v>1316</v>
      </c>
      <c r="M164" s="1" t="s">
        <v>1389</v>
      </c>
      <c r="N164" s="1" t="s">
        <v>1390</v>
      </c>
      <c r="O164" s="1" t="s">
        <v>1441</v>
      </c>
      <c r="P164" s="1">
        <v>3</v>
      </c>
      <c r="Q164" s="1" t="s">
        <v>1392</v>
      </c>
      <c r="R164" s="1" t="s">
        <v>1320</v>
      </c>
      <c r="S164" s="1" t="s">
        <v>1321</v>
      </c>
      <c r="T164" s="1" t="s">
        <v>1316</v>
      </c>
      <c r="U164" s="1" t="s">
        <v>1442</v>
      </c>
      <c r="V164" s="1" t="s">
        <v>1443</v>
      </c>
      <c r="W164" s="1" t="s">
        <v>1444</v>
      </c>
      <c r="X164" s="1" t="s">
        <v>1445</v>
      </c>
      <c r="Y164" s="1" t="s">
        <v>1446</v>
      </c>
      <c r="Z164" s="1" t="s">
        <v>1447</v>
      </c>
      <c r="AA164" s="1">
        <v>9</v>
      </c>
      <c r="AB164" s="1" t="s">
        <v>1448</v>
      </c>
      <c r="AC164" s="1" t="s">
        <v>1449</v>
      </c>
      <c r="AD164" s="1" t="s">
        <v>1311</v>
      </c>
      <c r="AF164">
        <f t="shared" si="2"/>
        <v>2</v>
      </c>
    </row>
    <row r="165" spans="1:32" x14ac:dyDescent="0.45">
      <c r="A165" s="1" t="s">
        <v>982</v>
      </c>
      <c r="B165" s="1" t="s">
        <v>29</v>
      </c>
      <c r="C165" s="1" t="s">
        <v>30</v>
      </c>
      <c r="D165" s="1" t="s">
        <v>1097</v>
      </c>
      <c r="E165" s="1" t="s">
        <v>1011</v>
      </c>
      <c r="F165" s="1" t="s">
        <v>1012</v>
      </c>
      <c r="G165" s="1" t="s">
        <v>1</v>
      </c>
      <c r="H165" s="1" t="s">
        <v>0</v>
      </c>
      <c r="I165" s="1" t="s">
        <v>52</v>
      </c>
      <c r="J165" s="1" t="s">
        <v>53</v>
      </c>
      <c r="K165" s="1" t="s">
        <v>0</v>
      </c>
      <c r="L165" s="1" t="s">
        <v>1316</v>
      </c>
      <c r="M165" s="1" t="s">
        <v>1389</v>
      </c>
      <c r="N165" s="1" t="s">
        <v>1390</v>
      </c>
      <c r="O165" s="1" t="s">
        <v>1441</v>
      </c>
      <c r="P165" s="1">
        <v>3</v>
      </c>
      <c r="Q165" s="1" t="s">
        <v>1392</v>
      </c>
      <c r="R165" s="1" t="s">
        <v>1320</v>
      </c>
      <c r="S165" s="1" t="s">
        <v>1321</v>
      </c>
      <c r="T165" s="1" t="s">
        <v>1316</v>
      </c>
      <c r="U165" s="1" t="s">
        <v>1442</v>
      </c>
      <c r="V165" s="1" t="s">
        <v>1443</v>
      </c>
      <c r="W165" s="1" t="s">
        <v>1444</v>
      </c>
      <c r="X165" s="1" t="s">
        <v>1445</v>
      </c>
      <c r="Y165" s="1" t="s">
        <v>1446</v>
      </c>
      <c r="Z165" s="1" t="s">
        <v>1447</v>
      </c>
      <c r="AA165" s="1">
        <v>9</v>
      </c>
      <c r="AB165" s="1" t="s">
        <v>1448</v>
      </c>
      <c r="AC165" s="1" t="s">
        <v>1449</v>
      </c>
      <c r="AD165" s="1" t="s">
        <v>1311</v>
      </c>
      <c r="AF165">
        <f t="shared" si="2"/>
        <v>2</v>
      </c>
    </row>
    <row r="166" spans="1:32" x14ac:dyDescent="0.45">
      <c r="A166" s="1" t="s">
        <v>982</v>
      </c>
      <c r="B166" s="1" t="s">
        <v>26</v>
      </c>
      <c r="C166" s="1" t="s">
        <v>30</v>
      </c>
      <c r="D166" s="1" t="s">
        <v>1254</v>
      </c>
      <c r="E166" s="1" t="s">
        <v>1276</v>
      </c>
      <c r="F166" s="1" t="s">
        <v>1277</v>
      </c>
      <c r="G166" s="1" t="s">
        <v>1</v>
      </c>
      <c r="H166" s="1" t="s">
        <v>0</v>
      </c>
      <c r="I166" s="1" t="s">
        <v>956</v>
      </c>
      <c r="J166" s="1" t="s">
        <v>957</v>
      </c>
      <c r="K166" s="1" t="s">
        <v>9</v>
      </c>
      <c r="L166" s="1" t="s">
        <v>9</v>
      </c>
      <c r="M166" s="1" t="s">
        <v>9</v>
      </c>
      <c r="N166" s="1" t="s">
        <v>9</v>
      </c>
      <c r="O166" s="1" t="s">
        <v>9</v>
      </c>
      <c r="P166" s="1" t="s">
        <v>9</v>
      </c>
      <c r="Q166" s="1" t="s">
        <v>9</v>
      </c>
      <c r="R166" s="1" t="s">
        <v>9</v>
      </c>
      <c r="S166" s="1" t="s">
        <v>9</v>
      </c>
      <c r="T166" s="1" t="s">
        <v>9</v>
      </c>
      <c r="U166" s="1" t="s">
        <v>9</v>
      </c>
      <c r="V166" s="1" t="s">
        <v>9</v>
      </c>
      <c r="W166" s="1" t="s">
        <v>9</v>
      </c>
      <c r="X166" s="1" t="s">
        <v>9</v>
      </c>
      <c r="Y166" s="1" t="s">
        <v>9</v>
      </c>
      <c r="Z166" s="1" t="s">
        <v>9</v>
      </c>
      <c r="AA166" s="1" t="s">
        <v>9</v>
      </c>
      <c r="AB166" s="1" t="s">
        <v>9</v>
      </c>
      <c r="AC166" s="1" t="s">
        <v>9</v>
      </c>
      <c r="AD166" s="1" t="s">
        <v>9</v>
      </c>
      <c r="AF166">
        <f t="shared" si="2"/>
        <v>1</v>
      </c>
    </row>
    <row r="167" spans="1:32" x14ac:dyDescent="0.45">
      <c r="A167" s="1" t="s">
        <v>982</v>
      </c>
      <c r="B167" s="1" t="s">
        <v>26</v>
      </c>
      <c r="C167" s="1" t="s">
        <v>30</v>
      </c>
      <c r="D167" s="1" t="s">
        <v>1194</v>
      </c>
      <c r="E167" s="1" t="s">
        <v>1204</v>
      </c>
      <c r="F167" s="1" t="s">
        <v>1205</v>
      </c>
      <c r="G167" s="1" t="s">
        <v>1</v>
      </c>
      <c r="H167" s="1" t="s">
        <v>0</v>
      </c>
      <c r="I167" s="1" t="s">
        <v>1206</v>
      </c>
      <c r="J167" s="1">
        <v>3538803379</v>
      </c>
      <c r="K167" s="1" t="s">
        <v>9</v>
      </c>
      <c r="L167" s="1" t="s">
        <v>9</v>
      </c>
      <c r="M167" s="1" t="s">
        <v>9</v>
      </c>
      <c r="N167" s="1" t="s">
        <v>9</v>
      </c>
      <c r="O167" s="1" t="s">
        <v>9</v>
      </c>
      <c r="P167" s="1" t="s">
        <v>9</v>
      </c>
      <c r="Q167" s="1" t="s">
        <v>9</v>
      </c>
      <c r="R167" s="1" t="s">
        <v>9</v>
      </c>
      <c r="S167" s="1" t="s">
        <v>9</v>
      </c>
      <c r="T167" s="1" t="s">
        <v>9</v>
      </c>
      <c r="U167" s="1" t="s">
        <v>9</v>
      </c>
      <c r="V167" s="1" t="s">
        <v>9</v>
      </c>
      <c r="W167" s="1" t="s">
        <v>9</v>
      </c>
      <c r="X167" s="1" t="s">
        <v>9</v>
      </c>
      <c r="Y167" s="1" t="s">
        <v>9</v>
      </c>
      <c r="Z167" s="1" t="s">
        <v>9</v>
      </c>
      <c r="AA167" s="1" t="s">
        <v>9</v>
      </c>
      <c r="AB167" s="1" t="s">
        <v>9</v>
      </c>
      <c r="AC167" s="1" t="s">
        <v>9</v>
      </c>
      <c r="AD167" s="1" t="s">
        <v>9</v>
      </c>
      <c r="AF167">
        <f t="shared" si="2"/>
        <v>1</v>
      </c>
    </row>
    <row r="168" spans="1:32" x14ac:dyDescent="0.45">
      <c r="A168" s="1" t="s">
        <v>982</v>
      </c>
      <c r="B168" s="1" t="s">
        <v>26</v>
      </c>
      <c r="C168" s="1" t="s">
        <v>30</v>
      </c>
      <c r="D168" s="1" t="s">
        <v>1214</v>
      </c>
      <c r="E168" s="1" t="s">
        <v>1233</v>
      </c>
      <c r="F168" s="1" t="s">
        <v>458</v>
      </c>
      <c r="G168" s="1" t="s">
        <v>1</v>
      </c>
      <c r="H168" s="1" t="s">
        <v>0</v>
      </c>
      <c r="I168" s="1" t="s">
        <v>1234</v>
      </c>
      <c r="J168" s="1" t="s">
        <v>1235</v>
      </c>
      <c r="K168" s="1" t="s">
        <v>0</v>
      </c>
      <c r="L168" s="1" t="s">
        <v>1316</v>
      </c>
      <c r="M168" s="1" t="s">
        <v>1335</v>
      </c>
      <c r="N168" s="1" t="s">
        <v>1336</v>
      </c>
      <c r="O168" s="1" t="s">
        <v>1345</v>
      </c>
      <c r="P168" s="1">
        <v>14</v>
      </c>
      <c r="Q168" s="1" t="s">
        <v>1338</v>
      </c>
      <c r="R168" s="1" t="s">
        <v>1339</v>
      </c>
      <c r="S168" s="1" t="s">
        <v>1321</v>
      </c>
      <c r="T168" s="1" t="s">
        <v>1316</v>
      </c>
      <c r="U168" s="1" t="s">
        <v>2344</v>
      </c>
      <c r="V168" s="1" t="s">
        <v>2781</v>
      </c>
      <c r="W168" s="1" t="s">
        <v>2782</v>
      </c>
      <c r="X168" s="1" t="s">
        <v>9</v>
      </c>
      <c r="Y168" s="1" t="s">
        <v>2783</v>
      </c>
      <c r="Z168" s="1" t="s">
        <v>2784</v>
      </c>
      <c r="AA168" s="1">
        <v>32</v>
      </c>
      <c r="AB168" s="1" t="s">
        <v>9</v>
      </c>
      <c r="AC168" s="1" t="s">
        <v>1479</v>
      </c>
      <c r="AD168" s="1" t="s">
        <v>9</v>
      </c>
      <c r="AF168">
        <f t="shared" si="2"/>
        <v>1</v>
      </c>
    </row>
    <row r="169" spans="1:32" x14ac:dyDescent="0.45">
      <c r="A169" s="1" t="s">
        <v>982</v>
      </c>
      <c r="B169" s="1" t="s">
        <v>701</v>
      </c>
      <c r="C169" s="1" t="s">
        <v>104</v>
      </c>
      <c r="D169" s="1" t="s">
        <v>792</v>
      </c>
      <c r="E169" s="1" t="s">
        <v>986</v>
      </c>
      <c r="F169" s="1" t="s">
        <v>987</v>
      </c>
      <c r="G169" s="1" t="s">
        <v>1</v>
      </c>
      <c r="H169" s="1" t="s">
        <v>0</v>
      </c>
      <c r="I169" s="1"/>
      <c r="J169" s="1">
        <v>5088304162</v>
      </c>
      <c r="K169" s="1" t="s">
        <v>0</v>
      </c>
      <c r="L169" s="1" t="s">
        <v>1333</v>
      </c>
      <c r="M169" s="1" t="s">
        <v>1330</v>
      </c>
      <c r="N169" s="1" t="s">
        <v>1331</v>
      </c>
      <c r="O169" s="1" t="s">
        <v>1334</v>
      </c>
      <c r="P169" s="1">
        <v>7</v>
      </c>
      <c r="Q169" s="1" t="s">
        <v>9</v>
      </c>
      <c r="R169" s="1" t="s">
        <v>9</v>
      </c>
      <c r="S169" s="1" t="s">
        <v>9</v>
      </c>
      <c r="T169" s="1" t="s">
        <v>9</v>
      </c>
      <c r="U169" s="1" t="s">
        <v>9</v>
      </c>
      <c r="V169" s="1" t="s">
        <v>9</v>
      </c>
      <c r="W169" s="1" t="s">
        <v>9</v>
      </c>
      <c r="X169" s="1" t="s">
        <v>9</v>
      </c>
      <c r="Y169" s="1" t="s">
        <v>9</v>
      </c>
      <c r="Z169" s="1" t="s">
        <v>9</v>
      </c>
      <c r="AA169" s="1">
        <v>0</v>
      </c>
      <c r="AB169" s="1" t="s">
        <v>9</v>
      </c>
      <c r="AC169" s="1" t="s">
        <v>9</v>
      </c>
      <c r="AD169" s="1" t="s">
        <v>9</v>
      </c>
      <c r="AF169">
        <f t="shared" si="2"/>
        <v>1</v>
      </c>
    </row>
    <row r="170" spans="1:32" x14ac:dyDescent="0.45">
      <c r="A170" s="1" t="s">
        <v>982</v>
      </c>
      <c r="B170" s="1" t="s">
        <v>701</v>
      </c>
      <c r="C170" s="1" t="s">
        <v>104</v>
      </c>
      <c r="D170" s="1" t="s">
        <v>792</v>
      </c>
      <c r="E170" s="1" t="s">
        <v>836</v>
      </c>
      <c r="F170" s="1" t="s">
        <v>837</v>
      </c>
      <c r="G170" s="1" t="s">
        <v>1</v>
      </c>
      <c r="H170" s="1" t="s">
        <v>0</v>
      </c>
      <c r="I170" s="1" t="s">
        <v>838</v>
      </c>
      <c r="J170" s="1" t="s">
        <v>839</v>
      </c>
      <c r="K170" s="1" t="s">
        <v>0</v>
      </c>
      <c r="L170" s="1" t="s">
        <v>1316</v>
      </c>
      <c r="M170" s="1" t="s">
        <v>1755</v>
      </c>
      <c r="N170" s="1" t="s">
        <v>1336</v>
      </c>
      <c r="O170" s="1" t="s">
        <v>2164</v>
      </c>
      <c r="P170" s="1">
        <v>4</v>
      </c>
      <c r="Q170" s="1" t="s">
        <v>1347</v>
      </c>
      <c r="R170" s="1" t="s">
        <v>1320</v>
      </c>
      <c r="S170" s="1" t="s">
        <v>1321</v>
      </c>
      <c r="T170" s="1" t="s">
        <v>1316</v>
      </c>
      <c r="U170" s="1" t="s">
        <v>2160</v>
      </c>
      <c r="V170" s="1" t="s">
        <v>2165</v>
      </c>
      <c r="W170" s="1" t="s">
        <v>2166</v>
      </c>
      <c r="X170" s="1" t="s">
        <v>9</v>
      </c>
      <c r="Y170" s="1" t="s">
        <v>2167</v>
      </c>
      <c r="Z170" s="1" t="s">
        <v>2168</v>
      </c>
      <c r="AA170" s="1">
        <v>6</v>
      </c>
      <c r="AB170" s="1" t="s">
        <v>1649</v>
      </c>
      <c r="AC170" s="1" t="s">
        <v>2169</v>
      </c>
      <c r="AD170" s="1" t="s">
        <v>1311</v>
      </c>
      <c r="AF170">
        <f t="shared" si="2"/>
        <v>1</v>
      </c>
    </row>
    <row r="171" spans="1:32" x14ac:dyDescent="0.45">
      <c r="A171" s="1" t="s">
        <v>982</v>
      </c>
      <c r="B171" s="1" t="s">
        <v>26</v>
      </c>
      <c r="C171" s="1" t="s">
        <v>30</v>
      </c>
      <c r="D171" s="1" t="s">
        <v>1194</v>
      </c>
      <c r="E171" s="1" t="s">
        <v>1200</v>
      </c>
      <c r="F171" s="1" t="s">
        <v>1201</v>
      </c>
      <c r="G171" s="1" t="s">
        <v>1</v>
      </c>
      <c r="H171" s="1" t="s">
        <v>0</v>
      </c>
      <c r="I171" s="1" t="s">
        <v>1202</v>
      </c>
      <c r="J171" s="1" t="s">
        <v>1203</v>
      </c>
      <c r="K171" s="1" t="s">
        <v>0</v>
      </c>
      <c r="L171" s="1" t="s">
        <v>1316</v>
      </c>
      <c r="M171" s="1" t="s">
        <v>1433</v>
      </c>
      <c r="N171" s="1" t="s">
        <v>1317</v>
      </c>
      <c r="O171" s="1" t="s">
        <v>1642</v>
      </c>
      <c r="P171" s="1">
        <v>2</v>
      </c>
      <c r="Q171" s="1" t="s">
        <v>1518</v>
      </c>
      <c r="R171" s="1" t="s">
        <v>1320</v>
      </c>
      <c r="S171" s="1" t="s">
        <v>1321</v>
      </c>
      <c r="T171" s="1" t="s">
        <v>1316</v>
      </c>
      <c r="U171" s="1" t="s">
        <v>2227</v>
      </c>
      <c r="V171" s="1" t="s">
        <v>2228</v>
      </c>
      <c r="W171" s="1" t="s">
        <v>2229</v>
      </c>
      <c r="X171" s="1" t="s">
        <v>2230</v>
      </c>
      <c r="Y171" s="1" t="s">
        <v>2231</v>
      </c>
      <c r="Z171" s="1" t="s">
        <v>2232</v>
      </c>
      <c r="AA171" s="1">
        <v>26</v>
      </c>
      <c r="AB171" s="1" t="s">
        <v>1354</v>
      </c>
      <c r="AC171" s="1" t="s">
        <v>2233</v>
      </c>
      <c r="AD171" s="1" t="s">
        <v>1311</v>
      </c>
      <c r="AF171">
        <f t="shared" si="2"/>
        <v>1</v>
      </c>
    </row>
    <row r="172" spans="1:32" x14ac:dyDescent="0.45">
      <c r="A172" s="1" t="s">
        <v>982</v>
      </c>
      <c r="B172" s="1" t="s">
        <v>29</v>
      </c>
      <c r="C172" s="1" t="s">
        <v>30</v>
      </c>
      <c r="D172" s="1" t="s">
        <v>993</v>
      </c>
      <c r="E172" s="1" t="s">
        <v>1093</v>
      </c>
      <c r="F172" s="1" t="s">
        <v>1094</v>
      </c>
      <c r="G172" s="1" t="s">
        <v>1</v>
      </c>
      <c r="H172" s="1" t="s">
        <v>0</v>
      </c>
      <c r="I172" s="1" t="s">
        <v>102</v>
      </c>
      <c r="J172" s="1" t="s">
        <v>103</v>
      </c>
      <c r="K172" s="1" t="s">
        <v>0</v>
      </c>
      <c r="L172" s="1" t="s">
        <v>1316</v>
      </c>
      <c r="M172" s="1" t="s">
        <v>1433</v>
      </c>
      <c r="N172" s="1" t="s">
        <v>1317</v>
      </c>
      <c r="O172" s="1" t="s">
        <v>1642</v>
      </c>
      <c r="P172" s="1">
        <v>13</v>
      </c>
      <c r="Q172" s="1" t="s">
        <v>1347</v>
      </c>
      <c r="R172" s="1" t="s">
        <v>1320</v>
      </c>
      <c r="S172" s="1" t="s">
        <v>1321</v>
      </c>
      <c r="T172" s="1" t="s">
        <v>1316</v>
      </c>
      <c r="U172" s="1" t="s">
        <v>1643</v>
      </c>
      <c r="V172" s="1" t="s">
        <v>1644</v>
      </c>
      <c r="W172" s="1" t="s">
        <v>1645</v>
      </c>
      <c r="X172" s="1" t="s">
        <v>1646</v>
      </c>
      <c r="Y172" s="1" t="s">
        <v>1647</v>
      </c>
      <c r="Z172" s="1" t="s">
        <v>1648</v>
      </c>
      <c r="AA172" s="1">
        <v>19</v>
      </c>
      <c r="AB172" s="1" t="s">
        <v>1649</v>
      </c>
      <c r="AC172" s="1" t="s">
        <v>1440</v>
      </c>
      <c r="AD172" s="1" t="s">
        <v>1311</v>
      </c>
      <c r="AF172">
        <f t="shared" si="2"/>
        <v>1</v>
      </c>
    </row>
    <row r="173" spans="1:32" x14ac:dyDescent="0.45">
      <c r="A173" s="1" t="s">
        <v>982</v>
      </c>
      <c r="B173" s="1" t="s">
        <v>29</v>
      </c>
      <c r="C173" s="1" t="s">
        <v>104</v>
      </c>
      <c r="D173" s="1" t="s">
        <v>1100</v>
      </c>
      <c r="E173" s="1" t="s">
        <v>249</v>
      </c>
      <c r="F173" s="1" t="s">
        <v>250</v>
      </c>
      <c r="G173" s="1" t="s">
        <v>1</v>
      </c>
      <c r="H173" s="1" t="s">
        <v>0</v>
      </c>
      <c r="I173" s="1" t="s">
        <v>251</v>
      </c>
      <c r="J173" s="1" t="s">
        <v>252</v>
      </c>
      <c r="K173" s="1" t="s">
        <v>0</v>
      </c>
      <c r="L173" s="1" t="s">
        <v>1316</v>
      </c>
      <c r="M173" s="1" t="s">
        <v>1311</v>
      </c>
      <c r="N173" s="1" t="s">
        <v>1317</v>
      </c>
      <c r="O173" s="1" t="s">
        <v>1710</v>
      </c>
      <c r="P173" s="1">
        <v>318</v>
      </c>
      <c r="Q173" s="1" t="s">
        <v>1573</v>
      </c>
      <c r="R173" s="1" t="s">
        <v>1320</v>
      </c>
      <c r="S173" s="1" t="s">
        <v>1321</v>
      </c>
      <c r="T173" s="1" t="s">
        <v>1316</v>
      </c>
      <c r="U173" s="1" t="s">
        <v>1675</v>
      </c>
      <c r="V173" s="1" t="s">
        <v>1850</v>
      </c>
      <c r="W173" s="1" t="s">
        <v>1851</v>
      </c>
      <c r="X173" s="1" t="s">
        <v>1852</v>
      </c>
      <c r="Y173" s="1" t="s">
        <v>1807</v>
      </c>
      <c r="Z173" s="1" t="s">
        <v>1853</v>
      </c>
      <c r="AA173" s="1">
        <v>504</v>
      </c>
      <c r="AB173" s="1" t="s">
        <v>1473</v>
      </c>
      <c r="AC173" s="1" t="s">
        <v>1854</v>
      </c>
      <c r="AD173" s="1" t="s">
        <v>1311</v>
      </c>
      <c r="AF173">
        <f t="shared" si="2"/>
        <v>1</v>
      </c>
    </row>
    <row r="174" spans="1:32" x14ac:dyDescent="0.45">
      <c r="A174" s="1" t="s">
        <v>982</v>
      </c>
      <c r="B174" s="1" t="s">
        <v>26</v>
      </c>
      <c r="C174" s="1" t="s">
        <v>104</v>
      </c>
      <c r="D174" s="1" t="s">
        <v>984</v>
      </c>
      <c r="E174" s="1" t="s">
        <v>284</v>
      </c>
      <c r="F174" s="1" t="s">
        <v>285</v>
      </c>
      <c r="G174" s="1" t="s">
        <v>257</v>
      </c>
      <c r="H174" s="1" t="s">
        <v>0</v>
      </c>
      <c r="I174" s="1" t="s">
        <v>286</v>
      </c>
      <c r="J174" s="1" t="s">
        <v>287</v>
      </c>
      <c r="K174" s="1" t="s">
        <v>0</v>
      </c>
      <c r="L174" s="1" t="s">
        <v>1316</v>
      </c>
      <c r="M174" s="1" t="s">
        <v>1311</v>
      </c>
      <c r="N174" s="1" t="s">
        <v>1317</v>
      </c>
      <c r="O174" s="1" t="s">
        <v>2774</v>
      </c>
      <c r="P174" s="1">
        <v>13</v>
      </c>
      <c r="Q174" s="1" t="s">
        <v>1635</v>
      </c>
      <c r="R174" s="1" t="s">
        <v>1320</v>
      </c>
      <c r="S174" s="1" t="s">
        <v>1563</v>
      </c>
      <c r="T174" s="1" t="s">
        <v>1316</v>
      </c>
      <c r="U174" s="1" t="s">
        <v>2775</v>
      </c>
      <c r="V174" s="1" t="s">
        <v>2776</v>
      </c>
      <c r="W174" s="1" t="s">
        <v>2777</v>
      </c>
      <c r="X174" s="1" t="s">
        <v>2778</v>
      </c>
      <c r="Y174" s="1" t="s">
        <v>2779</v>
      </c>
      <c r="Z174" s="1" t="s">
        <v>2780</v>
      </c>
      <c r="AA174" s="1">
        <v>123</v>
      </c>
      <c r="AB174" s="1" t="s">
        <v>1579</v>
      </c>
      <c r="AC174" s="1" t="s">
        <v>9</v>
      </c>
      <c r="AD174" s="1" t="s">
        <v>1311</v>
      </c>
      <c r="AF174">
        <f t="shared" si="2"/>
        <v>1</v>
      </c>
    </row>
    <row r="175" spans="1:32" x14ac:dyDescent="0.45">
      <c r="A175" s="1" t="s">
        <v>982</v>
      </c>
      <c r="B175" s="1" t="s">
        <v>29</v>
      </c>
      <c r="C175" s="1" t="s">
        <v>104</v>
      </c>
      <c r="D175" s="1" t="s">
        <v>1099</v>
      </c>
      <c r="E175" s="1" t="s">
        <v>184</v>
      </c>
      <c r="F175" s="1" t="s">
        <v>185</v>
      </c>
      <c r="G175" s="1" t="s">
        <v>1</v>
      </c>
      <c r="H175" s="1" t="s">
        <v>0</v>
      </c>
      <c r="I175" s="1" t="s">
        <v>186</v>
      </c>
      <c r="J175" s="1" t="s">
        <v>187</v>
      </c>
      <c r="K175" s="1" t="s">
        <v>0</v>
      </c>
      <c r="L175" s="1" t="s">
        <v>1316</v>
      </c>
      <c r="M175" s="1" t="s">
        <v>1755</v>
      </c>
      <c r="N175" s="1" t="s">
        <v>1336</v>
      </c>
      <c r="O175" s="1" t="s">
        <v>1697</v>
      </c>
      <c r="P175" s="1">
        <v>3</v>
      </c>
      <c r="Q175" s="1" t="s">
        <v>1392</v>
      </c>
      <c r="R175" s="1" t="s">
        <v>1320</v>
      </c>
      <c r="S175" s="1" t="s">
        <v>1321</v>
      </c>
      <c r="T175" s="1" t="s">
        <v>1316</v>
      </c>
      <c r="U175" s="1" t="s">
        <v>1769</v>
      </c>
      <c r="V175" s="1" t="s">
        <v>1770</v>
      </c>
      <c r="W175" s="1" t="s">
        <v>9</v>
      </c>
      <c r="X175" s="1" t="s">
        <v>9</v>
      </c>
      <c r="Y175" s="1" t="s">
        <v>1771</v>
      </c>
      <c r="Z175" s="1" t="s">
        <v>1772</v>
      </c>
      <c r="AA175" s="1">
        <v>4</v>
      </c>
      <c r="AB175" s="1" t="s">
        <v>1464</v>
      </c>
      <c r="AC175" s="1" t="s">
        <v>1773</v>
      </c>
      <c r="AD175" s="1" t="s">
        <v>1311</v>
      </c>
      <c r="AF175">
        <f t="shared" si="2"/>
        <v>1</v>
      </c>
    </row>
    <row r="176" spans="1:32" x14ac:dyDescent="0.45">
      <c r="A176" s="1" t="s">
        <v>982</v>
      </c>
      <c r="B176" s="1" t="s">
        <v>29</v>
      </c>
      <c r="C176" s="1" t="s">
        <v>104</v>
      </c>
      <c r="D176" s="1" t="s">
        <v>1100</v>
      </c>
      <c r="E176" s="1" t="s">
        <v>231</v>
      </c>
      <c r="F176" s="1" t="s">
        <v>232</v>
      </c>
      <c r="G176" s="1" t="s">
        <v>1</v>
      </c>
      <c r="H176" s="1" t="s">
        <v>0</v>
      </c>
      <c r="I176" s="1" t="s">
        <v>233</v>
      </c>
      <c r="J176" s="1" t="s">
        <v>234</v>
      </c>
      <c r="K176" s="1" t="s">
        <v>0</v>
      </c>
      <c r="L176" s="1" t="s">
        <v>1316</v>
      </c>
      <c r="M176" s="1" t="s">
        <v>1311</v>
      </c>
      <c r="N176" s="1" t="s">
        <v>1317</v>
      </c>
      <c r="O176" s="1" t="s">
        <v>1710</v>
      </c>
      <c r="P176" s="1">
        <v>12</v>
      </c>
      <c r="Q176" s="1" t="s">
        <v>1392</v>
      </c>
      <c r="R176" s="1" t="s">
        <v>1320</v>
      </c>
      <c r="S176" s="1" t="s">
        <v>1321</v>
      </c>
      <c r="T176" s="1" t="s">
        <v>1316</v>
      </c>
      <c r="U176" s="1" t="s">
        <v>1675</v>
      </c>
      <c r="V176" s="1" t="s">
        <v>1827</v>
      </c>
      <c r="W176" s="1" t="s">
        <v>1828</v>
      </c>
      <c r="X176" s="1" t="s">
        <v>1829</v>
      </c>
      <c r="Y176" s="1" t="s">
        <v>1830</v>
      </c>
      <c r="Z176" s="1" t="s">
        <v>1831</v>
      </c>
      <c r="AA176" s="1">
        <v>72</v>
      </c>
      <c r="AB176" s="1" t="s">
        <v>1328</v>
      </c>
      <c r="AC176" s="1" t="s">
        <v>1809</v>
      </c>
      <c r="AD176" s="1" t="s">
        <v>1311</v>
      </c>
      <c r="AF176">
        <f t="shared" si="2"/>
        <v>1</v>
      </c>
    </row>
    <row r="177" spans="1:32" x14ac:dyDescent="0.45">
      <c r="A177" s="1" t="s">
        <v>982</v>
      </c>
      <c r="B177" s="1" t="s">
        <v>29</v>
      </c>
      <c r="C177" s="1" t="s">
        <v>30</v>
      </c>
      <c r="D177" s="1" t="s">
        <v>993</v>
      </c>
      <c r="E177" s="1" t="s">
        <v>49</v>
      </c>
      <c r="F177" s="1" t="s">
        <v>1010</v>
      </c>
      <c r="G177" s="1" t="s">
        <v>1</v>
      </c>
      <c r="H177" s="1" t="s">
        <v>0</v>
      </c>
      <c r="I177" s="1" t="s">
        <v>50</v>
      </c>
      <c r="J177" s="1" t="s">
        <v>51</v>
      </c>
      <c r="K177" s="1" t="s">
        <v>0</v>
      </c>
      <c r="L177" s="1" t="s">
        <v>1316</v>
      </c>
      <c r="M177" s="1" t="s">
        <v>1433</v>
      </c>
      <c r="N177" s="1" t="s">
        <v>1317</v>
      </c>
      <c r="O177" s="1" t="s">
        <v>1434</v>
      </c>
      <c r="P177" s="1">
        <v>30</v>
      </c>
      <c r="Q177" s="1" t="s">
        <v>1347</v>
      </c>
      <c r="R177" s="1" t="s">
        <v>1320</v>
      </c>
      <c r="S177" s="1" t="s">
        <v>1321</v>
      </c>
      <c r="T177" s="1" t="s">
        <v>1316</v>
      </c>
      <c r="U177" s="1" t="s">
        <v>1435</v>
      </c>
      <c r="V177" s="1" t="s">
        <v>1436</v>
      </c>
      <c r="W177" s="1" t="s">
        <v>1437</v>
      </c>
      <c r="X177" s="1" t="s">
        <v>9</v>
      </c>
      <c r="Y177" s="1" t="s">
        <v>1438</v>
      </c>
      <c r="Z177" s="1" t="s">
        <v>1439</v>
      </c>
      <c r="AA177" s="1">
        <v>6</v>
      </c>
      <c r="AB177" s="1" t="s">
        <v>1431</v>
      </c>
      <c r="AC177" s="1" t="s">
        <v>1440</v>
      </c>
      <c r="AD177" s="1" t="s">
        <v>1311</v>
      </c>
      <c r="AF177">
        <f t="shared" si="2"/>
        <v>2</v>
      </c>
    </row>
    <row r="178" spans="1:32" x14ac:dyDescent="0.45">
      <c r="A178" s="1" t="s">
        <v>982</v>
      </c>
      <c r="B178" s="1" t="s">
        <v>29</v>
      </c>
      <c r="C178" s="1" t="s">
        <v>30</v>
      </c>
      <c r="D178" s="1" t="s">
        <v>1097</v>
      </c>
      <c r="E178" s="1" t="s">
        <v>49</v>
      </c>
      <c r="F178" s="1" t="s">
        <v>1010</v>
      </c>
      <c r="G178" s="1" t="s">
        <v>1</v>
      </c>
      <c r="H178" s="1" t="s">
        <v>0</v>
      </c>
      <c r="I178" s="1" t="s">
        <v>50</v>
      </c>
      <c r="J178" s="1" t="s">
        <v>51</v>
      </c>
      <c r="K178" s="1" t="s">
        <v>0</v>
      </c>
      <c r="L178" s="1" t="s">
        <v>1316</v>
      </c>
      <c r="M178" s="1" t="s">
        <v>1433</v>
      </c>
      <c r="N178" s="1" t="s">
        <v>1317</v>
      </c>
      <c r="O178" s="1" t="s">
        <v>1434</v>
      </c>
      <c r="P178" s="1">
        <v>30</v>
      </c>
      <c r="Q178" s="1" t="s">
        <v>1347</v>
      </c>
      <c r="R178" s="1" t="s">
        <v>1320</v>
      </c>
      <c r="S178" s="1" t="s">
        <v>1321</v>
      </c>
      <c r="T178" s="1" t="s">
        <v>1316</v>
      </c>
      <c r="U178" s="1" t="s">
        <v>1435</v>
      </c>
      <c r="V178" s="1" t="s">
        <v>1436</v>
      </c>
      <c r="W178" s="1" t="s">
        <v>1437</v>
      </c>
      <c r="X178" s="1" t="s">
        <v>9</v>
      </c>
      <c r="Y178" s="1" t="s">
        <v>1438</v>
      </c>
      <c r="Z178" s="1" t="s">
        <v>1439</v>
      </c>
      <c r="AA178" s="1">
        <v>6</v>
      </c>
      <c r="AB178" s="1" t="s">
        <v>1431</v>
      </c>
      <c r="AC178" s="1" t="s">
        <v>1440</v>
      </c>
      <c r="AD178" s="1" t="s">
        <v>1311</v>
      </c>
      <c r="AF178">
        <f t="shared" si="2"/>
        <v>2</v>
      </c>
    </row>
    <row r="179" spans="1:32" x14ac:dyDescent="0.45">
      <c r="A179" s="1" t="s">
        <v>982</v>
      </c>
      <c r="B179" s="1" t="s">
        <v>701</v>
      </c>
      <c r="C179" s="1" t="s">
        <v>30</v>
      </c>
      <c r="D179" s="1" t="s">
        <v>1149</v>
      </c>
      <c r="E179" s="1" t="s">
        <v>1161</v>
      </c>
      <c r="F179" s="1" t="s">
        <v>1162</v>
      </c>
      <c r="G179" s="1" t="s">
        <v>1</v>
      </c>
      <c r="H179" s="1" t="s">
        <v>0</v>
      </c>
      <c r="I179" s="1" t="s">
        <v>1163</v>
      </c>
      <c r="J179" s="1" t="s">
        <v>717</v>
      </c>
      <c r="K179" s="1" t="s">
        <v>0</v>
      </c>
      <c r="L179" s="1" t="s">
        <v>1316</v>
      </c>
      <c r="M179" s="1" t="s">
        <v>1381</v>
      </c>
      <c r="N179" s="1" t="s">
        <v>1336</v>
      </c>
      <c r="O179" s="1" t="s">
        <v>1996</v>
      </c>
      <c r="P179" s="1">
        <v>4</v>
      </c>
      <c r="Q179" s="1" t="s">
        <v>9</v>
      </c>
      <c r="R179" s="1" t="s">
        <v>1320</v>
      </c>
      <c r="S179" s="1" t="s">
        <v>1321</v>
      </c>
      <c r="T179" s="1" t="s">
        <v>1316</v>
      </c>
      <c r="U179" s="1" t="s">
        <v>1989</v>
      </c>
      <c r="V179" s="1" t="s">
        <v>1997</v>
      </c>
      <c r="W179" s="1" t="s">
        <v>9</v>
      </c>
      <c r="X179" s="1" t="s">
        <v>9</v>
      </c>
      <c r="Y179" s="1" t="s">
        <v>1998</v>
      </c>
      <c r="Z179" s="1" t="s">
        <v>1999</v>
      </c>
      <c r="AA179" s="1">
        <v>0</v>
      </c>
      <c r="AB179" s="1" t="s">
        <v>1399</v>
      </c>
      <c r="AC179" s="1" t="s">
        <v>2000</v>
      </c>
      <c r="AD179" s="1" t="s">
        <v>1311</v>
      </c>
      <c r="AF179">
        <f t="shared" si="2"/>
        <v>1</v>
      </c>
    </row>
    <row r="180" spans="1:32" x14ac:dyDescent="0.45">
      <c r="A180" s="1" t="s">
        <v>982</v>
      </c>
      <c r="B180" s="1" t="s">
        <v>701</v>
      </c>
      <c r="C180" s="1" t="s">
        <v>104</v>
      </c>
      <c r="D180" s="1" t="s">
        <v>985</v>
      </c>
      <c r="E180" s="1" t="s">
        <v>10</v>
      </c>
      <c r="F180" s="1" t="s">
        <v>11</v>
      </c>
      <c r="G180" s="1" t="s">
        <v>1</v>
      </c>
      <c r="H180" s="1" t="s">
        <v>0</v>
      </c>
      <c r="I180" s="1"/>
      <c r="J180" s="1" t="s">
        <v>12</v>
      </c>
      <c r="K180" s="1" t="s">
        <v>0</v>
      </c>
      <c r="L180" s="1" t="s">
        <v>1316</v>
      </c>
      <c r="M180" s="1" t="s">
        <v>1330</v>
      </c>
      <c r="N180" s="1" t="s">
        <v>1331</v>
      </c>
      <c r="O180" s="1" t="s">
        <v>1332</v>
      </c>
      <c r="P180" s="1">
        <v>10</v>
      </c>
      <c r="Q180" s="1" t="s">
        <v>9</v>
      </c>
      <c r="R180" s="1" t="s">
        <v>9</v>
      </c>
      <c r="S180" s="1" t="s">
        <v>9</v>
      </c>
      <c r="T180" s="1" t="s">
        <v>9</v>
      </c>
      <c r="U180" s="1" t="s">
        <v>9</v>
      </c>
      <c r="V180" s="1" t="s">
        <v>9</v>
      </c>
      <c r="W180" s="1" t="s">
        <v>9</v>
      </c>
      <c r="X180" s="1" t="s">
        <v>9</v>
      </c>
      <c r="Y180" s="1" t="s">
        <v>9</v>
      </c>
      <c r="Z180" s="1" t="s">
        <v>9</v>
      </c>
      <c r="AA180" s="1">
        <v>0</v>
      </c>
      <c r="AB180" s="1" t="s">
        <v>9</v>
      </c>
      <c r="AC180" s="1" t="s">
        <v>9</v>
      </c>
      <c r="AD180" s="1" t="s">
        <v>9</v>
      </c>
      <c r="AF180">
        <f t="shared" si="2"/>
        <v>1</v>
      </c>
    </row>
    <row r="181" spans="1:32" x14ac:dyDescent="0.45">
      <c r="A181" s="1" t="s">
        <v>982</v>
      </c>
      <c r="B181" s="1" t="s">
        <v>29</v>
      </c>
      <c r="C181" s="1" t="s">
        <v>104</v>
      </c>
      <c r="D181" s="1" t="s">
        <v>1099</v>
      </c>
      <c r="E181" s="1" t="s">
        <v>192</v>
      </c>
      <c r="F181" s="1" t="s">
        <v>193</v>
      </c>
      <c r="G181" s="1" t="s">
        <v>1</v>
      </c>
      <c r="H181" s="1" t="s">
        <v>0</v>
      </c>
      <c r="I181" s="1" t="s">
        <v>194</v>
      </c>
      <c r="J181" s="1" t="s">
        <v>195</v>
      </c>
      <c r="K181" s="1" t="s">
        <v>0</v>
      </c>
      <c r="L181" s="1" t="s">
        <v>1316</v>
      </c>
      <c r="M181" s="1" t="s">
        <v>1311</v>
      </c>
      <c r="N181" s="1" t="s">
        <v>1317</v>
      </c>
      <c r="O181" s="1" t="s">
        <v>1779</v>
      </c>
      <c r="P181" s="1">
        <v>12</v>
      </c>
      <c r="Q181" s="1" t="s">
        <v>1392</v>
      </c>
      <c r="R181" s="1" t="s">
        <v>1320</v>
      </c>
      <c r="S181" s="1" t="s">
        <v>1321</v>
      </c>
      <c r="T181" s="1" t="s">
        <v>1316</v>
      </c>
      <c r="U181" s="1" t="s">
        <v>1780</v>
      </c>
      <c r="V181" s="1" t="s">
        <v>1781</v>
      </c>
      <c r="W181" s="1" t="s">
        <v>1782</v>
      </c>
      <c r="X181" s="1" t="s">
        <v>1783</v>
      </c>
      <c r="Y181" s="1" t="s">
        <v>1784</v>
      </c>
      <c r="Z181" s="1" t="s">
        <v>1785</v>
      </c>
      <c r="AA181" s="1">
        <v>25</v>
      </c>
      <c r="AB181" s="1" t="s">
        <v>1328</v>
      </c>
      <c r="AC181" s="1" t="s">
        <v>1786</v>
      </c>
      <c r="AD181" s="1" t="s">
        <v>1311</v>
      </c>
      <c r="AF181">
        <f t="shared" si="2"/>
        <v>1</v>
      </c>
    </row>
    <row r="182" spans="1:32" x14ac:dyDescent="0.45">
      <c r="A182" s="1" t="s">
        <v>982</v>
      </c>
      <c r="B182" s="1" t="s">
        <v>29</v>
      </c>
      <c r="C182" s="1" t="s">
        <v>30</v>
      </c>
      <c r="D182" s="1" t="s">
        <v>990</v>
      </c>
      <c r="E182" s="1" t="s">
        <v>1047</v>
      </c>
      <c r="F182" s="1" t="s">
        <v>1048</v>
      </c>
      <c r="G182" s="1" t="s">
        <v>1</v>
      </c>
      <c r="H182" s="1" t="s">
        <v>0</v>
      </c>
      <c r="I182" s="1"/>
      <c r="J182" s="1"/>
      <c r="K182" s="1" t="s">
        <v>9</v>
      </c>
      <c r="L182" s="1" t="s">
        <v>9</v>
      </c>
      <c r="M182" s="1" t="s">
        <v>9</v>
      </c>
      <c r="N182" s="1" t="s">
        <v>9</v>
      </c>
      <c r="O182" s="1" t="s">
        <v>9</v>
      </c>
      <c r="P182" s="1" t="s">
        <v>9</v>
      </c>
      <c r="Q182" s="1" t="s">
        <v>9</v>
      </c>
      <c r="R182" s="1" t="s">
        <v>9</v>
      </c>
      <c r="S182" s="1" t="s">
        <v>9</v>
      </c>
      <c r="T182" s="1" t="s">
        <v>9</v>
      </c>
      <c r="U182" s="1" t="s">
        <v>9</v>
      </c>
      <c r="V182" s="1" t="s">
        <v>9</v>
      </c>
      <c r="W182" s="1" t="s">
        <v>9</v>
      </c>
      <c r="X182" s="1" t="s">
        <v>9</v>
      </c>
      <c r="Y182" s="1" t="s">
        <v>9</v>
      </c>
      <c r="Z182" s="1" t="s">
        <v>9</v>
      </c>
      <c r="AA182" s="1" t="s">
        <v>9</v>
      </c>
      <c r="AB182" s="1" t="s">
        <v>9</v>
      </c>
      <c r="AC182" s="1" t="s">
        <v>9</v>
      </c>
      <c r="AD182" s="1" t="s">
        <v>9</v>
      </c>
      <c r="AF182">
        <f t="shared" si="2"/>
        <v>1</v>
      </c>
    </row>
    <row r="183" spans="1:32" x14ac:dyDescent="0.45">
      <c r="A183" s="1" t="s">
        <v>982</v>
      </c>
      <c r="B183" s="1" t="s">
        <v>701</v>
      </c>
      <c r="C183" s="1" t="s">
        <v>30</v>
      </c>
      <c r="D183" s="1" t="s">
        <v>983</v>
      </c>
      <c r="E183" s="1" t="s">
        <v>1111</v>
      </c>
      <c r="F183" s="1" t="s">
        <v>1112</v>
      </c>
      <c r="G183" s="1" t="s">
        <v>1</v>
      </c>
      <c r="H183" s="1" t="s">
        <v>0</v>
      </c>
      <c r="I183" s="1">
        <v>1845110016871</v>
      </c>
      <c r="J183" s="1">
        <v>1798501127</v>
      </c>
      <c r="K183" s="1" t="s">
        <v>0</v>
      </c>
      <c r="L183" s="1" t="s">
        <v>1316</v>
      </c>
      <c r="M183" s="1" t="s">
        <v>1311</v>
      </c>
      <c r="N183" s="1" t="s">
        <v>1317</v>
      </c>
      <c r="O183" s="1" t="s">
        <v>1869</v>
      </c>
      <c r="P183" s="1">
        <v>3</v>
      </c>
      <c r="Q183" s="1" t="s">
        <v>1518</v>
      </c>
      <c r="R183" s="1" t="s">
        <v>1320</v>
      </c>
      <c r="S183" s="1" t="s">
        <v>1321</v>
      </c>
      <c r="T183" s="1" t="s">
        <v>1316</v>
      </c>
      <c r="U183" s="1" t="s">
        <v>1870</v>
      </c>
      <c r="V183" s="1" t="s">
        <v>1871</v>
      </c>
      <c r="W183" s="1" t="s">
        <v>1872</v>
      </c>
      <c r="X183" s="1" t="s">
        <v>1873</v>
      </c>
      <c r="Y183" s="1" t="s">
        <v>1874</v>
      </c>
      <c r="Z183" s="1" t="s">
        <v>1875</v>
      </c>
      <c r="AA183" s="1">
        <v>57</v>
      </c>
      <c r="AB183" s="1" t="s">
        <v>1473</v>
      </c>
      <c r="AC183" s="1" t="s">
        <v>1371</v>
      </c>
      <c r="AD183" s="1" t="s">
        <v>1311</v>
      </c>
      <c r="AF183">
        <f t="shared" si="2"/>
        <v>1</v>
      </c>
    </row>
    <row r="184" spans="1:32" x14ac:dyDescent="0.45">
      <c r="A184" s="1" t="s">
        <v>982</v>
      </c>
      <c r="B184" s="1" t="s">
        <v>29</v>
      </c>
      <c r="C184" s="1" t="s">
        <v>30</v>
      </c>
      <c r="D184" s="1" t="s">
        <v>993</v>
      </c>
      <c r="E184" s="1" t="s">
        <v>1075</v>
      </c>
      <c r="F184" s="1" t="s">
        <v>1076</v>
      </c>
      <c r="G184" s="1" t="s">
        <v>1</v>
      </c>
      <c r="H184" s="1" t="s">
        <v>0</v>
      </c>
      <c r="I184" s="1"/>
      <c r="J184" s="1"/>
      <c r="K184" s="1" t="s">
        <v>0</v>
      </c>
      <c r="L184" s="1" t="s">
        <v>1316</v>
      </c>
      <c r="M184" s="1" t="s">
        <v>1311</v>
      </c>
      <c r="N184" s="1" t="s">
        <v>1317</v>
      </c>
      <c r="O184" s="1" t="s">
        <v>1525</v>
      </c>
      <c r="P184" s="1">
        <v>1</v>
      </c>
      <c r="Q184" s="1" t="s">
        <v>1392</v>
      </c>
      <c r="R184" s="1" t="s">
        <v>1320</v>
      </c>
      <c r="S184" s="1" t="s">
        <v>1321</v>
      </c>
      <c r="T184" s="1" t="s">
        <v>1316</v>
      </c>
      <c r="U184" s="1" t="s">
        <v>1359</v>
      </c>
      <c r="V184" s="1" t="s">
        <v>1588</v>
      </c>
      <c r="W184" s="1" t="s">
        <v>1589</v>
      </c>
      <c r="X184" s="1" t="s">
        <v>1590</v>
      </c>
      <c r="Y184" s="1" t="s">
        <v>1591</v>
      </c>
      <c r="Z184" s="1" t="s">
        <v>1592</v>
      </c>
      <c r="AA184" s="1">
        <v>21</v>
      </c>
      <c r="AB184" s="1" t="s">
        <v>1593</v>
      </c>
      <c r="AC184" s="1" t="s">
        <v>1594</v>
      </c>
      <c r="AD184" s="1" t="s">
        <v>1311</v>
      </c>
      <c r="AF184">
        <f t="shared" si="2"/>
        <v>1</v>
      </c>
    </row>
    <row r="185" spans="1:32" x14ac:dyDescent="0.45">
      <c r="A185" s="1" t="s">
        <v>982</v>
      </c>
      <c r="B185" s="1" t="s">
        <v>29</v>
      </c>
      <c r="C185" s="1" t="s">
        <v>104</v>
      </c>
      <c r="D185" s="1" t="s">
        <v>1099</v>
      </c>
      <c r="E185" s="1" t="s">
        <v>172</v>
      </c>
      <c r="F185" s="1" t="s">
        <v>173</v>
      </c>
      <c r="G185" s="1" t="s">
        <v>1</v>
      </c>
      <c r="H185" s="1" t="s">
        <v>25</v>
      </c>
      <c r="I185" s="1" t="s">
        <v>174</v>
      </c>
      <c r="J185" s="1" t="s">
        <v>175</v>
      </c>
      <c r="K185" s="1" t="s">
        <v>25</v>
      </c>
      <c r="L185" s="1" t="s">
        <v>1316</v>
      </c>
      <c r="M185" s="1" t="s">
        <v>1562</v>
      </c>
      <c r="N185" s="1" t="s">
        <v>1563</v>
      </c>
      <c r="O185" s="1" t="s">
        <v>9</v>
      </c>
      <c r="P185" s="1">
        <v>1</v>
      </c>
      <c r="Q185" s="1" t="s">
        <v>1392</v>
      </c>
      <c r="R185" s="1" t="s">
        <v>1320</v>
      </c>
      <c r="S185" s="1" t="s">
        <v>1321</v>
      </c>
      <c r="T185" s="1" t="s">
        <v>1316</v>
      </c>
      <c r="U185" s="1" t="s">
        <v>1748</v>
      </c>
      <c r="V185" s="1" t="s">
        <v>1749</v>
      </c>
      <c r="W185" s="1" t="s">
        <v>1750</v>
      </c>
      <c r="X185" s="1" t="s">
        <v>1751</v>
      </c>
      <c r="Y185" s="1" t="s">
        <v>1752</v>
      </c>
      <c r="Z185" s="1" t="s">
        <v>1753</v>
      </c>
      <c r="AA185" s="1">
        <v>9</v>
      </c>
      <c r="AB185" s="1" t="s">
        <v>1593</v>
      </c>
      <c r="AC185" s="1" t="s">
        <v>1754</v>
      </c>
      <c r="AD185" s="1" t="s">
        <v>1311</v>
      </c>
      <c r="AF185">
        <f t="shared" si="2"/>
        <v>1</v>
      </c>
    </row>
    <row r="186" spans="1:32" x14ac:dyDescent="0.45">
      <c r="A186" s="1" t="s">
        <v>982</v>
      </c>
      <c r="B186" s="1" t="s">
        <v>701</v>
      </c>
      <c r="C186" s="1" t="s">
        <v>30</v>
      </c>
      <c r="D186" s="1" t="s">
        <v>983</v>
      </c>
      <c r="E186" s="1" t="s">
        <v>1105</v>
      </c>
      <c r="F186" s="1" t="s">
        <v>1106</v>
      </c>
      <c r="G186" s="1" t="s">
        <v>1</v>
      </c>
      <c r="H186" s="1" t="s">
        <v>25</v>
      </c>
      <c r="I186" s="1">
        <v>1101111629637</v>
      </c>
      <c r="J186" s="1">
        <v>2168115505</v>
      </c>
      <c r="K186" s="1" t="s">
        <v>9</v>
      </c>
      <c r="L186" s="1" t="s">
        <v>9</v>
      </c>
      <c r="M186" s="1" t="s">
        <v>9</v>
      </c>
      <c r="N186" s="1" t="s">
        <v>9</v>
      </c>
      <c r="O186" s="1" t="s">
        <v>9</v>
      </c>
      <c r="P186" s="1" t="s">
        <v>9</v>
      </c>
      <c r="Q186" s="1" t="s">
        <v>9</v>
      </c>
      <c r="R186" s="1" t="s">
        <v>9</v>
      </c>
      <c r="S186" s="1" t="s">
        <v>9</v>
      </c>
      <c r="T186" s="1" t="s">
        <v>9</v>
      </c>
      <c r="U186" s="1" t="s">
        <v>9</v>
      </c>
      <c r="V186" s="1" t="s">
        <v>9</v>
      </c>
      <c r="W186" s="1" t="s">
        <v>9</v>
      </c>
      <c r="X186" s="1" t="s">
        <v>9</v>
      </c>
      <c r="Y186" s="1" t="s">
        <v>9</v>
      </c>
      <c r="Z186" s="1" t="s">
        <v>9</v>
      </c>
      <c r="AA186" s="1" t="s">
        <v>9</v>
      </c>
      <c r="AB186" s="1" t="s">
        <v>9</v>
      </c>
      <c r="AC186" s="1" t="s">
        <v>9</v>
      </c>
      <c r="AD186" s="1" t="s">
        <v>9</v>
      </c>
      <c r="AF186">
        <f t="shared" si="2"/>
        <v>1</v>
      </c>
    </row>
    <row r="187" spans="1:32" x14ac:dyDescent="0.45">
      <c r="A187" s="1" t="s">
        <v>982</v>
      </c>
      <c r="B187" s="1" t="s">
        <v>26</v>
      </c>
      <c r="C187" s="1" t="s">
        <v>30</v>
      </c>
      <c r="D187" s="1" t="s">
        <v>1217</v>
      </c>
      <c r="E187" s="1" t="s">
        <v>514</v>
      </c>
      <c r="F187" s="1" t="s">
        <v>515</v>
      </c>
      <c r="G187" s="1" t="s">
        <v>257</v>
      </c>
      <c r="H187" s="1" t="s">
        <v>0</v>
      </c>
      <c r="I187" s="1" t="s">
        <v>516</v>
      </c>
      <c r="J187" s="1" t="s">
        <v>517</v>
      </c>
      <c r="K187" s="1" t="s">
        <v>25</v>
      </c>
      <c r="L187" s="1" t="s">
        <v>1316</v>
      </c>
      <c r="M187" s="1" t="s">
        <v>1335</v>
      </c>
      <c r="N187" s="1" t="s">
        <v>1336</v>
      </c>
      <c r="O187" s="1" t="s">
        <v>2768</v>
      </c>
      <c r="P187" s="1">
        <v>21</v>
      </c>
      <c r="Q187" s="1" t="s">
        <v>1338</v>
      </c>
      <c r="R187" s="1" t="s">
        <v>1339</v>
      </c>
      <c r="S187" s="1" t="s">
        <v>1321</v>
      </c>
      <c r="T187" s="1" t="s">
        <v>1316</v>
      </c>
      <c r="U187" s="1" t="s">
        <v>2506</v>
      </c>
      <c r="V187" s="1" t="s">
        <v>2769</v>
      </c>
      <c r="W187" s="1" t="s">
        <v>2770</v>
      </c>
      <c r="X187" s="1" t="s">
        <v>2771</v>
      </c>
      <c r="Y187" s="1" t="s">
        <v>2772</v>
      </c>
      <c r="Z187" s="1" t="s">
        <v>2773</v>
      </c>
      <c r="AA187" s="1">
        <v>66</v>
      </c>
      <c r="AB187" s="1" t="s">
        <v>1545</v>
      </c>
      <c r="AC187" s="1" t="s">
        <v>1479</v>
      </c>
      <c r="AD187" s="1" t="s">
        <v>1312</v>
      </c>
      <c r="AF187">
        <f t="shared" si="2"/>
        <v>1</v>
      </c>
    </row>
    <row r="188" spans="1:32" x14ac:dyDescent="0.45">
      <c r="A188" s="1" t="s">
        <v>982</v>
      </c>
      <c r="B188" s="1" t="s">
        <v>701</v>
      </c>
      <c r="C188" s="1" t="s">
        <v>104</v>
      </c>
      <c r="D188" s="1" t="s">
        <v>985</v>
      </c>
      <c r="E188" s="1" t="s">
        <v>747</v>
      </c>
      <c r="F188" s="1" t="s">
        <v>748</v>
      </c>
      <c r="G188" s="1" t="s">
        <v>1</v>
      </c>
      <c r="H188" s="1" t="s">
        <v>0</v>
      </c>
      <c r="I188" s="1"/>
      <c r="J188" s="1" t="s">
        <v>749</v>
      </c>
      <c r="K188" s="1" t="s">
        <v>0</v>
      </c>
      <c r="L188" s="1" t="s">
        <v>1563</v>
      </c>
      <c r="M188" s="1" t="s">
        <v>1330</v>
      </c>
      <c r="N188" s="1" t="s">
        <v>1331</v>
      </c>
      <c r="O188" s="1" t="s">
        <v>1332</v>
      </c>
      <c r="P188" s="1">
        <v>7</v>
      </c>
      <c r="Q188" s="1" t="s">
        <v>9</v>
      </c>
      <c r="R188" s="1" t="s">
        <v>9</v>
      </c>
      <c r="S188" s="1" t="s">
        <v>9</v>
      </c>
      <c r="T188" s="1" t="s">
        <v>9</v>
      </c>
      <c r="U188" s="1" t="s">
        <v>9</v>
      </c>
      <c r="V188" s="1" t="s">
        <v>9</v>
      </c>
      <c r="W188" s="1" t="s">
        <v>9</v>
      </c>
      <c r="X188" s="1" t="s">
        <v>9</v>
      </c>
      <c r="Y188" s="1" t="s">
        <v>9</v>
      </c>
      <c r="Z188" s="1" t="s">
        <v>9</v>
      </c>
      <c r="AA188" s="1">
        <v>0</v>
      </c>
      <c r="AB188" s="1" t="s">
        <v>9</v>
      </c>
      <c r="AC188" s="1" t="s">
        <v>9</v>
      </c>
      <c r="AD188" s="1" t="s">
        <v>9</v>
      </c>
      <c r="AF188">
        <f t="shared" si="2"/>
        <v>1</v>
      </c>
    </row>
    <row r="189" spans="1:32" x14ac:dyDescent="0.45">
      <c r="A189" s="1" t="s">
        <v>982</v>
      </c>
      <c r="B189" s="1" t="s">
        <v>26</v>
      </c>
      <c r="C189" s="1" t="s">
        <v>104</v>
      </c>
      <c r="D189" s="1" t="s">
        <v>1215</v>
      </c>
      <c r="E189" s="1" t="s">
        <v>650</v>
      </c>
      <c r="F189" s="1" t="s">
        <v>651</v>
      </c>
      <c r="G189" s="1" t="s">
        <v>1</v>
      </c>
      <c r="H189" s="1" t="s">
        <v>0</v>
      </c>
      <c r="I189" s="1" t="s">
        <v>652</v>
      </c>
      <c r="J189" s="1" t="s">
        <v>653</v>
      </c>
      <c r="K189" s="1" t="s">
        <v>0</v>
      </c>
      <c r="L189" s="1" t="s">
        <v>1316</v>
      </c>
      <c r="M189" s="1" t="s">
        <v>1311</v>
      </c>
      <c r="N189" s="1" t="s">
        <v>1317</v>
      </c>
      <c r="O189" s="1" t="s">
        <v>1609</v>
      </c>
      <c r="P189" s="1">
        <v>3</v>
      </c>
      <c r="Q189" s="1" t="s">
        <v>1518</v>
      </c>
      <c r="R189" s="1" t="s">
        <v>1320</v>
      </c>
      <c r="S189" s="1" t="s">
        <v>1321</v>
      </c>
      <c r="T189" s="1" t="s">
        <v>1316</v>
      </c>
      <c r="U189" s="1" t="s">
        <v>2424</v>
      </c>
      <c r="V189" s="1" t="s">
        <v>2762</v>
      </c>
      <c r="W189" s="1" t="s">
        <v>2763</v>
      </c>
      <c r="X189" s="1" t="s">
        <v>2764</v>
      </c>
      <c r="Y189" s="1" t="s">
        <v>2765</v>
      </c>
      <c r="Z189" s="1" t="s">
        <v>2766</v>
      </c>
      <c r="AA189" s="1">
        <v>143</v>
      </c>
      <c r="AB189" s="1" t="s">
        <v>1579</v>
      </c>
      <c r="AC189" s="1" t="s">
        <v>2767</v>
      </c>
      <c r="AD189" s="1" t="s">
        <v>1311</v>
      </c>
      <c r="AF189">
        <f t="shared" si="2"/>
        <v>1</v>
      </c>
    </row>
    <row r="190" spans="1:32" x14ac:dyDescent="0.45">
      <c r="A190" s="1" t="s">
        <v>982</v>
      </c>
      <c r="B190" s="1" t="s">
        <v>701</v>
      </c>
      <c r="C190" s="1" t="s">
        <v>30</v>
      </c>
      <c r="D190" s="1" t="s">
        <v>1149</v>
      </c>
      <c r="E190" s="1" t="s">
        <v>1173</v>
      </c>
      <c r="F190" s="1" t="s">
        <v>1174</v>
      </c>
      <c r="G190" s="1" t="s">
        <v>1</v>
      </c>
      <c r="H190" s="1" t="s">
        <v>0</v>
      </c>
      <c r="I190" s="1" t="s">
        <v>1175</v>
      </c>
      <c r="J190" s="1" t="s">
        <v>729</v>
      </c>
      <c r="K190" s="1" t="s">
        <v>0</v>
      </c>
      <c r="L190" s="1" t="s">
        <v>1316</v>
      </c>
      <c r="M190" s="1" t="s">
        <v>1311</v>
      </c>
      <c r="N190" s="1" t="s">
        <v>1317</v>
      </c>
      <c r="O190" s="1" t="s">
        <v>1414</v>
      </c>
      <c r="P190" s="1">
        <v>5</v>
      </c>
      <c r="Q190" s="1" t="s">
        <v>1358</v>
      </c>
      <c r="R190" s="1" t="s">
        <v>1320</v>
      </c>
      <c r="S190" s="1" t="s">
        <v>1321</v>
      </c>
      <c r="T190" s="1" t="s">
        <v>1316</v>
      </c>
      <c r="U190" s="1" t="s">
        <v>2029</v>
      </c>
      <c r="V190" s="1" t="s">
        <v>2030</v>
      </c>
      <c r="W190" s="1" t="s">
        <v>2031</v>
      </c>
      <c r="X190" s="1" t="s">
        <v>1973</v>
      </c>
      <c r="Y190" s="1" t="s">
        <v>2032</v>
      </c>
      <c r="Z190" s="1" t="s">
        <v>2033</v>
      </c>
      <c r="AA190" s="1">
        <v>4</v>
      </c>
      <c r="AB190" s="1" t="s">
        <v>1448</v>
      </c>
      <c r="AC190" s="1" t="s">
        <v>1422</v>
      </c>
      <c r="AD190" s="1" t="s">
        <v>1311</v>
      </c>
      <c r="AF190">
        <f t="shared" si="2"/>
        <v>1</v>
      </c>
    </row>
    <row r="191" spans="1:32" x14ac:dyDescent="0.45">
      <c r="A191" s="1" t="s">
        <v>982</v>
      </c>
      <c r="B191" s="1" t="s">
        <v>26</v>
      </c>
      <c r="C191" s="1" t="s">
        <v>104</v>
      </c>
      <c r="D191" s="1" t="s">
        <v>1199</v>
      </c>
      <c r="E191" s="1" t="s">
        <v>904</v>
      </c>
      <c r="F191" s="1" t="s">
        <v>905</v>
      </c>
      <c r="G191" s="1" t="s">
        <v>1</v>
      </c>
      <c r="H191" s="1" t="s">
        <v>0</v>
      </c>
      <c r="I191" s="1" t="s">
        <v>906</v>
      </c>
      <c r="J191" s="1" t="s">
        <v>907</v>
      </c>
      <c r="K191" s="1" t="s">
        <v>0</v>
      </c>
      <c r="L191" s="1" t="s">
        <v>1316</v>
      </c>
      <c r="M191" s="1" t="s">
        <v>1381</v>
      </c>
      <c r="N191" s="1" t="s">
        <v>1336</v>
      </c>
      <c r="O191" s="1" t="s">
        <v>2269</v>
      </c>
      <c r="P191" s="1">
        <v>13</v>
      </c>
      <c r="Q191" s="1" t="s">
        <v>1392</v>
      </c>
      <c r="R191" s="1" t="s">
        <v>1320</v>
      </c>
      <c r="S191" s="1" t="s">
        <v>1321</v>
      </c>
      <c r="T191" s="1" t="s">
        <v>1316</v>
      </c>
      <c r="U191" s="1" t="s">
        <v>2270</v>
      </c>
      <c r="V191" s="1" t="s">
        <v>2271</v>
      </c>
      <c r="W191" s="1" t="s">
        <v>2272</v>
      </c>
      <c r="X191" s="1" t="s">
        <v>2273</v>
      </c>
      <c r="Y191" s="1" t="s">
        <v>2274</v>
      </c>
      <c r="Z191" s="1" t="s">
        <v>2275</v>
      </c>
      <c r="AA191" s="1">
        <v>85</v>
      </c>
      <c r="AB191" s="1" t="s">
        <v>1328</v>
      </c>
      <c r="AC191" s="1" t="s">
        <v>2276</v>
      </c>
      <c r="AD191" s="1" t="s">
        <v>1311</v>
      </c>
      <c r="AF191">
        <f t="shared" si="2"/>
        <v>1</v>
      </c>
    </row>
    <row r="192" spans="1:32" x14ac:dyDescent="0.45">
      <c r="A192" s="1" t="s">
        <v>982</v>
      </c>
      <c r="B192" s="1" t="s">
        <v>26</v>
      </c>
      <c r="C192" s="1" t="s">
        <v>104</v>
      </c>
      <c r="D192" s="1" t="s">
        <v>1199</v>
      </c>
      <c r="E192" s="1" t="s">
        <v>900</v>
      </c>
      <c r="F192" s="1" t="s">
        <v>901</v>
      </c>
      <c r="G192" s="1" t="s">
        <v>1</v>
      </c>
      <c r="H192" s="1" t="s">
        <v>0</v>
      </c>
      <c r="I192" s="1" t="s">
        <v>902</v>
      </c>
      <c r="J192" s="1" t="s">
        <v>903</v>
      </c>
      <c r="K192" s="1" t="s">
        <v>0</v>
      </c>
      <c r="L192" s="1" t="s">
        <v>1316</v>
      </c>
      <c r="M192" s="1" t="s">
        <v>9</v>
      </c>
      <c r="N192" s="1" t="s">
        <v>9</v>
      </c>
      <c r="O192" s="1" t="s">
        <v>2263</v>
      </c>
      <c r="P192" s="1">
        <v>21</v>
      </c>
      <c r="Q192" s="1" t="s">
        <v>1338</v>
      </c>
      <c r="R192" s="1" t="s">
        <v>2098</v>
      </c>
      <c r="S192" s="1" t="s">
        <v>1321</v>
      </c>
      <c r="T192" s="1" t="s">
        <v>1316</v>
      </c>
      <c r="U192" s="1" t="s">
        <v>2264</v>
      </c>
      <c r="V192" s="1" t="s">
        <v>2265</v>
      </c>
      <c r="W192" s="1" t="s">
        <v>9</v>
      </c>
      <c r="X192" s="1" t="s">
        <v>9</v>
      </c>
      <c r="Y192" s="1" t="s">
        <v>2266</v>
      </c>
      <c r="Z192" s="1" t="s">
        <v>2267</v>
      </c>
      <c r="AA192" s="1">
        <v>40</v>
      </c>
      <c r="AB192" s="1" t="s">
        <v>1399</v>
      </c>
      <c r="AC192" s="1" t="s">
        <v>2268</v>
      </c>
      <c r="AD192" s="1" t="s">
        <v>1311</v>
      </c>
      <c r="AF192">
        <f t="shared" si="2"/>
        <v>1</v>
      </c>
    </row>
    <row r="193" spans="1:32" x14ac:dyDescent="0.45">
      <c r="A193" s="1" t="s">
        <v>982</v>
      </c>
      <c r="B193" s="1" t="s">
        <v>26</v>
      </c>
      <c r="C193" s="1" t="s">
        <v>30</v>
      </c>
      <c r="D193" s="1" t="s">
        <v>1217</v>
      </c>
      <c r="E193" s="1" t="s">
        <v>510</v>
      </c>
      <c r="F193" s="1" t="s">
        <v>511</v>
      </c>
      <c r="G193" s="1" t="s">
        <v>257</v>
      </c>
      <c r="H193" s="1" t="s">
        <v>0</v>
      </c>
      <c r="I193" s="1" t="s">
        <v>512</v>
      </c>
      <c r="J193" s="1" t="s">
        <v>513</v>
      </c>
      <c r="K193" s="1" t="s">
        <v>0</v>
      </c>
      <c r="L193" s="1" t="s">
        <v>1316</v>
      </c>
      <c r="M193" s="1" t="s">
        <v>1311</v>
      </c>
      <c r="N193" s="1" t="s">
        <v>1317</v>
      </c>
      <c r="O193" s="1" t="s">
        <v>2755</v>
      </c>
      <c r="P193" s="1">
        <v>25</v>
      </c>
      <c r="Q193" s="1" t="s">
        <v>1392</v>
      </c>
      <c r="R193" s="1" t="s">
        <v>1320</v>
      </c>
      <c r="S193" s="1" t="s">
        <v>1321</v>
      </c>
      <c r="T193" s="1" t="s">
        <v>1316</v>
      </c>
      <c r="U193" s="1" t="s">
        <v>2756</v>
      </c>
      <c r="V193" s="1" t="s">
        <v>2757</v>
      </c>
      <c r="W193" s="1" t="s">
        <v>2758</v>
      </c>
      <c r="X193" s="1" t="s">
        <v>2759</v>
      </c>
      <c r="Y193" s="1" t="s">
        <v>2760</v>
      </c>
      <c r="Z193" s="1" t="s">
        <v>2761</v>
      </c>
      <c r="AA193" s="1">
        <v>23</v>
      </c>
      <c r="AB193" s="1" t="s">
        <v>1328</v>
      </c>
      <c r="AC193" s="1" t="s">
        <v>2534</v>
      </c>
      <c r="AD193" s="1" t="s">
        <v>1311</v>
      </c>
      <c r="AF193">
        <f t="shared" si="2"/>
        <v>1</v>
      </c>
    </row>
    <row r="194" spans="1:32" x14ac:dyDescent="0.45">
      <c r="A194" s="1" t="s">
        <v>982</v>
      </c>
      <c r="B194" s="1" t="s">
        <v>26</v>
      </c>
      <c r="C194" s="1" t="s">
        <v>104</v>
      </c>
      <c r="D194" s="1" t="s">
        <v>1199</v>
      </c>
      <c r="E194" s="1" t="s">
        <v>896</v>
      </c>
      <c r="F194" s="1" t="s">
        <v>897</v>
      </c>
      <c r="G194" s="1" t="s">
        <v>1</v>
      </c>
      <c r="H194" s="1" t="s">
        <v>0</v>
      </c>
      <c r="I194" s="1" t="s">
        <v>898</v>
      </c>
      <c r="J194" s="1" t="s">
        <v>899</v>
      </c>
      <c r="K194" s="1" t="s">
        <v>0</v>
      </c>
      <c r="L194" s="1" t="s">
        <v>1316</v>
      </c>
      <c r="M194" s="1" t="s">
        <v>1389</v>
      </c>
      <c r="N194" s="1" t="s">
        <v>1390</v>
      </c>
      <c r="O194" s="1" t="s">
        <v>1988</v>
      </c>
      <c r="P194" s="1">
        <v>4</v>
      </c>
      <c r="Q194" s="1" t="s">
        <v>1358</v>
      </c>
      <c r="R194" s="1" t="s">
        <v>1320</v>
      </c>
      <c r="S194" s="1" t="s">
        <v>1321</v>
      </c>
      <c r="T194" s="1" t="s">
        <v>1316</v>
      </c>
      <c r="U194" s="1" t="s">
        <v>2209</v>
      </c>
      <c r="V194" s="1" t="s">
        <v>2261</v>
      </c>
      <c r="W194" s="1" t="s">
        <v>9</v>
      </c>
      <c r="X194" s="1" t="s">
        <v>9</v>
      </c>
      <c r="Y194" s="1" t="s">
        <v>2213</v>
      </c>
      <c r="Z194" s="1" t="s">
        <v>2262</v>
      </c>
      <c r="AA194" s="1">
        <v>7</v>
      </c>
      <c r="AB194" s="1" t="s">
        <v>1328</v>
      </c>
      <c r="AC194" s="1" t="s">
        <v>1995</v>
      </c>
      <c r="AD194" s="1" t="s">
        <v>1311</v>
      </c>
      <c r="AF194">
        <f t="shared" si="2"/>
        <v>1</v>
      </c>
    </row>
    <row r="195" spans="1:32" x14ac:dyDescent="0.45">
      <c r="A195" s="1" t="s">
        <v>982</v>
      </c>
      <c r="B195" s="1" t="s">
        <v>26</v>
      </c>
      <c r="C195" s="1" t="s">
        <v>30</v>
      </c>
      <c r="D195" s="1" t="s">
        <v>1214</v>
      </c>
      <c r="E195" s="1" t="s">
        <v>452</v>
      </c>
      <c r="F195" s="1" t="s">
        <v>453</v>
      </c>
      <c r="G195" s="1" t="s">
        <v>1</v>
      </c>
      <c r="H195" s="1" t="s">
        <v>0</v>
      </c>
      <c r="I195" s="1" t="s">
        <v>454</v>
      </c>
      <c r="J195" s="1" t="s">
        <v>455</v>
      </c>
      <c r="K195" s="1" t="s">
        <v>9</v>
      </c>
      <c r="L195" s="1" t="s">
        <v>9</v>
      </c>
      <c r="M195" s="1" t="s">
        <v>9</v>
      </c>
      <c r="N195" s="1" t="s">
        <v>9</v>
      </c>
      <c r="O195" s="1" t="s">
        <v>9</v>
      </c>
      <c r="P195" s="1" t="s">
        <v>9</v>
      </c>
      <c r="Q195" s="1" t="s">
        <v>9</v>
      </c>
      <c r="R195" s="1" t="s">
        <v>9</v>
      </c>
      <c r="S195" s="1" t="s">
        <v>9</v>
      </c>
      <c r="T195" s="1" t="s">
        <v>9</v>
      </c>
      <c r="U195" s="1" t="s">
        <v>9</v>
      </c>
      <c r="V195" s="1" t="s">
        <v>9</v>
      </c>
      <c r="W195" s="1" t="s">
        <v>9</v>
      </c>
      <c r="X195" s="1" t="s">
        <v>9</v>
      </c>
      <c r="Y195" s="1" t="s">
        <v>9</v>
      </c>
      <c r="Z195" s="1" t="s">
        <v>9</v>
      </c>
      <c r="AA195" s="1" t="s">
        <v>9</v>
      </c>
      <c r="AB195" s="1" t="s">
        <v>9</v>
      </c>
      <c r="AC195" s="1" t="s">
        <v>9</v>
      </c>
      <c r="AD195" s="1" t="s">
        <v>9</v>
      </c>
      <c r="AF195">
        <f t="shared" si="2"/>
        <v>1</v>
      </c>
    </row>
    <row r="196" spans="1:32" x14ac:dyDescent="0.45">
      <c r="A196" s="1" t="s">
        <v>982</v>
      </c>
      <c r="B196" s="1" t="s">
        <v>26</v>
      </c>
      <c r="C196" s="1" t="s">
        <v>104</v>
      </c>
      <c r="D196" s="1" t="s">
        <v>1216</v>
      </c>
      <c r="E196" s="1" t="s">
        <v>566</v>
      </c>
      <c r="F196" s="1" t="s">
        <v>567</v>
      </c>
      <c r="G196" s="1" t="s">
        <v>257</v>
      </c>
      <c r="H196" s="1" t="s">
        <v>0</v>
      </c>
      <c r="I196" s="1" t="s">
        <v>568</v>
      </c>
      <c r="J196" s="1" t="s">
        <v>569</v>
      </c>
      <c r="K196" s="1" t="s">
        <v>0</v>
      </c>
      <c r="L196" s="1" t="s">
        <v>1316</v>
      </c>
      <c r="M196" s="1" t="s">
        <v>1311</v>
      </c>
      <c r="N196" s="1" t="s">
        <v>1317</v>
      </c>
      <c r="O196" s="1" t="s">
        <v>1710</v>
      </c>
      <c r="P196" s="1">
        <v>3</v>
      </c>
      <c r="Q196" s="1" t="s">
        <v>1347</v>
      </c>
      <c r="R196" s="1" t="s">
        <v>1320</v>
      </c>
      <c r="S196" s="1" t="s">
        <v>1321</v>
      </c>
      <c r="T196" s="1" t="s">
        <v>1316</v>
      </c>
      <c r="U196" s="1" t="s">
        <v>2677</v>
      </c>
      <c r="V196" s="1" t="s">
        <v>2751</v>
      </c>
      <c r="W196" s="1" t="s">
        <v>2752</v>
      </c>
      <c r="X196" s="1" t="s">
        <v>1829</v>
      </c>
      <c r="Y196" s="1" t="s">
        <v>2753</v>
      </c>
      <c r="Z196" s="1" t="s">
        <v>2754</v>
      </c>
      <c r="AA196" s="1">
        <v>32</v>
      </c>
      <c r="AB196" s="1" t="s">
        <v>1328</v>
      </c>
      <c r="AC196" s="1" t="s">
        <v>1809</v>
      </c>
      <c r="AD196" s="1" t="s">
        <v>1311</v>
      </c>
      <c r="AF196">
        <f t="shared" si="2"/>
        <v>1</v>
      </c>
    </row>
    <row r="197" spans="1:32" x14ac:dyDescent="0.45">
      <c r="A197" s="1" t="s">
        <v>982</v>
      </c>
      <c r="B197" s="1" t="s">
        <v>26</v>
      </c>
      <c r="C197" s="1" t="s">
        <v>104</v>
      </c>
      <c r="D197" s="1" t="s">
        <v>1215</v>
      </c>
      <c r="E197" s="1" t="s">
        <v>618</v>
      </c>
      <c r="F197" s="1" t="s">
        <v>619</v>
      </c>
      <c r="G197" s="1" t="s">
        <v>1</v>
      </c>
      <c r="H197" s="1" t="s">
        <v>0</v>
      </c>
      <c r="I197" s="1" t="s">
        <v>620</v>
      </c>
      <c r="J197" s="1" t="s">
        <v>621</v>
      </c>
      <c r="K197" s="1" t="s">
        <v>0</v>
      </c>
      <c r="L197" s="1" t="s">
        <v>1316</v>
      </c>
      <c r="M197" s="1" t="s">
        <v>2742</v>
      </c>
      <c r="N197" s="1" t="s">
        <v>1336</v>
      </c>
      <c r="O197" s="1" t="s">
        <v>2743</v>
      </c>
      <c r="P197" s="1">
        <v>72</v>
      </c>
      <c r="Q197" s="1" t="s">
        <v>1338</v>
      </c>
      <c r="R197" s="1" t="s">
        <v>2744</v>
      </c>
      <c r="S197" s="1" t="s">
        <v>1321</v>
      </c>
      <c r="T197" s="1" t="s">
        <v>1316</v>
      </c>
      <c r="U197" s="1" t="s">
        <v>2745</v>
      </c>
      <c r="V197" s="1" t="s">
        <v>2746</v>
      </c>
      <c r="W197" s="1" t="s">
        <v>2747</v>
      </c>
      <c r="X197" s="1" t="s">
        <v>9</v>
      </c>
      <c r="Y197" s="1" t="s">
        <v>2748</v>
      </c>
      <c r="Z197" s="1" t="s">
        <v>2749</v>
      </c>
      <c r="AA197" s="1">
        <v>30</v>
      </c>
      <c r="AB197" s="1" t="s">
        <v>9</v>
      </c>
      <c r="AC197" s="1" t="s">
        <v>2750</v>
      </c>
      <c r="AD197" s="1" t="s">
        <v>9</v>
      </c>
      <c r="AF197">
        <f t="shared" ref="AF197:AF260" si="3">COUNTIFS($E:$E,E197)</f>
        <v>1</v>
      </c>
    </row>
    <row r="198" spans="1:32" x14ac:dyDescent="0.45">
      <c r="A198" s="1" t="s">
        <v>982</v>
      </c>
      <c r="B198" s="1" t="s">
        <v>26</v>
      </c>
      <c r="C198" s="1" t="s">
        <v>104</v>
      </c>
      <c r="D198" s="1" t="s">
        <v>1199</v>
      </c>
      <c r="E198" s="1" t="s">
        <v>892</v>
      </c>
      <c r="F198" s="1" t="s">
        <v>893</v>
      </c>
      <c r="G198" s="1" t="s">
        <v>1</v>
      </c>
      <c r="H198" s="1" t="s">
        <v>0</v>
      </c>
      <c r="I198" s="1" t="s">
        <v>894</v>
      </c>
      <c r="J198" s="1" t="s">
        <v>895</v>
      </c>
      <c r="K198" s="1" t="s">
        <v>0</v>
      </c>
      <c r="L198" s="1" t="s">
        <v>1316</v>
      </c>
      <c r="M198" s="1" t="s">
        <v>1335</v>
      </c>
      <c r="N198" s="1" t="s">
        <v>1336</v>
      </c>
      <c r="O198" s="1" t="s">
        <v>1345</v>
      </c>
      <c r="P198" s="1">
        <v>8</v>
      </c>
      <c r="Q198" s="1" t="s">
        <v>1338</v>
      </c>
      <c r="R198" s="1" t="s">
        <v>1339</v>
      </c>
      <c r="S198" s="1" t="s">
        <v>1321</v>
      </c>
      <c r="T198" s="1" t="s">
        <v>1316</v>
      </c>
      <c r="U198" s="1" t="s">
        <v>2257</v>
      </c>
      <c r="V198" s="1" t="s">
        <v>2258</v>
      </c>
      <c r="W198" s="1" t="s">
        <v>9</v>
      </c>
      <c r="X198" s="1" t="s">
        <v>9</v>
      </c>
      <c r="Y198" s="1" t="s">
        <v>2259</v>
      </c>
      <c r="Z198" s="1" t="s">
        <v>2260</v>
      </c>
      <c r="AA198" s="1">
        <v>22</v>
      </c>
      <c r="AB198" s="1" t="s">
        <v>1649</v>
      </c>
      <c r="AC198" s="1" t="s">
        <v>1479</v>
      </c>
      <c r="AD198" s="1" t="s">
        <v>1311</v>
      </c>
      <c r="AF198">
        <f t="shared" si="3"/>
        <v>1</v>
      </c>
    </row>
    <row r="199" spans="1:32" x14ac:dyDescent="0.45">
      <c r="A199" s="1" t="s">
        <v>982</v>
      </c>
      <c r="B199" s="1" t="s">
        <v>701</v>
      </c>
      <c r="C199" s="1" t="s">
        <v>104</v>
      </c>
      <c r="D199" s="1" t="s">
        <v>792</v>
      </c>
      <c r="E199" s="1" t="s">
        <v>832</v>
      </c>
      <c r="F199" s="1" t="s">
        <v>833</v>
      </c>
      <c r="G199" s="1" t="s">
        <v>1</v>
      </c>
      <c r="H199" s="1" t="s">
        <v>0</v>
      </c>
      <c r="I199" s="1" t="s">
        <v>834</v>
      </c>
      <c r="J199" s="1" t="s">
        <v>835</v>
      </c>
      <c r="K199" s="1" t="s">
        <v>0</v>
      </c>
      <c r="L199" s="1" t="s">
        <v>1316</v>
      </c>
      <c r="M199" s="1" t="s">
        <v>1563</v>
      </c>
      <c r="N199" s="1" t="s">
        <v>1336</v>
      </c>
      <c r="O199" s="1" t="s">
        <v>2159</v>
      </c>
      <c r="P199" s="1">
        <v>7</v>
      </c>
      <c r="Q199" s="1" t="s">
        <v>1358</v>
      </c>
      <c r="R199" s="1" t="s">
        <v>2098</v>
      </c>
      <c r="S199" s="1" t="s">
        <v>1321</v>
      </c>
      <c r="T199" s="1" t="s">
        <v>1316</v>
      </c>
      <c r="U199" s="1" t="s">
        <v>2160</v>
      </c>
      <c r="V199" s="1" t="s">
        <v>2161</v>
      </c>
      <c r="W199" s="1" t="s">
        <v>9</v>
      </c>
      <c r="X199" s="1" t="s">
        <v>9</v>
      </c>
      <c r="Y199" s="1" t="s">
        <v>2162</v>
      </c>
      <c r="Z199" s="1" t="s">
        <v>2163</v>
      </c>
      <c r="AA199" s="1">
        <v>4</v>
      </c>
      <c r="AB199" s="1" t="s">
        <v>1354</v>
      </c>
      <c r="AC199" s="1" t="s">
        <v>1344</v>
      </c>
      <c r="AD199" s="1" t="s">
        <v>1311</v>
      </c>
      <c r="AF199">
        <f t="shared" si="3"/>
        <v>1</v>
      </c>
    </row>
    <row r="200" spans="1:32" x14ac:dyDescent="0.45">
      <c r="A200" s="1" t="s">
        <v>982</v>
      </c>
      <c r="B200" s="1" t="s">
        <v>26</v>
      </c>
      <c r="C200" s="1" t="s">
        <v>30</v>
      </c>
      <c r="D200" s="1" t="s">
        <v>1217</v>
      </c>
      <c r="E200" s="1" t="s">
        <v>518</v>
      </c>
      <c r="F200" s="1" t="s">
        <v>519</v>
      </c>
      <c r="G200" s="1" t="s">
        <v>257</v>
      </c>
      <c r="H200" s="1" t="s">
        <v>0</v>
      </c>
      <c r="I200" s="1" t="s">
        <v>520</v>
      </c>
      <c r="J200" s="1" t="s">
        <v>521</v>
      </c>
      <c r="K200" s="1" t="s">
        <v>0</v>
      </c>
      <c r="L200" s="1" t="s">
        <v>1316</v>
      </c>
      <c r="M200" s="1" t="s">
        <v>1563</v>
      </c>
      <c r="N200" s="1" t="s">
        <v>1336</v>
      </c>
      <c r="O200" s="1" t="s">
        <v>2738</v>
      </c>
      <c r="P200" s="1">
        <v>3</v>
      </c>
      <c r="Q200" s="1" t="s">
        <v>1338</v>
      </c>
      <c r="R200" s="1" t="s">
        <v>2098</v>
      </c>
      <c r="S200" s="1" t="s">
        <v>1321</v>
      </c>
      <c r="T200" s="1" t="s">
        <v>1316</v>
      </c>
      <c r="U200" s="1" t="s">
        <v>2397</v>
      </c>
      <c r="V200" s="1" t="s">
        <v>2739</v>
      </c>
      <c r="W200" s="1" t="s">
        <v>9</v>
      </c>
      <c r="X200" s="1" t="s">
        <v>9</v>
      </c>
      <c r="Y200" s="1" t="s">
        <v>2740</v>
      </c>
      <c r="Z200" s="1" t="s">
        <v>2741</v>
      </c>
      <c r="AA200" s="1">
        <v>5</v>
      </c>
      <c r="AB200" s="1" t="s">
        <v>9</v>
      </c>
      <c r="AC200" s="1" t="s">
        <v>1672</v>
      </c>
      <c r="AD200" s="1" t="s">
        <v>9</v>
      </c>
      <c r="AF200">
        <f t="shared" si="3"/>
        <v>1</v>
      </c>
    </row>
    <row r="201" spans="1:32" x14ac:dyDescent="0.45">
      <c r="A201" s="1" t="s">
        <v>982</v>
      </c>
      <c r="B201" s="1" t="s">
        <v>701</v>
      </c>
      <c r="C201" s="1" t="s">
        <v>104</v>
      </c>
      <c r="D201" s="1" t="s">
        <v>792</v>
      </c>
      <c r="E201" s="1" t="s">
        <v>828</v>
      </c>
      <c r="F201" s="1" t="s">
        <v>829</v>
      </c>
      <c r="G201" s="1" t="s">
        <v>1</v>
      </c>
      <c r="H201" s="1" t="s">
        <v>0</v>
      </c>
      <c r="I201" s="1" t="s">
        <v>830</v>
      </c>
      <c r="J201" s="1" t="s">
        <v>831</v>
      </c>
      <c r="K201" s="1" t="s">
        <v>0</v>
      </c>
      <c r="L201" s="1" t="s">
        <v>1316</v>
      </c>
      <c r="M201" s="1" t="s">
        <v>1381</v>
      </c>
      <c r="N201" s="1" t="s">
        <v>1336</v>
      </c>
      <c r="O201" s="1" t="s">
        <v>2153</v>
      </c>
      <c r="P201" s="1">
        <v>11</v>
      </c>
      <c r="Q201" s="1" t="s">
        <v>1338</v>
      </c>
      <c r="R201" s="1" t="s">
        <v>2098</v>
      </c>
      <c r="S201" s="1" t="s">
        <v>1321</v>
      </c>
      <c r="T201" s="1" t="s">
        <v>1316</v>
      </c>
      <c r="U201" s="1" t="s">
        <v>2154</v>
      </c>
      <c r="V201" s="1" t="s">
        <v>2155</v>
      </c>
      <c r="W201" s="1" t="s">
        <v>2156</v>
      </c>
      <c r="X201" s="1" t="s">
        <v>9</v>
      </c>
      <c r="Y201" s="1" t="s">
        <v>2157</v>
      </c>
      <c r="Z201" s="1" t="s">
        <v>2158</v>
      </c>
      <c r="AA201" s="1">
        <v>9</v>
      </c>
      <c r="AB201" s="1" t="s">
        <v>9</v>
      </c>
      <c r="AC201" s="1" t="s">
        <v>1633</v>
      </c>
      <c r="AD201" s="1" t="s">
        <v>1311</v>
      </c>
      <c r="AF201">
        <f t="shared" si="3"/>
        <v>1</v>
      </c>
    </row>
    <row r="202" spans="1:32" x14ac:dyDescent="0.45">
      <c r="A202" s="1" t="s">
        <v>982</v>
      </c>
      <c r="B202" s="1" t="s">
        <v>26</v>
      </c>
      <c r="C202" s="1" t="s">
        <v>104</v>
      </c>
      <c r="D202" s="1" t="s">
        <v>1216</v>
      </c>
      <c r="E202" s="1" t="s">
        <v>582</v>
      </c>
      <c r="F202" s="1" t="s">
        <v>583</v>
      </c>
      <c r="G202" s="1" t="s">
        <v>257</v>
      </c>
      <c r="H202" s="1" t="s">
        <v>0</v>
      </c>
      <c r="I202" s="1" t="s">
        <v>584</v>
      </c>
      <c r="J202" s="1" t="s">
        <v>585</v>
      </c>
      <c r="K202" s="1" t="s">
        <v>0</v>
      </c>
      <c r="L202" s="1" t="s">
        <v>1316</v>
      </c>
      <c r="M202" s="1" t="s">
        <v>1389</v>
      </c>
      <c r="N202" s="1" t="s">
        <v>1390</v>
      </c>
      <c r="O202" s="1" t="s">
        <v>1391</v>
      </c>
      <c r="P202" s="1">
        <v>27</v>
      </c>
      <c r="Q202" s="1" t="s">
        <v>1392</v>
      </c>
      <c r="R202" s="1" t="s">
        <v>1320</v>
      </c>
      <c r="S202" s="1" t="s">
        <v>1321</v>
      </c>
      <c r="T202" s="1" t="s">
        <v>1316</v>
      </c>
      <c r="U202" s="1" t="s">
        <v>2344</v>
      </c>
      <c r="V202" s="1" t="s">
        <v>2732</v>
      </c>
      <c r="W202" s="1" t="s">
        <v>2733</v>
      </c>
      <c r="X202" s="1" t="s">
        <v>2734</v>
      </c>
      <c r="Y202" s="1" t="s">
        <v>2735</v>
      </c>
      <c r="Z202" s="1" t="s">
        <v>2736</v>
      </c>
      <c r="AA202" s="1">
        <v>44</v>
      </c>
      <c r="AB202" s="1" t="s">
        <v>1649</v>
      </c>
      <c r="AC202" s="1" t="s">
        <v>2737</v>
      </c>
      <c r="AD202" s="1" t="s">
        <v>1311</v>
      </c>
      <c r="AF202">
        <f t="shared" si="3"/>
        <v>2</v>
      </c>
    </row>
    <row r="203" spans="1:32" x14ac:dyDescent="0.45">
      <c r="A203" s="1" t="s">
        <v>982</v>
      </c>
      <c r="B203" s="1" t="s">
        <v>26</v>
      </c>
      <c r="C203" s="1" t="s">
        <v>30</v>
      </c>
      <c r="D203" s="1" t="s">
        <v>1254</v>
      </c>
      <c r="E203" s="1" t="s">
        <v>582</v>
      </c>
      <c r="F203" s="1" t="s">
        <v>583</v>
      </c>
      <c r="G203" s="1" t="s">
        <v>1</v>
      </c>
      <c r="H203" s="1" t="s">
        <v>0</v>
      </c>
      <c r="I203" s="1" t="s">
        <v>584</v>
      </c>
      <c r="J203" s="1" t="s">
        <v>585</v>
      </c>
      <c r="K203" s="1" t="s">
        <v>0</v>
      </c>
      <c r="L203" s="1" t="s">
        <v>1316</v>
      </c>
      <c r="M203" s="1" t="s">
        <v>1389</v>
      </c>
      <c r="N203" s="1" t="s">
        <v>1390</v>
      </c>
      <c r="O203" s="1" t="s">
        <v>1391</v>
      </c>
      <c r="P203" s="1">
        <v>27</v>
      </c>
      <c r="Q203" s="1" t="s">
        <v>1392</v>
      </c>
      <c r="R203" s="1" t="s">
        <v>1320</v>
      </c>
      <c r="S203" s="1" t="s">
        <v>1321</v>
      </c>
      <c r="T203" s="1" t="s">
        <v>1316</v>
      </c>
      <c r="U203" s="1" t="s">
        <v>2344</v>
      </c>
      <c r="V203" s="1" t="s">
        <v>2732</v>
      </c>
      <c r="W203" s="1" t="s">
        <v>2733</v>
      </c>
      <c r="X203" s="1" t="s">
        <v>2734</v>
      </c>
      <c r="Y203" s="1" t="s">
        <v>2735</v>
      </c>
      <c r="Z203" s="1" t="s">
        <v>2736</v>
      </c>
      <c r="AA203" s="1">
        <v>44</v>
      </c>
      <c r="AB203" s="1" t="s">
        <v>1649</v>
      </c>
      <c r="AC203" s="1" t="s">
        <v>2737</v>
      </c>
      <c r="AD203" s="1" t="s">
        <v>1311</v>
      </c>
      <c r="AF203">
        <f t="shared" si="3"/>
        <v>2</v>
      </c>
    </row>
    <row r="204" spans="1:32" x14ac:dyDescent="0.45">
      <c r="A204" s="1" t="s">
        <v>982</v>
      </c>
      <c r="B204" s="1" t="s">
        <v>26</v>
      </c>
      <c r="C204" s="1" t="s">
        <v>30</v>
      </c>
      <c r="D204" s="1" t="s">
        <v>1214</v>
      </c>
      <c r="E204" s="1" t="s">
        <v>1230</v>
      </c>
      <c r="F204" s="1" t="s">
        <v>1231</v>
      </c>
      <c r="G204" s="1" t="s">
        <v>1</v>
      </c>
      <c r="H204" s="1" t="s">
        <v>0</v>
      </c>
      <c r="I204" s="1" t="s">
        <v>1232</v>
      </c>
      <c r="J204" s="1">
        <v>5048200944</v>
      </c>
      <c r="K204" s="1" t="s">
        <v>9</v>
      </c>
      <c r="L204" s="1" t="s">
        <v>9</v>
      </c>
      <c r="M204" s="1" t="s">
        <v>9</v>
      </c>
      <c r="N204" s="1" t="s">
        <v>9</v>
      </c>
      <c r="O204" s="1" t="s">
        <v>9</v>
      </c>
      <c r="P204" s="1" t="s">
        <v>9</v>
      </c>
      <c r="Q204" s="1" t="s">
        <v>9</v>
      </c>
      <c r="R204" s="1" t="s">
        <v>9</v>
      </c>
      <c r="S204" s="1" t="s">
        <v>9</v>
      </c>
      <c r="T204" s="1" t="s">
        <v>9</v>
      </c>
      <c r="U204" s="1" t="s">
        <v>9</v>
      </c>
      <c r="V204" s="1" t="s">
        <v>9</v>
      </c>
      <c r="W204" s="1" t="s">
        <v>9</v>
      </c>
      <c r="X204" s="1" t="s">
        <v>9</v>
      </c>
      <c r="Y204" s="1" t="s">
        <v>9</v>
      </c>
      <c r="Z204" s="1" t="s">
        <v>9</v>
      </c>
      <c r="AA204" s="1" t="s">
        <v>9</v>
      </c>
      <c r="AB204" s="1" t="s">
        <v>9</v>
      </c>
      <c r="AC204" s="1" t="s">
        <v>9</v>
      </c>
      <c r="AD204" s="1" t="s">
        <v>9</v>
      </c>
      <c r="AF204">
        <f t="shared" si="3"/>
        <v>1</v>
      </c>
    </row>
    <row r="205" spans="1:32" x14ac:dyDescent="0.45">
      <c r="A205" s="1" t="s">
        <v>982</v>
      </c>
      <c r="B205" s="1" t="s">
        <v>701</v>
      </c>
      <c r="C205" s="1" t="s">
        <v>104</v>
      </c>
      <c r="D205" s="1" t="s">
        <v>985</v>
      </c>
      <c r="E205" s="1" t="s">
        <v>786</v>
      </c>
      <c r="F205" s="1" t="s">
        <v>787</v>
      </c>
      <c r="G205" s="1" t="s">
        <v>1</v>
      </c>
      <c r="H205" s="1" t="s">
        <v>0</v>
      </c>
      <c r="I205" s="1"/>
      <c r="J205" s="1" t="s">
        <v>788</v>
      </c>
      <c r="K205" s="1" t="s">
        <v>0</v>
      </c>
      <c r="L205" s="1" t="s">
        <v>1563</v>
      </c>
      <c r="M205" s="1" t="s">
        <v>1330</v>
      </c>
      <c r="N205" s="1" t="s">
        <v>1331</v>
      </c>
      <c r="O205" s="1" t="s">
        <v>1332</v>
      </c>
      <c r="P205" s="1">
        <v>10</v>
      </c>
      <c r="Q205" s="1" t="s">
        <v>9</v>
      </c>
      <c r="R205" s="1" t="s">
        <v>9</v>
      </c>
      <c r="S205" s="1" t="s">
        <v>9</v>
      </c>
      <c r="T205" s="1" t="s">
        <v>9</v>
      </c>
      <c r="U205" s="1" t="s">
        <v>9</v>
      </c>
      <c r="V205" s="1" t="s">
        <v>9</v>
      </c>
      <c r="W205" s="1" t="s">
        <v>9</v>
      </c>
      <c r="X205" s="1" t="s">
        <v>9</v>
      </c>
      <c r="Y205" s="1" t="s">
        <v>9</v>
      </c>
      <c r="Z205" s="1" t="s">
        <v>9</v>
      </c>
      <c r="AA205" s="1">
        <v>0</v>
      </c>
      <c r="AB205" s="1" t="s">
        <v>9</v>
      </c>
      <c r="AC205" s="1" t="s">
        <v>9</v>
      </c>
      <c r="AD205" s="1" t="s">
        <v>9</v>
      </c>
      <c r="AF205">
        <f t="shared" si="3"/>
        <v>1</v>
      </c>
    </row>
    <row r="206" spans="1:32" x14ac:dyDescent="0.45">
      <c r="A206" s="1" t="s">
        <v>982</v>
      </c>
      <c r="B206" s="1" t="s">
        <v>701</v>
      </c>
      <c r="C206" s="1" t="s">
        <v>30</v>
      </c>
      <c r="D206" s="1" t="s">
        <v>1149</v>
      </c>
      <c r="E206" s="1" t="s">
        <v>710</v>
      </c>
      <c r="F206" s="1" t="s">
        <v>711</v>
      </c>
      <c r="G206" s="1" t="s">
        <v>1</v>
      </c>
      <c r="H206" s="1" t="s">
        <v>0</v>
      </c>
      <c r="I206" s="1" t="s">
        <v>712</v>
      </c>
      <c r="J206" s="1" t="s">
        <v>1156</v>
      </c>
      <c r="K206" s="1" t="s">
        <v>0</v>
      </c>
      <c r="L206" s="1" t="s">
        <v>1316</v>
      </c>
      <c r="M206" s="1" t="s">
        <v>9</v>
      </c>
      <c r="N206" s="1" t="s">
        <v>9</v>
      </c>
      <c r="O206" s="1" t="s">
        <v>1977</v>
      </c>
      <c r="P206" s="1">
        <v>17</v>
      </c>
      <c r="Q206" s="1" t="s">
        <v>9</v>
      </c>
      <c r="R206" s="1" t="s">
        <v>1717</v>
      </c>
      <c r="S206" s="1" t="s">
        <v>1321</v>
      </c>
      <c r="T206" s="1" t="s">
        <v>1316</v>
      </c>
      <c r="U206" s="1" t="s">
        <v>1978</v>
      </c>
      <c r="V206" s="1" t="s">
        <v>1979</v>
      </c>
      <c r="W206" s="1" t="s">
        <v>9</v>
      </c>
      <c r="X206" s="1" t="s">
        <v>9</v>
      </c>
      <c r="Y206" s="1" t="s">
        <v>1980</v>
      </c>
      <c r="Z206" s="1" t="s">
        <v>1981</v>
      </c>
      <c r="AA206" s="1">
        <v>0</v>
      </c>
      <c r="AB206" s="1" t="s">
        <v>9</v>
      </c>
      <c r="AC206" s="1" t="s">
        <v>1982</v>
      </c>
      <c r="AD206" s="1" t="s">
        <v>1311</v>
      </c>
      <c r="AF206">
        <f t="shared" si="3"/>
        <v>1</v>
      </c>
    </row>
    <row r="207" spans="1:32" x14ac:dyDescent="0.45">
      <c r="A207" s="1" t="s">
        <v>982</v>
      </c>
      <c r="B207" s="1" t="s">
        <v>701</v>
      </c>
      <c r="C207" s="1" t="s">
        <v>30</v>
      </c>
      <c r="D207" s="1" t="s">
        <v>1149</v>
      </c>
      <c r="E207" s="1" t="s">
        <v>705</v>
      </c>
      <c r="F207" s="1" t="s">
        <v>706</v>
      </c>
      <c r="G207" s="1" t="s">
        <v>1</v>
      </c>
      <c r="H207" s="1" t="s">
        <v>0</v>
      </c>
      <c r="I207" s="1"/>
      <c r="J207" s="1" t="s">
        <v>707</v>
      </c>
      <c r="K207" s="1" t="s">
        <v>0</v>
      </c>
      <c r="L207" s="1" t="s">
        <v>1316</v>
      </c>
      <c r="M207" s="1" t="s">
        <v>1330</v>
      </c>
      <c r="N207" s="1" t="s">
        <v>1331</v>
      </c>
      <c r="O207" s="1" t="s">
        <v>1969</v>
      </c>
      <c r="P207" s="1">
        <v>10</v>
      </c>
      <c r="Q207" s="1" t="s">
        <v>9</v>
      </c>
      <c r="R207" s="1" t="s">
        <v>9</v>
      </c>
      <c r="S207" s="1" t="s">
        <v>9</v>
      </c>
      <c r="T207" s="1" t="s">
        <v>9</v>
      </c>
      <c r="U207" s="1" t="s">
        <v>9</v>
      </c>
      <c r="V207" s="1" t="s">
        <v>9</v>
      </c>
      <c r="W207" s="1" t="s">
        <v>9</v>
      </c>
      <c r="X207" s="1" t="s">
        <v>9</v>
      </c>
      <c r="Y207" s="1" t="s">
        <v>9</v>
      </c>
      <c r="Z207" s="1" t="s">
        <v>9</v>
      </c>
      <c r="AA207" s="1">
        <v>0</v>
      </c>
      <c r="AB207" s="1" t="s">
        <v>9</v>
      </c>
      <c r="AC207" s="1" t="s">
        <v>9</v>
      </c>
      <c r="AD207" s="1" t="s">
        <v>9</v>
      </c>
      <c r="AF207">
        <f t="shared" si="3"/>
        <v>1</v>
      </c>
    </row>
    <row r="208" spans="1:32" x14ac:dyDescent="0.45">
      <c r="A208" s="1" t="s">
        <v>982</v>
      </c>
      <c r="B208" s="1" t="s">
        <v>701</v>
      </c>
      <c r="C208" s="1" t="s">
        <v>30</v>
      </c>
      <c r="D208" s="1" t="s">
        <v>1149</v>
      </c>
      <c r="E208" s="1" t="s">
        <v>725</v>
      </c>
      <c r="F208" s="1" t="s">
        <v>726</v>
      </c>
      <c r="G208" s="1" t="s">
        <v>1</v>
      </c>
      <c r="H208" s="1" t="s">
        <v>0</v>
      </c>
      <c r="I208" s="1" t="s">
        <v>727</v>
      </c>
      <c r="J208" s="1" t="s">
        <v>728</v>
      </c>
      <c r="K208" s="1" t="s">
        <v>0</v>
      </c>
      <c r="L208" s="1" t="s">
        <v>1316</v>
      </c>
      <c r="M208" s="1" t="s">
        <v>1356</v>
      </c>
      <c r="N208" s="1" t="s">
        <v>1336</v>
      </c>
      <c r="O208" s="1" t="s">
        <v>2022</v>
      </c>
      <c r="P208" s="1">
        <v>3</v>
      </c>
      <c r="Q208" s="1" t="s">
        <v>1347</v>
      </c>
      <c r="R208" s="1" t="s">
        <v>1717</v>
      </c>
      <c r="S208" s="1" t="s">
        <v>1321</v>
      </c>
      <c r="T208" s="1" t="s">
        <v>1316</v>
      </c>
      <c r="U208" s="1" t="s">
        <v>1989</v>
      </c>
      <c r="V208" s="1" t="s">
        <v>2023</v>
      </c>
      <c r="W208" s="1" t="s">
        <v>2024</v>
      </c>
      <c r="X208" s="1" t="s">
        <v>2025</v>
      </c>
      <c r="Y208" s="1" t="s">
        <v>2026</v>
      </c>
      <c r="Z208" s="1" t="s">
        <v>2027</v>
      </c>
      <c r="AA208" s="1">
        <v>0</v>
      </c>
      <c r="AB208" s="1" t="s">
        <v>1949</v>
      </c>
      <c r="AC208" s="1" t="s">
        <v>2028</v>
      </c>
      <c r="AD208" s="1" t="s">
        <v>1311</v>
      </c>
      <c r="AF208">
        <f t="shared" si="3"/>
        <v>1</v>
      </c>
    </row>
    <row r="209" spans="1:32" x14ac:dyDescent="0.45">
      <c r="A209" s="1" t="s">
        <v>982</v>
      </c>
      <c r="B209" s="1" t="s">
        <v>701</v>
      </c>
      <c r="C209" s="1" t="s">
        <v>30</v>
      </c>
      <c r="D209" s="1" t="s">
        <v>1149</v>
      </c>
      <c r="E209" s="1" t="s">
        <v>1147</v>
      </c>
      <c r="F209" s="1" t="s">
        <v>1148</v>
      </c>
      <c r="G209" s="1" t="s">
        <v>1</v>
      </c>
      <c r="H209" s="1" t="s">
        <v>0</v>
      </c>
      <c r="I209" s="1"/>
      <c r="J209" s="1" t="s">
        <v>704</v>
      </c>
      <c r="K209" s="1" t="s">
        <v>0</v>
      </c>
      <c r="L209" s="1" t="s">
        <v>9</v>
      </c>
      <c r="M209" s="1" t="s">
        <v>9</v>
      </c>
      <c r="N209" s="1" t="s">
        <v>9</v>
      </c>
      <c r="O209" s="1" t="s">
        <v>1968</v>
      </c>
      <c r="P209" s="1">
        <v>10</v>
      </c>
      <c r="Q209" s="1" t="s">
        <v>9</v>
      </c>
      <c r="R209" s="1" t="s">
        <v>9</v>
      </c>
      <c r="S209" s="1" t="s">
        <v>9</v>
      </c>
      <c r="T209" s="1" t="s">
        <v>9</v>
      </c>
      <c r="U209" s="1" t="s">
        <v>9</v>
      </c>
      <c r="V209" s="1" t="s">
        <v>9</v>
      </c>
      <c r="W209" s="1" t="s">
        <v>9</v>
      </c>
      <c r="X209" s="1" t="s">
        <v>9</v>
      </c>
      <c r="Y209" s="1" t="s">
        <v>9</v>
      </c>
      <c r="Z209" s="1" t="s">
        <v>9</v>
      </c>
      <c r="AA209" s="1">
        <v>0</v>
      </c>
      <c r="AB209" s="1" t="s">
        <v>9</v>
      </c>
      <c r="AC209" s="1" t="s">
        <v>9</v>
      </c>
      <c r="AD209" s="1" t="s">
        <v>9</v>
      </c>
      <c r="AF209">
        <f t="shared" si="3"/>
        <v>1</v>
      </c>
    </row>
    <row r="210" spans="1:32" x14ac:dyDescent="0.45">
      <c r="A210" s="1" t="s">
        <v>982</v>
      </c>
      <c r="B210" s="1" t="s">
        <v>26</v>
      </c>
      <c r="C210" s="1" t="s">
        <v>104</v>
      </c>
      <c r="D210" s="1" t="s">
        <v>1216</v>
      </c>
      <c r="E210" s="1" t="s">
        <v>586</v>
      </c>
      <c r="F210" s="1" t="s">
        <v>587</v>
      </c>
      <c r="G210" s="1" t="s">
        <v>257</v>
      </c>
      <c r="H210" s="1" t="s">
        <v>0</v>
      </c>
      <c r="I210" s="1" t="s">
        <v>588</v>
      </c>
      <c r="J210" s="1" t="s">
        <v>589</v>
      </c>
      <c r="K210" s="1" t="s">
        <v>0</v>
      </c>
      <c r="L210" s="1" t="s">
        <v>1316</v>
      </c>
      <c r="M210" s="1" t="s">
        <v>1562</v>
      </c>
      <c r="N210" s="1" t="s">
        <v>1563</v>
      </c>
      <c r="O210" s="1" t="s">
        <v>1642</v>
      </c>
      <c r="P210" s="1">
        <v>76</v>
      </c>
      <c r="Q210" s="1" t="s">
        <v>1392</v>
      </c>
      <c r="R210" s="1" t="s">
        <v>1320</v>
      </c>
      <c r="S210" s="1" t="s">
        <v>1321</v>
      </c>
      <c r="T210" s="1" t="s">
        <v>1316</v>
      </c>
      <c r="U210" s="1" t="s">
        <v>1393</v>
      </c>
      <c r="V210" s="1" t="s">
        <v>2728</v>
      </c>
      <c r="W210" s="1" t="s">
        <v>2729</v>
      </c>
      <c r="X210" s="1" t="s">
        <v>2730</v>
      </c>
      <c r="Y210" s="1" t="s">
        <v>1606</v>
      </c>
      <c r="Z210" s="1" t="s">
        <v>2731</v>
      </c>
      <c r="AA210" s="1">
        <v>156</v>
      </c>
      <c r="AB210" s="1" t="s">
        <v>1448</v>
      </c>
      <c r="AC210" s="1" t="s">
        <v>1570</v>
      </c>
      <c r="AD210" s="1" t="s">
        <v>1311</v>
      </c>
      <c r="AF210">
        <f t="shared" si="3"/>
        <v>1</v>
      </c>
    </row>
    <row r="211" spans="1:32" x14ac:dyDescent="0.45">
      <c r="A211" s="1" t="s">
        <v>982</v>
      </c>
      <c r="B211" s="1" t="s">
        <v>29</v>
      </c>
      <c r="C211" s="1" t="s">
        <v>30</v>
      </c>
      <c r="D211" s="1" t="s">
        <v>95</v>
      </c>
      <c r="E211" s="1" t="s">
        <v>1000</v>
      </c>
      <c r="F211" s="1" t="s">
        <v>1001</v>
      </c>
      <c r="G211" s="1" t="s">
        <v>1</v>
      </c>
      <c r="H211" s="1" t="s">
        <v>0</v>
      </c>
      <c r="I211" s="1" t="s">
        <v>39</v>
      </c>
      <c r="J211" s="1" t="s">
        <v>40</v>
      </c>
      <c r="K211" s="1" t="s">
        <v>0</v>
      </c>
      <c r="L211" s="1" t="s">
        <v>1316</v>
      </c>
      <c r="M211" s="1" t="s">
        <v>1311</v>
      </c>
      <c r="N211" s="1" t="s">
        <v>1317</v>
      </c>
      <c r="O211" s="1" t="s">
        <v>1400</v>
      </c>
      <c r="P211" s="1">
        <v>34</v>
      </c>
      <c r="Q211" s="1" t="s">
        <v>1392</v>
      </c>
      <c r="R211" s="1" t="s">
        <v>1320</v>
      </c>
      <c r="S211" s="1" t="s">
        <v>1321</v>
      </c>
      <c r="T211" s="1" t="s">
        <v>1316</v>
      </c>
      <c r="U211" s="1" t="s">
        <v>1359</v>
      </c>
      <c r="V211" s="1" t="s">
        <v>1401</v>
      </c>
      <c r="W211" s="1" t="s">
        <v>1402</v>
      </c>
      <c r="X211" s="1" t="s">
        <v>1403</v>
      </c>
      <c r="Y211" s="1" t="s">
        <v>1404</v>
      </c>
      <c r="Z211" s="1" t="s">
        <v>1405</v>
      </c>
      <c r="AA211" s="1">
        <v>15</v>
      </c>
      <c r="AB211" s="1" t="s">
        <v>1354</v>
      </c>
      <c r="AC211" s="1" t="s">
        <v>1406</v>
      </c>
      <c r="AD211" s="1" t="s">
        <v>1311</v>
      </c>
      <c r="AF211">
        <f t="shared" si="3"/>
        <v>2</v>
      </c>
    </row>
    <row r="212" spans="1:32" x14ac:dyDescent="0.45">
      <c r="A212" s="1" t="s">
        <v>982</v>
      </c>
      <c r="B212" s="1" t="s">
        <v>29</v>
      </c>
      <c r="C212" s="1" t="s">
        <v>30</v>
      </c>
      <c r="D212" s="1" t="s">
        <v>1097</v>
      </c>
      <c r="E212" s="1" t="s">
        <v>1000</v>
      </c>
      <c r="F212" s="1" t="s">
        <v>1001</v>
      </c>
      <c r="G212" s="1" t="s">
        <v>1</v>
      </c>
      <c r="H212" s="1" t="s">
        <v>0</v>
      </c>
      <c r="I212" s="1" t="s">
        <v>39</v>
      </c>
      <c r="J212" s="1" t="s">
        <v>40</v>
      </c>
      <c r="K212" s="1" t="s">
        <v>0</v>
      </c>
      <c r="L212" s="1" t="s">
        <v>1316</v>
      </c>
      <c r="M212" s="1" t="s">
        <v>1311</v>
      </c>
      <c r="N212" s="1" t="s">
        <v>1317</v>
      </c>
      <c r="O212" s="1" t="s">
        <v>1400</v>
      </c>
      <c r="P212" s="1">
        <v>34</v>
      </c>
      <c r="Q212" s="1" t="s">
        <v>1392</v>
      </c>
      <c r="R212" s="1" t="s">
        <v>1320</v>
      </c>
      <c r="S212" s="1" t="s">
        <v>1321</v>
      </c>
      <c r="T212" s="1" t="s">
        <v>1316</v>
      </c>
      <c r="U212" s="1" t="s">
        <v>1359</v>
      </c>
      <c r="V212" s="1" t="s">
        <v>1401</v>
      </c>
      <c r="W212" s="1" t="s">
        <v>1402</v>
      </c>
      <c r="X212" s="1" t="s">
        <v>1403</v>
      </c>
      <c r="Y212" s="1" t="s">
        <v>1404</v>
      </c>
      <c r="Z212" s="1" t="s">
        <v>1405</v>
      </c>
      <c r="AA212" s="1">
        <v>15</v>
      </c>
      <c r="AB212" s="1" t="s">
        <v>1354</v>
      </c>
      <c r="AC212" s="1" t="s">
        <v>1406</v>
      </c>
      <c r="AD212" s="1" t="s">
        <v>1311</v>
      </c>
      <c r="AF212">
        <f t="shared" si="3"/>
        <v>2</v>
      </c>
    </row>
    <row r="213" spans="1:32" x14ac:dyDescent="0.45">
      <c r="A213" s="1" t="s">
        <v>982</v>
      </c>
      <c r="B213" s="1" t="s">
        <v>701</v>
      </c>
      <c r="C213" s="1" t="s">
        <v>104</v>
      </c>
      <c r="D213" s="1" t="s">
        <v>792</v>
      </c>
      <c r="E213" s="1" t="s">
        <v>824</v>
      </c>
      <c r="F213" s="1" t="s">
        <v>825</v>
      </c>
      <c r="G213" s="1" t="s">
        <v>1</v>
      </c>
      <c r="H213" s="1" t="s">
        <v>0</v>
      </c>
      <c r="I213" s="1" t="s">
        <v>826</v>
      </c>
      <c r="J213" s="1" t="s">
        <v>827</v>
      </c>
      <c r="K213" s="1" t="s">
        <v>0</v>
      </c>
      <c r="L213" s="1" t="s">
        <v>1316</v>
      </c>
      <c r="M213" s="1" t="s">
        <v>1389</v>
      </c>
      <c r="N213" s="1" t="s">
        <v>1390</v>
      </c>
      <c r="O213" s="1" t="s">
        <v>1441</v>
      </c>
      <c r="P213" s="1">
        <v>11</v>
      </c>
      <c r="Q213" s="1" t="s">
        <v>1392</v>
      </c>
      <c r="R213" s="1" t="s">
        <v>1320</v>
      </c>
      <c r="S213" s="1" t="s">
        <v>1321</v>
      </c>
      <c r="T213" s="1" t="s">
        <v>1316</v>
      </c>
      <c r="U213" s="1" t="s">
        <v>1393</v>
      </c>
      <c r="V213" s="1" t="s">
        <v>2148</v>
      </c>
      <c r="W213" s="1" t="s">
        <v>2149</v>
      </c>
      <c r="X213" s="1" t="s">
        <v>2150</v>
      </c>
      <c r="Y213" s="1" t="s">
        <v>2151</v>
      </c>
      <c r="Z213" s="1" t="s">
        <v>2152</v>
      </c>
      <c r="AA213" s="1">
        <v>29</v>
      </c>
      <c r="AB213" s="1" t="s">
        <v>1473</v>
      </c>
      <c r="AC213" s="1" t="s">
        <v>1456</v>
      </c>
      <c r="AD213" s="1" t="s">
        <v>1311</v>
      </c>
      <c r="AF213">
        <f t="shared" si="3"/>
        <v>1</v>
      </c>
    </row>
    <row r="214" spans="1:32" x14ac:dyDescent="0.45">
      <c r="A214" s="1" t="s">
        <v>982</v>
      </c>
      <c r="B214" s="1" t="s">
        <v>26</v>
      </c>
      <c r="C214" s="1" t="s">
        <v>104</v>
      </c>
      <c r="D214" s="1" t="s">
        <v>984</v>
      </c>
      <c r="E214" s="1" t="s">
        <v>288</v>
      </c>
      <c r="F214" s="1" t="s">
        <v>289</v>
      </c>
      <c r="G214" s="1" t="s">
        <v>257</v>
      </c>
      <c r="H214" s="1" t="s">
        <v>0</v>
      </c>
      <c r="I214" s="1" t="s">
        <v>290</v>
      </c>
      <c r="J214" s="1" t="s">
        <v>291</v>
      </c>
      <c r="K214" s="1" t="s">
        <v>0</v>
      </c>
      <c r="L214" s="1" t="s">
        <v>1316</v>
      </c>
      <c r="M214" s="1" t="s">
        <v>1755</v>
      </c>
      <c r="N214" s="1" t="s">
        <v>1336</v>
      </c>
      <c r="O214" s="1" t="s">
        <v>2721</v>
      </c>
      <c r="P214" s="1">
        <v>2</v>
      </c>
      <c r="Q214" s="1" t="s">
        <v>1338</v>
      </c>
      <c r="R214" s="1" t="s">
        <v>1339</v>
      </c>
      <c r="S214" s="1" t="s">
        <v>1321</v>
      </c>
      <c r="T214" s="1" t="s">
        <v>1316</v>
      </c>
      <c r="U214" s="1" t="s">
        <v>2722</v>
      </c>
      <c r="V214" s="1" t="s">
        <v>2723</v>
      </c>
      <c r="W214" s="1" t="s">
        <v>9</v>
      </c>
      <c r="X214" s="1" t="s">
        <v>2724</v>
      </c>
      <c r="Y214" s="1" t="s">
        <v>2725</v>
      </c>
      <c r="Z214" s="1" t="s">
        <v>2726</v>
      </c>
      <c r="AA214" s="1">
        <v>0</v>
      </c>
      <c r="AB214" s="1" t="s">
        <v>1587</v>
      </c>
      <c r="AC214" s="1" t="s">
        <v>2727</v>
      </c>
      <c r="AD214" s="1" t="s">
        <v>1311</v>
      </c>
      <c r="AF214">
        <f t="shared" si="3"/>
        <v>1</v>
      </c>
    </row>
    <row r="215" spans="1:32" x14ac:dyDescent="0.45">
      <c r="A215" s="1" t="s">
        <v>982</v>
      </c>
      <c r="B215" s="1" t="s">
        <v>26</v>
      </c>
      <c r="C215" s="1" t="s">
        <v>104</v>
      </c>
      <c r="D215" s="1" t="s">
        <v>984</v>
      </c>
      <c r="E215" s="1" t="s">
        <v>280</v>
      </c>
      <c r="F215" s="1" t="s">
        <v>281</v>
      </c>
      <c r="G215" s="1" t="s">
        <v>257</v>
      </c>
      <c r="H215" s="1" t="s">
        <v>0</v>
      </c>
      <c r="I215" s="1" t="s">
        <v>282</v>
      </c>
      <c r="J215" s="1" t="s">
        <v>283</v>
      </c>
      <c r="K215" s="1" t="s">
        <v>0</v>
      </c>
      <c r="L215" s="1" t="s">
        <v>1615</v>
      </c>
      <c r="M215" s="1" t="s">
        <v>1356</v>
      </c>
      <c r="N215" s="1" t="s">
        <v>1336</v>
      </c>
      <c r="O215" s="1" t="s">
        <v>2715</v>
      </c>
      <c r="P215" s="1">
        <v>10</v>
      </c>
      <c r="Q215" s="1" t="s">
        <v>1347</v>
      </c>
      <c r="R215" s="1" t="s">
        <v>1339</v>
      </c>
      <c r="S215" s="1" t="s">
        <v>1321</v>
      </c>
      <c r="T215" s="1" t="s">
        <v>1615</v>
      </c>
      <c r="U215" s="1" t="s">
        <v>2716</v>
      </c>
      <c r="V215" s="1" t="s">
        <v>2717</v>
      </c>
      <c r="W215" s="1" t="s">
        <v>2718</v>
      </c>
      <c r="X215" s="1" t="s">
        <v>2018</v>
      </c>
      <c r="Y215" s="1" t="s">
        <v>2719</v>
      </c>
      <c r="Z215" s="1" t="s">
        <v>2720</v>
      </c>
      <c r="AA215" s="1">
        <v>13</v>
      </c>
      <c r="AB215" s="1" t="s">
        <v>1649</v>
      </c>
      <c r="AC215" s="1" t="s">
        <v>2021</v>
      </c>
      <c r="AD215" s="1" t="s">
        <v>1311</v>
      </c>
      <c r="AF215">
        <f t="shared" si="3"/>
        <v>1</v>
      </c>
    </row>
    <row r="216" spans="1:32" x14ac:dyDescent="0.45">
      <c r="A216" s="1" t="s">
        <v>982</v>
      </c>
      <c r="B216" s="1" t="s">
        <v>26</v>
      </c>
      <c r="C216" s="1" t="s">
        <v>30</v>
      </c>
      <c r="D216" s="1" t="s">
        <v>1194</v>
      </c>
      <c r="E216" s="1" t="s">
        <v>312</v>
      </c>
      <c r="F216" s="1" t="s">
        <v>313</v>
      </c>
      <c r="G216" s="1" t="s">
        <v>257</v>
      </c>
      <c r="H216" s="1" t="s">
        <v>0</v>
      </c>
      <c r="I216" s="1" t="s">
        <v>314</v>
      </c>
      <c r="J216" s="1" t="s">
        <v>315</v>
      </c>
      <c r="K216" s="1" t="s">
        <v>0</v>
      </c>
      <c r="L216" s="1" t="s">
        <v>1316</v>
      </c>
      <c r="M216" s="1" t="s">
        <v>1755</v>
      </c>
      <c r="N216" s="1" t="s">
        <v>1336</v>
      </c>
      <c r="O216" s="1" t="s">
        <v>2350</v>
      </c>
      <c r="P216" s="1">
        <v>15</v>
      </c>
      <c r="Q216" s="1" t="s">
        <v>1347</v>
      </c>
      <c r="R216" s="1" t="s">
        <v>1320</v>
      </c>
      <c r="S216" s="1" t="s">
        <v>1321</v>
      </c>
      <c r="T216" s="1" t="s">
        <v>1316</v>
      </c>
      <c r="U216" s="1" t="s">
        <v>2708</v>
      </c>
      <c r="V216" s="1" t="s">
        <v>2709</v>
      </c>
      <c r="W216" s="1" t="s">
        <v>2710</v>
      </c>
      <c r="X216" s="1" t="s">
        <v>2711</v>
      </c>
      <c r="Y216" s="1" t="s">
        <v>2712</v>
      </c>
      <c r="Z216" s="1" t="s">
        <v>2713</v>
      </c>
      <c r="AA216" s="1">
        <v>14</v>
      </c>
      <c r="AB216" s="1" t="s">
        <v>1421</v>
      </c>
      <c r="AC216" s="1" t="s">
        <v>2714</v>
      </c>
      <c r="AD216" s="1" t="s">
        <v>1311</v>
      </c>
      <c r="AF216">
        <f t="shared" si="3"/>
        <v>1</v>
      </c>
    </row>
    <row r="217" spans="1:32" x14ac:dyDescent="0.45">
      <c r="A217" s="1" t="s">
        <v>982</v>
      </c>
      <c r="B217" s="1" t="s">
        <v>701</v>
      </c>
      <c r="C217" s="1" t="s">
        <v>30</v>
      </c>
      <c r="D217" s="1" t="s">
        <v>983</v>
      </c>
      <c r="E217" s="1" t="s">
        <v>1123</v>
      </c>
      <c r="F217" s="1" t="s">
        <v>1124</v>
      </c>
      <c r="G217" s="1" t="s">
        <v>1</v>
      </c>
      <c r="H217" s="1" t="s">
        <v>0</v>
      </c>
      <c r="I217" s="1">
        <v>1711110053496</v>
      </c>
      <c r="J217" s="1">
        <v>4338102643</v>
      </c>
      <c r="K217" s="1" t="s">
        <v>0</v>
      </c>
      <c r="L217" s="1" t="s">
        <v>1316</v>
      </c>
      <c r="M217" s="1" t="s">
        <v>9</v>
      </c>
      <c r="N217" s="1" t="s">
        <v>9</v>
      </c>
      <c r="O217" s="1" t="s">
        <v>1905</v>
      </c>
      <c r="P217" s="1">
        <v>3</v>
      </c>
      <c r="Q217" s="1" t="s">
        <v>1347</v>
      </c>
      <c r="R217" s="1" t="s">
        <v>1320</v>
      </c>
      <c r="S217" s="1" t="s">
        <v>1321</v>
      </c>
      <c r="T217" s="1" t="s">
        <v>1316</v>
      </c>
      <c r="U217" s="1" t="s">
        <v>1893</v>
      </c>
      <c r="V217" s="1" t="s">
        <v>1906</v>
      </c>
      <c r="W217" s="1" t="s">
        <v>1907</v>
      </c>
      <c r="X217" s="1" t="s">
        <v>1908</v>
      </c>
      <c r="Y217" s="1" t="s">
        <v>1896</v>
      </c>
      <c r="Z217" s="1" t="s">
        <v>1909</v>
      </c>
      <c r="AA217" s="1">
        <v>29</v>
      </c>
      <c r="AB217" s="1" t="s">
        <v>1579</v>
      </c>
      <c r="AC217" s="1" t="s">
        <v>1868</v>
      </c>
      <c r="AD217" s="1" t="s">
        <v>1311</v>
      </c>
      <c r="AF217">
        <f t="shared" si="3"/>
        <v>1</v>
      </c>
    </row>
    <row r="218" spans="1:32" x14ac:dyDescent="0.45">
      <c r="A218" s="1" t="s">
        <v>982</v>
      </c>
      <c r="B218" s="1" t="s">
        <v>26</v>
      </c>
      <c r="C218" s="1" t="s">
        <v>30</v>
      </c>
      <c r="D218" s="1" t="s">
        <v>1254</v>
      </c>
      <c r="E218" s="1" t="s">
        <v>1267</v>
      </c>
      <c r="F218" s="1" t="s">
        <v>1268</v>
      </c>
      <c r="G218" s="1" t="s">
        <v>1</v>
      </c>
      <c r="H218" s="1" t="s">
        <v>0</v>
      </c>
      <c r="I218" s="1" t="s">
        <v>950</v>
      </c>
      <c r="J218" s="1" t="s">
        <v>951</v>
      </c>
      <c r="K218" s="1" t="s">
        <v>9</v>
      </c>
      <c r="L218" s="1" t="s">
        <v>9</v>
      </c>
      <c r="M218" s="1" t="s">
        <v>9</v>
      </c>
      <c r="N218" s="1" t="s">
        <v>9</v>
      </c>
      <c r="O218" s="1" t="s">
        <v>9</v>
      </c>
      <c r="P218" s="1" t="s">
        <v>9</v>
      </c>
      <c r="Q218" s="1" t="s">
        <v>9</v>
      </c>
      <c r="R218" s="1" t="s">
        <v>9</v>
      </c>
      <c r="S218" s="1" t="s">
        <v>9</v>
      </c>
      <c r="T218" s="1" t="s">
        <v>9</v>
      </c>
      <c r="U218" s="1" t="s">
        <v>9</v>
      </c>
      <c r="V218" s="1" t="s">
        <v>9</v>
      </c>
      <c r="W218" s="1" t="s">
        <v>9</v>
      </c>
      <c r="X218" s="1" t="s">
        <v>9</v>
      </c>
      <c r="Y218" s="1" t="s">
        <v>9</v>
      </c>
      <c r="Z218" s="1" t="s">
        <v>9</v>
      </c>
      <c r="AA218" s="1" t="s">
        <v>9</v>
      </c>
      <c r="AB218" s="1" t="s">
        <v>9</v>
      </c>
      <c r="AC218" s="1" t="s">
        <v>9</v>
      </c>
      <c r="AD218" s="1" t="s">
        <v>9</v>
      </c>
      <c r="AF218">
        <f t="shared" si="3"/>
        <v>1</v>
      </c>
    </row>
    <row r="219" spans="1:32" x14ac:dyDescent="0.45">
      <c r="A219" s="1" t="s">
        <v>982</v>
      </c>
      <c r="B219" s="1" t="s">
        <v>26</v>
      </c>
      <c r="C219" s="1" t="s">
        <v>30</v>
      </c>
      <c r="D219" s="1" t="s">
        <v>1254</v>
      </c>
      <c r="E219" s="1" t="s">
        <v>1284</v>
      </c>
      <c r="F219" s="1" t="s">
        <v>1285</v>
      </c>
      <c r="G219" s="1" t="s">
        <v>1</v>
      </c>
      <c r="H219" s="1" t="s">
        <v>0</v>
      </c>
      <c r="I219" s="1" t="s">
        <v>964</v>
      </c>
      <c r="J219" s="1" t="s">
        <v>965</v>
      </c>
      <c r="K219" s="1" t="s">
        <v>0</v>
      </c>
      <c r="L219" s="1" t="s">
        <v>1316</v>
      </c>
      <c r="M219" s="1" t="s">
        <v>1311</v>
      </c>
      <c r="N219" s="1" t="s">
        <v>1317</v>
      </c>
      <c r="O219" s="1" t="s">
        <v>1550</v>
      </c>
      <c r="P219" s="1">
        <v>139</v>
      </c>
      <c r="Q219" s="1" t="s">
        <v>1392</v>
      </c>
      <c r="R219" s="1" t="s">
        <v>1320</v>
      </c>
      <c r="S219" s="1" t="s">
        <v>1321</v>
      </c>
      <c r="T219" s="1" t="s">
        <v>1316</v>
      </c>
      <c r="U219" s="1" t="s">
        <v>2391</v>
      </c>
      <c r="V219" s="1" t="s">
        <v>2972</v>
      </c>
      <c r="W219" s="1" t="s">
        <v>2973</v>
      </c>
      <c r="X219" s="1" t="s">
        <v>2974</v>
      </c>
      <c r="Y219" s="1" t="s">
        <v>2653</v>
      </c>
      <c r="Z219" s="1" t="s">
        <v>2975</v>
      </c>
      <c r="AA219" s="1">
        <v>114</v>
      </c>
      <c r="AB219" s="1" t="s">
        <v>1473</v>
      </c>
      <c r="AC219" s="1" t="s">
        <v>2976</v>
      </c>
      <c r="AD219" s="1" t="s">
        <v>1311</v>
      </c>
      <c r="AF219">
        <f t="shared" si="3"/>
        <v>1</v>
      </c>
    </row>
    <row r="220" spans="1:32" x14ac:dyDescent="0.45">
      <c r="A220" s="1" t="s">
        <v>982</v>
      </c>
      <c r="B220" s="1" t="s">
        <v>26</v>
      </c>
      <c r="C220" s="1" t="s">
        <v>104</v>
      </c>
      <c r="D220" s="1" t="s">
        <v>984</v>
      </c>
      <c r="E220" s="1" t="s">
        <v>264</v>
      </c>
      <c r="F220" s="1" t="s">
        <v>265</v>
      </c>
      <c r="G220" s="1" t="s">
        <v>1</v>
      </c>
      <c r="H220" s="1" t="s">
        <v>0</v>
      </c>
      <c r="I220" s="1" t="s">
        <v>266</v>
      </c>
      <c r="J220" s="1" t="s">
        <v>267</v>
      </c>
      <c r="K220" s="1" t="s">
        <v>0</v>
      </c>
      <c r="L220" s="1" t="s">
        <v>1316</v>
      </c>
      <c r="M220" s="1" t="s">
        <v>1501</v>
      </c>
      <c r="N220" s="1" t="s">
        <v>1390</v>
      </c>
      <c r="O220" s="1" t="s">
        <v>2703</v>
      </c>
      <c r="P220" s="1">
        <v>91</v>
      </c>
      <c r="Q220" s="1" t="s">
        <v>1347</v>
      </c>
      <c r="R220" s="1" t="s">
        <v>1320</v>
      </c>
      <c r="S220" s="1" t="s">
        <v>1321</v>
      </c>
      <c r="T220" s="1" t="s">
        <v>1316</v>
      </c>
      <c r="U220" s="1" t="s">
        <v>2250</v>
      </c>
      <c r="V220" s="1" t="s">
        <v>2704</v>
      </c>
      <c r="W220" s="1" t="s">
        <v>9</v>
      </c>
      <c r="X220" s="1" t="s">
        <v>2705</v>
      </c>
      <c r="Y220" s="1" t="s">
        <v>2470</v>
      </c>
      <c r="Z220" s="1" t="s">
        <v>2706</v>
      </c>
      <c r="AA220" s="1">
        <v>3</v>
      </c>
      <c r="AB220" s="1" t="s">
        <v>1545</v>
      </c>
      <c r="AC220" s="1" t="s">
        <v>2707</v>
      </c>
      <c r="AD220" s="1" t="s">
        <v>1311</v>
      </c>
      <c r="AF220">
        <f t="shared" si="3"/>
        <v>1</v>
      </c>
    </row>
    <row r="221" spans="1:32" x14ac:dyDescent="0.45">
      <c r="A221" s="1" t="s">
        <v>982</v>
      </c>
      <c r="B221" s="1" t="s">
        <v>26</v>
      </c>
      <c r="C221" s="1" t="s">
        <v>30</v>
      </c>
      <c r="D221" s="1" t="s">
        <v>1254</v>
      </c>
      <c r="E221" s="1" t="s">
        <v>1280</v>
      </c>
      <c r="F221" s="1" t="s">
        <v>1281</v>
      </c>
      <c r="G221" s="1" t="s">
        <v>1</v>
      </c>
      <c r="H221" s="1" t="s">
        <v>0</v>
      </c>
      <c r="I221" s="1" t="s">
        <v>960</v>
      </c>
      <c r="J221" s="1" t="s">
        <v>961</v>
      </c>
      <c r="K221" s="1" t="s">
        <v>0</v>
      </c>
      <c r="L221" s="1" t="s">
        <v>1316</v>
      </c>
      <c r="M221" s="1" t="s">
        <v>9</v>
      </c>
      <c r="N221" s="1" t="s">
        <v>9</v>
      </c>
      <c r="O221" s="1" t="s">
        <v>9</v>
      </c>
      <c r="P221" s="1">
        <v>26</v>
      </c>
      <c r="Q221" s="1" t="s">
        <v>1392</v>
      </c>
      <c r="R221" s="1" t="s">
        <v>1320</v>
      </c>
      <c r="S221" s="1" t="s">
        <v>1321</v>
      </c>
      <c r="T221" s="1" t="s">
        <v>1316</v>
      </c>
      <c r="U221" s="1" t="s">
        <v>2391</v>
      </c>
      <c r="V221" s="1" t="s">
        <v>2967</v>
      </c>
      <c r="W221" s="1" t="s">
        <v>2968</v>
      </c>
      <c r="X221" s="1" t="s">
        <v>2969</v>
      </c>
      <c r="Y221" s="1" t="s">
        <v>2970</v>
      </c>
      <c r="Z221" s="1" t="s">
        <v>2971</v>
      </c>
      <c r="AA221" s="1">
        <v>105</v>
      </c>
      <c r="AB221" s="1" t="s">
        <v>1579</v>
      </c>
      <c r="AC221" s="1" t="s">
        <v>1380</v>
      </c>
      <c r="AD221" s="1" t="s">
        <v>1311</v>
      </c>
      <c r="AF221">
        <f t="shared" si="3"/>
        <v>1</v>
      </c>
    </row>
    <row r="222" spans="1:32" x14ac:dyDescent="0.45">
      <c r="A222" s="1" t="s">
        <v>982</v>
      </c>
      <c r="B222" s="1" t="s">
        <v>29</v>
      </c>
      <c r="C222" s="1" t="s">
        <v>104</v>
      </c>
      <c r="D222" s="1" t="s">
        <v>1098</v>
      </c>
      <c r="E222" s="1" t="s">
        <v>145</v>
      </c>
      <c r="F222" s="1" t="s">
        <v>146</v>
      </c>
      <c r="G222" s="1" t="s">
        <v>1</v>
      </c>
      <c r="H222" s="1" t="s">
        <v>0</v>
      </c>
      <c r="I222" s="1" t="s">
        <v>147</v>
      </c>
      <c r="J222" s="1" t="s">
        <v>148</v>
      </c>
      <c r="K222" s="1" t="s">
        <v>0</v>
      </c>
      <c r="L222" s="1" t="s">
        <v>1316</v>
      </c>
      <c r="M222" s="1" t="s">
        <v>9</v>
      </c>
      <c r="N222" s="1" t="s">
        <v>9</v>
      </c>
      <c r="O222" s="1" t="s">
        <v>1710</v>
      </c>
      <c r="P222" s="1">
        <v>9</v>
      </c>
      <c r="Q222" s="1" t="s">
        <v>1392</v>
      </c>
      <c r="R222" s="1" t="s">
        <v>1320</v>
      </c>
      <c r="S222" s="1" t="s">
        <v>1321</v>
      </c>
      <c r="T222" s="1" t="s">
        <v>1316</v>
      </c>
      <c r="U222" s="1" t="s">
        <v>1711</v>
      </c>
      <c r="V222" s="1" t="s">
        <v>1712</v>
      </c>
      <c r="W222" s="1" t="s">
        <v>9</v>
      </c>
      <c r="X222" s="1" t="s">
        <v>1713</v>
      </c>
      <c r="Y222" s="1" t="s">
        <v>1714</v>
      </c>
      <c r="Z222" s="1" t="s">
        <v>1715</v>
      </c>
      <c r="AA222" s="1">
        <v>15</v>
      </c>
      <c r="AB222" s="1" t="s">
        <v>1587</v>
      </c>
      <c r="AC222" s="1" t="s">
        <v>1532</v>
      </c>
      <c r="AD222" s="1" t="s">
        <v>1311</v>
      </c>
      <c r="AF222">
        <f t="shared" si="3"/>
        <v>1</v>
      </c>
    </row>
    <row r="223" spans="1:32" x14ac:dyDescent="0.45">
      <c r="A223" s="1" t="s">
        <v>982</v>
      </c>
      <c r="B223" s="1" t="s">
        <v>29</v>
      </c>
      <c r="C223" s="1" t="s">
        <v>104</v>
      </c>
      <c r="D223" s="1" t="s">
        <v>1100</v>
      </c>
      <c r="E223" s="1" t="s">
        <v>256</v>
      </c>
      <c r="F223" s="1" t="s">
        <v>1104</v>
      </c>
      <c r="G223" s="1" t="s">
        <v>1</v>
      </c>
      <c r="H223" s="1" t="s">
        <v>25</v>
      </c>
      <c r="I223" s="1"/>
      <c r="J223" s="1">
        <v>2228304119</v>
      </c>
      <c r="K223" s="1" t="s">
        <v>9</v>
      </c>
      <c r="L223" s="1" t="s">
        <v>9</v>
      </c>
      <c r="M223" s="1" t="s">
        <v>9</v>
      </c>
      <c r="N223" s="1" t="s">
        <v>9</v>
      </c>
      <c r="O223" s="1" t="s">
        <v>9</v>
      </c>
      <c r="P223" s="1" t="s">
        <v>9</v>
      </c>
      <c r="Q223" s="1" t="s">
        <v>9</v>
      </c>
      <c r="R223" s="1" t="s">
        <v>9</v>
      </c>
      <c r="S223" s="1" t="s">
        <v>9</v>
      </c>
      <c r="T223" s="1" t="s">
        <v>9</v>
      </c>
      <c r="U223" s="1" t="s">
        <v>9</v>
      </c>
      <c r="V223" s="1" t="s">
        <v>9</v>
      </c>
      <c r="W223" s="1" t="s">
        <v>9</v>
      </c>
      <c r="X223" s="1" t="s">
        <v>9</v>
      </c>
      <c r="Y223" s="1" t="s">
        <v>9</v>
      </c>
      <c r="Z223" s="1" t="s">
        <v>9</v>
      </c>
      <c r="AA223" s="1" t="s">
        <v>9</v>
      </c>
      <c r="AB223" s="1" t="s">
        <v>9</v>
      </c>
      <c r="AC223" s="1" t="s">
        <v>9</v>
      </c>
      <c r="AD223" s="1" t="s">
        <v>9</v>
      </c>
      <c r="AF223">
        <f t="shared" si="3"/>
        <v>1</v>
      </c>
    </row>
    <row r="224" spans="1:32" x14ac:dyDescent="0.45">
      <c r="A224" s="1" t="s">
        <v>982</v>
      </c>
      <c r="B224" s="1" t="s">
        <v>26</v>
      </c>
      <c r="C224" s="1" t="s">
        <v>104</v>
      </c>
      <c r="D224" s="1" t="s">
        <v>1216</v>
      </c>
      <c r="E224" s="1" t="s">
        <v>598</v>
      </c>
      <c r="F224" s="1" t="s">
        <v>599</v>
      </c>
      <c r="G224" s="1" t="s">
        <v>257</v>
      </c>
      <c r="H224" s="1" t="s">
        <v>0</v>
      </c>
      <c r="I224" s="1" t="s">
        <v>600</v>
      </c>
      <c r="J224" s="1" t="s">
        <v>601</v>
      </c>
      <c r="K224" s="1" t="s">
        <v>0</v>
      </c>
      <c r="L224" s="1" t="s">
        <v>1316</v>
      </c>
      <c r="M224" s="1" t="s">
        <v>1311</v>
      </c>
      <c r="N224" s="1" t="s">
        <v>1317</v>
      </c>
      <c r="O224" s="1" t="s">
        <v>2696</v>
      </c>
      <c r="P224" s="1">
        <v>3</v>
      </c>
      <c r="Q224" s="1" t="s">
        <v>1392</v>
      </c>
      <c r="R224" s="1" t="s">
        <v>1320</v>
      </c>
      <c r="S224" s="1" t="s">
        <v>1321</v>
      </c>
      <c r="T224" s="1" t="s">
        <v>1316</v>
      </c>
      <c r="U224" s="1" t="s">
        <v>2479</v>
      </c>
      <c r="V224" s="1" t="s">
        <v>2697</v>
      </c>
      <c r="W224" s="1" t="s">
        <v>2698</v>
      </c>
      <c r="X224" s="1" t="s">
        <v>2699</v>
      </c>
      <c r="Y224" s="1" t="s">
        <v>2700</v>
      </c>
      <c r="Z224" s="1" t="s">
        <v>2701</v>
      </c>
      <c r="AA224" s="1">
        <v>35</v>
      </c>
      <c r="AB224" s="1" t="s">
        <v>1354</v>
      </c>
      <c r="AC224" s="1" t="s">
        <v>2702</v>
      </c>
      <c r="AD224" s="1" t="s">
        <v>1311</v>
      </c>
      <c r="AF224">
        <f t="shared" si="3"/>
        <v>1</v>
      </c>
    </row>
    <row r="225" spans="1:32" x14ac:dyDescent="0.45">
      <c r="A225" s="1" t="s">
        <v>982</v>
      </c>
      <c r="B225" s="1" t="s">
        <v>26</v>
      </c>
      <c r="C225" s="1" t="s">
        <v>30</v>
      </c>
      <c r="D225" s="1" t="s">
        <v>1217</v>
      </c>
      <c r="E225" s="1" t="s">
        <v>486</v>
      </c>
      <c r="F225" s="1" t="s">
        <v>487</v>
      </c>
      <c r="G225" s="1" t="s">
        <v>257</v>
      </c>
      <c r="H225" s="1" t="s">
        <v>0</v>
      </c>
      <c r="I225" s="1" t="s">
        <v>488</v>
      </c>
      <c r="J225" s="1" t="s">
        <v>489</v>
      </c>
      <c r="K225" s="1" t="s">
        <v>9</v>
      </c>
      <c r="L225" s="1" t="s">
        <v>9</v>
      </c>
      <c r="M225" s="1" t="s">
        <v>9</v>
      </c>
      <c r="N225" s="1" t="s">
        <v>9</v>
      </c>
      <c r="O225" s="1" t="s">
        <v>9</v>
      </c>
      <c r="P225" s="1" t="s">
        <v>9</v>
      </c>
      <c r="Q225" s="1" t="s">
        <v>9</v>
      </c>
      <c r="R225" s="1" t="s">
        <v>9</v>
      </c>
      <c r="S225" s="1" t="s">
        <v>9</v>
      </c>
      <c r="T225" s="1" t="s">
        <v>9</v>
      </c>
      <c r="U225" s="1" t="s">
        <v>9</v>
      </c>
      <c r="V225" s="1" t="s">
        <v>9</v>
      </c>
      <c r="W225" s="1" t="s">
        <v>9</v>
      </c>
      <c r="X225" s="1" t="s">
        <v>9</v>
      </c>
      <c r="Y225" s="1" t="s">
        <v>9</v>
      </c>
      <c r="Z225" s="1" t="s">
        <v>9</v>
      </c>
      <c r="AA225" s="1" t="s">
        <v>9</v>
      </c>
      <c r="AB225" s="1" t="s">
        <v>9</v>
      </c>
      <c r="AC225" s="1" t="s">
        <v>9</v>
      </c>
      <c r="AD225" s="1" t="s">
        <v>9</v>
      </c>
      <c r="AF225">
        <f t="shared" si="3"/>
        <v>1</v>
      </c>
    </row>
    <row r="226" spans="1:32" x14ac:dyDescent="0.45">
      <c r="A226" s="1" t="s">
        <v>982</v>
      </c>
      <c r="B226" s="1" t="s">
        <v>26</v>
      </c>
      <c r="C226" s="1" t="s">
        <v>30</v>
      </c>
      <c r="D226" s="1" t="s">
        <v>1214</v>
      </c>
      <c r="E226" s="1" t="s">
        <v>478</v>
      </c>
      <c r="F226" s="1" t="s">
        <v>479</v>
      </c>
      <c r="G226" s="1" t="s">
        <v>1</v>
      </c>
      <c r="H226" s="1" t="s">
        <v>0</v>
      </c>
      <c r="I226" s="1" t="s">
        <v>1228</v>
      </c>
      <c r="J226" s="1" t="s">
        <v>1229</v>
      </c>
      <c r="K226" s="1" t="s">
        <v>9</v>
      </c>
      <c r="L226" s="1" t="s">
        <v>9</v>
      </c>
      <c r="M226" s="1" t="s">
        <v>9</v>
      </c>
      <c r="N226" s="1" t="s">
        <v>9</v>
      </c>
      <c r="O226" s="1" t="s">
        <v>9</v>
      </c>
      <c r="P226" s="1" t="s">
        <v>9</v>
      </c>
      <c r="Q226" s="1" t="s">
        <v>9</v>
      </c>
      <c r="R226" s="1" t="s">
        <v>9</v>
      </c>
      <c r="S226" s="1" t="s">
        <v>9</v>
      </c>
      <c r="T226" s="1" t="s">
        <v>9</v>
      </c>
      <c r="U226" s="1" t="s">
        <v>9</v>
      </c>
      <c r="V226" s="1" t="s">
        <v>9</v>
      </c>
      <c r="W226" s="1" t="s">
        <v>9</v>
      </c>
      <c r="X226" s="1" t="s">
        <v>9</v>
      </c>
      <c r="Y226" s="1" t="s">
        <v>9</v>
      </c>
      <c r="Z226" s="1" t="s">
        <v>9</v>
      </c>
      <c r="AA226" s="1" t="s">
        <v>9</v>
      </c>
      <c r="AB226" s="1" t="s">
        <v>9</v>
      </c>
      <c r="AC226" s="1" t="s">
        <v>9</v>
      </c>
      <c r="AD226" s="1" t="s">
        <v>9</v>
      </c>
      <c r="AF226">
        <f t="shared" si="3"/>
        <v>1</v>
      </c>
    </row>
    <row r="227" spans="1:32" x14ac:dyDescent="0.45">
      <c r="A227" s="1" t="s">
        <v>982</v>
      </c>
      <c r="B227" s="1" t="s">
        <v>29</v>
      </c>
      <c r="C227" s="1" t="s">
        <v>104</v>
      </c>
      <c r="D227" s="1" t="s">
        <v>1099</v>
      </c>
      <c r="E227" s="1" t="s">
        <v>149</v>
      </c>
      <c r="F227" s="1" t="s">
        <v>150</v>
      </c>
      <c r="G227" s="1" t="s">
        <v>1</v>
      </c>
      <c r="H227" s="1" t="s">
        <v>0</v>
      </c>
      <c r="I227" s="1" t="s">
        <v>151</v>
      </c>
      <c r="J227" s="1" t="s">
        <v>152</v>
      </c>
      <c r="K227" s="1" t="s">
        <v>0</v>
      </c>
      <c r="L227" s="1" t="s">
        <v>1316</v>
      </c>
      <c r="M227" s="1" t="s">
        <v>1650</v>
      </c>
      <c r="N227" s="1" t="s">
        <v>1331</v>
      </c>
      <c r="O227" s="1" t="s">
        <v>1716</v>
      </c>
      <c r="P227" s="1">
        <v>1</v>
      </c>
      <c r="Q227" s="1" t="s">
        <v>1338</v>
      </c>
      <c r="R227" s="1" t="s">
        <v>1717</v>
      </c>
      <c r="S227" s="1" t="s">
        <v>1321</v>
      </c>
      <c r="T227" s="1" t="s">
        <v>1316</v>
      </c>
      <c r="U227" s="1" t="s">
        <v>1718</v>
      </c>
      <c r="V227" s="1" t="s">
        <v>1719</v>
      </c>
      <c r="W227" s="1" t="s">
        <v>1720</v>
      </c>
      <c r="X227" s="1" t="s">
        <v>1721</v>
      </c>
      <c r="Y227" s="1" t="s">
        <v>1722</v>
      </c>
      <c r="Z227" s="1" t="s">
        <v>1723</v>
      </c>
      <c r="AA227" s="1">
        <v>93</v>
      </c>
      <c r="AB227" s="1" t="s">
        <v>1492</v>
      </c>
      <c r="AC227" s="1" t="s">
        <v>1724</v>
      </c>
      <c r="AD227" s="1" t="s">
        <v>1311</v>
      </c>
      <c r="AF227">
        <f t="shared" si="3"/>
        <v>1</v>
      </c>
    </row>
    <row r="228" spans="1:32" x14ac:dyDescent="0.45">
      <c r="A228" s="1" t="s">
        <v>982</v>
      </c>
      <c r="B228" s="1" t="s">
        <v>29</v>
      </c>
      <c r="C228" s="1" t="s">
        <v>104</v>
      </c>
      <c r="D228" s="1" t="s">
        <v>1099</v>
      </c>
      <c r="E228" s="1" t="s">
        <v>208</v>
      </c>
      <c r="F228" s="1" t="s">
        <v>209</v>
      </c>
      <c r="G228" s="1" t="s">
        <v>1</v>
      </c>
      <c r="H228" s="1" t="s">
        <v>25</v>
      </c>
      <c r="I228" s="1" t="s">
        <v>107</v>
      </c>
      <c r="J228" s="1" t="s">
        <v>108</v>
      </c>
      <c r="K228" s="1" t="s">
        <v>25</v>
      </c>
      <c r="L228" s="1" t="s">
        <v>1316</v>
      </c>
      <c r="M228" s="1" t="s">
        <v>1658</v>
      </c>
      <c r="N228" s="1" t="s">
        <v>1390</v>
      </c>
      <c r="O228" s="1" t="s">
        <v>1803</v>
      </c>
      <c r="P228" s="1">
        <v>176</v>
      </c>
      <c r="Q228" s="1" t="s">
        <v>1392</v>
      </c>
      <c r="R228" s="1" t="s">
        <v>1320</v>
      </c>
      <c r="S228" s="1" t="s">
        <v>1321</v>
      </c>
      <c r="T228" s="1" t="s">
        <v>1316</v>
      </c>
      <c r="U228" s="1" t="s">
        <v>1659</v>
      </c>
      <c r="V228" s="1" t="s">
        <v>1660</v>
      </c>
      <c r="W228" s="1" t="s">
        <v>1661</v>
      </c>
      <c r="X228" s="1" t="s">
        <v>1662</v>
      </c>
      <c r="Y228" s="1" t="s">
        <v>1663</v>
      </c>
      <c r="Z228" s="1" t="s">
        <v>1664</v>
      </c>
      <c r="AA228" s="1">
        <v>335</v>
      </c>
      <c r="AB228" s="1" t="s">
        <v>1665</v>
      </c>
      <c r="AC228" s="1" t="s">
        <v>9</v>
      </c>
      <c r="AD228" s="1" t="s">
        <v>1311</v>
      </c>
      <c r="AF228">
        <f t="shared" si="3"/>
        <v>1</v>
      </c>
    </row>
    <row r="229" spans="1:32" x14ac:dyDescent="0.45">
      <c r="A229" s="1" t="s">
        <v>982</v>
      </c>
      <c r="B229" s="1" t="s">
        <v>29</v>
      </c>
      <c r="C229" s="1" t="s">
        <v>104</v>
      </c>
      <c r="D229" s="1" t="s">
        <v>1098</v>
      </c>
      <c r="E229" s="1" t="s">
        <v>113</v>
      </c>
      <c r="F229" s="1" t="s">
        <v>114</v>
      </c>
      <c r="G229" s="1" t="s">
        <v>1</v>
      </c>
      <c r="H229" s="1" t="s">
        <v>0</v>
      </c>
      <c r="I229" s="1" t="s">
        <v>115</v>
      </c>
      <c r="J229" s="1" t="s">
        <v>116</v>
      </c>
      <c r="K229" s="1" t="s">
        <v>9</v>
      </c>
      <c r="L229" s="1" t="s">
        <v>9</v>
      </c>
      <c r="M229" s="1" t="s">
        <v>9</v>
      </c>
      <c r="N229" s="1" t="s">
        <v>9</v>
      </c>
      <c r="O229" s="1" t="s">
        <v>9</v>
      </c>
      <c r="P229" s="1" t="s">
        <v>9</v>
      </c>
      <c r="Q229" s="1" t="s">
        <v>9</v>
      </c>
      <c r="R229" s="1" t="s">
        <v>9</v>
      </c>
      <c r="S229" s="1" t="s">
        <v>9</v>
      </c>
      <c r="T229" s="1" t="s">
        <v>9</v>
      </c>
      <c r="U229" s="1" t="s">
        <v>9</v>
      </c>
      <c r="V229" s="1" t="s">
        <v>9</v>
      </c>
      <c r="W229" s="1" t="s">
        <v>9</v>
      </c>
      <c r="X229" s="1" t="s">
        <v>9</v>
      </c>
      <c r="Y229" s="1" t="s">
        <v>9</v>
      </c>
      <c r="Z229" s="1" t="s">
        <v>9</v>
      </c>
      <c r="AA229" s="1" t="s">
        <v>9</v>
      </c>
      <c r="AB229" s="1" t="s">
        <v>9</v>
      </c>
      <c r="AC229" s="1" t="s">
        <v>9</v>
      </c>
      <c r="AD229" s="1" t="s">
        <v>9</v>
      </c>
      <c r="AF229">
        <f t="shared" si="3"/>
        <v>1</v>
      </c>
    </row>
    <row r="230" spans="1:32" x14ac:dyDescent="0.45">
      <c r="A230" s="1" t="s">
        <v>982</v>
      </c>
      <c r="B230" s="1" t="s">
        <v>701</v>
      </c>
      <c r="C230" s="1" t="s">
        <v>104</v>
      </c>
      <c r="D230" s="1" t="s">
        <v>792</v>
      </c>
      <c r="E230" s="1" t="s">
        <v>820</v>
      </c>
      <c r="F230" s="1" t="s">
        <v>821</v>
      </c>
      <c r="G230" s="1" t="s">
        <v>1</v>
      </c>
      <c r="H230" s="1" t="s">
        <v>0</v>
      </c>
      <c r="I230" s="1" t="s">
        <v>822</v>
      </c>
      <c r="J230" s="1" t="s">
        <v>823</v>
      </c>
      <c r="K230" s="1" t="s">
        <v>0</v>
      </c>
      <c r="L230" s="1" t="s">
        <v>1316</v>
      </c>
      <c r="M230" s="1" t="s">
        <v>1755</v>
      </c>
      <c r="N230" s="1" t="s">
        <v>1336</v>
      </c>
      <c r="O230" s="1" t="s">
        <v>2140</v>
      </c>
      <c r="P230" s="1">
        <v>16</v>
      </c>
      <c r="Q230" s="1" t="s">
        <v>1392</v>
      </c>
      <c r="R230" s="1" t="s">
        <v>1320</v>
      </c>
      <c r="S230" s="1" t="s">
        <v>1321</v>
      </c>
      <c r="T230" s="1" t="s">
        <v>1316</v>
      </c>
      <c r="U230" s="1" t="s">
        <v>2141</v>
      </c>
      <c r="V230" s="1" t="s">
        <v>2142</v>
      </c>
      <c r="W230" s="1" t="s">
        <v>2143</v>
      </c>
      <c r="X230" s="1" t="s">
        <v>2144</v>
      </c>
      <c r="Y230" s="1" t="s">
        <v>2145</v>
      </c>
      <c r="Z230" s="1" t="s">
        <v>2146</v>
      </c>
      <c r="AA230" s="1">
        <v>7</v>
      </c>
      <c r="AB230" s="1" t="s">
        <v>1649</v>
      </c>
      <c r="AC230" s="1" t="s">
        <v>2147</v>
      </c>
      <c r="AD230" s="1" t="s">
        <v>1311</v>
      </c>
      <c r="AF230">
        <f t="shared" si="3"/>
        <v>1</v>
      </c>
    </row>
    <row r="231" spans="1:32" x14ac:dyDescent="0.45">
      <c r="A231" s="1" t="s">
        <v>982</v>
      </c>
      <c r="B231" s="1" t="s">
        <v>29</v>
      </c>
      <c r="C231" s="1" t="s">
        <v>30</v>
      </c>
      <c r="D231" s="1" t="s">
        <v>95</v>
      </c>
      <c r="E231" s="1" t="s">
        <v>1043</v>
      </c>
      <c r="F231" s="1" t="s">
        <v>1044</v>
      </c>
      <c r="G231" s="1" t="s">
        <v>1</v>
      </c>
      <c r="H231" s="1" t="s">
        <v>0</v>
      </c>
      <c r="I231" s="1" t="s">
        <v>88</v>
      </c>
      <c r="J231" s="1" t="s">
        <v>89</v>
      </c>
      <c r="K231" s="1" t="s">
        <v>0</v>
      </c>
      <c r="L231" s="1" t="s">
        <v>1316</v>
      </c>
      <c r="M231" s="1" t="s">
        <v>1389</v>
      </c>
      <c r="N231" s="1" t="s">
        <v>1390</v>
      </c>
      <c r="O231" s="1" t="s">
        <v>1391</v>
      </c>
      <c r="P231" s="1">
        <v>11</v>
      </c>
      <c r="Q231" s="1" t="s">
        <v>1392</v>
      </c>
      <c r="R231" s="1" t="s">
        <v>1320</v>
      </c>
      <c r="S231" s="1" t="s">
        <v>1321</v>
      </c>
      <c r="T231" s="1" t="s">
        <v>1316</v>
      </c>
      <c r="U231" s="1" t="s">
        <v>1555</v>
      </c>
      <c r="V231" s="1" t="s">
        <v>1556</v>
      </c>
      <c r="W231" s="1" t="s">
        <v>1557</v>
      </c>
      <c r="X231" s="1" t="s">
        <v>1558</v>
      </c>
      <c r="Y231" s="1" t="s">
        <v>1559</v>
      </c>
      <c r="Z231" s="1" t="s">
        <v>1560</v>
      </c>
      <c r="AA231" s="1">
        <v>8</v>
      </c>
      <c r="AB231" s="1" t="s">
        <v>1473</v>
      </c>
      <c r="AC231" s="1" t="s">
        <v>1561</v>
      </c>
      <c r="AD231" s="1" t="s">
        <v>1311</v>
      </c>
      <c r="AF231">
        <f t="shared" si="3"/>
        <v>2</v>
      </c>
    </row>
    <row r="232" spans="1:32" x14ac:dyDescent="0.45">
      <c r="A232" s="1" t="s">
        <v>982</v>
      </c>
      <c r="B232" s="1" t="s">
        <v>29</v>
      </c>
      <c r="C232" s="1" t="s">
        <v>30</v>
      </c>
      <c r="D232" s="1" t="s">
        <v>1097</v>
      </c>
      <c r="E232" s="1" t="s">
        <v>1043</v>
      </c>
      <c r="F232" s="1" t="s">
        <v>1044</v>
      </c>
      <c r="G232" s="1" t="s">
        <v>1</v>
      </c>
      <c r="H232" s="1" t="s">
        <v>0</v>
      </c>
      <c r="I232" s="1" t="s">
        <v>88</v>
      </c>
      <c r="J232" s="1" t="s">
        <v>89</v>
      </c>
      <c r="K232" s="1" t="s">
        <v>0</v>
      </c>
      <c r="L232" s="1" t="s">
        <v>1316</v>
      </c>
      <c r="M232" s="1" t="s">
        <v>1389</v>
      </c>
      <c r="N232" s="1" t="s">
        <v>1390</v>
      </c>
      <c r="O232" s="1" t="s">
        <v>1391</v>
      </c>
      <c r="P232" s="1">
        <v>11</v>
      </c>
      <c r="Q232" s="1" t="s">
        <v>1392</v>
      </c>
      <c r="R232" s="1" t="s">
        <v>1320</v>
      </c>
      <c r="S232" s="1" t="s">
        <v>1321</v>
      </c>
      <c r="T232" s="1" t="s">
        <v>1316</v>
      </c>
      <c r="U232" s="1" t="s">
        <v>1555</v>
      </c>
      <c r="V232" s="1" t="s">
        <v>1556</v>
      </c>
      <c r="W232" s="1" t="s">
        <v>1557</v>
      </c>
      <c r="X232" s="1" t="s">
        <v>1558</v>
      </c>
      <c r="Y232" s="1" t="s">
        <v>1559</v>
      </c>
      <c r="Z232" s="1" t="s">
        <v>1560</v>
      </c>
      <c r="AA232" s="1">
        <v>8</v>
      </c>
      <c r="AB232" s="1" t="s">
        <v>1473</v>
      </c>
      <c r="AC232" s="1" t="s">
        <v>1561</v>
      </c>
      <c r="AD232" s="1" t="s">
        <v>1311</v>
      </c>
      <c r="AF232">
        <f t="shared" si="3"/>
        <v>2</v>
      </c>
    </row>
    <row r="233" spans="1:32" x14ac:dyDescent="0.45">
      <c r="A233" s="1" t="s">
        <v>982</v>
      </c>
      <c r="B233" s="1" t="s">
        <v>29</v>
      </c>
      <c r="C233" s="1" t="s">
        <v>30</v>
      </c>
      <c r="D233" s="1" t="s">
        <v>990</v>
      </c>
      <c r="E233" s="1" t="s">
        <v>1056</v>
      </c>
      <c r="F233" s="1" t="s">
        <v>1057</v>
      </c>
      <c r="G233" s="1" t="s">
        <v>1</v>
      </c>
      <c r="H233" s="1" t="s">
        <v>0</v>
      </c>
      <c r="I233" s="1"/>
      <c r="J233" s="1"/>
      <c r="K233" s="1" t="s">
        <v>9</v>
      </c>
      <c r="L233" s="1" t="s">
        <v>9</v>
      </c>
      <c r="M233" s="1" t="s">
        <v>9</v>
      </c>
      <c r="N233" s="1" t="s">
        <v>9</v>
      </c>
      <c r="O233" s="1" t="s">
        <v>9</v>
      </c>
      <c r="P233" s="1" t="s">
        <v>9</v>
      </c>
      <c r="Q233" s="1" t="s">
        <v>9</v>
      </c>
      <c r="R233" s="1" t="s">
        <v>9</v>
      </c>
      <c r="S233" s="1" t="s">
        <v>9</v>
      </c>
      <c r="T233" s="1" t="s">
        <v>9</v>
      </c>
      <c r="U233" s="1" t="s">
        <v>9</v>
      </c>
      <c r="V233" s="1" t="s">
        <v>9</v>
      </c>
      <c r="W233" s="1" t="s">
        <v>9</v>
      </c>
      <c r="X233" s="1" t="s">
        <v>9</v>
      </c>
      <c r="Y233" s="1" t="s">
        <v>9</v>
      </c>
      <c r="Z233" s="1" t="s">
        <v>9</v>
      </c>
      <c r="AA233" s="1" t="s">
        <v>9</v>
      </c>
      <c r="AB233" s="1" t="s">
        <v>9</v>
      </c>
      <c r="AC233" s="1" t="s">
        <v>9</v>
      </c>
      <c r="AD233" s="1" t="s">
        <v>9</v>
      </c>
      <c r="AF233">
        <f t="shared" si="3"/>
        <v>1</v>
      </c>
    </row>
    <row r="234" spans="1:32" x14ac:dyDescent="0.45">
      <c r="A234" s="1" t="s">
        <v>982</v>
      </c>
      <c r="B234" s="1" t="s">
        <v>701</v>
      </c>
      <c r="C234" s="1" t="s">
        <v>30</v>
      </c>
      <c r="D234" s="1" t="s">
        <v>1149</v>
      </c>
      <c r="E234" s="1" t="s">
        <v>734</v>
      </c>
      <c r="F234" s="1" t="s">
        <v>735</v>
      </c>
      <c r="G234" s="1" t="s">
        <v>1</v>
      </c>
      <c r="H234" s="1" t="s">
        <v>0</v>
      </c>
      <c r="I234" s="1" t="s">
        <v>736</v>
      </c>
      <c r="J234" s="1" t="s">
        <v>1180</v>
      </c>
      <c r="K234" s="1" t="s">
        <v>0</v>
      </c>
      <c r="L234" s="1" t="s">
        <v>1316</v>
      </c>
      <c r="M234" s="1" t="s">
        <v>1389</v>
      </c>
      <c r="N234" s="1" t="s">
        <v>1390</v>
      </c>
      <c r="O234" s="1" t="s">
        <v>2044</v>
      </c>
      <c r="P234" s="1">
        <v>2</v>
      </c>
      <c r="Q234" s="1" t="s">
        <v>1347</v>
      </c>
      <c r="R234" s="1" t="s">
        <v>1320</v>
      </c>
      <c r="S234" s="1" t="s">
        <v>1321</v>
      </c>
      <c r="T234" s="1" t="s">
        <v>1316</v>
      </c>
      <c r="U234" s="1" t="s">
        <v>1989</v>
      </c>
      <c r="V234" s="1" t="s">
        <v>2045</v>
      </c>
      <c r="W234" s="1" t="s">
        <v>9</v>
      </c>
      <c r="X234" s="1" t="s">
        <v>9</v>
      </c>
      <c r="Y234" s="1" t="s">
        <v>2046</v>
      </c>
      <c r="Z234" s="1" t="s">
        <v>2047</v>
      </c>
      <c r="AA234" s="1">
        <v>7</v>
      </c>
      <c r="AB234" s="1" t="s">
        <v>1431</v>
      </c>
      <c r="AC234" s="1" t="s">
        <v>9</v>
      </c>
      <c r="AD234" s="1" t="s">
        <v>1311</v>
      </c>
      <c r="AF234">
        <f t="shared" si="3"/>
        <v>1</v>
      </c>
    </row>
    <row r="235" spans="1:32" x14ac:dyDescent="0.45">
      <c r="A235" s="1" t="s">
        <v>982</v>
      </c>
      <c r="B235" s="1" t="s">
        <v>26</v>
      </c>
      <c r="C235" s="1" t="s">
        <v>30</v>
      </c>
      <c r="D235" s="1" t="s">
        <v>1254</v>
      </c>
      <c r="E235" s="1" t="s">
        <v>292</v>
      </c>
      <c r="F235" s="1" t="s">
        <v>1275</v>
      </c>
      <c r="G235" s="1" t="s">
        <v>1</v>
      </c>
      <c r="H235" s="1" t="s">
        <v>0</v>
      </c>
      <c r="I235" s="1" t="s">
        <v>294</v>
      </c>
      <c r="J235" s="1" t="s">
        <v>295</v>
      </c>
      <c r="K235" s="1" t="s">
        <v>0</v>
      </c>
      <c r="L235" s="1" t="s">
        <v>1316</v>
      </c>
      <c r="M235" s="1" t="s">
        <v>1389</v>
      </c>
      <c r="N235" s="1" t="s">
        <v>1390</v>
      </c>
      <c r="O235" s="1" t="s">
        <v>1821</v>
      </c>
      <c r="P235" s="1">
        <v>17</v>
      </c>
      <c r="Q235" s="1" t="s">
        <v>1392</v>
      </c>
      <c r="R235" s="1" t="s">
        <v>1320</v>
      </c>
      <c r="S235" s="1" t="s">
        <v>1690</v>
      </c>
      <c r="T235" s="1" t="s">
        <v>1316</v>
      </c>
      <c r="U235" s="1" t="s">
        <v>2588</v>
      </c>
      <c r="V235" s="1" t="s">
        <v>2589</v>
      </c>
      <c r="W235" s="1" t="s">
        <v>2590</v>
      </c>
      <c r="X235" s="1" t="s">
        <v>2591</v>
      </c>
      <c r="Y235" s="1" t="s">
        <v>2592</v>
      </c>
      <c r="Z235" s="1" t="s">
        <v>2593</v>
      </c>
      <c r="AA235" s="1">
        <v>27</v>
      </c>
      <c r="AB235" s="1" t="s">
        <v>1421</v>
      </c>
      <c r="AC235" s="1" t="s">
        <v>2329</v>
      </c>
      <c r="AD235" s="1" t="s">
        <v>1311</v>
      </c>
      <c r="AF235">
        <f t="shared" si="3"/>
        <v>2</v>
      </c>
    </row>
    <row r="236" spans="1:32" x14ac:dyDescent="0.45">
      <c r="A236" s="1" t="s">
        <v>982</v>
      </c>
      <c r="B236" s="1" t="s">
        <v>29</v>
      </c>
      <c r="C236" s="1" t="s">
        <v>104</v>
      </c>
      <c r="D236" s="1" t="s">
        <v>1098</v>
      </c>
      <c r="E236" s="1" t="s">
        <v>120</v>
      </c>
      <c r="F236" s="1" t="s">
        <v>121</v>
      </c>
      <c r="G236" s="1" t="s">
        <v>1</v>
      </c>
      <c r="H236" s="1" t="s">
        <v>0</v>
      </c>
      <c r="I236" s="1"/>
      <c r="J236" s="1" t="s">
        <v>122</v>
      </c>
      <c r="K236" s="1" t="s">
        <v>0</v>
      </c>
      <c r="L236" s="1" t="s">
        <v>1316</v>
      </c>
      <c r="M236" s="1" t="s">
        <v>1330</v>
      </c>
      <c r="N236" s="1" t="s">
        <v>1331</v>
      </c>
      <c r="O236" s="1" t="s">
        <v>1673</v>
      </c>
      <c r="P236" s="1">
        <v>123</v>
      </c>
      <c r="Q236" s="1" t="s">
        <v>9</v>
      </c>
      <c r="R236" s="1" t="s">
        <v>9</v>
      </c>
      <c r="S236" s="1" t="s">
        <v>9</v>
      </c>
      <c r="T236" s="1" t="s">
        <v>9</v>
      </c>
      <c r="U236" s="1" t="s">
        <v>9</v>
      </c>
      <c r="V236" s="1" t="s">
        <v>9</v>
      </c>
      <c r="W236" s="1" t="s">
        <v>9</v>
      </c>
      <c r="X236" s="1" t="s">
        <v>9</v>
      </c>
      <c r="Y236" s="1" t="s">
        <v>9</v>
      </c>
      <c r="Z236" s="1" t="s">
        <v>9</v>
      </c>
      <c r="AA236" s="1">
        <v>0</v>
      </c>
      <c r="AB236" s="1" t="s">
        <v>9</v>
      </c>
      <c r="AC236" s="1" t="s">
        <v>9</v>
      </c>
      <c r="AD236" s="1" t="s">
        <v>9</v>
      </c>
      <c r="AF236">
        <f t="shared" si="3"/>
        <v>1</v>
      </c>
    </row>
    <row r="237" spans="1:32" x14ac:dyDescent="0.45">
      <c r="A237" s="1" t="s">
        <v>982</v>
      </c>
      <c r="B237" s="1" t="s">
        <v>29</v>
      </c>
      <c r="C237" s="1" t="s">
        <v>104</v>
      </c>
      <c r="D237" s="1" t="s">
        <v>1098</v>
      </c>
      <c r="E237" s="1" t="s">
        <v>105</v>
      </c>
      <c r="F237" s="1" t="s">
        <v>106</v>
      </c>
      <c r="G237" s="1" t="s">
        <v>1</v>
      </c>
      <c r="H237" s="1" t="s">
        <v>25</v>
      </c>
      <c r="I237" s="1" t="s">
        <v>107</v>
      </c>
      <c r="J237" s="1" t="s">
        <v>108</v>
      </c>
      <c r="K237" s="1" t="s">
        <v>0</v>
      </c>
      <c r="L237" s="1" t="s">
        <v>1316</v>
      </c>
      <c r="M237" s="1" t="s">
        <v>1658</v>
      </c>
      <c r="N237" s="1" t="s">
        <v>1390</v>
      </c>
      <c r="O237" s="1" t="s">
        <v>9</v>
      </c>
      <c r="P237" s="1">
        <v>21</v>
      </c>
      <c r="Q237" s="1" t="s">
        <v>1392</v>
      </c>
      <c r="R237" s="1" t="s">
        <v>1320</v>
      </c>
      <c r="S237" s="1" t="s">
        <v>1321</v>
      </c>
      <c r="T237" s="1" t="s">
        <v>1316</v>
      </c>
      <c r="U237" s="1" t="s">
        <v>1659</v>
      </c>
      <c r="V237" s="1" t="s">
        <v>1660</v>
      </c>
      <c r="W237" s="1" t="s">
        <v>1661</v>
      </c>
      <c r="X237" s="1" t="s">
        <v>1662</v>
      </c>
      <c r="Y237" s="1" t="s">
        <v>1663</v>
      </c>
      <c r="Z237" s="1" t="s">
        <v>1664</v>
      </c>
      <c r="AA237" s="1">
        <v>335</v>
      </c>
      <c r="AB237" s="1" t="s">
        <v>1665</v>
      </c>
      <c r="AC237" s="1" t="s">
        <v>9</v>
      </c>
      <c r="AD237" s="1" t="s">
        <v>1311</v>
      </c>
      <c r="AF237">
        <f t="shared" si="3"/>
        <v>1</v>
      </c>
    </row>
    <row r="238" spans="1:32" x14ac:dyDescent="0.45">
      <c r="A238" s="1" t="s">
        <v>982</v>
      </c>
      <c r="B238" s="1" t="s">
        <v>26</v>
      </c>
      <c r="C238" s="1" t="s">
        <v>104</v>
      </c>
      <c r="D238" s="1" t="s">
        <v>1216</v>
      </c>
      <c r="E238" s="1" t="s">
        <v>610</v>
      </c>
      <c r="F238" s="1" t="s">
        <v>611</v>
      </c>
      <c r="G238" s="1" t="s">
        <v>257</v>
      </c>
      <c r="H238" s="1" t="s">
        <v>0</v>
      </c>
      <c r="I238" s="1" t="s">
        <v>612</v>
      </c>
      <c r="J238" s="1" t="s">
        <v>613</v>
      </c>
      <c r="K238" s="1" t="s">
        <v>0</v>
      </c>
      <c r="L238" s="1" t="s">
        <v>1316</v>
      </c>
      <c r="M238" s="1" t="s">
        <v>1755</v>
      </c>
      <c r="N238" s="1" t="s">
        <v>1336</v>
      </c>
      <c r="O238" s="1" t="s">
        <v>2689</v>
      </c>
      <c r="P238" s="1">
        <v>7</v>
      </c>
      <c r="Q238" s="1" t="s">
        <v>1392</v>
      </c>
      <c r="R238" s="1" t="s">
        <v>1320</v>
      </c>
      <c r="S238" s="1" t="s">
        <v>1321</v>
      </c>
      <c r="T238" s="1" t="s">
        <v>1316</v>
      </c>
      <c r="U238" s="1" t="s">
        <v>2506</v>
      </c>
      <c r="V238" s="1" t="s">
        <v>2690</v>
      </c>
      <c r="W238" s="1" t="s">
        <v>2691</v>
      </c>
      <c r="X238" s="1" t="s">
        <v>2692</v>
      </c>
      <c r="Y238" s="1" t="s">
        <v>2693</v>
      </c>
      <c r="Z238" s="1" t="s">
        <v>2694</v>
      </c>
      <c r="AA238" s="1">
        <v>14</v>
      </c>
      <c r="AB238" s="1" t="s">
        <v>1492</v>
      </c>
      <c r="AC238" s="1" t="s">
        <v>2695</v>
      </c>
      <c r="AD238" s="1" t="s">
        <v>1311</v>
      </c>
      <c r="AF238">
        <f t="shared" si="3"/>
        <v>1</v>
      </c>
    </row>
    <row r="239" spans="1:32" x14ac:dyDescent="0.45">
      <c r="A239" s="1" t="s">
        <v>982</v>
      </c>
      <c r="B239" s="1" t="s">
        <v>29</v>
      </c>
      <c r="C239" s="1" t="s">
        <v>30</v>
      </c>
      <c r="D239" s="1" t="s">
        <v>95</v>
      </c>
      <c r="E239" s="1" t="s">
        <v>994</v>
      </c>
      <c r="F239" s="1" t="s">
        <v>995</v>
      </c>
      <c r="G239" s="1" t="s">
        <v>1</v>
      </c>
      <c r="H239" s="1" t="s">
        <v>25</v>
      </c>
      <c r="I239" s="1" t="s">
        <v>33</v>
      </c>
      <c r="J239" s="1" t="s">
        <v>34</v>
      </c>
      <c r="K239" s="1" t="s">
        <v>25</v>
      </c>
      <c r="L239" s="1" t="s">
        <v>1316</v>
      </c>
      <c r="M239" s="1" t="s">
        <v>9</v>
      </c>
      <c r="N239" s="1" t="s">
        <v>9</v>
      </c>
      <c r="O239" s="1" t="s">
        <v>1372</v>
      </c>
      <c r="P239" s="1">
        <v>3</v>
      </c>
      <c r="Q239" s="1" t="s">
        <v>1347</v>
      </c>
      <c r="R239" s="1" t="s">
        <v>1320</v>
      </c>
      <c r="S239" s="1" t="s">
        <v>1321</v>
      </c>
      <c r="T239" s="1" t="s">
        <v>1316</v>
      </c>
      <c r="U239" s="1" t="s">
        <v>1373</v>
      </c>
      <c r="V239" s="1" t="s">
        <v>1374</v>
      </c>
      <c r="W239" s="1" t="s">
        <v>1375</v>
      </c>
      <c r="X239" s="1" t="s">
        <v>1376</v>
      </c>
      <c r="Y239" s="1" t="s">
        <v>1377</v>
      </c>
      <c r="Z239" s="1" t="s">
        <v>1378</v>
      </c>
      <c r="AA239" s="1">
        <v>13</v>
      </c>
      <c r="AB239" s="1" t="s">
        <v>1379</v>
      </c>
      <c r="AC239" s="1" t="s">
        <v>1380</v>
      </c>
      <c r="AD239" s="1" t="s">
        <v>1311</v>
      </c>
      <c r="AF239">
        <f t="shared" si="3"/>
        <v>2</v>
      </c>
    </row>
    <row r="240" spans="1:32" x14ac:dyDescent="0.45">
      <c r="A240" s="1" t="s">
        <v>982</v>
      </c>
      <c r="B240" s="1" t="s">
        <v>29</v>
      </c>
      <c r="C240" s="1" t="s">
        <v>30</v>
      </c>
      <c r="D240" s="1" t="s">
        <v>1097</v>
      </c>
      <c r="E240" s="1" t="s">
        <v>994</v>
      </c>
      <c r="F240" s="1" t="s">
        <v>995</v>
      </c>
      <c r="G240" s="1" t="s">
        <v>1</v>
      </c>
      <c r="H240" s="1" t="s">
        <v>25</v>
      </c>
      <c r="I240" s="1" t="s">
        <v>33</v>
      </c>
      <c r="J240" s="1" t="s">
        <v>34</v>
      </c>
      <c r="K240" s="1" t="s">
        <v>25</v>
      </c>
      <c r="L240" s="1" t="s">
        <v>1316</v>
      </c>
      <c r="M240" s="1" t="s">
        <v>9</v>
      </c>
      <c r="N240" s="1" t="s">
        <v>9</v>
      </c>
      <c r="O240" s="1" t="s">
        <v>1372</v>
      </c>
      <c r="P240" s="1">
        <v>3</v>
      </c>
      <c r="Q240" s="1" t="s">
        <v>1347</v>
      </c>
      <c r="R240" s="1" t="s">
        <v>1320</v>
      </c>
      <c r="S240" s="1" t="s">
        <v>1321</v>
      </c>
      <c r="T240" s="1" t="s">
        <v>1316</v>
      </c>
      <c r="U240" s="1" t="s">
        <v>1373</v>
      </c>
      <c r="V240" s="1" t="s">
        <v>1374</v>
      </c>
      <c r="W240" s="1" t="s">
        <v>1375</v>
      </c>
      <c r="X240" s="1" t="s">
        <v>1376</v>
      </c>
      <c r="Y240" s="1" t="s">
        <v>1377</v>
      </c>
      <c r="Z240" s="1" t="s">
        <v>1378</v>
      </c>
      <c r="AA240" s="1">
        <v>13</v>
      </c>
      <c r="AB240" s="1" t="s">
        <v>1379</v>
      </c>
      <c r="AC240" s="1" t="s">
        <v>1380</v>
      </c>
      <c r="AD240" s="1" t="s">
        <v>1311</v>
      </c>
      <c r="AF240">
        <f t="shared" si="3"/>
        <v>2</v>
      </c>
    </row>
    <row r="241" spans="1:32" x14ac:dyDescent="0.45">
      <c r="A241" s="1" t="s">
        <v>982</v>
      </c>
      <c r="B241" s="1" t="s">
        <v>26</v>
      </c>
      <c r="C241" s="1" t="s">
        <v>104</v>
      </c>
      <c r="D241" s="1" t="s">
        <v>1199</v>
      </c>
      <c r="E241" s="1" t="s">
        <v>888</v>
      </c>
      <c r="F241" s="1" t="s">
        <v>889</v>
      </c>
      <c r="G241" s="1" t="s">
        <v>1</v>
      </c>
      <c r="H241" s="1" t="s">
        <v>0</v>
      </c>
      <c r="I241" s="1" t="s">
        <v>890</v>
      </c>
      <c r="J241" s="1" t="s">
        <v>891</v>
      </c>
      <c r="K241" s="1" t="s">
        <v>0</v>
      </c>
      <c r="L241" s="1" t="s">
        <v>1316</v>
      </c>
      <c r="M241" s="1" t="s">
        <v>1311</v>
      </c>
      <c r="N241" s="1" t="s">
        <v>1317</v>
      </c>
      <c r="O241" s="1" t="s">
        <v>2249</v>
      </c>
      <c r="P241" s="1">
        <v>11</v>
      </c>
      <c r="Q241" s="1" t="s">
        <v>1347</v>
      </c>
      <c r="R241" s="1" t="s">
        <v>1320</v>
      </c>
      <c r="S241" s="1" t="s">
        <v>1321</v>
      </c>
      <c r="T241" s="1" t="s">
        <v>1316</v>
      </c>
      <c r="U241" s="1" t="s">
        <v>2250</v>
      </c>
      <c r="V241" s="1" t="s">
        <v>2251</v>
      </c>
      <c r="W241" s="1" t="s">
        <v>2252</v>
      </c>
      <c r="X241" s="1" t="s">
        <v>2253</v>
      </c>
      <c r="Y241" s="1" t="s">
        <v>2254</v>
      </c>
      <c r="Z241" s="1" t="s">
        <v>2255</v>
      </c>
      <c r="AA241" s="1">
        <v>12</v>
      </c>
      <c r="AB241" s="1" t="s">
        <v>1579</v>
      </c>
      <c r="AC241" s="1" t="s">
        <v>2256</v>
      </c>
      <c r="AD241" s="1" t="s">
        <v>1311</v>
      </c>
      <c r="AF241">
        <f t="shared" si="3"/>
        <v>1</v>
      </c>
    </row>
    <row r="242" spans="1:32" x14ac:dyDescent="0.45">
      <c r="A242" s="1" t="s">
        <v>982</v>
      </c>
      <c r="B242" s="1" t="s">
        <v>701</v>
      </c>
      <c r="C242" s="1" t="s">
        <v>30</v>
      </c>
      <c r="D242" s="1" t="s">
        <v>1149</v>
      </c>
      <c r="E242" s="1" t="s">
        <v>1157</v>
      </c>
      <c r="F242" s="1" t="s">
        <v>1158</v>
      </c>
      <c r="G242" s="1" t="s">
        <v>1</v>
      </c>
      <c r="H242" s="1" t="s">
        <v>0</v>
      </c>
      <c r="I242" s="1" t="s">
        <v>1159</v>
      </c>
      <c r="J242" s="1" t="s">
        <v>1160</v>
      </c>
      <c r="K242" s="1" t="s">
        <v>0</v>
      </c>
      <c r="L242" s="1" t="s">
        <v>1316</v>
      </c>
      <c r="M242" s="1" t="s">
        <v>1356</v>
      </c>
      <c r="N242" s="1" t="s">
        <v>1336</v>
      </c>
      <c r="O242" s="1" t="s">
        <v>1983</v>
      </c>
      <c r="P242" s="1">
        <v>3</v>
      </c>
      <c r="Q242" s="1" t="s">
        <v>9</v>
      </c>
      <c r="R242" s="1" t="s">
        <v>1320</v>
      </c>
      <c r="S242" s="1" t="s">
        <v>1321</v>
      </c>
      <c r="T242" s="1" t="s">
        <v>1316</v>
      </c>
      <c r="U242" s="1" t="s">
        <v>1970</v>
      </c>
      <c r="V242" s="1" t="s">
        <v>1984</v>
      </c>
      <c r="W242" s="1" t="s">
        <v>9</v>
      </c>
      <c r="X242" s="1" t="s">
        <v>9</v>
      </c>
      <c r="Y242" s="1" t="s">
        <v>1985</v>
      </c>
      <c r="Z242" s="1" t="s">
        <v>1986</v>
      </c>
      <c r="AA242" s="1">
        <v>0</v>
      </c>
      <c r="AB242" s="1" t="s">
        <v>9</v>
      </c>
      <c r="AC242" s="1" t="s">
        <v>1987</v>
      </c>
      <c r="AD242" s="1" t="s">
        <v>1311</v>
      </c>
      <c r="AF242">
        <f t="shared" si="3"/>
        <v>1</v>
      </c>
    </row>
    <row r="243" spans="1:32" x14ac:dyDescent="0.45">
      <c r="A243" s="1" t="s">
        <v>982</v>
      </c>
      <c r="B243" s="1" t="s">
        <v>701</v>
      </c>
      <c r="C243" s="1" t="s">
        <v>30</v>
      </c>
      <c r="D243" s="1" t="s">
        <v>1149</v>
      </c>
      <c r="E243" s="1" t="s">
        <v>1181</v>
      </c>
      <c r="F243" s="1" t="s">
        <v>1182</v>
      </c>
      <c r="G243" s="1" t="s">
        <v>1</v>
      </c>
      <c r="H243" s="1" t="s">
        <v>0</v>
      </c>
      <c r="I243" s="1" t="s">
        <v>1183</v>
      </c>
      <c r="J243" s="1" t="s">
        <v>1184</v>
      </c>
      <c r="K243" s="1" t="s">
        <v>0</v>
      </c>
      <c r="L243" s="1" t="s">
        <v>1316</v>
      </c>
      <c r="M243" s="1" t="s">
        <v>1755</v>
      </c>
      <c r="N243" s="1" t="s">
        <v>1336</v>
      </c>
      <c r="O243" s="1" t="s">
        <v>2048</v>
      </c>
      <c r="P243" s="1">
        <v>2</v>
      </c>
      <c r="Q243" s="1" t="s">
        <v>1358</v>
      </c>
      <c r="R243" s="1" t="s">
        <v>1320</v>
      </c>
      <c r="S243" s="1" t="s">
        <v>1321</v>
      </c>
      <c r="T243" s="1" t="s">
        <v>1316</v>
      </c>
      <c r="U243" s="1" t="s">
        <v>2029</v>
      </c>
      <c r="V243" s="1" t="s">
        <v>2049</v>
      </c>
      <c r="W243" s="1" t="s">
        <v>2050</v>
      </c>
      <c r="X243" s="1" t="s">
        <v>2051</v>
      </c>
      <c r="Y243" s="1" t="s">
        <v>2052</v>
      </c>
      <c r="Z243" s="1" t="s">
        <v>2053</v>
      </c>
      <c r="AA243" s="1">
        <v>0</v>
      </c>
      <c r="AB243" s="1" t="s">
        <v>1649</v>
      </c>
      <c r="AC243" s="1" t="s">
        <v>9</v>
      </c>
      <c r="AD243" s="1" t="s">
        <v>1311</v>
      </c>
      <c r="AF243">
        <f t="shared" si="3"/>
        <v>1</v>
      </c>
    </row>
    <row r="244" spans="1:32" x14ac:dyDescent="0.45">
      <c r="A244" s="1" t="s">
        <v>982</v>
      </c>
      <c r="B244" s="1" t="s">
        <v>701</v>
      </c>
      <c r="C244" s="1" t="s">
        <v>30</v>
      </c>
      <c r="D244" s="1" t="s">
        <v>1149</v>
      </c>
      <c r="E244" s="1" t="s">
        <v>737</v>
      </c>
      <c r="F244" s="1" t="s">
        <v>738</v>
      </c>
      <c r="G244" s="1" t="s">
        <v>1</v>
      </c>
      <c r="H244" s="1" t="s">
        <v>0</v>
      </c>
      <c r="I244" s="1" t="s">
        <v>739</v>
      </c>
      <c r="J244" s="1" t="s">
        <v>740</v>
      </c>
      <c r="K244" s="1" t="s">
        <v>0</v>
      </c>
      <c r="L244" s="1" t="s">
        <v>1316</v>
      </c>
      <c r="M244" s="1" t="s">
        <v>9</v>
      </c>
      <c r="N244" s="1" t="s">
        <v>9</v>
      </c>
      <c r="O244" s="1" t="s">
        <v>2054</v>
      </c>
      <c r="P244" s="1">
        <v>0</v>
      </c>
      <c r="Q244" s="1" t="s">
        <v>9</v>
      </c>
      <c r="R244" s="1" t="s">
        <v>1320</v>
      </c>
      <c r="S244" s="1" t="s">
        <v>1321</v>
      </c>
      <c r="T244" s="1" t="s">
        <v>1316</v>
      </c>
      <c r="U244" s="1" t="s">
        <v>2008</v>
      </c>
      <c r="V244" s="1" t="s">
        <v>2055</v>
      </c>
      <c r="W244" s="1" t="s">
        <v>9</v>
      </c>
      <c r="X244" s="1" t="s">
        <v>9</v>
      </c>
      <c r="Y244" s="1" t="s">
        <v>2056</v>
      </c>
      <c r="Z244" s="1" t="s">
        <v>2057</v>
      </c>
      <c r="AA244" s="1">
        <v>0</v>
      </c>
      <c r="AB244" s="1" t="s">
        <v>1587</v>
      </c>
      <c r="AC244" s="1" t="s">
        <v>1987</v>
      </c>
      <c r="AD244" s="1" t="s">
        <v>1311</v>
      </c>
      <c r="AF244">
        <f t="shared" si="3"/>
        <v>1</v>
      </c>
    </row>
    <row r="245" spans="1:32" x14ac:dyDescent="0.45">
      <c r="A245" s="1" t="s">
        <v>982</v>
      </c>
      <c r="B245" s="1" t="s">
        <v>701</v>
      </c>
      <c r="C245" s="1" t="s">
        <v>30</v>
      </c>
      <c r="D245" s="1" t="s">
        <v>1149</v>
      </c>
      <c r="E245" s="1" t="s">
        <v>1169</v>
      </c>
      <c r="F245" s="1" t="s">
        <v>1170</v>
      </c>
      <c r="G245" s="1" t="s">
        <v>1</v>
      </c>
      <c r="H245" s="1" t="s">
        <v>0</v>
      </c>
      <c r="I245" s="1" t="s">
        <v>1171</v>
      </c>
      <c r="J245" s="1" t="s">
        <v>1172</v>
      </c>
      <c r="K245" s="1" t="s">
        <v>0</v>
      </c>
      <c r="L245" s="1" t="s">
        <v>1316</v>
      </c>
      <c r="M245" s="1" t="s">
        <v>9</v>
      </c>
      <c r="N245" s="1" t="s">
        <v>9</v>
      </c>
      <c r="O245" s="1" t="s">
        <v>2015</v>
      </c>
      <c r="P245" s="1">
        <v>6</v>
      </c>
      <c r="Q245" s="1" t="s">
        <v>1358</v>
      </c>
      <c r="R245" s="1" t="s">
        <v>1320</v>
      </c>
      <c r="S245" s="1" t="s">
        <v>1321</v>
      </c>
      <c r="T245" s="1" t="s">
        <v>1316</v>
      </c>
      <c r="U245" s="1" t="s">
        <v>1989</v>
      </c>
      <c r="V245" s="1" t="s">
        <v>2016</v>
      </c>
      <c r="W245" s="1" t="s">
        <v>2017</v>
      </c>
      <c r="X245" s="1" t="s">
        <v>2018</v>
      </c>
      <c r="Y245" s="1" t="s">
        <v>2019</v>
      </c>
      <c r="Z245" s="1" t="s">
        <v>2020</v>
      </c>
      <c r="AA245" s="1">
        <v>1</v>
      </c>
      <c r="AB245" s="1" t="s">
        <v>1579</v>
      </c>
      <c r="AC245" s="1" t="s">
        <v>2021</v>
      </c>
      <c r="AD245" s="1" t="s">
        <v>1311</v>
      </c>
      <c r="AF245">
        <f t="shared" si="3"/>
        <v>1</v>
      </c>
    </row>
    <row r="246" spans="1:32" x14ac:dyDescent="0.45">
      <c r="A246" s="1" t="s">
        <v>982</v>
      </c>
      <c r="B246" s="1" t="s">
        <v>26</v>
      </c>
      <c r="C246" s="1" t="s">
        <v>104</v>
      </c>
      <c r="D246" s="1" t="s">
        <v>1199</v>
      </c>
      <c r="E246" s="1" t="s">
        <v>884</v>
      </c>
      <c r="F246" s="1" t="s">
        <v>885</v>
      </c>
      <c r="G246" s="1" t="s">
        <v>1</v>
      </c>
      <c r="H246" s="1" t="s">
        <v>0</v>
      </c>
      <c r="I246" s="1" t="s">
        <v>886</v>
      </c>
      <c r="J246" s="1" t="s">
        <v>887</v>
      </c>
      <c r="K246" s="1" t="s">
        <v>0</v>
      </c>
      <c r="L246" s="1" t="s">
        <v>1316</v>
      </c>
      <c r="M246" s="1" t="s">
        <v>1311</v>
      </c>
      <c r="N246" s="1" t="s">
        <v>1317</v>
      </c>
      <c r="O246" s="1" t="s">
        <v>2015</v>
      </c>
      <c r="P246" s="1">
        <v>15</v>
      </c>
      <c r="Q246" s="1" t="s">
        <v>1358</v>
      </c>
      <c r="R246" s="1" t="s">
        <v>1320</v>
      </c>
      <c r="S246" s="1" t="s">
        <v>1321</v>
      </c>
      <c r="T246" s="1" t="s">
        <v>1316</v>
      </c>
      <c r="U246" s="1" t="s">
        <v>2242</v>
      </c>
      <c r="V246" s="1" t="s">
        <v>2243</v>
      </c>
      <c r="W246" s="1" t="s">
        <v>2244</v>
      </c>
      <c r="X246" s="1" t="s">
        <v>2245</v>
      </c>
      <c r="Y246" s="1" t="s">
        <v>2246</v>
      </c>
      <c r="Z246" s="1" t="s">
        <v>2247</v>
      </c>
      <c r="AA246" s="1">
        <v>4</v>
      </c>
      <c r="AB246" s="1" t="s">
        <v>1579</v>
      </c>
      <c r="AC246" s="1" t="s">
        <v>2248</v>
      </c>
      <c r="AD246" s="1" t="s">
        <v>1311</v>
      </c>
      <c r="AF246">
        <f t="shared" si="3"/>
        <v>1</v>
      </c>
    </row>
    <row r="247" spans="1:32" x14ac:dyDescent="0.45">
      <c r="A247" s="1" t="s">
        <v>982</v>
      </c>
      <c r="B247" s="1" t="s">
        <v>701</v>
      </c>
      <c r="C247" s="1" t="s">
        <v>30</v>
      </c>
      <c r="D247" s="1" t="s">
        <v>1149</v>
      </c>
      <c r="E247" s="1" t="s">
        <v>718</v>
      </c>
      <c r="F247" s="1" t="s">
        <v>719</v>
      </c>
      <c r="G247" s="1" t="s">
        <v>1</v>
      </c>
      <c r="H247" s="1" t="s">
        <v>0</v>
      </c>
      <c r="I247" s="1" t="s">
        <v>720</v>
      </c>
      <c r="J247" s="1" t="s">
        <v>721</v>
      </c>
      <c r="K247" s="1" t="s">
        <v>0</v>
      </c>
      <c r="L247" s="1" t="s">
        <v>1316</v>
      </c>
      <c r="M247" s="1" t="s">
        <v>1311</v>
      </c>
      <c r="N247" s="1" t="s">
        <v>1317</v>
      </c>
      <c r="O247" s="1" t="s">
        <v>2001</v>
      </c>
      <c r="P247" s="1">
        <v>8</v>
      </c>
      <c r="Q247" s="1" t="s">
        <v>1358</v>
      </c>
      <c r="R247" s="1" t="s">
        <v>1320</v>
      </c>
      <c r="S247" s="1" t="s">
        <v>1321</v>
      </c>
      <c r="T247" s="1" t="s">
        <v>1316</v>
      </c>
      <c r="U247" s="1" t="s">
        <v>1989</v>
      </c>
      <c r="V247" s="1" t="s">
        <v>2002</v>
      </c>
      <c r="W247" s="1" t="s">
        <v>2003</v>
      </c>
      <c r="X247" s="1" t="s">
        <v>2004</v>
      </c>
      <c r="Y247" s="1" t="s">
        <v>2005</v>
      </c>
      <c r="Z247" s="1" t="s">
        <v>2006</v>
      </c>
      <c r="AA247" s="1">
        <v>4</v>
      </c>
      <c r="AB247" s="1" t="s">
        <v>1587</v>
      </c>
      <c r="AC247" s="1" t="s">
        <v>9</v>
      </c>
      <c r="AD247" s="1" t="s">
        <v>1311</v>
      </c>
      <c r="AF247">
        <f t="shared" si="3"/>
        <v>1</v>
      </c>
    </row>
    <row r="248" spans="1:32" x14ac:dyDescent="0.45">
      <c r="A248" s="1" t="s">
        <v>982</v>
      </c>
      <c r="B248" s="1" t="s">
        <v>26</v>
      </c>
      <c r="C248" s="1" t="s">
        <v>104</v>
      </c>
      <c r="D248" s="1" t="s">
        <v>1199</v>
      </c>
      <c r="E248" s="1" t="s">
        <v>880</v>
      </c>
      <c r="F248" s="1" t="s">
        <v>881</v>
      </c>
      <c r="G248" s="1" t="s">
        <v>1</v>
      </c>
      <c r="H248" s="1" t="s">
        <v>0</v>
      </c>
      <c r="I248" s="1" t="s">
        <v>882</v>
      </c>
      <c r="J248" s="1" t="s">
        <v>883</v>
      </c>
      <c r="K248" s="1" t="s">
        <v>0</v>
      </c>
      <c r="L248" s="1" t="s">
        <v>1316</v>
      </c>
      <c r="M248" s="1" t="s">
        <v>1356</v>
      </c>
      <c r="N248" s="1" t="s">
        <v>1336</v>
      </c>
      <c r="O248" s="1" t="s">
        <v>2238</v>
      </c>
      <c r="P248" s="1">
        <v>12</v>
      </c>
      <c r="Q248" s="1" t="s">
        <v>1347</v>
      </c>
      <c r="R248" s="1" t="s">
        <v>1320</v>
      </c>
      <c r="S248" s="1" t="s">
        <v>1321</v>
      </c>
      <c r="T248" s="1" t="s">
        <v>1316</v>
      </c>
      <c r="U248" s="1" t="s">
        <v>2239</v>
      </c>
      <c r="V248" s="1" t="s">
        <v>2240</v>
      </c>
      <c r="W248" s="1" t="s">
        <v>9</v>
      </c>
      <c r="X248" s="1" t="s">
        <v>9</v>
      </c>
      <c r="Y248" s="1" t="s">
        <v>2201</v>
      </c>
      <c r="Z248" s="1" t="s">
        <v>2241</v>
      </c>
      <c r="AA248" s="1">
        <v>0</v>
      </c>
      <c r="AB248" s="1" t="s">
        <v>1579</v>
      </c>
      <c r="AC248" s="1" t="s">
        <v>1987</v>
      </c>
      <c r="AD248" s="1" t="s">
        <v>1311</v>
      </c>
      <c r="AF248">
        <f t="shared" si="3"/>
        <v>1</v>
      </c>
    </row>
    <row r="249" spans="1:32" x14ac:dyDescent="0.45">
      <c r="A249" s="1" t="s">
        <v>982</v>
      </c>
      <c r="B249" s="1" t="s">
        <v>26</v>
      </c>
      <c r="C249" s="1" t="s">
        <v>104</v>
      </c>
      <c r="D249" s="1" t="s">
        <v>1199</v>
      </c>
      <c r="E249" s="1" t="s">
        <v>876</v>
      </c>
      <c r="F249" s="1" t="s">
        <v>877</v>
      </c>
      <c r="G249" s="1" t="s">
        <v>1</v>
      </c>
      <c r="H249" s="1" t="s">
        <v>0</v>
      </c>
      <c r="I249" s="1" t="s">
        <v>878</v>
      </c>
      <c r="J249" s="1" t="s">
        <v>879</v>
      </c>
      <c r="K249" s="1" t="s">
        <v>0</v>
      </c>
      <c r="L249" s="1" t="s">
        <v>1316</v>
      </c>
      <c r="M249" s="1" t="s">
        <v>1356</v>
      </c>
      <c r="N249" s="1" t="s">
        <v>1336</v>
      </c>
      <c r="O249" s="1" t="s">
        <v>2015</v>
      </c>
      <c r="P249" s="1">
        <v>7</v>
      </c>
      <c r="Q249" s="1" t="s">
        <v>1358</v>
      </c>
      <c r="R249" s="1" t="s">
        <v>1320</v>
      </c>
      <c r="S249" s="1" t="s">
        <v>1321</v>
      </c>
      <c r="T249" s="1" t="s">
        <v>1316</v>
      </c>
      <c r="U249" s="1" t="s">
        <v>2234</v>
      </c>
      <c r="V249" s="1" t="s">
        <v>2235</v>
      </c>
      <c r="W249" s="1" t="s">
        <v>9</v>
      </c>
      <c r="X249" s="1" t="s">
        <v>9</v>
      </c>
      <c r="Y249" s="1" t="s">
        <v>2236</v>
      </c>
      <c r="Z249" s="1" t="s">
        <v>2237</v>
      </c>
      <c r="AA249" s="1">
        <v>3</v>
      </c>
      <c r="AB249" s="1" t="s">
        <v>1328</v>
      </c>
      <c r="AC249" s="1" t="s">
        <v>1982</v>
      </c>
      <c r="AD249" s="1" t="s">
        <v>1311</v>
      </c>
      <c r="AF249">
        <f t="shared" si="3"/>
        <v>1</v>
      </c>
    </row>
    <row r="250" spans="1:32" x14ac:dyDescent="0.45">
      <c r="A250" s="1" t="s">
        <v>982</v>
      </c>
      <c r="B250" s="1" t="s">
        <v>29</v>
      </c>
      <c r="C250" s="1" t="s">
        <v>104</v>
      </c>
      <c r="D250" s="1" t="s">
        <v>1099</v>
      </c>
      <c r="E250" s="1" t="s">
        <v>168</v>
      </c>
      <c r="F250" s="1" t="s">
        <v>169</v>
      </c>
      <c r="G250" s="1" t="s">
        <v>1</v>
      </c>
      <c r="H250" s="1" t="s">
        <v>25</v>
      </c>
      <c r="I250" s="1" t="s">
        <v>170</v>
      </c>
      <c r="J250" s="1" t="s">
        <v>171</v>
      </c>
      <c r="K250" s="1" t="s">
        <v>25</v>
      </c>
      <c r="L250" s="1" t="s">
        <v>1316</v>
      </c>
      <c r="M250" s="1" t="s">
        <v>1423</v>
      </c>
      <c r="N250" s="1" t="s">
        <v>1424</v>
      </c>
      <c r="O250" s="1" t="s">
        <v>1740</v>
      </c>
      <c r="P250" s="1">
        <v>1</v>
      </c>
      <c r="Q250" s="1" t="s">
        <v>1392</v>
      </c>
      <c r="R250" s="1" t="s">
        <v>1320</v>
      </c>
      <c r="S250" s="1" t="s">
        <v>1321</v>
      </c>
      <c r="T250" s="1" t="s">
        <v>1316</v>
      </c>
      <c r="U250" s="1" t="s">
        <v>1741</v>
      </c>
      <c r="V250" s="1" t="s">
        <v>1742</v>
      </c>
      <c r="W250" s="1" t="s">
        <v>1743</v>
      </c>
      <c r="X250" s="1" t="s">
        <v>1744</v>
      </c>
      <c r="Y250" s="1" t="s">
        <v>1745</v>
      </c>
      <c r="Z250" s="1" t="s">
        <v>1746</v>
      </c>
      <c r="AA250" s="1">
        <v>156</v>
      </c>
      <c r="AB250" s="1" t="s">
        <v>1354</v>
      </c>
      <c r="AC250" s="1" t="s">
        <v>1747</v>
      </c>
      <c r="AD250" s="1" t="s">
        <v>1311</v>
      </c>
      <c r="AF250">
        <f t="shared" si="3"/>
        <v>1</v>
      </c>
    </row>
    <row r="251" spans="1:32" x14ac:dyDescent="0.45">
      <c r="A251" s="1" t="s">
        <v>982</v>
      </c>
      <c r="B251" s="1" t="s">
        <v>29</v>
      </c>
      <c r="C251" s="1" t="s">
        <v>30</v>
      </c>
      <c r="D251" s="1" t="s">
        <v>990</v>
      </c>
      <c r="E251" s="1" t="s">
        <v>90</v>
      </c>
      <c r="F251" s="1" t="s">
        <v>91</v>
      </c>
      <c r="G251" s="1" t="s">
        <v>1</v>
      </c>
      <c r="H251" s="1" t="s">
        <v>0</v>
      </c>
      <c r="I251" s="1"/>
      <c r="J251" s="1"/>
      <c r="K251" s="1" t="s">
        <v>9</v>
      </c>
      <c r="L251" s="1" t="s">
        <v>9</v>
      </c>
      <c r="M251" s="1" t="s">
        <v>9</v>
      </c>
      <c r="N251" s="1" t="s">
        <v>9</v>
      </c>
      <c r="O251" s="1" t="s">
        <v>9</v>
      </c>
      <c r="P251" s="1" t="s">
        <v>9</v>
      </c>
      <c r="Q251" s="1" t="s">
        <v>9</v>
      </c>
      <c r="R251" s="1" t="s">
        <v>9</v>
      </c>
      <c r="S251" s="1" t="s">
        <v>9</v>
      </c>
      <c r="T251" s="1" t="s">
        <v>9</v>
      </c>
      <c r="U251" s="1" t="s">
        <v>9</v>
      </c>
      <c r="V251" s="1" t="s">
        <v>9</v>
      </c>
      <c r="W251" s="1" t="s">
        <v>9</v>
      </c>
      <c r="X251" s="1" t="s">
        <v>9</v>
      </c>
      <c r="Y251" s="1" t="s">
        <v>9</v>
      </c>
      <c r="Z251" s="1" t="s">
        <v>9</v>
      </c>
      <c r="AA251" s="1" t="s">
        <v>9</v>
      </c>
      <c r="AB251" s="1" t="s">
        <v>9</v>
      </c>
      <c r="AC251" s="1" t="s">
        <v>9</v>
      </c>
      <c r="AD251" s="1" t="s">
        <v>9</v>
      </c>
      <c r="AF251">
        <f t="shared" si="3"/>
        <v>2</v>
      </c>
    </row>
    <row r="252" spans="1:32" x14ac:dyDescent="0.45">
      <c r="A252" s="1" t="s">
        <v>982</v>
      </c>
      <c r="B252" s="1" t="s">
        <v>29</v>
      </c>
      <c r="C252" s="1" t="s">
        <v>104</v>
      </c>
      <c r="D252" s="1" t="s">
        <v>1100</v>
      </c>
      <c r="E252" s="1" t="s">
        <v>90</v>
      </c>
      <c r="F252" s="1" t="s">
        <v>91</v>
      </c>
      <c r="G252" s="1" t="s">
        <v>1</v>
      </c>
      <c r="H252" s="1" t="s">
        <v>0</v>
      </c>
      <c r="I252" s="1" t="s">
        <v>214</v>
      </c>
      <c r="J252" s="1" t="s">
        <v>215</v>
      </c>
      <c r="K252" s="1" t="s">
        <v>9</v>
      </c>
      <c r="L252" s="1" t="s">
        <v>9</v>
      </c>
      <c r="M252" s="1" t="s">
        <v>9</v>
      </c>
      <c r="N252" s="1" t="s">
        <v>9</v>
      </c>
      <c r="O252" s="1" t="s">
        <v>9</v>
      </c>
      <c r="P252" s="1" t="s">
        <v>9</v>
      </c>
      <c r="Q252" s="1" t="s">
        <v>9</v>
      </c>
      <c r="R252" s="1" t="s">
        <v>9</v>
      </c>
      <c r="S252" s="1" t="s">
        <v>9</v>
      </c>
      <c r="T252" s="1" t="s">
        <v>9</v>
      </c>
      <c r="U252" s="1" t="s">
        <v>9</v>
      </c>
      <c r="V252" s="1" t="s">
        <v>9</v>
      </c>
      <c r="W252" s="1" t="s">
        <v>9</v>
      </c>
      <c r="X252" s="1" t="s">
        <v>9</v>
      </c>
      <c r="Y252" s="1" t="s">
        <v>9</v>
      </c>
      <c r="Z252" s="1" t="s">
        <v>9</v>
      </c>
      <c r="AA252" s="1" t="s">
        <v>9</v>
      </c>
      <c r="AB252" s="1" t="s">
        <v>9</v>
      </c>
      <c r="AC252" s="1" t="s">
        <v>9</v>
      </c>
      <c r="AD252" s="1" t="s">
        <v>9</v>
      </c>
      <c r="AF252">
        <f t="shared" si="3"/>
        <v>2</v>
      </c>
    </row>
    <row r="253" spans="1:32" x14ac:dyDescent="0.45">
      <c r="A253" s="1" t="s">
        <v>982</v>
      </c>
      <c r="B253" s="1" t="s">
        <v>701</v>
      </c>
      <c r="C253" s="1" t="s">
        <v>104</v>
      </c>
      <c r="D253" s="1" t="s">
        <v>985</v>
      </c>
      <c r="E253" s="1" t="s">
        <v>17</v>
      </c>
      <c r="F253" s="1" t="s">
        <v>18</v>
      </c>
      <c r="G253" s="1" t="s">
        <v>1</v>
      </c>
      <c r="H253" s="1" t="s">
        <v>0</v>
      </c>
      <c r="I253" s="1" t="s">
        <v>19</v>
      </c>
      <c r="J253" s="1" t="s">
        <v>20</v>
      </c>
      <c r="K253" s="1" t="s">
        <v>0</v>
      </c>
      <c r="L253" s="1" t="s">
        <v>1316</v>
      </c>
      <c r="M253" s="1" t="s">
        <v>1335</v>
      </c>
      <c r="N253" s="1" t="s">
        <v>1336</v>
      </c>
      <c r="O253" s="1" t="s">
        <v>1345</v>
      </c>
      <c r="P253" s="1">
        <v>22</v>
      </c>
      <c r="Q253" s="1" t="s">
        <v>9</v>
      </c>
      <c r="R253" s="1" t="s">
        <v>9</v>
      </c>
      <c r="S253" s="1" t="s">
        <v>9</v>
      </c>
      <c r="T253" s="1" t="s">
        <v>9</v>
      </c>
      <c r="U253" s="1" t="s">
        <v>9</v>
      </c>
      <c r="V253" s="1" t="s">
        <v>9</v>
      </c>
      <c r="W253" s="1" t="s">
        <v>9</v>
      </c>
      <c r="X253" s="1" t="s">
        <v>9</v>
      </c>
      <c r="Y253" s="1" t="s">
        <v>9</v>
      </c>
      <c r="Z253" s="1" t="s">
        <v>9</v>
      </c>
      <c r="AA253" s="1">
        <v>0</v>
      </c>
      <c r="AB253" s="1" t="s">
        <v>9</v>
      </c>
      <c r="AC253" s="1" t="s">
        <v>9</v>
      </c>
      <c r="AD253" s="1" t="s">
        <v>9</v>
      </c>
      <c r="AF253">
        <f t="shared" si="3"/>
        <v>1</v>
      </c>
    </row>
    <row r="254" spans="1:32" x14ac:dyDescent="0.45">
      <c r="A254" s="1" t="s">
        <v>982</v>
      </c>
      <c r="B254" s="1" t="s">
        <v>26</v>
      </c>
      <c r="C254" s="1" t="s">
        <v>104</v>
      </c>
      <c r="D254" s="1" t="s">
        <v>1216</v>
      </c>
      <c r="E254" s="1" t="s">
        <v>554</v>
      </c>
      <c r="F254" s="1" t="s">
        <v>555</v>
      </c>
      <c r="G254" s="1" t="s">
        <v>257</v>
      </c>
      <c r="H254" s="1" t="s">
        <v>0</v>
      </c>
      <c r="I254" s="1" t="s">
        <v>556</v>
      </c>
      <c r="J254" s="1" t="s">
        <v>557</v>
      </c>
      <c r="K254" s="1" t="s">
        <v>0</v>
      </c>
      <c r="L254" s="1" t="s">
        <v>1316</v>
      </c>
      <c r="M254" s="1" t="s">
        <v>1335</v>
      </c>
      <c r="N254" s="1" t="s">
        <v>1336</v>
      </c>
      <c r="O254" s="1" t="s">
        <v>2403</v>
      </c>
      <c r="P254" s="1">
        <v>38</v>
      </c>
      <c r="Q254" s="1" t="s">
        <v>1338</v>
      </c>
      <c r="R254" s="1" t="s">
        <v>1339</v>
      </c>
      <c r="S254" s="1" t="s">
        <v>1321</v>
      </c>
      <c r="T254" s="1" t="s">
        <v>1316</v>
      </c>
      <c r="U254" s="1" t="s">
        <v>2684</v>
      </c>
      <c r="V254" s="1" t="s">
        <v>2685</v>
      </c>
      <c r="W254" s="1" t="s">
        <v>2686</v>
      </c>
      <c r="X254" s="1" t="s">
        <v>9</v>
      </c>
      <c r="Y254" s="1" t="s">
        <v>2687</v>
      </c>
      <c r="Z254" s="1" t="s">
        <v>2688</v>
      </c>
      <c r="AA254" s="1">
        <v>40</v>
      </c>
      <c r="AB254" s="1" t="s">
        <v>1545</v>
      </c>
      <c r="AC254" s="1" t="s">
        <v>1479</v>
      </c>
      <c r="AD254" s="1" t="s">
        <v>1313</v>
      </c>
      <c r="AF254">
        <f t="shared" si="3"/>
        <v>1</v>
      </c>
    </row>
    <row r="255" spans="1:32" x14ac:dyDescent="0.45">
      <c r="A255" s="1" t="s">
        <v>982</v>
      </c>
      <c r="B255" s="1" t="s">
        <v>701</v>
      </c>
      <c r="C255" s="1" t="s">
        <v>30</v>
      </c>
      <c r="D255" s="1" t="s">
        <v>1149</v>
      </c>
      <c r="E255" s="1" t="s">
        <v>1164</v>
      </c>
      <c r="F255" s="1" t="s">
        <v>1165</v>
      </c>
      <c r="G255" s="1" t="s">
        <v>1</v>
      </c>
      <c r="H255" s="1" t="s">
        <v>0</v>
      </c>
      <c r="I255" s="1" t="s">
        <v>1166</v>
      </c>
      <c r="J255" s="1" t="s">
        <v>1167</v>
      </c>
      <c r="K255" s="1" t="s">
        <v>0</v>
      </c>
      <c r="L255" s="1" t="s">
        <v>1316</v>
      </c>
      <c r="M255" s="1" t="s">
        <v>1571</v>
      </c>
      <c r="N255" s="1" t="s">
        <v>1424</v>
      </c>
      <c r="O255" s="1" t="s">
        <v>2007</v>
      </c>
      <c r="P255" s="1">
        <v>3</v>
      </c>
      <c r="Q255" s="1" t="s">
        <v>9</v>
      </c>
      <c r="R255" s="1" t="s">
        <v>1320</v>
      </c>
      <c r="S255" s="1" t="s">
        <v>1321</v>
      </c>
      <c r="T255" s="1" t="s">
        <v>1316</v>
      </c>
      <c r="U255" s="1" t="s">
        <v>2008</v>
      </c>
      <c r="V255" s="1" t="s">
        <v>2009</v>
      </c>
      <c r="W255" s="1" t="s">
        <v>9</v>
      </c>
      <c r="X255" s="1" t="s">
        <v>9</v>
      </c>
      <c r="Y255" s="1" t="s">
        <v>2010</v>
      </c>
      <c r="Z255" s="1" t="s">
        <v>2011</v>
      </c>
      <c r="AA255" s="1">
        <v>0</v>
      </c>
      <c r="AB255" s="1" t="s">
        <v>9</v>
      </c>
      <c r="AC255" s="1" t="s">
        <v>1580</v>
      </c>
      <c r="AD255" s="1" t="s">
        <v>9</v>
      </c>
      <c r="AF255">
        <f t="shared" si="3"/>
        <v>1</v>
      </c>
    </row>
    <row r="256" spans="1:32" x14ac:dyDescent="0.45">
      <c r="A256" s="1" t="s">
        <v>982</v>
      </c>
      <c r="B256" s="1" t="s">
        <v>701</v>
      </c>
      <c r="C256" s="1" t="s">
        <v>30</v>
      </c>
      <c r="D256" s="1" t="s">
        <v>1149</v>
      </c>
      <c r="E256" s="1" t="s">
        <v>1153</v>
      </c>
      <c r="F256" s="1" t="s">
        <v>1154</v>
      </c>
      <c r="G256" s="1" t="s">
        <v>1</v>
      </c>
      <c r="H256" s="1" t="s">
        <v>0</v>
      </c>
      <c r="I256" s="1" t="s">
        <v>1155</v>
      </c>
      <c r="J256" s="1" t="s">
        <v>709</v>
      </c>
      <c r="K256" s="1" t="s">
        <v>0</v>
      </c>
      <c r="L256" s="1" t="s">
        <v>1316</v>
      </c>
      <c r="M256" s="1" t="s">
        <v>1311</v>
      </c>
      <c r="N256" s="1" t="s">
        <v>1317</v>
      </c>
      <c r="O256" s="1" t="s">
        <v>1414</v>
      </c>
      <c r="P256" s="1">
        <v>6</v>
      </c>
      <c r="Q256" s="1" t="s">
        <v>1347</v>
      </c>
      <c r="R256" s="1" t="s">
        <v>1320</v>
      </c>
      <c r="S256" s="1" t="s">
        <v>1321</v>
      </c>
      <c r="T256" s="1" t="s">
        <v>1316</v>
      </c>
      <c r="U256" s="1" t="s">
        <v>1970</v>
      </c>
      <c r="V256" s="1" t="s">
        <v>1971</v>
      </c>
      <c r="W256" s="1" t="s">
        <v>1972</v>
      </c>
      <c r="X256" s="1" t="s">
        <v>1973</v>
      </c>
      <c r="Y256" s="1" t="s">
        <v>1974</v>
      </c>
      <c r="Z256" s="1" t="s">
        <v>1975</v>
      </c>
      <c r="AA256" s="1">
        <v>7</v>
      </c>
      <c r="AB256" s="1" t="s">
        <v>1976</v>
      </c>
      <c r="AC256" s="1" t="s">
        <v>1422</v>
      </c>
      <c r="AD256" s="1" t="s">
        <v>1311</v>
      </c>
      <c r="AF256">
        <f t="shared" si="3"/>
        <v>1</v>
      </c>
    </row>
    <row r="257" spans="1:32" x14ac:dyDescent="0.45">
      <c r="A257" s="1" t="s">
        <v>982</v>
      </c>
      <c r="B257" s="1" t="s">
        <v>26</v>
      </c>
      <c r="C257" s="1" t="s">
        <v>104</v>
      </c>
      <c r="D257" s="1" t="s">
        <v>1216</v>
      </c>
      <c r="E257" s="1" t="s">
        <v>570</v>
      </c>
      <c r="F257" s="1" t="s">
        <v>571</v>
      </c>
      <c r="G257" s="1" t="s">
        <v>257</v>
      </c>
      <c r="H257" s="1" t="s">
        <v>0</v>
      </c>
      <c r="I257" s="1" t="s">
        <v>572</v>
      </c>
      <c r="J257" s="1" t="s">
        <v>573</v>
      </c>
      <c r="K257" s="1" t="s">
        <v>25</v>
      </c>
      <c r="L257" s="1" t="s">
        <v>1316</v>
      </c>
      <c r="M257" s="1" t="s">
        <v>1311</v>
      </c>
      <c r="N257" s="1" t="s">
        <v>1317</v>
      </c>
      <c r="O257" s="1" t="s">
        <v>2438</v>
      </c>
      <c r="P257" s="1">
        <v>2</v>
      </c>
      <c r="Q257" s="1" t="s">
        <v>1347</v>
      </c>
      <c r="R257" s="1" t="s">
        <v>1320</v>
      </c>
      <c r="S257" s="1" t="s">
        <v>1321</v>
      </c>
      <c r="T257" s="1" t="s">
        <v>1316</v>
      </c>
      <c r="U257" s="1" t="s">
        <v>2677</v>
      </c>
      <c r="V257" s="1" t="s">
        <v>2678</v>
      </c>
      <c r="W257" s="1" t="s">
        <v>2679</v>
      </c>
      <c r="X257" s="1" t="s">
        <v>2680</v>
      </c>
      <c r="Y257" s="1" t="s">
        <v>2681</v>
      </c>
      <c r="Z257" s="1" t="s">
        <v>2682</v>
      </c>
      <c r="AA257" s="1">
        <v>13</v>
      </c>
      <c r="AB257" s="1" t="s">
        <v>1545</v>
      </c>
      <c r="AC257" s="1" t="s">
        <v>2683</v>
      </c>
      <c r="AD257" s="1" t="s">
        <v>1311</v>
      </c>
      <c r="AF257">
        <f t="shared" si="3"/>
        <v>1</v>
      </c>
    </row>
    <row r="258" spans="1:32" x14ac:dyDescent="0.45">
      <c r="A258" s="1" t="s">
        <v>982</v>
      </c>
      <c r="B258" s="1" t="s">
        <v>29</v>
      </c>
      <c r="C258" s="1" t="s">
        <v>104</v>
      </c>
      <c r="D258" s="1" t="s">
        <v>1099</v>
      </c>
      <c r="E258" s="1" t="s">
        <v>161</v>
      </c>
      <c r="F258" s="1" t="s">
        <v>162</v>
      </c>
      <c r="G258" s="1" t="s">
        <v>1</v>
      </c>
      <c r="H258" s="1" t="s">
        <v>0</v>
      </c>
      <c r="I258" s="1" t="s">
        <v>163</v>
      </c>
      <c r="J258" s="1" t="s">
        <v>164</v>
      </c>
      <c r="K258" s="1" t="s">
        <v>0</v>
      </c>
      <c r="L258" s="1" t="s">
        <v>1316</v>
      </c>
      <c r="M258" s="1" t="s">
        <v>1330</v>
      </c>
      <c r="N258" s="1" t="s">
        <v>1331</v>
      </c>
      <c r="O258" s="1" t="s">
        <v>1733</v>
      </c>
      <c r="P258" s="1">
        <v>16</v>
      </c>
      <c r="Q258" s="1" t="s">
        <v>1338</v>
      </c>
      <c r="R258" s="1" t="s">
        <v>1717</v>
      </c>
      <c r="S258" s="1" t="s">
        <v>1321</v>
      </c>
      <c r="T258" s="1" t="s">
        <v>1316</v>
      </c>
      <c r="U258" s="1" t="s">
        <v>1734</v>
      </c>
      <c r="V258" s="1" t="s">
        <v>1735</v>
      </c>
      <c r="W258" s="1" t="s">
        <v>1736</v>
      </c>
      <c r="X258" s="1" t="s">
        <v>9</v>
      </c>
      <c r="Y258" s="1" t="s">
        <v>1737</v>
      </c>
      <c r="Z258" s="1" t="s">
        <v>1738</v>
      </c>
      <c r="AA258" s="1">
        <v>7</v>
      </c>
      <c r="AB258" s="1" t="s">
        <v>9</v>
      </c>
      <c r="AC258" s="1" t="s">
        <v>1344</v>
      </c>
      <c r="AD258" s="1" t="s">
        <v>9</v>
      </c>
      <c r="AF258">
        <f t="shared" si="3"/>
        <v>1</v>
      </c>
    </row>
    <row r="259" spans="1:32" x14ac:dyDescent="0.45">
      <c r="A259" s="1" t="s">
        <v>982</v>
      </c>
      <c r="B259" s="1" t="s">
        <v>29</v>
      </c>
      <c r="C259" s="1" t="s">
        <v>104</v>
      </c>
      <c r="D259" s="1" t="s">
        <v>1098</v>
      </c>
      <c r="E259" s="1" t="s">
        <v>109</v>
      </c>
      <c r="F259" s="1" t="s">
        <v>110</v>
      </c>
      <c r="G259" s="1" t="s">
        <v>1</v>
      </c>
      <c r="H259" s="1" t="s">
        <v>0</v>
      </c>
      <c r="I259" s="1" t="s">
        <v>111</v>
      </c>
      <c r="J259" s="1" t="s">
        <v>112</v>
      </c>
      <c r="K259" s="1" t="s">
        <v>0</v>
      </c>
      <c r="L259" s="1" t="s">
        <v>1316</v>
      </c>
      <c r="M259" s="1" t="s">
        <v>1330</v>
      </c>
      <c r="N259" s="1" t="s">
        <v>1331</v>
      </c>
      <c r="O259" s="1" t="s">
        <v>1666</v>
      </c>
      <c r="P259" s="1">
        <v>55</v>
      </c>
      <c r="Q259" s="1" t="s">
        <v>1338</v>
      </c>
      <c r="R259" s="1" t="s">
        <v>1667</v>
      </c>
      <c r="S259" s="1" t="s">
        <v>1321</v>
      </c>
      <c r="T259" s="1" t="s">
        <v>1316</v>
      </c>
      <c r="U259" s="1" t="s">
        <v>1668</v>
      </c>
      <c r="V259" s="1" t="s">
        <v>1669</v>
      </c>
      <c r="W259" s="1" t="s">
        <v>9</v>
      </c>
      <c r="X259" s="1" t="s">
        <v>9</v>
      </c>
      <c r="Y259" s="1" t="s">
        <v>1670</v>
      </c>
      <c r="Z259" s="1" t="s">
        <v>1671</v>
      </c>
      <c r="AA259" s="1">
        <v>25</v>
      </c>
      <c r="AB259" s="1" t="s">
        <v>9</v>
      </c>
      <c r="AC259" s="1" t="s">
        <v>1672</v>
      </c>
      <c r="AD259" s="1" t="s">
        <v>9</v>
      </c>
      <c r="AF259">
        <f t="shared" si="3"/>
        <v>1</v>
      </c>
    </row>
    <row r="260" spans="1:32" x14ac:dyDescent="0.45">
      <c r="A260" s="1" t="s">
        <v>982</v>
      </c>
      <c r="B260" s="1" t="s">
        <v>26</v>
      </c>
      <c r="C260" s="1" t="s">
        <v>104</v>
      </c>
      <c r="D260" s="1" t="s">
        <v>1215</v>
      </c>
      <c r="E260" s="1" t="s">
        <v>685</v>
      </c>
      <c r="F260" s="1" t="s">
        <v>686</v>
      </c>
      <c r="G260" s="1" t="s">
        <v>257</v>
      </c>
      <c r="H260" s="1" t="s">
        <v>0</v>
      </c>
      <c r="I260" s="1" t="s">
        <v>687</v>
      </c>
      <c r="J260" s="1" t="s">
        <v>688</v>
      </c>
      <c r="K260" s="1" t="s">
        <v>9</v>
      </c>
      <c r="L260" s="1" t="s">
        <v>9</v>
      </c>
      <c r="M260" s="1" t="s">
        <v>9</v>
      </c>
      <c r="N260" s="1" t="s">
        <v>9</v>
      </c>
      <c r="O260" s="1" t="s">
        <v>9</v>
      </c>
      <c r="P260" s="1" t="s">
        <v>9</v>
      </c>
      <c r="Q260" s="1" t="s">
        <v>9</v>
      </c>
      <c r="R260" s="1" t="s">
        <v>9</v>
      </c>
      <c r="S260" s="1" t="s">
        <v>9</v>
      </c>
      <c r="T260" s="1" t="s">
        <v>9</v>
      </c>
      <c r="U260" s="1" t="s">
        <v>9</v>
      </c>
      <c r="V260" s="1" t="s">
        <v>9</v>
      </c>
      <c r="W260" s="1" t="s">
        <v>9</v>
      </c>
      <c r="X260" s="1" t="s">
        <v>9</v>
      </c>
      <c r="Y260" s="1" t="s">
        <v>9</v>
      </c>
      <c r="Z260" s="1" t="s">
        <v>9</v>
      </c>
      <c r="AA260" s="1" t="s">
        <v>9</v>
      </c>
      <c r="AB260" s="1" t="s">
        <v>9</v>
      </c>
      <c r="AC260" s="1" t="s">
        <v>9</v>
      </c>
      <c r="AD260" s="1" t="s">
        <v>9</v>
      </c>
      <c r="AF260">
        <f t="shared" si="3"/>
        <v>1</v>
      </c>
    </row>
    <row r="261" spans="1:32" x14ac:dyDescent="0.45">
      <c r="A261" s="1" t="s">
        <v>982</v>
      </c>
      <c r="B261" s="1" t="s">
        <v>701</v>
      </c>
      <c r="C261" s="1" t="s">
        <v>104</v>
      </c>
      <c r="D261" s="1" t="s">
        <v>792</v>
      </c>
      <c r="E261" s="1" t="s">
        <v>816</v>
      </c>
      <c r="F261" s="1" t="s">
        <v>817</v>
      </c>
      <c r="G261" s="1" t="s">
        <v>1</v>
      </c>
      <c r="H261" s="1" t="s">
        <v>0</v>
      </c>
      <c r="I261" s="1" t="s">
        <v>818</v>
      </c>
      <c r="J261" s="1" t="s">
        <v>819</v>
      </c>
      <c r="K261" s="1" t="s">
        <v>0</v>
      </c>
      <c r="L261" s="1" t="s">
        <v>1316</v>
      </c>
      <c r="M261" s="1" t="s">
        <v>1389</v>
      </c>
      <c r="N261" s="1" t="s">
        <v>1390</v>
      </c>
      <c r="O261" s="1" t="s">
        <v>9</v>
      </c>
      <c r="P261" s="1">
        <v>7</v>
      </c>
      <c r="Q261" s="1" t="s">
        <v>1358</v>
      </c>
      <c r="R261" s="1" t="s">
        <v>1320</v>
      </c>
      <c r="S261" s="1" t="s">
        <v>1321</v>
      </c>
      <c r="T261" s="1" t="s">
        <v>1316</v>
      </c>
      <c r="U261" s="1" t="s">
        <v>2134</v>
      </c>
      <c r="V261" s="1" t="s">
        <v>2135</v>
      </c>
      <c r="W261" s="1" t="s">
        <v>2136</v>
      </c>
      <c r="X261" s="1" t="s">
        <v>2137</v>
      </c>
      <c r="Y261" s="1" t="s">
        <v>2138</v>
      </c>
      <c r="Z261" s="1" t="s">
        <v>2139</v>
      </c>
      <c r="AA261" s="1">
        <v>3</v>
      </c>
      <c r="AB261" s="1" t="s">
        <v>1431</v>
      </c>
      <c r="AC261" s="1" t="s">
        <v>2122</v>
      </c>
      <c r="AD261" s="1" t="s">
        <v>1311</v>
      </c>
      <c r="AF261">
        <f t="shared" ref="AF261:AF324" si="4">COUNTIFS($E:$E,E261)</f>
        <v>1</v>
      </c>
    </row>
    <row r="262" spans="1:32" x14ac:dyDescent="0.45">
      <c r="A262" s="1" t="s">
        <v>982</v>
      </c>
      <c r="B262" s="1" t="s">
        <v>29</v>
      </c>
      <c r="C262" s="1" t="s">
        <v>104</v>
      </c>
      <c r="D262" s="1" t="s">
        <v>1099</v>
      </c>
      <c r="E262" s="1" t="s">
        <v>165</v>
      </c>
      <c r="F262" s="1" t="s">
        <v>166</v>
      </c>
      <c r="G262" s="1" t="s">
        <v>1</v>
      </c>
      <c r="H262" s="1" t="s">
        <v>0</v>
      </c>
      <c r="I262" s="1"/>
      <c r="J262" s="1" t="s">
        <v>167</v>
      </c>
      <c r="K262" s="1" t="s">
        <v>0</v>
      </c>
      <c r="L262" s="1" t="s">
        <v>1333</v>
      </c>
      <c r="M262" s="1" t="s">
        <v>1330</v>
      </c>
      <c r="N262" s="1" t="s">
        <v>1331</v>
      </c>
      <c r="O262" s="1" t="s">
        <v>1739</v>
      </c>
      <c r="P262" s="1">
        <v>113</v>
      </c>
      <c r="Q262" s="1" t="s">
        <v>9</v>
      </c>
      <c r="R262" s="1" t="s">
        <v>9</v>
      </c>
      <c r="S262" s="1" t="s">
        <v>9</v>
      </c>
      <c r="T262" s="1" t="s">
        <v>9</v>
      </c>
      <c r="U262" s="1" t="s">
        <v>9</v>
      </c>
      <c r="V262" s="1" t="s">
        <v>9</v>
      </c>
      <c r="W262" s="1" t="s">
        <v>9</v>
      </c>
      <c r="X262" s="1" t="s">
        <v>9</v>
      </c>
      <c r="Y262" s="1" t="s">
        <v>9</v>
      </c>
      <c r="Z262" s="1" t="s">
        <v>9</v>
      </c>
      <c r="AA262" s="1">
        <v>0</v>
      </c>
      <c r="AB262" s="1" t="s">
        <v>9</v>
      </c>
      <c r="AC262" s="1" t="s">
        <v>9</v>
      </c>
      <c r="AD262" s="1" t="s">
        <v>9</v>
      </c>
      <c r="AF262">
        <f t="shared" si="4"/>
        <v>1</v>
      </c>
    </row>
    <row r="263" spans="1:32" x14ac:dyDescent="0.45">
      <c r="A263" s="1" t="s">
        <v>982</v>
      </c>
      <c r="B263" s="1" t="s">
        <v>29</v>
      </c>
      <c r="C263" s="1" t="s">
        <v>104</v>
      </c>
      <c r="D263" s="1" t="s">
        <v>1100</v>
      </c>
      <c r="E263" s="1" t="s">
        <v>220</v>
      </c>
      <c r="F263" s="1" t="s">
        <v>221</v>
      </c>
      <c r="G263" s="1" t="s">
        <v>1</v>
      </c>
      <c r="H263" s="1" t="s">
        <v>0</v>
      </c>
      <c r="I263" s="1"/>
      <c r="J263" s="1" t="s">
        <v>222</v>
      </c>
      <c r="K263" s="1" t="s">
        <v>9</v>
      </c>
      <c r="L263" s="1" t="s">
        <v>9</v>
      </c>
      <c r="M263" s="1" t="s">
        <v>9</v>
      </c>
      <c r="N263" s="1" t="s">
        <v>9</v>
      </c>
      <c r="O263" s="1" t="s">
        <v>9</v>
      </c>
      <c r="P263" s="1" t="s">
        <v>9</v>
      </c>
      <c r="Q263" s="1" t="s">
        <v>9</v>
      </c>
      <c r="R263" s="1" t="s">
        <v>9</v>
      </c>
      <c r="S263" s="1" t="s">
        <v>9</v>
      </c>
      <c r="T263" s="1" t="s">
        <v>9</v>
      </c>
      <c r="U263" s="1" t="s">
        <v>9</v>
      </c>
      <c r="V263" s="1" t="s">
        <v>9</v>
      </c>
      <c r="W263" s="1" t="s">
        <v>9</v>
      </c>
      <c r="X263" s="1" t="s">
        <v>9</v>
      </c>
      <c r="Y263" s="1" t="s">
        <v>9</v>
      </c>
      <c r="Z263" s="1" t="s">
        <v>9</v>
      </c>
      <c r="AA263" s="1" t="s">
        <v>9</v>
      </c>
      <c r="AB263" s="1" t="s">
        <v>9</v>
      </c>
      <c r="AC263" s="1" t="s">
        <v>9</v>
      </c>
      <c r="AD263" s="1" t="s">
        <v>9</v>
      </c>
      <c r="AF263">
        <f t="shared" si="4"/>
        <v>1</v>
      </c>
    </row>
    <row r="264" spans="1:32" x14ac:dyDescent="0.45">
      <c r="A264" s="1" t="s">
        <v>982</v>
      </c>
      <c r="B264" s="1" t="s">
        <v>701</v>
      </c>
      <c r="C264" s="1" t="s">
        <v>104</v>
      </c>
      <c r="D264" s="1" t="s">
        <v>985</v>
      </c>
      <c r="E264" s="1" t="s">
        <v>741</v>
      </c>
      <c r="F264" s="1" t="s">
        <v>742</v>
      </c>
      <c r="G264" s="1" t="s">
        <v>1</v>
      </c>
      <c r="H264" s="1" t="s">
        <v>0</v>
      </c>
      <c r="I264" s="1"/>
      <c r="J264" s="1" t="s">
        <v>743</v>
      </c>
      <c r="K264" s="1" t="s">
        <v>0</v>
      </c>
      <c r="L264" s="1" t="s">
        <v>1316</v>
      </c>
      <c r="M264" s="1" t="s">
        <v>1330</v>
      </c>
      <c r="N264" s="1" t="s">
        <v>1331</v>
      </c>
      <c r="O264" s="1" t="s">
        <v>2064</v>
      </c>
      <c r="P264" s="1">
        <v>30</v>
      </c>
      <c r="Q264" s="1" t="s">
        <v>9</v>
      </c>
      <c r="R264" s="1" t="s">
        <v>9</v>
      </c>
      <c r="S264" s="1" t="s">
        <v>9</v>
      </c>
      <c r="T264" s="1" t="s">
        <v>9</v>
      </c>
      <c r="U264" s="1" t="s">
        <v>9</v>
      </c>
      <c r="V264" s="1" t="s">
        <v>9</v>
      </c>
      <c r="W264" s="1" t="s">
        <v>9</v>
      </c>
      <c r="X264" s="1" t="s">
        <v>9</v>
      </c>
      <c r="Y264" s="1" t="s">
        <v>9</v>
      </c>
      <c r="Z264" s="1" t="s">
        <v>9</v>
      </c>
      <c r="AA264" s="1">
        <v>0</v>
      </c>
      <c r="AB264" s="1" t="s">
        <v>9</v>
      </c>
      <c r="AC264" s="1" t="s">
        <v>9</v>
      </c>
      <c r="AD264" s="1" t="s">
        <v>9</v>
      </c>
      <c r="AF264">
        <f t="shared" si="4"/>
        <v>1</v>
      </c>
    </row>
    <row r="265" spans="1:32" x14ac:dyDescent="0.45">
      <c r="A265" s="1" t="s">
        <v>982</v>
      </c>
      <c r="B265" s="1" t="s">
        <v>26</v>
      </c>
      <c r="C265" s="1" t="s">
        <v>30</v>
      </c>
      <c r="D265" s="1" t="s">
        <v>1194</v>
      </c>
      <c r="E265" s="1" t="s">
        <v>1195</v>
      </c>
      <c r="F265" s="1" t="s">
        <v>1196</v>
      </c>
      <c r="G265" s="1" t="s">
        <v>1</v>
      </c>
      <c r="H265" s="1" t="s">
        <v>0</v>
      </c>
      <c r="I265" s="1" t="s">
        <v>1197</v>
      </c>
      <c r="J265" s="1" t="s">
        <v>1198</v>
      </c>
      <c r="K265" s="1" t="s">
        <v>0</v>
      </c>
      <c r="L265" s="1" t="s">
        <v>1316</v>
      </c>
      <c r="M265" s="1" t="s">
        <v>1563</v>
      </c>
      <c r="N265" s="1" t="s">
        <v>1336</v>
      </c>
      <c r="O265" s="1" t="s">
        <v>1651</v>
      </c>
      <c r="P265" s="1">
        <v>20</v>
      </c>
      <c r="Q265" s="1" t="s">
        <v>1338</v>
      </c>
      <c r="R265" s="1" t="s">
        <v>2098</v>
      </c>
      <c r="S265" s="1" t="s">
        <v>1321</v>
      </c>
      <c r="T265" s="1" t="s">
        <v>1316</v>
      </c>
      <c r="U265" s="1" t="s">
        <v>1359</v>
      </c>
      <c r="V265" s="1" t="s">
        <v>2193</v>
      </c>
      <c r="W265" s="1" t="s">
        <v>9</v>
      </c>
      <c r="X265" s="1" t="s">
        <v>2194</v>
      </c>
      <c r="Y265" s="1" t="s">
        <v>1591</v>
      </c>
      <c r="Z265" s="1" t="s">
        <v>2195</v>
      </c>
      <c r="AA265" s="1">
        <v>58</v>
      </c>
      <c r="AB265" s="1" t="s">
        <v>1328</v>
      </c>
      <c r="AC265" s="1" t="s">
        <v>1672</v>
      </c>
      <c r="AD265" s="1" t="s">
        <v>1311</v>
      </c>
      <c r="AF265">
        <f t="shared" si="4"/>
        <v>1</v>
      </c>
    </row>
    <row r="266" spans="1:32" x14ac:dyDescent="0.45">
      <c r="A266" s="1" t="s">
        <v>982</v>
      </c>
      <c r="B266" s="1" t="s">
        <v>26</v>
      </c>
      <c r="C266" s="1" t="s">
        <v>30</v>
      </c>
      <c r="D266" s="1" t="s">
        <v>1214</v>
      </c>
      <c r="E266" s="1" t="s">
        <v>459</v>
      </c>
      <c r="F266" s="1" t="s">
        <v>460</v>
      </c>
      <c r="G266" s="1" t="s">
        <v>1</v>
      </c>
      <c r="H266" s="1" t="s">
        <v>0</v>
      </c>
      <c r="I266" s="1" t="s">
        <v>461</v>
      </c>
      <c r="J266" s="1" t="s">
        <v>462</v>
      </c>
      <c r="K266" s="1" t="s">
        <v>9</v>
      </c>
      <c r="L266" s="1" t="s">
        <v>9</v>
      </c>
      <c r="M266" s="1" t="s">
        <v>9</v>
      </c>
      <c r="N266" s="1" t="s">
        <v>9</v>
      </c>
      <c r="O266" s="1" t="s">
        <v>9</v>
      </c>
      <c r="P266" s="1" t="s">
        <v>9</v>
      </c>
      <c r="Q266" s="1" t="s">
        <v>9</v>
      </c>
      <c r="R266" s="1" t="s">
        <v>9</v>
      </c>
      <c r="S266" s="1" t="s">
        <v>9</v>
      </c>
      <c r="T266" s="1" t="s">
        <v>9</v>
      </c>
      <c r="U266" s="1" t="s">
        <v>9</v>
      </c>
      <c r="V266" s="1" t="s">
        <v>9</v>
      </c>
      <c r="W266" s="1" t="s">
        <v>9</v>
      </c>
      <c r="X266" s="1" t="s">
        <v>9</v>
      </c>
      <c r="Y266" s="1" t="s">
        <v>9</v>
      </c>
      <c r="Z266" s="1" t="s">
        <v>9</v>
      </c>
      <c r="AA266" s="1" t="s">
        <v>9</v>
      </c>
      <c r="AB266" s="1" t="s">
        <v>9</v>
      </c>
      <c r="AC266" s="1" t="s">
        <v>9</v>
      </c>
      <c r="AD266" s="1" t="s">
        <v>9</v>
      </c>
      <c r="AF266">
        <f t="shared" si="4"/>
        <v>1</v>
      </c>
    </row>
    <row r="267" spans="1:32" x14ac:dyDescent="0.45">
      <c r="A267" s="1" t="s">
        <v>982</v>
      </c>
      <c r="B267" s="1" t="s">
        <v>26</v>
      </c>
      <c r="C267" s="1" t="s">
        <v>30</v>
      </c>
      <c r="D267" s="1" t="s">
        <v>1194</v>
      </c>
      <c r="E267" s="1" t="s">
        <v>348</v>
      </c>
      <c r="F267" s="1" t="s">
        <v>349</v>
      </c>
      <c r="G267" s="1" t="s">
        <v>257</v>
      </c>
      <c r="H267" s="1" t="s">
        <v>0</v>
      </c>
      <c r="I267" s="1" t="s">
        <v>350</v>
      </c>
      <c r="J267" s="1" t="s">
        <v>351</v>
      </c>
      <c r="K267" s="1" t="s">
        <v>0</v>
      </c>
      <c r="L267" s="1" t="s">
        <v>1316</v>
      </c>
      <c r="M267" s="1" t="s">
        <v>1311</v>
      </c>
      <c r="N267" s="1" t="s">
        <v>1317</v>
      </c>
      <c r="O267" s="1" t="s">
        <v>2637</v>
      </c>
      <c r="P267" s="1">
        <v>5</v>
      </c>
      <c r="Q267" s="1" t="s">
        <v>1392</v>
      </c>
      <c r="R267" s="1" t="s">
        <v>1320</v>
      </c>
      <c r="S267" s="1" t="s">
        <v>1321</v>
      </c>
      <c r="T267" s="1" t="s">
        <v>1316</v>
      </c>
      <c r="U267" s="1" t="s">
        <v>2424</v>
      </c>
      <c r="V267" s="1" t="s">
        <v>2672</v>
      </c>
      <c r="W267" s="1" t="s">
        <v>2673</v>
      </c>
      <c r="X267" s="1" t="s">
        <v>2674</v>
      </c>
      <c r="Y267" s="1" t="s">
        <v>2675</v>
      </c>
      <c r="Z267" s="1" t="s">
        <v>2676</v>
      </c>
      <c r="AA267" s="1">
        <v>181</v>
      </c>
      <c r="AB267" s="1" t="s">
        <v>1579</v>
      </c>
      <c r="AC267" s="1" t="s">
        <v>2613</v>
      </c>
      <c r="AD267" s="1" t="s">
        <v>1311</v>
      </c>
      <c r="AF267">
        <f t="shared" si="4"/>
        <v>1</v>
      </c>
    </row>
    <row r="268" spans="1:32" x14ac:dyDescent="0.45">
      <c r="A268" s="1" t="s">
        <v>982</v>
      </c>
      <c r="B268" s="1" t="s">
        <v>26</v>
      </c>
      <c r="C268" s="1" t="s">
        <v>104</v>
      </c>
      <c r="D268" s="1" t="s">
        <v>1218</v>
      </c>
      <c r="E268" s="1" t="s">
        <v>444</v>
      </c>
      <c r="F268" s="1" t="s">
        <v>445</v>
      </c>
      <c r="G268" s="1" t="s">
        <v>257</v>
      </c>
      <c r="H268" s="1" t="s">
        <v>0</v>
      </c>
      <c r="I268" s="1" t="s">
        <v>446</v>
      </c>
      <c r="J268" s="1" t="s">
        <v>447</v>
      </c>
      <c r="K268" s="1" t="s">
        <v>0</v>
      </c>
      <c r="L268" s="1" t="s">
        <v>1316</v>
      </c>
      <c r="M268" s="1" t="s">
        <v>1311</v>
      </c>
      <c r="N268" s="1" t="s">
        <v>1317</v>
      </c>
      <c r="O268" s="1" t="s">
        <v>1609</v>
      </c>
      <c r="P268" s="1">
        <v>10</v>
      </c>
      <c r="Q268" s="1" t="s">
        <v>1518</v>
      </c>
      <c r="R268" s="1" t="s">
        <v>1320</v>
      </c>
      <c r="S268" s="1" t="s">
        <v>1321</v>
      </c>
      <c r="T268" s="1" t="s">
        <v>1316</v>
      </c>
      <c r="U268" s="1" t="s">
        <v>2479</v>
      </c>
      <c r="V268" s="1" t="s">
        <v>2667</v>
      </c>
      <c r="W268" s="1" t="s">
        <v>2668</v>
      </c>
      <c r="X268" s="1" t="s">
        <v>2669</v>
      </c>
      <c r="Y268" s="1" t="s">
        <v>2670</v>
      </c>
      <c r="Z268" s="1" t="s">
        <v>2671</v>
      </c>
      <c r="AA268" s="1">
        <v>375</v>
      </c>
      <c r="AB268" s="1" t="s">
        <v>1421</v>
      </c>
      <c r="AC268" s="1" t="s">
        <v>9</v>
      </c>
      <c r="AD268" s="1" t="s">
        <v>1311</v>
      </c>
      <c r="AF268">
        <f t="shared" si="4"/>
        <v>1</v>
      </c>
    </row>
    <row r="269" spans="1:32" x14ac:dyDescent="0.45">
      <c r="A269" s="1" t="s">
        <v>982</v>
      </c>
      <c r="B269" s="1" t="s">
        <v>26</v>
      </c>
      <c r="C269" s="1" t="s">
        <v>30</v>
      </c>
      <c r="D269" s="1" t="s">
        <v>1194</v>
      </c>
      <c r="E269" s="1" t="s">
        <v>336</v>
      </c>
      <c r="F269" s="1" t="s">
        <v>337</v>
      </c>
      <c r="G269" s="1" t="s">
        <v>257</v>
      </c>
      <c r="H269" s="1" t="s">
        <v>0</v>
      </c>
      <c r="I269" s="1" t="s">
        <v>338</v>
      </c>
      <c r="J269" s="1" t="s">
        <v>339</v>
      </c>
      <c r="K269" s="1" t="s">
        <v>0</v>
      </c>
      <c r="L269" s="1" t="s">
        <v>1316</v>
      </c>
      <c r="M269" s="1" t="s">
        <v>1311</v>
      </c>
      <c r="N269" s="1" t="s">
        <v>1317</v>
      </c>
      <c r="O269" s="1" t="s">
        <v>2473</v>
      </c>
      <c r="P269" s="1">
        <v>9</v>
      </c>
      <c r="Q269" s="1" t="s">
        <v>1518</v>
      </c>
      <c r="R269" s="1" t="s">
        <v>1320</v>
      </c>
      <c r="S269" s="1" t="s">
        <v>1690</v>
      </c>
      <c r="T269" s="1" t="s">
        <v>1316</v>
      </c>
      <c r="U269" s="1" t="s">
        <v>2391</v>
      </c>
      <c r="V269" s="1" t="s">
        <v>2662</v>
      </c>
      <c r="W269" s="1" t="s">
        <v>2663</v>
      </c>
      <c r="X269" s="1" t="s">
        <v>2664</v>
      </c>
      <c r="Y269" s="1" t="s">
        <v>2665</v>
      </c>
      <c r="Z269" s="1" t="s">
        <v>2666</v>
      </c>
      <c r="AA269" s="1">
        <v>837</v>
      </c>
      <c r="AB269" s="1" t="s">
        <v>1399</v>
      </c>
      <c r="AC269" s="1" t="s">
        <v>1786</v>
      </c>
      <c r="AD269" s="1" t="s">
        <v>1311</v>
      </c>
      <c r="AF269">
        <f t="shared" si="4"/>
        <v>1</v>
      </c>
    </row>
    <row r="270" spans="1:32" x14ac:dyDescent="0.45">
      <c r="A270" s="1" t="s">
        <v>982</v>
      </c>
      <c r="B270" s="1" t="s">
        <v>26</v>
      </c>
      <c r="C270" s="1" t="s">
        <v>104</v>
      </c>
      <c r="D270" s="1" t="s">
        <v>984</v>
      </c>
      <c r="E270" s="1" t="s">
        <v>300</v>
      </c>
      <c r="F270" s="1" t="s">
        <v>301</v>
      </c>
      <c r="G270" s="1" t="s">
        <v>257</v>
      </c>
      <c r="H270" s="1" t="s">
        <v>0</v>
      </c>
      <c r="I270" s="1" t="s">
        <v>302</v>
      </c>
      <c r="J270" s="1" t="s">
        <v>303</v>
      </c>
      <c r="K270" s="1" t="s">
        <v>0</v>
      </c>
      <c r="L270" s="1" t="s">
        <v>1316</v>
      </c>
      <c r="M270" s="1" t="s">
        <v>1311</v>
      </c>
      <c r="N270" s="1" t="s">
        <v>1317</v>
      </c>
      <c r="O270" s="1" t="s">
        <v>2655</v>
      </c>
      <c r="P270" s="1">
        <v>12</v>
      </c>
      <c r="Q270" s="1" t="s">
        <v>1392</v>
      </c>
      <c r="R270" s="1" t="s">
        <v>1320</v>
      </c>
      <c r="S270" s="1" t="s">
        <v>1321</v>
      </c>
      <c r="T270" s="1" t="s">
        <v>1316</v>
      </c>
      <c r="U270" s="1" t="s">
        <v>2622</v>
      </c>
      <c r="V270" s="1" t="s">
        <v>2656</v>
      </c>
      <c r="W270" s="1" t="s">
        <v>2657</v>
      </c>
      <c r="X270" s="1" t="s">
        <v>2658</v>
      </c>
      <c r="Y270" s="1" t="s">
        <v>2659</v>
      </c>
      <c r="Z270" s="1" t="s">
        <v>2660</v>
      </c>
      <c r="AA270" s="1">
        <v>136</v>
      </c>
      <c r="AB270" s="1" t="s">
        <v>1354</v>
      </c>
      <c r="AC270" s="1" t="s">
        <v>2661</v>
      </c>
      <c r="AD270" s="1" t="s">
        <v>1311</v>
      </c>
      <c r="AF270">
        <f t="shared" si="4"/>
        <v>1</v>
      </c>
    </row>
    <row r="271" spans="1:32" x14ac:dyDescent="0.45">
      <c r="A271" s="1" t="s">
        <v>982</v>
      </c>
      <c r="B271" s="1" t="s">
        <v>26</v>
      </c>
      <c r="C271" s="1" t="s">
        <v>30</v>
      </c>
      <c r="D271" s="1" t="s">
        <v>1194</v>
      </c>
      <c r="E271" s="1" t="s">
        <v>332</v>
      </c>
      <c r="F271" s="1" t="s">
        <v>333</v>
      </c>
      <c r="G271" s="1" t="s">
        <v>257</v>
      </c>
      <c r="H271" s="1" t="s">
        <v>0</v>
      </c>
      <c r="I271" s="1" t="s">
        <v>334</v>
      </c>
      <c r="J271" s="1" t="s">
        <v>335</v>
      </c>
      <c r="K271" s="1" t="s">
        <v>25</v>
      </c>
      <c r="L271" s="1" t="s">
        <v>1316</v>
      </c>
      <c r="M271" s="1" t="s">
        <v>1311</v>
      </c>
      <c r="N271" s="1" t="s">
        <v>1317</v>
      </c>
      <c r="O271" s="1" t="s">
        <v>2649</v>
      </c>
      <c r="P271" s="1">
        <v>1</v>
      </c>
      <c r="Q271" s="1" t="s">
        <v>1635</v>
      </c>
      <c r="R271" s="1" t="s">
        <v>1320</v>
      </c>
      <c r="S271" s="1" t="s">
        <v>1321</v>
      </c>
      <c r="T271" s="1" t="s">
        <v>1316</v>
      </c>
      <c r="U271" s="1" t="s">
        <v>2391</v>
      </c>
      <c r="V271" s="1" t="s">
        <v>2650</v>
      </c>
      <c r="W271" s="1" t="s">
        <v>2651</v>
      </c>
      <c r="X271" s="1" t="s">
        <v>2652</v>
      </c>
      <c r="Y271" s="1" t="s">
        <v>2653</v>
      </c>
      <c r="Z271" s="1" t="s">
        <v>2654</v>
      </c>
      <c r="AA271" s="1">
        <v>306</v>
      </c>
      <c r="AB271" s="1" t="s">
        <v>1464</v>
      </c>
      <c r="AC271" s="1" t="s">
        <v>2289</v>
      </c>
      <c r="AD271" s="1" t="s">
        <v>1311</v>
      </c>
      <c r="AF271">
        <f t="shared" si="4"/>
        <v>1</v>
      </c>
    </row>
    <row r="272" spans="1:32" x14ac:dyDescent="0.45">
      <c r="A272" s="1" t="s">
        <v>982</v>
      </c>
      <c r="B272" s="1" t="s">
        <v>29</v>
      </c>
      <c r="C272" s="1" t="s">
        <v>30</v>
      </c>
      <c r="D272" s="1" t="s">
        <v>990</v>
      </c>
      <c r="E272" s="1" t="s">
        <v>1045</v>
      </c>
      <c r="F272" s="1" t="s">
        <v>1046</v>
      </c>
      <c r="G272" s="1" t="s">
        <v>1</v>
      </c>
      <c r="H272" s="1" t="s">
        <v>0</v>
      </c>
      <c r="I272" s="1"/>
      <c r="J272" s="1"/>
      <c r="K272" s="1" t="s">
        <v>9</v>
      </c>
      <c r="L272" s="1" t="s">
        <v>9</v>
      </c>
      <c r="M272" s="1" t="s">
        <v>9</v>
      </c>
      <c r="N272" s="1" t="s">
        <v>9</v>
      </c>
      <c r="O272" s="1" t="s">
        <v>9</v>
      </c>
      <c r="P272" s="1" t="s">
        <v>9</v>
      </c>
      <c r="Q272" s="1" t="s">
        <v>9</v>
      </c>
      <c r="R272" s="1" t="s">
        <v>9</v>
      </c>
      <c r="S272" s="1" t="s">
        <v>9</v>
      </c>
      <c r="T272" s="1" t="s">
        <v>9</v>
      </c>
      <c r="U272" s="1" t="s">
        <v>9</v>
      </c>
      <c r="V272" s="1" t="s">
        <v>9</v>
      </c>
      <c r="W272" s="1" t="s">
        <v>9</v>
      </c>
      <c r="X272" s="1" t="s">
        <v>9</v>
      </c>
      <c r="Y272" s="1" t="s">
        <v>9</v>
      </c>
      <c r="Z272" s="1" t="s">
        <v>9</v>
      </c>
      <c r="AA272" s="1" t="s">
        <v>9</v>
      </c>
      <c r="AB272" s="1" t="s">
        <v>9</v>
      </c>
      <c r="AC272" s="1" t="s">
        <v>9</v>
      </c>
      <c r="AD272" s="1" t="s">
        <v>9</v>
      </c>
      <c r="AF272">
        <f t="shared" si="4"/>
        <v>2</v>
      </c>
    </row>
    <row r="273" spans="1:32" x14ac:dyDescent="0.45">
      <c r="A273" s="1" t="s">
        <v>982</v>
      </c>
      <c r="B273" s="1" t="s">
        <v>26</v>
      </c>
      <c r="C273" s="1" t="s">
        <v>104</v>
      </c>
      <c r="D273" s="1" t="s">
        <v>1215</v>
      </c>
      <c r="E273" s="1" t="s">
        <v>646</v>
      </c>
      <c r="F273" s="1" t="s">
        <v>647</v>
      </c>
      <c r="G273" s="1" t="s">
        <v>1</v>
      </c>
      <c r="H273" s="1" t="s">
        <v>0</v>
      </c>
      <c r="I273" s="1" t="s">
        <v>648</v>
      </c>
      <c r="J273" s="1" t="s">
        <v>649</v>
      </c>
      <c r="K273" s="1" t="s">
        <v>0</v>
      </c>
      <c r="L273" s="1" t="s">
        <v>1316</v>
      </c>
      <c r="M273" s="1" t="s">
        <v>1433</v>
      </c>
      <c r="N273" s="1" t="s">
        <v>1317</v>
      </c>
      <c r="O273" s="1" t="s">
        <v>1642</v>
      </c>
      <c r="P273" s="1">
        <v>4</v>
      </c>
      <c r="Q273" s="1" t="s">
        <v>1347</v>
      </c>
      <c r="R273" s="1" t="s">
        <v>1320</v>
      </c>
      <c r="S273" s="1" t="s">
        <v>1321</v>
      </c>
      <c r="T273" s="1" t="s">
        <v>1316</v>
      </c>
      <c r="U273" s="1" t="s">
        <v>2644</v>
      </c>
      <c r="V273" s="1" t="s">
        <v>2645</v>
      </c>
      <c r="W273" s="1" t="s">
        <v>2646</v>
      </c>
      <c r="X273" s="1" t="s">
        <v>2647</v>
      </c>
      <c r="Y273" s="1" t="s">
        <v>2544</v>
      </c>
      <c r="Z273" s="1" t="s">
        <v>2648</v>
      </c>
      <c r="AA273" s="1">
        <v>17</v>
      </c>
      <c r="AB273" s="1" t="s">
        <v>1579</v>
      </c>
      <c r="AC273" s="1" t="s">
        <v>1440</v>
      </c>
      <c r="AD273" s="1" t="s">
        <v>1311</v>
      </c>
      <c r="AF273">
        <f t="shared" si="4"/>
        <v>1</v>
      </c>
    </row>
    <row r="274" spans="1:32" x14ac:dyDescent="0.45">
      <c r="A274" s="1" t="s">
        <v>982</v>
      </c>
      <c r="B274" s="1" t="s">
        <v>26</v>
      </c>
      <c r="C274" s="1" t="s">
        <v>104</v>
      </c>
      <c r="D274" s="1" t="s">
        <v>1215</v>
      </c>
      <c r="E274" s="1" t="s">
        <v>658</v>
      </c>
      <c r="F274" s="1" t="s">
        <v>659</v>
      </c>
      <c r="G274" s="1" t="s">
        <v>1</v>
      </c>
      <c r="H274" s="1" t="s">
        <v>0</v>
      </c>
      <c r="I274" s="1" t="s">
        <v>660</v>
      </c>
      <c r="J274" s="1" t="s">
        <v>661</v>
      </c>
      <c r="K274" s="1" t="s">
        <v>0</v>
      </c>
      <c r="L274" s="1" t="s">
        <v>1316</v>
      </c>
      <c r="M274" s="1" t="s">
        <v>1755</v>
      </c>
      <c r="N274" s="1" t="s">
        <v>1336</v>
      </c>
      <c r="O274" s="1" t="s">
        <v>2637</v>
      </c>
      <c r="P274" s="1">
        <v>3</v>
      </c>
      <c r="Q274" s="1" t="s">
        <v>1392</v>
      </c>
      <c r="R274" s="1" t="s">
        <v>1320</v>
      </c>
      <c r="S274" s="1" t="s">
        <v>1321</v>
      </c>
      <c r="T274" s="1" t="s">
        <v>1316</v>
      </c>
      <c r="U274" s="1" t="s">
        <v>2638</v>
      </c>
      <c r="V274" s="1" t="s">
        <v>2639</v>
      </c>
      <c r="W274" s="1" t="s">
        <v>2640</v>
      </c>
      <c r="X274" s="1" t="s">
        <v>2641</v>
      </c>
      <c r="Y274" s="1" t="s">
        <v>2642</v>
      </c>
      <c r="Z274" s="1" t="s">
        <v>2643</v>
      </c>
      <c r="AA274" s="1">
        <v>99</v>
      </c>
      <c r="AB274" s="1" t="s">
        <v>1354</v>
      </c>
      <c r="AC274" s="1" t="s">
        <v>2289</v>
      </c>
      <c r="AD274" s="1" t="s">
        <v>1311</v>
      </c>
      <c r="AF274">
        <f t="shared" si="4"/>
        <v>1</v>
      </c>
    </row>
    <row r="275" spans="1:32" x14ac:dyDescent="0.45">
      <c r="A275" s="1" t="s">
        <v>982</v>
      </c>
      <c r="B275" s="1" t="s">
        <v>26</v>
      </c>
      <c r="C275" s="1" t="s">
        <v>104</v>
      </c>
      <c r="D275" s="1" t="s">
        <v>1218</v>
      </c>
      <c r="E275" s="1" t="s">
        <v>388</v>
      </c>
      <c r="F275" s="1" t="s">
        <v>389</v>
      </c>
      <c r="G275" s="1" t="s">
        <v>1</v>
      </c>
      <c r="H275" s="1" t="s">
        <v>0</v>
      </c>
      <c r="I275" s="1" t="s">
        <v>390</v>
      </c>
      <c r="J275" s="1" t="s">
        <v>391</v>
      </c>
      <c r="K275" s="1" t="s">
        <v>0</v>
      </c>
      <c r="L275" s="1" t="s">
        <v>1316</v>
      </c>
      <c r="M275" s="1" t="s">
        <v>1311</v>
      </c>
      <c r="N275" s="1" t="s">
        <v>1317</v>
      </c>
      <c r="O275" s="1" t="s">
        <v>2614</v>
      </c>
      <c r="P275" s="1">
        <v>42</v>
      </c>
      <c r="Q275" s="1" t="s">
        <v>1392</v>
      </c>
      <c r="R275" s="1" t="s">
        <v>1320</v>
      </c>
      <c r="S275" s="1" t="s">
        <v>1321</v>
      </c>
      <c r="T275" s="1" t="s">
        <v>1316</v>
      </c>
      <c r="U275" s="1" t="s">
        <v>2424</v>
      </c>
      <c r="V275" s="1" t="s">
        <v>2631</v>
      </c>
      <c r="W275" s="1" t="s">
        <v>2632</v>
      </c>
      <c r="X275" s="1" t="s">
        <v>2633</v>
      </c>
      <c r="Y275" s="1" t="s">
        <v>2634</v>
      </c>
      <c r="Z275" s="1" t="s">
        <v>2635</v>
      </c>
      <c r="AA275" s="1">
        <v>6</v>
      </c>
      <c r="AB275" s="1" t="s">
        <v>1328</v>
      </c>
      <c r="AC275" s="1" t="s">
        <v>2636</v>
      </c>
      <c r="AD275" s="1" t="s">
        <v>1311</v>
      </c>
      <c r="AF275">
        <f t="shared" si="4"/>
        <v>1</v>
      </c>
    </row>
    <row r="276" spans="1:32" x14ac:dyDescent="0.45">
      <c r="A276" s="1" t="s">
        <v>982</v>
      </c>
      <c r="B276" s="1" t="s">
        <v>26</v>
      </c>
      <c r="C276" s="1" t="s">
        <v>104</v>
      </c>
      <c r="D276" s="1" t="s">
        <v>1218</v>
      </c>
      <c r="E276" s="1" t="s">
        <v>400</v>
      </c>
      <c r="F276" s="1" t="s">
        <v>401</v>
      </c>
      <c r="G276" s="1" t="s">
        <v>1</v>
      </c>
      <c r="H276" s="1" t="s">
        <v>0</v>
      </c>
      <c r="I276" s="1" t="s">
        <v>402</v>
      </c>
      <c r="J276" s="1" t="s">
        <v>403</v>
      </c>
      <c r="K276" s="1" t="s">
        <v>0</v>
      </c>
      <c r="L276" s="1" t="s">
        <v>1316</v>
      </c>
      <c r="M276" s="1" t="s">
        <v>1381</v>
      </c>
      <c r="N276" s="1" t="s">
        <v>1336</v>
      </c>
      <c r="O276" s="1" t="s">
        <v>2505</v>
      </c>
      <c r="P276" s="1">
        <v>115</v>
      </c>
      <c r="Q276" s="1" t="s">
        <v>1347</v>
      </c>
      <c r="R276" s="1" t="s">
        <v>1320</v>
      </c>
      <c r="S276" s="1" t="s">
        <v>1321</v>
      </c>
      <c r="T276" s="1" t="s">
        <v>1316</v>
      </c>
      <c r="U276" s="1" t="s">
        <v>2541</v>
      </c>
      <c r="V276" s="1" t="s">
        <v>2628</v>
      </c>
      <c r="W276" s="1" t="s">
        <v>2629</v>
      </c>
      <c r="X276" s="1" t="s">
        <v>9</v>
      </c>
      <c r="Y276" s="1" t="s">
        <v>2544</v>
      </c>
      <c r="Z276" s="1" t="s">
        <v>2630</v>
      </c>
      <c r="AA276" s="1">
        <v>61</v>
      </c>
      <c r="AB276" s="1" t="s">
        <v>1492</v>
      </c>
      <c r="AC276" s="1" t="s">
        <v>1440</v>
      </c>
      <c r="AD276" s="1" t="s">
        <v>1311</v>
      </c>
      <c r="AF276">
        <f t="shared" si="4"/>
        <v>1</v>
      </c>
    </row>
    <row r="277" spans="1:32" x14ac:dyDescent="0.45">
      <c r="A277" s="1" t="s">
        <v>982</v>
      </c>
      <c r="B277" s="1" t="s">
        <v>29</v>
      </c>
      <c r="C277" s="1" t="s">
        <v>30</v>
      </c>
      <c r="D277" s="1" t="s">
        <v>990</v>
      </c>
      <c r="E277" s="1" t="s">
        <v>92</v>
      </c>
      <c r="F277" s="1" t="s">
        <v>1055</v>
      </c>
      <c r="G277" s="1" t="s">
        <v>1</v>
      </c>
      <c r="H277" s="1" t="s">
        <v>0</v>
      </c>
      <c r="I277" s="1"/>
      <c r="J277" s="1"/>
      <c r="K277" s="1" t="s">
        <v>9</v>
      </c>
      <c r="L277" s="1" t="s">
        <v>9</v>
      </c>
      <c r="M277" s="1" t="s">
        <v>9</v>
      </c>
      <c r="N277" s="1" t="s">
        <v>9</v>
      </c>
      <c r="O277" s="1" t="s">
        <v>9</v>
      </c>
      <c r="P277" s="1" t="s">
        <v>9</v>
      </c>
      <c r="Q277" s="1" t="s">
        <v>9</v>
      </c>
      <c r="R277" s="1" t="s">
        <v>9</v>
      </c>
      <c r="S277" s="1" t="s">
        <v>9</v>
      </c>
      <c r="T277" s="1" t="s">
        <v>9</v>
      </c>
      <c r="U277" s="1" t="s">
        <v>9</v>
      </c>
      <c r="V277" s="1" t="s">
        <v>9</v>
      </c>
      <c r="W277" s="1" t="s">
        <v>9</v>
      </c>
      <c r="X277" s="1" t="s">
        <v>9</v>
      </c>
      <c r="Y277" s="1" t="s">
        <v>9</v>
      </c>
      <c r="Z277" s="1" t="s">
        <v>9</v>
      </c>
      <c r="AA277" s="1" t="s">
        <v>9</v>
      </c>
      <c r="AB277" s="1" t="s">
        <v>9</v>
      </c>
      <c r="AC277" s="1" t="s">
        <v>9</v>
      </c>
      <c r="AD277" s="1" t="s">
        <v>9</v>
      </c>
      <c r="AF277">
        <f t="shared" si="4"/>
        <v>2</v>
      </c>
    </row>
    <row r="278" spans="1:32" x14ac:dyDescent="0.45">
      <c r="A278" s="1" t="s">
        <v>982</v>
      </c>
      <c r="B278" s="1" t="s">
        <v>26</v>
      </c>
      <c r="C278" s="1" t="s">
        <v>30</v>
      </c>
      <c r="D278" s="1" t="s">
        <v>1217</v>
      </c>
      <c r="E278" s="1" t="s">
        <v>502</v>
      </c>
      <c r="F278" s="1" t="s">
        <v>503</v>
      </c>
      <c r="G278" s="1" t="s">
        <v>257</v>
      </c>
      <c r="H278" s="1" t="s">
        <v>0</v>
      </c>
      <c r="I278" s="1" t="s">
        <v>504</v>
      </c>
      <c r="J278" s="1" t="s">
        <v>505</v>
      </c>
      <c r="K278" s="1" t="s">
        <v>9</v>
      </c>
      <c r="L278" s="1" t="s">
        <v>9</v>
      </c>
      <c r="M278" s="1" t="s">
        <v>9</v>
      </c>
      <c r="N278" s="1" t="s">
        <v>9</v>
      </c>
      <c r="O278" s="1" t="s">
        <v>9</v>
      </c>
      <c r="P278" s="1" t="s">
        <v>9</v>
      </c>
      <c r="Q278" s="1" t="s">
        <v>9</v>
      </c>
      <c r="R278" s="1" t="s">
        <v>9</v>
      </c>
      <c r="S278" s="1" t="s">
        <v>9</v>
      </c>
      <c r="T278" s="1" t="s">
        <v>9</v>
      </c>
      <c r="U278" s="1" t="s">
        <v>9</v>
      </c>
      <c r="V278" s="1" t="s">
        <v>9</v>
      </c>
      <c r="W278" s="1" t="s">
        <v>9</v>
      </c>
      <c r="X278" s="1" t="s">
        <v>9</v>
      </c>
      <c r="Y278" s="1" t="s">
        <v>9</v>
      </c>
      <c r="Z278" s="1" t="s">
        <v>9</v>
      </c>
      <c r="AA278" s="1" t="s">
        <v>9</v>
      </c>
      <c r="AB278" s="1" t="s">
        <v>9</v>
      </c>
      <c r="AC278" s="1" t="s">
        <v>9</v>
      </c>
      <c r="AD278" s="1" t="s">
        <v>9</v>
      </c>
      <c r="AF278">
        <f t="shared" si="4"/>
        <v>1</v>
      </c>
    </row>
    <row r="279" spans="1:32" x14ac:dyDescent="0.45">
      <c r="A279" s="1" t="s">
        <v>982</v>
      </c>
      <c r="B279" s="1" t="s">
        <v>26</v>
      </c>
      <c r="C279" s="1" t="s">
        <v>104</v>
      </c>
      <c r="D279" s="1" t="s">
        <v>984</v>
      </c>
      <c r="E279" s="1" t="s">
        <v>296</v>
      </c>
      <c r="F279" s="1" t="s">
        <v>297</v>
      </c>
      <c r="G279" s="1" t="s">
        <v>257</v>
      </c>
      <c r="H279" s="1" t="s">
        <v>0</v>
      </c>
      <c r="I279" s="1" t="s">
        <v>298</v>
      </c>
      <c r="J279" s="1" t="s">
        <v>299</v>
      </c>
      <c r="K279" s="1" t="s">
        <v>0</v>
      </c>
      <c r="L279" s="1" t="s">
        <v>1316</v>
      </c>
      <c r="M279" s="1" t="s">
        <v>1311</v>
      </c>
      <c r="N279" s="1" t="s">
        <v>1317</v>
      </c>
      <c r="O279" s="1" t="s">
        <v>9</v>
      </c>
      <c r="P279" s="1">
        <v>3</v>
      </c>
      <c r="Q279" s="1" t="s">
        <v>1347</v>
      </c>
      <c r="R279" s="1" t="s">
        <v>1320</v>
      </c>
      <c r="S279" s="1" t="s">
        <v>1321</v>
      </c>
      <c r="T279" s="1" t="s">
        <v>1316</v>
      </c>
      <c r="U279" s="1" t="s">
        <v>2622</v>
      </c>
      <c r="V279" s="1" t="s">
        <v>2623</v>
      </c>
      <c r="W279" s="1" t="s">
        <v>2624</v>
      </c>
      <c r="X279" s="1" t="s">
        <v>2625</v>
      </c>
      <c r="Y279" s="1" t="s">
        <v>2626</v>
      </c>
      <c r="Z279" s="1" t="s">
        <v>2627</v>
      </c>
      <c r="AA279" s="1">
        <v>12</v>
      </c>
      <c r="AB279" s="1" t="s">
        <v>1354</v>
      </c>
      <c r="AC279" s="1" t="s">
        <v>9</v>
      </c>
      <c r="AD279" s="1" t="s">
        <v>1311</v>
      </c>
      <c r="AF279">
        <f t="shared" si="4"/>
        <v>1</v>
      </c>
    </row>
    <row r="280" spans="1:32" x14ac:dyDescent="0.45">
      <c r="A280" s="1" t="s">
        <v>982</v>
      </c>
      <c r="B280" s="1" t="s">
        <v>26</v>
      </c>
      <c r="C280" s="1" t="s">
        <v>104</v>
      </c>
      <c r="D280" s="1" t="s">
        <v>1215</v>
      </c>
      <c r="E280" s="1" t="s">
        <v>662</v>
      </c>
      <c r="F280" s="1" t="s">
        <v>663</v>
      </c>
      <c r="G280" s="1" t="s">
        <v>257</v>
      </c>
      <c r="H280" s="1" t="s">
        <v>0</v>
      </c>
      <c r="I280" s="1" t="s">
        <v>664</v>
      </c>
      <c r="J280" s="1" t="s">
        <v>665</v>
      </c>
      <c r="K280" s="1" t="s">
        <v>0</v>
      </c>
      <c r="L280" s="1" t="s">
        <v>1316</v>
      </c>
      <c r="M280" s="1" t="s">
        <v>1311</v>
      </c>
      <c r="N280" s="1" t="s">
        <v>1317</v>
      </c>
      <c r="O280" s="1" t="s">
        <v>2614</v>
      </c>
      <c r="P280" s="1">
        <v>14</v>
      </c>
      <c r="Q280" s="1" t="s">
        <v>1347</v>
      </c>
      <c r="R280" s="1" t="s">
        <v>1320</v>
      </c>
      <c r="S280" s="1" t="s">
        <v>1321</v>
      </c>
      <c r="T280" s="1" t="s">
        <v>1316</v>
      </c>
      <c r="U280" s="1" t="s">
        <v>2615</v>
      </c>
      <c r="V280" s="1" t="s">
        <v>2616</v>
      </c>
      <c r="W280" s="1" t="s">
        <v>2617</v>
      </c>
      <c r="X280" s="1" t="s">
        <v>2618</v>
      </c>
      <c r="Y280" s="1" t="s">
        <v>2619</v>
      </c>
      <c r="Z280" s="1" t="s">
        <v>2620</v>
      </c>
      <c r="AA280" s="1">
        <v>32</v>
      </c>
      <c r="AB280" s="1" t="s">
        <v>1354</v>
      </c>
      <c r="AC280" s="1" t="s">
        <v>2621</v>
      </c>
      <c r="AD280" s="1" t="s">
        <v>1311</v>
      </c>
      <c r="AF280">
        <f t="shared" si="4"/>
        <v>1</v>
      </c>
    </row>
    <row r="281" spans="1:32" x14ac:dyDescent="0.45">
      <c r="A281" s="1" t="s">
        <v>982</v>
      </c>
      <c r="B281" s="1" t="s">
        <v>29</v>
      </c>
      <c r="C281" s="1" t="s">
        <v>30</v>
      </c>
      <c r="D281" s="1" t="s">
        <v>990</v>
      </c>
      <c r="E281" s="1" t="s">
        <v>1051</v>
      </c>
      <c r="F281" s="1" t="s">
        <v>1052</v>
      </c>
      <c r="G281" s="1" t="s">
        <v>1</v>
      </c>
      <c r="H281" s="1" t="s">
        <v>0</v>
      </c>
      <c r="I281" s="1"/>
      <c r="J281" s="1"/>
      <c r="K281" s="1" t="s">
        <v>9</v>
      </c>
      <c r="L281" s="1" t="s">
        <v>9</v>
      </c>
      <c r="M281" s="1" t="s">
        <v>9</v>
      </c>
      <c r="N281" s="1" t="s">
        <v>9</v>
      </c>
      <c r="O281" s="1" t="s">
        <v>9</v>
      </c>
      <c r="P281" s="1" t="s">
        <v>9</v>
      </c>
      <c r="Q281" s="1" t="s">
        <v>9</v>
      </c>
      <c r="R281" s="1" t="s">
        <v>9</v>
      </c>
      <c r="S281" s="1" t="s">
        <v>9</v>
      </c>
      <c r="T281" s="1" t="s">
        <v>9</v>
      </c>
      <c r="U281" s="1" t="s">
        <v>9</v>
      </c>
      <c r="V281" s="1" t="s">
        <v>9</v>
      </c>
      <c r="W281" s="1" t="s">
        <v>9</v>
      </c>
      <c r="X281" s="1" t="s">
        <v>9</v>
      </c>
      <c r="Y281" s="1" t="s">
        <v>9</v>
      </c>
      <c r="Z281" s="1" t="s">
        <v>9</v>
      </c>
      <c r="AA281" s="1" t="s">
        <v>9</v>
      </c>
      <c r="AB281" s="1" t="s">
        <v>9</v>
      </c>
      <c r="AC281" s="1" t="s">
        <v>9</v>
      </c>
      <c r="AD281" s="1" t="s">
        <v>9</v>
      </c>
      <c r="AF281">
        <f t="shared" si="4"/>
        <v>1</v>
      </c>
    </row>
    <row r="282" spans="1:32" x14ac:dyDescent="0.45">
      <c r="A282" s="1" t="s">
        <v>982</v>
      </c>
      <c r="B282" s="1" t="s">
        <v>26</v>
      </c>
      <c r="C282" s="1" t="s">
        <v>104</v>
      </c>
      <c r="D282" s="1" t="s">
        <v>1215</v>
      </c>
      <c r="E282" s="1" t="s">
        <v>670</v>
      </c>
      <c r="F282" s="1" t="s">
        <v>671</v>
      </c>
      <c r="G282" s="1" t="s">
        <v>257</v>
      </c>
      <c r="H282" s="1" t="s">
        <v>0</v>
      </c>
      <c r="I282" s="1" t="s">
        <v>672</v>
      </c>
      <c r="J282" s="1" t="s">
        <v>673</v>
      </c>
      <c r="K282" s="1" t="s">
        <v>0</v>
      </c>
      <c r="L282" s="1" t="s">
        <v>1316</v>
      </c>
      <c r="M282" s="1" t="s">
        <v>1311</v>
      </c>
      <c r="N282" s="1" t="s">
        <v>1317</v>
      </c>
      <c r="O282" s="1" t="s">
        <v>2608</v>
      </c>
      <c r="P282" s="1">
        <v>2</v>
      </c>
      <c r="Q282" s="1" t="s">
        <v>1392</v>
      </c>
      <c r="R282" s="1" t="s">
        <v>1320</v>
      </c>
      <c r="S282" s="1" t="s">
        <v>1321</v>
      </c>
      <c r="T282" s="1" t="s">
        <v>1316</v>
      </c>
      <c r="U282" s="1" t="s">
        <v>2378</v>
      </c>
      <c r="V282" s="1" t="s">
        <v>2609</v>
      </c>
      <c r="W282" s="1" t="s">
        <v>2610</v>
      </c>
      <c r="X282" s="1" t="s">
        <v>2611</v>
      </c>
      <c r="Y282" s="1" t="s">
        <v>2382</v>
      </c>
      <c r="Z282" s="1" t="s">
        <v>2612</v>
      </c>
      <c r="AA282" s="1">
        <v>55</v>
      </c>
      <c r="AB282" s="1" t="s">
        <v>1448</v>
      </c>
      <c r="AC282" s="1" t="s">
        <v>2613</v>
      </c>
      <c r="AD282" s="1" t="s">
        <v>1311</v>
      </c>
      <c r="AF282">
        <f t="shared" si="4"/>
        <v>1</v>
      </c>
    </row>
    <row r="283" spans="1:32" x14ac:dyDescent="0.45">
      <c r="A283" s="1" t="s">
        <v>982</v>
      </c>
      <c r="B283" s="1" t="s">
        <v>26</v>
      </c>
      <c r="C283" s="1" t="s">
        <v>104</v>
      </c>
      <c r="D283" s="1" t="s">
        <v>1218</v>
      </c>
      <c r="E283" s="1" t="s">
        <v>372</v>
      </c>
      <c r="F283" s="1" t="s">
        <v>373</v>
      </c>
      <c r="G283" s="1" t="s">
        <v>1</v>
      </c>
      <c r="H283" s="1" t="s">
        <v>0</v>
      </c>
      <c r="I283" s="1" t="s">
        <v>374</v>
      </c>
      <c r="J283" s="1" t="s">
        <v>375</v>
      </c>
      <c r="K283" s="1" t="s">
        <v>0</v>
      </c>
      <c r="L283" s="1" t="s">
        <v>1316</v>
      </c>
      <c r="M283" s="1" t="s">
        <v>1389</v>
      </c>
      <c r="N283" s="1" t="s">
        <v>1390</v>
      </c>
      <c r="O283" s="1" t="s">
        <v>2600</v>
      </c>
      <c r="P283" s="1">
        <v>27</v>
      </c>
      <c r="Q283" s="1" t="s">
        <v>1392</v>
      </c>
      <c r="R283" s="1" t="s">
        <v>1320</v>
      </c>
      <c r="S283" s="1" t="s">
        <v>1321</v>
      </c>
      <c r="T283" s="1" t="s">
        <v>1316</v>
      </c>
      <c r="U283" s="1" t="s">
        <v>2601</v>
      </c>
      <c r="V283" s="1" t="s">
        <v>2602</v>
      </c>
      <c r="W283" s="1" t="s">
        <v>2603</v>
      </c>
      <c r="X283" s="1" t="s">
        <v>2604</v>
      </c>
      <c r="Y283" s="1" t="s">
        <v>2605</v>
      </c>
      <c r="Z283" s="1" t="s">
        <v>2606</v>
      </c>
      <c r="AA283" s="1">
        <v>25</v>
      </c>
      <c r="AB283" s="1" t="s">
        <v>1492</v>
      </c>
      <c r="AC283" s="1" t="s">
        <v>2607</v>
      </c>
      <c r="AD283" s="1" t="s">
        <v>1311</v>
      </c>
      <c r="AF283">
        <f t="shared" si="4"/>
        <v>1</v>
      </c>
    </row>
    <row r="284" spans="1:32" x14ac:dyDescent="0.45">
      <c r="A284" s="1" t="s">
        <v>982</v>
      </c>
      <c r="B284" s="1" t="s">
        <v>29</v>
      </c>
      <c r="C284" s="1" t="s">
        <v>30</v>
      </c>
      <c r="D284" s="1" t="s">
        <v>95</v>
      </c>
      <c r="E284" s="1" t="s">
        <v>1058</v>
      </c>
      <c r="F284" s="1" t="s">
        <v>1059</v>
      </c>
      <c r="G284" s="1" t="s">
        <v>1</v>
      </c>
      <c r="H284" s="1" t="s">
        <v>0</v>
      </c>
      <c r="I284" s="1"/>
      <c r="J284" s="1"/>
      <c r="K284" s="1" t="s">
        <v>9</v>
      </c>
      <c r="L284" s="1" t="s">
        <v>9</v>
      </c>
      <c r="M284" s="1" t="s">
        <v>9</v>
      </c>
      <c r="N284" s="1" t="s">
        <v>9</v>
      </c>
      <c r="O284" s="1" t="s">
        <v>9</v>
      </c>
      <c r="P284" s="1" t="s">
        <v>9</v>
      </c>
      <c r="Q284" s="1" t="s">
        <v>9</v>
      </c>
      <c r="R284" s="1" t="s">
        <v>9</v>
      </c>
      <c r="S284" s="1" t="s">
        <v>9</v>
      </c>
      <c r="T284" s="1" t="s">
        <v>9</v>
      </c>
      <c r="U284" s="1" t="s">
        <v>9</v>
      </c>
      <c r="V284" s="1" t="s">
        <v>9</v>
      </c>
      <c r="W284" s="1" t="s">
        <v>9</v>
      </c>
      <c r="X284" s="1" t="s">
        <v>9</v>
      </c>
      <c r="Y284" s="1" t="s">
        <v>9</v>
      </c>
      <c r="Z284" s="1" t="s">
        <v>9</v>
      </c>
      <c r="AA284" s="1" t="s">
        <v>9</v>
      </c>
      <c r="AB284" s="1" t="s">
        <v>9</v>
      </c>
      <c r="AC284" s="1" t="s">
        <v>9</v>
      </c>
      <c r="AD284" s="1" t="s">
        <v>9</v>
      </c>
      <c r="AF284">
        <f t="shared" si="4"/>
        <v>1</v>
      </c>
    </row>
    <row r="285" spans="1:32" x14ac:dyDescent="0.45">
      <c r="A285" s="1" t="s">
        <v>982</v>
      </c>
      <c r="B285" s="1" t="s">
        <v>26</v>
      </c>
      <c r="C285" s="1" t="s">
        <v>104</v>
      </c>
      <c r="D285" s="1" t="s">
        <v>1215</v>
      </c>
      <c r="E285" s="1" t="s">
        <v>697</v>
      </c>
      <c r="F285" s="1" t="s">
        <v>698</v>
      </c>
      <c r="G285" s="1" t="s">
        <v>257</v>
      </c>
      <c r="H285" s="1" t="s">
        <v>0</v>
      </c>
      <c r="I285" s="1" t="s">
        <v>699</v>
      </c>
      <c r="J285" s="1" t="s">
        <v>700</v>
      </c>
      <c r="K285" s="1" t="s">
        <v>0</v>
      </c>
      <c r="L285" s="1" t="s">
        <v>1316</v>
      </c>
      <c r="M285" s="1" t="s">
        <v>1311</v>
      </c>
      <c r="N285" s="1" t="s">
        <v>1317</v>
      </c>
      <c r="O285" s="1" t="s">
        <v>1466</v>
      </c>
      <c r="P285" s="1">
        <v>2</v>
      </c>
      <c r="Q285" s="1" t="s">
        <v>1392</v>
      </c>
      <c r="R285" s="1" t="s">
        <v>1320</v>
      </c>
      <c r="S285" s="1" t="s">
        <v>1690</v>
      </c>
      <c r="T285" s="1" t="s">
        <v>1316</v>
      </c>
      <c r="U285" s="1" t="s">
        <v>2451</v>
      </c>
      <c r="V285" s="1" t="s">
        <v>2594</v>
      </c>
      <c r="W285" s="1" t="s">
        <v>2595</v>
      </c>
      <c r="X285" s="1" t="s">
        <v>2596</v>
      </c>
      <c r="Y285" s="1" t="s">
        <v>2597</v>
      </c>
      <c r="Z285" s="1" t="s">
        <v>2598</v>
      </c>
      <c r="AA285" s="1">
        <v>43</v>
      </c>
      <c r="AB285" s="1" t="s">
        <v>1328</v>
      </c>
      <c r="AC285" s="1" t="s">
        <v>2599</v>
      </c>
      <c r="AD285" s="1" t="s">
        <v>1311</v>
      </c>
      <c r="AF285">
        <f t="shared" si="4"/>
        <v>1</v>
      </c>
    </row>
    <row r="286" spans="1:32" x14ac:dyDescent="0.45">
      <c r="A286" s="1" t="s">
        <v>982</v>
      </c>
      <c r="B286" s="1" t="s">
        <v>26</v>
      </c>
      <c r="C286" s="1" t="s">
        <v>104</v>
      </c>
      <c r="D286" s="1" t="s">
        <v>984</v>
      </c>
      <c r="E286" s="1" t="s">
        <v>292</v>
      </c>
      <c r="F286" s="1" t="s">
        <v>293</v>
      </c>
      <c r="G286" s="1" t="s">
        <v>257</v>
      </c>
      <c r="H286" s="1" t="s">
        <v>0</v>
      </c>
      <c r="I286" s="1" t="s">
        <v>294</v>
      </c>
      <c r="J286" s="1" t="s">
        <v>295</v>
      </c>
      <c r="K286" s="1" t="s">
        <v>0</v>
      </c>
      <c r="L286" s="1" t="s">
        <v>1316</v>
      </c>
      <c r="M286" s="1" t="s">
        <v>1389</v>
      </c>
      <c r="N286" s="1" t="s">
        <v>1390</v>
      </c>
      <c r="O286" s="1" t="s">
        <v>1821</v>
      </c>
      <c r="P286" s="1">
        <v>17</v>
      </c>
      <c r="Q286" s="1" t="s">
        <v>1392</v>
      </c>
      <c r="R286" s="1" t="s">
        <v>1320</v>
      </c>
      <c r="S286" s="1" t="s">
        <v>1690</v>
      </c>
      <c r="T286" s="1" t="s">
        <v>1316</v>
      </c>
      <c r="U286" s="1" t="s">
        <v>2588</v>
      </c>
      <c r="V286" s="1" t="s">
        <v>2589</v>
      </c>
      <c r="W286" s="1" t="s">
        <v>2590</v>
      </c>
      <c r="X286" s="1" t="s">
        <v>2591</v>
      </c>
      <c r="Y286" s="1" t="s">
        <v>2592</v>
      </c>
      <c r="Z286" s="1" t="s">
        <v>2593</v>
      </c>
      <c r="AA286" s="1">
        <v>27</v>
      </c>
      <c r="AB286" s="1" t="s">
        <v>1421</v>
      </c>
      <c r="AC286" s="1" t="s">
        <v>2329</v>
      </c>
      <c r="AD286" s="1" t="s">
        <v>1311</v>
      </c>
      <c r="AF286">
        <f t="shared" si="4"/>
        <v>2</v>
      </c>
    </row>
    <row r="287" spans="1:32" x14ac:dyDescent="0.45">
      <c r="A287" s="1" t="s">
        <v>982</v>
      </c>
      <c r="B287" s="1" t="s">
        <v>26</v>
      </c>
      <c r="C287" s="1" t="s">
        <v>30</v>
      </c>
      <c r="D287" s="1" t="s">
        <v>1194</v>
      </c>
      <c r="E287" s="1" t="s">
        <v>368</v>
      </c>
      <c r="F287" s="1" t="s">
        <v>369</v>
      </c>
      <c r="G287" s="1" t="s">
        <v>257</v>
      </c>
      <c r="H287" s="1" t="s">
        <v>0</v>
      </c>
      <c r="I287" s="1" t="s">
        <v>370</v>
      </c>
      <c r="J287" s="1" t="s">
        <v>371</v>
      </c>
      <c r="K287" s="1" t="s">
        <v>25</v>
      </c>
      <c r="L287" s="1" t="s">
        <v>1316</v>
      </c>
      <c r="M287" s="1" t="s">
        <v>1311</v>
      </c>
      <c r="N287" s="1" t="s">
        <v>1317</v>
      </c>
      <c r="O287" s="1" t="s">
        <v>2581</v>
      </c>
      <c r="P287" s="1">
        <v>1</v>
      </c>
      <c r="Q287" s="1" t="s">
        <v>1518</v>
      </c>
      <c r="R287" s="1" t="s">
        <v>1320</v>
      </c>
      <c r="S287" s="1" t="s">
        <v>1563</v>
      </c>
      <c r="T287" s="1" t="s">
        <v>1316</v>
      </c>
      <c r="U287" s="1" t="s">
        <v>2424</v>
      </c>
      <c r="V287" s="1" t="s">
        <v>2582</v>
      </c>
      <c r="W287" s="1" t="s">
        <v>2583</v>
      </c>
      <c r="X287" s="1" t="s">
        <v>2584</v>
      </c>
      <c r="Y287" s="1" t="s">
        <v>2585</v>
      </c>
      <c r="Z287" s="1" t="s">
        <v>2586</v>
      </c>
      <c r="AA287" s="1">
        <v>57</v>
      </c>
      <c r="AB287" s="1" t="s">
        <v>1492</v>
      </c>
      <c r="AC287" s="1" t="s">
        <v>2587</v>
      </c>
      <c r="AD287" s="1" t="s">
        <v>1311</v>
      </c>
      <c r="AF287">
        <f t="shared" si="4"/>
        <v>1</v>
      </c>
    </row>
    <row r="288" spans="1:32" x14ac:dyDescent="0.45">
      <c r="A288" s="1" t="s">
        <v>982</v>
      </c>
      <c r="B288" s="1" t="s">
        <v>26</v>
      </c>
      <c r="C288" s="1" t="s">
        <v>30</v>
      </c>
      <c r="D288" s="1" t="s">
        <v>1194</v>
      </c>
      <c r="E288" s="1" t="s">
        <v>340</v>
      </c>
      <c r="F288" s="1" t="s">
        <v>341</v>
      </c>
      <c r="G288" s="1" t="s">
        <v>257</v>
      </c>
      <c r="H288" s="1" t="s">
        <v>0</v>
      </c>
      <c r="I288" s="1" t="s">
        <v>342</v>
      </c>
      <c r="J288" s="1" t="s">
        <v>343</v>
      </c>
      <c r="K288" s="1" t="s">
        <v>0</v>
      </c>
      <c r="L288" s="1" t="s">
        <v>1316</v>
      </c>
      <c r="M288" s="1" t="s">
        <v>1423</v>
      </c>
      <c r="N288" s="1" t="s">
        <v>1424</v>
      </c>
      <c r="O288" s="1" t="s">
        <v>2573</v>
      </c>
      <c r="P288" s="1">
        <v>1</v>
      </c>
      <c r="Q288" s="1" t="s">
        <v>1392</v>
      </c>
      <c r="R288" s="1" t="s">
        <v>1320</v>
      </c>
      <c r="S288" s="1" t="s">
        <v>1321</v>
      </c>
      <c r="T288" s="1" t="s">
        <v>1316</v>
      </c>
      <c r="U288" s="1" t="s">
        <v>2574</v>
      </c>
      <c r="V288" s="1" t="s">
        <v>2575</v>
      </c>
      <c r="W288" s="1" t="s">
        <v>2576</v>
      </c>
      <c r="X288" s="1" t="s">
        <v>2577</v>
      </c>
      <c r="Y288" s="1" t="s">
        <v>2578</v>
      </c>
      <c r="Z288" s="1" t="s">
        <v>2579</v>
      </c>
      <c r="AA288" s="1">
        <v>54</v>
      </c>
      <c r="AB288" s="1" t="s">
        <v>1492</v>
      </c>
      <c r="AC288" s="1" t="s">
        <v>2580</v>
      </c>
      <c r="AD288" s="1" t="s">
        <v>1311</v>
      </c>
      <c r="AF288">
        <f t="shared" si="4"/>
        <v>1</v>
      </c>
    </row>
    <row r="289" spans="1:32" x14ac:dyDescent="0.45">
      <c r="A289" s="1" t="s">
        <v>982</v>
      </c>
      <c r="B289" s="1" t="s">
        <v>26</v>
      </c>
      <c r="C289" s="1" t="s">
        <v>30</v>
      </c>
      <c r="D289" s="1" t="s">
        <v>1217</v>
      </c>
      <c r="E289" s="1" t="s">
        <v>546</v>
      </c>
      <c r="F289" s="1" t="s">
        <v>547</v>
      </c>
      <c r="G289" s="1" t="s">
        <v>257</v>
      </c>
      <c r="H289" s="1" t="s">
        <v>0</v>
      </c>
      <c r="I289" s="1" t="s">
        <v>548</v>
      </c>
      <c r="J289" s="1" t="s">
        <v>549</v>
      </c>
      <c r="K289" s="1" t="s">
        <v>0</v>
      </c>
      <c r="L289" s="1" t="s">
        <v>1316</v>
      </c>
      <c r="M289" s="1" t="s">
        <v>1311</v>
      </c>
      <c r="N289" s="1" t="s">
        <v>1317</v>
      </c>
      <c r="O289" s="1" t="s">
        <v>1810</v>
      </c>
      <c r="P289" s="1">
        <v>8</v>
      </c>
      <c r="Q289" s="1" t="s">
        <v>1392</v>
      </c>
      <c r="R289" s="1" t="s">
        <v>1320</v>
      </c>
      <c r="S289" s="1" t="s">
        <v>1321</v>
      </c>
      <c r="T289" s="1" t="s">
        <v>1316</v>
      </c>
      <c r="U289" s="1" t="s">
        <v>2567</v>
      </c>
      <c r="V289" s="1" t="s">
        <v>2568</v>
      </c>
      <c r="W289" s="1" t="s">
        <v>2569</v>
      </c>
      <c r="X289" s="1" t="s">
        <v>2570</v>
      </c>
      <c r="Y289" s="1" t="s">
        <v>2571</v>
      </c>
      <c r="Z289" s="1" t="s">
        <v>2572</v>
      </c>
      <c r="AA289" s="1">
        <v>106</v>
      </c>
      <c r="AB289" s="1" t="s">
        <v>1473</v>
      </c>
      <c r="AC289" s="1" t="s">
        <v>1809</v>
      </c>
      <c r="AD289" s="1" t="s">
        <v>1311</v>
      </c>
      <c r="AF289">
        <f t="shared" si="4"/>
        <v>1</v>
      </c>
    </row>
    <row r="290" spans="1:32" x14ac:dyDescent="0.45">
      <c r="A290" s="1" t="s">
        <v>982</v>
      </c>
      <c r="B290" s="1" t="s">
        <v>26</v>
      </c>
      <c r="C290" s="1" t="s">
        <v>104</v>
      </c>
      <c r="D290" s="1" t="s">
        <v>1216</v>
      </c>
      <c r="E290" s="1" t="s">
        <v>590</v>
      </c>
      <c r="F290" s="1" t="s">
        <v>591</v>
      </c>
      <c r="G290" s="1" t="s">
        <v>257</v>
      </c>
      <c r="H290" s="1" t="s">
        <v>0</v>
      </c>
      <c r="I290" s="1" t="s">
        <v>592</v>
      </c>
      <c r="J290" s="1" t="s">
        <v>593</v>
      </c>
      <c r="K290" s="1" t="s">
        <v>0</v>
      </c>
      <c r="L290" s="1" t="s">
        <v>1316</v>
      </c>
      <c r="M290" s="1" t="s">
        <v>1755</v>
      </c>
      <c r="N290" s="1" t="s">
        <v>1336</v>
      </c>
      <c r="O290" s="1" t="s">
        <v>2559</v>
      </c>
      <c r="P290" s="1">
        <v>18</v>
      </c>
      <c r="Q290" s="1" t="s">
        <v>1392</v>
      </c>
      <c r="R290" s="1" t="s">
        <v>1320</v>
      </c>
      <c r="S290" s="1" t="s">
        <v>1321</v>
      </c>
      <c r="T290" s="1" t="s">
        <v>1316</v>
      </c>
      <c r="U290" s="1" t="s">
        <v>2560</v>
      </c>
      <c r="V290" s="1" t="s">
        <v>2561</v>
      </c>
      <c r="W290" s="1" t="s">
        <v>2562</v>
      </c>
      <c r="X290" s="1" t="s">
        <v>2563</v>
      </c>
      <c r="Y290" s="1" t="s">
        <v>2564</v>
      </c>
      <c r="Z290" s="1" t="s">
        <v>2565</v>
      </c>
      <c r="AA290" s="1">
        <v>52</v>
      </c>
      <c r="AB290" s="1" t="s">
        <v>1579</v>
      </c>
      <c r="AC290" s="1" t="s">
        <v>2566</v>
      </c>
      <c r="AD290" s="1" t="s">
        <v>1311</v>
      </c>
      <c r="AF290">
        <f t="shared" si="4"/>
        <v>1</v>
      </c>
    </row>
    <row r="291" spans="1:32" x14ac:dyDescent="0.45">
      <c r="A291" s="1" t="s">
        <v>982</v>
      </c>
      <c r="B291" s="1" t="s">
        <v>26</v>
      </c>
      <c r="C291" s="1" t="s">
        <v>104</v>
      </c>
      <c r="D291" s="1" t="s">
        <v>1215</v>
      </c>
      <c r="E291" s="1" t="s">
        <v>634</v>
      </c>
      <c r="F291" s="1" t="s">
        <v>635</v>
      </c>
      <c r="G291" s="1" t="s">
        <v>1</v>
      </c>
      <c r="H291" s="1" t="s">
        <v>0</v>
      </c>
      <c r="I291" s="1" t="s">
        <v>636</v>
      </c>
      <c r="J291" s="1" t="s">
        <v>637</v>
      </c>
      <c r="K291" s="1" t="s">
        <v>0</v>
      </c>
      <c r="L291" s="1" t="s">
        <v>1316</v>
      </c>
      <c r="M291" s="1" t="s">
        <v>9</v>
      </c>
      <c r="N291" s="1" t="s">
        <v>9</v>
      </c>
      <c r="O291" s="1" t="s">
        <v>2553</v>
      </c>
      <c r="P291" s="1">
        <v>61</v>
      </c>
      <c r="Q291" s="1" t="s">
        <v>1347</v>
      </c>
      <c r="R291" s="1" t="s">
        <v>1320</v>
      </c>
      <c r="S291" s="1" t="s">
        <v>1321</v>
      </c>
      <c r="T291" s="1" t="s">
        <v>1316</v>
      </c>
      <c r="U291" s="1" t="s">
        <v>2424</v>
      </c>
      <c r="V291" s="1" t="s">
        <v>2554</v>
      </c>
      <c r="W291" s="1" t="s">
        <v>9</v>
      </c>
      <c r="X291" s="1" t="s">
        <v>2555</v>
      </c>
      <c r="Y291" s="1" t="s">
        <v>2556</v>
      </c>
      <c r="Z291" s="1" t="s">
        <v>2557</v>
      </c>
      <c r="AA291" s="1">
        <v>14</v>
      </c>
      <c r="AB291" s="1" t="s">
        <v>1579</v>
      </c>
      <c r="AC291" s="1" t="s">
        <v>2558</v>
      </c>
      <c r="AD291" s="1" t="s">
        <v>1311</v>
      </c>
      <c r="AF291">
        <f t="shared" si="4"/>
        <v>1</v>
      </c>
    </row>
    <row r="292" spans="1:32" x14ac:dyDescent="0.45">
      <c r="A292" s="1" t="s">
        <v>982</v>
      </c>
      <c r="B292" s="1" t="s">
        <v>26</v>
      </c>
      <c r="C292" s="1" t="s">
        <v>30</v>
      </c>
      <c r="D292" s="1" t="s">
        <v>1217</v>
      </c>
      <c r="E292" s="1" t="s">
        <v>538</v>
      </c>
      <c r="F292" s="1" t="s">
        <v>539</v>
      </c>
      <c r="G292" s="1" t="s">
        <v>1</v>
      </c>
      <c r="H292" s="1" t="s">
        <v>0</v>
      </c>
      <c r="I292" s="1" t="s">
        <v>540</v>
      </c>
      <c r="J292" s="1" t="s">
        <v>541</v>
      </c>
      <c r="K292" s="1" t="s">
        <v>0</v>
      </c>
      <c r="L292" s="1" t="s">
        <v>1316</v>
      </c>
      <c r="M292" s="1" t="s">
        <v>1311</v>
      </c>
      <c r="N292" s="1" t="s">
        <v>1317</v>
      </c>
      <c r="O292" s="1" t="s">
        <v>2546</v>
      </c>
      <c r="P292" s="1">
        <v>6</v>
      </c>
      <c r="Q292" s="1" t="s">
        <v>1392</v>
      </c>
      <c r="R292" s="1" t="s">
        <v>1320</v>
      </c>
      <c r="S292" s="1" t="s">
        <v>1321</v>
      </c>
      <c r="T292" s="1" t="s">
        <v>1316</v>
      </c>
      <c r="U292" s="1" t="s">
        <v>2451</v>
      </c>
      <c r="V292" s="1" t="s">
        <v>2547</v>
      </c>
      <c r="W292" s="1" t="s">
        <v>2548</v>
      </c>
      <c r="X292" s="1" t="s">
        <v>2549</v>
      </c>
      <c r="Y292" s="1" t="s">
        <v>2550</v>
      </c>
      <c r="Z292" s="1" t="s">
        <v>2551</v>
      </c>
      <c r="AA292" s="1">
        <v>17</v>
      </c>
      <c r="AB292" s="1" t="s">
        <v>1354</v>
      </c>
      <c r="AC292" s="1" t="s">
        <v>2552</v>
      </c>
      <c r="AD292" s="1" t="s">
        <v>1311</v>
      </c>
      <c r="AF292">
        <f t="shared" si="4"/>
        <v>1</v>
      </c>
    </row>
    <row r="293" spans="1:32" x14ac:dyDescent="0.45">
      <c r="A293" s="1" t="s">
        <v>982</v>
      </c>
      <c r="B293" s="1" t="s">
        <v>26</v>
      </c>
      <c r="C293" s="1" t="s">
        <v>104</v>
      </c>
      <c r="D293" s="1" t="s">
        <v>1215</v>
      </c>
      <c r="E293" s="1" t="s">
        <v>465</v>
      </c>
      <c r="F293" s="1" t="s">
        <v>682</v>
      </c>
      <c r="G293" s="1" t="s">
        <v>257</v>
      </c>
      <c r="H293" s="1" t="s">
        <v>0</v>
      </c>
      <c r="I293" s="1" t="s">
        <v>683</v>
      </c>
      <c r="J293" s="1" t="s">
        <v>684</v>
      </c>
      <c r="K293" s="1" t="s">
        <v>0</v>
      </c>
      <c r="L293" s="1" t="s">
        <v>1316</v>
      </c>
      <c r="M293" s="1" t="s">
        <v>1562</v>
      </c>
      <c r="N293" s="1" t="s">
        <v>1563</v>
      </c>
      <c r="O293" s="1" t="s">
        <v>2335</v>
      </c>
      <c r="P293" s="1">
        <v>26</v>
      </c>
      <c r="Q293" s="1" t="s">
        <v>1338</v>
      </c>
      <c r="R293" s="1" t="s">
        <v>1667</v>
      </c>
      <c r="S293" s="1" t="s">
        <v>1321</v>
      </c>
      <c r="T293" s="1" t="s">
        <v>1316</v>
      </c>
      <c r="U293" s="1" t="s">
        <v>2336</v>
      </c>
      <c r="V293" s="1" t="s">
        <v>2337</v>
      </c>
      <c r="W293" s="1" t="s">
        <v>2338</v>
      </c>
      <c r="X293" s="1" t="s">
        <v>2339</v>
      </c>
      <c r="Y293" s="1" t="s">
        <v>2340</v>
      </c>
      <c r="Z293" s="1" t="s">
        <v>2341</v>
      </c>
      <c r="AA293" s="1">
        <v>30</v>
      </c>
      <c r="AB293" s="1" t="s">
        <v>1587</v>
      </c>
      <c r="AC293" s="1" t="s">
        <v>2342</v>
      </c>
      <c r="AD293" s="1" t="s">
        <v>1311</v>
      </c>
      <c r="AF293">
        <f t="shared" si="4"/>
        <v>2</v>
      </c>
    </row>
    <row r="294" spans="1:32" x14ac:dyDescent="0.45">
      <c r="A294" s="1" t="s">
        <v>982</v>
      </c>
      <c r="B294" s="1" t="s">
        <v>26</v>
      </c>
      <c r="C294" s="1" t="s">
        <v>104</v>
      </c>
      <c r="D294" s="1" t="s">
        <v>1215</v>
      </c>
      <c r="E294" s="1" t="s">
        <v>614</v>
      </c>
      <c r="F294" s="1" t="s">
        <v>615</v>
      </c>
      <c r="G294" s="1" t="s">
        <v>1</v>
      </c>
      <c r="H294" s="1" t="s">
        <v>0</v>
      </c>
      <c r="I294" s="1" t="s">
        <v>616</v>
      </c>
      <c r="J294" s="1" t="s">
        <v>617</v>
      </c>
      <c r="K294" s="1" t="s">
        <v>0</v>
      </c>
      <c r="L294" s="1" t="s">
        <v>1316</v>
      </c>
      <c r="M294" s="1" t="s">
        <v>1563</v>
      </c>
      <c r="N294" s="1" t="s">
        <v>1336</v>
      </c>
      <c r="O294" s="1" t="s">
        <v>2540</v>
      </c>
      <c r="P294" s="1">
        <v>24</v>
      </c>
      <c r="Q294" s="1" t="s">
        <v>1338</v>
      </c>
      <c r="R294" s="1" t="s">
        <v>2098</v>
      </c>
      <c r="S294" s="1" t="s">
        <v>1321</v>
      </c>
      <c r="T294" s="1" t="s">
        <v>1316</v>
      </c>
      <c r="U294" s="1" t="s">
        <v>2541</v>
      </c>
      <c r="V294" s="1" t="s">
        <v>2542</v>
      </c>
      <c r="W294" s="1" t="s">
        <v>2543</v>
      </c>
      <c r="X294" s="1" t="s">
        <v>9</v>
      </c>
      <c r="Y294" s="1" t="s">
        <v>2544</v>
      </c>
      <c r="Z294" s="1" t="s">
        <v>2545</v>
      </c>
      <c r="AA294" s="1">
        <v>10</v>
      </c>
      <c r="AB294" s="1" t="s">
        <v>9</v>
      </c>
      <c r="AC294" s="1" t="s">
        <v>1344</v>
      </c>
      <c r="AD294" s="1" t="s">
        <v>9</v>
      </c>
      <c r="AF294">
        <f t="shared" si="4"/>
        <v>1</v>
      </c>
    </row>
    <row r="295" spans="1:32" x14ac:dyDescent="0.45">
      <c r="A295" s="1" t="s">
        <v>982</v>
      </c>
      <c r="B295" s="1" t="s">
        <v>26</v>
      </c>
      <c r="C295" s="1" t="s">
        <v>104</v>
      </c>
      <c r="D295" s="1" t="s">
        <v>1218</v>
      </c>
      <c r="E295" s="1" t="s">
        <v>420</v>
      </c>
      <c r="F295" s="1" t="s">
        <v>421</v>
      </c>
      <c r="G295" s="1" t="s">
        <v>1</v>
      </c>
      <c r="H295" s="1" t="s">
        <v>0</v>
      </c>
      <c r="I295" s="1" t="s">
        <v>422</v>
      </c>
      <c r="J295" s="1" t="s">
        <v>423</v>
      </c>
      <c r="K295" s="1" t="s">
        <v>0</v>
      </c>
      <c r="L295" s="1" t="s">
        <v>1316</v>
      </c>
      <c r="M295" s="1" t="s">
        <v>9</v>
      </c>
      <c r="N295" s="1" t="s">
        <v>9</v>
      </c>
      <c r="O295" s="1" t="s">
        <v>2947</v>
      </c>
      <c r="P295" s="1">
        <v>0</v>
      </c>
      <c r="Q295" s="1" t="s">
        <v>1347</v>
      </c>
      <c r="R295" s="1" t="s">
        <v>1320</v>
      </c>
      <c r="S295" s="1" t="s">
        <v>1321</v>
      </c>
      <c r="T295" s="1" t="s">
        <v>1316</v>
      </c>
      <c r="U295" s="1" t="s">
        <v>3064</v>
      </c>
      <c r="V295" s="1" t="s">
        <v>3065</v>
      </c>
      <c r="W295" s="1" t="s">
        <v>9</v>
      </c>
      <c r="X295" s="1" t="s">
        <v>9</v>
      </c>
      <c r="Y295" s="1" t="s">
        <v>3066</v>
      </c>
      <c r="Z295" s="1" t="s">
        <v>3067</v>
      </c>
      <c r="AA295" s="1">
        <v>0</v>
      </c>
      <c r="AB295" s="1" t="s">
        <v>1587</v>
      </c>
      <c r="AC295" s="1" t="s">
        <v>9</v>
      </c>
      <c r="AD295" s="1" t="s">
        <v>1311</v>
      </c>
      <c r="AF295">
        <f t="shared" si="4"/>
        <v>1</v>
      </c>
    </row>
    <row r="296" spans="1:32" x14ac:dyDescent="0.45">
      <c r="A296" s="1" t="s">
        <v>982</v>
      </c>
      <c r="B296" s="1" t="s">
        <v>29</v>
      </c>
      <c r="C296" s="1" t="s">
        <v>104</v>
      </c>
      <c r="D296" s="1" t="s">
        <v>1098</v>
      </c>
      <c r="E296" s="1" t="s">
        <v>137</v>
      </c>
      <c r="F296" s="1" t="s">
        <v>138</v>
      </c>
      <c r="G296" s="1" t="s">
        <v>1</v>
      </c>
      <c r="H296" s="1" t="s">
        <v>0</v>
      </c>
      <c r="I296" s="1" t="s">
        <v>139</v>
      </c>
      <c r="J296" s="1" t="s">
        <v>140</v>
      </c>
      <c r="K296" s="1" t="s">
        <v>0</v>
      </c>
      <c r="L296" s="1" t="s">
        <v>1316</v>
      </c>
      <c r="M296" s="1" t="s">
        <v>1311</v>
      </c>
      <c r="N296" s="1" t="s">
        <v>1317</v>
      </c>
      <c r="O296" s="1" t="s">
        <v>1697</v>
      </c>
      <c r="P296" s="1">
        <v>7</v>
      </c>
      <c r="Q296" s="1" t="s">
        <v>1392</v>
      </c>
      <c r="R296" s="1" t="s">
        <v>1320</v>
      </c>
      <c r="S296" s="1" t="s">
        <v>1321</v>
      </c>
      <c r="T296" s="1" t="s">
        <v>1316</v>
      </c>
      <c r="U296" s="1" t="s">
        <v>1698</v>
      </c>
      <c r="V296" s="1" t="s">
        <v>1699</v>
      </c>
      <c r="W296" s="1" t="s">
        <v>1700</v>
      </c>
      <c r="X296" s="1" t="s">
        <v>1701</v>
      </c>
      <c r="Y296" s="1" t="s">
        <v>1702</v>
      </c>
      <c r="Z296" s="1" t="s">
        <v>1703</v>
      </c>
      <c r="AA296" s="1">
        <v>181</v>
      </c>
      <c r="AB296" s="1" t="s">
        <v>1492</v>
      </c>
      <c r="AC296" s="1" t="s">
        <v>1704</v>
      </c>
      <c r="AD296" s="1" t="s">
        <v>1311</v>
      </c>
      <c r="AF296">
        <f t="shared" si="4"/>
        <v>1</v>
      </c>
    </row>
    <row r="297" spans="1:32" x14ac:dyDescent="0.45">
      <c r="A297" s="1" t="s">
        <v>982</v>
      </c>
      <c r="B297" s="1" t="s">
        <v>26</v>
      </c>
      <c r="C297" s="1" t="s">
        <v>104</v>
      </c>
      <c r="D297" s="1" t="s">
        <v>1215</v>
      </c>
      <c r="E297" s="1" t="s">
        <v>642</v>
      </c>
      <c r="F297" s="1" t="s">
        <v>643</v>
      </c>
      <c r="G297" s="1" t="s">
        <v>257</v>
      </c>
      <c r="H297" s="1" t="s">
        <v>0</v>
      </c>
      <c r="I297" s="1" t="s">
        <v>644</v>
      </c>
      <c r="J297" s="1" t="s">
        <v>645</v>
      </c>
      <c r="K297" s="1" t="s">
        <v>0</v>
      </c>
      <c r="L297" s="1" t="s">
        <v>1316</v>
      </c>
      <c r="M297" s="1" t="s">
        <v>1311</v>
      </c>
      <c r="N297" s="1" t="s">
        <v>1317</v>
      </c>
      <c r="O297" s="1" t="s">
        <v>1710</v>
      </c>
      <c r="P297" s="1">
        <v>0</v>
      </c>
      <c r="Q297" s="1" t="s">
        <v>1392</v>
      </c>
      <c r="R297" s="1" t="s">
        <v>1320</v>
      </c>
      <c r="S297" s="1" t="s">
        <v>1321</v>
      </c>
      <c r="T297" s="1" t="s">
        <v>1316</v>
      </c>
      <c r="U297" s="1" t="s">
        <v>2451</v>
      </c>
      <c r="V297" s="1" t="s">
        <v>3068</v>
      </c>
      <c r="W297" s="1" t="s">
        <v>3069</v>
      </c>
      <c r="X297" s="1" t="s">
        <v>3070</v>
      </c>
      <c r="Y297" s="1" t="s">
        <v>3071</v>
      </c>
      <c r="Z297" s="1" t="s">
        <v>3072</v>
      </c>
      <c r="AA297" s="1">
        <v>47</v>
      </c>
      <c r="AB297" s="1" t="s">
        <v>1328</v>
      </c>
      <c r="AC297" s="1" t="s">
        <v>1809</v>
      </c>
      <c r="AD297" s="1" t="s">
        <v>1311</v>
      </c>
      <c r="AF297">
        <f t="shared" si="4"/>
        <v>1</v>
      </c>
    </row>
    <row r="298" spans="1:32" x14ac:dyDescent="0.45">
      <c r="A298" s="1" t="s">
        <v>982</v>
      </c>
      <c r="B298" s="1" t="s">
        <v>29</v>
      </c>
      <c r="C298" s="1" t="s">
        <v>104</v>
      </c>
      <c r="D298" s="1" t="s">
        <v>1100</v>
      </c>
      <c r="E298" s="1" t="s">
        <v>210</v>
      </c>
      <c r="F298" s="1" t="s">
        <v>211</v>
      </c>
      <c r="G298" s="1" t="s">
        <v>1</v>
      </c>
      <c r="H298" s="1" t="s">
        <v>0</v>
      </c>
      <c r="I298" s="1" t="s">
        <v>212</v>
      </c>
      <c r="J298" s="1" t="s">
        <v>213</v>
      </c>
      <c r="K298" s="1" t="s">
        <v>0</v>
      </c>
      <c r="L298" s="1" t="s">
        <v>1316</v>
      </c>
      <c r="M298" s="1" t="s">
        <v>1311</v>
      </c>
      <c r="N298" s="1" t="s">
        <v>1317</v>
      </c>
      <c r="O298" s="1" t="s">
        <v>1710</v>
      </c>
      <c r="P298" s="1">
        <v>19</v>
      </c>
      <c r="Q298" s="1" t="s">
        <v>1392</v>
      </c>
      <c r="R298" s="1" t="s">
        <v>1320</v>
      </c>
      <c r="S298" s="1" t="s">
        <v>1321</v>
      </c>
      <c r="T298" s="1" t="s">
        <v>1316</v>
      </c>
      <c r="U298" s="1" t="s">
        <v>1675</v>
      </c>
      <c r="V298" s="1" t="s">
        <v>1804</v>
      </c>
      <c r="W298" s="1" t="s">
        <v>1805</v>
      </c>
      <c r="X298" s="1" t="s">
        <v>1806</v>
      </c>
      <c r="Y298" s="1" t="s">
        <v>1807</v>
      </c>
      <c r="Z298" s="1" t="s">
        <v>1808</v>
      </c>
      <c r="AA298" s="1">
        <v>87</v>
      </c>
      <c r="AB298" s="1" t="s">
        <v>1665</v>
      </c>
      <c r="AC298" s="1" t="s">
        <v>1809</v>
      </c>
      <c r="AD298" s="1" t="s">
        <v>1311</v>
      </c>
      <c r="AF298">
        <f t="shared" si="4"/>
        <v>1</v>
      </c>
    </row>
    <row r="299" spans="1:32" x14ac:dyDescent="0.45">
      <c r="A299" s="1" t="s">
        <v>982</v>
      </c>
      <c r="B299" s="1" t="s">
        <v>701</v>
      </c>
      <c r="C299" s="1" t="s">
        <v>104</v>
      </c>
      <c r="D299" s="1" t="s">
        <v>792</v>
      </c>
      <c r="E299" s="1" t="s">
        <v>812</v>
      </c>
      <c r="F299" s="1" t="s">
        <v>813</v>
      </c>
      <c r="G299" s="1" t="s">
        <v>1</v>
      </c>
      <c r="H299" s="1" t="s">
        <v>0</v>
      </c>
      <c r="I299" s="1" t="s">
        <v>814</v>
      </c>
      <c r="J299" s="1" t="s">
        <v>815</v>
      </c>
      <c r="K299" s="1" t="s">
        <v>0</v>
      </c>
      <c r="L299" s="1" t="s">
        <v>1316</v>
      </c>
      <c r="M299" s="1" t="s">
        <v>1389</v>
      </c>
      <c r="N299" s="1" t="s">
        <v>1390</v>
      </c>
      <c r="O299" s="1" t="s">
        <v>1391</v>
      </c>
      <c r="P299" s="1">
        <v>3</v>
      </c>
      <c r="Q299" s="1" t="s">
        <v>1347</v>
      </c>
      <c r="R299" s="1" t="s">
        <v>1320</v>
      </c>
      <c r="S299" s="1" t="s">
        <v>1321</v>
      </c>
      <c r="T299" s="1" t="s">
        <v>1316</v>
      </c>
      <c r="U299" s="1" t="s">
        <v>1407</v>
      </c>
      <c r="V299" s="1" t="s">
        <v>1408</v>
      </c>
      <c r="W299" s="1" t="s">
        <v>2130</v>
      </c>
      <c r="X299" s="1" t="s">
        <v>2131</v>
      </c>
      <c r="Y299" s="1" t="s">
        <v>1411</v>
      </c>
      <c r="Z299" s="1" t="s">
        <v>2132</v>
      </c>
      <c r="AA299" s="1">
        <v>12</v>
      </c>
      <c r="AB299" s="1" t="s">
        <v>1328</v>
      </c>
      <c r="AC299" s="1" t="s">
        <v>2133</v>
      </c>
      <c r="AD299" s="1" t="s">
        <v>1311</v>
      </c>
      <c r="AF299">
        <f t="shared" si="4"/>
        <v>1</v>
      </c>
    </row>
    <row r="300" spans="1:32" x14ac:dyDescent="0.45">
      <c r="A300" s="1" t="s">
        <v>982</v>
      </c>
      <c r="B300" s="1" t="s">
        <v>26</v>
      </c>
      <c r="C300" s="1" t="s">
        <v>104</v>
      </c>
      <c r="D300" s="1" t="s">
        <v>1216</v>
      </c>
      <c r="E300" s="1" t="s">
        <v>574</v>
      </c>
      <c r="F300" s="1" t="s">
        <v>575</v>
      </c>
      <c r="G300" s="1" t="s">
        <v>257</v>
      </c>
      <c r="H300" s="1" t="s">
        <v>0</v>
      </c>
      <c r="I300" s="1" t="s">
        <v>576</v>
      </c>
      <c r="J300" s="1" t="s">
        <v>577</v>
      </c>
      <c r="K300" s="1" t="s">
        <v>0</v>
      </c>
      <c r="L300" s="1" t="s">
        <v>1316</v>
      </c>
      <c r="M300" s="1" t="s">
        <v>1755</v>
      </c>
      <c r="N300" s="1" t="s">
        <v>1336</v>
      </c>
      <c r="O300" s="1" t="s">
        <v>1550</v>
      </c>
      <c r="P300" s="1">
        <v>15</v>
      </c>
      <c r="Q300" s="1" t="s">
        <v>1392</v>
      </c>
      <c r="R300" s="1" t="s">
        <v>1320</v>
      </c>
      <c r="S300" s="1" t="s">
        <v>1321</v>
      </c>
      <c r="T300" s="1" t="s">
        <v>1316</v>
      </c>
      <c r="U300" s="1" t="s">
        <v>2336</v>
      </c>
      <c r="V300" s="1" t="s">
        <v>2535</v>
      </c>
      <c r="W300" s="1" t="s">
        <v>2536</v>
      </c>
      <c r="X300" s="1" t="s">
        <v>2537</v>
      </c>
      <c r="Y300" s="1" t="s">
        <v>2532</v>
      </c>
      <c r="Z300" s="1" t="s">
        <v>2538</v>
      </c>
      <c r="AA300" s="1">
        <v>10</v>
      </c>
      <c r="AB300" s="1" t="s">
        <v>1421</v>
      </c>
      <c r="AC300" s="1" t="s">
        <v>2539</v>
      </c>
      <c r="AD300" s="1" t="s">
        <v>1311</v>
      </c>
      <c r="AF300">
        <f t="shared" si="4"/>
        <v>1</v>
      </c>
    </row>
    <row r="301" spans="1:32" x14ac:dyDescent="0.45">
      <c r="A301" s="1" t="s">
        <v>982</v>
      </c>
      <c r="B301" s="1" t="s">
        <v>26</v>
      </c>
      <c r="C301" s="1" t="s">
        <v>104</v>
      </c>
      <c r="D301" s="1" t="s">
        <v>1216</v>
      </c>
      <c r="E301" s="1" t="s">
        <v>578</v>
      </c>
      <c r="F301" s="1" t="s">
        <v>579</v>
      </c>
      <c r="G301" s="1" t="s">
        <v>257</v>
      </c>
      <c r="H301" s="1" t="s">
        <v>0</v>
      </c>
      <c r="I301" s="1" t="s">
        <v>580</v>
      </c>
      <c r="J301" s="1" t="s">
        <v>581</v>
      </c>
      <c r="K301" s="1" t="s">
        <v>25</v>
      </c>
      <c r="L301" s="1" t="s">
        <v>1316</v>
      </c>
      <c r="M301" s="1" t="s">
        <v>1311</v>
      </c>
      <c r="N301" s="1" t="s">
        <v>1317</v>
      </c>
      <c r="O301" s="1" t="s">
        <v>2528</v>
      </c>
      <c r="P301" s="1">
        <v>24</v>
      </c>
      <c r="Q301" s="1" t="s">
        <v>1392</v>
      </c>
      <c r="R301" s="1" t="s">
        <v>1320</v>
      </c>
      <c r="S301" s="1" t="s">
        <v>1690</v>
      </c>
      <c r="T301" s="1" t="s">
        <v>1316</v>
      </c>
      <c r="U301" s="1" t="s">
        <v>2336</v>
      </c>
      <c r="V301" s="1" t="s">
        <v>2529</v>
      </c>
      <c r="W301" s="1" t="s">
        <v>2530</v>
      </c>
      <c r="X301" s="1" t="s">
        <v>2531</v>
      </c>
      <c r="Y301" s="1" t="s">
        <v>2532</v>
      </c>
      <c r="Z301" s="1" t="s">
        <v>2533</v>
      </c>
      <c r="AA301" s="1">
        <v>12</v>
      </c>
      <c r="AB301" s="1" t="s">
        <v>1903</v>
      </c>
      <c r="AC301" s="1" t="s">
        <v>2534</v>
      </c>
      <c r="AD301" s="1" t="s">
        <v>1311</v>
      </c>
      <c r="AF301">
        <f t="shared" si="4"/>
        <v>1</v>
      </c>
    </row>
    <row r="302" spans="1:32" x14ac:dyDescent="0.45">
      <c r="A302" s="1" t="s">
        <v>982</v>
      </c>
      <c r="B302" s="1" t="s">
        <v>26</v>
      </c>
      <c r="C302" s="1" t="s">
        <v>30</v>
      </c>
      <c r="D302" s="1" t="s">
        <v>1254</v>
      </c>
      <c r="E302" s="1" t="s">
        <v>1282</v>
      </c>
      <c r="F302" s="1" t="s">
        <v>1283</v>
      </c>
      <c r="G302" s="1" t="s">
        <v>1</v>
      </c>
      <c r="H302" s="1" t="s">
        <v>0</v>
      </c>
      <c r="I302" s="1" t="s">
        <v>962</v>
      </c>
      <c r="J302" s="1" t="s">
        <v>963</v>
      </c>
      <c r="K302" s="1" t="s">
        <v>9</v>
      </c>
      <c r="L302" s="1" t="s">
        <v>9</v>
      </c>
      <c r="M302" s="1" t="s">
        <v>9</v>
      </c>
      <c r="N302" s="1" t="s">
        <v>9</v>
      </c>
      <c r="O302" s="1" t="s">
        <v>9</v>
      </c>
      <c r="P302" s="1" t="s">
        <v>9</v>
      </c>
      <c r="Q302" s="1" t="s">
        <v>9</v>
      </c>
      <c r="R302" s="1" t="s">
        <v>9</v>
      </c>
      <c r="S302" s="1" t="s">
        <v>9</v>
      </c>
      <c r="T302" s="1" t="s">
        <v>9</v>
      </c>
      <c r="U302" s="1" t="s">
        <v>9</v>
      </c>
      <c r="V302" s="1" t="s">
        <v>9</v>
      </c>
      <c r="W302" s="1" t="s">
        <v>9</v>
      </c>
      <c r="X302" s="1" t="s">
        <v>9</v>
      </c>
      <c r="Y302" s="1" t="s">
        <v>9</v>
      </c>
      <c r="Z302" s="1" t="s">
        <v>9</v>
      </c>
      <c r="AA302" s="1" t="s">
        <v>9</v>
      </c>
      <c r="AB302" s="1" t="s">
        <v>9</v>
      </c>
      <c r="AC302" s="1" t="s">
        <v>9</v>
      </c>
      <c r="AD302" s="1" t="s">
        <v>9</v>
      </c>
      <c r="AF302">
        <f t="shared" si="4"/>
        <v>1</v>
      </c>
    </row>
    <row r="303" spans="1:32" x14ac:dyDescent="0.45">
      <c r="A303" s="1" t="s">
        <v>982</v>
      </c>
      <c r="B303" s="1" t="s">
        <v>26</v>
      </c>
      <c r="C303" s="1" t="s">
        <v>30</v>
      </c>
      <c r="D303" s="1" t="s">
        <v>1217</v>
      </c>
      <c r="E303" s="1" t="s">
        <v>530</v>
      </c>
      <c r="F303" s="1" t="s">
        <v>531</v>
      </c>
      <c r="G303" s="1" t="s">
        <v>257</v>
      </c>
      <c r="H303" s="1" t="s">
        <v>0</v>
      </c>
      <c r="I303" s="1" t="s">
        <v>532</v>
      </c>
      <c r="J303" s="1" t="s">
        <v>533</v>
      </c>
      <c r="K303" s="1" t="s">
        <v>0</v>
      </c>
      <c r="L303" s="1" t="s">
        <v>1316</v>
      </c>
      <c r="M303" s="1" t="s">
        <v>1311</v>
      </c>
      <c r="N303" s="1" t="s">
        <v>1317</v>
      </c>
      <c r="O303" s="1" t="s">
        <v>2520</v>
      </c>
      <c r="P303" s="1">
        <v>21</v>
      </c>
      <c r="Q303" s="1" t="s">
        <v>1518</v>
      </c>
      <c r="R303" s="1" t="s">
        <v>1320</v>
      </c>
      <c r="S303" s="1" t="s">
        <v>1563</v>
      </c>
      <c r="T303" s="1" t="s">
        <v>1316</v>
      </c>
      <c r="U303" s="1" t="s">
        <v>2521</v>
      </c>
      <c r="V303" s="1" t="s">
        <v>2522</v>
      </c>
      <c r="W303" s="1" t="s">
        <v>2523</v>
      </c>
      <c r="X303" s="1" t="s">
        <v>2524</v>
      </c>
      <c r="Y303" s="1" t="s">
        <v>2525</v>
      </c>
      <c r="Z303" s="1" t="s">
        <v>2526</v>
      </c>
      <c r="AA303" s="1">
        <v>414</v>
      </c>
      <c r="AB303" s="1" t="s">
        <v>1593</v>
      </c>
      <c r="AC303" s="1" t="s">
        <v>2527</v>
      </c>
      <c r="AD303" s="1" t="s">
        <v>1311</v>
      </c>
      <c r="AF303">
        <f t="shared" si="4"/>
        <v>1</v>
      </c>
    </row>
    <row r="304" spans="1:32" x14ac:dyDescent="0.45">
      <c r="A304" s="1" t="s">
        <v>982</v>
      </c>
      <c r="B304" s="1" t="s">
        <v>26</v>
      </c>
      <c r="C304" s="1" t="s">
        <v>104</v>
      </c>
      <c r="D304" s="1" t="s">
        <v>1218</v>
      </c>
      <c r="E304" s="1" t="s">
        <v>436</v>
      </c>
      <c r="F304" s="1" t="s">
        <v>437</v>
      </c>
      <c r="G304" s="1" t="s">
        <v>257</v>
      </c>
      <c r="H304" s="1" t="s">
        <v>0</v>
      </c>
      <c r="I304" s="1" t="s">
        <v>438</v>
      </c>
      <c r="J304" s="1" t="s">
        <v>439</v>
      </c>
      <c r="K304" s="1" t="s">
        <v>0</v>
      </c>
      <c r="L304" s="1" t="s">
        <v>1316</v>
      </c>
      <c r="M304" s="1" t="s">
        <v>1311</v>
      </c>
      <c r="N304" s="1" t="s">
        <v>1317</v>
      </c>
      <c r="O304" s="1" t="s">
        <v>2513</v>
      </c>
      <c r="P304" s="1">
        <v>12</v>
      </c>
      <c r="Q304" s="1" t="s">
        <v>1347</v>
      </c>
      <c r="R304" s="1" t="s">
        <v>1320</v>
      </c>
      <c r="S304" s="1" t="s">
        <v>1321</v>
      </c>
      <c r="T304" s="1" t="s">
        <v>1316</v>
      </c>
      <c r="U304" s="1" t="s">
        <v>2344</v>
      </c>
      <c r="V304" s="1" t="s">
        <v>2514</v>
      </c>
      <c r="W304" s="1" t="s">
        <v>2515</v>
      </c>
      <c r="X304" s="1" t="s">
        <v>2516</v>
      </c>
      <c r="Y304" s="1" t="s">
        <v>2517</v>
      </c>
      <c r="Z304" s="1" t="s">
        <v>2518</v>
      </c>
      <c r="AA304" s="1">
        <v>10</v>
      </c>
      <c r="AB304" s="1" t="s">
        <v>1431</v>
      </c>
      <c r="AC304" s="1" t="s">
        <v>2519</v>
      </c>
      <c r="AD304" s="1" t="s">
        <v>1311</v>
      </c>
      <c r="AF304">
        <f t="shared" si="4"/>
        <v>1</v>
      </c>
    </row>
    <row r="305" spans="1:32" x14ac:dyDescent="0.45">
      <c r="A305" s="1" t="s">
        <v>982</v>
      </c>
      <c r="B305" s="1" t="s">
        <v>29</v>
      </c>
      <c r="C305" s="1" t="s">
        <v>104</v>
      </c>
      <c r="D305" s="1" t="s">
        <v>1099</v>
      </c>
      <c r="E305" s="1" t="s">
        <v>176</v>
      </c>
      <c r="F305" s="1" t="s">
        <v>177</v>
      </c>
      <c r="G305" s="1" t="s">
        <v>1</v>
      </c>
      <c r="H305" s="1" t="s">
        <v>0</v>
      </c>
      <c r="I305" s="1" t="s">
        <v>178</v>
      </c>
      <c r="J305" s="1" t="s">
        <v>179</v>
      </c>
      <c r="K305" s="1" t="s">
        <v>0</v>
      </c>
      <c r="L305" s="1" t="s">
        <v>1316</v>
      </c>
      <c r="M305" s="1" t="s">
        <v>1755</v>
      </c>
      <c r="N305" s="1" t="s">
        <v>1336</v>
      </c>
      <c r="O305" s="1" t="s">
        <v>9</v>
      </c>
      <c r="P305" s="1">
        <v>1</v>
      </c>
      <c r="Q305" s="1" t="s">
        <v>1392</v>
      </c>
      <c r="R305" s="1" t="s">
        <v>1320</v>
      </c>
      <c r="S305" s="1" t="s">
        <v>1321</v>
      </c>
      <c r="T305" s="1" t="s">
        <v>1316</v>
      </c>
      <c r="U305" s="1" t="s">
        <v>1741</v>
      </c>
      <c r="V305" s="1" t="s">
        <v>1756</v>
      </c>
      <c r="W305" s="1" t="s">
        <v>1757</v>
      </c>
      <c r="X305" s="1" t="s">
        <v>1758</v>
      </c>
      <c r="Y305" s="1" t="s">
        <v>1759</v>
      </c>
      <c r="Z305" s="1" t="s">
        <v>1760</v>
      </c>
      <c r="AA305" s="1">
        <v>7</v>
      </c>
      <c r="AB305" s="1" t="s">
        <v>1354</v>
      </c>
      <c r="AC305" s="1" t="s">
        <v>1761</v>
      </c>
      <c r="AD305" s="1" t="s">
        <v>1311</v>
      </c>
      <c r="AF305">
        <f t="shared" si="4"/>
        <v>1</v>
      </c>
    </row>
    <row r="306" spans="1:32" x14ac:dyDescent="0.45">
      <c r="A306" s="1" t="s">
        <v>982</v>
      </c>
      <c r="B306" s="1" t="s">
        <v>701</v>
      </c>
      <c r="C306" s="1" t="s">
        <v>30</v>
      </c>
      <c r="D306" s="1" t="s">
        <v>1149</v>
      </c>
      <c r="E306" s="1" t="s">
        <v>713</v>
      </c>
      <c r="F306" s="1" t="s">
        <v>714</v>
      </c>
      <c r="G306" s="1" t="s">
        <v>1</v>
      </c>
      <c r="H306" s="1" t="s">
        <v>0</v>
      </c>
      <c r="I306" s="1" t="s">
        <v>715</v>
      </c>
      <c r="J306" s="1" t="s">
        <v>716</v>
      </c>
      <c r="K306" s="1" t="s">
        <v>0</v>
      </c>
      <c r="L306" s="1" t="s">
        <v>1316</v>
      </c>
      <c r="M306" s="1" t="s">
        <v>1389</v>
      </c>
      <c r="N306" s="1" t="s">
        <v>1390</v>
      </c>
      <c r="O306" s="1" t="s">
        <v>1988</v>
      </c>
      <c r="P306" s="1">
        <v>6</v>
      </c>
      <c r="Q306" s="1" t="s">
        <v>1358</v>
      </c>
      <c r="R306" s="1" t="s">
        <v>1320</v>
      </c>
      <c r="S306" s="1" t="s">
        <v>1321</v>
      </c>
      <c r="T306" s="1" t="s">
        <v>1316</v>
      </c>
      <c r="U306" s="1" t="s">
        <v>1989</v>
      </c>
      <c r="V306" s="1" t="s">
        <v>1990</v>
      </c>
      <c r="W306" s="1" t="s">
        <v>1991</v>
      </c>
      <c r="X306" s="1" t="s">
        <v>1992</v>
      </c>
      <c r="Y306" s="1" t="s">
        <v>1993</v>
      </c>
      <c r="Z306" s="1" t="s">
        <v>1994</v>
      </c>
      <c r="AA306" s="1">
        <v>3</v>
      </c>
      <c r="AB306" s="1" t="s">
        <v>1649</v>
      </c>
      <c r="AC306" s="1" t="s">
        <v>1995</v>
      </c>
      <c r="AD306" s="1" t="s">
        <v>1311</v>
      </c>
      <c r="AF306">
        <f t="shared" si="4"/>
        <v>1</v>
      </c>
    </row>
    <row r="307" spans="1:32" x14ac:dyDescent="0.45">
      <c r="A307" s="1" t="s">
        <v>982</v>
      </c>
      <c r="B307" s="1" t="s">
        <v>26</v>
      </c>
      <c r="C307" s="1" t="s">
        <v>104</v>
      </c>
      <c r="D307" s="1" t="s">
        <v>1215</v>
      </c>
      <c r="E307" s="1" t="s">
        <v>638</v>
      </c>
      <c r="F307" s="1" t="s">
        <v>639</v>
      </c>
      <c r="G307" s="1" t="s">
        <v>1</v>
      </c>
      <c r="H307" s="1" t="s">
        <v>0</v>
      </c>
      <c r="I307" s="1" t="s">
        <v>640</v>
      </c>
      <c r="J307" s="1" t="s">
        <v>641</v>
      </c>
      <c r="K307" s="1" t="s">
        <v>0</v>
      </c>
      <c r="L307" s="1" t="s">
        <v>1316</v>
      </c>
      <c r="M307" s="1" t="s">
        <v>1381</v>
      </c>
      <c r="N307" s="1" t="s">
        <v>1336</v>
      </c>
      <c r="O307" s="1" t="s">
        <v>2505</v>
      </c>
      <c r="P307" s="1">
        <v>111</v>
      </c>
      <c r="Q307" s="1" t="s">
        <v>1392</v>
      </c>
      <c r="R307" s="1" t="s">
        <v>1320</v>
      </c>
      <c r="S307" s="1" t="s">
        <v>1321</v>
      </c>
      <c r="T307" s="1" t="s">
        <v>1316</v>
      </c>
      <c r="U307" s="1" t="s">
        <v>2506</v>
      </c>
      <c r="V307" s="1" t="s">
        <v>2507</v>
      </c>
      <c r="W307" s="1" t="s">
        <v>2508</v>
      </c>
      <c r="X307" s="1" t="s">
        <v>2509</v>
      </c>
      <c r="Y307" s="1" t="s">
        <v>2510</v>
      </c>
      <c r="Z307" s="1" t="s">
        <v>2511</v>
      </c>
      <c r="AA307" s="1">
        <v>38</v>
      </c>
      <c r="AB307" s="1" t="s">
        <v>1649</v>
      </c>
      <c r="AC307" s="1" t="s">
        <v>2512</v>
      </c>
      <c r="AD307" s="1" t="s">
        <v>1311</v>
      </c>
      <c r="AF307">
        <f t="shared" si="4"/>
        <v>1</v>
      </c>
    </row>
    <row r="308" spans="1:32" x14ac:dyDescent="0.45">
      <c r="A308" s="1" t="s">
        <v>982</v>
      </c>
      <c r="B308" s="1" t="s">
        <v>29</v>
      </c>
      <c r="C308" s="1" t="s">
        <v>104</v>
      </c>
      <c r="D308" s="1" t="s">
        <v>1098</v>
      </c>
      <c r="E308" s="1" t="s">
        <v>123</v>
      </c>
      <c r="F308" s="1" t="s">
        <v>124</v>
      </c>
      <c r="G308" s="1" t="s">
        <v>1</v>
      </c>
      <c r="H308" s="1" t="s">
        <v>0</v>
      </c>
      <c r="I308" s="1" t="s">
        <v>125</v>
      </c>
      <c r="J308" s="1" t="s">
        <v>126</v>
      </c>
      <c r="K308" s="1" t="s">
        <v>0</v>
      </c>
      <c r="L308" s="1" t="s">
        <v>1316</v>
      </c>
      <c r="M308" s="1" t="s">
        <v>1311</v>
      </c>
      <c r="N308" s="1" t="s">
        <v>1317</v>
      </c>
      <c r="O308" s="1" t="s">
        <v>1674</v>
      </c>
      <c r="P308" s="1">
        <v>1</v>
      </c>
      <c r="Q308" s="1" t="s">
        <v>1347</v>
      </c>
      <c r="R308" s="1" t="s">
        <v>1320</v>
      </c>
      <c r="S308" s="1" t="s">
        <v>1321</v>
      </c>
      <c r="T308" s="1" t="s">
        <v>1316</v>
      </c>
      <c r="U308" s="1" t="s">
        <v>1675</v>
      </c>
      <c r="V308" s="1" t="s">
        <v>1676</v>
      </c>
      <c r="W308" s="1" t="s">
        <v>1677</v>
      </c>
      <c r="X308" s="1" t="s">
        <v>1678</v>
      </c>
      <c r="Y308" s="1" t="s">
        <v>1679</v>
      </c>
      <c r="Z308" s="1" t="s">
        <v>1680</v>
      </c>
      <c r="AA308" s="1">
        <v>22</v>
      </c>
      <c r="AB308" s="1" t="s">
        <v>1473</v>
      </c>
      <c r="AC308" s="1" t="s">
        <v>1681</v>
      </c>
      <c r="AD308" s="1" t="s">
        <v>1311</v>
      </c>
      <c r="AF308">
        <f t="shared" si="4"/>
        <v>1</v>
      </c>
    </row>
    <row r="309" spans="1:32" x14ac:dyDescent="0.45">
      <c r="A309" s="1" t="s">
        <v>982</v>
      </c>
      <c r="B309" s="1" t="s">
        <v>26</v>
      </c>
      <c r="C309" s="1" t="s">
        <v>30</v>
      </c>
      <c r="D309" s="1" t="s">
        <v>1214</v>
      </c>
      <c r="E309" s="1" t="s">
        <v>474</v>
      </c>
      <c r="F309" s="1" t="s">
        <v>475</v>
      </c>
      <c r="G309" s="1" t="s">
        <v>1</v>
      </c>
      <c r="H309" s="1" t="s">
        <v>0</v>
      </c>
      <c r="I309" s="1" t="s">
        <v>476</v>
      </c>
      <c r="J309" s="1" t="s">
        <v>477</v>
      </c>
      <c r="K309" s="1" t="s">
        <v>9</v>
      </c>
      <c r="L309" s="1" t="s">
        <v>9</v>
      </c>
      <c r="M309" s="1" t="s">
        <v>9</v>
      </c>
      <c r="N309" s="1" t="s">
        <v>9</v>
      </c>
      <c r="O309" s="1" t="s">
        <v>9</v>
      </c>
      <c r="P309" s="1" t="s">
        <v>9</v>
      </c>
      <c r="Q309" s="1" t="s">
        <v>9</v>
      </c>
      <c r="R309" s="1" t="s">
        <v>9</v>
      </c>
      <c r="S309" s="1" t="s">
        <v>9</v>
      </c>
      <c r="T309" s="1" t="s">
        <v>9</v>
      </c>
      <c r="U309" s="1" t="s">
        <v>9</v>
      </c>
      <c r="V309" s="1" t="s">
        <v>9</v>
      </c>
      <c r="W309" s="1" t="s">
        <v>9</v>
      </c>
      <c r="X309" s="1" t="s">
        <v>9</v>
      </c>
      <c r="Y309" s="1" t="s">
        <v>9</v>
      </c>
      <c r="Z309" s="1" t="s">
        <v>9</v>
      </c>
      <c r="AA309" s="1" t="s">
        <v>9</v>
      </c>
      <c r="AB309" s="1" t="s">
        <v>9</v>
      </c>
      <c r="AC309" s="1" t="s">
        <v>9</v>
      </c>
      <c r="AD309" s="1" t="s">
        <v>9</v>
      </c>
      <c r="AF309">
        <f t="shared" si="4"/>
        <v>1</v>
      </c>
    </row>
    <row r="310" spans="1:32" x14ac:dyDescent="0.45">
      <c r="A310" s="1" t="s">
        <v>982</v>
      </c>
      <c r="B310" s="1" t="s">
        <v>26</v>
      </c>
      <c r="C310" s="1" t="s">
        <v>104</v>
      </c>
      <c r="D310" s="1" t="s">
        <v>1199</v>
      </c>
      <c r="E310" s="1" t="s">
        <v>872</v>
      </c>
      <c r="F310" s="1" t="s">
        <v>873</v>
      </c>
      <c r="G310" s="1" t="s">
        <v>1</v>
      </c>
      <c r="H310" s="1" t="s">
        <v>0</v>
      </c>
      <c r="I310" s="1" t="s">
        <v>874</v>
      </c>
      <c r="J310" s="1" t="s">
        <v>875</v>
      </c>
      <c r="K310" s="1" t="s">
        <v>0</v>
      </c>
      <c r="L310" s="1" t="s">
        <v>1316</v>
      </c>
      <c r="M310" s="1" t="s">
        <v>1562</v>
      </c>
      <c r="N310" s="1" t="s">
        <v>1563</v>
      </c>
      <c r="O310" s="1" t="s">
        <v>2221</v>
      </c>
      <c r="P310" s="1">
        <v>14</v>
      </c>
      <c r="Q310" s="1" t="s">
        <v>1347</v>
      </c>
      <c r="R310" s="1" t="s">
        <v>1320</v>
      </c>
      <c r="S310" s="1" t="s">
        <v>1321</v>
      </c>
      <c r="T310" s="1" t="s">
        <v>1316</v>
      </c>
      <c r="U310" s="1" t="s">
        <v>2197</v>
      </c>
      <c r="V310" s="1" t="s">
        <v>2222</v>
      </c>
      <c r="W310" s="1" t="s">
        <v>2223</v>
      </c>
      <c r="X310" s="1" t="s">
        <v>9</v>
      </c>
      <c r="Y310" s="1" t="s">
        <v>2224</v>
      </c>
      <c r="Z310" s="1" t="s">
        <v>2225</v>
      </c>
      <c r="AA310" s="1">
        <v>13</v>
      </c>
      <c r="AB310" s="1" t="s">
        <v>1492</v>
      </c>
      <c r="AC310" s="1" t="s">
        <v>2226</v>
      </c>
      <c r="AD310" s="1" t="s">
        <v>1311</v>
      </c>
      <c r="AF310">
        <f t="shared" si="4"/>
        <v>1</v>
      </c>
    </row>
    <row r="311" spans="1:32" x14ac:dyDescent="0.45">
      <c r="A311" s="1" t="s">
        <v>982</v>
      </c>
      <c r="B311" s="1" t="s">
        <v>701</v>
      </c>
      <c r="C311" s="1" t="s">
        <v>104</v>
      </c>
      <c r="D311" s="1" t="s">
        <v>792</v>
      </c>
      <c r="E311" s="1" t="s">
        <v>808</v>
      </c>
      <c r="F311" s="1" t="s">
        <v>809</v>
      </c>
      <c r="G311" s="1" t="s">
        <v>1</v>
      </c>
      <c r="H311" s="1" t="s">
        <v>0</v>
      </c>
      <c r="I311" s="1" t="s">
        <v>810</v>
      </c>
      <c r="J311" s="1" t="s">
        <v>811</v>
      </c>
      <c r="K311" s="1" t="s">
        <v>0</v>
      </c>
      <c r="L311" s="1" t="s">
        <v>1316</v>
      </c>
      <c r="M311" s="1" t="s">
        <v>1311</v>
      </c>
      <c r="N311" s="1" t="s">
        <v>1317</v>
      </c>
      <c r="O311" s="1" t="s">
        <v>2123</v>
      </c>
      <c r="P311" s="1">
        <v>28</v>
      </c>
      <c r="Q311" s="1" t="s">
        <v>1347</v>
      </c>
      <c r="R311" s="1" t="s">
        <v>1320</v>
      </c>
      <c r="S311" s="1" t="s">
        <v>1690</v>
      </c>
      <c r="T311" s="1" t="s">
        <v>1316</v>
      </c>
      <c r="U311" s="1" t="s">
        <v>2124</v>
      </c>
      <c r="V311" s="1" t="s">
        <v>2125</v>
      </c>
      <c r="W311" s="1" t="s">
        <v>2126</v>
      </c>
      <c r="X311" s="1" t="s">
        <v>2127</v>
      </c>
      <c r="Y311" s="1" t="s">
        <v>2128</v>
      </c>
      <c r="Z311" s="1" t="s">
        <v>2129</v>
      </c>
      <c r="AA311" s="1">
        <v>28</v>
      </c>
      <c r="AB311" s="1" t="s">
        <v>1328</v>
      </c>
      <c r="AC311" s="1" t="s">
        <v>9</v>
      </c>
      <c r="AD311" s="1" t="s">
        <v>1311</v>
      </c>
      <c r="AF311">
        <f t="shared" si="4"/>
        <v>1</v>
      </c>
    </row>
    <row r="312" spans="1:32" x14ac:dyDescent="0.45">
      <c r="A312" s="1" t="s">
        <v>982</v>
      </c>
      <c r="B312" s="1" t="s">
        <v>26</v>
      </c>
      <c r="C312" s="1" t="s">
        <v>30</v>
      </c>
      <c r="D312" s="1" t="s">
        <v>1217</v>
      </c>
      <c r="E312" s="1" t="s">
        <v>542</v>
      </c>
      <c r="F312" s="1" t="s">
        <v>543</v>
      </c>
      <c r="G312" s="1" t="s">
        <v>257</v>
      </c>
      <c r="H312" s="1" t="s">
        <v>0</v>
      </c>
      <c r="I312" s="1" t="s">
        <v>544</v>
      </c>
      <c r="J312" s="1" t="s">
        <v>545</v>
      </c>
      <c r="K312" s="1" t="s">
        <v>0</v>
      </c>
      <c r="L312" s="1" t="s">
        <v>1316</v>
      </c>
      <c r="M312" s="1" t="s">
        <v>1755</v>
      </c>
      <c r="N312" s="1" t="s">
        <v>1336</v>
      </c>
      <c r="O312" s="1" t="s">
        <v>2498</v>
      </c>
      <c r="P312" s="1">
        <v>2</v>
      </c>
      <c r="Q312" s="1" t="s">
        <v>1358</v>
      </c>
      <c r="R312" s="1" t="s">
        <v>1320</v>
      </c>
      <c r="S312" s="1" t="s">
        <v>1321</v>
      </c>
      <c r="T312" s="1" t="s">
        <v>1316</v>
      </c>
      <c r="U312" s="1" t="s">
        <v>2499</v>
      </c>
      <c r="V312" s="1" t="s">
        <v>2500</v>
      </c>
      <c r="W312" s="1" t="s">
        <v>2501</v>
      </c>
      <c r="X312" s="1" t="s">
        <v>9</v>
      </c>
      <c r="Y312" s="1" t="s">
        <v>2502</v>
      </c>
      <c r="Z312" s="1" t="s">
        <v>2503</v>
      </c>
      <c r="AA312" s="1">
        <v>0</v>
      </c>
      <c r="AB312" s="1" t="s">
        <v>9</v>
      </c>
      <c r="AC312" s="1" t="s">
        <v>2504</v>
      </c>
      <c r="AD312" s="1" t="s">
        <v>1311</v>
      </c>
      <c r="AF312">
        <f t="shared" si="4"/>
        <v>1</v>
      </c>
    </row>
    <row r="313" spans="1:32" x14ac:dyDescent="0.45">
      <c r="A313" s="1" t="s">
        <v>982</v>
      </c>
      <c r="B313" s="1" t="s">
        <v>29</v>
      </c>
      <c r="C313" s="1" t="s">
        <v>104</v>
      </c>
      <c r="D313" s="1" t="s">
        <v>1100</v>
      </c>
      <c r="E313" s="1" t="s">
        <v>216</v>
      </c>
      <c r="F313" s="1" t="s">
        <v>217</v>
      </c>
      <c r="G313" s="1" t="s">
        <v>1</v>
      </c>
      <c r="H313" s="1" t="s">
        <v>0</v>
      </c>
      <c r="I313" s="1" t="s">
        <v>218</v>
      </c>
      <c r="J313" s="1" t="s">
        <v>219</v>
      </c>
      <c r="K313" s="1" t="s">
        <v>0</v>
      </c>
      <c r="L313" s="1" t="s">
        <v>1316</v>
      </c>
      <c r="M313" s="1" t="s">
        <v>1311</v>
      </c>
      <c r="N313" s="1" t="s">
        <v>1317</v>
      </c>
      <c r="O313" s="1" t="s">
        <v>1810</v>
      </c>
      <c r="P313" s="1">
        <v>74</v>
      </c>
      <c r="Q313" s="1" t="s">
        <v>1392</v>
      </c>
      <c r="R313" s="1" t="s">
        <v>1320</v>
      </c>
      <c r="S313" s="1" t="s">
        <v>1321</v>
      </c>
      <c r="T313" s="1" t="s">
        <v>1316</v>
      </c>
      <c r="U313" s="1" t="s">
        <v>1769</v>
      </c>
      <c r="V313" s="1" t="s">
        <v>1811</v>
      </c>
      <c r="W313" s="1" t="s">
        <v>1812</v>
      </c>
      <c r="X313" s="1" t="s">
        <v>1813</v>
      </c>
      <c r="Y313" s="1" t="s">
        <v>1814</v>
      </c>
      <c r="Z313" s="1" t="s">
        <v>1815</v>
      </c>
      <c r="AA313" s="1">
        <v>43</v>
      </c>
      <c r="AB313" s="1" t="s">
        <v>1464</v>
      </c>
      <c r="AC313" s="1" t="s">
        <v>1794</v>
      </c>
      <c r="AD313" s="1" t="s">
        <v>1311</v>
      </c>
      <c r="AF313">
        <f t="shared" si="4"/>
        <v>1</v>
      </c>
    </row>
    <row r="314" spans="1:32" x14ac:dyDescent="0.45">
      <c r="A314" s="1" t="s">
        <v>982</v>
      </c>
      <c r="B314" s="1" t="s">
        <v>26</v>
      </c>
      <c r="C314" s="1" t="s">
        <v>104</v>
      </c>
      <c r="D314" s="1" t="s">
        <v>984</v>
      </c>
      <c r="E314" s="1" t="s">
        <v>5</v>
      </c>
      <c r="F314" s="1" t="s">
        <v>6</v>
      </c>
      <c r="G314" s="1" t="s">
        <v>1</v>
      </c>
      <c r="H314" s="1" t="s">
        <v>0</v>
      </c>
      <c r="I314" s="1" t="s">
        <v>7</v>
      </c>
      <c r="J314" s="1" t="s">
        <v>8</v>
      </c>
      <c r="K314" s="1" t="s">
        <v>0</v>
      </c>
      <c r="L314" s="1" t="s">
        <v>1316</v>
      </c>
      <c r="M314" s="1" t="s">
        <v>1311</v>
      </c>
      <c r="N314" s="1" t="s">
        <v>1317</v>
      </c>
      <c r="O314" s="1" t="s">
        <v>1318</v>
      </c>
      <c r="P314" s="1">
        <v>5</v>
      </c>
      <c r="Q314" s="1" t="s">
        <v>1319</v>
      </c>
      <c r="R314" s="1" t="s">
        <v>1320</v>
      </c>
      <c r="S314" s="1" t="s">
        <v>1321</v>
      </c>
      <c r="T314" s="1" t="s">
        <v>1316</v>
      </c>
      <c r="U314" s="1" t="s">
        <v>1322</v>
      </c>
      <c r="V314" s="1" t="s">
        <v>1323</v>
      </c>
      <c r="W314" s="1" t="s">
        <v>1324</v>
      </c>
      <c r="X314" s="1" t="s">
        <v>1325</v>
      </c>
      <c r="Y314" s="1" t="s">
        <v>1326</v>
      </c>
      <c r="Z314" s="1" t="s">
        <v>1327</v>
      </c>
      <c r="AA314" s="1">
        <v>35</v>
      </c>
      <c r="AB314" s="1" t="s">
        <v>1328</v>
      </c>
      <c r="AC314" s="1" t="s">
        <v>1329</v>
      </c>
      <c r="AD314" s="1" t="s">
        <v>1311</v>
      </c>
      <c r="AF314">
        <f t="shared" si="4"/>
        <v>1</v>
      </c>
    </row>
    <row r="315" spans="1:32" x14ac:dyDescent="0.45">
      <c r="A315" s="1" t="s">
        <v>982</v>
      </c>
      <c r="B315" s="1" t="s">
        <v>26</v>
      </c>
      <c r="C315" s="1" t="s">
        <v>30</v>
      </c>
      <c r="D315" s="1" t="s">
        <v>1254</v>
      </c>
      <c r="E315" s="1" t="s">
        <v>1269</v>
      </c>
      <c r="F315" s="1" t="s">
        <v>1270</v>
      </c>
      <c r="G315" s="1" t="s">
        <v>1</v>
      </c>
      <c r="H315" s="1" t="s">
        <v>0</v>
      </c>
      <c r="I315" s="1" t="s">
        <v>952</v>
      </c>
      <c r="J315" s="1" t="s">
        <v>953</v>
      </c>
      <c r="K315" s="1" t="s">
        <v>0</v>
      </c>
      <c r="L315" s="1" t="s">
        <v>9</v>
      </c>
      <c r="M315" s="1" t="s">
        <v>9</v>
      </c>
      <c r="N315" s="1" t="s">
        <v>9</v>
      </c>
      <c r="O315" s="1" t="s">
        <v>2947</v>
      </c>
      <c r="P315" s="1">
        <v>42</v>
      </c>
      <c r="Q315" s="1" t="s">
        <v>9</v>
      </c>
      <c r="R315" s="1" t="s">
        <v>9</v>
      </c>
      <c r="S315" s="1" t="s">
        <v>9</v>
      </c>
      <c r="T315" s="1" t="s">
        <v>9</v>
      </c>
      <c r="U315" s="1" t="s">
        <v>9</v>
      </c>
      <c r="V315" s="1" t="s">
        <v>9</v>
      </c>
      <c r="W315" s="1" t="s">
        <v>9</v>
      </c>
      <c r="X315" s="1" t="s">
        <v>9</v>
      </c>
      <c r="Y315" s="1" t="s">
        <v>9</v>
      </c>
      <c r="Z315" s="1" t="s">
        <v>9</v>
      </c>
      <c r="AA315" s="1">
        <v>0</v>
      </c>
      <c r="AB315" s="1" t="s">
        <v>9</v>
      </c>
      <c r="AC315" s="1" t="s">
        <v>9</v>
      </c>
      <c r="AD315" s="1" t="s">
        <v>9</v>
      </c>
      <c r="AF315">
        <f t="shared" si="4"/>
        <v>1</v>
      </c>
    </row>
    <row r="316" spans="1:32" x14ac:dyDescent="0.45">
      <c r="A316" s="1" t="s">
        <v>982</v>
      </c>
      <c r="B316" s="1" t="s">
        <v>26</v>
      </c>
      <c r="C316" s="1" t="s">
        <v>104</v>
      </c>
      <c r="D316" s="1" t="s">
        <v>1215</v>
      </c>
      <c r="E316" s="1" t="s">
        <v>626</v>
      </c>
      <c r="F316" s="1" t="s">
        <v>627</v>
      </c>
      <c r="G316" s="1" t="s">
        <v>1</v>
      </c>
      <c r="H316" s="1" t="s">
        <v>0</v>
      </c>
      <c r="I316" s="1" t="s">
        <v>628</v>
      </c>
      <c r="J316" s="1" t="s">
        <v>629</v>
      </c>
      <c r="K316" s="1" t="s">
        <v>0</v>
      </c>
      <c r="L316" s="1" t="s">
        <v>1316</v>
      </c>
      <c r="M316" s="1" t="s">
        <v>1381</v>
      </c>
      <c r="N316" s="1" t="s">
        <v>1336</v>
      </c>
      <c r="O316" s="1" t="s">
        <v>2490</v>
      </c>
      <c r="P316" s="1">
        <v>50</v>
      </c>
      <c r="Q316" s="1" t="s">
        <v>1358</v>
      </c>
      <c r="R316" s="1" t="s">
        <v>1320</v>
      </c>
      <c r="S316" s="1" t="s">
        <v>1321</v>
      </c>
      <c r="T316" s="1" t="s">
        <v>1316</v>
      </c>
      <c r="U316" s="1" t="s">
        <v>2491</v>
      </c>
      <c r="V316" s="1" t="s">
        <v>2492</v>
      </c>
      <c r="W316" s="1" t="s">
        <v>2493</v>
      </c>
      <c r="X316" s="1" t="s">
        <v>2494</v>
      </c>
      <c r="Y316" s="1" t="s">
        <v>2495</v>
      </c>
      <c r="Z316" s="1" t="s">
        <v>2496</v>
      </c>
      <c r="AA316" s="1">
        <v>6</v>
      </c>
      <c r="AB316" s="1" t="s">
        <v>1354</v>
      </c>
      <c r="AC316" s="1" t="s">
        <v>2497</v>
      </c>
      <c r="AD316" s="1" t="s">
        <v>1311</v>
      </c>
      <c r="AF316">
        <f t="shared" si="4"/>
        <v>1</v>
      </c>
    </row>
    <row r="317" spans="1:32" x14ac:dyDescent="0.45">
      <c r="A317" s="1" t="s">
        <v>982</v>
      </c>
      <c r="B317" s="1" t="s">
        <v>26</v>
      </c>
      <c r="C317" s="1" t="s">
        <v>104</v>
      </c>
      <c r="D317" s="1" t="s">
        <v>1216</v>
      </c>
      <c r="E317" s="1" t="s">
        <v>594</v>
      </c>
      <c r="F317" s="1" t="s">
        <v>595</v>
      </c>
      <c r="G317" s="1" t="s">
        <v>257</v>
      </c>
      <c r="H317" s="1" t="s">
        <v>0</v>
      </c>
      <c r="I317" s="1" t="s">
        <v>596</v>
      </c>
      <c r="J317" s="1" t="s">
        <v>597</v>
      </c>
      <c r="K317" s="1" t="s">
        <v>0</v>
      </c>
      <c r="L317" s="1" t="s">
        <v>1316</v>
      </c>
      <c r="M317" s="1" t="s">
        <v>1311</v>
      </c>
      <c r="N317" s="1" t="s">
        <v>1317</v>
      </c>
      <c r="O317" s="1" t="s">
        <v>2485</v>
      </c>
      <c r="P317" s="1">
        <v>25</v>
      </c>
      <c r="Q317" s="1" t="s">
        <v>1347</v>
      </c>
      <c r="R317" s="1" t="s">
        <v>1320</v>
      </c>
      <c r="S317" s="1" t="s">
        <v>1321</v>
      </c>
      <c r="T317" s="1" t="s">
        <v>1316</v>
      </c>
      <c r="U317" s="1" t="s">
        <v>2424</v>
      </c>
      <c r="V317" s="1" t="s">
        <v>2486</v>
      </c>
      <c r="W317" s="1" t="s">
        <v>2487</v>
      </c>
      <c r="X317" s="1" t="s">
        <v>2488</v>
      </c>
      <c r="Y317" s="1" t="s">
        <v>2428</v>
      </c>
      <c r="Z317" s="1" t="s">
        <v>2489</v>
      </c>
      <c r="AA317" s="1">
        <v>15</v>
      </c>
      <c r="AB317" s="1" t="s">
        <v>1579</v>
      </c>
      <c r="AC317" s="1" t="s">
        <v>9</v>
      </c>
      <c r="AD317" s="1" t="s">
        <v>1311</v>
      </c>
      <c r="AF317">
        <f t="shared" si="4"/>
        <v>1</v>
      </c>
    </row>
    <row r="318" spans="1:32" x14ac:dyDescent="0.45">
      <c r="A318" s="1" t="s">
        <v>982</v>
      </c>
      <c r="B318" s="1" t="s">
        <v>26</v>
      </c>
      <c r="C318" s="1" t="s">
        <v>30</v>
      </c>
      <c r="D318" s="1" t="s">
        <v>1194</v>
      </c>
      <c r="E318" s="1" t="s">
        <v>352</v>
      </c>
      <c r="F318" s="1" t="s">
        <v>353</v>
      </c>
      <c r="G318" s="1" t="s">
        <v>257</v>
      </c>
      <c r="H318" s="1" t="s">
        <v>0</v>
      </c>
      <c r="I318" s="1" t="s">
        <v>354</v>
      </c>
      <c r="J318" s="1" t="s">
        <v>355</v>
      </c>
      <c r="K318" s="1" t="s">
        <v>0</v>
      </c>
      <c r="L318" s="1" t="s">
        <v>1316</v>
      </c>
      <c r="M318" s="1" t="s">
        <v>1311</v>
      </c>
      <c r="N318" s="1" t="s">
        <v>1317</v>
      </c>
      <c r="O318" s="1" t="s">
        <v>1810</v>
      </c>
      <c r="P318" s="1">
        <v>8</v>
      </c>
      <c r="Q318" s="1" t="s">
        <v>1392</v>
      </c>
      <c r="R318" s="1" t="s">
        <v>1320</v>
      </c>
      <c r="S318" s="1" t="s">
        <v>1321</v>
      </c>
      <c r="T318" s="1" t="s">
        <v>1316</v>
      </c>
      <c r="U318" s="1" t="s">
        <v>2479</v>
      </c>
      <c r="V318" s="1" t="s">
        <v>2480</v>
      </c>
      <c r="W318" s="1" t="s">
        <v>2481</v>
      </c>
      <c r="X318" s="1" t="s">
        <v>2482</v>
      </c>
      <c r="Y318" s="1" t="s">
        <v>2483</v>
      </c>
      <c r="Z318" s="1" t="s">
        <v>2484</v>
      </c>
      <c r="AA318" s="1">
        <v>36</v>
      </c>
      <c r="AB318" s="1" t="s">
        <v>1649</v>
      </c>
      <c r="AC318" s="1" t="s">
        <v>1380</v>
      </c>
      <c r="AD318" s="1" t="s">
        <v>1311</v>
      </c>
      <c r="AF318">
        <f t="shared" si="4"/>
        <v>1</v>
      </c>
    </row>
    <row r="319" spans="1:32" x14ac:dyDescent="0.45">
      <c r="A319" s="1" t="s">
        <v>982</v>
      </c>
      <c r="B319" s="1" t="s">
        <v>26</v>
      </c>
      <c r="C319" s="1" t="s">
        <v>30</v>
      </c>
      <c r="D319" s="1" t="s">
        <v>1217</v>
      </c>
      <c r="E319" s="1" t="s">
        <v>494</v>
      </c>
      <c r="F319" s="1" t="s">
        <v>495</v>
      </c>
      <c r="G319" s="1" t="s">
        <v>257</v>
      </c>
      <c r="H319" s="1" t="s">
        <v>0</v>
      </c>
      <c r="I319" s="1" t="s">
        <v>496</v>
      </c>
      <c r="J319" s="1" t="s">
        <v>497</v>
      </c>
      <c r="K319" s="1" t="s">
        <v>0</v>
      </c>
      <c r="L319" s="1" t="s">
        <v>1316</v>
      </c>
      <c r="M319" s="1" t="s">
        <v>1311</v>
      </c>
      <c r="N319" s="1" t="s">
        <v>1317</v>
      </c>
      <c r="O319" s="1" t="s">
        <v>2473</v>
      </c>
      <c r="P319" s="1">
        <v>35</v>
      </c>
      <c r="Q319" s="1" t="s">
        <v>1392</v>
      </c>
      <c r="R319" s="1" t="s">
        <v>1320</v>
      </c>
      <c r="S319" s="1" t="s">
        <v>1321</v>
      </c>
      <c r="T319" s="1" t="s">
        <v>1316</v>
      </c>
      <c r="U319" s="1" t="s">
        <v>2451</v>
      </c>
      <c r="V319" s="1" t="s">
        <v>2474</v>
      </c>
      <c r="W319" s="1" t="s">
        <v>2475</v>
      </c>
      <c r="X319" s="1" t="s">
        <v>2476</v>
      </c>
      <c r="Y319" s="1" t="s">
        <v>2477</v>
      </c>
      <c r="Z319" s="1" t="s">
        <v>2478</v>
      </c>
      <c r="AA319" s="1">
        <v>82</v>
      </c>
      <c r="AB319" s="1" t="s">
        <v>1431</v>
      </c>
      <c r="AC319" s="1" t="s">
        <v>1854</v>
      </c>
      <c r="AD319" s="1" t="s">
        <v>1311</v>
      </c>
      <c r="AF319">
        <f t="shared" si="4"/>
        <v>1</v>
      </c>
    </row>
    <row r="320" spans="1:32" x14ac:dyDescent="0.45">
      <c r="A320" s="1" t="s">
        <v>982</v>
      </c>
      <c r="B320" s="1" t="s">
        <v>26</v>
      </c>
      <c r="C320" s="1" t="s">
        <v>104</v>
      </c>
      <c r="D320" s="1" t="s">
        <v>984</v>
      </c>
      <c r="E320" s="1" t="s">
        <v>272</v>
      </c>
      <c r="F320" s="1" t="s">
        <v>273</v>
      </c>
      <c r="G320" s="1" t="s">
        <v>1</v>
      </c>
      <c r="H320" s="1" t="s">
        <v>0</v>
      </c>
      <c r="I320" s="1" t="s">
        <v>274</v>
      </c>
      <c r="J320" s="1" t="s">
        <v>275</v>
      </c>
      <c r="K320" s="1" t="s">
        <v>0</v>
      </c>
      <c r="L320" s="1" t="s">
        <v>1316</v>
      </c>
      <c r="M320" s="1" t="s">
        <v>1658</v>
      </c>
      <c r="N320" s="1" t="s">
        <v>1390</v>
      </c>
      <c r="O320" s="1" t="s">
        <v>2466</v>
      </c>
      <c r="P320" s="1">
        <v>59</v>
      </c>
      <c r="Q320" s="1" t="s">
        <v>1392</v>
      </c>
      <c r="R320" s="1" t="s">
        <v>1320</v>
      </c>
      <c r="S320" s="1" t="s">
        <v>1321</v>
      </c>
      <c r="T320" s="1" t="s">
        <v>1316</v>
      </c>
      <c r="U320" s="1" t="s">
        <v>2250</v>
      </c>
      <c r="V320" s="1" t="s">
        <v>2467</v>
      </c>
      <c r="W320" s="1" t="s">
        <v>2468</v>
      </c>
      <c r="X320" s="1" t="s">
        <v>2469</v>
      </c>
      <c r="Y320" s="1" t="s">
        <v>2470</v>
      </c>
      <c r="Z320" s="1" t="s">
        <v>2471</v>
      </c>
      <c r="AA320" s="1">
        <v>4</v>
      </c>
      <c r="AB320" s="1" t="s">
        <v>2472</v>
      </c>
      <c r="AC320" s="1" t="s">
        <v>9</v>
      </c>
      <c r="AD320" s="1" t="s">
        <v>1311</v>
      </c>
      <c r="AF320">
        <f t="shared" si="4"/>
        <v>1</v>
      </c>
    </row>
    <row r="321" spans="1:32" x14ac:dyDescent="0.45">
      <c r="A321" s="1" t="s">
        <v>982</v>
      </c>
      <c r="B321" s="1" t="s">
        <v>26</v>
      </c>
      <c r="C321" s="1" t="s">
        <v>104</v>
      </c>
      <c r="D321" s="1" t="s">
        <v>1215</v>
      </c>
      <c r="E321" s="1" t="s">
        <v>689</v>
      </c>
      <c r="F321" s="1" t="s">
        <v>690</v>
      </c>
      <c r="G321" s="1" t="s">
        <v>257</v>
      </c>
      <c r="H321" s="1" t="s">
        <v>0</v>
      </c>
      <c r="I321" s="1" t="s">
        <v>691</v>
      </c>
      <c r="J321" s="1" t="s">
        <v>692</v>
      </c>
      <c r="K321" s="1" t="s">
        <v>25</v>
      </c>
      <c r="L321" s="1" t="s">
        <v>1316</v>
      </c>
      <c r="M321" s="1" t="s">
        <v>1311</v>
      </c>
      <c r="N321" s="1" t="s">
        <v>1317</v>
      </c>
      <c r="O321" s="1" t="s">
        <v>2458</v>
      </c>
      <c r="P321" s="1">
        <v>9</v>
      </c>
      <c r="Q321" s="1" t="s">
        <v>1392</v>
      </c>
      <c r="R321" s="1" t="s">
        <v>1320</v>
      </c>
      <c r="S321" s="1" t="s">
        <v>1321</v>
      </c>
      <c r="T321" s="1" t="s">
        <v>1316</v>
      </c>
      <c r="U321" s="1" t="s">
        <v>2459</v>
      </c>
      <c r="V321" s="1" t="s">
        <v>2460</v>
      </c>
      <c r="W321" s="1" t="s">
        <v>2461</v>
      </c>
      <c r="X321" s="1" t="s">
        <v>2462</v>
      </c>
      <c r="Y321" s="1" t="s">
        <v>2463</v>
      </c>
      <c r="Z321" s="1" t="s">
        <v>2464</v>
      </c>
      <c r="AA321" s="1">
        <v>102</v>
      </c>
      <c r="AB321" s="1" t="s">
        <v>2465</v>
      </c>
      <c r="AC321" s="1" t="s">
        <v>1371</v>
      </c>
      <c r="AD321" s="1" t="s">
        <v>1311</v>
      </c>
      <c r="AF321">
        <f t="shared" si="4"/>
        <v>1</v>
      </c>
    </row>
    <row r="322" spans="1:32" x14ac:dyDescent="0.45">
      <c r="A322" s="1" t="s">
        <v>982</v>
      </c>
      <c r="B322" s="1" t="s">
        <v>29</v>
      </c>
      <c r="C322" s="1" t="s">
        <v>30</v>
      </c>
      <c r="D322" s="1" t="s">
        <v>993</v>
      </c>
      <c r="E322" s="1" t="s">
        <v>1025</v>
      </c>
      <c r="F322" s="1" t="s">
        <v>1026</v>
      </c>
      <c r="G322" s="1" t="s">
        <v>1</v>
      </c>
      <c r="H322" s="1" t="s">
        <v>0</v>
      </c>
      <c r="I322" s="1" t="s">
        <v>68</v>
      </c>
      <c r="J322" s="1" t="s">
        <v>69</v>
      </c>
      <c r="K322" s="1" t="s">
        <v>0</v>
      </c>
      <c r="L322" s="1" t="s">
        <v>1316</v>
      </c>
      <c r="M322" s="1" t="s">
        <v>1389</v>
      </c>
      <c r="N322" s="1" t="s">
        <v>1390</v>
      </c>
      <c r="O322" s="1" t="s">
        <v>1494</v>
      </c>
      <c r="P322" s="1">
        <v>27</v>
      </c>
      <c r="Q322" s="1" t="s">
        <v>1392</v>
      </c>
      <c r="R322" s="1" t="s">
        <v>1320</v>
      </c>
      <c r="S322" s="1" t="s">
        <v>1321</v>
      </c>
      <c r="T322" s="1" t="s">
        <v>1316</v>
      </c>
      <c r="U322" s="1" t="s">
        <v>1359</v>
      </c>
      <c r="V322" s="1" t="s">
        <v>1495</v>
      </c>
      <c r="W322" s="1" t="s">
        <v>1496</v>
      </c>
      <c r="X322" s="1" t="s">
        <v>1497</v>
      </c>
      <c r="Y322" s="1" t="s">
        <v>1498</v>
      </c>
      <c r="Z322" s="1" t="s">
        <v>1499</v>
      </c>
      <c r="AA322" s="1">
        <v>15</v>
      </c>
      <c r="AB322" s="1" t="s">
        <v>1354</v>
      </c>
      <c r="AC322" s="1" t="s">
        <v>1500</v>
      </c>
      <c r="AD322" s="1" t="s">
        <v>1311</v>
      </c>
      <c r="AF322">
        <f t="shared" si="4"/>
        <v>2</v>
      </c>
    </row>
    <row r="323" spans="1:32" x14ac:dyDescent="0.45">
      <c r="A323" s="1" t="s">
        <v>982</v>
      </c>
      <c r="B323" s="1" t="s">
        <v>29</v>
      </c>
      <c r="C323" s="1" t="s">
        <v>30</v>
      </c>
      <c r="D323" s="1" t="s">
        <v>1097</v>
      </c>
      <c r="E323" s="1" t="s">
        <v>1025</v>
      </c>
      <c r="F323" s="1" t="s">
        <v>1026</v>
      </c>
      <c r="G323" s="1" t="s">
        <v>1</v>
      </c>
      <c r="H323" s="1" t="s">
        <v>0</v>
      </c>
      <c r="I323" s="1" t="s">
        <v>68</v>
      </c>
      <c r="J323" s="1" t="s">
        <v>69</v>
      </c>
      <c r="K323" s="1" t="s">
        <v>0</v>
      </c>
      <c r="L323" s="1" t="s">
        <v>1316</v>
      </c>
      <c r="M323" s="1" t="s">
        <v>1389</v>
      </c>
      <c r="N323" s="1" t="s">
        <v>1390</v>
      </c>
      <c r="O323" s="1" t="s">
        <v>1494</v>
      </c>
      <c r="P323" s="1">
        <v>27</v>
      </c>
      <c r="Q323" s="1" t="s">
        <v>1392</v>
      </c>
      <c r="R323" s="1" t="s">
        <v>1320</v>
      </c>
      <c r="S323" s="1" t="s">
        <v>1321</v>
      </c>
      <c r="T323" s="1" t="s">
        <v>1316</v>
      </c>
      <c r="U323" s="1" t="s">
        <v>1359</v>
      </c>
      <c r="V323" s="1" t="s">
        <v>1495</v>
      </c>
      <c r="W323" s="1" t="s">
        <v>1496</v>
      </c>
      <c r="X323" s="1" t="s">
        <v>1497</v>
      </c>
      <c r="Y323" s="1" t="s">
        <v>1498</v>
      </c>
      <c r="Z323" s="1" t="s">
        <v>1499</v>
      </c>
      <c r="AA323" s="1">
        <v>15</v>
      </c>
      <c r="AB323" s="1" t="s">
        <v>1354</v>
      </c>
      <c r="AC323" s="1" t="s">
        <v>1500</v>
      </c>
      <c r="AD323" s="1" t="s">
        <v>1311</v>
      </c>
      <c r="AF323">
        <f t="shared" si="4"/>
        <v>2</v>
      </c>
    </row>
    <row r="324" spans="1:32" x14ac:dyDescent="0.45">
      <c r="A324" s="1" t="s">
        <v>982</v>
      </c>
      <c r="B324" s="1" t="s">
        <v>26</v>
      </c>
      <c r="C324" s="1" t="s">
        <v>30</v>
      </c>
      <c r="D324" s="1" t="s">
        <v>1194</v>
      </c>
      <c r="E324" s="1" t="s">
        <v>1190</v>
      </c>
      <c r="F324" s="1" t="s">
        <v>1191</v>
      </c>
      <c r="G324" s="1" t="s">
        <v>1</v>
      </c>
      <c r="H324" s="1" t="s">
        <v>0</v>
      </c>
      <c r="I324" s="1" t="s">
        <v>1192</v>
      </c>
      <c r="J324" s="1" t="s">
        <v>1193</v>
      </c>
      <c r="K324" s="1" t="s">
        <v>0</v>
      </c>
      <c r="L324" s="1" t="s">
        <v>9</v>
      </c>
      <c r="M324" s="1" t="s">
        <v>1311</v>
      </c>
      <c r="N324" s="1" t="s">
        <v>1317</v>
      </c>
      <c r="O324" s="1" t="s">
        <v>2192</v>
      </c>
      <c r="P324" s="1">
        <v>156</v>
      </c>
      <c r="Q324" s="1" t="s">
        <v>9</v>
      </c>
      <c r="R324" s="1" t="s">
        <v>9</v>
      </c>
      <c r="S324" s="1" t="s">
        <v>9</v>
      </c>
      <c r="T324" s="1" t="s">
        <v>9</v>
      </c>
      <c r="U324" s="1" t="s">
        <v>9</v>
      </c>
      <c r="V324" s="1" t="s">
        <v>9</v>
      </c>
      <c r="W324" s="1" t="s">
        <v>9</v>
      </c>
      <c r="X324" s="1" t="s">
        <v>9</v>
      </c>
      <c r="Y324" s="1" t="s">
        <v>9</v>
      </c>
      <c r="Z324" s="1" t="s">
        <v>9</v>
      </c>
      <c r="AA324" s="1">
        <v>0</v>
      </c>
      <c r="AB324" s="1" t="s">
        <v>9</v>
      </c>
      <c r="AC324" s="1" t="s">
        <v>9</v>
      </c>
      <c r="AD324" s="1" t="s">
        <v>9</v>
      </c>
      <c r="AF324">
        <f t="shared" si="4"/>
        <v>1</v>
      </c>
    </row>
    <row r="325" spans="1:32" x14ac:dyDescent="0.45">
      <c r="A325" s="1" t="s">
        <v>982</v>
      </c>
      <c r="B325" s="1" t="s">
        <v>26</v>
      </c>
      <c r="C325" s="1" t="s">
        <v>104</v>
      </c>
      <c r="D325" s="1" t="s">
        <v>1199</v>
      </c>
      <c r="E325" s="1" t="s">
        <v>868</v>
      </c>
      <c r="F325" s="1" t="s">
        <v>869</v>
      </c>
      <c r="G325" s="1" t="s">
        <v>1</v>
      </c>
      <c r="H325" s="1" t="s">
        <v>0</v>
      </c>
      <c r="I325" s="1" t="s">
        <v>870</v>
      </c>
      <c r="J325" s="1" t="s">
        <v>871</v>
      </c>
      <c r="K325" s="1" t="s">
        <v>0</v>
      </c>
      <c r="L325" s="1" t="s">
        <v>1316</v>
      </c>
      <c r="M325" s="1" t="s">
        <v>1755</v>
      </c>
      <c r="N325" s="1" t="s">
        <v>1336</v>
      </c>
      <c r="O325" s="1" t="s">
        <v>2111</v>
      </c>
      <c r="P325" s="1">
        <v>20</v>
      </c>
      <c r="Q325" s="1" t="s">
        <v>1358</v>
      </c>
      <c r="R325" s="1" t="s">
        <v>1320</v>
      </c>
      <c r="S325" s="1" t="s">
        <v>1321</v>
      </c>
      <c r="T325" s="1" t="s">
        <v>1316</v>
      </c>
      <c r="U325" s="1" t="s">
        <v>2215</v>
      </c>
      <c r="V325" s="1" t="s">
        <v>2216</v>
      </c>
      <c r="W325" s="1" t="s">
        <v>9</v>
      </c>
      <c r="X325" s="1" t="s">
        <v>2217</v>
      </c>
      <c r="Y325" s="1" t="s">
        <v>2218</v>
      </c>
      <c r="Z325" s="1" t="s">
        <v>2219</v>
      </c>
      <c r="AA325" s="1">
        <v>1</v>
      </c>
      <c r="AB325" s="1" t="s">
        <v>1587</v>
      </c>
      <c r="AC325" s="1" t="s">
        <v>2220</v>
      </c>
      <c r="AD325" s="1" t="s">
        <v>1311</v>
      </c>
      <c r="AF325">
        <f t="shared" ref="AF325:AF387" si="5">COUNTIFS($E:$E,E325)</f>
        <v>1</v>
      </c>
    </row>
    <row r="326" spans="1:32" x14ac:dyDescent="0.45">
      <c r="A326" s="1" t="s">
        <v>982</v>
      </c>
      <c r="B326" s="1" t="s">
        <v>29</v>
      </c>
      <c r="C326" s="1" t="s">
        <v>30</v>
      </c>
      <c r="D326" s="1" t="s">
        <v>993</v>
      </c>
      <c r="E326" s="1" t="s">
        <v>1004</v>
      </c>
      <c r="F326" s="1" t="s">
        <v>1005</v>
      </c>
      <c r="G326" s="1" t="s">
        <v>1</v>
      </c>
      <c r="H326" s="1" t="s">
        <v>0</v>
      </c>
      <c r="I326" s="1" t="s">
        <v>43</v>
      </c>
      <c r="J326" s="1" t="s">
        <v>44</v>
      </c>
      <c r="K326" s="1" t="s">
        <v>0</v>
      </c>
      <c r="L326" s="1" t="s">
        <v>1316</v>
      </c>
      <c r="M326" s="1" t="s">
        <v>9</v>
      </c>
      <c r="N326" s="1" t="s">
        <v>9</v>
      </c>
      <c r="O326" s="1" t="s">
        <v>9</v>
      </c>
      <c r="P326" s="1">
        <v>0</v>
      </c>
      <c r="Q326" s="1" t="s">
        <v>1358</v>
      </c>
      <c r="R326" s="1" t="s">
        <v>1320</v>
      </c>
      <c r="S326" s="1" t="s">
        <v>1321</v>
      </c>
      <c r="T326" s="1" t="s">
        <v>1316</v>
      </c>
      <c r="U326" s="1" t="s">
        <v>1365</v>
      </c>
      <c r="V326" s="1" t="s">
        <v>3073</v>
      </c>
      <c r="W326" s="1" t="s">
        <v>3074</v>
      </c>
      <c r="X326" s="1" t="s">
        <v>3075</v>
      </c>
      <c r="Y326" s="1" t="s">
        <v>3076</v>
      </c>
      <c r="Z326" s="1" t="s">
        <v>3077</v>
      </c>
      <c r="AA326" s="1">
        <v>14</v>
      </c>
      <c r="AB326" s="1" t="s">
        <v>1328</v>
      </c>
      <c r="AC326" s="1" t="s">
        <v>3078</v>
      </c>
      <c r="AD326" s="1" t="s">
        <v>1311</v>
      </c>
      <c r="AF326">
        <f t="shared" si="5"/>
        <v>2</v>
      </c>
    </row>
    <row r="327" spans="1:32" x14ac:dyDescent="0.45">
      <c r="A327" s="1" t="s">
        <v>982</v>
      </c>
      <c r="B327" s="1" t="s">
        <v>29</v>
      </c>
      <c r="C327" s="1" t="s">
        <v>30</v>
      </c>
      <c r="D327" s="1" t="s">
        <v>1097</v>
      </c>
      <c r="E327" s="1" t="s">
        <v>1004</v>
      </c>
      <c r="F327" s="1" t="s">
        <v>1005</v>
      </c>
      <c r="G327" s="1" t="s">
        <v>1</v>
      </c>
      <c r="H327" s="1" t="s">
        <v>0</v>
      </c>
      <c r="I327" s="1" t="s">
        <v>43</v>
      </c>
      <c r="J327" s="1" t="s">
        <v>44</v>
      </c>
      <c r="K327" s="1" t="s">
        <v>0</v>
      </c>
      <c r="L327" s="1" t="s">
        <v>1316</v>
      </c>
      <c r="M327" s="1" t="s">
        <v>9</v>
      </c>
      <c r="N327" s="1" t="s">
        <v>9</v>
      </c>
      <c r="O327" s="1" t="s">
        <v>9</v>
      </c>
      <c r="P327" s="1">
        <v>0</v>
      </c>
      <c r="Q327" s="1" t="s">
        <v>1358</v>
      </c>
      <c r="R327" s="1" t="s">
        <v>1320</v>
      </c>
      <c r="S327" s="1" t="s">
        <v>1321</v>
      </c>
      <c r="T327" s="1" t="s">
        <v>1316</v>
      </c>
      <c r="U327" s="1" t="s">
        <v>1365</v>
      </c>
      <c r="V327" s="1" t="s">
        <v>3073</v>
      </c>
      <c r="W327" s="1" t="s">
        <v>3074</v>
      </c>
      <c r="X327" s="1" t="s">
        <v>3075</v>
      </c>
      <c r="Y327" s="1" t="s">
        <v>3076</v>
      </c>
      <c r="Z327" s="1" t="s">
        <v>3077</v>
      </c>
      <c r="AA327" s="1">
        <v>14</v>
      </c>
      <c r="AB327" s="1" t="s">
        <v>1328</v>
      </c>
      <c r="AC327" s="1" t="s">
        <v>3078</v>
      </c>
      <c r="AD327" s="1" t="s">
        <v>1311</v>
      </c>
      <c r="AF327">
        <f t="shared" si="5"/>
        <v>2</v>
      </c>
    </row>
    <row r="328" spans="1:32" x14ac:dyDescent="0.45">
      <c r="A328" s="1" t="s">
        <v>982</v>
      </c>
      <c r="B328" s="1" t="s">
        <v>26</v>
      </c>
      <c r="C328" s="1" t="s">
        <v>30</v>
      </c>
      <c r="D328" s="1" t="s">
        <v>1254</v>
      </c>
      <c r="E328" s="1" t="s">
        <v>1261</v>
      </c>
      <c r="F328" s="1" t="s">
        <v>1262</v>
      </c>
      <c r="G328" s="1" t="s">
        <v>1</v>
      </c>
      <c r="H328" s="1" t="s">
        <v>0</v>
      </c>
      <c r="I328" s="1" t="s">
        <v>944</v>
      </c>
      <c r="J328" s="1" t="s">
        <v>945</v>
      </c>
      <c r="K328" s="1" t="s">
        <v>9</v>
      </c>
      <c r="L328" s="1" t="s">
        <v>9</v>
      </c>
      <c r="M328" s="1" t="s">
        <v>9</v>
      </c>
      <c r="N328" s="1" t="s">
        <v>9</v>
      </c>
      <c r="O328" s="1" t="s">
        <v>9</v>
      </c>
      <c r="P328" s="1" t="s">
        <v>9</v>
      </c>
      <c r="Q328" s="1" t="s">
        <v>9</v>
      </c>
      <c r="R328" s="1" t="s">
        <v>9</v>
      </c>
      <c r="S328" s="1" t="s">
        <v>9</v>
      </c>
      <c r="T328" s="1" t="s">
        <v>9</v>
      </c>
      <c r="U328" s="1" t="s">
        <v>9</v>
      </c>
      <c r="V328" s="1" t="s">
        <v>9</v>
      </c>
      <c r="W328" s="1" t="s">
        <v>9</v>
      </c>
      <c r="X328" s="1" t="s">
        <v>9</v>
      </c>
      <c r="Y328" s="1" t="s">
        <v>9</v>
      </c>
      <c r="Z328" s="1" t="s">
        <v>9</v>
      </c>
      <c r="AA328" s="1" t="s">
        <v>9</v>
      </c>
      <c r="AB328" s="1" t="s">
        <v>9</v>
      </c>
      <c r="AC328" s="1" t="s">
        <v>9</v>
      </c>
      <c r="AD328" s="1" t="s">
        <v>9</v>
      </c>
      <c r="AF328">
        <f t="shared" si="5"/>
        <v>1</v>
      </c>
    </row>
    <row r="329" spans="1:32" x14ac:dyDescent="0.45">
      <c r="A329" s="1" t="s">
        <v>982</v>
      </c>
      <c r="B329" s="1" t="s">
        <v>26</v>
      </c>
      <c r="C329" s="1" t="s">
        <v>30</v>
      </c>
      <c r="D329" s="1" t="s">
        <v>1254</v>
      </c>
      <c r="E329" s="1" t="s">
        <v>1278</v>
      </c>
      <c r="F329" s="1" t="s">
        <v>1279</v>
      </c>
      <c r="G329" s="1" t="s">
        <v>1</v>
      </c>
      <c r="H329" s="1" t="s">
        <v>0</v>
      </c>
      <c r="I329" s="1" t="s">
        <v>958</v>
      </c>
      <c r="J329" s="1" t="s">
        <v>959</v>
      </c>
      <c r="K329" s="1" t="s">
        <v>0</v>
      </c>
      <c r="L329" s="1" t="s">
        <v>1316</v>
      </c>
      <c r="M329" s="1" t="s">
        <v>1311</v>
      </c>
      <c r="N329" s="1" t="s">
        <v>1317</v>
      </c>
      <c r="O329" s="1" t="s">
        <v>2960</v>
      </c>
      <c r="P329" s="1">
        <v>95</v>
      </c>
      <c r="Q329" s="1" t="s">
        <v>1392</v>
      </c>
      <c r="R329" s="1" t="s">
        <v>1320</v>
      </c>
      <c r="S329" s="1" t="s">
        <v>1690</v>
      </c>
      <c r="T329" s="1" t="s">
        <v>1316</v>
      </c>
      <c r="U329" s="1" t="s">
        <v>2391</v>
      </c>
      <c r="V329" s="1" t="s">
        <v>2961</v>
      </c>
      <c r="W329" s="1" t="s">
        <v>2962</v>
      </c>
      <c r="X329" s="1" t="s">
        <v>2963</v>
      </c>
      <c r="Y329" s="1" t="s">
        <v>2964</v>
      </c>
      <c r="Z329" s="1" t="s">
        <v>2965</v>
      </c>
      <c r="AA329" s="1">
        <v>45</v>
      </c>
      <c r="AB329" s="1" t="s">
        <v>1431</v>
      </c>
      <c r="AC329" s="1" t="s">
        <v>2966</v>
      </c>
      <c r="AD329" s="1" t="s">
        <v>1311</v>
      </c>
      <c r="AF329">
        <f t="shared" si="5"/>
        <v>1</v>
      </c>
    </row>
    <row r="330" spans="1:32" x14ac:dyDescent="0.45">
      <c r="A330" s="1" t="s">
        <v>982</v>
      </c>
      <c r="B330" s="1" t="s">
        <v>26</v>
      </c>
      <c r="C330" s="1" t="s">
        <v>104</v>
      </c>
      <c r="D330" s="1" t="s">
        <v>1199</v>
      </c>
      <c r="E330" s="1" t="s">
        <v>864</v>
      </c>
      <c r="F330" s="1" t="s">
        <v>865</v>
      </c>
      <c r="G330" s="1" t="s">
        <v>1</v>
      </c>
      <c r="H330" s="1" t="s">
        <v>0</v>
      </c>
      <c r="I330" s="1" t="s">
        <v>866</v>
      </c>
      <c r="J330" s="1" t="s">
        <v>867</v>
      </c>
      <c r="K330" s="1" t="s">
        <v>0</v>
      </c>
      <c r="L330" s="1" t="s">
        <v>1316</v>
      </c>
      <c r="M330" s="1" t="s">
        <v>1389</v>
      </c>
      <c r="N330" s="1" t="s">
        <v>1390</v>
      </c>
      <c r="O330" s="1" t="s">
        <v>1391</v>
      </c>
      <c r="P330" s="1">
        <v>30</v>
      </c>
      <c r="Q330" s="1" t="s">
        <v>1392</v>
      </c>
      <c r="R330" s="1" t="s">
        <v>1320</v>
      </c>
      <c r="S330" s="1" t="s">
        <v>1321</v>
      </c>
      <c r="T330" s="1" t="s">
        <v>1316</v>
      </c>
      <c r="U330" s="1" t="s">
        <v>2209</v>
      </c>
      <c r="V330" s="1" t="s">
        <v>2210</v>
      </c>
      <c r="W330" s="1" t="s">
        <v>2211</v>
      </c>
      <c r="X330" s="1" t="s">
        <v>2212</v>
      </c>
      <c r="Y330" s="1" t="s">
        <v>2213</v>
      </c>
      <c r="Z330" s="1" t="s">
        <v>2214</v>
      </c>
      <c r="AA330" s="1">
        <v>17</v>
      </c>
      <c r="AB330" s="1" t="s">
        <v>1328</v>
      </c>
      <c r="AC330" s="1" t="s">
        <v>1413</v>
      </c>
      <c r="AD330" s="1" t="s">
        <v>1311</v>
      </c>
      <c r="AF330">
        <f t="shared" si="5"/>
        <v>1</v>
      </c>
    </row>
    <row r="331" spans="1:32" x14ac:dyDescent="0.45">
      <c r="A331" s="1" t="s">
        <v>982</v>
      </c>
      <c r="B331" s="1" t="s">
        <v>29</v>
      </c>
      <c r="C331" s="1" t="s">
        <v>30</v>
      </c>
      <c r="D331" s="1" t="s">
        <v>990</v>
      </c>
      <c r="E331" s="1" t="s">
        <v>1035</v>
      </c>
      <c r="F331" s="1" t="s">
        <v>1036</v>
      </c>
      <c r="G331" s="1" t="s">
        <v>1</v>
      </c>
      <c r="H331" s="1" t="s">
        <v>0</v>
      </c>
      <c r="I331" s="1" t="s">
        <v>78</v>
      </c>
      <c r="J331" s="1" t="s">
        <v>79</v>
      </c>
      <c r="K331" s="1" t="s">
        <v>0</v>
      </c>
      <c r="L331" s="1" t="s">
        <v>1316</v>
      </c>
      <c r="M331" s="1" t="s">
        <v>1389</v>
      </c>
      <c r="N331" s="1" t="s">
        <v>1390</v>
      </c>
      <c r="O331" s="1" t="s">
        <v>1391</v>
      </c>
      <c r="P331" s="1">
        <v>4</v>
      </c>
      <c r="Q331" s="1" t="s">
        <v>1347</v>
      </c>
      <c r="R331" s="1" t="s">
        <v>1320</v>
      </c>
      <c r="S331" s="1" t="s">
        <v>1321</v>
      </c>
      <c r="T331" s="1" t="s">
        <v>1316</v>
      </c>
      <c r="U331" s="1" t="s">
        <v>1533</v>
      </c>
      <c r="V331" s="1" t="s">
        <v>1534</v>
      </c>
      <c r="W331" s="1" t="s">
        <v>1535</v>
      </c>
      <c r="X331" s="1" t="s">
        <v>1536</v>
      </c>
      <c r="Y331" s="1" t="s">
        <v>1537</v>
      </c>
      <c r="Z331" s="1" t="s">
        <v>1538</v>
      </c>
      <c r="AA331" s="1">
        <v>16</v>
      </c>
      <c r="AB331" s="1" t="s">
        <v>1328</v>
      </c>
      <c r="AC331" s="1" t="s">
        <v>1539</v>
      </c>
      <c r="AD331" s="1" t="s">
        <v>1311</v>
      </c>
      <c r="AF331">
        <f t="shared" si="5"/>
        <v>2</v>
      </c>
    </row>
    <row r="332" spans="1:32" x14ac:dyDescent="0.45">
      <c r="A332" s="1" t="s">
        <v>982</v>
      </c>
      <c r="B332" s="1" t="s">
        <v>29</v>
      </c>
      <c r="C332" s="1" t="s">
        <v>30</v>
      </c>
      <c r="D332" s="1" t="s">
        <v>1097</v>
      </c>
      <c r="E332" s="1" t="s">
        <v>1035</v>
      </c>
      <c r="F332" s="1" t="s">
        <v>1036</v>
      </c>
      <c r="G332" s="1" t="s">
        <v>1</v>
      </c>
      <c r="H332" s="1" t="s">
        <v>0</v>
      </c>
      <c r="I332" s="1" t="s">
        <v>78</v>
      </c>
      <c r="J332" s="1" t="s">
        <v>79</v>
      </c>
      <c r="K332" s="1" t="s">
        <v>0</v>
      </c>
      <c r="L332" s="1" t="s">
        <v>1316</v>
      </c>
      <c r="M332" s="1" t="s">
        <v>1389</v>
      </c>
      <c r="N332" s="1" t="s">
        <v>1390</v>
      </c>
      <c r="O332" s="1" t="s">
        <v>1391</v>
      </c>
      <c r="P332" s="1">
        <v>4</v>
      </c>
      <c r="Q332" s="1" t="s">
        <v>1347</v>
      </c>
      <c r="R332" s="1" t="s">
        <v>1320</v>
      </c>
      <c r="S332" s="1" t="s">
        <v>1321</v>
      </c>
      <c r="T332" s="1" t="s">
        <v>1316</v>
      </c>
      <c r="U332" s="1" t="s">
        <v>1533</v>
      </c>
      <c r="V332" s="1" t="s">
        <v>1534</v>
      </c>
      <c r="W332" s="1" t="s">
        <v>1535</v>
      </c>
      <c r="X332" s="1" t="s">
        <v>1536</v>
      </c>
      <c r="Y332" s="1" t="s">
        <v>1537</v>
      </c>
      <c r="Z332" s="1" t="s">
        <v>1538</v>
      </c>
      <c r="AA332" s="1">
        <v>16</v>
      </c>
      <c r="AB332" s="1" t="s">
        <v>1328</v>
      </c>
      <c r="AC332" s="1" t="s">
        <v>1539</v>
      </c>
      <c r="AD332" s="1" t="s">
        <v>1311</v>
      </c>
      <c r="AF332">
        <f t="shared" si="5"/>
        <v>2</v>
      </c>
    </row>
    <row r="333" spans="1:32" x14ac:dyDescent="0.45">
      <c r="A333" s="1" t="s">
        <v>982</v>
      </c>
      <c r="B333" s="1" t="s">
        <v>26</v>
      </c>
      <c r="C333" s="1" t="s">
        <v>30</v>
      </c>
      <c r="D333" s="1" t="s">
        <v>1254</v>
      </c>
      <c r="E333" s="1" t="s">
        <v>1271</v>
      </c>
      <c r="F333" s="1" t="s">
        <v>1272</v>
      </c>
      <c r="G333" s="1" t="s">
        <v>1</v>
      </c>
      <c r="H333" s="1" t="s">
        <v>0</v>
      </c>
      <c r="I333" s="1" t="s">
        <v>954</v>
      </c>
      <c r="J333" s="1" t="s">
        <v>955</v>
      </c>
      <c r="K333" s="1" t="s">
        <v>0</v>
      </c>
      <c r="L333" s="1" t="s">
        <v>1316</v>
      </c>
      <c r="M333" s="1" t="s">
        <v>1311</v>
      </c>
      <c r="N333" s="1" t="s">
        <v>1317</v>
      </c>
      <c r="O333" s="1" t="s">
        <v>2948</v>
      </c>
      <c r="P333" s="1">
        <v>74</v>
      </c>
      <c r="Q333" s="1" t="s">
        <v>1392</v>
      </c>
      <c r="R333" s="1" t="s">
        <v>1320</v>
      </c>
      <c r="S333" s="1" t="s">
        <v>1321</v>
      </c>
      <c r="T333" s="1" t="s">
        <v>1316</v>
      </c>
      <c r="U333" s="1" t="s">
        <v>2867</v>
      </c>
      <c r="V333" s="1" t="s">
        <v>2949</v>
      </c>
      <c r="W333" s="1" t="s">
        <v>2950</v>
      </c>
      <c r="X333" s="1" t="s">
        <v>2951</v>
      </c>
      <c r="Y333" s="1" t="s">
        <v>2952</v>
      </c>
      <c r="Z333" s="1" t="s">
        <v>2953</v>
      </c>
      <c r="AA333" s="1">
        <v>59</v>
      </c>
      <c r="AB333" s="1" t="s">
        <v>1354</v>
      </c>
      <c r="AC333" s="1" t="s">
        <v>2289</v>
      </c>
      <c r="AD333" s="1" t="s">
        <v>1311</v>
      </c>
      <c r="AF333">
        <f t="shared" si="5"/>
        <v>1</v>
      </c>
    </row>
    <row r="334" spans="1:32" x14ac:dyDescent="0.45">
      <c r="A334" s="1" t="s">
        <v>982</v>
      </c>
      <c r="B334" s="1" t="s">
        <v>26</v>
      </c>
      <c r="C334" s="1" t="s">
        <v>30</v>
      </c>
      <c r="D334" s="1" t="s">
        <v>1254</v>
      </c>
      <c r="E334" s="1" t="s">
        <v>1263</v>
      </c>
      <c r="F334" s="1" t="s">
        <v>1264</v>
      </c>
      <c r="G334" s="1" t="s">
        <v>1</v>
      </c>
      <c r="H334" s="1" t="s">
        <v>0</v>
      </c>
      <c r="I334" s="1" t="s">
        <v>946</v>
      </c>
      <c r="J334" s="1" t="s">
        <v>947</v>
      </c>
      <c r="K334" s="1" t="s">
        <v>0</v>
      </c>
      <c r="L334" s="1" t="s">
        <v>1316</v>
      </c>
      <c r="M334" s="1" t="s">
        <v>1311</v>
      </c>
      <c r="N334" s="1" t="s">
        <v>1317</v>
      </c>
      <c r="O334" s="1" t="s">
        <v>2614</v>
      </c>
      <c r="P334" s="1">
        <v>15</v>
      </c>
      <c r="Q334" s="1" t="s">
        <v>1347</v>
      </c>
      <c r="R334" s="1" t="s">
        <v>1320</v>
      </c>
      <c r="S334" s="1" t="s">
        <v>1321</v>
      </c>
      <c r="T334" s="1" t="s">
        <v>1316</v>
      </c>
      <c r="U334" s="1" t="s">
        <v>2479</v>
      </c>
      <c r="V334" s="1" t="s">
        <v>2938</v>
      </c>
      <c r="W334" s="1" t="s">
        <v>2939</v>
      </c>
      <c r="X334" s="1" t="s">
        <v>2940</v>
      </c>
      <c r="Y334" s="1" t="s">
        <v>2642</v>
      </c>
      <c r="Z334" s="1" t="s">
        <v>2941</v>
      </c>
      <c r="AA334" s="1">
        <v>52</v>
      </c>
      <c r="AB334" s="1" t="s">
        <v>1448</v>
      </c>
      <c r="AC334" s="1" t="s">
        <v>2942</v>
      </c>
      <c r="AD334" s="1" t="s">
        <v>1311</v>
      </c>
      <c r="AF334">
        <f t="shared" si="5"/>
        <v>1</v>
      </c>
    </row>
    <row r="335" spans="1:32" x14ac:dyDescent="0.45">
      <c r="A335" s="1" t="s">
        <v>982</v>
      </c>
      <c r="B335" s="1" t="s">
        <v>26</v>
      </c>
      <c r="C335" s="1" t="s">
        <v>104</v>
      </c>
      <c r="D335" s="1" t="s">
        <v>1199</v>
      </c>
      <c r="E335" s="1" t="s">
        <v>860</v>
      </c>
      <c r="F335" s="1" t="s">
        <v>861</v>
      </c>
      <c r="G335" s="1" t="s">
        <v>1</v>
      </c>
      <c r="H335" s="1" t="s">
        <v>0</v>
      </c>
      <c r="I335" s="1" t="s">
        <v>862</v>
      </c>
      <c r="J335" s="1" t="s">
        <v>863</v>
      </c>
      <c r="K335" s="1" t="s">
        <v>0</v>
      </c>
      <c r="L335" s="1" t="s">
        <v>1316</v>
      </c>
      <c r="M335" s="1" t="s">
        <v>1389</v>
      </c>
      <c r="N335" s="1" t="s">
        <v>1390</v>
      </c>
      <c r="O335" s="1" t="s">
        <v>1391</v>
      </c>
      <c r="P335" s="1">
        <v>10</v>
      </c>
      <c r="Q335" s="1" t="s">
        <v>9</v>
      </c>
      <c r="R335" s="1" t="s">
        <v>1320</v>
      </c>
      <c r="S335" s="1" t="s">
        <v>1321</v>
      </c>
      <c r="T335" s="1" t="s">
        <v>1316</v>
      </c>
      <c r="U335" s="1" t="s">
        <v>2204</v>
      </c>
      <c r="V335" s="1" t="s">
        <v>2205</v>
      </c>
      <c r="W335" s="1" t="s">
        <v>9</v>
      </c>
      <c r="X335" s="1" t="s">
        <v>9</v>
      </c>
      <c r="Y335" s="1" t="s">
        <v>2206</v>
      </c>
      <c r="Z335" s="1" t="s">
        <v>2207</v>
      </c>
      <c r="AA335" s="1">
        <v>5</v>
      </c>
      <c r="AB335" s="1" t="s">
        <v>1587</v>
      </c>
      <c r="AC335" s="1" t="s">
        <v>2208</v>
      </c>
      <c r="AD335" s="1" t="s">
        <v>1311</v>
      </c>
      <c r="AF335">
        <f t="shared" si="5"/>
        <v>1</v>
      </c>
    </row>
    <row r="336" spans="1:32" x14ac:dyDescent="0.45">
      <c r="A336" s="1" t="s">
        <v>982</v>
      </c>
      <c r="B336" s="1" t="s">
        <v>26</v>
      </c>
      <c r="C336" s="1" t="s">
        <v>30</v>
      </c>
      <c r="D336" s="1" t="s">
        <v>1217</v>
      </c>
      <c r="E336" s="1" t="s">
        <v>526</v>
      </c>
      <c r="F336" s="1" t="s">
        <v>527</v>
      </c>
      <c r="G336" s="1" t="s">
        <v>1</v>
      </c>
      <c r="H336" s="1" t="s">
        <v>0</v>
      </c>
      <c r="I336" s="1" t="s">
        <v>528</v>
      </c>
      <c r="J336" s="1" t="s">
        <v>529</v>
      </c>
      <c r="K336" s="1" t="s">
        <v>0</v>
      </c>
      <c r="L336" s="1" t="s">
        <v>1316</v>
      </c>
      <c r="M336" s="1" t="s">
        <v>1311</v>
      </c>
      <c r="N336" s="1" t="s">
        <v>1317</v>
      </c>
      <c r="O336" s="1" t="s">
        <v>1925</v>
      </c>
      <c r="P336" s="1">
        <v>29</v>
      </c>
      <c r="Q336" s="1" t="s">
        <v>1358</v>
      </c>
      <c r="R336" s="1" t="s">
        <v>1320</v>
      </c>
      <c r="S336" s="1" t="s">
        <v>1321</v>
      </c>
      <c r="T336" s="1" t="s">
        <v>1316</v>
      </c>
      <c r="U336" s="1" t="s">
        <v>2451</v>
      </c>
      <c r="V336" s="1" t="s">
        <v>2452</v>
      </c>
      <c r="W336" s="1" t="s">
        <v>2453</v>
      </c>
      <c r="X336" s="1" t="s">
        <v>2454</v>
      </c>
      <c r="Y336" s="1" t="s">
        <v>2455</v>
      </c>
      <c r="Z336" s="1" t="s">
        <v>2456</v>
      </c>
      <c r="AA336" s="1">
        <v>9</v>
      </c>
      <c r="AB336" s="1" t="s">
        <v>1399</v>
      </c>
      <c r="AC336" s="1" t="s">
        <v>2457</v>
      </c>
      <c r="AD336" s="1" t="s">
        <v>1311</v>
      </c>
      <c r="AF336">
        <f t="shared" si="5"/>
        <v>1</v>
      </c>
    </row>
    <row r="337" spans="1:32" x14ac:dyDescent="0.45">
      <c r="A337" s="1" t="s">
        <v>982</v>
      </c>
      <c r="B337" s="1" t="s">
        <v>701</v>
      </c>
      <c r="C337" s="1" t="s">
        <v>104</v>
      </c>
      <c r="D337" s="1" t="s">
        <v>792</v>
      </c>
      <c r="E337" s="1" t="s">
        <v>804</v>
      </c>
      <c r="F337" s="1" t="s">
        <v>805</v>
      </c>
      <c r="G337" s="1" t="s">
        <v>1</v>
      </c>
      <c r="H337" s="1" t="s">
        <v>0</v>
      </c>
      <c r="I337" s="1" t="s">
        <v>806</v>
      </c>
      <c r="J337" s="1" t="s">
        <v>807</v>
      </c>
      <c r="K337" s="1" t="s">
        <v>0</v>
      </c>
      <c r="L337" s="1" t="s">
        <v>1316</v>
      </c>
      <c r="M337" s="1" t="s">
        <v>1389</v>
      </c>
      <c r="N337" s="1" t="s">
        <v>1390</v>
      </c>
      <c r="O337" s="1" t="s">
        <v>1434</v>
      </c>
      <c r="P337" s="1">
        <v>1</v>
      </c>
      <c r="Q337" s="1" t="s">
        <v>1347</v>
      </c>
      <c r="R337" s="1" t="s">
        <v>1320</v>
      </c>
      <c r="S337" s="1" t="s">
        <v>1321</v>
      </c>
      <c r="T337" s="1" t="s">
        <v>1316</v>
      </c>
      <c r="U337" s="1" t="s">
        <v>2117</v>
      </c>
      <c r="V337" s="1" t="s">
        <v>2118</v>
      </c>
      <c r="W337" s="1" t="s">
        <v>9</v>
      </c>
      <c r="X337" s="1" t="s">
        <v>2119</v>
      </c>
      <c r="Y337" s="1" t="s">
        <v>2120</v>
      </c>
      <c r="Z337" s="1" t="s">
        <v>2121</v>
      </c>
      <c r="AA337" s="1">
        <v>3</v>
      </c>
      <c r="AB337" s="1" t="s">
        <v>1464</v>
      </c>
      <c r="AC337" s="1" t="s">
        <v>2122</v>
      </c>
      <c r="AD337" s="1" t="s">
        <v>1311</v>
      </c>
      <c r="AF337">
        <f t="shared" si="5"/>
        <v>1</v>
      </c>
    </row>
    <row r="338" spans="1:32" x14ac:dyDescent="0.45">
      <c r="A338" s="1" t="s">
        <v>982</v>
      </c>
      <c r="B338" s="1" t="s">
        <v>701</v>
      </c>
      <c r="C338" s="1" t="s">
        <v>104</v>
      </c>
      <c r="D338" s="1" t="s">
        <v>985</v>
      </c>
      <c r="E338" s="1" t="s">
        <v>21</v>
      </c>
      <c r="F338" s="1" t="s">
        <v>22</v>
      </c>
      <c r="G338" s="1" t="s">
        <v>1</v>
      </c>
      <c r="H338" s="1" t="s">
        <v>0</v>
      </c>
      <c r="I338" s="1" t="s">
        <v>23</v>
      </c>
      <c r="J338" s="1" t="s">
        <v>24</v>
      </c>
      <c r="K338" s="1" t="s">
        <v>0</v>
      </c>
      <c r="L338" s="1" t="s">
        <v>1316</v>
      </c>
      <c r="M338" s="1" t="s">
        <v>1311</v>
      </c>
      <c r="N338" s="1" t="s">
        <v>1317</v>
      </c>
      <c r="O338" s="1" t="s">
        <v>1346</v>
      </c>
      <c r="P338" s="1">
        <v>43</v>
      </c>
      <c r="Q338" s="1" t="s">
        <v>1347</v>
      </c>
      <c r="R338" s="1" t="s">
        <v>1320</v>
      </c>
      <c r="S338" s="1" t="s">
        <v>1321</v>
      </c>
      <c r="T338" s="1" t="s">
        <v>1316</v>
      </c>
      <c r="U338" s="1" t="s">
        <v>1348</v>
      </c>
      <c r="V338" s="1" t="s">
        <v>1349</v>
      </c>
      <c r="W338" s="1" t="s">
        <v>1350</v>
      </c>
      <c r="X338" s="1" t="s">
        <v>1351</v>
      </c>
      <c r="Y338" s="1" t="s">
        <v>1352</v>
      </c>
      <c r="Z338" s="1" t="s">
        <v>1353</v>
      </c>
      <c r="AA338" s="1">
        <v>28</v>
      </c>
      <c r="AB338" s="1" t="s">
        <v>1354</v>
      </c>
      <c r="AC338" s="1" t="s">
        <v>1355</v>
      </c>
      <c r="AD338" s="1" t="s">
        <v>1311</v>
      </c>
      <c r="AF338">
        <f t="shared" si="5"/>
        <v>2</v>
      </c>
    </row>
    <row r="339" spans="1:32" x14ac:dyDescent="0.45">
      <c r="A339" s="1" t="s">
        <v>982</v>
      </c>
      <c r="B339" s="1" t="s">
        <v>701</v>
      </c>
      <c r="C339" s="1" t="s">
        <v>104</v>
      </c>
      <c r="D339" s="1" t="s">
        <v>792</v>
      </c>
      <c r="E339" s="1" t="s">
        <v>21</v>
      </c>
      <c r="F339" s="1" t="s">
        <v>22</v>
      </c>
      <c r="G339" s="1" t="s">
        <v>1</v>
      </c>
      <c r="H339" s="1" t="s">
        <v>0</v>
      </c>
      <c r="I339" s="1" t="s">
        <v>23</v>
      </c>
      <c r="J339" s="1" t="s">
        <v>24</v>
      </c>
      <c r="K339" s="1" t="s">
        <v>0</v>
      </c>
      <c r="L339" s="1" t="s">
        <v>1316</v>
      </c>
      <c r="M339" s="1" t="s">
        <v>1311</v>
      </c>
      <c r="N339" s="1" t="s">
        <v>1317</v>
      </c>
      <c r="O339" s="1" t="s">
        <v>1346</v>
      </c>
      <c r="P339" s="1">
        <v>43</v>
      </c>
      <c r="Q339" s="1" t="s">
        <v>1347</v>
      </c>
      <c r="R339" s="1" t="s">
        <v>1320</v>
      </c>
      <c r="S339" s="1" t="s">
        <v>1321</v>
      </c>
      <c r="T339" s="1" t="s">
        <v>1316</v>
      </c>
      <c r="U339" s="1" t="s">
        <v>1348</v>
      </c>
      <c r="V339" s="1" t="s">
        <v>1349</v>
      </c>
      <c r="W339" s="1" t="s">
        <v>1350</v>
      </c>
      <c r="X339" s="1" t="s">
        <v>1351</v>
      </c>
      <c r="Y339" s="1" t="s">
        <v>1352</v>
      </c>
      <c r="Z339" s="1" t="s">
        <v>1353</v>
      </c>
      <c r="AA339" s="1">
        <v>28</v>
      </c>
      <c r="AB339" s="1" t="s">
        <v>1354</v>
      </c>
      <c r="AC339" s="1" t="s">
        <v>1355</v>
      </c>
      <c r="AD339" s="1" t="s">
        <v>1311</v>
      </c>
      <c r="AF339">
        <f t="shared" si="5"/>
        <v>2</v>
      </c>
    </row>
    <row r="340" spans="1:32" x14ac:dyDescent="0.45">
      <c r="A340" s="1" t="s">
        <v>982</v>
      </c>
      <c r="B340" s="1" t="s">
        <v>26</v>
      </c>
      <c r="C340" s="1" t="s">
        <v>30</v>
      </c>
      <c r="D340" s="1" t="s">
        <v>1214</v>
      </c>
      <c r="E340" s="1" t="s">
        <v>1225</v>
      </c>
      <c r="F340" s="1" t="s">
        <v>457</v>
      </c>
      <c r="G340" s="1" t="s">
        <v>1</v>
      </c>
      <c r="H340" s="1" t="s">
        <v>0</v>
      </c>
      <c r="I340" s="1" t="s">
        <v>1226</v>
      </c>
      <c r="J340" s="1" t="s">
        <v>1227</v>
      </c>
      <c r="K340" s="1" t="s">
        <v>0</v>
      </c>
      <c r="L340" s="1" t="s">
        <v>1316</v>
      </c>
      <c r="M340" s="1" t="s">
        <v>1755</v>
      </c>
      <c r="N340" s="1" t="s">
        <v>1336</v>
      </c>
      <c r="O340" s="1" t="s">
        <v>2238</v>
      </c>
      <c r="P340" s="1">
        <v>42</v>
      </c>
      <c r="Q340" s="1" t="s">
        <v>1392</v>
      </c>
      <c r="R340" s="1" t="s">
        <v>1320</v>
      </c>
      <c r="S340" s="1" t="s">
        <v>1321</v>
      </c>
      <c r="T340" s="1" t="s">
        <v>1316</v>
      </c>
      <c r="U340" s="1" t="s">
        <v>2445</v>
      </c>
      <c r="V340" s="1" t="s">
        <v>2446</v>
      </c>
      <c r="W340" s="1" t="s">
        <v>2447</v>
      </c>
      <c r="X340" s="1" t="s">
        <v>2448</v>
      </c>
      <c r="Y340" s="1" t="s">
        <v>2449</v>
      </c>
      <c r="Z340" s="1" t="s">
        <v>2450</v>
      </c>
      <c r="AA340" s="1">
        <v>27</v>
      </c>
      <c r="AB340" s="1" t="s">
        <v>1328</v>
      </c>
      <c r="AC340" s="1" t="s">
        <v>9</v>
      </c>
      <c r="AD340" s="1" t="s">
        <v>1311</v>
      </c>
      <c r="AF340">
        <f t="shared" si="5"/>
        <v>1</v>
      </c>
    </row>
    <row r="341" spans="1:32" x14ac:dyDescent="0.45">
      <c r="A341" s="1" t="s">
        <v>982</v>
      </c>
      <c r="B341" s="1" t="s">
        <v>26</v>
      </c>
      <c r="C341" s="1" t="s">
        <v>30</v>
      </c>
      <c r="D341" s="1" t="s">
        <v>1214</v>
      </c>
      <c r="E341" s="1" t="s">
        <v>480</v>
      </c>
      <c r="F341" s="1" t="s">
        <v>481</v>
      </c>
      <c r="G341" s="1" t="s">
        <v>1</v>
      </c>
      <c r="H341" s="1" t="s">
        <v>0</v>
      </c>
      <c r="I341" s="1" t="s">
        <v>1223</v>
      </c>
      <c r="J341" s="1" t="s">
        <v>1224</v>
      </c>
      <c r="K341" s="1" t="s">
        <v>0</v>
      </c>
      <c r="L341" s="1" t="s">
        <v>1316</v>
      </c>
      <c r="M341" s="1" t="s">
        <v>1381</v>
      </c>
      <c r="N341" s="1" t="s">
        <v>1336</v>
      </c>
      <c r="O341" s="1" t="s">
        <v>2438</v>
      </c>
      <c r="P341" s="1">
        <v>15</v>
      </c>
      <c r="Q341" s="1" t="s">
        <v>1392</v>
      </c>
      <c r="R341" s="1" t="s">
        <v>1320</v>
      </c>
      <c r="S341" s="1" t="s">
        <v>1321</v>
      </c>
      <c r="T341" s="1" t="s">
        <v>1316</v>
      </c>
      <c r="U341" s="1" t="s">
        <v>2439</v>
      </c>
      <c r="V341" s="1" t="s">
        <v>2440</v>
      </c>
      <c r="W341" s="1" t="s">
        <v>2441</v>
      </c>
      <c r="X341" s="1" t="s">
        <v>2442</v>
      </c>
      <c r="Y341" s="1" t="s">
        <v>2443</v>
      </c>
      <c r="Z341" s="1" t="s">
        <v>2444</v>
      </c>
      <c r="AA341" s="1">
        <v>32</v>
      </c>
      <c r="AB341" s="1" t="s">
        <v>1473</v>
      </c>
      <c r="AC341" s="1" t="s">
        <v>1839</v>
      </c>
      <c r="AD341" s="1" t="s">
        <v>1311</v>
      </c>
      <c r="AF341">
        <f t="shared" si="5"/>
        <v>1</v>
      </c>
    </row>
    <row r="342" spans="1:32" x14ac:dyDescent="0.45">
      <c r="A342" s="1" t="s">
        <v>982</v>
      </c>
      <c r="B342" s="1" t="s">
        <v>29</v>
      </c>
      <c r="C342" s="1" t="s">
        <v>30</v>
      </c>
      <c r="D342" s="1" t="s">
        <v>990</v>
      </c>
      <c r="E342" s="1" t="s">
        <v>1041</v>
      </c>
      <c r="F342" s="1" t="s">
        <v>1042</v>
      </c>
      <c r="G342" s="1" t="s">
        <v>1</v>
      </c>
      <c r="H342" s="1" t="s">
        <v>0</v>
      </c>
      <c r="I342" s="1" t="s">
        <v>84</v>
      </c>
      <c r="J342" s="1" t="s">
        <v>85</v>
      </c>
      <c r="K342" s="1" t="s">
        <v>0</v>
      </c>
      <c r="L342" s="1" t="s">
        <v>1316</v>
      </c>
      <c r="M342" s="1" t="s">
        <v>1311</v>
      </c>
      <c r="N342" s="1" t="s">
        <v>1317</v>
      </c>
      <c r="O342" s="1" t="s">
        <v>1550</v>
      </c>
      <c r="P342" s="1">
        <v>1</v>
      </c>
      <c r="Q342" s="1" t="s">
        <v>1392</v>
      </c>
      <c r="R342" s="1" t="s">
        <v>1320</v>
      </c>
      <c r="S342" s="1" t="s">
        <v>1321</v>
      </c>
      <c r="T342" s="1" t="s">
        <v>1316</v>
      </c>
      <c r="U342" s="1" t="s">
        <v>1365</v>
      </c>
      <c r="V342" s="1" t="s">
        <v>1551</v>
      </c>
      <c r="W342" s="1" t="s">
        <v>1552</v>
      </c>
      <c r="X342" s="1" t="s">
        <v>1553</v>
      </c>
      <c r="Y342" s="1" t="s">
        <v>1369</v>
      </c>
      <c r="Z342" s="1" t="s">
        <v>1554</v>
      </c>
      <c r="AA342" s="1">
        <v>9</v>
      </c>
      <c r="AB342" s="1" t="s">
        <v>1473</v>
      </c>
      <c r="AC342" s="1" t="s">
        <v>9</v>
      </c>
      <c r="AD342" s="1" t="s">
        <v>1311</v>
      </c>
      <c r="AF342">
        <f t="shared" si="5"/>
        <v>2</v>
      </c>
    </row>
    <row r="343" spans="1:32" x14ac:dyDescent="0.45">
      <c r="A343" s="1" t="s">
        <v>982</v>
      </c>
      <c r="B343" s="1" t="s">
        <v>29</v>
      </c>
      <c r="C343" s="1" t="s">
        <v>30</v>
      </c>
      <c r="D343" s="1" t="s">
        <v>1097</v>
      </c>
      <c r="E343" s="1" t="s">
        <v>1041</v>
      </c>
      <c r="F343" s="1" t="s">
        <v>1042</v>
      </c>
      <c r="G343" s="1" t="s">
        <v>1</v>
      </c>
      <c r="H343" s="1" t="s">
        <v>0</v>
      </c>
      <c r="I343" s="1" t="s">
        <v>84</v>
      </c>
      <c r="J343" s="1" t="s">
        <v>85</v>
      </c>
      <c r="K343" s="1" t="s">
        <v>0</v>
      </c>
      <c r="L343" s="1" t="s">
        <v>1316</v>
      </c>
      <c r="M343" s="1" t="s">
        <v>1311</v>
      </c>
      <c r="N343" s="1" t="s">
        <v>1317</v>
      </c>
      <c r="O343" s="1" t="s">
        <v>1550</v>
      </c>
      <c r="P343" s="1">
        <v>1</v>
      </c>
      <c r="Q343" s="1" t="s">
        <v>1392</v>
      </c>
      <c r="R343" s="1" t="s">
        <v>1320</v>
      </c>
      <c r="S343" s="1" t="s">
        <v>1321</v>
      </c>
      <c r="T343" s="1" t="s">
        <v>1316</v>
      </c>
      <c r="U343" s="1" t="s">
        <v>1365</v>
      </c>
      <c r="V343" s="1" t="s">
        <v>1551</v>
      </c>
      <c r="W343" s="1" t="s">
        <v>1552</v>
      </c>
      <c r="X343" s="1" t="s">
        <v>1553</v>
      </c>
      <c r="Y343" s="1" t="s">
        <v>1369</v>
      </c>
      <c r="Z343" s="1" t="s">
        <v>1554</v>
      </c>
      <c r="AA343" s="1">
        <v>9</v>
      </c>
      <c r="AB343" s="1" t="s">
        <v>1473</v>
      </c>
      <c r="AC343" s="1" t="s">
        <v>9</v>
      </c>
      <c r="AD343" s="1" t="s">
        <v>1311</v>
      </c>
      <c r="AF343">
        <f t="shared" si="5"/>
        <v>2</v>
      </c>
    </row>
    <row r="344" spans="1:32" x14ac:dyDescent="0.45">
      <c r="A344" s="1" t="s">
        <v>982</v>
      </c>
      <c r="B344" s="1" t="s">
        <v>701</v>
      </c>
      <c r="C344" s="1" t="s">
        <v>104</v>
      </c>
      <c r="D344" s="1" t="s">
        <v>985</v>
      </c>
      <c r="E344" s="1" t="s">
        <v>759</v>
      </c>
      <c r="F344" s="1" t="s">
        <v>760</v>
      </c>
      <c r="G344" s="1" t="s">
        <v>1</v>
      </c>
      <c r="H344" s="1" t="s">
        <v>0</v>
      </c>
      <c r="I344" s="1" t="s">
        <v>761</v>
      </c>
      <c r="J344" s="1" t="s">
        <v>762</v>
      </c>
      <c r="K344" s="1" t="s">
        <v>0</v>
      </c>
      <c r="L344" s="1" t="s">
        <v>1316</v>
      </c>
      <c r="M344" s="1" t="s">
        <v>1389</v>
      </c>
      <c r="N344" s="1" t="s">
        <v>1390</v>
      </c>
      <c r="O344" s="1" t="s">
        <v>9</v>
      </c>
      <c r="P344" s="1">
        <v>14</v>
      </c>
      <c r="Q344" s="1" t="s">
        <v>1358</v>
      </c>
      <c r="R344" s="1" t="s">
        <v>1320</v>
      </c>
      <c r="S344" s="1" t="s">
        <v>1321</v>
      </c>
      <c r="T344" s="1" t="s">
        <v>1316</v>
      </c>
      <c r="U344" s="1" t="s">
        <v>2067</v>
      </c>
      <c r="V344" s="1" t="s">
        <v>2068</v>
      </c>
      <c r="W344" s="1" t="s">
        <v>2069</v>
      </c>
      <c r="X344" s="1" t="s">
        <v>2070</v>
      </c>
      <c r="Y344" s="1" t="s">
        <v>2071</v>
      </c>
      <c r="Z344" s="1" t="s">
        <v>2072</v>
      </c>
      <c r="AA344" s="1">
        <v>9</v>
      </c>
      <c r="AB344" s="1" t="s">
        <v>1354</v>
      </c>
      <c r="AC344" s="1" t="s">
        <v>2073</v>
      </c>
      <c r="AD344" s="1" t="s">
        <v>1311</v>
      </c>
      <c r="AF344">
        <f t="shared" si="5"/>
        <v>1</v>
      </c>
    </row>
    <row r="345" spans="1:32" x14ac:dyDescent="0.45">
      <c r="A345" s="1" t="s">
        <v>982</v>
      </c>
      <c r="B345" s="1" t="s">
        <v>26</v>
      </c>
      <c r="C345" s="1" t="s">
        <v>104</v>
      </c>
      <c r="D345" s="1" t="s">
        <v>1215</v>
      </c>
      <c r="E345" s="1" t="s">
        <v>622</v>
      </c>
      <c r="F345" s="1" t="s">
        <v>623</v>
      </c>
      <c r="G345" s="1" t="s">
        <v>1</v>
      </c>
      <c r="H345" s="1" t="s">
        <v>0</v>
      </c>
      <c r="I345" s="1" t="s">
        <v>624</v>
      </c>
      <c r="J345" s="1" t="s">
        <v>625</v>
      </c>
      <c r="K345" s="1" t="s">
        <v>0</v>
      </c>
      <c r="L345" s="1" t="s">
        <v>1316</v>
      </c>
      <c r="M345" s="1" t="s">
        <v>1389</v>
      </c>
      <c r="N345" s="1" t="s">
        <v>1390</v>
      </c>
      <c r="O345" s="1" t="s">
        <v>2431</v>
      </c>
      <c r="P345" s="1">
        <v>1</v>
      </c>
      <c r="Q345" s="1" t="s">
        <v>1347</v>
      </c>
      <c r="R345" s="1" t="s">
        <v>1320</v>
      </c>
      <c r="S345" s="1" t="s">
        <v>1321</v>
      </c>
      <c r="T345" s="1" t="s">
        <v>1316</v>
      </c>
      <c r="U345" s="1" t="s">
        <v>2351</v>
      </c>
      <c r="V345" s="1" t="s">
        <v>2432</v>
      </c>
      <c r="W345" s="1" t="s">
        <v>2433</v>
      </c>
      <c r="X345" s="1" t="s">
        <v>2434</v>
      </c>
      <c r="Y345" s="1" t="s">
        <v>2435</v>
      </c>
      <c r="Z345" s="1" t="s">
        <v>2436</v>
      </c>
      <c r="AA345" s="1">
        <v>5</v>
      </c>
      <c r="AB345" s="1" t="s">
        <v>1696</v>
      </c>
      <c r="AC345" s="1" t="s">
        <v>2437</v>
      </c>
      <c r="AD345" s="1" t="s">
        <v>1311</v>
      </c>
      <c r="AF345">
        <f t="shared" si="5"/>
        <v>1</v>
      </c>
    </row>
    <row r="346" spans="1:32" x14ac:dyDescent="0.45">
      <c r="A346" s="1" t="s">
        <v>982</v>
      </c>
      <c r="B346" s="1" t="s">
        <v>26</v>
      </c>
      <c r="C346" s="1" t="s">
        <v>30</v>
      </c>
      <c r="D346" s="1" t="s">
        <v>1254</v>
      </c>
      <c r="E346" s="1" t="s">
        <v>1259</v>
      </c>
      <c r="F346" s="1" t="s">
        <v>1260</v>
      </c>
      <c r="G346" s="1" t="s">
        <v>1</v>
      </c>
      <c r="H346" s="1" t="s">
        <v>0</v>
      </c>
      <c r="I346" s="1" t="s">
        <v>942</v>
      </c>
      <c r="J346" s="1" t="s">
        <v>943</v>
      </c>
      <c r="K346" s="1" t="s">
        <v>9</v>
      </c>
      <c r="L346" s="1" t="s">
        <v>9</v>
      </c>
      <c r="M346" s="1" t="s">
        <v>9</v>
      </c>
      <c r="N346" s="1" t="s">
        <v>9</v>
      </c>
      <c r="O346" s="1" t="s">
        <v>9</v>
      </c>
      <c r="P346" s="1" t="s">
        <v>9</v>
      </c>
      <c r="Q346" s="1" t="s">
        <v>9</v>
      </c>
      <c r="R346" s="1" t="s">
        <v>9</v>
      </c>
      <c r="S346" s="1" t="s">
        <v>9</v>
      </c>
      <c r="T346" s="1" t="s">
        <v>9</v>
      </c>
      <c r="U346" s="1" t="s">
        <v>9</v>
      </c>
      <c r="V346" s="1" t="s">
        <v>9</v>
      </c>
      <c r="W346" s="1" t="s">
        <v>9</v>
      </c>
      <c r="X346" s="1" t="s">
        <v>9</v>
      </c>
      <c r="Y346" s="1" t="s">
        <v>9</v>
      </c>
      <c r="Z346" s="1" t="s">
        <v>9</v>
      </c>
      <c r="AA346" s="1" t="s">
        <v>9</v>
      </c>
      <c r="AB346" s="1" t="s">
        <v>9</v>
      </c>
      <c r="AC346" s="1" t="s">
        <v>9</v>
      </c>
      <c r="AD346" s="1" t="s">
        <v>9</v>
      </c>
      <c r="AF346">
        <f t="shared" si="5"/>
        <v>1</v>
      </c>
    </row>
    <row r="347" spans="1:32" x14ac:dyDescent="0.45">
      <c r="A347" s="1" t="s">
        <v>982</v>
      </c>
      <c r="B347" s="1" t="s">
        <v>26</v>
      </c>
      <c r="C347" s="1" t="s">
        <v>30</v>
      </c>
      <c r="D347" s="1" t="s">
        <v>1214</v>
      </c>
      <c r="E347" s="1" t="s">
        <v>1221</v>
      </c>
      <c r="F347" s="1" t="s">
        <v>469</v>
      </c>
      <c r="G347" s="1" t="s">
        <v>1</v>
      </c>
      <c r="H347" s="1" t="s">
        <v>0</v>
      </c>
      <c r="I347" s="1" t="s">
        <v>1222</v>
      </c>
      <c r="J347" s="1">
        <v>5048164844</v>
      </c>
      <c r="K347" s="1" t="s">
        <v>9</v>
      </c>
      <c r="L347" s="1" t="s">
        <v>9</v>
      </c>
      <c r="M347" s="1" t="s">
        <v>9</v>
      </c>
      <c r="N347" s="1" t="s">
        <v>9</v>
      </c>
      <c r="O347" s="1" t="s">
        <v>9</v>
      </c>
      <c r="P347" s="1" t="s">
        <v>9</v>
      </c>
      <c r="Q347" s="1" t="s">
        <v>9</v>
      </c>
      <c r="R347" s="1" t="s">
        <v>9</v>
      </c>
      <c r="S347" s="1" t="s">
        <v>9</v>
      </c>
      <c r="T347" s="1" t="s">
        <v>9</v>
      </c>
      <c r="U347" s="1" t="s">
        <v>9</v>
      </c>
      <c r="V347" s="1" t="s">
        <v>9</v>
      </c>
      <c r="W347" s="1" t="s">
        <v>9</v>
      </c>
      <c r="X347" s="1" t="s">
        <v>9</v>
      </c>
      <c r="Y347" s="1" t="s">
        <v>9</v>
      </c>
      <c r="Z347" s="1" t="s">
        <v>9</v>
      </c>
      <c r="AA347" s="1" t="s">
        <v>9</v>
      </c>
      <c r="AB347" s="1" t="s">
        <v>9</v>
      </c>
      <c r="AC347" s="1" t="s">
        <v>9</v>
      </c>
      <c r="AD347" s="1" t="s">
        <v>9</v>
      </c>
      <c r="AF347">
        <f t="shared" si="5"/>
        <v>1</v>
      </c>
    </row>
    <row r="348" spans="1:32" x14ac:dyDescent="0.45">
      <c r="A348" s="1" t="s">
        <v>982</v>
      </c>
      <c r="B348" s="1" t="s">
        <v>26</v>
      </c>
      <c r="C348" s="1" t="s">
        <v>30</v>
      </c>
      <c r="D348" s="1" t="s">
        <v>1194</v>
      </c>
      <c r="E348" s="1" t="s">
        <v>320</v>
      </c>
      <c r="F348" s="1" t="s">
        <v>321</v>
      </c>
      <c r="G348" s="1" t="s">
        <v>257</v>
      </c>
      <c r="H348" s="1" t="s">
        <v>0</v>
      </c>
      <c r="I348" s="1" t="s">
        <v>322</v>
      </c>
      <c r="J348" s="1" t="s">
        <v>323</v>
      </c>
      <c r="K348" s="1" t="s">
        <v>0</v>
      </c>
      <c r="L348" s="1" t="s">
        <v>1316</v>
      </c>
      <c r="M348" s="1" t="s">
        <v>1311</v>
      </c>
      <c r="N348" s="1" t="s">
        <v>1317</v>
      </c>
      <c r="O348" s="1" t="s">
        <v>2423</v>
      </c>
      <c r="P348" s="1">
        <v>7</v>
      </c>
      <c r="Q348" s="1" t="s">
        <v>1392</v>
      </c>
      <c r="R348" s="1" t="s">
        <v>1320</v>
      </c>
      <c r="S348" s="1" t="s">
        <v>1321</v>
      </c>
      <c r="T348" s="1" t="s">
        <v>1316</v>
      </c>
      <c r="U348" s="1" t="s">
        <v>2424</v>
      </c>
      <c r="V348" s="1" t="s">
        <v>2425</v>
      </c>
      <c r="W348" s="1" t="s">
        <v>2426</v>
      </c>
      <c r="X348" s="1" t="s">
        <v>2427</v>
      </c>
      <c r="Y348" s="1" t="s">
        <v>2428</v>
      </c>
      <c r="Z348" s="1" t="s">
        <v>2429</v>
      </c>
      <c r="AA348" s="1">
        <v>72</v>
      </c>
      <c r="AB348" s="1" t="s">
        <v>1354</v>
      </c>
      <c r="AC348" s="1" t="s">
        <v>2430</v>
      </c>
      <c r="AD348" s="1" t="s">
        <v>1311</v>
      </c>
      <c r="AF348">
        <f t="shared" si="5"/>
        <v>1</v>
      </c>
    </row>
    <row r="349" spans="1:32" x14ac:dyDescent="0.45">
      <c r="A349" s="1" t="s">
        <v>982</v>
      </c>
      <c r="B349" s="1" t="s">
        <v>29</v>
      </c>
      <c r="C349" s="1" t="s">
        <v>104</v>
      </c>
      <c r="D349" s="1" t="s">
        <v>1100</v>
      </c>
      <c r="E349" s="1" t="s">
        <v>245</v>
      </c>
      <c r="F349" s="1" t="s">
        <v>246</v>
      </c>
      <c r="G349" s="1" t="s">
        <v>1</v>
      </c>
      <c r="H349" s="1" t="s">
        <v>0</v>
      </c>
      <c r="I349" s="1" t="s">
        <v>247</v>
      </c>
      <c r="J349" s="1" t="s">
        <v>248</v>
      </c>
      <c r="K349" s="1" t="s">
        <v>0</v>
      </c>
      <c r="L349" s="1" t="s">
        <v>1316</v>
      </c>
      <c r="M349" s="1" t="s">
        <v>1311</v>
      </c>
      <c r="N349" s="1" t="s">
        <v>1317</v>
      </c>
      <c r="O349" s="1" t="s">
        <v>1710</v>
      </c>
      <c r="P349" s="1">
        <v>43</v>
      </c>
      <c r="Q349" s="1" t="s">
        <v>1392</v>
      </c>
      <c r="R349" s="1" t="s">
        <v>1320</v>
      </c>
      <c r="S349" s="1" t="s">
        <v>1690</v>
      </c>
      <c r="T349" s="1" t="s">
        <v>1316</v>
      </c>
      <c r="U349" s="1" t="s">
        <v>1711</v>
      </c>
      <c r="V349" s="1" t="s">
        <v>1846</v>
      </c>
      <c r="W349" s="1" t="s">
        <v>1847</v>
      </c>
      <c r="X349" s="1" t="s">
        <v>1848</v>
      </c>
      <c r="Y349" s="1" t="s">
        <v>1714</v>
      </c>
      <c r="Z349" s="1" t="s">
        <v>1849</v>
      </c>
      <c r="AA349" s="1">
        <v>52</v>
      </c>
      <c r="AB349" s="1" t="s">
        <v>1464</v>
      </c>
      <c r="AC349" s="1" t="s">
        <v>9</v>
      </c>
      <c r="AD349" s="1" t="s">
        <v>1311</v>
      </c>
      <c r="AF349">
        <f t="shared" si="5"/>
        <v>1</v>
      </c>
    </row>
    <row r="350" spans="1:32" x14ac:dyDescent="0.45">
      <c r="A350" s="1" t="s">
        <v>982</v>
      </c>
      <c r="B350" s="1" t="s">
        <v>29</v>
      </c>
      <c r="C350" s="1" t="s">
        <v>104</v>
      </c>
      <c r="D350" s="1" t="s">
        <v>1100</v>
      </c>
      <c r="E350" s="1" t="s">
        <v>235</v>
      </c>
      <c r="F350" s="1" t="s">
        <v>236</v>
      </c>
      <c r="G350" s="1" t="s">
        <v>1</v>
      </c>
      <c r="H350" s="1" t="s">
        <v>0</v>
      </c>
      <c r="I350" s="1" t="s">
        <v>237</v>
      </c>
      <c r="J350" s="1" t="s">
        <v>238</v>
      </c>
      <c r="K350" s="1" t="s">
        <v>0</v>
      </c>
      <c r="L350" s="1" t="s">
        <v>1316</v>
      </c>
      <c r="M350" s="1" t="s">
        <v>1381</v>
      </c>
      <c r="N350" s="1" t="s">
        <v>1336</v>
      </c>
      <c r="O350" s="1" t="s">
        <v>1832</v>
      </c>
      <c r="P350" s="1">
        <v>20</v>
      </c>
      <c r="Q350" s="1" t="s">
        <v>1392</v>
      </c>
      <c r="R350" s="1" t="s">
        <v>1320</v>
      </c>
      <c r="S350" s="1" t="s">
        <v>1321</v>
      </c>
      <c r="T350" s="1" t="s">
        <v>1316</v>
      </c>
      <c r="U350" s="1" t="s">
        <v>1833</v>
      </c>
      <c r="V350" s="1" t="s">
        <v>1834</v>
      </c>
      <c r="W350" s="1" t="s">
        <v>1835</v>
      </c>
      <c r="X350" s="1" t="s">
        <v>1836</v>
      </c>
      <c r="Y350" s="1" t="s">
        <v>1837</v>
      </c>
      <c r="Z350" s="1" t="s">
        <v>1838</v>
      </c>
      <c r="AA350" s="1">
        <v>9</v>
      </c>
      <c r="AB350" s="1" t="s">
        <v>1448</v>
      </c>
      <c r="AC350" s="1" t="s">
        <v>1839</v>
      </c>
      <c r="AD350" s="1" t="s">
        <v>1311</v>
      </c>
      <c r="AF350">
        <f t="shared" si="5"/>
        <v>1</v>
      </c>
    </row>
    <row r="351" spans="1:32" x14ac:dyDescent="0.45">
      <c r="A351" s="1" t="s">
        <v>982</v>
      </c>
      <c r="B351" s="1" t="s">
        <v>29</v>
      </c>
      <c r="C351" s="1" t="s">
        <v>104</v>
      </c>
      <c r="D351" s="1" t="s">
        <v>1098</v>
      </c>
      <c r="E351" s="1" t="s">
        <v>127</v>
      </c>
      <c r="F351" s="1" t="s">
        <v>128</v>
      </c>
      <c r="G351" s="1" t="s">
        <v>1</v>
      </c>
      <c r="H351" s="1" t="s">
        <v>0</v>
      </c>
      <c r="I351" s="1" t="s">
        <v>129</v>
      </c>
      <c r="J351" s="1" t="s">
        <v>130</v>
      </c>
      <c r="K351" s="1" t="s">
        <v>0</v>
      </c>
      <c r="L351" s="1" t="s">
        <v>1316</v>
      </c>
      <c r="M351" s="1" t="s">
        <v>1311</v>
      </c>
      <c r="N351" s="1" t="s">
        <v>1317</v>
      </c>
      <c r="O351" s="1" t="s">
        <v>1682</v>
      </c>
      <c r="P351" s="1">
        <v>1</v>
      </c>
      <c r="Q351" s="1" t="s">
        <v>1518</v>
      </c>
      <c r="R351" s="1" t="s">
        <v>1320</v>
      </c>
      <c r="S351" s="1" t="s">
        <v>1636</v>
      </c>
      <c r="T351" s="1" t="s">
        <v>1316</v>
      </c>
      <c r="U351" s="1" t="s">
        <v>1683</v>
      </c>
      <c r="V351" s="1" t="s">
        <v>1684</v>
      </c>
      <c r="W351" s="1" t="s">
        <v>1685</v>
      </c>
      <c r="X351" s="1" t="s">
        <v>1686</v>
      </c>
      <c r="Y351" s="1" t="s">
        <v>1687</v>
      </c>
      <c r="Z351" s="1" t="s">
        <v>1688</v>
      </c>
      <c r="AA351" s="1">
        <v>75</v>
      </c>
      <c r="AB351" s="1" t="s">
        <v>1649</v>
      </c>
      <c r="AC351" s="1" t="s">
        <v>1689</v>
      </c>
      <c r="AD351" s="1" t="s">
        <v>1311</v>
      </c>
      <c r="AF351">
        <f t="shared" si="5"/>
        <v>1</v>
      </c>
    </row>
    <row r="352" spans="1:32" x14ac:dyDescent="0.45">
      <c r="A352" s="1" t="s">
        <v>982</v>
      </c>
      <c r="B352" s="1" t="s">
        <v>29</v>
      </c>
      <c r="C352" s="1" t="s">
        <v>104</v>
      </c>
      <c r="D352" s="1" t="s">
        <v>1099</v>
      </c>
      <c r="E352" s="1" t="s">
        <v>204</v>
      </c>
      <c r="F352" s="1" t="s">
        <v>205</v>
      </c>
      <c r="G352" s="1" t="s">
        <v>1</v>
      </c>
      <c r="H352" s="1" t="s">
        <v>0</v>
      </c>
      <c r="I352" s="1" t="s">
        <v>206</v>
      </c>
      <c r="J352" s="1" t="s">
        <v>207</v>
      </c>
      <c r="K352" s="1" t="s">
        <v>0</v>
      </c>
      <c r="L352" s="1" t="s">
        <v>1316</v>
      </c>
      <c r="M352" s="1" t="s">
        <v>1381</v>
      </c>
      <c r="N352" s="1" t="s">
        <v>1336</v>
      </c>
      <c r="O352" s="1" t="s">
        <v>1795</v>
      </c>
      <c r="P352" s="1">
        <v>27</v>
      </c>
      <c r="Q352" s="1" t="s">
        <v>1392</v>
      </c>
      <c r="R352" s="1" t="s">
        <v>1320</v>
      </c>
      <c r="S352" s="1" t="s">
        <v>1321</v>
      </c>
      <c r="T352" s="1" t="s">
        <v>1316</v>
      </c>
      <c r="U352" s="1" t="s">
        <v>1796</v>
      </c>
      <c r="V352" s="1" t="s">
        <v>1797</v>
      </c>
      <c r="W352" s="1" t="s">
        <v>1798</v>
      </c>
      <c r="X352" s="1" t="s">
        <v>1799</v>
      </c>
      <c r="Y352" s="1" t="s">
        <v>1800</v>
      </c>
      <c r="Z352" s="1" t="s">
        <v>1801</v>
      </c>
      <c r="AA352" s="1">
        <v>168</v>
      </c>
      <c r="AB352" s="1" t="s">
        <v>1665</v>
      </c>
      <c r="AC352" s="1" t="s">
        <v>1802</v>
      </c>
      <c r="AD352" s="1" t="s">
        <v>1311</v>
      </c>
      <c r="AF352">
        <f t="shared" si="5"/>
        <v>1</v>
      </c>
    </row>
    <row r="353" spans="1:32" x14ac:dyDescent="0.45">
      <c r="A353" s="1" t="s">
        <v>982</v>
      </c>
      <c r="B353" s="1" t="s">
        <v>26</v>
      </c>
      <c r="C353" s="1" t="s">
        <v>104</v>
      </c>
      <c r="D353" s="1" t="s">
        <v>1199</v>
      </c>
      <c r="E353" s="1" t="s">
        <v>856</v>
      </c>
      <c r="F353" s="1" t="s">
        <v>857</v>
      </c>
      <c r="G353" s="1" t="s">
        <v>1</v>
      </c>
      <c r="H353" s="1" t="s">
        <v>0</v>
      </c>
      <c r="I353" s="1" t="s">
        <v>858</v>
      </c>
      <c r="J353" s="1" t="s">
        <v>859</v>
      </c>
      <c r="K353" s="1" t="s">
        <v>0</v>
      </c>
      <c r="L353" s="1" t="s">
        <v>1316</v>
      </c>
      <c r="M353" s="1" t="s">
        <v>1381</v>
      </c>
      <c r="N353" s="1" t="s">
        <v>1336</v>
      </c>
      <c r="O353" s="1" t="s">
        <v>2196</v>
      </c>
      <c r="P353" s="1">
        <v>17</v>
      </c>
      <c r="Q353" s="1" t="s">
        <v>1358</v>
      </c>
      <c r="R353" s="1" t="s">
        <v>1320</v>
      </c>
      <c r="S353" s="1" t="s">
        <v>1321</v>
      </c>
      <c r="T353" s="1" t="s">
        <v>1316</v>
      </c>
      <c r="U353" s="1" t="s">
        <v>2197</v>
      </c>
      <c r="V353" s="1" t="s">
        <v>2198</v>
      </c>
      <c r="W353" s="1" t="s">
        <v>2199</v>
      </c>
      <c r="X353" s="1" t="s">
        <v>2200</v>
      </c>
      <c r="Y353" s="1" t="s">
        <v>2201</v>
      </c>
      <c r="Z353" s="1" t="s">
        <v>2202</v>
      </c>
      <c r="AA353" s="1">
        <v>4</v>
      </c>
      <c r="AB353" s="1" t="s">
        <v>1328</v>
      </c>
      <c r="AC353" s="1" t="s">
        <v>2203</v>
      </c>
      <c r="AD353" s="1" t="s">
        <v>1311</v>
      </c>
      <c r="AF353">
        <f t="shared" si="5"/>
        <v>1</v>
      </c>
    </row>
    <row r="354" spans="1:32" x14ac:dyDescent="0.45">
      <c r="A354" s="1" t="s">
        <v>982</v>
      </c>
      <c r="B354" s="1" t="s">
        <v>29</v>
      </c>
      <c r="C354" s="1" t="s">
        <v>30</v>
      </c>
      <c r="D354" s="1" t="s">
        <v>95</v>
      </c>
      <c r="E354" s="1" t="s">
        <v>1027</v>
      </c>
      <c r="F354" s="1" t="s">
        <v>1028</v>
      </c>
      <c r="G354" s="1" t="s">
        <v>1</v>
      </c>
      <c r="H354" s="1" t="s">
        <v>0</v>
      </c>
      <c r="I354" s="1" t="s">
        <v>70</v>
      </c>
      <c r="J354" s="1" t="s">
        <v>71</v>
      </c>
      <c r="K354" s="1" t="s">
        <v>0</v>
      </c>
      <c r="L354" s="1" t="s">
        <v>1316</v>
      </c>
      <c r="M354" s="1" t="s">
        <v>1501</v>
      </c>
      <c r="N354" s="1" t="s">
        <v>1390</v>
      </c>
      <c r="O354" s="1" t="s">
        <v>1502</v>
      </c>
      <c r="P354" s="1">
        <v>19</v>
      </c>
      <c r="Q354" s="1" t="s">
        <v>1392</v>
      </c>
      <c r="R354" s="1" t="s">
        <v>1320</v>
      </c>
      <c r="S354" s="1" t="s">
        <v>1321</v>
      </c>
      <c r="T354" s="1" t="s">
        <v>1316</v>
      </c>
      <c r="U354" s="1" t="s">
        <v>1503</v>
      </c>
      <c r="V354" s="1" t="s">
        <v>1504</v>
      </c>
      <c r="W354" s="1" t="s">
        <v>1505</v>
      </c>
      <c r="X354" s="1" t="s">
        <v>1506</v>
      </c>
      <c r="Y354" s="1" t="s">
        <v>1507</v>
      </c>
      <c r="Z354" s="1" t="s">
        <v>1508</v>
      </c>
      <c r="AA354" s="1">
        <v>8</v>
      </c>
      <c r="AB354" s="1" t="s">
        <v>1431</v>
      </c>
      <c r="AC354" s="1" t="s">
        <v>1509</v>
      </c>
      <c r="AD354" s="1" t="s">
        <v>1311</v>
      </c>
      <c r="AF354">
        <f t="shared" si="5"/>
        <v>2</v>
      </c>
    </row>
    <row r="355" spans="1:32" x14ac:dyDescent="0.45">
      <c r="A355" s="1" t="s">
        <v>982</v>
      </c>
      <c r="B355" s="1" t="s">
        <v>29</v>
      </c>
      <c r="C355" s="1" t="s">
        <v>30</v>
      </c>
      <c r="D355" s="1" t="s">
        <v>1097</v>
      </c>
      <c r="E355" s="1" t="s">
        <v>1027</v>
      </c>
      <c r="F355" s="1" t="s">
        <v>1028</v>
      </c>
      <c r="G355" s="1" t="s">
        <v>1</v>
      </c>
      <c r="H355" s="1" t="s">
        <v>0</v>
      </c>
      <c r="I355" s="1" t="s">
        <v>70</v>
      </c>
      <c r="J355" s="1" t="s">
        <v>71</v>
      </c>
      <c r="K355" s="1" t="s">
        <v>0</v>
      </c>
      <c r="L355" s="1" t="s">
        <v>1316</v>
      </c>
      <c r="M355" s="1" t="s">
        <v>1501</v>
      </c>
      <c r="N355" s="1" t="s">
        <v>1390</v>
      </c>
      <c r="O355" s="1" t="s">
        <v>1502</v>
      </c>
      <c r="P355" s="1">
        <v>19</v>
      </c>
      <c r="Q355" s="1" t="s">
        <v>1392</v>
      </c>
      <c r="R355" s="1" t="s">
        <v>1320</v>
      </c>
      <c r="S355" s="1" t="s">
        <v>1321</v>
      </c>
      <c r="T355" s="1" t="s">
        <v>1316</v>
      </c>
      <c r="U355" s="1" t="s">
        <v>1503</v>
      </c>
      <c r="V355" s="1" t="s">
        <v>1504</v>
      </c>
      <c r="W355" s="1" t="s">
        <v>1505</v>
      </c>
      <c r="X355" s="1" t="s">
        <v>1506</v>
      </c>
      <c r="Y355" s="1" t="s">
        <v>1507</v>
      </c>
      <c r="Z355" s="1" t="s">
        <v>1508</v>
      </c>
      <c r="AA355" s="1">
        <v>8</v>
      </c>
      <c r="AB355" s="1" t="s">
        <v>1431</v>
      </c>
      <c r="AC355" s="1" t="s">
        <v>1509</v>
      </c>
      <c r="AD355" s="1" t="s">
        <v>1311</v>
      </c>
      <c r="AF355">
        <f t="shared" si="5"/>
        <v>2</v>
      </c>
    </row>
    <row r="356" spans="1:32" x14ac:dyDescent="0.45">
      <c r="A356" s="1" t="s">
        <v>982</v>
      </c>
      <c r="B356" s="1" t="s">
        <v>26</v>
      </c>
      <c r="C356" s="1" t="s">
        <v>104</v>
      </c>
      <c r="D356" s="1" t="s">
        <v>984</v>
      </c>
      <c r="E356" s="1" t="s">
        <v>268</v>
      </c>
      <c r="F356" s="1" t="s">
        <v>269</v>
      </c>
      <c r="G356" s="1" t="s">
        <v>1</v>
      </c>
      <c r="H356" s="1" t="s">
        <v>0</v>
      </c>
      <c r="I356" s="1" t="s">
        <v>270</v>
      </c>
      <c r="J356" s="1" t="s">
        <v>271</v>
      </c>
      <c r="K356" s="1" t="s">
        <v>0</v>
      </c>
      <c r="L356" s="1" t="s">
        <v>2418</v>
      </c>
      <c r="M356" s="1" t="s">
        <v>1311</v>
      </c>
      <c r="N356" s="1" t="s">
        <v>1317</v>
      </c>
      <c r="O356" s="1" t="s">
        <v>2419</v>
      </c>
      <c r="P356" s="1">
        <v>6</v>
      </c>
      <c r="Q356" s="1" t="s">
        <v>1347</v>
      </c>
      <c r="R356" s="1" t="s">
        <v>1320</v>
      </c>
      <c r="S356" s="1" t="s">
        <v>1321</v>
      </c>
      <c r="T356" s="1" t="s">
        <v>2418</v>
      </c>
      <c r="U356" s="1" t="s">
        <v>2250</v>
      </c>
      <c r="V356" s="1" t="s">
        <v>2420</v>
      </c>
      <c r="W356" s="1" t="s">
        <v>2421</v>
      </c>
      <c r="X356" s="1" t="s">
        <v>9</v>
      </c>
      <c r="Y356" s="1" t="s">
        <v>2254</v>
      </c>
      <c r="Z356" s="1" t="s">
        <v>2422</v>
      </c>
      <c r="AA356" s="1">
        <v>7</v>
      </c>
      <c r="AB356" s="1" t="s">
        <v>1696</v>
      </c>
      <c r="AC356" s="1" t="s">
        <v>9</v>
      </c>
      <c r="AD356" s="1" t="s">
        <v>1311</v>
      </c>
      <c r="AF356">
        <f t="shared" si="5"/>
        <v>1</v>
      </c>
    </row>
    <row r="357" spans="1:32" x14ac:dyDescent="0.45">
      <c r="A357" s="1" t="s">
        <v>982</v>
      </c>
      <c r="B357" s="1" t="s">
        <v>701</v>
      </c>
      <c r="C357" s="1" t="s">
        <v>104</v>
      </c>
      <c r="D357" s="1" t="s">
        <v>985</v>
      </c>
      <c r="E357" s="1" t="s">
        <v>763</v>
      </c>
      <c r="F357" s="1" t="s">
        <v>764</v>
      </c>
      <c r="G357" s="1" t="s">
        <v>1</v>
      </c>
      <c r="H357" s="1" t="s">
        <v>0</v>
      </c>
      <c r="I357" s="1" t="s">
        <v>765</v>
      </c>
      <c r="J357" s="1" t="s">
        <v>766</v>
      </c>
      <c r="K357" s="1" t="s">
        <v>0</v>
      </c>
      <c r="L357" s="1" t="s">
        <v>1316</v>
      </c>
      <c r="M357" s="1" t="s">
        <v>1311</v>
      </c>
      <c r="N357" s="1" t="s">
        <v>1317</v>
      </c>
      <c r="O357" s="1" t="s">
        <v>2074</v>
      </c>
      <c r="P357" s="1">
        <v>4</v>
      </c>
      <c r="Q357" s="1" t="s">
        <v>1358</v>
      </c>
      <c r="R357" s="1" t="s">
        <v>1320</v>
      </c>
      <c r="S357" s="1" t="s">
        <v>1321</v>
      </c>
      <c r="T357" s="1" t="s">
        <v>1316</v>
      </c>
      <c r="U357" s="1" t="s">
        <v>2067</v>
      </c>
      <c r="V357" s="1" t="s">
        <v>2075</v>
      </c>
      <c r="W357" s="1" t="s">
        <v>2076</v>
      </c>
      <c r="X357" s="1" t="s">
        <v>2077</v>
      </c>
      <c r="Y357" s="1" t="s">
        <v>2071</v>
      </c>
      <c r="Z357" s="1" t="s">
        <v>2078</v>
      </c>
      <c r="AA357" s="1">
        <v>8</v>
      </c>
      <c r="AB357" s="1" t="s">
        <v>1473</v>
      </c>
      <c r="AC357" s="1" t="s">
        <v>2079</v>
      </c>
      <c r="AD357" s="1" t="s">
        <v>1311</v>
      </c>
      <c r="AF357">
        <f t="shared" si="5"/>
        <v>1</v>
      </c>
    </row>
    <row r="358" spans="1:32" x14ac:dyDescent="0.45">
      <c r="A358" s="1" t="s">
        <v>982</v>
      </c>
      <c r="B358" s="1" t="s">
        <v>26</v>
      </c>
      <c r="C358" s="1" t="s">
        <v>104</v>
      </c>
      <c r="D358" s="1" t="s">
        <v>1218</v>
      </c>
      <c r="E358" s="1" t="s">
        <v>412</v>
      </c>
      <c r="F358" s="1" t="s">
        <v>413</v>
      </c>
      <c r="G358" s="1" t="s">
        <v>1</v>
      </c>
      <c r="H358" s="1" t="s">
        <v>0</v>
      </c>
      <c r="I358" s="1" t="s">
        <v>414</v>
      </c>
      <c r="J358" s="1" t="s">
        <v>415</v>
      </c>
      <c r="K358" s="1" t="s">
        <v>0</v>
      </c>
      <c r="L358" s="1" t="s">
        <v>1316</v>
      </c>
      <c r="M358" s="1" t="s">
        <v>9</v>
      </c>
      <c r="N358" s="1" t="s">
        <v>9</v>
      </c>
      <c r="O358" s="1" t="s">
        <v>2412</v>
      </c>
      <c r="P358" s="1">
        <v>44</v>
      </c>
      <c r="Q358" s="1" t="s">
        <v>1347</v>
      </c>
      <c r="R358" s="1" t="s">
        <v>1320</v>
      </c>
      <c r="S358" s="1" t="s">
        <v>1321</v>
      </c>
      <c r="T358" s="1" t="s">
        <v>1316</v>
      </c>
      <c r="U358" s="1" t="s">
        <v>2413</v>
      </c>
      <c r="V358" s="1" t="s">
        <v>2414</v>
      </c>
      <c r="W358" s="1" t="s">
        <v>9</v>
      </c>
      <c r="X358" s="1" t="s">
        <v>9</v>
      </c>
      <c r="Y358" s="1" t="s">
        <v>2415</v>
      </c>
      <c r="Z358" s="1" t="s">
        <v>2416</v>
      </c>
      <c r="AA358" s="1">
        <v>4</v>
      </c>
      <c r="AB358" s="1" t="s">
        <v>1399</v>
      </c>
      <c r="AC358" s="1" t="s">
        <v>2417</v>
      </c>
      <c r="AD358" s="1" t="s">
        <v>1311</v>
      </c>
      <c r="AF358">
        <f t="shared" si="5"/>
        <v>1</v>
      </c>
    </row>
    <row r="359" spans="1:32" x14ac:dyDescent="0.45">
      <c r="A359" s="1" t="s">
        <v>982</v>
      </c>
      <c r="B359" s="1" t="s">
        <v>26</v>
      </c>
      <c r="C359" s="1" t="s">
        <v>30</v>
      </c>
      <c r="D359" s="1" t="s">
        <v>1214</v>
      </c>
      <c r="E359" s="1" t="s">
        <v>1219</v>
      </c>
      <c r="F359" s="1" t="s">
        <v>463</v>
      </c>
      <c r="G359" s="1" t="s">
        <v>1</v>
      </c>
      <c r="H359" s="1" t="s">
        <v>0</v>
      </c>
      <c r="I359" s="1" t="s">
        <v>1220</v>
      </c>
      <c r="J359" s="1">
        <v>5138100524</v>
      </c>
      <c r="K359" s="1" t="s">
        <v>0</v>
      </c>
      <c r="L359" s="1" t="s">
        <v>1316</v>
      </c>
      <c r="M359" s="1" t="s">
        <v>1335</v>
      </c>
      <c r="N359" s="1" t="s">
        <v>1336</v>
      </c>
      <c r="O359" s="1" t="s">
        <v>2403</v>
      </c>
      <c r="P359" s="1">
        <v>30</v>
      </c>
      <c r="Q359" s="1" t="s">
        <v>1392</v>
      </c>
      <c r="R359" s="1" t="s">
        <v>1320</v>
      </c>
      <c r="S359" s="1" t="s">
        <v>2404</v>
      </c>
      <c r="T359" s="1" t="s">
        <v>1316</v>
      </c>
      <c r="U359" s="1" t="s">
        <v>2405</v>
      </c>
      <c r="V359" s="1" t="s">
        <v>2406</v>
      </c>
      <c r="W359" s="1" t="s">
        <v>2407</v>
      </c>
      <c r="X359" s="1" t="s">
        <v>2408</v>
      </c>
      <c r="Y359" s="1" t="s">
        <v>2409</v>
      </c>
      <c r="Z359" s="1" t="s">
        <v>2410</v>
      </c>
      <c r="AA359" s="1">
        <v>19</v>
      </c>
      <c r="AB359" s="1" t="s">
        <v>1545</v>
      </c>
      <c r="AC359" s="1" t="s">
        <v>2411</v>
      </c>
      <c r="AD359" s="1" t="s">
        <v>1313</v>
      </c>
      <c r="AF359">
        <f t="shared" si="5"/>
        <v>1</v>
      </c>
    </row>
    <row r="360" spans="1:32" x14ac:dyDescent="0.45">
      <c r="A360" s="1" t="s">
        <v>982</v>
      </c>
      <c r="B360" s="1" t="s">
        <v>29</v>
      </c>
      <c r="C360" s="1" t="s">
        <v>30</v>
      </c>
      <c r="D360" s="1" t="s">
        <v>990</v>
      </c>
      <c r="E360" s="1" t="s">
        <v>1068</v>
      </c>
      <c r="F360" s="1" t="s">
        <v>1069</v>
      </c>
      <c r="G360" s="1" t="s">
        <v>1</v>
      </c>
      <c r="H360" s="1" t="s">
        <v>0</v>
      </c>
      <c r="I360" s="1"/>
      <c r="J360" s="1"/>
      <c r="K360" s="1" t="s">
        <v>0</v>
      </c>
      <c r="L360" s="1" t="s">
        <v>1316</v>
      </c>
      <c r="M360" s="1" t="s">
        <v>1562</v>
      </c>
      <c r="N360" s="1" t="s">
        <v>1563</v>
      </c>
      <c r="O360" s="1" t="s">
        <v>1550</v>
      </c>
      <c r="P360" s="1">
        <v>7</v>
      </c>
      <c r="Q360" s="1" t="s">
        <v>1392</v>
      </c>
      <c r="R360" s="1" t="s">
        <v>1320</v>
      </c>
      <c r="S360" s="1" t="s">
        <v>1321</v>
      </c>
      <c r="T360" s="1" t="s">
        <v>1316</v>
      </c>
      <c r="U360" s="1" t="s">
        <v>1564</v>
      </c>
      <c r="V360" s="1" t="s">
        <v>1565</v>
      </c>
      <c r="W360" s="1" t="s">
        <v>1566</v>
      </c>
      <c r="X360" s="1" t="s">
        <v>1567</v>
      </c>
      <c r="Y360" s="1" t="s">
        <v>1568</v>
      </c>
      <c r="Z360" s="1" t="s">
        <v>1569</v>
      </c>
      <c r="AA360" s="1">
        <v>22</v>
      </c>
      <c r="AB360" s="1" t="s">
        <v>1431</v>
      </c>
      <c r="AC360" s="1" t="s">
        <v>1570</v>
      </c>
      <c r="AD360" s="1" t="s">
        <v>1311</v>
      </c>
      <c r="AF360">
        <f t="shared" si="5"/>
        <v>2</v>
      </c>
    </row>
    <row r="361" spans="1:32" x14ac:dyDescent="0.45">
      <c r="A361" s="1" t="s">
        <v>982</v>
      </c>
      <c r="B361" s="1" t="s">
        <v>29</v>
      </c>
      <c r="C361" s="1" t="s">
        <v>30</v>
      </c>
      <c r="D361" s="1" t="s">
        <v>1097</v>
      </c>
      <c r="E361" s="1" t="s">
        <v>1068</v>
      </c>
      <c r="F361" s="1" t="s">
        <v>1069</v>
      </c>
      <c r="G361" s="1" t="s">
        <v>1</v>
      </c>
      <c r="H361" s="1" t="s">
        <v>0</v>
      </c>
      <c r="I361" s="1" t="s">
        <v>86</v>
      </c>
      <c r="J361" s="1" t="s">
        <v>87</v>
      </c>
      <c r="K361" s="1" t="s">
        <v>0</v>
      </c>
      <c r="L361" s="1" t="s">
        <v>1316</v>
      </c>
      <c r="M361" s="1" t="s">
        <v>1562</v>
      </c>
      <c r="N361" s="1" t="s">
        <v>1563</v>
      </c>
      <c r="O361" s="1" t="s">
        <v>1550</v>
      </c>
      <c r="P361" s="1">
        <v>7</v>
      </c>
      <c r="Q361" s="1" t="s">
        <v>1392</v>
      </c>
      <c r="R361" s="1" t="s">
        <v>1320</v>
      </c>
      <c r="S361" s="1" t="s">
        <v>1321</v>
      </c>
      <c r="T361" s="1" t="s">
        <v>1316</v>
      </c>
      <c r="U361" s="1" t="s">
        <v>1564</v>
      </c>
      <c r="V361" s="1" t="s">
        <v>1565</v>
      </c>
      <c r="W361" s="1" t="s">
        <v>1566</v>
      </c>
      <c r="X361" s="1" t="s">
        <v>1567</v>
      </c>
      <c r="Y361" s="1" t="s">
        <v>1568</v>
      </c>
      <c r="Z361" s="1" t="s">
        <v>1569</v>
      </c>
      <c r="AA361" s="1">
        <v>22</v>
      </c>
      <c r="AB361" s="1" t="s">
        <v>1431</v>
      </c>
      <c r="AC361" s="1" t="s">
        <v>1570</v>
      </c>
      <c r="AD361" s="1" t="s">
        <v>1311</v>
      </c>
      <c r="AF361">
        <f t="shared" si="5"/>
        <v>2</v>
      </c>
    </row>
    <row r="362" spans="1:32" x14ac:dyDescent="0.45">
      <c r="A362" s="1" t="s">
        <v>982</v>
      </c>
      <c r="B362" s="1" t="s">
        <v>26</v>
      </c>
      <c r="C362" s="1" t="s">
        <v>104</v>
      </c>
      <c r="D362" s="1" t="s">
        <v>1215</v>
      </c>
      <c r="E362" s="1" t="s">
        <v>666</v>
      </c>
      <c r="F362" s="1" t="s">
        <v>667</v>
      </c>
      <c r="G362" s="1" t="s">
        <v>257</v>
      </c>
      <c r="H362" s="1" t="s">
        <v>0</v>
      </c>
      <c r="I362" s="1" t="s">
        <v>668</v>
      </c>
      <c r="J362" s="1" t="s">
        <v>669</v>
      </c>
      <c r="K362" s="1" t="s">
        <v>0</v>
      </c>
      <c r="L362" s="1" t="s">
        <v>1316</v>
      </c>
      <c r="M362" s="1" t="s">
        <v>1389</v>
      </c>
      <c r="N362" s="1" t="s">
        <v>1390</v>
      </c>
      <c r="O362" s="1" t="s">
        <v>2044</v>
      </c>
      <c r="P362" s="1">
        <v>19</v>
      </c>
      <c r="Q362" s="1" t="s">
        <v>1392</v>
      </c>
      <c r="R362" s="1" t="s">
        <v>1320</v>
      </c>
      <c r="S362" s="1" t="s">
        <v>1321</v>
      </c>
      <c r="T362" s="1" t="s">
        <v>1316</v>
      </c>
      <c r="U362" s="1" t="s">
        <v>2397</v>
      </c>
      <c r="V362" s="1" t="s">
        <v>2398</v>
      </c>
      <c r="W362" s="1" t="s">
        <v>2399</v>
      </c>
      <c r="X362" s="1" t="s">
        <v>2400</v>
      </c>
      <c r="Y362" s="1" t="s">
        <v>2401</v>
      </c>
      <c r="Z362" s="1" t="s">
        <v>2402</v>
      </c>
      <c r="AA362" s="1">
        <v>16</v>
      </c>
      <c r="AB362" s="1" t="s">
        <v>1431</v>
      </c>
      <c r="AC362" s="1" t="s">
        <v>1456</v>
      </c>
      <c r="AD362" s="1" t="s">
        <v>1311</v>
      </c>
      <c r="AF362">
        <f t="shared" si="5"/>
        <v>1</v>
      </c>
    </row>
    <row r="363" spans="1:32" x14ac:dyDescent="0.45">
      <c r="A363" s="1" t="s">
        <v>982</v>
      </c>
      <c r="B363" s="1" t="s">
        <v>26</v>
      </c>
      <c r="C363" s="1" t="s">
        <v>104</v>
      </c>
      <c r="D363" s="1" t="s">
        <v>1216</v>
      </c>
      <c r="E363" s="1" t="s">
        <v>606</v>
      </c>
      <c r="F363" s="1" t="s">
        <v>607</v>
      </c>
      <c r="G363" s="1" t="s">
        <v>257</v>
      </c>
      <c r="H363" s="1" t="s">
        <v>0</v>
      </c>
      <c r="I363" s="1" t="s">
        <v>608</v>
      </c>
      <c r="J363" s="1" t="s">
        <v>609</v>
      </c>
      <c r="K363" s="1" t="s">
        <v>0</v>
      </c>
      <c r="L363" s="1" t="s">
        <v>1316</v>
      </c>
      <c r="M363" s="1" t="s">
        <v>1311</v>
      </c>
      <c r="N363" s="1" t="s">
        <v>1317</v>
      </c>
      <c r="O363" s="1" t="s">
        <v>1525</v>
      </c>
      <c r="P363" s="1">
        <v>90</v>
      </c>
      <c r="Q363" s="1" t="s">
        <v>1392</v>
      </c>
      <c r="R363" s="1" t="s">
        <v>1320</v>
      </c>
      <c r="S363" s="1" t="s">
        <v>1690</v>
      </c>
      <c r="T363" s="1" t="s">
        <v>1316</v>
      </c>
      <c r="U363" s="1" t="s">
        <v>2391</v>
      </c>
      <c r="V363" s="1" t="s">
        <v>2392</v>
      </c>
      <c r="W363" s="1" t="s">
        <v>2393</v>
      </c>
      <c r="X363" s="1" t="s">
        <v>2394</v>
      </c>
      <c r="Y363" s="1" t="s">
        <v>2395</v>
      </c>
      <c r="Z363" s="1" t="s">
        <v>2396</v>
      </c>
      <c r="AA363" s="1">
        <v>56</v>
      </c>
      <c r="AB363" s="1" t="s">
        <v>1649</v>
      </c>
      <c r="AC363" s="1" t="s">
        <v>1380</v>
      </c>
      <c r="AD363" s="1" t="s">
        <v>1311</v>
      </c>
      <c r="AF363">
        <f t="shared" si="5"/>
        <v>1</v>
      </c>
    </row>
    <row r="364" spans="1:32" x14ac:dyDescent="0.45">
      <c r="A364" s="1" t="s">
        <v>982</v>
      </c>
      <c r="B364" s="1" t="s">
        <v>29</v>
      </c>
      <c r="C364" s="1" t="s">
        <v>30</v>
      </c>
      <c r="D364" s="1" t="s">
        <v>95</v>
      </c>
      <c r="E364" s="1" t="s">
        <v>1033</v>
      </c>
      <c r="F364" s="1" t="s">
        <v>1034</v>
      </c>
      <c r="G364" s="1" t="s">
        <v>1</v>
      </c>
      <c r="H364" s="1" t="s">
        <v>0</v>
      </c>
      <c r="I364" s="1" t="s">
        <v>76</v>
      </c>
      <c r="J364" s="1" t="s">
        <v>77</v>
      </c>
      <c r="K364" s="1" t="s">
        <v>0</v>
      </c>
      <c r="L364" s="1" t="s">
        <v>1316</v>
      </c>
      <c r="M364" s="1" t="s">
        <v>1311</v>
      </c>
      <c r="N364" s="1" t="s">
        <v>1317</v>
      </c>
      <c r="O364" s="1" t="s">
        <v>1525</v>
      </c>
      <c r="P364" s="1">
        <v>8</v>
      </c>
      <c r="Q364" s="1" t="s">
        <v>1347</v>
      </c>
      <c r="R364" s="1" t="s">
        <v>1320</v>
      </c>
      <c r="S364" s="1" t="s">
        <v>1321</v>
      </c>
      <c r="T364" s="1" t="s">
        <v>1316</v>
      </c>
      <c r="U364" s="1" t="s">
        <v>1526</v>
      </c>
      <c r="V364" s="1" t="s">
        <v>1527</v>
      </c>
      <c r="W364" s="1" t="s">
        <v>1528</v>
      </c>
      <c r="X364" s="1" t="s">
        <v>1529</v>
      </c>
      <c r="Y364" s="1" t="s">
        <v>1530</v>
      </c>
      <c r="Z364" s="1" t="s">
        <v>1531</v>
      </c>
      <c r="AA364" s="1">
        <v>3</v>
      </c>
      <c r="AB364" s="1" t="s">
        <v>1464</v>
      </c>
      <c r="AC364" s="1" t="s">
        <v>1532</v>
      </c>
      <c r="AD364" s="1" t="s">
        <v>1311</v>
      </c>
      <c r="AF364">
        <f t="shared" si="5"/>
        <v>2</v>
      </c>
    </row>
    <row r="365" spans="1:32" x14ac:dyDescent="0.45">
      <c r="A365" s="1" t="s">
        <v>982</v>
      </c>
      <c r="B365" s="1" t="s">
        <v>29</v>
      </c>
      <c r="C365" s="1" t="s">
        <v>30</v>
      </c>
      <c r="D365" s="1" t="s">
        <v>1097</v>
      </c>
      <c r="E365" s="1" t="s">
        <v>1033</v>
      </c>
      <c r="F365" s="1" t="s">
        <v>1034</v>
      </c>
      <c r="G365" s="1" t="s">
        <v>1</v>
      </c>
      <c r="H365" s="1" t="s">
        <v>0</v>
      </c>
      <c r="I365" s="1" t="s">
        <v>76</v>
      </c>
      <c r="J365" s="1" t="s">
        <v>77</v>
      </c>
      <c r="K365" s="1" t="s">
        <v>0</v>
      </c>
      <c r="L365" s="1" t="s">
        <v>1316</v>
      </c>
      <c r="M365" s="1" t="s">
        <v>1311</v>
      </c>
      <c r="N365" s="1" t="s">
        <v>1317</v>
      </c>
      <c r="O365" s="1" t="s">
        <v>1525</v>
      </c>
      <c r="P365" s="1">
        <v>8</v>
      </c>
      <c r="Q365" s="1" t="s">
        <v>1347</v>
      </c>
      <c r="R365" s="1" t="s">
        <v>1320</v>
      </c>
      <c r="S365" s="1" t="s">
        <v>1321</v>
      </c>
      <c r="T365" s="1" t="s">
        <v>1316</v>
      </c>
      <c r="U365" s="1" t="s">
        <v>1526</v>
      </c>
      <c r="V365" s="1" t="s">
        <v>1527</v>
      </c>
      <c r="W365" s="1" t="s">
        <v>1528</v>
      </c>
      <c r="X365" s="1" t="s">
        <v>1529</v>
      </c>
      <c r="Y365" s="1" t="s">
        <v>1530</v>
      </c>
      <c r="Z365" s="1" t="s">
        <v>1531</v>
      </c>
      <c r="AA365" s="1">
        <v>3</v>
      </c>
      <c r="AB365" s="1" t="s">
        <v>1464</v>
      </c>
      <c r="AC365" s="1" t="s">
        <v>1532</v>
      </c>
      <c r="AD365" s="1" t="s">
        <v>1311</v>
      </c>
      <c r="AF365">
        <f t="shared" si="5"/>
        <v>2</v>
      </c>
    </row>
    <row r="366" spans="1:32" x14ac:dyDescent="0.45">
      <c r="A366" s="1" t="s">
        <v>982</v>
      </c>
      <c r="B366" s="1" t="s">
        <v>26</v>
      </c>
      <c r="C366" s="1" t="s">
        <v>104</v>
      </c>
      <c r="D366" s="1" t="s">
        <v>1218</v>
      </c>
      <c r="E366" s="1" t="s">
        <v>440</v>
      </c>
      <c r="F366" s="1" t="s">
        <v>441</v>
      </c>
      <c r="G366" s="1" t="s">
        <v>257</v>
      </c>
      <c r="H366" s="1" t="s">
        <v>0</v>
      </c>
      <c r="I366" s="1" t="s">
        <v>442</v>
      </c>
      <c r="J366" s="1" t="s">
        <v>443</v>
      </c>
      <c r="K366" s="1" t="s">
        <v>0</v>
      </c>
      <c r="L366" s="1" t="s">
        <v>1316</v>
      </c>
      <c r="M366" s="1" t="s">
        <v>1311</v>
      </c>
      <c r="N366" s="1" t="s">
        <v>1317</v>
      </c>
      <c r="O366" s="1" t="s">
        <v>1710</v>
      </c>
      <c r="P366" s="1">
        <v>0</v>
      </c>
      <c r="Q366" s="1" t="s">
        <v>1347</v>
      </c>
      <c r="R366" s="1" t="s">
        <v>1320</v>
      </c>
      <c r="S366" s="1" t="s">
        <v>1690</v>
      </c>
      <c r="T366" s="1" t="s">
        <v>1316</v>
      </c>
      <c r="U366" s="1" t="s">
        <v>2451</v>
      </c>
      <c r="V366" s="1" t="s">
        <v>3079</v>
      </c>
      <c r="W366" s="1" t="s">
        <v>3080</v>
      </c>
      <c r="X366" s="1" t="s">
        <v>3081</v>
      </c>
      <c r="Y366" s="1" t="s">
        <v>3082</v>
      </c>
      <c r="Z366" s="1" t="s">
        <v>3083</v>
      </c>
      <c r="AA366" s="1">
        <v>20</v>
      </c>
      <c r="AB366" s="1" t="s">
        <v>1696</v>
      </c>
      <c r="AC366" s="1" t="s">
        <v>1809</v>
      </c>
      <c r="AD366" s="1" t="s">
        <v>1311</v>
      </c>
      <c r="AF366">
        <f t="shared" si="5"/>
        <v>1</v>
      </c>
    </row>
    <row r="367" spans="1:32" x14ac:dyDescent="0.45">
      <c r="A367" s="1" t="s">
        <v>982</v>
      </c>
      <c r="B367" s="1" t="s">
        <v>701</v>
      </c>
      <c r="C367" s="1" t="s">
        <v>30</v>
      </c>
      <c r="D367" s="1" t="s">
        <v>983</v>
      </c>
      <c r="E367" s="1" t="s">
        <v>1137</v>
      </c>
      <c r="F367" s="1" t="s">
        <v>1138</v>
      </c>
      <c r="G367" s="1" t="s">
        <v>1</v>
      </c>
      <c r="H367" s="1" t="s">
        <v>0</v>
      </c>
      <c r="I367" s="1">
        <v>1756110012373</v>
      </c>
      <c r="J367" s="1">
        <v>5128118661</v>
      </c>
      <c r="K367" s="1" t="s">
        <v>0</v>
      </c>
      <c r="L367" s="1" t="s">
        <v>1316</v>
      </c>
      <c r="M367" s="1" t="s">
        <v>1755</v>
      </c>
      <c r="N367" s="1" t="s">
        <v>1336</v>
      </c>
      <c r="O367" s="1" t="s">
        <v>1943</v>
      </c>
      <c r="P367" s="1">
        <v>2</v>
      </c>
      <c r="Q367" s="1" t="s">
        <v>1347</v>
      </c>
      <c r="R367" s="1" t="s">
        <v>1320</v>
      </c>
      <c r="S367" s="1" t="s">
        <v>1321</v>
      </c>
      <c r="T367" s="1" t="s">
        <v>1316</v>
      </c>
      <c r="U367" s="1" t="s">
        <v>1936</v>
      </c>
      <c r="V367" s="1" t="s">
        <v>1944</v>
      </c>
      <c r="W367" s="1" t="s">
        <v>1945</v>
      </c>
      <c r="X367" s="1" t="s">
        <v>1946</v>
      </c>
      <c r="Y367" s="1" t="s">
        <v>1947</v>
      </c>
      <c r="Z367" s="1" t="s">
        <v>1948</v>
      </c>
      <c r="AA367" s="1">
        <v>4</v>
      </c>
      <c r="AB367" s="1" t="s">
        <v>1949</v>
      </c>
      <c r="AC367" s="1" t="s">
        <v>1950</v>
      </c>
      <c r="AD367" s="1" t="s">
        <v>1311</v>
      </c>
      <c r="AF367">
        <f t="shared" si="5"/>
        <v>1</v>
      </c>
    </row>
    <row r="368" spans="1:32" x14ac:dyDescent="0.45">
      <c r="A368" s="1" t="s">
        <v>982</v>
      </c>
      <c r="B368" s="1" t="s">
        <v>26</v>
      </c>
      <c r="C368" s="1" t="s">
        <v>30</v>
      </c>
      <c r="D368" s="1" t="s">
        <v>1217</v>
      </c>
      <c r="E368" s="1" t="s">
        <v>506</v>
      </c>
      <c r="F368" s="1" t="s">
        <v>507</v>
      </c>
      <c r="G368" s="1" t="s">
        <v>257</v>
      </c>
      <c r="H368" s="1" t="s">
        <v>0</v>
      </c>
      <c r="I368" s="1" t="s">
        <v>508</v>
      </c>
      <c r="J368" s="1" t="s">
        <v>509</v>
      </c>
      <c r="K368" s="1" t="s">
        <v>0</v>
      </c>
      <c r="L368" s="1" t="s">
        <v>1316</v>
      </c>
      <c r="M368" s="1" t="s">
        <v>1311</v>
      </c>
      <c r="N368" s="1" t="s">
        <v>1317</v>
      </c>
      <c r="O368" s="1" t="s">
        <v>1609</v>
      </c>
      <c r="P368" s="1">
        <v>18</v>
      </c>
      <c r="Q368" s="1" t="s">
        <v>1347</v>
      </c>
      <c r="R368" s="1" t="s">
        <v>1320</v>
      </c>
      <c r="S368" s="1" t="s">
        <v>1321</v>
      </c>
      <c r="T368" s="1" t="s">
        <v>1316</v>
      </c>
      <c r="U368" s="1" t="s">
        <v>2385</v>
      </c>
      <c r="V368" s="1" t="s">
        <v>2386</v>
      </c>
      <c r="W368" s="1" t="s">
        <v>2387</v>
      </c>
      <c r="X368" s="1" t="s">
        <v>2388</v>
      </c>
      <c r="Y368" s="1" t="s">
        <v>2389</v>
      </c>
      <c r="Z368" s="1" t="s">
        <v>2390</v>
      </c>
      <c r="AA368" s="1">
        <v>16</v>
      </c>
      <c r="AB368" s="1" t="s">
        <v>1665</v>
      </c>
      <c r="AC368" s="1" t="s">
        <v>9</v>
      </c>
      <c r="AD368" s="1" t="s">
        <v>1311</v>
      </c>
      <c r="AF368">
        <f t="shared" si="5"/>
        <v>1</v>
      </c>
    </row>
    <row r="369" spans="1:32" x14ac:dyDescent="0.45">
      <c r="A369" s="1" t="s">
        <v>982</v>
      </c>
      <c r="B369" s="1" t="s">
        <v>29</v>
      </c>
      <c r="C369" s="1" t="s">
        <v>30</v>
      </c>
      <c r="D369" s="1" t="s">
        <v>993</v>
      </c>
      <c r="E369" s="1" t="s">
        <v>1015</v>
      </c>
      <c r="F369" s="1" t="s">
        <v>1016</v>
      </c>
      <c r="G369" s="1" t="s">
        <v>1</v>
      </c>
      <c r="H369" s="1" t="s">
        <v>0</v>
      </c>
      <c r="I369" s="1" t="s">
        <v>56</v>
      </c>
      <c r="J369" s="1" t="s">
        <v>57</v>
      </c>
      <c r="K369" s="1" t="s">
        <v>0</v>
      </c>
      <c r="L369" s="1" t="s">
        <v>1316</v>
      </c>
      <c r="M369" s="1" t="s">
        <v>1311</v>
      </c>
      <c r="N369" s="1" t="s">
        <v>1317</v>
      </c>
      <c r="O369" s="1" t="s">
        <v>1457</v>
      </c>
      <c r="P369" s="1">
        <v>1</v>
      </c>
      <c r="Q369" s="1" t="s">
        <v>1392</v>
      </c>
      <c r="R369" s="1" t="s">
        <v>1320</v>
      </c>
      <c r="S369" s="1" t="s">
        <v>1321</v>
      </c>
      <c r="T369" s="1" t="s">
        <v>1316</v>
      </c>
      <c r="U369" s="1" t="s">
        <v>1458</v>
      </c>
      <c r="V369" s="1" t="s">
        <v>1459</v>
      </c>
      <c r="W369" s="1" t="s">
        <v>1460</v>
      </c>
      <c r="X369" s="1" t="s">
        <v>1461</v>
      </c>
      <c r="Y369" s="1" t="s">
        <v>1462</v>
      </c>
      <c r="Z369" s="1" t="s">
        <v>1463</v>
      </c>
      <c r="AA369" s="1">
        <v>45</v>
      </c>
      <c r="AB369" s="1" t="s">
        <v>1464</v>
      </c>
      <c r="AC369" s="1" t="s">
        <v>1465</v>
      </c>
      <c r="AD369" s="1" t="s">
        <v>1311</v>
      </c>
      <c r="AF369">
        <f t="shared" si="5"/>
        <v>2</v>
      </c>
    </row>
    <row r="370" spans="1:32" x14ac:dyDescent="0.45">
      <c r="A370" s="1" t="s">
        <v>982</v>
      </c>
      <c r="B370" s="1" t="s">
        <v>29</v>
      </c>
      <c r="C370" s="1" t="s">
        <v>30</v>
      </c>
      <c r="D370" s="1" t="s">
        <v>1097</v>
      </c>
      <c r="E370" s="1" t="s">
        <v>1015</v>
      </c>
      <c r="F370" s="1" t="s">
        <v>1016</v>
      </c>
      <c r="G370" s="1" t="s">
        <v>1</v>
      </c>
      <c r="H370" s="1" t="s">
        <v>0</v>
      </c>
      <c r="I370" s="1" t="s">
        <v>56</v>
      </c>
      <c r="J370" s="1" t="s">
        <v>57</v>
      </c>
      <c r="K370" s="1" t="s">
        <v>0</v>
      </c>
      <c r="L370" s="1" t="s">
        <v>1316</v>
      </c>
      <c r="M370" s="1" t="s">
        <v>1311</v>
      </c>
      <c r="N370" s="1" t="s">
        <v>1317</v>
      </c>
      <c r="O370" s="1" t="s">
        <v>1457</v>
      </c>
      <c r="P370" s="1">
        <v>1</v>
      </c>
      <c r="Q370" s="1" t="s">
        <v>1392</v>
      </c>
      <c r="R370" s="1" t="s">
        <v>1320</v>
      </c>
      <c r="S370" s="1" t="s">
        <v>1321</v>
      </c>
      <c r="T370" s="1" t="s">
        <v>1316</v>
      </c>
      <c r="U370" s="1" t="s">
        <v>1458</v>
      </c>
      <c r="V370" s="1" t="s">
        <v>1459</v>
      </c>
      <c r="W370" s="1" t="s">
        <v>1460</v>
      </c>
      <c r="X370" s="1" t="s">
        <v>1461</v>
      </c>
      <c r="Y370" s="1" t="s">
        <v>1462</v>
      </c>
      <c r="Z370" s="1" t="s">
        <v>1463</v>
      </c>
      <c r="AA370" s="1">
        <v>45</v>
      </c>
      <c r="AB370" s="1" t="s">
        <v>1464</v>
      </c>
      <c r="AC370" s="1" t="s">
        <v>1465</v>
      </c>
      <c r="AD370" s="1" t="s">
        <v>1311</v>
      </c>
      <c r="AF370">
        <f t="shared" si="5"/>
        <v>2</v>
      </c>
    </row>
    <row r="371" spans="1:32" x14ac:dyDescent="0.45">
      <c r="A371" s="1" t="s">
        <v>982</v>
      </c>
      <c r="B371" s="1" t="s">
        <v>26</v>
      </c>
      <c r="C371" s="1" t="s">
        <v>30</v>
      </c>
      <c r="D371" s="1" t="s">
        <v>1217</v>
      </c>
      <c r="E371" s="1" t="s">
        <v>522</v>
      </c>
      <c r="F371" s="1" t="s">
        <v>523</v>
      </c>
      <c r="G371" s="1" t="s">
        <v>257</v>
      </c>
      <c r="H371" s="1" t="s">
        <v>0</v>
      </c>
      <c r="I371" s="1" t="s">
        <v>524</v>
      </c>
      <c r="J371" s="1" t="s">
        <v>525</v>
      </c>
      <c r="K371" s="1" t="s">
        <v>0</v>
      </c>
      <c r="L371" s="1" t="s">
        <v>1316</v>
      </c>
      <c r="M371" s="1" t="s">
        <v>1311</v>
      </c>
      <c r="N371" s="1" t="s">
        <v>1317</v>
      </c>
      <c r="O371" s="1" t="s">
        <v>2377</v>
      </c>
      <c r="P371" s="1">
        <v>19</v>
      </c>
      <c r="Q371" s="1" t="s">
        <v>1347</v>
      </c>
      <c r="R371" s="1" t="s">
        <v>1320</v>
      </c>
      <c r="S371" s="1" t="s">
        <v>1321</v>
      </c>
      <c r="T371" s="1" t="s">
        <v>1316</v>
      </c>
      <c r="U371" s="1" t="s">
        <v>2378</v>
      </c>
      <c r="V371" s="1" t="s">
        <v>2379</v>
      </c>
      <c r="W371" s="1" t="s">
        <v>2380</v>
      </c>
      <c r="X371" s="1" t="s">
        <v>2381</v>
      </c>
      <c r="Y371" s="1" t="s">
        <v>2382</v>
      </c>
      <c r="Z371" s="1" t="s">
        <v>2383</v>
      </c>
      <c r="AA371" s="1">
        <v>22</v>
      </c>
      <c r="AB371" s="1" t="s">
        <v>1473</v>
      </c>
      <c r="AC371" s="1" t="s">
        <v>2384</v>
      </c>
      <c r="AD371" s="1" t="s">
        <v>1311</v>
      </c>
      <c r="AF371">
        <f t="shared" si="5"/>
        <v>1</v>
      </c>
    </row>
    <row r="372" spans="1:32" x14ac:dyDescent="0.45">
      <c r="A372" s="1" t="s">
        <v>982</v>
      </c>
      <c r="B372" s="1" t="s">
        <v>29</v>
      </c>
      <c r="C372" s="1" t="s">
        <v>104</v>
      </c>
      <c r="D372" s="1" t="s">
        <v>1098</v>
      </c>
      <c r="E372" s="1" t="s">
        <v>131</v>
      </c>
      <c r="F372" s="1" t="s">
        <v>132</v>
      </c>
      <c r="G372" s="1" t="s">
        <v>1</v>
      </c>
      <c r="H372" s="1" t="s">
        <v>0</v>
      </c>
      <c r="I372" s="1" t="s">
        <v>133</v>
      </c>
      <c r="J372" s="1" t="s">
        <v>134</v>
      </c>
      <c r="K372" s="1" t="s">
        <v>0</v>
      </c>
      <c r="L372" s="1" t="s">
        <v>1316</v>
      </c>
      <c r="M372" s="1" t="s">
        <v>1311</v>
      </c>
      <c r="N372" s="1" t="s">
        <v>1317</v>
      </c>
      <c r="O372" s="1" t="s">
        <v>1372</v>
      </c>
      <c r="P372" s="1">
        <v>2</v>
      </c>
      <c r="Q372" s="1" t="s">
        <v>1392</v>
      </c>
      <c r="R372" s="1" t="s">
        <v>1320</v>
      </c>
      <c r="S372" s="1" t="s">
        <v>1690</v>
      </c>
      <c r="T372" s="1" t="s">
        <v>1316</v>
      </c>
      <c r="U372" s="1" t="s">
        <v>1450</v>
      </c>
      <c r="V372" s="1" t="s">
        <v>1691</v>
      </c>
      <c r="W372" s="1" t="s">
        <v>1692</v>
      </c>
      <c r="X372" s="1" t="s">
        <v>1693</v>
      </c>
      <c r="Y372" s="1" t="s">
        <v>1694</v>
      </c>
      <c r="Z372" s="1" t="s">
        <v>1695</v>
      </c>
      <c r="AA372" s="1">
        <v>33</v>
      </c>
      <c r="AB372" s="1" t="s">
        <v>1696</v>
      </c>
      <c r="AC372" s="1" t="s">
        <v>9</v>
      </c>
      <c r="AD372" s="1" t="s">
        <v>1311</v>
      </c>
      <c r="AF372">
        <f t="shared" si="5"/>
        <v>1</v>
      </c>
    </row>
    <row r="373" spans="1:32" x14ac:dyDescent="0.45">
      <c r="A373" s="1" t="s">
        <v>982</v>
      </c>
      <c r="B373" s="1" t="s">
        <v>26</v>
      </c>
      <c r="C373" s="1" t="s">
        <v>30</v>
      </c>
      <c r="D373" s="1" t="s">
        <v>1217</v>
      </c>
      <c r="E373" s="1" t="s">
        <v>534</v>
      </c>
      <c r="F373" s="1" t="s">
        <v>535</v>
      </c>
      <c r="G373" s="1" t="s">
        <v>257</v>
      </c>
      <c r="H373" s="1" t="s">
        <v>0</v>
      </c>
      <c r="I373" s="1" t="s">
        <v>536</v>
      </c>
      <c r="J373" s="1" t="s">
        <v>537</v>
      </c>
      <c r="K373" s="1" t="s">
        <v>0</v>
      </c>
      <c r="L373" s="1" t="s">
        <v>1316</v>
      </c>
      <c r="M373" s="1" t="s">
        <v>1311</v>
      </c>
      <c r="N373" s="1" t="s">
        <v>1317</v>
      </c>
      <c r="O373" s="1" t="s">
        <v>2370</v>
      </c>
      <c r="P373" s="1">
        <v>8</v>
      </c>
      <c r="Q373" s="1" t="s">
        <v>1392</v>
      </c>
      <c r="R373" s="1" t="s">
        <v>1320</v>
      </c>
      <c r="S373" s="1" t="s">
        <v>1321</v>
      </c>
      <c r="T373" s="1" t="s">
        <v>1316</v>
      </c>
      <c r="U373" s="1" t="s">
        <v>2371</v>
      </c>
      <c r="V373" s="1" t="s">
        <v>2372</v>
      </c>
      <c r="W373" s="1" t="s">
        <v>2373</v>
      </c>
      <c r="X373" s="1" t="s">
        <v>2374</v>
      </c>
      <c r="Y373" s="1" t="s">
        <v>2375</v>
      </c>
      <c r="Z373" s="1" t="s">
        <v>2376</v>
      </c>
      <c r="AA373" s="1">
        <v>42</v>
      </c>
      <c r="AB373" s="1" t="s">
        <v>1579</v>
      </c>
      <c r="AC373" s="1" t="s">
        <v>1854</v>
      </c>
      <c r="AD373" s="1" t="s">
        <v>1311</v>
      </c>
      <c r="AF373">
        <f t="shared" si="5"/>
        <v>1</v>
      </c>
    </row>
    <row r="374" spans="1:32" x14ac:dyDescent="0.45">
      <c r="A374" s="1" t="s">
        <v>982</v>
      </c>
      <c r="B374" s="1" t="s">
        <v>26</v>
      </c>
      <c r="C374" s="1" t="s">
        <v>30</v>
      </c>
      <c r="D374" s="1" t="s">
        <v>1254</v>
      </c>
      <c r="E374" s="1" t="s">
        <v>1252</v>
      </c>
      <c r="F374" s="1" t="s">
        <v>1253</v>
      </c>
      <c r="G374" s="1" t="s">
        <v>1</v>
      </c>
      <c r="H374" s="1" t="s">
        <v>0</v>
      </c>
      <c r="I374" s="1" t="s">
        <v>936</v>
      </c>
      <c r="J374" s="1" t="s">
        <v>937</v>
      </c>
      <c r="K374" s="1" t="s">
        <v>9</v>
      </c>
      <c r="L374" s="1" t="s">
        <v>9</v>
      </c>
      <c r="M374" s="1" t="s">
        <v>9</v>
      </c>
      <c r="N374" s="1" t="s">
        <v>9</v>
      </c>
      <c r="O374" s="1" t="s">
        <v>9</v>
      </c>
      <c r="P374" s="1" t="s">
        <v>9</v>
      </c>
      <c r="Q374" s="1" t="s">
        <v>9</v>
      </c>
      <c r="R374" s="1" t="s">
        <v>9</v>
      </c>
      <c r="S374" s="1" t="s">
        <v>9</v>
      </c>
      <c r="T374" s="1" t="s">
        <v>9</v>
      </c>
      <c r="U374" s="1" t="s">
        <v>9</v>
      </c>
      <c r="V374" s="1" t="s">
        <v>9</v>
      </c>
      <c r="W374" s="1" t="s">
        <v>9</v>
      </c>
      <c r="X374" s="1" t="s">
        <v>9</v>
      </c>
      <c r="Y374" s="1" t="s">
        <v>9</v>
      </c>
      <c r="Z374" s="1" t="s">
        <v>9</v>
      </c>
      <c r="AA374" s="1" t="s">
        <v>9</v>
      </c>
      <c r="AB374" s="1" t="s">
        <v>9</v>
      </c>
      <c r="AC374" s="1" t="s">
        <v>9</v>
      </c>
      <c r="AD374" s="1" t="s">
        <v>9</v>
      </c>
      <c r="AF374">
        <f t="shared" si="5"/>
        <v>1</v>
      </c>
    </row>
    <row r="375" spans="1:32" x14ac:dyDescent="0.45">
      <c r="A375" s="1" t="s">
        <v>982</v>
      </c>
      <c r="B375" s="1" t="s">
        <v>26</v>
      </c>
      <c r="C375" s="1" t="s">
        <v>104</v>
      </c>
      <c r="D375" s="1" t="s">
        <v>1216</v>
      </c>
      <c r="E375" s="1" t="s">
        <v>550</v>
      </c>
      <c r="F375" s="1" t="s">
        <v>551</v>
      </c>
      <c r="G375" s="1" t="s">
        <v>257</v>
      </c>
      <c r="H375" s="1" t="s">
        <v>0</v>
      </c>
      <c r="I375" s="1" t="s">
        <v>552</v>
      </c>
      <c r="J375" s="1" t="s">
        <v>553</v>
      </c>
      <c r="K375" s="1" t="s">
        <v>9</v>
      </c>
      <c r="L375" s="1" t="s">
        <v>9</v>
      </c>
      <c r="M375" s="1" t="s">
        <v>9</v>
      </c>
      <c r="N375" s="1" t="s">
        <v>9</v>
      </c>
      <c r="O375" s="1" t="s">
        <v>9</v>
      </c>
      <c r="P375" s="1" t="s">
        <v>9</v>
      </c>
      <c r="Q375" s="1" t="s">
        <v>9</v>
      </c>
      <c r="R375" s="1" t="s">
        <v>9</v>
      </c>
      <c r="S375" s="1" t="s">
        <v>9</v>
      </c>
      <c r="T375" s="1" t="s">
        <v>9</v>
      </c>
      <c r="U375" s="1" t="s">
        <v>9</v>
      </c>
      <c r="V375" s="1" t="s">
        <v>9</v>
      </c>
      <c r="W375" s="1" t="s">
        <v>9</v>
      </c>
      <c r="X375" s="1" t="s">
        <v>9</v>
      </c>
      <c r="Y375" s="1" t="s">
        <v>9</v>
      </c>
      <c r="Z375" s="1" t="s">
        <v>9</v>
      </c>
      <c r="AA375" s="1" t="s">
        <v>9</v>
      </c>
      <c r="AB375" s="1" t="s">
        <v>9</v>
      </c>
      <c r="AC375" s="1" t="s">
        <v>9</v>
      </c>
      <c r="AD375" s="1" t="s">
        <v>9</v>
      </c>
      <c r="AF375">
        <f t="shared" si="5"/>
        <v>1</v>
      </c>
    </row>
    <row r="376" spans="1:32" x14ac:dyDescent="0.45">
      <c r="A376" s="1" t="s">
        <v>982</v>
      </c>
      <c r="B376" s="1" t="s">
        <v>26</v>
      </c>
      <c r="C376" s="1" t="s">
        <v>30</v>
      </c>
      <c r="D376" s="1" t="s">
        <v>1254</v>
      </c>
      <c r="E376" s="1" t="s">
        <v>1255</v>
      </c>
      <c r="F376" s="1" t="s">
        <v>1256</v>
      </c>
      <c r="G376" s="1" t="s">
        <v>1</v>
      </c>
      <c r="H376" s="1" t="s">
        <v>0</v>
      </c>
      <c r="I376" s="1" t="s">
        <v>938</v>
      </c>
      <c r="J376" s="1" t="s">
        <v>939</v>
      </c>
      <c r="K376" s="1" t="s">
        <v>9</v>
      </c>
      <c r="L376" s="1" t="s">
        <v>9</v>
      </c>
      <c r="M376" s="1" t="s">
        <v>9</v>
      </c>
      <c r="N376" s="1" t="s">
        <v>9</v>
      </c>
      <c r="O376" s="1" t="s">
        <v>9</v>
      </c>
      <c r="P376" s="1" t="s">
        <v>9</v>
      </c>
      <c r="Q376" s="1" t="s">
        <v>9</v>
      </c>
      <c r="R376" s="1" t="s">
        <v>9</v>
      </c>
      <c r="S376" s="1" t="s">
        <v>9</v>
      </c>
      <c r="T376" s="1" t="s">
        <v>9</v>
      </c>
      <c r="U376" s="1" t="s">
        <v>9</v>
      </c>
      <c r="V376" s="1" t="s">
        <v>9</v>
      </c>
      <c r="W376" s="1" t="s">
        <v>9</v>
      </c>
      <c r="X376" s="1" t="s">
        <v>9</v>
      </c>
      <c r="Y376" s="1" t="s">
        <v>9</v>
      </c>
      <c r="Z376" s="1" t="s">
        <v>9</v>
      </c>
      <c r="AA376" s="1" t="s">
        <v>9</v>
      </c>
      <c r="AB376" s="1" t="s">
        <v>9</v>
      </c>
      <c r="AC376" s="1" t="s">
        <v>9</v>
      </c>
      <c r="AD376" s="1" t="s">
        <v>9</v>
      </c>
      <c r="AF376">
        <f t="shared" si="5"/>
        <v>1</v>
      </c>
    </row>
    <row r="377" spans="1:32" x14ac:dyDescent="0.45">
      <c r="A377" s="1" t="s">
        <v>982</v>
      </c>
      <c r="B377" s="1" t="s">
        <v>26</v>
      </c>
      <c r="C377" s="1" t="s">
        <v>104</v>
      </c>
      <c r="D377" s="1" t="s">
        <v>984</v>
      </c>
      <c r="E377" s="1" t="s">
        <v>304</v>
      </c>
      <c r="F377" s="1" t="s">
        <v>305</v>
      </c>
      <c r="G377" s="1" t="s">
        <v>257</v>
      </c>
      <c r="H377" s="1" t="s">
        <v>0</v>
      </c>
      <c r="I377" s="1" t="s">
        <v>306</v>
      </c>
      <c r="J377" s="1" t="s">
        <v>307</v>
      </c>
      <c r="K377" s="1" t="s">
        <v>0</v>
      </c>
      <c r="L377" s="1" t="s">
        <v>1316</v>
      </c>
      <c r="M377" s="1" t="s">
        <v>1311</v>
      </c>
      <c r="N377" s="1" t="s">
        <v>1317</v>
      </c>
      <c r="O377" s="1" t="s">
        <v>2123</v>
      </c>
      <c r="P377" s="1">
        <v>6</v>
      </c>
      <c r="Q377" s="1" t="s">
        <v>1392</v>
      </c>
      <c r="R377" s="1" t="s">
        <v>1320</v>
      </c>
      <c r="S377" s="1" t="s">
        <v>1690</v>
      </c>
      <c r="T377" s="1" t="s">
        <v>1316</v>
      </c>
      <c r="U377" s="1" t="s">
        <v>2364</v>
      </c>
      <c r="V377" s="1" t="s">
        <v>2365</v>
      </c>
      <c r="W377" s="1" t="s">
        <v>2366</v>
      </c>
      <c r="X377" s="1" t="s">
        <v>2367</v>
      </c>
      <c r="Y377" s="1" t="s">
        <v>2368</v>
      </c>
      <c r="Z377" s="1" t="s">
        <v>2369</v>
      </c>
      <c r="AA377" s="1">
        <v>16</v>
      </c>
      <c r="AB377" s="1" t="s">
        <v>1379</v>
      </c>
      <c r="AC377" s="1" t="s">
        <v>9</v>
      </c>
      <c r="AD377" s="1" t="s">
        <v>1311</v>
      </c>
      <c r="AF377">
        <f t="shared" si="5"/>
        <v>1</v>
      </c>
    </row>
    <row r="378" spans="1:32" x14ac:dyDescent="0.45">
      <c r="A378" s="1" t="s">
        <v>982</v>
      </c>
      <c r="B378" s="1" t="s">
        <v>26</v>
      </c>
      <c r="C378" s="1" t="s">
        <v>104</v>
      </c>
      <c r="D378" s="1" t="s">
        <v>1216</v>
      </c>
      <c r="E378" s="1" t="s">
        <v>602</v>
      </c>
      <c r="F378" s="1" t="s">
        <v>603</v>
      </c>
      <c r="G378" s="1" t="s">
        <v>257</v>
      </c>
      <c r="H378" s="1" t="s">
        <v>0</v>
      </c>
      <c r="I378" s="1" t="s">
        <v>604</v>
      </c>
      <c r="J378" s="1" t="s">
        <v>605</v>
      </c>
      <c r="K378" s="1" t="s">
        <v>0</v>
      </c>
      <c r="L378" s="1" t="s">
        <v>1316</v>
      </c>
      <c r="M378" s="1" t="s">
        <v>1755</v>
      </c>
      <c r="N378" s="1" t="s">
        <v>1336</v>
      </c>
      <c r="O378" s="1" t="s">
        <v>2357</v>
      </c>
      <c r="P378" s="1">
        <v>15</v>
      </c>
      <c r="Q378" s="1" t="s">
        <v>1392</v>
      </c>
      <c r="R378" s="1" t="s">
        <v>1320</v>
      </c>
      <c r="S378" s="1" t="s">
        <v>1321</v>
      </c>
      <c r="T378" s="1" t="s">
        <v>1316</v>
      </c>
      <c r="U378" s="1" t="s">
        <v>2358</v>
      </c>
      <c r="V378" s="1" t="s">
        <v>2359</v>
      </c>
      <c r="W378" s="1" t="s">
        <v>2360</v>
      </c>
      <c r="X378" s="1" t="s">
        <v>2361</v>
      </c>
      <c r="Y378" s="1" t="s">
        <v>2362</v>
      </c>
      <c r="Z378" s="1" t="s">
        <v>2363</v>
      </c>
      <c r="AA378" s="1">
        <v>9</v>
      </c>
      <c r="AB378" s="1" t="s">
        <v>1328</v>
      </c>
      <c r="AC378" s="1" t="s">
        <v>9</v>
      </c>
      <c r="AD378" s="1" t="s">
        <v>1311</v>
      </c>
      <c r="AF378">
        <f t="shared" si="5"/>
        <v>1</v>
      </c>
    </row>
    <row r="379" spans="1:32" x14ac:dyDescent="0.45">
      <c r="A379" s="1" t="s">
        <v>982</v>
      </c>
      <c r="B379" s="1" t="s">
        <v>26</v>
      </c>
      <c r="C379" s="1" t="s">
        <v>104</v>
      </c>
      <c r="D379" s="1" t="s">
        <v>1215</v>
      </c>
      <c r="E379" s="1" t="s">
        <v>630</v>
      </c>
      <c r="F379" s="1" t="s">
        <v>631</v>
      </c>
      <c r="G379" s="1" t="s">
        <v>1</v>
      </c>
      <c r="H379" s="1" t="s">
        <v>0</v>
      </c>
      <c r="I379" s="1" t="s">
        <v>632</v>
      </c>
      <c r="J379" s="1" t="s">
        <v>633</v>
      </c>
      <c r="K379" s="1" t="s">
        <v>0</v>
      </c>
      <c r="L379" s="1" t="s">
        <v>1316</v>
      </c>
      <c r="M379" s="1" t="s">
        <v>1311</v>
      </c>
      <c r="N379" s="1" t="s">
        <v>1317</v>
      </c>
      <c r="O379" s="1" t="s">
        <v>2350</v>
      </c>
      <c r="P379" s="1">
        <v>15</v>
      </c>
      <c r="Q379" s="1" t="s">
        <v>1347</v>
      </c>
      <c r="R379" s="1" t="s">
        <v>1320</v>
      </c>
      <c r="S379" s="1" t="s">
        <v>1321</v>
      </c>
      <c r="T379" s="1" t="s">
        <v>1316</v>
      </c>
      <c r="U379" s="1" t="s">
        <v>2351</v>
      </c>
      <c r="V379" s="1" t="s">
        <v>2352</v>
      </c>
      <c r="W379" s="1" t="s">
        <v>9</v>
      </c>
      <c r="X379" s="1" t="s">
        <v>2353</v>
      </c>
      <c r="Y379" s="1" t="s">
        <v>2354</v>
      </c>
      <c r="Z379" s="1" t="s">
        <v>2355</v>
      </c>
      <c r="AA379" s="1">
        <v>0</v>
      </c>
      <c r="AB379" s="1" t="s">
        <v>1448</v>
      </c>
      <c r="AC379" s="1" t="s">
        <v>2356</v>
      </c>
      <c r="AD379" s="1" t="s">
        <v>1311</v>
      </c>
      <c r="AF379">
        <f t="shared" si="5"/>
        <v>1</v>
      </c>
    </row>
    <row r="380" spans="1:32" x14ac:dyDescent="0.45">
      <c r="A380" s="1" t="s">
        <v>982</v>
      </c>
      <c r="B380" s="1" t="s">
        <v>26</v>
      </c>
      <c r="C380" s="1" t="s">
        <v>104</v>
      </c>
      <c r="D380" s="1" t="s">
        <v>1215</v>
      </c>
      <c r="E380" s="1" t="s">
        <v>693</v>
      </c>
      <c r="F380" s="1" t="s">
        <v>694</v>
      </c>
      <c r="G380" s="1" t="s">
        <v>257</v>
      </c>
      <c r="H380" s="1" t="s">
        <v>0</v>
      </c>
      <c r="I380" s="1" t="s">
        <v>695</v>
      </c>
      <c r="J380" s="1" t="s">
        <v>696</v>
      </c>
      <c r="K380" s="1" t="s">
        <v>0</v>
      </c>
      <c r="L380" s="1" t="s">
        <v>1316</v>
      </c>
      <c r="M380" s="1" t="s">
        <v>1311</v>
      </c>
      <c r="N380" s="1" t="s">
        <v>1317</v>
      </c>
      <c r="O380" s="1" t="s">
        <v>2343</v>
      </c>
      <c r="P380" s="1">
        <v>17</v>
      </c>
      <c r="Q380" s="1" t="s">
        <v>1347</v>
      </c>
      <c r="R380" s="1" t="s">
        <v>1320</v>
      </c>
      <c r="S380" s="1" t="s">
        <v>1690</v>
      </c>
      <c r="T380" s="1" t="s">
        <v>1316</v>
      </c>
      <c r="U380" s="1" t="s">
        <v>2344</v>
      </c>
      <c r="V380" s="1" t="s">
        <v>2345</v>
      </c>
      <c r="W380" s="1" t="s">
        <v>2346</v>
      </c>
      <c r="X380" s="1" t="s">
        <v>2347</v>
      </c>
      <c r="Y380" s="1" t="s">
        <v>2348</v>
      </c>
      <c r="Z380" s="1" t="s">
        <v>2349</v>
      </c>
      <c r="AA380" s="1">
        <v>33</v>
      </c>
      <c r="AB380" s="1" t="s">
        <v>1464</v>
      </c>
      <c r="AC380" s="1" t="s">
        <v>9</v>
      </c>
      <c r="AD380" s="1" t="s">
        <v>1311</v>
      </c>
      <c r="AF380">
        <f t="shared" si="5"/>
        <v>1</v>
      </c>
    </row>
    <row r="381" spans="1:32" x14ac:dyDescent="0.45">
      <c r="A381" s="1" t="s">
        <v>982</v>
      </c>
      <c r="B381" s="1" t="s">
        <v>26</v>
      </c>
      <c r="C381" s="1" t="s">
        <v>30</v>
      </c>
      <c r="D381" s="1" t="s">
        <v>1214</v>
      </c>
      <c r="E381" s="1" t="s">
        <v>470</v>
      </c>
      <c r="F381" s="1" t="s">
        <v>471</v>
      </c>
      <c r="G381" s="1" t="s">
        <v>1</v>
      </c>
      <c r="H381" s="1" t="s">
        <v>0</v>
      </c>
      <c r="I381" s="1" t="s">
        <v>472</v>
      </c>
      <c r="J381" s="1" t="s">
        <v>473</v>
      </c>
      <c r="K381" s="1" t="s">
        <v>9</v>
      </c>
      <c r="L381" s="1" t="s">
        <v>9</v>
      </c>
      <c r="M381" s="1" t="s">
        <v>9</v>
      </c>
      <c r="N381" s="1" t="s">
        <v>9</v>
      </c>
      <c r="O381" s="1" t="s">
        <v>9</v>
      </c>
      <c r="P381" s="1" t="s">
        <v>9</v>
      </c>
      <c r="Q381" s="1" t="s">
        <v>9</v>
      </c>
      <c r="R381" s="1" t="s">
        <v>9</v>
      </c>
      <c r="S381" s="1" t="s">
        <v>9</v>
      </c>
      <c r="T381" s="1" t="s">
        <v>9</v>
      </c>
      <c r="U381" s="1" t="s">
        <v>9</v>
      </c>
      <c r="V381" s="1" t="s">
        <v>9</v>
      </c>
      <c r="W381" s="1" t="s">
        <v>9</v>
      </c>
      <c r="X381" s="1" t="s">
        <v>9</v>
      </c>
      <c r="Y381" s="1" t="s">
        <v>9</v>
      </c>
      <c r="Z381" s="1" t="s">
        <v>9</v>
      </c>
      <c r="AA381" s="1" t="s">
        <v>9</v>
      </c>
      <c r="AB381" s="1" t="s">
        <v>9</v>
      </c>
      <c r="AC381" s="1" t="s">
        <v>9</v>
      </c>
      <c r="AD381" s="1" t="s">
        <v>9</v>
      </c>
      <c r="AF381">
        <f t="shared" si="5"/>
        <v>1</v>
      </c>
    </row>
    <row r="382" spans="1:32" x14ac:dyDescent="0.45">
      <c r="A382" s="1" t="s">
        <v>982</v>
      </c>
      <c r="B382" s="1" t="s">
        <v>26</v>
      </c>
      <c r="C382" s="1" t="s">
        <v>30</v>
      </c>
      <c r="D382" s="1" t="s">
        <v>1214</v>
      </c>
      <c r="E382" s="1" t="s">
        <v>465</v>
      </c>
      <c r="F382" s="1" t="s">
        <v>466</v>
      </c>
      <c r="G382" s="1" t="s">
        <v>1</v>
      </c>
      <c r="H382" s="1" t="s">
        <v>0</v>
      </c>
      <c r="I382" s="1" t="s">
        <v>683</v>
      </c>
      <c r="J382" s="1">
        <v>5138205813</v>
      </c>
      <c r="K382" s="1" t="s">
        <v>0</v>
      </c>
      <c r="L382" s="1" t="s">
        <v>1316</v>
      </c>
      <c r="M382" s="1" t="s">
        <v>1562</v>
      </c>
      <c r="N382" s="1" t="s">
        <v>1563</v>
      </c>
      <c r="O382" s="1" t="s">
        <v>2335</v>
      </c>
      <c r="P382" s="1">
        <v>26</v>
      </c>
      <c r="Q382" s="1" t="s">
        <v>1338</v>
      </c>
      <c r="R382" s="1" t="s">
        <v>1667</v>
      </c>
      <c r="S382" s="1" t="s">
        <v>1321</v>
      </c>
      <c r="T382" s="1" t="s">
        <v>1316</v>
      </c>
      <c r="U382" s="1" t="s">
        <v>2336</v>
      </c>
      <c r="V382" s="1" t="s">
        <v>2337</v>
      </c>
      <c r="W382" s="1" t="s">
        <v>2338</v>
      </c>
      <c r="X382" s="1" t="s">
        <v>2339</v>
      </c>
      <c r="Y382" s="1" t="s">
        <v>2340</v>
      </c>
      <c r="Z382" s="1" t="s">
        <v>2341</v>
      </c>
      <c r="AA382" s="1">
        <v>30</v>
      </c>
      <c r="AB382" s="1" t="s">
        <v>1587</v>
      </c>
      <c r="AC382" s="1" t="s">
        <v>2342</v>
      </c>
      <c r="AD382" s="1" t="s">
        <v>1311</v>
      </c>
      <c r="AF382">
        <f t="shared" si="5"/>
        <v>2</v>
      </c>
    </row>
    <row r="383" spans="1:32" x14ac:dyDescent="0.45">
      <c r="A383" s="1" t="s">
        <v>982</v>
      </c>
      <c r="B383" s="1" t="s">
        <v>701</v>
      </c>
      <c r="C383" s="1" t="s">
        <v>104</v>
      </c>
      <c r="D383" s="1" t="s">
        <v>792</v>
      </c>
      <c r="E383" s="1" t="s">
        <v>800</v>
      </c>
      <c r="F383" s="1" t="s">
        <v>801</v>
      </c>
      <c r="G383" s="1" t="s">
        <v>1</v>
      </c>
      <c r="H383" s="1" t="s">
        <v>0</v>
      </c>
      <c r="I383" s="1" t="s">
        <v>802</v>
      </c>
      <c r="J383" s="1" t="s">
        <v>803</v>
      </c>
      <c r="K383" s="1" t="s">
        <v>0</v>
      </c>
      <c r="L383" s="1" t="s">
        <v>1316</v>
      </c>
      <c r="M383" s="1" t="s">
        <v>1356</v>
      </c>
      <c r="N383" s="1" t="s">
        <v>1336</v>
      </c>
      <c r="O383" s="1" t="s">
        <v>2111</v>
      </c>
      <c r="P383" s="1">
        <v>4</v>
      </c>
      <c r="Q383" s="1" t="s">
        <v>1338</v>
      </c>
      <c r="R383" s="1" t="s">
        <v>2098</v>
      </c>
      <c r="S383" s="1" t="s">
        <v>1321</v>
      </c>
      <c r="T383" s="1" t="s">
        <v>1316</v>
      </c>
      <c r="U383" s="1" t="s">
        <v>2112</v>
      </c>
      <c r="V383" s="1" t="s">
        <v>2113</v>
      </c>
      <c r="W383" s="1" t="s">
        <v>2114</v>
      </c>
      <c r="X383" s="1" t="s">
        <v>9</v>
      </c>
      <c r="Y383" s="1" t="s">
        <v>2115</v>
      </c>
      <c r="Z383" s="1" t="s">
        <v>2116</v>
      </c>
      <c r="AA383" s="1">
        <v>0</v>
      </c>
      <c r="AB383" s="1" t="s">
        <v>9</v>
      </c>
      <c r="AC383" s="1" t="s">
        <v>1344</v>
      </c>
      <c r="AD383" s="1" t="s">
        <v>9</v>
      </c>
      <c r="AF383">
        <f t="shared" si="5"/>
        <v>1</v>
      </c>
    </row>
    <row r="384" spans="1:32" x14ac:dyDescent="0.45">
      <c r="A384" s="1" t="s">
        <v>982</v>
      </c>
      <c r="B384" s="1" t="s">
        <v>701</v>
      </c>
      <c r="C384" s="1" t="s">
        <v>104</v>
      </c>
      <c r="D384" s="1" t="s">
        <v>792</v>
      </c>
      <c r="E384" s="1" t="s">
        <v>797</v>
      </c>
      <c r="F384" s="1" t="s">
        <v>798</v>
      </c>
      <c r="G384" s="1" t="s">
        <v>1</v>
      </c>
      <c r="H384" s="1" t="s">
        <v>0</v>
      </c>
      <c r="I384" s="1" t="s">
        <v>799</v>
      </c>
      <c r="J384" s="1" t="s">
        <v>1189</v>
      </c>
      <c r="K384" s="1" t="s">
        <v>0</v>
      </c>
      <c r="L384" s="1" t="s">
        <v>1316</v>
      </c>
      <c r="M384" s="1" t="s">
        <v>1563</v>
      </c>
      <c r="N384" s="1" t="s">
        <v>1336</v>
      </c>
      <c r="O384" s="1" t="s">
        <v>2105</v>
      </c>
      <c r="P384" s="1">
        <v>5</v>
      </c>
      <c r="Q384" s="1" t="s">
        <v>1338</v>
      </c>
      <c r="R384" s="1" t="s">
        <v>2098</v>
      </c>
      <c r="S384" s="1" t="s">
        <v>1321</v>
      </c>
      <c r="T384" s="1" t="s">
        <v>1316</v>
      </c>
      <c r="U384" s="1" t="s">
        <v>2106</v>
      </c>
      <c r="V384" s="1" t="s">
        <v>2107</v>
      </c>
      <c r="W384" s="1" t="s">
        <v>2108</v>
      </c>
      <c r="X384" s="1" t="s">
        <v>9</v>
      </c>
      <c r="Y384" s="1" t="s">
        <v>2109</v>
      </c>
      <c r="Z384" s="1" t="s">
        <v>2110</v>
      </c>
      <c r="AA384" s="1">
        <v>5</v>
      </c>
      <c r="AB384" s="1" t="s">
        <v>9</v>
      </c>
      <c r="AC384" s="1" t="s">
        <v>1672</v>
      </c>
      <c r="AD384" s="1" t="s">
        <v>9</v>
      </c>
      <c r="AF384">
        <f t="shared" si="5"/>
        <v>1</v>
      </c>
    </row>
    <row r="385" spans="1:32" x14ac:dyDescent="0.45">
      <c r="A385" s="1" t="s">
        <v>982</v>
      </c>
      <c r="B385" s="1" t="s">
        <v>701</v>
      </c>
      <c r="C385" s="1" t="s">
        <v>104</v>
      </c>
      <c r="D385" s="1" t="s">
        <v>792</v>
      </c>
      <c r="E385" s="1" t="s">
        <v>793</v>
      </c>
      <c r="F385" s="1" t="s">
        <v>794</v>
      </c>
      <c r="G385" s="1" t="s">
        <v>1</v>
      </c>
      <c r="H385" s="1" t="s">
        <v>0</v>
      </c>
      <c r="I385" s="1" t="s">
        <v>795</v>
      </c>
      <c r="J385" s="1" t="s">
        <v>796</v>
      </c>
      <c r="K385" s="1" t="s">
        <v>0</v>
      </c>
      <c r="L385" s="1" t="s">
        <v>1316</v>
      </c>
      <c r="M385" s="1" t="s">
        <v>1381</v>
      </c>
      <c r="N385" s="1" t="s">
        <v>1336</v>
      </c>
      <c r="O385" s="1" t="s">
        <v>2097</v>
      </c>
      <c r="P385" s="1">
        <v>10</v>
      </c>
      <c r="Q385" s="1" t="s">
        <v>1338</v>
      </c>
      <c r="R385" s="1" t="s">
        <v>2098</v>
      </c>
      <c r="S385" s="1" t="s">
        <v>1321</v>
      </c>
      <c r="T385" s="1" t="s">
        <v>1316</v>
      </c>
      <c r="U385" s="1" t="s">
        <v>1407</v>
      </c>
      <c r="V385" s="1" t="s">
        <v>2099</v>
      </c>
      <c r="W385" s="1" t="s">
        <v>2100</v>
      </c>
      <c r="X385" s="1" t="s">
        <v>2101</v>
      </c>
      <c r="Y385" s="1" t="s">
        <v>2102</v>
      </c>
      <c r="Z385" s="1" t="s">
        <v>2103</v>
      </c>
      <c r="AA385" s="1">
        <v>6</v>
      </c>
      <c r="AB385" s="1" t="s">
        <v>1328</v>
      </c>
      <c r="AC385" s="1" t="s">
        <v>2104</v>
      </c>
      <c r="AD385" s="1" t="s">
        <v>1311</v>
      </c>
      <c r="AF385">
        <f t="shared" si="5"/>
        <v>1</v>
      </c>
    </row>
    <row r="386" spans="1:32" x14ac:dyDescent="0.45">
      <c r="A386" s="1" t="s">
        <v>982</v>
      </c>
      <c r="B386" s="1" t="s">
        <v>29</v>
      </c>
      <c r="C386" s="1" t="s">
        <v>30</v>
      </c>
      <c r="D386" s="1" t="s">
        <v>95</v>
      </c>
      <c r="E386" s="1" t="s">
        <v>93</v>
      </c>
      <c r="F386" s="1" t="s">
        <v>94</v>
      </c>
      <c r="G386" s="1" t="s">
        <v>1</v>
      </c>
      <c r="H386" s="1" t="s">
        <v>0</v>
      </c>
      <c r="I386" s="1"/>
      <c r="J386" s="1"/>
      <c r="K386" s="1" t="s">
        <v>9</v>
      </c>
      <c r="L386" s="1" t="s">
        <v>9</v>
      </c>
      <c r="M386" s="1" t="s">
        <v>9</v>
      </c>
      <c r="N386" s="1" t="s">
        <v>9</v>
      </c>
      <c r="O386" s="1" t="s">
        <v>9</v>
      </c>
      <c r="P386" s="1" t="s">
        <v>9</v>
      </c>
      <c r="Q386" s="1" t="s">
        <v>9</v>
      </c>
      <c r="R386" s="1" t="s">
        <v>9</v>
      </c>
      <c r="S386" s="1" t="s">
        <v>9</v>
      </c>
      <c r="T386" s="1" t="s">
        <v>9</v>
      </c>
      <c r="U386" s="1" t="s">
        <v>9</v>
      </c>
      <c r="V386" s="1" t="s">
        <v>9</v>
      </c>
      <c r="W386" s="1" t="s">
        <v>9</v>
      </c>
      <c r="X386" s="1" t="s">
        <v>9</v>
      </c>
      <c r="Y386" s="1" t="s">
        <v>9</v>
      </c>
      <c r="Z386" s="1" t="s">
        <v>9</v>
      </c>
      <c r="AA386" s="1" t="s">
        <v>9</v>
      </c>
      <c r="AB386" s="1" t="s">
        <v>9</v>
      </c>
      <c r="AC386" s="1" t="s">
        <v>9</v>
      </c>
      <c r="AD386" s="1" t="s">
        <v>9</v>
      </c>
      <c r="AF386">
        <f t="shared" si="5"/>
        <v>2</v>
      </c>
    </row>
    <row r="387" spans="1:32" x14ac:dyDescent="0.45">
      <c r="A387" s="1" t="s">
        <v>982</v>
      </c>
      <c r="B387" s="1" t="s">
        <v>29</v>
      </c>
      <c r="C387" s="1" t="s">
        <v>104</v>
      </c>
      <c r="D387" s="1" t="s">
        <v>1100</v>
      </c>
      <c r="E387" s="1" t="s">
        <v>93</v>
      </c>
      <c r="F387" s="1" t="s">
        <v>94</v>
      </c>
      <c r="G387" s="1" t="s">
        <v>1</v>
      </c>
      <c r="H387" s="1" t="s">
        <v>0</v>
      </c>
      <c r="I387" s="1" t="s">
        <v>243</v>
      </c>
      <c r="J387" s="1" t="s">
        <v>244</v>
      </c>
      <c r="K387" s="1" t="s">
        <v>9</v>
      </c>
      <c r="L387" s="1" t="s">
        <v>9</v>
      </c>
      <c r="M387" s="1" t="s">
        <v>9</v>
      </c>
      <c r="N387" s="1" t="s">
        <v>9</v>
      </c>
      <c r="O387" s="1" t="s">
        <v>9</v>
      </c>
      <c r="P387" s="1" t="s">
        <v>9</v>
      </c>
      <c r="Q387" s="1" t="s">
        <v>9</v>
      </c>
      <c r="R387" s="1" t="s">
        <v>9</v>
      </c>
      <c r="S387" s="1" t="s">
        <v>9</v>
      </c>
      <c r="T387" s="1" t="s">
        <v>9</v>
      </c>
      <c r="U387" s="1" t="s">
        <v>9</v>
      </c>
      <c r="V387" s="1" t="s">
        <v>9</v>
      </c>
      <c r="W387" s="1" t="s">
        <v>9</v>
      </c>
      <c r="X387" s="1" t="s">
        <v>9</v>
      </c>
      <c r="Y387" s="1" t="s">
        <v>9</v>
      </c>
      <c r="Z387" s="1" t="s">
        <v>9</v>
      </c>
      <c r="AA387" s="1" t="s">
        <v>9</v>
      </c>
      <c r="AB387" s="1" t="s">
        <v>9</v>
      </c>
      <c r="AC387" s="1" t="s">
        <v>9</v>
      </c>
      <c r="AD387" s="1" t="s">
        <v>9</v>
      </c>
      <c r="AF387">
        <f t="shared" si="5"/>
        <v>2</v>
      </c>
    </row>
  </sheetData>
  <autoFilter ref="A4:AF387" xr:uid="{2782BA63-E304-4A7C-AD79-33FE9F40D081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FA13-35D7-4863-AE35-783707E678EA}">
  <sheetPr>
    <tabColor rgb="FFFF0000"/>
  </sheetPr>
  <dimension ref="A1:CR347"/>
  <sheetViews>
    <sheetView tabSelected="1" workbookViewId="0">
      <selection activeCell="G18" sqref="G18"/>
    </sheetView>
  </sheetViews>
  <sheetFormatPr defaultRowHeight="16" x14ac:dyDescent="0.45"/>
  <cols>
    <col min="1" max="1" width="17.25" style="16" bestFit="1" customWidth="1"/>
    <col min="2" max="3" width="16.25" style="16" bestFit="1" customWidth="1"/>
    <col min="4" max="4" width="11.08203125" style="16" bestFit="1" customWidth="1"/>
    <col min="5" max="5" width="16.5" style="16" bestFit="1" customWidth="1"/>
    <col min="6" max="6" width="38.75" style="17" bestFit="1" customWidth="1"/>
    <col min="7" max="8" width="13.08203125" style="17" bestFit="1" customWidth="1"/>
    <col min="9" max="9" width="17.08203125" style="16" bestFit="1" customWidth="1"/>
    <col min="10" max="10" width="15.08203125" style="16" bestFit="1" customWidth="1"/>
    <col min="11" max="11" width="12.08203125" style="16" bestFit="1" customWidth="1"/>
    <col min="12" max="12" width="13.08203125" style="16" bestFit="1" customWidth="1"/>
    <col min="13" max="14" width="13.5" style="16" bestFit="1" customWidth="1"/>
    <col min="15" max="15" width="82.25" style="17" bestFit="1" customWidth="1"/>
    <col min="16" max="16" width="11.25" style="17" bestFit="1" customWidth="1"/>
    <col min="17" max="17" width="17.83203125" style="17" bestFit="1" customWidth="1"/>
    <col min="18" max="18" width="15.08203125" style="17" bestFit="1" customWidth="1"/>
    <col min="19" max="19" width="14.33203125" style="17" bestFit="1" customWidth="1"/>
    <col min="20" max="20" width="12.08203125" style="17" bestFit="1" customWidth="1"/>
    <col min="21" max="21" width="27.58203125" style="17" bestFit="1" customWidth="1"/>
    <col min="22" max="22" width="63.83203125" style="17" bestFit="1" customWidth="1"/>
    <col min="23" max="23" width="13.5" style="16" bestFit="1" customWidth="1"/>
    <col min="24" max="24" width="93.33203125" style="17" bestFit="1" customWidth="1"/>
    <col min="25" max="25" width="45.08203125" style="17" bestFit="1" customWidth="1"/>
    <col min="26" max="26" width="60.83203125" style="17" bestFit="1" customWidth="1"/>
    <col min="27" max="27" width="15.5" style="16" bestFit="1" customWidth="1"/>
    <col min="28" max="28" width="12.08203125" style="16" bestFit="1" customWidth="1"/>
    <col min="29" max="29" width="50.83203125" style="17" bestFit="1" customWidth="1"/>
    <col min="30" max="30" width="13.75" style="16" bestFit="1" customWidth="1"/>
    <col min="31" max="40" width="13.75" style="16" customWidth="1"/>
    <col min="41" max="49" width="9.9140625" style="17" bestFit="1" customWidth="1"/>
    <col min="50" max="50" width="11.08203125" style="17" bestFit="1" customWidth="1"/>
    <col min="51" max="53" width="9.9140625" style="17" bestFit="1" customWidth="1"/>
    <col min="54" max="54" width="12.58203125" style="17" bestFit="1" customWidth="1"/>
    <col min="55" max="68" width="8.6640625" style="17" customWidth="1"/>
    <col min="69" max="69" width="8.6640625" style="17"/>
    <col min="70" max="70" width="9.83203125" style="23" bestFit="1" customWidth="1"/>
    <col min="71" max="71" width="9.83203125" style="26" customWidth="1"/>
    <col min="72" max="72" width="8.6640625" style="17"/>
    <col min="73" max="73" width="9" style="23" bestFit="1" customWidth="1"/>
    <col min="74" max="74" width="9" style="26" customWidth="1"/>
    <col min="75" max="75" width="8.6640625" style="17"/>
    <col min="76" max="76" width="8.6640625" style="23"/>
    <col min="77" max="77" width="8.6640625" style="26"/>
    <col min="78" max="78" width="8.6640625" style="17"/>
    <col min="79" max="79" width="8.6640625" style="23"/>
    <col min="80" max="80" width="8.6640625" style="26"/>
    <col min="81" max="81" width="8.6640625" style="17"/>
    <col min="82" max="82" width="8.6640625" style="23"/>
    <col min="83" max="83" width="8.6640625" style="26"/>
    <col min="84" max="84" width="9.83203125" style="17" bestFit="1" customWidth="1"/>
    <col min="85" max="86" width="8.6640625" style="17"/>
    <col min="87" max="87" width="9" style="17" bestFit="1" customWidth="1"/>
    <col min="88" max="88" width="8.6640625" style="17"/>
    <col min="89" max="89" width="9" style="17" bestFit="1" customWidth="1"/>
    <col min="90" max="90" width="8.6640625" style="17"/>
    <col min="91" max="91" width="9" style="17" bestFit="1" customWidth="1"/>
    <col min="92" max="95" width="8.6640625" style="17"/>
    <col min="96" max="96" width="9.83203125" style="17" bestFit="1" customWidth="1"/>
    <col min="97" max="16384" width="8.6640625" style="17"/>
  </cols>
  <sheetData>
    <row r="1" spans="1:96" s="16" customFormat="1" x14ac:dyDescent="0.45">
      <c r="E1" s="16">
        <v>1</v>
      </c>
      <c r="F1" s="16">
        <v>2</v>
      </c>
      <c r="G1" s="16">
        <v>3</v>
      </c>
      <c r="H1" s="16">
        <v>4</v>
      </c>
      <c r="I1" s="16">
        <v>5</v>
      </c>
      <c r="J1" s="16">
        <v>6</v>
      </c>
      <c r="K1" s="16">
        <v>7</v>
      </c>
      <c r="L1" s="16">
        <v>8</v>
      </c>
      <c r="M1" s="16">
        <v>9</v>
      </c>
      <c r="N1" s="16">
        <v>10</v>
      </c>
      <c r="O1" s="16">
        <v>11</v>
      </c>
      <c r="P1" s="16">
        <v>12</v>
      </c>
      <c r="Q1" s="16">
        <v>13</v>
      </c>
      <c r="R1" s="16">
        <v>14</v>
      </c>
      <c r="S1" s="16">
        <v>15</v>
      </c>
      <c r="T1" s="16">
        <v>16</v>
      </c>
      <c r="U1" s="16">
        <v>17</v>
      </c>
      <c r="V1" s="16">
        <v>18</v>
      </c>
      <c r="W1" s="16">
        <v>19</v>
      </c>
      <c r="X1" s="16">
        <v>20</v>
      </c>
      <c r="Y1" s="16">
        <v>21</v>
      </c>
      <c r="Z1" s="16">
        <v>22</v>
      </c>
      <c r="AA1" s="16">
        <v>23</v>
      </c>
      <c r="AB1" s="16">
        <v>24</v>
      </c>
      <c r="AC1" s="16">
        <v>25</v>
      </c>
      <c r="AD1" s="16">
        <v>26</v>
      </c>
      <c r="AE1" s="16">
        <v>27</v>
      </c>
      <c r="AF1" s="16">
        <v>28</v>
      </c>
      <c r="AG1" s="16">
        <v>29</v>
      </c>
      <c r="AH1" s="16">
        <v>30</v>
      </c>
      <c r="AI1" s="16">
        <v>31</v>
      </c>
      <c r="AJ1" s="16">
        <v>32</v>
      </c>
      <c r="AK1" s="16">
        <v>33</v>
      </c>
      <c r="AL1" s="16">
        <v>34</v>
      </c>
      <c r="AM1" s="16">
        <v>35</v>
      </c>
      <c r="AN1" s="16">
        <v>36</v>
      </c>
      <c r="AO1" s="16">
        <v>37</v>
      </c>
      <c r="AP1" s="16">
        <v>38</v>
      </c>
      <c r="AQ1" s="16">
        <v>39</v>
      </c>
      <c r="AR1" s="16">
        <v>40</v>
      </c>
      <c r="AS1" s="16">
        <v>41</v>
      </c>
      <c r="AT1" s="16">
        <v>42</v>
      </c>
      <c r="AU1" s="16">
        <v>43</v>
      </c>
      <c r="AV1" s="16">
        <v>44</v>
      </c>
      <c r="AW1" s="16">
        <v>45</v>
      </c>
      <c r="AX1" s="16">
        <v>46</v>
      </c>
      <c r="AY1" s="16">
        <v>47</v>
      </c>
      <c r="AZ1" s="16">
        <v>48</v>
      </c>
      <c r="BA1" s="16">
        <v>49</v>
      </c>
      <c r="BB1" s="16">
        <v>50</v>
      </c>
      <c r="BC1" s="16">
        <v>51</v>
      </c>
      <c r="BD1" s="16">
        <v>52</v>
      </c>
      <c r="BE1" s="16">
        <v>53</v>
      </c>
      <c r="BF1" s="16">
        <v>54</v>
      </c>
      <c r="BG1" s="16">
        <v>55</v>
      </c>
      <c r="BH1" s="16">
        <v>56</v>
      </c>
      <c r="BI1" s="16">
        <v>57</v>
      </c>
      <c r="BJ1" s="16">
        <v>58</v>
      </c>
      <c r="BK1" s="16">
        <v>59</v>
      </c>
      <c r="BL1" s="16">
        <v>60</v>
      </c>
      <c r="BM1" s="16">
        <v>61</v>
      </c>
      <c r="BN1" s="16">
        <v>62</v>
      </c>
      <c r="BO1" s="16">
        <v>63</v>
      </c>
      <c r="BP1" s="16">
        <v>64</v>
      </c>
      <c r="BQ1" s="16">
        <v>65</v>
      </c>
      <c r="BR1" s="16">
        <v>66</v>
      </c>
      <c r="BS1" s="16">
        <v>67</v>
      </c>
      <c r="BT1" s="16">
        <v>68</v>
      </c>
      <c r="BU1" s="16">
        <v>69</v>
      </c>
      <c r="BV1" s="16">
        <v>70</v>
      </c>
      <c r="BW1" s="16">
        <v>71</v>
      </c>
      <c r="BX1" s="16">
        <v>72</v>
      </c>
      <c r="BY1" s="16">
        <v>73</v>
      </c>
      <c r="BZ1" s="16">
        <v>74</v>
      </c>
      <c r="CA1" s="16">
        <v>75</v>
      </c>
      <c r="CB1" s="16">
        <v>76</v>
      </c>
      <c r="CC1" s="16">
        <v>77</v>
      </c>
      <c r="CD1" s="16">
        <v>78</v>
      </c>
      <c r="CE1" s="16">
        <v>79</v>
      </c>
      <c r="CF1" s="16">
        <v>80</v>
      </c>
      <c r="CG1" s="16">
        <v>81</v>
      </c>
      <c r="CH1" s="16">
        <v>82</v>
      </c>
      <c r="CI1" s="16">
        <v>83</v>
      </c>
      <c r="CJ1" s="16">
        <v>84</v>
      </c>
      <c r="CK1" s="16">
        <v>85</v>
      </c>
      <c r="CL1" s="16">
        <v>86</v>
      </c>
      <c r="CM1" s="16">
        <v>87</v>
      </c>
      <c r="CN1" s="16">
        <v>88</v>
      </c>
      <c r="CO1" s="16">
        <v>89</v>
      </c>
      <c r="CP1" s="16">
        <v>90</v>
      </c>
      <c r="CQ1" s="16">
        <v>91</v>
      </c>
      <c r="CR1" s="16">
        <v>92</v>
      </c>
    </row>
    <row r="3" spans="1:96" x14ac:dyDescent="0.45">
      <c r="AO3" s="16" t="s">
        <v>4050</v>
      </c>
      <c r="AP3" s="16" t="s">
        <v>4050</v>
      </c>
      <c r="AQ3" s="16" t="s">
        <v>4050</v>
      </c>
      <c r="AR3" s="16" t="s">
        <v>4050</v>
      </c>
      <c r="AS3" s="16" t="s">
        <v>4050</v>
      </c>
      <c r="AT3" s="16" t="s">
        <v>4050</v>
      </c>
      <c r="AU3" s="16" t="s">
        <v>4050</v>
      </c>
      <c r="AV3" s="16" t="s">
        <v>4050</v>
      </c>
      <c r="AW3" s="16" t="s">
        <v>4050</v>
      </c>
      <c r="AX3" s="16" t="s">
        <v>4050</v>
      </c>
      <c r="AY3" s="16" t="s">
        <v>4050</v>
      </c>
      <c r="AZ3" s="16" t="s">
        <v>4050</v>
      </c>
      <c r="BA3" s="16" t="s">
        <v>4050</v>
      </c>
      <c r="BB3" s="16" t="s">
        <v>4050</v>
      </c>
      <c r="BC3" s="16" t="s">
        <v>4049</v>
      </c>
      <c r="BD3" s="16" t="s">
        <v>4049</v>
      </c>
      <c r="BE3" s="16" t="s">
        <v>4049</v>
      </c>
      <c r="BF3" s="16" t="s">
        <v>4049</v>
      </c>
      <c r="BG3" s="16" t="s">
        <v>4049</v>
      </c>
      <c r="BH3" s="16" t="s">
        <v>4049</v>
      </c>
      <c r="BI3" s="16" t="s">
        <v>4049</v>
      </c>
      <c r="BJ3" s="16" t="s">
        <v>4049</v>
      </c>
      <c r="BK3" s="16" t="s">
        <v>4049</v>
      </c>
      <c r="BL3" s="16" t="s">
        <v>4049</v>
      </c>
      <c r="BM3" s="16" t="s">
        <v>4049</v>
      </c>
      <c r="BN3" s="16" t="s">
        <v>4049</v>
      </c>
      <c r="BO3" s="16" t="s">
        <v>4049</v>
      </c>
      <c r="BP3" s="16" t="s">
        <v>4049</v>
      </c>
    </row>
    <row r="4" spans="1:96" s="16" customFormat="1" x14ac:dyDescent="0.45">
      <c r="A4" s="18" t="s">
        <v>978</v>
      </c>
      <c r="B4" s="18" t="s">
        <v>979</v>
      </c>
      <c r="C4" s="18" t="s">
        <v>980</v>
      </c>
      <c r="D4" s="18" t="s">
        <v>981</v>
      </c>
      <c r="E4" s="18" t="s">
        <v>972</v>
      </c>
      <c r="F4" s="18" t="s">
        <v>973</v>
      </c>
      <c r="G4" s="18" t="s">
        <v>974</v>
      </c>
      <c r="H4" s="18" t="s">
        <v>975</v>
      </c>
      <c r="I4" s="18" t="s">
        <v>976</v>
      </c>
      <c r="J4" s="18" t="s">
        <v>977</v>
      </c>
      <c r="K4" s="18" t="s">
        <v>975</v>
      </c>
      <c r="L4" s="18" t="s">
        <v>1294</v>
      </c>
      <c r="M4" s="18" t="s">
        <v>1295</v>
      </c>
      <c r="N4" s="18" t="s">
        <v>1296</v>
      </c>
      <c r="O4" s="18" t="s">
        <v>1297</v>
      </c>
      <c r="P4" s="18" t="s">
        <v>1298</v>
      </c>
      <c r="Q4" s="18" t="s">
        <v>1299</v>
      </c>
      <c r="R4" s="14" t="s">
        <v>1300</v>
      </c>
      <c r="S4" s="14" t="s">
        <v>1301</v>
      </c>
      <c r="T4" s="14" t="s">
        <v>1302</v>
      </c>
      <c r="U4" s="14" t="s">
        <v>1303</v>
      </c>
      <c r="V4" s="14" t="s">
        <v>1304</v>
      </c>
      <c r="W4" s="14" t="s">
        <v>1305</v>
      </c>
      <c r="X4" s="14" t="s">
        <v>1306</v>
      </c>
      <c r="Y4" s="14" t="s">
        <v>1307</v>
      </c>
      <c r="Z4" s="14" t="s">
        <v>1308</v>
      </c>
      <c r="AA4" s="14" t="s">
        <v>1309</v>
      </c>
      <c r="AB4" s="14" t="s">
        <v>1310</v>
      </c>
      <c r="AC4" s="14" t="s">
        <v>1314</v>
      </c>
      <c r="AD4" s="14" t="s">
        <v>1315</v>
      </c>
      <c r="AE4" s="45" t="s">
        <v>4038</v>
      </c>
      <c r="AF4" s="45" t="s">
        <v>4039</v>
      </c>
      <c r="AG4" s="45" t="s">
        <v>4040</v>
      </c>
      <c r="AH4" s="45" t="s">
        <v>4041</v>
      </c>
      <c r="AI4" s="45" t="s">
        <v>4042</v>
      </c>
      <c r="AJ4" s="45" t="s">
        <v>4043</v>
      </c>
      <c r="AK4" s="45" t="s">
        <v>4044</v>
      </c>
      <c r="AL4" s="45" t="s">
        <v>4045</v>
      </c>
      <c r="AM4" s="45" t="s">
        <v>4046</v>
      </c>
      <c r="AN4" s="45" t="s">
        <v>4047</v>
      </c>
      <c r="AO4" s="15" t="s">
        <v>3084</v>
      </c>
      <c r="AP4" s="15" t="s">
        <v>3085</v>
      </c>
      <c r="AQ4" s="15" t="s">
        <v>3086</v>
      </c>
      <c r="AR4" s="15" t="s">
        <v>3087</v>
      </c>
      <c r="AS4" s="15" t="s">
        <v>3088</v>
      </c>
      <c r="AT4" s="15" t="s">
        <v>3089</v>
      </c>
      <c r="AU4" s="15" t="s">
        <v>3090</v>
      </c>
      <c r="AV4" s="15" t="s">
        <v>3091</v>
      </c>
      <c r="AW4" s="15" t="s">
        <v>3092</v>
      </c>
      <c r="AX4" s="15" t="s">
        <v>3093</v>
      </c>
      <c r="AY4" s="15" t="s">
        <v>3094</v>
      </c>
      <c r="AZ4" s="15" t="s">
        <v>3095</v>
      </c>
      <c r="BA4" s="15" t="s">
        <v>3096</v>
      </c>
      <c r="BB4" s="15" t="s">
        <v>3097</v>
      </c>
      <c r="BC4" s="15" t="s">
        <v>3084</v>
      </c>
      <c r="BD4" s="15" t="s">
        <v>3085</v>
      </c>
      <c r="BE4" s="15" t="s">
        <v>3086</v>
      </c>
      <c r="BF4" s="15" t="s">
        <v>3087</v>
      </c>
      <c r="BG4" s="15" t="s">
        <v>3088</v>
      </c>
      <c r="BH4" s="15" t="s">
        <v>3089</v>
      </c>
      <c r="BI4" s="15" t="s">
        <v>3090</v>
      </c>
      <c r="BJ4" s="15" t="s">
        <v>3091</v>
      </c>
      <c r="BK4" s="15" t="s">
        <v>3092</v>
      </c>
      <c r="BL4" s="15" t="s">
        <v>3093</v>
      </c>
      <c r="BM4" s="15" t="s">
        <v>3094</v>
      </c>
      <c r="BN4" s="15" t="s">
        <v>3095</v>
      </c>
      <c r="BO4" s="15" t="s">
        <v>3096</v>
      </c>
      <c r="BP4" s="15" t="s">
        <v>3097</v>
      </c>
      <c r="BQ4" s="19" t="s">
        <v>3154</v>
      </c>
      <c r="BR4" s="24" t="s">
        <v>3157</v>
      </c>
      <c r="BS4" s="24" t="s">
        <v>4014</v>
      </c>
      <c r="BT4" s="19" t="s">
        <v>3155</v>
      </c>
      <c r="BU4" s="24" t="s">
        <v>3158</v>
      </c>
      <c r="BV4" s="24" t="s">
        <v>4014</v>
      </c>
      <c r="BW4" s="19" t="s">
        <v>3156</v>
      </c>
      <c r="BX4" s="24" t="s">
        <v>3159</v>
      </c>
      <c r="BY4" s="24" t="s">
        <v>4014</v>
      </c>
      <c r="BZ4" s="19" t="s">
        <v>3160</v>
      </c>
      <c r="CA4" s="24" t="s">
        <v>3161</v>
      </c>
      <c r="CB4" s="24" t="s">
        <v>4014</v>
      </c>
      <c r="CC4" s="19" t="s">
        <v>3162</v>
      </c>
      <c r="CD4" s="24" t="s">
        <v>3163</v>
      </c>
      <c r="CE4" s="24" t="s">
        <v>4014</v>
      </c>
      <c r="CF4" s="28" t="s">
        <v>3164</v>
      </c>
      <c r="CG4" s="28" t="s">
        <v>4013</v>
      </c>
      <c r="CH4" s="16" t="s">
        <v>4002</v>
      </c>
      <c r="CI4" s="16" t="s">
        <v>4003</v>
      </c>
      <c r="CJ4" s="16" t="s">
        <v>4004</v>
      </c>
      <c r="CK4" s="16" t="s">
        <v>4005</v>
      </c>
      <c r="CL4" s="16" t="s">
        <v>4006</v>
      </c>
      <c r="CM4" s="16" t="s">
        <v>4007</v>
      </c>
      <c r="CN4" s="16" t="s">
        <v>4008</v>
      </c>
      <c r="CO4" s="16" t="s">
        <v>4009</v>
      </c>
      <c r="CP4" s="16" t="s">
        <v>4010</v>
      </c>
      <c r="CQ4" s="16" t="s">
        <v>4011</v>
      </c>
      <c r="CR4" s="16" t="s">
        <v>4012</v>
      </c>
    </row>
    <row r="5" spans="1:96" x14ac:dyDescent="0.45">
      <c r="A5" s="20" t="s">
        <v>982</v>
      </c>
      <c r="B5" s="20" t="s">
        <v>29</v>
      </c>
      <c r="C5" s="20" t="s">
        <v>30</v>
      </c>
      <c r="D5" s="20" t="s">
        <v>95</v>
      </c>
      <c r="E5" s="20" t="s">
        <v>1060</v>
      </c>
      <c r="F5" s="21" t="s">
        <v>1061</v>
      </c>
      <c r="G5" s="21" t="s">
        <v>1</v>
      </c>
      <c r="H5" s="21" t="s">
        <v>0</v>
      </c>
      <c r="I5" s="22"/>
      <c r="J5" s="22"/>
      <c r="K5" s="20" t="s">
        <v>9</v>
      </c>
      <c r="L5" s="20" t="s">
        <v>9</v>
      </c>
      <c r="M5" s="20" t="s">
        <v>9</v>
      </c>
      <c r="N5" s="20" t="s">
        <v>9</v>
      </c>
      <c r="O5" s="21" t="s">
        <v>9</v>
      </c>
      <c r="P5" s="21" t="s">
        <v>9</v>
      </c>
      <c r="Q5" s="21" t="s">
        <v>9</v>
      </c>
      <c r="R5" s="21" t="s">
        <v>9</v>
      </c>
      <c r="S5" s="21" t="s">
        <v>9</v>
      </c>
      <c r="T5" s="21" t="s">
        <v>9</v>
      </c>
      <c r="U5" s="21" t="s">
        <v>9</v>
      </c>
      <c r="V5" s="21" t="s">
        <v>9</v>
      </c>
      <c r="W5" s="20" t="s">
        <v>9</v>
      </c>
      <c r="X5" s="21" t="s">
        <v>9</v>
      </c>
      <c r="Y5" s="21" t="s">
        <v>9</v>
      </c>
      <c r="Z5" s="21" t="s">
        <v>9</v>
      </c>
      <c r="AA5" s="20" t="s">
        <v>9</v>
      </c>
      <c r="AB5" s="20" t="s">
        <v>9</v>
      </c>
      <c r="AC5" s="21" t="s">
        <v>9</v>
      </c>
      <c r="AD5" s="20" t="s">
        <v>9</v>
      </c>
      <c r="AE5" s="16" t="str" cm="1">
        <f t="array" ref="AE5">IF(AF5="","",INDEX(전산회선!$E$4:$E$1141,_xlfn.AGGREGATE(15,6,ROW(전산회선!$E$4:$E$1141)-ROW(전산회선!$E$4)+1/((전산회선!$B$4:$B$1141=$E5)*(전산회선!$F$4:$F$1141=AF5)),1)))</f>
        <v>홈일반전화</v>
      </c>
      <c r="AF5" s="16">
        <f>IFERROR(IF(_xlfn.MAXIFS(전산회선!$F$4:$F$1141,전산회선!$B$4:$B$1141,$E5)=0,"",_xlfn.MAXIFS(전산회선!$F$4:$F$1141,전산회선!$B$4:$B$1141,$E5)),"")</f>
        <v>10</v>
      </c>
      <c r="AG5" s="16" t="str" cm="1">
        <f t="array" ref="AG5">IF(AH5="","",INDEX(전산회선!$E$4:$E$1141,_xlfn.AGGREGATE(15,6,ROW(전산회선!$E$4:$E$1141)-ROW(전산회선!$E$4)+1/((전산회선!$B$4:$B$1141=$E5)*(전산회선!$F$4:$F$1141=AH5)),1)))</f>
        <v>GiGA인터넷</v>
      </c>
      <c r="AH5" s="16">
        <f>IFERROR(IF(_xlfn.MAXIFS(전산회선!$F$4:$F$1141,전산회선!$B$4:$B$1141,$E5,전산회선!$F$4:$F$1141,"&lt;"&amp;AF5)=0,"",_xlfn.MAXIFS(전산회선!$F$4:$F$1141,전산회선!$B$4:$B$1141,$E5,전산회선!$F$4:$F$1141,"&lt;"&amp;AF5)),"")</f>
        <v>5</v>
      </c>
      <c r="AI5" s="16" t="str" cm="1">
        <f t="array" ref="AI5">IF(AJ5="","",INDEX(전산회선!$E$4:$E$1141,_xlfn.AGGREGATE(15,6,ROW(전산회선!$E$4:$E$1141)-ROW(전산회선!$E$4)+1/((전산회선!$B$4:$B$1141=$E5)*(전산회선!$F$4:$F$1141=AJ5)),1)))</f>
        <v>GTS</v>
      </c>
      <c r="AJ5" s="16">
        <f>IFERROR(IF(_xlfn.MAXIFS(전산회선!$F$4:$F$1141,전산회선!$B$4:$B$1141,$E5,전산회선!$F$4:$F$1141,"&lt;"&amp;AH5)=0,"",_xlfn.MAXIFS(전산회선!$F$4:$F$1141,전산회선!$B$4:$B$1141,$E5,전산회선!$F$4:$F$1141,"&lt;"&amp;AH5)),"")</f>
        <v>1</v>
      </c>
      <c r="AK5" s="16" t="str" cm="1">
        <f t="array" ref="AK5">IF(AL5="","",INDEX(전산회선!$E$4:$E$1141,_xlfn.AGGREGATE(15,6,ROW(전산회선!$E$4:$E$1141)-ROW(전산회선!$E$4)+1/((전산회선!$B$4:$B$1141=$E5)*(전산회선!$F$4:$F$1141=AL5)),1)))</f>
        <v/>
      </c>
      <c r="AL5" s="16" t="str">
        <f>IFERROR(IF(_xlfn.MAXIFS(전산회선!$F$4:$F$1141,전산회선!$B$4:$B$1141,$E5,전산회선!$F$4:$F$1141,"&lt;"&amp;AJ5)=0,"",_xlfn.MAXIFS(전산회선!$F$4:$F$1141,전산회선!$B$4:$B$1141,$E5,전산회선!$F$4:$F$1141,"&lt;"&amp;AJ5)),"")</f>
        <v/>
      </c>
      <c r="AM5" s="16" t="str" cm="1">
        <f t="array" ref="AM5">IF(AN5="","",INDEX(전산회선!$E$4:$E$1141,_xlfn.AGGREGATE(15,6,ROW(전산회선!$E$4:$E$1141)-ROW(전산회선!$E$4)+1/((전산회선!$B$4:$B$1141=$E5)*(전산회선!$F$4:$F$1141=AN5)),1)))</f>
        <v/>
      </c>
      <c r="AN5" s="16" t="str">
        <f>IFERROR(IF(_xlfn.MAXIFS(전산회선!$F$4:$F$1141,전산회선!$B$4:$B$1141,$E5,전산회선!$F$4:$F$1141,"&lt;"&amp;AL5)=0,"",_xlfn.MAXIFS(전산회선!$F$4:$F$1141,전산회선!$B$4:$B$1141,$E5,전산회선!$F$4:$F$1141,"&lt;"&amp;AL5)),"")</f>
        <v/>
      </c>
      <c r="AO5" s="23">
        <v>684540</v>
      </c>
      <c r="AP5" s="23">
        <v>690433</v>
      </c>
      <c r="AQ5" s="23">
        <v>688074</v>
      </c>
      <c r="AR5" s="23">
        <v>643603</v>
      </c>
      <c r="AS5" s="23">
        <v>659306</v>
      </c>
      <c r="AT5" s="23">
        <v>774434</v>
      </c>
      <c r="AU5" s="23">
        <v>780564</v>
      </c>
      <c r="AV5" s="23">
        <v>787781</v>
      </c>
      <c r="AW5" s="23">
        <v>782970</v>
      </c>
      <c r="AX5" s="23">
        <v>766634</v>
      </c>
      <c r="AY5" s="23">
        <v>756308</v>
      </c>
      <c r="AZ5" s="23">
        <v>1116406</v>
      </c>
      <c r="BA5" s="23">
        <v>760921.08333333337</v>
      </c>
      <c r="BB5" s="23">
        <f>SUM(AO5:AZ5)</f>
        <v>9131053</v>
      </c>
      <c r="BC5" s="23">
        <v>0</v>
      </c>
      <c r="BD5" s="23">
        <v>0</v>
      </c>
      <c r="BE5" s="23">
        <v>0</v>
      </c>
      <c r="BF5" s="23">
        <v>-36990</v>
      </c>
      <c r="BG5" s="23">
        <v>-29790</v>
      </c>
      <c r="BH5" s="23">
        <v>91710</v>
      </c>
      <c r="BI5" s="23">
        <v>91710</v>
      </c>
      <c r="BJ5" s="23">
        <v>91710</v>
      </c>
      <c r="BK5" s="23">
        <v>91710</v>
      </c>
      <c r="BL5" s="23">
        <v>91710</v>
      </c>
      <c r="BM5" s="23">
        <v>91710</v>
      </c>
      <c r="BN5" s="23">
        <v>91710</v>
      </c>
      <c r="BO5" s="23">
        <v>47932.5</v>
      </c>
      <c r="BP5" s="23">
        <v>575190</v>
      </c>
      <c r="BQ5" s="17" t="str">
        <f>IFERROR(INDEX(피벗!$BL$5:$CH$5,1,MATCH($BR5,INDEX(피벗!$BL:$CH,MATCH($E5,피벗!$BJ:$BJ,0),0),0)),"")</f>
        <v>IoT</v>
      </c>
      <c r="BR5" s="23">
        <f>IFERROR(LARGE(INDEX(피벗!$BL:$CH,MATCH(성장고객!$E5,피벗!$BJ:$BJ,0),0),1),"")</f>
        <v>575190</v>
      </c>
      <c r="BS5" s="27">
        <f>IFERROR(BR5/$BB5,"")</f>
        <v>6.2992734791923785E-2</v>
      </c>
      <c r="BT5" s="17" t="str">
        <f>IFERROR(INDEX(피벗!$BL$5:$CH$5,1,MATCH($BU5,INDEX(피벗!$BL:$CH,MATCH($E5,피벗!$BJ:$BJ,0),0),0)),"")</f>
        <v/>
      </c>
      <c r="BU5" s="23" t="str">
        <f>IFERROR(LARGE(INDEX(피벗!$BL:$CH,MATCH(성장고객!$E5,피벗!$BJ:$BJ,0),0),2),"")</f>
        <v/>
      </c>
      <c r="BV5" s="27" t="str">
        <f>IFERROR(BU5/$BB5,"")</f>
        <v/>
      </c>
      <c r="BW5" s="17" t="str">
        <f>IFERROR(INDEX(피벗!$BL$5:$CH$5,1,MATCH($BX5,INDEX(피벗!$BL:$CH,MATCH($E5,피벗!$BJ:$BJ,0),0),0)),"")</f>
        <v/>
      </c>
      <c r="BX5" s="23" t="str">
        <f>IFERROR(LARGE(INDEX(피벗!$BL:$CH,MATCH(성장고객!$E5,피벗!$BJ:$BJ,0),0),3),"")</f>
        <v/>
      </c>
      <c r="BY5" s="27" t="str">
        <f>IFERROR(BX5/$BB5,"")</f>
        <v/>
      </c>
      <c r="BZ5" s="17" t="str">
        <f>IFERROR(INDEX(피벗!$BL$5:$CH$5,1,MATCH($CA5,INDEX(피벗!$BL:$CH,MATCH($E5,피벗!$BJ:$BJ,0),0),0)),"")</f>
        <v/>
      </c>
      <c r="CA5" s="23" t="str">
        <f>IFERROR(LARGE(INDEX(피벗!$BL:$CH,MATCH(성장고객!$E5,피벗!$BJ:$BJ,0),0),4),"")</f>
        <v/>
      </c>
      <c r="CB5" s="27" t="str">
        <f>IFERROR(CA5/$BB5,"")</f>
        <v/>
      </c>
      <c r="CC5" s="17" t="str">
        <f>IFERROR(INDEX(피벗!$BL$5:$CH$5,1,MATCH($CD5,INDEX(피벗!$BL:$CH,MATCH($E5,피벗!$BJ:$BJ,0),0),0)),"")</f>
        <v/>
      </c>
      <c r="CD5" s="23" t="str">
        <f>IFERROR(LARGE(INDEX(피벗!$BL:$CH,MATCH(성장고객!$E5,피벗!$BJ:$BJ,0),0),5),"")</f>
        <v/>
      </c>
      <c r="CE5" s="27" t="str">
        <f>IFERROR(CD5/$BB5,"")</f>
        <v/>
      </c>
      <c r="CF5" s="23">
        <f>IFERROR(INDEX(피벗!$CI:$CI,MATCH($E5,피벗!$BJ:$BJ,0)),"")</f>
        <v>575190</v>
      </c>
      <c r="CG5" s="25">
        <f>IFERROR(CF5/$BB5,"")</f>
        <v>6.2992734791923785E-2</v>
      </c>
      <c r="CH5" s="17" t="str">
        <f>IFERROR(INDEX(피벗!$EZ$5:$GE$5,1,MATCH($CI5,INDEX(피벗!$EZ:$GE,MATCH($E5,피벗!$EY:$EY,0),0),0)),"")</f>
        <v>홈일반전화</v>
      </c>
      <c r="CI5" s="23">
        <f>IFERROR(LARGE(INDEX(피벗!$EZ:$GE,MATCH(성장고객!$E5,피벗!$EY:$EY,0),0),1),"")</f>
        <v>3555174</v>
      </c>
      <c r="CJ5" s="17" t="str">
        <f>IFERROR(INDEX(피벗!$EZ$5:$GE$5,1,MATCH($CK5,INDEX(피벗!$EZ:$GE,MATCH($E5,피벗!$EY:$EY,0),0),0)),"")</f>
        <v>GiGA인터넷</v>
      </c>
      <c r="CK5" s="23">
        <f>IFERROR(LARGE(INDEX(피벗!$EZ:$GE,MATCH(성장고객!$E5,피벗!$EY:$EY,0),0),2),"")</f>
        <v>1966310</v>
      </c>
      <c r="CL5" s="17" t="str">
        <f>IFERROR(INDEX(피벗!$EZ$5:$GE$5,1,MATCH($CM5,INDEX(피벗!$EZ:$GE,MATCH($E5,피벗!$EY:$EY,0),0),0)),"")</f>
        <v>기업메시징</v>
      </c>
      <c r="CM5" s="23">
        <f>IFERROR(LARGE(INDEX(피벗!$EZ:$GE,MATCH(성장고객!$E5,피벗!$EY:$EY,0),0),3),"")</f>
        <v>1098000</v>
      </c>
      <c r="CN5" s="17" t="str">
        <f>IFERROR(INDEX(피벗!$EZ$5:$GE$5,1,MATCH($CO5,INDEX(피벗!$EZ:$GE,MATCH($E5,피벗!$EY:$EY,0),0),0)),"")</f>
        <v>홈지능망</v>
      </c>
      <c r="CO5" s="23">
        <f>IFERROR(LARGE(INDEX(피벗!$EZ:$GE,MATCH(성장고객!$E5,피벗!$EY:$EY,0),0),4),"")</f>
        <v>780450</v>
      </c>
      <c r="CP5" s="17" t="str">
        <f>IFERROR(INDEX(피벗!$EZ$5:$GE$5,1,MATCH($CQ5,INDEX(피벗!$EZ:$GE,MATCH($E5,피벗!$EY:$EY,0),0),0)),"")</f>
        <v>MeGA인터넷</v>
      </c>
      <c r="CQ5" s="23">
        <f>IFERROR(LARGE(INDEX(피벗!$EZ:$GE,MATCH(성장고객!$E5,피벗!$EY:$EY,0),0),5),"")</f>
        <v>581400</v>
      </c>
      <c r="CR5" s="23">
        <f>IFERROR(INDEX(피벗!$GF:$GF,MATCH($E5,피벗!$EY:$EY,0)),"")</f>
        <v>9131053</v>
      </c>
    </row>
    <row r="6" spans="1:96" x14ac:dyDescent="0.45">
      <c r="A6" s="20" t="s">
        <v>982</v>
      </c>
      <c r="B6" s="20" t="s">
        <v>701</v>
      </c>
      <c r="C6" s="20" t="s">
        <v>104</v>
      </c>
      <c r="D6" s="20" t="s">
        <v>985</v>
      </c>
      <c r="E6" s="20" t="s">
        <v>783</v>
      </c>
      <c r="F6" s="21" t="s">
        <v>784</v>
      </c>
      <c r="G6" s="21" t="s">
        <v>1</v>
      </c>
      <c r="H6" s="21" t="s">
        <v>0</v>
      </c>
      <c r="I6" s="22"/>
      <c r="J6" s="22" t="s">
        <v>785</v>
      </c>
      <c r="K6" s="20" t="s">
        <v>0</v>
      </c>
      <c r="L6" s="20" t="s">
        <v>1316</v>
      </c>
      <c r="M6" s="20" t="s">
        <v>1330</v>
      </c>
      <c r="N6" s="20" t="s">
        <v>1331</v>
      </c>
      <c r="O6" s="21" t="s">
        <v>1332</v>
      </c>
      <c r="P6" s="21">
        <v>19</v>
      </c>
      <c r="Q6" s="21" t="s">
        <v>9</v>
      </c>
      <c r="R6" s="21" t="s">
        <v>9</v>
      </c>
      <c r="S6" s="21" t="s">
        <v>9</v>
      </c>
      <c r="T6" s="21" t="s">
        <v>9</v>
      </c>
      <c r="U6" s="21" t="s">
        <v>9</v>
      </c>
      <c r="V6" s="21" t="s">
        <v>9</v>
      </c>
      <c r="W6" s="20" t="s">
        <v>9</v>
      </c>
      <c r="X6" s="21" t="s">
        <v>9</v>
      </c>
      <c r="Y6" s="21" t="s">
        <v>9</v>
      </c>
      <c r="Z6" s="21" t="s">
        <v>9</v>
      </c>
      <c r="AA6" s="20">
        <v>0</v>
      </c>
      <c r="AB6" s="20" t="s">
        <v>9</v>
      </c>
      <c r="AC6" s="21" t="s">
        <v>9</v>
      </c>
      <c r="AD6" s="20" t="s">
        <v>9</v>
      </c>
      <c r="AE6" s="16" t="str" cm="1">
        <f t="array" ref="AE6">IF(AF6="","",INDEX(전산회선!$E$4:$E$1141,_xlfn.AGGREGATE(15,6,ROW(전산회선!$E$4:$E$1141)-ROW(전산회선!$E$4)+1/((전산회선!$B$4:$B$1141=$E6)*(전산회선!$F$4:$F$1141=AF6)),1)))</f>
        <v>홈일반전화</v>
      </c>
      <c r="AF6" s="16">
        <f>IFERROR(IF(_xlfn.MAXIFS(전산회선!$F$4:$F$1141,전산회선!$B$4:$B$1141,$E6)=0,"",_xlfn.MAXIFS(전산회선!$F$4:$F$1141,전산회선!$B$4:$B$1141,$E6)),"")</f>
        <v>12</v>
      </c>
      <c r="AG6" s="16" t="str" cm="1">
        <f t="array" ref="AG6">IF(AH6="","",INDEX(전산회선!$E$4:$E$1141,_xlfn.AGGREGATE(15,6,ROW(전산회선!$E$4:$E$1141)-ROW(전산회선!$E$4)+1/((전산회선!$B$4:$B$1141=$E6)*(전산회선!$F$4:$F$1141=AH6)),1)))</f>
        <v>홈인터넷전화</v>
      </c>
      <c r="AH6" s="16">
        <f>IFERROR(IF(_xlfn.MAXIFS(전산회선!$F$4:$F$1141,전산회선!$B$4:$B$1141,$E6,전산회선!$F$4:$F$1141,"&lt;"&amp;AF6)=0,"",_xlfn.MAXIFS(전산회선!$F$4:$F$1141,전산회선!$B$4:$B$1141,$E6,전산회선!$F$4:$F$1141,"&lt;"&amp;AF6)),"")</f>
        <v>3</v>
      </c>
      <c r="AI6" s="16" t="str" cm="1">
        <f t="array" ref="AI6">IF(AJ6="","",INDEX(전산회선!$E$4:$E$1141,_xlfn.AGGREGATE(15,6,ROW(전산회선!$E$4:$E$1141)-ROW(전산회선!$E$4)+1/((전산회선!$B$4:$B$1141=$E6)*(전산회선!$F$4:$F$1141=AJ6)),1)))</f>
        <v>MeGA인터넷</v>
      </c>
      <c r="AJ6" s="16">
        <f>IFERROR(IF(_xlfn.MAXIFS(전산회선!$F$4:$F$1141,전산회선!$B$4:$B$1141,$E6,전산회선!$F$4:$F$1141,"&lt;"&amp;AH6)=0,"",_xlfn.MAXIFS(전산회선!$F$4:$F$1141,전산회선!$B$4:$B$1141,$E6,전산회선!$F$4:$F$1141,"&lt;"&amp;AH6)),"")</f>
        <v>2</v>
      </c>
      <c r="AK6" s="16" t="str" cm="1">
        <f t="array" ref="AK6">IF(AL6="","",INDEX(전산회선!$E$4:$E$1141,_xlfn.AGGREGATE(15,6,ROW(전산회선!$E$4:$E$1141)-ROW(전산회선!$E$4)+1/((전산회선!$B$4:$B$1141=$E6)*(전산회선!$F$4:$F$1141=AL6)),1)))</f>
        <v>GTV</v>
      </c>
      <c r="AL6" s="16">
        <f>IFERROR(IF(_xlfn.MAXIFS(전산회선!$F$4:$F$1141,전산회선!$B$4:$B$1141,$E6,전산회선!$F$4:$F$1141,"&lt;"&amp;AJ6)=0,"",_xlfn.MAXIFS(전산회선!$F$4:$F$1141,전산회선!$B$4:$B$1141,$E6,전산회선!$F$4:$F$1141,"&lt;"&amp;AJ6)),"")</f>
        <v>1</v>
      </c>
      <c r="AM6" s="16" t="str" cm="1">
        <f t="array" ref="AM6">IF(AN6="","",INDEX(전산회선!$E$4:$E$1141,_xlfn.AGGREGATE(15,6,ROW(전산회선!$E$4:$E$1141)-ROW(전산회선!$E$4)+1/((전산회선!$B$4:$B$1141=$E6)*(전산회선!$F$4:$F$1141=AN6)),1)))</f>
        <v/>
      </c>
      <c r="AN6" s="16" t="str">
        <f>IFERROR(IF(_xlfn.MAXIFS(전산회선!$F$4:$F$1141,전산회선!$B$4:$B$1141,$E6,전산회선!$F$4:$F$1141,"&lt;"&amp;AL6)=0,"",_xlfn.MAXIFS(전산회선!$F$4:$F$1141,전산회선!$B$4:$B$1141,$E6,전산회선!$F$4:$F$1141,"&lt;"&amp;AL6)),"")</f>
        <v/>
      </c>
      <c r="AO6" s="23">
        <v>143535</v>
      </c>
      <c r="AP6" s="23">
        <v>143927</v>
      </c>
      <c r="AQ6" s="23">
        <v>142879</v>
      </c>
      <c r="AR6" s="23">
        <v>141752</v>
      </c>
      <c r="AS6" s="23">
        <v>142487</v>
      </c>
      <c r="AT6" s="23">
        <v>143467</v>
      </c>
      <c r="AU6" s="23">
        <v>142629</v>
      </c>
      <c r="AV6" s="23">
        <v>143000</v>
      </c>
      <c r="AW6" s="23">
        <v>144337</v>
      </c>
      <c r="AX6" s="23">
        <v>144147</v>
      </c>
      <c r="AY6" s="23">
        <v>143733</v>
      </c>
      <c r="AZ6" s="23">
        <v>145210</v>
      </c>
      <c r="BA6" s="23">
        <v>143425.25</v>
      </c>
      <c r="BB6" s="23">
        <f t="shared" ref="BB6:BB69" si="0">SUM(AO6:AZ6)</f>
        <v>1721103</v>
      </c>
      <c r="BC6" s="23">
        <v>0</v>
      </c>
      <c r="BD6" s="23">
        <v>0</v>
      </c>
      <c r="BE6" s="23">
        <v>0</v>
      </c>
      <c r="BF6" s="23">
        <v>0</v>
      </c>
      <c r="BG6" s="23">
        <v>0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  <c r="BM6" s="23">
        <v>0</v>
      </c>
      <c r="BN6" s="23">
        <v>0</v>
      </c>
      <c r="BO6" s="23">
        <v>0</v>
      </c>
      <c r="BP6" s="23">
        <v>0</v>
      </c>
      <c r="BQ6" s="17" t="str">
        <f>IFERROR(INDEX(피벗!$BL$5:$CH$5,1,MATCH($BR6,INDEX(피벗!$BL:$CH,MATCH($E6,피벗!$BJ:$BJ,0),0),0)),"")</f>
        <v/>
      </c>
      <c r="BR6" s="23" t="str">
        <f>IFERROR(LARGE(INDEX(피벗!$BL:$CH,MATCH(성장고객!$E6,피벗!$BJ:$BJ,0),0),1),"")</f>
        <v/>
      </c>
      <c r="BS6" s="27" t="str">
        <f t="shared" ref="BS6:BS69" si="1">IFERROR(BR6/$BB6,"")</f>
        <v/>
      </c>
      <c r="BT6" s="17" t="str">
        <f>IFERROR(INDEX(피벗!$BL$5:$CH$5,1,MATCH($BU6,INDEX(피벗!$BL:$CH,MATCH($E6,피벗!$BJ:$BJ,0),0),0)),"")</f>
        <v/>
      </c>
      <c r="BU6" s="23" t="str">
        <f>IFERROR(LARGE(INDEX(피벗!$BL:$CH,MATCH(성장고객!$E6,피벗!$BJ:$BJ,0),0),2),"")</f>
        <v/>
      </c>
      <c r="BV6" s="27" t="str">
        <f t="shared" ref="BV6:BV69" si="2">IFERROR(BU6/$BB6,"")</f>
        <v/>
      </c>
      <c r="BW6" s="17" t="str">
        <f>IFERROR(INDEX(피벗!$BL$5:$CH$5,1,MATCH($BX6,INDEX(피벗!$BL:$CH,MATCH($E6,피벗!$BJ:$BJ,0),0),0)),"")</f>
        <v/>
      </c>
      <c r="BX6" s="23" t="str">
        <f>IFERROR(LARGE(INDEX(피벗!$BL:$CH,MATCH(성장고객!$E6,피벗!$BJ:$BJ,0),0),3),"")</f>
        <v/>
      </c>
      <c r="BY6" s="27" t="str">
        <f t="shared" ref="BY6:BY69" si="3">IFERROR(BX6/$BB6,"")</f>
        <v/>
      </c>
      <c r="BZ6" s="17" t="str">
        <f>IFERROR(INDEX(피벗!$BL$5:$CH$5,1,MATCH($CA6,INDEX(피벗!$BL:$CH,MATCH($E6,피벗!$BJ:$BJ,0),0),0)),"")</f>
        <v/>
      </c>
      <c r="CA6" s="23" t="str">
        <f>IFERROR(LARGE(INDEX(피벗!$BL:$CH,MATCH(성장고객!$E6,피벗!$BJ:$BJ,0),0),4),"")</f>
        <v/>
      </c>
      <c r="CB6" s="27" t="str">
        <f t="shared" ref="CB6:CB69" si="4">IFERROR(CA6/$BB6,"")</f>
        <v/>
      </c>
      <c r="CC6" s="17" t="str">
        <f>IFERROR(INDEX(피벗!$BL$5:$CH$5,1,MATCH($CD6,INDEX(피벗!$BL:$CH,MATCH($E6,피벗!$BJ:$BJ,0),0),0)),"")</f>
        <v/>
      </c>
      <c r="CD6" s="23" t="str">
        <f>IFERROR(LARGE(INDEX(피벗!$BL:$CH,MATCH(성장고객!$E6,피벗!$BJ:$BJ,0),0),5),"")</f>
        <v/>
      </c>
      <c r="CE6" s="27" t="str">
        <f t="shared" ref="CE6:CE69" si="5">IFERROR(CD6/$BB6,"")</f>
        <v/>
      </c>
      <c r="CF6" s="23" t="str">
        <f>IFERROR(INDEX(피벗!$CI:$CI,MATCH($E6,피벗!$BJ:$BJ,0)),"")</f>
        <v/>
      </c>
      <c r="CG6" s="25" t="str">
        <f t="shared" ref="CG6:CG69" si="6">IFERROR(CF6/$BB6,"")</f>
        <v/>
      </c>
      <c r="CH6" s="17" t="str">
        <f>IFERROR(INDEX(피벗!$EZ$5:$GE$5,1,MATCH($CI6,INDEX(피벗!$EZ:$GE,MATCH($E6,피벗!$EY:$EY,0),0),0)),"")</f>
        <v>홈일반전화</v>
      </c>
      <c r="CI6" s="23">
        <f>IFERROR(LARGE(INDEX(피벗!$EZ:$GE,MATCH(성장고객!$E6,피벗!$EY:$EY,0),0),1),"")</f>
        <v>605167</v>
      </c>
      <c r="CJ6" s="17" t="str">
        <f>IFERROR(INDEX(피벗!$EZ$5:$GE$5,1,MATCH($CK6,INDEX(피벗!$EZ:$GE,MATCH($E6,피벗!$EY:$EY,0),0),0)),"")</f>
        <v>MeGA인터넷</v>
      </c>
      <c r="CK6" s="23">
        <f>IFERROR(LARGE(INDEX(피벗!$EZ:$GE,MATCH(성장고객!$E6,피벗!$EY:$EY,0),0),2),"")</f>
        <v>480000</v>
      </c>
      <c r="CL6" s="17" t="str">
        <f>IFERROR(INDEX(피벗!$EZ$5:$GE$5,1,MATCH($CM6,INDEX(피벗!$EZ:$GE,MATCH($E6,피벗!$EY:$EY,0),0),0)),"")</f>
        <v>GiGA인터넷</v>
      </c>
      <c r="CM6" s="23">
        <f>IFERROR(LARGE(INDEX(피벗!$EZ:$GE,MATCH(성장고객!$E6,피벗!$EY:$EY,0),0),3),"")</f>
        <v>306000</v>
      </c>
      <c r="CN6" s="17" t="str">
        <f>IFERROR(INDEX(피벗!$EZ$5:$GE$5,1,MATCH($CO6,INDEX(피벗!$EZ:$GE,MATCH($E6,피벗!$EY:$EY,0),0),0)),"")</f>
        <v>GTV</v>
      </c>
      <c r="CO6" s="23">
        <f>IFERROR(LARGE(INDEX(피벗!$EZ:$GE,MATCH(성장고객!$E6,피벗!$EY:$EY,0),0),4),"")</f>
        <v>120000</v>
      </c>
      <c r="CP6" s="17" t="str">
        <f>IFERROR(INDEX(피벗!$EZ$5:$GE$5,1,MATCH($CQ6,INDEX(피벗!$EZ:$GE,MATCH($E6,피벗!$EY:$EY,0),0),0)),"")</f>
        <v>홈지능망</v>
      </c>
      <c r="CQ6" s="23">
        <f>IFERROR(LARGE(INDEX(피벗!$EZ:$GE,MATCH(성장고객!$E6,피벗!$EY:$EY,0),0),5),"")</f>
        <v>93280</v>
      </c>
      <c r="CR6" s="23">
        <f>IFERROR(INDEX(피벗!$GF:$GF,MATCH($E6,피벗!$EY:$EY,0)),"")</f>
        <v>1721103</v>
      </c>
    </row>
    <row r="7" spans="1:96" x14ac:dyDescent="0.45">
      <c r="A7" s="20" t="s">
        <v>982</v>
      </c>
      <c r="B7" s="20" t="s">
        <v>701</v>
      </c>
      <c r="C7" s="20" t="s">
        <v>104</v>
      </c>
      <c r="D7" s="20" t="s">
        <v>985</v>
      </c>
      <c r="E7" s="20" t="s">
        <v>13</v>
      </c>
      <c r="F7" s="21" t="s">
        <v>14</v>
      </c>
      <c r="G7" s="21" t="s">
        <v>1</v>
      </c>
      <c r="H7" s="21" t="s">
        <v>0</v>
      </c>
      <c r="I7" s="22" t="s">
        <v>15</v>
      </c>
      <c r="J7" s="22" t="s">
        <v>16</v>
      </c>
      <c r="K7" s="20" t="s">
        <v>0</v>
      </c>
      <c r="L7" s="20" t="s">
        <v>1316</v>
      </c>
      <c r="M7" s="20" t="s">
        <v>1335</v>
      </c>
      <c r="N7" s="20" t="s">
        <v>1336</v>
      </c>
      <c r="O7" s="21" t="s">
        <v>1337</v>
      </c>
      <c r="P7" s="21">
        <v>22</v>
      </c>
      <c r="Q7" s="21" t="s">
        <v>1338</v>
      </c>
      <c r="R7" s="21" t="s">
        <v>1339</v>
      </c>
      <c r="S7" s="21" t="s">
        <v>1321</v>
      </c>
      <c r="T7" s="21" t="s">
        <v>1316</v>
      </c>
      <c r="U7" s="21" t="s">
        <v>1340</v>
      </c>
      <c r="V7" s="21" t="s">
        <v>1341</v>
      </c>
      <c r="W7" s="20" t="s">
        <v>9</v>
      </c>
      <c r="X7" s="21" t="s">
        <v>9</v>
      </c>
      <c r="Y7" s="21" t="s">
        <v>1342</v>
      </c>
      <c r="Z7" s="21" t="s">
        <v>1343</v>
      </c>
      <c r="AA7" s="20">
        <v>26</v>
      </c>
      <c r="AB7" s="20" t="s">
        <v>9</v>
      </c>
      <c r="AC7" s="21" t="s">
        <v>1344</v>
      </c>
      <c r="AD7" s="20" t="s">
        <v>9</v>
      </c>
      <c r="AE7" s="16" t="str" cm="1">
        <f t="array" ref="AE7">IF(AF7="","",INDEX(전산회선!$E$4:$E$1141,_xlfn.AGGREGATE(15,6,ROW(전산회선!$E$4:$E$1141)-ROW(전산회선!$E$4)+1/((전산회선!$B$4:$B$1141=$E7)*(전산회선!$F$4:$F$1141=AF7)),1)))</f>
        <v>홈일반전화</v>
      </c>
      <c r="AF7" s="16">
        <f>IFERROR(IF(_xlfn.MAXIFS(전산회선!$F$4:$F$1141,전산회선!$B$4:$B$1141,$E7)=0,"",_xlfn.MAXIFS(전산회선!$F$4:$F$1141,전산회선!$B$4:$B$1141,$E7)),"")</f>
        <v>16</v>
      </c>
      <c r="AG7" s="16" t="str" cm="1">
        <f t="array" ref="AG7">IF(AH7="","",INDEX(전산회선!$E$4:$E$1141,_xlfn.AGGREGATE(15,6,ROW(전산회선!$E$4:$E$1141)-ROW(전산회선!$E$4)+1/((전산회선!$B$4:$B$1141=$E7)*(전산회선!$F$4:$F$1141=AH7)),1)))</f>
        <v>기업인터넷전화</v>
      </c>
      <c r="AH7" s="16">
        <f>IFERROR(IF(_xlfn.MAXIFS(전산회선!$F$4:$F$1141,전산회선!$B$4:$B$1141,$E7,전산회선!$F$4:$F$1141,"&lt;"&amp;AF7)=0,"",_xlfn.MAXIFS(전산회선!$F$4:$F$1141,전산회선!$B$4:$B$1141,$E7,전산회선!$F$4:$F$1141,"&lt;"&amp;AF7)),"")</f>
        <v>4</v>
      </c>
      <c r="AI7" s="16" t="str" cm="1">
        <f t="array" ref="AI7">IF(AJ7="","",INDEX(전산회선!$E$4:$E$1141,_xlfn.AGGREGATE(15,6,ROW(전산회선!$E$4:$E$1141)-ROW(전산회선!$E$4)+1/((전산회선!$B$4:$B$1141=$E7)*(전산회선!$F$4:$F$1141=AJ7)),1)))</f>
        <v>MeGA인터넷</v>
      </c>
      <c r="AJ7" s="16">
        <f>IFERROR(IF(_xlfn.MAXIFS(전산회선!$F$4:$F$1141,전산회선!$B$4:$B$1141,$E7,전산회선!$F$4:$F$1141,"&lt;"&amp;AH7)=0,"",_xlfn.MAXIFS(전산회선!$F$4:$F$1141,전산회선!$B$4:$B$1141,$E7,전산회선!$F$4:$F$1141,"&lt;"&amp;AH7)),"")</f>
        <v>2</v>
      </c>
      <c r="AK7" s="16" t="str" cm="1">
        <f t="array" ref="AK7">IF(AL7="","",INDEX(전산회선!$E$4:$E$1141,_xlfn.AGGREGATE(15,6,ROW(전산회선!$E$4:$E$1141)-ROW(전산회선!$E$4)+1/((전산회선!$B$4:$B$1141=$E7)*(전산회선!$F$4:$F$1141=AL7)),1)))</f>
        <v/>
      </c>
      <c r="AL7" s="16" t="str">
        <f>IFERROR(IF(_xlfn.MAXIFS(전산회선!$F$4:$F$1141,전산회선!$B$4:$B$1141,$E7,전산회선!$F$4:$F$1141,"&lt;"&amp;AJ7)=0,"",_xlfn.MAXIFS(전산회선!$F$4:$F$1141,전산회선!$B$4:$B$1141,$E7,전산회선!$F$4:$F$1141,"&lt;"&amp;AJ7)),"")</f>
        <v/>
      </c>
      <c r="AM7" s="16" t="str" cm="1">
        <f t="array" ref="AM7">IF(AN7="","",INDEX(전산회선!$E$4:$E$1141,_xlfn.AGGREGATE(15,6,ROW(전산회선!$E$4:$E$1141)-ROW(전산회선!$E$4)+1/((전산회선!$B$4:$B$1141=$E7)*(전산회선!$F$4:$F$1141=AN7)),1)))</f>
        <v/>
      </c>
      <c r="AN7" s="16" t="str">
        <f>IFERROR(IF(_xlfn.MAXIFS(전산회선!$F$4:$F$1141,전산회선!$B$4:$B$1141,$E7,전산회선!$F$4:$F$1141,"&lt;"&amp;AL7)=0,"",_xlfn.MAXIFS(전산회선!$F$4:$F$1141,전산회선!$B$4:$B$1141,$E7,전산회선!$F$4:$F$1141,"&lt;"&amp;AL7)),"")</f>
        <v/>
      </c>
      <c r="AO7" s="23">
        <v>201409</v>
      </c>
      <c r="AP7" s="23">
        <v>203623</v>
      </c>
      <c r="AQ7" s="23">
        <v>205937</v>
      </c>
      <c r="AR7" s="23">
        <v>214853</v>
      </c>
      <c r="AS7" s="23">
        <v>190451</v>
      </c>
      <c r="AT7" s="23">
        <v>190357</v>
      </c>
      <c r="AU7" s="23">
        <v>195159</v>
      </c>
      <c r="AV7" s="23">
        <v>188825</v>
      </c>
      <c r="AW7" s="23">
        <v>240281</v>
      </c>
      <c r="AX7" s="23">
        <v>202189</v>
      </c>
      <c r="AY7" s="23">
        <v>202617</v>
      </c>
      <c r="AZ7" s="23">
        <v>205454</v>
      </c>
      <c r="BA7" s="23">
        <v>203429.58333333334</v>
      </c>
      <c r="BB7" s="23">
        <f t="shared" si="0"/>
        <v>2441155</v>
      </c>
      <c r="BC7" s="23">
        <v>0</v>
      </c>
      <c r="BD7" s="23">
        <v>0</v>
      </c>
      <c r="BE7" s="23">
        <v>0</v>
      </c>
      <c r="BF7" s="23">
        <v>0</v>
      </c>
      <c r="BG7" s="23">
        <v>0</v>
      </c>
      <c r="BH7" s="23">
        <v>0</v>
      </c>
      <c r="BI7" s="23">
        <v>0</v>
      </c>
      <c r="BJ7" s="23">
        <v>0</v>
      </c>
      <c r="BK7" s="23">
        <v>43517</v>
      </c>
      <c r="BL7" s="23">
        <v>11560</v>
      </c>
      <c r="BM7" s="23">
        <v>11560</v>
      </c>
      <c r="BN7" s="23">
        <v>12073</v>
      </c>
      <c r="BO7" s="23">
        <v>6559.166666666667</v>
      </c>
      <c r="BP7" s="23">
        <v>78710</v>
      </c>
      <c r="BQ7" s="17" t="str">
        <f>IFERROR(INDEX(피벗!$BL$5:$CH$5,1,MATCH($BR7,INDEX(피벗!$BL:$CH,MATCH($E7,피벗!$BJ:$BJ,0),0),0)),"")</f>
        <v>홈일반전화</v>
      </c>
      <c r="BR7" s="23">
        <f>IFERROR(LARGE(INDEX(피벗!$BL:$CH,MATCH(성장고객!$E7,피벗!$BJ:$BJ,0),0),1),"")</f>
        <v>63920.47</v>
      </c>
      <c r="BS7" s="27">
        <f t="shared" si="1"/>
        <v>2.6184519213241275E-2</v>
      </c>
      <c r="BT7" s="17" t="str">
        <f>IFERROR(INDEX(피벗!$BL$5:$CH$5,1,MATCH($BU7,INDEX(피벗!$BL:$CH,MATCH($E7,피벗!$BJ:$BJ,0),0),0)),"")</f>
        <v>홈지능망</v>
      </c>
      <c r="BU7" s="23">
        <f>IFERROR(LARGE(INDEX(피벗!$BL:$CH,MATCH(성장고객!$E7,피벗!$BJ:$BJ,0),0),2),"")</f>
        <v>14789.529999999999</v>
      </c>
      <c r="BV7" s="27">
        <f t="shared" si="2"/>
        <v>6.0584149716015568E-3</v>
      </c>
      <c r="BW7" s="17" t="str">
        <f>IFERROR(INDEX(피벗!$BL$5:$CH$5,1,MATCH($BX7,INDEX(피벗!$BL:$CH,MATCH($E7,피벗!$BJ:$BJ,0),0),0)),"")</f>
        <v>AI기업지능망</v>
      </c>
      <c r="BX7" s="23">
        <f>IFERROR(LARGE(INDEX(피벗!$BL:$CH,MATCH(성장고객!$E7,피벗!$BJ:$BJ,0),0),3),"")</f>
        <v>0</v>
      </c>
      <c r="BY7" s="27">
        <f t="shared" si="3"/>
        <v>0</v>
      </c>
      <c r="BZ7" s="17" t="str">
        <f>IFERROR(INDEX(피벗!$BL$5:$CH$5,1,MATCH($CA7,INDEX(피벗!$BL:$CH,MATCH($E7,피벗!$BJ:$BJ,0),0),0)),"")</f>
        <v/>
      </c>
      <c r="CA7" s="23" t="str">
        <f>IFERROR(LARGE(INDEX(피벗!$BL:$CH,MATCH(성장고객!$E7,피벗!$BJ:$BJ,0),0),4),"")</f>
        <v/>
      </c>
      <c r="CB7" s="27" t="str">
        <f t="shared" si="4"/>
        <v/>
      </c>
      <c r="CC7" s="17" t="str">
        <f>IFERROR(INDEX(피벗!$BL$5:$CH$5,1,MATCH($CD7,INDEX(피벗!$BL:$CH,MATCH($E7,피벗!$BJ:$BJ,0),0),0)),"")</f>
        <v/>
      </c>
      <c r="CD7" s="23" t="str">
        <f>IFERROR(LARGE(INDEX(피벗!$BL:$CH,MATCH(성장고객!$E7,피벗!$BJ:$BJ,0),0),5),"")</f>
        <v/>
      </c>
      <c r="CE7" s="27" t="str">
        <f t="shared" si="5"/>
        <v/>
      </c>
      <c r="CF7" s="23">
        <f>IFERROR(INDEX(피벗!$CI:$CI,MATCH($E7,피벗!$BJ:$BJ,0)),"")</f>
        <v>78710</v>
      </c>
      <c r="CG7" s="25">
        <f t="shared" si="6"/>
        <v>3.2242934184842829E-2</v>
      </c>
      <c r="CH7" s="17" t="str">
        <f>IFERROR(INDEX(피벗!$EZ$5:$GE$5,1,MATCH($CI7,INDEX(피벗!$EZ:$GE,MATCH($E7,피벗!$EY:$EY,0),0),0)),"")</f>
        <v>홈일반전화</v>
      </c>
      <c r="CI7" s="23">
        <f>IFERROR(LARGE(INDEX(피벗!$EZ:$GE,MATCH(성장고객!$E7,피벗!$EY:$EY,0),0),1),"")</f>
        <v>1073602.47</v>
      </c>
      <c r="CJ7" s="17" t="str">
        <f>IFERROR(INDEX(피벗!$EZ$5:$GE$5,1,MATCH($CK7,INDEX(피벗!$EZ:$GE,MATCH($E7,피벗!$EY:$EY,0),0),0)),"")</f>
        <v>MeGA인터넷</v>
      </c>
      <c r="CK7" s="23">
        <f>IFERROR(LARGE(INDEX(피벗!$EZ:$GE,MATCH(성장고객!$E7,피벗!$EY:$EY,0),0),2),"")</f>
        <v>484420</v>
      </c>
      <c r="CL7" s="17" t="str">
        <f>IFERROR(INDEX(피벗!$EZ$5:$GE$5,1,MATCH($CM7,INDEX(피벗!$EZ:$GE,MATCH($E7,피벗!$EY:$EY,0),0),0)),"")</f>
        <v>홈지능망</v>
      </c>
      <c r="CM7" s="23">
        <f>IFERROR(LARGE(INDEX(피벗!$EZ:$GE,MATCH(성장고객!$E7,피벗!$EY:$EY,0),0),3),"")</f>
        <v>296789.52999999997</v>
      </c>
      <c r="CN7" s="17" t="str">
        <f>IFERROR(INDEX(피벗!$EZ$5:$GE$5,1,MATCH($CO7,INDEX(피벗!$EZ:$GE,MATCH($E7,피벗!$EY:$EY,0),0),0)),"")</f>
        <v>기업인터넷전화</v>
      </c>
      <c r="CO7" s="23">
        <f>IFERROR(LARGE(INDEX(피벗!$EZ:$GE,MATCH(성장고객!$E7,피벗!$EY:$EY,0),0),4),"")</f>
        <v>281669</v>
      </c>
      <c r="CP7" s="17" t="str">
        <f>IFERROR(INDEX(피벗!$EZ$5:$GE$5,1,MATCH($CQ7,INDEX(피벗!$EZ:$GE,MATCH($E7,피벗!$EY:$EY,0),0),0)),"")</f>
        <v>기업메시징</v>
      </c>
      <c r="CQ7" s="23">
        <f>IFERROR(LARGE(INDEX(피벗!$EZ:$GE,MATCH(성장고객!$E7,피벗!$EY:$EY,0),0),5),"")</f>
        <v>256650</v>
      </c>
      <c r="CR7" s="23">
        <f>IFERROR(INDEX(피벗!$GF:$GF,MATCH($E7,피벗!$EY:$EY,0)),"")</f>
        <v>2441154.9999999995</v>
      </c>
    </row>
    <row r="8" spans="1:96" x14ac:dyDescent="0.45">
      <c r="A8" s="20" t="s">
        <v>982</v>
      </c>
      <c r="B8" s="20" t="s">
        <v>29</v>
      </c>
      <c r="C8" s="20" t="s">
        <v>30</v>
      </c>
      <c r="D8" s="20" t="s">
        <v>993</v>
      </c>
      <c r="E8" s="20" t="s">
        <v>1087</v>
      </c>
      <c r="F8" s="21" t="s">
        <v>1088</v>
      </c>
      <c r="G8" s="21" t="s">
        <v>1</v>
      </c>
      <c r="H8" s="21" t="s">
        <v>0</v>
      </c>
      <c r="I8" s="22"/>
      <c r="J8" s="22"/>
      <c r="K8" s="20" t="s">
        <v>0</v>
      </c>
      <c r="L8" s="20" t="s">
        <v>1316</v>
      </c>
      <c r="M8" s="20" t="s">
        <v>1311</v>
      </c>
      <c r="N8" s="20" t="s">
        <v>1317</v>
      </c>
      <c r="O8" s="21" t="s">
        <v>9</v>
      </c>
      <c r="P8" s="21">
        <v>1</v>
      </c>
      <c r="Q8" s="21" t="s">
        <v>1518</v>
      </c>
      <c r="R8" s="21" t="s">
        <v>1320</v>
      </c>
      <c r="S8" s="21" t="s">
        <v>1321</v>
      </c>
      <c r="T8" s="21" t="s">
        <v>1316</v>
      </c>
      <c r="U8" s="21" t="s">
        <v>1623</v>
      </c>
      <c r="V8" s="21" t="s">
        <v>1624</v>
      </c>
      <c r="W8" s="20" t="s">
        <v>9</v>
      </c>
      <c r="X8" s="21" t="s">
        <v>9</v>
      </c>
      <c r="Y8" s="21" t="s">
        <v>1625</v>
      </c>
      <c r="Z8" s="21" t="s">
        <v>1626</v>
      </c>
      <c r="AA8" s="20">
        <v>45</v>
      </c>
      <c r="AB8" s="20" t="s">
        <v>1492</v>
      </c>
      <c r="AC8" s="21" t="s">
        <v>1627</v>
      </c>
      <c r="AD8" s="20" t="s">
        <v>1311</v>
      </c>
      <c r="AE8" s="16" t="str" cm="1">
        <f t="array" ref="AE8">IF(AF8="","",INDEX(전산회선!$E$4:$E$1141,_xlfn.AGGREGATE(15,6,ROW(전산회선!$E$4:$E$1141)-ROW(전산회선!$E$4)+1/((전산회선!$B$4:$B$1141=$E8)*(전산회선!$F$4:$F$1141=AF8)),1)))</f>
        <v/>
      </c>
      <c r="AF8" s="16" t="str">
        <f>IFERROR(IF(_xlfn.MAXIFS(전산회선!$F$4:$F$1141,전산회선!$B$4:$B$1141,$E8)=0,"",_xlfn.MAXIFS(전산회선!$F$4:$F$1141,전산회선!$B$4:$B$1141,$E8)),"")</f>
        <v/>
      </c>
      <c r="AG8" s="16" t="str" cm="1">
        <f t="array" ref="AG8">IF(AH8="","",INDEX(전산회선!$E$4:$E$1141,_xlfn.AGGREGATE(15,6,ROW(전산회선!$E$4:$E$1141)-ROW(전산회선!$E$4)+1/((전산회선!$B$4:$B$1141=$E8)*(전산회선!$F$4:$F$1141=AH8)),1)))</f>
        <v/>
      </c>
      <c r="AH8" s="16" t="str">
        <f>IFERROR(IF(_xlfn.MAXIFS(전산회선!$F$4:$F$1141,전산회선!$B$4:$B$1141,$E8,전산회선!$F$4:$F$1141,"&lt;"&amp;AF8)=0,"",_xlfn.MAXIFS(전산회선!$F$4:$F$1141,전산회선!$B$4:$B$1141,$E8,전산회선!$F$4:$F$1141,"&lt;"&amp;AF8)),"")</f>
        <v/>
      </c>
      <c r="AI8" s="16" t="str" cm="1">
        <f t="array" ref="AI8">IF(AJ8="","",INDEX(전산회선!$E$4:$E$1141,_xlfn.AGGREGATE(15,6,ROW(전산회선!$E$4:$E$1141)-ROW(전산회선!$E$4)+1/((전산회선!$B$4:$B$1141=$E8)*(전산회선!$F$4:$F$1141=AJ8)),1)))</f>
        <v/>
      </c>
      <c r="AJ8" s="16" t="str">
        <f>IFERROR(IF(_xlfn.MAXIFS(전산회선!$F$4:$F$1141,전산회선!$B$4:$B$1141,$E8,전산회선!$F$4:$F$1141,"&lt;"&amp;AH8)=0,"",_xlfn.MAXIFS(전산회선!$F$4:$F$1141,전산회선!$B$4:$B$1141,$E8,전산회선!$F$4:$F$1141,"&lt;"&amp;AH8)),"")</f>
        <v/>
      </c>
      <c r="AK8" s="16" t="str" cm="1">
        <f t="array" ref="AK8">IF(AL8="","",INDEX(전산회선!$E$4:$E$1141,_xlfn.AGGREGATE(15,6,ROW(전산회선!$E$4:$E$1141)-ROW(전산회선!$E$4)+1/((전산회선!$B$4:$B$1141=$E8)*(전산회선!$F$4:$F$1141=AL8)),1)))</f>
        <v/>
      </c>
      <c r="AL8" s="16" t="str">
        <f>IFERROR(IF(_xlfn.MAXIFS(전산회선!$F$4:$F$1141,전산회선!$B$4:$B$1141,$E8,전산회선!$F$4:$F$1141,"&lt;"&amp;AJ8)=0,"",_xlfn.MAXIFS(전산회선!$F$4:$F$1141,전산회선!$B$4:$B$1141,$E8,전산회선!$F$4:$F$1141,"&lt;"&amp;AJ8)),"")</f>
        <v/>
      </c>
      <c r="AM8" s="16" t="str" cm="1">
        <f t="array" ref="AM8">IF(AN8="","",INDEX(전산회선!$E$4:$E$1141,_xlfn.AGGREGATE(15,6,ROW(전산회선!$E$4:$E$1141)-ROW(전산회선!$E$4)+1/((전산회선!$B$4:$B$1141=$E8)*(전산회선!$F$4:$F$1141=AN8)),1)))</f>
        <v/>
      </c>
      <c r="AN8" s="16" t="str">
        <f>IFERROR(IF(_xlfn.MAXIFS(전산회선!$F$4:$F$1141,전산회선!$B$4:$B$1141,$E8,전산회선!$F$4:$F$1141,"&lt;"&amp;AL8)=0,"",_xlfn.MAXIFS(전산회선!$F$4:$F$1141,전산회선!$B$4:$B$1141,$E8,전산회선!$F$4:$F$1141,"&lt;"&amp;AL8)),"")</f>
        <v/>
      </c>
      <c r="AO8" s="23">
        <v>5830</v>
      </c>
      <c r="AP8" s="23">
        <v>5830</v>
      </c>
      <c r="AQ8" s="23">
        <v>5830</v>
      </c>
      <c r="AR8" s="23">
        <v>5830</v>
      </c>
      <c r="AS8" s="23">
        <v>5830</v>
      </c>
      <c r="AT8" s="23">
        <v>5830</v>
      </c>
      <c r="AU8" s="23">
        <v>5830</v>
      </c>
      <c r="AV8" s="23">
        <v>7030</v>
      </c>
      <c r="AW8" s="23">
        <v>7030</v>
      </c>
      <c r="AX8" s="23">
        <v>7030</v>
      </c>
      <c r="AY8" s="23">
        <v>0</v>
      </c>
      <c r="AZ8" s="23">
        <v>0</v>
      </c>
      <c r="BA8" s="23">
        <v>5158.333333333333</v>
      </c>
      <c r="BB8" s="23">
        <f t="shared" si="0"/>
        <v>61900</v>
      </c>
      <c r="BC8" s="23">
        <v>0</v>
      </c>
      <c r="BD8" s="23">
        <v>0</v>
      </c>
      <c r="BE8" s="23">
        <v>0</v>
      </c>
      <c r="BF8" s="23">
        <v>0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v>0</v>
      </c>
      <c r="BQ8" s="17" t="str">
        <f>IFERROR(INDEX(피벗!$BL$5:$CH$5,1,MATCH($BR8,INDEX(피벗!$BL:$CH,MATCH($E8,피벗!$BJ:$BJ,0),0),0)),"")</f>
        <v/>
      </c>
      <c r="BR8" s="23" t="str">
        <f>IFERROR(LARGE(INDEX(피벗!$BL:$CH,MATCH(성장고객!$E8,피벗!$BJ:$BJ,0),0),1),"")</f>
        <v/>
      </c>
      <c r="BS8" s="27" t="str">
        <f t="shared" si="1"/>
        <v/>
      </c>
      <c r="BT8" s="17" t="str">
        <f>IFERROR(INDEX(피벗!$BL$5:$CH$5,1,MATCH($BU8,INDEX(피벗!$BL:$CH,MATCH($E8,피벗!$BJ:$BJ,0),0),0)),"")</f>
        <v/>
      </c>
      <c r="BU8" s="23" t="str">
        <f>IFERROR(LARGE(INDEX(피벗!$BL:$CH,MATCH(성장고객!$E8,피벗!$BJ:$BJ,0),0),2),"")</f>
        <v/>
      </c>
      <c r="BV8" s="27" t="str">
        <f t="shared" si="2"/>
        <v/>
      </c>
      <c r="BW8" s="17" t="str">
        <f>IFERROR(INDEX(피벗!$BL$5:$CH$5,1,MATCH($BX8,INDEX(피벗!$BL:$CH,MATCH($E8,피벗!$BJ:$BJ,0),0),0)),"")</f>
        <v/>
      </c>
      <c r="BX8" s="23" t="str">
        <f>IFERROR(LARGE(INDEX(피벗!$BL:$CH,MATCH(성장고객!$E8,피벗!$BJ:$BJ,0),0),3),"")</f>
        <v/>
      </c>
      <c r="BY8" s="27" t="str">
        <f t="shared" si="3"/>
        <v/>
      </c>
      <c r="BZ8" s="17" t="str">
        <f>IFERROR(INDEX(피벗!$BL$5:$CH$5,1,MATCH($CA8,INDEX(피벗!$BL:$CH,MATCH($E8,피벗!$BJ:$BJ,0),0),0)),"")</f>
        <v/>
      </c>
      <c r="CA8" s="23" t="str">
        <f>IFERROR(LARGE(INDEX(피벗!$BL:$CH,MATCH(성장고객!$E8,피벗!$BJ:$BJ,0),0),4),"")</f>
        <v/>
      </c>
      <c r="CB8" s="27" t="str">
        <f t="shared" si="4"/>
        <v/>
      </c>
      <c r="CC8" s="17" t="str">
        <f>IFERROR(INDEX(피벗!$BL$5:$CH$5,1,MATCH($CD8,INDEX(피벗!$BL:$CH,MATCH($E8,피벗!$BJ:$BJ,0),0),0)),"")</f>
        <v/>
      </c>
      <c r="CD8" s="23" t="str">
        <f>IFERROR(LARGE(INDEX(피벗!$BL:$CH,MATCH(성장고객!$E8,피벗!$BJ:$BJ,0),0),5),"")</f>
        <v/>
      </c>
      <c r="CE8" s="27" t="str">
        <f t="shared" si="5"/>
        <v/>
      </c>
      <c r="CF8" s="23" t="str">
        <f>IFERROR(INDEX(피벗!$CI:$CI,MATCH($E8,피벗!$BJ:$BJ,0)),"")</f>
        <v/>
      </c>
      <c r="CG8" s="25" t="str">
        <f t="shared" si="6"/>
        <v/>
      </c>
      <c r="CH8" s="17" t="str">
        <f>IFERROR(INDEX(피벗!$EZ$5:$GE$5,1,MATCH($CI8,INDEX(피벗!$EZ:$GE,MATCH($E8,피벗!$EY:$EY,0),0),0)),"")</f>
        <v>기업메시징</v>
      </c>
      <c r="CI8" s="23">
        <f>IFERROR(LARGE(INDEX(피벗!$EZ:$GE,MATCH(성장고객!$E8,피벗!$EY:$EY,0),0),1),"")</f>
        <v>61900</v>
      </c>
      <c r="CJ8" s="17" t="str">
        <f>IFERROR(INDEX(피벗!$EZ$5:$GE$5,1,MATCH($CK8,INDEX(피벗!$EZ:$GE,MATCH($E8,피벗!$EY:$EY,0),0),0)),"")</f>
        <v/>
      </c>
      <c r="CK8" s="23" t="str">
        <f>IFERROR(LARGE(INDEX(피벗!$EZ:$GE,MATCH(성장고객!$E8,피벗!$EY:$EY,0),0),2),"")</f>
        <v/>
      </c>
      <c r="CL8" s="17" t="str">
        <f>IFERROR(INDEX(피벗!$EZ$5:$GE$5,1,MATCH($CM8,INDEX(피벗!$EZ:$GE,MATCH($E8,피벗!$EY:$EY,0),0),0)),"")</f>
        <v/>
      </c>
      <c r="CM8" s="23" t="str">
        <f>IFERROR(LARGE(INDEX(피벗!$EZ:$GE,MATCH(성장고객!$E8,피벗!$EY:$EY,0),0),3),"")</f>
        <v/>
      </c>
      <c r="CN8" s="17" t="str">
        <f>IFERROR(INDEX(피벗!$EZ$5:$GE$5,1,MATCH($CO8,INDEX(피벗!$EZ:$GE,MATCH($E8,피벗!$EY:$EY,0),0),0)),"")</f>
        <v/>
      </c>
      <c r="CO8" s="23" t="str">
        <f>IFERROR(LARGE(INDEX(피벗!$EZ:$GE,MATCH(성장고객!$E8,피벗!$EY:$EY,0),0),4),"")</f>
        <v/>
      </c>
      <c r="CP8" s="17" t="str">
        <f>IFERROR(INDEX(피벗!$EZ$5:$GE$5,1,MATCH($CQ8,INDEX(피벗!$EZ:$GE,MATCH($E8,피벗!$EY:$EY,0),0),0)),"")</f>
        <v/>
      </c>
      <c r="CQ8" s="23" t="str">
        <f>IFERROR(LARGE(INDEX(피벗!$EZ:$GE,MATCH(성장고객!$E8,피벗!$EY:$EY,0),0),5),"")</f>
        <v/>
      </c>
      <c r="CR8" s="23">
        <f>IFERROR(INDEX(피벗!$GF:$GF,MATCH($E8,피벗!$EY:$EY,0)),"")</f>
        <v>61900</v>
      </c>
    </row>
    <row r="9" spans="1:96" x14ac:dyDescent="0.45">
      <c r="A9" s="20" t="s">
        <v>982</v>
      </c>
      <c r="B9" s="20" t="s">
        <v>26</v>
      </c>
      <c r="C9" s="20" t="s">
        <v>104</v>
      </c>
      <c r="D9" s="20" t="s">
        <v>1215</v>
      </c>
      <c r="E9" s="20" t="s">
        <v>678</v>
      </c>
      <c r="F9" s="21" t="s">
        <v>679</v>
      </c>
      <c r="G9" s="21" t="s">
        <v>257</v>
      </c>
      <c r="H9" s="21" t="s">
        <v>0</v>
      </c>
      <c r="I9" s="22" t="s">
        <v>680</v>
      </c>
      <c r="J9" s="22" t="s">
        <v>681</v>
      </c>
      <c r="K9" s="20" t="s">
        <v>0</v>
      </c>
      <c r="L9" s="20" t="s">
        <v>1316</v>
      </c>
      <c r="M9" s="20" t="s">
        <v>1335</v>
      </c>
      <c r="N9" s="20" t="s">
        <v>1336</v>
      </c>
      <c r="O9" s="21" t="s">
        <v>1345</v>
      </c>
      <c r="P9" s="21">
        <v>1</v>
      </c>
      <c r="Q9" s="21" t="s">
        <v>1338</v>
      </c>
      <c r="R9" s="21" t="s">
        <v>1339</v>
      </c>
      <c r="S9" s="21" t="s">
        <v>1321</v>
      </c>
      <c r="T9" s="21" t="s">
        <v>1316</v>
      </c>
      <c r="U9" s="21" t="s">
        <v>2932</v>
      </c>
      <c r="V9" s="21" t="s">
        <v>2933</v>
      </c>
      <c r="W9" s="20" t="s">
        <v>2934</v>
      </c>
      <c r="X9" s="21" t="s">
        <v>2935</v>
      </c>
      <c r="Y9" s="21" t="s">
        <v>2936</v>
      </c>
      <c r="Z9" s="21" t="s">
        <v>2937</v>
      </c>
      <c r="AA9" s="20">
        <v>45</v>
      </c>
      <c r="AB9" s="20" t="s">
        <v>1354</v>
      </c>
      <c r="AC9" s="21" t="s">
        <v>1479</v>
      </c>
      <c r="AD9" s="20" t="s">
        <v>1311</v>
      </c>
      <c r="AE9" s="16" t="str" cm="1">
        <f t="array" ref="AE9">IF(AF9="","",INDEX(전산회선!$E$4:$E$1141,_xlfn.AGGREGATE(15,6,ROW(전산회선!$E$4:$E$1141)-ROW(전산회선!$E$4)+1/((전산회선!$B$4:$B$1141=$E9)*(전산회선!$F$4:$F$1141=AF9)),1)))</f>
        <v>MeGA인터넷</v>
      </c>
      <c r="AF9" s="16">
        <f>IFERROR(IF(_xlfn.MAXIFS(전산회선!$F$4:$F$1141,전산회선!$B$4:$B$1141,$E9)=0,"",_xlfn.MAXIFS(전산회선!$F$4:$F$1141,전산회선!$B$4:$B$1141,$E9)),"")</f>
        <v>1</v>
      </c>
      <c r="AG9" s="16" t="str" cm="1">
        <f t="array" ref="AG9">IF(AH9="","",INDEX(전산회선!$E$4:$E$1141,_xlfn.AGGREGATE(15,6,ROW(전산회선!$E$4:$E$1141)-ROW(전산회선!$E$4)+1/((전산회선!$B$4:$B$1141=$E9)*(전산회선!$F$4:$F$1141=AH9)),1)))</f>
        <v/>
      </c>
      <c r="AH9" s="16" t="str">
        <f>IFERROR(IF(_xlfn.MAXIFS(전산회선!$F$4:$F$1141,전산회선!$B$4:$B$1141,$E9,전산회선!$F$4:$F$1141,"&lt;"&amp;AF9)=0,"",_xlfn.MAXIFS(전산회선!$F$4:$F$1141,전산회선!$B$4:$B$1141,$E9,전산회선!$F$4:$F$1141,"&lt;"&amp;AF9)),"")</f>
        <v/>
      </c>
      <c r="AI9" s="16" t="str" cm="1">
        <f t="array" ref="AI9">IF(AJ9="","",INDEX(전산회선!$E$4:$E$1141,_xlfn.AGGREGATE(15,6,ROW(전산회선!$E$4:$E$1141)-ROW(전산회선!$E$4)+1/((전산회선!$B$4:$B$1141=$E9)*(전산회선!$F$4:$F$1141=AJ9)),1)))</f>
        <v/>
      </c>
      <c r="AJ9" s="16" t="str">
        <f>IFERROR(IF(_xlfn.MAXIFS(전산회선!$F$4:$F$1141,전산회선!$B$4:$B$1141,$E9,전산회선!$F$4:$F$1141,"&lt;"&amp;AH9)=0,"",_xlfn.MAXIFS(전산회선!$F$4:$F$1141,전산회선!$B$4:$B$1141,$E9,전산회선!$F$4:$F$1141,"&lt;"&amp;AH9)),"")</f>
        <v/>
      </c>
      <c r="AK9" s="16" t="str" cm="1">
        <f t="array" ref="AK9">IF(AL9="","",INDEX(전산회선!$E$4:$E$1141,_xlfn.AGGREGATE(15,6,ROW(전산회선!$E$4:$E$1141)-ROW(전산회선!$E$4)+1/((전산회선!$B$4:$B$1141=$E9)*(전산회선!$F$4:$F$1141=AL9)),1)))</f>
        <v/>
      </c>
      <c r="AL9" s="16" t="str">
        <f>IFERROR(IF(_xlfn.MAXIFS(전산회선!$F$4:$F$1141,전산회선!$B$4:$B$1141,$E9,전산회선!$F$4:$F$1141,"&lt;"&amp;AJ9)=0,"",_xlfn.MAXIFS(전산회선!$F$4:$F$1141,전산회선!$B$4:$B$1141,$E9,전산회선!$F$4:$F$1141,"&lt;"&amp;AJ9)),"")</f>
        <v/>
      </c>
      <c r="AM9" s="16" t="str" cm="1">
        <f t="array" ref="AM9">IF(AN9="","",INDEX(전산회선!$E$4:$E$1141,_xlfn.AGGREGATE(15,6,ROW(전산회선!$E$4:$E$1141)-ROW(전산회선!$E$4)+1/((전산회선!$B$4:$B$1141=$E9)*(전산회선!$F$4:$F$1141=AN9)),1)))</f>
        <v/>
      </c>
      <c r="AN9" s="16" t="str">
        <f>IFERROR(IF(_xlfn.MAXIFS(전산회선!$F$4:$F$1141,전산회선!$B$4:$B$1141,$E9,전산회선!$F$4:$F$1141,"&lt;"&amp;AL9)=0,"",_xlfn.MAXIFS(전산회선!$F$4:$F$1141,전산회선!$B$4:$B$1141,$E9,전산회선!$F$4:$F$1141,"&lt;"&amp;AL9)),"")</f>
        <v/>
      </c>
      <c r="AO9" s="23">
        <v>20962</v>
      </c>
      <c r="AP9" s="23">
        <v>20962</v>
      </c>
      <c r="AQ9" s="23">
        <v>20962</v>
      </c>
      <c r="AR9" s="23">
        <v>20962</v>
      </c>
      <c r="AS9" s="23">
        <v>20962</v>
      </c>
      <c r="AT9" s="23">
        <v>20962</v>
      </c>
      <c r="AU9" s="23">
        <v>20962</v>
      </c>
      <c r="AV9" s="23">
        <v>20962</v>
      </c>
      <c r="AW9" s="23">
        <v>20962</v>
      </c>
      <c r="AX9" s="23">
        <v>20962</v>
      </c>
      <c r="AY9" s="23">
        <v>20962</v>
      </c>
      <c r="AZ9" s="23">
        <v>20962</v>
      </c>
      <c r="BA9" s="23">
        <v>20962</v>
      </c>
      <c r="BB9" s="23">
        <f t="shared" si="0"/>
        <v>251544</v>
      </c>
      <c r="BC9" s="23">
        <v>0</v>
      </c>
      <c r="BD9" s="23">
        <v>0</v>
      </c>
      <c r="BE9" s="23">
        <v>0</v>
      </c>
      <c r="BF9" s="23">
        <v>0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v>0</v>
      </c>
      <c r="BQ9" s="17" t="str">
        <f>IFERROR(INDEX(피벗!$BL$5:$CH$5,1,MATCH($BR9,INDEX(피벗!$BL:$CH,MATCH($E9,피벗!$BJ:$BJ,0),0),0)),"")</f>
        <v/>
      </c>
      <c r="BR9" s="23" t="str">
        <f>IFERROR(LARGE(INDEX(피벗!$BL:$CH,MATCH(성장고객!$E9,피벗!$BJ:$BJ,0),0),1),"")</f>
        <v/>
      </c>
      <c r="BS9" s="27" t="str">
        <f t="shared" si="1"/>
        <v/>
      </c>
      <c r="BT9" s="17" t="str">
        <f>IFERROR(INDEX(피벗!$BL$5:$CH$5,1,MATCH($BU9,INDEX(피벗!$BL:$CH,MATCH($E9,피벗!$BJ:$BJ,0),0),0)),"")</f>
        <v/>
      </c>
      <c r="BU9" s="23" t="str">
        <f>IFERROR(LARGE(INDEX(피벗!$BL:$CH,MATCH(성장고객!$E9,피벗!$BJ:$BJ,0),0),2),"")</f>
        <v/>
      </c>
      <c r="BV9" s="27" t="str">
        <f t="shared" si="2"/>
        <v/>
      </c>
      <c r="BW9" s="17" t="str">
        <f>IFERROR(INDEX(피벗!$BL$5:$CH$5,1,MATCH($BX9,INDEX(피벗!$BL:$CH,MATCH($E9,피벗!$BJ:$BJ,0),0),0)),"")</f>
        <v/>
      </c>
      <c r="BX9" s="23" t="str">
        <f>IFERROR(LARGE(INDEX(피벗!$BL:$CH,MATCH(성장고객!$E9,피벗!$BJ:$BJ,0),0),3),"")</f>
        <v/>
      </c>
      <c r="BY9" s="27" t="str">
        <f t="shared" si="3"/>
        <v/>
      </c>
      <c r="BZ9" s="17" t="str">
        <f>IFERROR(INDEX(피벗!$BL$5:$CH$5,1,MATCH($CA9,INDEX(피벗!$BL:$CH,MATCH($E9,피벗!$BJ:$BJ,0),0),0)),"")</f>
        <v/>
      </c>
      <c r="CA9" s="23" t="str">
        <f>IFERROR(LARGE(INDEX(피벗!$BL:$CH,MATCH(성장고객!$E9,피벗!$BJ:$BJ,0),0),4),"")</f>
        <v/>
      </c>
      <c r="CB9" s="27" t="str">
        <f t="shared" si="4"/>
        <v/>
      </c>
      <c r="CC9" s="17" t="str">
        <f>IFERROR(INDEX(피벗!$BL$5:$CH$5,1,MATCH($CD9,INDEX(피벗!$BL:$CH,MATCH($E9,피벗!$BJ:$BJ,0),0),0)),"")</f>
        <v/>
      </c>
      <c r="CD9" s="23" t="str">
        <f>IFERROR(LARGE(INDEX(피벗!$BL:$CH,MATCH(성장고객!$E9,피벗!$BJ:$BJ,0),0),5),"")</f>
        <v/>
      </c>
      <c r="CE9" s="27" t="str">
        <f t="shared" si="5"/>
        <v/>
      </c>
      <c r="CF9" s="23" t="str">
        <f>IFERROR(INDEX(피벗!$CI:$CI,MATCH($E9,피벗!$BJ:$BJ,0)),"")</f>
        <v/>
      </c>
      <c r="CG9" s="25" t="str">
        <f t="shared" si="6"/>
        <v/>
      </c>
      <c r="CH9" s="17" t="str">
        <f>IFERROR(INDEX(피벗!$EZ$5:$GE$5,1,MATCH($CI9,INDEX(피벗!$EZ:$GE,MATCH($E9,피벗!$EY:$EY,0),0),0)),"")</f>
        <v>MeGA인터넷</v>
      </c>
      <c r="CI9" s="23">
        <f>IFERROR(LARGE(INDEX(피벗!$EZ:$GE,MATCH(성장고객!$E9,피벗!$EY:$EY,0),0),1),"")</f>
        <v>251544</v>
      </c>
      <c r="CJ9" s="17" t="str">
        <f>IFERROR(INDEX(피벗!$EZ$5:$GE$5,1,MATCH($CK9,INDEX(피벗!$EZ:$GE,MATCH($E9,피벗!$EY:$EY,0),0),0)),"")</f>
        <v/>
      </c>
      <c r="CK9" s="23" t="str">
        <f>IFERROR(LARGE(INDEX(피벗!$EZ:$GE,MATCH(성장고객!$E9,피벗!$EY:$EY,0),0),2),"")</f>
        <v/>
      </c>
      <c r="CL9" s="17" t="str">
        <f>IFERROR(INDEX(피벗!$EZ$5:$GE$5,1,MATCH($CM9,INDEX(피벗!$EZ:$GE,MATCH($E9,피벗!$EY:$EY,0),0),0)),"")</f>
        <v/>
      </c>
      <c r="CM9" s="23" t="str">
        <f>IFERROR(LARGE(INDEX(피벗!$EZ:$GE,MATCH(성장고객!$E9,피벗!$EY:$EY,0),0),3),"")</f>
        <v/>
      </c>
      <c r="CN9" s="17" t="str">
        <f>IFERROR(INDEX(피벗!$EZ$5:$GE$5,1,MATCH($CO9,INDEX(피벗!$EZ:$GE,MATCH($E9,피벗!$EY:$EY,0),0),0)),"")</f>
        <v/>
      </c>
      <c r="CO9" s="23" t="str">
        <f>IFERROR(LARGE(INDEX(피벗!$EZ:$GE,MATCH(성장고객!$E9,피벗!$EY:$EY,0),0),4),"")</f>
        <v/>
      </c>
      <c r="CP9" s="17" t="str">
        <f>IFERROR(INDEX(피벗!$EZ$5:$GE$5,1,MATCH($CQ9,INDEX(피벗!$EZ:$GE,MATCH($E9,피벗!$EY:$EY,0),0),0)),"")</f>
        <v/>
      </c>
      <c r="CQ9" s="23" t="str">
        <f>IFERROR(LARGE(INDEX(피벗!$EZ:$GE,MATCH(성장고객!$E9,피벗!$EY:$EY,0),0),5),"")</f>
        <v/>
      </c>
      <c r="CR9" s="23">
        <f>IFERROR(INDEX(피벗!$GF:$GF,MATCH($E9,피벗!$EY:$EY,0)),"")</f>
        <v>251544</v>
      </c>
    </row>
    <row r="10" spans="1:96" x14ac:dyDescent="0.45">
      <c r="A10" s="20" t="s">
        <v>982</v>
      </c>
      <c r="B10" s="20" t="s">
        <v>26</v>
      </c>
      <c r="C10" s="20" t="s">
        <v>30</v>
      </c>
      <c r="D10" s="20" t="s">
        <v>1194</v>
      </c>
      <c r="E10" s="20" t="s">
        <v>364</v>
      </c>
      <c r="F10" s="21" t="s">
        <v>365</v>
      </c>
      <c r="G10" s="21" t="s">
        <v>257</v>
      </c>
      <c r="H10" s="21" t="s">
        <v>0</v>
      </c>
      <c r="I10" s="22" t="s">
        <v>366</v>
      </c>
      <c r="J10" s="22" t="s">
        <v>367</v>
      </c>
      <c r="K10" s="20" t="s">
        <v>25</v>
      </c>
      <c r="L10" s="20" t="s">
        <v>1316</v>
      </c>
      <c r="M10" s="20" t="s">
        <v>1389</v>
      </c>
      <c r="N10" s="20" t="s">
        <v>1390</v>
      </c>
      <c r="O10" s="21" t="s">
        <v>1441</v>
      </c>
      <c r="P10" s="21">
        <v>22</v>
      </c>
      <c r="Q10" s="21" t="s">
        <v>1392</v>
      </c>
      <c r="R10" s="21" t="s">
        <v>1320</v>
      </c>
      <c r="S10" s="21" t="s">
        <v>1321</v>
      </c>
      <c r="T10" s="21" t="s">
        <v>1316</v>
      </c>
      <c r="U10" s="21" t="s">
        <v>2926</v>
      </c>
      <c r="V10" s="21" t="s">
        <v>2927</v>
      </c>
      <c r="W10" s="20" t="s">
        <v>2928</v>
      </c>
      <c r="X10" s="21" t="s">
        <v>2929</v>
      </c>
      <c r="Y10" s="21" t="s">
        <v>2930</v>
      </c>
      <c r="Z10" s="21" t="s">
        <v>2931</v>
      </c>
      <c r="AA10" s="20">
        <v>24</v>
      </c>
      <c r="AB10" s="20" t="s">
        <v>1354</v>
      </c>
      <c r="AC10" s="21" t="s">
        <v>1995</v>
      </c>
      <c r="AD10" s="20" t="s">
        <v>1311</v>
      </c>
      <c r="AE10" s="16" t="str" cm="1">
        <f t="array" ref="AE10">IF(AF10="","",INDEX(전산회선!$E$4:$E$1141,_xlfn.AGGREGATE(15,6,ROW(전산회선!$E$4:$E$1141)-ROW(전산회선!$E$4)+1/((전산회선!$B$4:$B$1141=$E10)*(전산회선!$F$4:$F$1141=AF10)),1)))</f>
        <v>GiGA인터넷</v>
      </c>
      <c r="AF10" s="16">
        <f>IFERROR(IF(_xlfn.MAXIFS(전산회선!$F$4:$F$1141,전산회선!$B$4:$B$1141,$E10)=0,"",_xlfn.MAXIFS(전산회선!$F$4:$F$1141,전산회선!$B$4:$B$1141,$E10)),"")</f>
        <v>4</v>
      </c>
      <c r="AG10" s="16" t="str" cm="1">
        <f t="array" ref="AG10">IF(AH10="","",INDEX(전산회선!$E$4:$E$1141,_xlfn.AGGREGATE(15,6,ROW(전산회선!$E$4:$E$1141)-ROW(전산회선!$E$4)+1/((전산회선!$B$4:$B$1141=$E10)*(전산회선!$F$4:$F$1141=AH10)),1)))</f>
        <v>GTV</v>
      </c>
      <c r="AH10" s="16">
        <f>IFERROR(IF(_xlfn.MAXIFS(전산회선!$F$4:$F$1141,전산회선!$B$4:$B$1141,$E10,전산회선!$F$4:$F$1141,"&lt;"&amp;AF10)=0,"",_xlfn.MAXIFS(전산회선!$F$4:$F$1141,전산회선!$B$4:$B$1141,$E10,전산회선!$F$4:$F$1141,"&lt;"&amp;AF10)),"")</f>
        <v>2</v>
      </c>
      <c r="AI10" s="16" t="str" cm="1">
        <f t="array" ref="AI10">IF(AJ10="","",INDEX(전산회선!$E$4:$E$1141,_xlfn.AGGREGATE(15,6,ROW(전산회선!$E$4:$E$1141)-ROW(전산회선!$E$4)+1/((전산회선!$B$4:$B$1141=$E10)*(전산회선!$F$4:$F$1141=AJ10)),1)))</f>
        <v/>
      </c>
      <c r="AJ10" s="16" t="str">
        <f>IFERROR(IF(_xlfn.MAXIFS(전산회선!$F$4:$F$1141,전산회선!$B$4:$B$1141,$E10,전산회선!$F$4:$F$1141,"&lt;"&amp;AH10)=0,"",_xlfn.MAXIFS(전산회선!$F$4:$F$1141,전산회선!$B$4:$B$1141,$E10,전산회선!$F$4:$F$1141,"&lt;"&amp;AH10)),"")</f>
        <v/>
      </c>
      <c r="AK10" s="16" t="str" cm="1">
        <f t="array" ref="AK10">IF(AL10="","",INDEX(전산회선!$E$4:$E$1141,_xlfn.AGGREGATE(15,6,ROW(전산회선!$E$4:$E$1141)-ROW(전산회선!$E$4)+1/((전산회선!$B$4:$B$1141=$E10)*(전산회선!$F$4:$F$1141=AL10)),1)))</f>
        <v/>
      </c>
      <c r="AL10" s="16" t="str">
        <f>IFERROR(IF(_xlfn.MAXIFS(전산회선!$F$4:$F$1141,전산회선!$B$4:$B$1141,$E10,전산회선!$F$4:$F$1141,"&lt;"&amp;AJ10)=0,"",_xlfn.MAXIFS(전산회선!$F$4:$F$1141,전산회선!$B$4:$B$1141,$E10,전산회선!$F$4:$F$1141,"&lt;"&amp;AJ10)),"")</f>
        <v/>
      </c>
      <c r="AM10" s="16" t="str" cm="1">
        <f t="array" ref="AM10">IF(AN10="","",INDEX(전산회선!$E$4:$E$1141,_xlfn.AGGREGATE(15,6,ROW(전산회선!$E$4:$E$1141)-ROW(전산회선!$E$4)+1/((전산회선!$B$4:$B$1141=$E10)*(전산회선!$F$4:$F$1141=AN10)),1)))</f>
        <v/>
      </c>
      <c r="AN10" s="16" t="str">
        <f>IFERROR(IF(_xlfn.MAXIFS(전산회선!$F$4:$F$1141,전산회선!$B$4:$B$1141,$E10,전산회선!$F$4:$F$1141,"&lt;"&amp;AL10)=0,"",_xlfn.MAXIFS(전산회선!$F$4:$F$1141,전산회선!$B$4:$B$1141,$E10,전산회선!$F$4:$F$1141,"&lt;"&amp;AL10)),"")</f>
        <v/>
      </c>
      <c r="AO10" s="23">
        <v>221102.38399999999</v>
      </c>
      <c r="AP10" s="23">
        <v>241031.38399999999</v>
      </c>
      <c r="AQ10" s="23">
        <v>264250.38399999996</v>
      </c>
      <c r="AR10" s="23">
        <v>242263.38399999999</v>
      </c>
      <c r="AS10" s="23">
        <v>275001.38399999996</v>
      </c>
      <c r="AT10" s="23">
        <v>241528.38399999999</v>
      </c>
      <c r="AU10" s="23">
        <v>228585.38399999999</v>
      </c>
      <c r="AV10" s="23">
        <v>195136.83199999999</v>
      </c>
      <c r="AW10" s="23">
        <v>208735.38399999999</v>
      </c>
      <c r="AX10" s="23">
        <v>155740.38399999999</v>
      </c>
      <c r="AY10" s="23">
        <v>167150.31</v>
      </c>
      <c r="AZ10" s="23">
        <v>263550.38399999996</v>
      </c>
      <c r="BA10" s="23">
        <v>225339.6651666667</v>
      </c>
      <c r="BB10" s="23">
        <f t="shared" si="0"/>
        <v>2704075.9820000003</v>
      </c>
      <c r="BC10" s="23">
        <v>20801</v>
      </c>
      <c r="BD10" s="23">
        <v>41962</v>
      </c>
      <c r="BE10" s="23">
        <v>41962</v>
      </c>
      <c r="BF10" s="23">
        <v>41962</v>
      </c>
      <c r="BG10" s="23">
        <v>74690</v>
      </c>
      <c r="BH10" s="23">
        <v>41962</v>
      </c>
      <c r="BI10" s="23">
        <v>41962</v>
      </c>
      <c r="BJ10" s="23">
        <v>51311</v>
      </c>
      <c r="BK10" s="23">
        <v>77919</v>
      </c>
      <c r="BL10" s="23">
        <v>24924</v>
      </c>
      <c r="BM10" s="23">
        <v>24924</v>
      </c>
      <c r="BN10" s="23">
        <v>44536</v>
      </c>
      <c r="BO10" s="23">
        <v>44076.25</v>
      </c>
      <c r="BP10" s="23">
        <v>528915</v>
      </c>
      <c r="BQ10" s="17" t="str">
        <f>IFERROR(INDEX(피벗!$BL$5:$CH$5,1,MATCH($BR10,INDEX(피벗!$BL:$CH,MATCH($E10,피벗!$BJ:$BJ,0),0),0)),"")</f>
        <v>GiGA인터넷</v>
      </c>
      <c r="BR10" s="23">
        <f>IFERROR(LARGE(INDEX(피벗!$BL:$CH,MATCH(성장고객!$E10,피벗!$BJ:$BJ,0),0),1),"")</f>
        <v>435718</v>
      </c>
      <c r="BS10" s="27">
        <f t="shared" si="1"/>
        <v>0.16113378577392354</v>
      </c>
      <c r="BT10" s="17" t="str">
        <f>IFERROR(INDEX(피벗!$BL$5:$CH$5,1,MATCH($BU10,INDEX(피벗!$BL:$CH,MATCH($E10,피벗!$BJ:$BJ,0),0),0)),"")</f>
        <v>MeGA인터넷</v>
      </c>
      <c r="BU10" s="23">
        <f>IFERROR(LARGE(INDEX(피벗!$BL:$CH,MATCH(성장고객!$E10,피벗!$BJ:$BJ,0),0),2),"")</f>
        <v>93197</v>
      </c>
      <c r="BV10" s="27">
        <f t="shared" si="2"/>
        <v>3.4465377681831721E-2</v>
      </c>
      <c r="BW10" s="17" t="str">
        <f>IFERROR(INDEX(피벗!$BL$5:$CH$5,1,MATCH($BX10,INDEX(피벗!$BL:$CH,MATCH($E10,피벗!$BJ:$BJ,0),0),0)),"")</f>
        <v/>
      </c>
      <c r="BX10" s="23" t="str">
        <f>IFERROR(LARGE(INDEX(피벗!$BL:$CH,MATCH(성장고객!$E10,피벗!$BJ:$BJ,0),0),3),"")</f>
        <v/>
      </c>
      <c r="BY10" s="27" t="str">
        <f t="shared" si="3"/>
        <v/>
      </c>
      <c r="BZ10" s="17" t="str">
        <f>IFERROR(INDEX(피벗!$BL$5:$CH$5,1,MATCH($CA10,INDEX(피벗!$BL:$CH,MATCH($E10,피벗!$BJ:$BJ,0),0),0)),"")</f>
        <v/>
      </c>
      <c r="CA10" s="23" t="str">
        <f>IFERROR(LARGE(INDEX(피벗!$BL:$CH,MATCH(성장고객!$E10,피벗!$BJ:$BJ,0),0),4),"")</f>
        <v/>
      </c>
      <c r="CB10" s="27" t="str">
        <f t="shared" si="4"/>
        <v/>
      </c>
      <c r="CC10" s="17" t="str">
        <f>IFERROR(INDEX(피벗!$BL$5:$CH$5,1,MATCH($CD10,INDEX(피벗!$BL:$CH,MATCH($E10,피벗!$BJ:$BJ,0),0),0)),"")</f>
        <v/>
      </c>
      <c r="CD10" s="23" t="str">
        <f>IFERROR(LARGE(INDEX(피벗!$BL:$CH,MATCH(성장고객!$E10,피벗!$BJ:$BJ,0),0),5),"")</f>
        <v/>
      </c>
      <c r="CE10" s="27" t="str">
        <f t="shared" si="5"/>
        <v/>
      </c>
      <c r="CF10" s="23">
        <f>IFERROR(INDEX(피벗!$CI:$CI,MATCH($E10,피벗!$BJ:$BJ,0)),"")</f>
        <v>528915</v>
      </c>
      <c r="CG10" s="25">
        <f t="shared" si="6"/>
        <v>0.19559916345575526</v>
      </c>
      <c r="CH10" s="17" t="str">
        <f>IFERROR(INDEX(피벗!$EZ$5:$GE$5,1,MATCH($CI10,INDEX(피벗!$EZ:$GE,MATCH($E10,피벗!$EY:$EY,0),0),0)),"")</f>
        <v>GiGA인터넷</v>
      </c>
      <c r="CI10" s="23">
        <f>IFERROR(LARGE(INDEX(피벗!$EZ:$GE,MATCH(성장고객!$E10,피벗!$EY:$EY,0),0),1),"")</f>
        <v>1425671.9820000001</v>
      </c>
      <c r="CJ10" s="17" t="str">
        <f>IFERROR(INDEX(피벗!$EZ$5:$GE$5,1,MATCH($CK10,INDEX(피벗!$EZ:$GE,MATCH($E10,피벗!$EY:$EY,0),0),0)),"")</f>
        <v>MeGA인터넷</v>
      </c>
      <c r="CK10" s="23">
        <f>IFERROR(LARGE(INDEX(피벗!$EZ:$GE,MATCH(성장고객!$E10,피벗!$EY:$EY,0),0),2),"")</f>
        <v>692023</v>
      </c>
      <c r="CL10" s="17" t="str">
        <f>IFERROR(INDEX(피벗!$EZ$5:$GE$5,1,MATCH($CM10,INDEX(피벗!$EZ:$GE,MATCH($E10,피벗!$EY:$EY,0),0),0)),"")</f>
        <v>GTV</v>
      </c>
      <c r="CM10" s="23">
        <f>IFERROR(LARGE(INDEX(피벗!$EZ:$GE,MATCH(성장고객!$E10,피벗!$EY:$EY,0),0),3),"")</f>
        <v>466613</v>
      </c>
      <c r="CN10" s="17" t="str">
        <f>IFERROR(INDEX(피벗!$EZ$5:$GE$5,1,MATCH($CO10,INDEX(피벗!$EZ:$GE,MATCH($E10,피벗!$EY:$EY,0),0),0)),"")</f>
        <v>GTV Biz</v>
      </c>
      <c r="CO10" s="23">
        <f>IFERROR(LARGE(INDEX(피벗!$EZ:$GE,MATCH(성장고객!$E10,피벗!$EY:$EY,0),0),4),"")</f>
        <v>71768</v>
      </c>
      <c r="CP10" s="17" t="str">
        <f>IFERROR(INDEX(피벗!$EZ$5:$GE$5,1,MATCH($CQ10,INDEX(피벗!$EZ:$GE,MATCH($E10,피벗!$EY:$EY,0),0),0)),"")</f>
        <v>기가지니 TV</v>
      </c>
      <c r="CQ10" s="23">
        <f>IFERROR(LARGE(INDEX(피벗!$EZ:$GE,MATCH(성장고객!$E10,피벗!$EY:$EY,0),0),5),"")</f>
        <v>48000</v>
      </c>
      <c r="CR10" s="23">
        <f>IFERROR(INDEX(피벗!$GF:$GF,MATCH($E10,피벗!$EY:$EY,0)),"")</f>
        <v>2704075.9819999998</v>
      </c>
    </row>
    <row r="11" spans="1:96" x14ac:dyDescent="0.45">
      <c r="A11" s="20" t="s">
        <v>982</v>
      </c>
      <c r="B11" s="20" t="s">
        <v>29</v>
      </c>
      <c r="C11" s="20" t="s">
        <v>30</v>
      </c>
      <c r="D11" s="20" t="s">
        <v>990</v>
      </c>
      <c r="E11" s="20" t="s">
        <v>1002</v>
      </c>
      <c r="F11" s="21" t="s">
        <v>1003</v>
      </c>
      <c r="G11" s="21" t="s">
        <v>1</v>
      </c>
      <c r="H11" s="21" t="s">
        <v>0</v>
      </c>
      <c r="I11" s="22" t="s">
        <v>41</v>
      </c>
      <c r="J11" s="22" t="s">
        <v>42</v>
      </c>
      <c r="K11" s="20" t="s">
        <v>0</v>
      </c>
      <c r="L11" s="20" t="s">
        <v>1316</v>
      </c>
      <c r="M11" s="20" t="s">
        <v>1389</v>
      </c>
      <c r="N11" s="20" t="s">
        <v>1390</v>
      </c>
      <c r="O11" s="21" t="s">
        <v>1391</v>
      </c>
      <c r="P11" s="21">
        <v>5</v>
      </c>
      <c r="Q11" s="21" t="s">
        <v>1358</v>
      </c>
      <c r="R11" s="21" t="s">
        <v>1320</v>
      </c>
      <c r="S11" s="21" t="s">
        <v>1321</v>
      </c>
      <c r="T11" s="21" t="s">
        <v>1316</v>
      </c>
      <c r="U11" s="21" t="s">
        <v>1407</v>
      </c>
      <c r="V11" s="21" t="s">
        <v>1408</v>
      </c>
      <c r="W11" s="20" t="s">
        <v>1409</v>
      </c>
      <c r="X11" s="21" t="s">
        <v>1410</v>
      </c>
      <c r="Y11" s="21" t="s">
        <v>1411</v>
      </c>
      <c r="Z11" s="21" t="s">
        <v>1412</v>
      </c>
      <c r="AA11" s="20">
        <v>4</v>
      </c>
      <c r="AB11" s="20" t="s">
        <v>1354</v>
      </c>
      <c r="AC11" s="21" t="s">
        <v>1413</v>
      </c>
      <c r="AD11" s="20" t="s">
        <v>1311</v>
      </c>
      <c r="AE11" s="16" t="str" cm="1">
        <f t="array" ref="AE11">IF(AF11="","",INDEX(전산회선!$E$4:$E$1141,_xlfn.AGGREGATE(15,6,ROW(전산회선!$E$4:$E$1141)-ROW(전산회선!$E$4)+1/((전산회선!$B$4:$B$1141=$E11)*(전산회선!$F$4:$F$1141=AF11)),1)))</f>
        <v>홈일반전화</v>
      </c>
      <c r="AF11" s="16">
        <f>IFERROR(IF(_xlfn.MAXIFS(전산회선!$F$4:$F$1141,전산회선!$B$4:$B$1141,$E11)=0,"",_xlfn.MAXIFS(전산회선!$F$4:$F$1141,전산회선!$B$4:$B$1141,$E11)),"")</f>
        <v>3</v>
      </c>
      <c r="AG11" s="16" t="str" cm="1">
        <f t="array" ref="AG11">IF(AH11="","",INDEX(전산회선!$E$4:$E$1141,_xlfn.AGGREGATE(15,6,ROW(전산회선!$E$4:$E$1141)-ROW(전산회선!$E$4)+1/((전산회선!$B$4:$B$1141=$E11)*(전산회선!$F$4:$F$1141=AH11)),1)))</f>
        <v>GTV</v>
      </c>
      <c r="AH11" s="16">
        <f>IFERROR(IF(_xlfn.MAXIFS(전산회선!$F$4:$F$1141,전산회선!$B$4:$B$1141,$E11,전산회선!$F$4:$F$1141,"&lt;"&amp;AF11)=0,"",_xlfn.MAXIFS(전산회선!$F$4:$F$1141,전산회선!$B$4:$B$1141,$E11,전산회선!$F$4:$F$1141,"&lt;"&amp;AF11)),"")</f>
        <v>1</v>
      </c>
      <c r="AI11" s="16" t="str" cm="1">
        <f t="array" ref="AI11">IF(AJ11="","",INDEX(전산회선!$E$4:$E$1141,_xlfn.AGGREGATE(15,6,ROW(전산회선!$E$4:$E$1141)-ROW(전산회선!$E$4)+1/((전산회선!$B$4:$B$1141=$E11)*(전산회선!$F$4:$F$1141=AJ11)),1)))</f>
        <v/>
      </c>
      <c r="AJ11" s="16" t="str">
        <f>IFERROR(IF(_xlfn.MAXIFS(전산회선!$F$4:$F$1141,전산회선!$B$4:$B$1141,$E11,전산회선!$F$4:$F$1141,"&lt;"&amp;AH11)=0,"",_xlfn.MAXIFS(전산회선!$F$4:$F$1141,전산회선!$B$4:$B$1141,$E11,전산회선!$F$4:$F$1141,"&lt;"&amp;AH11)),"")</f>
        <v/>
      </c>
      <c r="AK11" s="16" t="str" cm="1">
        <f t="array" ref="AK11">IF(AL11="","",INDEX(전산회선!$E$4:$E$1141,_xlfn.AGGREGATE(15,6,ROW(전산회선!$E$4:$E$1141)-ROW(전산회선!$E$4)+1/((전산회선!$B$4:$B$1141=$E11)*(전산회선!$F$4:$F$1141=AL11)),1)))</f>
        <v/>
      </c>
      <c r="AL11" s="16" t="str">
        <f>IFERROR(IF(_xlfn.MAXIFS(전산회선!$F$4:$F$1141,전산회선!$B$4:$B$1141,$E11,전산회선!$F$4:$F$1141,"&lt;"&amp;AJ11)=0,"",_xlfn.MAXIFS(전산회선!$F$4:$F$1141,전산회선!$B$4:$B$1141,$E11,전산회선!$F$4:$F$1141,"&lt;"&amp;AJ11)),"")</f>
        <v/>
      </c>
      <c r="AM11" s="16" t="str" cm="1">
        <f t="array" ref="AM11">IF(AN11="","",INDEX(전산회선!$E$4:$E$1141,_xlfn.AGGREGATE(15,6,ROW(전산회선!$E$4:$E$1141)-ROW(전산회선!$E$4)+1/((전산회선!$B$4:$B$1141=$E11)*(전산회선!$F$4:$F$1141=AN11)),1)))</f>
        <v/>
      </c>
      <c r="AN11" s="16" t="str">
        <f>IFERROR(IF(_xlfn.MAXIFS(전산회선!$F$4:$F$1141,전산회선!$B$4:$B$1141,$E11,전산회선!$F$4:$F$1141,"&lt;"&amp;AL11)=0,"",_xlfn.MAXIFS(전산회선!$F$4:$F$1141,전산회선!$B$4:$B$1141,$E11,전산회선!$F$4:$F$1141,"&lt;"&amp;AL11)),"")</f>
        <v/>
      </c>
      <c r="AO11" s="23">
        <v>40789</v>
      </c>
      <c r="AP11" s="23">
        <v>41082</v>
      </c>
      <c r="AQ11" s="23">
        <v>42997</v>
      </c>
      <c r="AR11" s="23">
        <v>40809</v>
      </c>
      <c r="AS11" s="23">
        <v>41571</v>
      </c>
      <c r="AT11" s="23">
        <v>39866</v>
      </c>
      <c r="AU11" s="23">
        <v>11673</v>
      </c>
      <c r="AV11" s="23">
        <v>4702</v>
      </c>
      <c r="AW11" s="23">
        <v>16084</v>
      </c>
      <c r="AX11" s="23">
        <v>16255</v>
      </c>
      <c r="AY11" s="23">
        <v>14593</v>
      </c>
      <c r="AZ11" s="23">
        <v>18724</v>
      </c>
      <c r="BA11" s="23">
        <v>27428.75</v>
      </c>
      <c r="BB11" s="23">
        <f t="shared" si="0"/>
        <v>329145</v>
      </c>
      <c r="BC11" s="23">
        <v>0</v>
      </c>
      <c r="BD11" s="23">
        <v>0</v>
      </c>
      <c r="BE11" s="23">
        <v>0</v>
      </c>
      <c r="BF11" s="23">
        <v>0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  <c r="BO11" s="23">
        <v>0</v>
      </c>
      <c r="BP11" s="23">
        <v>0</v>
      </c>
      <c r="BQ11" s="17" t="str">
        <f>IFERROR(INDEX(피벗!$BL$5:$CH$5,1,MATCH($BR11,INDEX(피벗!$BL:$CH,MATCH($E11,피벗!$BJ:$BJ,0),0),0)),"")</f>
        <v/>
      </c>
      <c r="BR11" s="23" t="str">
        <f>IFERROR(LARGE(INDEX(피벗!$BL:$CH,MATCH(성장고객!$E11,피벗!$BJ:$BJ,0),0),1),"")</f>
        <v/>
      </c>
      <c r="BS11" s="27" t="str">
        <f t="shared" si="1"/>
        <v/>
      </c>
      <c r="BT11" s="17" t="str">
        <f>IFERROR(INDEX(피벗!$BL$5:$CH$5,1,MATCH($BU11,INDEX(피벗!$BL:$CH,MATCH($E11,피벗!$BJ:$BJ,0),0),0)),"")</f>
        <v/>
      </c>
      <c r="BU11" s="23" t="str">
        <f>IFERROR(LARGE(INDEX(피벗!$BL:$CH,MATCH(성장고객!$E11,피벗!$BJ:$BJ,0),0),2),"")</f>
        <v/>
      </c>
      <c r="BV11" s="27" t="str">
        <f t="shared" si="2"/>
        <v/>
      </c>
      <c r="BW11" s="17" t="str">
        <f>IFERROR(INDEX(피벗!$BL$5:$CH$5,1,MATCH($BX11,INDEX(피벗!$BL:$CH,MATCH($E11,피벗!$BJ:$BJ,0),0),0)),"")</f>
        <v/>
      </c>
      <c r="BX11" s="23" t="str">
        <f>IFERROR(LARGE(INDEX(피벗!$BL:$CH,MATCH(성장고객!$E11,피벗!$BJ:$BJ,0),0),3),"")</f>
        <v/>
      </c>
      <c r="BY11" s="27" t="str">
        <f t="shared" si="3"/>
        <v/>
      </c>
      <c r="BZ11" s="17" t="str">
        <f>IFERROR(INDEX(피벗!$BL$5:$CH$5,1,MATCH($CA11,INDEX(피벗!$BL:$CH,MATCH($E11,피벗!$BJ:$BJ,0),0),0)),"")</f>
        <v/>
      </c>
      <c r="CA11" s="23" t="str">
        <f>IFERROR(LARGE(INDEX(피벗!$BL:$CH,MATCH(성장고객!$E11,피벗!$BJ:$BJ,0),0),4),"")</f>
        <v/>
      </c>
      <c r="CB11" s="27" t="str">
        <f t="shared" si="4"/>
        <v/>
      </c>
      <c r="CC11" s="17" t="str">
        <f>IFERROR(INDEX(피벗!$BL$5:$CH$5,1,MATCH($CD11,INDEX(피벗!$BL:$CH,MATCH($E11,피벗!$BJ:$BJ,0),0),0)),"")</f>
        <v/>
      </c>
      <c r="CD11" s="23" t="str">
        <f>IFERROR(LARGE(INDEX(피벗!$BL:$CH,MATCH(성장고객!$E11,피벗!$BJ:$BJ,0),0),5),"")</f>
        <v/>
      </c>
      <c r="CE11" s="27" t="str">
        <f t="shared" si="5"/>
        <v/>
      </c>
      <c r="CF11" s="23" t="str">
        <f>IFERROR(INDEX(피벗!$CI:$CI,MATCH($E11,피벗!$BJ:$BJ,0)),"")</f>
        <v/>
      </c>
      <c r="CG11" s="25" t="str">
        <f t="shared" si="6"/>
        <v/>
      </c>
      <c r="CH11" s="17" t="str">
        <f>IFERROR(INDEX(피벗!$EZ$5:$GE$5,1,MATCH($CI11,INDEX(피벗!$EZ:$GE,MATCH($E11,피벗!$EY:$EY,0),0),0)),"")</f>
        <v>홈일반전화</v>
      </c>
      <c r="CI11" s="23">
        <f>IFERROR(LARGE(INDEX(피벗!$EZ:$GE,MATCH(성장고객!$E11,피벗!$EY:$EY,0),0),1),"")</f>
        <v>170767</v>
      </c>
      <c r="CJ11" s="17" t="str">
        <f>IFERROR(INDEX(피벗!$EZ$5:$GE$5,1,MATCH($CK11,INDEX(피벗!$EZ:$GE,MATCH($E11,피벗!$EY:$EY,0),0),0)),"")</f>
        <v>GiGA인터넷</v>
      </c>
      <c r="CK11" s="23">
        <f>IFERROR(LARGE(INDEX(피벗!$EZ:$GE,MATCH(성장고객!$E11,피벗!$EY:$EY,0),0),2),"")</f>
        <v>160577</v>
      </c>
      <c r="CL11" s="17" t="str">
        <f>IFERROR(INDEX(피벗!$EZ$5:$GE$5,1,MATCH($CM11,INDEX(피벗!$EZ:$GE,MATCH($E11,피벗!$EY:$EY,0),0),0)),"")</f>
        <v>GTV</v>
      </c>
      <c r="CM11" s="23">
        <f>IFERROR(LARGE(INDEX(피벗!$EZ:$GE,MATCH(성장고객!$E11,피벗!$EY:$EY,0),0),3),"")</f>
        <v>40643</v>
      </c>
      <c r="CN11" s="17" t="str">
        <f>IFERROR(INDEX(피벗!$EZ$5:$GE$5,1,MATCH($CO11,INDEX(피벗!$EZ:$GE,MATCH($E11,피벗!$EY:$EY,0),0),0)),"")</f>
        <v>홈지능망</v>
      </c>
      <c r="CO11" s="23">
        <f>IFERROR(LARGE(INDEX(피벗!$EZ:$GE,MATCH(성장고객!$E11,피벗!$EY:$EY,0),0),4),"")</f>
        <v>26400</v>
      </c>
      <c r="CP11" s="17" t="str">
        <f>IFERROR(INDEX(피벗!$EZ$5:$GE$5,1,MATCH($CQ11,INDEX(피벗!$EZ:$GE,MATCH($E11,피벗!$EY:$EY,0),0),0)),"")</f>
        <v>기가지니 TV</v>
      </c>
      <c r="CQ11" s="23">
        <f>IFERROR(LARGE(INDEX(피벗!$EZ:$GE,MATCH(성장고객!$E11,피벗!$EY:$EY,0),0),5),"")</f>
        <v>18677</v>
      </c>
      <c r="CR11" s="23">
        <f>IFERROR(INDEX(피벗!$GF:$GF,MATCH($E11,피벗!$EY:$EY,0)),"")</f>
        <v>329145</v>
      </c>
    </row>
    <row r="12" spans="1:96" x14ac:dyDescent="0.45">
      <c r="A12" s="20" t="s">
        <v>982</v>
      </c>
      <c r="B12" s="20" t="s">
        <v>26</v>
      </c>
      <c r="C12" s="20" t="s">
        <v>104</v>
      </c>
      <c r="D12" s="20" t="s">
        <v>1199</v>
      </c>
      <c r="E12" s="20" t="s">
        <v>932</v>
      </c>
      <c r="F12" s="21" t="s">
        <v>933</v>
      </c>
      <c r="G12" s="21" t="s">
        <v>1</v>
      </c>
      <c r="H12" s="21" t="s">
        <v>0</v>
      </c>
      <c r="I12" s="22" t="s">
        <v>934</v>
      </c>
      <c r="J12" s="22" t="s">
        <v>935</v>
      </c>
      <c r="K12" s="20" t="s">
        <v>0</v>
      </c>
      <c r="L12" s="20" t="s">
        <v>1316</v>
      </c>
      <c r="M12" s="20" t="s">
        <v>1755</v>
      </c>
      <c r="N12" s="20" t="s">
        <v>1336</v>
      </c>
      <c r="O12" s="21" t="s">
        <v>2330</v>
      </c>
      <c r="P12" s="21">
        <v>10</v>
      </c>
      <c r="Q12" s="21" t="s">
        <v>1347</v>
      </c>
      <c r="R12" s="21" t="s">
        <v>1717</v>
      </c>
      <c r="S12" s="21" t="s">
        <v>1321</v>
      </c>
      <c r="T12" s="21" t="s">
        <v>1316</v>
      </c>
      <c r="U12" s="21" t="s">
        <v>2317</v>
      </c>
      <c r="V12" s="21" t="s">
        <v>2331</v>
      </c>
      <c r="W12" s="20" t="s">
        <v>2332</v>
      </c>
      <c r="X12" s="21" t="s">
        <v>2333</v>
      </c>
      <c r="Y12" s="21" t="s">
        <v>2320</v>
      </c>
      <c r="Z12" s="21" t="s">
        <v>2334</v>
      </c>
      <c r="AA12" s="20">
        <v>11</v>
      </c>
      <c r="AB12" s="20" t="s">
        <v>1431</v>
      </c>
      <c r="AC12" s="21" t="s">
        <v>9</v>
      </c>
      <c r="AD12" s="20" t="s">
        <v>1311</v>
      </c>
      <c r="AE12" s="16" t="str" cm="1">
        <f t="array" ref="AE12">IF(AF12="","",INDEX(전산회선!$E$4:$E$1141,_xlfn.AGGREGATE(15,6,ROW(전산회선!$E$4:$E$1141)-ROW(전산회선!$E$4)+1/((전산회선!$B$4:$B$1141=$E12)*(전산회선!$F$4:$F$1141=AF12)),1)))</f>
        <v>MeGA인터넷</v>
      </c>
      <c r="AF12" s="16">
        <f>IFERROR(IF(_xlfn.MAXIFS(전산회선!$F$4:$F$1141,전산회선!$B$4:$B$1141,$E12)=0,"",_xlfn.MAXIFS(전산회선!$F$4:$F$1141,전산회선!$B$4:$B$1141,$E12)),"")</f>
        <v>7</v>
      </c>
      <c r="AG12" s="16" t="str" cm="1">
        <f t="array" ref="AG12">IF(AH12="","",INDEX(전산회선!$E$4:$E$1141,_xlfn.AGGREGATE(15,6,ROW(전산회선!$E$4:$E$1141)-ROW(전산회선!$E$4)+1/((전산회선!$B$4:$B$1141=$E12)*(전산회선!$F$4:$F$1141=AH12)),1)))</f>
        <v>홈일반전화</v>
      </c>
      <c r="AH12" s="16">
        <f>IFERROR(IF(_xlfn.MAXIFS(전산회선!$F$4:$F$1141,전산회선!$B$4:$B$1141,$E12,전산회선!$F$4:$F$1141,"&lt;"&amp;AF12)=0,"",_xlfn.MAXIFS(전산회선!$F$4:$F$1141,전산회선!$B$4:$B$1141,$E12,전산회선!$F$4:$F$1141,"&lt;"&amp;AF12)),"")</f>
        <v>3</v>
      </c>
      <c r="AI12" s="16" t="str" cm="1">
        <f t="array" ref="AI12">IF(AJ12="","",INDEX(전산회선!$E$4:$E$1141,_xlfn.AGGREGATE(15,6,ROW(전산회선!$E$4:$E$1141)-ROW(전산회선!$E$4)+1/((전산회선!$B$4:$B$1141=$E12)*(전산회선!$F$4:$F$1141=AJ12)),1)))</f>
        <v/>
      </c>
      <c r="AJ12" s="16" t="str">
        <f>IFERROR(IF(_xlfn.MAXIFS(전산회선!$F$4:$F$1141,전산회선!$B$4:$B$1141,$E12,전산회선!$F$4:$F$1141,"&lt;"&amp;AH12)=0,"",_xlfn.MAXIFS(전산회선!$F$4:$F$1141,전산회선!$B$4:$B$1141,$E12,전산회선!$F$4:$F$1141,"&lt;"&amp;AH12)),"")</f>
        <v/>
      </c>
      <c r="AK12" s="16" t="str" cm="1">
        <f t="array" ref="AK12">IF(AL12="","",INDEX(전산회선!$E$4:$E$1141,_xlfn.AGGREGATE(15,6,ROW(전산회선!$E$4:$E$1141)-ROW(전산회선!$E$4)+1/((전산회선!$B$4:$B$1141=$E12)*(전산회선!$F$4:$F$1141=AL12)),1)))</f>
        <v/>
      </c>
      <c r="AL12" s="16" t="str">
        <f>IFERROR(IF(_xlfn.MAXIFS(전산회선!$F$4:$F$1141,전산회선!$B$4:$B$1141,$E12,전산회선!$F$4:$F$1141,"&lt;"&amp;AJ12)=0,"",_xlfn.MAXIFS(전산회선!$F$4:$F$1141,전산회선!$B$4:$B$1141,$E12,전산회선!$F$4:$F$1141,"&lt;"&amp;AJ12)),"")</f>
        <v/>
      </c>
      <c r="AM12" s="16" t="str" cm="1">
        <f t="array" ref="AM12">IF(AN12="","",INDEX(전산회선!$E$4:$E$1141,_xlfn.AGGREGATE(15,6,ROW(전산회선!$E$4:$E$1141)-ROW(전산회선!$E$4)+1/((전산회선!$B$4:$B$1141=$E12)*(전산회선!$F$4:$F$1141=AN12)),1)))</f>
        <v/>
      </c>
      <c r="AN12" s="16" t="str">
        <f>IFERROR(IF(_xlfn.MAXIFS(전산회선!$F$4:$F$1141,전산회선!$B$4:$B$1141,$E12,전산회선!$F$4:$F$1141,"&lt;"&amp;AL12)=0,"",_xlfn.MAXIFS(전산회선!$F$4:$F$1141,전산회선!$B$4:$B$1141,$E12,전산회선!$F$4:$F$1141,"&lt;"&amp;AL12)),"")</f>
        <v/>
      </c>
      <c r="AO12" s="23">
        <v>148177</v>
      </c>
      <c r="AP12" s="23">
        <v>149408</v>
      </c>
      <c r="AQ12" s="23">
        <v>150866</v>
      </c>
      <c r="AR12" s="23">
        <v>167167</v>
      </c>
      <c r="AS12" s="23">
        <v>170581</v>
      </c>
      <c r="AT12" s="23">
        <v>170314</v>
      </c>
      <c r="AU12" s="23">
        <v>170830</v>
      </c>
      <c r="AV12" s="23">
        <v>170795</v>
      </c>
      <c r="AW12" s="23">
        <v>171816</v>
      </c>
      <c r="AX12" s="23">
        <v>170565</v>
      </c>
      <c r="AY12" s="23">
        <v>170540</v>
      </c>
      <c r="AZ12" s="23">
        <v>171436</v>
      </c>
      <c r="BA12" s="23">
        <v>165207.91666666666</v>
      </c>
      <c r="BB12" s="23">
        <f t="shared" si="0"/>
        <v>1982495</v>
      </c>
      <c r="BC12" s="23">
        <v>0</v>
      </c>
      <c r="BD12" s="23">
        <v>0</v>
      </c>
      <c r="BE12" s="23">
        <v>0</v>
      </c>
      <c r="BF12" s="23">
        <v>18295</v>
      </c>
      <c r="BG12" s="23">
        <v>20962</v>
      </c>
      <c r="BH12" s="23">
        <v>20962</v>
      </c>
      <c r="BI12" s="23">
        <v>20962</v>
      </c>
      <c r="BJ12" s="23">
        <v>20962</v>
      </c>
      <c r="BK12" s="23">
        <v>20962</v>
      </c>
      <c r="BL12" s="23">
        <v>20962</v>
      </c>
      <c r="BM12" s="23">
        <v>20962</v>
      </c>
      <c r="BN12" s="23">
        <v>20962</v>
      </c>
      <c r="BO12" s="23">
        <v>15499.25</v>
      </c>
      <c r="BP12" s="23">
        <v>185991</v>
      </c>
      <c r="BQ12" s="17" t="str">
        <f>IFERROR(INDEX(피벗!$BL$5:$CH$5,1,MATCH($BR12,INDEX(피벗!$BL:$CH,MATCH($E12,피벗!$BJ:$BJ,0),0),0)),"")</f>
        <v>MeGA인터넷</v>
      </c>
      <c r="BR12" s="23">
        <f>IFERROR(LARGE(INDEX(피벗!$BL:$CH,MATCH(성장고객!$E12,피벗!$BJ:$BJ,0),0),1),"")</f>
        <v>185991</v>
      </c>
      <c r="BS12" s="27">
        <f t="shared" si="1"/>
        <v>9.3816630054552472E-2</v>
      </c>
      <c r="BT12" s="17" t="str">
        <f>IFERROR(INDEX(피벗!$BL$5:$CH$5,1,MATCH($BU12,INDEX(피벗!$BL:$CH,MATCH($E12,피벗!$BJ:$BJ,0),0),0)),"")</f>
        <v/>
      </c>
      <c r="BU12" s="23" t="str">
        <f>IFERROR(LARGE(INDEX(피벗!$BL:$CH,MATCH(성장고객!$E12,피벗!$BJ:$BJ,0),0),2),"")</f>
        <v/>
      </c>
      <c r="BV12" s="27" t="str">
        <f t="shared" si="2"/>
        <v/>
      </c>
      <c r="BW12" s="17" t="str">
        <f>IFERROR(INDEX(피벗!$BL$5:$CH$5,1,MATCH($BX12,INDEX(피벗!$BL:$CH,MATCH($E12,피벗!$BJ:$BJ,0),0),0)),"")</f>
        <v/>
      </c>
      <c r="BX12" s="23" t="str">
        <f>IFERROR(LARGE(INDEX(피벗!$BL:$CH,MATCH(성장고객!$E12,피벗!$BJ:$BJ,0),0),3),"")</f>
        <v/>
      </c>
      <c r="BY12" s="27" t="str">
        <f t="shared" si="3"/>
        <v/>
      </c>
      <c r="BZ12" s="17" t="str">
        <f>IFERROR(INDEX(피벗!$BL$5:$CH$5,1,MATCH($CA12,INDEX(피벗!$BL:$CH,MATCH($E12,피벗!$BJ:$BJ,0),0),0)),"")</f>
        <v/>
      </c>
      <c r="CA12" s="23" t="str">
        <f>IFERROR(LARGE(INDEX(피벗!$BL:$CH,MATCH(성장고객!$E12,피벗!$BJ:$BJ,0),0),4),"")</f>
        <v/>
      </c>
      <c r="CB12" s="27" t="str">
        <f t="shared" si="4"/>
        <v/>
      </c>
      <c r="CC12" s="17" t="str">
        <f>IFERROR(INDEX(피벗!$BL$5:$CH$5,1,MATCH($CD12,INDEX(피벗!$BL:$CH,MATCH($E12,피벗!$BJ:$BJ,0),0),0)),"")</f>
        <v/>
      </c>
      <c r="CD12" s="23" t="str">
        <f>IFERROR(LARGE(INDEX(피벗!$BL:$CH,MATCH(성장고객!$E12,피벗!$BJ:$BJ,0),0),5),"")</f>
        <v/>
      </c>
      <c r="CE12" s="27" t="str">
        <f t="shared" si="5"/>
        <v/>
      </c>
      <c r="CF12" s="23">
        <f>IFERROR(INDEX(피벗!$CI:$CI,MATCH($E12,피벗!$BJ:$BJ,0)),"")</f>
        <v>185991</v>
      </c>
      <c r="CG12" s="25">
        <f t="shared" si="6"/>
        <v>9.3816630054552472E-2</v>
      </c>
      <c r="CH12" s="17" t="str">
        <f>IFERROR(INDEX(피벗!$EZ$5:$GE$5,1,MATCH($CI12,INDEX(피벗!$EZ:$GE,MATCH($E12,피벗!$EY:$EY,0),0),0)),"")</f>
        <v>MeGA인터넷</v>
      </c>
      <c r="CI12" s="23">
        <f>IFERROR(LARGE(INDEX(피벗!$EZ:$GE,MATCH(성장고객!$E12,피벗!$EY:$EY,0),0),1),"")</f>
        <v>1729215</v>
      </c>
      <c r="CJ12" s="17" t="str">
        <f>IFERROR(INDEX(피벗!$EZ$5:$GE$5,1,MATCH($CK12,INDEX(피벗!$EZ:$GE,MATCH($E12,피벗!$EY:$EY,0),0),0)),"")</f>
        <v>홈일반전화</v>
      </c>
      <c r="CK12" s="23">
        <f>IFERROR(LARGE(INDEX(피벗!$EZ:$GE,MATCH(성장고객!$E12,피벗!$EY:$EY,0),0),2),"")</f>
        <v>190880</v>
      </c>
      <c r="CL12" s="17" t="str">
        <f>IFERROR(INDEX(피벗!$EZ$5:$GE$5,1,MATCH($CM12,INDEX(피벗!$EZ:$GE,MATCH($E12,피벗!$EY:$EY,0),0),0)),"")</f>
        <v>홈지능망</v>
      </c>
      <c r="CM12" s="23">
        <f>IFERROR(LARGE(INDEX(피벗!$EZ:$GE,MATCH(성장고객!$E12,피벗!$EY:$EY,0),0),3),"")</f>
        <v>62400</v>
      </c>
      <c r="CN12" s="17" t="str">
        <f>IFERROR(INDEX(피벗!$EZ$5:$GE$5,1,MATCH($CO12,INDEX(피벗!$EZ:$GE,MATCH($E12,피벗!$EY:$EY,0),0),0)),"")</f>
        <v/>
      </c>
      <c r="CO12" s="23" t="str">
        <f>IFERROR(LARGE(INDEX(피벗!$EZ:$GE,MATCH(성장고객!$E12,피벗!$EY:$EY,0),0),4),"")</f>
        <v/>
      </c>
      <c r="CP12" s="17" t="str">
        <f>IFERROR(INDEX(피벗!$EZ$5:$GE$5,1,MATCH($CQ12,INDEX(피벗!$EZ:$GE,MATCH($E12,피벗!$EY:$EY,0),0),0)),"")</f>
        <v/>
      </c>
      <c r="CQ12" s="23" t="str">
        <f>IFERROR(LARGE(INDEX(피벗!$EZ:$GE,MATCH(성장고객!$E12,피벗!$EY:$EY,0),0),5),"")</f>
        <v/>
      </c>
      <c r="CR12" s="23">
        <f>IFERROR(INDEX(피벗!$GF:$GF,MATCH($E12,피벗!$EY:$EY,0)),"")</f>
        <v>1982495</v>
      </c>
    </row>
    <row r="13" spans="1:96" x14ac:dyDescent="0.45">
      <c r="A13" s="20" t="s">
        <v>982</v>
      </c>
      <c r="B13" s="20" t="s">
        <v>29</v>
      </c>
      <c r="C13" s="20" t="s">
        <v>30</v>
      </c>
      <c r="D13" s="20" t="s">
        <v>990</v>
      </c>
      <c r="E13" s="20" t="s">
        <v>1045</v>
      </c>
      <c r="F13" s="21" t="s">
        <v>1072</v>
      </c>
      <c r="G13" s="21" t="s">
        <v>1</v>
      </c>
      <c r="H13" s="21" t="s">
        <v>0</v>
      </c>
      <c r="I13" s="22"/>
      <c r="J13" s="22"/>
      <c r="K13" s="20" t="s">
        <v>9</v>
      </c>
      <c r="L13" s="20" t="s">
        <v>9</v>
      </c>
      <c r="M13" s="20" t="s">
        <v>9</v>
      </c>
      <c r="N13" s="20" t="s">
        <v>9</v>
      </c>
      <c r="O13" s="21" t="s">
        <v>9</v>
      </c>
      <c r="P13" s="21" t="s">
        <v>9</v>
      </c>
      <c r="Q13" s="21" t="s">
        <v>9</v>
      </c>
      <c r="R13" s="21" t="s">
        <v>9</v>
      </c>
      <c r="S13" s="21" t="s">
        <v>9</v>
      </c>
      <c r="T13" s="21" t="s">
        <v>9</v>
      </c>
      <c r="U13" s="21" t="s">
        <v>9</v>
      </c>
      <c r="V13" s="21" t="s">
        <v>9</v>
      </c>
      <c r="W13" s="20" t="s">
        <v>9</v>
      </c>
      <c r="X13" s="21" t="s">
        <v>9</v>
      </c>
      <c r="Y13" s="21" t="s">
        <v>9</v>
      </c>
      <c r="Z13" s="21" t="s">
        <v>9</v>
      </c>
      <c r="AA13" s="20" t="s">
        <v>9</v>
      </c>
      <c r="AB13" s="20" t="s">
        <v>9</v>
      </c>
      <c r="AC13" s="21" t="s">
        <v>9</v>
      </c>
      <c r="AD13" s="20" t="s">
        <v>9</v>
      </c>
      <c r="AE13" s="16" t="str" cm="1">
        <f t="array" ref="AE13">IF(AF13="","",INDEX(전산회선!$E$4:$E$1141,_xlfn.AGGREGATE(15,6,ROW(전산회선!$E$4:$E$1141)-ROW(전산회선!$E$4)+1/((전산회선!$B$4:$B$1141=$E13)*(전산회선!$F$4:$F$1141=AF13)),1)))</f>
        <v>IoT</v>
      </c>
      <c r="AF13" s="16">
        <f>IFERROR(IF(_xlfn.MAXIFS(전산회선!$F$4:$F$1141,전산회선!$B$4:$B$1141,$E13)=0,"",_xlfn.MAXIFS(전산회선!$F$4:$F$1141,전산회선!$B$4:$B$1141,$E13)),"")</f>
        <v>1</v>
      </c>
      <c r="AG13" s="16" t="str" cm="1">
        <f t="array" ref="AG13">IF(AH13="","",INDEX(전산회선!$E$4:$E$1141,_xlfn.AGGREGATE(15,6,ROW(전산회선!$E$4:$E$1141)-ROW(전산회선!$E$4)+1/((전산회선!$B$4:$B$1141=$E13)*(전산회선!$F$4:$F$1141=AH13)),1)))</f>
        <v/>
      </c>
      <c r="AH13" s="16" t="str">
        <f>IFERROR(IF(_xlfn.MAXIFS(전산회선!$F$4:$F$1141,전산회선!$B$4:$B$1141,$E13,전산회선!$F$4:$F$1141,"&lt;"&amp;AF13)=0,"",_xlfn.MAXIFS(전산회선!$F$4:$F$1141,전산회선!$B$4:$B$1141,$E13,전산회선!$F$4:$F$1141,"&lt;"&amp;AF13)),"")</f>
        <v/>
      </c>
      <c r="AI13" s="16" t="str" cm="1">
        <f t="array" ref="AI13">IF(AJ13="","",INDEX(전산회선!$E$4:$E$1141,_xlfn.AGGREGATE(15,6,ROW(전산회선!$E$4:$E$1141)-ROW(전산회선!$E$4)+1/((전산회선!$B$4:$B$1141=$E13)*(전산회선!$F$4:$F$1141=AJ13)),1)))</f>
        <v/>
      </c>
      <c r="AJ13" s="16" t="str">
        <f>IFERROR(IF(_xlfn.MAXIFS(전산회선!$F$4:$F$1141,전산회선!$B$4:$B$1141,$E13,전산회선!$F$4:$F$1141,"&lt;"&amp;AH13)=0,"",_xlfn.MAXIFS(전산회선!$F$4:$F$1141,전산회선!$B$4:$B$1141,$E13,전산회선!$F$4:$F$1141,"&lt;"&amp;AH13)),"")</f>
        <v/>
      </c>
      <c r="AK13" s="16" t="str" cm="1">
        <f t="array" ref="AK13">IF(AL13="","",INDEX(전산회선!$E$4:$E$1141,_xlfn.AGGREGATE(15,6,ROW(전산회선!$E$4:$E$1141)-ROW(전산회선!$E$4)+1/((전산회선!$B$4:$B$1141=$E13)*(전산회선!$F$4:$F$1141=AL13)),1)))</f>
        <v/>
      </c>
      <c r="AL13" s="16" t="str">
        <f>IFERROR(IF(_xlfn.MAXIFS(전산회선!$F$4:$F$1141,전산회선!$B$4:$B$1141,$E13,전산회선!$F$4:$F$1141,"&lt;"&amp;AJ13)=0,"",_xlfn.MAXIFS(전산회선!$F$4:$F$1141,전산회선!$B$4:$B$1141,$E13,전산회선!$F$4:$F$1141,"&lt;"&amp;AJ13)),"")</f>
        <v/>
      </c>
      <c r="AM13" s="16" t="str" cm="1">
        <f t="array" ref="AM13">IF(AN13="","",INDEX(전산회선!$E$4:$E$1141,_xlfn.AGGREGATE(15,6,ROW(전산회선!$E$4:$E$1141)-ROW(전산회선!$E$4)+1/((전산회선!$B$4:$B$1141=$E13)*(전산회선!$F$4:$F$1141=AN13)),1)))</f>
        <v/>
      </c>
      <c r="AN13" s="16" t="str">
        <f>IFERROR(IF(_xlfn.MAXIFS(전산회선!$F$4:$F$1141,전산회선!$B$4:$B$1141,$E13,전산회선!$F$4:$F$1141,"&lt;"&amp;AL13)=0,"",_xlfn.MAXIFS(전산회선!$F$4:$F$1141,전산회선!$B$4:$B$1141,$E13,전산회선!$F$4:$F$1141,"&lt;"&amp;AL13)),"")</f>
        <v/>
      </c>
      <c r="AO13" s="23">
        <v>29700</v>
      </c>
      <c r="AP13" s="23">
        <v>29700</v>
      </c>
      <c r="AQ13" s="23">
        <v>29700</v>
      </c>
      <c r="AR13" s="23">
        <v>29700</v>
      </c>
      <c r="AS13" s="23">
        <v>29700</v>
      </c>
      <c r="AT13" s="23">
        <v>29700</v>
      </c>
      <c r="AU13" s="23">
        <v>29700</v>
      </c>
      <c r="AV13" s="23">
        <v>29700</v>
      </c>
      <c r="AW13" s="23">
        <v>29700</v>
      </c>
      <c r="AX13" s="23">
        <v>29700</v>
      </c>
      <c r="AY13" s="23">
        <v>27500</v>
      </c>
      <c r="AZ13" s="23">
        <v>27500</v>
      </c>
      <c r="BA13" s="23">
        <v>29333.333333333332</v>
      </c>
      <c r="BB13" s="23">
        <f t="shared" si="0"/>
        <v>352000</v>
      </c>
      <c r="BC13" s="23">
        <v>0</v>
      </c>
      <c r="BD13" s="23">
        <v>0</v>
      </c>
      <c r="BE13" s="23">
        <v>0</v>
      </c>
      <c r="BF13" s="23">
        <v>0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0</v>
      </c>
      <c r="BO13" s="23">
        <v>0</v>
      </c>
      <c r="BP13" s="23">
        <v>0</v>
      </c>
      <c r="BQ13" s="17" t="str">
        <f>IFERROR(INDEX(피벗!$BL$5:$CH$5,1,MATCH($BR13,INDEX(피벗!$BL:$CH,MATCH($E13,피벗!$BJ:$BJ,0),0),0)),"")</f>
        <v/>
      </c>
      <c r="BR13" s="23" t="str">
        <f>IFERROR(LARGE(INDEX(피벗!$BL:$CH,MATCH(성장고객!$E13,피벗!$BJ:$BJ,0),0),1),"")</f>
        <v/>
      </c>
      <c r="BS13" s="27" t="str">
        <f t="shared" si="1"/>
        <v/>
      </c>
      <c r="BT13" s="17" t="str">
        <f>IFERROR(INDEX(피벗!$BL$5:$CH$5,1,MATCH($BU13,INDEX(피벗!$BL:$CH,MATCH($E13,피벗!$BJ:$BJ,0),0),0)),"")</f>
        <v/>
      </c>
      <c r="BU13" s="23" t="str">
        <f>IFERROR(LARGE(INDEX(피벗!$BL:$CH,MATCH(성장고객!$E13,피벗!$BJ:$BJ,0),0),2),"")</f>
        <v/>
      </c>
      <c r="BV13" s="27" t="str">
        <f t="shared" si="2"/>
        <v/>
      </c>
      <c r="BW13" s="17" t="str">
        <f>IFERROR(INDEX(피벗!$BL$5:$CH$5,1,MATCH($BX13,INDEX(피벗!$BL:$CH,MATCH($E13,피벗!$BJ:$BJ,0),0),0)),"")</f>
        <v/>
      </c>
      <c r="BX13" s="23" t="str">
        <f>IFERROR(LARGE(INDEX(피벗!$BL:$CH,MATCH(성장고객!$E13,피벗!$BJ:$BJ,0),0),3),"")</f>
        <v/>
      </c>
      <c r="BY13" s="27" t="str">
        <f t="shared" si="3"/>
        <v/>
      </c>
      <c r="BZ13" s="17" t="str">
        <f>IFERROR(INDEX(피벗!$BL$5:$CH$5,1,MATCH($CA13,INDEX(피벗!$BL:$CH,MATCH($E13,피벗!$BJ:$BJ,0),0),0)),"")</f>
        <v/>
      </c>
      <c r="CA13" s="23" t="str">
        <f>IFERROR(LARGE(INDEX(피벗!$BL:$CH,MATCH(성장고객!$E13,피벗!$BJ:$BJ,0),0),4),"")</f>
        <v/>
      </c>
      <c r="CB13" s="27" t="str">
        <f t="shared" si="4"/>
        <v/>
      </c>
      <c r="CC13" s="17" t="str">
        <f>IFERROR(INDEX(피벗!$BL$5:$CH$5,1,MATCH($CD13,INDEX(피벗!$BL:$CH,MATCH($E13,피벗!$BJ:$BJ,0),0),0)),"")</f>
        <v/>
      </c>
      <c r="CD13" s="23" t="str">
        <f>IFERROR(LARGE(INDEX(피벗!$BL:$CH,MATCH(성장고객!$E13,피벗!$BJ:$BJ,0),0),5),"")</f>
        <v/>
      </c>
      <c r="CE13" s="27" t="str">
        <f t="shared" si="5"/>
        <v/>
      </c>
      <c r="CF13" s="23" t="str">
        <f>IFERROR(INDEX(피벗!$CI:$CI,MATCH($E13,피벗!$BJ:$BJ,0)),"")</f>
        <v/>
      </c>
      <c r="CG13" s="25" t="str">
        <f t="shared" si="6"/>
        <v/>
      </c>
      <c r="CH13" s="17" t="str">
        <f>IFERROR(INDEX(피벗!$EZ$5:$GE$5,1,MATCH($CI13,INDEX(피벗!$EZ:$GE,MATCH($E13,피벗!$EY:$EY,0),0),0)),"")</f>
        <v>MeGA인터넷</v>
      </c>
      <c r="CI13" s="23">
        <f>IFERROR(LARGE(INDEX(피벗!$EZ:$GE,MATCH(성장고객!$E13,피벗!$EY:$EY,0),0),1),"")</f>
        <v>240000</v>
      </c>
      <c r="CJ13" s="17" t="str">
        <f>IFERROR(INDEX(피벗!$EZ$5:$GE$5,1,MATCH($CK13,INDEX(피벗!$EZ:$GE,MATCH($E13,피벗!$EY:$EY,0),0),0)),"")</f>
        <v>IoT</v>
      </c>
      <c r="CK13" s="23">
        <f>IFERROR(LARGE(INDEX(피벗!$EZ:$GE,MATCH(성장고객!$E13,피벗!$EY:$EY,0),0),2),"")</f>
        <v>90000</v>
      </c>
      <c r="CL13" s="17" t="str">
        <f>IFERROR(INDEX(피벗!$EZ$5:$GE$5,1,MATCH($CM13,INDEX(피벗!$EZ:$GE,MATCH($E13,피벗!$EY:$EY,0),0),0)),"")</f>
        <v>기업메시징</v>
      </c>
      <c r="CM13" s="23">
        <f>IFERROR(LARGE(INDEX(피벗!$EZ:$GE,MATCH(성장고객!$E13,피벗!$EY:$EY,0),0),3),"")</f>
        <v>22000</v>
      </c>
      <c r="CN13" s="17" t="str">
        <f>IFERROR(INDEX(피벗!$EZ$5:$GE$5,1,MATCH($CO13,INDEX(피벗!$EZ:$GE,MATCH($E13,피벗!$EY:$EY,0),0),0)),"")</f>
        <v/>
      </c>
      <c r="CO13" s="23" t="str">
        <f>IFERROR(LARGE(INDEX(피벗!$EZ:$GE,MATCH(성장고객!$E13,피벗!$EY:$EY,0),0),4),"")</f>
        <v/>
      </c>
      <c r="CP13" s="17" t="str">
        <f>IFERROR(INDEX(피벗!$EZ$5:$GE$5,1,MATCH($CQ13,INDEX(피벗!$EZ:$GE,MATCH($E13,피벗!$EY:$EY,0),0),0)),"")</f>
        <v/>
      </c>
      <c r="CQ13" s="23" t="str">
        <f>IFERROR(LARGE(INDEX(피벗!$EZ:$GE,MATCH(성장고객!$E13,피벗!$EY:$EY,0),0),5),"")</f>
        <v/>
      </c>
      <c r="CR13" s="23">
        <f>IFERROR(INDEX(피벗!$GF:$GF,MATCH($E13,피벗!$EY:$EY,0)),"")</f>
        <v>352000</v>
      </c>
    </row>
    <row r="14" spans="1:96" x14ac:dyDescent="0.45">
      <c r="A14" s="20" t="s">
        <v>982</v>
      </c>
      <c r="B14" s="20" t="s">
        <v>29</v>
      </c>
      <c r="C14" s="20" t="s">
        <v>30</v>
      </c>
      <c r="D14" s="20" t="s">
        <v>993</v>
      </c>
      <c r="E14" s="20" t="s">
        <v>1085</v>
      </c>
      <c r="F14" s="21" t="s">
        <v>1086</v>
      </c>
      <c r="G14" s="21" t="s">
        <v>1</v>
      </c>
      <c r="H14" s="21" t="s">
        <v>0</v>
      </c>
      <c r="I14" s="22"/>
      <c r="J14" s="22"/>
      <c r="K14" s="20" t="s">
        <v>0</v>
      </c>
      <c r="L14" s="20" t="s">
        <v>1615</v>
      </c>
      <c r="M14" s="20" t="s">
        <v>1571</v>
      </c>
      <c r="N14" s="20" t="s">
        <v>1424</v>
      </c>
      <c r="O14" s="21" t="s">
        <v>1616</v>
      </c>
      <c r="P14" s="21">
        <v>1</v>
      </c>
      <c r="Q14" s="21" t="s">
        <v>1573</v>
      </c>
      <c r="R14" s="21" t="s">
        <v>1320</v>
      </c>
      <c r="S14" s="21" t="s">
        <v>1321</v>
      </c>
      <c r="T14" s="21" t="s">
        <v>1615</v>
      </c>
      <c r="U14" s="21" t="s">
        <v>1359</v>
      </c>
      <c r="V14" s="21" t="s">
        <v>1617</v>
      </c>
      <c r="W14" s="20" t="s">
        <v>1618</v>
      </c>
      <c r="X14" s="21" t="s">
        <v>1619</v>
      </c>
      <c r="Y14" s="21" t="s">
        <v>1620</v>
      </c>
      <c r="Z14" s="21" t="s">
        <v>1621</v>
      </c>
      <c r="AA14" s="20">
        <v>58</v>
      </c>
      <c r="AB14" s="20" t="s">
        <v>1354</v>
      </c>
      <c r="AC14" s="21" t="s">
        <v>1622</v>
      </c>
      <c r="AD14" s="20" t="s">
        <v>1311</v>
      </c>
      <c r="AE14" s="16" t="str" cm="1">
        <f t="array" ref="AE14">IF(AF14="","",INDEX(전산회선!$E$4:$E$1141,_xlfn.AGGREGATE(15,6,ROW(전산회선!$E$4:$E$1141)-ROW(전산회선!$E$4)+1/((전산회선!$B$4:$B$1141=$E14)*(전산회선!$F$4:$F$1141=AF14)),1)))</f>
        <v/>
      </c>
      <c r="AF14" s="16" t="str">
        <f>IFERROR(IF(_xlfn.MAXIFS(전산회선!$F$4:$F$1141,전산회선!$B$4:$B$1141,$E14)=0,"",_xlfn.MAXIFS(전산회선!$F$4:$F$1141,전산회선!$B$4:$B$1141,$E14)),"")</f>
        <v/>
      </c>
      <c r="AG14" s="16" t="str" cm="1">
        <f t="array" ref="AG14">IF(AH14="","",INDEX(전산회선!$E$4:$E$1141,_xlfn.AGGREGATE(15,6,ROW(전산회선!$E$4:$E$1141)-ROW(전산회선!$E$4)+1/((전산회선!$B$4:$B$1141=$E14)*(전산회선!$F$4:$F$1141=AH14)),1)))</f>
        <v/>
      </c>
      <c r="AH14" s="16" t="str">
        <f>IFERROR(IF(_xlfn.MAXIFS(전산회선!$F$4:$F$1141,전산회선!$B$4:$B$1141,$E14,전산회선!$F$4:$F$1141,"&lt;"&amp;AF14)=0,"",_xlfn.MAXIFS(전산회선!$F$4:$F$1141,전산회선!$B$4:$B$1141,$E14,전산회선!$F$4:$F$1141,"&lt;"&amp;AF14)),"")</f>
        <v/>
      </c>
      <c r="AI14" s="16" t="str" cm="1">
        <f t="array" ref="AI14">IF(AJ14="","",INDEX(전산회선!$E$4:$E$1141,_xlfn.AGGREGATE(15,6,ROW(전산회선!$E$4:$E$1141)-ROW(전산회선!$E$4)+1/((전산회선!$B$4:$B$1141=$E14)*(전산회선!$F$4:$F$1141=AJ14)),1)))</f>
        <v/>
      </c>
      <c r="AJ14" s="16" t="str">
        <f>IFERROR(IF(_xlfn.MAXIFS(전산회선!$F$4:$F$1141,전산회선!$B$4:$B$1141,$E14,전산회선!$F$4:$F$1141,"&lt;"&amp;AH14)=0,"",_xlfn.MAXIFS(전산회선!$F$4:$F$1141,전산회선!$B$4:$B$1141,$E14,전산회선!$F$4:$F$1141,"&lt;"&amp;AH14)),"")</f>
        <v/>
      </c>
      <c r="AK14" s="16" t="str" cm="1">
        <f t="array" ref="AK14">IF(AL14="","",INDEX(전산회선!$E$4:$E$1141,_xlfn.AGGREGATE(15,6,ROW(전산회선!$E$4:$E$1141)-ROW(전산회선!$E$4)+1/((전산회선!$B$4:$B$1141=$E14)*(전산회선!$F$4:$F$1141=AL14)),1)))</f>
        <v/>
      </c>
      <c r="AL14" s="16" t="str">
        <f>IFERROR(IF(_xlfn.MAXIFS(전산회선!$F$4:$F$1141,전산회선!$B$4:$B$1141,$E14,전산회선!$F$4:$F$1141,"&lt;"&amp;AJ14)=0,"",_xlfn.MAXIFS(전산회선!$F$4:$F$1141,전산회선!$B$4:$B$1141,$E14,전산회선!$F$4:$F$1141,"&lt;"&amp;AJ14)),"")</f>
        <v/>
      </c>
      <c r="AM14" s="16" t="str" cm="1">
        <f t="array" ref="AM14">IF(AN14="","",INDEX(전산회선!$E$4:$E$1141,_xlfn.AGGREGATE(15,6,ROW(전산회선!$E$4:$E$1141)-ROW(전산회선!$E$4)+1/((전산회선!$B$4:$B$1141=$E14)*(전산회선!$F$4:$F$1141=AN14)),1)))</f>
        <v/>
      </c>
      <c r="AN14" s="16" t="str">
        <f>IFERROR(IF(_xlfn.MAXIFS(전산회선!$F$4:$F$1141,전산회선!$B$4:$B$1141,$E14,전산회선!$F$4:$F$1141,"&lt;"&amp;AL14)=0,"",_xlfn.MAXIFS(전산회선!$F$4:$F$1141,전산회선!$B$4:$B$1141,$E14,전산회선!$F$4:$F$1141,"&lt;"&amp;AL14)),"")</f>
        <v/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0</v>
      </c>
      <c r="AY14" s="23">
        <v>0</v>
      </c>
      <c r="AZ14" s="23">
        <v>0</v>
      </c>
      <c r="BA14" s="23">
        <v>0</v>
      </c>
      <c r="BB14" s="23">
        <f t="shared" si="0"/>
        <v>0</v>
      </c>
      <c r="BC14" s="23">
        <v>0</v>
      </c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  <c r="BO14" s="23">
        <v>0</v>
      </c>
      <c r="BP14" s="23">
        <v>0</v>
      </c>
      <c r="BQ14" s="17" t="str">
        <f>IFERROR(INDEX(피벗!$BL$5:$CH$5,1,MATCH($BR14,INDEX(피벗!$BL:$CH,MATCH($E14,피벗!$BJ:$BJ,0),0),0)),"")</f>
        <v/>
      </c>
      <c r="BR14" s="23" t="str">
        <f>IFERROR(LARGE(INDEX(피벗!$BL:$CH,MATCH(성장고객!$E14,피벗!$BJ:$BJ,0),0),1),"")</f>
        <v/>
      </c>
      <c r="BS14" s="27" t="str">
        <f t="shared" si="1"/>
        <v/>
      </c>
      <c r="BT14" s="17" t="str">
        <f>IFERROR(INDEX(피벗!$BL$5:$CH$5,1,MATCH($BU14,INDEX(피벗!$BL:$CH,MATCH($E14,피벗!$BJ:$BJ,0),0),0)),"")</f>
        <v/>
      </c>
      <c r="BU14" s="23" t="str">
        <f>IFERROR(LARGE(INDEX(피벗!$BL:$CH,MATCH(성장고객!$E14,피벗!$BJ:$BJ,0),0),2),"")</f>
        <v/>
      </c>
      <c r="BV14" s="27" t="str">
        <f t="shared" si="2"/>
        <v/>
      </c>
      <c r="BW14" s="17" t="str">
        <f>IFERROR(INDEX(피벗!$BL$5:$CH$5,1,MATCH($BX14,INDEX(피벗!$BL:$CH,MATCH($E14,피벗!$BJ:$BJ,0),0),0)),"")</f>
        <v/>
      </c>
      <c r="BX14" s="23" t="str">
        <f>IFERROR(LARGE(INDEX(피벗!$BL:$CH,MATCH(성장고객!$E14,피벗!$BJ:$BJ,0),0),3),"")</f>
        <v/>
      </c>
      <c r="BY14" s="27" t="str">
        <f t="shared" si="3"/>
        <v/>
      </c>
      <c r="BZ14" s="17" t="str">
        <f>IFERROR(INDEX(피벗!$BL$5:$CH$5,1,MATCH($CA14,INDEX(피벗!$BL:$CH,MATCH($E14,피벗!$BJ:$BJ,0),0),0)),"")</f>
        <v/>
      </c>
      <c r="CA14" s="23" t="str">
        <f>IFERROR(LARGE(INDEX(피벗!$BL:$CH,MATCH(성장고객!$E14,피벗!$BJ:$BJ,0),0),4),"")</f>
        <v/>
      </c>
      <c r="CB14" s="27" t="str">
        <f t="shared" si="4"/>
        <v/>
      </c>
      <c r="CC14" s="17" t="str">
        <f>IFERROR(INDEX(피벗!$BL$5:$CH$5,1,MATCH($CD14,INDEX(피벗!$BL:$CH,MATCH($E14,피벗!$BJ:$BJ,0),0),0)),"")</f>
        <v/>
      </c>
      <c r="CD14" s="23" t="str">
        <f>IFERROR(LARGE(INDEX(피벗!$BL:$CH,MATCH(성장고객!$E14,피벗!$BJ:$BJ,0),0),5),"")</f>
        <v/>
      </c>
      <c r="CE14" s="27" t="str">
        <f t="shared" si="5"/>
        <v/>
      </c>
      <c r="CF14" s="23" t="str">
        <f>IFERROR(INDEX(피벗!$CI:$CI,MATCH($E14,피벗!$BJ:$BJ,0)),"")</f>
        <v/>
      </c>
      <c r="CG14" s="25" t="str">
        <f t="shared" si="6"/>
        <v/>
      </c>
      <c r="CH14" s="17" t="str">
        <f>IFERROR(INDEX(피벗!$EZ$5:$GE$5,1,MATCH($CI14,INDEX(피벗!$EZ:$GE,MATCH($E14,피벗!$EY:$EY,0),0),0)),"")</f>
        <v/>
      </c>
      <c r="CI14" s="23" t="str">
        <f>IFERROR(LARGE(INDEX(피벗!$EZ:$GE,MATCH(성장고객!$E14,피벗!$EY:$EY,0),0),1),"")</f>
        <v/>
      </c>
      <c r="CJ14" s="17" t="str">
        <f>IFERROR(INDEX(피벗!$EZ$5:$GE$5,1,MATCH($CK14,INDEX(피벗!$EZ:$GE,MATCH($E14,피벗!$EY:$EY,0),0),0)),"")</f>
        <v/>
      </c>
      <c r="CK14" s="23" t="str">
        <f>IFERROR(LARGE(INDEX(피벗!$EZ:$GE,MATCH(성장고객!$E14,피벗!$EY:$EY,0),0),2),"")</f>
        <v/>
      </c>
      <c r="CL14" s="17" t="str">
        <f>IFERROR(INDEX(피벗!$EZ$5:$GE$5,1,MATCH($CM14,INDEX(피벗!$EZ:$GE,MATCH($E14,피벗!$EY:$EY,0),0),0)),"")</f>
        <v/>
      </c>
      <c r="CM14" s="23" t="str">
        <f>IFERROR(LARGE(INDEX(피벗!$EZ:$GE,MATCH(성장고객!$E14,피벗!$EY:$EY,0),0),3),"")</f>
        <v/>
      </c>
      <c r="CN14" s="17" t="str">
        <f>IFERROR(INDEX(피벗!$EZ$5:$GE$5,1,MATCH($CO14,INDEX(피벗!$EZ:$GE,MATCH($E14,피벗!$EY:$EY,0),0),0)),"")</f>
        <v/>
      </c>
      <c r="CO14" s="23" t="str">
        <f>IFERROR(LARGE(INDEX(피벗!$EZ:$GE,MATCH(성장고객!$E14,피벗!$EY:$EY,0),0),4),"")</f>
        <v/>
      </c>
      <c r="CP14" s="17" t="str">
        <f>IFERROR(INDEX(피벗!$EZ$5:$GE$5,1,MATCH($CQ14,INDEX(피벗!$EZ:$GE,MATCH($E14,피벗!$EY:$EY,0),0),0)),"")</f>
        <v/>
      </c>
      <c r="CQ14" s="23" t="str">
        <f>IFERROR(LARGE(INDEX(피벗!$EZ:$GE,MATCH(성장고객!$E14,피벗!$EY:$EY,0),0),5),"")</f>
        <v/>
      </c>
      <c r="CR14" s="23" t="str">
        <f>IFERROR(INDEX(피벗!$GF:$GF,MATCH($E14,피벗!$EY:$EY,0)),"")</f>
        <v/>
      </c>
    </row>
    <row r="15" spans="1:96" x14ac:dyDescent="0.45">
      <c r="A15" s="20" t="s">
        <v>982</v>
      </c>
      <c r="B15" s="20" t="s">
        <v>29</v>
      </c>
      <c r="C15" s="20" t="s">
        <v>104</v>
      </c>
      <c r="D15" s="20" t="s">
        <v>1099</v>
      </c>
      <c r="E15" s="20" t="s">
        <v>157</v>
      </c>
      <c r="F15" s="21" t="s">
        <v>158</v>
      </c>
      <c r="G15" s="21" t="s">
        <v>1</v>
      </c>
      <c r="H15" s="21" t="s">
        <v>25</v>
      </c>
      <c r="I15" s="22" t="s">
        <v>159</v>
      </c>
      <c r="J15" s="22" t="s">
        <v>160</v>
      </c>
      <c r="K15" s="20" t="s">
        <v>25</v>
      </c>
      <c r="L15" s="20" t="s">
        <v>1316</v>
      </c>
      <c r="M15" s="20" t="s">
        <v>1571</v>
      </c>
      <c r="N15" s="20" t="s">
        <v>1424</v>
      </c>
      <c r="O15" s="21" t="s">
        <v>1725</v>
      </c>
      <c r="P15" s="21">
        <v>8</v>
      </c>
      <c r="Q15" s="21" t="s">
        <v>1338</v>
      </c>
      <c r="R15" s="21" t="s">
        <v>1320</v>
      </c>
      <c r="S15" s="21" t="s">
        <v>1636</v>
      </c>
      <c r="T15" s="21" t="s">
        <v>1316</v>
      </c>
      <c r="U15" s="21" t="s">
        <v>1726</v>
      </c>
      <c r="V15" s="21" t="s">
        <v>1727</v>
      </c>
      <c r="W15" s="20" t="s">
        <v>1728</v>
      </c>
      <c r="X15" s="21" t="s">
        <v>1729</v>
      </c>
      <c r="Y15" s="21" t="s">
        <v>1730</v>
      </c>
      <c r="Z15" s="21" t="s">
        <v>1731</v>
      </c>
      <c r="AA15" s="20">
        <v>12806</v>
      </c>
      <c r="AB15" s="20" t="s">
        <v>1545</v>
      </c>
      <c r="AC15" s="21" t="s">
        <v>1732</v>
      </c>
      <c r="AD15" s="20" t="s">
        <v>1311</v>
      </c>
      <c r="AE15" s="16" t="str" cm="1">
        <f t="array" ref="AE15">IF(AF15="","",INDEX(전산회선!$E$4:$E$1141,_xlfn.AGGREGATE(15,6,ROW(전산회선!$E$4:$E$1141)-ROW(전산회선!$E$4)+1/((전산회선!$B$4:$B$1141=$E15)*(전산회선!$F$4:$F$1141=AF15)),1)))</f>
        <v>전용회선</v>
      </c>
      <c r="AF15" s="16">
        <f>IFERROR(IF(_xlfn.MAXIFS(전산회선!$F$4:$F$1141,전산회선!$B$4:$B$1141,$E15)=0,"",_xlfn.MAXIFS(전산회선!$F$4:$F$1141,전산회선!$B$4:$B$1141,$E15)),"")</f>
        <v>8</v>
      </c>
      <c r="AG15" s="16" t="str" cm="1">
        <f t="array" ref="AG15">IF(AH15="","",INDEX(전산회선!$E$4:$E$1141,_xlfn.AGGREGATE(15,6,ROW(전산회선!$E$4:$E$1141)-ROW(전산회선!$E$4)+1/((전산회선!$B$4:$B$1141=$E15)*(전산회선!$F$4:$F$1141=AH15)),1)))</f>
        <v/>
      </c>
      <c r="AH15" s="16" t="str">
        <f>IFERROR(IF(_xlfn.MAXIFS(전산회선!$F$4:$F$1141,전산회선!$B$4:$B$1141,$E15,전산회선!$F$4:$F$1141,"&lt;"&amp;AF15)=0,"",_xlfn.MAXIFS(전산회선!$F$4:$F$1141,전산회선!$B$4:$B$1141,$E15,전산회선!$F$4:$F$1141,"&lt;"&amp;AF15)),"")</f>
        <v/>
      </c>
      <c r="AI15" s="16" t="str" cm="1">
        <f t="array" ref="AI15">IF(AJ15="","",INDEX(전산회선!$E$4:$E$1141,_xlfn.AGGREGATE(15,6,ROW(전산회선!$E$4:$E$1141)-ROW(전산회선!$E$4)+1/((전산회선!$B$4:$B$1141=$E15)*(전산회선!$F$4:$F$1141=AJ15)),1)))</f>
        <v/>
      </c>
      <c r="AJ15" s="16" t="str">
        <f>IFERROR(IF(_xlfn.MAXIFS(전산회선!$F$4:$F$1141,전산회선!$B$4:$B$1141,$E15,전산회선!$F$4:$F$1141,"&lt;"&amp;AH15)=0,"",_xlfn.MAXIFS(전산회선!$F$4:$F$1141,전산회선!$B$4:$B$1141,$E15,전산회선!$F$4:$F$1141,"&lt;"&amp;AH15)),"")</f>
        <v/>
      </c>
      <c r="AK15" s="16" t="str" cm="1">
        <f t="array" ref="AK15">IF(AL15="","",INDEX(전산회선!$E$4:$E$1141,_xlfn.AGGREGATE(15,6,ROW(전산회선!$E$4:$E$1141)-ROW(전산회선!$E$4)+1/((전산회선!$B$4:$B$1141=$E15)*(전산회선!$F$4:$F$1141=AL15)),1)))</f>
        <v/>
      </c>
      <c r="AL15" s="16" t="str">
        <f>IFERROR(IF(_xlfn.MAXIFS(전산회선!$F$4:$F$1141,전산회선!$B$4:$B$1141,$E15,전산회선!$F$4:$F$1141,"&lt;"&amp;AJ15)=0,"",_xlfn.MAXIFS(전산회선!$F$4:$F$1141,전산회선!$B$4:$B$1141,$E15,전산회선!$F$4:$F$1141,"&lt;"&amp;AJ15)),"")</f>
        <v/>
      </c>
      <c r="AM15" s="16" t="str" cm="1">
        <f t="array" ref="AM15">IF(AN15="","",INDEX(전산회선!$E$4:$E$1141,_xlfn.AGGREGATE(15,6,ROW(전산회선!$E$4:$E$1141)-ROW(전산회선!$E$4)+1/((전산회선!$B$4:$B$1141=$E15)*(전산회선!$F$4:$F$1141=AN15)),1)))</f>
        <v/>
      </c>
      <c r="AN15" s="16" t="str">
        <f>IFERROR(IF(_xlfn.MAXIFS(전산회선!$F$4:$F$1141,전산회선!$B$4:$B$1141,$E15,전산회선!$F$4:$F$1141,"&lt;"&amp;AL15)=0,"",_xlfn.MAXIFS(전산회선!$F$4:$F$1141,전산회선!$B$4:$B$1141,$E15,전산회선!$F$4:$F$1141,"&lt;"&amp;AL15)),"")</f>
        <v/>
      </c>
      <c r="AO15" s="23">
        <v>546000</v>
      </c>
      <c r="AP15" s="23">
        <v>546000</v>
      </c>
      <c r="AQ15" s="23">
        <v>546000</v>
      </c>
      <c r="AR15" s="23">
        <v>546000</v>
      </c>
      <c r="AS15" s="23">
        <v>546000</v>
      </c>
      <c r="AT15" s="23">
        <v>546000</v>
      </c>
      <c r="AU15" s="23">
        <v>546000</v>
      </c>
      <c r="AV15" s="23">
        <v>546000</v>
      </c>
      <c r="AW15" s="23">
        <v>546000</v>
      </c>
      <c r="AX15" s="23">
        <v>546000</v>
      </c>
      <c r="AY15" s="23">
        <v>546000</v>
      </c>
      <c r="AZ15" s="23">
        <v>546000</v>
      </c>
      <c r="BA15" s="23">
        <v>546000</v>
      </c>
      <c r="BB15" s="23">
        <f t="shared" si="0"/>
        <v>6552000</v>
      </c>
      <c r="BC15" s="23">
        <v>0</v>
      </c>
      <c r="BD15" s="23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v>0</v>
      </c>
      <c r="BQ15" s="17" t="str">
        <f>IFERROR(INDEX(피벗!$BL$5:$CH$5,1,MATCH($BR15,INDEX(피벗!$BL:$CH,MATCH($E15,피벗!$BJ:$BJ,0),0),0)),"")</f>
        <v/>
      </c>
      <c r="BR15" s="23" t="str">
        <f>IFERROR(LARGE(INDEX(피벗!$BL:$CH,MATCH(성장고객!$E15,피벗!$BJ:$BJ,0),0),1),"")</f>
        <v/>
      </c>
      <c r="BS15" s="27" t="str">
        <f t="shared" si="1"/>
        <v/>
      </c>
      <c r="BT15" s="17" t="str">
        <f>IFERROR(INDEX(피벗!$BL$5:$CH$5,1,MATCH($BU15,INDEX(피벗!$BL:$CH,MATCH($E15,피벗!$BJ:$BJ,0),0),0)),"")</f>
        <v/>
      </c>
      <c r="BU15" s="23" t="str">
        <f>IFERROR(LARGE(INDEX(피벗!$BL:$CH,MATCH(성장고객!$E15,피벗!$BJ:$BJ,0),0),2),"")</f>
        <v/>
      </c>
      <c r="BV15" s="27" t="str">
        <f t="shared" si="2"/>
        <v/>
      </c>
      <c r="BW15" s="17" t="str">
        <f>IFERROR(INDEX(피벗!$BL$5:$CH$5,1,MATCH($BX15,INDEX(피벗!$BL:$CH,MATCH($E15,피벗!$BJ:$BJ,0),0),0)),"")</f>
        <v/>
      </c>
      <c r="BX15" s="23" t="str">
        <f>IFERROR(LARGE(INDEX(피벗!$BL:$CH,MATCH(성장고객!$E15,피벗!$BJ:$BJ,0),0),3),"")</f>
        <v/>
      </c>
      <c r="BY15" s="27" t="str">
        <f t="shared" si="3"/>
        <v/>
      </c>
      <c r="BZ15" s="17" t="str">
        <f>IFERROR(INDEX(피벗!$BL$5:$CH$5,1,MATCH($CA15,INDEX(피벗!$BL:$CH,MATCH($E15,피벗!$BJ:$BJ,0),0),0)),"")</f>
        <v/>
      </c>
      <c r="CA15" s="23" t="str">
        <f>IFERROR(LARGE(INDEX(피벗!$BL:$CH,MATCH(성장고객!$E15,피벗!$BJ:$BJ,0),0),4),"")</f>
        <v/>
      </c>
      <c r="CB15" s="27" t="str">
        <f t="shared" si="4"/>
        <v/>
      </c>
      <c r="CC15" s="17" t="str">
        <f>IFERROR(INDEX(피벗!$BL$5:$CH$5,1,MATCH($CD15,INDEX(피벗!$BL:$CH,MATCH($E15,피벗!$BJ:$BJ,0),0),0)),"")</f>
        <v/>
      </c>
      <c r="CD15" s="23" t="str">
        <f>IFERROR(LARGE(INDEX(피벗!$BL:$CH,MATCH(성장고객!$E15,피벗!$BJ:$BJ,0),0),5),"")</f>
        <v/>
      </c>
      <c r="CE15" s="27" t="str">
        <f t="shared" si="5"/>
        <v/>
      </c>
      <c r="CF15" s="23" t="str">
        <f>IFERROR(INDEX(피벗!$CI:$CI,MATCH($E15,피벗!$BJ:$BJ,0)),"")</f>
        <v/>
      </c>
      <c r="CG15" s="25" t="str">
        <f t="shared" si="6"/>
        <v/>
      </c>
      <c r="CH15" s="17" t="str">
        <f>IFERROR(INDEX(피벗!$EZ$5:$GE$5,1,MATCH($CI15,INDEX(피벗!$EZ:$GE,MATCH($E15,피벗!$EY:$EY,0),0),0)),"")</f>
        <v>전용회선</v>
      </c>
      <c r="CI15" s="23">
        <f>IFERROR(LARGE(INDEX(피벗!$EZ:$GE,MATCH(성장고객!$E15,피벗!$EY:$EY,0),0),1),"")</f>
        <v>6552000</v>
      </c>
      <c r="CJ15" s="17" t="str">
        <f>IFERROR(INDEX(피벗!$EZ$5:$GE$5,1,MATCH($CK15,INDEX(피벗!$EZ:$GE,MATCH($E15,피벗!$EY:$EY,0),0),0)),"")</f>
        <v/>
      </c>
      <c r="CK15" s="23" t="str">
        <f>IFERROR(LARGE(INDEX(피벗!$EZ:$GE,MATCH(성장고객!$E15,피벗!$EY:$EY,0),0),2),"")</f>
        <v/>
      </c>
      <c r="CL15" s="17" t="str">
        <f>IFERROR(INDEX(피벗!$EZ$5:$GE$5,1,MATCH($CM15,INDEX(피벗!$EZ:$GE,MATCH($E15,피벗!$EY:$EY,0),0),0)),"")</f>
        <v/>
      </c>
      <c r="CM15" s="23" t="str">
        <f>IFERROR(LARGE(INDEX(피벗!$EZ:$GE,MATCH(성장고객!$E15,피벗!$EY:$EY,0),0),3),"")</f>
        <v/>
      </c>
      <c r="CN15" s="17" t="str">
        <f>IFERROR(INDEX(피벗!$EZ$5:$GE$5,1,MATCH($CO15,INDEX(피벗!$EZ:$GE,MATCH($E15,피벗!$EY:$EY,0),0),0)),"")</f>
        <v/>
      </c>
      <c r="CO15" s="23" t="str">
        <f>IFERROR(LARGE(INDEX(피벗!$EZ:$GE,MATCH(성장고객!$E15,피벗!$EY:$EY,0),0),4),"")</f>
        <v/>
      </c>
      <c r="CP15" s="17" t="str">
        <f>IFERROR(INDEX(피벗!$EZ$5:$GE$5,1,MATCH($CQ15,INDEX(피벗!$EZ:$GE,MATCH($E15,피벗!$EY:$EY,0),0),0)),"")</f>
        <v/>
      </c>
      <c r="CQ15" s="23" t="str">
        <f>IFERROR(LARGE(INDEX(피벗!$EZ:$GE,MATCH(성장고객!$E15,피벗!$EY:$EY,0),0),5),"")</f>
        <v/>
      </c>
      <c r="CR15" s="23">
        <f>IFERROR(INDEX(피벗!$GF:$GF,MATCH($E15,피벗!$EY:$EY,0)),"")</f>
        <v>6552000</v>
      </c>
    </row>
    <row r="16" spans="1:96" x14ac:dyDescent="0.45">
      <c r="A16" s="20" t="s">
        <v>982</v>
      </c>
      <c r="B16" s="20" t="s">
        <v>29</v>
      </c>
      <c r="C16" s="20" t="s">
        <v>104</v>
      </c>
      <c r="D16" s="20" t="s">
        <v>1100</v>
      </c>
      <c r="E16" s="20" t="s">
        <v>253</v>
      </c>
      <c r="F16" s="21" t="s">
        <v>254</v>
      </c>
      <c r="G16" s="21" t="s">
        <v>1</v>
      </c>
      <c r="H16" s="21" t="s">
        <v>0</v>
      </c>
      <c r="I16" s="22" t="s">
        <v>1101</v>
      </c>
      <c r="J16" s="22">
        <v>5188801755</v>
      </c>
      <c r="K16" s="20" t="s">
        <v>0</v>
      </c>
      <c r="L16" s="20" t="s">
        <v>1316</v>
      </c>
      <c r="M16" s="20" t="s">
        <v>9</v>
      </c>
      <c r="N16" s="20" t="s">
        <v>9</v>
      </c>
      <c r="O16" s="21" t="s">
        <v>1855</v>
      </c>
      <c r="P16" s="21">
        <v>11</v>
      </c>
      <c r="Q16" s="21" t="s">
        <v>1347</v>
      </c>
      <c r="R16" s="21" t="s">
        <v>1320</v>
      </c>
      <c r="S16" s="21" t="s">
        <v>1321</v>
      </c>
      <c r="T16" s="21" t="s">
        <v>1316</v>
      </c>
      <c r="U16" s="21" t="s">
        <v>1856</v>
      </c>
      <c r="V16" s="21" t="s">
        <v>1857</v>
      </c>
      <c r="W16" s="20" t="s">
        <v>1858</v>
      </c>
      <c r="X16" s="21" t="s">
        <v>1859</v>
      </c>
      <c r="Y16" s="21" t="s">
        <v>1860</v>
      </c>
      <c r="Z16" s="21" t="s">
        <v>1861</v>
      </c>
      <c r="AA16" s="20">
        <v>33</v>
      </c>
      <c r="AB16" s="20" t="s">
        <v>1431</v>
      </c>
      <c r="AC16" s="21" t="s">
        <v>1809</v>
      </c>
      <c r="AD16" s="20" t="s">
        <v>1311</v>
      </c>
      <c r="AE16" s="16" t="str" cm="1">
        <f t="array" ref="AE16">IF(AF16="","",INDEX(전산회선!$E$4:$E$1141,_xlfn.AGGREGATE(15,6,ROW(전산회선!$E$4:$E$1141)-ROW(전산회선!$E$4)+1/((전산회선!$B$4:$B$1141=$E16)*(전산회선!$F$4:$F$1141=AF16)),1)))</f>
        <v>기업일반전화</v>
      </c>
      <c r="AF16" s="16">
        <f>IFERROR(IF(_xlfn.MAXIFS(전산회선!$F$4:$F$1141,전산회선!$B$4:$B$1141,$E16)=0,"",_xlfn.MAXIFS(전산회선!$F$4:$F$1141,전산회선!$B$4:$B$1141,$E16)),"")</f>
        <v>4</v>
      </c>
      <c r="AG16" s="16" t="str" cm="1">
        <f t="array" ref="AG16">IF(AH16="","",INDEX(전산회선!$E$4:$E$1141,_xlfn.AGGREGATE(15,6,ROW(전산회선!$E$4:$E$1141)-ROW(전산회선!$E$4)+1/((전산회선!$B$4:$B$1141=$E16)*(전산회선!$F$4:$F$1141=AH16)),1)))</f>
        <v>GiGA인터넷</v>
      </c>
      <c r="AH16" s="16">
        <f>IFERROR(IF(_xlfn.MAXIFS(전산회선!$F$4:$F$1141,전산회선!$B$4:$B$1141,$E16,전산회선!$F$4:$F$1141,"&lt;"&amp;AF16)=0,"",_xlfn.MAXIFS(전산회선!$F$4:$F$1141,전산회선!$B$4:$B$1141,$E16,전산회선!$F$4:$F$1141,"&lt;"&amp;AF16)),"")</f>
        <v>3</v>
      </c>
      <c r="AI16" s="16" t="str" cm="1">
        <f t="array" ref="AI16">IF(AJ16="","",INDEX(전산회선!$E$4:$E$1141,_xlfn.AGGREGATE(15,6,ROW(전산회선!$E$4:$E$1141)-ROW(전산회선!$E$4)+1/((전산회선!$B$4:$B$1141=$E16)*(전산회선!$F$4:$F$1141=AJ16)),1)))</f>
        <v>기업인터넷전화</v>
      </c>
      <c r="AJ16" s="16">
        <f>IFERROR(IF(_xlfn.MAXIFS(전산회선!$F$4:$F$1141,전산회선!$B$4:$B$1141,$E16,전산회선!$F$4:$F$1141,"&lt;"&amp;AH16)=0,"",_xlfn.MAXIFS(전산회선!$F$4:$F$1141,전산회선!$B$4:$B$1141,$E16,전산회선!$F$4:$F$1141,"&lt;"&amp;AH16)),"")</f>
        <v>2</v>
      </c>
      <c r="AK16" s="16" t="str" cm="1">
        <f t="array" ref="AK16">IF(AL16="","",INDEX(전산회선!$E$4:$E$1141,_xlfn.AGGREGATE(15,6,ROW(전산회선!$E$4:$E$1141)-ROW(전산회선!$E$4)+1/((전산회선!$B$4:$B$1141=$E16)*(전산회선!$F$4:$F$1141=AL16)),1)))</f>
        <v>홈일반전화</v>
      </c>
      <c r="AL16" s="16">
        <f>IFERROR(IF(_xlfn.MAXIFS(전산회선!$F$4:$F$1141,전산회선!$B$4:$B$1141,$E16,전산회선!$F$4:$F$1141,"&lt;"&amp;AJ16)=0,"",_xlfn.MAXIFS(전산회선!$F$4:$F$1141,전산회선!$B$4:$B$1141,$E16,전산회선!$F$4:$F$1141,"&lt;"&amp;AJ16)),"")</f>
        <v>1</v>
      </c>
      <c r="AM16" s="16" t="str" cm="1">
        <f t="array" ref="AM16">IF(AN16="","",INDEX(전산회선!$E$4:$E$1141,_xlfn.AGGREGATE(15,6,ROW(전산회선!$E$4:$E$1141)-ROW(전산회선!$E$4)+1/((전산회선!$B$4:$B$1141=$E16)*(전산회선!$F$4:$F$1141=AN16)),1)))</f>
        <v/>
      </c>
      <c r="AN16" s="16" t="str">
        <f>IFERROR(IF(_xlfn.MAXIFS(전산회선!$F$4:$F$1141,전산회선!$B$4:$B$1141,$E16,전산회선!$F$4:$F$1141,"&lt;"&amp;AL16)=0,"",_xlfn.MAXIFS(전산회선!$F$4:$F$1141,전산회선!$B$4:$B$1141,$E16,전산회선!$F$4:$F$1141,"&lt;"&amp;AL16)),"")</f>
        <v/>
      </c>
      <c r="AO16" s="23">
        <v>426346</v>
      </c>
      <c r="AP16" s="23">
        <v>419186</v>
      </c>
      <c r="AQ16" s="23">
        <v>432795</v>
      </c>
      <c r="AR16" s="23">
        <v>432722</v>
      </c>
      <c r="AS16" s="23">
        <v>432757</v>
      </c>
      <c r="AT16" s="23">
        <v>432722</v>
      </c>
      <c r="AU16" s="23">
        <v>440626</v>
      </c>
      <c r="AV16" s="23">
        <v>426462</v>
      </c>
      <c r="AW16" s="23">
        <v>418816</v>
      </c>
      <c r="AX16" s="23">
        <v>418686</v>
      </c>
      <c r="AY16" s="23">
        <v>418686</v>
      </c>
      <c r="AZ16" s="23">
        <v>418686</v>
      </c>
      <c r="BA16" s="23">
        <v>426540.83333333331</v>
      </c>
      <c r="BB16" s="23">
        <f t="shared" si="0"/>
        <v>5118490</v>
      </c>
      <c r="BC16" s="23">
        <v>0</v>
      </c>
      <c r="BD16" s="23">
        <v>500</v>
      </c>
      <c r="BE16" s="23">
        <v>14000</v>
      </c>
      <c r="BF16" s="23">
        <v>14000</v>
      </c>
      <c r="BG16" s="23">
        <v>14000</v>
      </c>
      <c r="BH16" s="23">
        <v>14000</v>
      </c>
      <c r="BI16" s="23">
        <v>14280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5898.333333333333</v>
      </c>
      <c r="BP16" s="23">
        <v>70780</v>
      </c>
      <c r="BQ16" s="17" t="str">
        <f>IFERROR(INDEX(피벗!$BL$5:$CH$5,1,MATCH($BR16,INDEX(피벗!$BL:$CH,MATCH($E16,피벗!$BJ:$BJ,0),0),0)),"")</f>
        <v>IoT</v>
      </c>
      <c r="BR16" s="23">
        <f>IFERROR(LARGE(INDEX(피벗!$BL:$CH,MATCH(성장고객!$E16,피벗!$BJ:$BJ,0),0),1),"")</f>
        <v>70780</v>
      </c>
      <c r="BS16" s="27">
        <f t="shared" si="1"/>
        <v>1.3828297017284394E-2</v>
      </c>
      <c r="BT16" s="17" t="str">
        <f>IFERROR(INDEX(피벗!$BL$5:$CH$5,1,MATCH($BU16,INDEX(피벗!$BL:$CH,MATCH($E16,피벗!$BJ:$BJ,0),0),0)),"")</f>
        <v/>
      </c>
      <c r="BU16" s="23" t="str">
        <f>IFERROR(LARGE(INDEX(피벗!$BL:$CH,MATCH(성장고객!$E16,피벗!$BJ:$BJ,0),0),2),"")</f>
        <v/>
      </c>
      <c r="BV16" s="27" t="str">
        <f t="shared" si="2"/>
        <v/>
      </c>
      <c r="BW16" s="17" t="str">
        <f>IFERROR(INDEX(피벗!$BL$5:$CH$5,1,MATCH($BX16,INDEX(피벗!$BL:$CH,MATCH($E16,피벗!$BJ:$BJ,0),0),0)),"")</f>
        <v/>
      </c>
      <c r="BX16" s="23" t="str">
        <f>IFERROR(LARGE(INDEX(피벗!$BL:$CH,MATCH(성장고객!$E16,피벗!$BJ:$BJ,0),0),3),"")</f>
        <v/>
      </c>
      <c r="BY16" s="27" t="str">
        <f t="shared" si="3"/>
        <v/>
      </c>
      <c r="BZ16" s="17" t="str">
        <f>IFERROR(INDEX(피벗!$BL$5:$CH$5,1,MATCH($CA16,INDEX(피벗!$BL:$CH,MATCH($E16,피벗!$BJ:$BJ,0),0),0)),"")</f>
        <v/>
      </c>
      <c r="CA16" s="23" t="str">
        <f>IFERROR(LARGE(INDEX(피벗!$BL:$CH,MATCH(성장고객!$E16,피벗!$BJ:$BJ,0),0),4),"")</f>
        <v/>
      </c>
      <c r="CB16" s="27" t="str">
        <f t="shared" si="4"/>
        <v/>
      </c>
      <c r="CC16" s="17" t="str">
        <f>IFERROR(INDEX(피벗!$BL$5:$CH$5,1,MATCH($CD16,INDEX(피벗!$BL:$CH,MATCH($E16,피벗!$BJ:$BJ,0),0),0)),"")</f>
        <v/>
      </c>
      <c r="CD16" s="23" t="str">
        <f>IFERROR(LARGE(INDEX(피벗!$BL:$CH,MATCH(성장고객!$E16,피벗!$BJ:$BJ,0),0),5),"")</f>
        <v/>
      </c>
      <c r="CE16" s="27" t="str">
        <f t="shared" si="5"/>
        <v/>
      </c>
      <c r="CF16" s="23">
        <f>IFERROR(INDEX(피벗!$CI:$CI,MATCH($E16,피벗!$BJ:$BJ,0)),"")</f>
        <v>70780</v>
      </c>
      <c r="CG16" s="25">
        <f t="shared" si="6"/>
        <v>1.3828297017284394E-2</v>
      </c>
      <c r="CH16" s="17" t="str">
        <f>IFERROR(INDEX(피벗!$EZ$5:$GE$5,1,MATCH($CI16,INDEX(피벗!$EZ:$GE,MATCH($E16,피벗!$EY:$EY,0),0),0)),"")</f>
        <v>인터넷부가</v>
      </c>
      <c r="CI16" s="23">
        <f>IFERROR(LARGE(INDEX(피벗!$EZ:$GE,MATCH(성장고객!$E16,피벗!$EY:$EY,0),0),1),"")</f>
        <v>3034632</v>
      </c>
      <c r="CJ16" s="17" t="str">
        <f>IFERROR(INDEX(피벗!$EZ$5:$GE$5,1,MATCH($CK16,INDEX(피벗!$EZ:$GE,MATCH($E16,피벗!$EY:$EY,0),0),0)),"")</f>
        <v>GiGA인터넷</v>
      </c>
      <c r="CK16" s="23">
        <f>IFERROR(LARGE(INDEX(피벗!$EZ:$GE,MATCH(성장고객!$E16,피벗!$EY:$EY,0),0),2),"")</f>
        <v>1596000</v>
      </c>
      <c r="CL16" s="17" t="str">
        <f>IFERROR(INDEX(피벗!$EZ$5:$GE$5,1,MATCH($CM16,INDEX(피벗!$EZ:$GE,MATCH($E16,피벗!$EY:$EY,0),0),0)),"")</f>
        <v>기업일반전화</v>
      </c>
      <c r="CM16" s="23">
        <f>IFERROR(LARGE(INDEX(피벗!$EZ:$GE,MATCH(성장고객!$E16,피벗!$EY:$EY,0),0),3),"")</f>
        <v>192252</v>
      </c>
      <c r="CN16" s="17" t="str">
        <f>IFERROR(INDEX(피벗!$EZ$5:$GE$5,1,MATCH($CO16,INDEX(피벗!$EZ:$GE,MATCH($E16,피벗!$EY:$EY,0),0),0)),"")</f>
        <v>기업인터넷전화</v>
      </c>
      <c r="CO16" s="23">
        <f>IFERROR(LARGE(INDEX(피벗!$EZ:$GE,MATCH(성장고객!$E16,피벗!$EY:$EY,0),0),4),"")</f>
        <v>135600</v>
      </c>
      <c r="CP16" s="17" t="str">
        <f>IFERROR(INDEX(피벗!$EZ$5:$GE$5,1,MATCH($CQ16,INDEX(피벗!$EZ:$GE,MATCH($E16,피벗!$EY:$EY,0),0),0)),"")</f>
        <v>IoT</v>
      </c>
      <c r="CQ16" s="23">
        <f>IFERROR(LARGE(INDEX(피벗!$EZ:$GE,MATCH(성장고객!$E16,피벗!$EY:$EY,0),0),5),"")</f>
        <v>70780</v>
      </c>
      <c r="CR16" s="23">
        <f>IFERROR(INDEX(피벗!$GF:$GF,MATCH($E16,피벗!$EY:$EY,0)),"")</f>
        <v>5118490</v>
      </c>
    </row>
    <row r="17" spans="1:96" x14ac:dyDescent="0.45">
      <c r="A17" s="20" t="s">
        <v>982</v>
      </c>
      <c r="B17" s="20" t="s">
        <v>701</v>
      </c>
      <c r="C17" s="20" t="s">
        <v>30</v>
      </c>
      <c r="D17" s="20" t="s">
        <v>1149</v>
      </c>
      <c r="E17" s="20" t="s">
        <v>1152</v>
      </c>
      <c r="F17" s="21" t="s">
        <v>708</v>
      </c>
      <c r="G17" s="21" t="s">
        <v>1</v>
      </c>
      <c r="H17" s="21" t="s">
        <v>0</v>
      </c>
      <c r="I17" s="22" t="s">
        <v>3126</v>
      </c>
      <c r="J17" s="22">
        <v>5128104610</v>
      </c>
      <c r="K17" s="20" t="s">
        <v>9</v>
      </c>
      <c r="L17" s="20" t="s">
        <v>9</v>
      </c>
      <c r="M17" s="20" t="s">
        <v>9</v>
      </c>
      <c r="N17" s="20" t="s">
        <v>9</v>
      </c>
      <c r="O17" s="21" t="s">
        <v>9</v>
      </c>
      <c r="P17" s="21" t="s">
        <v>9</v>
      </c>
      <c r="Q17" s="21" t="s">
        <v>9</v>
      </c>
      <c r="R17" s="21" t="s">
        <v>9</v>
      </c>
      <c r="S17" s="21" t="s">
        <v>9</v>
      </c>
      <c r="T17" s="21" t="s">
        <v>9</v>
      </c>
      <c r="U17" s="21" t="s">
        <v>9</v>
      </c>
      <c r="V17" s="21" t="s">
        <v>9</v>
      </c>
      <c r="W17" s="20" t="s">
        <v>9</v>
      </c>
      <c r="X17" s="21" t="s">
        <v>9</v>
      </c>
      <c r="Y17" s="21" t="s">
        <v>9</v>
      </c>
      <c r="Z17" s="21" t="s">
        <v>9</v>
      </c>
      <c r="AA17" s="20" t="s">
        <v>9</v>
      </c>
      <c r="AB17" s="20" t="s">
        <v>9</v>
      </c>
      <c r="AC17" s="21" t="s">
        <v>9</v>
      </c>
      <c r="AD17" s="20" t="s">
        <v>9</v>
      </c>
      <c r="AE17" s="16" t="str" cm="1">
        <f t="array" ref="AE17">IF(AF17="","",INDEX(전산회선!$E$4:$E$1141,_xlfn.AGGREGATE(15,6,ROW(전산회선!$E$4:$E$1141)-ROW(전산회선!$E$4)+1/((전산회선!$B$4:$B$1141=$E17)*(전산회선!$F$4:$F$1141=AF17)),1)))</f>
        <v>기업인터넷전화</v>
      </c>
      <c r="AF17" s="16">
        <f>IFERROR(IF(_xlfn.MAXIFS(전산회선!$F$4:$F$1141,전산회선!$B$4:$B$1141,$E17)=0,"",_xlfn.MAXIFS(전산회선!$F$4:$F$1141,전산회선!$B$4:$B$1141,$E17)),"")</f>
        <v>30</v>
      </c>
      <c r="AG17" s="16" t="str" cm="1">
        <f t="array" ref="AG17">IF(AH17="","",INDEX(전산회선!$E$4:$E$1141,_xlfn.AGGREGATE(15,6,ROW(전산회선!$E$4:$E$1141)-ROW(전산회선!$E$4)+1/((전산회선!$B$4:$B$1141=$E17)*(전산회선!$F$4:$F$1141=AH17)),1)))</f>
        <v>GTV</v>
      </c>
      <c r="AH17" s="16">
        <f>IFERROR(IF(_xlfn.MAXIFS(전산회선!$F$4:$F$1141,전산회선!$B$4:$B$1141,$E17,전산회선!$F$4:$F$1141,"&lt;"&amp;AF17)=0,"",_xlfn.MAXIFS(전산회선!$F$4:$F$1141,전산회선!$B$4:$B$1141,$E17,전산회선!$F$4:$F$1141,"&lt;"&amp;AF17)),"")</f>
        <v>7</v>
      </c>
      <c r="AI17" s="16" t="str" cm="1">
        <f t="array" ref="AI17">IF(AJ17="","",INDEX(전산회선!$E$4:$E$1141,_xlfn.AGGREGATE(15,6,ROW(전산회선!$E$4:$E$1141)-ROW(전산회선!$E$4)+1/((전산회선!$B$4:$B$1141=$E17)*(전산회선!$F$4:$F$1141=AJ17)),1)))</f>
        <v>5G</v>
      </c>
      <c r="AJ17" s="16">
        <f>IFERROR(IF(_xlfn.MAXIFS(전산회선!$F$4:$F$1141,전산회선!$B$4:$B$1141,$E17,전산회선!$F$4:$F$1141,"&lt;"&amp;AH17)=0,"",_xlfn.MAXIFS(전산회선!$F$4:$F$1141,전산회선!$B$4:$B$1141,$E17,전산회선!$F$4:$F$1141,"&lt;"&amp;AH17)),"")</f>
        <v>6</v>
      </c>
      <c r="AK17" s="16" t="str" cm="1">
        <f t="array" ref="AK17">IF(AL17="","",INDEX(전산회선!$E$4:$E$1141,_xlfn.AGGREGATE(15,6,ROW(전산회선!$E$4:$E$1141)-ROW(전산회선!$E$4)+1/((전산회선!$B$4:$B$1141=$E17)*(전산회선!$F$4:$F$1141=AL17)),1)))</f>
        <v>기업일반전화</v>
      </c>
      <c r="AL17" s="16">
        <f>IFERROR(IF(_xlfn.MAXIFS(전산회선!$F$4:$F$1141,전산회선!$B$4:$B$1141,$E17,전산회선!$F$4:$F$1141,"&lt;"&amp;AJ17)=0,"",_xlfn.MAXIFS(전산회선!$F$4:$F$1141,전산회선!$B$4:$B$1141,$E17,전산회선!$F$4:$F$1141,"&lt;"&amp;AJ17)),"")</f>
        <v>4</v>
      </c>
      <c r="AM17" s="16" t="str" cm="1">
        <f t="array" ref="AM17">IF(AN17="","",INDEX(전산회선!$E$4:$E$1141,_xlfn.AGGREGATE(15,6,ROW(전산회선!$E$4:$E$1141)-ROW(전산회선!$E$4)+1/((전산회선!$B$4:$B$1141=$E17)*(전산회선!$F$4:$F$1141=AN17)),1)))</f>
        <v>LTE</v>
      </c>
      <c r="AN17" s="16">
        <f>IFERROR(IF(_xlfn.MAXIFS(전산회선!$F$4:$F$1141,전산회선!$B$4:$B$1141,$E17,전산회선!$F$4:$F$1141,"&lt;"&amp;AL17)=0,"",_xlfn.MAXIFS(전산회선!$F$4:$F$1141,전산회선!$B$4:$B$1141,$E17,전산회선!$F$4:$F$1141,"&lt;"&amp;AL17)),"")</f>
        <v>2</v>
      </c>
      <c r="AO17" s="23">
        <v>1045104.541</v>
      </c>
      <c r="AP17" s="23">
        <v>1040757.899</v>
      </c>
      <c r="AQ17" s="23">
        <v>1033032.7660000001</v>
      </c>
      <c r="AR17" s="23">
        <v>1076162.7660000001</v>
      </c>
      <c r="AS17" s="23">
        <v>910276.76600000006</v>
      </c>
      <c r="AT17" s="23">
        <v>759229.76600000006</v>
      </c>
      <c r="AU17" s="23">
        <v>701544.76600000006</v>
      </c>
      <c r="AV17" s="23">
        <v>713068.76600000006</v>
      </c>
      <c r="AW17" s="23">
        <v>717006.76600000006</v>
      </c>
      <c r="AX17" s="23">
        <v>708695.76600000006</v>
      </c>
      <c r="AY17" s="23">
        <v>689233.76600000006</v>
      </c>
      <c r="AZ17" s="23">
        <v>708472.76600000006</v>
      </c>
      <c r="BA17" s="23">
        <v>841882.25833333342</v>
      </c>
      <c r="BB17" s="23">
        <f t="shared" si="0"/>
        <v>10102587.100000001</v>
      </c>
      <c r="BC17" s="23">
        <v>0</v>
      </c>
      <c r="BD17" s="23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0</v>
      </c>
      <c r="BO17" s="23">
        <v>0</v>
      </c>
      <c r="BP17" s="23">
        <v>0</v>
      </c>
      <c r="BQ17" s="17" t="str">
        <f>IFERROR(INDEX(피벗!$BL$5:$CH$5,1,MATCH($BR17,INDEX(피벗!$BL:$CH,MATCH($E17,피벗!$BJ:$BJ,0),0),0)),"")</f>
        <v/>
      </c>
      <c r="BR17" s="23" t="str">
        <f>IFERROR(LARGE(INDEX(피벗!$BL:$CH,MATCH(성장고객!$E17,피벗!$BJ:$BJ,0),0),1),"")</f>
        <v/>
      </c>
      <c r="BS17" s="27" t="str">
        <f t="shared" si="1"/>
        <v/>
      </c>
      <c r="BT17" s="17" t="str">
        <f>IFERROR(INDEX(피벗!$BL$5:$CH$5,1,MATCH($BU17,INDEX(피벗!$BL:$CH,MATCH($E17,피벗!$BJ:$BJ,0),0),0)),"")</f>
        <v/>
      </c>
      <c r="BU17" s="23" t="str">
        <f>IFERROR(LARGE(INDEX(피벗!$BL:$CH,MATCH(성장고객!$E17,피벗!$BJ:$BJ,0),0),2),"")</f>
        <v/>
      </c>
      <c r="BV17" s="27" t="str">
        <f t="shared" si="2"/>
        <v/>
      </c>
      <c r="BW17" s="17" t="str">
        <f>IFERROR(INDEX(피벗!$BL$5:$CH$5,1,MATCH($BX17,INDEX(피벗!$BL:$CH,MATCH($E17,피벗!$BJ:$BJ,0),0),0)),"")</f>
        <v/>
      </c>
      <c r="BX17" s="23" t="str">
        <f>IFERROR(LARGE(INDEX(피벗!$BL:$CH,MATCH(성장고객!$E17,피벗!$BJ:$BJ,0),0),3),"")</f>
        <v/>
      </c>
      <c r="BY17" s="27" t="str">
        <f t="shared" si="3"/>
        <v/>
      </c>
      <c r="BZ17" s="17" t="str">
        <f>IFERROR(INDEX(피벗!$BL$5:$CH$5,1,MATCH($CA17,INDEX(피벗!$BL:$CH,MATCH($E17,피벗!$BJ:$BJ,0),0),0)),"")</f>
        <v/>
      </c>
      <c r="CA17" s="23" t="str">
        <f>IFERROR(LARGE(INDEX(피벗!$BL:$CH,MATCH(성장고객!$E17,피벗!$BJ:$BJ,0),0),4),"")</f>
        <v/>
      </c>
      <c r="CB17" s="27" t="str">
        <f t="shared" si="4"/>
        <v/>
      </c>
      <c r="CC17" s="17" t="str">
        <f>IFERROR(INDEX(피벗!$BL$5:$CH$5,1,MATCH($CD17,INDEX(피벗!$BL:$CH,MATCH($E17,피벗!$BJ:$BJ,0),0),0)),"")</f>
        <v/>
      </c>
      <c r="CD17" s="23" t="str">
        <f>IFERROR(LARGE(INDEX(피벗!$BL:$CH,MATCH(성장고객!$E17,피벗!$BJ:$BJ,0),0),5),"")</f>
        <v/>
      </c>
      <c r="CE17" s="27" t="str">
        <f t="shared" si="5"/>
        <v/>
      </c>
      <c r="CF17" s="23" t="str">
        <f>IFERROR(INDEX(피벗!$CI:$CI,MATCH($E17,피벗!$BJ:$BJ,0)),"")</f>
        <v/>
      </c>
      <c r="CG17" s="25" t="str">
        <f t="shared" si="6"/>
        <v/>
      </c>
      <c r="CH17" s="17" t="str">
        <f>IFERROR(INDEX(피벗!$EZ$5:$GE$5,1,MATCH($CI17,INDEX(피벗!$EZ:$GE,MATCH($E17,피벗!$EY:$EY,0),0),0)),"")</f>
        <v>5G</v>
      </c>
      <c r="CI17" s="23">
        <f>IFERROR(LARGE(INDEX(피벗!$EZ:$GE,MATCH(성장고객!$E17,피벗!$EY:$EY,0),0),1),"")</f>
        <v>2280640.1000000006</v>
      </c>
      <c r="CJ17" s="17" t="str">
        <f>IFERROR(INDEX(피벗!$EZ$5:$GE$5,1,MATCH($CK17,INDEX(피벗!$EZ:$GE,MATCH($E17,피벗!$EY:$EY,0),0),0)),"")</f>
        <v>LTE</v>
      </c>
      <c r="CK17" s="23">
        <f>IFERROR(LARGE(INDEX(피벗!$EZ:$GE,MATCH(성장고객!$E17,피벗!$EY:$EY,0),0),2),"")</f>
        <v>1391859</v>
      </c>
      <c r="CL17" s="17" t="str">
        <f>IFERROR(INDEX(피벗!$EZ$5:$GE$5,1,MATCH($CM17,INDEX(피벗!$EZ:$GE,MATCH($E17,피벗!$EY:$EY,0),0),0)),"")</f>
        <v>기업일반전화</v>
      </c>
      <c r="CM17" s="23">
        <f>IFERROR(LARGE(INDEX(피벗!$EZ:$GE,MATCH(성장고객!$E17,피벗!$EY:$EY,0),0),3),"")</f>
        <v>1348569</v>
      </c>
      <c r="CN17" s="17" t="str">
        <f>IFERROR(INDEX(피벗!$EZ$5:$GE$5,1,MATCH($CO17,INDEX(피벗!$EZ:$GE,MATCH($E17,피벗!$EY:$EY,0),0),0)),"")</f>
        <v>GiGA인터넷</v>
      </c>
      <c r="CO17" s="23">
        <f>IFERROR(LARGE(INDEX(피벗!$EZ:$GE,MATCH(성장고객!$E17,피벗!$EY:$EY,0),0),4),"")</f>
        <v>1204344</v>
      </c>
      <c r="CP17" s="17" t="str">
        <f>IFERROR(INDEX(피벗!$EZ$5:$GE$5,1,MATCH($CQ17,INDEX(피벗!$EZ:$GE,MATCH($E17,피벗!$EY:$EY,0),0),0)),"")</f>
        <v>기업인터넷전화</v>
      </c>
      <c r="CQ17" s="23">
        <f>IFERROR(LARGE(INDEX(피벗!$EZ:$GE,MATCH(성장고객!$E17,피벗!$EY:$EY,0),0),5),"")</f>
        <v>812363</v>
      </c>
      <c r="CR17" s="23">
        <f>IFERROR(INDEX(피벗!$GF:$GF,MATCH($E17,피벗!$EY:$EY,0)),"")</f>
        <v>10102587.100000001</v>
      </c>
    </row>
    <row r="18" spans="1:96" x14ac:dyDescent="0.45">
      <c r="A18" s="20" t="s">
        <v>982</v>
      </c>
      <c r="B18" s="20" t="s">
        <v>701</v>
      </c>
      <c r="C18" s="20" t="s">
        <v>30</v>
      </c>
      <c r="D18" s="20" t="s">
        <v>1149</v>
      </c>
      <c r="E18" s="20" t="s">
        <v>1150</v>
      </c>
      <c r="F18" s="21" t="s">
        <v>1151</v>
      </c>
      <c r="G18" s="21" t="s">
        <v>1</v>
      </c>
      <c r="H18" s="21" t="s">
        <v>0</v>
      </c>
      <c r="I18" s="22" t="s">
        <v>3127</v>
      </c>
      <c r="J18" s="22">
        <v>5128200019</v>
      </c>
      <c r="K18" s="20" t="s">
        <v>9</v>
      </c>
      <c r="L18" s="20" t="s">
        <v>9</v>
      </c>
      <c r="M18" s="20" t="s">
        <v>9</v>
      </c>
      <c r="N18" s="20" t="s">
        <v>9</v>
      </c>
      <c r="O18" s="21" t="s">
        <v>9</v>
      </c>
      <c r="P18" s="21" t="s">
        <v>9</v>
      </c>
      <c r="Q18" s="21" t="s">
        <v>9</v>
      </c>
      <c r="R18" s="21" t="s">
        <v>9</v>
      </c>
      <c r="S18" s="21" t="s">
        <v>9</v>
      </c>
      <c r="T18" s="21" t="s">
        <v>9</v>
      </c>
      <c r="U18" s="21" t="s">
        <v>9</v>
      </c>
      <c r="V18" s="21" t="s">
        <v>9</v>
      </c>
      <c r="W18" s="20" t="s">
        <v>9</v>
      </c>
      <c r="X18" s="21" t="s">
        <v>9</v>
      </c>
      <c r="Y18" s="21" t="s">
        <v>9</v>
      </c>
      <c r="Z18" s="21" t="s">
        <v>9</v>
      </c>
      <c r="AA18" s="20" t="s">
        <v>9</v>
      </c>
      <c r="AB18" s="20" t="s">
        <v>9</v>
      </c>
      <c r="AC18" s="21" t="s">
        <v>9</v>
      </c>
      <c r="AD18" s="20" t="s">
        <v>9</v>
      </c>
      <c r="AE18" s="16" t="str" cm="1">
        <f t="array" ref="AE18">IF(AF18="","",INDEX(전산회선!$E$4:$E$1141,_xlfn.AGGREGATE(15,6,ROW(전산회선!$E$4:$E$1141)-ROW(전산회선!$E$4)+1/((전산회선!$B$4:$B$1141=$E18)*(전산회선!$F$4:$F$1141=AF18)),1)))</f>
        <v>기업인터넷전화</v>
      </c>
      <c r="AF18" s="16">
        <f>IFERROR(IF(_xlfn.MAXIFS(전산회선!$F$4:$F$1141,전산회선!$B$4:$B$1141,$E18)=0,"",_xlfn.MAXIFS(전산회선!$F$4:$F$1141,전산회선!$B$4:$B$1141,$E18)),"")</f>
        <v>43</v>
      </c>
      <c r="AG18" s="16" t="str" cm="1">
        <f t="array" ref="AG18">IF(AH18="","",INDEX(전산회선!$E$4:$E$1141,_xlfn.AGGREGATE(15,6,ROW(전산회선!$E$4:$E$1141)-ROW(전산회선!$E$4)+1/((전산회선!$B$4:$B$1141=$E18)*(전산회선!$F$4:$F$1141=AH18)),1)))</f>
        <v>홈일반전화</v>
      </c>
      <c r="AH18" s="16">
        <f>IFERROR(IF(_xlfn.MAXIFS(전산회선!$F$4:$F$1141,전산회선!$B$4:$B$1141,$E18,전산회선!$F$4:$F$1141,"&lt;"&amp;AF18)=0,"",_xlfn.MAXIFS(전산회선!$F$4:$F$1141,전산회선!$B$4:$B$1141,$E18,전산회선!$F$4:$F$1141,"&lt;"&amp;AF18)),"")</f>
        <v>11</v>
      </c>
      <c r="AI18" s="16" t="str" cm="1">
        <f t="array" ref="AI18">IF(AJ18="","",INDEX(전산회선!$E$4:$E$1141,_xlfn.AGGREGATE(15,6,ROW(전산회선!$E$4:$E$1141)-ROW(전산회선!$E$4)+1/((전산회선!$B$4:$B$1141=$E18)*(전산회선!$F$4:$F$1141=AJ18)),1)))</f>
        <v>GTV</v>
      </c>
      <c r="AJ18" s="16">
        <f>IFERROR(IF(_xlfn.MAXIFS(전산회선!$F$4:$F$1141,전산회선!$B$4:$B$1141,$E18,전산회선!$F$4:$F$1141,"&lt;"&amp;AH18)=0,"",_xlfn.MAXIFS(전산회선!$F$4:$F$1141,전산회선!$B$4:$B$1141,$E18,전산회선!$F$4:$F$1141,"&lt;"&amp;AH18)),"")</f>
        <v>3</v>
      </c>
      <c r="AK18" s="16" t="str" cm="1">
        <f t="array" ref="AK18">IF(AL18="","",INDEX(전산회선!$E$4:$E$1141,_xlfn.AGGREGATE(15,6,ROW(전산회선!$E$4:$E$1141)-ROW(전산회선!$E$4)+1/((전산회선!$B$4:$B$1141=$E18)*(전산회선!$F$4:$F$1141=AL18)),1)))</f>
        <v>MeGA인터넷</v>
      </c>
      <c r="AL18" s="16">
        <f>IFERROR(IF(_xlfn.MAXIFS(전산회선!$F$4:$F$1141,전산회선!$B$4:$B$1141,$E18,전산회선!$F$4:$F$1141,"&lt;"&amp;AJ18)=0,"",_xlfn.MAXIFS(전산회선!$F$4:$F$1141,전산회선!$B$4:$B$1141,$E18,전산회선!$F$4:$F$1141,"&lt;"&amp;AJ18)),"")</f>
        <v>2</v>
      </c>
      <c r="AM18" s="16" t="str" cm="1">
        <f t="array" ref="AM18">IF(AN18="","",INDEX(전산회선!$E$4:$E$1141,_xlfn.AGGREGATE(15,6,ROW(전산회선!$E$4:$E$1141)-ROW(전산회선!$E$4)+1/((전산회선!$B$4:$B$1141=$E18)*(전산회선!$F$4:$F$1141=AN18)),1)))</f>
        <v/>
      </c>
      <c r="AN18" s="16" t="str">
        <f>IFERROR(IF(_xlfn.MAXIFS(전산회선!$F$4:$F$1141,전산회선!$B$4:$B$1141,$E18,전산회선!$F$4:$F$1141,"&lt;"&amp;AL18)=0,"",_xlfn.MAXIFS(전산회선!$F$4:$F$1141,전산회선!$B$4:$B$1141,$E18,전산회선!$F$4:$F$1141,"&lt;"&amp;AL18)),"")</f>
        <v/>
      </c>
      <c r="AO18" s="23">
        <v>458923.97199999995</v>
      </c>
      <c r="AP18" s="23">
        <v>464360.67300000001</v>
      </c>
      <c r="AQ18" s="23">
        <v>487074.00099999999</v>
      </c>
      <c r="AR18" s="23">
        <v>475356.41600000003</v>
      </c>
      <c r="AS18" s="23">
        <v>453644.25800000003</v>
      </c>
      <c r="AT18" s="23">
        <v>463204.91899999999</v>
      </c>
      <c r="AU18" s="23">
        <v>425368.57399999996</v>
      </c>
      <c r="AV18" s="23">
        <v>405710.70900000003</v>
      </c>
      <c r="AW18" s="23">
        <v>411316.30900000001</v>
      </c>
      <c r="AX18" s="23">
        <v>419860.14500000002</v>
      </c>
      <c r="AY18" s="23">
        <v>403785.55100000004</v>
      </c>
      <c r="AZ18" s="23">
        <v>393898.891</v>
      </c>
      <c r="BA18" s="23">
        <v>438542.03483333328</v>
      </c>
      <c r="BB18" s="23">
        <f t="shared" si="0"/>
        <v>5262504.4179999996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1000</v>
      </c>
      <c r="BJ18" s="23">
        <v>1000</v>
      </c>
      <c r="BK18" s="23">
        <v>1000</v>
      </c>
      <c r="BL18" s="23">
        <v>1000</v>
      </c>
      <c r="BM18" s="23">
        <v>1000</v>
      </c>
      <c r="BN18" s="23">
        <v>1000</v>
      </c>
      <c r="BO18" s="23">
        <v>500</v>
      </c>
      <c r="BP18" s="23">
        <v>6000</v>
      </c>
      <c r="BQ18" s="17" t="str">
        <f>IFERROR(INDEX(피벗!$BL$5:$CH$5,1,MATCH($BR18,INDEX(피벗!$BL:$CH,MATCH($E18,피벗!$BJ:$BJ,0),0),0)),"")</f>
        <v>기업인터넷전화</v>
      </c>
      <c r="BR18" s="23">
        <f>IFERROR(LARGE(INDEX(피벗!$BL:$CH,MATCH(성장고객!$E18,피벗!$BJ:$BJ,0),0),1),"")</f>
        <v>6000</v>
      </c>
      <c r="BS18" s="27">
        <f t="shared" si="1"/>
        <v>1.1401415606374509E-3</v>
      </c>
      <c r="BT18" s="17" t="str">
        <f>IFERROR(INDEX(피벗!$BL$5:$CH$5,1,MATCH($BU18,INDEX(피벗!$BL:$CH,MATCH($E18,피벗!$BJ:$BJ,0),0),0)),"")</f>
        <v/>
      </c>
      <c r="BU18" s="23" t="str">
        <f>IFERROR(LARGE(INDEX(피벗!$BL:$CH,MATCH(성장고객!$E18,피벗!$BJ:$BJ,0),0),2),"")</f>
        <v/>
      </c>
      <c r="BV18" s="27" t="str">
        <f t="shared" si="2"/>
        <v/>
      </c>
      <c r="BW18" s="17" t="str">
        <f>IFERROR(INDEX(피벗!$BL$5:$CH$5,1,MATCH($BX18,INDEX(피벗!$BL:$CH,MATCH($E18,피벗!$BJ:$BJ,0),0),0)),"")</f>
        <v/>
      </c>
      <c r="BX18" s="23" t="str">
        <f>IFERROR(LARGE(INDEX(피벗!$BL:$CH,MATCH(성장고객!$E18,피벗!$BJ:$BJ,0),0),3),"")</f>
        <v/>
      </c>
      <c r="BY18" s="27" t="str">
        <f t="shared" si="3"/>
        <v/>
      </c>
      <c r="BZ18" s="17" t="str">
        <f>IFERROR(INDEX(피벗!$BL$5:$CH$5,1,MATCH($CA18,INDEX(피벗!$BL:$CH,MATCH($E18,피벗!$BJ:$BJ,0),0),0)),"")</f>
        <v/>
      </c>
      <c r="CA18" s="23" t="str">
        <f>IFERROR(LARGE(INDEX(피벗!$BL:$CH,MATCH(성장고객!$E18,피벗!$BJ:$BJ,0),0),4),"")</f>
        <v/>
      </c>
      <c r="CB18" s="27" t="str">
        <f t="shared" si="4"/>
        <v/>
      </c>
      <c r="CC18" s="17" t="str">
        <f>IFERROR(INDEX(피벗!$BL$5:$CH$5,1,MATCH($CD18,INDEX(피벗!$BL:$CH,MATCH($E18,피벗!$BJ:$BJ,0),0),0)),"")</f>
        <v/>
      </c>
      <c r="CD18" s="23" t="str">
        <f>IFERROR(LARGE(INDEX(피벗!$BL:$CH,MATCH(성장고객!$E18,피벗!$BJ:$BJ,0),0),5),"")</f>
        <v/>
      </c>
      <c r="CE18" s="27" t="str">
        <f t="shared" si="5"/>
        <v/>
      </c>
      <c r="CF18" s="23">
        <f>IFERROR(INDEX(피벗!$CI:$CI,MATCH($E18,피벗!$BJ:$BJ,0)),"")</f>
        <v>6000</v>
      </c>
      <c r="CG18" s="25">
        <f t="shared" si="6"/>
        <v>1.1401415606374509E-3</v>
      </c>
      <c r="CH18" s="17" t="str">
        <f>IFERROR(INDEX(피벗!$EZ$5:$GE$5,1,MATCH($CI18,INDEX(피벗!$EZ:$GE,MATCH($E18,피벗!$EY:$EY,0),0),0)),"")</f>
        <v>기업인터넷전화</v>
      </c>
      <c r="CI18" s="23">
        <f>IFERROR(LARGE(INDEX(피벗!$EZ:$GE,MATCH(성장고객!$E18,피벗!$EY:$EY,0),0),1),"")</f>
        <v>1202569</v>
      </c>
      <c r="CJ18" s="17" t="str">
        <f>IFERROR(INDEX(피벗!$EZ$5:$GE$5,1,MATCH($CK18,INDEX(피벗!$EZ:$GE,MATCH($E18,피벗!$EY:$EY,0),0),0)),"")</f>
        <v>홈일반전화</v>
      </c>
      <c r="CK18" s="23">
        <f>IFERROR(LARGE(INDEX(피벗!$EZ:$GE,MATCH(성장고객!$E18,피벗!$EY:$EY,0),0),2),"")</f>
        <v>893832</v>
      </c>
      <c r="CL18" s="17" t="str">
        <f>IFERROR(INDEX(피벗!$EZ$5:$GE$5,1,MATCH($CM18,INDEX(피벗!$EZ:$GE,MATCH($E18,피벗!$EY:$EY,0),0),0)),"")</f>
        <v>GiGA인터넷</v>
      </c>
      <c r="CM18" s="23">
        <f>IFERROR(LARGE(INDEX(피벗!$EZ:$GE,MATCH(성장고객!$E18,피벗!$EY:$EY,0),0),3),"")</f>
        <v>871800</v>
      </c>
      <c r="CN18" s="17" t="str">
        <f>IFERROR(INDEX(피벗!$EZ$5:$GE$5,1,MATCH($CO18,INDEX(피벗!$EZ:$GE,MATCH($E18,피벗!$EY:$EY,0),0),0)),"")</f>
        <v>MeGA인터넷</v>
      </c>
      <c r="CO18" s="23">
        <f>IFERROR(LARGE(INDEX(피벗!$EZ:$GE,MATCH(성장고객!$E18,피벗!$EY:$EY,0),0),4),"")</f>
        <v>770947</v>
      </c>
      <c r="CP18" s="17" t="str">
        <f>IFERROR(INDEX(피벗!$EZ$5:$GE$5,1,MATCH($CQ18,INDEX(피벗!$EZ:$GE,MATCH($E18,피벗!$EY:$EY,0),0),0)),"")</f>
        <v>AI기업지능망</v>
      </c>
      <c r="CQ18" s="23">
        <f>IFERROR(LARGE(INDEX(피벗!$EZ:$GE,MATCH(성장고객!$E18,피벗!$EY:$EY,0),0),5),"")</f>
        <v>469659.41800000001</v>
      </c>
      <c r="CR18" s="23">
        <f>IFERROR(INDEX(피벗!$GF:$GF,MATCH($E18,피벗!$EY:$EY,0)),"")</f>
        <v>5262504.4179999996</v>
      </c>
    </row>
    <row r="19" spans="1:96" x14ac:dyDescent="0.45">
      <c r="A19" s="20" t="s">
        <v>982</v>
      </c>
      <c r="B19" s="20" t="s">
        <v>29</v>
      </c>
      <c r="C19" s="20" t="s">
        <v>30</v>
      </c>
      <c r="D19" s="20" t="s">
        <v>990</v>
      </c>
      <c r="E19" s="20" t="s">
        <v>1053</v>
      </c>
      <c r="F19" s="21" t="s">
        <v>1054</v>
      </c>
      <c r="G19" s="21" t="s">
        <v>1</v>
      </c>
      <c r="H19" s="21" t="s">
        <v>0</v>
      </c>
      <c r="I19" s="22"/>
      <c r="J19" s="22"/>
      <c r="K19" s="20" t="s">
        <v>9</v>
      </c>
      <c r="L19" s="20" t="s">
        <v>9</v>
      </c>
      <c r="M19" s="20" t="s">
        <v>9</v>
      </c>
      <c r="N19" s="20" t="s">
        <v>9</v>
      </c>
      <c r="O19" s="21" t="s">
        <v>9</v>
      </c>
      <c r="P19" s="21" t="s">
        <v>9</v>
      </c>
      <c r="Q19" s="21" t="s">
        <v>9</v>
      </c>
      <c r="R19" s="21" t="s">
        <v>9</v>
      </c>
      <c r="S19" s="21" t="s">
        <v>9</v>
      </c>
      <c r="T19" s="21" t="s">
        <v>9</v>
      </c>
      <c r="U19" s="21" t="s">
        <v>9</v>
      </c>
      <c r="V19" s="21" t="s">
        <v>9</v>
      </c>
      <c r="W19" s="20" t="s">
        <v>9</v>
      </c>
      <c r="X19" s="21" t="s">
        <v>9</v>
      </c>
      <c r="Y19" s="21" t="s">
        <v>9</v>
      </c>
      <c r="Z19" s="21" t="s">
        <v>9</v>
      </c>
      <c r="AA19" s="20" t="s">
        <v>9</v>
      </c>
      <c r="AB19" s="20" t="s">
        <v>9</v>
      </c>
      <c r="AC19" s="21" t="s">
        <v>9</v>
      </c>
      <c r="AD19" s="20" t="s">
        <v>9</v>
      </c>
      <c r="AE19" s="16" t="str" cm="1">
        <f t="array" ref="AE19">IF(AF19="","",INDEX(전산회선!$E$4:$E$1141,_xlfn.AGGREGATE(15,6,ROW(전산회선!$E$4:$E$1141)-ROW(전산회선!$E$4)+1/((전산회선!$B$4:$B$1141=$E19)*(전산회선!$F$4:$F$1141=AF19)),1)))</f>
        <v>홈일반전화</v>
      </c>
      <c r="AF19" s="16">
        <f>IFERROR(IF(_xlfn.MAXIFS(전산회선!$F$4:$F$1141,전산회선!$B$4:$B$1141,$E19)=0,"",_xlfn.MAXIFS(전산회선!$F$4:$F$1141,전산회선!$B$4:$B$1141,$E19)),"")</f>
        <v>7</v>
      </c>
      <c r="AG19" s="16" t="str" cm="1">
        <f t="array" ref="AG19">IF(AH19="","",INDEX(전산회선!$E$4:$E$1141,_xlfn.AGGREGATE(15,6,ROW(전산회선!$E$4:$E$1141)-ROW(전산회선!$E$4)+1/((전산회선!$B$4:$B$1141=$E19)*(전산회선!$F$4:$F$1141=AH19)),1)))</f>
        <v>기업인터넷전화</v>
      </c>
      <c r="AH19" s="16">
        <f>IFERROR(IF(_xlfn.MAXIFS(전산회선!$F$4:$F$1141,전산회선!$B$4:$B$1141,$E19,전산회선!$F$4:$F$1141,"&lt;"&amp;AF19)=0,"",_xlfn.MAXIFS(전산회선!$F$4:$F$1141,전산회선!$B$4:$B$1141,$E19,전산회선!$F$4:$F$1141,"&lt;"&amp;AF19)),"")</f>
        <v>5</v>
      </c>
      <c r="AI19" s="16" t="str" cm="1">
        <f t="array" ref="AI19">IF(AJ19="","",INDEX(전산회선!$E$4:$E$1141,_xlfn.AGGREGATE(15,6,ROW(전산회선!$E$4:$E$1141)-ROW(전산회선!$E$4)+1/((전산회선!$B$4:$B$1141=$E19)*(전산회선!$F$4:$F$1141=AJ19)),1)))</f>
        <v>MeGA인터넷</v>
      </c>
      <c r="AJ19" s="16">
        <f>IFERROR(IF(_xlfn.MAXIFS(전산회선!$F$4:$F$1141,전산회선!$B$4:$B$1141,$E19,전산회선!$F$4:$F$1141,"&lt;"&amp;AH19)=0,"",_xlfn.MAXIFS(전산회선!$F$4:$F$1141,전산회선!$B$4:$B$1141,$E19,전산회선!$F$4:$F$1141,"&lt;"&amp;AH19)),"")</f>
        <v>4</v>
      </c>
      <c r="AK19" s="16" t="str" cm="1">
        <f t="array" ref="AK19">IF(AL19="","",INDEX(전산회선!$E$4:$E$1141,_xlfn.AGGREGATE(15,6,ROW(전산회선!$E$4:$E$1141)-ROW(전산회선!$E$4)+1/((전산회선!$B$4:$B$1141=$E19)*(전산회선!$F$4:$F$1141=AL19)),1)))</f>
        <v>GTV</v>
      </c>
      <c r="AL19" s="16">
        <f>IFERROR(IF(_xlfn.MAXIFS(전산회선!$F$4:$F$1141,전산회선!$B$4:$B$1141,$E19,전산회선!$F$4:$F$1141,"&lt;"&amp;AJ19)=0,"",_xlfn.MAXIFS(전산회선!$F$4:$F$1141,전산회선!$B$4:$B$1141,$E19,전산회선!$F$4:$F$1141,"&lt;"&amp;AJ19)),"")</f>
        <v>2</v>
      </c>
      <c r="AM19" s="16" t="str" cm="1">
        <f t="array" ref="AM19">IF(AN19="","",INDEX(전산회선!$E$4:$E$1141,_xlfn.AGGREGATE(15,6,ROW(전산회선!$E$4:$E$1141)-ROW(전산회선!$E$4)+1/((전산회선!$B$4:$B$1141=$E19)*(전산회선!$F$4:$F$1141=AN19)),1)))</f>
        <v/>
      </c>
      <c r="AN19" s="16" t="str">
        <f>IFERROR(IF(_xlfn.MAXIFS(전산회선!$F$4:$F$1141,전산회선!$B$4:$B$1141,$E19,전산회선!$F$4:$F$1141,"&lt;"&amp;AL19)=0,"",_xlfn.MAXIFS(전산회선!$F$4:$F$1141,전산회선!$B$4:$B$1141,$E19,전산회선!$F$4:$F$1141,"&lt;"&amp;AL19)),"")</f>
        <v/>
      </c>
      <c r="AO19" s="23">
        <v>947255</v>
      </c>
      <c r="AP19" s="23">
        <v>937249</v>
      </c>
      <c r="AQ19" s="23">
        <v>935286</v>
      </c>
      <c r="AR19" s="23">
        <v>1141651</v>
      </c>
      <c r="AS19" s="23">
        <v>927039</v>
      </c>
      <c r="AT19" s="23">
        <v>935178</v>
      </c>
      <c r="AU19" s="23">
        <v>943011</v>
      </c>
      <c r="AV19" s="23">
        <v>931891</v>
      </c>
      <c r="AW19" s="23">
        <v>1072605</v>
      </c>
      <c r="AX19" s="23">
        <v>1011893</v>
      </c>
      <c r="AY19" s="23">
        <v>1010399</v>
      </c>
      <c r="AZ19" s="23">
        <v>1026405</v>
      </c>
      <c r="BA19" s="23">
        <v>984988.5</v>
      </c>
      <c r="BB19" s="23">
        <f t="shared" si="0"/>
        <v>11819862</v>
      </c>
      <c r="BC19" s="23">
        <v>0</v>
      </c>
      <c r="BD19" s="23">
        <v>0</v>
      </c>
      <c r="BE19" s="23">
        <v>0</v>
      </c>
      <c r="BF19" s="23">
        <v>4465</v>
      </c>
      <c r="BG19" s="23">
        <v>18221</v>
      </c>
      <c r="BH19" s="23">
        <v>22496</v>
      </c>
      <c r="BI19" s="23">
        <v>19364</v>
      </c>
      <c r="BJ19" s="23">
        <v>19538</v>
      </c>
      <c r="BK19" s="23">
        <v>156023</v>
      </c>
      <c r="BL19" s="23">
        <v>120432</v>
      </c>
      <c r="BM19" s="23">
        <v>120318</v>
      </c>
      <c r="BN19" s="23">
        <v>118443</v>
      </c>
      <c r="BO19" s="23">
        <v>49941.666666666664</v>
      </c>
      <c r="BP19" s="23">
        <v>599300</v>
      </c>
      <c r="BQ19" s="17" t="str">
        <f>IFERROR(INDEX(피벗!$BL$5:$CH$5,1,MATCH($BR19,INDEX(피벗!$BL:$CH,MATCH($E19,피벗!$BJ:$BJ,0),0),0)),"")</f>
        <v>기업인터넷전화</v>
      </c>
      <c r="BR19" s="23">
        <f>IFERROR(LARGE(INDEX(피벗!$BL:$CH,MATCH(성장고객!$E19,피벗!$BJ:$BJ,0),0),1),"")</f>
        <v>235712</v>
      </c>
      <c r="BS19" s="27">
        <f t="shared" si="1"/>
        <v>1.9942026395908852E-2</v>
      </c>
      <c r="BT19" s="17" t="str">
        <f>IFERROR(INDEX(피벗!$BL$5:$CH$5,1,MATCH($BU19,INDEX(피벗!$BL:$CH,MATCH($E19,피벗!$BJ:$BJ,0),0),0)),"")</f>
        <v>홈일반전화</v>
      </c>
      <c r="BU19" s="23">
        <f>IFERROR(LARGE(INDEX(피벗!$BL:$CH,MATCH(성장고객!$E19,피벗!$BJ:$BJ,0),0),2),"")</f>
        <v>108731</v>
      </c>
      <c r="BV19" s="27">
        <f t="shared" si="2"/>
        <v>9.1990075687854896E-3</v>
      </c>
      <c r="BW19" s="17" t="str">
        <f>IFERROR(INDEX(피벗!$BL$5:$CH$5,1,MATCH($BX19,INDEX(피벗!$BL:$CH,MATCH($E19,피벗!$BJ:$BJ,0),0),0)),"")</f>
        <v>IoT</v>
      </c>
      <c r="BX19" s="23">
        <f>IFERROR(LARGE(INDEX(피벗!$BL:$CH,MATCH(성장고객!$E19,피벗!$BJ:$BJ,0),0),3),"")</f>
        <v>85387</v>
      </c>
      <c r="BY19" s="27">
        <f t="shared" si="3"/>
        <v>7.2240268118189538E-3</v>
      </c>
      <c r="BZ19" s="17" t="str">
        <f>IFERROR(INDEX(피벗!$BL$5:$CH$5,1,MATCH($CA19,INDEX(피벗!$BL:$CH,MATCH($E19,피벗!$BJ:$BJ,0),0),0)),"")</f>
        <v>GiGA인터넷</v>
      </c>
      <c r="CA19" s="23">
        <f>IFERROR(LARGE(INDEX(피벗!$BL:$CH,MATCH(성장고객!$E19,피벗!$BJ:$BJ,0),0),4),"")</f>
        <v>64924</v>
      </c>
      <c r="CB19" s="27">
        <f t="shared" si="4"/>
        <v>5.4927883252782481E-3</v>
      </c>
      <c r="CC19" s="17" t="str">
        <f>IFERROR(INDEX(피벗!$BL$5:$CH$5,1,MATCH($CD19,INDEX(피벗!$BL:$CH,MATCH($E19,피벗!$BJ:$BJ,0),0),0)),"")</f>
        <v>MeGA인터넷</v>
      </c>
      <c r="CD19" s="23">
        <f>IFERROR(LARGE(INDEX(피벗!$BL:$CH,MATCH(성장고객!$E19,피벗!$BJ:$BJ,0),0),5),"")</f>
        <v>61174</v>
      </c>
      <c r="CE19" s="27">
        <f t="shared" si="5"/>
        <v>5.175525737948548E-3</v>
      </c>
      <c r="CF19" s="23">
        <f>IFERROR(INDEX(피벗!$CI:$CI,MATCH($E19,피벗!$BJ:$BJ,0)),"")</f>
        <v>599300</v>
      </c>
      <c r="CG19" s="25">
        <f t="shared" si="6"/>
        <v>5.070279162311709E-2</v>
      </c>
      <c r="CH19" s="17" t="str">
        <f>IFERROR(INDEX(피벗!$EZ$5:$GE$5,1,MATCH($CI19,INDEX(피벗!$EZ:$GE,MATCH($E19,피벗!$EY:$EY,0),0),0)),"")</f>
        <v>홈일반전화</v>
      </c>
      <c r="CI19" s="23">
        <f>IFERROR(LARGE(INDEX(피벗!$EZ:$GE,MATCH(성장고객!$E19,피벗!$EY:$EY,0),0),1),"")</f>
        <v>4144855</v>
      </c>
      <c r="CJ19" s="17" t="str">
        <f>IFERROR(INDEX(피벗!$EZ$5:$GE$5,1,MATCH($CK19,INDEX(피벗!$EZ:$GE,MATCH($E19,피벗!$EY:$EY,0),0),0)),"")</f>
        <v>GiGA인터넷</v>
      </c>
      <c r="CK19" s="23">
        <f>IFERROR(LARGE(INDEX(피벗!$EZ:$GE,MATCH(성장고객!$E19,피벗!$EY:$EY,0),0),2),"")</f>
        <v>1762799.0000000002</v>
      </c>
      <c r="CL19" s="17" t="str">
        <f>IFERROR(INDEX(피벗!$EZ$5:$GE$5,1,MATCH($CM19,INDEX(피벗!$EZ:$GE,MATCH($E19,피벗!$EY:$EY,0),0),0)),"")</f>
        <v>전용회선</v>
      </c>
      <c r="CM19" s="23">
        <f>IFERROR(LARGE(INDEX(피벗!$EZ:$GE,MATCH(성장고객!$E19,피벗!$EY:$EY,0),0),3),"")</f>
        <v>1735200</v>
      </c>
      <c r="CN19" s="17" t="str">
        <f>IFERROR(INDEX(피벗!$EZ$5:$GE$5,1,MATCH($CO19,INDEX(피벗!$EZ:$GE,MATCH($E19,피벗!$EY:$EY,0),0),0)),"")</f>
        <v>MeGA인터넷</v>
      </c>
      <c r="CO19" s="23">
        <f>IFERROR(LARGE(INDEX(피벗!$EZ:$GE,MATCH(성장고객!$E19,피벗!$EY:$EY,0),0),4),"")</f>
        <v>1542333</v>
      </c>
      <c r="CP19" s="17" t="str">
        <f>IFERROR(INDEX(피벗!$EZ$5:$GE$5,1,MATCH($CQ19,INDEX(피벗!$EZ:$GE,MATCH($E19,피벗!$EY:$EY,0),0),0)),"")</f>
        <v>기업인터넷전화</v>
      </c>
      <c r="CQ19" s="23">
        <f>IFERROR(LARGE(INDEX(피벗!$EZ:$GE,MATCH(성장고객!$E19,피벗!$EY:$EY,0),0),5),"")</f>
        <v>955782</v>
      </c>
      <c r="CR19" s="23">
        <f>IFERROR(INDEX(피벗!$GF:$GF,MATCH($E19,피벗!$EY:$EY,0)),"")</f>
        <v>11819862</v>
      </c>
    </row>
    <row r="20" spans="1:96" x14ac:dyDescent="0.45">
      <c r="A20" s="20" t="s">
        <v>982</v>
      </c>
      <c r="B20" s="20" t="s">
        <v>29</v>
      </c>
      <c r="C20" s="20" t="s">
        <v>30</v>
      </c>
      <c r="D20" s="20" t="s">
        <v>990</v>
      </c>
      <c r="E20" s="20" t="s">
        <v>1049</v>
      </c>
      <c r="F20" s="21" t="s">
        <v>1050</v>
      </c>
      <c r="G20" s="21" t="s">
        <v>1</v>
      </c>
      <c r="H20" s="21" t="s">
        <v>0</v>
      </c>
      <c r="I20" s="22"/>
      <c r="J20" s="22"/>
      <c r="K20" s="20" t="s">
        <v>9</v>
      </c>
      <c r="L20" s="20" t="s">
        <v>9</v>
      </c>
      <c r="M20" s="20" t="s">
        <v>9</v>
      </c>
      <c r="N20" s="20" t="s">
        <v>9</v>
      </c>
      <c r="O20" s="21" t="s">
        <v>9</v>
      </c>
      <c r="P20" s="21" t="s">
        <v>9</v>
      </c>
      <c r="Q20" s="21" t="s">
        <v>9</v>
      </c>
      <c r="R20" s="21" t="s">
        <v>9</v>
      </c>
      <c r="S20" s="21" t="s">
        <v>9</v>
      </c>
      <c r="T20" s="21" t="s">
        <v>9</v>
      </c>
      <c r="U20" s="21" t="s">
        <v>9</v>
      </c>
      <c r="V20" s="21" t="s">
        <v>9</v>
      </c>
      <c r="W20" s="20" t="s">
        <v>9</v>
      </c>
      <c r="X20" s="21" t="s">
        <v>9</v>
      </c>
      <c r="Y20" s="21" t="s">
        <v>9</v>
      </c>
      <c r="Z20" s="21" t="s">
        <v>9</v>
      </c>
      <c r="AA20" s="20" t="s">
        <v>9</v>
      </c>
      <c r="AB20" s="20" t="s">
        <v>9</v>
      </c>
      <c r="AC20" s="21" t="s">
        <v>9</v>
      </c>
      <c r="AD20" s="20" t="s">
        <v>9</v>
      </c>
      <c r="AE20" s="16" t="str" cm="1">
        <f t="array" ref="AE20">IF(AF20="","",INDEX(전산회선!$E$4:$E$1141,_xlfn.AGGREGATE(15,6,ROW(전산회선!$E$4:$E$1141)-ROW(전산회선!$E$4)+1/((전산회선!$B$4:$B$1141=$E20)*(전산회선!$F$4:$F$1141=AF20)),1)))</f>
        <v>기업인터넷전화</v>
      </c>
      <c r="AF20" s="16">
        <f>IFERROR(IF(_xlfn.MAXIFS(전산회선!$F$4:$F$1141,전산회선!$B$4:$B$1141,$E20)=0,"",_xlfn.MAXIFS(전산회선!$F$4:$F$1141,전산회선!$B$4:$B$1141,$E20)),"")</f>
        <v>35</v>
      </c>
      <c r="AG20" s="16" t="str" cm="1">
        <f t="array" ref="AG20">IF(AH20="","",INDEX(전산회선!$E$4:$E$1141,_xlfn.AGGREGATE(15,6,ROW(전산회선!$E$4:$E$1141)-ROW(전산회선!$E$4)+1/((전산회선!$B$4:$B$1141=$E20)*(전산회선!$F$4:$F$1141=AH20)),1)))</f>
        <v>기업일반전화</v>
      </c>
      <c r="AH20" s="16">
        <f>IFERROR(IF(_xlfn.MAXIFS(전산회선!$F$4:$F$1141,전산회선!$B$4:$B$1141,$E20,전산회선!$F$4:$F$1141,"&lt;"&amp;AF20)=0,"",_xlfn.MAXIFS(전산회선!$F$4:$F$1141,전산회선!$B$4:$B$1141,$E20,전산회선!$F$4:$F$1141,"&lt;"&amp;AF20)),"")</f>
        <v>15</v>
      </c>
      <c r="AI20" s="16" t="str" cm="1">
        <f t="array" ref="AI20">IF(AJ20="","",INDEX(전산회선!$E$4:$E$1141,_xlfn.AGGREGATE(15,6,ROW(전산회선!$E$4:$E$1141)-ROW(전산회선!$E$4)+1/((전산회선!$B$4:$B$1141=$E20)*(전산회선!$F$4:$F$1141=AJ20)),1)))</f>
        <v>홈일반전화</v>
      </c>
      <c r="AJ20" s="16">
        <f>IFERROR(IF(_xlfn.MAXIFS(전산회선!$F$4:$F$1141,전산회선!$B$4:$B$1141,$E20,전산회선!$F$4:$F$1141,"&lt;"&amp;AH20)=0,"",_xlfn.MAXIFS(전산회선!$F$4:$F$1141,전산회선!$B$4:$B$1141,$E20,전산회선!$F$4:$F$1141,"&lt;"&amp;AH20)),"")</f>
        <v>11</v>
      </c>
      <c r="AK20" s="16" t="str" cm="1">
        <f t="array" ref="AK20">IF(AL20="","",INDEX(전산회선!$E$4:$E$1141,_xlfn.AGGREGATE(15,6,ROW(전산회선!$E$4:$E$1141)-ROW(전산회선!$E$4)+1/((전산회선!$B$4:$B$1141=$E20)*(전산회선!$F$4:$F$1141=AL20)),1)))</f>
        <v>홈인터넷전화</v>
      </c>
      <c r="AL20" s="16">
        <f>IFERROR(IF(_xlfn.MAXIFS(전산회선!$F$4:$F$1141,전산회선!$B$4:$B$1141,$E20,전산회선!$F$4:$F$1141,"&lt;"&amp;AJ20)=0,"",_xlfn.MAXIFS(전산회선!$F$4:$F$1141,전산회선!$B$4:$B$1141,$E20,전산회선!$F$4:$F$1141,"&lt;"&amp;AJ20)),"")</f>
        <v>5</v>
      </c>
      <c r="AM20" s="16" t="str" cm="1">
        <f t="array" ref="AM20">IF(AN20="","",INDEX(전산회선!$E$4:$E$1141,_xlfn.AGGREGATE(15,6,ROW(전산회선!$E$4:$E$1141)-ROW(전산회선!$E$4)+1/((전산회선!$B$4:$B$1141=$E20)*(전산회선!$F$4:$F$1141=AN20)),1)))</f>
        <v>GiGA인터넷</v>
      </c>
      <c r="AN20" s="16">
        <f>IFERROR(IF(_xlfn.MAXIFS(전산회선!$F$4:$F$1141,전산회선!$B$4:$B$1141,$E20,전산회선!$F$4:$F$1141,"&lt;"&amp;AL20)=0,"",_xlfn.MAXIFS(전산회선!$F$4:$F$1141,전산회선!$B$4:$B$1141,$E20,전산회선!$F$4:$F$1141,"&lt;"&amp;AL20)),"")</f>
        <v>3</v>
      </c>
      <c r="AO20" s="23">
        <v>465517</v>
      </c>
      <c r="AP20" s="23">
        <v>466096</v>
      </c>
      <c r="AQ20" s="23">
        <v>454871</v>
      </c>
      <c r="AR20" s="23">
        <v>413252</v>
      </c>
      <c r="AS20" s="23">
        <v>415920</v>
      </c>
      <c r="AT20" s="23">
        <v>412446</v>
      </c>
      <c r="AU20" s="23">
        <v>413929</v>
      </c>
      <c r="AV20" s="23">
        <v>412142</v>
      </c>
      <c r="AW20" s="23">
        <v>413613</v>
      </c>
      <c r="AX20" s="23">
        <v>411700</v>
      </c>
      <c r="AY20" s="23">
        <v>412428</v>
      </c>
      <c r="AZ20" s="23">
        <v>420748</v>
      </c>
      <c r="BA20" s="23">
        <v>426055.16666666669</v>
      </c>
      <c r="BB20" s="23">
        <f t="shared" si="0"/>
        <v>5112662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23">
        <v>0</v>
      </c>
      <c r="BQ20" s="17" t="str">
        <f>IFERROR(INDEX(피벗!$BL$5:$CH$5,1,MATCH($BR20,INDEX(피벗!$BL:$CH,MATCH($E20,피벗!$BJ:$BJ,0),0),0)),"")</f>
        <v/>
      </c>
      <c r="BR20" s="23" t="str">
        <f>IFERROR(LARGE(INDEX(피벗!$BL:$CH,MATCH(성장고객!$E20,피벗!$BJ:$BJ,0),0),1),"")</f>
        <v/>
      </c>
      <c r="BS20" s="27" t="str">
        <f t="shared" si="1"/>
        <v/>
      </c>
      <c r="BT20" s="17" t="str">
        <f>IFERROR(INDEX(피벗!$BL$5:$CH$5,1,MATCH($BU20,INDEX(피벗!$BL:$CH,MATCH($E20,피벗!$BJ:$BJ,0),0),0)),"")</f>
        <v/>
      </c>
      <c r="BU20" s="23" t="str">
        <f>IFERROR(LARGE(INDEX(피벗!$BL:$CH,MATCH(성장고객!$E20,피벗!$BJ:$BJ,0),0),2),"")</f>
        <v/>
      </c>
      <c r="BV20" s="27" t="str">
        <f t="shared" si="2"/>
        <v/>
      </c>
      <c r="BW20" s="17" t="str">
        <f>IFERROR(INDEX(피벗!$BL$5:$CH$5,1,MATCH($BX20,INDEX(피벗!$BL:$CH,MATCH($E20,피벗!$BJ:$BJ,0),0),0)),"")</f>
        <v/>
      </c>
      <c r="BX20" s="23" t="str">
        <f>IFERROR(LARGE(INDEX(피벗!$BL:$CH,MATCH(성장고객!$E20,피벗!$BJ:$BJ,0),0),3),"")</f>
        <v/>
      </c>
      <c r="BY20" s="27" t="str">
        <f t="shared" si="3"/>
        <v/>
      </c>
      <c r="BZ20" s="17" t="str">
        <f>IFERROR(INDEX(피벗!$BL$5:$CH$5,1,MATCH($CA20,INDEX(피벗!$BL:$CH,MATCH($E20,피벗!$BJ:$BJ,0),0),0)),"")</f>
        <v/>
      </c>
      <c r="CA20" s="23" t="str">
        <f>IFERROR(LARGE(INDEX(피벗!$BL:$CH,MATCH(성장고객!$E20,피벗!$BJ:$BJ,0),0),4),"")</f>
        <v/>
      </c>
      <c r="CB20" s="27" t="str">
        <f t="shared" si="4"/>
        <v/>
      </c>
      <c r="CC20" s="17" t="str">
        <f>IFERROR(INDEX(피벗!$BL$5:$CH$5,1,MATCH($CD20,INDEX(피벗!$BL:$CH,MATCH($E20,피벗!$BJ:$BJ,0),0),0)),"")</f>
        <v/>
      </c>
      <c r="CD20" s="23" t="str">
        <f>IFERROR(LARGE(INDEX(피벗!$BL:$CH,MATCH(성장고객!$E20,피벗!$BJ:$BJ,0),0),5),"")</f>
        <v/>
      </c>
      <c r="CE20" s="27" t="str">
        <f t="shared" si="5"/>
        <v/>
      </c>
      <c r="CF20" s="23" t="str">
        <f>IFERROR(INDEX(피벗!$CI:$CI,MATCH($E20,피벗!$BJ:$BJ,0)),"")</f>
        <v/>
      </c>
      <c r="CG20" s="25" t="str">
        <f t="shared" si="6"/>
        <v/>
      </c>
      <c r="CH20" s="17" t="str">
        <f>IFERROR(INDEX(피벗!$EZ$5:$GE$5,1,MATCH($CI20,INDEX(피벗!$EZ:$GE,MATCH($E20,피벗!$EY:$EY,0),0),0)),"")</f>
        <v>GiGA인터넷</v>
      </c>
      <c r="CI20" s="23">
        <f>IFERROR(LARGE(INDEX(피벗!$EZ:$GE,MATCH(성장고객!$E20,피벗!$EY:$EY,0),0),1),"")</f>
        <v>1416000</v>
      </c>
      <c r="CJ20" s="17" t="str">
        <f>IFERROR(INDEX(피벗!$EZ$5:$GE$5,1,MATCH($CK20,INDEX(피벗!$EZ:$GE,MATCH($E20,피벗!$EY:$EY,0),0),0)),"")</f>
        <v>기업일반전화</v>
      </c>
      <c r="CK20" s="23">
        <f>IFERROR(LARGE(INDEX(피벗!$EZ:$GE,MATCH(성장고객!$E20,피벗!$EY:$EY,0),0),2),"")</f>
        <v>1152000</v>
      </c>
      <c r="CL20" s="17" t="str">
        <f>IFERROR(INDEX(피벗!$EZ$5:$GE$5,1,MATCH($CM20,INDEX(피벗!$EZ:$GE,MATCH($E20,피벗!$EY:$EY,0),0),0)),"")</f>
        <v>기업인터넷전화</v>
      </c>
      <c r="CM20" s="23">
        <f>IFERROR(LARGE(INDEX(피벗!$EZ:$GE,MATCH(성장고객!$E20,피벗!$EY:$EY,0),0),3),"")</f>
        <v>936000</v>
      </c>
      <c r="CN20" s="17" t="str">
        <f>IFERROR(INDEX(피벗!$EZ$5:$GE$5,1,MATCH($CO20,INDEX(피벗!$EZ:$GE,MATCH($E20,피벗!$EY:$EY,0),0),0)),"")</f>
        <v>홈일반전화</v>
      </c>
      <c r="CO20" s="23">
        <f>IFERROR(LARGE(INDEX(피벗!$EZ:$GE,MATCH(성장고객!$E20,피벗!$EY:$EY,0),0),4),"")</f>
        <v>714806</v>
      </c>
      <c r="CP20" s="17" t="str">
        <f>IFERROR(INDEX(피벗!$EZ$5:$GE$5,1,MATCH($CQ20,INDEX(피벗!$EZ:$GE,MATCH($E20,피벗!$EY:$EY,0),0),0)),"")</f>
        <v>MeGA인터넷</v>
      </c>
      <c r="CQ20" s="23">
        <f>IFERROR(LARGE(INDEX(피벗!$EZ:$GE,MATCH(성장고객!$E20,피벗!$EY:$EY,0),0),5),"")</f>
        <v>374739</v>
      </c>
      <c r="CR20" s="23">
        <f>IFERROR(INDEX(피벗!$GF:$GF,MATCH($E20,피벗!$EY:$EY,0)),"")</f>
        <v>5112662</v>
      </c>
    </row>
    <row r="21" spans="1:96" x14ac:dyDescent="0.45">
      <c r="A21" s="20" t="s">
        <v>982</v>
      </c>
      <c r="B21" s="20" t="s">
        <v>29</v>
      </c>
      <c r="C21" s="20" t="s">
        <v>30</v>
      </c>
      <c r="D21" s="20" t="s">
        <v>95</v>
      </c>
      <c r="E21" s="20" t="s">
        <v>1089</v>
      </c>
      <c r="F21" s="21" t="s">
        <v>1090</v>
      </c>
      <c r="G21" s="21" t="s">
        <v>1</v>
      </c>
      <c r="H21" s="21" t="s">
        <v>0</v>
      </c>
      <c r="I21" s="22" t="s">
        <v>98</v>
      </c>
      <c r="J21" s="22" t="s">
        <v>99</v>
      </c>
      <c r="K21" s="20" t="s">
        <v>0</v>
      </c>
      <c r="L21" s="20" t="s">
        <v>1316</v>
      </c>
      <c r="M21" s="20" t="s">
        <v>1381</v>
      </c>
      <c r="N21" s="20" t="s">
        <v>1336</v>
      </c>
      <c r="O21" s="21" t="s">
        <v>1628</v>
      </c>
      <c r="P21" s="21">
        <v>52</v>
      </c>
      <c r="Q21" s="21" t="s">
        <v>1392</v>
      </c>
      <c r="R21" s="21" t="s">
        <v>1320</v>
      </c>
      <c r="S21" s="21" t="s">
        <v>1321</v>
      </c>
      <c r="T21" s="21" t="s">
        <v>1316</v>
      </c>
      <c r="U21" s="21" t="s">
        <v>1393</v>
      </c>
      <c r="V21" s="21" t="s">
        <v>1629</v>
      </c>
      <c r="W21" s="20" t="s">
        <v>1630</v>
      </c>
      <c r="X21" s="21" t="s">
        <v>1631</v>
      </c>
      <c r="Y21" s="21" t="s">
        <v>1606</v>
      </c>
      <c r="Z21" s="21" t="s">
        <v>1632</v>
      </c>
      <c r="AA21" s="20">
        <v>17</v>
      </c>
      <c r="AB21" s="20" t="s">
        <v>1464</v>
      </c>
      <c r="AC21" s="21" t="s">
        <v>1633</v>
      </c>
      <c r="AD21" s="20" t="s">
        <v>1311</v>
      </c>
      <c r="AE21" s="16" t="str" cm="1">
        <f t="array" ref="AE21">IF(AF21="","",INDEX(전산회선!$E$4:$E$1141,_xlfn.AGGREGATE(15,6,ROW(전산회선!$E$4:$E$1141)-ROW(전산회선!$E$4)+1/((전산회선!$B$4:$B$1141=$E21)*(전산회선!$F$4:$F$1141=AF21)),1)))</f>
        <v>홈일반전화</v>
      </c>
      <c r="AF21" s="16">
        <f>IFERROR(IF(_xlfn.MAXIFS(전산회선!$F$4:$F$1141,전산회선!$B$4:$B$1141,$E21)=0,"",_xlfn.MAXIFS(전산회선!$F$4:$F$1141,전산회선!$B$4:$B$1141,$E21)),"")</f>
        <v>19</v>
      </c>
      <c r="AG21" s="16" t="str" cm="1">
        <f t="array" ref="AG21">IF(AH21="","",INDEX(전산회선!$E$4:$E$1141,_xlfn.AGGREGATE(15,6,ROW(전산회선!$E$4:$E$1141)-ROW(전산회선!$E$4)+1/((전산회선!$B$4:$B$1141=$E21)*(전산회선!$F$4:$F$1141=AH21)),1)))</f>
        <v>GiGA인터넷</v>
      </c>
      <c r="AH21" s="16">
        <f>IFERROR(IF(_xlfn.MAXIFS(전산회선!$F$4:$F$1141,전산회선!$B$4:$B$1141,$E21,전산회선!$F$4:$F$1141,"&lt;"&amp;AF21)=0,"",_xlfn.MAXIFS(전산회선!$F$4:$F$1141,전산회선!$B$4:$B$1141,$E21,전산회선!$F$4:$F$1141,"&lt;"&amp;AF21)),"")</f>
        <v>16</v>
      </c>
      <c r="AI21" s="16" t="str" cm="1">
        <f t="array" ref="AI21">IF(AJ21="","",INDEX(전산회선!$E$4:$E$1141,_xlfn.AGGREGATE(15,6,ROW(전산회선!$E$4:$E$1141)-ROW(전산회선!$E$4)+1/((전산회선!$B$4:$B$1141=$E21)*(전산회선!$F$4:$F$1141=AJ21)),1)))</f>
        <v>GTV</v>
      </c>
      <c r="AJ21" s="16">
        <f>IFERROR(IF(_xlfn.MAXIFS(전산회선!$F$4:$F$1141,전산회선!$B$4:$B$1141,$E21,전산회선!$F$4:$F$1141,"&lt;"&amp;AH21)=0,"",_xlfn.MAXIFS(전산회선!$F$4:$F$1141,전산회선!$B$4:$B$1141,$E21,전산회선!$F$4:$F$1141,"&lt;"&amp;AH21)),"")</f>
        <v>8</v>
      </c>
      <c r="AK21" s="16" t="str" cm="1">
        <f t="array" ref="AK21">IF(AL21="","",INDEX(전산회선!$E$4:$E$1141,_xlfn.AGGREGATE(15,6,ROW(전산회선!$E$4:$E$1141)-ROW(전산회선!$E$4)+1/((전산회선!$B$4:$B$1141=$E21)*(전산회선!$F$4:$F$1141=AL21)),1)))</f>
        <v>5G</v>
      </c>
      <c r="AL21" s="16">
        <f>IFERROR(IF(_xlfn.MAXIFS(전산회선!$F$4:$F$1141,전산회선!$B$4:$B$1141,$E21,전산회선!$F$4:$F$1141,"&lt;"&amp;AJ21)=0,"",_xlfn.MAXIFS(전산회선!$F$4:$F$1141,전산회선!$B$4:$B$1141,$E21,전산회선!$F$4:$F$1141,"&lt;"&amp;AJ21)),"")</f>
        <v>1</v>
      </c>
      <c r="AM21" s="16" t="str" cm="1">
        <f t="array" ref="AM21">IF(AN21="","",INDEX(전산회선!$E$4:$E$1141,_xlfn.AGGREGATE(15,6,ROW(전산회선!$E$4:$E$1141)-ROW(전산회선!$E$4)+1/((전산회선!$B$4:$B$1141=$E21)*(전산회선!$F$4:$F$1141=AN21)),1)))</f>
        <v/>
      </c>
      <c r="AN21" s="16" t="str">
        <f>IFERROR(IF(_xlfn.MAXIFS(전산회선!$F$4:$F$1141,전산회선!$B$4:$B$1141,$E21,전산회선!$F$4:$F$1141,"&lt;"&amp;AL21)=0,"",_xlfn.MAXIFS(전산회선!$F$4:$F$1141,전산회선!$B$4:$B$1141,$E21,전산회선!$F$4:$F$1141,"&lt;"&amp;AL21)),"")</f>
        <v/>
      </c>
      <c r="AO21" s="23">
        <v>565979</v>
      </c>
      <c r="AP21" s="23">
        <v>669751</v>
      </c>
      <c r="AQ21" s="23">
        <v>582639</v>
      </c>
      <c r="AR21" s="23">
        <v>592347</v>
      </c>
      <c r="AS21" s="23">
        <v>593611</v>
      </c>
      <c r="AT21" s="23">
        <v>587615</v>
      </c>
      <c r="AU21" s="23">
        <v>664396</v>
      </c>
      <c r="AV21" s="23">
        <v>1008482</v>
      </c>
      <c r="AW21" s="23">
        <v>1025185</v>
      </c>
      <c r="AX21" s="23">
        <v>1013802</v>
      </c>
      <c r="AY21" s="23">
        <v>1029542</v>
      </c>
      <c r="AZ21" s="23">
        <v>1143584</v>
      </c>
      <c r="BA21" s="23">
        <v>789744.41666666663</v>
      </c>
      <c r="BB21" s="23">
        <f t="shared" si="0"/>
        <v>9476933</v>
      </c>
      <c r="BC21" s="23">
        <v>11123</v>
      </c>
      <c r="BD21" s="23">
        <v>64424</v>
      </c>
      <c r="BE21" s="23">
        <v>71924</v>
      </c>
      <c r="BF21" s="23">
        <v>71924</v>
      </c>
      <c r="BG21" s="23">
        <v>71924</v>
      </c>
      <c r="BH21" s="23">
        <v>71924</v>
      </c>
      <c r="BI21" s="23">
        <v>100386</v>
      </c>
      <c r="BJ21" s="23">
        <v>462001</v>
      </c>
      <c r="BK21" s="23">
        <v>493033</v>
      </c>
      <c r="BL21" s="23">
        <v>493033</v>
      </c>
      <c r="BM21" s="23">
        <v>493033</v>
      </c>
      <c r="BN21" s="23">
        <v>493033</v>
      </c>
      <c r="BO21" s="23">
        <v>241480.16666666666</v>
      </c>
      <c r="BP21" s="23">
        <v>2897762</v>
      </c>
      <c r="BQ21" s="17" t="str">
        <f>IFERROR(INDEX(피벗!$BL$5:$CH$5,1,MATCH($BR21,INDEX(피벗!$BL:$CH,MATCH($E21,피벗!$BJ:$BJ,0),0),0)),"")</f>
        <v>GiGA인터넷</v>
      </c>
      <c r="BR21" s="23">
        <f>IFERROR(LARGE(INDEX(피벗!$BL:$CH,MATCH(성장고객!$E21,피벗!$BJ:$BJ,0),0),1),"")</f>
        <v>1902502</v>
      </c>
      <c r="BS21" s="27">
        <f t="shared" si="1"/>
        <v>0.20075081252552909</v>
      </c>
      <c r="BT21" s="17" t="str">
        <f>IFERROR(INDEX(피벗!$BL$5:$CH$5,1,MATCH($BU21,INDEX(피벗!$BL:$CH,MATCH($E21,피벗!$BJ:$BJ,0),0),0)),"")</f>
        <v>기업인터넷</v>
      </c>
      <c r="BU21" s="23">
        <f>IFERROR(LARGE(INDEX(피벗!$BL:$CH,MATCH(성장고객!$E21,피벗!$BJ:$BJ,0),0),2),"")</f>
        <v>650000</v>
      </c>
      <c r="BV21" s="27">
        <f t="shared" si="2"/>
        <v>6.8587590521110575E-2</v>
      </c>
      <c r="BW21" s="17" t="str">
        <f>IFERROR(INDEX(피벗!$BL$5:$CH$5,1,MATCH($BX21,INDEX(피벗!$BL:$CH,MATCH($E21,피벗!$BJ:$BJ,0),0),0)),"")</f>
        <v>GTV</v>
      </c>
      <c r="BX21" s="23">
        <f>IFERROR(LARGE(INDEX(피벗!$BL:$CH,MATCH(성장고객!$E21,피벗!$BJ:$BJ,0),0),3),"")</f>
        <v>172813</v>
      </c>
      <c r="BY21" s="27">
        <f t="shared" si="3"/>
        <v>1.8235118893422587E-2</v>
      </c>
      <c r="BZ21" s="17" t="str">
        <f>IFERROR(INDEX(피벗!$BL$5:$CH$5,1,MATCH($CA21,INDEX(피벗!$BL:$CH,MATCH($E21,피벗!$BJ:$BJ,0),0),0)),"")</f>
        <v>데이터플랫폼</v>
      </c>
      <c r="CA21" s="23">
        <f>IFERROR(LARGE(INDEX(피벗!$BL:$CH,MATCH(성장고객!$E21,피벗!$BJ:$BJ,0),0),4),"")</f>
        <v>116000</v>
      </c>
      <c r="CB21" s="27">
        <f t="shared" si="4"/>
        <v>1.2240246923767425E-2</v>
      </c>
      <c r="CC21" s="17" t="str">
        <f>IFERROR(INDEX(피벗!$BL$5:$CH$5,1,MATCH($CD21,INDEX(피벗!$BL:$CH,MATCH($E21,피벗!$BJ:$BJ,0),0),0)),"")</f>
        <v>기가지니 TV</v>
      </c>
      <c r="CD21" s="23">
        <f>IFERROR(LARGE(INDEX(피벗!$BL:$CH,MATCH(성장고객!$E21,피벗!$BJ:$BJ,0),0),5),"")</f>
        <v>44903</v>
      </c>
      <c r="CE21" s="27">
        <f t="shared" si="5"/>
        <v>4.7381362725683511E-3</v>
      </c>
      <c r="CF21" s="23">
        <f>IFERROR(INDEX(피벗!$CI:$CI,MATCH($E21,피벗!$BJ:$BJ,0)),"")</f>
        <v>2897762</v>
      </c>
      <c r="CG21" s="25">
        <f t="shared" si="6"/>
        <v>0.30577002074405296</v>
      </c>
      <c r="CH21" s="17" t="str">
        <f>IFERROR(INDEX(피벗!$EZ$5:$GE$5,1,MATCH($CI21,INDEX(피벗!$EZ:$GE,MATCH($E21,피벗!$EY:$EY,0),0),0)),"")</f>
        <v>GiGA인터넷</v>
      </c>
      <c r="CI21" s="23">
        <f>IFERROR(LARGE(INDEX(피벗!$EZ:$GE,MATCH(성장고객!$E21,피벗!$EY:$EY,0),0),1),"")</f>
        <v>4703328</v>
      </c>
      <c r="CJ21" s="17" t="str">
        <f>IFERROR(INDEX(피벗!$EZ$5:$GE$5,1,MATCH($CK21,INDEX(피벗!$EZ:$GE,MATCH($E21,피벗!$EY:$EY,0),0),0)),"")</f>
        <v>홈일반전화</v>
      </c>
      <c r="CK21" s="23">
        <f>IFERROR(LARGE(INDEX(피벗!$EZ:$GE,MATCH(성장고객!$E21,피벗!$EY:$EY,0),0),2),"")</f>
        <v>950347</v>
      </c>
      <c r="CL21" s="17" t="str">
        <f>IFERROR(INDEX(피벗!$EZ$5:$GE$5,1,MATCH($CM21,INDEX(피벗!$EZ:$GE,MATCH($E21,피벗!$EY:$EY,0),0),0)),"")</f>
        <v>기업메시징</v>
      </c>
      <c r="CM21" s="23">
        <f>IFERROR(LARGE(INDEX(피벗!$EZ:$GE,MATCH(성장고객!$E21,피벗!$EY:$EY,0),0),3),"")</f>
        <v>915965</v>
      </c>
      <c r="CN21" s="17" t="str">
        <f>IFERROR(INDEX(피벗!$EZ$5:$GE$5,1,MATCH($CO21,INDEX(피벗!$EZ:$GE,MATCH($E21,피벗!$EY:$EY,0),0),0)),"")</f>
        <v>GTV</v>
      </c>
      <c r="CO21" s="23">
        <f>IFERROR(LARGE(INDEX(피벗!$EZ:$GE,MATCH(성장고객!$E21,피벗!$EY:$EY,0),0),4),"")</f>
        <v>837998</v>
      </c>
      <c r="CP21" s="17" t="str">
        <f>IFERROR(INDEX(피벗!$EZ$5:$GE$5,1,MATCH($CQ21,INDEX(피벗!$EZ:$GE,MATCH($E21,피벗!$EY:$EY,0),0),0)),"")</f>
        <v>기업인터넷</v>
      </c>
      <c r="CQ21" s="23">
        <f>IFERROR(LARGE(INDEX(피벗!$EZ:$GE,MATCH(성장고객!$E21,피벗!$EY:$EY,0),0),5),"")</f>
        <v>650000</v>
      </c>
      <c r="CR21" s="23">
        <f>IFERROR(INDEX(피벗!$GF:$GF,MATCH($E21,피벗!$EY:$EY,0)),"")</f>
        <v>9476933</v>
      </c>
    </row>
    <row r="22" spans="1:96" x14ac:dyDescent="0.45">
      <c r="A22" s="20" t="s">
        <v>982</v>
      </c>
      <c r="B22" s="20" t="s">
        <v>29</v>
      </c>
      <c r="C22" s="20" t="s">
        <v>30</v>
      </c>
      <c r="D22" s="20" t="s">
        <v>993</v>
      </c>
      <c r="E22" s="20" t="s">
        <v>1095</v>
      </c>
      <c r="F22" s="21" t="s">
        <v>1096</v>
      </c>
      <c r="G22" s="21" t="s">
        <v>1</v>
      </c>
      <c r="H22" s="21"/>
      <c r="I22" s="22"/>
      <c r="J22" s="22"/>
      <c r="K22" s="20" t="s">
        <v>0</v>
      </c>
      <c r="L22" s="20" t="s">
        <v>1316</v>
      </c>
      <c r="M22" s="20" t="s">
        <v>1650</v>
      </c>
      <c r="N22" s="20" t="s">
        <v>1331</v>
      </c>
      <c r="O22" s="21" t="s">
        <v>1651</v>
      </c>
      <c r="P22" s="21">
        <v>41</v>
      </c>
      <c r="Q22" s="21" t="s">
        <v>1573</v>
      </c>
      <c r="R22" s="21" t="s">
        <v>1320</v>
      </c>
      <c r="S22" s="21" t="s">
        <v>1321</v>
      </c>
      <c r="T22" s="21" t="s">
        <v>1316</v>
      </c>
      <c r="U22" s="21" t="s">
        <v>1652</v>
      </c>
      <c r="V22" s="21" t="s">
        <v>1653</v>
      </c>
      <c r="W22" s="20" t="s">
        <v>1654</v>
      </c>
      <c r="X22" s="21" t="s">
        <v>1655</v>
      </c>
      <c r="Y22" s="21" t="s">
        <v>1656</v>
      </c>
      <c r="Z22" s="21" t="s">
        <v>1657</v>
      </c>
      <c r="AA22" s="20">
        <v>157</v>
      </c>
      <c r="AB22" s="20" t="s">
        <v>1492</v>
      </c>
      <c r="AC22" s="21" t="s">
        <v>9</v>
      </c>
      <c r="AD22" s="20" t="s">
        <v>1311</v>
      </c>
      <c r="AE22" s="16" t="str" cm="1">
        <f t="array" ref="AE22">IF(AF22="","",INDEX(전산회선!$E$4:$E$1141,_xlfn.AGGREGATE(15,6,ROW(전산회선!$E$4:$E$1141)-ROW(전산회선!$E$4)+1/((전산회선!$B$4:$B$1141=$E22)*(전산회선!$F$4:$F$1141=AF22)),1)))</f>
        <v>5G</v>
      </c>
      <c r="AF22" s="16">
        <f>IFERROR(IF(_xlfn.MAXIFS(전산회선!$F$4:$F$1141,전산회선!$B$4:$B$1141,$E22)=0,"",_xlfn.MAXIFS(전산회선!$F$4:$F$1141,전산회선!$B$4:$B$1141,$E22)),"")</f>
        <v>32</v>
      </c>
      <c r="AG22" s="16" t="str" cm="1">
        <f t="array" ref="AG22">IF(AH22="","",INDEX(전산회선!$E$4:$E$1141,_xlfn.AGGREGATE(15,6,ROW(전산회선!$E$4:$E$1141)-ROW(전산회선!$E$4)+1/((전산회선!$B$4:$B$1141=$E22)*(전산회선!$F$4:$F$1141=AH22)),1)))</f>
        <v>LTE</v>
      </c>
      <c r="AH22" s="16">
        <f>IFERROR(IF(_xlfn.MAXIFS(전산회선!$F$4:$F$1141,전산회선!$B$4:$B$1141,$E22,전산회선!$F$4:$F$1141,"&lt;"&amp;AF22)=0,"",_xlfn.MAXIFS(전산회선!$F$4:$F$1141,전산회선!$B$4:$B$1141,$E22,전산회선!$F$4:$F$1141,"&lt;"&amp;AF22)),"")</f>
        <v>4</v>
      </c>
      <c r="AI22" s="16" t="str" cm="1">
        <f t="array" ref="AI22">IF(AJ22="","",INDEX(전산회선!$E$4:$E$1141,_xlfn.AGGREGATE(15,6,ROW(전산회선!$E$4:$E$1141)-ROW(전산회선!$E$4)+1/((전산회선!$B$4:$B$1141=$E22)*(전산회선!$F$4:$F$1141=AJ22)),1)))</f>
        <v/>
      </c>
      <c r="AJ22" s="16" t="str">
        <f>IFERROR(IF(_xlfn.MAXIFS(전산회선!$F$4:$F$1141,전산회선!$B$4:$B$1141,$E22,전산회선!$F$4:$F$1141,"&lt;"&amp;AH22)=0,"",_xlfn.MAXIFS(전산회선!$F$4:$F$1141,전산회선!$B$4:$B$1141,$E22,전산회선!$F$4:$F$1141,"&lt;"&amp;AH22)),"")</f>
        <v/>
      </c>
      <c r="AK22" s="16" t="str" cm="1">
        <f t="array" ref="AK22">IF(AL22="","",INDEX(전산회선!$E$4:$E$1141,_xlfn.AGGREGATE(15,6,ROW(전산회선!$E$4:$E$1141)-ROW(전산회선!$E$4)+1/((전산회선!$B$4:$B$1141=$E22)*(전산회선!$F$4:$F$1141=AL22)),1)))</f>
        <v/>
      </c>
      <c r="AL22" s="16" t="str">
        <f>IFERROR(IF(_xlfn.MAXIFS(전산회선!$F$4:$F$1141,전산회선!$B$4:$B$1141,$E22,전산회선!$F$4:$F$1141,"&lt;"&amp;AJ22)=0,"",_xlfn.MAXIFS(전산회선!$F$4:$F$1141,전산회선!$B$4:$B$1141,$E22,전산회선!$F$4:$F$1141,"&lt;"&amp;AJ22)),"")</f>
        <v/>
      </c>
      <c r="AM22" s="16" t="str" cm="1">
        <f t="array" ref="AM22">IF(AN22="","",INDEX(전산회선!$E$4:$E$1141,_xlfn.AGGREGATE(15,6,ROW(전산회선!$E$4:$E$1141)-ROW(전산회선!$E$4)+1/((전산회선!$B$4:$B$1141=$E22)*(전산회선!$F$4:$F$1141=AN22)),1)))</f>
        <v/>
      </c>
      <c r="AN22" s="16" t="str">
        <f>IFERROR(IF(_xlfn.MAXIFS(전산회선!$F$4:$F$1141,전산회선!$B$4:$B$1141,$E22,전산회선!$F$4:$F$1141,"&lt;"&amp;AL22)=0,"",_xlfn.MAXIFS(전산회선!$F$4:$F$1141,전산회선!$B$4:$B$1141,$E22,전산회선!$F$4:$F$1141,"&lt;"&amp;AL22)),"")</f>
        <v/>
      </c>
      <c r="AO22" s="23">
        <v>1386099.5079999999</v>
      </c>
      <c r="AP22" s="23">
        <v>1409524.8299999998</v>
      </c>
      <c r="AQ22" s="23">
        <v>1553296.662</v>
      </c>
      <c r="AR22" s="23">
        <v>1622141.4580000001</v>
      </c>
      <c r="AS22" s="23">
        <v>1601735.7210000001</v>
      </c>
      <c r="AT22" s="23">
        <v>1612168.206</v>
      </c>
      <c r="AU22" s="23">
        <v>1576357.95</v>
      </c>
      <c r="AV22" s="23">
        <v>1556637.115</v>
      </c>
      <c r="AW22" s="23">
        <v>1501524.263</v>
      </c>
      <c r="AX22" s="23">
        <v>1451600.263</v>
      </c>
      <c r="AY22" s="23">
        <v>1450152.5830000001</v>
      </c>
      <c r="AZ22" s="23">
        <v>1363259.7209999999</v>
      </c>
      <c r="BA22" s="23">
        <v>1507041.5233333334</v>
      </c>
      <c r="BB22" s="23">
        <f t="shared" si="0"/>
        <v>18084498.280000001</v>
      </c>
      <c r="BC22" s="23">
        <v>0</v>
      </c>
      <c r="BD22" s="23">
        <v>0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23">
        <v>0</v>
      </c>
      <c r="BQ22" s="17" t="str">
        <f>IFERROR(INDEX(피벗!$BL$5:$CH$5,1,MATCH($BR22,INDEX(피벗!$BL:$CH,MATCH($E22,피벗!$BJ:$BJ,0),0),0)),"")</f>
        <v/>
      </c>
      <c r="BR22" s="23" t="str">
        <f>IFERROR(LARGE(INDEX(피벗!$BL:$CH,MATCH(성장고객!$E22,피벗!$BJ:$BJ,0),0),1),"")</f>
        <v/>
      </c>
      <c r="BS22" s="27" t="str">
        <f t="shared" si="1"/>
        <v/>
      </c>
      <c r="BT22" s="17" t="str">
        <f>IFERROR(INDEX(피벗!$BL$5:$CH$5,1,MATCH($BU22,INDEX(피벗!$BL:$CH,MATCH($E22,피벗!$BJ:$BJ,0),0),0)),"")</f>
        <v/>
      </c>
      <c r="BU22" s="23" t="str">
        <f>IFERROR(LARGE(INDEX(피벗!$BL:$CH,MATCH(성장고객!$E22,피벗!$BJ:$BJ,0),0),2),"")</f>
        <v/>
      </c>
      <c r="BV22" s="27" t="str">
        <f t="shared" si="2"/>
        <v/>
      </c>
      <c r="BW22" s="17" t="str">
        <f>IFERROR(INDEX(피벗!$BL$5:$CH$5,1,MATCH($BX22,INDEX(피벗!$BL:$CH,MATCH($E22,피벗!$BJ:$BJ,0),0),0)),"")</f>
        <v/>
      </c>
      <c r="BX22" s="23" t="str">
        <f>IFERROR(LARGE(INDEX(피벗!$BL:$CH,MATCH(성장고객!$E22,피벗!$BJ:$BJ,0),0),3),"")</f>
        <v/>
      </c>
      <c r="BY22" s="27" t="str">
        <f t="shared" si="3"/>
        <v/>
      </c>
      <c r="BZ22" s="17" t="str">
        <f>IFERROR(INDEX(피벗!$BL$5:$CH$5,1,MATCH($CA22,INDEX(피벗!$BL:$CH,MATCH($E22,피벗!$BJ:$BJ,0),0),0)),"")</f>
        <v/>
      </c>
      <c r="CA22" s="23" t="str">
        <f>IFERROR(LARGE(INDEX(피벗!$BL:$CH,MATCH(성장고객!$E22,피벗!$BJ:$BJ,0),0),4),"")</f>
        <v/>
      </c>
      <c r="CB22" s="27" t="str">
        <f t="shared" si="4"/>
        <v/>
      </c>
      <c r="CC22" s="17" t="str">
        <f>IFERROR(INDEX(피벗!$BL$5:$CH$5,1,MATCH($CD22,INDEX(피벗!$BL:$CH,MATCH($E22,피벗!$BJ:$BJ,0),0),0)),"")</f>
        <v/>
      </c>
      <c r="CD22" s="23" t="str">
        <f>IFERROR(LARGE(INDEX(피벗!$BL:$CH,MATCH(성장고객!$E22,피벗!$BJ:$BJ,0),0),5),"")</f>
        <v/>
      </c>
      <c r="CE22" s="27" t="str">
        <f t="shared" si="5"/>
        <v/>
      </c>
      <c r="CF22" s="23" t="str">
        <f>IFERROR(INDEX(피벗!$CI:$CI,MATCH($E22,피벗!$BJ:$BJ,0)),"")</f>
        <v/>
      </c>
      <c r="CG22" s="25" t="str">
        <f t="shared" si="6"/>
        <v/>
      </c>
      <c r="CH22" s="17" t="str">
        <f>IFERROR(INDEX(피벗!$EZ$5:$GE$5,1,MATCH($CI22,INDEX(피벗!$EZ:$GE,MATCH($E22,피벗!$EY:$EY,0),0),0)),"")</f>
        <v>5G</v>
      </c>
      <c r="CI22" s="23">
        <f>IFERROR(LARGE(INDEX(피벗!$EZ:$GE,MATCH(성장고객!$E22,피벗!$EY:$EY,0),0),1),"")</f>
        <v>17247353.236000001</v>
      </c>
      <c r="CJ22" s="17" t="str">
        <f>IFERROR(INDEX(피벗!$EZ$5:$GE$5,1,MATCH($CK22,INDEX(피벗!$EZ:$GE,MATCH($E22,피벗!$EY:$EY,0),0),0)),"")</f>
        <v>LTE</v>
      </c>
      <c r="CK22" s="23">
        <f>IFERROR(LARGE(INDEX(피벗!$EZ:$GE,MATCH(성장고객!$E22,피벗!$EY:$EY,0),0),2),"")</f>
        <v>914516.04400000011</v>
      </c>
      <c r="CL22" s="17" t="str">
        <f>IFERROR(INDEX(피벗!$EZ$5:$GE$5,1,MATCH($CM22,INDEX(피벗!$EZ:$GE,MATCH($E22,피벗!$EY:$EY,0),0),0)),"")</f>
        <v>국제전화</v>
      </c>
      <c r="CM22" s="23">
        <f>IFERROR(LARGE(INDEX(피벗!$EZ:$GE,MATCH(성장고객!$E22,피벗!$EY:$EY,0),0),3),"")</f>
        <v>200</v>
      </c>
      <c r="CN22" s="17" t="str">
        <f>IFERROR(INDEX(피벗!$EZ$5:$GE$5,1,MATCH($CO22,INDEX(피벗!$EZ:$GE,MATCH($E22,피벗!$EY:$EY,0),0),0)),"")</f>
        <v>홈지능망</v>
      </c>
      <c r="CO22" s="23">
        <f>IFERROR(LARGE(INDEX(피벗!$EZ:$GE,MATCH(성장고객!$E22,피벗!$EY:$EY,0),0),4),"")</f>
        <v>0</v>
      </c>
      <c r="CP22" s="17" t="str">
        <f>IFERROR(INDEX(피벗!$EZ$5:$GE$5,1,MATCH($CQ22,INDEX(피벗!$EZ:$GE,MATCH($E22,피벗!$EY:$EY,0),0),0)),"")</f>
        <v>3G</v>
      </c>
      <c r="CQ22" s="23">
        <f>IFERROR(LARGE(INDEX(피벗!$EZ:$GE,MATCH(성장고객!$E22,피벗!$EY:$EY,0),0),5),"")</f>
        <v>-77571</v>
      </c>
      <c r="CR22" s="23">
        <f>IFERROR(INDEX(피벗!$GF:$GF,MATCH($E22,피벗!$EY:$EY,0)),"")</f>
        <v>18084498.280000001</v>
      </c>
    </row>
    <row r="23" spans="1:96" x14ac:dyDescent="0.45">
      <c r="A23" s="20" t="s">
        <v>982</v>
      </c>
      <c r="B23" s="20" t="s">
        <v>29</v>
      </c>
      <c r="C23" s="20" t="s">
        <v>30</v>
      </c>
      <c r="D23" s="20" t="s">
        <v>95</v>
      </c>
      <c r="E23" s="20" t="s">
        <v>1017</v>
      </c>
      <c r="F23" s="21" t="s">
        <v>1018</v>
      </c>
      <c r="G23" s="21" t="s">
        <v>1</v>
      </c>
      <c r="H23" s="21" t="s">
        <v>0</v>
      </c>
      <c r="I23" s="22" t="s">
        <v>58</v>
      </c>
      <c r="J23" s="22" t="s">
        <v>59</v>
      </c>
      <c r="K23" s="20" t="s">
        <v>0</v>
      </c>
      <c r="L23" s="20" t="s">
        <v>1316</v>
      </c>
      <c r="M23" s="20" t="s">
        <v>1311</v>
      </c>
      <c r="N23" s="20" t="s">
        <v>1317</v>
      </c>
      <c r="O23" s="21" t="s">
        <v>1466</v>
      </c>
      <c r="P23" s="21">
        <v>1</v>
      </c>
      <c r="Q23" s="21" t="s">
        <v>1392</v>
      </c>
      <c r="R23" s="21" t="s">
        <v>1320</v>
      </c>
      <c r="S23" s="21" t="s">
        <v>1321</v>
      </c>
      <c r="T23" s="21" t="s">
        <v>1316</v>
      </c>
      <c r="U23" s="21" t="s">
        <v>1467</v>
      </c>
      <c r="V23" s="21" t="s">
        <v>1468</v>
      </c>
      <c r="W23" s="20" t="s">
        <v>1469</v>
      </c>
      <c r="X23" s="21" t="s">
        <v>1470</v>
      </c>
      <c r="Y23" s="21" t="s">
        <v>1471</v>
      </c>
      <c r="Z23" s="21" t="s">
        <v>1472</v>
      </c>
      <c r="AA23" s="20">
        <v>80</v>
      </c>
      <c r="AB23" s="20" t="s">
        <v>1473</v>
      </c>
      <c r="AC23" s="21" t="s">
        <v>1474</v>
      </c>
      <c r="AD23" s="20" t="s">
        <v>1311</v>
      </c>
      <c r="AE23" s="16" t="str" cm="1">
        <f t="array" ref="AE23">IF(AF23="","",INDEX(전산회선!$E$4:$E$1141,_xlfn.AGGREGATE(15,6,ROW(전산회선!$E$4:$E$1141)-ROW(전산회선!$E$4)+1/((전산회선!$B$4:$B$1141=$E23)*(전산회선!$F$4:$F$1141=AF23)),1)))</f>
        <v>홈일반전화</v>
      </c>
      <c r="AF23" s="16">
        <f>IFERROR(IF(_xlfn.MAXIFS(전산회선!$F$4:$F$1141,전산회선!$B$4:$B$1141,$E23)=0,"",_xlfn.MAXIFS(전산회선!$F$4:$F$1141,전산회선!$B$4:$B$1141,$E23)),"")</f>
        <v>1</v>
      </c>
      <c r="AG23" s="16" t="str" cm="1">
        <f t="array" ref="AG23">IF(AH23="","",INDEX(전산회선!$E$4:$E$1141,_xlfn.AGGREGATE(15,6,ROW(전산회선!$E$4:$E$1141)-ROW(전산회선!$E$4)+1/((전산회선!$B$4:$B$1141=$E23)*(전산회선!$F$4:$F$1141=AH23)),1)))</f>
        <v/>
      </c>
      <c r="AH23" s="16" t="str">
        <f>IFERROR(IF(_xlfn.MAXIFS(전산회선!$F$4:$F$1141,전산회선!$B$4:$B$1141,$E23,전산회선!$F$4:$F$1141,"&lt;"&amp;AF23)=0,"",_xlfn.MAXIFS(전산회선!$F$4:$F$1141,전산회선!$B$4:$B$1141,$E23,전산회선!$F$4:$F$1141,"&lt;"&amp;AF23)),"")</f>
        <v/>
      </c>
      <c r="AI23" s="16" t="str" cm="1">
        <f t="array" ref="AI23">IF(AJ23="","",INDEX(전산회선!$E$4:$E$1141,_xlfn.AGGREGATE(15,6,ROW(전산회선!$E$4:$E$1141)-ROW(전산회선!$E$4)+1/((전산회선!$B$4:$B$1141=$E23)*(전산회선!$F$4:$F$1141=AJ23)),1)))</f>
        <v/>
      </c>
      <c r="AJ23" s="16" t="str">
        <f>IFERROR(IF(_xlfn.MAXIFS(전산회선!$F$4:$F$1141,전산회선!$B$4:$B$1141,$E23,전산회선!$F$4:$F$1141,"&lt;"&amp;AH23)=0,"",_xlfn.MAXIFS(전산회선!$F$4:$F$1141,전산회선!$B$4:$B$1141,$E23,전산회선!$F$4:$F$1141,"&lt;"&amp;AH23)),"")</f>
        <v/>
      </c>
      <c r="AK23" s="16" t="str" cm="1">
        <f t="array" ref="AK23">IF(AL23="","",INDEX(전산회선!$E$4:$E$1141,_xlfn.AGGREGATE(15,6,ROW(전산회선!$E$4:$E$1141)-ROW(전산회선!$E$4)+1/((전산회선!$B$4:$B$1141=$E23)*(전산회선!$F$4:$F$1141=AL23)),1)))</f>
        <v/>
      </c>
      <c r="AL23" s="16" t="str">
        <f>IFERROR(IF(_xlfn.MAXIFS(전산회선!$F$4:$F$1141,전산회선!$B$4:$B$1141,$E23,전산회선!$F$4:$F$1141,"&lt;"&amp;AJ23)=0,"",_xlfn.MAXIFS(전산회선!$F$4:$F$1141,전산회선!$B$4:$B$1141,$E23,전산회선!$F$4:$F$1141,"&lt;"&amp;AJ23)),"")</f>
        <v/>
      </c>
      <c r="AM23" s="16" t="str" cm="1">
        <f t="array" ref="AM23">IF(AN23="","",INDEX(전산회선!$E$4:$E$1141,_xlfn.AGGREGATE(15,6,ROW(전산회선!$E$4:$E$1141)-ROW(전산회선!$E$4)+1/((전산회선!$B$4:$B$1141=$E23)*(전산회선!$F$4:$F$1141=AN23)),1)))</f>
        <v/>
      </c>
      <c r="AN23" s="16" t="str">
        <f>IFERROR(IF(_xlfn.MAXIFS(전산회선!$F$4:$F$1141,전산회선!$B$4:$B$1141,$E23,전산회선!$F$4:$F$1141,"&lt;"&amp;AL23)=0,"",_xlfn.MAXIFS(전산회선!$F$4:$F$1141,전산회선!$B$4:$B$1141,$E23,전산회선!$F$4:$F$1141,"&lt;"&amp;AL23)),"")</f>
        <v/>
      </c>
      <c r="AO23" s="23">
        <v>9200</v>
      </c>
      <c r="AP23" s="23">
        <v>9200</v>
      </c>
      <c r="AQ23" s="23">
        <v>9200</v>
      </c>
      <c r="AR23" s="23">
        <v>9200</v>
      </c>
      <c r="AS23" s="23">
        <v>9200</v>
      </c>
      <c r="AT23" s="23">
        <v>9200</v>
      </c>
      <c r="AU23" s="23">
        <v>9200</v>
      </c>
      <c r="AV23" s="23">
        <v>9200</v>
      </c>
      <c r="AW23" s="23">
        <v>9200</v>
      </c>
      <c r="AX23" s="23">
        <v>9200</v>
      </c>
      <c r="AY23" s="23">
        <v>9200</v>
      </c>
      <c r="AZ23" s="23">
        <v>9200</v>
      </c>
      <c r="BA23" s="23">
        <v>9200</v>
      </c>
      <c r="BB23" s="23">
        <f t="shared" si="0"/>
        <v>110400</v>
      </c>
      <c r="BC23" s="23">
        <v>0</v>
      </c>
      <c r="BD23" s="23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v>0</v>
      </c>
      <c r="BQ23" s="17" t="str">
        <f>IFERROR(INDEX(피벗!$BL$5:$CH$5,1,MATCH($BR23,INDEX(피벗!$BL:$CH,MATCH($E23,피벗!$BJ:$BJ,0),0),0)),"")</f>
        <v/>
      </c>
      <c r="BR23" s="23" t="str">
        <f>IFERROR(LARGE(INDEX(피벗!$BL:$CH,MATCH(성장고객!$E23,피벗!$BJ:$BJ,0),0),1),"")</f>
        <v/>
      </c>
      <c r="BS23" s="27" t="str">
        <f t="shared" si="1"/>
        <v/>
      </c>
      <c r="BT23" s="17" t="str">
        <f>IFERROR(INDEX(피벗!$BL$5:$CH$5,1,MATCH($BU23,INDEX(피벗!$BL:$CH,MATCH($E23,피벗!$BJ:$BJ,0),0),0)),"")</f>
        <v/>
      </c>
      <c r="BU23" s="23" t="str">
        <f>IFERROR(LARGE(INDEX(피벗!$BL:$CH,MATCH(성장고객!$E23,피벗!$BJ:$BJ,0),0),2),"")</f>
        <v/>
      </c>
      <c r="BV23" s="27" t="str">
        <f t="shared" si="2"/>
        <v/>
      </c>
      <c r="BW23" s="17" t="str">
        <f>IFERROR(INDEX(피벗!$BL$5:$CH$5,1,MATCH($BX23,INDEX(피벗!$BL:$CH,MATCH($E23,피벗!$BJ:$BJ,0),0),0)),"")</f>
        <v/>
      </c>
      <c r="BX23" s="23" t="str">
        <f>IFERROR(LARGE(INDEX(피벗!$BL:$CH,MATCH(성장고객!$E23,피벗!$BJ:$BJ,0),0),3),"")</f>
        <v/>
      </c>
      <c r="BY23" s="27" t="str">
        <f t="shared" si="3"/>
        <v/>
      </c>
      <c r="BZ23" s="17" t="str">
        <f>IFERROR(INDEX(피벗!$BL$5:$CH$5,1,MATCH($CA23,INDEX(피벗!$BL:$CH,MATCH($E23,피벗!$BJ:$BJ,0),0),0)),"")</f>
        <v/>
      </c>
      <c r="CA23" s="23" t="str">
        <f>IFERROR(LARGE(INDEX(피벗!$BL:$CH,MATCH(성장고객!$E23,피벗!$BJ:$BJ,0),0),4),"")</f>
        <v/>
      </c>
      <c r="CB23" s="27" t="str">
        <f t="shared" si="4"/>
        <v/>
      </c>
      <c r="CC23" s="17" t="str">
        <f>IFERROR(INDEX(피벗!$BL$5:$CH$5,1,MATCH($CD23,INDEX(피벗!$BL:$CH,MATCH($E23,피벗!$BJ:$BJ,0),0),0)),"")</f>
        <v/>
      </c>
      <c r="CD23" s="23" t="str">
        <f>IFERROR(LARGE(INDEX(피벗!$BL:$CH,MATCH(성장고객!$E23,피벗!$BJ:$BJ,0),0),5),"")</f>
        <v/>
      </c>
      <c r="CE23" s="27" t="str">
        <f t="shared" si="5"/>
        <v/>
      </c>
      <c r="CF23" s="23" t="str">
        <f>IFERROR(INDEX(피벗!$CI:$CI,MATCH($E23,피벗!$BJ:$BJ,0)),"")</f>
        <v/>
      </c>
      <c r="CG23" s="25" t="str">
        <f t="shared" si="6"/>
        <v/>
      </c>
      <c r="CH23" s="17" t="str">
        <f>IFERROR(INDEX(피벗!$EZ$5:$GE$5,1,MATCH($CI23,INDEX(피벗!$EZ:$GE,MATCH($E23,피벗!$EY:$EY,0),0),0)),"")</f>
        <v>홈일반전화</v>
      </c>
      <c r="CI23" s="23">
        <f>IFERROR(LARGE(INDEX(피벗!$EZ:$GE,MATCH(성장고객!$E23,피벗!$EY:$EY,0),0),1),"")</f>
        <v>62400</v>
      </c>
      <c r="CJ23" s="17" t="str">
        <f>IFERROR(INDEX(피벗!$EZ$5:$GE$5,1,MATCH($CK23,INDEX(피벗!$EZ:$GE,MATCH($E23,피벗!$EY:$EY,0),0),0)),"")</f>
        <v>홈지능망</v>
      </c>
      <c r="CK23" s="23">
        <f>IFERROR(LARGE(INDEX(피벗!$EZ:$GE,MATCH(성장고객!$E23,피벗!$EY:$EY,0),0),2),"")</f>
        <v>48000</v>
      </c>
      <c r="CL23" s="17" t="str">
        <f>IFERROR(INDEX(피벗!$EZ$5:$GE$5,1,MATCH($CM23,INDEX(피벗!$EZ:$GE,MATCH($E23,피벗!$EY:$EY,0),0),0)),"")</f>
        <v/>
      </c>
      <c r="CM23" s="23" t="str">
        <f>IFERROR(LARGE(INDEX(피벗!$EZ:$GE,MATCH(성장고객!$E23,피벗!$EY:$EY,0),0),3),"")</f>
        <v/>
      </c>
      <c r="CN23" s="17" t="str">
        <f>IFERROR(INDEX(피벗!$EZ$5:$GE$5,1,MATCH($CO23,INDEX(피벗!$EZ:$GE,MATCH($E23,피벗!$EY:$EY,0),0),0)),"")</f>
        <v/>
      </c>
      <c r="CO23" s="23" t="str">
        <f>IFERROR(LARGE(INDEX(피벗!$EZ:$GE,MATCH(성장고객!$E23,피벗!$EY:$EY,0),0),4),"")</f>
        <v/>
      </c>
      <c r="CP23" s="17" t="str">
        <f>IFERROR(INDEX(피벗!$EZ$5:$GE$5,1,MATCH($CQ23,INDEX(피벗!$EZ:$GE,MATCH($E23,피벗!$EY:$EY,0),0),0)),"")</f>
        <v/>
      </c>
      <c r="CQ23" s="23" t="str">
        <f>IFERROR(LARGE(INDEX(피벗!$EZ:$GE,MATCH(성장고객!$E23,피벗!$EY:$EY,0),0),5),"")</f>
        <v/>
      </c>
      <c r="CR23" s="23">
        <f>IFERROR(INDEX(피벗!$GF:$GF,MATCH($E23,피벗!$EY:$EY,0)),"")</f>
        <v>110400</v>
      </c>
    </row>
    <row r="24" spans="1:96" x14ac:dyDescent="0.45">
      <c r="A24" s="20" t="s">
        <v>982</v>
      </c>
      <c r="B24" s="20" t="s">
        <v>29</v>
      </c>
      <c r="C24" s="20" t="s">
        <v>104</v>
      </c>
      <c r="D24" s="20" t="s">
        <v>1099</v>
      </c>
      <c r="E24" s="20" t="s">
        <v>200</v>
      </c>
      <c r="F24" s="21" t="s">
        <v>201</v>
      </c>
      <c r="G24" s="21" t="s">
        <v>1</v>
      </c>
      <c r="H24" s="21" t="s">
        <v>0</v>
      </c>
      <c r="I24" s="22" t="s">
        <v>202</v>
      </c>
      <c r="J24" s="22" t="s">
        <v>203</v>
      </c>
      <c r="K24" s="20" t="s">
        <v>9</v>
      </c>
      <c r="L24" s="20" t="s">
        <v>9</v>
      </c>
      <c r="M24" s="20" t="s">
        <v>9</v>
      </c>
      <c r="N24" s="20" t="s">
        <v>9</v>
      </c>
      <c r="O24" s="21" t="s">
        <v>9</v>
      </c>
      <c r="P24" s="21" t="s">
        <v>9</v>
      </c>
      <c r="Q24" s="21" t="s">
        <v>9</v>
      </c>
      <c r="R24" s="21" t="s">
        <v>9</v>
      </c>
      <c r="S24" s="21" t="s">
        <v>9</v>
      </c>
      <c r="T24" s="21" t="s">
        <v>9</v>
      </c>
      <c r="U24" s="21" t="s">
        <v>9</v>
      </c>
      <c r="V24" s="21" t="s">
        <v>9</v>
      </c>
      <c r="W24" s="20" t="s">
        <v>9</v>
      </c>
      <c r="X24" s="21" t="s">
        <v>9</v>
      </c>
      <c r="Y24" s="21" t="s">
        <v>9</v>
      </c>
      <c r="Z24" s="21" t="s">
        <v>9</v>
      </c>
      <c r="AA24" s="20" t="s">
        <v>9</v>
      </c>
      <c r="AB24" s="20" t="s">
        <v>9</v>
      </c>
      <c r="AC24" s="21" t="s">
        <v>9</v>
      </c>
      <c r="AD24" s="20" t="s">
        <v>9</v>
      </c>
      <c r="AE24" s="16" t="str" cm="1">
        <f t="array" ref="AE24">IF(AF24="","",INDEX(전산회선!$E$4:$E$1141,_xlfn.AGGREGATE(15,6,ROW(전산회선!$E$4:$E$1141)-ROW(전산회선!$E$4)+1/((전산회선!$B$4:$B$1141=$E24)*(전산회선!$F$4:$F$1141=AF24)),1)))</f>
        <v>기업인터넷전화</v>
      </c>
      <c r="AF24" s="16">
        <f>IFERROR(IF(_xlfn.MAXIFS(전산회선!$F$4:$F$1141,전산회선!$B$4:$B$1141,$E24)=0,"",_xlfn.MAXIFS(전산회선!$F$4:$F$1141,전산회선!$B$4:$B$1141,$E24)),"")</f>
        <v>12</v>
      </c>
      <c r="AG24" s="16" t="str" cm="1">
        <f t="array" ref="AG24">IF(AH24="","",INDEX(전산회선!$E$4:$E$1141,_xlfn.AGGREGATE(15,6,ROW(전산회선!$E$4:$E$1141)-ROW(전산회선!$E$4)+1/((전산회선!$B$4:$B$1141=$E24)*(전산회선!$F$4:$F$1141=AH24)),1)))</f>
        <v>홈일반전화</v>
      </c>
      <c r="AH24" s="16">
        <f>IFERROR(IF(_xlfn.MAXIFS(전산회선!$F$4:$F$1141,전산회선!$B$4:$B$1141,$E24,전산회선!$F$4:$F$1141,"&lt;"&amp;AF24)=0,"",_xlfn.MAXIFS(전산회선!$F$4:$F$1141,전산회선!$B$4:$B$1141,$E24,전산회선!$F$4:$F$1141,"&lt;"&amp;AF24)),"")</f>
        <v>4</v>
      </c>
      <c r="AI24" s="16" t="str" cm="1">
        <f t="array" ref="AI24">IF(AJ24="","",INDEX(전산회선!$E$4:$E$1141,_xlfn.AGGREGATE(15,6,ROW(전산회선!$E$4:$E$1141)-ROW(전산회선!$E$4)+1/((전산회선!$B$4:$B$1141=$E24)*(전산회선!$F$4:$F$1141=AJ24)),1)))</f>
        <v>GiGA인터넷</v>
      </c>
      <c r="AJ24" s="16">
        <f>IFERROR(IF(_xlfn.MAXIFS(전산회선!$F$4:$F$1141,전산회선!$B$4:$B$1141,$E24,전산회선!$F$4:$F$1141,"&lt;"&amp;AH24)=0,"",_xlfn.MAXIFS(전산회선!$F$4:$F$1141,전산회선!$B$4:$B$1141,$E24,전산회선!$F$4:$F$1141,"&lt;"&amp;AH24)),"")</f>
        <v>3</v>
      </c>
      <c r="AK24" s="16" t="str" cm="1">
        <f t="array" ref="AK24">IF(AL24="","",INDEX(전산회선!$E$4:$E$1141,_xlfn.AGGREGATE(15,6,ROW(전산회선!$E$4:$E$1141)-ROW(전산회선!$E$4)+1/((전산회선!$B$4:$B$1141=$E24)*(전산회선!$F$4:$F$1141=AL24)),1)))</f>
        <v>기업인터넷</v>
      </c>
      <c r="AL24" s="16">
        <f>IFERROR(IF(_xlfn.MAXIFS(전산회선!$F$4:$F$1141,전산회선!$B$4:$B$1141,$E24,전산회선!$F$4:$F$1141,"&lt;"&amp;AJ24)=0,"",_xlfn.MAXIFS(전산회선!$F$4:$F$1141,전산회선!$B$4:$B$1141,$E24,전산회선!$F$4:$F$1141,"&lt;"&amp;AJ24)),"")</f>
        <v>2</v>
      </c>
      <c r="AM24" s="16" t="str" cm="1">
        <f t="array" ref="AM24">IF(AN24="","",INDEX(전산회선!$E$4:$E$1141,_xlfn.AGGREGATE(15,6,ROW(전산회선!$E$4:$E$1141)-ROW(전산회선!$E$4)+1/((전산회선!$B$4:$B$1141=$E24)*(전산회선!$F$4:$F$1141=AN24)),1)))</f>
        <v>5G</v>
      </c>
      <c r="AN24" s="16">
        <f>IFERROR(IF(_xlfn.MAXIFS(전산회선!$F$4:$F$1141,전산회선!$B$4:$B$1141,$E24,전산회선!$F$4:$F$1141,"&lt;"&amp;AL24)=0,"",_xlfn.MAXIFS(전산회선!$F$4:$F$1141,전산회선!$B$4:$B$1141,$E24,전산회선!$F$4:$F$1141,"&lt;"&amp;AL24)),"")</f>
        <v>1</v>
      </c>
      <c r="AO24" s="23">
        <v>577383.69799999997</v>
      </c>
      <c r="AP24" s="23">
        <v>582360.69799999997</v>
      </c>
      <c r="AQ24" s="23">
        <v>579897.69799999997</v>
      </c>
      <c r="AR24" s="23">
        <v>578856.69799999997</v>
      </c>
      <c r="AS24" s="23">
        <v>578795.69799999997</v>
      </c>
      <c r="AT24" s="23">
        <v>576739.69799999997</v>
      </c>
      <c r="AU24" s="23">
        <v>570074.69799999997</v>
      </c>
      <c r="AV24" s="23">
        <v>584933.69799999997</v>
      </c>
      <c r="AW24" s="23">
        <v>590238.69799999997</v>
      </c>
      <c r="AX24" s="23">
        <v>590867.69799999997</v>
      </c>
      <c r="AY24" s="23">
        <v>596992.69799999997</v>
      </c>
      <c r="AZ24" s="23">
        <v>597072.69799999997</v>
      </c>
      <c r="BA24" s="23">
        <v>583684.53133333323</v>
      </c>
      <c r="BB24" s="23">
        <f t="shared" si="0"/>
        <v>7004214.3759999992</v>
      </c>
      <c r="BC24" s="23">
        <v>0</v>
      </c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v>39194</v>
      </c>
      <c r="BK24" s="23">
        <v>45000</v>
      </c>
      <c r="BL24" s="23">
        <v>45000</v>
      </c>
      <c r="BM24" s="23">
        <v>45000</v>
      </c>
      <c r="BN24" s="23">
        <v>45000</v>
      </c>
      <c r="BO24" s="23">
        <v>18266.166666666668</v>
      </c>
      <c r="BP24" s="23">
        <v>219194</v>
      </c>
      <c r="BQ24" s="17" t="str">
        <f>IFERROR(INDEX(피벗!$BL$5:$CH$5,1,MATCH($BR24,INDEX(피벗!$BL:$CH,MATCH($E24,피벗!$BJ:$BJ,0),0),0)),"")</f>
        <v>기업인터넷</v>
      </c>
      <c r="BR24" s="23">
        <f>IFERROR(LARGE(INDEX(피벗!$BL:$CH,MATCH(성장고객!$E24,피벗!$BJ:$BJ,0),0),1),"")</f>
        <v>219194</v>
      </c>
      <c r="BS24" s="27">
        <f t="shared" si="1"/>
        <v>3.1294587548757809E-2</v>
      </c>
      <c r="BT24" s="17" t="str">
        <f>IFERROR(INDEX(피벗!$BL$5:$CH$5,1,MATCH($BU24,INDEX(피벗!$BL:$CH,MATCH($E24,피벗!$BJ:$BJ,0),0),0)),"")</f>
        <v/>
      </c>
      <c r="BU24" s="23" t="str">
        <f>IFERROR(LARGE(INDEX(피벗!$BL:$CH,MATCH(성장고객!$E24,피벗!$BJ:$BJ,0),0),2),"")</f>
        <v/>
      </c>
      <c r="BV24" s="27" t="str">
        <f t="shared" si="2"/>
        <v/>
      </c>
      <c r="BW24" s="17" t="str">
        <f>IFERROR(INDEX(피벗!$BL$5:$CH$5,1,MATCH($BX24,INDEX(피벗!$BL:$CH,MATCH($E24,피벗!$BJ:$BJ,0),0),0)),"")</f>
        <v/>
      </c>
      <c r="BX24" s="23" t="str">
        <f>IFERROR(LARGE(INDEX(피벗!$BL:$CH,MATCH(성장고객!$E24,피벗!$BJ:$BJ,0),0),3),"")</f>
        <v/>
      </c>
      <c r="BY24" s="27" t="str">
        <f t="shared" si="3"/>
        <v/>
      </c>
      <c r="BZ24" s="17" t="str">
        <f>IFERROR(INDEX(피벗!$BL$5:$CH$5,1,MATCH($CA24,INDEX(피벗!$BL:$CH,MATCH($E24,피벗!$BJ:$BJ,0),0),0)),"")</f>
        <v/>
      </c>
      <c r="CA24" s="23" t="str">
        <f>IFERROR(LARGE(INDEX(피벗!$BL:$CH,MATCH(성장고객!$E24,피벗!$BJ:$BJ,0),0),4),"")</f>
        <v/>
      </c>
      <c r="CB24" s="27" t="str">
        <f t="shared" si="4"/>
        <v/>
      </c>
      <c r="CC24" s="17" t="str">
        <f>IFERROR(INDEX(피벗!$BL$5:$CH$5,1,MATCH($CD24,INDEX(피벗!$BL:$CH,MATCH($E24,피벗!$BJ:$BJ,0),0),0)),"")</f>
        <v/>
      </c>
      <c r="CD24" s="23" t="str">
        <f>IFERROR(LARGE(INDEX(피벗!$BL:$CH,MATCH(성장고객!$E24,피벗!$BJ:$BJ,0),0),5),"")</f>
        <v/>
      </c>
      <c r="CE24" s="27" t="str">
        <f t="shared" si="5"/>
        <v/>
      </c>
      <c r="CF24" s="23">
        <f>IFERROR(INDEX(피벗!$CI:$CI,MATCH($E24,피벗!$BJ:$BJ,0)),"")</f>
        <v>219194</v>
      </c>
      <c r="CG24" s="25">
        <f t="shared" si="6"/>
        <v>3.1294587548757809E-2</v>
      </c>
      <c r="CH24" s="17" t="str">
        <f>IFERROR(INDEX(피벗!$EZ$5:$GE$5,1,MATCH($CI24,INDEX(피벗!$EZ:$GE,MATCH($E24,피벗!$EY:$EY,0),0),0)),"")</f>
        <v>기업인터넷</v>
      </c>
      <c r="CI24" s="23">
        <f>IFERROR(LARGE(INDEX(피벗!$EZ:$GE,MATCH(성장고객!$E24,피벗!$EY:$EY,0),0),1),"")</f>
        <v>3219194</v>
      </c>
      <c r="CJ24" s="17" t="str">
        <f>IFERROR(INDEX(피벗!$EZ$5:$GE$5,1,MATCH($CK24,INDEX(피벗!$EZ:$GE,MATCH($E24,피벗!$EY:$EY,0),0),0)),"")</f>
        <v>GiGA인터넷</v>
      </c>
      <c r="CK24" s="23">
        <f>IFERROR(LARGE(INDEX(피벗!$EZ:$GE,MATCH(성장고객!$E24,피벗!$EY:$EY,0),0),2),"")</f>
        <v>1261449</v>
      </c>
      <c r="CL24" s="17" t="str">
        <f>IFERROR(INDEX(피벗!$EZ$5:$GE$5,1,MATCH($CM24,INDEX(피벗!$EZ:$GE,MATCH($E24,피벗!$EY:$EY,0),0),0)),"")</f>
        <v>데이터플랫폼</v>
      </c>
      <c r="CM24" s="23">
        <f>IFERROR(LARGE(INDEX(피벗!$EZ:$GE,MATCH(성장고객!$E24,피벗!$EY:$EY,0),0),3),"")</f>
        <v>792000</v>
      </c>
      <c r="CN24" s="17" t="str">
        <f>IFERROR(INDEX(피벗!$EZ$5:$GE$5,1,MATCH($CO24,INDEX(피벗!$EZ:$GE,MATCH($E24,피벗!$EY:$EY,0),0),0)),"")</f>
        <v>MeGA인터넷</v>
      </c>
      <c r="CO24" s="23">
        <f>IFERROR(LARGE(INDEX(피벗!$EZ:$GE,MATCH(성장고객!$E24,피벗!$EY:$EY,0),0),4),"")</f>
        <v>782400</v>
      </c>
      <c r="CP24" s="17" t="str">
        <f>IFERROR(INDEX(피벗!$EZ$5:$GE$5,1,MATCH($CQ24,INDEX(피벗!$EZ:$GE,MATCH($E24,피벗!$EY:$EY,0),0),0)),"")</f>
        <v>기업인터넷전화</v>
      </c>
      <c r="CQ24" s="23">
        <f>IFERROR(LARGE(INDEX(피벗!$EZ:$GE,MATCH(성장고객!$E24,피벗!$EY:$EY,0),0),5),"")</f>
        <v>341927</v>
      </c>
      <c r="CR24" s="23">
        <f>IFERROR(INDEX(피벗!$GF:$GF,MATCH($E24,피벗!$EY:$EY,0)),"")</f>
        <v>7004214.3760000002</v>
      </c>
    </row>
    <row r="25" spans="1:96" x14ac:dyDescent="0.45">
      <c r="A25" s="20" t="s">
        <v>982</v>
      </c>
      <c r="B25" s="20" t="s">
        <v>26</v>
      </c>
      <c r="C25" s="20" t="s">
        <v>30</v>
      </c>
      <c r="D25" s="20" t="s">
        <v>1254</v>
      </c>
      <c r="E25" s="20" t="s">
        <v>1257</v>
      </c>
      <c r="F25" s="21" t="s">
        <v>1258</v>
      </c>
      <c r="G25" s="21" t="s">
        <v>1</v>
      </c>
      <c r="H25" s="21" t="s">
        <v>0</v>
      </c>
      <c r="I25" s="22" t="s">
        <v>940</v>
      </c>
      <c r="J25" s="22" t="s">
        <v>941</v>
      </c>
      <c r="K25" s="20" t="s">
        <v>9</v>
      </c>
      <c r="L25" s="20" t="s">
        <v>9</v>
      </c>
      <c r="M25" s="20" t="s">
        <v>9</v>
      </c>
      <c r="N25" s="20" t="s">
        <v>9</v>
      </c>
      <c r="O25" s="21" t="s">
        <v>9</v>
      </c>
      <c r="P25" s="21" t="s">
        <v>9</v>
      </c>
      <c r="Q25" s="21" t="s">
        <v>9</v>
      </c>
      <c r="R25" s="21" t="s">
        <v>9</v>
      </c>
      <c r="S25" s="21" t="s">
        <v>9</v>
      </c>
      <c r="T25" s="21" t="s">
        <v>9</v>
      </c>
      <c r="U25" s="21" t="s">
        <v>9</v>
      </c>
      <c r="V25" s="21" t="s">
        <v>9</v>
      </c>
      <c r="W25" s="20" t="s">
        <v>9</v>
      </c>
      <c r="X25" s="21" t="s">
        <v>9</v>
      </c>
      <c r="Y25" s="21" t="s">
        <v>9</v>
      </c>
      <c r="Z25" s="21" t="s">
        <v>9</v>
      </c>
      <c r="AA25" s="20" t="s">
        <v>9</v>
      </c>
      <c r="AB25" s="20" t="s">
        <v>9</v>
      </c>
      <c r="AC25" s="21" t="s">
        <v>9</v>
      </c>
      <c r="AD25" s="20" t="s">
        <v>9</v>
      </c>
      <c r="AE25" s="16" t="str" cm="1">
        <f t="array" ref="AE25">IF(AF25="","",INDEX(전산회선!$E$4:$E$1141,_xlfn.AGGREGATE(15,6,ROW(전산회선!$E$4:$E$1141)-ROW(전산회선!$E$4)+1/((전산회선!$B$4:$B$1141=$E25)*(전산회선!$F$4:$F$1141=AF25)),1)))</f>
        <v>기업일반전화</v>
      </c>
      <c r="AF25" s="16">
        <f>IFERROR(IF(_xlfn.MAXIFS(전산회선!$F$4:$F$1141,전산회선!$B$4:$B$1141,$E25)=0,"",_xlfn.MAXIFS(전산회선!$F$4:$F$1141,전산회선!$B$4:$B$1141,$E25)),"")</f>
        <v>25</v>
      </c>
      <c r="AG25" s="16" t="str" cm="1">
        <f t="array" ref="AG25">IF(AH25="","",INDEX(전산회선!$E$4:$E$1141,_xlfn.AGGREGATE(15,6,ROW(전산회선!$E$4:$E$1141)-ROW(전산회선!$E$4)+1/((전산회선!$B$4:$B$1141=$E25)*(전산회선!$F$4:$F$1141=AH25)),1)))</f>
        <v>GTV Biz</v>
      </c>
      <c r="AH25" s="16">
        <f>IFERROR(IF(_xlfn.MAXIFS(전산회선!$F$4:$F$1141,전산회선!$B$4:$B$1141,$E25,전산회선!$F$4:$F$1141,"&lt;"&amp;AF25)=0,"",_xlfn.MAXIFS(전산회선!$F$4:$F$1141,전산회선!$B$4:$B$1141,$E25,전산회선!$F$4:$F$1141,"&lt;"&amp;AF25)),"")</f>
        <v>20</v>
      </c>
      <c r="AI25" s="16" t="str" cm="1">
        <f t="array" ref="AI25">IF(AJ25="","",INDEX(전산회선!$E$4:$E$1141,_xlfn.AGGREGATE(15,6,ROW(전산회선!$E$4:$E$1141)-ROW(전산회선!$E$4)+1/((전산회선!$B$4:$B$1141=$E25)*(전산회선!$F$4:$F$1141=AJ25)),1)))</f>
        <v>홈일반전화</v>
      </c>
      <c r="AJ25" s="16">
        <f>IFERROR(IF(_xlfn.MAXIFS(전산회선!$F$4:$F$1141,전산회선!$B$4:$B$1141,$E25,전산회선!$F$4:$F$1141,"&lt;"&amp;AH25)=0,"",_xlfn.MAXIFS(전산회선!$F$4:$F$1141,전산회선!$B$4:$B$1141,$E25,전산회선!$F$4:$F$1141,"&lt;"&amp;AH25)),"")</f>
        <v>10</v>
      </c>
      <c r="AK25" s="16" t="str" cm="1">
        <f t="array" ref="AK25">IF(AL25="","",INDEX(전산회선!$E$4:$E$1141,_xlfn.AGGREGATE(15,6,ROW(전산회선!$E$4:$E$1141)-ROW(전산회선!$E$4)+1/((전산회선!$B$4:$B$1141=$E25)*(전산회선!$F$4:$F$1141=AL25)),1)))</f>
        <v>MeGA인터넷</v>
      </c>
      <c r="AL25" s="16">
        <f>IFERROR(IF(_xlfn.MAXIFS(전산회선!$F$4:$F$1141,전산회선!$B$4:$B$1141,$E25,전산회선!$F$4:$F$1141,"&lt;"&amp;AJ25)=0,"",_xlfn.MAXIFS(전산회선!$F$4:$F$1141,전산회선!$B$4:$B$1141,$E25,전산회선!$F$4:$F$1141,"&lt;"&amp;AJ25)),"")</f>
        <v>5</v>
      </c>
      <c r="AM25" s="16" t="str" cm="1">
        <f t="array" ref="AM25">IF(AN25="","",INDEX(전산회선!$E$4:$E$1141,_xlfn.AGGREGATE(15,6,ROW(전산회선!$E$4:$E$1141)-ROW(전산회선!$E$4)+1/((전산회선!$B$4:$B$1141=$E25)*(전산회선!$F$4:$F$1141=AN25)),1)))</f>
        <v>GiGA인터넷</v>
      </c>
      <c r="AN25" s="16">
        <f>IFERROR(IF(_xlfn.MAXIFS(전산회선!$F$4:$F$1141,전산회선!$B$4:$B$1141,$E25,전산회선!$F$4:$F$1141,"&lt;"&amp;AL25)=0,"",_xlfn.MAXIFS(전산회선!$F$4:$F$1141,전산회선!$B$4:$B$1141,$E25,전산회선!$F$4:$F$1141,"&lt;"&amp;AL25)),"")</f>
        <v>2</v>
      </c>
      <c r="AO25" s="23">
        <v>635718</v>
      </c>
      <c r="AP25" s="23">
        <v>616554</v>
      </c>
      <c r="AQ25" s="23">
        <v>651440</v>
      </c>
      <c r="AR25" s="23">
        <v>642324</v>
      </c>
      <c r="AS25" s="23">
        <v>645055</v>
      </c>
      <c r="AT25" s="23">
        <v>644965</v>
      </c>
      <c r="AU25" s="23">
        <v>645518</v>
      </c>
      <c r="AV25" s="23">
        <v>645175</v>
      </c>
      <c r="AW25" s="23">
        <v>643782</v>
      </c>
      <c r="AX25" s="23">
        <v>643327</v>
      </c>
      <c r="AY25" s="23">
        <v>640649</v>
      </c>
      <c r="AZ25" s="23">
        <v>638165</v>
      </c>
      <c r="BA25" s="23">
        <v>641056</v>
      </c>
      <c r="BB25" s="23">
        <f t="shared" si="0"/>
        <v>7692672</v>
      </c>
      <c r="BC25" s="23">
        <v>0</v>
      </c>
      <c r="BD25" s="23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0</v>
      </c>
      <c r="BP25" s="23">
        <v>0</v>
      </c>
      <c r="BQ25" s="17" t="str">
        <f>IFERROR(INDEX(피벗!$BL$5:$CH$5,1,MATCH($BR25,INDEX(피벗!$BL:$CH,MATCH($E25,피벗!$BJ:$BJ,0),0),0)),"")</f>
        <v/>
      </c>
      <c r="BR25" s="23" t="str">
        <f>IFERROR(LARGE(INDEX(피벗!$BL:$CH,MATCH(성장고객!$E25,피벗!$BJ:$BJ,0),0),1),"")</f>
        <v/>
      </c>
      <c r="BS25" s="27" t="str">
        <f t="shared" si="1"/>
        <v/>
      </c>
      <c r="BT25" s="17" t="str">
        <f>IFERROR(INDEX(피벗!$BL$5:$CH$5,1,MATCH($BU25,INDEX(피벗!$BL:$CH,MATCH($E25,피벗!$BJ:$BJ,0),0),0)),"")</f>
        <v/>
      </c>
      <c r="BU25" s="23" t="str">
        <f>IFERROR(LARGE(INDEX(피벗!$BL:$CH,MATCH(성장고객!$E25,피벗!$BJ:$BJ,0),0),2),"")</f>
        <v/>
      </c>
      <c r="BV25" s="27" t="str">
        <f t="shared" si="2"/>
        <v/>
      </c>
      <c r="BW25" s="17" t="str">
        <f>IFERROR(INDEX(피벗!$BL$5:$CH$5,1,MATCH($BX25,INDEX(피벗!$BL:$CH,MATCH($E25,피벗!$BJ:$BJ,0),0),0)),"")</f>
        <v/>
      </c>
      <c r="BX25" s="23" t="str">
        <f>IFERROR(LARGE(INDEX(피벗!$BL:$CH,MATCH(성장고객!$E25,피벗!$BJ:$BJ,0),0),3),"")</f>
        <v/>
      </c>
      <c r="BY25" s="27" t="str">
        <f t="shared" si="3"/>
        <v/>
      </c>
      <c r="BZ25" s="17" t="str">
        <f>IFERROR(INDEX(피벗!$BL$5:$CH$5,1,MATCH($CA25,INDEX(피벗!$BL:$CH,MATCH($E25,피벗!$BJ:$BJ,0),0),0)),"")</f>
        <v/>
      </c>
      <c r="CA25" s="23" t="str">
        <f>IFERROR(LARGE(INDEX(피벗!$BL:$CH,MATCH(성장고객!$E25,피벗!$BJ:$BJ,0),0),4),"")</f>
        <v/>
      </c>
      <c r="CB25" s="27" t="str">
        <f t="shared" si="4"/>
        <v/>
      </c>
      <c r="CC25" s="17" t="str">
        <f>IFERROR(INDEX(피벗!$BL$5:$CH$5,1,MATCH($CD25,INDEX(피벗!$BL:$CH,MATCH($E25,피벗!$BJ:$BJ,0),0),0)),"")</f>
        <v/>
      </c>
      <c r="CD25" s="23" t="str">
        <f>IFERROR(LARGE(INDEX(피벗!$BL:$CH,MATCH(성장고객!$E25,피벗!$BJ:$BJ,0),0),5),"")</f>
        <v/>
      </c>
      <c r="CE25" s="27" t="str">
        <f t="shared" si="5"/>
        <v/>
      </c>
      <c r="CF25" s="23" t="str">
        <f>IFERROR(INDEX(피벗!$CI:$CI,MATCH($E25,피벗!$BJ:$BJ,0)),"")</f>
        <v/>
      </c>
      <c r="CG25" s="25" t="str">
        <f t="shared" si="6"/>
        <v/>
      </c>
      <c r="CH25" s="17" t="str">
        <f>IFERROR(INDEX(피벗!$EZ$5:$GE$5,1,MATCH($CI25,INDEX(피벗!$EZ:$GE,MATCH($E25,피벗!$EY:$EY,0),0),0)),"")</f>
        <v>기업일반전화</v>
      </c>
      <c r="CI25" s="23">
        <f>IFERROR(LARGE(INDEX(피벗!$EZ:$GE,MATCH(성장고객!$E25,피벗!$EY:$EY,0),0),1),"")</f>
        <v>2329517</v>
      </c>
      <c r="CJ25" s="17" t="str">
        <f>IFERROR(INDEX(피벗!$EZ$5:$GE$5,1,MATCH($CK25,INDEX(피벗!$EZ:$GE,MATCH($E25,피벗!$EY:$EY,0),0),0)),"")</f>
        <v>GTV Biz</v>
      </c>
      <c r="CK25" s="23">
        <f>IFERROR(LARGE(INDEX(피벗!$EZ:$GE,MATCH(성장고객!$E25,피벗!$EY:$EY,0),0),2),"")</f>
        <v>1632000</v>
      </c>
      <c r="CL25" s="17" t="str">
        <f>IFERROR(INDEX(피벗!$EZ$5:$GE$5,1,MATCH($CM25,INDEX(피벗!$EZ:$GE,MATCH($E25,피벗!$EY:$EY,0),0),0)),"")</f>
        <v>MeGA인터넷</v>
      </c>
      <c r="CM25" s="23">
        <f>IFERROR(LARGE(INDEX(피벗!$EZ:$GE,MATCH(성장고객!$E25,피벗!$EY:$EY,0),0),3),"")</f>
        <v>1250700</v>
      </c>
      <c r="CN25" s="17" t="str">
        <f>IFERROR(INDEX(피벗!$EZ$5:$GE$5,1,MATCH($CO25,INDEX(피벗!$EZ:$GE,MATCH($E25,피벗!$EY:$EY,0),0),0)),"")</f>
        <v>인터넷부가</v>
      </c>
      <c r="CO25" s="23">
        <f>IFERROR(LARGE(INDEX(피벗!$EZ:$GE,MATCH(성장고객!$E25,피벗!$EY:$EY,0),0),4),"")</f>
        <v>984000</v>
      </c>
      <c r="CP25" s="17" t="str">
        <f>IFERROR(INDEX(피벗!$EZ$5:$GE$5,1,MATCH($CQ25,INDEX(피벗!$EZ:$GE,MATCH($E25,피벗!$EY:$EY,0),0),0)),"")</f>
        <v>GiGA인터넷</v>
      </c>
      <c r="CQ25" s="23">
        <f>IFERROR(LARGE(INDEX(피벗!$EZ:$GE,MATCH(성장고객!$E25,피벗!$EY:$EY,0),0),5),"")</f>
        <v>720000</v>
      </c>
      <c r="CR25" s="23">
        <f>IFERROR(INDEX(피벗!$GF:$GF,MATCH($E25,피벗!$EY:$EY,0)),"")</f>
        <v>7692672</v>
      </c>
    </row>
    <row r="26" spans="1:96" x14ac:dyDescent="0.45">
      <c r="A26" s="20" t="s">
        <v>982</v>
      </c>
      <c r="B26" s="20" t="s">
        <v>26</v>
      </c>
      <c r="C26" s="20" t="s">
        <v>104</v>
      </c>
      <c r="D26" s="20" t="s">
        <v>1218</v>
      </c>
      <c r="E26" s="20" t="s">
        <v>376</v>
      </c>
      <c r="F26" s="21" t="s">
        <v>377</v>
      </c>
      <c r="G26" s="21" t="s">
        <v>1</v>
      </c>
      <c r="H26" s="21" t="s">
        <v>0</v>
      </c>
      <c r="I26" s="22" t="s">
        <v>378</v>
      </c>
      <c r="J26" s="22" t="s">
        <v>379</v>
      </c>
      <c r="K26" s="20" t="s">
        <v>0</v>
      </c>
      <c r="L26" s="20" t="s">
        <v>1316</v>
      </c>
      <c r="M26" s="20" t="s">
        <v>1755</v>
      </c>
      <c r="N26" s="20" t="s">
        <v>1336</v>
      </c>
      <c r="O26" s="21" t="s">
        <v>2921</v>
      </c>
      <c r="P26" s="21">
        <v>19</v>
      </c>
      <c r="Q26" s="21" t="s">
        <v>1319</v>
      </c>
      <c r="R26" s="21" t="s">
        <v>1320</v>
      </c>
      <c r="S26" s="21" t="s">
        <v>1321</v>
      </c>
      <c r="T26" s="21" t="s">
        <v>1316</v>
      </c>
      <c r="U26" s="21" t="s">
        <v>2638</v>
      </c>
      <c r="V26" s="21" t="s">
        <v>2922</v>
      </c>
      <c r="W26" s="20" t="s">
        <v>2923</v>
      </c>
      <c r="X26" s="21" t="s">
        <v>2924</v>
      </c>
      <c r="Y26" s="21" t="s">
        <v>2642</v>
      </c>
      <c r="Z26" s="21" t="s">
        <v>2925</v>
      </c>
      <c r="AA26" s="20">
        <v>214</v>
      </c>
      <c r="AB26" s="20" t="s">
        <v>1492</v>
      </c>
      <c r="AC26" s="21" t="s">
        <v>9</v>
      </c>
      <c r="AD26" s="20" t="s">
        <v>1311</v>
      </c>
      <c r="AE26" s="16" t="str" cm="1">
        <f t="array" ref="AE26">IF(AF26="","",INDEX(전산회선!$E$4:$E$1141,_xlfn.AGGREGATE(15,6,ROW(전산회선!$E$4:$E$1141)-ROW(전산회선!$E$4)+1/((전산회선!$B$4:$B$1141=$E26)*(전산회선!$F$4:$F$1141=AF26)),1)))</f>
        <v>홈일반전화</v>
      </c>
      <c r="AF26" s="16">
        <f>IFERROR(IF(_xlfn.MAXIFS(전산회선!$F$4:$F$1141,전산회선!$B$4:$B$1141,$E26)=0,"",_xlfn.MAXIFS(전산회선!$F$4:$F$1141,전산회선!$B$4:$B$1141,$E26)),"")</f>
        <v>8</v>
      </c>
      <c r="AG26" s="16" t="str" cm="1">
        <f t="array" ref="AG26">IF(AH26="","",INDEX(전산회선!$E$4:$E$1141,_xlfn.AGGREGATE(15,6,ROW(전산회선!$E$4:$E$1141)-ROW(전산회선!$E$4)+1/((전산회선!$B$4:$B$1141=$E26)*(전산회선!$F$4:$F$1141=AH26)),1)))</f>
        <v>GiGA인터넷</v>
      </c>
      <c r="AH26" s="16">
        <f>IFERROR(IF(_xlfn.MAXIFS(전산회선!$F$4:$F$1141,전산회선!$B$4:$B$1141,$E26,전산회선!$F$4:$F$1141,"&lt;"&amp;AF26)=0,"",_xlfn.MAXIFS(전산회선!$F$4:$F$1141,전산회선!$B$4:$B$1141,$E26,전산회선!$F$4:$F$1141,"&lt;"&amp;AF26)),"")</f>
        <v>5</v>
      </c>
      <c r="AI26" s="16" t="str" cm="1">
        <f t="array" ref="AI26">IF(AJ26="","",INDEX(전산회선!$E$4:$E$1141,_xlfn.AGGREGATE(15,6,ROW(전산회선!$E$4:$E$1141)-ROW(전산회선!$E$4)+1/((전산회선!$B$4:$B$1141=$E26)*(전산회선!$F$4:$F$1141=AJ26)),1)))</f>
        <v>GTV</v>
      </c>
      <c r="AJ26" s="16">
        <f>IFERROR(IF(_xlfn.MAXIFS(전산회선!$F$4:$F$1141,전산회선!$B$4:$B$1141,$E26,전산회선!$F$4:$F$1141,"&lt;"&amp;AH26)=0,"",_xlfn.MAXIFS(전산회선!$F$4:$F$1141,전산회선!$B$4:$B$1141,$E26,전산회선!$F$4:$F$1141,"&lt;"&amp;AH26)),"")</f>
        <v>3</v>
      </c>
      <c r="AK26" s="16" t="str" cm="1">
        <f t="array" ref="AK26">IF(AL26="","",INDEX(전산회선!$E$4:$E$1141,_xlfn.AGGREGATE(15,6,ROW(전산회선!$E$4:$E$1141)-ROW(전산회선!$E$4)+1/((전산회선!$B$4:$B$1141=$E26)*(전산회선!$F$4:$F$1141=AL26)),1)))</f>
        <v>IoT</v>
      </c>
      <c r="AL26" s="16">
        <f>IFERROR(IF(_xlfn.MAXIFS(전산회선!$F$4:$F$1141,전산회선!$B$4:$B$1141,$E26,전산회선!$F$4:$F$1141,"&lt;"&amp;AJ26)=0,"",_xlfn.MAXIFS(전산회선!$F$4:$F$1141,전산회선!$B$4:$B$1141,$E26,전산회선!$F$4:$F$1141,"&lt;"&amp;AJ26)),"")</f>
        <v>1</v>
      </c>
      <c r="AM26" s="16" t="str" cm="1">
        <f t="array" ref="AM26">IF(AN26="","",INDEX(전산회선!$E$4:$E$1141,_xlfn.AGGREGATE(15,6,ROW(전산회선!$E$4:$E$1141)-ROW(전산회선!$E$4)+1/((전산회선!$B$4:$B$1141=$E26)*(전산회선!$F$4:$F$1141=AN26)),1)))</f>
        <v/>
      </c>
      <c r="AN26" s="16" t="str">
        <f>IFERROR(IF(_xlfn.MAXIFS(전산회선!$F$4:$F$1141,전산회선!$B$4:$B$1141,$E26,전산회선!$F$4:$F$1141,"&lt;"&amp;AL26)=0,"",_xlfn.MAXIFS(전산회선!$F$4:$F$1141,전산회선!$B$4:$B$1141,$E26,전산회선!$F$4:$F$1141,"&lt;"&amp;AL26)),"")</f>
        <v/>
      </c>
      <c r="AO26" s="23">
        <v>405286</v>
      </c>
      <c r="AP26" s="23">
        <v>439924</v>
      </c>
      <c r="AQ26" s="23">
        <v>455677</v>
      </c>
      <c r="AR26" s="23">
        <v>491015</v>
      </c>
      <c r="AS26" s="23">
        <v>777457</v>
      </c>
      <c r="AT26" s="23">
        <v>410902</v>
      </c>
      <c r="AU26" s="23">
        <v>416096</v>
      </c>
      <c r="AV26" s="23">
        <v>416698</v>
      </c>
      <c r="AW26" s="23">
        <v>407252</v>
      </c>
      <c r="AX26" s="23">
        <v>408093</v>
      </c>
      <c r="AY26" s="23">
        <v>383367</v>
      </c>
      <c r="AZ26" s="23">
        <v>380349</v>
      </c>
      <c r="BA26" s="23">
        <v>449343</v>
      </c>
      <c r="BB26" s="23">
        <f t="shared" si="0"/>
        <v>5392116</v>
      </c>
      <c r="BC26" s="23">
        <v>24305</v>
      </c>
      <c r="BD26" s="23">
        <v>62551</v>
      </c>
      <c r="BE26" s="23">
        <v>67324</v>
      </c>
      <c r="BF26" s="23">
        <v>104021</v>
      </c>
      <c r="BG26" s="23">
        <v>105236</v>
      </c>
      <c r="BH26" s="23">
        <v>105236</v>
      </c>
      <c r="BI26" s="23">
        <v>105236</v>
      </c>
      <c r="BJ26" s="23">
        <v>105236</v>
      </c>
      <c r="BK26" s="23">
        <v>110236</v>
      </c>
      <c r="BL26" s="23">
        <v>110236</v>
      </c>
      <c r="BM26" s="23">
        <v>110236</v>
      </c>
      <c r="BN26" s="23">
        <v>110236</v>
      </c>
      <c r="BO26" s="23">
        <v>93340.75</v>
      </c>
      <c r="BP26" s="23">
        <v>1120089</v>
      </c>
      <c r="BQ26" s="17" t="str">
        <f>IFERROR(INDEX(피벗!$BL$5:$CH$5,1,MATCH($BR26,INDEX(피벗!$BL:$CH,MATCH($E26,피벗!$BJ:$BJ,0),0),0)),"")</f>
        <v>GiGA인터넷</v>
      </c>
      <c r="BR26" s="23">
        <f>IFERROR(LARGE(INDEX(피벗!$BL:$CH,MATCH(성장고객!$E26,피벗!$BJ:$BJ,0),0),1),"")</f>
        <v>546527.10000000009</v>
      </c>
      <c r="BS26" s="27">
        <f t="shared" si="1"/>
        <v>0.10135670300861482</v>
      </c>
      <c r="BT26" s="17" t="str">
        <f>IFERROR(INDEX(피벗!$BL$5:$CH$5,1,MATCH($BU26,INDEX(피벗!$BL:$CH,MATCH($E26,피벗!$BJ:$BJ,0),0),0)),"")</f>
        <v>GTV</v>
      </c>
      <c r="BU26" s="23">
        <f>IFERROR(LARGE(INDEX(피벗!$BL:$CH,MATCH(성장고객!$E26,피벗!$BJ:$BJ,0),0),2),"")</f>
        <v>388671.89999999997</v>
      </c>
      <c r="BV26" s="27">
        <f t="shared" si="2"/>
        <v>7.208151679229452E-2</v>
      </c>
      <c r="BW26" s="17" t="str">
        <f>IFERROR(INDEX(피벗!$BL$5:$CH$5,1,MATCH($BX26,INDEX(피벗!$BL:$CH,MATCH($E26,피벗!$BJ:$BJ,0),0),0)),"")</f>
        <v>기가지니 TV</v>
      </c>
      <c r="BX26" s="23">
        <f>IFERROR(LARGE(INDEX(피벗!$BL:$CH,MATCH(성장고객!$E26,피벗!$BJ:$BJ,0),0),3),"")</f>
        <v>144325</v>
      </c>
      <c r="BY26" s="27">
        <f t="shared" si="3"/>
        <v>2.6765930109812177E-2</v>
      </c>
      <c r="BZ26" s="17" t="str">
        <f>IFERROR(INDEX(피벗!$BL$5:$CH$5,1,MATCH($CA26,INDEX(피벗!$BL:$CH,MATCH($E26,피벗!$BJ:$BJ,0),0),0)),"")</f>
        <v>인터넷부가</v>
      </c>
      <c r="CA26" s="23">
        <f>IFERROR(LARGE(INDEX(피벗!$BL:$CH,MATCH(성장고객!$E26,피벗!$BJ:$BJ,0),0),4),"")</f>
        <v>40565</v>
      </c>
      <c r="CB26" s="27">
        <f t="shared" si="4"/>
        <v>7.5230206471819227E-3</v>
      </c>
      <c r="CC26" s="17" t="str">
        <f>IFERROR(INDEX(피벗!$BL$5:$CH$5,1,MATCH($CD26,INDEX(피벗!$BL:$CH,MATCH($E26,피벗!$BJ:$BJ,0),0),0)),"")</f>
        <v/>
      </c>
      <c r="CD26" s="23" t="str">
        <f>IFERROR(LARGE(INDEX(피벗!$BL:$CH,MATCH(성장고객!$E26,피벗!$BJ:$BJ,0),0),5),"")</f>
        <v/>
      </c>
      <c r="CE26" s="27" t="str">
        <f t="shared" si="5"/>
        <v/>
      </c>
      <c r="CF26" s="23">
        <f>IFERROR(INDEX(피벗!$CI:$CI,MATCH($E26,피벗!$BJ:$BJ,0)),"")</f>
        <v>1120089</v>
      </c>
      <c r="CG26" s="25">
        <f t="shared" si="6"/>
        <v>0.20772717055790343</v>
      </c>
      <c r="CH26" s="17" t="str">
        <f>IFERROR(INDEX(피벗!$EZ$5:$GE$5,1,MATCH($CI26,INDEX(피벗!$EZ:$GE,MATCH($E26,피벗!$EY:$EY,0),0),0)),"")</f>
        <v>GiGA인터넷</v>
      </c>
      <c r="CI26" s="23">
        <f>IFERROR(LARGE(INDEX(피벗!$EZ:$GE,MATCH(성장고객!$E26,피벗!$EY:$EY,0),0),1),"")</f>
        <v>1918817.0999999994</v>
      </c>
      <c r="CJ26" s="17" t="str">
        <f>IFERROR(INDEX(피벗!$EZ$5:$GE$5,1,MATCH($CK26,INDEX(피벗!$EZ:$GE,MATCH($E26,피벗!$EY:$EY,0),0),0)),"")</f>
        <v>인터넷부가</v>
      </c>
      <c r="CK26" s="23">
        <f>IFERROR(LARGE(INDEX(피벗!$EZ:$GE,MATCH(성장고객!$E26,피벗!$EY:$EY,0),0),2),"")</f>
        <v>1418350</v>
      </c>
      <c r="CL26" s="17" t="str">
        <f>IFERROR(INDEX(피벗!$EZ$5:$GE$5,1,MATCH($CM26,INDEX(피벗!$EZ:$GE,MATCH($E26,피벗!$EY:$EY,0),0),0)),"")</f>
        <v>홈일반전화</v>
      </c>
      <c r="CM26" s="23">
        <f>IFERROR(LARGE(INDEX(피벗!$EZ:$GE,MATCH(성장고객!$E26,피벗!$EY:$EY,0),0),3),"")</f>
        <v>689820</v>
      </c>
      <c r="CN26" s="17" t="str">
        <f>IFERROR(INDEX(피벗!$EZ$5:$GE$5,1,MATCH($CO26,INDEX(피벗!$EZ:$GE,MATCH($E26,피벗!$EY:$EY,0),0),0)),"")</f>
        <v>MeGA인터넷</v>
      </c>
      <c r="CO26" s="23">
        <f>IFERROR(LARGE(INDEX(피벗!$EZ:$GE,MATCH(성장고객!$E26,피벗!$EY:$EY,0),0),4),"")</f>
        <v>525032</v>
      </c>
      <c r="CP26" s="17" t="str">
        <f>IFERROR(INDEX(피벗!$EZ$5:$GE$5,1,MATCH($CQ26,INDEX(피벗!$EZ:$GE,MATCH($E26,피벗!$EY:$EY,0),0),0)),"")</f>
        <v>GTV</v>
      </c>
      <c r="CQ26" s="23">
        <f>IFERROR(LARGE(INDEX(피벗!$EZ:$GE,MATCH(성장고객!$E26,피벗!$EY:$EY,0),0),5),"")</f>
        <v>388671.89999999997</v>
      </c>
      <c r="CR26" s="23">
        <f>IFERROR(INDEX(피벗!$GF:$GF,MATCH($E26,피벗!$EY:$EY,0)),"")</f>
        <v>5392116</v>
      </c>
    </row>
    <row r="27" spans="1:96" x14ac:dyDescent="0.45">
      <c r="A27" s="20" t="s">
        <v>982</v>
      </c>
      <c r="B27" s="20" t="s">
        <v>26</v>
      </c>
      <c r="C27" s="20" t="s">
        <v>30</v>
      </c>
      <c r="D27" s="20" t="s">
        <v>1214</v>
      </c>
      <c r="E27" s="20" t="s">
        <v>482</v>
      </c>
      <c r="F27" s="21" t="s">
        <v>483</v>
      </c>
      <c r="G27" s="21" t="s">
        <v>1</v>
      </c>
      <c r="H27" s="21" t="s">
        <v>0</v>
      </c>
      <c r="I27" s="22" t="s">
        <v>1250</v>
      </c>
      <c r="J27" s="22" t="s">
        <v>1251</v>
      </c>
      <c r="K27" s="20" t="s">
        <v>0</v>
      </c>
      <c r="L27" s="20" t="s">
        <v>1316</v>
      </c>
      <c r="M27" s="20" t="s">
        <v>1755</v>
      </c>
      <c r="N27" s="20" t="s">
        <v>1336</v>
      </c>
      <c r="O27" s="21" t="s">
        <v>2825</v>
      </c>
      <c r="P27" s="21">
        <v>39</v>
      </c>
      <c r="Q27" s="21" t="s">
        <v>1347</v>
      </c>
      <c r="R27" s="21" t="s">
        <v>1320</v>
      </c>
      <c r="S27" s="21" t="s">
        <v>1321</v>
      </c>
      <c r="T27" s="21" t="s">
        <v>1316</v>
      </c>
      <c r="U27" s="21" t="s">
        <v>2451</v>
      </c>
      <c r="V27" s="21" t="s">
        <v>2916</v>
      </c>
      <c r="W27" s="20" t="s">
        <v>9</v>
      </c>
      <c r="X27" s="21" t="s">
        <v>2917</v>
      </c>
      <c r="Y27" s="21" t="s">
        <v>2918</v>
      </c>
      <c r="Z27" s="21" t="s">
        <v>2919</v>
      </c>
      <c r="AA27" s="20">
        <v>0</v>
      </c>
      <c r="AB27" s="20" t="s">
        <v>1649</v>
      </c>
      <c r="AC27" s="21" t="s">
        <v>2920</v>
      </c>
      <c r="AD27" s="20" t="s">
        <v>1311</v>
      </c>
      <c r="AE27" s="16" t="str" cm="1">
        <f t="array" ref="AE27">IF(AF27="","",INDEX(전산회선!$E$4:$E$1141,_xlfn.AGGREGATE(15,6,ROW(전산회선!$E$4:$E$1141)-ROW(전산회선!$E$4)+1/((전산회선!$B$4:$B$1141=$E27)*(전산회선!$F$4:$F$1141=AF27)),1)))</f>
        <v>기업인터넷전화</v>
      </c>
      <c r="AF27" s="16">
        <f>IFERROR(IF(_xlfn.MAXIFS(전산회선!$F$4:$F$1141,전산회선!$B$4:$B$1141,$E27)=0,"",_xlfn.MAXIFS(전산회선!$F$4:$F$1141,전산회선!$B$4:$B$1141,$E27)),"")</f>
        <v>37</v>
      </c>
      <c r="AG27" s="16" t="str" cm="1">
        <f t="array" ref="AG27">IF(AH27="","",INDEX(전산회선!$E$4:$E$1141,_xlfn.AGGREGATE(15,6,ROW(전산회선!$E$4:$E$1141)-ROW(전산회선!$E$4)+1/((전산회선!$B$4:$B$1141=$E27)*(전산회선!$F$4:$F$1141=AH27)),1)))</f>
        <v>홈일반전화</v>
      </c>
      <c r="AH27" s="16">
        <f>IFERROR(IF(_xlfn.MAXIFS(전산회선!$F$4:$F$1141,전산회선!$B$4:$B$1141,$E27,전산회선!$F$4:$F$1141,"&lt;"&amp;AF27)=0,"",_xlfn.MAXIFS(전산회선!$F$4:$F$1141,전산회선!$B$4:$B$1141,$E27,전산회선!$F$4:$F$1141,"&lt;"&amp;AF27)),"")</f>
        <v>9</v>
      </c>
      <c r="AI27" s="16" t="str" cm="1">
        <f t="array" ref="AI27">IF(AJ27="","",INDEX(전산회선!$E$4:$E$1141,_xlfn.AGGREGATE(15,6,ROW(전산회선!$E$4:$E$1141)-ROW(전산회선!$E$4)+1/((전산회선!$B$4:$B$1141=$E27)*(전산회선!$F$4:$F$1141=AJ27)),1)))</f>
        <v>MeGA인터넷</v>
      </c>
      <c r="AJ27" s="16">
        <f>IFERROR(IF(_xlfn.MAXIFS(전산회선!$F$4:$F$1141,전산회선!$B$4:$B$1141,$E27,전산회선!$F$4:$F$1141,"&lt;"&amp;AH27)=0,"",_xlfn.MAXIFS(전산회선!$F$4:$F$1141,전산회선!$B$4:$B$1141,$E27,전산회선!$F$4:$F$1141,"&lt;"&amp;AH27)),"")</f>
        <v>3</v>
      </c>
      <c r="AK27" s="16" t="str" cm="1">
        <f t="array" ref="AK27">IF(AL27="","",INDEX(전산회선!$E$4:$E$1141,_xlfn.AGGREGATE(15,6,ROW(전산회선!$E$4:$E$1141)-ROW(전산회선!$E$4)+1/((전산회선!$B$4:$B$1141=$E27)*(전산회선!$F$4:$F$1141=AL27)),1)))</f>
        <v>GTV</v>
      </c>
      <c r="AL27" s="16">
        <f>IFERROR(IF(_xlfn.MAXIFS(전산회선!$F$4:$F$1141,전산회선!$B$4:$B$1141,$E27,전산회선!$F$4:$F$1141,"&lt;"&amp;AJ27)=0,"",_xlfn.MAXIFS(전산회선!$F$4:$F$1141,전산회선!$B$4:$B$1141,$E27,전산회선!$F$4:$F$1141,"&lt;"&amp;AJ27)),"")</f>
        <v>2</v>
      </c>
      <c r="AM27" s="16" t="str" cm="1">
        <f t="array" ref="AM27">IF(AN27="","",INDEX(전산회선!$E$4:$E$1141,_xlfn.AGGREGATE(15,6,ROW(전산회선!$E$4:$E$1141)-ROW(전산회선!$E$4)+1/((전산회선!$B$4:$B$1141=$E27)*(전산회선!$F$4:$F$1141=AN27)),1)))</f>
        <v>홈인터넷전화</v>
      </c>
      <c r="AN27" s="16">
        <f>IFERROR(IF(_xlfn.MAXIFS(전산회선!$F$4:$F$1141,전산회선!$B$4:$B$1141,$E27,전산회선!$F$4:$F$1141,"&lt;"&amp;AL27)=0,"",_xlfn.MAXIFS(전산회선!$F$4:$F$1141,전산회선!$B$4:$B$1141,$E27,전산회선!$F$4:$F$1141,"&lt;"&amp;AL27)),"")</f>
        <v>1</v>
      </c>
      <c r="AO27" s="23">
        <v>268050</v>
      </c>
      <c r="AP27" s="23">
        <v>272769</v>
      </c>
      <c r="AQ27" s="23">
        <v>272662</v>
      </c>
      <c r="AR27" s="23">
        <v>273666</v>
      </c>
      <c r="AS27" s="23">
        <v>266091</v>
      </c>
      <c r="AT27" s="23">
        <v>272109</v>
      </c>
      <c r="AU27" s="23">
        <v>273807</v>
      </c>
      <c r="AV27" s="23">
        <v>282742</v>
      </c>
      <c r="AW27" s="23">
        <v>275039</v>
      </c>
      <c r="AX27" s="23">
        <v>259937</v>
      </c>
      <c r="AY27" s="23">
        <v>261000</v>
      </c>
      <c r="AZ27" s="23">
        <v>265370</v>
      </c>
      <c r="BA27" s="23">
        <v>270270.16666666669</v>
      </c>
      <c r="BB27" s="23">
        <f t="shared" si="0"/>
        <v>3243242</v>
      </c>
      <c r="BC27" s="23">
        <v>0</v>
      </c>
      <c r="BD27" s="23">
        <v>0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  <c r="BO27" s="23">
        <v>0</v>
      </c>
      <c r="BP27" s="23">
        <v>0</v>
      </c>
      <c r="BQ27" s="17" t="str">
        <f>IFERROR(INDEX(피벗!$BL$5:$CH$5,1,MATCH($BR27,INDEX(피벗!$BL:$CH,MATCH($E27,피벗!$BJ:$BJ,0),0),0)),"")</f>
        <v/>
      </c>
      <c r="BR27" s="23" t="str">
        <f>IFERROR(LARGE(INDEX(피벗!$BL:$CH,MATCH(성장고객!$E27,피벗!$BJ:$BJ,0),0),1),"")</f>
        <v/>
      </c>
      <c r="BS27" s="27" t="str">
        <f t="shared" si="1"/>
        <v/>
      </c>
      <c r="BT27" s="17" t="str">
        <f>IFERROR(INDEX(피벗!$BL$5:$CH$5,1,MATCH($BU27,INDEX(피벗!$BL:$CH,MATCH($E27,피벗!$BJ:$BJ,0),0),0)),"")</f>
        <v/>
      </c>
      <c r="BU27" s="23" t="str">
        <f>IFERROR(LARGE(INDEX(피벗!$BL:$CH,MATCH(성장고객!$E27,피벗!$BJ:$BJ,0),0),2),"")</f>
        <v/>
      </c>
      <c r="BV27" s="27" t="str">
        <f t="shared" si="2"/>
        <v/>
      </c>
      <c r="BW27" s="17" t="str">
        <f>IFERROR(INDEX(피벗!$BL$5:$CH$5,1,MATCH($BX27,INDEX(피벗!$BL:$CH,MATCH($E27,피벗!$BJ:$BJ,0),0),0)),"")</f>
        <v/>
      </c>
      <c r="BX27" s="23" t="str">
        <f>IFERROR(LARGE(INDEX(피벗!$BL:$CH,MATCH(성장고객!$E27,피벗!$BJ:$BJ,0),0),3),"")</f>
        <v/>
      </c>
      <c r="BY27" s="27" t="str">
        <f t="shared" si="3"/>
        <v/>
      </c>
      <c r="BZ27" s="17" t="str">
        <f>IFERROR(INDEX(피벗!$BL$5:$CH$5,1,MATCH($CA27,INDEX(피벗!$BL:$CH,MATCH($E27,피벗!$BJ:$BJ,0),0),0)),"")</f>
        <v/>
      </c>
      <c r="CA27" s="23" t="str">
        <f>IFERROR(LARGE(INDEX(피벗!$BL:$CH,MATCH(성장고객!$E27,피벗!$BJ:$BJ,0),0),4),"")</f>
        <v/>
      </c>
      <c r="CB27" s="27" t="str">
        <f t="shared" si="4"/>
        <v/>
      </c>
      <c r="CC27" s="17" t="str">
        <f>IFERROR(INDEX(피벗!$BL$5:$CH$5,1,MATCH($CD27,INDEX(피벗!$BL:$CH,MATCH($E27,피벗!$BJ:$BJ,0),0),0)),"")</f>
        <v/>
      </c>
      <c r="CD27" s="23" t="str">
        <f>IFERROR(LARGE(INDEX(피벗!$BL:$CH,MATCH(성장고객!$E27,피벗!$BJ:$BJ,0),0),5),"")</f>
        <v/>
      </c>
      <c r="CE27" s="27" t="str">
        <f t="shared" si="5"/>
        <v/>
      </c>
      <c r="CF27" s="23" t="str">
        <f>IFERROR(INDEX(피벗!$CI:$CI,MATCH($E27,피벗!$BJ:$BJ,0)),"")</f>
        <v/>
      </c>
      <c r="CG27" s="25" t="str">
        <f t="shared" si="6"/>
        <v/>
      </c>
      <c r="CH27" s="17" t="str">
        <f>IFERROR(INDEX(피벗!$EZ$5:$GE$5,1,MATCH($CI27,INDEX(피벗!$EZ:$GE,MATCH($E27,피벗!$EY:$EY,0),0),0)),"")</f>
        <v>기업인터넷전화</v>
      </c>
      <c r="CI27" s="23">
        <f>IFERROR(LARGE(INDEX(피벗!$EZ:$GE,MATCH(성장고객!$E27,피벗!$EY:$EY,0),0),1),"")</f>
        <v>1114447</v>
      </c>
      <c r="CJ27" s="17" t="str">
        <f>IFERROR(INDEX(피벗!$EZ$5:$GE$5,1,MATCH($CK27,INDEX(피벗!$EZ:$GE,MATCH($E27,피벗!$EY:$EY,0),0),0)),"")</f>
        <v>MeGA인터넷</v>
      </c>
      <c r="CK27" s="23">
        <f>IFERROR(LARGE(INDEX(피벗!$EZ:$GE,MATCH(성장고객!$E27,피벗!$EY:$EY,0),0),2),"")</f>
        <v>856800</v>
      </c>
      <c r="CL27" s="17" t="str">
        <f>IFERROR(INDEX(피벗!$EZ$5:$GE$5,1,MATCH($CM27,INDEX(피벗!$EZ:$GE,MATCH($E27,피벗!$EY:$EY,0),0),0)),"")</f>
        <v>홈일반전화</v>
      </c>
      <c r="CM27" s="23">
        <f>IFERROR(LARGE(INDEX(피벗!$EZ:$GE,MATCH(성장고객!$E27,피벗!$EY:$EY,0),0),3),"")</f>
        <v>614058</v>
      </c>
      <c r="CN27" s="17" t="str">
        <f>IFERROR(INDEX(피벗!$EZ$5:$GE$5,1,MATCH($CO27,INDEX(피벗!$EZ:$GE,MATCH($E27,피벗!$EY:$EY,0),0),0)),"")</f>
        <v>GiGA인터넷</v>
      </c>
      <c r="CO27" s="23">
        <f>IFERROR(LARGE(INDEX(피벗!$EZ:$GE,MATCH(성장고객!$E27,피벗!$EY:$EY,0),0),4),"")</f>
        <v>337637</v>
      </c>
      <c r="CP27" s="17" t="str">
        <f>IFERROR(INDEX(피벗!$EZ$5:$GE$5,1,MATCH($CQ27,INDEX(피벗!$EZ:$GE,MATCH($E27,피벗!$EY:$EY,0),0),0)),"")</f>
        <v>GTV</v>
      </c>
      <c r="CQ27" s="23">
        <f>IFERROR(LARGE(INDEX(피벗!$EZ:$GE,MATCH(성장고객!$E27,피벗!$EY:$EY,0),0),5),"")</f>
        <v>163200</v>
      </c>
      <c r="CR27" s="23">
        <f>IFERROR(INDEX(피벗!$GF:$GF,MATCH($E27,피벗!$EY:$EY,0)),"")</f>
        <v>3243242</v>
      </c>
    </row>
    <row r="28" spans="1:96" x14ac:dyDescent="0.45">
      <c r="A28" s="20" t="s">
        <v>982</v>
      </c>
      <c r="B28" s="20" t="s">
        <v>26</v>
      </c>
      <c r="C28" s="20" t="s">
        <v>30</v>
      </c>
      <c r="D28" s="20" t="s">
        <v>1254</v>
      </c>
      <c r="E28" s="20" t="s">
        <v>1290</v>
      </c>
      <c r="F28" s="21" t="s">
        <v>1291</v>
      </c>
      <c r="G28" s="21" t="s">
        <v>1</v>
      </c>
      <c r="H28" s="21" t="s">
        <v>0</v>
      </c>
      <c r="I28" s="22" t="s">
        <v>258</v>
      </c>
      <c r="J28" s="22" t="s">
        <v>259</v>
      </c>
      <c r="K28" s="20" t="s">
        <v>0</v>
      </c>
      <c r="L28" s="20" t="s">
        <v>1316</v>
      </c>
      <c r="M28" s="20" t="s">
        <v>1311</v>
      </c>
      <c r="N28" s="20" t="s">
        <v>1317</v>
      </c>
      <c r="O28" s="21" t="s">
        <v>2614</v>
      </c>
      <c r="P28" s="21">
        <v>17</v>
      </c>
      <c r="Q28" s="21" t="s">
        <v>1392</v>
      </c>
      <c r="R28" s="21" t="s">
        <v>1320</v>
      </c>
      <c r="S28" s="21" t="s">
        <v>1321</v>
      </c>
      <c r="T28" s="21" t="s">
        <v>1316</v>
      </c>
      <c r="U28" s="21" t="s">
        <v>2391</v>
      </c>
      <c r="V28" s="21" t="s">
        <v>2983</v>
      </c>
      <c r="W28" s="20" t="s">
        <v>2984</v>
      </c>
      <c r="X28" s="21" t="s">
        <v>2985</v>
      </c>
      <c r="Y28" s="21" t="s">
        <v>2986</v>
      </c>
      <c r="Z28" s="21" t="s">
        <v>2987</v>
      </c>
      <c r="AA28" s="20">
        <v>86</v>
      </c>
      <c r="AB28" s="20" t="s">
        <v>1464</v>
      </c>
      <c r="AC28" s="21" t="s">
        <v>2988</v>
      </c>
      <c r="AD28" s="20" t="s">
        <v>1311</v>
      </c>
      <c r="AE28" s="16" t="str" cm="1">
        <f t="array" ref="AE28">IF(AF28="","",INDEX(전산회선!$E$4:$E$1141,_xlfn.AGGREGATE(15,6,ROW(전산회선!$E$4:$E$1141)-ROW(전산회선!$E$4)+1/((전산회선!$B$4:$B$1141=$E28)*(전산회선!$F$4:$F$1141=AF28)),1)))</f>
        <v>기업인터넷전화</v>
      </c>
      <c r="AF28" s="16">
        <f>IFERROR(IF(_xlfn.MAXIFS(전산회선!$F$4:$F$1141,전산회선!$B$4:$B$1141,$E28)=0,"",_xlfn.MAXIFS(전산회선!$F$4:$F$1141,전산회선!$B$4:$B$1141,$E28)),"")</f>
        <v>42</v>
      </c>
      <c r="AG28" s="16" t="str" cm="1">
        <f t="array" ref="AG28">IF(AH28="","",INDEX(전산회선!$E$4:$E$1141,_xlfn.AGGREGATE(15,6,ROW(전산회선!$E$4:$E$1141)-ROW(전산회선!$E$4)+1/((전산회선!$B$4:$B$1141=$E28)*(전산회선!$F$4:$F$1141=AH28)),1)))</f>
        <v>MeGA인터넷</v>
      </c>
      <c r="AH28" s="16">
        <f>IFERROR(IF(_xlfn.MAXIFS(전산회선!$F$4:$F$1141,전산회선!$B$4:$B$1141,$E28,전산회선!$F$4:$F$1141,"&lt;"&amp;AF28)=0,"",_xlfn.MAXIFS(전산회선!$F$4:$F$1141,전산회선!$B$4:$B$1141,$E28,전산회선!$F$4:$F$1141,"&lt;"&amp;AF28)),"")</f>
        <v>6</v>
      </c>
      <c r="AI28" s="16" t="str" cm="1">
        <f t="array" ref="AI28">IF(AJ28="","",INDEX(전산회선!$E$4:$E$1141,_xlfn.AGGREGATE(15,6,ROW(전산회선!$E$4:$E$1141)-ROW(전산회선!$E$4)+1/((전산회선!$B$4:$B$1141=$E28)*(전산회선!$F$4:$F$1141=AJ28)),1)))</f>
        <v>홈일반전화</v>
      </c>
      <c r="AJ28" s="16">
        <f>IFERROR(IF(_xlfn.MAXIFS(전산회선!$F$4:$F$1141,전산회선!$B$4:$B$1141,$E28,전산회선!$F$4:$F$1141,"&lt;"&amp;AH28)=0,"",_xlfn.MAXIFS(전산회선!$F$4:$F$1141,전산회선!$B$4:$B$1141,$E28,전산회선!$F$4:$F$1141,"&lt;"&amp;AH28)),"")</f>
        <v>2</v>
      </c>
      <c r="AK28" s="16" t="str" cm="1">
        <f t="array" ref="AK28">IF(AL28="","",INDEX(전산회선!$E$4:$E$1141,_xlfn.AGGREGATE(15,6,ROW(전산회선!$E$4:$E$1141)-ROW(전산회선!$E$4)+1/((전산회선!$B$4:$B$1141=$E28)*(전산회선!$F$4:$F$1141=AL28)),1)))</f>
        <v>3G</v>
      </c>
      <c r="AL28" s="16">
        <f>IFERROR(IF(_xlfn.MAXIFS(전산회선!$F$4:$F$1141,전산회선!$B$4:$B$1141,$E28,전산회선!$F$4:$F$1141,"&lt;"&amp;AJ28)=0,"",_xlfn.MAXIFS(전산회선!$F$4:$F$1141,전산회선!$B$4:$B$1141,$E28,전산회선!$F$4:$F$1141,"&lt;"&amp;AJ28)),"")</f>
        <v>1</v>
      </c>
      <c r="AM28" s="16" t="str" cm="1">
        <f t="array" ref="AM28">IF(AN28="","",INDEX(전산회선!$E$4:$E$1141,_xlfn.AGGREGATE(15,6,ROW(전산회선!$E$4:$E$1141)-ROW(전산회선!$E$4)+1/((전산회선!$B$4:$B$1141=$E28)*(전산회선!$F$4:$F$1141=AN28)),1)))</f>
        <v/>
      </c>
      <c r="AN28" s="16" t="str">
        <f>IFERROR(IF(_xlfn.MAXIFS(전산회선!$F$4:$F$1141,전산회선!$B$4:$B$1141,$E28,전산회선!$F$4:$F$1141,"&lt;"&amp;AL28)=0,"",_xlfn.MAXIFS(전산회선!$F$4:$F$1141,전산회선!$B$4:$B$1141,$E28,전산회선!$F$4:$F$1141,"&lt;"&amp;AL28)),"")</f>
        <v/>
      </c>
      <c r="AO28" s="23">
        <v>315678</v>
      </c>
      <c r="AP28" s="23">
        <v>308865</v>
      </c>
      <c r="AQ28" s="23">
        <v>308215</v>
      </c>
      <c r="AR28" s="23">
        <v>316755</v>
      </c>
      <c r="AS28" s="23">
        <v>310452</v>
      </c>
      <c r="AT28" s="23">
        <v>301139</v>
      </c>
      <c r="AU28" s="23">
        <v>300600</v>
      </c>
      <c r="AV28" s="23">
        <v>304038</v>
      </c>
      <c r="AW28" s="23">
        <v>306771</v>
      </c>
      <c r="AX28" s="23">
        <v>301585</v>
      </c>
      <c r="AY28" s="23">
        <v>302996</v>
      </c>
      <c r="AZ28" s="23">
        <v>304496</v>
      </c>
      <c r="BA28" s="23">
        <v>306799.16666666669</v>
      </c>
      <c r="BB28" s="23">
        <f t="shared" si="0"/>
        <v>3681590</v>
      </c>
      <c r="BC28" s="23">
        <v>0</v>
      </c>
      <c r="BD28" s="23">
        <v>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  <c r="BO28" s="23">
        <v>0</v>
      </c>
      <c r="BP28" s="23">
        <v>0</v>
      </c>
      <c r="BQ28" s="17" t="str">
        <f>IFERROR(INDEX(피벗!$BL$5:$CH$5,1,MATCH($BR28,INDEX(피벗!$BL:$CH,MATCH($E28,피벗!$BJ:$BJ,0),0),0)),"")</f>
        <v/>
      </c>
      <c r="BR28" s="23" t="str">
        <f>IFERROR(LARGE(INDEX(피벗!$BL:$CH,MATCH(성장고객!$E28,피벗!$BJ:$BJ,0),0),1),"")</f>
        <v/>
      </c>
      <c r="BS28" s="27" t="str">
        <f t="shared" si="1"/>
        <v/>
      </c>
      <c r="BT28" s="17" t="str">
        <f>IFERROR(INDEX(피벗!$BL$5:$CH$5,1,MATCH($BU28,INDEX(피벗!$BL:$CH,MATCH($E28,피벗!$BJ:$BJ,0),0),0)),"")</f>
        <v/>
      </c>
      <c r="BU28" s="23" t="str">
        <f>IFERROR(LARGE(INDEX(피벗!$BL:$CH,MATCH(성장고객!$E28,피벗!$BJ:$BJ,0),0),2),"")</f>
        <v/>
      </c>
      <c r="BV28" s="27" t="str">
        <f t="shared" si="2"/>
        <v/>
      </c>
      <c r="BW28" s="17" t="str">
        <f>IFERROR(INDEX(피벗!$BL$5:$CH$5,1,MATCH($BX28,INDEX(피벗!$BL:$CH,MATCH($E28,피벗!$BJ:$BJ,0),0),0)),"")</f>
        <v/>
      </c>
      <c r="BX28" s="23" t="str">
        <f>IFERROR(LARGE(INDEX(피벗!$BL:$CH,MATCH(성장고객!$E28,피벗!$BJ:$BJ,0),0),3),"")</f>
        <v/>
      </c>
      <c r="BY28" s="27" t="str">
        <f t="shared" si="3"/>
        <v/>
      </c>
      <c r="BZ28" s="17" t="str">
        <f>IFERROR(INDEX(피벗!$BL$5:$CH$5,1,MATCH($CA28,INDEX(피벗!$BL:$CH,MATCH($E28,피벗!$BJ:$BJ,0),0),0)),"")</f>
        <v/>
      </c>
      <c r="CA28" s="23" t="str">
        <f>IFERROR(LARGE(INDEX(피벗!$BL:$CH,MATCH(성장고객!$E28,피벗!$BJ:$BJ,0),0),4),"")</f>
        <v/>
      </c>
      <c r="CB28" s="27" t="str">
        <f t="shared" si="4"/>
        <v/>
      </c>
      <c r="CC28" s="17" t="str">
        <f>IFERROR(INDEX(피벗!$BL$5:$CH$5,1,MATCH($CD28,INDEX(피벗!$BL:$CH,MATCH($E28,피벗!$BJ:$BJ,0),0),0)),"")</f>
        <v/>
      </c>
      <c r="CD28" s="23" t="str">
        <f>IFERROR(LARGE(INDEX(피벗!$BL:$CH,MATCH(성장고객!$E28,피벗!$BJ:$BJ,0),0),5),"")</f>
        <v/>
      </c>
      <c r="CE28" s="27" t="str">
        <f t="shared" si="5"/>
        <v/>
      </c>
      <c r="CF28" s="23" t="str">
        <f>IFERROR(INDEX(피벗!$CI:$CI,MATCH($E28,피벗!$BJ:$BJ,0)),"")</f>
        <v/>
      </c>
      <c r="CG28" s="25" t="str">
        <f t="shared" si="6"/>
        <v/>
      </c>
      <c r="CH28" s="17" t="str">
        <f>IFERROR(INDEX(피벗!$EZ$5:$GE$5,1,MATCH($CI28,INDEX(피벗!$EZ:$GE,MATCH($E28,피벗!$EY:$EY,0),0),0)),"")</f>
        <v>MeGA인터넷</v>
      </c>
      <c r="CI28" s="23">
        <f>IFERROR(LARGE(INDEX(피벗!$EZ:$GE,MATCH(성장고객!$E28,피벗!$EY:$EY,0),0),1),"")</f>
        <v>1647540</v>
      </c>
      <c r="CJ28" s="17" t="str">
        <f>IFERROR(INDEX(피벗!$EZ$5:$GE$5,1,MATCH($CK28,INDEX(피벗!$EZ:$GE,MATCH($E28,피벗!$EY:$EY,0),0),0)),"")</f>
        <v>GiGA인터넷</v>
      </c>
      <c r="CK28" s="23">
        <f>IFERROR(LARGE(INDEX(피벗!$EZ:$GE,MATCH(성장고객!$E28,피벗!$EY:$EY,0),0),2),"")</f>
        <v>734215</v>
      </c>
      <c r="CL28" s="17" t="str">
        <f>IFERROR(INDEX(피벗!$EZ$5:$GE$5,1,MATCH($CM28,INDEX(피벗!$EZ:$GE,MATCH($E28,피벗!$EY:$EY,0),0),0)),"")</f>
        <v>기업인터넷전화</v>
      </c>
      <c r="CM28" s="23">
        <f>IFERROR(LARGE(INDEX(피벗!$EZ:$GE,MATCH(성장고객!$E28,피벗!$EY:$EY,0),0),3),"")</f>
        <v>574126</v>
      </c>
      <c r="CN28" s="17" t="str">
        <f>IFERROR(INDEX(피벗!$EZ$5:$GE$5,1,MATCH($CO28,INDEX(피벗!$EZ:$GE,MATCH($E28,피벗!$EY:$EY,0),0),0)),"")</f>
        <v>3G</v>
      </c>
      <c r="CO28" s="23">
        <f>IFERROR(LARGE(INDEX(피벗!$EZ:$GE,MATCH(성장고객!$E28,피벗!$EY:$EY,0),0),4),"")</f>
        <v>212003</v>
      </c>
      <c r="CP28" s="17" t="str">
        <f>IFERROR(INDEX(피벗!$EZ$5:$GE$5,1,MATCH($CQ28,INDEX(피벗!$EZ:$GE,MATCH($E28,피벗!$EY:$EY,0),0),0)),"")</f>
        <v>TV PPV</v>
      </c>
      <c r="CQ28" s="23">
        <f>IFERROR(LARGE(INDEX(피벗!$EZ:$GE,MATCH(성장고객!$E28,피벗!$EY:$EY,0),0),5),"")</f>
        <v>178800</v>
      </c>
      <c r="CR28" s="23">
        <f>IFERROR(INDEX(피벗!$GF:$GF,MATCH($E28,피벗!$EY:$EY,0)),"")</f>
        <v>3681590</v>
      </c>
    </row>
    <row r="29" spans="1:96" x14ac:dyDescent="0.45">
      <c r="A29" s="20" t="s">
        <v>982</v>
      </c>
      <c r="B29" s="20" t="s">
        <v>26</v>
      </c>
      <c r="C29" s="20" t="s">
        <v>104</v>
      </c>
      <c r="D29" s="20" t="s">
        <v>1218</v>
      </c>
      <c r="E29" s="20" t="s">
        <v>392</v>
      </c>
      <c r="F29" s="21" t="s">
        <v>393</v>
      </c>
      <c r="G29" s="21" t="s">
        <v>1</v>
      </c>
      <c r="H29" s="21" t="s">
        <v>0</v>
      </c>
      <c r="I29" s="22" t="s">
        <v>394</v>
      </c>
      <c r="J29" s="22" t="s">
        <v>395</v>
      </c>
      <c r="K29" s="20" t="s">
        <v>0</v>
      </c>
      <c r="L29" s="20" t="s">
        <v>1316</v>
      </c>
      <c r="M29" s="20" t="s">
        <v>1389</v>
      </c>
      <c r="N29" s="20" t="s">
        <v>1390</v>
      </c>
      <c r="O29" s="21" t="s">
        <v>1391</v>
      </c>
      <c r="P29" s="21">
        <v>53</v>
      </c>
      <c r="Q29" s="21" t="s">
        <v>1392</v>
      </c>
      <c r="R29" s="21" t="s">
        <v>1320</v>
      </c>
      <c r="S29" s="21" t="s">
        <v>1321</v>
      </c>
      <c r="T29" s="21" t="s">
        <v>1316</v>
      </c>
      <c r="U29" s="21" t="s">
        <v>2560</v>
      </c>
      <c r="V29" s="21" t="s">
        <v>2912</v>
      </c>
      <c r="W29" s="20" t="s">
        <v>2913</v>
      </c>
      <c r="X29" s="21" t="s">
        <v>2914</v>
      </c>
      <c r="Y29" s="21" t="s">
        <v>2564</v>
      </c>
      <c r="Z29" s="21" t="s">
        <v>2915</v>
      </c>
      <c r="AA29" s="20">
        <v>78</v>
      </c>
      <c r="AB29" s="20" t="s">
        <v>1579</v>
      </c>
      <c r="AC29" s="21" t="s">
        <v>2208</v>
      </c>
      <c r="AD29" s="20" t="s">
        <v>1311</v>
      </c>
      <c r="AE29" s="16" t="str" cm="1">
        <f t="array" ref="AE29">IF(AF29="","",INDEX(전산회선!$E$4:$E$1141,_xlfn.AGGREGATE(15,6,ROW(전산회선!$E$4:$E$1141)-ROW(전산회선!$E$4)+1/((전산회선!$B$4:$B$1141=$E29)*(전산회선!$F$4:$F$1141=AF29)),1)))</f>
        <v>홈일반전화</v>
      </c>
      <c r="AF29" s="16">
        <f>IFERROR(IF(_xlfn.MAXIFS(전산회선!$F$4:$F$1141,전산회선!$B$4:$B$1141,$E29)=0,"",_xlfn.MAXIFS(전산회선!$F$4:$F$1141,전산회선!$B$4:$B$1141,$E29)),"")</f>
        <v>16</v>
      </c>
      <c r="AG29" s="16" t="str" cm="1">
        <f t="array" ref="AG29">IF(AH29="","",INDEX(전산회선!$E$4:$E$1141,_xlfn.AGGREGATE(15,6,ROW(전산회선!$E$4:$E$1141)-ROW(전산회선!$E$4)+1/((전산회선!$B$4:$B$1141=$E29)*(전산회선!$F$4:$F$1141=AH29)),1)))</f>
        <v>GiGA인터넷</v>
      </c>
      <c r="AH29" s="16">
        <f>IFERROR(IF(_xlfn.MAXIFS(전산회선!$F$4:$F$1141,전산회선!$B$4:$B$1141,$E29,전산회선!$F$4:$F$1141,"&lt;"&amp;AF29)=0,"",_xlfn.MAXIFS(전산회선!$F$4:$F$1141,전산회선!$B$4:$B$1141,$E29,전산회선!$F$4:$F$1141,"&lt;"&amp;AF29)),"")</f>
        <v>11</v>
      </c>
      <c r="AI29" s="16" t="str" cm="1">
        <f t="array" ref="AI29">IF(AJ29="","",INDEX(전산회선!$E$4:$E$1141,_xlfn.AGGREGATE(15,6,ROW(전산회선!$E$4:$E$1141)-ROW(전산회선!$E$4)+1/((전산회선!$B$4:$B$1141=$E29)*(전산회선!$F$4:$F$1141=AJ29)),1)))</f>
        <v>GTV</v>
      </c>
      <c r="AJ29" s="16">
        <f>IFERROR(IF(_xlfn.MAXIFS(전산회선!$F$4:$F$1141,전산회선!$B$4:$B$1141,$E29,전산회선!$F$4:$F$1141,"&lt;"&amp;AH29)=0,"",_xlfn.MAXIFS(전산회선!$F$4:$F$1141,전산회선!$B$4:$B$1141,$E29,전산회선!$F$4:$F$1141,"&lt;"&amp;AH29)),"")</f>
        <v>4</v>
      </c>
      <c r="AK29" s="16" t="str" cm="1">
        <f t="array" ref="AK29">IF(AL29="","",INDEX(전산회선!$E$4:$E$1141,_xlfn.AGGREGATE(15,6,ROW(전산회선!$E$4:$E$1141)-ROW(전산회선!$E$4)+1/((전산회선!$B$4:$B$1141=$E29)*(전산회선!$F$4:$F$1141=AL29)),1)))</f>
        <v>GTS</v>
      </c>
      <c r="AL29" s="16">
        <f>IFERROR(IF(_xlfn.MAXIFS(전산회선!$F$4:$F$1141,전산회선!$B$4:$B$1141,$E29,전산회선!$F$4:$F$1141,"&lt;"&amp;AJ29)=0,"",_xlfn.MAXIFS(전산회선!$F$4:$F$1141,전산회선!$B$4:$B$1141,$E29,전산회선!$F$4:$F$1141,"&lt;"&amp;AJ29)),"")</f>
        <v>1</v>
      </c>
      <c r="AM29" s="16" t="str" cm="1">
        <f t="array" ref="AM29">IF(AN29="","",INDEX(전산회선!$E$4:$E$1141,_xlfn.AGGREGATE(15,6,ROW(전산회선!$E$4:$E$1141)-ROW(전산회선!$E$4)+1/((전산회선!$B$4:$B$1141=$E29)*(전산회선!$F$4:$F$1141=AN29)),1)))</f>
        <v/>
      </c>
      <c r="AN29" s="16" t="str">
        <f>IFERROR(IF(_xlfn.MAXIFS(전산회선!$F$4:$F$1141,전산회선!$B$4:$B$1141,$E29,전산회선!$F$4:$F$1141,"&lt;"&amp;AL29)=0,"",_xlfn.MAXIFS(전산회선!$F$4:$F$1141,전산회선!$B$4:$B$1141,$E29,전산회선!$F$4:$F$1141,"&lt;"&amp;AL29)),"")</f>
        <v/>
      </c>
      <c r="AO29" s="23">
        <v>803631</v>
      </c>
      <c r="AP29" s="23">
        <v>766467.00000000012</v>
      </c>
      <c r="AQ29" s="23">
        <v>760479</v>
      </c>
      <c r="AR29" s="23">
        <v>752763</v>
      </c>
      <c r="AS29" s="23">
        <v>753098</v>
      </c>
      <c r="AT29" s="23">
        <v>753626</v>
      </c>
      <c r="AU29" s="23">
        <v>660474</v>
      </c>
      <c r="AV29" s="23">
        <v>746404</v>
      </c>
      <c r="AW29" s="23">
        <v>748981</v>
      </c>
      <c r="AX29" s="23">
        <v>830506</v>
      </c>
      <c r="AY29" s="23">
        <v>852070</v>
      </c>
      <c r="AZ29" s="23">
        <v>771424</v>
      </c>
      <c r="BA29" s="23">
        <v>766660.25</v>
      </c>
      <c r="BB29" s="23">
        <f t="shared" si="0"/>
        <v>9199923</v>
      </c>
      <c r="BC29" s="23">
        <v>137643</v>
      </c>
      <c r="BD29" s="23">
        <v>98318</v>
      </c>
      <c r="BE29" s="23">
        <v>101444</v>
      </c>
      <c r="BF29" s="23">
        <v>101911</v>
      </c>
      <c r="BG29" s="23">
        <v>102444</v>
      </c>
      <c r="BH29" s="23">
        <v>102444</v>
      </c>
      <c r="BI29" s="23">
        <v>102444</v>
      </c>
      <c r="BJ29" s="23">
        <v>189504</v>
      </c>
      <c r="BK29" s="23">
        <v>191840.00000000003</v>
      </c>
      <c r="BL29" s="23">
        <v>264872</v>
      </c>
      <c r="BM29" s="23">
        <v>286702</v>
      </c>
      <c r="BN29" s="23">
        <v>218183</v>
      </c>
      <c r="BO29" s="23">
        <v>158145.75</v>
      </c>
      <c r="BP29" s="23">
        <v>1897749</v>
      </c>
      <c r="BQ29" s="17" t="str">
        <f>IFERROR(INDEX(피벗!$BL$5:$CH$5,1,MATCH($BR29,INDEX(피벗!$BL:$CH,MATCH($E29,피벗!$BJ:$BJ,0),0),0)),"")</f>
        <v>GiGA인터넷</v>
      </c>
      <c r="BR29" s="23">
        <f>IFERROR(LARGE(INDEX(피벗!$BL:$CH,MATCH(성장고객!$E29,피벗!$BJ:$BJ,0),0),1),"")</f>
        <v>1191763</v>
      </c>
      <c r="BS29" s="27">
        <f t="shared" si="1"/>
        <v>0.12954054071974297</v>
      </c>
      <c r="BT29" s="17" t="str">
        <f>IFERROR(INDEX(피벗!$BL$5:$CH$5,1,MATCH($BU29,INDEX(피벗!$BL:$CH,MATCH($E29,피벗!$BJ:$BJ,0),0),0)),"")</f>
        <v>홈일반전화</v>
      </c>
      <c r="BU29" s="23">
        <f>IFERROR(LARGE(INDEX(피벗!$BL:$CH,MATCH(성장고객!$E29,피벗!$BJ:$BJ,0),0),2),"")</f>
        <v>332705.95899999992</v>
      </c>
      <c r="BV29" s="27">
        <f t="shared" si="2"/>
        <v>3.61639938725574E-2</v>
      </c>
      <c r="BW29" s="17" t="str">
        <f>IFERROR(INDEX(피벗!$BL$5:$CH$5,1,MATCH($BX29,INDEX(피벗!$BL:$CH,MATCH($E29,피벗!$BJ:$BJ,0),0),0)),"")</f>
        <v>홈지능망</v>
      </c>
      <c r="BX29" s="23">
        <f>IFERROR(LARGE(INDEX(피벗!$BL:$CH,MATCH(성장고객!$E29,피벗!$BJ:$BJ,0),0),3),"")</f>
        <v>94892.040999999968</v>
      </c>
      <c r="BY29" s="27">
        <f t="shared" si="3"/>
        <v>1.0314438609975319E-2</v>
      </c>
      <c r="BZ29" s="17" t="str">
        <f>IFERROR(INDEX(피벗!$BL$5:$CH$5,1,MATCH($CA29,INDEX(피벗!$BL:$CH,MATCH($E29,피벗!$BJ:$BJ,0),0),0)),"")</f>
        <v>인터넷부가</v>
      </c>
      <c r="CA29" s="23">
        <f>IFERROR(LARGE(INDEX(피벗!$BL:$CH,MATCH(성장고객!$E29,피벗!$BJ:$BJ,0),0),4),"")</f>
        <v>89719</v>
      </c>
      <c r="CB29" s="27">
        <f t="shared" si="4"/>
        <v>9.7521468386202806E-3</v>
      </c>
      <c r="CC29" s="17" t="str">
        <f>IFERROR(INDEX(피벗!$BL$5:$CH$5,1,MATCH($CD29,INDEX(피벗!$BL:$CH,MATCH($E29,피벗!$BJ:$BJ,0),0),0)),"")</f>
        <v>GTV</v>
      </c>
      <c r="CD29" s="23">
        <f>IFERROR(LARGE(INDEX(피벗!$BL:$CH,MATCH(성장고객!$E29,피벗!$BJ:$BJ,0),0),5),"")</f>
        <v>85090</v>
      </c>
      <c r="CE29" s="27">
        <f t="shared" si="5"/>
        <v>9.2489904535070569E-3</v>
      </c>
      <c r="CF29" s="23">
        <f>IFERROR(INDEX(피벗!$CI:$CI,MATCH($E29,피벗!$BJ:$BJ,0)),"")</f>
        <v>1897748.9999999998</v>
      </c>
      <c r="CG29" s="25">
        <f t="shared" si="6"/>
        <v>0.20627879168119123</v>
      </c>
      <c r="CH29" s="17" t="str">
        <f>IFERROR(INDEX(피벗!$EZ$5:$GE$5,1,MATCH($CI29,INDEX(피벗!$EZ:$GE,MATCH($E29,피벗!$EY:$EY,0),0),0)),"")</f>
        <v>GiGA인터넷</v>
      </c>
      <c r="CI29" s="23">
        <f>IFERROR(LARGE(INDEX(피벗!$EZ:$GE,MATCH(성장고객!$E29,피벗!$EY:$EY,0),0),1),"")</f>
        <v>5069334</v>
      </c>
      <c r="CJ29" s="17" t="str">
        <f>IFERROR(INDEX(피벗!$EZ$5:$GE$5,1,MATCH($CK29,INDEX(피벗!$EZ:$GE,MATCH($E29,피벗!$EY:$EY,0),0),0)),"")</f>
        <v>홈일반전화</v>
      </c>
      <c r="CK29" s="23">
        <f>IFERROR(LARGE(INDEX(피벗!$EZ:$GE,MATCH(성장고객!$E29,피벗!$EY:$EY,0),0),2),"")</f>
        <v>1389905.959</v>
      </c>
      <c r="CL29" s="17" t="str">
        <f>IFERROR(INDEX(피벗!$EZ$5:$GE$5,1,MATCH($CM29,INDEX(피벗!$EZ:$GE,MATCH($E29,피벗!$EY:$EY,0),0),0)),"")</f>
        <v>MeGA인터넷</v>
      </c>
      <c r="CM29" s="23">
        <f>IFERROR(LARGE(INDEX(피벗!$EZ:$GE,MATCH(성장고객!$E29,피벗!$EY:$EY,0),0),3),"")</f>
        <v>1032786</v>
      </c>
      <c r="CN29" s="17" t="str">
        <f>IFERROR(INDEX(피벗!$EZ$5:$GE$5,1,MATCH($CO29,INDEX(피벗!$EZ:$GE,MATCH($E29,피벗!$EY:$EY,0),0),0)),"")</f>
        <v>GTV</v>
      </c>
      <c r="CO29" s="23">
        <f>IFERROR(LARGE(INDEX(피벗!$EZ:$GE,MATCH(성장고객!$E29,피벗!$EY:$EY,0),0),4),"")</f>
        <v>609753</v>
      </c>
      <c r="CP29" s="17" t="str">
        <f>IFERROR(INDEX(피벗!$EZ$5:$GE$5,1,MATCH($CQ29,INDEX(피벗!$EZ:$GE,MATCH($E29,피벗!$EY:$EY,0),0),0)),"")</f>
        <v>인터넷부가</v>
      </c>
      <c r="CQ29" s="23">
        <f>IFERROR(LARGE(INDEX(피벗!$EZ:$GE,MATCH(성장고객!$E29,피벗!$EY:$EY,0),0),5),"")</f>
        <v>421687</v>
      </c>
      <c r="CR29" s="23">
        <f>IFERROR(INDEX(피벗!$GF:$GF,MATCH($E29,피벗!$EY:$EY,0)),"")</f>
        <v>9199923</v>
      </c>
    </row>
    <row r="30" spans="1:96" x14ac:dyDescent="0.45">
      <c r="A30" s="20" t="s">
        <v>982</v>
      </c>
      <c r="B30" s="20" t="s">
        <v>26</v>
      </c>
      <c r="C30" s="20" t="s">
        <v>30</v>
      </c>
      <c r="D30" s="20" t="s">
        <v>1194</v>
      </c>
      <c r="E30" s="20" t="s">
        <v>344</v>
      </c>
      <c r="F30" s="21" t="s">
        <v>345</v>
      </c>
      <c r="G30" s="21" t="s">
        <v>257</v>
      </c>
      <c r="H30" s="21" t="s">
        <v>0</v>
      </c>
      <c r="I30" s="22" t="s">
        <v>346</v>
      </c>
      <c r="J30" s="22" t="s">
        <v>347</v>
      </c>
      <c r="K30" s="20" t="s">
        <v>9</v>
      </c>
      <c r="L30" s="20" t="s">
        <v>9</v>
      </c>
      <c r="M30" s="20" t="s">
        <v>9</v>
      </c>
      <c r="N30" s="20" t="s">
        <v>9</v>
      </c>
      <c r="O30" s="21" t="s">
        <v>9</v>
      </c>
      <c r="P30" s="21" t="s">
        <v>9</v>
      </c>
      <c r="Q30" s="21" t="s">
        <v>9</v>
      </c>
      <c r="R30" s="21" t="s">
        <v>9</v>
      </c>
      <c r="S30" s="21" t="s">
        <v>9</v>
      </c>
      <c r="T30" s="21" t="s">
        <v>9</v>
      </c>
      <c r="U30" s="21" t="s">
        <v>9</v>
      </c>
      <c r="V30" s="21" t="s">
        <v>9</v>
      </c>
      <c r="W30" s="20" t="s">
        <v>9</v>
      </c>
      <c r="X30" s="21" t="s">
        <v>9</v>
      </c>
      <c r="Y30" s="21" t="s">
        <v>9</v>
      </c>
      <c r="Z30" s="21" t="s">
        <v>9</v>
      </c>
      <c r="AA30" s="20" t="s">
        <v>9</v>
      </c>
      <c r="AB30" s="20" t="s">
        <v>9</v>
      </c>
      <c r="AC30" s="21" t="s">
        <v>9</v>
      </c>
      <c r="AD30" s="20" t="s">
        <v>9</v>
      </c>
      <c r="AE30" s="16" t="str" cm="1">
        <f t="array" ref="AE30">IF(AF30="","",INDEX(전산회선!$E$4:$E$1141,_xlfn.AGGREGATE(15,6,ROW(전산회선!$E$4:$E$1141)-ROW(전산회선!$E$4)+1/((전산회선!$B$4:$B$1141=$E30)*(전산회선!$F$4:$F$1141=AF30)),1)))</f>
        <v>IoT</v>
      </c>
      <c r="AF30" s="16">
        <f>IFERROR(IF(_xlfn.MAXIFS(전산회선!$F$4:$F$1141,전산회선!$B$4:$B$1141,$E30)=0,"",_xlfn.MAXIFS(전산회선!$F$4:$F$1141,전산회선!$B$4:$B$1141,$E30)),"")</f>
        <v>6</v>
      </c>
      <c r="AG30" s="16" t="str" cm="1">
        <f t="array" ref="AG30">IF(AH30="","",INDEX(전산회선!$E$4:$E$1141,_xlfn.AGGREGATE(15,6,ROW(전산회선!$E$4:$E$1141)-ROW(전산회선!$E$4)+1/((전산회선!$B$4:$B$1141=$E30)*(전산회선!$F$4:$F$1141=AH30)),1)))</f>
        <v>GiGA인터넷</v>
      </c>
      <c r="AH30" s="16">
        <f>IFERROR(IF(_xlfn.MAXIFS(전산회선!$F$4:$F$1141,전산회선!$B$4:$B$1141,$E30,전산회선!$F$4:$F$1141,"&lt;"&amp;AF30)=0,"",_xlfn.MAXIFS(전산회선!$F$4:$F$1141,전산회선!$B$4:$B$1141,$E30,전산회선!$F$4:$F$1141,"&lt;"&amp;AF30)),"")</f>
        <v>2</v>
      </c>
      <c r="AI30" s="16" t="str" cm="1">
        <f t="array" ref="AI30">IF(AJ30="","",INDEX(전산회선!$E$4:$E$1141,_xlfn.AGGREGATE(15,6,ROW(전산회선!$E$4:$E$1141)-ROW(전산회선!$E$4)+1/((전산회선!$B$4:$B$1141=$E30)*(전산회선!$F$4:$F$1141=AJ30)),1)))</f>
        <v/>
      </c>
      <c r="AJ30" s="16" t="str">
        <f>IFERROR(IF(_xlfn.MAXIFS(전산회선!$F$4:$F$1141,전산회선!$B$4:$B$1141,$E30,전산회선!$F$4:$F$1141,"&lt;"&amp;AH30)=0,"",_xlfn.MAXIFS(전산회선!$F$4:$F$1141,전산회선!$B$4:$B$1141,$E30,전산회선!$F$4:$F$1141,"&lt;"&amp;AH30)),"")</f>
        <v/>
      </c>
      <c r="AK30" s="16" t="str" cm="1">
        <f t="array" ref="AK30">IF(AL30="","",INDEX(전산회선!$E$4:$E$1141,_xlfn.AGGREGATE(15,6,ROW(전산회선!$E$4:$E$1141)-ROW(전산회선!$E$4)+1/((전산회선!$B$4:$B$1141=$E30)*(전산회선!$F$4:$F$1141=AL30)),1)))</f>
        <v/>
      </c>
      <c r="AL30" s="16" t="str">
        <f>IFERROR(IF(_xlfn.MAXIFS(전산회선!$F$4:$F$1141,전산회선!$B$4:$B$1141,$E30,전산회선!$F$4:$F$1141,"&lt;"&amp;AJ30)=0,"",_xlfn.MAXIFS(전산회선!$F$4:$F$1141,전산회선!$B$4:$B$1141,$E30,전산회선!$F$4:$F$1141,"&lt;"&amp;AJ30)),"")</f>
        <v/>
      </c>
      <c r="AM30" s="16" t="str" cm="1">
        <f t="array" ref="AM30">IF(AN30="","",INDEX(전산회선!$E$4:$E$1141,_xlfn.AGGREGATE(15,6,ROW(전산회선!$E$4:$E$1141)-ROW(전산회선!$E$4)+1/((전산회선!$B$4:$B$1141=$E30)*(전산회선!$F$4:$F$1141=AN30)),1)))</f>
        <v/>
      </c>
      <c r="AN30" s="16" t="str">
        <f>IFERROR(IF(_xlfn.MAXIFS(전산회선!$F$4:$F$1141,전산회선!$B$4:$B$1141,$E30,전산회선!$F$4:$F$1141,"&lt;"&amp;AL30)=0,"",_xlfn.MAXIFS(전산회선!$F$4:$F$1141,전산회선!$B$4:$B$1141,$E30,전산회선!$F$4:$F$1141,"&lt;"&amp;AL30)),"")</f>
        <v/>
      </c>
      <c r="AO30" s="23">
        <v>263220</v>
      </c>
      <c r="AP30" s="23">
        <v>263220</v>
      </c>
      <c r="AQ30" s="23">
        <v>263220</v>
      </c>
      <c r="AR30" s="23">
        <v>263220</v>
      </c>
      <c r="AS30" s="23">
        <v>263220</v>
      </c>
      <c r="AT30" s="23">
        <v>263220</v>
      </c>
      <c r="AU30" s="23">
        <v>263220</v>
      </c>
      <c r="AV30" s="23">
        <v>263220</v>
      </c>
      <c r="AW30" s="23">
        <v>263220</v>
      </c>
      <c r="AX30" s="23">
        <v>263220</v>
      </c>
      <c r="AY30" s="23">
        <v>256000</v>
      </c>
      <c r="AZ30" s="23">
        <v>256000</v>
      </c>
      <c r="BA30" s="23">
        <v>262016.66666666666</v>
      </c>
      <c r="BB30" s="23">
        <f t="shared" si="0"/>
        <v>3144200</v>
      </c>
      <c r="BC30" s="23">
        <v>0</v>
      </c>
      <c r="BD30" s="23">
        <v>0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v>0</v>
      </c>
      <c r="BQ30" s="17" t="str">
        <f>IFERROR(INDEX(피벗!$BL$5:$CH$5,1,MATCH($BR30,INDEX(피벗!$BL:$CH,MATCH($E30,피벗!$BJ:$BJ,0),0),0)),"")</f>
        <v/>
      </c>
      <c r="BR30" s="23" t="str">
        <f>IFERROR(LARGE(INDEX(피벗!$BL:$CH,MATCH(성장고객!$E30,피벗!$BJ:$BJ,0),0),1),"")</f>
        <v/>
      </c>
      <c r="BS30" s="27" t="str">
        <f t="shared" si="1"/>
        <v/>
      </c>
      <c r="BT30" s="17" t="str">
        <f>IFERROR(INDEX(피벗!$BL$5:$CH$5,1,MATCH($BU30,INDEX(피벗!$BL:$CH,MATCH($E30,피벗!$BJ:$BJ,0),0),0)),"")</f>
        <v/>
      </c>
      <c r="BU30" s="23" t="str">
        <f>IFERROR(LARGE(INDEX(피벗!$BL:$CH,MATCH(성장고객!$E30,피벗!$BJ:$BJ,0),0),2),"")</f>
        <v/>
      </c>
      <c r="BV30" s="27" t="str">
        <f t="shared" si="2"/>
        <v/>
      </c>
      <c r="BW30" s="17" t="str">
        <f>IFERROR(INDEX(피벗!$BL$5:$CH$5,1,MATCH($BX30,INDEX(피벗!$BL:$CH,MATCH($E30,피벗!$BJ:$BJ,0),0),0)),"")</f>
        <v/>
      </c>
      <c r="BX30" s="23" t="str">
        <f>IFERROR(LARGE(INDEX(피벗!$BL:$CH,MATCH(성장고객!$E30,피벗!$BJ:$BJ,0),0),3),"")</f>
        <v/>
      </c>
      <c r="BY30" s="27" t="str">
        <f t="shared" si="3"/>
        <v/>
      </c>
      <c r="BZ30" s="17" t="str">
        <f>IFERROR(INDEX(피벗!$BL$5:$CH$5,1,MATCH($CA30,INDEX(피벗!$BL:$CH,MATCH($E30,피벗!$BJ:$BJ,0),0),0)),"")</f>
        <v/>
      </c>
      <c r="CA30" s="23" t="str">
        <f>IFERROR(LARGE(INDEX(피벗!$BL:$CH,MATCH(성장고객!$E30,피벗!$BJ:$BJ,0),0),4),"")</f>
        <v/>
      </c>
      <c r="CB30" s="27" t="str">
        <f t="shared" si="4"/>
        <v/>
      </c>
      <c r="CC30" s="17" t="str">
        <f>IFERROR(INDEX(피벗!$BL$5:$CH$5,1,MATCH($CD30,INDEX(피벗!$BL:$CH,MATCH($E30,피벗!$BJ:$BJ,0),0),0)),"")</f>
        <v/>
      </c>
      <c r="CD30" s="23" t="str">
        <f>IFERROR(LARGE(INDEX(피벗!$BL:$CH,MATCH(성장고객!$E30,피벗!$BJ:$BJ,0),0),5),"")</f>
        <v/>
      </c>
      <c r="CE30" s="27" t="str">
        <f t="shared" si="5"/>
        <v/>
      </c>
      <c r="CF30" s="23" t="str">
        <f>IFERROR(INDEX(피벗!$CI:$CI,MATCH($E30,피벗!$BJ:$BJ,0)),"")</f>
        <v/>
      </c>
      <c r="CG30" s="25" t="str">
        <f t="shared" si="6"/>
        <v/>
      </c>
      <c r="CH30" s="17" t="str">
        <f>IFERROR(INDEX(피벗!$EZ$5:$GE$5,1,MATCH($CI30,INDEX(피벗!$EZ:$GE,MATCH($E30,피벗!$EY:$EY,0),0),0)),"")</f>
        <v>인터넷부가</v>
      </c>
      <c r="CI30" s="23">
        <f>IFERROR(LARGE(INDEX(피벗!$EZ:$GE,MATCH(성장고객!$E30,피벗!$EY:$EY,0),0),1),"")</f>
        <v>1536000</v>
      </c>
      <c r="CJ30" s="17" t="str">
        <f>IFERROR(INDEX(피벗!$EZ$5:$GE$5,1,MATCH($CK30,INDEX(피벗!$EZ:$GE,MATCH($E30,피벗!$EY:$EY,0),0),0)),"")</f>
        <v>GiGA인터넷</v>
      </c>
      <c r="CK30" s="23">
        <f>IFERROR(LARGE(INDEX(피벗!$EZ:$GE,MATCH(성장고객!$E30,피벗!$EY:$EY,0),0),2),"")</f>
        <v>1284000</v>
      </c>
      <c r="CL30" s="17" t="str">
        <f>IFERROR(INDEX(피벗!$EZ$5:$GE$5,1,MATCH($CM30,INDEX(피벗!$EZ:$GE,MATCH($E30,피벗!$EY:$EY,0),0),0)),"")</f>
        <v>IoT</v>
      </c>
      <c r="CM30" s="23">
        <f>IFERROR(LARGE(INDEX(피벗!$EZ:$GE,MATCH(성장고객!$E30,피벗!$EY:$EY,0),0),3),"")</f>
        <v>252000</v>
      </c>
      <c r="CN30" s="17" t="str">
        <f>IFERROR(INDEX(피벗!$EZ$5:$GE$5,1,MATCH($CO30,INDEX(피벗!$EZ:$GE,MATCH($E30,피벗!$EY:$EY,0),0),0)),"")</f>
        <v>기업메시징</v>
      </c>
      <c r="CO30" s="23">
        <f>IFERROR(LARGE(INDEX(피벗!$EZ:$GE,MATCH(성장고객!$E30,피벗!$EY:$EY,0),0),4),"")</f>
        <v>72200</v>
      </c>
      <c r="CP30" s="17" t="str">
        <f>IFERROR(INDEX(피벗!$EZ$5:$GE$5,1,MATCH($CQ30,INDEX(피벗!$EZ:$GE,MATCH($E30,피벗!$EY:$EY,0),0),0)),"")</f>
        <v/>
      </c>
      <c r="CQ30" s="23" t="str">
        <f>IFERROR(LARGE(INDEX(피벗!$EZ:$GE,MATCH(성장고객!$E30,피벗!$EY:$EY,0),0),5),"")</f>
        <v/>
      </c>
      <c r="CR30" s="23">
        <f>IFERROR(INDEX(피벗!$GF:$GF,MATCH($E30,피벗!$EY:$EY,0)),"")</f>
        <v>3144200</v>
      </c>
    </row>
    <row r="31" spans="1:96" x14ac:dyDescent="0.45">
      <c r="A31" s="20" t="s">
        <v>982</v>
      </c>
      <c r="B31" s="20" t="s">
        <v>29</v>
      </c>
      <c r="C31" s="20" t="s">
        <v>30</v>
      </c>
      <c r="D31" s="20" t="s">
        <v>990</v>
      </c>
      <c r="E31" s="20" t="s">
        <v>1008</v>
      </c>
      <c r="F31" s="21" t="s">
        <v>1009</v>
      </c>
      <c r="G31" s="21" t="s">
        <v>1</v>
      </c>
      <c r="H31" s="21" t="s">
        <v>0</v>
      </c>
      <c r="I31" s="22" t="s">
        <v>47</v>
      </c>
      <c r="J31" s="22" t="s">
        <v>48</v>
      </c>
      <c r="K31" s="20" t="s">
        <v>0</v>
      </c>
      <c r="L31" s="20" t="s">
        <v>1316</v>
      </c>
      <c r="M31" s="20" t="s">
        <v>1423</v>
      </c>
      <c r="N31" s="20" t="s">
        <v>1424</v>
      </c>
      <c r="O31" s="21" t="s">
        <v>1425</v>
      </c>
      <c r="P31" s="21">
        <v>5</v>
      </c>
      <c r="Q31" s="21" t="s">
        <v>1392</v>
      </c>
      <c r="R31" s="21" t="s">
        <v>1320</v>
      </c>
      <c r="S31" s="21" t="s">
        <v>1321</v>
      </c>
      <c r="T31" s="21" t="s">
        <v>1316</v>
      </c>
      <c r="U31" s="21" t="s">
        <v>1359</v>
      </c>
      <c r="V31" s="21" t="s">
        <v>1426</v>
      </c>
      <c r="W31" s="20" t="s">
        <v>1427</v>
      </c>
      <c r="X31" s="21" t="s">
        <v>1428</v>
      </c>
      <c r="Y31" s="21" t="s">
        <v>1429</v>
      </c>
      <c r="Z31" s="21" t="s">
        <v>1430</v>
      </c>
      <c r="AA31" s="20">
        <v>38</v>
      </c>
      <c r="AB31" s="20" t="s">
        <v>1431</v>
      </c>
      <c r="AC31" s="21" t="s">
        <v>1432</v>
      </c>
      <c r="AD31" s="20" t="s">
        <v>1311</v>
      </c>
      <c r="AE31" s="16" t="str" cm="1">
        <f t="array" ref="AE31">IF(AF31="","",INDEX(전산회선!$E$4:$E$1141,_xlfn.AGGREGATE(15,6,ROW(전산회선!$E$4:$E$1141)-ROW(전산회선!$E$4)+1/((전산회선!$B$4:$B$1141=$E31)*(전산회선!$F$4:$F$1141=AF31)),1)))</f>
        <v>IoT</v>
      </c>
      <c r="AF31" s="16">
        <f>IFERROR(IF(_xlfn.MAXIFS(전산회선!$F$4:$F$1141,전산회선!$B$4:$B$1141,$E31)=0,"",_xlfn.MAXIFS(전산회선!$F$4:$F$1141,전산회선!$B$4:$B$1141,$E31)),"")</f>
        <v>1</v>
      </c>
      <c r="AG31" s="16" t="str" cm="1">
        <f t="array" ref="AG31">IF(AH31="","",INDEX(전산회선!$E$4:$E$1141,_xlfn.AGGREGATE(15,6,ROW(전산회선!$E$4:$E$1141)-ROW(전산회선!$E$4)+1/((전산회선!$B$4:$B$1141=$E31)*(전산회선!$F$4:$F$1141=AH31)),1)))</f>
        <v/>
      </c>
      <c r="AH31" s="16" t="str">
        <f>IFERROR(IF(_xlfn.MAXIFS(전산회선!$F$4:$F$1141,전산회선!$B$4:$B$1141,$E31,전산회선!$F$4:$F$1141,"&lt;"&amp;AF31)=0,"",_xlfn.MAXIFS(전산회선!$F$4:$F$1141,전산회선!$B$4:$B$1141,$E31,전산회선!$F$4:$F$1141,"&lt;"&amp;AF31)),"")</f>
        <v/>
      </c>
      <c r="AI31" s="16" t="str" cm="1">
        <f t="array" ref="AI31">IF(AJ31="","",INDEX(전산회선!$E$4:$E$1141,_xlfn.AGGREGATE(15,6,ROW(전산회선!$E$4:$E$1141)-ROW(전산회선!$E$4)+1/((전산회선!$B$4:$B$1141=$E31)*(전산회선!$F$4:$F$1141=AJ31)),1)))</f>
        <v/>
      </c>
      <c r="AJ31" s="16" t="str">
        <f>IFERROR(IF(_xlfn.MAXIFS(전산회선!$F$4:$F$1141,전산회선!$B$4:$B$1141,$E31,전산회선!$F$4:$F$1141,"&lt;"&amp;AH31)=0,"",_xlfn.MAXIFS(전산회선!$F$4:$F$1141,전산회선!$B$4:$B$1141,$E31,전산회선!$F$4:$F$1141,"&lt;"&amp;AH31)),"")</f>
        <v/>
      </c>
      <c r="AK31" s="16" t="str" cm="1">
        <f t="array" ref="AK31">IF(AL31="","",INDEX(전산회선!$E$4:$E$1141,_xlfn.AGGREGATE(15,6,ROW(전산회선!$E$4:$E$1141)-ROW(전산회선!$E$4)+1/((전산회선!$B$4:$B$1141=$E31)*(전산회선!$F$4:$F$1141=AL31)),1)))</f>
        <v/>
      </c>
      <c r="AL31" s="16" t="str">
        <f>IFERROR(IF(_xlfn.MAXIFS(전산회선!$F$4:$F$1141,전산회선!$B$4:$B$1141,$E31,전산회선!$F$4:$F$1141,"&lt;"&amp;AJ31)=0,"",_xlfn.MAXIFS(전산회선!$F$4:$F$1141,전산회선!$B$4:$B$1141,$E31,전산회선!$F$4:$F$1141,"&lt;"&amp;AJ31)),"")</f>
        <v/>
      </c>
      <c r="AM31" s="16" t="str" cm="1">
        <f t="array" ref="AM31">IF(AN31="","",INDEX(전산회선!$E$4:$E$1141,_xlfn.AGGREGATE(15,6,ROW(전산회선!$E$4:$E$1141)-ROW(전산회선!$E$4)+1/((전산회선!$B$4:$B$1141=$E31)*(전산회선!$F$4:$F$1141=AN31)),1)))</f>
        <v/>
      </c>
      <c r="AN31" s="16" t="str">
        <f>IFERROR(IF(_xlfn.MAXIFS(전산회선!$F$4:$F$1141,전산회선!$B$4:$B$1141,$E31,전산회선!$F$4:$F$1141,"&lt;"&amp;AL31)=0,"",_xlfn.MAXIFS(전산회선!$F$4:$F$1141,전산회선!$B$4:$B$1141,$E31,전산회선!$F$4:$F$1141,"&lt;"&amp;AL31)),"")</f>
        <v/>
      </c>
      <c r="AO31" s="23">
        <v>77754</v>
      </c>
      <c r="AP31" s="23">
        <v>78044</v>
      </c>
      <c r="AQ31" s="23">
        <v>78431</v>
      </c>
      <c r="AR31" s="23">
        <v>77835</v>
      </c>
      <c r="AS31" s="23">
        <v>78215</v>
      </c>
      <c r="AT31" s="23">
        <v>78704</v>
      </c>
      <c r="AU31" s="23">
        <v>77905</v>
      </c>
      <c r="AV31" s="23">
        <v>110625</v>
      </c>
      <c r="AW31" s="23">
        <v>79779</v>
      </c>
      <c r="AX31" s="23">
        <v>85980</v>
      </c>
      <c r="AY31" s="23">
        <v>86229</v>
      </c>
      <c r="AZ31" s="23">
        <v>86603</v>
      </c>
      <c r="BA31" s="23">
        <v>83008.666666666672</v>
      </c>
      <c r="BB31" s="23">
        <f t="shared" si="0"/>
        <v>996104</v>
      </c>
      <c r="BC31" s="23">
        <v>0</v>
      </c>
      <c r="BD31" s="23">
        <v>0</v>
      </c>
      <c r="BE31" s="23">
        <v>0</v>
      </c>
      <c r="BF31" s="23">
        <v>0</v>
      </c>
      <c r="BG31" s="23">
        <v>0</v>
      </c>
      <c r="BH31" s="23">
        <v>0</v>
      </c>
      <c r="BI31" s="23">
        <v>0</v>
      </c>
      <c r="BJ31" s="23">
        <v>32728</v>
      </c>
      <c r="BK31" s="23">
        <v>1752</v>
      </c>
      <c r="BL31" s="23">
        <v>8760</v>
      </c>
      <c r="BM31" s="23">
        <v>8760</v>
      </c>
      <c r="BN31" s="23">
        <v>8760</v>
      </c>
      <c r="BO31" s="23">
        <v>5063.333333333333</v>
      </c>
      <c r="BP31" s="23">
        <v>60760</v>
      </c>
      <c r="BQ31" s="17" t="str">
        <f>IFERROR(INDEX(피벗!$BL$5:$CH$5,1,MATCH($BR31,INDEX(피벗!$BL:$CH,MATCH($E31,피벗!$BJ:$BJ,0),0),0)),"")</f>
        <v>홈일반전화</v>
      </c>
      <c r="BR31" s="23">
        <f>IFERROR(LARGE(INDEX(피벗!$BL:$CH,MATCH(성장고객!$E31,피벗!$BJ:$BJ,0),0),1),"")</f>
        <v>48727.839999999989</v>
      </c>
      <c r="BS31" s="27">
        <f t="shared" si="1"/>
        <v>4.8918426188430113E-2</v>
      </c>
      <c r="BT31" s="17" t="str">
        <f>IFERROR(INDEX(피벗!$BL$5:$CH$5,1,MATCH($BU31,INDEX(피벗!$BL:$CH,MATCH($E31,피벗!$BJ:$BJ,0),0),0)),"")</f>
        <v>홈지능망</v>
      </c>
      <c r="BU31" s="23">
        <f>IFERROR(LARGE(INDEX(피벗!$BL:$CH,MATCH(성장고객!$E31,피벗!$BJ:$BJ,0),0),2),"")</f>
        <v>12032.16</v>
      </c>
      <c r="BV31" s="27">
        <f t="shared" si="2"/>
        <v>1.2079220643627573E-2</v>
      </c>
      <c r="BW31" s="17" t="str">
        <f>IFERROR(INDEX(피벗!$BL$5:$CH$5,1,MATCH($BX31,INDEX(피벗!$BL:$CH,MATCH($E31,피벗!$BJ:$BJ,0),0),0)),"")</f>
        <v>AI기업지능망</v>
      </c>
      <c r="BX31" s="23">
        <f>IFERROR(LARGE(INDEX(피벗!$BL:$CH,MATCH(성장고객!$E31,피벗!$BJ:$BJ,0),0),3),"")</f>
        <v>0</v>
      </c>
      <c r="BY31" s="27">
        <f t="shared" si="3"/>
        <v>0</v>
      </c>
      <c r="BZ31" s="17" t="str">
        <f>IFERROR(INDEX(피벗!$BL$5:$CH$5,1,MATCH($CA31,INDEX(피벗!$BL:$CH,MATCH($E31,피벗!$BJ:$BJ,0),0),0)),"")</f>
        <v/>
      </c>
      <c r="CA31" s="23" t="str">
        <f>IFERROR(LARGE(INDEX(피벗!$BL:$CH,MATCH(성장고객!$E31,피벗!$BJ:$BJ,0),0),4),"")</f>
        <v/>
      </c>
      <c r="CB31" s="27" t="str">
        <f t="shared" si="4"/>
        <v/>
      </c>
      <c r="CC31" s="17" t="str">
        <f>IFERROR(INDEX(피벗!$BL$5:$CH$5,1,MATCH($CD31,INDEX(피벗!$BL:$CH,MATCH($E31,피벗!$BJ:$BJ,0),0),0)),"")</f>
        <v/>
      </c>
      <c r="CD31" s="23" t="str">
        <f>IFERROR(LARGE(INDEX(피벗!$BL:$CH,MATCH(성장고객!$E31,피벗!$BJ:$BJ,0),0),5),"")</f>
        <v/>
      </c>
      <c r="CE31" s="27" t="str">
        <f t="shared" si="5"/>
        <v/>
      </c>
      <c r="CF31" s="23">
        <f>IFERROR(INDEX(피벗!$CI:$CI,MATCH($E31,피벗!$BJ:$BJ,0)),"")</f>
        <v>60759.999999999985</v>
      </c>
      <c r="CG31" s="25">
        <f t="shared" si="6"/>
        <v>6.0997646832057682E-2</v>
      </c>
      <c r="CH31" s="17" t="str">
        <f>IFERROR(INDEX(피벗!$EZ$5:$GE$5,1,MATCH($CI31,INDEX(피벗!$EZ:$GE,MATCH($E31,피벗!$EY:$EY,0),0),0)),"")</f>
        <v>GiGA인터넷</v>
      </c>
      <c r="CI31" s="23">
        <f>IFERROR(LARGE(INDEX(피벗!$EZ:$GE,MATCH(성장고객!$E31,피벗!$EY:$EY,0),0),1),"")</f>
        <v>486000</v>
      </c>
      <c r="CJ31" s="17" t="str">
        <f>IFERROR(INDEX(피벗!$EZ$5:$GE$5,1,MATCH($CK31,INDEX(피벗!$EZ:$GE,MATCH($E31,피벗!$EY:$EY,0),0),0)),"")</f>
        <v>MeGA인터넷</v>
      </c>
      <c r="CK31" s="23">
        <f>IFERROR(LARGE(INDEX(피벗!$EZ:$GE,MATCH(성장고객!$E31,피벗!$EY:$EY,0),0),2),"")</f>
        <v>246420</v>
      </c>
      <c r="CL31" s="17" t="str">
        <f>IFERROR(INDEX(피벗!$EZ$5:$GE$5,1,MATCH($CM31,INDEX(피벗!$EZ:$GE,MATCH($E31,피벗!$EY:$EY,0),0),0)),"")</f>
        <v>IoT</v>
      </c>
      <c r="CM31" s="23">
        <f>IFERROR(LARGE(INDEX(피벗!$EZ:$GE,MATCH(성장고객!$E31,피벗!$EY:$EY,0),0),3),"")</f>
        <v>120000</v>
      </c>
      <c r="CN31" s="17" t="str">
        <f>IFERROR(INDEX(피벗!$EZ$5:$GE$5,1,MATCH($CO31,INDEX(피벗!$EZ:$GE,MATCH($E31,피벗!$EY:$EY,0),0),0)),"")</f>
        <v>홈일반전화</v>
      </c>
      <c r="CO31" s="23">
        <f>IFERROR(LARGE(INDEX(피벗!$EZ:$GE,MATCH(성장고객!$E31,피벗!$EY:$EY,0),0),4),"")</f>
        <v>48727.839999999989</v>
      </c>
      <c r="CP31" s="17" t="str">
        <f>IFERROR(INDEX(피벗!$EZ$5:$GE$5,1,MATCH($CQ31,INDEX(피벗!$EZ:$GE,MATCH($E31,피벗!$EY:$EY,0),0),0)),"")</f>
        <v>기업인터넷전화</v>
      </c>
      <c r="CQ31" s="23">
        <f>IFERROR(LARGE(INDEX(피벗!$EZ:$GE,MATCH(성장고객!$E31,피벗!$EY:$EY,0),0),5),"")</f>
        <v>44980</v>
      </c>
      <c r="CR31" s="23">
        <f>IFERROR(INDEX(피벗!$GF:$GF,MATCH($E31,피벗!$EY:$EY,0)),"")</f>
        <v>996104</v>
      </c>
    </row>
    <row r="32" spans="1:96" x14ac:dyDescent="0.45">
      <c r="A32" s="20" t="s">
        <v>982</v>
      </c>
      <c r="B32" s="20" t="s">
        <v>701</v>
      </c>
      <c r="C32" s="20" t="s">
        <v>30</v>
      </c>
      <c r="D32" s="20" t="s">
        <v>1149</v>
      </c>
      <c r="E32" s="20" t="s">
        <v>1176</v>
      </c>
      <c r="F32" s="21" t="s">
        <v>1177</v>
      </c>
      <c r="G32" s="21" t="s">
        <v>1</v>
      </c>
      <c r="H32" s="21" t="s">
        <v>0</v>
      </c>
      <c r="I32" s="22" t="s">
        <v>1178</v>
      </c>
      <c r="J32" s="22" t="s">
        <v>1179</v>
      </c>
      <c r="K32" s="20" t="s">
        <v>0</v>
      </c>
      <c r="L32" s="20" t="s">
        <v>1316</v>
      </c>
      <c r="M32" s="20" t="s">
        <v>1356</v>
      </c>
      <c r="N32" s="20" t="s">
        <v>1336</v>
      </c>
      <c r="O32" s="21" t="s">
        <v>2040</v>
      </c>
      <c r="P32" s="21">
        <v>2</v>
      </c>
      <c r="Q32" s="21" t="s">
        <v>1358</v>
      </c>
      <c r="R32" s="21" t="s">
        <v>1717</v>
      </c>
      <c r="S32" s="21" t="s">
        <v>1321</v>
      </c>
      <c r="T32" s="21" t="s">
        <v>1316</v>
      </c>
      <c r="U32" s="21" t="s">
        <v>2035</v>
      </c>
      <c r="V32" s="21" t="s">
        <v>2041</v>
      </c>
      <c r="W32" s="20" t="s">
        <v>9</v>
      </c>
      <c r="X32" s="21" t="s">
        <v>9</v>
      </c>
      <c r="Y32" s="21" t="s">
        <v>2042</v>
      </c>
      <c r="Z32" s="21" t="s">
        <v>2043</v>
      </c>
      <c r="AA32" s="20">
        <v>0</v>
      </c>
      <c r="AB32" s="20" t="s">
        <v>9</v>
      </c>
      <c r="AC32" s="21" t="s">
        <v>1982</v>
      </c>
      <c r="AD32" s="20" t="s">
        <v>1311</v>
      </c>
      <c r="AE32" s="16" t="str" cm="1">
        <f t="array" ref="AE32">IF(AF32="","",INDEX(전산회선!$E$4:$E$1141,_xlfn.AGGREGATE(15,6,ROW(전산회선!$E$4:$E$1141)-ROW(전산회선!$E$4)+1/((전산회선!$B$4:$B$1141=$E32)*(전산회선!$F$4:$F$1141=AF32)),1)))</f>
        <v>홈일반전화</v>
      </c>
      <c r="AF32" s="16">
        <f>IFERROR(IF(_xlfn.MAXIFS(전산회선!$F$4:$F$1141,전산회선!$B$4:$B$1141,$E32)=0,"",_xlfn.MAXIFS(전산회선!$F$4:$F$1141,전산회선!$B$4:$B$1141,$E32)),"")</f>
        <v>2</v>
      </c>
      <c r="AG32" s="16" t="str" cm="1">
        <f t="array" ref="AG32">IF(AH32="","",INDEX(전산회선!$E$4:$E$1141,_xlfn.AGGREGATE(15,6,ROW(전산회선!$E$4:$E$1141)-ROW(전산회선!$E$4)+1/((전산회선!$B$4:$B$1141=$E32)*(전산회선!$F$4:$F$1141=AH32)),1)))</f>
        <v/>
      </c>
      <c r="AH32" s="16" t="str">
        <f>IFERROR(IF(_xlfn.MAXIFS(전산회선!$F$4:$F$1141,전산회선!$B$4:$B$1141,$E32,전산회선!$F$4:$F$1141,"&lt;"&amp;AF32)=0,"",_xlfn.MAXIFS(전산회선!$F$4:$F$1141,전산회선!$B$4:$B$1141,$E32,전산회선!$F$4:$F$1141,"&lt;"&amp;AF32)),"")</f>
        <v/>
      </c>
      <c r="AI32" s="16" t="str" cm="1">
        <f t="array" ref="AI32">IF(AJ32="","",INDEX(전산회선!$E$4:$E$1141,_xlfn.AGGREGATE(15,6,ROW(전산회선!$E$4:$E$1141)-ROW(전산회선!$E$4)+1/((전산회선!$B$4:$B$1141=$E32)*(전산회선!$F$4:$F$1141=AJ32)),1)))</f>
        <v/>
      </c>
      <c r="AJ32" s="16" t="str">
        <f>IFERROR(IF(_xlfn.MAXIFS(전산회선!$F$4:$F$1141,전산회선!$B$4:$B$1141,$E32,전산회선!$F$4:$F$1141,"&lt;"&amp;AH32)=0,"",_xlfn.MAXIFS(전산회선!$F$4:$F$1141,전산회선!$B$4:$B$1141,$E32,전산회선!$F$4:$F$1141,"&lt;"&amp;AH32)),"")</f>
        <v/>
      </c>
      <c r="AK32" s="16" t="str" cm="1">
        <f t="array" ref="AK32">IF(AL32="","",INDEX(전산회선!$E$4:$E$1141,_xlfn.AGGREGATE(15,6,ROW(전산회선!$E$4:$E$1141)-ROW(전산회선!$E$4)+1/((전산회선!$B$4:$B$1141=$E32)*(전산회선!$F$4:$F$1141=AL32)),1)))</f>
        <v/>
      </c>
      <c r="AL32" s="16" t="str">
        <f>IFERROR(IF(_xlfn.MAXIFS(전산회선!$F$4:$F$1141,전산회선!$B$4:$B$1141,$E32,전산회선!$F$4:$F$1141,"&lt;"&amp;AJ32)=0,"",_xlfn.MAXIFS(전산회선!$F$4:$F$1141,전산회선!$B$4:$B$1141,$E32,전산회선!$F$4:$F$1141,"&lt;"&amp;AJ32)),"")</f>
        <v/>
      </c>
      <c r="AM32" s="16" t="str" cm="1">
        <f t="array" ref="AM32">IF(AN32="","",INDEX(전산회선!$E$4:$E$1141,_xlfn.AGGREGATE(15,6,ROW(전산회선!$E$4:$E$1141)-ROW(전산회선!$E$4)+1/((전산회선!$B$4:$B$1141=$E32)*(전산회선!$F$4:$F$1141=AN32)),1)))</f>
        <v/>
      </c>
      <c r="AN32" s="16" t="str">
        <f>IFERROR(IF(_xlfn.MAXIFS(전산회선!$F$4:$F$1141,전산회선!$B$4:$B$1141,$E32,전산회선!$F$4:$F$1141,"&lt;"&amp;AL32)=0,"",_xlfn.MAXIFS(전산회선!$F$4:$F$1141,전산회선!$B$4:$B$1141,$E32,전산회선!$F$4:$F$1141,"&lt;"&amp;AL32)),"")</f>
        <v/>
      </c>
      <c r="AO32" s="23">
        <v>39656</v>
      </c>
      <c r="AP32" s="23">
        <v>38104</v>
      </c>
      <c r="AQ32" s="23">
        <v>38945</v>
      </c>
      <c r="AR32" s="23">
        <v>38858</v>
      </c>
      <c r="AS32" s="23">
        <v>39931</v>
      </c>
      <c r="AT32" s="23">
        <v>40758</v>
      </c>
      <c r="AU32" s="23">
        <v>25246</v>
      </c>
      <c r="AV32" s="23">
        <v>8177</v>
      </c>
      <c r="AW32" s="23">
        <v>8597</v>
      </c>
      <c r="AX32" s="23">
        <v>8931</v>
      </c>
      <c r="AY32" s="23">
        <v>7814</v>
      </c>
      <c r="AZ32" s="23">
        <v>7988</v>
      </c>
      <c r="BA32" s="23">
        <v>25250.416666666668</v>
      </c>
      <c r="BB32" s="23">
        <f t="shared" si="0"/>
        <v>303005</v>
      </c>
      <c r="BC32" s="23">
        <v>0</v>
      </c>
      <c r="BD32" s="23">
        <v>0</v>
      </c>
      <c r="BE32" s="23">
        <v>0</v>
      </c>
      <c r="BF32" s="23">
        <v>0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0</v>
      </c>
      <c r="BP32" s="23">
        <v>0</v>
      </c>
      <c r="BQ32" s="17" t="str">
        <f>IFERROR(INDEX(피벗!$BL$5:$CH$5,1,MATCH($BR32,INDEX(피벗!$BL:$CH,MATCH($E32,피벗!$BJ:$BJ,0),0),0)),"")</f>
        <v/>
      </c>
      <c r="BR32" s="23" t="str">
        <f>IFERROR(LARGE(INDEX(피벗!$BL:$CH,MATCH(성장고객!$E32,피벗!$BJ:$BJ,0),0),1),"")</f>
        <v/>
      </c>
      <c r="BS32" s="27" t="str">
        <f t="shared" si="1"/>
        <v/>
      </c>
      <c r="BT32" s="17" t="str">
        <f>IFERROR(INDEX(피벗!$BL$5:$CH$5,1,MATCH($BU32,INDEX(피벗!$BL:$CH,MATCH($E32,피벗!$BJ:$BJ,0),0),0)),"")</f>
        <v/>
      </c>
      <c r="BU32" s="23" t="str">
        <f>IFERROR(LARGE(INDEX(피벗!$BL:$CH,MATCH(성장고객!$E32,피벗!$BJ:$BJ,0),0),2),"")</f>
        <v/>
      </c>
      <c r="BV32" s="27" t="str">
        <f t="shared" si="2"/>
        <v/>
      </c>
      <c r="BW32" s="17" t="str">
        <f>IFERROR(INDEX(피벗!$BL$5:$CH$5,1,MATCH($BX32,INDEX(피벗!$BL:$CH,MATCH($E32,피벗!$BJ:$BJ,0),0),0)),"")</f>
        <v/>
      </c>
      <c r="BX32" s="23" t="str">
        <f>IFERROR(LARGE(INDEX(피벗!$BL:$CH,MATCH(성장고객!$E32,피벗!$BJ:$BJ,0),0),3),"")</f>
        <v/>
      </c>
      <c r="BY32" s="27" t="str">
        <f t="shared" si="3"/>
        <v/>
      </c>
      <c r="BZ32" s="17" t="str">
        <f>IFERROR(INDEX(피벗!$BL$5:$CH$5,1,MATCH($CA32,INDEX(피벗!$BL:$CH,MATCH($E32,피벗!$BJ:$BJ,0),0),0)),"")</f>
        <v/>
      </c>
      <c r="CA32" s="23" t="str">
        <f>IFERROR(LARGE(INDEX(피벗!$BL:$CH,MATCH(성장고객!$E32,피벗!$BJ:$BJ,0),0),4),"")</f>
        <v/>
      </c>
      <c r="CB32" s="27" t="str">
        <f t="shared" si="4"/>
        <v/>
      </c>
      <c r="CC32" s="17" t="str">
        <f>IFERROR(INDEX(피벗!$BL$5:$CH$5,1,MATCH($CD32,INDEX(피벗!$BL:$CH,MATCH($E32,피벗!$BJ:$BJ,0),0),0)),"")</f>
        <v/>
      </c>
      <c r="CD32" s="23" t="str">
        <f>IFERROR(LARGE(INDEX(피벗!$BL:$CH,MATCH(성장고객!$E32,피벗!$BJ:$BJ,0),0),5),"")</f>
        <v/>
      </c>
      <c r="CE32" s="27" t="str">
        <f t="shared" si="5"/>
        <v/>
      </c>
      <c r="CF32" s="23" t="str">
        <f>IFERROR(INDEX(피벗!$CI:$CI,MATCH($E32,피벗!$BJ:$BJ,0)),"")</f>
        <v/>
      </c>
      <c r="CG32" s="25" t="str">
        <f t="shared" si="6"/>
        <v/>
      </c>
      <c r="CH32" s="17" t="str">
        <f>IFERROR(INDEX(피벗!$EZ$5:$GE$5,1,MATCH($CI32,INDEX(피벗!$EZ:$GE,MATCH($E32,피벗!$EY:$EY,0),0),0)),"")</f>
        <v>GiGA인터넷</v>
      </c>
      <c r="CI32" s="23">
        <f>IFERROR(LARGE(INDEX(피벗!$EZ:$GE,MATCH(성장고객!$E32,피벗!$EY:$EY,0),0),1),"")</f>
        <v>194517</v>
      </c>
      <c r="CJ32" s="17" t="str">
        <f>IFERROR(INDEX(피벗!$EZ$5:$GE$5,1,MATCH($CK32,INDEX(피벗!$EZ:$GE,MATCH($E32,피벗!$EY:$EY,0),0),0)),"")</f>
        <v>홈일반전화</v>
      </c>
      <c r="CK32" s="23">
        <f>IFERROR(LARGE(INDEX(피벗!$EZ:$GE,MATCH(성장고객!$E32,피벗!$EY:$EY,0),0),2),"")</f>
        <v>108488</v>
      </c>
      <c r="CL32" s="17" t="str">
        <f>IFERROR(INDEX(피벗!$EZ$5:$GE$5,1,MATCH($CM32,INDEX(피벗!$EZ:$GE,MATCH($E32,피벗!$EY:$EY,0),0),0)),"")</f>
        <v/>
      </c>
      <c r="CM32" s="23" t="str">
        <f>IFERROR(LARGE(INDEX(피벗!$EZ:$GE,MATCH(성장고객!$E32,피벗!$EY:$EY,0),0),3),"")</f>
        <v/>
      </c>
      <c r="CN32" s="17" t="str">
        <f>IFERROR(INDEX(피벗!$EZ$5:$GE$5,1,MATCH($CO32,INDEX(피벗!$EZ:$GE,MATCH($E32,피벗!$EY:$EY,0),0),0)),"")</f>
        <v/>
      </c>
      <c r="CO32" s="23" t="str">
        <f>IFERROR(LARGE(INDEX(피벗!$EZ:$GE,MATCH(성장고객!$E32,피벗!$EY:$EY,0),0),4),"")</f>
        <v/>
      </c>
      <c r="CP32" s="17" t="str">
        <f>IFERROR(INDEX(피벗!$EZ$5:$GE$5,1,MATCH($CQ32,INDEX(피벗!$EZ:$GE,MATCH($E32,피벗!$EY:$EY,0),0),0)),"")</f>
        <v/>
      </c>
      <c r="CQ32" s="23" t="str">
        <f>IFERROR(LARGE(INDEX(피벗!$EZ:$GE,MATCH(성장고객!$E32,피벗!$EY:$EY,0),0),5),"")</f>
        <v/>
      </c>
      <c r="CR32" s="23">
        <f>IFERROR(INDEX(피벗!$GF:$GF,MATCH($E32,피벗!$EY:$EY,0)),"")</f>
        <v>303005</v>
      </c>
    </row>
    <row r="33" spans="1:96" x14ac:dyDescent="0.45">
      <c r="A33" s="20" t="s">
        <v>982</v>
      </c>
      <c r="B33" s="20" t="s">
        <v>701</v>
      </c>
      <c r="C33" s="20" t="s">
        <v>104</v>
      </c>
      <c r="D33" s="20" t="s">
        <v>985</v>
      </c>
      <c r="E33" s="20" t="s">
        <v>756</v>
      </c>
      <c r="F33" s="21" t="s">
        <v>757</v>
      </c>
      <c r="G33" s="21" t="s">
        <v>1</v>
      </c>
      <c r="H33" s="21" t="s">
        <v>0</v>
      </c>
      <c r="I33" s="22"/>
      <c r="J33" s="22" t="s">
        <v>758</v>
      </c>
      <c r="K33" s="20" t="s">
        <v>0</v>
      </c>
      <c r="L33" s="20" t="s">
        <v>1316</v>
      </c>
      <c r="M33" s="20" t="s">
        <v>1330</v>
      </c>
      <c r="N33" s="20" t="s">
        <v>1331</v>
      </c>
      <c r="O33" s="21" t="s">
        <v>1332</v>
      </c>
      <c r="P33" s="21">
        <v>8</v>
      </c>
      <c r="Q33" s="21" t="s">
        <v>9</v>
      </c>
      <c r="R33" s="21" t="s">
        <v>9</v>
      </c>
      <c r="S33" s="21" t="s">
        <v>9</v>
      </c>
      <c r="T33" s="21" t="s">
        <v>9</v>
      </c>
      <c r="U33" s="21" t="s">
        <v>9</v>
      </c>
      <c r="V33" s="21" t="s">
        <v>9</v>
      </c>
      <c r="W33" s="20" t="s">
        <v>9</v>
      </c>
      <c r="X33" s="21" t="s">
        <v>9</v>
      </c>
      <c r="Y33" s="21" t="s">
        <v>9</v>
      </c>
      <c r="Z33" s="21" t="s">
        <v>9</v>
      </c>
      <c r="AA33" s="20">
        <v>0</v>
      </c>
      <c r="AB33" s="20" t="s">
        <v>9</v>
      </c>
      <c r="AC33" s="21" t="s">
        <v>9</v>
      </c>
      <c r="AD33" s="20" t="s">
        <v>9</v>
      </c>
      <c r="AE33" s="16" t="str" cm="1">
        <f t="array" ref="AE33">IF(AF33="","",INDEX(전산회선!$E$4:$E$1141,_xlfn.AGGREGATE(15,6,ROW(전산회선!$E$4:$E$1141)-ROW(전산회선!$E$4)+1/((전산회선!$B$4:$B$1141=$E33)*(전산회선!$F$4:$F$1141=AF33)),1)))</f>
        <v>GTV</v>
      </c>
      <c r="AF33" s="16">
        <f>IFERROR(IF(_xlfn.MAXIFS(전산회선!$F$4:$F$1141,전산회선!$B$4:$B$1141,$E33)=0,"",_xlfn.MAXIFS(전산회선!$F$4:$F$1141,전산회선!$B$4:$B$1141,$E33)),"")</f>
        <v>4</v>
      </c>
      <c r="AG33" s="16" t="str" cm="1">
        <f t="array" ref="AG33">IF(AH33="","",INDEX(전산회선!$E$4:$E$1141,_xlfn.AGGREGATE(15,6,ROW(전산회선!$E$4:$E$1141)-ROW(전산회선!$E$4)+1/((전산회선!$B$4:$B$1141=$E33)*(전산회선!$F$4:$F$1141=AH33)),1)))</f>
        <v>MeGA인터넷</v>
      </c>
      <c r="AH33" s="16">
        <f>IFERROR(IF(_xlfn.MAXIFS(전산회선!$F$4:$F$1141,전산회선!$B$4:$B$1141,$E33,전산회선!$F$4:$F$1141,"&lt;"&amp;AF33)=0,"",_xlfn.MAXIFS(전산회선!$F$4:$F$1141,전산회선!$B$4:$B$1141,$E33,전산회선!$F$4:$F$1141,"&lt;"&amp;AF33)),"")</f>
        <v>2</v>
      </c>
      <c r="AI33" s="16" t="str" cm="1">
        <f t="array" ref="AI33">IF(AJ33="","",INDEX(전산회선!$E$4:$E$1141,_xlfn.AGGREGATE(15,6,ROW(전산회선!$E$4:$E$1141)-ROW(전산회선!$E$4)+1/((전산회선!$B$4:$B$1141=$E33)*(전산회선!$F$4:$F$1141=AJ33)),1)))</f>
        <v>홈인터넷전화</v>
      </c>
      <c r="AJ33" s="16">
        <f>IFERROR(IF(_xlfn.MAXIFS(전산회선!$F$4:$F$1141,전산회선!$B$4:$B$1141,$E33,전산회선!$F$4:$F$1141,"&lt;"&amp;AH33)=0,"",_xlfn.MAXIFS(전산회선!$F$4:$F$1141,전산회선!$B$4:$B$1141,$E33,전산회선!$F$4:$F$1141,"&lt;"&amp;AH33)),"")</f>
        <v>1</v>
      </c>
      <c r="AK33" s="16" t="str" cm="1">
        <f t="array" ref="AK33">IF(AL33="","",INDEX(전산회선!$E$4:$E$1141,_xlfn.AGGREGATE(15,6,ROW(전산회선!$E$4:$E$1141)-ROW(전산회선!$E$4)+1/((전산회선!$B$4:$B$1141=$E33)*(전산회선!$F$4:$F$1141=AL33)),1)))</f>
        <v/>
      </c>
      <c r="AL33" s="16" t="str">
        <f>IFERROR(IF(_xlfn.MAXIFS(전산회선!$F$4:$F$1141,전산회선!$B$4:$B$1141,$E33,전산회선!$F$4:$F$1141,"&lt;"&amp;AJ33)=0,"",_xlfn.MAXIFS(전산회선!$F$4:$F$1141,전산회선!$B$4:$B$1141,$E33,전산회선!$F$4:$F$1141,"&lt;"&amp;AJ33)),"")</f>
        <v/>
      </c>
      <c r="AM33" s="16" t="str" cm="1">
        <f t="array" ref="AM33">IF(AN33="","",INDEX(전산회선!$E$4:$E$1141,_xlfn.AGGREGATE(15,6,ROW(전산회선!$E$4:$E$1141)-ROW(전산회선!$E$4)+1/((전산회선!$B$4:$B$1141=$E33)*(전산회선!$F$4:$F$1141=AN33)),1)))</f>
        <v/>
      </c>
      <c r="AN33" s="16" t="str">
        <f>IFERROR(IF(_xlfn.MAXIFS(전산회선!$F$4:$F$1141,전산회선!$B$4:$B$1141,$E33,전산회선!$F$4:$F$1141,"&lt;"&amp;AL33)=0,"",_xlfn.MAXIFS(전산회선!$F$4:$F$1141,전산회선!$B$4:$B$1141,$E33,전산회선!$F$4:$F$1141,"&lt;"&amp;AL33)),"")</f>
        <v/>
      </c>
      <c r="AO33" s="23">
        <v>46760</v>
      </c>
      <c r="AP33" s="23">
        <v>46760</v>
      </c>
      <c r="AQ33" s="23">
        <v>46760</v>
      </c>
      <c r="AR33" s="23">
        <v>46760</v>
      </c>
      <c r="AS33" s="23">
        <v>59122</v>
      </c>
      <c r="AT33" s="23">
        <v>87063</v>
      </c>
      <c r="AU33" s="23">
        <v>85663</v>
      </c>
      <c r="AV33" s="23">
        <v>85663</v>
      </c>
      <c r="AW33" s="23">
        <v>85663</v>
      </c>
      <c r="AX33" s="23">
        <v>85663</v>
      </c>
      <c r="AY33" s="23">
        <v>85663</v>
      </c>
      <c r="AZ33" s="23">
        <v>85663</v>
      </c>
      <c r="BA33" s="23">
        <v>70600.25</v>
      </c>
      <c r="BB33" s="23">
        <f t="shared" si="0"/>
        <v>847203</v>
      </c>
      <c r="BC33" s="23">
        <v>0</v>
      </c>
      <c r="BD33" s="23">
        <v>0</v>
      </c>
      <c r="BE33" s="23">
        <v>0</v>
      </c>
      <c r="BF33" s="23">
        <v>0</v>
      </c>
      <c r="BG33" s="23">
        <v>12362</v>
      </c>
      <c r="BH33" s="23">
        <v>40303</v>
      </c>
      <c r="BI33" s="23">
        <v>38903</v>
      </c>
      <c r="BJ33" s="23">
        <v>38903</v>
      </c>
      <c r="BK33" s="23">
        <v>38903</v>
      </c>
      <c r="BL33" s="23">
        <v>38903</v>
      </c>
      <c r="BM33" s="23">
        <v>38903</v>
      </c>
      <c r="BN33" s="23">
        <v>38903</v>
      </c>
      <c r="BO33" s="23">
        <v>23840.25</v>
      </c>
      <c r="BP33" s="23">
        <v>286083</v>
      </c>
      <c r="BQ33" s="17" t="str">
        <f>IFERROR(INDEX(피벗!$BL$5:$CH$5,1,MATCH($BR33,INDEX(피벗!$BL:$CH,MATCH($E33,피벗!$BJ:$BJ,0),0),0)),"")</f>
        <v>MeGA인터넷</v>
      </c>
      <c r="BR33" s="23">
        <f>IFERROR(LARGE(INDEX(피벗!$BL:$CH,MATCH(성장고객!$E33,피벗!$BJ:$BJ,0),0),1),"")</f>
        <v>152655</v>
      </c>
      <c r="BS33" s="27">
        <f t="shared" si="1"/>
        <v>0.18018703899773725</v>
      </c>
      <c r="BT33" s="17" t="str">
        <f>IFERROR(INDEX(피벗!$BL$5:$CH$5,1,MATCH($BU33,INDEX(피벗!$BL:$CH,MATCH($E33,피벗!$BJ:$BJ,0),0),0)),"")</f>
        <v>GTV</v>
      </c>
      <c r="BU33" s="23">
        <f>IFERROR(LARGE(INDEX(피벗!$BL:$CH,MATCH(성장고객!$E33,피벗!$BJ:$BJ,0),0),2),"")</f>
        <v>102866</v>
      </c>
      <c r="BV33" s="27">
        <f t="shared" si="2"/>
        <v>0.12141836136085449</v>
      </c>
      <c r="BW33" s="17" t="str">
        <f>IFERROR(INDEX(피벗!$BL$5:$CH$5,1,MATCH($BX33,INDEX(피벗!$BL:$CH,MATCH($E33,피벗!$BJ:$BJ,0),0),0)),"")</f>
        <v>기가지니 TV</v>
      </c>
      <c r="BX33" s="23">
        <f>IFERROR(LARGE(INDEX(피벗!$BL:$CH,MATCH(성장고객!$E33,피벗!$BJ:$BJ,0),0),3),"")</f>
        <v>21871</v>
      </c>
      <c r="BY33" s="27">
        <f t="shared" si="3"/>
        <v>2.5815536536107637E-2</v>
      </c>
      <c r="BZ33" s="17" t="str">
        <f>IFERROR(INDEX(피벗!$BL$5:$CH$5,1,MATCH($CA33,INDEX(피벗!$BL:$CH,MATCH($E33,피벗!$BJ:$BJ,0),0),0)),"")</f>
        <v>인터넷부가</v>
      </c>
      <c r="CA33" s="23">
        <f>IFERROR(LARGE(INDEX(피벗!$BL:$CH,MATCH(성장고객!$E33,피벗!$BJ:$BJ,0),0),4),"")</f>
        <v>7291</v>
      </c>
      <c r="CB33" s="27">
        <f t="shared" si="4"/>
        <v>8.6059657484687854E-3</v>
      </c>
      <c r="CC33" s="17" t="str">
        <f>IFERROR(INDEX(피벗!$BL$5:$CH$5,1,MATCH($CD33,INDEX(피벗!$BL:$CH,MATCH($E33,피벗!$BJ:$BJ,0),0),0)),"")</f>
        <v>TV PPV</v>
      </c>
      <c r="CD33" s="23">
        <f>IFERROR(LARGE(INDEX(피벗!$BL:$CH,MATCH(성장고객!$E33,피벗!$BJ:$BJ,0),0),5),"")</f>
        <v>1400</v>
      </c>
      <c r="CE33" s="27">
        <f t="shared" si="5"/>
        <v>1.6524965091011246E-3</v>
      </c>
      <c r="CF33" s="23">
        <f>IFERROR(INDEX(피벗!$CI:$CI,MATCH($E33,피벗!$BJ:$BJ,0)),"")</f>
        <v>286083</v>
      </c>
      <c r="CG33" s="25">
        <f t="shared" si="6"/>
        <v>0.3376793991522693</v>
      </c>
      <c r="CH33" s="17" t="str">
        <f>IFERROR(INDEX(피벗!$EZ$5:$GE$5,1,MATCH($CI33,INDEX(피벗!$EZ:$GE,MATCH($E33,피벗!$EY:$EY,0),0),0)),"")</f>
        <v>MeGA인터넷</v>
      </c>
      <c r="CI33" s="23">
        <f>IFERROR(LARGE(INDEX(피벗!$EZ:$GE,MATCH(성장고객!$E33,피벗!$EY:$EY,0),0),1),"")</f>
        <v>417855</v>
      </c>
      <c r="CJ33" s="17" t="str">
        <f>IFERROR(INDEX(피벗!$EZ$5:$GE$5,1,MATCH($CK33,INDEX(피벗!$EZ:$GE,MATCH($E33,피벗!$EY:$EY,0),0),0)),"")</f>
        <v>GTV</v>
      </c>
      <c r="CK33" s="23">
        <f>IFERROR(LARGE(INDEX(피벗!$EZ:$GE,MATCH(성장고객!$E33,피벗!$EY:$EY,0),0),2),"")</f>
        <v>344786</v>
      </c>
      <c r="CL33" s="17" t="str">
        <f>IFERROR(INDEX(피벗!$EZ$5:$GE$5,1,MATCH($CM33,INDEX(피벗!$EZ:$GE,MATCH($E33,피벗!$EY:$EY,0),0),0)),"")</f>
        <v>홈일반전화</v>
      </c>
      <c r="CM33" s="23">
        <f>IFERROR(LARGE(INDEX(피벗!$EZ:$GE,MATCH(성장고객!$E33,피벗!$EY:$EY,0),0),3),"")</f>
        <v>30000</v>
      </c>
      <c r="CN33" s="17" t="str">
        <f>IFERROR(INDEX(피벗!$EZ$5:$GE$5,1,MATCH($CO33,INDEX(피벗!$EZ:$GE,MATCH($E33,피벗!$EY:$EY,0),0),0)),"")</f>
        <v>홈인터넷전화</v>
      </c>
      <c r="CO33" s="23">
        <f>IFERROR(LARGE(INDEX(피벗!$EZ:$GE,MATCH(성장고객!$E33,피벗!$EY:$EY,0),0),4),"")</f>
        <v>24000</v>
      </c>
      <c r="CP33" s="17" t="str">
        <f>IFERROR(INDEX(피벗!$EZ$5:$GE$5,1,MATCH($CQ33,INDEX(피벗!$EZ:$GE,MATCH($E33,피벗!$EY:$EY,0),0),0)),"")</f>
        <v>기가지니 TV</v>
      </c>
      <c r="CQ33" s="23">
        <f>IFERROR(LARGE(INDEX(피벗!$EZ:$GE,MATCH(성장고객!$E33,피벗!$EY:$EY,0),0),5),"")</f>
        <v>21871</v>
      </c>
      <c r="CR33" s="23">
        <f>IFERROR(INDEX(피벗!$GF:$GF,MATCH($E33,피벗!$EY:$EY,0)),"")</f>
        <v>847203</v>
      </c>
    </row>
    <row r="34" spans="1:96" x14ac:dyDescent="0.45">
      <c r="A34" s="20" t="s">
        <v>982</v>
      </c>
      <c r="B34" s="20" t="s">
        <v>701</v>
      </c>
      <c r="C34" s="20" t="s">
        <v>104</v>
      </c>
      <c r="D34" s="20" t="s">
        <v>985</v>
      </c>
      <c r="E34" s="20" t="s">
        <v>789</v>
      </c>
      <c r="F34" s="21" t="s">
        <v>790</v>
      </c>
      <c r="G34" s="21" t="s">
        <v>1</v>
      </c>
      <c r="H34" s="21" t="s">
        <v>0</v>
      </c>
      <c r="I34" s="22"/>
      <c r="J34" s="22" t="s">
        <v>791</v>
      </c>
      <c r="K34" s="20" t="s">
        <v>0</v>
      </c>
      <c r="L34" s="20" t="s">
        <v>1563</v>
      </c>
      <c r="M34" s="20" t="s">
        <v>1330</v>
      </c>
      <c r="N34" s="20" t="s">
        <v>1331</v>
      </c>
      <c r="O34" s="21" t="s">
        <v>9</v>
      </c>
      <c r="P34" s="21">
        <v>9</v>
      </c>
      <c r="Q34" s="21" t="s">
        <v>9</v>
      </c>
      <c r="R34" s="21" t="s">
        <v>9</v>
      </c>
      <c r="S34" s="21" t="s">
        <v>9</v>
      </c>
      <c r="T34" s="21" t="s">
        <v>9</v>
      </c>
      <c r="U34" s="21" t="s">
        <v>9</v>
      </c>
      <c r="V34" s="21" t="s">
        <v>9</v>
      </c>
      <c r="W34" s="20" t="s">
        <v>9</v>
      </c>
      <c r="X34" s="21" t="s">
        <v>9</v>
      </c>
      <c r="Y34" s="21" t="s">
        <v>9</v>
      </c>
      <c r="Z34" s="21" t="s">
        <v>9</v>
      </c>
      <c r="AA34" s="20">
        <v>0</v>
      </c>
      <c r="AB34" s="20" t="s">
        <v>9</v>
      </c>
      <c r="AC34" s="21" t="s">
        <v>9</v>
      </c>
      <c r="AD34" s="20" t="s">
        <v>9</v>
      </c>
      <c r="AE34" s="16" t="str" cm="1">
        <f t="array" ref="AE34">IF(AF34="","",INDEX(전산회선!$E$4:$E$1141,_xlfn.AGGREGATE(15,6,ROW(전산회선!$E$4:$E$1141)-ROW(전산회선!$E$4)+1/((전산회선!$B$4:$B$1141=$E34)*(전산회선!$F$4:$F$1141=AF34)),1)))</f>
        <v>홈일반전화</v>
      </c>
      <c r="AF34" s="16">
        <f>IFERROR(IF(_xlfn.MAXIFS(전산회선!$F$4:$F$1141,전산회선!$B$4:$B$1141,$E34)=0,"",_xlfn.MAXIFS(전산회선!$F$4:$F$1141,전산회선!$B$4:$B$1141,$E34)),"")</f>
        <v>7</v>
      </c>
      <c r="AG34" s="16" t="str" cm="1">
        <f t="array" ref="AG34">IF(AH34="","",INDEX(전산회선!$E$4:$E$1141,_xlfn.AGGREGATE(15,6,ROW(전산회선!$E$4:$E$1141)-ROW(전산회선!$E$4)+1/((전산회선!$B$4:$B$1141=$E34)*(전산회선!$F$4:$F$1141=AH34)),1)))</f>
        <v>홈인터넷전화</v>
      </c>
      <c r="AH34" s="16">
        <f>IFERROR(IF(_xlfn.MAXIFS(전산회선!$F$4:$F$1141,전산회선!$B$4:$B$1141,$E34,전산회선!$F$4:$F$1141,"&lt;"&amp;AF34)=0,"",_xlfn.MAXIFS(전산회선!$F$4:$F$1141,전산회선!$B$4:$B$1141,$E34,전산회선!$F$4:$F$1141,"&lt;"&amp;AF34)),"")</f>
        <v>2</v>
      </c>
      <c r="AI34" s="16" t="str" cm="1">
        <f t="array" ref="AI34">IF(AJ34="","",INDEX(전산회선!$E$4:$E$1141,_xlfn.AGGREGATE(15,6,ROW(전산회선!$E$4:$E$1141)-ROW(전산회선!$E$4)+1/((전산회선!$B$4:$B$1141=$E34)*(전산회선!$F$4:$F$1141=AJ34)),1)))</f>
        <v/>
      </c>
      <c r="AJ34" s="16" t="str">
        <f>IFERROR(IF(_xlfn.MAXIFS(전산회선!$F$4:$F$1141,전산회선!$B$4:$B$1141,$E34,전산회선!$F$4:$F$1141,"&lt;"&amp;AH34)=0,"",_xlfn.MAXIFS(전산회선!$F$4:$F$1141,전산회선!$B$4:$B$1141,$E34,전산회선!$F$4:$F$1141,"&lt;"&amp;AH34)),"")</f>
        <v/>
      </c>
      <c r="AK34" s="16" t="str" cm="1">
        <f t="array" ref="AK34">IF(AL34="","",INDEX(전산회선!$E$4:$E$1141,_xlfn.AGGREGATE(15,6,ROW(전산회선!$E$4:$E$1141)-ROW(전산회선!$E$4)+1/((전산회선!$B$4:$B$1141=$E34)*(전산회선!$F$4:$F$1141=AL34)),1)))</f>
        <v/>
      </c>
      <c r="AL34" s="16" t="str">
        <f>IFERROR(IF(_xlfn.MAXIFS(전산회선!$F$4:$F$1141,전산회선!$B$4:$B$1141,$E34,전산회선!$F$4:$F$1141,"&lt;"&amp;AJ34)=0,"",_xlfn.MAXIFS(전산회선!$F$4:$F$1141,전산회선!$B$4:$B$1141,$E34,전산회선!$F$4:$F$1141,"&lt;"&amp;AJ34)),"")</f>
        <v/>
      </c>
      <c r="AM34" s="16" t="str" cm="1">
        <f t="array" ref="AM34">IF(AN34="","",INDEX(전산회선!$E$4:$E$1141,_xlfn.AGGREGATE(15,6,ROW(전산회선!$E$4:$E$1141)-ROW(전산회선!$E$4)+1/((전산회선!$B$4:$B$1141=$E34)*(전산회선!$F$4:$F$1141=AN34)),1)))</f>
        <v/>
      </c>
      <c r="AN34" s="16" t="str">
        <f>IFERROR(IF(_xlfn.MAXIFS(전산회선!$F$4:$F$1141,전산회선!$B$4:$B$1141,$E34,전산회선!$F$4:$F$1141,"&lt;"&amp;AL34)=0,"",_xlfn.MAXIFS(전산회선!$F$4:$F$1141,전산회선!$B$4:$B$1141,$E34,전산회선!$F$4:$F$1141,"&lt;"&amp;AL34)),"")</f>
        <v/>
      </c>
      <c r="AO34" s="23">
        <v>38056</v>
      </c>
      <c r="AP34" s="23">
        <v>38100</v>
      </c>
      <c r="AQ34" s="23">
        <v>38832</v>
      </c>
      <c r="AR34" s="23">
        <v>38610</v>
      </c>
      <c r="AS34" s="23">
        <v>37993</v>
      </c>
      <c r="AT34" s="23">
        <v>38609</v>
      </c>
      <c r="AU34" s="23">
        <v>38812</v>
      </c>
      <c r="AV34" s="23">
        <v>46579</v>
      </c>
      <c r="AW34" s="23">
        <v>47350</v>
      </c>
      <c r="AX34" s="23">
        <v>45811</v>
      </c>
      <c r="AY34" s="23">
        <v>44548</v>
      </c>
      <c r="AZ34" s="23">
        <v>45323</v>
      </c>
      <c r="BA34" s="23">
        <v>41551.916666666664</v>
      </c>
      <c r="BB34" s="23">
        <f t="shared" si="0"/>
        <v>498623</v>
      </c>
      <c r="BC34" s="23">
        <v>0</v>
      </c>
      <c r="BD34" s="23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0</v>
      </c>
      <c r="BP34" s="23">
        <v>0</v>
      </c>
      <c r="BQ34" s="17" t="str">
        <f>IFERROR(INDEX(피벗!$BL$5:$CH$5,1,MATCH($BR34,INDEX(피벗!$BL:$CH,MATCH($E34,피벗!$BJ:$BJ,0),0),0)),"")</f>
        <v/>
      </c>
      <c r="BR34" s="23" t="str">
        <f>IFERROR(LARGE(INDEX(피벗!$BL:$CH,MATCH(성장고객!$E34,피벗!$BJ:$BJ,0),0),1),"")</f>
        <v/>
      </c>
      <c r="BS34" s="27" t="str">
        <f t="shared" si="1"/>
        <v/>
      </c>
      <c r="BT34" s="17" t="str">
        <f>IFERROR(INDEX(피벗!$BL$5:$CH$5,1,MATCH($BU34,INDEX(피벗!$BL:$CH,MATCH($E34,피벗!$BJ:$BJ,0),0),0)),"")</f>
        <v/>
      </c>
      <c r="BU34" s="23" t="str">
        <f>IFERROR(LARGE(INDEX(피벗!$BL:$CH,MATCH(성장고객!$E34,피벗!$BJ:$BJ,0),0),2),"")</f>
        <v/>
      </c>
      <c r="BV34" s="27" t="str">
        <f t="shared" si="2"/>
        <v/>
      </c>
      <c r="BW34" s="17" t="str">
        <f>IFERROR(INDEX(피벗!$BL$5:$CH$5,1,MATCH($BX34,INDEX(피벗!$BL:$CH,MATCH($E34,피벗!$BJ:$BJ,0),0),0)),"")</f>
        <v/>
      </c>
      <c r="BX34" s="23" t="str">
        <f>IFERROR(LARGE(INDEX(피벗!$BL:$CH,MATCH(성장고객!$E34,피벗!$BJ:$BJ,0),0),3),"")</f>
        <v/>
      </c>
      <c r="BY34" s="27" t="str">
        <f t="shared" si="3"/>
        <v/>
      </c>
      <c r="BZ34" s="17" t="str">
        <f>IFERROR(INDEX(피벗!$BL$5:$CH$5,1,MATCH($CA34,INDEX(피벗!$BL:$CH,MATCH($E34,피벗!$BJ:$BJ,0),0),0)),"")</f>
        <v/>
      </c>
      <c r="CA34" s="23" t="str">
        <f>IFERROR(LARGE(INDEX(피벗!$BL:$CH,MATCH(성장고객!$E34,피벗!$BJ:$BJ,0),0),4),"")</f>
        <v/>
      </c>
      <c r="CB34" s="27" t="str">
        <f t="shared" si="4"/>
        <v/>
      </c>
      <c r="CC34" s="17" t="str">
        <f>IFERROR(INDEX(피벗!$BL$5:$CH$5,1,MATCH($CD34,INDEX(피벗!$BL:$CH,MATCH($E34,피벗!$BJ:$BJ,0),0),0)),"")</f>
        <v/>
      </c>
      <c r="CD34" s="23" t="str">
        <f>IFERROR(LARGE(INDEX(피벗!$BL:$CH,MATCH(성장고객!$E34,피벗!$BJ:$BJ,0),0),5),"")</f>
        <v/>
      </c>
      <c r="CE34" s="27" t="str">
        <f t="shared" si="5"/>
        <v/>
      </c>
      <c r="CF34" s="23" t="str">
        <f>IFERROR(INDEX(피벗!$CI:$CI,MATCH($E34,피벗!$BJ:$BJ,0)),"")</f>
        <v/>
      </c>
      <c r="CG34" s="25" t="str">
        <f t="shared" si="6"/>
        <v/>
      </c>
      <c r="CH34" s="17" t="str">
        <f>IFERROR(INDEX(피벗!$EZ$5:$GE$5,1,MATCH($CI34,INDEX(피벗!$EZ:$GE,MATCH($E34,피벗!$EY:$EY,0),0),0)),"")</f>
        <v>홈일반전화</v>
      </c>
      <c r="CI34" s="23">
        <f>IFERROR(LARGE(INDEX(피벗!$EZ:$GE,MATCH(성장고객!$E34,피벗!$EY:$EY,0),0),1),"")</f>
        <v>380613</v>
      </c>
      <c r="CJ34" s="17" t="str">
        <f>IFERROR(INDEX(피벗!$EZ$5:$GE$5,1,MATCH($CK34,INDEX(피벗!$EZ:$GE,MATCH($E34,피벗!$EY:$EY,0),0),0)),"")</f>
        <v>홈지능망</v>
      </c>
      <c r="CK34" s="23">
        <f>IFERROR(LARGE(INDEX(피벗!$EZ:$GE,MATCH(성장고객!$E34,피벗!$EY:$EY,0),0),2),"")</f>
        <v>69960</v>
      </c>
      <c r="CL34" s="17" t="str">
        <f>IFERROR(INDEX(피벗!$EZ$5:$GE$5,1,MATCH($CM34,INDEX(피벗!$EZ:$GE,MATCH($E34,피벗!$EY:$EY,0),0),0)),"")</f>
        <v>홈인터넷전화</v>
      </c>
      <c r="CM34" s="23">
        <f>IFERROR(LARGE(INDEX(피벗!$EZ:$GE,MATCH(성장고객!$E34,피벗!$EY:$EY,0),0),3),"")</f>
        <v>48000</v>
      </c>
      <c r="CN34" s="17" t="str">
        <f>IFERROR(INDEX(피벗!$EZ$5:$GE$5,1,MATCH($CO34,INDEX(피벗!$EZ:$GE,MATCH($E34,피벗!$EY:$EY,0),0),0)),"")</f>
        <v>기업메시징</v>
      </c>
      <c r="CO34" s="23">
        <f>IFERROR(LARGE(INDEX(피벗!$EZ:$GE,MATCH(성장고객!$E34,피벗!$EY:$EY,0),0),4),"")</f>
        <v>50</v>
      </c>
      <c r="CP34" s="17" t="str">
        <f>IFERROR(INDEX(피벗!$EZ$5:$GE$5,1,MATCH($CQ34,INDEX(피벗!$EZ:$GE,MATCH($E34,피벗!$EY:$EY,0),0),0)),"")</f>
        <v>AI기업지능망</v>
      </c>
      <c r="CQ34" s="23">
        <f>IFERROR(LARGE(INDEX(피벗!$EZ:$GE,MATCH(성장고객!$E34,피벗!$EY:$EY,0),0),5),"")</f>
        <v>0</v>
      </c>
      <c r="CR34" s="23">
        <f>IFERROR(INDEX(피벗!$GF:$GF,MATCH($E34,피벗!$EY:$EY,0)),"")</f>
        <v>498623</v>
      </c>
    </row>
    <row r="35" spans="1:96" x14ac:dyDescent="0.45">
      <c r="A35" s="20" t="s">
        <v>982</v>
      </c>
      <c r="B35" s="20" t="s">
        <v>26</v>
      </c>
      <c r="C35" s="20" t="s">
        <v>104</v>
      </c>
      <c r="D35" s="20" t="s">
        <v>984</v>
      </c>
      <c r="E35" s="20" t="s">
        <v>308</v>
      </c>
      <c r="F35" s="21" t="s">
        <v>309</v>
      </c>
      <c r="G35" s="21" t="s">
        <v>257</v>
      </c>
      <c r="H35" s="21" t="s">
        <v>0</v>
      </c>
      <c r="I35" s="22" t="s">
        <v>310</v>
      </c>
      <c r="J35" s="22" t="s">
        <v>311</v>
      </c>
      <c r="K35" s="20" t="s">
        <v>0</v>
      </c>
      <c r="L35" s="20" t="s">
        <v>1316</v>
      </c>
      <c r="M35" s="20" t="s">
        <v>1335</v>
      </c>
      <c r="N35" s="20" t="s">
        <v>1336</v>
      </c>
      <c r="O35" s="21" t="s">
        <v>2768</v>
      </c>
      <c r="P35" s="21">
        <v>13</v>
      </c>
      <c r="Q35" s="21" t="s">
        <v>9</v>
      </c>
      <c r="R35" s="21" t="s">
        <v>1339</v>
      </c>
      <c r="S35" s="21" t="s">
        <v>1321</v>
      </c>
      <c r="T35" s="21" t="s">
        <v>1316</v>
      </c>
      <c r="U35" s="21" t="s">
        <v>2908</v>
      </c>
      <c r="V35" s="21" t="s">
        <v>2909</v>
      </c>
      <c r="W35" s="20" t="s">
        <v>9</v>
      </c>
      <c r="X35" s="21" t="s">
        <v>9</v>
      </c>
      <c r="Y35" s="21" t="s">
        <v>2910</v>
      </c>
      <c r="Z35" s="21" t="s">
        <v>2911</v>
      </c>
      <c r="AA35" s="20">
        <v>35</v>
      </c>
      <c r="AB35" s="20" t="s">
        <v>9</v>
      </c>
      <c r="AC35" s="21" t="s">
        <v>1479</v>
      </c>
      <c r="AD35" s="20" t="s">
        <v>9</v>
      </c>
      <c r="AE35" s="16" t="str" cm="1">
        <f t="array" ref="AE35">IF(AF35="","",INDEX(전산회선!$E$4:$E$1141,_xlfn.AGGREGATE(15,6,ROW(전산회선!$E$4:$E$1141)-ROW(전산회선!$E$4)+1/((전산회선!$B$4:$B$1141=$E35)*(전산회선!$F$4:$F$1141=AF35)),1)))</f>
        <v>홈일반전화</v>
      </c>
      <c r="AF35" s="16">
        <f>IFERROR(IF(_xlfn.MAXIFS(전산회선!$F$4:$F$1141,전산회선!$B$4:$B$1141,$E35)=0,"",_xlfn.MAXIFS(전산회선!$F$4:$F$1141,전산회선!$B$4:$B$1141,$E35)),"")</f>
        <v>10</v>
      </c>
      <c r="AG35" s="16" t="str" cm="1">
        <f t="array" ref="AG35">IF(AH35="","",INDEX(전산회선!$E$4:$E$1141,_xlfn.AGGREGATE(15,6,ROW(전산회선!$E$4:$E$1141)-ROW(전산회선!$E$4)+1/((전산회선!$B$4:$B$1141=$E35)*(전산회선!$F$4:$F$1141=AH35)),1)))</f>
        <v>GiGA인터넷</v>
      </c>
      <c r="AH35" s="16">
        <f>IFERROR(IF(_xlfn.MAXIFS(전산회선!$F$4:$F$1141,전산회선!$B$4:$B$1141,$E35,전산회선!$F$4:$F$1141,"&lt;"&amp;AF35)=0,"",_xlfn.MAXIFS(전산회선!$F$4:$F$1141,전산회선!$B$4:$B$1141,$E35,전산회선!$F$4:$F$1141,"&lt;"&amp;AF35)),"")</f>
        <v>2</v>
      </c>
      <c r="AI35" s="16" t="str" cm="1">
        <f t="array" ref="AI35">IF(AJ35="","",INDEX(전산회선!$E$4:$E$1141,_xlfn.AGGREGATE(15,6,ROW(전산회선!$E$4:$E$1141)-ROW(전산회선!$E$4)+1/((전산회선!$B$4:$B$1141=$E35)*(전산회선!$F$4:$F$1141=AJ35)),1)))</f>
        <v>MeGA인터넷</v>
      </c>
      <c r="AJ35" s="16">
        <f>IFERROR(IF(_xlfn.MAXIFS(전산회선!$F$4:$F$1141,전산회선!$B$4:$B$1141,$E35,전산회선!$F$4:$F$1141,"&lt;"&amp;AH35)=0,"",_xlfn.MAXIFS(전산회선!$F$4:$F$1141,전산회선!$B$4:$B$1141,$E35,전산회선!$F$4:$F$1141,"&lt;"&amp;AH35)),"")</f>
        <v>1</v>
      </c>
      <c r="AK35" s="16" t="str" cm="1">
        <f t="array" ref="AK35">IF(AL35="","",INDEX(전산회선!$E$4:$E$1141,_xlfn.AGGREGATE(15,6,ROW(전산회선!$E$4:$E$1141)-ROW(전산회선!$E$4)+1/((전산회선!$B$4:$B$1141=$E35)*(전산회선!$F$4:$F$1141=AL35)),1)))</f>
        <v/>
      </c>
      <c r="AL35" s="16" t="str">
        <f>IFERROR(IF(_xlfn.MAXIFS(전산회선!$F$4:$F$1141,전산회선!$B$4:$B$1141,$E35,전산회선!$F$4:$F$1141,"&lt;"&amp;AJ35)=0,"",_xlfn.MAXIFS(전산회선!$F$4:$F$1141,전산회선!$B$4:$B$1141,$E35,전산회선!$F$4:$F$1141,"&lt;"&amp;AJ35)),"")</f>
        <v/>
      </c>
      <c r="AM35" s="16" t="str" cm="1">
        <f t="array" ref="AM35">IF(AN35="","",INDEX(전산회선!$E$4:$E$1141,_xlfn.AGGREGATE(15,6,ROW(전산회선!$E$4:$E$1141)-ROW(전산회선!$E$4)+1/((전산회선!$B$4:$B$1141=$E35)*(전산회선!$F$4:$F$1141=AN35)),1)))</f>
        <v/>
      </c>
      <c r="AN35" s="16" t="str">
        <f>IFERROR(IF(_xlfn.MAXIFS(전산회선!$F$4:$F$1141,전산회선!$B$4:$B$1141,$E35,전산회선!$F$4:$F$1141,"&lt;"&amp;AL35)=0,"",_xlfn.MAXIFS(전산회선!$F$4:$F$1141,전산회선!$B$4:$B$1141,$E35,전산회선!$F$4:$F$1141,"&lt;"&amp;AL35)),"")</f>
        <v/>
      </c>
      <c r="AO35" s="23">
        <v>198496</v>
      </c>
      <c r="AP35" s="23">
        <v>206015</v>
      </c>
      <c r="AQ35" s="23">
        <v>197687</v>
      </c>
      <c r="AR35" s="23">
        <v>199409</v>
      </c>
      <c r="AS35" s="23">
        <v>196041</v>
      </c>
      <c r="AT35" s="23">
        <v>199072</v>
      </c>
      <c r="AU35" s="23">
        <v>213530</v>
      </c>
      <c r="AV35" s="23">
        <v>208178</v>
      </c>
      <c r="AW35" s="23">
        <v>205396</v>
      </c>
      <c r="AX35" s="23">
        <v>209804</v>
      </c>
      <c r="AY35" s="23">
        <v>194696</v>
      </c>
      <c r="AZ35" s="23">
        <v>188497</v>
      </c>
      <c r="BA35" s="23">
        <v>201401.75</v>
      </c>
      <c r="BB35" s="23">
        <f t="shared" si="0"/>
        <v>2416821</v>
      </c>
      <c r="BC35" s="23">
        <v>0</v>
      </c>
      <c r="BD35" s="23">
        <v>0</v>
      </c>
      <c r="BE35" s="23">
        <v>0</v>
      </c>
      <c r="BF35" s="23">
        <v>0</v>
      </c>
      <c r="BG35" s="23">
        <v>0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0</v>
      </c>
      <c r="BP35" s="23">
        <v>0</v>
      </c>
      <c r="BQ35" s="17" t="str">
        <f>IFERROR(INDEX(피벗!$BL$5:$CH$5,1,MATCH($BR35,INDEX(피벗!$BL:$CH,MATCH($E35,피벗!$BJ:$BJ,0),0),0)),"")</f>
        <v/>
      </c>
      <c r="BR35" s="23" t="str">
        <f>IFERROR(LARGE(INDEX(피벗!$BL:$CH,MATCH(성장고객!$E35,피벗!$BJ:$BJ,0),0),1),"")</f>
        <v/>
      </c>
      <c r="BS35" s="27" t="str">
        <f t="shared" si="1"/>
        <v/>
      </c>
      <c r="BT35" s="17" t="str">
        <f>IFERROR(INDEX(피벗!$BL$5:$CH$5,1,MATCH($BU35,INDEX(피벗!$BL:$CH,MATCH($E35,피벗!$BJ:$BJ,0),0),0)),"")</f>
        <v/>
      </c>
      <c r="BU35" s="23" t="str">
        <f>IFERROR(LARGE(INDEX(피벗!$BL:$CH,MATCH(성장고객!$E35,피벗!$BJ:$BJ,0),0),2),"")</f>
        <v/>
      </c>
      <c r="BV35" s="27" t="str">
        <f t="shared" si="2"/>
        <v/>
      </c>
      <c r="BW35" s="17" t="str">
        <f>IFERROR(INDEX(피벗!$BL$5:$CH$5,1,MATCH($BX35,INDEX(피벗!$BL:$CH,MATCH($E35,피벗!$BJ:$BJ,0),0),0)),"")</f>
        <v/>
      </c>
      <c r="BX35" s="23" t="str">
        <f>IFERROR(LARGE(INDEX(피벗!$BL:$CH,MATCH(성장고객!$E35,피벗!$BJ:$BJ,0),0),3),"")</f>
        <v/>
      </c>
      <c r="BY35" s="27" t="str">
        <f t="shared" si="3"/>
        <v/>
      </c>
      <c r="BZ35" s="17" t="str">
        <f>IFERROR(INDEX(피벗!$BL$5:$CH$5,1,MATCH($CA35,INDEX(피벗!$BL:$CH,MATCH($E35,피벗!$BJ:$BJ,0),0),0)),"")</f>
        <v/>
      </c>
      <c r="CA35" s="23" t="str">
        <f>IFERROR(LARGE(INDEX(피벗!$BL:$CH,MATCH(성장고객!$E35,피벗!$BJ:$BJ,0),0),4),"")</f>
        <v/>
      </c>
      <c r="CB35" s="27" t="str">
        <f t="shared" si="4"/>
        <v/>
      </c>
      <c r="CC35" s="17" t="str">
        <f>IFERROR(INDEX(피벗!$BL$5:$CH$5,1,MATCH($CD35,INDEX(피벗!$BL:$CH,MATCH($E35,피벗!$BJ:$BJ,0),0),0)),"")</f>
        <v/>
      </c>
      <c r="CD35" s="23" t="str">
        <f>IFERROR(LARGE(INDEX(피벗!$BL:$CH,MATCH(성장고객!$E35,피벗!$BJ:$BJ,0),0),5),"")</f>
        <v/>
      </c>
      <c r="CE35" s="27" t="str">
        <f t="shared" si="5"/>
        <v/>
      </c>
      <c r="CF35" s="23" t="str">
        <f>IFERROR(INDEX(피벗!$CI:$CI,MATCH($E35,피벗!$BJ:$BJ,0)),"")</f>
        <v/>
      </c>
      <c r="CG35" s="25" t="str">
        <f t="shared" si="6"/>
        <v/>
      </c>
      <c r="CH35" s="17" t="str">
        <f>IFERROR(INDEX(피벗!$EZ$5:$GE$5,1,MATCH($CI35,INDEX(피벗!$EZ:$GE,MATCH($E35,피벗!$EY:$EY,0),0),0)),"")</f>
        <v>홈일반전화</v>
      </c>
      <c r="CI35" s="23">
        <f>IFERROR(LARGE(INDEX(피벗!$EZ:$GE,MATCH(성장고객!$E35,피벗!$EY:$EY,0),0),1),"")</f>
        <v>817171</v>
      </c>
      <c r="CJ35" s="17" t="str">
        <f>IFERROR(INDEX(피벗!$EZ$5:$GE$5,1,MATCH($CK35,INDEX(피벗!$EZ:$GE,MATCH($E35,피벗!$EY:$EY,0),0),0)),"")</f>
        <v>GiGA인터넷</v>
      </c>
      <c r="CK35" s="23">
        <f>IFERROR(LARGE(INDEX(피벗!$EZ:$GE,MATCH(성장고객!$E35,피벗!$EY:$EY,0),0),2),"")</f>
        <v>684000</v>
      </c>
      <c r="CL35" s="17" t="str">
        <f>IFERROR(INDEX(피벗!$EZ$5:$GE$5,1,MATCH($CM35,INDEX(피벗!$EZ:$GE,MATCH($E35,피벗!$EY:$EY,0),0),0)),"")</f>
        <v>AI기업지능망</v>
      </c>
      <c r="CM35" s="23">
        <f>IFERROR(LARGE(INDEX(피벗!$EZ:$GE,MATCH(성장고객!$E35,피벗!$EY:$EY,0),0),3),"")</f>
        <v>384000</v>
      </c>
      <c r="CN35" s="17" t="str">
        <f>IFERROR(INDEX(피벗!$EZ$5:$GE$5,1,MATCH($CO35,INDEX(피벗!$EZ:$GE,MATCH($E35,피벗!$EY:$EY,0),0),0)),"")</f>
        <v>MeGA인터넷</v>
      </c>
      <c r="CO35" s="23">
        <f>IFERROR(LARGE(INDEX(피벗!$EZ:$GE,MATCH(성장고객!$E35,피벗!$EY:$EY,0),0),4),"")</f>
        <v>240000</v>
      </c>
      <c r="CP35" s="17" t="str">
        <f>IFERROR(INDEX(피벗!$EZ$5:$GE$5,1,MATCH($CQ35,INDEX(피벗!$EZ:$GE,MATCH($E35,피벗!$EY:$EY,0),0),0)),"")</f>
        <v>홈지능망</v>
      </c>
      <c r="CQ35" s="23">
        <f>IFERROR(LARGE(INDEX(피벗!$EZ:$GE,MATCH(성장고객!$E35,피벗!$EY:$EY,0),0),5),"")</f>
        <v>192000</v>
      </c>
      <c r="CR35" s="23">
        <f>IFERROR(INDEX(피벗!$GF:$GF,MATCH($E35,피벗!$EY:$EY,0)),"")</f>
        <v>2416821</v>
      </c>
    </row>
    <row r="36" spans="1:96" x14ac:dyDescent="0.45">
      <c r="A36" s="20" t="s">
        <v>982</v>
      </c>
      <c r="B36" s="20" t="s">
        <v>26</v>
      </c>
      <c r="C36" s="20" t="s">
        <v>30</v>
      </c>
      <c r="D36" s="20" t="s">
        <v>1214</v>
      </c>
      <c r="E36" s="20" t="s">
        <v>467</v>
      </c>
      <c r="F36" s="21" t="s">
        <v>468</v>
      </c>
      <c r="G36" s="21" t="s">
        <v>1</v>
      </c>
      <c r="H36" s="21" t="s">
        <v>0</v>
      </c>
      <c r="I36" s="22" t="s">
        <v>1249</v>
      </c>
      <c r="J36" s="22">
        <v>5048202748</v>
      </c>
      <c r="K36" s="20" t="s">
        <v>0</v>
      </c>
      <c r="L36" s="20" t="s">
        <v>1316</v>
      </c>
      <c r="M36" s="20" t="s">
        <v>1335</v>
      </c>
      <c r="N36" s="20" t="s">
        <v>1336</v>
      </c>
      <c r="O36" s="21" t="s">
        <v>1345</v>
      </c>
      <c r="P36" s="21">
        <v>15</v>
      </c>
      <c r="Q36" s="21" t="s">
        <v>1338</v>
      </c>
      <c r="R36" s="21" t="s">
        <v>1339</v>
      </c>
      <c r="S36" s="21" t="s">
        <v>1321</v>
      </c>
      <c r="T36" s="21" t="s">
        <v>1316</v>
      </c>
      <c r="U36" s="21" t="s">
        <v>2445</v>
      </c>
      <c r="V36" s="21" t="s">
        <v>2904</v>
      </c>
      <c r="W36" s="20" t="s">
        <v>2905</v>
      </c>
      <c r="X36" s="21" t="s">
        <v>9</v>
      </c>
      <c r="Y36" s="21" t="s">
        <v>2906</v>
      </c>
      <c r="Z36" s="21" t="s">
        <v>2907</v>
      </c>
      <c r="AA36" s="20">
        <v>19</v>
      </c>
      <c r="AB36" s="20" t="s">
        <v>1464</v>
      </c>
      <c r="AC36" s="21" t="s">
        <v>1479</v>
      </c>
      <c r="AD36" s="20" t="s">
        <v>1311</v>
      </c>
      <c r="AE36" s="16" t="str" cm="1">
        <f t="array" ref="AE36">IF(AF36="","",INDEX(전산회선!$E$4:$E$1141,_xlfn.AGGREGATE(15,6,ROW(전산회선!$E$4:$E$1141)-ROW(전산회선!$E$4)+1/((전산회선!$B$4:$B$1141=$E36)*(전산회선!$F$4:$F$1141=AF36)),1)))</f>
        <v>홈일반전화</v>
      </c>
      <c r="AF36" s="16">
        <f>IFERROR(IF(_xlfn.MAXIFS(전산회선!$F$4:$F$1141,전산회선!$B$4:$B$1141,$E36)=0,"",_xlfn.MAXIFS(전산회선!$F$4:$F$1141,전산회선!$B$4:$B$1141,$E36)),"")</f>
        <v>12</v>
      </c>
      <c r="AG36" s="16" t="str" cm="1">
        <f t="array" ref="AG36">IF(AH36="","",INDEX(전산회선!$E$4:$E$1141,_xlfn.AGGREGATE(15,6,ROW(전산회선!$E$4:$E$1141)-ROW(전산회선!$E$4)+1/((전산회선!$B$4:$B$1141=$E36)*(전산회선!$F$4:$F$1141=AH36)),1)))</f>
        <v>전용회선</v>
      </c>
      <c r="AH36" s="16">
        <f>IFERROR(IF(_xlfn.MAXIFS(전산회선!$F$4:$F$1141,전산회선!$B$4:$B$1141,$E36,전산회선!$F$4:$F$1141,"&lt;"&amp;AF36)=0,"",_xlfn.MAXIFS(전산회선!$F$4:$F$1141,전산회선!$B$4:$B$1141,$E36,전산회선!$F$4:$F$1141,"&lt;"&amp;AF36)),"")</f>
        <v>2</v>
      </c>
      <c r="AI36" s="16" t="str" cm="1">
        <f t="array" ref="AI36">IF(AJ36="","",INDEX(전산회선!$E$4:$E$1141,_xlfn.AGGREGATE(15,6,ROW(전산회선!$E$4:$E$1141)-ROW(전산회선!$E$4)+1/((전산회선!$B$4:$B$1141=$E36)*(전산회선!$F$4:$F$1141=AJ36)),1)))</f>
        <v>MeGA인터넷</v>
      </c>
      <c r="AJ36" s="16">
        <f>IFERROR(IF(_xlfn.MAXIFS(전산회선!$F$4:$F$1141,전산회선!$B$4:$B$1141,$E36,전산회선!$F$4:$F$1141,"&lt;"&amp;AH36)=0,"",_xlfn.MAXIFS(전산회선!$F$4:$F$1141,전산회선!$B$4:$B$1141,$E36,전산회선!$F$4:$F$1141,"&lt;"&amp;AH36)),"")</f>
        <v>1</v>
      </c>
      <c r="AK36" s="16" t="str" cm="1">
        <f t="array" ref="AK36">IF(AL36="","",INDEX(전산회선!$E$4:$E$1141,_xlfn.AGGREGATE(15,6,ROW(전산회선!$E$4:$E$1141)-ROW(전산회선!$E$4)+1/((전산회선!$B$4:$B$1141=$E36)*(전산회선!$F$4:$F$1141=AL36)),1)))</f>
        <v/>
      </c>
      <c r="AL36" s="16" t="str">
        <f>IFERROR(IF(_xlfn.MAXIFS(전산회선!$F$4:$F$1141,전산회선!$B$4:$B$1141,$E36,전산회선!$F$4:$F$1141,"&lt;"&amp;AJ36)=0,"",_xlfn.MAXIFS(전산회선!$F$4:$F$1141,전산회선!$B$4:$B$1141,$E36,전산회선!$F$4:$F$1141,"&lt;"&amp;AJ36)),"")</f>
        <v/>
      </c>
      <c r="AM36" s="16" t="str" cm="1">
        <f t="array" ref="AM36">IF(AN36="","",INDEX(전산회선!$E$4:$E$1141,_xlfn.AGGREGATE(15,6,ROW(전산회선!$E$4:$E$1141)-ROW(전산회선!$E$4)+1/((전산회선!$B$4:$B$1141=$E36)*(전산회선!$F$4:$F$1141=AN36)),1)))</f>
        <v/>
      </c>
      <c r="AN36" s="16" t="str">
        <f>IFERROR(IF(_xlfn.MAXIFS(전산회선!$F$4:$F$1141,전산회선!$B$4:$B$1141,$E36,전산회선!$F$4:$F$1141,"&lt;"&amp;AL36)=0,"",_xlfn.MAXIFS(전산회선!$F$4:$F$1141,전산회선!$B$4:$B$1141,$E36,전산회선!$F$4:$F$1141,"&lt;"&amp;AL36)),"")</f>
        <v/>
      </c>
      <c r="AO36" s="23">
        <v>210771</v>
      </c>
      <c r="AP36" s="23">
        <v>212656</v>
      </c>
      <c r="AQ36" s="23">
        <v>215519</v>
      </c>
      <c r="AR36" s="23">
        <v>221869</v>
      </c>
      <c r="AS36" s="23">
        <v>219962</v>
      </c>
      <c r="AT36" s="23">
        <v>212070</v>
      </c>
      <c r="AU36" s="23">
        <v>210963</v>
      </c>
      <c r="AV36" s="23">
        <v>213105</v>
      </c>
      <c r="AW36" s="23">
        <v>215062</v>
      </c>
      <c r="AX36" s="23">
        <v>210348</v>
      </c>
      <c r="AY36" s="23">
        <v>207521</v>
      </c>
      <c r="AZ36" s="23">
        <v>206842</v>
      </c>
      <c r="BA36" s="23">
        <v>213057.33333333334</v>
      </c>
      <c r="BB36" s="23">
        <f t="shared" si="0"/>
        <v>2556688</v>
      </c>
      <c r="BC36" s="23">
        <v>0</v>
      </c>
      <c r="BD36" s="23">
        <v>0</v>
      </c>
      <c r="BE36" s="23">
        <v>0</v>
      </c>
      <c r="BF36" s="23">
        <v>0</v>
      </c>
      <c r="BG36" s="23">
        <v>0</v>
      </c>
      <c r="BH36" s="23">
        <v>0</v>
      </c>
      <c r="BI36" s="23">
        <v>0</v>
      </c>
      <c r="BJ36" s="23">
        <v>0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23">
        <v>0</v>
      </c>
      <c r="BQ36" s="17" t="str">
        <f>IFERROR(INDEX(피벗!$BL$5:$CH$5,1,MATCH($BR36,INDEX(피벗!$BL:$CH,MATCH($E36,피벗!$BJ:$BJ,0),0),0)),"")</f>
        <v/>
      </c>
      <c r="BR36" s="23" t="str">
        <f>IFERROR(LARGE(INDEX(피벗!$BL:$CH,MATCH(성장고객!$E36,피벗!$BJ:$BJ,0),0),1),"")</f>
        <v/>
      </c>
      <c r="BS36" s="27" t="str">
        <f t="shared" si="1"/>
        <v/>
      </c>
      <c r="BT36" s="17" t="str">
        <f>IFERROR(INDEX(피벗!$BL$5:$CH$5,1,MATCH($BU36,INDEX(피벗!$BL:$CH,MATCH($E36,피벗!$BJ:$BJ,0),0),0)),"")</f>
        <v/>
      </c>
      <c r="BU36" s="23" t="str">
        <f>IFERROR(LARGE(INDEX(피벗!$BL:$CH,MATCH(성장고객!$E36,피벗!$BJ:$BJ,0),0),2),"")</f>
        <v/>
      </c>
      <c r="BV36" s="27" t="str">
        <f t="shared" si="2"/>
        <v/>
      </c>
      <c r="BW36" s="17" t="str">
        <f>IFERROR(INDEX(피벗!$BL$5:$CH$5,1,MATCH($BX36,INDEX(피벗!$BL:$CH,MATCH($E36,피벗!$BJ:$BJ,0),0),0)),"")</f>
        <v/>
      </c>
      <c r="BX36" s="23" t="str">
        <f>IFERROR(LARGE(INDEX(피벗!$BL:$CH,MATCH(성장고객!$E36,피벗!$BJ:$BJ,0),0),3),"")</f>
        <v/>
      </c>
      <c r="BY36" s="27" t="str">
        <f t="shared" si="3"/>
        <v/>
      </c>
      <c r="BZ36" s="17" t="str">
        <f>IFERROR(INDEX(피벗!$BL$5:$CH$5,1,MATCH($CA36,INDEX(피벗!$BL:$CH,MATCH($E36,피벗!$BJ:$BJ,0),0),0)),"")</f>
        <v/>
      </c>
      <c r="CA36" s="23" t="str">
        <f>IFERROR(LARGE(INDEX(피벗!$BL:$CH,MATCH(성장고객!$E36,피벗!$BJ:$BJ,0),0),4),"")</f>
        <v/>
      </c>
      <c r="CB36" s="27" t="str">
        <f t="shared" si="4"/>
        <v/>
      </c>
      <c r="CC36" s="17" t="str">
        <f>IFERROR(INDEX(피벗!$BL$5:$CH$5,1,MATCH($CD36,INDEX(피벗!$BL:$CH,MATCH($E36,피벗!$BJ:$BJ,0),0),0)),"")</f>
        <v/>
      </c>
      <c r="CD36" s="23" t="str">
        <f>IFERROR(LARGE(INDEX(피벗!$BL:$CH,MATCH(성장고객!$E36,피벗!$BJ:$BJ,0),0),5),"")</f>
        <v/>
      </c>
      <c r="CE36" s="27" t="str">
        <f t="shared" si="5"/>
        <v/>
      </c>
      <c r="CF36" s="23" t="str">
        <f>IFERROR(INDEX(피벗!$CI:$CI,MATCH($E36,피벗!$BJ:$BJ,0)),"")</f>
        <v/>
      </c>
      <c r="CG36" s="25" t="str">
        <f t="shared" si="6"/>
        <v/>
      </c>
      <c r="CH36" s="17" t="str">
        <f>IFERROR(INDEX(피벗!$EZ$5:$GE$5,1,MATCH($CI36,INDEX(피벗!$EZ:$GE,MATCH($E36,피벗!$EY:$EY,0),0),0)),"")</f>
        <v>전용회선</v>
      </c>
      <c r="CI36" s="23">
        <f>IFERROR(LARGE(INDEX(피벗!$EZ:$GE,MATCH(성장고객!$E36,피벗!$EY:$EY,0),0),1),"")</f>
        <v>904800</v>
      </c>
      <c r="CJ36" s="17" t="str">
        <f>IFERROR(INDEX(피벗!$EZ$5:$GE$5,1,MATCH($CK36,INDEX(피벗!$EZ:$GE,MATCH($E36,피벗!$EY:$EY,0),0),0)),"")</f>
        <v>홈일반전화</v>
      </c>
      <c r="CK36" s="23">
        <f>IFERROR(LARGE(INDEX(피벗!$EZ:$GE,MATCH(성장고객!$E36,피벗!$EY:$EY,0),0),2),"")</f>
        <v>869408</v>
      </c>
      <c r="CL36" s="17" t="str">
        <f>IFERROR(INDEX(피벗!$EZ$5:$GE$5,1,MATCH($CM36,INDEX(피벗!$EZ:$GE,MATCH($E36,피벗!$EY:$EY,0),0),0)),"")</f>
        <v>홈지능망</v>
      </c>
      <c r="CM36" s="23">
        <f>IFERROR(LARGE(INDEX(피벗!$EZ:$GE,MATCH(성장고객!$E36,피벗!$EY:$EY,0),0),3),"")</f>
        <v>302400</v>
      </c>
      <c r="CN36" s="17" t="str">
        <f>IFERROR(INDEX(피벗!$EZ$5:$GE$5,1,MATCH($CO36,INDEX(피벗!$EZ:$GE,MATCH($E36,피벗!$EY:$EY,0),0),0)),"")</f>
        <v>MeGA인터넷</v>
      </c>
      <c r="CO36" s="23">
        <f>IFERROR(LARGE(INDEX(피벗!$EZ:$GE,MATCH(성장고객!$E36,피벗!$EY:$EY,0),0),4),"")</f>
        <v>241480</v>
      </c>
      <c r="CP36" s="17" t="str">
        <f>IFERROR(INDEX(피벗!$EZ$5:$GE$5,1,MATCH($CQ36,INDEX(피벗!$EZ:$GE,MATCH($E36,피벗!$EY:$EY,0),0),0)),"")</f>
        <v>AI기업지능망</v>
      </c>
      <c r="CQ36" s="23">
        <f>IFERROR(LARGE(INDEX(피벗!$EZ:$GE,MATCH(성장고객!$E36,피벗!$EY:$EY,0),0),5),"")</f>
        <v>192000</v>
      </c>
      <c r="CR36" s="23">
        <f>IFERROR(INDEX(피벗!$GF:$GF,MATCH($E36,피벗!$EY:$EY,0)),"")</f>
        <v>2556688</v>
      </c>
    </row>
    <row r="37" spans="1:96" x14ac:dyDescent="0.45">
      <c r="A37" s="20" t="s">
        <v>982</v>
      </c>
      <c r="B37" s="20" t="s">
        <v>26</v>
      </c>
      <c r="C37" s="20" t="s">
        <v>104</v>
      </c>
      <c r="D37" s="20" t="s">
        <v>1218</v>
      </c>
      <c r="E37" s="20" t="s">
        <v>384</v>
      </c>
      <c r="F37" s="21" t="s">
        <v>385</v>
      </c>
      <c r="G37" s="21" t="s">
        <v>1</v>
      </c>
      <c r="H37" s="21" t="s">
        <v>0</v>
      </c>
      <c r="I37" s="22" t="s">
        <v>386</v>
      </c>
      <c r="J37" s="22" t="s">
        <v>387</v>
      </c>
      <c r="K37" s="20" t="s">
        <v>0</v>
      </c>
      <c r="L37" s="20" t="s">
        <v>1316</v>
      </c>
      <c r="M37" s="20" t="s">
        <v>1311</v>
      </c>
      <c r="N37" s="20" t="s">
        <v>1317</v>
      </c>
      <c r="O37" s="21" t="s">
        <v>2897</v>
      </c>
      <c r="P37" s="21">
        <v>5</v>
      </c>
      <c r="Q37" s="21" t="s">
        <v>1518</v>
      </c>
      <c r="R37" s="21" t="s">
        <v>1320</v>
      </c>
      <c r="S37" s="21" t="s">
        <v>1690</v>
      </c>
      <c r="T37" s="21" t="s">
        <v>1316</v>
      </c>
      <c r="U37" s="21" t="s">
        <v>2424</v>
      </c>
      <c r="V37" s="21" t="s">
        <v>2898</v>
      </c>
      <c r="W37" s="20" t="s">
        <v>2899</v>
      </c>
      <c r="X37" s="21" t="s">
        <v>2900</v>
      </c>
      <c r="Y37" s="21" t="s">
        <v>2901</v>
      </c>
      <c r="Z37" s="21" t="s">
        <v>2902</v>
      </c>
      <c r="AA37" s="20">
        <v>132</v>
      </c>
      <c r="AB37" s="20" t="s">
        <v>1464</v>
      </c>
      <c r="AC37" s="21" t="s">
        <v>2903</v>
      </c>
      <c r="AD37" s="20" t="s">
        <v>1311</v>
      </c>
      <c r="AE37" s="16" t="str" cm="1">
        <f t="array" ref="AE37">IF(AF37="","",INDEX(전산회선!$E$4:$E$1141,_xlfn.AGGREGATE(15,6,ROW(전산회선!$E$4:$E$1141)-ROW(전산회선!$E$4)+1/((전산회선!$B$4:$B$1141=$E37)*(전산회선!$F$4:$F$1141=AF37)),1)))</f>
        <v>5G</v>
      </c>
      <c r="AF37" s="16">
        <f>IFERROR(IF(_xlfn.MAXIFS(전산회선!$F$4:$F$1141,전산회선!$B$4:$B$1141,$E37)=0,"",_xlfn.MAXIFS(전산회선!$F$4:$F$1141,전산회선!$B$4:$B$1141,$E37)),"")</f>
        <v>2</v>
      </c>
      <c r="AG37" s="16" t="str" cm="1">
        <f t="array" ref="AG37">IF(AH37="","",INDEX(전산회선!$E$4:$E$1141,_xlfn.AGGREGATE(15,6,ROW(전산회선!$E$4:$E$1141)-ROW(전산회선!$E$4)+1/((전산회선!$B$4:$B$1141=$E37)*(전산회선!$F$4:$F$1141=AH37)),1)))</f>
        <v>홈일반전화</v>
      </c>
      <c r="AH37" s="16">
        <f>IFERROR(IF(_xlfn.MAXIFS(전산회선!$F$4:$F$1141,전산회선!$B$4:$B$1141,$E37,전산회선!$F$4:$F$1141,"&lt;"&amp;AF37)=0,"",_xlfn.MAXIFS(전산회선!$F$4:$F$1141,전산회선!$B$4:$B$1141,$E37,전산회선!$F$4:$F$1141,"&lt;"&amp;AF37)),"")</f>
        <v>1</v>
      </c>
      <c r="AI37" s="16" t="str" cm="1">
        <f t="array" ref="AI37">IF(AJ37="","",INDEX(전산회선!$E$4:$E$1141,_xlfn.AGGREGATE(15,6,ROW(전산회선!$E$4:$E$1141)-ROW(전산회선!$E$4)+1/((전산회선!$B$4:$B$1141=$E37)*(전산회선!$F$4:$F$1141=AJ37)),1)))</f>
        <v/>
      </c>
      <c r="AJ37" s="16" t="str">
        <f>IFERROR(IF(_xlfn.MAXIFS(전산회선!$F$4:$F$1141,전산회선!$B$4:$B$1141,$E37,전산회선!$F$4:$F$1141,"&lt;"&amp;AH37)=0,"",_xlfn.MAXIFS(전산회선!$F$4:$F$1141,전산회선!$B$4:$B$1141,$E37,전산회선!$F$4:$F$1141,"&lt;"&amp;AH37)),"")</f>
        <v/>
      </c>
      <c r="AK37" s="16" t="str" cm="1">
        <f t="array" ref="AK37">IF(AL37="","",INDEX(전산회선!$E$4:$E$1141,_xlfn.AGGREGATE(15,6,ROW(전산회선!$E$4:$E$1141)-ROW(전산회선!$E$4)+1/((전산회선!$B$4:$B$1141=$E37)*(전산회선!$F$4:$F$1141=AL37)),1)))</f>
        <v/>
      </c>
      <c r="AL37" s="16" t="str">
        <f>IFERROR(IF(_xlfn.MAXIFS(전산회선!$F$4:$F$1141,전산회선!$B$4:$B$1141,$E37,전산회선!$F$4:$F$1141,"&lt;"&amp;AJ37)=0,"",_xlfn.MAXIFS(전산회선!$F$4:$F$1141,전산회선!$B$4:$B$1141,$E37,전산회선!$F$4:$F$1141,"&lt;"&amp;AJ37)),"")</f>
        <v/>
      </c>
      <c r="AM37" s="16" t="str" cm="1">
        <f t="array" ref="AM37">IF(AN37="","",INDEX(전산회선!$E$4:$E$1141,_xlfn.AGGREGATE(15,6,ROW(전산회선!$E$4:$E$1141)-ROW(전산회선!$E$4)+1/((전산회선!$B$4:$B$1141=$E37)*(전산회선!$F$4:$F$1141=AN37)),1)))</f>
        <v/>
      </c>
      <c r="AN37" s="16" t="str">
        <f>IFERROR(IF(_xlfn.MAXIFS(전산회선!$F$4:$F$1141,전산회선!$B$4:$B$1141,$E37,전산회선!$F$4:$F$1141,"&lt;"&amp;AL37)=0,"",_xlfn.MAXIFS(전산회선!$F$4:$F$1141,전산회선!$B$4:$B$1141,$E37,전산회선!$F$4:$F$1141,"&lt;"&amp;AL37)),"")</f>
        <v/>
      </c>
      <c r="AO37" s="23">
        <v>119727</v>
      </c>
      <c r="AP37" s="23">
        <v>119780</v>
      </c>
      <c r="AQ37" s="23">
        <v>119500</v>
      </c>
      <c r="AR37" s="23">
        <v>74302</v>
      </c>
      <c r="AS37" s="23">
        <v>74085</v>
      </c>
      <c r="AT37" s="23">
        <v>78341</v>
      </c>
      <c r="AU37" s="23">
        <v>76768</v>
      </c>
      <c r="AV37" s="23">
        <v>73984</v>
      </c>
      <c r="AW37" s="23">
        <v>73964</v>
      </c>
      <c r="AX37" s="23">
        <v>73915</v>
      </c>
      <c r="AY37" s="23">
        <v>67056</v>
      </c>
      <c r="AZ37" s="23">
        <v>67022</v>
      </c>
      <c r="BA37" s="23">
        <v>84870.333333333328</v>
      </c>
      <c r="BB37" s="23">
        <f t="shared" si="0"/>
        <v>1018444</v>
      </c>
      <c r="BC37" s="23">
        <v>0</v>
      </c>
      <c r="BD37" s="23">
        <v>0</v>
      </c>
      <c r="BE37" s="23">
        <v>0</v>
      </c>
      <c r="BF37" s="23">
        <v>0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v>0</v>
      </c>
      <c r="BQ37" s="17" t="str">
        <f>IFERROR(INDEX(피벗!$BL$5:$CH$5,1,MATCH($BR37,INDEX(피벗!$BL:$CH,MATCH($E37,피벗!$BJ:$BJ,0),0),0)),"")</f>
        <v/>
      </c>
      <c r="BR37" s="23" t="str">
        <f>IFERROR(LARGE(INDEX(피벗!$BL:$CH,MATCH(성장고객!$E37,피벗!$BJ:$BJ,0),0),1),"")</f>
        <v/>
      </c>
      <c r="BS37" s="27" t="str">
        <f t="shared" si="1"/>
        <v/>
      </c>
      <c r="BT37" s="17" t="str">
        <f>IFERROR(INDEX(피벗!$BL$5:$CH$5,1,MATCH($BU37,INDEX(피벗!$BL:$CH,MATCH($E37,피벗!$BJ:$BJ,0),0),0)),"")</f>
        <v/>
      </c>
      <c r="BU37" s="23" t="str">
        <f>IFERROR(LARGE(INDEX(피벗!$BL:$CH,MATCH(성장고객!$E37,피벗!$BJ:$BJ,0),0),2),"")</f>
        <v/>
      </c>
      <c r="BV37" s="27" t="str">
        <f t="shared" si="2"/>
        <v/>
      </c>
      <c r="BW37" s="17" t="str">
        <f>IFERROR(INDEX(피벗!$BL$5:$CH$5,1,MATCH($BX37,INDEX(피벗!$BL:$CH,MATCH($E37,피벗!$BJ:$BJ,0),0),0)),"")</f>
        <v/>
      </c>
      <c r="BX37" s="23" t="str">
        <f>IFERROR(LARGE(INDEX(피벗!$BL:$CH,MATCH(성장고객!$E37,피벗!$BJ:$BJ,0),0),3),"")</f>
        <v/>
      </c>
      <c r="BY37" s="27" t="str">
        <f t="shared" si="3"/>
        <v/>
      </c>
      <c r="BZ37" s="17" t="str">
        <f>IFERROR(INDEX(피벗!$BL$5:$CH$5,1,MATCH($CA37,INDEX(피벗!$BL:$CH,MATCH($E37,피벗!$BJ:$BJ,0),0),0)),"")</f>
        <v/>
      </c>
      <c r="CA37" s="23" t="str">
        <f>IFERROR(LARGE(INDEX(피벗!$BL:$CH,MATCH(성장고객!$E37,피벗!$BJ:$BJ,0),0),4),"")</f>
        <v/>
      </c>
      <c r="CB37" s="27" t="str">
        <f t="shared" si="4"/>
        <v/>
      </c>
      <c r="CC37" s="17" t="str">
        <f>IFERROR(INDEX(피벗!$BL$5:$CH$5,1,MATCH($CD37,INDEX(피벗!$BL:$CH,MATCH($E37,피벗!$BJ:$BJ,0),0),0)),"")</f>
        <v/>
      </c>
      <c r="CD37" s="23" t="str">
        <f>IFERROR(LARGE(INDEX(피벗!$BL:$CH,MATCH(성장고객!$E37,피벗!$BJ:$BJ,0),0),5),"")</f>
        <v/>
      </c>
      <c r="CE37" s="27" t="str">
        <f t="shared" si="5"/>
        <v/>
      </c>
      <c r="CF37" s="23" t="str">
        <f>IFERROR(INDEX(피벗!$CI:$CI,MATCH($E37,피벗!$BJ:$BJ,0)),"")</f>
        <v/>
      </c>
      <c r="CG37" s="25" t="str">
        <f t="shared" si="6"/>
        <v/>
      </c>
      <c r="CH37" s="17" t="str">
        <f>IFERROR(INDEX(피벗!$EZ$5:$GE$5,1,MATCH($CI37,INDEX(피벗!$EZ:$GE,MATCH($E37,피벗!$EY:$EY,0),0),0)),"")</f>
        <v>5G</v>
      </c>
      <c r="CI37" s="23">
        <f>IFERROR(LARGE(INDEX(피벗!$EZ:$GE,MATCH(성장고객!$E37,피벗!$EY:$EY,0),0),1),"")</f>
        <v>601656</v>
      </c>
      <c r="CJ37" s="17" t="str">
        <f>IFERROR(INDEX(피벗!$EZ$5:$GE$5,1,MATCH($CK37,INDEX(피벗!$EZ:$GE,MATCH($E37,피벗!$EY:$EY,0),0),0)),"")</f>
        <v>홈지능망</v>
      </c>
      <c r="CK37" s="23">
        <f>IFERROR(LARGE(INDEX(피벗!$EZ:$GE,MATCH(성장고객!$E37,피벗!$EY:$EY,0),0),2),"")</f>
        <v>183022</v>
      </c>
      <c r="CL37" s="17" t="str">
        <f>IFERROR(INDEX(피벗!$EZ$5:$GE$5,1,MATCH($CM37,INDEX(피벗!$EZ:$GE,MATCH($E37,피벗!$EY:$EY,0),0),0)),"")</f>
        <v>LTE</v>
      </c>
      <c r="CM37" s="23">
        <f>IFERROR(LARGE(INDEX(피벗!$EZ:$GE,MATCH(성장고객!$E37,피벗!$EY:$EY,0),0),3),"")</f>
        <v>135000</v>
      </c>
      <c r="CN37" s="17" t="str">
        <f>IFERROR(INDEX(피벗!$EZ$5:$GE$5,1,MATCH($CO37,INDEX(피벗!$EZ:$GE,MATCH($E37,피벗!$EY:$EY,0),0),0)),"")</f>
        <v>기업메시징</v>
      </c>
      <c r="CO37" s="23">
        <f>IFERROR(LARGE(INDEX(피벗!$EZ:$GE,MATCH(성장고객!$E37,피벗!$EY:$EY,0),0),4),"")</f>
        <v>69070</v>
      </c>
      <c r="CP37" s="17" t="str">
        <f>IFERROR(INDEX(피벗!$EZ$5:$GE$5,1,MATCH($CQ37,INDEX(피벗!$EZ:$GE,MATCH($E37,피벗!$EY:$EY,0),0),0)),"")</f>
        <v>홈일반전화</v>
      </c>
      <c r="CQ37" s="23">
        <f>IFERROR(LARGE(INDEX(피벗!$EZ:$GE,MATCH(성장고객!$E37,피벗!$EY:$EY,0),0),5),"")</f>
        <v>48000</v>
      </c>
      <c r="CR37" s="23">
        <f>IFERROR(INDEX(피벗!$GF:$GF,MATCH($E37,피벗!$EY:$EY,0)),"")</f>
        <v>1018444</v>
      </c>
    </row>
    <row r="38" spans="1:96" x14ac:dyDescent="0.45">
      <c r="A38" s="20" t="s">
        <v>982</v>
      </c>
      <c r="B38" s="20" t="s">
        <v>26</v>
      </c>
      <c r="C38" s="20" t="s">
        <v>30</v>
      </c>
      <c r="D38" s="20" t="s">
        <v>1254</v>
      </c>
      <c r="E38" s="20" t="s">
        <v>1273</v>
      </c>
      <c r="F38" s="21" t="s">
        <v>1274</v>
      </c>
      <c r="G38" s="21" t="s">
        <v>1</v>
      </c>
      <c r="H38" s="21" t="s">
        <v>0</v>
      </c>
      <c r="I38" s="22" t="s">
        <v>3129</v>
      </c>
      <c r="J38" s="22">
        <v>5028160518</v>
      </c>
      <c r="K38" s="20" t="s">
        <v>0</v>
      </c>
      <c r="L38" s="20" t="s">
        <v>1316</v>
      </c>
      <c r="M38" s="20" t="s">
        <v>1389</v>
      </c>
      <c r="N38" s="20" t="s">
        <v>1390</v>
      </c>
      <c r="O38" s="21" t="s">
        <v>1441</v>
      </c>
      <c r="P38" s="21">
        <v>17</v>
      </c>
      <c r="Q38" s="21" t="s">
        <v>1392</v>
      </c>
      <c r="R38" s="21" t="s">
        <v>1320</v>
      </c>
      <c r="S38" s="21" t="s">
        <v>1321</v>
      </c>
      <c r="T38" s="21" t="s">
        <v>1316</v>
      </c>
      <c r="U38" s="21" t="s">
        <v>2954</v>
      </c>
      <c r="V38" s="21" t="s">
        <v>2955</v>
      </c>
      <c r="W38" s="20" t="s">
        <v>2956</v>
      </c>
      <c r="X38" s="21" t="s">
        <v>2957</v>
      </c>
      <c r="Y38" s="21" t="s">
        <v>2958</v>
      </c>
      <c r="Z38" s="21" t="s">
        <v>2959</v>
      </c>
      <c r="AA38" s="20">
        <v>43</v>
      </c>
      <c r="AB38" s="20" t="s">
        <v>1665</v>
      </c>
      <c r="AC38" s="21" t="s">
        <v>1995</v>
      </c>
      <c r="AD38" s="20" t="s">
        <v>1311</v>
      </c>
      <c r="AE38" s="16" t="str" cm="1">
        <f t="array" ref="AE38">IF(AF38="","",INDEX(전산회선!$E$4:$E$1141,_xlfn.AGGREGATE(15,6,ROW(전산회선!$E$4:$E$1141)-ROW(전산회선!$E$4)+1/((전산회선!$B$4:$B$1141=$E38)*(전산회선!$F$4:$F$1141=AF38)),1)))</f>
        <v>GiGA인터넷</v>
      </c>
      <c r="AF38" s="16">
        <f>IFERROR(IF(_xlfn.MAXIFS(전산회선!$F$4:$F$1141,전산회선!$B$4:$B$1141,$E38)=0,"",_xlfn.MAXIFS(전산회선!$F$4:$F$1141,전산회선!$B$4:$B$1141,$E38)),"")</f>
        <v>6</v>
      </c>
      <c r="AG38" s="16" t="str" cm="1">
        <f t="array" ref="AG38">IF(AH38="","",INDEX(전산회선!$E$4:$E$1141,_xlfn.AGGREGATE(15,6,ROW(전산회선!$E$4:$E$1141)-ROW(전산회선!$E$4)+1/((전산회선!$B$4:$B$1141=$E38)*(전산회선!$F$4:$F$1141=AH38)),1)))</f>
        <v>홈일반전화</v>
      </c>
      <c r="AH38" s="16">
        <f>IFERROR(IF(_xlfn.MAXIFS(전산회선!$F$4:$F$1141,전산회선!$B$4:$B$1141,$E38,전산회선!$F$4:$F$1141,"&lt;"&amp;AF38)=0,"",_xlfn.MAXIFS(전산회선!$F$4:$F$1141,전산회선!$B$4:$B$1141,$E38,전산회선!$F$4:$F$1141,"&lt;"&amp;AF38)),"")</f>
        <v>3</v>
      </c>
      <c r="AI38" s="16" t="str" cm="1">
        <f t="array" ref="AI38">IF(AJ38="","",INDEX(전산회선!$E$4:$E$1141,_xlfn.AGGREGATE(15,6,ROW(전산회선!$E$4:$E$1141)-ROW(전산회선!$E$4)+1/((전산회선!$B$4:$B$1141=$E38)*(전산회선!$F$4:$F$1141=AJ38)),1)))</f>
        <v>MeGA인터넷</v>
      </c>
      <c r="AJ38" s="16">
        <f>IFERROR(IF(_xlfn.MAXIFS(전산회선!$F$4:$F$1141,전산회선!$B$4:$B$1141,$E38,전산회선!$F$4:$F$1141,"&lt;"&amp;AH38)=0,"",_xlfn.MAXIFS(전산회선!$F$4:$F$1141,전산회선!$B$4:$B$1141,$E38,전산회선!$F$4:$F$1141,"&lt;"&amp;AH38)),"")</f>
        <v>2</v>
      </c>
      <c r="AK38" s="16" t="str" cm="1">
        <f t="array" ref="AK38">IF(AL38="","",INDEX(전산회선!$E$4:$E$1141,_xlfn.AGGREGATE(15,6,ROW(전산회선!$E$4:$E$1141)-ROW(전산회선!$E$4)+1/((전산회선!$B$4:$B$1141=$E38)*(전산회선!$F$4:$F$1141=AL38)),1)))</f>
        <v/>
      </c>
      <c r="AL38" s="16" t="str">
        <f>IFERROR(IF(_xlfn.MAXIFS(전산회선!$F$4:$F$1141,전산회선!$B$4:$B$1141,$E38,전산회선!$F$4:$F$1141,"&lt;"&amp;AJ38)=0,"",_xlfn.MAXIFS(전산회선!$F$4:$F$1141,전산회선!$B$4:$B$1141,$E38,전산회선!$F$4:$F$1141,"&lt;"&amp;AJ38)),"")</f>
        <v/>
      </c>
      <c r="AM38" s="16" t="str" cm="1">
        <f t="array" ref="AM38">IF(AN38="","",INDEX(전산회선!$E$4:$E$1141,_xlfn.AGGREGATE(15,6,ROW(전산회선!$E$4:$E$1141)-ROW(전산회선!$E$4)+1/((전산회선!$B$4:$B$1141=$E38)*(전산회선!$F$4:$F$1141=AN38)),1)))</f>
        <v/>
      </c>
      <c r="AN38" s="16" t="str">
        <f>IFERROR(IF(_xlfn.MAXIFS(전산회선!$F$4:$F$1141,전산회선!$B$4:$B$1141,$E38,전산회선!$F$4:$F$1141,"&lt;"&amp;AL38)=0,"",_xlfn.MAXIFS(전산회선!$F$4:$F$1141,전산회선!$B$4:$B$1141,$E38,전산회선!$F$4:$F$1141,"&lt;"&amp;AL38)),"")</f>
        <v/>
      </c>
      <c r="AO38" s="23">
        <v>164978</v>
      </c>
      <c r="AP38" s="23">
        <v>165440</v>
      </c>
      <c r="AQ38" s="23">
        <v>249011</v>
      </c>
      <c r="AR38" s="23">
        <v>281535</v>
      </c>
      <c r="AS38" s="23">
        <v>298018</v>
      </c>
      <c r="AT38" s="23">
        <v>282050</v>
      </c>
      <c r="AU38" s="23">
        <v>280852</v>
      </c>
      <c r="AV38" s="23">
        <v>280541</v>
      </c>
      <c r="AW38" s="23">
        <v>280879</v>
      </c>
      <c r="AX38" s="23">
        <v>280143</v>
      </c>
      <c r="AY38" s="23">
        <v>275566</v>
      </c>
      <c r="AZ38" s="23">
        <v>275746</v>
      </c>
      <c r="BA38" s="23">
        <v>259563.25</v>
      </c>
      <c r="BB38" s="23">
        <f t="shared" si="0"/>
        <v>3114759</v>
      </c>
      <c r="BC38" s="23">
        <v>0</v>
      </c>
      <c r="BD38" s="23">
        <v>0</v>
      </c>
      <c r="BE38" s="23">
        <v>82595</v>
      </c>
      <c r="BF38" s="23">
        <v>115886</v>
      </c>
      <c r="BG38" s="23">
        <v>115886</v>
      </c>
      <c r="BH38" s="23">
        <v>115886</v>
      </c>
      <c r="BI38" s="23">
        <v>115886</v>
      </c>
      <c r="BJ38" s="23">
        <v>115886</v>
      </c>
      <c r="BK38" s="23">
        <v>115886</v>
      </c>
      <c r="BL38" s="23">
        <v>115886</v>
      </c>
      <c r="BM38" s="23">
        <v>115886</v>
      </c>
      <c r="BN38" s="23">
        <v>115886</v>
      </c>
      <c r="BO38" s="23">
        <v>93797.416666666672</v>
      </c>
      <c r="BP38" s="23">
        <v>1125569</v>
      </c>
      <c r="BQ38" s="17" t="str">
        <f>IFERROR(INDEX(피벗!$BL$5:$CH$5,1,MATCH($BR38,INDEX(피벗!$BL:$CH,MATCH($E38,피벗!$BJ:$BJ,0),0),0)),"")</f>
        <v>GiGA인터넷</v>
      </c>
      <c r="BR38" s="23">
        <f>IFERROR(LARGE(INDEX(피벗!$BL:$CH,MATCH(성장고객!$E38,피벗!$BJ:$BJ,0),0),1),"")</f>
        <v>1077505</v>
      </c>
      <c r="BS38" s="27">
        <f t="shared" si="1"/>
        <v>0.34593527139659924</v>
      </c>
      <c r="BT38" s="17" t="str">
        <f>IFERROR(INDEX(피벗!$BL$5:$CH$5,1,MATCH($BU38,INDEX(피벗!$BL:$CH,MATCH($E38,피벗!$BJ:$BJ,0),0),0)),"")</f>
        <v>인터넷부가</v>
      </c>
      <c r="BU38" s="23">
        <f>IFERROR(LARGE(INDEX(피벗!$BL:$CH,MATCH(성장고객!$E38,피벗!$BJ:$BJ,0),0),2),"")</f>
        <v>48064</v>
      </c>
      <c r="BV38" s="27">
        <f t="shared" si="2"/>
        <v>1.5431049400611734E-2</v>
      </c>
      <c r="BW38" s="17" t="str">
        <f>IFERROR(INDEX(피벗!$BL$5:$CH$5,1,MATCH($BX38,INDEX(피벗!$BL:$CH,MATCH($E38,피벗!$BJ:$BJ,0),0),0)),"")</f>
        <v/>
      </c>
      <c r="BX38" s="23" t="str">
        <f>IFERROR(LARGE(INDEX(피벗!$BL:$CH,MATCH(성장고객!$E38,피벗!$BJ:$BJ,0),0),3),"")</f>
        <v/>
      </c>
      <c r="BY38" s="27" t="str">
        <f t="shared" si="3"/>
        <v/>
      </c>
      <c r="BZ38" s="17" t="str">
        <f>IFERROR(INDEX(피벗!$BL$5:$CH$5,1,MATCH($CA38,INDEX(피벗!$BL:$CH,MATCH($E38,피벗!$BJ:$BJ,0),0),0)),"")</f>
        <v/>
      </c>
      <c r="CA38" s="23" t="str">
        <f>IFERROR(LARGE(INDEX(피벗!$BL:$CH,MATCH(성장고객!$E38,피벗!$BJ:$BJ,0),0),4),"")</f>
        <v/>
      </c>
      <c r="CB38" s="27" t="str">
        <f t="shared" si="4"/>
        <v/>
      </c>
      <c r="CC38" s="17" t="str">
        <f>IFERROR(INDEX(피벗!$BL$5:$CH$5,1,MATCH($CD38,INDEX(피벗!$BL:$CH,MATCH($E38,피벗!$BJ:$BJ,0),0),0)),"")</f>
        <v/>
      </c>
      <c r="CD38" s="23" t="str">
        <f>IFERROR(LARGE(INDEX(피벗!$BL:$CH,MATCH(성장고객!$E38,피벗!$BJ:$BJ,0),0),5),"")</f>
        <v/>
      </c>
      <c r="CE38" s="27" t="str">
        <f t="shared" si="5"/>
        <v/>
      </c>
      <c r="CF38" s="23">
        <f>IFERROR(INDEX(피벗!$CI:$CI,MATCH($E38,피벗!$BJ:$BJ,0)),"")</f>
        <v>1125569</v>
      </c>
      <c r="CG38" s="25">
        <f t="shared" si="6"/>
        <v>0.36136632079721098</v>
      </c>
      <c r="CH38" s="17" t="str">
        <f>IFERROR(INDEX(피벗!$EZ$5:$GE$5,1,MATCH($CI38,INDEX(피벗!$EZ:$GE,MATCH($E38,피벗!$EY:$EY,0),0),0)),"")</f>
        <v>GiGA인터넷</v>
      </c>
      <c r="CI38" s="23">
        <f>IFERROR(LARGE(INDEX(피벗!$EZ:$GE,MATCH(성장고객!$E38,피벗!$EY:$EY,0),0),1),"")</f>
        <v>2214775</v>
      </c>
      <c r="CJ38" s="17" t="str">
        <f>IFERROR(INDEX(피벗!$EZ$5:$GE$5,1,MATCH($CK38,INDEX(피벗!$EZ:$GE,MATCH($E38,피벗!$EY:$EY,0),0),0)),"")</f>
        <v>MeGA인터넷</v>
      </c>
      <c r="CK38" s="23">
        <f>IFERROR(LARGE(INDEX(피벗!$EZ:$GE,MATCH(성장고객!$E38,피벗!$EY:$EY,0),0),2),"")</f>
        <v>580265</v>
      </c>
      <c r="CL38" s="17" t="str">
        <f>IFERROR(INDEX(피벗!$EZ$5:$GE$5,1,MATCH($CM38,INDEX(피벗!$EZ:$GE,MATCH($E38,피벗!$EY:$EY,0),0),0)),"")</f>
        <v>홈일반전화</v>
      </c>
      <c r="CM38" s="23">
        <f>IFERROR(LARGE(INDEX(피벗!$EZ:$GE,MATCH(성장고객!$E38,피벗!$EY:$EY,0),0),3),"")</f>
        <v>213105</v>
      </c>
      <c r="CN38" s="17" t="str">
        <f>IFERROR(INDEX(피벗!$EZ$5:$GE$5,1,MATCH($CO38,INDEX(피벗!$EZ:$GE,MATCH($E38,피벗!$EY:$EY,0),0),0)),"")</f>
        <v>인터넷부가</v>
      </c>
      <c r="CO38" s="23">
        <f>IFERROR(LARGE(INDEX(피벗!$EZ:$GE,MATCH(성장고객!$E38,피벗!$EY:$EY,0),0),4),"")</f>
        <v>60064</v>
      </c>
      <c r="CP38" s="17" t="str">
        <f>IFERROR(INDEX(피벗!$EZ$5:$GE$5,1,MATCH($CQ38,INDEX(피벗!$EZ:$GE,MATCH($E38,피벗!$EY:$EY,0),0),0)),"")</f>
        <v>기업메시징</v>
      </c>
      <c r="CQ38" s="23">
        <f>IFERROR(LARGE(INDEX(피벗!$EZ:$GE,MATCH(성장고객!$E38,피벗!$EY:$EY,0),0),5),"")</f>
        <v>46550</v>
      </c>
      <c r="CR38" s="23">
        <f>IFERROR(INDEX(피벗!$GF:$GF,MATCH($E38,피벗!$EY:$EY,0)),"")</f>
        <v>3114759</v>
      </c>
    </row>
    <row r="39" spans="1:96" x14ac:dyDescent="0.45">
      <c r="A39" s="20" t="s">
        <v>982</v>
      </c>
      <c r="B39" s="20" t="s">
        <v>701</v>
      </c>
      <c r="C39" s="20" t="s">
        <v>30</v>
      </c>
      <c r="D39" s="20" t="s">
        <v>983</v>
      </c>
      <c r="E39" s="20" t="s">
        <v>1143</v>
      </c>
      <c r="F39" s="21" t="s">
        <v>1144</v>
      </c>
      <c r="G39" s="21" t="s">
        <v>1</v>
      </c>
      <c r="H39" s="21" t="s">
        <v>0</v>
      </c>
      <c r="I39" s="22" t="s">
        <v>3130</v>
      </c>
      <c r="J39" s="22">
        <v>8738803233</v>
      </c>
      <c r="K39" s="20" t="s">
        <v>0</v>
      </c>
      <c r="L39" s="20" t="s">
        <v>1316</v>
      </c>
      <c r="M39" s="20" t="s">
        <v>9</v>
      </c>
      <c r="N39" s="20" t="s">
        <v>9</v>
      </c>
      <c r="O39" s="21" t="s">
        <v>1958</v>
      </c>
      <c r="P39" s="21">
        <v>2</v>
      </c>
      <c r="Q39" s="21" t="s">
        <v>1347</v>
      </c>
      <c r="R39" s="21" t="s">
        <v>1320</v>
      </c>
      <c r="S39" s="21" t="s">
        <v>1321</v>
      </c>
      <c r="T39" s="21" t="s">
        <v>1316</v>
      </c>
      <c r="U39" s="21" t="s">
        <v>1888</v>
      </c>
      <c r="V39" s="21" t="s">
        <v>1959</v>
      </c>
      <c r="W39" s="20" t="s">
        <v>9</v>
      </c>
      <c r="X39" s="21" t="s">
        <v>9</v>
      </c>
      <c r="Y39" s="21" t="s">
        <v>1960</v>
      </c>
      <c r="Z39" s="21" t="s">
        <v>1961</v>
      </c>
      <c r="AA39" s="20">
        <v>0</v>
      </c>
      <c r="AB39" s="20" t="s">
        <v>9</v>
      </c>
      <c r="AC39" s="21" t="s">
        <v>1962</v>
      </c>
      <c r="AD39" s="20" t="s">
        <v>1311</v>
      </c>
      <c r="AE39" s="16" t="str" cm="1">
        <f t="array" ref="AE39">IF(AF39="","",INDEX(전산회선!$E$4:$E$1141,_xlfn.AGGREGATE(15,6,ROW(전산회선!$E$4:$E$1141)-ROW(전산회선!$E$4)+1/((전산회선!$B$4:$B$1141=$E39)*(전산회선!$F$4:$F$1141=AF39)),1)))</f>
        <v>홈일반전화</v>
      </c>
      <c r="AF39" s="16">
        <f>IFERROR(IF(_xlfn.MAXIFS(전산회선!$F$4:$F$1141,전산회선!$B$4:$B$1141,$E39)=0,"",_xlfn.MAXIFS(전산회선!$F$4:$F$1141,전산회선!$B$4:$B$1141,$E39)),"")</f>
        <v>1</v>
      </c>
      <c r="AG39" s="16" t="str" cm="1">
        <f t="array" ref="AG39">IF(AH39="","",INDEX(전산회선!$E$4:$E$1141,_xlfn.AGGREGATE(15,6,ROW(전산회선!$E$4:$E$1141)-ROW(전산회선!$E$4)+1/((전산회선!$B$4:$B$1141=$E39)*(전산회선!$F$4:$F$1141=AH39)),1)))</f>
        <v/>
      </c>
      <c r="AH39" s="16" t="str">
        <f>IFERROR(IF(_xlfn.MAXIFS(전산회선!$F$4:$F$1141,전산회선!$B$4:$B$1141,$E39,전산회선!$F$4:$F$1141,"&lt;"&amp;AF39)=0,"",_xlfn.MAXIFS(전산회선!$F$4:$F$1141,전산회선!$B$4:$B$1141,$E39,전산회선!$F$4:$F$1141,"&lt;"&amp;AF39)),"")</f>
        <v/>
      </c>
      <c r="AI39" s="16" t="str" cm="1">
        <f t="array" ref="AI39">IF(AJ39="","",INDEX(전산회선!$E$4:$E$1141,_xlfn.AGGREGATE(15,6,ROW(전산회선!$E$4:$E$1141)-ROW(전산회선!$E$4)+1/((전산회선!$B$4:$B$1141=$E39)*(전산회선!$F$4:$F$1141=AJ39)),1)))</f>
        <v/>
      </c>
      <c r="AJ39" s="16" t="str">
        <f>IFERROR(IF(_xlfn.MAXIFS(전산회선!$F$4:$F$1141,전산회선!$B$4:$B$1141,$E39,전산회선!$F$4:$F$1141,"&lt;"&amp;AH39)=0,"",_xlfn.MAXIFS(전산회선!$F$4:$F$1141,전산회선!$B$4:$B$1141,$E39,전산회선!$F$4:$F$1141,"&lt;"&amp;AH39)),"")</f>
        <v/>
      </c>
      <c r="AK39" s="16" t="str" cm="1">
        <f t="array" ref="AK39">IF(AL39="","",INDEX(전산회선!$E$4:$E$1141,_xlfn.AGGREGATE(15,6,ROW(전산회선!$E$4:$E$1141)-ROW(전산회선!$E$4)+1/((전산회선!$B$4:$B$1141=$E39)*(전산회선!$F$4:$F$1141=AL39)),1)))</f>
        <v/>
      </c>
      <c r="AL39" s="16" t="str">
        <f>IFERROR(IF(_xlfn.MAXIFS(전산회선!$F$4:$F$1141,전산회선!$B$4:$B$1141,$E39,전산회선!$F$4:$F$1141,"&lt;"&amp;AJ39)=0,"",_xlfn.MAXIFS(전산회선!$F$4:$F$1141,전산회선!$B$4:$B$1141,$E39,전산회선!$F$4:$F$1141,"&lt;"&amp;AJ39)),"")</f>
        <v/>
      </c>
      <c r="AM39" s="16" t="str" cm="1">
        <f t="array" ref="AM39">IF(AN39="","",INDEX(전산회선!$E$4:$E$1141,_xlfn.AGGREGATE(15,6,ROW(전산회선!$E$4:$E$1141)-ROW(전산회선!$E$4)+1/((전산회선!$B$4:$B$1141=$E39)*(전산회선!$F$4:$F$1141=AN39)),1)))</f>
        <v/>
      </c>
      <c r="AN39" s="16" t="str">
        <f>IFERROR(IF(_xlfn.MAXIFS(전산회선!$F$4:$F$1141,전산회선!$B$4:$B$1141,$E39,전산회선!$F$4:$F$1141,"&lt;"&amp;AL39)=0,"",_xlfn.MAXIFS(전산회선!$F$4:$F$1141,전산회선!$B$4:$B$1141,$E39,전산회선!$F$4:$F$1141,"&lt;"&amp;AL39)),"")</f>
        <v/>
      </c>
      <c r="AO39" s="23">
        <v>31962</v>
      </c>
      <c r="AP39" s="23">
        <v>36062</v>
      </c>
      <c r="AQ39" s="23">
        <v>35462</v>
      </c>
      <c r="AR39" s="23">
        <v>35462</v>
      </c>
      <c r="AS39" s="23">
        <v>35462</v>
      </c>
      <c r="AT39" s="23">
        <v>35462</v>
      </c>
      <c r="AU39" s="23">
        <v>35462</v>
      </c>
      <c r="AV39" s="23">
        <v>35462</v>
      </c>
      <c r="AW39" s="23">
        <v>35462</v>
      </c>
      <c r="AX39" s="23">
        <v>35462</v>
      </c>
      <c r="AY39" s="23">
        <v>35462</v>
      </c>
      <c r="AZ39" s="23">
        <v>35462</v>
      </c>
      <c r="BA39" s="23">
        <v>35220.333333333336</v>
      </c>
      <c r="BB39" s="23">
        <f t="shared" si="0"/>
        <v>422644</v>
      </c>
      <c r="BC39" s="23">
        <v>0</v>
      </c>
      <c r="BD39" s="23">
        <v>0</v>
      </c>
      <c r="BE39" s="23">
        <v>0</v>
      </c>
      <c r="BF39" s="23">
        <v>0</v>
      </c>
      <c r="BG39" s="23">
        <v>0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23">
        <v>0</v>
      </c>
      <c r="BQ39" s="17" t="str">
        <f>IFERROR(INDEX(피벗!$BL$5:$CH$5,1,MATCH($BR39,INDEX(피벗!$BL:$CH,MATCH($E39,피벗!$BJ:$BJ,0),0),0)),"")</f>
        <v/>
      </c>
      <c r="BR39" s="23" t="str">
        <f>IFERROR(LARGE(INDEX(피벗!$BL:$CH,MATCH(성장고객!$E39,피벗!$BJ:$BJ,0),0),1),"")</f>
        <v/>
      </c>
      <c r="BS39" s="27" t="str">
        <f t="shared" si="1"/>
        <v/>
      </c>
      <c r="BT39" s="17" t="str">
        <f>IFERROR(INDEX(피벗!$BL$5:$CH$5,1,MATCH($BU39,INDEX(피벗!$BL:$CH,MATCH($E39,피벗!$BJ:$BJ,0),0),0)),"")</f>
        <v/>
      </c>
      <c r="BU39" s="23" t="str">
        <f>IFERROR(LARGE(INDEX(피벗!$BL:$CH,MATCH(성장고객!$E39,피벗!$BJ:$BJ,0),0),2),"")</f>
        <v/>
      </c>
      <c r="BV39" s="27" t="str">
        <f t="shared" si="2"/>
        <v/>
      </c>
      <c r="BW39" s="17" t="str">
        <f>IFERROR(INDEX(피벗!$BL$5:$CH$5,1,MATCH($BX39,INDEX(피벗!$BL:$CH,MATCH($E39,피벗!$BJ:$BJ,0),0),0)),"")</f>
        <v/>
      </c>
      <c r="BX39" s="23" t="str">
        <f>IFERROR(LARGE(INDEX(피벗!$BL:$CH,MATCH(성장고객!$E39,피벗!$BJ:$BJ,0),0),3),"")</f>
        <v/>
      </c>
      <c r="BY39" s="27" t="str">
        <f t="shared" si="3"/>
        <v/>
      </c>
      <c r="BZ39" s="17" t="str">
        <f>IFERROR(INDEX(피벗!$BL$5:$CH$5,1,MATCH($CA39,INDEX(피벗!$BL:$CH,MATCH($E39,피벗!$BJ:$BJ,0),0),0)),"")</f>
        <v/>
      </c>
      <c r="CA39" s="23" t="str">
        <f>IFERROR(LARGE(INDEX(피벗!$BL:$CH,MATCH(성장고객!$E39,피벗!$BJ:$BJ,0),0),4),"")</f>
        <v/>
      </c>
      <c r="CB39" s="27" t="str">
        <f t="shared" si="4"/>
        <v/>
      </c>
      <c r="CC39" s="17" t="str">
        <f>IFERROR(INDEX(피벗!$BL$5:$CH$5,1,MATCH($CD39,INDEX(피벗!$BL:$CH,MATCH($E39,피벗!$BJ:$BJ,0),0),0)),"")</f>
        <v/>
      </c>
      <c r="CD39" s="23" t="str">
        <f>IFERROR(LARGE(INDEX(피벗!$BL:$CH,MATCH(성장고객!$E39,피벗!$BJ:$BJ,0),0),5),"")</f>
        <v/>
      </c>
      <c r="CE39" s="27" t="str">
        <f t="shared" si="5"/>
        <v/>
      </c>
      <c r="CF39" s="23" t="str">
        <f>IFERROR(INDEX(피벗!$CI:$CI,MATCH($E39,피벗!$BJ:$BJ,0)),"")</f>
        <v/>
      </c>
      <c r="CG39" s="25" t="str">
        <f t="shared" si="6"/>
        <v/>
      </c>
      <c r="CH39" s="17" t="str">
        <f>IFERROR(INDEX(피벗!$EZ$5:$GE$5,1,MATCH($CI39,INDEX(피벗!$EZ:$GE,MATCH($E39,피벗!$EY:$EY,0),0),0)),"")</f>
        <v>GiGA인터넷</v>
      </c>
      <c r="CI39" s="23">
        <f>IFERROR(LARGE(INDEX(피벗!$EZ:$GE,MATCH(성장고객!$E39,피벗!$EY:$EY,0),0),1),"")</f>
        <v>349830</v>
      </c>
      <c r="CJ39" s="17" t="str">
        <f>IFERROR(INDEX(피벗!$EZ$5:$GE$5,1,MATCH($CK39,INDEX(피벗!$EZ:$GE,MATCH($E39,피벗!$EY:$EY,0),0),0)),"")</f>
        <v>홈일반전화</v>
      </c>
      <c r="CK39" s="23">
        <f>IFERROR(LARGE(INDEX(피벗!$EZ:$GE,MATCH(성장고객!$E39,피벗!$EY:$EY,0),0),2),"")</f>
        <v>60814</v>
      </c>
      <c r="CL39" s="17" t="str">
        <f>IFERROR(INDEX(피벗!$EZ$5:$GE$5,1,MATCH($CM39,INDEX(피벗!$EZ:$GE,MATCH($E39,피벗!$EY:$EY,0),0),0)),"")</f>
        <v>인터넷부가</v>
      </c>
      <c r="CM39" s="23">
        <f>IFERROR(LARGE(INDEX(피벗!$EZ:$GE,MATCH(성장고객!$E39,피벗!$EY:$EY,0),0),3),"")</f>
        <v>12000</v>
      </c>
      <c r="CN39" s="17" t="str">
        <f>IFERROR(INDEX(피벗!$EZ$5:$GE$5,1,MATCH($CO39,INDEX(피벗!$EZ:$GE,MATCH($E39,피벗!$EY:$EY,0),0),0)),"")</f>
        <v/>
      </c>
      <c r="CO39" s="23" t="str">
        <f>IFERROR(LARGE(INDEX(피벗!$EZ:$GE,MATCH(성장고객!$E39,피벗!$EY:$EY,0),0),4),"")</f>
        <v/>
      </c>
      <c r="CP39" s="17" t="str">
        <f>IFERROR(INDEX(피벗!$EZ$5:$GE$5,1,MATCH($CQ39,INDEX(피벗!$EZ:$GE,MATCH($E39,피벗!$EY:$EY,0),0),0)),"")</f>
        <v/>
      </c>
      <c r="CQ39" s="23" t="str">
        <f>IFERROR(LARGE(INDEX(피벗!$EZ:$GE,MATCH(성장고객!$E39,피벗!$EY:$EY,0),0),5),"")</f>
        <v/>
      </c>
      <c r="CR39" s="23">
        <f>IFERROR(INDEX(피벗!$GF:$GF,MATCH($E39,피벗!$EY:$EY,0)),"")</f>
        <v>422644</v>
      </c>
    </row>
    <row r="40" spans="1:96" x14ac:dyDescent="0.45">
      <c r="A40" s="20" t="s">
        <v>982</v>
      </c>
      <c r="B40" s="20" t="s">
        <v>701</v>
      </c>
      <c r="C40" s="20" t="s">
        <v>30</v>
      </c>
      <c r="D40" s="20" t="s">
        <v>1149</v>
      </c>
      <c r="E40" s="20" t="s">
        <v>1185</v>
      </c>
      <c r="F40" s="21" t="s">
        <v>1186</v>
      </c>
      <c r="G40" s="21" t="s">
        <v>1</v>
      </c>
      <c r="H40" s="21" t="s">
        <v>0</v>
      </c>
      <c r="I40" s="22" t="s">
        <v>1187</v>
      </c>
      <c r="J40" s="22" t="s">
        <v>1188</v>
      </c>
      <c r="K40" s="20" t="s">
        <v>0</v>
      </c>
      <c r="L40" s="20" t="s">
        <v>1316</v>
      </c>
      <c r="M40" s="20" t="s">
        <v>1562</v>
      </c>
      <c r="N40" s="20" t="s">
        <v>1563</v>
      </c>
      <c r="O40" s="21" t="s">
        <v>2058</v>
      </c>
      <c r="P40" s="21">
        <v>2</v>
      </c>
      <c r="Q40" s="21" t="s">
        <v>1347</v>
      </c>
      <c r="R40" s="21" t="s">
        <v>1320</v>
      </c>
      <c r="S40" s="21" t="s">
        <v>1321</v>
      </c>
      <c r="T40" s="21" t="s">
        <v>1316</v>
      </c>
      <c r="U40" s="21" t="s">
        <v>1989</v>
      </c>
      <c r="V40" s="21" t="s">
        <v>2059</v>
      </c>
      <c r="W40" s="20" t="s">
        <v>9</v>
      </c>
      <c r="X40" s="21" t="s">
        <v>2060</v>
      </c>
      <c r="Y40" s="21" t="s">
        <v>2061</v>
      </c>
      <c r="Z40" s="21" t="s">
        <v>2062</v>
      </c>
      <c r="AA40" s="20">
        <v>0</v>
      </c>
      <c r="AB40" s="20" t="s">
        <v>1354</v>
      </c>
      <c r="AC40" s="21" t="s">
        <v>2063</v>
      </c>
      <c r="AD40" s="20" t="s">
        <v>1311</v>
      </c>
      <c r="AE40" s="16" t="str" cm="1">
        <f t="array" ref="AE40">IF(AF40="","",INDEX(전산회선!$E$4:$E$1141,_xlfn.AGGREGATE(15,6,ROW(전산회선!$E$4:$E$1141)-ROW(전산회선!$E$4)+1/((전산회선!$B$4:$B$1141=$E40)*(전산회선!$F$4:$F$1141=AF40)),1)))</f>
        <v>홈일반전화</v>
      </c>
      <c r="AF40" s="16">
        <f>IFERROR(IF(_xlfn.MAXIFS(전산회선!$F$4:$F$1141,전산회선!$B$4:$B$1141,$E40)=0,"",_xlfn.MAXIFS(전산회선!$F$4:$F$1141,전산회선!$B$4:$B$1141,$E40)),"")</f>
        <v>2</v>
      </c>
      <c r="AG40" s="16" t="str" cm="1">
        <f t="array" ref="AG40">IF(AH40="","",INDEX(전산회선!$E$4:$E$1141,_xlfn.AGGREGATE(15,6,ROW(전산회선!$E$4:$E$1141)-ROW(전산회선!$E$4)+1/((전산회선!$B$4:$B$1141=$E40)*(전산회선!$F$4:$F$1141=AH40)),1)))</f>
        <v/>
      </c>
      <c r="AH40" s="16" t="str">
        <f>IFERROR(IF(_xlfn.MAXIFS(전산회선!$F$4:$F$1141,전산회선!$B$4:$B$1141,$E40,전산회선!$F$4:$F$1141,"&lt;"&amp;AF40)=0,"",_xlfn.MAXIFS(전산회선!$F$4:$F$1141,전산회선!$B$4:$B$1141,$E40,전산회선!$F$4:$F$1141,"&lt;"&amp;AF40)),"")</f>
        <v/>
      </c>
      <c r="AI40" s="16" t="str" cm="1">
        <f t="array" ref="AI40">IF(AJ40="","",INDEX(전산회선!$E$4:$E$1141,_xlfn.AGGREGATE(15,6,ROW(전산회선!$E$4:$E$1141)-ROW(전산회선!$E$4)+1/((전산회선!$B$4:$B$1141=$E40)*(전산회선!$F$4:$F$1141=AJ40)),1)))</f>
        <v/>
      </c>
      <c r="AJ40" s="16" t="str">
        <f>IFERROR(IF(_xlfn.MAXIFS(전산회선!$F$4:$F$1141,전산회선!$B$4:$B$1141,$E40,전산회선!$F$4:$F$1141,"&lt;"&amp;AH40)=0,"",_xlfn.MAXIFS(전산회선!$F$4:$F$1141,전산회선!$B$4:$B$1141,$E40,전산회선!$F$4:$F$1141,"&lt;"&amp;AH40)),"")</f>
        <v/>
      </c>
      <c r="AK40" s="16" t="str" cm="1">
        <f t="array" ref="AK40">IF(AL40="","",INDEX(전산회선!$E$4:$E$1141,_xlfn.AGGREGATE(15,6,ROW(전산회선!$E$4:$E$1141)-ROW(전산회선!$E$4)+1/((전산회선!$B$4:$B$1141=$E40)*(전산회선!$F$4:$F$1141=AL40)),1)))</f>
        <v/>
      </c>
      <c r="AL40" s="16" t="str">
        <f>IFERROR(IF(_xlfn.MAXIFS(전산회선!$F$4:$F$1141,전산회선!$B$4:$B$1141,$E40,전산회선!$F$4:$F$1141,"&lt;"&amp;AJ40)=0,"",_xlfn.MAXIFS(전산회선!$F$4:$F$1141,전산회선!$B$4:$B$1141,$E40,전산회선!$F$4:$F$1141,"&lt;"&amp;AJ40)),"")</f>
        <v/>
      </c>
      <c r="AM40" s="16" t="str" cm="1">
        <f t="array" ref="AM40">IF(AN40="","",INDEX(전산회선!$E$4:$E$1141,_xlfn.AGGREGATE(15,6,ROW(전산회선!$E$4:$E$1141)-ROW(전산회선!$E$4)+1/((전산회선!$B$4:$B$1141=$E40)*(전산회선!$F$4:$F$1141=AN40)),1)))</f>
        <v/>
      </c>
      <c r="AN40" s="16" t="str">
        <f>IFERROR(IF(_xlfn.MAXIFS(전산회선!$F$4:$F$1141,전산회선!$B$4:$B$1141,$E40,전산회선!$F$4:$F$1141,"&lt;"&amp;AL40)=0,"",_xlfn.MAXIFS(전산회선!$F$4:$F$1141,전산회선!$B$4:$B$1141,$E40,전산회선!$F$4:$F$1141,"&lt;"&amp;AL40)),"")</f>
        <v/>
      </c>
      <c r="AO40" s="23">
        <v>7237</v>
      </c>
      <c r="AP40" s="23">
        <v>7310</v>
      </c>
      <c r="AQ40" s="23">
        <v>7528</v>
      </c>
      <c r="AR40" s="23">
        <v>7257</v>
      </c>
      <c r="AS40" s="23">
        <v>7136</v>
      </c>
      <c r="AT40" s="23">
        <v>7301</v>
      </c>
      <c r="AU40" s="23">
        <v>7435</v>
      </c>
      <c r="AV40" s="23">
        <v>7339</v>
      </c>
      <c r="AW40" s="23">
        <v>7837</v>
      </c>
      <c r="AX40" s="23">
        <v>7672</v>
      </c>
      <c r="AY40" s="23">
        <v>7087</v>
      </c>
      <c r="AZ40" s="23">
        <v>7205</v>
      </c>
      <c r="BA40" s="23">
        <v>7362</v>
      </c>
      <c r="BB40" s="23">
        <f t="shared" si="0"/>
        <v>88344</v>
      </c>
      <c r="BC40" s="23">
        <v>0</v>
      </c>
      <c r="BD40" s="23">
        <v>0</v>
      </c>
      <c r="BE40" s="23">
        <v>0</v>
      </c>
      <c r="BF40" s="23">
        <v>0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v>0</v>
      </c>
      <c r="BQ40" s="17" t="str">
        <f>IFERROR(INDEX(피벗!$BL$5:$CH$5,1,MATCH($BR40,INDEX(피벗!$BL:$CH,MATCH($E40,피벗!$BJ:$BJ,0),0),0)),"")</f>
        <v/>
      </c>
      <c r="BR40" s="23" t="str">
        <f>IFERROR(LARGE(INDEX(피벗!$BL:$CH,MATCH(성장고객!$E40,피벗!$BJ:$BJ,0),0),1),"")</f>
        <v/>
      </c>
      <c r="BS40" s="27" t="str">
        <f t="shared" si="1"/>
        <v/>
      </c>
      <c r="BT40" s="17" t="str">
        <f>IFERROR(INDEX(피벗!$BL$5:$CH$5,1,MATCH($BU40,INDEX(피벗!$BL:$CH,MATCH($E40,피벗!$BJ:$BJ,0),0),0)),"")</f>
        <v/>
      </c>
      <c r="BU40" s="23" t="str">
        <f>IFERROR(LARGE(INDEX(피벗!$BL:$CH,MATCH(성장고객!$E40,피벗!$BJ:$BJ,0),0),2),"")</f>
        <v/>
      </c>
      <c r="BV40" s="27" t="str">
        <f t="shared" si="2"/>
        <v/>
      </c>
      <c r="BW40" s="17" t="str">
        <f>IFERROR(INDEX(피벗!$BL$5:$CH$5,1,MATCH($BX40,INDEX(피벗!$BL:$CH,MATCH($E40,피벗!$BJ:$BJ,0),0),0)),"")</f>
        <v/>
      </c>
      <c r="BX40" s="23" t="str">
        <f>IFERROR(LARGE(INDEX(피벗!$BL:$CH,MATCH(성장고객!$E40,피벗!$BJ:$BJ,0),0),3),"")</f>
        <v/>
      </c>
      <c r="BY40" s="27" t="str">
        <f t="shared" si="3"/>
        <v/>
      </c>
      <c r="BZ40" s="17" t="str">
        <f>IFERROR(INDEX(피벗!$BL$5:$CH$5,1,MATCH($CA40,INDEX(피벗!$BL:$CH,MATCH($E40,피벗!$BJ:$BJ,0),0),0)),"")</f>
        <v/>
      </c>
      <c r="CA40" s="23" t="str">
        <f>IFERROR(LARGE(INDEX(피벗!$BL:$CH,MATCH(성장고객!$E40,피벗!$BJ:$BJ,0),0),4),"")</f>
        <v/>
      </c>
      <c r="CB40" s="27" t="str">
        <f t="shared" si="4"/>
        <v/>
      </c>
      <c r="CC40" s="17" t="str">
        <f>IFERROR(INDEX(피벗!$BL$5:$CH$5,1,MATCH($CD40,INDEX(피벗!$BL:$CH,MATCH($E40,피벗!$BJ:$BJ,0),0),0)),"")</f>
        <v/>
      </c>
      <c r="CD40" s="23" t="str">
        <f>IFERROR(LARGE(INDEX(피벗!$BL:$CH,MATCH(성장고객!$E40,피벗!$BJ:$BJ,0),0),5),"")</f>
        <v/>
      </c>
      <c r="CE40" s="27" t="str">
        <f t="shared" si="5"/>
        <v/>
      </c>
      <c r="CF40" s="23" t="str">
        <f>IFERROR(INDEX(피벗!$CI:$CI,MATCH($E40,피벗!$BJ:$BJ,0)),"")</f>
        <v/>
      </c>
      <c r="CG40" s="25" t="str">
        <f t="shared" si="6"/>
        <v/>
      </c>
      <c r="CH40" s="17" t="str">
        <f>IFERROR(INDEX(피벗!$EZ$5:$GE$5,1,MATCH($CI40,INDEX(피벗!$EZ:$GE,MATCH($E40,피벗!$EY:$EY,0),0),0)),"")</f>
        <v>홈일반전화</v>
      </c>
      <c r="CI40" s="23">
        <f>IFERROR(LARGE(INDEX(피벗!$EZ:$GE,MATCH(성장고객!$E40,피벗!$EY:$EY,0),0),1),"")</f>
        <v>88344</v>
      </c>
      <c r="CJ40" s="17" t="str">
        <f>IFERROR(INDEX(피벗!$EZ$5:$GE$5,1,MATCH($CK40,INDEX(피벗!$EZ:$GE,MATCH($E40,피벗!$EY:$EY,0),0),0)),"")</f>
        <v/>
      </c>
      <c r="CK40" s="23" t="str">
        <f>IFERROR(LARGE(INDEX(피벗!$EZ:$GE,MATCH(성장고객!$E40,피벗!$EY:$EY,0),0),2),"")</f>
        <v/>
      </c>
      <c r="CL40" s="17" t="str">
        <f>IFERROR(INDEX(피벗!$EZ$5:$GE$5,1,MATCH($CM40,INDEX(피벗!$EZ:$GE,MATCH($E40,피벗!$EY:$EY,0),0),0)),"")</f>
        <v/>
      </c>
      <c r="CM40" s="23" t="str">
        <f>IFERROR(LARGE(INDEX(피벗!$EZ:$GE,MATCH(성장고객!$E40,피벗!$EY:$EY,0),0),3),"")</f>
        <v/>
      </c>
      <c r="CN40" s="17" t="str">
        <f>IFERROR(INDEX(피벗!$EZ$5:$GE$5,1,MATCH($CO40,INDEX(피벗!$EZ:$GE,MATCH($E40,피벗!$EY:$EY,0),0),0)),"")</f>
        <v/>
      </c>
      <c r="CO40" s="23" t="str">
        <f>IFERROR(LARGE(INDEX(피벗!$EZ:$GE,MATCH(성장고객!$E40,피벗!$EY:$EY,0),0),4),"")</f>
        <v/>
      </c>
      <c r="CP40" s="17" t="str">
        <f>IFERROR(INDEX(피벗!$EZ$5:$GE$5,1,MATCH($CQ40,INDEX(피벗!$EZ:$GE,MATCH($E40,피벗!$EY:$EY,0),0),0)),"")</f>
        <v/>
      </c>
      <c r="CQ40" s="23" t="str">
        <f>IFERROR(LARGE(INDEX(피벗!$EZ:$GE,MATCH(성장고객!$E40,피벗!$EY:$EY,0),0),5),"")</f>
        <v/>
      </c>
      <c r="CR40" s="23">
        <f>IFERROR(INDEX(피벗!$GF:$GF,MATCH($E40,피벗!$EY:$EY,0)),"")</f>
        <v>88344</v>
      </c>
    </row>
    <row r="41" spans="1:96" x14ac:dyDescent="0.45">
      <c r="A41" s="20" t="s">
        <v>982</v>
      </c>
      <c r="B41" s="20" t="s">
        <v>26</v>
      </c>
      <c r="C41" s="20" t="s">
        <v>30</v>
      </c>
      <c r="D41" s="20" t="s">
        <v>1194</v>
      </c>
      <c r="E41" s="20" t="s">
        <v>316</v>
      </c>
      <c r="F41" s="21" t="s">
        <v>317</v>
      </c>
      <c r="G41" s="21" t="s">
        <v>257</v>
      </c>
      <c r="H41" s="21" t="s">
        <v>0</v>
      </c>
      <c r="I41" s="22" t="s">
        <v>318</v>
      </c>
      <c r="J41" s="22" t="s">
        <v>319</v>
      </c>
      <c r="K41" s="20" t="s">
        <v>9</v>
      </c>
      <c r="L41" s="20" t="s">
        <v>9</v>
      </c>
      <c r="M41" s="20" t="s">
        <v>9</v>
      </c>
      <c r="N41" s="20" t="s">
        <v>9</v>
      </c>
      <c r="O41" s="21" t="s">
        <v>9</v>
      </c>
      <c r="P41" s="21" t="s">
        <v>9</v>
      </c>
      <c r="Q41" s="21" t="s">
        <v>9</v>
      </c>
      <c r="R41" s="21" t="s">
        <v>9</v>
      </c>
      <c r="S41" s="21" t="s">
        <v>9</v>
      </c>
      <c r="T41" s="21" t="s">
        <v>9</v>
      </c>
      <c r="U41" s="21" t="s">
        <v>9</v>
      </c>
      <c r="V41" s="21" t="s">
        <v>9</v>
      </c>
      <c r="W41" s="20" t="s">
        <v>9</v>
      </c>
      <c r="X41" s="21" t="s">
        <v>9</v>
      </c>
      <c r="Y41" s="21" t="s">
        <v>9</v>
      </c>
      <c r="Z41" s="21" t="s">
        <v>9</v>
      </c>
      <c r="AA41" s="20" t="s">
        <v>9</v>
      </c>
      <c r="AB41" s="20" t="s">
        <v>9</v>
      </c>
      <c r="AC41" s="21" t="s">
        <v>9</v>
      </c>
      <c r="AD41" s="20" t="s">
        <v>9</v>
      </c>
      <c r="AE41" s="16" t="str" cm="1">
        <f t="array" ref="AE41">IF(AF41="","",INDEX(전산회선!$E$4:$E$1141,_xlfn.AGGREGATE(15,6,ROW(전산회선!$E$4:$E$1141)-ROW(전산회선!$E$4)+1/((전산회선!$B$4:$B$1141=$E41)*(전산회선!$F$4:$F$1141=AF41)),1)))</f>
        <v>기업일반전화</v>
      </c>
      <c r="AF41" s="16">
        <f>IFERROR(IF(_xlfn.MAXIFS(전산회선!$F$4:$F$1141,전산회선!$B$4:$B$1141,$E41)=0,"",_xlfn.MAXIFS(전산회선!$F$4:$F$1141,전산회선!$B$4:$B$1141,$E41)),"")</f>
        <v>17</v>
      </c>
      <c r="AG41" s="16" t="str" cm="1">
        <f t="array" ref="AG41">IF(AH41="","",INDEX(전산회선!$E$4:$E$1141,_xlfn.AGGREGATE(15,6,ROW(전산회선!$E$4:$E$1141)-ROW(전산회선!$E$4)+1/((전산회선!$B$4:$B$1141=$E41)*(전산회선!$F$4:$F$1141=AH41)),1)))</f>
        <v>기업인터넷전화</v>
      </c>
      <c r="AH41" s="16">
        <f>IFERROR(IF(_xlfn.MAXIFS(전산회선!$F$4:$F$1141,전산회선!$B$4:$B$1141,$E41,전산회선!$F$4:$F$1141,"&lt;"&amp;AF41)=0,"",_xlfn.MAXIFS(전산회선!$F$4:$F$1141,전산회선!$B$4:$B$1141,$E41,전산회선!$F$4:$F$1141,"&lt;"&amp;AF41)),"")</f>
        <v>8</v>
      </c>
      <c r="AI41" s="16" t="str" cm="1">
        <f t="array" ref="AI41">IF(AJ41="","",INDEX(전산회선!$E$4:$E$1141,_xlfn.AGGREGATE(15,6,ROW(전산회선!$E$4:$E$1141)-ROW(전산회선!$E$4)+1/((전산회선!$B$4:$B$1141=$E41)*(전산회선!$F$4:$F$1141=AJ41)),1)))</f>
        <v>홈일반전화</v>
      </c>
      <c r="AJ41" s="16">
        <f>IFERROR(IF(_xlfn.MAXIFS(전산회선!$F$4:$F$1141,전산회선!$B$4:$B$1141,$E41,전산회선!$F$4:$F$1141,"&lt;"&amp;AH41)=0,"",_xlfn.MAXIFS(전산회선!$F$4:$F$1141,전산회선!$B$4:$B$1141,$E41,전산회선!$F$4:$F$1141,"&lt;"&amp;AH41)),"")</f>
        <v>3</v>
      </c>
      <c r="AK41" s="16" t="str" cm="1">
        <f t="array" ref="AK41">IF(AL41="","",INDEX(전산회선!$E$4:$E$1141,_xlfn.AGGREGATE(15,6,ROW(전산회선!$E$4:$E$1141)-ROW(전산회선!$E$4)+1/((전산회선!$B$4:$B$1141=$E41)*(전산회선!$F$4:$F$1141=AL41)),1)))</f>
        <v>기업인터넷</v>
      </c>
      <c r="AL41" s="16">
        <f>IFERROR(IF(_xlfn.MAXIFS(전산회선!$F$4:$F$1141,전산회선!$B$4:$B$1141,$E41,전산회선!$F$4:$F$1141,"&lt;"&amp;AJ41)=0,"",_xlfn.MAXIFS(전산회선!$F$4:$F$1141,전산회선!$B$4:$B$1141,$E41,전산회선!$F$4:$F$1141,"&lt;"&amp;AJ41)),"")</f>
        <v>1</v>
      </c>
      <c r="AM41" s="16" t="str" cm="1">
        <f t="array" ref="AM41">IF(AN41="","",INDEX(전산회선!$E$4:$E$1141,_xlfn.AGGREGATE(15,6,ROW(전산회선!$E$4:$E$1141)-ROW(전산회선!$E$4)+1/((전산회선!$B$4:$B$1141=$E41)*(전산회선!$F$4:$F$1141=AN41)),1)))</f>
        <v/>
      </c>
      <c r="AN41" s="16" t="str">
        <f>IFERROR(IF(_xlfn.MAXIFS(전산회선!$F$4:$F$1141,전산회선!$B$4:$B$1141,$E41,전산회선!$F$4:$F$1141,"&lt;"&amp;AL41)=0,"",_xlfn.MAXIFS(전산회선!$F$4:$F$1141,전산회선!$B$4:$B$1141,$E41,전산회선!$F$4:$F$1141,"&lt;"&amp;AL41)),"")</f>
        <v/>
      </c>
      <c r="AO41" s="23">
        <v>716198</v>
      </c>
      <c r="AP41" s="23">
        <v>716388</v>
      </c>
      <c r="AQ41" s="23">
        <v>717325</v>
      </c>
      <c r="AR41" s="23">
        <v>716538</v>
      </c>
      <c r="AS41" s="23">
        <v>717505</v>
      </c>
      <c r="AT41" s="23">
        <v>716901</v>
      </c>
      <c r="AU41" s="23">
        <v>716173</v>
      </c>
      <c r="AV41" s="23">
        <v>715469</v>
      </c>
      <c r="AW41" s="23">
        <v>715810</v>
      </c>
      <c r="AX41" s="23">
        <v>715606</v>
      </c>
      <c r="AY41" s="23">
        <v>715469</v>
      </c>
      <c r="AZ41" s="23">
        <v>715485</v>
      </c>
      <c r="BA41" s="23">
        <v>716238.91666666663</v>
      </c>
      <c r="BB41" s="23">
        <f t="shared" si="0"/>
        <v>8594867</v>
      </c>
      <c r="BC41" s="23">
        <v>0</v>
      </c>
      <c r="BD41" s="23">
        <v>0</v>
      </c>
      <c r="BE41" s="23">
        <v>0</v>
      </c>
      <c r="BF41" s="23">
        <v>0</v>
      </c>
      <c r="BG41" s="23">
        <v>0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0</v>
      </c>
      <c r="BP41" s="23">
        <v>0</v>
      </c>
      <c r="BQ41" s="17" t="str">
        <f>IFERROR(INDEX(피벗!$BL$5:$CH$5,1,MATCH($BR41,INDEX(피벗!$BL:$CH,MATCH($E41,피벗!$BJ:$BJ,0),0),0)),"")</f>
        <v/>
      </c>
      <c r="BR41" s="23" t="str">
        <f>IFERROR(LARGE(INDEX(피벗!$BL:$CH,MATCH(성장고객!$E41,피벗!$BJ:$BJ,0),0),1),"")</f>
        <v/>
      </c>
      <c r="BS41" s="27" t="str">
        <f t="shared" si="1"/>
        <v/>
      </c>
      <c r="BT41" s="17" t="str">
        <f>IFERROR(INDEX(피벗!$BL$5:$CH$5,1,MATCH($BU41,INDEX(피벗!$BL:$CH,MATCH($E41,피벗!$BJ:$BJ,0),0),0)),"")</f>
        <v/>
      </c>
      <c r="BU41" s="23" t="str">
        <f>IFERROR(LARGE(INDEX(피벗!$BL:$CH,MATCH(성장고객!$E41,피벗!$BJ:$BJ,0),0),2),"")</f>
        <v/>
      </c>
      <c r="BV41" s="27" t="str">
        <f t="shared" si="2"/>
        <v/>
      </c>
      <c r="BW41" s="17" t="str">
        <f>IFERROR(INDEX(피벗!$BL$5:$CH$5,1,MATCH($BX41,INDEX(피벗!$BL:$CH,MATCH($E41,피벗!$BJ:$BJ,0),0),0)),"")</f>
        <v/>
      </c>
      <c r="BX41" s="23" t="str">
        <f>IFERROR(LARGE(INDEX(피벗!$BL:$CH,MATCH(성장고객!$E41,피벗!$BJ:$BJ,0),0),3),"")</f>
        <v/>
      </c>
      <c r="BY41" s="27" t="str">
        <f t="shared" si="3"/>
        <v/>
      </c>
      <c r="BZ41" s="17" t="str">
        <f>IFERROR(INDEX(피벗!$BL$5:$CH$5,1,MATCH($CA41,INDEX(피벗!$BL:$CH,MATCH($E41,피벗!$BJ:$BJ,0),0),0)),"")</f>
        <v/>
      </c>
      <c r="CA41" s="23" t="str">
        <f>IFERROR(LARGE(INDEX(피벗!$BL:$CH,MATCH(성장고객!$E41,피벗!$BJ:$BJ,0),0),4),"")</f>
        <v/>
      </c>
      <c r="CB41" s="27" t="str">
        <f t="shared" si="4"/>
        <v/>
      </c>
      <c r="CC41" s="17" t="str">
        <f>IFERROR(INDEX(피벗!$BL$5:$CH$5,1,MATCH($CD41,INDEX(피벗!$BL:$CH,MATCH($E41,피벗!$BJ:$BJ,0),0),0)),"")</f>
        <v/>
      </c>
      <c r="CD41" s="23" t="str">
        <f>IFERROR(LARGE(INDEX(피벗!$BL:$CH,MATCH(성장고객!$E41,피벗!$BJ:$BJ,0),0),5),"")</f>
        <v/>
      </c>
      <c r="CE41" s="27" t="str">
        <f t="shared" si="5"/>
        <v/>
      </c>
      <c r="CF41" s="23" t="str">
        <f>IFERROR(INDEX(피벗!$CI:$CI,MATCH($E41,피벗!$BJ:$BJ,0)),"")</f>
        <v/>
      </c>
      <c r="CG41" s="25" t="str">
        <f t="shared" si="6"/>
        <v/>
      </c>
      <c r="CH41" s="17" t="str">
        <f>IFERROR(INDEX(피벗!$EZ$5:$GE$5,1,MATCH($CI41,INDEX(피벗!$EZ:$GE,MATCH($E41,피벗!$EY:$EY,0),0),0)),"")</f>
        <v>기업인터넷</v>
      </c>
      <c r="CI41" s="23">
        <f>IFERROR(LARGE(INDEX(피벗!$EZ:$GE,MATCH(성장고객!$E41,피벗!$EY:$EY,0),0),1),"")</f>
        <v>6120000</v>
      </c>
      <c r="CJ41" s="17" t="str">
        <f>IFERROR(INDEX(피벗!$EZ$5:$GE$5,1,MATCH($CK41,INDEX(피벗!$EZ:$GE,MATCH($E41,피벗!$EY:$EY,0),0),0)),"")</f>
        <v>기업일반전화</v>
      </c>
      <c r="CK41" s="23">
        <f>IFERROR(LARGE(INDEX(피벗!$EZ:$GE,MATCH(성장고객!$E41,피벗!$EY:$EY,0),0),2),"")</f>
        <v>2025701</v>
      </c>
      <c r="CL41" s="17" t="str">
        <f>IFERROR(INDEX(피벗!$EZ$5:$GE$5,1,MATCH($CM41,INDEX(피벗!$EZ:$GE,MATCH($E41,피벗!$EY:$EY,0),0),0)),"")</f>
        <v>기업인터넷전화</v>
      </c>
      <c r="CM41" s="23">
        <f>IFERROR(LARGE(INDEX(피벗!$EZ:$GE,MATCH(성장고객!$E41,피벗!$EY:$EY,0),0),3),"")</f>
        <v>199878</v>
      </c>
      <c r="CN41" s="17" t="str">
        <f>IFERROR(INDEX(피벗!$EZ$5:$GE$5,1,MATCH($CO41,INDEX(피벗!$EZ:$GE,MATCH($E41,피벗!$EY:$EY,0),0),0)),"")</f>
        <v>홈일반전화</v>
      </c>
      <c r="CO41" s="23">
        <f>IFERROR(LARGE(INDEX(피벗!$EZ:$GE,MATCH(성장고객!$E41,피벗!$EY:$EY,0),0),4),"")</f>
        <v>187200</v>
      </c>
      <c r="CP41" s="17" t="str">
        <f>IFERROR(INDEX(피벗!$EZ$5:$GE$5,1,MATCH($CQ41,INDEX(피벗!$EZ:$GE,MATCH($E41,피벗!$EY:$EY,0),0),0)),"")</f>
        <v>홈인터넷전화</v>
      </c>
      <c r="CQ41" s="23">
        <f>IFERROR(LARGE(INDEX(피벗!$EZ:$GE,MATCH(성장고객!$E41,피벗!$EY:$EY,0),0),5),"")</f>
        <v>62038</v>
      </c>
      <c r="CR41" s="23">
        <f>IFERROR(INDEX(피벗!$GF:$GF,MATCH($E41,피벗!$EY:$EY,0)),"")</f>
        <v>8594867</v>
      </c>
    </row>
    <row r="42" spans="1:96" x14ac:dyDescent="0.45">
      <c r="A42" s="20" t="s">
        <v>982</v>
      </c>
      <c r="B42" s="20" t="s">
        <v>26</v>
      </c>
      <c r="C42" s="20" t="s">
        <v>30</v>
      </c>
      <c r="D42" s="20" t="s">
        <v>1217</v>
      </c>
      <c r="E42" s="20" t="s">
        <v>490</v>
      </c>
      <c r="F42" s="21" t="s">
        <v>491</v>
      </c>
      <c r="G42" s="21" t="s">
        <v>257</v>
      </c>
      <c r="H42" s="21" t="s">
        <v>0</v>
      </c>
      <c r="I42" s="22" t="s">
        <v>492</v>
      </c>
      <c r="J42" s="22" t="s">
        <v>493</v>
      </c>
      <c r="K42" s="20" t="s">
        <v>9</v>
      </c>
      <c r="L42" s="20" t="s">
        <v>9</v>
      </c>
      <c r="M42" s="20" t="s">
        <v>9</v>
      </c>
      <c r="N42" s="20" t="s">
        <v>9</v>
      </c>
      <c r="O42" s="21" t="s">
        <v>9</v>
      </c>
      <c r="P42" s="21" t="s">
        <v>9</v>
      </c>
      <c r="Q42" s="21" t="s">
        <v>9</v>
      </c>
      <c r="R42" s="21" t="s">
        <v>9</v>
      </c>
      <c r="S42" s="21" t="s">
        <v>9</v>
      </c>
      <c r="T42" s="21" t="s">
        <v>9</v>
      </c>
      <c r="U42" s="21" t="s">
        <v>9</v>
      </c>
      <c r="V42" s="21" t="s">
        <v>9</v>
      </c>
      <c r="W42" s="20" t="s">
        <v>9</v>
      </c>
      <c r="X42" s="21" t="s">
        <v>9</v>
      </c>
      <c r="Y42" s="21" t="s">
        <v>9</v>
      </c>
      <c r="Z42" s="21" t="s">
        <v>9</v>
      </c>
      <c r="AA42" s="20" t="s">
        <v>9</v>
      </c>
      <c r="AB42" s="20" t="s">
        <v>9</v>
      </c>
      <c r="AC42" s="21" t="s">
        <v>9</v>
      </c>
      <c r="AD42" s="20" t="s">
        <v>9</v>
      </c>
      <c r="AE42" s="16" t="str" cm="1">
        <f t="array" ref="AE42">IF(AF42="","",INDEX(전산회선!$E$4:$E$1141,_xlfn.AGGREGATE(15,6,ROW(전산회선!$E$4:$E$1141)-ROW(전산회선!$E$4)+1/((전산회선!$B$4:$B$1141=$E42)*(전산회선!$F$4:$F$1141=AF42)),1)))</f>
        <v>기업인터넷전화</v>
      </c>
      <c r="AF42" s="16">
        <f>IFERROR(IF(_xlfn.MAXIFS(전산회선!$F$4:$F$1141,전산회선!$B$4:$B$1141,$E42)=0,"",_xlfn.MAXIFS(전산회선!$F$4:$F$1141,전산회선!$B$4:$B$1141,$E42)),"")</f>
        <v>100</v>
      </c>
      <c r="AG42" s="16" t="str" cm="1">
        <f t="array" ref="AG42">IF(AH42="","",INDEX(전산회선!$E$4:$E$1141,_xlfn.AGGREGATE(15,6,ROW(전산회선!$E$4:$E$1141)-ROW(전산회선!$E$4)+1/((전산회선!$B$4:$B$1141=$E42)*(전산회선!$F$4:$F$1141=AH42)),1)))</f>
        <v>MeGA인터넷</v>
      </c>
      <c r="AH42" s="16">
        <f>IFERROR(IF(_xlfn.MAXIFS(전산회선!$F$4:$F$1141,전산회선!$B$4:$B$1141,$E42,전산회선!$F$4:$F$1141,"&lt;"&amp;AF42)=0,"",_xlfn.MAXIFS(전산회선!$F$4:$F$1141,전산회선!$B$4:$B$1141,$E42,전산회선!$F$4:$F$1141,"&lt;"&amp;AF42)),"")</f>
        <v>4</v>
      </c>
      <c r="AI42" s="16" t="str" cm="1">
        <f t="array" ref="AI42">IF(AJ42="","",INDEX(전산회선!$E$4:$E$1141,_xlfn.AGGREGATE(15,6,ROW(전산회선!$E$4:$E$1141)-ROW(전산회선!$E$4)+1/((전산회선!$B$4:$B$1141=$E42)*(전산회선!$F$4:$F$1141=AJ42)),1)))</f>
        <v>기업인터넷</v>
      </c>
      <c r="AJ42" s="16">
        <f>IFERROR(IF(_xlfn.MAXIFS(전산회선!$F$4:$F$1141,전산회선!$B$4:$B$1141,$E42,전산회선!$F$4:$F$1141,"&lt;"&amp;AH42)=0,"",_xlfn.MAXIFS(전산회선!$F$4:$F$1141,전산회선!$B$4:$B$1141,$E42,전산회선!$F$4:$F$1141,"&lt;"&amp;AH42)),"")</f>
        <v>1</v>
      </c>
      <c r="AK42" s="16" t="str" cm="1">
        <f t="array" ref="AK42">IF(AL42="","",INDEX(전산회선!$E$4:$E$1141,_xlfn.AGGREGATE(15,6,ROW(전산회선!$E$4:$E$1141)-ROW(전산회선!$E$4)+1/((전산회선!$B$4:$B$1141=$E42)*(전산회선!$F$4:$F$1141=AL42)),1)))</f>
        <v/>
      </c>
      <c r="AL42" s="16" t="str">
        <f>IFERROR(IF(_xlfn.MAXIFS(전산회선!$F$4:$F$1141,전산회선!$B$4:$B$1141,$E42,전산회선!$F$4:$F$1141,"&lt;"&amp;AJ42)=0,"",_xlfn.MAXIFS(전산회선!$F$4:$F$1141,전산회선!$B$4:$B$1141,$E42,전산회선!$F$4:$F$1141,"&lt;"&amp;AJ42)),"")</f>
        <v/>
      </c>
      <c r="AM42" s="16" t="str" cm="1">
        <f t="array" ref="AM42">IF(AN42="","",INDEX(전산회선!$E$4:$E$1141,_xlfn.AGGREGATE(15,6,ROW(전산회선!$E$4:$E$1141)-ROW(전산회선!$E$4)+1/((전산회선!$B$4:$B$1141=$E42)*(전산회선!$F$4:$F$1141=AN42)),1)))</f>
        <v/>
      </c>
      <c r="AN42" s="16" t="str">
        <f>IFERROR(IF(_xlfn.MAXIFS(전산회선!$F$4:$F$1141,전산회선!$B$4:$B$1141,$E42,전산회선!$F$4:$F$1141,"&lt;"&amp;AL42)=0,"",_xlfn.MAXIFS(전산회선!$F$4:$F$1141,전산회선!$B$4:$B$1141,$E42,전산회선!$F$4:$F$1141,"&lt;"&amp;AL42)),"")</f>
        <v/>
      </c>
      <c r="AO42" s="23">
        <v>846209</v>
      </c>
      <c r="AP42" s="23">
        <v>845744</v>
      </c>
      <c r="AQ42" s="23">
        <v>846078</v>
      </c>
      <c r="AR42" s="23">
        <v>848184</v>
      </c>
      <c r="AS42" s="23">
        <v>948085</v>
      </c>
      <c r="AT42" s="23">
        <v>995239</v>
      </c>
      <c r="AU42" s="23">
        <v>971680</v>
      </c>
      <c r="AV42" s="23">
        <v>970611</v>
      </c>
      <c r="AW42" s="23">
        <v>969675</v>
      </c>
      <c r="AX42" s="23">
        <v>971175</v>
      </c>
      <c r="AY42" s="23">
        <v>962428</v>
      </c>
      <c r="AZ42" s="23">
        <v>964087</v>
      </c>
      <c r="BA42" s="23">
        <v>928266.25</v>
      </c>
      <c r="BB42" s="23">
        <f t="shared" si="0"/>
        <v>11139195</v>
      </c>
      <c r="BC42" s="23">
        <v>0</v>
      </c>
      <c r="BD42" s="23">
        <v>0</v>
      </c>
      <c r="BE42" s="23">
        <v>0</v>
      </c>
      <c r="BF42" s="23">
        <v>0</v>
      </c>
      <c r="BG42" s="23">
        <v>154139</v>
      </c>
      <c r="BH42" s="23">
        <v>280409</v>
      </c>
      <c r="BI42" s="23">
        <v>278180</v>
      </c>
      <c r="BJ42" s="23">
        <v>277111</v>
      </c>
      <c r="BK42" s="23">
        <v>276175</v>
      </c>
      <c r="BL42" s="23">
        <v>277675</v>
      </c>
      <c r="BM42" s="23">
        <v>268928</v>
      </c>
      <c r="BN42" s="23">
        <v>270587</v>
      </c>
      <c r="BO42" s="23">
        <v>173600.33333333334</v>
      </c>
      <c r="BP42" s="23">
        <v>2083204</v>
      </c>
      <c r="BQ42" s="17" t="str">
        <f>IFERROR(INDEX(피벗!$BL$5:$CH$5,1,MATCH($BR42,INDEX(피벗!$BL:$CH,MATCH($E42,피벗!$BJ:$BJ,0),0),0)),"")</f>
        <v>기업인터넷전화</v>
      </c>
      <c r="BR42" s="23">
        <f>IFERROR(LARGE(INDEX(피벗!$BL:$CH,MATCH(성장고객!$E42,피벗!$BJ:$BJ,0),0),1),"")</f>
        <v>1884701</v>
      </c>
      <c r="BS42" s="27">
        <f t="shared" si="1"/>
        <v>0.16919544006546253</v>
      </c>
      <c r="BT42" s="17" t="str">
        <f>IFERROR(INDEX(피벗!$BL$5:$CH$5,1,MATCH($BU42,INDEX(피벗!$BL:$CH,MATCH($E42,피벗!$BJ:$BJ,0),0),0)),"")</f>
        <v>MeGA인터넷</v>
      </c>
      <c r="BU42" s="23">
        <f>IFERROR(LARGE(INDEX(피벗!$BL:$CH,MATCH(성장고객!$E42,피벗!$BJ:$BJ,0),0),2),"")</f>
        <v>156083</v>
      </c>
      <c r="BV42" s="27">
        <f t="shared" si="2"/>
        <v>1.4012053833333558E-2</v>
      </c>
      <c r="BW42" s="17" t="str">
        <f>IFERROR(INDEX(피벗!$BL$5:$CH$5,1,MATCH($BX42,INDEX(피벗!$BL:$CH,MATCH($E42,피벗!$BJ:$BJ,0),0),0)),"")</f>
        <v>기업메시징</v>
      </c>
      <c r="BX42" s="23">
        <f>IFERROR(LARGE(INDEX(피벗!$BL:$CH,MATCH(성장고객!$E42,피벗!$BJ:$BJ,0),0),3),"")</f>
        <v>42420</v>
      </c>
      <c r="BY42" s="27">
        <f t="shared" si="3"/>
        <v>3.8081746481680228E-3</v>
      </c>
      <c r="BZ42" s="17" t="str">
        <f>IFERROR(INDEX(피벗!$BL$5:$CH$5,1,MATCH($CA42,INDEX(피벗!$BL:$CH,MATCH($E42,피벗!$BJ:$BJ,0),0),0)),"")</f>
        <v>AI기업지능망</v>
      </c>
      <c r="CA42" s="23">
        <f>IFERROR(LARGE(INDEX(피벗!$BL:$CH,MATCH(성장고객!$E42,피벗!$BJ:$BJ,0),0),4),"")</f>
        <v>0</v>
      </c>
      <c r="CB42" s="27">
        <f t="shared" si="4"/>
        <v>0</v>
      </c>
      <c r="CC42" s="17" t="str">
        <f>IFERROR(INDEX(피벗!$BL$5:$CH$5,1,MATCH($CD42,INDEX(피벗!$BL:$CH,MATCH($E42,피벗!$BJ:$BJ,0),0),0)),"")</f>
        <v/>
      </c>
      <c r="CD42" s="23" t="str">
        <f>IFERROR(LARGE(INDEX(피벗!$BL:$CH,MATCH(성장고객!$E42,피벗!$BJ:$BJ,0),0),5),"")</f>
        <v/>
      </c>
      <c r="CE42" s="27" t="str">
        <f t="shared" si="5"/>
        <v/>
      </c>
      <c r="CF42" s="23">
        <f>IFERROR(INDEX(피벗!$CI:$CI,MATCH($E42,피벗!$BJ:$BJ,0)),"")</f>
        <v>2083204</v>
      </c>
      <c r="CG42" s="25">
        <f t="shared" si="6"/>
        <v>0.18701566854696411</v>
      </c>
      <c r="CH42" s="17" t="str">
        <f>IFERROR(INDEX(피벗!$EZ$5:$GE$5,1,MATCH($CI42,INDEX(피벗!$EZ:$GE,MATCH($E42,피벗!$EY:$EY,0),0),0)),"")</f>
        <v>기업인터넷</v>
      </c>
      <c r="CI42" s="23">
        <f>IFERROR(LARGE(INDEX(피벗!$EZ:$GE,MATCH(성장고객!$E42,피벗!$EY:$EY,0),0),1),"")</f>
        <v>7404000</v>
      </c>
      <c r="CJ42" s="17" t="str">
        <f>IFERROR(INDEX(피벗!$EZ$5:$GE$5,1,MATCH($CK42,INDEX(피벗!$EZ:$GE,MATCH($E42,피벗!$EY:$EY,0),0),0)),"")</f>
        <v>기업인터넷전화</v>
      </c>
      <c r="CK42" s="23">
        <f>IFERROR(LARGE(INDEX(피벗!$EZ:$GE,MATCH(성장고객!$E42,피벗!$EY:$EY,0),0),2),"")</f>
        <v>1884701</v>
      </c>
      <c r="CL42" s="17" t="str">
        <f>IFERROR(INDEX(피벗!$EZ$5:$GE$5,1,MATCH($CM42,INDEX(피벗!$EZ:$GE,MATCH($E42,피벗!$EY:$EY,0),0),0)),"")</f>
        <v>MeGA인터넷</v>
      </c>
      <c r="CM42" s="23">
        <f>IFERROR(LARGE(INDEX(피벗!$EZ:$GE,MATCH(성장고객!$E42,피벗!$EY:$EY,0),0),3),"")</f>
        <v>1074083</v>
      </c>
      <c r="CN42" s="17" t="str">
        <f>IFERROR(INDEX(피벗!$EZ$5:$GE$5,1,MATCH($CO42,INDEX(피벗!$EZ:$GE,MATCH($E42,피벗!$EY:$EY,0),0),0)),"")</f>
        <v>기업일반전화</v>
      </c>
      <c r="CO42" s="23">
        <f>IFERROR(LARGE(INDEX(피벗!$EZ:$GE,MATCH(성장고객!$E42,피벗!$EY:$EY,0),0),4),"")</f>
        <v>482831</v>
      </c>
      <c r="CP42" s="17" t="str">
        <f>IFERROR(INDEX(피벗!$EZ$5:$GE$5,1,MATCH($CQ42,INDEX(피벗!$EZ:$GE,MATCH($E42,피벗!$EY:$EY,0),0),0)),"")</f>
        <v>홈일반전화</v>
      </c>
      <c r="CQ42" s="23">
        <f>IFERROR(LARGE(INDEX(피벗!$EZ:$GE,MATCH(성장고객!$E42,피벗!$EY:$EY,0),0),5),"")</f>
        <v>222410</v>
      </c>
      <c r="CR42" s="23">
        <f>IFERROR(INDEX(피벗!$GF:$GF,MATCH($E42,피벗!$EY:$EY,0)),"")</f>
        <v>11139195</v>
      </c>
    </row>
    <row r="43" spans="1:96" x14ac:dyDescent="0.45">
      <c r="A43" s="20" t="s">
        <v>982</v>
      </c>
      <c r="B43" s="20" t="s">
        <v>26</v>
      </c>
      <c r="C43" s="20" t="s">
        <v>30</v>
      </c>
      <c r="D43" s="20" t="s">
        <v>1194</v>
      </c>
      <c r="E43" s="20" t="s">
        <v>356</v>
      </c>
      <c r="F43" s="21" t="s">
        <v>357</v>
      </c>
      <c r="G43" s="21" t="s">
        <v>257</v>
      </c>
      <c r="H43" s="21" t="s">
        <v>0</v>
      </c>
      <c r="I43" s="22" t="s">
        <v>358</v>
      </c>
      <c r="J43" s="22" t="s">
        <v>359</v>
      </c>
      <c r="K43" s="20" t="s">
        <v>25</v>
      </c>
      <c r="L43" s="20" t="s">
        <v>1316</v>
      </c>
      <c r="M43" s="20" t="s">
        <v>1389</v>
      </c>
      <c r="N43" s="20" t="s">
        <v>1390</v>
      </c>
      <c r="O43" s="21" t="s">
        <v>2891</v>
      </c>
      <c r="P43" s="21">
        <v>10</v>
      </c>
      <c r="Q43" s="21" t="s">
        <v>1392</v>
      </c>
      <c r="R43" s="21" t="s">
        <v>1320</v>
      </c>
      <c r="S43" s="21" t="s">
        <v>1321</v>
      </c>
      <c r="T43" s="21" t="s">
        <v>1316</v>
      </c>
      <c r="U43" s="21" t="s">
        <v>2391</v>
      </c>
      <c r="V43" s="21" t="s">
        <v>2892</v>
      </c>
      <c r="W43" s="20" t="s">
        <v>2893</v>
      </c>
      <c r="X43" s="21" t="s">
        <v>2894</v>
      </c>
      <c r="Y43" s="21" t="s">
        <v>2895</v>
      </c>
      <c r="Z43" s="21" t="s">
        <v>2896</v>
      </c>
      <c r="AA43" s="20">
        <v>127</v>
      </c>
      <c r="AB43" s="20" t="s">
        <v>1328</v>
      </c>
      <c r="AC43" s="21" t="s">
        <v>2737</v>
      </c>
      <c r="AD43" s="20" t="s">
        <v>1311</v>
      </c>
      <c r="AE43" s="16" t="str" cm="1">
        <f t="array" ref="AE43">IF(AF43="","",INDEX(전산회선!$E$4:$E$1141,_xlfn.AGGREGATE(15,6,ROW(전산회선!$E$4:$E$1141)-ROW(전산회선!$E$4)+1/((전산회선!$B$4:$B$1141=$E43)*(전산회선!$F$4:$F$1141=AF43)),1)))</f>
        <v>MeGA인터넷</v>
      </c>
      <c r="AF43" s="16">
        <f>IFERROR(IF(_xlfn.MAXIFS(전산회선!$F$4:$F$1141,전산회선!$B$4:$B$1141,$E43)=0,"",_xlfn.MAXIFS(전산회선!$F$4:$F$1141,전산회선!$B$4:$B$1141,$E43)),"")</f>
        <v>4</v>
      </c>
      <c r="AG43" s="16" t="str" cm="1">
        <f t="array" ref="AG43">IF(AH43="","",INDEX(전산회선!$E$4:$E$1141,_xlfn.AGGREGATE(15,6,ROW(전산회선!$E$4:$E$1141)-ROW(전산회선!$E$4)+1/((전산회선!$B$4:$B$1141=$E43)*(전산회선!$F$4:$F$1141=AH43)),1)))</f>
        <v>GiGA인터넷</v>
      </c>
      <c r="AH43" s="16">
        <f>IFERROR(IF(_xlfn.MAXIFS(전산회선!$F$4:$F$1141,전산회선!$B$4:$B$1141,$E43,전산회선!$F$4:$F$1141,"&lt;"&amp;AF43)=0,"",_xlfn.MAXIFS(전산회선!$F$4:$F$1141,전산회선!$B$4:$B$1141,$E43,전산회선!$F$4:$F$1141,"&lt;"&amp;AF43)),"")</f>
        <v>3</v>
      </c>
      <c r="AI43" s="16" t="str" cm="1">
        <f t="array" ref="AI43">IF(AJ43="","",INDEX(전산회선!$E$4:$E$1141,_xlfn.AGGREGATE(15,6,ROW(전산회선!$E$4:$E$1141)-ROW(전산회선!$E$4)+1/((전산회선!$B$4:$B$1141=$E43)*(전산회선!$F$4:$F$1141=AJ43)),1)))</f>
        <v>기업인터넷전화</v>
      </c>
      <c r="AJ43" s="16">
        <f>IFERROR(IF(_xlfn.MAXIFS(전산회선!$F$4:$F$1141,전산회선!$B$4:$B$1141,$E43,전산회선!$F$4:$F$1141,"&lt;"&amp;AH43)=0,"",_xlfn.MAXIFS(전산회선!$F$4:$F$1141,전산회선!$B$4:$B$1141,$E43,전산회선!$F$4:$F$1141,"&lt;"&amp;AH43)),"")</f>
        <v>1</v>
      </c>
      <c r="AK43" s="16" t="str" cm="1">
        <f t="array" ref="AK43">IF(AL43="","",INDEX(전산회선!$E$4:$E$1141,_xlfn.AGGREGATE(15,6,ROW(전산회선!$E$4:$E$1141)-ROW(전산회선!$E$4)+1/((전산회선!$B$4:$B$1141=$E43)*(전산회선!$F$4:$F$1141=AL43)),1)))</f>
        <v/>
      </c>
      <c r="AL43" s="16" t="str">
        <f>IFERROR(IF(_xlfn.MAXIFS(전산회선!$F$4:$F$1141,전산회선!$B$4:$B$1141,$E43,전산회선!$F$4:$F$1141,"&lt;"&amp;AJ43)=0,"",_xlfn.MAXIFS(전산회선!$F$4:$F$1141,전산회선!$B$4:$B$1141,$E43,전산회선!$F$4:$F$1141,"&lt;"&amp;AJ43)),"")</f>
        <v/>
      </c>
      <c r="AM43" s="16" t="str" cm="1">
        <f t="array" ref="AM43">IF(AN43="","",INDEX(전산회선!$E$4:$E$1141,_xlfn.AGGREGATE(15,6,ROW(전산회선!$E$4:$E$1141)-ROW(전산회선!$E$4)+1/((전산회선!$B$4:$B$1141=$E43)*(전산회선!$F$4:$F$1141=AN43)),1)))</f>
        <v/>
      </c>
      <c r="AN43" s="16" t="str">
        <f>IFERROR(IF(_xlfn.MAXIFS(전산회선!$F$4:$F$1141,전산회선!$B$4:$B$1141,$E43,전산회선!$F$4:$F$1141,"&lt;"&amp;AL43)=0,"",_xlfn.MAXIFS(전산회선!$F$4:$F$1141,전산회선!$B$4:$B$1141,$E43,전산회선!$F$4:$F$1141,"&lt;"&amp;AL43)),"")</f>
        <v/>
      </c>
      <c r="AO43" s="23">
        <v>506156</v>
      </c>
      <c r="AP43" s="23">
        <v>260461</v>
      </c>
      <c r="AQ43" s="23">
        <v>236421</v>
      </c>
      <c r="AR43" s="23">
        <v>198583</v>
      </c>
      <c r="AS43" s="23">
        <v>224203</v>
      </c>
      <c r="AT43" s="23">
        <v>241062</v>
      </c>
      <c r="AU43" s="23">
        <v>295892</v>
      </c>
      <c r="AV43" s="23">
        <v>347455</v>
      </c>
      <c r="AW43" s="23">
        <v>377666</v>
      </c>
      <c r="AX43" s="23">
        <v>343004</v>
      </c>
      <c r="AY43" s="23">
        <v>623891</v>
      </c>
      <c r="AZ43" s="23">
        <v>299542</v>
      </c>
      <c r="BA43" s="23">
        <v>329528</v>
      </c>
      <c r="BB43" s="23">
        <f t="shared" si="0"/>
        <v>3954336</v>
      </c>
      <c r="BC43" s="23">
        <v>0</v>
      </c>
      <c r="BD43" s="23">
        <v>37604</v>
      </c>
      <c r="BE43" s="23">
        <v>43819</v>
      </c>
      <c r="BF43" s="23">
        <v>43819</v>
      </c>
      <c r="BG43" s="23">
        <v>43819</v>
      </c>
      <c r="BH43" s="23">
        <v>43819</v>
      </c>
      <c r="BI43" s="23">
        <v>95973</v>
      </c>
      <c r="BJ43" s="23">
        <v>148281</v>
      </c>
      <c r="BK43" s="23">
        <v>179809</v>
      </c>
      <c r="BL43" s="23">
        <v>143781</v>
      </c>
      <c r="BM43" s="23">
        <v>143781</v>
      </c>
      <c r="BN43" s="23">
        <v>143781</v>
      </c>
      <c r="BO43" s="23">
        <v>89023.833333333328</v>
      </c>
      <c r="BP43" s="23">
        <v>1068286</v>
      </c>
      <c r="BQ43" s="17" t="str">
        <f>IFERROR(INDEX(피벗!$BL$5:$CH$5,1,MATCH($BR43,INDEX(피벗!$BL:$CH,MATCH($E43,피벗!$BJ:$BJ,0),0),0)),"")</f>
        <v>MeGA인터넷</v>
      </c>
      <c r="BR43" s="23">
        <f>IFERROR(LARGE(INDEX(피벗!$BL:$CH,MATCH(성장고객!$E43,피벗!$BJ:$BJ,0),0),1),"")</f>
        <v>574464</v>
      </c>
      <c r="BS43" s="27">
        <f t="shared" si="1"/>
        <v>0.14527445315724308</v>
      </c>
      <c r="BT43" s="17" t="str">
        <f>IFERROR(INDEX(피벗!$BL$5:$CH$5,1,MATCH($BU43,INDEX(피벗!$BL:$CH,MATCH($E43,피벗!$BJ:$BJ,0),0),0)),"")</f>
        <v>GiGA인터넷</v>
      </c>
      <c r="BU43" s="23">
        <f>IFERROR(LARGE(INDEX(피벗!$BL:$CH,MATCH(성장고객!$E43,피벗!$BJ:$BJ,0),0),2),"")</f>
        <v>425014</v>
      </c>
      <c r="BV43" s="27">
        <f t="shared" si="2"/>
        <v>0.10748049735783707</v>
      </c>
      <c r="BW43" s="17" t="str">
        <f>IFERROR(INDEX(피벗!$BL$5:$CH$5,1,MATCH($BX43,INDEX(피벗!$BL:$CH,MATCH($E43,피벗!$BJ:$BJ,0),0),0)),"")</f>
        <v>인터넷부가</v>
      </c>
      <c r="BX43" s="23">
        <f>IFERROR(LARGE(INDEX(피벗!$BL:$CH,MATCH(성장고객!$E43,피벗!$BJ:$BJ,0),0),3),"")</f>
        <v>54167</v>
      </c>
      <c r="BY43" s="27">
        <f t="shared" si="3"/>
        <v>1.3698127827276184E-2</v>
      </c>
      <c r="BZ43" s="17" t="str">
        <f>IFERROR(INDEX(피벗!$BL$5:$CH$5,1,MATCH($CA43,INDEX(피벗!$BL:$CH,MATCH($E43,피벗!$BJ:$BJ,0),0),0)),"")</f>
        <v>기업인터넷전화</v>
      </c>
      <c r="CA43" s="23">
        <f>IFERROR(LARGE(INDEX(피벗!$BL:$CH,MATCH(성장고객!$E43,피벗!$BJ:$BJ,0),0),4),"")</f>
        <v>14641</v>
      </c>
      <c r="CB43" s="27">
        <f t="shared" si="4"/>
        <v>3.7025179448585046E-3</v>
      </c>
      <c r="CC43" s="17" t="str">
        <f>IFERROR(INDEX(피벗!$BL$5:$CH$5,1,MATCH($CD43,INDEX(피벗!$BL:$CH,MATCH($E43,피벗!$BJ:$BJ,0),0),0)),"")</f>
        <v/>
      </c>
      <c r="CD43" s="23" t="str">
        <f>IFERROR(LARGE(INDEX(피벗!$BL:$CH,MATCH(성장고객!$E43,피벗!$BJ:$BJ,0),0),5),"")</f>
        <v/>
      </c>
      <c r="CE43" s="27" t="str">
        <f t="shared" si="5"/>
        <v/>
      </c>
      <c r="CF43" s="23">
        <f>IFERROR(INDEX(피벗!$CI:$CI,MATCH($E43,피벗!$BJ:$BJ,0)),"")</f>
        <v>1068286</v>
      </c>
      <c r="CG43" s="25">
        <f t="shared" si="6"/>
        <v>0.27015559628721486</v>
      </c>
      <c r="CH43" s="17" t="str">
        <f>IFERROR(INDEX(피벗!$EZ$5:$GE$5,1,MATCH($CI43,INDEX(피벗!$EZ:$GE,MATCH($E43,피벗!$EY:$EY,0),0),0)),"")</f>
        <v>GiGA인터넷</v>
      </c>
      <c r="CI43" s="23">
        <f>IFERROR(LARGE(INDEX(피벗!$EZ:$GE,MATCH(성장고객!$E43,피벗!$EY:$EY,0),0),1),"")</f>
        <v>2142935</v>
      </c>
      <c r="CJ43" s="17" t="str">
        <f>IFERROR(INDEX(피벗!$EZ$5:$GE$5,1,MATCH($CK43,INDEX(피벗!$EZ:$GE,MATCH($E43,피벗!$EY:$EY,0),0),0)),"")</f>
        <v>MeGA인터넷</v>
      </c>
      <c r="CK43" s="23">
        <f>IFERROR(LARGE(INDEX(피벗!$EZ:$GE,MATCH(성장고객!$E43,피벗!$EY:$EY,0),0),2),"")</f>
        <v>1070512</v>
      </c>
      <c r="CL43" s="17" t="str">
        <f>IFERROR(INDEX(피벗!$EZ$5:$GE$5,1,MATCH($CM43,INDEX(피벗!$EZ:$GE,MATCH($E43,피벗!$EY:$EY,0),0),0)),"")</f>
        <v>인터넷부가</v>
      </c>
      <c r="CM43" s="23">
        <f>IFERROR(LARGE(INDEX(피벗!$EZ:$GE,MATCH(성장고객!$E43,피벗!$EY:$EY,0),0),3),"")</f>
        <v>488024</v>
      </c>
      <c r="CN43" s="17" t="str">
        <f>IFERROR(INDEX(피벗!$EZ$5:$GE$5,1,MATCH($CO43,INDEX(피벗!$EZ:$GE,MATCH($E43,피벗!$EY:$EY,0),0),0)),"")</f>
        <v>GTV</v>
      </c>
      <c r="CO43" s="23">
        <f>IFERROR(LARGE(INDEX(피벗!$EZ:$GE,MATCH(성장고객!$E43,피벗!$EY:$EY,0),0),4),"")</f>
        <v>165404</v>
      </c>
      <c r="CP43" s="17" t="str">
        <f>IFERROR(INDEX(피벗!$EZ$5:$GE$5,1,MATCH($CQ43,INDEX(피벗!$EZ:$GE,MATCH($E43,피벗!$EY:$EY,0),0),0)),"")</f>
        <v>기가지니 TV</v>
      </c>
      <c r="CQ43" s="23">
        <f>IFERROR(LARGE(INDEX(피벗!$EZ:$GE,MATCH(성장고객!$E43,피벗!$EY:$EY,0),0),5),"")</f>
        <v>72000</v>
      </c>
      <c r="CR43" s="23">
        <f>IFERROR(INDEX(피벗!$GF:$GF,MATCH($E43,피벗!$EY:$EY,0)),"")</f>
        <v>3954336</v>
      </c>
    </row>
    <row r="44" spans="1:96" x14ac:dyDescent="0.45">
      <c r="A44" s="20" t="s">
        <v>982</v>
      </c>
      <c r="B44" s="20" t="s">
        <v>701</v>
      </c>
      <c r="C44" s="20" t="s">
        <v>30</v>
      </c>
      <c r="D44" s="20" t="s">
        <v>983</v>
      </c>
      <c r="E44" s="20" t="s">
        <v>1119</v>
      </c>
      <c r="F44" s="21" t="s">
        <v>1120</v>
      </c>
      <c r="G44" s="21" t="s">
        <v>1</v>
      </c>
      <c r="H44" s="21" t="s">
        <v>0</v>
      </c>
      <c r="I44" s="22" t="s">
        <v>3128</v>
      </c>
      <c r="J44" s="22">
        <v>2948801392</v>
      </c>
      <c r="K44" s="20" t="s">
        <v>0</v>
      </c>
      <c r="L44" s="20" t="s">
        <v>1316</v>
      </c>
      <c r="M44" s="20" t="s">
        <v>1562</v>
      </c>
      <c r="N44" s="20" t="s">
        <v>1563</v>
      </c>
      <c r="O44" s="21" t="s">
        <v>1892</v>
      </c>
      <c r="P44" s="21">
        <v>3</v>
      </c>
      <c r="Q44" s="21" t="s">
        <v>1347</v>
      </c>
      <c r="R44" s="21" t="s">
        <v>1320</v>
      </c>
      <c r="S44" s="21" t="s">
        <v>1321</v>
      </c>
      <c r="T44" s="21" t="s">
        <v>1316</v>
      </c>
      <c r="U44" s="21" t="s">
        <v>1893</v>
      </c>
      <c r="V44" s="21" t="s">
        <v>1894</v>
      </c>
      <c r="W44" s="20" t="s">
        <v>9</v>
      </c>
      <c r="X44" s="21" t="s">
        <v>1895</v>
      </c>
      <c r="Y44" s="21" t="s">
        <v>1896</v>
      </c>
      <c r="Z44" s="21" t="s">
        <v>1897</v>
      </c>
      <c r="AA44" s="20">
        <v>7</v>
      </c>
      <c r="AB44" s="20" t="s">
        <v>1473</v>
      </c>
      <c r="AC44" s="21" t="s">
        <v>1898</v>
      </c>
      <c r="AD44" s="20" t="s">
        <v>1311</v>
      </c>
      <c r="AE44" s="16" t="str" cm="1">
        <f t="array" ref="AE44">IF(AF44="","",INDEX(전산회선!$E$4:$E$1141,_xlfn.AGGREGATE(15,6,ROW(전산회선!$E$4:$E$1141)-ROW(전산회선!$E$4)+1/((전산회선!$B$4:$B$1141=$E44)*(전산회선!$F$4:$F$1141=AF44)),1)))</f>
        <v>홈일반전화</v>
      </c>
      <c r="AF44" s="16">
        <f>IFERROR(IF(_xlfn.MAXIFS(전산회선!$F$4:$F$1141,전산회선!$B$4:$B$1141,$E44)=0,"",_xlfn.MAXIFS(전산회선!$F$4:$F$1141,전산회선!$B$4:$B$1141,$E44)),"")</f>
        <v>2</v>
      </c>
      <c r="AG44" s="16" t="str" cm="1">
        <f t="array" ref="AG44">IF(AH44="","",INDEX(전산회선!$E$4:$E$1141,_xlfn.AGGREGATE(15,6,ROW(전산회선!$E$4:$E$1141)-ROW(전산회선!$E$4)+1/((전산회선!$B$4:$B$1141=$E44)*(전산회선!$F$4:$F$1141=AH44)),1)))</f>
        <v>MeGA인터넷</v>
      </c>
      <c r="AH44" s="16">
        <f>IFERROR(IF(_xlfn.MAXIFS(전산회선!$F$4:$F$1141,전산회선!$B$4:$B$1141,$E44,전산회선!$F$4:$F$1141,"&lt;"&amp;AF44)=0,"",_xlfn.MAXIFS(전산회선!$F$4:$F$1141,전산회선!$B$4:$B$1141,$E44,전산회선!$F$4:$F$1141,"&lt;"&amp;AF44)),"")</f>
        <v>1</v>
      </c>
      <c r="AI44" s="16" t="str" cm="1">
        <f t="array" ref="AI44">IF(AJ44="","",INDEX(전산회선!$E$4:$E$1141,_xlfn.AGGREGATE(15,6,ROW(전산회선!$E$4:$E$1141)-ROW(전산회선!$E$4)+1/((전산회선!$B$4:$B$1141=$E44)*(전산회선!$F$4:$F$1141=AJ44)),1)))</f>
        <v/>
      </c>
      <c r="AJ44" s="16" t="str">
        <f>IFERROR(IF(_xlfn.MAXIFS(전산회선!$F$4:$F$1141,전산회선!$B$4:$B$1141,$E44,전산회선!$F$4:$F$1141,"&lt;"&amp;AH44)=0,"",_xlfn.MAXIFS(전산회선!$F$4:$F$1141,전산회선!$B$4:$B$1141,$E44,전산회선!$F$4:$F$1141,"&lt;"&amp;AH44)),"")</f>
        <v/>
      </c>
      <c r="AK44" s="16" t="str" cm="1">
        <f t="array" ref="AK44">IF(AL44="","",INDEX(전산회선!$E$4:$E$1141,_xlfn.AGGREGATE(15,6,ROW(전산회선!$E$4:$E$1141)-ROW(전산회선!$E$4)+1/((전산회선!$B$4:$B$1141=$E44)*(전산회선!$F$4:$F$1141=AL44)),1)))</f>
        <v/>
      </c>
      <c r="AL44" s="16" t="str">
        <f>IFERROR(IF(_xlfn.MAXIFS(전산회선!$F$4:$F$1141,전산회선!$B$4:$B$1141,$E44,전산회선!$F$4:$F$1141,"&lt;"&amp;AJ44)=0,"",_xlfn.MAXIFS(전산회선!$F$4:$F$1141,전산회선!$B$4:$B$1141,$E44,전산회선!$F$4:$F$1141,"&lt;"&amp;AJ44)),"")</f>
        <v/>
      </c>
      <c r="AM44" s="16" t="str" cm="1">
        <f t="array" ref="AM44">IF(AN44="","",INDEX(전산회선!$E$4:$E$1141,_xlfn.AGGREGATE(15,6,ROW(전산회선!$E$4:$E$1141)-ROW(전산회선!$E$4)+1/((전산회선!$B$4:$B$1141=$E44)*(전산회선!$F$4:$F$1141=AN44)),1)))</f>
        <v/>
      </c>
      <c r="AN44" s="16" t="str">
        <f>IFERROR(IF(_xlfn.MAXIFS(전산회선!$F$4:$F$1141,전산회선!$B$4:$B$1141,$E44,전산회선!$F$4:$F$1141,"&lt;"&amp;AL44)=0,"",_xlfn.MAXIFS(전산회선!$F$4:$F$1141,전산회선!$B$4:$B$1141,$E44,전산회선!$F$4:$F$1141,"&lt;"&amp;AL44)),"")</f>
        <v/>
      </c>
      <c r="AO44" s="23">
        <v>46720</v>
      </c>
      <c r="AP44" s="23">
        <v>46720</v>
      </c>
      <c r="AQ44" s="23">
        <v>46821</v>
      </c>
      <c r="AR44" s="23">
        <v>46720</v>
      </c>
      <c r="AS44" s="23">
        <v>46720</v>
      </c>
      <c r="AT44" s="23">
        <v>46720</v>
      </c>
      <c r="AU44" s="23">
        <v>46720</v>
      </c>
      <c r="AV44" s="23">
        <v>46720</v>
      </c>
      <c r="AW44" s="23">
        <v>46720</v>
      </c>
      <c r="AX44" s="23">
        <v>46720</v>
      </c>
      <c r="AY44" s="23">
        <v>46678</v>
      </c>
      <c r="AZ44" s="23">
        <v>46678</v>
      </c>
      <c r="BA44" s="23">
        <v>46721.416666666664</v>
      </c>
      <c r="BB44" s="23">
        <f t="shared" si="0"/>
        <v>560657</v>
      </c>
      <c r="BC44" s="23">
        <v>0</v>
      </c>
      <c r="BD44" s="23">
        <v>0</v>
      </c>
      <c r="BE44" s="23">
        <v>0</v>
      </c>
      <c r="BF44" s="23">
        <v>0</v>
      </c>
      <c r="BG44" s="23">
        <v>0</v>
      </c>
      <c r="BH44" s="23">
        <v>0</v>
      </c>
      <c r="BI44" s="23">
        <v>0</v>
      </c>
      <c r="BJ44" s="23">
        <v>0</v>
      </c>
      <c r="BK44" s="23">
        <v>0</v>
      </c>
      <c r="BL44" s="23">
        <v>0</v>
      </c>
      <c r="BM44" s="23">
        <v>0</v>
      </c>
      <c r="BN44" s="23">
        <v>0</v>
      </c>
      <c r="BO44" s="23">
        <v>0</v>
      </c>
      <c r="BP44" s="23">
        <v>0</v>
      </c>
      <c r="BQ44" s="17" t="str">
        <f>IFERROR(INDEX(피벗!$BL$5:$CH$5,1,MATCH($BR44,INDEX(피벗!$BL:$CH,MATCH($E44,피벗!$BJ:$BJ,0),0),0)),"")</f>
        <v/>
      </c>
      <c r="BR44" s="23" t="str">
        <f>IFERROR(LARGE(INDEX(피벗!$BL:$CH,MATCH(성장고객!$E44,피벗!$BJ:$BJ,0),0),1),"")</f>
        <v/>
      </c>
      <c r="BS44" s="27" t="str">
        <f t="shared" si="1"/>
        <v/>
      </c>
      <c r="BT44" s="17" t="str">
        <f>IFERROR(INDEX(피벗!$BL$5:$CH$5,1,MATCH($BU44,INDEX(피벗!$BL:$CH,MATCH($E44,피벗!$BJ:$BJ,0),0),0)),"")</f>
        <v/>
      </c>
      <c r="BU44" s="23" t="str">
        <f>IFERROR(LARGE(INDEX(피벗!$BL:$CH,MATCH(성장고객!$E44,피벗!$BJ:$BJ,0),0),2),"")</f>
        <v/>
      </c>
      <c r="BV44" s="27" t="str">
        <f t="shared" si="2"/>
        <v/>
      </c>
      <c r="BW44" s="17" t="str">
        <f>IFERROR(INDEX(피벗!$BL$5:$CH$5,1,MATCH($BX44,INDEX(피벗!$BL:$CH,MATCH($E44,피벗!$BJ:$BJ,0),0),0)),"")</f>
        <v/>
      </c>
      <c r="BX44" s="23" t="str">
        <f>IFERROR(LARGE(INDEX(피벗!$BL:$CH,MATCH(성장고객!$E44,피벗!$BJ:$BJ,0),0),3),"")</f>
        <v/>
      </c>
      <c r="BY44" s="27" t="str">
        <f t="shared" si="3"/>
        <v/>
      </c>
      <c r="BZ44" s="17" t="str">
        <f>IFERROR(INDEX(피벗!$BL$5:$CH$5,1,MATCH($CA44,INDEX(피벗!$BL:$CH,MATCH($E44,피벗!$BJ:$BJ,0),0),0)),"")</f>
        <v/>
      </c>
      <c r="CA44" s="23" t="str">
        <f>IFERROR(LARGE(INDEX(피벗!$BL:$CH,MATCH(성장고객!$E44,피벗!$BJ:$BJ,0),0),4),"")</f>
        <v/>
      </c>
      <c r="CB44" s="27" t="str">
        <f t="shared" si="4"/>
        <v/>
      </c>
      <c r="CC44" s="17" t="str">
        <f>IFERROR(INDEX(피벗!$BL$5:$CH$5,1,MATCH($CD44,INDEX(피벗!$BL:$CH,MATCH($E44,피벗!$BJ:$BJ,0),0),0)),"")</f>
        <v/>
      </c>
      <c r="CD44" s="23" t="str">
        <f>IFERROR(LARGE(INDEX(피벗!$BL:$CH,MATCH(성장고객!$E44,피벗!$BJ:$BJ,0),0),5),"")</f>
        <v/>
      </c>
      <c r="CE44" s="27" t="str">
        <f t="shared" si="5"/>
        <v/>
      </c>
      <c r="CF44" s="23" t="str">
        <f>IFERROR(INDEX(피벗!$CI:$CI,MATCH($E44,피벗!$BJ:$BJ,0)),"")</f>
        <v/>
      </c>
      <c r="CG44" s="25" t="str">
        <f t="shared" si="6"/>
        <v/>
      </c>
      <c r="CH44" s="17" t="str">
        <f>IFERROR(INDEX(피벗!$EZ$5:$GE$5,1,MATCH($CI44,INDEX(피벗!$EZ:$GE,MATCH($E44,피벗!$EY:$EY,0),0),0)),"")</f>
        <v>MeGA인터넷</v>
      </c>
      <c r="CI44" s="23">
        <f>IFERROR(LARGE(INDEX(피벗!$EZ:$GE,MATCH(성장고객!$E44,피벗!$EY:$EY,0),0),1),"")</f>
        <v>240000</v>
      </c>
      <c r="CJ44" s="17" t="str">
        <f>IFERROR(INDEX(피벗!$EZ$5:$GE$5,1,MATCH($CK44,INDEX(피벗!$EZ:$GE,MATCH($E44,피벗!$EY:$EY,0),0),0)),"")</f>
        <v>홈일반전화</v>
      </c>
      <c r="CK44" s="23">
        <f>IFERROR(LARGE(INDEX(피벗!$EZ:$GE,MATCH(성장고객!$E44,피벗!$EY:$EY,0),0),2),"")</f>
        <v>180101</v>
      </c>
      <c r="CL44" s="17" t="str">
        <f>IFERROR(INDEX(피벗!$EZ$5:$GE$5,1,MATCH($CM44,INDEX(피벗!$EZ:$GE,MATCH($E44,피벗!$EY:$EY,0),0),0)),"")</f>
        <v>홈지능망</v>
      </c>
      <c r="CM44" s="23">
        <f>IFERROR(LARGE(INDEX(피벗!$EZ:$GE,MATCH(성장고객!$E44,피벗!$EY:$EY,0),0),3),"")</f>
        <v>96000</v>
      </c>
      <c r="CN44" s="17" t="str">
        <f>IFERROR(INDEX(피벗!$EZ$5:$GE$5,1,MATCH($CO44,INDEX(피벗!$EZ:$GE,MATCH($E44,피벗!$EY:$EY,0),0),0)),"")</f>
        <v>인터넷부가</v>
      </c>
      <c r="CO44" s="23">
        <f>IFERROR(LARGE(INDEX(피벗!$EZ:$GE,MATCH(성장고객!$E44,피벗!$EY:$EY,0),0),4),"")</f>
        <v>44556</v>
      </c>
      <c r="CP44" s="17" t="str">
        <f>IFERROR(INDEX(피벗!$EZ$5:$GE$5,1,MATCH($CQ44,INDEX(피벗!$EZ:$GE,MATCH($E44,피벗!$EY:$EY,0),0),0)),"")</f>
        <v/>
      </c>
      <c r="CQ44" s="23" t="str">
        <f>IFERROR(LARGE(INDEX(피벗!$EZ:$GE,MATCH(성장고객!$E44,피벗!$EY:$EY,0),0),5),"")</f>
        <v/>
      </c>
      <c r="CR44" s="23">
        <f>IFERROR(INDEX(피벗!$GF:$GF,MATCH($E44,피벗!$EY:$EY,0)),"")</f>
        <v>560657</v>
      </c>
    </row>
    <row r="45" spans="1:96" x14ac:dyDescent="0.45">
      <c r="A45" s="20" t="s">
        <v>982</v>
      </c>
      <c r="B45" s="20" t="s">
        <v>29</v>
      </c>
      <c r="C45" s="20" t="s">
        <v>104</v>
      </c>
      <c r="D45" s="20" t="s">
        <v>1100</v>
      </c>
      <c r="E45" s="20" t="s">
        <v>1102</v>
      </c>
      <c r="F45" s="21" t="s">
        <v>255</v>
      </c>
      <c r="G45" s="21" t="s">
        <v>1</v>
      </c>
      <c r="H45" s="21" t="s">
        <v>25</v>
      </c>
      <c r="I45" s="22" t="s">
        <v>1103</v>
      </c>
      <c r="J45" s="22">
        <v>5028613062</v>
      </c>
      <c r="K45" s="20" t="s">
        <v>9</v>
      </c>
      <c r="L45" s="20" t="s">
        <v>9</v>
      </c>
      <c r="M45" s="20" t="s">
        <v>9</v>
      </c>
      <c r="N45" s="20" t="s">
        <v>9</v>
      </c>
      <c r="O45" s="21" t="s">
        <v>9</v>
      </c>
      <c r="P45" s="21" t="s">
        <v>9</v>
      </c>
      <c r="Q45" s="21" t="s">
        <v>9</v>
      </c>
      <c r="R45" s="21" t="s">
        <v>9</v>
      </c>
      <c r="S45" s="21" t="s">
        <v>9</v>
      </c>
      <c r="T45" s="21" t="s">
        <v>9</v>
      </c>
      <c r="U45" s="21" t="s">
        <v>9</v>
      </c>
      <c r="V45" s="21" t="s">
        <v>9</v>
      </c>
      <c r="W45" s="20" t="s">
        <v>9</v>
      </c>
      <c r="X45" s="21" t="s">
        <v>9</v>
      </c>
      <c r="Y45" s="21" t="s">
        <v>9</v>
      </c>
      <c r="Z45" s="21" t="s">
        <v>9</v>
      </c>
      <c r="AA45" s="20" t="s">
        <v>9</v>
      </c>
      <c r="AB45" s="20" t="s">
        <v>9</v>
      </c>
      <c r="AC45" s="21" t="s">
        <v>9</v>
      </c>
      <c r="AD45" s="20" t="s">
        <v>9</v>
      </c>
      <c r="AE45" s="16" t="str" cm="1">
        <f t="array" ref="AE45">IF(AF45="","",INDEX(전산회선!$E$4:$E$1141,_xlfn.AGGREGATE(15,6,ROW(전산회선!$E$4:$E$1141)-ROW(전산회선!$E$4)+1/((전산회선!$B$4:$B$1141=$E45)*(전산회선!$F$4:$F$1141=AF45)),1)))</f>
        <v>5G</v>
      </c>
      <c r="AF45" s="16">
        <f>IFERROR(IF(_xlfn.MAXIFS(전산회선!$F$4:$F$1141,전산회선!$B$4:$B$1141,$E45)=0,"",_xlfn.MAXIFS(전산회선!$F$4:$F$1141,전산회선!$B$4:$B$1141,$E45)),"")</f>
        <v>1</v>
      </c>
      <c r="AG45" s="16" t="str" cm="1">
        <f t="array" ref="AG45">IF(AH45="","",INDEX(전산회선!$E$4:$E$1141,_xlfn.AGGREGATE(15,6,ROW(전산회선!$E$4:$E$1141)-ROW(전산회선!$E$4)+1/((전산회선!$B$4:$B$1141=$E45)*(전산회선!$F$4:$F$1141=AH45)),1)))</f>
        <v/>
      </c>
      <c r="AH45" s="16" t="str">
        <f>IFERROR(IF(_xlfn.MAXIFS(전산회선!$F$4:$F$1141,전산회선!$B$4:$B$1141,$E45,전산회선!$F$4:$F$1141,"&lt;"&amp;AF45)=0,"",_xlfn.MAXIFS(전산회선!$F$4:$F$1141,전산회선!$B$4:$B$1141,$E45,전산회선!$F$4:$F$1141,"&lt;"&amp;AF45)),"")</f>
        <v/>
      </c>
      <c r="AI45" s="16" t="str" cm="1">
        <f t="array" ref="AI45">IF(AJ45="","",INDEX(전산회선!$E$4:$E$1141,_xlfn.AGGREGATE(15,6,ROW(전산회선!$E$4:$E$1141)-ROW(전산회선!$E$4)+1/((전산회선!$B$4:$B$1141=$E45)*(전산회선!$F$4:$F$1141=AJ45)),1)))</f>
        <v/>
      </c>
      <c r="AJ45" s="16" t="str">
        <f>IFERROR(IF(_xlfn.MAXIFS(전산회선!$F$4:$F$1141,전산회선!$B$4:$B$1141,$E45,전산회선!$F$4:$F$1141,"&lt;"&amp;AH45)=0,"",_xlfn.MAXIFS(전산회선!$F$4:$F$1141,전산회선!$B$4:$B$1141,$E45,전산회선!$F$4:$F$1141,"&lt;"&amp;AH45)),"")</f>
        <v/>
      </c>
      <c r="AK45" s="16" t="str" cm="1">
        <f t="array" ref="AK45">IF(AL45="","",INDEX(전산회선!$E$4:$E$1141,_xlfn.AGGREGATE(15,6,ROW(전산회선!$E$4:$E$1141)-ROW(전산회선!$E$4)+1/((전산회선!$B$4:$B$1141=$E45)*(전산회선!$F$4:$F$1141=AL45)),1)))</f>
        <v/>
      </c>
      <c r="AL45" s="16" t="str">
        <f>IFERROR(IF(_xlfn.MAXIFS(전산회선!$F$4:$F$1141,전산회선!$B$4:$B$1141,$E45,전산회선!$F$4:$F$1141,"&lt;"&amp;AJ45)=0,"",_xlfn.MAXIFS(전산회선!$F$4:$F$1141,전산회선!$B$4:$B$1141,$E45,전산회선!$F$4:$F$1141,"&lt;"&amp;AJ45)),"")</f>
        <v/>
      </c>
      <c r="AM45" s="16" t="str" cm="1">
        <f t="array" ref="AM45">IF(AN45="","",INDEX(전산회선!$E$4:$E$1141,_xlfn.AGGREGATE(15,6,ROW(전산회선!$E$4:$E$1141)-ROW(전산회선!$E$4)+1/((전산회선!$B$4:$B$1141=$E45)*(전산회선!$F$4:$F$1141=AN45)),1)))</f>
        <v/>
      </c>
      <c r="AN45" s="16" t="str">
        <f>IFERROR(IF(_xlfn.MAXIFS(전산회선!$F$4:$F$1141,전산회선!$B$4:$B$1141,$E45,전산회선!$F$4:$F$1141,"&lt;"&amp;AL45)=0,"",_xlfn.MAXIFS(전산회선!$F$4:$F$1141,전산회선!$B$4:$B$1141,$E45,전산회선!$F$4:$F$1141,"&lt;"&amp;AL45)),"")</f>
        <v/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3">
        <v>0</v>
      </c>
      <c r="AY45" s="23">
        <v>0</v>
      </c>
      <c r="AZ45" s="23">
        <v>0</v>
      </c>
      <c r="BA45" s="23">
        <v>0</v>
      </c>
      <c r="BB45" s="23">
        <f t="shared" si="0"/>
        <v>0</v>
      </c>
      <c r="BC45" s="23">
        <v>0</v>
      </c>
      <c r="BD45" s="23">
        <v>0</v>
      </c>
      <c r="BE45" s="23">
        <v>0</v>
      </c>
      <c r="BF45" s="23">
        <v>0</v>
      </c>
      <c r="BG45" s="23">
        <v>0</v>
      </c>
      <c r="BH45" s="23">
        <v>0</v>
      </c>
      <c r="BI45" s="23">
        <v>0</v>
      </c>
      <c r="BJ45" s="23">
        <v>0</v>
      </c>
      <c r="BK45" s="23">
        <v>0</v>
      </c>
      <c r="BL45" s="23">
        <v>0</v>
      </c>
      <c r="BM45" s="23">
        <v>0</v>
      </c>
      <c r="BN45" s="23">
        <v>0</v>
      </c>
      <c r="BO45" s="23">
        <v>0</v>
      </c>
      <c r="BP45" s="23">
        <v>0</v>
      </c>
      <c r="BQ45" s="17" t="str">
        <f>IFERROR(INDEX(피벗!$BL$5:$CH$5,1,MATCH($BR45,INDEX(피벗!$BL:$CH,MATCH($E45,피벗!$BJ:$BJ,0),0),0)),"")</f>
        <v/>
      </c>
      <c r="BR45" s="23" t="str">
        <f>IFERROR(LARGE(INDEX(피벗!$BL:$CH,MATCH(성장고객!$E45,피벗!$BJ:$BJ,0),0),1),"")</f>
        <v/>
      </c>
      <c r="BS45" s="27" t="str">
        <f t="shared" si="1"/>
        <v/>
      </c>
      <c r="BT45" s="17" t="str">
        <f>IFERROR(INDEX(피벗!$BL$5:$CH$5,1,MATCH($BU45,INDEX(피벗!$BL:$CH,MATCH($E45,피벗!$BJ:$BJ,0),0),0)),"")</f>
        <v/>
      </c>
      <c r="BU45" s="23" t="str">
        <f>IFERROR(LARGE(INDEX(피벗!$BL:$CH,MATCH(성장고객!$E45,피벗!$BJ:$BJ,0),0),2),"")</f>
        <v/>
      </c>
      <c r="BV45" s="27" t="str">
        <f t="shared" si="2"/>
        <v/>
      </c>
      <c r="BW45" s="17" t="str">
        <f>IFERROR(INDEX(피벗!$BL$5:$CH$5,1,MATCH($BX45,INDEX(피벗!$BL:$CH,MATCH($E45,피벗!$BJ:$BJ,0),0),0)),"")</f>
        <v/>
      </c>
      <c r="BX45" s="23" t="str">
        <f>IFERROR(LARGE(INDEX(피벗!$BL:$CH,MATCH(성장고객!$E45,피벗!$BJ:$BJ,0),0),3),"")</f>
        <v/>
      </c>
      <c r="BY45" s="27" t="str">
        <f t="shared" si="3"/>
        <v/>
      </c>
      <c r="BZ45" s="17" t="str">
        <f>IFERROR(INDEX(피벗!$BL$5:$CH$5,1,MATCH($CA45,INDEX(피벗!$BL:$CH,MATCH($E45,피벗!$BJ:$BJ,0),0),0)),"")</f>
        <v/>
      </c>
      <c r="CA45" s="23" t="str">
        <f>IFERROR(LARGE(INDEX(피벗!$BL:$CH,MATCH(성장고객!$E45,피벗!$BJ:$BJ,0),0),4),"")</f>
        <v/>
      </c>
      <c r="CB45" s="27" t="str">
        <f t="shared" si="4"/>
        <v/>
      </c>
      <c r="CC45" s="17" t="str">
        <f>IFERROR(INDEX(피벗!$BL$5:$CH$5,1,MATCH($CD45,INDEX(피벗!$BL:$CH,MATCH($E45,피벗!$BJ:$BJ,0),0),0)),"")</f>
        <v/>
      </c>
      <c r="CD45" s="23" t="str">
        <f>IFERROR(LARGE(INDEX(피벗!$BL:$CH,MATCH(성장고객!$E45,피벗!$BJ:$BJ,0),0),5),"")</f>
        <v/>
      </c>
      <c r="CE45" s="27" t="str">
        <f t="shared" si="5"/>
        <v/>
      </c>
      <c r="CF45" s="23" t="str">
        <f>IFERROR(INDEX(피벗!$CI:$CI,MATCH($E45,피벗!$BJ:$BJ,0)),"")</f>
        <v/>
      </c>
      <c r="CG45" s="25" t="str">
        <f t="shared" si="6"/>
        <v/>
      </c>
      <c r="CH45" s="17" t="str">
        <f>IFERROR(INDEX(피벗!$EZ$5:$GE$5,1,MATCH($CI45,INDEX(피벗!$EZ:$GE,MATCH($E45,피벗!$EY:$EY,0),0),0)),"")</f>
        <v/>
      </c>
      <c r="CI45" s="23" t="str">
        <f>IFERROR(LARGE(INDEX(피벗!$EZ:$GE,MATCH(성장고객!$E45,피벗!$EY:$EY,0),0),1),"")</f>
        <v/>
      </c>
      <c r="CJ45" s="17" t="str">
        <f>IFERROR(INDEX(피벗!$EZ$5:$GE$5,1,MATCH($CK45,INDEX(피벗!$EZ:$GE,MATCH($E45,피벗!$EY:$EY,0),0),0)),"")</f>
        <v/>
      </c>
      <c r="CK45" s="23" t="str">
        <f>IFERROR(LARGE(INDEX(피벗!$EZ:$GE,MATCH(성장고객!$E45,피벗!$EY:$EY,0),0),2),"")</f>
        <v/>
      </c>
      <c r="CL45" s="17" t="str">
        <f>IFERROR(INDEX(피벗!$EZ$5:$GE$5,1,MATCH($CM45,INDEX(피벗!$EZ:$GE,MATCH($E45,피벗!$EY:$EY,0),0),0)),"")</f>
        <v/>
      </c>
      <c r="CM45" s="23" t="str">
        <f>IFERROR(LARGE(INDEX(피벗!$EZ:$GE,MATCH(성장고객!$E45,피벗!$EY:$EY,0),0),3),"")</f>
        <v/>
      </c>
      <c r="CN45" s="17" t="str">
        <f>IFERROR(INDEX(피벗!$EZ$5:$GE$5,1,MATCH($CO45,INDEX(피벗!$EZ:$GE,MATCH($E45,피벗!$EY:$EY,0),0),0)),"")</f>
        <v/>
      </c>
      <c r="CO45" s="23" t="str">
        <f>IFERROR(LARGE(INDEX(피벗!$EZ:$GE,MATCH(성장고객!$E45,피벗!$EY:$EY,0),0),4),"")</f>
        <v/>
      </c>
      <c r="CP45" s="17" t="str">
        <f>IFERROR(INDEX(피벗!$EZ$5:$GE$5,1,MATCH($CQ45,INDEX(피벗!$EZ:$GE,MATCH($E45,피벗!$EY:$EY,0),0),0)),"")</f>
        <v/>
      </c>
      <c r="CQ45" s="23" t="str">
        <f>IFERROR(LARGE(INDEX(피벗!$EZ:$GE,MATCH(성장고객!$E45,피벗!$EY:$EY,0),0),5),"")</f>
        <v/>
      </c>
      <c r="CR45" s="23" t="str">
        <f>IFERROR(INDEX(피벗!$GF:$GF,MATCH($E45,피벗!$EY:$EY,0)),"")</f>
        <v/>
      </c>
    </row>
    <row r="46" spans="1:96" x14ac:dyDescent="0.45">
      <c r="A46" s="20" t="s">
        <v>982</v>
      </c>
      <c r="B46" s="20" t="s">
        <v>29</v>
      </c>
      <c r="C46" s="20" t="s">
        <v>30</v>
      </c>
      <c r="D46" s="20" t="s">
        <v>993</v>
      </c>
      <c r="E46" s="20" t="s">
        <v>1081</v>
      </c>
      <c r="F46" s="21" t="s">
        <v>1082</v>
      </c>
      <c r="G46" s="21" t="s">
        <v>1</v>
      </c>
      <c r="H46" s="21" t="s">
        <v>25</v>
      </c>
      <c r="I46" s="22"/>
      <c r="J46" s="22"/>
      <c r="K46" s="20" t="s">
        <v>25</v>
      </c>
      <c r="L46" s="20" t="s">
        <v>1316</v>
      </c>
      <c r="M46" s="20" t="s">
        <v>1602</v>
      </c>
      <c r="N46" s="20" t="s">
        <v>9</v>
      </c>
      <c r="O46" s="21" t="s">
        <v>9</v>
      </c>
      <c r="P46" s="21">
        <v>103</v>
      </c>
      <c r="Q46" s="21" t="s">
        <v>1392</v>
      </c>
      <c r="R46" s="21" t="s">
        <v>1320</v>
      </c>
      <c r="S46" s="21" t="s">
        <v>1321</v>
      </c>
      <c r="T46" s="21" t="s">
        <v>1316</v>
      </c>
      <c r="U46" s="21" t="s">
        <v>1393</v>
      </c>
      <c r="V46" s="21" t="s">
        <v>1603</v>
      </c>
      <c r="W46" s="20" t="s">
        <v>1604</v>
      </c>
      <c r="X46" s="21" t="s">
        <v>1605</v>
      </c>
      <c r="Y46" s="21" t="s">
        <v>1606</v>
      </c>
      <c r="Z46" s="21" t="s">
        <v>1607</v>
      </c>
      <c r="AA46" s="20">
        <v>228</v>
      </c>
      <c r="AB46" s="20" t="s">
        <v>1421</v>
      </c>
      <c r="AC46" s="21" t="s">
        <v>1608</v>
      </c>
      <c r="AD46" s="20" t="s">
        <v>1311</v>
      </c>
      <c r="AE46" s="16" t="str" cm="1">
        <f t="array" ref="AE46">IF(AF46="","",INDEX(전산회선!$E$4:$E$1141,_xlfn.AGGREGATE(15,6,ROW(전산회선!$E$4:$E$1141)-ROW(전산회선!$E$4)+1/((전산회선!$B$4:$B$1141=$E46)*(전산회선!$F$4:$F$1141=AF46)),1)))</f>
        <v/>
      </c>
      <c r="AF46" s="16" t="str">
        <f>IFERROR(IF(_xlfn.MAXIFS(전산회선!$F$4:$F$1141,전산회선!$B$4:$B$1141,$E46)=0,"",_xlfn.MAXIFS(전산회선!$F$4:$F$1141,전산회선!$B$4:$B$1141,$E46)),"")</f>
        <v/>
      </c>
      <c r="AG46" s="16" t="str" cm="1">
        <f t="array" ref="AG46">IF(AH46="","",INDEX(전산회선!$E$4:$E$1141,_xlfn.AGGREGATE(15,6,ROW(전산회선!$E$4:$E$1141)-ROW(전산회선!$E$4)+1/((전산회선!$B$4:$B$1141=$E46)*(전산회선!$F$4:$F$1141=AH46)),1)))</f>
        <v/>
      </c>
      <c r="AH46" s="16" t="str">
        <f>IFERROR(IF(_xlfn.MAXIFS(전산회선!$F$4:$F$1141,전산회선!$B$4:$B$1141,$E46,전산회선!$F$4:$F$1141,"&lt;"&amp;AF46)=0,"",_xlfn.MAXIFS(전산회선!$F$4:$F$1141,전산회선!$B$4:$B$1141,$E46,전산회선!$F$4:$F$1141,"&lt;"&amp;AF46)),"")</f>
        <v/>
      </c>
      <c r="AI46" s="16" t="str" cm="1">
        <f t="array" ref="AI46">IF(AJ46="","",INDEX(전산회선!$E$4:$E$1141,_xlfn.AGGREGATE(15,6,ROW(전산회선!$E$4:$E$1141)-ROW(전산회선!$E$4)+1/((전산회선!$B$4:$B$1141=$E46)*(전산회선!$F$4:$F$1141=AJ46)),1)))</f>
        <v/>
      </c>
      <c r="AJ46" s="16" t="str">
        <f>IFERROR(IF(_xlfn.MAXIFS(전산회선!$F$4:$F$1141,전산회선!$B$4:$B$1141,$E46,전산회선!$F$4:$F$1141,"&lt;"&amp;AH46)=0,"",_xlfn.MAXIFS(전산회선!$F$4:$F$1141,전산회선!$B$4:$B$1141,$E46,전산회선!$F$4:$F$1141,"&lt;"&amp;AH46)),"")</f>
        <v/>
      </c>
      <c r="AK46" s="16" t="str" cm="1">
        <f t="array" ref="AK46">IF(AL46="","",INDEX(전산회선!$E$4:$E$1141,_xlfn.AGGREGATE(15,6,ROW(전산회선!$E$4:$E$1141)-ROW(전산회선!$E$4)+1/((전산회선!$B$4:$B$1141=$E46)*(전산회선!$F$4:$F$1141=AL46)),1)))</f>
        <v/>
      </c>
      <c r="AL46" s="16" t="str">
        <f>IFERROR(IF(_xlfn.MAXIFS(전산회선!$F$4:$F$1141,전산회선!$B$4:$B$1141,$E46,전산회선!$F$4:$F$1141,"&lt;"&amp;AJ46)=0,"",_xlfn.MAXIFS(전산회선!$F$4:$F$1141,전산회선!$B$4:$B$1141,$E46,전산회선!$F$4:$F$1141,"&lt;"&amp;AJ46)),"")</f>
        <v/>
      </c>
      <c r="AM46" s="16" t="str" cm="1">
        <f t="array" ref="AM46">IF(AN46="","",INDEX(전산회선!$E$4:$E$1141,_xlfn.AGGREGATE(15,6,ROW(전산회선!$E$4:$E$1141)-ROW(전산회선!$E$4)+1/((전산회선!$B$4:$B$1141=$E46)*(전산회선!$F$4:$F$1141=AN46)),1)))</f>
        <v/>
      </c>
      <c r="AN46" s="16" t="str">
        <f>IFERROR(IF(_xlfn.MAXIFS(전산회선!$F$4:$F$1141,전산회선!$B$4:$B$1141,$E46,전산회선!$F$4:$F$1141,"&lt;"&amp;AL46)=0,"",_xlfn.MAXIFS(전산회선!$F$4:$F$1141,전산회선!$B$4:$B$1141,$E46,전산회선!$F$4:$F$1141,"&lt;"&amp;AL46)),"")</f>
        <v/>
      </c>
      <c r="AO46" s="23">
        <v>10050</v>
      </c>
      <c r="AP46" s="23">
        <v>8150</v>
      </c>
      <c r="AQ46" s="23">
        <v>13980</v>
      </c>
      <c r="AR46" s="23">
        <v>15370</v>
      </c>
      <c r="AS46" s="23">
        <v>15370</v>
      </c>
      <c r="AT46" s="23">
        <v>24400</v>
      </c>
      <c r="AU46" s="23">
        <v>15370</v>
      </c>
      <c r="AV46" s="23">
        <v>15370</v>
      </c>
      <c r="AW46" s="23">
        <v>15370</v>
      </c>
      <c r="AX46" s="23">
        <v>15370</v>
      </c>
      <c r="AY46" s="23">
        <v>0</v>
      </c>
      <c r="AZ46" s="23">
        <v>0</v>
      </c>
      <c r="BA46" s="23">
        <v>12400</v>
      </c>
      <c r="BB46" s="23">
        <f t="shared" si="0"/>
        <v>148800</v>
      </c>
      <c r="BC46" s="23">
        <v>0</v>
      </c>
      <c r="BD46" s="23">
        <v>0</v>
      </c>
      <c r="BE46" s="23">
        <v>5830</v>
      </c>
      <c r="BF46" s="23">
        <v>7220</v>
      </c>
      <c r="BG46" s="23">
        <v>7220</v>
      </c>
      <c r="BH46" s="23">
        <v>15300</v>
      </c>
      <c r="BI46" s="23">
        <v>7220</v>
      </c>
      <c r="BJ46" s="23">
        <v>7220</v>
      </c>
      <c r="BK46" s="23">
        <v>7220</v>
      </c>
      <c r="BL46" s="23">
        <v>7220</v>
      </c>
      <c r="BM46" s="23">
        <v>0</v>
      </c>
      <c r="BN46" s="23">
        <v>0</v>
      </c>
      <c r="BO46" s="23">
        <v>5370.833333333333</v>
      </c>
      <c r="BP46" s="23">
        <v>64450</v>
      </c>
      <c r="BQ46" s="17" t="str">
        <f>IFERROR(INDEX(피벗!$BL$5:$CH$5,1,MATCH($BR46,INDEX(피벗!$BL:$CH,MATCH($E46,피벗!$BJ:$BJ,0),0),0)),"")</f>
        <v>기업메시징</v>
      </c>
      <c r="BR46" s="23">
        <f>IFERROR(LARGE(INDEX(피벗!$BL:$CH,MATCH(성장고객!$E46,피벗!$BJ:$BJ,0),0),1),"")</f>
        <v>64450</v>
      </c>
      <c r="BS46" s="27">
        <f t="shared" si="1"/>
        <v>0.4331317204301075</v>
      </c>
      <c r="BT46" s="17" t="str">
        <f>IFERROR(INDEX(피벗!$BL$5:$CH$5,1,MATCH($BU46,INDEX(피벗!$BL:$CH,MATCH($E46,피벗!$BJ:$BJ,0),0),0)),"")</f>
        <v/>
      </c>
      <c r="BU46" s="23" t="str">
        <f>IFERROR(LARGE(INDEX(피벗!$BL:$CH,MATCH(성장고객!$E46,피벗!$BJ:$BJ,0),0),2),"")</f>
        <v/>
      </c>
      <c r="BV46" s="27" t="str">
        <f t="shared" si="2"/>
        <v/>
      </c>
      <c r="BW46" s="17" t="str">
        <f>IFERROR(INDEX(피벗!$BL$5:$CH$5,1,MATCH($BX46,INDEX(피벗!$BL:$CH,MATCH($E46,피벗!$BJ:$BJ,0),0),0)),"")</f>
        <v/>
      </c>
      <c r="BX46" s="23" t="str">
        <f>IFERROR(LARGE(INDEX(피벗!$BL:$CH,MATCH(성장고객!$E46,피벗!$BJ:$BJ,0),0),3),"")</f>
        <v/>
      </c>
      <c r="BY46" s="27" t="str">
        <f t="shared" si="3"/>
        <v/>
      </c>
      <c r="BZ46" s="17" t="str">
        <f>IFERROR(INDEX(피벗!$BL$5:$CH$5,1,MATCH($CA46,INDEX(피벗!$BL:$CH,MATCH($E46,피벗!$BJ:$BJ,0),0),0)),"")</f>
        <v/>
      </c>
      <c r="CA46" s="23" t="str">
        <f>IFERROR(LARGE(INDEX(피벗!$BL:$CH,MATCH(성장고객!$E46,피벗!$BJ:$BJ,0),0),4),"")</f>
        <v/>
      </c>
      <c r="CB46" s="27" t="str">
        <f t="shared" si="4"/>
        <v/>
      </c>
      <c r="CC46" s="17" t="str">
        <f>IFERROR(INDEX(피벗!$BL$5:$CH$5,1,MATCH($CD46,INDEX(피벗!$BL:$CH,MATCH($E46,피벗!$BJ:$BJ,0),0),0)),"")</f>
        <v/>
      </c>
      <c r="CD46" s="23" t="str">
        <f>IFERROR(LARGE(INDEX(피벗!$BL:$CH,MATCH(성장고객!$E46,피벗!$BJ:$BJ,0),0),5),"")</f>
        <v/>
      </c>
      <c r="CE46" s="27" t="str">
        <f t="shared" si="5"/>
        <v/>
      </c>
      <c r="CF46" s="23">
        <f>IFERROR(INDEX(피벗!$CI:$CI,MATCH($E46,피벗!$BJ:$BJ,0)),"")</f>
        <v>64450</v>
      </c>
      <c r="CG46" s="25">
        <f t="shared" si="6"/>
        <v>0.4331317204301075</v>
      </c>
      <c r="CH46" s="17" t="str">
        <f>IFERROR(INDEX(피벗!$EZ$5:$GE$5,1,MATCH($CI46,INDEX(피벗!$EZ:$GE,MATCH($E46,피벗!$EY:$EY,0),0),0)),"")</f>
        <v>기업메시징</v>
      </c>
      <c r="CI46" s="23">
        <f>IFERROR(LARGE(INDEX(피벗!$EZ:$GE,MATCH(성장고객!$E46,피벗!$EY:$EY,0),0),1),"")</f>
        <v>148800</v>
      </c>
      <c r="CJ46" s="17" t="str">
        <f>IFERROR(INDEX(피벗!$EZ$5:$GE$5,1,MATCH($CK46,INDEX(피벗!$EZ:$GE,MATCH($E46,피벗!$EY:$EY,0),0),0)),"")</f>
        <v/>
      </c>
      <c r="CK46" s="23" t="str">
        <f>IFERROR(LARGE(INDEX(피벗!$EZ:$GE,MATCH(성장고객!$E46,피벗!$EY:$EY,0),0),2),"")</f>
        <v/>
      </c>
      <c r="CL46" s="17" t="str">
        <f>IFERROR(INDEX(피벗!$EZ$5:$GE$5,1,MATCH($CM46,INDEX(피벗!$EZ:$GE,MATCH($E46,피벗!$EY:$EY,0),0),0)),"")</f>
        <v/>
      </c>
      <c r="CM46" s="23" t="str">
        <f>IFERROR(LARGE(INDEX(피벗!$EZ:$GE,MATCH(성장고객!$E46,피벗!$EY:$EY,0),0),3),"")</f>
        <v/>
      </c>
      <c r="CN46" s="17" t="str">
        <f>IFERROR(INDEX(피벗!$EZ$5:$GE$5,1,MATCH($CO46,INDEX(피벗!$EZ:$GE,MATCH($E46,피벗!$EY:$EY,0),0),0)),"")</f>
        <v/>
      </c>
      <c r="CO46" s="23" t="str">
        <f>IFERROR(LARGE(INDEX(피벗!$EZ:$GE,MATCH(성장고객!$E46,피벗!$EY:$EY,0),0),4),"")</f>
        <v/>
      </c>
      <c r="CP46" s="17" t="str">
        <f>IFERROR(INDEX(피벗!$EZ$5:$GE$5,1,MATCH($CQ46,INDEX(피벗!$EZ:$GE,MATCH($E46,피벗!$EY:$EY,0),0),0)),"")</f>
        <v/>
      </c>
      <c r="CQ46" s="23" t="str">
        <f>IFERROR(LARGE(INDEX(피벗!$EZ:$GE,MATCH(성장고객!$E46,피벗!$EY:$EY,0),0),5),"")</f>
        <v/>
      </c>
      <c r="CR46" s="23">
        <f>IFERROR(INDEX(피벗!$GF:$GF,MATCH($E46,피벗!$EY:$EY,0)),"")</f>
        <v>148800</v>
      </c>
    </row>
    <row r="47" spans="1:96" x14ac:dyDescent="0.45">
      <c r="A47" s="20" t="s">
        <v>982</v>
      </c>
      <c r="B47" s="20" t="s">
        <v>29</v>
      </c>
      <c r="C47" s="20" t="s">
        <v>30</v>
      </c>
      <c r="D47" s="20" t="s">
        <v>990</v>
      </c>
      <c r="E47" s="20" t="s">
        <v>1013</v>
      </c>
      <c r="F47" s="21" t="s">
        <v>1014</v>
      </c>
      <c r="G47" s="21" t="s">
        <v>1</v>
      </c>
      <c r="H47" s="21" t="s">
        <v>0</v>
      </c>
      <c r="I47" s="22" t="s">
        <v>54</v>
      </c>
      <c r="J47" s="22" t="s">
        <v>55</v>
      </c>
      <c r="K47" s="20" t="s">
        <v>0</v>
      </c>
      <c r="L47" s="20" t="s">
        <v>1316</v>
      </c>
      <c r="M47" s="20" t="s">
        <v>1389</v>
      </c>
      <c r="N47" s="20" t="s">
        <v>1390</v>
      </c>
      <c r="O47" s="21" t="s">
        <v>1391</v>
      </c>
      <c r="P47" s="21">
        <v>16</v>
      </c>
      <c r="Q47" s="21" t="s">
        <v>1392</v>
      </c>
      <c r="R47" s="21" t="s">
        <v>1320</v>
      </c>
      <c r="S47" s="21" t="s">
        <v>1321</v>
      </c>
      <c r="T47" s="21" t="s">
        <v>1316</v>
      </c>
      <c r="U47" s="21" t="s">
        <v>1450</v>
      </c>
      <c r="V47" s="21" t="s">
        <v>1451</v>
      </c>
      <c r="W47" s="20" t="s">
        <v>1452</v>
      </c>
      <c r="X47" s="21" t="s">
        <v>1453</v>
      </c>
      <c r="Y47" s="21" t="s">
        <v>1454</v>
      </c>
      <c r="Z47" s="21" t="s">
        <v>1455</v>
      </c>
      <c r="AA47" s="20">
        <v>22</v>
      </c>
      <c r="AB47" s="20" t="s">
        <v>1399</v>
      </c>
      <c r="AC47" s="21" t="s">
        <v>1456</v>
      </c>
      <c r="AD47" s="20" t="s">
        <v>1311</v>
      </c>
      <c r="AE47" s="16" t="str" cm="1">
        <f t="array" ref="AE47">IF(AF47="","",INDEX(전산회선!$E$4:$E$1141,_xlfn.AGGREGATE(15,6,ROW(전산회선!$E$4:$E$1141)-ROW(전산회선!$E$4)+1/((전산회선!$B$4:$B$1141=$E47)*(전산회선!$F$4:$F$1141=AF47)),1)))</f>
        <v>GiGA인터넷</v>
      </c>
      <c r="AF47" s="16">
        <f>IFERROR(IF(_xlfn.MAXIFS(전산회선!$F$4:$F$1141,전산회선!$B$4:$B$1141,$E47)=0,"",_xlfn.MAXIFS(전산회선!$F$4:$F$1141,전산회선!$B$4:$B$1141,$E47)),"")</f>
        <v>11</v>
      </c>
      <c r="AG47" s="16" t="str" cm="1">
        <f t="array" ref="AG47">IF(AH47="","",INDEX(전산회선!$E$4:$E$1141,_xlfn.AGGREGATE(15,6,ROW(전산회선!$E$4:$E$1141)-ROW(전산회선!$E$4)+1/((전산회선!$B$4:$B$1141=$E47)*(전산회선!$F$4:$F$1141=AH47)),1)))</f>
        <v>GTV</v>
      </c>
      <c r="AH47" s="16">
        <f>IFERROR(IF(_xlfn.MAXIFS(전산회선!$F$4:$F$1141,전산회선!$B$4:$B$1141,$E47,전산회선!$F$4:$F$1141,"&lt;"&amp;AF47)=0,"",_xlfn.MAXIFS(전산회선!$F$4:$F$1141,전산회선!$B$4:$B$1141,$E47,전산회선!$F$4:$F$1141,"&lt;"&amp;AF47)),"")</f>
        <v>2</v>
      </c>
      <c r="AI47" s="16" t="str" cm="1">
        <f t="array" ref="AI47">IF(AJ47="","",INDEX(전산회선!$E$4:$E$1141,_xlfn.AGGREGATE(15,6,ROW(전산회선!$E$4:$E$1141)-ROW(전산회선!$E$4)+1/((전산회선!$B$4:$B$1141=$E47)*(전산회선!$F$4:$F$1141=AJ47)),1)))</f>
        <v>홈일반전화</v>
      </c>
      <c r="AJ47" s="16">
        <f>IFERROR(IF(_xlfn.MAXIFS(전산회선!$F$4:$F$1141,전산회선!$B$4:$B$1141,$E47,전산회선!$F$4:$F$1141,"&lt;"&amp;AH47)=0,"",_xlfn.MAXIFS(전산회선!$F$4:$F$1141,전산회선!$B$4:$B$1141,$E47,전산회선!$F$4:$F$1141,"&lt;"&amp;AH47)),"")</f>
        <v>1</v>
      </c>
      <c r="AK47" s="16" t="str" cm="1">
        <f t="array" ref="AK47">IF(AL47="","",INDEX(전산회선!$E$4:$E$1141,_xlfn.AGGREGATE(15,6,ROW(전산회선!$E$4:$E$1141)-ROW(전산회선!$E$4)+1/((전산회선!$B$4:$B$1141=$E47)*(전산회선!$F$4:$F$1141=AL47)),1)))</f>
        <v/>
      </c>
      <c r="AL47" s="16" t="str">
        <f>IFERROR(IF(_xlfn.MAXIFS(전산회선!$F$4:$F$1141,전산회선!$B$4:$B$1141,$E47,전산회선!$F$4:$F$1141,"&lt;"&amp;AJ47)=0,"",_xlfn.MAXIFS(전산회선!$F$4:$F$1141,전산회선!$B$4:$B$1141,$E47,전산회선!$F$4:$F$1141,"&lt;"&amp;AJ47)),"")</f>
        <v/>
      </c>
      <c r="AM47" s="16" t="str" cm="1">
        <f t="array" ref="AM47">IF(AN47="","",INDEX(전산회선!$E$4:$E$1141,_xlfn.AGGREGATE(15,6,ROW(전산회선!$E$4:$E$1141)-ROW(전산회선!$E$4)+1/((전산회선!$B$4:$B$1141=$E47)*(전산회선!$F$4:$F$1141=AN47)),1)))</f>
        <v/>
      </c>
      <c r="AN47" s="16" t="str">
        <f>IFERROR(IF(_xlfn.MAXIFS(전산회선!$F$4:$F$1141,전산회선!$B$4:$B$1141,$E47,전산회선!$F$4:$F$1141,"&lt;"&amp;AL47)=0,"",_xlfn.MAXIFS(전산회선!$F$4:$F$1141,전산회선!$B$4:$B$1141,$E47,전산회선!$F$4:$F$1141,"&lt;"&amp;AL47)),"")</f>
        <v/>
      </c>
      <c r="AO47" s="23">
        <v>527852</v>
      </c>
      <c r="AP47" s="23">
        <v>541400</v>
      </c>
      <c r="AQ47" s="23">
        <v>582690</v>
      </c>
      <c r="AR47" s="23">
        <v>481079</v>
      </c>
      <c r="AS47" s="23">
        <v>412250</v>
      </c>
      <c r="AT47" s="23">
        <v>412250</v>
      </c>
      <c r="AU47" s="23">
        <v>434357</v>
      </c>
      <c r="AV47" s="23">
        <v>407525</v>
      </c>
      <c r="AW47" s="23">
        <v>403114</v>
      </c>
      <c r="AX47" s="23">
        <v>379401</v>
      </c>
      <c r="AY47" s="23">
        <v>413135</v>
      </c>
      <c r="AZ47" s="23">
        <v>414374</v>
      </c>
      <c r="BA47" s="23">
        <v>450785.58333333331</v>
      </c>
      <c r="BB47" s="23">
        <f t="shared" si="0"/>
        <v>5409427</v>
      </c>
      <c r="BC47" s="23">
        <v>0</v>
      </c>
      <c r="BD47" s="23">
        <v>0</v>
      </c>
      <c r="BE47" s="23">
        <v>0</v>
      </c>
      <c r="BF47" s="23">
        <v>0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>
        <v>0</v>
      </c>
      <c r="BQ47" s="17" t="str">
        <f>IFERROR(INDEX(피벗!$BL$5:$CH$5,1,MATCH($BR47,INDEX(피벗!$BL:$CH,MATCH($E47,피벗!$BJ:$BJ,0),0),0)),"")</f>
        <v/>
      </c>
      <c r="BR47" s="23" t="str">
        <f>IFERROR(LARGE(INDEX(피벗!$BL:$CH,MATCH(성장고객!$E47,피벗!$BJ:$BJ,0),0),1),"")</f>
        <v/>
      </c>
      <c r="BS47" s="27" t="str">
        <f t="shared" si="1"/>
        <v/>
      </c>
      <c r="BT47" s="17" t="str">
        <f>IFERROR(INDEX(피벗!$BL$5:$CH$5,1,MATCH($BU47,INDEX(피벗!$BL:$CH,MATCH($E47,피벗!$BJ:$BJ,0),0),0)),"")</f>
        <v/>
      </c>
      <c r="BU47" s="23" t="str">
        <f>IFERROR(LARGE(INDEX(피벗!$BL:$CH,MATCH(성장고객!$E47,피벗!$BJ:$BJ,0),0),2),"")</f>
        <v/>
      </c>
      <c r="BV47" s="27" t="str">
        <f t="shared" si="2"/>
        <v/>
      </c>
      <c r="BW47" s="17" t="str">
        <f>IFERROR(INDEX(피벗!$BL$5:$CH$5,1,MATCH($BX47,INDEX(피벗!$BL:$CH,MATCH($E47,피벗!$BJ:$BJ,0),0),0)),"")</f>
        <v/>
      </c>
      <c r="BX47" s="23" t="str">
        <f>IFERROR(LARGE(INDEX(피벗!$BL:$CH,MATCH(성장고객!$E47,피벗!$BJ:$BJ,0),0),3),"")</f>
        <v/>
      </c>
      <c r="BY47" s="27" t="str">
        <f t="shared" si="3"/>
        <v/>
      </c>
      <c r="BZ47" s="17" t="str">
        <f>IFERROR(INDEX(피벗!$BL$5:$CH$5,1,MATCH($CA47,INDEX(피벗!$BL:$CH,MATCH($E47,피벗!$BJ:$BJ,0),0),0)),"")</f>
        <v/>
      </c>
      <c r="CA47" s="23" t="str">
        <f>IFERROR(LARGE(INDEX(피벗!$BL:$CH,MATCH(성장고객!$E47,피벗!$BJ:$BJ,0),0),4),"")</f>
        <v/>
      </c>
      <c r="CB47" s="27" t="str">
        <f t="shared" si="4"/>
        <v/>
      </c>
      <c r="CC47" s="17" t="str">
        <f>IFERROR(INDEX(피벗!$BL$5:$CH$5,1,MATCH($CD47,INDEX(피벗!$BL:$CH,MATCH($E47,피벗!$BJ:$BJ,0),0),0)),"")</f>
        <v/>
      </c>
      <c r="CD47" s="23" t="str">
        <f>IFERROR(LARGE(INDEX(피벗!$BL:$CH,MATCH(성장고객!$E47,피벗!$BJ:$BJ,0),0),5),"")</f>
        <v/>
      </c>
      <c r="CE47" s="27" t="str">
        <f t="shared" si="5"/>
        <v/>
      </c>
      <c r="CF47" s="23" t="str">
        <f>IFERROR(INDEX(피벗!$CI:$CI,MATCH($E47,피벗!$BJ:$BJ,0)),"")</f>
        <v/>
      </c>
      <c r="CG47" s="25" t="str">
        <f t="shared" si="6"/>
        <v/>
      </c>
      <c r="CH47" s="17" t="str">
        <f>IFERROR(INDEX(피벗!$EZ$5:$GE$5,1,MATCH($CI47,INDEX(피벗!$EZ:$GE,MATCH($E47,피벗!$EY:$EY,0),0),0)),"")</f>
        <v>GiGA인터넷</v>
      </c>
      <c r="CI47" s="23">
        <f>IFERROR(LARGE(INDEX(피벗!$EZ:$GE,MATCH(성장고객!$E47,피벗!$EY:$EY,0),0),1),"")</f>
        <v>4508132</v>
      </c>
      <c r="CJ47" s="17" t="str">
        <f>IFERROR(INDEX(피벗!$EZ$5:$GE$5,1,MATCH($CK47,INDEX(피벗!$EZ:$GE,MATCH($E47,피벗!$EY:$EY,0),0),0)),"")</f>
        <v>GTV</v>
      </c>
      <c r="CK47" s="23">
        <f>IFERROR(LARGE(INDEX(피벗!$EZ:$GE,MATCH(성장고객!$E47,피벗!$EY:$EY,0),0),2),"")</f>
        <v>438593</v>
      </c>
      <c r="CL47" s="17" t="str">
        <f>IFERROR(INDEX(피벗!$EZ$5:$GE$5,1,MATCH($CM47,INDEX(피벗!$EZ:$GE,MATCH($E47,피벗!$EY:$EY,0),0),0)),"")</f>
        <v>인터넷부가</v>
      </c>
      <c r="CM47" s="23">
        <f>IFERROR(LARGE(INDEX(피벗!$EZ:$GE,MATCH(성장고객!$E47,피벗!$EY:$EY,0),0),3),"")</f>
        <v>195925</v>
      </c>
      <c r="CN47" s="17" t="str">
        <f>IFERROR(INDEX(피벗!$EZ$5:$GE$5,1,MATCH($CO47,INDEX(피벗!$EZ:$GE,MATCH($E47,피벗!$EY:$EY,0),0),0)),"")</f>
        <v>기가지니 TV</v>
      </c>
      <c r="CO47" s="23">
        <f>IFERROR(LARGE(INDEX(피벗!$EZ:$GE,MATCH(성장고객!$E47,피벗!$EY:$EY,0),0),4),"")</f>
        <v>130670</v>
      </c>
      <c r="CP47" s="17" t="str">
        <f>IFERROR(INDEX(피벗!$EZ$5:$GE$5,1,MATCH($CQ47,INDEX(피벗!$EZ:$GE,MATCH($E47,피벗!$EY:$EY,0),0),0)),"")</f>
        <v>홈일반전화</v>
      </c>
      <c r="CQ47" s="23">
        <f>IFERROR(LARGE(INDEX(피벗!$EZ:$GE,MATCH(성장고객!$E47,피벗!$EY:$EY,0),0),5),"")</f>
        <v>89607</v>
      </c>
      <c r="CR47" s="23">
        <f>IFERROR(INDEX(피벗!$GF:$GF,MATCH($E47,피벗!$EY:$EY,0)),"")</f>
        <v>5409427</v>
      </c>
    </row>
    <row r="48" spans="1:96" x14ac:dyDescent="0.45">
      <c r="A48" s="20" t="s">
        <v>982</v>
      </c>
      <c r="B48" s="20" t="s">
        <v>26</v>
      </c>
      <c r="C48" s="20" t="s">
        <v>104</v>
      </c>
      <c r="D48" s="20" t="s">
        <v>1199</v>
      </c>
      <c r="E48" s="20" t="s">
        <v>928</v>
      </c>
      <c r="F48" s="21" t="s">
        <v>929</v>
      </c>
      <c r="G48" s="21" t="s">
        <v>1</v>
      </c>
      <c r="H48" s="21" t="s">
        <v>0</v>
      </c>
      <c r="I48" s="22" t="s">
        <v>930</v>
      </c>
      <c r="J48" s="22" t="s">
        <v>931</v>
      </c>
      <c r="K48" s="20" t="s">
        <v>0</v>
      </c>
      <c r="L48" s="20" t="s">
        <v>1316</v>
      </c>
      <c r="M48" s="20" t="s">
        <v>1389</v>
      </c>
      <c r="N48" s="20" t="s">
        <v>1390</v>
      </c>
      <c r="O48" s="21" t="s">
        <v>2322</v>
      </c>
      <c r="P48" s="21">
        <v>6</v>
      </c>
      <c r="Q48" s="21" t="s">
        <v>1358</v>
      </c>
      <c r="R48" s="21" t="s">
        <v>1320</v>
      </c>
      <c r="S48" s="21" t="s">
        <v>1321</v>
      </c>
      <c r="T48" s="21" t="s">
        <v>1316</v>
      </c>
      <c r="U48" s="21" t="s">
        <v>2323</v>
      </c>
      <c r="V48" s="21" t="s">
        <v>2324</v>
      </c>
      <c r="W48" s="20" t="s">
        <v>2325</v>
      </c>
      <c r="X48" s="21" t="s">
        <v>2326</v>
      </c>
      <c r="Y48" s="21" t="s">
        <v>2327</v>
      </c>
      <c r="Z48" s="21" t="s">
        <v>2328</v>
      </c>
      <c r="AA48" s="20">
        <v>0</v>
      </c>
      <c r="AB48" s="20" t="s">
        <v>1579</v>
      </c>
      <c r="AC48" s="21" t="s">
        <v>2329</v>
      </c>
      <c r="AD48" s="20" t="s">
        <v>1311</v>
      </c>
      <c r="AE48" s="16" t="str" cm="1">
        <f t="array" ref="AE48">IF(AF48="","",INDEX(전산회선!$E$4:$E$1141,_xlfn.AGGREGATE(15,6,ROW(전산회선!$E$4:$E$1141)-ROW(전산회선!$E$4)+1/((전산회선!$B$4:$B$1141=$E48)*(전산회선!$F$4:$F$1141=AF48)),1)))</f>
        <v>기업인터넷전화</v>
      </c>
      <c r="AF48" s="16">
        <f>IFERROR(IF(_xlfn.MAXIFS(전산회선!$F$4:$F$1141,전산회선!$B$4:$B$1141,$E48)=0,"",_xlfn.MAXIFS(전산회선!$F$4:$F$1141,전산회선!$B$4:$B$1141,$E48)),"")</f>
        <v>2</v>
      </c>
      <c r="AG48" s="16" t="str" cm="1">
        <f t="array" ref="AG48">IF(AH48="","",INDEX(전산회선!$E$4:$E$1141,_xlfn.AGGREGATE(15,6,ROW(전산회선!$E$4:$E$1141)-ROW(전산회선!$E$4)+1/((전산회선!$B$4:$B$1141=$E48)*(전산회선!$F$4:$F$1141=AH48)),1)))</f>
        <v>홈일반전화</v>
      </c>
      <c r="AH48" s="16">
        <f>IFERROR(IF(_xlfn.MAXIFS(전산회선!$F$4:$F$1141,전산회선!$B$4:$B$1141,$E48,전산회선!$F$4:$F$1141,"&lt;"&amp;AF48)=0,"",_xlfn.MAXIFS(전산회선!$F$4:$F$1141,전산회선!$B$4:$B$1141,$E48,전산회선!$F$4:$F$1141,"&lt;"&amp;AF48)),"")</f>
        <v>1</v>
      </c>
      <c r="AI48" s="16" t="str" cm="1">
        <f t="array" ref="AI48">IF(AJ48="","",INDEX(전산회선!$E$4:$E$1141,_xlfn.AGGREGATE(15,6,ROW(전산회선!$E$4:$E$1141)-ROW(전산회선!$E$4)+1/((전산회선!$B$4:$B$1141=$E48)*(전산회선!$F$4:$F$1141=AJ48)),1)))</f>
        <v/>
      </c>
      <c r="AJ48" s="16" t="str">
        <f>IFERROR(IF(_xlfn.MAXIFS(전산회선!$F$4:$F$1141,전산회선!$B$4:$B$1141,$E48,전산회선!$F$4:$F$1141,"&lt;"&amp;AH48)=0,"",_xlfn.MAXIFS(전산회선!$F$4:$F$1141,전산회선!$B$4:$B$1141,$E48,전산회선!$F$4:$F$1141,"&lt;"&amp;AH48)),"")</f>
        <v/>
      </c>
      <c r="AK48" s="16" t="str" cm="1">
        <f t="array" ref="AK48">IF(AL48="","",INDEX(전산회선!$E$4:$E$1141,_xlfn.AGGREGATE(15,6,ROW(전산회선!$E$4:$E$1141)-ROW(전산회선!$E$4)+1/((전산회선!$B$4:$B$1141=$E48)*(전산회선!$F$4:$F$1141=AL48)),1)))</f>
        <v/>
      </c>
      <c r="AL48" s="16" t="str">
        <f>IFERROR(IF(_xlfn.MAXIFS(전산회선!$F$4:$F$1141,전산회선!$B$4:$B$1141,$E48,전산회선!$F$4:$F$1141,"&lt;"&amp;AJ48)=0,"",_xlfn.MAXIFS(전산회선!$F$4:$F$1141,전산회선!$B$4:$B$1141,$E48,전산회선!$F$4:$F$1141,"&lt;"&amp;AJ48)),"")</f>
        <v/>
      </c>
      <c r="AM48" s="16" t="str" cm="1">
        <f t="array" ref="AM48">IF(AN48="","",INDEX(전산회선!$E$4:$E$1141,_xlfn.AGGREGATE(15,6,ROW(전산회선!$E$4:$E$1141)-ROW(전산회선!$E$4)+1/((전산회선!$B$4:$B$1141=$E48)*(전산회선!$F$4:$F$1141=AN48)),1)))</f>
        <v/>
      </c>
      <c r="AN48" s="16" t="str">
        <f>IFERROR(IF(_xlfn.MAXIFS(전산회선!$F$4:$F$1141,전산회선!$B$4:$B$1141,$E48,전산회선!$F$4:$F$1141,"&lt;"&amp;AL48)=0,"",_xlfn.MAXIFS(전산회선!$F$4:$F$1141,전산회선!$B$4:$B$1141,$E48,전산회선!$F$4:$F$1141,"&lt;"&amp;AL48)),"")</f>
        <v/>
      </c>
      <c r="AO48" s="23">
        <v>78188</v>
      </c>
      <c r="AP48" s="23">
        <v>63566</v>
      </c>
      <c r="AQ48" s="23">
        <v>63590</v>
      </c>
      <c r="AR48" s="23">
        <v>76852</v>
      </c>
      <c r="AS48" s="23">
        <v>65004</v>
      </c>
      <c r="AT48" s="23">
        <v>63568</v>
      </c>
      <c r="AU48" s="23">
        <v>63652</v>
      </c>
      <c r="AV48" s="23">
        <v>63839</v>
      </c>
      <c r="AW48" s="23">
        <v>62801</v>
      </c>
      <c r="AX48" s="23">
        <v>64575</v>
      </c>
      <c r="AY48" s="23">
        <v>63825</v>
      </c>
      <c r="AZ48" s="23">
        <v>64467</v>
      </c>
      <c r="BA48" s="23">
        <v>66160.583333333328</v>
      </c>
      <c r="BB48" s="23">
        <f t="shared" si="0"/>
        <v>793927</v>
      </c>
      <c r="BC48" s="23">
        <v>78188</v>
      </c>
      <c r="BD48" s="23">
        <v>63566</v>
      </c>
      <c r="BE48" s="23">
        <v>63590</v>
      </c>
      <c r="BF48" s="23">
        <v>76852</v>
      </c>
      <c r="BG48" s="23">
        <v>65004</v>
      </c>
      <c r="BH48" s="23">
        <v>63568</v>
      </c>
      <c r="BI48" s="23">
        <v>63652</v>
      </c>
      <c r="BJ48" s="23">
        <v>63839</v>
      </c>
      <c r="BK48" s="23">
        <v>62801</v>
      </c>
      <c r="BL48" s="23">
        <v>64575</v>
      </c>
      <c r="BM48" s="23">
        <v>63825</v>
      </c>
      <c r="BN48" s="23">
        <v>64467</v>
      </c>
      <c r="BO48" s="23">
        <v>66160.583333333328</v>
      </c>
      <c r="BP48" s="23">
        <v>793927</v>
      </c>
      <c r="BQ48" s="17" t="str">
        <f>IFERROR(INDEX(피벗!$BL$5:$CH$5,1,MATCH($BR48,INDEX(피벗!$BL:$CH,MATCH($E48,피벗!$BJ:$BJ,0),0),0)),"")</f>
        <v>GiGA인터넷</v>
      </c>
      <c r="BR48" s="23">
        <f>IFERROR(LARGE(INDEX(피벗!$BL:$CH,MATCH(성장고객!$E48,피벗!$BJ:$BJ,0),0),1),"")</f>
        <v>318264</v>
      </c>
      <c r="BS48" s="27">
        <f t="shared" si="1"/>
        <v>0.40087312813394682</v>
      </c>
      <c r="BT48" s="17" t="str">
        <f>IFERROR(INDEX(피벗!$BL$5:$CH$5,1,MATCH($BU48,INDEX(피벗!$BL:$CH,MATCH($E48,피벗!$BJ:$BJ,0),0),0)),"")</f>
        <v>GTV</v>
      </c>
      <c r="BU48" s="23">
        <f>IFERROR(LARGE(INDEX(피벗!$BL:$CH,MATCH(성장고객!$E48,피벗!$BJ:$BJ,0),0),2),"")</f>
        <v>221099</v>
      </c>
      <c r="BV48" s="27">
        <f t="shared" si="2"/>
        <v>0.27848782066865091</v>
      </c>
      <c r="BW48" s="17" t="str">
        <f>IFERROR(INDEX(피벗!$BL$5:$CH$5,1,MATCH($BX48,INDEX(피벗!$BL:$CH,MATCH($E48,피벗!$BJ:$BJ,0),0),0)),"")</f>
        <v>홈일반전화</v>
      </c>
      <c r="BX48" s="23">
        <f>IFERROR(LARGE(INDEX(피벗!$BL:$CH,MATCH(성장고객!$E48,피벗!$BJ:$BJ,0),0),3),"")</f>
        <v>93991</v>
      </c>
      <c r="BY48" s="27">
        <f t="shared" si="3"/>
        <v>0.11838745879658961</v>
      </c>
      <c r="BZ48" s="17" t="str">
        <f>IFERROR(INDEX(피벗!$BL$5:$CH$5,1,MATCH($CA48,INDEX(피벗!$BL:$CH,MATCH($E48,피벗!$BJ:$BJ,0),0),0)),"")</f>
        <v>기업인터넷전화</v>
      </c>
      <c r="CA48" s="23">
        <f>IFERROR(LARGE(INDEX(피벗!$BL:$CH,MATCH(성장고객!$E48,피벗!$BJ:$BJ,0),0),4),"")</f>
        <v>78152</v>
      </c>
      <c r="CB48" s="27">
        <f t="shared" si="4"/>
        <v>9.8437261864126047E-2</v>
      </c>
      <c r="CC48" s="17" t="str">
        <f>IFERROR(INDEX(피벗!$BL$5:$CH$5,1,MATCH($CD48,INDEX(피벗!$BL:$CH,MATCH($E48,피벗!$BJ:$BJ,0),0),0)),"")</f>
        <v>기가지니 TV</v>
      </c>
      <c r="CD48" s="23">
        <f>IFERROR(LARGE(INDEX(피벗!$BL:$CH,MATCH(성장고객!$E48,피벗!$BJ:$BJ,0),0),5),"")</f>
        <v>70646</v>
      </c>
      <c r="CE48" s="27">
        <f t="shared" si="5"/>
        <v>8.8982992139075762E-2</v>
      </c>
      <c r="CF48" s="23">
        <f>IFERROR(INDEX(피벗!$CI:$CI,MATCH($E48,피벗!$BJ:$BJ,0)),"")</f>
        <v>793927</v>
      </c>
      <c r="CG48" s="25">
        <f t="shared" si="6"/>
        <v>1</v>
      </c>
      <c r="CH48" s="17" t="str">
        <f>IFERROR(INDEX(피벗!$EZ$5:$GE$5,1,MATCH($CI48,INDEX(피벗!$EZ:$GE,MATCH($E48,피벗!$EY:$EY,0),0),0)),"")</f>
        <v>GiGA인터넷</v>
      </c>
      <c r="CI48" s="23">
        <f>IFERROR(LARGE(INDEX(피벗!$EZ:$GE,MATCH(성장고객!$E48,피벗!$EY:$EY,0),0),1),"")</f>
        <v>318264</v>
      </c>
      <c r="CJ48" s="17" t="str">
        <f>IFERROR(INDEX(피벗!$EZ$5:$GE$5,1,MATCH($CK48,INDEX(피벗!$EZ:$GE,MATCH($E48,피벗!$EY:$EY,0),0),0)),"")</f>
        <v>GTV</v>
      </c>
      <c r="CK48" s="23">
        <f>IFERROR(LARGE(INDEX(피벗!$EZ:$GE,MATCH(성장고객!$E48,피벗!$EY:$EY,0),0),2),"")</f>
        <v>221099</v>
      </c>
      <c r="CL48" s="17" t="str">
        <f>IFERROR(INDEX(피벗!$EZ$5:$GE$5,1,MATCH($CM48,INDEX(피벗!$EZ:$GE,MATCH($E48,피벗!$EY:$EY,0),0),0)),"")</f>
        <v>홈일반전화</v>
      </c>
      <c r="CM48" s="23">
        <f>IFERROR(LARGE(INDEX(피벗!$EZ:$GE,MATCH(성장고객!$E48,피벗!$EY:$EY,0),0),3),"")</f>
        <v>93991</v>
      </c>
      <c r="CN48" s="17" t="str">
        <f>IFERROR(INDEX(피벗!$EZ$5:$GE$5,1,MATCH($CO48,INDEX(피벗!$EZ:$GE,MATCH($E48,피벗!$EY:$EY,0),0),0)),"")</f>
        <v>기업인터넷전화</v>
      </c>
      <c r="CO48" s="23">
        <f>IFERROR(LARGE(INDEX(피벗!$EZ:$GE,MATCH(성장고객!$E48,피벗!$EY:$EY,0),0),4),"")</f>
        <v>78152</v>
      </c>
      <c r="CP48" s="17" t="str">
        <f>IFERROR(INDEX(피벗!$EZ$5:$GE$5,1,MATCH($CQ48,INDEX(피벗!$EZ:$GE,MATCH($E48,피벗!$EY:$EY,0),0),0)),"")</f>
        <v>기가지니 TV</v>
      </c>
      <c r="CQ48" s="23">
        <f>IFERROR(LARGE(INDEX(피벗!$EZ:$GE,MATCH(성장고객!$E48,피벗!$EY:$EY,0),0),5),"")</f>
        <v>70646</v>
      </c>
      <c r="CR48" s="23">
        <f>IFERROR(INDEX(피벗!$GF:$GF,MATCH($E48,피벗!$EY:$EY,0)),"")</f>
        <v>793927</v>
      </c>
    </row>
    <row r="49" spans="1:96" x14ac:dyDescent="0.45">
      <c r="A49" s="20" t="s">
        <v>982</v>
      </c>
      <c r="B49" s="20" t="s">
        <v>29</v>
      </c>
      <c r="C49" s="20" t="s">
        <v>104</v>
      </c>
      <c r="D49" s="20" t="s">
        <v>1100</v>
      </c>
      <c r="E49" s="20" t="s">
        <v>239</v>
      </c>
      <c r="F49" s="21" t="s">
        <v>240</v>
      </c>
      <c r="G49" s="21" t="s">
        <v>1</v>
      </c>
      <c r="H49" s="21" t="s">
        <v>0</v>
      </c>
      <c r="I49" s="22" t="s">
        <v>241</v>
      </c>
      <c r="J49" s="22" t="s">
        <v>242</v>
      </c>
      <c r="K49" s="20" t="s">
        <v>0</v>
      </c>
      <c r="L49" s="20" t="s">
        <v>1316</v>
      </c>
      <c r="M49" s="20" t="s">
        <v>1311</v>
      </c>
      <c r="N49" s="20" t="s">
        <v>1317</v>
      </c>
      <c r="O49" s="21" t="s">
        <v>1710</v>
      </c>
      <c r="P49" s="21">
        <v>26</v>
      </c>
      <c r="Q49" s="21" t="s">
        <v>1392</v>
      </c>
      <c r="R49" s="21" t="s">
        <v>1320</v>
      </c>
      <c r="S49" s="21" t="s">
        <v>1321</v>
      </c>
      <c r="T49" s="21" t="s">
        <v>1316</v>
      </c>
      <c r="U49" s="21" t="s">
        <v>1840</v>
      </c>
      <c r="V49" s="21" t="s">
        <v>1841</v>
      </c>
      <c r="W49" s="20" t="s">
        <v>1842</v>
      </c>
      <c r="X49" s="21" t="s">
        <v>1843</v>
      </c>
      <c r="Y49" s="21" t="s">
        <v>1844</v>
      </c>
      <c r="Z49" s="21" t="s">
        <v>1845</v>
      </c>
      <c r="AA49" s="20">
        <v>196</v>
      </c>
      <c r="AB49" s="20" t="s">
        <v>1399</v>
      </c>
      <c r="AC49" s="21" t="s">
        <v>1809</v>
      </c>
      <c r="AD49" s="20" t="s">
        <v>1311</v>
      </c>
      <c r="AE49" s="16" t="str" cm="1">
        <f t="array" ref="AE49">IF(AF49="","",INDEX(전산회선!$E$4:$E$1141,_xlfn.AGGREGATE(15,6,ROW(전산회선!$E$4:$E$1141)-ROW(전산회선!$E$4)+1/((전산회선!$B$4:$B$1141=$E49)*(전산회선!$F$4:$F$1141=AF49)),1)))</f>
        <v>기업인터넷전화</v>
      </c>
      <c r="AF49" s="16">
        <f>IFERROR(IF(_xlfn.MAXIFS(전산회선!$F$4:$F$1141,전산회선!$B$4:$B$1141,$E49)=0,"",_xlfn.MAXIFS(전산회선!$F$4:$F$1141,전산회선!$B$4:$B$1141,$E49)),"")</f>
        <v>99</v>
      </c>
      <c r="AG49" s="16" t="str" cm="1">
        <f t="array" ref="AG49">IF(AH49="","",INDEX(전산회선!$E$4:$E$1141,_xlfn.AGGREGATE(15,6,ROW(전산회선!$E$4:$E$1141)-ROW(전산회선!$E$4)+1/((전산회선!$B$4:$B$1141=$E49)*(전산회선!$F$4:$F$1141=AH49)),1)))</f>
        <v>홈일반전화</v>
      </c>
      <c r="AH49" s="16">
        <f>IFERROR(IF(_xlfn.MAXIFS(전산회선!$F$4:$F$1141,전산회선!$B$4:$B$1141,$E49,전산회선!$F$4:$F$1141,"&lt;"&amp;AF49)=0,"",_xlfn.MAXIFS(전산회선!$F$4:$F$1141,전산회선!$B$4:$B$1141,$E49,전산회선!$F$4:$F$1141,"&lt;"&amp;AF49)),"")</f>
        <v>8</v>
      </c>
      <c r="AI49" s="16" t="str" cm="1">
        <f t="array" ref="AI49">IF(AJ49="","",INDEX(전산회선!$E$4:$E$1141,_xlfn.AGGREGATE(15,6,ROW(전산회선!$E$4:$E$1141)-ROW(전산회선!$E$4)+1/((전산회선!$B$4:$B$1141=$E49)*(전산회선!$F$4:$F$1141=AJ49)),1)))</f>
        <v>MeGA인터넷</v>
      </c>
      <c r="AJ49" s="16">
        <f>IFERROR(IF(_xlfn.MAXIFS(전산회선!$F$4:$F$1141,전산회선!$B$4:$B$1141,$E49,전산회선!$F$4:$F$1141,"&lt;"&amp;AH49)=0,"",_xlfn.MAXIFS(전산회선!$F$4:$F$1141,전산회선!$B$4:$B$1141,$E49,전산회선!$F$4:$F$1141,"&lt;"&amp;AH49)),"")</f>
        <v>7</v>
      </c>
      <c r="AK49" s="16" t="str" cm="1">
        <f t="array" ref="AK49">IF(AL49="","",INDEX(전산회선!$E$4:$E$1141,_xlfn.AGGREGATE(15,6,ROW(전산회선!$E$4:$E$1141)-ROW(전산회선!$E$4)+1/((전산회선!$B$4:$B$1141=$E49)*(전산회선!$F$4:$F$1141=AL49)),1)))</f>
        <v>기업메시징</v>
      </c>
      <c r="AL49" s="16">
        <f>IFERROR(IF(_xlfn.MAXIFS(전산회선!$F$4:$F$1141,전산회선!$B$4:$B$1141,$E49,전산회선!$F$4:$F$1141,"&lt;"&amp;AJ49)=0,"",_xlfn.MAXIFS(전산회선!$F$4:$F$1141,전산회선!$B$4:$B$1141,$E49,전산회선!$F$4:$F$1141,"&lt;"&amp;AJ49)),"")</f>
        <v>1</v>
      </c>
      <c r="AM49" s="16" t="str" cm="1">
        <f t="array" ref="AM49">IF(AN49="","",INDEX(전산회선!$E$4:$E$1141,_xlfn.AGGREGATE(15,6,ROW(전산회선!$E$4:$E$1141)-ROW(전산회선!$E$4)+1/((전산회선!$B$4:$B$1141=$E49)*(전산회선!$F$4:$F$1141=AN49)),1)))</f>
        <v/>
      </c>
      <c r="AN49" s="16" t="str">
        <f>IFERROR(IF(_xlfn.MAXIFS(전산회선!$F$4:$F$1141,전산회선!$B$4:$B$1141,$E49,전산회선!$F$4:$F$1141,"&lt;"&amp;AL49)=0,"",_xlfn.MAXIFS(전산회선!$F$4:$F$1141,전산회선!$B$4:$B$1141,$E49,전산회선!$F$4:$F$1141,"&lt;"&amp;AL49)),"")</f>
        <v/>
      </c>
      <c r="AO49" s="23">
        <v>516205</v>
      </c>
      <c r="AP49" s="23">
        <v>517839</v>
      </c>
      <c r="AQ49" s="23">
        <v>518786</v>
      </c>
      <c r="AR49" s="23">
        <v>514406</v>
      </c>
      <c r="AS49" s="23">
        <v>517848</v>
      </c>
      <c r="AT49" s="23">
        <v>519556</v>
      </c>
      <c r="AU49" s="23">
        <v>517711</v>
      </c>
      <c r="AV49" s="23">
        <v>515956</v>
      </c>
      <c r="AW49" s="23">
        <v>515310</v>
      </c>
      <c r="AX49" s="23">
        <v>518819</v>
      </c>
      <c r="AY49" s="23">
        <v>518706</v>
      </c>
      <c r="AZ49" s="23">
        <v>512872</v>
      </c>
      <c r="BA49" s="23">
        <v>517001.16666666669</v>
      </c>
      <c r="BB49" s="23">
        <f t="shared" si="0"/>
        <v>6204014</v>
      </c>
      <c r="BC49" s="23">
        <v>0</v>
      </c>
      <c r="BD49" s="23">
        <v>0</v>
      </c>
      <c r="BE49" s="23">
        <v>0</v>
      </c>
      <c r="BF49" s="23">
        <v>0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0</v>
      </c>
      <c r="BP49" s="23">
        <v>0</v>
      </c>
      <c r="BQ49" s="17" t="str">
        <f>IFERROR(INDEX(피벗!$BL$5:$CH$5,1,MATCH($BR49,INDEX(피벗!$BL:$CH,MATCH($E49,피벗!$BJ:$BJ,0),0),0)),"")</f>
        <v/>
      </c>
      <c r="BR49" s="23" t="str">
        <f>IFERROR(LARGE(INDEX(피벗!$BL:$CH,MATCH(성장고객!$E49,피벗!$BJ:$BJ,0),0),1),"")</f>
        <v/>
      </c>
      <c r="BS49" s="27" t="str">
        <f t="shared" si="1"/>
        <v/>
      </c>
      <c r="BT49" s="17" t="str">
        <f>IFERROR(INDEX(피벗!$BL$5:$CH$5,1,MATCH($BU49,INDEX(피벗!$BL:$CH,MATCH($E49,피벗!$BJ:$BJ,0),0),0)),"")</f>
        <v/>
      </c>
      <c r="BU49" s="23" t="str">
        <f>IFERROR(LARGE(INDEX(피벗!$BL:$CH,MATCH(성장고객!$E49,피벗!$BJ:$BJ,0),0),2),"")</f>
        <v/>
      </c>
      <c r="BV49" s="27" t="str">
        <f t="shared" si="2"/>
        <v/>
      </c>
      <c r="BW49" s="17" t="str">
        <f>IFERROR(INDEX(피벗!$BL$5:$CH$5,1,MATCH($BX49,INDEX(피벗!$BL:$CH,MATCH($E49,피벗!$BJ:$BJ,0),0),0)),"")</f>
        <v/>
      </c>
      <c r="BX49" s="23" t="str">
        <f>IFERROR(LARGE(INDEX(피벗!$BL:$CH,MATCH(성장고객!$E49,피벗!$BJ:$BJ,0),0),3),"")</f>
        <v/>
      </c>
      <c r="BY49" s="27" t="str">
        <f t="shared" si="3"/>
        <v/>
      </c>
      <c r="BZ49" s="17" t="str">
        <f>IFERROR(INDEX(피벗!$BL$5:$CH$5,1,MATCH($CA49,INDEX(피벗!$BL:$CH,MATCH($E49,피벗!$BJ:$BJ,0),0),0)),"")</f>
        <v/>
      </c>
      <c r="CA49" s="23" t="str">
        <f>IFERROR(LARGE(INDEX(피벗!$BL:$CH,MATCH(성장고객!$E49,피벗!$BJ:$BJ,0),0),4),"")</f>
        <v/>
      </c>
      <c r="CB49" s="27" t="str">
        <f t="shared" si="4"/>
        <v/>
      </c>
      <c r="CC49" s="17" t="str">
        <f>IFERROR(INDEX(피벗!$BL$5:$CH$5,1,MATCH($CD49,INDEX(피벗!$BL:$CH,MATCH($E49,피벗!$BJ:$BJ,0),0),0)),"")</f>
        <v/>
      </c>
      <c r="CD49" s="23" t="str">
        <f>IFERROR(LARGE(INDEX(피벗!$BL:$CH,MATCH(성장고객!$E49,피벗!$BJ:$BJ,0),0),5),"")</f>
        <v/>
      </c>
      <c r="CE49" s="27" t="str">
        <f t="shared" si="5"/>
        <v/>
      </c>
      <c r="CF49" s="23" t="str">
        <f>IFERROR(INDEX(피벗!$CI:$CI,MATCH($E49,피벗!$BJ:$BJ,0)),"")</f>
        <v/>
      </c>
      <c r="CG49" s="25" t="str">
        <f t="shared" si="6"/>
        <v/>
      </c>
      <c r="CH49" s="17" t="str">
        <f>IFERROR(INDEX(피벗!$EZ$5:$GE$5,1,MATCH($CI49,INDEX(피벗!$EZ:$GE,MATCH($E49,피벗!$EY:$EY,0),0),0)),"")</f>
        <v>MeGA인터넷</v>
      </c>
      <c r="CI49" s="23">
        <f>IFERROR(LARGE(INDEX(피벗!$EZ:$GE,MATCH(성장고객!$E49,피벗!$EY:$EY,0),0),1),"")</f>
        <v>2093940</v>
      </c>
      <c r="CJ49" s="17" t="str">
        <f>IFERROR(INDEX(피벗!$EZ$5:$GE$5,1,MATCH($CK49,INDEX(피벗!$EZ:$GE,MATCH($E49,피벗!$EY:$EY,0),0),0)),"")</f>
        <v>기업인터넷전화</v>
      </c>
      <c r="CK49" s="23">
        <f>IFERROR(LARGE(INDEX(피벗!$EZ:$GE,MATCH(성장고객!$E49,피벗!$EY:$EY,0),0),2),"")</f>
        <v>1902655</v>
      </c>
      <c r="CL49" s="17" t="str">
        <f>IFERROR(INDEX(피벗!$EZ$5:$GE$5,1,MATCH($CM49,INDEX(피벗!$EZ:$GE,MATCH($E49,피벗!$EY:$EY,0),0),0)),"")</f>
        <v>데이터플랫폼</v>
      </c>
      <c r="CM49" s="23">
        <f>IFERROR(LARGE(INDEX(피벗!$EZ:$GE,MATCH(성장고객!$E49,피벗!$EY:$EY,0),0),3),"")</f>
        <v>1548000</v>
      </c>
      <c r="CN49" s="17" t="str">
        <f>IFERROR(INDEX(피벗!$EZ$5:$GE$5,1,MATCH($CO49,INDEX(피벗!$EZ:$GE,MATCH($E49,피벗!$EY:$EY,0),0),0)),"")</f>
        <v>홈일반전화</v>
      </c>
      <c r="CO49" s="23">
        <f>IFERROR(LARGE(INDEX(피벗!$EZ:$GE,MATCH(성장고객!$E49,피벗!$EY:$EY,0),0),4),"")</f>
        <v>509907</v>
      </c>
      <c r="CP49" s="17" t="str">
        <f>IFERROR(INDEX(피벗!$EZ$5:$GE$5,1,MATCH($CQ49,INDEX(피벗!$EZ:$GE,MATCH($E49,피벗!$EY:$EY,0),0),0)),"")</f>
        <v>기업메시징</v>
      </c>
      <c r="CQ49" s="23">
        <f>IFERROR(LARGE(INDEX(피벗!$EZ:$GE,MATCH(성장고객!$E49,피벗!$EY:$EY,0),0),5),"")</f>
        <v>95200</v>
      </c>
      <c r="CR49" s="23">
        <f>IFERROR(INDEX(피벗!$GF:$GF,MATCH($E49,피벗!$EY:$EY,0)),"")</f>
        <v>6204014</v>
      </c>
    </row>
    <row r="50" spans="1:96" x14ac:dyDescent="0.45">
      <c r="A50" s="20" t="s">
        <v>982</v>
      </c>
      <c r="B50" s="20" t="s">
        <v>701</v>
      </c>
      <c r="C50" s="20" t="s">
        <v>30</v>
      </c>
      <c r="D50" s="20" t="s">
        <v>1149</v>
      </c>
      <c r="E50" s="20" t="s">
        <v>730</v>
      </c>
      <c r="F50" s="21" t="s">
        <v>731</v>
      </c>
      <c r="G50" s="21" t="s">
        <v>1</v>
      </c>
      <c r="H50" s="21" t="s">
        <v>0</v>
      </c>
      <c r="I50" s="22" t="s">
        <v>732</v>
      </c>
      <c r="J50" s="22" t="s">
        <v>733</v>
      </c>
      <c r="K50" s="20" t="s">
        <v>0</v>
      </c>
      <c r="L50" s="20" t="s">
        <v>1316</v>
      </c>
      <c r="M50" s="20" t="s">
        <v>1571</v>
      </c>
      <c r="N50" s="20" t="s">
        <v>1424</v>
      </c>
      <c r="O50" s="21" t="s">
        <v>2034</v>
      </c>
      <c r="P50" s="21">
        <v>5</v>
      </c>
      <c r="Q50" s="21" t="s">
        <v>1347</v>
      </c>
      <c r="R50" s="21" t="s">
        <v>1320</v>
      </c>
      <c r="S50" s="21" t="s">
        <v>1321</v>
      </c>
      <c r="T50" s="21" t="s">
        <v>1316</v>
      </c>
      <c r="U50" s="21" t="s">
        <v>2035</v>
      </c>
      <c r="V50" s="21" t="s">
        <v>2036</v>
      </c>
      <c r="W50" s="20" t="s">
        <v>9</v>
      </c>
      <c r="X50" s="21" t="s">
        <v>2037</v>
      </c>
      <c r="Y50" s="21" t="s">
        <v>2038</v>
      </c>
      <c r="Z50" s="21" t="s">
        <v>2039</v>
      </c>
      <c r="AA50" s="20">
        <v>0</v>
      </c>
      <c r="AB50" s="20" t="s">
        <v>1354</v>
      </c>
      <c r="AC50" s="21" t="s">
        <v>1580</v>
      </c>
      <c r="AD50" s="20" t="s">
        <v>1311</v>
      </c>
      <c r="AE50" s="16" t="str" cm="1">
        <f t="array" ref="AE50">IF(AF50="","",INDEX(전산회선!$E$4:$E$1141,_xlfn.AGGREGATE(15,6,ROW(전산회선!$E$4:$E$1141)-ROW(전산회선!$E$4)+1/((전산회선!$B$4:$B$1141=$E50)*(전산회선!$F$4:$F$1141=AF50)),1)))</f>
        <v>GiGA인터넷</v>
      </c>
      <c r="AF50" s="16">
        <f>IFERROR(IF(_xlfn.MAXIFS(전산회선!$F$4:$F$1141,전산회선!$B$4:$B$1141,$E50)=0,"",_xlfn.MAXIFS(전산회선!$F$4:$F$1141,전산회선!$B$4:$B$1141,$E50)),"")</f>
        <v>2</v>
      </c>
      <c r="AG50" s="16" t="str" cm="1">
        <f t="array" ref="AG50">IF(AH50="","",INDEX(전산회선!$E$4:$E$1141,_xlfn.AGGREGATE(15,6,ROW(전산회선!$E$4:$E$1141)-ROW(전산회선!$E$4)+1/((전산회선!$B$4:$B$1141=$E50)*(전산회선!$F$4:$F$1141=AH50)),1)))</f>
        <v>GTV</v>
      </c>
      <c r="AH50" s="16">
        <f>IFERROR(IF(_xlfn.MAXIFS(전산회선!$F$4:$F$1141,전산회선!$B$4:$B$1141,$E50,전산회선!$F$4:$F$1141,"&lt;"&amp;AF50)=0,"",_xlfn.MAXIFS(전산회선!$F$4:$F$1141,전산회선!$B$4:$B$1141,$E50,전산회선!$F$4:$F$1141,"&lt;"&amp;AF50)),"")</f>
        <v>1</v>
      </c>
      <c r="AI50" s="16" t="str" cm="1">
        <f t="array" ref="AI50">IF(AJ50="","",INDEX(전산회선!$E$4:$E$1141,_xlfn.AGGREGATE(15,6,ROW(전산회선!$E$4:$E$1141)-ROW(전산회선!$E$4)+1/((전산회선!$B$4:$B$1141=$E50)*(전산회선!$F$4:$F$1141=AJ50)),1)))</f>
        <v/>
      </c>
      <c r="AJ50" s="16" t="str">
        <f>IFERROR(IF(_xlfn.MAXIFS(전산회선!$F$4:$F$1141,전산회선!$B$4:$B$1141,$E50,전산회선!$F$4:$F$1141,"&lt;"&amp;AH50)=0,"",_xlfn.MAXIFS(전산회선!$F$4:$F$1141,전산회선!$B$4:$B$1141,$E50,전산회선!$F$4:$F$1141,"&lt;"&amp;AH50)),"")</f>
        <v/>
      </c>
      <c r="AK50" s="16" t="str" cm="1">
        <f t="array" ref="AK50">IF(AL50="","",INDEX(전산회선!$E$4:$E$1141,_xlfn.AGGREGATE(15,6,ROW(전산회선!$E$4:$E$1141)-ROW(전산회선!$E$4)+1/((전산회선!$B$4:$B$1141=$E50)*(전산회선!$F$4:$F$1141=AL50)),1)))</f>
        <v/>
      </c>
      <c r="AL50" s="16" t="str">
        <f>IFERROR(IF(_xlfn.MAXIFS(전산회선!$F$4:$F$1141,전산회선!$B$4:$B$1141,$E50,전산회선!$F$4:$F$1141,"&lt;"&amp;AJ50)=0,"",_xlfn.MAXIFS(전산회선!$F$4:$F$1141,전산회선!$B$4:$B$1141,$E50,전산회선!$F$4:$F$1141,"&lt;"&amp;AJ50)),"")</f>
        <v/>
      </c>
      <c r="AM50" s="16" t="str" cm="1">
        <f t="array" ref="AM50">IF(AN50="","",INDEX(전산회선!$E$4:$E$1141,_xlfn.AGGREGATE(15,6,ROW(전산회선!$E$4:$E$1141)-ROW(전산회선!$E$4)+1/((전산회선!$B$4:$B$1141=$E50)*(전산회선!$F$4:$F$1141=AN50)),1)))</f>
        <v/>
      </c>
      <c r="AN50" s="16" t="str">
        <f>IFERROR(IF(_xlfn.MAXIFS(전산회선!$F$4:$F$1141,전산회선!$B$4:$B$1141,$E50,전산회선!$F$4:$F$1141,"&lt;"&amp;AL50)=0,"",_xlfn.MAXIFS(전산회선!$F$4:$F$1141,전산회선!$B$4:$B$1141,$E50,전산회선!$F$4:$F$1141,"&lt;"&amp;AL50)),"")</f>
        <v/>
      </c>
      <c r="AO50" s="23">
        <v>61053</v>
      </c>
      <c r="AP50" s="23">
        <v>61053</v>
      </c>
      <c r="AQ50" s="23">
        <v>61053</v>
      </c>
      <c r="AR50" s="23">
        <v>61053</v>
      </c>
      <c r="AS50" s="23">
        <v>61053</v>
      </c>
      <c r="AT50" s="23">
        <v>61053</v>
      </c>
      <c r="AU50" s="23">
        <v>61053</v>
      </c>
      <c r="AV50" s="23">
        <v>61053</v>
      </c>
      <c r="AW50" s="23">
        <v>61053</v>
      </c>
      <c r="AX50" s="23">
        <v>61053</v>
      </c>
      <c r="AY50" s="23">
        <v>61053</v>
      </c>
      <c r="AZ50" s="23">
        <v>61053</v>
      </c>
      <c r="BA50" s="23">
        <v>61053</v>
      </c>
      <c r="BB50" s="23">
        <f t="shared" si="0"/>
        <v>732636</v>
      </c>
      <c r="BC50" s="23">
        <v>0</v>
      </c>
      <c r="BD50" s="23">
        <v>0</v>
      </c>
      <c r="BE50" s="23">
        <v>0</v>
      </c>
      <c r="BF50" s="23">
        <v>0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v>0</v>
      </c>
      <c r="BQ50" s="17" t="str">
        <f>IFERROR(INDEX(피벗!$BL$5:$CH$5,1,MATCH($BR50,INDEX(피벗!$BL:$CH,MATCH($E50,피벗!$BJ:$BJ,0),0),0)),"")</f>
        <v/>
      </c>
      <c r="BR50" s="23" t="str">
        <f>IFERROR(LARGE(INDEX(피벗!$BL:$CH,MATCH(성장고객!$E50,피벗!$BJ:$BJ,0),0),1),"")</f>
        <v/>
      </c>
      <c r="BS50" s="27" t="str">
        <f t="shared" si="1"/>
        <v/>
      </c>
      <c r="BT50" s="17" t="str">
        <f>IFERROR(INDEX(피벗!$BL$5:$CH$5,1,MATCH($BU50,INDEX(피벗!$BL:$CH,MATCH($E50,피벗!$BJ:$BJ,0),0),0)),"")</f>
        <v/>
      </c>
      <c r="BU50" s="23" t="str">
        <f>IFERROR(LARGE(INDEX(피벗!$BL:$CH,MATCH(성장고객!$E50,피벗!$BJ:$BJ,0),0),2),"")</f>
        <v/>
      </c>
      <c r="BV50" s="27" t="str">
        <f t="shared" si="2"/>
        <v/>
      </c>
      <c r="BW50" s="17" t="str">
        <f>IFERROR(INDEX(피벗!$BL$5:$CH$5,1,MATCH($BX50,INDEX(피벗!$BL:$CH,MATCH($E50,피벗!$BJ:$BJ,0),0),0)),"")</f>
        <v/>
      </c>
      <c r="BX50" s="23" t="str">
        <f>IFERROR(LARGE(INDEX(피벗!$BL:$CH,MATCH(성장고객!$E50,피벗!$BJ:$BJ,0),0),3),"")</f>
        <v/>
      </c>
      <c r="BY50" s="27" t="str">
        <f t="shared" si="3"/>
        <v/>
      </c>
      <c r="BZ50" s="17" t="str">
        <f>IFERROR(INDEX(피벗!$BL$5:$CH$5,1,MATCH($CA50,INDEX(피벗!$BL:$CH,MATCH($E50,피벗!$BJ:$BJ,0),0),0)),"")</f>
        <v/>
      </c>
      <c r="CA50" s="23" t="str">
        <f>IFERROR(LARGE(INDEX(피벗!$BL:$CH,MATCH(성장고객!$E50,피벗!$BJ:$BJ,0),0),4),"")</f>
        <v/>
      </c>
      <c r="CB50" s="27" t="str">
        <f t="shared" si="4"/>
        <v/>
      </c>
      <c r="CC50" s="17" t="str">
        <f>IFERROR(INDEX(피벗!$BL$5:$CH$5,1,MATCH($CD50,INDEX(피벗!$BL:$CH,MATCH($E50,피벗!$BJ:$BJ,0),0),0)),"")</f>
        <v/>
      </c>
      <c r="CD50" s="23" t="str">
        <f>IFERROR(LARGE(INDEX(피벗!$BL:$CH,MATCH(성장고객!$E50,피벗!$BJ:$BJ,0),0),5),"")</f>
        <v/>
      </c>
      <c r="CE50" s="27" t="str">
        <f t="shared" si="5"/>
        <v/>
      </c>
      <c r="CF50" s="23" t="str">
        <f>IFERROR(INDEX(피벗!$CI:$CI,MATCH($E50,피벗!$BJ:$BJ,0)),"")</f>
        <v/>
      </c>
      <c r="CG50" s="25" t="str">
        <f t="shared" si="6"/>
        <v/>
      </c>
      <c r="CH50" s="17" t="str">
        <f>IFERROR(INDEX(피벗!$EZ$5:$GE$5,1,MATCH($CI50,INDEX(피벗!$EZ:$GE,MATCH($E50,피벗!$EY:$EY,0),0),0)),"")</f>
        <v>GiGA인터넷</v>
      </c>
      <c r="CI50" s="23">
        <f>IFERROR(LARGE(INDEX(피벗!$EZ:$GE,MATCH(성장고객!$E50,피벗!$EY:$EY,0),0),1),"")</f>
        <v>646272</v>
      </c>
      <c r="CJ50" s="17" t="str">
        <f>IFERROR(INDEX(피벗!$EZ$5:$GE$5,1,MATCH($CK50,INDEX(피벗!$EZ:$GE,MATCH($E50,피벗!$EY:$EY,0),0),0)),"")</f>
        <v>GTV</v>
      </c>
      <c r="CK50" s="23">
        <f>IFERROR(LARGE(INDEX(피벗!$EZ:$GE,MATCH(성장고객!$E50,피벗!$EY:$EY,0),0),2),"")</f>
        <v>184944</v>
      </c>
      <c r="CL50" s="17" t="str">
        <f>IFERROR(INDEX(피벗!$EZ$5:$GE$5,1,MATCH($CM50,INDEX(피벗!$EZ:$GE,MATCH($E50,피벗!$EY:$EY,0),0),0)),"")</f>
        <v>기가지니 TV</v>
      </c>
      <c r="CM50" s="23">
        <f>IFERROR(LARGE(INDEX(피벗!$EZ:$GE,MATCH(성장고객!$E50,피벗!$EY:$EY,0),0),3),"")</f>
        <v>36000</v>
      </c>
      <c r="CN50" s="17" t="str">
        <f>IFERROR(INDEX(피벗!$EZ$5:$GE$5,1,MATCH($CO50,INDEX(피벗!$EZ:$GE,MATCH($E50,피벗!$EY:$EY,0),0),0)),"")</f>
        <v>홈일반전화</v>
      </c>
      <c r="CO50" s="23">
        <f>IFERROR(LARGE(INDEX(피벗!$EZ:$GE,MATCH(성장고객!$E50,피벗!$EY:$EY,0),0),4),"")</f>
        <v>24000</v>
      </c>
      <c r="CP50" s="17" t="str">
        <f>IFERROR(INDEX(피벗!$EZ$5:$GE$5,1,MATCH($CQ50,INDEX(피벗!$EZ:$GE,MATCH($E50,피벗!$EY:$EY,0),0),0)),"")</f>
        <v>인터넷부가</v>
      </c>
      <c r="CQ50" s="23">
        <f>IFERROR(LARGE(INDEX(피벗!$EZ:$GE,MATCH(성장고객!$E50,피벗!$EY:$EY,0),0),5),"")</f>
        <v>-158580</v>
      </c>
      <c r="CR50" s="23">
        <f>IFERROR(INDEX(피벗!$GF:$GF,MATCH($E50,피벗!$EY:$EY,0)),"")</f>
        <v>732636</v>
      </c>
    </row>
    <row r="51" spans="1:96" x14ac:dyDescent="0.45">
      <c r="A51" s="20" t="s">
        <v>982</v>
      </c>
      <c r="B51" s="20" t="s">
        <v>26</v>
      </c>
      <c r="C51" s="20" t="s">
        <v>30</v>
      </c>
      <c r="D51" s="20" t="s">
        <v>1254</v>
      </c>
      <c r="E51" s="20" t="s">
        <v>1265</v>
      </c>
      <c r="F51" s="21" t="s">
        <v>1266</v>
      </c>
      <c r="G51" s="21" t="s">
        <v>1</v>
      </c>
      <c r="H51" s="21" t="s">
        <v>0</v>
      </c>
      <c r="I51" s="22" t="s">
        <v>948</v>
      </c>
      <c r="J51" s="22" t="s">
        <v>949</v>
      </c>
      <c r="K51" s="20" t="s">
        <v>0</v>
      </c>
      <c r="L51" s="20" t="s">
        <v>1316</v>
      </c>
      <c r="M51" s="20" t="s">
        <v>1755</v>
      </c>
      <c r="N51" s="20" t="s">
        <v>1336</v>
      </c>
      <c r="O51" s="21" t="s">
        <v>2614</v>
      </c>
      <c r="P51" s="21">
        <v>21</v>
      </c>
      <c r="Q51" s="21" t="s">
        <v>1392</v>
      </c>
      <c r="R51" s="21" t="s">
        <v>1320</v>
      </c>
      <c r="S51" s="21" t="s">
        <v>1636</v>
      </c>
      <c r="T51" s="21" t="s">
        <v>1316</v>
      </c>
      <c r="U51" s="21" t="s">
        <v>2424</v>
      </c>
      <c r="V51" s="21" t="s">
        <v>2943</v>
      </c>
      <c r="W51" s="20" t="s">
        <v>2944</v>
      </c>
      <c r="X51" s="21" t="s">
        <v>2945</v>
      </c>
      <c r="Y51" s="21" t="s">
        <v>2428</v>
      </c>
      <c r="Z51" s="21" t="s">
        <v>2946</v>
      </c>
      <c r="AA51" s="20">
        <v>37</v>
      </c>
      <c r="AB51" s="20" t="s">
        <v>1649</v>
      </c>
      <c r="AC51" s="21" t="s">
        <v>2289</v>
      </c>
      <c r="AD51" s="20" t="s">
        <v>1311</v>
      </c>
      <c r="AE51" s="16" t="str" cm="1">
        <f t="array" ref="AE51">IF(AF51="","",INDEX(전산회선!$E$4:$E$1141,_xlfn.AGGREGATE(15,6,ROW(전산회선!$E$4:$E$1141)-ROW(전산회선!$E$4)+1/((전산회선!$B$4:$B$1141=$E51)*(전산회선!$F$4:$F$1141=AF51)),1)))</f>
        <v>기업인터넷전화</v>
      </c>
      <c r="AF51" s="16">
        <f>IFERROR(IF(_xlfn.MAXIFS(전산회선!$F$4:$F$1141,전산회선!$B$4:$B$1141,$E51)=0,"",_xlfn.MAXIFS(전산회선!$F$4:$F$1141,전산회선!$B$4:$B$1141,$E51)),"")</f>
        <v>64</v>
      </c>
      <c r="AG51" s="16" t="str" cm="1">
        <f t="array" ref="AG51">IF(AH51="","",INDEX(전산회선!$E$4:$E$1141,_xlfn.AGGREGATE(15,6,ROW(전산회선!$E$4:$E$1141)-ROW(전산회선!$E$4)+1/((전산회선!$B$4:$B$1141=$E51)*(전산회선!$F$4:$F$1141=AH51)),1)))</f>
        <v>MeGA인터넷</v>
      </c>
      <c r="AH51" s="16">
        <f>IFERROR(IF(_xlfn.MAXIFS(전산회선!$F$4:$F$1141,전산회선!$B$4:$B$1141,$E51,전산회선!$F$4:$F$1141,"&lt;"&amp;AF51)=0,"",_xlfn.MAXIFS(전산회선!$F$4:$F$1141,전산회선!$B$4:$B$1141,$E51,전산회선!$F$4:$F$1141,"&lt;"&amp;AF51)),"")</f>
        <v>6</v>
      </c>
      <c r="AI51" s="16" t="str" cm="1">
        <f t="array" ref="AI51">IF(AJ51="","",INDEX(전산회선!$E$4:$E$1141,_xlfn.AGGREGATE(15,6,ROW(전산회선!$E$4:$E$1141)-ROW(전산회선!$E$4)+1/((전산회선!$B$4:$B$1141=$E51)*(전산회선!$F$4:$F$1141=AJ51)),1)))</f>
        <v>IoT</v>
      </c>
      <c r="AJ51" s="16">
        <f>IFERROR(IF(_xlfn.MAXIFS(전산회선!$F$4:$F$1141,전산회선!$B$4:$B$1141,$E51,전산회선!$F$4:$F$1141,"&lt;"&amp;AH51)=0,"",_xlfn.MAXIFS(전산회선!$F$4:$F$1141,전산회선!$B$4:$B$1141,$E51,전산회선!$F$4:$F$1141,"&lt;"&amp;AH51)),"")</f>
        <v>1</v>
      </c>
      <c r="AK51" s="16" t="str" cm="1">
        <f t="array" ref="AK51">IF(AL51="","",INDEX(전산회선!$E$4:$E$1141,_xlfn.AGGREGATE(15,6,ROW(전산회선!$E$4:$E$1141)-ROW(전산회선!$E$4)+1/((전산회선!$B$4:$B$1141=$E51)*(전산회선!$F$4:$F$1141=AL51)),1)))</f>
        <v/>
      </c>
      <c r="AL51" s="16" t="str">
        <f>IFERROR(IF(_xlfn.MAXIFS(전산회선!$F$4:$F$1141,전산회선!$B$4:$B$1141,$E51,전산회선!$F$4:$F$1141,"&lt;"&amp;AJ51)=0,"",_xlfn.MAXIFS(전산회선!$F$4:$F$1141,전산회선!$B$4:$B$1141,$E51,전산회선!$F$4:$F$1141,"&lt;"&amp;AJ51)),"")</f>
        <v/>
      </c>
      <c r="AM51" s="16" t="str" cm="1">
        <f t="array" ref="AM51">IF(AN51="","",INDEX(전산회선!$E$4:$E$1141,_xlfn.AGGREGATE(15,6,ROW(전산회선!$E$4:$E$1141)-ROW(전산회선!$E$4)+1/((전산회선!$B$4:$B$1141=$E51)*(전산회선!$F$4:$F$1141=AN51)),1)))</f>
        <v/>
      </c>
      <c r="AN51" s="16" t="str">
        <f>IFERROR(IF(_xlfn.MAXIFS(전산회선!$F$4:$F$1141,전산회선!$B$4:$B$1141,$E51,전산회선!$F$4:$F$1141,"&lt;"&amp;AL51)=0,"",_xlfn.MAXIFS(전산회선!$F$4:$F$1141,전산회선!$B$4:$B$1141,$E51,전산회선!$F$4:$F$1141,"&lt;"&amp;AL51)),"")</f>
        <v/>
      </c>
      <c r="AO51" s="23">
        <v>490377</v>
      </c>
      <c r="AP51" s="23">
        <v>482980</v>
      </c>
      <c r="AQ51" s="23">
        <v>496829</v>
      </c>
      <c r="AR51" s="23">
        <v>488611</v>
      </c>
      <c r="AS51" s="23">
        <v>487276</v>
      </c>
      <c r="AT51" s="23">
        <v>491506</v>
      </c>
      <c r="AU51" s="23">
        <v>497048</v>
      </c>
      <c r="AV51" s="23">
        <v>495658</v>
      </c>
      <c r="AW51" s="23">
        <v>493632</v>
      </c>
      <c r="AX51" s="23">
        <v>489611</v>
      </c>
      <c r="AY51" s="23">
        <v>485882</v>
      </c>
      <c r="AZ51" s="23">
        <v>483739</v>
      </c>
      <c r="BA51" s="23">
        <v>490262.41666666669</v>
      </c>
      <c r="BB51" s="23">
        <f t="shared" si="0"/>
        <v>5883149</v>
      </c>
      <c r="BC51" s="23">
        <v>0</v>
      </c>
      <c r="BD51" s="23">
        <v>0</v>
      </c>
      <c r="BE51" s="23">
        <v>0</v>
      </c>
      <c r="BF51" s="23">
        <v>0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v>0</v>
      </c>
      <c r="BQ51" s="17" t="str">
        <f>IFERROR(INDEX(피벗!$BL$5:$CH$5,1,MATCH($BR51,INDEX(피벗!$BL:$CH,MATCH($E51,피벗!$BJ:$BJ,0),0),0)),"")</f>
        <v/>
      </c>
      <c r="BR51" s="23" t="str">
        <f>IFERROR(LARGE(INDEX(피벗!$BL:$CH,MATCH(성장고객!$E51,피벗!$BJ:$BJ,0),0),1),"")</f>
        <v/>
      </c>
      <c r="BS51" s="27" t="str">
        <f t="shared" si="1"/>
        <v/>
      </c>
      <c r="BT51" s="17" t="str">
        <f>IFERROR(INDEX(피벗!$BL$5:$CH$5,1,MATCH($BU51,INDEX(피벗!$BL:$CH,MATCH($E51,피벗!$BJ:$BJ,0),0),0)),"")</f>
        <v/>
      </c>
      <c r="BU51" s="23" t="str">
        <f>IFERROR(LARGE(INDEX(피벗!$BL:$CH,MATCH(성장고객!$E51,피벗!$BJ:$BJ,0),0),2),"")</f>
        <v/>
      </c>
      <c r="BV51" s="27" t="str">
        <f t="shared" si="2"/>
        <v/>
      </c>
      <c r="BW51" s="17" t="str">
        <f>IFERROR(INDEX(피벗!$BL$5:$CH$5,1,MATCH($BX51,INDEX(피벗!$BL:$CH,MATCH($E51,피벗!$BJ:$BJ,0),0),0)),"")</f>
        <v/>
      </c>
      <c r="BX51" s="23" t="str">
        <f>IFERROR(LARGE(INDEX(피벗!$BL:$CH,MATCH(성장고객!$E51,피벗!$BJ:$BJ,0),0),3),"")</f>
        <v/>
      </c>
      <c r="BY51" s="27" t="str">
        <f t="shared" si="3"/>
        <v/>
      </c>
      <c r="BZ51" s="17" t="str">
        <f>IFERROR(INDEX(피벗!$BL$5:$CH$5,1,MATCH($CA51,INDEX(피벗!$BL:$CH,MATCH($E51,피벗!$BJ:$BJ,0),0),0)),"")</f>
        <v/>
      </c>
      <c r="CA51" s="23" t="str">
        <f>IFERROR(LARGE(INDEX(피벗!$BL:$CH,MATCH(성장고객!$E51,피벗!$BJ:$BJ,0),0),4),"")</f>
        <v/>
      </c>
      <c r="CB51" s="27" t="str">
        <f t="shared" si="4"/>
        <v/>
      </c>
      <c r="CC51" s="17" t="str">
        <f>IFERROR(INDEX(피벗!$BL$5:$CH$5,1,MATCH($CD51,INDEX(피벗!$BL:$CH,MATCH($E51,피벗!$BJ:$BJ,0),0),0)),"")</f>
        <v/>
      </c>
      <c r="CD51" s="23" t="str">
        <f>IFERROR(LARGE(INDEX(피벗!$BL:$CH,MATCH(성장고객!$E51,피벗!$BJ:$BJ,0),0),5),"")</f>
        <v/>
      </c>
      <c r="CE51" s="27" t="str">
        <f t="shared" si="5"/>
        <v/>
      </c>
      <c r="CF51" s="23" t="str">
        <f>IFERROR(INDEX(피벗!$CI:$CI,MATCH($E51,피벗!$BJ:$BJ,0)),"")</f>
        <v/>
      </c>
      <c r="CG51" s="25" t="str">
        <f t="shared" si="6"/>
        <v/>
      </c>
      <c r="CH51" s="17" t="str">
        <f>IFERROR(INDEX(피벗!$EZ$5:$GE$5,1,MATCH($CI51,INDEX(피벗!$EZ:$GE,MATCH($E51,피벗!$EY:$EY,0),0),0)),"")</f>
        <v>인터넷부가</v>
      </c>
      <c r="CI51" s="23">
        <f>IFERROR(LARGE(INDEX(피벗!$EZ:$GE,MATCH(성장고객!$E51,피벗!$EY:$EY,0),0),1),"")</f>
        <v>1725630</v>
      </c>
      <c r="CJ51" s="17" t="str">
        <f>IFERROR(INDEX(피벗!$EZ$5:$GE$5,1,MATCH($CK51,INDEX(피벗!$EZ:$GE,MATCH($E51,피벗!$EY:$EY,0),0),0)),"")</f>
        <v>데이터플랫폼</v>
      </c>
      <c r="CK51" s="23">
        <f>IFERROR(LARGE(INDEX(피벗!$EZ:$GE,MATCH(성장고객!$E51,피벗!$EY:$EY,0),0),2),"")</f>
        <v>1500000</v>
      </c>
      <c r="CL51" s="17" t="str">
        <f>IFERROR(INDEX(피벗!$EZ$5:$GE$5,1,MATCH($CM51,INDEX(피벗!$EZ:$GE,MATCH($E51,피벗!$EY:$EY,0),0),0)),"")</f>
        <v>MeGA인터넷</v>
      </c>
      <c r="CM51" s="23">
        <f>IFERROR(LARGE(INDEX(피벗!$EZ:$GE,MATCH(성장고객!$E51,피벗!$EY:$EY,0),0),3),"")</f>
        <v>1450272</v>
      </c>
      <c r="CN51" s="17" t="str">
        <f>IFERROR(INDEX(피벗!$EZ$5:$GE$5,1,MATCH($CO51,INDEX(피벗!$EZ:$GE,MATCH($E51,피벗!$EY:$EY,0),0),0)),"")</f>
        <v>기업인터넷전화</v>
      </c>
      <c r="CO51" s="23">
        <f>IFERROR(LARGE(INDEX(피벗!$EZ:$GE,MATCH(성장고객!$E51,피벗!$EY:$EY,0),0),4),"")</f>
        <v>1013516</v>
      </c>
      <c r="CP51" s="17" t="str">
        <f>IFERROR(INDEX(피벗!$EZ$5:$GE$5,1,MATCH($CQ51,INDEX(피벗!$EZ:$GE,MATCH($E51,피벗!$EY:$EY,0),0),0)),"")</f>
        <v>GTV</v>
      </c>
      <c r="CQ51" s="23">
        <f>IFERROR(LARGE(INDEX(피벗!$EZ:$GE,MATCH(성장고객!$E51,피벗!$EY:$EY,0),0),5),"")</f>
        <v>136944</v>
      </c>
      <c r="CR51" s="23">
        <f>IFERROR(INDEX(피벗!$GF:$GF,MATCH($E51,피벗!$EY:$EY,0)),"")</f>
        <v>5883149</v>
      </c>
    </row>
    <row r="52" spans="1:96" x14ac:dyDescent="0.45">
      <c r="A52" s="20" t="s">
        <v>982</v>
      </c>
      <c r="B52" s="20" t="s">
        <v>26</v>
      </c>
      <c r="C52" s="20" t="s">
        <v>104</v>
      </c>
      <c r="D52" s="20" t="s">
        <v>1199</v>
      </c>
      <c r="E52" s="20" t="s">
        <v>924</v>
      </c>
      <c r="F52" s="21" t="s">
        <v>925</v>
      </c>
      <c r="G52" s="21" t="s">
        <v>1</v>
      </c>
      <c r="H52" s="21" t="s">
        <v>0</v>
      </c>
      <c r="I52" s="22" t="s">
        <v>926</v>
      </c>
      <c r="J52" s="22" t="s">
        <v>927</v>
      </c>
      <c r="K52" s="20" t="s">
        <v>0</v>
      </c>
      <c r="L52" s="20" t="s">
        <v>1316</v>
      </c>
      <c r="M52" s="20" t="s">
        <v>9</v>
      </c>
      <c r="N52" s="20" t="s">
        <v>9</v>
      </c>
      <c r="O52" s="21" t="s">
        <v>2316</v>
      </c>
      <c r="P52" s="21">
        <v>10</v>
      </c>
      <c r="Q52" s="21" t="s">
        <v>1358</v>
      </c>
      <c r="R52" s="21" t="s">
        <v>1320</v>
      </c>
      <c r="S52" s="21" t="s">
        <v>1321</v>
      </c>
      <c r="T52" s="21" t="s">
        <v>1316</v>
      </c>
      <c r="U52" s="21" t="s">
        <v>2317</v>
      </c>
      <c r="V52" s="21" t="s">
        <v>2318</v>
      </c>
      <c r="W52" s="20" t="s">
        <v>9</v>
      </c>
      <c r="X52" s="21" t="s">
        <v>2319</v>
      </c>
      <c r="Y52" s="21" t="s">
        <v>2320</v>
      </c>
      <c r="Z52" s="21" t="s">
        <v>2321</v>
      </c>
      <c r="AA52" s="20">
        <v>8</v>
      </c>
      <c r="AB52" s="20" t="s">
        <v>1579</v>
      </c>
      <c r="AC52" s="21" t="s">
        <v>9</v>
      </c>
      <c r="AD52" s="20" t="s">
        <v>1311</v>
      </c>
      <c r="AE52" s="16" t="str" cm="1">
        <f t="array" ref="AE52">IF(AF52="","",INDEX(전산회선!$E$4:$E$1141,_xlfn.AGGREGATE(15,6,ROW(전산회선!$E$4:$E$1141)-ROW(전산회선!$E$4)+1/((전산회선!$B$4:$B$1141=$E52)*(전산회선!$F$4:$F$1141=AF52)),1)))</f>
        <v>홈일반전화</v>
      </c>
      <c r="AF52" s="16">
        <f>IFERROR(IF(_xlfn.MAXIFS(전산회선!$F$4:$F$1141,전산회선!$B$4:$B$1141,$E52)=0,"",_xlfn.MAXIFS(전산회선!$F$4:$F$1141,전산회선!$B$4:$B$1141,$E52)),"")</f>
        <v>3</v>
      </c>
      <c r="AG52" s="16" t="str" cm="1">
        <f t="array" ref="AG52">IF(AH52="","",INDEX(전산회선!$E$4:$E$1141,_xlfn.AGGREGATE(15,6,ROW(전산회선!$E$4:$E$1141)-ROW(전산회선!$E$4)+1/((전산회선!$B$4:$B$1141=$E52)*(전산회선!$F$4:$F$1141=AH52)),1)))</f>
        <v>GTV</v>
      </c>
      <c r="AH52" s="16">
        <f>IFERROR(IF(_xlfn.MAXIFS(전산회선!$F$4:$F$1141,전산회선!$B$4:$B$1141,$E52,전산회선!$F$4:$F$1141,"&lt;"&amp;AF52)=0,"",_xlfn.MAXIFS(전산회선!$F$4:$F$1141,전산회선!$B$4:$B$1141,$E52,전산회선!$F$4:$F$1141,"&lt;"&amp;AF52)),"")</f>
        <v>2</v>
      </c>
      <c r="AI52" s="16" t="str" cm="1">
        <f t="array" ref="AI52">IF(AJ52="","",INDEX(전산회선!$E$4:$E$1141,_xlfn.AGGREGATE(15,6,ROW(전산회선!$E$4:$E$1141)-ROW(전산회선!$E$4)+1/((전산회선!$B$4:$B$1141=$E52)*(전산회선!$F$4:$F$1141=AJ52)),1)))</f>
        <v>GiGA인터넷</v>
      </c>
      <c r="AJ52" s="16">
        <f>IFERROR(IF(_xlfn.MAXIFS(전산회선!$F$4:$F$1141,전산회선!$B$4:$B$1141,$E52,전산회선!$F$4:$F$1141,"&lt;"&amp;AH52)=0,"",_xlfn.MAXIFS(전산회선!$F$4:$F$1141,전산회선!$B$4:$B$1141,$E52,전산회선!$F$4:$F$1141,"&lt;"&amp;AH52)),"")</f>
        <v>1</v>
      </c>
      <c r="AK52" s="16" t="str" cm="1">
        <f t="array" ref="AK52">IF(AL52="","",INDEX(전산회선!$E$4:$E$1141,_xlfn.AGGREGATE(15,6,ROW(전산회선!$E$4:$E$1141)-ROW(전산회선!$E$4)+1/((전산회선!$B$4:$B$1141=$E52)*(전산회선!$F$4:$F$1141=AL52)),1)))</f>
        <v/>
      </c>
      <c r="AL52" s="16" t="str">
        <f>IFERROR(IF(_xlfn.MAXIFS(전산회선!$F$4:$F$1141,전산회선!$B$4:$B$1141,$E52,전산회선!$F$4:$F$1141,"&lt;"&amp;AJ52)=0,"",_xlfn.MAXIFS(전산회선!$F$4:$F$1141,전산회선!$B$4:$B$1141,$E52,전산회선!$F$4:$F$1141,"&lt;"&amp;AJ52)),"")</f>
        <v/>
      </c>
      <c r="AM52" s="16" t="str" cm="1">
        <f t="array" ref="AM52">IF(AN52="","",INDEX(전산회선!$E$4:$E$1141,_xlfn.AGGREGATE(15,6,ROW(전산회선!$E$4:$E$1141)-ROW(전산회선!$E$4)+1/((전산회선!$B$4:$B$1141=$E52)*(전산회선!$F$4:$F$1141=AN52)),1)))</f>
        <v/>
      </c>
      <c r="AN52" s="16" t="str">
        <f>IFERROR(IF(_xlfn.MAXIFS(전산회선!$F$4:$F$1141,전산회선!$B$4:$B$1141,$E52,전산회선!$F$4:$F$1141,"&lt;"&amp;AL52)=0,"",_xlfn.MAXIFS(전산회선!$F$4:$F$1141,전산회선!$B$4:$B$1141,$E52,전산회선!$F$4:$F$1141,"&lt;"&amp;AL52)),"")</f>
        <v/>
      </c>
      <c r="AO52" s="23">
        <v>192410</v>
      </c>
      <c r="AP52" s="23">
        <v>182218</v>
      </c>
      <c r="AQ52" s="23">
        <v>182715</v>
      </c>
      <c r="AR52" s="23">
        <v>182769</v>
      </c>
      <c r="AS52" s="23">
        <v>219886</v>
      </c>
      <c r="AT52" s="23">
        <v>181776</v>
      </c>
      <c r="AU52" s="23">
        <v>182859</v>
      </c>
      <c r="AV52" s="23">
        <v>181134</v>
      </c>
      <c r="AW52" s="23">
        <v>191279</v>
      </c>
      <c r="AX52" s="23">
        <v>183463</v>
      </c>
      <c r="AY52" s="23">
        <v>181738</v>
      </c>
      <c r="AZ52" s="23">
        <v>181922</v>
      </c>
      <c r="BA52" s="23">
        <v>187014.08333333334</v>
      </c>
      <c r="BB52" s="23">
        <f t="shared" si="0"/>
        <v>2244169</v>
      </c>
      <c r="BC52" s="23">
        <v>0</v>
      </c>
      <c r="BD52" s="23">
        <v>0</v>
      </c>
      <c r="BE52" s="23">
        <v>0</v>
      </c>
      <c r="BF52" s="23">
        <v>0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v>0</v>
      </c>
      <c r="BQ52" s="17" t="str">
        <f>IFERROR(INDEX(피벗!$BL$5:$CH$5,1,MATCH($BR52,INDEX(피벗!$BL:$CH,MATCH($E52,피벗!$BJ:$BJ,0),0),0)),"")</f>
        <v/>
      </c>
      <c r="BR52" s="23" t="str">
        <f>IFERROR(LARGE(INDEX(피벗!$BL:$CH,MATCH(성장고객!$E52,피벗!$BJ:$BJ,0),0),1),"")</f>
        <v/>
      </c>
      <c r="BS52" s="27" t="str">
        <f t="shared" si="1"/>
        <v/>
      </c>
      <c r="BT52" s="17" t="str">
        <f>IFERROR(INDEX(피벗!$BL$5:$CH$5,1,MATCH($BU52,INDEX(피벗!$BL:$CH,MATCH($E52,피벗!$BJ:$BJ,0),0),0)),"")</f>
        <v/>
      </c>
      <c r="BU52" s="23" t="str">
        <f>IFERROR(LARGE(INDEX(피벗!$BL:$CH,MATCH(성장고객!$E52,피벗!$BJ:$BJ,0),0),2),"")</f>
        <v/>
      </c>
      <c r="BV52" s="27" t="str">
        <f t="shared" si="2"/>
        <v/>
      </c>
      <c r="BW52" s="17" t="str">
        <f>IFERROR(INDEX(피벗!$BL$5:$CH$5,1,MATCH($BX52,INDEX(피벗!$BL:$CH,MATCH($E52,피벗!$BJ:$BJ,0),0),0)),"")</f>
        <v/>
      </c>
      <c r="BX52" s="23" t="str">
        <f>IFERROR(LARGE(INDEX(피벗!$BL:$CH,MATCH(성장고객!$E52,피벗!$BJ:$BJ,0),0),3),"")</f>
        <v/>
      </c>
      <c r="BY52" s="27" t="str">
        <f t="shared" si="3"/>
        <v/>
      </c>
      <c r="BZ52" s="17" t="str">
        <f>IFERROR(INDEX(피벗!$BL$5:$CH$5,1,MATCH($CA52,INDEX(피벗!$BL:$CH,MATCH($E52,피벗!$BJ:$BJ,0),0),0)),"")</f>
        <v/>
      </c>
      <c r="CA52" s="23" t="str">
        <f>IFERROR(LARGE(INDEX(피벗!$BL:$CH,MATCH(성장고객!$E52,피벗!$BJ:$BJ,0),0),4),"")</f>
        <v/>
      </c>
      <c r="CB52" s="27" t="str">
        <f t="shared" si="4"/>
        <v/>
      </c>
      <c r="CC52" s="17" t="str">
        <f>IFERROR(INDEX(피벗!$BL$5:$CH$5,1,MATCH($CD52,INDEX(피벗!$BL:$CH,MATCH($E52,피벗!$BJ:$BJ,0),0),0)),"")</f>
        <v/>
      </c>
      <c r="CD52" s="23" t="str">
        <f>IFERROR(LARGE(INDEX(피벗!$BL:$CH,MATCH(성장고객!$E52,피벗!$BJ:$BJ,0),0),5),"")</f>
        <v/>
      </c>
      <c r="CE52" s="27" t="str">
        <f t="shared" si="5"/>
        <v/>
      </c>
      <c r="CF52" s="23" t="str">
        <f>IFERROR(INDEX(피벗!$CI:$CI,MATCH($E52,피벗!$BJ:$BJ,0)),"")</f>
        <v/>
      </c>
      <c r="CG52" s="25" t="str">
        <f t="shared" si="6"/>
        <v/>
      </c>
      <c r="CH52" s="17" t="str">
        <f>IFERROR(INDEX(피벗!$EZ$5:$GE$5,1,MATCH($CI52,INDEX(피벗!$EZ:$GE,MATCH($E52,피벗!$EY:$EY,0),0),0)),"")</f>
        <v>TV PPV</v>
      </c>
      <c r="CI52" s="23">
        <f>IFERROR(LARGE(INDEX(피벗!$EZ:$GE,MATCH(성장고객!$E52,피벗!$EY:$EY,0),0),1),"")</f>
        <v>741455</v>
      </c>
      <c r="CJ52" s="17" t="str">
        <f>IFERROR(INDEX(피벗!$EZ$5:$GE$5,1,MATCH($CK52,INDEX(피벗!$EZ:$GE,MATCH($E52,피벗!$EY:$EY,0),0),0)),"")</f>
        <v>MeGA인터넷</v>
      </c>
      <c r="CK52" s="23">
        <f>IFERROR(LARGE(INDEX(피벗!$EZ:$GE,MATCH(성장고객!$E52,피벗!$EY:$EY,0),0),2),"")</f>
        <v>503088</v>
      </c>
      <c r="CL52" s="17" t="str">
        <f>IFERROR(INDEX(피벗!$EZ$5:$GE$5,1,MATCH($CM52,INDEX(피벗!$EZ:$GE,MATCH($E52,피벗!$EY:$EY,0),0),0)),"")</f>
        <v>GiGA인터넷</v>
      </c>
      <c r="CM52" s="23">
        <f>IFERROR(LARGE(INDEX(피벗!$EZ:$GE,MATCH(성장고객!$E52,피벗!$EY:$EY,0),0),3),"")</f>
        <v>493637</v>
      </c>
      <c r="CN52" s="17" t="str">
        <f>IFERROR(INDEX(피벗!$EZ$5:$GE$5,1,MATCH($CO52,INDEX(피벗!$EZ:$GE,MATCH($E52,피벗!$EY:$EY,0),0),0)),"")</f>
        <v>GTV</v>
      </c>
      <c r="CO52" s="23">
        <f>IFERROR(LARGE(INDEX(피벗!$EZ:$GE,MATCH(성장고객!$E52,피벗!$EY:$EY,0),0),4),"")</f>
        <v>305220</v>
      </c>
      <c r="CP52" s="17" t="str">
        <f>IFERROR(INDEX(피벗!$EZ$5:$GE$5,1,MATCH($CQ52,INDEX(피벗!$EZ:$GE,MATCH($E52,피벗!$EY:$EY,0),0),0)),"")</f>
        <v>홈일반전화</v>
      </c>
      <c r="CQ52" s="23">
        <f>IFERROR(LARGE(INDEX(피벗!$EZ:$GE,MATCH(성장고객!$E52,피벗!$EY:$EY,0),0),5),"")</f>
        <v>95469</v>
      </c>
      <c r="CR52" s="23">
        <f>IFERROR(INDEX(피벗!$GF:$GF,MATCH($E52,피벗!$EY:$EY,0)),"")</f>
        <v>2244169</v>
      </c>
    </row>
    <row r="53" spans="1:96" x14ac:dyDescent="0.45">
      <c r="A53" s="20" t="s">
        <v>982</v>
      </c>
      <c r="B53" s="20" t="s">
        <v>701</v>
      </c>
      <c r="C53" s="20" t="s">
        <v>104</v>
      </c>
      <c r="D53" s="20" t="s">
        <v>792</v>
      </c>
      <c r="E53" s="20" t="s">
        <v>852</v>
      </c>
      <c r="F53" s="21" t="s">
        <v>853</v>
      </c>
      <c r="G53" s="21" t="s">
        <v>1</v>
      </c>
      <c r="H53" s="21" t="s">
        <v>0</v>
      </c>
      <c r="I53" s="22" t="s">
        <v>854</v>
      </c>
      <c r="J53" s="22" t="s">
        <v>855</v>
      </c>
      <c r="K53" s="20" t="s">
        <v>0</v>
      </c>
      <c r="L53" s="20" t="s">
        <v>1316</v>
      </c>
      <c r="M53" s="20" t="s">
        <v>1381</v>
      </c>
      <c r="N53" s="20" t="s">
        <v>1336</v>
      </c>
      <c r="O53" s="21" t="s">
        <v>3046</v>
      </c>
      <c r="P53" s="21">
        <v>0</v>
      </c>
      <c r="Q53" s="21" t="s">
        <v>9</v>
      </c>
      <c r="R53" s="21" t="s">
        <v>1320</v>
      </c>
      <c r="S53" s="21" t="s">
        <v>1321</v>
      </c>
      <c r="T53" s="21" t="s">
        <v>1316</v>
      </c>
      <c r="U53" s="21" t="s">
        <v>2080</v>
      </c>
      <c r="V53" s="21" t="s">
        <v>3047</v>
      </c>
      <c r="W53" s="20" t="s">
        <v>9</v>
      </c>
      <c r="X53" s="21" t="s">
        <v>9</v>
      </c>
      <c r="Y53" s="21" t="s">
        <v>3048</v>
      </c>
      <c r="Z53" s="21" t="s">
        <v>3049</v>
      </c>
      <c r="AA53" s="20">
        <v>0</v>
      </c>
      <c r="AB53" s="20" t="s">
        <v>9</v>
      </c>
      <c r="AC53" s="21" t="s">
        <v>3050</v>
      </c>
      <c r="AD53" s="20" t="s">
        <v>1311</v>
      </c>
      <c r="AE53" s="16" t="str" cm="1">
        <f t="array" ref="AE53">IF(AF53="","",INDEX(전산회선!$E$4:$E$1141,_xlfn.AGGREGATE(15,6,ROW(전산회선!$E$4:$E$1141)-ROW(전산회선!$E$4)+1/((전산회선!$B$4:$B$1141=$E53)*(전산회선!$F$4:$F$1141=AF53)),1)))</f>
        <v/>
      </c>
      <c r="AF53" s="16" t="str">
        <f>IFERROR(IF(_xlfn.MAXIFS(전산회선!$F$4:$F$1141,전산회선!$B$4:$B$1141,$E53)=0,"",_xlfn.MAXIFS(전산회선!$F$4:$F$1141,전산회선!$B$4:$B$1141,$E53)),"")</f>
        <v/>
      </c>
      <c r="AG53" s="16" t="str" cm="1">
        <f t="array" ref="AG53">IF(AH53="","",INDEX(전산회선!$E$4:$E$1141,_xlfn.AGGREGATE(15,6,ROW(전산회선!$E$4:$E$1141)-ROW(전산회선!$E$4)+1/((전산회선!$B$4:$B$1141=$E53)*(전산회선!$F$4:$F$1141=AH53)),1)))</f>
        <v/>
      </c>
      <c r="AH53" s="16" t="str">
        <f>IFERROR(IF(_xlfn.MAXIFS(전산회선!$F$4:$F$1141,전산회선!$B$4:$B$1141,$E53,전산회선!$F$4:$F$1141,"&lt;"&amp;AF53)=0,"",_xlfn.MAXIFS(전산회선!$F$4:$F$1141,전산회선!$B$4:$B$1141,$E53,전산회선!$F$4:$F$1141,"&lt;"&amp;AF53)),"")</f>
        <v/>
      </c>
      <c r="AI53" s="16" t="str" cm="1">
        <f t="array" ref="AI53">IF(AJ53="","",INDEX(전산회선!$E$4:$E$1141,_xlfn.AGGREGATE(15,6,ROW(전산회선!$E$4:$E$1141)-ROW(전산회선!$E$4)+1/((전산회선!$B$4:$B$1141=$E53)*(전산회선!$F$4:$F$1141=AJ53)),1)))</f>
        <v/>
      </c>
      <c r="AJ53" s="16" t="str">
        <f>IFERROR(IF(_xlfn.MAXIFS(전산회선!$F$4:$F$1141,전산회선!$B$4:$B$1141,$E53,전산회선!$F$4:$F$1141,"&lt;"&amp;AH53)=0,"",_xlfn.MAXIFS(전산회선!$F$4:$F$1141,전산회선!$B$4:$B$1141,$E53,전산회선!$F$4:$F$1141,"&lt;"&amp;AH53)),"")</f>
        <v/>
      </c>
      <c r="AK53" s="16" t="str" cm="1">
        <f t="array" ref="AK53">IF(AL53="","",INDEX(전산회선!$E$4:$E$1141,_xlfn.AGGREGATE(15,6,ROW(전산회선!$E$4:$E$1141)-ROW(전산회선!$E$4)+1/((전산회선!$B$4:$B$1141=$E53)*(전산회선!$F$4:$F$1141=AL53)),1)))</f>
        <v/>
      </c>
      <c r="AL53" s="16" t="str">
        <f>IFERROR(IF(_xlfn.MAXIFS(전산회선!$F$4:$F$1141,전산회선!$B$4:$B$1141,$E53,전산회선!$F$4:$F$1141,"&lt;"&amp;AJ53)=0,"",_xlfn.MAXIFS(전산회선!$F$4:$F$1141,전산회선!$B$4:$B$1141,$E53,전산회선!$F$4:$F$1141,"&lt;"&amp;AJ53)),"")</f>
        <v/>
      </c>
      <c r="AM53" s="16" t="str" cm="1">
        <f t="array" ref="AM53">IF(AN53="","",INDEX(전산회선!$E$4:$E$1141,_xlfn.AGGREGATE(15,6,ROW(전산회선!$E$4:$E$1141)-ROW(전산회선!$E$4)+1/((전산회선!$B$4:$B$1141=$E53)*(전산회선!$F$4:$F$1141=AN53)),1)))</f>
        <v/>
      </c>
      <c r="AN53" s="16" t="str">
        <f>IFERROR(IF(_xlfn.MAXIFS(전산회선!$F$4:$F$1141,전산회선!$B$4:$B$1141,$E53,전산회선!$F$4:$F$1141,"&lt;"&amp;AL53)=0,"",_xlfn.MAXIFS(전산회선!$F$4:$F$1141,전산회선!$B$4:$B$1141,$E53,전산회선!$F$4:$F$1141,"&lt;"&amp;AL53)),"")</f>
        <v/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0</v>
      </c>
      <c r="AY53" s="23">
        <v>0</v>
      </c>
      <c r="AZ53" s="23">
        <v>0</v>
      </c>
      <c r="BA53" s="23">
        <v>0</v>
      </c>
      <c r="BB53" s="23">
        <f t="shared" si="0"/>
        <v>0</v>
      </c>
      <c r="BC53" s="23">
        <v>0</v>
      </c>
      <c r="BD53" s="23">
        <v>0</v>
      </c>
      <c r="BE53" s="23">
        <v>0</v>
      </c>
      <c r="BF53" s="23">
        <v>0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>
        <v>0</v>
      </c>
      <c r="BQ53" s="17" t="str">
        <f>IFERROR(INDEX(피벗!$BL$5:$CH$5,1,MATCH($BR53,INDEX(피벗!$BL:$CH,MATCH($E53,피벗!$BJ:$BJ,0),0),0)),"")</f>
        <v/>
      </c>
      <c r="BR53" s="23" t="str">
        <f>IFERROR(LARGE(INDEX(피벗!$BL:$CH,MATCH(성장고객!$E53,피벗!$BJ:$BJ,0),0),1),"")</f>
        <v/>
      </c>
      <c r="BS53" s="27" t="str">
        <f t="shared" si="1"/>
        <v/>
      </c>
      <c r="BT53" s="17" t="str">
        <f>IFERROR(INDEX(피벗!$BL$5:$CH$5,1,MATCH($BU53,INDEX(피벗!$BL:$CH,MATCH($E53,피벗!$BJ:$BJ,0),0),0)),"")</f>
        <v/>
      </c>
      <c r="BU53" s="23" t="str">
        <f>IFERROR(LARGE(INDEX(피벗!$BL:$CH,MATCH(성장고객!$E53,피벗!$BJ:$BJ,0),0),2),"")</f>
        <v/>
      </c>
      <c r="BV53" s="27" t="str">
        <f t="shared" si="2"/>
        <v/>
      </c>
      <c r="BW53" s="17" t="str">
        <f>IFERROR(INDEX(피벗!$BL$5:$CH$5,1,MATCH($BX53,INDEX(피벗!$BL:$CH,MATCH($E53,피벗!$BJ:$BJ,0),0),0)),"")</f>
        <v/>
      </c>
      <c r="BX53" s="23" t="str">
        <f>IFERROR(LARGE(INDEX(피벗!$BL:$CH,MATCH(성장고객!$E53,피벗!$BJ:$BJ,0),0),3),"")</f>
        <v/>
      </c>
      <c r="BY53" s="27" t="str">
        <f t="shared" si="3"/>
        <v/>
      </c>
      <c r="BZ53" s="17" t="str">
        <f>IFERROR(INDEX(피벗!$BL$5:$CH$5,1,MATCH($CA53,INDEX(피벗!$BL:$CH,MATCH($E53,피벗!$BJ:$BJ,0),0),0)),"")</f>
        <v/>
      </c>
      <c r="CA53" s="23" t="str">
        <f>IFERROR(LARGE(INDEX(피벗!$BL:$CH,MATCH(성장고객!$E53,피벗!$BJ:$BJ,0),0),4),"")</f>
        <v/>
      </c>
      <c r="CB53" s="27" t="str">
        <f t="shared" si="4"/>
        <v/>
      </c>
      <c r="CC53" s="17" t="str">
        <f>IFERROR(INDEX(피벗!$BL$5:$CH$5,1,MATCH($CD53,INDEX(피벗!$BL:$CH,MATCH($E53,피벗!$BJ:$BJ,0),0),0)),"")</f>
        <v/>
      </c>
      <c r="CD53" s="23" t="str">
        <f>IFERROR(LARGE(INDEX(피벗!$BL:$CH,MATCH(성장고객!$E53,피벗!$BJ:$BJ,0),0),5),"")</f>
        <v/>
      </c>
      <c r="CE53" s="27" t="str">
        <f t="shared" si="5"/>
        <v/>
      </c>
      <c r="CF53" s="23" t="str">
        <f>IFERROR(INDEX(피벗!$CI:$CI,MATCH($E53,피벗!$BJ:$BJ,0)),"")</f>
        <v/>
      </c>
      <c r="CG53" s="25" t="str">
        <f t="shared" si="6"/>
        <v/>
      </c>
      <c r="CH53" s="17" t="str">
        <f>IFERROR(INDEX(피벗!$EZ$5:$GE$5,1,MATCH($CI53,INDEX(피벗!$EZ:$GE,MATCH($E53,피벗!$EY:$EY,0),0),0)),"")</f>
        <v/>
      </c>
      <c r="CI53" s="23" t="str">
        <f>IFERROR(LARGE(INDEX(피벗!$EZ:$GE,MATCH(성장고객!$E53,피벗!$EY:$EY,0),0),1),"")</f>
        <v/>
      </c>
      <c r="CJ53" s="17" t="str">
        <f>IFERROR(INDEX(피벗!$EZ$5:$GE$5,1,MATCH($CK53,INDEX(피벗!$EZ:$GE,MATCH($E53,피벗!$EY:$EY,0),0),0)),"")</f>
        <v/>
      </c>
      <c r="CK53" s="23" t="str">
        <f>IFERROR(LARGE(INDEX(피벗!$EZ:$GE,MATCH(성장고객!$E53,피벗!$EY:$EY,0),0),2),"")</f>
        <v/>
      </c>
      <c r="CL53" s="17" t="str">
        <f>IFERROR(INDEX(피벗!$EZ$5:$GE$5,1,MATCH($CM53,INDEX(피벗!$EZ:$GE,MATCH($E53,피벗!$EY:$EY,0),0),0)),"")</f>
        <v/>
      </c>
      <c r="CM53" s="23" t="str">
        <f>IFERROR(LARGE(INDEX(피벗!$EZ:$GE,MATCH(성장고객!$E53,피벗!$EY:$EY,0),0),3),"")</f>
        <v/>
      </c>
      <c r="CN53" s="17" t="str">
        <f>IFERROR(INDEX(피벗!$EZ$5:$GE$5,1,MATCH($CO53,INDEX(피벗!$EZ:$GE,MATCH($E53,피벗!$EY:$EY,0),0),0)),"")</f>
        <v/>
      </c>
      <c r="CO53" s="23" t="str">
        <f>IFERROR(LARGE(INDEX(피벗!$EZ:$GE,MATCH(성장고객!$E53,피벗!$EY:$EY,0),0),4),"")</f>
        <v/>
      </c>
      <c r="CP53" s="17" t="str">
        <f>IFERROR(INDEX(피벗!$EZ$5:$GE$5,1,MATCH($CQ53,INDEX(피벗!$EZ:$GE,MATCH($E53,피벗!$EY:$EY,0),0),0)),"")</f>
        <v/>
      </c>
      <c r="CQ53" s="23" t="str">
        <f>IFERROR(LARGE(INDEX(피벗!$EZ:$GE,MATCH(성장고객!$E53,피벗!$EY:$EY,0),0),5),"")</f>
        <v/>
      </c>
      <c r="CR53" s="23" t="str">
        <f>IFERROR(INDEX(피벗!$GF:$GF,MATCH($E53,피벗!$EY:$EY,0)),"")</f>
        <v/>
      </c>
    </row>
    <row r="54" spans="1:96" x14ac:dyDescent="0.45">
      <c r="A54" s="20" t="s">
        <v>982</v>
      </c>
      <c r="B54" s="20" t="s">
        <v>701</v>
      </c>
      <c r="C54" s="20" t="s">
        <v>30</v>
      </c>
      <c r="D54" s="20" t="s">
        <v>983</v>
      </c>
      <c r="E54" s="20" t="s">
        <v>2</v>
      </c>
      <c r="F54" s="21" t="s">
        <v>3</v>
      </c>
      <c r="G54" s="21" t="s">
        <v>1</v>
      </c>
      <c r="H54" s="21"/>
      <c r="I54" s="22" t="s">
        <v>4</v>
      </c>
      <c r="J54" s="22">
        <v>5028618581</v>
      </c>
      <c r="K54" s="20" t="s">
        <v>9</v>
      </c>
      <c r="L54" s="20" t="s">
        <v>9</v>
      </c>
      <c r="M54" s="20" t="s">
        <v>9</v>
      </c>
      <c r="N54" s="20" t="s">
        <v>9</v>
      </c>
      <c r="O54" s="21" t="s">
        <v>9</v>
      </c>
      <c r="P54" s="21" t="s">
        <v>9</v>
      </c>
      <c r="Q54" s="21" t="s">
        <v>9</v>
      </c>
      <c r="R54" s="21" t="s">
        <v>9</v>
      </c>
      <c r="S54" s="21" t="s">
        <v>9</v>
      </c>
      <c r="T54" s="21" t="s">
        <v>9</v>
      </c>
      <c r="U54" s="21" t="s">
        <v>9</v>
      </c>
      <c r="V54" s="21" t="s">
        <v>9</v>
      </c>
      <c r="W54" s="20" t="s">
        <v>9</v>
      </c>
      <c r="X54" s="21" t="s">
        <v>9</v>
      </c>
      <c r="Y54" s="21" t="s">
        <v>9</v>
      </c>
      <c r="Z54" s="21" t="s">
        <v>9</v>
      </c>
      <c r="AA54" s="20" t="s">
        <v>9</v>
      </c>
      <c r="AB54" s="20" t="s">
        <v>9</v>
      </c>
      <c r="AC54" s="21" t="s">
        <v>9</v>
      </c>
      <c r="AD54" s="20" t="s">
        <v>9</v>
      </c>
      <c r="AE54" s="16" t="str" cm="1">
        <f t="array" ref="AE54">IF(AF54="","",INDEX(전산회선!$E$4:$E$1141,_xlfn.AGGREGATE(15,6,ROW(전산회선!$E$4:$E$1141)-ROW(전산회선!$E$4)+1/((전산회선!$B$4:$B$1141=$E54)*(전산회선!$F$4:$F$1141=AF54)),1)))</f>
        <v/>
      </c>
      <c r="AF54" s="16" t="str">
        <f>IFERROR(IF(_xlfn.MAXIFS(전산회선!$F$4:$F$1141,전산회선!$B$4:$B$1141,$E54)=0,"",_xlfn.MAXIFS(전산회선!$F$4:$F$1141,전산회선!$B$4:$B$1141,$E54)),"")</f>
        <v/>
      </c>
      <c r="AG54" s="16" t="str" cm="1">
        <f t="array" ref="AG54">IF(AH54="","",INDEX(전산회선!$E$4:$E$1141,_xlfn.AGGREGATE(15,6,ROW(전산회선!$E$4:$E$1141)-ROW(전산회선!$E$4)+1/((전산회선!$B$4:$B$1141=$E54)*(전산회선!$F$4:$F$1141=AH54)),1)))</f>
        <v/>
      </c>
      <c r="AH54" s="16" t="str">
        <f>IFERROR(IF(_xlfn.MAXIFS(전산회선!$F$4:$F$1141,전산회선!$B$4:$B$1141,$E54,전산회선!$F$4:$F$1141,"&lt;"&amp;AF54)=0,"",_xlfn.MAXIFS(전산회선!$F$4:$F$1141,전산회선!$B$4:$B$1141,$E54,전산회선!$F$4:$F$1141,"&lt;"&amp;AF54)),"")</f>
        <v/>
      </c>
      <c r="AI54" s="16" t="str" cm="1">
        <f t="array" ref="AI54">IF(AJ54="","",INDEX(전산회선!$E$4:$E$1141,_xlfn.AGGREGATE(15,6,ROW(전산회선!$E$4:$E$1141)-ROW(전산회선!$E$4)+1/((전산회선!$B$4:$B$1141=$E54)*(전산회선!$F$4:$F$1141=AJ54)),1)))</f>
        <v/>
      </c>
      <c r="AJ54" s="16" t="str">
        <f>IFERROR(IF(_xlfn.MAXIFS(전산회선!$F$4:$F$1141,전산회선!$B$4:$B$1141,$E54,전산회선!$F$4:$F$1141,"&lt;"&amp;AH54)=0,"",_xlfn.MAXIFS(전산회선!$F$4:$F$1141,전산회선!$B$4:$B$1141,$E54,전산회선!$F$4:$F$1141,"&lt;"&amp;AH54)),"")</f>
        <v/>
      </c>
      <c r="AK54" s="16" t="str" cm="1">
        <f t="array" ref="AK54">IF(AL54="","",INDEX(전산회선!$E$4:$E$1141,_xlfn.AGGREGATE(15,6,ROW(전산회선!$E$4:$E$1141)-ROW(전산회선!$E$4)+1/((전산회선!$B$4:$B$1141=$E54)*(전산회선!$F$4:$F$1141=AL54)),1)))</f>
        <v/>
      </c>
      <c r="AL54" s="16" t="str">
        <f>IFERROR(IF(_xlfn.MAXIFS(전산회선!$F$4:$F$1141,전산회선!$B$4:$B$1141,$E54,전산회선!$F$4:$F$1141,"&lt;"&amp;AJ54)=0,"",_xlfn.MAXIFS(전산회선!$F$4:$F$1141,전산회선!$B$4:$B$1141,$E54,전산회선!$F$4:$F$1141,"&lt;"&amp;AJ54)),"")</f>
        <v/>
      </c>
      <c r="AM54" s="16" t="str" cm="1">
        <f t="array" ref="AM54">IF(AN54="","",INDEX(전산회선!$E$4:$E$1141,_xlfn.AGGREGATE(15,6,ROW(전산회선!$E$4:$E$1141)-ROW(전산회선!$E$4)+1/((전산회선!$B$4:$B$1141=$E54)*(전산회선!$F$4:$F$1141=AN54)),1)))</f>
        <v/>
      </c>
      <c r="AN54" s="16" t="str">
        <f>IFERROR(IF(_xlfn.MAXIFS(전산회선!$F$4:$F$1141,전산회선!$B$4:$B$1141,$E54,전산회선!$F$4:$F$1141,"&lt;"&amp;AL54)=0,"",_xlfn.MAXIFS(전산회선!$F$4:$F$1141,전산회선!$B$4:$B$1141,$E54,전산회선!$F$4:$F$1141,"&lt;"&amp;AL54)),"")</f>
        <v/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0</v>
      </c>
      <c r="AY54" s="23">
        <v>0</v>
      </c>
      <c r="AZ54" s="23">
        <v>0</v>
      </c>
      <c r="BA54" s="23">
        <v>0</v>
      </c>
      <c r="BB54" s="23">
        <f t="shared" si="0"/>
        <v>0</v>
      </c>
      <c r="BC54" s="23">
        <v>0</v>
      </c>
      <c r="BD54" s="23">
        <v>0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v>0</v>
      </c>
      <c r="BQ54" s="17" t="str">
        <f>IFERROR(INDEX(피벗!$BL$5:$CH$5,1,MATCH($BR54,INDEX(피벗!$BL:$CH,MATCH($E54,피벗!$BJ:$BJ,0),0),0)),"")</f>
        <v/>
      </c>
      <c r="BR54" s="23" t="str">
        <f>IFERROR(LARGE(INDEX(피벗!$BL:$CH,MATCH(성장고객!$E54,피벗!$BJ:$BJ,0),0),1),"")</f>
        <v/>
      </c>
      <c r="BS54" s="27" t="str">
        <f t="shared" si="1"/>
        <v/>
      </c>
      <c r="BT54" s="17" t="str">
        <f>IFERROR(INDEX(피벗!$BL$5:$CH$5,1,MATCH($BU54,INDEX(피벗!$BL:$CH,MATCH($E54,피벗!$BJ:$BJ,0),0),0)),"")</f>
        <v/>
      </c>
      <c r="BU54" s="23" t="str">
        <f>IFERROR(LARGE(INDEX(피벗!$BL:$CH,MATCH(성장고객!$E54,피벗!$BJ:$BJ,0),0),2),"")</f>
        <v/>
      </c>
      <c r="BV54" s="27" t="str">
        <f t="shared" si="2"/>
        <v/>
      </c>
      <c r="BW54" s="17" t="str">
        <f>IFERROR(INDEX(피벗!$BL$5:$CH$5,1,MATCH($BX54,INDEX(피벗!$BL:$CH,MATCH($E54,피벗!$BJ:$BJ,0),0),0)),"")</f>
        <v/>
      </c>
      <c r="BX54" s="23" t="str">
        <f>IFERROR(LARGE(INDEX(피벗!$BL:$CH,MATCH(성장고객!$E54,피벗!$BJ:$BJ,0),0),3),"")</f>
        <v/>
      </c>
      <c r="BY54" s="27" t="str">
        <f t="shared" si="3"/>
        <v/>
      </c>
      <c r="BZ54" s="17" t="str">
        <f>IFERROR(INDEX(피벗!$BL$5:$CH$5,1,MATCH($CA54,INDEX(피벗!$BL:$CH,MATCH($E54,피벗!$BJ:$BJ,0),0),0)),"")</f>
        <v/>
      </c>
      <c r="CA54" s="23" t="str">
        <f>IFERROR(LARGE(INDEX(피벗!$BL:$CH,MATCH(성장고객!$E54,피벗!$BJ:$BJ,0),0),4),"")</f>
        <v/>
      </c>
      <c r="CB54" s="27" t="str">
        <f t="shared" si="4"/>
        <v/>
      </c>
      <c r="CC54" s="17" t="str">
        <f>IFERROR(INDEX(피벗!$BL$5:$CH$5,1,MATCH($CD54,INDEX(피벗!$BL:$CH,MATCH($E54,피벗!$BJ:$BJ,0),0),0)),"")</f>
        <v/>
      </c>
      <c r="CD54" s="23" t="str">
        <f>IFERROR(LARGE(INDEX(피벗!$BL:$CH,MATCH(성장고객!$E54,피벗!$BJ:$BJ,0),0),5),"")</f>
        <v/>
      </c>
      <c r="CE54" s="27" t="str">
        <f t="shared" si="5"/>
        <v/>
      </c>
      <c r="CF54" s="23" t="str">
        <f>IFERROR(INDEX(피벗!$CI:$CI,MATCH($E54,피벗!$BJ:$BJ,0)),"")</f>
        <v/>
      </c>
      <c r="CG54" s="25" t="str">
        <f t="shared" si="6"/>
        <v/>
      </c>
      <c r="CH54" s="17" t="str">
        <f>IFERROR(INDEX(피벗!$EZ$5:$GE$5,1,MATCH($CI54,INDEX(피벗!$EZ:$GE,MATCH($E54,피벗!$EY:$EY,0),0),0)),"")</f>
        <v/>
      </c>
      <c r="CI54" s="23" t="str">
        <f>IFERROR(LARGE(INDEX(피벗!$EZ:$GE,MATCH(성장고객!$E54,피벗!$EY:$EY,0),0),1),"")</f>
        <v/>
      </c>
      <c r="CJ54" s="17" t="str">
        <f>IFERROR(INDEX(피벗!$EZ$5:$GE$5,1,MATCH($CK54,INDEX(피벗!$EZ:$GE,MATCH($E54,피벗!$EY:$EY,0),0),0)),"")</f>
        <v/>
      </c>
      <c r="CK54" s="23" t="str">
        <f>IFERROR(LARGE(INDEX(피벗!$EZ:$GE,MATCH(성장고객!$E54,피벗!$EY:$EY,0),0),2),"")</f>
        <v/>
      </c>
      <c r="CL54" s="17" t="str">
        <f>IFERROR(INDEX(피벗!$EZ$5:$GE$5,1,MATCH($CM54,INDEX(피벗!$EZ:$GE,MATCH($E54,피벗!$EY:$EY,0),0),0)),"")</f>
        <v/>
      </c>
      <c r="CM54" s="23" t="str">
        <f>IFERROR(LARGE(INDEX(피벗!$EZ:$GE,MATCH(성장고객!$E54,피벗!$EY:$EY,0),0),3),"")</f>
        <v/>
      </c>
      <c r="CN54" s="17" t="str">
        <f>IFERROR(INDEX(피벗!$EZ$5:$GE$5,1,MATCH($CO54,INDEX(피벗!$EZ:$GE,MATCH($E54,피벗!$EY:$EY,0),0),0)),"")</f>
        <v/>
      </c>
      <c r="CO54" s="23" t="str">
        <f>IFERROR(LARGE(INDEX(피벗!$EZ:$GE,MATCH(성장고객!$E54,피벗!$EY:$EY,0),0),4),"")</f>
        <v/>
      </c>
      <c r="CP54" s="17" t="str">
        <f>IFERROR(INDEX(피벗!$EZ$5:$GE$5,1,MATCH($CQ54,INDEX(피벗!$EZ:$GE,MATCH($E54,피벗!$EY:$EY,0),0),0)),"")</f>
        <v/>
      </c>
      <c r="CQ54" s="23" t="str">
        <f>IFERROR(LARGE(INDEX(피벗!$EZ:$GE,MATCH(성장고객!$E54,피벗!$EY:$EY,0),0),5),"")</f>
        <v/>
      </c>
      <c r="CR54" s="23" t="str">
        <f>IFERROR(INDEX(피벗!$GF:$GF,MATCH($E54,피벗!$EY:$EY,0)),"")</f>
        <v/>
      </c>
    </row>
    <row r="55" spans="1:96" x14ac:dyDescent="0.45">
      <c r="A55" s="20" t="s">
        <v>982</v>
      </c>
      <c r="B55" s="20" t="s">
        <v>26</v>
      </c>
      <c r="C55" s="20" t="s">
        <v>30</v>
      </c>
      <c r="D55" s="20" t="s">
        <v>1194</v>
      </c>
      <c r="E55" s="20" t="s">
        <v>1211</v>
      </c>
      <c r="F55" s="21" t="s">
        <v>1212</v>
      </c>
      <c r="G55" s="21" t="s">
        <v>1</v>
      </c>
      <c r="H55" s="21" t="s">
        <v>0</v>
      </c>
      <c r="I55" s="22" t="s">
        <v>1213</v>
      </c>
      <c r="J55" s="22">
        <v>5068159541</v>
      </c>
      <c r="K55" s="20" t="s">
        <v>0</v>
      </c>
      <c r="L55" s="20" t="s">
        <v>1316</v>
      </c>
      <c r="M55" s="20" t="s">
        <v>9</v>
      </c>
      <c r="N55" s="20" t="s">
        <v>9</v>
      </c>
      <c r="O55" s="21" t="s">
        <v>9</v>
      </c>
      <c r="P55" s="21">
        <v>96</v>
      </c>
      <c r="Q55" s="21" t="s">
        <v>1392</v>
      </c>
      <c r="R55" s="21" t="s">
        <v>1320</v>
      </c>
      <c r="S55" s="21" t="s">
        <v>1321</v>
      </c>
      <c r="T55" s="21" t="s">
        <v>1316</v>
      </c>
      <c r="U55" s="21" t="s">
        <v>2283</v>
      </c>
      <c r="V55" s="21" t="s">
        <v>2284</v>
      </c>
      <c r="W55" s="20" t="s">
        <v>2285</v>
      </c>
      <c r="X55" s="21" t="s">
        <v>2286</v>
      </c>
      <c r="Y55" s="21" t="s">
        <v>2287</v>
      </c>
      <c r="Z55" s="21" t="s">
        <v>2288</v>
      </c>
      <c r="AA55" s="20">
        <v>21</v>
      </c>
      <c r="AB55" s="20" t="s">
        <v>1328</v>
      </c>
      <c r="AC55" s="21" t="s">
        <v>2289</v>
      </c>
      <c r="AD55" s="20" t="s">
        <v>1311</v>
      </c>
      <c r="AE55" s="16" t="str" cm="1">
        <f t="array" ref="AE55">IF(AF55="","",INDEX(전산회선!$E$4:$E$1141,_xlfn.AGGREGATE(15,6,ROW(전산회선!$E$4:$E$1141)-ROW(전산회선!$E$4)+1/((전산회선!$B$4:$B$1141=$E55)*(전산회선!$F$4:$F$1141=AF55)),1)))</f>
        <v>기업인터넷전화</v>
      </c>
      <c r="AF55" s="16">
        <f>IFERROR(IF(_xlfn.MAXIFS(전산회선!$F$4:$F$1141,전산회선!$B$4:$B$1141,$E55)=0,"",_xlfn.MAXIFS(전산회선!$F$4:$F$1141,전산회선!$B$4:$B$1141,$E55)),"")</f>
        <v>140</v>
      </c>
      <c r="AG55" s="16" t="str" cm="1">
        <f t="array" ref="AG55">IF(AH55="","",INDEX(전산회선!$E$4:$E$1141,_xlfn.AGGREGATE(15,6,ROW(전산회선!$E$4:$E$1141)-ROW(전산회선!$E$4)+1/((전산회선!$B$4:$B$1141=$E55)*(전산회선!$F$4:$F$1141=AH55)),1)))</f>
        <v>홈일반전화</v>
      </c>
      <c r="AH55" s="16">
        <f>IFERROR(IF(_xlfn.MAXIFS(전산회선!$F$4:$F$1141,전산회선!$B$4:$B$1141,$E55,전산회선!$F$4:$F$1141,"&lt;"&amp;AF55)=0,"",_xlfn.MAXIFS(전산회선!$F$4:$F$1141,전산회선!$B$4:$B$1141,$E55,전산회선!$F$4:$F$1141,"&lt;"&amp;AF55)),"")</f>
        <v>7</v>
      </c>
      <c r="AI55" s="16" t="str" cm="1">
        <f t="array" ref="AI55">IF(AJ55="","",INDEX(전산회선!$E$4:$E$1141,_xlfn.AGGREGATE(15,6,ROW(전산회선!$E$4:$E$1141)-ROW(전산회선!$E$4)+1/((전산회선!$B$4:$B$1141=$E55)*(전산회선!$F$4:$F$1141=AJ55)),1)))</f>
        <v>GiGA인터넷</v>
      </c>
      <c r="AJ55" s="16">
        <f>IFERROR(IF(_xlfn.MAXIFS(전산회선!$F$4:$F$1141,전산회선!$B$4:$B$1141,$E55,전산회선!$F$4:$F$1141,"&lt;"&amp;AH55)=0,"",_xlfn.MAXIFS(전산회선!$F$4:$F$1141,전산회선!$B$4:$B$1141,$E55,전산회선!$F$4:$F$1141,"&lt;"&amp;AH55)),"")</f>
        <v>5</v>
      </c>
      <c r="AK55" s="16" t="str" cm="1">
        <f t="array" ref="AK55">IF(AL55="","",INDEX(전산회선!$E$4:$E$1141,_xlfn.AGGREGATE(15,6,ROW(전산회선!$E$4:$E$1141)-ROW(전산회선!$E$4)+1/((전산회선!$B$4:$B$1141=$E55)*(전산회선!$F$4:$F$1141=AL55)),1)))</f>
        <v>홈인터넷전화</v>
      </c>
      <c r="AL55" s="16">
        <f>IFERROR(IF(_xlfn.MAXIFS(전산회선!$F$4:$F$1141,전산회선!$B$4:$B$1141,$E55,전산회선!$F$4:$F$1141,"&lt;"&amp;AJ55)=0,"",_xlfn.MAXIFS(전산회선!$F$4:$F$1141,전산회선!$B$4:$B$1141,$E55,전산회선!$F$4:$F$1141,"&lt;"&amp;AJ55)),"")</f>
        <v>4</v>
      </c>
      <c r="AM55" s="16" t="str" cm="1">
        <f t="array" ref="AM55">IF(AN55="","",INDEX(전산회선!$E$4:$E$1141,_xlfn.AGGREGATE(15,6,ROW(전산회선!$E$4:$E$1141)-ROW(전산회선!$E$4)+1/((전산회선!$B$4:$B$1141=$E55)*(전산회선!$F$4:$F$1141=AN55)),1)))</f>
        <v>MeGA인터넷</v>
      </c>
      <c r="AN55" s="16">
        <f>IFERROR(IF(_xlfn.MAXIFS(전산회선!$F$4:$F$1141,전산회선!$B$4:$B$1141,$E55,전산회선!$F$4:$F$1141,"&lt;"&amp;AL55)=0,"",_xlfn.MAXIFS(전산회선!$F$4:$F$1141,전산회선!$B$4:$B$1141,$E55,전산회선!$F$4:$F$1141,"&lt;"&amp;AL55)),"")</f>
        <v>2</v>
      </c>
      <c r="AO55" s="23">
        <v>0</v>
      </c>
      <c r="AP55" s="23">
        <v>0</v>
      </c>
      <c r="AQ55" s="23">
        <v>0</v>
      </c>
      <c r="AR55" s="23">
        <v>103563</v>
      </c>
      <c r="AS55" s="23">
        <v>113495</v>
      </c>
      <c r="AT55" s="23">
        <v>115615</v>
      </c>
      <c r="AU55" s="23">
        <v>215122</v>
      </c>
      <c r="AV55" s="23">
        <v>523939</v>
      </c>
      <c r="AW55" s="23">
        <v>541076</v>
      </c>
      <c r="AX55" s="23">
        <v>575817</v>
      </c>
      <c r="AY55" s="23">
        <v>517302</v>
      </c>
      <c r="AZ55" s="23">
        <v>518254</v>
      </c>
      <c r="BA55" s="23">
        <v>268681.91666666669</v>
      </c>
      <c r="BB55" s="23">
        <f t="shared" si="0"/>
        <v>3224183</v>
      </c>
      <c r="BC55" s="23">
        <v>0</v>
      </c>
      <c r="BD55" s="23">
        <v>0</v>
      </c>
      <c r="BE55" s="23">
        <v>0</v>
      </c>
      <c r="BF55" s="23">
        <v>0</v>
      </c>
      <c r="BG55" s="23">
        <v>0</v>
      </c>
      <c r="BH55" s="23">
        <v>0</v>
      </c>
      <c r="BI55" s="23">
        <v>0</v>
      </c>
      <c r="BJ55" s="23">
        <v>7963</v>
      </c>
      <c r="BK55" s="23">
        <v>41962</v>
      </c>
      <c r="BL55" s="23">
        <v>41962</v>
      </c>
      <c r="BM55" s="23">
        <v>41962</v>
      </c>
      <c r="BN55" s="23">
        <v>41962</v>
      </c>
      <c r="BO55" s="23">
        <v>14650.916666666666</v>
      </c>
      <c r="BP55" s="23">
        <v>175811</v>
      </c>
      <c r="BQ55" s="17" t="str">
        <f>IFERROR(INDEX(피벗!$BL$5:$CH$5,1,MATCH($BR55,INDEX(피벗!$BL:$CH,MATCH($E55,피벗!$BJ:$BJ,0),0),0)),"")</f>
        <v>MeGA인터넷</v>
      </c>
      <c r="BR55" s="23">
        <f>IFERROR(LARGE(INDEX(피벗!$BL:$CH,MATCH(성장고객!$E55,피벗!$BJ:$BJ,0),0),1),"")</f>
        <v>89326</v>
      </c>
      <c r="BS55" s="27">
        <f t="shared" si="1"/>
        <v>2.7705003096908581E-2</v>
      </c>
      <c r="BT55" s="17" t="str">
        <f>IFERROR(INDEX(피벗!$BL$5:$CH$5,1,MATCH($BU55,INDEX(피벗!$BL:$CH,MATCH($E55,피벗!$BJ:$BJ,0),0),0)),"")</f>
        <v>기업인터넷전화</v>
      </c>
      <c r="BU55" s="23">
        <f>IFERROR(LARGE(INDEX(피벗!$BL:$CH,MATCH(성장고객!$E55,피벗!$BJ:$BJ,0),0),2),"")</f>
        <v>86485</v>
      </c>
      <c r="BV55" s="27">
        <f t="shared" si="2"/>
        <v>2.6823849638807722E-2</v>
      </c>
      <c r="BW55" s="17" t="str">
        <f>IFERROR(INDEX(피벗!$BL$5:$CH$5,1,MATCH($BX55,INDEX(피벗!$BL:$CH,MATCH($E55,피벗!$BJ:$BJ,0),0),0)),"")</f>
        <v/>
      </c>
      <c r="BX55" s="23" t="str">
        <f>IFERROR(LARGE(INDEX(피벗!$BL:$CH,MATCH(성장고객!$E55,피벗!$BJ:$BJ,0),0),3),"")</f>
        <v/>
      </c>
      <c r="BY55" s="27" t="str">
        <f t="shared" si="3"/>
        <v/>
      </c>
      <c r="BZ55" s="17" t="str">
        <f>IFERROR(INDEX(피벗!$BL$5:$CH$5,1,MATCH($CA55,INDEX(피벗!$BL:$CH,MATCH($E55,피벗!$BJ:$BJ,0),0),0)),"")</f>
        <v/>
      </c>
      <c r="CA55" s="23" t="str">
        <f>IFERROR(LARGE(INDEX(피벗!$BL:$CH,MATCH(성장고객!$E55,피벗!$BJ:$BJ,0),0),4),"")</f>
        <v/>
      </c>
      <c r="CB55" s="27" t="str">
        <f t="shared" si="4"/>
        <v/>
      </c>
      <c r="CC55" s="17" t="str">
        <f>IFERROR(INDEX(피벗!$BL$5:$CH$5,1,MATCH($CD55,INDEX(피벗!$BL:$CH,MATCH($E55,피벗!$BJ:$BJ,0),0),0)),"")</f>
        <v/>
      </c>
      <c r="CD55" s="23" t="str">
        <f>IFERROR(LARGE(INDEX(피벗!$BL:$CH,MATCH(성장고객!$E55,피벗!$BJ:$BJ,0),0),5),"")</f>
        <v/>
      </c>
      <c r="CE55" s="27" t="str">
        <f t="shared" si="5"/>
        <v/>
      </c>
      <c r="CF55" s="23">
        <f>IFERROR(INDEX(피벗!$CI:$CI,MATCH($E55,피벗!$BJ:$BJ,0)),"")</f>
        <v>175811</v>
      </c>
      <c r="CG55" s="25">
        <f t="shared" si="6"/>
        <v>5.4528852735716303E-2</v>
      </c>
      <c r="CH55" s="17" t="str">
        <f>IFERROR(INDEX(피벗!$EZ$5:$GE$5,1,MATCH($CI55,INDEX(피벗!$EZ:$GE,MATCH($E55,피벗!$EY:$EY,0),0),0)),"")</f>
        <v>기업인터넷전화</v>
      </c>
      <c r="CI55" s="23">
        <f>IFERROR(LARGE(INDEX(피벗!$EZ:$GE,MATCH(성장고객!$E55,피벗!$EY:$EY,0),0),1),"")</f>
        <v>1413515</v>
      </c>
      <c r="CJ55" s="17" t="str">
        <f>IFERROR(INDEX(피벗!$EZ$5:$GE$5,1,MATCH($CK55,INDEX(피벗!$EZ:$GE,MATCH($E55,피벗!$EY:$EY,0),0),0)),"")</f>
        <v>GiGA인터넷</v>
      </c>
      <c r="CK55" s="23">
        <f>IFERROR(LARGE(INDEX(피벗!$EZ:$GE,MATCH(성장고객!$E55,피벗!$EY:$EY,0),0),2),"")</f>
        <v>953420</v>
      </c>
      <c r="CL55" s="17" t="str">
        <f>IFERROR(INDEX(피벗!$EZ$5:$GE$5,1,MATCH($CM55,INDEX(피벗!$EZ:$GE,MATCH($E55,피벗!$EY:$EY,0),0),0)),"")</f>
        <v>홈일반전화</v>
      </c>
      <c r="CM55" s="23">
        <f>IFERROR(LARGE(INDEX(피벗!$EZ:$GE,MATCH(성장고객!$E55,피벗!$EY:$EY,0),0),3),"")</f>
        <v>316927</v>
      </c>
      <c r="CN55" s="17" t="str">
        <f>IFERROR(INDEX(피벗!$EZ$5:$GE$5,1,MATCH($CO55,INDEX(피벗!$EZ:$GE,MATCH($E55,피벗!$EY:$EY,0),0),0)),"")</f>
        <v>MeGA인터넷</v>
      </c>
      <c r="CO55" s="23">
        <f>IFERROR(LARGE(INDEX(피벗!$EZ:$GE,MATCH(성장고객!$E55,피벗!$EY:$EY,0),0),4),"")</f>
        <v>209258</v>
      </c>
      <c r="CP55" s="17" t="str">
        <f>IFERROR(INDEX(피벗!$EZ$5:$GE$5,1,MATCH($CQ55,INDEX(피벗!$EZ:$GE,MATCH($E55,피벗!$EY:$EY,0),0),0)),"")</f>
        <v>인터넷부가</v>
      </c>
      <c r="CQ55" s="23">
        <f>IFERROR(LARGE(INDEX(피벗!$EZ:$GE,MATCH(성장고객!$E55,피벗!$EY:$EY,0),0),5),"")</f>
        <v>209032</v>
      </c>
      <c r="CR55" s="23">
        <f>IFERROR(INDEX(피벗!$GF:$GF,MATCH($E55,피벗!$EY:$EY,0)),"")</f>
        <v>3224183</v>
      </c>
    </row>
    <row r="56" spans="1:96" x14ac:dyDescent="0.45">
      <c r="A56" s="20" t="s">
        <v>982</v>
      </c>
      <c r="B56" s="20" t="s">
        <v>29</v>
      </c>
      <c r="C56" s="20" t="s">
        <v>30</v>
      </c>
      <c r="D56" s="20" t="s">
        <v>990</v>
      </c>
      <c r="E56" s="20" t="s">
        <v>996</v>
      </c>
      <c r="F56" s="21" t="s">
        <v>997</v>
      </c>
      <c r="G56" s="21" t="s">
        <v>1</v>
      </c>
      <c r="H56" s="21" t="s">
        <v>0</v>
      </c>
      <c r="I56" s="22" t="s">
        <v>35</v>
      </c>
      <c r="J56" s="22" t="s">
        <v>36</v>
      </c>
      <c r="K56" s="20" t="s">
        <v>0</v>
      </c>
      <c r="L56" s="20" t="s">
        <v>1316</v>
      </c>
      <c r="M56" s="20" t="s">
        <v>1381</v>
      </c>
      <c r="N56" s="20" t="s">
        <v>1336</v>
      </c>
      <c r="O56" s="21" t="s">
        <v>1382</v>
      </c>
      <c r="P56" s="21">
        <v>15</v>
      </c>
      <c r="Q56" s="21" t="s">
        <v>1358</v>
      </c>
      <c r="R56" s="21" t="s">
        <v>1320</v>
      </c>
      <c r="S56" s="21" t="s">
        <v>1321</v>
      </c>
      <c r="T56" s="21" t="s">
        <v>1316</v>
      </c>
      <c r="U56" s="21" t="s">
        <v>1359</v>
      </c>
      <c r="V56" s="21" t="s">
        <v>1383</v>
      </c>
      <c r="W56" s="20" t="s">
        <v>1384</v>
      </c>
      <c r="X56" s="21" t="s">
        <v>1385</v>
      </c>
      <c r="Y56" s="21" t="s">
        <v>1386</v>
      </c>
      <c r="Z56" s="21" t="s">
        <v>1387</v>
      </c>
      <c r="AA56" s="20">
        <v>9</v>
      </c>
      <c r="AB56" s="20" t="s">
        <v>1354</v>
      </c>
      <c r="AC56" s="21" t="s">
        <v>1388</v>
      </c>
      <c r="AD56" s="20" t="s">
        <v>1311</v>
      </c>
      <c r="AE56" s="16" t="str" cm="1">
        <f t="array" ref="AE56">IF(AF56="","",INDEX(전산회선!$E$4:$E$1141,_xlfn.AGGREGATE(15,6,ROW(전산회선!$E$4:$E$1141)-ROW(전산회선!$E$4)+1/((전산회선!$B$4:$B$1141=$E56)*(전산회선!$F$4:$F$1141=AF56)),1)))</f>
        <v>기업인터넷전화</v>
      </c>
      <c r="AF56" s="16">
        <f>IFERROR(IF(_xlfn.MAXIFS(전산회선!$F$4:$F$1141,전산회선!$B$4:$B$1141,$E56)=0,"",_xlfn.MAXIFS(전산회선!$F$4:$F$1141,전산회선!$B$4:$B$1141,$E56)),"")</f>
        <v>8</v>
      </c>
      <c r="AG56" s="16" t="str" cm="1">
        <f t="array" ref="AG56">IF(AH56="","",INDEX(전산회선!$E$4:$E$1141,_xlfn.AGGREGATE(15,6,ROW(전산회선!$E$4:$E$1141)-ROW(전산회선!$E$4)+1/((전산회선!$B$4:$B$1141=$E56)*(전산회선!$F$4:$F$1141=AH56)),1)))</f>
        <v>GiGA인터넷</v>
      </c>
      <c r="AH56" s="16">
        <f>IFERROR(IF(_xlfn.MAXIFS(전산회선!$F$4:$F$1141,전산회선!$B$4:$B$1141,$E56,전산회선!$F$4:$F$1141,"&lt;"&amp;AF56)=0,"",_xlfn.MAXIFS(전산회선!$F$4:$F$1141,전산회선!$B$4:$B$1141,$E56,전산회선!$F$4:$F$1141,"&lt;"&amp;AF56)),"")</f>
        <v>4</v>
      </c>
      <c r="AI56" s="16" t="str" cm="1">
        <f t="array" ref="AI56">IF(AJ56="","",INDEX(전산회선!$E$4:$E$1141,_xlfn.AGGREGATE(15,6,ROW(전산회선!$E$4:$E$1141)-ROW(전산회선!$E$4)+1/((전산회선!$B$4:$B$1141=$E56)*(전산회선!$F$4:$F$1141=AJ56)),1)))</f>
        <v>홈일반전화</v>
      </c>
      <c r="AJ56" s="16">
        <f>IFERROR(IF(_xlfn.MAXIFS(전산회선!$F$4:$F$1141,전산회선!$B$4:$B$1141,$E56,전산회선!$F$4:$F$1141,"&lt;"&amp;AH56)=0,"",_xlfn.MAXIFS(전산회선!$F$4:$F$1141,전산회선!$B$4:$B$1141,$E56,전산회선!$F$4:$F$1141,"&lt;"&amp;AH56)),"")</f>
        <v>2</v>
      </c>
      <c r="AK56" s="16" t="str" cm="1">
        <f t="array" ref="AK56">IF(AL56="","",INDEX(전산회선!$E$4:$E$1141,_xlfn.AGGREGATE(15,6,ROW(전산회선!$E$4:$E$1141)-ROW(전산회선!$E$4)+1/((전산회선!$B$4:$B$1141=$E56)*(전산회선!$F$4:$F$1141=AL56)),1)))</f>
        <v>GTV</v>
      </c>
      <c r="AL56" s="16">
        <f>IFERROR(IF(_xlfn.MAXIFS(전산회선!$F$4:$F$1141,전산회선!$B$4:$B$1141,$E56,전산회선!$F$4:$F$1141,"&lt;"&amp;AJ56)=0,"",_xlfn.MAXIFS(전산회선!$F$4:$F$1141,전산회선!$B$4:$B$1141,$E56,전산회선!$F$4:$F$1141,"&lt;"&amp;AJ56)),"")</f>
        <v>1</v>
      </c>
      <c r="AM56" s="16" t="str" cm="1">
        <f t="array" ref="AM56">IF(AN56="","",INDEX(전산회선!$E$4:$E$1141,_xlfn.AGGREGATE(15,6,ROW(전산회선!$E$4:$E$1141)-ROW(전산회선!$E$4)+1/((전산회선!$B$4:$B$1141=$E56)*(전산회선!$F$4:$F$1141=AN56)),1)))</f>
        <v/>
      </c>
      <c r="AN56" s="16" t="str">
        <f>IFERROR(IF(_xlfn.MAXIFS(전산회선!$F$4:$F$1141,전산회선!$B$4:$B$1141,$E56,전산회선!$F$4:$F$1141,"&lt;"&amp;AL56)=0,"",_xlfn.MAXIFS(전산회선!$F$4:$F$1141,전산회선!$B$4:$B$1141,$E56,전산회선!$F$4:$F$1141,"&lt;"&amp;AL56)),"")</f>
        <v/>
      </c>
      <c r="AO56" s="23">
        <v>150332</v>
      </c>
      <c r="AP56" s="23">
        <v>149383</v>
      </c>
      <c r="AQ56" s="23">
        <v>150074</v>
      </c>
      <c r="AR56" s="23">
        <v>149586</v>
      </c>
      <c r="AS56" s="23">
        <v>148996</v>
      </c>
      <c r="AT56" s="23">
        <v>151474</v>
      </c>
      <c r="AU56" s="23">
        <v>152370</v>
      </c>
      <c r="AV56" s="23">
        <v>152322</v>
      </c>
      <c r="AW56" s="23">
        <v>156189</v>
      </c>
      <c r="AX56" s="23">
        <v>152439</v>
      </c>
      <c r="AY56" s="23">
        <v>151941</v>
      </c>
      <c r="AZ56" s="23">
        <v>154165</v>
      </c>
      <c r="BA56" s="23">
        <v>151605.91666666666</v>
      </c>
      <c r="BB56" s="23">
        <f t="shared" si="0"/>
        <v>1819271</v>
      </c>
      <c r="BC56" s="23">
        <v>0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>
        <v>0</v>
      </c>
      <c r="BQ56" s="17" t="str">
        <f>IFERROR(INDEX(피벗!$BL$5:$CH$5,1,MATCH($BR56,INDEX(피벗!$BL:$CH,MATCH($E56,피벗!$BJ:$BJ,0),0),0)),"")</f>
        <v/>
      </c>
      <c r="BR56" s="23" t="str">
        <f>IFERROR(LARGE(INDEX(피벗!$BL:$CH,MATCH(성장고객!$E56,피벗!$BJ:$BJ,0),0),1),"")</f>
        <v/>
      </c>
      <c r="BS56" s="27" t="str">
        <f t="shared" si="1"/>
        <v/>
      </c>
      <c r="BT56" s="17" t="str">
        <f>IFERROR(INDEX(피벗!$BL$5:$CH$5,1,MATCH($BU56,INDEX(피벗!$BL:$CH,MATCH($E56,피벗!$BJ:$BJ,0),0),0)),"")</f>
        <v/>
      </c>
      <c r="BU56" s="23" t="str">
        <f>IFERROR(LARGE(INDEX(피벗!$BL:$CH,MATCH(성장고객!$E56,피벗!$BJ:$BJ,0),0),2),"")</f>
        <v/>
      </c>
      <c r="BV56" s="27" t="str">
        <f t="shared" si="2"/>
        <v/>
      </c>
      <c r="BW56" s="17" t="str">
        <f>IFERROR(INDEX(피벗!$BL$5:$CH$5,1,MATCH($BX56,INDEX(피벗!$BL:$CH,MATCH($E56,피벗!$BJ:$BJ,0),0),0)),"")</f>
        <v/>
      </c>
      <c r="BX56" s="23" t="str">
        <f>IFERROR(LARGE(INDEX(피벗!$BL:$CH,MATCH(성장고객!$E56,피벗!$BJ:$BJ,0),0),3),"")</f>
        <v/>
      </c>
      <c r="BY56" s="27" t="str">
        <f t="shared" si="3"/>
        <v/>
      </c>
      <c r="BZ56" s="17" t="str">
        <f>IFERROR(INDEX(피벗!$BL$5:$CH$5,1,MATCH($CA56,INDEX(피벗!$BL:$CH,MATCH($E56,피벗!$BJ:$BJ,0),0),0)),"")</f>
        <v/>
      </c>
      <c r="CA56" s="23" t="str">
        <f>IFERROR(LARGE(INDEX(피벗!$BL:$CH,MATCH(성장고객!$E56,피벗!$BJ:$BJ,0),0),4),"")</f>
        <v/>
      </c>
      <c r="CB56" s="27" t="str">
        <f t="shared" si="4"/>
        <v/>
      </c>
      <c r="CC56" s="17" t="str">
        <f>IFERROR(INDEX(피벗!$BL$5:$CH$5,1,MATCH($CD56,INDEX(피벗!$BL:$CH,MATCH($E56,피벗!$BJ:$BJ,0),0),0)),"")</f>
        <v/>
      </c>
      <c r="CD56" s="23" t="str">
        <f>IFERROR(LARGE(INDEX(피벗!$BL:$CH,MATCH(성장고객!$E56,피벗!$BJ:$BJ,0),0),5),"")</f>
        <v/>
      </c>
      <c r="CE56" s="27" t="str">
        <f t="shared" si="5"/>
        <v/>
      </c>
      <c r="CF56" s="23" t="str">
        <f>IFERROR(INDEX(피벗!$CI:$CI,MATCH($E56,피벗!$BJ:$BJ,0)),"")</f>
        <v/>
      </c>
      <c r="CG56" s="25" t="str">
        <f t="shared" si="6"/>
        <v/>
      </c>
      <c r="CH56" s="17" t="str">
        <f>IFERROR(INDEX(피벗!$EZ$5:$GE$5,1,MATCH($CI56,INDEX(피벗!$EZ:$GE,MATCH($E56,피벗!$EY:$EY,0),0),0)),"")</f>
        <v>GiGA인터넷</v>
      </c>
      <c r="CI56" s="23">
        <f>IFERROR(LARGE(INDEX(피벗!$EZ:$GE,MATCH(성장고객!$E56,피벗!$EY:$EY,0),0),1),"")</f>
        <v>1272000</v>
      </c>
      <c r="CJ56" s="17" t="str">
        <f>IFERROR(INDEX(피벗!$EZ$5:$GE$5,1,MATCH($CK56,INDEX(피벗!$EZ:$GE,MATCH($E56,피벗!$EY:$EY,0),0),0)),"")</f>
        <v>AI기업지능망</v>
      </c>
      <c r="CK56" s="23">
        <f>IFERROR(LARGE(INDEX(피벗!$EZ:$GE,MATCH(성장고객!$E56,피벗!$EY:$EY,0),0),2),"")</f>
        <v>240000</v>
      </c>
      <c r="CL56" s="17" t="str">
        <f>IFERROR(INDEX(피벗!$EZ$5:$GE$5,1,MATCH($CM56,INDEX(피벗!$EZ:$GE,MATCH($E56,피벗!$EY:$EY,0),0),0)),"")</f>
        <v>기업인터넷전화</v>
      </c>
      <c r="CM56" s="23">
        <f>IFERROR(LARGE(INDEX(피벗!$EZ:$GE,MATCH(성장고객!$E56,피벗!$EY:$EY,0),0),3),"")</f>
        <v>219303</v>
      </c>
      <c r="CN56" s="17" t="str">
        <f>IFERROR(INDEX(피벗!$EZ$5:$GE$5,1,MATCH($CO56,INDEX(피벗!$EZ:$GE,MATCH($E56,피벗!$EY:$EY,0),0),0)),"")</f>
        <v>GTV</v>
      </c>
      <c r="CO56" s="23">
        <f>IFERROR(LARGE(INDEX(피벗!$EZ:$GE,MATCH(성장고객!$E56,피벗!$EY:$EY,0),0),4),"")</f>
        <v>66000</v>
      </c>
      <c r="CP56" s="17" t="str">
        <f>IFERROR(INDEX(피벗!$EZ$5:$GE$5,1,MATCH($CQ56,INDEX(피벗!$EZ:$GE,MATCH($E56,피벗!$EY:$EY,0),0),0)),"")</f>
        <v>홈일반전화</v>
      </c>
      <c r="CQ56" s="23">
        <f>IFERROR(LARGE(INDEX(피벗!$EZ:$GE,MATCH(성장고객!$E56,피벗!$EY:$EY,0),0),5),"")</f>
        <v>21968</v>
      </c>
      <c r="CR56" s="23">
        <f>IFERROR(INDEX(피벗!$GF:$GF,MATCH($E56,피벗!$EY:$EY,0)),"")</f>
        <v>1819271</v>
      </c>
    </row>
    <row r="57" spans="1:96" x14ac:dyDescent="0.45">
      <c r="A57" s="20" t="s">
        <v>982</v>
      </c>
      <c r="B57" s="20" t="s">
        <v>29</v>
      </c>
      <c r="C57" s="20" t="s">
        <v>104</v>
      </c>
      <c r="D57" s="20" t="s">
        <v>1098</v>
      </c>
      <c r="E57" s="20" t="s">
        <v>141</v>
      </c>
      <c r="F57" s="21" t="s">
        <v>142</v>
      </c>
      <c r="G57" s="21" t="s">
        <v>1</v>
      </c>
      <c r="H57" s="21" t="s">
        <v>0</v>
      </c>
      <c r="I57" s="22" t="s">
        <v>143</v>
      </c>
      <c r="J57" s="22" t="s">
        <v>144</v>
      </c>
      <c r="K57" s="20" t="s">
        <v>0</v>
      </c>
      <c r="L57" s="20" t="s">
        <v>1316</v>
      </c>
      <c r="M57" s="20" t="s">
        <v>1381</v>
      </c>
      <c r="N57" s="20" t="s">
        <v>1336</v>
      </c>
      <c r="O57" s="21" t="s">
        <v>1705</v>
      </c>
      <c r="P57" s="21">
        <v>7</v>
      </c>
      <c r="Q57" s="21" t="s">
        <v>1347</v>
      </c>
      <c r="R57" s="21" t="s">
        <v>1320</v>
      </c>
      <c r="S57" s="21" t="s">
        <v>1321</v>
      </c>
      <c r="T57" s="21" t="s">
        <v>1316</v>
      </c>
      <c r="U57" s="21" t="s">
        <v>1564</v>
      </c>
      <c r="V57" s="21" t="s">
        <v>1706</v>
      </c>
      <c r="W57" s="20" t="s">
        <v>1707</v>
      </c>
      <c r="X57" s="21" t="s">
        <v>9</v>
      </c>
      <c r="Y57" s="21" t="s">
        <v>1708</v>
      </c>
      <c r="Z57" s="21" t="s">
        <v>1709</v>
      </c>
      <c r="AA57" s="20">
        <v>66</v>
      </c>
      <c r="AB57" s="20" t="s">
        <v>1464</v>
      </c>
      <c r="AC57" s="21" t="s">
        <v>9</v>
      </c>
      <c r="AD57" s="20" t="s">
        <v>1311</v>
      </c>
      <c r="AE57" s="16" t="str" cm="1">
        <f t="array" ref="AE57">IF(AF57="","",INDEX(전산회선!$E$4:$E$1141,_xlfn.AGGREGATE(15,6,ROW(전산회선!$E$4:$E$1141)-ROW(전산회선!$E$4)+1/((전산회선!$B$4:$B$1141=$E57)*(전산회선!$F$4:$F$1141=AF57)),1)))</f>
        <v>기업인터넷전화</v>
      </c>
      <c r="AF57" s="16">
        <f>IFERROR(IF(_xlfn.MAXIFS(전산회선!$F$4:$F$1141,전산회선!$B$4:$B$1141,$E57)=0,"",_xlfn.MAXIFS(전산회선!$F$4:$F$1141,전산회선!$B$4:$B$1141,$E57)),"")</f>
        <v>4</v>
      </c>
      <c r="AG57" s="16" t="str" cm="1">
        <f t="array" ref="AG57">IF(AH57="","",INDEX(전산회선!$E$4:$E$1141,_xlfn.AGGREGATE(15,6,ROW(전산회선!$E$4:$E$1141)-ROW(전산회선!$E$4)+1/((전산회선!$B$4:$B$1141=$E57)*(전산회선!$F$4:$F$1141=AH57)),1)))</f>
        <v>홈일반전화</v>
      </c>
      <c r="AH57" s="16">
        <f>IFERROR(IF(_xlfn.MAXIFS(전산회선!$F$4:$F$1141,전산회선!$B$4:$B$1141,$E57,전산회선!$F$4:$F$1141,"&lt;"&amp;AF57)=0,"",_xlfn.MAXIFS(전산회선!$F$4:$F$1141,전산회선!$B$4:$B$1141,$E57,전산회선!$F$4:$F$1141,"&lt;"&amp;AF57)),"")</f>
        <v>1</v>
      </c>
      <c r="AI57" s="16" t="str" cm="1">
        <f t="array" ref="AI57">IF(AJ57="","",INDEX(전산회선!$E$4:$E$1141,_xlfn.AGGREGATE(15,6,ROW(전산회선!$E$4:$E$1141)-ROW(전산회선!$E$4)+1/((전산회선!$B$4:$B$1141=$E57)*(전산회선!$F$4:$F$1141=AJ57)),1)))</f>
        <v/>
      </c>
      <c r="AJ57" s="16" t="str">
        <f>IFERROR(IF(_xlfn.MAXIFS(전산회선!$F$4:$F$1141,전산회선!$B$4:$B$1141,$E57,전산회선!$F$4:$F$1141,"&lt;"&amp;AH57)=0,"",_xlfn.MAXIFS(전산회선!$F$4:$F$1141,전산회선!$B$4:$B$1141,$E57,전산회선!$F$4:$F$1141,"&lt;"&amp;AH57)),"")</f>
        <v/>
      </c>
      <c r="AK57" s="16" t="str" cm="1">
        <f t="array" ref="AK57">IF(AL57="","",INDEX(전산회선!$E$4:$E$1141,_xlfn.AGGREGATE(15,6,ROW(전산회선!$E$4:$E$1141)-ROW(전산회선!$E$4)+1/((전산회선!$B$4:$B$1141=$E57)*(전산회선!$F$4:$F$1141=AL57)),1)))</f>
        <v/>
      </c>
      <c r="AL57" s="16" t="str">
        <f>IFERROR(IF(_xlfn.MAXIFS(전산회선!$F$4:$F$1141,전산회선!$B$4:$B$1141,$E57,전산회선!$F$4:$F$1141,"&lt;"&amp;AJ57)=0,"",_xlfn.MAXIFS(전산회선!$F$4:$F$1141,전산회선!$B$4:$B$1141,$E57,전산회선!$F$4:$F$1141,"&lt;"&amp;AJ57)),"")</f>
        <v/>
      </c>
      <c r="AM57" s="16" t="str" cm="1">
        <f t="array" ref="AM57">IF(AN57="","",INDEX(전산회선!$E$4:$E$1141,_xlfn.AGGREGATE(15,6,ROW(전산회선!$E$4:$E$1141)-ROW(전산회선!$E$4)+1/((전산회선!$B$4:$B$1141=$E57)*(전산회선!$F$4:$F$1141=AN57)),1)))</f>
        <v/>
      </c>
      <c r="AN57" s="16" t="str">
        <f>IFERROR(IF(_xlfn.MAXIFS(전산회선!$F$4:$F$1141,전산회선!$B$4:$B$1141,$E57,전산회선!$F$4:$F$1141,"&lt;"&amp;AL57)=0,"",_xlfn.MAXIFS(전산회선!$F$4:$F$1141,전산회선!$B$4:$B$1141,$E57,전산회선!$F$4:$F$1141,"&lt;"&amp;AL57)),"")</f>
        <v/>
      </c>
      <c r="AO57" s="23">
        <v>50979</v>
      </c>
      <c r="AP57" s="23">
        <v>53734</v>
      </c>
      <c r="AQ57" s="23">
        <v>50728</v>
      </c>
      <c r="AR57" s="23">
        <v>50612</v>
      </c>
      <c r="AS57" s="23">
        <v>50622</v>
      </c>
      <c r="AT57" s="23">
        <v>49601</v>
      </c>
      <c r="AU57" s="23">
        <v>50501</v>
      </c>
      <c r="AV57" s="23">
        <v>50253</v>
      </c>
      <c r="AW57" s="23">
        <v>50459</v>
      </c>
      <c r="AX57" s="23">
        <v>51586</v>
      </c>
      <c r="AY57" s="23">
        <v>45483</v>
      </c>
      <c r="AZ57" s="23">
        <v>45555</v>
      </c>
      <c r="BA57" s="23">
        <v>50009.416666666664</v>
      </c>
      <c r="BB57" s="23">
        <f t="shared" si="0"/>
        <v>600113</v>
      </c>
      <c r="BC57" s="23">
        <v>0</v>
      </c>
      <c r="BD57" s="23">
        <v>0</v>
      </c>
      <c r="BE57" s="23">
        <v>0</v>
      </c>
      <c r="BF57" s="23">
        <v>0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v>0</v>
      </c>
      <c r="BQ57" s="17" t="str">
        <f>IFERROR(INDEX(피벗!$BL$5:$CH$5,1,MATCH($BR57,INDEX(피벗!$BL:$CH,MATCH($E57,피벗!$BJ:$BJ,0),0),0)),"")</f>
        <v/>
      </c>
      <c r="BR57" s="23" t="str">
        <f>IFERROR(LARGE(INDEX(피벗!$BL:$CH,MATCH(성장고객!$E57,피벗!$BJ:$BJ,0),0),1),"")</f>
        <v/>
      </c>
      <c r="BS57" s="27" t="str">
        <f t="shared" si="1"/>
        <v/>
      </c>
      <c r="BT57" s="17" t="str">
        <f>IFERROR(INDEX(피벗!$BL$5:$CH$5,1,MATCH($BU57,INDEX(피벗!$BL:$CH,MATCH($E57,피벗!$BJ:$BJ,0),0),0)),"")</f>
        <v/>
      </c>
      <c r="BU57" s="23" t="str">
        <f>IFERROR(LARGE(INDEX(피벗!$BL:$CH,MATCH(성장고객!$E57,피벗!$BJ:$BJ,0),0),2),"")</f>
        <v/>
      </c>
      <c r="BV57" s="27" t="str">
        <f t="shared" si="2"/>
        <v/>
      </c>
      <c r="BW57" s="17" t="str">
        <f>IFERROR(INDEX(피벗!$BL$5:$CH$5,1,MATCH($BX57,INDEX(피벗!$BL:$CH,MATCH($E57,피벗!$BJ:$BJ,0),0),0)),"")</f>
        <v/>
      </c>
      <c r="BX57" s="23" t="str">
        <f>IFERROR(LARGE(INDEX(피벗!$BL:$CH,MATCH(성장고객!$E57,피벗!$BJ:$BJ,0),0),3),"")</f>
        <v/>
      </c>
      <c r="BY57" s="27" t="str">
        <f t="shared" si="3"/>
        <v/>
      </c>
      <c r="BZ57" s="17" t="str">
        <f>IFERROR(INDEX(피벗!$BL$5:$CH$5,1,MATCH($CA57,INDEX(피벗!$BL:$CH,MATCH($E57,피벗!$BJ:$BJ,0),0),0)),"")</f>
        <v/>
      </c>
      <c r="CA57" s="23" t="str">
        <f>IFERROR(LARGE(INDEX(피벗!$BL:$CH,MATCH(성장고객!$E57,피벗!$BJ:$BJ,0),0),4),"")</f>
        <v/>
      </c>
      <c r="CB57" s="27" t="str">
        <f t="shared" si="4"/>
        <v/>
      </c>
      <c r="CC57" s="17" t="str">
        <f>IFERROR(INDEX(피벗!$BL$5:$CH$5,1,MATCH($CD57,INDEX(피벗!$BL:$CH,MATCH($E57,피벗!$BJ:$BJ,0),0),0)),"")</f>
        <v/>
      </c>
      <c r="CD57" s="23" t="str">
        <f>IFERROR(LARGE(INDEX(피벗!$BL:$CH,MATCH(성장고객!$E57,피벗!$BJ:$BJ,0),0),5),"")</f>
        <v/>
      </c>
      <c r="CE57" s="27" t="str">
        <f t="shared" si="5"/>
        <v/>
      </c>
      <c r="CF57" s="23" t="str">
        <f>IFERROR(INDEX(피벗!$CI:$CI,MATCH($E57,피벗!$BJ:$BJ,0)),"")</f>
        <v/>
      </c>
      <c r="CG57" s="25" t="str">
        <f t="shared" si="6"/>
        <v/>
      </c>
      <c r="CH57" s="17" t="str">
        <f>IFERROR(INDEX(피벗!$EZ$5:$GE$5,1,MATCH($CI57,INDEX(피벗!$EZ:$GE,MATCH($E57,피벗!$EY:$EY,0),0),0)),"")</f>
        <v>GiGA인터넷</v>
      </c>
      <c r="CI57" s="23">
        <f>IFERROR(LARGE(INDEX(피벗!$EZ:$GE,MATCH(성장고객!$E57,피벗!$EY:$EY,0),0),1),"")</f>
        <v>378000</v>
      </c>
      <c r="CJ57" s="17" t="str">
        <f>IFERROR(INDEX(피벗!$EZ$5:$GE$5,1,MATCH($CK57,INDEX(피벗!$EZ:$GE,MATCH($E57,피벗!$EY:$EY,0),0),0)),"")</f>
        <v>기업인터넷전화</v>
      </c>
      <c r="CK57" s="23">
        <f>IFERROR(LARGE(INDEX(피벗!$EZ:$GE,MATCH(성장고객!$E57,피벗!$EY:$EY,0),0),2),"")</f>
        <v>82602</v>
      </c>
      <c r="CL57" s="17" t="str">
        <f>IFERROR(INDEX(피벗!$EZ$5:$GE$5,1,MATCH($CM57,INDEX(피벗!$EZ:$GE,MATCH($E57,피벗!$EY:$EY,0),0),0)),"")</f>
        <v>기업메시징</v>
      </c>
      <c r="CM57" s="23">
        <f>IFERROR(LARGE(INDEX(피벗!$EZ:$GE,MATCH(성장고객!$E57,피벗!$EY:$EY,0),0),3),"")</f>
        <v>69050</v>
      </c>
      <c r="CN57" s="17" t="str">
        <f>IFERROR(INDEX(피벗!$EZ$5:$GE$5,1,MATCH($CO57,INDEX(피벗!$EZ:$GE,MATCH($E57,피벗!$EY:$EY,0),0),0)),"")</f>
        <v>홈일반전화</v>
      </c>
      <c r="CO57" s="23">
        <f>IFERROR(LARGE(INDEX(피벗!$EZ:$GE,MATCH(성장고객!$E57,피벗!$EY:$EY,0),0),4),"")</f>
        <v>58461</v>
      </c>
      <c r="CP57" s="17" t="str">
        <f>IFERROR(INDEX(피벗!$EZ$5:$GE$5,1,MATCH($CQ57,INDEX(피벗!$EZ:$GE,MATCH($E57,피벗!$EY:$EY,0),0),0)),"")</f>
        <v>인터넷부가</v>
      </c>
      <c r="CQ57" s="23">
        <f>IFERROR(LARGE(INDEX(피벗!$EZ:$GE,MATCH(성장고객!$E57,피벗!$EY:$EY,0),0),5),"")</f>
        <v>12000</v>
      </c>
      <c r="CR57" s="23">
        <f>IFERROR(INDEX(피벗!$GF:$GF,MATCH($E57,피벗!$EY:$EY,0)),"")</f>
        <v>600113</v>
      </c>
    </row>
    <row r="58" spans="1:96" x14ac:dyDescent="0.45">
      <c r="A58" s="20" t="s">
        <v>982</v>
      </c>
      <c r="B58" s="20" t="s">
        <v>701</v>
      </c>
      <c r="C58" s="20" t="s">
        <v>30</v>
      </c>
      <c r="D58" s="20" t="s">
        <v>983</v>
      </c>
      <c r="E58" s="20" t="s">
        <v>1117</v>
      </c>
      <c r="F58" s="21" t="s">
        <v>1118</v>
      </c>
      <c r="G58" s="21" t="s">
        <v>1</v>
      </c>
      <c r="H58" s="21" t="s">
        <v>0</v>
      </c>
      <c r="I58" s="22" t="s">
        <v>3131</v>
      </c>
      <c r="J58" s="22">
        <v>8328703405</v>
      </c>
      <c r="K58" s="20" t="s">
        <v>0</v>
      </c>
      <c r="L58" s="20" t="s">
        <v>1316</v>
      </c>
      <c r="M58" s="20" t="s">
        <v>9</v>
      </c>
      <c r="N58" s="20" t="s">
        <v>9</v>
      </c>
      <c r="O58" s="21" t="s">
        <v>1887</v>
      </c>
      <c r="P58" s="21">
        <v>2</v>
      </c>
      <c r="Q58" s="21" t="s">
        <v>1347</v>
      </c>
      <c r="R58" s="21" t="s">
        <v>1320</v>
      </c>
      <c r="S58" s="21" t="s">
        <v>1321</v>
      </c>
      <c r="T58" s="21" t="s">
        <v>1316</v>
      </c>
      <c r="U58" s="21" t="s">
        <v>1888</v>
      </c>
      <c r="V58" s="21" t="s">
        <v>1889</v>
      </c>
      <c r="W58" s="20" t="s">
        <v>9</v>
      </c>
      <c r="X58" s="21" t="s">
        <v>9</v>
      </c>
      <c r="Y58" s="21" t="s">
        <v>1885</v>
      </c>
      <c r="Z58" s="21" t="s">
        <v>1890</v>
      </c>
      <c r="AA58" s="20">
        <v>0</v>
      </c>
      <c r="AB58" s="20" t="s">
        <v>1587</v>
      </c>
      <c r="AC58" s="21" t="s">
        <v>1891</v>
      </c>
      <c r="AD58" s="20" t="s">
        <v>1311</v>
      </c>
      <c r="AE58" s="16" t="str" cm="1">
        <f t="array" ref="AE58">IF(AF58="","",INDEX(전산회선!$E$4:$E$1141,_xlfn.AGGREGATE(15,6,ROW(전산회선!$E$4:$E$1141)-ROW(전산회선!$E$4)+1/((전산회선!$B$4:$B$1141=$E58)*(전산회선!$F$4:$F$1141=AF58)),1)))</f>
        <v>홈일반전화</v>
      </c>
      <c r="AF58" s="16">
        <f>IFERROR(IF(_xlfn.MAXIFS(전산회선!$F$4:$F$1141,전산회선!$B$4:$B$1141,$E58)=0,"",_xlfn.MAXIFS(전산회선!$F$4:$F$1141,전산회선!$B$4:$B$1141,$E58)),"")</f>
        <v>2</v>
      </c>
      <c r="AG58" s="16" t="str" cm="1">
        <f t="array" ref="AG58">IF(AH58="","",INDEX(전산회선!$E$4:$E$1141,_xlfn.AGGREGATE(15,6,ROW(전산회선!$E$4:$E$1141)-ROW(전산회선!$E$4)+1/((전산회선!$B$4:$B$1141=$E58)*(전산회선!$F$4:$F$1141=AH58)),1)))</f>
        <v/>
      </c>
      <c r="AH58" s="16" t="str">
        <f>IFERROR(IF(_xlfn.MAXIFS(전산회선!$F$4:$F$1141,전산회선!$B$4:$B$1141,$E58,전산회선!$F$4:$F$1141,"&lt;"&amp;AF58)=0,"",_xlfn.MAXIFS(전산회선!$F$4:$F$1141,전산회선!$B$4:$B$1141,$E58,전산회선!$F$4:$F$1141,"&lt;"&amp;AF58)),"")</f>
        <v/>
      </c>
      <c r="AI58" s="16" t="str" cm="1">
        <f t="array" ref="AI58">IF(AJ58="","",INDEX(전산회선!$E$4:$E$1141,_xlfn.AGGREGATE(15,6,ROW(전산회선!$E$4:$E$1141)-ROW(전산회선!$E$4)+1/((전산회선!$B$4:$B$1141=$E58)*(전산회선!$F$4:$F$1141=AJ58)),1)))</f>
        <v/>
      </c>
      <c r="AJ58" s="16" t="str">
        <f>IFERROR(IF(_xlfn.MAXIFS(전산회선!$F$4:$F$1141,전산회선!$B$4:$B$1141,$E58,전산회선!$F$4:$F$1141,"&lt;"&amp;AH58)=0,"",_xlfn.MAXIFS(전산회선!$F$4:$F$1141,전산회선!$B$4:$B$1141,$E58,전산회선!$F$4:$F$1141,"&lt;"&amp;AH58)),"")</f>
        <v/>
      </c>
      <c r="AK58" s="16" t="str" cm="1">
        <f t="array" ref="AK58">IF(AL58="","",INDEX(전산회선!$E$4:$E$1141,_xlfn.AGGREGATE(15,6,ROW(전산회선!$E$4:$E$1141)-ROW(전산회선!$E$4)+1/((전산회선!$B$4:$B$1141=$E58)*(전산회선!$F$4:$F$1141=AL58)),1)))</f>
        <v/>
      </c>
      <c r="AL58" s="16" t="str">
        <f>IFERROR(IF(_xlfn.MAXIFS(전산회선!$F$4:$F$1141,전산회선!$B$4:$B$1141,$E58,전산회선!$F$4:$F$1141,"&lt;"&amp;AJ58)=0,"",_xlfn.MAXIFS(전산회선!$F$4:$F$1141,전산회선!$B$4:$B$1141,$E58,전산회선!$F$4:$F$1141,"&lt;"&amp;AJ58)),"")</f>
        <v/>
      </c>
      <c r="AM58" s="16" t="str" cm="1">
        <f t="array" ref="AM58">IF(AN58="","",INDEX(전산회선!$E$4:$E$1141,_xlfn.AGGREGATE(15,6,ROW(전산회선!$E$4:$E$1141)-ROW(전산회선!$E$4)+1/((전산회선!$B$4:$B$1141=$E58)*(전산회선!$F$4:$F$1141=AN58)),1)))</f>
        <v/>
      </c>
      <c r="AN58" s="16" t="str">
        <f>IFERROR(IF(_xlfn.MAXIFS(전산회선!$F$4:$F$1141,전산회선!$B$4:$B$1141,$E58,전산회선!$F$4:$F$1141,"&lt;"&amp;AL58)=0,"",_xlfn.MAXIFS(전산회선!$F$4:$F$1141,전산회선!$B$4:$B$1141,$E58,전산회선!$F$4:$F$1141,"&lt;"&amp;AL58)),"")</f>
        <v/>
      </c>
      <c r="AO58" s="23">
        <v>20448</v>
      </c>
      <c r="AP58" s="23">
        <v>20448</v>
      </c>
      <c r="AQ58" s="23">
        <v>20448</v>
      </c>
      <c r="AR58" s="23">
        <v>31697</v>
      </c>
      <c r="AS58" s="23">
        <v>14320</v>
      </c>
      <c r="AT58" s="23">
        <v>15104</v>
      </c>
      <c r="AU58" s="23">
        <v>14149</v>
      </c>
      <c r="AV58" s="23">
        <v>14203</v>
      </c>
      <c r="AW58" s="23">
        <v>14323</v>
      </c>
      <c r="AX58" s="23">
        <v>13857</v>
      </c>
      <c r="AY58" s="23">
        <v>13961</v>
      </c>
      <c r="AZ58" s="23">
        <v>14233</v>
      </c>
      <c r="BA58" s="23">
        <v>17265.916666666668</v>
      </c>
      <c r="BB58" s="23">
        <f t="shared" si="0"/>
        <v>207191</v>
      </c>
      <c r="BC58" s="23">
        <v>0</v>
      </c>
      <c r="BD58" s="23">
        <v>0</v>
      </c>
      <c r="BE58" s="23">
        <v>0</v>
      </c>
      <c r="BF58" s="23">
        <v>200</v>
      </c>
      <c r="BG58" s="23">
        <v>2000</v>
      </c>
      <c r="BH58" s="23">
        <v>2000</v>
      </c>
      <c r="BI58" s="23">
        <v>2000</v>
      </c>
      <c r="BJ58" s="23">
        <v>2000</v>
      </c>
      <c r="BK58" s="23">
        <v>2000</v>
      </c>
      <c r="BL58" s="23">
        <v>2000</v>
      </c>
      <c r="BM58" s="23">
        <v>2000</v>
      </c>
      <c r="BN58" s="23">
        <v>2000</v>
      </c>
      <c r="BO58" s="23">
        <v>1350</v>
      </c>
      <c r="BP58" s="23">
        <v>16200</v>
      </c>
      <c r="BQ58" s="17" t="str">
        <f>IFERROR(INDEX(피벗!$BL$5:$CH$5,1,MATCH($BR58,INDEX(피벗!$BL:$CH,MATCH($E58,피벗!$BJ:$BJ,0),0),0)),"")</f>
        <v>홈일반전화</v>
      </c>
      <c r="BR58" s="23">
        <f>IFERROR(LARGE(INDEX(피벗!$BL:$CH,MATCH(성장고객!$E58,피벗!$BJ:$BJ,0),0),1),"")</f>
        <v>16200</v>
      </c>
      <c r="BS58" s="27">
        <f t="shared" si="1"/>
        <v>7.8188724413705224E-2</v>
      </c>
      <c r="BT58" s="17" t="str">
        <f>IFERROR(INDEX(피벗!$BL$5:$CH$5,1,MATCH($BU58,INDEX(피벗!$BL:$CH,MATCH($E58,피벗!$BJ:$BJ,0),0),0)),"")</f>
        <v/>
      </c>
      <c r="BU58" s="23" t="str">
        <f>IFERROR(LARGE(INDEX(피벗!$BL:$CH,MATCH(성장고객!$E58,피벗!$BJ:$BJ,0),0),2),"")</f>
        <v/>
      </c>
      <c r="BV58" s="27" t="str">
        <f t="shared" si="2"/>
        <v/>
      </c>
      <c r="BW58" s="17" t="str">
        <f>IFERROR(INDEX(피벗!$BL$5:$CH$5,1,MATCH($BX58,INDEX(피벗!$BL:$CH,MATCH($E58,피벗!$BJ:$BJ,0),0),0)),"")</f>
        <v/>
      </c>
      <c r="BX58" s="23" t="str">
        <f>IFERROR(LARGE(INDEX(피벗!$BL:$CH,MATCH(성장고객!$E58,피벗!$BJ:$BJ,0),0),3),"")</f>
        <v/>
      </c>
      <c r="BY58" s="27" t="str">
        <f t="shared" si="3"/>
        <v/>
      </c>
      <c r="BZ58" s="17" t="str">
        <f>IFERROR(INDEX(피벗!$BL$5:$CH$5,1,MATCH($CA58,INDEX(피벗!$BL:$CH,MATCH($E58,피벗!$BJ:$BJ,0),0),0)),"")</f>
        <v/>
      </c>
      <c r="CA58" s="23" t="str">
        <f>IFERROR(LARGE(INDEX(피벗!$BL:$CH,MATCH(성장고객!$E58,피벗!$BJ:$BJ,0),0),4),"")</f>
        <v/>
      </c>
      <c r="CB58" s="27" t="str">
        <f t="shared" si="4"/>
        <v/>
      </c>
      <c r="CC58" s="17" t="str">
        <f>IFERROR(INDEX(피벗!$BL$5:$CH$5,1,MATCH($CD58,INDEX(피벗!$BL:$CH,MATCH($E58,피벗!$BJ:$BJ,0),0),0)),"")</f>
        <v/>
      </c>
      <c r="CD58" s="23" t="str">
        <f>IFERROR(LARGE(INDEX(피벗!$BL:$CH,MATCH(성장고객!$E58,피벗!$BJ:$BJ,0),0),5),"")</f>
        <v/>
      </c>
      <c r="CE58" s="27" t="str">
        <f t="shared" si="5"/>
        <v/>
      </c>
      <c r="CF58" s="23">
        <f>IFERROR(INDEX(피벗!$CI:$CI,MATCH($E58,피벗!$BJ:$BJ,0)),"")</f>
        <v>16200</v>
      </c>
      <c r="CG58" s="25">
        <f t="shared" si="6"/>
        <v>7.8188724413705224E-2</v>
      </c>
      <c r="CH58" s="17" t="str">
        <f>IFERROR(INDEX(피벗!$EZ$5:$GE$5,1,MATCH($CI58,INDEX(피벗!$EZ:$GE,MATCH($E58,피벗!$EY:$EY,0),0),0)),"")</f>
        <v>홈일반전화</v>
      </c>
      <c r="CI58" s="23">
        <f>IFERROR(LARGE(INDEX(피벗!$EZ:$GE,MATCH(성장고객!$E58,피벗!$EY:$EY,0),0),1),"")</f>
        <v>176974</v>
      </c>
      <c r="CJ58" s="17" t="str">
        <f>IFERROR(INDEX(피벗!$EZ$5:$GE$5,1,MATCH($CK58,INDEX(피벗!$EZ:$GE,MATCH($E58,피벗!$EY:$EY,0),0),0)),"")</f>
        <v>홈지능망</v>
      </c>
      <c r="CK58" s="23">
        <f>IFERROR(LARGE(INDEX(피벗!$EZ:$GE,MATCH(성장고객!$E58,피벗!$EY:$EY,0),0),2),"")</f>
        <v>30217</v>
      </c>
      <c r="CL58" s="17" t="str">
        <f>IFERROR(INDEX(피벗!$EZ$5:$GE$5,1,MATCH($CM58,INDEX(피벗!$EZ:$GE,MATCH($E58,피벗!$EY:$EY,0),0),0)),"")</f>
        <v/>
      </c>
      <c r="CM58" s="23" t="str">
        <f>IFERROR(LARGE(INDEX(피벗!$EZ:$GE,MATCH(성장고객!$E58,피벗!$EY:$EY,0),0),3),"")</f>
        <v/>
      </c>
      <c r="CN58" s="17" t="str">
        <f>IFERROR(INDEX(피벗!$EZ$5:$GE$5,1,MATCH($CO58,INDEX(피벗!$EZ:$GE,MATCH($E58,피벗!$EY:$EY,0),0),0)),"")</f>
        <v/>
      </c>
      <c r="CO58" s="23" t="str">
        <f>IFERROR(LARGE(INDEX(피벗!$EZ:$GE,MATCH(성장고객!$E58,피벗!$EY:$EY,0),0),4),"")</f>
        <v/>
      </c>
      <c r="CP58" s="17" t="str">
        <f>IFERROR(INDEX(피벗!$EZ$5:$GE$5,1,MATCH($CQ58,INDEX(피벗!$EZ:$GE,MATCH($E58,피벗!$EY:$EY,0),0),0)),"")</f>
        <v/>
      </c>
      <c r="CQ58" s="23" t="str">
        <f>IFERROR(LARGE(INDEX(피벗!$EZ:$GE,MATCH(성장고객!$E58,피벗!$EY:$EY,0),0),5),"")</f>
        <v/>
      </c>
      <c r="CR58" s="23">
        <f>IFERROR(INDEX(피벗!$GF:$GF,MATCH($E58,피벗!$EY:$EY,0)),"")</f>
        <v>207191</v>
      </c>
    </row>
    <row r="59" spans="1:96" x14ac:dyDescent="0.45">
      <c r="A59" s="20" t="s">
        <v>982</v>
      </c>
      <c r="B59" s="20" t="s">
        <v>29</v>
      </c>
      <c r="C59" s="20" t="s">
        <v>30</v>
      </c>
      <c r="D59" s="20" t="s">
        <v>990</v>
      </c>
      <c r="E59" s="20" t="s">
        <v>1029</v>
      </c>
      <c r="F59" s="21" t="s">
        <v>1030</v>
      </c>
      <c r="G59" s="21" t="s">
        <v>1</v>
      </c>
      <c r="H59" s="21" t="s">
        <v>0</v>
      </c>
      <c r="I59" s="22" t="s">
        <v>72</v>
      </c>
      <c r="J59" s="22" t="s">
        <v>73</v>
      </c>
      <c r="K59" s="20" t="s">
        <v>0</v>
      </c>
      <c r="L59" s="20" t="s">
        <v>1316</v>
      </c>
      <c r="M59" s="20" t="s">
        <v>1433</v>
      </c>
      <c r="N59" s="20" t="s">
        <v>1317</v>
      </c>
      <c r="O59" s="21" t="s">
        <v>1510</v>
      </c>
      <c r="P59" s="21">
        <v>67</v>
      </c>
      <c r="Q59" s="21" t="s">
        <v>1358</v>
      </c>
      <c r="R59" s="21" t="s">
        <v>1320</v>
      </c>
      <c r="S59" s="21" t="s">
        <v>1321</v>
      </c>
      <c r="T59" s="21" t="s">
        <v>1316</v>
      </c>
      <c r="U59" s="21" t="s">
        <v>1393</v>
      </c>
      <c r="V59" s="21" t="s">
        <v>1511</v>
      </c>
      <c r="W59" s="20" t="s">
        <v>1512</v>
      </c>
      <c r="X59" s="21" t="s">
        <v>1513</v>
      </c>
      <c r="Y59" s="21" t="s">
        <v>1514</v>
      </c>
      <c r="Z59" s="21" t="s">
        <v>1515</v>
      </c>
      <c r="AA59" s="20">
        <v>4</v>
      </c>
      <c r="AB59" s="20" t="s">
        <v>1328</v>
      </c>
      <c r="AC59" s="21" t="s">
        <v>1516</v>
      </c>
      <c r="AD59" s="20" t="s">
        <v>1311</v>
      </c>
      <c r="AE59" s="16" t="str" cm="1">
        <f t="array" ref="AE59">IF(AF59="","",INDEX(전산회선!$E$4:$E$1141,_xlfn.AGGREGATE(15,6,ROW(전산회선!$E$4:$E$1141)-ROW(전산회선!$E$4)+1/((전산회선!$B$4:$B$1141=$E59)*(전산회선!$F$4:$F$1141=AF59)),1)))</f>
        <v>홈일반전화</v>
      </c>
      <c r="AF59" s="16">
        <f>IFERROR(IF(_xlfn.MAXIFS(전산회선!$F$4:$F$1141,전산회선!$B$4:$B$1141,$E59)=0,"",_xlfn.MAXIFS(전산회선!$F$4:$F$1141,전산회선!$B$4:$B$1141,$E59)),"")</f>
        <v>20</v>
      </c>
      <c r="AG59" s="16" t="str" cm="1">
        <f t="array" ref="AG59">IF(AH59="","",INDEX(전산회선!$E$4:$E$1141,_xlfn.AGGREGATE(15,6,ROW(전산회선!$E$4:$E$1141)-ROW(전산회선!$E$4)+1/((전산회선!$B$4:$B$1141=$E59)*(전산회선!$F$4:$F$1141=AH59)),1)))</f>
        <v>기업인터넷전화</v>
      </c>
      <c r="AH59" s="16">
        <f>IFERROR(IF(_xlfn.MAXIFS(전산회선!$F$4:$F$1141,전산회선!$B$4:$B$1141,$E59,전산회선!$F$4:$F$1141,"&lt;"&amp;AF59)=0,"",_xlfn.MAXIFS(전산회선!$F$4:$F$1141,전산회선!$B$4:$B$1141,$E59,전산회선!$F$4:$F$1141,"&lt;"&amp;AF59)),"")</f>
        <v>17</v>
      </c>
      <c r="AI59" s="16" t="str" cm="1">
        <f t="array" ref="AI59">IF(AJ59="","",INDEX(전산회선!$E$4:$E$1141,_xlfn.AGGREGATE(15,6,ROW(전산회선!$E$4:$E$1141)-ROW(전산회선!$E$4)+1/((전산회선!$B$4:$B$1141=$E59)*(전산회선!$F$4:$F$1141=AJ59)),1)))</f>
        <v>MeGA인터넷</v>
      </c>
      <c r="AJ59" s="16">
        <f>IFERROR(IF(_xlfn.MAXIFS(전산회선!$F$4:$F$1141,전산회선!$B$4:$B$1141,$E59,전산회선!$F$4:$F$1141,"&lt;"&amp;AH59)=0,"",_xlfn.MAXIFS(전산회선!$F$4:$F$1141,전산회선!$B$4:$B$1141,$E59,전산회선!$F$4:$F$1141,"&lt;"&amp;AH59)),"")</f>
        <v>7</v>
      </c>
      <c r="AK59" s="16" t="str" cm="1">
        <f t="array" ref="AK59">IF(AL59="","",INDEX(전산회선!$E$4:$E$1141,_xlfn.AGGREGATE(15,6,ROW(전산회선!$E$4:$E$1141)-ROW(전산회선!$E$4)+1/((전산회선!$B$4:$B$1141=$E59)*(전산회선!$F$4:$F$1141=AL59)),1)))</f>
        <v>GiGA인터넷</v>
      </c>
      <c r="AL59" s="16">
        <f>IFERROR(IF(_xlfn.MAXIFS(전산회선!$F$4:$F$1141,전산회선!$B$4:$B$1141,$E59,전산회선!$F$4:$F$1141,"&lt;"&amp;AJ59)=0,"",_xlfn.MAXIFS(전산회선!$F$4:$F$1141,전산회선!$B$4:$B$1141,$E59,전산회선!$F$4:$F$1141,"&lt;"&amp;AJ59)),"")</f>
        <v>6</v>
      </c>
      <c r="AM59" s="16" t="str" cm="1">
        <f t="array" ref="AM59">IF(AN59="","",INDEX(전산회선!$E$4:$E$1141,_xlfn.AGGREGATE(15,6,ROW(전산회선!$E$4:$E$1141)-ROW(전산회선!$E$4)+1/((전산회선!$B$4:$B$1141=$E59)*(전산회선!$F$4:$F$1141=AN59)),1)))</f>
        <v>GTV</v>
      </c>
      <c r="AN59" s="16">
        <f>IFERROR(IF(_xlfn.MAXIFS(전산회선!$F$4:$F$1141,전산회선!$B$4:$B$1141,$E59,전산회선!$F$4:$F$1141,"&lt;"&amp;AL59)=0,"",_xlfn.MAXIFS(전산회선!$F$4:$F$1141,전산회선!$B$4:$B$1141,$E59,전산회선!$F$4:$F$1141,"&lt;"&amp;AL59)),"")</f>
        <v>2</v>
      </c>
      <c r="AO59" s="23">
        <v>1067782</v>
      </c>
      <c r="AP59" s="23">
        <v>1082863</v>
      </c>
      <c r="AQ59" s="23">
        <v>1072228</v>
      </c>
      <c r="AR59" s="23">
        <v>1073633</v>
      </c>
      <c r="AS59" s="23">
        <v>1070160</v>
      </c>
      <c r="AT59" s="23">
        <v>1077831</v>
      </c>
      <c r="AU59" s="23">
        <v>1078944</v>
      </c>
      <c r="AV59" s="23">
        <v>1070651</v>
      </c>
      <c r="AW59" s="23">
        <v>1078609</v>
      </c>
      <c r="AX59" s="23">
        <v>1074119</v>
      </c>
      <c r="AY59" s="23">
        <v>1071865</v>
      </c>
      <c r="AZ59" s="23">
        <v>1068128</v>
      </c>
      <c r="BA59" s="23">
        <v>1073901.0833333333</v>
      </c>
      <c r="BB59" s="23">
        <f t="shared" si="0"/>
        <v>12886813</v>
      </c>
      <c r="BC59" s="23">
        <v>0</v>
      </c>
      <c r="BD59" s="23">
        <v>0</v>
      </c>
      <c r="BE59" s="23">
        <v>0</v>
      </c>
      <c r="BF59" s="23">
        <v>0</v>
      </c>
      <c r="BG59" s="23">
        <v>0</v>
      </c>
      <c r="BH59" s="23">
        <v>0</v>
      </c>
      <c r="BI59" s="23">
        <v>0</v>
      </c>
      <c r="BJ59" s="23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0</v>
      </c>
      <c r="BP59" s="23">
        <v>0</v>
      </c>
      <c r="BQ59" s="17" t="str">
        <f>IFERROR(INDEX(피벗!$BL$5:$CH$5,1,MATCH($BR59,INDEX(피벗!$BL:$CH,MATCH($E59,피벗!$BJ:$BJ,0),0),0)),"")</f>
        <v/>
      </c>
      <c r="BR59" s="23" t="str">
        <f>IFERROR(LARGE(INDEX(피벗!$BL:$CH,MATCH(성장고객!$E59,피벗!$BJ:$BJ,0),0),1),"")</f>
        <v/>
      </c>
      <c r="BS59" s="27" t="str">
        <f t="shared" si="1"/>
        <v/>
      </c>
      <c r="BT59" s="17" t="str">
        <f>IFERROR(INDEX(피벗!$BL$5:$CH$5,1,MATCH($BU59,INDEX(피벗!$BL:$CH,MATCH($E59,피벗!$BJ:$BJ,0),0),0)),"")</f>
        <v/>
      </c>
      <c r="BU59" s="23" t="str">
        <f>IFERROR(LARGE(INDEX(피벗!$BL:$CH,MATCH(성장고객!$E59,피벗!$BJ:$BJ,0),0),2),"")</f>
        <v/>
      </c>
      <c r="BV59" s="27" t="str">
        <f t="shared" si="2"/>
        <v/>
      </c>
      <c r="BW59" s="17" t="str">
        <f>IFERROR(INDEX(피벗!$BL$5:$CH$5,1,MATCH($BX59,INDEX(피벗!$BL:$CH,MATCH($E59,피벗!$BJ:$BJ,0),0),0)),"")</f>
        <v/>
      </c>
      <c r="BX59" s="23" t="str">
        <f>IFERROR(LARGE(INDEX(피벗!$BL:$CH,MATCH(성장고객!$E59,피벗!$BJ:$BJ,0),0),3),"")</f>
        <v/>
      </c>
      <c r="BY59" s="27" t="str">
        <f t="shared" si="3"/>
        <v/>
      </c>
      <c r="BZ59" s="17" t="str">
        <f>IFERROR(INDEX(피벗!$BL$5:$CH$5,1,MATCH($CA59,INDEX(피벗!$BL:$CH,MATCH($E59,피벗!$BJ:$BJ,0),0),0)),"")</f>
        <v/>
      </c>
      <c r="CA59" s="23" t="str">
        <f>IFERROR(LARGE(INDEX(피벗!$BL:$CH,MATCH(성장고객!$E59,피벗!$BJ:$BJ,0),0),4),"")</f>
        <v/>
      </c>
      <c r="CB59" s="27" t="str">
        <f t="shared" si="4"/>
        <v/>
      </c>
      <c r="CC59" s="17" t="str">
        <f>IFERROR(INDEX(피벗!$BL$5:$CH$5,1,MATCH($CD59,INDEX(피벗!$BL:$CH,MATCH($E59,피벗!$BJ:$BJ,0),0),0)),"")</f>
        <v/>
      </c>
      <c r="CD59" s="23" t="str">
        <f>IFERROR(LARGE(INDEX(피벗!$BL:$CH,MATCH(성장고객!$E59,피벗!$BJ:$BJ,0),0),5),"")</f>
        <v/>
      </c>
      <c r="CE59" s="27" t="str">
        <f t="shared" si="5"/>
        <v/>
      </c>
      <c r="CF59" s="23" t="str">
        <f>IFERROR(INDEX(피벗!$CI:$CI,MATCH($E59,피벗!$BJ:$BJ,0)),"")</f>
        <v/>
      </c>
      <c r="CG59" s="25" t="str">
        <f t="shared" si="6"/>
        <v/>
      </c>
      <c r="CH59" s="17" t="str">
        <f>IFERROR(INDEX(피벗!$EZ$5:$GE$5,1,MATCH($CI59,INDEX(피벗!$EZ:$GE,MATCH($E59,피벗!$EY:$EY,0),0),0)),"")</f>
        <v>홈지능망</v>
      </c>
      <c r="CI59" s="23">
        <f>IFERROR(LARGE(INDEX(피벗!$EZ:$GE,MATCH(성장고객!$E59,피벗!$EY:$EY,0),0),1),"")</f>
        <v>2933166.5999999996</v>
      </c>
      <c r="CJ59" s="17" t="str">
        <f>IFERROR(INDEX(피벗!$EZ$5:$GE$5,1,MATCH($CK59,INDEX(피벗!$EZ:$GE,MATCH($E59,피벗!$EY:$EY,0),0),0)),"")</f>
        <v>기업인터넷</v>
      </c>
      <c r="CK59" s="23">
        <f>IFERROR(LARGE(INDEX(피벗!$EZ:$GE,MATCH(성장고객!$E59,피벗!$EY:$EY,0),0),2),"")</f>
        <v>2832000</v>
      </c>
      <c r="CL59" s="17" t="str">
        <f>IFERROR(INDEX(피벗!$EZ$5:$GE$5,1,MATCH($CM59,INDEX(피벗!$EZ:$GE,MATCH($E59,피벗!$EY:$EY,0),0),0)),"")</f>
        <v>MeGA인터넷</v>
      </c>
      <c r="CM59" s="23">
        <f>IFERROR(LARGE(INDEX(피벗!$EZ:$GE,MATCH(성장고객!$E59,피벗!$EY:$EY,0),0),3),"")</f>
        <v>2106600</v>
      </c>
      <c r="CN59" s="17" t="str">
        <f>IFERROR(INDEX(피벗!$EZ$5:$GE$5,1,MATCH($CO59,INDEX(피벗!$EZ:$GE,MATCH($E59,피벗!$EY:$EY,0),0),0)),"")</f>
        <v>홈일반전화</v>
      </c>
      <c r="CO59" s="23">
        <f>IFERROR(LARGE(INDEX(피벗!$EZ:$GE,MATCH(성장고객!$E59,피벗!$EY:$EY,0),0),4),"")</f>
        <v>2021108.3999999997</v>
      </c>
      <c r="CP59" s="17" t="str">
        <f>IFERROR(INDEX(피벗!$EZ$5:$GE$5,1,MATCH($CQ59,INDEX(피벗!$EZ:$GE,MATCH($E59,피벗!$EY:$EY,0),0),0)),"")</f>
        <v>GiGA인터넷</v>
      </c>
      <c r="CQ59" s="23">
        <f>IFERROR(LARGE(INDEX(피벗!$EZ:$GE,MATCH(성장고객!$E59,피벗!$EY:$EY,0),0),5),"")</f>
        <v>1982893</v>
      </c>
      <c r="CR59" s="23">
        <f>IFERROR(INDEX(피벗!$GF:$GF,MATCH($E59,피벗!$EY:$EY,0)),"")</f>
        <v>12886813</v>
      </c>
    </row>
    <row r="60" spans="1:96" x14ac:dyDescent="0.45">
      <c r="A60" s="20" t="s">
        <v>982</v>
      </c>
      <c r="B60" s="20" t="s">
        <v>26</v>
      </c>
      <c r="C60" s="20" t="s">
        <v>104</v>
      </c>
      <c r="D60" s="20" t="s">
        <v>1218</v>
      </c>
      <c r="E60" s="20" t="s">
        <v>396</v>
      </c>
      <c r="F60" s="21" t="s">
        <v>397</v>
      </c>
      <c r="G60" s="21" t="s">
        <v>1</v>
      </c>
      <c r="H60" s="21" t="s">
        <v>0</v>
      </c>
      <c r="I60" s="22" t="s">
        <v>398</v>
      </c>
      <c r="J60" s="22" t="s">
        <v>399</v>
      </c>
      <c r="K60" s="20" t="s">
        <v>0</v>
      </c>
      <c r="L60" s="20" t="s">
        <v>1316</v>
      </c>
      <c r="M60" s="20" t="s">
        <v>1501</v>
      </c>
      <c r="N60" s="20" t="s">
        <v>1390</v>
      </c>
      <c r="O60" s="21" t="s">
        <v>2614</v>
      </c>
      <c r="P60" s="21">
        <v>109</v>
      </c>
      <c r="Q60" s="21" t="s">
        <v>1347</v>
      </c>
      <c r="R60" s="21" t="s">
        <v>1320</v>
      </c>
      <c r="S60" s="21" t="s">
        <v>1321</v>
      </c>
      <c r="T60" s="21" t="s">
        <v>1316</v>
      </c>
      <c r="U60" s="21" t="s">
        <v>2424</v>
      </c>
      <c r="V60" s="21" t="s">
        <v>2889</v>
      </c>
      <c r="W60" s="20" t="s">
        <v>9</v>
      </c>
      <c r="X60" s="21" t="s">
        <v>9</v>
      </c>
      <c r="Y60" s="21" t="s">
        <v>2585</v>
      </c>
      <c r="Z60" s="21" t="s">
        <v>2890</v>
      </c>
      <c r="AA60" s="20">
        <v>0</v>
      </c>
      <c r="AB60" s="20" t="s">
        <v>1579</v>
      </c>
      <c r="AC60" s="21" t="s">
        <v>2417</v>
      </c>
      <c r="AD60" s="20" t="s">
        <v>1311</v>
      </c>
      <c r="AE60" s="16" t="str" cm="1">
        <f t="array" ref="AE60">IF(AF60="","",INDEX(전산회선!$E$4:$E$1141,_xlfn.AGGREGATE(15,6,ROW(전산회선!$E$4:$E$1141)-ROW(전산회선!$E$4)+1/((전산회선!$B$4:$B$1141=$E60)*(전산회선!$F$4:$F$1141=AF60)),1)))</f>
        <v>GTV Biz</v>
      </c>
      <c r="AF60" s="16">
        <f>IFERROR(IF(_xlfn.MAXIFS(전산회선!$F$4:$F$1141,전산회선!$B$4:$B$1141,$E60)=0,"",_xlfn.MAXIFS(전산회선!$F$4:$F$1141,전산회선!$B$4:$B$1141,$E60)),"")</f>
        <v>96</v>
      </c>
      <c r="AG60" s="16" t="str" cm="1">
        <f t="array" ref="AG60">IF(AH60="","",INDEX(전산회선!$E$4:$E$1141,_xlfn.AGGREGATE(15,6,ROW(전산회선!$E$4:$E$1141)-ROW(전산회선!$E$4)+1/((전산회선!$B$4:$B$1141=$E60)*(전산회선!$F$4:$F$1141=AH60)),1)))</f>
        <v>GiGA인터넷</v>
      </c>
      <c r="AH60" s="16">
        <f>IFERROR(IF(_xlfn.MAXIFS(전산회선!$F$4:$F$1141,전산회선!$B$4:$B$1141,$E60,전산회선!$F$4:$F$1141,"&lt;"&amp;AF60)=0,"",_xlfn.MAXIFS(전산회선!$F$4:$F$1141,전산회선!$B$4:$B$1141,$E60,전산회선!$F$4:$F$1141,"&lt;"&amp;AF60)),"")</f>
        <v>12</v>
      </c>
      <c r="AI60" s="16" t="str" cm="1">
        <f t="array" ref="AI60">IF(AJ60="","",INDEX(전산회선!$E$4:$E$1141,_xlfn.AGGREGATE(15,6,ROW(전산회선!$E$4:$E$1141)-ROW(전산회선!$E$4)+1/((전산회선!$B$4:$B$1141=$E60)*(전산회선!$F$4:$F$1141=AJ60)),1)))</f>
        <v>홈일반전화</v>
      </c>
      <c r="AJ60" s="16">
        <f>IFERROR(IF(_xlfn.MAXIFS(전산회선!$F$4:$F$1141,전산회선!$B$4:$B$1141,$E60,전산회선!$F$4:$F$1141,"&lt;"&amp;AH60)=0,"",_xlfn.MAXIFS(전산회선!$F$4:$F$1141,전산회선!$B$4:$B$1141,$E60,전산회선!$F$4:$F$1141,"&lt;"&amp;AH60)),"")</f>
        <v>1</v>
      </c>
      <c r="AK60" s="16" t="str" cm="1">
        <f t="array" ref="AK60">IF(AL60="","",INDEX(전산회선!$E$4:$E$1141,_xlfn.AGGREGATE(15,6,ROW(전산회선!$E$4:$E$1141)-ROW(전산회선!$E$4)+1/((전산회선!$B$4:$B$1141=$E60)*(전산회선!$F$4:$F$1141=AL60)),1)))</f>
        <v/>
      </c>
      <c r="AL60" s="16" t="str">
        <f>IFERROR(IF(_xlfn.MAXIFS(전산회선!$F$4:$F$1141,전산회선!$B$4:$B$1141,$E60,전산회선!$F$4:$F$1141,"&lt;"&amp;AJ60)=0,"",_xlfn.MAXIFS(전산회선!$F$4:$F$1141,전산회선!$B$4:$B$1141,$E60,전산회선!$F$4:$F$1141,"&lt;"&amp;AJ60)),"")</f>
        <v/>
      </c>
      <c r="AM60" s="16" t="str" cm="1">
        <f t="array" ref="AM60">IF(AN60="","",INDEX(전산회선!$E$4:$E$1141,_xlfn.AGGREGATE(15,6,ROW(전산회선!$E$4:$E$1141)-ROW(전산회선!$E$4)+1/((전산회선!$B$4:$B$1141=$E60)*(전산회선!$F$4:$F$1141=AN60)),1)))</f>
        <v/>
      </c>
      <c r="AN60" s="16" t="str">
        <f>IFERROR(IF(_xlfn.MAXIFS(전산회선!$F$4:$F$1141,전산회선!$B$4:$B$1141,$E60,전산회선!$F$4:$F$1141,"&lt;"&amp;AL60)=0,"",_xlfn.MAXIFS(전산회선!$F$4:$F$1141,전산회선!$B$4:$B$1141,$E60,전산회선!$F$4:$F$1141,"&lt;"&amp;AL60)),"")</f>
        <v/>
      </c>
      <c r="AO60" s="23">
        <v>1378299</v>
      </c>
      <c r="AP60" s="23">
        <v>1378270</v>
      </c>
      <c r="AQ60" s="23">
        <v>1378169</v>
      </c>
      <c r="AR60" s="23">
        <v>1378169</v>
      </c>
      <c r="AS60" s="23">
        <v>1378169</v>
      </c>
      <c r="AT60" s="23">
        <v>1294973</v>
      </c>
      <c r="AU60" s="23">
        <v>1253477</v>
      </c>
      <c r="AV60" s="23">
        <v>1235431</v>
      </c>
      <c r="AW60" s="23">
        <v>1235431</v>
      </c>
      <c r="AX60" s="23">
        <v>1235431</v>
      </c>
      <c r="AY60" s="23">
        <v>1235431</v>
      </c>
      <c r="AZ60" s="23">
        <v>1235431</v>
      </c>
      <c r="BA60" s="23">
        <v>1301390.0833333333</v>
      </c>
      <c r="BB60" s="23">
        <f t="shared" si="0"/>
        <v>15616681</v>
      </c>
      <c r="BC60" s="23">
        <v>0</v>
      </c>
      <c r="BD60" s="23">
        <v>0</v>
      </c>
      <c r="BE60" s="23">
        <v>0</v>
      </c>
      <c r="BF60" s="23">
        <v>0</v>
      </c>
      <c r="BG60" s="23">
        <v>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  <c r="BN60" s="23">
        <v>0</v>
      </c>
      <c r="BO60" s="23">
        <v>0</v>
      </c>
      <c r="BP60" s="23">
        <v>0</v>
      </c>
      <c r="BQ60" s="17" t="str">
        <f>IFERROR(INDEX(피벗!$BL$5:$CH$5,1,MATCH($BR60,INDEX(피벗!$BL:$CH,MATCH($E60,피벗!$BJ:$BJ,0),0),0)),"")</f>
        <v/>
      </c>
      <c r="BR60" s="23" t="str">
        <f>IFERROR(LARGE(INDEX(피벗!$BL:$CH,MATCH(성장고객!$E60,피벗!$BJ:$BJ,0),0),1),"")</f>
        <v/>
      </c>
      <c r="BS60" s="27" t="str">
        <f t="shared" si="1"/>
        <v/>
      </c>
      <c r="BT60" s="17" t="str">
        <f>IFERROR(INDEX(피벗!$BL$5:$CH$5,1,MATCH($BU60,INDEX(피벗!$BL:$CH,MATCH($E60,피벗!$BJ:$BJ,0),0),0)),"")</f>
        <v/>
      </c>
      <c r="BU60" s="23" t="str">
        <f>IFERROR(LARGE(INDEX(피벗!$BL:$CH,MATCH(성장고객!$E60,피벗!$BJ:$BJ,0),0),2),"")</f>
        <v/>
      </c>
      <c r="BV60" s="27" t="str">
        <f t="shared" si="2"/>
        <v/>
      </c>
      <c r="BW60" s="17" t="str">
        <f>IFERROR(INDEX(피벗!$BL$5:$CH$5,1,MATCH($BX60,INDEX(피벗!$BL:$CH,MATCH($E60,피벗!$BJ:$BJ,0),0),0)),"")</f>
        <v/>
      </c>
      <c r="BX60" s="23" t="str">
        <f>IFERROR(LARGE(INDEX(피벗!$BL:$CH,MATCH(성장고객!$E60,피벗!$BJ:$BJ,0),0),3),"")</f>
        <v/>
      </c>
      <c r="BY60" s="27" t="str">
        <f t="shared" si="3"/>
        <v/>
      </c>
      <c r="BZ60" s="17" t="str">
        <f>IFERROR(INDEX(피벗!$BL$5:$CH$5,1,MATCH($CA60,INDEX(피벗!$BL:$CH,MATCH($E60,피벗!$BJ:$BJ,0),0),0)),"")</f>
        <v/>
      </c>
      <c r="CA60" s="23" t="str">
        <f>IFERROR(LARGE(INDEX(피벗!$BL:$CH,MATCH(성장고객!$E60,피벗!$BJ:$BJ,0),0),4),"")</f>
        <v/>
      </c>
      <c r="CB60" s="27" t="str">
        <f t="shared" si="4"/>
        <v/>
      </c>
      <c r="CC60" s="17" t="str">
        <f>IFERROR(INDEX(피벗!$BL$5:$CH$5,1,MATCH($CD60,INDEX(피벗!$BL:$CH,MATCH($E60,피벗!$BJ:$BJ,0),0),0)),"")</f>
        <v/>
      </c>
      <c r="CD60" s="23" t="str">
        <f>IFERROR(LARGE(INDEX(피벗!$BL:$CH,MATCH(성장고객!$E60,피벗!$BJ:$BJ,0),0),5),"")</f>
        <v/>
      </c>
      <c r="CE60" s="27" t="str">
        <f t="shared" si="5"/>
        <v/>
      </c>
      <c r="CF60" s="23" t="str">
        <f>IFERROR(INDEX(피벗!$CI:$CI,MATCH($E60,피벗!$BJ:$BJ,0)),"")</f>
        <v/>
      </c>
      <c r="CG60" s="25" t="str">
        <f t="shared" si="6"/>
        <v/>
      </c>
      <c r="CH60" s="17" t="str">
        <f>IFERROR(INDEX(피벗!$EZ$5:$GE$5,1,MATCH($CI60,INDEX(피벗!$EZ:$GE,MATCH($E60,피벗!$EY:$EY,0),0),0)),"")</f>
        <v>GTV Biz</v>
      </c>
      <c r="CI60" s="23">
        <f>IFERROR(LARGE(INDEX(피벗!$EZ:$GE,MATCH(성장고객!$E60,피벗!$EY:$EY,0),0),1),"")</f>
        <v>10152154</v>
      </c>
      <c r="CJ60" s="17" t="str">
        <f>IFERROR(INDEX(피벗!$EZ$5:$GE$5,1,MATCH($CK60,INDEX(피벗!$EZ:$GE,MATCH($E60,피벗!$EY:$EY,0),0),0)),"")</f>
        <v>GiGA인터넷</v>
      </c>
      <c r="CK60" s="23">
        <f>IFERROR(LARGE(INDEX(피벗!$EZ:$GE,MATCH(성장고객!$E60,피벗!$EY:$EY,0),0),2),"")</f>
        <v>3661896</v>
      </c>
      <c r="CL60" s="17" t="str">
        <f>IFERROR(INDEX(피벗!$EZ$5:$GE$5,1,MATCH($CM60,INDEX(피벗!$EZ:$GE,MATCH($E60,피벗!$EY:$EY,0),0),0)),"")</f>
        <v>GTV</v>
      </c>
      <c r="CM60" s="23">
        <f>IFERROR(LARGE(INDEX(피벗!$EZ:$GE,MATCH(성장고객!$E60,피벗!$EY:$EY,0),0),3),"")</f>
        <v>1728000</v>
      </c>
      <c r="CN60" s="17" t="str">
        <f>IFERROR(INDEX(피벗!$EZ$5:$GE$5,1,MATCH($CO60,INDEX(피벗!$EZ:$GE,MATCH($E60,피벗!$EY:$EY,0),0),0)),"")</f>
        <v>홈일반전화</v>
      </c>
      <c r="CO60" s="23">
        <f>IFERROR(LARGE(INDEX(피벗!$EZ:$GE,MATCH(성장고객!$E60,피벗!$EY:$EY,0),0),4),"")</f>
        <v>74631</v>
      </c>
      <c r="CP60" s="17" t="str">
        <f>IFERROR(INDEX(피벗!$EZ$5:$GE$5,1,MATCH($CQ60,INDEX(피벗!$EZ:$GE,MATCH($E60,피벗!$EY:$EY,0),0),0)),"")</f>
        <v/>
      </c>
      <c r="CQ60" s="23" t="str">
        <f>IFERROR(LARGE(INDEX(피벗!$EZ:$GE,MATCH(성장고객!$E60,피벗!$EY:$EY,0),0),5),"")</f>
        <v/>
      </c>
      <c r="CR60" s="23">
        <f>IFERROR(INDEX(피벗!$GF:$GF,MATCH($E60,피벗!$EY:$EY,0)),"")</f>
        <v>15616681</v>
      </c>
    </row>
    <row r="61" spans="1:96" x14ac:dyDescent="0.45">
      <c r="A61" s="20" t="s">
        <v>982</v>
      </c>
      <c r="B61" s="20" t="s">
        <v>26</v>
      </c>
      <c r="C61" s="20" t="s">
        <v>104</v>
      </c>
      <c r="D61" s="20" t="s">
        <v>984</v>
      </c>
      <c r="E61" s="20" t="s">
        <v>260</v>
      </c>
      <c r="F61" s="21" t="s">
        <v>261</v>
      </c>
      <c r="G61" s="21" t="s">
        <v>1</v>
      </c>
      <c r="H61" s="21" t="s">
        <v>0</v>
      </c>
      <c r="I61" s="22" t="s">
        <v>262</v>
      </c>
      <c r="J61" s="22" t="s">
        <v>263</v>
      </c>
      <c r="K61" s="20" t="s">
        <v>0</v>
      </c>
      <c r="L61" s="20" t="s">
        <v>1316</v>
      </c>
      <c r="M61" s="20" t="s">
        <v>9</v>
      </c>
      <c r="N61" s="20" t="s">
        <v>9</v>
      </c>
      <c r="O61" s="21" t="s">
        <v>2885</v>
      </c>
      <c r="P61" s="21">
        <v>87</v>
      </c>
      <c r="Q61" s="21" t="s">
        <v>9</v>
      </c>
      <c r="R61" s="21" t="s">
        <v>1320</v>
      </c>
      <c r="S61" s="21" t="s">
        <v>1321</v>
      </c>
      <c r="T61" s="21" t="s">
        <v>1316</v>
      </c>
      <c r="U61" s="21" t="s">
        <v>2234</v>
      </c>
      <c r="V61" s="21" t="s">
        <v>2886</v>
      </c>
      <c r="W61" s="20" t="s">
        <v>9</v>
      </c>
      <c r="X61" s="21" t="s">
        <v>9</v>
      </c>
      <c r="Y61" s="21" t="s">
        <v>2887</v>
      </c>
      <c r="Z61" s="21" t="s">
        <v>2888</v>
      </c>
      <c r="AA61" s="20">
        <v>7</v>
      </c>
      <c r="AB61" s="20" t="s">
        <v>1696</v>
      </c>
      <c r="AC61" s="21" t="s">
        <v>1440</v>
      </c>
      <c r="AD61" s="20" t="s">
        <v>1311</v>
      </c>
      <c r="AE61" s="16" t="str" cm="1">
        <f t="array" ref="AE61">IF(AF61="","",INDEX(전산회선!$E$4:$E$1141,_xlfn.AGGREGATE(15,6,ROW(전산회선!$E$4:$E$1141)-ROW(전산회선!$E$4)+1/((전산회선!$B$4:$B$1141=$E61)*(전산회선!$F$4:$F$1141=AF61)),1)))</f>
        <v>GTV Biz</v>
      </c>
      <c r="AF61" s="16">
        <f>IFERROR(IF(_xlfn.MAXIFS(전산회선!$F$4:$F$1141,전산회선!$B$4:$B$1141,$E61)=0,"",_xlfn.MAXIFS(전산회선!$F$4:$F$1141,전산회선!$B$4:$B$1141,$E61)),"")</f>
        <v>37</v>
      </c>
      <c r="AG61" s="16" t="str" cm="1">
        <f t="array" ref="AG61">IF(AH61="","",INDEX(전산회선!$E$4:$E$1141,_xlfn.AGGREGATE(15,6,ROW(전산회선!$E$4:$E$1141)-ROW(전산회선!$E$4)+1/((전산회선!$B$4:$B$1141=$E61)*(전산회선!$F$4:$F$1141=AH61)),1)))</f>
        <v>기업인터넷전화</v>
      </c>
      <c r="AH61" s="16">
        <f>IFERROR(IF(_xlfn.MAXIFS(전산회선!$F$4:$F$1141,전산회선!$B$4:$B$1141,$E61,전산회선!$F$4:$F$1141,"&lt;"&amp;AF61)=0,"",_xlfn.MAXIFS(전산회선!$F$4:$F$1141,전산회선!$B$4:$B$1141,$E61,전산회선!$F$4:$F$1141,"&lt;"&amp;AF61)),"")</f>
        <v>36</v>
      </c>
      <c r="AI61" s="16" t="str" cm="1">
        <f t="array" ref="AI61">IF(AJ61="","",INDEX(전산회선!$E$4:$E$1141,_xlfn.AGGREGATE(15,6,ROW(전산회선!$E$4:$E$1141)-ROW(전산회선!$E$4)+1/((전산회선!$B$4:$B$1141=$E61)*(전산회선!$F$4:$F$1141=AJ61)),1)))</f>
        <v>GiGA인터넷</v>
      </c>
      <c r="AJ61" s="16">
        <f>IFERROR(IF(_xlfn.MAXIFS(전산회선!$F$4:$F$1141,전산회선!$B$4:$B$1141,$E61,전산회선!$F$4:$F$1141,"&lt;"&amp;AH61)=0,"",_xlfn.MAXIFS(전산회선!$F$4:$F$1141,전산회선!$B$4:$B$1141,$E61,전산회선!$F$4:$F$1141,"&lt;"&amp;AH61)),"")</f>
        <v>7</v>
      </c>
      <c r="AK61" s="16" t="str" cm="1">
        <f t="array" ref="AK61">IF(AL61="","",INDEX(전산회선!$E$4:$E$1141,_xlfn.AGGREGATE(15,6,ROW(전산회선!$E$4:$E$1141)-ROW(전산회선!$E$4)+1/((전산회선!$B$4:$B$1141=$E61)*(전산회선!$F$4:$F$1141=AL61)),1)))</f>
        <v>MeGA인터넷</v>
      </c>
      <c r="AL61" s="16">
        <f>IFERROR(IF(_xlfn.MAXIFS(전산회선!$F$4:$F$1141,전산회선!$B$4:$B$1141,$E61,전산회선!$F$4:$F$1141,"&lt;"&amp;AJ61)=0,"",_xlfn.MAXIFS(전산회선!$F$4:$F$1141,전산회선!$B$4:$B$1141,$E61,전산회선!$F$4:$F$1141,"&lt;"&amp;AJ61)),"")</f>
        <v>3</v>
      </c>
      <c r="AM61" s="16" t="str" cm="1">
        <f t="array" ref="AM61">IF(AN61="","",INDEX(전산회선!$E$4:$E$1141,_xlfn.AGGREGATE(15,6,ROW(전산회선!$E$4:$E$1141)-ROW(전산회선!$E$4)+1/((전산회선!$B$4:$B$1141=$E61)*(전산회선!$F$4:$F$1141=AN61)),1)))</f>
        <v>홈일반전화</v>
      </c>
      <c r="AN61" s="16">
        <f>IFERROR(IF(_xlfn.MAXIFS(전산회선!$F$4:$F$1141,전산회선!$B$4:$B$1141,$E61,전산회선!$F$4:$F$1141,"&lt;"&amp;AL61)=0,"",_xlfn.MAXIFS(전산회선!$F$4:$F$1141,전산회선!$B$4:$B$1141,$E61,전산회선!$F$4:$F$1141,"&lt;"&amp;AL61)),"")</f>
        <v>2</v>
      </c>
      <c r="AO61" s="23">
        <v>637211</v>
      </c>
      <c r="AP61" s="23">
        <v>649472</v>
      </c>
      <c r="AQ61" s="23">
        <v>649472</v>
      </c>
      <c r="AR61" s="23">
        <v>648552</v>
      </c>
      <c r="AS61" s="23">
        <v>649472</v>
      </c>
      <c r="AT61" s="23">
        <v>648552</v>
      </c>
      <c r="AU61" s="23">
        <v>649472</v>
      </c>
      <c r="AV61" s="23">
        <v>649472</v>
      </c>
      <c r="AW61" s="23">
        <v>495583</v>
      </c>
      <c r="AX61" s="23">
        <v>72119</v>
      </c>
      <c r="AY61" s="23">
        <v>94710</v>
      </c>
      <c r="AZ61" s="23">
        <v>93965</v>
      </c>
      <c r="BA61" s="23">
        <v>494837.66666666669</v>
      </c>
      <c r="BB61" s="23">
        <f t="shared" si="0"/>
        <v>5938052</v>
      </c>
      <c r="BC61" s="23">
        <v>14729</v>
      </c>
      <c r="BD61" s="23">
        <v>42503</v>
      </c>
      <c r="BE61" s="23">
        <v>42503</v>
      </c>
      <c r="BF61" s="23">
        <v>42503</v>
      </c>
      <c r="BG61" s="23">
        <v>42503</v>
      </c>
      <c r="BH61" s="23">
        <v>42503</v>
      </c>
      <c r="BI61" s="23">
        <v>42503</v>
      </c>
      <c r="BJ61" s="23">
        <v>42503</v>
      </c>
      <c r="BK61" s="23">
        <v>32637</v>
      </c>
      <c r="BL61" s="23">
        <v>5503</v>
      </c>
      <c r="BM61" s="23">
        <v>5503</v>
      </c>
      <c r="BN61" s="23">
        <v>5503</v>
      </c>
      <c r="BO61" s="23">
        <v>30116.333333333332</v>
      </c>
      <c r="BP61" s="23">
        <v>361396</v>
      </c>
      <c r="BQ61" s="17" t="str">
        <f>IFERROR(INDEX(피벗!$BL$5:$CH$5,1,MATCH($BR61,INDEX(피벗!$BL:$CH,MATCH($E61,피벗!$BJ:$BJ,0),0),0)),"")</f>
        <v>GiGA인터넷</v>
      </c>
      <c r="BR61" s="23">
        <f>IFERROR(LARGE(INDEX(피벗!$BL:$CH,MATCH(성장고객!$E61,피벗!$BJ:$BJ,0),0),1),"")</f>
        <v>211669</v>
      </c>
      <c r="BS61" s="27">
        <f t="shared" si="1"/>
        <v>3.5646201818374107E-2</v>
      </c>
      <c r="BT61" s="17" t="str">
        <f>IFERROR(INDEX(피벗!$BL$5:$CH$5,1,MATCH($BU61,INDEX(피벗!$BL:$CH,MATCH($E61,피벗!$BJ:$BJ,0),0),0)),"")</f>
        <v>GTV</v>
      </c>
      <c r="BU61" s="23">
        <f>IFERROR(LARGE(INDEX(피벗!$BL:$CH,MATCH(성장고객!$E61,피벗!$BJ:$BJ,0),0),2),"")</f>
        <v>96380</v>
      </c>
      <c r="BV61" s="27">
        <f t="shared" si="2"/>
        <v>1.6230912090362294E-2</v>
      </c>
      <c r="BW61" s="17" t="str">
        <f>IFERROR(INDEX(피벗!$BL$5:$CH$5,1,MATCH($BX61,INDEX(피벗!$BL:$CH,MATCH($E61,피벗!$BJ:$BJ,0),0),0)),"")</f>
        <v>기가지니 TV</v>
      </c>
      <c r="BX61" s="23">
        <f>IFERROR(LARGE(INDEX(피벗!$BL:$CH,MATCH(성장고객!$E61,피벗!$BJ:$BJ,0),0),3),"")</f>
        <v>45290</v>
      </c>
      <c r="BY61" s="27">
        <f t="shared" si="3"/>
        <v>7.627080396062547E-3</v>
      </c>
      <c r="BZ61" s="17" t="str">
        <f>IFERROR(INDEX(피벗!$BL$5:$CH$5,1,MATCH($CA61,INDEX(피벗!$BL:$CH,MATCH($E61,피벗!$BJ:$BJ,0),0),0)),"")</f>
        <v>인터넷부가</v>
      </c>
      <c r="CA61" s="23">
        <f>IFERROR(LARGE(INDEX(피벗!$BL:$CH,MATCH(성장고객!$E61,피벗!$BJ:$BJ,0),0),4),"")</f>
        <v>8057</v>
      </c>
      <c r="CB61" s="27">
        <f t="shared" si="4"/>
        <v>1.3568422775684687E-3</v>
      </c>
      <c r="CC61" s="17" t="str">
        <f>IFERROR(INDEX(피벗!$BL$5:$CH$5,1,MATCH($CD61,INDEX(피벗!$BL:$CH,MATCH($E61,피벗!$BJ:$BJ,0),0),0)),"")</f>
        <v/>
      </c>
      <c r="CD61" s="23" t="str">
        <f>IFERROR(LARGE(INDEX(피벗!$BL:$CH,MATCH(성장고객!$E61,피벗!$BJ:$BJ,0),0),5),"")</f>
        <v/>
      </c>
      <c r="CE61" s="27" t="str">
        <f t="shared" si="5"/>
        <v/>
      </c>
      <c r="CF61" s="23">
        <f>IFERROR(INDEX(피벗!$CI:$CI,MATCH($E61,피벗!$BJ:$BJ,0)),"")</f>
        <v>361396</v>
      </c>
      <c r="CG61" s="25">
        <f t="shared" si="6"/>
        <v>6.0861036582367418E-2</v>
      </c>
      <c r="CH61" s="17" t="str">
        <f>IFERROR(INDEX(피벗!$EZ$5:$GE$5,1,MATCH($CI61,INDEX(피벗!$EZ:$GE,MATCH($E61,피벗!$EY:$EY,0),0),0)),"")</f>
        <v>GTV Biz</v>
      </c>
      <c r="CI61" s="23">
        <f>IFERROR(LARGE(INDEX(피벗!$EZ:$GE,MATCH(성장고객!$E61,피벗!$EY:$EY,0),0),1),"")</f>
        <v>1949932</v>
      </c>
      <c r="CJ61" s="17" t="str">
        <f>IFERROR(INDEX(피벗!$EZ$5:$GE$5,1,MATCH($CK61,INDEX(피벗!$EZ:$GE,MATCH($E61,피벗!$EY:$EY,0),0),0)),"")</f>
        <v>GiGA인터넷</v>
      </c>
      <c r="CK61" s="23">
        <f>IFERROR(LARGE(INDEX(피벗!$EZ:$GE,MATCH(성장고객!$E61,피벗!$EY:$EY,0),0),2),"")</f>
        <v>1837854</v>
      </c>
      <c r="CL61" s="17" t="str">
        <f>IFERROR(INDEX(피벗!$EZ$5:$GE$5,1,MATCH($CM61,INDEX(피벗!$EZ:$GE,MATCH($E61,피벗!$EY:$EY,0),0),0)),"")</f>
        <v>GTV</v>
      </c>
      <c r="CM61" s="23">
        <f>IFERROR(LARGE(INDEX(피벗!$EZ:$GE,MATCH(성장고객!$E61,피벗!$EY:$EY,0),0),3),"")</f>
        <v>1056380</v>
      </c>
      <c r="CN61" s="17" t="str">
        <f>IFERROR(INDEX(피벗!$EZ$5:$GE$5,1,MATCH($CO61,INDEX(피벗!$EZ:$GE,MATCH($E61,피벗!$EY:$EY,0),0),0)),"")</f>
        <v>MeGA인터넷</v>
      </c>
      <c r="CO61" s="23">
        <f>IFERROR(LARGE(INDEX(피벗!$EZ:$GE,MATCH(성장고객!$E61,피벗!$EY:$EY,0),0),4),"")</f>
        <v>525958</v>
      </c>
      <c r="CP61" s="17" t="str">
        <f>IFERROR(INDEX(피벗!$EZ$5:$GE$5,1,MATCH($CQ61,INDEX(피벗!$EZ:$GE,MATCH($E61,피벗!$EY:$EY,0),0),0)),"")</f>
        <v>기업인터넷전화</v>
      </c>
      <c r="CQ61" s="23">
        <f>IFERROR(LARGE(INDEX(피벗!$EZ:$GE,MATCH(성장고객!$E61,피벗!$EY:$EY,0),0),5),"")</f>
        <v>397188</v>
      </c>
      <c r="CR61" s="23">
        <f>IFERROR(INDEX(피벗!$GF:$GF,MATCH($E61,피벗!$EY:$EY,0)),"")</f>
        <v>5938052</v>
      </c>
    </row>
    <row r="62" spans="1:96" x14ac:dyDescent="0.45">
      <c r="A62" s="20" t="s">
        <v>982</v>
      </c>
      <c r="B62" s="20" t="s">
        <v>26</v>
      </c>
      <c r="C62" s="20" t="s">
        <v>30</v>
      </c>
      <c r="D62" s="20" t="s">
        <v>1194</v>
      </c>
      <c r="E62" s="20" t="s">
        <v>1207</v>
      </c>
      <c r="F62" s="21" t="s">
        <v>1208</v>
      </c>
      <c r="G62" s="21" t="s">
        <v>1</v>
      </c>
      <c r="H62" s="21" t="s">
        <v>0</v>
      </c>
      <c r="I62" s="22" t="s">
        <v>1209</v>
      </c>
      <c r="J62" s="22" t="s">
        <v>1210</v>
      </c>
      <c r="K62" s="20" t="s">
        <v>0</v>
      </c>
      <c r="L62" s="20" t="s">
        <v>1316</v>
      </c>
      <c r="M62" s="20" t="s">
        <v>9</v>
      </c>
      <c r="N62" s="20" t="s">
        <v>9</v>
      </c>
      <c r="O62" s="21" t="s">
        <v>1642</v>
      </c>
      <c r="P62" s="21">
        <v>4</v>
      </c>
      <c r="Q62" s="21" t="s">
        <v>1347</v>
      </c>
      <c r="R62" s="21" t="s">
        <v>1320</v>
      </c>
      <c r="S62" s="21" t="s">
        <v>1321</v>
      </c>
      <c r="T62" s="21" t="s">
        <v>1316</v>
      </c>
      <c r="U62" s="21" t="s">
        <v>2277</v>
      </c>
      <c r="V62" s="21" t="s">
        <v>2278</v>
      </c>
      <c r="W62" s="20" t="s">
        <v>2279</v>
      </c>
      <c r="X62" s="21" t="s">
        <v>2280</v>
      </c>
      <c r="Y62" s="21" t="s">
        <v>2281</v>
      </c>
      <c r="Z62" s="21" t="s">
        <v>2282</v>
      </c>
      <c r="AA62" s="20">
        <v>9</v>
      </c>
      <c r="AB62" s="20" t="s">
        <v>1579</v>
      </c>
      <c r="AC62" s="21" t="s">
        <v>1440</v>
      </c>
      <c r="AD62" s="20" t="s">
        <v>1311</v>
      </c>
      <c r="AE62" s="16" t="str" cm="1">
        <f t="array" ref="AE62">IF(AF62="","",INDEX(전산회선!$E$4:$E$1141,_xlfn.AGGREGATE(15,6,ROW(전산회선!$E$4:$E$1141)-ROW(전산회선!$E$4)+1/((전산회선!$B$4:$B$1141=$E62)*(전산회선!$F$4:$F$1141=AF62)),1)))</f>
        <v>기업인터넷전화</v>
      </c>
      <c r="AF62" s="16">
        <f>IFERROR(IF(_xlfn.MAXIFS(전산회선!$F$4:$F$1141,전산회선!$B$4:$B$1141,$E62)=0,"",_xlfn.MAXIFS(전산회선!$F$4:$F$1141,전산회선!$B$4:$B$1141,$E62)),"")</f>
        <v>1</v>
      </c>
      <c r="AG62" s="16" t="str" cm="1">
        <f t="array" ref="AG62">IF(AH62="","",INDEX(전산회선!$E$4:$E$1141,_xlfn.AGGREGATE(15,6,ROW(전산회선!$E$4:$E$1141)-ROW(전산회선!$E$4)+1/((전산회선!$B$4:$B$1141=$E62)*(전산회선!$F$4:$F$1141=AH62)),1)))</f>
        <v/>
      </c>
      <c r="AH62" s="16" t="str">
        <f>IFERROR(IF(_xlfn.MAXIFS(전산회선!$F$4:$F$1141,전산회선!$B$4:$B$1141,$E62,전산회선!$F$4:$F$1141,"&lt;"&amp;AF62)=0,"",_xlfn.MAXIFS(전산회선!$F$4:$F$1141,전산회선!$B$4:$B$1141,$E62,전산회선!$F$4:$F$1141,"&lt;"&amp;AF62)),"")</f>
        <v/>
      </c>
      <c r="AI62" s="16" t="str" cm="1">
        <f t="array" ref="AI62">IF(AJ62="","",INDEX(전산회선!$E$4:$E$1141,_xlfn.AGGREGATE(15,6,ROW(전산회선!$E$4:$E$1141)-ROW(전산회선!$E$4)+1/((전산회선!$B$4:$B$1141=$E62)*(전산회선!$F$4:$F$1141=AJ62)),1)))</f>
        <v/>
      </c>
      <c r="AJ62" s="16" t="str">
        <f>IFERROR(IF(_xlfn.MAXIFS(전산회선!$F$4:$F$1141,전산회선!$B$4:$B$1141,$E62,전산회선!$F$4:$F$1141,"&lt;"&amp;AH62)=0,"",_xlfn.MAXIFS(전산회선!$F$4:$F$1141,전산회선!$B$4:$B$1141,$E62,전산회선!$F$4:$F$1141,"&lt;"&amp;AH62)),"")</f>
        <v/>
      </c>
      <c r="AK62" s="16" t="str" cm="1">
        <f t="array" ref="AK62">IF(AL62="","",INDEX(전산회선!$E$4:$E$1141,_xlfn.AGGREGATE(15,6,ROW(전산회선!$E$4:$E$1141)-ROW(전산회선!$E$4)+1/((전산회선!$B$4:$B$1141=$E62)*(전산회선!$F$4:$F$1141=AL62)),1)))</f>
        <v/>
      </c>
      <c r="AL62" s="16" t="str">
        <f>IFERROR(IF(_xlfn.MAXIFS(전산회선!$F$4:$F$1141,전산회선!$B$4:$B$1141,$E62,전산회선!$F$4:$F$1141,"&lt;"&amp;AJ62)=0,"",_xlfn.MAXIFS(전산회선!$F$4:$F$1141,전산회선!$B$4:$B$1141,$E62,전산회선!$F$4:$F$1141,"&lt;"&amp;AJ62)),"")</f>
        <v/>
      </c>
      <c r="AM62" s="16" t="str" cm="1">
        <f t="array" ref="AM62">IF(AN62="","",INDEX(전산회선!$E$4:$E$1141,_xlfn.AGGREGATE(15,6,ROW(전산회선!$E$4:$E$1141)-ROW(전산회선!$E$4)+1/((전산회선!$B$4:$B$1141=$E62)*(전산회선!$F$4:$F$1141=AN62)),1)))</f>
        <v/>
      </c>
      <c r="AN62" s="16" t="str">
        <f>IFERROR(IF(_xlfn.MAXIFS(전산회선!$F$4:$F$1141,전산회선!$B$4:$B$1141,$E62,전산회선!$F$4:$F$1141,"&lt;"&amp;AL62)=0,"",_xlfn.MAXIFS(전산회선!$F$4:$F$1141,전산회선!$B$4:$B$1141,$E62,전산회선!$F$4:$F$1141,"&lt;"&amp;AL62)),"")</f>
        <v/>
      </c>
      <c r="AO62" s="23">
        <v>19650</v>
      </c>
      <c r="AP62" s="23">
        <v>19650</v>
      </c>
      <c r="AQ62" s="23">
        <v>19650</v>
      </c>
      <c r="AR62" s="23">
        <v>24440</v>
      </c>
      <c r="AS62" s="23">
        <v>22509</v>
      </c>
      <c r="AT62" s="23">
        <v>19888</v>
      </c>
      <c r="AU62" s="23">
        <v>22392</v>
      </c>
      <c r="AV62" s="23">
        <v>19650</v>
      </c>
      <c r="AW62" s="23">
        <v>2252154</v>
      </c>
      <c r="AX62" s="23">
        <v>1966841</v>
      </c>
      <c r="AY62" s="23">
        <v>29344</v>
      </c>
      <c r="AZ62" s="23">
        <v>35046</v>
      </c>
      <c r="BA62" s="23">
        <v>370934.5</v>
      </c>
      <c r="BB62" s="23">
        <f t="shared" si="0"/>
        <v>4451214</v>
      </c>
      <c r="BC62" s="23">
        <v>0</v>
      </c>
      <c r="BD62" s="23">
        <v>0</v>
      </c>
      <c r="BE62" s="23">
        <v>0</v>
      </c>
      <c r="BF62" s="23">
        <v>0</v>
      </c>
      <c r="BG62" s="23">
        <v>0</v>
      </c>
      <c r="BH62" s="23">
        <v>0</v>
      </c>
      <c r="BI62" s="23">
        <v>0</v>
      </c>
      <c r="BJ62" s="23">
        <v>0</v>
      </c>
      <c r="BK62" s="23">
        <v>2216178</v>
      </c>
      <c r="BL62" s="23">
        <v>1941853</v>
      </c>
      <c r="BM62" s="23">
        <v>0</v>
      </c>
      <c r="BN62" s="23">
        <v>0</v>
      </c>
      <c r="BO62" s="23">
        <v>346502.58333333331</v>
      </c>
      <c r="BP62" s="23">
        <v>4158031</v>
      </c>
      <c r="BQ62" s="17" t="str">
        <f>IFERROR(INDEX(피벗!$BL$5:$CH$5,1,MATCH($BR62,INDEX(피벗!$BL:$CH,MATCH($E62,피벗!$BJ:$BJ,0),0),0)),"")</f>
        <v>Cloud 서비스</v>
      </c>
      <c r="BR62" s="23">
        <f>IFERROR(LARGE(INDEX(피벗!$BL:$CH,MATCH(성장고객!$E62,피벗!$BJ:$BJ,0),0),1),"")</f>
        <v>4158031</v>
      </c>
      <c r="BS62" s="27">
        <f t="shared" si="1"/>
        <v>0.93413414857160315</v>
      </c>
      <c r="BT62" s="17" t="str">
        <f>IFERROR(INDEX(피벗!$BL$5:$CH$5,1,MATCH($BU62,INDEX(피벗!$BL:$CH,MATCH($E62,피벗!$BJ:$BJ,0),0),0)),"")</f>
        <v/>
      </c>
      <c r="BU62" s="23" t="str">
        <f>IFERROR(LARGE(INDEX(피벗!$BL:$CH,MATCH(성장고객!$E62,피벗!$BJ:$BJ,0),0),2),"")</f>
        <v/>
      </c>
      <c r="BV62" s="27" t="str">
        <f t="shared" si="2"/>
        <v/>
      </c>
      <c r="BW62" s="17" t="str">
        <f>IFERROR(INDEX(피벗!$BL$5:$CH$5,1,MATCH($BX62,INDEX(피벗!$BL:$CH,MATCH($E62,피벗!$BJ:$BJ,0),0),0)),"")</f>
        <v/>
      </c>
      <c r="BX62" s="23" t="str">
        <f>IFERROR(LARGE(INDEX(피벗!$BL:$CH,MATCH(성장고객!$E62,피벗!$BJ:$BJ,0),0),3),"")</f>
        <v/>
      </c>
      <c r="BY62" s="27" t="str">
        <f t="shared" si="3"/>
        <v/>
      </c>
      <c r="BZ62" s="17" t="str">
        <f>IFERROR(INDEX(피벗!$BL$5:$CH$5,1,MATCH($CA62,INDEX(피벗!$BL:$CH,MATCH($E62,피벗!$BJ:$BJ,0),0),0)),"")</f>
        <v/>
      </c>
      <c r="CA62" s="23" t="str">
        <f>IFERROR(LARGE(INDEX(피벗!$BL:$CH,MATCH(성장고객!$E62,피벗!$BJ:$BJ,0),0),4),"")</f>
        <v/>
      </c>
      <c r="CB62" s="27" t="str">
        <f t="shared" si="4"/>
        <v/>
      </c>
      <c r="CC62" s="17" t="str">
        <f>IFERROR(INDEX(피벗!$BL$5:$CH$5,1,MATCH($CD62,INDEX(피벗!$BL:$CH,MATCH($E62,피벗!$BJ:$BJ,0),0),0)),"")</f>
        <v/>
      </c>
      <c r="CD62" s="23" t="str">
        <f>IFERROR(LARGE(INDEX(피벗!$BL:$CH,MATCH(성장고객!$E62,피벗!$BJ:$BJ,0),0),5),"")</f>
        <v/>
      </c>
      <c r="CE62" s="27" t="str">
        <f t="shared" si="5"/>
        <v/>
      </c>
      <c r="CF62" s="23">
        <f>IFERROR(INDEX(피벗!$CI:$CI,MATCH($E62,피벗!$BJ:$BJ,0)),"")</f>
        <v>4158031</v>
      </c>
      <c r="CG62" s="25">
        <f t="shared" si="6"/>
        <v>0.93413414857160315</v>
      </c>
      <c r="CH62" s="17" t="str">
        <f>IFERROR(INDEX(피벗!$EZ$5:$GE$5,1,MATCH($CI62,INDEX(피벗!$EZ:$GE,MATCH($E62,피벗!$EY:$EY,0),0),0)),"")</f>
        <v>Cloud 서비스</v>
      </c>
      <c r="CI62" s="23">
        <f>IFERROR(LARGE(INDEX(피벗!$EZ:$GE,MATCH(성장고객!$E62,피벗!$EY:$EY,0),0),1),"")</f>
        <v>4158031</v>
      </c>
      <c r="CJ62" s="17" t="str">
        <f>IFERROR(INDEX(피벗!$EZ$5:$GE$5,1,MATCH($CK62,INDEX(피벗!$EZ:$GE,MATCH($E62,피벗!$EY:$EY,0),0),0)),"")</f>
        <v>AI기업지능망</v>
      </c>
      <c r="CK62" s="23">
        <f>IFERROR(LARGE(INDEX(피벗!$EZ:$GE,MATCH(성장고객!$E62,피벗!$EY:$EY,0),0),2),"")</f>
        <v>168000</v>
      </c>
      <c r="CL62" s="17" t="str">
        <f>IFERROR(INDEX(피벗!$EZ$5:$GE$5,1,MATCH($CM62,INDEX(피벗!$EZ:$GE,MATCH($E62,피벗!$EY:$EY,0),0),0)),"")</f>
        <v>기업인터넷전화</v>
      </c>
      <c r="CM62" s="23">
        <f>IFERROR(LARGE(INDEX(피벗!$EZ:$GE,MATCH(성장고객!$E62,피벗!$EY:$EY,0),0),3),"")</f>
        <v>125183</v>
      </c>
      <c r="CN62" s="17" t="str">
        <f>IFERROR(INDEX(피벗!$EZ$5:$GE$5,1,MATCH($CO62,INDEX(피벗!$EZ:$GE,MATCH($E62,피벗!$EY:$EY,0),0),0)),"")</f>
        <v/>
      </c>
      <c r="CO62" s="23" t="str">
        <f>IFERROR(LARGE(INDEX(피벗!$EZ:$GE,MATCH(성장고객!$E62,피벗!$EY:$EY,0),0),4),"")</f>
        <v/>
      </c>
      <c r="CP62" s="17" t="str">
        <f>IFERROR(INDEX(피벗!$EZ$5:$GE$5,1,MATCH($CQ62,INDEX(피벗!$EZ:$GE,MATCH($E62,피벗!$EY:$EY,0),0),0)),"")</f>
        <v/>
      </c>
      <c r="CQ62" s="23" t="str">
        <f>IFERROR(LARGE(INDEX(피벗!$EZ:$GE,MATCH(성장고객!$E62,피벗!$EY:$EY,0),0),5),"")</f>
        <v/>
      </c>
      <c r="CR62" s="23">
        <f>IFERROR(INDEX(피벗!$GF:$GF,MATCH($E62,피벗!$EY:$EY,0)),"")</f>
        <v>4451214</v>
      </c>
    </row>
    <row r="63" spans="1:96" x14ac:dyDescent="0.45">
      <c r="A63" s="20" t="s">
        <v>982</v>
      </c>
      <c r="B63" s="20" t="s">
        <v>701</v>
      </c>
      <c r="C63" s="20" t="s">
        <v>30</v>
      </c>
      <c r="D63" s="20" t="s">
        <v>983</v>
      </c>
      <c r="E63" s="20" t="s">
        <v>1113</v>
      </c>
      <c r="F63" s="21" t="s">
        <v>1114</v>
      </c>
      <c r="G63" s="21" t="s">
        <v>1</v>
      </c>
      <c r="H63" s="21" t="s">
        <v>0</v>
      </c>
      <c r="I63" s="22" t="s">
        <v>3132</v>
      </c>
      <c r="J63" s="22">
        <v>7298101394</v>
      </c>
      <c r="K63" s="20" t="s">
        <v>0</v>
      </c>
      <c r="L63" s="20" t="s">
        <v>1316</v>
      </c>
      <c r="M63" s="20" t="s">
        <v>9</v>
      </c>
      <c r="N63" s="20" t="s">
        <v>9</v>
      </c>
      <c r="O63" s="21" t="s">
        <v>1876</v>
      </c>
      <c r="P63" s="21">
        <v>1</v>
      </c>
      <c r="Q63" s="21" t="s">
        <v>1347</v>
      </c>
      <c r="R63" s="21" t="s">
        <v>1320</v>
      </c>
      <c r="S63" s="21" t="s">
        <v>1321</v>
      </c>
      <c r="T63" s="21" t="s">
        <v>1316</v>
      </c>
      <c r="U63" s="21" t="s">
        <v>1877</v>
      </c>
      <c r="V63" s="21" t="s">
        <v>1878</v>
      </c>
      <c r="W63" s="20" t="s">
        <v>9</v>
      </c>
      <c r="X63" s="21" t="s">
        <v>9</v>
      </c>
      <c r="Y63" s="21" t="s">
        <v>1879</v>
      </c>
      <c r="Z63" s="21" t="s">
        <v>1880</v>
      </c>
      <c r="AA63" s="20">
        <v>0</v>
      </c>
      <c r="AB63" s="20" t="s">
        <v>1579</v>
      </c>
      <c r="AC63" s="21" t="s">
        <v>1474</v>
      </c>
      <c r="AD63" s="20" t="s">
        <v>1311</v>
      </c>
      <c r="AE63" s="16" t="str" cm="1">
        <f t="array" ref="AE63">IF(AF63="","",INDEX(전산회선!$E$4:$E$1141,_xlfn.AGGREGATE(15,6,ROW(전산회선!$E$4:$E$1141)-ROW(전산회선!$E$4)+1/((전산회선!$B$4:$B$1141=$E63)*(전산회선!$F$4:$F$1141=AF63)),1)))</f>
        <v/>
      </c>
      <c r="AF63" s="16" t="str">
        <f>IFERROR(IF(_xlfn.MAXIFS(전산회선!$F$4:$F$1141,전산회선!$B$4:$B$1141,$E63)=0,"",_xlfn.MAXIFS(전산회선!$F$4:$F$1141,전산회선!$B$4:$B$1141,$E63)),"")</f>
        <v/>
      </c>
      <c r="AG63" s="16" t="str" cm="1">
        <f t="array" ref="AG63">IF(AH63="","",INDEX(전산회선!$E$4:$E$1141,_xlfn.AGGREGATE(15,6,ROW(전산회선!$E$4:$E$1141)-ROW(전산회선!$E$4)+1/((전산회선!$B$4:$B$1141=$E63)*(전산회선!$F$4:$F$1141=AH63)),1)))</f>
        <v/>
      </c>
      <c r="AH63" s="16" t="str">
        <f>IFERROR(IF(_xlfn.MAXIFS(전산회선!$F$4:$F$1141,전산회선!$B$4:$B$1141,$E63,전산회선!$F$4:$F$1141,"&lt;"&amp;AF63)=0,"",_xlfn.MAXIFS(전산회선!$F$4:$F$1141,전산회선!$B$4:$B$1141,$E63,전산회선!$F$4:$F$1141,"&lt;"&amp;AF63)),"")</f>
        <v/>
      </c>
      <c r="AI63" s="16" t="str" cm="1">
        <f t="array" ref="AI63">IF(AJ63="","",INDEX(전산회선!$E$4:$E$1141,_xlfn.AGGREGATE(15,6,ROW(전산회선!$E$4:$E$1141)-ROW(전산회선!$E$4)+1/((전산회선!$B$4:$B$1141=$E63)*(전산회선!$F$4:$F$1141=AJ63)),1)))</f>
        <v/>
      </c>
      <c r="AJ63" s="16" t="str">
        <f>IFERROR(IF(_xlfn.MAXIFS(전산회선!$F$4:$F$1141,전산회선!$B$4:$B$1141,$E63,전산회선!$F$4:$F$1141,"&lt;"&amp;AH63)=0,"",_xlfn.MAXIFS(전산회선!$F$4:$F$1141,전산회선!$B$4:$B$1141,$E63,전산회선!$F$4:$F$1141,"&lt;"&amp;AH63)),"")</f>
        <v/>
      </c>
      <c r="AK63" s="16" t="str" cm="1">
        <f t="array" ref="AK63">IF(AL63="","",INDEX(전산회선!$E$4:$E$1141,_xlfn.AGGREGATE(15,6,ROW(전산회선!$E$4:$E$1141)-ROW(전산회선!$E$4)+1/((전산회선!$B$4:$B$1141=$E63)*(전산회선!$F$4:$F$1141=AL63)),1)))</f>
        <v/>
      </c>
      <c r="AL63" s="16" t="str">
        <f>IFERROR(IF(_xlfn.MAXIFS(전산회선!$F$4:$F$1141,전산회선!$B$4:$B$1141,$E63,전산회선!$F$4:$F$1141,"&lt;"&amp;AJ63)=0,"",_xlfn.MAXIFS(전산회선!$F$4:$F$1141,전산회선!$B$4:$B$1141,$E63,전산회선!$F$4:$F$1141,"&lt;"&amp;AJ63)),"")</f>
        <v/>
      </c>
      <c r="AM63" s="16" t="str" cm="1">
        <f t="array" ref="AM63">IF(AN63="","",INDEX(전산회선!$E$4:$E$1141,_xlfn.AGGREGATE(15,6,ROW(전산회선!$E$4:$E$1141)-ROW(전산회선!$E$4)+1/((전산회선!$B$4:$B$1141=$E63)*(전산회선!$F$4:$F$1141=AN63)),1)))</f>
        <v/>
      </c>
      <c r="AN63" s="16" t="str">
        <f>IFERROR(IF(_xlfn.MAXIFS(전산회선!$F$4:$F$1141,전산회선!$B$4:$B$1141,$E63,전산회선!$F$4:$F$1141,"&lt;"&amp;AL63)=0,"",_xlfn.MAXIFS(전산회선!$F$4:$F$1141,전산회선!$B$4:$B$1141,$E63,전산회선!$F$4:$F$1141,"&lt;"&amp;AL63)),"")</f>
        <v/>
      </c>
      <c r="AO63" s="23">
        <v>14136.165000000001</v>
      </c>
      <c r="AP63" s="23">
        <v>14015.057000000001</v>
      </c>
      <c r="AQ63" s="23">
        <v>14523.329</v>
      </c>
      <c r="AR63" s="23">
        <v>15015.155999999999</v>
      </c>
      <c r="AS63" s="23">
        <v>14104</v>
      </c>
      <c r="AT63" s="23">
        <v>14069.41</v>
      </c>
      <c r="AU63" s="23">
        <v>14041.566000000001</v>
      </c>
      <c r="AV63" s="23">
        <v>15575.785</v>
      </c>
      <c r="AW63" s="23">
        <v>14104</v>
      </c>
      <c r="AX63" s="23">
        <v>14713.380999999999</v>
      </c>
      <c r="AY63" s="23">
        <v>14208</v>
      </c>
      <c r="AZ63" s="23">
        <v>15079</v>
      </c>
      <c r="BA63" s="23">
        <v>14465.404083333335</v>
      </c>
      <c r="BB63" s="23">
        <f t="shared" si="0"/>
        <v>173584.84900000002</v>
      </c>
      <c r="BC63" s="23">
        <v>0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0</v>
      </c>
      <c r="BN63" s="23">
        <v>0</v>
      </c>
      <c r="BO63" s="23">
        <v>0</v>
      </c>
      <c r="BP63" s="23">
        <v>0</v>
      </c>
      <c r="BQ63" s="17" t="str">
        <f>IFERROR(INDEX(피벗!$BL$5:$CH$5,1,MATCH($BR63,INDEX(피벗!$BL:$CH,MATCH($E63,피벗!$BJ:$BJ,0),0),0)),"")</f>
        <v/>
      </c>
      <c r="BR63" s="23" t="str">
        <f>IFERROR(LARGE(INDEX(피벗!$BL:$CH,MATCH(성장고객!$E63,피벗!$BJ:$BJ,0),0),1),"")</f>
        <v/>
      </c>
      <c r="BS63" s="27" t="str">
        <f t="shared" si="1"/>
        <v/>
      </c>
      <c r="BT63" s="17" t="str">
        <f>IFERROR(INDEX(피벗!$BL$5:$CH$5,1,MATCH($BU63,INDEX(피벗!$BL:$CH,MATCH($E63,피벗!$BJ:$BJ,0),0),0)),"")</f>
        <v/>
      </c>
      <c r="BU63" s="23" t="str">
        <f>IFERROR(LARGE(INDEX(피벗!$BL:$CH,MATCH(성장고객!$E63,피벗!$BJ:$BJ,0),0),2),"")</f>
        <v/>
      </c>
      <c r="BV63" s="27" t="str">
        <f t="shared" si="2"/>
        <v/>
      </c>
      <c r="BW63" s="17" t="str">
        <f>IFERROR(INDEX(피벗!$BL$5:$CH$5,1,MATCH($BX63,INDEX(피벗!$BL:$CH,MATCH($E63,피벗!$BJ:$BJ,0),0),0)),"")</f>
        <v/>
      </c>
      <c r="BX63" s="23" t="str">
        <f>IFERROR(LARGE(INDEX(피벗!$BL:$CH,MATCH(성장고객!$E63,피벗!$BJ:$BJ,0),0),3),"")</f>
        <v/>
      </c>
      <c r="BY63" s="27" t="str">
        <f t="shared" si="3"/>
        <v/>
      </c>
      <c r="BZ63" s="17" t="str">
        <f>IFERROR(INDEX(피벗!$BL$5:$CH$5,1,MATCH($CA63,INDEX(피벗!$BL:$CH,MATCH($E63,피벗!$BJ:$BJ,0),0),0)),"")</f>
        <v/>
      </c>
      <c r="CA63" s="23" t="str">
        <f>IFERROR(LARGE(INDEX(피벗!$BL:$CH,MATCH(성장고객!$E63,피벗!$BJ:$BJ,0),0),4),"")</f>
        <v/>
      </c>
      <c r="CB63" s="27" t="str">
        <f t="shared" si="4"/>
        <v/>
      </c>
      <c r="CC63" s="17" t="str">
        <f>IFERROR(INDEX(피벗!$BL$5:$CH$5,1,MATCH($CD63,INDEX(피벗!$BL:$CH,MATCH($E63,피벗!$BJ:$BJ,0),0),0)),"")</f>
        <v/>
      </c>
      <c r="CD63" s="23" t="str">
        <f>IFERROR(LARGE(INDEX(피벗!$BL:$CH,MATCH(성장고객!$E63,피벗!$BJ:$BJ,0),0),5),"")</f>
        <v/>
      </c>
      <c r="CE63" s="27" t="str">
        <f t="shared" si="5"/>
        <v/>
      </c>
      <c r="CF63" s="23" t="str">
        <f>IFERROR(INDEX(피벗!$CI:$CI,MATCH($E63,피벗!$BJ:$BJ,0)),"")</f>
        <v/>
      </c>
      <c r="CG63" s="25" t="str">
        <f t="shared" si="6"/>
        <v/>
      </c>
      <c r="CH63" s="17" t="str">
        <f>IFERROR(INDEX(피벗!$EZ$5:$GE$5,1,MATCH($CI63,INDEX(피벗!$EZ:$GE,MATCH($E63,피벗!$EY:$EY,0),0),0)),"")</f>
        <v>AI기업지능망</v>
      </c>
      <c r="CI63" s="23">
        <f>IFERROR(LARGE(INDEX(피벗!$EZ:$GE,MATCH(성장고객!$E63,피벗!$EY:$EY,0),0),1),"")</f>
        <v>173584.84900000002</v>
      </c>
      <c r="CJ63" s="17" t="str">
        <f>IFERROR(INDEX(피벗!$EZ$5:$GE$5,1,MATCH($CK63,INDEX(피벗!$EZ:$GE,MATCH($E63,피벗!$EY:$EY,0),0),0)),"")</f>
        <v/>
      </c>
      <c r="CK63" s="23" t="str">
        <f>IFERROR(LARGE(INDEX(피벗!$EZ:$GE,MATCH(성장고객!$E63,피벗!$EY:$EY,0),0),2),"")</f>
        <v/>
      </c>
      <c r="CL63" s="17" t="str">
        <f>IFERROR(INDEX(피벗!$EZ$5:$GE$5,1,MATCH($CM63,INDEX(피벗!$EZ:$GE,MATCH($E63,피벗!$EY:$EY,0),0),0)),"")</f>
        <v/>
      </c>
      <c r="CM63" s="23" t="str">
        <f>IFERROR(LARGE(INDEX(피벗!$EZ:$GE,MATCH(성장고객!$E63,피벗!$EY:$EY,0),0),3),"")</f>
        <v/>
      </c>
      <c r="CN63" s="17" t="str">
        <f>IFERROR(INDEX(피벗!$EZ$5:$GE$5,1,MATCH($CO63,INDEX(피벗!$EZ:$GE,MATCH($E63,피벗!$EY:$EY,0),0),0)),"")</f>
        <v/>
      </c>
      <c r="CO63" s="23" t="str">
        <f>IFERROR(LARGE(INDEX(피벗!$EZ:$GE,MATCH(성장고객!$E63,피벗!$EY:$EY,0),0),4),"")</f>
        <v/>
      </c>
      <c r="CP63" s="17" t="str">
        <f>IFERROR(INDEX(피벗!$EZ$5:$GE$5,1,MATCH($CQ63,INDEX(피벗!$EZ:$GE,MATCH($E63,피벗!$EY:$EY,0),0),0)),"")</f>
        <v/>
      </c>
      <c r="CQ63" s="23" t="str">
        <f>IFERROR(LARGE(INDEX(피벗!$EZ:$GE,MATCH(성장고객!$E63,피벗!$EY:$EY,0),0),5),"")</f>
        <v/>
      </c>
      <c r="CR63" s="23">
        <f>IFERROR(INDEX(피벗!$GF:$GF,MATCH($E63,피벗!$EY:$EY,0)),"")</f>
        <v>173584.84900000002</v>
      </c>
    </row>
    <row r="64" spans="1:96" x14ac:dyDescent="0.45">
      <c r="A64" s="20" t="s">
        <v>982</v>
      </c>
      <c r="B64" s="20" t="s">
        <v>26</v>
      </c>
      <c r="C64" s="20" t="s">
        <v>104</v>
      </c>
      <c r="D64" s="20" t="s">
        <v>1218</v>
      </c>
      <c r="E64" s="20" t="s">
        <v>416</v>
      </c>
      <c r="F64" s="21" t="s">
        <v>417</v>
      </c>
      <c r="G64" s="21" t="s">
        <v>1</v>
      </c>
      <c r="H64" s="21" t="s">
        <v>0</v>
      </c>
      <c r="I64" s="22" t="s">
        <v>418</v>
      </c>
      <c r="J64" s="22" t="s">
        <v>419</v>
      </c>
      <c r="K64" s="20" t="s">
        <v>0</v>
      </c>
      <c r="L64" s="20" t="s">
        <v>1316</v>
      </c>
      <c r="M64" s="20" t="s">
        <v>9</v>
      </c>
      <c r="N64" s="20" t="s">
        <v>9</v>
      </c>
      <c r="O64" s="21" t="s">
        <v>2881</v>
      </c>
      <c r="P64" s="21">
        <v>3</v>
      </c>
      <c r="Q64" s="21" t="s">
        <v>1347</v>
      </c>
      <c r="R64" s="21" t="s">
        <v>1320</v>
      </c>
      <c r="S64" s="21" t="s">
        <v>1321</v>
      </c>
      <c r="T64" s="21" t="s">
        <v>1316</v>
      </c>
      <c r="U64" s="21" t="s">
        <v>2413</v>
      </c>
      <c r="V64" s="21" t="s">
        <v>2882</v>
      </c>
      <c r="W64" s="20" t="s">
        <v>9</v>
      </c>
      <c r="X64" s="21" t="s">
        <v>9</v>
      </c>
      <c r="Y64" s="21" t="s">
        <v>2883</v>
      </c>
      <c r="Z64" s="21" t="s">
        <v>2884</v>
      </c>
      <c r="AA64" s="20">
        <v>0</v>
      </c>
      <c r="AB64" s="20" t="s">
        <v>1399</v>
      </c>
      <c r="AC64" s="21" t="s">
        <v>9</v>
      </c>
      <c r="AD64" s="20" t="s">
        <v>1311</v>
      </c>
      <c r="AE64" s="16" t="str" cm="1">
        <f t="array" ref="AE64">IF(AF64="","",INDEX(전산회선!$E$4:$E$1141,_xlfn.AGGREGATE(15,6,ROW(전산회선!$E$4:$E$1141)-ROW(전산회선!$E$4)+1/((전산회선!$B$4:$B$1141=$E64)*(전산회선!$F$4:$F$1141=AF64)),1)))</f>
        <v>홈일반전화</v>
      </c>
      <c r="AF64" s="16">
        <f>IFERROR(IF(_xlfn.MAXIFS(전산회선!$F$4:$F$1141,전산회선!$B$4:$B$1141,$E64)=0,"",_xlfn.MAXIFS(전산회선!$F$4:$F$1141,전산회선!$B$4:$B$1141,$E64)),"")</f>
        <v>3</v>
      </c>
      <c r="AG64" s="16" t="str" cm="1">
        <f t="array" ref="AG64">IF(AH64="","",INDEX(전산회선!$E$4:$E$1141,_xlfn.AGGREGATE(15,6,ROW(전산회선!$E$4:$E$1141)-ROW(전산회선!$E$4)+1/((전산회선!$B$4:$B$1141=$E64)*(전산회선!$F$4:$F$1141=AH64)),1)))</f>
        <v/>
      </c>
      <c r="AH64" s="16" t="str">
        <f>IFERROR(IF(_xlfn.MAXIFS(전산회선!$F$4:$F$1141,전산회선!$B$4:$B$1141,$E64,전산회선!$F$4:$F$1141,"&lt;"&amp;AF64)=0,"",_xlfn.MAXIFS(전산회선!$F$4:$F$1141,전산회선!$B$4:$B$1141,$E64,전산회선!$F$4:$F$1141,"&lt;"&amp;AF64)),"")</f>
        <v/>
      </c>
      <c r="AI64" s="16" t="str" cm="1">
        <f t="array" ref="AI64">IF(AJ64="","",INDEX(전산회선!$E$4:$E$1141,_xlfn.AGGREGATE(15,6,ROW(전산회선!$E$4:$E$1141)-ROW(전산회선!$E$4)+1/((전산회선!$B$4:$B$1141=$E64)*(전산회선!$F$4:$F$1141=AJ64)),1)))</f>
        <v/>
      </c>
      <c r="AJ64" s="16" t="str">
        <f>IFERROR(IF(_xlfn.MAXIFS(전산회선!$F$4:$F$1141,전산회선!$B$4:$B$1141,$E64,전산회선!$F$4:$F$1141,"&lt;"&amp;AH64)=0,"",_xlfn.MAXIFS(전산회선!$F$4:$F$1141,전산회선!$B$4:$B$1141,$E64,전산회선!$F$4:$F$1141,"&lt;"&amp;AH64)),"")</f>
        <v/>
      </c>
      <c r="AK64" s="16" t="str" cm="1">
        <f t="array" ref="AK64">IF(AL64="","",INDEX(전산회선!$E$4:$E$1141,_xlfn.AGGREGATE(15,6,ROW(전산회선!$E$4:$E$1141)-ROW(전산회선!$E$4)+1/((전산회선!$B$4:$B$1141=$E64)*(전산회선!$F$4:$F$1141=AL64)),1)))</f>
        <v/>
      </c>
      <c r="AL64" s="16" t="str">
        <f>IFERROR(IF(_xlfn.MAXIFS(전산회선!$F$4:$F$1141,전산회선!$B$4:$B$1141,$E64,전산회선!$F$4:$F$1141,"&lt;"&amp;AJ64)=0,"",_xlfn.MAXIFS(전산회선!$F$4:$F$1141,전산회선!$B$4:$B$1141,$E64,전산회선!$F$4:$F$1141,"&lt;"&amp;AJ64)),"")</f>
        <v/>
      </c>
      <c r="AM64" s="16" t="str" cm="1">
        <f t="array" ref="AM64">IF(AN64="","",INDEX(전산회선!$E$4:$E$1141,_xlfn.AGGREGATE(15,6,ROW(전산회선!$E$4:$E$1141)-ROW(전산회선!$E$4)+1/((전산회선!$B$4:$B$1141=$E64)*(전산회선!$F$4:$F$1141=AN64)),1)))</f>
        <v/>
      </c>
      <c r="AN64" s="16" t="str">
        <f>IFERROR(IF(_xlfn.MAXIFS(전산회선!$F$4:$F$1141,전산회선!$B$4:$B$1141,$E64,전산회선!$F$4:$F$1141,"&lt;"&amp;AL64)=0,"",_xlfn.MAXIFS(전산회선!$F$4:$F$1141,전산회선!$B$4:$B$1141,$E64,전산회선!$F$4:$F$1141,"&lt;"&amp;AL64)),"")</f>
        <v/>
      </c>
      <c r="AO64" s="23">
        <v>549681</v>
      </c>
      <c r="AP64" s="23">
        <v>545537</v>
      </c>
      <c r="AQ64" s="23">
        <v>548409</v>
      </c>
      <c r="AR64" s="23">
        <v>547733</v>
      </c>
      <c r="AS64" s="23">
        <v>551926</v>
      </c>
      <c r="AT64" s="23">
        <v>549800</v>
      </c>
      <c r="AU64" s="23">
        <v>548279</v>
      </c>
      <c r="AV64" s="23">
        <v>531319</v>
      </c>
      <c r="AW64" s="23">
        <v>532749</v>
      </c>
      <c r="AX64" s="23">
        <v>532457</v>
      </c>
      <c r="AY64" s="23">
        <v>217648</v>
      </c>
      <c r="AZ64" s="23">
        <v>36793</v>
      </c>
      <c r="BA64" s="23">
        <v>474360.91666666669</v>
      </c>
      <c r="BB64" s="23">
        <f t="shared" si="0"/>
        <v>5692331</v>
      </c>
      <c r="BC64" s="23">
        <v>0</v>
      </c>
      <c r="BD64" s="23">
        <v>0</v>
      </c>
      <c r="BE64" s="23">
        <v>0</v>
      </c>
      <c r="BF64" s="23">
        <v>0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0</v>
      </c>
      <c r="BN64" s="23">
        <v>0</v>
      </c>
      <c r="BO64" s="23">
        <v>0</v>
      </c>
      <c r="BP64" s="23">
        <v>0</v>
      </c>
      <c r="BQ64" s="17" t="str">
        <f>IFERROR(INDEX(피벗!$BL$5:$CH$5,1,MATCH($BR64,INDEX(피벗!$BL:$CH,MATCH($E64,피벗!$BJ:$BJ,0),0),0)),"")</f>
        <v/>
      </c>
      <c r="BR64" s="23" t="str">
        <f>IFERROR(LARGE(INDEX(피벗!$BL:$CH,MATCH(성장고객!$E64,피벗!$BJ:$BJ,0),0),1),"")</f>
        <v/>
      </c>
      <c r="BS64" s="27" t="str">
        <f t="shared" si="1"/>
        <v/>
      </c>
      <c r="BT64" s="17" t="str">
        <f>IFERROR(INDEX(피벗!$BL$5:$CH$5,1,MATCH($BU64,INDEX(피벗!$BL:$CH,MATCH($E64,피벗!$BJ:$BJ,0),0),0)),"")</f>
        <v/>
      </c>
      <c r="BU64" s="23" t="str">
        <f>IFERROR(LARGE(INDEX(피벗!$BL:$CH,MATCH(성장고객!$E64,피벗!$BJ:$BJ,0),0),2),"")</f>
        <v/>
      </c>
      <c r="BV64" s="27" t="str">
        <f t="shared" si="2"/>
        <v/>
      </c>
      <c r="BW64" s="17" t="str">
        <f>IFERROR(INDEX(피벗!$BL$5:$CH$5,1,MATCH($BX64,INDEX(피벗!$BL:$CH,MATCH($E64,피벗!$BJ:$BJ,0),0),0)),"")</f>
        <v/>
      </c>
      <c r="BX64" s="23" t="str">
        <f>IFERROR(LARGE(INDEX(피벗!$BL:$CH,MATCH(성장고객!$E64,피벗!$BJ:$BJ,0),0),3),"")</f>
        <v/>
      </c>
      <c r="BY64" s="27" t="str">
        <f t="shared" si="3"/>
        <v/>
      </c>
      <c r="BZ64" s="17" t="str">
        <f>IFERROR(INDEX(피벗!$BL$5:$CH$5,1,MATCH($CA64,INDEX(피벗!$BL:$CH,MATCH($E64,피벗!$BJ:$BJ,0),0),0)),"")</f>
        <v/>
      </c>
      <c r="CA64" s="23" t="str">
        <f>IFERROR(LARGE(INDEX(피벗!$BL:$CH,MATCH(성장고객!$E64,피벗!$BJ:$BJ,0),0),4),"")</f>
        <v/>
      </c>
      <c r="CB64" s="27" t="str">
        <f t="shared" si="4"/>
        <v/>
      </c>
      <c r="CC64" s="17" t="str">
        <f>IFERROR(INDEX(피벗!$BL$5:$CH$5,1,MATCH($CD64,INDEX(피벗!$BL:$CH,MATCH($E64,피벗!$BJ:$BJ,0),0),0)),"")</f>
        <v/>
      </c>
      <c r="CD64" s="23" t="str">
        <f>IFERROR(LARGE(INDEX(피벗!$BL:$CH,MATCH(성장고객!$E64,피벗!$BJ:$BJ,0),0),5),"")</f>
        <v/>
      </c>
      <c r="CE64" s="27" t="str">
        <f t="shared" si="5"/>
        <v/>
      </c>
      <c r="CF64" s="23" t="str">
        <f>IFERROR(INDEX(피벗!$CI:$CI,MATCH($E64,피벗!$BJ:$BJ,0)),"")</f>
        <v/>
      </c>
      <c r="CG64" s="25" t="str">
        <f t="shared" si="6"/>
        <v/>
      </c>
      <c r="CH64" s="17" t="str">
        <f>IFERROR(INDEX(피벗!$EZ$5:$GE$5,1,MATCH($CI64,INDEX(피벗!$EZ:$GE,MATCH($E64,피벗!$EY:$EY,0),0),0)),"")</f>
        <v>GTV Biz</v>
      </c>
      <c r="CI64" s="23">
        <f>IFERROR(LARGE(INDEX(피벗!$EZ:$GE,MATCH(성장고객!$E64,피벗!$EY:$EY,0),0),1),"")</f>
        <v>2880654</v>
      </c>
      <c r="CJ64" s="17" t="str">
        <f>IFERROR(INDEX(피벗!$EZ$5:$GE$5,1,MATCH($CK64,INDEX(피벗!$EZ:$GE,MATCH($E64,피벗!$EY:$EY,0),0),0)),"")</f>
        <v>GiGA인터넷</v>
      </c>
      <c r="CK64" s="23">
        <f>IFERROR(LARGE(INDEX(피벗!$EZ:$GE,MATCH(성장고객!$E64,피벗!$EY:$EY,0),0),2),"")</f>
        <v>1317405</v>
      </c>
      <c r="CL64" s="17" t="str">
        <f>IFERROR(INDEX(피벗!$EZ$5:$GE$5,1,MATCH($CM64,INDEX(피벗!$EZ:$GE,MATCH($E64,피벗!$EY:$EY,0),0),0)),"")</f>
        <v>GTV</v>
      </c>
      <c r="CM64" s="23">
        <f>IFERROR(LARGE(INDEX(피벗!$EZ:$GE,MATCH(성장고객!$E64,피벗!$EY:$EY,0),0),3),"")</f>
        <v>1119600</v>
      </c>
      <c r="CN64" s="17" t="str">
        <f>IFERROR(INDEX(피벗!$EZ$5:$GE$5,1,MATCH($CO64,INDEX(피벗!$EZ:$GE,MATCH($E64,피벗!$EY:$EY,0),0),0)),"")</f>
        <v>홈일반전화</v>
      </c>
      <c r="CO64" s="23">
        <f>IFERROR(LARGE(INDEX(피벗!$EZ:$GE,MATCH(성장고객!$E64,피벗!$EY:$EY,0),0),4),"")</f>
        <v>348272</v>
      </c>
      <c r="CP64" s="17" t="str">
        <f>IFERROR(INDEX(피벗!$EZ$5:$GE$5,1,MATCH($CQ64,INDEX(피벗!$EZ:$GE,MATCH($E64,피벗!$EY:$EY,0),0),0)),"")</f>
        <v>홈지능망</v>
      </c>
      <c r="CQ64" s="23">
        <f>IFERROR(LARGE(INDEX(피벗!$EZ:$GE,MATCH(성장고객!$E64,피벗!$EY:$EY,0),0),5),"")</f>
        <v>26400</v>
      </c>
      <c r="CR64" s="23">
        <f>IFERROR(INDEX(피벗!$GF:$GF,MATCH($E64,피벗!$EY:$EY,0)),"")</f>
        <v>5692331</v>
      </c>
    </row>
    <row r="65" spans="1:96" x14ac:dyDescent="0.45">
      <c r="A65" s="20" t="s">
        <v>982</v>
      </c>
      <c r="B65" s="20" t="s">
        <v>29</v>
      </c>
      <c r="C65" s="20" t="s">
        <v>30</v>
      </c>
      <c r="D65" s="20" t="s">
        <v>990</v>
      </c>
      <c r="E65" s="20" t="s">
        <v>1023</v>
      </c>
      <c r="F65" s="21" t="s">
        <v>1024</v>
      </c>
      <c r="G65" s="21" t="s">
        <v>1</v>
      </c>
      <c r="H65" s="21" t="s">
        <v>0</v>
      </c>
      <c r="I65" s="22" t="s">
        <v>66</v>
      </c>
      <c r="J65" s="22" t="s">
        <v>67</v>
      </c>
      <c r="K65" s="20" t="s">
        <v>0</v>
      </c>
      <c r="L65" s="20" t="s">
        <v>1316</v>
      </c>
      <c r="M65" s="20" t="s">
        <v>1311</v>
      </c>
      <c r="N65" s="20" t="s">
        <v>1317</v>
      </c>
      <c r="O65" s="21" t="s">
        <v>1487</v>
      </c>
      <c r="P65" s="21">
        <v>18</v>
      </c>
      <c r="Q65" s="21" t="s">
        <v>1392</v>
      </c>
      <c r="R65" s="21" t="s">
        <v>1320</v>
      </c>
      <c r="S65" s="21" t="s">
        <v>1321</v>
      </c>
      <c r="T65" s="21" t="s">
        <v>1316</v>
      </c>
      <c r="U65" s="21" t="s">
        <v>1365</v>
      </c>
      <c r="V65" s="21" t="s">
        <v>1488</v>
      </c>
      <c r="W65" s="20" t="s">
        <v>1489</v>
      </c>
      <c r="X65" s="21" t="s">
        <v>1490</v>
      </c>
      <c r="Y65" s="21" t="s">
        <v>1369</v>
      </c>
      <c r="Z65" s="21" t="s">
        <v>1491</v>
      </c>
      <c r="AA65" s="20">
        <v>68</v>
      </c>
      <c r="AB65" s="20" t="s">
        <v>1492</v>
      </c>
      <c r="AC65" s="21" t="s">
        <v>1493</v>
      </c>
      <c r="AD65" s="20" t="s">
        <v>1311</v>
      </c>
      <c r="AE65" s="16" t="str" cm="1">
        <f t="array" ref="AE65">IF(AF65="","",INDEX(전산회선!$E$4:$E$1141,_xlfn.AGGREGATE(15,6,ROW(전산회선!$E$4:$E$1141)-ROW(전산회선!$E$4)+1/((전산회선!$B$4:$B$1141=$E65)*(전산회선!$F$4:$F$1141=AF65)),1)))</f>
        <v>기업인터넷전화</v>
      </c>
      <c r="AF65" s="16">
        <f>IFERROR(IF(_xlfn.MAXIFS(전산회선!$F$4:$F$1141,전산회선!$B$4:$B$1141,$E65)=0,"",_xlfn.MAXIFS(전산회선!$F$4:$F$1141,전산회선!$B$4:$B$1141,$E65)),"")</f>
        <v>18</v>
      </c>
      <c r="AG65" s="16" t="str" cm="1">
        <f t="array" ref="AG65">IF(AH65="","",INDEX(전산회선!$E$4:$E$1141,_xlfn.AGGREGATE(15,6,ROW(전산회선!$E$4:$E$1141)-ROW(전산회선!$E$4)+1/((전산회선!$B$4:$B$1141=$E65)*(전산회선!$F$4:$F$1141=AH65)),1)))</f>
        <v>MeGA인터넷</v>
      </c>
      <c r="AH65" s="16">
        <f>IFERROR(IF(_xlfn.MAXIFS(전산회선!$F$4:$F$1141,전산회선!$B$4:$B$1141,$E65,전산회선!$F$4:$F$1141,"&lt;"&amp;AF65)=0,"",_xlfn.MAXIFS(전산회선!$F$4:$F$1141,전산회선!$B$4:$B$1141,$E65,전산회선!$F$4:$F$1141,"&lt;"&amp;AF65)),"")</f>
        <v>4</v>
      </c>
      <c r="AI65" s="16" t="str" cm="1">
        <f t="array" ref="AI65">IF(AJ65="","",INDEX(전산회선!$E$4:$E$1141,_xlfn.AGGREGATE(15,6,ROW(전산회선!$E$4:$E$1141)-ROW(전산회선!$E$4)+1/((전산회선!$B$4:$B$1141=$E65)*(전산회선!$F$4:$F$1141=AJ65)),1)))</f>
        <v>홈일반전화</v>
      </c>
      <c r="AJ65" s="16">
        <f>IFERROR(IF(_xlfn.MAXIFS(전산회선!$F$4:$F$1141,전산회선!$B$4:$B$1141,$E65,전산회선!$F$4:$F$1141,"&lt;"&amp;AH65)=0,"",_xlfn.MAXIFS(전산회선!$F$4:$F$1141,전산회선!$B$4:$B$1141,$E65,전산회선!$F$4:$F$1141,"&lt;"&amp;AH65)),"")</f>
        <v>2</v>
      </c>
      <c r="AK65" s="16" t="str" cm="1">
        <f t="array" ref="AK65">IF(AL65="","",INDEX(전산회선!$E$4:$E$1141,_xlfn.AGGREGATE(15,6,ROW(전산회선!$E$4:$E$1141)-ROW(전산회선!$E$4)+1/((전산회선!$B$4:$B$1141=$E65)*(전산회선!$F$4:$F$1141=AL65)),1)))</f>
        <v/>
      </c>
      <c r="AL65" s="16" t="str">
        <f>IFERROR(IF(_xlfn.MAXIFS(전산회선!$F$4:$F$1141,전산회선!$B$4:$B$1141,$E65,전산회선!$F$4:$F$1141,"&lt;"&amp;AJ65)=0,"",_xlfn.MAXIFS(전산회선!$F$4:$F$1141,전산회선!$B$4:$B$1141,$E65,전산회선!$F$4:$F$1141,"&lt;"&amp;AJ65)),"")</f>
        <v/>
      </c>
      <c r="AM65" s="16" t="str" cm="1">
        <f t="array" ref="AM65">IF(AN65="","",INDEX(전산회선!$E$4:$E$1141,_xlfn.AGGREGATE(15,6,ROW(전산회선!$E$4:$E$1141)-ROW(전산회선!$E$4)+1/((전산회선!$B$4:$B$1141=$E65)*(전산회선!$F$4:$F$1141=AN65)),1)))</f>
        <v/>
      </c>
      <c r="AN65" s="16" t="str">
        <f>IFERROR(IF(_xlfn.MAXIFS(전산회선!$F$4:$F$1141,전산회선!$B$4:$B$1141,$E65,전산회선!$F$4:$F$1141,"&lt;"&amp;AL65)=0,"",_xlfn.MAXIFS(전산회선!$F$4:$F$1141,전산회선!$B$4:$B$1141,$E65,전산회선!$F$4:$F$1141,"&lt;"&amp;AL65)),"")</f>
        <v/>
      </c>
      <c r="AO65" s="23">
        <v>246833.516</v>
      </c>
      <c r="AP65" s="23">
        <v>247830.60399999999</v>
      </c>
      <c r="AQ65" s="23">
        <v>250004.25700000001</v>
      </c>
      <c r="AR65" s="23">
        <v>253434.44899999999</v>
      </c>
      <c r="AS65" s="23">
        <v>255063.139</v>
      </c>
      <c r="AT65" s="23">
        <v>255959.56</v>
      </c>
      <c r="AU65" s="23">
        <v>247670.296</v>
      </c>
      <c r="AV65" s="23">
        <v>245089.51699999999</v>
      </c>
      <c r="AW65" s="23">
        <v>249417.03</v>
      </c>
      <c r="AX65" s="23">
        <v>249702.014</v>
      </c>
      <c r="AY65" s="23">
        <v>239964.73800000001</v>
      </c>
      <c r="AZ65" s="23">
        <v>242969.20499999999</v>
      </c>
      <c r="BA65" s="23">
        <v>248661.52708333335</v>
      </c>
      <c r="BB65" s="23">
        <f t="shared" si="0"/>
        <v>2983938.3250000002</v>
      </c>
      <c r="BC65" s="23">
        <v>0</v>
      </c>
      <c r="BD65" s="23">
        <v>0</v>
      </c>
      <c r="BE65" s="23">
        <v>0</v>
      </c>
      <c r="BF65" s="23">
        <v>0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0</v>
      </c>
      <c r="BN65" s="23">
        <v>0</v>
      </c>
      <c r="BO65" s="23">
        <v>0</v>
      </c>
      <c r="BP65" s="23">
        <v>0</v>
      </c>
      <c r="BQ65" s="17" t="str">
        <f>IFERROR(INDEX(피벗!$BL$5:$CH$5,1,MATCH($BR65,INDEX(피벗!$BL:$CH,MATCH($E65,피벗!$BJ:$BJ,0),0),0)),"")</f>
        <v/>
      </c>
      <c r="BR65" s="23" t="str">
        <f>IFERROR(LARGE(INDEX(피벗!$BL:$CH,MATCH(성장고객!$E65,피벗!$BJ:$BJ,0),0),1),"")</f>
        <v/>
      </c>
      <c r="BS65" s="27" t="str">
        <f t="shared" si="1"/>
        <v/>
      </c>
      <c r="BT65" s="17" t="str">
        <f>IFERROR(INDEX(피벗!$BL$5:$CH$5,1,MATCH($BU65,INDEX(피벗!$BL:$CH,MATCH($E65,피벗!$BJ:$BJ,0),0),0)),"")</f>
        <v/>
      </c>
      <c r="BU65" s="23" t="str">
        <f>IFERROR(LARGE(INDEX(피벗!$BL:$CH,MATCH(성장고객!$E65,피벗!$BJ:$BJ,0),0),2),"")</f>
        <v/>
      </c>
      <c r="BV65" s="27" t="str">
        <f t="shared" si="2"/>
        <v/>
      </c>
      <c r="BW65" s="17" t="str">
        <f>IFERROR(INDEX(피벗!$BL$5:$CH$5,1,MATCH($BX65,INDEX(피벗!$BL:$CH,MATCH($E65,피벗!$BJ:$BJ,0),0),0)),"")</f>
        <v/>
      </c>
      <c r="BX65" s="23" t="str">
        <f>IFERROR(LARGE(INDEX(피벗!$BL:$CH,MATCH(성장고객!$E65,피벗!$BJ:$BJ,0),0),3),"")</f>
        <v/>
      </c>
      <c r="BY65" s="27" t="str">
        <f t="shared" si="3"/>
        <v/>
      </c>
      <c r="BZ65" s="17" t="str">
        <f>IFERROR(INDEX(피벗!$BL$5:$CH$5,1,MATCH($CA65,INDEX(피벗!$BL:$CH,MATCH($E65,피벗!$BJ:$BJ,0),0),0)),"")</f>
        <v/>
      </c>
      <c r="CA65" s="23" t="str">
        <f>IFERROR(LARGE(INDEX(피벗!$BL:$CH,MATCH(성장고객!$E65,피벗!$BJ:$BJ,0),0),4),"")</f>
        <v/>
      </c>
      <c r="CB65" s="27" t="str">
        <f t="shared" si="4"/>
        <v/>
      </c>
      <c r="CC65" s="17" t="str">
        <f>IFERROR(INDEX(피벗!$BL$5:$CH$5,1,MATCH($CD65,INDEX(피벗!$BL:$CH,MATCH($E65,피벗!$BJ:$BJ,0),0),0)),"")</f>
        <v/>
      </c>
      <c r="CD65" s="23" t="str">
        <f>IFERROR(LARGE(INDEX(피벗!$BL:$CH,MATCH(성장고객!$E65,피벗!$BJ:$BJ,0),0),5),"")</f>
        <v/>
      </c>
      <c r="CE65" s="27" t="str">
        <f t="shared" si="5"/>
        <v/>
      </c>
      <c r="CF65" s="23" t="str">
        <f>IFERROR(INDEX(피벗!$CI:$CI,MATCH($E65,피벗!$BJ:$BJ,0)),"")</f>
        <v/>
      </c>
      <c r="CG65" s="25" t="str">
        <f t="shared" si="6"/>
        <v/>
      </c>
      <c r="CH65" s="17" t="str">
        <f>IFERROR(INDEX(피벗!$EZ$5:$GE$5,1,MATCH($CI65,INDEX(피벗!$EZ:$GE,MATCH($E65,피벗!$EY:$EY,0),0),0)),"")</f>
        <v>MeGA인터넷</v>
      </c>
      <c r="CI65" s="23">
        <f>IFERROR(LARGE(INDEX(피벗!$EZ:$GE,MATCH(성장고객!$E65,피벗!$EY:$EY,0),0),1),"")</f>
        <v>959334</v>
      </c>
      <c r="CJ65" s="17" t="str">
        <f>IFERROR(INDEX(피벗!$EZ$5:$GE$5,1,MATCH($CK65,INDEX(피벗!$EZ:$GE,MATCH($E65,피벗!$EY:$EY,0),0),0)),"")</f>
        <v>GiGA인터넷</v>
      </c>
      <c r="CK65" s="23">
        <f>IFERROR(LARGE(INDEX(피벗!$EZ:$GE,MATCH(성장고객!$E65,피벗!$EY:$EY,0),0),2),"")</f>
        <v>774000</v>
      </c>
      <c r="CL65" s="17" t="str">
        <f>IFERROR(INDEX(피벗!$EZ$5:$GE$5,1,MATCH($CM65,INDEX(피벗!$EZ:$GE,MATCH($E65,피벗!$EY:$EY,0),0),0)),"")</f>
        <v>기업인터넷전화</v>
      </c>
      <c r="CM65" s="23">
        <f>IFERROR(LARGE(INDEX(피벗!$EZ:$GE,MATCH(성장고객!$E65,피벗!$EY:$EY,0),0),3),"")</f>
        <v>475949</v>
      </c>
      <c r="CN65" s="17" t="str">
        <f>IFERROR(INDEX(피벗!$EZ$5:$GE$5,1,MATCH($CO65,INDEX(피벗!$EZ:$GE,MATCH($E65,피벗!$EY:$EY,0),0),0)),"")</f>
        <v>홈지능망</v>
      </c>
      <c r="CO65" s="23">
        <f>IFERROR(LARGE(INDEX(피벗!$EZ:$GE,MATCH(성장고객!$E65,피벗!$EY:$EY,0),0),4),"")</f>
        <v>279147</v>
      </c>
      <c r="CP65" s="17" t="str">
        <f>IFERROR(INDEX(피벗!$EZ$5:$GE$5,1,MATCH($CQ65,INDEX(피벗!$EZ:$GE,MATCH($E65,피벗!$EY:$EY,0),0),0)),"")</f>
        <v>AI기업지능망</v>
      </c>
      <c r="CQ65" s="23">
        <f>IFERROR(LARGE(INDEX(피벗!$EZ:$GE,MATCH(성장고객!$E65,피벗!$EY:$EY,0),0),5),"")</f>
        <v>206654.32500000001</v>
      </c>
      <c r="CR65" s="23">
        <f>IFERROR(INDEX(피벗!$GF:$GF,MATCH($E65,피벗!$EY:$EY,0)),"")</f>
        <v>2983938.3250000002</v>
      </c>
    </row>
    <row r="66" spans="1:96" x14ac:dyDescent="0.45">
      <c r="A66" s="20" t="s">
        <v>982</v>
      </c>
      <c r="B66" s="20" t="s">
        <v>26</v>
      </c>
      <c r="C66" s="20" t="s">
        <v>104</v>
      </c>
      <c r="D66" s="20" t="s">
        <v>1199</v>
      </c>
      <c r="E66" s="20" t="s">
        <v>920</v>
      </c>
      <c r="F66" s="21" t="s">
        <v>921</v>
      </c>
      <c r="G66" s="21" t="s">
        <v>1</v>
      </c>
      <c r="H66" s="21" t="s">
        <v>0</v>
      </c>
      <c r="I66" s="22" t="s">
        <v>922</v>
      </c>
      <c r="J66" s="22" t="s">
        <v>923</v>
      </c>
      <c r="K66" s="20" t="s">
        <v>0</v>
      </c>
      <c r="L66" s="20" t="s">
        <v>1316</v>
      </c>
      <c r="M66" s="20" t="s">
        <v>1755</v>
      </c>
      <c r="N66" s="20" t="s">
        <v>1336</v>
      </c>
      <c r="O66" s="21" t="s">
        <v>2311</v>
      </c>
      <c r="P66" s="21">
        <v>10</v>
      </c>
      <c r="Q66" s="21" t="s">
        <v>9</v>
      </c>
      <c r="R66" s="21" t="s">
        <v>1320</v>
      </c>
      <c r="S66" s="21" t="s">
        <v>1321</v>
      </c>
      <c r="T66" s="21" t="s">
        <v>1316</v>
      </c>
      <c r="U66" s="21" t="s">
        <v>2312</v>
      </c>
      <c r="V66" s="21" t="s">
        <v>2313</v>
      </c>
      <c r="W66" s="20" t="s">
        <v>9</v>
      </c>
      <c r="X66" s="21" t="s">
        <v>9</v>
      </c>
      <c r="Y66" s="21" t="s">
        <v>2314</v>
      </c>
      <c r="Z66" s="21" t="s">
        <v>2315</v>
      </c>
      <c r="AA66" s="20">
        <v>14</v>
      </c>
      <c r="AB66" s="20" t="s">
        <v>1587</v>
      </c>
      <c r="AC66" s="21" t="s">
        <v>2147</v>
      </c>
      <c r="AD66" s="20" t="s">
        <v>1311</v>
      </c>
      <c r="AE66" s="16" t="str" cm="1">
        <f t="array" ref="AE66">IF(AF66="","",INDEX(전산회선!$E$4:$E$1141,_xlfn.AGGREGATE(15,6,ROW(전산회선!$E$4:$E$1141)-ROW(전산회선!$E$4)+1/((전산회선!$B$4:$B$1141=$E66)*(전산회선!$F$4:$F$1141=AF66)),1)))</f>
        <v>GiGA인터넷</v>
      </c>
      <c r="AF66" s="16">
        <f>IFERROR(IF(_xlfn.MAXIFS(전산회선!$F$4:$F$1141,전산회선!$B$4:$B$1141,$E66)=0,"",_xlfn.MAXIFS(전산회선!$F$4:$F$1141,전산회선!$B$4:$B$1141,$E66)),"")</f>
        <v>4</v>
      </c>
      <c r="AG66" s="16" t="str" cm="1">
        <f t="array" ref="AG66">IF(AH66="","",INDEX(전산회선!$E$4:$E$1141,_xlfn.AGGREGATE(15,6,ROW(전산회선!$E$4:$E$1141)-ROW(전산회선!$E$4)+1/((전산회선!$B$4:$B$1141=$E66)*(전산회선!$F$4:$F$1141=AH66)),1)))</f>
        <v>홈일반전화</v>
      </c>
      <c r="AH66" s="16">
        <f>IFERROR(IF(_xlfn.MAXIFS(전산회선!$F$4:$F$1141,전산회선!$B$4:$B$1141,$E66,전산회선!$F$4:$F$1141,"&lt;"&amp;AF66)=0,"",_xlfn.MAXIFS(전산회선!$F$4:$F$1141,전산회선!$B$4:$B$1141,$E66,전산회선!$F$4:$F$1141,"&lt;"&amp;AF66)),"")</f>
        <v>1</v>
      </c>
      <c r="AI66" s="16" t="str" cm="1">
        <f t="array" ref="AI66">IF(AJ66="","",INDEX(전산회선!$E$4:$E$1141,_xlfn.AGGREGATE(15,6,ROW(전산회선!$E$4:$E$1141)-ROW(전산회선!$E$4)+1/((전산회선!$B$4:$B$1141=$E66)*(전산회선!$F$4:$F$1141=AJ66)),1)))</f>
        <v/>
      </c>
      <c r="AJ66" s="16" t="str">
        <f>IFERROR(IF(_xlfn.MAXIFS(전산회선!$F$4:$F$1141,전산회선!$B$4:$B$1141,$E66,전산회선!$F$4:$F$1141,"&lt;"&amp;AH66)=0,"",_xlfn.MAXIFS(전산회선!$F$4:$F$1141,전산회선!$B$4:$B$1141,$E66,전산회선!$F$4:$F$1141,"&lt;"&amp;AH66)),"")</f>
        <v/>
      </c>
      <c r="AK66" s="16" t="str" cm="1">
        <f t="array" ref="AK66">IF(AL66="","",INDEX(전산회선!$E$4:$E$1141,_xlfn.AGGREGATE(15,6,ROW(전산회선!$E$4:$E$1141)-ROW(전산회선!$E$4)+1/((전산회선!$B$4:$B$1141=$E66)*(전산회선!$F$4:$F$1141=AL66)),1)))</f>
        <v/>
      </c>
      <c r="AL66" s="16" t="str">
        <f>IFERROR(IF(_xlfn.MAXIFS(전산회선!$F$4:$F$1141,전산회선!$B$4:$B$1141,$E66,전산회선!$F$4:$F$1141,"&lt;"&amp;AJ66)=0,"",_xlfn.MAXIFS(전산회선!$F$4:$F$1141,전산회선!$B$4:$B$1141,$E66,전산회선!$F$4:$F$1141,"&lt;"&amp;AJ66)),"")</f>
        <v/>
      </c>
      <c r="AM66" s="16" t="str" cm="1">
        <f t="array" ref="AM66">IF(AN66="","",INDEX(전산회선!$E$4:$E$1141,_xlfn.AGGREGATE(15,6,ROW(전산회선!$E$4:$E$1141)-ROW(전산회선!$E$4)+1/((전산회선!$B$4:$B$1141=$E66)*(전산회선!$F$4:$F$1141=AN66)),1)))</f>
        <v/>
      </c>
      <c r="AN66" s="16" t="str">
        <f>IFERROR(IF(_xlfn.MAXIFS(전산회선!$F$4:$F$1141,전산회선!$B$4:$B$1141,$E66,전산회선!$F$4:$F$1141,"&lt;"&amp;AL66)=0,"",_xlfn.MAXIFS(전산회선!$F$4:$F$1141,전산회선!$B$4:$B$1141,$E66,전산회선!$F$4:$F$1141,"&lt;"&amp;AL66)),"")</f>
        <v/>
      </c>
      <c r="AO66" s="23">
        <v>180520</v>
      </c>
      <c r="AP66" s="23">
        <v>180007</v>
      </c>
      <c r="AQ66" s="23">
        <v>180789</v>
      </c>
      <c r="AR66" s="23">
        <v>179920</v>
      </c>
      <c r="AS66" s="23">
        <v>179969</v>
      </c>
      <c r="AT66" s="23">
        <v>182658</v>
      </c>
      <c r="AU66" s="23">
        <v>219806</v>
      </c>
      <c r="AV66" s="23">
        <v>219647</v>
      </c>
      <c r="AW66" s="23">
        <v>219647</v>
      </c>
      <c r="AX66" s="23">
        <v>219647</v>
      </c>
      <c r="AY66" s="23">
        <v>219932</v>
      </c>
      <c r="AZ66" s="23">
        <v>216656</v>
      </c>
      <c r="BA66" s="23">
        <v>199933.16666666666</v>
      </c>
      <c r="BB66" s="23">
        <f t="shared" si="0"/>
        <v>2399198</v>
      </c>
      <c r="BC66" s="23">
        <v>0</v>
      </c>
      <c r="BD66" s="23">
        <v>0</v>
      </c>
      <c r="BE66" s="23">
        <v>0</v>
      </c>
      <c r="BF66" s="23">
        <v>0</v>
      </c>
      <c r="BG66" s="23">
        <v>0</v>
      </c>
      <c r="BH66" s="23">
        <v>2279</v>
      </c>
      <c r="BI66" s="23">
        <v>40462</v>
      </c>
      <c r="BJ66" s="23">
        <v>40462</v>
      </c>
      <c r="BK66" s="23">
        <v>40462</v>
      </c>
      <c r="BL66" s="23">
        <v>40462</v>
      </c>
      <c r="BM66" s="23">
        <v>40462</v>
      </c>
      <c r="BN66" s="23">
        <v>40462</v>
      </c>
      <c r="BO66" s="23">
        <v>20420.916666666668</v>
      </c>
      <c r="BP66" s="23">
        <v>245051</v>
      </c>
      <c r="BQ66" s="17" t="str">
        <f>IFERROR(INDEX(피벗!$BL$5:$CH$5,1,MATCH($BR66,INDEX(피벗!$BL:$CH,MATCH($E66,피벗!$BJ:$BJ,0),0),0)),"")</f>
        <v>GiGA인터넷</v>
      </c>
      <c r="BR66" s="23">
        <f>IFERROR(LARGE(INDEX(피벗!$BL:$CH,MATCH(성장고객!$E66,피벗!$BJ:$BJ,0),0),1),"")</f>
        <v>217901</v>
      </c>
      <c r="BS66" s="27">
        <f t="shared" si="1"/>
        <v>9.0822433163082E-2</v>
      </c>
      <c r="BT66" s="17" t="str">
        <f>IFERROR(INDEX(피벗!$BL$5:$CH$5,1,MATCH($BU66,INDEX(피벗!$BL:$CH,MATCH($E66,피벗!$BJ:$BJ,0),0),0)),"")</f>
        <v>인터넷부가</v>
      </c>
      <c r="BU66" s="23">
        <f>IFERROR(LARGE(INDEX(피벗!$BL:$CH,MATCH(성장고객!$E66,피벗!$BJ:$BJ,0),0),2),"")</f>
        <v>27150</v>
      </c>
      <c r="BV66" s="27">
        <f t="shared" si="2"/>
        <v>1.1316281524075962E-2</v>
      </c>
      <c r="BW66" s="17" t="str">
        <f>IFERROR(INDEX(피벗!$BL$5:$CH$5,1,MATCH($BX66,INDEX(피벗!$BL:$CH,MATCH($E66,피벗!$BJ:$BJ,0),0),0)),"")</f>
        <v/>
      </c>
      <c r="BX66" s="23" t="str">
        <f>IFERROR(LARGE(INDEX(피벗!$BL:$CH,MATCH(성장고객!$E66,피벗!$BJ:$BJ,0),0),3),"")</f>
        <v/>
      </c>
      <c r="BY66" s="27" t="str">
        <f t="shared" si="3"/>
        <v/>
      </c>
      <c r="BZ66" s="17" t="str">
        <f>IFERROR(INDEX(피벗!$BL$5:$CH$5,1,MATCH($CA66,INDEX(피벗!$BL:$CH,MATCH($E66,피벗!$BJ:$BJ,0),0),0)),"")</f>
        <v/>
      </c>
      <c r="CA66" s="23" t="str">
        <f>IFERROR(LARGE(INDEX(피벗!$BL:$CH,MATCH(성장고객!$E66,피벗!$BJ:$BJ,0),0),4),"")</f>
        <v/>
      </c>
      <c r="CB66" s="27" t="str">
        <f t="shared" si="4"/>
        <v/>
      </c>
      <c r="CC66" s="17" t="str">
        <f>IFERROR(INDEX(피벗!$BL$5:$CH$5,1,MATCH($CD66,INDEX(피벗!$BL:$CH,MATCH($E66,피벗!$BJ:$BJ,0),0),0)),"")</f>
        <v/>
      </c>
      <c r="CD66" s="23" t="str">
        <f>IFERROR(LARGE(INDEX(피벗!$BL:$CH,MATCH(성장고객!$E66,피벗!$BJ:$BJ,0),0),5),"")</f>
        <v/>
      </c>
      <c r="CE66" s="27" t="str">
        <f t="shared" si="5"/>
        <v/>
      </c>
      <c r="CF66" s="23">
        <f>IFERROR(INDEX(피벗!$CI:$CI,MATCH($E66,피벗!$BJ:$BJ,0)),"")</f>
        <v>245051</v>
      </c>
      <c r="CG66" s="25">
        <f t="shared" si="6"/>
        <v>0.10213871468715796</v>
      </c>
      <c r="CH66" s="17" t="str">
        <f>IFERROR(INDEX(피벗!$EZ$5:$GE$5,1,MATCH($CI66,INDEX(피벗!$EZ:$GE,MATCH($E66,피벗!$EY:$EY,0),0),0)),"")</f>
        <v>GiGA인터넷</v>
      </c>
      <c r="CI66" s="23">
        <f>IFERROR(LARGE(INDEX(피벗!$EZ:$GE,MATCH(성장고객!$E66,피벗!$EY:$EY,0),0),1),"")</f>
        <v>1741352</v>
      </c>
      <c r="CJ66" s="17" t="str">
        <f>IFERROR(INDEX(피벗!$EZ$5:$GE$5,1,MATCH($CK66,INDEX(피벗!$EZ:$GE,MATCH($E66,피벗!$EY:$EY,0),0),0)),"")</f>
        <v>MeGA인터넷</v>
      </c>
      <c r="CK66" s="23">
        <f>IFERROR(LARGE(INDEX(피벗!$EZ:$GE,MATCH(성장고객!$E66,피벗!$EY:$EY,0),0),2),"")</f>
        <v>274660</v>
      </c>
      <c r="CL66" s="17" t="str">
        <f>IFERROR(INDEX(피벗!$EZ$5:$GE$5,1,MATCH($CM66,INDEX(피벗!$EZ:$GE,MATCH($E66,피벗!$EY:$EY,0),0),0)),"")</f>
        <v>GTV</v>
      </c>
      <c r="CM66" s="23">
        <f>IFERROR(LARGE(INDEX(피벗!$EZ:$GE,MATCH(성장고객!$E66,피벗!$EY:$EY,0),0),3),"")</f>
        <v>167548</v>
      </c>
      <c r="CN66" s="17" t="str">
        <f>IFERROR(INDEX(피벗!$EZ$5:$GE$5,1,MATCH($CO66,INDEX(피벗!$EZ:$GE,MATCH($E66,피벗!$EY:$EY,0),0),0)),"")</f>
        <v>홈일반전화</v>
      </c>
      <c r="CO66" s="23">
        <f>IFERROR(LARGE(INDEX(피벗!$EZ:$GE,MATCH(성장고객!$E66,피벗!$EY:$EY,0),0),4),"")</f>
        <v>164488</v>
      </c>
      <c r="CP66" s="17" t="str">
        <f>IFERROR(INDEX(피벗!$EZ$5:$GE$5,1,MATCH($CQ66,INDEX(피벗!$EZ:$GE,MATCH($E66,피벗!$EY:$EY,0),0),0)),"")</f>
        <v>인터넷부가</v>
      </c>
      <c r="CQ66" s="23">
        <f>IFERROR(LARGE(INDEX(피벗!$EZ:$GE,MATCH(성장고객!$E66,피벗!$EY:$EY,0),0),5),"")</f>
        <v>51150</v>
      </c>
      <c r="CR66" s="23">
        <f>IFERROR(INDEX(피벗!$GF:$GF,MATCH($E66,피벗!$EY:$EY,0)),"")</f>
        <v>2399198</v>
      </c>
    </row>
    <row r="67" spans="1:96" x14ac:dyDescent="0.45">
      <c r="A67" s="20" t="s">
        <v>982</v>
      </c>
      <c r="B67" s="20" t="s">
        <v>26</v>
      </c>
      <c r="C67" s="20" t="s">
        <v>104</v>
      </c>
      <c r="D67" s="20" t="s">
        <v>1216</v>
      </c>
      <c r="E67" s="20" t="s">
        <v>558</v>
      </c>
      <c r="F67" s="21" t="s">
        <v>559</v>
      </c>
      <c r="G67" s="21" t="s">
        <v>257</v>
      </c>
      <c r="H67" s="21" t="s">
        <v>0</v>
      </c>
      <c r="I67" s="22" t="s">
        <v>560</v>
      </c>
      <c r="J67" s="22" t="s">
        <v>561</v>
      </c>
      <c r="K67" s="20" t="s">
        <v>0</v>
      </c>
      <c r="L67" s="20" t="s">
        <v>1316</v>
      </c>
      <c r="M67" s="20" t="s">
        <v>1311</v>
      </c>
      <c r="N67" s="20" t="s">
        <v>1317</v>
      </c>
      <c r="O67" s="21" t="s">
        <v>1710</v>
      </c>
      <c r="P67" s="21">
        <v>2</v>
      </c>
      <c r="Q67" s="21" t="s">
        <v>1392</v>
      </c>
      <c r="R67" s="21" t="s">
        <v>1320</v>
      </c>
      <c r="S67" s="21" t="s">
        <v>1690</v>
      </c>
      <c r="T67" s="21" t="s">
        <v>1316</v>
      </c>
      <c r="U67" s="21" t="s">
        <v>2875</v>
      </c>
      <c r="V67" s="21" t="s">
        <v>2876</v>
      </c>
      <c r="W67" s="20" t="s">
        <v>2877</v>
      </c>
      <c r="X67" s="21" t="s">
        <v>2878</v>
      </c>
      <c r="Y67" s="21" t="s">
        <v>2879</v>
      </c>
      <c r="Z67" s="21" t="s">
        <v>2880</v>
      </c>
      <c r="AA67" s="20">
        <v>7</v>
      </c>
      <c r="AB67" s="20" t="s">
        <v>1949</v>
      </c>
      <c r="AC67" s="21" t="s">
        <v>1809</v>
      </c>
      <c r="AD67" s="20" t="s">
        <v>1311</v>
      </c>
      <c r="AE67" s="16" t="str" cm="1">
        <f t="array" ref="AE67">IF(AF67="","",INDEX(전산회선!$E$4:$E$1141,_xlfn.AGGREGATE(15,6,ROW(전산회선!$E$4:$E$1141)-ROW(전산회선!$E$4)+1/((전산회선!$B$4:$B$1141=$E67)*(전산회선!$F$4:$F$1141=AF67)),1)))</f>
        <v>홈일반전화</v>
      </c>
      <c r="AF67" s="16">
        <f>IFERROR(IF(_xlfn.MAXIFS(전산회선!$F$4:$F$1141,전산회선!$B$4:$B$1141,$E67)=0,"",_xlfn.MAXIFS(전산회선!$F$4:$F$1141,전산회선!$B$4:$B$1141,$E67)),"")</f>
        <v>2</v>
      </c>
      <c r="AG67" s="16" t="str" cm="1">
        <f t="array" ref="AG67">IF(AH67="","",INDEX(전산회선!$E$4:$E$1141,_xlfn.AGGREGATE(15,6,ROW(전산회선!$E$4:$E$1141)-ROW(전산회선!$E$4)+1/((전산회선!$B$4:$B$1141=$E67)*(전산회선!$F$4:$F$1141=AH67)),1)))</f>
        <v/>
      </c>
      <c r="AH67" s="16" t="str">
        <f>IFERROR(IF(_xlfn.MAXIFS(전산회선!$F$4:$F$1141,전산회선!$B$4:$B$1141,$E67,전산회선!$F$4:$F$1141,"&lt;"&amp;AF67)=0,"",_xlfn.MAXIFS(전산회선!$F$4:$F$1141,전산회선!$B$4:$B$1141,$E67,전산회선!$F$4:$F$1141,"&lt;"&amp;AF67)),"")</f>
        <v/>
      </c>
      <c r="AI67" s="16" t="str" cm="1">
        <f t="array" ref="AI67">IF(AJ67="","",INDEX(전산회선!$E$4:$E$1141,_xlfn.AGGREGATE(15,6,ROW(전산회선!$E$4:$E$1141)-ROW(전산회선!$E$4)+1/((전산회선!$B$4:$B$1141=$E67)*(전산회선!$F$4:$F$1141=AJ67)),1)))</f>
        <v/>
      </c>
      <c r="AJ67" s="16" t="str">
        <f>IFERROR(IF(_xlfn.MAXIFS(전산회선!$F$4:$F$1141,전산회선!$B$4:$B$1141,$E67,전산회선!$F$4:$F$1141,"&lt;"&amp;AH67)=0,"",_xlfn.MAXIFS(전산회선!$F$4:$F$1141,전산회선!$B$4:$B$1141,$E67,전산회선!$F$4:$F$1141,"&lt;"&amp;AH67)),"")</f>
        <v/>
      </c>
      <c r="AK67" s="16" t="str" cm="1">
        <f t="array" ref="AK67">IF(AL67="","",INDEX(전산회선!$E$4:$E$1141,_xlfn.AGGREGATE(15,6,ROW(전산회선!$E$4:$E$1141)-ROW(전산회선!$E$4)+1/((전산회선!$B$4:$B$1141=$E67)*(전산회선!$F$4:$F$1141=AL67)),1)))</f>
        <v/>
      </c>
      <c r="AL67" s="16" t="str">
        <f>IFERROR(IF(_xlfn.MAXIFS(전산회선!$F$4:$F$1141,전산회선!$B$4:$B$1141,$E67,전산회선!$F$4:$F$1141,"&lt;"&amp;AJ67)=0,"",_xlfn.MAXIFS(전산회선!$F$4:$F$1141,전산회선!$B$4:$B$1141,$E67,전산회선!$F$4:$F$1141,"&lt;"&amp;AJ67)),"")</f>
        <v/>
      </c>
      <c r="AM67" s="16" t="str" cm="1">
        <f t="array" ref="AM67">IF(AN67="","",INDEX(전산회선!$E$4:$E$1141,_xlfn.AGGREGATE(15,6,ROW(전산회선!$E$4:$E$1141)-ROW(전산회선!$E$4)+1/((전산회선!$B$4:$B$1141=$E67)*(전산회선!$F$4:$F$1141=AN67)),1)))</f>
        <v/>
      </c>
      <c r="AN67" s="16" t="str">
        <f>IFERROR(IF(_xlfn.MAXIFS(전산회선!$F$4:$F$1141,전산회선!$B$4:$B$1141,$E67,전산회선!$F$4:$F$1141,"&lt;"&amp;AL67)=0,"",_xlfn.MAXIFS(전산회선!$F$4:$F$1141,전산회선!$B$4:$B$1141,$E67,전산회선!$F$4:$F$1141,"&lt;"&amp;AL67)),"")</f>
        <v/>
      </c>
      <c r="AO67" s="23">
        <v>15650</v>
      </c>
      <c r="AP67" s="23">
        <v>16150</v>
      </c>
      <c r="AQ67" s="23">
        <v>15800</v>
      </c>
      <c r="AR67" s="23">
        <v>15750</v>
      </c>
      <c r="AS67" s="23">
        <v>16000</v>
      </c>
      <c r="AT67" s="23">
        <v>15600</v>
      </c>
      <c r="AU67" s="23">
        <v>15800</v>
      </c>
      <c r="AV67" s="23">
        <v>15450</v>
      </c>
      <c r="AW67" s="23">
        <v>16000</v>
      </c>
      <c r="AX67" s="23">
        <v>15450</v>
      </c>
      <c r="AY67" s="23">
        <v>15700</v>
      </c>
      <c r="AZ67" s="23">
        <v>15750</v>
      </c>
      <c r="BA67" s="23">
        <v>15758.333333333334</v>
      </c>
      <c r="BB67" s="23">
        <f t="shared" si="0"/>
        <v>189100</v>
      </c>
      <c r="BC67" s="23">
        <v>0</v>
      </c>
      <c r="BD67" s="23">
        <v>0</v>
      </c>
      <c r="BE67" s="23">
        <v>0</v>
      </c>
      <c r="BF67" s="23">
        <v>0</v>
      </c>
      <c r="BG67" s="23">
        <v>0</v>
      </c>
      <c r="BH67" s="23">
        <v>0</v>
      </c>
      <c r="BI67" s="23">
        <v>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v>0</v>
      </c>
      <c r="BQ67" s="17" t="str">
        <f>IFERROR(INDEX(피벗!$BL$5:$CH$5,1,MATCH($BR67,INDEX(피벗!$BL:$CH,MATCH($E67,피벗!$BJ:$BJ,0),0),0)),"")</f>
        <v/>
      </c>
      <c r="BR67" s="23" t="str">
        <f>IFERROR(LARGE(INDEX(피벗!$BL:$CH,MATCH(성장고객!$E67,피벗!$BJ:$BJ,0),0),1),"")</f>
        <v/>
      </c>
      <c r="BS67" s="27" t="str">
        <f t="shared" si="1"/>
        <v/>
      </c>
      <c r="BT67" s="17" t="str">
        <f>IFERROR(INDEX(피벗!$BL$5:$CH$5,1,MATCH($BU67,INDEX(피벗!$BL:$CH,MATCH($E67,피벗!$BJ:$BJ,0),0),0)),"")</f>
        <v/>
      </c>
      <c r="BU67" s="23" t="str">
        <f>IFERROR(LARGE(INDEX(피벗!$BL:$CH,MATCH(성장고객!$E67,피벗!$BJ:$BJ,0),0),2),"")</f>
        <v/>
      </c>
      <c r="BV67" s="27" t="str">
        <f t="shared" si="2"/>
        <v/>
      </c>
      <c r="BW67" s="17" t="str">
        <f>IFERROR(INDEX(피벗!$BL$5:$CH$5,1,MATCH($BX67,INDEX(피벗!$BL:$CH,MATCH($E67,피벗!$BJ:$BJ,0),0),0)),"")</f>
        <v/>
      </c>
      <c r="BX67" s="23" t="str">
        <f>IFERROR(LARGE(INDEX(피벗!$BL:$CH,MATCH(성장고객!$E67,피벗!$BJ:$BJ,0),0),3),"")</f>
        <v/>
      </c>
      <c r="BY67" s="27" t="str">
        <f t="shared" si="3"/>
        <v/>
      </c>
      <c r="BZ67" s="17" t="str">
        <f>IFERROR(INDEX(피벗!$BL$5:$CH$5,1,MATCH($CA67,INDEX(피벗!$BL:$CH,MATCH($E67,피벗!$BJ:$BJ,0),0),0)),"")</f>
        <v/>
      </c>
      <c r="CA67" s="23" t="str">
        <f>IFERROR(LARGE(INDEX(피벗!$BL:$CH,MATCH(성장고객!$E67,피벗!$BJ:$BJ,0),0),4),"")</f>
        <v/>
      </c>
      <c r="CB67" s="27" t="str">
        <f t="shared" si="4"/>
        <v/>
      </c>
      <c r="CC67" s="17" t="str">
        <f>IFERROR(INDEX(피벗!$BL$5:$CH$5,1,MATCH($CD67,INDEX(피벗!$BL:$CH,MATCH($E67,피벗!$BJ:$BJ,0),0),0)),"")</f>
        <v/>
      </c>
      <c r="CD67" s="23" t="str">
        <f>IFERROR(LARGE(INDEX(피벗!$BL:$CH,MATCH(성장고객!$E67,피벗!$BJ:$BJ,0),0),5),"")</f>
        <v/>
      </c>
      <c r="CE67" s="27" t="str">
        <f t="shared" si="5"/>
        <v/>
      </c>
      <c r="CF67" s="23" t="str">
        <f>IFERROR(INDEX(피벗!$CI:$CI,MATCH($E67,피벗!$BJ:$BJ,0)),"")</f>
        <v/>
      </c>
      <c r="CG67" s="25" t="str">
        <f t="shared" si="6"/>
        <v/>
      </c>
      <c r="CH67" s="17" t="str">
        <f>IFERROR(INDEX(피벗!$EZ$5:$GE$5,1,MATCH($CI67,INDEX(피벗!$EZ:$GE,MATCH($E67,피벗!$EY:$EY,0),0),0)),"")</f>
        <v>홈일반전화</v>
      </c>
      <c r="CI67" s="23">
        <f>IFERROR(LARGE(INDEX(피벗!$EZ:$GE,MATCH(성장고객!$E67,피벗!$EY:$EY,0),0),1),"")</f>
        <v>163200</v>
      </c>
      <c r="CJ67" s="17" t="str">
        <f>IFERROR(INDEX(피벗!$EZ$5:$GE$5,1,MATCH($CK67,INDEX(피벗!$EZ:$GE,MATCH($E67,피벗!$EY:$EY,0),0),0)),"")</f>
        <v>기업메시징</v>
      </c>
      <c r="CK67" s="23">
        <f>IFERROR(LARGE(INDEX(피벗!$EZ:$GE,MATCH(성장고객!$E67,피벗!$EY:$EY,0),0),2),"")</f>
        <v>15100</v>
      </c>
      <c r="CL67" s="17" t="str">
        <f>IFERROR(INDEX(피벗!$EZ$5:$GE$5,1,MATCH($CM67,INDEX(피벗!$EZ:$GE,MATCH($E67,피벗!$EY:$EY,0),0),0)),"")</f>
        <v>홈지능망</v>
      </c>
      <c r="CM67" s="23">
        <f>IFERROR(LARGE(INDEX(피벗!$EZ:$GE,MATCH(성장고객!$E67,피벗!$EY:$EY,0),0),3),"")</f>
        <v>10800</v>
      </c>
      <c r="CN67" s="17" t="str">
        <f>IFERROR(INDEX(피벗!$EZ$5:$GE$5,1,MATCH($CO67,INDEX(피벗!$EZ:$GE,MATCH($E67,피벗!$EY:$EY,0),0),0)),"")</f>
        <v/>
      </c>
      <c r="CO67" s="23" t="str">
        <f>IFERROR(LARGE(INDEX(피벗!$EZ:$GE,MATCH(성장고객!$E67,피벗!$EY:$EY,0),0),4),"")</f>
        <v/>
      </c>
      <c r="CP67" s="17" t="str">
        <f>IFERROR(INDEX(피벗!$EZ$5:$GE$5,1,MATCH($CQ67,INDEX(피벗!$EZ:$GE,MATCH($E67,피벗!$EY:$EY,0),0),0)),"")</f>
        <v/>
      </c>
      <c r="CQ67" s="23" t="str">
        <f>IFERROR(LARGE(INDEX(피벗!$EZ:$GE,MATCH(성장고객!$E67,피벗!$EY:$EY,0),0),5),"")</f>
        <v/>
      </c>
      <c r="CR67" s="23">
        <f>IFERROR(INDEX(피벗!$GF:$GF,MATCH($E67,피벗!$EY:$EY,0)),"")</f>
        <v>189100</v>
      </c>
    </row>
    <row r="68" spans="1:96" x14ac:dyDescent="0.45">
      <c r="A68" s="20" t="s">
        <v>982</v>
      </c>
      <c r="B68" s="20" t="s">
        <v>29</v>
      </c>
      <c r="C68" s="20" t="s">
        <v>30</v>
      </c>
      <c r="D68" s="20" t="s">
        <v>993</v>
      </c>
      <c r="E68" s="20" t="s">
        <v>1073</v>
      </c>
      <c r="F68" s="21" t="s">
        <v>1074</v>
      </c>
      <c r="G68" s="21" t="s">
        <v>1</v>
      </c>
      <c r="H68" s="21" t="s">
        <v>0</v>
      </c>
      <c r="I68" s="22"/>
      <c r="J68" s="22"/>
      <c r="K68" s="20" t="s">
        <v>0</v>
      </c>
      <c r="L68" s="20" t="s">
        <v>1316</v>
      </c>
      <c r="M68" s="20" t="s">
        <v>1433</v>
      </c>
      <c r="N68" s="20" t="s">
        <v>1317</v>
      </c>
      <c r="O68" s="21" t="s">
        <v>1581</v>
      </c>
      <c r="P68" s="21">
        <v>2</v>
      </c>
      <c r="Q68" s="21" t="s">
        <v>1358</v>
      </c>
      <c r="R68" s="21" t="s">
        <v>1320</v>
      </c>
      <c r="S68" s="21" t="s">
        <v>1321</v>
      </c>
      <c r="T68" s="21" t="s">
        <v>1316</v>
      </c>
      <c r="U68" s="21" t="s">
        <v>1359</v>
      </c>
      <c r="V68" s="21" t="s">
        <v>1582</v>
      </c>
      <c r="W68" s="20" t="s">
        <v>1583</v>
      </c>
      <c r="X68" s="21" t="s">
        <v>1584</v>
      </c>
      <c r="Y68" s="21" t="s">
        <v>1585</v>
      </c>
      <c r="Z68" s="21" t="s">
        <v>1586</v>
      </c>
      <c r="AA68" s="20">
        <v>7</v>
      </c>
      <c r="AB68" s="20" t="s">
        <v>1587</v>
      </c>
      <c r="AC68" s="21" t="s">
        <v>1440</v>
      </c>
      <c r="AD68" s="20" t="s">
        <v>1311</v>
      </c>
      <c r="AE68" s="16" t="str" cm="1">
        <f t="array" ref="AE68">IF(AF68="","",INDEX(전산회선!$E$4:$E$1141,_xlfn.AGGREGATE(15,6,ROW(전산회선!$E$4:$E$1141)-ROW(전산회선!$E$4)+1/((전산회선!$B$4:$B$1141=$E68)*(전산회선!$F$4:$F$1141=AF68)),1)))</f>
        <v>홈인터넷전화</v>
      </c>
      <c r="AF68" s="16">
        <f>IFERROR(IF(_xlfn.MAXIFS(전산회선!$F$4:$F$1141,전산회선!$B$4:$B$1141,$E68)=0,"",_xlfn.MAXIFS(전산회선!$F$4:$F$1141,전산회선!$B$4:$B$1141,$E68)),"")</f>
        <v>1</v>
      </c>
      <c r="AG68" s="16" t="str" cm="1">
        <f t="array" ref="AG68">IF(AH68="","",INDEX(전산회선!$E$4:$E$1141,_xlfn.AGGREGATE(15,6,ROW(전산회선!$E$4:$E$1141)-ROW(전산회선!$E$4)+1/((전산회선!$B$4:$B$1141=$E68)*(전산회선!$F$4:$F$1141=AH68)),1)))</f>
        <v/>
      </c>
      <c r="AH68" s="16" t="str">
        <f>IFERROR(IF(_xlfn.MAXIFS(전산회선!$F$4:$F$1141,전산회선!$B$4:$B$1141,$E68,전산회선!$F$4:$F$1141,"&lt;"&amp;AF68)=0,"",_xlfn.MAXIFS(전산회선!$F$4:$F$1141,전산회선!$B$4:$B$1141,$E68,전산회선!$F$4:$F$1141,"&lt;"&amp;AF68)),"")</f>
        <v/>
      </c>
      <c r="AI68" s="16" t="str" cm="1">
        <f t="array" ref="AI68">IF(AJ68="","",INDEX(전산회선!$E$4:$E$1141,_xlfn.AGGREGATE(15,6,ROW(전산회선!$E$4:$E$1141)-ROW(전산회선!$E$4)+1/((전산회선!$B$4:$B$1141=$E68)*(전산회선!$F$4:$F$1141=AJ68)),1)))</f>
        <v/>
      </c>
      <c r="AJ68" s="16" t="str">
        <f>IFERROR(IF(_xlfn.MAXIFS(전산회선!$F$4:$F$1141,전산회선!$B$4:$B$1141,$E68,전산회선!$F$4:$F$1141,"&lt;"&amp;AH68)=0,"",_xlfn.MAXIFS(전산회선!$F$4:$F$1141,전산회선!$B$4:$B$1141,$E68,전산회선!$F$4:$F$1141,"&lt;"&amp;AH68)),"")</f>
        <v/>
      </c>
      <c r="AK68" s="16" t="str" cm="1">
        <f t="array" ref="AK68">IF(AL68="","",INDEX(전산회선!$E$4:$E$1141,_xlfn.AGGREGATE(15,6,ROW(전산회선!$E$4:$E$1141)-ROW(전산회선!$E$4)+1/((전산회선!$B$4:$B$1141=$E68)*(전산회선!$F$4:$F$1141=AL68)),1)))</f>
        <v/>
      </c>
      <c r="AL68" s="16" t="str">
        <f>IFERROR(IF(_xlfn.MAXIFS(전산회선!$F$4:$F$1141,전산회선!$B$4:$B$1141,$E68,전산회선!$F$4:$F$1141,"&lt;"&amp;AJ68)=0,"",_xlfn.MAXIFS(전산회선!$F$4:$F$1141,전산회선!$B$4:$B$1141,$E68,전산회선!$F$4:$F$1141,"&lt;"&amp;AJ68)),"")</f>
        <v/>
      </c>
      <c r="AM68" s="16" t="str" cm="1">
        <f t="array" ref="AM68">IF(AN68="","",INDEX(전산회선!$E$4:$E$1141,_xlfn.AGGREGATE(15,6,ROW(전산회선!$E$4:$E$1141)-ROW(전산회선!$E$4)+1/((전산회선!$B$4:$B$1141=$E68)*(전산회선!$F$4:$F$1141=AN68)),1)))</f>
        <v/>
      </c>
      <c r="AN68" s="16" t="str">
        <f>IFERROR(IF(_xlfn.MAXIFS(전산회선!$F$4:$F$1141,전산회선!$B$4:$B$1141,$E68,전산회선!$F$4:$F$1141,"&lt;"&amp;AL68)=0,"",_xlfn.MAXIFS(전산회선!$F$4:$F$1141,전산회선!$B$4:$B$1141,$E68,전산회선!$F$4:$F$1141,"&lt;"&amp;AL68)),"")</f>
        <v/>
      </c>
      <c r="AO68" s="23">
        <v>31582</v>
      </c>
      <c r="AP68" s="23">
        <v>29271</v>
      </c>
      <c r="AQ68" s="23">
        <v>30992</v>
      </c>
      <c r="AR68" s="23">
        <v>32089</v>
      </c>
      <c r="AS68" s="23">
        <v>19375</v>
      </c>
      <c r="AT68" s="23">
        <v>18726</v>
      </c>
      <c r="AU68" s="23">
        <v>20945</v>
      </c>
      <c r="AV68" s="23">
        <v>20476</v>
      </c>
      <c r="AW68" s="23">
        <v>22620</v>
      </c>
      <c r="AX68" s="23">
        <v>19043</v>
      </c>
      <c r="AY68" s="23">
        <v>19731</v>
      </c>
      <c r="AZ68" s="23">
        <v>18486</v>
      </c>
      <c r="BA68" s="23">
        <v>23611.333333333332</v>
      </c>
      <c r="BB68" s="23">
        <f t="shared" si="0"/>
        <v>283336</v>
      </c>
      <c r="BC68" s="23">
        <v>0</v>
      </c>
      <c r="BD68" s="23">
        <v>0</v>
      </c>
      <c r="BE68" s="23">
        <v>0</v>
      </c>
      <c r="BF68" s="23">
        <v>0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0</v>
      </c>
      <c r="BP68" s="23">
        <v>0</v>
      </c>
      <c r="BQ68" s="17" t="str">
        <f>IFERROR(INDEX(피벗!$BL$5:$CH$5,1,MATCH($BR68,INDEX(피벗!$BL:$CH,MATCH($E68,피벗!$BJ:$BJ,0),0),0)),"")</f>
        <v/>
      </c>
      <c r="BR68" s="23" t="str">
        <f>IFERROR(LARGE(INDEX(피벗!$BL:$CH,MATCH(성장고객!$E68,피벗!$BJ:$BJ,0),0),1),"")</f>
        <v/>
      </c>
      <c r="BS68" s="27" t="str">
        <f t="shared" si="1"/>
        <v/>
      </c>
      <c r="BT68" s="17" t="str">
        <f>IFERROR(INDEX(피벗!$BL$5:$CH$5,1,MATCH($BU68,INDEX(피벗!$BL:$CH,MATCH($E68,피벗!$BJ:$BJ,0),0),0)),"")</f>
        <v/>
      </c>
      <c r="BU68" s="23" t="str">
        <f>IFERROR(LARGE(INDEX(피벗!$BL:$CH,MATCH(성장고객!$E68,피벗!$BJ:$BJ,0),0),2),"")</f>
        <v/>
      </c>
      <c r="BV68" s="27" t="str">
        <f t="shared" si="2"/>
        <v/>
      </c>
      <c r="BW68" s="17" t="str">
        <f>IFERROR(INDEX(피벗!$BL$5:$CH$5,1,MATCH($BX68,INDEX(피벗!$BL:$CH,MATCH($E68,피벗!$BJ:$BJ,0),0),0)),"")</f>
        <v/>
      </c>
      <c r="BX68" s="23" t="str">
        <f>IFERROR(LARGE(INDEX(피벗!$BL:$CH,MATCH(성장고객!$E68,피벗!$BJ:$BJ,0),0),3),"")</f>
        <v/>
      </c>
      <c r="BY68" s="27" t="str">
        <f t="shared" si="3"/>
        <v/>
      </c>
      <c r="BZ68" s="17" t="str">
        <f>IFERROR(INDEX(피벗!$BL$5:$CH$5,1,MATCH($CA68,INDEX(피벗!$BL:$CH,MATCH($E68,피벗!$BJ:$BJ,0),0),0)),"")</f>
        <v/>
      </c>
      <c r="CA68" s="23" t="str">
        <f>IFERROR(LARGE(INDEX(피벗!$BL:$CH,MATCH(성장고객!$E68,피벗!$BJ:$BJ,0),0),4),"")</f>
        <v/>
      </c>
      <c r="CB68" s="27" t="str">
        <f t="shared" si="4"/>
        <v/>
      </c>
      <c r="CC68" s="17" t="str">
        <f>IFERROR(INDEX(피벗!$BL$5:$CH$5,1,MATCH($CD68,INDEX(피벗!$BL:$CH,MATCH($E68,피벗!$BJ:$BJ,0),0),0)),"")</f>
        <v/>
      </c>
      <c r="CD68" s="23" t="str">
        <f>IFERROR(LARGE(INDEX(피벗!$BL:$CH,MATCH(성장고객!$E68,피벗!$BJ:$BJ,0),0),5),"")</f>
        <v/>
      </c>
      <c r="CE68" s="27" t="str">
        <f t="shared" si="5"/>
        <v/>
      </c>
      <c r="CF68" s="23" t="str">
        <f>IFERROR(INDEX(피벗!$CI:$CI,MATCH($E68,피벗!$BJ:$BJ,0)),"")</f>
        <v/>
      </c>
      <c r="CG68" s="25" t="str">
        <f t="shared" si="6"/>
        <v/>
      </c>
      <c r="CH68" s="17" t="str">
        <f>IFERROR(INDEX(피벗!$EZ$5:$GE$5,1,MATCH($CI68,INDEX(피벗!$EZ:$GE,MATCH($E68,피벗!$EY:$EY,0),0),0)),"")</f>
        <v>홈일반전화</v>
      </c>
      <c r="CI68" s="23">
        <f>IFERROR(LARGE(INDEX(피벗!$EZ:$GE,MATCH(성장고객!$E68,피벗!$EY:$EY,0),0),1),"")</f>
        <v>152899</v>
      </c>
      <c r="CJ68" s="17" t="str">
        <f>IFERROR(INDEX(피벗!$EZ$5:$GE$5,1,MATCH($CK68,INDEX(피벗!$EZ:$GE,MATCH($E68,피벗!$EY:$EY,0),0),0)),"")</f>
        <v>홈인터넷전화</v>
      </c>
      <c r="CK68" s="23">
        <f>IFERROR(LARGE(INDEX(피벗!$EZ:$GE,MATCH(성장고객!$E68,피벗!$EY:$EY,0),0),2),"")</f>
        <v>121894</v>
      </c>
      <c r="CL68" s="17" t="str">
        <f>IFERROR(INDEX(피벗!$EZ$5:$GE$5,1,MATCH($CM68,INDEX(피벗!$EZ:$GE,MATCH($E68,피벗!$EY:$EY,0),0),0)),"")</f>
        <v>홈지능망</v>
      </c>
      <c r="CM68" s="23">
        <f>IFERROR(LARGE(INDEX(피벗!$EZ:$GE,MATCH(성장고객!$E68,피벗!$EY:$EY,0),0),3),"")</f>
        <v>8543</v>
      </c>
      <c r="CN68" s="17" t="str">
        <f>IFERROR(INDEX(피벗!$EZ$5:$GE$5,1,MATCH($CO68,INDEX(피벗!$EZ:$GE,MATCH($E68,피벗!$EY:$EY,0),0),0)),"")</f>
        <v>AI기업지능망</v>
      </c>
      <c r="CO68" s="23">
        <f>IFERROR(LARGE(INDEX(피벗!$EZ:$GE,MATCH(성장고객!$E68,피벗!$EY:$EY,0),0),4),"")</f>
        <v>0</v>
      </c>
      <c r="CP68" s="17" t="str">
        <f>IFERROR(INDEX(피벗!$EZ$5:$GE$5,1,MATCH($CQ68,INDEX(피벗!$EZ:$GE,MATCH($E68,피벗!$EY:$EY,0),0),0)),"")</f>
        <v/>
      </c>
      <c r="CQ68" s="23" t="str">
        <f>IFERROR(LARGE(INDEX(피벗!$EZ:$GE,MATCH(성장고객!$E68,피벗!$EY:$EY,0),0),5),"")</f>
        <v/>
      </c>
      <c r="CR68" s="23">
        <f>IFERROR(INDEX(피벗!$GF:$GF,MATCH($E68,피벗!$EY:$EY,0)),"")</f>
        <v>283336</v>
      </c>
    </row>
    <row r="69" spans="1:96" x14ac:dyDescent="0.45">
      <c r="A69" s="20" t="s">
        <v>982</v>
      </c>
      <c r="B69" s="20" t="s">
        <v>701</v>
      </c>
      <c r="C69" s="20" t="s">
        <v>104</v>
      </c>
      <c r="D69" s="20" t="s">
        <v>985</v>
      </c>
      <c r="E69" s="20" t="s">
        <v>775</v>
      </c>
      <c r="F69" s="21" t="s">
        <v>776</v>
      </c>
      <c r="G69" s="21" t="s">
        <v>1</v>
      </c>
      <c r="H69" s="21" t="s">
        <v>0</v>
      </c>
      <c r="I69" s="22" t="s">
        <v>777</v>
      </c>
      <c r="J69" s="22" t="s">
        <v>778</v>
      </c>
      <c r="K69" s="20" t="s">
        <v>0</v>
      </c>
      <c r="L69" s="20" t="s">
        <v>1316</v>
      </c>
      <c r="M69" s="20" t="s">
        <v>1755</v>
      </c>
      <c r="N69" s="20" t="s">
        <v>1336</v>
      </c>
      <c r="O69" s="21" t="s">
        <v>2089</v>
      </c>
      <c r="P69" s="21">
        <v>3</v>
      </c>
      <c r="Q69" s="21" t="s">
        <v>1347</v>
      </c>
      <c r="R69" s="21" t="s">
        <v>1320</v>
      </c>
      <c r="S69" s="21" t="s">
        <v>1321</v>
      </c>
      <c r="T69" s="21" t="s">
        <v>1316</v>
      </c>
      <c r="U69" s="21" t="s">
        <v>2090</v>
      </c>
      <c r="V69" s="21" t="s">
        <v>2091</v>
      </c>
      <c r="W69" s="20" t="s">
        <v>2092</v>
      </c>
      <c r="X69" s="21" t="s">
        <v>2093</v>
      </c>
      <c r="Y69" s="21" t="s">
        <v>2094</v>
      </c>
      <c r="Z69" s="21" t="s">
        <v>2095</v>
      </c>
      <c r="AA69" s="20">
        <v>2</v>
      </c>
      <c r="AB69" s="20" t="s">
        <v>1579</v>
      </c>
      <c r="AC69" s="21" t="s">
        <v>2096</v>
      </c>
      <c r="AD69" s="20" t="s">
        <v>1311</v>
      </c>
      <c r="AE69" s="16" t="str" cm="1">
        <f t="array" ref="AE69">IF(AF69="","",INDEX(전산회선!$E$4:$E$1141,_xlfn.AGGREGATE(15,6,ROW(전산회선!$E$4:$E$1141)-ROW(전산회선!$E$4)+1/((전산회선!$B$4:$B$1141=$E69)*(전산회선!$F$4:$F$1141=AF69)),1)))</f>
        <v>홈일반전화</v>
      </c>
      <c r="AF69" s="16">
        <f>IFERROR(IF(_xlfn.MAXIFS(전산회선!$F$4:$F$1141,전산회선!$B$4:$B$1141,$E69)=0,"",_xlfn.MAXIFS(전산회선!$F$4:$F$1141,전산회선!$B$4:$B$1141,$E69)),"")</f>
        <v>2</v>
      </c>
      <c r="AG69" s="16" t="str" cm="1">
        <f t="array" ref="AG69">IF(AH69="","",INDEX(전산회선!$E$4:$E$1141,_xlfn.AGGREGATE(15,6,ROW(전산회선!$E$4:$E$1141)-ROW(전산회선!$E$4)+1/((전산회선!$B$4:$B$1141=$E69)*(전산회선!$F$4:$F$1141=AH69)),1)))</f>
        <v>GiGA인터넷</v>
      </c>
      <c r="AH69" s="16">
        <f>IFERROR(IF(_xlfn.MAXIFS(전산회선!$F$4:$F$1141,전산회선!$B$4:$B$1141,$E69,전산회선!$F$4:$F$1141,"&lt;"&amp;AF69)=0,"",_xlfn.MAXIFS(전산회선!$F$4:$F$1141,전산회선!$B$4:$B$1141,$E69,전산회선!$F$4:$F$1141,"&lt;"&amp;AF69)),"")</f>
        <v>1</v>
      </c>
      <c r="AI69" s="16" t="str" cm="1">
        <f t="array" ref="AI69">IF(AJ69="","",INDEX(전산회선!$E$4:$E$1141,_xlfn.AGGREGATE(15,6,ROW(전산회선!$E$4:$E$1141)-ROW(전산회선!$E$4)+1/((전산회선!$B$4:$B$1141=$E69)*(전산회선!$F$4:$F$1141=AJ69)),1)))</f>
        <v/>
      </c>
      <c r="AJ69" s="16" t="str">
        <f>IFERROR(IF(_xlfn.MAXIFS(전산회선!$F$4:$F$1141,전산회선!$B$4:$B$1141,$E69,전산회선!$F$4:$F$1141,"&lt;"&amp;AH69)=0,"",_xlfn.MAXIFS(전산회선!$F$4:$F$1141,전산회선!$B$4:$B$1141,$E69,전산회선!$F$4:$F$1141,"&lt;"&amp;AH69)),"")</f>
        <v/>
      </c>
      <c r="AK69" s="16" t="str" cm="1">
        <f t="array" ref="AK69">IF(AL69="","",INDEX(전산회선!$E$4:$E$1141,_xlfn.AGGREGATE(15,6,ROW(전산회선!$E$4:$E$1141)-ROW(전산회선!$E$4)+1/((전산회선!$B$4:$B$1141=$E69)*(전산회선!$F$4:$F$1141=AL69)),1)))</f>
        <v/>
      </c>
      <c r="AL69" s="16" t="str">
        <f>IFERROR(IF(_xlfn.MAXIFS(전산회선!$F$4:$F$1141,전산회선!$B$4:$B$1141,$E69,전산회선!$F$4:$F$1141,"&lt;"&amp;AJ69)=0,"",_xlfn.MAXIFS(전산회선!$F$4:$F$1141,전산회선!$B$4:$B$1141,$E69,전산회선!$F$4:$F$1141,"&lt;"&amp;AJ69)),"")</f>
        <v/>
      </c>
      <c r="AM69" s="16" t="str" cm="1">
        <f t="array" ref="AM69">IF(AN69="","",INDEX(전산회선!$E$4:$E$1141,_xlfn.AGGREGATE(15,6,ROW(전산회선!$E$4:$E$1141)-ROW(전산회선!$E$4)+1/((전산회선!$B$4:$B$1141=$E69)*(전산회선!$F$4:$F$1141=AN69)),1)))</f>
        <v/>
      </c>
      <c r="AN69" s="16" t="str">
        <f>IFERROR(IF(_xlfn.MAXIFS(전산회선!$F$4:$F$1141,전산회선!$B$4:$B$1141,$E69,전산회선!$F$4:$F$1141,"&lt;"&amp;AL69)=0,"",_xlfn.MAXIFS(전산회선!$F$4:$F$1141,전산회선!$B$4:$B$1141,$E69,전산회선!$F$4:$F$1141,"&lt;"&amp;AL69)),"")</f>
        <v/>
      </c>
      <c r="AO69" s="23">
        <v>41502</v>
      </c>
      <c r="AP69" s="23">
        <v>43105</v>
      </c>
      <c r="AQ69" s="23">
        <v>44782</v>
      </c>
      <c r="AR69" s="23">
        <v>43917</v>
      </c>
      <c r="AS69" s="23">
        <v>43207</v>
      </c>
      <c r="AT69" s="23">
        <v>42112</v>
      </c>
      <c r="AU69" s="23">
        <v>41990</v>
      </c>
      <c r="AV69" s="23">
        <v>41130</v>
      </c>
      <c r="AW69" s="23">
        <v>45481</v>
      </c>
      <c r="AX69" s="23">
        <v>45033</v>
      </c>
      <c r="AY69" s="23">
        <v>41997</v>
      </c>
      <c r="AZ69" s="23">
        <v>43291</v>
      </c>
      <c r="BA69" s="23">
        <v>43128.916666666664</v>
      </c>
      <c r="BB69" s="23">
        <f t="shared" si="0"/>
        <v>517547</v>
      </c>
      <c r="BC69" s="23">
        <v>0</v>
      </c>
      <c r="BD69" s="23">
        <v>0</v>
      </c>
      <c r="BE69" s="23">
        <v>0</v>
      </c>
      <c r="BF69" s="23">
        <v>0</v>
      </c>
      <c r="BG69" s="23">
        <v>0</v>
      </c>
      <c r="BH69" s="23">
        <v>0</v>
      </c>
      <c r="BI69" s="23">
        <v>0</v>
      </c>
      <c r="BJ69" s="23">
        <v>0</v>
      </c>
      <c r="BK69" s="23">
        <v>0</v>
      </c>
      <c r="BL69" s="23">
        <v>0</v>
      </c>
      <c r="BM69" s="23">
        <v>0</v>
      </c>
      <c r="BN69" s="23">
        <v>0</v>
      </c>
      <c r="BO69" s="23">
        <v>0</v>
      </c>
      <c r="BP69" s="23">
        <v>0</v>
      </c>
      <c r="BQ69" s="17" t="str">
        <f>IFERROR(INDEX(피벗!$BL$5:$CH$5,1,MATCH($BR69,INDEX(피벗!$BL:$CH,MATCH($E69,피벗!$BJ:$BJ,0),0),0)),"")</f>
        <v/>
      </c>
      <c r="BR69" s="23" t="str">
        <f>IFERROR(LARGE(INDEX(피벗!$BL:$CH,MATCH(성장고객!$E69,피벗!$BJ:$BJ,0),0),1),"")</f>
        <v/>
      </c>
      <c r="BS69" s="27" t="str">
        <f t="shared" si="1"/>
        <v/>
      </c>
      <c r="BT69" s="17" t="str">
        <f>IFERROR(INDEX(피벗!$BL$5:$CH$5,1,MATCH($BU69,INDEX(피벗!$BL:$CH,MATCH($E69,피벗!$BJ:$BJ,0),0),0)),"")</f>
        <v/>
      </c>
      <c r="BU69" s="23" t="str">
        <f>IFERROR(LARGE(INDEX(피벗!$BL:$CH,MATCH(성장고객!$E69,피벗!$BJ:$BJ,0),0),2),"")</f>
        <v/>
      </c>
      <c r="BV69" s="27" t="str">
        <f t="shared" si="2"/>
        <v/>
      </c>
      <c r="BW69" s="17" t="str">
        <f>IFERROR(INDEX(피벗!$BL$5:$CH$5,1,MATCH($BX69,INDEX(피벗!$BL:$CH,MATCH($E69,피벗!$BJ:$BJ,0),0),0)),"")</f>
        <v/>
      </c>
      <c r="BX69" s="23" t="str">
        <f>IFERROR(LARGE(INDEX(피벗!$BL:$CH,MATCH(성장고객!$E69,피벗!$BJ:$BJ,0),0),3),"")</f>
        <v/>
      </c>
      <c r="BY69" s="27" t="str">
        <f t="shared" si="3"/>
        <v/>
      </c>
      <c r="BZ69" s="17" t="str">
        <f>IFERROR(INDEX(피벗!$BL$5:$CH$5,1,MATCH($CA69,INDEX(피벗!$BL:$CH,MATCH($E69,피벗!$BJ:$BJ,0),0),0)),"")</f>
        <v/>
      </c>
      <c r="CA69" s="23" t="str">
        <f>IFERROR(LARGE(INDEX(피벗!$BL:$CH,MATCH(성장고객!$E69,피벗!$BJ:$BJ,0),0),4),"")</f>
        <v/>
      </c>
      <c r="CB69" s="27" t="str">
        <f t="shared" si="4"/>
        <v/>
      </c>
      <c r="CC69" s="17" t="str">
        <f>IFERROR(INDEX(피벗!$BL$5:$CH$5,1,MATCH($CD69,INDEX(피벗!$BL:$CH,MATCH($E69,피벗!$BJ:$BJ,0),0),0)),"")</f>
        <v/>
      </c>
      <c r="CD69" s="23" t="str">
        <f>IFERROR(LARGE(INDEX(피벗!$BL:$CH,MATCH(성장고객!$E69,피벗!$BJ:$BJ,0),0),5),"")</f>
        <v/>
      </c>
      <c r="CE69" s="27" t="str">
        <f t="shared" si="5"/>
        <v/>
      </c>
      <c r="CF69" s="23" t="str">
        <f>IFERROR(INDEX(피벗!$CI:$CI,MATCH($E69,피벗!$BJ:$BJ,0)),"")</f>
        <v/>
      </c>
      <c r="CG69" s="25" t="str">
        <f t="shared" si="6"/>
        <v/>
      </c>
      <c r="CH69" s="17" t="str">
        <f>IFERROR(INDEX(피벗!$EZ$5:$GE$5,1,MATCH($CI69,INDEX(피벗!$EZ:$GE,MATCH($E69,피벗!$EY:$EY,0),0),0)),"")</f>
        <v>GiGA인터넷</v>
      </c>
      <c r="CI69" s="23">
        <f>IFERROR(LARGE(INDEX(피벗!$EZ:$GE,MATCH(성장고객!$E69,피벗!$EY:$EY,0),0),1),"")</f>
        <v>336000</v>
      </c>
      <c r="CJ69" s="17" t="str">
        <f>IFERROR(INDEX(피벗!$EZ$5:$GE$5,1,MATCH($CK69,INDEX(피벗!$EZ:$GE,MATCH($E69,피벗!$EY:$EY,0),0),0)),"")</f>
        <v>홈일반전화</v>
      </c>
      <c r="CK69" s="23">
        <f>IFERROR(LARGE(INDEX(피벗!$EZ:$GE,MATCH(성장고객!$E69,피벗!$EY:$EY,0),0),2),"")</f>
        <v>169547</v>
      </c>
      <c r="CL69" s="17" t="str">
        <f>IFERROR(INDEX(피벗!$EZ$5:$GE$5,1,MATCH($CM69,INDEX(피벗!$EZ:$GE,MATCH($E69,피벗!$EY:$EY,0),0),0)),"")</f>
        <v>인터넷부가</v>
      </c>
      <c r="CM69" s="23">
        <f>IFERROR(LARGE(INDEX(피벗!$EZ:$GE,MATCH(성장고객!$E69,피벗!$EY:$EY,0),0),3),"")</f>
        <v>12000</v>
      </c>
      <c r="CN69" s="17" t="str">
        <f>IFERROR(INDEX(피벗!$EZ$5:$GE$5,1,MATCH($CO69,INDEX(피벗!$EZ:$GE,MATCH($E69,피벗!$EY:$EY,0),0),0)),"")</f>
        <v/>
      </c>
      <c r="CO69" s="23" t="str">
        <f>IFERROR(LARGE(INDEX(피벗!$EZ:$GE,MATCH(성장고객!$E69,피벗!$EY:$EY,0),0),4),"")</f>
        <v/>
      </c>
      <c r="CP69" s="17" t="str">
        <f>IFERROR(INDEX(피벗!$EZ$5:$GE$5,1,MATCH($CQ69,INDEX(피벗!$EZ:$GE,MATCH($E69,피벗!$EY:$EY,0),0),0)),"")</f>
        <v/>
      </c>
      <c r="CQ69" s="23" t="str">
        <f>IFERROR(LARGE(INDEX(피벗!$EZ:$GE,MATCH(성장고객!$E69,피벗!$EY:$EY,0),0),5),"")</f>
        <v/>
      </c>
      <c r="CR69" s="23">
        <f>IFERROR(INDEX(피벗!$GF:$GF,MATCH($E69,피벗!$EY:$EY,0)),"")</f>
        <v>517547</v>
      </c>
    </row>
    <row r="70" spans="1:96" x14ac:dyDescent="0.45">
      <c r="A70" s="20" t="s">
        <v>982</v>
      </c>
      <c r="B70" s="20" t="s">
        <v>26</v>
      </c>
      <c r="C70" s="20" t="s">
        <v>104</v>
      </c>
      <c r="D70" s="20" t="s">
        <v>1218</v>
      </c>
      <c r="E70" s="20" t="s">
        <v>380</v>
      </c>
      <c r="F70" s="21" t="s">
        <v>381</v>
      </c>
      <c r="G70" s="21" t="s">
        <v>1</v>
      </c>
      <c r="H70" s="21" t="s">
        <v>0</v>
      </c>
      <c r="I70" s="22" t="s">
        <v>382</v>
      </c>
      <c r="J70" s="22" t="s">
        <v>383</v>
      </c>
      <c r="K70" s="20" t="s">
        <v>0</v>
      </c>
      <c r="L70" s="20" t="s">
        <v>1316</v>
      </c>
      <c r="M70" s="20" t="s">
        <v>1311</v>
      </c>
      <c r="N70" s="20" t="s">
        <v>1317</v>
      </c>
      <c r="O70" s="21" t="s">
        <v>2870</v>
      </c>
      <c r="P70" s="21">
        <v>229</v>
      </c>
      <c r="Q70" s="21" t="s">
        <v>1392</v>
      </c>
      <c r="R70" s="21" t="s">
        <v>1320</v>
      </c>
      <c r="S70" s="21" t="s">
        <v>1636</v>
      </c>
      <c r="T70" s="21" t="s">
        <v>1316</v>
      </c>
      <c r="U70" s="21" t="s">
        <v>2424</v>
      </c>
      <c r="V70" s="21" t="s">
        <v>2871</v>
      </c>
      <c r="W70" s="20" t="s">
        <v>2872</v>
      </c>
      <c r="X70" s="21" t="s">
        <v>2873</v>
      </c>
      <c r="Y70" s="21" t="s">
        <v>2585</v>
      </c>
      <c r="Z70" s="21" t="s">
        <v>2874</v>
      </c>
      <c r="AA70" s="20">
        <v>66</v>
      </c>
      <c r="AB70" s="20" t="s">
        <v>1421</v>
      </c>
      <c r="AC70" s="21" t="s">
        <v>2430</v>
      </c>
      <c r="AD70" s="20" t="s">
        <v>1311</v>
      </c>
      <c r="AE70" s="16" t="str" cm="1">
        <f t="array" ref="AE70">IF(AF70="","",INDEX(전산회선!$E$4:$E$1141,_xlfn.AGGREGATE(15,6,ROW(전산회선!$E$4:$E$1141)-ROW(전산회선!$E$4)+1/((전산회선!$B$4:$B$1141=$E70)*(전산회선!$F$4:$F$1141=AF70)),1)))</f>
        <v>기업인터넷전화</v>
      </c>
      <c r="AF70" s="16">
        <f>IFERROR(IF(_xlfn.MAXIFS(전산회선!$F$4:$F$1141,전산회선!$B$4:$B$1141,$E70)=0,"",_xlfn.MAXIFS(전산회선!$F$4:$F$1141,전산회선!$B$4:$B$1141,$E70)),"")</f>
        <v>43</v>
      </c>
      <c r="AG70" s="16" t="str" cm="1">
        <f t="array" ref="AG70">IF(AH70="","",INDEX(전산회선!$E$4:$E$1141,_xlfn.AGGREGATE(15,6,ROW(전산회선!$E$4:$E$1141)-ROW(전산회선!$E$4)+1/((전산회선!$B$4:$B$1141=$E70)*(전산회선!$F$4:$F$1141=AH70)),1)))</f>
        <v>Enterprise무선</v>
      </c>
      <c r="AH70" s="16">
        <f>IFERROR(IF(_xlfn.MAXIFS(전산회선!$F$4:$F$1141,전산회선!$B$4:$B$1141,$E70,전산회선!$F$4:$F$1141,"&lt;"&amp;AF70)=0,"",_xlfn.MAXIFS(전산회선!$F$4:$F$1141,전산회선!$B$4:$B$1141,$E70,전산회선!$F$4:$F$1141,"&lt;"&amp;AF70)),"")</f>
        <v>14</v>
      </c>
      <c r="AI70" s="16" t="str" cm="1">
        <f t="array" ref="AI70">IF(AJ70="","",INDEX(전산회선!$E$4:$E$1141,_xlfn.AGGREGATE(15,6,ROW(전산회선!$E$4:$E$1141)-ROW(전산회선!$E$4)+1/((전산회선!$B$4:$B$1141=$E70)*(전산회선!$F$4:$F$1141=AJ70)),1)))</f>
        <v>홈일반전화</v>
      </c>
      <c r="AJ70" s="16">
        <f>IFERROR(IF(_xlfn.MAXIFS(전산회선!$F$4:$F$1141,전산회선!$B$4:$B$1141,$E70,전산회선!$F$4:$F$1141,"&lt;"&amp;AH70)=0,"",_xlfn.MAXIFS(전산회선!$F$4:$F$1141,전산회선!$B$4:$B$1141,$E70,전산회선!$F$4:$F$1141,"&lt;"&amp;AH70)),"")</f>
        <v>11</v>
      </c>
      <c r="AK70" s="16" t="str" cm="1">
        <f t="array" ref="AK70">IF(AL70="","",INDEX(전산회선!$E$4:$E$1141,_xlfn.AGGREGATE(15,6,ROW(전산회선!$E$4:$E$1141)-ROW(전산회선!$E$4)+1/((전산회선!$B$4:$B$1141=$E70)*(전산회선!$F$4:$F$1141=AL70)),1)))</f>
        <v>5G</v>
      </c>
      <c r="AL70" s="16">
        <f>IFERROR(IF(_xlfn.MAXIFS(전산회선!$F$4:$F$1141,전산회선!$B$4:$B$1141,$E70,전산회선!$F$4:$F$1141,"&lt;"&amp;AJ70)=0,"",_xlfn.MAXIFS(전산회선!$F$4:$F$1141,전산회선!$B$4:$B$1141,$E70,전산회선!$F$4:$F$1141,"&lt;"&amp;AJ70)),"")</f>
        <v>4</v>
      </c>
      <c r="AM70" s="16" t="str" cm="1">
        <f t="array" ref="AM70">IF(AN70="","",INDEX(전산회선!$E$4:$E$1141,_xlfn.AGGREGATE(15,6,ROW(전산회선!$E$4:$E$1141)-ROW(전산회선!$E$4)+1/((전산회선!$B$4:$B$1141=$E70)*(전산회선!$F$4:$F$1141=AN70)),1)))</f>
        <v>기업인터넷</v>
      </c>
      <c r="AN70" s="16">
        <f>IFERROR(IF(_xlfn.MAXIFS(전산회선!$F$4:$F$1141,전산회선!$B$4:$B$1141,$E70,전산회선!$F$4:$F$1141,"&lt;"&amp;AL70)=0,"",_xlfn.MAXIFS(전산회선!$F$4:$F$1141,전산회선!$B$4:$B$1141,$E70,전산회선!$F$4:$F$1141,"&lt;"&amp;AL70)),"")</f>
        <v>2</v>
      </c>
      <c r="AO70" s="23">
        <v>1249700.699</v>
      </c>
      <c r="AP70" s="23">
        <v>1243514.486</v>
      </c>
      <c r="AQ70" s="23">
        <v>1258452.55</v>
      </c>
      <c r="AR70" s="23">
        <v>1218885.7930000001</v>
      </c>
      <c r="AS70" s="23">
        <v>1187455.517</v>
      </c>
      <c r="AT70" s="23">
        <v>1210605.9380000001</v>
      </c>
      <c r="AU70" s="23">
        <v>1197670.9380000001</v>
      </c>
      <c r="AV70" s="23">
        <v>1203593.9380000001</v>
      </c>
      <c r="AW70" s="23">
        <v>1215455.9380000001</v>
      </c>
      <c r="AX70" s="23">
        <v>1146483.9380000001</v>
      </c>
      <c r="AY70" s="23">
        <v>1207823.665</v>
      </c>
      <c r="AZ70" s="23">
        <v>1303337.216</v>
      </c>
      <c r="BA70" s="23">
        <v>1220248.3846666669</v>
      </c>
      <c r="BB70" s="23">
        <f t="shared" ref="BB70:BB133" si="7">SUM(AO70:AZ70)</f>
        <v>14642980.616000002</v>
      </c>
      <c r="BC70" s="23">
        <v>0</v>
      </c>
      <c r="BD70" s="23">
        <v>0</v>
      </c>
      <c r="BE70" s="23">
        <v>0</v>
      </c>
      <c r="BF70" s="23">
        <v>0</v>
      </c>
      <c r="BG70" s="23">
        <v>0</v>
      </c>
      <c r="BH70" s="23">
        <v>0</v>
      </c>
      <c r="BI70" s="23">
        <v>0</v>
      </c>
      <c r="BJ70" s="23">
        <v>0</v>
      </c>
      <c r="BK70" s="23">
        <v>0</v>
      </c>
      <c r="BL70" s="23">
        <v>0</v>
      </c>
      <c r="BM70" s="23">
        <v>0</v>
      </c>
      <c r="BN70" s="23">
        <v>0</v>
      </c>
      <c r="BO70" s="23">
        <v>0</v>
      </c>
      <c r="BP70" s="23">
        <v>0</v>
      </c>
      <c r="BQ70" s="17" t="str">
        <f>IFERROR(INDEX(피벗!$BL$5:$CH$5,1,MATCH($BR70,INDEX(피벗!$BL:$CH,MATCH($E70,피벗!$BJ:$BJ,0),0),0)),"")</f>
        <v/>
      </c>
      <c r="BR70" s="23" t="str">
        <f>IFERROR(LARGE(INDEX(피벗!$BL:$CH,MATCH(성장고객!$E70,피벗!$BJ:$BJ,0),0),1),"")</f>
        <v/>
      </c>
      <c r="BS70" s="27" t="str">
        <f t="shared" ref="BS70:BS133" si="8">IFERROR(BR70/$BB70,"")</f>
        <v/>
      </c>
      <c r="BT70" s="17" t="str">
        <f>IFERROR(INDEX(피벗!$BL$5:$CH$5,1,MATCH($BU70,INDEX(피벗!$BL:$CH,MATCH($E70,피벗!$BJ:$BJ,0),0),0)),"")</f>
        <v/>
      </c>
      <c r="BU70" s="23" t="str">
        <f>IFERROR(LARGE(INDEX(피벗!$BL:$CH,MATCH(성장고객!$E70,피벗!$BJ:$BJ,0),0),2),"")</f>
        <v/>
      </c>
      <c r="BV70" s="27" t="str">
        <f t="shared" ref="BV70:BV133" si="9">IFERROR(BU70/$BB70,"")</f>
        <v/>
      </c>
      <c r="BW70" s="17" t="str">
        <f>IFERROR(INDEX(피벗!$BL$5:$CH$5,1,MATCH($BX70,INDEX(피벗!$BL:$CH,MATCH($E70,피벗!$BJ:$BJ,0),0),0)),"")</f>
        <v/>
      </c>
      <c r="BX70" s="23" t="str">
        <f>IFERROR(LARGE(INDEX(피벗!$BL:$CH,MATCH(성장고객!$E70,피벗!$BJ:$BJ,0),0),3),"")</f>
        <v/>
      </c>
      <c r="BY70" s="27" t="str">
        <f t="shared" ref="BY70:BY133" si="10">IFERROR(BX70/$BB70,"")</f>
        <v/>
      </c>
      <c r="BZ70" s="17" t="str">
        <f>IFERROR(INDEX(피벗!$BL$5:$CH$5,1,MATCH($CA70,INDEX(피벗!$BL:$CH,MATCH($E70,피벗!$BJ:$BJ,0),0),0)),"")</f>
        <v/>
      </c>
      <c r="CA70" s="23" t="str">
        <f>IFERROR(LARGE(INDEX(피벗!$BL:$CH,MATCH(성장고객!$E70,피벗!$BJ:$BJ,0),0),4),"")</f>
        <v/>
      </c>
      <c r="CB70" s="27" t="str">
        <f t="shared" ref="CB70:CB133" si="11">IFERROR(CA70/$BB70,"")</f>
        <v/>
      </c>
      <c r="CC70" s="17" t="str">
        <f>IFERROR(INDEX(피벗!$BL$5:$CH$5,1,MATCH($CD70,INDEX(피벗!$BL:$CH,MATCH($E70,피벗!$BJ:$BJ,0),0),0)),"")</f>
        <v/>
      </c>
      <c r="CD70" s="23" t="str">
        <f>IFERROR(LARGE(INDEX(피벗!$BL:$CH,MATCH(성장고객!$E70,피벗!$BJ:$BJ,0),0),5),"")</f>
        <v/>
      </c>
      <c r="CE70" s="27" t="str">
        <f t="shared" ref="CE70:CE133" si="12">IFERROR(CD70/$BB70,"")</f>
        <v/>
      </c>
      <c r="CF70" s="23" t="str">
        <f>IFERROR(INDEX(피벗!$CI:$CI,MATCH($E70,피벗!$BJ:$BJ,0)),"")</f>
        <v/>
      </c>
      <c r="CG70" s="25" t="str">
        <f t="shared" ref="CG70:CG133" si="13">IFERROR(CF70/$BB70,"")</f>
        <v/>
      </c>
      <c r="CH70" s="17" t="str">
        <f>IFERROR(INDEX(피벗!$EZ$5:$GE$5,1,MATCH($CI70,INDEX(피벗!$EZ:$GE,MATCH($E70,피벗!$EY:$EY,0),0),0)),"")</f>
        <v>기업인터넷</v>
      </c>
      <c r="CI70" s="23">
        <f>IFERROR(LARGE(INDEX(피벗!$EZ:$GE,MATCH(성장고객!$E70,피벗!$EY:$EY,0),0),1),"")</f>
        <v>4500000</v>
      </c>
      <c r="CJ70" s="17" t="str">
        <f>IFERROR(INDEX(피벗!$EZ$5:$GE$5,1,MATCH($CK70,INDEX(피벗!$EZ:$GE,MATCH($E70,피벗!$EY:$EY,0),0),0)),"")</f>
        <v>국제전화</v>
      </c>
      <c r="CK70" s="23">
        <f>IFERROR(LARGE(INDEX(피벗!$EZ:$GE,MATCH(성장고객!$E70,피벗!$EY:$EY,0),0),2),"")</f>
        <v>3078876</v>
      </c>
      <c r="CL70" s="17" t="str">
        <f>IFERROR(INDEX(피벗!$EZ$5:$GE$5,1,MATCH($CM70,INDEX(피벗!$EZ:$GE,MATCH($E70,피벗!$EY:$EY,0),0),0)),"")</f>
        <v>Enterprise무선</v>
      </c>
      <c r="CM70" s="23">
        <f>IFERROR(LARGE(INDEX(피벗!$EZ:$GE,MATCH(성장고객!$E70,피벗!$EY:$EY,0),0),3),"")</f>
        <v>2520000</v>
      </c>
      <c r="CN70" s="17" t="str">
        <f>IFERROR(INDEX(피벗!$EZ$5:$GE$5,1,MATCH($CO70,INDEX(피벗!$EZ:$GE,MATCH($E70,피벗!$EY:$EY,0),0),0)),"")</f>
        <v>5G</v>
      </c>
      <c r="CO70" s="23">
        <f>IFERROR(LARGE(INDEX(피벗!$EZ:$GE,MATCH(성장고객!$E70,피벗!$EY:$EY,0),0),4),"")</f>
        <v>2235531.6160000004</v>
      </c>
      <c r="CP70" s="17" t="str">
        <f>IFERROR(INDEX(피벗!$EZ$5:$GE$5,1,MATCH($CQ70,INDEX(피벗!$EZ:$GE,MATCH($E70,피벗!$EY:$EY,0),0),0)),"")</f>
        <v>기업인터넷전화</v>
      </c>
      <c r="CQ70" s="23">
        <f>IFERROR(LARGE(INDEX(피벗!$EZ:$GE,MATCH(성장고객!$E70,피벗!$EY:$EY,0),0),5),"")</f>
        <v>1545540</v>
      </c>
      <c r="CR70" s="23">
        <f>IFERROR(INDEX(피벗!$GF:$GF,MATCH($E70,피벗!$EY:$EY,0)),"")</f>
        <v>14642980.616</v>
      </c>
    </row>
    <row r="71" spans="1:96" x14ac:dyDescent="0.45">
      <c r="A71" s="20" t="s">
        <v>982</v>
      </c>
      <c r="B71" s="20" t="s">
        <v>26</v>
      </c>
      <c r="C71" s="20" t="s">
        <v>104</v>
      </c>
      <c r="D71" s="20" t="s">
        <v>1218</v>
      </c>
      <c r="E71" s="20" t="s">
        <v>408</v>
      </c>
      <c r="F71" s="21" t="s">
        <v>409</v>
      </c>
      <c r="G71" s="21" t="s">
        <v>1</v>
      </c>
      <c r="H71" s="21" t="s">
        <v>0</v>
      </c>
      <c r="I71" s="22" t="s">
        <v>410</v>
      </c>
      <c r="J71" s="22" t="s">
        <v>411</v>
      </c>
      <c r="K71" s="20" t="s">
        <v>0</v>
      </c>
      <c r="L71" s="20" t="s">
        <v>1316</v>
      </c>
      <c r="M71" s="20" t="s">
        <v>1311</v>
      </c>
      <c r="N71" s="20" t="s">
        <v>1317</v>
      </c>
      <c r="O71" s="21" t="s">
        <v>2703</v>
      </c>
      <c r="P71" s="21">
        <v>1</v>
      </c>
      <c r="Q71" s="21" t="s">
        <v>1347</v>
      </c>
      <c r="R71" s="21" t="s">
        <v>1320</v>
      </c>
      <c r="S71" s="21" t="s">
        <v>1321</v>
      </c>
      <c r="T71" s="21" t="s">
        <v>1316</v>
      </c>
      <c r="U71" s="21" t="s">
        <v>2867</v>
      </c>
      <c r="V71" s="21" t="s">
        <v>2868</v>
      </c>
      <c r="W71" s="20" t="s">
        <v>9</v>
      </c>
      <c r="X71" s="21" t="s">
        <v>9</v>
      </c>
      <c r="Y71" s="21" t="s">
        <v>2675</v>
      </c>
      <c r="Z71" s="21" t="s">
        <v>2869</v>
      </c>
      <c r="AA71" s="20">
        <v>0</v>
      </c>
      <c r="AB71" s="20" t="s">
        <v>1949</v>
      </c>
      <c r="AC71" s="21" t="s">
        <v>2289</v>
      </c>
      <c r="AD71" s="20" t="s">
        <v>1311</v>
      </c>
      <c r="AE71" s="16" t="str" cm="1">
        <f t="array" ref="AE71">IF(AF71="","",INDEX(전산회선!$E$4:$E$1141,_xlfn.AGGREGATE(15,6,ROW(전산회선!$E$4:$E$1141)-ROW(전산회선!$E$4)+1/((전산회선!$B$4:$B$1141=$E71)*(전산회선!$F$4:$F$1141=AF71)),1)))</f>
        <v/>
      </c>
      <c r="AF71" s="16" t="str">
        <f>IFERROR(IF(_xlfn.MAXIFS(전산회선!$F$4:$F$1141,전산회선!$B$4:$B$1141,$E71)=0,"",_xlfn.MAXIFS(전산회선!$F$4:$F$1141,전산회선!$B$4:$B$1141,$E71)),"")</f>
        <v/>
      </c>
      <c r="AG71" s="16" t="str" cm="1">
        <f t="array" ref="AG71">IF(AH71="","",INDEX(전산회선!$E$4:$E$1141,_xlfn.AGGREGATE(15,6,ROW(전산회선!$E$4:$E$1141)-ROW(전산회선!$E$4)+1/((전산회선!$B$4:$B$1141=$E71)*(전산회선!$F$4:$F$1141=AH71)),1)))</f>
        <v/>
      </c>
      <c r="AH71" s="16" t="str">
        <f>IFERROR(IF(_xlfn.MAXIFS(전산회선!$F$4:$F$1141,전산회선!$B$4:$B$1141,$E71,전산회선!$F$4:$F$1141,"&lt;"&amp;AF71)=0,"",_xlfn.MAXIFS(전산회선!$F$4:$F$1141,전산회선!$B$4:$B$1141,$E71,전산회선!$F$4:$F$1141,"&lt;"&amp;AF71)),"")</f>
        <v/>
      </c>
      <c r="AI71" s="16" t="str" cm="1">
        <f t="array" ref="AI71">IF(AJ71="","",INDEX(전산회선!$E$4:$E$1141,_xlfn.AGGREGATE(15,6,ROW(전산회선!$E$4:$E$1141)-ROW(전산회선!$E$4)+1/((전산회선!$B$4:$B$1141=$E71)*(전산회선!$F$4:$F$1141=AJ71)),1)))</f>
        <v/>
      </c>
      <c r="AJ71" s="16" t="str">
        <f>IFERROR(IF(_xlfn.MAXIFS(전산회선!$F$4:$F$1141,전산회선!$B$4:$B$1141,$E71,전산회선!$F$4:$F$1141,"&lt;"&amp;AH71)=0,"",_xlfn.MAXIFS(전산회선!$F$4:$F$1141,전산회선!$B$4:$B$1141,$E71,전산회선!$F$4:$F$1141,"&lt;"&amp;AH71)),"")</f>
        <v/>
      </c>
      <c r="AK71" s="16" t="str" cm="1">
        <f t="array" ref="AK71">IF(AL71="","",INDEX(전산회선!$E$4:$E$1141,_xlfn.AGGREGATE(15,6,ROW(전산회선!$E$4:$E$1141)-ROW(전산회선!$E$4)+1/((전산회선!$B$4:$B$1141=$E71)*(전산회선!$F$4:$F$1141=AL71)),1)))</f>
        <v/>
      </c>
      <c r="AL71" s="16" t="str">
        <f>IFERROR(IF(_xlfn.MAXIFS(전산회선!$F$4:$F$1141,전산회선!$B$4:$B$1141,$E71,전산회선!$F$4:$F$1141,"&lt;"&amp;AJ71)=0,"",_xlfn.MAXIFS(전산회선!$F$4:$F$1141,전산회선!$B$4:$B$1141,$E71,전산회선!$F$4:$F$1141,"&lt;"&amp;AJ71)),"")</f>
        <v/>
      </c>
      <c r="AM71" s="16" t="str" cm="1">
        <f t="array" ref="AM71">IF(AN71="","",INDEX(전산회선!$E$4:$E$1141,_xlfn.AGGREGATE(15,6,ROW(전산회선!$E$4:$E$1141)-ROW(전산회선!$E$4)+1/((전산회선!$B$4:$B$1141=$E71)*(전산회선!$F$4:$F$1141=AN71)),1)))</f>
        <v/>
      </c>
      <c r="AN71" s="16" t="str">
        <f>IFERROR(IF(_xlfn.MAXIFS(전산회선!$F$4:$F$1141,전산회선!$B$4:$B$1141,$E71,전산회선!$F$4:$F$1141,"&lt;"&amp;AL71)=0,"",_xlfn.MAXIFS(전산회선!$F$4:$F$1141,전산회선!$B$4:$B$1141,$E71,전산회선!$F$4:$F$1141,"&lt;"&amp;AL71)),"")</f>
        <v/>
      </c>
      <c r="AO71" s="23">
        <v>601784</v>
      </c>
      <c r="AP71" s="23">
        <v>601784</v>
      </c>
      <c r="AQ71" s="23">
        <v>601819</v>
      </c>
      <c r="AR71" s="23">
        <v>1194594</v>
      </c>
      <c r="AS71" s="23">
        <v>0</v>
      </c>
      <c r="AT71" s="23">
        <v>0</v>
      </c>
      <c r="AU71" s="23">
        <v>0</v>
      </c>
      <c r="AV71" s="23">
        <v>0</v>
      </c>
      <c r="AW71" s="23">
        <v>0</v>
      </c>
      <c r="AX71" s="23">
        <v>0</v>
      </c>
      <c r="AY71" s="23">
        <v>0</v>
      </c>
      <c r="AZ71" s="23">
        <v>0</v>
      </c>
      <c r="BA71" s="23">
        <v>249998.41666666666</v>
      </c>
      <c r="BB71" s="23">
        <f t="shared" si="7"/>
        <v>2999981</v>
      </c>
      <c r="BC71" s="23">
        <v>0</v>
      </c>
      <c r="BD71" s="23">
        <v>0</v>
      </c>
      <c r="BE71" s="23">
        <v>0</v>
      </c>
      <c r="BF71" s="23">
        <v>0</v>
      </c>
      <c r="BG71" s="23">
        <v>0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0</v>
      </c>
      <c r="BN71" s="23">
        <v>0</v>
      </c>
      <c r="BO71" s="23">
        <v>0</v>
      </c>
      <c r="BP71" s="23">
        <v>0</v>
      </c>
      <c r="BQ71" s="17" t="str">
        <f>IFERROR(INDEX(피벗!$BL$5:$CH$5,1,MATCH($BR71,INDEX(피벗!$BL:$CH,MATCH($E71,피벗!$BJ:$BJ,0),0),0)),"")</f>
        <v/>
      </c>
      <c r="BR71" s="23" t="str">
        <f>IFERROR(LARGE(INDEX(피벗!$BL:$CH,MATCH(성장고객!$E71,피벗!$BJ:$BJ,0),0),1),"")</f>
        <v/>
      </c>
      <c r="BS71" s="27" t="str">
        <f t="shared" si="8"/>
        <v/>
      </c>
      <c r="BT71" s="17" t="str">
        <f>IFERROR(INDEX(피벗!$BL$5:$CH$5,1,MATCH($BU71,INDEX(피벗!$BL:$CH,MATCH($E71,피벗!$BJ:$BJ,0),0),0)),"")</f>
        <v/>
      </c>
      <c r="BU71" s="23" t="str">
        <f>IFERROR(LARGE(INDEX(피벗!$BL:$CH,MATCH(성장고객!$E71,피벗!$BJ:$BJ,0),0),2),"")</f>
        <v/>
      </c>
      <c r="BV71" s="27" t="str">
        <f t="shared" si="9"/>
        <v/>
      </c>
      <c r="BW71" s="17" t="str">
        <f>IFERROR(INDEX(피벗!$BL$5:$CH$5,1,MATCH($BX71,INDEX(피벗!$BL:$CH,MATCH($E71,피벗!$BJ:$BJ,0),0),0)),"")</f>
        <v/>
      </c>
      <c r="BX71" s="23" t="str">
        <f>IFERROR(LARGE(INDEX(피벗!$BL:$CH,MATCH(성장고객!$E71,피벗!$BJ:$BJ,0),0),3),"")</f>
        <v/>
      </c>
      <c r="BY71" s="27" t="str">
        <f t="shared" si="10"/>
        <v/>
      </c>
      <c r="BZ71" s="17" t="str">
        <f>IFERROR(INDEX(피벗!$BL$5:$CH$5,1,MATCH($CA71,INDEX(피벗!$BL:$CH,MATCH($E71,피벗!$BJ:$BJ,0),0),0)),"")</f>
        <v/>
      </c>
      <c r="CA71" s="23" t="str">
        <f>IFERROR(LARGE(INDEX(피벗!$BL:$CH,MATCH(성장고객!$E71,피벗!$BJ:$BJ,0),0),4),"")</f>
        <v/>
      </c>
      <c r="CB71" s="27" t="str">
        <f t="shared" si="11"/>
        <v/>
      </c>
      <c r="CC71" s="17" t="str">
        <f>IFERROR(INDEX(피벗!$BL$5:$CH$5,1,MATCH($CD71,INDEX(피벗!$BL:$CH,MATCH($E71,피벗!$BJ:$BJ,0),0),0)),"")</f>
        <v/>
      </c>
      <c r="CD71" s="23" t="str">
        <f>IFERROR(LARGE(INDEX(피벗!$BL:$CH,MATCH(성장고객!$E71,피벗!$BJ:$BJ,0),0),5),"")</f>
        <v/>
      </c>
      <c r="CE71" s="27" t="str">
        <f t="shared" si="12"/>
        <v/>
      </c>
      <c r="CF71" s="23" t="str">
        <f>IFERROR(INDEX(피벗!$CI:$CI,MATCH($E71,피벗!$BJ:$BJ,0)),"")</f>
        <v/>
      </c>
      <c r="CG71" s="25" t="str">
        <f t="shared" si="13"/>
        <v/>
      </c>
      <c r="CH71" s="17" t="str">
        <f>IFERROR(INDEX(피벗!$EZ$5:$GE$5,1,MATCH($CI71,INDEX(피벗!$EZ:$GE,MATCH($E71,피벗!$EY:$EY,0),0),0)),"")</f>
        <v>GTS Biz</v>
      </c>
      <c r="CI71" s="23">
        <f>IFERROR(LARGE(INDEX(피벗!$EZ:$GE,MATCH(성장고객!$E71,피벗!$EY:$EY,0),0),1),"")</f>
        <v>1840377</v>
      </c>
      <c r="CJ71" s="17" t="str">
        <f>IFERROR(INDEX(피벗!$EZ$5:$GE$5,1,MATCH($CK71,INDEX(피벗!$EZ:$GE,MATCH($E71,피벗!$EY:$EY,0),0),0)),"")</f>
        <v>GiGA인터넷</v>
      </c>
      <c r="CK71" s="23">
        <f>IFERROR(LARGE(INDEX(피벗!$EZ:$GE,MATCH(성장고객!$E71,피벗!$EY:$EY,0),0),2),"")</f>
        <v>1152136</v>
      </c>
      <c r="CL71" s="17" t="str">
        <f>IFERROR(INDEX(피벗!$EZ$5:$GE$5,1,MATCH($CM71,INDEX(피벗!$EZ:$GE,MATCH($E71,피벗!$EY:$EY,0),0),0)),"")</f>
        <v>홈일반전화</v>
      </c>
      <c r="CM71" s="23">
        <f>IFERROR(LARGE(INDEX(피벗!$EZ:$GE,MATCH(성장고객!$E71,피벗!$EY:$EY,0),0),3),"")</f>
        <v>7468</v>
      </c>
      <c r="CN71" s="17" t="str">
        <f>IFERROR(INDEX(피벗!$EZ$5:$GE$5,1,MATCH($CO71,INDEX(피벗!$EZ:$GE,MATCH($E71,피벗!$EY:$EY,0),0),0)),"")</f>
        <v/>
      </c>
      <c r="CO71" s="23" t="str">
        <f>IFERROR(LARGE(INDEX(피벗!$EZ:$GE,MATCH(성장고객!$E71,피벗!$EY:$EY,0),0),4),"")</f>
        <v/>
      </c>
      <c r="CP71" s="17" t="str">
        <f>IFERROR(INDEX(피벗!$EZ$5:$GE$5,1,MATCH($CQ71,INDEX(피벗!$EZ:$GE,MATCH($E71,피벗!$EY:$EY,0),0),0)),"")</f>
        <v/>
      </c>
      <c r="CQ71" s="23" t="str">
        <f>IFERROR(LARGE(INDEX(피벗!$EZ:$GE,MATCH(성장고객!$E71,피벗!$EY:$EY,0),0),5),"")</f>
        <v/>
      </c>
      <c r="CR71" s="23">
        <f>IFERROR(INDEX(피벗!$GF:$GF,MATCH($E71,피벗!$EY:$EY,0)),"")</f>
        <v>2999981</v>
      </c>
    </row>
    <row r="72" spans="1:96" x14ac:dyDescent="0.45">
      <c r="A72" s="20" t="s">
        <v>982</v>
      </c>
      <c r="B72" s="20" t="s">
        <v>26</v>
      </c>
      <c r="C72" s="20" t="s">
        <v>104</v>
      </c>
      <c r="D72" s="20" t="s">
        <v>1215</v>
      </c>
      <c r="E72" s="20" t="s">
        <v>674</v>
      </c>
      <c r="F72" s="21" t="s">
        <v>675</v>
      </c>
      <c r="G72" s="21" t="s">
        <v>257</v>
      </c>
      <c r="H72" s="21" t="s">
        <v>0</v>
      </c>
      <c r="I72" s="22" t="s">
        <v>676</v>
      </c>
      <c r="J72" s="22" t="s">
        <v>677</v>
      </c>
      <c r="K72" s="20" t="s">
        <v>0</v>
      </c>
      <c r="L72" s="20" t="s">
        <v>1316</v>
      </c>
      <c r="M72" s="20" t="s">
        <v>1311</v>
      </c>
      <c r="N72" s="20" t="s">
        <v>1317</v>
      </c>
      <c r="O72" s="21" t="s">
        <v>2862</v>
      </c>
      <c r="P72" s="21">
        <v>13</v>
      </c>
      <c r="Q72" s="21" t="s">
        <v>1347</v>
      </c>
      <c r="R72" s="21" t="s">
        <v>1320</v>
      </c>
      <c r="S72" s="21" t="s">
        <v>1321</v>
      </c>
      <c r="T72" s="21" t="s">
        <v>1316</v>
      </c>
      <c r="U72" s="21" t="s">
        <v>2391</v>
      </c>
      <c r="V72" s="21" t="s">
        <v>2863</v>
      </c>
      <c r="W72" s="20" t="s">
        <v>2864</v>
      </c>
      <c r="X72" s="21" t="s">
        <v>2865</v>
      </c>
      <c r="Y72" s="21" t="s">
        <v>2842</v>
      </c>
      <c r="Z72" s="21" t="s">
        <v>2866</v>
      </c>
      <c r="AA72" s="20">
        <v>18</v>
      </c>
      <c r="AB72" s="20" t="s">
        <v>1579</v>
      </c>
      <c r="AC72" s="21" t="s">
        <v>1627</v>
      </c>
      <c r="AD72" s="20" t="s">
        <v>1311</v>
      </c>
      <c r="AE72" s="16" t="str" cm="1">
        <f t="array" ref="AE72">IF(AF72="","",INDEX(전산회선!$E$4:$E$1141,_xlfn.AGGREGATE(15,6,ROW(전산회선!$E$4:$E$1141)-ROW(전산회선!$E$4)+1/((전산회선!$B$4:$B$1141=$E72)*(전산회선!$F$4:$F$1141=AF72)),1)))</f>
        <v>기업인터넷전화</v>
      </c>
      <c r="AF72" s="16">
        <f>IFERROR(IF(_xlfn.MAXIFS(전산회선!$F$4:$F$1141,전산회선!$B$4:$B$1141,$E72)=0,"",_xlfn.MAXIFS(전산회선!$F$4:$F$1141,전산회선!$B$4:$B$1141,$E72)),"")</f>
        <v>30</v>
      </c>
      <c r="AG72" s="16" t="str" cm="1">
        <f t="array" ref="AG72">IF(AH72="","",INDEX(전산회선!$E$4:$E$1141,_xlfn.AGGREGATE(15,6,ROW(전산회선!$E$4:$E$1141)-ROW(전산회선!$E$4)+1/((전산회선!$B$4:$B$1141=$E72)*(전산회선!$F$4:$F$1141=AH72)),1)))</f>
        <v>MeGA인터넷</v>
      </c>
      <c r="AH72" s="16">
        <f>IFERROR(IF(_xlfn.MAXIFS(전산회선!$F$4:$F$1141,전산회선!$B$4:$B$1141,$E72,전산회선!$F$4:$F$1141,"&lt;"&amp;AF72)=0,"",_xlfn.MAXIFS(전산회선!$F$4:$F$1141,전산회선!$B$4:$B$1141,$E72,전산회선!$F$4:$F$1141,"&lt;"&amp;AF72)),"")</f>
        <v>4</v>
      </c>
      <c r="AI72" s="16" t="str" cm="1">
        <f t="array" ref="AI72">IF(AJ72="","",INDEX(전산회선!$E$4:$E$1141,_xlfn.AGGREGATE(15,6,ROW(전산회선!$E$4:$E$1141)-ROW(전산회선!$E$4)+1/((전산회선!$B$4:$B$1141=$E72)*(전산회선!$F$4:$F$1141=AJ72)),1)))</f>
        <v>홈일반전화</v>
      </c>
      <c r="AJ72" s="16">
        <f>IFERROR(IF(_xlfn.MAXIFS(전산회선!$F$4:$F$1141,전산회선!$B$4:$B$1141,$E72,전산회선!$F$4:$F$1141,"&lt;"&amp;AH72)=0,"",_xlfn.MAXIFS(전산회선!$F$4:$F$1141,전산회선!$B$4:$B$1141,$E72,전산회선!$F$4:$F$1141,"&lt;"&amp;AH72)),"")</f>
        <v>2</v>
      </c>
      <c r="AK72" s="16" t="str" cm="1">
        <f t="array" ref="AK72">IF(AL72="","",INDEX(전산회선!$E$4:$E$1141,_xlfn.AGGREGATE(15,6,ROW(전산회선!$E$4:$E$1141)-ROW(전산회선!$E$4)+1/((전산회선!$B$4:$B$1141=$E72)*(전산회선!$F$4:$F$1141=AL72)),1)))</f>
        <v>GTV</v>
      </c>
      <c r="AL72" s="16">
        <f>IFERROR(IF(_xlfn.MAXIFS(전산회선!$F$4:$F$1141,전산회선!$B$4:$B$1141,$E72,전산회선!$F$4:$F$1141,"&lt;"&amp;AJ72)=0,"",_xlfn.MAXIFS(전산회선!$F$4:$F$1141,전산회선!$B$4:$B$1141,$E72,전산회선!$F$4:$F$1141,"&lt;"&amp;AJ72)),"")</f>
        <v>1</v>
      </c>
      <c r="AM72" s="16" t="str" cm="1">
        <f t="array" ref="AM72">IF(AN72="","",INDEX(전산회선!$E$4:$E$1141,_xlfn.AGGREGATE(15,6,ROW(전산회선!$E$4:$E$1141)-ROW(전산회선!$E$4)+1/((전산회선!$B$4:$B$1141=$E72)*(전산회선!$F$4:$F$1141=AN72)),1)))</f>
        <v/>
      </c>
      <c r="AN72" s="16" t="str">
        <f>IFERROR(IF(_xlfn.MAXIFS(전산회선!$F$4:$F$1141,전산회선!$B$4:$B$1141,$E72,전산회선!$F$4:$F$1141,"&lt;"&amp;AL72)=0,"",_xlfn.MAXIFS(전산회선!$F$4:$F$1141,전산회선!$B$4:$B$1141,$E72,전산회선!$F$4:$F$1141,"&lt;"&amp;AL72)),"")</f>
        <v/>
      </c>
      <c r="AO72" s="23">
        <v>181901</v>
      </c>
      <c r="AP72" s="23">
        <v>181360</v>
      </c>
      <c r="AQ72" s="23">
        <v>181065</v>
      </c>
      <c r="AR72" s="23">
        <v>180966</v>
      </c>
      <c r="AS72" s="23">
        <v>180841</v>
      </c>
      <c r="AT72" s="23">
        <v>181002</v>
      </c>
      <c r="AU72" s="23">
        <v>181995</v>
      </c>
      <c r="AV72" s="23">
        <v>181943</v>
      </c>
      <c r="AW72" s="23">
        <v>181944</v>
      </c>
      <c r="AX72" s="23">
        <v>182037</v>
      </c>
      <c r="AY72" s="23">
        <v>182432</v>
      </c>
      <c r="AZ72" s="23">
        <v>181839</v>
      </c>
      <c r="BA72" s="23">
        <v>181610.41666666666</v>
      </c>
      <c r="BB72" s="23">
        <f t="shared" si="7"/>
        <v>2179325</v>
      </c>
      <c r="BC72" s="23">
        <v>0</v>
      </c>
      <c r="BD72" s="23">
        <v>0</v>
      </c>
      <c r="BE72" s="23">
        <v>0</v>
      </c>
      <c r="BF72" s="23">
        <v>0</v>
      </c>
      <c r="BG72" s="23">
        <v>0</v>
      </c>
      <c r="BH72" s="23">
        <v>0</v>
      </c>
      <c r="BI72" s="23">
        <v>0</v>
      </c>
      <c r="BJ72" s="23">
        <v>0</v>
      </c>
      <c r="BK72" s="23">
        <v>0</v>
      </c>
      <c r="BL72" s="23">
        <v>0</v>
      </c>
      <c r="BM72" s="23">
        <v>0</v>
      </c>
      <c r="BN72" s="23">
        <v>0</v>
      </c>
      <c r="BO72" s="23">
        <v>0</v>
      </c>
      <c r="BP72" s="23">
        <v>0</v>
      </c>
      <c r="BQ72" s="17" t="str">
        <f>IFERROR(INDEX(피벗!$BL$5:$CH$5,1,MATCH($BR72,INDEX(피벗!$BL:$CH,MATCH($E72,피벗!$BJ:$BJ,0),0),0)),"")</f>
        <v/>
      </c>
      <c r="BR72" s="23" t="str">
        <f>IFERROR(LARGE(INDEX(피벗!$BL:$CH,MATCH(성장고객!$E72,피벗!$BJ:$BJ,0),0),1),"")</f>
        <v/>
      </c>
      <c r="BS72" s="27" t="str">
        <f t="shared" si="8"/>
        <v/>
      </c>
      <c r="BT72" s="17" t="str">
        <f>IFERROR(INDEX(피벗!$BL$5:$CH$5,1,MATCH($BU72,INDEX(피벗!$BL:$CH,MATCH($E72,피벗!$BJ:$BJ,0),0),0)),"")</f>
        <v/>
      </c>
      <c r="BU72" s="23" t="str">
        <f>IFERROR(LARGE(INDEX(피벗!$BL:$CH,MATCH(성장고객!$E72,피벗!$BJ:$BJ,0),0),2),"")</f>
        <v/>
      </c>
      <c r="BV72" s="27" t="str">
        <f t="shared" si="9"/>
        <v/>
      </c>
      <c r="BW72" s="17" t="str">
        <f>IFERROR(INDEX(피벗!$BL$5:$CH$5,1,MATCH($BX72,INDEX(피벗!$BL:$CH,MATCH($E72,피벗!$BJ:$BJ,0),0),0)),"")</f>
        <v/>
      </c>
      <c r="BX72" s="23" t="str">
        <f>IFERROR(LARGE(INDEX(피벗!$BL:$CH,MATCH(성장고객!$E72,피벗!$BJ:$BJ,0),0),3),"")</f>
        <v/>
      </c>
      <c r="BY72" s="27" t="str">
        <f t="shared" si="10"/>
        <v/>
      </c>
      <c r="BZ72" s="17" t="str">
        <f>IFERROR(INDEX(피벗!$BL$5:$CH$5,1,MATCH($CA72,INDEX(피벗!$BL:$CH,MATCH($E72,피벗!$BJ:$BJ,0),0),0)),"")</f>
        <v/>
      </c>
      <c r="CA72" s="23" t="str">
        <f>IFERROR(LARGE(INDEX(피벗!$BL:$CH,MATCH(성장고객!$E72,피벗!$BJ:$BJ,0),0),4),"")</f>
        <v/>
      </c>
      <c r="CB72" s="27" t="str">
        <f t="shared" si="11"/>
        <v/>
      </c>
      <c r="CC72" s="17" t="str">
        <f>IFERROR(INDEX(피벗!$BL$5:$CH$5,1,MATCH($CD72,INDEX(피벗!$BL:$CH,MATCH($E72,피벗!$BJ:$BJ,0),0),0)),"")</f>
        <v/>
      </c>
      <c r="CD72" s="23" t="str">
        <f>IFERROR(LARGE(INDEX(피벗!$BL:$CH,MATCH(성장고객!$E72,피벗!$BJ:$BJ,0),0),5),"")</f>
        <v/>
      </c>
      <c r="CE72" s="27" t="str">
        <f t="shared" si="12"/>
        <v/>
      </c>
      <c r="CF72" s="23" t="str">
        <f>IFERROR(INDEX(피벗!$CI:$CI,MATCH($E72,피벗!$BJ:$BJ,0)),"")</f>
        <v/>
      </c>
      <c r="CG72" s="25" t="str">
        <f t="shared" si="13"/>
        <v/>
      </c>
      <c r="CH72" s="17" t="str">
        <f>IFERROR(INDEX(피벗!$EZ$5:$GE$5,1,MATCH($CI72,INDEX(피벗!$EZ:$GE,MATCH($E72,피벗!$EY:$EY,0),0),0)),"")</f>
        <v>MeGA인터넷</v>
      </c>
      <c r="CI72" s="23">
        <f>IFERROR(LARGE(INDEX(피벗!$EZ:$GE,MATCH(성장고객!$E72,피벗!$EY:$EY,0),0),1),"")</f>
        <v>1088400</v>
      </c>
      <c r="CJ72" s="17" t="str">
        <f>IFERROR(INDEX(피벗!$EZ$5:$GE$5,1,MATCH($CK72,INDEX(피벗!$EZ:$GE,MATCH($E72,피벗!$EY:$EY,0),0),0)),"")</f>
        <v>기업인터넷전화</v>
      </c>
      <c r="CK72" s="23">
        <f>IFERROR(LARGE(INDEX(피벗!$EZ:$GE,MATCH(성장고객!$E72,피벗!$EY:$EY,0),0),2),"")</f>
        <v>381390</v>
      </c>
      <c r="CL72" s="17" t="str">
        <f>IFERROR(INDEX(피벗!$EZ$5:$GE$5,1,MATCH($CM72,INDEX(피벗!$EZ:$GE,MATCH($E72,피벗!$EY:$EY,0),0),0)),"")</f>
        <v>GiGA인터넷</v>
      </c>
      <c r="CM72" s="23">
        <f>IFERROR(LARGE(INDEX(피벗!$EZ:$GE,MATCH(성장고객!$E72,피벗!$EY:$EY,0),0),3),"")</f>
        <v>342168</v>
      </c>
      <c r="CN72" s="17" t="str">
        <f>IFERROR(INDEX(피벗!$EZ$5:$GE$5,1,MATCH($CO72,INDEX(피벗!$EZ:$GE,MATCH($E72,피벗!$EY:$EY,0),0),0)),"")</f>
        <v>GTV</v>
      </c>
      <c r="CO72" s="23">
        <f>IFERROR(LARGE(INDEX(피벗!$EZ:$GE,MATCH(성장고객!$E72,피벗!$EY:$EY,0),0),4),"")</f>
        <v>172112</v>
      </c>
      <c r="CP72" s="17" t="str">
        <f>IFERROR(INDEX(피벗!$EZ$5:$GE$5,1,MATCH($CQ72,INDEX(피벗!$EZ:$GE,MATCH($E72,피벗!$EY:$EY,0),0),0)),"")</f>
        <v>홈일반전화</v>
      </c>
      <c r="CQ72" s="23">
        <f>IFERROR(LARGE(INDEX(피벗!$EZ:$GE,MATCH(성장고객!$E72,피벗!$EY:$EY,0),0),5),"")</f>
        <v>117255</v>
      </c>
      <c r="CR72" s="23">
        <f>IFERROR(INDEX(피벗!$GF:$GF,MATCH($E72,피벗!$EY:$EY,0)),"")</f>
        <v>2179325</v>
      </c>
    </row>
    <row r="73" spans="1:96" x14ac:dyDescent="0.45">
      <c r="A73" s="20" t="s">
        <v>982</v>
      </c>
      <c r="B73" s="20" t="s">
        <v>701</v>
      </c>
      <c r="C73" s="20" t="s">
        <v>30</v>
      </c>
      <c r="D73" s="20" t="s">
        <v>983</v>
      </c>
      <c r="E73" s="20" t="s">
        <v>1127</v>
      </c>
      <c r="F73" s="21" t="s">
        <v>1128</v>
      </c>
      <c r="G73" s="21" t="s">
        <v>1</v>
      </c>
      <c r="H73" s="21" t="s">
        <v>0</v>
      </c>
      <c r="I73" s="22" t="s">
        <v>3133</v>
      </c>
      <c r="J73" s="22">
        <v>5128117740</v>
      </c>
      <c r="K73" s="20" t="s">
        <v>0</v>
      </c>
      <c r="L73" s="20" t="s">
        <v>1316</v>
      </c>
      <c r="M73" s="20" t="s">
        <v>1311</v>
      </c>
      <c r="N73" s="20" t="s">
        <v>1317</v>
      </c>
      <c r="O73" s="21" t="s">
        <v>1914</v>
      </c>
      <c r="P73" s="21">
        <v>1</v>
      </c>
      <c r="Q73" s="21" t="s">
        <v>1358</v>
      </c>
      <c r="R73" s="21" t="s">
        <v>1320</v>
      </c>
      <c r="S73" s="21" t="s">
        <v>1321</v>
      </c>
      <c r="T73" s="21" t="s">
        <v>1316</v>
      </c>
      <c r="U73" s="21" t="s">
        <v>1915</v>
      </c>
      <c r="V73" s="21" t="s">
        <v>1916</v>
      </c>
      <c r="W73" s="20" t="s">
        <v>1917</v>
      </c>
      <c r="X73" s="21" t="s">
        <v>9</v>
      </c>
      <c r="Y73" s="21" t="s">
        <v>1918</v>
      </c>
      <c r="Z73" s="21" t="s">
        <v>1919</v>
      </c>
      <c r="AA73" s="20">
        <v>5</v>
      </c>
      <c r="AB73" s="20" t="s">
        <v>1492</v>
      </c>
      <c r="AC73" s="21" t="s">
        <v>9</v>
      </c>
      <c r="AD73" s="20" t="s">
        <v>1311</v>
      </c>
      <c r="AE73" s="16" t="str" cm="1">
        <f t="array" ref="AE73">IF(AF73="","",INDEX(전산회선!$E$4:$E$1141,_xlfn.AGGREGATE(15,6,ROW(전산회선!$E$4:$E$1141)-ROW(전산회선!$E$4)+1/((전산회선!$B$4:$B$1141=$E73)*(전산회선!$F$4:$F$1141=AF73)),1)))</f>
        <v/>
      </c>
      <c r="AF73" s="16" t="str">
        <f>IFERROR(IF(_xlfn.MAXIFS(전산회선!$F$4:$F$1141,전산회선!$B$4:$B$1141,$E73)=0,"",_xlfn.MAXIFS(전산회선!$F$4:$F$1141,전산회선!$B$4:$B$1141,$E73)),"")</f>
        <v/>
      </c>
      <c r="AG73" s="16" t="str" cm="1">
        <f t="array" ref="AG73">IF(AH73="","",INDEX(전산회선!$E$4:$E$1141,_xlfn.AGGREGATE(15,6,ROW(전산회선!$E$4:$E$1141)-ROW(전산회선!$E$4)+1/((전산회선!$B$4:$B$1141=$E73)*(전산회선!$F$4:$F$1141=AH73)),1)))</f>
        <v/>
      </c>
      <c r="AH73" s="16" t="str">
        <f>IFERROR(IF(_xlfn.MAXIFS(전산회선!$F$4:$F$1141,전산회선!$B$4:$B$1141,$E73,전산회선!$F$4:$F$1141,"&lt;"&amp;AF73)=0,"",_xlfn.MAXIFS(전산회선!$F$4:$F$1141,전산회선!$B$4:$B$1141,$E73,전산회선!$F$4:$F$1141,"&lt;"&amp;AF73)),"")</f>
        <v/>
      </c>
      <c r="AI73" s="16" t="str" cm="1">
        <f t="array" ref="AI73">IF(AJ73="","",INDEX(전산회선!$E$4:$E$1141,_xlfn.AGGREGATE(15,6,ROW(전산회선!$E$4:$E$1141)-ROW(전산회선!$E$4)+1/((전산회선!$B$4:$B$1141=$E73)*(전산회선!$F$4:$F$1141=AJ73)),1)))</f>
        <v/>
      </c>
      <c r="AJ73" s="16" t="str">
        <f>IFERROR(IF(_xlfn.MAXIFS(전산회선!$F$4:$F$1141,전산회선!$B$4:$B$1141,$E73,전산회선!$F$4:$F$1141,"&lt;"&amp;AH73)=0,"",_xlfn.MAXIFS(전산회선!$F$4:$F$1141,전산회선!$B$4:$B$1141,$E73,전산회선!$F$4:$F$1141,"&lt;"&amp;AH73)),"")</f>
        <v/>
      </c>
      <c r="AK73" s="16" t="str" cm="1">
        <f t="array" ref="AK73">IF(AL73="","",INDEX(전산회선!$E$4:$E$1141,_xlfn.AGGREGATE(15,6,ROW(전산회선!$E$4:$E$1141)-ROW(전산회선!$E$4)+1/((전산회선!$B$4:$B$1141=$E73)*(전산회선!$F$4:$F$1141=AL73)),1)))</f>
        <v/>
      </c>
      <c r="AL73" s="16" t="str">
        <f>IFERROR(IF(_xlfn.MAXIFS(전산회선!$F$4:$F$1141,전산회선!$B$4:$B$1141,$E73,전산회선!$F$4:$F$1141,"&lt;"&amp;AJ73)=0,"",_xlfn.MAXIFS(전산회선!$F$4:$F$1141,전산회선!$B$4:$B$1141,$E73,전산회선!$F$4:$F$1141,"&lt;"&amp;AJ73)),"")</f>
        <v/>
      </c>
      <c r="AM73" s="16" t="str" cm="1">
        <f t="array" ref="AM73">IF(AN73="","",INDEX(전산회선!$E$4:$E$1141,_xlfn.AGGREGATE(15,6,ROW(전산회선!$E$4:$E$1141)-ROW(전산회선!$E$4)+1/((전산회선!$B$4:$B$1141=$E73)*(전산회선!$F$4:$F$1141=AN73)),1)))</f>
        <v/>
      </c>
      <c r="AN73" s="16" t="str">
        <f>IFERROR(IF(_xlfn.MAXIFS(전산회선!$F$4:$F$1141,전산회선!$B$4:$B$1141,$E73,전산회선!$F$4:$F$1141,"&lt;"&amp;AL73)=0,"",_xlfn.MAXIFS(전산회선!$F$4:$F$1141,전산회선!$B$4:$B$1141,$E73,전산회선!$F$4:$F$1141,"&lt;"&amp;AL73)),"")</f>
        <v/>
      </c>
      <c r="AO73" s="23">
        <v>930</v>
      </c>
      <c r="AP73" s="23">
        <v>930</v>
      </c>
      <c r="AQ73" s="23">
        <v>930</v>
      </c>
      <c r="AR73" s="23">
        <v>930</v>
      </c>
      <c r="AS73" s="23">
        <v>930</v>
      </c>
      <c r="AT73" s="23">
        <v>930</v>
      </c>
      <c r="AU73" s="23">
        <v>930</v>
      </c>
      <c r="AV73" s="23">
        <v>930</v>
      </c>
      <c r="AW73" s="23">
        <v>930</v>
      </c>
      <c r="AX73" s="23">
        <v>930</v>
      </c>
      <c r="AY73" s="23">
        <v>0</v>
      </c>
      <c r="AZ73" s="23">
        <v>0</v>
      </c>
      <c r="BA73" s="23">
        <v>775</v>
      </c>
      <c r="BB73" s="23">
        <f t="shared" si="7"/>
        <v>9300</v>
      </c>
      <c r="BC73" s="23">
        <v>0</v>
      </c>
      <c r="BD73" s="23">
        <v>0</v>
      </c>
      <c r="BE73" s="23">
        <v>0</v>
      </c>
      <c r="BF73" s="23">
        <v>0</v>
      </c>
      <c r="BG73" s="23">
        <v>0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v>0</v>
      </c>
      <c r="BQ73" s="17" t="str">
        <f>IFERROR(INDEX(피벗!$BL$5:$CH$5,1,MATCH($BR73,INDEX(피벗!$BL:$CH,MATCH($E73,피벗!$BJ:$BJ,0),0),0)),"")</f>
        <v/>
      </c>
      <c r="BR73" s="23" t="str">
        <f>IFERROR(LARGE(INDEX(피벗!$BL:$CH,MATCH(성장고객!$E73,피벗!$BJ:$BJ,0),0),1),"")</f>
        <v/>
      </c>
      <c r="BS73" s="27" t="str">
        <f t="shared" si="8"/>
        <v/>
      </c>
      <c r="BT73" s="17" t="str">
        <f>IFERROR(INDEX(피벗!$BL$5:$CH$5,1,MATCH($BU73,INDEX(피벗!$BL:$CH,MATCH($E73,피벗!$BJ:$BJ,0),0),0)),"")</f>
        <v/>
      </c>
      <c r="BU73" s="23" t="str">
        <f>IFERROR(LARGE(INDEX(피벗!$BL:$CH,MATCH(성장고객!$E73,피벗!$BJ:$BJ,0),0),2),"")</f>
        <v/>
      </c>
      <c r="BV73" s="27" t="str">
        <f t="shared" si="9"/>
        <v/>
      </c>
      <c r="BW73" s="17" t="str">
        <f>IFERROR(INDEX(피벗!$BL$5:$CH$5,1,MATCH($BX73,INDEX(피벗!$BL:$CH,MATCH($E73,피벗!$BJ:$BJ,0),0),0)),"")</f>
        <v/>
      </c>
      <c r="BX73" s="23" t="str">
        <f>IFERROR(LARGE(INDEX(피벗!$BL:$CH,MATCH(성장고객!$E73,피벗!$BJ:$BJ,0),0),3),"")</f>
        <v/>
      </c>
      <c r="BY73" s="27" t="str">
        <f t="shared" si="10"/>
        <v/>
      </c>
      <c r="BZ73" s="17" t="str">
        <f>IFERROR(INDEX(피벗!$BL$5:$CH$5,1,MATCH($CA73,INDEX(피벗!$BL:$CH,MATCH($E73,피벗!$BJ:$BJ,0),0),0)),"")</f>
        <v/>
      </c>
      <c r="CA73" s="23" t="str">
        <f>IFERROR(LARGE(INDEX(피벗!$BL:$CH,MATCH(성장고객!$E73,피벗!$BJ:$BJ,0),0),4),"")</f>
        <v/>
      </c>
      <c r="CB73" s="27" t="str">
        <f t="shared" si="11"/>
        <v/>
      </c>
      <c r="CC73" s="17" t="str">
        <f>IFERROR(INDEX(피벗!$BL$5:$CH$5,1,MATCH($CD73,INDEX(피벗!$BL:$CH,MATCH($E73,피벗!$BJ:$BJ,0),0),0)),"")</f>
        <v/>
      </c>
      <c r="CD73" s="23" t="str">
        <f>IFERROR(LARGE(INDEX(피벗!$BL:$CH,MATCH(성장고객!$E73,피벗!$BJ:$BJ,0),0),5),"")</f>
        <v/>
      </c>
      <c r="CE73" s="27" t="str">
        <f t="shared" si="12"/>
        <v/>
      </c>
      <c r="CF73" s="23" t="str">
        <f>IFERROR(INDEX(피벗!$CI:$CI,MATCH($E73,피벗!$BJ:$BJ,0)),"")</f>
        <v/>
      </c>
      <c r="CG73" s="25" t="str">
        <f t="shared" si="13"/>
        <v/>
      </c>
      <c r="CH73" s="17" t="str">
        <f>IFERROR(INDEX(피벗!$EZ$5:$GE$5,1,MATCH($CI73,INDEX(피벗!$EZ:$GE,MATCH($E73,피벗!$EY:$EY,0),0),0)),"")</f>
        <v>기업메시징</v>
      </c>
      <c r="CI73" s="23">
        <f>IFERROR(LARGE(INDEX(피벗!$EZ:$GE,MATCH(성장고객!$E73,피벗!$EY:$EY,0),0),1),"")</f>
        <v>9300</v>
      </c>
      <c r="CJ73" s="17" t="str">
        <f>IFERROR(INDEX(피벗!$EZ$5:$GE$5,1,MATCH($CK73,INDEX(피벗!$EZ:$GE,MATCH($E73,피벗!$EY:$EY,0),0),0)),"")</f>
        <v/>
      </c>
      <c r="CK73" s="23" t="str">
        <f>IFERROR(LARGE(INDEX(피벗!$EZ:$GE,MATCH(성장고객!$E73,피벗!$EY:$EY,0),0),2),"")</f>
        <v/>
      </c>
      <c r="CL73" s="17" t="str">
        <f>IFERROR(INDEX(피벗!$EZ$5:$GE$5,1,MATCH($CM73,INDEX(피벗!$EZ:$GE,MATCH($E73,피벗!$EY:$EY,0),0),0)),"")</f>
        <v/>
      </c>
      <c r="CM73" s="23" t="str">
        <f>IFERROR(LARGE(INDEX(피벗!$EZ:$GE,MATCH(성장고객!$E73,피벗!$EY:$EY,0),0),3),"")</f>
        <v/>
      </c>
      <c r="CN73" s="17" t="str">
        <f>IFERROR(INDEX(피벗!$EZ$5:$GE$5,1,MATCH($CO73,INDEX(피벗!$EZ:$GE,MATCH($E73,피벗!$EY:$EY,0),0),0)),"")</f>
        <v/>
      </c>
      <c r="CO73" s="23" t="str">
        <f>IFERROR(LARGE(INDEX(피벗!$EZ:$GE,MATCH(성장고객!$E73,피벗!$EY:$EY,0),0),4),"")</f>
        <v/>
      </c>
      <c r="CP73" s="17" t="str">
        <f>IFERROR(INDEX(피벗!$EZ$5:$GE$5,1,MATCH($CQ73,INDEX(피벗!$EZ:$GE,MATCH($E73,피벗!$EY:$EY,0),0),0)),"")</f>
        <v/>
      </c>
      <c r="CQ73" s="23" t="str">
        <f>IFERROR(LARGE(INDEX(피벗!$EZ:$GE,MATCH(성장고객!$E73,피벗!$EY:$EY,0),0),5),"")</f>
        <v/>
      </c>
      <c r="CR73" s="23">
        <f>IFERROR(INDEX(피벗!$GF:$GF,MATCH($E73,피벗!$EY:$EY,0)),"")</f>
        <v>9300</v>
      </c>
    </row>
    <row r="74" spans="1:96" x14ac:dyDescent="0.45">
      <c r="A74" s="20" t="s">
        <v>982</v>
      </c>
      <c r="B74" s="20" t="s">
        <v>29</v>
      </c>
      <c r="C74" s="20" t="s">
        <v>30</v>
      </c>
      <c r="D74" s="20" t="s">
        <v>95</v>
      </c>
      <c r="E74" s="20" t="s">
        <v>1006</v>
      </c>
      <c r="F74" s="21" t="s">
        <v>1007</v>
      </c>
      <c r="G74" s="21" t="s">
        <v>1</v>
      </c>
      <c r="H74" s="21" t="s">
        <v>0</v>
      </c>
      <c r="I74" s="22" t="s">
        <v>45</v>
      </c>
      <c r="J74" s="22" t="s">
        <v>46</v>
      </c>
      <c r="K74" s="20" t="s">
        <v>0</v>
      </c>
      <c r="L74" s="20" t="s">
        <v>1316</v>
      </c>
      <c r="M74" s="20" t="s">
        <v>1311</v>
      </c>
      <c r="N74" s="20" t="s">
        <v>1317</v>
      </c>
      <c r="O74" s="21" t="s">
        <v>1414</v>
      </c>
      <c r="P74" s="21">
        <v>14</v>
      </c>
      <c r="Q74" s="21" t="s">
        <v>1392</v>
      </c>
      <c r="R74" s="21" t="s">
        <v>1320</v>
      </c>
      <c r="S74" s="21" t="s">
        <v>1321</v>
      </c>
      <c r="T74" s="21" t="s">
        <v>1316</v>
      </c>
      <c r="U74" s="21" t="s">
        <v>1415</v>
      </c>
      <c r="V74" s="21" t="s">
        <v>1416</v>
      </c>
      <c r="W74" s="20" t="s">
        <v>1417</v>
      </c>
      <c r="X74" s="21" t="s">
        <v>1418</v>
      </c>
      <c r="Y74" s="21" t="s">
        <v>1419</v>
      </c>
      <c r="Z74" s="21" t="s">
        <v>1420</v>
      </c>
      <c r="AA74" s="20">
        <v>28</v>
      </c>
      <c r="AB74" s="20" t="s">
        <v>1421</v>
      </c>
      <c r="AC74" s="21" t="s">
        <v>1422</v>
      </c>
      <c r="AD74" s="20" t="s">
        <v>1311</v>
      </c>
      <c r="AE74" s="16" t="str" cm="1">
        <f t="array" ref="AE74">IF(AF74="","",INDEX(전산회선!$E$4:$E$1141,_xlfn.AGGREGATE(15,6,ROW(전산회선!$E$4:$E$1141)-ROW(전산회선!$E$4)+1/((전산회선!$B$4:$B$1141=$E74)*(전산회선!$F$4:$F$1141=AF74)),1)))</f>
        <v>홈일반전화</v>
      </c>
      <c r="AF74" s="16">
        <f>IFERROR(IF(_xlfn.MAXIFS(전산회선!$F$4:$F$1141,전산회선!$B$4:$B$1141,$E74)=0,"",_xlfn.MAXIFS(전산회선!$F$4:$F$1141,전산회선!$B$4:$B$1141,$E74)),"")</f>
        <v>8</v>
      </c>
      <c r="AG74" s="16" t="str" cm="1">
        <f t="array" ref="AG74">IF(AH74="","",INDEX(전산회선!$E$4:$E$1141,_xlfn.AGGREGATE(15,6,ROW(전산회선!$E$4:$E$1141)-ROW(전산회선!$E$4)+1/((전산회선!$B$4:$B$1141=$E74)*(전산회선!$F$4:$F$1141=AH74)),1)))</f>
        <v>GiGA인터넷</v>
      </c>
      <c r="AH74" s="16">
        <f>IFERROR(IF(_xlfn.MAXIFS(전산회선!$F$4:$F$1141,전산회선!$B$4:$B$1141,$E74,전산회선!$F$4:$F$1141,"&lt;"&amp;AF74)=0,"",_xlfn.MAXIFS(전산회선!$F$4:$F$1141,전산회선!$B$4:$B$1141,$E74,전산회선!$F$4:$F$1141,"&lt;"&amp;AF74)),"")</f>
        <v>2</v>
      </c>
      <c r="AI74" s="16" t="str" cm="1">
        <f t="array" ref="AI74">IF(AJ74="","",INDEX(전산회선!$E$4:$E$1141,_xlfn.AGGREGATE(15,6,ROW(전산회선!$E$4:$E$1141)-ROW(전산회선!$E$4)+1/((전산회선!$B$4:$B$1141=$E74)*(전산회선!$F$4:$F$1141=AJ74)),1)))</f>
        <v>IoT</v>
      </c>
      <c r="AJ74" s="16">
        <f>IFERROR(IF(_xlfn.MAXIFS(전산회선!$F$4:$F$1141,전산회선!$B$4:$B$1141,$E74,전산회선!$F$4:$F$1141,"&lt;"&amp;AH74)=0,"",_xlfn.MAXIFS(전산회선!$F$4:$F$1141,전산회선!$B$4:$B$1141,$E74,전산회선!$F$4:$F$1141,"&lt;"&amp;AH74)),"")</f>
        <v>1</v>
      </c>
      <c r="AK74" s="16" t="str" cm="1">
        <f t="array" ref="AK74">IF(AL74="","",INDEX(전산회선!$E$4:$E$1141,_xlfn.AGGREGATE(15,6,ROW(전산회선!$E$4:$E$1141)-ROW(전산회선!$E$4)+1/((전산회선!$B$4:$B$1141=$E74)*(전산회선!$F$4:$F$1141=AL74)),1)))</f>
        <v/>
      </c>
      <c r="AL74" s="16" t="str">
        <f>IFERROR(IF(_xlfn.MAXIFS(전산회선!$F$4:$F$1141,전산회선!$B$4:$B$1141,$E74,전산회선!$F$4:$F$1141,"&lt;"&amp;AJ74)=0,"",_xlfn.MAXIFS(전산회선!$F$4:$F$1141,전산회선!$B$4:$B$1141,$E74,전산회선!$F$4:$F$1141,"&lt;"&amp;AJ74)),"")</f>
        <v/>
      </c>
      <c r="AM74" s="16" t="str" cm="1">
        <f t="array" ref="AM74">IF(AN74="","",INDEX(전산회선!$E$4:$E$1141,_xlfn.AGGREGATE(15,6,ROW(전산회선!$E$4:$E$1141)-ROW(전산회선!$E$4)+1/((전산회선!$B$4:$B$1141=$E74)*(전산회선!$F$4:$F$1141=AN74)),1)))</f>
        <v/>
      </c>
      <c r="AN74" s="16" t="str">
        <f>IFERROR(IF(_xlfn.MAXIFS(전산회선!$F$4:$F$1141,전산회선!$B$4:$B$1141,$E74,전산회선!$F$4:$F$1141,"&lt;"&amp;AL74)=0,"",_xlfn.MAXIFS(전산회선!$F$4:$F$1141,전산회선!$B$4:$B$1141,$E74,전산회선!$F$4:$F$1141,"&lt;"&amp;AL74)),"")</f>
        <v/>
      </c>
      <c r="AO74" s="23">
        <v>189161</v>
      </c>
      <c r="AP74" s="23">
        <v>188312</v>
      </c>
      <c r="AQ74" s="23">
        <v>187681</v>
      </c>
      <c r="AR74" s="23">
        <v>188257</v>
      </c>
      <c r="AS74" s="23">
        <v>187906</v>
      </c>
      <c r="AT74" s="23">
        <v>197115</v>
      </c>
      <c r="AU74" s="23">
        <v>202890</v>
      </c>
      <c r="AV74" s="23">
        <v>203136</v>
      </c>
      <c r="AW74" s="23">
        <v>201785</v>
      </c>
      <c r="AX74" s="23">
        <v>202749</v>
      </c>
      <c r="AY74" s="23">
        <v>202895</v>
      </c>
      <c r="AZ74" s="23">
        <v>201874</v>
      </c>
      <c r="BA74" s="23">
        <v>196146.75</v>
      </c>
      <c r="BB74" s="23">
        <f t="shared" si="7"/>
        <v>2353761</v>
      </c>
      <c r="BC74" s="23">
        <v>0</v>
      </c>
      <c r="BD74" s="23">
        <v>0</v>
      </c>
      <c r="BE74" s="23">
        <v>0</v>
      </c>
      <c r="BF74" s="23">
        <v>0</v>
      </c>
      <c r="BG74" s="23">
        <v>0</v>
      </c>
      <c r="BH74" s="23">
        <v>7250</v>
      </c>
      <c r="BI74" s="23">
        <v>13645</v>
      </c>
      <c r="BJ74" s="23">
        <v>13770</v>
      </c>
      <c r="BK74" s="23">
        <v>13500</v>
      </c>
      <c r="BL74" s="23">
        <v>13500</v>
      </c>
      <c r="BM74" s="23">
        <v>13500</v>
      </c>
      <c r="BN74" s="23">
        <v>13500</v>
      </c>
      <c r="BO74" s="23">
        <v>7388.75</v>
      </c>
      <c r="BP74" s="23">
        <v>88665</v>
      </c>
      <c r="BQ74" s="17" t="str">
        <f>IFERROR(INDEX(피벗!$BL$5:$CH$5,1,MATCH($BR74,INDEX(피벗!$BL:$CH,MATCH($E74,피벗!$BJ:$BJ,0),0),0)),"")</f>
        <v>IoT</v>
      </c>
      <c r="BR74" s="23">
        <f>IFERROR(LARGE(INDEX(피벗!$BL:$CH,MATCH(성장고객!$E74,피벗!$BJ:$BJ,0),0),1),"")</f>
        <v>88665</v>
      </c>
      <c r="BS74" s="27">
        <f t="shared" si="8"/>
        <v>3.7669500004460947E-2</v>
      </c>
      <c r="BT74" s="17" t="str">
        <f>IFERROR(INDEX(피벗!$BL$5:$CH$5,1,MATCH($BU74,INDEX(피벗!$BL:$CH,MATCH($E74,피벗!$BJ:$BJ,0),0),0)),"")</f>
        <v/>
      </c>
      <c r="BU74" s="23" t="str">
        <f>IFERROR(LARGE(INDEX(피벗!$BL:$CH,MATCH(성장고객!$E74,피벗!$BJ:$BJ,0),0),2),"")</f>
        <v/>
      </c>
      <c r="BV74" s="27" t="str">
        <f t="shared" si="9"/>
        <v/>
      </c>
      <c r="BW74" s="17" t="str">
        <f>IFERROR(INDEX(피벗!$BL$5:$CH$5,1,MATCH($BX74,INDEX(피벗!$BL:$CH,MATCH($E74,피벗!$BJ:$BJ,0),0),0)),"")</f>
        <v/>
      </c>
      <c r="BX74" s="23" t="str">
        <f>IFERROR(LARGE(INDEX(피벗!$BL:$CH,MATCH(성장고객!$E74,피벗!$BJ:$BJ,0),0),3),"")</f>
        <v/>
      </c>
      <c r="BY74" s="27" t="str">
        <f t="shared" si="10"/>
        <v/>
      </c>
      <c r="BZ74" s="17" t="str">
        <f>IFERROR(INDEX(피벗!$BL$5:$CH$5,1,MATCH($CA74,INDEX(피벗!$BL:$CH,MATCH($E74,피벗!$BJ:$BJ,0),0),0)),"")</f>
        <v/>
      </c>
      <c r="CA74" s="23" t="str">
        <f>IFERROR(LARGE(INDEX(피벗!$BL:$CH,MATCH(성장고객!$E74,피벗!$BJ:$BJ,0),0),4),"")</f>
        <v/>
      </c>
      <c r="CB74" s="27" t="str">
        <f t="shared" si="11"/>
        <v/>
      </c>
      <c r="CC74" s="17" t="str">
        <f>IFERROR(INDEX(피벗!$BL$5:$CH$5,1,MATCH($CD74,INDEX(피벗!$BL:$CH,MATCH($E74,피벗!$BJ:$BJ,0),0),0)),"")</f>
        <v/>
      </c>
      <c r="CD74" s="23" t="str">
        <f>IFERROR(LARGE(INDEX(피벗!$BL:$CH,MATCH(성장고객!$E74,피벗!$BJ:$BJ,0),0),5),"")</f>
        <v/>
      </c>
      <c r="CE74" s="27" t="str">
        <f t="shared" si="12"/>
        <v/>
      </c>
      <c r="CF74" s="23">
        <f>IFERROR(INDEX(피벗!$CI:$CI,MATCH($E74,피벗!$BJ:$BJ,0)),"")</f>
        <v>88665</v>
      </c>
      <c r="CG74" s="25">
        <f t="shared" si="13"/>
        <v>3.7669500004460947E-2</v>
      </c>
      <c r="CH74" s="17" t="str">
        <f>IFERROR(INDEX(피벗!$EZ$5:$GE$5,1,MATCH($CI74,INDEX(피벗!$EZ:$GE,MATCH($E74,피벗!$EY:$EY,0),0),0)),"")</f>
        <v>홈일반전화</v>
      </c>
      <c r="CI74" s="23">
        <f>IFERROR(LARGE(INDEX(피벗!$EZ:$GE,MATCH(성장고객!$E74,피벗!$EY:$EY,0),0),1),"")</f>
        <v>870260</v>
      </c>
      <c r="CJ74" s="17" t="str">
        <f>IFERROR(INDEX(피벗!$EZ$5:$GE$5,1,MATCH($CK74,INDEX(피벗!$EZ:$GE,MATCH($E74,피벗!$EY:$EY,0),0),0)),"")</f>
        <v>GiGA인터넷</v>
      </c>
      <c r="CK74" s="23">
        <f>IFERROR(LARGE(INDEX(피벗!$EZ:$GE,MATCH(성장고객!$E74,피벗!$EY:$EY,0),0),2),"")</f>
        <v>840000</v>
      </c>
      <c r="CL74" s="17" t="str">
        <f>IFERROR(INDEX(피벗!$EZ$5:$GE$5,1,MATCH($CM74,INDEX(피벗!$EZ:$GE,MATCH($E74,피벗!$EY:$EY,0),0),0)),"")</f>
        <v>MeGA인터넷</v>
      </c>
      <c r="CM74" s="23">
        <f>IFERROR(LARGE(INDEX(피벗!$EZ:$GE,MATCH(성장고객!$E74,피벗!$EY:$EY,0),0),3),"")</f>
        <v>240000</v>
      </c>
      <c r="CN74" s="17" t="str">
        <f>IFERROR(INDEX(피벗!$EZ$5:$GE$5,1,MATCH($CO74,INDEX(피벗!$EZ:$GE,MATCH($E74,피벗!$EY:$EY,0),0),0)),"")</f>
        <v>GTV</v>
      </c>
      <c r="CO74" s="23">
        <f>IFERROR(LARGE(INDEX(피벗!$EZ:$GE,MATCH(성장고객!$E74,피벗!$EY:$EY,0),0),4),"")</f>
        <v>140820</v>
      </c>
      <c r="CP74" s="17" t="str">
        <f>IFERROR(INDEX(피벗!$EZ$5:$GE$5,1,MATCH($CQ74,INDEX(피벗!$EZ:$GE,MATCH($E74,피벗!$EY:$EY,0),0),0)),"")</f>
        <v>GTV Biz</v>
      </c>
      <c r="CQ74" s="23">
        <f>IFERROR(LARGE(INDEX(피벗!$EZ:$GE,MATCH(성장고객!$E74,피벗!$EY:$EY,0),0),5),"")</f>
        <v>125220</v>
      </c>
      <c r="CR74" s="23">
        <f>IFERROR(INDEX(피벗!$GF:$GF,MATCH($E74,피벗!$EY:$EY,0)),"")</f>
        <v>2353761</v>
      </c>
    </row>
    <row r="75" spans="1:96" x14ac:dyDescent="0.45">
      <c r="A75" s="20" t="s">
        <v>982</v>
      </c>
      <c r="B75" s="20" t="s">
        <v>26</v>
      </c>
      <c r="C75" s="20" t="s">
        <v>30</v>
      </c>
      <c r="D75" s="20" t="s">
        <v>1194</v>
      </c>
      <c r="E75" s="20" t="s">
        <v>360</v>
      </c>
      <c r="F75" s="21" t="s">
        <v>361</v>
      </c>
      <c r="G75" s="21" t="s">
        <v>257</v>
      </c>
      <c r="H75" s="21" t="s">
        <v>0</v>
      </c>
      <c r="I75" s="22" t="s">
        <v>362</v>
      </c>
      <c r="J75" s="22" t="s">
        <v>363</v>
      </c>
      <c r="K75" s="20" t="s">
        <v>0</v>
      </c>
      <c r="L75" s="20" t="s">
        <v>1316</v>
      </c>
      <c r="M75" s="20" t="s">
        <v>1311</v>
      </c>
      <c r="N75" s="20" t="s">
        <v>1317</v>
      </c>
      <c r="O75" s="21" t="s">
        <v>2855</v>
      </c>
      <c r="P75" s="21">
        <v>4</v>
      </c>
      <c r="Q75" s="21" t="s">
        <v>1392</v>
      </c>
      <c r="R75" s="21" t="s">
        <v>1320</v>
      </c>
      <c r="S75" s="21" t="s">
        <v>1321</v>
      </c>
      <c r="T75" s="21" t="s">
        <v>1316</v>
      </c>
      <c r="U75" s="21" t="s">
        <v>2378</v>
      </c>
      <c r="V75" s="21" t="s">
        <v>2856</v>
      </c>
      <c r="W75" s="20" t="s">
        <v>2857</v>
      </c>
      <c r="X75" s="21" t="s">
        <v>2858</v>
      </c>
      <c r="Y75" s="21" t="s">
        <v>2859</v>
      </c>
      <c r="Z75" s="21" t="s">
        <v>2860</v>
      </c>
      <c r="AA75" s="20">
        <v>106</v>
      </c>
      <c r="AB75" s="20" t="s">
        <v>1354</v>
      </c>
      <c r="AC75" s="21" t="s">
        <v>2861</v>
      </c>
      <c r="AD75" s="20" t="s">
        <v>1311</v>
      </c>
      <c r="AE75" s="16" t="str" cm="1">
        <f t="array" ref="AE75">IF(AF75="","",INDEX(전산회선!$E$4:$E$1141,_xlfn.AGGREGATE(15,6,ROW(전산회선!$E$4:$E$1141)-ROW(전산회선!$E$4)+1/((전산회선!$B$4:$B$1141=$E75)*(전산회선!$F$4:$F$1141=AF75)),1)))</f>
        <v>홈일반전화</v>
      </c>
      <c r="AF75" s="16">
        <f>IFERROR(IF(_xlfn.MAXIFS(전산회선!$F$4:$F$1141,전산회선!$B$4:$B$1141,$E75)=0,"",_xlfn.MAXIFS(전산회선!$F$4:$F$1141,전산회선!$B$4:$B$1141,$E75)),"")</f>
        <v>3</v>
      </c>
      <c r="AG75" s="16" t="str" cm="1">
        <f t="array" ref="AG75">IF(AH75="","",INDEX(전산회선!$E$4:$E$1141,_xlfn.AGGREGATE(15,6,ROW(전산회선!$E$4:$E$1141)-ROW(전산회선!$E$4)+1/((전산회선!$B$4:$B$1141=$E75)*(전산회선!$F$4:$F$1141=AH75)),1)))</f>
        <v/>
      </c>
      <c r="AH75" s="16" t="str">
        <f>IFERROR(IF(_xlfn.MAXIFS(전산회선!$F$4:$F$1141,전산회선!$B$4:$B$1141,$E75,전산회선!$F$4:$F$1141,"&lt;"&amp;AF75)=0,"",_xlfn.MAXIFS(전산회선!$F$4:$F$1141,전산회선!$B$4:$B$1141,$E75,전산회선!$F$4:$F$1141,"&lt;"&amp;AF75)),"")</f>
        <v/>
      </c>
      <c r="AI75" s="16" t="str" cm="1">
        <f t="array" ref="AI75">IF(AJ75="","",INDEX(전산회선!$E$4:$E$1141,_xlfn.AGGREGATE(15,6,ROW(전산회선!$E$4:$E$1141)-ROW(전산회선!$E$4)+1/((전산회선!$B$4:$B$1141=$E75)*(전산회선!$F$4:$F$1141=AJ75)),1)))</f>
        <v/>
      </c>
      <c r="AJ75" s="16" t="str">
        <f>IFERROR(IF(_xlfn.MAXIFS(전산회선!$F$4:$F$1141,전산회선!$B$4:$B$1141,$E75,전산회선!$F$4:$F$1141,"&lt;"&amp;AH75)=0,"",_xlfn.MAXIFS(전산회선!$F$4:$F$1141,전산회선!$B$4:$B$1141,$E75,전산회선!$F$4:$F$1141,"&lt;"&amp;AH75)),"")</f>
        <v/>
      </c>
      <c r="AK75" s="16" t="str" cm="1">
        <f t="array" ref="AK75">IF(AL75="","",INDEX(전산회선!$E$4:$E$1141,_xlfn.AGGREGATE(15,6,ROW(전산회선!$E$4:$E$1141)-ROW(전산회선!$E$4)+1/((전산회선!$B$4:$B$1141=$E75)*(전산회선!$F$4:$F$1141=AL75)),1)))</f>
        <v/>
      </c>
      <c r="AL75" s="16" t="str">
        <f>IFERROR(IF(_xlfn.MAXIFS(전산회선!$F$4:$F$1141,전산회선!$B$4:$B$1141,$E75,전산회선!$F$4:$F$1141,"&lt;"&amp;AJ75)=0,"",_xlfn.MAXIFS(전산회선!$F$4:$F$1141,전산회선!$B$4:$B$1141,$E75,전산회선!$F$4:$F$1141,"&lt;"&amp;AJ75)),"")</f>
        <v/>
      </c>
      <c r="AM75" s="16" t="str" cm="1">
        <f t="array" ref="AM75">IF(AN75="","",INDEX(전산회선!$E$4:$E$1141,_xlfn.AGGREGATE(15,6,ROW(전산회선!$E$4:$E$1141)-ROW(전산회선!$E$4)+1/((전산회선!$B$4:$B$1141=$E75)*(전산회선!$F$4:$F$1141=AN75)),1)))</f>
        <v/>
      </c>
      <c r="AN75" s="16" t="str">
        <f>IFERROR(IF(_xlfn.MAXIFS(전산회선!$F$4:$F$1141,전산회선!$B$4:$B$1141,$E75,전산회선!$F$4:$F$1141,"&lt;"&amp;AL75)=0,"",_xlfn.MAXIFS(전산회선!$F$4:$F$1141,전산회선!$B$4:$B$1141,$E75,전산회선!$F$4:$F$1141,"&lt;"&amp;AL75)),"")</f>
        <v/>
      </c>
      <c r="AO75" s="23">
        <v>25601</v>
      </c>
      <c r="AP75" s="23">
        <v>28029</v>
      </c>
      <c r="AQ75" s="23">
        <v>26837</v>
      </c>
      <c r="AR75" s="23">
        <v>28652</v>
      </c>
      <c r="AS75" s="23">
        <v>27273</v>
      </c>
      <c r="AT75" s="23">
        <v>25987</v>
      </c>
      <c r="AU75" s="23">
        <v>28921</v>
      </c>
      <c r="AV75" s="23">
        <v>28291</v>
      </c>
      <c r="AW75" s="23">
        <v>29145</v>
      </c>
      <c r="AX75" s="23">
        <v>26917</v>
      </c>
      <c r="AY75" s="23">
        <v>27275</v>
      </c>
      <c r="AZ75" s="23">
        <v>28229</v>
      </c>
      <c r="BA75" s="23">
        <v>27596.416666666668</v>
      </c>
      <c r="BB75" s="23">
        <f t="shared" si="7"/>
        <v>331157</v>
      </c>
      <c r="BC75" s="23">
        <v>0</v>
      </c>
      <c r="BD75" s="23">
        <v>0</v>
      </c>
      <c r="BE75" s="23">
        <v>0</v>
      </c>
      <c r="BF75" s="23">
        <v>0</v>
      </c>
      <c r="BG75" s="23">
        <v>0</v>
      </c>
      <c r="BH75" s="23">
        <v>0</v>
      </c>
      <c r="BI75" s="23">
        <v>0</v>
      </c>
      <c r="BJ75" s="23">
        <v>0</v>
      </c>
      <c r="BK75" s="23">
        <v>0</v>
      </c>
      <c r="BL75" s="23">
        <v>0</v>
      </c>
      <c r="BM75" s="23">
        <v>0</v>
      </c>
      <c r="BN75" s="23">
        <v>0</v>
      </c>
      <c r="BO75" s="23">
        <v>0</v>
      </c>
      <c r="BP75" s="23">
        <v>0</v>
      </c>
      <c r="BQ75" s="17" t="str">
        <f>IFERROR(INDEX(피벗!$BL$5:$CH$5,1,MATCH($BR75,INDEX(피벗!$BL:$CH,MATCH($E75,피벗!$BJ:$BJ,0),0),0)),"")</f>
        <v/>
      </c>
      <c r="BR75" s="23" t="str">
        <f>IFERROR(LARGE(INDEX(피벗!$BL:$CH,MATCH(성장고객!$E75,피벗!$BJ:$BJ,0),0),1),"")</f>
        <v/>
      </c>
      <c r="BS75" s="27" t="str">
        <f t="shared" si="8"/>
        <v/>
      </c>
      <c r="BT75" s="17" t="str">
        <f>IFERROR(INDEX(피벗!$BL$5:$CH$5,1,MATCH($BU75,INDEX(피벗!$BL:$CH,MATCH($E75,피벗!$BJ:$BJ,0),0),0)),"")</f>
        <v/>
      </c>
      <c r="BU75" s="23" t="str">
        <f>IFERROR(LARGE(INDEX(피벗!$BL:$CH,MATCH(성장고객!$E75,피벗!$BJ:$BJ,0),0),2),"")</f>
        <v/>
      </c>
      <c r="BV75" s="27" t="str">
        <f t="shared" si="9"/>
        <v/>
      </c>
      <c r="BW75" s="17" t="str">
        <f>IFERROR(INDEX(피벗!$BL$5:$CH$5,1,MATCH($BX75,INDEX(피벗!$BL:$CH,MATCH($E75,피벗!$BJ:$BJ,0),0),0)),"")</f>
        <v/>
      </c>
      <c r="BX75" s="23" t="str">
        <f>IFERROR(LARGE(INDEX(피벗!$BL:$CH,MATCH(성장고객!$E75,피벗!$BJ:$BJ,0),0),3),"")</f>
        <v/>
      </c>
      <c r="BY75" s="27" t="str">
        <f t="shared" si="10"/>
        <v/>
      </c>
      <c r="BZ75" s="17" t="str">
        <f>IFERROR(INDEX(피벗!$BL$5:$CH$5,1,MATCH($CA75,INDEX(피벗!$BL:$CH,MATCH($E75,피벗!$BJ:$BJ,0),0),0)),"")</f>
        <v/>
      </c>
      <c r="CA75" s="23" t="str">
        <f>IFERROR(LARGE(INDEX(피벗!$BL:$CH,MATCH(성장고객!$E75,피벗!$BJ:$BJ,0),0),4),"")</f>
        <v/>
      </c>
      <c r="CB75" s="27" t="str">
        <f t="shared" si="11"/>
        <v/>
      </c>
      <c r="CC75" s="17" t="str">
        <f>IFERROR(INDEX(피벗!$BL$5:$CH$5,1,MATCH($CD75,INDEX(피벗!$BL:$CH,MATCH($E75,피벗!$BJ:$BJ,0),0),0)),"")</f>
        <v/>
      </c>
      <c r="CD75" s="23" t="str">
        <f>IFERROR(LARGE(INDEX(피벗!$BL:$CH,MATCH(성장고객!$E75,피벗!$BJ:$BJ,0),0),5),"")</f>
        <v/>
      </c>
      <c r="CE75" s="27" t="str">
        <f t="shared" si="12"/>
        <v/>
      </c>
      <c r="CF75" s="23" t="str">
        <f>IFERROR(INDEX(피벗!$CI:$CI,MATCH($E75,피벗!$BJ:$BJ,0)),"")</f>
        <v/>
      </c>
      <c r="CG75" s="25" t="str">
        <f t="shared" si="13"/>
        <v/>
      </c>
      <c r="CH75" s="17" t="str">
        <f>IFERROR(INDEX(피벗!$EZ$5:$GE$5,1,MATCH($CI75,INDEX(피벗!$EZ:$GE,MATCH($E75,피벗!$EY:$EY,0),0),0)),"")</f>
        <v>홈일반전화</v>
      </c>
      <c r="CI75" s="23">
        <f>IFERROR(LARGE(INDEX(피벗!$EZ:$GE,MATCH(성장고객!$E75,피벗!$EY:$EY,0),0),1),"")</f>
        <v>304757</v>
      </c>
      <c r="CJ75" s="17" t="str">
        <f>IFERROR(INDEX(피벗!$EZ$5:$GE$5,1,MATCH($CK75,INDEX(피벗!$EZ:$GE,MATCH($E75,피벗!$EY:$EY,0),0),0)),"")</f>
        <v>홈지능망</v>
      </c>
      <c r="CK75" s="23">
        <f>IFERROR(LARGE(INDEX(피벗!$EZ:$GE,MATCH(성장고객!$E75,피벗!$EY:$EY,0),0),2),"")</f>
        <v>26400</v>
      </c>
      <c r="CL75" s="17" t="str">
        <f>IFERROR(INDEX(피벗!$EZ$5:$GE$5,1,MATCH($CM75,INDEX(피벗!$EZ:$GE,MATCH($E75,피벗!$EY:$EY,0),0),0)),"")</f>
        <v/>
      </c>
      <c r="CM75" s="23" t="str">
        <f>IFERROR(LARGE(INDEX(피벗!$EZ:$GE,MATCH(성장고객!$E75,피벗!$EY:$EY,0),0),3),"")</f>
        <v/>
      </c>
      <c r="CN75" s="17" t="str">
        <f>IFERROR(INDEX(피벗!$EZ$5:$GE$5,1,MATCH($CO75,INDEX(피벗!$EZ:$GE,MATCH($E75,피벗!$EY:$EY,0),0),0)),"")</f>
        <v/>
      </c>
      <c r="CO75" s="23" t="str">
        <f>IFERROR(LARGE(INDEX(피벗!$EZ:$GE,MATCH(성장고객!$E75,피벗!$EY:$EY,0),0),4),"")</f>
        <v/>
      </c>
      <c r="CP75" s="17" t="str">
        <f>IFERROR(INDEX(피벗!$EZ$5:$GE$5,1,MATCH($CQ75,INDEX(피벗!$EZ:$GE,MATCH($E75,피벗!$EY:$EY,0),0),0)),"")</f>
        <v/>
      </c>
      <c r="CQ75" s="23" t="str">
        <f>IFERROR(LARGE(INDEX(피벗!$EZ:$GE,MATCH(성장고객!$E75,피벗!$EY:$EY,0),0),5),"")</f>
        <v/>
      </c>
      <c r="CR75" s="23">
        <f>IFERROR(INDEX(피벗!$GF:$GF,MATCH($E75,피벗!$EY:$EY,0)),"")</f>
        <v>331157</v>
      </c>
    </row>
    <row r="76" spans="1:96" x14ac:dyDescent="0.45">
      <c r="A76" s="20" t="s">
        <v>982</v>
      </c>
      <c r="B76" s="20" t="s">
        <v>29</v>
      </c>
      <c r="C76" s="20" t="s">
        <v>30</v>
      </c>
      <c r="D76" s="20" t="s">
        <v>990</v>
      </c>
      <c r="E76" s="20" t="s">
        <v>1070</v>
      </c>
      <c r="F76" s="21" t="s">
        <v>1071</v>
      </c>
      <c r="G76" s="21" t="s">
        <v>1</v>
      </c>
      <c r="H76" s="21" t="s">
        <v>0</v>
      </c>
      <c r="I76" s="22"/>
      <c r="J76" s="22"/>
      <c r="K76" s="20" t="s">
        <v>0</v>
      </c>
      <c r="L76" s="20" t="s">
        <v>1316</v>
      </c>
      <c r="M76" s="20" t="s">
        <v>1571</v>
      </c>
      <c r="N76" s="20" t="s">
        <v>1424</v>
      </c>
      <c r="O76" s="21" t="s">
        <v>1572</v>
      </c>
      <c r="P76" s="21">
        <v>3</v>
      </c>
      <c r="Q76" s="21" t="s">
        <v>1573</v>
      </c>
      <c r="R76" s="21" t="s">
        <v>1320</v>
      </c>
      <c r="S76" s="21" t="s">
        <v>1321</v>
      </c>
      <c r="T76" s="21" t="s">
        <v>1316</v>
      </c>
      <c r="U76" s="21" t="s">
        <v>1574</v>
      </c>
      <c r="V76" s="21" t="s">
        <v>1575</v>
      </c>
      <c r="W76" s="20" t="s">
        <v>9</v>
      </c>
      <c r="X76" s="21" t="s">
        <v>1576</v>
      </c>
      <c r="Y76" s="21" t="s">
        <v>1577</v>
      </c>
      <c r="Z76" s="21" t="s">
        <v>1578</v>
      </c>
      <c r="AA76" s="20">
        <v>2</v>
      </c>
      <c r="AB76" s="20" t="s">
        <v>1579</v>
      </c>
      <c r="AC76" s="21" t="s">
        <v>1580</v>
      </c>
      <c r="AD76" s="20" t="s">
        <v>1311</v>
      </c>
      <c r="AE76" s="16" t="str" cm="1">
        <f t="array" ref="AE76">IF(AF76="","",INDEX(전산회선!$E$4:$E$1141,_xlfn.AGGREGATE(15,6,ROW(전산회선!$E$4:$E$1141)-ROW(전산회선!$E$4)+1/((전산회선!$B$4:$B$1141=$E76)*(전산회선!$F$4:$F$1141=AF76)),1)))</f>
        <v>홈일반전화</v>
      </c>
      <c r="AF76" s="16">
        <f>IFERROR(IF(_xlfn.MAXIFS(전산회선!$F$4:$F$1141,전산회선!$B$4:$B$1141,$E76)=0,"",_xlfn.MAXIFS(전산회선!$F$4:$F$1141,전산회선!$B$4:$B$1141,$E76)),"")</f>
        <v>2</v>
      </c>
      <c r="AG76" s="16" t="str" cm="1">
        <f t="array" ref="AG76">IF(AH76="","",INDEX(전산회선!$E$4:$E$1141,_xlfn.AGGREGATE(15,6,ROW(전산회선!$E$4:$E$1141)-ROW(전산회선!$E$4)+1/((전산회선!$B$4:$B$1141=$E76)*(전산회선!$F$4:$F$1141=AH76)),1)))</f>
        <v>GiGA인터넷</v>
      </c>
      <c r="AH76" s="16">
        <f>IFERROR(IF(_xlfn.MAXIFS(전산회선!$F$4:$F$1141,전산회선!$B$4:$B$1141,$E76,전산회선!$F$4:$F$1141,"&lt;"&amp;AF76)=0,"",_xlfn.MAXIFS(전산회선!$F$4:$F$1141,전산회선!$B$4:$B$1141,$E76,전산회선!$F$4:$F$1141,"&lt;"&amp;AF76)),"")</f>
        <v>1</v>
      </c>
      <c r="AI76" s="16" t="str" cm="1">
        <f t="array" ref="AI76">IF(AJ76="","",INDEX(전산회선!$E$4:$E$1141,_xlfn.AGGREGATE(15,6,ROW(전산회선!$E$4:$E$1141)-ROW(전산회선!$E$4)+1/((전산회선!$B$4:$B$1141=$E76)*(전산회선!$F$4:$F$1141=AJ76)),1)))</f>
        <v/>
      </c>
      <c r="AJ76" s="16" t="str">
        <f>IFERROR(IF(_xlfn.MAXIFS(전산회선!$F$4:$F$1141,전산회선!$B$4:$B$1141,$E76,전산회선!$F$4:$F$1141,"&lt;"&amp;AH76)=0,"",_xlfn.MAXIFS(전산회선!$F$4:$F$1141,전산회선!$B$4:$B$1141,$E76,전산회선!$F$4:$F$1141,"&lt;"&amp;AH76)),"")</f>
        <v/>
      </c>
      <c r="AK76" s="16" t="str" cm="1">
        <f t="array" ref="AK76">IF(AL76="","",INDEX(전산회선!$E$4:$E$1141,_xlfn.AGGREGATE(15,6,ROW(전산회선!$E$4:$E$1141)-ROW(전산회선!$E$4)+1/((전산회선!$B$4:$B$1141=$E76)*(전산회선!$F$4:$F$1141=AL76)),1)))</f>
        <v/>
      </c>
      <c r="AL76" s="16" t="str">
        <f>IFERROR(IF(_xlfn.MAXIFS(전산회선!$F$4:$F$1141,전산회선!$B$4:$B$1141,$E76,전산회선!$F$4:$F$1141,"&lt;"&amp;AJ76)=0,"",_xlfn.MAXIFS(전산회선!$F$4:$F$1141,전산회선!$B$4:$B$1141,$E76,전산회선!$F$4:$F$1141,"&lt;"&amp;AJ76)),"")</f>
        <v/>
      </c>
      <c r="AM76" s="16" t="str" cm="1">
        <f t="array" ref="AM76">IF(AN76="","",INDEX(전산회선!$E$4:$E$1141,_xlfn.AGGREGATE(15,6,ROW(전산회선!$E$4:$E$1141)-ROW(전산회선!$E$4)+1/((전산회선!$B$4:$B$1141=$E76)*(전산회선!$F$4:$F$1141=AN76)),1)))</f>
        <v/>
      </c>
      <c r="AN76" s="16" t="str">
        <f>IFERROR(IF(_xlfn.MAXIFS(전산회선!$F$4:$F$1141,전산회선!$B$4:$B$1141,$E76,전산회선!$F$4:$F$1141,"&lt;"&amp;AL76)=0,"",_xlfn.MAXIFS(전산회선!$F$4:$F$1141,전산회선!$B$4:$B$1141,$E76,전산회선!$F$4:$F$1141,"&lt;"&amp;AL76)),"")</f>
        <v/>
      </c>
      <c r="AO76" s="23">
        <v>43300</v>
      </c>
      <c r="AP76" s="23">
        <v>43300</v>
      </c>
      <c r="AQ76" s="23">
        <v>43300</v>
      </c>
      <c r="AR76" s="23">
        <v>43300</v>
      </c>
      <c r="AS76" s="23">
        <v>43300</v>
      </c>
      <c r="AT76" s="23">
        <v>43300</v>
      </c>
      <c r="AU76" s="23">
        <v>43300</v>
      </c>
      <c r="AV76" s="23">
        <v>43300</v>
      </c>
      <c r="AW76" s="23">
        <v>43300</v>
      </c>
      <c r="AX76" s="23">
        <v>43300</v>
      </c>
      <c r="AY76" s="23">
        <v>43300</v>
      </c>
      <c r="AZ76" s="23">
        <v>43300</v>
      </c>
      <c r="BA76" s="23">
        <v>43300</v>
      </c>
      <c r="BB76" s="23">
        <f t="shared" si="7"/>
        <v>519600</v>
      </c>
      <c r="BC76" s="23">
        <v>0</v>
      </c>
      <c r="BD76" s="23">
        <v>0</v>
      </c>
      <c r="BE76" s="23">
        <v>0</v>
      </c>
      <c r="BF76" s="23">
        <v>0</v>
      </c>
      <c r="BG76" s="23">
        <v>0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0</v>
      </c>
      <c r="BN76" s="23">
        <v>0</v>
      </c>
      <c r="BO76" s="23">
        <v>0</v>
      </c>
      <c r="BP76" s="23">
        <v>0</v>
      </c>
      <c r="BQ76" s="17" t="str">
        <f>IFERROR(INDEX(피벗!$BL$5:$CH$5,1,MATCH($BR76,INDEX(피벗!$BL:$CH,MATCH($E76,피벗!$BJ:$BJ,0),0),0)),"")</f>
        <v/>
      </c>
      <c r="BR76" s="23" t="str">
        <f>IFERROR(LARGE(INDEX(피벗!$BL:$CH,MATCH(성장고객!$E76,피벗!$BJ:$BJ,0),0),1),"")</f>
        <v/>
      </c>
      <c r="BS76" s="27" t="str">
        <f t="shared" si="8"/>
        <v/>
      </c>
      <c r="BT76" s="17" t="str">
        <f>IFERROR(INDEX(피벗!$BL$5:$CH$5,1,MATCH($BU76,INDEX(피벗!$BL:$CH,MATCH($E76,피벗!$BJ:$BJ,0),0),0)),"")</f>
        <v/>
      </c>
      <c r="BU76" s="23" t="str">
        <f>IFERROR(LARGE(INDEX(피벗!$BL:$CH,MATCH(성장고객!$E76,피벗!$BJ:$BJ,0),0),2),"")</f>
        <v/>
      </c>
      <c r="BV76" s="27" t="str">
        <f t="shared" si="9"/>
        <v/>
      </c>
      <c r="BW76" s="17" t="str">
        <f>IFERROR(INDEX(피벗!$BL$5:$CH$5,1,MATCH($BX76,INDEX(피벗!$BL:$CH,MATCH($E76,피벗!$BJ:$BJ,0),0),0)),"")</f>
        <v/>
      </c>
      <c r="BX76" s="23" t="str">
        <f>IFERROR(LARGE(INDEX(피벗!$BL:$CH,MATCH(성장고객!$E76,피벗!$BJ:$BJ,0),0),3),"")</f>
        <v/>
      </c>
      <c r="BY76" s="27" t="str">
        <f t="shared" si="10"/>
        <v/>
      </c>
      <c r="BZ76" s="17" t="str">
        <f>IFERROR(INDEX(피벗!$BL$5:$CH$5,1,MATCH($CA76,INDEX(피벗!$BL:$CH,MATCH($E76,피벗!$BJ:$BJ,0),0),0)),"")</f>
        <v/>
      </c>
      <c r="CA76" s="23" t="str">
        <f>IFERROR(LARGE(INDEX(피벗!$BL:$CH,MATCH(성장고객!$E76,피벗!$BJ:$BJ,0),0),4),"")</f>
        <v/>
      </c>
      <c r="CB76" s="27" t="str">
        <f t="shared" si="11"/>
        <v/>
      </c>
      <c r="CC76" s="17" t="str">
        <f>IFERROR(INDEX(피벗!$BL$5:$CH$5,1,MATCH($CD76,INDEX(피벗!$BL:$CH,MATCH($E76,피벗!$BJ:$BJ,0),0),0)),"")</f>
        <v/>
      </c>
      <c r="CD76" s="23" t="str">
        <f>IFERROR(LARGE(INDEX(피벗!$BL:$CH,MATCH(성장고객!$E76,피벗!$BJ:$BJ,0),0),5),"")</f>
        <v/>
      </c>
      <c r="CE76" s="27" t="str">
        <f t="shared" si="12"/>
        <v/>
      </c>
      <c r="CF76" s="23" t="str">
        <f>IFERROR(INDEX(피벗!$CI:$CI,MATCH($E76,피벗!$BJ:$BJ,0)),"")</f>
        <v/>
      </c>
      <c r="CG76" s="25" t="str">
        <f t="shared" si="13"/>
        <v/>
      </c>
      <c r="CH76" s="17" t="str">
        <f>IFERROR(INDEX(피벗!$EZ$5:$GE$5,1,MATCH($CI76,INDEX(피벗!$EZ:$GE,MATCH($E76,피벗!$EY:$EY,0),0),0)),"")</f>
        <v>GiGA인터넷</v>
      </c>
      <c r="CI76" s="23">
        <f>IFERROR(LARGE(INDEX(피벗!$EZ:$GE,MATCH(성장고객!$E76,피벗!$EY:$EY,0),0),1),"")</f>
        <v>396000</v>
      </c>
      <c r="CJ76" s="17" t="str">
        <f>IFERROR(INDEX(피벗!$EZ$5:$GE$5,1,MATCH($CK76,INDEX(피벗!$EZ:$GE,MATCH($E76,피벗!$EY:$EY,0),0),0)),"")</f>
        <v>홈일반전화</v>
      </c>
      <c r="CK76" s="23">
        <f>IFERROR(LARGE(INDEX(피벗!$EZ:$GE,MATCH(성장고객!$E76,피벗!$EY:$EY,0),0),2),"")</f>
        <v>123600</v>
      </c>
      <c r="CL76" s="17" t="str">
        <f>IFERROR(INDEX(피벗!$EZ$5:$GE$5,1,MATCH($CM76,INDEX(피벗!$EZ:$GE,MATCH($E76,피벗!$EY:$EY,0),0),0)),"")</f>
        <v>AI기업지능망</v>
      </c>
      <c r="CM76" s="23">
        <f>IFERROR(LARGE(INDEX(피벗!$EZ:$GE,MATCH(성장고객!$E76,피벗!$EY:$EY,0),0),3),"")</f>
        <v>0</v>
      </c>
      <c r="CN76" s="17" t="str">
        <f>IFERROR(INDEX(피벗!$EZ$5:$GE$5,1,MATCH($CO76,INDEX(피벗!$EZ:$GE,MATCH($E76,피벗!$EY:$EY,0),0),0)),"")</f>
        <v>AI기업지능망</v>
      </c>
      <c r="CO76" s="23">
        <f>IFERROR(LARGE(INDEX(피벗!$EZ:$GE,MATCH(성장고객!$E76,피벗!$EY:$EY,0),0),4),"")</f>
        <v>0</v>
      </c>
      <c r="CP76" s="17" t="str">
        <f>IFERROR(INDEX(피벗!$EZ$5:$GE$5,1,MATCH($CQ76,INDEX(피벗!$EZ:$GE,MATCH($E76,피벗!$EY:$EY,0),0),0)),"")</f>
        <v/>
      </c>
      <c r="CQ76" s="23" t="str">
        <f>IFERROR(LARGE(INDEX(피벗!$EZ:$GE,MATCH(성장고객!$E76,피벗!$EY:$EY,0),0),5),"")</f>
        <v/>
      </c>
      <c r="CR76" s="23">
        <f>IFERROR(INDEX(피벗!$GF:$GF,MATCH($E76,피벗!$EY:$EY,0)),"")</f>
        <v>519600</v>
      </c>
    </row>
    <row r="77" spans="1:96" x14ac:dyDescent="0.45">
      <c r="A77" s="20" t="s">
        <v>982</v>
      </c>
      <c r="B77" s="20" t="s">
        <v>29</v>
      </c>
      <c r="C77" s="20" t="s">
        <v>104</v>
      </c>
      <c r="D77" s="20" t="s">
        <v>1100</v>
      </c>
      <c r="E77" s="20" t="s">
        <v>223</v>
      </c>
      <c r="F77" s="21" t="s">
        <v>224</v>
      </c>
      <c r="G77" s="21" t="s">
        <v>1</v>
      </c>
      <c r="H77" s="21" t="s">
        <v>0</v>
      </c>
      <c r="I77" s="22" t="s">
        <v>225</v>
      </c>
      <c r="J77" s="22" t="s">
        <v>226</v>
      </c>
      <c r="K77" s="20" t="s">
        <v>0</v>
      </c>
      <c r="L77" s="20" t="s">
        <v>1316</v>
      </c>
      <c r="M77" s="20" t="s">
        <v>9</v>
      </c>
      <c r="N77" s="20" t="s">
        <v>9</v>
      </c>
      <c r="O77" s="21" t="s">
        <v>1710</v>
      </c>
      <c r="P77" s="21">
        <v>213</v>
      </c>
      <c r="Q77" s="21" t="s">
        <v>1518</v>
      </c>
      <c r="R77" s="21" t="s">
        <v>1320</v>
      </c>
      <c r="S77" s="21" t="s">
        <v>1636</v>
      </c>
      <c r="T77" s="21" t="s">
        <v>1316</v>
      </c>
      <c r="U77" s="21" t="s">
        <v>1769</v>
      </c>
      <c r="V77" s="21" t="s">
        <v>1816</v>
      </c>
      <c r="W77" s="20" t="s">
        <v>1817</v>
      </c>
      <c r="X77" s="21" t="s">
        <v>1818</v>
      </c>
      <c r="Y77" s="21" t="s">
        <v>1814</v>
      </c>
      <c r="Z77" s="21" t="s">
        <v>1819</v>
      </c>
      <c r="AA77" s="20">
        <v>347</v>
      </c>
      <c r="AB77" s="20" t="s">
        <v>1820</v>
      </c>
      <c r="AC77" s="21" t="s">
        <v>1809</v>
      </c>
      <c r="AD77" s="20" t="s">
        <v>1311</v>
      </c>
      <c r="AE77" s="16" t="str" cm="1">
        <f t="array" ref="AE77">IF(AF77="","",INDEX(전산회선!$E$4:$E$1141,_xlfn.AGGREGATE(15,6,ROW(전산회선!$E$4:$E$1141)-ROW(전산회선!$E$4)+1/((전산회선!$B$4:$B$1141=$E77)*(전산회선!$F$4:$F$1141=AF77)),1)))</f>
        <v>기업인터넷전화</v>
      </c>
      <c r="AF77" s="16">
        <f>IFERROR(IF(_xlfn.MAXIFS(전산회선!$F$4:$F$1141,전산회선!$B$4:$B$1141,$E77)=0,"",_xlfn.MAXIFS(전산회선!$F$4:$F$1141,전산회선!$B$4:$B$1141,$E77)),"")</f>
        <v>155</v>
      </c>
      <c r="AG77" s="16" t="str" cm="1">
        <f t="array" ref="AG77">IF(AH77="","",INDEX(전산회선!$E$4:$E$1141,_xlfn.AGGREGATE(15,6,ROW(전산회선!$E$4:$E$1141)-ROW(전산회선!$E$4)+1/((전산회선!$B$4:$B$1141=$E77)*(전산회선!$F$4:$F$1141=AH77)),1)))</f>
        <v>IoT</v>
      </c>
      <c r="AH77" s="16">
        <f>IFERROR(IF(_xlfn.MAXIFS(전산회선!$F$4:$F$1141,전산회선!$B$4:$B$1141,$E77,전산회선!$F$4:$F$1141,"&lt;"&amp;AF77)=0,"",_xlfn.MAXIFS(전산회선!$F$4:$F$1141,전산회선!$B$4:$B$1141,$E77,전산회선!$F$4:$F$1141,"&lt;"&amp;AF77)),"")</f>
        <v>1</v>
      </c>
      <c r="AI77" s="16" t="str" cm="1">
        <f t="array" ref="AI77">IF(AJ77="","",INDEX(전산회선!$E$4:$E$1141,_xlfn.AGGREGATE(15,6,ROW(전산회선!$E$4:$E$1141)-ROW(전산회선!$E$4)+1/((전산회선!$B$4:$B$1141=$E77)*(전산회선!$F$4:$F$1141=AJ77)),1)))</f>
        <v/>
      </c>
      <c r="AJ77" s="16" t="str">
        <f>IFERROR(IF(_xlfn.MAXIFS(전산회선!$F$4:$F$1141,전산회선!$B$4:$B$1141,$E77,전산회선!$F$4:$F$1141,"&lt;"&amp;AH77)=0,"",_xlfn.MAXIFS(전산회선!$F$4:$F$1141,전산회선!$B$4:$B$1141,$E77,전산회선!$F$4:$F$1141,"&lt;"&amp;AH77)),"")</f>
        <v/>
      </c>
      <c r="AK77" s="16" t="str" cm="1">
        <f t="array" ref="AK77">IF(AL77="","",INDEX(전산회선!$E$4:$E$1141,_xlfn.AGGREGATE(15,6,ROW(전산회선!$E$4:$E$1141)-ROW(전산회선!$E$4)+1/((전산회선!$B$4:$B$1141=$E77)*(전산회선!$F$4:$F$1141=AL77)),1)))</f>
        <v/>
      </c>
      <c r="AL77" s="16" t="str">
        <f>IFERROR(IF(_xlfn.MAXIFS(전산회선!$F$4:$F$1141,전산회선!$B$4:$B$1141,$E77,전산회선!$F$4:$F$1141,"&lt;"&amp;AJ77)=0,"",_xlfn.MAXIFS(전산회선!$F$4:$F$1141,전산회선!$B$4:$B$1141,$E77,전산회선!$F$4:$F$1141,"&lt;"&amp;AJ77)),"")</f>
        <v/>
      </c>
      <c r="AM77" s="16" t="str" cm="1">
        <f t="array" ref="AM77">IF(AN77="","",INDEX(전산회선!$E$4:$E$1141,_xlfn.AGGREGATE(15,6,ROW(전산회선!$E$4:$E$1141)-ROW(전산회선!$E$4)+1/((전산회선!$B$4:$B$1141=$E77)*(전산회선!$F$4:$F$1141=AN77)),1)))</f>
        <v/>
      </c>
      <c r="AN77" s="16" t="str">
        <f>IFERROR(IF(_xlfn.MAXIFS(전산회선!$F$4:$F$1141,전산회선!$B$4:$B$1141,$E77,전산회선!$F$4:$F$1141,"&lt;"&amp;AL77)=0,"",_xlfn.MAXIFS(전산회선!$F$4:$F$1141,전산회선!$B$4:$B$1141,$E77,전산회선!$F$4:$F$1141,"&lt;"&amp;AL77)),"")</f>
        <v/>
      </c>
      <c r="AO77" s="23">
        <v>220251</v>
      </c>
      <c r="AP77" s="23">
        <v>221195</v>
      </c>
      <c r="AQ77" s="23">
        <v>221103</v>
      </c>
      <c r="AR77" s="23">
        <v>217490</v>
      </c>
      <c r="AS77" s="23">
        <v>219811</v>
      </c>
      <c r="AT77" s="23">
        <v>213285</v>
      </c>
      <c r="AU77" s="23">
        <v>229037</v>
      </c>
      <c r="AV77" s="23">
        <v>227227</v>
      </c>
      <c r="AW77" s="23">
        <v>210735</v>
      </c>
      <c r="AX77" s="23">
        <v>203362</v>
      </c>
      <c r="AY77" s="23">
        <v>205404</v>
      </c>
      <c r="AZ77" s="23">
        <v>202692</v>
      </c>
      <c r="BA77" s="23">
        <v>215966</v>
      </c>
      <c r="BB77" s="23">
        <f t="shared" si="7"/>
        <v>2591592</v>
      </c>
      <c r="BC77" s="23">
        <v>0</v>
      </c>
      <c r="BD77" s="23">
        <v>0</v>
      </c>
      <c r="BE77" s="23">
        <v>0</v>
      </c>
      <c r="BF77" s="23">
        <v>0</v>
      </c>
      <c r="BG77" s="23">
        <v>0</v>
      </c>
      <c r="BH77" s="23">
        <v>0</v>
      </c>
      <c r="BI77" s="23">
        <v>0</v>
      </c>
      <c r="BJ77" s="23">
        <v>0</v>
      </c>
      <c r="BK77" s="23">
        <v>0</v>
      </c>
      <c r="BL77" s="23">
        <v>0</v>
      </c>
      <c r="BM77" s="23">
        <v>0</v>
      </c>
      <c r="BN77" s="23">
        <v>0</v>
      </c>
      <c r="BO77" s="23">
        <v>0</v>
      </c>
      <c r="BP77" s="23">
        <v>0</v>
      </c>
      <c r="BQ77" s="17" t="str">
        <f>IFERROR(INDEX(피벗!$BL$5:$CH$5,1,MATCH($BR77,INDEX(피벗!$BL:$CH,MATCH($E77,피벗!$BJ:$BJ,0),0),0)),"")</f>
        <v/>
      </c>
      <c r="BR77" s="23" t="str">
        <f>IFERROR(LARGE(INDEX(피벗!$BL:$CH,MATCH(성장고객!$E77,피벗!$BJ:$BJ,0),0),1),"")</f>
        <v/>
      </c>
      <c r="BS77" s="27" t="str">
        <f t="shared" si="8"/>
        <v/>
      </c>
      <c r="BT77" s="17" t="str">
        <f>IFERROR(INDEX(피벗!$BL$5:$CH$5,1,MATCH($BU77,INDEX(피벗!$BL:$CH,MATCH($E77,피벗!$BJ:$BJ,0),0),0)),"")</f>
        <v/>
      </c>
      <c r="BU77" s="23" t="str">
        <f>IFERROR(LARGE(INDEX(피벗!$BL:$CH,MATCH(성장고객!$E77,피벗!$BJ:$BJ,0),0),2),"")</f>
        <v/>
      </c>
      <c r="BV77" s="27" t="str">
        <f t="shared" si="9"/>
        <v/>
      </c>
      <c r="BW77" s="17" t="str">
        <f>IFERROR(INDEX(피벗!$BL$5:$CH$5,1,MATCH($BX77,INDEX(피벗!$BL:$CH,MATCH($E77,피벗!$BJ:$BJ,0),0),0)),"")</f>
        <v/>
      </c>
      <c r="BX77" s="23" t="str">
        <f>IFERROR(LARGE(INDEX(피벗!$BL:$CH,MATCH(성장고객!$E77,피벗!$BJ:$BJ,0),0),3),"")</f>
        <v/>
      </c>
      <c r="BY77" s="27" t="str">
        <f t="shared" si="10"/>
        <v/>
      </c>
      <c r="BZ77" s="17" t="str">
        <f>IFERROR(INDEX(피벗!$BL$5:$CH$5,1,MATCH($CA77,INDEX(피벗!$BL:$CH,MATCH($E77,피벗!$BJ:$BJ,0),0),0)),"")</f>
        <v/>
      </c>
      <c r="CA77" s="23" t="str">
        <f>IFERROR(LARGE(INDEX(피벗!$BL:$CH,MATCH(성장고객!$E77,피벗!$BJ:$BJ,0),0),4),"")</f>
        <v/>
      </c>
      <c r="CB77" s="27" t="str">
        <f t="shared" si="11"/>
        <v/>
      </c>
      <c r="CC77" s="17" t="str">
        <f>IFERROR(INDEX(피벗!$BL$5:$CH$5,1,MATCH($CD77,INDEX(피벗!$BL:$CH,MATCH($E77,피벗!$BJ:$BJ,0),0),0)),"")</f>
        <v/>
      </c>
      <c r="CD77" s="23" t="str">
        <f>IFERROR(LARGE(INDEX(피벗!$BL:$CH,MATCH(성장고객!$E77,피벗!$BJ:$BJ,0),0),5),"")</f>
        <v/>
      </c>
      <c r="CE77" s="27" t="str">
        <f t="shared" si="12"/>
        <v/>
      </c>
      <c r="CF77" s="23" t="str">
        <f>IFERROR(INDEX(피벗!$CI:$CI,MATCH($E77,피벗!$BJ:$BJ,0)),"")</f>
        <v/>
      </c>
      <c r="CG77" s="25" t="str">
        <f t="shared" si="13"/>
        <v/>
      </c>
      <c r="CH77" s="17" t="str">
        <f>IFERROR(INDEX(피벗!$EZ$5:$GE$5,1,MATCH($CI77,INDEX(피벗!$EZ:$GE,MATCH($E77,피벗!$EY:$EY,0),0),0)),"")</f>
        <v>기업인터넷전화</v>
      </c>
      <c r="CI77" s="23">
        <f>IFERROR(LARGE(INDEX(피벗!$EZ:$GE,MATCH(성장고객!$E77,피벗!$EY:$EY,0),0),1),"")</f>
        <v>1650276</v>
      </c>
      <c r="CJ77" s="17" t="str">
        <f>IFERROR(INDEX(피벗!$EZ$5:$GE$5,1,MATCH($CK77,INDEX(피벗!$EZ:$GE,MATCH($E77,피벗!$EY:$EY,0),0),0)),"")</f>
        <v>GiGA인터넷</v>
      </c>
      <c r="CK77" s="23">
        <f>IFERROR(LARGE(INDEX(피벗!$EZ:$GE,MATCH(성장고객!$E77,피벗!$EY:$EY,0),0),2),"")</f>
        <v>540000</v>
      </c>
      <c r="CL77" s="17" t="str">
        <f>IFERROR(INDEX(피벗!$EZ$5:$GE$5,1,MATCH($CM77,INDEX(피벗!$EZ:$GE,MATCH($E77,피벗!$EY:$EY,0),0),0)),"")</f>
        <v>MeGA인터넷</v>
      </c>
      <c r="CM77" s="23">
        <f>IFERROR(LARGE(INDEX(피벗!$EZ:$GE,MATCH(성장고객!$E77,피벗!$EY:$EY,0),0),3),"")</f>
        <v>307800</v>
      </c>
      <c r="CN77" s="17" t="str">
        <f>IFERROR(INDEX(피벗!$EZ$5:$GE$5,1,MATCH($CO77,INDEX(피벗!$EZ:$GE,MATCH($E77,피벗!$EY:$EY,0),0),0)),"")</f>
        <v>기업일반전화</v>
      </c>
      <c r="CO77" s="23">
        <f>IFERROR(LARGE(INDEX(피벗!$EZ:$GE,MATCH(성장고객!$E77,피벗!$EY:$EY,0),0),4),"")</f>
        <v>48000</v>
      </c>
      <c r="CP77" s="17" t="str">
        <f>IFERROR(INDEX(피벗!$EZ$5:$GE$5,1,MATCH($CQ77,INDEX(피벗!$EZ:$GE,MATCH($E77,피벗!$EY:$EY,0),0),0)),"")</f>
        <v>IoT</v>
      </c>
      <c r="CQ77" s="23">
        <f>IFERROR(LARGE(INDEX(피벗!$EZ:$GE,MATCH(성장고객!$E77,피벗!$EY:$EY,0),0),5),"")</f>
        <v>37800</v>
      </c>
      <c r="CR77" s="23">
        <f>IFERROR(INDEX(피벗!$GF:$GF,MATCH($E77,피벗!$EY:$EY,0)),"")</f>
        <v>2591592</v>
      </c>
    </row>
    <row r="78" spans="1:96" x14ac:dyDescent="0.45">
      <c r="A78" s="20" t="s">
        <v>982</v>
      </c>
      <c r="B78" s="20" t="s">
        <v>26</v>
      </c>
      <c r="C78" s="20" t="s">
        <v>30</v>
      </c>
      <c r="D78" s="20" t="s">
        <v>1254</v>
      </c>
      <c r="E78" s="20" t="s">
        <v>1288</v>
      </c>
      <c r="F78" s="21" t="s">
        <v>1289</v>
      </c>
      <c r="G78" s="21" t="s">
        <v>1</v>
      </c>
      <c r="H78" s="21" t="s">
        <v>0</v>
      </c>
      <c r="I78" s="22" t="s">
        <v>968</v>
      </c>
      <c r="J78" s="22" t="s">
        <v>969</v>
      </c>
      <c r="K78" s="20" t="s">
        <v>0</v>
      </c>
      <c r="L78" s="20" t="s">
        <v>1316</v>
      </c>
      <c r="M78" s="20" t="s">
        <v>1311</v>
      </c>
      <c r="N78" s="20" t="s">
        <v>1317</v>
      </c>
      <c r="O78" s="21" t="s">
        <v>2977</v>
      </c>
      <c r="P78" s="21">
        <v>38</v>
      </c>
      <c r="Q78" s="21" t="s">
        <v>1347</v>
      </c>
      <c r="R78" s="21" t="s">
        <v>1320</v>
      </c>
      <c r="S78" s="21" t="s">
        <v>1690</v>
      </c>
      <c r="T78" s="21" t="s">
        <v>1316</v>
      </c>
      <c r="U78" s="21" t="s">
        <v>2424</v>
      </c>
      <c r="V78" s="21" t="s">
        <v>2978</v>
      </c>
      <c r="W78" s="20" t="s">
        <v>2979</v>
      </c>
      <c r="X78" s="21" t="s">
        <v>2980</v>
      </c>
      <c r="Y78" s="21" t="s">
        <v>2585</v>
      </c>
      <c r="Z78" s="21" t="s">
        <v>2981</v>
      </c>
      <c r="AA78" s="20">
        <v>44</v>
      </c>
      <c r="AB78" s="20" t="s">
        <v>1448</v>
      </c>
      <c r="AC78" s="21" t="s">
        <v>2982</v>
      </c>
      <c r="AD78" s="20" t="s">
        <v>1311</v>
      </c>
      <c r="AE78" s="16" t="str" cm="1">
        <f t="array" ref="AE78">IF(AF78="","",INDEX(전산회선!$E$4:$E$1141,_xlfn.AGGREGATE(15,6,ROW(전산회선!$E$4:$E$1141)-ROW(전산회선!$E$4)+1/((전산회선!$B$4:$B$1141=$E78)*(전산회선!$F$4:$F$1141=AF78)),1)))</f>
        <v>기업인터넷전화</v>
      </c>
      <c r="AF78" s="16">
        <f>IFERROR(IF(_xlfn.MAXIFS(전산회선!$F$4:$F$1141,전산회선!$B$4:$B$1141,$E78)=0,"",_xlfn.MAXIFS(전산회선!$F$4:$F$1141,전산회선!$B$4:$B$1141,$E78)),"")</f>
        <v>33</v>
      </c>
      <c r="AG78" s="16" t="str" cm="1">
        <f t="array" ref="AG78">IF(AH78="","",INDEX(전산회선!$E$4:$E$1141,_xlfn.AGGREGATE(15,6,ROW(전산회선!$E$4:$E$1141)-ROW(전산회선!$E$4)+1/((전산회선!$B$4:$B$1141=$E78)*(전산회선!$F$4:$F$1141=AH78)),1)))</f>
        <v>홈일반전화</v>
      </c>
      <c r="AH78" s="16">
        <f>IFERROR(IF(_xlfn.MAXIFS(전산회선!$F$4:$F$1141,전산회선!$B$4:$B$1141,$E78,전산회선!$F$4:$F$1141,"&lt;"&amp;AF78)=0,"",_xlfn.MAXIFS(전산회선!$F$4:$F$1141,전산회선!$B$4:$B$1141,$E78,전산회선!$F$4:$F$1141,"&lt;"&amp;AF78)),"")</f>
        <v>3</v>
      </c>
      <c r="AI78" s="16" t="str" cm="1">
        <f t="array" ref="AI78">IF(AJ78="","",INDEX(전산회선!$E$4:$E$1141,_xlfn.AGGREGATE(15,6,ROW(전산회선!$E$4:$E$1141)-ROW(전산회선!$E$4)+1/((전산회선!$B$4:$B$1141=$E78)*(전산회선!$F$4:$F$1141=AJ78)),1)))</f>
        <v>기업인터넷</v>
      </c>
      <c r="AJ78" s="16">
        <f>IFERROR(IF(_xlfn.MAXIFS(전산회선!$F$4:$F$1141,전산회선!$B$4:$B$1141,$E78,전산회선!$F$4:$F$1141,"&lt;"&amp;AH78)=0,"",_xlfn.MAXIFS(전산회선!$F$4:$F$1141,전산회선!$B$4:$B$1141,$E78,전산회선!$F$4:$F$1141,"&lt;"&amp;AH78)),"")</f>
        <v>1</v>
      </c>
      <c r="AK78" s="16" t="str" cm="1">
        <f t="array" ref="AK78">IF(AL78="","",INDEX(전산회선!$E$4:$E$1141,_xlfn.AGGREGATE(15,6,ROW(전산회선!$E$4:$E$1141)-ROW(전산회선!$E$4)+1/((전산회선!$B$4:$B$1141=$E78)*(전산회선!$F$4:$F$1141=AL78)),1)))</f>
        <v/>
      </c>
      <c r="AL78" s="16" t="str">
        <f>IFERROR(IF(_xlfn.MAXIFS(전산회선!$F$4:$F$1141,전산회선!$B$4:$B$1141,$E78,전산회선!$F$4:$F$1141,"&lt;"&amp;AJ78)=0,"",_xlfn.MAXIFS(전산회선!$F$4:$F$1141,전산회선!$B$4:$B$1141,$E78,전산회선!$F$4:$F$1141,"&lt;"&amp;AJ78)),"")</f>
        <v/>
      </c>
      <c r="AM78" s="16" t="str" cm="1">
        <f t="array" ref="AM78">IF(AN78="","",INDEX(전산회선!$E$4:$E$1141,_xlfn.AGGREGATE(15,6,ROW(전산회선!$E$4:$E$1141)-ROW(전산회선!$E$4)+1/((전산회선!$B$4:$B$1141=$E78)*(전산회선!$F$4:$F$1141=AN78)),1)))</f>
        <v/>
      </c>
      <c r="AN78" s="16" t="str">
        <f>IFERROR(IF(_xlfn.MAXIFS(전산회선!$F$4:$F$1141,전산회선!$B$4:$B$1141,$E78,전산회선!$F$4:$F$1141,"&lt;"&amp;AL78)=0,"",_xlfn.MAXIFS(전산회선!$F$4:$F$1141,전산회선!$B$4:$B$1141,$E78,전산회선!$F$4:$F$1141,"&lt;"&amp;AL78)),"")</f>
        <v/>
      </c>
      <c r="AO78" s="23">
        <v>343198</v>
      </c>
      <c r="AP78" s="23">
        <v>352748</v>
      </c>
      <c r="AQ78" s="23">
        <v>361986</v>
      </c>
      <c r="AR78" s="23">
        <v>352463</v>
      </c>
      <c r="AS78" s="23">
        <v>351930</v>
      </c>
      <c r="AT78" s="23">
        <v>338106</v>
      </c>
      <c r="AU78" s="23">
        <v>342083</v>
      </c>
      <c r="AV78" s="23">
        <v>355873</v>
      </c>
      <c r="AW78" s="23">
        <v>355543</v>
      </c>
      <c r="AX78" s="23">
        <v>341342</v>
      </c>
      <c r="AY78" s="23">
        <v>335481</v>
      </c>
      <c r="AZ78" s="23">
        <v>330792</v>
      </c>
      <c r="BA78" s="23">
        <v>346795.41666666669</v>
      </c>
      <c r="BB78" s="23">
        <f t="shared" si="7"/>
        <v>4161545</v>
      </c>
      <c r="BC78" s="23">
        <v>0</v>
      </c>
      <c r="BD78" s="23">
        <v>0</v>
      </c>
      <c r="BE78" s="23">
        <v>0</v>
      </c>
      <c r="BF78" s="23">
        <v>0</v>
      </c>
      <c r="BG78" s="23">
        <v>0</v>
      </c>
      <c r="BH78" s="23">
        <v>0</v>
      </c>
      <c r="BI78" s="23">
        <v>0</v>
      </c>
      <c r="BJ78" s="23">
        <v>0</v>
      </c>
      <c r="BK78" s="23">
        <v>0</v>
      </c>
      <c r="BL78" s="23">
        <v>0</v>
      </c>
      <c r="BM78" s="23">
        <v>0</v>
      </c>
      <c r="BN78" s="23">
        <v>0</v>
      </c>
      <c r="BO78" s="23">
        <v>0</v>
      </c>
      <c r="BP78" s="23">
        <v>0</v>
      </c>
      <c r="BQ78" s="17" t="str">
        <f>IFERROR(INDEX(피벗!$BL$5:$CH$5,1,MATCH($BR78,INDEX(피벗!$BL:$CH,MATCH($E78,피벗!$BJ:$BJ,0),0),0)),"")</f>
        <v/>
      </c>
      <c r="BR78" s="23" t="str">
        <f>IFERROR(LARGE(INDEX(피벗!$BL:$CH,MATCH(성장고객!$E78,피벗!$BJ:$BJ,0),0),1),"")</f>
        <v/>
      </c>
      <c r="BS78" s="27" t="str">
        <f t="shared" si="8"/>
        <v/>
      </c>
      <c r="BT78" s="17" t="str">
        <f>IFERROR(INDEX(피벗!$BL$5:$CH$5,1,MATCH($BU78,INDEX(피벗!$BL:$CH,MATCH($E78,피벗!$BJ:$BJ,0),0),0)),"")</f>
        <v/>
      </c>
      <c r="BU78" s="23" t="str">
        <f>IFERROR(LARGE(INDEX(피벗!$BL:$CH,MATCH(성장고객!$E78,피벗!$BJ:$BJ,0),0),2),"")</f>
        <v/>
      </c>
      <c r="BV78" s="27" t="str">
        <f t="shared" si="9"/>
        <v/>
      </c>
      <c r="BW78" s="17" t="str">
        <f>IFERROR(INDEX(피벗!$BL$5:$CH$5,1,MATCH($BX78,INDEX(피벗!$BL:$CH,MATCH($E78,피벗!$BJ:$BJ,0),0),0)),"")</f>
        <v/>
      </c>
      <c r="BX78" s="23" t="str">
        <f>IFERROR(LARGE(INDEX(피벗!$BL:$CH,MATCH(성장고객!$E78,피벗!$BJ:$BJ,0),0),3),"")</f>
        <v/>
      </c>
      <c r="BY78" s="27" t="str">
        <f t="shared" si="10"/>
        <v/>
      </c>
      <c r="BZ78" s="17" t="str">
        <f>IFERROR(INDEX(피벗!$BL$5:$CH$5,1,MATCH($CA78,INDEX(피벗!$BL:$CH,MATCH($E78,피벗!$BJ:$BJ,0),0),0)),"")</f>
        <v/>
      </c>
      <c r="CA78" s="23" t="str">
        <f>IFERROR(LARGE(INDEX(피벗!$BL:$CH,MATCH(성장고객!$E78,피벗!$BJ:$BJ,0),0),4),"")</f>
        <v/>
      </c>
      <c r="CB78" s="27" t="str">
        <f t="shared" si="11"/>
        <v/>
      </c>
      <c r="CC78" s="17" t="str">
        <f>IFERROR(INDEX(피벗!$BL$5:$CH$5,1,MATCH($CD78,INDEX(피벗!$BL:$CH,MATCH($E78,피벗!$BJ:$BJ,0),0),0)),"")</f>
        <v/>
      </c>
      <c r="CD78" s="23" t="str">
        <f>IFERROR(LARGE(INDEX(피벗!$BL:$CH,MATCH(성장고객!$E78,피벗!$BJ:$BJ,0),0),5),"")</f>
        <v/>
      </c>
      <c r="CE78" s="27" t="str">
        <f t="shared" si="12"/>
        <v/>
      </c>
      <c r="CF78" s="23" t="str">
        <f>IFERROR(INDEX(피벗!$CI:$CI,MATCH($E78,피벗!$BJ:$BJ,0)),"")</f>
        <v/>
      </c>
      <c r="CG78" s="25" t="str">
        <f t="shared" si="13"/>
        <v/>
      </c>
      <c r="CH78" s="17" t="str">
        <f>IFERROR(INDEX(피벗!$EZ$5:$GE$5,1,MATCH($CI78,INDEX(피벗!$EZ:$GE,MATCH($E78,피벗!$EY:$EY,0),0),0)),"")</f>
        <v>기업인터넷</v>
      </c>
      <c r="CI78" s="23">
        <f>IFERROR(LARGE(INDEX(피벗!$EZ:$GE,MATCH(성장고객!$E78,피벗!$EY:$EY,0),0),1),"")</f>
        <v>2016000</v>
      </c>
      <c r="CJ78" s="17" t="str">
        <f>IFERROR(INDEX(피벗!$EZ$5:$GE$5,1,MATCH($CK78,INDEX(피벗!$EZ:$GE,MATCH($E78,피벗!$EY:$EY,0),0),0)),"")</f>
        <v>기업인터넷전화</v>
      </c>
      <c r="CK78" s="23">
        <f>IFERROR(LARGE(INDEX(피벗!$EZ:$GE,MATCH(성장고객!$E78,피벗!$EY:$EY,0),0),2),"")</f>
        <v>886224</v>
      </c>
      <c r="CL78" s="17" t="str">
        <f>IFERROR(INDEX(피벗!$EZ$5:$GE$5,1,MATCH($CM78,INDEX(피벗!$EZ:$GE,MATCH($E78,피벗!$EY:$EY,0),0),0)),"")</f>
        <v>홈지능망</v>
      </c>
      <c r="CM78" s="23">
        <f>IFERROR(LARGE(INDEX(피벗!$EZ:$GE,MATCH(성장고객!$E78,피벗!$EY:$EY,0),0),3),"")</f>
        <v>432000</v>
      </c>
      <c r="CN78" s="17" t="str">
        <f>IFERROR(INDEX(피벗!$EZ$5:$GE$5,1,MATCH($CO78,INDEX(피벗!$EZ:$GE,MATCH($E78,피벗!$EY:$EY,0),0),0)),"")</f>
        <v>AI기업지능망</v>
      </c>
      <c r="CO78" s="23">
        <f>IFERROR(LARGE(INDEX(피벗!$EZ:$GE,MATCH(성장고객!$E78,피벗!$EY:$EY,0),0),4),"")</f>
        <v>288180</v>
      </c>
      <c r="CP78" s="17" t="str">
        <f>IFERROR(INDEX(피벗!$EZ$5:$GE$5,1,MATCH($CQ78,INDEX(피벗!$EZ:$GE,MATCH($E78,피벗!$EY:$EY,0),0),0)),"")</f>
        <v>GiGA인터넷</v>
      </c>
      <c r="CQ78" s="23">
        <f>IFERROR(LARGE(INDEX(피벗!$EZ:$GE,MATCH(성장고객!$E78,피벗!$EY:$EY,0),0),5),"")</f>
        <v>275400</v>
      </c>
      <c r="CR78" s="23">
        <f>IFERROR(INDEX(피벗!$GF:$GF,MATCH($E78,피벗!$EY:$EY,0)),"")</f>
        <v>4161545</v>
      </c>
    </row>
    <row r="79" spans="1:96" x14ac:dyDescent="0.45">
      <c r="A79" s="20" t="s">
        <v>982</v>
      </c>
      <c r="B79" s="20" t="s">
        <v>29</v>
      </c>
      <c r="C79" s="20" t="s">
        <v>30</v>
      </c>
      <c r="D79" s="20" t="s">
        <v>993</v>
      </c>
      <c r="E79" s="20" t="s">
        <v>1083</v>
      </c>
      <c r="F79" s="21" t="s">
        <v>1084</v>
      </c>
      <c r="G79" s="21" t="s">
        <v>1</v>
      </c>
      <c r="H79" s="21" t="s">
        <v>0</v>
      </c>
      <c r="I79" s="22"/>
      <c r="J79" s="22"/>
      <c r="K79" s="20" t="s">
        <v>0</v>
      </c>
      <c r="L79" s="20" t="s">
        <v>1316</v>
      </c>
      <c r="M79" s="20" t="s">
        <v>1311</v>
      </c>
      <c r="N79" s="20" t="s">
        <v>1317</v>
      </c>
      <c r="O79" s="21" t="s">
        <v>1609</v>
      </c>
      <c r="P79" s="21">
        <v>5</v>
      </c>
      <c r="Q79" s="21" t="s">
        <v>1518</v>
      </c>
      <c r="R79" s="21" t="s">
        <v>1320</v>
      </c>
      <c r="S79" s="21" t="s">
        <v>1321</v>
      </c>
      <c r="T79" s="21" t="s">
        <v>1316</v>
      </c>
      <c r="U79" s="21" t="s">
        <v>1359</v>
      </c>
      <c r="V79" s="21" t="s">
        <v>1610</v>
      </c>
      <c r="W79" s="20" t="s">
        <v>1611</v>
      </c>
      <c r="X79" s="21" t="s">
        <v>1612</v>
      </c>
      <c r="Y79" s="21" t="s">
        <v>1613</v>
      </c>
      <c r="Z79" s="21" t="s">
        <v>1614</v>
      </c>
      <c r="AA79" s="20">
        <v>39</v>
      </c>
      <c r="AB79" s="20" t="s">
        <v>1448</v>
      </c>
      <c r="AC79" s="21" t="s">
        <v>9</v>
      </c>
      <c r="AD79" s="20" t="s">
        <v>1311</v>
      </c>
      <c r="AE79" s="16" t="str" cm="1">
        <f t="array" ref="AE79">IF(AF79="","",INDEX(전산회선!$E$4:$E$1141,_xlfn.AGGREGATE(15,6,ROW(전산회선!$E$4:$E$1141)-ROW(전산회선!$E$4)+1/((전산회선!$B$4:$B$1141=$E79)*(전산회선!$F$4:$F$1141=AF79)),1)))</f>
        <v/>
      </c>
      <c r="AF79" s="16" t="str">
        <f>IFERROR(IF(_xlfn.MAXIFS(전산회선!$F$4:$F$1141,전산회선!$B$4:$B$1141,$E79)=0,"",_xlfn.MAXIFS(전산회선!$F$4:$F$1141,전산회선!$B$4:$B$1141,$E79)),"")</f>
        <v/>
      </c>
      <c r="AG79" s="16" t="str" cm="1">
        <f t="array" ref="AG79">IF(AH79="","",INDEX(전산회선!$E$4:$E$1141,_xlfn.AGGREGATE(15,6,ROW(전산회선!$E$4:$E$1141)-ROW(전산회선!$E$4)+1/((전산회선!$B$4:$B$1141=$E79)*(전산회선!$F$4:$F$1141=AH79)),1)))</f>
        <v/>
      </c>
      <c r="AH79" s="16" t="str">
        <f>IFERROR(IF(_xlfn.MAXIFS(전산회선!$F$4:$F$1141,전산회선!$B$4:$B$1141,$E79,전산회선!$F$4:$F$1141,"&lt;"&amp;AF79)=0,"",_xlfn.MAXIFS(전산회선!$F$4:$F$1141,전산회선!$B$4:$B$1141,$E79,전산회선!$F$4:$F$1141,"&lt;"&amp;AF79)),"")</f>
        <v/>
      </c>
      <c r="AI79" s="16" t="str" cm="1">
        <f t="array" ref="AI79">IF(AJ79="","",INDEX(전산회선!$E$4:$E$1141,_xlfn.AGGREGATE(15,6,ROW(전산회선!$E$4:$E$1141)-ROW(전산회선!$E$4)+1/((전산회선!$B$4:$B$1141=$E79)*(전산회선!$F$4:$F$1141=AJ79)),1)))</f>
        <v/>
      </c>
      <c r="AJ79" s="16" t="str">
        <f>IFERROR(IF(_xlfn.MAXIFS(전산회선!$F$4:$F$1141,전산회선!$B$4:$B$1141,$E79,전산회선!$F$4:$F$1141,"&lt;"&amp;AH79)=0,"",_xlfn.MAXIFS(전산회선!$F$4:$F$1141,전산회선!$B$4:$B$1141,$E79,전산회선!$F$4:$F$1141,"&lt;"&amp;AH79)),"")</f>
        <v/>
      </c>
      <c r="AK79" s="16" t="str" cm="1">
        <f t="array" ref="AK79">IF(AL79="","",INDEX(전산회선!$E$4:$E$1141,_xlfn.AGGREGATE(15,6,ROW(전산회선!$E$4:$E$1141)-ROW(전산회선!$E$4)+1/((전산회선!$B$4:$B$1141=$E79)*(전산회선!$F$4:$F$1141=AL79)),1)))</f>
        <v/>
      </c>
      <c r="AL79" s="16" t="str">
        <f>IFERROR(IF(_xlfn.MAXIFS(전산회선!$F$4:$F$1141,전산회선!$B$4:$B$1141,$E79,전산회선!$F$4:$F$1141,"&lt;"&amp;AJ79)=0,"",_xlfn.MAXIFS(전산회선!$F$4:$F$1141,전산회선!$B$4:$B$1141,$E79,전산회선!$F$4:$F$1141,"&lt;"&amp;AJ79)),"")</f>
        <v/>
      </c>
      <c r="AM79" s="16" t="str" cm="1">
        <f t="array" ref="AM79">IF(AN79="","",INDEX(전산회선!$E$4:$E$1141,_xlfn.AGGREGATE(15,6,ROW(전산회선!$E$4:$E$1141)-ROW(전산회선!$E$4)+1/((전산회선!$B$4:$B$1141=$E79)*(전산회선!$F$4:$F$1141=AN79)),1)))</f>
        <v/>
      </c>
      <c r="AN79" s="16" t="str">
        <f>IFERROR(IF(_xlfn.MAXIFS(전산회선!$F$4:$F$1141,전산회선!$B$4:$B$1141,$E79,전산회선!$F$4:$F$1141,"&lt;"&amp;AL79)=0,"",_xlfn.MAXIFS(전산회선!$F$4:$F$1141,전산회선!$B$4:$B$1141,$E79,전산회선!$F$4:$F$1141,"&lt;"&amp;AL79)),"")</f>
        <v/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0</v>
      </c>
      <c r="AX79" s="23">
        <v>0</v>
      </c>
      <c r="AY79" s="23">
        <v>0</v>
      </c>
      <c r="AZ79" s="23">
        <v>0</v>
      </c>
      <c r="BA79" s="23">
        <v>0</v>
      </c>
      <c r="BB79" s="23">
        <f t="shared" si="7"/>
        <v>0</v>
      </c>
      <c r="BC79" s="23">
        <v>0</v>
      </c>
      <c r="BD79" s="23">
        <v>0</v>
      </c>
      <c r="BE79" s="23">
        <v>0</v>
      </c>
      <c r="BF79" s="23">
        <v>0</v>
      </c>
      <c r="BG79" s="23">
        <v>0</v>
      </c>
      <c r="BH79" s="23">
        <v>0</v>
      </c>
      <c r="BI79" s="23">
        <v>0</v>
      </c>
      <c r="BJ79" s="23">
        <v>0</v>
      </c>
      <c r="BK79" s="23">
        <v>0</v>
      </c>
      <c r="BL79" s="23">
        <v>0</v>
      </c>
      <c r="BM79" s="23">
        <v>0</v>
      </c>
      <c r="BN79" s="23">
        <v>0</v>
      </c>
      <c r="BO79" s="23">
        <v>0</v>
      </c>
      <c r="BP79" s="23">
        <v>0</v>
      </c>
      <c r="BQ79" s="17" t="str">
        <f>IFERROR(INDEX(피벗!$BL$5:$CH$5,1,MATCH($BR79,INDEX(피벗!$BL:$CH,MATCH($E79,피벗!$BJ:$BJ,0),0),0)),"")</f>
        <v/>
      </c>
      <c r="BR79" s="23" t="str">
        <f>IFERROR(LARGE(INDEX(피벗!$BL:$CH,MATCH(성장고객!$E79,피벗!$BJ:$BJ,0),0),1),"")</f>
        <v/>
      </c>
      <c r="BS79" s="27" t="str">
        <f t="shared" si="8"/>
        <v/>
      </c>
      <c r="BT79" s="17" t="str">
        <f>IFERROR(INDEX(피벗!$BL$5:$CH$5,1,MATCH($BU79,INDEX(피벗!$BL:$CH,MATCH($E79,피벗!$BJ:$BJ,0),0),0)),"")</f>
        <v/>
      </c>
      <c r="BU79" s="23" t="str">
        <f>IFERROR(LARGE(INDEX(피벗!$BL:$CH,MATCH(성장고객!$E79,피벗!$BJ:$BJ,0),0),2),"")</f>
        <v/>
      </c>
      <c r="BV79" s="27" t="str">
        <f t="shared" si="9"/>
        <v/>
      </c>
      <c r="BW79" s="17" t="str">
        <f>IFERROR(INDEX(피벗!$BL$5:$CH$5,1,MATCH($BX79,INDEX(피벗!$BL:$CH,MATCH($E79,피벗!$BJ:$BJ,0),0),0)),"")</f>
        <v/>
      </c>
      <c r="BX79" s="23" t="str">
        <f>IFERROR(LARGE(INDEX(피벗!$BL:$CH,MATCH(성장고객!$E79,피벗!$BJ:$BJ,0),0),3),"")</f>
        <v/>
      </c>
      <c r="BY79" s="27" t="str">
        <f t="shared" si="10"/>
        <v/>
      </c>
      <c r="BZ79" s="17" t="str">
        <f>IFERROR(INDEX(피벗!$BL$5:$CH$5,1,MATCH($CA79,INDEX(피벗!$BL:$CH,MATCH($E79,피벗!$BJ:$BJ,0),0),0)),"")</f>
        <v/>
      </c>
      <c r="CA79" s="23" t="str">
        <f>IFERROR(LARGE(INDEX(피벗!$BL:$CH,MATCH(성장고객!$E79,피벗!$BJ:$BJ,0),0),4),"")</f>
        <v/>
      </c>
      <c r="CB79" s="27" t="str">
        <f t="shared" si="11"/>
        <v/>
      </c>
      <c r="CC79" s="17" t="str">
        <f>IFERROR(INDEX(피벗!$BL$5:$CH$5,1,MATCH($CD79,INDEX(피벗!$BL:$CH,MATCH($E79,피벗!$BJ:$BJ,0),0),0)),"")</f>
        <v/>
      </c>
      <c r="CD79" s="23" t="str">
        <f>IFERROR(LARGE(INDEX(피벗!$BL:$CH,MATCH(성장고객!$E79,피벗!$BJ:$BJ,0),0),5),"")</f>
        <v/>
      </c>
      <c r="CE79" s="27" t="str">
        <f t="shared" si="12"/>
        <v/>
      </c>
      <c r="CF79" s="23" t="str">
        <f>IFERROR(INDEX(피벗!$CI:$CI,MATCH($E79,피벗!$BJ:$BJ,0)),"")</f>
        <v/>
      </c>
      <c r="CG79" s="25" t="str">
        <f t="shared" si="13"/>
        <v/>
      </c>
      <c r="CH79" s="17" t="str">
        <f>IFERROR(INDEX(피벗!$EZ$5:$GE$5,1,MATCH($CI79,INDEX(피벗!$EZ:$GE,MATCH($E79,피벗!$EY:$EY,0),0),0)),"")</f>
        <v/>
      </c>
      <c r="CI79" s="23" t="str">
        <f>IFERROR(LARGE(INDEX(피벗!$EZ:$GE,MATCH(성장고객!$E79,피벗!$EY:$EY,0),0),1),"")</f>
        <v/>
      </c>
      <c r="CJ79" s="17" t="str">
        <f>IFERROR(INDEX(피벗!$EZ$5:$GE$5,1,MATCH($CK79,INDEX(피벗!$EZ:$GE,MATCH($E79,피벗!$EY:$EY,0),0),0)),"")</f>
        <v/>
      </c>
      <c r="CK79" s="23" t="str">
        <f>IFERROR(LARGE(INDEX(피벗!$EZ:$GE,MATCH(성장고객!$E79,피벗!$EY:$EY,0),0),2),"")</f>
        <v/>
      </c>
      <c r="CL79" s="17" t="str">
        <f>IFERROR(INDEX(피벗!$EZ$5:$GE$5,1,MATCH($CM79,INDEX(피벗!$EZ:$GE,MATCH($E79,피벗!$EY:$EY,0),0),0)),"")</f>
        <v/>
      </c>
      <c r="CM79" s="23" t="str">
        <f>IFERROR(LARGE(INDEX(피벗!$EZ:$GE,MATCH(성장고객!$E79,피벗!$EY:$EY,0),0),3),"")</f>
        <v/>
      </c>
      <c r="CN79" s="17" t="str">
        <f>IFERROR(INDEX(피벗!$EZ$5:$GE$5,1,MATCH($CO79,INDEX(피벗!$EZ:$GE,MATCH($E79,피벗!$EY:$EY,0),0),0)),"")</f>
        <v/>
      </c>
      <c r="CO79" s="23" t="str">
        <f>IFERROR(LARGE(INDEX(피벗!$EZ:$GE,MATCH(성장고객!$E79,피벗!$EY:$EY,0),0),4),"")</f>
        <v/>
      </c>
      <c r="CP79" s="17" t="str">
        <f>IFERROR(INDEX(피벗!$EZ$5:$GE$5,1,MATCH($CQ79,INDEX(피벗!$EZ:$GE,MATCH($E79,피벗!$EY:$EY,0),0),0)),"")</f>
        <v/>
      </c>
      <c r="CQ79" s="23" t="str">
        <f>IFERROR(LARGE(INDEX(피벗!$EZ:$GE,MATCH(성장고객!$E79,피벗!$EY:$EY,0),0),5),"")</f>
        <v/>
      </c>
      <c r="CR79" s="23" t="str">
        <f>IFERROR(INDEX(피벗!$GF:$GF,MATCH($E79,피벗!$EY:$EY,0)),"")</f>
        <v/>
      </c>
    </row>
    <row r="80" spans="1:96" x14ac:dyDescent="0.45">
      <c r="A80" s="20" t="s">
        <v>982</v>
      </c>
      <c r="B80" s="20" t="s">
        <v>701</v>
      </c>
      <c r="C80" s="20" t="s">
        <v>30</v>
      </c>
      <c r="D80" s="20" t="s">
        <v>983</v>
      </c>
      <c r="E80" s="20" t="s">
        <v>1133</v>
      </c>
      <c r="F80" s="21" t="s">
        <v>1134</v>
      </c>
      <c r="G80" s="21" t="s">
        <v>1</v>
      </c>
      <c r="H80" s="21" t="s">
        <v>0</v>
      </c>
      <c r="I80" s="22" t="s">
        <v>3137</v>
      </c>
      <c r="J80" s="22">
        <v>8668800709</v>
      </c>
      <c r="K80" s="20" t="s">
        <v>0</v>
      </c>
      <c r="L80" s="20" t="s">
        <v>1316</v>
      </c>
      <c r="M80" s="20" t="s">
        <v>1389</v>
      </c>
      <c r="N80" s="20" t="s">
        <v>1390</v>
      </c>
      <c r="O80" s="21" t="s">
        <v>1881</v>
      </c>
      <c r="P80" s="21">
        <v>1</v>
      </c>
      <c r="Q80" s="21" t="s">
        <v>9</v>
      </c>
      <c r="R80" s="21" t="s">
        <v>1320</v>
      </c>
      <c r="S80" s="21" t="s">
        <v>1321</v>
      </c>
      <c r="T80" s="21" t="s">
        <v>1316</v>
      </c>
      <c r="U80" s="21" t="s">
        <v>1931</v>
      </c>
      <c r="V80" s="21" t="s">
        <v>1932</v>
      </c>
      <c r="W80" s="20" t="s">
        <v>9</v>
      </c>
      <c r="X80" s="21" t="s">
        <v>9</v>
      </c>
      <c r="Y80" s="21" t="s">
        <v>1933</v>
      </c>
      <c r="Z80" s="21" t="s">
        <v>1934</v>
      </c>
      <c r="AA80" s="20">
        <v>4</v>
      </c>
      <c r="AB80" s="20" t="s">
        <v>1587</v>
      </c>
      <c r="AC80" s="21" t="s">
        <v>1413</v>
      </c>
      <c r="AD80" s="20" t="s">
        <v>1311</v>
      </c>
      <c r="AE80" s="16" t="str" cm="1">
        <f t="array" ref="AE80">IF(AF80="","",INDEX(전산회선!$E$4:$E$1141,_xlfn.AGGREGATE(15,6,ROW(전산회선!$E$4:$E$1141)-ROW(전산회선!$E$4)+1/((전산회선!$B$4:$B$1141=$E80)*(전산회선!$F$4:$F$1141=AF80)),1)))</f>
        <v>홈일반전화</v>
      </c>
      <c r="AF80" s="16">
        <f>IFERROR(IF(_xlfn.MAXIFS(전산회선!$F$4:$F$1141,전산회선!$B$4:$B$1141,$E80)=0,"",_xlfn.MAXIFS(전산회선!$F$4:$F$1141,전산회선!$B$4:$B$1141,$E80)),"")</f>
        <v>1</v>
      </c>
      <c r="AG80" s="16" t="str" cm="1">
        <f t="array" ref="AG80">IF(AH80="","",INDEX(전산회선!$E$4:$E$1141,_xlfn.AGGREGATE(15,6,ROW(전산회선!$E$4:$E$1141)-ROW(전산회선!$E$4)+1/((전산회선!$B$4:$B$1141=$E80)*(전산회선!$F$4:$F$1141=AH80)),1)))</f>
        <v/>
      </c>
      <c r="AH80" s="16" t="str">
        <f>IFERROR(IF(_xlfn.MAXIFS(전산회선!$F$4:$F$1141,전산회선!$B$4:$B$1141,$E80,전산회선!$F$4:$F$1141,"&lt;"&amp;AF80)=0,"",_xlfn.MAXIFS(전산회선!$F$4:$F$1141,전산회선!$B$4:$B$1141,$E80,전산회선!$F$4:$F$1141,"&lt;"&amp;AF80)),"")</f>
        <v/>
      </c>
      <c r="AI80" s="16" t="str" cm="1">
        <f t="array" ref="AI80">IF(AJ80="","",INDEX(전산회선!$E$4:$E$1141,_xlfn.AGGREGATE(15,6,ROW(전산회선!$E$4:$E$1141)-ROW(전산회선!$E$4)+1/((전산회선!$B$4:$B$1141=$E80)*(전산회선!$F$4:$F$1141=AJ80)),1)))</f>
        <v/>
      </c>
      <c r="AJ80" s="16" t="str">
        <f>IFERROR(IF(_xlfn.MAXIFS(전산회선!$F$4:$F$1141,전산회선!$B$4:$B$1141,$E80,전산회선!$F$4:$F$1141,"&lt;"&amp;AH80)=0,"",_xlfn.MAXIFS(전산회선!$F$4:$F$1141,전산회선!$B$4:$B$1141,$E80,전산회선!$F$4:$F$1141,"&lt;"&amp;AH80)),"")</f>
        <v/>
      </c>
      <c r="AK80" s="16" t="str" cm="1">
        <f t="array" ref="AK80">IF(AL80="","",INDEX(전산회선!$E$4:$E$1141,_xlfn.AGGREGATE(15,6,ROW(전산회선!$E$4:$E$1141)-ROW(전산회선!$E$4)+1/((전산회선!$B$4:$B$1141=$E80)*(전산회선!$F$4:$F$1141=AL80)),1)))</f>
        <v/>
      </c>
      <c r="AL80" s="16" t="str">
        <f>IFERROR(IF(_xlfn.MAXIFS(전산회선!$F$4:$F$1141,전산회선!$B$4:$B$1141,$E80,전산회선!$F$4:$F$1141,"&lt;"&amp;AJ80)=0,"",_xlfn.MAXIFS(전산회선!$F$4:$F$1141,전산회선!$B$4:$B$1141,$E80,전산회선!$F$4:$F$1141,"&lt;"&amp;AJ80)),"")</f>
        <v/>
      </c>
      <c r="AM80" s="16" t="str" cm="1">
        <f t="array" ref="AM80">IF(AN80="","",INDEX(전산회선!$E$4:$E$1141,_xlfn.AGGREGATE(15,6,ROW(전산회선!$E$4:$E$1141)-ROW(전산회선!$E$4)+1/((전산회선!$B$4:$B$1141=$E80)*(전산회선!$F$4:$F$1141=AN80)),1)))</f>
        <v/>
      </c>
      <c r="AN80" s="16" t="str">
        <f>IFERROR(IF(_xlfn.MAXIFS(전산회선!$F$4:$F$1141,전산회선!$B$4:$B$1141,$E80,전산회선!$F$4:$F$1141,"&lt;"&amp;AL80)=0,"",_xlfn.MAXIFS(전산회선!$F$4:$F$1141,전산회선!$B$4:$B$1141,$E80,전산회선!$F$4:$F$1141,"&lt;"&amp;AL80)),"")</f>
        <v/>
      </c>
      <c r="AO80" s="23">
        <v>5377</v>
      </c>
      <c r="AP80" s="23">
        <v>5942</v>
      </c>
      <c r="AQ80" s="23">
        <v>6363</v>
      </c>
      <c r="AR80" s="23">
        <v>5609</v>
      </c>
      <c r="AS80" s="23">
        <v>5667</v>
      </c>
      <c r="AT80" s="23">
        <v>5739</v>
      </c>
      <c r="AU80" s="23">
        <v>5706</v>
      </c>
      <c r="AV80" s="23">
        <v>5029</v>
      </c>
      <c r="AW80" s="23">
        <v>5304</v>
      </c>
      <c r="AX80" s="23">
        <v>5406</v>
      </c>
      <c r="AY80" s="23">
        <v>5217</v>
      </c>
      <c r="AZ80" s="23">
        <v>5667</v>
      </c>
      <c r="BA80" s="23">
        <v>5585.5</v>
      </c>
      <c r="BB80" s="23">
        <f t="shared" si="7"/>
        <v>67026</v>
      </c>
      <c r="BC80" s="23">
        <v>0</v>
      </c>
      <c r="BD80" s="23">
        <v>0</v>
      </c>
      <c r="BE80" s="23">
        <v>0</v>
      </c>
      <c r="BF80" s="23">
        <v>0</v>
      </c>
      <c r="BG80" s="23">
        <v>0</v>
      </c>
      <c r="BH80" s="23">
        <v>0</v>
      </c>
      <c r="BI80" s="23">
        <v>0</v>
      </c>
      <c r="BJ80" s="23">
        <v>0</v>
      </c>
      <c r="BK80" s="23">
        <v>0</v>
      </c>
      <c r="BL80" s="23">
        <v>0</v>
      </c>
      <c r="BM80" s="23">
        <v>0</v>
      </c>
      <c r="BN80" s="23">
        <v>0</v>
      </c>
      <c r="BO80" s="23">
        <v>0</v>
      </c>
      <c r="BP80" s="23">
        <v>0</v>
      </c>
      <c r="BQ80" s="17" t="str">
        <f>IFERROR(INDEX(피벗!$BL$5:$CH$5,1,MATCH($BR80,INDEX(피벗!$BL:$CH,MATCH($E80,피벗!$BJ:$BJ,0),0),0)),"")</f>
        <v/>
      </c>
      <c r="BR80" s="23" t="str">
        <f>IFERROR(LARGE(INDEX(피벗!$BL:$CH,MATCH(성장고객!$E80,피벗!$BJ:$BJ,0),0),1),"")</f>
        <v/>
      </c>
      <c r="BS80" s="27" t="str">
        <f t="shared" si="8"/>
        <v/>
      </c>
      <c r="BT80" s="17" t="str">
        <f>IFERROR(INDEX(피벗!$BL$5:$CH$5,1,MATCH($BU80,INDEX(피벗!$BL:$CH,MATCH($E80,피벗!$BJ:$BJ,0),0),0)),"")</f>
        <v/>
      </c>
      <c r="BU80" s="23" t="str">
        <f>IFERROR(LARGE(INDEX(피벗!$BL:$CH,MATCH(성장고객!$E80,피벗!$BJ:$BJ,0),0),2),"")</f>
        <v/>
      </c>
      <c r="BV80" s="27" t="str">
        <f t="shared" si="9"/>
        <v/>
      </c>
      <c r="BW80" s="17" t="str">
        <f>IFERROR(INDEX(피벗!$BL$5:$CH$5,1,MATCH($BX80,INDEX(피벗!$BL:$CH,MATCH($E80,피벗!$BJ:$BJ,0),0),0)),"")</f>
        <v/>
      </c>
      <c r="BX80" s="23" t="str">
        <f>IFERROR(LARGE(INDEX(피벗!$BL:$CH,MATCH(성장고객!$E80,피벗!$BJ:$BJ,0),0),3),"")</f>
        <v/>
      </c>
      <c r="BY80" s="27" t="str">
        <f t="shared" si="10"/>
        <v/>
      </c>
      <c r="BZ80" s="17" t="str">
        <f>IFERROR(INDEX(피벗!$BL$5:$CH$5,1,MATCH($CA80,INDEX(피벗!$BL:$CH,MATCH($E80,피벗!$BJ:$BJ,0),0),0)),"")</f>
        <v/>
      </c>
      <c r="CA80" s="23" t="str">
        <f>IFERROR(LARGE(INDEX(피벗!$BL:$CH,MATCH(성장고객!$E80,피벗!$BJ:$BJ,0),0),4),"")</f>
        <v/>
      </c>
      <c r="CB80" s="27" t="str">
        <f t="shared" si="11"/>
        <v/>
      </c>
      <c r="CC80" s="17" t="str">
        <f>IFERROR(INDEX(피벗!$BL$5:$CH$5,1,MATCH($CD80,INDEX(피벗!$BL:$CH,MATCH($E80,피벗!$BJ:$BJ,0),0),0)),"")</f>
        <v/>
      </c>
      <c r="CD80" s="23" t="str">
        <f>IFERROR(LARGE(INDEX(피벗!$BL:$CH,MATCH(성장고객!$E80,피벗!$BJ:$BJ,0),0),5),"")</f>
        <v/>
      </c>
      <c r="CE80" s="27" t="str">
        <f t="shared" si="12"/>
        <v/>
      </c>
      <c r="CF80" s="23" t="str">
        <f>IFERROR(INDEX(피벗!$CI:$CI,MATCH($E80,피벗!$BJ:$BJ,0)),"")</f>
        <v/>
      </c>
      <c r="CG80" s="25" t="str">
        <f t="shared" si="13"/>
        <v/>
      </c>
      <c r="CH80" s="17" t="str">
        <f>IFERROR(INDEX(피벗!$EZ$5:$GE$5,1,MATCH($CI80,INDEX(피벗!$EZ:$GE,MATCH($E80,피벗!$EY:$EY,0),0),0)),"")</f>
        <v>홈일반전화</v>
      </c>
      <c r="CI80" s="23">
        <f>IFERROR(LARGE(INDEX(피벗!$EZ:$GE,MATCH(성장고객!$E80,피벗!$EY:$EY,0),0),1),"")</f>
        <v>67026</v>
      </c>
      <c r="CJ80" s="17" t="str">
        <f>IFERROR(INDEX(피벗!$EZ$5:$GE$5,1,MATCH($CK80,INDEX(피벗!$EZ:$GE,MATCH($E80,피벗!$EY:$EY,0),0),0)),"")</f>
        <v/>
      </c>
      <c r="CK80" s="23" t="str">
        <f>IFERROR(LARGE(INDEX(피벗!$EZ:$GE,MATCH(성장고객!$E80,피벗!$EY:$EY,0),0),2),"")</f>
        <v/>
      </c>
      <c r="CL80" s="17" t="str">
        <f>IFERROR(INDEX(피벗!$EZ$5:$GE$5,1,MATCH($CM80,INDEX(피벗!$EZ:$GE,MATCH($E80,피벗!$EY:$EY,0),0),0)),"")</f>
        <v/>
      </c>
      <c r="CM80" s="23" t="str">
        <f>IFERROR(LARGE(INDEX(피벗!$EZ:$GE,MATCH(성장고객!$E80,피벗!$EY:$EY,0),0),3),"")</f>
        <v/>
      </c>
      <c r="CN80" s="17" t="str">
        <f>IFERROR(INDEX(피벗!$EZ$5:$GE$5,1,MATCH($CO80,INDEX(피벗!$EZ:$GE,MATCH($E80,피벗!$EY:$EY,0),0),0)),"")</f>
        <v/>
      </c>
      <c r="CO80" s="23" t="str">
        <f>IFERROR(LARGE(INDEX(피벗!$EZ:$GE,MATCH(성장고객!$E80,피벗!$EY:$EY,0),0),4),"")</f>
        <v/>
      </c>
      <c r="CP80" s="17" t="str">
        <f>IFERROR(INDEX(피벗!$EZ$5:$GE$5,1,MATCH($CQ80,INDEX(피벗!$EZ:$GE,MATCH($E80,피벗!$EY:$EY,0),0),0)),"")</f>
        <v/>
      </c>
      <c r="CQ80" s="23" t="str">
        <f>IFERROR(LARGE(INDEX(피벗!$EZ:$GE,MATCH(성장고객!$E80,피벗!$EY:$EY,0),0),5),"")</f>
        <v/>
      </c>
      <c r="CR80" s="23">
        <f>IFERROR(INDEX(피벗!$GF:$GF,MATCH($E80,피벗!$EY:$EY,0)),"")</f>
        <v>67026</v>
      </c>
    </row>
    <row r="81" spans="1:96" x14ac:dyDescent="0.45">
      <c r="A81" s="20" t="s">
        <v>982</v>
      </c>
      <c r="B81" s="20" t="s">
        <v>701</v>
      </c>
      <c r="C81" s="20" t="s">
        <v>30</v>
      </c>
      <c r="D81" s="20" t="s">
        <v>983</v>
      </c>
      <c r="E81" s="20" t="s">
        <v>1145</v>
      </c>
      <c r="F81" s="21" t="s">
        <v>1146</v>
      </c>
      <c r="G81" s="21" t="s">
        <v>1</v>
      </c>
      <c r="H81" s="21" t="s">
        <v>0</v>
      </c>
      <c r="I81" s="22" t="s">
        <v>3134</v>
      </c>
      <c r="J81" s="22">
        <v>2128616394</v>
      </c>
      <c r="K81" s="20" t="s">
        <v>0</v>
      </c>
      <c r="L81" s="20" t="s">
        <v>1316</v>
      </c>
      <c r="M81" s="20" t="s">
        <v>9</v>
      </c>
      <c r="N81" s="20" t="s">
        <v>9</v>
      </c>
      <c r="O81" s="21" t="s">
        <v>1963</v>
      </c>
      <c r="P81" s="21">
        <v>9</v>
      </c>
      <c r="Q81" s="21" t="s">
        <v>9</v>
      </c>
      <c r="R81" s="21" t="s">
        <v>1320</v>
      </c>
      <c r="S81" s="21" t="s">
        <v>1321</v>
      </c>
      <c r="T81" s="21" t="s">
        <v>1316</v>
      </c>
      <c r="U81" s="21" t="s">
        <v>1964</v>
      </c>
      <c r="V81" s="21" t="s">
        <v>1965</v>
      </c>
      <c r="W81" s="20" t="s">
        <v>9</v>
      </c>
      <c r="X81" s="21" t="s">
        <v>9</v>
      </c>
      <c r="Y81" s="21" t="s">
        <v>1966</v>
      </c>
      <c r="Z81" s="21" t="s">
        <v>1967</v>
      </c>
      <c r="AA81" s="20">
        <v>3</v>
      </c>
      <c r="AB81" s="20" t="s">
        <v>1696</v>
      </c>
      <c r="AC81" s="21" t="s">
        <v>9</v>
      </c>
      <c r="AD81" s="20" t="s">
        <v>1311</v>
      </c>
      <c r="AE81" s="16" t="str" cm="1">
        <f t="array" ref="AE81">IF(AF81="","",INDEX(전산회선!$E$4:$E$1141,_xlfn.AGGREGATE(15,6,ROW(전산회선!$E$4:$E$1141)-ROW(전산회선!$E$4)+1/((전산회선!$B$4:$B$1141=$E81)*(전산회선!$F$4:$F$1141=AF81)),1)))</f>
        <v>GTV</v>
      </c>
      <c r="AF81" s="16">
        <f>IFERROR(IF(_xlfn.MAXIFS(전산회선!$F$4:$F$1141,전산회선!$B$4:$B$1141,$E81)=0,"",_xlfn.MAXIFS(전산회선!$F$4:$F$1141,전산회선!$B$4:$B$1141,$E81)),"")</f>
        <v>2</v>
      </c>
      <c r="AG81" s="16" t="str" cm="1">
        <f t="array" ref="AG81">IF(AH81="","",INDEX(전산회선!$E$4:$E$1141,_xlfn.AGGREGATE(15,6,ROW(전산회선!$E$4:$E$1141)-ROW(전산회선!$E$4)+1/((전산회선!$B$4:$B$1141=$E81)*(전산회선!$F$4:$F$1141=AH81)),1)))</f>
        <v>홈일반전화</v>
      </c>
      <c r="AH81" s="16">
        <f>IFERROR(IF(_xlfn.MAXIFS(전산회선!$F$4:$F$1141,전산회선!$B$4:$B$1141,$E81,전산회선!$F$4:$F$1141,"&lt;"&amp;AF81)=0,"",_xlfn.MAXIFS(전산회선!$F$4:$F$1141,전산회선!$B$4:$B$1141,$E81,전산회선!$F$4:$F$1141,"&lt;"&amp;AF81)),"")</f>
        <v>1</v>
      </c>
      <c r="AI81" s="16" t="str" cm="1">
        <f t="array" ref="AI81">IF(AJ81="","",INDEX(전산회선!$E$4:$E$1141,_xlfn.AGGREGATE(15,6,ROW(전산회선!$E$4:$E$1141)-ROW(전산회선!$E$4)+1/((전산회선!$B$4:$B$1141=$E81)*(전산회선!$F$4:$F$1141=AJ81)),1)))</f>
        <v/>
      </c>
      <c r="AJ81" s="16" t="str">
        <f>IFERROR(IF(_xlfn.MAXIFS(전산회선!$F$4:$F$1141,전산회선!$B$4:$B$1141,$E81,전산회선!$F$4:$F$1141,"&lt;"&amp;AH81)=0,"",_xlfn.MAXIFS(전산회선!$F$4:$F$1141,전산회선!$B$4:$B$1141,$E81,전산회선!$F$4:$F$1141,"&lt;"&amp;AH81)),"")</f>
        <v/>
      </c>
      <c r="AK81" s="16" t="str" cm="1">
        <f t="array" ref="AK81">IF(AL81="","",INDEX(전산회선!$E$4:$E$1141,_xlfn.AGGREGATE(15,6,ROW(전산회선!$E$4:$E$1141)-ROW(전산회선!$E$4)+1/((전산회선!$B$4:$B$1141=$E81)*(전산회선!$F$4:$F$1141=AL81)),1)))</f>
        <v/>
      </c>
      <c r="AL81" s="16" t="str">
        <f>IFERROR(IF(_xlfn.MAXIFS(전산회선!$F$4:$F$1141,전산회선!$B$4:$B$1141,$E81,전산회선!$F$4:$F$1141,"&lt;"&amp;AJ81)=0,"",_xlfn.MAXIFS(전산회선!$F$4:$F$1141,전산회선!$B$4:$B$1141,$E81,전산회선!$F$4:$F$1141,"&lt;"&amp;AJ81)),"")</f>
        <v/>
      </c>
      <c r="AM81" s="16" t="str" cm="1">
        <f t="array" ref="AM81">IF(AN81="","",INDEX(전산회선!$E$4:$E$1141,_xlfn.AGGREGATE(15,6,ROW(전산회선!$E$4:$E$1141)-ROW(전산회선!$E$4)+1/((전산회선!$B$4:$B$1141=$E81)*(전산회선!$F$4:$F$1141=AN81)),1)))</f>
        <v/>
      </c>
      <c r="AN81" s="16" t="str">
        <f>IFERROR(IF(_xlfn.MAXIFS(전산회선!$F$4:$F$1141,전산회선!$B$4:$B$1141,$E81,전산회선!$F$4:$F$1141,"&lt;"&amp;AL81)=0,"",_xlfn.MAXIFS(전산회선!$F$4:$F$1141,전산회선!$B$4:$B$1141,$E81,전산회선!$F$4:$F$1141,"&lt;"&amp;AL81)),"")</f>
        <v/>
      </c>
      <c r="AO81" s="23">
        <v>13000</v>
      </c>
      <c r="AP81" s="23">
        <v>13000</v>
      </c>
      <c r="AQ81" s="23">
        <v>13000</v>
      </c>
      <c r="AR81" s="23">
        <v>13000</v>
      </c>
      <c r="AS81" s="23">
        <v>10032</v>
      </c>
      <c r="AT81" s="23">
        <v>9133</v>
      </c>
      <c r="AU81" s="23">
        <v>60907</v>
      </c>
      <c r="AV81" s="23">
        <v>66000</v>
      </c>
      <c r="AW81" s="23">
        <v>66000</v>
      </c>
      <c r="AX81" s="23">
        <v>66000</v>
      </c>
      <c r="AY81" s="23">
        <v>60700</v>
      </c>
      <c r="AZ81" s="23">
        <v>13000</v>
      </c>
      <c r="BA81" s="23">
        <v>33647.666666666664</v>
      </c>
      <c r="BB81" s="23">
        <f t="shared" si="7"/>
        <v>403772</v>
      </c>
      <c r="BC81" s="23">
        <v>0</v>
      </c>
      <c r="BD81" s="23">
        <v>0</v>
      </c>
      <c r="BE81" s="23">
        <v>0</v>
      </c>
      <c r="BF81" s="23">
        <v>0</v>
      </c>
      <c r="BG81" s="23">
        <v>0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0</v>
      </c>
      <c r="BN81" s="23">
        <v>0</v>
      </c>
      <c r="BO81" s="23">
        <v>0</v>
      </c>
      <c r="BP81" s="23">
        <v>0</v>
      </c>
      <c r="BQ81" s="17" t="str">
        <f>IFERROR(INDEX(피벗!$BL$5:$CH$5,1,MATCH($BR81,INDEX(피벗!$BL:$CH,MATCH($E81,피벗!$BJ:$BJ,0),0),0)),"")</f>
        <v/>
      </c>
      <c r="BR81" s="23" t="str">
        <f>IFERROR(LARGE(INDEX(피벗!$BL:$CH,MATCH(성장고객!$E81,피벗!$BJ:$BJ,0),0),1),"")</f>
        <v/>
      </c>
      <c r="BS81" s="27" t="str">
        <f t="shared" si="8"/>
        <v/>
      </c>
      <c r="BT81" s="17" t="str">
        <f>IFERROR(INDEX(피벗!$BL$5:$CH$5,1,MATCH($BU81,INDEX(피벗!$BL:$CH,MATCH($E81,피벗!$BJ:$BJ,0),0),0)),"")</f>
        <v/>
      </c>
      <c r="BU81" s="23" t="str">
        <f>IFERROR(LARGE(INDEX(피벗!$BL:$CH,MATCH(성장고객!$E81,피벗!$BJ:$BJ,0),0),2),"")</f>
        <v/>
      </c>
      <c r="BV81" s="27" t="str">
        <f t="shared" si="9"/>
        <v/>
      </c>
      <c r="BW81" s="17" t="str">
        <f>IFERROR(INDEX(피벗!$BL$5:$CH$5,1,MATCH($BX81,INDEX(피벗!$BL:$CH,MATCH($E81,피벗!$BJ:$BJ,0),0),0)),"")</f>
        <v/>
      </c>
      <c r="BX81" s="23" t="str">
        <f>IFERROR(LARGE(INDEX(피벗!$BL:$CH,MATCH(성장고객!$E81,피벗!$BJ:$BJ,0),0),3),"")</f>
        <v/>
      </c>
      <c r="BY81" s="27" t="str">
        <f t="shared" si="10"/>
        <v/>
      </c>
      <c r="BZ81" s="17" t="str">
        <f>IFERROR(INDEX(피벗!$BL$5:$CH$5,1,MATCH($CA81,INDEX(피벗!$BL:$CH,MATCH($E81,피벗!$BJ:$BJ,0),0),0)),"")</f>
        <v/>
      </c>
      <c r="CA81" s="23" t="str">
        <f>IFERROR(LARGE(INDEX(피벗!$BL:$CH,MATCH(성장고객!$E81,피벗!$BJ:$BJ,0),0),4),"")</f>
        <v/>
      </c>
      <c r="CB81" s="27" t="str">
        <f t="shared" si="11"/>
        <v/>
      </c>
      <c r="CC81" s="17" t="str">
        <f>IFERROR(INDEX(피벗!$BL$5:$CH$5,1,MATCH($CD81,INDEX(피벗!$BL:$CH,MATCH($E81,피벗!$BJ:$BJ,0),0),0)),"")</f>
        <v/>
      </c>
      <c r="CD81" s="23" t="str">
        <f>IFERROR(LARGE(INDEX(피벗!$BL:$CH,MATCH(성장고객!$E81,피벗!$BJ:$BJ,0),0),5),"")</f>
        <v/>
      </c>
      <c r="CE81" s="27" t="str">
        <f t="shared" si="12"/>
        <v/>
      </c>
      <c r="CF81" s="23" t="str">
        <f>IFERROR(INDEX(피벗!$CI:$CI,MATCH($E81,피벗!$BJ:$BJ,0)),"")</f>
        <v/>
      </c>
      <c r="CG81" s="25" t="str">
        <f t="shared" si="13"/>
        <v/>
      </c>
      <c r="CH81" s="17" t="str">
        <f>IFERROR(INDEX(피벗!$EZ$5:$GE$5,1,MATCH($CI81,INDEX(피벗!$EZ:$GE,MATCH($E81,피벗!$EY:$EY,0),0),0)),"")</f>
        <v>MeGA인터넷</v>
      </c>
      <c r="CI81" s="23">
        <f>IFERROR(LARGE(INDEX(피벗!$EZ:$GE,MATCH(성장고객!$E81,피벗!$EY:$EY,0),0),1),"")</f>
        <v>158581</v>
      </c>
      <c r="CJ81" s="17" t="str">
        <f>IFERROR(INDEX(피벗!$EZ$5:$GE$5,1,MATCH($CK81,INDEX(피벗!$EZ:$GE,MATCH($E81,피벗!$EY:$EY,0),0),0)),"")</f>
        <v>기가지니 TV</v>
      </c>
      <c r="CK81" s="23">
        <f>IFERROR(LARGE(INDEX(피벗!$EZ:$GE,MATCH(성장고객!$E81,피벗!$EY:$EY,0),0),2),"")</f>
        <v>72000</v>
      </c>
      <c r="CL81" s="17" t="str">
        <f>IFERROR(INDEX(피벗!$EZ$5:$GE$5,1,MATCH($CM81,INDEX(피벗!$EZ:$GE,MATCH($E81,피벗!$EY:$EY,0),0),0)),"")</f>
        <v>GTV</v>
      </c>
      <c r="CM81" s="23">
        <f>IFERROR(LARGE(INDEX(피벗!$EZ:$GE,MATCH(성장고객!$E81,피벗!$EY:$EY,0),0),3),"")</f>
        <v>56768</v>
      </c>
      <c r="CN81" s="17" t="str">
        <f>IFERROR(INDEX(피벗!$EZ$5:$GE$5,1,MATCH($CO81,INDEX(피벗!$EZ:$GE,MATCH($E81,피벗!$EY:$EY,0),0),0)),"")</f>
        <v>인터넷부가</v>
      </c>
      <c r="CO81" s="23">
        <f>IFERROR(LARGE(INDEX(피벗!$EZ:$GE,MATCH(성장고객!$E81,피벗!$EY:$EY,0),0),4),"")</f>
        <v>43931</v>
      </c>
      <c r="CP81" s="17" t="str">
        <f>IFERROR(INDEX(피벗!$EZ$5:$GE$5,1,MATCH($CQ81,INDEX(피벗!$EZ:$GE,MATCH($E81,피벗!$EY:$EY,0),0),0)),"")</f>
        <v>홈일반전화</v>
      </c>
      <c r="CQ81" s="23">
        <f>IFERROR(LARGE(INDEX(피벗!$EZ:$GE,MATCH(성장고객!$E81,피벗!$EY:$EY,0),0),5),"")</f>
        <v>36685</v>
      </c>
      <c r="CR81" s="23">
        <f>IFERROR(INDEX(피벗!$GF:$GF,MATCH($E81,피벗!$EY:$EY,0)),"")</f>
        <v>403772</v>
      </c>
    </row>
    <row r="82" spans="1:96" x14ac:dyDescent="0.45">
      <c r="A82" s="20" t="s">
        <v>982</v>
      </c>
      <c r="B82" s="20" t="s">
        <v>701</v>
      </c>
      <c r="C82" s="20" t="s">
        <v>30</v>
      </c>
      <c r="D82" s="20" t="s">
        <v>983</v>
      </c>
      <c r="E82" s="20" t="s">
        <v>1139</v>
      </c>
      <c r="F82" s="21" t="s">
        <v>1140</v>
      </c>
      <c r="G82" s="21" t="s">
        <v>1</v>
      </c>
      <c r="H82" s="21" t="s">
        <v>0</v>
      </c>
      <c r="I82" s="22" t="s">
        <v>3135</v>
      </c>
      <c r="J82" s="22">
        <v>8348801400</v>
      </c>
      <c r="K82" s="20" t="s">
        <v>0</v>
      </c>
      <c r="L82" s="20" t="s">
        <v>1316</v>
      </c>
      <c r="M82" s="20" t="s">
        <v>9</v>
      </c>
      <c r="N82" s="20" t="s">
        <v>9</v>
      </c>
      <c r="O82" s="21" t="s">
        <v>9</v>
      </c>
      <c r="P82" s="21">
        <v>0</v>
      </c>
      <c r="Q82" s="21" t="s">
        <v>9</v>
      </c>
      <c r="R82" s="21" t="s">
        <v>1320</v>
      </c>
      <c r="S82" s="21" t="s">
        <v>1321</v>
      </c>
      <c r="T82" s="21" t="s">
        <v>1316</v>
      </c>
      <c r="U82" s="21" t="s">
        <v>1936</v>
      </c>
      <c r="V82" s="21" t="s">
        <v>3051</v>
      </c>
      <c r="W82" s="20" t="s">
        <v>9</v>
      </c>
      <c r="X82" s="21" t="s">
        <v>9</v>
      </c>
      <c r="Y82" s="21" t="s">
        <v>1947</v>
      </c>
      <c r="Z82" s="21" t="s">
        <v>3052</v>
      </c>
      <c r="AA82" s="20">
        <v>0</v>
      </c>
      <c r="AB82" s="20" t="s">
        <v>9</v>
      </c>
      <c r="AC82" s="21" t="s">
        <v>2220</v>
      </c>
      <c r="AD82" s="20" t="s">
        <v>1311</v>
      </c>
      <c r="AE82" s="16" t="str" cm="1">
        <f t="array" ref="AE82">IF(AF82="","",INDEX(전산회선!$E$4:$E$1141,_xlfn.AGGREGATE(15,6,ROW(전산회선!$E$4:$E$1141)-ROW(전산회선!$E$4)+1/((전산회선!$B$4:$B$1141=$E82)*(전산회선!$F$4:$F$1141=AF82)),1)))</f>
        <v/>
      </c>
      <c r="AF82" s="16" t="str">
        <f>IFERROR(IF(_xlfn.MAXIFS(전산회선!$F$4:$F$1141,전산회선!$B$4:$B$1141,$E82)=0,"",_xlfn.MAXIFS(전산회선!$F$4:$F$1141,전산회선!$B$4:$B$1141,$E82)),"")</f>
        <v/>
      </c>
      <c r="AG82" s="16" t="str" cm="1">
        <f t="array" ref="AG82">IF(AH82="","",INDEX(전산회선!$E$4:$E$1141,_xlfn.AGGREGATE(15,6,ROW(전산회선!$E$4:$E$1141)-ROW(전산회선!$E$4)+1/((전산회선!$B$4:$B$1141=$E82)*(전산회선!$F$4:$F$1141=AH82)),1)))</f>
        <v/>
      </c>
      <c r="AH82" s="16" t="str">
        <f>IFERROR(IF(_xlfn.MAXIFS(전산회선!$F$4:$F$1141,전산회선!$B$4:$B$1141,$E82,전산회선!$F$4:$F$1141,"&lt;"&amp;AF82)=0,"",_xlfn.MAXIFS(전산회선!$F$4:$F$1141,전산회선!$B$4:$B$1141,$E82,전산회선!$F$4:$F$1141,"&lt;"&amp;AF82)),"")</f>
        <v/>
      </c>
      <c r="AI82" s="16" t="str" cm="1">
        <f t="array" ref="AI82">IF(AJ82="","",INDEX(전산회선!$E$4:$E$1141,_xlfn.AGGREGATE(15,6,ROW(전산회선!$E$4:$E$1141)-ROW(전산회선!$E$4)+1/((전산회선!$B$4:$B$1141=$E82)*(전산회선!$F$4:$F$1141=AJ82)),1)))</f>
        <v/>
      </c>
      <c r="AJ82" s="16" t="str">
        <f>IFERROR(IF(_xlfn.MAXIFS(전산회선!$F$4:$F$1141,전산회선!$B$4:$B$1141,$E82,전산회선!$F$4:$F$1141,"&lt;"&amp;AH82)=0,"",_xlfn.MAXIFS(전산회선!$F$4:$F$1141,전산회선!$B$4:$B$1141,$E82,전산회선!$F$4:$F$1141,"&lt;"&amp;AH82)),"")</f>
        <v/>
      </c>
      <c r="AK82" s="16" t="str" cm="1">
        <f t="array" ref="AK82">IF(AL82="","",INDEX(전산회선!$E$4:$E$1141,_xlfn.AGGREGATE(15,6,ROW(전산회선!$E$4:$E$1141)-ROW(전산회선!$E$4)+1/((전산회선!$B$4:$B$1141=$E82)*(전산회선!$F$4:$F$1141=AL82)),1)))</f>
        <v/>
      </c>
      <c r="AL82" s="16" t="str">
        <f>IFERROR(IF(_xlfn.MAXIFS(전산회선!$F$4:$F$1141,전산회선!$B$4:$B$1141,$E82,전산회선!$F$4:$F$1141,"&lt;"&amp;AJ82)=0,"",_xlfn.MAXIFS(전산회선!$F$4:$F$1141,전산회선!$B$4:$B$1141,$E82,전산회선!$F$4:$F$1141,"&lt;"&amp;AJ82)),"")</f>
        <v/>
      </c>
      <c r="AM82" s="16" t="str" cm="1">
        <f t="array" ref="AM82">IF(AN82="","",INDEX(전산회선!$E$4:$E$1141,_xlfn.AGGREGATE(15,6,ROW(전산회선!$E$4:$E$1141)-ROW(전산회선!$E$4)+1/((전산회선!$B$4:$B$1141=$E82)*(전산회선!$F$4:$F$1141=AN82)),1)))</f>
        <v/>
      </c>
      <c r="AN82" s="16" t="str">
        <f>IFERROR(IF(_xlfn.MAXIFS(전산회선!$F$4:$F$1141,전산회선!$B$4:$B$1141,$E82,전산회선!$F$4:$F$1141,"&lt;"&amp;AL82)=0,"",_xlfn.MAXIFS(전산회선!$F$4:$F$1141,전산회선!$B$4:$B$1141,$E82,전산회선!$F$4:$F$1141,"&lt;"&amp;AL82)),"")</f>
        <v/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0</v>
      </c>
      <c r="AX82" s="23">
        <v>0</v>
      </c>
      <c r="AY82" s="23">
        <v>0</v>
      </c>
      <c r="AZ82" s="23">
        <v>0</v>
      </c>
      <c r="BA82" s="23">
        <v>0</v>
      </c>
      <c r="BB82" s="23">
        <f t="shared" si="7"/>
        <v>0</v>
      </c>
      <c r="BC82" s="23">
        <v>0</v>
      </c>
      <c r="BD82" s="23">
        <v>0</v>
      </c>
      <c r="BE82" s="23">
        <v>0</v>
      </c>
      <c r="BF82" s="23">
        <v>0</v>
      </c>
      <c r="BG82" s="23">
        <v>0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v>0</v>
      </c>
      <c r="BQ82" s="17" t="str">
        <f>IFERROR(INDEX(피벗!$BL$5:$CH$5,1,MATCH($BR82,INDEX(피벗!$BL:$CH,MATCH($E82,피벗!$BJ:$BJ,0),0),0)),"")</f>
        <v/>
      </c>
      <c r="BR82" s="23" t="str">
        <f>IFERROR(LARGE(INDEX(피벗!$BL:$CH,MATCH(성장고객!$E82,피벗!$BJ:$BJ,0),0),1),"")</f>
        <v/>
      </c>
      <c r="BS82" s="27" t="str">
        <f t="shared" si="8"/>
        <v/>
      </c>
      <c r="BT82" s="17" t="str">
        <f>IFERROR(INDEX(피벗!$BL$5:$CH$5,1,MATCH($BU82,INDEX(피벗!$BL:$CH,MATCH($E82,피벗!$BJ:$BJ,0),0),0)),"")</f>
        <v/>
      </c>
      <c r="BU82" s="23" t="str">
        <f>IFERROR(LARGE(INDEX(피벗!$BL:$CH,MATCH(성장고객!$E82,피벗!$BJ:$BJ,0),0),2),"")</f>
        <v/>
      </c>
      <c r="BV82" s="27" t="str">
        <f t="shared" si="9"/>
        <v/>
      </c>
      <c r="BW82" s="17" t="str">
        <f>IFERROR(INDEX(피벗!$BL$5:$CH$5,1,MATCH($BX82,INDEX(피벗!$BL:$CH,MATCH($E82,피벗!$BJ:$BJ,0),0),0)),"")</f>
        <v/>
      </c>
      <c r="BX82" s="23" t="str">
        <f>IFERROR(LARGE(INDEX(피벗!$BL:$CH,MATCH(성장고객!$E82,피벗!$BJ:$BJ,0),0),3),"")</f>
        <v/>
      </c>
      <c r="BY82" s="27" t="str">
        <f t="shared" si="10"/>
        <v/>
      </c>
      <c r="BZ82" s="17" t="str">
        <f>IFERROR(INDEX(피벗!$BL$5:$CH$5,1,MATCH($CA82,INDEX(피벗!$BL:$CH,MATCH($E82,피벗!$BJ:$BJ,0),0),0)),"")</f>
        <v/>
      </c>
      <c r="CA82" s="23" t="str">
        <f>IFERROR(LARGE(INDEX(피벗!$BL:$CH,MATCH(성장고객!$E82,피벗!$BJ:$BJ,0),0),4),"")</f>
        <v/>
      </c>
      <c r="CB82" s="27" t="str">
        <f t="shared" si="11"/>
        <v/>
      </c>
      <c r="CC82" s="17" t="str">
        <f>IFERROR(INDEX(피벗!$BL$5:$CH$5,1,MATCH($CD82,INDEX(피벗!$BL:$CH,MATCH($E82,피벗!$BJ:$BJ,0),0),0)),"")</f>
        <v/>
      </c>
      <c r="CD82" s="23" t="str">
        <f>IFERROR(LARGE(INDEX(피벗!$BL:$CH,MATCH(성장고객!$E82,피벗!$BJ:$BJ,0),0),5),"")</f>
        <v/>
      </c>
      <c r="CE82" s="27" t="str">
        <f t="shared" si="12"/>
        <v/>
      </c>
      <c r="CF82" s="23" t="str">
        <f>IFERROR(INDEX(피벗!$CI:$CI,MATCH($E82,피벗!$BJ:$BJ,0)),"")</f>
        <v/>
      </c>
      <c r="CG82" s="25" t="str">
        <f t="shared" si="13"/>
        <v/>
      </c>
      <c r="CH82" s="17" t="str">
        <f>IFERROR(INDEX(피벗!$EZ$5:$GE$5,1,MATCH($CI82,INDEX(피벗!$EZ:$GE,MATCH($E82,피벗!$EY:$EY,0),0),0)),"")</f>
        <v/>
      </c>
      <c r="CI82" s="23" t="str">
        <f>IFERROR(LARGE(INDEX(피벗!$EZ:$GE,MATCH(성장고객!$E82,피벗!$EY:$EY,0),0),1),"")</f>
        <v/>
      </c>
      <c r="CJ82" s="17" t="str">
        <f>IFERROR(INDEX(피벗!$EZ$5:$GE$5,1,MATCH($CK82,INDEX(피벗!$EZ:$GE,MATCH($E82,피벗!$EY:$EY,0),0),0)),"")</f>
        <v/>
      </c>
      <c r="CK82" s="23" t="str">
        <f>IFERROR(LARGE(INDEX(피벗!$EZ:$GE,MATCH(성장고객!$E82,피벗!$EY:$EY,0),0),2),"")</f>
        <v/>
      </c>
      <c r="CL82" s="17" t="str">
        <f>IFERROR(INDEX(피벗!$EZ$5:$GE$5,1,MATCH($CM82,INDEX(피벗!$EZ:$GE,MATCH($E82,피벗!$EY:$EY,0),0),0)),"")</f>
        <v/>
      </c>
      <c r="CM82" s="23" t="str">
        <f>IFERROR(LARGE(INDEX(피벗!$EZ:$GE,MATCH(성장고객!$E82,피벗!$EY:$EY,0),0),3),"")</f>
        <v/>
      </c>
      <c r="CN82" s="17" t="str">
        <f>IFERROR(INDEX(피벗!$EZ$5:$GE$5,1,MATCH($CO82,INDEX(피벗!$EZ:$GE,MATCH($E82,피벗!$EY:$EY,0),0),0)),"")</f>
        <v/>
      </c>
      <c r="CO82" s="23" t="str">
        <f>IFERROR(LARGE(INDEX(피벗!$EZ:$GE,MATCH(성장고객!$E82,피벗!$EY:$EY,0),0),4),"")</f>
        <v/>
      </c>
      <c r="CP82" s="17" t="str">
        <f>IFERROR(INDEX(피벗!$EZ$5:$GE$5,1,MATCH($CQ82,INDEX(피벗!$EZ:$GE,MATCH($E82,피벗!$EY:$EY,0),0),0)),"")</f>
        <v/>
      </c>
      <c r="CQ82" s="23" t="str">
        <f>IFERROR(LARGE(INDEX(피벗!$EZ:$GE,MATCH(성장고객!$E82,피벗!$EY:$EY,0),0),5),"")</f>
        <v/>
      </c>
      <c r="CR82" s="23" t="str">
        <f>IFERROR(INDEX(피벗!$GF:$GF,MATCH($E82,피벗!$EY:$EY,0)),"")</f>
        <v/>
      </c>
    </row>
    <row r="83" spans="1:96" x14ac:dyDescent="0.45">
      <c r="A83" s="20" t="s">
        <v>982</v>
      </c>
      <c r="B83" s="20" t="s">
        <v>26</v>
      </c>
      <c r="C83" s="20" t="s">
        <v>104</v>
      </c>
      <c r="D83" s="20" t="s">
        <v>1199</v>
      </c>
      <c r="E83" s="20" t="s">
        <v>916</v>
      </c>
      <c r="F83" s="21" t="s">
        <v>917</v>
      </c>
      <c r="G83" s="21" t="s">
        <v>1</v>
      </c>
      <c r="H83" s="21" t="s">
        <v>0</v>
      </c>
      <c r="I83" s="22" t="s">
        <v>3136</v>
      </c>
      <c r="J83" s="22" t="s">
        <v>919</v>
      </c>
      <c r="K83" s="20" t="s">
        <v>0</v>
      </c>
      <c r="L83" s="20" t="s">
        <v>1316</v>
      </c>
      <c r="M83" s="20" t="s">
        <v>1311</v>
      </c>
      <c r="N83" s="20" t="s">
        <v>1317</v>
      </c>
      <c r="O83" s="21" t="s">
        <v>2304</v>
      </c>
      <c r="P83" s="21">
        <v>13</v>
      </c>
      <c r="Q83" s="21" t="s">
        <v>1347</v>
      </c>
      <c r="R83" s="21" t="s">
        <v>1320</v>
      </c>
      <c r="S83" s="21" t="s">
        <v>1321</v>
      </c>
      <c r="T83" s="21" t="s">
        <v>1316</v>
      </c>
      <c r="U83" s="21" t="s">
        <v>2305</v>
      </c>
      <c r="V83" s="21" t="s">
        <v>2306</v>
      </c>
      <c r="W83" s="20" t="s">
        <v>2307</v>
      </c>
      <c r="X83" s="21" t="s">
        <v>2308</v>
      </c>
      <c r="Y83" s="21" t="s">
        <v>2309</v>
      </c>
      <c r="Z83" s="21" t="s">
        <v>2310</v>
      </c>
      <c r="AA83" s="20">
        <v>24</v>
      </c>
      <c r="AB83" s="20" t="s">
        <v>1579</v>
      </c>
      <c r="AC83" s="21" t="s">
        <v>9</v>
      </c>
      <c r="AD83" s="20" t="s">
        <v>1311</v>
      </c>
      <c r="AE83" s="16" t="str" cm="1">
        <f t="array" ref="AE83">IF(AF83="","",INDEX(전산회선!$E$4:$E$1141,_xlfn.AGGREGATE(15,6,ROW(전산회선!$E$4:$E$1141)-ROW(전산회선!$E$4)+1/((전산회선!$B$4:$B$1141=$E83)*(전산회선!$F$4:$F$1141=AF83)),1)))</f>
        <v>기업인터넷전화</v>
      </c>
      <c r="AF83" s="16">
        <f>IFERROR(IF(_xlfn.MAXIFS(전산회선!$F$4:$F$1141,전산회선!$B$4:$B$1141,$E83)=0,"",_xlfn.MAXIFS(전산회선!$F$4:$F$1141,전산회선!$B$4:$B$1141,$E83)),"")</f>
        <v>14</v>
      </c>
      <c r="AG83" s="16" t="str" cm="1">
        <f t="array" ref="AG83">IF(AH83="","",INDEX(전산회선!$E$4:$E$1141,_xlfn.AGGREGATE(15,6,ROW(전산회선!$E$4:$E$1141)-ROW(전산회선!$E$4)+1/((전산회선!$B$4:$B$1141=$E83)*(전산회선!$F$4:$F$1141=AH83)),1)))</f>
        <v>GiGA인터넷</v>
      </c>
      <c r="AH83" s="16">
        <f>IFERROR(IF(_xlfn.MAXIFS(전산회선!$F$4:$F$1141,전산회선!$B$4:$B$1141,$E83,전산회선!$F$4:$F$1141,"&lt;"&amp;AF83)=0,"",_xlfn.MAXIFS(전산회선!$F$4:$F$1141,전산회선!$B$4:$B$1141,$E83,전산회선!$F$4:$F$1141,"&lt;"&amp;AF83)),"")</f>
        <v>5</v>
      </c>
      <c r="AI83" s="16" t="str" cm="1">
        <f t="array" ref="AI83">IF(AJ83="","",INDEX(전산회선!$E$4:$E$1141,_xlfn.AGGREGATE(15,6,ROW(전산회선!$E$4:$E$1141)-ROW(전산회선!$E$4)+1/((전산회선!$B$4:$B$1141=$E83)*(전산회선!$F$4:$F$1141=AJ83)),1)))</f>
        <v>홈일반전화</v>
      </c>
      <c r="AJ83" s="16">
        <f>IFERROR(IF(_xlfn.MAXIFS(전산회선!$F$4:$F$1141,전산회선!$B$4:$B$1141,$E83,전산회선!$F$4:$F$1141,"&lt;"&amp;AH83)=0,"",_xlfn.MAXIFS(전산회선!$F$4:$F$1141,전산회선!$B$4:$B$1141,$E83,전산회선!$F$4:$F$1141,"&lt;"&amp;AH83)),"")</f>
        <v>3</v>
      </c>
      <c r="AK83" s="16" t="str" cm="1">
        <f t="array" ref="AK83">IF(AL83="","",INDEX(전산회선!$E$4:$E$1141,_xlfn.AGGREGATE(15,6,ROW(전산회선!$E$4:$E$1141)-ROW(전산회선!$E$4)+1/((전산회선!$B$4:$B$1141=$E83)*(전산회선!$F$4:$F$1141=AL83)),1)))</f>
        <v>GTV</v>
      </c>
      <c r="AL83" s="16">
        <f>IFERROR(IF(_xlfn.MAXIFS(전산회선!$F$4:$F$1141,전산회선!$B$4:$B$1141,$E83,전산회선!$F$4:$F$1141,"&lt;"&amp;AJ83)=0,"",_xlfn.MAXIFS(전산회선!$F$4:$F$1141,전산회선!$B$4:$B$1141,$E83,전산회선!$F$4:$F$1141,"&lt;"&amp;AJ83)),"")</f>
        <v>1</v>
      </c>
      <c r="AM83" s="16" t="str" cm="1">
        <f t="array" ref="AM83">IF(AN83="","",INDEX(전산회선!$E$4:$E$1141,_xlfn.AGGREGATE(15,6,ROW(전산회선!$E$4:$E$1141)-ROW(전산회선!$E$4)+1/((전산회선!$B$4:$B$1141=$E83)*(전산회선!$F$4:$F$1141=AN83)),1)))</f>
        <v/>
      </c>
      <c r="AN83" s="16" t="str">
        <f>IFERROR(IF(_xlfn.MAXIFS(전산회선!$F$4:$F$1141,전산회선!$B$4:$B$1141,$E83,전산회선!$F$4:$F$1141,"&lt;"&amp;AL83)=0,"",_xlfn.MAXIFS(전산회선!$F$4:$F$1141,전산회선!$B$4:$B$1141,$E83,전산회선!$F$4:$F$1141,"&lt;"&amp;AL83)),"")</f>
        <v/>
      </c>
      <c r="AO83" s="23">
        <v>177976</v>
      </c>
      <c r="AP83" s="23">
        <v>195049</v>
      </c>
      <c r="AQ83" s="23">
        <v>179809</v>
      </c>
      <c r="AR83" s="23">
        <v>179500</v>
      </c>
      <c r="AS83" s="23">
        <v>179172</v>
      </c>
      <c r="AT83" s="23">
        <v>180991</v>
      </c>
      <c r="AU83" s="23">
        <v>178457</v>
      </c>
      <c r="AV83" s="23">
        <v>205989</v>
      </c>
      <c r="AW83" s="23">
        <v>177260</v>
      </c>
      <c r="AX83" s="23">
        <v>177350</v>
      </c>
      <c r="AY83" s="23">
        <v>178038</v>
      </c>
      <c r="AZ83" s="23">
        <v>178850</v>
      </c>
      <c r="BA83" s="23">
        <v>182370.08333333334</v>
      </c>
      <c r="BB83" s="23">
        <f t="shared" si="7"/>
        <v>2188441</v>
      </c>
      <c r="BC83" s="23">
        <v>0</v>
      </c>
      <c r="BD83" s="23">
        <v>0</v>
      </c>
      <c r="BE83" s="23">
        <v>0</v>
      </c>
      <c r="BF83" s="23">
        <v>0</v>
      </c>
      <c r="BG83" s="23">
        <v>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0</v>
      </c>
      <c r="BN83" s="23">
        <v>0</v>
      </c>
      <c r="BO83" s="23">
        <v>0</v>
      </c>
      <c r="BP83" s="23">
        <v>0</v>
      </c>
      <c r="BQ83" s="17" t="str">
        <f>IFERROR(INDEX(피벗!$BL$5:$CH$5,1,MATCH($BR83,INDEX(피벗!$BL:$CH,MATCH($E83,피벗!$BJ:$BJ,0),0),0)),"")</f>
        <v/>
      </c>
      <c r="BR83" s="23" t="str">
        <f>IFERROR(LARGE(INDEX(피벗!$BL:$CH,MATCH(성장고객!$E83,피벗!$BJ:$BJ,0),0),1),"")</f>
        <v/>
      </c>
      <c r="BS83" s="27" t="str">
        <f t="shared" si="8"/>
        <v/>
      </c>
      <c r="BT83" s="17" t="str">
        <f>IFERROR(INDEX(피벗!$BL$5:$CH$5,1,MATCH($BU83,INDEX(피벗!$BL:$CH,MATCH($E83,피벗!$BJ:$BJ,0),0),0)),"")</f>
        <v/>
      </c>
      <c r="BU83" s="23" t="str">
        <f>IFERROR(LARGE(INDEX(피벗!$BL:$CH,MATCH(성장고객!$E83,피벗!$BJ:$BJ,0),0),2),"")</f>
        <v/>
      </c>
      <c r="BV83" s="27" t="str">
        <f t="shared" si="9"/>
        <v/>
      </c>
      <c r="BW83" s="17" t="str">
        <f>IFERROR(INDEX(피벗!$BL$5:$CH$5,1,MATCH($BX83,INDEX(피벗!$BL:$CH,MATCH($E83,피벗!$BJ:$BJ,0),0),0)),"")</f>
        <v/>
      </c>
      <c r="BX83" s="23" t="str">
        <f>IFERROR(LARGE(INDEX(피벗!$BL:$CH,MATCH(성장고객!$E83,피벗!$BJ:$BJ,0),0),3),"")</f>
        <v/>
      </c>
      <c r="BY83" s="27" t="str">
        <f t="shared" si="10"/>
        <v/>
      </c>
      <c r="BZ83" s="17" t="str">
        <f>IFERROR(INDEX(피벗!$BL$5:$CH$5,1,MATCH($CA83,INDEX(피벗!$BL:$CH,MATCH($E83,피벗!$BJ:$BJ,0),0),0)),"")</f>
        <v/>
      </c>
      <c r="CA83" s="23" t="str">
        <f>IFERROR(LARGE(INDEX(피벗!$BL:$CH,MATCH(성장고객!$E83,피벗!$BJ:$BJ,0),0),4),"")</f>
        <v/>
      </c>
      <c r="CB83" s="27" t="str">
        <f t="shared" si="11"/>
        <v/>
      </c>
      <c r="CC83" s="17" t="str">
        <f>IFERROR(INDEX(피벗!$BL$5:$CH$5,1,MATCH($CD83,INDEX(피벗!$BL:$CH,MATCH($E83,피벗!$BJ:$BJ,0),0),0)),"")</f>
        <v/>
      </c>
      <c r="CD83" s="23" t="str">
        <f>IFERROR(LARGE(INDEX(피벗!$BL:$CH,MATCH(성장고객!$E83,피벗!$BJ:$BJ,0),0),5),"")</f>
        <v/>
      </c>
      <c r="CE83" s="27" t="str">
        <f t="shared" si="12"/>
        <v/>
      </c>
      <c r="CF83" s="23" t="str">
        <f>IFERROR(INDEX(피벗!$CI:$CI,MATCH($E83,피벗!$BJ:$BJ,0)),"")</f>
        <v/>
      </c>
      <c r="CG83" s="25" t="str">
        <f t="shared" si="13"/>
        <v/>
      </c>
      <c r="CH83" s="17" t="str">
        <f>IFERROR(INDEX(피벗!$EZ$5:$GE$5,1,MATCH($CI83,INDEX(피벗!$EZ:$GE,MATCH($E83,피벗!$EY:$EY,0),0),0)),"")</f>
        <v>GiGA인터넷</v>
      </c>
      <c r="CI83" s="23">
        <f>IFERROR(LARGE(INDEX(피벗!$EZ:$GE,MATCH(성장고객!$E83,피벗!$EY:$EY,0),0),1),"")</f>
        <v>1648781</v>
      </c>
      <c r="CJ83" s="17" t="str">
        <f>IFERROR(INDEX(피벗!$EZ$5:$GE$5,1,MATCH($CK83,INDEX(피벗!$EZ:$GE,MATCH($E83,피벗!$EY:$EY,0),0),0)),"")</f>
        <v>기업인터넷전화</v>
      </c>
      <c r="CK83" s="23">
        <f>IFERROR(LARGE(INDEX(피벗!$EZ:$GE,MATCH(성장고객!$E83,피벗!$EY:$EY,0),0),2),"")</f>
        <v>193433</v>
      </c>
      <c r="CL83" s="17" t="str">
        <f>IFERROR(INDEX(피벗!$EZ$5:$GE$5,1,MATCH($CM83,INDEX(피벗!$EZ:$GE,MATCH($E83,피벗!$EY:$EY,0),0),0)),"")</f>
        <v>홈일반전화</v>
      </c>
      <c r="CM83" s="23">
        <f>IFERROR(LARGE(INDEX(피벗!$EZ:$GE,MATCH(성장고객!$E83,피벗!$EY:$EY,0),0),3),"")</f>
        <v>174238</v>
      </c>
      <c r="CN83" s="17" t="str">
        <f>IFERROR(INDEX(피벗!$EZ$5:$GE$5,1,MATCH($CO83,INDEX(피벗!$EZ:$GE,MATCH($E83,피벗!$EY:$EY,0),0),0)),"")</f>
        <v>GTV</v>
      </c>
      <c r="CO83" s="23">
        <f>IFERROR(LARGE(INDEX(피벗!$EZ:$GE,MATCH(성장고객!$E83,피벗!$EY:$EY,0),0),4),"")</f>
        <v>129600</v>
      </c>
      <c r="CP83" s="17" t="str">
        <f>IFERROR(INDEX(피벗!$EZ$5:$GE$5,1,MATCH($CQ83,INDEX(피벗!$EZ:$GE,MATCH($E83,피벗!$EY:$EY,0),0),0)),"")</f>
        <v>인터넷부가</v>
      </c>
      <c r="CQ83" s="23">
        <f>IFERROR(LARGE(INDEX(피벗!$EZ:$GE,MATCH(성장고객!$E83,피벗!$EY:$EY,0),0),5),"")</f>
        <v>32556</v>
      </c>
      <c r="CR83" s="23">
        <f>IFERROR(INDEX(피벗!$GF:$GF,MATCH($E83,피벗!$EY:$EY,0)),"")</f>
        <v>2188441</v>
      </c>
    </row>
    <row r="84" spans="1:96" x14ac:dyDescent="0.45">
      <c r="A84" s="20" t="s">
        <v>982</v>
      </c>
      <c r="B84" s="20" t="s">
        <v>26</v>
      </c>
      <c r="C84" s="20" t="s">
        <v>104</v>
      </c>
      <c r="D84" s="20" t="s">
        <v>984</v>
      </c>
      <c r="E84" s="20" t="s">
        <v>276</v>
      </c>
      <c r="F84" s="21" t="s">
        <v>277</v>
      </c>
      <c r="G84" s="21" t="s">
        <v>1</v>
      </c>
      <c r="H84" s="21" t="s">
        <v>0</v>
      </c>
      <c r="I84" s="22" t="s">
        <v>278</v>
      </c>
      <c r="J84" s="22" t="s">
        <v>279</v>
      </c>
      <c r="K84" s="20" t="s">
        <v>0</v>
      </c>
      <c r="L84" s="20" t="s">
        <v>1316</v>
      </c>
      <c r="M84" s="20" t="s">
        <v>9</v>
      </c>
      <c r="N84" s="20" t="s">
        <v>9</v>
      </c>
      <c r="O84" s="21" t="s">
        <v>2553</v>
      </c>
      <c r="P84" s="21">
        <v>38</v>
      </c>
      <c r="Q84" s="21" t="s">
        <v>1347</v>
      </c>
      <c r="R84" s="21" t="s">
        <v>1320</v>
      </c>
      <c r="S84" s="21" t="s">
        <v>1321</v>
      </c>
      <c r="T84" s="21" t="s">
        <v>1316</v>
      </c>
      <c r="U84" s="21" t="s">
        <v>2850</v>
      </c>
      <c r="V84" s="21" t="s">
        <v>2851</v>
      </c>
      <c r="W84" s="20" t="s">
        <v>2852</v>
      </c>
      <c r="X84" s="21" t="s">
        <v>9</v>
      </c>
      <c r="Y84" s="21" t="s">
        <v>2853</v>
      </c>
      <c r="Z84" s="21" t="s">
        <v>2854</v>
      </c>
      <c r="AA84" s="20">
        <v>3</v>
      </c>
      <c r="AB84" s="20" t="s">
        <v>1399</v>
      </c>
      <c r="AC84" s="21" t="s">
        <v>9</v>
      </c>
      <c r="AD84" s="20" t="s">
        <v>1311</v>
      </c>
      <c r="AE84" s="16" t="str" cm="1">
        <f t="array" ref="AE84">IF(AF84="","",INDEX(전산회선!$E$4:$E$1141,_xlfn.AGGREGATE(15,6,ROW(전산회선!$E$4:$E$1141)-ROW(전산회선!$E$4)+1/((전산회선!$B$4:$B$1141=$E84)*(전산회선!$F$4:$F$1141=AF84)),1)))</f>
        <v>GTV Biz</v>
      </c>
      <c r="AF84" s="16">
        <f>IFERROR(IF(_xlfn.MAXIFS(전산회선!$F$4:$F$1141,전산회선!$B$4:$B$1141,$E84)=0,"",_xlfn.MAXIFS(전산회선!$F$4:$F$1141,전산회선!$B$4:$B$1141,$E84)),"")</f>
        <v>31</v>
      </c>
      <c r="AG84" s="16" t="str" cm="1">
        <f t="array" ref="AG84">IF(AH84="","",INDEX(전산회선!$E$4:$E$1141,_xlfn.AGGREGATE(15,6,ROW(전산회선!$E$4:$E$1141)-ROW(전산회선!$E$4)+1/((전산회선!$B$4:$B$1141=$E84)*(전산회선!$F$4:$F$1141=AH84)),1)))</f>
        <v>GiGA인터넷</v>
      </c>
      <c r="AH84" s="16">
        <f>IFERROR(IF(_xlfn.MAXIFS(전산회선!$F$4:$F$1141,전산회선!$B$4:$B$1141,$E84,전산회선!$F$4:$F$1141,"&lt;"&amp;AF84)=0,"",_xlfn.MAXIFS(전산회선!$F$4:$F$1141,전산회선!$B$4:$B$1141,$E84,전산회선!$F$4:$F$1141,"&lt;"&amp;AF84)),"")</f>
        <v>5</v>
      </c>
      <c r="AI84" s="16" t="str" cm="1">
        <f t="array" ref="AI84">IF(AJ84="","",INDEX(전산회선!$E$4:$E$1141,_xlfn.AGGREGATE(15,6,ROW(전산회선!$E$4:$E$1141)-ROW(전산회선!$E$4)+1/((전산회선!$B$4:$B$1141=$E84)*(전산회선!$F$4:$F$1141=AJ84)),1)))</f>
        <v>홈일반전화</v>
      </c>
      <c r="AJ84" s="16">
        <f>IFERROR(IF(_xlfn.MAXIFS(전산회선!$F$4:$F$1141,전산회선!$B$4:$B$1141,$E84,전산회선!$F$4:$F$1141,"&lt;"&amp;AH84)=0,"",_xlfn.MAXIFS(전산회선!$F$4:$F$1141,전산회선!$B$4:$B$1141,$E84,전산회선!$F$4:$F$1141,"&lt;"&amp;AH84)),"")</f>
        <v>2</v>
      </c>
      <c r="AK84" s="16" t="str" cm="1">
        <f t="array" ref="AK84">IF(AL84="","",INDEX(전산회선!$E$4:$E$1141,_xlfn.AGGREGATE(15,6,ROW(전산회선!$E$4:$E$1141)-ROW(전산회선!$E$4)+1/((전산회선!$B$4:$B$1141=$E84)*(전산회선!$F$4:$F$1141=AL84)),1)))</f>
        <v/>
      </c>
      <c r="AL84" s="16" t="str">
        <f>IFERROR(IF(_xlfn.MAXIFS(전산회선!$F$4:$F$1141,전산회선!$B$4:$B$1141,$E84,전산회선!$F$4:$F$1141,"&lt;"&amp;AJ84)=0,"",_xlfn.MAXIFS(전산회선!$F$4:$F$1141,전산회선!$B$4:$B$1141,$E84,전산회선!$F$4:$F$1141,"&lt;"&amp;AJ84)),"")</f>
        <v/>
      </c>
      <c r="AM84" s="16" t="str" cm="1">
        <f t="array" ref="AM84">IF(AN84="","",INDEX(전산회선!$E$4:$E$1141,_xlfn.AGGREGATE(15,6,ROW(전산회선!$E$4:$E$1141)-ROW(전산회선!$E$4)+1/((전산회선!$B$4:$B$1141=$E84)*(전산회선!$F$4:$F$1141=AN84)),1)))</f>
        <v/>
      </c>
      <c r="AN84" s="16" t="str">
        <f>IFERROR(IF(_xlfn.MAXIFS(전산회선!$F$4:$F$1141,전산회선!$B$4:$B$1141,$E84,전산회선!$F$4:$F$1141,"&lt;"&amp;AL84)=0,"",_xlfn.MAXIFS(전산회선!$F$4:$F$1141,전산회선!$B$4:$B$1141,$E84,전산회선!$F$4:$F$1141,"&lt;"&amp;AL84)),"")</f>
        <v/>
      </c>
      <c r="AO84" s="23">
        <v>520690</v>
      </c>
      <c r="AP84" s="23">
        <v>519589</v>
      </c>
      <c r="AQ84" s="23">
        <v>529487</v>
      </c>
      <c r="AR84" s="23">
        <v>527043</v>
      </c>
      <c r="AS84" s="23">
        <v>547044</v>
      </c>
      <c r="AT84" s="23">
        <v>541639</v>
      </c>
      <c r="AU84" s="23">
        <v>536392</v>
      </c>
      <c r="AV84" s="23">
        <v>525053</v>
      </c>
      <c r="AW84" s="23">
        <v>529187</v>
      </c>
      <c r="AX84" s="23">
        <v>519380</v>
      </c>
      <c r="AY84" s="23">
        <v>501408</v>
      </c>
      <c r="AZ84" s="23">
        <v>500234</v>
      </c>
      <c r="BA84" s="23">
        <v>524762.16666666663</v>
      </c>
      <c r="BB84" s="23">
        <f t="shared" si="7"/>
        <v>6297146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v>0</v>
      </c>
      <c r="BQ84" s="17" t="str">
        <f>IFERROR(INDEX(피벗!$BL$5:$CH$5,1,MATCH($BR84,INDEX(피벗!$BL:$CH,MATCH($E84,피벗!$BJ:$BJ,0),0),0)),"")</f>
        <v/>
      </c>
      <c r="BR84" s="23" t="str">
        <f>IFERROR(LARGE(INDEX(피벗!$BL:$CH,MATCH(성장고객!$E84,피벗!$BJ:$BJ,0),0),1),"")</f>
        <v/>
      </c>
      <c r="BS84" s="27" t="str">
        <f t="shared" si="8"/>
        <v/>
      </c>
      <c r="BT84" s="17" t="str">
        <f>IFERROR(INDEX(피벗!$BL$5:$CH$5,1,MATCH($BU84,INDEX(피벗!$BL:$CH,MATCH($E84,피벗!$BJ:$BJ,0),0),0)),"")</f>
        <v/>
      </c>
      <c r="BU84" s="23" t="str">
        <f>IFERROR(LARGE(INDEX(피벗!$BL:$CH,MATCH(성장고객!$E84,피벗!$BJ:$BJ,0),0),2),"")</f>
        <v/>
      </c>
      <c r="BV84" s="27" t="str">
        <f t="shared" si="9"/>
        <v/>
      </c>
      <c r="BW84" s="17" t="str">
        <f>IFERROR(INDEX(피벗!$BL$5:$CH$5,1,MATCH($BX84,INDEX(피벗!$BL:$CH,MATCH($E84,피벗!$BJ:$BJ,0),0),0)),"")</f>
        <v/>
      </c>
      <c r="BX84" s="23" t="str">
        <f>IFERROR(LARGE(INDEX(피벗!$BL:$CH,MATCH(성장고객!$E84,피벗!$BJ:$BJ,0),0),3),"")</f>
        <v/>
      </c>
      <c r="BY84" s="27" t="str">
        <f t="shared" si="10"/>
        <v/>
      </c>
      <c r="BZ84" s="17" t="str">
        <f>IFERROR(INDEX(피벗!$BL$5:$CH$5,1,MATCH($CA84,INDEX(피벗!$BL:$CH,MATCH($E84,피벗!$BJ:$BJ,0),0),0)),"")</f>
        <v/>
      </c>
      <c r="CA84" s="23" t="str">
        <f>IFERROR(LARGE(INDEX(피벗!$BL:$CH,MATCH(성장고객!$E84,피벗!$BJ:$BJ,0),0),4),"")</f>
        <v/>
      </c>
      <c r="CB84" s="27" t="str">
        <f t="shared" si="11"/>
        <v/>
      </c>
      <c r="CC84" s="17" t="str">
        <f>IFERROR(INDEX(피벗!$BL$5:$CH$5,1,MATCH($CD84,INDEX(피벗!$BL:$CH,MATCH($E84,피벗!$BJ:$BJ,0),0),0)),"")</f>
        <v/>
      </c>
      <c r="CD84" s="23" t="str">
        <f>IFERROR(LARGE(INDEX(피벗!$BL:$CH,MATCH(성장고객!$E84,피벗!$BJ:$BJ,0),0),5),"")</f>
        <v/>
      </c>
      <c r="CE84" s="27" t="str">
        <f t="shared" si="12"/>
        <v/>
      </c>
      <c r="CF84" s="23" t="str">
        <f>IFERROR(INDEX(피벗!$CI:$CI,MATCH($E84,피벗!$BJ:$BJ,0)),"")</f>
        <v/>
      </c>
      <c r="CG84" s="25" t="str">
        <f t="shared" si="13"/>
        <v/>
      </c>
      <c r="CH84" s="17" t="str">
        <f>IFERROR(INDEX(피벗!$EZ$5:$GE$5,1,MATCH($CI84,INDEX(피벗!$EZ:$GE,MATCH($E84,피벗!$EY:$EY,0),0),0)),"")</f>
        <v>GTV Biz</v>
      </c>
      <c r="CI84" s="23">
        <f>IFERROR(LARGE(INDEX(피벗!$EZ:$GE,MATCH(성장고객!$E84,피벗!$EY:$EY,0),0),1),"")</f>
        <v>3751187</v>
      </c>
      <c r="CJ84" s="17" t="str">
        <f>IFERROR(INDEX(피벗!$EZ$5:$GE$5,1,MATCH($CK84,INDEX(피벗!$EZ:$GE,MATCH($E84,피벗!$EY:$EY,0),0),0)),"")</f>
        <v>GiGA인터넷</v>
      </c>
      <c r="CK84" s="23">
        <f>IFERROR(LARGE(INDEX(피벗!$EZ:$GE,MATCH(성장고객!$E84,피벗!$EY:$EY,0),0),2),"")</f>
        <v>1747716</v>
      </c>
      <c r="CL84" s="17" t="str">
        <f>IFERROR(INDEX(피벗!$EZ$5:$GE$5,1,MATCH($CM84,INDEX(피벗!$EZ:$GE,MATCH($E84,피벗!$EY:$EY,0),0),0)),"")</f>
        <v>홈지능망</v>
      </c>
      <c r="CM84" s="23">
        <f>IFERROR(LARGE(INDEX(피벗!$EZ:$GE,MATCH(성장고객!$E84,피벗!$EY:$EY,0),0),3),"")</f>
        <v>668247</v>
      </c>
      <c r="CN84" s="17" t="str">
        <f>IFERROR(INDEX(피벗!$EZ$5:$GE$5,1,MATCH($CO84,INDEX(피벗!$EZ:$GE,MATCH($E84,피벗!$EY:$EY,0),0),0)),"")</f>
        <v>홈일반전화</v>
      </c>
      <c r="CO84" s="23">
        <f>IFERROR(LARGE(INDEX(피벗!$EZ:$GE,MATCH(성장고객!$E84,피벗!$EY:$EY,0),0),4),"")</f>
        <v>104723</v>
      </c>
      <c r="CP84" s="17" t="str">
        <f>IFERROR(INDEX(피벗!$EZ$5:$GE$5,1,MATCH($CQ84,INDEX(피벗!$EZ:$GE,MATCH($E84,피벗!$EY:$EY,0),0),0)),"")</f>
        <v>AI기업지능망</v>
      </c>
      <c r="CQ84" s="23">
        <f>IFERROR(LARGE(INDEX(피벗!$EZ:$GE,MATCH(성장고객!$E84,피벗!$EY:$EY,0),0),5),"")</f>
        <v>13729</v>
      </c>
      <c r="CR84" s="23">
        <f>IFERROR(INDEX(피벗!$GF:$GF,MATCH($E84,피벗!$EY:$EY,0)),"")</f>
        <v>6297146</v>
      </c>
    </row>
    <row r="85" spans="1:96" x14ac:dyDescent="0.45">
      <c r="A85" s="20" t="s">
        <v>982</v>
      </c>
      <c r="B85" s="20" t="s">
        <v>701</v>
      </c>
      <c r="C85" s="20" t="s">
        <v>104</v>
      </c>
      <c r="D85" s="20" t="s">
        <v>985</v>
      </c>
      <c r="E85" s="20" t="s">
        <v>771</v>
      </c>
      <c r="F85" s="21" t="s">
        <v>772</v>
      </c>
      <c r="G85" s="21" t="s">
        <v>1</v>
      </c>
      <c r="H85" s="21" t="s">
        <v>0</v>
      </c>
      <c r="I85" s="22" t="s">
        <v>773</v>
      </c>
      <c r="J85" s="22" t="s">
        <v>774</v>
      </c>
      <c r="K85" s="20" t="s">
        <v>0</v>
      </c>
      <c r="L85" s="20" t="s">
        <v>1316</v>
      </c>
      <c r="M85" s="20" t="s">
        <v>1389</v>
      </c>
      <c r="N85" s="20" t="s">
        <v>1390</v>
      </c>
      <c r="O85" s="21" t="s">
        <v>2084</v>
      </c>
      <c r="P85" s="21">
        <v>3</v>
      </c>
      <c r="Q85" s="21" t="s">
        <v>1358</v>
      </c>
      <c r="R85" s="21" t="s">
        <v>1320</v>
      </c>
      <c r="S85" s="21" t="s">
        <v>1321</v>
      </c>
      <c r="T85" s="21" t="s">
        <v>1316</v>
      </c>
      <c r="U85" s="21" t="s">
        <v>2067</v>
      </c>
      <c r="V85" s="21" t="s">
        <v>2085</v>
      </c>
      <c r="W85" s="20" t="s">
        <v>2086</v>
      </c>
      <c r="X85" s="21" t="s">
        <v>2087</v>
      </c>
      <c r="Y85" s="21" t="s">
        <v>2071</v>
      </c>
      <c r="Z85" s="21" t="s">
        <v>2088</v>
      </c>
      <c r="AA85" s="20">
        <v>6</v>
      </c>
      <c r="AB85" s="20" t="s">
        <v>1328</v>
      </c>
      <c r="AC85" s="21" t="s">
        <v>1930</v>
      </c>
      <c r="AD85" s="20" t="s">
        <v>1311</v>
      </c>
      <c r="AE85" s="16" t="str" cm="1">
        <f t="array" ref="AE85">IF(AF85="","",INDEX(전산회선!$E$4:$E$1141,_xlfn.AGGREGATE(15,6,ROW(전산회선!$E$4:$E$1141)-ROW(전산회선!$E$4)+1/((전산회선!$B$4:$B$1141=$E85)*(전산회선!$F$4:$F$1141=AF85)),1)))</f>
        <v>홈일반전화</v>
      </c>
      <c r="AF85" s="16">
        <f>IFERROR(IF(_xlfn.MAXIFS(전산회선!$F$4:$F$1141,전산회선!$B$4:$B$1141,$E85)=0,"",_xlfn.MAXIFS(전산회선!$F$4:$F$1141,전산회선!$B$4:$B$1141,$E85)),"")</f>
        <v>2</v>
      </c>
      <c r="AG85" s="16" t="str" cm="1">
        <f t="array" ref="AG85">IF(AH85="","",INDEX(전산회선!$E$4:$E$1141,_xlfn.AGGREGATE(15,6,ROW(전산회선!$E$4:$E$1141)-ROW(전산회선!$E$4)+1/((전산회선!$B$4:$B$1141=$E85)*(전산회선!$F$4:$F$1141=AH85)),1)))</f>
        <v>MeGA인터넷</v>
      </c>
      <c r="AH85" s="16">
        <f>IFERROR(IF(_xlfn.MAXIFS(전산회선!$F$4:$F$1141,전산회선!$B$4:$B$1141,$E85,전산회선!$F$4:$F$1141,"&lt;"&amp;AF85)=0,"",_xlfn.MAXIFS(전산회선!$F$4:$F$1141,전산회선!$B$4:$B$1141,$E85,전산회선!$F$4:$F$1141,"&lt;"&amp;AF85)),"")</f>
        <v>1</v>
      </c>
      <c r="AI85" s="16" t="str" cm="1">
        <f t="array" ref="AI85">IF(AJ85="","",INDEX(전산회선!$E$4:$E$1141,_xlfn.AGGREGATE(15,6,ROW(전산회선!$E$4:$E$1141)-ROW(전산회선!$E$4)+1/((전산회선!$B$4:$B$1141=$E85)*(전산회선!$F$4:$F$1141=AJ85)),1)))</f>
        <v/>
      </c>
      <c r="AJ85" s="16" t="str">
        <f>IFERROR(IF(_xlfn.MAXIFS(전산회선!$F$4:$F$1141,전산회선!$B$4:$B$1141,$E85,전산회선!$F$4:$F$1141,"&lt;"&amp;AH85)=0,"",_xlfn.MAXIFS(전산회선!$F$4:$F$1141,전산회선!$B$4:$B$1141,$E85,전산회선!$F$4:$F$1141,"&lt;"&amp;AH85)),"")</f>
        <v/>
      </c>
      <c r="AK85" s="16" t="str" cm="1">
        <f t="array" ref="AK85">IF(AL85="","",INDEX(전산회선!$E$4:$E$1141,_xlfn.AGGREGATE(15,6,ROW(전산회선!$E$4:$E$1141)-ROW(전산회선!$E$4)+1/((전산회선!$B$4:$B$1141=$E85)*(전산회선!$F$4:$F$1141=AL85)),1)))</f>
        <v/>
      </c>
      <c r="AL85" s="16" t="str">
        <f>IFERROR(IF(_xlfn.MAXIFS(전산회선!$F$4:$F$1141,전산회선!$B$4:$B$1141,$E85,전산회선!$F$4:$F$1141,"&lt;"&amp;AJ85)=0,"",_xlfn.MAXIFS(전산회선!$F$4:$F$1141,전산회선!$B$4:$B$1141,$E85,전산회선!$F$4:$F$1141,"&lt;"&amp;AJ85)),"")</f>
        <v/>
      </c>
      <c r="AM85" s="16" t="str" cm="1">
        <f t="array" ref="AM85">IF(AN85="","",INDEX(전산회선!$E$4:$E$1141,_xlfn.AGGREGATE(15,6,ROW(전산회선!$E$4:$E$1141)-ROW(전산회선!$E$4)+1/((전산회선!$B$4:$B$1141=$E85)*(전산회선!$F$4:$F$1141=AN85)),1)))</f>
        <v/>
      </c>
      <c r="AN85" s="16" t="str">
        <f>IFERROR(IF(_xlfn.MAXIFS(전산회선!$F$4:$F$1141,전산회선!$B$4:$B$1141,$E85,전산회선!$F$4:$F$1141,"&lt;"&amp;AL85)=0,"",_xlfn.MAXIFS(전산회선!$F$4:$F$1141,전산회선!$B$4:$B$1141,$E85,전산회선!$F$4:$F$1141,"&lt;"&amp;AL85)),"")</f>
        <v/>
      </c>
      <c r="AO85" s="23">
        <v>29362</v>
      </c>
      <c r="AP85" s="23">
        <v>31041</v>
      </c>
      <c r="AQ85" s="23">
        <v>31380</v>
      </c>
      <c r="AR85" s="23">
        <v>29835</v>
      </c>
      <c r="AS85" s="23">
        <v>29745</v>
      </c>
      <c r="AT85" s="23">
        <v>30202</v>
      </c>
      <c r="AU85" s="23">
        <v>30459</v>
      </c>
      <c r="AV85" s="23">
        <v>29900</v>
      </c>
      <c r="AW85" s="23">
        <v>31069</v>
      </c>
      <c r="AX85" s="23">
        <v>30413</v>
      </c>
      <c r="AY85" s="23">
        <v>30151</v>
      </c>
      <c r="AZ85" s="23">
        <v>31269</v>
      </c>
      <c r="BA85" s="23">
        <v>30402.166666666668</v>
      </c>
      <c r="BB85" s="23">
        <f t="shared" si="7"/>
        <v>364826</v>
      </c>
      <c r="BC85" s="23">
        <v>0</v>
      </c>
      <c r="BD85" s="23">
        <v>0</v>
      </c>
      <c r="BE85" s="23">
        <v>0</v>
      </c>
      <c r="BF85" s="23">
        <v>0</v>
      </c>
      <c r="BG85" s="23">
        <v>0</v>
      </c>
      <c r="BH85" s="23">
        <v>0</v>
      </c>
      <c r="BI85" s="23">
        <v>0</v>
      </c>
      <c r="BJ85" s="23">
        <v>0</v>
      </c>
      <c r="BK85" s="23">
        <v>0</v>
      </c>
      <c r="BL85" s="23">
        <v>0</v>
      </c>
      <c r="BM85" s="23">
        <v>0</v>
      </c>
      <c r="BN85" s="23">
        <v>0</v>
      </c>
      <c r="BO85" s="23">
        <v>0</v>
      </c>
      <c r="BP85" s="23">
        <v>0</v>
      </c>
      <c r="BQ85" s="17" t="str">
        <f>IFERROR(INDEX(피벗!$BL$5:$CH$5,1,MATCH($BR85,INDEX(피벗!$BL:$CH,MATCH($E85,피벗!$BJ:$BJ,0),0),0)),"")</f>
        <v/>
      </c>
      <c r="BR85" s="23" t="str">
        <f>IFERROR(LARGE(INDEX(피벗!$BL:$CH,MATCH(성장고객!$E85,피벗!$BJ:$BJ,0),0),1),"")</f>
        <v/>
      </c>
      <c r="BS85" s="27" t="str">
        <f t="shared" si="8"/>
        <v/>
      </c>
      <c r="BT85" s="17" t="str">
        <f>IFERROR(INDEX(피벗!$BL$5:$CH$5,1,MATCH($BU85,INDEX(피벗!$BL:$CH,MATCH($E85,피벗!$BJ:$BJ,0),0),0)),"")</f>
        <v/>
      </c>
      <c r="BU85" s="23" t="str">
        <f>IFERROR(LARGE(INDEX(피벗!$BL:$CH,MATCH(성장고객!$E85,피벗!$BJ:$BJ,0),0),2),"")</f>
        <v/>
      </c>
      <c r="BV85" s="27" t="str">
        <f t="shared" si="9"/>
        <v/>
      </c>
      <c r="BW85" s="17" t="str">
        <f>IFERROR(INDEX(피벗!$BL$5:$CH$5,1,MATCH($BX85,INDEX(피벗!$BL:$CH,MATCH($E85,피벗!$BJ:$BJ,0),0),0)),"")</f>
        <v/>
      </c>
      <c r="BX85" s="23" t="str">
        <f>IFERROR(LARGE(INDEX(피벗!$BL:$CH,MATCH(성장고객!$E85,피벗!$BJ:$BJ,0),0),3),"")</f>
        <v/>
      </c>
      <c r="BY85" s="27" t="str">
        <f t="shared" si="10"/>
        <v/>
      </c>
      <c r="BZ85" s="17" t="str">
        <f>IFERROR(INDEX(피벗!$BL$5:$CH$5,1,MATCH($CA85,INDEX(피벗!$BL:$CH,MATCH($E85,피벗!$BJ:$BJ,0),0),0)),"")</f>
        <v/>
      </c>
      <c r="CA85" s="23" t="str">
        <f>IFERROR(LARGE(INDEX(피벗!$BL:$CH,MATCH(성장고객!$E85,피벗!$BJ:$BJ,0),0),4),"")</f>
        <v/>
      </c>
      <c r="CB85" s="27" t="str">
        <f t="shared" si="11"/>
        <v/>
      </c>
      <c r="CC85" s="17" t="str">
        <f>IFERROR(INDEX(피벗!$BL$5:$CH$5,1,MATCH($CD85,INDEX(피벗!$BL:$CH,MATCH($E85,피벗!$BJ:$BJ,0),0),0)),"")</f>
        <v/>
      </c>
      <c r="CD85" s="23" t="str">
        <f>IFERROR(LARGE(INDEX(피벗!$BL:$CH,MATCH(성장고객!$E85,피벗!$BJ:$BJ,0),0),5),"")</f>
        <v/>
      </c>
      <c r="CE85" s="27" t="str">
        <f t="shared" si="12"/>
        <v/>
      </c>
      <c r="CF85" s="23" t="str">
        <f>IFERROR(INDEX(피벗!$CI:$CI,MATCH($E85,피벗!$BJ:$BJ,0)),"")</f>
        <v/>
      </c>
      <c r="CG85" s="25" t="str">
        <f t="shared" si="13"/>
        <v/>
      </c>
      <c r="CH85" s="17" t="str">
        <f>IFERROR(INDEX(피벗!$EZ$5:$GE$5,1,MATCH($CI85,INDEX(피벗!$EZ:$GE,MATCH($E85,피벗!$EY:$EY,0),0),0)),"")</f>
        <v>MeGA인터넷</v>
      </c>
      <c r="CI85" s="23">
        <f>IFERROR(LARGE(INDEX(피벗!$EZ:$GE,MATCH(성장고객!$E85,피벗!$EY:$EY,0),0),1),"")</f>
        <v>240000</v>
      </c>
      <c r="CJ85" s="17" t="str">
        <f>IFERROR(INDEX(피벗!$EZ$5:$GE$5,1,MATCH($CK85,INDEX(피벗!$EZ:$GE,MATCH($E85,피벗!$EY:$EY,0),0),0)),"")</f>
        <v>홈일반전화</v>
      </c>
      <c r="CK85" s="23">
        <f>IFERROR(LARGE(INDEX(피벗!$EZ:$GE,MATCH(성장고객!$E85,피벗!$EY:$EY,0),0),2),"")</f>
        <v>124826</v>
      </c>
      <c r="CL85" s="17" t="str">
        <f>IFERROR(INDEX(피벗!$EZ$5:$GE$5,1,MATCH($CM85,INDEX(피벗!$EZ:$GE,MATCH($E85,피벗!$EY:$EY,0),0),0)),"")</f>
        <v/>
      </c>
      <c r="CM85" s="23" t="str">
        <f>IFERROR(LARGE(INDEX(피벗!$EZ:$GE,MATCH(성장고객!$E85,피벗!$EY:$EY,0),0),3),"")</f>
        <v/>
      </c>
      <c r="CN85" s="17" t="str">
        <f>IFERROR(INDEX(피벗!$EZ$5:$GE$5,1,MATCH($CO85,INDEX(피벗!$EZ:$GE,MATCH($E85,피벗!$EY:$EY,0),0),0)),"")</f>
        <v/>
      </c>
      <c r="CO85" s="23" t="str">
        <f>IFERROR(LARGE(INDEX(피벗!$EZ:$GE,MATCH(성장고객!$E85,피벗!$EY:$EY,0),0),4),"")</f>
        <v/>
      </c>
      <c r="CP85" s="17" t="str">
        <f>IFERROR(INDEX(피벗!$EZ$5:$GE$5,1,MATCH($CQ85,INDEX(피벗!$EZ:$GE,MATCH($E85,피벗!$EY:$EY,0),0),0)),"")</f>
        <v/>
      </c>
      <c r="CQ85" s="23" t="str">
        <f>IFERROR(LARGE(INDEX(피벗!$EZ:$GE,MATCH(성장고객!$E85,피벗!$EY:$EY,0),0),5),"")</f>
        <v/>
      </c>
      <c r="CR85" s="23">
        <f>IFERROR(INDEX(피벗!$GF:$GF,MATCH($E85,피벗!$EY:$EY,0)),"")</f>
        <v>364826</v>
      </c>
    </row>
    <row r="86" spans="1:96" x14ac:dyDescent="0.45">
      <c r="A86" s="20" t="s">
        <v>982</v>
      </c>
      <c r="B86" s="20" t="s">
        <v>26</v>
      </c>
      <c r="C86" s="20" t="s">
        <v>30</v>
      </c>
      <c r="D86" s="20" t="s">
        <v>1254</v>
      </c>
      <c r="E86" s="20" t="s">
        <v>1286</v>
      </c>
      <c r="F86" s="21" t="s">
        <v>1287</v>
      </c>
      <c r="G86" s="21" t="s">
        <v>1</v>
      </c>
      <c r="H86" s="21" t="s">
        <v>0</v>
      </c>
      <c r="I86" s="22" t="s">
        <v>966</v>
      </c>
      <c r="J86" s="22" t="s">
        <v>967</v>
      </c>
      <c r="K86" s="20" t="s">
        <v>9</v>
      </c>
      <c r="L86" s="20" t="s">
        <v>9</v>
      </c>
      <c r="M86" s="20" t="s">
        <v>9</v>
      </c>
      <c r="N86" s="20" t="s">
        <v>9</v>
      </c>
      <c r="O86" s="21" t="s">
        <v>9</v>
      </c>
      <c r="P86" s="21" t="s">
        <v>9</v>
      </c>
      <c r="Q86" s="21" t="s">
        <v>9</v>
      </c>
      <c r="R86" s="21" t="s">
        <v>9</v>
      </c>
      <c r="S86" s="21" t="s">
        <v>9</v>
      </c>
      <c r="T86" s="21" t="s">
        <v>9</v>
      </c>
      <c r="U86" s="21" t="s">
        <v>9</v>
      </c>
      <c r="V86" s="21" t="s">
        <v>9</v>
      </c>
      <c r="W86" s="20" t="s">
        <v>9</v>
      </c>
      <c r="X86" s="21" t="s">
        <v>9</v>
      </c>
      <c r="Y86" s="21" t="s">
        <v>9</v>
      </c>
      <c r="Z86" s="21" t="s">
        <v>9</v>
      </c>
      <c r="AA86" s="20" t="s">
        <v>9</v>
      </c>
      <c r="AB86" s="20" t="s">
        <v>9</v>
      </c>
      <c r="AC86" s="21" t="s">
        <v>9</v>
      </c>
      <c r="AD86" s="20" t="s">
        <v>9</v>
      </c>
      <c r="AE86" s="16" t="str" cm="1">
        <f t="array" ref="AE86">IF(AF86="","",INDEX(전산회선!$E$4:$E$1141,_xlfn.AGGREGATE(15,6,ROW(전산회선!$E$4:$E$1141)-ROW(전산회선!$E$4)+1/((전산회선!$B$4:$B$1141=$E86)*(전산회선!$F$4:$F$1141=AF86)),1)))</f>
        <v>기업인터넷전화</v>
      </c>
      <c r="AF86" s="16">
        <f>IFERROR(IF(_xlfn.MAXIFS(전산회선!$F$4:$F$1141,전산회선!$B$4:$B$1141,$E86)=0,"",_xlfn.MAXIFS(전산회선!$F$4:$F$1141,전산회선!$B$4:$B$1141,$E86)),"")</f>
        <v>16</v>
      </c>
      <c r="AG86" s="16" t="str" cm="1">
        <f t="array" ref="AG86">IF(AH86="","",INDEX(전산회선!$E$4:$E$1141,_xlfn.AGGREGATE(15,6,ROW(전산회선!$E$4:$E$1141)-ROW(전산회선!$E$4)+1/((전산회선!$B$4:$B$1141=$E86)*(전산회선!$F$4:$F$1141=AH86)),1)))</f>
        <v>홈일반전화</v>
      </c>
      <c r="AH86" s="16">
        <f>IFERROR(IF(_xlfn.MAXIFS(전산회선!$F$4:$F$1141,전산회선!$B$4:$B$1141,$E86,전산회선!$F$4:$F$1141,"&lt;"&amp;AF86)=0,"",_xlfn.MAXIFS(전산회선!$F$4:$F$1141,전산회선!$B$4:$B$1141,$E86,전산회선!$F$4:$F$1141,"&lt;"&amp;AF86)),"")</f>
        <v>3</v>
      </c>
      <c r="AI86" s="16" t="str" cm="1">
        <f t="array" ref="AI86">IF(AJ86="","",INDEX(전산회선!$E$4:$E$1141,_xlfn.AGGREGATE(15,6,ROW(전산회선!$E$4:$E$1141)-ROW(전산회선!$E$4)+1/((전산회선!$B$4:$B$1141=$E86)*(전산회선!$F$4:$F$1141=AJ86)),1)))</f>
        <v>기업인터넷</v>
      </c>
      <c r="AJ86" s="16">
        <f>IFERROR(IF(_xlfn.MAXIFS(전산회선!$F$4:$F$1141,전산회선!$B$4:$B$1141,$E86,전산회선!$F$4:$F$1141,"&lt;"&amp;AH86)=0,"",_xlfn.MAXIFS(전산회선!$F$4:$F$1141,전산회선!$B$4:$B$1141,$E86,전산회선!$F$4:$F$1141,"&lt;"&amp;AH86)),"")</f>
        <v>1</v>
      </c>
      <c r="AK86" s="16" t="str" cm="1">
        <f t="array" ref="AK86">IF(AL86="","",INDEX(전산회선!$E$4:$E$1141,_xlfn.AGGREGATE(15,6,ROW(전산회선!$E$4:$E$1141)-ROW(전산회선!$E$4)+1/((전산회선!$B$4:$B$1141=$E86)*(전산회선!$F$4:$F$1141=AL86)),1)))</f>
        <v/>
      </c>
      <c r="AL86" s="16" t="str">
        <f>IFERROR(IF(_xlfn.MAXIFS(전산회선!$F$4:$F$1141,전산회선!$B$4:$B$1141,$E86,전산회선!$F$4:$F$1141,"&lt;"&amp;AJ86)=0,"",_xlfn.MAXIFS(전산회선!$F$4:$F$1141,전산회선!$B$4:$B$1141,$E86,전산회선!$F$4:$F$1141,"&lt;"&amp;AJ86)),"")</f>
        <v/>
      </c>
      <c r="AM86" s="16" t="str" cm="1">
        <f t="array" ref="AM86">IF(AN86="","",INDEX(전산회선!$E$4:$E$1141,_xlfn.AGGREGATE(15,6,ROW(전산회선!$E$4:$E$1141)-ROW(전산회선!$E$4)+1/((전산회선!$B$4:$B$1141=$E86)*(전산회선!$F$4:$F$1141=AN86)),1)))</f>
        <v/>
      </c>
      <c r="AN86" s="16" t="str">
        <f>IFERROR(IF(_xlfn.MAXIFS(전산회선!$F$4:$F$1141,전산회선!$B$4:$B$1141,$E86,전산회선!$F$4:$F$1141,"&lt;"&amp;AL86)=0,"",_xlfn.MAXIFS(전산회선!$F$4:$F$1141,전산회선!$B$4:$B$1141,$E86,전산회선!$F$4:$F$1141,"&lt;"&amp;AL86)),"")</f>
        <v/>
      </c>
      <c r="AO86" s="23">
        <v>391734</v>
      </c>
      <c r="AP86" s="23">
        <v>390151</v>
      </c>
      <c r="AQ86" s="23">
        <v>389557</v>
      </c>
      <c r="AR86" s="23">
        <v>391915</v>
      </c>
      <c r="AS86" s="23">
        <v>388976</v>
      </c>
      <c r="AT86" s="23">
        <v>386908</v>
      </c>
      <c r="AU86" s="23">
        <v>387980</v>
      </c>
      <c r="AV86" s="23">
        <v>387037</v>
      </c>
      <c r="AW86" s="23">
        <v>387516</v>
      </c>
      <c r="AX86" s="23">
        <v>385863</v>
      </c>
      <c r="AY86" s="23">
        <v>379117</v>
      </c>
      <c r="AZ86" s="23">
        <v>381336</v>
      </c>
      <c r="BA86" s="23">
        <v>387340.83333333331</v>
      </c>
      <c r="BB86" s="23">
        <f t="shared" si="7"/>
        <v>4648090</v>
      </c>
      <c r="BC86" s="23">
        <v>0</v>
      </c>
      <c r="BD86" s="23">
        <v>0</v>
      </c>
      <c r="BE86" s="23">
        <v>0</v>
      </c>
      <c r="BF86" s="23">
        <v>0</v>
      </c>
      <c r="BG86" s="23">
        <v>0</v>
      </c>
      <c r="BH86" s="23">
        <v>0</v>
      </c>
      <c r="BI86" s="23">
        <v>0</v>
      </c>
      <c r="BJ86" s="23">
        <v>0</v>
      </c>
      <c r="BK86" s="23">
        <v>0</v>
      </c>
      <c r="BL86" s="23">
        <v>0</v>
      </c>
      <c r="BM86" s="23">
        <v>0</v>
      </c>
      <c r="BN86" s="23">
        <v>0</v>
      </c>
      <c r="BO86" s="23">
        <v>0</v>
      </c>
      <c r="BP86" s="23">
        <v>0</v>
      </c>
      <c r="BQ86" s="17" t="str">
        <f>IFERROR(INDEX(피벗!$BL$5:$CH$5,1,MATCH($BR86,INDEX(피벗!$BL:$CH,MATCH($E86,피벗!$BJ:$BJ,0),0),0)),"")</f>
        <v/>
      </c>
      <c r="BR86" s="23" t="str">
        <f>IFERROR(LARGE(INDEX(피벗!$BL:$CH,MATCH(성장고객!$E86,피벗!$BJ:$BJ,0),0),1),"")</f>
        <v/>
      </c>
      <c r="BS86" s="27" t="str">
        <f t="shared" si="8"/>
        <v/>
      </c>
      <c r="BT86" s="17" t="str">
        <f>IFERROR(INDEX(피벗!$BL$5:$CH$5,1,MATCH($BU86,INDEX(피벗!$BL:$CH,MATCH($E86,피벗!$BJ:$BJ,0),0),0)),"")</f>
        <v/>
      </c>
      <c r="BU86" s="23" t="str">
        <f>IFERROR(LARGE(INDEX(피벗!$BL:$CH,MATCH(성장고객!$E86,피벗!$BJ:$BJ,0),0),2),"")</f>
        <v/>
      </c>
      <c r="BV86" s="27" t="str">
        <f t="shared" si="9"/>
        <v/>
      </c>
      <c r="BW86" s="17" t="str">
        <f>IFERROR(INDEX(피벗!$BL$5:$CH$5,1,MATCH($BX86,INDEX(피벗!$BL:$CH,MATCH($E86,피벗!$BJ:$BJ,0),0),0)),"")</f>
        <v/>
      </c>
      <c r="BX86" s="23" t="str">
        <f>IFERROR(LARGE(INDEX(피벗!$BL:$CH,MATCH(성장고객!$E86,피벗!$BJ:$BJ,0),0),3),"")</f>
        <v/>
      </c>
      <c r="BY86" s="27" t="str">
        <f t="shared" si="10"/>
        <v/>
      </c>
      <c r="BZ86" s="17" t="str">
        <f>IFERROR(INDEX(피벗!$BL$5:$CH$5,1,MATCH($CA86,INDEX(피벗!$BL:$CH,MATCH($E86,피벗!$BJ:$BJ,0),0),0)),"")</f>
        <v/>
      </c>
      <c r="CA86" s="23" t="str">
        <f>IFERROR(LARGE(INDEX(피벗!$BL:$CH,MATCH(성장고객!$E86,피벗!$BJ:$BJ,0),0),4),"")</f>
        <v/>
      </c>
      <c r="CB86" s="27" t="str">
        <f t="shared" si="11"/>
        <v/>
      </c>
      <c r="CC86" s="17" t="str">
        <f>IFERROR(INDEX(피벗!$BL$5:$CH$5,1,MATCH($CD86,INDEX(피벗!$BL:$CH,MATCH($E86,피벗!$BJ:$BJ,0),0),0)),"")</f>
        <v/>
      </c>
      <c r="CD86" s="23" t="str">
        <f>IFERROR(LARGE(INDEX(피벗!$BL:$CH,MATCH(성장고객!$E86,피벗!$BJ:$BJ,0),0),5),"")</f>
        <v/>
      </c>
      <c r="CE86" s="27" t="str">
        <f t="shared" si="12"/>
        <v/>
      </c>
      <c r="CF86" s="23" t="str">
        <f>IFERROR(INDEX(피벗!$CI:$CI,MATCH($E86,피벗!$BJ:$BJ,0)),"")</f>
        <v/>
      </c>
      <c r="CG86" s="25" t="str">
        <f t="shared" si="13"/>
        <v/>
      </c>
      <c r="CH86" s="17" t="str">
        <f>IFERROR(INDEX(피벗!$EZ$5:$GE$5,1,MATCH($CI86,INDEX(피벗!$EZ:$GE,MATCH($E86,피벗!$EY:$EY,0),0),0)),"")</f>
        <v>기업인터넷</v>
      </c>
      <c r="CI86" s="23">
        <f>IFERROR(LARGE(INDEX(피벗!$EZ:$GE,MATCH(성장고객!$E86,피벗!$EY:$EY,0),0),1),"")</f>
        <v>2760000</v>
      </c>
      <c r="CJ86" s="17" t="str">
        <f>IFERROR(INDEX(피벗!$EZ$5:$GE$5,1,MATCH($CK86,INDEX(피벗!$EZ:$GE,MATCH($E86,피벗!$EY:$EY,0),0),0)),"")</f>
        <v>데이터플랫폼</v>
      </c>
      <c r="CK86" s="23">
        <f>IFERROR(LARGE(INDEX(피벗!$EZ:$GE,MATCH(성장고객!$E86,피벗!$EY:$EY,0),0),2),"")</f>
        <v>708000</v>
      </c>
      <c r="CL86" s="17" t="str">
        <f>IFERROR(INDEX(피벗!$EZ$5:$GE$5,1,MATCH($CM86,INDEX(피벗!$EZ:$GE,MATCH($E86,피벗!$EY:$EY,0),0),0)),"")</f>
        <v>기업인터넷전화</v>
      </c>
      <c r="CM86" s="23">
        <f>IFERROR(LARGE(INDEX(피벗!$EZ:$GE,MATCH(성장고객!$E86,피벗!$EY:$EY,0),0),3),"")</f>
        <v>441038</v>
      </c>
      <c r="CN86" s="17" t="str">
        <f>IFERROR(INDEX(피벗!$EZ$5:$GE$5,1,MATCH($CO86,INDEX(피벗!$EZ:$GE,MATCH($E86,피벗!$EY:$EY,0),0),0)),"")</f>
        <v>MeGA인터넷</v>
      </c>
      <c r="CO86" s="23">
        <f>IFERROR(LARGE(INDEX(피벗!$EZ:$GE,MATCH(성장고객!$E86,피벗!$EY:$EY,0),0),4),"")</f>
        <v>240000</v>
      </c>
      <c r="CP86" s="17" t="str">
        <f>IFERROR(INDEX(피벗!$EZ$5:$GE$5,1,MATCH($CQ86,INDEX(피벗!$EZ:$GE,MATCH($E86,피벗!$EY:$EY,0),0),0)),"")</f>
        <v>홈일반전화</v>
      </c>
      <c r="CQ86" s="23">
        <f>IFERROR(LARGE(INDEX(피벗!$EZ:$GE,MATCH(성장고객!$E86,피벗!$EY:$EY,0),0),5),"")</f>
        <v>238132</v>
      </c>
      <c r="CR86" s="23">
        <f>IFERROR(INDEX(피벗!$GF:$GF,MATCH($E86,피벗!$EY:$EY,0)),"")</f>
        <v>4648090</v>
      </c>
    </row>
    <row r="87" spans="1:96" x14ac:dyDescent="0.45">
      <c r="A87" s="20" t="s">
        <v>982</v>
      </c>
      <c r="B87" s="20" t="s">
        <v>701</v>
      </c>
      <c r="C87" s="20" t="s">
        <v>30</v>
      </c>
      <c r="D87" s="20" t="s">
        <v>1149</v>
      </c>
      <c r="E87" s="20" t="s">
        <v>722</v>
      </c>
      <c r="F87" s="21" t="s">
        <v>723</v>
      </c>
      <c r="G87" s="21" t="s">
        <v>1</v>
      </c>
      <c r="H87" s="21" t="s">
        <v>0</v>
      </c>
      <c r="I87" s="22" t="s">
        <v>724</v>
      </c>
      <c r="J87" s="22" t="s">
        <v>1168</v>
      </c>
      <c r="K87" s="20" t="s">
        <v>0</v>
      </c>
      <c r="L87" s="20" t="s">
        <v>1316</v>
      </c>
      <c r="M87" s="20" t="s">
        <v>9</v>
      </c>
      <c r="N87" s="20" t="s">
        <v>9</v>
      </c>
      <c r="O87" s="21" t="s">
        <v>1925</v>
      </c>
      <c r="P87" s="21">
        <v>6</v>
      </c>
      <c r="Q87" s="21" t="s">
        <v>1358</v>
      </c>
      <c r="R87" s="21" t="s">
        <v>1320</v>
      </c>
      <c r="S87" s="21" t="s">
        <v>1321</v>
      </c>
      <c r="T87" s="21" t="s">
        <v>1316</v>
      </c>
      <c r="U87" s="21" t="s">
        <v>1978</v>
      </c>
      <c r="V87" s="21" t="s">
        <v>2012</v>
      </c>
      <c r="W87" s="20" t="s">
        <v>9</v>
      </c>
      <c r="X87" s="21" t="s">
        <v>9</v>
      </c>
      <c r="Y87" s="21" t="s">
        <v>2013</v>
      </c>
      <c r="Z87" s="21" t="s">
        <v>2014</v>
      </c>
      <c r="AA87" s="20">
        <v>3</v>
      </c>
      <c r="AB87" s="20" t="s">
        <v>1649</v>
      </c>
      <c r="AC87" s="21" t="s">
        <v>1608</v>
      </c>
      <c r="AD87" s="20" t="s">
        <v>1311</v>
      </c>
      <c r="AE87" s="16" t="str" cm="1">
        <f t="array" ref="AE87">IF(AF87="","",INDEX(전산회선!$E$4:$E$1141,_xlfn.AGGREGATE(15,6,ROW(전산회선!$E$4:$E$1141)-ROW(전산회선!$E$4)+1/((전산회선!$B$4:$B$1141=$E87)*(전산회선!$F$4:$F$1141=AF87)),1)))</f>
        <v>홈일반전화</v>
      </c>
      <c r="AF87" s="16">
        <f>IFERROR(IF(_xlfn.MAXIFS(전산회선!$F$4:$F$1141,전산회선!$B$4:$B$1141,$E87)=0,"",_xlfn.MAXIFS(전산회선!$F$4:$F$1141,전산회선!$B$4:$B$1141,$E87)),"")</f>
        <v>3</v>
      </c>
      <c r="AG87" s="16" t="str" cm="1">
        <f t="array" ref="AG87">IF(AH87="","",INDEX(전산회선!$E$4:$E$1141,_xlfn.AGGREGATE(15,6,ROW(전산회선!$E$4:$E$1141)-ROW(전산회선!$E$4)+1/((전산회선!$B$4:$B$1141=$E87)*(전산회선!$F$4:$F$1141=AH87)),1)))</f>
        <v>GiGA인터넷</v>
      </c>
      <c r="AH87" s="16">
        <f>IFERROR(IF(_xlfn.MAXIFS(전산회선!$F$4:$F$1141,전산회선!$B$4:$B$1141,$E87,전산회선!$F$4:$F$1141,"&lt;"&amp;AF87)=0,"",_xlfn.MAXIFS(전산회선!$F$4:$F$1141,전산회선!$B$4:$B$1141,$E87,전산회선!$F$4:$F$1141,"&lt;"&amp;AF87)),"")</f>
        <v>1</v>
      </c>
      <c r="AI87" s="16" t="str" cm="1">
        <f t="array" ref="AI87">IF(AJ87="","",INDEX(전산회선!$E$4:$E$1141,_xlfn.AGGREGATE(15,6,ROW(전산회선!$E$4:$E$1141)-ROW(전산회선!$E$4)+1/((전산회선!$B$4:$B$1141=$E87)*(전산회선!$F$4:$F$1141=AJ87)),1)))</f>
        <v/>
      </c>
      <c r="AJ87" s="16" t="str">
        <f>IFERROR(IF(_xlfn.MAXIFS(전산회선!$F$4:$F$1141,전산회선!$B$4:$B$1141,$E87,전산회선!$F$4:$F$1141,"&lt;"&amp;AH87)=0,"",_xlfn.MAXIFS(전산회선!$F$4:$F$1141,전산회선!$B$4:$B$1141,$E87,전산회선!$F$4:$F$1141,"&lt;"&amp;AH87)),"")</f>
        <v/>
      </c>
      <c r="AK87" s="16" t="str" cm="1">
        <f t="array" ref="AK87">IF(AL87="","",INDEX(전산회선!$E$4:$E$1141,_xlfn.AGGREGATE(15,6,ROW(전산회선!$E$4:$E$1141)-ROW(전산회선!$E$4)+1/((전산회선!$B$4:$B$1141=$E87)*(전산회선!$F$4:$F$1141=AL87)),1)))</f>
        <v/>
      </c>
      <c r="AL87" s="16" t="str">
        <f>IFERROR(IF(_xlfn.MAXIFS(전산회선!$F$4:$F$1141,전산회선!$B$4:$B$1141,$E87,전산회선!$F$4:$F$1141,"&lt;"&amp;AJ87)=0,"",_xlfn.MAXIFS(전산회선!$F$4:$F$1141,전산회선!$B$4:$B$1141,$E87,전산회선!$F$4:$F$1141,"&lt;"&amp;AJ87)),"")</f>
        <v/>
      </c>
      <c r="AM87" s="16" t="str" cm="1">
        <f t="array" ref="AM87">IF(AN87="","",INDEX(전산회선!$E$4:$E$1141,_xlfn.AGGREGATE(15,6,ROW(전산회선!$E$4:$E$1141)-ROW(전산회선!$E$4)+1/((전산회선!$B$4:$B$1141=$E87)*(전산회선!$F$4:$F$1141=AN87)),1)))</f>
        <v/>
      </c>
      <c r="AN87" s="16" t="str">
        <f>IFERROR(IF(_xlfn.MAXIFS(전산회선!$F$4:$F$1141,전산회선!$B$4:$B$1141,$E87,전산회선!$F$4:$F$1141,"&lt;"&amp;AL87)=0,"",_xlfn.MAXIFS(전산회선!$F$4:$F$1141,전산회선!$B$4:$B$1141,$E87,전산회선!$F$4:$F$1141,"&lt;"&amp;AL87)),"")</f>
        <v/>
      </c>
      <c r="AO87" s="23">
        <v>67092</v>
      </c>
      <c r="AP87" s="23">
        <v>66770</v>
      </c>
      <c r="AQ87" s="23">
        <v>67007</v>
      </c>
      <c r="AR87" s="23">
        <v>66725</v>
      </c>
      <c r="AS87" s="23">
        <v>66786</v>
      </c>
      <c r="AT87" s="23">
        <v>66941</v>
      </c>
      <c r="AU87" s="23">
        <v>66933</v>
      </c>
      <c r="AV87" s="23">
        <v>66716</v>
      </c>
      <c r="AW87" s="23">
        <v>66833</v>
      </c>
      <c r="AX87" s="23">
        <v>66953</v>
      </c>
      <c r="AY87" s="23">
        <v>65891</v>
      </c>
      <c r="AZ87" s="23">
        <v>67114</v>
      </c>
      <c r="BA87" s="23">
        <v>66813.416666666672</v>
      </c>
      <c r="BB87" s="23">
        <f t="shared" si="7"/>
        <v>801761</v>
      </c>
      <c r="BC87" s="23">
        <v>0</v>
      </c>
      <c r="BD87" s="23">
        <v>0</v>
      </c>
      <c r="BE87" s="23">
        <v>0</v>
      </c>
      <c r="BF87" s="23">
        <v>0</v>
      </c>
      <c r="BG87" s="23">
        <v>0</v>
      </c>
      <c r="BH87" s="23">
        <v>0</v>
      </c>
      <c r="BI87" s="23">
        <v>0</v>
      </c>
      <c r="BJ87" s="23">
        <v>0</v>
      </c>
      <c r="BK87" s="23">
        <v>0</v>
      </c>
      <c r="BL87" s="23">
        <v>0</v>
      </c>
      <c r="BM87" s="23">
        <v>0</v>
      </c>
      <c r="BN87" s="23">
        <v>0</v>
      </c>
      <c r="BO87" s="23">
        <v>0</v>
      </c>
      <c r="BP87" s="23">
        <v>0</v>
      </c>
      <c r="BQ87" s="17" t="str">
        <f>IFERROR(INDEX(피벗!$BL$5:$CH$5,1,MATCH($BR87,INDEX(피벗!$BL:$CH,MATCH($E87,피벗!$BJ:$BJ,0),0),0)),"")</f>
        <v/>
      </c>
      <c r="BR87" s="23" t="str">
        <f>IFERROR(LARGE(INDEX(피벗!$BL:$CH,MATCH(성장고객!$E87,피벗!$BJ:$BJ,0),0),1),"")</f>
        <v/>
      </c>
      <c r="BS87" s="27" t="str">
        <f t="shared" si="8"/>
        <v/>
      </c>
      <c r="BT87" s="17" t="str">
        <f>IFERROR(INDEX(피벗!$BL$5:$CH$5,1,MATCH($BU87,INDEX(피벗!$BL:$CH,MATCH($E87,피벗!$BJ:$BJ,0),0),0)),"")</f>
        <v/>
      </c>
      <c r="BU87" s="23" t="str">
        <f>IFERROR(LARGE(INDEX(피벗!$BL:$CH,MATCH(성장고객!$E87,피벗!$BJ:$BJ,0),0),2),"")</f>
        <v/>
      </c>
      <c r="BV87" s="27" t="str">
        <f t="shared" si="9"/>
        <v/>
      </c>
      <c r="BW87" s="17" t="str">
        <f>IFERROR(INDEX(피벗!$BL$5:$CH$5,1,MATCH($BX87,INDEX(피벗!$BL:$CH,MATCH($E87,피벗!$BJ:$BJ,0),0),0)),"")</f>
        <v/>
      </c>
      <c r="BX87" s="23" t="str">
        <f>IFERROR(LARGE(INDEX(피벗!$BL:$CH,MATCH(성장고객!$E87,피벗!$BJ:$BJ,0),0),3),"")</f>
        <v/>
      </c>
      <c r="BY87" s="27" t="str">
        <f t="shared" si="10"/>
        <v/>
      </c>
      <c r="BZ87" s="17" t="str">
        <f>IFERROR(INDEX(피벗!$BL$5:$CH$5,1,MATCH($CA87,INDEX(피벗!$BL:$CH,MATCH($E87,피벗!$BJ:$BJ,0),0),0)),"")</f>
        <v/>
      </c>
      <c r="CA87" s="23" t="str">
        <f>IFERROR(LARGE(INDEX(피벗!$BL:$CH,MATCH(성장고객!$E87,피벗!$BJ:$BJ,0),0),4),"")</f>
        <v/>
      </c>
      <c r="CB87" s="27" t="str">
        <f t="shared" si="11"/>
        <v/>
      </c>
      <c r="CC87" s="17" t="str">
        <f>IFERROR(INDEX(피벗!$BL$5:$CH$5,1,MATCH($CD87,INDEX(피벗!$BL:$CH,MATCH($E87,피벗!$BJ:$BJ,0),0),0)),"")</f>
        <v/>
      </c>
      <c r="CD87" s="23" t="str">
        <f>IFERROR(LARGE(INDEX(피벗!$BL:$CH,MATCH(성장고객!$E87,피벗!$BJ:$BJ,0),0),5),"")</f>
        <v/>
      </c>
      <c r="CE87" s="27" t="str">
        <f t="shared" si="12"/>
        <v/>
      </c>
      <c r="CF87" s="23" t="str">
        <f>IFERROR(INDEX(피벗!$CI:$CI,MATCH($E87,피벗!$BJ:$BJ,0)),"")</f>
        <v/>
      </c>
      <c r="CG87" s="25" t="str">
        <f t="shared" si="13"/>
        <v/>
      </c>
      <c r="CH87" s="17" t="str">
        <f>IFERROR(INDEX(피벗!$EZ$5:$GE$5,1,MATCH($CI87,INDEX(피벗!$EZ:$GE,MATCH($E87,피벗!$EY:$EY,0),0),0)),"")</f>
        <v>GiGA인터넷</v>
      </c>
      <c r="CI87" s="23">
        <f>IFERROR(LARGE(INDEX(피벗!$EZ:$GE,MATCH(성장고객!$E87,피벗!$EY:$EY,0),0),1),"")</f>
        <v>336000</v>
      </c>
      <c r="CJ87" s="17" t="str">
        <f>IFERROR(INDEX(피벗!$EZ$5:$GE$5,1,MATCH($CK87,INDEX(피벗!$EZ:$GE,MATCH($E87,피벗!$EY:$EY,0),0),0)),"")</f>
        <v>MeGA인터넷</v>
      </c>
      <c r="CK87" s="23">
        <f>IFERROR(LARGE(INDEX(피벗!$EZ:$GE,MATCH(성장고객!$E87,피벗!$EY:$EY,0),0),2),"")</f>
        <v>302400</v>
      </c>
      <c r="CL87" s="17" t="str">
        <f>IFERROR(INDEX(피벗!$EZ$5:$GE$5,1,MATCH($CM87,INDEX(피벗!$EZ:$GE,MATCH($E87,피벗!$EY:$EY,0),0),0)),"")</f>
        <v>홈일반전화</v>
      </c>
      <c r="CM87" s="23">
        <f>IFERROR(LARGE(INDEX(피벗!$EZ:$GE,MATCH(성장고객!$E87,피벗!$EY:$EY,0),0),3),"")</f>
        <v>123361</v>
      </c>
      <c r="CN87" s="17" t="str">
        <f>IFERROR(INDEX(피벗!$EZ$5:$GE$5,1,MATCH($CO87,INDEX(피벗!$EZ:$GE,MATCH($E87,피벗!$EY:$EY,0),0),0)),"")</f>
        <v>인터넷부가</v>
      </c>
      <c r="CO87" s="23">
        <f>IFERROR(LARGE(INDEX(피벗!$EZ:$GE,MATCH(성장고객!$E87,피벗!$EY:$EY,0),0),4),"")</f>
        <v>30000</v>
      </c>
      <c r="CP87" s="17" t="str">
        <f>IFERROR(INDEX(피벗!$EZ$5:$GE$5,1,MATCH($CQ87,INDEX(피벗!$EZ:$GE,MATCH($E87,피벗!$EY:$EY,0),0),0)),"")</f>
        <v>기업메시징</v>
      </c>
      <c r="CQ87" s="23">
        <f>IFERROR(LARGE(INDEX(피벗!$EZ:$GE,MATCH(성장고객!$E87,피벗!$EY:$EY,0),0),5),"")</f>
        <v>10000</v>
      </c>
      <c r="CR87" s="23">
        <f>IFERROR(INDEX(피벗!$GF:$GF,MATCH($E87,피벗!$EY:$EY,0)),"")</f>
        <v>801761</v>
      </c>
    </row>
    <row r="88" spans="1:96" x14ac:dyDescent="0.45">
      <c r="A88" s="20" t="s">
        <v>982</v>
      </c>
      <c r="B88" s="20" t="s">
        <v>29</v>
      </c>
      <c r="C88" s="20" t="s">
        <v>30</v>
      </c>
      <c r="D88" s="20" t="s">
        <v>993</v>
      </c>
      <c r="E88" s="20" t="s">
        <v>998</v>
      </c>
      <c r="F88" s="21" t="s">
        <v>999</v>
      </c>
      <c r="G88" s="21" t="s">
        <v>1</v>
      </c>
      <c r="H88" s="21" t="s">
        <v>0</v>
      </c>
      <c r="I88" s="22" t="s">
        <v>37</v>
      </c>
      <c r="J88" s="22" t="s">
        <v>38</v>
      </c>
      <c r="K88" s="20" t="s">
        <v>0</v>
      </c>
      <c r="L88" s="20" t="s">
        <v>1316</v>
      </c>
      <c r="M88" s="20" t="s">
        <v>1389</v>
      </c>
      <c r="N88" s="20" t="s">
        <v>1390</v>
      </c>
      <c r="O88" s="21" t="s">
        <v>1391</v>
      </c>
      <c r="P88" s="21">
        <v>23</v>
      </c>
      <c r="Q88" s="21" t="s">
        <v>1392</v>
      </c>
      <c r="R88" s="21" t="s">
        <v>1320</v>
      </c>
      <c r="S88" s="21" t="s">
        <v>1321</v>
      </c>
      <c r="T88" s="21" t="s">
        <v>1316</v>
      </c>
      <c r="U88" s="21" t="s">
        <v>1393</v>
      </c>
      <c r="V88" s="21" t="s">
        <v>1394</v>
      </c>
      <c r="W88" s="20" t="s">
        <v>1395</v>
      </c>
      <c r="X88" s="21" t="s">
        <v>1396</v>
      </c>
      <c r="Y88" s="21" t="s">
        <v>1397</v>
      </c>
      <c r="Z88" s="21" t="s">
        <v>1398</v>
      </c>
      <c r="AA88" s="20">
        <v>34</v>
      </c>
      <c r="AB88" s="20" t="s">
        <v>1399</v>
      </c>
      <c r="AC88" s="21" t="s">
        <v>9</v>
      </c>
      <c r="AD88" s="20" t="s">
        <v>1311</v>
      </c>
      <c r="AE88" s="16" t="str" cm="1">
        <f t="array" ref="AE88">IF(AF88="","",INDEX(전산회선!$E$4:$E$1141,_xlfn.AGGREGATE(15,6,ROW(전산회선!$E$4:$E$1141)-ROW(전산회선!$E$4)+1/((전산회선!$B$4:$B$1141=$E88)*(전산회선!$F$4:$F$1141=AF88)),1)))</f>
        <v>홈일반전화</v>
      </c>
      <c r="AF88" s="16">
        <f>IFERROR(IF(_xlfn.MAXIFS(전산회선!$F$4:$F$1141,전산회선!$B$4:$B$1141,$E88)=0,"",_xlfn.MAXIFS(전산회선!$F$4:$F$1141,전산회선!$B$4:$B$1141,$E88)),"")</f>
        <v>13</v>
      </c>
      <c r="AG88" s="16" t="str" cm="1">
        <f t="array" ref="AG88">IF(AH88="","",INDEX(전산회선!$E$4:$E$1141,_xlfn.AGGREGATE(15,6,ROW(전산회선!$E$4:$E$1141)-ROW(전산회선!$E$4)+1/((전산회선!$B$4:$B$1141=$E88)*(전산회선!$F$4:$F$1141=AH88)),1)))</f>
        <v>GiGA인터넷</v>
      </c>
      <c r="AH88" s="16">
        <f>IFERROR(IF(_xlfn.MAXIFS(전산회선!$F$4:$F$1141,전산회선!$B$4:$B$1141,$E88,전산회선!$F$4:$F$1141,"&lt;"&amp;AF88)=0,"",_xlfn.MAXIFS(전산회선!$F$4:$F$1141,전산회선!$B$4:$B$1141,$E88,전산회선!$F$4:$F$1141,"&lt;"&amp;AF88)),"")</f>
        <v>5</v>
      </c>
      <c r="AI88" s="16" t="str" cm="1">
        <f t="array" ref="AI88">IF(AJ88="","",INDEX(전산회선!$E$4:$E$1141,_xlfn.AGGREGATE(15,6,ROW(전산회선!$E$4:$E$1141)-ROW(전산회선!$E$4)+1/((전산회선!$B$4:$B$1141=$E88)*(전산회선!$F$4:$F$1141=AJ88)),1)))</f>
        <v>MeGA인터넷</v>
      </c>
      <c r="AJ88" s="16">
        <f>IFERROR(IF(_xlfn.MAXIFS(전산회선!$F$4:$F$1141,전산회선!$B$4:$B$1141,$E88,전산회선!$F$4:$F$1141,"&lt;"&amp;AH88)=0,"",_xlfn.MAXIFS(전산회선!$F$4:$F$1141,전산회선!$B$4:$B$1141,$E88,전산회선!$F$4:$F$1141,"&lt;"&amp;AH88)),"")</f>
        <v>3</v>
      </c>
      <c r="AK88" s="16" t="str" cm="1">
        <f t="array" ref="AK88">IF(AL88="","",INDEX(전산회선!$E$4:$E$1141,_xlfn.AGGREGATE(15,6,ROW(전산회선!$E$4:$E$1141)-ROW(전산회선!$E$4)+1/((전산회선!$B$4:$B$1141=$E88)*(전산회선!$F$4:$F$1141=AL88)),1)))</f>
        <v>기업인터넷전화</v>
      </c>
      <c r="AL88" s="16">
        <f>IFERROR(IF(_xlfn.MAXIFS(전산회선!$F$4:$F$1141,전산회선!$B$4:$B$1141,$E88,전산회선!$F$4:$F$1141,"&lt;"&amp;AJ88)=0,"",_xlfn.MAXIFS(전산회선!$F$4:$F$1141,전산회선!$B$4:$B$1141,$E88,전산회선!$F$4:$F$1141,"&lt;"&amp;AJ88)),"")</f>
        <v>2</v>
      </c>
      <c r="AM88" s="16" t="str" cm="1">
        <f t="array" ref="AM88">IF(AN88="","",INDEX(전산회선!$E$4:$E$1141,_xlfn.AGGREGATE(15,6,ROW(전산회선!$E$4:$E$1141)-ROW(전산회선!$E$4)+1/((전산회선!$B$4:$B$1141=$E88)*(전산회선!$F$4:$F$1141=AN88)),1)))</f>
        <v>GTV</v>
      </c>
      <c r="AN88" s="16">
        <f>IFERROR(IF(_xlfn.MAXIFS(전산회선!$F$4:$F$1141,전산회선!$B$4:$B$1141,$E88,전산회선!$F$4:$F$1141,"&lt;"&amp;AL88)=0,"",_xlfn.MAXIFS(전산회선!$F$4:$F$1141,전산회선!$B$4:$B$1141,$E88,전산회선!$F$4:$F$1141,"&lt;"&amp;AL88)),"")</f>
        <v>1</v>
      </c>
      <c r="AO88" s="23">
        <v>191060</v>
      </c>
      <c r="AP88" s="23">
        <v>201285</v>
      </c>
      <c r="AQ88" s="23">
        <v>201012</v>
      </c>
      <c r="AR88" s="23">
        <v>200913</v>
      </c>
      <c r="AS88" s="23">
        <v>204664</v>
      </c>
      <c r="AT88" s="23">
        <v>231104</v>
      </c>
      <c r="AU88" s="23">
        <v>233934</v>
      </c>
      <c r="AV88" s="23">
        <v>233037</v>
      </c>
      <c r="AW88" s="23">
        <v>305690</v>
      </c>
      <c r="AX88" s="23">
        <v>311951</v>
      </c>
      <c r="AY88" s="23">
        <v>312114</v>
      </c>
      <c r="AZ88" s="23">
        <v>410306.99999999994</v>
      </c>
      <c r="BA88" s="23">
        <v>253089.25</v>
      </c>
      <c r="BB88" s="23">
        <f t="shared" si="7"/>
        <v>3037071</v>
      </c>
      <c r="BC88" s="23">
        <v>0</v>
      </c>
      <c r="BD88" s="23">
        <v>0</v>
      </c>
      <c r="BE88" s="23">
        <v>0</v>
      </c>
      <c r="BF88" s="23">
        <v>0</v>
      </c>
      <c r="BG88" s="23">
        <v>0</v>
      </c>
      <c r="BH88" s="23">
        <v>0</v>
      </c>
      <c r="BI88" s="23">
        <v>0</v>
      </c>
      <c r="BJ88" s="23">
        <v>0</v>
      </c>
      <c r="BK88" s="23">
        <v>0</v>
      </c>
      <c r="BL88" s="23">
        <v>59601</v>
      </c>
      <c r="BM88" s="23">
        <v>52677.000000000007</v>
      </c>
      <c r="BN88" s="23">
        <v>175572</v>
      </c>
      <c r="BO88" s="23">
        <v>23987.5</v>
      </c>
      <c r="BP88" s="23">
        <v>287850</v>
      </c>
      <c r="BQ88" s="17" t="str">
        <f>IFERROR(INDEX(피벗!$BL$5:$CH$5,1,MATCH($BR88,INDEX(피벗!$BL:$CH,MATCH($E88,피벗!$BJ:$BJ,0),0),0)),"")</f>
        <v>홈일반전화</v>
      </c>
      <c r="BR88" s="23">
        <f>IFERROR(LARGE(INDEX(피벗!$BL:$CH,MATCH(성장고객!$E88,피벗!$BJ:$BJ,0),0),1),"")</f>
        <v>133054.86900000001</v>
      </c>
      <c r="BS88" s="27">
        <f t="shared" si="8"/>
        <v>4.3810259621852768E-2</v>
      </c>
      <c r="BT88" s="17" t="str">
        <f>IFERROR(INDEX(피벗!$BL$5:$CH$5,1,MATCH($BU88,INDEX(피벗!$BL:$CH,MATCH($E88,피벗!$BJ:$BJ,0),0),0)),"")</f>
        <v>MeGA인터넷</v>
      </c>
      <c r="BU88" s="23">
        <f>IFERROR(LARGE(INDEX(피벗!$BL:$CH,MATCH(성장고객!$E88,피벗!$BJ:$BJ,0),0),2),"")</f>
        <v>54790</v>
      </c>
      <c r="BV88" s="27">
        <f t="shared" si="9"/>
        <v>1.8040408011534798E-2</v>
      </c>
      <c r="BW88" s="17" t="str">
        <f>IFERROR(INDEX(피벗!$BL$5:$CH$5,1,MATCH($BX88,INDEX(피벗!$BL:$CH,MATCH($E88,피벗!$BJ:$BJ,0),0),0)),"")</f>
        <v>GiGA인터넷</v>
      </c>
      <c r="BX88" s="23">
        <f>IFERROR(LARGE(INDEX(피벗!$BL:$CH,MATCH(성장고객!$E88,피벗!$BJ:$BJ,0),0),3),"")</f>
        <v>37684.800000000003</v>
      </c>
      <c r="BY88" s="27">
        <f t="shared" si="10"/>
        <v>1.2408270995310944E-2</v>
      </c>
      <c r="BZ88" s="17" t="str">
        <f>IFERROR(INDEX(피벗!$BL$5:$CH$5,1,MATCH($CA88,INDEX(피벗!$BL:$CH,MATCH($E88,피벗!$BJ:$BJ,0),0),0)),"")</f>
        <v>기업인터넷전화</v>
      </c>
      <c r="CA88" s="23">
        <f>IFERROR(LARGE(INDEX(피벗!$BL:$CH,MATCH(성장고객!$E88,피벗!$BJ:$BJ,0),0),4),"")</f>
        <v>24192</v>
      </c>
      <c r="CB88" s="27">
        <f t="shared" si="11"/>
        <v>7.9655694582049606E-3</v>
      </c>
      <c r="CC88" s="17" t="str">
        <f>IFERROR(INDEX(피벗!$BL$5:$CH$5,1,MATCH($CD88,INDEX(피벗!$BL:$CH,MATCH($E88,피벗!$BJ:$BJ,0),0),0)),"")</f>
        <v>GTV</v>
      </c>
      <c r="CD88" s="23">
        <f>IFERROR(LARGE(INDEX(피벗!$BL:$CH,MATCH(성장고객!$E88,피벗!$BJ:$BJ,0),0),5),"")</f>
        <v>16039.2</v>
      </c>
      <c r="CE88" s="27">
        <f t="shared" si="12"/>
        <v>5.2811409413872773E-3</v>
      </c>
      <c r="CF88" s="23">
        <f>IFERROR(INDEX(피벗!$CI:$CI,MATCH($E88,피벗!$BJ:$BJ,0)),"")</f>
        <v>287850</v>
      </c>
      <c r="CG88" s="25">
        <f t="shared" si="13"/>
        <v>9.4778818144192215E-2</v>
      </c>
      <c r="CH88" s="17" t="str">
        <f>IFERROR(INDEX(피벗!$EZ$5:$GE$5,1,MATCH($CI88,INDEX(피벗!$EZ:$GE,MATCH($E88,피벗!$EY:$EY,0),0),0)),"")</f>
        <v>GiGA인터넷</v>
      </c>
      <c r="CI88" s="23">
        <f>IFERROR(LARGE(INDEX(피벗!$EZ:$GE,MATCH(성장고객!$E88,피벗!$EY:$EY,0),0),1),"")</f>
        <v>1618145.8</v>
      </c>
      <c r="CJ88" s="17" t="str">
        <f>IFERROR(INDEX(피벗!$EZ$5:$GE$5,1,MATCH($CK88,INDEX(피벗!$EZ:$GE,MATCH($E88,피벗!$EY:$EY,0),0),0)),"")</f>
        <v>홈일반전화</v>
      </c>
      <c r="CK88" s="23">
        <f>IFERROR(LARGE(INDEX(피벗!$EZ:$GE,MATCH(성장고객!$E88,피벗!$EY:$EY,0),0),2),"")</f>
        <v>899395.54500000004</v>
      </c>
      <c r="CL88" s="17" t="str">
        <f>IFERROR(INDEX(피벗!$EZ$5:$GE$5,1,MATCH($CM88,INDEX(피벗!$EZ:$GE,MATCH($E88,피벗!$EY:$EY,0),0),0)),"")</f>
        <v>MeGA인터넷</v>
      </c>
      <c r="CM88" s="23">
        <f>IFERROR(LARGE(INDEX(피벗!$EZ:$GE,MATCH(성장고객!$E88,피벗!$EY:$EY,0),0),3),"")</f>
        <v>276334</v>
      </c>
      <c r="CN88" s="17" t="str">
        <f>IFERROR(INDEX(피벗!$EZ$5:$GE$5,1,MATCH($CO88,INDEX(피벗!$EZ:$GE,MATCH($E88,피벗!$EY:$EY,0),0),0)),"")</f>
        <v>인터넷부가</v>
      </c>
      <c r="CO88" s="23">
        <f>IFERROR(LARGE(INDEX(피벗!$EZ:$GE,MATCH(성장고객!$E88,피벗!$EY:$EY,0),0),4),"")</f>
        <v>137379</v>
      </c>
      <c r="CP88" s="17" t="str">
        <f>IFERROR(INDEX(피벗!$EZ$5:$GE$5,1,MATCH($CQ88,INDEX(피벗!$EZ:$GE,MATCH($E88,피벗!$EY:$EY,0),0),0)),"")</f>
        <v>기업메시징</v>
      </c>
      <c r="CQ88" s="23">
        <f>IFERROR(LARGE(INDEX(피벗!$EZ:$GE,MATCH(성장고객!$E88,피벗!$EY:$EY,0),0),5),"")</f>
        <v>47500</v>
      </c>
      <c r="CR88" s="23">
        <f>IFERROR(INDEX(피벗!$GF:$GF,MATCH($E88,피벗!$EY:$EY,0)),"")</f>
        <v>3037071</v>
      </c>
    </row>
    <row r="89" spans="1:96" x14ac:dyDescent="0.45">
      <c r="A89" s="20" t="s">
        <v>982</v>
      </c>
      <c r="B89" s="20" t="s">
        <v>701</v>
      </c>
      <c r="C89" s="20" t="s">
        <v>30</v>
      </c>
      <c r="D89" s="20" t="s">
        <v>983</v>
      </c>
      <c r="E89" s="20" t="s">
        <v>1121</v>
      </c>
      <c r="F89" s="21" t="s">
        <v>1122</v>
      </c>
      <c r="G89" s="21" t="s">
        <v>1</v>
      </c>
      <c r="H89" s="21" t="s">
        <v>0</v>
      </c>
      <c r="I89" s="22" t="s">
        <v>3138</v>
      </c>
      <c r="J89" s="22">
        <v>1828800770</v>
      </c>
      <c r="K89" s="20" t="s">
        <v>0</v>
      </c>
      <c r="L89" s="20" t="s">
        <v>1316</v>
      </c>
      <c r="M89" s="20" t="s">
        <v>9</v>
      </c>
      <c r="N89" s="20" t="s">
        <v>9</v>
      </c>
      <c r="O89" s="21" t="s">
        <v>1391</v>
      </c>
      <c r="P89" s="21">
        <v>1</v>
      </c>
      <c r="Q89" s="21" t="s">
        <v>1358</v>
      </c>
      <c r="R89" s="21" t="s">
        <v>1320</v>
      </c>
      <c r="S89" s="21" t="s">
        <v>1321</v>
      </c>
      <c r="T89" s="21" t="s">
        <v>1316</v>
      </c>
      <c r="U89" s="21" t="s">
        <v>1893</v>
      </c>
      <c r="V89" s="21" t="s">
        <v>1899</v>
      </c>
      <c r="W89" s="20" t="s">
        <v>1900</v>
      </c>
      <c r="X89" s="21" t="s">
        <v>1901</v>
      </c>
      <c r="Y89" s="21" t="s">
        <v>1896</v>
      </c>
      <c r="Z89" s="21" t="s">
        <v>1902</v>
      </c>
      <c r="AA89" s="20">
        <v>6</v>
      </c>
      <c r="AB89" s="20" t="s">
        <v>1903</v>
      </c>
      <c r="AC89" s="21" t="s">
        <v>1904</v>
      </c>
      <c r="AD89" s="20" t="s">
        <v>1311</v>
      </c>
      <c r="AE89" s="16" t="str" cm="1">
        <f t="array" ref="AE89">IF(AF89="","",INDEX(전산회선!$E$4:$E$1141,_xlfn.AGGREGATE(15,6,ROW(전산회선!$E$4:$E$1141)-ROW(전산회선!$E$4)+1/((전산회선!$B$4:$B$1141=$E89)*(전산회선!$F$4:$F$1141=AF89)),1)))</f>
        <v>GiGA인터넷</v>
      </c>
      <c r="AF89" s="16">
        <f>IFERROR(IF(_xlfn.MAXIFS(전산회선!$F$4:$F$1141,전산회선!$B$4:$B$1141,$E89)=0,"",_xlfn.MAXIFS(전산회선!$F$4:$F$1141,전산회선!$B$4:$B$1141,$E89)),"")</f>
        <v>1</v>
      </c>
      <c r="AG89" s="16" t="str" cm="1">
        <f t="array" ref="AG89">IF(AH89="","",INDEX(전산회선!$E$4:$E$1141,_xlfn.AGGREGATE(15,6,ROW(전산회선!$E$4:$E$1141)-ROW(전산회선!$E$4)+1/((전산회선!$B$4:$B$1141=$E89)*(전산회선!$F$4:$F$1141=AH89)),1)))</f>
        <v/>
      </c>
      <c r="AH89" s="16" t="str">
        <f>IFERROR(IF(_xlfn.MAXIFS(전산회선!$F$4:$F$1141,전산회선!$B$4:$B$1141,$E89,전산회선!$F$4:$F$1141,"&lt;"&amp;AF89)=0,"",_xlfn.MAXIFS(전산회선!$F$4:$F$1141,전산회선!$B$4:$B$1141,$E89,전산회선!$F$4:$F$1141,"&lt;"&amp;AF89)),"")</f>
        <v/>
      </c>
      <c r="AI89" s="16" t="str" cm="1">
        <f t="array" ref="AI89">IF(AJ89="","",INDEX(전산회선!$E$4:$E$1141,_xlfn.AGGREGATE(15,6,ROW(전산회선!$E$4:$E$1141)-ROW(전산회선!$E$4)+1/((전산회선!$B$4:$B$1141=$E89)*(전산회선!$F$4:$F$1141=AJ89)),1)))</f>
        <v/>
      </c>
      <c r="AJ89" s="16" t="str">
        <f>IFERROR(IF(_xlfn.MAXIFS(전산회선!$F$4:$F$1141,전산회선!$B$4:$B$1141,$E89,전산회선!$F$4:$F$1141,"&lt;"&amp;AH89)=0,"",_xlfn.MAXIFS(전산회선!$F$4:$F$1141,전산회선!$B$4:$B$1141,$E89,전산회선!$F$4:$F$1141,"&lt;"&amp;AH89)),"")</f>
        <v/>
      </c>
      <c r="AK89" s="16" t="str" cm="1">
        <f t="array" ref="AK89">IF(AL89="","",INDEX(전산회선!$E$4:$E$1141,_xlfn.AGGREGATE(15,6,ROW(전산회선!$E$4:$E$1141)-ROW(전산회선!$E$4)+1/((전산회선!$B$4:$B$1141=$E89)*(전산회선!$F$4:$F$1141=AL89)),1)))</f>
        <v/>
      </c>
      <c r="AL89" s="16" t="str">
        <f>IFERROR(IF(_xlfn.MAXIFS(전산회선!$F$4:$F$1141,전산회선!$B$4:$B$1141,$E89,전산회선!$F$4:$F$1141,"&lt;"&amp;AJ89)=0,"",_xlfn.MAXIFS(전산회선!$F$4:$F$1141,전산회선!$B$4:$B$1141,$E89,전산회선!$F$4:$F$1141,"&lt;"&amp;AJ89)),"")</f>
        <v/>
      </c>
      <c r="AM89" s="16" t="str" cm="1">
        <f t="array" ref="AM89">IF(AN89="","",INDEX(전산회선!$E$4:$E$1141,_xlfn.AGGREGATE(15,6,ROW(전산회선!$E$4:$E$1141)-ROW(전산회선!$E$4)+1/((전산회선!$B$4:$B$1141=$E89)*(전산회선!$F$4:$F$1141=AN89)),1)))</f>
        <v/>
      </c>
      <c r="AN89" s="16" t="str">
        <f>IFERROR(IF(_xlfn.MAXIFS(전산회선!$F$4:$F$1141,전산회선!$B$4:$B$1141,$E89,전산회선!$F$4:$F$1141,"&lt;"&amp;AL89)=0,"",_xlfn.MAXIFS(전산회선!$F$4:$F$1141,전산회선!$B$4:$B$1141,$E89,전산회선!$F$4:$F$1141,"&lt;"&amp;AL89)),"")</f>
        <v/>
      </c>
      <c r="AO89" s="23">
        <v>30000</v>
      </c>
      <c r="AP89" s="23">
        <v>30000</v>
      </c>
      <c r="AQ89" s="23">
        <v>30000</v>
      </c>
      <c r="AR89" s="23">
        <v>30000</v>
      </c>
      <c r="AS89" s="23">
        <v>30000</v>
      </c>
      <c r="AT89" s="23">
        <v>30000</v>
      </c>
      <c r="AU89" s="23">
        <v>30000</v>
      </c>
      <c r="AV89" s="23">
        <v>30000</v>
      </c>
      <c r="AW89" s="23">
        <v>30000</v>
      </c>
      <c r="AX89" s="23">
        <v>30000</v>
      </c>
      <c r="AY89" s="23">
        <v>30000</v>
      </c>
      <c r="AZ89" s="23">
        <v>30000</v>
      </c>
      <c r="BA89" s="23">
        <v>30000</v>
      </c>
      <c r="BB89" s="23">
        <f t="shared" si="7"/>
        <v>360000</v>
      </c>
      <c r="BC89" s="23">
        <v>0</v>
      </c>
      <c r="BD89" s="23">
        <v>0</v>
      </c>
      <c r="BE89" s="23">
        <v>0</v>
      </c>
      <c r="BF89" s="23">
        <v>0</v>
      </c>
      <c r="BG89" s="23">
        <v>0</v>
      </c>
      <c r="BH89" s="23">
        <v>0</v>
      </c>
      <c r="BI89" s="23">
        <v>0</v>
      </c>
      <c r="BJ89" s="23">
        <v>0</v>
      </c>
      <c r="BK89" s="23">
        <v>0</v>
      </c>
      <c r="BL89" s="23">
        <v>0</v>
      </c>
      <c r="BM89" s="23">
        <v>0</v>
      </c>
      <c r="BN89" s="23">
        <v>0</v>
      </c>
      <c r="BO89" s="23">
        <v>0</v>
      </c>
      <c r="BP89" s="23">
        <v>0</v>
      </c>
      <c r="BQ89" s="17" t="str">
        <f>IFERROR(INDEX(피벗!$BL$5:$CH$5,1,MATCH($BR89,INDEX(피벗!$BL:$CH,MATCH($E89,피벗!$BJ:$BJ,0),0),0)),"")</f>
        <v/>
      </c>
      <c r="BR89" s="23" t="str">
        <f>IFERROR(LARGE(INDEX(피벗!$BL:$CH,MATCH(성장고객!$E89,피벗!$BJ:$BJ,0),0),1),"")</f>
        <v/>
      </c>
      <c r="BS89" s="27" t="str">
        <f t="shared" si="8"/>
        <v/>
      </c>
      <c r="BT89" s="17" t="str">
        <f>IFERROR(INDEX(피벗!$BL$5:$CH$5,1,MATCH($BU89,INDEX(피벗!$BL:$CH,MATCH($E89,피벗!$BJ:$BJ,0),0),0)),"")</f>
        <v/>
      </c>
      <c r="BU89" s="23" t="str">
        <f>IFERROR(LARGE(INDEX(피벗!$BL:$CH,MATCH(성장고객!$E89,피벗!$BJ:$BJ,0),0),2),"")</f>
        <v/>
      </c>
      <c r="BV89" s="27" t="str">
        <f t="shared" si="9"/>
        <v/>
      </c>
      <c r="BW89" s="17" t="str">
        <f>IFERROR(INDEX(피벗!$BL$5:$CH$5,1,MATCH($BX89,INDEX(피벗!$BL:$CH,MATCH($E89,피벗!$BJ:$BJ,0),0),0)),"")</f>
        <v/>
      </c>
      <c r="BX89" s="23" t="str">
        <f>IFERROR(LARGE(INDEX(피벗!$BL:$CH,MATCH(성장고객!$E89,피벗!$BJ:$BJ,0),0),3),"")</f>
        <v/>
      </c>
      <c r="BY89" s="27" t="str">
        <f t="shared" si="10"/>
        <v/>
      </c>
      <c r="BZ89" s="17" t="str">
        <f>IFERROR(INDEX(피벗!$BL$5:$CH$5,1,MATCH($CA89,INDEX(피벗!$BL:$CH,MATCH($E89,피벗!$BJ:$BJ,0),0),0)),"")</f>
        <v/>
      </c>
      <c r="CA89" s="23" t="str">
        <f>IFERROR(LARGE(INDEX(피벗!$BL:$CH,MATCH(성장고객!$E89,피벗!$BJ:$BJ,0),0),4),"")</f>
        <v/>
      </c>
      <c r="CB89" s="27" t="str">
        <f t="shared" si="11"/>
        <v/>
      </c>
      <c r="CC89" s="17" t="str">
        <f>IFERROR(INDEX(피벗!$BL$5:$CH$5,1,MATCH($CD89,INDEX(피벗!$BL:$CH,MATCH($E89,피벗!$BJ:$BJ,0),0),0)),"")</f>
        <v/>
      </c>
      <c r="CD89" s="23" t="str">
        <f>IFERROR(LARGE(INDEX(피벗!$BL:$CH,MATCH(성장고객!$E89,피벗!$BJ:$BJ,0),0),5),"")</f>
        <v/>
      </c>
      <c r="CE89" s="27" t="str">
        <f t="shared" si="12"/>
        <v/>
      </c>
      <c r="CF89" s="23" t="str">
        <f>IFERROR(INDEX(피벗!$CI:$CI,MATCH($E89,피벗!$BJ:$BJ,0)),"")</f>
        <v/>
      </c>
      <c r="CG89" s="25" t="str">
        <f t="shared" si="13"/>
        <v/>
      </c>
      <c r="CH89" s="17" t="str">
        <f>IFERROR(INDEX(피벗!$EZ$5:$GE$5,1,MATCH($CI89,INDEX(피벗!$EZ:$GE,MATCH($E89,피벗!$EY:$EY,0),0),0)),"")</f>
        <v>GiGA인터넷</v>
      </c>
      <c r="CI89" s="23">
        <f>IFERROR(LARGE(INDEX(피벗!$EZ:$GE,MATCH(성장고객!$E89,피벗!$EY:$EY,0),0),1),"")</f>
        <v>360000</v>
      </c>
      <c r="CJ89" s="17" t="str">
        <f>IFERROR(INDEX(피벗!$EZ$5:$GE$5,1,MATCH($CK89,INDEX(피벗!$EZ:$GE,MATCH($E89,피벗!$EY:$EY,0),0),0)),"")</f>
        <v/>
      </c>
      <c r="CK89" s="23" t="str">
        <f>IFERROR(LARGE(INDEX(피벗!$EZ:$GE,MATCH(성장고객!$E89,피벗!$EY:$EY,0),0),2),"")</f>
        <v/>
      </c>
      <c r="CL89" s="17" t="str">
        <f>IFERROR(INDEX(피벗!$EZ$5:$GE$5,1,MATCH($CM89,INDEX(피벗!$EZ:$GE,MATCH($E89,피벗!$EY:$EY,0),0),0)),"")</f>
        <v/>
      </c>
      <c r="CM89" s="23" t="str">
        <f>IFERROR(LARGE(INDEX(피벗!$EZ:$GE,MATCH(성장고객!$E89,피벗!$EY:$EY,0),0),3),"")</f>
        <v/>
      </c>
      <c r="CN89" s="17" t="str">
        <f>IFERROR(INDEX(피벗!$EZ$5:$GE$5,1,MATCH($CO89,INDEX(피벗!$EZ:$GE,MATCH($E89,피벗!$EY:$EY,0),0),0)),"")</f>
        <v/>
      </c>
      <c r="CO89" s="23" t="str">
        <f>IFERROR(LARGE(INDEX(피벗!$EZ:$GE,MATCH(성장고객!$E89,피벗!$EY:$EY,0),0),4),"")</f>
        <v/>
      </c>
      <c r="CP89" s="17" t="str">
        <f>IFERROR(INDEX(피벗!$EZ$5:$GE$5,1,MATCH($CQ89,INDEX(피벗!$EZ:$GE,MATCH($E89,피벗!$EY:$EY,0),0),0)),"")</f>
        <v/>
      </c>
      <c r="CQ89" s="23" t="str">
        <f>IFERROR(LARGE(INDEX(피벗!$EZ:$GE,MATCH(성장고객!$E89,피벗!$EY:$EY,0),0),5),"")</f>
        <v/>
      </c>
      <c r="CR89" s="23">
        <f>IFERROR(INDEX(피벗!$GF:$GF,MATCH($E89,피벗!$EY:$EY,0)),"")</f>
        <v>360000</v>
      </c>
    </row>
    <row r="90" spans="1:96" x14ac:dyDescent="0.45">
      <c r="A90" s="20" t="s">
        <v>982</v>
      </c>
      <c r="B90" s="20" t="s">
        <v>29</v>
      </c>
      <c r="C90" s="20" t="s">
        <v>104</v>
      </c>
      <c r="D90" s="20" t="s">
        <v>1098</v>
      </c>
      <c r="E90" s="20" t="s">
        <v>92</v>
      </c>
      <c r="F90" s="21" t="s">
        <v>117</v>
      </c>
      <c r="G90" s="21" t="s">
        <v>1</v>
      </c>
      <c r="H90" s="21" t="s">
        <v>0</v>
      </c>
      <c r="I90" s="22" t="s">
        <v>118</v>
      </c>
      <c r="J90" s="22" t="s">
        <v>119</v>
      </c>
      <c r="K90" s="20" t="s">
        <v>9</v>
      </c>
      <c r="L90" s="20" t="s">
        <v>9</v>
      </c>
      <c r="M90" s="20" t="s">
        <v>9</v>
      </c>
      <c r="N90" s="20" t="s">
        <v>9</v>
      </c>
      <c r="O90" s="21" t="s">
        <v>9</v>
      </c>
      <c r="P90" s="21" t="s">
        <v>9</v>
      </c>
      <c r="Q90" s="21" t="s">
        <v>9</v>
      </c>
      <c r="R90" s="21" t="s">
        <v>9</v>
      </c>
      <c r="S90" s="21" t="s">
        <v>9</v>
      </c>
      <c r="T90" s="21" t="s">
        <v>9</v>
      </c>
      <c r="U90" s="21" t="s">
        <v>9</v>
      </c>
      <c r="V90" s="21" t="s">
        <v>9</v>
      </c>
      <c r="W90" s="20" t="s">
        <v>9</v>
      </c>
      <c r="X90" s="21" t="s">
        <v>9</v>
      </c>
      <c r="Y90" s="21" t="s">
        <v>9</v>
      </c>
      <c r="Z90" s="21" t="s">
        <v>9</v>
      </c>
      <c r="AA90" s="20" t="s">
        <v>9</v>
      </c>
      <c r="AB90" s="20" t="s">
        <v>9</v>
      </c>
      <c r="AC90" s="21" t="s">
        <v>9</v>
      </c>
      <c r="AD90" s="20" t="s">
        <v>9</v>
      </c>
      <c r="AE90" s="16" t="str" cm="1">
        <f t="array" ref="AE90">IF(AF90="","",INDEX(전산회선!$E$4:$E$1141,_xlfn.AGGREGATE(15,6,ROW(전산회선!$E$4:$E$1141)-ROW(전산회선!$E$4)+1/((전산회선!$B$4:$B$1141=$E90)*(전산회선!$F$4:$F$1141=AF90)),1)))</f>
        <v>기업일반전화</v>
      </c>
      <c r="AF90" s="16">
        <f>IFERROR(IF(_xlfn.MAXIFS(전산회선!$F$4:$F$1141,전산회선!$B$4:$B$1141,$E90)=0,"",_xlfn.MAXIFS(전산회선!$F$4:$F$1141,전산회선!$B$4:$B$1141,$E90)),"")</f>
        <v>55</v>
      </c>
      <c r="AG90" s="16" t="str" cm="1">
        <f t="array" ref="AG90">IF(AH90="","",INDEX(전산회선!$E$4:$E$1141,_xlfn.AGGREGATE(15,6,ROW(전산회선!$E$4:$E$1141)-ROW(전산회선!$E$4)+1/((전산회선!$B$4:$B$1141=$E90)*(전산회선!$F$4:$F$1141=AH90)),1)))</f>
        <v>GTV</v>
      </c>
      <c r="AH90" s="16">
        <f>IFERROR(IF(_xlfn.MAXIFS(전산회선!$F$4:$F$1141,전산회선!$B$4:$B$1141,$E90,전산회선!$F$4:$F$1141,"&lt;"&amp;AF90)=0,"",_xlfn.MAXIFS(전산회선!$F$4:$F$1141,전산회선!$B$4:$B$1141,$E90,전산회선!$F$4:$F$1141,"&lt;"&amp;AF90)),"")</f>
        <v>14</v>
      </c>
      <c r="AI90" s="16" t="str" cm="1">
        <f t="array" ref="AI90">IF(AJ90="","",INDEX(전산회선!$E$4:$E$1141,_xlfn.AGGREGATE(15,6,ROW(전산회선!$E$4:$E$1141)-ROW(전산회선!$E$4)+1/((전산회선!$B$4:$B$1141=$E90)*(전산회선!$F$4:$F$1141=AJ90)),1)))</f>
        <v>5G</v>
      </c>
      <c r="AJ90" s="16">
        <f>IFERROR(IF(_xlfn.MAXIFS(전산회선!$F$4:$F$1141,전산회선!$B$4:$B$1141,$E90,전산회선!$F$4:$F$1141,"&lt;"&amp;AH90)=0,"",_xlfn.MAXIFS(전산회선!$F$4:$F$1141,전산회선!$B$4:$B$1141,$E90,전산회선!$F$4:$F$1141,"&lt;"&amp;AH90)),"")</f>
        <v>1</v>
      </c>
      <c r="AK90" s="16" t="str" cm="1">
        <f t="array" ref="AK90">IF(AL90="","",INDEX(전산회선!$E$4:$E$1141,_xlfn.AGGREGATE(15,6,ROW(전산회선!$E$4:$E$1141)-ROW(전산회선!$E$4)+1/((전산회선!$B$4:$B$1141=$E90)*(전산회선!$F$4:$F$1141=AL90)),1)))</f>
        <v/>
      </c>
      <c r="AL90" s="16" t="str">
        <f>IFERROR(IF(_xlfn.MAXIFS(전산회선!$F$4:$F$1141,전산회선!$B$4:$B$1141,$E90,전산회선!$F$4:$F$1141,"&lt;"&amp;AJ90)=0,"",_xlfn.MAXIFS(전산회선!$F$4:$F$1141,전산회선!$B$4:$B$1141,$E90,전산회선!$F$4:$F$1141,"&lt;"&amp;AJ90)),"")</f>
        <v/>
      </c>
      <c r="AM90" s="16" t="str" cm="1">
        <f t="array" ref="AM90">IF(AN90="","",INDEX(전산회선!$E$4:$E$1141,_xlfn.AGGREGATE(15,6,ROW(전산회선!$E$4:$E$1141)-ROW(전산회선!$E$4)+1/((전산회선!$B$4:$B$1141=$E90)*(전산회선!$F$4:$F$1141=AN90)),1)))</f>
        <v/>
      </c>
      <c r="AN90" s="16" t="str">
        <f>IFERROR(IF(_xlfn.MAXIFS(전산회선!$F$4:$F$1141,전산회선!$B$4:$B$1141,$E90,전산회선!$F$4:$F$1141,"&lt;"&amp;AL90)=0,"",_xlfn.MAXIFS(전산회선!$F$4:$F$1141,전산회선!$B$4:$B$1141,$E90,전산회선!$F$4:$F$1141,"&lt;"&amp;AL90)),"")</f>
        <v/>
      </c>
      <c r="AO90" s="23">
        <v>1038625</v>
      </c>
      <c r="AP90" s="23">
        <v>1039573</v>
      </c>
      <c r="AQ90" s="23">
        <v>1043191</v>
      </c>
      <c r="AR90" s="23">
        <v>1049145</v>
      </c>
      <c r="AS90" s="23">
        <v>1031633</v>
      </c>
      <c r="AT90" s="23">
        <v>1030167</v>
      </c>
      <c r="AU90" s="23">
        <v>1031935</v>
      </c>
      <c r="AV90" s="23">
        <v>1030962</v>
      </c>
      <c r="AW90" s="23">
        <v>1037980</v>
      </c>
      <c r="AX90" s="23">
        <v>1033204</v>
      </c>
      <c r="AY90" s="23">
        <v>1063632</v>
      </c>
      <c r="AZ90" s="23">
        <v>1014454</v>
      </c>
      <c r="BA90" s="23">
        <v>1037041.75</v>
      </c>
      <c r="BB90" s="23">
        <f t="shared" si="7"/>
        <v>12444501</v>
      </c>
      <c r="BC90" s="23">
        <v>0</v>
      </c>
      <c r="BD90" s="23">
        <v>0</v>
      </c>
      <c r="BE90" s="23">
        <v>0</v>
      </c>
      <c r="BF90" s="23">
        <v>0</v>
      </c>
      <c r="BG90" s="23">
        <v>0</v>
      </c>
      <c r="BH90" s="23">
        <v>0</v>
      </c>
      <c r="BI90" s="23">
        <v>0</v>
      </c>
      <c r="BJ90" s="23">
        <v>0</v>
      </c>
      <c r="BK90" s="23">
        <v>0</v>
      </c>
      <c r="BL90" s="23">
        <v>0</v>
      </c>
      <c r="BM90" s="23">
        <v>0</v>
      </c>
      <c r="BN90" s="23">
        <v>0</v>
      </c>
      <c r="BO90" s="23">
        <v>0</v>
      </c>
      <c r="BP90" s="23">
        <v>0</v>
      </c>
      <c r="BQ90" s="17" t="str">
        <f>IFERROR(INDEX(피벗!$BL$5:$CH$5,1,MATCH($BR90,INDEX(피벗!$BL:$CH,MATCH($E90,피벗!$BJ:$BJ,0),0),0)),"")</f>
        <v/>
      </c>
      <c r="BR90" s="23" t="str">
        <f>IFERROR(LARGE(INDEX(피벗!$BL:$CH,MATCH(성장고객!$E90,피벗!$BJ:$BJ,0),0),1),"")</f>
        <v/>
      </c>
      <c r="BS90" s="27" t="str">
        <f t="shared" si="8"/>
        <v/>
      </c>
      <c r="BT90" s="17" t="str">
        <f>IFERROR(INDEX(피벗!$BL$5:$CH$5,1,MATCH($BU90,INDEX(피벗!$BL:$CH,MATCH($E90,피벗!$BJ:$BJ,0),0),0)),"")</f>
        <v/>
      </c>
      <c r="BU90" s="23" t="str">
        <f>IFERROR(LARGE(INDEX(피벗!$BL:$CH,MATCH(성장고객!$E90,피벗!$BJ:$BJ,0),0),2),"")</f>
        <v/>
      </c>
      <c r="BV90" s="27" t="str">
        <f t="shared" si="9"/>
        <v/>
      </c>
      <c r="BW90" s="17" t="str">
        <f>IFERROR(INDEX(피벗!$BL$5:$CH$5,1,MATCH($BX90,INDEX(피벗!$BL:$CH,MATCH($E90,피벗!$BJ:$BJ,0),0),0)),"")</f>
        <v/>
      </c>
      <c r="BX90" s="23" t="str">
        <f>IFERROR(LARGE(INDEX(피벗!$BL:$CH,MATCH(성장고객!$E90,피벗!$BJ:$BJ,0),0),3),"")</f>
        <v/>
      </c>
      <c r="BY90" s="27" t="str">
        <f t="shared" si="10"/>
        <v/>
      </c>
      <c r="BZ90" s="17" t="str">
        <f>IFERROR(INDEX(피벗!$BL$5:$CH$5,1,MATCH($CA90,INDEX(피벗!$BL:$CH,MATCH($E90,피벗!$BJ:$BJ,0),0),0)),"")</f>
        <v/>
      </c>
      <c r="CA90" s="23" t="str">
        <f>IFERROR(LARGE(INDEX(피벗!$BL:$CH,MATCH(성장고객!$E90,피벗!$BJ:$BJ,0),0),4),"")</f>
        <v/>
      </c>
      <c r="CB90" s="27" t="str">
        <f t="shared" si="11"/>
        <v/>
      </c>
      <c r="CC90" s="17" t="str">
        <f>IFERROR(INDEX(피벗!$BL$5:$CH$5,1,MATCH($CD90,INDEX(피벗!$BL:$CH,MATCH($E90,피벗!$BJ:$BJ,0),0),0)),"")</f>
        <v/>
      </c>
      <c r="CD90" s="23" t="str">
        <f>IFERROR(LARGE(INDEX(피벗!$BL:$CH,MATCH(성장고객!$E90,피벗!$BJ:$BJ,0),0),5),"")</f>
        <v/>
      </c>
      <c r="CE90" s="27" t="str">
        <f t="shared" si="12"/>
        <v/>
      </c>
      <c r="CF90" s="23" t="str">
        <f>IFERROR(INDEX(피벗!$CI:$CI,MATCH($E90,피벗!$BJ:$BJ,0)),"")</f>
        <v/>
      </c>
      <c r="CG90" s="25" t="str">
        <f t="shared" si="13"/>
        <v/>
      </c>
      <c r="CH90" s="17" t="str">
        <f>IFERROR(INDEX(피벗!$EZ$5:$GE$5,1,MATCH($CI90,INDEX(피벗!$EZ:$GE,MATCH($E90,피벗!$EY:$EY,0),0),0)),"")</f>
        <v>기업일반전화</v>
      </c>
      <c r="CI90" s="23">
        <f>IFERROR(LARGE(INDEX(피벗!$EZ:$GE,MATCH(성장고객!$E90,피벗!$EY:$EY,0),0),1),"")</f>
        <v>4235248</v>
      </c>
      <c r="CJ90" s="17" t="str">
        <f>IFERROR(INDEX(피벗!$EZ$5:$GE$5,1,MATCH($CK90,INDEX(피벗!$EZ:$GE,MATCH($E90,피벗!$EY:$EY,0),0),0)),"")</f>
        <v>GiGA인터넷</v>
      </c>
      <c r="CK90" s="23">
        <f>IFERROR(LARGE(INDEX(피벗!$EZ:$GE,MATCH(성장고객!$E90,피벗!$EY:$EY,0),0),2),"")</f>
        <v>4181075.2</v>
      </c>
      <c r="CL90" s="17" t="str">
        <f>IFERROR(INDEX(피벗!$EZ$5:$GE$5,1,MATCH($CM90,INDEX(피벗!$EZ:$GE,MATCH($E90,피벗!$EY:$EY,0),0),0)),"")</f>
        <v>GTV</v>
      </c>
      <c r="CM90" s="23">
        <f>IFERROR(LARGE(INDEX(피벗!$EZ:$GE,MATCH(성장고객!$E90,피벗!$EY:$EY,0),0),3),"")</f>
        <v>2130288.7999999998</v>
      </c>
      <c r="CN90" s="17" t="str">
        <f>IFERROR(INDEX(피벗!$EZ$5:$GE$5,1,MATCH($CO90,INDEX(피벗!$EZ:$GE,MATCH($E90,피벗!$EY:$EY,0),0),0)),"")</f>
        <v>TV PPV</v>
      </c>
      <c r="CO90" s="23">
        <f>IFERROR(LARGE(INDEX(피벗!$EZ:$GE,MATCH(성장고객!$E90,피벗!$EY:$EY,0),0),4),"")</f>
        <v>781700</v>
      </c>
      <c r="CP90" s="17" t="str">
        <f>IFERROR(INDEX(피벗!$EZ$5:$GE$5,1,MATCH($CQ90,INDEX(피벗!$EZ:$GE,MATCH($E90,피벗!$EY:$EY,0),0),0)),"")</f>
        <v>5G</v>
      </c>
      <c r="CQ90" s="23">
        <f>IFERROR(LARGE(INDEX(피벗!$EZ:$GE,MATCH(성장고객!$E90,피벗!$EY:$EY,0),0),5),"")</f>
        <v>754289</v>
      </c>
      <c r="CR90" s="23">
        <f>IFERROR(INDEX(피벗!$GF:$GF,MATCH($E90,피벗!$EY:$EY,0)),"")</f>
        <v>12444501</v>
      </c>
    </row>
    <row r="91" spans="1:96" x14ac:dyDescent="0.45">
      <c r="A91" s="20" t="s">
        <v>982</v>
      </c>
      <c r="B91" s="20" t="s">
        <v>29</v>
      </c>
      <c r="C91" s="20" t="s">
        <v>104</v>
      </c>
      <c r="D91" s="20" t="s">
        <v>1099</v>
      </c>
      <c r="E91" s="20" t="s">
        <v>153</v>
      </c>
      <c r="F91" s="21" t="s">
        <v>154</v>
      </c>
      <c r="G91" s="21" t="s">
        <v>1</v>
      </c>
      <c r="H91" s="21" t="s">
        <v>0</v>
      </c>
      <c r="I91" s="22" t="s">
        <v>155</v>
      </c>
      <c r="J91" s="22" t="s">
        <v>156</v>
      </c>
      <c r="K91" s="20" t="s">
        <v>0</v>
      </c>
      <c r="L91" s="20" t="s">
        <v>9</v>
      </c>
      <c r="M91" s="20" t="s">
        <v>9</v>
      </c>
      <c r="N91" s="20" t="s">
        <v>9</v>
      </c>
      <c r="O91" s="21" t="s">
        <v>1372</v>
      </c>
      <c r="P91" s="21">
        <v>1</v>
      </c>
      <c r="Q91" s="21" t="s">
        <v>9</v>
      </c>
      <c r="R91" s="21" t="s">
        <v>9</v>
      </c>
      <c r="S91" s="21" t="s">
        <v>9</v>
      </c>
      <c r="T91" s="21" t="s">
        <v>9</v>
      </c>
      <c r="U91" s="21" t="s">
        <v>9</v>
      </c>
      <c r="V91" s="21" t="s">
        <v>9</v>
      </c>
      <c r="W91" s="20" t="s">
        <v>9</v>
      </c>
      <c r="X91" s="21" t="s">
        <v>9</v>
      </c>
      <c r="Y91" s="21" t="s">
        <v>9</v>
      </c>
      <c r="Z91" s="21" t="s">
        <v>9</v>
      </c>
      <c r="AA91" s="20">
        <v>0</v>
      </c>
      <c r="AB91" s="20" t="s">
        <v>9</v>
      </c>
      <c r="AC91" s="21" t="s">
        <v>9</v>
      </c>
      <c r="AD91" s="20" t="s">
        <v>9</v>
      </c>
      <c r="AE91" s="16" t="str" cm="1">
        <f t="array" ref="AE91">IF(AF91="","",INDEX(전산회선!$E$4:$E$1141,_xlfn.AGGREGATE(15,6,ROW(전산회선!$E$4:$E$1141)-ROW(전산회선!$E$4)+1/((전산회선!$B$4:$B$1141=$E91)*(전산회선!$F$4:$F$1141=AF91)),1)))</f>
        <v>기업인터넷</v>
      </c>
      <c r="AF91" s="16">
        <f>IFERROR(IF(_xlfn.MAXIFS(전산회선!$F$4:$F$1141,전산회선!$B$4:$B$1141,$E91)=0,"",_xlfn.MAXIFS(전산회선!$F$4:$F$1141,전산회선!$B$4:$B$1141,$E91)),"")</f>
        <v>1</v>
      </c>
      <c r="AG91" s="16" t="str" cm="1">
        <f t="array" ref="AG91">IF(AH91="","",INDEX(전산회선!$E$4:$E$1141,_xlfn.AGGREGATE(15,6,ROW(전산회선!$E$4:$E$1141)-ROW(전산회선!$E$4)+1/((전산회선!$B$4:$B$1141=$E91)*(전산회선!$F$4:$F$1141=AH91)),1)))</f>
        <v/>
      </c>
      <c r="AH91" s="16" t="str">
        <f>IFERROR(IF(_xlfn.MAXIFS(전산회선!$F$4:$F$1141,전산회선!$B$4:$B$1141,$E91,전산회선!$F$4:$F$1141,"&lt;"&amp;AF91)=0,"",_xlfn.MAXIFS(전산회선!$F$4:$F$1141,전산회선!$B$4:$B$1141,$E91,전산회선!$F$4:$F$1141,"&lt;"&amp;AF91)),"")</f>
        <v/>
      </c>
      <c r="AI91" s="16" t="str" cm="1">
        <f t="array" ref="AI91">IF(AJ91="","",INDEX(전산회선!$E$4:$E$1141,_xlfn.AGGREGATE(15,6,ROW(전산회선!$E$4:$E$1141)-ROW(전산회선!$E$4)+1/((전산회선!$B$4:$B$1141=$E91)*(전산회선!$F$4:$F$1141=AJ91)),1)))</f>
        <v/>
      </c>
      <c r="AJ91" s="16" t="str">
        <f>IFERROR(IF(_xlfn.MAXIFS(전산회선!$F$4:$F$1141,전산회선!$B$4:$B$1141,$E91,전산회선!$F$4:$F$1141,"&lt;"&amp;AH91)=0,"",_xlfn.MAXIFS(전산회선!$F$4:$F$1141,전산회선!$B$4:$B$1141,$E91,전산회선!$F$4:$F$1141,"&lt;"&amp;AH91)),"")</f>
        <v/>
      </c>
      <c r="AK91" s="16" t="str" cm="1">
        <f t="array" ref="AK91">IF(AL91="","",INDEX(전산회선!$E$4:$E$1141,_xlfn.AGGREGATE(15,6,ROW(전산회선!$E$4:$E$1141)-ROW(전산회선!$E$4)+1/((전산회선!$B$4:$B$1141=$E91)*(전산회선!$F$4:$F$1141=AL91)),1)))</f>
        <v/>
      </c>
      <c r="AL91" s="16" t="str">
        <f>IFERROR(IF(_xlfn.MAXIFS(전산회선!$F$4:$F$1141,전산회선!$B$4:$B$1141,$E91,전산회선!$F$4:$F$1141,"&lt;"&amp;AJ91)=0,"",_xlfn.MAXIFS(전산회선!$F$4:$F$1141,전산회선!$B$4:$B$1141,$E91,전산회선!$F$4:$F$1141,"&lt;"&amp;AJ91)),"")</f>
        <v/>
      </c>
      <c r="AM91" s="16" t="str" cm="1">
        <f t="array" ref="AM91">IF(AN91="","",INDEX(전산회선!$E$4:$E$1141,_xlfn.AGGREGATE(15,6,ROW(전산회선!$E$4:$E$1141)-ROW(전산회선!$E$4)+1/((전산회선!$B$4:$B$1141=$E91)*(전산회선!$F$4:$F$1141=AN91)),1)))</f>
        <v/>
      </c>
      <c r="AN91" s="16" t="str">
        <f>IFERROR(IF(_xlfn.MAXIFS(전산회선!$F$4:$F$1141,전산회선!$B$4:$B$1141,$E91,전산회선!$F$4:$F$1141,"&lt;"&amp;AL91)=0,"",_xlfn.MAXIFS(전산회선!$F$4:$F$1141,전산회선!$B$4:$B$1141,$E91,전산회선!$F$4:$F$1141,"&lt;"&amp;AL91)),"")</f>
        <v/>
      </c>
      <c r="AO91" s="23">
        <v>0</v>
      </c>
      <c r="AP91" s="23">
        <v>0</v>
      </c>
      <c r="AQ91" s="23">
        <v>0</v>
      </c>
      <c r="AR91" s="23">
        <v>0</v>
      </c>
      <c r="AS91" s="23">
        <v>0</v>
      </c>
      <c r="AT91" s="23">
        <v>0</v>
      </c>
      <c r="AU91" s="23">
        <v>0</v>
      </c>
      <c r="AV91" s="23">
        <v>0</v>
      </c>
      <c r="AW91" s="23">
        <v>0</v>
      </c>
      <c r="AX91" s="23">
        <v>0</v>
      </c>
      <c r="AY91" s="23">
        <v>0</v>
      </c>
      <c r="AZ91" s="23">
        <v>387097</v>
      </c>
      <c r="BA91" s="23">
        <v>32258.083333333332</v>
      </c>
      <c r="BB91" s="23">
        <f t="shared" si="7"/>
        <v>387097</v>
      </c>
      <c r="BC91" s="23">
        <v>0</v>
      </c>
      <c r="BD91" s="23">
        <v>0</v>
      </c>
      <c r="BE91" s="23">
        <v>0</v>
      </c>
      <c r="BF91" s="23">
        <v>0</v>
      </c>
      <c r="BG91" s="23">
        <v>0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0</v>
      </c>
      <c r="BN91" s="23">
        <v>387097</v>
      </c>
      <c r="BO91" s="23">
        <v>32258.083333333332</v>
      </c>
      <c r="BP91" s="23">
        <v>387097</v>
      </c>
      <c r="BQ91" s="17" t="str">
        <f>IFERROR(INDEX(피벗!$BL$5:$CH$5,1,MATCH($BR91,INDEX(피벗!$BL:$CH,MATCH($E91,피벗!$BJ:$BJ,0),0),0)),"")</f>
        <v>기업인터넷</v>
      </c>
      <c r="BR91" s="23">
        <f>IFERROR(LARGE(INDEX(피벗!$BL:$CH,MATCH(성장고객!$E91,피벗!$BJ:$BJ,0),0),1),"")</f>
        <v>387097</v>
      </c>
      <c r="BS91" s="27">
        <f t="shared" si="8"/>
        <v>1</v>
      </c>
      <c r="BT91" s="17" t="str">
        <f>IFERROR(INDEX(피벗!$BL$5:$CH$5,1,MATCH($BU91,INDEX(피벗!$BL:$CH,MATCH($E91,피벗!$BJ:$BJ,0),0),0)),"")</f>
        <v/>
      </c>
      <c r="BU91" s="23" t="str">
        <f>IFERROR(LARGE(INDEX(피벗!$BL:$CH,MATCH(성장고객!$E91,피벗!$BJ:$BJ,0),0),2),"")</f>
        <v/>
      </c>
      <c r="BV91" s="27" t="str">
        <f t="shared" si="9"/>
        <v/>
      </c>
      <c r="BW91" s="17" t="str">
        <f>IFERROR(INDEX(피벗!$BL$5:$CH$5,1,MATCH($BX91,INDEX(피벗!$BL:$CH,MATCH($E91,피벗!$BJ:$BJ,0),0),0)),"")</f>
        <v/>
      </c>
      <c r="BX91" s="23" t="str">
        <f>IFERROR(LARGE(INDEX(피벗!$BL:$CH,MATCH(성장고객!$E91,피벗!$BJ:$BJ,0),0),3),"")</f>
        <v/>
      </c>
      <c r="BY91" s="27" t="str">
        <f t="shared" si="10"/>
        <v/>
      </c>
      <c r="BZ91" s="17" t="str">
        <f>IFERROR(INDEX(피벗!$BL$5:$CH$5,1,MATCH($CA91,INDEX(피벗!$BL:$CH,MATCH($E91,피벗!$BJ:$BJ,0),0),0)),"")</f>
        <v/>
      </c>
      <c r="CA91" s="23" t="str">
        <f>IFERROR(LARGE(INDEX(피벗!$BL:$CH,MATCH(성장고객!$E91,피벗!$BJ:$BJ,0),0),4),"")</f>
        <v/>
      </c>
      <c r="CB91" s="27" t="str">
        <f t="shared" si="11"/>
        <v/>
      </c>
      <c r="CC91" s="17" t="str">
        <f>IFERROR(INDEX(피벗!$BL$5:$CH$5,1,MATCH($CD91,INDEX(피벗!$BL:$CH,MATCH($E91,피벗!$BJ:$BJ,0),0),0)),"")</f>
        <v/>
      </c>
      <c r="CD91" s="23" t="str">
        <f>IFERROR(LARGE(INDEX(피벗!$BL:$CH,MATCH(성장고객!$E91,피벗!$BJ:$BJ,0),0),5),"")</f>
        <v/>
      </c>
      <c r="CE91" s="27" t="str">
        <f t="shared" si="12"/>
        <v/>
      </c>
      <c r="CF91" s="23">
        <f>IFERROR(INDEX(피벗!$CI:$CI,MATCH($E91,피벗!$BJ:$BJ,0)),"")</f>
        <v>387097</v>
      </c>
      <c r="CG91" s="25">
        <f t="shared" si="13"/>
        <v>1</v>
      </c>
      <c r="CH91" s="17" t="str">
        <f>IFERROR(INDEX(피벗!$EZ$5:$GE$5,1,MATCH($CI91,INDEX(피벗!$EZ:$GE,MATCH($E91,피벗!$EY:$EY,0),0),0)),"")</f>
        <v>기업인터넷</v>
      </c>
      <c r="CI91" s="23">
        <f>IFERROR(LARGE(INDEX(피벗!$EZ:$GE,MATCH(성장고객!$E91,피벗!$EY:$EY,0),0),1),"")</f>
        <v>387097</v>
      </c>
      <c r="CJ91" s="17" t="str">
        <f>IFERROR(INDEX(피벗!$EZ$5:$GE$5,1,MATCH($CK91,INDEX(피벗!$EZ:$GE,MATCH($E91,피벗!$EY:$EY,0),0),0)),"")</f>
        <v/>
      </c>
      <c r="CK91" s="23" t="str">
        <f>IFERROR(LARGE(INDEX(피벗!$EZ:$GE,MATCH(성장고객!$E91,피벗!$EY:$EY,0),0),2),"")</f>
        <v/>
      </c>
      <c r="CL91" s="17" t="str">
        <f>IFERROR(INDEX(피벗!$EZ$5:$GE$5,1,MATCH($CM91,INDEX(피벗!$EZ:$GE,MATCH($E91,피벗!$EY:$EY,0),0),0)),"")</f>
        <v/>
      </c>
      <c r="CM91" s="23" t="str">
        <f>IFERROR(LARGE(INDEX(피벗!$EZ:$GE,MATCH(성장고객!$E91,피벗!$EY:$EY,0),0),3),"")</f>
        <v/>
      </c>
      <c r="CN91" s="17" t="str">
        <f>IFERROR(INDEX(피벗!$EZ$5:$GE$5,1,MATCH($CO91,INDEX(피벗!$EZ:$GE,MATCH($E91,피벗!$EY:$EY,0),0),0)),"")</f>
        <v/>
      </c>
      <c r="CO91" s="23" t="str">
        <f>IFERROR(LARGE(INDEX(피벗!$EZ:$GE,MATCH(성장고객!$E91,피벗!$EY:$EY,0),0),4),"")</f>
        <v/>
      </c>
      <c r="CP91" s="17" t="str">
        <f>IFERROR(INDEX(피벗!$EZ$5:$GE$5,1,MATCH($CQ91,INDEX(피벗!$EZ:$GE,MATCH($E91,피벗!$EY:$EY,0),0),0)),"")</f>
        <v/>
      </c>
      <c r="CQ91" s="23" t="str">
        <f>IFERROR(LARGE(INDEX(피벗!$EZ:$GE,MATCH(성장고객!$E91,피벗!$EY:$EY,0),0),5),"")</f>
        <v/>
      </c>
      <c r="CR91" s="23">
        <f>IFERROR(INDEX(피벗!$GF:$GF,MATCH($E91,피벗!$EY:$EY,0)),"")</f>
        <v>387097</v>
      </c>
    </row>
    <row r="92" spans="1:96" x14ac:dyDescent="0.45">
      <c r="A92" s="20" t="s">
        <v>982</v>
      </c>
      <c r="B92" s="20" t="s">
        <v>26</v>
      </c>
      <c r="C92" s="20" t="s">
        <v>30</v>
      </c>
      <c r="D92" s="20" t="s">
        <v>1214</v>
      </c>
      <c r="E92" s="20" t="s">
        <v>1247</v>
      </c>
      <c r="F92" s="21" t="s">
        <v>456</v>
      </c>
      <c r="G92" s="21" t="s">
        <v>1</v>
      </c>
      <c r="H92" s="21" t="s">
        <v>0</v>
      </c>
      <c r="I92" s="22" t="s">
        <v>1248</v>
      </c>
      <c r="J92" s="22">
        <v>1518800102</v>
      </c>
      <c r="K92" s="20" t="s">
        <v>0</v>
      </c>
      <c r="L92" s="20" t="s">
        <v>1316</v>
      </c>
      <c r="M92" s="20" t="s">
        <v>1755</v>
      </c>
      <c r="N92" s="20" t="s">
        <v>1336</v>
      </c>
      <c r="O92" s="21" t="s">
        <v>2844</v>
      </c>
      <c r="P92" s="21">
        <v>21</v>
      </c>
      <c r="Q92" s="21" t="s">
        <v>1392</v>
      </c>
      <c r="R92" s="21" t="s">
        <v>1320</v>
      </c>
      <c r="S92" s="21" t="s">
        <v>1321</v>
      </c>
      <c r="T92" s="21" t="s">
        <v>1316</v>
      </c>
      <c r="U92" s="21" t="s">
        <v>2445</v>
      </c>
      <c r="V92" s="21" t="s">
        <v>2845</v>
      </c>
      <c r="W92" s="20" t="s">
        <v>2846</v>
      </c>
      <c r="X92" s="21" t="s">
        <v>2847</v>
      </c>
      <c r="Y92" s="21" t="s">
        <v>2848</v>
      </c>
      <c r="Z92" s="21" t="s">
        <v>2849</v>
      </c>
      <c r="AA92" s="20">
        <v>27</v>
      </c>
      <c r="AB92" s="20" t="s">
        <v>1464</v>
      </c>
      <c r="AC92" s="21" t="s">
        <v>9</v>
      </c>
      <c r="AD92" s="20" t="s">
        <v>1311</v>
      </c>
      <c r="AE92" s="16" t="str" cm="1">
        <f t="array" ref="AE92">IF(AF92="","",INDEX(전산회선!$E$4:$E$1141,_xlfn.AGGREGATE(15,6,ROW(전산회선!$E$4:$E$1141)-ROW(전산회선!$E$4)+1/((전산회선!$B$4:$B$1141=$E92)*(전산회선!$F$4:$F$1141=AF92)),1)))</f>
        <v>기업인터넷전화</v>
      </c>
      <c r="AF92" s="16">
        <f>IFERROR(IF(_xlfn.MAXIFS(전산회선!$F$4:$F$1141,전산회선!$B$4:$B$1141,$E92)=0,"",_xlfn.MAXIFS(전산회선!$F$4:$F$1141,전산회선!$B$4:$B$1141,$E92)),"")</f>
        <v>21</v>
      </c>
      <c r="AG92" s="16" t="str" cm="1">
        <f t="array" ref="AG92">IF(AH92="","",INDEX(전산회선!$E$4:$E$1141,_xlfn.AGGREGATE(15,6,ROW(전산회선!$E$4:$E$1141)-ROW(전산회선!$E$4)+1/((전산회선!$B$4:$B$1141=$E92)*(전산회선!$F$4:$F$1141=AH92)),1)))</f>
        <v>5G</v>
      </c>
      <c r="AH92" s="16">
        <f>IFERROR(IF(_xlfn.MAXIFS(전산회선!$F$4:$F$1141,전산회선!$B$4:$B$1141,$E92,전산회선!$F$4:$F$1141,"&lt;"&amp;AF92)=0,"",_xlfn.MAXIFS(전산회선!$F$4:$F$1141,전산회선!$B$4:$B$1141,$E92,전산회선!$F$4:$F$1141,"&lt;"&amp;AF92)),"")</f>
        <v>4</v>
      </c>
      <c r="AI92" s="16" t="str" cm="1">
        <f t="array" ref="AI92">IF(AJ92="","",INDEX(전산회선!$E$4:$E$1141,_xlfn.AGGREGATE(15,6,ROW(전산회선!$E$4:$E$1141)-ROW(전산회선!$E$4)+1/((전산회선!$B$4:$B$1141=$E92)*(전산회선!$F$4:$F$1141=AJ92)),1)))</f>
        <v>홈일반전화</v>
      </c>
      <c r="AJ92" s="16">
        <f>IFERROR(IF(_xlfn.MAXIFS(전산회선!$F$4:$F$1141,전산회선!$B$4:$B$1141,$E92,전산회선!$F$4:$F$1141,"&lt;"&amp;AH92)=0,"",_xlfn.MAXIFS(전산회선!$F$4:$F$1141,전산회선!$B$4:$B$1141,$E92,전산회선!$F$4:$F$1141,"&lt;"&amp;AH92)),"")</f>
        <v>2</v>
      </c>
      <c r="AK92" s="16" t="str" cm="1">
        <f t="array" ref="AK92">IF(AL92="","",INDEX(전산회선!$E$4:$E$1141,_xlfn.AGGREGATE(15,6,ROW(전산회선!$E$4:$E$1141)-ROW(전산회선!$E$4)+1/((전산회선!$B$4:$B$1141=$E92)*(전산회선!$F$4:$F$1141=AL92)),1)))</f>
        <v>LTE</v>
      </c>
      <c r="AL92" s="16">
        <f>IFERROR(IF(_xlfn.MAXIFS(전산회선!$F$4:$F$1141,전산회선!$B$4:$B$1141,$E92,전산회선!$F$4:$F$1141,"&lt;"&amp;AJ92)=0,"",_xlfn.MAXIFS(전산회선!$F$4:$F$1141,전산회선!$B$4:$B$1141,$E92,전산회선!$F$4:$F$1141,"&lt;"&amp;AJ92)),"")</f>
        <v>1</v>
      </c>
      <c r="AM92" s="16" t="str" cm="1">
        <f t="array" ref="AM92">IF(AN92="","",INDEX(전산회선!$E$4:$E$1141,_xlfn.AGGREGATE(15,6,ROW(전산회선!$E$4:$E$1141)-ROW(전산회선!$E$4)+1/((전산회선!$B$4:$B$1141=$E92)*(전산회선!$F$4:$F$1141=AN92)),1)))</f>
        <v/>
      </c>
      <c r="AN92" s="16" t="str">
        <f>IFERROR(IF(_xlfn.MAXIFS(전산회선!$F$4:$F$1141,전산회선!$B$4:$B$1141,$E92,전산회선!$F$4:$F$1141,"&lt;"&amp;AL92)=0,"",_xlfn.MAXIFS(전산회선!$F$4:$F$1141,전산회선!$B$4:$B$1141,$E92,전산회선!$F$4:$F$1141,"&lt;"&amp;AL92)),"")</f>
        <v/>
      </c>
      <c r="AO92" s="23">
        <v>800563.97699999996</v>
      </c>
      <c r="AP92" s="23">
        <v>803268.81099999999</v>
      </c>
      <c r="AQ92" s="23">
        <v>799081.81099999999</v>
      </c>
      <c r="AR92" s="23">
        <v>810090.81099999999</v>
      </c>
      <c r="AS92" s="23">
        <v>795407.41</v>
      </c>
      <c r="AT92" s="23">
        <v>790619.81099999999</v>
      </c>
      <c r="AU92" s="23">
        <v>792346.81099999999</v>
      </c>
      <c r="AV92" s="23">
        <v>792136.32400000002</v>
      </c>
      <c r="AW92" s="23">
        <v>793545.81099999999</v>
      </c>
      <c r="AX92" s="23">
        <v>793197.52800000005</v>
      </c>
      <c r="AY92" s="23">
        <v>809065.08299999998</v>
      </c>
      <c r="AZ92" s="23">
        <v>803061.12300000002</v>
      </c>
      <c r="BA92" s="23">
        <v>798532.10924999986</v>
      </c>
      <c r="BB92" s="23">
        <f t="shared" si="7"/>
        <v>9582385.3109999988</v>
      </c>
      <c r="BC92" s="23">
        <v>0</v>
      </c>
      <c r="BD92" s="23">
        <v>0</v>
      </c>
      <c r="BE92" s="23">
        <v>0</v>
      </c>
      <c r="BF92" s="23">
        <v>0</v>
      </c>
      <c r="BG92" s="23">
        <v>0</v>
      </c>
      <c r="BH92" s="23">
        <v>0</v>
      </c>
      <c r="BI92" s="23">
        <v>0</v>
      </c>
      <c r="BJ92" s="23">
        <v>0</v>
      </c>
      <c r="BK92" s="23">
        <v>0</v>
      </c>
      <c r="BL92" s="23">
        <v>0</v>
      </c>
      <c r="BM92" s="23">
        <v>0</v>
      </c>
      <c r="BN92" s="23">
        <v>0</v>
      </c>
      <c r="BO92" s="23">
        <v>0</v>
      </c>
      <c r="BP92" s="23">
        <v>0</v>
      </c>
      <c r="BQ92" s="17" t="str">
        <f>IFERROR(INDEX(피벗!$BL$5:$CH$5,1,MATCH($BR92,INDEX(피벗!$BL:$CH,MATCH($E92,피벗!$BJ:$BJ,0),0),0)),"")</f>
        <v/>
      </c>
      <c r="BR92" s="23" t="str">
        <f>IFERROR(LARGE(INDEX(피벗!$BL:$CH,MATCH(성장고객!$E92,피벗!$BJ:$BJ,0),0),1),"")</f>
        <v/>
      </c>
      <c r="BS92" s="27" t="str">
        <f t="shared" si="8"/>
        <v/>
      </c>
      <c r="BT92" s="17" t="str">
        <f>IFERROR(INDEX(피벗!$BL$5:$CH$5,1,MATCH($BU92,INDEX(피벗!$BL:$CH,MATCH($E92,피벗!$BJ:$BJ,0),0),0)),"")</f>
        <v/>
      </c>
      <c r="BU92" s="23" t="str">
        <f>IFERROR(LARGE(INDEX(피벗!$BL:$CH,MATCH(성장고객!$E92,피벗!$BJ:$BJ,0),0),2),"")</f>
        <v/>
      </c>
      <c r="BV92" s="27" t="str">
        <f t="shared" si="9"/>
        <v/>
      </c>
      <c r="BW92" s="17" t="str">
        <f>IFERROR(INDEX(피벗!$BL$5:$CH$5,1,MATCH($BX92,INDEX(피벗!$BL:$CH,MATCH($E92,피벗!$BJ:$BJ,0),0),0)),"")</f>
        <v/>
      </c>
      <c r="BX92" s="23" t="str">
        <f>IFERROR(LARGE(INDEX(피벗!$BL:$CH,MATCH(성장고객!$E92,피벗!$BJ:$BJ,0),0),3),"")</f>
        <v/>
      </c>
      <c r="BY92" s="27" t="str">
        <f t="shared" si="10"/>
        <v/>
      </c>
      <c r="BZ92" s="17" t="str">
        <f>IFERROR(INDEX(피벗!$BL$5:$CH$5,1,MATCH($CA92,INDEX(피벗!$BL:$CH,MATCH($E92,피벗!$BJ:$BJ,0),0),0)),"")</f>
        <v/>
      </c>
      <c r="CA92" s="23" t="str">
        <f>IFERROR(LARGE(INDEX(피벗!$BL:$CH,MATCH(성장고객!$E92,피벗!$BJ:$BJ,0),0),4),"")</f>
        <v/>
      </c>
      <c r="CB92" s="27" t="str">
        <f t="shared" si="11"/>
        <v/>
      </c>
      <c r="CC92" s="17" t="str">
        <f>IFERROR(INDEX(피벗!$BL$5:$CH$5,1,MATCH($CD92,INDEX(피벗!$BL:$CH,MATCH($E92,피벗!$BJ:$BJ,0),0),0)),"")</f>
        <v/>
      </c>
      <c r="CD92" s="23" t="str">
        <f>IFERROR(LARGE(INDEX(피벗!$BL:$CH,MATCH(성장고객!$E92,피벗!$BJ:$BJ,0),0),5),"")</f>
        <v/>
      </c>
      <c r="CE92" s="27" t="str">
        <f t="shared" si="12"/>
        <v/>
      </c>
      <c r="CF92" s="23" t="str">
        <f>IFERROR(INDEX(피벗!$CI:$CI,MATCH($E92,피벗!$BJ:$BJ,0)),"")</f>
        <v/>
      </c>
      <c r="CG92" s="25" t="str">
        <f t="shared" si="13"/>
        <v/>
      </c>
      <c r="CH92" s="17" t="str">
        <f>IFERROR(INDEX(피벗!$EZ$5:$GE$5,1,MATCH($CI92,INDEX(피벗!$EZ:$GE,MATCH($E92,피벗!$EY:$EY,0),0),0)),"")</f>
        <v>기업인터넷</v>
      </c>
      <c r="CI92" s="23">
        <f>IFERROR(LARGE(INDEX(피벗!$EZ:$GE,MATCH(성장고객!$E92,피벗!$EY:$EY,0),0),1),"")</f>
        <v>5400000</v>
      </c>
      <c r="CJ92" s="17" t="str">
        <f>IFERROR(INDEX(피벗!$EZ$5:$GE$5,1,MATCH($CK92,INDEX(피벗!$EZ:$GE,MATCH($E92,피벗!$EY:$EY,0),0),0)),"")</f>
        <v>5G</v>
      </c>
      <c r="CK92" s="23">
        <f>IFERROR(LARGE(INDEX(피벗!$EZ:$GE,MATCH(성장고객!$E92,피벗!$EY:$EY,0),0),2),"")</f>
        <v>992322.04</v>
      </c>
      <c r="CL92" s="17" t="str">
        <f>IFERROR(INDEX(피벗!$EZ$5:$GE$5,1,MATCH($CM92,INDEX(피벗!$EZ:$GE,MATCH($E92,피벗!$EY:$EY,0),0),0)),"")</f>
        <v>데이터플랫폼</v>
      </c>
      <c r="CM92" s="23">
        <f>IFERROR(LARGE(INDEX(피벗!$EZ:$GE,MATCH(성장고객!$E92,피벗!$EY:$EY,0),0),3),"")</f>
        <v>948000</v>
      </c>
      <c r="CN92" s="17" t="str">
        <f>IFERROR(INDEX(피벗!$EZ$5:$GE$5,1,MATCH($CO92,INDEX(피벗!$EZ:$GE,MATCH($E92,피벗!$EY:$EY,0),0),0)),"")</f>
        <v>GiGA인터넷</v>
      </c>
      <c r="CO92" s="23">
        <f>IFERROR(LARGE(INDEX(피벗!$EZ:$GE,MATCH(성장고객!$E92,피벗!$EY:$EY,0),0),4),"")</f>
        <v>857544</v>
      </c>
      <c r="CP92" s="17" t="str">
        <f>IFERROR(INDEX(피벗!$EZ$5:$GE$5,1,MATCH($CQ92,INDEX(피벗!$EZ:$GE,MATCH($E92,피벗!$EY:$EY,0),0),0)),"")</f>
        <v>LTE</v>
      </c>
      <c r="CQ92" s="23">
        <f>IFERROR(LARGE(INDEX(피벗!$EZ:$GE,MATCH(성장고객!$E92,피벗!$EY:$EY,0),0),5),"")</f>
        <v>504020</v>
      </c>
      <c r="CR92" s="23">
        <f>IFERROR(INDEX(피벗!$GF:$GF,MATCH($E92,피벗!$EY:$EY,0)),"")</f>
        <v>9582385.3110000007</v>
      </c>
    </row>
    <row r="93" spans="1:96" x14ac:dyDescent="0.45">
      <c r="A93" s="20" t="s">
        <v>982</v>
      </c>
      <c r="B93" s="20" t="s">
        <v>26</v>
      </c>
      <c r="C93" s="20" t="s">
        <v>104</v>
      </c>
      <c r="D93" s="20" t="s">
        <v>1218</v>
      </c>
      <c r="E93" s="20" t="s">
        <v>404</v>
      </c>
      <c r="F93" s="21" t="s">
        <v>405</v>
      </c>
      <c r="G93" s="21" t="s">
        <v>1</v>
      </c>
      <c r="H93" s="21" t="s">
        <v>0</v>
      </c>
      <c r="I93" s="22" t="s">
        <v>406</v>
      </c>
      <c r="J93" s="22" t="s">
        <v>407</v>
      </c>
      <c r="K93" s="20" t="s">
        <v>0</v>
      </c>
      <c r="L93" s="20" t="s">
        <v>1316</v>
      </c>
      <c r="M93" s="20" t="s">
        <v>1381</v>
      </c>
      <c r="N93" s="20" t="s">
        <v>1336</v>
      </c>
      <c r="O93" s="21" t="s">
        <v>2838</v>
      </c>
      <c r="P93" s="21">
        <v>18</v>
      </c>
      <c r="Q93" s="21" t="s">
        <v>1347</v>
      </c>
      <c r="R93" s="21" t="s">
        <v>1320</v>
      </c>
      <c r="S93" s="21" t="s">
        <v>1321</v>
      </c>
      <c r="T93" s="21" t="s">
        <v>1316</v>
      </c>
      <c r="U93" s="21" t="s">
        <v>2391</v>
      </c>
      <c r="V93" s="21" t="s">
        <v>2839</v>
      </c>
      <c r="W93" s="20" t="s">
        <v>2840</v>
      </c>
      <c r="X93" s="21" t="s">
        <v>2841</v>
      </c>
      <c r="Y93" s="21" t="s">
        <v>2842</v>
      </c>
      <c r="Z93" s="21" t="s">
        <v>2843</v>
      </c>
      <c r="AA93" s="20">
        <v>12</v>
      </c>
      <c r="AB93" s="20" t="s">
        <v>1587</v>
      </c>
      <c r="AC93" s="21" t="s">
        <v>2497</v>
      </c>
      <c r="AD93" s="20" t="s">
        <v>1311</v>
      </c>
      <c r="AE93" s="16" t="str" cm="1">
        <f t="array" ref="AE93">IF(AF93="","",INDEX(전산회선!$E$4:$E$1141,_xlfn.AGGREGATE(15,6,ROW(전산회선!$E$4:$E$1141)-ROW(전산회선!$E$4)+1/((전산회선!$B$4:$B$1141=$E93)*(전산회선!$F$4:$F$1141=AF93)),1)))</f>
        <v>5G</v>
      </c>
      <c r="AF93" s="16">
        <f>IFERROR(IF(_xlfn.MAXIFS(전산회선!$F$4:$F$1141,전산회선!$B$4:$B$1141,$E93)=0,"",_xlfn.MAXIFS(전산회선!$F$4:$F$1141,전산회선!$B$4:$B$1141,$E93)),"")</f>
        <v>12</v>
      </c>
      <c r="AG93" s="16" t="str" cm="1">
        <f t="array" ref="AG93">IF(AH93="","",INDEX(전산회선!$E$4:$E$1141,_xlfn.AGGREGATE(15,6,ROW(전산회선!$E$4:$E$1141)-ROW(전산회선!$E$4)+1/((전산회선!$B$4:$B$1141=$E93)*(전산회선!$F$4:$F$1141=AH93)),1)))</f>
        <v>LTE</v>
      </c>
      <c r="AH93" s="16">
        <f>IFERROR(IF(_xlfn.MAXIFS(전산회선!$F$4:$F$1141,전산회선!$B$4:$B$1141,$E93,전산회선!$F$4:$F$1141,"&lt;"&amp;AF93)=0,"",_xlfn.MAXIFS(전산회선!$F$4:$F$1141,전산회선!$B$4:$B$1141,$E93,전산회선!$F$4:$F$1141,"&lt;"&amp;AF93)),"")</f>
        <v>2</v>
      </c>
      <c r="AI93" s="16" t="str" cm="1">
        <f t="array" ref="AI93">IF(AJ93="","",INDEX(전산회선!$E$4:$E$1141,_xlfn.AGGREGATE(15,6,ROW(전산회선!$E$4:$E$1141)-ROW(전산회선!$E$4)+1/((전산회선!$B$4:$B$1141=$E93)*(전산회선!$F$4:$F$1141=AJ93)),1)))</f>
        <v/>
      </c>
      <c r="AJ93" s="16" t="str">
        <f>IFERROR(IF(_xlfn.MAXIFS(전산회선!$F$4:$F$1141,전산회선!$B$4:$B$1141,$E93,전산회선!$F$4:$F$1141,"&lt;"&amp;AH93)=0,"",_xlfn.MAXIFS(전산회선!$F$4:$F$1141,전산회선!$B$4:$B$1141,$E93,전산회선!$F$4:$F$1141,"&lt;"&amp;AH93)),"")</f>
        <v/>
      </c>
      <c r="AK93" s="16" t="str" cm="1">
        <f t="array" ref="AK93">IF(AL93="","",INDEX(전산회선!$E$4:$E$1141,_xlfn.AGGREGATE(15,6,ROW(전산회선!$E$4:$E$1141)-ROW(전산회선!$E$4)+1/((전산회선!$B$4:$B$1141=$E93)*(전산회선!$F$4:$F$1141=AL93)),1)))</f>
        <v/>
      </c>
      <c r="AL93" s="16" t="str">
        <f>IFERROR(IF(_xlfn.MAXIFS(전산회선!$F$4:$F$1141,전산회선!$B$4:$B$1141,$E93,전산회선!$F$4:$F$1141,"&lt;"&amp;AJ93)=0,"",_xlfn.MAXIFS(전산회선!$F$4:$F$1141,전산회선!$B$4:$B$1141,$E93,전산회선!$F$4:$F$1141,"&lt;"&amp;AJ93)),"")</f>
        <v/>
      </c>
      <c r="AM93" s="16" t="str" cm="1">
        <f t="array" ref="AM93">IF(AN93="","",INDEX(전산회선!$E$4:$E$1141,_xlfn.AGGREGATE(15,6,ROW(전산회선!$E$4:$E$1141)-ROW(전산회선!$E$4)+1/((전산회선!$B$4:$B$1141=$E93)*(전산회선!$F$4:$F$1141=AN93)),1)))</f>
        <v/>
      </c>
      <c r="AN93" s="16" t="str">
        <f>IFERROR(IF(_xlfn.MAXIFS(전산회선!$F$4:$F$1141,전산회선!$B$4:$B$1141,$E93,전산회선!$F$4:$F$1141,"&lt;"&amp;AL93)=0,"",_xlfn.MAXIFS(전산회선!$F$4:$F$1141,전산회선!$B$4:$B$1141,$E93,전산회선!$F$4:$F$1141,"&lt;"&amp;AL93)),"")</f>
        <v/>
      </c>
      <c r="AO93" s="23">
        <v>819153.09900000005</v>
      </c>
      <c r="AP93" s="23">
        <v>712605.34200000006</v>
      </c>
      <c r="AQ93" s="23">
        <v>718685.96700000006</v>
      </c>
      <c r="AR93" s="23">
        <v>678865.35899999994</v>
      </c>
      <c r="AS93" s="23">
        <v>655061.53200000001</v>
      </c>
      <c r="AT93" s="23">
        <v>585498.34900000005</v>
      </c>
      <c r="AU93" s="23">
        <v>586514.44900000014</v>
      </c>
      <c r="AV93" s="23">
        <v>562150.12</v>
      </c>
      <c r="AW93" s="23">
        <v>570075.83899999992</v>
      </c>
      <c r="AX93" s="23">
        <v>594881.60599999991</v>
      </c>
      <c r="AY93" s="23">
        <v>469342.61199999996</v>
      </c>
      <c r="AZ93" s="23">
        <v>441377.93300000002</v>
      </c>
      <c r="BA93" s="23">
        <v>616184.35058333329</v>
      </c>
      <c r="BB93" s="23">
        <f t="shared" si="7"/>
        <v>7394212.2069999995</v>
      </c>
      <c r="BC93" s="23">
        <v>0</v>
      </c>
      <c r="BD93" s="23">
        <v>0</v>
      </c>
      <c r="BE93" s="23">
        <v>0</v>
      </c>
      <c r="BF93" s="23">
        <v>0</v>
      </c>
      <c r="BG93" s="23">
        <v>0</v>
      </c>
      <c r="BH93" s="23">
        <v>0</v>
      </c>
      <c r="BI93" s="23">
        <v>0</v>
      </c>
      <c r="BJ93" s="23">
        <v>0</v>
      </c>
      <c r="BK93" s="23">
        <v>0</v>
      </c>
      <c r="BL93" s="23">
        <v>0</v>
      </c>
      <c r="BM93" s="23">
        <v>0</v>
      </c>
      <c r="BN93" s="23">
        <v>0</v>
      </c>
      <c r="BO93" s="23">
        <v>0</v>
      </c>
      <c r="BP93" s="23">
        <v>0</v>
      </c>
      <c r="BQ93" s="17" t="str">
        <f>IFERROR(INDEX(피벗!$BL$5:$CH$5,1,MATCH($BR93,INDEX(피벗!$BL:$CH,MATCH($E93,피벗!$BJ:$BJ,0),0),0)),"")</f>
        <v/>
      </c>
      <c r="BR93" s="23" t="str">
        <f>IFERROR(LARGE(INDEX(피벗!$BL:$CH,MATCH(성장고객!$E93,피벗!$BJ:$BJ,0),0),1),"")</f>
        <v/>
      </c>
      <c r="BS93" s="27" t="str">
        <f t="shared" si="8"/>
        <v/>
      </c>
      <c r="BT93" s="17" t="str">
        <f>IFERROR(INDEX(피벗!$BL$5:$CH$5,1,MATCH($BU93,INDEX(피벗!$BL:$CH,MATCH($E93,피벗!$BJ:$BJ,0),0),0)),"")</f>
        <v/>
      </c>
      <c r="BU93" s="23" t="str">
        <f>IFERROR(LARGE(INDEX(피벗!$BL:$CH,MATCH(성장고객!$E93,피벗!$BJ:$BJ,0),0),2),"")</f>
        <v/>
      </c>
      <c r="BV93" s="27" t="str">
        <f t="shared" si="9"/>
        <v/>
      </c>
      <c r="BW93" s="17" t="str">
        <f>IFERROR(INDEX(피벗!$BL$5:$CH$5,1,MATCH($BX93,INDEX(피벗!$BL:$CH,MATCH($E93,피벗!$BJ:$BJ,0),0),0)),"")</f>
        <v/>
      </c>
      <c r="BX93" s="23" t="str">
        <f>IFERROR(LARGE(INDEX(피벗!$BL:$CH,MATCH(성장고객!$E93,피벗!$BJ:$BJ,0),0),3),"")</f>
        <v/>
      </c>
      <c r="BY93" s="27" t="str">
        <f t="shared" si="10"/>
        <v/>
      </c>
      <c r="BZ93" s="17" t="str">
        <f>IFERROR(INDEX(피벗!$BL$5:$CH$5,1,MATCH($CA93,INDEX(피벗!$BL:$CH,MATCH($E93,피벗!$BJ:$BJ,0),0),0)),"")</f>
        <v/>
      </c>
      <c r="CA93" s="23" t="str">
        <f>IFERROR(LARGE(INDEX(피벗!$BL:$CH,MATCH(성장고객!$E93,피벗!$BJ:$BJ,0),0),4),"")</f>
        <v/>
      </c>
      <c r="CB93" s="27" t="str">
        <f t="shared" si="11"/>
        <v/>
      </c>
      <c r="CC93" s="17" t="str">
        <f>IFERROR(INDEX(피벗!$BL$5:$CH$5,1,MATCH($CD93,INDEX(피벗!$BL:$CH,MATCH($E93,피벗!$BJ:$BJ,0),0),0)),"")</f>
        <v/>
      </c>
      <c r="CD93" s="23" t="str">
        <f>IFERROR(LARGE(INDEX(피벗!$BL:$CH,MATCH(성장고객!$E93,피벗!$BJ:$BJ,0),0),5),"")</f>
        <v/>
      </c>
      <c r="CE93" s="27" t="str">
        <f t="shared" si="12"/>
        <v/>
      </c>
      <c r="CF93" s="23" t="str">
        <f>IFERROR(INDEX(피벗!$CI:$CI,MATCH($E93,피벗!$BJ:$BJ,0)),"")</f>
        <v/>
      </c>
      <c r="CG93" s="25" t="str">
        <f t="shared" si="13"/>
        <v/>
      </c>
      <c r="CH93" s="17" t="str">
        <f>IFERROR(INDEX(피벗!$EZ$5:$GE$5,1,MATCH($CI93,INDEX(피벗!$EZ:$GE,MATCH($E93,피벗!$EY:$EY,0),0),0)),"")</f>
        <v>5G</v>
      </c>
      <c r="CI93" s="23">
        <f>IFERROR(LARGE(INDEX(피벗!$EZ:$GE,MATCH(성장고객!$E93,피벗!$EY:$EY,0),0),1),"")</f>
        <v>5473454.4350000015</v>
      </c>
      <c r="CJ93" s="17" t="str">
        <f>IFERROR(INDEX(피벗!$EZ$5:$GE$5,1,MATCH($CK93,INDEX(피벗!$EZ:$GE,MATCH($E93,피벗!$EY:$EY,0),0),0)),"")</f>
        <v>GiGA인터넷</v>
      </c>
      <c r="CK93" s="23">
        <f>IFERROR(LARGE(INDEX(피벗!$EZ:$GE,MATCH(성장고객!$E93,피벗!$EY:$EY,0),0),2),"")</f>
        <v>637860</v>
      </c>
      <c r="CL93" s="17" t="str">
        <f>IFERROR(INDEX(피벗!$EZ$5:$GE$5,1,MATCH($CM93,INDEX(피벗!$EZ:$GE,MATCH($E93,피벗!$EY:$EY,0),0),0)),"")</f>
        <v>기업인터넷전화</v>
      </c>
      <c r="CM93" s="23">
        <f>IFERROR(LARGE(INDEX(피벗!$EZ:$GE,MATCH(성장고객!$E93,피벗!$EY:$EY,0),0),3),"")</f>
        <v>561989</v>
      </c>
      <c r="CN93" s="17" t="str">
        <f>IFERROR(INDEX(피벗!$EZ$5:$GE$5,1,MATCH($CO93,INDEX(피벗!$EZ:$GE,MATCH($E93,피벗!$EY:$EY,0),0),0)),"")</f>
        <v>LTE</v>
      </c>
      <c r="CO93" s="23">
        <f>IFERROR(LARGE(INDEX(피벗!$EZ:$GE,MATCH(성장고객!$E93,피벗!$EY:$EY,0),0),4),"")</f>
        <v>272190.81300000008</v>
      </c>
      <c r="CP93" s="17" t="str">
        <f>IFERROR(INDEX(피벗!$EZ$5:$GE$5,1,MATCH($CQ93,INDEX(피벗!$EZ:$GE,MATCH($E93,피벗!$EY:$EY,0),0),0)),"")</f>
        <v>AI기업지능망</v>
      </c>
      <c r="CQ93" s="23">
        <f>IFERROR(LARGE(INDEX(피벗!$EZ:$GE,MATCH(성장고객!$E93,피벗!$EY:$EY,0),0),5),"")</f>
        <v>152017.959</v>
      </c>
      <c r="CR93" s="23">
        <f>IFERROR(INDEX(피벗!$GF:$GF,MATCH($E93,피벗!$EY:$EY,0)),"")</f>
        <v>7394212.2070000013</v>
      </c>
    </row>
    <row r="94" spans="1:96" x14ac:dyDescent="0.45">
      <c r="A94" s="20" t="s">
        <v>982</v>
      </c>
      <c r="B94" s="20" t="s">
        <v>26</v>
      </c>
      <c r="C94" s="20" t="s">
        <v>104</v>
      </c>
      <c r="D94" s="20" t="s">
        <v>1199</v>
      </c>
      <c r="E94" s="20" t="s">
        <v>912</v>
      </c>
      <c r="F94" s="21" t="s">
        <v>913</v>
      </c>
      <c r="G94" s="21" t="s">
        <v>1</v>
      </c>
      <c r="H94" s="21" t="s">
        <v>0</v>
      </c>
      <c r="I94" s="22" t="s">
        <v>914</v>
      </c>
      <c r="J94" s="22" t="s">
        <v>915</v>
      </c>
      <c r="K94" s="20" t="s">
        <v>0</v>
      </c>
      <c r="L94" s="20" t="s">
        <v>1316</v>
      </c>
      <c r="M94" s="20" t="s">
        <v>1311</v>
      </c>
      <c r="N94" s="20" t="s">
        <v>1317</v>
      </c>
      <c r="O94" s="21" t="s">
        <v>2297</v>
      </c>
      <c r="P94" s="21">
        <v>17</v>
      </c>
      <c r="Q94" s="21" t="s">
        <v>1358</v>
      </c>
      <c r="R94" s="21" t="s">
        <v>1320</v>
      </c>
      <c r="S94" s="21" t="s">
        <v>1321</v>
      </c>
      <c r="T94" s="21" t="s">
        <v>1316</v>
      </c>
      <c r="U94" s="21" t="s">
        <v>2298</v>
      </c>
      <c r="V94" s="21" t="s">
        <v>2299</v>
      </c>
      <c r="W94" s="20" t="s">
        <v>2300</v>
      </c>
      <c r="X94" s="21" t="s">
        <v>2301</v>
      </c>
      <c r="Y94" s="21" t="s">
        <v>2213</v>
      </c>
      <c r="Z94" s="21" t="s">
        <v>2302</v>
      </c>
      <c r="AA94" s="20">
        <v>8</v>
      </c>
      <c r="AB94" s="20" t="s">
        <v>1328</v>
      </c>
      <c r="AC94" s="21" t="s">
        <v>2303</v>
      </c>
      <c r="AD94" s="20" t="s">
        <v>1311</v>
      </c>
      <c r="AE94" s="16" t="str" cm="1">
        <f t="array" ref="AE94">IF(AF94="","",INDEX(전산회선!$E$4:$E$1141,_xlfn.AGGREGATE(15,6,ROW(전산회선!$E$4:$E$1141)-ROW(전산회선!$E$4)+1/((전산회선!$B$4:$B$1141=$E94)*(전산회선!$F$4:$F$1141=AF94)),1)))</f>
        <v>기업인터넷전화</v>
      </c>
      <c r="AF94" s="16">
        <f>IFERROR(IF(_xlfn.MAXIFS(전산회선!$F$4:$F$1141,전산회선!$B$4:$B$1141,$E94)=0,"",_xlfn.MAXIFS(전산회선!$F$4:$F$1141,전산회선!$B$4:$B$1141,$E94)),"")</f>
        <v>8</v>
      </c>
      <c r="AG94" s="16" t="str" cm="1">
        <f t="array" ref="AG94">IF(AH94="","",INDEX(전산회선!$E$4:$E$1141,_xlfn.AGGREGATE(15,6,ROW(전산회선!$E$4:$E$1141)-ROW(전산회선!$E$4)+1/((전산회선!$B$4:$B$1141=$E94)*(전산회선!$F$4:$F$1141=AH94)),1)))</f>
        <v>GiGA인터넷</v>
      </c>
      <c r="AH94" s="16">
        <f>IFERROR(IF(_xlfn.MAXIFS(전산회선!$F$4:$F$1141,전산회선!$B$4:$B$1141,$E94,전산회선!$F$4:$F$1141,"&lt;"&amp;AF94)=0,"",_xlfn.MAXIFS(전산회선!$F$4:$F$1141,전산회선!$B$4:$B$1141,$E94,전산회선!$F$4:$F$1141,"&lt;"&amp;AF94)),"")</f>
        <v>3</v>
      </c>
      <c r="AI94" s="16" t="str" cm="1">
        <f t="array" ref="AI94">IF(AJ94="","",INDEX(전산회선!$E$4:$E$1141,_xlfn.AGGREGATE(15,6,ROW(전산회선!$E$4:$E$1141)-ROW(전산회선!$E$4)+1/((전산회선!$B$4:$B$1141=$E94)*(전산회선!$F$4:$F$1141=AJ94)),1)))</f>
        <v>GTV</v>
      </c>
      <c r="AJ94" s="16">
        <f>IFERROR(IF(_xlfn.MAXIFS(전산회선!$F$4:$F$1141,전산회선!$B$4:$B$1141,$E94,전산회선!$F$4:$F$1141,"&lt;"&amp;AH94)=0,"",_xlfn.MAXIFS(전산회선!$F$4:$F$1141,전산회선!$B$4:$B$1141,$E94,전산회선!$F$4:$F$1141,"&lt;"&amp;AH94)),"")</f>
        <v>2</v>
      </c>
      <c r="AK94" s="16" t="str" cm="1">
        <f t="array" ref="AK94">IF(AL94="","",INDEX(전산회선!$E$4:$E$1141,_xlfn.AGGREGATE(15,6,ROW(전산회선!$E$4:$E$1141)-ROW(전산회선!$E$4)+1/((전산회선!$B$4:$B$1141=$E94)*(전산회선!$F$4:$F$1141=AL94)),1)))</f>
        <v>GTV Biz</v>
      </c>
      <c r="AL94" s="16">
        <f>IFERROR(IF(_xlfn.MAXIFS(전산회선!$F$4:$F$1141,전산회선!$B$4:$B$1141,$E94,전산회선!$F$4:$F$1141,"&lt;"&amp;AJ94)=0,"",_xlfn.MAXIFS(전산회선!$F$4:$F$1141,전산회선!$B$4:$B$1141,$E94,전산회선!$F$4:$F$1141,"&lt;"&amp;AJ94)),"")</f>
        <v>1</v>
      </c>
      <c r="AM94" s="16" t="str" cm="1">
        <f t="array" ref="AM94">IF(AN94="","",INDEX(전산회선!$E$4:$E$1141,_xlfn.AGGREGATE(15,6,ROW(전산회선!$E$4:$E$1141)-ROW(전산회선!$E$4)+1/((전산회선!$B$4:$B$1141=$E94)*(전산회선!$F$4:$F$1141=AN94)),1)))</f>
        <v/>
      </c>
      <c r="AN94" s="16" t="str">
        <f>IFERROR(IF(_xlfn.MAXIFS(전산회선!$F$4:$F$1141,전산회선!$B$4:$B$1141,$E94,전산회선!$F$4:$F$1141,"&lt;"&amp;AL94)=0,"",_xlfn.MAXIFS(전산회선!$F$4:$F$1141,전산회선!$B$4:$B$1141,$E94,전산회선!$F$4:$F$1141,"&lt;"&amp;AL94)),"")</f>
        <v/>
      </c>
      <c r="AO94" s="23">
        <v>173141.31200000001</v>
      </c>
      <c r="AP94" s="23">
        <v>173486.087</v>
      </c>
      <c r="AQ94" s="23">
        <v>180157.26799999998</v>
      </c>
      <c r="AR94" s="23">
        <v>181360.95299999998</v>
      </c>
      <c r="AS94" s="23">
        <v>180005.929</v>
      </c>
      <c r="AT94" s="23">
        <v>179727.421</v>
      </c>
      <c r="AU94" s="23">
        <v>174590.11599999998</v>
      </c>
      <c r="AV94" s="23">
        <v>177762.69699999999</v>
      </c>
      <c r="AW94" s="23">
        <v>192353.42199999999</v>
      </c>
      <c r="AX94" s="23">
        <v>181732.64199999999</v>
      </c>
      <c r="AY94" s="23">
        <v>179214.13199999998</v>
      </c>
      <c r="AZ94" s="23">
        <v>171695.397</v>
      </c>
      <c r="BA94" s="23">
        <v>178768.94799999997</v>
      </c>
      <c r="BB94" s="23">
        <f t="shared" si="7"/>
        <v>2145227.3759999997</v>
      </c>
      <c r="BC94" s="23">
        <v>0</v>
      </c>
      <c r="BD94" s="23">
        <v>0</v>
      </c>
      <c r="BE94" s="23">
        <v>0</v>
      </c>
      <c r="BF94" s="23">
        <v>0</v>
      </c>
      <c r="BG94" s="23">
        <v>0</v>
      </c>
      <c r="BH94" s="23">
        <v>0</v>
      </c>
      <c r="BI94" s="23">
        <v>0</v>
      </c>
      <c r="BJ94" s="23">
        <v>0</v>
      </c>
      <c r="BK94" s="23">
        <v>0</v>
      </c>
      <c r="BL94" s="23">
        <v>0</v>
      </c>
      <c r="BM94" s="23">
        <v>0</v>
      </c>
      <c r="BN94" s="23">
        <v>0</v>
      </c>
      <c r="BO94" s="23">
        <v>0</v>
      </c>
      <c r="BP94" s="23">
        <v>0</v>
      </c>
      <c r="BQ94" s="17" t="str">
        <f>IFERROR(INDEX(피벗!$BL$5:$CH$5,1,MATCH($BR94,INDEX(피벗!$BL:$CH,MATCH($E94,피벗!$BJ:$BJ,0),0),0)),"")</f>
        <v/>
      </c>
      <c r="BR94" s="23" t="str">
        <f>IFERROR(LARGE(INDEX(피벗!$BL:$CH,MATCH(성장고객!$E94,피벗!$BJ:$BJ,0),0),1),"")</f>
        <v/>
      </c>
      <c r="BS94" s="27" t="str">
        <f t="shared" si="8"/>
        <v/>
      </c>
      <c r="BT94" s="17" t="str">
        <f>IFERROR(INDEX(피벗!$BL$5:$CH$5,1,MATCH($BU94,INDEX(피벗!$BL:$CH,MATCH($E94,피벗!$BJ:$BJ,0),0),0)),"")</f>
        <v/>
      </c>
      <c r="BU94" s="23" t="str">
        <f>IFERROR(LARGE(INDEX(피벗!$BL:$CH,MATCH(성장고객!$E94,피벗!$BJ:$BJ,0),0),2),"")</f>
        <v/>
      </c>
      <c r="BV94" s="27" t="str">
        <f t="shared" si="9"/>
        <v/>
      </c>
      <c r="BW94" s="17" t="str">
        <f>IFERROR(INDEX(피벗!$BL$5:$CH$5,1,MATCH($BX94,INDEX(피벗!$BL:$CH,MATCH($E94,피벗!$BJ:$BJ,0),0),0)),"")</f>
        <v/>
      </c>
      <c r="BX94" s="23" t="str">
        <f>IFERROR(LARGE(INDEX(피벗!$BL:$CH,MATCH(성장고객!$E94,피벗!$BJ:$BJ,0),0),3),"")</f>
        <v/>
      </c>
      <c r="BY94" s="27" t="str">
        <f t="shared" si="10"/>
        <v/>
      </c>
      <c r="BZ94" s="17" t="str">
        <f>IFERROR(INDEX(피벗!$BL$5:$CH$5,1,MATCH($CA94,INDEX(피벗!$BL:$CH,MATCH($E94,피벗!$BJ:$BJ,0),0),0)),"")</f>
        <v/>
      </c>
      <c r="CA94" s="23" t="str">
        <f>IFERROR(LARGE(INDEX(피벗!$BL:$CH,MATCH(성장고객!$E94,피벗!$BJ:$BJ,0),0),4),"")</f>
        <v/>
      </c>
      <c r="CB94" s="27" t="str">
        <f t="shared" si="11"/>
        <v/>
      </c>
      <c r="CC94" s="17" t="str">
        <f>IFERROR(INDEX(피벗!$BL$5:$CH$5,1,MATCH($CD94,INDEX(피벗!$BL:$CH,MATCH($E94,피벗!$BJ:$BJ,0),0),0)),"")</f>
        <v/>
      </c>
      <c r="CD94" s="23" t="str">
        <f>IFERROR(LARGE(INDEX(피벗!$BL:$CH,MATCH(성장고객!$E94,피벗!$BJ:$BJ,0),0),5),"")</f>
        <v/>
      </c>
      <c r="CE94" s="27" t="str">
        <f t="shared" si="12"/>
        <v/>
      </c>
      <c r="CF94" s="23" t="str">
        <f>IFERROR(INDEX(피벗!$CI:$CI,MATCH($E94,피벗!$BJ:$BJ,0)),"")</f>
        <v/>
      </c>
      <c r="CG94" s="25" t="str">
        <f t="shared" si="13"/>
        <v/>
      </c>
      <c r="CH94" s="17" t="str">
        <f>IFERROR(INDEX(피벗!$EZ$5:$GE$5,1,MATCH($CI94,INDEX(피벗!$EZ:$GE,MATCH($E94,피벗!$EY:$EY,0),0),0)),"")</f>
        <v>GiGA인터넷</v>
      </c>
      <c r="CI94" s="23">
        <f>IFERROR(LARGE(INDEX(피벗!$EZ:$GE,MATCH(성장고객!$E94,피벗!$EY:$EY,0),0),1),"")</f>
        <v>993600</v>
      </c>
      <c r="CJ94" s="17" t="str">
        <f>IFERROR(INDEX(피벗!$EZ$5:$GE$5,1,MATCH($CK94,INDEX(피벗!$EZ:$GE,MATCH($E94,피벗!$EY:$EY,0),0),0)),"")</f>
        <v>기업인터넷전화</v>
      </c>
      <c r="CK94" s="23">
        <f>IFERROR(LARGE(INDEX(피벗!$EZ:$GE,MATCH(성장고객!$E94,피벗!$EY:$EY,0),0),2),"")</f>
        <v>469182</v>
      </c>
      <c r="CL94" s="17" t="str">
        <f>IFERROR(INDEX(피벗!$EZ$5:$GE$5,1,MATCH($CM94,INDEX(피벗!$EZ:$GE,MATCH($E94,피벗!$EY:$EY,0),0),0)),"")</f>
        <v>AI기업지능망</v>
      </c>
      <c r="CM94" s="23">
        <f>IFERROR(LARGE(INDEX(피벗!$EZ:$GE,MATCH(성장고객!$E94,피벗!$EY:$EY,0),0),3),"")</f>
        <v>288674.37599999999</v>
      </c>
      <c r="CN94" s="17" t="str">
        <f>IFERROR(INDEX(피벗!$EZ$5:$GE$5,1,MATCH($CO94,INDEX(피벗!$EZ:$GE,MATCH($E94,피벗!$EY:$EY,0),0),0)),"")</f>
        <v>GTV</v>
      </c>
      <c r="CO94" s="23">
        <f>IFERROR(LARGE(INDEX(피벗!$EZ:$GE,MATCH(성장고객!$E94,피벗!$EY:$EY,0),0),4),"")</f>
        <v>165312</v>
      </c>
      <c r="CP94" s="17" t="str">
        <f>IFERROR(INDEX(피벗!$EZ$5:$GE$5,1,MATCH($CQ94,INDEX(피벗!$EZ:$GE,MATCH($E94,피벗!$EY:$EY,0),0),0)),"")</f>
        <v>홈지능망</v>
      </c>
      <c r="CQ94" s="23">
        <f>IFERROR(LARGE(INDEX(피벗!$EZ:$GE,MATCH(성장고객!$E94,피벗!$EY:$EY,0),0),5),"")</f>
        <v>120000</v>
      </c>
      <c r="CR94" s="23">
        <f>IFERROR(INDEX(피벗!$GF:$GF,MATCH($E94,피벗!$EY:$EY,0)),"")</f>
        <v>2145227.3760000002</v>
      </c>
    </row>
    <row r="95" spans="1:96" x14ac:dyDescent="0.45">
      <c r="A95" s="20" t="s">
        <v>982</v>
      </c>
      <c r="B95" s="20" t="s">
        <v>701</v>
      </c>
      <c r="C95" s="20" t="s">
        <v>30</v>
      </c>
      <c r="D95" s="20" t="s">
        <v>983</v>
      </c>
      <c r="E95" s="20" t="s">
        <v>1131</v>
      </c>
      <c r="F95" s="21" t="s">
        <v>1132</v>
      </c>
      <c r="G95" s="21" t="s">
        <v>1</v>
      </c>
      <c r="H95" s="21" t="s">
        <v>0</v>
      </c>
      <c r="I95" s="22" t="s">
        <v>3140</v>
      </c>
      <c r="J95" s="22">
        <v>6498801063</v>
      </c>
      <c r="K95" s="20" t="s">
        <v>0</v>
      </c>
      <c r="L95" s="20" t="s">
        <v>1316</v>
      </c>
      <c r="M95" s="20" t="s">
        <v>1389</v>
      </c>
      <c r="N95" s="20" t="s">
        <v>1390</v>
      </c>
      <c r="O95" s="21" t="s">
        <v>1925</v>
      </c>
      <c r="P95" s="21">
        <v>1</v>
      </c>
      <c r="Q95" s="21" t="s">
        <v>1347</v>
      </c>
      <c r="R95" s="21" t="s">
        <v>1320</v>
      </c>
      <c r="S95" s="21" t="s">
        <v>1321</v>
      </c>
      <c r="T95" s="21" t="s">
        <v>1316</v>
      </c>
      <c r="U95" s="21" t="s">
        <v>1926</v>
      </c>
      <c r="V95" s="21" t="s">
        <v>1927</v>
      </c>
      <c r="W95" s="20" t="s">
        <v>9</v>
      </c>
      <c r="X95" s="21" t="s">
        <v>9</v>
      </c>
      <c r="Y95" s="21" t="s">
        <v>1928</v>
      </c>
      <c r="Z95" s="21" t="s">
        <v>1929</v>
      </c>
      <c r="AA95" s="20">
        <v>0</v>
      </c>
      <c r="AB95" s="20" t="s">
        <v>1328</v>
      </c>
      <c r="AC95" s="21" t="s">
        <v>1930</v>
      </c>
      <c r="AD95" s="20" t="s">
        <v>1311</v>
      </c>
      <c r="AE95" s="16" t="str" cm="1">
        <f t="array" ref="AE95">IF(AF95="","",INDEX(전산회선!$E$4:$E$1141,_xlfn.AGGREGATE(15,6,ROW(전산회선!$E$4:$E$1141)-ROW(전산회선!$E$4)+1/((전산회선!$B$4:$B$1141=$E95)*(전산회선!$F$4:$F$1141=AF95)),1)))</f>
        <v>홈일반전화</v>
      </c>
      <c r="AF95" s="16">
        <f>IFERROR(IF(_xlfn.MAXIFS(전산회선!$F$4:$F$1141,전산회선!$B$4:$B$1141,$E95)=0,"",_xlfn.MAXIFS(전산회선!$F$4:$F$1141,전산회선!$B$4:$B$1141,$E95)),"")</f>
        <v>1</v>
      </c>
      <c r="AG95" s="16" t="str" cm="1">
        <f t="array" ref="AG95">IF(AH95="","",INDEX(전산회선!$E$4:$E$1141,_xlfn.AGGREGATE(15,6,ROW(전산회선!$E$4:$E$1141)-ROW(전산회선!$E$4)+1/((전산회선!$B$4:$B$1141=$E95)*(전산회선!$F$4:$F$1141=AH95)),1)))</f>
        <v/>
      </c>
      <c r="AH95" s="16" t="str">
        <f>IFERROR(IF(_xlfn.MAXIFS(전산회선!$F$4:$F$1141,전산회선!$B$4:$B$1141,$E95,전산회선!$F$4:$F$1141,"&lt;"&amp;AF95)=0,"",_xlfn.MAXIFS(전산회선!$F$4:$F$1141,전산회선!$B$4:$B$1141,$E95,전산회선!$F$4:$F$1141,"&lt;"&amp;AF95)),"")</f>
        <v/>
      </c>
      <c r="AI95" s="16" t="str" cm="1">
        <f t="array" ref="AI95">IF(AJ95="","",INDEX(전산회선!$E$4:$E$1141,_xlfn.AGGREGATE(15,6,ROW(전산회선!$E$4:$E$1141)-ROW(전산회선!$E$4)+1/((전산회선!$B$4:$B$1141=$E95)*(전산회선!$F$4:$F$1141=AJ95)),1)))</f>
        <v/>
      </c>
      <c r="AJ95" s="16" t="str">
        <f>IFERROR(IF(_xlfn.MAXIFS(전산회선!$F$4:$F$1141,전산회선!$B$4:$B$1141,$E95,전산회선!$F$4:$F$1141,"&lt;"&amp;AH95)=0,"",_xlfn.MAXIFS(전산회선!$F$4:$F$1141,전산회선!$B$4:$B$1141,$E95,전산회선!$F$4:$F$1141,"&lt;"&amp;AH95)),"")</f>
        <v/>
      </c>
      <c r="AK95" s="16" t="str" cm="1">
        <f t="array" ref="AK95">IF(AL95="","",INDEX(전산회선!$E$4:$E$1141,_xlfn.AGGREGATE(15,6,ROW(전산회선!$E$4:$E$1141)-ROW(전산회선!$E$4)+1/((전산회선!$B$4:$B$1141=$E95)*(전산회선!$F$4:$F$1141=AL95)),1)))</f>
        <v/>
      </c>
      <c r="AL95" s="16" t="str">
        <f>IFERROR(IF(_xlfn.MAXIFS(전산회선!$F$4:$F$1141,전산회선!$B$4:$B$1141,$E95,전산회선!$F$4:$F$1141,"&lt;"&amp;AJ95)=0,"",_xlfn.MAXIFS(전산회선!$F$4:$F$1141,전산회선!$B$4:$B$1141,$E95,전산회선!$F$4:$F$1141,"&lt;"&amp;AJ95)),"")</f>
        <v/>
      </c>
      <c r="AM95" s="16" t="str" cm="1">
        <f t="array" ref="AM95">IF(AN95="","",INDEX(전산회선!$E$4:$E$1141,_xlfn.AGGREGATE(15,6,ROW(전산회선!$E$4:$E$1141)-ROW(전산회선!$E$4)+1/((전산회선!$B$4:$B$1141=$E95)*(전산회선!$F$4:$F$1141=AN95)),1)))</f>
        <v/>
      </c>
      <c r="AN95" s="16" t="str">
        <f>IFERROR(IF(_xlfn.MAXIFS(전산회선!$F$4:$F$1141,전산회선!$B$4:$B$1141,$E95,전산회선!$F$4:$F$1141,"&lt;"&amp;AL95)=0,"",_xlfn.MAXIFS(전산회선!$F$4:$F$1141,전산회선!$B$4:$B$1141,$E95,전산회선!$F$4:$F$1141,"&lt;"&amp;AL95)),"")</f>
        <v/>
      </c>
      <c r="AO95" s="23">
        <v>6044</v>
      </c>
      <c r="AP95" s="23">
        <v>5725</v>
      </c>
      <c r="AQ95" s="23">
        <v>5319</v>
      </c>
      <c r="AR95" s="23">
        <v>5290</v>
      </c>
      <c r="AS95" s="23">
        <v>5551</v>
      </c>
      <c r="AT95" s="23">
        <v>5652</v>
      </c>
      <c r="AU95" s="23">
        <v>5536</v>
      </c>
      <c r="AV95" s="23">
        <v>5174</v>
      </c>
      <c r="AW95" s="23">
        <v>5319</v>
      </c>
      <c r="AX95" s="23">
        <v>5464</v>
      </c>
      <c r="AY95" s="23">
        <v>6203</v>
      </c>
      <c r="AZ95" s="23">
        <v>6883</v>
      </c>
      <c r="BA95" s="23">
        <v>5680</v>
      </c>
      <c r="BB95" s="23">
        <f t="shared" si="7"/>
        <v>68160</v>
      </c>
      <c r="BC95" s="23">
        <v>0</v>
      </c>
      <c r="BD95" s="23">
        <v>0</v>
      </c>
      <c r="BE95" s="23">
        <v>0</v>
      </c>
      <c r="BF95" s="23">
        <v>0</v>
      </c>
      <c r="BG95" s="23">
        <v>0</v>
      </c>
      <c r="BH95" s="23">
        <v>0</v>
      </c>
      <c r="BI95" s="23">
        <v>0</v>
      </c>
      <c r="BJ95" s="23">
        <v>0</v>
      </c>
      <c r="BK95" s="23">
        <v>0</v>
      </c>
      <c r="BL95" s="23">
        <v>0</v>
      </c>
      <c r="BM95" s="23">
        <v>0</v>
      </c>
      <c r="BN95" s="23">
        <v>0</v>
      </c>
      <c r="BO95" s="23">
        <v>0</v>
      </c>
      <c r="BP95" s="23">
        <v>0</v>
      </c>
      <c r="BQ95" s="17" t="str">
        <f>IFERROR(INDEX(피벗!$BL$5:$CH$5,1,MATCH($BR95,INDEX(피벗!$BL:$CH,MATCH($E95,피벗!$BJ:$BJ,0),0),0)),"")</f>
        <v/>
      </c>
      <c r="BR95" s="23" t="str">
        <f>IFERROR(LARGE(INDEX(피벗!$BL:$CH,MATCH(성장고객!$E95,피벗!$BJ:$BJ,0),0),1),"")</f>
        <v/>
      </c>
      <c r="BS95" s="27" t="str">
        <f t="shared" si="8"/>
        <v/>
      </c>
      <c r="BT95" s="17" t="str">
        <f>IFERROR(INDEX(피벗!$BL$5:$CH$5,1,MATCH($BU95,INDEX(피벗!$BL:$CH,MATCH($E95,피벗!$BJ:$BJ,0),0),0)),"")</f>
        <v/>
      </c>
      <c r="BU95" s="23" t="str">
        <f>IFERROR(LARGE(INDEX(피벗!$BL:$CH,MATCH(성장고객!$E95,피벗!$BJ:$BJ,0),0),2),"")</f>
        <v/>
      </c>
      <c r="BV95" s="27" t="str">
        <f t="shared" si="9"/>
        <v/>
      </c>
      <c r="BW95" s="17" t="str">
        <f>IFERROR(INDEX(피벗!$BL$5:$CH$5,1,MATCH($BX95,INDEX(피벗!$BL:$CH,MATCH($E95,피벗!$BJ:$BJ,0),0),0)),"")</f>
        <v/>
      </c>
      <c r="BX95" s="23" t="str">
        <f>IFERROR(LARGE(INDEX(피벗!$BL:$CH,MATCH(성장고객!$E95,피벗!$BJ:$BJ,0),0),3),"")</f>
        <v/>
      </c>
      <c r="BY95" s="27" t="str">
        <f t="shared" si="10"/>
        <v/>
      </c>
      <c r="BZ95" s="17" t="str">
        <f>IFERROR(INDEX(피벗!$BL$5:$CH$5,1,MATCH($CA95,INDEX(피벗!$BL:$CH,MATCH($E95,피벗!$BJ:$BJ,0),0),0)),"")</f>
        <v/>
      </c>
      <c r="CA95" s="23" t="str">
        <f>IFERROR(LARGE(INDEX(피벗!$BL:$CH,MATCH(성장고객!$E95,피벗!$BJ:$BJ,0),0),4),"")</f>
        <v/>
      </c>
      <c r="CB95" s="27" t="str">
        <f t="shared" si="11"/>
        <v/>
      </c>
      <c r="CC95" s="17" t="str">
        <f>IFERROR(INDEX(피벗!$BL$5:$CH$5,1,MATCH($CD95,INDEX(피벗!$BL:$CH,MATCH($E95,피벗!$BJ:$BJ,0),0),0)),"")</f>
        <v/>
      </c>
      <c r="CD95" s="23" t="str">
        <f>IFERROR(LARGE(INDEX(피벗!$BL:$CH,MATCH(성장고객!$E95,피벗!$BJ:$BJ,0),0),5),"")</f>
        <v/>
      </c>
      <c r="CE95" s="27" t="str">
        <f t="shared" si="12"/>
        <v/>
      </c>
      <c r="CF95" s="23" t="str">
        <f>IFERROR(INDEX(피벗!$CI:$CI,MATCH($E95,피벗!$BJ:$BJ,0)),"")</f>
        <v/>
      </c>
      <c r="CG95" s="25" t="str">
        <f t="shared" si="13"/>
        <v/>
      </c>
      <c r="CH95" s="17" t="str">
        <f>IFERROR(INDEX(피벗!$EZ$5:$GE$5,1,MATCH($CI95,INDEX(피벗!$EZ:$GE,MATCH($E95,피벗!$EY:$EY,0),0),0)),"")</f>
        <v>홈일반전화</v>
      </c>
      <c r="CI95" s="23">
        <f>IFERROR(LARGE(INDEX(피벗!$EZ:$GE,MATCH(성장고객!$E95,피벗!$EY:$EY,0),0),1),"")</f>
        <v>68160</v>
      </c>
      <c r="CJ95" s="17" t="str">
        <f>IFERROR(INDEX(피벗!$EZ$5:$GE$5,1,MATCH($CK95,INDEX(피벗!$EZ:$GE,MATCH($E95,피벗!$EY:$EY,0),0),0)),"")</f>
        <v/>
      </c>
      <c r="CK95" s="23" t="str">
        <f>IFERROR(LARGE(INDEX(피벗!$EZ:$GE,MATCH(성장고객!$E95,피벗!$EY:$EY,0),0),2),"")</f>
        <v/>
      </c>
      <c r="CL95" s="17" t="str">
        <f>IFERROR(INDEX(피벗!$EZ$5:$GE$5,1,MATCH($CM95,INDEX(피벗!$EZ:$GE,MATCH($E95,피벗!$EY:$EY,0),0),0)),"")</f>
        <v/>
      </c>
      <c r="CM95" s="23" t="str">
        <f>IFERROR(LARGE(INDEX(피벗!$EZ:$GE,MATCH(성장고객!$E95,피벗!$EY:$EY,0),0),3),"")</f>
        <v/>
      </c>
      <c r="CN95" s="17" t="str">
        <f>IFERROR(INDEX(피벗!$EZ$5:$GE$5,1,MATCH($CO95,INDEX(피벗!$EZ:$GE,MATCH($E95,피벗!$EY:$EY,0),0),0)),"")</f>
        <v/>
      </c>
      <c r="CO95" s="23" t="str">
        <f>IFERROR(LARGE(INDEX(피벗!$EZ:$GE,MATCH(성장고객!$E95,피벗!$EY:$EY,0),0),4),"")</f>
        <v/>
      </c>
      <c r="CP95" s="17" t="str">
        <f>IFERROR(INDEX(피벗!$EZ$5:$GE$5,1,MATCH($CQ95,INDEX(피벗!$EZ:$GE,MATCH($E95,피벗!$EY:$EY,0),0),0)),"")</f>
        <v/>
      </c>
      <c r="CQ95" s="23" t="str">
        <f>IFERROR(LARGE(INDEX(피벗!$EZ:$GE,MATCH(성장고객!$E95,피벗!$EY:$EY,0),0),5),"")</f>
        <v/>
      </c>
      <c r="CR95" s="23">
        <f>IFERROR(INDEX(피벗!$GF:$GF,MATCH($E95,피벗!$EY:$EY,0)),"")</f>
        <v>68160</v>
      </c>
    </row>
    <row r="96" spans="1:96" x14ac:dyDescent="0.45">
      <c r="A96" s="20" t="s">
        <v>982</v>
      </c>
      <c r="B96" s="20" t="s">
        <v>29</v>
      </c>
      <c r="C96" s="20" t="s">
        <v>30</v>
      </c>
      <c r="D96" s="20" t="s">
        <v>993</v>
      </c>
      <c r="E96" s="20" t="s">
        <v>991</v>
      </c>
      <c r="F96" s="21" t="s">
        <v>992</v>
      </c>
      <c r="G96" s="21" t="s">
        <v>1</v>
      </c>
      <c r="H96" s="21" t="s">
        <v>0</v>
      </c>
      <c r="I96" s="22" t="s">
        <v>3139</v>
      </c>
      <c r="J96" s="22" t="s">
        <v>32</v>
      </c>
      <c r="K96" s="20" t="s">
        <v>0</v>
      </c>
      <c r="L96" s="20" t="s">
        <v>1316</v>
      </c>
      <c r="M96" s="20" t="s">
        <v>1311</v>
      </c>
      <c r="N96" s="20" t="s">
        <v>1317</v>
      </c>
      <c r="O96" s="21" t="s">
        <v>1364</v>
      </c>
      <c r="P96" s="21">
        <v>4</v>
      </c>
      <c r="Q96" s="21" t="s">
        <v>1347</v>
      </c>
      <c r="R96" s="21" t="s">
        <v>1320</v>
      </c>
      <c r="S96" s="21" t="s">
        <v>1321</v>
      </c>
      <c r="T96" s="21" t="s">
        <v>1316</v>
      </c>
      <c r="U96" s="21" t="s">
        <v>1365</v>
      </c>
      <c r="V96" s="21" t="s">
        <v>1366</v>
      </c>
      <c r="W96" s="20" t="s">
        <v>1367</v>
      </c>
      <c r="X96" s="21" t="s">
        <v>1368</v>
      </c>
      <c r="Y96" s="21" t="s">
        <v>1369</v>
      </c>
      <c r="Z96" s="21" t="s">
        <v>1370</v>
      </c>
      <c r="AA96" s="20">
        <v>17</v>
      </c>
      <c r="AB96" s="20" t="s">
        <v>1354</v>
      </c>
      <c r="AC96" s="21" t="s">
        <v>1371</v>
      </c>
      <c r="AD96" s="20" t="s">
        <v>1311</v>
      </c>
      <c r="AE96" s="16" t="str" cm="1">
        <f t="array" ref="AE96">IF(AF96="","",INDEX(전산회선!$E$4:$E$1141,_xlfn.AGGREGATE(15,6,ROW(전산회선!$E$4:$E$1141)-ROW(전산회선!$E$4)+1/((전산회선!$B$4:$B$1141=$E96)*(전산회선!$F$4:$F$1141=AF96)),1)))</f>
        <v>IoT</v>
      </c>
      <c r="AF96" s="16">
        <f>IFERROR(IF(_xlfn.MAXIFS(전산회선!$F$4:$F$1141,전산회선!$B$4:$B$1141,$E96)=0,"",_xlfn.MAXIFS(전산회선!$F$4:$F$1141,전산회선!$B$4:$B$1141,$E96)),"")</f>
        <v>4</v>
      </c>
      <c r="AG96" s="16" t="str" cm="1">
        <f t="array" ref="AG96">IF(AH96="","",INDEX(전산회선!$E$4:$E$1141,_xlfn.AGGREGATE(15,6,ROW(전산회선!$E$4:$E$1141)-ROW(전산회선!$E$4)+1/((전산회선!$B$4:$B$1141=$E96)*(전산회선!$F$4:$F$1141=AH96)),1)))</f>
        <v/>
      </c>
      <c r="AH96" s="16" t="str">
        <f>IFERROR(IF(_xlfn.MAXIFS(전산회선!$F$4:$F$1141,전산회선!$B$4:$B$1141,$E96,전산회선!$F$4:$F$1141,"&lt;"&amp;AF96)=0,"",_xlfn.MAXIFS(전산회선!$F$4:$F$1141,전산회선!$B$4:$B$1141,$E96,전산회선!$F$4:$F$1141,"&lt;"&amp;AF96)),"")</f>
        <v/>
      </c>
      <c r="AI96" s="16" t="str" cm="1">
        <f t="array" ref="AI96">IF(AJ96="","",INDEX(전산회선!$E$4:$E$1141,_xlfn.AGGREGATE(15,6,ROW(전산회선!$E$4:$E$1141)-ROW(전산회선!$E$4)+1/((전산회선!$B$4:$B$1141=$E96)*(전산회선!$F$4:$F$1141=AJ96)),1)))</f>
        <v/>
      </c>
      <c r="AJ96" s="16" t="str">
        <f>IFERROR(IF(_xlfn.MAXIFS(전산회선!$F$4:$F$1141,전산회선!$B$4:$B$1141,$E96,전산회선!$F$4:$F$1141,"&lt;"&amp;AH96)=0,"",_xlfn.MAXIFS(전산회선!$F$4:$F$1141,전산회선!$B$4:$B$1141,$E96,전산회선!$F$4:$F$1141,"&lt;"&amp;AH96)),"")</f>
        <v/>
      </c>
      <c r="AK96" s="16" t="str" cm="1">
        <f t="array" ref="AK96">IF(AL96="","",INDEX(전산회선!$E$4:$E$1141,_xlfn.AGGREGATE(15,6,ROW(전산회선!$E$4:$E$1141)-ROW(전산회선!$E$4)+1/((전산회선!$B$4:$B$1141=$E96)*(전산회선!$F$4:$F$1141=AL96)),1)))</f>
        <v/>
      </c>
      <c r="AL96" s="16" t="str">
        <f>IFERROR(IF(_xlfn.MAXIFS(전산회선!$F$4:$F$1141,전산회선!$B$4:$B$1141,$E96,전산회선!$F$4:$F$1141,"&lt;"&amp;AJ96)=0,"",_xlfn.MAXIFS(전산회선!$F$4:$F$1141,전산회선!$B$4:$B$1141,$E96,전산회선!$F$4:$F$1141,"&lt;"&amp;AJ96)),"")</f>
        <v/>
      </c>
      <c r="AM96" s="16" t="str" cm="1">
        <f t="array" ref="AM96">IF(AN96="","",INDEX(전산회선!$E$4:$E$1141,_xlfn.AGGREGATE(15,6,ROW(전산회선!$E$4:$E$1141)-ROW(전산회선!$E$4)+1/((전산회선!$B$4:$B$1141=$E96)*(전산회선!$F$4:$F$1141=AN96)),1)))</f>
        <v/>
      </c>
      <c r="AN96" s="16" t="str">
        <f>IFERROR(IF(_xlfn.MAXIFS(전산회선!$F$4:$F$1141,전산회선!$B$4:$B$1141,$E96,전산회선!$F$4:$F$1141,"&lt;"&amp;AL96)=0,"",_xlfn.MAXIFS(전산회선!$F$4:$F$1141,전산회선!$B$4:$B$1141,$E96,전산회선!$F$4:$F$1141,"&lt;"&amp;AL96)),"")</f>
        <v/>
      </c>
      <c r="AO96" s="23">
        <v>0</v>
      </c>
      <c r="AP96" s="23">
        <v>0</v>
      </c>
      <c r="AQ96" s="23">
        <v>0</v>
      </c>
      <c r="AR96" s="23">
        <v>0</v>
      </c>
      <c r="AS96" s="23">
        <v>0</v>
      </c>
      <c r="AT96" s="23">
        <v>0</v>
      </c>
      <c r="AU96" s="23">
        <v>0</v>
      </c>
      <c r="AV96" s="23">
        <v>0</v>
      </c>
      <c r="AW96" s="23">
        <v>0</v>
      </c>
      <c r="AX96" s="23">
        <v>54000</v>
      </c>
      <c r="AY96" s="23">
        <v>54000</v>
      </c>
      <c r="AZ96" s="23">
        <v>54000</v>
      </c>
      <c r="BA96" s="23">
        <v>13500</v>
      </c>
      <c r="BB96" s="23">
        <f t="shared" si="7"/>
        <v>162000</v>
      </c>
      <c r="BC96" s="23">
        <v>0</v>
      </c>
      <c r="BD96" s="23">
        <v>0</v>
      </c>
      <c r="BE96" s="23">
        <v>0</v>
      </c>
      <c r="BF96" s="23">
        <v>0</v>
      </c>
      <c r="BG96" s="23">
        <v>0</v>
      </c>
      <c r="BH96" s="23">
        <v>0</v>
      </c>
      <c r="BI96" s="23">
        <v>0</v>
      </c>
      <c r="BJ96" s="23">
        <v>0</v>
      </c>
      <c r="BK96" s="23">
        <v>0</v>
      </c>
      <c r="BL96" s="23">
        <v>54000</v>
      </c>
      <c r="BM96" s="23">
        <v>54000</v>
      </c>
      <c r="BN96" s="23">
        <v>54000</v>
      </c>
      <c r="BO96" s="23">
        <v>13500</v>
      </c>
      <c r="BP96" s="23">
        <v>162000</v>
      </c>
      <c r="BQ96" s="17" t="str">
        <f>IFERROR(INDEX(피벗!$BL$5:$CH$5,1,MATCH($BR96,INDEX(피벗!$BL:$CH,MATCH($E96,피벗!$BJ:$BJ,0),0),0)),"")</f>
        <v>IoT</v>
      </c>
      <c r="BR96" s="23">
        <f>IFERROR(LARGE(INDEX(피벗!$BL:$CH,MATCH(성장고객!$E96,피벗!$BJ:$BJ,0),0),1),"")</f>
        <v>162000</v>
      </c>
      <c r="BS96" s="27">
        <f t="shared" si="8"/>
        <v>1</v>
      </c>
      <c r="BT96" s="17" t="str">
        <f>IFERROR(INDEX(피벗!$BL$5:$CH$5,1,MATCH($BU96,INDEX(피벗!$BL:$CH,MATCH($E96,피벗!$BJ:$BJ,0),0),0)),"")</f>
        <v/>
      </c>
      <c r="BU96" s="23" t="str">
        <f>IFERROR(LARGE(INDEX(피벗!$BL:$CH,MATCH(성장고객!$E96,피벗!$BJ:$BJ,0),0),2),"")</f>
        <v/>
      </c>
      <c r="BV96" s="27" t="str">
        <f t="shared" si="9"/>
        <v/>
      </c>
      <c r="BW96" s="17" t="str">
        <f>IFERROR(INDEX(피벗!$BL$5:$CH$5,1,MATCH($BX96,INDEX(피벗!$BL:$CH,MATCH($E96,피벗!$BJ:$BJ,0),0),0)),"")</f>
        <v/>
      </c>
      <c r="BX96" s="23" t="str">
        <f>IFERROR(LARGE(INDEX(피벗!$BL:$CH,MATCH(성장고객!$E96,피벗!$BJ:$BJ,0),0),3),"")</f>
        <v/>
      </c>
      <c r="BY96" s="27" t="str">
        <f t="shared" si="10"/>
        <v/>
      </c>
      <c r="BZ96" s="17" t="str">
        <f>IFERROR(INDEX(피벗!$BL$5:$CH$5,1,MATCH($CA96,INDEX(피벗!$BL:$CH,MATCH($E96,피벗!$BJ:$BJ,0),0),0)),"")</f>
        <v/>
      </c>
      <c r="CA96" s="23" t="str">
        <f>IFERROR(LARGE(INDEX(피벗!$BL:$CH,MATCH(성장고객!$E96,피벗!$BJ:$BJ,0),0),4),"")</f>
        <v/>
      </c>
      <c r="CB96" s="27" t="str">
        <f t="shared" si="11"/>
        <v/>
      </c>
      <c r="CC96" s="17" t="str">
        <f>IFERROR(INDEX(피벗!$BL$5:$CH$5,1,MATCH($CD96,INDEX(피벗!$BL:$CH,MATCH($E96,피벗!$BJ:$BJ,0),0),0)),"")</f>
        <v/>
      </c>
      <c r="CD96" s="23" t="str">
        <f>IFERROR(LARGE(INDEX(피벗!$BL:$CH,MATCH(성장고객!$E96,피벗!$BJ:$BJ,0),0),5),"")</f>
        <v/>
      </c>
      <c r="CE96" s="27" t="str">
        <f t="shared" si="12"/>
        <v/>
      </c>
      <c r="CF96" s="23">
        <f>IFERROR(INDEX(피벗!$CI:$CI,MATCH($E96,피벗!$BJ:$BJ,0)),"")</f>
        <v>162000</v>
      </c>
      <c r="CG96" s="25">
        <f t="shared" si="13"/>
        <v>1</v>
      </c>
      <c r="CH96" s="17" t="str">
        <f>IFERROR(INDEX(피벗!$EZ$5:$GE$5,1,MATCH($CI96,INDEX(피벗!$EZ:$GE,MATCH($E96,피벗!$EY:$EY,0),0),0)),"")</f>
        <v>IoT</v>
      </c>
      <c r="CI96" s="23">
        <f>IFERROR(LARGE(INDEX(피벗!$EZ:$GE,MATCH(성장고객!$E96,피벗!$EY:$EY,0),0),1),"")</f>
        <v>162000</v>
      </c>
      <c r="CJ96" s="17" t="str">
        <f>IFERROR(INDEX(피벗!$EZ$5:$GE$5,1,MATCH($CK96,INDEX(피벗!$EZ:$GE,MATCH($E96,피벗!$EY:$EY,0),0),0)),"")</f>
        <v/>
      </c>
      <c r="CK96" s="23" t="str">
        <f>IFERROR(LARGE(INDEX(피벗!$EZ:$GE,MATCH(성장고객!$E96,피벗!$EY:$EY,0),0),2),"")</f>
        <v/>
      </c>
      <c r="CL96" s="17" t="str">
        <f>IFERROR(INDEX(피벗!$EZ$5:$GE$5,1,MATCH($CM96,INDEX(피벗!$EZ:$GE,MATCH($E96,피벗!$EY:$EY,0),0),0)),"")</f>
        <v/>
      </c>
      <c r="CM96" s="23" t="str">
        <f>IFERROR(LARGE(INDEX(피벗!$EZ:$GE,MATCH(성장고객!$E96,피벗!$EY:$EY,0),0),3),"")</f>
        <v/>
      </c>
      <c r="CN96" s="17" t="str">
        <f>IFERROR(INDEX(피벗!$EZ$5:$GE$5,1,MATCH($CO96,INDEX(피벗!$EZ:$GE,MATCH($E96,피벗!$EY:$EY,0),0),0)),"")</f>
        <v/>
      </c>
      <c r="CO96" s="23" t="str">
        <f>IFERROR(LARGE(INDEX(피벗!$EZ:$GE,MATCH(성장고객!$E96,피벗!$EY:$EY,0),0),4),"")</f>
        <v/>
      </c>
      <c r="CP96" s="17" t="str">
        <f>IFERROR(INDEX(피벗!$EZ$5:$GE$5,1,MATCH($CQ96,INDEX(피벗!$EZ:$GE,MATCH($E96,피벗!$EY:$EY,0),0),0)),"")</f>
        <v/>
      </c>
      <c r="CQ96" s="23" t="str">
        <f>IFERROR(LARGE(INDEX(피벗!$EZ:$GE,MATCH(성장고객!$E96,피벗!$EY:$EY,0),0),5),"")</f>
        <v/>
      </c>
      <c r="CR96" s="23">
        <f>IFERROR(INDEX(피벗!$GF:$GF,MATCH($E96,피벗!$EY:$EY,0)),"")</f>
        <v>162000</v>
      </c>
    </row>
    <row r="97" spans="1:96" x14ac:dyDescent="0.45">
      <c r="A97" s="20" t="s">
        <v>982</v>
      </c>
      <c r="B97" s="20" t="s">
        <v>701</v>
      </c>
      <c r="C97" s="20" t="s">
        <v>30</v>
      </c>
      <c r="D97" s="20" t="s">
        <v>983</v>
      </c>
      <c r="E97" s="20" t="s">
        <v>1115</v>
      </c>
      <c r="F97" s="21" t="s">
        <v>1116</v>
      </c>
      <c r="G97" s="21" t="s">
        <v>1</v>
      </c>
      <c r="H97" s="21" t="s">
        <v>0</v>
      </c>
      <c r="I97" s="22" t="s">
        <v>3141</v>
      </c>
      <c r="J97" s="22">
        <v>5128120702</v>
      </c>
      <c r="K97" s="20" t="s">
        <v>0</v>
      </c>
      <c r="L97" s="20" t="s">
        <v>1316</v>
      </c>
      <c r="M97" s="20" t="s">
        <v>1389</v>
      </c>
      <c r="N97" s="20" t="s">
        <v>1390</v>
      </c>
      <c r="O97" s="21" t="s">
        <v>1881</v>
      </c>
      <c r="P97" s="21">
        <v>1</v>
      </c>
      <c r="Q97" s="21" t="s">
        <v>9</v>
      </c>
      <c r="R97" s="21" t="s">
        <v>1320</v>
      </c>
      <c r="S97" s="21" t="s">
        <v>1321</v>
      </c>
      <c r="T97" s="21" t="s">
        <v>1316</v>
      </c>
      <c r="U97" s="21" t="s">
        <v>1882</v>
      </c>
      <c r="V97" s="21" t="s">
        <v>1883</v>
      </c>
      <c r="W97" s="20" t="s">
        <v>1884</v>
      </c>
      <c r="X97" s="21" t="s">
        <v>9</v>
      </c>
      <c r="Y97" s="21" t="s">
        <v>1885</v>
      </c>
      <c r="Z97" s="21" t="s">
        <v>1886</v>
      </c>
      <c r="AA97" s="20">
        <v>6</v>
      </c>
      <c r="AB97" s="20" t="s">
        <v>9</v>
      </c>
      <c r="AC97" s="21" t="s">
        <v>1449</v>
      </c>
      <c r="AD97" s="20" t="s">
        <v>1311</v>
      </c>
      <c r="AE97" s="16" t="str" cm="1">
        <f t="array" ref="AE97">IF(AF97="","",INDEX(전산회선!$E$4:$E$1141,_xlfn.AGGREGATE(15,6,ROW(전산회선!$E$4:$E$1141)-ROW(전산회선!$E$4)+1/((전산회선!$B$4:$B$1141=$E97)*(전산회선!$F$4:$F$1141=AF97)),1)))</f>
        <v>GiGA인터넷</v>
      </c>
      <c r="AF97" s="16">
        <f>IFERROR(IF(_xlfn.MAXIFS(전산회선!$F$4:$F$1141,전산회선!$B$4:$B$1141,$E97)=0,"",_xlfn.MAXIFS(전산회선!$F$4:$F$1141,전산회선!$B$4:$B$1141,$E97)),"")</f>
        <v>1</v>
      </c>
      <c r="AG97" s="16" t="str" cm="1">
        <f t="array" ref="AG97">IF(AH97="","",INDEX(전산회선!$E$4:$E$1141,_xlfn.AGGREGATE(15,6,ROW(전산회선!$E$4:$E$1141)-ROW(전산회선!$E$4)+1/((전산회선!$B$4:$B$1141=$E97)*(전산회선!$F$4:$F$1141=AH97)),1)))</f>
        <v/>
      </c>
      <c r="AH97" s="16" t="str">
        <f>IFERROR(IF(_xlfn.MAXIFS(전산회선!$F$4:$F$1141,전산회선!$B$4:$B$1141,$E97,전산회선!$F$4:$F$1141,"&lt;"&amp;AF97)=0,"",_xlfn.MAXIFS(전산회선!$F$4:$F$1141,전산회선!$B$4:$B$1141,$E97,전산회선!$F$4:$F$1141,"&lt;"&amp;AF97)),"")</f>
        <v/>
      </c>
      <c r="AI97" s="16" t="str" cm="1">
        <f t="array" ref="AI97">IF(AJ97="","",INDEX(전산회선!$E$4:$E$1141,_xlfn.AGGREGATE(15,6,ROW(전산회선!$E$4:$E$1141)-ROW(전산회선!$E$4)+1/((전산회선!$B$4:$B$1141=$E97)*(전산회선!$F$4:$F$1141=AJ97)),1)))</f>
        <v/>
      </c>
      <c r="AJ97" s="16" t="str">
        <f>IFERROR(IF(_xlfn.MAXIFS(전산회선!$F$4:$F$1141,전산회선!$B$4:$B$1141,$E97,전산회선!$F$4:$F$1141,"&lt;"&amp;AH97)=0,"",_xlfn.MAXIFS(전산회선!$F$4:$F$1141,전산회선!$B$4:$B$1141,$E97,전산회선!$F$4:$F$1141,"&lt;"&amp;AH97)),"")</f>
        <v/>
      </c>
      <c r="AK97" s="16" t="str" cm="1">
        <f t="array" ref="AK97">IF(AL97="","",INDEX(전산회선!$E$4:$E$1141,_xlfn.AGGREGATE(15,6,ROW(전산회선!$E$4:$E$1141)-ROW(전산회선!$E$4)+1/((전산회선!$B$4:$B$1141=$E97)*(전산회선!$F$4:$F$1141=AL97)),1)))</f>
        <v/>
      </c>
      <c r="AL97" s="16" t="str">
        <f>IFERROR(IF(_xlfn.MAXIFS(전산회선!$F$4:$F$1141,전산회선!$B$4:$B$1141,$E97,전산회선!$F$4:$F$1141,"&lt;"&amp;AJ97)=0,"",_xlfn.MAXIFS(전산회선!$F$4:$F$1141,전산회선!$B$4:$B$1141,$E97,전산회선!$F$4:$F$1141,"&lt;"&amp;AJ97)),"")</f>
        <v/>
      </c>
      <c r="AM97" s="16" t="str" cm="1">
        <f t="array" ref="AM97">IF(AN97="","",INDEX(전산회선!$E$4:$E$1141,_xlfn.AGGREGATE(15,6,ROW(전산회선!$E$4:$E$1141)-ROW(전산회선!$E$4)+1/((전산회선!$B$4:$B$1141=$E97)*(전산회선!$F$4:$F$1141=AN97)),1)))</f>
        <v/>
      </c>
      <c r="AN97" s="16" t="str">
        <f>IFERROR(IF(_xlfn.MAXIFS(전산회선!$F$4:$F$1141,전산회선!$B$4:$B$1141,$E97,전산회선!$F$4:$F$1141,"&lt;"&amp;AL97)=0,"",_xlfn.MAXIFS(전산회선!$F$4:$F$1141,전산회선!$B$4:$B$1141,$E97,전산회선!$F$4:$F$1141,"&lt;"&amp;AL97)),"")</f>
        <v/>
      </c>
      <c r="AO97" s="23">
        <v>30000</v>
      </c>
      <c r="AP97" s="23">
        <v>30000</v>
      </c>
      <c r="AQ97" s="23">
        <v>30000</v>
      </c>
      <c r="AR97" s="23">
        <v>30000</v>
      </c>
      <c r="AS97" s="23">
        <v>30000</v>
      </c>
      <c r="AT97" s="23">
        <v>30000</v>
      </c>
      <c r="AU97" s="23">
        <v>30000</v>
      </c>
      <c r="AV97" s="23">
        <v>30000</v>
      </c>
      <c r="AW97" s="23">
        <v>30000</v>
      </c>
      <c r="AX97" s="23">
        <v>30000</v>
      </c>
      <c r="AY97" s="23">
        <v>30000</v>
      </c>
      <c r="AZ97" s="23">
        <v>30000</v>
      </c>
      <c r="BA97" s="23">
        <v>30000</v>
      </c>
      <c r="BB97" s="23">
        <f t="shared" si="7"/>
        <v>360000</v>
      </c>
      <c r="BC97" s="23">
        <v>0</v>
      </c>
      <c r="BD97" s="23">
        <v>0</v>
      </c>
      <c r="BE97" s="23">
        <v>0</v>
      </c>
      <c r="BF97" s="23">
        <v>0</v>
      </c>
      <c r="BG97" s="23">
        <v>0</v>
      </c>
      <c r="BH97" s="23">
        <v>0</v>
      </c>
      <c r="BI97" s="23">
        <v>0</v>
      </c>
      <c r="BJ97" s="23">
        <v>0</v>
      </c>
      <c r="BK97" s="23">
        <v>0</v>
      </c>
      <c r="BL97" s="23">
        <v>0</v>
      </c>
      <c r="BM97" s="23">
        <v>0</v>
      </c>
      <c r="BN97" s="23">
        <v>0</v>
      </c>
      <c r="BO97" s="23">
        <v>0</v>
      </c>
      <c r="BP97" s="23">
        <v>0</v>
      </c>
      <c r="BQ97" s="17" t="str">
        <f>IFERROR(INDEX(피벗!$BL$5:$CH$5,1,MATCH($BR97,INDEX(피벗!$BL:$CH,MATCH($E97,피벗!$BJ:$BJ,0),0),0)),"")</f>
        <v/>
      </c>
      <c r="BR97" s="23" t="str">
        <f>IFERROR(LARGE(INDEX(피벗!$BL:$CH,MATCH(성장고객!$E97,피벗!$BJ:$BJ,0),0),1),"")</f>
        <v/>
      </c>
      <c r="BS97" s="27" t="str">
        <f t="shared" si="8"/>
        <v/>
      </c>
      <c r="BT97" s="17" t="str">
        <f>IFERROR(INDEX(피벗!$BL$5:$CH$5,1,MATCH($BU97,INDEX(피벗!$BL:$CH,MATCH($E97,피벗!$BJ:$BJ,0),0),0)),"")</f>
        <v/>
      </c>
      <c r="BU97" s="23" t="str">
        <f>IFERROR(LARGE(INDEX(피벗!$BL:$CH,MATCH(성장고객!$E97,피벗!$BJ:$BJ,0),0),2),"")</f>
        <v/>
      </c>
      <c r="BV97" s="27" t="str">
        <f t="shared" si="9"/>
        <v/>
      </c>
      <c r="BW97" s="17" t="str">
        <f>IFERROR(INDEX(피벗!$BL$5:$CH$5,1,MATCH($BX97,INDEX(피벗!$BL:$CH,MATCH($E97,피벗!$BJ:$BJ,0),0),0)),"")</f>
        <v/>
      </c>
      <c r="BX97" s="23" t="str">
        <f>IFERROR(LARGE(INDEX(피벗!$BL:$CH,MATCH(성장고객!$E97,피벗!$BJ:$BJ,0),0),3),"")</f>
        <v/>
      </c>
      <c r="BY97" s="27" t="str">
        <f t="shared" si="10"/>
        <v/>
      </c>
      <c r="BZ97" s="17" t="str">
        <f>IFERROR(INDEX(피벗!$BL$5:$CH$5,1,MATCH($CA97,INDEX(피벗!$BL:$CH,MATCH($E97,피벗!$BJ:$BJ,0),0),0)),"")</f>
        <v/>
      </c>
      <c r="CA97" s="23" t="str">
        <f>IFERROR(LARGE(INDEX(피벗!$BL:$CH,MATCH(성장고객!$E97,피벗!$BJ:$BJ,0),0),4),"")</f>
        <v/>
      </c>
      <c r="CB97" s="27" t="str">
        <f t="shared" si="11"/>
        <v/>
      </c>
      <c r="CC97" s="17" t="str">
        <f>IFERROR(INDEX(피벗!$BL$5:$CH$5,1,MATCH($CD97,INDEX(피벗!$BL:$CH,MATCH($E97,피벗!$BJ:$BJ,0),0),0)),"")</f>
        <v/>
      </c>
      <c r="CD97" s="23" t="str">
        <f>IFERROR(LARGE(INDEX(피벗!$BL:$CH,MATCH(성장고객!$E97,피벗!$BJ:$BJ,0),0),5),"")</f>
        <v/>
      </c>
      <c r="CE97" s="27" t="str">
        <f t="shared" si="12"/>
        <v/>
      </c>
      <c r="CF97" s="23" t="str">
        <f>IFERROR(INDEX(피벗!$CI:$CI,MATCH($E97,피벗!$BJ:$BJ,0)),"")</f>
        <v/>
      </c>
      <c r="CG97" s="25" t="str">
        <f t="shared" si="13"/>
        <v/>
      </c>
      <c r="CH97" s="17" t="str">
        <f>IFERROR(INDEX(피벗!$EZ$5:$GE$5,1,MATCH($CI97,INDEX(피벗!$EZ:$GE,MATCH($E97,피벗!$EY:$EY,0),0),0)),"")</f>
        <v>GiGA인터넷</v>
      </c>
      <c r="CI97" s="23">
        <f>IFERROR(LARGE(INDEX(피벗!$EZ:$GE,MATCH(성장고객!$E97,피벗!$EY:$EY,0),0),1),"")</f>
        <v>360000</v>
      </c>
      <c r="CJ97" s="17" t="str">
        <f>IFERROR(INDEX(피벗!$EZ$5:$GE$5,1,MATCH($CK97,INDEX(피벗!$EZ:$GE,MATCH($E97,피벗!$EY:$EY,0),0),0)),"")</f>
        <v/>
      </c>
      <c r="CK97" s="23" t="str">
        <f>IFERROR(LARGE(INDEX(피벗!$EZ:$GE,MATCH(성장고객!$E97,피벗!$EY:$EY,0),0),2),"")</f>
        <v/>
      </c>
      <c r="CL97" s="17" t="str">
        <f>IFERROR(INDEX(피벗!$EZ$5:$GE$5,1,MATCH($CM97,INDEX(피벗!$EZ:$GE,MATCH($E97,피벗!$EY:$EY,0),0),0)),"")</f>
        <v/>
      </c>
      <c r="CM97" s="23" t="str">
        <f>IFERROR(LARGE(INDEX(피벗!$EZ:$GE,MATCH(성장고객!$E97,피벗!$EY:$EY,0),0),3),"")</f>
        <v/>
      </c>
      <c r="CN97" s="17" t="str">
        <f>IFERROR(INDEX(피벗!$EZ$5:$GE$5,1,MATCH($CO97,INDEX(피벗!$EZ:$GE,MATCH($E97,피벗!$EY:$EY,0),0),0)),"")</f>
        <v/>
      </c>
      <c r="CO97" s="23" t="str">
        <f>IFERROR(LARGE(INDEX(피벗!$EZ:$GE,MATCH(성장고객!$E97,피벗!$EY:$EY,0),0),4),"")</f>
        <v/>
      </c>
      <c r="CP97" s="17" t="str">
        <f>IFERROR(INDEX(피벗!$EZ$5:$GE$5,1,MATCH($CQ97,INDEX(피벗!$EZ:$GE,MATCH($E97,피벗!$EY:$EY,0),0),0)),"")</f>
        <v/>
      </c>
      <c r="CQ97" s="23" t="str">
        <f>IFERROR(LARGE(INDEX(피벗!$EZ:$GE,MATCH(성장고객!$E97,피벗!$EY:$EY,0),0),5),"")</f>
        <v/>
      </c>
      <c r="CR97" s="23">
        <f>IFERROR(INDEX(피벗!$GF:$GF,MATCH($E97,피벗!$EY:$EY,0)),"")</f>
        <v>360000</v>
      </c>
    </row>
    <row r="98" spans="1:96" x14ac:dyDescent="0.45">
      <c r="A98" s="20" t="s">
        <v>982</v>
      </c>
      <c r="B98" s="20" t="s">
        <v>29</v>
      </c>
      <c r="C98" s="20" t="s">
        <v>30</v>
      </c>
      <c r="D98" s="20" t="s">
        <v>95</v>
      </c>
      <c r="E98" s="20" t="s">
        <v>1091</v>
      </c>
      <c r="F98" s="21" t="s">
        <v>1092</v>
      </c>
      <c r="G98" s="21" t="s">
        <v>1</v>
      </c>
      <c r="H98" s="21" t="s">
        <v>0</v>
      </c>
      <c r="I98" s="22" t="s">
        <v>100</v>
      </c>
      <c r="J98" s="22" t="s">
        <v>101</v>
      </c>
      <c r="K98" s="20" t="s">
        <v>0</v>
      </c>
      <c r="L98" s="20" t="s">
        <v>1316</v>
      </c>
      <c r="M98" s="20" t="s">
        <v>9</v>
      </c>
      <c r="N98" s="20" t="s">
        <v>9</v>
      </c>
      <c r="O98" s="21" t="s">
        <v>1634</v>
      </c>
      <c r="P98" s="21">
        <v>188</v>
      </c>
      <c r="Q98" s="21" t="s">
        <v>1635</v>
      </c>
      <c r="R98" s="21" t="s">
        <v>1320</v>
      </c>
      <c r="S98" s="21" t="s">
        <v>1636</v>
      </c>
      <c r="T98" s="21" t="s">
        <v>1316</v>
      </c>
      <c r="U98" s="21" t="s">
        <v>1480</v>
      </c>
      <c r="V98" s="21" t="s">
        <v>1637</v>
      </c>
      <c r="W98" s="20" t="s">
        <v>9</v>
      </c>
      <c r="X98" s="21" t="s">
        <v>1638</v>
      </c>
      <c r="Y98" s="21" t="s">
        <v>1639</v>
      </c>
      <c r="Z98" s="21" t="s">
        <v>1640</v>
      </c>
      <c r="AA98" s="20">
        <v>56</v>
      </c>
      <c r="AB98" s="20" t="s">
        <v>1399</v>
      </c>
      <c r="AC98" s="21" t="s">
        <v>1641</v>
      </c>
      <c r="AD98" s="20" t="s">
        <v>1311</v>
      </c>
      <c r="AE98" s="16" t="str" cm="1">
        <f t="array" ref="AE98">IF(AF98="","",INDEX(전산회선!$E$4:$E$1141,_xlfn.AGGREGATE(15,6,ROW(전산회선!$E$4:$E$1141)-ROW(전산회선!$E$4)+1/((전산회선!$B$4:$B$1141=$E98)*(전산회선!$F$4:$F$1141=AF98)),1)))</f>
        <v>기업인터넷전화</v>
      </c>
      <c r="AF98" s="16">
        <f>IFERROR(IF(_xlfn.MAXIFS(전산회선!$F$4:$F$1141,전산회선!$B$4:$B$1141,$E98)=0,"",_xlfn.MAXIFS(전산회선!$F$4:$F$1141,전산회선!$B$4:$B$1141,$E98)),"")</f>
        <v>73</v>
      </c>
      <c r="AG98" s="16" t="str" cm="1">
        <f t="array" ref="AG98">IF(AH98="","",INDEX(전산회선!$E$4:$E$1141,_xlfn.AGGREGATE(15,6,ROW(전산회선!$E$4:$E$1141)-ROW(전산회선!$E$4)+1/((전산회선!$B$4:$B$1141=$E98)*(전산회선!$F$4:$F$1141=AH98)),1)))</f>
        <v>홈일반전화</v>
      </c>
      <c r="AH98" s="16">
        <f>IFERROR(IF(_xlfn.MAXIFS(전산회선!$F$4:$F$1141,전산회선!$B$4:$B$1141,$E98,전산회선!$F$4:$F$1141,"&lt;"&amp;AF98)=0,"",_xlfn.MAXIFS(전산회선!$F$4:$F$1141,전산회선!$B$4:$B$1141,$E98,전산회선!$F$4:$F$1141,"&lt;"&amp;AF98)),"")</f>
        <v>7</v>
      </c>
      <c r="AI98" s="16" t="str" cm="1">
        <f t="array" ref="AI98">IF(AJ98="","",INDEX(전산회선!$E$4:$E$1141,_xlfn.AGGREGATE(15,6,ROW(전산회선!$E$4:$E$1141)-ROW(전산회선!$E$4)+1/((전산회선!$B$4:$B$1141=$E98)*(전산회선!$F$4:$F$1141=AJ98)),1)))</f>
        <v>GTV</v>
      </c>
      <c r="AJ98" s="16">
        <f>IFERROR(IF(_xlfn.MAXIFS(전산회선!$F$4:$F$1141,전산회선!$B$4:$B$1141,$E98,전산회선!$F$4:$F$1141,"&lt;"&amp;AH98)=0,"",_xlfn.MAXIFS(전산회선!$F$4:$F$1141,전산회선!$B$4:$B$1141,$E98,전산회선!$F$4:$F$1141,"&lt;"&amp;AH98)),"")</f>
        <v>4</v>
      </c>
      <c r="AK98" s="16" t="str" cm="1">
        <f t="array" ref="AK98">IF(AL98="","",INDEX(전산회선!$E$4:$E$1141,_xlfn.AGGREGATE(15,6,ROW(전산회선!$E$4:$E$1141)-ROW(전산회선!$E$4)+1/((전산회선!$B$4:$B$1141=$E98)*(전산회선!$F$4:$F$1141=AL98)),1)))</f>
        <v>기업인터넷</v>
      </c>
      <c r="AL98" s="16">
        <f>IFERROR(IF(_xlfn.MAXIFS(전산회선!$F$4:$F$1141,전산회선!$B$4:$B$1141,$E98,전산회선!$F$4:$F$1141,"&lt;"&amp;AJ98)=0,"",_xlfn.MAXIFS(전산회선!$F$4:$F$1141,전산회선!$B$4:$B$1141,$E98,전산회선!$F$4:$F$1141,"&lt;"&amp;AJ98)),"")</f>
        <v>1</v>
      </c>
      <c r="AM98" s="16" t="str" cm="1">
        <f t="array" ref="AM98">IF(AN98="","",INDEX(전산회선!$E$4:$E$1141,_xlfn.AGGREGATE(15,6,ROW(전산회선!$E$4:$E$1141)-ROW(전산회선!$E$4)+1/((전산회선!$B$4:$B$1141=$E98)*(전산회선!$F$4:$F$1141=AN98)),1)))</f>
        <v/>
      </c>
      <c r="AN98" s="16" t="str">
        <f>IFERROR(IF(_xlfn.MAXIFS(전산회선!$F$4:$F$1141,전산회선!$B$4:$B$1141,$E98,전산회선!$F$4:$F$1141,"&lt;"&amp;AL98)=0,"",_xlfn.MAXIFS(전산회선!$F$4:$F$1141,전산회선!$B$4:$B$1141,$E98,전산회선!$F$4:$F$1141,"&lt;"&amp;AL98)),"")</f>
        <v/>
      </c>
      <c r="AO98" s="23">
        <v>574306</v>
      </c>
      <c r="AP98" s="23">
        <v>595191</v>
      </c>
      <c r="AQ98" s="23">
        <v>642344</v>
      </c>
      <c r="AR98" s="23">
        <v>903905</v>
      </c>
      <c r="AS98" s="23">
        <v>574044</v>
      </c>
      <c r="AT98" s="23">
        <v>555399</v>
      </c>
      <c r="AU98" s="23">
        <v>557441</v>
      </c>
      <c r="AV98" s="23">
        <v>580629</v>
      </c>
      <c r="AW98" s="23">
        <v>685157</v>
      </c>
      <c r="AX98" s="23">
        <v>633240</v>
      </c>
      <c r="AY98" s="23">
        <v>573940</v>
      </c>
      <c r="AZ98" s="23">
        <v>580651</v>
      </c>
      <c r="BA98" s="23">
        <v>621353.91666666663</v>
      </c>
      <c r="BB98" s="23">
        <f t="shared" si="7"/>
        <v>7456247</v>
      </c>
      <c r="BC98" s="23">
        <v>0</v>
      </c>
      <c r="BD98" s="23">
        <v>0</v>
      </c>
      <c r="BE98" s="23">
        <v>0</v>
      </c>
      <c r="BF98" s="23">
        <v>0</v>
      </c>
      <c r="BG98" s="23">
        <v>0</v>
      </c>
      <c r="BH98" s="23">
        <v>0</v>
      </c>
      <c r="BI98" s="23">
        <v>0</v>
      </c>
      <c r="BJ98" s="23">
        <v>0</v>
      </c>
      <c r="BK98" s="23">
        <v>0</v>
      </c>
      <c r="BL98" s="23">
        <v>0</v>
      </c>
      <c r="BM98" s="23">
        <v>0</v>
      </c>
      <c r="BN98" s="23">
        <v>0</v>
      </c>
      <c r="BO98" s="23">
        <v>0</v>
      </c>
      <c r="BP98" s="23">
        <v>0</v>
      </c>
      <c r="BQ98" s="17" t="str">
        <f>IFERROR(INDEX(피벗!$BL$5:$CH$5,1,MATCH($BR98,INDEX(피벗!$BL:$CH,MATCH($E98,피벗!$BJ:$BJ,0),0),0)),"")</f>
        <v/>
      </c>
      <c r="BR98" s="23" t="str">
        <f>IFERROR(LARGE(INDEX(피벗!$BL:$CH,MATCH(성장고객!$E98,피벗!$BJ:$BJ,0),0),1),"")</f>
        <v/>
      </c>
      <c r="BS98" s="27" t="str">
        <f t="shared" si="8"/>
        <v/>
      </c>
      <c r="BT98" s="17" t="str">
        <f>IFERROR(INDEX(피벗!$BL$5:$CH$5,1,MATCH($BU98,INDEX(피벗!$BL:$CH,MATCH($E98,피벗!$BJ:$BJ,0),0),0)),"")</f>
        <v/>
      </c>
      <c r="BU98" s="23" t="str">
        <f>IFERROR(LARGE(INDEX(피벗!$BL:$CH,MATCH(성장고객!$E98,피벗!$BJ:$BJ,0),0),2),"")</f>
        <v/>
      </c>
      <c r="BV98" s="27" t="str">
        <f t="shared" si="9"/>
        <v/>
      </c>
      <c r="BW98" s="17" t="str">
        <f>IFERROR(INDEX(피벗!$BL$5:$CH$5,1,MATCH($BX98,INDEX(피벗!$BL:$CH,MATCH($E98,피벗!$BJ:$BJ,0),0),0)),"")</f>
        <v/>
      </c>
      <c r="BX98" s="23" t="str">
        <f>IFERROR(LARGE(INDEX(피벗!$BL:$CH,MATCH(성장고객!$E98,피벗!$BJ:$BJ,0),0),3),"")</f>
        <v/>
      </c>
      <c r="BY98" s="27" t="str">
        <f t="shared" si="10"/>
        <v/>
      </c>
      <c r="BZ98" s="17" t="str">
        <f>IFERROR(INDEX(피벗!$BL$5:$CH$5,1,MATCH($CA98,INDEX(피벗!$BL:$CH,MATCH($E98,피벗!$BJ:$BJ,0),0),0)),"")</f>
        <v/>
      </c>
      <c r="CA98" s="23" t="str">
        <f>IFERROR(LARGE(INDEX(피벗!$BL:$CH,MATCH(성장고객!$E98,피벗!$BJ:$BJ,0),0),4),"")</f>
        <v/>
      </c>
      <c r="CB98" s="27" t="str">
        <f t="shared" si="11"/>
        <v/>
      </c>
      <c r="CC98" s="17" t="str">
        <f>IFERROR(INDEX(피벗!$BL$5:$CH$5,1,MATCH($CD98,INDEX(피벗!$BL:$CH,MATCH($E98,피벗!$BJ:$BJ,0),0),0)),"")</f>
        <v/>
      </c>
      <c r="CD98" s="23" t="str">
        <f>IFERROR(LARGE(INDEX(피벗!$BL:$CH,MATCH(성장고객!$E98,피벗!$BJ:$BJ,0),0),5),"")</f>
        <v/>
      </c>
      <c r="CE98" s="27" t="str">
        <f t="shared" si="12"/>
        <v/>
      </c>
      <c r="CF98" s="23" t="str">
        <f>IFERROR(INDEX(피벗!$CI:$CI,MATCH($E98,피벗!$BJ:$BJ,0)),"")</f>
        <v/>
      </c>
      <c r="CG98" s="25" t="str">
        <f t="shared" si="13"/>
        <v/>
      </c>
      <c r="CH98" s="17" t="str">
        <f>IFERROR(INDEX(피벗!$EZ$5:$GE$5,1,MATCH($CI98,INDEX(피벗!$EZ:$GE,MATCH($E98,피벗!$EY:$EY,0),0),0)),"")</f>
        <v>GiGA인터넷</v>
      </c>
      <c r="CI98" s="23">
        <f>IFERROR(LARGE(INDEX(피벗!$EZ:$GE,MATCH(성장고객!$E98,피벗!$EY:$EY,0),0),1),"")</f>
        <v>2883360</v>
      </c>
      <c r="CJ98" s="17" t="str">
        <f>IFERROR(INDEX(피벗!$EZ$5:$GE$5,1,MATCH($CK98,INDEX(피벗!$EZ:$GE,MATCH($E98,피벗!$EY:$EY,0),0),0)),"")</f>
        <v>기업인터넷전화</v>
      </c>
      <c r="CK98" s="23">
        <f>IFERROR(LARGE(INDEX(피벗!$EZ:$GE,MATCH(성장고객!$E98,피벗!$EY:$EY,0),0),2),"")</f>
        <v>1673163</v>
      </c>
      <c r="CL98" s="17" t="str">
        <f>IFERROR(INDEX(피벗!$EZ$5:$GE$5,1,MATCH($CM98,INDEX(피벗!$EZ:$GE,MATCH($E98,피벗!$EY:$EY,0),0),0)),"")</f>
        <v>기업인터넷</v>
      </c>
      <c r="CM98" s="23">
        <f>IFERROR(LARGE(INDEX(피벗!$EZ:$GE,MATCH(성장고객!$E98,피벗!$EY:$EY,0),0),3),"")</f>
        <v>1620000</v>
      </c>
      <c r="CN98" s="17" t="str">
        <f>IFERROR(INDEX(피벗!$EZ$5:$GE$5,1,MATCH($CO98,INDEX(피벗!$EZ:$GE,MATCH($E98,피벗!$EY:$EY,0),0),0)),"")</f>
        <v>GTV</v>
      </c>
      <c r="CO98" s="23">
        <f>IFERROR(LARGE(INDEX(피벗!$EZ:$GE,MATCH(성장고객!$E98,피벗!$EY:$EY,0),0),4),"")</f>
        <v>487344</v>
      </c>
      <c r="CP98" s="17" t="str">
        <f>IFERROR(INDEX(피벗!$EZ$5:$GE$5,1,MATCH($CQ98,INDEX(피벗!$EZ:$GE,MATCH($E98,피벗!$EY:$EY,0),0),0)),"")</f>
        <v>홈일반전화</v>
      </c>
      <c r="CQ98" s="23">
        <f>IFERROR(LARGE(INDEX(피벗!$EZ:$GE,MATCH(성장고객!$E98,피벗!$EY:$EY,0),0),5),"")</f>
        <v>366097</v>
      </c>
      <c r="CR98" s="23">
        <f>IFERROR(INDEX(피벗!$GF:$GF,MATCH($E98,피벗!$EY:$EY,0)),"")</f>
        <v>7456247</v>
      </c>
    </row>
    <row r="99" spans="1:96" x14ac:dyDescent="0.45">
      <c r="A99" s="20" t="s">
        <v>982</v>
      </c>
      <c r="B99" s="20" t="s">
        <v>701</v>
      </c>
      <c r="C99" s="20" t="s">
        <v>30</v>
      </c>
      <c r="D99" s="20" t="s">
        <v>983</v>
      </c>
      <c r="E99" s="20" t="s">
        <v>1125</v>
      </c>
      <c r="F99" s="21" t="s">
        <v>1126</v>
      </c>
      <c r="G99" s="21" t="s">
        <v>1</v>
      </c>
      <c r="H99" s="21" t="s">
        <v>0</v>
      </c>
      <c r="I99" s="22" t="s">
        <v>3142</v>
      </c>
      <c r="J99" s="22">
        <v>2668702875</v>
      </c>
      <c r="K99" s="20" t="s">
        <v>0</v>
      </c>
      <c r="L99" s="20" t="s">
        <v>1316</v>
      </c>
      <c r="M99" s="20" t="s">
        <v>9</v>
      </c>
      <c r="N99" s="20" t="s">
        <v>9</v>
      </c>
      <c r="O99" s="21" t="s">
        <v>1910</v>
      </c>
      <c r="P99" s="21">
        <v>7</v>
      </c>
      <c r="Q99" s="21" t="s">
        <v>1358</v>
      </c>
      <c r="R99" s="21" t="s">
        <v>1320</v>
      </c>
      <c r="S99" s="21" t="s">
        <v>1321</v>
      </c>
      <c r="T99" s="21" t="s">
        <v>1316</v>
      </c>
      <c r="U99" s="21" t="s">
        <v>1877</v>
      </c>
      <c r="V99" s="21" t="s">
        <v>1911</v>
      </c>
      <c r="W99" s="20" t="s">
        <v>9</v>
      </c>
      <c r="X99" s="21" t="s">
        <v>9</v>
      </c>
      <c r="Y99" s="21" t="s">
        <v>1912</v>
      </c>
      <c r="Z99" s="21" t="s">
        <v>1913</v>
      </c>
      <c r="AA99" s="20">
        <v>3</v>
      </c>
      <c r="AB99" s="20" t="s">
        <v>1649</v>
      </c>
      <c r="AC99" s="21" t="s">
        <v>9</v>
      </c>
      <c r="AD99" s="20" t="s">
        <v>1311</v>
      </c>
      <c r="AE99" s="16" t="str" cm="1">
        <f t="array" ref="AE99">IF(AF99="","",INDEX(전산회선!$E$4:$E$1141,_xlfn.AGGREGATE(15,6,ROW(전산회선!$E$4:$E$1141)-ROW(전산회선!$E$4)+1/((전산회선!$B$4:$B$1141=$E99)*(전산회선!$F$4:$F$1141=AF99)),1)))</f>
        <v>GiGA인터넷</v>
      </c>
      <c r="AF99" s="16">
        <f>IFERROR(IF(_xlfn.MAXIFS(전산회선!$F$4:$F$1141,전산회선!$B$4:$B$1141,$E99)=0,"",_xlfn.MAXIFS(전산회선!$F$4:$F$1141,전산회선!$B$4:$B$1141,$E99)),"")</f>
        <v>2</v>
      </c>
      <c r="AG99" s="16" t="str" cm="1">
        <f t="array" ref="AG99">IF(AH99="","",INDEX(전산회선!$E$4:$E$1141,_xlfn.AGGREGATE(15,6,ROW(전산회선!$E$4:$E$1141)-ROW(전산회선!$E$4)+1/((전산회선!$B$4:$B$1141=$E99)*(전산회선!$F$4:$F$1141=AH99)),1)))</f>
        <v>GTV</v>
      </c>
      <c r="AH99" s="16">
        <f>IFERROR(IF(_xlfn.MAXIFS(전산회선!$F$4:$F$1141,전산회선!$B$4:$B$1141,$E99,전산회선!$F$4:$F$1141,"&lt;"&amp;AF99)=0,"",_xlfn.MAXIFS(전산회선!$F$4:$F$1141,전산회선!$B$4:$B$1141,$E99,전산회선!$F$4:$F$1141,"&lt;"&amp;AF99)),"")</f>
        <v>1</v>
      </c>
      <c r="AI99" s="16" t="str" cm="1">
        <f t="array" ref="AI99">IF(AJ99="","",INDEX(전산회선!$E$4:$E$1141,_xlfn.AGGREGATE(15,6,ROW(전산회선!$E$4:$E$1141)-ROW(전산회선!$E$4)+1/((전산회선!$B$4:$B$1141=$E99)*(전산회선!$F$4:$F$1141=AJ99)),1)))</f>
        <v/>
      </c>
      <c r="AJ99" s="16" t="str">
        <f>IFERROR(IF(_xlfn.MAXIFS(전산회선!$F$4:$F$1141,전산회선!$B$4:$B$1141,$E99,전산회선!$F$4:$F$1141,"&lt;"&amp;AH99)=0,"",_xlfn.MAXIFS(전산회선!$F$4:$F$1141,전산회선!$B$4:$B$1141,$E99,전산회선!$F$4:$F$1141,"&lt;"&amp;AH99)),"")</f>
        <v/>
      </c>
      <c r="AK99" s="16" t="str" cm="1">
        <f t="array" ref="AK99">IF(AL99="","",INDEX(전산회선!$E$4:$E$1141,_xlfn.AGGREGATE(15,6,ROW(전산회선!$E$4:$E$1141)-ROW(전산회선!$E$4)+1/((전산회선!$B$4:$B$1141=$E99)*(전산회선!$F$4:$F$1141=AL99)),1)))</f>
        <v/>
      </c>
      <c r="AL99" s="16" t="str">
        <f>IFERROR(IF(_xlfn.MAXIFS(전산회선!$F$4:$F$1141,전산회선!$B$4:$B$1141,$E99,전산회선!$F$4:$F$1141,"&lt;"&amp;AJ99)=0,"",_xlfn.MAXIFS(전산회선!$F$4:$F$1141,전산회선!$B$4:$B$1141,$E99,전산회선!$F$4:$F$1141,"&lt;"&amp;AJ99)),"")</f>
        <v/>
      </c>
      <c r="AM99" s="16" t="str" cm="1">
        <f t="array" ref="AM99">IF(AN99="","",INDEX(전산회선!$E$4:$E$1141,_xlfn.AGGREGATE(15,6,ROW(전산회선!$E$4:$E$1141)-ROW(전산회선!$E$4)+1/((전산회선!$B$4:$B$1141=$E99)*(전산회선!$F$4:$F$1141=AN99)),1)))</f>
        <v/>
      </c>
      <c r="AN99" s="16" t="str">
        <f>IFERROR(IF(_xlfn.MAXIFS(전산회선!$F$4:$F$1141,전산회선!$B$4:$B$1141,$E99,전산회선!$F$4:$F$1141,"&lt;"&amp;AL99)=0,"",_xlfn.MAXIFS(전산회선!$F$4:$F$1141,전산회선!$B$4:$B$1141,$E99,전산회선!$F$4:$F$1141,"&lt;"&amp;AL99)),"")</f>
        <v/>
      </c>
      <c r="AO99" s="23">
        <v>101300</v>
      </c>
      <c r="AP99" s="23">
        <v>101300</v>
      </c>
      <c r="AQ99" s="23">
        <v>101409</v>
      </c>
      <c r="AR99" s="23">
        <v>101327</v>
      </c>
      <c r="AS99" s="23">
        <v>101343</v>
      </c>
      <c r="AT99" s="23">
        <v>101300</v>
      </c>
      <c r="AU99" s="23">
        <v>101688</v>
      </c>
      <c r="AV99" s="23">
        <v>101329</v>
      </c>
      <c r="AW99" s="23">
        <v>101401</v>
      </c>
      <c r="AX99" s="23">
        <v>101532</v>
      </c>
      <c r="AY99" s="23">
        <v>101368</v>
      </c>
      <c r="AZ99" s="23">
        <v>101368</v>
      </c>
      <c r="BA99" s="23">
        <v>101388.75</v>
      </c>
      <c r="BB99" s="23">
        <f t="shared" si="7"/>
        <v>1216665</v>
      </c>
      <c r="BC99" s="23">
        <v>0</v>
      </c>
      <c r="BD99" s="23">
        <v>0</v>
      </c>
      <c r="BE99" s="23">
        <v>0</v>
      </c>
      <c r="BF99" s="23">
        <v>0</v>
      </c>
      <c r="BG99" s="23">
        <v>0</v>
      </c>
      <c r="BH99" s="23">
        <v>0</v>
      </c>
      <c r="BI99" s="23">
        <v>0</v>
      </c>
      <c r="BJ99" s="23">
        <v>0</v>
      </c>
      <c r="BK99" s="23">
        <v>0</v>
      </c>
      <c r="BL99" s="23">
        <v>0</v>
      </c>
      <c r="BM99" s="23">
        <v>0</v>
      </c>
      <c r="BN99" s="23">
        <v>0</v>
      </c>
      <c r="BO99" s="23">
        <v>0</v>
      </c>
      <c r="BP99" s="23">
        <v>0</v>
      </c>
      <c r="BQ99" s="17" t="str">
        <f>IFERROR(INDEX(피벗!$BL$5:$CH$5,1,MATCH($BR99,INDEX(피벗!$BL:$CH,MATCH($E99,피벗!$BJ:$BJ,0),0),0)),"")</f>
        <v/>
      </c>
      <c r="BR99" s="23" t="str">
        <f>IFERROR(LARGE(INDEX(피벗!$BL:$CH,MATCH(성장고객!$E99,피벗!$BJ:$BJ,0),0),1),"")</f>
        <v/>
      </c>
      <c r="BS99" s="27" t="str">
        <f t="shared" si="8"/>
        <v/>
      </c>
      <c r="BT99" s="17" t="str">
        <f>IFERROR(INDEX(피벗!$BL$5:$CH$5,1,MATCH($BU99,INDEX(피벗!$BL:$CH,MATCH($E99,피벗!$BJ:$BJ,0),0),0)),"")</f>
        <v/>
      </c>
      <c r="BU99" s="23" t="str">
        <f>IFERROR(LARGE(INDEX(피벗!$BL:$CH,MATCH(성장고객!$E99,피벗!$BJ:$BJ,0),0),2),"")</f>
        <v/>
      </c>
      <c r="BV99" s="27" t="str">
        <f t="shared" si="9"/>
        <v/>
      </c>
      <c r="BW99" s="17" t="str">
        <f>IFERROR(INDEX(피벗!$BL$5:$CH$5,1,MATCH($BX99,INDEX(피벗!$BL:$CH,MATCH($E99,피벗!$BJ:$BJ,0),0),0)),"")</f>
        <v/>
      </c>
      <c r="BX99" s="23" t="str">
        <f>IFERROR(LARGE(INDEX(피벗!$BL:$CH,MATCH(성장고객!$E99,피벗!$BJ:$BJ,0),0),3),"")</f>
        <v/>
      </c>
      <c r="BY99" s="27" t="str">
        <f t="shared" si="10"/>
        <v/>
      </c>
      <c r="BZ99" s="17" t="str">
        <f>IFERROR(INDEX(피벗!$BL$5:$CH$5,1,MATCH($CA99,INDEX(피벗!$BL:$CH,MATCH($E99,피벗!$BJ:$BJ,0),0),0)),"")</f>
        <v/>
      </c>
      <c r="CA99" s="23" t="str">
        <f>IFERROR(LARGE(INDEX(피벗!$BL:$CH,MATCH(성장고객!$E99,피벗!$BJ:$BJ,0),0),4),"")</f>
        <v/>
      </c>
      <c r="CB99" s="27" t="str">
        <f t="shared" si="11"/>
        <v/>
      </c>
      <c r="CC99" s="17" t="str">
        <f>IFERROR(INDEX(피벗!$BL$5:$CH$5,1,MATCH($CD99,INDEX(피벗!$BL:$CH,MATCH($E99,피벗!$BJ:$BJ,0),0),0)),"")</f>
        <v/>
      </c>
      <c r="CD99" s="23" t="str">
        <f>IFERROR(LARGE(INDEX(피벗!$BL:$CH,MATCH(성장고객!$E99,피벗!$BJ:$BJ,0),0),5),"")</f>
        <v/>
      </c>
      <c r="CE99" s="27" t="str">
        <f t="shared" si="12"/>
        <v/>
      </c>
      <c r="CF99" s="23" t="str">
        <f>IFERROR(INDEX(피벗!$CI:$CI,MATCH($E99,피벗!$BJ:$BJ,0)),"")</f>
        <v/>
      </c>
      <c r="CG99" s="25" t="str">
        <f t="shared" si="13"/>
        <v/>
      </c>
      <c r="CH99" s="17" t="str">
        <f>IFERROR(INDEX(피벗!$EZ$5:$GE$5,1,MATCH($CI99,INDEX(피벗!$EZ:$GE,MATCH($E99,피벗!$EY:$EY,0),0),0)),"")</f>
        <v>GiGA인터넷</v>
      </c>
      <c r="CI99" s="23">
        <f>IFERROR(LARGE(INDEX(피벗!$EZ:$GE,MATCH(성장고객!$E99,피벗!$EY:$EY,0),0),1),"")</f>
        <v>816000</v>
      </c>
      <c r="CJ99" s="17" t="str">
        <f>IFERROR(INDEX(피벗!$EZ$5:$GE$5,1,MATCH($CK99,INDEX(피벗!$EZ:$GE,MATCH($E99,피벗!$EY:$EY,0),0),0)),"")</f>
        <v>GTV</v>
      </c>
      <c r="CK99" s="23">
        <f>IFERROR(LARGE(INDEX(피벗!$EZ:$GE,MATCH(성장고객!$E99,피벗!$EY:$EY,0),0),2),"")</f>
        <v>120000</v>
      </c>
      <c r="CL99" s="17" t="str">
        <f>IFERROR(INDEX(피벗!$EZ$5:$GE$5,1,MATCH($CM99,INDEX(피벗!$EZ:$GE,MATCH($E99,피벗!$EY:$EY,0),0),0)),"")</f>
        <v>홈지능망</v>
      </c>
      <c r="CM99" s="23">
        <f>IFERROR(LARGE(INDEX(피벗!$EZ:$GE,MATCH(성장고객!$E99,피벗!$EY:$EY,0),0),3),"")</f>
        <v>96000</v>
      </c>
      <c r="CN99" s="17" t="str">
        <f>IFERROR(INDEX(피벗!$EZ$5:$GE$5,1,MATCH($CO99,INDEX(피벗!$EZ:$GE,MATCH($E99,피벗!$EY:$EY,0),0),0)),"")</f>
        <v>홈일반전화</v>
      </c>
      <c r="CO99" s="23">
        <f>IFERROR(LARGE(INDEX(피벗!$EZ:$GE,MATCH(성장고객!$E99,피벗!$EY:$EY,0),0),4),"")</f>
        <v>70665</v>
      </c>
      <c r="CP99" s="17" t="str">
        <f>IFERROR(INDEX(피벗!$EZ$5:$GE$5,1,MATCH($CQ99,INDEX(피벗!$EZ:$GE,MATCH($E99,피벗!$EY:$EY,0),0),0)),"")</f>
        <v>인터넷부가</v>
      </c>
      <c r="CQ99" s="23">
        <f>IFERROR(LARGE(INDEX(피벗!$EZ:$GE,MATCH(성장고객!$E99,피벗!$EY:$EY,0),0),5),"")</f>
        <v>66000</v>
      </c>
      <c r="CR99" s="23">
        <f>IFERROR(INDEX(피벗!$GF:$GF,MATCH($E99,피벗!$EY:$EY,0)),"")</f>
        <v>1216665</v>
      </c>
    </row>
    <row r="100" spans="1:96" x14ac:dyDescent="0.45">
      <c r="A100" s="20" t="s">
        <v>982</v>
      </c>
      <c r="B100" s="20" t="s">
        <v>26</v>
      </c>
      <c r="C100" s="20" t="s">
        <v>30</v>
      </c>
      <c r="D100" s="20" t="s">
        <v>1217</v>
      </c>
      <c r="E100" s="20" t="s">
        <v>498</v>
      </c>
      <c r="F100" s="21" t="s">
        <v>499</v>
      </c>
      <c r="G100" s="21" t="s">
        <v>257</v>
      </c>
      <c r="H100" s="21" t="s">
        <v>0</v>
      </c>
      <c r="I100" s="22" t="s">
        <v>500</v>
      </c>
      <c r="J100" s="22" t="s">
        <v>501</v>
      </c>
      <c r="K100" s="20" t="s">
        <v>0</v>
      </c>
      <c r="L100" s="20" t="s">
        <v>1316</v>
      </c>
      <c r="M100" s="20" t="s">
        <v>1311</v>
      </c>
      <c r="N100" s="20" t="s">
        <v>1317</v>
      </c>
      <c r="O100" s="21" t="s">
        <v>2831</v>
      </c>
      <c r="P100" s="21">
        <v>3</v>
      </c>
      <c r="Q100" s="21" t="s">
        <v>1392</v>
      </c>
      <c r="R100" s="21" t="s">
        <v>1320</v>
      </c>
      <c r="S100" s="21" t="s">
        <v>1321</v>
      </c>
      <c r="T100" s="21" t="s">
        <v>1316</v>
      </c>
      <c r="U100" s="21" t="s">
        <v>2451</v>
      </c>
      <c r="V100" s="21" t="s">
        <v>2832</v>
      </c>
      <c r="W100" s="20" t="s">
        <v>2833</v>
      </c>
      <c r="X100" s="21" t="s">
        <v>2834</v>
      </c>
      <c r="Y100" s="21" t="s">
        <v>2835</v>
      </c>
      <c r="Z100" s="21" t="s">
        <v>2836</v>
      </c>
      <c r="AA100" s="20">
        <v>27</v>
      </c>
      <c r="AB100" s="20" t="s">
        <v>1820</v>
      </c>
      <c r="AC100" s="21" t="s">
        <v>2837</v>
      </c>
      <c r="AD100" s="20" t="s">
        <v>1311</v>
      </c>
      <c r="AE100" s="16" t="str" cm="1">
        <f t="array" ref="AE100">IF(AF100="","",INDEX(전산회선!$E$4:$E$1141,_xlfn.AGGREGATE(15,6,ROW(전산회선!$E$4:$E$1141)-ROW(전산회선!$E$4)+1/((전산회선!$B$4:$B$1141=$E100)*(전산회선!$F$4:$F$1141=AF100)),1)))</f>
        <v>홈일반전화</v>
      </c>
      <c r="AF100" s="16">
        <f>IFERROR(IF(_xlfn.MAXIFS(전산회선!$F$4:$F$1141,전산회선!$B$4:$B$1141,$E100)=0,"",_xlfn.MAXIFS(전산회선!$F$4:$F$1141,전산회선!$B$4:$B$1141,$E100)),"")</f>
        <v>2</v>
      </c>
      <c r="AG100" s="16" t="str" cm="1">
        <f t="array" ref="AG100">IF(AH100="","",INDEX(전산회선!$E$4:$E$1141,_xlfn.AGGREGATE(15,6,ROW(전산회선!$E$4:$E$1141)-ROW(전산회선!$E$4)+1/((전산회선!$B$4:$B$1141=$E100)*(전산회선!$F$4:$F$1141=AH100)),1)))</f>
        <v>MeGA인터넷</v>
      </c>
      <c r="AH100" s="16">
        <f>IFERROR(IF(_xlfn.MAXIFS(전산회선!$F$4:$F$1141,전산회선!$B$4:$B$1141,$E100,전산회선!$F$4:$F$1141,"&lt;"&amp;AF100)=0,"",_xlfn.MAXIFS(전산회선!$F$4:$F$1141,전산회선!$B$4:$B$1141,$E100,전산회선!$F$4:$F$1141,"&lt;"&amp;AF100)),"")</f>
        <v>1</v>
      </c>
      <c r="AI100" s="16" t="str" cm="1">
        <f t="array" ref="AI100">IF(AJ100="","",INDEX(전산회선!$E$4:$E$1141,_xlfn.AGGREGATE(15,6,ROW(전산회선!$E$4:$E$1141)-ROW(전산회선!$E$4)+1/((전산회선!$B$4:$B$1141=$E100)*(전산회선!$F$4:$F$1141=AJ100)),1)))</f>
        <v/>
      </c>
      <c r="AJ100" s="16" t="str">
        <f>IFERROR(IF(_xlfn.MAXIFS(전산회선!$F$4:$F$1141,전산회선!$B$4:$B$1141,$E100,전산회선!$F$4:$F$1141,"&lt;"&amp;AH100)=0,"",_xlfn.MAXIFS(전산회선!$F$4:$F$1141,전산회선!$B$4:$B$1141,$E100,전산회선!$F$4:$F$1141,"&lt;"&amp;AH100)),"")</f>
        <v/>
      </c>
      <c r="AK100" s="16" t="str" cm="1">
        <f t="array" ref="AK100">IF(AL100="","",INDEX(전산회선!$E$4:$E$1141,_xlfn.AGGREGATE(15,6,ROW(전산회선!$E$4:$E$1141)-ROW(전산회선!$E$4)+1/((전산회선!$B$4:$B$1141=$E100)*(전산회선!$F$4:$F$1141=AL100)),1)))</f>
        <v/>
      </c>
      <c r="AL100" s="16" t="str">
        <f>IFERROR(IF(_xlfn.MAXIFS(전산회선!$F$4:$F$1141,전산회선!$B$4:$B$1141,$E100,전산회선!$F$4:$F$1141,"&lt;"&amp;AJ100)=0,"",_xlfn.MAXIFS(전산회선!$F$4:$F$1141,전산회선!$B$4:$B$1141,$E100,전산회선!$F$4:$F$1141,"&lt;"&amp;AJ100)),"")</f>
        <v/>
      </c>
      <c r="AM100" s="16" t="str" cm="1">
        <f t="array" ref="AM100">IF(AN100="","",INDEX(전산회선!$E$4:$E$1141,_xlfn.AGGREGATE(15,6,ROW(전산회선!$E$4:$E$1141)-ROW(전산회선!$E$4)+1/((전산회선!$B$4:$B$1141=$E100)*(전산회선!$F$4:$F$1141=AN100)),1)))</f>
        <v/>
      </c>
      <c r="AN100" s="16" t="str">
        <f>IFERROR(IF(_xlfn.MAXIFS(전산회선!$F$4:$F$1141,전산회선!$B$4:$B$1141,$E100,전산회선!$F$4:$F$1141,"&lt;"&amp;AL100)=0,"",_xlfn.MAXIFS(전산회선!$F$4:$F$1141,전산회선!$B$4:$B$1141,$E100,전산회선!$F$4:$F$1141,"&lt;"&amp;AL100)),"")</f>
        <v/>
      </c>
      <c r="AO100" s="23">
        <v>86630</v>
      </c>
      <c r="AP100" s="23">
        <v>86620</v>
      </c>
      <c r="AQ100" s="23">
        <v>86294</v>
      </c>
      <c r="AR100" s="23">
        <v>87317</v>
      </c>
      <c r="AS100" s="23">
        <v>87019</v>
      </c>
      <c r="AT100" s="23">
        <v>85842</v>
      </c>
      <c r="AU100" s="23">
        <v>86578</v>
      </c>
      <c r="AV100" s="23">
        <v>87030</v>
      </c>
      <c r="AW100" s="23">
        <v>86552</v>
      </c>
      <c r="AX100" s="23">
        <v>85755</v>
      </c>
      <c r="AY100" s="23">
        <v>81816</v>
      </c>
      <c r="AZ100" s="23">
        <v>82149</v>
      </c>
      <c r="BA100" s="23">
        <v>85800.166666666672</v>
      </c>
      <c r="BB100" s="23">
        <f t="shared" si="7"/>
        <v>1029602</v>
      </c>
      <c r="BC100" s="23">
        <v>0</v>
      </c>
      <c r="BD100" s="23">
        <v>0</v>
      </c>
      <c r="BE100" s="23">
        <v>0</v>
      </c>
      <c r="BF100" s="23">
        <v>0</v>
      </c>
      <c r="BG100" s="23">
        <v>0</v>
      </c>
      <c r="BH100" s="23">
        <v>0</v>
      </c>
      <c r="BI100" s="23">
        <v>0</v>
      </c>
      <c r="BJ100" s="23">
        <v>0</v>
      </c>
      <c r="BK100" s="23">
        <v>0</v>
      </c>
      <c r="BL100" s="23">
        <v>0</v>
      </c>
      <c r="BM100" s="23">
        <v>0</v>
      </c>
      <c r="BN100" s="23">
        <v>0</v>
      </c>
      <c r="BO100" s="23">
        <v>0</v>
      </c>
      <c r="BP100" s="23">
        <v>0</v>
      </c>
      <c r="BQ100" s="17" t="str">
        <f>IFERROR(INDEX(피벗!$BL$5:$CH$5,1,MATCH($BR100,INDEX(피벗!$BL:$CH,MATCH($E100,피벗!$BJ:$BJ,0),0),0)),"")</f>
        <v/>
      </c>
      <c r="BR100" s="23" t="str">
        <f>IFERROR(LARGE(INDEX(피벗!$BL:$CH,MATCH(성장고객!$E100,피벗!$BJ:$BJ,0),0),1),"")</f>
        <v/>
      </c>
      <c r="BS100" s="27" t="str">
        <f t="shared" si="8"/>
        <v/>
      </c>
      <c r="BT100" s="17" t="str">
        <f>IFERROR(INDEX(피벗!$BL$5:$CH$5,1,MATCH($BU100,INDEX(피벗!$BL:$CH,MATCH($E100,피벗!$BJ:$BJ,0),0),0)),"")</f>
        <v/>
      </c>
      <c r="BU100" s="23" t="str">
        <f>IFERROR(LARGE(INDEX(피벗!$BL:$CH,MATCH(성장고객!$E100,피벗!$BJ:$BJ,0),0),2),"")</f>
        <v/>
      </c>
      <c r="BV100" s="27" t="str">
        <f t="shared" si="9"/>
        <v/>
      </c>
      <c r="BW100" s="17" t="str">
        <f>IFERROR(INDEX(피벗!$BL$5:$CH$5,1,MATCH($BX100,INDEX(피벗!$BL:$CH,MATCH($E100,피벗!$BJ:$BJ,0),0),0)),"")</f>
        <v/>
      </c>
      <c r="BX100" s="23" t="str">
        <f>IFERROR(LARGE(INDEX(피벗!$BL:$CH,MATCH(성장고객!$E100,피벗!$BJ:$BJ,0),0),3),"")</f>
        <v/>
      </c>
      <c r="BY100" s="27" t="str">
        <f t="shared" si="10"/>
        <v/>
      </c>
      <c r="BZ100" s="17" t="str">
        <f>IFERROR(INDEX(피벗!$BL$5:$CH$5,1,MATCH($CA100,INDEX(피벗!$BL:$CH,MATCH($E100,피벗!$BJ:$BJ,0),0),0)),"")</f>
        <v/>
      </c>
      <c r="CA100" s="23" t="str">
        <f>IFERROR(LARGE(INDEX(피벗!$BL:$CH,MATCH(성장고객!$E100,피벗!$BJ:$BJ,0),0),4),"")</f>
        <v/>
      </c>
      <c r="CB100" s="27" t="str">
        <f t="shared" si="11"/>
        <v/>
      </c>
      <c r="CC100" s="17" t="str">
        <f>IFERROR(INDEX(피벗!$BL$5:$CH$5,1,MATCH($CD100,INDEX(피벗!$BL:$CH,MATCH($E100,피벗!$BJ:$BJ,0),0),0)),"")</f>
        <v/>
      </c>
      <c r="CD100" s="23" t="str">
        <f>IFERROR(LARGE(INDEX(피벗!$BL:$CH,MATCH(성장고객!$E100,피벗!$BJ:$BJ,0),0),5),"")</f>
        <v/>
      </c>
      <c r="CE100" s="27" t="str">
        <f t="shared" si="12"/>
        <v/>
      </c>
      <c r="CF100" s="23" t="str">
        <f>IFERROR(INDEX(피벗!$CI:$CI,MATCH($E100,피벗!$BJ:$BJ,0)),"")</f>
        <v/>
      </c>
      <c r="CG100" s="25" t="str">
        <f t="shared" si="13"/>
        <v/>
      </c>
      <c r="CH100" s="17" t="str">
        <f>IFERROR(INDEX(피벗!$EZ$5:$GE$5,1,MATCH($CI100,INDEX(피벗!$EZ:$GE,MATCH($E100,피벗!$EY:$EY,0),0),0)),"")</f>
        <v>MeGA인터넷</v>
      </c>
      <c r="CI100" s="23">
        <f>IFERROR(LARGE(INDEX(피벗!$EZ:$GE,MATCH(성장고객!$E100,피벗!$EY:$EY,0),0),1),"")</f>
        <v>844800</v>
      </c>
      <c r="CJ100" s="17" t="str">
        <f>IFERROR(INDEX(피벗!$EZ$5:$GE$5,1,MATCH($CK100,INDEX(피벗!$EZ:$GE,MATCH($E100,피벗!$EY:$EY,0),0),0)),"")</f>
        <v>홈일반전화</v>
      </c>
      <c r="CK100" s="23">
        <f>IFERROR(LARGE(INDEX(피벗!$EZ:$GE,MATCH(성장고객!$E100,피벗!$EY:$EY,0),0),2),"")</f>
        <v>138302</v>
      </c>
      <c r="CL100" s="17" t="str">
        <f>IFERROR(INDEX(피벗!$EZ$5:$GE$5,1,MATCH($CM100,INDEX(피벗!$EZ:$GE,MATCH($E100,피벗!$EY:$EY,0),0),0)),"")</f>
        <v>기업메시징</v>
      </c>
      <c r="CM100" s="23">
        <f>IFERROR(LARGE(INDEX(피벗!$EZ:$GE,MATCH(성장고객!$E100,피벗!$EY:$EY,0),0),3),"")</f>
        <v>46500</v>
      </c>
      <c r="CN100" s="17" t="str">
        <f>IFERROR(INDEX(피벗!$EZ$5:$GE$5,1,MATCH($CO100,INDEX(피벗!$EZ:$GE,MATCH($E100,피벗!$EY:$EY,0),0),0)),"")</f>
        <v/>
      </c>
      <c r="CO100" s="23" t="str">
        <f>IFERROR(LARGE(INDEX(피벗!$EZ:$GE,MATCH(성장고객!$E100,피벗!$EY:$EY,0),0),4),"")</f>
        <v/>
      </c>
      <c r="CP100" s="17" t="str">
        <f>IFERROR(INDEX(피벗!$EZ$5:$GE$5,1,MATCH($CQ100,INDEX(피벗!$EZ:$GE,MATCH($E100,피벗!$EY:$EY,0),0),0)),"")</f>
        <v/>
      </c>
      <c r="CQ100" s="23" t="str">
        <f>IFERROR(LARGE(INDEX(피벗!$EZ:$GE,MATCH(성장고객!$E100,피벗!$EY:$EY,0),0),5),"")</f>
        <v/>
      </c>
      <c r="CR100" s="23">
        <f>IFERROR(INDEX(피벗!$GF:$GF,MATCH($E100,피벗!$EY:$EY,0)),"")</f>
        <v>1029602</v>
      </c>
    </row>
    <row r="101" spans="1:96" x14ac:dyDescent="0.45">
      <c r="A101" s="20" t="s">
        <v>982</v>
      </c>
      <c r="B101" s="20" t="s">
        <v>701</v>
      </c>
      <c r="C101" s="20" t="s">
        <v>30</v>
      </c>
      <c r="D101" s="20" t="s">
        <v>983</v>
      </c>
      <c r="E101" s="20" t="s">
        <v>1135</v>
      </c>
      <c r="F101" s="21" t="s">
        <v>1136</v>
      </c>
      <c r="G101" s="21" t="s">
        <v>1</v>
      </c>
      <c r="H101" s="21" t="s">
        <v>0</v>
      </c>
      <c r="I101" s="22" t="s">
        <v>3143</v>
      </c>
      <c r="J101" s="22">
        <v>7288100617</v>
      </c>
      <c r="K101" s="20" t="s">
        <v>0</v>
      </c>
      <c r="L101" s="20" t="s">
        <v>1316</v>
      </c>
      <c r="M101" s="20" t="s">
        <v>1311</v>
      </c>
      <c r="N101" s="20" t="s">
        <v>1317</v>
      </c>
      <c r="O101" s="21" t="s">
        <v>1935</v>
      </c>
      <c r="P101" s="21">
        <v>6</v>
      </c>
      <c r="Q101" s="21" t="s">
        <v>1358</v>
      </c>
      <c r="R101" s="21" t="s">
        <v>1320</v>
      </c>
      <c r="S101" s="21" t="s">
        <v>1321</v>
      </c>
      <c r="T101" s="21" t="s">
        <v>1316</v>
      </c>
      <c r="U101" s="21" t="s">
        <v>1936</v>
      </c>
      <c r="V101" s="21" t="s">
        <v>1937</v>
      </c>
      <c r="W101" s="20" t="s">
        <v>1938</v>
      </c>
      <c r="X101" s="21" t="s">
        <v>1939</v>
      </c>
      <c r="Y101" s="21" t="s">
        <v>1940</v>
      </c>
      <c r="Z101" s="21" t="s">
        <v>1941</v>
      </c>
      <c r="AA101" s="20">
        <v>6</v>
      </c>
      <c r="AB101" s="20" t="s">
        <v>1696</v>
      </c>
      <c r="AC101" s="21" t="s">
        <v>1942</v>
      </c>
      <c r="AD101" s="20" t="s">
        <v>1311</v>
      </c>
      <c r="AE101" s="16" t="str" cm="1">
        <f t="array" ref="AE101">IF(AF101="","",INDEX(전산회선!$E$4:$E$1141,_xlfn.AGGREGATE(15,6,ROW(전산회선!$E$4:$E$1141)-ROW(전산회선!$E$4)+1/((전산회선!$B$4:$B$1141=$E101)*(전산회선!$F$4:$F$1141=AF101)),1)))</f>
        <v>홈일반전화</v>
      </c>
      <c r="AF101" s="16">
        <f>IFERROR(IF(_xlfn.MAXIFS(전산회선!$F$4:$F$1141,전산회선!$B$4:$B$1141,$E101)=0,"",_xlfn.MAXIFS(전산회선!$F$4:$F$1141,전산회선!$B$4:$B$1141,$E101)),"")</f>
        <v>2</v>
      </c>
      <c r="AG101" s="16" t="str" cm="1">
        <f t="array" ref="AG101">IF(AH101="","",INDEX(전산회선!$E$4:$E$1141,_xlfn.AGGREGATE(15,6,ROW(전산회선!$E$4:$E$1141)-ROW(전산회선!$E$4)+1/((전산회선!$B$4:$B$1141=$E101)*(전산회선!$F$4:$F$1141=AH101)),1)))</f>
        <v>기업메시징</v>
      </c>
      <c r="AH101" s="16">
        <f>IFERROR(IF(_xlfn.MAXIFS(전산회선!$F$4:$F$1141,전산회선!$B$4:$B$1141,$E101,전산회선!$F$4:$F$1141,"&lt;"&amp;AF101)=0,"",_xlfn.MAXIFS(전산회선!$F$4:$F$1141,전산회선!$B$4:$B$1141,$E101,전산회선!$F$4:$F$1141,"&lt;"&amp;AF101)),"")</f>
        <v>1</v>
      </c>
      <c r="AI101" s="16" t="str" cm="1">
        <f t="array" ref="AI101">IF(AJ101="","",INDEX(전산회선!$E$4:$E$1141,_xlfn.AGGREGATE(15,6,ROW(전산회선!$E$4:$E$1141)-ROW(전산회선!$E$4)+1/((전산회선!$B$4:$B$1141=$E101)*(전산회선!$F$4:$F$1141=AJ101)),1)))</f>
        <v/>
      </c>
      <c r="AJ101" s="16" t="str">
        <f>IFERROR(IF(_xlfn.MAXIFS(전산회선!$F$4:$F$1141,전산회선!$B$4:$B$1141,$E101,전산회선!$F$4:$F$1141,"&lt;"&amp;AH101)=0,"",_xlfn.MAXIFS(전산회선!$F$4:$F$1141,전산회선!$B$4:$B$1141,$E101,전산회선!$F$4:$F$1141,"&lt;"&amp;AH101)),"")</f>
        <v/>
      </c>
      <c r="AK101" s="16" t="str" cm="1">
        <f t="array" ref="AK101">IF(AL101="","",INDEX(전산회선!$E$4:$E$1141,_xlfn.AGGREGATE(15,6,ROW(전산회선!$E$4:$E$1141)-ROW(전산회선!$E$4)+1/((전산회선!$B$4:$B$1141=$E101)*(전산회선!$F$4:$F$1141=AL101)),1)))</f>
        <v/>
      </c>
      <c r="AL101" s="16" t="str">
        <f>IFERROR(IF(_xlfn.MAXIFS(전산회선!$F$4:$F$1141,전산회선!$B$4:$B$1141,$E101,전산회선!$F$4:$F$1141,"&lt;"&amp;AJ101)=0,"",_xlfn.MAXIFS(전산회선!$F$4:$F$1141,전산회선!$B$4:$B$1141,$E101,전산회선!$F$4:$F$1141,"&lt;"&amp;AJ101)),"")</f>
        <v/>
      </c>
      <c r="AM101" s="16" t="str" cm="1">
        <f t="array" ref="AM101">IF(AN101="","",INDEX(전산회선!$E$4:$E$1141,_xlfn.AGGREGATE(15,6,ROW(전산회선!$E$4:$E$1141)-ROW(전산회선!$E$4)+1/((전산회선!$B$4:$B$1141=$E101)*(전산회선!$F$4:$F$1141=AN101)),1)))</f>
        <v/>
      </c>
      <c r="AN101" s="16" t="str">
        <f>IFERROR(IF(_xlfn.MAXIFS(전산회선!$F$4:$F$1141,전산회선!$B$4:$B$1141,$E101,전산회선!$F$4:$F$1141,"&lt;"&amp;AL101)=0,"",_xlfn.MAXIFS(전산회선!$F$4:$F$1141,전산회선!$B$4:$B$1141,$E101,전산회선!$F$4:$F$1141,"&lt;"&amp;AL101)),"")</f>
        <v/>
      </c>
      <c r="AO101" s="23">
        <v>60855</v>
      </c>
      <c r="AP101" s="23">
        <v>60800</v>
      </c>
      <c r="AQ101" s="23">
        <v>60800</v>
      </c>
      <c r="AR101" s="23">
        <v>61073</v>
      </c>
      <c r="AS101" s="23">
        <v>61710</v>
      </c>
      <c r="AT101" s="23">
        <v>63460</v>
      </c>
      <c r="AU101" s="23">
        <v>62916</v>
      </c>
      <c r="AV101" s="23">
        <v>62641</v>
      </c>
      <c r="AW101" s="23">
        <v>62830</v>
      </c>
      <c r="AX101" s="23">
        <v>61191</v>
      </c>
      <c r="AY101" s="23">
        <v>60800</v>
      </c>
      <c r="AZ101" s="23">
        <v>60800</v>
      </c>
      <c r="BA101" s="23">
        <v>61656.333333333336</v>
      </c>
      <c r="BB101" s="23">
        <f t="shared" si="7"/>
        <v>739876</v>
      </c>
      <c r="BC101" s="23">
        <v>0</v>
      </c>
      <c r="BD101" s="23">
        <v>0</v>
      </c>
      <c r="BE101" s="23">
        <v>0</v>
      </c>
      <c r="BF101" s="23">
        <v>0</v>
      </c>
      <c r="BG101" s="23">
        <v>0</v>
      </c>
      <c r="BH101" s="23">
        <v>0</v>
      </c>
      <c r="BI101" s="23">
        <v>0</v>
      </c>
      <c r="BJ101" s="23">
        <v>0</v>
      </c>
      <c r="BK101" s="23">
        <v>0</v>
      </c>
      <c r="BL101" s="23">
        <v>0</v>
      </c>
      <c r="BM101" s="23">
        <v>0</v>
      </c>
      <c r="BN101" s="23">
        <v>0</v>
      </c>
      <c r="BO101" s="23">
        <v>0</v>
      </c>
      <c r="BP101" s="23">
        <v>0</v>
      </c>
      <c r="BQ101" s="17" t="str">
        <f>IFERROR(INDEX(피벗!$BL$5:$CH$5,1,MATCH($BR101,INDEX(피벗!$BL:$CH,MATCH($E101,피벗!$BJ:$BJ,0),0),0)),"")</f>
        <v/>
      </c>
      <c r="BR101" s="23" t="str">
        <f>IFERROR(LARGE(INDEX(피벗!$BL:$CH,MATCH(성장고객!$E101,피벗!$BJ:$BJ,0),0),1),"")</f>
        <v/>
      </c>
      <c r="BS101" s="27" t="str">
        <f t="shared" si="8"/>
        <v/>
      </c>
      <c r="BT101" s="17" t="str">
        <f>IFERROR(INDEX(피벗!$BL$5:$CH$5,1,MATCH($BU101,INDEX(피벗!$BL:$CH,MATCH($E101,피벗!$BJ:$BJ,0),0),0)),"")</f>
        <v/>
      </c>
      <c r="BU101" s="23" t="str">
        <f>IFERROR(LARGE(INDEX(피벗!$BL:$CH,MATCH(성장고객!$E101,피벗!$BJ:$BJ,0),0),2),"")</f>
        <v/>
      </c>
      <c r="BV101" s="27" t="str">
        <f t="shared" si="9"/>
        <v/>
      </c>
      <c r="BW101" s="17" t="str">
        <f>IFERROR(INDEX(피벗!$BL$5:$CH$5,1,MATCH($BX101,INDEX(피벗!$BL:$CH,MATCH($E101,피벗!$BJ:$BJ,0),0),0)),"")</f>
        <v/>
      </c>
      <c r="BX101" s="23" t="str">
        <f>IFERROR(LARGE(INDEX(피벗!$BL:$CH,MATCH(성장고객!$E101,피벗!$BJ:$BJ,0),0),3),"")</f>
        <v/>
      </c>
      <c r="BY101" s="27" t="str">
        <f t="shared" si="10"/>
        <v/>
      </c>
      <c r="BZ101" s="17" t="str">
        <f>IFERROR(INDEX(피벗!$BL$5:$CH$5,1,MATCH($CA101,INDEX(피벗!$BL:$CH,MATCH($E101,피벗!$BJ:$BJ,0),0),0)),"")</f>
        <v/>
      </c>
      <c r="CA101" s="23" t="str">
        <f>IFERROR(LARGE(INDEX(피벗!$BL:$CH,MATCH(성장고객!$E101,피벗!$BJ:$BJ,0),0),4),"")</f>
        <v/>
      </c>
      <c r="CB101" s="27" t="str">
        <f t="shared" si="11"/>
        <v/>
      </c>
      <c r="CC101" s="17" t="str">
        <f>IFERROR(INDEX(피벗!$BL$5:$CH$5,1,MATCH($CD101,INDEX(피벗!$BL:$CH,MATCH($E101,피벗!$BJ:$BJ,0),0),0)),"")</f>
        <v/>
      </c>
      <c r="CD101" s="23" t="str">
        <f>IFERROR(LARGE(INDEX(피벗!$BL:$CH,MATCH(성장고객!$E101,피벗!$BJ:$BJ,0),0),5),"")</f>
        <v/>
      </c>
      <c r="CE101" s="27" t="str">
        <f t="shared" si="12"/>
        <v/>
      </c>
      <c r="CF101" s="23" t="str">
        <f>IFERROR(INDEX(피벗!$CI:$CI,MATCH($E101,피벗!$BJ:$BJ,0)),"")</f>
        <v/>
      </c>
      <c r="CG101" s="25" t="str">
        <f t="shared" si="13"/>
        <v/>
      </c>
      <c r="CH101" s="17" t="str">
        <f>IFERROR(INDEX(피벗!$EZ$5:$GE$5,1,MATCH($CI101,INDEX(피벗!$EZ:$GE,MATCH($E101,피벗!$EY:$EY,0),0),0)),"")</f>
        <v>MeGA인터넷</v>
      </c>
      <c r="CI101" s="23">
        <f>IFERROR(LARGE(INDEX(피벗!$EZ:$GE,MATCH(성장고객!$E101,피벗!$EY:$EY,0),0),1),"")</f>
        <v>480000</v>
      </c>
      <c r="CJ101" s="17" t="str">
        <f>IFERROR(INDEX(피벗!$EZ$5:$GE$5,1,MATCH($CK101,INDEX(피벗!$EZ:$GE,MATCH($E101,피벗!$EY:$EY,0),0),0)),"")</f>
        <v>홈일반전화</v>
      </c>
      <c r="CK101" s="23">
        <f>IFERROR(LARGE(INDEX(피벗!$EZ:$GE,MATCH(성장고객!$E101,피벗!$EY:$EY,0),0),2),"")</f>
        <v>161288</v>
      </c>
      <c r="CL101" s="17" t="str">
        <f>IFERROR(INDEX(피벗!$EZ$5:$GE$5,1,MATCH($CM101,INDEX(피벗!$EZ:$GE,MATCH($E101,피벗!$EY:$EY,0),0),0)),"")</f>
        <v>기업인터넷전화</v>
      </c>
      <c r="CM101" s="23">
        <f>IFERROR(LARGE(INDEX(피벗!$EZ:$GE,MATCH(성장고객!$E101,피벗!$EY:$EY,0),0),3),"")</f>
        <v>60188</v>
      </c>
      <c r="CN101" s="17" t="str">
        <f>IFERROR(INDEX(피벗!$EZ$5:$GE$5,1,MATCH($CO101,INDEX(피벗!$EZ:$GE,MATCH($E101,피벗!$EY:$EY,0),0),0)),"")</f>
        <v>홈지능망</v>
      </c>
      <c r="CO101" s="23">
        <f>IFERROR(LARGE(INDEX(피벗!$EZ:$GE,MATCH(성장고객!$E101,피벗!$EY:$EY,0),0),4),"")</f>
        <v>26400</v>
      </c>
      <c r="CP101" s="17" t="str">
        <f>IFERROR(INDEX(피벗!$EZ$5:$GE$5,1,MATCH($CQ101,INDEX(피벗!$EZ:$GE,MATCH($E101,피벗!$EY:$EY,0),0),0)),"")</f>
        <v>인터넷부가</v>
      </c>
      <c r="CQ101" s="23">
        <f>IFERROR(LARGE(INDEX(피벗!$EZ:$GE,MATCH(성장고객!$E101,피벗!$EY:$EY,0),0),5),"")</f>
        <v>12000</v>
      </c>
      <c r="CR101" s="23">
        <f>IFERROR(INDEX(피벗!$GF:$GF,MATCH($E101,피벗!$EY:$EY,0)),"")</f>
        <v>739876</v>
      </c>
    </row>
    <row r="102" spans="1:96" x14ac:dyDescent="0.45">
      <c r="A102" s="20" t="s">
        <v>982</v>
      </c>
      <c r="B102" s="20" t="s">
        <v>701</v>
      </c>
      <c r="C102" s="20" t="s">
        <v>30</v>
      </c>
      <c r="D102" s="20" t="s">
        <v>983</v>
      </c>
      <c r="E102" s="20" t="s">
        <v>1141</v>
      </c>
      <c r="F102" s="21" t="s">
        <v>1142</v>
      </c>
      <c r="G102" s="21" t="s">
        <v>1</v>
      </c>
      <c r="H102" s="21" t="s">
        <v>0</v>
      </c>
      <c r="I102" s="22" t="s">
        <v>3144</v>
      </c>
      <c r="J102" s="22">
        <v>8608101055</v>
      </c>
      <c r="K102" s="20" t="s">
        <v>0</v>
      </c>
      <c r="L102" s="20" t="s">
        <v>1316</v>
      </c>
      <c r="M102" s="20" t="s">
        <v>1755</v>
      </c>
      <c r="N102" s="20" t="s">
        <v>1336</v>
      </c>
      <c r="O102" s="21" t="s">
        <v>1951</v>
      </c>
      <c r="P102" s="21">
        <v>3</v>
      </c>
      <c r="Q102" s="21" t="s">
        <v>1347</v>
      </c>
      <c r="R102" s="21" t="s">
        <v>1320</v>
      </c>
      <c r="S102" s="21" t="s">
        <v>1321</v>
      </c>
      <c r="T102" s="21" t="s">
        <v>1316</v>
      </c>
      <c r="U102" s="21" t="s">
        <v>1952</v>
      </c>
      <c r="V102" s="21" t="s">
        <v>1953</v>
      </c>
      <c r="W102" s="20" t="s">
        <v>9</v>
      </c>
      <c r="X102" s="21" t="s">
        <v>1954</v>
      </c>
      <c r="Y102" s="21" t="s">
        <v>1955</v>
      </c>
      <c r="Z102" s="21" t="s">
        <v>1956</v>
      </c>
      <c r="AA102" s="20">
        <v>7</v>
      </c>
      <c r="AB102" s="20" t="s">
        <v>1579</v>
      </c>
      <c r="AC102" s="21" t="s">
        <v>1957</v>
      </c>
      <c r="AD102" s="20" t="s">
        <v>1311</v>
      </c>
      <c r="AE102" s="16" t="str" cm="1">
        <f t="array" ref="AE102">IF(AF102="","",INDEX(전산회선!$E$4:$E$1141,_xlfn.AGGREGATE(15,6,ROW(전산회선!$E$4:$E$1141)-ROW(전산회선!$E$4)+1/((전산회선!$B$4:$B$1141=$E102)*(전산회선!$F$4:$F$1141=AF102)),1)))</f>
        <v>홈일반전화</v>
      </c>
      <c r="AF102" s="16">
        <f>IFERROR(IF(_xlfn.MAXIFS(전산회선!$F$4:$F$1141,전산회선!$B$4:$B$1141,$E102)=0,"",_xlfn.MAXIFS(전산회선!$F$4:$F$1141,전산회선!$B$4:$B$1141,$E102)),"")</f>
        <v>2</v>
      </c>
      <c r="AG102" s="16" t="str" cm="1">
        <f t="array" ref="AG102">IF(AH102="","",INDEX(전산회선!$E$4:$E$1141,_xlfn.AGGREGATE(15,6,ROW(전산회선!$E$4:$E$1141)-ROW(전산회선!$E$4)+1/((전산회선!$B$4:$B$1141=$E102)*(전산회선!$F$4:$F$1141=AH102)),1)))</f>
        <v>GiGA인터넷</v>
      </c>
      <c r="AH102" s="16">
        <f>IFERROR(IF(_xlfn.MAXIFS(전산회선!$F$4:$F$1141,전산회선!$B$4:$B$1141,$E102,전산회선!$F$4:$F$1141,"&lt;"&amp;AF102)=0,"",_xlfn.MAXIFS(전산회선!$F$4:$F$1141,전산회선!$B$4:$B$1141,$E102,전산회선!$F$4:$F$1141,"&lt;"&amp;AF102)),"")</f>
        <v>1</v>
      </c>
      <c r="AI102" s="16" t="str" cm="1">
        <f t="array" ref="AI102">IF(AJ102="","",INDEX(전산회선!$E$4:$E$1141,_xlfn.AGGREGATE(15,6,ROW(전산회선!$E$4:$E$1141)-ROW(전산회선!$E$4)+1/((전산회선!$B$4:$B$1141=$E102)*(전산회선!$F$4:$F$1141=AJ102)),1)))</f>
        <v/>
      </c>
      <c r="AJ102" s="16" t="str">
        <f>IFERROR(IF(_xlfn.MAXIFS(전산회선!$F$4:$F$1141,전산회선!$B$4:$B$1141,$E102,전산회선!$F$4:$F$1141,"&lt;"&amp;AH102)=0,"",_xlfn.MAXIFS(전산회선!$F$4:$F$1141,전산회선!$B$4:$B$1141,$E102,전산회선!$F$4:$F$1141,"&lt;"&amp;AH102)),"")</f>
        <v/>
      </c>
      <c r="AK102" s="16" t="str" cm="1">
        <f t="array" ref="AK102">IF(AL102="","",INDEX(전산회선!$E$4:$E$1141,_xlfn.AGGREGATE(15,6,ROW(전산회선!$E$4:$E$1141)-ROW(전산회선!$E$4)+1/((전산회선!$B$4:$B$1141=$E102)*(전산회선!$F$4:$F$1141=AL102)),1)))</f>
        <v/>
      </c>
      <c r="AL102" s="16" t="str">
        <f>IFERROR(IF(_xlfn.MAXIFS(전산회선!$F$4:$F$1141,전산회선!$B$4:$B$1141,$E102,전산회선!$F$4:$F$1141,"&lt;"&amp;AJ102)=0,"",_xlfn.MAXIFS(전산회선!$F$4:$F$1141,전산회선!$B$4:$B$1141,$E102,전산회선!$F$4:$F$1141,"&lt;"&amp;AJ102)),"")</f>
        <v/>
      </c>
      <c r="AM102" s="16" t="str" cm="1">
        <f t="array" ref="AM102">IF(AN102="","",INDEX(전산회선!$E$4:$E$1141,_xlfn.AGGREGATE(15,6,ROW(전산회선!$E$4:$E$1141)-ROW(전산회선!$E$4)+1/((전산회선!$B$4:$B$1141=$E102)*(전산회선!$F$4:$F$1141=AN102)),1)))</f>
        <v/>
      </c>
      <c r="AN102" s="16" t="str">
        <f>IFERROR(IF(_xlfn.MAXIFS(전산회선!$F$4:$F$1141,전산회선!$B$4:$B$1141,$E102,전산회선!$F$4:$F$1141,"&lt;"&amp;AL102)=0,"",_xlfn.MAXIFS(전산회선!$F$4:$F$1141,전산회선!$B$4:$B$1141,$E102,전산회선!$F$4:$F$1141,"&lt;"&amp;AL102)),"")</f>
        <v/>
      </c>
      <c r="AO102" s="23">
        <v>35799</v>
      </c>
      <c r="AP102" s="23">
        <v>36219</v>
      </c>
      <c r="AQ102" s="23">
        <v>36069</v>
      </c>
      <c r="AR102" s="23">
        <v>35364</v>
      </c>
      <c r="AS102" s="23">
        <v>36429</v>
      </c>
      <c r="AT102" s="23">
        <v>35209</v>
      </c>
      <c r="AU102" s="23">
        <v>35351</v>
      </c>
      <c r="AV102" s="23">
        <v>35546</v>
      </c>
      <c r="AW102" s="23">
        <v>35424</v>
      </c>
      <c r="AX102" s="23">
        <v>35522</v>
      </c>
      <c r="AY102" s="23">
        <v>35498</v>
      </c>
      <c r="AZ102" s="23">
        <v>35874</v>
      </c>
      <c r="BA102" s="23">
        <v>35692</v>
      </c>
      <c r="BB102" s="23">
        <f t="shared" si="7"/>
        <v>428304</v>
      </c>
      <c r="BC102" s="23">
        <v>0</v>
      </c>
      <c r="BD102" s="23">
        <v>0</v>
      </c>
      <c r="BE102" s="23">
        <v>0</v>
      </c>
      <c r="BF102" s="23">
        <v>0</v>
      </c>
      <c r="BG102" s="23">
        <v>0</v>
      </c>
      <c r="BH102" s="23">
        <v>0</v>
      </c>
      <c r="BI102" s="23">
        <v>0</v>
      </c>
      <c r="BJ102" s="23">
        <v>0</v>
      </c>
      <c r="BK102" s="23">
        <v>0</v>
      </c>
      <c r="BL102" s="23">
        <v>0</v>
      </c>
      <c r="BM102" s="23">
        <v>0</v>
      </c>
      <c r="BN102" s="23">
        <v>0</v>
      </c>
      <c r="BO102" s="23">
        <v>0</v>
      </c>
      <c r="BP102" s="23">
        <v>0</v>
      </c>
      <c r="BQ102" s="17" t="str">
        <f>IFERROR(INDEX(피벗!$BL$5:$CH$5,1,MATCH($BR102,INDEX(피벗!$BL:$CH,MATCH($E102,피벗!$BJ:$BJ,0),0),0)),"")</f>
        <v/>
      </c>
      <c r="BR102" s="23" t="str">
        <f>IFERROR(LARGE(INDEX(피벗!$BL:$CH,MATCH(성장고객!$E102,피벗!$BJ:$BJ,0),0),1),"")</f>
        <v/>
      </c>
      <c r="BS102" s="27" t="str">
        <f t="shared" si="8"/>
        <v/>
      </c>
      <c r="BT102" s="17" t="str">
        <f>IFERROR(INDEX(피벗!$BL$5:$CH$5,1,MATCH($BU102,INDEX(피벗!$BL:$CH,MATCH($E102,피벗!$BJ:$BJ,0),0),0)),"")</f>
        <v/>
      </c>
      <c r="BU102" s="23" t="str">
        <f>IFERROR(LARGE(INDEX(피벗!$BL:$CH,MATCH(성장고객!$E102,피벗!$BJ:$BJ,0),0),2),"")</f>
        <v/>
      </c>
      <c r="BV102" s="27" t="str">
        <f t="shared" si="9"/>
        <v/>
      </c>
      <c r="BW102" s="17" t="str">
        <f>IFERROR(INDEX(피벗!$BL$5:$CH$5,1,MATCH($BX102,INDEX(피벗!$BL:$CH,MATCH($E102,피벗!$BJ:$BJ,0),0),0)),"")</f>
        <v/>
      </c>
      <c r="BX102" s="23" t="str">
        <f>IFERROR(LARGE(INDEX(피벗!$BL:$CH,MATCH(성장고객!$E102,피벗!$BJ:$BJ,0),0),3),"")</f>
        <v/>
      </c>
      <c r="BY102" s="27" t="str">
        <f t="shared" si="10"/>
        <v/>
      </c>
      <c r="BZ102" s="17" t="str">
        <f>IFERROR(INDEX(피벗!$BL$5:$CH$5,1,MATCH($CA102,INDEX(피벗!$BL:$CH,MATCH($E102,피벗!$BJ:$BJ,0),0),0)),"")</f>
        <v/>
      </c>
      <c r="CA102" s="23" t="str">
        <f>IFERROR(LARGE(INDEX(피벗!$BL:$CH,MATCH(성장고객!$E102,피벗!$BJ:$BJ,0),0),4),"")</f>
        <v/>
      </c>
      <c r="CB102" s="27" t="str">
        <f t="shared" si="11"/>
        <v/>
      </c>
      <c r="CC102" s="17" t="str">
        <f>IFERROR(INDEX(피벗!$BL$5:$CH$5,1,MATCH($CD102,INDEX(피벗!$BL:$CH,MATCH($E102,피벗!$BJ:$BJ,0),0),0)),"")</f>
        <v/>
      </c>
      <c r="CD102" s="23" t="str">
        <f>IFERROR(LARGE(INDEX(피벗!$BL:$CH,MATCH(성장고객!$E102,피벗!$BJ:$BJ,0),0),5),"")</f>
        <v/>
      </c>
      <c r="CE102" s="27" t="str">
        <f t="shared" si="12"/>
        <v/>
      </c>
      <c r="CF102" s="23" t="str">
        <f>IFERROR(INDEX(피벗!$CI:$CI,MATCH($E102,피벗!$BJ:$BJ,0)),"")</f>
        <v/>
      </c>
      <c r="CG102" s="25" t="str">
        <f t="shared" si="13"/>
        <v/>
      </c>
      <c r="CH102" s="17" t="str">
        <f>IFERROR(INDEX(피벗!$EZ$5:$GE$5,1,MATCH($CI102,INDEX(피벗!$EZ:$GE,MATCH($E102,피벗!$EY:$EY,0),0),0)),"")</f>
        <v>GiGA인터넷</v>
      </c>
      <c r="CI102" s="23">
        <f>IFERROR(LARGE(INDEX(피벗!$EZ:$GE,MATCH(성장고객!$E102,피벗!$EY:$EY,0),0),1),"")</f>
        <v>300000</v>
      </c>
      <c r="CJ102" s="17" t="str">
        <f>IFERROR(INDEX(피벗!$EZ$5:$GE$5,1,MATCH($CK102,INDEX(피벗!$EZ:$GE,MATCH($E102,피벗!$EY:$EY,0),0),0)),"")</f>
        <v>홈일반전화</v>
      </c>
      <c r="CK102" s="23">
        <f>IFERROR(LARGE(INDEX(피벗!$EZ:$GE,MATCH(성장고객!$E102,피벗!$EY:$EY,0),0),2),"")</f>
        <v>101904</v>
      </c>
      <c r="CL102" s="17" t="str">
        <f>IFERROR(INDEX(피벗!$EZ$5:$GE$5,1,MATCH($CM102,INDEX(피벗!$EZ:$GE,MATCH($E102,피벗!$EY:$EY,0),0),0)),"")</f>
        <v>홈지능망</v>
      </c>
      <c r="CM102" s="23">
        <f>IFERROR(LARGE(INDEX(피벗!$EZ:$GE,MATCH(성장고객!$E102,피벗!$EY:$EY,0),0),3),"")</f>
        <v>26400</v>
      </c>
      <c r="CN102" s="17" t="str">
        <f>IFERROR(INDEX(피벗!$EZ$5:$GE$5,1,MATCH($CO102,INDEX(피벗!$EZ:$GE,MATCH($E102,피벗!$EY:$EY,0),0),0)),"")</f>
        <v/>
      </c>
      <c r="CO102" s="23" t="str">
        <f>IFERROR(LARGE(INDEX(피벗!$EZ:$GE,MATCH(성장고객!$E102,피벗!$EY:$EY,0),0),4),"")</f>
        <v/>
      </c>
      <c r="CP102" s="17" t="str">
        <f>IFERROR(INDEX(피벗!$EZ$5:$GE$5,1,MATCH($CQ102,INDEX(피벗!$EZ:$GE,MATCH($E102,피벗!$EY:$EY,0),0),0)),"")</f>
        <v/>
      </c>
      <c r="CQ102" s="23" t="str">
        <f>IFERROR(LARGE(INDEX(피벗!$EZ:$GE,MATCH(성장고객!$E102,피벗!$EY:$EY,0),0),5),"")</f>
        <v/>
      </c>
      <c r="CR102" s="23">
        <f>IFERROR(INDEX(피벗!$GF:$GF,MATCH($E102,피벗!$EY:$EY,0)),"")</f>
        <v>428304</v>
      </c>
    </row>
    <row r="103" spans="1:96" x14ac:dyDescent="0.45">
      <c r="A103" s="20" t="s">
        <v>982</v>
      </c>
      <c r="B103" s="20" t="s">
        <v>29</v>
      </c>
      <c r="C103" s="20" t="s">
        <v>104</v>
      </c>
      <c r="D103" s="20" t="s">
        <v>1099</v>
      </c>
      <c r="E103" s="20" t="s">
        <v>180</v>
      </c>
      <c r="F103" s="21" t="s">
        <v>181</v>
      </c>
      <c r="G103" s="21" t="s">
        <v>1</v>
      </c>
      <c r="H103" s="21" t="s">
        <v>0</v>
      </c>
      <c r="I103" s="22" t="s">
        <v>3145</v>
      </c>
      <c r="J103" s="22" t="s">
        <v>183</v>
      </c>
      <c r="K103" s="20" t="s">
        <v>0</v>
      </c>
      <c r="L103" s="20" t="s">
        <v>1316</v>
      </c>
      <c r="M103" s="20" t="s">
        <v>9</v>
      </c>
      <c r="N103" s="20" t="s">
        <v>9</v>
      </c>
      <c r="O103" s="21" t="s">
        <v>1762</v>
      </c>
      <c r="P103" s="21">
        <v>2</v>
      </c>
      <c r="Q103" s="21" t="s">
        <v>1518</v>
      </c>
      <c r="R103" s="21" t="s">
        <v>1320</v>
      </c>
      <c r="S103" s="21" t="s">
        <v>1321</v>
      </c>
      <c r="T103" s="21" t="s">
        <v>1316</v>
      </c>
      <c r="U103" s="21" t="s">
        <v>1741</v>
      </c>
      <c r="V103" s="21" t="s">
        <v>1763</v>
      </c>
      <c r="W103" s="20" t="s">
        <v>1764</v>
      </c>
      <c r="X103" s="21" t="s">
        <v>1765</v>
      </c>
      <c r="Y103" s="21" t="s">
        <v>1766</v>
      </c>
      <c r="Z103" s="21" t="s">
        <v>1767</v>
      </c>
      <c r="AA103" s="20">
        <v>11</v>
      </c>
      <c r="AB103" s="20" t="s">
        <v>1328</v>
      </c>
      <c r="AC103" s="21" t="s">
        <v>1768</v>
      </c>
      <c r="AD103" s="20" t="s">
        <v>1311</v>
      </c>
      <c r="AE103" s="16" t="str" cm="1">
        <f t="array" ref="AE103">IF(AF103="","",INDEX(전산회선!$E$4:$E$1141,_xlfn.AGGREGATE(15,6,ROW(전산회선!$E$4:$E$1141)-ROW(전산회선!$E$4)+1/((전산회선!$B$4:$B$1141=$E103)*(전산회선!$F$4:$F$1141=AF103)),1)))</f>
        <v>GiGA인터넷</v>
      </c>
      <c r="AF103" s="16">
        <f>IFERROR(IF(_xlfn.MAXIFS(전산회선!$F$4:$F$1141,전산회선!$B$4:$B$1141,$E103)=0,"",_xlfn.MAXIFS(전산회선!$F$4:$F$1141,전산회선!$B$4:$B$1141,$E103)),"")</f>
        <v>2</v>
      </c>
      <c r="AG103" s="16" t="str" cm="1">
        <f t="array" ref="AG103">IF(AH103="","",INDEX(전산회선!$E$4:$E$1141,_xlfn.AGGREGATE(15,6,ROW(전산회선!$E$4:$E$1141)-ROW(전산회선!$E$4)+1/((전산회선!$B$4:$B$1141=$E103)*(전산회선!$F$4:$F$1141=AH103)),1)))</f>
        <v/>
      </c>
      <c r="AH103" s="16" t="str">
        <f>IFERROR(IF(_xlfn.MAXIFS(전산회선!$F$4:$F$1141,전산회선!$B$4:$B$1141,$E103,전산회선!$F$4:$F$1141,"&lt;"&amp;AF103)=0,"",_xlfn.MAXIFS(전산회선!$F$4:$F$1141,전산회선!$B$4:$B$1141,$E103,전산회선!$F$4:$F$1141,"&lt;"&amp;AF103)),"")</f>
        <v/>
      </c>
      <c r="AI103" s="16" t="str" cm="1">
        <f t="array" ref="AI103">IF(AJ103="","",INDEX(전산회선!$E$4:$E$1141,_xlfn.AGGREGATE(15,6,ROW(전산회선!$E$4:$E$1141)-ROW(전산회선!$E$4)+1/((전산회선!$B$4:$B$1141=$E103)*(전산회선!$F$4:$F$1141=AJ103)),1)))</f>
        <v/>
      </c>
      <c r="AJ103" s="16" t="str">
        <f>IFERROR(IF(_xlfn.MAXIFS(전산회선!$F$4:$F$1141,전산회선!$B$4:$B$1141,$E103,전산회선!$F$4:$F$1141,"&lt;"&amp;AH103)=0,"",_xlfn.MAXIFS(전산회선!$F$4:$F$1141,전산회선!$B$4:$B$1141,$E103,전산회선!$F$4:$F$1141,"&lt;"&amp;AH103)),"")</f>
        <v/>
      </c>
      <c r="AK103" s="16" t="str" cm="1">
        <f t="array" ref="AK103">IF(AL103="","",INDEX(전산회선!$E$4:$E$1141,_xlfn.AGGREGATE(15,6,ROW(전산회선!$E$4:$E$1141)-ROW(전산회선!$E$4)+1/((전산회선!$B$4:$B$1141=$E103)*(전산회선!$F$4:$F$1141=AL103)),1)))</f>
        <v/>
      </c>
      <c r="AL103" s="16" t="str">
        <f>IFERROR(IF(_xlfn.MAXIFS(전산회선!$F$4:$F$1141,전산회선!$B$4:$B$1141,$E103,전산회선!$F$4:$F$1141,"&lt;"&amp;AJ103)=0,"",_xlfn.MAXIFS(전산회선!$F$4:$F$1141,전산회선!$B$4:$B$1141,$E103,전산회선!$F$4:$F$1141,"&lt;"&amp;AJ103)),"")</f>
        <v/>
      </c>
      <c r="AM103" s="16" t="str" cm="1">
        <f t="array" ref="AM103">IF(AN103="","",INDEX(전산회선!$E$4:$E$1141,_xlfn.AGGREGATE(15,6,ROW(전산회선!$E$4:$E$1141)-ROW(전산회선!$E$4)+1/((전산회선!$B$4:$B$1141=$E103)*(전산회선!$F$4:$F$1141=AN103)),1)))</f>
        <v/>
      </c>
      <c r="AN103" s="16" t="str">
        <f>IFERROR(IF(_xlfn.MAXIFS(전산회선!$F$4:$F$1141,전산회선!$B$4:$B$1141,$E103,전산회선!$F$4:$F$1141,"&lt;"&amp;AL103)=0,"",_xlfn.MAXIFS(전산회선!$F$4:$F$1141,전산회선!$B$4:$B$1141,$E103,전산회선!$F$4:$F$1141,"&lt;"&amp;AL103)),"")</f>
        <v/>
      </c>
      <c r="AO103" s="23">
        <v>190000</v>
      </c>
      <c r="AP103" s="23">
        <v>190000</v>
      </c>
      <c r="AQ103" s="23">
        <v>190000</v>
      </c>
      <c r="AR103" s="23">
        <v>190000</v>
      </c>
      <c r="AS103" s="23">
        <v>190000</v>
      </c>
      <c r="AT103" s="23">
        <v>190000</v>
      </c>
      <c r="AU103" s="23">
        <v>190000</v>
      </c>
      <c r="AV103" s="23">
        <v>190000</v>
      </c>
      <c r="AW103" s="23">
        <v>190000</v>
      </c>
      <c r="AX103" s="23">
        <v>190000</v>
      </c>
      <c r="AY103" s="23">
        <v>190000</v>
      </c>
      <c r="AZ103" s="23">
        <v>190000</v>
      </c>
      <c r="BA103" s="23">
        <v>190000</v>
      </c>
      <c r="BB103" s="23">
        <f t="shared" si="7"/>
        <v>2280000</v>
      </c>
      <c r="BC103" s="23">
        <v>0</v>
      </c>
      <c r="BD103" s="23">
        <v>0</v>
      </c>
      <c r="BE103" s="23">
        <v>0</v>
      </c>
      <c r="BF103" s="23">
        <v>0</v>
      </c>
      <c r="BG103" s="23">
        <v>0</v>
      </c>
      <c r="BH103" s="23">
        <v>0</v>
      </c>
      <c r="BI103" s="23">
        <v>0</v>
      </c>
      <c r="BJ103" s="23">
        <v>0</v>
      </c>
      <c r="BK103" s="23">
        <v>0</v>
      </c>
      <c r="BL103" s="23">
        <v>0</v>
      </c>
      <c r="BM103" s="23">
        <v>0</v>
      </c>
      <c r="BN103" s="23">
        <v>0</v>
      </c>
      <c r="BO103" s="23">
        <v>0</v>
      </c>
      <c r="BP103" s="23">
        <v>0</v>
      </c>
      <c r="BQ103" s="17" t="str">
        <f>IFERROR(INDEX(피벗!$BL$5:$CH$5,1,MATCH($BR103,INDEX(피벗!$BL:$CH,MATCH($E103,피벗!$BJ:$BJ,0),0),0)),"")</f>
        <v/>
      </c>
      <c r="BR103" s="23" t="str">
        <f>IFERROR(LARGE(INDEX(피벗!$BL:$CH,MATCH(성장고객!$E103,피벗!$BJ:$BJ,0),0),1),"")</f>
        <v/>
      </c>
      <c r="BS103" s="27" t="str">
        <f t="shared" si="8"/>
        <v/>
      </c>
      <c r="BT103" s="17" t="str">
        <f>IFERROR(INDEX(피벗!$BL$5:$CH$5,1,MATCH($BU103,INDEX(피벗!$BL:$CH,MATCH($E103,피벗!$BJ:$BJ,0),0),0)),"")</f>
        <v/>
      </c>
      <c r="BU103" s="23" t="str">
        <f>IFERROR(LARGE(INDEX(피벗!$BL:$CH,MATCH(성장고객!$E103,피벗!$BJ:$BJ,0),0),2),"")</f>
        <v/>
      </c>
      <c r="BV103" s="27" t="str">
        <f t="shared" si="9"/>
        <v/>
      </c>
      <c r="BW103" s="17" t="str">
        <f>IFERROR(INDEX(피벗!$BL$5:$CH$5,1,MATCH($BX103,INDEX(피벗!$BL:$CH,MATCH($E103,피벗!$BJ:$BJ,0),0),0)),"")</f>
        <v/>
      </c>
      <c r="BX103" s="23" t="str">
        <f>IFERROR(LARGE(INDEX(피벗!$BL:$CH,MATCH(성장고객!$E103,피벗!$BJ:$BJ,0),0),3),"")</f>
        <v/>
      </c>
      <c r="BY103" s="27" t="str">
        <f t="shared" si="10"/>
        <v/>
      </c>
      <c r="BZ103" s="17" t="str">
        <f>IFERROR(INDEX(피벗!$BL$5:$CH$5,1,MATCH($CA103,INDEX(피벗!$BL:$CH,MATCH($E103,피벗!$BJ:$BJ,0),0),0)),"")</f>
        <v/>
      </c>
      <c r="CA103" s="23" t="str">
        <f>IFERROR(LARGE(INDEX(피벗!$BL:$CH,MATCH(성장고객!$E103,피벗!$BJ:$BJ,0),0),4),"")</f>
        <v/>
      </c>
      <c r="CB103" s="27" t="str">
        <f t="shared" si="11"/>
        <v/>
      </c>
      <c r="CC103" s="17" t="str">
        <f>IFERROR(INDEX(피벗!$BL$5:$CH$5,1,MATCH($CD103,INDEX(피벗!$BL:$CH,MATCH($E103,피벗!$BJ:$BJ,0),0),0)),"")</f>
        <v/>
      </c>
      <c r="CD103" s="23" t="str">
        <f>IFERROR(LARGE(INDEX(피벗!$BL:$CH,MATCH(성장고객!$E103,피벗!$BJ:$BJ,0),0),5),"")</f>
        <v/>
      </c>
      <c r="CE103" s="27" t="str">
        <f t="shared" si="12"/>
        <v/>
      </c>
      <c r="CF103" s="23" t="str">
        <f>IFERROR(INDEX(피벗!$CI:$CI,MATCH($E103,피벗!$BJ:$BJ,0)),"")</f>
        <v/>
      </c>
      <c r="CG103" s="25" t="str">
        <f t="shared" si="13"/>
        <v/>
      </c>
      <c r="CH103" s="17" t="str">
        <f>IFERROR(INDEX(피벗!$EZ$5:$GE$5,1,MATCH($CI103,INDEX(피벗!$EZ:$GE,MATCH($E103,피벗!$EY:$EY,0),0),0)),"")</f>
        <v>인터넷부가</v>
      </c>
      <c r="CI103" s="23">
        <f>IFERROR(LARGE(INDEX(피벗!$EZ:$GE,MATCH(성장고객!$E103,피벗!$EY:$EY,0),0),1),"")</f>
        <v>1200000</v>
      </c>
      <c r="CJ103" s="17" t="str">
        <f>IFERROR(INDEX(피벗!$EZ$5:$GE$5,1,MATCH($CK103,INDEX(피벗!$EZ:$GE,MATCH($E103,피벗!$EY:$EY,0),0),0)),"")</f>
        <v>GiGA인터넷</v>
      </c>
      <c r="CK103" s="23">
        <f>IFERROR(LARGE(INDEX(피벗!$EZ:$GE,MATCH(성장고객!$E103,피벗!$EY:$EY,0),0),2),"")</f>
        <v>1080000</v>
      </c>
      <c r="CL103" s="17" t="str">
        <f>IFERROR(INDEX(피벗!$EZ$5:$GE$5,1,MATCH($CM103,INDEX(피벗!$EZ:$GE,MATCH($E103,피벗!$EY:$EY,0),0),0)),"")</f>
        <v/>
      </c>
      <c r="CM103" s="23" t="str">
        <f>IFERROR(LARGE(INDEX(피벗!$EZ:$GE,MATCH(성장고객!$E103,피벗!$EY:$EY,0),0),3),"")</f>
        <v/>
      </c>
      <c r="CN103" s="17" t="str">
        <f>IFERROR(INDEX(피벗!$EZ$5:$GE$5,1,MATCH($CO103,INDEX(피벗!$EZ:$GE,MATCH($E103,피벗!$EY:$EY,0),0),0)),"")</f>
        <v/>
      </c>
      <c r="CO103" s="23" t="str">
        <f>IFERROR(LARGE(INDEX(피벗!$EZ:$GE,MATCH(성장고객!$E103,피벗!$EY:$EY,0),0),4),"")</f>
        <v/>
      </c>
      <c r="CP103" s="17" t="str">
        <f>IFERROR(INDEX(피벗!$EZ$5:$GE$5,1,MATCH($CQ103,INDEX(피벗!$EZ:$GE,MATCH($E103,피벗!$EY:$EY,0),0),0)),"")</f>
        <v/>
      </c>
      <c r="CQ103" s="23" t="str">
        <f>IFERROR(LARGE(INDEX(피벗!$EZ:$GE,MATCH(성장고객!$E103,피벗!$EY:$EY,0),0),5),"")</f>
        <v/>
      </c>
      <c r="CR103" s="23">
        <f>IFERROR(INDEX(피벗!$GF:$GF,MATCH($E103,피벗!$EY:$EY,0)),"")</f>
        <v>2280000</v>
      </c>
    </row>
    <row r="104" spans="1:96" x14ac:dyDescent="0.45">
      <c r="A104" s="20" t="s">
        <v>982</v>
      </c>
      <c r="B104" s="20" t="s">
        <v>26</v>
      </c>
      <c r="C104" s="20" t="s">
        <v>104</v>
      </c>
      <c r="D104" s="20" t="s">
        <v>1218</v>
      </c>
      <c r="E104" s="20" t="s">
        <v>448</v>
      </c>
      <c r="F104" s="21" t="s">
        <v>449</v>
      </c>
      <c r="G104" s="21" t="s">
        <v>257</v>
      </c>
      <c r="H104" s="21" t="s">
        <v>0</v>
      </c>
      <c r="I104" s="22" t="s">
        <v>450</v>
      </c>
      <c r="J104" s="22" t="s">
        <v>451</v>
      </c>
      <c r="K104" s="20" t="s">
        <v>25</v>
      </c>
      <c r="L104" s="20" t="s">
        <v>1316</v>
      </c>
      <c r="M104" s="20" t="s">
        <v>1311</v>
      </c>
      <c r="N104" s="20" t="s">
        <v>1317</v>
      </c>
      <c r="O104" s="21" t="s">
        <v>2826</v>
      </c>
      <c r="P104" s="21">
        <v>15</v>
      </c>
      <c r="Q104" s="21" t="s">
        <v>1392</v>
      </c>
      <c r="R104" s="21" t="s">
        <v>1320</v>
      </c>
      <c r="S104" s="21" t="s">
        <v>1321</v>
      </c>
      <c r="T104" s="21" t="s">
        <v>1316</v>
      </c>
      <c r="U104" s="21" t="s">
        <v>2479</v>
      </c>
      <c r="V104" s="21" t="s">
        <v>2827</v>
      </c>
      <c r="W104" s="20" t="s">
        <v>2828</v>
      </c>
      <c r="X104" s="21" t="s">
        <v>2829</v>
      </c>
      <c r="Y104" s="21" t="s">
        <v>2700</v>
      </c>
      <c r="Z104" s="21" t="s">
        <v>2830</v>
      </c>
      <c r="AA104" s="20">
        <v>254</v>
      </c>
      <c r="AB104" s="20" t="s">
        <v>1354</v>
      </c>
      <c r="AC104" s="21" t="s">
        <v>9</v>
      </c>
      <c r="AD104" s="20" t="s">
        <v>1311</v>
      </c>
      <c r="AE104" s="16" t="str" cm="1">
        <f t="array" ref="AE104">IF(AF104="","",INDEX(전산회선!$E$4:$E$1141,_xlfn.AGGREGATE(15,6,ROW(전산회선!$E$4:$E$1141)-ROW(전산회선!$E$4)+1/((전산회선!$B$4:$B$1141=$E104)*(전산회선!$F$4:$F$1141=AF104)),1)))</f>
        <v>GiGA인터넷</v>
      </c>
      <c r="AF104" s="16">
        <f>IFERROR(IF(_xlfn.MAXIFS(전산회선!$F$4:$F$1141,전산회선!$B$4:$B$1141,$E104)=0,"",_xlfn.MAXIFS(전산회선!$F$4:$F$1141,전산회선!$B$4:$B$1141,$E104)),"")</f>
        <v>3</v>
      </c>
      <c r="AG104" s="16" t="str" cm="1">
        <f t="array" ref="AG104">IF(AH104="","",INDEX(전산회선!$E$4:$E$1141,_xlfn.AGGREGATE(15,6,ROW(전산회선!$E$4:$E$1141)-ROW(전산회선!$E$4)+1/((전산회선!$B$4:$B$1141=$E104)*(전산회선!$F$4:$F$1141=AH104)),1)))</f>
        <v>기업인터넷전화</v>
      </c>
      <c r="AH104" s="16">
        <f>IFERROR(IF(_xlfn.MAXIFS(전산회선!$F$4:$F$1141,전산회선!$B$4:$B$1141,$E104,전산회선!$F$4:$F$1141,"&lt;"&amp;AF104)=0,"",_xlfn.MAXIFS(전산회선!$F$4:$F$1141,전산회선!$B$4:$B$1141,$E104,전산회선!$F$4:$F$1141,"&lt;"&amp;AF104)),"")</f>
        <v>1</v>
      </c>
      <c r="AI104" s="16" t="str" cm="1">
        <f t="array" ref="AI104">IF(AJ104="","",INDEX(전산회선!$E$4:$E$1141,_xlfn.AGGREGATE(15,6,ROW(전산회선!$E$4:$E$1141)-ROW(전산회선!$E$4)+1/((전산회선!$B$4:$B$1141=$E104)*(전산회선!$F$4:$F$1141=AJ104)),1)))</f>
        <v/>
      </c>
      <c r="AJ104" s="16" t="str">
        <f>IFERROR(IF(_xlfn.MAXIFS(전산회선!$F$4:$F$1141,전산회선!$B$4:$B$1141,$E104,전산회선!$F$4:$F$1141,"&lt;"&amp;AH104)=0,"",_xlfn.MAXIFS(전산회선!$F$4:$F$1141,전산회선!$B$4:$B$1141,$E104,전산회선!$F$4:$F$1141,"&lt;"&amp;AH104)),"")</f>
        <v/>
      </c>
      <c r="AK104" s="16" t="str" cm="1">
        <f t="array" ref="AK104">IF(AL104="","",INDEX(전산회선!$E$4:$E$1141,_xlfn.AGGREGATE(15,6,ROW(전산회선!$E$4:$E$1141)-ROW(전산회선!$E$4)+1/((전산회선!$B$4:$B$1141=$E104)*(전산회선!$F$4:$F$1141=AL104)),1)))</f>
        <v/>
      </c>
      <c r="AL104" s="16" t="str">
        <f>IFERROR(IF(_xlfn.MAXIFS(전산회선!$F$4:$F$1141,전산회선!$B$4:$B$1141,$E104,전산회선!$F$4:$F$1141,"&lt;"&amp;AJ104)=0,"",_xlfn.MAXIFS(전산회선!$F$4:$F$1141,전산회선!$B$4:$B$1141,$E104,전산회선!$F$4:$F$1141,"&lt;"&amp;AJ104)),"")</f>
        <v/>
      </c>
      <c r="AM104" s="16" t="str" cm="1">
        <f t="array" ref="AM104">IF(AN104="","",INDEX(전산회선!$E$4:$E$1141,_xlfn.AGGREGATE(15,6,ROW(전산회선!$E$4:$E$1141)-ROW(전산회선!$E$4)+1/((전산회선!$B$4:$B$1141=$E104)*(전산회선!$F$4:$F$1141=AN104)),1)))</f>
        <v/>
      </c>
      <c r="AN104" s="16" t="str">
        <f>IFERROR(IF(_xlfn.MAXIFS(전산회선!$F$4:$F$1141,전산회선!$B$4:$B$1141,$E104,전산회선!$F$4:$F$1141,"&lt;"&amp;AL104)=0,"",_xlfn.MAXIFS(전산회선!$F$4:$F$1141,전산회선!$B$4:$B$1141,$E104,전산회선!$F$4:$F$1141,"&lt;"&amp;AL104)),"")</f>
        <v/>
      </c>
      <c r="AO104" s="23">
        <v>134346</v>
      </c>
      <c r="AP104" s="23">
        <v>136939</v>
      </c>
      <c r="AQ104" s="23">
        <v>138871</v>
      </c>
      <c r="AR104" s="23">
        <v>160572</v>
      </c>
      <c r="AS104" s="23">
        <v>274336</v>
      </c>
      <c r="AT104" s="23">
        <v>322888</v>
      </c>
      <c r="AU104" s="23">
        <v>322865</v>
      </c>
      <c r="AV104" s="23">
        <v>327594</v>
      </c>
      <c r="AW104" s="23">
        <v>314347</v>
      </c>
      <c r="AX104" s="23">
        <v>316268</v>
      </c>
      <c r="AY104" s="23">
        <v>314225</v>
      </c>
      <c r="AZ104" s="23">
        <v>312167</v>
      </c>
      <c r="BA104" s="23">
        <v>256284.83333333334</v>
      </c>
      <c r="BB104" s="23">
        <f t="shared" si="7"/>
        <v>3075418</v>
      </c>
      <c r="BC104" s="23">
        <v>0</v>
      </c>
      <c r="BD104" s="23">
        <v>0</v>
      </c>
      <c r="BE104" s="23">
        <v>0</v>
      </c>
      <c r="BF104" s="23">
        <v>25228</v>
      </c>
      <c r="BG104" s="23">
        <v>135304</v>
      </c>
      <c r="BH104" s="23">
        <v>186220</v>
      </c>
      <c r="BI104" s="23">
        <v>185757</v>
      </c>
      <c r="BJ104" s="23">
        <v>185477</v>
      </c>
      <c r="BK104" s="23">
        <v>182677</v>
      </c>
      <c r="BL104" s="23">
        <v>185477</v>
      </c>
      <c r="BM104" s="23">
        <v>185536</v>
      </c>
      <c r="BN104" s="23">
        <v>185919</v>
      </c>
      <c r="BO104" s="23">
        <v>121466.25</v>
      </c>
      <c r="BP104" s="23">
        <v>1457595</v>
      </c>
      <c r="BQ104" s="17" t="str">
        <f>IFERROR(INDEX(피벗!$BL$5:$CH$5,1,MATCH($BR104,INDEX(피벗!$BL:$CH,MATCH($E104,피벗!$BJ:$BJ,0),0),0)),"")</f>
        <v>GiGA인터넷</v>
      </c>
      <c r="BR104" s="23">
        <f>IFERROR(LARGE(INDEX(피벗!$BL:$CH,MATCH(성장고객!$E104,피벗!$BJ:$BJ,0),0),1),"")</f>
        <v>1005321</v>
      </c>
      <c r="BS104" s="27">
        <f t="shared" si="8"/>
        <v>0.32688922286336364</v>
      </c>
      <c r="BT104" s="17" t="str">
        <f>IFERROR(INDEX(피벗!$BL$5:$CH$5,1,MATCH($BU104,INDEX(피벗!$BL:$CH,MATCH($E104,피벗!$BJ:$BJ,0),0),0)),"")</f>
        <v>인터넷부가</v>
      </c>
      <c r="BU104" s="23">
        <f>IFERROR(LARGE(INDEX(피벗!$BL:$CH,MATCH(성장고객!$E104,피벗!$BJ:$BJ,0),0),2),"")</f>
        <v>412583</v>
      </c>
      <c r="BV104" s="27">
        <f t="shared" si="9"/>
        <v>0.13415509696568076</v>
      </c>
      <c r="BW104" s="17" t="str">
        <f>IFERROR(INDEX(피벗!$BL$5:$CH$5,1,MATCH($BX104,INDEX(피벗!$BL:$CH,MATCH($E104,피벗!$BJ:$BJ,0),0),0)),"")</f>
        <v>기업인터넷전화</v>
      </c>
      <c r="BX104" s="23">
        <f>IFERROR(LARGE(INDEX(피벗!$BL:$CH,MATCH(성장고객!$E104,피벗!$BJ:$BJ,0),0),3),"")</f>
        <v>39691</v>
      </c>
      <c r="BY104" s="27">
        <f t="shared" si="10"/>
        <v>1.2905887915073659E-2</v>
      </c>
      <c r="BZ104" s="17" t="str">
        <f>IFERROR(INDEX(피벗!$BL$5:$CH$5,1,MATCH($CA104,INDEX(피벗!$BL:$CH,MATCH($E104,피벗!$BJ:$BJ,0),0),0)),"")</f>
        <v/>
      </c>
      <c r="CA104" s="23" t="str">
        <f>IFERROR(LARGE(INDEX(피벗!$BL:$CH,MATCH(성장고객!$E104,피벗!$BJ:$BJ,0),0),4),"")</f>
        <v/>
      </c>
      <c r="CB104" s="27" t="str">
        <f t="shared" si="11"/>
        <v/>
      </c>
      <c r="CC104" s="17" t="str">
        <f>IFERROR(INDEX(피벗!$BL$5:$CH$5,1,MATCH($CD104,INDEX(피벗!$BL:$CH,MATCH($E104,피벗!$BJ:$BJ,0),0),0)),"")</f>
        <v/>
      </c>
      <c r="CD104" s="23" t="str">
        <f>IFERROR(LARGE(INDEX(피벗!$BL:$CH,MATCH(성장고객!$E104,피벗!$BJ:$BJ,0),0),5),"")</f>
        <v/>
      </c>
      <c r="CE104" s="27" t="str">
        <f t="shared" si="12"/>
        <v/>
      </c>
      <c r="CF104" s="23">
        <f>IFERROR(INDEX(피벗!$CI:$CI,MATCH($E104,피벗!$BJ:$BJ,0)),"")</f>
        <v>1457595</v>
      </c>
      <c r="CG104" s="25">
        <f t="shared" si="13"/>
        <v>0.47395020774411806</v>
      </c>
      <c r="CH104" s="17" t="str">
        <f>IFERROR(INDEX(피벗!$EZ$5:$GE$5,1,MATCH($CI104,INDEX(피벗!$EZ:$GE,MATCH($E104,피벗!$EY:$EY,0),0),0)),"")</f>
        <v>GiGA인터넷</v>
      </c>
      <c r="CI104" s="23">
        <f>IFERROR(LARGE(INDEX(피벗!$EZ:$GE,MATCH(성장고객!$E104,피벗!$EY:$EY,0),0),1),"")</f>
        <v>1383321</v>
      </c>
      <c r="CJ104" s="17" t="str">
        <f>IFERROR(INDEX(피벗!$EZ$5:$GE$5,1,MATCH($CK104,INDEX(피벗!$EZ:$GE,MATCH($E104,피벗!$EY:$EY,0),0),0)),"")</f>
        <v>기업인터넷전화</v>
      </c>
      <c r="CK104" s="23">
        <f>IFERROR(LARGE(INDEX(피벗!$EZ:$GE,MATCH(성장고객!$E104,피벗!$EY:$EY,0),0),2),"")</f>
        <v>601816</v>
      </c>
      <c r="CL104" s="17" t="str">
        <f>IFERROR(INDEX(피벗!$EZ$5:$GE$5,1,MATCH($CM104,INDEX(피벗!$EZ:$GE,MATCH($E104,피벗!$EY:$EY,0),0),0)),"")</f>
        <v>인터넷부가</v>
      </c>
      <c r="CM104" s="23">
        <f>IFERROR(LARGE(INDEX(피벗!$EZ:$GE,MATCH(성장고객!$E104,피벗!$EY:$EY,0),0),3),"")</f>
        <v>412583</v>
      </c>
      <c r="CN104" s="17" t="str">
        <f>IFERROR(INDEX(피벗!$EZ$5:$GE$5,1,MATCH($CO104,INDEX(피벗!$EZ:$GE,MATCH($E104,피벗!$EY:$EY,0),0),0)),"")</f>
        <v>MeGA인터넷</v>
      </c>
      <c r="CO104" s="23">
        <f>IFERROR(LARGE(INDEX(피벗!$EZ:$GE,MATCH(성장고객!$E104,피벗!$EY:$EY,0),0),4),"")</f>
        <v>336000</v>
      </c>
      <c r="CP104" s="17" t="str">
        <f>IFERROR(INDEX(피벗!$EZ$5:$GE$5,1,MATCH($CQ104,INDEX(피벗!$EZ:$GE,MATCH($E104,피벗!$EY:$EY,0),0),0)),"")</f>
        <v>홈일반전화</v>
      </c>
      <c r="CQ104" s="23">
        <f>IFERROR(LARGE(INDEX(피벗!$EZ:$GE,MATCH(성장고객!$E104,피벗!$EY:$EY,0),0),5),"")</f>
        <v>249600</v>
      </c>
      <c r="CR104" s="23">
        <f>IFERROR(INDEX(피벗!$GF:$GF,MATCH($E104,피벗!$EY:$EY,0)),"")</f>
        <v>3075418</v>
      </c>
    </row>
    <row r="105" spans="1:96" x14ac:dyDescent="0.45">
      <c r="A105" s="20" t="s">
        <v>982</v>
      </c>
      <c r="B105" s="20" t="s">
        <v>26</v>
      </c>
      <c r="C105" s="20" t="s">
        <v>30</v>
      </c>
      <c r="D105" s="20" t="s">
        <v>1214</v>
      </c>
      <c r="E105" s="20" t="s">
        <v>1243</v>
      </c>
      <c r="F105" s="21" t="s">
        <v>1244</v>
      </c>
      <c r="G105" s="21" t="s">
        <v>1</v>
      </c>
      <c r="H105" s="21" t="s">
        <v>0</v>
      </c>
      <c r="I105" s="22" t="s">
        <v>1245</v>
      </c>
      <c r="J105" s="22" t="s">
        <v>1246</v>
      </c>
      <c r="K105" s="20" t="s">
        <v>0</v>
      </c>
      <c r="L105" s="20" t="s">
        <v>9</v>
      </c>
      <c r="M105" s="20" t="s">
        <v>9</v>
      </c>
      <c r="N105" s="20" t="s">
        <v>9</v>
      </c>
      <c r="O105" s="21" t="s">
        <v>2825</v>
      </c>
      <c r="P105" s="21">
        <v>19</v>
      </c>
      <c r="Q105" s="21" t="s">
        <v>9</v>
      </c>
      <c r="R105" s="21" t="s">
        <v>9</v>
      </c>
      <c r="S105" s="21" t="s">
        <v>9</v>
      </c>
      <c r="T105" s="21" t="s">
        <v>9</v>
      </c>
      <c r="U105" s="21" t="s">
        <v>9</v>
      </c>
      <c r="V105" s="21" t="s">
        <v>9</v>
      </c>
      <c r="W105" s="20" t="s">
        <v>9</v>
      </c>
      <c r="X105" s="21" t="s">
        <v>9</v>
      </c>
      <c r="Y105" s="21" t="s">
        <v>9</v>
      </c>
      <c r="Z105" s="21" t="s">
        <v>9</v>
      </c>
      <c r="AA105" s="20">
        <v>0</v>
      </c>
      <c r="AB105" s="20" t="s">
        <v>9</v>
      </c>
      <c r="AC105" s="21" t="s">
        <v>9</v>
      </c>
      <c r="AD105" s="20" t="s">
        <v>9</v>
      </c>
      <c r="AE105" s="16" t="str" cm="1">
        <f t="array" ref="AE105">IF(AF105="","",INDEX(전산회선!$E$4:$E$1141,_xlfn.AGGREGATE(15,6,ROW(전산회선!$E$4:$E$1141)-ROW(전산회선!$E$4)+1/((전산회선!$B$4:$B$1141=$E105)*(전산회선!$F$4:$F$1141=AF105)),1)))</f>
        <v>기업인터넷전화</v>
      </c>
      <c r="AF105" s="16">
        <f>IFERROR(IF(_xlfn.MAXIFS(전산회선!$F$4:$F$1141,전산회선!$B$4:$B$1141,$E105)=0,"",_xlfn.MAXIFS(전산회선!$F$4:$F$1141,전산회선!$B$4:$B$1141,$E105)),"")</f>
        <v>27</v>
      </c>
      <c r="AG105" s="16" t="str" cm="1">
        <f t="array" ref="AG105">IF(AH105="","",INDEX(전산회선!$E$4:$E$1141,_xlfn.AGGREGATE(15,6,ROW(전산회선!$E$4:$E$1141)-ROW(전산회선!$E$4)+1/((전산회선!$B$4:$B$1141=$E105)*(전산회선!$F$4:$F$1141=AH105)),1)))</f>
        <v>GTV</v>
      </c>
      <c r="AH105" s="16">
        <f>IFERROR(IF(_xlfn.MAXIFS(전산회선!$F$4:$F$1141,전산회선!$B$4:$B$1141,$E105,전산회선!$F$4:$F$1141,"&lt;"&amp;AF105)=0,"",_xlfn.MAXIFS(전산회선!$F$4:$F$1141,전산회선!$B$4:$B$1141,$E105,전산회선!$F$4:$F$1141,"&lt;"&amp;AF105)),"")</f>
        <v>5</v>
      </c>
      <c r="AI105" s="16" t="str" cm="1">
        <f t="array" ref="AI105">IF(AJ105="","",INDEX(전산회선!$E$4:$E$1141,_xlfn.AGGREGATE(15,6,ROW(전산회선!$E$4:$E$1141)-ROW(전산회선!$E$4)+1/((전산회선!$B$4:$B$1141=$E105)*(전산회선!$F$4:$F$1141=AJ105)),1)))</f>
        <v>홈일반전화</v>
      </c>
      <c r="AJ105" s="16">
        <f>IFERROR(IF(_xlfn.MAXIFS(전산회선!$F$4:$F$1141,전산회선!$B$4:$B$1141,$E105,전산회선!$F$4:$F$1141,"&lt;"&amp;AH105)=0,"",_xlfn.MAXIFS(전산회선!$F$4:$F$1141,전산회선!$B$4:$B$1141,$E105,전산회선!$F$4:$F$1141,"&lt;"&amp;AH105)),"")</f>
        <v>2</v>
      </c>
      <c r="AK105" s="16" t="str" cm="1">
        <f t="array" ref="AK105">IF(AL105="","",INDEX(전산회선!$E$4:$E$1141,_xlfn.AGGREGATE(15,6,ROW(전산회선!$E$4:$E$1141)-ROW(전산회선!$E$4)+1/((전산회선!$B$4:$B$1141=$E105)*(전산회선!$F$4:$F$1141=AL105)),1)))</f>
        <v>GiGA인터넷</v>
      </c>
      <c r="AL105" s="16">
        <f>IFERROR(IF(_xlfn.MAXIFS(전산회선!$F$4:$F$1141,전산회선!$B$4:$B$1141,$E105,전산회선!$F$4:$F$1141,"&lt;"&amp;AJ105)=0,"",_xlfn.MAXIFS(전산회선!$F$4:$F$1141,전산회선!$B$4:$B$1141,$E105,전산회선!$F$4:$F$1141,"&lt;"&amp;AJ105)),"")</f>
        <v>1</v>
      </c>
      <c r="AM105" s="16" t="str" cm="1">
        <f t="array" ref="AM105">IF(AN105="","",INDEX(전산회선!$E$4:$E$1141,_xlfn.AGGREGATE(15,6,ROW(전산회선!$E$4:$E$1141)-ROW(전산회선!$E$4)+1/((전산회선!$B$4:$B$1141=$E105)*(전산회선!$F$4:$F$1141=AN105)),1)))</f>
        <v/>
      </c>
      <c r="AN105" s="16" t="str">
        <f>IFERROR(IF(_xlfn.MAXIFS(전산회선!$F$4:$F$1141,전산회선!$B$4:$B$1141,$E105,전산회선!$F$4:$F$1141,"&lt;"&amp;AL105)=0,"",_xlfn.MAXIFS(전산회선!$F$4:$F$1141,전산회선!$B$4:$B$1141,$E105,전산회선!$F$4:$F$1141,"&lt;"&amp;AL105)),"")</f>
        <v/>
      </c>
      <c r="AO105" s="23">
        <v>231872</v>
      </c>
      <c r="AP105" s="23">
        <v>241242</v>
      </c>
      <c r="AQ105" s="23">
        <v>242826</v>
      </c>
      <c r="AR105" s="23">
        <v>242542</v>
      </c>
      <c r="AS105" s="23">
        <v>232879</v>
      </c>
      <c r="AT105" s="23">
        <v>247846</v>
      </c>
      <c r="AU105" s="23">
        <v>262716</v>
      </c>
      <c r="AV105" s="23">
        <v>244613</v>
      </c>
      <c r="AW105" s="23">
        <v>247374</v>
      </c>
      <c r="AX105" s="23">
        <v>246946</v>
      </c>
      <c r="AY105" s="23">
        <v>242445</v>
      </c>
      <c r="AZ105" s="23">
        <v>260129</v>
      </c>
      <c r="BA105" s="23">
        <v>245285.83333333334</v>
      </c>
      <c r="BB105" s="23">
        <f t="shared" si="7"/>
        <v>2943430</v>
      </c>
      <c r="BC105" s="23">
        <v>0</v>
      </c>
      <c r="BD105" s="23">
        <v>0</v>
      </c>
      <c r="BE105" s="23">
        <v>0</v>
      </c>
      <c r="BF105" s="23">
        <v>0</v>
      </c>
      <c r="BG105" s="23">
        <v>0</v>
      </c>
      <c r="BH105" s="23">
        <v>0</v>
      </c>
      <c r="BI105" s="23">
        <v>0</v>
      </c>
      <c r="BJ105" s="23">
        <v>0</v>
      </c>
      <c r="BK105" s="23">
        <v>0</v>
      </c>
      <c r="BL105" s="23">
        <v>0</v>
      </c>
      <c r="BM105" s="23">
        <v>0</v>
      </c>
      <c r="BN105" s="23">
        <v>0</v>
      </c>
      <c r="BO105" s="23">
        <v>0</v>
      </c>
      <c r="BP105" s="23">
        <v>0</v>
      </c>
      <c r="BQ105" s="17" t="str">
        <f>IFERROR(INDEX(피벗!$BL$5:$CH$5,1,MATCH($BR105,INDEX(피벗!$BL:$CH,MATCH($E105,피벗!$BJ:$BJ,0),0),0)),"")</f>
        <v/>
      </c>
      <c r="BR105" s="23" t="str">
        <f>IFERROR(LARGE(INDEX(피벗!$BL:$CH,MATCH(성장고객!$E105,피벗!$BJ:$BJ,0),0),1),"")</f>
        <v/>
      </c>
      <c r="BS105" s="27" t="str">
        <f t="shared" si="8"/>
        <v/>
      </c>
      <c r="BT105" s="17" t="str">
        <f>IFERROR(INDEX(피벗!$BL$5:$CH$5,1,MATCH($BU105,INDEX(피벗!$BL:$CH,MATCH($E105,피벗!$BJ:$BJ,0),0),0)),"")</f>
        <v/>
      </c>
      <c r="BU105" s="23" t="str">
        <f>IFERROR(LARGE(INDEX(피벗!$BL:$CH,MATCH(성장고객!$E105,피벗!$BJ:$BJ,0),0),2),"")</f>
        <v/>
      </c>
      <c r="BV105" s="27" t="str">
        <f t="shared" si="9"/>
        <v/>
      </c>
      <c r="BW105" s="17" t="str">
        <f>IFERROR(INDEX(피벗!$BL$5:$CH$5,1,MATCH($BX105,INDEX(피벗!$BL:$CH,MATCH($E105,피벗!$BJ:$BJ,0),0),0)),"")</f>
        <v/>
      </c>
      <c r="BX105" s="23" t="str">
        <f>IFERROR(LARGE(INDEX(피벗!$BL:$CH,MATCH(성장고객!$E105,피벗!$BJ:$BJ,0),0),3),"")</f>
        <v/>
      </c>
      <c r="BY105" s="27" t="str">
        <f t="shared" si="10"/>
        <v/>
      </c>
      <c r="BZ105" s="17" t="str">
        <f>IFERROR(INDEX(피벗!$BL$5:$CH$5,1,MATCH($CA105,INDEX(피벗!$BL:$CH,MATCH($E105,피벗!$BJ:$BJ,0),0),0)),"")</f>
        <v/>
      </c>
      <c r="CA105" s="23" t="str">
        <f>IFERROR(LARGE(INDEX(피벗!$BL:$CH,MATCH(성장고객!$E105,피벗!$BJ:$BJ,0),0),4),"")</f>
        <v/>
      </c>
      <c r="CB105" s="27" t="str">
        <f t="shared" si="11"/>
        <v/>
      </c>
      <c r="CC105" s="17" t="str">
        <f>IFERROR(INDEX(피벗!$BL$5:$CH$5,1,MATCH($CD105,INDEX(피벗!$BL:$CH,MATCH($E105,피벗!$BJ:$BJ,0),0),0)),"")</f>
        <v/>
      </c>
      <c r="CD105" s="23" t="str">
        <f>IFERROR(LARGE(INDEX(피벗!$BL:$CH,MATCH(성장고객!$E105,피벗!$BJ:$BJ,0),0),5),"")</f>
        <v/>
      </c>
      <c r="CE105" s="27" t="str">
        <f t="shared" si="12"/>
        <v/>
      </c>
      <c r="CF105" s="23" t="str">
        <f>IFERROR(INDEX(피벗!$CI:$CI,MATCH($E105,피벗!$BJ:$BJ,0)),"")</f>
        <v/>
      </c>
      <c r="CG105" s="25" t="str">
        <f t="shared" si="13"/>
        <v/>
      </c>
      <c r="CH105" s="17" t="str">
        <f>IFERROR(INDEX(피벗!$EZ$5:$GE$5,1,MATCH($CI105,INDEX(피벗!$EZ:$GE,MATCH($E105,피벗!$EY:$EY,0),0),0)),"")</f>
        <v>기업인터넷전화</v>
      </c>
      <c r="CI105" s="23">
        <f>IFERROR(LARGE(INDEX(피벗!$EZ:$GE,MATCH(성장고객!$E105,피벗!$EY:$EY,0),0),1),"")</f>
        <v>968188</v>
      </c>
      <c r="CJ105" s="17" t="str">
        <f>IFERROR(INDEX(피벗!$EZ$5:$GE$5,1,MATCH($CK105,INDEX(피벗!$EZ:$GE,MATCH($E105,피벗!$EY:$EY,0),0),0)),"")</f>
        <v>MeGA인터넷</v>
      </c>
      <c r="CK105" s="23">
        <f>IFERROR(LARGE(INDEX(피벗!$EZ:$GE,MATCH(성장고객!$E105,피벗!$EY:$EY,0),0),2),"")</f>
        <v>487860</v>
      </c>
      <c r="CL105" s="17" t="str">
        <f>IFERROR(INDEX(피벗!$EZ$5:$GE$5,1,MATCH($CM105,INDEX(피벗!$EZ:$GE,MATCH($E105,피벗!$EY:$EY,0),0),0)),"")</f>
        <v>인터넷부가</v>
      </c>
      <c r="CM105" s="23">
        <f>IFERROR(LARGE(INDEX(피벗!$EZ:$GE,MATCH(성장고객!$E105,피벗!$EY:$EY,0),0),3),"")</f>
        <v>486000</v>
      </c>
      <c r="CN105" s="17" t="str">
        <f>IFERROR(INDEX(피벗!$EZ$5:$GE$5,1,MATCH($CO105,INDEX(피벗!$EZ:$GE,MATCH($E105,피벗!$EY:$EY,0),0),0)),"")</f>
        <v>GiGA인터넷</v>
      </c>
      <c r="CO105" s="23">
        <f>IFERROR(LARGE(INDEX(피벗!$EZ:$GE,MATCH(성장고객!$E105,피벗!$EY:$EY,0),0),4),"")</f>
        <v>432000</v>
      </c>
      <c r="CP105" s="17" t="str">
        <f>IFERROR(INDEX(피벗!$EZ$5:$GE$5,1,MATCH($CQ105,INDEX(피벗!$EZ:$GE,MATCH($E105,피벗!$EY:$EY,0),0),0)),"")</f>
        <v>GTV</v>
      </c>
      <c r="CQ105" s="23">
        <f>IFERROR(LARGE(INDEX(피벗!$EZ:$GE,MATCH(성장고객!$E105,피벗!$EY:$EY,0),0),5),"")</f>
        <v>360000</v>
      </c>
      <c r="CR105" s="23">
        <f>IFERROR(INDEX(피벗!$GF:$GF,MATCH($E105,피벗!$EY:$EY,0)),"")</f>
        <v>2943430</v>
      </c>
    </row>
    <row r="106" spans="1:96" x14ac:dyDescent="0.45">
      <c r="A106" s="20" t="s">
        <v>982</v>
      </c>
      <c r="B106" s="20" t="s">
        <v>26</v>
      </c>
      <c r="C106" s="20" t="s">
        <v>30</v>
      </c>
      <c r="D106" s="20" t="s">
        <v>1194</v>
      </c>
      <c r="E106" s="20" t="s">
        <v>328</v>
      </c>
      <c r="F106" s="21" t="s">
        <v>329</v>
      </c>
      <c r="G106" s="21" t="s">
        <v>257</v>
      </c>
      <c r="H106" s="21" t="s">
        <v>0</v>
      </c>
      <c r="I106" s="22" t="s">
        <v>330</v>
      </c>
      <c r="J106" s="22" t="s">
        <v>331</v>
      </c>
      <c r="K106" s="20" t="s">
        <v>9</v>
      </c>
      <c r="L106" s="20" t="s">
        <v>9</v>
      </c>
      <c r="M106" s="20" t="s">
        <v>9</v>
      </c>
      <c r="N106" s="20" t="s">
        <v>9</v>
      </c>
      <c r="O106" s="21" t="s">
        <v>9</v>
      </c>
      <c r="P106" s="21" t="s">
        <v>9</v>
      </c>
      <c r="Q106" s="21" t="s">
        <v>9</v>
      </c>
      <c r="R106" s="21" t="s">
        <v>9</v>
      </c>
      <c r="S106" s="21" t="s">
        <v>9</v>
      </c>
      <c r="T106" s="21" t="s">
        <v>9</v>
      </c>
      <c r="U106" s="21" t="s">
        <v>9</v>
      </c>
      <c r="V106" s="21" t="s">
        <v>9</v>
      </c>
      <c r="W106" s="20" t="s">
        <v>9</v>
      </c>
      <c r="X106" s="21" t="s">
        <v>9</v>
      </c>
      <c r="Y106" s="21" t="s">
        <v>9</v>
      </c>
      <c r="Z106" s="21" t="s">
        <v>9</v>
      </c>
      <c r="AA106" s="20" t="s">
        <v>9</v>
      </c>
      <c r="AB106" s="20" t="s">
        <v>9</v>
      </c>
      <c r="AC106" s="21" t="s">
        <v>9</v>
      </c>
      <c r="AD106" s="20" t="s">
        <v>9</v>
      </c>
      <c r="AE106" s="16" t="str" cm="1">
        <f t="array" ref="AE106">IF(AF106="","",INDEX(전산회선!$E$4:$E$1141,_xlfn.AGGREGATE(15,6,ROW(전산회선!$E$4:$E$1141)-ROW(전산회선!$E$4)+1/((전산회선!$B$4:$B$1141=$E106)*(전산회선!$F$4:$F$1141=AF106)),1)))</f>
        <v>기업인터넷전화</v>
      </c>
      <c r="AF106" s="16">
        <f>IFERROR(IF(_xlfn.MAXIFS(전산회선!$F$4:$F$1141,전산회선!$B$4:$B$1141,$E106)=0,"",_xlfn.MAXIFS(전산회선!$F$4:$F$1141,전산회선!$B$4:$B$1141,$E106)),"")</f>
        <v>31</v>
      </c>
      <c r="AG106" s="16" t="str" cm="1">
        <f t="array" ref="AG106">IF(AH106="","",INDEX(전산회선!$E$4:$E$1141,_xlfn.AGGREGATE(15,6,ROW(전산회선!$E$4:$E$1141)-ROW(전산회선!$E$4)+1/((전산회선!$B$4:$B$1141=$E106)*(전산회선!$F$4:$F$1141=AH106)),1)))</f>
        <v>기업인터넷</v>
      </c>
      <c r="AH106" s="16">
        <f>IFERROR(IF(_xlfn.MAXIFS(전산회선!$F$4:$F$1141,전산회선!$B$4:$B$1141,$E106,전산회선!$F$4:$F$1141,"&lt;"&amp;AF106)=0,"",_xlfn.MAXIFS(전산회선!$F$4:$F$1141,전산회선!$B$4:$B$1141,$E106,전산회선!$F$4:$F$1141,"&lt;"&amp;AF106)),"")</f>
        <v>1</v>
      </c>
      <c r="AI106" s="16" t="str" cm="1">
        <f t="array" ref="AI106">IF(AJ106="","",INDEX(전산회선!$E$4:$E$1141,_xlfn.AGGREGATE(15,6,ROW(전산회선!$E$4:$E$1141)-ROW(전산회선!$E$4)+1/((전산회선!$B$4:$B$1141=$E106)*(전산회선!$F$4:$F$1141=AJ106)),1)))</f>
        <v/>
      </c>
      <c r="AJ106" s="16" t="str">
        <f>IFERROR(IF(_xlfn.MAXIFS(전산회선!$F$4:$F$1141,전산회선!$B$4:$B$1141,$E106,전산회선!$F$4:$F$1141,"&lt;"&amp;AH106)=0,"",_xlfn.MAXIFS(전산회선!$F$4:$F$1141,전산회선!$B$4:$B$1141,$E106,전산회선!$F$4:$F$1141,"&lt;"&amp;AH106)),"")</f>
        <v/>
      </c>
      <c r="AK106" s="16" t="str" cm="1">
        <f t="array" ref="AK106">IF(AL106="","",INDEX(전산회선!$E$4:$E$1141,_xlfn.AGGREGATE(15,6,ROW(전산회선!$E$4:$E$1141)-ROW(전산회선!$E$4)+1/((전산회선!$B$4:$B$1141=$E106)*(전산회선!$F$4:$F$1141=AL106)),1)))</f>
        <v/>
      </c>
      <c r="AL106" s="16" t="str">
        <f>IFERROR(IF(_xlfn.MAXIFS(전산회선!$F$4:$F$1141,전산회선!$B$4:$B$1141,$E106,전산회선!$F$4:$F$1141,"&lt;"&amp;AJ106)=0,"",_xlfn.MAXIFS(전산회선!$F$4:$F$1141,전산회선!$B$4:$B$1141,$E106,전산회선!$F$4:$F$1141,"&lt;"&amp;AJ106)),"")</f>
        <v/>
      </c>
      <c r="AM106" s="16" t="str" cm="1">
        <f t="array" ref="AM106">IF(AN106="","",INDEX(전산회선!$E$4:$E$1141,_xlfn.AGGREGATE(15,6,ROW(전산회선!$E$4:$E$1141)-ROW(전산회선!$E$4)+1/((전산회선!$B$4:$B$1141=$E106)*(전산회선!$F$4:$F$1141=AN106)),1)))</f>
        <v/>
      </c>
      <c r="AN106" s="16" t="str">
        <f>IFERROR(IF(_xlfn.MAXIFS(전산회선!$F$4:$F$1141,전산회선!$B$4:$B$1141,$E106,전산회선!$F$4:$F$1141,"&lt;"&amp;AL106)=0,"",_xlfn.MAXIFS(전산회선!$F$4:$F$1141,전산회선!$B$4:$B$1141,$E106,전산회선!$F$4:$F$1141,"&lt;"&amp;AL106)),"")</f>
        <v/>
      </c>
      <c r="AO106" s="23">
        <v>692780</v>
      </c>
      <c r="AP106" s="23">
        <v>690576</v>
      </c>
      <c r="AQ106" s="23">
        <v>691183</v>
      </c>
      <c r="AR106" s="23">
        <v>689721</v>
      </c>
      <c r="AS106" s="23">
        <v>689587</v>
      </c>
      <c r="AT106" s="23">
        <v>689873</v>
      </c>
      <c r="AU106" s="23">
        <v>671151</v>
      </c>
      <c r="AV106" s="23">
        <v>667146</v>
      </c>
      <c r="AW106" s="23">
        <v>667072</v>
      </c>
      <c r="AX106" s="23">
        <v>667643</v>
      </c>
      <c r="AY106" s="23">
        <v>667457</v>
      </c>
      <c r="AZ106" s="23">
        <v>668077</v>
      </c>
      <c r="BA106" s="23">
        <v>679355.5</v>
      </c>
      <c r="BB106" s="23">
        <f t="shared" si="7"/>
        <v>8152266</v>
      </c>
      <c r="BC106" s="23">
        <v>0</v>
      </c>
      <c r="BD106" s="23">
        <v>0</v>
      </c>
      <c r="BE106" s="23">
        <v>0</v>
      </c>
      <c r="BF106" s="23">
        <v>0</v>
      </c>
      <c r="BG106" s="23">
        <v>0</v>
      </c>
      <c r="BH106" s="23">
        <v>0</v>
      </c>
      <c r="BI106" s="23">
        <v>0</v>
      </c>
      <c r="BJ106" s="23">
        <v>0</v>
      </c>
      <c r="BK106" s="23">
        <v>0</v>
      </c>
      <c r="BL106" s="23">
        <v>0</v>
      </c>
      <c r="BM106" s="23">
        <v>0</v>
      </c>
      <c r="BN106" s="23">
        <v>0</v>
      </c>
      <c r="BO106" s="23">
        <v>0</v>
      </c>
      <c r="BP106" s="23">
        <v>0</v>
      </c>
      <c r="BQ106" s="17" t="str">
        <f>IFERROR(INDEX(피벗!$BL$5:$CH$5,1,MATCH($BR106,INDEX(피벗!$BL:$CH,MATCH($E106,피벗!$BJ:$BJ,0),0),0)),"")</f>
        <v/>
      </c>
      <c r="BR106" s="23" t="str">
        <f>IFERROR(LARGE(INDEX(피벗!$BL:$CH,MATCH(성장고객!$E106,피벗!$BJ:$BJ,0),0),1),"")</f>
        <v/>
      </c>
      <c r="BS106" s="27" t="str">
        <f t="shared" si="8"/>
        <v/>
      </c>
      <c r="BT106" s="17" t="str">
        <f>IFERROR(INDEX(피벗!$BL$5:$CH$5,1,MATCH($BU106,INDEX(피벗!$BL:$CH,MATCH($E106,피벗!$BJ:$BJ,0),0),0)),"")</f>
        <v/>
      </c>
      <c r="BU106" s="23" t="str">
        <f>IFERROR(LARGE(INDEX(피벗!$BL:$CH,MATCH(성장고객!$E106,피벗!$BJ:$BJ,0),0),2),"")</f>
        <v/>
      </c>
      <c r="BV106" s="27" t="str">
        <f t="shared" si="9"/>
        <v/>
      </c>
      <c r="BW106" s="17" t="str">
        <f>IFERROR(INDEX(피벗!$BL$5:$CH$5,1,MATCH($BX106,INDEX(피벗!$BL:$CH,MATCH($E106,피벗!$BJ:$BJ,0),0),0)),"")</f>
        <v/>
      </c>
      <c r="BX106" s="23" t="str">
        <f>IFERROR(LARGE(INDEX(피벗!$BL:$CH,MATCH(성장고객!$E106,피벗!$BJ:$BJ,0),0),3),"")</f>
        <v/>
      </c>
      <c r="BY106" s="27" t="str">
        <f t="shared" si="10"/>
        <v/>
      </c>
      <c r="BZ106" s="17" t="str">
        <f>IFERROR(INDEX(피벗!$BL$5:$CH$5,1,MATCH($CA106,INDEX(피벗!$BL:$CH,MATCH($E106,피벗!$BJ:$BJ,0),0),0)),"")</f>
        <v/>
      </c>
      <c r="CA106" s="23" t="str">
        <f>IFERROR(LARGE(INDEX(피벗!$BL:$CH,MATCH(성장고객!$E106,피벗!$BJ:$BJ,0),0),4),"")</f>
        <v/>
      </c>
      <c r="CB106" s="27" t="str">
        <f t="shared" si="11"/>
        <v/>
      </c>
      <c r="CC106" s="17" t="str">
        <f>IFERROR(INDEX(피벗!$BL$5:$CH$5,1,MATCH($CD106,INDEX(피벗!$BL:$CH,MATCH($E106,피벗!$BJ:$BJ,0),0),0)),"")</f>
        <v/>
      </c>
      <c r="CD106" s="23" t="str">
        <f>IFERROR(LARGE(INDEX(피벗!$BL:$CH,MATCH(성장고객!$E106,피벗!$BJ:$BJ,0),0),5),"")</f>
        <v/>
      </c>
      <c r="CE106" s="27" t="str">
        <f t="shared" si="12"/>
        <v/>
      </c>
      <c r="CF106" s="23" t="str">
        <f>IFERROR(INDEX(피벗!$CI:$CI,MATCH($E106,피벗!$BJ:$BJ,0)),"")</f>
        <v/>
      </c>
      <c r="CG106" s="25" t="str">
        <f t="shared" si="13"/>
        <v/>
      </c>
      <c r="CH106" s="17" t="str">
        <f>IFERROR(INDEX(피벗!$EZ$5:$GE$5,1,MATCH($CI106,INDEX(피벗!$EZ:$GE,MATCH($E106,피벗!$EY:$EY,0),0),0)),"")</f>
        <v>기업인터넷</v>
      </c>
      <c r="CI106" s="23">
        <f>IFERROR(LARGE(INDEX(피벗!$EZ:$GE,MATCH(성장고객!$E106,피벗!$EY:$EY,0),0),1),"")</f>
        <v>5290908</v>
      </c>
      <c r="CJ106" s="17" t="str">
        <f>IFERROR(INDEX(피벗!$EZ$5:$GE$5,1,MATCH($CK106,INDEX(피벗!$EZ:$GE,MATCH($E106,피벗!$EY:$EY,0),0),0)),"")</f>
        <v>기업일반전화</v>
      </c>
      <c r="CK106" s="23">
        <f>IFERROR(LARGE(INDEX(피벗!$EZ:$GE,MATCH(성장고객!$E106,피벗!$EY:$EY,0),0),2),"")</f>
        <v>1441817</v>
      </c>
      <c r="CL106" s="17" t="str">
        <f>IFERROR(INDEX(피벗!$EZ$5:$GE$5,1,MATCH($CM106,INDEX(피벗!$EZ:$GE,MATCH($E106,피벗!$EY:$EY,0),0),0)),"")</f>
        <v>기업인터넷전화</v>
      </c>
      <c r="CM106" s="23">
        <f>IFERROR(LARGE(INDEX(피벗!$EZ:$GE,MATCH(성장고객!$E106,피벗!$EY:$EY,0),0),3),"")</f>
        <v>739015</v>
      </c>
      <c r="CN106" s="17" t="str">
        <f>IFERROR(INDEX(피벗!$EZ$5:$GE$5,1,MATCH($CO106,INDEX(피벗!$EZ:$GE,MATCH($E106,피벗!$EY:$EY,0),0),0)),"")</f>
        <v>데이터플랫폼</v>
      </c>
      <c r="CO106" s="23">
        <f>IFERROR(LARGE(INDEX(피벗!$EZ:$GE,MATCH(성장고객!$E106,피벗!$EY:$EY,0),0),4),"")</f>
        <v>516000</v>
      </c>
      <c r="CP106" s="17" t="str">
        <f>IFERROR(INDEX(피벗!$EZ$5:$GE$5,1,MATCH($CQ106,INDEX(피벗!$EZ:$GE,MATCH($E106,피벗!$EY:$EY,0),0),0)),"")</f>
        <v>홈일반전화</v>
      </c>
      <c r="CQ106" s="23">
        <f>IFERROR(LARGE(INDEX(피벗!$EZ:$GE,MATCH(성장고객!$E106,피벗!$EY:$EY,0),0),5),"")</f>
        <v>97626</v>
      </c>
      <c r="CR106" s="23">
        <f>IFERROR(INDEX(피벗!$GF:$GF,MATCH($E106,피벗!$EY:$EY,0)),"")</f>
        <v>8152266</v>
      </c>
    </row>
    <row r="107" spans="1:96" x14ac:dyDescent="0.45">
      <c r="A107" s="20" t="s">
        <v>982</v>
      </c>
      <c r="B107" s="20" t="s">
        <v>26</v>
      </c>
      <c r="C107" s="20" t="s">
        <v>104</v>
      </c>
      <c r="D107" s="20" t="s">
        <v>1215</v>
      </c>
      <c r="E107" s="20" t="s">
        <v>654</v>
      </c>
      <c r="F107" s="21" t="s">
        <v>655</v>
      </c>
      <c r="G107" s="21" t="s">
        <v>1</v>
      </c>
      <c r="H107" s="21" t="s">
        <v>0</v>
      </c>
      <c r="I107" s="22" t="s">
        <v>656</v>
      </c>
      <c r="J107" s="22" t="s">
        <v>657</v>
      </c>
      <c r="K107" s="20" t="s">
        <v>0</v>
      </c>
      <c r="L107" s="20" t="s">
        <v>1316</v>
      </c>
      <c r="M107" s="20" t="s">
        <v>1311</v>
      </c>
      <c r="N107" s="20" t="s">
        <v>1317</v>
      </c>
      <c r="O107" s="21" t="s">
        <v>1400</v>
      </c>
      <c r="P107" s="21">
        <v>70</v>
      </c>
      <c r="Q107" s="21" t="s">
        <v>1392</v>
      </c>
      <c r="R107" s="21" t="s">
        <v>1320</v>
      </c>
      <c r="S107" s="21" t="s">
        <v>1321</v>
      </c>
      <c r="T107" s="21" t="s">
        <v>1316</v>
      </c>
      <c r="U107" s="21" t="s">
        <v>2424</v>
      </c>
      <c r="V107" s="21" t="s">
        <v>2821</v>
      </c>
      <c r="W107" s="20" t="s">
        <v>9</v>
      </c>
      <c r="X107" s="21" t="s">
        <v>2822</v>
      </c>
      <c r="Y107" s="21" t="s">
        <v>2675</v>
      </c>
      <c r="Z107" s="21" t="s">
        <v>2823</v>
      </c>
      <c r="AA107" s="20">
        <v>77</v>
      </c>
      <c r="AB107" s="20" t="s">
        <v>1328</v>
      </c>
      <c r="AC107" s="21" t="s">
        <v>2824</v>
      </c>
      <c r="AD107" s="20" t="s">
        <v>1311</v>
      </c>
      <c r="AE107" s="16" t="str" cm="1">
        <f t="array" ref="AE107">IF(AF107="","",INDEX(전산회선!$E$4:$E$1141,_xlfn.AGGREGATE(15,6,ROW(전산회선!$E$4:$E$1141)-ROW(전산회선!$E$4)+1/((전산회선!$B$4:$B$1141=$E107)*(전산회선!$F$4:$F$1141=AF107)),1)))</f>
        <v>기업인터넷전화</v>
      </c>
      <c r="AF107" s="16">
        <f>IFERROR(IF(_xlfn.MAXIFS(전산회선!$F$4:$F$1141,전산회선!$B$4:$B$1141,$E107)=0,"",_xlfn.MAXIFS(전산회선!$F$4:$F$1141,전산회선!$B$4:$B$1141,$E107)),"")</f>
        <v>60</v>
      </c>
      <c r="AG107" s="16" t="str" cm="1">
        <f t="array" ref="AG107">IF(AH107="","",INDEX(전산회선!$E$4:$E$1141,_xlfn.AGGREGATE(15,6,ROW(전산회선!$E$4:$E$1141)-ROW(전산회선!$E$4)+1/((전산회선!$B$4:$B$1141=$E107)*(전산회선!$F$4:$F$1141=AH107)),1)))</f>
        <v>GiGA인터넷</v>
      </c>
      <c r="AH107" s="16">
        <f>IFERROR(IF(_xlfn.MAXIFS(전산회선!$F$4:$F$1141,전산회선!$B$4:$B$1141,$E107,전산회선!$F$4:$F$1141,"&lt;"&amp;AF107)=0,"",_xlfn.MAXIFS(전산회선!$F$4:$F$1141,전산회선!$B$4:$B$1141,$E107,전산회선!$F$4:$F$1141,"&lt;"&amp;AF107)),"")</f>
        <v>4</v>
      </c>
      <c r="AI107" s="16" t="str" cm="1">
        <f t="array" ref="AI107">IF(AJ107="","",INDEX(전산회선!$E$4:$E$1141,_xlfn.AGGREGATE(15,6,ROW(전산회선!$E$4:$E$1141)-ROW(전산회선!$E$4)+1/((전산회선!$B$4:$B$1141=$E107)*(전산회선!$F$4:$F$1141=AJ107)),1)))</f>
        <v>홈일반전화</v>
      </c>
      <c r="AJ107" s="16">
        <f>IFERROR(IF(_xlfn.MAXIFS(전산회선!$F$4:$F$1141,전산회선!$B$4:$B$1141,$E107,전산회선!$F$4:$F$1141,"&lt;"&amp;AH107)=0,"",_xlfn.MAXIFS(전산회선!$F$4:$F$1141,전산회선!$B$4:$B$1141,$E107,전산회선!$F$4:$F$1141,"&lt;"&amp;AH107)),"")</f>
        <v>2</v>
      </c>
      <c r="AK107" s="16" t="str" cm="1">
        <f t="array" ref="AK107">IF(AL107="","",INDEX(전산회선!$E$4:$E$1141,_xlfn.AGGREGATE(15,6,ROW(전산회선!$E$4:$E$1141)-ROW(전산회선!$E$4)+1/((전산회선!$B$4:$B$1141=$E107)*(전산회선!$F$4:$F$1141=AL107)),1)))</f>
        <v>기업인터넷</v>
      </c>
      <c r="AL107" s="16">
        <f>IFERROR(IF(_xlfn.MAXIFS(전산회선!$F$4:$F$1141,전산회선!$B$4:$B$1141,$E107,전산회선!$F$4:$F$1141,"&lt;"&amp;AJ107)=0,"",_xlfn.MAXIFS(전산회선!$F$4:$F$1141,전산회선!$B$4:$B$1141,$E107,전산회선!$F$4:$F$1141,"&lt;"&amp;AJ107)),"")</f>
        <v>1</v>
      </c>
      <c r="AM107" s="16" t="str" cm="1">
        <f t="array" ref="AM107">IF(AN107="","",INDEX(전산회선!$E$4:$E$1141,_xlfn.AGGREGATE(15,6,ROW(전산회선!$E$4:$E$1141)-ROW(전산회선!$E$4)+1/((전산회선!$B$4:$B$1141=$E107)*(전산회선!$F$4:$F$1141=AN107)),1)))</f>
        <v/>
      </c>
      <c r="AN107" s="16" t="str">
        <f>IFERROR(IF(_xlfn.MAXIFS(전산회선!$F$4:$F$1141,전산회선!$B$4:$B$1141,$E107,전산회선!$F$4:$F$1141,"&lt;"&amp;AL107)=0,"",_xlfn.MAXIFS(전산회선!$F$4:$F$1141,전산회선!$B$4:$B$1141,$E107,전산회선!$F$4:$F$1141,"&lt;"&amp;AL107)),"")</f>
        <v/>
      </c>
      <c r="AO107" s="23">
        <v>662154</v>
      </c>
      <c r="AP107" s="23">
        <v>659203</v>
      </c>
      <c r="AQ107" s="23">
        <v>660254</v>
      </c>
      <c r="AR107" s="23">
        <v>658455</v>
      </c>
      <c r="AS107" s="23">
        <v>657053</v>
      </c>
      <c r="AT107" s="23">
        <v>657207</v>
      </c>
      <c r="AU107" s="23">
        <v>757680</v>
      </c>
      <c r="AV107" s="23">
        <v>797785</v>
      </c>
      <c r="AW107" s="23">
        <v>715940</v>
      </c>
      <c r="AX107" s="23">
        <v>658486</v>
      </c>
      <c r="AY107" s="23">
        <v>671530</v>
      </c>
      <c r="AZ107" s="23">
        <v>683801</v>
      </c>
      <c r="BA107" s="23">
        <v>686629</v>
      </c>
      <c r="BB107" s="23">
        <f t="shared" si="7"/>
        <v>8239548</v>
      </c>
      <c r="BC107" s="23">
        <v>0</v>
      </c>
      <c r="BD107" s="23">
        <v>0</v>
      </c>
      <c r="BE107" s="23">
        <v>0</v>
      </c>
      <c r="BF107" s="23">
        <v>0</v>
      </c>
      <c r="BG107" s="23">
        <v>0</v>
      </c>
      <c r="BH107" s="23">
        <v>0</v>
      </c>
      <c r="BI107" s="23">
        <v>0</v>
      </c>
      <c r="BJ107" s="23">
        <v>0</v>
      </c>
      <c r="BK107" s="23">
        <v>0</v>
      </c>
      <c r="BL107" s="23">
        <v>0</v>
      </c>
      <c r="BM107" s="23">
        <v>0</v>
      </c>
      <c r="BN107" s="23">
        <v>0</v>
      </c>
      <c r="BO107" s="23">
        <v>0</v>
      </c>
      <c r="BP107" s="23">
        <v>0</v>
      </c>
      <c r="BQ107" s="17" t="str">
        <f>IFERROR(INDEX(피벗!$BL$5:$CH$5,1,MATCH($BR107,INDEX(피벗!$BL:$CH,MATCH($E107,피벗!$BJ:$BJ,0),0),0)),"")</f>
        <v/>
      </c>
      <c r="BR107" s="23" t="str">
        <f>IFERROR(LARGE(INDEX(피벗!$BL:$CH,MATCH(성장고객!$E107,피벗!$BJ:$BJ,0),0),1),"")</f>
        <v/>
      </c>
      <c r="BS107" s="27" t="str">
        <f t="shared" si="8"/>
        <v/>
      </c>
      <c r="BT107" s="17" t="str">
        <f>IFERROR(INDEX(피벗!$BL$5:$CH$5,1,MATCH($BU107,INDEX(피벗!$BL:$CH,MATCH($E107,피벗!$BJ:$BJ,0),0),0)),"")</f>
        <v/>
      </c>
      <c r="BU107" s="23" t="str">
        <f>IFERROR(LARGE(INDEX(피벗!$BL:$CH,MATCH(성장고객!$E107,피벗!$BJ:$BJ,0),0),2),"")</f>
        <v/>
      </c>
      <c r="BV107" s="27" t="str">
        <f t="shared" si="9"/>
        <v/>
      </c>
      <c r="BW107" s="17" t="str">
        <f>IFERROR(INDEX(피벗!$BL$5:$CH$5,1,MATCH($BX107,INDEX(피벗!$BL:$CH,MATCH($E107,피벗!$BJ:$BJ,0),0),0)),"")</f>
        <v/>
      </c>
      <c r="BX107" s="23" t="str">
        <f>IFERROR(LARGE(INDEX(피벗!$BL:$CH,MATCH(성장고객!$E107,피벗!$BJ:$BJ,0),0),3),"")</f>
        <v/>
      </c>
      <c r="BY107" s="27" t="str">
        <f t="shared" si="10"/>
        <v/>
      </c>
      <c r="BZ107" s="17" t="str">
        <f>IFERROR(INDEX(피벗!$BL$5:$CH$5,1,MATCH($CA107,INDEX(피벗!$BL:$CH,MATCH($E107,피벗!$BJ:$BJ,0),0),0)),"")</f>
        <v/>
      </c>
      <c r="CA107" s="23" t="str">
        <f>IFERROR(LARGE(INDEX(피벗!$BL:$CH,MATCH(성장고객!$E107,피벗!$BJ:$BJ,0),0),4),"")</f>
        <v/>
      </c>
      <c r="CB107" s="27" t="str">
        <f t="shared" si="11"/>
        <v/>
      </c>
      <c r="CC107" s="17" t="str">
        <f>IFERROR(INDEX(피벗!$BL$5:$CH$5,1,MATCH($CD107,INDEX(피벗!$BL:$CH,MATCH($E107,피벗!$BJ:$BJ,0),0),0)),"")</f>
        <v/>
      </c>
      <c r="CD107" s="23" t="str">
        <f>IFERROR(LARGE(INDEX(피벗!$BL:$CH,MATCH(성장고객!$E107,피벗!$BJ:$BJ,0),0),5),"")</f>
        <v/>
      </c>
      <c r="CE107" s="27" t="str">
        <f t="shared" si="12"/>
        <v/>
      </c>
      <c r="CF107" s="23" t="str">
        <f>IFERROR(INDEX(피벗!$CI:$CI,MATCH($E107,피벗!$BJ:$BJ,0)),"")</f>
        <v/>
      </c>
      <c r="CG107" s="25" t="str">
        <f t="shared" si="13"/>
        <v/>
      </c>
      <c r="CH107" s="17" t="str">
        <f>IFERROR(INDEX(피벗!$EZ$5:$GE$5,1,MATCH($CI107,INDEX(피벗!$EZ:$GE,MATCH($E107,피벗!$EY:$EY,0),0),0)),"")</f>
        <v>기업인터넷</v>
      </c>
      <c r="CI107" s="23">
        <f>IFERROR(LARGE(INDEX(피벗!$EZ:$GE,MATCH(성장고객!$E107,피벗!$EY:$EY,0),0),1),"")</f>
        <v>4920000</v>
      </c>
      <c r="CJ107" s="17" t="str">
        <f>IFERROR(INDEX(피벗!$EZ$5:$GE$5,1,MATCH($CK107,INDEX(피벗!$EZ:$GE,MATCH($E107,피벗!$EY:$EY,0),0),0)),"")</f>
        <v>GiGA인터넷</v>
      </c>
      <c r="CK107" s="23">
        <f>IFERROR(LARGE(INDEX(피벗!$EZ:$GE,MATCH(성장고객!$E107,피벗!$EY:$EY,0),0),2),"")</f>
        <v>1525637</v>
      </c>
      <c r="CL107" s="17" t="str">
        <f>IFERROR(INDEX(피벗!$EZ$5:$GE$5,1,MATCH($CM107,INDEX(피벗!$EZ:$GE,MATCH($E107,피벗!$EY:$EY,0),0),0)),"")</f>
        <v>기업인터넷전화</v>
      </c>
      <c r="CM107" s="23">
        <f>IFERROR(LARGE(INDEX(피벗!$EZ:$GE,MATCH(성장고객!$E107,피벗!$EY:$EY,0),0),3),"")</f>
        <v>1158112</v>
      </c>
      <c r="CN107" s="17" t="str">
        <f>IFERROR(INDEX(피벗!$EZ$5:$GE$5,1,MATCH($CO107,INDEX(피벗!$EZ:$GE,MATCH($E107,피벗!$EY:$EY,0),0),0)),"")</f>
        <v>국제전화</v>
      </c>
      <c r="CO107" s="23">
        <f>IFERROR(LARGE(INDEX(피벗!$EZ:$GE,MATCH(성장고객!$E107,피벗!$EY:$EY,0),0),4),"")</f>
        <v>299761</v>
      </c>
      <c r="CP107" s="17" t="str">
        <f>IFERROR(INDEX(피벗!$EZ$5:$GE$5,1,MATCH($CQ107,INDEX(피벗!$EZ:$GE,MATCH($E107,피벗!$EY:$EY,0),0),0)),"")</f>
        <v>홈지능망</v>
      </c>
      <c r="CQ107" s="23">
        <f>IFERROR(LARGE(INDEX(피벗!$EZ:$GE,MATCH(성장고객!$E107,피벗!$EY:$EY,0),0),5),"")</f>
        <v>120000</v>
      </c>
      <c r="CR107" s="23">
        <f>IFERROR(INDEX(피벗!$GF:$GF,MATCH($E107,피벗!$EY:$EY,0)),"")</f>
        <v>8239548</v>
      </c>
    </row>
    <row r="108" spans="1:96" x14ac:dyDescent="0.45">
      <c r="A108" s="20" t="s">
        <v>982</v>
      </c>
      <c r="B108" s="20" t="s">
        <v>26</v>
      </c>
      <c r="C108" s="20" t="s">
        <v>104</v>
      </c>
      <c r="D108" s="20" t="s">
        <v>1218</v>
      </c>
      <c r="E108" s="20" t="s">
        <v>432</v>
      </c>
      <c r="F108" s="21" t="s">
        <v>433</v>
      </c>
      <c r="G108" s="21" t="s">
        <v>1</v>
      </c>
      <c r="H108" s="21" t="s">
        <v>0</v>
      </c>
      <c r="I108" s="22" t="s">
        <v>434</v>
      </c>
      <c r="J108" s="22" t="s">
        <v>435</v>
      </c>
      <c r="K108" s="20" t="s">
        <v>0</v>
      </c>
      <c r="L108" s="20" t="s">
        <v>1316</v>
      </c>
      <c r="M108" s="20" t="s">
        <v>1311</v>
      </c>
      <c r="N108" s="20" t="s">
        <v>1317</v>
      </c>
      <c r="O108" s="21" t="s">
        <v>2614</v>
      </c>
      <c r="P108" s="21">
        <v>3</v>
      </c>
      <c r="Q108" s="21" t="s">
        <v>1392</v>
      </c>
      <c r="R108" s="21" t="s">
        <v>1320</v>
      </c>
      <c r="S108" s="21" t="s">
        <v>1321</v>
      </c>
      <c r="T108" s="21" t="s">
        <v>1316</v>
      </c>
      <c r="U108" s="21" t="s">
        <v>2424</v>
      </c>
      <c r="V108" s="21" t="s">
        <v>2816</v>
      </c>
      <c r="W108" s="20" t="s">
        <v>2817</v>
      </c>
      <c r="X108" s="21" t="s">
        <v>2818</v>
      </c>
      <c r="Y108" s="21" t="s">
        <v>2819</v>
      </c>
      <c r="Z108" s="21" t="s">
        <v>2820</v>
      </c>
      <c r="AA108" s="20">
        <v>101</v>
      </c>
      <c r="AB108" s="20" t="s">
        <v>1431</v>
      </c>
      <c r="AC108" s="21" t="s">
        <v>2289</v>
      </c>
      <c r="AD108" s="20" t="s">
        <v>1311</v>
      </c>
      <c r="AE108" s="16" t="str" cm="1">
        <f t="array" ref="AE108">IF(AF108="","",INDEX(전산회선!$E$4:$E$1141,_xlfn.AGGREGATE(15,6,ROW(전산회선!$E$4:$E$1141)-ROW(전산회선!$E$4)+1/((전산회선!$B$4:$B$1141=$E108)*(전산회선!$F$4:$F$1141=AF108)),1)))</f>
        <v>GTV</v>
      </c>
      <c r="AF108" s="16">
        <f>IFERROR(IF(_xlfn.MAXIFS(전산회선!$F$4:$F$1141,전산회선!$B$4:$B$1141,$E108)=0,"",_xlfn.MAXIFS(전산회선!$F$4:$F$1141,전산회선!$B$4:$B$1141,$E108)),"")</f>
        <v>1</v>
      </c>
      <c r="AG108" s="16" t="str" cm="1">
        <f t="array" ref="AG108">IF(AH108="","",INDEX(전산회선!$E$4:$E$1141,_xlfn.AGGREGATE(15,6,ROW(전산회선!$E$4:$E$1141)-ROW(전산회선!$E$4)+1/((전산회선!$B$4:$B$1141=$E108)*(전산회선!$F$4:$F$1141=AH108)),1)))</f>
        <v/>
      </c>
      <c r="AH108" s="16" t="str">
        <f>IFERROR(IF(_xlfn.MAXIFS(전산회선!$F$4:$F$1141,전산회선!$B$4:$B$1141,$E108,전산회선!$F$4:$F$1141,"&lt;"&amp;AF108)=0,"",_xlfn.MAXIFS(전산회선!$F$4:$F$1141,전산회선!$B$4:$B$1141,$E108,전산회선!$F$4:$F$1141,"&lt;"&amp;AF108)),"")</f>
        <v/>
      </c>
      <c r="AI108" s="16" t="str" cm="1">
        <f t="array" ref="AI108">IF(AJ108="","",INDEX(전산회선!$E$4:$E$1141,_xlfn.AGGREGATE(15,6,ROW(전산회선!$E$4:$E$1141)-ROW(전산회선!$E$4)+1/((전산회선!$B$4:$B$1141=$E108)*(전산회선!$F$4:$F$1141=AJ108)),1)))</f>
        <v/>
      </c>
      <c r="AJ108" s="16" t="str">
        <f>IFERROR(IF(_xlfn.MAXIFS(전산회선!$F$4:$F$1141,전산회선!$B$4:$B$1141,$E108,전산회선!$F$4:$F$1141,"&lt;"&amp;AH108)=0,"",_xlfn.MAXIFS(전산회선!$F$4:$F$1141,전산회선!$B$4:$B$1141,$E108,전산회선!$F$4:$F$1141,"&lt;"&amp;AH108)),"")</f>
        <v/>
      </c>
      <c r="AK108" s="16" t="str" cm="1">
        <f t="array" ref="AK108">IF(AL108="","",INDEX(전산회선!$E$4:$E$1141,_xlfn.AGGREGATE(15,6,ROW(전산회선!$E$4:$E$1141)-ROW(전산회선!$E$4)+1/((전산회선!$B$4:$B$1141=$E108)*(전산회선!$F$4:$F$1141=AL108)),1)))</f>
        <v/>
      </c>
      <c r="AL108" s="16" t="str">
        <f>IFERROR(IF(_xlfn.MAXIFS(전산회선!$F$4:$F$1141,전산회선!$B$4:$B$1141,$E108,전산회선!$F$4:$F$1141,"&lt;"&amp;AJ108)=0,"",_xlfn.MAXIFS(전산회선!$F$4:$F$1141,전산회선!$B$4:$B$1141,$E108,전산회선!$F$4:$F$1141,"&lt;"&amp;AJ108)),"")</f>
        <v/>
      </c>
      <c r="AM108" s="16" t="str" cm="1">
        <f t="array" ref="AM108">IF(AN108="","",INDEX(전산회선!$E$4:$E$1141,_xlfn.AGGREGATE(15,6,ROW(전산회선!$E$4:$E$1141)-ROW(전산회선!$E$4)+1/((전산회선!$B$4:$B$1141=$E108)*(전산회선!$F$4:$F$1141=AN108)),1)))</f>
        <v/>
      </c>
      <c r="AN108" s="16" t="str">
        <f>IFERROR(IF(_xlfn.MAXIFS(전산회선!$F$4:$F$1141,전산회선!$B$4:$B$1141,$E108,전산회선!$F$4:$F$1141,"&lt;"&amp;AL108)=0,"",_xlfn.MAXIFS(전산회선!$F$4:$F$1141,전산회선!$B$4:$B$1141,$E108,전산회선!$F$4:$F$1141,"&lt;"&amp;AL108)),"")</f>
        <v/>
      </c>
      <c r="AO108" s="23">
        <v>32315</v>
      </c>
      <c r="AP108" s="23">
        <v>32315</v>
      </c>
      <c r="AQ108" s="23">
        <v>32315</v>
      </c>
      <c r="AR108" s="23">
        <v>32315</v>
      </c>
      <c r="AS108" s="23">
        <v>32315</v>
      </c>
      <c r="AT108" s="23">
        <v>32315</v>
      </c>
      <c r="AU108" s="23">
        <v>32315</v>
      </c>
      <c r="AV108" s="23">
        <v>32315</v>
      </c>
      <c r="AW108" s="23">
        <v>32315</v>
      </c>
      <c r="AX108" s="23">
        <v>32315</v>
      </c>
      <c r="AY108" s="23">
        <v>25435</v>
      </c>
      <c r="AZ108" s="23">
        <v>25435</v>
      </c>
      <c r="BA108" s="23">
        <v>31168.333333333332</v>
      </c>
      <c r="BB108" s="23">
        <f t="shared" si="7"/>
        <v>374020</v>
      </c>
      <c r="BC108" s="23">
        <v>0</v>
      </c>
      <c r="BD108" s="23">
        <v>0</v>
      </c>
      <c r="BE108" s="23">
        <v>0</v>
      </c>
      <c r="BF108" s="23">
        <v>0</v>
      </c>
      <c r="BG108" s="23">
        <v>0</v>
      </c>
      <c r="BH108" s="23">
        <v>0</v>
      </c>
      <c r="BI108" s="23">
        <v>0</v>
      </c>
      <c r="BJ108" s="23">
        <v>0</v>
      </c>
      <c r="BK108" s="23">
        <v>0</v>
      </c>
      <c r="BL108" s="23">
        <v>0</v>
      </c>
      <c r="BM108" s="23">
        <v>0</v>
      </c>
      <c r="BN108" s="23">
        <v>0</v>
      </c>
      <c r="BO108" s="23">
        <v>0</v>
      </c>
      <c r="BP108" s="23">
        <v>0</v>
      </c>
      <c r="BQ108" s="17" t="str">
        <f>IFERROR(INDEX(피벗!$BL$5:$CH$5,1,MATCH($BR108,INDEX(피벗!$BL:$CH,MATCH($E108,피벗!$BJ:$BJ,0),0),0)),"")</f>
        <v/>
      </c>
      <c r="BR108" s="23" t="str">
        <f>IFERROR(LARGE(INDEX(피벗!$BL:$CH,MATCH(성장고객!$E108,피벗!$BJ:$BJ,0),0),1),"")</f>
        <v/>
      </c>
      <c r="BS108" s="27" t="str">
        <f t="shared" si="8"/>
        <v/>
      </c>
      <c r="BT108" s="17" t="str">
        <f>IFERROR(INDEX(피벗!$BL$5:$CH$5,1,MATCH($BU108,INDEX(피벗!$BL:$CH,MATCH($E108,피벗!$BJ:$BJ,0),0),0)),"")</f>
        <v/>
      </c>
      <c r="BU108" s="23" t="str">
        <f>IFERROR(LARGE(INDEX(피벗!$BL:$CH,MATCH(성장고객!$E108,피벗!$BJ:$BJ,0),0),2),"")</f>
        <v/>
      </c>
      <c r="BV108" s="27" t="str">
        <f t="shared" si="9"/>
        <v/>
      </c>
      <c r="BW108" s="17" t="str">
        <f>IFERROR(INDEX(피벗!$BL$5:$CH$5,1,MATCH($BX108,INDEX(피벗!$BL:$CH,MATCH($E108,피벗!$BJ:$BJ,0),0),0)),"")</f>
        <v/>
      </c>
      <c r="BX108" s="23" t="str">
        <f>IFERROR(LARGE(INDEX(피벗!$BL:$CH,MATCH(성장고객!$E108,피벗!$BJ:$BJ,0),0),3),"")</f>
        <v/>
      </c>
      <c r="BY108" s="27" t="str">
        <f t="shared" si="10"/>
        <v/>
      </c>
      <c r="BZ108" s="17" t="str">
        <f>IFERROR(INDEX(피벗!$BL$5:$CH$5,1,MATCH($CA108,INDEX(피벗!$BL:$CH,MATCH($E108,피벗!$BJ:$BJ,0),0),0)),"")</f>
        <v/>
      </c>
      <c r="CA108" s="23" t="str">
        <f>IFERROR(LARGE(INDEX(피벗!$BL:$CH,MATCH(성장고객!$E108,피벗!$BJ:$BJ,0),0),4),"")</f>
        <v/>
      </c>
      <c r="CB108" s="27" t="str">
        <f t="shared" si="11"/>
        <v/>
      </c>
      <c r="CC108" s="17" t="str">
        <f>IFERROR(INDEX(피벗!$BL$5:$CH$5,1,MATCH($CD108,INDEX(피벗!$BL:$CH,MATCH($E108,피벗!$BJ:$BJ,0),0),0)),"")</f>
        <v/>
      </c>
      <c r="CD108" s="23" t="str">
        <f>IFERROR(LARGE(INDEX(피벗!$BL:$CH,MATCH(성장고객!$E108,피벗!$BJ:$BJ,0),0),5),"")</f>
        <v/>
      </c>
      <c r="CE108" s="27" t="str">
        <f t="shared" si="12"/>
        <v/>
      </c>
      <c r="CF108" s="23" t="str">
        <f>IFERROR(INDEX(피벗!$CI:$CI,MATCH($E108,피벗!$BJ:$BJ,0)),"")</f>
        <v/>
      </c>
      <c r="CG108" s="25" t="str">
        <f t="shared" si="13"/>
        <v/>
      </c>
      <c r="CH108" s="17" t="str">
        <f>IFERROR(INDEX(피벗!$EZ$5:$GE$5,1,MATCH($CI108,INDEX(피벗!$EZ:$GE,MATCH($E108,피벗!$EY:$EY,0),0),0)),"")</f>
        <v>GTV</v>
      </c>
      <c r="CI108" s="23">
        <f>IFERROR(LARGE(INDEX(피벗!$EZ:$GE,MATCH(성장고객!$E108,피벗!$EY:$EY,0),0),1),"")</f>
        <v>257220</v>
      </c>
      <c r="CJ108" s="17" t="str">
        <f>IFERROR(INDEX(피벗!$EZ$5:$GE$5,1,MATCH($CK108,INDEX(피벗!$EZ:$GE,MATCH($E108,피벗!$EY:$EY,0),0),0)),"")</f>
        <v>기업메시징</v>
      </c>
      <c r="CK108" s="23">
        <f>IFERROR(LARGE(INDEX(피벗!$EZ:$GE,MATCH(성장고객!$E108,피벗!$EY:$EY,0),0),2),"")</f>
        <v>68800</v>
      </c>
      <c r="CL108" s="17" t="str">
        <f>IFERROR(INDEX(피벗!$EZ$5:$GE$5,1,MATCH($CM108,INDEX(피벗!$EZ:$GE,MATCH($E108,피벗!$EY:$EY,0),0),0)),"")</f>
        <v>기가지니 TV</v>
      </c>
      <c r="CM108" s="23">
        <f>IFERROR(LARGE(INDEX(피벗!$EZ:$GE,MATCH(성장고객!$E108,피벗!$EY:$EY,0),0),3),"")</f>
        <v>48000</v>
      </c>
      <c r="CN108" s="17" t="str">
        <f>IFERROR(INDEX(피벗!$EZ$5:$GE$5,1,MATCH($CO108,INDEX(피벗!$EZ:$GE,MATCH($E108,피벗!$EY:$EY,0),0),0)),"")</f>
        <v/>
      </c>
      <c r="CO108" s="23" t="str">
        <f>IFERROR(LARGE(INDEX(피벗!$EZ:$GE,MATCH(성장고객!$E108,피벗!$EY:$EY,0),0),4),"")</f>
        <v/>
      </c>
      <c r="CP108" s="17" t="str">
        <f>IFERROR(INDEX(피벗!$EZ$5:$GE$5,1,MATCH($CQ108,INDEX(피벗!$EZ:$GE,MATCH($E108,피벗!$EY:$EY,0),0),0)),"")</f>
        <v/>
      </c>
      <c r="CQ108" s="23" t="str">
        <f>IFERROR(LARGE(INDEX(피벗!$EZ:$GE,MATCH(성장고객!$E108,피벗!$EY:$EY,0),0),5),"")</f>
        <v/>
      </c>
      <c r="CR108" s="23">
        <f>IFERROR(INDEX(피벗!$GF:$GF,MATCH($E108,피벗!$EY:$EY,0)),"")</f>
        <v>374020</v>
      </c>
    </row>
    <row r="109" spans="1:96" x14ac:dyDescent="0.45">
      <c r="A109" s="20" t="s">
        <v>982</v>
      </c>
      <c r="B109" s="20" t="s">
        <v>701</v>
      </c>
      <c r="C109" s="20" t="s">
        <v>104</v>
      </c>
      <c r="D109" s="20" t="s">
        <v>985</v>
      </c>
      <c r="E109" s="20" t="s">
        <v>744</v>
      </c>
      <c r="F109" s="21" t="s">
        <v>745</v>
      </c>
      <c r="G109" s="21" t="s">
        <v>1</v>
      </c>
      <c r="H109" s="21" t="s">
        <v>0</v>
      </c>
      <c r="I109" s="22"/>
      <c r="J109" s="22" t="s">
        <v>746</v>
      </c>
      <c r="K109" s="20" t="s">
        <v>0</v>
      </c>
      <c r="L109" s="20" t="s">
        <v>1316</v>
      </c>
      <c r="M109" s="20" t="s">
        <v>1330</v>
      </c>
      <c r="N109" s="20" t="s">
        <v>1331</v>
      </c>
      <c r="O109" s="21" t="s">
        <v>1332</v>
      </c>
      <c r="P109" s="21">
        <v>9</v>
      </c>
      <c r="Q109" s="21" t="s">
        <v>9</v>
      </c>
      <c r="R109" s="21" t="s">
        <v>9</v>
      </c>
      <c r="S109" s="21" t="s">
        <v>9</v>
      </c>
      <c r="T109" s="21" t="s">
        <v>9</v>
      </c>
      <c r="U109" s="21" t="s">
        <v>9</v>
      </c>
      <c r="V109" s="21" t="s">
        <v>9</v>
      </c>
      <c r="W109" s="20" t="s">
        <v>9</v>
      </c>
      <c r="X109" s="21" t="s">
        <v>9</v>
      </c>
      <c r="Y109" s="21" t="s">
        <v>9</v>
      </c>
      <c r="Z109" s="21" t="s">
        <v>9</v>
      </c>
      <c r="AA109" s="20">
        <v>0</v>
      </c>
      <c r="AB109" s="20" t="s">
        <v>9</v>
      </c>
      <c r="AC109" s="21" t="s">
        <v>9</v>
      </c>
      <c r="AD109" s="20" t="s">
        <v>9</v>
      </c>
      <c r="AE109" s="16" t="str" cm="1">
        <f t="array" ref="AE109">IF(AF109="","",INDEX(전산회선!$E$4:$E$1141,_xlfn.AGGREGATE(15,6,ROW(전산회선!$E$4:$E$1141)-ROW(전산회선!$E$4)+1/((전산회선!$B$4:$B$1141=$E109)*(전산회선!$F$4:$F$1141=AF109)),1)))</f>
        <v>GTV</v>
      </c>
      <c r="AF109" s="16">
        <f>IFERROR(IF(_xlfn.MAXIFS(전산회선!$F$4:$F$1141,전산회선!$B$4:$B$1141,$E109)=0,"",_xlfn.MAXIFS(전산회선!$F$4:$F$1141,전산회선!$B$4:$B$1141,$E109)),"")</f>
        <v>4</v>
      </c>
      <c r="AG109" s="16" t="str" cm="1">
        <f t="array" ref="AG109">IF(AH109="","",INDEX(전산회선!$E$4:$E$1141,_xlfn.AGGREGATE(15,6,ROW(전산회선!$E$4:$E$1141)-ROW(전산회선!$E$4)+1/((전산회선!$B$4:$B$1141=$E109)*(전산회선!$F$4:$F$1141=AH109)),1)))</f>
        <v>홈일반전화</v>
      </c>
      <c r="AH109" s="16">
        <f>IFERROR(IF(_xlfn.MAXIFS(전산회선!$F$4:$F$1141,전산회선!$B$4:$B$1141,$E109,전산회선!$F$4:$F$1141,"&lt;"&amp;AF109)=0,"",_xlfn.MAXIFS(전산회선!$F$4:$F$1141,전산회선!$B$4:$B$1141,$E109,전산회선!$F$4:$F$1141,"&lt;"&amp;AF109)),"")</f>
        <v>2</v>
      </c>
      <c r="AI109" s="16" t="str" cm="1">
        <f t="array" ref="AI109">IF(AJ109="","",INDEX(전산회선!$E$4:$E$1141,_xlfn.AGGREGATE(15,6,ROW(전산회선!$E$4:$E$1141)-ROW(전산회선!$E$4)+1/((전산회선!$B$4:$B$1141=$E109)*(전산회선!$F$4:$F$1141=AJ109)),1)))</f>
        <v>GiGA인터넷</v>
      </c>
      <c r="AJ109" s="16">
        <f>IFERROR(IF(_xlfn.MAXIFS(전산회선!$F$4:$F$1141,전산회선!$B$4:$B$1141,$E109,전산회선!$F$4:$F$1141,"&lt;"&amp;AH109)=0,"",_xlfn.MAXIFS(전산회선!$F$4:$F$1141,전산회선!$B$4:$B$1141,$E109,전산회선!$F$4:$F$1141,"&lt;"&amp;AH109)),"")</f>
        <v>1</v>
      </c>
      <c r="AK109" s="16" t="str" cm="1">
        <f t="array" ref="AK109">IF(AL109="","",INDEX(전산회선!$E$4:$E$1141,_xlfn.AGGREGATE(15,6,ROW(전산회선!$E$4:$E$1141)-ROW(전산회선!$E$4)+1/((전산회선!$B$4:$B$1141=$E109)*(전산회선!$F$4:$F$1141=AL109)),1)))</f>
        <v/>
      </c>
      <c r="AL109" s="16" t="str">
        <f>IFERROR(IF(_xlfn.MAXIFS(전산회선!$F$4:$F$1141,전산회선!$B$4:$B$1141,$E109,전산회선!$F$4:$F$1141,"&lt;"&amp;AJ109)=0,"",_xlfn.MAXIFS(전산회선!$F$4:$F$1141,전산회선!$B$4:$B$1141,$E109,전산회선!$F$4:$F$1141,"&lt;"&amp;AJ109)),"")</f>
        <v/>
      </c>
      <c r="AM109" s="16" t="str" cm="1">
        <f t="array" ref="AM109">IF(AN109="","",INDEX(전산회선!$E$4:$E$1141,_xlfn.AGGREGATE(15,6,ROW(전산회선!$E$4:$E$1141)-ROW(전산회선!$E$4)+1/((전산회선!$B$4:$B$1141=$E109)*(전산회선!$F$4:$F$1141=AN109)),1)))</f>
        <v/>
      </c>
      <c r="AN109" s="16" t="str">
        <f>IFERROR(IF(_xlfn.MAXIFS(전산회선!$F$4:$F$1141,전산회선!$B$4:$B$1141,$E109,전산회선!$F$4:$F$1141,"&lt;"&amp;AL109)=0,"",_xlfn.MAXIFS(전산회선!$F$4:$F$1141,전산회선!$B$4:$B$1141,$E109,전산회선!$F$4:$F$1141,"&lt;"&amp;AL109)),"")</f>
        <v/>
      </c>
      <c r="AO109" s="23">
        <v>107628</v>
      </c>
      <c r="AP109" s="23">
        <v>107634</v>
      </c>
      <c r="AQ109" s="23">
        <v>107446</v>
      </c>
      <c r="AR109" s="23">
        <v>108137</v>
      </c>
      <c r="AS109" s="23">
        <v>107511</v>
      </c>
      <c r="AT109" s="23">
        <v>107577</v>
      </c>
      <c r="AU109" s="23">
        <v>108505</v>
      </c>
      <c r="AV109" s="23">
        <v>108241</v>
      </c>
      <c r="AW109" s="23">
        <v>108402</v>
      </c>
      <c r="AX109" s="23">
        <v>107934</v>
      </c>
      <c r="AY109" s="23">
        <v>108680</v>
      </c>
      <c r="AZ109" s="23">
        <v>108115</v>
      </c>
      <c r="BA109" s="23">
        <v>107984.16666666667</v>
      </c>
      <c r="BB109" s="23">
        <f t="shared" si="7"/>
        <v>1295810</v>
      </c>
      <c r="BC109" s="23">
        <v>0</v>
      </c>
      <c r="BD109" s="23">
        <v>0</v>
      </c>
      <c r="BE109" s="23">
        <v>0</v>
      </c>
      <c r="BF109" s="23">
        <v>0</v>
      </c>
      <c r="BG109" s="23">
        <v>0</v>
      </c>
      <c r="BH109" s="23">
        <v>0</v>
      </c>
      <c r="BI109" s="23">
        <v>0</v>
      </c>
      <c r="BJ109" s="23">
        <v>0</v>
      </c>
      <c r="BK109" s="23">
        <v>0</v>
      </c>
      <c r="BL109" s="23">
        <v>0</v>
      </c>
      <c r="BM109" s="23">
        <v>0</v>
      </c>
      <c r="BN109" s="23">
        <v>0</v>
      </c>
      <c r="BO109" s="23">
        <v>0</v>
      </c>
      <c r="BP109" s="23">
        <v>0</v>
      </c>
      <c r="BQ109" s="17" t="str">
        <f>IFERROR(INDEX(피벗!$BL$5:$CH$5,1,MATCH($BR109,INDEX(피벗!$BL:$CH,MATCH($E109,피벗!$BJ:$BJ,0),0),0)),"")</f>
        <v/>
      </c>
      <c r="BR109" s="23" t="str">
        <f>IFERROR(LARGE(INDEX(피벗!$BL:$CH,MATCH(성장고객!$E109,피벗!$BJ:$BJ,0),0),1),"")</f>
        <v/>
      </c>
      <c r="BS109" s="27" t="str">
        <f t="shared" si="8"/>
        <v/>
      </c>
      <c r="BT109" s="17" t="str">
        <f>IFERROR(INDEX(피벗!$BL$5:$CH$5,1,MATCH($BU109,INDEX(피벗!$BL:$CH,MATCH($E109,피벗!$BJ:$BJ,0),0),0)),"")</f>
        <v/>
      </c>
      <c r="BU109" s="23" t="str">
        <f>IFERROR(LARGE(INDEX(피벗!$BL:$CH,MATCH(성장고객!$E109,피벗!$BJ:$BJ,0),0),2),"")</f>
        <v/>
      </c>
      <c r="BV109" s="27" t="str">
        <f t="shared" si="9"/>
        <v/>
      </c>
      <c r="BW109" s="17" t="str">
        <f>IFERROR(INDEX(피벗!$BL$5:$CH$5,1,MATCH($BX109,INDEX(피벗!$BL:$CH,MATCH($E109,피벗!$BJ:$BJ,0),0),0)),"")</f>
        <v/>
      </c>
      <c r="BX109" s="23" t="str">
        <f>IFERROR(LARGE(INDEX(피벗!$BL:$CH,MATCH(성장고객!$E109,피벗!$BJ:$BJ,0),0),3),"")</f>
        <v/>
      </c>
      <c r="BY109" s="27" t="str">
        <f t="shared" si="10"/>
        <v/>
      </c>
      <c r="BZ109" s="17" t="str">
        <f>IFERROR(INDEX(피벗!$BL$5:$CH$5,1,MATCH($CA109,INDEX(피벗!$BL:$CH,MATCH($E109,피벗!$BJ:$BJ,0),0),0)),"")</f>
        <v/>
      </c>
      <c r="CA109" s="23" t="str">
        <f>IFERROR(LARGE(INDEX(피벗!$BL:$CH,MATCH(성장고객!$E109,피벗!$BJ:$BJ,0),0),4),"")</f>
        <v/>
      </c>
      <c r="CB109" s="27" t="str">
        <f t="shared" si="11"/>
        <v/>
      </c>
      <c r="CC109" s="17" t="str">
        <f>IFERROR(INDEX(피벗!$BL$5:$CH$5,1,MATCH($CD109,INDEX(피벗!$BL:$CH,MATCH($E109,피벗!$BJ:$BJ,0),0),0)),"")</f>
        <v/>
      </c>
      <c r="CD109" s="23" t="str">
        <f>IFERROR(LARGE(INDEX(피벗!$BL:$CH,MATCH(성장고객!$E109,피벗!$BJ:$BJ,0),0),5),"")</f>
        <v/>
      </c>
      <c r="CE109" s="27" t="str">
        <f t="shared" si="12"/>
        <v/>
      </c>
      <c r="CF109" s="23" t="str">
        <f>IFERROR(INDEX(피벗!$CI:$CI,MATCH($E109,피벗!$BJ:$BJ,0)),"")</f>
        <v/>
      </c>
      <c r="CG109" s="25" t="str">
        <f t="shared" si="13"/>
        <v/>
      </c>
      <c r="CH109" s="17" t="str">
        <f>IFERROR(INDEX(피벗!$EZ$5:$GE$5,1,MATCH($CI109,INDEX(피벗!$EZ:$GE,MATCH($E109,피벗!$EY:$EY,0),0),0)),"")</f>
        <v>MeGA인터넷</v>
      </c>
      <c r="CI109" s="23">
        <f>IFERROR(LARGE(INDEX(피벗!$EZ:$GE,MATCH(성장고객!$E109,피벗!$EY:$EY,0),0),1),"")</f>
        <v>571200</v>
      </c>
      <c r="CJ109" s="17" t="str">
        <f>IFERROR(INDEX(피벗!$EZ$5:$GE$5,1,MATCH($CK109,INDEX(피벗!$EZ:$GE,MATCH($E109,피벗!$EY:$EY,0),0),0)),"")</f>
        <v>GTV</v>
      </c>
      <c r="CK109" s="23">
        <f>IFERROR(LARGE(INDEX(피벗!$EZ:$GE,MATCH(성장고객!$E109,피벗!$EY:$EY,0),0),2),"")</f>
        <v>374400</v>
      </c>
      <c r="CL109" s="17" t="str">
        <f>IFERROR(INDEX(피벗!$EZ$5:$GE$5,1,MATCH($CM109,INDEX(피벗!$EZ:$GE,MATCH($E109,피벗!$EY:$EY,0),0),0)),"")</f>
        <v>GiGA인터넷</v>
      </c>
      <c r="CM109" s="23">
        <f>IFERROR(LARGE(INDEX(피벗!$EZ:$GE,MATCH(성장고객!$E109,피벗!$EY:$EY,0),0),3),"")</f>
        <v>240000</v>
      </c>
      <c r="CN109" s="17" t="str">
        <f>IFERROR(INDEX(피벗!$EZ$5:$GE$5,1,MATCH($CO109,INDEX(피벗!$EZ:$GE,MATCH($E109,피벗!$EY:$EY,0),0),0)),"")</f>
        <v>홈일반전화</v>
      </c>
      <c r="CO109" s="23">
        <f>IFERROR(LARGE(INDEX(피벗!$EZ:$GE,MATCH(성장고객!$E109,피벗!$EY:$EY,0),0),4),"")</f>
        <v>57410</v>
      </c>
      <c r="CP109" s="17" t="str">
        <f>IFERROR(INDEX(피벗!$EZ$5:$GE$5,1,MATCH($CQ109,INDEX(피벗!$EZ:$GE,MATCH($E109,피벗!$EY:$EY,0),0),0)),"")</f>
        <v>홈지능망</v>
      </c>
      <c r="CQ109" s="23">
        <f>IFERROR(LARGE(INDEX(피벗!$EZ:$GE,MATCH(성장고객!$E109,피벗!$EY:$EY,0),0),5),"")</f>
        <v>52800</v>
      </c>
      <c r="CR109" s="23">
        <f>IFERROR(INDEX(피벗!$GF:$GF,MATCH($E109,피벗!$EY:$EY,0)),"")</f>
        <v>1295810</v>
      </c>
    </row>
    <row r="110" spans="1:96" x14ac:dyDescent="0.45">
      <c r="A110" s="20" t="s">
        <v>982</v>
      </c>
      <c r="B110" s="20" t="s">
        <v>701</v>
      </c>
      <c r="C110" s="20" t="s">
        <v>104</v>
      </c>
      <c r="D110" s="20" t="s">
        <v>985</v>
      </c>
      <c r="E110" s="20" t="s">
        <v>750</v>
      </c>
      <c r="F110" s="21" t="s">
        <v>751</v>
      </c>
      <c r="G110" s="21" t="s">
        <v>1</v>
      </c>
      <c r="H110" s="21" t="s">
        <v>0</v>
      </c>
      <c r="I110" s="22"/>
      <c r="J110" s="22" t="s">
        <v>752</v>
      </c>
      <c r="K110" s="20" t="s">
        <v>0</v>
      </c>
      <c r="L110" s="20" t="s">
        <v>1316</v>
      </c>
      <c r="M110" s="20" t="s">
        <v>1330</v>
      </c>
      <c r="N110" s="20" t="s">
        <v>1331</v>
      </c>
      <c r="O110" s="21" t="s">
        <v>2065</v>
      </c>
      <c r="P110" s="21">
        <v>13</v>
      </c>
      <c r="Q110" s="21" t="s">
        <v>9</v>
      </c>
      <c r="R110" s="21" t="s">
        <v>9</v>
      </c>
      <c r="S110" s="21" t="s">
        <v>9</v>
      </c>
      <c r="T110" s="21" t="s">
        <v>9</v>
      </c>
      <c r="U110" s="21" t="s">
        <v>9</v>
      </c>
      <c r="V110" s="21" t="s">
        <v>9</v>
      </c>
      <c r="W110" s="20" t="s">
        <v>9</v>
      </c>
      <c r="X110" s="21" t="s">
        <v>9</v>
      </c>
      <c r="Y110" s="21" t="s">
        <v>9</v>
      </c>
      <c r="Z110" s="21" t="s">
        <v>9</v>
      </c>
      <c r="AA110" s="20">
        <v>0</v>
      </c>
      <c r="AB110" s="20" t="s">
        <v>9</v>
      </c>
      <c r="AC110" s="21" t="s">
        <v>9</v>
      </c>
      <c r="AD110" s="20" t="s">
        <v>9</v>
      </c>
      <c r="AE110" s="16" t="str" cm="1">
        <f t="array" ref="AE110">IF(AF110="","",INDEX(전산회선!$E$4:$E$1141,_xlfn.AGGREGATE(15,6,ROW(전산회선!$E$4:$E$1141)-ROW(전산회선!$E$4)+1/((전산회선!$B$4:$B$1141=$E110)*(전산회선!$F$4:$F$1141=AF110)),1)))</f>
        <v>MeGA인터넷</v>
      </c>
      <c r="AF110" s="16">
        <f>IFERROR(IF(_xlfn.MAXIFS(전산회선!$F$4:$F$1141,전산회선!$B$4:$B$1141,$E110)=0,"",_xlfn.MAXIFS(전산회선!$F$4:$F$1141,전산회선!$B$4:$B$1141,$E110)),"")</f>
        <v>5</v>
      </c>
      <c r="AG110" s="16" t="str" cm="1">
        <f t="array" ref="AG110">IF(AH110="","",INDEX(전산회선!$E$4:$E$1141,_xlfn.AGGREGATE(15,6,ROW(전산회선!$E$4:$E$1141)-ROW(전산회선!$E$4)+1/((전산회선!$B$4:$B$1141=$E110)*(전산회선!$F$4:$F$1141=AH110)),1)))</f>
        <v>GTS</v>
      </c>
      <c r="AH110" s="16">
        <f>IFERROR(IF(_xlfn.MAXIFS(전산회선!$F$4:$F$1141,전산회선!$B$4:$B$1141,$E110,전산회선!$F$4:$F$1141,"&lt;"&amp;AF110)=0,"",_xlfn.MAXIFS(전산회선!$F$4:$F$1141,전산회선!$B$4:$B$1141,$E110,전산회선!$F$4:$F$1141,"&lt;"&amp;AF110)),"")</f>
        <v>3</v>
      </c>
      <c r="AI110" s="16" t="str" cm="1">
        <f t="array" ref="AI110">IF(AJ110="","",INDEX(전산회선!$E$4:$E$1141,_xlfn.AGGREGATE(15,6,ROW(전산회선!$E$4:$E$1141)-ROW(전산회선!$E$4)+1/((전산회선!$B$4:$B$1141=$E110)*(전산회선!$F$4:$F$1141=AJ110)),1)))</f>
        <v>홈인터넷전화</v>
      </c>
      <c r="AJ110" s="16">
        <f>IFERROR(IF(_xlfn.MAXIFS(전산회선!$F$4:$F$1141,전산회선!$B$4:$B$1141,$E110,전산회선!$F$4:$F$1141,"&lt;"&amp;AH110)=0,"",_xlfn.MAXIFS(전산회선!$F$4:$F$1141,전산회선!$B$4:$B$1141,$E110,전산회선!$F$4:$F$1141,"&lt;"&amp;AH110)),"")</f>
        <v>1</v>
      </c>
      <c r="AK110" s="16" t="str" cm="1">
        <f t="array" ref="AK110">IF(AL110="","",INDEX(전산회선!$E$4:$E$1141,_xlfn.AGGREGATE(15,6,ROW(전산회선!$E$4:$E$1141)-ROW(전산회선!$E$4)+1/((전산회선!$B$4:$B$1141=$E110)*(전산회선!$F$4:$F$1141=AL110)),1)))</f>
        <v/>
      </c>
      <c r="AL110" s="16" t="str">
        <f>IFERROR(IF(_xlfn.MAXIFS(전산회선!$F$4:$F$1141,전산회선!$B$4:$B$1141,$E110,전산회선!$F$4:$F$1141,"&lt;"&amp;AJ110)=0,"",_xlfn.MAXIFS(전산회선!$F$4:$F$1141,전산회선!$B$4:$B$1141,$E110,전산회선!$F$4:$F$1141,"&lt;"&amp;AJ110)),"")</f>
        <v/>
      </c>
      <c r="AM110" s="16" t="str" cm="1">
        <f t="array" ref="AM110">IF(AN110="","",INDEX(전산회선!$E$4:$E$1141,_xlfn.AGGREGATE(15,6,ROW(전산회선!$E$4:$E$1141)-ROW(전산회선!$E$4)+1/((전산회선!$B$4:$B$1141=$E110)*(전산회선!$F$4:$F$1141=AN110)),1)))</f>
        <v/>
      </c>
      <c r="AN110" s="16" t="str">
        <f>IFERROR(IF(_xlfn.MAXIFS(전산회선!$F$4:$F$1141,전산회선!$B$4:$B$1141,$E110,전산회선!$F$4:$F$1141,"&lt;"&amp;AL110)=0,"",_xlfn.MAXIFS(전산회선!$F$4:$F$1141,전산회선!$B$4:$B$1141,$E110,전산회선!$F$4:$F$1141,"&lt;"&amp;AL110)),"")</f>
        <v/>
      </c>
      <c r="AO110" s="23">
        <v>127092</v>
      </c>
      <c r="AP110" s="23">
        <v>127121</v>
      </c>
      <c r="AQ110" s="23">
        <v>127537</v>
      </c>
      <c r="AR110" s="23">
        <v>127193</v>
      </c>
      <c r="AS110" s="23">
        <v>126990</v>
      </c>
      <c r="AT110" s="23">
        <v>126918</v>
      </c>
      <c r="AU110" s="23">
        <v>127570</v>
      </c>
      <c r="AV110" s="23">
        <v>127394</v>
      </c>
      <c r="AW110" s="23">
        <v>127048</v>
      </c>
      <c r="AX110" s="23">
        <v>127338</v>
      </c>
      <c r="AY110" s="23">
        <v>126947</v>
      </c>
      <c r="AZ110" s="23">
        <v>161536</v>
      </c>
      <c r="BA110" s="23">
        <v>130057</v>
      </c>
      <c r="BB110" s="23">
        <f t="shared" si="7"/>
        <v>1560684</v>
      </c>
      <c r="BC110" s="23">
        <v>0</v>
      </c>
      <c r="BD110" s="23">
        <v>0</v>
      </c>
      <c r="BE110" s="23">
        <v>0</v>
      </c>
      <c r="BF110" s="23">
        <v>0</v>
      </c>
      <c r="BG110" s="23">
        <v>0</v>
      </c>
      <c r="BH110" s="23">
        <v>0</v>
      </c>
      <c r="BI110" s="23">
        <v>0</v>
      </c>
      <c r="BJ110" s="23">
        <v>0</v>
      </c>
      <c r="BK110" s="23">
        <v>0</v>
      </c>
      <c r="BL110" s="23">
        <v>0</v>
      </c>
      <c r="BM110" s="23">
        <v>0</v>
      </c>
      <c r="BN110" s="23">
        <v>34183</v>
      </c>
      <c r="BO110" s="23">
        <v>2848.5833333333335</v>
      </c>
      <c r="BP110" s="23">
        <v>34183</v>
      </c>
      <c r="BQ110" s="17" t="str">
        <f>IFERROR(INDEX(피벗!$BL$5:$CH$5,1,MATCH($BR110,INDEX(피벗!$BL:$CH,MATCH($E110,피벗!$BJ:$BJ,0),0),0)),"")</f>
        <v>MeGA인터넷</v>
      </c>
      <c r="BR110" s="23">
        <f>IFERROR(LARGE(INDEX(피벗!$BL:$CH,MATCH(성장고객!$E110,피벗!$BJ:$BJ,0),0),1),"")</f>
        <v>14321.7</v>
      </c>
      <c r="BS110" s="27">
        <f t="shared" si="8"/>
        <v>9.1765533573740753E-3</v>
      </c>
      <c r="BT110" s="17" t="str">
        <f>IFERROR(INDEX(피벗!$BL$5:$CH$5,1,MATCH($BU110,INDEX(피벗!$BL:$CH,MATCH($E110,피벗!$BJ:$BJ,0),0),0)),"")</f>
        <v>GTV</v>
      </c>
      <c r="BU110" s="23">
        <f>IFERROR(LARGE(INDEX(피벗!$BL:$CH,MATCH(성장고객!$E110,피벗!$BJ:$BJ,0),0),2),"")</f>
        <v>13538.3</v>
      </c>
      <c r="BV110" s="27">
        <f t="shared" si="9"/>
        <v>8.674593960084168E-3</v>
      </c>
      <c r="BW110" s="17" t="str">
        <f>IFERROR(INDEX(피벗!$BL$5:$CH$5,1,MATCH($BX110,INDEX(피벗!$BL:$CH,MATCH($E110,피벗!$BJ:$BJ,0),0),0)),"")</f>
        <v>기가지니 TV</v>
      </c>
      <c r="BX110" s="23">
        <f>IFERROR(LARGE(INDEX(피벗!$BL:$CH,MATCH(성장고객!$E110,피벗!$BJ:$BJ,0),0),3),"")</f>
        <v>5420</v>
      </c>
      <c r="BY110" s="27">
        <f t="shared" si="10"/>
        <v>3.4728362692255446E-3</v>
      </c>
      <c r="BZ110" s="17" t="str">
        <f>IFERROR(INDEX(피벗!$BL$5:$CH$5,1,MATCH($CA110,INDEX(피벗!$BL:$CH,MATCH($E110,피벗!$BJ:$BJ,0),0),0)),"")</f>
        <v>인터넷부가</v>
      </c>
      <c r="CA110" s="23">
        <f>IFERROR(LARGE(INDEX(피벗!$BL:$CH,MATCH(성장고객!$E110,피벗!$BJ:$BJ,0),0),4),"")</f>
        <v>903</v>
      </c>
      <c r="CB110" s="27">
        <f t="shared" si="11"/>
        <v>5.7859246330455103E-4</v>
      </c>
      <c r="CC110" s="17" t="str">
        <f>IFERROR(INDEX(피벗!$BL$5:$CH$5,1,MATCH($CD110,INDEX(피벗!$BL:$CH,MATCH($E110,피벗!$BJ:$BJ,0),0),0)),"")</f>
        <v/>
      </c>
      <c r="CD110" s="23" t="str">
        <f>IFERROR(LARGE(INDEX(피벗!$BL:$CH,MATCH(성장고객!$E110,피벗!$BJ:$BJ,0),0),5),"")</f>
        <v/>
      </c>
      <c r="CE110" s="27" t="str">
        <f t="shared" si="12"/>
        <v/>
      </c>
      <c r="CF110" s="23">
        <f>IFERROR(INDEX(피벗!$CI:$CI,MATCH($E110,피벗!$BJ:$BJ,0)),"")</f>
        <v>34183</v>
      </c>
      <c r="CG110" s="25">
        <f t="shared" si="13"/>
        <v>2.190257604998834E-2</v>
      </c>
      <c r="CH110" s="17" t="str">
        <f>IFERROR(INDEX(피벗!$EZ$5:$GE$5,1,MATCH($CI110,INDEX(피벗!$EZ:$GE,MATCH($E110,피벗!$EY:$EY,0),0),0)),"")</f>
        <v>MeGA인터넷</v>
      </c>
      <c r="CI110" s="23">
        <f>IFERROR(LARGE(INDEX(피벗!$EZ:$GE,MATCH(성장고객!$E110,피벗!$EY:$EY,0),0),1),"")</f>
        <v>1075121.7</v>
      </c>
      <c r="CJ110" s="17" t="str">
        <f>IFERROR(INDEX(피벗!$EZ$5:$GE$5,1,MATCH($CK110,INDEX(피벗!$EZ:$GE,MATCH($E110,피벗!$EY:$EY,0),0),0)),"")</f>
        <v>GTV</v>
      </c>
      <c r="CK110" s="23">
        <f>IFERROR(LARGE(INDEX(피벗!$EZ:$GE,MATCH(성장고객!$E110,피벗!$EY:$EY,0),0),2),"")</f>
        <v>186338.3</v>
      </c>
      <c r="CL110" s="17" t="str">
        <f>IFERROR(INDEX(피벗!$EZ$5:$GE$5,1,MATCH($CM110,INDEX(피벗!$EZ:$GE,MATCH($E110,피벗!$EY:$EY,0),0),0)),"")</f>
        <v>홈일반전화</v>
      </c>
      <c r="CM110" s="23">
        <f>IFERROR(LARGE(INDEX(피벗!$EZ:$GE,MATCH(성장고객!$E110,피벗!$EY:$EY,0),0),3),"")</f>
        <v>123485</v>
      </c>
      <c r="CN110" s="17" t="str">
        <f>IFERROR(INDEX(피벗!$EZ$5:$GE$5,1,MATCH($CO110,INDEX(피벗!$EZ:$GE,MATCH($E110,피벗!$EY:$EY,0),0),0)),"")</f>
        <v>GTS</v>
      </c>
      <c r="CO110" s="23">
        <f>IFERROR(LARGE(INDEX(피벗!$EZ:$GE,MATCH(성장고객!$E110,피벗!$EY:$EY,0),0),4),"")</f>
        <v>119016</v>
      </c>
      <c r="CP110" s="17" t="str">
        <f>IFERROR(INDEX(피벗!$EZ$5:$GE$5,1,MATCH($CQ110,INDEX(피벗!$EZ:$GE,MATCH($E110,피벗!$EY:$EY,0),0),0)),"")</f>
        <v>홈지능망</v>
      </c>
      <c r="CQ110" s="23">
        <f>IFERROR(LARGE(INDEX(피벗!$EZ:$GE,MATCH(성장고객!$E110,피벗!$EY:$EY,0),0),5),"")</f>
        <v>26400</v>
      </c>
      <c r="CR110" s="23">
        <f>IFERROR(INDEX(피벗!$GF:$GF,MATCH($E110,피벗!$EY:$EY,0)),"")</f>
        <v>1560684</v>
      </c>
    </row>
    <row r="111" spans="1:96" x14ac:dyDescent="0.45">
      <c r="A111" s="20" t="s">
        <v>982</v>
      </c>
      <c r="B111" s="20" t="s">
        <v>29</v>
      </c>
      <c r="C111" s="20" t="s">
        <v>30</v>
      </c>
      <c r="D111" s="20" t="s">
        <v>993</v>
      </c>
      <c r="E111" s="20" t="s">
        <v>1079</v>
      </c>
      <c r="F111" s="21" t="s">
        <v>1080</v>
      </c>
      <c r="G111" s="21" t="s">
        <v>1</v>
      </c>
      <c r="H111" s="21" t="s">
        <v>0</v>
      </c>
      <c r="I111" s="22"/>
      <c r="J111" s="22"/>
      <c r="K111" s="20" t="s">
        <v>0</v>
      </c>
      <c r="L111" s="20" t="s">
        <v>1316</v>
      </c>
      <c r="M111" s="20" t="s">
        <v>1381</v>
      </c>
      <c r="N111" s="20" t="s">
        <v>1336</v>
      </c>
      <c r="O111" s="21" t="s">
        <v>9</v>
      </c>
      <c r="P111" s="21">
        <v>1</v>
      </c>
      <c r="Q111" s="21" t="s">
        <v>1392</v>
      </c>
      <c r="R111" s="21" t="s">
        <v>1320</v>
      </c>
      <c r="S111" s="21" t="s">
        <v>1321</v>
      </c>
      <c r="T111" s="21" t="s">
        <v>1316</v>
      </c>
      <c r="U111" s="21" t="s">
        <v>1595</v>
      </c>
      <c r="V111" s="21" t="s">
        <v>1596</v>
      </c>
      <c r="W111" s="20" t="s">
        <v>1597</v>
      </c>
      <c r="X111" s="21" t="s">
        <v>1598</v>
      </c>
      <c r="Y111" s="21" t="s">
        <v>1599</v>
      </c>
      <c r="Z111" s="21" t="s">
        <v>1600</v>
      </c>
      <c r="AA111" s="20">
        <v>13</v>
      </c>
      <c r="AB111" s="20" t="s">
        <v>1492</v>
      </c>
      <c r="AC111" s="21" t="s">
        <v>1601</v>
      </c>
      <c r="AD111" s="20" t="s">
        <v>1311</v>
      </c>
      <c r="AE111" s="16" t="str" cm="1">
        <f t="array" ref="AE111">IF(AF111="","",INDEX(전산회선!$E$4:$E$1141,_xlfn.AGGREGATE(15,6,ROW(전산회선!$E$4:$E$1141)-ROW(전산회선!$E$4)+1/((전산회선!$B$4:$B$1141=$E111)*(전산회선!$F$4:$F$1141=AF111)),1)))</f>
        <v/>
      </c>
      <c r="AF111" s="16" t="str">
        <f>IFERROR(IF(_xlfn.MAXIFS(전산회선!$F$4:$F$1141,전산회선!$B$4:$B$1141,$E111)=0,"",_xlfn.MAXIFS(전산회선!$F$4:$F$1141,전산회선!$B$4:$B$1141,$E111)),"")</f>
        <v/>
      </c>
      <c r="AG111" s="16" t="str" cm="1">
        <f t="array" ref="AG111">IF(AH111="","",INDEX(전산회선!$E$4:$E$1141,_xlfn.AGGREGATE(15,6,ROW(전산회선!$E$4:$E$1141)-ROW(전산회선!$E$4)+1/((전산회선!$B$4:$B$1141=$E111)*(전산회선!$F$4:$F$1141=AH111)),1)))</f>
        <v/>
      </c>
      <c r="AH111" s="16" t="str">
        <f>IFERROR(IF(_xlfn.MAXIFS(전산회선!$F$4:$F$1141,전산회선!$B$4:$B$1141,$E111,전산회선!$F$4:$F$1141,"&lt;"&amp;AF111)=0,"",_xlfn.MAXIFS(전산회선!$F$4:$F$1141,전산회선!$B$4:$B$1141,$E111,전산회선!$F$4:$F$1141,"&lt;"&amp;AF111)),"")</f>
        <v/>
      </c>
      <c r="AI111" s="16" t="str" cm="1">
        <f t="array" ref="AI111">IF(AJ111="","",INDEX(전산회선!$E$4:$E$1141,_xlfn.AGGREGATE(15,6,ROW(전산회선!$E$4:$E$1141)-ROW(전산회선!$E$4)+1/((전산회선!$B$4:$B$1141=$E111)*(전산회선!$F$4:$F$1141=AJ111)),1)))</f>
        <v/>
      </c>
      <c r="AJ111" s="16" t="str">
        <f>IFERROR(IF(_xlfn.MAXIFS(전산회선!$F$4:$F$1141,전산회선!$B$4:$B$1141,$E111,전산회선!$F$4:$F$1141,"&lt;"&amp;AH111)=0,"",_xlfn.MAXIFS(전산회선!$F$4:$F$1141,전산회선!$B$4:$B$1141,$E111,전산회선!$F$4:$F$1141,"&lt;"&amp;AH111)),"")</f>
        <v/>
      </c>
      <c r="AK111" s="16" t="str" cm="1">
        <f t="array" ref="AK111">IF(AL111="","",INDEX(전산회선!$E$4:$E$1141,_xlfn.AGGREGATE(15,6,ROW(전산회선!$E$4:$E$1141)-ROW(전산회선!$E$4)+1/((전산회선!$B$4:$B$1141=$E111)*(전산회선!$F$4:$F$1141=AL111)),1)))</f>
        <v/>
      </c>
      <c r="AL111" s="16" t="str">
        <f>IFERROR(IF(_xlfn.MAXIFS(전산회선!$F$4:$F$1141,전산회선!$B$4:$B$1141,$E111,전산회선!$F$4:$F$1141,"&lt;"&amp;AJ111)=0,"",_xlfn.MAXIFS(전산회선!$F$4:$F$1141,전산회선!$B$4:$B$1141,$E111,전산회선!$F$4:$F$1141,"&lt;"&amp;AJ111)),"")</f>
        <v/>
      </c>
      <c r="AM111" s="16" t="str" cm="1">
        <f t="array" ref="AM111">IF(AN111="","",INDEX(전산회선!$E$4:$E$1141,_xlfn.AGGREGATE(15,6,ROW(전산회선!$E$4:$E$1141)-ROW(전산회선!$E$4)+1/((전산회선!$B$4:$B$1141=$E111)*(전산회선!$F$4:$F$1141=AN111)),1)))</f>
        <v/>
      </c>
      <c r="AN111" s="16" t="str">
        <f>IFERROR(IF(_xlfn.MAXIFS(전산회선!$F$4:$F$1141,전산회선!$B$4:$B$1141,$E111,전산회선!$F$4:$F$1141,"&lt;"&amp;AL111)=0,"",_xlfn.MAXIFS(전산회선!$F$4:$F$1141,전산회선!$B$4:$B$1141,$E111,전산회선!$F$4:$F$1141,"&lt;"&amp;AL111)),"")</f>
        <v/>
      </c>
      <c r="AO111" s="23">
        <v>0</v>
      </c>
      <c r="AP111" s="23">
        <v>0</v>
      </c>
      <c r="AQ111" s="23">
        <v>0</v>
      </c>
      <c r="AR111" s="23">
        <v>0</v>
      </c>
      <c r="AS111" s="23">
        <v>0</v>
      </c>
      <c r="AT111" s="23">
        <v>0</v>
      </c>
      <c r="AU111" s="23">
        <v>0</v>
      </c>
      <c r="AV111" s="23">
        <v>0</v>
      </c>
      <c r="AW111" s="23">
        <v>0</v>
      </c>
      <c r="AX111" s="23">
        <v>0</v>
      </c>
      <c r="AY111" s="23">
        <v>0</v>
      </c>
      <c r="AZ111" s="23">
        <v>0</v>
      </c>
      <c r="BA111" s="23">
        <v>0</v>
      </c>
      <c r="BB111" s="23">
        <f t="shared" si="7"/>
        <v>0</v>
      </c>
      <c r="BC111" s="23">
        <v>0</v>
      </c>
      <c r="BD111" s="23">
        <v>0</v>
      </c>
      <c r="BE111" s="23">
        <v>0</v>
      </c>
      <c r="BF111" s="23">
        <v>0</v>
      </c>
      <c r="BG111" s="23">
        <v>0</v>
      </c>
      <c r="BH111" s="23">
        <v>0</v>
      </c>
      <c r="BI111" s="23">
        <v>0</v>
      </c>
      <c r="BJ111" s="23">
        <v>0</v>
      </c>
      <c r="BK111" s="23">
        <v>0</v>
      </c>
      <c r="BL111" s="23">
        <v>0</v>
      </c>
      <c r="BM111" s="23">
        <v>0</v>
      </c>
      <c r="BN111" s="23">
        <v>0</v>
      </c>
      <c r="BO111" s="23">
        <v>0</v>
      </c>
      <c r="BP111" s="23">
        <v>0</v>
      </c>
      <c r="BQ111" s="17" t="str">
        <f>IFERROR(INDEX(피벗!$BL$5:$CH$5,1,MATCH($BR111,INDEX(피벗!$BL:$CH,MATCH($E111,피벗!$BJ:$BJ,0),0),0)),"")</f>
        <v/>
      </c>
      <c r="BR111" s="23" t="str">
        <f>IFERROR(LARGE(INDEX(피벗!$BL:$CH,MATCH(성장고객!$E111,피벗!$BJ:$BJ,0),0),1),"")</f>
        <v/>
      </c>
      <c r="BS111" s="27" t="str">
        <f t="shared" si="8"/>
        <v/>
      </c>
      <c r="BT111" s="17" t="str">
        <f>IFERROR(INDEX(피벗!$BL$5:$CH$5,1,MATCH($BU111,INDEX(피벗!$BL:$CH,MATCH($E111,피벗!$BJ:$BJ,0),0),0)),"")</f>
        <v/>
      </c>
      <c r="BU111" s="23" t="str">
        <f>IFERROR(LARGE(INDEX(피벗!$BL:$CH,MATCH(성장고객!$E111,피벗!$BJ:$BJ,0),0),2),"")</f>
        <v/>
      </c>
      <c r="BV111" s="27" t="str">
        <f t="shared" si="9"/>
        <v/>
      </c>
      <c r="BW111" s="17" t="str">
        <f>IFERROR(INDEX(피벗!$BL$5:$CH$5,1,MATCH($BX111,INDEX(피벗!$BL:$CH,MATCH($E111,피벗!$BJ:$BJ,0),0),0)),"")</f>
        <v/>
      </c>
      <c r="BX111" s="23" t="str">
        <f>IFERROR(LARGE(INDEX(피벗!$BL:$CH,MATCH(성장고객!$E111,피벗!$BJ:$BJ,0),0),3),"")</f>
        <v/>
      </c>
      <c r="BY111" s="27" t="str">
        <f t="shared" si="10"/>
        <v/>
      </c>
      <c r="BZ111" s="17" t="str">
        <f>IFERROR(INDEX(피벗!$BL$5:$CH$5,1,MATCH($CA111,INDEX(피벗!$BL:$CH,MATCH($E111,피벗!$BJ:$BJ,0),0),0)),"")</f>
        <v/>
      </c>
      <c r="CA111" s="23" t="str">
        <f>IFERROR(LARGE(INDEX(피벗!$BL:$CH,MATCH(성장고객!$E111,피벗!$BJ:$BJ,0),0),4),"")</f>
        <v/>
      </c>
      <c r="CB111" s="27" t="str">
        <f t="shared" si="11"/>
        <v/>
      </c>
      <c r="CC111" s="17" t="str">
        <f>IFERROR(INDEX(피벗!$BL$5:$CH$5,1,MATCH($CD111,INDEX(피벗!$BL:$CH,MATCH($E111,피벗!$BJ:$BJ,0),0),0)),"")</f>
        <v/>
      </c>
      <c r="CD111" s="23" t="str">
        <f>IFERROR(LARGE(INDEX(피벗!$BL:$CH,MATCH(성장고객!$E111,피벗!$BJ:$BJ,0),0),5),"")</f>
        <v/>
      </c>
      <c r="CE111" s="27" t="str">
        <f t="shared" si="12"/>
        <v/>
      </c>
      <c r="CF111" s="23" t="str">
        <f>IFERROR(INDEX(피벗!$CI:$CI,MATCH($E111,피벗!$BJ:$BJ,0)),"")</f>
        <v/>
      </c>
      <c r="CG111" s="25" t="str">
        <f t="shared" si="13"/>
        <v/>
      </c>
      <c r="CH111" s="17" t="str">
        <f>IFERROR(INDEX(피벗!$EZ$5:$GE$5,1,MATCH($CI111,INDEX(피벗!$EZ:$GE,MATCH($E111,피벗!$EY:$EY,0),0),0)),"")</f>
        <v/>
      </c>
      <c r="CI111" s="23" t="str">
        <f>IFERROR(LARGE(INDEX(피벗!$EZ:$GE,MATCH(성장고객!$E111,피벗!$EY:$EY,0),0),1),"")</f>
        <v/>
      </c>
      <c r="CJ111" s="17" t="str">
        <f>IFERROR(INDEX(피벗!$EZ$5:$GE$5,1,MATCH($CK111,INDEX(피벗!$EZ:$GE,MATCH($E111,피벗!$EY:$EY,0),0),0)),"")</f>
        <v/>
      </c>
      <c r="CK111" s="23" t="str">
        <f>IFERROR(LARGE(INDEX(피벗!$EZ:$GE,MATCH(성장고객!$E111,피벗!$EY:$EY,0),0),2),"")</f>
        <v/>
      </c>
      <c r="CL111" s="17" t="str">
        <f>IFERROR(INDEX(피벗!$EZ$5:$GE$5,1,MATCH($CM111,INDEX(피벗!$EZ:$GE,MATCH($E111,피벗!$EY:$EY,0),0),0)),"")</f>
        <v/>
      </c>
      <c r="CM111" s="23" t="str">
        <f>IFERROR(LARGE(INDEX(피벗!$EZ:$GE,MATCH(성장고객!$E111,피벗!$EY:$EY,0),0),3),"")</f>
        <v/>
      </c>
      <c r="CN111" s="17" t="str">
        <f>IFERROR(INDEX(피벗!$EZ$5:$GE$5,1,MATCH($CO111,INDEX(피벗!$EZ:$GE,MATCH($E111,피벗!$EY:$EY,0),0),0)),"")</f>
        <v/>
      </c>
      <c r="CO111" s="23" t="str">
        <f>IFERROR(LARGE(INDEX(피벗!$EZ:$GE,MATCH(성장고객!$E111,피벗!$EY:$EY,0),0),4),"")</f>
        <v/>
      </c>
      <c r="CP111" s="17" t="str">
        <f>IFERROR(INDEX(피벗!$EZ$5:$GE$5,1,MATCH($CQ111,INDEX(피벗!$EZ:$GE,MATCH($E111,피벗!$EY:$EY,0),0),0)),"")</f>
        <v/>
      </c>
      <c r="CQ111" s="23" t="str">
        <f>IFERROR(LARGE(INDEX(피벗!$EZ:$GE,MATCH(성장고객!$E111,피벗!$EY:$EY,0),0),5),"")</f>
        <v/>
      </c>
      <c r="CR111" s="23" t="str">
        <f>IFERROR(INDEX(피벗!$GF:$GF,MATCH($E111,피벗!$EY:$EY,0)),"")</f>
        <v/>
      </c>
    </row>
    <row r="112" spans="1:96" x14ac:dyDescent="0.45">
      <c r="A112" s="20" t="s">
        <v>982</v>
      </c>
      <c r="B112" s="20" t="s">
        <v>701</v>
      </c>
      <c r="C112" s="20" t="s">
        <v>104</v>
      </c>
      <c r="D112" s="20" t="s">
        <v>985</v>
      </c>
      <c r="E112" s="20" t="s">
        <v>767</v>
      </c>
      <c r="F112" s="21" t="s">
        <v>768</v>
      </c>
      <c r="G112" s="21" t="s">
        <v>1</v>
      </c>
      <c r="H112" s="21" t="s">
        <v>0</v>
      </c>
      <c r="I112" s="22" t="s">
        <v>769</v>
      </c>
      <c r="J112" s="22" t="s">
        <v>770</v>
      </c>
      <c r="K112" s="20" t="s">
        <v>0</v>
      </c>
      <c r="L112" s="20" t="s">
        <v>1316</v>
      </c>
      <c r="M112" s="20" t="s">
        <v>1356</v>
      </c>
      <c r="N112" s="20" t="s">
        <v>1336</v>
      </c>
      <c r="O112" s="21" t="s">
        <v>2015</v>
      </c>
      <c r="P112" s="21">
        <v>3</v>
      </c>
      <c r="Q112" s="21" t="s">
        <v>1347</v>
      </c>
      <c r="R112" s="21" t="s">
        <v>1320</v>
      </c>
      <c r="S112" s="21" t="s">
        <v>1321</v>
      </c>
      <c r="T112" s="21" t="s">
        <v>1316</v>
      </c>
      <c r="U112" s="21" t="s">
        <v>2080</v>
      </c>
      <c r="V112" s="21" t="s">
        <v>2081</v>
      </c>
      <c r="W112" s="20" t="s">
        <v>9</v>
      </c>
      <c r="X112" s="21" t="s">
        <v>9</v>
      </c>
      <c r="Y112" s="21" t="s">
        <v>2082</v>
      </c>
      <c r="Z112" s="21" t="s">
        <v>2083</v>
      </c>
      <c r="AA112" s="20">
        <v>0</v>
      </c>
      <c r="AB112" s="20" t="s">
        <v>1903</v>
      </c>
      <c r="AC112" s="21" t="s">
        <v>1982</v>
      </c>
      <c r="AD112" s="20" t="s">
        <v>1311</v>
      </c>
      <c r="AE112" s="16" t="str" cm="1">
        <f t="array" ref="AE112">IF(AF112="","",INDEX(전산회선!$E$4:$E$1141,_xlfn.AGGREGATE(15,6,ROW(전산회선!$E$4:$E$1141)-ROW(전산회선!$E$4)+1/((전산회선!$B$4:$B$1141=$E112)*(전산회선!$F$4:$F$1141=AF112)),1)))</f>
        <v>GTV</v>
      </c>
      <c r="AF112" s="16">
        <f>IFERROR(IF(_xlfn.MAXIFS(전산회선!$F$4:$F$1141,전산회선!$B$4:$B$1141,$E112)=0,"",_xlfn.MAXIFS(전산회선!$F$4:$F$1141,전산회선!$B$4:$B$1141,$E112)),"")</f>
        <v>1</v>
      </c>
      <c r="AG112" s="16" t="str" cm="1">
        <f t="array" ref="AG112">IF(AH112="","",INDEX(전산회선!$E$4:$E$1141,_xlfn.AGGREGATE(15,6,ROW(전산회선!$E$4:$E$1141)-ROW(전산회선!$E$4)+1/((전산회선!$B$4:$B$1141=$E112)*(전산회선!$F$4:$F$1141=AH112)),1)))</f>
        <v/>
      </c>
      <c r="AH112" s="16" t="str">
        <f>IFERROR(IF(_xlfn.MAXIFS(전산회선!$F$4:$F$1141,전산회선!$B$4:$B$1141,$E112,전산회선!$F$4:$F$1141,"&lt;"&amp;AF112)=0,"",_xlfn.MAXIFS(전산회선!$F$4:$F$1141,전산회선!$B$4:$B$1141,$E112,전산회선!$F$4:$F$1141,"&lt;"&amp;AF112)),"")</f>
        <v/>
      </c>
      <c r="AI112" s="16" t="str" cm="1">
        <f t="array" ref="AI112">IF(AJ112="","",INDEX(전산회선!$E$4:$E$1141,_xlfn.AGGREGATE(15,6,ROW(전산회선!$E$4:$E$1141)-ROW(전산회선!$E$4)+1/((전산회선!$B$4:$B$1141=$E112)*(전산회선!$F$4:$F$1141=AJ112)),1)))</f>
        <v/>
      </c>
      <c r="AJ112" s="16" t="str">
        <f>IFERROR(IF(_xlfn.MAXIFS(전산회선!$F$4:$F$1141,전산회선!$B$4:$B$1141,$E112,전산회선!$F$4:$F$1141,"&lt;"&amp;AH112)=0,"",_xlfn.MAXIFS(전산회선!$F$4:$F$1141,전산회선!$B$4:$B$1141,$E112,전산회선!$F$4:$F$1141,"&lt;"&amp;AH112)),"")</f>
        <v/>
      </c>
      <c r="AK112" s="16" t="str" cm="1">
        <f t="array" ref="AK112">IF(AL112="","",INDEX(전산회선!$E$4:$E$1141,_xlfn.AGGREGATE(15,6,ROW(전산회선!$E$4:$E$1141)-ROW(전산회선!$E$4)+1/((전산회선!$B$4:$B$1141=$E112)*(전산회선!$F$4:$F$1141=AL112)),1)))</f>
        <v/>
      </c>
      <c r="AL112" s="16" t="str">
        <f>IFERROR(IF(_xlfn.MAXIFS(전산회선!$F$4:$F$1141,전산회선!$B$4:$B$1141,$E112,전산회선!$F$4:$F$1141,"&lt;"&amp;AJ112)=0,"",_xlfn.MAXIFS(전산회선!$F$4:$F$1141,전산회선!$B$4:$B$1141,$E112,전산회선!$F$4:$F$1141,"&lt;"&amp;AJ112)),"")</f>
        <v/>
      </c>
      <c r="AM112" s="16" t="str" cm="1">
        <f t="array" ref="AM112">IF(AN112="","",INDEX(전산회선!$E$4:$E$1141,_xlfn.AGGREGATE(15,6,ROW(전산회선!$E$4:$E$1141)-ROW(전산회선!$E$4)+1/((전산회선!$B$4:$B$1141=$E112)*(전산회선!$F$4:$F$1141=AN112)),1)))</f>
        <v/>
      </c>
      <c r="AN112" s="16" t="str">
        <f>IFERROR(IF(_xlfn.MAXIFS(전산회선!$F$4:$F$1141,전산회선!$B$4:$B$1141,$E112,전산회선!$F$4:$F$1141,"&lt;"&amp;AL112)=0,"",_xlfn.MAXIFS(전산회선!$F$4:$F$1141,전산회선!$B$4:$B$1141,$E112,전산회선!$F$4:$F$1141,"&lt;"&amp;AL112)),"")</f>
        <v/>
      </c>
      <c r="AO112" s="23">
        <v>28800</v>
      </c>
      <c r="AP112" s="23">
        <v>28800</v>
      </c>
      <c r="AQ112" s="23">
        <v>28800</v>
      </c>
      <c r="AR112" s="23">
        <v>28800</v>
      </c>
      <c r="AS112" s="23">
        <v>28800</v>
      </c>
      <c r="AT112" s="23">
        <v>28800</v>
      </c>
      <c r="AU112" s="23">
        <v>28800</v>
      </c>
      <c r="AV112" s="23">
        <v>28800</v>
      </c>
      <c r="AW112" s="23">
        <v>28800</v>
      </c>
      <c r="AX112" s="23">
        <v>28800</v>
      </c>
      <c r="AY112" s="23">
        <v>28800</v>
      </c>
      <c r="AZ112" s="23">
        <v>28800</v>
      </c>
      <c r="BA112" s="23">
        <v>28800</v>
      </c>
      <c r="BB112" s="23">
        <f t="shared" si="7"/>
        <v>345600</v>
      </c>
      <c r="BC112" s="23">
        <v>0</v>
      </c>
      <c r="BD112" s="23">
        <v>0</v>
      </c>
      <c r="BE112" s="23">
        <v>0</v>
      </c>
      <c r="BF112" s="23">
        <v>0</v>
      </c>
      <c r="BG112" s="23">
        <v>0</v>
      </c>
      <c r="BH112" s="23">
        <v>0</v>
      </c>
      <c r="BI112" s="23">
        <v>0</v>
      </c>
      <c r="BJ112" s="23">
        <v>0</v>
      </c>
      <c r="BK112" s="23">
        <v>0</v>
      </c>
      <c r="BL112" s="23">
        <v>0</v>
      </c>
      <c r="BM112" s="23">
        <v>0</v>
      </c>
      <c r="BN112" s="23">
        <v>0</v>
      </c>
      <c r="BO112" s="23">
        <v>0</v>
      </c>
      <c r="BP112" s="23">
        <v>0</v>
      </c>
      <c r="BQ112" s="17" t="str">
        <f>IFERROR(INDEX(피벗!$BL$5:$CH$5,1,MATCH($BR112,INDEX(피벗!$BL:$CH,MATCH($E112,피벗!$BJ:$BJ,0),0),0)),"")</f>
        <v/>
      </c>
      <c r="BR112" s="23" t="str">
        <f>IFERROR(LARGE(INDEX(피벗!$BL:$CH,MATCH(성장고객!$E112,피벗!$BJ:$BJ,0),0),1),"")</f>
        <v/>
      </c>
      <c r="BS112" s="27" t="str">
        <f t="shared" si="8"/>
        <v/>
      </c>
      <c r="BT112" s="17" t="str">
        <f>IFERROR(INDEX(피벗!$BL$5:$CH$5,1,MATCH($BU112,INDEX(피벗!$BL:$CH,MATCH($E112,피벗!$BJ:$BJ,0),0),0)),"")</f>
        <v/>
      </c>
      <c r="BU112" s="23" t="str">
        <f>IFERROR(LARGE(INDEX(피벗!$BL:$CH,MATCH(성장고객!$E112,피벗!$BJ:$BJ,0),0),2),"")</f>
        <v/>
      </c>
      <c r="BV112" s="27" t="str">
        <f t="shared" si="9"/>
        <v/>
      </c>
      <c r="BW112" s="17" t="str">
        <f>IFERROR(INDEX(피벗!$BL$5:$CH$5,1,MATCH($BX112,INDEX(피벗!$BL:$CH,MATCH($E112,피벗!$BJ:$BJ,0),0),0)),"")</f>
        <v/>
      </c>
      <c r="BX112" s="23" t="str">
        <f>IFERROR(LARGE(INDEX(피벗!$BL:$CH,MATCH(성장고객!$E112,피벗!$BJ:$BJ,0),0),3),"")</f>
        <v/>
      </c>
      <c r="BY112" s="27" t="str">
        <f t="shared" si="10"/>
        <v/>
      </c>
      <c r="BZ112" s="17" t="str">
        <f>IFERROR(INDEX(피벗!$BL$5:$CH$5,1,MATCH($CA112,INDEX(피벗!$BL:$CH,MATCH($E112,피벗!$BJ:$BJ,0),0),0)),"")</f>
        <v/>
      </c>
      <c r="CA112" s="23" t="str">
        <f>IFERROR(LARGE(INDEX(피벗!$BL:$CH,MATCH(성장고객!$E112,피벗!$BJ:$BJ,0),0),4),"")</f>
        <v/>
      </c>
      <c r="CB112" s="27" t="str">
        <f t="shared" si="11"/>
        <v/>
      </c>
      <c r="CC112" s="17" t="str">
        <f>IFERROR(INDEX(피벗!$BL$5:$CH$5,1,MATCH($CD112,INDEX(피벗!$BL:$CH,MATCH($E112,피벗!$BJ:$BJ,0),0),0)),"")</f>
        <v/>
      </c>
      <c r="CD112" s="23" t="str">
        <f>IFERROR(LARGE(INDEX(피벗!$BL:$CH,MATCH(성장고객!$E112,피벗!$BJ:$BJ,0),0),5),"")</f>
        <v/>
      </c>
      <c r="CE112" s="27" t="str">
        <f t="shared" si="12"/>
        <v/>
      </c>
      <c r="CF112" s="23" t="str">
        <f>IFERROR(INDEX(피벗!$CI:$CI,MATCH($E112,피벗!$BJ:$BJ,0)),"")</f>
        <v/>
      </c>
      <c r="CG112" s="25" t="str">
        <f t="shared" si="13"/>
        <v/>
      </c>
      <c r="CH112" s="17" t="str">
        <f>IFERROR(INDEX(피벗!$EZ$5:$GE$5,1,MATCH($CI112,INDEX(피벗!$EZ:$GE,MATCH($E112,피벗!$EY:$EY,0),0),0)),"")</f>
        <v>GiGA인터넷</v>
      </c>
      <c r="CI112" s="23">
        <f>IFERROR(LARGE(INDEX(피벗!$EZ:$GE,MATCH(성장고객!$E112,피벗!$EY:$EY,0),0),1),"")</f>
        <v>180000</v>
      </c>
      <c r="CJ112" s="17" t="str">
        <f>IFERROR(INDEX(피벗!$EZ$5:$GE$5,1,MATCH($CK112,INDEX(피벗!$EZ:$GE,MATCH($E112,피벗!$EY:$EY,0),0),0)),"")</f>
        <v>GTV</v>
      </c>
      <c r="CK112" s="23">
        <f>IFERROR(LARGE(INDEX(피벗!$EZ:$GE,MATCH(성장고객!$E112,피벗!$EY:$EY,0),0),2),"")</f>
        <v>129600</v>
      </c>
      <c r="CL112" s="17" t="str">
        <f>IFERROR(INDEX(피벗!$EZ$5:$GE$5,1,MATCH($CM112,INDEX(피벗!$EZ:$GE,MATCH($E112,피벗!$EY:$EY,0),0),0)),"")</f>
        <v>홈일반전화</v>
      </c>
      <c r="CM112" s="23">
        <f>IFERROR(LARGE(INDEX(피벗!$EZ:$GE,MATCH(성장고객!$E112,피벗!$EY:$EY,0),0),3),"")</f>
        <v>36000</v>
      </c>
      <c r="CN112" s="17" t="str">
        <f>IFERROR(INDEX(피벗!$EZ$5:$GE$5,1,MATCH($CO112,INDEX(피벗!$EZ:$GE,MATCH($E112,피벗!$EY:$EY,0),0),0)),"")</f>
        <v>기가지니 TV</v>
      </c>
      <c r="CO112" s="23">
        <f>IFERROR(LARGE(INDEX(피벗!$EZ:$GE,MATCH(성장고객!$E112,피벗!$EY:$EY,0),0),4),"")</f>
        <v>0</v>
      </c>
      <c r="CP112" s="17" t="str">
        <f>IFERROR(INDEX(피벗!$EZ$5:$GE$5,1,MATCH($CQ112,INDEX(피벗!$EZ:$GE,MATCH($E112,피벗!$EY:$EY,0),0),0)),"")</f>
        <v>기가지니 TV</v>
      </c>
      <c r="CQ112" s="23">
        <f>IFERROR(LARGE(INDEX(피벗!$EZ:$GE,MATCH(성장고객!$E112,피벗!$EY:$EY,0),0),5),"")</f>
        <v>0</v>
      </c>
      <c r="CR112" s="23">
        <f>IFERROR(INDEX(피벗!$GF:$GF,MATCH($E112,피벗!$EY:$EY,0)),"")</f>
        <v>345600</v>
      </c>
    </row>
    <row r="113" spans="1:96" x14ac:dyDescent="0.45">
      <c r="A113" s="20" t="s">
        <v>982</v>
      </c>
      <c r="B113" s="20" t="s">
        <v>29</v>
      </c>
      <c r="C113" s="20" t="s">
        <v>30</v>
      </c>
      <c r="D113" s="20" t="s">
        <v>993</v>
      </c>
      <c r="E113" s="20" t="s">
        <v>1031</v>
      </c>
      <c r="F113" s="21" t="s">
        <v>1032</v>
      </c>
      <c r="G113" s="21" t="s">
        <v>1</v>
      </c>
      <c r="H113" s="21" t="s">
        <v>0</v>
      </c>
      <c r="I113" s="22" t="s">
        <v>74</v>
      </c>
      <c r="J113" s="22" t="s">
        <v>75</v>
      </c>
      <c r="K113" s="20" t="s">
        <v>0</v>
      </c>
      <c r="L113" s="20" t="s">
        <v>1316</v>
      </c>
      <c r="M113" s="20" t="s">
        <v>1311</v>
      </c>
      <c r="N113" s="20" t="s">
        <v>1317</v>
      </c>
      <c r="O113" s="21" t="s">
        <v>1517</v>
      </c>
      <c r="P113" s="21">
        <v>110</v>
      </c>
      <c r="Q113" s="21" t="s">
        <v>1518</v>
      </c>
      <c r="R113" s="21" t="s">
        <v>1320</v>
      </c>
      <c r="S113" s="21" t="s">
        <v>1321</v>
      </c>
      <c r="T113" s="21" t="s">
        <v>1316</v>
      </c>
      <c r="U113" s="21" t="s">
        <v>1359</v>
      </c>
      <c r="V113" s="21" t="s">
        <v>1519</v>
      </c>
      <c r="W113" s="20" t="s">
        <v>1520</v>
      </c>
      <c r="X113" s="21" t="s">
        <v>1521</v>
      </c>
      <c r="Y113" s="21" t="s">
        <v>1522</v>
      </c>
      <c r="Z113" s="21" t="s">
        <v>1523</v>
      </c>
      <c r="AA113" s="20">
        <v>104</v>
      </c>
      <c r="AB113" s="20" t="s">
        <v>1421</v>
      </c>
      <c r="AC113" s="21" t="s">
        <v>1524</v>
      </c>
      <c r="AD113" s="20" t="s">
        <v>1311</v>
      </c>
      <c r="AE113" s="16" t="str" cm="1">
        <f t="array" ref="AE113">IF(AF113="","",INDEX(전산회선!$E$4:$E$1141,_xlfn.AGGREGATE(15,6,ROW(전산회선!$E$4:$E$1141)-ROW(전산회선!$E$4)+1/((전산회선!$B$4:$B$1141=$E113)*(전산회선!$F$4:$F$1141=AF113)),1)))</f>
        <v>기업인터넷전화</v>
      </c>
      <c r="AF113" s="16">
        <f>IFERROR(IF(_xlfn.MAXIFS(전산회선!$F$4:$F$1141,전산회선!$B$4:$B$1141,$E113)=0,"",_xlfn.MAXIFS(전산회선!$F$4:$F$1141,전산회선!$B$4:$B$1141,$E113)),"")</f>
        <v>31</v>
      </c>
      <c r="AG113" s="16" t="str" cm="1">
        <f t="array" ref="AG113">IF(AH113="","",INDEX(전산회선!$E$4:$E$1141,_xlfn.AGGREGATE(15,6,ROW(전산회선!$E$4:$E$1141)-ROW(전산회선!$E$4)+1/((전산회선!$B$4:$B$1141=$E113)*(전산회선!$F$4:$F$1141=AH113)),1)))</f>
        <v>GiGA인터넷</v>
      </c>
      <c r="AH113" s="16">
        <f>IFERROR(IF(_xlfn.MAXIFS(전산회선!$F$4:$F$1141,전산회선!$B$4:$B$1141,$E113,전산회선!$F$4:$F$1141,"&lt;"&amp;AF113)=0,"",_xlfn.MAXIFS(전산회선!$F$4:$F$1141,전산회선!$B$4:$B$1141,$E113,전산회선!$F$4:$F$1141,"&lt;"&amp;AF113)),"")</f>
        <v>2</v>
      </c>
      <c r="AI113" s="16" t="str" cm="1">
        <f t="array" ref="AI113">IF(AJ113="","",INDEX(전산회선!$E$4:$E$1141,_xlfn.AGGREGATE(15,6,ROW(전산회선!$E$4:$E$1141)-ROW(전산회선!$E$4)+1/((전산회선!$B$4:$B$1141=$E113)*(전산회선!$F$4:$F$1141=AJ113)),1)))</f>
        <v>기업인터넷</v>
      </c>
      <c r="AJ113" s="16">
        <f>IFERROR(IF(_xlfn.MAXIFS(전산회선!$F$4:$F$1141,전산회선!$B$4:$B$1141,$E113,전산회선!$F$4:$F$1141,"&lt;"&amp;AH113)=0,"",_xlfn.MAXIFS(전산회선!$F$4:$F$1141,전산회선!$B$4:$B$1141,$E113,전산회선!$F$4:$F$1141,"&lt;"&amp;AH113)),"")</f>
        <v>1</v>
      </c>
      <c r="AK113" s="16" t="str" cm="1">
        <f t="array" ref="AK113">IF(AL113="","",INDEX(전산회선!$E$4:$E$1141,_xlfn.AGGREGATE(15,6,ROW(전산회선!$E$4:$E$1141)-ROW(전산회선!$E$4)+1/((전산회선!$B$4:$B$1141=$E113)*(전산회선!$F$4:$F$1141=AL113)),1)))</f>
        <v/>
      </c>
      <c r="AL113" s="16" t="str">
        <f>IFERROR(IF(_xlfn.MAXIFS(전산회선!$F$4:$F$1141,전산회선!$B$4:$B$1141,$E113,전산회선!$F$4:$F$1141,"&lt;"&amp;AJ113)=0,"",_xlfn.MAXIFS(전산회선!$F$4:$F$1141,전산회선!$B$4:$B$1141,$E113,전산회선!$F$4:$F$1141,"&lt;"&amp;AJ113)),"")</f>
        <v/>
      </c>
      <c r="AM113" s="16" t="str" cm="1">
        <f t="array" ref="AM113">IF(AN113="","",INDEX(전산회선!$E$4:$E$1141,_xlfn.AGGREGATE(15,6,ROW(전산회선!$E$4:$E$1141)-ROW(전산회선!$E$4)+1/((전산회선!$B$4:$B$1141=$E113)*(전산회선!$F$4:$F$1141=AN113)),1)))</f>
        <v/>
      </c>
      <c r="AN113" s="16" t="str">
        <f>IFERROR(IF(_xlfn.MAXIFS(전산회선!$F$4:$F$1141,전산회선!$B$4:$B$1141,$E113,전산회선!$F$4:$F$1141,"&lt;"&amp;AL113)=0,"",_xlfn.MAXIFS(전산회선!$F$4:$F$1141,전산회선!$B$4:$B$1141,$E113,전산회선!$F$4:$F$1141,"&lt;"&amp;AL113)),"")</f>
        <v/>
      </c>
      <c r="AO113" s="23">
        <v>572035</v>
      </c>
      <c r="AP113" s="23">
        <v>577776</v>
      </c>
      <c r="AQ113" s="23">
        <v>574712</v>
      </c>
      <c r="AR113" s="23">
        <v>570375</v>
      </c>
      <c r="AS113" s="23">
        <v>573780</v>
      </c>
      <c r="AT113" s="23">
        <v>572661</v>
      </c>
      <c r="AU113" s="23">
        <v>575185</v>
      </c>
      <c r="AV113" s="23">
        <v>576236</v>
      </c>
      <c r="AW113" s="23">
        <v>570823</v>
      </c>
      <c r="AX113" s="23">
        <v>575236</v>
      </c>
      <c r="AY113" s="23">
        <v>570880</v>
      </c>
      <c r="AZ113" s="23">
        <v>574503</v>
      </c>
      <c r="BA113" s="23">
        <v>573683.5</v>
      </c>
      <c r="BB113" s="23">
        <f t="shared" si="7"/>
        <v>6884202</v>
      </c>
      <c r="BC113" s="23">
        <v>0</v>
      </c>
      <c r="BD113" s="23">
        <v>0</v>
      </c>
      <c r="BE113" s="23">
        <v>0</v>
      </c>
      <c r="BF113" s="23">
        <v>0</v>
      </c>
      <c r="BG113" s="23">
        <v>0</v>
      </c>
      <c r="BH113" s="23">
        <v>0</v>
      </c>
      <c r="BI113" s="23">
        <v>0</v>
      </c>
      <c r="BJ113" s="23">
        <v>0</v>
      </c>
      <c r="BK113" s="23">
        <v>0</v>
      </c>
      <c r="BL113" s="23">
        <v>0</v>
      </c>
      <c r="BM113" s="23">
        <v>0</v>
      </c>
      <c r="BN113" s="23">
        <v>0</v>
      </c>
      <c r="BO113" s="23">
        <v>0</v>
      </c>
      <c r="BP113" s="23">
        <v>0</v>
      </c>
      <c r="BQ113" s="17" t="str">
        <f>IFERROR(INDEX(피벗!$BL$5:$CH$5,1,MATCH($BR113,INDEX(피벗!$BL:$CH,MATCH($E113,피벗!$BJ:$BJ,0),0),0)),"")</f>
        <v/>
      </c>
      <c r="BR113" s="23" t="str">
        <f>IFERROR(LARGE(INDEX(피벗!$BL:$CH,MATCH(성장고객!$E113,피벗!$BJ:$BJ,0),0),1),"")</f>
        <v/>
      </c>
      <c r="BS113" s="27" t="str">
        <f t="shared" si="8"/>
        <v/>
      </c>
      <c r="BT113" s="17" t="str">
        <f>IFERROR(INDEX(피벗!$BL$5:$CH$5,1,MATCH($BU113,INDEX(피벗!$BL:$CH,MATCH($E113,피벗!$BJ:$BJ,0),0),0)),"")</f>
        <v/>
      </c>
      <c r="BU113" s="23" t="str">
        <f>IFERROR(LARGE(INDEX(피벗!$BL:$CH,MATCH(성장고객!$E113,피벗!$BJ:$BJ,0),0),2),"")</f>
        <v/>
      </c>
      <c r="BV113" s="27" t="str">
        <f t="shared" si="9"/>
        <v/>
      </c>
      <c r="BW113" s="17" t="str">
        <f>IFERROR(INDEX(피벗!$BL$5:$CH$5,1,MATCH($BX113,INDEX(피벗!$BL:$CH,MATCH($E113,피벗!$BJ:$BJ,0),0),0)),"")</f>
        <v/>
      </c>
      <c r="BX113" s="23" t="str">
        <f>IFERROR(LARGE(INDEX(피벗!$BL:$CH,MATCH(성장고객!$E113,피벗!$BJ:$BJ,0),0),3),"")</f>
        <v/>
      </c>
      <c r="BY113" s="27" t="str">
        <f t="shared" si="10"/>
        <v/>
      </c>
      <c r="BZ113" s="17" t="str">
        <f>IFERROR(INDEX(피벗!$BL$5:$CH$5,1,MATCH($CA113,INDEX(피벗!$BL:$CH,MATCH($E113,피벗!$BJ:$BJ,0),0),0)),"")</f>
        <v/>
      </c>
      <c r="CA113" s="23" t="str">
        <f>IFERROR(LARGE(INDEX(피벗!$BL:$CH,MATCH(성장고객!$E113,피벗!$BJ:$BJ,0),0),4),"")</f>
        <v/>
      </c>
      <c r="CB113" s="27" t="str">
        <f t="shared" si="11"/>
        <v/>
      </c>
      <c r="CC113" s="17" t="str">
        <f>IFERROR(INDEX(피벗!$BL$5:$CH$5,1,MATCH($CD113,INDEX(피벗!$BL:$CH,MATCH($E113,피벗!$BJ:$BJ,0),0),0)),"")</f>
        <v/>
      </c>
      <c r="CD113" s="23" t="str">
        <f>IFERROR(LARGE(INDEX(피벗!$BL:$CH,MATCH(성장고객!$E113,피벗!$BJ:$BJ,0),0),5),"")</f>
        <v/>
      </c>
      <c r="CE113" s="27" t="str">
        <f t="shared" si="12"/>
        <v/>
      </c>
      <c r="CF113" s="23" t="str">
        <f>IFERROR(INDEX(피벗!$CI:$CI,MATCH($E113,피벗!$BJ:$BJ,0)),"")</f>
        <v/>
      </c>
      <c r="CG113" s="25" t="str">
        <f t="shared" si="13"/>
        <v/>
      </c>
      <c r="CH113" s="17" t="str">
        <f>IFERROR(INDEX(피벗!$EZ$5:$GE$5,1,MATCH($CI113,INDEX(피벗!$EZ:$GE,MATCH($E113,피벗!$EY:$EY,0),0),0)),"")</f>
        <v>기업인터넷</v>
      </c>
      <c r="CI113" s="23">
        <f>IFERROR(LARGE(INDEX(피벗!$EZ:$GE,MATCH(성장고객!$E113,피벗!$EY:$EY,0),0),1),"")</f>
        <v>3600000</v>
      </c>
      <c r="CJ113" s="17" t="str">
        <f>IFERROR(INDEX(피벗!$EZ$5:$GE$5,1,MATCH($CK113,INDEX(피벗!$EZ:$GE,MATCH($E113,피벗!$EY:$EY,0),0),0)),"")</f>
        <v>기업일반전화</v>
      </c>
      <c r="CK113" s="23">
        <f>IFERROR(LARGE(INDEX(피벗!$EZ:$GE,MATCH(성장고객!$E113,피벗!$EY:$EY,0),0),2),"")</f>
        <v>1447444</v>
      </c>
      <c r="CL113" s="17" t="str">
        <f>IFERROR(INDEX(피벗!$EZ$5:$GE$5,1,MATCH($CM113,INDEX(피벗!$EZ:$GE,MATCH($E113,피벗!$EY:$EY,0),0),0)),"")</f>
        <v>GiGA인터넷</v>
      </c>
      <c r="CM113" s="23">
        <f>IFERROR(LARGE(INDEX(피벗!$EZ:$GE,MATCH(성장고객!$E113,피벗!$EY:$EY,0),0),3),"")</f>
        <v>850304</v>
      </c>
      <c r="CN113" s="17" t="str">
        <f>IFERROR(INDEX(피벗!$EZ$5:$GE$5,1,MATCH($CO113,INDEX(피벗!$EZ:$GE,MATCH($E113,피벗!$EY:$EY,0),0),0)),"")</f>
        <v>MeGA인터넷</v>
      </c>
      <c r="CO113" s="23">
        <f>IFERROR(LARGE(INDEX(피벗!$EZ:$GE,MATCH(성장고객!$E113,피벗!$EY:$EY,0),0),4),"")</f>
        <v>581400</v>
      </c>
      <c r="CP113" s="17" t="str">
        <f>IFERROR(INDEX(피벗!$EZ$5:$GE$5,1,MATCH($CQ113,INDEX(피벗!$EZ:$GE,MATCH($E113,피벗!$EY:$EY,0),0),0)),"")</f>
        <v>GTV</v>
      </c>
      <c r="CQ113" s="23">
        <f>IFERROR(LARGE(INDEX(피벗!$EZ:$GE,MATCH(성장고객!$E113,피벗!$EY:$EY,0),0),5),"")</f>
        <v>173155</v>
      </c>
      <c r="CR113" s="23">
        <f>IFERROR(INDEX(피벗!$GF:$GF,MATCH($E113,피벗!$EY:$EY,0)),"")</f>
        <v>6884202</v>
      </c>
    </row>
    <row r="114" spans="1:96" x14ac:dyDescent="0.45">
      <c r="A114" s="20" t="s">
        <v>982</v>
      </c>
      <c r="B114" s="20" t="s">
        <v>26</v>
      </c>
      <c r="C114" s="20" t="s">
        <v>104</v>
      </c>
      <c r="D114" s="20" t="s">
        <v>1199</v>
      </c>
      <c r="E114" s="20" t="s">
        <v>908</v>
      </c>
      <c r="F114" s="21" t="s">
        <v>909</v>
      </c>
      <c r="G114" s="21" t="s">
        <v>1</v>
      </c>
      <c r="H114" s="21" t="s">
        <v>0</v>
      </c>
      <c r="I114" s="22" t="s">
        <v>910</v>
      </c>
      <c r="J114" s="22" t="s">
        <v>911</v>
      </c>
      <c r="K114" s="20" t="s">
        <v>0</v>
      </c>
      <c r="L114" s="20" t="s">
        <v>1316</v>
      </c>
      <c r="M114" s="20" t="s">
        <v>1311</v>
      </c>
      <c r="N114" s="20" t="s">
        <v>1317</v>
      </c>
      <c r="O114" s="21" t="s">
        <v>2290</v>
      </c>
      <c r="P114" s="21">
        <v>10</v>
      </c>
      <c r="Q114" s="21" t="s">
        <v>1347</v>
      </c>
      <c r="R114" s="21" t="s">
        <v>1717</v>
      </c>
      <c r="S114" s="21" t="s">
        <v>1321</v>
      </c>
      <c r="T114" s="21" t="s">
        <v>1316</v>
      </c>
      <c r="U114" s="21" t="s">
        <v>2291</v>
      </c>
      <c r="V114" s="21" t="s">
        <v>2292</v>
      </c>
      <c r="W114" s="20" t="s">
        <v>2293</v>
      </c>
      <c r="X114" s="21" t="s">
        <v>2294</v>
      </c>
      <c r="Y114" s="21" t="s">
        <v>2295</v>
      </c>
      <c r="Z114" s="21" t="s">
        <v>2296</v>
      </c>
      <c r="AA114" s="20">
        <v>3</v>
      </c>
      <c r="AB114" s="20" t="s">
        <v>1399</v>
      </c>
      <c r="AC114" s="21" t="s">
        <v>2256</v>
      </c>
      <c r="AD114" s="20" t="s">
        <v>1311</v>
      </c>
      <c r="AE114" s="16" t="str" cm="1">
        <f t="array" ref="AE114">IF(AF114="","",INDEX(전산회선!$E$4:$E$1141,_xlfn.AGGREGATE(15,6,ROW(전산회선!$E$4:$E$1141)-ROW(전산회선!$E$4)+1/((전산회선!$B$4:$B$1141=$E114)*(전산회선!$F$4:$F$1141=AF114)),1)))</f>
        <v>GTV</v>
      </c>
      <c r="AF114" s="16">
        <f>IFERROR(IF(_xlfn.MAXIFS(전산회선!$F$4:$F$1141,전산회선!$B$4:$B$1141,$E114)=0,"",_xlfn.MAXIFS(전산회선!$F$4:$F$1141,전산회선!$B$4:$B$1141,$E114)),"")</f>
        <v>5</v>
      </c>
      <c r="AG114" s="16" t="str" cm="1">
        <f t="array" ref="AG114">IF(AH114="","",INDEX(전산회선!$E$4:$E$1141,_xlfn.AGGREGATE(15,6,ROW(전산회선!$E$4:$E$1141)-ROW(전산회선!$E$4)+1/((전산회선!$B$4:$B$1141=$E114)*(전산회선!$F$4:$F$1141=AH114)),1)))</f>
        <v>기업인터넷전화</v>
      </c>
      <c r="AH114" s="16">
        <f>IFERROR(IF(_xlfn.MAXIFS(전산회선!$F$4:$F$1141,전산회선!$B$4:$B$1141,$E114,전산회선!$F$4:$F$1141,"&lt;"&amp;AF114)=0,"",_xlfn.MAXIFS(전산회선!$F$4:$F$1141,전산회선!$B$4:$B$1141,$E114,전산회선!$F$4:$F$1141,"&lt;"&amp;AF114)),"")</f>
        <v>2</v>
      </c>
      <c r="AI114" s="16" t="str" cm="1">
        <f t="array" ref="AI114">IF(AJ114="","",INDEX(전산회선!$E$4:$E$1141,_xlfn.AGGREGATE(15,6,ROW(전산회선!$E$4:$E$1141)-ROW(전산회선!$E$4)+1/((전산회선!$B$4:$B$1141=$E114)*(전산회선!$F$4:$F$1141=AJ114)),1)))</f>
        <v>홈일반전화</v>
      </c>
      <c r="AJ114" s="16">
        <f>IFERROR(IF(_xlfn.MAXIFS(전산회선!$F$4:$F$1141,전산회선!$B$4:$B$1141,$E114,전산회선!$F$4:$F$1141,"&lt;"&amp;AH114)=0,"",_xlfn.MAXIFS(전산회선!$F$4:$F$1141,전산회선!$B$4:$B$1141,$E114,전산회선!$F$4:$F$1141,"&lt;"&amp;AH114)),"")</f>
        <v>1</v>
      </c>
      <c r="AK114" s="16" t="str" cm="1">
        <f t="array" ref="AK114">IF(AL114="","",INDEX(전산회선!$E$4:$E$1141,_xlfn.AGGREGATE(15,6,ROW(전산회선!$E$4:$E$1141)-ROW(전산회선!$E$4)+1/((전산회선!$B$4:$B$1141=$E114)*(전산회선!$F$4:$F$1141=AL114)),1)))</f>
        <v/>
      </c>
      <c r="AL114" s="16" t="str">
        <f>IFERROR(IF(_xlfn.MAXIFS(전산회선!$F$4:$F$1141,전산회선!$B$4:$B$1141,$E114,전산회선!$F$4:$F$1141,"&lt;"&amp;AJ114)=0,"",_xlfn.MAXIFS(전산회선!$F$4:$F$1141,전산회선!$B$4:$B$1141,$E114,전산회선!$F$4:$F$1141,"&lt;"&amp;AJ114)),"")</f>
        <v/>
      </c>
      <c r="AM114" s="16" t="str" cm="1">
        <f t="array" ref="AM114">IF(AN114="","",INDEX(전산회선!$E$4:$E$1141,_xlfn.AGGREGATE(15,6,ROW(전산회선!$E$4:$E$1141)-ROW(전산회선!$E$4)+1/((전산회선!$B$4:$B$1141=$E114)*(전산회선!$F$4:$F$1141=AN114)),1)))</f>
        <v/>
      </c>
      <c r="AN114" s="16" t="str">
        <f>IFERROR(IF(_xlfn.MAXIFS(전산회선!$F$4:$F$1141,전산회선!$B$4:$B$1141,$E114,전산회선!$F$4:$F$1141,"&lt;"&amp;AL114)=0,"",_xlfn.MAXIFS(전산회선!$F$4:$F$1141,전산회선!$B$4:$B$1141,$E114,전산회선!$F$4:$F$1141,"&lt;"&amp;AL114)),"")</f>
        <v/>
      </c>
      <c r="AO114" s="23">
        <v>130395</v>
      </c>
      <c r="AP114" s="23">
        <v>130329</v>
      </c>
      <c r="AQ114" s="23">
        <v>130329</v>
      </c>
      <c r="AR114" s="23">
        <v>130329</v>
      </c>
      <c r="AS114" s="23">
        <v>130329</v>
      </c>
      <c r="AT114" s="23">
        <v>130329</v>
      </c>
      <c r="AU114" s="23">
        <v>130329</v>
      </c>
      <c r="AV114" s="23">
        <v>130329</v>
      </c>
      <c r="AW114" s="23">
        <v>130329</v>
      </c>
      <c r="AX114" s="23">
        <v>130329</v>
      </c>
      <c r="AY114" s="23">
        <v>130329</v>
      </c>
      <c r="AZ114" s="23">
        <v>130329</v>
      </c>
      <c r="BA114" s="23">
        <v>130334.5</v>
      </c>
      <c r="BB114" s="23">
        <f t="shared" si="7"/>
        <v>1564014</v>
      </c>
      <c r="BC114" s="23">
        <v>0</v>
      </c>
      <c r="BD114" s="23">
        <v>0</v>
      </c>
      <c r="BE114" s="23">
        <v>0</v>
      </c>
      <c r="BF114" s="23">
        <v>0</v>
      </c>
      <c r="BG114" s="23">
        <v>0</v>
      </c>
      <c r="BH114" s="23">
        <v>0</v>
      </c>
      <c r="BI114" s="23">
        <v>0</v>
      </c>
      <c r="BJ114" s="23">
        <v>0</v>
      </c>
      <c r="BK114" s="23">
        <v>0</v>
      </c>
      <c r="BL114" s="23">
        <v>0</v>
      </c>
      <c r="BM114" s="23">
        <v>0</v>
      </c>
      <c r="BN114" s="23">
        <v>0</v>
      </c>
      <c r="BO114" s="23">
        <v>0</v>
      </c>
      <c r="BP114" s="23">
        <v>0</v>
      </c>
      <c r="BQ114" s="17" t="str">
        <f>IFERROR(INDEX(피벗!$BL$5:$CH$5,1,MATCH($BR114,INDEX(피벗!$BL:$CH,MATCH($E114,피벗!$BJ:$BJ,0),0),0)),"")</f>
        <v/>
      </c>
      <c r="BR114" s="23" t="str">
        <f>IFERROR(LARGE(INDEX(피벗!$BL:$CH,MATCH(성장고객!$E114,피벗!$BJ:$BJ,0),0),1),"")</f>
        <v/>
      </c>
      <c r="BS114" s="27" t="str">
        <f t="shared" si="8"/>
        <v/>
      </c>
      <c r="BT114" s="17" t="str">
        <f>IFERROR(INDEX(피벗!$BL$5:$CH$5,1,MATCH($BU114,INDEX(피벗!$BL:$CH,MATCH($E114,피벗!$BJ:$BJ,0),0),0)),"")</f>
        <v/>
      </c>
      <c r="BU114" s="23" t="str">
        <f>IFERROR(LARGE(INDEX(피벗!$BL:$CH,MATCH(성장고객!$E114,피벗!$BJ:$BJ,0),0),2),"")</f>
        <v/>
      </c>
      <c r="BV114" s="27" t="str">
        <f t="shared" si="9"/>
        <v/>
      </c>
      <c r="BW114" s="17" t="str">
        <f>IFERROR(INDEX(피벗!$BL$5:$CH$5,1,MATCH($BX114,INDEX(피벗!$BL:$CH,MATCH($E114,피벗!$BJ:$BJ,0),0),0)),"")</f>
        <v/>
      </c>
      <c r="BX114" s="23" t="str">
        <f>IFERROR(LARGE(INDEX(피벗!$BL:$CH,MATCH(성장고객!$E114,피벗!$BJ:$BJ,0),0),3),"")</f>
        <v/>
      </c>
      <c r="BY114" s="27" t="str">
        <f t="shared" si="10"/>
        <v/>
      </c>
      <c r="BZ114" s="17" t="str">
        <f>IFERROR(INDEX(피벗!$BL$5:$CH$5,1,MATCH($CA114,INDEX(피벗!$BL:$CH,MATCH($E114,피벗!$BJ:$BJ,0),0),0)),"")</f>
        <v/>
      </c>
      <c r="CA114" s="23" t="str">
        <f>IFERROR(LARGE(INDEX(피벗!$BL:$CH,MATCH(성장고객!$E114,피벗!$BJ:$BJ,0),0),4),"")</f>
        <v/>
      </c>
      <c r="CB114" s="27" t="str">
        <f t="shared" si="11"/>
        <v/>
      </c>
      <c r="CC114" s="17" t="str">
        <f>IFERROR(INDEX(피벗!$BL$5:$CH$5,1,MATCH($CD114,INDEX(피벗!$BL:$CH,MATCH($E114,피벗!$BJ:$BJ,0),0),0)),"")</f>
        <v/>
      </c>
      <c r="CD114" s="23" t="str">
        <f>IFERROR(LARGE(INDEX(피벗!$BL:$CH,MATCH(성장고객!$E114,피벗!$BJ:$BJ,0),0),5),"")</f>
        <v/>
      </c>
      <c r="CE114" s="27" t="str">
        <f t="shared" si="12"/>
        <v/>
      </c>
      <c r="CF114" s="23" t="str">
        <f>IFERROR(INDEX(피벗!$CI:$CI,MATCH($E114,피벗!$BJ:$BJ,0)),"")</f>
        <v/>
      </c>
      <c r="CG114" s="25" t="str">
        <f t="shared" si="13"/>
        <v/>
      </c>
      <c r="CH114" s="17" t="str">
        <f>IFERROR(INDEX(피벗!$EZ$5:$GE$5,1,MATCH($CI114,INDEX(피벗!$EZ:$GE,MATCH($E114,피벗!$EY:$EY,0),0),0)),"")</f>
        <v>GiGA인터넷</v>
      </c>
      <c r="CI114" s="23">
        <f>IFERROR(LARGE(INDEX(피벗!$EZ:$GE,MATCH(성장고객!$E114,피벗!$EY:$EY,0),0),1),"")</f>
        <v>645672</v>
      </c>
      <c r="CJ114" s="17" t="str">
        <f>IFERROR(INDEX(피벗!$EZ$5:$GE$5,1,MATCH($CK114,INDEX(피벗!$EZ:$GE,MATCH($E114,피벗!$EY:$EY,0),0),0)),"")</f>
        <v>GTV</v>
      </c>
      <c r="CK114" s="23">
        <f>IFERROR(LARGE(INDEX(피벗!$EZ:$GE,MATCH(성장고객!$E114,피벗!$EY:$EY,0),0),2),"")</f>
        <v>582276</v>
      </c>
      <c r="CL114" s="17" t="str">
        <f>IFERROR(INDEX(피벗!$EZ$5:$GE$5,1,MATCH($CM114,INDEX(피벗!$EZ:$GE,MATCH($E114,피벗!$EY:$EY,0),0),0)),"")</f>
        <v>홈일반전화</v>
      </c>
      <c r="CM114" s="23">
        <f>IFERROR(LARGE(INDEX(피벗!$EZ:$GE,MATCH(성장고객!$E114,피벗!$EY:$EY,0),0),3),"")</f>
        <v>201600</v>
      </c>
      <c r="CN114" s="17" t="str">
        <f>IFERROR(INDEX(피벗!$EZ$5:$GE$5,1,MATCH($CO114,INDEX(피벗!$EZ:$GE,MATCH($E114,피벗!$EY:$EY,0),0),0)),"")</f>
        <v>기가지니 TV</v>
      </c>
      <c r="CO114" s="23">
        <f>IFERROR(LARGE(INDEX(피벗!$EZ:$GE,MATCH(성장고객!$E114,피벗!$EY:$EY,0),0),4),"")</f>
        <v>72000</v>
      </c>
      <c r="CP114" s="17" t="str">
        <f>IFERROR(INDEX(피벗!$EZ$5:$GE$5,1,MATCH($CQ114,INDEX(피벗!$EZ:$GE,MATCH($E114,피벗!$EY:$EY,0),0),0)),"")</f>
        <v>기업인터넷전화</v>
      </c>
      <c r="CQ114" s="23">
        <f>IFERROR(LARGE(INDEX(피벗!$EZ:$GE,MATCH(성장고객!$E114,피벗!$EY:$EY,0),0),5),"")</f>
        <v>36066</v>
      </c>
      <c r="CR114" s="23">
        <f>IFERROR(INDEX(피벗!$GF:$GF,MATCH($E114,피벗!$EY:$EY,0)),"")</f>
        <v>1564014</v>
      </c>
    </row>
    <row r="115" spans="1:96" x14ac:dyDescent="0.45">
      <c r="A115" s="20" t="s">
        <v>982</v>
      </c>
      <c r="B115" s="20" t="s">
        <v>701</v>
      </c>
      <c r="C115" s="20" t="s">
        <v>30</v>
      </c>
      <c r="D115" s="20" t="s">
        <v>983</v>
      </c>
      <c r="E115" s="20" t="s">
        <v>1109</v>
      </c>
      <c r="F115" s="21" t="s">
        <v>1110</v>
      </c>
      <c r="G115" s="21" t="s">
        <v>1</v>
      </c>
      <c r="H115" s="21" t="s">
        <v>25</v>
      </c>
      <c r="I115" s="22" t="s">
        <v>3146</v>
      </c>
      <c r="J115" s="22">
        <v>5128206686</v>
      </c>
      <c r="K115" s="20" t="s">
        <v>9</v>
      </c>
      <c r="L115" s="20" t="s">
        <v>9</v>
      </c>
      <c r="M115" s="20" t="s">
        <v>9</v>
      </c>
      <c r="N115" s="20" t="s">
        <v>9</v>
      </c>
      <c r="O115" s="21" t="s">
        <v>9</v>
      </c>
      <c r="P115" s="21" t="s">
        <v>9</v>
      </c>
      <c r="Q115" s="21" t="s">
        <v>9</v>
      </c>
      <c r="R115" s="21" t="s">
        <v>9</v>
      </c>
      <c r="S115" s="21" t="s">
        <v>9</v>
      </c>
      <c r="T115" s="21" t="s">
        <v>9</v>
      </c>
      <c r="U115" s="21" t="s">
        <v>9</v>
      </c>
      <c r="V115" s="21" t="s">
        <v>9</v>
      </c>
      <c r="W115" s="20" t="s">
        <v>9</v>
      </c>
      <c r="X115" s="21" t="s">
        <v>9</v>
      </c>
      <c r="Y115" s="21" t="s">
        <v>9</v>
      </c>
      <c r="Z115" s="21" t="s">
        <v>9</v>
      </c>
      <c r="AA115" s="20" t="s">
        <v>9</v>
      </c>
      <c r="AB115" s="20" t="s">
        <v>9</v>
      </c>
      <c r="AC115" s="21" t="s">
        <v>9</v>
      </c>
      <c r="AD115" s="20" t="s">
        <v>9</v>
      </c>
      <c r="AE115" s="16" t="str" cm="1">
        <f t="array" ref="AE115">IF(AF115="","",INDEX(전산회선!$E$4:$E$1141,_xlfn.AGGREGATE(15,6,ROW(전산회선!$E$4:$E$1141)-ROW(전산회선!$E$4)+1/((전산회선!$B$4:$B$1141=$E115)*(전산회선!$F$4:$F$1141=AF115)),1)))</f>
        <v/>
      </c>
      <c r="AF115" s="16" t="str">
        <f>IFERROR(IF(_xlfn.MAXIFS(전산회선!$F$4:$F$1141,전산회선!$B$4:$B$1141,$E115)=0,"",_xlfn.MAXIFS(전산회선!$F$4:$F$1141,전산회선!$B$4:$B$1141,$E115)),"")</f>
        <v/>
      </c>
      <c r="AG115" s="16" t="str" cm="1">
        <f t="array" ref="AG115">IF(AH115="","",INDEX(전산회선!$E$4:$E$1141,_xlfn.AGGREGATE(15,6,ROW(전산회선!$E$4:$E$1141)-ROW(전산회선!$E$4)+1/((전산회선!$B$4:$B$1141=$E115)*(전산회선!$F$4:$F$1141=AH115)),1)))</f>
        <v/>
      </c>
      <c r="AH115" s="16" t="str">
        <f>IFERROR(IF(_xlfn.MAXIFS(전산회선!$F$4:$F$1141,전산회선!$B$4:$B$1141,$E115,전산회선!$F$4:$F$1141,"&lt;"&amp;AF115)=0,"",_xlfn.MAXIFS(전산회선!$F$4:$F$1141,전산회선!$B$4:$B$1141,$E115,전산회선!$F$4:$F$1141,"&lt;"&amp;AF115)),"")</f>
        <v/>
      </c>
      <c r="AI115" s="16" t="str" cm="1">
        <f t="array" ref="AI115">IF(AJ115="","",INDEX(전산회선!$E$4:$E$1141,_xlfn.AGGREGATE(15,6,ROW(전산회선!$E$4:$E$1141)-ROW(전산회선!$E$4)+1/((전산회선!$B$4:$B$1141=$E115)*(전산회선!$F$4:$F$1141=AJ115)),1)))</f>
        <v/>
      </c>
      <c r="AJ115" s="16" t="str">
        <f>IFERROR(IF(_xlfn.MAXIFS(전산회선!$F$4:$F$1141,전산회선!$B$4:$B$1141,$E115,전산회선!$F$4:$F$1141,"&lt;"&amp;AH115)=0,"",_xlfn.MAXIFS(전산회선!$F$4:$F$1141,전산회선!$B$4:$B$1141,$E115,전산회선!$F$4:$F$1141,"&lt;"&amp;AH115)),"")</f>
        <v/>
      </c>
      <c r="AK115" s="16" t="str" cm="1">
        <f t="array" ref="AK115">IF(AL115="","",INDEX(전산회선!$E$4:$E$1141,_xlfn.AGGREGATE(15,6,ROW(전산회선!$E$4:$E$1141)-ROW(전산회선!$E$4)+1/((전산회선!$B$4:$B$1141=$E115)*(전산회선!$F$4:$F$1141=AL115)),1)))</f>
        <v/>
      </c>
      <c r="AL115" s="16" t="str">
        <f>IFERROR(IF(_xlfn.MAXIFS(전산회선!$F$4:$F$1141,전산회선!$B$4:$B$1141,$E115,전산회선!$F$4:$F$1141,"&lt;"&amp;AJ115)=0,"",_xlfn.MAXIFS(전산회선!$F$4:$F$1141,전산회선!$B$4:$B$1141,$E115,전산회선!$F$4:$F$1141,"&lt;"&amp;AJ115)),"")</f>
        <v/>
      </c>
      <c r="AM115" s="16" t="str" cm="1">
        <f t="array" ref="AM115">IF(AN115="","",INDEX(전산회선!$E$4:$E$1141,_xlfn.AGGREGATE(15,6,ROW(전산회선!$E$4:$E$1141)-ROW(전산회선!$E$4)+1/((전산회선!$B$4:$B$1141=$E115)*(전산회선!$F$4:$F$1141=AN115)),1)))</f>
        <v/>
      </c>
      <c r="AN115" s="16" t="str">
        <f>IFERROR(IF(_xlfn.MAXIFS(전산회선!$F$4:$F$1141,전산회선!$B$4:$B$1141,$E115,전산회선!$F$4:$F$1141,"&lt;"&amp;AL115)=0,"",_xlfn.MAXIFS(전산회선!$F$4:$F$1141,전산회선!$B$4:$B$1141,$E115,전산회선!$F$4:$F$1141,"&lt;"&amp;AL115)),"")</f>
        <v/>
      </c>
      <c r="AO115" s="23">
        <v>372205</v>
      </c>
      <c r="AP115" s="23">
        <v>399332</v>
      </c>
      <c r="AQ115" s="23">
        <v>403396</v>
      </c>
      <c r="AR115" s="23">
        <v>385014</v>
      </c>
      <c r="AS115" s="23">
        <v>402145</v>
      </c>
      <c r="AT115" s="23">
        <v>347873</v>
      </c>
      <c r="AU115" s="23">
        <v>346225</v>
      </c>
      <c r="AV115" s="23">
        <v>378714</v>
      </c>
      <c r="AW115" s="23">
        <v>368861</v>
      </c>
      <c r="AX115" s="23">
        <v>361481</v>
      </c>
      <c r="AY115" s="23">
        <v>345738</v>
      </c>
      <c r="AZ115" s="23">
        <v>373731</v>
      </c>
      <c r="BA115" s="23">
        <v>373726.25</v>
      </c>
      <c r="BB115" s="23">
        <f t="shared" si="7"/>
        <v>4484715</v>
      </c>
      <c r="BC115" s="23">
        <v>0</v>
      </c>
      <c r="BD115" s="23">
        <v>-2380</v>
      </c>
      <c r="BE115" s="23">
        <v>1136</v>
      </c>
      <c r="BF115" s="23">
        <v>1620</v>
      </c>
      <c r="BG115" s="23">
        <v>1620</v>
      </c>
      <c r="BH115" s="23">
        <v>1620</v>
      </c>
      <c r="BI115" s="23">
        <v>1620</v>
      </c>
      <c r="BJ115" s="23">
        <v>1620</v>
      </c>
      <c r="BK115" s="23">
        <v>1620</v>
      </c>
      <c r="BL115" s="23">
        <v>1620</v>
      </c>
      <c r="BM115" s="23">
        <v>1620</v>
      </c>
      <c r="BN115" s="23">
        <v>1620</v>
      </c>
      <c r="BO115" s="23">
        <v>1111.3333333333333</v>
      </c>
      <c r="BP115" s="23">
        <v>13336</v>
      </c>
      <c r="BQ115" s="17" t="str">
        <f>IFERROR(INDEX(피벗!$BL$5:$CH$5,1,MATCH($BR115,INDEX(피벗!$BL:$CH,MATCH($E115,피벗!$BJ:$BJ,0),0),0)),"")</f>
        <v>IoT</v>
      </c>
      <c r="BR115" s="23">
        <f>IFERROR(LARGE(INDEX(피벗!$BL:$CH,MATCH(성장고객!$E115,피벗!$BJ:$BJ,0),0),1),"")</f>
        <v>13336</v>
      </c>
      <c r="BS115" s="27">
        <f t="shared" si="8"/>
        <v>2.973656074020311E-3</v>
      </c>
      <c r="BT115" s="17" t="str">
        <f>IFERROR(INDEX(피벗!$BL$5:$CH$5,1,MATCH($BU115,INDEX(피벗!$BL:$CH,MATCH($E115,피벗!$BJ:$BJ,0),0),0)),"")</f>
        <v/>
      </c>
      <c r="BU115" s="23" t="str">
        <f>IFERROR(LARGE(INDEX(피벗!$BL:$CH,MATCH(성장고객!$E115,피벗!$BJ:$BJ,0),0),2),"")</f>
        <v/>
      </c>
      <c r="BV115" s="27" t="str">
        <f t="shared" si="9"/>
        <v/>
      </c>
      <c r="BW115" s="17" t="str">
        <f>IFERROR(INDEX(피벗!$BL$5:$CH$5,1,MATCH($BX115,INDEX(피벗!$BL:$CH,MATCH($E115,피벗!$BJ:$BJ,0),0),0)),"")</f>
        <v/>
      </c>
      <c r="BX115" s="23" t="str">
        <f>IFERROR(LARGE(INDEX(피벗!$BL:$CH,MATCH(성장고객!$E115,피벗!$BJ:$BJ,0),0),3),"")</f>
        <v/>
      </c>
      <c r="BY115" s="27" t="str">
        <f t="shared" si="10"/>
        <v/>
      </c>
      <c r="BZ115" s="17" t="str">
        <f>IFERROR(INDEX(피벗!$BL$5:$CH$5,1,MATCH($CA115,INDEX(피벗!$BL:$CH,MATCH($E115,피벗!$BJ:$BJ,0),0),0)),"")</f>
        <v/>
      </c>
      <c r="CA115" s="23" t="str">
        <f>IFERROR(LARGE(INDEX(피벗!$BL:$CH,MATCH(성장고객!$E115,피벗!$BJ:$BJ,0),0),4),"")</f>
        <v/>
      </c>
      <c r="CB115" s="27" t="str">
        <f t="shared" si="11"/>
        <v/>
      </c>
      <c r="CC115" s="17" t="str">
        <f>IFERROR(INDEX(피벗!$BL$5:$CH$5,1,MATCH($CD115,INDEX(피벗!$BL:$CH,MATCH($E115,피벗!$BJ:$BJ,0),0),0)),"")</f>
        <v/>
      </c>
      <c r="CD115" s="23" t="str">
        <f>IFERROR(LARGE(INDEX(피벗!$BL:$CH,MATCH(성장고객!$E115,피벗!$BJ:$BJ,0),0),5),"")</f>
        <v/>
      </c>
      <c r="CE115" s="27" t="str">
        <f t="shared" si="12"/>
        <v/>
      </c>
      <c r="CF115" s="23">
        <f>IFERROR(INDEX(피벗!$CI:$CI,MATCH($E115,피벗!$BJ:$BJ,0)),"")</f>
        <v>13336</v>
      </c>
      <c r="CG115" s="25">
        <f t="shared" si="13"/>
        <v>2.973656074020311E-3</v>
      </c>
      <c r="CH115" s="17" t="str">
        <f>IFERROR(INDEX(피벗!$EZ$5:$GE$5,1,MATCH($CI115,INDEX(피벗!$EZ:$GE,MATCH($E115,피벗!$EY:$EY,0),0),0)),"")</f>
        <v>기업일반전화</v>
      </c>
      <c r="CI115" s="23">
        <f>IFERROR(LARGE(INDEX(피벗!$EZ:$GE,MATCH(성장고객!$E115,피벗!$EY:$EY,0),0),1),"")</f>
        <v>3353776</v>
      </c>
      <c r="CJ115" s="17" t="str">
        <f>IFERROR(INDEX(피벗!$EZ$5:$GE$5,1,MATCH($CK115,INDEX(피벗!$EZ:$GE,MATCH($E115,피벗!$EY:$EY,0),0),0)),"")</f>
        <v>홈일반전화</v>
      </c>
      <c r="CK115" s="23">
        <f>IFERROR(LARGE(INDEX(피벗!$EZ:$GE,MATCH(성장고객!$E115,피벗!$EY:$EY,0),0),2),"")</f>
        <v>741125</v>
      </c>
      <c r="CL115" s="17" t="str">
        <f>IFERROR(INDEX(피벗!$EZ$5:$GE$5,1,MATCH($CM115,INDEX(피벗!$EZ:$GE,MATCH($E115,피벗!$EY:$EY,0),0),0)),"")</f>
        <v>MeGA인터넷</v>
      </c>
      <c r="CM115" s="23">
        <f>IFERROR(LARGE(INDEX(피벗!$EZ:$GE,MATCH(성장고객!$E115,피벗!$EY:$EY,0),0),3),"")</f>
        <v>306000</v>
      </c>
      <c r="CN115" s="17" t="str">
        <f>IFERROR(INDEX(피벗!$EZ$5:$GE$5,1,MATCH($CO115,INDEX(피벗!$EZ:$GE,MATCH($E115,피벗!$EY:$EY,0),0),0)),"")</f>
        <v>IoT</v>
      </c>
      <c r="CO115" s="23">
        <f>IFERROR(LARGE(INDEX(피벗!$EZ:$GE,MATCH(성장고객!$E115,피벗!$EY:$EY,0),0),4),"")</f>
        <v>63669</v>
      </c>
      <c r="CP115" s="17" t="str">
        <f>IFERROR(INDEX(피벗!$EZ$5:$GE$5,1,MATCH($CQ115,INDEX(피벗!$EZ:$GE,MATCH($E115,피벗!$EY:$EY,0),0),0)),"")</f>
        <v>홈지능망</v>
      </c>
      <c r="CQ115" s="23">
        <f>IFERROR(LARGE(INDEX(피벗!$EZ:$GE,MATCH(성장고객!$E115,피벗!$EY:$EY,0),0),5),"")</f>
        <v>12678</v>
      </c>
      <c r="CR115" s="23">
        <f>IFERROR(INDEX(피벗!$GF:$GF,MATCH($E115,피벗!$EY:$EY,0)),"")</f>
        <v>4484715</v>
      </c>
    </row>
    <row r="116" spans="1:96" x14ac:dyDescent="0.45">
      <c r="A116" s="20" t="s">
        <v>982</v>
      </c>
      <c r="B116" s="20" t="s">
        <v>26</v>
      </c>
      <c r="C116" s="20" t="s">
        <v>30</v>
      </c>
      <c r="D116" s="20" t="s">
        <v>1214</v>
      </c>
      <c r="E116" s="20" t="s">
        <v>484</v>
      </c>
      <c r="F116" s="21" t="s">
        <v>485</v>
      </c>
      <c r="G116" s="21" t="s">
        <v>1</v>
      </c>
      <c r="H116" s="21" t="s">
        <v>0</v>
      </c>
      <c r="I116" s="22" t="s">
        <v>1241</v>
      </c>
      <c r="J116" s="22" t="s">
        <v>1242</v>
      </c>
      <c r="K116" s="20" t="s">
        <v>25</v>
      </c>
      <c r="L116" s="20" t="s">
        <v>1316</v>
      </c>
      <c r="M116" s="20" t="s">
        <v>2177</v>
      </c>
      <c r="N116" s="20" t="s">
        <v>1317</v>
      </c>
      <c r="O116" s="21" t="s">
        <v>2815</v>
      </c>
      <c r="P116" s="21">
        <v>2</v>
      </c>
      <c r="Q116" s="21" t="s">
        <v>9</v>
      </c>
      <c r="R116" s="21" t="s">
        <v>9</v>
      </c>
      <c r="S116" s="21" t="s">
        <v>9</v>
      </c>
      <c r="T116" s="21" t="s">
        <v>9</v>
      </c>
      <c r="U116" s="21" t="s">
        <v>9</v>
      </c>
      <c r="V116" s="21" t="s">
        <v>9</v>
      </c>
      <c r="W116" s="20" t="s">
        <v>9</v>
      </c>
      <c r="X116" s="21" t="s">
        <v>9</v>
      </c>
      <c r="Y116" s="21" t="s">
        <v>9</v>
      </c>
      <c r="Z116" s="21" t="s">
        <v>9</v>
      </c>
      <c r="AA116" s="20">
        <v>0</v>
      </c>
      <c r="AB116" s="20" t="s">
        <v>9</v>
      </c>
      <c r="AC116" s="21" t="s">
        <v>9</v>
      </c>
      <c r="AD116" s="20" t="s">
        <v>9</v>
      </c>
      <c r="AE116" s="16" t="str" cm="1">
        <f t="array" ref="AE116">IF(AF116="","",INDEX(전산회선!$E$4:$E$1141,_xlfn.AGGREGATE(15,6,ROW(전산회선!$E$4:$E$1141)-ROW(전산회선!$E$4)+1/((전산회선!$B$4:$B$1141=$E116)*(전산회선!$F$4:$F$1141=AF116)),1)))</f>
        <v>5G</v>
      </c>
      <c r="AF116" s="16">
        <f>IFERROR(IF(_xlfn.MAXIFS(전산회선!$F$4:$F$1141,전산회선!$B$4:$B$1141,$E116)=0,"",_xlfn.MAXIFS(전산회선!$F$4:$F$1141,전산회선!$B$4:$B$1141,$E116)),"")</f>
        <v>1</v>
      </c>
      <c r="AG116" s="16" t="str" cm="1">
        <f t="array" ref="AG116">IF(AH116="","",INDEX(전산회선!$E$4:$E$1141,_xlfn.AGGREGATE(15,6,ROW(전산회선!$E$4:$E$1141)-ROW(전산회선!$E$4)+1/((전산회선!$B$4:$B$1141=$E116)*(전산회선!$F$4:$F$1141=AH116)),1)))</f>
        <v/>
      </c>
      <c r="AH116" s="16" t="str">
        <f>IFERROR(IF(_xlfn.MAXIFS(전산회선!$F$4:$F$1141,전산회선!$B$4:$B$1141,$E116,전산회선!$F$4:$F$1141,"&lt;"&amp;AF116)=0,"",_xlfn.MAXIFS(전산회선!$F$4:$F$1141,전산회선!$B$4:$B$1141,$E116,전산회선!$F$4:$F$1141,"&lt;"&amp;AF116)),"")</f>
        <v/>
      </c>
      <c r="AI116" s="16" t="str" cm="1">
        <f t="array" ref="AI116">IF(AJ116="","",INDEX(전산회선!$E$4:$E$1141,_xlfn.AGGREGATE(15,6,ROW(전산회선!$E$4:$E$1141)-ROW(전산회선!$E$4)+1/((전산회선!$B$4:$B$1141=$E116)*(전산회선!$F$4:$F$1141=AJ116)),1)))</f>
        <v/>
      </c>
      <c r="AJ116" s="16" t="str">
        <f>IFERROR(IF(_xlfn.MAXIFS(전산회선!$F$4:$F$1141,전산회선!$B$4:$B$1141,$E116,전산회선!$F$4:$F$1141,"&lt;"&amp;AH116)=0,"",_xlfn.MAXIFS(전산회선!$F$4:$F$1141,전산회선!$B$4:$B$1141,$E116,전산회선!$F$4:$F$1141,"&lt;"&amp;AH116)),"")</f>
        <v/>
      </c>
      <c r="AK116" s="16" t="str" cm="1">
        <f t="array" ref="AK116">IF(AL116="","",INDEX(전산회선!$E$4:$E$1141,_xlfn.AGGREGATE(15,6,ROW(전산회선!$E$4:$E$1141)-ROW(전산회선!$E$4)+1/((전산회선!$B$4:$B$1141=$E116)*(전산회선!$F$4:$F$1141=AL116)),1)))</f>
        <v/>
      </c>
      <c r="AL116" s="16" t="str">
        <f>IFERROR(IF(_xlfn.MAXIFS(전산회선!$F$4:$F$1141,전산회선!$B$4:$B$1141,$E116,전산회선!$F$4:$F$1141,"&lt;"&amp;AJ116)=0,"",_xlfn.MAXIFS(전산회선!$F$4:$F$1141,전산회선!$B$4:$B$1141,$E116,전산회선!$F$4:$F$1141,"&lt;"&amp;AJ116)),"")</f>
        <v/>
      </c>
      <c r="AM116" s="16" t="str" cm="1">
        <f t="array" ref="AM116">IF(AN116="","",INDEX(전산회선!$E$4:$E$1141,_xlfn.AGGREGATE(15,6,ROW(전산회선!$E$4:$E$1141)-ROW(전산회선!$E$4)+1/((전산회선!$B$4:$B$1141=$E116)*(전산회선!$F$4:$F$1141=AN116)),1)))</f>
        <v/>
      </c>
      <c r="AN116" s="16" t="str">
        <f>IFERROR(IF(_xlfn.MAXIFS(전산회선!$F$4:$F$1141,전산회선!$B$4:$B$1141,$E116,전산회선!$F$4:$F$1141,"&lt;"&amp;AL116)=0,"",_xlfn.MAXIFS(전산회선!$F$4:$F$1141,전산회선!$B$4:$B$1141,$E116,전산회선!$F$4:$F$1141,"&lt;"&amp;AL116)),"")</f>
        <v/>
      </c>
      <c r="AO116" s="23">
        <v>52693</v>
      </c>
      <c r="AP116" s="23">
        <v>53345</v>
      </c>
      <c r="AQ116" s="23">
        <v>52673</v>
      </c>
      <c r="AR116" s="23">
        <v>53290</v>
      </c>
      <c r="AS116" s="23">
        <v>53248</v>
      </c>
      <c r="AT116" s="23">
        <v>53112</v>
      </c>
      <c r="AU116" s="23">
        <v>52886</v>
      </c>
      <c r="AV116" s="23">
        <v>52570</v>
      </c>
      <c r="AW116" s="23">
        <v>53017</v>
      </c>
      <c r="AX116" s="23">
        <v>52527</v>
      </c>
      <c r="AY116" s="23">
        <v>47510</v>
      </c>
      <c r="AZ116" s="23">
        <v>43499</v>
      </c>
      <c r="BA116" s="23">
        <v>51697.5</v>
      </c>
      <c r="BB116" s="23">
        <f t="shared" si="7"/>
        <v>620370</v>
      </c>
      <c r="BC116" s="23">
        <v>0</v>
      </c>
      <c r="BD116" s="23">
        <v>0</v>
      </c>
      <c r="BE116" s="23">
        <v>0</v>
      </c>
      <c r="BF116" s="23">
        <v>0</v>
      </c>
      <c r="BG116" s="23">
        <v>0</v>
      </c>
      <c r="BH116" s="23">
        <v>0</v>
      </c>
      <c r="BI116" s="23">
        <v>0</v>
      </c>
      <c r="BJ116" s="23">
        <v>0</v>
      </c>
      <c r="BK116" s="23">
        <v>0</v>
      </c>
      <c r="BL116" s="23">
        <v>0</v>
      </c>
      <c r="BM116" s="23">
        <v>0</v>
      </c>
      <c r="BN116" s="23">
        <v>0</v>
      </c>
      <c r="BO116" s="23">
        <v>0</v>
      </c>
      <c r="BP116" s="23">
        <v>0</v>
      </c>
      <c r="BQ116" s="17" t="str">
        <f>IFERROR(INDEX(피벗!$BL$5:$CH$5,1,MATCH($BR116,INDEX(피벗!$BL:$CH,MATCH($E116,피벗!$BJ:$BJ,0),0),0)),"")</f>
        <v/>
      </c>
      <c r="BR116" s="23" t="str">
        <f>IFERROR(LARGE(INDEX(피벗!$BL:$CH,MATCH(성장고객!$E116,피벗!$BJ:$BJ,0),0),1),"")</f>
        <v/>
      </c>
      <c r="BS116" s="27" t="str">
        <f t="shared" si="8"/>
        <v/>
      </c>
      <c r="BT116" s="17" t="str">
        <f>IFERROR(INDEX(피벗!$BL$5:$CH$5,1,MATCH($BU116,INDEX(피벗!$BL:$CH,MATCH($E116,피벗!$BJ:$BJ,0),0),0)),"")</f>
        <v/>
      </c>
      <c r="BU116" s="23" t="str">
        <f>IFERROR(LARGE(INDEX(피벗!$BL:$CH,MATCH(성장고객!$E116,피벗!$BJ:$BJ,0),0),2),"")</f>
        <v/>
      </c>
      <c r="BV116" s="27" t="str">
        <f t="shared" si="9"/>
        <v/>
      </c>
      <c r="BW116" s="17" t="str">
        <f>IFERROR(INDEX(피벗!$BL$5:$CH$5,1,MATCH($BX116,INDEX(피벗!$BL:$CH,MATCH($E116,피벗!$BJ:$BJ,0),0),0)),"")</f>
        <v/>
      </c>
      <c r="BX116" s="23" t="str">
        <f>IFERROR(LARGE(INDEX(피벗!$BL:$CH,MATCH(성장고객!$E116,피벗!$BJ:$BJ,0),0),3),"")</f>
        <v/>
      </c>
      <c r="BY116" s="27" t="str">
        <f t="shared" si="10"/>
        <v/>
      </c>
      <c r="BZ116" s="17" t="str">
        <f>IFERROR(INDEX(피벗!$BL$5:$CH$5,1,MATCH($CA116,INDEX(피벗!$BL:$CH,MATCH($E116,피벗!$BJ:$BJ,0),0),0)),"")</f>
        <v/>
      </c>
      <c r="CA116" s="23" t="str">
        <f>IFERROR(LARGE(INDEX(피벗!$BL:$CH,MATCH(성장고객!$E116,피벗!$BJ:$BJ,0),0),4),"")</f>
        <v/>
      </c>
      <c r="CB116" s="27" t="str">
        <f t="shared" si="11"/>
        <v/>
      </c>
      <c r="CC116" s="17" t="str">
        <f>IFERROR(INDEX(피벗!$BL$5:$CH$5,1,MATCH($CD116,INDEX(피벗!$BL:$CH,MATCH($E116,피벗!$BJ:$BJ,0),0),0)),"")</f>
        <v/>
      </c>
      <c r="CD116" s="23" t="str">
        <f>IFERROR(LARGE(INDEX(피벗!$BL:$CH,MATCH(성장고객!$E116,피벗!$BJ:$BJ,0),0),5),"")</f>
        <v/>
      </c>
      <c r="CE116" s="27" t="str">
        <f t="shared" si="12"/>
        <v/>
      </c>
      <c r="CF116" s="23" t="str">
        <f>IFERROR(INDEX(피벗!$CI:$CI,MATCH($E116,피벗!$BJ:$BJ,0)),"")</f>
        <v/>
      </c>
      <c r="CG116" s="25" t="str">
        <f t="shared" si="13"/>
        <v/>
      </c>
      <c r="CH116" s="17" t="str">
        <f>IFERROR(INDEX(피벗!$EZ$5:$GE$5,1,MATCH($CI116,INDEX(피벗!$EZ:$GE,MATCH($E116,피벗!$EY:$EY,0),0),0)),"")</f>
        <v>5G</v>
      </c>
      <c r="CI116" s="23">
        <f>IFERROR(LARGE(INDEX(피벗!$EZ:$GE,MATCH(성장고객!$E116,피벗!$EY:$EY,0),0),1),"")</f>
        <v>497576</v>
      </c>
      <c r="CJ116" s="17" t="str">
        <f>IFERROR(INDEX(피벗!$EZ$5:$GE$5,1,MATCH($CK116,INDEX(피벗!$EZ:$GE,MATCH($E116,피벗!$EY:$EY,0),0),0)),"")</f>
        <v>홈일반전화</v>
      </c>
      <c r="CK116" s="23">
        <f>IFERROR(LARGE(INDEX(피벗!$EZ:$GE,MATCH(성장고객!$E116,피벗!$EY:$EY,0),0),2),"")</f>
        <v>65694</v>
      </c>
      <c r="CL116" s="17" t="str">
        <f>IFERROR(INDEX(피벗!$EZ$5:$GE$5,1,MATCH($CM116,INDEX(피벗!$EZ:$GE,MATCH($E116,피벗!$EY:$EY,0),0),0)),"")</f>
        <v>기업메시징</v>
      </c>
      <c r="CM116" s="23">
        <f>IFERROR(LARGE(INDEX(피벗!$EZ:$GE,MATCH(성장고객!$E116,피벗!$EY:$EY,0),0),3),"")</f>
        <v>57100</v>
      </c>
      <c r="CN116" s="17" t="str">
        <f>IFERROR(INDEX(피벗!$EZ$5:$GE$5,1,MATCH($CO116,INDEX(피벗!$EZ:$GE,MATCH($E116,피벗!$EY:$EY,0),0),0)),"")</f>
        <v>AI기업지능망</v>
      </c>
      <c r="CO116" s="23">
        <f>IFERROR(LARGE(INDEX(피벗!$EZ:$GE,MATCH(성장고객!$E116,피벗!$EY:$EY,0),0),4),"")</f>
        <v>0</v>
      </c>
      <c r="CP116" s="17" t="str">
        <f>IFERROR(INDEX(피벗!$EZ$5:$GE$5,1,MATCH($CQ116,INDEX(피벗!$EZ:$GE,MATCH($E116,피벗!$EY:$EY,0),0),0)),"")</f>
        <v/>
      </c>
      <c r="CQ116" s="23" t="str">
        <f>IFERROR(LARGE(INDEX(피벗!$EZ:$GE,MATCH(성장고객!$E116,피벗!$EY:$EY,0),0),5),"")</f>
        <v/>
      </c>
      <c r="CR116" s="23">
        <f>IFERROR(INDEX(피벗!$GF:$GF,MATCH($E116,피벗!$EY:$EY,0)),"")</f>
        <v>620370</v>
      </c>
    </row>
    <row r="117" spans="1:96" x14ac:dyDescent="0.45">
      <c r="A117" s="20" t="s">
        <v>982</v>
      </c>
      <c r="B117" s="20" t="s">
        <v>26</v>
      </c>
      <c r="C117" s="20" t="s">
        <v>104</v>
      </c>
      <c r="D117" s="20" t="s">
        <v>1218</v>
      </c>
      <c r="E117" s="20" t="s">
        <v>428</v>
      </c>
      <c r="F117" s="21" t="s">
        <v>429</v>
      </c>
      <c r="G117" s="21" t="s">
        <v>1</v>
      </c>
      <c r="H117" s="21" t="s">
        <v>0</v>
      </c>
      <c r="I117" s="22" t="s">
        <v>430</v>
      </c>
      <c r="J117" s="22" t="s">
        <v>431</v>
      </c>
      <c r="K117" s="20" t="s">
        <v>0</v>
      </c>
      <c r="L117" s="20" t="s">
        <v>1316</v>
      </c>
      <c r="M117" s="20" t="s">
        <v>9</v>
      </c>
      <c r="N117" s="20" t="s">
        <v>9</v>
      </c>
      <c r="O117" s="21" t="s">
        <v>2810</v>
      </c>
      <c r="P117" s="21">
        <v>264</v>
      </c>
      <c r="Q117" s="21" t="s">
        <v>1338</v>
      </c>
      <c r="R117" s="21" t="s">
        <v>2179</v>
      </c>
      <c r="S117" s="21" t="s">
        <v>1321</v>
      </c>
      <c r="T117" s="21" t="s">
        <v>1316</v>
      </c>
      <c r="U117" s="21" t="s">
        <v>2811</v>
      </c>
      <c r="V117" s="21" t="s">
        <v>2812</v>
      </c>
      <c r="W117" s="20" t="s">
        <v>9</v>
      </c>
      <c r="X117" s="21" t="s">
        <v>9</v>
      </c>
      <c r="Y117" s="21" t="s">
        <v>2813</v>
      </c>
      <c r="Z117" s="21" t="s">
        <v>2814</v>
      </c>
      <c r="AA117" s="20">
        <v>126</v>
      </c>
      <c r="AB117" s="20" t="s">
        <v>9</v>
      </c>
      <c r="AC117" s="21" t="s">
        <v>2185</v>
      </c>
      <c r="AD117" s="20" t="s">
        <v>1311</v>
      </c>
      <c r="AE117" s="16" t="str" cm="1">
        <f t="array" ref="AE117">IF(AF117="","",INDEX(전산회선!$E$4:$E$1141,_xlfn.AGGREGATE(15,6,ROW(전산회선!$E$4:$E$1141)-ROW(전산회선!$E$4)+1/((전산회선!$B$4:$B$1141=$E117)*(전산회선!$F$4:$F$1141=AF117)),1)))</f>
        <v>GTV Biz</v>
      </c>
      <c r="AF117" s="16">
        <f>IFERROR(IF(_xlfn.MAXIFS(전산회선!$F$4:$F$1141,전산회선!$B$4:$B$1141,$E117)=0,"",_xlfn.MAXIFS(전산회선!$F$4:$F$1141,전산회선!$B$4:$B$1141,$E117)),"")</f>
        <v>164</v>
      </c>
      <c r="AG117" s="16" t="str" cm="1">
        <f t="array" ref="AG117">IF(AH117="","",INDEX(전산회선!$E$4:$E$1141,_xlfn.AGGREGATE(15,6,ROW(전산회선!$E$4:$E$1141)-ROW(전산회선!$E$4)+1/((전산회선!$B$4:$B$1141=$E117)*(전산회선!$F$4:$F$1141=AH117)),1)))</f>
        <v>기업인터넷전화</v>
      </c>
      <c r="AH117" s="16">
        <f>IFERROR(IF(_xlfn.MAXIFS(전산회선!$F$4:$F$1141,전산회선!$B$4:$B$1141,$E117,전산회선!$F$4:$F$1141,"&lt;"&amp;AF117)=0,"",_xlfn.MAXIFS(전산회선!$F$4:$F$1141,전산회선!$B$4:$B$1141,$E117,전산회선!$F$4:$F$1141,"&lt;"&amp;AF117)),"")</f>
        <v>64</v>
      </c>
      <c r="AI117" s="16" t="str" cm="1">
        <f t="array" ref="AI117">IF(AJ117="","",INDEX(전산회선!$E$4:$E$1141,_xlfn.AGGREGATE(15,6,ROW(전산회선!$E$4:$E$1141)-ROW(전산회선!$E$4)+1/((전산회선!$B$4:$B$1141=$E117)*(전산회선!$F$4:$F$1141=AJ117)),1)))</f>
        <v>GiGA인터넷</v>
      </c>
      <c r="AJ117" s="16">
        <f>IFERROR(IF(_xlfn.MAXIFS(전산회선!$F$4:$F$1141,전산회선!$B$4:$B$1141,$E117,전산회선!$F$4:$F$1141,"&lt;"&amp;AH117)=0,"",_xlfn.MAXIFS(전산회선!$F$4:$F$1141,전산회선!$B$4:$B$1141,$E117,전산회선!$F$4:$F$1141,"&lt;"&amp;AH117)),"")</f>
        <v>24</v>
      </c>
      <c r="AK117" s="16" t="str" cm="1">
        <f t="array" ref="AK117">IF(AL117="","",INDEX(전산회선!$E$4:$E$1141,_xlfn.AGGREGATE(15,6,ROW(전산회선!$E$4:$E$1141)-ROW(전산회선!$E$4)+1/((전산회선!$B$4:$B$1141=$E117)*(전산회선!$F$4:$F$1141=AL117)),1)))</f>
        <v>홈일반전화</v>
      </c>
      <c r="AL117" s="16">
        <f>IFERROR(IF(_xlfn.MAXIFS(전산회선!$F$4:$F$1141,전산회선!$B$4:$B$1141,$E117,전산회선!$F$4:$F$1141,"&lt;"&amp;AJ117)=0,"",_xlfn.MAXIFS(전산회선!$F$4:$F$1141,전산회선!$B$4:$B$1141,$E117,전산회선!$F$4:$F$1141,"&lt;"&amp;AJ117)),"")</f>
        <v>10</v>
      </c>
      <c r="AM117" s="16" t="str" cm="1">
        <f t="array" ref="AM117">IF(AN117="","",INDEX(전산회선!$E$4:$E$1141,_xlfn.AGGREGATE(15,6,ROW(전산회선!$E$4:$E$1141)-ROW(전산회선!$E$4)+1/((전산회선!$B$4:$B$1141=$E117)*(전산회선!$F$4:$F$1141=AN117)),1)))</f>
        <v>IoT</v>
      </c>
      <c r="AN117" s="16">
        <f>IFERROR(IF(_xlfn.MAXIFS(전산회선!$F$4:$F$1141,전산회선!$B$4:$B$1141,$E117,전산회선!$F$4:$F$1141,"&lt;"&amp;AL117)=0,"",_xlfn.MAXIFS(전산회선!$F$4:$F$1141,전산회선!$B$4:$B$1141,$E117,전산회선!$F$4:$F$1141,"&lt;"&amp;AL117)),"")</f>
        <v>1</v>
      </c>
      <c r="AO117" s="23">
        <v>2970310</v>
      </c>
      <c r="AP117" s="23">
        <v>2996242</v>
      </c>
      <c r="AQ117" s="23">
        <v>3012580</v>
      </c>
      <c r="AR117" s="23">
        <v>2999532</v>
      </c>
      <c r="AS117" s="23">
        <v>3047706</v>
      </c>
      <c r="AT117" s="23">
        <v>2983022</v>
      </c>
      <c r="AU117" s="23">
        <v>3000764</v>
      </c>
      <c r="AV117" s="23">
        <v>2996488</v>
      </c>
      <c r="AW117" s="23">
        <v>2990558</v>
      </c>
      <c r="AX117" s="23">
        <v>2990994</v>
      </c>
      <c r="AY117" s="23">
        <v>2982058</v>
      </c>
      <c r="AZ117" s="23">
        <v>2985226</v>
      </c>
      <c r="BA117" s="23">
        <v>2996290</v>
      </c>
      <c r="BB117" s="23">
        <f t="shared" si="7"/>
        <v>35955480</v>
      </c>
      <c r="BC117" s="23">
        <v>0</v>
      </c>
      <c r="BD117" s="23">
        <v>0</v>
      </c>
      <c r="BE117" s="23">
        <v>0</v>
      </c>
      <c r="BF117" s="23">
        <v>0</v>
      </c>
      <c r="BG117" s="23">
        <v>0</v>
      </c>
      <c r="BH117" s="23">
        <v>0</v>
      </c>
      <c r="BI117" s="23">
        <v>0</v>
      </c>
      <c r="BJ117" s="23">
        <v>0</v>
      </c>
      <c r="BK117" s="23">
        <v>0</v>
      </c>
      <c r="BL117" s="23">
        <v>0</v>
      </c>
      <c r="BM117" s="23">
        <v>0</v>
      </c>
      <c r="BN117" s="23">
        <v>0</v>
      </c>
      <c r="BO117" s="23">
        <v>0</v>
      </c>
      <c r="BP117" s="23">
        <v>0</v>
      </c>
      <c r="BQ117" s="17" t="str">
        <f>IFERROR(INDEX(피벗!$BL$5:$CH$5,1,MATCH($BR117,INDEX(피벗!$BL:$CH,MATCH($E117,피벗!$BJ:$BJ,0),0),0)),"")</f>
        <v/>
      </c>
      <c r="BR117" s="23" t="str">
        <f>IFERROR(LARGE(INDEX(피벗!$BL:$CH,MATCH(성장고객!$E117,피벗!$BJ:$BJ,0),0),1),"")</f>
        <v/>
      </c>
      <c r="BS117" s="27" t="str">
        <f t="shared" si="8"/>
        <v/>
      </c>
      <c r="BT117" s="17" t="str">
        <f>IFERROR(INDEX(피벗!$BL$5:$CH$5,1,MATCH($BU117,INDEX(피벗!$BL:$CH,MATCH($E117,피벗!$BJ:$BJ,0),0),0)),"")</f>
        <v/>
      </c>
      <c r="BU117" s="23" t="str">
        <f>IFERROR(LARGE(INDEX(피벗!$BL:$CH,MATCH(성장고객!$E117,피벗!$BJ:$BJ,0),0),2),"")</f>
        <v/>
      </c>
      <c r="BV117" s="27" t="str">
        <f t="shared" si="9"/>
        <v/>
      </c>
      <c r="BW117" s="17" t="str">
        <f>IFERROR(INDEX(피벗!$BL$5:$CH$5,1,MATCH($BX117,INDEX(피벗!$BL:$CH,MATCH($E117,피벗!$BJ:$BJ,0),0),0)),"")</f>
        <v/>
      </c>
      <c r="BX117" s="23" t="str">
        <f>IFERROR(LARGE(INDEX(피벗!$BL:$CH,MATCH(성장고객!$E117,피벗!$BJ:$BJ,0),0),3),"")</f>
        <v/>
      </c>
      <c r="BY117" s="27" t="str">
        <f t="shared" si="10"/>
        <v/>
      </c>
      <c r="BZ117" s="17" t="str">
        <f>IFERROR(INDEX(피벗!$BL$5:$CH$5,1,MATCH($CA117,INDEX(피벗!$BL:$CH,MATCH($E117,피벗!$BJ:$BJ,0),0),0)),"")</f>
        <v/>
      </c>
      <c r="CA117" s="23" t="str">
        <f>IFERROR(LARGE(INDEX(피벗!$BL:$CH,MATCH(성장고객!$E117,피벗!$BJ:$BJ,0),0),4),"")</f>
        <v/>
      </c>
      <c r="CB117" s="27" t="str">
        <f t="shared" si="11"/>
        <v/>
      </c>
      <c r="CC117" s="17" t="str">
        <f>IFERROR(INDEX(피벗!$BL$5:$CH$5,1,MATCH($CD117,INDEX(피벗!$BL:$CH,MATCH($E117,피벗!$BJ:$BJ,0),0),0)),"")</f>
        <v/>
      </c>
      <c r="CD117" s="23" t="str">
        <f>IFERROR(LARGE(INDEX(피벗!$BL:$CH,MATCH(성장고객!$E117,피벗!$BJ:$BJ,0),0),5),"")</f>
        <v/>
      </c>
      <c r="CE117" s="27" t="str">
        <f t="shared" si="12"/>
        <v/>
      </c>
      <c r="CF117" s="23" t="str">
        <f>IFERROR(INDEX(피벗!$CI:$CI,MATCH($E117,피벗!$BJ:$BJ,0)),"")</f>
        <v/>
      </c>
      <c r="CG117" s="25" t="str">
        <f t="shared" si="13"/>
        <v/>
      </c>
      <c r="CH117" s="17" t="str">
        <f>IFERROR(INDEX(피벗!$EZ$5:$GE$5,1,MATCH($CI117,INDEX(피벗!$EZ:$GE,MATCH($E117,피벗!$EY:$EY,0),0),0)),"")</f>
        <v>GTV Biz</v>
      </c>
      <c r="CI117" s="23">
        <f>IFERROR(LARGE(INDEX(피벗!$EZ:$GE,MATCH(성장고객!$E117,피벗!$EY:$EY,0),0),1),"")</f>
        <v>18558840</v>
      </c>
      <c r="CJ117" s="17" t="str">
        <f>IFERROR(INDEX(피벗!$EZ$5:$GE$5,1,MATCH($CK117,INDEX(피벗!$EZ:$GE,MATCH($E117,피벗!$EY:$EY,0),0),0)),"")</f>
        <v>GiGA인터넷</v>
      </c>
      <c r="CK117" s="23">
        <f>IFERROR(LARGE(INDEX(피벗!$EZ:$GE,MATCH(성장고객!$E117,피벗!$EY:$EY,0),0),2),"")</f>
        <v>7553928</v>
      </c>
      <c r="CL117" s="17" t="str">
        <f>IFERROR(INDEX(피벗!$EZ$5:$GE$5,1,MATCH($CM117,INDEX(피벗!$EZ:$GE,MATCH($E117,피벗!$EY:$EY,0),0),0)),"")</f>
        <v>Robot서비스</v>
      </c>
      <c r="CM117" s="23">
        <f>IFERROR(LARGE(INDEX(피벗!$EZ:$GE,MATCH(성장고객!$E117,피벗!$EY:$EY,0),0),3),"")</f>
        <v>5640000</v>
      </c>
      <c r="CN117" s="17" t="str">
        <f>IFERROR(INDEX(피벗!$EZ$5:$GE$5,1,MATCH($CO117,INDEX(피벗!$EZ:$GE,MATCH($E117,피벗!$EY:$EY,0),0),0)),"")</f>
        <v>기업인터넷전화</v>
      </c>
      <c r="CO117" s="23">
        <f>IFERROR(LARGE(INDEX(피벗!$EZ:$GE,MATCH(성장고객!$E117,피벗!$EY:$EY,0),0),4),"")</f>
        <v>2777509</v>
      </c>
      <c r="CP117" s="17" t="str">
        <f>IFERROR(INDEX(피벗!$EZ$5:$GE$5,1,MATCH($CQ117,INDEX(피벗!$EZ:$GE,MATCH($E117,피벗!$EY:$EY,0),0),0)),"")</f>
        <v>홈일반전화</v>
      </c>
      <c r="CQ117" s="23">
        <f>IFERROR(LARGE(INDEX(피벗!$EZ:$GE,MATCH(성장고객!$E117,피벗!$EY:$EY,0),0),5),"")</f>
        <v>941452</v>
      </c>
      <c r="CR117" s="23">
        <f>IFERROR(INDEX(피벗!$GF:$GF,MATCH($E117,피벗!$EY:$EY,0)),"")</f>
        <v>35955480</v>
      </c>
    </row>
    <row r="118" spans="1:96" x14ac:dyDescent="0.45">
      <c r="A118" s="20" t="s">
        <v>982</v>
      </c>
      <c r="B118" s="20" t="s">
        <v>701</v>
      </c>
      <c r="C118" s="20" t="s">
        <v>104</v>
      </c>
      <c r="D118" s="20" t="s">
        <v>792</v>
      </c>
      <c r="E118" s="20" t="s">
        <v>848</v>
      </c>
      <c r="F118" s="21" t="s">
        <v>849</v>
      </c>
      <c r="G118" s="21" t="s">
        <v>1</v>
      </c>
      <c r="H118" s="21" t="s">
        <v>0</v>
      </c>
      <c r="I118" s="22" t="s">
        <v>850</v>
      </c>
      <c r="J118" s="22" t="s">
        <v>851</v>
      </c>
      <c r="K118" s="20" t="s">
        <v>0</v>
      </c>
      <c r="L118" s="20" t="s">
        <v>1316</v>
      </c>
      <c r="M118" s="20" t="s">
        <v>2177</v>
      </c>
      <c r="N118" s="20" t="s">
        <v>1317</v>
      </c>
      <c r="O118" s="21" t="s">
        <v>2178</v>
      </c>
      <c r="P118" s="21">
        <v>59</v>
      </c>
      <c r="Q118" s="21" t="s">
        <v>1338</v>
      </c>
      <c r="R118" s="21" t="s">
        <v>2179</v>
      </c>
      <c r="S118" s="21" t="s">
        <v>1321</v>
      </c>
      <c r="T118" s="21" t="s">
        <v>1316</v>
      </c>
      <c r="U118" s="21" t="s">
        <v>2186</v>
      </c>
      <c r="V118" s="21" t="s">
        <v>2187</v>
      </c>
      <c r="W118" s="20" t="s">
        <v>2188</v>
      </c>
      <c r="X118" s="21" t="s">
        <v>2189</v>
      </c>
      <c r="Y118" s="21" t="s">
        <v>2190</v>
      </c>
      <c r="Z118" s="21" t="s">
        <v>2191</v>
      </c>
      <c r="AA118" s="20">
        <v>26</v>
      </c>
      <c r="AB118" s="20" t="s">
        <v>1587</v>
      </c>
      <c r="AC118" s="21" t="s">
        <v>9</v>
      </c>
      <c r="AD118" s="20" t="s">
        <v>1311</v>
      </c>
      <c r="AE118" s="16" t="str" cm="1">
        <f t="array" ref="AE118">IF(AF118="","",INDEX(전산회선!$E$4:$E$1141,_xlfn.AGGREGATE(15,6,ROW(전산회선!$E$4:$E$1141)-ROW(전산회선!$E$4)+1/((전산회선!$B$4:$B$1141=$E118)*(전산회선!$F$4:$F$1141=AF118)),1)))</f>
        <v>GTV Biz</v>
      </c>
      <c r="AF118" s="16">
        <f>IFERROR(IF(_xlfn.MAXIFS(전산회선!$F$4:$F$1141,전산회선!$B$4:$B$1141,$E118)=0,"",_xlfn.MAXIFS(전산회선!$F$4:$F$1141,전산회선!$B$4:$B$1141,$E118)),"")</f>
        <v>29</v>
      </c>
      <c r="AG118" s="16" t="str" cm="1">
        <f t="array" ref="AG118">IF(AH118="","",INDEX(전산회선!$E$4:$E$1141,_xlfn.AGGREGATE(15,6,ROW(전산회선!$E$4:$E$1141)-ROW(전산회선!$E$4)+1/((전산회선!$B$4:$B$1141=$E118)*(전산회선!$F$4:$F$1141=AH118)),1)))</f>
        <v>기업인터넷전화</v>
      </c>
      <c r="AH118" s="16">
        <f>IFERROR(IF(_xlfn.MAXIFS(전산회선!$F$4:$F$1141,전산회선!$B$4:$B$1141,$E118,전산회선!$F$4:$F$1141,"&lt;"&amp;AF118)=0,"",_xlfn.MAXIFS(전산회선!$F$4:$F$1141,전산회선!$B$4:$B$1141,$E118,전산회선!$F$4:$F$1141,"&lt;"&amp;AF118)),"")</f>
        <v>18</v>
      </c>
      <c r="AI118" s="16" t="str" cm="1">
        <f t="array" ref="AI118">IF(AJ118="","",INDEX(전산회선!$E$4:$E$1141,_xlfn.AGGREGATE(15,6,ROW(전산회선!$E$4:$E$1141)-ROW(전산회선!$E$4)+1/((전산회선!$B$4:$B$1141=$E118)*(전산회선!$F$4:$F$1141=AJ118)),1)))</f>
        <v>GiGA인터넷</v>
      </c>
      <c r="AJ118" s="16">
        <f>IFERROR(IF(_xlfn.MAXIFS(전산회선!$F$4:$F$1141,전산회선!$B$4:$B$1141,$E118,전산회선!$F$4:$F$1141,"&lt;"&amp;AH118)=0,"",_xlfn.MAXIFS(전산회선!$F$4:$F$1141,전산회선!$B$4:$B$1141,$E118,전산회선!$F$4:$F$1141,"&lt;"&amp;AH118)),"")</f>
        <v>5</v>
      </c>
      <c r="AK118" s="16" t="str" cm="1">
        <f t="array" ref="AK118">IF(AL118="","",INDEX(전산회선!$E$4:$E$1141,_xlfn.AGGREGATE(15,6,ROW(전산회선!$E$4:$E$1141)-ROW(전산회선!$E$4)+1/((전산회선!$B$4:$B$1141=$E118)*(전산회선!$F$4:$F$1141=AL118)),1)))</f>
        <v>홈일반전화</v>
      </c>
      <c r="AL118" s="16">
        <f>IFERROR(IF(_xlfn.MAXIFS(전산회선!$F$4:$F$1141,전산회선!$B$4:$B$1141,$E118,전산회선!$F$4:$F$1141,"&lt;"&amp;AJ118)=0,"",_xlfn.MAXIFS(전산회선!$F$4:$F$1141,전산회선!$B$4:$B$1141,$E118,전산회선!$F$4:$F$1141,"&lt;"&amp;AJ118)),"")</f>
        <v>3</v>
      </c>
      <c r="AM118" s="16" t="str" cm="1">
        <f t="array" ref="AM118">IF(AN118="","",INDEX(전산회선!$E$4:$E$1141,_xlfn.AGGREGATE(15,6,ROW(전산회선!$E$4:$E$1141)-ROW(전산회선!$E$4)+1/((전산회선!$B$4:$B$1141=$E118)*(전산회선!$F$4:$F$1141=AN118)),1)))</f>
        <v/>
      </c>
      <c r="AN118" s="16" t="str">
        <f>IFERROR(IF(_xlfn.MAXIFS(전산회선!$F$4:$F$1141,전산회선!$B$4:$B$1141,$E118,전산회선!$F$4:$F$1141,"&lt;"&amp;AL118)=0,"",_xlfn.MAXIFS(전산회선!$F$4:$F$1141,전산회선!$B$4:$B$1141,$E118,전산회선!$F$4:$F$1141,"&lt;"&amp;AL118)),"")</f>
        <v/>
      </c>
      <c r="AO118" s="23">
        <v>410913</v>
      </c>
      <c r="AP118" s="23">
        <v>410332</v>
      </c>
      <c r="AQ118" s="23">
        <v>411867</v>
      </c>
      <c r="AR118" s="23">
        <v>410532</v>
      </c>
      <c r="AS118" s="23">
        <v>408440</v>
      </c>
      <c r="AT118" s="23">
        <v>413310</v>
      </c>
      <c r="AU118" s="23">
        <v>427217</v>
      </c>
      <c r="AV118" s="23">
        <v>418502</v>
      </c>
      <c r="AW118" s="23">
        <v>423319</v>
      </c>
      <c r="AX118" s="23">
        <v>426042</v>
      </c>
      <c r="AY118" s="23">
        <v>415017</v>
      </c>
      <c r="AZ118" s="23">
        <v>419591</v>
      </c>
      <c r="BA118" s="23">
        <v>416256.83333333331</v>
      </c>
      <c r="BB118" s="23">
        <f t="shared" si="7"/>
        <v>4995082</v>
      </c>
      <c r="BC118" s="23">
        <v>0</v>
      </c>
      <c r="BD118" s="23">
        <v>0</v>
      </c>
      <c r="BE118" s="23">
        <v>0</v>
      </c>
      <c r="BF118" s="23">
        <v>0</v>
      </c>
      <c r="BG118" s="23">
        <v>0</v>
      </c>
      <c r="BH118" s="23">
        <v>1211</v>
      </c>
      <c r="BI118" s="23">
        <v>9911</v>
      </c>
      <c r="BJ118" s="23">
        <v>9911</v>
      </c>
      <c r="BK118" s="23">
        <v>9911</v>
      </c>
      <c r="BL118" s="23">
        <v>9911</v>
      </c>
      <c r="BM118" s="23">
        <v>9911</v>
      </c>
      <c r="BN118" s="23">
        <v>9911</v>
      </c>
      <c r="BO118" s="23">
        <v>5056.416666666667</v>
      </c>
      <c r="BP118" s="23">
        <v>60677</v>
      </c>
      <c r="BQ118" s="17" t="str">
        <f>IFERROR(INDEX(피벗!$BL$5:$CH$5,1,MATCH($BR118,INDEX(피벗!$BL:$CH,MATCH($E118,피벗!$BJ:$BJ,0),0),0)),"")</f>
        <v>GTV Biz</v>
      </c>
      <c r="BR118" s="23">
        <f>IFERROR(LARGE(INDEX(피벗!$BL:$CH,MATCH(성장고객!$E118,피벗!$BJ:$BJ,0),0),1),"")</f>
        <v>42577</v>
      </c>
      <c r="BS118" s="27">
        <f t="shared" si="8"/>
        <v>8.5237839939364367E-3</v>
      </c>
      <c r="BT118" s="17" t="str">
        <f>IFERROR(INDEX(피벗!$BL$5:$CH$5,1,MATCH($BU118,INDEX(피벗!$BL:$CH,MATCH($E118,피벗!$BJ:$BJ,0),0),0)),"")</f>
        <v>기가지니 TV</v>
      </c>
      <c r="BU118" s="23">
        <f>IFERROR(LARGE(INDEX(피벗!$BL:$CH,MATCH(성장고객!$E118,피벗!$BJ:$BJ,0),0),2),"")</f>
        <v>18100</v>
      </c>
      <c r="BV118" s="27">
        <f t="shared" si="9"/>
        <v>3.6235641376858277E-3</v>
      </c>
      <c r="BW118" s="17" t="str">
        <f>IFERROR(INDEX(피벗!$BL$5:$CH$5,1,MATCH($BX118,INDEX(피벗!$BL:$CH,MATCH($E118,피벗!$BJ:$BJ,0),0),0)),"")</f>
        <v/>
      </c>
      <c r="BX118" s="23" t="str">
        <f>IFERROR(LARGE(INDEX(피벗!$BL:$CH,MATCH(성장고객!$E118,피벗!$BJ:$BJ,0),0),3),"")</f>
        <v/>
      </c>
      <c r="BY118" s="27" t="str">
        <f t="shared" si="10"/>
        <v/>
      </c>
      <c r="BZ118" s="17" t="str">
        <f>IFERROR(INDEX(피벗!$BL$5:$CH$5,1,MATCH($CA118,INDEX(피벗!$BL:$CH,MATCH($E118,피벗!$BJ:$BJ,0),0),0)),"")</f>
        <v/>
      </c>
      <c r="CA118" s="23" t="str">
        <f>IFERROR(LARGE(INDEX(피벗!$BL:$CH,MATCH(성장고객!$E118,피벗!$BJ:$BJ,0),0),4),"")</f>
        <v/>
      </c>
      <c r="CB118" s="27" t="str">
        <f t="shared" si="11"/>
        <v/>
      </c>
      <c r="CC118" s="17" t="str">
        <f>IFERROR(INDEX(피벗!$BL$5:$CH$5,1,MATCH($CD118,INDEX(피벗!$BL:$CH,MATCH($E118,피벗!$BJ:$BJ,0),0),0)),"")</f>
        <v/>
      </c>
      <c r="CD118" s="23" t="str">
        <f>IFERROR(LARGE(INDEX(피벗!$BL:$CH,MATCH(성장고객!$E118,피벗!$BJ:$BJ,0),0),5),"")</f>
        <v/>
      </c>
      <c r="CE118" s="27" t="str">
        <f t="shared" si="12"/>
        <v/>
      </c>
      <c r="CF118" s="23">
        <f>IFERROR(INDEX(피벗!$CI:$CI,MATCH($E118,피벗!$BJ:$BJ,0)),"")</f>
        <v>60677</v>
      </c>
      <c r="CG118" s="25">
        <f t="shared" si="13"/>
        <v>1.2147348131622264E-2</v>
      </c>
      <c r="CH118" s="17" t="str">
        <f>IFERROR(INDEX(피벗!$EZ$5:$GE$5,1,MATCH($CI118,INDEX(피벗!$EZ:$GE,MATCH($E118,피벗!$EY:$EY,0),0),0)),"")</f>
        <v>GTV Biz</v>
      </c>
      <c r="CI118" s="23">
        <f>IFERROR(LARGE(INDEX(피벗!$EZ:$GE,MATCH(성장고객!$E118,피벗!$EY:$EY,0),0),1),"")</f>
        <v>2296177</v>
      </c>
      <c r="CJ118" s="17" t="str">
        <f>IFERROR(INDEX(피벗!$EZ$5:$GE$5,1,MATCH($CK118,INDEX(피벗!$EZ:$GE,MATCH($E118,피벗!$EY:$EY,0),0),0)),"")</f>
        <v>GiGA인터넷</v>
      </c>
      <c r="CK118" s="23">
        <f>IFERROR(LARGE(INDEX(피벗!$EZ:$GE,MATCH(성장고객!$E118,피벗!$EY:$EY,0),0),2),"")</f>
        <v>1599663</v>
      </c>
      <c r="CL118" s="17" t="str">
        <f>IFERROR(INDEX(피벗!$EZ$5:$GE$5,1,MATCH($CM118,INDEX(피벗!$EZ:$GE,MATCH($E118,피벗!$EY:$EY,0),0),0)),"")</f>
        <v>GTV</v>
      </c>
      <c r="CM118" s="23">
        <f>IFERROR(LARGE(INDEX(피벗!$EZ:$GE,MATCH(성장고객!$E118,피벗!$EY:$EY,0),0),3),"")</f>
        <v>384000</v>
      </c>
      <c r="CN118" s="17" t="str">
        <f>IFERROR(INDEX(피벗!$EZ$5:$GE$5,1,MATCH($CO118,INDEX(피벗!$EZ:$GE,MATCH($E118,피벗!$EY:$EY,0),0),0)),"")</f>
        <v>기업인터넷전화</v>
      </c>
      <c r="CO118" s="23">
        <f>IFERROR(LARGE(INDEX(피벗!$EZ:$GE,MATCH(성장고객!$E118,피벗!$EY:$EY,0),0),4),"")</f>
        <v>320143</v>
      </c>
      <c r="CP118" s="17" t="str">
        <f>IFERROR(INDEX(피벗!$EZ$5:$GE$5,1,MATCH($CQ118,INDEX(피벗!$EZ:$GE,MATCH($E118,피벗!$EY:$EY,0),0),0)),"")</f>
        <v>홈일반전화</v>
      </c>
      <c r="CQ118" s="23">
        <f>IFERROR(LARGE(INDEX(피벗!$EZ:$GE,MATCH(성장고객!$E118,피벗!$EY:$EY,0),0),5),"")</f>
        <v>298203</v>
      </c>
      <c r="CR118" s="23">
        <f>IFERROR(INDEX(피벗!$GF:$GF,MATCH($E118,피벗!$EY:$EY,0)),"")</f>
        <v>4995082</v>
      </c>
    </row>
    <row r="119" spans="1:96" x14ac:dyDescent="0.45">
      <c r="A119" s="20" t="s">
        <v>982</v>
      </c>
      <c r="B119" s="20" t="s">
        <v>701</v>
      </c>
      <c r="C119" s="20" t="s">
        <v>104</v>
      </c>
      <c r="D119" s="20" t="s">
        <v>792</v>
      </c>
      <c r="E119" s="20" t="s">
        <v>844</v>
      </c>
      <c r="F119" s="21" t="s">
        <v>845</v>
      </c>
      <c r="G119" s="21" t="s">
        <v>1</v>
      </c>
      <c r="H119" s="21" t="s">
        <v>0</v>
      </c>
      <c r="I119" s="22" t="s">
        <v>846</v>
      </c>
      <c r="J119" s="22" t="s">
        <v>847</v>
      </c>
      <c r="K119" s="20" t="s">
        <v>0</v>
      </c>
      <c r="L119" s="20" t="s">
        <v>1316</v>
      </c>
      <c r="M119" s="20" t="s">
        <v>2177</v>
      </c>
      <c r="N119" s="20" t="s">
        <v>1317</v>
      </c>
      <c r="O119" s="21" t="s">
        <v>2178</v>
      </c>
      <c r="P119" s="21">
        <v>6</v>
      </c>
      <c r="Q119" s="21" t="s">
        <v>1338</v>
      </c>
      <c r="R119" s="21" t="s">
        <v>2179</v>
      </c>
      <c r="S119" s="21" t="s">
        <v>1321</v>
      </c>
      <c r="T119" s="21" t="s">
        <v>1316</v>
      </c>
      <c r="U119" s="21" t="s">
        <v>2180</v>
      </c>
      <c r="V119" s="21" t="s">
        <v>2181</v>
      </c>
      <c r="W119" s="20" t="s">
        <v>2182</v>
      </c>
      <c r="X119" s="21" t="s">
        <v>2177</v>
      </c>
      <c r="Y119" s="21" t="s">
        <v>2183</v>
      </c>
      <c r="Z119" s="21" t="s">
        <v>2184</v>
      </c>
      <c r="AA119" s="20">
        <v>45</v>
      </c>
      <c r="AB119" s="20" t="s">
        <v>1696</v>
      </c>
      <c r="AC119" s="21" t="s">
        <v>2185</v>
      </c>
      <c r="AD119" s="20" t="s">
        <v>1311</v>
      </c>
      <c r="AE119" s="16" t="str" cm="1">
        <f t="array" ref="AE119">IF(AF119="","",INDEX(전산회선!$E$4:$E$1141,_xlfn.AGGREGATE(15,6,ROW(전산회선!$E$4:$E$1141)-ROW(전산회선!$E$4)+1/((전산회선!$B$4:$B$1141=$E119)*(전산회선!$F$4:$F$1141=AF119)),1)))</f>
        <v>홈일반전화</v>
      </c>
      <c r="AF119" s="16">
        <f>IFERROR(IF(_xlfn.MAXIFS(전산회선!$F$4:$F$1141,전산회선!$B$4:$B$1141,$E119)=0,"",_xlfn.MAXIFS(전산회선!$F$4:$F$1141,전산회선!$B$4:$B$1141,$E119)),"")</f>
        <v>4</v>
      </c>
      <c r="AG119" s="16" t="str" cm="1">
        <f t="array" ref="AG119">IF(AH119="","",INDEX(전산회선!$E$4:$E$1141,_xlfn.AGGREGATE(15,6,ROW(전산회선!$E$4:$E$1141)-ROW(전산회선!$E$4)+1/((전산회선!$B$4:$B$1141=$E119)*(전산회선!$F$4:$F$1141=AH119)),1)))</f>
        <v>기업메시징</v>
      </c>
      <c r="AH119" s="16">
        <f>IFERROR(IF(_xlfn.MAXIFS(전산회선!$F$4:$F$1141,전산회선!$B$4:$B$1141,$E119,전산회선!$F$4:$F$1141,"&lt;"&amp;AF119)=0,"",_xlfn.MAXIFS(전산회선!$F$4:$F$1141,전산회선!$B$4:$B$1141,$E119,전산회선!$F$4:$F$1141,"&lt;"&amp;AF119)),"")</f>
        <v>1</v>
      </c>
      <c r="AI119" s="16" t="str" cm="1">
        <f t="array" ref="AI119">IF(AJ119="","",INDEX(전산회선!$E$4:$E$1141,_xlfn.AGGREGATE(15,6,ROW(전산회선!$E$4:$E$1141)-ROW(전산회선!$E$4)+1/((전산회선!$B$4:$B$1141=$E119)*(전산회선!$F$4:$F$1141=AJ119)),1)))</f>
        <v/>
      </c>
      <c r="AJ119" s="16" t="str">
        <f>IFERROR(IF(_xlfn.MAXIFS(전산회선!$F$4:$F$1141,전산회선!$B$4:$B$1141,$E119,전산회선!$F$4:$F$1141,"&lt;"&amp;AH119)=0,"",_xlfn.MAXIFS(전산회선!$F$4:$F$1141,전산회선!$B$4:$B$1141,$E119,전산회선!$F$4:$F$1141,"&lt;"&amp;AH119)),"")</f>
        <v/>
      </c>
      <c r="AK119" s="16" t="str" cm="1">
        <f t="array" ref="AK119">IF(AL119="","",INDEX(전산회선!$E$4:$E$1141,_xlfn.AGGREGATE(15,6,ROW(전산회선!$E$4:$E$1141)-ROW(전산회선!$E$4)+1/((전산회선!$B$4:$B$1141=$E119)*(전산회선!$F$4:$F$1141=AL119)),1)))</f>
        <v/>
      </c>
      <c r="AL119" s="16" t="str">
        <f>IFERROR(IF(_xlfn.MAXIFS(전산회선!$F$4:$F$1141,전산회선!$B$4:$B$1141,$E119,전산회선!$F$4:$F$1141,"&lt;"&amp;AJ119)=0,"",_xlfn.MAXIFS(전산회선!$F$4:$F$1141,전산회선!$B$4:$B$1141,$E119,전산회선!$F$4:$F$1141,"&lt;"&amp;AJ119)),"")</f>
        <v/>
      </c>
      <c r="AM119" s="16" t="str" cm="1">
        <f t="array" ref="AM119">IF(AN119="","",INDEX(전산회선!$E$4:$E$1141,_xlfn.AGGREGATE(15,6,ROW(전산회선!$E$4:$E$1141)-ROW(전산회선!$E$4)+1/((전산회선!$B$4:$B$1141=$E119)*(전산회선!$F$4:$F$1141=AN119)),1)))</f>
        <v/>
      </c>
      <c r="AN119" s="16" t="str">
        <f>IFERROR(IF(_xlfn.MAXIFS(전산회선!$F$4:$F$1141,전산회선!$B$4:$B$1141,$E119,전산회선!$F$4:$F$1141,"&lt;"&amp;AL119)=0,"",_xlfn.MAXIFS(전산회선!$F$4:$F$1141,전산회선!$B$4:$B$1141,$E119,전산회선!$F$4:$F$1141,"&lt;"&amp;AL119)),"")</f>
        <v/>
      </c>
      <c r="AO119" s="23">
        <v>30249</v>
      </c>
      <c r="AP119" s="23">
        <v>33614</v>
      </c>
      <c r="AQ119" s="23">
        <v>30852</v>
      </c>
      <c r="AR119" s="23">
        <v>32727</v>
      </c>
      <c r="AS119" s="23">
        <v>30100</v>
      </c>
      <c r="AT119" s="23">
        <v>29880</v>
      </c>
      <c r="AU119" s="23">
        <v>64685</v>
      </c>
      <c r="AV119" s="23">
        <v>30248</v>
      </c>
      <c r="AW119" s="23">
        <v>31172</v>
      </c>
      <c r="AX119" s="23">
        <v>30543</v>
      </c>
      <c r="AY119" s="23">
        <v>31233</v>
      </c>
      <c r="AZ119" s="23">
        <v>30077</v>
      </c>
      <c r="BA119" s="23">
        <v>33781.666666666664</v>
      </c>
      <c r="BB119" s="23">
        <f t="shared" si="7"/>
        <v>405380</v>
      </c>
      <c r="BC119" s="23">
        <v>0</v>
      </c>
      <c r="BD119" s="23">
        <v>0</v>
      </c>
      <c r="BE119" s="23">
        <v>0</v>
      </c>
      <c r="BF119" s="23">
        <v>0</v>
      </c>
      <c r="BG119" s="23">
        <v>0</v>
      </c>
      <c r="BH119" s="23">
        <v>0</v>
      </c>
      <c r="BI119" s="23">
        <v>0</v>
      </c>
      <c r="BJ119" s="23">
        <v>0</v>
      </c>
      <c r="BK119" s="23">
        <v>0</v>
      </c>
      <c r="BL119" s="23">
        <v>0</v>
      </c>
      <c r="BM119" s="23">
        <v>0</v>
      </c>
      <c r="BN119" s="23">
        <v>0</v>
      </c>
      <c r="BO119" s="23">
        <v>0</v>
      </c>
      <c r="BP119" s="23">
        <v>0</v>
      </c>
      <c r="BQ119" s="17" t="str">
        <f>IFERROR(INDEX(피벗!$BL$5:$CH$5,1,MATCH($BR119,INDEX(피벗!$BL:$CH,MATCH($E119,피벗!$BJ:$BJ,0),0),0)),"")</f>
        <v/>
      </c>
      <c r="BR119" s="23" t="str">
        <f>IFERROR(LARGE(INDEX(피벗!$BL:$CH,MATCH(성장고객!$E119,피벗!$BJ:$BJ,0),0),1),"")</f>
        <v/>
      </c>
      <c r="BS119" s="27" t="str">
        <f t="shared" si="8"/>
        <v/>
      </c>
      <c r="BT119" s="17" t="str">
        <f>IFERROR(INDEX(피벗!$BL$5:$CH$5,1,MATCH($BU119,INDEX(피벗!$BL:$CH,MATCH($E119,피벗!$BJ:$BJ,0),0),0)),"")</f>
        <v/>
      </c>
      <c r="BU119" s="23" t="str">
        <f>IFERROR(LARGE(INDEX(피벗!$BL:$CH,MATCH(성장고객!$E119,피벗!$BJ:$BJ,0),0),2),"")</f>
        <v/>
      </c>
      <c r="BV119" s="27" t="str">
        <f t="shared" si="9"/>
        <v/>
      </c>
      <c r="BW119" s="17" t="str">
        <f>IFERROR(INDEX(피벗!$BL$5:$CH$5,1,MATCH($BX119,INDEX(피벗!$BL:$CH,MATCH($E119,피벗!$BJ:$BJ,0),0),0)),"")</f>
        <v/>
      </c>
      <c r="BX119" s="23" t="str">
        <f>IFERROR(LARGE(INDEX(피벗!$BL:$CH,MATCH(성장고객!$E119,피벗!$BJ:$BJ,0),0),3),"")</f>
        <v/>
      </c>
      <c r="BY119" s="27" t="str">
        <f t="shared" si="10"/>
        <v/>
      </c>
      <c r="BZ119" s="17" t="str">
        <f>IFERROR(INDEX(피벗!$BL$5:$CH$5,1,MATCH($CA119,INDEX(피벗!$BL:$CH,MATCH($E119,피벗!$BJ:$BJ,0),0),0)),"")</f>
        <v/>
      </c>
      <c r="CA119" s="23" t="str">
        <f>IFERROR(LARGE(INDEX(피벗!$BL:$CH,MATCH(성장고객!$E119,피벗!$BJ:$BJ,0),0),4),"")</f>
        <v/>
      </c>
      <c r="CB119" s="27" t="str">
        <f t="shared" si="11"/>
        <v/>
      </c>
      <c r="CC119" s="17" t="str">
        <f>IFERROR(INDEX(피벗!$BL$5:$CH$5,1,MATCH($CD119,INDEX(피벗!$BL:$CH,MATCH($E119,피벗!$BJ:$BJ,0),0),0)),"")</f>
        <v/>
      </c>
      <c r="CD119" s="23" t="str">
        <f>IFERROR(LARGE(INDEX(피벗!$BL:$CH,MATCH(성장고객!$E119,피벗!$BJ:$BJ,0),0),5),"")</f>
        <v/>
      </c>
      <c r="CE119" s="27" t="str">
        <f t="shared" si="12"/>
        <v/>
      </c>
      <c r="CF119" s="23" t="str">
        <f>IFERROR(INDEX(피벗!$CI:$CI,MATCH($E119,피벗!$BJ:$BJ,0)),"")</f>
        <v/>
      </c>
      <c r="CG119" s="25" t="str">
        <f t="shared" si="13"/>
        <v/>
      </c>
      <c r="CH119" s="17" t="str">
        <f>IFERROR(INDEX(피벗!$EZ$5:$GE$5,1,MATCH($CI119,INDEX(피벗!$EZ:$GE,MATCH($E119,피벗!$EY:$EY,0),0),0)),"")</f>
        <v>홈일반전화</v>
      </c>
      <c r="CI119" s="23">
        <f>IFERROR(LARGE(INDEX(피벗!$EZ:$GE,MATCH(성장고객!$E119,피벗!$EY:$EY,0),0),1),"")</f>
        <v>265925</v>
      </c>
      <c r="CJ119" s="17" t="str">
        <f>IFERROR(INDEX(피벗!$EZ$5:$GE$5,1,MATCH($CK119,INDEX(피벗!$EZ:$GE,MATCH($E119,피벗!$EY:$EY,0),0),0)),"")</f>
        <v>기업메시징</v>
      </c>
      <c r="CK119" s="23">
        <f>IFERROR(LARGE(INDEX(피벗!$EZ:$GE,MATCH(성장고객!$E119,피벗!$EY:$EY,0),0),2),"")</f>
        <v>97455</v>
      </c>
      <c r="CL119" s="17" t="str">
        <f>IFERROR(INDEX(피벗!$EZ$5:$GE$5,1,MATCH($CM119,INDEX(피벗!$EZ:$GE,MATCH($E119,피벗!$EY:$EY,0),0),0)),"")</f>
        <v>IoT</v>
      </c>
      <c r="CM119" s="23">
        <f>IFERROR(LARGE(INDEX(피벗!$EZ:$GE,MATCH(성장고객!$E119,피벗!$EY:$EY,0),0),3),"")</f>
        <v>42000</v>
      </c>
      <c r="CN119" s="17" t="str">
        <f>IFERROR(INDEX(피벗!$EZ$5:$GE$5,1,MATCH($CO119,INDEX(피벗!$EZ:$GE,MATCH($E119,피벗!$EY:$EY,0),0),0)),"")</f>
        <v/>
      </c>
      <c r="CO119" s="23" t="str">
        <f>IFERROR(LARGE(INDEX(피벗!$EZ:$GE,MATCH(성장고객!$E119,피벗!$EY:$EY,0),0),4),"")</f>
        <v/>
      </c>
      <c r="CP119" s="17" t="str">
        <f>IFERROR(INDEX(피벗!$EZ$5:$GE$5,1,MATCH($CQ119,INDEX(피벗!$EZ:$GE,MATCH($E119,피벗!$EY:$EY,0),0),0)),"")</f>
        <v/>
      </c>
      <c r="CQ119" s="23" t="str">
        <f>IFERROR(LARGE(INDEX(피벗!$EZ:$GE,MATCH(성장고객!$E119,피벗!$EY:$EY,0),0),5),"")</f>
        <v/>
      </c>
      <c r="CR119" s="23">
        <f>IFERROR(INDEX(피벗!$GF:$GF,MATCH($E119,피벗!$EY:$EY,0)),"")</f>
        <v>405380</v>
      </c>
    </row>
    <row r="120" spans="1:96" x14ac:dyDescent="0.45">
      <c r="A120" s="20" t="s">
        <v>982</v>
      </c>
      <c r="B120" s="20" t="s">
        <v>26</v>
      </c>
      <c r="C120" s="20" t="s">
        <v>104</v>
      </c>
      <c r="D120" s="20" t="s">
        <v>1218</v>
      </c>
      <c r="E120" s="20" t="s">
        <v>424</v>
      </c>
      <c r="F120" s="21" t="s">
        <v>425</v>
      </c>
      <c r="G120" s="21" t="s">
        <v>1</v>
      </c>
      <c r="H120" s="21" t="s">
        <v>0</v>
      </c>
      <c r="I120" s="22" t="s">
        <v>426</v>
      </c>
      <c r="J120" s="22" t="s">
        <v>427</v>
      </c>
      <c r="K120" s="20" t="s">
        <v>0</v>
      </c>
      <c r="L120" s="20" t="s">
        <v>1316</v>
      </c>
      <c r="M120" s="20" t="s">
        <v>9</v>
      </c>
      <c r="N120" s="20" t="s">
        <v>9</v>
      </c>
      <c r="O120" s="21" t="s">
        <v>2804</v>
      </c>
      <c r="P120" s="21">
        <v>4</v>
      </c>
      <c r="Q120" s="21" t="s">
        <v>1338</v>
      </c>
      <c r="R120" s="21" t="s">
        <v>2179</v>
      </c>
      <c r="S120" s="21" t="s">
        <v>1321</v>
      </c>
      <c r="T120" s="21" t="s">
        <v>1316</v>
      </c>
      <c r="U120" s="21" t="s">
        <v>2708</v>
      </c>
      <c r="V120" s="21" t="s">
        <v>2805</v>
      </c>
      <c r="W120" s="20" t="s">
        <v>2806</v>
      </c>
      <c r="X120" s="21" t="s">
        <v>2807</v>
      </c>
      <c r="Y120" s="21" t="s">
        <v>2808</v>
      </c>
      <c r="Z120" s="21" t="s">
        <v>2809</v>
      </c>
      <c r="AA120" s="20">
        <v>62</v>
      </c>
      <c r="AB120" s="20" t="s">
        <v>1949</v>
      </c>
      <c r="AC120" s="21" t="s">
        <v>2185</v>
      </c>
      <c r="AD120" s="20" t="s">
        <v>1311</v>
      </c>
      <c r="AE120" s="16" t="str" cm="1">
        <f t="array" ref="AE120">IF(AF120="","",INDEX(전산회선!$E$4:$E$1141,_xlfn.AGGREGATE(15,6,ROW(전산회선!$E$4:$E$1141)-ROW(전산회선!$E$4)+1/((전산회선!$B$4:$B$1141=$E120)*(전산회선!$F$4:$F$1141=AF120)),1)))</f>
        <v>홈일반전화</v>
      </c>
      <c r="AF120" s="16">
        <f>IFERROR(IF(_xlfn.MAXIFS(전산회선!$F$4:$F$1141,전산회선!$B$4:$B$1141,$E120)=0,"",_xlfn.MAXIFS(전산회선!$F$4:$F$1141,전산회선!$B$4:$B$1141,$E120)),"")</f>
        <v>3</v>
      </c>
      <c r="AG120" s="16" t="str" cm="1">
        <f t="array" ref="AG120">IF(AH120="","",INDEX(전산회선!$E$4:$E$1141,_xlfn.AGGREGATE(15,6,ROW(전산회선!$E$4:$E$1141)-ROW(전산회선!$E$4)+1/((전산회선!$B$4:$B$1141=$E120)*(전산회선!$F$4:$F$1141=AH120)),1)))</f>
        <v/>
      </c>
      <c r="AH120" s="16" t="str">
        <f>IFERROR(IF(_xlfn.MAXIFS(전산회선!$F$4:$F$1141,전산회선!$B$4:$B$1141,$E120,전산회선!$F$4:$F$1141,"&lt;"&amp;AF120)=0,"",_xlfn.MAXIFS(전산회선!$F$4:$F$1141,전산회선!$B$4:$B$1141,$E120,전산회선!$F$4:$F$1141,"&lt;"&amp;AF120)),"")</f>
        <v/>
      </c>
      <c r="AI120" s="16" t="str" cm="1">
        <f t="array" ref="AI120">IF(AJ120="","",INDEX(전산회선!$E$4:$E$1141,_xlfn.AGGREGATE(15,6,ROW(전산회선!$E$4:$E$1141)-ROW(전산회선!$E$4)+1/((전산회선!$B$4:$B$1141=$E120)*(전산회선!$F$4:$F$1141=AJ120)),1)))</f>
        <v/>
      </c>
      <c r="AJ120" s="16" t="str">
        <f>IFERROR(IF(_xlfn.MAXIFS(전산회선!$F$4:$F$1141,전산회선!$B$4:$B$1141,$E120,전산회선!$F$4:$F$1141,"&lt;"&amp;AH120)=0,"",_xlfn.MAXIFS(전산회선!$F$4:$F$1141,전산회선!$B$4:$B$1141,$E120,전산회선!$F$4:$F$1141,"&lt;"&amp;AH120)),"")</f>
        <v/>
      </c>
      <c r="AK120" s="16" t="str" cm="1">
        <f t="array" ref="AK120">IF(AL120="","",INDEX(전산회선!$E$4:$E$1141,_xlfn.AGGREGATE(15,6,ROW(전산회선!$E$4:$E$1141)-ROW(전산회선!$E$4)+1/((전산회선!$B$4:$B$1141=$E120)*(전산회선!$F$4:$F$1141=AL120)),1)))</f>
        <v/>
      </c>
      <c r="AL120" s="16" t="str">
        <f>IFERROR(IF(_xlfn.MAXIFS(전산회선!$F$4:$F$1141,전산회선!$B$4:$B$1141,$E120,전산회선!$F$4:$F$1141,"&lt;"&amp;AJ120)=0,"",_xlfn.MAXIFS(전산회선!$F$4:$F$1141,전산회선!$B$4:$B$1141,$E120,전산회선!$F$4:$F$1141,"&lt;"&amp;AJ120)),"")</f>
        <v/>
      </c>
      <c r="AM120" s="16" t="str" cm="1">
        <f t="array" ref="AM120">IF(AN120="","",INDEX(전산회선!$E$4:$E$1141,_xlfn.AGGREGATE(15,6,ROW(전산회선!$E$4:$E$1141)-ROW(전산회선!$E$4)+1/((전산회선!$B$4:$B$1141=$E120)*(전산회선!$F$4:$F$1141=AN120)),1)))</f>
        <v/>
      </c>
      <c r="AN120" s="16" t="str">
        <f>IFERROR(IF(_xlfn.MAXIFS(전산회선!$F$4:$F$1141,전산회선!$B$4:$B$1141,$E120,전산회선!$F$4:$F$1141,"&lt;"&amp;AL120)=0,"",_xlfn.MAXIFS(전산회선!$F$4:$F$1141,전산회선!$B$4:$B$1141,$E120,전산회선!$F$4:$F$1141,"&lt;"&amp;AL120)),"")</f>
        <v/>
      </c>
      <c r="AO120" s="23">
        <v>4166</v>
      </c>
      <c r="AP120" s="23">
        <v>4166</v>
      </c>
      <c r="AQ120" s="23">
        <v>4193</v>
      </c>
      <c r="AR120" s="23">
        <v>4166</v>
      </c>
      <c r="AS120" s="23">
        <v>4217</v>
      </c>
      <c r="AT120" s="23">
        <v>4180</v>
      </c>
      <c r="AU120" s="23">
        <v>4166</v>
      </c>
      <c r="AV120" s="23">
        <v>5229</v>
      </c>
      <c r="AW120" s="23">
        <v>64699</v>
      </c>
      <c r="AX120" s="23">
        <v>15600</v>
      </c>
      <c r="AY120" s="23">
        <v>15614</v>
      </c>
      <c r="AZ120" s="23">
        <v>15600</v>
      </c>
      <c r="BA120" s="23">
        <v>12166.333333333334</v>
      </c>
      <c r="BB120" s="23">
        <f t="shared" si="7"/>
        <v>145996</v>
      </c>
      <c r="BC120" s="23">
        <v>0</v>
      </c>
      <c r="BD120" s="23">
        <v>0</v>
      </c>
      <c r="BE120" s="23">
        <v>0</v>
      </c>
      <c r="BF120" s="23">
        <v>0</v>
      </c>
      <c r="BG120" s="23">
        <v>0</v>
      </c>
      <c r="BH120" s="23">
        <v>0</v>
      </c>
      <c r="BI120" s="23">
        <v>0</v>
      </c>
      <c r="BJ120" s="23">
        <v>0</v>
      </c>
      <c r="BK120" s="23">
        <v>59499</v>
      </c>
      <c r="BL120" s="23">
        <v>10400</v>
      </c>
      <c r="BM120" s="23">
        <v>10414</v>
      </c>
      <c r="BN120" s="23">
        <v>10400</v>
      </c>
      <c r="BO120" s="23">
        <v>7559.416666666667</v>
      </c>
      <c r="BP120" s="23">
        <v>90713</v>
      </c>
      <c r="BQ120" s="17" t="str">
        <f>IFERROR(INDEX(피벗!$BL$5:$CH$5,1,MATCH($BR120,INDEX(피벗!$BL:$CH,MATCH($E120,피벗!$BJ:$BJ,0),0),0)),"")</f>
        <v>홈일반전화</v>
      </c>
      <c r="BR120" s="23">
        <f>IFERROR(LARGE(INDEX(피벗!$BL:$CH,MATCH(성장고객!$E120,피벗!$BJ:$BJ,0),0),1),"")</f>
        <v>90713</v>
      </c>
      <c r="BS120" s="27">
        <f t="shared" si="8"/>
        <v>0.62133894079289842</v>
      </c>
      <c r="BT120" s="17" t="str">
        <f>IFERROR(INDEX(피벗!$BL$5:$CH$5,1,MATCH($BU120,INDEX(피벗!$BL:$CH,MATCH($E120,피벗!$BJ:$BJ,0),0),0)),"")</f>
        <v/>
      </c>
      <c r="BU120" s="23" t="str">
        <f>IFERROR(LARGE(INDEX(피벗!$BL:$CH,MATCH(성장고객!$E120,피벗!$BJ:$BJ,0),0),2),"")</f>
        <v/>
      </c>
      <c r="BV120" s="27" t="str">
        <f t="shared" si="9"/>
        <v/>
      </c>
      <c r="BW120" s="17" t="str">
        <f>IFERROR(INDEX(피벗!$BL$5:$CH$5,1,MATCH($BX120,INDEX(피벗!$BL:$CH,MATCH($E120,피벗!$BJ:$BJ,0),0),0)),"")</f>
        <v/>
      </c>
      <c r="BX120" s="23" t="str">
        <f>IFERROR(LARGE(INDEX(피벗!$BL:$CH,MATCH(성장고객!$E120,피벗!$BJ:$BJ,0),0),3),"")</f>
        <v/>
      </c>
      <c r="BY120" s="27" t="str">
        <f t="shared" si="10"/>
        <v/>
      </c>
      <c r="BZ120" s="17" t="str">
        <f>IFERROR(INDEX(피벗!$BL$5:$CH$5,1,MATCH($CA120,INDEX(피벗!$BL:$CH,MATCH($E120,피벗!$BJ:$BJ,0),0),0)),"")</f>
        <v/>
      </c>
      <c r="CA120" s="23" t="str">
        <f>IFERROR(LARGE(INDEX(피벗!$BL:$CH,MATCH(성장고객!$E120,피벗!$BJ:$BJ,0),0),4),"")</f>
        <v/>
      </c>
      <c r="CB120" s="27" t="str">
        <f t="shared" si="11"/>
        <v/>
      </c>
      <c r="CC120" s="17" t="str">
        <f>IFERROR(INDEX(피벗!$BL$5:$CH$5,1,MATCH($CD120,INDEX(피벗!$BL:$CH,MATCH($E120,피벗!$BJ:$BJ,0),0),0)),"")</f>
        <v/>
      </c>
      <c r="CD120" s="23" t="str">
        <f>IFERROR(LARGE(INDEX(피벗!$BL:$CH,MATCH(성장고객!$E120,피벗!$BJ:$BJ,0),0),5),"")</f>
        <v/>
      </c>
      <c r="CE120" s="27" t="str">
        <f t="shared" si="12"/>
        <v/>
      </c>
      <c r="CF120" s="23">
        <f>IFERROR(INDEX(피벗!$CI:$CI,MATCH($E120,피벗!$BJ:$BJ,0)),"")</f>
        <v>90713</v>
      </c>
      <c r="CG120" s="25">
        <f t="shared" si="13"/>
        <v>0.62133894079289842</v>
      </c>
      <c r="CH120" s="17" t="str">
        <f>IFERROR(INDEX(피벗!$EZ$5:$GE$5,1,MATCH($CI120,INDEX(피벗!$EZ:$GE,MATCH($E120,피벗!$EY:$EY,0),0),0)),"")</f>
        <v>홈일반전화</v>
      </c>
      <c r="CI120" s="23">
        <f>IFERROR(LARGE(INDEX(피벗!$EZ:$GE,MATCH(성장고객!$E120,피벗!$EY:$EY,0),0),1),"")</f>
        <v>153234</v>
      </c>
      <c r="CJ120" s="17" t="str">
        <f>IFERROR(INDEX(피벗!$EZ$5:$GE$5,1,MATCH($CK120,INDEX(피벗!$EZ:$GE,MATCH($E120,피벗!$EY:$EY,0),0),0)),"")</f>
        <v>기업인터넷전화</v>
      </c>
      <c r="CK120" s="23">
        <f>IFERROR(LARGE(INDEX(피벗!$EZ:$GE,MATCH(성장고객!$E120,피벗!$EY:$EY,0),0),2),"")</f>
        <v>-7238</v>
      </c>
      <c r="CL120" s="17" t="str">
        <f>IFERROR(INDEX(피벗!$EZ$5:$GE$5,1,MATCH($CM120,INDEX(피벗!$EZ:$GE,MATCH($E120,피벗!$EY:$EY,0),0),0)),"")</f>
        <v/>
      </c>
      <c r="CM120" s="23" t="str">
        <f>IFERROR(LARGE(INDEX(피벗!$EZ:$GE,MATCH(성장고객!$E120,피벗!$EY:$EY,0),0),3),"")</f>
        <v/>
      </c>
      <c r="CN120" s="17" t="str">
        <f>IFERROR(INDEX(피벗!$EZ$5:$GE$5,1,MATCH($CO120,INDEX(피벗!$EZ:$GE,MATCH($E120,피벗!$EY:$EY,0),0),0)),"")</f>
        <v/>
      </c>
      <c r="CO120" s="23" t="str">
        <f>IFERROR(LARGE(INDEX(피벗!$EZ:$GE,MATCH(성장고객!$E120,피벗!$EY:$EY,0),0),4),"")</f>
        <v/>
      </c>
      <c r="CP120" s="17" t="str">
        <f>IFERROR(INDEX(피벗!$EZ$5:$GE$5,1,MATCH($CQ120,INDEX(피벗!$EZ:$GE,MATCH($E120,피벗!$EY:$EY,0),0),0)),"")</f>
        <v/>
      </c>
      <c r="CQ120" s="23" t="str">
        <f>IFERROR(LARGE(INDEX(피벗!$EZ:$GE,MATCH(성장고객!$E120,피벗!$EY:$EY,0),0),5),"")</f>
        <v/>
      </c>
      <c r="CR120" s="23">
        <f>IFERROR(INDEX(피벗!$GF:$GF,MATCH($E120,피벗!$EY:$EY,0)),"")</f>
        <v>145996</v>
      </c>
    </row>
    <row r="121" spans="1:96" x14ac:dyDescent="0.45">
      <c r="A121" s="20" t="s">
        <v>982</v>
      </c>
      <c r="B121" s="20" t="s">
        <v>29</v>
      </c>
      <c r="C121" s="20" t="s">
        <v>104</v>
      </c>
      <c r="D121" s="20" t="s">
        <v>1100</v>
      </c>
      <c r="E121" s="20" t="s">
        <v>227</v>
      </c>
      <c r="F121" s="21" t="s">
        <v>228</v>
      </c>
      <c r="G121" s="21" t="s">
        <v>1</v>
      </c>
      <c r="H121" s="21" t="s">
        <v>25</v>
      </c>
      <c r="I121" s="22" t="s">
        <v>229</v>
      </c>
      <c r="J121" s="22" t="s">
        <v>230</v>
      </c>
      <c r="K121" s="20" t="s">
        <v>25</v>
      </c>
      <c r="L121" s="20" t="s">
        <v>1316</v>
      </c>
      <c r="M121" s="20" t="s">
        <v>1311</v>
      </c>
      <c r="N121" s="20" t="s">
        <v>1317</v>
      </c>
      <c r="O121" s="21" t="s">
        <v>1821</v>
      </c>
      <c r="P121" s="21">
        <v>2</v>
      </c>
      <c r="Q121" s="21" t="s">
        <v>1635</v>
      </c>
      <c r="R121" s="21" t="s">
        <v>1320</v>
      </c>
      <c r="S121" s="21" t="s">
        <v>1321</v>
      </c>
      <c r="T121" s="21" t="s">
        <v>1316</v>
      </c>
      <c r="U121" s="21" t="s">
        <v>1741</v>
      </c>
      <c r="V121" s="21" t="s">
        <v>1822</v>
      </c>
      <c r="W121" s="20" t="s">
        <v>1823</v>
      </c>
      <c r="X121" s="21" t="s">
        <v>1824</v>
      </c>
      <c r="Y121" s="21" t="s">
        <v>1825</v>
      </c>
      <c r="Z121" s="21" t="s">
        <v>1826</v>
      </c>
      <c r="AA121" s="20">
        <v>67</v>
      </c>
      <c r="AB121" s="20" t="s">
        <v>1473</v>
      </c>
      <c r="AC121" s="21" t="s">
        <v>1371</v>
      </c>
      <c r="AD121" s="20" t="s">
        <v>1311</v>
      </c>
      <c r="AE121" s="16" t="str" cm="1">
        <f t="array" ref="AE121">IF(AF121="","",INDEX(전산회선!$E$4:$E$1141,_xlfn.AGGREGATE(15,6,ROW(전산회선!$E$4:$E$1141)-ROW(전산회선!$E$4)+1/((전산회선!$B$4:$B$1141=$E121)*(전산회선!$F$4:$F$1141=AF121)),1)))</f>
        <v>홈일반전화</v>
      </c>
      <c r="AF121" s="16">
        <f>IFERROR(IF(_xlfn.MAXIFS(전산회선!$F$4:$F$1141,전산회선!$B$4:$B$1141,$E121)=0,"",_xlfn.MAXIFS(전산회선!$F$4:$F$1141,전산회선!$B$4:$B$1141,$E121)),"")</f>
        <v>1</v>
      </c>
      <c r="AG121" s="16" t="str" cm="1">
        <f t="array" ref="AG121">IF(AH121="","",INDEX(전산회선!$E$4:$E$1141,_xlfn.AGGREGATE(15,6,ROW(전산회선!$E$4:$E$1141)-ROW(전산회선!$E$4)+1/((전산회선!$B$4:$B$1141=$E121)*(전산회선!$F$4:$F$1141=AH121)),1)))</f>
        <v/>
      </c>
      <c r="AH121" s="16" t="str">
        <f>IFERROR(IF(_xlfn.MAXIFS(전산회선!$F$4:$F$1141,전산회선!$B$4:$B$1141,$E121,전산회선!$F$4:$F$1141,"&lt;"&amp;AF121)=0,"",_xlfn.MAXIFS(전산회선!$F$4:$F$1141,전산회선!$B$4:$B$1141,$E121,전산회선!$F$4:$F$1141,"&lt;"&amp;AF121)),"")</f>
        <v/>
      </c>
      <c r="AI121" s="16" t="str" cm="1">
        <f t="array" ref="AI121">IF(AJ121="","",INDEX(전산회선!$E$4:$E$1141,_xlfn.AGGREGATE(15,6,ROW(전산회선!$E$4:$E$1141)-ROW(전산회선!$E$4)+1/((전산회선!$B$4:$B$1141=$E121)*(전산회선!$F$4:$F$1141=AJ121)),1)))</f>
        <v/>
      </c>
      <c r="AJ121" s="16" t="str">
        <f>IFERROR(IF(_xlfn.MAXIFS(전산회선!$F$4:$F$1141,전산회선!$B$4:$B$1141,$E121,전산회선!$F$4:$F$1141,"&lt;"&amp;AH121)=0,"",_xlfn.MAXIFS(전산회선!$F$4:$F$1141,전산회선!$B$4:$B$1141,$E121,전산회선!$F$4:$F$1141,"&lt;"&amp;AH121)),"")</f>
        <v/>
      </c>
      <c r="AK121" s="16" t="str" cm="1">
        <f t="array" ref="AK121">IF(AL121="","",INDEX(전산회선!$E$4:$E$1141,_xlfn.AGGREGATE(15,6,ROW(전산회선!$E$4:$E$1141)-ROW(전산회선!$E$4)+1/((전산회선!$B$4:$B$1141=$E121)*(전산회선!$F$4:$F$1141=AL121)),1)))</f>
        <v/>
      </c>
      <c r="AL121" s="16" t="str">
        <f>IFERROR(IF(_xlfn.MAXIFS(전산회선!$F$4:$F$1141,전산회선!$B$4:$B$1141,$E121,전산회선!$F$4:$F$1141,"&lt;"&amp;AJ121)=0,"",_xlfn.MAXIFS(전산회선!$F$4:$F$1141,전산회선!$B$4:$B$1141,$E121,전산회선!$F$4:$F$1141,"&lt;"&amp;AJ121)),"")</f>
        <v/>
      </c>
      <c r="AM121" s="16" t="str" cm="1">
        <f t="array" ref="AM121">IF(AN121="","",INDEX(전산회선!$E$4:$E$1141,_xlfn.AGGREGATE(15,6,ROW(전산회선!$E$4:$E$1141)-ROW(전산회선!$E$4)+1/((전산회선!$B$4:$B$1141=$E121)*(전산회선!$F$4:$F$1141=AN121)),1)))</f>
        <v/>
      </c>
      <c r="AN121" s="16" t="str">
        <f>IFERROR(IF(_xlfn.MAXIFS(전산회선!$F$4:$F$1141,전산회선!$B$4:$B$1141,$E121,전산회선!$F$4:$F$1141,"&lt;"&amp;AL121)=0,"",_xlfn.MAXIFS(전산회선!$F$4:$F$1141,전산회선!$B$4:$B$1141,$E121,전산회선!$F$4:$F$1141,"&lt;"&amp;AL121)),"")</f>
        <v/>
      </c>
      <c r="AO121" s="23">
        <v>5200</v>
      </c>
      <c r="AP121" s="23">
        <v>5200</v>
      </c>
      <c r="AQ121" s="23">
        <v>5200</v>
      </c>
      <c r="AR121" s="23">
        <v>5200</v>
      </c>
      <c r="AS121" s="23">
        <v>5200</v>
      </c>
      <c r="AT121" s="23">
        <v>5200</v>
      </c>
      <c r="AU121" s="23">
        <v>5200</v>
      </c>
      <c r="AV121" s="23">
        <v>5200</v>
      </c>
      <c r="AW121" s="23">
        <v>5200</v>
      </c>
      <c r="AX121" s="23">
        <v>5200</v>
      </c>
      <c r="AY121" s="23">
        <v>5200</v>
      </c>
      <c r="AZ121" s="23">
        <v>5200</v>
      </c>
      <c r="BA121" s="23">
        <v>5200</v>
      </c>
      <c r="BB121" s="23">
        <f t="shared" si="7"/>
        <v>62400</v>
      </c>
      <c r="BC121" s="23">
        <v>0</v>
      </c>
      <c r="BD121" s="23">
        <v>0</v>
      </c>
      <c r="BE121" s="23">
        <v>0</v>
      </c>
      <c r="BF121" s="23">
        <v>0</v>
      </c>
      <c r="BG121" s="23">
        <v>0</v>
      </c>
      <c r="BH121" s="23">
        <v>0</v>
      </c>
      <c r="BI121" s="23">
        <v>0</v>
      </c>
      <c r="BJ121" s="23">
        <v>0</v>
      </c>
      <c r="BK121" s="23">
        <v>0</v>
      </c>
      <c r="BL121" s="23">
        <v>0</v>
      </c>
      <c r="BM121" s="23">
        <v>0</v>
      </c>
      <c r="BN121" s="23">
        <v>0</v>
      </c>
      <c r="BO121" s="23">
        <v>0</v>
      </c>
      <c r="BP121" s="23">
        <v>0</v>
      </c>
      <c r="BQ121" s="17" t="str">
        <f>IFERROR(INDEX(피벗!$BL$5:$CH$5,1,MATCH($BR121,INDEX(피벗!$BL:$CH,MATCH($E121,피벗!$BJ:$BJ,0),0),0)),"")</f>
        <v/>
      </c>
      <c r="BR121" s="23" t="str">
        <f>IFERROR(LARGE(INDEX(피벗!$BL:$CH,MATCH(성장고객!$E121,피벗!$BJ:$BJ,0),0),1),"")</f>
        <v/>
      </c>
      <c r="BS121" s="27" t="str">
        <f t="shared" si="8"/>
        <v/>
      </c>
      <c r="BT121" s="17" t="str">
        <f>IFERROR(INDEX(피벗!$BL$5:$CH$5,1,MATCH($BU121,INDEX(피벗!$BL:$CH,MATCH($E121,피벗!$BJ:$BJ,0),0),0)),"")</f>
        <v/>
      </c>
      <c r="BU121" s="23" t="str">
        <f>IFERROR(LARGE(INDEX(피벗!$BL:$CH,MATCH(성장고객!$E121,피벗!$BJ:$BJ,0),0),2),"")</f>
        <v/>
      </c>
      <c r="BV121" s="27" t="str">
        <f t="shared" si="9"/>
        <v/>
      </c>
      <c r="BW121" s="17" t="str">
        <f>IFERROR(INDEX(피벗!$BL$5:$CH$5,1,MATCH($BX121,INDEX(피벗!$BL:$CH,MATCH($E121,피벗!$BJ:$BJ,0),0),0)),"")</f>
        <v/>
      </c>
      <c r="BX121" s="23" t="str">
        <f>IFERROR(LARGE(INDEX(피벗!$BL:$CH,MATCH(성장고객!$E121,피벗!$BJ:$BJ,0),0),3),"")</f>
        <v/>
      </c>
      <c r="BY121" s="27" t="str">
        <f t="shared" si="10"/>
        <v/>
      </c>
      <c r="BZ121" s="17" t="str">
        <f>IFERROR(INDEX(피벗!$BL$5:$CH$5,1,MATCH($CA121,INDEX(피벗!$BL:$CH,MATCH($E121,피벗!$BJ:$BJ,0),0),0)),"")</f>
        <v/>
      </c>
      <c r="CA121" s="23" t="str">
        <f>IFERROR(LARGE(INDEX(피벗!$BL:$CH,MATCH(성장고객!$E121,피벗!$BJ:$BJ,0),0),4),"")</f>
        <v/>
      </c>
      <c r="CB121" s="27" t="str">
        <f t="shared" si="11"/>
        <v/>
      </c>
      <c r="CC121" s="17" t="str">
        <f>IFERROR(INDEX(피벗!$BL$5:$CH$5,1,MATCH($CD121,INDEX(피벗!$BL:$CH,MATCH($E121,피벗!$BJ:$BJ,0),0),0)),"")</f>
        <v/>
      </c>
      <c r="CD121" s="23" t="str">
        <f>IFERROR(LARGE(INDEX(피벗!$BL:$CH,MATCH(성장고객!$E121,피벗!$BJ:$BJ,0),0),5),"")</f>
        <v/>
      </c>
      <c r="CE121" s="27" t="str">
        <f t="shared" si="12"/>
        <v/>
      </c>
      <c r="CF121" s="23" t="str">
        <f>IFERROR(INDEX(피벗!$CI:$CI,MATCH($E121,피벗!$BJ:$BJ,0)),"")</f>
        <v/>
      </c>
      <c r="CG121" s="25" t="str">
        <f t="shared" si="13"/>
        <v/>
      </c>
      <c r="CH121" s="17" t="str">
        <f>IFERROR(INDEX(피벗!$EZ$5:$GE$5,1,MATCH($CI121,INDEX(피벗!$EZ:$GE,MATCH($E121,피벗!$EY:$EY,0),0),0)),"")</f>
        <v>홈일반전화</v>
      </c>
      <c r="CI121" s="23">
        <f>IFERROR(LARGE(INDEX(피벗!$EZ:$GE,MATCH(성장고객!$E121,피벗!$EY:$EY,0),0),1),"")</f>
        <v>62400</v>
      </c>
      <c r="CJ121" s="17" t="str">
        <f>IFERROR(INDEX(피벗!$EZ$5:$GE$5,1,MATCH($CK121,INDEX(피벗!$EZ:$GE,MATCH($E121,피벗!$EY:$EY,0),0),0)),"")</f>
        <v/>
      </c>
      <c r="CK121" s="23" t="str">
        <f>IFERROR(LARGE(INDEX(피벗!$EZ:$GE,MATCH(성장고객!$E121,피벗!$EY:$EY,0),0),2),"")</f>
        <v/>
      </c>
      <c r="CL121" s="17" t="str">
        <f>IFERROR(INDEX(피벗!$EZ$5:$GE$5,1,MATCH($CM121,INDEX(피벗!$EZ:$GE,MATCH($E121,피벗!$EY:$EY,0),0),0)),"")</f>
        <v/>
      </c>
      <c r="CM121" s="23" t="str">
        <f>IFERROR(LARGE(INDEX(피벗!$EZ:$GE,MATCH(성장고객!$E121,피벗!$EY:$EY,0),0),3),"")</f>
        <v/>
      </c>
      <c r="CN121" s="17" t="str">
        <f>IFERROR(INDEX(피벗!$EZ$5:$GE$5,1,MATCH($CO121,INDEX(피벗!$EZ:$GE,MATCH($E121,피벗!$EY:$EY,0),0),0)),"")</f>
        <v/>
      </c>
      <c r="CO121" s="23" t="str">
        <f>IFERROR(LARGE(INDEX(피벗!$EZ:$GE,MATCH(성장고객!$E121,피벗!$EY:$EY,0),0),4),"")</f>
        <v/>
      </c>
      <c r="CP121" s="17" t="str">
        <f>IFERROR(INDEX(피벗!$EZ$5:$GE$5,1,MATCH($CQ121,INDEX(피벗!$EZ:$GE,MATCH($E121,피벗!$EY:$EY,0),0),0)),"")</f>
        <v/>
      </c>
      <c r="CQ121" s="23" t="str">
        <f>IFERROR(LARGE(INDEX(피벗!$EZ:$GE,MATCH(성장고객!$E121,피벗!$EY:$EY,0),0),5),"")</f>
        <v/>
      </c>
      <c r="CR121" s="23">
        <f>IFERROR(INDEX(피벗!$GF:$GF,MATCH($E121,피벗!$EY:$EY,0)),"")</f>
        <v>62400</v>
      </c>
    </row>
    <row r="122" spans="1:96" x14ac:dyDescent="0.45">
      <c r="A122" s="20" t="s">
        <v>982</v>
      </c>
      <c r="B122" s="20" t="s">
        <v>26</v>
      </c>
      <c r="C122" s="20" t="s">
        <v>30</v>
      </c>
      <c r="D122" s="20" t="s">
        <v>1254</v>
      </c>
      <c r="E122" s="20" t="s">
        <v>1292</v>
      </c>
      <c r="F122" s="21" t="s">
        <v>1293</v>
      </c>
      <c r="G122" s="21" t="s">
        <v>1</v>
      </c>
      <c r="H122" s="21" t="s">
        <v>0</v>
      </c>
      <c r="I122" s="22" t="s">
        <v>970</v>
      </c>
      <c r="J122" s="22" t="s">
        <v>971</v>
      </c>
      <c r="K122" s="20" t="s">
        <v>0</v>
      </c>
      <c r="L122" s="20" t="s">
        <v>1316</v>
      </c>
      <c r="M122" s="20" t="s">
        <v>1755</v>
      </c>
      <c r="N122" s="20" t="s">
        <v>1336</v>
      </c>
      <c r="O122" s="21" t="s">
        <v>2989</v>
      </c>
      <c r="P122" s="21">
        <v>21</v>
      </c>
      <c r="Q122" s="21" t="s">
        <v>1392</v>
      </c>
      <c r="R122" s="21" t="s">
        <v>1320</v>
      </c>
      <c r="S122" s="21" t="s">
        <v>1321</v>
      </c>
      <c r="T122" s="21" t="s">
        <v>1316</v>
      </c>
      <c r="U122" s="21" t="s">
        <v>2424</v>
      </c>
      <c r="V122" s="21" t="s">
        <v>2990</v>
      </c>
      <c r="W122" s="20" t="s">
        <v>2991</v>
      </c>
      <c r="X122" s="21" t="s">
        <v>2992</v>
      </c>
      <c r="Y122" s="21" t="s">
        <v>2952</v>
      </c>
      <c r="Z122" s="21" t="s">
        <v>2993</v>
      </c>
      <c r="AA122" s="20">
        <v>13</v>
      </c>
      <c r="AB122" s="20" t="s">
        <v>1473</v>
      </c>
      <c r="AC122" s="21" t="s">
        <v>2994</v>
      </c>
      <c r="AD122" s="20" t="s">
        <v>1311</v>
      </c>
      <c r="AE122" s="16" t="str" cm="1">
        <f t="array" ref="AE122">IF(AF122="","",INDEX(전산회선!$E$4:$E$1141,_xlfn.AGGREGATE(15,6,ROW(전산회선!$E$4:$E$1141)-ROW(전산회선!$E$4)+1/((전산회선!$B$4:$B$1141=$E122)*(전산회선!$F$4:$F$1141=AF122)),1)))</f>
        <v>기업인터넷전화</v>
      </c>
      <c r="AF122" s="16">
        <f>IFERROR(IF(_xlfn.MAXIFS(전산회선!$F$4:$F$1141,전산회선!$B$4:$B$1141,$E122)=0,"",_xlfn.MAXIFS(전산회선!$F$4:$F$1141,전산회선!$B$4:$B$1141,$E122)),"")</f>
        <v>31</v>
      </c>
      <c r="AG122" s="16" t="str" cm="1">
        <f t="array" ref="AG122">IF(AH122="","",INDEX(전산회선!$E$4:$E$1141,_xlfn.AGGREGATE(15,6,ROW(전산회선!$E$4:$E$1141)-ROW(전산회선!$E$4)+1/((전산회선!$B$4:$B$1141=$E122)*(전산회선!$F$4:$F$1141=AH122)),1)))</f>
        <v>5G</v>
      </c>
      <c r="AH122" s="16">
        <f>IFERROR(IF(_xlfn.MAXIFS(전산회선!$F$4:$F$1141,전산회선!$B$4:$B$1141,$E122,전산회선!$F$4:$F$1141,"&lt;"&amp;AF122)=0,"",_xlfn.MAXIFS(전산회선!$F$4:$F$1141,전산회선!$B$4:$B$1141,$E122,전산회선!$F$4:$F$1141,"&lt;"&amp;AF122)),"")</f>
        <v>3</v>
      </c>
      <c r="AI122" s="16" t="str" cm="1">
        <f t="array" ref="AI122">IF(AJ122="","",INDEX(전산회선!$E$4:$E$1141,_xlfn.AGGREGATE(15,6,ROW(전산회선!$E$4:$E$1141)-ROW(전산회선!$E$4)+1/((전산회선!$B$4:$B$1141=$E122)*(전산회선!$F$4:$F$1141=AJ122)),1)))</f>
        <v>홈일반전화</v>
      </c>
      <c r="AJ122" s="16">
        <f>IFERROR(IF(_xlfn.MAXIFS(전산회선!$F$4:$F$1141,전산회선!$B$4:$B$1141,$E122,전산회선!$F$4:$F$1141,"&lt;"&amp;AH122)=0,"",_xlfn.MAXIFS(전산회선!$F$4:$F$1141,전산회선!$B$4:$B$1141,$E122,전산회선!$F$4:$F$1141,"&lt;"&amp;AH122)),"")</f>
        <v>2</v>
      </c>
      <c r="AK122" s="16" t="str" cm="1">
        <f t="array" ref="AK122">IF(AL122="","",INDEX(전산회선!$E$4:$E$1141,_xlfn.AGGREGATE(15,6,ROW(전산회선!$E$4:$E$1141)-ROW(전산회선!$E$4)+1/((전산회선!$B$4:$B$1141=$E122)*(전산회선!$F$4:$F$1141=AL122)),1)))</f>
        <v>GiGA인터넷</v>
      </c>
      <c r="AL122" s="16">
        <f>IFERROR(IF(_xlfn.MAXIFS(전산회선!$F$4:$F$1141,전산회선!$B$4:$B$1141,$E122,전산회선!$F$4:$F$1141,"&lt;"&amp;AJ122)=0,"",_xlfn.MAXIFS(전산회선!$F$4:$F$1141,전산회선!$B$4:$B$1141,$E122,전산회선!$F$4:$F$1141,"&lt;"&amp;AJ122)),"")</f>
        <v>1</v>
      </c>
      <c r="AM122" s="16" t="str" cm="1">
        <f t="array" ref="AM122">IF(AN122="","",INDEX(전산회선!$E$4:$E$1141,_xlfn.AGGREGATE(15,6,ROW(전산회선!$E$4:$E$1141)-ROW(전산회선!$E$4)+1/((전산회선!$B$4:$B$1141=$E122)*(전산회선!$F$4:$F$1141=AN122)),1)))</f>
        <v/>
      </c>
      <c r="AN122" s="16" t="str">
        <f>IFERROR(IF(_xlfn.MAXIFS(전산회선!$F$4:$F$1141,전산회선!$B$4:$B$1141,$E122,전산회선!$F$4:$F$1141,"&lt;"&amp;AL122)=0,"",_xlfn.MAXIFS(전산회선!$F$4:$F$1141,전산회선!$B$4:$B$1141,$E122,전산회선!$F$4:$F$1141,"&lt;"&amp;AL122)),"")</f>
        <v/>
      </c>
      <c r="AO122" s="23">
        <v>274933.62</v>
      </c>
      <c r="AP122" s="23">
        <v>274047.62</v>
      </c>
      <c r="AQ122" s="23">
        <v>287125.62</v>
      </c>
      <c r="AR122" s="23">
        <v>274559.62</v>
      </c>
      <c r="AS122" s="23">
        <v>273365.62</v>
      </c>
      <c r="AT122" s="23">
        <v>280152.62</v>
      </c>
      <c r="AU122" s="23">
        <v>280759.62</v>
      </c>
      <c r="AV122" s="23">
        <v>280641.62</v>
      </c>
      <c r="AW122" s="23">
        <v>279228.62</v>
      </c>
      <c r="AX122" s="23">
        <v>279073.62</v>
      </c>
      <c r="AY122" s="23">
        <v>279516.62</v>
      </c>
      <c r="AZ122" s="23">
        <v>280020.62</v>
      </c>
      <c r="BA122" s="23">
        <v>278618.78666666674</v>
      </c>
      <c r="BB122" s="23">
        <f t="shared" si="7"/>
        <v>3343425.4400000009</v>
      </c>
      <c r="BC122" s="23">
        <v>0</v>
      </c>
      <c r="BD122" s="23">
        <v>0</v>
      </c>
      <c r="BE122" s="23">
        <v>0</v>
      </c>
      <c r="BF122" s="23">
        <v>0</v>
      </c>
      <c r="BG122" s="23">
        <v>0</v>
      </c>
      <c r="BH122" s="23">
        <v>0</v>
      </c>
      <c r="BI122" s="23">
        <v>0</v>
      </c>
      <c r="BJ122" s="23">
        <v>0</v>
      </c>
      <c r="BK122" s="23">
        <v>0</v>
      </c>
      <c r="BL122" s="23">
        <v>0</v>
      </c>
      <c r="BM122" s="23">
        <v>0</v>
      </c>
      <c r="BN122" s="23">
        <v>0</v>
      </c>
      <c r="BO122" s="23">
        <v>0</v>
      </c>
      <c r="BP122" s="23">
        <v>0</v>
      </c>
      <c r="BQ122" s="17" t="str">
        <f>IFERROR(INDEX(피벗!$BL$5:$CH$5,1,MATCH($BR122,INDEX(피벗!$BL:$CH,MATCH($E122,피벗!$BJ:$BJ,0),0),0)),"")</f>
        <v/>
      </c>
      <c r="BR122" s="23" t="str">
        <f>IFERROR(LARGE(INDEX(피벗!$BL:$CH,MATCH(성장고객!$E122,피벗!$BJ:$BJ,0),0),1),"")</f>
        <v/>
      </c>
      <c r="BS122" s="27" t="str">
        <f t="shared" si="8"/>
        <v/>
      </c>
      <c r="BT122" s="17" t="str">
        <f>IFERROR(INDEX(피벗!$BL$5:$CH$5,1,MATCH($BU122,INDEX(피벗!$BL:$CH,MATCH($E122,피벗!$BJ:$BJ,0),0),0)),"")</f>
        <v/>
      </c>
      <c r="BU122" s="23" t="str">
        <f>IFERROR(LARGE(INDEX(피벗!$BL:$CH,MATCH(성장고객!$E122,피벗!$BJ:$BJ,0),0),2),"")</f>
        <v/>
      </c>
      <c r="BV122" s="27" t="str">
        <f t="shared" si="9"/>
        <v/>
      </c>
      <c r="BW122" s="17" t="str">
        <f>IFERROR(INDEX(피벗!$BL$5:$CH$5,1,MATCH($BX122,INDEX(피벗!$BL:$CH,MATCH($E122,피벗!$BJ:$BJ,0),0),0)),"")</f>
        <v/>
      </c>
      <c r="BX122" s="23" t="str">
        <f>IFERROR(LARGE(INDEX(피벗!$BL:$CH,MATCH(성장고객!$E122,피벗!$BJ:$BJ,0),0),3),"")</f>
        <v/>
      </c>
      <c r="BY122" s="27" t="str">
        <f t="shared" si="10"/>
        <v/>
      </c>
      <c r="BZ122" s="17" t="str">
        <f>IFERROR(INDEX(피벗!$BL$5:$CH$5,1,MATCH($CA122,INDEX(피벗!$BL:$CH,MATCH($E122,피벗!$BJ:$BJ,0),0),0)),"")</f>
        <v/>
      </c>
      <c r="CA122" s="23" t="str">
        <f>IFERROR(LARGE(INDEX(피벗!$BL:$CH,MATCH(성장고객!$E122,피벗!$BJ:$BJ,0),0),4),"")</f>
        <v/>
      </c>
      <c r="CB122" s="27" t="str">
        <f t="shared" si="11"/>
        <v/>
      </c>
      <c r="CC122" s="17" t="str">
        <f>IFERROR(INDEX(피벗!$BL$5:$CH$5,1,MATCH($CD122,INDEX(피벗!$BL:$CH,MATCH($E122,피벗!$BJ:$BJ,0),0),0)),"")</f>
        <v/>
      </c>
      <c r="CD122" s="23" t="str">
        <f>IFERROR(LARGE(INDEX(피벗!$BL:$CH,MATCH(성장고객!$E122,피벗!$BJ:$BJ,0),0),5),"")</f>
        <v/>
      </c>
      <c r="CE122" s="27" t="str">
        <f t="shared" si="12"/>
        <v/>
      </c>
      <c r="CF122" s="23" t="str">
        <f>IFERROR(INDEX(피벗!$CI:$CI,MATCH($E122,피벗!$BJ:$BJ,0)),"")</f>
        <v/>
      </c>
      <c r="CG122" s="25" t="str">
        <f t="shared" si="13"/>
        <v/>
      </c>
      <c r="CH122" s="17" t="str">
        <f>IFERROR(INDEX(피벗!$EZ$5:$GE$5,1,MATCH($CI122,INDEX(피벗!$EZ:$GE,MATCH($E122,피벗!$EY:$EY,0),0),0)),"")</f>
        <v>데이터플랫폼</v>
      </c>
      <c r="CI122" s="23">
        <f>IFERROR(LARGE(INDEX(피벗!$EZ:$GE,MATCH(성장고객!$E122,피벗!$EY:$EY,0),0),1),"")</f>
        <v>1560000</v>
      </c>
      <c r="CJ122" s="17" t="str">
        <f>IFERROR(INDEX(피벗!$EZ$5:$GE$5,1,MATCH($CK122,INDEX(피벗!$EZ:$GE,MATCH($E122,피벗!$EY:$EY,0),0),0)),"")</f>
        <v>5G</v>
      </c>
      <c r="CK122" s="23">
        <f>IFERROR(LARGE(INDEX(피벗!$EZ:$GE,MATCH(성장고객!$E122,피벗!$EY:$EY,0),0),2),"")</f>
        <v>850528.44</v>
      </c>
      <c r="CL122" s="17" t="str">
        <f>IFERROR(INDEX(피벗!$EZ$5:$GE$5,1,MATCH($CM122,INDEX(피벗!$EZ:$GE,MATCH($E122,피벗!$EY:$EY,0),0),0)),"")</f>
        <v>기업인터넷전화</v>
      </c>
      <c r="CM122" s="23">
        <f>IFERROR(LARGE(INDEX(피벗!$EZ:$GE,MATCH(성장고객!$E122,피벗!$EY:$EY,0),0),3),"")</f>
        <v>421026</v>
      </c>
      <c r="CN122" s="17" t="str">
        <f>IFERROR(INDEX(피벗!$EZ$5:$GE$5,1,MATCH($CO122,INDEX(피벗!$EZ:$GE,MATCH($E122,피벗!$EY:$EY,0),0),0)),"")</f>
        <v>GiGA인터넷</v>
      </c>
      <c r="CO122" s="23">
        <f>IFERROR(LARGE(INDEX(피벗!$EZ:$GE,MATCH(성장고객!$E122,피벗!$EY:$EY,0),0),4),"")</f>
        <v>378000</v>
      </c>
      <c r="CP122" s="17" t="str">
        <f>IFERROR(INDEX(피벗!$EZ$5:$GE$5,1,MATCH($CQ122,INDEX(피벗!$EZ:$GE,MATCH($E122,피벗!$EY:$EY,0),0),0)),"")</f>
        <v>홈일반전화</v>
      </c>
      <c r="CQ122" s="23">
        <f>IFERROR(LARGE(INDEX(피벗!$EZ:$GE,MATCH(성장고객!$E122,피벗!$EY:$EY,0),0),5),"")</f>
        <v>116991</v>
      </c>
      <c r="CR122" s="23">
        <f>IFERROR(INDEX(피벗!$GF:$GF,MATCH($E122,피벗!$EY:$EY,0)),"")</f>
        <v>3343425.44</v>
      </c>
    </row>
    <row r="123" spans="1:96" x14ac:dyDescent="0.45">
      <c r="A123" s="20" t="s">
        <v>982</v>
      </c>
      <c r="B123" s="20" t="s">
        <v>29</v>
      </c>
      <c r="C123" s="20" t="s">
        <v>30</v>
      </c>
      <c r="D123" s="20" t="s">
        <v>990</v>
      </c>
      <c r="E123" s="20" t="s">
        <v>988</v>
      </c>
      <c r="F123" s="21" t="s">
        <v>989</v>
      </c>
      <c r="G123" s="21" t="s">
        <v>1</v>
      </c>
      <c r="H123" s="21" t="s">
        <v>0</v>
      </c>
      <c r="I123" s="22" t="s">
        <v>27</v>
      </c>
      <c r="J123" s="22" t="s">
        <v>28</v>
      </c>
      <c r="K123" s="20" t="s">
        <v>0</v>
      </c>
      <c r="L123" s="20" t="s">
        <v>1316</v>
      </c>
      <c r="M123" s="20" t="s">
        <v>1356</v>
      </c>
      <c r="N123" s="20" t="s">
        <v>1336</v>
      </c>
      <c r="O123" s="21" t="s">
        <v>1357</v>
      </c>
      <c r="P123" s="21">
        <v>3</v>
      </c>
      <c r="Q123" s="21" t="s">
        <v>1358</v>
      </c>
      <c r="R123" s="21" t="s">
        <v>1320</v>
      </c>
      <c r="S123" s="21" t="s">
        <v>1321</v>
      </c>
      <c r="T123" s="21" t="s">
        <v>1316</v>
      </c>
      <c r="U123" s="21" t="s">
        <v>1359</v>
      </c>
      <c r="V123" s="21" t="s">
        <v>1360</v>
      </c>
      <c r="W123" s="20" t="s">
        <v>9</v>
      </c>
      <c r="X123" s="21" t="s">
        <v>9</v>
      </c>
      <c r="Y123" s="21" t="s">
        <v>1361</v>
      </c>
      <c r="Z123" s="21" t="s">
        <v>1362</v>
      </c>
      <c r="AA123" s="20">
        <v>4</v>
      </c>
      <c r="AB123" s="20" t="s">
        <v>1328</v>
      </c>
      <c r="AC123" s="21" t="s">
        <v>1363</v>
      </c>
      <c r="AD123" s="20" t="s">
        <v>1311</v>
      </c>
      <c r="AE123" s="16" t="str" cm="1">
        <f t="array" ref="AE123">IF(AF123="","",INDEX(전산회선!$E$4:$E$1141,_xlfn.AGGREGATE(15,6,ROW(전산회선!$E$4:$E$1141)-ROW(전산회선!$E$4)+1/((전산회선!$B$4:$B$1141=$E123)*(전산회선!$F$4:$F$1141=AF123)),1)))</f>
        <v>GiGA인터넷</v>
      </c>
      <c r="AF123" s="16">
        <f>IFERROR(IF(_xlfn.MAXIFS(전산회선!$F$4:$F$1141,전산회선!$B$4:$B$1141,$E123)=0,"",_xlfn.MAXIFS(전산회선!$F$4:$F$1141,전산회선!$B$4:$B$1141,$E123)),"")</f>
        <v>2</v>
      </c>
      <c r="AG123" s="16" t="str" cm="1">
        <f t="array" ref="AG123">IF(AH123="","",INDEX(전산회선!$E$4:$E$1141,_xlfn.AGGREGATE(15,6,ROW(전산회선!$E$4:$E$1141)-ROW(전산회선!$E$4)+1/((전산회선!$B$4:$B$1141=$E123)*(전산회선!$F$4:$F$1141=AH123)),1)))</f>
        <v>GTV</v>
      </c>
      <c r="AH123" s="16">
        <f>IFERROR(IF(_xlfn.MAXIFS(전산회선!$F$4:$F$1141,전산회선!$B$4:$B$1141,$E123,전산회선!$F$4:$F$1141,"&lt;"&amp;AF123)=0,"",_xlfn.MAXIFS(전산회선!$F$4:$F$1141,전산회선!$B$4:$B$1141,$E123,전산회선!$F$4:$F$1141,"&lt;"&amp;AF123)),"")</f>
        <v>1</v>
      </c>
      <c r="AI123" s="16" t="str" cm="1">
        <f t="array" ref="AI123">IF(AJ123="","",INDEX(전산회선!$E$4:$E$1141,_xlfn.AGGREGATE(15,6,ROW(전산회선!$E$4:$E$1141)-ROW(전산회선!$E$4)+1/((전산회선!$B$4:$B$1141=$E123)*(전산회선!$F$4:$F$1141=AJ123)),1)))</f>
        <v/>
      </c>
      <c r="AJ123" s="16" t="str">
        <f>IFERROR(IF(_xlfn.MAXIFS(전산회선!$F$4:$F$1141,전산회선!$B$4:$B$1141,$E123,전산회선!$F$4:$F$1141,"&lt;"&amp;AH123)=0,"",_xlfn.MAXIFS(전산회선!$F$4:$F$1141,전산회선!$B$4:$B$1141,$E123,전산회선!$F$4:$F$1141,"&lt;"&amp;AH123)),"")</f>
        <v/>
      </c>
      <c r="AK123" s="16" t="str" cm="1">
        <f t="array" ref="AK123">IF(AL123="","",INDEX(전산회선!$E$4:$E$1141,_xlfn.AGGREGATE(15,6,ROW(전산회선!$E$4:$E$1141)-ROW(전산회선!$E$4)+1/((전산회선!$B$4:$B$1141=$E123)*(전산회선!$F$4:$F$1141=AL123)),1)))</f>
        <v/>
      </c>
      <c r="AL123" s="16" t="str">
        <f>IFERROR(IF(_xlfn.MAXIFS(전산회선!$F$4:$F$1141,전산회선!$B$4:$B$1141,$E123,전산회선!$F$4:$F$1141,"&lt;"&amp;AJ123)=0,"",_xlfn.MAXIFS(전산회선!$F$4:$F$1141,전산회선!$B$4:$B$1141,$E123,전산회선!$F$4:$F$1141,"&lt;"&amp;AJ123)),"")</f>
        <v/>
      </c>
      <c r="AM123" s="16" t="str" cm="1">
        <f t="array" ref="AM123">IF(AN123="","",INDEX(전산회선!$E$4:$E$1141,_xlfn.AGGREGATE(15,6,ROW(전산회선!$E$4:$E$1141)-ROW(전산회선!$E$4)+1/((전산회선!$B$4:$B$1141=$E123)*(전산회선!$F$4:$F$1141=AN123)),1)))</f>
        <v/>
      </c>
      <c r="AN123" s="16" t="str">
        <f>IFERROR(IF(_xlfn.MAXIFS(전산회선!$F$4:$F$1141,전산회선!$B$4:$B$1141,$E123,전산회선!$F$4:$F$1141,"&lt;"&amp;AL123)=0,"",_xlfn.MAXIFS(전산회선!$F$4:$F$1141,전산회선!$B$4:$B$1141,$E123,전산회선!$F$4:$F$1141,"&lt;"&amp;AL123)),"")</f>
        <v/>
      </c>
      <c r="AO123" s="23">
        <v>78069</v>
      </c>
      <c r="AP123" s="23">
        <v>78069</v>
      </c>
      <c r="AQ123" s="23">
        <v>78069</v>
      </c>
      <c r="AR123" s="23">
        <v>78009</v>
      </c>
      <c r="AS123" s="23">
        <v>78009</v>
      </c>
      <c r="AT123" s="23">
        <v>78519</v>
      </c>
      <c r="AU123" s="23">
        <v>78519</v>
      </c>
      <c r="AV123" s="23">
        <v>78519</v>
      </c>
      <c r="AW123" s="23">
        <v>78519</v>
      </c>
      <c r="AX123" s="23">
        <v>111247</v>
      </c>
      <c r="AY123" s="23">
        <v>78519</v>
      </c>
      <c r="AZ123" s="23">
        <v>78225</v>
      </c>
      <c r="BA123" s="23">
        <v>81024.333333333328</v>
      </c>
      <c r="BB123" s="23">
        <f t="shared" si="7"/>
        <v>972292</v>
      </c>
      <c r="BC123" s="23">
        <v>0</v>
      </c>
      <c r="BD123" s="23">
        <v>0</v>
      </c>
      <c r="BE123" s="23">
        <v>0</v>
      </c>
      <c r="BF123" s="23">
        <v>0</v>
      </c>
      <c r="BG123" s="23">
        <v>0</v>
      </c>
      <c r="BH123" s="23">
        <v>0</v>
      </c>
      <c r="BI123" s="23">
        <v>0</v>
      </c>
      <c r="BJ123" s="23">
        <v>0</v>
      </c>
      <c r="BK123" s="23">
        <v>0</v>
      </c>
      <c r="BL123" s="23">
        <v>0</v>
      </c>
      <c r="BM123" s="23">
        <v>0</v>
      </c>
      <c r="BN123" s="23">
        <v>0</v>
      </c>
      <c r="BO123" s="23">
        <v>0</v>
      </c>
      <c r="BP123" s="23">
        <v>0</v>
      </c>
      <c r="BQ123" s="17" t="str">
        <f>IFERROR(INDEX(피벗!$BL$5:$CH$5,1,MATCH($BR123,INDEX(피벗!$BL:$CH,MATCH($E123,피벗!$BJ:$BJ,0),0),0)),"")</f>
        <v/>
      </c>
      <c r="BR123" s="23" t="str">
        <f>IFERROR(LARGE(INDEX(피벗!$BL:$CH,MATCH(성장고객!$E123,피벗!$BJ:$BJ,0),0),1),"")</f>
        <v/>
      </c>
      <c r="BS123" s="27" t="str">
        <f t="shared" si="8"/>
        <v/>
      </c>
      <c r="BT123" s="17" t="str">
        <f>IFERROR(INDEX(피벗!$BL$5:$CH$5,1,MATCH($BU123,INDEX(피벗!$BL:$CH,MATCH($E123,피벗!$BJ:$BJ,0),0),0)),"")</f>
        <v/>
      </c>
      <c r="BU123" s="23" t="str">
        <f>IFERROR(LARGE(INDEX(피벗!$BL:$CH,MATCH(성장고객!$E123,피벗!$BJ:$BJ,0),0),2),"")</f>
        <v/>
      </c>
      <c r="BV123" s="27" t="str">
        <f t="shared" si="9"/>
        <v/>
      </c>
      <c r="BW123" s="17" t="str">
        <f>IFERROR(INDEX(피벗!$BL$5:$CH$5,1,MATCH($BX123,INDEX(피벗!$BL:$CH,MATCH($E123,피벗!$BJ:$BJ,0),0),0)),"")</f>
        <v/>
      </c>
      <c r="BX123" s="23" t="str">
        <f>IFERROR(LARGE(INDEX(피벗!$BL:$CH,MATCH(성장고객!$E123,피벗!$BJ:$BJ,0),0),3),"")</f>
        <v/>
      </c>
      <c r="BY123" s="27" t="str">
        <f t="shared" si="10"/>
        <v/>
      </c>
      <c r="BZ123" s="17" t="str">
        <f>IFERROR(INDEX(피벗!$BL$5:$CH$5,1,MATCH($CA123,INDEX(피벗!$BL:$CH,MATCH($E123,피벗!$BJ:$BJ,0),0),0)),"")</f>
        <v/>
      </c>
      <c r="CA123" s="23" t="str">
        <f>IFERROR(LARGE(INDEX(피벗!$BL:$CH,MATCH(성장고객!$E123,피벗!$BJ:$BJ,0),0),4),"")</f>
        <v/>
      </c>
      <c r="CB123" s="27" t="str">
        <f t="shared" si="11"/>
        <v/>
      </c>
      <c r="CC123" s="17" t="str">
        <f>IFERROR(INDEX(피벗!$BL$5:$CH$5,1,MATCH($CD123,INDEX(피벗!$BL:$CH,MATCH($E123,피벗!$BJ:$BJ,0),0),0)),"")</f>
        <v/>
      </c>
      <c r="CD123" s="23" t="str">
        <f>IFERROR(LARGE(INDEX(피벗!$BL:$CH,MATCH(성장고객!$E123,피벗!$BJ:$BJ,0),0),5),"")</f>
        <v/>
      </c>
      <c r="CE123" s="27" t="str">
        <f t="shared" si="12"/>
        <v/>
      </c>
      <c r="CF123" s="23" t="str">
        <f>IFERROR(INDEX(피벗!$CI:$CI,MATCH($E123,피벗!$BJ:$BJ,0)),"")</f>
        <v/>
      </c>
      <c r="CG123" s="25" t="str">
        <f t="shared" si="13"/>
        <v/>
      </c>
      <c r="CH123" s="17" t="str">
        <f>IFERROR(INDEX(피벗!$EZ$5:$GE$5,1,MATCH($CI123,INDEX(피벗!$EZ:$GE,MATCH($E123,피벗!$EY:$EY,0),0),0)),"")</f>
        <v>GiGA인터넷</v>
      </c>
      <c r="CI123" s="23">
        <f>IFERROR(LARGE(INDEX(피벗!$EZ:$GE,MATCH(성장고객!$E123,피벗!$EY:$EY,0),0),1),"")</f>
        <v>725080</v>
      </c>
      <c r="CJ123" s="17" t="str">
        <f>IFERROR(INDEX(피벗!$EZ$5:$GE$5,1,MATCH($CK123,INDEX(피벗!$EZ:$GE,MATCH($E123,피벗!$EY:$EY,0),0),0)),"")</f>
        <v>GTV</v>
      </c>
      <c r="CK123" s="23">
        <f>IFERROR(LARGE(INDEX(피벗!$EZ:$GE,MATCH(성장고객!$E123,피벗!$EY:$EY,0),0),2),"")</f>
        <v>159582</v>
      </c>
      <c r="CL123" s="17" t="str">
        <f>IFERROR(INDEX(피벗!$EZ$5:$GE$5,1,MATCH($CM123,INDEX(피벗!$EZ:$GE,MATCH($E123,피벗!$EY:$EY,0),0),0)),"")</f>
        <v>인터넷부가</v>
      </c>
      <c r="CM123" s="23">
        <f>IFERROR(LARGE(INDEX(피벗!$EZ:$GE,MATCH(성장고객!$E123,피벗!$EY:$EY,0),0),3),"")</f>
        <v>51630</v>
      </c>
      <c r="CN123" s="17" t="str">
        <f>IFERROR(INDEX(피벗!$EZ$5:$GE$5,1,MATCH($CO123,INDEX(피벗!$EZ:$GE,MATCH($E123,피벗!$EY:$EY,0),0),0)),"")</f>
        <v>기가지니 TV</v>
      </c>
      <c r="CO123" s="23">
        <f>IFERROR(LARGE(INDEX(피벗!$EZ:$GE,MATCH(성장고객!$E123,피벗!$EY:$EY,0),0),4),"")</f>
        <v>36000</v>
      </c>
      <c r="CP123" s="17" t="str">
        <f>IFERROR(INDEX(피벗!$EZ$5:$GE$5,1,MATCH($CQ123,INDEX(피벗!$EZ:$GE,MATCH($E123,피벗!$EY:$EY,0),0),0)),"")</f>
        <v/>
      </c>
      <c r="CQ123" s="23" t="str">
        <f>IFERROR(LARGE(INDEX(피벗!$EZ:$GE,MATCH(성장고객!$E123,피벗!$EY:$EY,0),0),5),"")</f>
        <v/>
      </c>
      <c r="CR123" s="23">
        <f>IFERROR(INDEX(피벗!$GF:$GF,MATCH($E123,피벗!$EY:$EY,0)),"")</f>
        <v>972292</v>
      </c>
    </row>
    <row r="124" spans="1:96" x14ac:dyDescent="0.45">
      <c r="A124" s="20" t="s">
        <v>982</v>
      </c>
      <c r="B124" s="20" t="s">
        <v>29</v>
      </c>
      <c r="C124" s="20" t="s">
        <v>30</v>
      </c>
      <c r="D124" s="20" t="s">
        <v>993</v>
      </c>
      <c r="E124" s="20" t="s">
        <v>1077</v>
      </c>
      <c r="F124" s="21" t="s">
        <v>1078</v>
      </c>
      <c r="G124" s="21" t="s">
        <v>1</v>
      </c>
      <c r="H124" s="21" t="s">
        <v>0</v>
      </c>
      <c r="I124" s="22"/>
      <c r="J124" s="22"/>
      <c r="K124" s="20" t="s">
        <v>0</v>
      </c>
      <c r="L124" s="20" t="s">
        <v>1316</v>
      </c>
      <c r="M124" s="20" t="s">
        <v>1755</v>
      </c>
      <c r="N124" s="20" t="s">
        <v>1336</v>
      </c>
      <c r="O124" s="21" t="s">
        <v>3053</v>
      </c>
      <c r="P124" s="21">
        <v>0</v>
      </c>
      <c r="Q124" s="21" t="s">
        <v>1392</v>
      </c>
      <c r="R124" s="21" t="s">
        <v>1320</v>
      </c>
      <c r="S124" s="21" t="s">
        <v>1690</v>
      </c>
      <c r="T124" s="21" t="s">
        <v>1316</v>
      </c>
      <c r="U124" s="21" t="s">
        <v>3054</v>
      </c>
      <c r="V124" s="21" t="s">
        <v>3055</v>
      </c>
      <c r="W124" s="20" t="s">
        <v>3056</v>
      </c>
      <c r="X124" s="21" t="s">
        <v>3057</v>
      </c>
      <c r="Y124" s="21" t="s">
        <v>3058</v>
      </c>
      <c r="Z124" s="21" t="s">
        <v>3059</v>
      </c>
      <c r="AA124" s="20">
        <v>7</v>
      </c>
      <c r="AB124" s="20" t="s">
        <v>1464</v>
      </c>
      <c r="AC124" s="21" t="s">
        <v>9</v>
      </c>
      <c r="AD124" s="20" t="s">
        <v>1311</v>
      </c>
      <c r="AE124" s="16" t="str" cm="1">
        <f t="array" ref="AE124">IF(AF124="","",INDEX(전산회선!$E$4:$E$1141,_xlfn.AGGREGATE(15,6,ROW(전산회선!$E$4:$E$1141)-ROW(전산회선!$E$4)+1/((전산회선!$B$4:$B$1141=$E124)*(전산회선!$F$4:$F$1141=AF124)),1)))</f>
        <v/>
      </c>
      <c r="AF124" s="16" t="str">
        <f>IFERROR(IF(_xlfn.MAXIFS(전산회선!$F$4:$F$1141,전산회선!$B$4:$B$1141,$E124)=0,"",_xlfn.MAXIFS(전산회선!$F$4:$F$1141,전산회선!$B$4:$B$1141,$E124)),"")</f>
        <v/>
      </c>
      <c r="AG124" s="16" t="str" cm="1">
        <f t="array" ref="AG124">IF(AH124="","",INDEX(전산회선!$E$4:$E$1141,_xlfn.AGGREGATE(15,6,ROW(전산회선!$E$4:$E$1141)-ROW(전산회선!$E$4)+1/((전산회선!$B$4:$B$1141=$E124)*(전산회선!$F$4:$F$1141=AH124)),1)))</f>
        <v/>
      </c>
      <c r="AH124" s="16" t="str">
        <f>IFERROR(IF(_xlfn.MAXIFS(전산회선!$F$4:$F$1141,전산회선!$B$4:$B$1141,$E124,전산회선!$F$4:$F$1141,"&lt;"&amp;AF124)=0,"",_xlfn.MAXIFS(전산회선!$F$4:$F$1141,전산회선!$B$4:$B$1141,$E124,전산회선!$F$4:$F$1141,"&lt;"&amp;AF124)),"")</f>
        <v/>
      </c>
      <c r="AI124" s="16" t="str" cm="1">
        <f t="array" ref="AI124">IF(AJ124="","",INDEX(전산회선!$E$4:$E$1141,_xlfn.AGGREGATE(15,6,ROW(전산회선!$E$4:$E$1141)-ROW(전산회선!$E$4)+1/((전산회선!$B$4:$B$1141=$E124)*(전산회선!$F$4:$F$1141=AJ124)),1)))</f>
        <v/>
      </c>
      <c r="AJ124" s="16" t="str">
        <f>IFERROR(IF(_xlfn.MAXIFS(전산회선!$F$4:$F$1141,전산회선!$B$4:$B$1141,$E124,전산회선!$F$4:$F$1141,"&lt;"&amp;AH124)=0,"",_xlfn.MAXIFS(전산회선!$F$4:$F$1141,전산회선!$B$4:$B$1141,$E124,전산회선!$F$4:$F$1141,"&lt;"&amp;AH124)),"")</f>
        <v/>
      </c>
      <c r="AK124" s="16" t="str" cm="1">
        <f t="array" ref="AK124">IF(AL124="","",INDEX(전산회선!$E$4:$E$1141,_xlfn.AGGREGATE(15,6,ROW(전산회선!$E$4:$E$1141)-ROW(전산회선!$E$4)+1/((전산회선!$B$4:$B$1141=$E124)*(전산회선!$F$4:$F$1141=AL124)),1)))</f>
        <v/>
      </c>
      <c r="AL124" s="16" t="str">
        <f>IFERROR(IF(_xlfn.MAXIFS(전산회선!$F$4:$F$1141,전산회선!$B$4:$B$1141,$E124,전산회선!$F$4:$F$1141,"&lt;"&amp;AJ124)=0,"",_xlfn.MAXIFS(전산회선!$F$4:$F$1141,전산회선!$B$4:$B$1141,$E124,전산회선!$F$4:$F$1141,"&lt;"&amp;AJ124)),"")</f>
        <v/>
      </c>
      <c r="AM124" s="16" t="str" cm="1">
        <f t="array" ref="AM124">IF(AN124="","",INDEX(전산회선!$E$4:$E$1141,_xlfn.AGGREGATE(15,6,ROW(전산회선!$E$4:$E$1141)-ROW(전산회선!$E$4)+1/((전산회선!$B$4:$B$1141=$E124)*(전산회선!$F$4:$F$1141=AN124)),1)))</f>
        <v/>
      </c>
      <c r="AN124" s="16" t="str">
        <f>IFERROR(IF(_xlfn.MAXIFS(전산회선!$F$4:$F$1141,전산회선!$B$4:$B$1141,$E124,전산회선!$F$4:$F$1141,"&lt;"&amp;AL124)=0,"",_xlfn.MAXIFS(전산회선!$F$4:$F$1141,전산회선!$B$4:$B$1141,$E124,전산회선!$F$4:$F$1141,"&lt;"&amp;AL124)),"")</f>
        <v/>
      </c>
      <c r="AO124" s="23">
        <v>0</v>
      </c>
      <c r="AP124" s="23">
        <v>0</v>
      </c>
      <c r="AQ124" s="23">
        <v>0</v>
      </c>
      <c r="AR124" s="23">
        <v>0</v>
      </c>
      <c r="AS124" s="23">
        <v>0</v>
      </c>
      <c r="AT124" s="23">
        <v>0</v>
      </c>
      <c r="AU124" s="23">
        <v>0</v>
      </c>
      <c r="AV124" s="23">
        <v>0</v>
      </c>
      <c r="AW124" s="23">
        <v>0</v>
      </c>
      <c r="AX124" s="23">
        <v>0</v>
      </c>
      <c r="AY124" s="23">
        <v>0</v>
      </c>
      <c r="AZ124" s="23">
        <v>0</v>
      </c>
      <c r="BA124" s="23">
        <v>0</v>
      </c>
      <c r="BB124" s="23">
        <f t="shared" si="7"/>
        <v>0</v>
      </c>
      <c r="BC124" s="23">
        <v>0</v>
      </c>
      <c r="BD124" s="23">
        <v>0</v>
      </c>
      <c r="BE124" s="23">
        <v>0</v>
      </c>
      <c r="BF124" s="23">
        <v>0</v>
      </c>
      <c r="BG124" s="23">
        <v>0</v>
      </c>
      <c r="BH124" s="23">
        <v>0</v>
      </c>
      <c r="BI124" s="23">
        <v>0</v>
      </c>
      <c r="BJ124" s="23">
        <v>0</v>
      </c>
      <c r="BK124" s="23">
        <v>0</v>
      </c>
      <c r="BL124" s="23">
        <v>0</v>
      </c>
      <c r="BM124" s="23">
        <v>0</v>
      </c>
      <c r="BN124" s="23">
        <v>0</v>
      </c>
      <c r="BO124" s="23">
        <v>0</v>
      </c>
      <c r="BP124" s="23">
        <v>0</v>
      </c>
      <c r="BQ124" s="17" t="str">
        <f>IFERROR(INDEX(피벗!$BL$5:$CH$5,1,MATCH($BR124,INDEX(피벗!$BL:$CH,MATCH($E124,피벗!$BJ:$BJ,0),0),0)),"")</f>
        <v/>
      </c>
      <c r="BR124" s="23" t="str">
        <f>IFERROR(LARGE(INDEX(피벗!$BL:$CH,MATCH(성장고객!$E124,피벗!$BJ:$BJ,0),0),1),"")</f>
        <v/>
      </c>
      <c r="BS124" s="27" t="str">
        <f t="shared" si="8"/>
        <v/>
      </c>
      <c r="BT124" s="17" t="str">
        <f>IFERROR(INDEX(피벗!$BL$5:$CH$5,1,MATCH($BU124,INDEX(피벗!$BL:$CH,MATCH($E124,피벗!$BJ:$BJ,0),0),0)),"")</f>
        <v/>
      </c>
      <c r="BU124" s="23" t="str">
        <f>IFERROR(LARGE(INDEX(피벗!$BL:$CH,MATCH(성장고객!$E124,피벗!$BJ:$BJ,0),0),2),"")</f>
        <v/>
      </c>
      <c r="BV124" s="27" t="str">
        <f t="shared" si="9"/>
        <v/>
      </c>
      <c r="BW124" s="17" t="str">
        <f>IFERROR(INDEX(피벗!$BL$5:$CH$5,1,MATCH($BX124,INDEX(피벗!$BL:$CH,MATCH($E124,피벗!$BJ:$BJ,0),0),0)),"")</f>
        <v/>
      </c>
      <c r="BX124" s="23" t="str">
        <f>IFERROR(LARGE(INDEX(피벗!$BL:$CH,MATCH(성장고객!$E124,피벗!$BJ:$BJ,0),0),3),"")</f>
        <v/>
      </c>
      <c r="BY124" s="27" t="str">
        <f t="shared" si="10"/>
        <v/>
      </c>
      <c r="BZ124" s="17" t="str">
        <f>IFERROR(INDEX(피벗!$BL$5:$CH$5,1,MATCH($CA124,INDEX(피벗!$BL:$CH,MATCH($E124,피벗!$BJ:$BJ,0),0),0)),"")</f>
        <v/>
      </c>
      <c r="CA124" s="23" t="str">
        <f>IFERROR(LARGE(INDEX(피벗!$BL:$CH,MATCH(성장고객!$E124,피벗!$BJ:$BJ,0),0),4),"")</f>
        <v/>
      </c>
      <c r="CB124" s="27" t="str">
        <f t="shared" si="11"/>
        <v/>
      </c>
      <c r="CC124" s="17" t="str">
        <f>IFERROR(INDEX(피벗!$BL$5:$CH$5,1,MATCH($CD124,INDEX(피벗!$BL:$CH,MATCH($E124,피벗!$BJ:$BJ,0),0),0)),"")</f>
        <v/>
      </c>
      <c r="CD124" s="23" t="str">
        <f>IFERROR(LARGE(INDEX(피벗!$BL:$CH,MATCH(성장고객!$E124,피벗!$BJ:$BJ,0),0),5),"")</f>
        <v/>
      </c>
      <c r="CE124" s="27" t="str">
        <f t="shared" si="12"/>
        <v/>
      </c>
      <c r="CF124" s="23" t="str">
        <f>IFERROR(INDEX(피벗!$CI:$CI,MATCH($E124,피벗!$BJ:$BJ,0)),"")</f>
        <v/>
      </c>
      <c r="CG124" s="25" t="str">
        <f t="shared" si="13"/>
        <v/>
      </c>
      <c r="CH124" s="17" t="str">
        <f>IFERROR(INDEX(피벗!$EZ$5:$GE$5,1,MATCH($CI124,INDEX(피벗!$EZ:$GE,MATCH($E124,피벗!$EY:$EY,0),0),0)),"")</f>
        <v/>
      </c>
      <c r="CI124" s="23" t="str">
        <f>IFERROR(LARGE(INDEX(피벗!$EZ:$GE,MATCH(성장고객!$E124,피벗!$EY:$EY,0),0),1),"")</f>
        <v/>
      </c>
      <c r="CJ124" s="17" t="str">
        <f>IFERROR(INDEX(피벗!$EZ$5:$GE$5,1,MATCH($CK124,INDEX(피벗!$EZ:$GE,MATCH($E124,피벗!$EY:$EY,0),0),0)),"")</f>
        <v/>
      </c>
      <c r="CK124" s="23" t="str">
        <f>IFERROR(LARGE(INDEX(피벗!$EZ:$GE,MATCH(성장고객!$E124,피벗!$EY:$EY,0),0),2),"")</f>
        <v/>
      </c>
      <c r="CL124" s="17" t="str">
        <f>IFERROR(INDEX(피벗!$EZ$5:$GE$5,1,MATCH($CM124,INDEX(피벗!$EZ:$GE,MATCH($E124,피벗!$EY:$EY,0),0),0)),"")</f>
        <v/>
      </c>
      <c r="CM124" s="23" t="str">
        <f>IFERROR(LARGE(INDEX(피벗!$EZ:$GE,MATCH(성장고객!$E124,피벗!$EY:$EY,0),0),3),"")</f>
        <v/>
      </c>
      <c r="CN124" s="17" t="str">
        <f>IFERROR(INDEX(피벗!$EZ$5:$GE$5,1,MATCH($CO124,INDEX(피벗!$EZ:$GE,MATCH($E124,피벗!$EY:$EY,0),0),0)),"")</f>
        <v/>
      </c>
      <c r="CO124" s="23" t="str">
        <f>IFERROR(LARGE(INDEX(피벗!$EZ:$GE,MATCH(성장고객!$E124,피벗!$EY:$EY,0),0),4),"")</f>
        <v/>
      </c>
      <c r="CP124" s="17" t="str">
        <f>IFERROR(INDEX(피벗!$EZ$5:$GE$5,1,MATCH($CQ124,INDEX(피벗!$EZ:$GE,MATCH($E124,피벗!$EY:$EY,0),0),0)),"")</f>
        <v/>
      </c>
      <c r="CQ124" s="23" t="str">
        <f>IFERROR(LARGE(INDEX(피벗!$EZ:$GE,MATCH(성장고객!$E124,피벗!$EY:$EY,0),0),5),"")</f>
        <v/>
      </c>
      <c r="CR124" s="23" t="str">
        <f>IFERROR(INDEX(피벗!$GF:$GF,MATCH($E124,피벗!$EY:$EY,0)),"")</f>
        <v/>
      </c>
    </row>
    <row r="125" spans="1:96" x14ac:dyDescent="0.45">
      <c r="A125" s="20" t="s">
        <v>982</v>
      </c>
      <c r="B125" s="20" t="s">
        <v>29</v>
      </c>
      <c r="C125" s="20" t="s">
        <v>30</v>
      </c>
      <c r="D125" s="20" t="s">
        <v>95</v>
      </c>
      <c r="E125" s="20" t="s">
        <v>1066</v>
      </c>
      <c r="F125" s="21" t="s">
        <v>1067</v>
      </c>
      <c r="G125" s="21" t="s">
        <v>1</v>
      </c>
      <c r="H125" s="21" t="s">
        <v>0</v>
      </c>
      <c r="I125" s="22"/>
      <c r="J125" s="22"/>
      <c r="K125" s="20" t="s">
        <v>9</v>
      </c>
      <c r="L125" s="20" t="s">
        <v>9</v>
      </c>
      <c r="M125" s="20" t="s">
        <v>9</v>
      </c>
      <c r="N125" s="20" t="s">
        <v>9</v>
      </c>
      <c r="O125" s="21" t="s">
        <v>9</v>
      </c>
      <c r="P125" s="21" t="s">
        <v>9</v>
      </c>
      <c r="Q125" s="21" t="s">
        <v>9</v>
      </c>
      <c r="R125" s="21" t="s">
        <v>9</v>
      </c>
      <c r="S125" s="21" t="s">
        <v>9</v>
      </c>
      <c r="T125" s="21" t="s">
        <v>9</v>
      </c>
      <c r="U125" s="21" t="s">
        <v>9</v>
      </c>
      <c r="V125" s="21" t="s">
        <v>9</v>
      </c>
      <c r="W125" s="20" t="s">
        <v>9</v>
      </c>
      <c r="X125" s="21" t="s">
        <v>9</v>
      </c>
      <c r="Y125" s="21" t="s">
        <v>9</v>
      </c>
      <c r="Z125" s="21" t="s">
        <v>9</v>
      </c>
      <c r="AA125" s="20" t="s">
        <v>9</v>
      </c>
      <c r="AB125" s="20" t="s">
        <v>9</v>
      </c>
      <c r="AC125" s="21" t="s">
        <v>9</v>
      </c>
      <c r="AD125" s="20" t="s">
        <v>9</v>
      </c>
      <c r="AE125" s="16" t="str" cm="1">
        <f t="array" ref="AE125">IF(AF125="","",INDEX(전산회선!$E$4:$E$1141,_xlfn.AGGREGATE(15,6,ROW(전산회선!$E$4:$E$1141)-ROW(전산회선!$E$4)+1/((전산회선!$B$4:$B$1141=$E125)*(전산회선!$F$4:$F$1141=AF125)),1)))</f>
        <v>기업인터넷전화</v>
      </c>
      <c r="AF125" s="16">
        <f>IFERROR(IF(_xlfn.MAXIFS(전산회선!$F$4:$F$1141,전산회선!$B$4:$B$1141,$E125)=0,"",_xlfn.MAXIFS(전산회선!$F$4:$F$1141,전산회선!$B$4:$B$1141,$E125)),"")</f>
        <v>18</v>
      </c>
      <c r="AG125" s="16" t="str" cm="1">
        <f t="array" ref="AG125">IF(AH125="","",INDEX(전산회선!$E$4:$E$1141,_xlfn.AGGREGATE(15,6,ROW(전산회선!$E$4:$E$1141)-ROW(전산회선!$E$4)+1/((전산회선!$B$4:$B$1141=$E125)*(전산회선!$F$4:$F$1141=AH125)),1)))</f>
        <v>홈일반전화</v>
      </c>
      <c r="AH125" s="16">
        <f>IFERROR(IF(_xlfn.MAXIFS(전산회선!$F$4:$F$1141,전산회선!$B$4:$B$1141,$E125,전산회선!$F$4:$F$1141,"&lt;"&amp;AF125)=0,"",_xlfn.MAXIFS(전산회선!$F$4:$F$1141,전산회선!$B$4:$B$1141,$E125,전산회선!$F$4:$F$1141,"&lt;"&amp;AF125)),"")</f>
        <v>9</v>
      </c>
      <c r="AI125" s="16" t="str" cm="1">
        <f t="array" ref="AI125">IF(AJ125="","",INDEX(전산회선!$E$4:$E$1141,_xlfn.AGGREGATE(15,6,ROW(전산회선!$E$4:$E$1141)-ROW(전산회선!$E$4)+1/((전산회선!$B$4:$B$1141=$E125)*(전산회선!$F$4:$F$1141=AJ125)),1)))</f>
        <v>GiGA인터넷</v>
      </c>
      <c r="AJ125" s="16">
        <f>IFERROR(IF(_xlfn.MAXIFS(전산회선!$F$4:$F$1141,전산회선!$B$4:$B$1141,$E125,전산회선!$F$4:$F$1141,"&lt;"&amp;AH125)=0,"",_xlfn.MAXIFS(전산회선!$F$4:$F$1141,전산회선!$B$4:$B$1141,$E125,전산회선!$F$4:$F$1141,"&lt;"&amp;AH125)),"")</f>
        <v>7</v>
      </c>
      <c r="AK125" s="16" t="str" cm="1">
        <f t="array" ref="AK125">IF(AL125="","",INDEX(전산회선!$E$4:$E$1141,_xlfn.AGGREGATE(15,6,ROW(전산회선!$E$4:$E$1141)-ROW(전산회선!$E$4)+1/((전산회선!$B$4:$B$1141=$E125)*(전산회선!$F$4:$F$1141=AL125)),1)))</f>
        <v/>
      </c>
      <c r="AL125" s="16" t="str">
        <f>IFERROR(IF(_xlfn.MAXIFS(전산회선!$F$4:$F$1141,전산회선!$B$4:$B$1141,$E125,전산회선!$F$4:$F$1141,"&lt;"&amp;AJ125)=0,"",_xlfn.MAXIFS(전산회선!$F$4:$F$1141,전산회선!$B$4:$B$1141,$E125,전산회선!$F$4:$F$1141,"&lt;"&amp;AJ125)),"")</f>
        <v/>
      </c>
      <c r="AM125" s="16" t="str" cm="1">
        <f t="array" ref="AM125">IF(AN125="","",INDEX(전산회선!$E$4:$E$1141,_xlfn.AGGREGATE(15,6,ROW(전산회선!$E$4:$E$1141)-ROW(전산회선!$E$4)+1/((전산회선!$B$4:$B$1141=$E125)*(전산회선!$F$4:$F$1141=AN125)),1)))</f>
        <v/>
      </c>
      <c r="AN125" s="16" t="str">
        <f>IFERROR(IF(_xlfn.MAXIFS(전산회선!$F$4:$F$1141,전산회선!$B$4:$B$1141,$E125,전산회선!$F$4:$F$1141,"&lt;"&amp;AL125)=0,"",_xlfn.MAXIFS(전산회선!$F$4:$F$1141,전산회선!$B$4:$B$1141,$E125,전산회선!$F$4:$F$1141,"&lt;"&amp;AL125)),"")</f>
        <v/>
      </c>
      <c r="AO125" s="23">
        <v>712902</v>
      </c>
      <c r="AP125" s="23">
        <v>747518</v>
      </c>
      <c r="AQ125" s="23">
        <v>714109</v>
      </c>
      <c r="AR125" s="23">
        <v>735291</v>
      </c>
      <c r="AS125" s="23">
        <v>720882</v>
      </c>
      <c r="AT125" s="23">
        <v>715464</v>
      </c>
      <c r="AU125" s="23">
        <v>737102</v>
      </c>
      <c r="AV125" s="23">
        <v>716347</v>
      </c>
      <c r="AW125" s="23">
        <v>719858</v>
      </c>
      <c r="AX125" s="23">
        <v>729879</v>
      </c>
      <c r="AY125" s="23">
        <v>717386</v>
      </c>
      <c r="AZ125" s="23">
        <v>769240</v>
      </c>
      <c r="BA125" s="23">
        <v>727998.16666666663</v>
      </c>
      <c r="BB125" s="23">
        <f t="shared" si="7"/>
        <v>8735978</v>
      </c>
      <c r="BC125" s="23">
        <v>0</v>
      </c>
      <c r="BD125" s="23">
        <v>0</v>
      </c>
      <c r="BE125" s="23">
        <v>0</v>
      </c>
      <c r="BF125" s="23">
        <v>0</v>
      </c>
      <c r="BG125" s="23">
        <v>0</v>
      </c>
      <c r="BH125" s="23">
        <v>0</v>
      </c>
      <c r="BI125" s="23">
        <v>0</v>
      </c>
      <c r="BJ125" s="23">
        <v>0</v>
      </c>
      <c r="BK125" s="23">
        <v>0</v>
      </c>
      <c r="BL125" s="23">
        <v>0</v>
      </c>
      <c r="BM125" s="23">
        <v>0</v>
      </c>
      <c r="BN125" s="23">
        <v>0</v>
      </c>
      <c r="BO125" s="23">
        <v>0</v>
      </c>
      <c r="BP125" s="23">
        <v>0</v>
      </c>
      <c r="BQ125" s="17" t="str">
        <f>IFERROR(INDEX(피벗!$BL$5:$CH$5,1,MATCH($BR125,INDEX(피벗!$BL:$CH,MATCH($E125,피벗!$BJ:$BJ,0),0),0)),"")</f>
        <v/>
      </c>
      <c r="BR125" s="23" t="str">
        <f>IFERROR(LARGE(INDEX(피벗!$BL:$CH,MATCH(성장고객!$E125,피벗!$BJ:$BJ,0),0),1),"")</f>
        <v/>
      </c>
      <c r="BS125" s="27" t="str">
        <f t="shared" si="8"/>
        <v/>
      </c>
      <c r="BT125" s="17" t="str">
        <f>IFERROR(INDEX(피벗!$BL$5:$CH$5,1,MATCH($BU125,INDEX(피벗!$BL:$CH,MATCH($E125,피벗!$BJ:$BJ,0),0),0)),"")</f>
        <v/>
      </c>
      <c r="BU125" s="23" t="str">
        <f>IFERROR(LARGE(INDEX(피벗!$BL:$CH,MATCH(성장고객!$E125,피벗!$BJ:$BJ,0),0),2),"")</f>
        <v/>
      </c>
      <c r="BV125" s="27" t="str">
        <f t="shared" si="9"/>
        <v/>
      </c>
      <c r="BW125" s="17" t="str">
        <f>IFERROR(INDEX(피벗!$BL$5:$CH$5,1,MATCH($BX125,INDEX(피벗!$BL:$CH,MATCH($E125,피벗!$BJ:$BJ,0),0),0)),"")</f>
        <v/>
      </c>
      <c r="BX125" s="23" t="str">
        <f>IFERROR(LARGE(INDEX(피벗!$BL:$CH,MATCH(성장고객!$E125,피벗!$BJ:$BJ,0),0),3),"")</f>
        <v/>
      </c>
      <c r="BY125" s="27" t="str">
        <f t="shared" si="10"/>
        <v/>
      </c>
      <c r="BZ125" s="17" t="str">
        <f>IFERROR(INDEX(피벗!$BL$5:$CH$5,1,MATCH($CA125,INDEX(피벗!$BL:$CH,MATCH($E125,피벗!$BJ:$BJ,0),0),0)),"")</f>
        <v/>
      </c>
      <c r="CA125" s="23" t="str">
        <f>IFERROR(LARGE(INDEX(피벗!$BL:$CH,MATCH(성장고객!$E125,피벗!$BJ:$BJ,0),0),4),"")</f>
        <v/>
      </c>
      <c r="CB125" s="27" t="str">
        <f t="shared" si="11"/>
        <v/>
      </c>
      <c r="CC125" s="17" t="str">
        <f>IFERROR(INDEX(피벗!$BL$5:$CH$5,1,MATCH($CD125,INDEX(피벗!$BL:$CH,MATCH($E125,피벗!$BJ:$BJ,0),0),0)),"")</f>
        <v/>
      </c>
      <c r="CD125" s="23" t="str">
        <f>IFERROR(LARGE(INDEX(피벗!$BL:$CH,MATCH(성장고객!$E125,피벗!$BJ:$BJ,0),0),5),"")</f>
        <v/>
      </c>
      <c r="CE125" s="27" t="str">
        <f t="shared" si="12"/>
        <v/>
      </c>
      <c r="CF125" s="23" t="str">
        <f>IFERROR(INDEX(피벗!$CI:$CI,MATCH($E125,피벗!$BJ:$BJ,0)),"")</f>
        <v/>
      </c>
      <c r="CG125" s="25" t="str">
        <f t="shared" si="13"/>
        <v/>
      </c>
      <c r="CH125" s="17" t="str">
        <f>IFERROR(INDEX(피벗!$EZ$5:$GE$5,1,MATCH($CI125,INDEX(피벗!$EZ:$GE,MATCH($E125,피벗!$EY:$EY,0),0),0)),"")</f>
        <v>GiGA인터넷</v>
      </c>
      <c r="CI125" s="23">
        <f>IFERROR(LARGE(INDEX(피벗!$EZ:$GE,MATCH(성장고객!$E125,피벗!$EY:$EY,0),0),1),"")</f>
        <v>2495544</v>
      </c>
      <c r="CJ125" s="17" t="str">
        <f>IFERROR(INDEX(피벗!$EZ$5:$GE$5,1,MATCH($CK125,INDEX(피벗!$EZ:$GE,MATCH($E125,피벗!$EY:$EY,0),0),0)),"")</f>
        <v>기업인터넷전화</v>
      </c>
      <c r="CK125" s="23">
        <f>IFERROR(LARGE(INDEX(피벗!$EZ:$GE,MATCH(성장고객!$E125,피벗!$EY:$EY,0),0),2),"")</f>
        <v>1849572</v>
      </c>
      <c r="CL125" s="17" t="str">
        <f>IFERROR(INDEX(피벗!$EZ$5:$GE$5,1,MATCH($CM125,INDEX(피벗!$EZ:$GE,MATCH($E125,피벗!$EY:$EY,0),0),0)),"")</f>
        <v>홈일반전화</v>
      </c>
      <c r="CM125" s="23">
        <f>IFERROR(LARGE(INDEX(피벗!$EZ:$GE,MATCH(성장고객!$E125,피벗!$EY:$EY,0),0),3),"")</f>
        <v>1266133</v>
      </c>
      <c r="CN125" s="17" t="str">
        <f>IFERROR(INDEX(피벗!$EZ$5:$GE$5,1,MATCH($CO125,INDEX(피벗!$EZ:$GE,MATCH($E125,피벗!$EY:$EY,0),0),0)),"")</f>
        <v>MeGA인터넷</v>
      </c>
      <c r="CO125" s="23">
        <f>IFERROR(LARGE(INDEX(피벗!$EZ:$GE,MATCH(성장고객!$E125,피벗!$EY:$EY,0),0),4),"")</f>
        <v>1010700</v>
      </c>
      <c r="CP125" s="17" t="str">
        <f>IFERROR(INDEX(피벗!$EZ$5:$GE$5,1,MATCH($CQ125,INDEX(피벗!$EZ:$GE,MATCH($E125,피벗!$EY:$EY,0),0),0)),"")</f>
        <v>인터넷부가</v>
      </c>
      <c r="CQ125" s="23">
        <f>IFERROR(LARGE(INDEX(피벗!$EZ:$GE,MATCH(성장고객!$E125,피벗!$EY:$EY,0),0),5),"")</f>
        <v>486000</v>
      </c>
      <c r="CR125" s="23">
        <f>IFERROR(INDEX(피벗!$GF:$GF,MATCH($E125,피벗!$EY:$EY,0)),"")</f>
        <v>8735978</v>
      </c>
    </row>
    <row r="126" spans="1:96" x14ac:dyDescent="0.45">
      <c r="A126" s="20" t="s">
        <v>982</v>
      </c>
      <c r="B126" s="20" t="s">
        <v>29</v>
      </c>
      <c r="C126" s="20" t="s">
        <v>30</v>
      </c>
      <c r="D126" s="20" t="s">
        <v>95</v>
      </c>
      <c r="E126" s="20" t="s">
        <v>1064</v>
      </c>
      <c r="F126" s="21" t="s">
        <v>1065</v>
      </c>
      <c r="G126" s="21" t="s">
        <v>1</v>
      </c>
      <c r="H126" s="21" t="s">
        <v>0</v>
      </c>
      <c r="I126" s="22"/>
      <c r="J126" s="22"/>
      <c r="K126" s="20" t="s">
        <v>9</v>
      </c>
      <c r="L126" s="20" t="s">
        <v>9</v>
      </c>
      <c r="M126" s="20" t="s">
        <v>9</v>
      </c>
      <c r="N126" s="20" t="s">
        <v>9</v>
      </c>
      <c r="O126" s="21" t="s">
        <v>9</v>
      </c>
      <c r="P126" s="21" t="s">
        <v>9</v>
      </c>
      <c r="Q126" s="21" t="s">
        <v>9</v>
      </c>
      <c r="R126" s="21" t="s">
        <v>9</v>
      </c>
      <c r="S126" s="21" t="s">
        <v>9</v>
      </c>
      <c r="T126" s="21" t="s">
        <v>9</v>
      </c>
      <c r="U126" s="21" t="s">
        <v>9</v>
      </c>
      <c r="V126" s="21" t="s">
        <v>9</v>
      </c>
      <c r="W126" s="20" t="s">
        <v>9</v>
      </c>
      <c r="X126" s="21" t="s">
        <v>9</v>
      </c>
      <c r="Y126" s="21" t="s">
        <v>9</v>
      </c>
      <c r="Z126" s="21" t="s">
        <v>9</v>
      </c>
      <c r="AA126" s="20" t="s">
        <v>9</v>
      </c>
      <c r="AB126" s="20" t="s">
        <v>9</v>
      </c>
      <c r="AC126" s="21" t="s">
        <v>9</v>
      </c>
      <c r="AD126" s="20" t="s">
        <v>9</v>
      </c>
      <c r="AE126" s="16" t="str" cm="1">
        <f t="array" ref="AE126">IF(AF126="","",INDEX(전산회선!$E$4:$E$1141,_xlfn.AGGREGATE(15,6,ROW(전산회선!$E$4:$E$1141)-ROW(전산회선!$E$4)+1/((전산회선!$B$4:$B$1141=$E126)*(전산회선!$F$4:$F$1141=AF126)),1)))</f>
        <v>GiGA인터넷</v>
      </c>
      <c r="AF126" s="16">
        <f>IFERROR(IF(_xlfn.MAXIFS(전산회선!$F$4:$F$1141,전산회선!$B$4:$B$1141,$E126)=0,"",_xlfn.MAXIFS(전산회선!$F$4:$F$1141,전산회선!$B$4:$B$1141,$E126)),"")</f>
        <v>6</v>
      </c>
      <c r="AG126" s="16" t="str" cm="1">
        <f t="array" ref="AG126">IF(AH126="","",INDEX(전산회선!$E$4:$E$1141,_xlfn.AGGREGATE(15,6,ROW(전산회선!$E$4:$E$1141)-ROW(전산회선!$E$4)+1/((전산회선!$B$4:$B$1141=$E126)*(전산회선!$F$4:$F$1141=AH126)),1)))</f>
        <v>GTV</v>
      </c>
      <c r="AH126" s="16">
        <f>IFERROR(IF(_xlfn.MAXIFS(전산회선!$F$4:$F$1141,전산회선!$B$4:$B$1141,$E126,전산회선!$F$4:$F$1141,"&lt;"&amp;AF126)=0,"",_xlfn.MAXIFS(전산회선!$F$4:$F$1141,전산회선!$B$4:$B$1141,$E126,전산회선!$F$4:$F$1141,"&lt;"&amp;AF126)),"")</f>
        <v>5</v>
      </c>
      <c r="AI126" s="16" t="str" cm="1">
        <f t="array" ref="AI126">IF(AJ126="","",INDEX(전산회선!$E$4:$E$1141,_xlfn.AGGREGATE(15,6,ROW(전산회선!$E$4:$E$1141)-ROW(전산회선!$E$4)+1/((전산회선!$B$4:$B$1141=$E126)*(전산회선!$F$4:$F$1141=AJ126)),1)))</f>
        <v>홈일반전화</v>
      </c>
      <c r="AJ126" s="16">
        <f>IFERROR(IF(_xlfn.MAXIFS(전산회선!$F$4:$F$1141,전산회선!$B$4:$B$1141,$E126,전산회선!$F$4:$F$1141,"&lt;"&amp;AH126)=0,"",_xlfn.MAXIFS(전산회선!$F$4:$F$1141,전산회선!$B$4:$B$1141,$E126,전산회선!$F$4:$F$1141,"&lt;"&amp;AH126)),"")</f>
        <v>3</v>
      </c>
      <c r="AK126" s="16" t="str" cm="1">
        <f t="array" ref="AK126">IF(AL126="","",INDEX(전산회선!$E$4:$E$1141,_xlfn.AGGREGATE(15,6,ROW(전산회선!$E$4:$E$1141)-ROW(전산회선!$E$4)+1/((전산회선!$B$4:$B$1141=$E126)*(전산회선!$F$4:$F$1141=AL126)),1)))</f>
        <v/>
      </c>
      <c r="AL126" s="16" t="str">
        <f>IFERROR(IF(_xlfn.MAXIFS(전산회선!$F$4:$F$1141,전산회선!$B$4:$B$1141,$E126,전산회선!$F$4:$F$1141,"&lt;"&amp;AJ126)=0,"",_xlfn.MAXIFS(전산회선!$F$4:$F$1141,전산회선!$B$4:$B$1141,$E126,전산회선!$F$4:$F$1141,"&lt;"&amp;AJ126)),"")</f>
        <v/>
      </c>
      <c r="AM126" s="16" t="str" cm="1">
        <f t="array" ref="AM126">IF(AN126="","",INDEX(전산회선!$E$4:$E$1141,_xlfn.AGGREGATE(15,6,ROW(전산회선!$E$4:$E$1141)-ROW(전산회선!$E$4)+1/((전산회선!$B$4:$B$1141=$E126)*(전산회선!$F$4:$F$1141=AN126)),1)))</f>
        <v/>
      </c>
      <c r="AN126" s="16" t="str">
        <f>IFERROR(IF(_xlfn.MAXIFS(전산회선!$F$4:$F$1141,전산회선!$B$4:$B$1141,$E126,전산회선!$F$4:$F$1141,"&lt;"&amp;AL126)=0,"",_xlfn.MAXIFS(전산회선!$F$4:$F$1141,전산회선!$B$4:$B$1141,$E126,전산회선!$F$4:$F$1141,"&lt;"&amp;AL126)),"")</f>
        <v/>
      </c>
      <c r="AO126" s="23">
        <v>1124995</v>
      </c>
      <c r="AP126" s="23">
        <v>1135728</v>
      </c>
      <c r="AQ126" s="23">
        <v>1176704</v>
      </c>
      <c r="AR126" s="23">
        <v>1152089</v>
      </c>
      <c r="AS126" s="23">
        <v>1134396</v>
      </c>
      <c r="AT126" s="23">
        <v>1148582</v>
      </c>
      <c r="AU126" s="23">
        <v>1186740</v>
      </c>
      <c r="AV126" s="23">
        <v>1157734</v>
      </c>
      <c r="AW126" s="23">
        <v>1162274</v>
      </c>
      <c r="AX126" s="23">
        <v>1106698</v>
      </c>
      <c r="AY126" s="23">
        <v>1124674</v>
      </c>
      <c r="AZ126" s="23">
        <v>1152394</v>
      </c>
      <c r="BA126" s="23">
        <v>1146917.3333333333</v>
      </c>
      <c r="BB126" s="23">
        <f t="shared" si="7"/>
        <v>13763008</v>
      </c>
      <c r="BC126" s="23">
        <v>0</v>
      </c>
      <c r="BD126" s="23">
        <v>3884</v>
      </c>
      <c r="BE126" s="23">
        <v>27419</v>
      </c>
      <c r="BF126" s="23">
        <v>28234</v>
      </c>
      <c r="BG126" s="23">
        <v>28234</v>
      </c>
      <c r="BH126" s="23">
        <v>28234</v>
      </c>
      <c r="BI126" s="23">
        <v>28234</v>
      </c>
      <c r="BJ126" s="23">
        <v>64460</v>
      </c>
      <c r="BK126" s="23">
        <v>32234</v>
      </c>
      <c r="BL126" s="23">
        <v>32234</v>
      </c>
      <c r="BM126" s="23">
        <v>32234</v>
      </c>
      <c r="BN126" s="23">
        <v>32234</v>
      </c>
      <c r="BO126" s="23">
        <v>28136.25</v>
      </c>
      <c r="BP126" s="23">
        <v>337635</v>
      </c>
      <c r="BQ126" s="17" t="str">
        <f>IFERROR(INDEX(피벗!$BL$5:$CH$5,1,MATCH($BR126,INDEX(피벗!$BL:$CH,MATCH($E126,피벗!$BJ:$BJ,0),0),0)),"")</f>
        <v>GiGA인터넷</v>
      </c>
      <c r="BR126" s="23">
        <f>IFERROR(LARGE(INDEX(피벗!$BL:$CH,MATCH(성장고객!$E126,피벗!$BJ:$BJ,0),0),1),"")</f>
        <v>265195</v>
      </c>
      <c r="BS126" s="27">
        <f t="shared" si="8"/>
        <v>1.9268680218742878E-2</v>
      </c>
      <c r="BT126" s="17" t="str">
        <f>IFERROR(INDEX(피벗!$BL$5:$CH$5,1,MATCH($BU126,INDEX(피벗!$BL:$CH,MATCH($E126,피벗!$BJ:$BJ,0),0),0)),"")</f>
        <v>홈일반전화</v>
      </c>
      <c r="BU126" s="23">
        <f>IFERROR(LARGE(INDEX(피벗!$BL:$CH,MATCH(성장고객!$E126,피벗!$BJ:$BJ,0),0),2),"")</f>
        <v>52226</v>
      </c>
      <c r="BV126" s="27">
        <f t="shared" si="9"/>
        <v>3.7946646547033906E-3</v>
      </c>
      <c r="BW126" s="17" t="str">
        <f>IFERROR(INDEX(피벗!$BL$5:$CH$5,1,MATCH($BX126,INDEX(피벗!$BL:$CH,MATCH($E126,피벗!$BJ:$BJ,0),0),0)),"")</f>
        <v>인터넷부가</v>
      </c>
      <c r="BX126" s="23">
        <f>IFERROR(LARGE(INDEX(피벗!$BL:$CH,MATCH(성장고객!$E126,피벗!$BJ:$BJ,0),0),3),"")</f>
        <v>20214</v>
      </c>
      <c r="BY126" s="27">
        <f t="shared" si="10"/>
        <v>1.4687196287323236E-3</v>
      </c>
      <c r="BZ126" s="17" t="str">
        <f>IFERROR(INDEX(피벗!$BL$5:$CH$5,1,MATCH($CA126,INDEX(피벗!$BL:$CH,MATCH($E126,피벗!$BJ:$BJ,0),0),0)),"")</f>
        <v>AI기업지능망</v>
      </c>
      <c r="CA126" s="23">
        <f>IFERROR(LARGE(INDEX(피벗!$BL:$CH,MATCH(성장고객!$E126,피벗!$BJ:$BJ,0),0),4),"")</f>
        <v>0</v>
      </c>
      <c r="CB126" s="27">
        <f t="shared" si="11"/>
        <v>0</v>
      </c>
      <c r="CC126" s="17" t="str">
        <f>IFERROR(INDEX(피벗!$BL$5:$CH$5,1,MATCH($CD126,INDEX(피벗!$BL:$CH,MATCH($E126,피벗!$BJ:$BJ,0),0),0)),"")</f>
        <v/>
      </c>
      <c r="CD126" s="23" t="str">
        <f>IFERROR(LARGE(INDEX(피벗!$BL:$CH,MATCH(성장고객!$E126,피벗!$BJ:$BJ,0),0),5),"")</f>
        <v/>
      </c>
      <c r="CE126" s="27" t="str">
        <f t="shared" si="12"/>
        <v/>
      </c>
      <c r="CF126" s="23">
        <f>IFERROR(INDEX(피벗!$CI:$CI,MATCH($E126,피벗!$BJ:$BJ,0)),"")</f>
        <v>337635</v>
      </c>
      <c r="CG126" s="25">
        <f t="shared" si="13"/>
        <v>2.4532064502178593E-2</v>
      </c>
      <c r="CH126" s="17" t="str">
        <f>IFERROR(INDEX(피벗!$EZ$5:$GE$5,1,MATCH($CI126,INDEX(피벗!$EZ:$GE,MATCH($E126,피벗!$EY:$EY,0),0),0)),"")</f>
        <v>홈일반전화</v>
      </c>
      <c r="CI126" s="23">
        <f>IFERROR(LARGE(INDEX(피벗!$EZ:$GE,MATCH(성장고객!$E126,피벗!$EY:$EY,0),0),1),"")</f>
        <v>5024787</v>
      </c>
      <c r="CJ126" s="17" t="str">
        <f>IFERROR(INDEX(피벗!$EZ$5:$GE$5,1,MATCH($CK126,INDEX(피벗!$EZ:$GE,MATCH($E126,피벗!$EY:$EY,0),0),0)),"")</f>
        <v>GiGA인터넷</v>
      </c>
      <c r="CK126" s="23">
        <f>IFERROR(LARGE(INDEX(피벗!$EZ:$GE,MATCH(성장고객!$E126,피벗!$EY:$EY,0),0),2),"")</f>
        <v>4174014</v>
      </c>
      <c r="CL126" s="17" t="str">
        <f>IFERROR(INDEX(피벗!$EZ$5:$GE$5,1,MATCH($CM126,INDEX(피벗!$EZ:$GE,MATCH($E126,피벗!$EY:$EY,0),0),0)),"")</f>
        <v>홈지능망</v>
      </c>
      <c r="CM126" s="23">
        <f>IFERROR(LARGE(INDEX(피벗!$EZ:$GE,MATCH(성장고객!$E126,피벗!$EY:$EY,0),0),3),"")</f>
        <v>1442523</v>
      </c>
      <c r="CN126" s="17" t="str">
        <f>IFERROR(INDEX(피벗!$EZ$5:$GE$5,1,MATCH($CO126,INDEX(피벗!$EZ:$GE,MATCH($E126,피벗!$EY:$EY,0),0),0)),"")</f>
        <v>MeGA인터넷</v>
      </c>
      <c r="CO126" s="23">
        <f>IFERROR(LARGE(INDEX(피벗!$EZ:$GE,MATCH(성장고객!$E126,피벗!$EY:$EY,0),0),4),"")</f>
        <v>1010700</v>
      </c>
      <c r="CP126" s="17" t="str">
        <f>IFERROR(INDEX(피벗!$EZ$5:$GE$5,1,MATCH($CQ126,INDEX(피벗!$EZ:$GE,MATCH($E126,피벗!$EY:$EY,0),0),0)),"")</f>
        <v>GTV</v>
      </c>
      <c r="CQ126" s="23">
        <f>IFERROR(LARGE(INDEX(피벗!$EZ:$GE,MATCH(성장고객!$E126,피벗!$EY:$EY,0),0),5),"")</f>
        <v>703548</v>
      </c>
      <c r="CR126" s="23">
        <f>IFERROR(INDEX(피벗!$GF:$GF,MATCH($E126,피벗!$EY:$EY,0)),"")</f>
        <v>13763008</v>
      </c>
    </row>
    <row r="127" spans="1:96" x14ac:dyDescent="0.45">
      <c r="A127" s="20" t="s">
        <v>982</v>
      </c>
      <c r="B127" s="20" t="s">
        <v>29</v>
      </c>
      <c r="C127" s="20" t="s">
        <v>30</v>
      </c>
      <c r="D127" s="20" t="s">
        <v>95</v>
      </c>
      <c r="E127" s="20" t="s">
        <v>1039</v>
      </c>
      <c r="F127" s="21" t="s">
        <v>1040</v>
      </c>
      <c r="G127" s="21" t="s">
        <v>1</v>
      </c>
      <c r="H127" s="21" t="s">
        <v>0</v>
      </c>
      <c r="I127" s="22" t="s">
        <v>82</v>
      </c>
      <c r="J127" s="22" t="s">
        <v>83</v>
      </c>
      <c r="K127" s="20" t="s">
        <v>0</v>
      </c>
      <c r="L127" s="20" t="s">
        <v>1316</v>
      </c>
      <c r="M127" s="20" t="s">
        <v>1335</v>
      </c>
      <c r="N127" s="20" t="s">
        <v>1336</v>
      </c>
      <c r="O127" s="21" t="s">
        <v>1337</v>
      </c>
      <c r="P127" s="21">
        <v>28</v>
      </c>
      <c r="Q127" s="21" t="s">
        <v>1338</v>
      </c>
      <c r="R127" s="21" t="s">
        <v>1339</v>
      </c>
      <c r="S127" s="21" t="s">
        <v>1321</v>
      </c>
      <c r="T127" s="21" t="s">
        <v>1316</v>
      </c>
      <c r="U127" s="21" t="s">
        <v>1533</v>
      </c>
      <c r="V127" s="21" t="s">
        <v>1547</v>
      </c>
      <c r="W127" s="20" t="s">
        <v>1548</v>
      </c>
      <c r="X127" s="21" t="s">
        <v>9</v>
      </c>
      <c r="Y127" s="21" t="s">
        <v>1537</v>
      </c>
      <c r="Z127" s="21" t="s">
        <v>1549</v>
      </c>
      <c r="AA127" s="20">
        <v>81</v>
      </c>
      <c r="AB127" s="20" t="s">
        <v>1464</v>
      </c>
      <c r="AC127" s="21" t="s">
        <v>1344</v>
      </c>
      <c r="AD127" s="20" t="s">
        <v>1311</v>
      </c>
      <c r="AE127" s="16" t="str" cm="1">
        <f t="array" ref="AE127">IF(AF127="","",INDEX(전산회선!$E$4:$E$1141,_xlfn.AGGREGATE(15,6,ROW(전산회선!$E$4:$E$1141)-ROW(전산회선!$E$4)+1/((전산회선!$B$4:$B$1141=$E127)*(전산회선!$F$4:$F$1141=AF127)),1)))</f>
        <v>홈일반전화</v>
      </c>
      <c r="AF127" s="16">
        <f>IFERROR(IF(_xlfn.MAXIFS(전산회선!$F$4:$F$1141,전산회선!$B$4:$B$1141,$E127)=0,"",_xlfn.MAXIFS(전산회선!$F$4:$F$1141,전산회선!$B$4:$B$1141,$E127)),"")</f>
        <v>18</v>
      </c>
      <c r="AG127" s="16" t="str" cm="1">
        <f t="array" ref="AG127">IF(AH127="","",INDEX(전산회선!$E$4:$E$1141,_xlfn.AGGREGATE(15,6,ROW(전산회선!$E$4:$E$1141)-ROW(전산회선!$E$4)+1/((전산회선!$B$4:$B$1141=$E127)*(전산회선!$F$4:$F$1141=AH127)),1)))</f>
        <v>GiGA인터넷</v>
      </c>
      <c r="AH127" s="16">
        <f>IFERROR(IF(_xlfn.MAXIFS(전산회선!$F$4:$F$1141,전산회선!$B$4:$B$1141,$E127,전산회선!$F$4:$F$1141,"&lt;"&amp;AF127)=0,"",_xlfn.MAXIFS(전산회선!$F$4:$F$1141,전산회선!$B$4:$B$1141,$E127,전산회선!$F$4:$F$1141,"&lt;"&amp;AF127)),"")</f>
        <v>5</v>
      </c>
      <c r="AI127" s="16" t="str" cm="1">
        <f t="array" ref="AI127">IF(AJ127="","",INDEX(전산회선!$E$4:$E$1141,_xlfn.AGGREGATE(15,6,ROW(전산회선!$E$4:$E$1141)-ROW(전산회선!$E$4)+1/((전산회선!$B$4:$B$1141=$E127)*(전산회선!$F$4:$F$1141=AJ127)),1)))</f>
        <v>IoT</v>
      </c>
      <c r="AJ127" s="16">
        <f>IFERROR(IF(_xlfn.MAXIFS(전산회선!$F$4:$F$1141,전산회선!$B$4:$B$1141,$E127,전산회선!$F$4:$F$1141,"&lt;"&amp;AH127)=0,"",_xlfn.MAXIFS(전산회선!$F$4:$F$1141,전산회선!$B$4:$B$1141,$E127,전산회선!$F$4:$F$1141,"&lt;"&amp;AH127)),"")</f>
        <v>1</v>
      </c>
      <c r="AK127" s="16" t="str" cm="1">
        <f t="array" ref="AK127">IF(AL127="","",INDEX(전산회선!$E$4:$E$1141,_xlfn.AGGREGATE(15,6,ROW(전산회선!$E$4:$E$1141)-ROW(전산회선!$E$4)+1/((전산회선!$B$4:$B$1141=$E127)*(전산회선!$F$4:$F$1141=AL127)),1)))</f>
        <v/>
      </c>
      <c r="AL127" s="16" t="str">
        <f>IFERROR(IF(_xlfn.MAXIFS(전산회선!$F$4:$F$1141,전산회선!$B$4:$B$1141,$E127,전산회선!$F$4:$F$1141,"&lt;"&amp;AJ127)=0,"",_xlfn.MAXIFS(전산회선!$F$4:$F$1141,전산회선!$B$4:$B$1141,$E127,전산회선!$F$4:$F$1141,"&lt;"&amp;AJ127)),"")</f>
        <v/>
      </c>
      <c r="AM127" s="16" t="str" cm="1">
        <f t="array" ref="AM127">IF(AN127="","",INDEX(전산회선!$E$4:$E$1141,_xlfn.AGGREGATE(15,6,ROW(전산회선!$E$4:$E$1141)-ROW(전산회선!$E$4)+1/((전산회선!$B$4:$B$1141=$E127)*(전산회선!$F$4:$F$1141=AN127)),1)))</f>
        <v/>
      </c>
      <c r="AN127" s="16" t="str">
        <f>IFERROR(IF(_xlfn.MAXIFS(전산회선!$F$4:$F$1141,전산회선!$B$4:$B$1141,$E127,전산회선!$F$4:$F$1141,"&lt;"&amp;AL127)=0,"",_xlfn.MAXIFS(전산회선!$F$4:$F$1141,전산회선!$B$4:$B$1141,$E127,전산회선!$F$4:$F$1141,"&lt;"&amp;AL127)),"")</f>
        <v/>
      </c>
      <c r="AO127" s="23">
        <v>390770</v>
      </c>
      <c r="AP127" s="23">
        <v>390124</v>
      </c>
      <c r="AQ127" s="23">
        <v>383643</v>
      </c>
      <c r="AR127" s="23">
        <v>388378</v>
      </c>
      <c r="AS127" s="23">
        <v>377831</v>
      </c>
      <c r="AT127" s="23">
        <v>383970</v>
      </c>
      <c r="AU127" s="23">
        <v>372048</v>
      </c>
      <c r="AV127" s="23">
        <v>385830</v>
      </c>
      <c r="AW127" s="23">
        <v>389401</v>
      </c>
      <c r="AX127" s="23">
        <v>380660</v>
      </c>
      <c r="AY127" s="23">
        <v>377011</v>
      </c>
      <c r="AZ127" s="23">
        <v>371656</v>
      </c>
      <c r="BA127" s="23">
        <v>382610.16666666669</v>
      </c>
      <c r="BB127" s="23">
        <f t="shared" si="7"/>
        <v>4591322</v>
      </c>
      <c r="BC127" s="23">
        <v>0</v>
      </c>
      <c r="BD127" s="23">
        <v>0</v>
      </c>
      <c r="BE127" s="23">
        <v>0</v>
      </c>
      <c r="BF127" s="23">
        <v>0</v>
      </c>
      <c r="BG127" s="23">
        <v>0</v>
      </c>
      <c r="BH127" s="23">
        <v>0</v>
      </c>
      <c r="BI127" s="23">
        <v>0</v>
      </c>
      <c r="BJ127" s="23">
        <v>6452</v>
      </c>
      <c r="BK127" s="23">
        <v>10000</v>
      </c>
      <c r="BL127" s="23">
        <v>10000</v>
      </c>
      <c r="BM127" s="23">
        <v>10000</v>
      </c>
      <c r="BN127" s="23">
        <v>10000</v>
      </c>
      <c r="BO127" s="23">
        <v>3871</v>
      </c>
      <c r="BP127" s="23">
        <v>46452</v>
      </c>
      <c r="BQ127" s="17" t="str">
        <f>IFERROR(INDEX(피벗!$BL$5:$CH$5,1,MATCH($BR127,INDEX(피벗!$BL:$CH,MATCH($E127,피벗!$BJ:$BJ,0),0),0)),"")</f>
        <v>IoT</v>
      </c>
      <c r="BR127" s="23">
        <f>IFERROR(LARGE(INDEX(피벗!$BL:$CH,MATCH(성장고객!$E127,피벗!$BJ:$BJ,0),0),1),"")</f>
        <v>46452</v>
      </c>
      <c r="BS127" s="27">
        <f t="shared" si="8"/>
        <v>1.0117347465501221E-2</v>
      </c>
      <c r="BT127" s="17" t="str">
        <f>IFERROR(INDEX(피벗!$BL$5:$CH$5,1,MATCH($BU127,INDEX(피벗!$BL:$CH,MATCH($E127,피벗!$BJ:$BJ,0),0),0)),"")</f>
        <v/>
      </c>
      <c r="BU127" s="23" t="str">
        <f>IFERROR(LARGE(INDEX(피벗!$BL:$CH,MATCH(성장고객!$E127,피벗!$BJ:$BJ,0),0),2),"")</f>
        <v/>
      </c>
      <c r="BV127" s="27" t="str">
        <f t="shared" si="9"/>
        <v/>
      </c>
      <c r="BW127" s="17" t="str">
        <f>IFERROR(INDEX(피벗!$BL$5:$CH$5,1,MATCH($BX127,INDEX(피벗!$BL:$CH,MATCH($E127,피벗!$BJ:$BJ,0),0),0)),"")</f>
        <v/>
      </c>
      <c r="BX127" s="23" t="str">
        <f>IFERROR(LARGE(INDEX(피벗!$BL:$CH,MATCH(성장고객!$E127,피벗!$BJ:$BJ,0),0),3),"")</f>
        <v/>
      </c>
      <c r="BY127" s="27" t="str">
        <f t="shared" si="10"/>
        <v/>
      </c>
      <c r="BZ127" s="17" t="str">
        <f>IFERROR(INDEX(피벗!$BL$5:$CH$5,1,MATCH($CA127,INDEX(피벗!$BL:$CH,MATCH($E127,피벗!$BJ:$BJ,0),0),0)),"")</f>
        <v/>
      </c>
      <c r="CA127" s="23" t="str">
        <f>IFERROR(LARGE(INDEX(피벗!$BL:$CH,MATCH(성장고객!$E127,피벗!$BJ:$BJ,0),0),4),"")</f>
        <v/>
      </c>
      <c r="CB127" s="27" t="str">
        <f t="shared" si="11"/>
        <v/>
      </c>
      <c r="CC127" s="17" t="str">
        <f>IFERROR(INDEX(피벗!$BL$5:$CH$5,1,MATCH($CD127,INDEX(피벗!$BL:$CH,MATCH($E127,피벗!$BJ:$BJ,0),0),0)),"")</f>
        <v/>
      </c>
      <c r="CD127" s="23" t="str">
        <f>IFERROR(LARGE(INDEX(피벗!$BL:$CH,MATCH(성장고객!$E127,피벗!$BJ:$BJ,0),0),5),"")</f>
        <v/>
      </c>
      <c r="CE127" s="27" t="str">
        <f t="shared" si="12"/>
        <v/>
      </c>
      <c r="CF127" s="23">
        <f>IFERROR(INDEX(피벗!$CI:$CI,MATCH($E127,피벗!$BJ:$BJ,0)),"")</f>
        <v>46452</v>
      </c>
      <c r="CG127" s="25">
        <f t="shared" si="13"/>
        <v>1.0117347465501221E-2</v>
      </c>
      <c r="CH127" s="17" t="str">
        <f>IFERROR(INDEX(피벗!$EZ$5:$GE$5,1,MATCH($CI127,INDEX(피벗!$EZ:$GE,MATCH($E127,피벗!$EY:$EY,0),0),0)),"")</f>
        <v>GiGA인터넷</v>
      </c>
      <c r="CI127" s="23">
        <f>IFERROR(LARGE(INDEX(피벗!$EZ:$GE,MATCH(성장고객!$E127,피벗!$EY:$EY,0),0),1),"")</f>
        <v>1907544</v>
      </c>
      <c r="CJ127" s="17" t="str">
        <f>IFERROR(INDEX(피벗!$EZ$5:$GE$5,1,MATCH($CK127,INDEX(피벗!$EZ:$GE,MATCH($E127,피벗!$EY:$EY,0),0),0)),"")</f>
        <v>홈일반전화</v>
      </c>
      <c r="CK127" s="23">
        <f>IFERROR(LARGE(INDEX(피벗!$EZ:$GE,MATCH(성장고객!$E127,피벗!$EY:$EY,0),0),2),"")</f>
        <v>1045329</v>
      </c>
      <c r="CL127" s="17" t="str">
        <f>IFERROR(INDEX(피벗!$EZ$5:$GE$5,1,MATCH($CM127,INDEX(피벗!$EZ:$GE,MATCH($E127,피벗!$EY:$EY,0),0),0)),"")</f>
        <v>홈지능망</v>
      </c>
      <c r="CM127" s="23">
        <f>IFERROR(LARGE(INDEX(피벗!$EZ:$GE,MATCH(성장고객!$E127,피벗!$EY:$EY,0),0),3),"")</f>
        <v>484938</v>
      </c>
      <c r="CN127" s="17" t="str">
        <f>IFERROR(INDEX(피벗!$EZ$5:$GE$5,1,MATCH($CO127,INDEX(피벗!$EZ:$GE,MATCH($E127,피벗!$EY:$EY,0),0),0)),"")</f>
        <v>기업메시징</v>
      </c>
      <c r="CO127" s="23">
        <f>IFERROR(LARGE(INDEX(피벗!$EZ:$GE,MATCH(성장고객!$E127,피벗!$EY:$EY,0),0),4),"")</f>
        <v>432350</v>
      </c>
      <c r="CP127" s="17" t="str">
        <f>IFERROR(INDEX(피벗!$EZ$5:$GE$5,1,MATCH($CQ127,INDEX(피벗!$EZ:$GE,MATCH($E127,피벗!$EY:$EY,0),0),0)),"")</f>
        <v>AI기업지능망</v>
      </c>
      <c r="CQ127" s="23">
        <f>IFERROR(LARGE(INDEX(피벗!$EZ:$GE,MATCH(성장고객!$E127,피벗!$EY:$EY,0),0),5),"")</f>
        <v>384009</v>
      </c>
      <c r="CR127" s="23">
        <f>IFERROR(INDEX(피벗!$GF:$GF,MATCH($E127,피벗!$EY:$EY,0)),"")</f>
        <v>4591322</v>
      </c>
    </row>
    <row r="128" spans="1:96" x14ac:dyDescent="0.45">
      <c r="A128" s="20" t="s">
        <v>982</v>
      </c>
      <c r="B128" s="20" t="s">
        <v>29</v>
      </c>
      <c r="C128" s="20" t="s">
        <v>30</v>
      </c>
      <c r="D128" s="20" t="s">
        <v>993</v>
      </c>
      <c r="E128" s="20" t="s">
        <v>1037</v>
      </c>
      <c r="F128" s="21" t="s">
        <v>1038</v>
      </c>
      <c r="G128" s="21" t="s">
        <v>1</v>
      </c>
      <c r="H128" s="21" t="s">
        <v>0</v>
      </c>
      <c r="I128" s="22" t="s">
        <v>80</v>
      </c>
      <c r="J128" s="22" t="s">
        <v>81</v>
      </c>
      <c r="K128" s="20" t="s">
        <v>0</v>
      </c>
      <c r="L128" s="20" t="s">
        <v>1316</v>
      </c>
      <c r="M128" s="20" t="s">
        <v>1356</v>
      </c>
      <c r="N128" s="20" t="s">
        <v>1336</v>
      </c>
      <c r="O128" s="21" t="s">
        <v>1540</v>
      </c>
      <c r="P128" s="21">
        <v>9</v>
      </c>
      <c r="Q128" s="21" t="s">
        <v>1338</v>
      </c>
      <c r="R128" s="21" t="s">
        <v>1339</v>
      </c>
      <c r="S128" s="21" t="s">
        <v>1321</v>
      </c>
      <c r="T128" s="21" t="s">
        <v>1316</v>
      </c>
      <c r="U128" s="21" t="s">
        <v>1533</v>
      </c>
      <c r="V128" s="21" t="s">
        <v>1541</v>
      </c>
      <c r="W128" s="20" t="s">
        <v>1542</v>
      </c>
      <c r="X128" s="21" t="s">
        <v>1543</v>
      </c>
      <c r="Y128" s="21" t="s">
        <v>1537</v>
      </c>
      <c r="Z128" s="21" t="s">
        <v>1544</v>
      </c>
      <c r="AA128" s="20">
        <v>17</v>
      </c>
      <c r="AB128" s="20" t="s">
        <v>1545</v>
      </c>
      <c r="AC128" s="21" t="s">
        <v>1546</v>
      </c>
      <c r="AD128" s="20" t="s">
        <v>1312</v>
      </c>
      <c r="AE128" s="16" t="str" cm="1">
        <f t="array" ref="AE128">IF(AF128="","",INDEX(전산회선!$E$4:$E$1141,_xlfn.AGGREGATE(15,6,ROW(전산회선!$E$4:$E$1141)-ROW(전산회선!$E$4)+1/((전산회선!$B$4:$B$1141=$E128)*(전산회선!$F$4:$F$1141=AF128)),1)))</f>
        <v>MeGA인터넷</v>
      </c>
      <c r="AF128" s="16">
        <f>IFERROR(IF(_xlfn.MAXIFS(전산회선!$F$4:$F$1141,전산회선!$B$4:$B$1141,$E128)=0,"",_xlfn.MAXIFS(전산회선!$F$4:$F$1141,전산회선!$B$4:$B$1141,$E128)),"")</f>
        <v>4</v>
      </c>
      <c r="AG128" s="16" t="str" cm="1">
        <f t="array" ref="AG128">IF(AH128="","",INDEX(전산회선!$E$4:$E$1141,_xlfn.AGGREGATE(15,6,ROW(전산회선!$E$4:$E$1141)-ROW(전산회선!$E$4)+1/((전산회선!$B$4:$B$1141=$E128)*(전산회선!$F$4:$F$1141=AH128)),1)))</f>
        <v>전용회선</v>
      </c>
      <c r="AH128" s="16">
        <f>IFERROR(IF(_xlfn.MAXIFS(전산회선!$F$4:$F$1141,전산회선!$B$4:$B$1141,$E128,전산회선!$F$4:$F$1141,"&lt;"&amp;AF128)=0,"",_xlfn.MAXIFS(전산회선!$F$4:$F$1141,전산회선!$B$4:$B$1141,$E128,전산회선!$F$4:$F$1141,"&lt;"&amp;AF128)),"")</f>
        <v>2</v>
      </c>
      <c r="AI128" s="16" t="str" cm="1">
        <f t="array" ref="AI128">IF(AJ128="","",INDEX(전산회선!$E$4:$E$1141,_xlfn.AGGREGATE(15,6,ROW(전산회선!$E$4:$E$1141)-ROW(전산회선!$E$4)+1/((전산회선!$B$4:$B$1141=$E128)*(전산회선!$F$4:$F$1141=AJ128)),1)))</f>
        <v>GiGA인터넷</v>
      </c>
      <c r="AJ128" s="16">
        <f>IFERROR(IF(_xlfn.MAXIFS(전산회선!$F$4:$F$1141,전산회선!$B$4:$B$1141,$E128,전산회선!$F$4:$F$1141,"&lt;"&amp;AH128)=0,"",_xlfn.MAXIFS(전산회선!$F$4:$F$1141,전산회선!$B$4:$B$1141,$E128,전산회선!$F$4:$F$1141,"&lt;"&amp;AH128)),"")</f>
        <v>1</v>
      </c>
      <c r="AK128" s="16" t="str" cm="1">
        <f t="array" ref="AK128">IF(AL128="","",INDEX(전산회선!$E$4:$E$1141,_xlfn.AGGREGATE(15,6,ROW(전산회선!$E$4:$E$1141)-ROW(전산회선!$E$4)+1/((전산회선!$B$4:$B$1141=$E128)*(전산회선!$F$4:$F$1141=AL128)),1)))</f>
        <v/>
      </c>
      <c r="AL128" s="16" t="str">
        <f>IFERROR(IF(_xlfn.MAXIFS(전산회선!$F$4:$F$1141,전산회선!$B$4:$B$1141,$E128,전산회선!$F$4:$F$1141,"&lt;"&amp;AJ128)=0,"",_xlfn.MAXIFS(전산회선!$F$4:$F$1141,전산회선!$B$4:$B$1141,$E128,전산회선!$F$4:$F$1141,"&lt;"&amp;AJ128)),"")</f>
        <v/>
      </c>
      <c r="AM128" s="16" t="str" cm="1">
        <f t="array" ref="AM128">IF(AN128="","",INDEX(전산회선!$E$4:$E$1141,_xlfn.AGGREGATE(15,6,ROW(전산회선!$E$4:$E$1141)-ROW(전산회선!$E$4)+1/((전산회선!$B$4:$B$1141=$E128)*(전산회선!$F$4:$F$1141=AN128)),1)))</f>
        <v/>
      </c>
      <c r="AN128" s="16" t="str">
        <f>IFERROR(IF(_xlfn.MAXIFS(전산회선!$F$4:$F$1141,전산회선!$B$4:$B$1141,$E128,전산회선!$F$4:$F$1141,"&lt;"&amp;AL128)=0,"",_xlfn.MAXIFS(전산회선!$F$4:$F$1141,전산회선!$B$4:$B$1141,$E128,전산회선!$F$4:$F$1141,"&lt;"&amp;AL128)),"")</f>
        <v/>
      </c>
      <c r="AO128" s="23">
        <v>236962</v>
      </c>
      <c r="AP128" s="23">
        <v>236962</v>
      </c>
      <c r="AQ128" s="23">
        <v>236962</v>
      </c>
      <c r="AR128" s="23">
        <v>236962</v>
      </c>
      <c r="AS128" s="23">
        <v>236962</v>
      </c>
      <c r="AT128" s="23">
        <v>236962</v>
      </c>
      <c r="AU128" s="23">
        <v>236962</v>
      </c>
      <c r="AV128" s="23">
        <v>236962</v>
      </c>
      <c r="AW128" s="23">
        <v>236962</v>
      </c>
      <c r="AX128" s="23">
        <v>236962</v>
      </c>
      <c r="AY128" s="23">
        <v>236962</v>
      </c>
      <c r="AZ128" s="23">
        <v>236962</v>
      </c>
      <c r="BA128" s="23">
        <v>236962</v>
      </c>
      <c r="BB128" s="23">
        <f t="shared" si="7"/>
        <v>2843544</v>
      </c>
      <c r="BC128" s="23">
        <v>0</v>
      </c>
      <c r="BD128" s="23">
        <v>0</v>
      </c>
      <c r="BE128" s="23">
        <v>0</v>
      </c>
      <c r="BF128" s="23">
        <v>0</v>
      </c>
      <c r="BG128" s="23">
        <v>0</v>
      </c>
      <c r="BH128" s="23">
        <v>0</v>
      </c>
      <c r="BI128" s="23">
        <v>0</v>
      </c>
      <c r="BJ128" s="23">
        <v>0</v>
      </c>
      <c r="BK128" s="23">
        <v>0</v>
      </c>
      <c r="BL128" s="23">
        <v>0</v>
      </c>
      <c r="BM128" s="23">
        <v>0</v>
      </c>
      <c r="BN128" s="23">
        <v>0</v>
      </c>
      <c r="BO128" s="23">
        <v>0</v>
      </c>
      <c r="BP128" s="23">
        <v>0</v>
      </c>
      <c r="BQ128" s="17" t="str">
        <f>IFERROR(INDEX(피벗!$BL$5:$CH$5,1,MATCH($BR128,INDEX(피벗!$BL:$CH,MATCH($E128,피벗!$BJ:$BJ,0),0),0)),"")</f>
        <v/>
      </c>
      <c r="BR128" s="23" t="str">
        <f>IFERROR(LARGE(INDEX(피벗!$BL:$CH,MATCH(성장고객!$E128,피벗!$BJ:$BJ,0),0),1),"")</f>
        <v/>
      </c>
      <c r="BS128" s="27" t="str">
        <f t="shared" si="8"/>
        <v/>
      </c>
      <c r="BT128" s="17" t="str">
        <f>IFERROR(INDEX(피벗!$BL$5:$CH$5,1,MATCH($BU128,INDEX(피벗!$BL:$CH,MATCH($E128,피벗!$BJ:$BJ,0),0),0)),"")</f>
        <v/>
      </c>
      <c r="BU128" s="23" t="str">
        <f>IFERROR(LARGE(INDEX(피벗!$BL:$CH,MATCH(성장고객!$E128,피벗!$BJ:$BJ,0),0),2),"")</f>
        <v/>
      </c>
      <c r="BV128" s="27" t="str">
        <f t="shared" si="9"/>
        <v/>
      </c>
      <c r="BW128" s="17" t="str">
        <f>IFERROR(INDEX(피벗!$BL$5:$CH$5,1,MATCH($BX128,INDEX(피벗!$BL:$CH,MATCH($E128,피벗!$BJ:$BJ,0),0),0)),"")</f>
        <v/>
      </c>
      <c r="BX128" s="23" t="str">
        <f>IFERROR(LARGE(INDEX(피벗!$BL:$CH,MATCH(성장고객!$E128,피벗!$BJ:$BJ,0),0),3),"")</f>
        <v/>
      </c>
      <c r="BY128" s="27" t="str">
        <f t="shared" si="10"/>
        <v/>
      </c>
      <c r="BZ128" s="17" t="str">
        <f>IFERROR(INDEX(피벗!$BL$5:$CH$5,1,MATCH($CA128,INDEX(피벗!$BL:$CH,MATCH($E128,피벗!$BJ:$BJ,0),0),0)),"")</f>
        <v/>
      </c>
      <c r="CA128" s="23" t="str">
        <f>IFERROR(LARGE(INDEX(피벗!$BL:$CH,MATCH(성장고객!$E128,피벗!$BJ:$BJ,0),0),4),"")</f>
        <v/>
      </c>
      <c r="CB128" s="27" t="str">
        <f t="shared" si="11"/>
        <v/>
      </c>
      <c r="CC128" s="17" t="str">
        <f>IFERROR(INDEX(피벗!$BL$5:$CH$5,1,MATCH($CD128,INDEX(피벗!$BL:$CH,MATCH($E128,피벗!$BJ:$BJ,0),0),0)),"")</f>
        <v/>
      </c>
      <c r="CD128" s="23" t="str">
        <f>IFERROR(LARGE(INDEX(피벗!$BL:$CH,MATCH(성장고객!$E128,피벗!$BJ:$BJ,0),0),5),"")</f>
        <v/>
      </c>
      <c r="CE128" s="27" t="str">
        <f t="shared" si="12"/>
        <v/>
      </c>
      <c r="CF128" s="23" t="str">
        <f>IFERROR(INDEX(피벗!$CI:$CI,MATCH($E128,피벗!$BJ:$BJ,0)),"")</f>
        <v/>
      </c>
      <c r="CG128" s="25" t="str">
        <f t="shared" si="13"/>
        <v/>
      </c>
      <c r="CH128" s="17" t="str">
        <f>IFERROR(INDEX(피벗!$EZ$5:$GE$5,1,MATCH($CI128,INDEX(피벗!$EZ:$GE,MATCH($E128,피벗!$EY:$EY,0),0),0)),"")</f>
        <v>MeGA인터넷</v>
      </c>
      <c r="CI128" s="23">
        <f>IFERROR(LARGE(INDEX(피벗!$EZ:$GE,MATCH(성장고객!$E128,피벗!$EY:$EY,0),0),1),"")</f>
        <v>1374744</v>
      </c>
      <c r="CJ128" s="17" t="str">
        <f>IFERROR(INDEX(피벗!$EZ$5:$GE$5,1,MATCH($CK128,INDEX(피벗!$EZ:$GE,MATCH($E128,피벗!$EY:$EY,0),0),0)),"")</f>
        <v>전용회선</v>
      </c>
      <c r="CK128" s="23">
        <f>IFERROR(LARGE(INDEX(피벗!$EZ:$GE,MATCH(성장고객!$E128,피벗!$EY:$EY,0),0),2),"")</f>
        <v>904800</v>
      </c>
      <c r="CL128" s="17" t="str">
        <f>IFERROR(INDEX(피벗!$EZ$5:$GE$5,1,MATCH($CM128,INDEX(피벗!$EZ:$GE,MATCH($E128,피벗!$EY:$EY,0),0),0)),"")</f>
        <v>GiGA인터넷</v>
      </c>
      <c r="CM128" s="23">
        <f>IFERROR(LARGE(INDEX(피벗!$EZ:$GE,MATCH(성장고객!$E128,피벗!$EY:$EY,0),0),3),"")</f>
        <v>540000</v>
      </c>
      <c r="CN128" s="17" t="str">
        <f>IFERROR(INDEX(피벗!$EZ$5:$GE$5,1,MATCH($CO128,INDEX(피벗!$EZ:$GE,MATCH($E128,피벗!$EY:$EY,0),0),0)),"")</f>
        <v>인터넷부가</v>
      </c>
      <c r="CO128" s="23">
        <f>IFERROR(LARGE(INDEX(피벗!$EZ:$GE,MATCH(성장고객!$E128,피벗!$EY:$EY,0),0),4),"")</f>
        <v>24000</v>
      </c>
      <c r="CP128" s="17" t="str">
        <f>IFERROR(INDEX(피벗!$EZ$5:$GE$5,1,MATCH($CQ128,INDEX(피벗!$EZ:$GE,MATCH($E128,피벗!$EY:$EY,0),0),0)),"")</f>
        <v/>
      </c>
      <c r="CQ128" s="23" t="str">
        <f>IFERROR(LARGE(INDEX(피벗!$EZ:$GE,MATCH(성장고객!$E128,피벗!$EY:$EY,0),0),5),"")</f>
        <v/>
      </c>
      <c r="CR128" s="23">
        <f>IFERROR(INDEX(피벗!$GF:$GF,MATCH($E128,피벗!$EY:$EY,0)),"")</f>
        <v>2843544</v>
      </c>
    </row>
    <row r="129" spans="1:96" x14ac:dyDescent="0.45">
      <c r="A129" s="20" t="s">
        <v>982</v>
      </c>
      <c r="B129" s="20" t="s">
        <v>26</v>
      </c>
      <c r="C129" s="20" t="s">
        <v>30</v>
      </c>
      <c r="D129" s="20" t="s">
        <v>1194</v>
      </c>
      <c r="E129" s="20" t="s">
        <v>324</v>
      </c>
      <c r="F129" s="21" t="s">
        <v>325</v>
      </c>
      <c r="G129" s="21" t="s">
        <v>257</v>
      </c>
      <c r="H129" s="21" t="s">
        <v>0</v>
      </c>
      <c r="I129" s="22" t="s">
        <v>326</v>
      </c>
      <c r="J129" s="22" t="s">
        <v>327</v>
      </c>
      <c r="K129" s="20" t="s">
        <v>25</v>
      </c>
      <c r="L129" s="20" t="s">
        <v>1316</v>
      </c>
      <c r="M129" s="20" t="s">
        <v>1311</v>
      </c>
      <c r="N129" s="20" t="s">
        <v>1317</v>
      </c>
      <c r="O129" s="21" t="s">
        <v>2797</v>
      </c>
      <c r="P129" s="21">
        <v>72</v>
      </c>
      <c r="Q129" s="21" t="s">
        <v>1518</v>
      </c>
      <c r="R129" s="21" t="s">
        <v>1320</v>
      </c>
      <c r="S129" s="21" t="s">
        <v>1321</v>
      </c>
      <c r="T129" s="21" t="s">
        <v>1316</v>
      </c>
      <c r="U129" s="21" t="s">
        <v>2391</v>
      </c>
      <c r="V129" s="21" t="s">
        <v>2798</v>
      </c>
      <c r="W129" s="20" t="s">
        <v>2799</v>
      </c>
      <c r="X129" s="21" t="s">
        <v>2800</v>
      </c>
      <c r="Y129" s="21" t="s">
        <v>2801</v>
      </c>
      <c r="Z129" s="21" t="s">
        <v>2802</v>
      </c>
      <c r="AA129" s="20">
        <v>19</v>
      </c>
      <c r="AB129" s="20" t="s">
        <v>1399</v>
      </c>
      <c r="AC129" s="21" t="s">
        <v>2803</v>
      </c>
      <c r="AD129" s="20" t="s">
        <v>1311</v>
      </c>
      <c r="AE129" s="16" t="str" cm="1">
        <f t="array" ref="AE129">IF(AF129="","",INDEX(전산회선!$E$4:$E$1141,_xlfn.AGGREGATE(15,6,ROW(전산회선!$E$4:$E$1141)-ROW(전산회선!$E$4)+1/((전산회선!$B$4:$B$1141=$E129)*(전산회선!$F$4:$F$1141=AF129)),1)))</f>
        <v>기업인터넷전화</v>
      </c>
      <c r="AF129" s="16">
        <f>IFERROR(IF(_xlfn.MAXIFS(전산회선!$F$4:$F$1141,전산회선!$B$4:$B$1141,$E129)=0,"",_xlfn.MAXIFS(전산회선!$F$4:$F$1141,전산회선!$B$4:$B$1141,$E129)),"")</f>
        <v>50</v>
      </c>
      <c r="AG129" s="16" t="str" cm="1">
        <f t="array" ref="AG129">IF(AH129="","",INDEX(전산회선!$E$4:$E$1141,_xlfn.AGGREGATE(15,6,ROW(전산회선!$E$4:$E$1141)-ROW(전산회선!$E$4)+1/((전산회선!$B$4:$B$1141=$E129)*(전산회선!$F$4:$F$1141=AH129)),1)))</f>
        <v>GiGA인터넷</v>
      </c>
      <c r="AH129" s="16">
        <f>IFERROR(IF(_xlfn.MAXIFS(전산회선!$F$4:$F$1141,전산회선!$B$4:$B$1141,$E129,전산회선!$F$4:$F$1141,"&lt;"&amp;AF129)=0,"",_xlfn.MAXIFS(전산회선!$F$4:$F$1141,전산회선!$B$4:$B$1141,$E129,전산회선!$F$4:$F$1141,"&lt;"&amp;AF129)),"")</f>
        <v>11</v>
      </c>
      <c r="AI129" s="16" t="str" cm="1">
        <f t="array" ref="AI129">IF(AJ129="","",INDEX(전산회선!$E$4:$E$1141,_xlfn.AGGREGATE(15,6,ROW(전산회선!$E$4:$E$1141)-ROW(전산회선!$E$4)+1/((전산회선!$B$4:$B$1141=$E129)*(전산회선!$F$4:$F$1141=AJ129)),1)))</f>
        <v>MeGA인터넷</v>
      </c>
      <c r="AJ129" s="16">
        <f>IFERROR(IF(_xlfn.MAXIFS(전산회선!$F$4:$F$1141,전산회선!$B$4:$B$1141,$E129,전산회선!$F$4:$F$1141,"&lt;"&amp;AH129)=0,"",_xlfn.MAXIFS(전산회선!$F$4:$F$1141,전산회선!$B$4:$B$1141,$E129,전산회선!$F$4:$F$1141,"&lt;"&amp;AH129)),"")</f>
        <v>5</v>
      </c>
      <c r="AK129" s="16" t="str" cm="1">
        <f t="array" ref="AK129">IF(AL129="","",INDEX(전산회선!$E$4:$E$1141,_xlfn.AGGREGATE(15,6,ROW(전산회선!$E$4:$E$1141)-ROW(전산회선!$E$4)+1/((전산회선!$B$4:$B$1141=$E129)*(전산회선!$F$4:$F$1141=AL129)),1)))</f>
        <v>GTV</v>
      </c>
      <c r="AL129" s="16">
        <f>IFERROR(IF(_xlfn.MAXIFS(전산회선!$F$4:$F$1141,전산회선!$B$4:$B$1141,$E129,전산회선!$F$4:$F$1141,"&lt;"&amp;AJ129)=0,"",_xlfn.MAXIFS(전산회선!$F$4:$F$1141,전산회선!$B$4:$B$1141,$E129,전산회선!$F$4:$F$1141,"&lt;"&amp;AJ129)),"")</f>
        <v>3</v>
      </c>
      <c r="AM129" s="16" t="str" cm="1">
        <f t="array" ref="AM129">IF(AN129="","",INDEX(전산회선!$E$4:$E$1141,_xlfn.AGGREGATE(15,6,ROW(전산회선!$E$4:$E$1141)-ROW(전산회선!$E$4)+1/((전산회선!$B$4:$B$1141=$E129)*(전산회선!$F$4:$F$1141=AN129)),1)))</f>
        <v>IoT</v>
      </c>
      <c r="AN129" s="16">
        <f>IFERROR(IF(_xlfn.MAXIFS(전산회선!$F$4:$F$1141,전산회선!$B$4:$B$1141,$E129,전산회선!$F$4:$F$1141,"&lt;"&amp;AL129)=0,"",_xlfn.MAXIFS(전산회선!$F$4:$F$1141,전산회선!$B$4:$B$1141,$E129,전산회선!$F$4:$F$1141,"&lt;"&amp;AL129)),"")</f>
        <v>1</v>
      </c>
      <c r="AO129" s="23">
        <v>628550</v>
      </c>
      <c r="AP129" s="23">
        <v>613939</v>
      </c>
      <c r="AQ129" s="23">
        <v>611775</v>
      </c>
      <c r="AR129" s="23">
        <v>609899</v>
      </c>
      <c r="AS129" s="23">
        <v>613133</v>
      </c>
      <c r="AT129" s="23">
        <v>609542</v>
      </c>
      <c r="AU129" s="23">
        <v>610476</v>
      </c>
      <c r="AV129" s="23">
        <v>611281</v>
      </c>
      <c r="AW129" s="23">
        <v>609751</v>
      </c>
      <c r="AX129" s="23">
        <v>608400</v>
      </c>
      <c r="AY129" s="23">
        <v>611990</v>
      </c>
      <c r="AZ129" s="23">
        <v>620878</v>
      </c>
      <c r="BA129" s="23">
        <v>613301.16666666663</v>
      </c>
      <c r="BB129" s="23">
        <f t="shared" si="7"/>
        <v>7359614</v>
      </c>
      <c r="BC129" s="23">
        <v>0</v>
      </c>
      <c r="BD129" s="23">
        <v>0</v>
      </c>
      <c r="BE129" s="23">
        <v>0</v>
      </c>
      <c r="BF129" s="23">
        <v>0</v>
      </c>
      <c r="BG129" s="23">
        <v>0</v>
      </c>
      <c r="BH129" s="23">
        <v>0</v>
      </c>
      <c r="BI129" s="23">
        <v>0</v>
      </c>
      <c r="BJ129" s="23">
        <v>0</v>
      </c>
      <c r="BK129" s="23">
        <v>0</v>
      </c>
      <c r="BL129" s="23">
        <v>0</v>
      </c>
      <c r="BM129" s="23">
        <v>4950</v>
      </c>
      <c r="BN129" s="23">
        <v>13500</v>
      </c>
      <c r="BO129" s="23">
        <v>1537.5</v>
      </c>
      <c r="BP129" s="23">
        <v>18450</v>
      </c>
      <c r="BQ129" s="17" t="str">
        <f>IFERROR(INDEX(피벗!$BL$5:$CH$5,1,MATCH($BR129,INDEX(피벗!$BL:$CH,MATCH($E129,피벗!$BJ:$BJ,0),0),0)),"")</f>
        <v>IoT</v>
      </c>
      <c r="BR129" s="23">
        <f>IFERROR(LARGE(INDEX(피벗!$BL:$CH,MATCH(성장고객!$E129,피벗!$BJ:$BJ,0),0),1),"")</f>
        <v>18450</v>
      </c>
      <c r="BS129" s="27">
        <f t="shared" si="8"/>
        <v>2.5069249555751158E-3</v>
      </c>
      <c r="BT129" s="17" t="str">
        <f>IFERROR(INDEX(피벗!$BL$5:$CH$5,1,MATCH($BU129,INDEX(피벗!$BL:$CH,MATCH($E129,피벗!$BJ:$BJ,0),0),0)),"")</f>
        <v/>
      </c>
      <c r="BU129" s="23" t="str">
        <f>IFERROR(LARGE(INDEX(피벗!$BL:$CH,MATCH(성장고객!$E129,피벗!$BJ:$BJ,0),0),2),"")</f>
        <v/>
      </c>
      <c r="BV129" s="27" t="str">
        <f t="shared" si="9"/>
        <v/>
      </c>
      <c r="BW129" s="17" t="str">
        <f>IFERROR(INDEX(피벗!$BL$5:$CH$5,1,MATCH($BX129,INDEX(피벗!$BL:$CH,MATCH($E129,피벗!$BJ:$BJ,0),0),0)),"")</f>
        <v/>
      </c>
      <c r="BX129" s="23" t="str">
        <f>IFERROR(LARGE(INDEX(피벗!$BL:$CH,MATCH(성장고객!$E129,피벗!$BJ:$BJ,0),0),3),"")</f>
        <v/>
      </c>
      <c r="BY129" s="27" t="str">
        <f t="shared" si="10"/>
        <v/>
      </c>
      <c r="BZ129" s="17" t="str">
        <f>IFERROR(INDEX(피벗!$BL$5:$CH$5,1,MATCH($CA129,INDEX(피벗!$BL:$CH,MATCH($E129,피벗!$BJ:$BJ,0),0),0)),"")</f>
        <v/>
      </c>
      <c r="CA129" s="23" t="str">
        <f>IFERROR(LARGE(INDEX(피벗!$BL:$CH,MATCH(성장고객!$E129,피벗!$BJ:$BJ,0),0),4),"")</f>
        <v/>
      </c>
      <c r="CB129" s="27" t="str">
        <f t="shared" si="11"/>
        <v/>
      </c>
      <c r="CC129" s="17" t="str">
        <f>IFERROR(INDEX(피벗!$BL$5:$CH$5,1,MATCH($CD129,INDEX(피벗!$BL:$CH,MATCH($E129,피벗!$BJ:$BJ,0),0),0)),"")</f>
        <v/>
      </c>
      <c r="CD129" s="23" t="str">
        <f>IFERROR(LARGE(INDEX(피벗!$BL:$CH,MATCH(성장고객!$E129,피벗!$BJ:$BJ,0),0),5),"")</f>
        <v/>
      </c>
      <c r="CE129" s="27" t="str">
        <f t="shared" si="12"/>
        <v/>
      </c>
      <c r="CF129" s="23">
        <f>IFERROR(INDEX(피벗!$CI:$CI,MATCH($E129,피벗!$BJ:$BJ,0)),"")</f>
        <v>18450</v>
      </c>
      <c r="CG129" s="25">
        <f t="shared" si="13"/>
        <v>2.5069249555751158E-3</v>
      </c>
      <c r="CH129" s="17" t="str">
        <f>IFERROR(INDEX(피벗!$EZ$5:$GE$5,1,MATCH($CI129,INDEX(피벗!$EZ:$GE,MATCH($E129,피벗!$EY:$EY,0),0),0)),"")</f>
        <v>GiGA인터넷</v>
      </c>
      <c r="CI129" s="23">
        <f>IFERROR(LARGE(INDEX(피벗!$EZ:$GE,MATCH(성장고객!$E129,피벗!$EY:$EY,0),0),1),"")</f>
        <v>3202800</v>
      </c>
      <c r="CJ129" s="17" t="str">
        <f>IFERROR(INDEX(피벗!$EZ$5:$GE$5,1,MATCH($CK129,INDEX(피벗!$EZ:$GE,MATCH($E129,피벗!$EY:$EY,0),0),0)),"")</f>
        <v>기업인터넷전화</v>
      </c>
      <c r="CK129" s="23">
        <f>IFERROR(LARGE(INDEX(피벗!$EZ:$GE,MATCH(성장고객!$E129,피벗!$EY:$EY,0),0),2),"")</f>
        <v>1445004</v>
      </c>
      <c r="CL129" s="17" t="str">
        <f>IFERROR(INDEX(피벗!$EZ$5:$GE$5,1,MATCH($CM129,INDEX(피벗!$EZ:$GE,MATCH($E129,피벗!$EY:$EY,0),0),0)),"")</f>
        <v>MeGA인터넷</v>
      </c>
      <c r="CM129" s="23">
        <f>IFERROR(LARGE(INDEX(피벗!$EZ:$GE,MATCH(성장고객!$E129,피벗!$EY:$EY,0),0),3),"")</f>
        <v>1200000</v>
      </c>
      <c r="CN129" s="17" t="str">
        <f>IFERROR(INDEX(피벗!$EZ$5:$GE$5,1,MATCH($CO129,INDEX(피벗!$EZ:$GE,MATCH($E129,피벗!$EY:$EY,0),0),0)),"")</f>
        <v>인터넷부가</v>
      </c>
      <c r="CO129" s="23">
        <f>IFERROR(LARGE(INDEX(피벗!$EZ:$GE,MATCH(성장고객!$E129,피벗!$EY:$EY,0),0),4),"")</f>
        <v>540000</v>
      </c>
      <c r="CP129" s="17" t="str">
        <f>IFERROR(INDEX(피벗!$EZ$5:$GE$5,1,MATCH($CQ129,INDEX(피벗!$EZ:$GE,MATCH($E129,피벗!$EY:$EY,0),0),0)),"")</f>
        <v>GTV</v>
      </c>
      <c r="CQ129" s="23">
        <f>IFERROR(LARGE(INDEX(피벗!$EZ:$GE,MATCH(성장고객!$E129,피벗!$EY:$EY,0),0),5),"")</f>
        <v>444000</v>
      </c>
      <c r="CR129" s="23">
        <f>IFERROR(INDEX(피벗!$GF:$GF,MATCH($E129,피벗!$EY:$EY,0)),"")</f>
        <v>7359614</v>
      </c>
    </row>
    <row r="130" spans="1:96" x14ac:dyDescent="0.45">
      <c r="A130" s="20" t="s">
        <v>982</v>
      </c>
      <c r="B130" s="20" t="s">
        <v>29</v>
      </c>
      <c r="C130" s="20" t="s">
        <v>30</v>
      </c>
      <c r="D130" s="20" t="s">
        <v>95</v>
      </c>
      <c r="E130" s="20" t="s">
        <v>1021</v>
      </c>
      <c r="F130" s="21" t="s">
        <v>1022</v>
      </c>
      <c r="G130" s="21" t="s">
        <v>1</v>
      </c>
      <c r="H130" s="21" t="s">
        <v>0</v>
      </c>
      <c r="I130" s="22" t="s">
        <v>64</v>
      </c>
      <c r="J130" s="22" t="s">
        <v>65</v>
      </c>
      <c r="K130" s="20" t="s">
        <v>0</v>
      </c>
      <c r="L130" s="20" t="s">
        <v>1316</v>
      </c>
      <c r="M130" s="20" t="s">
        <v>1311</v>
      </c>
      <c r="N130" s="20" t="s">
        <v>1317</v>
      </c>
      <c r="O130" s="21" t="s">
        <v>1414</v>
      </c>
      <c r="P130" s="21">
        <v>41</v>
      </c>
      <c r="Q130" s="21" t="s">
        <v>1347</v>
      </c>
      <c r="R130" s="21" t="s">
        <v>1320</v>
      </c>
      <c r="S130" s="21" t="s">
        <v>1321</v>
      </c>
      <c r="T130" s="21" t="s">
        <v>1316</v>
      </c>
      <c r="U130" s="21" t="s">
        <v>1480</v>
      </c>
      <c r="V130" s="21" t="s">
        <v>1481</v>
      </c>
      <c r="W130" s="20" t="s">
        <v>1482</v>
      </c>
      <c r="X130" s="21" t="s">
        <v>1483</v>
      </c>
      <c r="Y130" s="21" t="s">
        <v>1484</v>
      </c>
      <c r="Z130" s="21" t="s">
        <v>1485</v>
      </c>
      <c r="AA130" s="20">
        <v>17</v>
      </c>
      <c r="AB130" s="20" t="s">
        <v>1448</v>
      </c>
      <c r="AC130" s="21" t="s">
        <v>1486</v>
      </c>
      <c r="AD130" s="20" t="s">
        <v>1311</v>
      </c>
      <c r="AE130" s="16" t="str" cm="1">
        <f t="array" ref="AE130">IF(AF130="","",INDEX(전산회선!$E$4:$E$1141,_xlfn.AGGREGATE(15,6,ROW(전산회선!$E$4:$E$1141)-ROW(전산회선!$E$4)+1/((전산회선!$B$4:$B$1141=$E130)*(전산회선!$F$4:$F$1141=AF130)),1)))</f>
        <v>GTV Biz</v>
      </c>
      <c r="AF130" s="16">
        <f>IFERROR(IF(_xlfn.MAXIFS(전산회선!$F$4:$F$1141,전산회선!$B$4:$B$1141,$E130)=0,"",_xlfn.MAXIFS(전산회선!$F$4:$F$1141,전산회선!$B$4:$B$1141,$E130)),"")</f>
        <v>15</v>
      </c>
      <c r="AG130" s="16" t="str" cm="1">
        <f t="array" ref="AG130">IF(AH130="","",INDEX(전산회선!$E$4:$E$1141,_xlfn.AGGREGATE(15,6,ROW(전산회선!$E$4:$E$1141)-ROW(전산회선!$E$4)+1/((전산회선!$B$4:$B$1141=$E130)*(전산회선!$F$4:$F$1141=AH130)),1)))</f>
        <v>기업인터넷전화</v>
      </c>
      <c r="AH130" s="16">
        <f>IFERROR(IF(_xlfn.MAXIFS(전산회선!$F$4:$F$1141,전산회선!$B$4:$B$1141,$E130,전산회선!$F$4:$F$1141,"&lt;"&amp;AF130)=0,"",_xlfn.MAXIFS(전산회선!$F$4:$F$1141,전산회선!$B$4:$B$1141,$E130,전산회선!$F$4:$F$1141,"&lt;"&amp;AF130)),"")</f>
        <v>12</v>
      </c>
      <c r="AI130" s="16" t="str" cm="1">
        <f t="array" ref="AI130">IF(AJ130="","",INDEX(전산회선!$E$4:$E$1141,_xlfn.AGGREGATE(15,6,ROW(전산회선!$E$4:$E$1141)-ROW(전산회선!$E$4)+1/((전산회선!$B$4:$B$1141=$E130)*(전산회선!$F$4:$F$1141=AJ130)),1)))</f>
        <v>GiGA인터넷</v>
      </c>
      <c r="AJ130" s="16">
        <f>IFERROR(IF(_xlfn.MAXIFS(전산회선!$F$4:$F$1141,전산회선!$B$4:$B$1141,$E130,전산회선!$F$4:$F$1141,"&lt;"&amp;AH130)=0,"",_xlfn.MAXIFS(전산회선!$F$4:$F$1141,전산회선!$B$4:$B$1141,$E130,전산회선!$F$4:$F$1141,"&lt;"&amp;AH130)),"")</f>
        <v>7</v>
      </c>
      <c r="AK130" s="16" t="str" cm="1">
        <f t="array" ref="AK130">IF(AL130="","",INDEX(전산회선!$E$4:$E$1141,_xlfn.AGGREGATE(15,6,ROW(전산회선!$E$4:$E$1141)-ROW(전산회선!$E$4)+1/((전산회선!$B$4:$B$1141=$E130)*(전산회선!$F$4:$F$1141=AL130)),1)))</f>
        <v>홈일반전화</v>
      </c>
      <c r="AL130" s="16">
        <f>IFERROR(IF(_xlfn.MAXIFS(전산회선!$F$4:$F$1141,전산회선!$B$4:$B$1141,$E130,전산회선!$F$4:$F$1141,"&lt;"&amp;AJ130)=0,"",_xlfn.MAXIFS(전산회선!$F$4:$F$1141,전산회선!$B$4:$B$1141,$E130,전산회선!$F$4:$F$1141,"&lt;"&amp;AJ130)),"")</f>
        <v>2</v>
      </c>
      <c r="AM130" s="16" t="str" cm="1">
        <f t="array" ref="AM130">IF(AN130="","",INDEX(전산회선!$E$4:$E$1141,_xlfn.AGGREGATE(15,6,ROW(전산회선!$E$4:$E$1141)-ROW(전산회선!$E$4)+1/((전산회선!$B$4:$B$1141=$E130)*(전산회선!$F$4:$F$1141=AN130)),1)))</f>
        <v>GTV</v>
      </c>
      <c r="AN130" s="16">
        <f>IFERROR(IF(_xlfn.MAXIFS(전산회선!$F$4:$F$1141,전산회선!$B$4:$B$1141,$E130,전산회선!$F$4:$F$1141,"&lt;"&amp;AL130)=0,"",_xlfn.MAXIFS(전산회선!$F$4:$F$1141,전산회선!$B$4:$B$1141,$E130,전산회선!$F$4:$F$1141,"&lt;"&amp;AL130)),"")</f>
        <v>1</v>
      </c>
      <c r="AO130" s="23">
        <v>422707</v>
      </c>
      <c r="AP130" s="23">
        <v>341418</v>
      </c>
      <c r="AQ130" s="23">
        <v>350297</v>
      </c>
      <c r="AR130" s="23">
        <v>341039</v>
      </c>
      <c r="AS130" s="23">
        <v>337308</v>
      </c>
      <c r="AT130" s="23">
        <v>440587</v>
      </c>
      <c r="AU130" s="23">
        <v>505586</v>
      </c>
      <c r="AV130" s="23">
        <v>496758</v>
      </c>
      <c r="AW130" s="23">
        <v>500689</v>
      </c>
      <c r="AX130" s="23">
        <v>464729</v>
      </c>
      <c r="AY130" s="23">
        <v>480422</v>
      </c>
      <c r="AZ130" s="23">
        <v>469004</v>
      </c>
      <c r="BA130" s="23">
        <v>429212</v>
      </c>
      <c r="BB130" s="23">
        <f t="shared" si="7"/>
        <v>5150544</v>
      </c>
      <c r="BC130" s="23">
        <v>518</v>
      </c>
      <c r="BD130" s="23">
        <v>3421</v>
      </c>
      <c r="BE130" s="23">
        <v>14631</v>
      </c>
      <c r="BF130" s="23">
        <v>10400</v>
      </c>
      <c r="BG130" s="23">
        <v>5309</v>
      </c>
      <c r="BH130" s="23">
        <v>103718</v>
      </c>
      <c r="BI130" s="23">
        <v>141078</v>
      </c>
      <c r="BJ130" s="23">
        <v>159325</v>
      </c>
      <c r="BK130" s="23">
        <v>159528</v>
      </c>
      <c r="BL130" s="23">
        <v>135843</v>
      </c>
      <c r="BM130" s="23">
        <v>152962</v>
      </c>
      <c r="BN130" s="23">
        <v>143345</v>
      </c>
      <c r="BO130" s="23">
        <v>85839.833333333328</v>
      </c>
      <c r="BP130" s="23">
        <v>1030078</v>
      </c>
      <c r="BQ130" s="17" t="str">
        <f>IFERROR(INDEX(피벗!$BL$5:$CH$5,1,MATCH($BR130,INDEX(피벗!$BL:$CH,MATCH($E130,피벗!$BJ:$BJ,0),0),0)),"")</f>
        <v>GiGA인터넷</v>
      </c>
      <c r="BR130" s="23">
        <f>IFERROR(LARGE(INDEX(피벗!$BL:$CH,MATCH(성장고객!$E130,피벗!$BJ:$BJ,0),0),1),"")</f>
        <v>446858</v>
      </c>
      <c r="BS130" s="27">
        <f t="shared" si="8"/>
        <v>8.6759379203439485E-2</v>
      </c>
      <c r="BT130" s="17" t="str">
        <f>IFERROR(INDEX(피벗!$BL$5:$CH$5,1,MATCH($BU130,INDEX(피벗!$BL:$CH,MATCH($E130,피벗!$BJ:$BJ,0),0),0)),"")</f>
        <v>기업인터넷전화</v>
      </c>
      <c r="BU130" s="23">
        <f>IFERROR(LARGE(INDEX(피벗!$BL:$CH,MATCH(성장고객!$E130,피벗!$BJ:$BJ,0),0),2),"")</f>
        <v>352128</v>
      </c>
      <c r="BV130" s="27">
        <f t="shared" si="9"/>
        <v>6.8367147237262699E-2</v>
      </c>
      <c r="BW130" s="17" t="str">
        <f>IFERROR(INDEX(피벗!$BL$5:$CH$5,1,MATCH($BX130,INDEX(피벗!$BL:$CH,MATCH($E130,피벗!$BJ:$BJ,0),0),0)),"")</f>
        <v>GTV Biz</v>
      </c>
      <c r="BX130" s="23">
        <f>IFERROR(LARGE(INDEX(피벗!$BL:$CH,MATCH(성장고객!$E130,피벗!$BJ:$BJ,0),0),3),"")</f>
        <v>111577</v>
      </c>
      <c r="BY130" s="27">
        <f t="shared" si="10"/>
        <v>2.1663148591682741E-2</v>
      </c>
      <c r="BZ130" s="17" t="str">
        <f>IFERROR(INDEX(피벗!$BL$5:$CH$5,1,MATCH($CA130,INDEX(피벗!$BL:$CH,MATCH($E130,피벗!$BJ:$BJ,0),0),0)),"")</f>
        <v>GTV</v>
      </c>
      <c r="CA130" s="23">
        <f>IFERROR(LARGE(INDEX(피벗!$BL:$CH,MATCH(성장고객!$E130,피벗!$BJ:$BJ,0),0),4),"")</f>
        <v>104030</v>
      </c>
      <c r="CB130" s="27">
        <f t="shared" si="11"/>
        <v>2.0197866477793414E-2</v>
      </c>
      <c r="CC130" s="17" t="str">
        <f>IFERROR(INDEX(피벗!$BL$5:$CH$5,1,MATCH($CD130,INDEX(피벗!$BL:$CH,MATCH($E130,피벗!$BJ:$BJ,0),0),0)),"")</f>
        <v>홈일반전화</v>
      </c>
      <c r="CD130" s="23">
        <f>IFERROR(LARGE(INDEX(피벗!$BL:$CH,MATCH(성장고객!$E130,피벗!$BJ:$BJ,0),0),5),"")</f>
        <v>54467</v>
      </c>
      <c r="CE130" s="27">
        <f t="shared" si="12"/>
        <v>1.0574999456368105E-2</v>
      </c>
      <c r="CF130" s="23">
        <f>IFERROR(INDEX(피벗!$CI:$CI,MATCH($E130,피벗!$BJ:$BJ,0)),"")</f>
        <v>1030078</v>
      </c>
      <c r="CG130" s="25">
        <f t="shared" si="13"/>
        <v>0.19999402004914432</v>
      </c>
      <c r="CH130" s="17" t="str">
        <f>IFERROR(INDEX(피벗!$EZ$5:$GE$5,1,MATCH($CI130,INDEX(피벗!$EZ:$GE,MATCH($E130,피벗!$EY:$EY,0),0),0)),"")</f>
        <v>GiGA인터넷</v>
      </c>
      <c r="CI130" s="23">
        <f>IFERROR(LARGE(INDEX(피벗!$EZ:$GE,MATCH(성장고객!$E130,피벗!$EY:$EY,0),0),1),"")</f>
        <v>2247448</v>
      </c>
      <c r="CJ130" s="17" t="str">
        <f>IFERROR(INDEX(피벗!$EZ$5:$GE$5,1,MATCH($CK130,INDEX(피벗!$EZ:$GE,MATCH($E130,피벗!$EY:$EY,0),0),0)),"")</f>
        <v>GTV Biz</v>
      </c>
      <c r="CK130" s="23">
        <f>IFERROR(LARGE(INDEX(피벗!$EZ:$GE,MATCH(성장고객!$E130,피벗!$EY:$EY,0),0),2),"")</f>
        <v>1877953</v>
      </c>
      <c r="CL130" s="17" t="str">
        <f>IFERROR(INDEX(피벗!$EZ$5:$GE$5,1,MATCH($CM130,INDEX(피벗!$EZ:$GE,MATCH($E130,피벗!$EY:$EY,0),0),0)),"")</f>
        <v>기업인터넷전화</v>
      </c>
      <c r="CM130" s="23">
        <f>IFERROR(LARGE(INDEX(피벗!$EZ:$GE,MATCH(성장고객!$E130,피벗!$EY:$EY,0),0),3),"")</f>
        <v>682258</v>
      </c>
      <c r="CN130" s="17" t="str">
        <f>IFERROR(INDEX(피벗!$EZ$5:$GE$5,1,MATCH($CO130,INDEX(피벗!$EZ:$GE,MATCH($E130,피벗!$EY:$EY,0),0),0)),"")</f>
        <v>홈일반전화</v>
      </c>
      <c r="CO130" s="23">
        <f>IFERROR(LARGE(INDEX(피벗!$EZ:$GE,MATCH(성장고객!$E130,피벗!$EY:$EY,0),0),4),"")</f>
        <v>169287</v>
      </c>
      <c r="CP130" s="17" t="str">
        <f>IFERROR(INDEX(피벗!$EZ$5:$GE$5,1,MATCH($CQ130,INDEX(피벗!$EZ:$GE,MATCH($E130,피벗!$EY:$EY,0),0),0)),"")</f>
        <v>GTV</v>
      </c>
      <c r="CQ130" s="23">
        <f>IFERROR(LARGE(INDEX(피벗!$EZ:$GE,MATCH(성장고객!$E130,피벗!$EY:$EY,0),0),5),"")</f>
        <v>104030</v>
      </c>
      <c r="CR130" s="23">
        <f>IFERROR(INDEX(피벗!$GF:$GF,MATCH($E130,피벗!$EY:$EY,0)),"")</f>
        <v>5150544</v>
      </c>
    </row>
    <row r="131" spans="1:96" x14ac:dyDescent="0.45">
      <c r="A131" s="20" t="s">
        <v>982</v>
      </c>
      <c r="B131" s="20" t="s">
        <v>29</v>
      </c>
      <c r="C131" s="20" t="s">
        <v>104</v>
      </c>
      <c r="D131" s="20" t="s">
        <v>1099</v>
      </c>
      <c r="E131" s="20" t="s">
        <v>196</v>
      </c>
      <c r="F131" s="21" t="s">
        <v>197</v>
      </c>
      <c r="G131" s="21" t="s">
        <v>1</v>
      </c>
      <c r="H131" s="21" t="s">
        <v>25</v>
      </c>
      <c r="I131" s="22" t="s">
        <v>198</v>
      </c>
      <c r="J131" s="22" t="s">
        <v>199</v>
      </c>
      <c r="K131" s="20" t="s">
        <v>25</v>
      </c>
      <c r="L131" s="20" t="s">
        <v>1316</v>
      </c>
      <c r="M131" s="20" t="s">
        <v>1787</v>
      </c>
      <c r="N131" s="20" t="s">
        <v>9</v>
      </c>
      <c r="O131" s="21" t="s">
        <v>9</v>
      </c>
      <c r="P131" s="21">
        <v>17</v>
      </c>
      <c r="Q131" s="21" t="s">
        <v>1635</v>
      </c>
      <c r="R131" s="21" t="s">
        <v>1320</v>
      </c>
      <c r="S131" s="21" t="s">
        <v>1321</v>
      </c>
      <c r="T131" s="21" t="s">
        <v>1316</v>
      </c>
      <c r="U131" s="21" t="s">
        <v>1788</v>
      </c>
      <c r="V131" s="21" t="s">
        <v>1789</v>
      </c>
      <c r="W131" s="20" t="s">
        <v>1790</v>
      </c>
      <c r="X131" s="21" t="s">
        <v>1791</v>
      </c>
      <c r="Y131" s="21" t="s">
        <v>1792</v>
      </c>
      <c r="Z131" s="21" t="s">
        <v>1793</v>
      </c>
      <c r="AA131" s="20">
        <v>371</v>
      </c>
      <c r="AB131" s="20" t="s">
        <v>1492</v>
      </c>
      <c r="AC131" s="21" t="s">
        <v>1794</v>
      </c>
      <c r="AD131" s="20" t="s">
        <v>1311</v>
      </c>
      <c r="AE131" s="16" t="str" cm="1">
        <f t="array" ref="AE131">IF(AF131="","",INDEX(전산회선!$E$4:$E$1141,_xlfn.AGGREGATE(15,6,ROW(전산회선!$E$4:$E$1141)-ROW(전산회선!$E$4)+1/((전산회선!$B$4:$B$1141=$E131)*(전산회선!$F$4:$F$1141=AF131)),1)))</f>
        <v>홈일반전화</v>
      </c>
      <c r="AF131" s="16">
        <f>IFERROR(IF(_xlfn.MAXIFS(전산회선!$F$4:$F$1141,전산회선!$B$4:$B$1141,$E131)=0,"",_xlfn.MAXIFS(전산회선!$F$4:$F$1141,전산회선!$B$4:$B$1141,$E131)),"")</f>
        <v>12</v>
      </c>
      <c r="AG131" s="16" t="str" cm="1">
        <f t="array" ref="AG131">IF(AH131="","",INDEX(전산회선!$E$4:$E$1141,_xlfn.AGGREGATE(15,6,ROW(전산회선!$E$4:$E$1141)-ROW(전산회선!$E$4)+1/((전산회선!$B$4:$B$1141=$E131)*(전산회선!$F$4:$F$1141=AH131)),1)))</f>
        <v>기업인터넷전화</v>
      </c>
      <c r="AH131" s="16">
        <f>IFERROR(IF(_xlfn.MAXIFS(전산회선!$F$4:$F$1141,전산회선!$B$4:$B$1141,$E131,전산회선!$F$4:$F$1141,"&lt;"&amp;AF131)=0,"",_xlfn.MAXIFS(전산회선!$F$4:$F$1141,전산회선!$B$4:$B$1141,$E131,전산회선!$F$4:$F$1141,"&lt;"&amp;AF131)),"")</f>
        <v>10</v>
      </c>
      <c r="AI131" s="16" t="str" cm="1">
        <f t="array" ref="AI131">IF(AJ131="","",INDEX(전산회선!$E$4:$E$1141,_xlfn.AGGREGATE(15,6,ROW(전산회선!$E$4:$E$1141)-ROW(전산회선!$E$4)+1/((전산회선!$B$4:$B$1141=$E131)*(전산회선!$F$4:$F$1141=AJ131)),1)))</f>
        <v>IoT</v>
      </c>
      <c r="AJ131" s="16">
        <f>IFERROR(IF(_xlfn.MAXIFS(전산회선!$F$4:$F$1141,전산회선!$B$4:$B$1141,$E131,전산회선!$F$4:$F$1141,"&lt;"&amp;AH131)=0,"",_xlfn.MAXIFS(전산회선!$F$4:$F$1141,전산회선!$B$4:$B$1141,$E131,전산회선!$F$4:$F$1141,"&lt;"&amp;AH131)),"")</f>
        <v>2</v>
      </c>
      <c r="AK131" s="16" t="str" cm="1">
        <f t="array" ref="AK131">IF(AL131="","",INDEX(전산회선!$E$4:$E$1141,_xlfn.AGGREGATE(15,6,ROW(전산회선!$E$4:$E$1141)-ROW(전산회선!$E$4)+1/((전산회선!$B$4:$B$1141=$E131)*(전산회선!$F$4:$F$1141=AL131)),1)))</f>
        <v/>
      </c>
      <c r="AL131" s="16" t="str">
        <f>IFERROR(IF(_xlfn.MAXIFS(전산회선!$F$4:$F$1141,전산회선!$B$4:$B$1141,$E131,전산회선!$F$4:$F$1141,"&lt;"&amp;AJ131)=0,"",_xlfn.MAXIFS(전산회선!$F$4:$F$1141,전산회선!$B$4:$B$1141,$E131,전산회선!$F$4:$F$1141,"&lt;"&amp;AJ131)),"")</f>
        <v/>
      </c>
      <c r="AM131" s="16" t="str" cm="1">
        <f t="array" ref="AM131">IF(AN131="","",INDEX(전산회선!$E$4:$E$1141,_xlfn.AGGREGATE(15,6,ROW(전산회선!$E$4:$E$1141)-ROW(전산회선!$E$4)+1/((전산회선!$B$4:$B$1141=$E131)*(전산회선!$F$4:$F$1141=AN131)),1)))</f>
        <v/>
      </c>
      <c r="AN131" s="16" t="str">
        <f>IFERROR(IF(_xlfn.MAXIFS(전산회선!$F$4:$F$1141,전산회선!$B$4:$B$1141,$E131,전산회선!$F$4:$F$1141,"&lt;"&amp;AL131)=0,"",_xlfn.MAXIFS(전산회선!$F$4:$F$1141,전산회선!$B$4:$B$1141,$E131,전산회선!$F$4:$F$1141,"&lt;"&amp;AL131)),"")</f>
        <v/>
      </c>
      <c r="AO131" s="23">
        <v>179046</v>
      </c>
      <c r="AP131" s="23">
        <v>177700</v>
      </c>
      <c r="AQ131" s="23">
        <v>215179</v>
      </c>
      <c r="AR131" s="23">
        <v>159229</v>
      </c>
      <c r="AS131" s="23">
        <v>158429</v>
      </c>
      <c r="AT131" s="23">
        <v>160078</v>
      </c>
      <c r="AU131" s="23">
        <v>159156</v>
      </c>
      <c r="AV131" s="23">
        <v>158802</v>
      </c>
      <c r="AW131" s="23">
        <v>167153</v>
      </c>
      <c r="AX131" s="23">
        <v>169840</v>
      </c>
      <c r="AY131" s="23">
        <v>163889</v>
      </c>
      <c r="AZ131" s="23">
        <v>163521</v>
      </c>
      <c r="BA131" s="23">
        <v>169335.16666666666</v>
      </c>
      <c r="BB131" s="23">
        <f t="shared" si="7"/>
        <v>2032022</v>
      </c>
      <c r="BC131" s="23">
        <v>0</v>
      </c>
      <c r="BD131" s="23">
        <v>0</v>
      </c>
      <c r="BE131" s="23">
        <v>0</v>
      </c>
      <c r="BF131" s="23">
        <v>0</v>
      </c>
      <c r="BG131" s="23">
        <v>0</v>
      </c>
      <c r="BH131" s="23">
        <v>0</v>
      </c>
      <c r="BI131" s="23">
        <v>0</v>
      </c>
      <c r="BJ131" s="23">
        <v>0</v>
      </c>
      <c r="BK131" s="23">
        <v>9000</v>
      </c>
      <c r="BL131" s="23">
        <v>13500</v>
      </c>
      <c r="BM131" s="23">
        <v>13500</v>
      </c>
      <c r="BN131" s="23">
        <v>13500</v>
      </c>
      <c r="BO131" s="23">
        <v>4125</v>
      </c>
      <c r="BP131" s="23">
        <v>49500</v>
      </c>
      <c r="BQ131" s="17" t="str">
        <f>IFERROR(INDEX(피벗!$BL$5:$CH$5,1,MATCH($BR131,INDEX(피벗!$BL:$CH,MATCH($E131,피벗!$BJ:$BJ,0),0),0)),"")</f>
        <v>IoT</v>
      </c>
      <c r="BR131" s="23">
        <f>IFERROR(LARGE(INDEX(피벗!$BL:$CH,MATCH(성장고객!$E131,피벗!$BJ:$BJ,0),0),1),"")</f>
        <v>49500</v>
      </c>
      <c r="BS131" s="27">
        <f t="shared" si="8"/>
        <v>2.4359972480612908E-2</v>
      </c>
      <c r="BT131" s="17" t="str">
        <f>IFERROR(INDEX(피벗!$BL$5:$CH$5,1,MATCH($BU131,INDEX(피벗!$BL:$CH,MATCH($E131,피벗!$BJ:$BJ,0),0),0)),"")</f>
        <v/>
      </c>
      <c r="BU131" s="23" t="str">
        <f>IFERROR(LARGE(INDEX(피벗!$BL:$CH,MATCH(성장고객!$E131,피벗!$BJ:$BJ,0),0),2),"")</f>
        <v/>
      </c>
      <c r="BV131" s="27" t="str">
        <f t="shared" si="9"/>
        <v/>
      </c>
      <c r="BW131" s="17" t="str">
        <f>IFERROR(INDEX(피벗!$BL$5:$CH$5,1,MATCH($BX131,INDEX(피벗!$BL:$CH,MATCH($E131,피벗!$BJ:$BJ,0),0),0)),"")</f>
        <v/>
      </c>
      <c r="BX131" s="23" t="str">
        <f>IFERROR(LARGE(INDEX(피벗!$BL:$CH,MATCH(성장고객!$E131,피벗!$BJ:$BJ,0),0),3),"")</f>
        <v/>
      </c>
      <c r="BY131" s="27" t="str">
        <f t="shared" si="10"/>
        <v/>
      </c>
      <c r="BZ131" s="17" t="str">
        <f>IFERROR(INDEX(피벗!$BL$5:$CH$5,1,MATCH($CA131,INDEX(피벗!$BL:$CH,MATCH($E131,피벗!$BJ:$BJ,0),0),0)),"")</f>
        <v/>
      </c>
      <c r="CA131" s="23" t="str">
        <f>IFERROR(LARGE(INDEX(피벗!$BL:$CH,MATCH(성장고객!$E131,피벗!$BJ:$BJ,0),0),4),"")</f>
        <v/>
      </c>
      <c r="CB131" s="27" t="str">
        <f t="shared" si="11"/>
        <v/>
      </c>
      <c r="CC131" s="17" t="str">
        <f>IFERROR(INDEX(피벗!$BL$5:$CH$5,1,MATCH($CD131,INDEX(피벗!$BL:$CH,MATCH($E131,피벗!$BJ:$BJ,0),0),0)),"")</f>
        <v/>
      </c>
      <c r="CD131" s="23" t="str">
        <f>IFERROR(LARGE(INDEX(피벗!$BL:$CH,MATCH(성장고객!$E131,피벗!$BJ:$BJ,0),0),5),"")</f>
        <v/>
      </c>
      <c r="CE131" s="27" t="str">
        <f t="shared" si="12"/>
        <v/>
      </c>
      <c r="CF131" s="23">
        <f>IFERROR(INDEX(피벗!$CI:$CI,MATCH($E131,피벗!$BJ:$BJ,0)),"")</f>
        <v>49500</v>
      </c>
      <c r="CG131" s="25">
        <f t="shared" si="13"/>
        <v>2.4359972480612908E-2</v>
      </c>
      <c r="CH131" s="17" t="str">
        <f>IFERROR(INDEX(피벗!$EZ$5:$GE$5,1,MATCH($CI131,INDEX(피벗!$EZ:$GE,MATCH($E131,피벗!$EY:$EY,0),0),0)),"")</f>
        <v>홈일반전화</v>
      </c>
      <c r="CI131" s="23">
        <f>IFERROR(LARGE(INDEX(피벗!$EZ:$GE,MATCH(성장고객!$E131,피벗!$EY:$EY,0),0),1),"")</f>
        <v>665827</v>
      </c>
      <c r="CJ131" s="17" t="str">
        <f>IFERROR(INDEX(피벗!$EZ$5:$GE$5,1,MATCH($CK131,INDEX(피벗!$EZ:$GE,MATCH($E131,피벗!$EY:$EY,0),0),0)),"")</f>
        <v>MeGA인터넷</v>
      </c>
      <c r="CK131" s="23">
        <f>IFERROR(LARGE(INDEX(피벗!$EZ:$GE,MATCH(성장고객!$E131,피벗!$EY:$EY,0),0),2),"")</f>
        <v>584572</v>
      </c>
      <c r="CL131" s="17" t="str">
        <f>IFERROR(INDEX(피벗!$EZ$5:$GE$5,1,MATCH($CM131,INDEX(피벗!$EZ:$GE,MATCH($E131,피벗!$EY:$EY,0),0),0)),"")</f>
        <v>홈지능망</v>
      </c>
      <c r="CM131" s="23">
        <f>IFERROR(LARGE(INDEX(피벗!$EZ:$GE,MATCH(성장고객!$E131,피벗!$EY:$EY,0),0),3),"")</f>
        <v>444520</v>
      </c>
      <c r="CN131" s="17" t="str">
        <f>IFERROR(INDEX(피벗!$EZ$5:$GE$5,1,MATCH($CO131,INDEX(피벗!$EZ:$GE,MATCH($E131,피벗!$EY:$EY,0),0),0)),"")</f>
        <v>IoT</v>
      </c>
      <c r="CO131" s="23">
        <f>IFERROR(LARGE(INDEX(피벗!$EZ:$GE,MATCH(성장고객!$E131,피벗!$EY:$EY,0),0),4),"")</f>
        <v>211500</v>
      </c>
      <c r="CP131" s="17" t="str">
        <f>IFERROR(INDEX(피벗!$EZ$5:$GE$5,1,MATCH($CQ131,INDEX(피벗!$EZ:$GE,MATCH($E131,피벗!$EY:$EY,0),0),0)),"")</f>
        <v>기업메시징</v>
      </c>
      <c r="CQ131" s="23">
        <f>IFERROR(LARGE(INDEX(피벗!$EZ:$GE,MATCH(성장고객!$E131,피벗!$EY:$EY,0),0),5),"")</f>
        <v>70700</v>
      </c>
      <c r="CR131" s="23">
        <f>IFERROR(INDEX(피벗!$GF:$GF,MATCH($E131,피벗!$EY:$EY,0)),"")</f>
        <v>2032022</v>
      </c>
    </row>
    <row r="132" spans="1:96" x14ac:dyDescent="0.45">
      <c r="A132" s="20" t="s">
        <v>982</v>
      </c>
      <c r="B132" s="20" t="s">
        <v>29</v>
      </c>
      <c r="C132" s="20" t="s">
        <v>30</v>
      </c>
      <c r="D132" s="20" t="s">
        <v>95</v>
      </c>
      <c r="E132" s="20" t="s">
        <v>96</v>
      </c>
      <c r="F132" s="21" t="s">
        <v>97</v>
      </c>
      <c r="G132" s="21" t="s">
        <v>1</v>
      </c>
      <c r="H132" s="21" t="s">
        <v>0</v>
      </c>
      <c r="I132" s="22"/>
      <c r="J132" s="22"/>
      <c r="K132" s="20" t="s">
        <v>9</v>
      </c>
      <c r="L132" s="20" t="s">
        <v>9</v>
      </c>
      <c r="M132" s="20" t="s">
        <v>9</v>
      </c>
      <c r="N132" s="20" t="s">
        <v>9</v>
      </c>
      <c r="O132" s="21" t="s">
        <v>9</v>
      </c>
      <c r="P132" s="21" t="s">
        <v>9</v>
      </c>
      <c r="Q132" s="21" t="s">
        <v>9</v>
      </c>
      <c r="R132" s="21" t="s">
        <v>9</v>
      </c>
      <c r="S132" s="21" t="s">
        <v>9</v>
      </c>
      <c r="T132" s="21" t="s">
        <v>9</v>
      </c>
      <c r="U132" s="21" t="s">
        <v>9</v>
      </c>
      <c r="V132" s="21" t="s">
        <v>9</v>
      </c>
      <c r="W132" s="20" t="s">
        <v>9</v>
      </c>
      <c r="X132" s="21" t="s">
        <v>9</v>
      </c>
      <c r="Y132" s="21" t="s">
        <v>9</v>
      </c>
      <c r="Z132" s="21" t="s">
        <v>9</v>
      </c>
      <c r="AA132" s="20" t="s">
        <v>9</v>
      </c>
      <c r="AB132" s="20" t="s">
        <v>9</v>
      </c>
      <c r="AC132" s="21" t="s">
        <v>9</v>
      </c>
      <c r="AD132" s="20" t="s">
        <v>9</v>
      </c>
      <c r="AE132" s="16" t="str" cm="1">
        <f t="array" ref="AE132">IF(AF132="","",INDEX(전산회선!$E$4:$E$1141,_xlfn.AGGREGATE(15,6,ROW(전산회선!$E$4:$E$1141)-ROW(전산회선!$E$4)+1/((전산회선!$B$4:$B$1141=$E132)*(전산회선!$F$4:$F$1141=AF132)),1)))</f>
        <v>MeGA인터넷</v>
      </c>
      <c r="AF132" s="16">
        <f>IFERROR(IF(_xlfn.MAXIFS(전산회선!$F$4:$F$1141,전산회선!$B$4:$B$1141,$E132)=0,"",_xlfn.MAXIFS(전산회선!$F$4:$F$1141,전산회선!$B$4:$B$1141,$E132)),"")</f>
        <v>2</v>
      </c>
      <c r="AG132" s="16" t="str" cm="1">
        <f t="array" ref="AG132">IF(AH132="","",INDEX(전산회선!$E$4:$E$1141,_xlfn.AGGREGATE(15,6,ROW(전산회선!$E$4:$E$1141)-ROW(전산회선!$E$4)+1/((전산회선!$B$4:$B$1141=$E132)*(전산회선!$F$4:$F$1141=AH132)),1)))</f>
        <v>홈일반전화</v>
      </c>
      <c r="AH132" s="16">
        <f>IFERROR(IF(_xlfn.MAXIFS(전산회선!$F$4:$F$1141,전산회선!$B$4:$B$1141,$E132,전산회선!$F$4:$F$1141,"&lt;"&amp;AF132)=0,"",_xlfn.MAXIFS(전산회선!$F$4:$F$1141,전산회선!$B$4:$B$1141,$E132,전산회선!$F$4:$F$1141,"&lt;"&amp;AF132)),"")</f>
        <v>1</v>
      </c>
      <c r="AI132" s="16" t="str" cm="1">
        <f t="array" ref="AI132">IF(AJ132="","",INDEX(전산회선!$E$4:$E$1141,_xlfn.AGGREGATE(15,6,ROW(전산회선!$E$4:$E$1141)-ROW(전산회선!$E$4)+1/((전산회선!$B$4:$B$1141=$E132)*(전산회선!$F$4:$F$1141=AJ132)),1)))</f>
        <v/>
      </c>
      <c r="AJ132" s="16" t="str">
        <f>IFERROR(IF(_xlfn.MAXIFS(전산회선!$F$4:$F$1141,전산회선!$B$4:$B$1141,$E132,전산회선!$F$4:$F$1141,"&lt;"&amp;AH132)=0,"",_xlfn.MAXIFS(전산회선!$F$4:$F$1141,전산회선!$B$4:$B$1141,$E132,전산회선!$F$4:$F$1141,"&lt;"&amp;AH132)),"")</f>
        <v/>
      </c>
      <c r="AK132" s="16" t="str" cm="1">
        <f t="array" ref="AK132">IF(AL132="","",INDEX(전산회선!$E$4:$E$1141,_xlfn.AGGREGATE(15,6,ROW(전산회선!$E$4:$E$1141)-ROW(전산회선!$E$4)+1/((전산회선!$B$4:$B$1141=$E132)*(전산회선!$F$4:$F$1141=AL132)),1)))</f>
        <v/>
      </c>
      <c r="AL132" s="16" t="str">
        <f>IFERROR(IF(_xlfn.MAXIFS(전산회선!$F$4:$F$1141,전산회선!$B$4:$B$1141,$E132,전산회선!$F$4:$F$1141,"&lt;"&amp;AJ132)=0,"",_xlfn.MAXIFS(전산회선!$F$4:$F$1141,전산회선!$B$4:$B$1141,$E132,전산회선!$F$4:$F$1141,"&lt;"&amp;AJ132)),"")</f>
        <v/>
      </c>
      <c r="AM132" s="16" t="str" cm="1">
        <f t="array" ref="AM132">IF(AN132="","",INDEX(전산회선!$E$4:$E$1141,_xlfn.AGGREGATE(15,6,ROW(전산회선!$E$4:$E$1141)-ROW(전산회선!$E$4)+1/((전산회선!$B$4:$B$1141=$E132)*(전산회선!$F$4:$F$1141=AN132)),1)))</f>
        <v/>
      </c>
      <c r="AN132" s="16" t="str">
        <f>IFERROR(IF(_xlfn.MAXIFS(전산회선!$F$4:$F$1141,전산회선!$B$4:$B$1141,$E132,전산회선!$F$4:$F$1141,"&lt;"&amp;AL132)=0,"",_xlfn.MAXIFS(전산회선!$F$4:$F$1141,전산회선!$B$4:$B$1141,$E132,전산회선!$F$4:$F$1141,"&lt;"&amp;AL132)),"")</f>
        <v/>
      </c>
      <c r="AO132" s="23">
        <v>426696</v>
      </c>
      <c r="AP132" s="23">
        <v>429137</v>
      </c>
      <c r="AQ132" s="23">
        <v>450993</v>
      </c>
      <c r="AR132" s="23">
        <v>430807</v>
      </c>
      <c r="AS132" s="23">
        <v>447571</v>
      </c>
      <c r="AT132" s="23">
        <v>452791</v>
      </c>
      <c r="AU132" s="23">
        <v>443515</v>
      </c>
      <c r="AV132" s="23">
        <v>428112</v>
      </c>
      <c r="AW132" s="23">
        <v>456463</v>
      </c>
      <c r="AX132" s="23">
        <v>437854</v>
      </c>
      <c r="AY132" s="23">
        <v>441677</v>
      </c>
      <c r="AZ132" s="23">
        <v>447399</v>
      </c>
      <c r="BA132" s="23">
        <v>441084.58333333331</v>
      </c>
      <c r="BB132" s="23">
        <f t="shared" si="7"/>
        <v>5293015</v>
      </c>
      <c r="BC132" s="23">
        <v>0</v>
      </c>
      <c r="BD132" s="23">
        <v>0</v>
      </c>
      <c r="BE132" s="23">
        <v>0</v>
      </c>
      <c r="BF132" s="23">
        <v>0</v>
      </c>
      <c r="BG132" s="23">
        <v>0</v>
      </c>
      <c r="BH132" s="23">
        <v>0</v>
      </c>
      <c r="BI132" s="23">
        <v>0</v>
      </c>
      <c r="BJ132" s="23">
        <v>0</v>
      </c>
      <c r="BK132" s="23">
        <v>1213</v>
      </c>
      <c r="BL132" s="23">
        <v>2800</v>
      </c>
      <c r="BM132" s="23">
        <v>5599</v>
      </c>
      <c r="BN132" s="23">
        <v>11200</v>
      </c>
      <c r="BO132" s="23">
        <v>1734.3333333333333</v>
      </c>
      <c r="BP132" s="23">
        <v>20812</v>
      </c>
      <c r="BQ132" s="17" t="str">
        <f>IFERROR(INDEX(피벗!$BL$5:$CH$5,1,MATCH($BR132,INDEX(피벗!$BL:$CH,MATCH($E132,피벗!$BJ:$BJ,0),0),0)),"")</f>
        <v>홈일반전화</v>
      </c>
      <c r="BR132" s="23">
        <f>IFERROR(LARGE(INDEX(피벗!$BL:$CH,MATCH(성장고객!$E132,피벗!$BJ:$BJ,0),0),1),"")</f>
        <v>20812</v>
      </c>
      <c r="BS132" s="27">
        <f t="shared" si="8"/>
        <v>3.9319744984663754E-3</v>
      </c>
      <c r="BT132" s="17" t="str">
        <f>IFERROR(INDEX(피벗!$BL$5:$CH$5,1,MATCH($BU132,INDEX(피벗!$BL:$CH,MATCH($E132,피벗!$BJ:$BJ,0),0),0)),"")</f>
        <v/>
      </c>
      <c r="BU132" s="23" t="str">
        <f>IFERROR(LARGE(INDEX(피벗!$BL:$CH,MATCH(성장고객!$E132,피벗!$BJ:$BJ,0),0),2),"")</f>
        <v/>
      </c>
      <c r="BV132" s="27" t="str">
        <f t="shared" si="9"/>
        <v/>
      </c>
      <c r="BW132" s="17" t="str">
        <f>IFERROR(INDEX(피벗!$BL$5:$CH$5,1,MATCH($BX132,INDEX(피벗!$BL:$CH,MATCH($E132,피벗!$BJ:$BJ,0),0),0)),"")</f>
        <v/>
      </c>
      <c r="BX132" s="23" t="str">
        <f>IFERROR(LARGE(INDEX(피벗!$BL:$CH,MATCH(성장고객!$E132,피벗!$BJ:$BJ,0),0),3),"")</f>
        <v/>
      </c>
      <c r="BY132" s="27" t="str">
        <f t="shared" si="10"/>
        <v/>
      </c>
      <c r="BZ132" s="17" t="str">
        <f>IFERROR(INDEX(피벗!$BL$5:$CH$5,1,MATCH($CA132,INDEX(피벗!$BL:$CH,MATCH($E132,피벗!$BJ:$BJ,0),0),0)),"")</f>
        <v/>
      </c>
      <c r="CA132" s="23" t="str">
        <f>IFERROR(LARGE(INDEX(피벗!$BL:$CH,MATCH(성장고객!$E132,피벗!$BJ:$BJ,0),0),4),"")</f>
        <v/>
      </c>
      <c r="CB132" s="27" t="str">
        <f t="shared" si="11"/>
        <v/>
      </c>
      <c r="CC132" s="17" t="str">
        <f>IFERROR(INDEX(피벗!$BL$5:$CH$5,1,MATCH($CD132,INDEX(피벗!$BL:$CH,MATCH($E132,피벗!$BJ:$BJ,0),0),0)),"")</f>
        <v/>
      </c>
      <c r="CD132" s="23" t="str">
        <f>IFERROR(LARGE(INDEX(피벗!$BL:$CH,MATCH(성장고객!$E132,피벗!$BJ:$BJ,0),0),5),"")</f>
        <v/>
      </c>
      <c r="CE132" s="27" t="str">
        <f t="shared" si="12"/>
        <v/>
      </c>
      <c r="CF132" s="23">
        <f>IFERROR(INDEX(피벗!$CI:$CI,MATCH($E132,피벗!$BJ:$BJ,0)),"")</f>
        <v>20812</v>
      </c>
      <c r="CG132" s="25">
        <f t="shared" si="13"/>
        <v>3.9319744984663754E-3</v>
      </c>
      <c r="CH132" s="17" t="str">
        <f>IFERROR(INDEX(피벗!$EZ$5:$GE$5,1,MATCH($CI132,INDEX(피벗!$EZ:$GE,MATCH($E132,피벗!$EY:$EY,0),0),0)),"")</f>
        <v>홈일반전화</v>
      </c>
      <c r="CI132" s="23">
        <f>IFERROR(LARGE(INDEX(피벗!$EZ:$GE,MATCH(성장고객!$E132,피벗!$EY:$EY,0),0),1),"")</f>
        <v>2674992</v>
      </c>
      <c r="CJ132" s="17" t="str">
        <f>IFERROR(INDEX(피벗!$EZ$5:$GE$5,1,MATCH($CK132,INDEX(피벗!$EZ:$GE,MATCH($E132,피벗!$EY:$EY,0),0),0)),"")</f>
        <v>전용회선</v>
      </c>
      <c r="CK132" s="23">
        <f>IFERROR(LARGE(INDEX(피벗!$EZ:$GE,MATCH(성장고객!$E132,피벗!$EY:$EY,0),0),2),"")</f>
        <v>904800</v>
      </c>
      <c r="CL132" s="17" t="str">
        <f>IFERROR(INDEX(피벗!$EZ$5:$GE$5,1,MATCH($CM132,INDEX(피벗!$EZ:$GE,MATCH($E132,피벗!$EY:$EY,0),0),0)),"")</f>
        <v>홈지능망</v>
      </c>
      <c r="CM132" s="23">
        <f>IFERROR(LARGE(INDEX(피벗!$EZ:$GE,MATCH(성장고객!$E132,피벗!$EY:$EY,0),0),3),"")</f>
        <v>508800</v>
      </c>
      <c r="CN132" s="17" t="str">
        <f>IFERROR(INDEX(피벗!$EZ$5:$GE$5,1,MATCH($CO132,INDEX(피벗!$EZ:$GE,MATCH($E132,피벗!$EY:$EY,0),0),0)),"")</f>
        <v>MeGA인터넷</v>
      </c>
      <c r="CO132" s="23">
        <f>IFERROR(LARGE(INDEX(피벗!$EZ:$GE,MATCH(성장고객!$E132,피벗!$EY:$EY,0),0),4),"")</f>
        <v>501497</v>
      </c>
      <c r="CP132" s="17" t="str">
        <f>IFERROR(INDEX(피벗!$EZ$5:$GE$5,1,MATCH($CQ132,INDEX(피벗!$EZ:$GE,MATCH($E132,피벗!$EY:$EY,0),0),0)),"")</f>
        <v>GiGA인터넷</v>
      </c>
      <c r="CQ132" s="23">
        <f>IFERROR(LARGE(INDEX(피벗!$EZ:$GE,MATCH(성장고객!$E132,피벗!$EY:$EY,0),0),5),"")</f>
        <v>384000</v>
      </c>
      <c r="CR132" s="23">
        <f>IFERROR(INDEX(피벗!$GF:$GF,MATCH($E132,피벗!$EY:$EY,0)),"")</f>
        <v>5293015</v>
      </c>
    </row>
    <row r="133" spans="1:96" x14ac:dyDescent="0.45">
      <c r="A133" s="20" t="s">
        <v>982</v>
      </c>
      <c r="B133" s="20" t="s">
        <v>26</v>
      </c>
      <c r="C133" s="20" t="s">
        <v>30</v>
      </c>
      <c r="D133" s="20" t="s">
        <v>1214</v>
      </c>
      <c r="E133" s="20" t="s">
        <v>1238</v>
      </c>
      <c r="F133" s="21" t="s">
        <v>1239</v>
      </c>
      <c r="G133" s="21" t="s">
        <v>1</v>
      </c>
      <c r="H133" s="21" t="s">
        <v>0</v>
      </c>
      <c r="I133" s="22" t="s">
        <v>1240</v>
      </c>
      <c r="J133" s="22">
        <v>5048200890</v>
      </c>
      <c r="K133" s="20" t="s">
        <v>0</v>
      </c>
      <c r="L133" s="20" t="s">
        <v>1316</v>
      </c>
      <c r="M133" s="20" t="s">
        <v>1335</v>
      </c>
      <c r="N133" s="20" t="s">
        <v>1336</v>
      </c>
      <c r="O133" s="21" t="s">
        <v>2196</v>
      </c>
      <c r="P133" s="21">
        <v>39</v>
      </c>
      <c r="Q133" s="21" t="s">
        <v>1338</v>
      </c>
      <c r="R133" s="21" t="s">
        <v>1339</v>
      </c>
      <c r="S133" s="21" t="s">
        <v>1321</v>
      </c>
      <c r="T133" s="21" t="s">
        <v>1316</v>
      </c>
      <c r="U133" s="21" t="s">
        <v>2451</v>
      </c>
      <c r="V133" s="21" t="s">
        <v>2794</v>
      </c>
      <c r="W133" s="20" t="s">
        <v>9</v>
      </c>
      <c r="X133" s="21" t="s">
        <v>9</v>
      </c>
      <c r="Y133" s="21" t="s">
        <v>2795</v>
      </c>
      <c r="Z133" s="21" t="s">
        <v>2796</v>
      </c>
      <c r="AA133" s="20">
        <v>104</v>
      </c>
      <c r="AB133" s="20" t="s">
        <v>1473</v>
      </c>
      <c r="AC133" s="21" t="s">
        <v>1479</v>
      </c>
      <c r="AD133" s="20" t="s">
        <v>1311</v>
      </c>
      <c r="AE133" s="16" t="str" cm="1">
        <f t="array" ref="AE133">IF(AF133="","",INDEX(전산회선!$E$4:$E$1141,_xlfn.AGGREGATE(15,6,ROW(전산회선!$E$4:$E$1141)-ROW(전산회선!$E$4)+1/((전산회선!$B$4:$B$1141=$E133)*(전산회선!$F$4:$F$1141=AF133)),1)))</f>
        <v>홈일반전화</v>
      </c>
      <c r="AF133" s="16">
        <f>IFERROR(IF(_xlfn.MAXIFS(전산회선!$F$4:$F$1141,전산회선!$B$4:$B$1141,$E133)=0,"",_xlfn.MAXIFS(전산회선!$F$4:$F$1141,전산회선!$B$4:$B$1141,$E133)),"")</f>
        <v>29</v>
      </c>
      <c r="AG133" s="16" t="str" cm="1">
        <f t="array" ref="AG133">IF(AH133="","",INDEX(전산회선!$E$4:$E$1141,_xlfn.AGGREGATE(15,6,ROW(전산회선!$E$4:$E$1141)-ROW(전산회선!$E$4)+1/((전산회선!$B$4:$B$1141=$E133)*(전산회선!$F$4:$F$1141=AH133)),1)))</f>
        <v>GiGA인터넷</v>
      </c>
      <c r="AH133" s="16">
        <f>IFERROR(IF(_xlfn.MAXIFS(전산회선!$F$4:$F$1141,전산회선!$B$4:$B$1141,$E133,전산회선!$F$4:$F$1141,"&lt;"&amp;AF133)=0,"",_xlfn.MAXIFS(전산회선!$F$4:$F$1141,전산회선!$B$4:$B$1141,$E133,전산회선!$F$4:$F$1141,"&lt;"&amp;AF133)),"")</f>
        <v>5</v>
      </c>
      <c r="AI133" s="16" t="str" cm="1">
        <f t="array" ref="AI133">IF(AJ133="","",INDEX(전산회선!$E$4:$E$1141,_xlfn.AGGREGATE(15,6,ROW(전산회선!$E$4:$E$1141)-ROW(전산회선!$E$4)+1/((전산회선!$B$4:$B$1141=$E133)*(전산회선!$F$4:$F$1141=AJ133)),1)))</f>
        <v>전용회선</v>
      </c>
      <c r="AJ133" s="16">
        <f>IFERROR(IF(_xlfn.MAXIFS(전산회선!$F$4:$F$1141,전산회선!$B$4:$B$1141,$E133,전산회선!$F$4:$F$1141,"&lt;"&amp;AH133)=0,"",_xlfn.MAXIFS(전산회선!$F$4:$F$1141,전산회선!$B$4:$B$1141,$E133,전산회선!$F$4:$F$1141,"&lt;"&amp;AH133)),"")</f>
        <v>3</v>
      </c>
      <c r="AK133" s="16" t="str" cm="1">
        <f t="array" ref="AK133">IF(AL133="","",INDEX(전산회선!$E$4:$E$1141,_xlfn.AGGREGATE(15,6,ROW(전산회선!$E$4:$E$1141)-ROW(전산회선!$E$4)+1/((전산회선!$B$4:$B$1141=$E133)*(전산회선!$F$4:$F$1141=AL133)),1)))</f>
        <v>GTV</v>
      </c>
      <c r="AL133" s="16">
        <f>IFERROR(IF(_xlfn.MAXIFS(전산회선!$F$4:$F$1141,전산회선!$B$4:$B$1141,$E133,전산회선!$F$4:$F$1141,"&lt;"&amp;AJ133)=0,"",_xlfn.MAXIFS(전산회선!$F$4:$F$1141,전산회선!$B$4:$B$1141,$E133,전산회선!$F$4:$F$1141,"&lt;"&amp;AJ133)),"")</f>
        <v>1</v>
      </c>
      <c r="AM133" s="16" t="str" cm="1">
        <f t="array" ref="AM133">IF(AN133="","",INDEX(전산회선!$E$4:$E$1141,_xlfn.AGGREGATE(15,6,ROW(전산회선!$E$4:$E$1141)-ROW(전산회선!$E$4)+1/((전산회선!$B$4:$B$1141=$E133)*(전산회선!$F$4:$F$1141=AN133)),1)))</f>
        <v/>
      </c>
      <c r="AN133" s="16" t="str">
        <f>IFERROR(IF(_xlfn.MAXIFS(전산회선!$F$4:$F$1141,전산회선!$B$4:$B$1141,$E133,전산회선!$F$4:$F$1141,"&lt;"&amp;AL133)=0,"",_xlfn.MAXIFS(전산회선!$F$4:$F$1141,전산회선!$B$4:$B$1141,$E133,전산회선!$F$4:$F$1141,"&lt;"&amp;AL133)),"")</f>
        <v/>
      </c>
      <c r="AO133" s="23">
        <v>559740</v>
      </c>
      <c r="AP133" s="23">
        <v>569556</v>
      </c>
      <c r="AQ133" s="23">
        <v>571248</v>
      </c>
      <c r="AR133" s="23">
        <v>562998</v>
      </c>
      <c r="AS133" s="23">
        <v>566293</v>
      </c>
      <c r="AT133" s="23">
        <v>565869</v>
      </c>
      <c r="AU133" s="23">
        <v>558270</v>
      </c>
      <c r="AV133" s="23">
        <v>546998</v>
      </c>
      <c r="AW133" s="23">
        <v>550657</v>
      </c>
      <c r="AX133" s="23">
        <v>550012</v>
      </c>
      <c r="AY133" s="23">
        <v>541310</v>
      </c>
      <c r="AZ133" s="23">
        <v>544809</v>
      </c>
      <c r="BA133" s="23">
        <v>557313.33333333337</v>
      </c>
      <c r="BB133" s="23">
        <f t="shared" si="7"/>
        <v>6687760</v>
      </c>
      <c r="BC133" s="23">
        <v>0</v>
      </c>
      <c r="BD133" s="23">
        <v>0</v>
      </c>
      <c r="BE133" s="23">
        <v>0</v>
      </c>
      <c r="BF133" s="23">
        <v>0</v>
      </c>
      <c r="BG133" s="23">
        <v>0</v>
      </c>
      <c r="BH133" s="23">
        <v>0</v>
      </c>
      <c r="BI133" s="23">
        <v>0</v>
      </c>
      <c r="BJ133" s="23">
        <v>0</v>
      </c>
      <c r="BK133" s="23">
        <v>0</v>
      </c>
      <c r="BL133" s="23">
        <v>0</v>
      </c>
      <c r="BM133" s="23">
        <v>0</v>
      </c>
      <c r="BN133" s="23">
        <v>0</v>
      </c>
      <c r="BO133" s="23">
        <v>0</v>
      </c>
      <c r="BP133" s="23">
        <v>0</v>
      </c>
      <c r="BQ133" s="17" t="str">
        <f>IFERROR(INDEX(피벗!$BL$5:$CH$5,1,MATCH($BR133,INDEX(피벗!$BL:$CH,MATCH($E133,피벗!$BJ:$BJ,0),0),0)),"")</f>
        <v/>
      </c>
      <c r="BR133" s="23" t="str">
        <f>IFERROR(LARGE(INDEX(피벗!$BL:$CH,MATCH(성장고객!$E133,피벗!$BJ:$BJ,0),0),1),"")</f>
        <v/>
      </c>
      <c r="BS133" s="27" t="str">
        <f t="shared" si="8"/>
        <v/>
      </c>
      <c r="BT133" s="17" t="str">
        <f>IFERROR(INDEX(피벗!$BL$5:$CH$5,1,MATCH($BU133,INDEX(피벗!$BL:$CH,MATCH($E133,피벗!$BJ:$BJ,0),0),0)),"")</f>
        <v/>
      </c>
      <c r="BU133" s="23" t="str">
        <f>IFERROR(LARGE(INDEX(피벗!$BL:$CH,MATCH(성장고객!$E133,피벗!$BJ:$BJ,0),0),2),"")</f>
        <v/>
      </c>
      <c r="BV133" s="27" t="str">
        <f t="shared" si="9"/>
        <v/>
      </c>
      <c r="BW133" s="17" t="str">
        <f>IFERROR(INDEX(피벗!$BL$5:$CH$5,1,MATCH($BX133,INDEX(피벗!$BL:$CH,MATCH($E133,피벗!$BJ:$BJ,0),0),0)),"")</f>
        <v/>
      </c>
      <c r="BX133" s="23" t="str">
        <f>IFERROR(LARGE(INDEX(피벗!$BL:$CH,MATCH(성장고객!$E133,피벗!$BJ:$BJ,0),0),3),"")</f>
        <v/>
      </c>
      <c r="BY133" s="27" t="str">
        <f t="shared" si="10"/>
        <v/>
      </c>
      <c r="BZ133" s="17" t="str">
        <f>IFERROR(INDEX(피벗!$BL$5:$CH$5,1,MATCH($CA133,INDEX(피벗!$BL:$CH,MATCH($E133,피벗!$BJ:$BJ,0),0),0)),"")</f>
        <v/>
      </c>
      <c r="CA133" s="23" t="str">
        <f>IFERROR(LARGE(INDEX(피벗!$BL:$CH,MATCH(성장고객!$E133,피벗!$BJ:$BJ,0),0),4),"")</f>
        <v/>
      </c>
      <c r="CB133" s="27" t="str">
        <f t="shared" si="11"/>
        <v/>
      </c>
      <c r="CC133" s="17" t="str">
        <f>IFERROR(INDEX(피벗!$BL$5:$CH$5,1,MATCH($CD133,INDEX(피벗!$BL:$CH,MATCH($E133,피벗!$BJ:$BJ,0),0),0)),"")</f>
        <v/>
      </c>
      <c r="CD133" s="23" t="str">
        <f>IFERROR(LARGE(INDEX(피벗!$BL:$CH,MATCH(성장고객!$E133,피벗!$BJ:$BJ,0),0),5),"")</f>
        <v/>
      </c>
      <c r="CE133" s="27" t="str">
        <f t="shared" si="12"/>
        <v/>
      </c>
      <c r="CF133" s="23" t="str">
        <f>IFERROR(INDEX(피벗!$CI:$CI,MATCH($E133,피벗!$BJ:$BJ,0)),"")</f>
        <v/>
      </c>
      <c r="CG133" s="25" t="str">
        <f t="shared" si="13"/>
        <v/>
      </c>
      <c r="CH133" s="17" t="str">
        <f>IFERROR(INDEX(피벗!$EZ$5:$GE$5,1,MATCH($CI133,INDEX(피벗!$EZ:$GE,MATCH($E133,피벗!$EY:$EY,0),0),0)),"")</f>
        <v>홈일반전화</v>
      </c>
      <c r="CI133" s="23">
        <f>IFERROR(LARGE(INDEX(피벗!$EZ:$GE,MATCH(성장고객!$E133,피벗!$EY:$EY,0),0),1),"")</f>
        <v>2147944</v>
      </c>
      <c r="CJ133" s="17" t="str">
        <f>IFERROR(INDEX(피벗!$EZ$5:$GE$5,1,MATCH($CK133,INDEX(피벗!$EZ:$GE,MATCH($E133,피벗!$EY:$EY,0),0),0)),"")</f>
        <v>GiGA인터넷</v>
      </c>
      <c r="CK133" s="23">
        <f>IFERROR(LARGE(INDEX(피벗!$EZ:$GE,MATCH(성장고객!$E133,피벗!$EY:$EY,0),0),2),"")</f>
        <v>1961964</v>
      </c>
      <c r="CL133" s="17" t="str">
        <f>IFERROR(INDEX(피벗!$EZ$5:$GE$5,1,MATCH($CM133,INDEX(피벗!$EZ:$GE,MATCH($E133,피벗!$EY:$EY,0),0),0)),"")</f>
        <v>전용회선</v>
      </c>
      <c r="CM133" s="23">
        <f>IFERROR(LARGE(INDEX(피벗!$EZ:$GE,MATCH(성장고객!$E133,피벗!$EY:$EY,0),0),3),"")</f>
        <v>1357200</v>
      </c>
      <c r="CN133" s="17" t="str">
        <f>IFERROR(INDEX(피벗!$EZ$5:$GE$5,1,MATCH($CO133,INDEX(피벗!$EZ:$GE,MATCH($E133,피벗!$EY:$EY,0),0),0)),"")</f>
        <v>홈지능망</v>
      </c>
      <c r="CO133" s="23">
        <f>IFERROR(LARGE(INDEX(피벗!$EZ:$GE,MATCH(성장고객!$E133,피벗!$EY:$EY,0),0),4),"")</f>
        <v>561600</v>
      </c>
      <c r="CP133" s="17" t="str">
        <f>IFERROR(INDEX(피벗!$EZ$5:$GE$5,1,MATCH($CQ133,INDEX(피벗!$EZ:$GE,MATCH($E133,피벗!$EY:$EY,0),0),0)),"")</f>
        <v>MeGA인터넷</v>
      </c>
      <c r="CQ133" s="23">
        <f>IFERROR(LARGE(INDEX(피벗!$EZ:$GE,MATCH(성장고객!$E133,피벗!$EY:$EY,0),0),5),"")</f>
        <v>240000</v>
      </c>
      <c r="CR133" s="23">
        <f>IFERROR(INDEX(피벗!$GF:$GF,MATCH($E133,피벗!$EY:$EY,0)),"")</f>
        <v>6687760</v>
      </c>
    </row>
    <row r="134" spans="1:96" x14ac:dyDescent="0.45">
      <c r="A134" s="20" t="s">
        <v>982</v>
      </c>
      <c r="B134" s="20" t="s">
        <v>701</v>
      </c>
      <c r="C134" s="20" t="s">
        <v>104</v>
      </c>
      <c r="D134" s="20" t="s">
        <v>792</v>
      </c>
      <c r="E134" s="20" t="s">
        <v>840</v>
      </c>
      <c r="F134" s="21" t="s">
        <v>841</v>
      </c>
      <c r="G134" s="21" t="s">
        <v>1</v>
      </c>
      <c r="H134" s="21" t="s">
        <v>0</v>
      </c>
      <c r="I134" s="22" t="s">
        <v>842</v>
      </c>
      <c r="J134" s="22" t="s">
        <v>843</v>
      </c>
      <c r="K134" s="20" t="s">
        <v>0</v>
      </c>
      <c r="L134" s="20" t="s">
        <v>1316</v>
      </c>
      <c r="M134" s="20" t="s">
        <v>1755</v>
      </c>
      <c r="N134" s="20" t="s">
        <v>1336</v>
      </c>
      <c r="O134" s="21" t="s">
        <v>2170</v>
      </c>
      <c r="P134" s="21">
        <v>14</v>
      </c>
      <c r="Q134" s="21" t="s">
        <v>1358</v>
      </c>
      <c r="R134" s="21" t="s">
        <v>1320</v>
      </c>
      <c r="S134" s="21" t="s">
        <v>1321</v>
      </c>
      <c r="T134" s="21" t="s">
        <v>1316</v>
      </c>
      <c r="U134" s="21" t="s">
        <v>2171</v>
      </c>
      <c r="V134" s="21" t="s">
        <v>2172</v>
      </c>
      <c r="W134" s="20" t="s">
        <v>2173</v>
      </c>
      <c r="X134" s="21" t="s">
        <v>2174</v>
      </c>
      <c r="Y134" s="21" t="s">
        <v>2138</v>
      </c>
      <c r="Z134" s="21" t="s">
        <v>2175</v>
      </c>
      <c r="AA134" s="20">
        <v>3</v>
      </c>
      <c r="AB134" s="20" t="s">
        <v>1328</v>
      </c>
      <c r="AC134" s="21" t="s">
        <v>2176</v>
      </c>
      <c r="AD134" s="20" t="s">
        <v>1311</v>
      </c>
      <c r="AE134" s="16" t="str" cm="1">
        <f t="array" ref="AE134">IF(AF134="","",INDEX(전산회선!$E$4:$E$1141,_xlfn.AGGREGATE(15,6,ROW(전산회선!$E$4:$E$1141)-ROW(전산회선!$E$4)+1/((전산회선!$B$4:$B$1141=$E134)*(전산회선!$F$4:$F$1141=AF134)),1)))</f>
        <v>홈일반전화</v>
      </c>
      <c r="AF134" s="16">
        <f>IFERROR(IF(_xlfn.MAXIFS(전산회선!$F$4:$F$1141,전산회선!$B$4:$B$1141,$E134)=0,"",_xlfn.MAXIFS(전산회선!$F$4:$F$1141,전산회선!$B$4:$B$1141,$E134)),"")</f>
        <v>9</v>
      </c>
      <c r="AG134" s="16" t="str" cm="1">
        <f t="array" ref="AG134">IF(AH134="","",INDEX(전산회선!$E$4:$E$1141,_xlfn.AGGREGATE(15,6,ROW(전산회선!$E$4:$E$1141)-ROW(전산회선!$E$4)+1/((전산회선!$B$4:$B$1141=$E134)*(전산회선!$F$4:$F$1141=AH134)),1)))</f>
        <v/>
      </c>
      <c r="AH134" s="16" t="str">
        <f>IFERROR(IF(_xlfn.MAXIFS(전산회선!$F$4:$F$1141,전산회선!$B$4:$B$1141,$E134,전산회선!$F$4:$F$1141,"&lt;"&amp;AF134)=0,"",_xlfn.MAXIFS(전산회선!$F$4:$F$1141,전산회선!$B$4:$B$1141,$E134,전산회선!$F$4:$F$1141,"&lt;"&amp;AF134)),"")</f>
        <v/>
      </c>
      <c r="AI134" s="16" t="str" cm="1">
        <f t="array" ref="AI134">IF(AJ134="","",INDEX(전산회선!$E$4:$E$1141,_xlfn.AGGREGATE(15,6,ROW(전산회선!$E$4:$E$1141)-ROW(전산회선!$E$4)+1/((전산회선!$B$4:$B$1141=$E134)*(전산회선!$F$4:$F$1141=AJ134)),1)))</f>
        <v/>
      </c>
      <c r="AJ134" s="16" t="str">
        <f>IFERROR(IF(_xlfn.MAXIFS(전산회선!$F$4:$F$1141,전산회선!$B$4:$B$1141,$E134,전산회선!$F$4:$F$1141,"&lt;"&amp;AH134)=0,"",_xlfn.MAXIFS(전산회선!$F$4:$F$1141,전산회선!$B$4:$B$1141,$E134,전산회선!$F$4:$F$1141,"&lt;"&amp;AH134)),"")</f>
        <v/>
      </c>
      <c r="AK134" s="16" t="str" cm="1">
        <f t="array" ref="AK134">IF(AL134="","",INDEX(전산회선!$E$4:$E$1141,_xlfn.AGGREGATE(15,6,ROW(전산회선!$E$4:$E$1141)-ROW(전산회선!$E$4)+1/((전산회선!$B$4:$B$1141=$E134)*(전산회선!$F$4:$F$1141=AL134)),1)))</f>
        <v/>
      </c>
      <c r="AL134" s="16" t="str">
        <f>IFERROR(IF(_xlfn.MAXIFS(전산회선!$F$4:$F$1141,전산회선!$B$4:$B$1141,$E134,전산회선!$F$4:$F$1141,"&lt;"&amp;AJ134)=0,"",_xlfn.MAXIFS(전산회선!$F$4:$F$1141,전산회선!$B$4:$B$1141,$E134,전산회선!$F$4:$F$1141,"&lt;"&amp;AJ134)),"")</f>
        <v/>
      </c>
      <c r="AM134" s="16" t="str" cm="1">
        <f t="array" ref="AM134">IF(AN134="","",INDEX(전산회선!$E$4:$E$1141,_xlfn.AGGREGATE(15,6,ROW(전산회선!$E$4:$E$1141)-ROW(전산회선!$E$4)+1/((전산회선!$B$4:$B$1141=$E134)*(전산회선!$F$4:$F$1141=AN134)),1)))</f>
        <v/>
      </c>
      <c r="AN134" s="16" t="str">
        <f>IFERROR(IF(_xlfn.MAXIFS(전산회선!$F$4:$F$1141,전산회선!$B$4:$B$1141,$E134,전산회선!$F$4:$F$1141,"&lt;"&amp;AL134)=0,"",_xlfn.MAXIFS(전산회선!$F$4:$F$1141,전산회선!$B$4:$B$1141,$E134,전산회선!$F$4:$F$1141,"&lt;"&amp;AL134)),"")</f>
        <v/>
      </c>
      <c r="AO134" s="23">
        <v>52362</v>
      </c>
      <c r="AP134" s="23">
        <v>52541</v>
      </c>
      <c r="AQ134" s="23">
        <v>52447</v>
      </c>
      <c r="AR134" s="23">
        <v>52541</v>
      </c>
      <c r="AS134" s="23">
        <v>51198</v>
      </c>
      <c r="AT134" s="23">
        <v>51252</v>
      </c>
      <c r="AU134" s="23">
        <v>51959</v>
      </c>
      <c r="AV134" s="23">
        <v>50993</v>
      </c>
      <c r="AW134" s="23">
        <v>50639</v>
      </c>
      <c r="AX134" s="23">
        <v>50756</v>
      </c>
      <c r="AY134" s="23">
        <v>50600</v>
      </c>
      <c r="AZ134" s="23">
        <v>50931</v>
      </c>
      <c r="BA134" s="23">
        <v>51518.25</v>
      </c>
      <c r="BB134" s="23">
        <f t="shared" ref="BB134:BB197" si="14">SUM(AO134:AZ134)</f>
        <v>618219</v>
      </c>
      <c r="BC134" s="23">
        <v>0</v>
      </c>
      <c r="BD134" s="23">
        <v>0</v>
      </c>
      <c r="BE134" s="23">
        <v>0</v>
      </c>
      <c r="BF134" s="23">
        <v>0</v>
      </c>
      <c r="BG134" s="23">
        <v>0</v>
      </c>
      <c r="BH134" s="23">
        <v>0</v>
      </c>
      <c r="BI134" s="23">
        <v>0</v>
      </c>
      <c r="BJ134" s="23">
        <v>0</v>
      </c>
      <c r="BK134" s="23">
        <v>0</v>
      </c>
      <c r="BL134" s="23">
        <v>0</v>
      </c>
      <c r="BM134" s="23">
        <v>0</v>
      </c>
      <c r="BN134" s="23">
        <v>0</v>
      </c>
      <c r="BO134" s="23">
        <v>0</v>
      </c>
      <c r="BP134" s="23">
        <v>0</v>
      </c>
      <c r="BQ134" s="17" t="str">
        <f>IFERROR(INDEX(피벗!$BL$5:$CH$5,1,MATCH($BR134,INDEX(피벗!$BL:$CH,MATCH($E134,피벗!$BJ:$BJ,0),0),0)),"")</f>
        <v/>
      </c>
      <c r="BR134" s="23" t="str">
        <f>IFERROR(LARGE(INDEX(피벗!$BL:$CH,MATCH(성장고객!$E134,피벗!$BJ:$BJ,0),0),1),"")</f>
        <v/>
      </c>
      <c r="BS134" s="27" t="str">
        <f t="shared" ref="BS134:BS197" si="15">IFERROR(BR134/$BB134,"")</f>
        <v/>
      </c>
      <c r="BT134" s="17" t="str">
        <f>IFERROR(INDEX(피벗!$BL$5:$CH$5,1,MATCH($BU134,INDEX(피벗!$BL:$CH,MATCH($E134,피벗!$BJ:$BJ,0),0),0)),"")</f>
        <v/>
      </c>
      <c r="BU134" s="23" t="str">
        <f>IFERROR(LARGE(INDEX(피벗!$BL:$CH,MATCH(성장고객!$E134,피벗!$BJ:$BJ,0),0),2),"")</f>
        <v/>
      </c>
      <c r="BV134" s="27" t="str">
        <f t="shared" ref="BV134:BV197" si="16">IFERROR(BU134/$BB134,"")</f>
        <v/>
      </c>
      <c r="BW134" s="17" t="str">
        <f>IFERROR(INDEX(피벗!$BL$5:$CH$5,1,MATCH($BX134,INDEX(피벗!$BL:$CH,MATCH($E134,피벗!$BJ:$BJ,0),0),0)),"")</f>
        <v/>
      </c>
      <c r="BX134" s="23" t="str">
        <f>IFERROR(LARGE(INDEX(피벗!$BL:$CH,MATCH(성장고객!$E134,피벗!$BJ:$BJ,0),0),3),"")</f>
        <v/>
      </c>
      <c r="BY134" s="27" t="str">
        <f t="shared" ref="BY134:BY197" si="17">IFERROR(BX134/$BB134,"")</f>
        <v/>
      </c>
      <c r="BZ134" s="17" t="str">
        <f>IFERROR(INDEX(피벗!$BL$5:$CH$5,1,MATCH($CA134,INDEX(피벗!$BL:$CH,MATCH($E134,피벗!$BJ:$BJ,0),0),0)),"")</f>
        <v/>
      </c>
      <c r="CA134" s="23" t="str">
        <f>IFERROR(LARGE(INDEX(피벗!$BL:$CH,MATCH(성장고객!$E134,피벗!$BJ:$BJ,0),0),4),"")</f>
        <v/>
      </c>
      <c r="CB134" s="27" t="str">
        <f t="shared" ref="CB134:CB197" si="18">IFERROR(CA134/$BB134,"")</f>
        <v/>
      </c>
      <c r="CC134" s="17" t="str">
        <f>IFERROR(INDEX(피벗!$BL$5:$CH$5,1,MATCH($CD134,INDEX(피벗!$BL:$CH,MATCH($E134,피벗!$BJ:$BJ,0),0),0)),"")</f>
        <v/>
      </c>
      <c r="CD134" s="23" t="str">
        <f>IFERROR(LARGE(INDEX(피벗!$BL:$CH,MATCH(성장고객!$E134,피벗!$BJ:$BJ,0),0),5),"")</f>
        <v/>
      </c>
      <c r="CE134" s="27" t="str">
        <f t="shared" ref="CE134:CE197" si="19">IFERROR(CD134/$BB134,"")</f>
        <v/>
      </c>
      <c r="CF134" s="23" t="str">
        <f>IFERROR(INDEX(피벗!$CI:$CI,MATCH($E134,피벗!$BJ:$BJ,0)),"")</f>
        <v/>
      </c>
      <c r="CG134" s="25" t="str">
        <f t="shared" ref="CG134:CG197" si="20">IFERROR(CF134/$BB134,"")</f>
        <v/>
      </c>
      <c r="CH134" s="17" t="str">
        <f>IFERROR(INDEX(피벗!$EZ$5:$GE$5,1,MATCH($CI134,INDEX(피벗!$EZ:$GE,MATCH($E134,피벗!$EY:$EY,0),0),0)),"")</f>
        <v>홈일반전화</v>
      </c>
      <c r="CI134" s="23">
        <f>IFERROR(LARGE(INDEX(피벗!$EZ:$GE,MATCH(성장고객!$E134,피벗!$EY:$EY,0),0),1),"")</f>
        <v>524619</v>
      </c>
      <c r="CJ134" s="17" t="str">
        <f>IFERROR(INDEX(피벗!$EZ$5:$GE$5,1,MATCH($CK134,INDEX(피벗!$EZ:$GE,MATCH($E134,피벗!$EY:$EY,0),0),0)),"")</f>
        <v>홈지능망</v>
      </c>
      <c r="CK134" s="23">
        <f>IFERROR(LARGE(INDEX(피벗!$EZ:$GE,MATCH(성장고객!$E134,피벗!$EY:$EY,0),0),2),"")</f>
        <v>52800</v>
      </c>
      <c r="CL134" s="17" t="str">
        <f>IFERROR(INDEX(피벗!$EZ$5:$GE$5,1,MATCH($CM134,INDEX(피벗!$EZ:$GE,MATCH($E134,피벗!$EY:$EY,0),0),0)),"")</f>
        <v>기업메시징</v>
      </c>
      <c r="CM134" s="23">
        <f>IFERROR(LARGE(INDEX(피벗!$EZ:$GE,MATCH(성장고객!$E134,피벗!$EY:$EY,0),0),3),"")</f>
        <v>40800</v>
      </c>
      <c r="CN134" s="17" t="str">
        <f>IFERROR(INDEX(피벗!$EZ$5:$GE$5,1,MATCH($CO134,INDEX(피벗!$EZ:$GE,MATCH($E134,피벗!$EY:$EY,0),0),0)),"")</f>
        <v>AI기업지능망</v>
      </c>
      <c r="CO134" s="23">
        <f>IFERROR(LARGE(INDEX(피벗!$EZ:$GE,MATCH(성장고객!$E134,피벗!$EY:$EY,0),0),4),"")</f>
        <v>0</v>
      </c>
      <c r="CP134" s="17" t="str">
        <f>IFERROR(INDEX(피벗!$EZ$5:$GE$5,1,MATCH($CQ134,INDEX(피벗!$EZ:$GE,MATCH($E134,피벗!$EY:$EY,0),0),0)),"")</f>
        <v/>
      </c>
      <c r="CQ134" s="23" t="str">
        <f>IFERROR(LARGE(INDEX(피벗!$EZ:$GE,MATCH(성장고객!$E134,피벗!$EY:$EY,0),0),5),"")</f>
        <v/>
      </c>
      <c r="CR134" s="23">
        <f>IFERROR(INDEX(피벗!$GF:$GF,MATCH($E134,피벗!$EY:$EY,0)),"")</f>
        <v>618219</v>
      </c>
    </row>
    <row r="135" spans="1:96" x14ac:dyDescent="0.45">
      <c r="A135" s="20" t="s">
        <v>982</v>
      </c>
      <c r="B135" s="20" t="s">
        <v>29</v>
      </c>
      <c r="C135" s="20" t="s">
        <v>30</v>
      </c>
      <c r="D135" s="20" t="s">
        <v>95</v>
      </c>
      <c r="E135" s="20" t="s">
        <v>1062</v>
      </c>
      <c r="F135" s="21" t="s">
        <v>1063</v>
      </c>
      <c r="G135" s="21" t="s">
        <v>1</v>
      </c>
      <c r="H135" s="21" t="s">
        <v>0</v>
      </c>
      <c r="I135" s="22"/>
      <c r="J135" s="22"/>
      <c r="K135" s="20" t="s">
        <v>9</v>
      </c>
      <c r="L135" s="20" t="s">
        <v>9</v>
      </c>
      <c r="M135" s="20" t="s">
        <v>9</v>
      </c>
      <c r="N135" s="20" t="s">
        <v>9</v>
      </c>
      <c r="O135" s="21" t="s">
        <v>9</v>
      </c>
      <c r="P135" s="21" t="s">
        <v>9</v>
      </c>
      <c r="Q135" s="21" t="s">
        <v>9</v>
      </c>
      <c r="R135" s="21" t="s">
        <v>9</v>
      </c>
      <c r="S135" s="21" t="s">
        <v>9</v>
      </c>
      <c r="T135" s="21" t="s">
        <v>9</v>
      </c>
      <c r="U135" s="21" t="s">
        <v>9</v>
      </c>
      <c r="V135" s="21" t="s">
        <v>9</v>
      </c>
      <c r="W135" s="20" t="s">
        <v>9</v>
      </c>
      <c r="X135" s="21" t="s">
        <v>9</v>
      </c>
      <c r="Y135" s="21" t="s">
        <v>9</v>
      </c>
      <c r="Z135" s="21" t="s">
        <v>9</v>
      </c>
      <c r="AA135" s="20" t="s">
        <v>9</v>
      </c>
      <c r="AB135" s="20" t="s">
        <v>9</v>
      </c>
      <c r="AC135" s="21" t="s">
        <v>9</v>
      </c>
      <c r="AD135" s="20" t="s">
        <v>9</v>
      </c>
      <c r="AE135" s="16" t="str" cm="1">
        <f t="array" ref="AE135">IF(AF135="","",INDEX(전산회선!$E$4:$E$1141,_xlfn.AGGREGATE(15,6,ROW(전산회선!$E$4:$E$1141)-ROW(전산회선!$E$4)+1/((전산회선!$B$4:$B$1141=$E135)*(전산회선!$F$4:$F$1141=AF135)),1)))</f>
        <v>홈일반전화</v>
      </c>
      <c r="AF135" s="16">
        <f>IFERROR(IF(_xlfn.MAXIFS(전산회선!$F$4:$F$1141,전산회선!$B$4:$B$1141,$E135)=0,"",_xlfn.MAXIFS(전산회선!$F$4:$F$1141,전산회선!$B$4:$B$1141,$E135)),"")</f>
        <v>16</v>
      </c>
      <c r="AG135" s="16" t="str" cm="1">
        <f t="array" ref="AG135">IF(AH135="","",INDEX(전산회선!$E$4:$E$1141,_xlfn.AGGREGATE(15,6,ROW(전산회선!$E$4:$E$1141)-ROW(전산회선!$E$4)+1/((전산회선!$B$4:$B$1141=$E135)*(전산회선!$F$4:$F$1141=AH135)),1)))</f>
        <v>MeGA인터넷</v>
      </c>
      <c r="AH135" s="16">
        <f>IFERROR(IF(_xlfn.MAXIFS(전산회선!$F$4:$F$1141,전산회선!$B$4:$B$1141,$E135,전산회선!$F$4:$F$1141,"&lt;"&amp;AF135)=0,"",_xlfn.MAXIFS(전산회선!$F$4:$F$1141,전산회선!$B$4:$B$1141,$E135,전산회선!$F$4:$F$1141,"&lt;"&amp;AF135)),"")</f>
        <v>4</v>
      </c>
      <c r="AI135" s="16" t="str" cm="1">
        <f t="array" ref="AI135">IF(AJ135="","",INDEX(전산회선!$E$4:$E$1141,_xlfn.AGGREGATE(15,6,ROW(전산회선!$E$4:$E$1141)-ROW(전산회선!$E$4)+1/((전산회선!$B$4:$B$1141=$E135)*(전산회선!$F$4:$F$1141=AJ135)),1)))</f>
        <v>5G</v>
      </c>
      <c r="AJ135" s="16">
        <f>IFERROR(IF(_xlfn.MAXIFS(전산회선!$F$4:$F$1141,전산회선!$B$4:$B$1141,$E135,전산회선!$F$4:$F$1141,"&lt;"&amp;AH135)=0,"",_xlfn.MAXIFS(전산회선!$F$4:$F$1141,전산회선!$B$4:$B$1141,$E135,전산회선!$F$4:$F$1141,"&lt;"&amp;AH135)),"")</f>
        <v>1</v>
      </c>
      <c r="AK135" s="16" t="str" cm="1">
        <f t="array" ref="AK135">IF(AL135="","",INDEX(전산회선!$E$4:$E$1141,_xlfn.AGGREGATE(15,6,ROW(전산회선!$E$4:$E$1141)-ROW(전산회선!$E$4)+1/((전산회선!$B$4:$B$1141=$E135)*(전산회선!$F$4:$F$1141=AL135)),1)))</f>
        <v/>
      </c>
      <c r="AL135" s="16" t="str">
        <f>IFERROR(IF(_xlfn.MAXIFS(전산회선!$F$4:$F$1141,전산회선!$B$4:$B$1141,$E135,전산회선!$F$4:$F$1141,"&lt;"&amp;AJ135)=0,"",_xlfn.MAXIFS(전산회선!$F$4:$F$1141,전산회선!$B$4:$B$1141,$E135,전산회선!$F$4:$F$1141,"&lt;"&amp;AJ135)),"")</f>
        <v/>
      </c>
      <c r="AM135" s="16" t="str" cm="1">
        <f t="array" ref="AM135">IF(AN135="","",INDEX(전산회선!$E$4:$E$1141,_xlfn.AGGREGATE(15,6,ROW(전산회선!$E$4:$E$1141)-ROW(전산회선!$E$4)+1/((전산회선!$B$4:$B$1141=$E135)*(전산회선!$F$4:$F$1141=AN135)),1)))</f>
        <v/>
      </c>
      <c r="AN135" s="16" t="str">
        <f>IFERROR(IF(_xlfn.MAXIFS(전산회선!$F$4:$F$1141,전산회선!$B$4:$B$1141,$E135,전산회선!$F$4:$F$1141,"&lt;"&amp;AL135)=0,"",_xlfn.MAXIFS(전산회선!$F$4:$F$1141,전산회선!$B$4:$B$1141,$E135,전산회선!$F$4:$F$1141,"&lt;"&amp;AL135)),"")</f>
        <v/>
      </c>
      <c r="AO135" s="23">
        <v>768773.5</v>
      </c>
      <c r="AP135" s="23">
        <v>767761.5</v>
      </c>
      <c r="AQ135" s="23">
        <v>767847.5</v>
      </c>
      <c r="AR135" s="23">
        <v>740422.5</v>
      </c>
      <c r="AS135" s="23">
        <v>738286.5</v>
      </c>
      <c r="AT135" s="23">
        <v>735891.5</v>
      </c>
      <c r="AU135" s="23">
        <v>745449.5</v>
      </c>
      <c r="AV135" s="23">
        <v>738857.5</v>
      </c>
      <c r="AW135" s="23">
        <v>757788.5</v>
      </c>
      <c r="AX135" s="23">
        <v>742065.5</v>
      </c>
      <c r="AY135" s="23">
        <v>775411.5</v>
      </c>
      <c r="AZ135" s="23">
        <v>746850.5</v>
      </c>
      <c r="BA135" s="23">
        <v>752117.16666666663</v>
      </c>
      <c r="BB135" s="23">
        <f t="shared" si="14"/>
        <v>9025406</v>
      </c>
      <c r="BC135" s="23">
        <v>0</v>
      </c>
      <c r="BD135" s="23">
        <v>0</v>
      </c>
      <c r="BE135" s="23">
        <v>0</v>
      </c>
      <c r="BF135" s="23">
        <v>0</v>
      </c>
      <c r="BG135" s="23">
        <v>0</v>
      </c>
      <c r="BH135" s="23">
        <v>0</v>
      </c>
      <c r="BI135" s="23">
        <v>0</v>
      </c>
      <c r="BJ135" s="23">
        <v>0</v>
      </c>
      <c r="BK135" s="23">
        <v>0</v>
      </c>
      <c r="BL135" s="23">
        <v>0</v>
      </c>
      <c r="BM135" s="23">
        <v>0</v>
      </c>
      <c r="BN135" s="23">
        <v>0</v>
      </c>
      <c r="BO135" s="23">
        <v>0</v>
      </c>
      <c r="BP135" s="23">
        <v>0</v>
      </c>
      <c r="BQ135" s="17" t="str">
        <f>IFERROR(INDEX(피벗!$BL$5:$CH$5,1,MATCH($BR135,INDEX(피벗!$BL:$CH,MATCH($E135,피벗!$BJ:$BJ,0),0),0)),"")</f>
        <v/>
      </c>
      <c r="BR135" s="23" t="str">
        <f>IFERROR(LARGE(INDEX(피벗!$BL:$CH,MATCH(성장고객!$E135,피벗!$BJ:$BJ,0),0),1),"")</f>
        <v/>
      </c>
      <c r="BS135" s="27" t="str">
        <f t="shared" si="15"/>
        <v/>
      </c>
      <c r="BT135" s="17" t="str">
        <f>IFERROR(INDEX(피벗!$BL$5:$CH$5,1,MATCH($BU135,INDEX(피벗!$BL:$CH,MATCH($E135,피벗!$BJ:$BJ,0),0),0)),"")</f>
        <v/>
      </c>
      <c r="BU135" s="23" t="str">
        <f>IFERROR(LARGE(INDEX(피벗!$BL:$CH,MATCH(성장고객!$E135,피벗!$BJ:$BJ,0),0),2),"")</f>
        <v/>
      </c>
      <c r="BV135" s="27" t="str">
        <f t="shared" si="16"/>
        <v/>
      </c>
      <c r="BW135" s="17" t="str">
        <f>IFERROR(INDEX(피벗!$BL$5:$CH$5,1,MATCH($BX135,INDEX(피벗!$BL:$CH,MATCH($E135,피벗!$BJ:$BJ,0),0),0)),"")</f>
        <v/>
      </c>
      <c r="BX135" s="23" t="str">
        <f>IFERROR(LARGE(INDEX(피벗!$BL:$CH,MATCH(성장고객!$E135,피벗!$BJ:$BJ,0),0),3),"")</f>
        <v/>
      </c>
      <c r="BY135" s="27" t="str">
        <f t="shared" si="17"/>
        <v/>
      </c>
      <c r="BZ135" s="17" t="str">
        <f>IFERROR(INDEX(피벗!$BL$5:$CH$5,1,MATCH($CA135,INDEX(피벗!$BL:$CH,MATCH($E135,피벗!$BJ:$BJ,0),0),0)),"")</f>
        <v/>
      </c>
      <c r="CA135" s="23" t="str">
        <f>IFERROR(LARGE(INDEX(피벗!$BL:$CH,MATCH(성장고객!$E135,피벗!$BJ:$BJ,0),0),4),"")</f>
        <v/>
      </c>
      <c r="CB135" s="27" t="str">
        <f t="shared" si="18"/>
        <v/>
      </c>
      <c r="CC135" s="17" t="str">
        <f>IFERROR(INDEX(피벗!$BL$5:$CH$5,1,MATCH($CD135,INDEX(피벗!$BL:$CH,MATCH($E135,피벗!$BJ:$BJ,0),0),0)),"")</f>
        <v/>
      </c>
      <c r="CD135" s="23" t="str">
        <f>IFERROR(LARGE(INDEX(피벗!$BL:$CH,MATCH(성장고객!$E135,피벗!$BJ:$BJ,0),0),5),"")</f>
        <v/>
      </c>
      <c r="CE135" s="27" t="str">
        <f t="shared" si="19"/>
        <v/>
      </c>
      <c r="CF135" s="23" t="str">
        <f>IFERROR(INDEX(피벗!$CI:$CI,MATCH($E135,피벗!$BJ:$BJ,0)),"")</f>
        <v/>
      </c>
      <c r="CG135" s="25" t="str">
        <f t="shared" si="20"/>
        <v/>
      </c>
      <c r="CH135" s="17" t="str">
        <f>IFERROR(INDEX(피벗!$EZ$5:$GE$5,1,MATCH($CI135,INDEX(피벗!$EZ:$GE,MATCH($E135,피벗!$EY:$EY,0),0),0)),"")</f>
        <v>홈일반전화</v>
      </c>
      <c r="CI135" s="23">
        <f>IFERROR(LARGE(INDEX(피벗!$EZ:$GE,MATCH(성장고객!$E135,피벗!$EY:$EY,0),0),1),"")</f>
        <v>3616800</v>
      </c>
      <c r="CJ135" s="17" t="str">
        <f>IFERROR(INDEX(피벗!$EZ$5:$GE$5,1,MATCH($CK135,INDEX(피벗!$EZ:$GE,MATCH($E135,피벗!$EY:$EY,0),0),0)),"")</f>
        <v>MeGA인터넷</v>
      </c>
      <c r="CK135" s="23">
        <f>IFERROR(LARGE(INDEX(피벗!$EZ:$GE,MATCH(성장고객!$E135,피벗!$EY:$EY,0),0),2),"")</f>
        <v>2538449</v>
      </c>
      <c r="CL135" s="17" t="str">
        <f>IFERROR(INDEX(피벗!$EZ$5:$GE$5,1,MATCH($CM135,INDEX(피벗!$EZ:$GE,MATCH($E135,피벗!$EY:$EY,0),0),0)),"")</f>
        <v>GiGA인터넷</v>
      </c>
      <c r="CM135" s="23">
        <f>IFERROR(LARGE(INDEX(피벗!$EZ:$GE,MATCH(성장고객!$E135,피벗!$EY:$EY,0),0),3),"")</f>
        <v>720000</v>
      </c>
      <c r="CN135" s="17" t="str">
        <f>IFERROR(INDEX(피벗!$EZ$5:$GE$5,1,MATCH($CO135,INDEX(피벗!$EZ:$GE,MATCH($E135,피벗!$EY:$EY,0),0),0)),"")</f>
        <v>홈지능망</v>
      </c>
      <c r="CO135" s="23">
        <f>IFERROR(LARGE(INDEX(피벗!$EZ:$GE,MATCH(성장고객!$E135,피벗!$EY:$EY,0),0),4),"")</f>
        <v>644691</v>
      </c>
      <c r="CP135" s="17" t="str">
        <f>IFERROR(INDEX(피벗!$EZ$5:$GE$5,1,MATCH($CQ135,INDEX(피벗!$EZ:$GE,MATCH($E135,피벗!$EY:$EY,0),0),0)),"")</f>
        <v>AI기업지능망</v>
      </c>
      <c r="CQ135" s="23">
        <f>IFERROR(LARGE(INDEX(피벗!$EZ:$GE,MATCH(성장고객!$E135,피벗!$EY:$EY,0),0),5),"")</f>
        <v>545670</v>
      </c>
      <c r="CR135" s="23">
        <f>IFERROR(INDEX(피벗!$GF:$GF,MATCH($E135,피벗!$EY:$EY,0)),"")</f>
        <v>9025406</v>
      </c>
    </row>
    <row r="136" spans="1:96" x14ac:dyDescent="0.45">
      <c r="A136" s="20" t="s">
        <v>982</v>
      </c>
      <c r="B136" s="20" t="s">
        <v>26</v>
      </c>
      <c r="C136" s="20" t="s">
        <v>30</v>
      </c>
      <c r="D136" s="20" t="s">
        <v>1214</v>
      </c>
      <c r="E136" s="20" t="s">
        <v>1236</v>
      </c>
      <c r="F136" s="21" t="s">
        <v>464</v>
      </c>
      <c r="G136" s="21" t="s">
        <v>1</v>
      </c>
      <c r="H136" s="21" t="s">
        <v>0</v>
      </c>
      <c r="I136" s="22" t="s">
        <v>1237</v>
      </c>
      <c r="J136" s="22">
        <v>5138101601</v>
      </c>
      <c r="K136" s="20" t="s">
        <v>0</v>
      </c>
      <c r="L136" s="20" t="s">
        <v>1316</v>
      </c>
      <c r="M136" s="20" t="s">
        <v>1335</v>
      </c>
      <c r="N136" s="20" t="s">
        <v>1336</v>
      </c>
      <c r="O136" s="21" t="s">
        <v>2403</v>
      </c>
      <c r="P136" s="21">
        <v>25</v>
      </c>
      <c r="Q136" s="21" t="s">
        <v>1347</v>
      </c>
      <c r="R136" s="21" t="s">
        <v>1320</v>
      </c>
      <c r="S136" s="21" t="s">
        <v>1321</v>
      </c>
      <c r="T136" s="21" t="s">
        <v>1316</v>
      </c>
      <c r="U136" s="21" t="s">
        <v>2405</v>
      </c>
      <c r="V136" s="21" t="s">
        <v>2790</v>
      </c>
      <c r="W136" s="20" t="s">
        <v>2791</v>
      </c>
      <c r="X136" s="21" t="s">
        <v>2792</v>
      </c>
      <c r="Y136" s="21" t="s">
        <v>2409</v>
      </c>
      <c r="Z136" s="21" t="s">
        <v>2793</v>
      </c>
      <c r="AA136" s="20">
        <v>17</v>
      </c>
      <c r="AB136" s="20" t="s">
        <v>1545</v>
      </c>
      <c r="AC136" s="21" t="s">
        <v>2411</v>
      </c>
      <c r="AD136" s="20" t="s">
        <v>1313</v>
      </c>
      <c r="AE136" s="16" t="str" cm="1">
        <f t="array" ref="AE136">IF(AF136="","",INDEX(전산회선!$E$4:$E$1141,_xlfn.AGGREGATE(15,6,ROW(전산회선!$E$4:$E$1141)-ROW(전산회선!$E$4)+1/((전산회선!$B$4:$B$1141=$E136)*(전산회선!$F$4:$F$1141=AF136)),1)))</f>
        <v>MeGA인터넷</v>
      </c>
      <c r="AF136" s="16">
        <f>IFERROR(IF(_xlfn.MAXIFS(전산회선!$F$4:$F$1141,전산회선!$B$4:$B$1141,$E136)=0,"",_xlfn.MAXIFS(전산회선!$F$4:$F$1141,전산회선!$B$4:$B$1141,$E136)),"")</f>
        <v>3</v>
      </c>
      <c r="AG136" s="16" t="str" cm="1">
        <f t="array" ref="AG136">IF(AH136="","",INDEX(전산회선!$E$4:$E$1141,_xlfn.AGGREGATE(15,6,ROW(전산회선!$E$4:$E$1141)-ROW(전산회선!$E$4)+1/((전산회선!$B$4:$B$1141=$E136)*(전산회선!$F$4:$F$1141=AH136)),1)))</f>
        <v>GiGA인터넷</v>
      </c>
      <c r="AH136" s="16">
        <f>IFERROR(IF(_xlfn.MAXIFS(전산회선!$F$4:$F$1141,전산회선!$B$4:$B$1141,$E136,전산회선!$F$4:$F$1141,"&lt;"&amp;AF136)=0,"",_xlfn.MAXIFS(전산회선!$F$4:$F$1141,전산회선!$B$4:$B$1141,$E136,전산회선!$F$4:$F$1141,"&lt;"&amp;AF136)),"")</f>
        <v>1</v>
      </c>
      <c r="AI136" s="16" t="str" cm="1">
        <f t="array" ref="AI136">IF(AJ136="","",INDEX(전산회선!$E$4:$E$1141,_xlfn.AGGREGATE(15,6,ROW(전산회선!$E$4:$E$1141)-ROW(전산회선!$E$4)+1/((전산회선!$B$4:$B$1141=$E136)*(전산회선!$F$4:$F$1141=AJ136)),1)))</f>
        <v/>
      </c>
      <c r="AJ136" s="16" t="str">
        <f>IFERROR(IF(_xlfn.MAXIFS(전산회선!$F$4:$F$1141,전산회선!$B$4:$B$1141,$E136,전산회선!$F$4:$F$1141,"&lt;"&amp;AH136)=0,"",_xlfn.MAXIFS(전산회선!$F$4:$F$1141,전산회선!$B$4:$B$1141,$E136,전산회선!$F$4:$F$1141,"&lt;"&amp;AH136)),"")</f>
        <v/>
      </c>
      <c r="AK136" s="16" t="str" cm="1">
        <f t="array" ref="AK136">IF(AL136="","",INDEX(전산회선!$E$4:$E$1141,_xlfn.AGGREGATE(15,6,ROW(전산회선!$E$4:$E$1141)-ROW(전산회선!$E$4)+1/((전산회선!$B$4:$B$1141=$E136)*(전산회선!$F$4:$F$1141=AL136)),1)))</f>
        <v/>
      </c>
      <c r="AL136" s="16" t="str">
        <f>IFERROR(IF(_xlfn.MAXIFS(전산회선!$F$4:$F$1141,전산회선!$B$4:$B$1141,$E136,전산회선!$F$4:$F$1141,"&lt;"&amp;AJ136)=0,"",_xlfn.MAXIFS(전산회선!$F$4:$F$1141,전산회선!$B$4:$B$1141,$E136,전산회선!$F$4:$F$1141,"&lt;"&amp;AJ136)),"")</f>
        <v/>
      </c>
      <c r="AM136" s="16" t="str" cm="1">
        <f t="array" ref="AM136">IF(AN136="","",INDEX(전산회선!$E$4:$E$1141,_xlfn.AGGREGATE(15,6,ROW(전산회선!$E$4:$E$1141)-ROW(전산회선!$E$4)+1/((전산회선!$B$4:$B$1141=$E136)*(전산회선!$F$4:$F$1141=AN136)),1)))</f>
        <v/>
      </c>
      <c r="AN136" s="16" t="str">
        <f>IFERROR(IF(_xlfn.MAXIFS(전산회선!$F$4:$F$1141,전산회선!$B$4:$B$1141,$E136,전산회선!$F$4:$F$1141,"&lt;"&amp;AL136)=0,"",_xlfn.MAXIFS(전산회선!$F$4:$F$1141,전산회선!$B$4:$B$1141,$E136,전산회선!$F$4:$F$1141,"&lt;"&amp;AL136)),"")</f>
        <v/>
      </c>
      <c r="AO136" s="23">
        <v>922320</v>
      </c>
      <c r="AP136" s="23">
        <v>922320</v>
      </c>
      <c r="AQ136" s="23">
        <v>616623</v>
      </c>
      <c r="AR136" s="23">
        <v>375300</v>
      </c>
      <c r="AS136" s="23">
        <v>375300</v>
      </c>
      <c r="AT136" s="23">
        <v>375300</v>
      </c>
      <c r="AU136" s="23">
        <v>375300</v>
      </c>
      <c r="AV136" s="23">
        <v>375300</v>
      </c>
      <c r="AW136" s="23">
        <v>375300</v>
      </c>
      <c r="AX136" s="23">
        <v>375300</v>
      </c>
      <c r="AY136" s="23">
        <v>375300</v>
      </c>
      <c r="AZ136" s="23">
        <v>375300</v>
      </c>
      <c r="BA136" s="23">
        <v>486580.25</v>
      </c>
      <c r="BB136" s="23">
        <f t="shared" si="14"/>
        <v>5838963</v>
      </c>
      <c r="BC136" s="23">
        <v>0</v>
      </c>
      <c r="BD136" s="23">
        <v>0</v>
      </c>
      <c r="BE136" s="23">
        <v>0</v>
      </c>
      <c r="BF136" s="23">
        <v>181950</v>
      </c>
      <c r="BG136" s="23">
        <v>181950</v>
      </c>
      <c r="BH136" s="23">
        <v>181950</v>
      </c>
      <c r="BI136" s="23">
        <v>181950</v>
      </c>
      <c r="BJ136" s="23">
        <v>181950</v>
      </c>
      <c r="BK136" s="23">
        <v>181950</v>
      </c>
      <c r="BL136" s="23">
        <v>181950</v>
      </c>
      <c r="BM136" s="23">
        <v>181950</v>
      </c>
      <c r="BN136" s="23">
        <v>181950</v>
      </c>
      <c r="BO136" s="23">
        <v>136462.5</v>
      </c>
      <c r="BP136" s="23">
        <v>1637550</v>
      </c>
      <c r="BQ136" s="17" t="str">
        <f>IFERROR(INDEX(피벗!$BL$5:$CH$5,1,MATCH($BR136,INDEX(피벗!$BL:$CH,MATCH($E136,피벗!$BJ:$BJ,0),0),0)),"")</f>
        <v>데이터플랫폼</v>
      </c>
      <c r="BR136" s="23">
        <f>IFERROR(LARGE(INDEX(피벗!$BL:$CH,MATCH(성장고객!$E136,피벗!$BJ:$BJ,0),0),1),"")</f>
        <v>1637550</v>
      </c>
      <c r="BS136" s="27">
        <f t="shared" si="15"/>
        <v>0.28045219673424887</v>
      </c>
      <c r="BT136" s="17" t="str">
        <f>IFERROR(INDEX(피벗!$BL$5:$CH$5,1,MATCH($BU136,INDEX(피벗!$BL:$CH,MATCH($E136,피벗!$BJ:$BJ,0),0),0)),"")</f>
        <v/>
      </c>
      <c r="BU136" s="23" t="str">
        <f>IFERROR(LARGE(INDEX(피벗!$BL:$CH,MATCH(성장고객!$E136,피벗!$BJ:$BJ,0),0),2),"")</f>
        <v/>
      </c>
      <c r="BV136" s="27" t="str">
        <f t="shared" si="16"/>
        <v/>
      </c>
      <c r="BW136" s="17" t="str">
        <f>IFERROR(INDEX(피벗!$BL$5:$CH$5,1,MATCH($BX136,INDEX(피벗!$BL:$CH,MATCH($E136,피벗!$BJ:$BJ,0),0),0)),"")</f>
        <v/>
      </c>
      <c r="BX136" s="23" t="str">
        <f>IFERROR(LARGE(INDEX(피벗!$BL:$CH,MATCH(성장고객!$E136,피벗!$BJ:$BJ,0),0),3),"")</f>
        <v/>
      </c>
      <c r="BY136" s="27" t="str">
        <f t="shared" si="17"/>
        <v/>
      </c>
      <c r="BZ136" s="17" t="str">
        <f>IFERROR(INDEX(피벗!$BL$5:$CH$5,1,MATCH($CA136,INDEX(피벗!$BL:$CH,MATCH($E136,피벗!$BJ:$BJ,0),0),0)),"")</f>
        <v/>
      </c>
      <c r="CA136" s="23" t="str">
        <f>IFERROR(LARGE(INDEX(피벗!$BL:$CH,MATCH(성장고객!$E136,피벗!$BJ:$BJ,0),0),4),"")</f>
        <v/>
      </c>
      <c r="CB136" s="27" t="str">
        <f t="shared" si="18"/>
        <v/>
      </c>
      <c r="CC136" s="17" t="str">
        <f>IFERROR(INDEX(피벗!$BL$5:$CH$5,1,MATCH($CD136,INDEX(피벗!$BL:$CH,MATCH($E136,피벗!$BJ:$BJ,0),0),0)),"")</f>
        <v/>
      </c>
      <c r="CD136" s="23" t="str">
        <f>IFERROR(LARGE(INDEX(피벗!$BL:$CH,MATCH(성장고객!$E136,피벗!$BJ:$BJ,0),0),5),"")</f>
        <v/>
      </c>
      <c r="CE136" s="27" t="str">
        <f t="shared" si="19"/>
        <v/>
      </c>
      <c r="CF136" s="23">
        <f>IFERROR(INDEX(피벗!$CI:$CI,MATCH($E136,피벗!$BJ:$BJ,0)),"")</f>
        <v>1637550</v>
      </c>
      <c r="CG136" s="25">
        <f t="shared" si="20"/>
        <v>0.28045219673424887</v>
      </c>
      <c r="CH136" s="17" t="str">
        <f>IFERROR(INDEX(피벗!$EZ$5:$GE$5,1,MATCH($CI136,INDEX(피벗!$EZ:$GE,MATCH($E136,피벗!$EY:$EY,0),0),0)),"")</f>
        <v>데이터플랫폼</v>
      </c>
      <c r="CI136" s="23">
        <f>IFERROR(LARGE(INDEX(피벗!$EZ:$GE,MATCH(성장고객!$E136,피벗!$EY:$EY,0),0),1),"")</f>
        <v>3518763</v>
      </c>
      <c r="CJ136" s="17" t="str">
        <f>IFERROR(INDEX(피벗!$EZ$5:$GE$5,1,MATCH($CK136,INDEX(피벗!$EZ:$GE,MATCH($E136,피벗!$EY:$EY,0),0),0)),"")</f>
        <v>MeGA인터넷</v>
      </c>
      <c r="CK136" s="23">
        <f>IFERROR(LARGE(INDEX(피벗!$EZ:$GE,MATCH(성장고객!$E136,피벗!$EY:$EY,0),0),2),"")</f>
        <v>1480200</v>
      </c>
      <c r="CL136" s="17" t="str">
        <f>IFERROR(INDEX(피벗!$EZ$5:$GE$5,1,MATCH($CM136,INDEX(피벗!$EZ:$GE,MATCH($E136,피벗!$EY:$EY,0),0),0)),"")</f>
        <v>인터넷부가</v>
      </c>
      <c r="CM136" s="23">
        <f>IFERROR(LARGE(INDEX(피벗!$EZ:$GE,MATCH(성장고객!$E136,피벗!$EY:$EY,0),0),3),"")</f>
        <v>480000</v>
      </c>
      <c r="CN136" s="17" t="str">
        <f>IFERROR(INDEX(피벗!$EZ$5:$GE$5,1,MATCH($CO136,INDEX(피벗!$EZ:$GE,MATCH($E136,피벗!$EY:$EY,0),0),0)),"")</f>
        <v>GiGA인터넷</v>
      </c>
      <c r="CO136" s="23">
        <f>IFERROR(LARGE(INDEX(피벗!$EZ:$GE,MATCH(성장고객!$E136,피벗!$EY:$EY,0),0),4),"")</f>
        <v>360000</v>
      </c>
      <c r="CP136" s="17" t="str">
        <f>IFERROR(INDEX(피벗!$EZ$5:$GE$5,1,MATCH($CQ136,INDEX(피벗!$EZ:$GE,MATCH($E136,피벗!$EY:$EY,0),0),0)),"")</f>
        <v/>
      </c>
      <c r="CQ136" s="23" t="str">
        <f>IFERROR(LARGE(INDEX(피벗!$EZ:$GE,MATCH(성장고객!$E136,피벗!$EY:$EY,0),0),5),"")</f>
        <v/>
      </c>
      <c r="CR136" s="23">
        <f>IFERROR(INDEX(피벗!$GF:$GF,MATCH($E136,피벗!$EY:$EY,0)),"")</f>
        <v>5838963</v>
      </c>
    </row>
    <row r="137" spans="1:96" x14ac:dyDescent="0.45">
      <c r="A137" s="20" t="s">
        <v>982</v>
      </c>
      <c r="B137" s="20" t="s">
        <v>701</v>
      </c>
      <c r="C137" s="20" t="s">
        <v>30</v>
      </c>
      <c r="D137" s="20" t="s">
        <v>983</v>
      </c>
      <c r="E137" s="20" t="s">
        <v>1107</v>
      </c>
      <c r="F137" s="21" t="s">
        <v>1108</v>
      </c>
      <c r="G137" s="21" t="s">
        <v>1</v>
      </c>
      <c r="H137" s="21" t="s">
        <v>25</v>
      </c>
      <c r="I137" s="22" t="s">
        <v>3147</v>
      </c>
      <c r="J137" s="22">
        <v>5128203054</v>
      </c>
      <c r="K137" s="20" t="s">
        <v>9</v>
      </c>
      <c r="L137" s="20" t="s">
        <v>9</v>
      </c>
      <c r="M137" s="20" t="s">
        <v>9</v>
      </c>
      <c r="N137" s="20" t="s">
        <v>9</v>
      </c>
      <c r="O137" s="21" t="s">
        <v>9</v>
      </c>
      <c r="P137" s="21" t="s">
        <v>9</v>
      </c>
      <c r="Q137" s="21" t="s">
        <v>9</v>
      </c>
      <c r="R137" s="21" t="s">
        <v>9</v>
      </c>
      <c r="S137" s="21" t="s">
        <v>9</v>
      </c>
      <c r="T137" s="21" t="s">
        <v>9</v>
      </c>
      <c r="U137" s="21" t="s">
        <v>9</v>
      </c>
      <c r="V137" s="21" t="s">
        <v>9</v>
      </c>
      <c r="W137" s="20" t="s">
        <v>9</v>
      </c>
      <c r="X137" s="21" t="s">
        <v>9</v>
      </c>
      <c r="Y137" s="21" t="s">
        <v>9</v>
      </c>
      <c r="Z137" s="21" t="s">
        <v>9</v>
      </c>
      <c r="AA137" s="20" t="s">
        <v>9</v>
      </c>
      <c r="AB137" s="20" t="s">
        <v>9</v>
      </c>
      <c r="AC137" s="21" t="s">
        <v>9</v>
      </c>
      <c r="AD137" s="20" t="s">
        <v>9</v>
      </c>
      <c r="AE137" s="16" t="str" cm="1">
        <f t="array" ref="AE137">IF(AF137="","",INDEX(전산회선!$E$4:$E$1141,_xlfn.AGGREGATE(15,6,ROW(전산회선!$E$4:$E$1141)-ROW(전산회선!$E$4)+1/((전산회선!$B$4:$B$1141=$E137)*(전산회선!$F$4:$F$1141=AF137)),1)))</f>
        <v>홈일반전화</v>
      </c>
      <c r="AF137" s="16">
        <f>IFERROR(IF(_xlfn.MAXIFS(전산회선!$F$4:$F$1141,전산회선!$B$4:$B$1141,$E137)=0,"",_xlfn.MAXIFS(전산회선!$F$4:$F$1141,전산회선!$B$4:$B$1141,$E137)),"")</f>
        <v>13</v>
      </c>
      <c r="AG137" s="16" t="str" cm="1">
        <f t="array" ref="AG137">IF(AH137="","",INDEX(전산회선!$E$4:$E$1141,_xlfn.AGGREGATE(15,6,ROW(전산회선!$E$4:$E$1141)-ROW(전산회선!$E$4)+1/((전산회선!$B$4:$B$1141=$E137)*(전산회선!$F$4:$F$1141=AH137)),1)))</f>
        <v>MeGA인터넷</v>
      </c>
      <c r="AH137" s="16">
        <f>IFERROR(IF(_xlfn.MAXIFS(전산회선!$F$4:$F$1141,전산회선!$B$4:$B$1141,$E137,전산회선!$F$4:$F$1141,"&lt;"&amp;AF137)=0,"",_xlfn.MAXIFS(전산회선!$F$4:$F$1141,전산회선!$B$4:$B$1141,$E137,전산회선!$F$4:$F$1141,"&lt;"&amp;AF137)),"")</f>
        <v>3</v>
      </c>
      <c r="AI137" s="16" t="str" cm="1">
        <f t="array" ref="AI137">IF(AJ137="","",INDEX(전산회선!$E$4:$E$1141,_xlfn.AGGREGATE(15,6,ROW(전산회선!$E$4:$E$1141)-ROW(전산회선!$E$4)+1/((전산회선!$B$4:$B$1141=$E137)*(전산회선!$F$4:$F$1141=AJ137)),1)))</f>
        <v>GTV</v>
      </c>
      <c r="AJ137" s="16">
        <f>IFERROR(IF(_xlfn.MAXIFS(전산회선!$F$4:$F$1141,전산회선!$B$4:$B$1141,$E137,전산회선!$F$4:$F$1141,"&lt;"&amp;AH137)=0,"",_xlfn.MAXIFS(전산회선!$F$4:$F$1141,전산회선!$B$4:$B$1141,$E137,전산회선!$F$4:$F$1141,"&lt;"&amp;AH137)),"")</f>
        <v>2</v>
      </c>
      <c r="AK137" s="16" t="str" cm="1">
        <f t="array" ref="AK137">IF(AL137="","",INDEX(전산회선!$E$4:$E$1141,_xlfn.AGGREGATE(15,6,ROW(전산회선!$E$4:$E$1141)-ROW(전산회선!$E$4)+1/((전산회선!$B$4:$B$1141=$E137)*(전산회선!$F$4:$F$1141=AL137)),1)))</f>
        <v>기업인터넷전화</v>
      </c>
      <c r="AL137" s="16">
        <f>IFERROR(IF(_xlfn.MAXIFS(전산회선!$F$4:$F$1141,전산회선!$B$4:$B$1141,$E137,전산회선!$F$4:$F$1141,"&lt;"&amp;AJ137)=0,"",_xlfn.MAXIFS(전산회선!$F$4:$F$1141,전산회선!$B$4:$B$1141,$E137,전산회선!$F$4:$F$1141,"&lt;"&amp;AJ137)),"")</f>
        <v>1</v>
      </c>
      <c r="AM137" s="16" t="str" cm="1">
        <f t="array" ref="AM137">IF(AN137="","",INDEX(전산회선!$E$4:$E$1141,_xlfn.AGGREGATE(15,6,ROW(전산회선!$E$4:$E$1141)-ROW(전산회선!$E$4)+1/((전산회선!$B$4:$B$1141=$E137)*(전산회선!$F$4:$F$1141=AN137)),1)))</f>
        <v/>
      </c>
      <c r="AN137" s="16" t="str">
        <f>IFERROR(IF(_xlfn.MAXIFS(전산회선!$F$4:$F$1141,전산회선!$B$4:$B$1141,$E137,전산회선!$F$4:$F$1141,"&lt;"&amp;AL137)=0,"",_xlfn.MAXIFS(전산회선!$F$4:$F$1141,전산회선!$B$4:$B$1141,$E137,전산회선!$F$4:$F$1141,"&lt;"&amp;AL137)),"")</f>
        <v/>
      </c>
      <c r="AO137" s="23">
        <v>1517529</v>
      </c>
      <c r="AP137" s="23">
        <v>1541613</v>
      </c>
      <c r="AQ137" s="23">
        <v>1540097</v>
      </c>
      <c r="AR137" s="23">
        <v>1531514</v>
      </c>
      <c r="AS137" s="23">
        <v>1515291</v>
      </c>
      <c r="AT137" s="23">
        <v>1526486</v>
      </c>
      <c r="AU137" s="23">
        <v>1525418</v>
      </c>
      <c r="AV137" s="23">
        <v>1533955</v>
      </c>
      <c r="AW137" s="23">
        <v>1562646</v>
      </c>
      <c r="AX137" s="23">
        <v>1566909</v>
      </c>
      <c r="AY137" s="23">
        <v>1549513</v>
      </c>
      <c r="AZ137" s="23">
        <v>1590930</v>
      </c>
      <c r="BA137" s="23">
        <v>1541825.0833333333</v>
      </c>
      <c r="BB137" s="23">
        <f t="shared" si="14"/>
        <v>18501901</v>
      </c>
      <c r="BC137" s="23">
        <v>0</v>
      </c>
      <c r="BD137" s="23">
        <v>0</v>
      </c>
      <c r="BE137" s="23">
        <v>0</v>
      </c>
      <c r="BF137" s="23">
        <v>0</v>
      </c>
      <c r="BG137" s="23">
        <v>0</v>
      </c>
      <c r="BH137" s="23">
        <v>0</v>
      </c>
      <c r="BI137" s="23">
        <v>0</v>
      </c>
      <c r="BJ137" s="23">
        <v>13834</v>
      </c>
      <c r="BK137" s="23">
        <v>21962</v>
      </c>
      <c r="BL137" s="23">
        <v>22930</v>
      </c>
      <c r="BM137" s="23">
        <v>22962</v>
      </c>
      <c r="BN137" s="23">
        <v>22962</v>
      </c>
      <c r="BO137" s="23">
        <v>8720.8333333333339</v>
      </c>
      <c r="BP137" s="23">
        <v>104650</v>
      </c>
      <c r="BQ137" s="17" t="str">
        <f>IFERROR(INDEX(피벗!$BL$5:$CH$5,1,MATCH($BR137,INDEX(피벗!$BL:$CH,MATCH($E137,피벗!$BJ:$BJ,0),0),0)),"")</f>
        <v>MeGA인터넷</v>
      </c>
      <c r="BR137" s="23">
        <f>IFERROR(LARGE(INDEX(피벗!$BL:$CH,MATCH(성장고객!$E137,피벗!$BJ:$BJ,0),0),1),"")</f>
        <v>97069</v>
      </c>
      <c r="BS137" s="27">
        <f t="shared" si="15"/>
        <v>5.2464338664443182E-3</v>
      </c>
      <c r="BT137" s="17" t="str">
        <f>IFERROR(INDEX(피벗!$BL$5:$CH$5,1,MATCH($BU137,INDEX(피벗!$BL:$CH,MATCH($E137,피벗!$BJ:$BJ,0),0),0)),"")</f>
        <v>인터넷부가</v>
      </c>
      <c r="BU137" s="23">
        <f>IFERROR(LARGE(INDEX(피벗!$BL:$CH,MATCH(성장고객!$E137,피벗!$BJ:$BJ,0),0),2),"")</f>
        <v>4613</v>
      </c>
      <c r="BV137" s="27">
        <f t="shared" si="16"/>
        <v>2.4932573144781177E-4</v>
      </c>
      <c r="BW137" s="17" t="str">
        <f>IFERROR(INDEX(피벗!$BL$5:$CH$5,1,MATCH($BX137,INDEX(피벗!$BL:$CH,MATCH($E137,피벗!$BJ:$BJ,0),0),0)),"")</f>
        <v>홈일반전화</v>
      </c>
      <c r="BX137" s="23">
        <f>IFERROR(LARGE(INDEX(피벗!$BL:$CH,MATCH(성장고객!$E137,피벗!$BJ:$BJ,0),0),3),"")</f>
        <v>2968</v>
      </c>
      <c r="BY137" s="27">
        <f t="shared" si="17"/>
        <v>1.6041594860982122E-4</v>
      </c>
      <c r="BZ137" s="17" t="str">
        <f>IFERROR(INDEX(피벗!$BL$5:$CH$5,1,MATCH($CA137,INDEX(피벗!$BL:$CH,MATCH($E137,피벗!$BJ:$BJ,0),0),0)),"")</f>
        <v/>
      </c>
      <c r="CA137" s="23" t="str">
        <f>IFERROR(LARGE(INDEX(피벗!$BL:$CH,MATCH(성장고객!$E137,피벗!$BJ:$BJ,0),0),4),"")</f>
        <v/>
      </c>
      <c r="CB137" s="27" t="str">
        <f t="shared" si="18"/>
        <v/>
      </c>
      <c r="CC137" s="17" t="str">
        <f>IFERROR(INDEX(피벗!$BL$5:$CH$5,1,MATCH($CD137,INDEX(피벗!$BL:$CH,MATCH($E137,피벗!$BJ:$BJ,0),0),0)),"")</f>
        <v/>
      </c>
      <c r="CD137" s="23" t="str">
        <f>IFERROR(LARGE(INDEX(피벗!$BL:$CH,MATCH(성장고객!$E137,피벗!$BJ:$BJ,0),0),5),"")</f>
        <v/>
      </c>
      <c r="CE137" s="27" t="str">
        <f t="shared" si="19"/>
        <v/>
      </c>
      <c r="CF137" s="23">
        <f>IFERROR(INDEX(피벗!$CI:$CI,MATCH($E137,피벗!$BJ:$BJ,0)),"")</f>
        <v>104650</v>
      </c>
      <c r="CG137" s="25">
        <f t="shared" si="20"/>
        <v>5.6561755465019516E-3</v>
      </c>
      <c r="CH137" s="17" t="str">
        <f>IFERROR(INDEX(피벗!$EZ$5:$GE$5,1,MATCH($CI137,INDEX(피벗!$EZ:$GE,MATCH($E137,피벗!$EY:$EY,0),0),0)),"")</f>
        <v>홈일반전화</v>
      </c>
      <c r="CI137" s="23">
        <f>IFERROR(LARGE(INDEX(피벗!$EZ:$GE,MATCH(성장고객!$E137,피벗!$EY:$EY,0),0),1),"")</f>
        <v>6955744</v>
      </c>
      <c r="CJ137" s="17" t="str">
        <f>IFERROR(INDEX(피벗!$EZ$5:$GE$5,1,MATCH($CK137,INDEX(피벗!$EZ:$GE,MATCH($E137,피벗!$EY:$EY,0),0),0)),"")</f>
        <v>MeGA인터넷</v>
      </c>
      <c r="CK137" s="23">
        <f>IFERROR(LARGE(INDEX(피벗!$EZ:$GE,MATCH(성장고객!$E137,피벗!$EY:$EY,0),0),2),"")</f>
        <v>3805668</v>
      </c>
      <c r="CL137" s="17" t="str">
        <f>IFERROR(INDEX(피벗!$EZ$5:$GE$5,1,MATCH($CM137,INDEX(피벗!$EZ:$GE,MATCH($E137,피벗!$EY:$EY,0),0),0)),"")</f>
        <v>GiGA인터넷</v>
      </c>
      <c r="CM137" s="23">
        <f>IFERROR(LARGE(INDEX(피벗!$EZ:$GE,MATCH(성장고객!$E137,피벗!$EY:$EY,0),0),3),"")</f>
        <v>2283672</v>
      </c>
      <c r="CN137" s="17" t="str">
        <f>IFERROR(INDEX(피벗!$EZ$5:$GE$5,1,MATCH($CO137,INDEX(피벗!$EZ:$GE,MATCH($E137,피벗!$EY:$EY,0),0),0)),"")</f>
        <v>기업인터넷전화</v>
      </c>
      <c r="CO137" s="23">
        <f>IFERROR(LARGE(INDEX(피벗!$EZ:$GE,MATCH(성장고객!$E137,피벗!$EY:$EY,0),0),4),"")</f>
        <v>1716458</v>
      </c>
      <c r="CP137" s="17" t="str">
        <f>IFERROR(INDEX(피벗!$EZ$5:$GE$5,1,MATCH($CQ137,INDEX(피벗!$EZ:$GE,MATCH($E137,피벗!$EY:$EY,0),0),0)),"")</f>
        <v>홈지능망</v>
      </c>
      <c r="CQ137" s="23">
        <f>IFERROR(LARGE(INDEX(피벗!$EZ:$GE,MATCH(성장고객!$E137,피벗!$EY:$EY,0),0),5),"")</f>
        <v>1655040</v>
      </c>
      <c r="CR137" s="23">
        <f>IFERROR(INDEX(피벗!$GF:$GF,MATCH($E137,피벗!$EY:$EY,0)),"")</f>
        <v>18501901</v>
      </c>
    </row>
    <row r="138" spans="1:96" x14ac:dyDescent="0.45">
      <c r="A138" s="20" t="s">
        <v>982</v>
      </c>
      <c r="B138" s="20" t="s">
        <v>29</v>
      </c>
      <c r="C138" s="20" t="s">
        <v>30</v>
      </c>
      <c r="D138" s="20" t="s">
        <v>993</v>
      </c>
      <c r="E138" s="20" t="s">
        <v>1019</v>
      </c>
      <c r="F138" s="21" t="s">
        <v>1020</v>
      </c>
      <c r="G138" s="21" t="s">
        <v>1</v>
      </c>
      <c r="H138" s="21" t="s">
        <v>0</v>
      </c>
      <c r="I138" s="22" t="s">
        <v>62</v>
      </c>
      <c r="J138" s="22" t="s">
        <v>63</v>
      </c>
      <c r="K138" s="20" t="s">
        <v>0</v>
      </c>
      <c r="L138" s="20" t="s">
        <v>1316</v>
      </c>
      <c r="M138" s="20" t="s">
        <v>1335</v>
      </c>
      <c r="N138" s="20" t="s">
        <v>1336</v>
      </c>
      <c r="O138" s="21" t="s">
        <v>1337</v>
      </c>
      <c r="P138" s="21">
        <v>21</v>
      </c>
      <c r="Q138" s="21" t="s">
        <v>1338</v>
      </c>
      <c r="R138" s="21" t="s">
        <v>1339</v>
      </c>
      <c r="S138" s="21" t="s">
        <v>1321</v>
      </c>
      <c r="T138" s="21" t="s">
        <v>1316</v>
      </c>
      <c r="U138" s="21" t="s">
        <v>1475</v>
      </c>
      <c r="V138" s="21" t="s">
        <v>1476</v>
      </c>
      <c r="W138" s="20" t="s">
        <v>9</v>
      </c>
      <c r="X138" s="21" t="s">
        <v>9</v>
      </c>
      <c r="Y138" s="21" t="s">
        <v>1477</v>
      </c>
      <c r="Z138" s="21" t="s">
        <v>1478</v>
      </c>
      <c r="AA138" s="20">
        <v>79</v>
      </c>
      <c r="AB138" s="20" t="s">
        <v>1473</v>
      </c>
      <c r="AC138" s="21" t="s">
        <v>1479</v>
      </c>
      <c r="AD138" s="20" t="s">
        <v>1311</v>
      </c>
      <c r="AE138" s="16" t="str" cm="1">
        <f t="array" ref="AE138">IF(AF138="","",INDEX(전산회선!$E$4:$E$1141,_xlfn.AGGREGATE(15,6,ROW(전산회선!$E$4:$E$1141)-ROW(전산회선!$E$4)+1/((전산회선!$B$4:$B$1141=$E138)*(전산회선!$F$4:$F$1141=AF138)),1)))</f>
        <v>홈일반전화</v>
      </c>
      <c r="AF138" s="16">
        <f>IFERROR(IF(_xlfn.MAXIFS(전산회선!$F$4:$F$1141,전산회선!$B$4:$B$1141,$E138)=0,"",_xlfn.MAXIFS(전산회선!$F$4:$F$1141,전산회선!$B$4:$B$1141,$E138)),"")</f>
        <v>19</v>
      </c>
      <c r="AG138" s="16" t="str" cm="1">
        <f t="array" ref="AG138">IF(AH138="","",INDEX(전산회선!$E$4:$E$1141,_xlfn.AGGREGATE(15,6,ROW(전산회선!$E$4:$E$1141)-ROW(전산회선!$E$4)+1/((전산회선!$B$4:$B$1141=$E138)*(전산회선!$F$4:$F$1141=AH138)),1)))</f>
        <v>MeGA인터넷</v>
      </c>
      <c r="AH138" s="16">
        <f>IFERROR(IF(_xlfn.MAXIFS(전산회선!$F$4:$F$1141,전산회선!$B$4:$B$1141,$E138,전산회선!$F$4:$F$1141,"&lt;"&amp;AF138)=0,"",_xlfn.MAXIFS(전산회선!$F$4:$F$1141,전산회선!$B$4:$B$1141,$E138,전산회선!$F$4:$F$1141,"&lt;"&amp;AF138)),"")</f>
        <v>2</v>
      </c>
      <c r="AI138" s="16" t="str" cm="1">
        <f t="array" ref="AI138">IF(AJ138="","",INDEX(전산회선!$E$4:$E$1141,_xlfn.AGGREGATE(15,6,ROW(전산회선!$E$4:$E$1141)-ROW(전산회선!$E$4)+1/((전산회선!$B$4:$B$1141=$E138)*(전산회선!$F$4:$F$1141=AJ138)),1)))</f>
        <v/>
      </c>
      <c r="AJ138" s="16" t="str">
        <f>IFERROR(IF(_xlfn.MAXIFS(전산회선!$F$4:$F$1141,전산회선!$B$4:$B$1141,$E138,전산회선!$F$4:$F$1141,"&lt;"&amp;AH138)=0,"",_xlfn.MAXIFS(전산회선!$F$4:$F$1141,전산회선!$B$4:$B$1141,$E138,전산회선!$F$4:$F$1141,"&lt;"&amp;AH138)),"")</f>
        <v/>
      </c>
      <c r="AK138" s="16" t="str" cm="1">
        <f t="array" ref="AK138">IF(AL138="","",INDEX(전산회선!$E$4:$E$1141,_xlfn.AGGREGATE(15,6,ROW(전산회선!$E$4:$E$1141)-ROW(전산회선!$E$4)+1/((전산회선!$B$4:$B$1141=$E138)*(전산회선!$F$4:$F$1141=AL138)),1)))</f>
        <v/>
      </c>
      <c r="AL138" s="16" t="str">
        <f>IFERROR(IF(_xlfn.MAXIFS(전산회선!$F$4:$F$1141,전산회선!$B$4:$B$1141,$E138,전산회선!$F$4:$F$1141,"&lt;"&amp;AJ138)=0,"",_xlfn.MAXIFS(전산회선!$F$4:$F$1141,전산회선!$B$4:$B$1141,$E138,전산회선!$F$4:$F$1141,"&lt;"&amp;AJ138)),"")</f>
        <v/>
      </c>
      <c r="AM138" s="16" t="str" cm="1">
        <f t="array" ref="AM138">IF(AN138="","",INDEX(전산회선!$E$4:$E$1141,_xlfn.AGGREGATE(15,6,ROW(전산회선!$E$4:$E$1141)-ROW(전산회선!$E$4)+1/((전산회선!$B$4:$B$1141=$E138)*(전산회선!$F$4:$F$1141=AN138)),1)))</f>
        <v/>
      </c>
      <c r="AN138" s="16" t="str">
        <f>IFERROR(IF(_xlfn.MAXIFS(전산회선!$F$4:$F$1141,전산회선!$B$4:$B$1141,$E138,전산회선!$F$4:$F$1141,"&lt;"&amp;AL138)=0,"",_xlfn.MAXIFS(전산회선!$F$4:$F$1141,전산회선!$B$4:$B$1141,$E138,전산회선!$F$4:$F$1141,"&lt;"&amp;AL138)),"")</f>
        <v/>
      </c>
      <c r="AO138" s="23">
        <v>207137</v>
      </c>
      <c r="AP138" s="23">
        <v>208455</v>
      </c>
      <c r="AQ138" s="23">
        <v>202302</v>
      </c>
      <c r="AR138" s="23">
        <v>205635</v>
      </c>
      <c r="AS138" s="23">
        <v>191322</v>
      </c>
      <c r="AT138" s="23">
        <v>189482</v>
      </c>
      <c r="AU138" s="23">
        <v>189072</v>
      </c>
      <c r="AV138" s="23">
        <v>191131</v>
      </c>
      <c r="AW138" s="23">
        <v>192156</v>
      </c>
      <c r="AX138" s="23">
        <v>195757</v>
      </c>
      <c r="AY138" s="23">
        <v>194112</v>
      </c>
      <c r="AZ138" s="23">
        <v>203067</v>
      </c>
      <c r="BA138" s="23">
        <v>197469</v>
      </c>
      <c r="BB138" s="23">
        <f t="shared" si="14"/>
        <v>2369628</v>
      </c>
      <c r="BC138" s="23">
        <v>0</v>
      </c>
      <c r="BD138" s="23">
        <v>0</v>
      </c>
      <c r="BE138" s="23">
        <v>0</v>
      </c>
      <c r="BF138" s="23">
        <v>0</v>
      </c>
      <c r="BG138" s="23">
        <v>0</v>
      </c>
      <c r="BH138" s="23">
        <v>0</v>
      </c>
      <c r="BI138" s="23">
        <v>0</v>
      </c>
      <c r="BJ138" s="23">
        <v>0</v>
      </c>
      <c r="BK138" s="23">
        <v>0</v>
      </c>
      <c r="BL138" s="23">
        <v>0</v>
      </c>
      <c r="BM138" s="23">
        <v>0</v>
      </c>
      <c r="BN138" s="23">
        <v>0</v>
      </c>
      <c r="BO138" s="23">
        <v>0</v>
      </c>
      <c r="BP138" s="23">
        <v>0</v>
      </c>
      <c r="BQ138" s="17" t="str">
        <f>IFERROR(INDEX(피벗!$BL$5:$CH$5,1,MATCH($BR138,INDEX(피벗!$BL:$CH,MATCH($E138,피벗!$BJ:$BJ,0),0),0)),"")</f>
        <v/>
      </c>
      <c r="BR138" s="23" t="str">
        <f>IFERROR(LARGE(INDEX(피벗!$BL:$CH,MATCH(성장고객!$E138,피벗!$BJ:$BJ,0),0),1),"")</f>
        <v/>
      </c>
      <c r="BS138" s="27" t="str">
        <f t="shared" si="15"/>
        <v/>
      </c>
      <c r="BT138" s="17" t="str">
        <f>IFERROR(INDEX(피벗!$BL$5:$CH$5,1,MATCH($BU138,INDEX(피벗!$BL:$CH,MATCH($E138,피벗!$BJ:$BJ,0),0),0)),"")</f>
        <v/>
      </c>
      <c r="BU138" s="23" t="str">
        <f>IFERROR(LARGE(INDEX(피벗!$BL:$CH,MATCH(성장고객!$E138,피벗!$BJ:$BJ,0),0),2),"")</f>
        <v/>
      </c>
      <c r="BV138" s="27" t="str">
        <f t="shared" si="16"/>
        <v/>
      </c>
      <c r="BW138" s="17" t="str">
        <f>IFERROR(INDEX(피벗!$BL$5:$CH$5,1,MATCH($BX138,INDEX(피벗!$BL:$CH,MATCH($E138,피벗!$BJ:$BJ,0),0),0)),"")</f>
        <v/>
      </c>
      <c r="BX138" s="23" t="str">
        <f>IFERROR(LARGE(INDEX(피벗!$BL:$CH,MATCH(성장고객!$E138,피벗!$BJ:$BJ,0),0),3),"")</f>
        <v/>
      </c>
      <c r="BY138" s="27" t="str">
        <f t="shared" si="17"/>
        <v/>
      </c>
      <c r="BZ138" s="17" t="str">
        <f>IFERROR(INDEX(피벗!$BL$5:$CH$5,1,MATCH($CA138,INDEX(피벗!$BL:$CH,MATCH($E138,피벗!$BJ:$BJ,0),0),0)),"")</f>
        <v/>
      </c>
      <c r="CA138" s="23" t="str">
        <f>IFERROR(LARGE(INDEX(피벗!$BL:$CH,MATCH(성장고객!$E138,피벗!$BJ:$BJ,0),0),4),"")</f>
        <v/>
      </c>
      <c r="CB138" s="27" t="str">
        <f t="shared" si="18"/>
        <v/>
      </c>
      <c r="CC138" s="17" t="str">
        <f>IFERROR(INDEX(피벗!$BL$5:$CH$5,1,MATCH($CD138,INDEX(피벗!$BL:$CH,MATCH($E138,피벗!$BJ:$BJ,0),0),0)),"")</f>
        <v/>
      </c>
      <c r="CD138" s="23" t="str">
        <f>IFERROR(LARGE(INDEX(피벗!$BL:$CH,MATCH(성장고객!$E138,피벗!$BJ:$BJ,0),0),5),"")</f>
        <v/>
      </c>
      <c r="CE138" s="27" t="str">
        <f t="shared" si="19"/>
        <v/>
      </c>
      <c r="CF138" s="23" t="str">
        <f>IFERROR(INDEX(피벗!$CI:$CI,MATCH($E138,피벗!$BJ:$BJ,0)),"")</f>
        <v/>
      </c>
      <c r="CG138" s="25" t="str">
        <f t="shared" si="20"/>
        <v/>
      </c>
      <c r="CH138" s="17" t="str">
        <f>IFERROR(INDEX(피벗!$EZ$5:$GE$5,1,MATCH($CI138,INDEX(피벗!$EZ:$GE,MATCH($E138,피벗!$EY:$EY,0),0),0)),"")</f>
        <v>홈일반전화</v>
      </c>
      <c r="CI138" s="23">
        <f>IFERROR(LARGE(INDEX(피벗!$EZ:$GE,MATCH(성장고객!$E138,피벗!$EY:$EY,0),0),1),"")</f>
        <v>1268931</v>
      </c>
      <c r="CJ138" s="17" t="str">
        <f>IFERROR(INDEX(피벗!$EZ$5:$GE$5,1,MATCH($CK138,INDEX(피벗!$EZ:$GE,MATCH($E138,피벗!$EY:$EY,0),0),0)),"")</f>
        <v>MeGA인터넷</v>
      </c>
      <c r="CK138" s="23">
        <f>IFERROR(LARGE(INDEX(피벗!$EZ:$GE,MATCH(성장고객!$E138,피벗!$EY:$EY,0),0),2),"")</f>
        <v>596700</v>
      </c>
      <c r="CL138" s="17" t="str">
        <f>IFERROR(INDEX(피벗!$EZ$5:$GE$5,1,MATCH($CM138,INDEX(피벗!$EZ:$GE,MATCH($E138,피벗!$EY:$EY,0),0),0)),"")</f>
        <v>홈지능망</v>
      </c>
      <c r="CM138" s="23">
        <f>IFERROR(LARGE(INDEX(피벗!$EZ:$GE,MATCH(성장고객!$E138,피벗!$EY:$EY,0),0),3),"")</f>
        <v>419079</v>
      </c>
      <c r="CN138" s="17" t="str">
        <f>IFERROR(INDEX(피벗!$EZ$5:$GE$5,1,MATCH($CO138,INDEX(피벗!$EZ:$GE,MATCH($E138,피벗!$EY:$EY,0),0),0)),"")</f>
        <v>기업메시징</v>
      </c>
      <c r="CO138" s="23">
        <f>IFERROR(LARGE(INDEX(피벗!$EZ:$GE,MATCH(성장고객!$E138,피벗!$EY:$EY,0),0),4),"")</f>
        <v>68800</v>
      </c>
      <c r="CP138" s="17" t="str">
        <f>IFERROR(INDEX(피벗!$EZ$5:$GE$5,1,MATCH($CQ138,INDEX(피벗!$EZ:$GE,MATCH($E138,피벗!$EY:$EY,0),0),0)),"")</f>
        <v>AI기업지능망</v>
      </c>
      <c r="CQ138" s="23">
        <f>IFERROR(LARGE(INDEX(피벗!$EZ:$GE,MATCH(성장고객!$E138,피벗!$EY:$EY,0),0),5),"")</f>
        <v>16118</v>
      </c>
      <c r="CR138" s="23">
        <f>IFERROR(INDEX(피벗!$GF:$GF,MATCH($E138,피벗!$EY:$EY,0)),"")</f>
        <v>2369628</v>
      </c>
    </row>
    <row r="139" spans="1:96" x14ac:dyDescent="0.45">
      <c r="A139" s="20" t="s">
        <v>982</v>
      </c>
      <c r="B139" s="20" t="s">
        <v>26</v>
      </c>
      <c r="C139" s="20" t="s">
        <v>104</v>
      </c>
      <c r="D139" s="20" t="s">
        <v>1216</v>
      </c>
      <c r="E139" s="20" t="s">
        <v>562</v>
      </c>
      <c r="F139" s="21" t="s">
        <v>563</v>
      </c>
      <c r="G139" s="21" t="s">
        <v>257</v>
      </c>
      <c r="H139" s="21" t="s">
        <v>0</v>
      </c>
      <c r="I139" s="22" t="s">
        <v>564</v>
      </c>
      <c r="J139" s="22" t="s">
        <v>565</v>
      </c>
      <c r="K139" s="20" t="s">
        <v>0</v>
      </c>
      <c r="L139" s="20" t="s">
        <v>1316</v>
      </c>
      <c r="M139" s="20" t="s">
        <v>1311</v>
      </c>
      <c r="N139" s="20" t="s">
        <v>1317</v>
      </c>
      <c r="O139" s="21" t="s">
        <v>1466</v>
      </c>
      <c r="P139" s="21">
        <v>43</v>
      </c>
      <c r="Q139" s="21" t="s">
        <v>1392</v>
      </c>
      <c r="R139" s="21" t="s">
        <v>1320</v>
      </c>
      <c r="S139" s="21" t="s">
        <v>1690</v>
      </c>
      <c r="T139" s="21" t="s">
        <v>1316</v>
      </c>
      <c r="U139" s="21" t="s">
        <v>1322</v>
      </c>
      <c r="V139" s="21" t="s">
        <v>2785</v>
      </c>
      <c r="W139" s="20" t="s">
        <v>2786</v>
      </c>
      <c r="X139" s="21" t="s">
        <v>2787</v>
      </c>
      <c r="Y139" s="21" t="s">
        <v>2788</v>
      </c>
      <c r="Z139" s="21" t="s">
        <v>2789</v>
      </c>
      <c r="AA139" s="20">
        <v>20</v>
      </c>
      <c r="AB139" s="20" t="s">
        <v>1354</v>
      </c>
      <c r="AC139" s="21" t="s">
        <v>2661</v>
      </c>
      <c r="AD139" s="20" t="s">
        <v>1311</v>
      </c>
      <c r="AE139" s="16" t="str" cm="1">
        <f t="array" ref="AE139">IF(AF139="","",INDEX(전산회선!$E$4:$E$1141,_xlfn.AGGREGATE(15,6,ROW(전산회선!$E$4:$E$1141)-ROW(전산회선!$E$4)+1/((전산회선!$B$4:$B$1141=$E139)*(전산회선!$F$4:$F$1141=AF139)),1)))</f>
        <v>기업인터넷전화</v>
      </c>
      <c r="AF139" s="16">
        <f>IFERROR(IF(_xlfn.MAXIFS(전산회선!$F$4:$F$1141,전산회선!$B$4:$B$1141,$E139)=0,"",_xlfn.MAXIFS(전산회선!$F$4:$F$1141,전산회선!$B$4:$B$1141,$E139)),"")</f>
        <v>22</v>
      </c>
      <c r="AG139" s="16" t="str" cm="1">
        <f t="array" ref="AG139">IF(AH139="","",INDEX(전산회선!$E$4:$E$1141,_xlfn.AGGREGATE(15,6,ROW(전산회선!$E$4:$E$1141)-ROW(전산회선!$E$4)+1/((전산회선!$B$4:$B$1141=$E139)*(전산회선!$F$4:$F$1141=AH139)),1)))</f>
        <v>GTS Biz</v>
      </c>
      <c r="AH139" s="16">
        <f>IFERROR(IF(_xlfn.MAXIFS(전산회선!$F$4:$F$1141,전산회선!$B$4:$B$1141,$E139,전산회선!$F$4:$F$1141,"&lt;"&amp;AF139)=0,"",_xlfn.MAXIFS(전산회선!$F$4:$F$1141,전산회선!$B$4:$B$1141,$E139,전산회선!$F$4:$F$1141,"&lt;"&amp;AF139)),"")</f>
        <v>14</v>
      </c>
      <c r="AI139" s="16" t="str" cm="1">
        <f t="array" ref="AI139">IF(AJ139="","",INDEX(전산회선!$E$4:$E$1141,_xlfn.AGGREGATE(15,6,ROW(전산회선!$E$4:$E$1141)-ROW(전산회선!$E$4)+1/((전산회선!$B$4:$B$1141=$E139)*(전산회선!$F$4:$F$1141=AJ139)),1)))</f>
        <v>홈일반전화</v>
      </c>
      <c r="AJ139" s="16">
        <f>IFERROR(IF(_xlfn.MAXIFS(전산회선!$F$4:$F$1141,전산회선!$B$4:$B$1141,$E139,전산회선!$F$4:$F$1141,"&lt;"&amp;AH139)=0,"",_xlfn.MAXIFS(전산회선!$F$4:$F$1141,전산회선!$B$4:$B$1141,$E139,전산회선!$F$4:$F$1141,"&lt;"&amp;AH139)),"")</f>
        <v>3</v>
      </c>
      <c r="AK139" s="16" t="str" cm="1">
        <f t="array" ref="AK139">IF(AL139="","",INDEX(전산회선!$E$4:$E$1141,_xlfn.AGGREGATE(15,6,ROW(전산회선!$E$4:$E$1141)-ROW(전산회선!$E$4)+1/((전산회선!$B$4:$B$1141=$E139)*(전산회선!$F$4:$F$1141=AL139)),1)))</f>
        <v>GiGA인터넷</v>
      </c>
      <c r="AL139" s="16">
        <f>IFERROR(IF(_xlfn.MAXIFS(전산회선!$F$4:$F$1141,전산회선!$B$4:$B$1141,$E139,전산회선!$F$4:$F$1141,"&lt;"&amp;AJ139)=0,"",_xlfn.MAXIFS(전산회선!$F$4:$F$1141,전산회선!$B$4:$B$1141,$E139,전산회선!$F$4:$F$1141,"&lt;"&amp;AJ139)),"")</f>
        <v>2</v>
      </c>
      <c r="AM139" s="16" t="str" cm="1">
        <f t="array" ref="AM139">IF(AN139="","",INDEX(전산회선!$E$4:$E$1141,_xlfn.AGGREGATE(15,6,ROW(전산회선!$E$4:$E$1141)-ROW(전산회선!$E$4)+1/((전산회선!$B$4:$B$1141=$E139)*(전산회선!$F$4:$F$1141=AN139)),1)))</f>
        <v/>
      </c>
      <c r="AN139" s="16" t="str">
        <f>IFERROR(IF(_xlfn.MAXIFS(전산회선!$F$4:$F$1141,전산회선!$B$4:$B$1141,$E139,전산회선!$F$4:$F$1141,"&lt;"&amp;AL139)=0,"",_xlfn.MAXIFS(전산회선!$F$4:$F$1141,전산회선!$B$4:$B$1141,$E139,전산회선!$F$4:$F$1141,"&lt;"&amp;AL139)),"")</f>
        <v/>
      </c>
      <c r="AO139" s="23">
        <v>171895</v>
      </c>
      <c r="AP139" s="23">
        <v>171252</v>
      </c>
      <c r="AQ139" s="23">
        <v>173278</v>
      </c>
      <c r="AR139" s="23">
        <v>178623</v>
      </c>
      <c r="AS139" s="23">
        <v>175672</v>
      </c>
      <c r="AT139" s="23">
        <v>170745</v>
      </c>
      <c r="AU139" s="23">
        <v>173846</v>
      </c>
      <c r="AV139" s="23">
        <v>167964</v>
      </c>
      <c r="AW139" s="23">
        <v>164511</v>
      </c>
      <c r="AX139" s="23">
        <v>166970</v>
      </c>
      <c r="AY139" s="23">
        <v>165872</v>
      </c>
      <c r="AZ139" s="23">
        <v>160211</v>
      </c>
      <c r="BA139" s="23">
        <v>170069.91666666666</v>
      </c>
      <c r="BB139" s="23">
        <f t="shared" si="14"/>
        <v>2040839</v>
      </c>
      <c r="BC139" s="23">
        <v>0</v>
      </c>
      <c r="BD139" s="23">
        <v>0</v>
      </c>
      <c r="BE139" s="23">
        <v>0</v>
      </c>
      <c r="BF139" s="23">
        <v>0</v>
      </c>
      <c r="BG139" s="23">
        <v>0</v>
      </c>
      <c r="BH139" s="23">
        <v>0</v>
      </c>
      <c r="BI139" s="23">
        <v>0</v>
      </c>
      <c r="BJ139" s="23">
        <v>0</v>
      </c>
      <c r="BK139" s="23">
        <v>0</v>
      </c>
      <c r="BL139" s="23">
        <v>0</v>
      </c>
      <c r="BM139" s="23">
        <v>0</v>
      </c>
      <c r="BN139" s="23">
        <v>0</v>
      </c>
      <c r="BO139" s="23">
        <v>0</v>
      </c>
      <c r="BP139" s="23">
        <v>0</v>
      </c>
      <c r="BQ139" s="17" t="str">
        <f>IFERROR(INDEX(피벗!$BL$5:$CH$5,1,MATCH($BR139,INDEX(피벗!$BL:$CH,MATCH($E139,피벗!$BJ:$BJ,0),0),0)),"")</f>
        <v/>
      </c>
      <c r="BR139" s="23" t="str">
        <f>IFERROR(LARGE(INDEX(피벗!$BL:$CH,MATCH(성장고객!$E139,피벗!$BJ:$BJ,0),0),1),"")</f>
        <v/>
      </c>
      <c r="BS139" s="27" t="str">
        <f t="shared" si="15"/>
        <v/>
      </c>
      <c r="BT139" s="17" t="str">
        <f>IFERROR(INDEX(피벗!$BL$5:$CH$5,1,MATCH($BU139,INDEX(피벗!$BL:$CH,MATCH($E139,피벗!$BJ:$BJ,0),0),0)),"")</f>
        <v/>
      </c>
      <c r="BU139" s="23" t="str">
        <f>IFERROR(LARGE(INDEX(피벗!$BL:$CH,MATCH(성장고객!$E139,피벗!$BJ:$BJ,0),0),2),"")</f>
        <v/>
      </c>
      <c r="BV139" s="27" t="str">
        <f t="shared" si="16"/>
        <v/>
      </c>
      <c r="BW139" s="17" t="str">
        <f>IFERROR(INDEX(피벗!$BL$5:$CH$5,1,MATCH($BX139,INDEX(피벗!$BL:$CH,MATCH($E139,피벗!$BJ:$BJ,0),0),0)),"")</f>
        <v/>
      </c>
      <c r="BX139" s="23" t="str">
        <f>IFERROR(LARGE(INDEX(피벗!$BL:$CH,MATCH(성장고객!$E139,피벗!$BJ:$BJ,0),0),3),"")</f>
        <v/>
      </c>
      <c r="BY139" s="27" t="str">
        <f t="shared" si="17"/>
        <v/>
      </c>
      <c r="BZ139" s="17" t="str">
        <f>IFERROR(INDEX(피벗!$BL$5:$CH$5,1,MATCH($CA139,INDEX(피벗!$BL:$CH,MATCH($E139,피벗!$BJ:$BJ,0),0),0)),"")</f>
        <v/>
      </c>
      <c r="CA139" s="23" t="str">
        <f>IFERROR(LARGE(INDEX(피벗!$BL:$CH,MATCH(성장고객!$E139,피벗!$BJ:$BJ,0),0),4),"")</f>
        <v/>
      </c>
      <c r="CB139" s="27" t="str">
        <f t="shared" si="18"/>
        <v/>
      </c>
      <c r="CC139" s="17" t="str">
        <f>IFERROR(INDEX(피벗!$BL$5:$CH$5,1,MATCH($CD139,INDEX(피벗!$BL:$CH,MATCH($E139,피벗!$BJ:$BJ,0),0),0)),"")</f>
        <v/>
      </c>
      <c r="CD139" s="23" t="str">
        <f>IFERROR(LARGE(INDEX(피벗!$BL:$CH,MATCH(성장고객!$E139,피벗!$BJ:$BJ,0),0),5),"")</f>
        <v/>
      </c>
      <c r="CE139" s="27" t="str">
        <f t="shared" si="19"/>
        <v/>
      </c>
      <c r="CF139" s="23" t="str">
        <f>IFERROR(INDEX(피벗!$CI:$CI,MATCH($E139,피벗!$BJ:$BJ,0)),"")</f>
        <v/>
      </c>
      <c r="CG139" s="25" t="str">
        <f t="shared" si="20"/>
        <v/>
      </c>
      <c r="CH139" s="17" t="str">
        <f>IFERROR(INDEX(피벗!$EZ$5:$GE$5,1,MATCH($CI139,INDEX(피벗!$EZ:$GE,MATCH($E139,피벗!$EY:$EY,0),0),0)),"")</f>
        <v>GiGA인터넷</v>
      </c>
      <c r="CI139" s="23">
        <f>IFERROR(LARGE(INDEX(피벗!$EZ:$GE,MATCH(성장고객!$E139,피벗!$EY:$EY,0),0),1),"")</f>
        <v>624000</v>
      </c>
      <c r="CJ139" s="17" t="str">
        <f>IFERROR(INDEX(피벗!$EZ$5:$GE$5,1,MATCH($CK139,INDEX(피벗!$EZ:$GE,MATCH($E139,피벗!$EY:$EY,0),0),0)),"")</f>
        <v>기업인터넷전화</v>
      </c>
      <c r="CK139" s="23">
        <f>IFERROR(LARGE(INDEX(피벗!$EZ:$GE,MATCH(성장고객!$E139,피벗!$EY:$EY,0),0),2),"")</f>
        <v>518592</v>
      </c>
      <c r="CL139" s="17" t="str">
        <f>IFERROR(INDEX(피벗!$EZ$5:$GE$5,1,MATCH($CM139,INDEX(피벗!$EZ:$GE,MATCH($E139,피벗!$EY:$EY,0),0),0)),"")</f>
        <v>GTS Biz</v>
      </c>
      <c r="CM139" s="23">
        <f>IFERROR(LARGE(INDEX(피벗!$EZ:$GE,MATCH(성장고객!$E139,피벗!$EY:$EY,0),0),3),"")</f>
        <v>496320</v>
      </c>
      <c r="CN139" s="17" t="str">
        <f>IFERROR(INDEX(피벗!$EZ$5:$GE$5,1,MATCH($CO139,INDEX(피벗!$EZ:$GE,MATCH($E139,피벗!$EY:$EY,0),0),0)),"")</f>
        <v>홈지능망</v>
      </c>
      <c r="CO139" s="23">
        <f>IFERROR(LARGE(INDEX(피벗!$EZ:$GE,MATCH(성장고객!$E139,피벗!$EY:$EY,0),0),4),"")</f>
        <v>196973</v>
      </c>
      <c r="CP139" s="17" t="str">
        <f>IFERROR(INDEX(피벗!$EZ$5:$GE$5,1,MATCH($CQ139,INDEX(피벗!$EZ:$GE,MATCH($E139,피벗!$EY:$EY,0),0),0)),"")</f>
        <v>홈일반전화</v>
      </c>
      <c r="CQ139" s="23">
        <f>IFERROR(LARGE(INDEX(피벗!$EZ:$GE,MATCH(성장고객!$E139,피벗!$EY:$EY,0),0),5),"")</f>
        <v>157804</v>
      </c>
      <c r="CR139" s="23">
        <f>IFERROR(INDEX(피벗!$GF:$GF,MATCH($E139,피벗!$EY:$EY,0)),"")</f>
        <v>2040839</v>
      </c>
    </row>
    <row r="140" spans="1:96" x14ac:dyDescent="0.45">
      <c r="A140" s="20" t="s">
        <v>982</v>
      </c>
      <c r="B140" s="20" t="s">
        <v>29</v>
      </c>
      <c r="C140" s="20" t="s">
        <v>30</v>
      </c>
      <c r="D140" s="20" t="s">
        <v>95</v>
      </c>
      <c r="E140" s="20" t="s">
        <v>702</v>
      </c>
      <c r="F140" s="21" t="s">
        <v>703</v>
      </c>
      <c r="G140" s="21" t="s">
        <v>1</v>
      </c>
      <c r="H140" s="21" t="s">
        <v>0</v>
      </c>
      <c r="I140" s="22" t="s">
        <v>3148</v>
      </c>
      <c r="J140" s="22">
        <v>1314110300534</v>
      </c>
      <c r="K140" s="20" t="s">
        <v>0</v>
      </c>
      <c r="L140" s="20" t="s">
        <v>1316</v>
      </c>
      <c r="M140" s="20" t="s">
        <v>9</v>
      </c>
      <c r="N140" s="20" t="s">
        <v>9</v>
      </c>
      <c r="O140" s="21" t="s">
        <v>1466</v>
      </c>
      <c r="P140" s="21">
        <v>2</v>
      </c>
      <c r="Q140" s="21" t="s">
        <v>1347</v>
      </c>
      <c r="R140" s="21" t="s">
        <v>1320</v>
      </c>
      <c r="S140" s="21" t="s">
        <v>1321</v>
      </c>
      <c r="T140" s="21" t="s">
        <v>1316</v>
      </c>
      <c r="U140" s="21" t="s">
        <v>1862</v>
      </c>
      <c r="V140" s="21" t="s">
        <v>1863</v>
      </c>
      <c r="W140" s="20" t="s">
        <v>1864</v>
      </c>
      <c r="X140" s="21" t="s">
        <v>1865</v>
      </c>
      <c r="Y140" s="21" t="s">
        <v>1866</v>
      </c>
      <c r="Z140" s="21" t="s">
        <v>1867</v>
      </c>
      <c r="AA140" s="20">
        <v>27</v>
      </c>
      <c r="AB140" s="20" t="s">
        <v>1354</v>
      </c>
      <c r="AC140" s="21" t="s">
        <v>1868</v>
      </c>
      <c r="AD140" s="20" t="s">
        <v>1311</v>
      </c>
      <c r="AE140" s="16" t="str" cm="1">
        <f t="array" ref="AE140">IF(AF140="","",INDEX(전산회선!$E$4:$E$1141,_xlfn.AGGREGATE(15,6,ROW(전산회선!$E$4:$E$1141)-ROW(전산회선!$E$4)+1/((전산회선!$B$4:$B$1141=$E140)*(전산회선!$F$4:$F$1141=AF140)),1)))</f>
        <v>MeGA인터넷</v>
      </c>
      <c r="AF140" s="16">
        <f>IFERROR(IF(_xlfn.MAXIFS(전산회선!$F$4:$F$1141,전산회선!$B$4:$B$1141,$E140)=0,"",_xlfn.MAXIFS(전산회선!$F$4:$F$1141,전산회선!$B$4:$B$1141,$E140)),"")</f>
        <v>2</v>
      </c>
      <c r="AG140" s="16" t="str" cm="1">
        <f t="array" ref="AG140">IF(AH140="","",INDEX(전산회선!$E$4:$E$1141,_xlfn.AGGREGATE(15,6,ROW(전산회선!$E$4:$E$1141)-ROW(전산회선!$E$4)+1/((전산회선!$B$4:$B$1141=$E140)*(전산회선!$F$4:$F$1141=AH140)),1)))</f>
        <v>GiGA인터넷</v>
      </c>
      <c r="AH140" s="16">
        <f>IFERROR(IF(_xlfn.MAXIFS(전산회선!$F$4:$F$1141,전산회선!$B$4:$B$1141,$E140,전산회선!$F$4:$F$1141,"&lt;"&amp;AF140)=0,"",_xlfn.MAXIFS(전산회선!$F$4:$F$1141,전산회선!$B$4:$B$1141,$E140,전산회선!$F$4:$F$1141,"&lt;"&amp;AF140)),"")</f>
        <v>1</v>
      </c>
      <c r="AI140" s="16" t="str" cm="1">
        <f t="array" ref="AI140">IF(AJ140="","",INDEX(전산회선!$E$4:$E$1141,_xlfn.AGGREGATE(15,6,ROW(전산회선!$E$4:$E$1141)-ROW(전산회선!$E$4)+1/((전산회선!$B$4:$B$1141=$E140)*(전산회선!$F$4:$F$1141=AJ140)),1)))</f>
        <v/>
      </c>
      <c r="AJ140" s="16" t="str">
        <f>IFERROR(IF(_xlfn.MAXIFS(전산회선!$F$4:$F$1141,전산회선!$B$4:$B$1141,$E140,전산회선!$F$4:$F$1141,"&lt;"&amp;AH140)=0,"",_xlfn.MAXIFS(전산회선!$F$4:$F$1141,전산회선!$B$4:$B$1141,$E140,전산회선!$F$4:$F$1141,"&lt;"&amp;AH140)),"")</f>
        <v/>
      </c>
      <c r="AK140" s="16" t="str" cm="1">
        <f t="array" ref="AK140">IF(AL140="","",INDEX(전산회선!$E$4:$E$1141,_xlfn.AGGREGATE(15,6,ROW(전산회선!$E$4:$E$1141)-ROW(전산회선!$E$4)+1/((전산회선!$B$4:$B$1141=$E140)*(전산회선!$F$4:$F$1141=AL140)),1)))</f>
        <v/>
      </c>
      <c r="AL140" s="16" t="str">
        <f>IFERROR(IF(_xlfn.MAXIFS(전산회선!$F$4:$F$1141,전산회선!$B$4:$B$1141,$E140,전산회선!$F$4:$F$1141,"&lt;"&amp;AJ140)=0,"",_xlfn.MAXIFS(전산회선!$F$4:$F$1141,전산회선!$B$4:$B$1141,$E140,전산회선!$F$4:$F$1141,"&lt;"&amp;AJ140)),"")</f>
        <v/>
      </c>
      <c r="AM140" s="16" t="str" cm="1">
        <f t="array" ref="AM140">IF(AN140="","",INDEX(전산회선!$E$4:$E$1141,_xlfn.AGGREGATE(15,6,ROW(전산회선!$E$4:$E$1141)-ROW(전산회선!$E$4)+1/((전산회선!$B$4:$B$1141=$E140)*(전산회선!$F$4:$F$1141=AN140)),1)))</f>
        <v/>
      </c>
      <c r="AN140" s="16" t="str">
        <f>IFERROR(IF(_xlfn.MAXIFS(전산회선!$F$4:$F$1141,전산회선!$B$4:$B$1141,$E140,전산회선!$F$4:$F$1141,"&lt;"&amp;AL140)=0,"",_xlfn.MAXIFS(전산회선!$F$4:$F$1141,전산회선!$B$4:$B$1141,$E140,전산회선!$F$4:$F$1141,"&lt;"&amp;AL140)),"")</f>
        <v/>
      </c>
      <c r="AO140" s="23">
        <v>0</v>
      </c>
      <c r="AP140" s="23">
        <v>0</v>
      </c>
      <c r="AQ140" s="23">
        <v>0</v>
      </c>
      <c r="AR140" s="23">
        <v>0</v>
      </c>
      <c r="AS140" s="23">
        <v>48504</v>
      </c>
      <c r="AT140" s="23">
        <v>209924</v>
      </c>
      <c r="AU140" s="23">
        <v>209924</v>
      </c>
      <c r="AV140" s="23">
        <v>209924</v>
      </c>
      <c r="AW140" s="23">
        <v>209924</v>
      </c>
      <c r="AX140" s="23">
        <v>209924</v>
      </c>
      <c r="AY140" s="23">
        <v>209924</v>
      </c>
      <c r="AZ140" s="23">
        <v>209924</v>
      </c>
      <c r="BA140" s="23">
        <v>126497.66666666667</v>
      </c>
      <c r="BB140" s="23">
        <f t="shared" si="14"/>
        <v>1517972</v>
      </c>
      <c r="BC140" s="23">
        <v>0</v>
      </c>
      <c r="BD140" s="23">
        <v>0</v>
      </c>
      <c r="BE140" s="23">
        <v>0</v>
      </c>
      <c r="BF140" s="23">
        <v>0</v>
      </c>
      <c r="BG140" s="23">
        <v>48504</v>
      </c>
      <c r="BH140" s="23">
        <v>209924</v>
      </c>
      <c r="BI140" s="23">
        <v>209924</v>
      </c>
      <c r="BJ140" s="23">
        <v>209924</v>
      </c>
      <c r="BK140" s="23">
        <v>209924</v>
      </c>
      <c r="BL140" s="23">
        <v>209924</v>
      </c>
      <c r="BM140" s="23">
        <v>209924</v>
      </c>
      <c r="BN140" s="23">
        <v>209924</v>
      </c>
      <c r="BO140" s="23">
        <v>126497.66666666667</v>
      </c>
      <c r="BP140" s="23">
        <v>1517972</v>
      </c>
      <c r="BQ140" s="17" t="str">
        <f>IFERROR(INDEX(피벗!$BL$5:$CH$5,1,MATCH($BR140,INDEX(피벗!$BL:$CH,MATCH($E140,피벗!$BJ:$BJ,0),0),0)),"")</f>
        <v>인터넷부가</v>
      </c>
      <c r="BR140" s="23">
        <f>IFERROR(LARGE(INDEX(피벗!$BL:$CH,MATCH(성장고객!$E140,피벗!$BJ:$BJ,0),0),1),"")</f>
        <v>1125972</v>
      </c>
      <c r="BS140" s="27">
        <f t="shared" si="15"/>
        <v>0.74176071758899376</v>
      </c>
      <c r="BT140" s="17" t="str">
        <f>IFERROR(INDEX(피벗!$BL$5:$CH$5,1,MATCH($BU140,INDEX(피벗!$BL:$CH,MATCH($E140,피벗!$BJ:$BJ,0),0),0)),"")</f>
        <v>MeGA인터넷</v>
      </c>
      <c r="BU140" s="23">
        <f>IFERROR(LARGE(INDEX(피벗!$BL:$CH,MATCH(성장고객!$E140,피벗!$BJ:$BJ,0),0),2),"")</f>
        <v>392000</v>
      </c>
      <c r="BV140" s="27">
        <f t="shared" si="16"/>
        <v>0.25823928241100624</v>
      </c>
      <c r="BW140" s="17" t="str">
        <f>IFERROR(INDEX(피벗!$BL$5:$CH$5,1,MATCH($BX140,INDEX(피벗!$BL:$CH,MATCH($E140,피벗!$BJ:$BJ,0),0),0)),"")</f>
        <v/>
      </c>
      <c r="BX140" s="23" t="str">
        <f>IFERROR(LARGE(INDEX(피벗!$BL:$CH,MATCH(성장고객!$E140,피벗!$BJ:$BJ,0),0),3),"")</f>
        <v/>
      </c>
      <c r="BY140" s="27" t="str">
        <f t="shared" si="17"/>
        <v/>
      </c>
      <c r="BZ140" s="17" t="str">
        <f>IFERROR(INDEX(피벗!$BL$5:$CH$5,1,MATCH($CA140,INDEX(피벗!$BL:$CH,MATCH($E140,피벗!$BJ:$BJ,0),0),0)),"")</f>
        <v/>
      </c>
      <c r="CA140" s="23" t="str">
        <f>IFERROR(LARGE(INDEX(피벗!$BL:$CH,MATCH(성장고객!$E140,피벗!$BJ:$BJ,0),0),4),"")</f>
        <v/>
      </c>
      <c r="CB140" s="27" t="str">
        <f t="shared" si="18"/>
        <v/>
      </c>
      <c r="CC140" s="17" t="str">
        <f>IFERROR(INDEX(피벗!$BL$5:$CH$5,1,MATCH($CD140,INDEX(피벗!$BL:$CH,MATCH($E140,피벗!$BJ:$BJ,0),0),0)),"")</f>
        <v/>
      </c>
      <c r="CD140" s="23" t="str">
        <f>IFERROR(LARGE(INDEX(피벗!$BL:$CH,MATCH(성장고객!$E140,피벗!$BJ:$BJ,0),0),5),"")</f>
        <v/>
      </c>
      <c r="CE140" s="27" t="str">
        <f t="shared" si="19"/>
        <v/>
      </c>
      <c r="CF140" s="23">
        <f>IFERROR(INDEX(피벗!$CI:$CI,MATCH($E140,피벗!$BJ:$BJ,0)),"")</f>
        <v>1517972</v>
      </c>
      <c r="CG140" s="25">
        <f t="shared" si="20"/>
        <v>1</v>
      </c>
      <c r="CH140" s="17" t="str">
        <f>IFERROR(INDEX(피벗!$EZ$5:$GE$5,1,MATCH($CI140,INDEX(피벗!$EZ:$GE,MATCH($E140,피벗!$EY:$EY,0),0),0)),"")</f>
        <v>인터넷부가</v>
      </c>
      <c r="CI140" s="23">
        <f>IFERROR(LARGE(INDEX(피벗!$EZ:$GE,MATCH(성장고객!$E140,피벗!$EY:$EY,0),0),1),"")</f>
        <v>1125972</v>
      </c>
      <c r="CJ140" s="17" t="str">
        <f>IFERROR(INDEX(피벗!$EZ$5:$GE$5,1,MATCH($CK140,INDEX(피벗!$EZ:$GE,MATCH($E140,피벗!$EY:$EY,0),0),0)),"")</f>
        <v>MeGA인터넷</v>
      </c>
      <c r="CK140" s="23">
        <f>IFERROR(LARGE(INDEX(피벗!$EZ:$GE,MATCH(성장고객!$E140,피벗!$EY:$EY,0),0),2),"")</f>
        <v>392000</v>
      </c>
      <c r="CL140" s="17" t="str">
        <f>IFERROR(INDEX(피벗!$EZ$5:$GE$5,1,MATCH($CM140,INDEX(피벗!$EZ:$GE,MATCH($E140,피벗!$EY:$EY,0),0),0)),"")</f>
        <v/>
      </c>
      <c r="CM140" s="23" t="str">
        <f>IFERROR(LARGE(INDEX(피벗!$EZ:$GE,MATCH(성장고객!$E140,피벗!$EY:$EY,0),0),3),"")</f>
        <v/>
      </c>
      <c r="CN140" s="17" t="str">
        <f>IFERROR(INDEX(피벗!$EZ$5:$GE$5,1,MATCH($CO140,INDEX(피벗!$EZ:$GE,MATCH($E140,피벗!$EY:$EY,0),0),0)),"")</f>
        <v/>
      </c>
      <c r="CO140" s="23" t="str">
        <f>IFERROR(LARGE(INDEX(피벗!$EZ:$GE,MATCH(성장고객!$E140,피벗!$EY:$EY,0),0),4),"")</f>
        <v/>
      </c>
      <c r="CP140" s="17" t="str">
        <f>IFERROR(INDEX(피벗!$EZ$5:$GE$5,1,MATCH($CQ140,INDEX(피벗!$EZ:$GE,MATCH($E140,피벗!$EY:$EY,0),0),0)),"")</f>
        <v/>
      </c>
      <c r="CQ140" s="23" t="str">
        <f>IFERROR(LARGE(INDEX(피벗!$EZ:$GE,MATCH(성장고객!$E140,피벗!$EY:$EY,0),0),5),"")</f>
        <v/>
      </c>
      <c r="CR140" s="23">
        <f>IFERROR(INDEX(피벗!$GF:$GF,MATCH($E140,피벗!$EY:$EY,0)),"")</f>
        <v>1517972</v>
      </c>
    </row>
    <row r="141" spans="1:96" x14ac:dyDescent="0.45">
      <c r="A141" s="20" t="s">
        <v>982</v>
      </c>
      <c r="B141" s="20" t="s">
        <v>701</v>
      </c>
      <c r="C141" s="20" t="s">
        <v>104</v>
      </c>
      <c r="D141" s="20" t="s">
        <v>985</v>
      </c>
      <c r="E141" s="20" t="s">
        <v>753</v>
      </c>
      <c r="F141" s="21" t="s">
        <v>754</v>
      </c>
      <c r="G141" s="21" t="s">
        <v>1</v>
      </c>
      <c r="H141" s="21" t="s">
        <v>0</v>
      </c>
      <c r="I141" s="22"/>
      <c r="J141" s="22" t="s">
        <v>755</v>
      </c>
      <c r="K141" s="20" t="s">
        <v>0</v>
      </c>
      <c r="L141" s="20" t="s">
        <v>1563</v>
      </c>
      <c r="M141" s="20" t="s">
        <v>1330</v>
      </c>
      <c r="N141" s="20" t="s">
        <v>1331</v>
      </c>
      <c r="O141" s="21" t="s">
        <v>2066</v>
      </c>
      <c r="P141" s="21">
        <v>3</v>
      </c>
      <c r="Q141" s="21" t="s">
        <v>9</v>
      </c>
      <c r="R141" s="21" t="s">
        <v>9</v>
      </c>
      <c r="S141" s="21" t="s">
        <v>9</v>
      </c>
      <c r="T141" s="21" t="s">
        <v>9</v>
      </c>
      <c r="U141" s="21" t="s">
        <v>9</v>
      </c>
      <c r="V141" s="21" t="s">
        <v>9</v>
      </c>
      <c r="W141" s="20" t="s">
        <v>9</v>
      </c>
      <c r="X141" s="21" t="s">
        <v>9</v>
      </c>
      <c r="Y141" s="21" t="s">
        <v>9</v>
      </c>
      <c r="Z141" s="21" t="s">
        <v>9</v>
      </c>
      <c r="AA141" s="20">
        <v>0</v>
      </c>
      <c r="AB141" s="20" t="s">
        <v>9</v>
      </c>
      <c r="AC141" s="21" t="s">
        <v>9</v>
      </c>
      <c r="AD141" s="20" t="s">
        <v>9</v>
      </c>
      <c r="AE141" s="16" t="str" cm="1">
        <f t="array" ref="AE141">IF(AF141="","",INDEX(전산회선!$E$4:$E$1141,_xlfn.AGGREGATE(15,6,ROW(전산회선!$E$4:$E$1141)-ROW(전산회선!$E$4)+1/((전산회선!$B$4:$B$1141=$E141)*(전산회선!$F$4:$F$1141=AF141)),1)))</f>
        <v>MeGA인터넷</v>
      </c>
      <c r="AF141" s="16">
        <f>IFERROR(IF(_xlfn.MAXIFS(전산회선!$F$4:$F$1141,전산회선!$B$4:$B$1141,$E141)=0,"",_xlfn.MAXIFS(전산회선!$F$4:$F$1141,전산회선!$B$4:$B$1141,$E141)),"")</f>
        <v>2</v>
      </c>
      <c r="AG141" s="16" t="str" cm="1">
        <f t="array" ref="AG141">IF(AH141="","",INDEX(전산회선!$E$4:$E$1141,_xlfn.AGGREGATE(15,6,ROW(전산회선!$E$4:$E$1141)-ROW(전산회선!$E$4)+1/((전산회선!$B$4:$B$1141=$E141)*(전산회선!$F$4:$F$1141=AH141)),1)))</f>
        <v>전용회선</v>
      </c>
      <c r="AH141" s="16">
        <f>IFERROR(IF(_xlfn.MAXIFS(전산회선!$F$4:$F$1141,전산회선!$B$4:$B$1141,$E141,전산회선!$F$4:$F$1141,"&lt;"&amp;AF141)=0,"",_xlfn.MAXIFS(전산회선!$F$4:$F$1141,전산회선!$B$4:$B$1141,$E141,전산회선!$F$4:$F$1141,"&lt;"&amp;AF141)),"")</f>
        <v>1</v>
      </c>
      <c r="AI141" s="16" t="str" cm="1">
        <f t="array" ref="AI141">IF(AJ141="","",INDEX(전산회선!$E$4:$E$1141,_xlfn.AGGREGATE(15,6,ROW(전산회선!$E$4:$E$1141)-ROW(전산회선!$E$4)+1/((전산회선!$B$4:$B$1141=$E141)*(전산회선!$F$4:$F$1141=AJ141)),1)))</f>
        <v/>
      </c>
      <c r="AJ141" s="16" t="str">
        <f>IFERROR(IF(_xlfn.MAXIFS(전산회선!$F$4:$F$1141,전산회선!$B$4:$B$1141,$E141,전산회선!$F$4:$F$1141,"&lt;"&amp;AH141)=0,"",_xlfn.MAXIFS(전산회선!$F$4:$F$1141,전산회선!$B$4:$B$1141,$E141,전산회선!$F$4:$F$1141,"&lt;"&amp;AH141)),"")</f>
        <v/>
      </c>
      <c r="AK141" s="16" t="str" cm="1">
        <f t="array" ref="AK141">IF(AL141="","",INDEX(전산회선!$E$4:$E$1141,_xlfn.AGGREGATE(15,6,ROW(전산회선!$E$4:$E$1141)-ROW(전산회선!$E$4)+1/((전산회선!$B$4:$B$1141=$E141)*(전산회선!$F$4:$F$1141=AL141)),1)))</f>
        <v/>
      </c>
      <c r="AL141" s="16" t="str">
        <f>IFERROR(IF(_xlfn.MAXIFS(전산회선!$F$4:$F$1141,전산회선!$B$4:$B$1141,$E141,전산회선!$F$4:$F$1141,"&lt;"&amp;AJ141)=0,"",_xlfn.MAXIFS(전산회선!$F$4:$F$1141,전산회선!$B$4:$B$1141,$E141,전산회선!$F$4:$F$1141,"&lt;"&amp;AJ141)),"")</f>
        <v/>
      </c>
      <c r="AM141" s="16" t="str" cm="1">
        <f t="array" ref="AM141">IF(AN141="","",INDEX(전산회선!$E$4:$E$1141,_xlfn.AGGREGATE(15,6,ROW(전산회선!$E$4:$E$1141)-ROW(전산회선!$E$4)+1/((전산회선!$B$4:$B$1141=$E141)*(전산회선!$F$4:$F$1141=AN141)),1)))</f>
        <v/>
      </c>
      <c r="AN141" s="16" t="str">
        <f>IFERROR(IF(_xlfn.MAXIFS(전산회선!$F$4:$F$1141,전산회선!$B$4:$B$1141,$E141,전산회선!$F$4:$F$1141,"&lt;"&amp;AL141)=0,"",_xlfn.MAXIFS(전산회선!$F$4:$F$1141,전산회선!$B$4:$B$1141,$E141,전산회선!$F$4:$F$1141,"&lt;"&amp;AL141)),"")</f>
        <v/>
      </c>
      <c r="AO141" s="23">
        <v>80550</v>
      </c>
      <c r="AP141" s="23">
        <v>80550</v>
      </c>
      <c r="AQ141" s="23">
        <v>80550</v>
      </c>
      <c r="AR141" s="23">
        <v>80550</v>
      </c>
      <c r="AS141" s="23">
        <v>80550</v>
      </c>
      <c r="AT141" s="23">
        <v>80550</v>
      </c>
      <c r="AU141" s="23">
        <v>80550</v>
      </c>
      <c r="AV141" s="23">
        <v>80550</v>
      </c>
      <c r="AW141" s="23">
        <v>80550</v>
      </c>
      <c r="AX141" s="23">
        <v>80550</v>
      </c>
      <c r="AY141" s="23">
        <v>80550</v>
      </c>
      <c r="AZ141" s="23">
        <v>80550</v>
      </c>
      <c r="BA141" s="23">
        <v>80550</v>
      </c>
      <c r="BB141" s="23">
        <f t="shared" si="14"/>
        <v>966600</v>
      </c>
      <c r="BC141" s="23">
        <v>0</v>
      </c>
      <c r="BD141" s="23">
        <v>0</v>
      </c>
      <c r="BE141" s="23">
        <v>0</v>
      </c>
      <c r="BF141" s="23">
        <v>0</v>
      </c>
      <c r="BG141" s="23">
        <v>0</v>
      </c>
      <c r="BH141" s="23">
        <v>0</v>
      </c>
      <c r="BI141" s="23">
        <v>0</v>
      </c>
      <c r="BJ141" s="23">
        <v>0</v>
      </c>
      <c r="BK141" s="23">
        <v>0</v>
      </c>
      <c r="BL141" s="23">
        <v>0</v>
      </c>
      <c r="BM141" s="23">
        <v>0</v>
      </c>
      <c r="BN141" s="23">
        <v>0</v>
      </c>
      <c r="BO141" s="23">
        <v>0</v>
      </c>
      <c r="BP141" s="23">
        <v>0</v>
      </c>
      <c r="BQ141" s="17" t="str">
        <f>IFERROR(INDEX(피벗!$BL$5:$CH$5,1,MATCH($BR141,INDEX(피벗!$BL:$CH,MATCH($E141,피벗!$BJ:$BJ,0),0),0)),"")</f>
        <v/>
      </c>
      <c r="BR141" s="23" t="str">
        <f>IFERROR(LARGE(INDEX(피벗!$BL:$CH,MATCH(성장고객!$E141,피벗!$BJ:$BJ,0),0),1),"")</f>
        <v/>
      </c>
      <c r="BS141" s="27" t="str">
        <f t="shared" si="15"/>
        <v/>
      </c>
      <c r="BT141" s="17" t="str">
        <f>IFERROR(INDEX(피벗!$BL$5:$CH$5,1,MATCH($BU141,INDEX(피벗!$BL:$CH,MATCH($E141,피벗!$BJ:$BJ,0),0),0)),"")</f>
        <v/>
      </c>
      <c r="BU141" s="23" t="str">
        <f>IFERROR(LARGE(INDEX(피벗!$BL:$CH,MATCH(성장고객!$E141,피벗!$BJ:$BJ,0),0),2),"")</f>
        <v/>
      </c>
      <c r="BV141" s="27" t="str">
        <f t="shared" si="16"/>
        <v/>
      </c>
      <c r="BW141" s="17" t="str">
        <f>IFERROR(INDEX(피벗!$BL$5:$CH$5,1,MATCH($BX141,INDEX(피벗!$BL:$CH,MATCH($E141,피벗!$BJ:$BJ,0),0),0)),"")</f>
        <v/>
      </c>
      <c r="BX141" s="23" t="str">
        <f>IFERROR(LARGE(INDEX(피벗!$BL:$CH,MATCH(성장고객!$E141,피벗!$BJ:$BJ,0),0),3),"")</f>
        <v/>
      </c>
      <c r="BY141" s="27" t="str">
        <f t="shared" si="17"/>
        <v/>
      </c>
      <c r="BZ141" s="17" t="str">
        <f>IFERROR(INDEX(피벗!$BL$5:$CH$5,1,MATCH($CA141,INDEX(피벗!$BL:$CH,MATCH($E141,피벗!$BJ:$BJ,0),0),0)),"")</f>
        <v/>
      </c>
      <c r="CA141" s="23" t="str">
        <f>IFERROR(LARGE(INDEX(피벗!$BL:$CH,MATCH(성장고객!$E141,피벗!$BJ:$BJ,0),0),4),"")</f>
        <v/>
      </c>
      <c r="CB141" s="27" t="str">
        <f t="shared" si="18"/>
        <v/>
      </c>
      <c r="CC141" s="17" t="str">
        <f>IFERROR(INDEX(피벗!$BL$5:$CH$5,1,MATCH($CD141,INDEX(피벗!$BL:$CH,MATCH($E141,피벗!$BJ:$BJ,0),0),0)),"")</f>
        <v/>
      </c>
      <c r="CD141" s="23" t="str">
        <f>IFERROR(LARGE(INDEX(피벗!$BL:$CH,MATCH(성장고객!$E141,피벗!$BJ:$BJ,0),0),5),"")</f>
        <v/>
      </c>
      <c r="CE141" s="27" t="str">
        <f t="shared" si="19"/>
        <v/>
      </c>
      <c r="CF141" s="23" t="str">
        <f>IFERROR(INDEX(피벗!$CI:$CI,MATCH($E141,피벗!$BJ:$BJ,0)),"")</f>
        <v/>
      </c>
      <c r="CG141" s="25" t="str">
        <f t="shared" si="20"/>
        <v/>
      </c>
      <c r="CH141" s="17" t="str">
        <f>IFERROR(INDEX(피벗!$EZ$5:$GE$5,1,MATCH($CI141,INDEX(피벗!$EZ:$GE,MATCH($E141,피벗!$EY:$EY,0),0),0)),"")</f>
        <v>MeGA인터넷</v>
      </c>
      <c r="CI141" s="23">
        <f>IFERROR(LARGE(INDEX(피벗!$EZ:$GE,MATCH(성장고객!$E141,피벗!$EY:$EY,0),0),1),"")</f>
        <v>530400</v>
      </c>
      <c r="CJ141" s="17" t="str">
        <f>IFERROR(INDEX(피벗!$EZ$5:$GE$5,1,MATCH($CK141,INDEX(피벗!$EZ:$GE,MATCH($E141,피벗!$EY:$EY,0),0),0)),"")</f>
        <v>전용회선</v>
      </c>
      <c r="CK141" s="23">
        <f>IFERROR(LARGE(INDEX(피벗!$EZ:$GE,MATCH(성장고객!$E141,피벗!$EY:$EY,0),0),2),"")</f>
        <v>436200</v>
      </c>
      <c r="CL141" s="17" t="str">
        <f>IFERROR(INDEX(피벗!$EZ$5:$GE$5,1,MATCH($CM141,INDEX(피벗!$EZ:$GE,MATCH($E141,피벗!$EY:$EY,0),0),0)),"")</f>
        <v/>
      </c>
      <c r="CM141" s="23" t="str">
        <f>IFERROR(LARGE(INDEX(피벗!$EZ:$GE,MATCH(성장고객!$E141,피벗!$EY:$EY,0),0),3),"")</f>
        <v/>
      </c>
      <c r="CN141" s="17" t="str">
        <f>IFERROR(INDEX(피벗!$EZ$5:$GE$5,1,MATCH($CO141,INDEX(피벗!$EZ:$GE,MATCH($E141,피벗!$EY:$EY,0),0),0)),"")</f>
        <v/>
      </c>
      <c r="CO141" s="23" t="str">
        <f>IFERROR(LARGE(INDEX(피벗!$EZ:$GE,MATCH(성장고객!$E141,피벗!$EY:$EY,0),0),4),"")</f>
        <v/>
      </c>
      <c r="CP141" s="17" t="str">
        <f>IFERROR(INDEX(피벗!$EZ$5:$GE$5,1,MATCH($CQ141,INDEX(피벗!$EZ:$GE,MATCH($E141,피벗!$EY:$EY,0),0),0)),"")</f>
        <v/>
      </c>
      <c r="CQ141" s="23" t="str">
        <f>IFERROR(LARGE(INDEX(피벗!$EZ:$GE,MATCH(성장고객!$E141,피벗!$EY:$EY,0),0),5),"")</f>
        <v/>
      </c>
      <c r="CR141" s="23">
        <f>IFERROR(INDEX(피벗!$GF:$GF,MATCH($E141,피벗!$EY:$EY,0)),"")</f>
        <v>966600</v>
      </c>
    </row>
    <row r="142" spans="1:96" x14ac:dyDescent="0.45">
      <c r="A142" s="20" t="s">
        <v>982</v>
      </c>
      <c r="B142" s="20" t="s">
        <v>701</v>
      </c>
      <c r="C142" s="20" t="s">
        <v>30</v>
      </c>
      <c r="D142" s="20" t="s">
        <v>983</v>
      </c>
      <c r="E142" s="20" t="s">
        <v>1129</v>
      </c>
      <c r="F142" s="21" t="s">
        <v>1130</v>
      </c>
      <c r="G142" s="21" t="s">
        <v>1</v>
      </c>
      <c r="H142" s="21" t="s">
        <v>0</v>
      </c>
      <c r="I142" s="22" t="s">
        <v>3149</v>
      </c>
      <c r="J142" s="22">
        <v>7158601347</v>
      </c>
      <c r="K142" s="20" t="s">
        <v>0</v>
      </c>
      <c r="L142" s="20" t="s">
        <v>1316</v>
      </c>
      <c r="M142" s="20" t="s">
        <v>1356</v>
      </c>
      <c r="N142" s="20" t="s">
        <v>1336</v>
      </c>
      <c r="O142" s="21" t="s">
        <v>1920</v>
      </c>
      <c r="P142" s="21">
        <v>1</v>
      </c>
      <c r="Q142" s="21" t="s">
        <v>1347</v>
      </c>
      <c r="R142" s="21" t="s">
        <v>1717</v>
      </c>
      <c r="S142" s="21" t="s">
        <v>1321</v>
      </c>
      <c r="T142" s="21" t="s">
        <v>1316</v>
      </c>
      <c r="U142" s="21" t="s">
        <v>1915</v>
      </c>
      <c r="V142" s="21" t="s">
        <v>1921</v>
      </c>
      <c r="W142" s="20" t="s">
        <v>9</v>
      </c>
      <c r="X142" s="21" t="s">
        <v>9</v>
      </c>
      <c r="Y142" s="21" t="s">
        <v>1922</v>
      </c>
      <c r="Z142" s="21" t="s">
        <v>1923</v>
      </c>
      <c r="AA142" s="20">
        <v>0</v>
      </c>
      <c r="AB142" s="20" t="s">
        <v>1328</v>
      </c>
      <c r="AC142" s="21" t="s">
        <v>1924</v>
      </c>
      <c r="AD142" s="20" t="s">
        <v>1311</v>
      </c>
      <c r="AE142" s="16" t="str" cm="1">
        <f t="array" ref="AE142">IF(AF142="","",INDEX(전산회선!$E$4:$E$1141,_xlfn.AGGREGATE(15,6,ROW(전산회선!$E$4:$E$1141)-ROW(전산회선!$E$4)+1/((전산회선!$B$4:$B$1141=$E142)*(전산회선!$F$4:$F$1141=AF142)),1)))</f>
        <v>GiGA인터넷</v>
      </c>
      <c r="AF142" s="16">
        <f>IFERROR(IF(_xlfn.MAXIFS(전산회선!$F$4:$F$1141,전산회선!$B$4:$B$1141,$E142)=0,"",_xlfn.MAXIFS(전산회선!$F$4:$F$1141,전산회선!$B$4:$B$1141,$E142)),"")</f>
        <v>1</v>
      </c>
      <c r="AG142" s="16" t="str" cm="1">
        <f t="array" ref="AG142">IF(AH142="","",INDEX(전산회선!$E$4:$E$1141,_xlfn.AGGREGATE(15,6,ROW(전산회선!$E$4:$E$1141)-ROW(전산회선!$E$4)+1/((전산회선!$B$4:$B$1141=$E142)*(전산회선!$F$4:$F$1141=AH142)),1)))</f>
        <v/>
      </c>
      <c r="AH142" s="16" t="str">
        <f>IFERROR(IF(_xlfn.MAXIFS(전산회선!$F$4:$F$1141,전산회선!$B$4:$B$1141,$E142,전산회선!$F$4:$F$1141,"&lt;"&amp;AF142)=0,"",_xlfn.MAXIFS(전산회선!$F$4:$F$1141,전산회선!$B$4:$B$1141,$E142,전산회선!$F$4:$F$1141,"&lt;"&amp;AF142)),"")</f>
        <v/>
      </c>
      <c r="AI142" s="16" t="str" cm="1">
        <f t="array" ref="AI142">IF(AJ142="","",INDEX(전산회선!$E$4:$E$1141,_xlfn.AGGREGATE(15,6,ROW(전산회선!$E$4:$E$1141)-ROW(전산회선!$E$4)+1/((전산회선!$B$4:$B$1141=$E142)*(전산회선!$F$4:$F$1141=AJ142)),1)))</f>
        <v/>
      </c>
      <c r="AJ142" s="16" t="str">
        <f>IFERROR(IF(_xlfn.MAXIFS(전산회선!$F$4:$F$1141,전산회선!$B$4:$B$1141,$E142,전산회선!$F$4:$F$1141,"&lt;"&amp;AH142)=0,"",_xlfn.MAXIFS(전산회선!$F$4:$F$1141,전산회선!$B$4:$B$1141,$E142,전산회선!$F$4:$F$1141,"&lt;"&amp;AH142)),"")</f>
        <v/>
      </c>
      <c r="AK142" s="16" t="str" cm="1">
        <f t="array" ref="AK142">IF(AL142="","",INDEX(전산회선!$E$4:$E$1141,_xlfn.AGGREGATE(15,6,ROW(전산회선!$E$4:$E$1141)-ROW(전산회선!$E$4)+1/((전산회선!$B$4:$B$1141=$E142)*(전산회선!$F$4:$F$1141=AL142)),1)))</f>
        <v/>
      </c>
      <c r="AL142" s="16" t="str">
        <f>IFERROR(IF(_xlfn.MAXIFS(전산회선!$F$4:$F$1141,전산회선!$B$4:$B$1141,$E142,전산회선!$F$4:$F$1141,"&lt;"&amp;AJ142)=0,"",_xlfn.MAXIFS(전산회선!$F$4:$F$1141,전산회선!$B$4:$B$1141,$E142,전산회선!$F$4:$F$1141,"&lt;"&amp;AJ142)),"")</f>
        <v/>
      </c>
      <c r="AM142" s="16" t="str" cm="1">
        <f t="array" ref="AM142">IF(AN142="","",INDEX(전산회선!$E$4:$E$1141,_xlfn.AGGREGATE(15,6,ROW(전산회선!$E$4:$E$1141)-ROW(전산회선!$E$4)+1/((전산회선!$B$4:$B$1141=$E142)*(전산회선!$F$4:$F$1141=AN142)),1)))</f>
        <v/>
      </c>
      <c r="AN142" s="16" t="str">
        <f>IFERROR(IF(_xlfn.MAXIFS(전산회선!$F$4:$F$1141,전산회선!$B$4:$B$1141,$E142,전산회선!$F$4:$F$1141,"&lt;"&amp;AL142)=0,"",_xlfn.MAXIFS(전산회선!$F$4:$F$1141,전산회선!$B$4:$B$1141,$E142,전산회선!$F$4:$F$1141,"&lt;"&amp;AL142)),"")</f>
        <v/>
      </c>
      <c r="AO142" s="23">
        <v>31000</v>
      </c>
      <c r="AP142" s="23">
        <v>31000</v>
      </c>
      <c r="AQ142" s="23">
        <v>31000</v>
      </c>
      <c r="AR142" s="23">
        <v>31000</v>
      </c>
      <c r="AS142" s="23">
        <v>31000</v>
      </c>
      <c r="AT142" s="23">
        <v>31000</v>
      </c>
      <c r="AU142" s="23">
        <v>31000</v>
      </c>
      <c r="AV142" s="23">
        <v>31000</v>
      </c>
      <c r="AW142" s="23">
        <v>31000</v>
      </c>
      <c r="AX142" s="23">
        <v>31000</v>
      </c>
      <c r="AY142" s="23">
        <v>31000</v>
      </c>
      <c r="AZ142" s="23">
        <v>31000</v>
      </c>
      <c r="BA142" s="23">
        <v>31000</v>
      </c>
      <c r="BB142" s="23">
        <f t="shared" si="14"/>
        <v>372000</v>
      </c>
      <c r="BC142" s="23">
        <v>0</v>
      </c>
      <c r="BD142" s="23">
        <v>0</v>
      </c>
      <c r="BE142" s="23">
        <v>0</v>
      </c>
      <c r="BF142" s="23">
        <v>0</v>
      </c>
      <c r="BG142" s="23">
        <v>0</v>
      </c>
      <c r="BH142" s="23">
        <v>0</v>
      </c>
      <c r="BI142" s="23">
        <v>0</v>
      </c>
      <c r="BJ142" s="23">
        <v>0</v>
      </c>
      <c r="BK142" s="23">
        <v>0</v>
      </c>
      <c r="BL142" s="23">
        <v>0</v>
      </c>
      <c r="BM142" s="23">
        <v>0</v>
      </c>
      <c r="BN142" s="23">
        <v>0</v>
      </c>
      <c r="BO142" s="23">
        <v>0</v>
      </c>
      <c r="BP142" s="23">
        <v>0</v>
      </c>
      <c r="BQ142" s="17" t="str">
        <f>IFERROR(INDEX(피벗!$BL$5:$CH$5,1,MATCH($BR142,INDEX(피벗!$BL:$CH,MATCH($E142,피벗!$BJ:$BJ,0),0),0)),"")</f>
        <v/>
      </c>
      <c r="BR142" s="23" t="str">
        <f>IFERROR(LARGE(INDEX(피벗!$BL:$CH,MATCH(성장고객!$E142,피벗!$BJ:$BJ,0),0),1),"")</f>
        <v/>
      </c>
      <c r="BS142" s="27" t="str">
        <f t="shared" si="15"/>
        <v/>
      </c>
      <c r="BT142" s="17" t="str">
        <f>IFERROR(INDEX(피벗!$BL$5:$CH$5,1,MATCH($BU142,INDEX(피벗!$BL:$CH,MATCH($E142,피벗!$BJ:$BJ,0),0),0)),"")</f>
        <v/>
      </c>
      <c r="BU142" s="23" t="str">
        <f>IFERROR(LARGE(INDEX(피벗!$BL:$CH,MATCH(성장고객!$E142,피벗!$BJ:$BJ,0),0),2),"")</f>
        <v/>
      </c>
      <c r="BV142" s="27" t="str">
        <f t="shared" si="16"/>
        <v/>
      </c>
      <c r="BW142" s="17" t="str">
        <f>IFERROR(INDEX(피벗!$BL$5:$CH$5,1,MATCH($BX142,INDEX(피벗!$BL:$CH,MATCH($E142,피벗!$BJ:$BJ,0),0),0)),"")</f>
        <v/>
      </c>
      <c r="BX142" s="23" t="str">
        <f>IFERROR(LARGE(INDEX(피벗!$BL:$CH,MATCH(성장고객!$E142,피벗!$BJ:$BJ,0),0),3),"")</f>
        <v/>
      </c>
      <c r="BY142" s="27" t="str">
        <f t="shared" si="17"/>
        <v/>
      </c>
      <c r="BZ142" s="17" t="str">
        <f>IFERROR(INDEX(피벗!$BL$5:$CH$5,1,MATCH($CA142,INDEX(피벗!$BL:$CH,MATCH($E142,피벗!$BJ:$BJ,0),0),0)),"")</f>
        <v/>
      </c>
      <c r="CA142" s="23" t="str">
        <f>IFERROR(LARGE(INDEX(피벗!$BL:$CH,MATCH(성장고객!$E142,피벗!$BJ:$BJ,0),0),4),"")</f>
        <v/>
      </c>
      <c r="CB142" s="27" t="str">
        <f t="shared" si="18"/>
        <v/>
      </c>
      <c r="CC142" s="17" t="str">
        <f>IFERROR(INDEX(피벗!$BL$5:$CH$5,1,MATCH($CD142,INDEX(피벗!$BL:$CH,MATCH($E142,피벗!$BJ:$BJ,0),0),0)),"")</f>
        <v/>
      </c>
      <c r="CD142" s="23" t="str">
        <f>IFERROR(LARGE(INDEX(피벗!$BL:$CH,MATCH(성장고객!$E142,피벗!$BJ:$BJ,0),0),5),"")</f>
        <v/>
      </c>
      <c r="CE142" s="27" t="str">
        <f t="shared" si="19"/>
        <v/>
      </c>
      <c r="CF142" s="23" t="str">
        <f>IFERROR(INDEX(피벗!$CI:$CI,MATCH($E142,피벗!$BJ:$BJ,0)),"")</f>
        <v/>
      </c>
      <c r="CG142" s="25" t="str">
        <f t="shared" si="20"/>
        <v/>
      </c>
      <c r="CH142" s="17" t="str">
        <f>IFERROR(INDEX(피벗!$EZ$5:$GE$5,1,MATCH($CI142,INDEX(피벗!$EZ:$GE,MATCH($E142,피벗!$EY:$EY,0),0),0)),"")</f>
        <v>GiGA인터넷</v>
      </c>
      <c r="CI142" s="23">
        <f>IFERROR(LARGE(INDEX(피벗!$EZ:$GE,MATCH(성장고객!$E142,피벗!$EY:$EY,0),0),1),"")</f>
        <v>360000</v>
      </c>
      <c r="CJ142" s="17" t="str">
        <f>IFERROR(INDEX(피벗!$EZ$5:$GE$5,1,MATCH($CK142,INDEX(피벗!$EZ:$GE,MATCH($E142,피벗!$EY:$EY,0),0),0)),"")</f>
        <v>인터넷부가</v>
      </c>
      <c r="CK142" s="23">
        <f>IFERROR(LARGE(INDEX(피벗!$EZ:$GE,MATCH(성장고객!$E142,피벗!$EY:$EY,0),0),2),"")</f>
        <v>12000</v>
      </c>
      <c r="CL142" s="17" t="str">
        <f>IFERROR(INDEX(피벗!$EZ$5:$GE$5,1,MATCH($CM142,INDEX(피벗!$EZ:$GE,MATCH($E142,피벗!$EY:$EY,0),0),0)),"")</f>
        <v/>
      </c>
      <c r="CM142" s="23" t="str">
        <f>IFERROR(LARGE(INDEX(피벗!$EZ:$GE,MATCH(성장고객!$E142,피벗!$EY:$EY,0),0),3),"")</f>
        <v/>
      </c>
      <c r="CN142" s="17" t="str">
        <f>IFERROR(INDEX(피벗!$EZ$5:$GE$5,1,MATCH($CO142,INDEX(피벗!$EZ:$GE,MATCH($E142,피벗!$EY:$EY,0),0),0)),"")</f>
        <v/>
      </c>
      <c r="CO142" s="23" t="str">
        <f>IFERROR(LARGE(INDEX(피벗!$EZ:$GE,MATCH(성장고객!$E142,피벗!$EY:$EY,0),0),4),"")</f>
        <v/>
      </c>
      <c r="CP142" s="17" t="str">
        <f>IFERROR(INDEX(피벗!$EZ$5:$GE$5,1,MATCH($CQ142,INDEX(피벗!$EZ:$GE,MATCH($E142,피벗!$EY:$EY,0),0),0)),"")</f>
        <v/>
      </c>
      <c r="CQ142" s="23" t="str">
        <f>IFERROR(LARGE(INDEX(피벗!$EZ:$GE,MATCH(성장고객!$E142,피벗!$EY:$EY,0),0),5),"")</f>
        <v/>
      </c>
      <c r="CR142" s="23">
        <f>IFERROR(INDEX(피벗!$GF:$GF,MATCH($E142,피벗!$EY:$EY,0)),"")</f>
        <v>372000</v>
      </c>
    </row>
    <row r="143" spans="1:96" x14ac:dyDescent="0.45">
      <c r="A143" s="20" t="s">
        <v>982</v>
      </c>
      <c r="B143" s="20" t="s">
        <v>701</v>
      </c>
      <c r="C143" s="20" t="s">
        <v>104</v>
      </c>
      <c r="D143" s="20" t="s">
        <v>985</v>
      </c>
      <c r="E143" s="20" t="s">
        <v>779</v>
      </c>
      <c r="F143" s="21" t="s">
        <v>780</v>
      </c>
      <c r="G143" s="21" t="s">
        <v>1</v>
      </c>
      <c r="H143" s="21" t="s">
        <v>0</v>
      </c>
      <c r="I143" s="22" t="s">
        <v>781</v>
      </c>
      <c r="J143" s="22" t="s">
        <v>782</v>
      </c>
      <c r="K143" s="20" t="s">
        <v>0</v>
      </c>
      <c r="L143" s="20" t="s">
        <v>1316</v>
      </c>
      <c r="M143" s="20" t="s">
        <v>1755</v>
      </c>
      <c r="N143" s="20" t="s">
        <v>1336</v>
      </c>
      <c r="O143" s="21" t="s">
        <v>3060</v>
      </c>
      <c r="P143" s="21">
        <v>0</v>
      </c>
      <c r="Q143" s="21" t="s">
        <v>9</v>
      </c>
      <c r="R143" s="21" t="s">
        <v>1717</v>
      </c>
      <c r="S143" s="21" t="s">
        <v>1321</v>
      </c>
      <c r="T143" s="21" t="s">
        <v>1316</v>
      </c>
      <c r="U143" s="21" t="s">
        <v>2080</v>
      </c>
      <c r="V143" s="21" t="s">
        <v>3061</v>
      </c>
      <c r="W143" s="20" t="s">
        <v>9</v>
      </c>
      <c r="X143" s="21" t="s">
        <v>9</v>
      </c>
      <c r="Y143" s="21" t="s">
        <v>3062</v>
      </c>
      <c r="Z143" s="21" t="s">
        <v>3063</v>
      </c>
      <c r="AA143" s="20">
        <v>0</v>
      </c>
      <c r="AB143" s="20" t="s">
        <v>1587</v>
      </c>
      <c r="AC143" s="21" t="s">
        <v>1344</v>
      </c>
      <c r="AD143" s="20" t="s">
        <v>1311</v>
      </c>
      <c r="AE143" s="16" t="str" cm="1">
        <f t="array" ref="AE143">IF(AF143="","",INDEX(전산회선!$E$4:$E$1141,_xlfn.AGGREGATE(15,6,ROW(전산회선!$E$4:$E$1141)-ROW(전산회선!$E$4)+1/((전산회선!$B$4:$B$1141=$E143)*(전산회선!$F$4:$F$1141=AF143)),1)))</f>
        <v/>
      </c>
      <c r="AF143" s="16" t="str">
        <f>IFERROR(IF(_xlfn.MAXIFS(전산회선!$F$4:$F$1141,전산회선!$B$4:$B$1141,$E143)=0,"",_xlfn.MAXIFS(전산회선!$F$4:$F$1141,전산회선!$B$4:$B$1141,$E143)),"")</f>
        <v/>
      </c>
      <c r="AG143" s="16" t="str" cm="1">
        <f t="array" ref="AG143">IF(AH143="","",INDEX(전산회선!$E$4:$E$1141,_xlfn.AGGREGATE(15,6,ROW(전산회선!$E$4:$E$1141)-ROW(전산회선!$E$4)+1/((전산회선!$B$4:$B$1141=$E143)*(전산회선!$F$4:$F$1141=AH143)),1)))</f>
        <v/>
      </c>
      <c r="AH143" s="16" t="str">
        <f>IFERROR(IF(_xlfn.MAXIFS(전산회선!$F$4:$F$1141,전산회선!$B$4:$B$1141,$E143,전산회선!$F$4:$F$1141,"&lt;"&amp;AF143)=0,"",_xlfn.MAXIFS(전산회선!$F$4:$F$1141,전산회선!$B$4:$B$1141,$E143,전산회선!$F$4:$F$1141,"&lt;"&amp;AF143)),"")</f>
        <v/>
      </c>
      <c r="AI143" s="16" t="str" cm="1">
        <f t="array" ref="AI143">IF(AJ143="","",INDEX(전산회선!$E$4:$E$1141,_xlfn.AGGREGATE(15,6,ROW(전산회선!$E$4:$E$1141)-ROW(전산회선!$E$4)+1/((전산회선!$B$4:$B$1141=$E143)*(전산회선!$F$4:$F$1141=AJ143)),1)))</f>
        <v/>
      </c>
      <c r="AJ143" s="16" t="str">
        <f>IFERROR(IF(_xlfn.MAXIFS(전산회선!$F$4:$F$1141,전산회선!$B$4:$B$1141,$E143,전산회선!$F$4:$F$1141,"&lt;"&amp;AH143)=0,"",_xlfn.MAXIFS(전산회선!$F$4:$F$1141,전산회선!$B$4:$B$1141,$E143,전산회선!$F$4:$F$1141,"&lt;"&amp;AH143)),"")</f>
        <v/>
      </c>
      <c r="AK143" s="16" t="str" cm="1">
        <f t="array" ref="AK143">IF(AL143="","",INDEX(전산회선!$E$4:$E$1141,_xlfn.AGGREGATE(15,6,ROW(전산회선!$E$4:$E$1141)-ROW(전산회선!$E$4)+1/((전산회선!$B$4:$B$1141=$E143)*(전산회선!$F$4:$F$1141=AL143)),1)))</f>
        <v/>
      </c>
      <c r="AL143" s="16" t="str">
        <f>IFERROR(IF(_xlfn.MAXIFS(전산회선!$F$4:$F$1141,전산회선!$B$4:$B$1141,$E143,전산회선!$F$4:$F$1141,"&lt;"&amp;AJ143)=0,"",_xlfn.MAXIFS(전산회선!$F$4:$F$1141,전산회선!$B$4:$B$1141,$E143,전산회선!$F$4:$F$1141,"&lt;"&amp;AJ143)),"")</f>
        <v/>
      </c>
      <c r="AM143" s="16" t="str" cm="1">
        <f t="array" ref="AM143">IF(AN143="","",INDEX(전산회선!$E$4:$E$1141,_xlfn.AGGREGATE(15,6,ROW(전산회선!$E$4:$E$1141)-ROW(전산회선!$E$4)+1/((전산회선!$B$4:$B$1141=$E143)*(전산회선!$F$4:$F$1141=AN143)),1)))</f>
        <v/>
      </c>
      <c r="AN143" s="16" t="str">
        <f>IFERROR(IF(_xlfn.MAXIFS(전산회선!$F$4:$F$1141,전산회선!$B$4:$B$1141,$E143,전산회선!$F$4:$F$1141,"&lt;"&amp;AL143)=0,"",_xlfn.MAXIFS(전산회선!$F$4:$F$1141,전산회선!$B$4:$B$1141,$E143,전산회선!$F$4:$F$1141,"&lt;"&amp;AL143)),"")</f>
        <v/>
      </c>
      <c r="AO143" s="23">
        <v>0</v>
      </c>
      <c r="AP143" s="23">
        <v>0</v>
      </c>
      <c r="AQ143" s="23">
        <v>0</v>
      </c>
      <c r="AR143" s="23">
        <v>0</v>
      </c>
      <c r="AS143" s="23">
        <v>0</v>
      </c>
      <c r="AT143" s="23">
        <v>0</v>
      </c>
      <c r="AU143" s="23">
        <v>0</v>
      </c>
      <c r="AV143" s="23">
        <v>0</v>
      </c>
      <c r="AW143" s="23">
        <v>0</v>
      </c>
      <c r="AX143" s="23">
        <v>0</v>
      </c>
      <c r="AY143" s="23">
        <v>0</v>
      </c>
      <c r="AZ143" s="23">
        <v>0</v>
      </c>
      <c r="BA143" s="23">
        <v>0</v>
      </c>
      <c r="BB143" s="23">
        <f t="shared" si="14"/>
        <v>0</v>
      </c>
      <c r="BC143" s="23">
        <v>0</v>
      </c>
      <c r="BD143" s="23">
        <v>0</v>
      </c>
      <c r="BE143" s="23">
        <v>0</v>
      </c>
      <c r="BF143" s="23">
        <v>0</v>
      </c>
      <c r="BG143" s="23">
        <v>0</v>
      </c>
      <c r="BH143" s="23">
        <v>0</v>
      </c>
      <c r="BI143" s="23">
        <v>0</v>
      </c>
      <c r="BJ143" s="23">
        <v>0</v>
      </c>
      <c r="BK143" s="23">
        <v>0</v>
      </c>
      <c r="BL143" s="23">
        <v>0</v>
      </c>
      <c r="BM143" s="23">
        <v>0</v>
      </c>
      <c r="BN143" s="23">
        <v>0</v>
      </c>
      <c r="BO143" s="23">
        <v>0</v>
      </c>
      <c r="BP143" s="23">
        <v>0</v>
      </c>
      <c r="BQ143" s="17" t="str">
        <f>IFERROR(INDEX(피벗!$BL$5:$CH$5,1,MATCH($BR143,INDEX(피벗!$BL:$CH,MATCH($E143,피벗!$BJ:$BJ,0),0),0)),"")</f>
        <v/>
      </c>
      <c r="BR143" s="23" t="str">
        <f>IFERROR(LARGE(INDEX(피벗!$BL:$CH,MATCH(성장고객!$E143,피벗!$BJ:$BJ,0),0),1),"")</f>
        <v/>
      </c>
      <c r="BS143" s="27" t="str">
        <f t="shared" si="15"/>
        <v/>
      </c>
      <c r="BT143" s="17" t="str">
        <f>IFERROR(INDEX(피벗!$BL$5:$CH$5,1,MATCH($BU143,INDEX(피벗!$BL:$CH,MATCH($E143,피벗!$BJ:$BJ,0),0),0)),"")</f>
        <v/>
      </c>
      <c r="BU143" s="23" t="str">
        <f>IFERROR(LARGE(INDEX(피벗!$BL:$CH,MATCH(성장고객!$E143,피벗!$BJ:$BJ,0),0),2),"")</f>
        <v/>
      </c>
      <c r="BV143" s="27" t="str">
        <f t="shared" si="16"/>
        <v/>
      </c>
      <c r="BW143" s="17" t="str">
        <f>IFERROR(INDEX(피벗!$BL$5:$CH$5,1,MATCH($BX143,INDEX(피벗!$BL:$CH,MATCH($E143,피벗!$BJ:$BJ,0),0),0)),"")</f>
        <v/>
      </c>
      <c r="BX143" s="23" t="str">
        <f>IFERROR(LARGE(INDEX(피벗!$BL:$CH,MATCH(성장고객!$E143,피벗!$BJ:$BJ,0),0),3),"")</f>
        <v/>
      </c>
      <c r="BY143" s="27" t="str">
        <f t="shared" si="17"/>
        <v/>
      </c>
      <c r="BZ143" s="17" t="str">
        <f>IFERROR(INDEX(피벗!$BL$5:$CH$5,1,MATCH($CA143,INDEX(피벗!$BL:$CH,MATCH($E143,피벗!$BJ:$BJ,0),0),0)),"")</f>
        <v/>
      </c>
      <c r="CA143" s="23" t="str">
        <f>IFERROR(LARGE(INDEX(피벗!$BL:$CH,MATCH(성장고객!$E143,피벗!$BJ:$BJ,0),0),4),"")</f>
        <v/>
      </c>
      <c r="CB143" s="27" t="str">
        <f t="shared" si="18"/>
        <v/>
      </c>
      <c r="CC143" s="17" t="str">
        <f>IFERROR(INDEX(피벗!$BL$5:$CH$5,1,MATCH($CD143,INDEX(피벗!$BL:$CH,MATCH($E143,피벗!$BJ:$BJ,0),0),0)),"")</f>
        <v/>
      </c>
      <c r="CD143" s="23" t="str">
        <f>IFERROR(LARGE(INDEX(피벗!$BL:$CH,MATCH(성장고객!$E143,피벗!$BJ:$BJ,0),0),5),"")</f>
        <v/>
      </c>
      <c r="CE143" s="27" t="str">
        <f t="shared" si="19"/>
        <v/>
      </c>
      <c r="CF143" s="23" t="str">
        <f>IFERROR(INDEX(피벗!$CI:$CI,MATCH($E143,피벗!$BJ:$BJ,0)),"")</f>
        <v/>
      </c>
      <c r="CG143" s="25" t="str">
        <f t="shared" si="20"/>
        <v/>
      </c>
      <c r="CH143" s="17" t="str">
        <f>IFERROR(INDEX(피벗!$EZ$5:$GE$5,1,MATCH($CI143,INDEX(피벗!$EZ:$GE,MATCH($E143,피벗!$EY:$EY,0),0),0)),"")</f>
        <v/>
      </c>
      <c r="CI143" s="23" t="str">
        <f>IFERROR(LARGE(INDEX(피벗!$EZ:$GE,MATCH(성장고객!$E143,피벗!$EY:$EY,0),0),1),"")</f>
        <v/>
      </c>
      <c r="CJ143" s="17" t="str">
        <f>IFERROR(INDEX(피벗!$EZ$5:$GE$5,1,MATCH($CK143,INDEX(피벗!$EZ:$GE,MATCH($E143,피벗!$EY:$EY,0),0),0)),"")</f>
        <v/>
      </c>
      <c r="CK143" s="23" t="str">
        <f>IFERROR(LARGE(INDEX(피벗!$EZ:$GE,MATCH(성장고객!$E143,피벗!$EY:$EY,0),0),2),"")</f>
        <v/>
      </c>
      <c r="CL143" s="17" t="str">
        <f>IFERROR(INDEX(피벗!$EZ$5:$GE$5,1,MATCH($CM143,INDEX(피벗!$EZ:$GE,MATCH($E143,피벗!$EY:$EY,0),0),0)),"")</f>
        <v/>
      </c>
      <c r="CM143" s="23" t="str">
        <f>IFERROR(LARGE(INDEX(피벗!$EZ:$GE,MATCH(성장고객!$E143,피벗!$EY:$EY,0),0),3),"")</f>
        <v/>
      </c>
      <c r="CN143" s="17" t="str">
        <f>IFERROR(INDEX(피벗!$EZ$5:$GE$5,1,MATCH($CO143,INDEX(피벗!$EZ:$GE,MATCH($E143,피벗!$EY:$EY,0),0),0)),"")</f>
        <v/>
      </c>
      <c r="CO143" s="23" t="str">
        <f>IFERROR(LARGE(INDEX(피벗!$EZ:$GE,MATCH(성장고객!$E143,피벗!$EY:$EY,0),0),4),"")</f>
        <v/>
      </c>
      <c r="CP143" s="17" t="str">
        <f>IFERROR(INDEX(피벗!$EZ$5:$GE$5,1,MATCH($CQ143,INDEX(피벗!$EZ:$GE,MATCH($E143,피벗!$EY:$EY,0),0),0)),"")</f>
        <v/>
      </c>
      <c r="CQ143" s="23" t="str">
        <f>IFERROR(LARGE(INDEX(피벗!$EZ:$GE,MATCH(성장고객!$E143,피벗!$EY:$EY,0),0),5),"")</f>
        <v/>
      </c>
      <c r="CR143" s="23" t="str">
        <f>IFERROR(INDEX(피벗!$GF:$GF,MATCH($E143,피벗!$EY:$EY,0)),"")</f>
        <v/>
      </c>
    </row>
    <row r="144" spans="1:96" x14ac:dyDescent="0.45">
      <c r="A144" s="20" t="s">
        <v>982</v>
      </c>
      <c r="B144" s="20" t="s">
        <v>29</v>
      </c>
      <c r="C144" s="20" t="s">
        <v>104</v>
      </c>
      <c r="D144" s="20" t="s">
        <v>1099</v>
      </c>
      <c r="E144" s="20" t="s">
        <v>188</v>
      </c>
      <c r="F144" s="21" t="s">
        <v>189</v>
      </c>
      <c r="G144" s="21" t="s">
        <v>1</v>
      </c>
      <c r="H144" s="21" t="s">
        <v>0</v>
      </c>
      <c r="I144" s="22" t="s">
        <v>190</v>
      </c>
      <c r="J144" s="22" t="s">
        <v>191</v>
      </c>
      <c r="K144" s="20" t="s">
        <v>0</v>
      </c>
      <c r="L144" s="20" t="s">
        <v>1316</v>
      </c>
      <c r="M144" s="20" t="s">
        <v>1381</v>
      </c>
      <c r="N144" s="20" t="s">
        <v>1336</v>
      </c>
      <c r="O144" s="21" t="s">
        <v>1774</v>
      </c>
      <c r="P144" s="21">
        <v>12</v>
      </c>
      <c r="Q144" s="21" t="s">
        <v>1392</v>
      </c>
      <c r="R144" s="21" t="s">
        <v>1320</v>
      </c>
      <c r="S144" s="21" t="s">
        <v>1321</v>
      </c>
      <c r="T144" s="21" t="s">
        <v>1316</v>
      </c>
      <c r="U144" s="21" t="s">
        <v>1467</v>
      </c>
      <c r="V144" s="21" t="s">
        <v>1775</v>
      </c>
      <c r="W144" s="20" t="s">
        <v>1776</v>
      </c>
      <c r="X144" s="21" t="s">
        <v>1777</v>
      </c>
      <c r="Y144" s="21" t="s">
        <v>1462</v>
      </c>
      <c r="Z144" s="21" t="s">
        <v>1778</v>
      </c>
      <c r="AA144" s="20">
        <v>161</v>
      </c>
      <c r="AB144" s="20" t="s">
        <v>1354</v>
      </c>
      <c r="AC144" s="21" t="s">
        <v>1724</v>
      </c>
      <c r="AD144" s="20" t="s">
        <v>1311</v>
      </c>
      <c r="AE144" s="16" t="str" cm="1">
        <f t="array" ref="AE144">IF(AF144="","",INDEX(전산회선!$E$4:$E$1141,_xlfn.AGGREGATE(15,6,ROW(전산회선!$E$4:$E$1141)-ROW(전산회선!$E$4)+1/((전산회선!$B$4:$B$1141=$E144)*(전산회선!$F$4:$F$1141=AF144)),1)))</f>
        <v>홈일반전화</v>
      </c>
      <c r="AF144" s="16">
        <f>IFERROR(IF(_xlfn.MAXIFS(전산회선!$F$4:$F$1141,전산회선!$B$4:$B$1141,$E144)=0,"",_xlfn.MAXIFS(전산회선!$F$4:$F$1141,전산회선!$B$4:$B$1141,$E144)),"")</f>
        <v>9</v>
      </c>
      <c r="AG144" s="16" t="str" cm="1">
        <f t="array" ref="AG144">IF(AH144="","",INDEX(전산회선!$E$4:$E$1141,_xlfn.AGGREGATE(15,6,ROW(전산회선!$E$4:$E$1141)-ROW(전산회선!$E$4)+1/((전산회선!$B$4:$B$1141=$E144)*(전산회선!$F$4:$F$1141=AH144)),1)))</f>
        <v>GiGA인터넷</v>
      </c>
      <c r="AH144" s="16">
        <f>IFERROR(IF(_xlfn.MAXIFS(전산회선!$F$4:$F$1141,전산회선!$B$4:$B$1141,$E144,전산회선!$F$4:$F$1141,"&lt;"&amp;AF144)=0,"",_xlfn.MAXIFS(전산회선!$F$4:$F$1141,전산회선!$B$4:$B$1141,$E144,전산회선!$F$4:$F$1141,"&lt;"&amp;AF144)),"")</f>
        <v>3</v>
      </c>
      <c r="AI144" s="16" t="str" cm="1">
        <f t="array" ref="AI144">IF(AJ144="","",INDEX(전산회선!$E$4:$E$1141,_xlfn.AGGREGATE(15,6,ROW(전산회선!$E$4:$E$1141)-ROW(전산회선!$E$4)+1/((전산회선!$B$4:$B$1141=$E144)*(전산회선!$F$4:$F$1141=AJ144)),1)))</f>
        <v/>
      </c>
      <c r="AJ144" s="16" t="str">
        <f>IFERROR(IF(_xlfn.MAXIFS(전산회선!$F$4:$F$1141,전산회선!$B$4:$B$1141,$E144,전산회선!$F$4:$F$1141,"&lt;"&amp;AH144)=0,"",_xlfn.MAXIFS(전산회선!$F$4:$F$1141,전산회선!$B$4:$B$1141,$E144,전산회선!$F$4:$F$1141,"&lt;"&amp;AH144)),"")</f>
        <v/>
      </c>
      <c r="AK144" s="16" t="str" cm="1">
        <f t="array" ref="AK144">IF(AL144="","",INDEX(전산회선!$E$4:$E$1141,_xlfn.AGGREGATE(15,6,ROW(전산회선!$E$4:$E$1141)-ROW(전산회선!$E$4)+1/((전산회선!$B$4:$B$1141=$E144)*(전산회선!$F$4:$F$1141=AL144)),1)))</f>
        <v/>
      </c>
      <c r="AL144" s="16" t="str">
        <f>IFERROR(IF(_xlfn.MAXIFS(전산회선!$F$4:$F$1141,전산회선!$B$4:$B$1141,$E144,전산회선!$F$4:$F$1141,"&lt;"&amp;AJ144)=0,"",_xlfn.MAXIFS(전산회선!$F$4:$F$1141,전산회선!$B$4:$B$1141,$E144,전산회선!$F$4:$F$1141,"&lt;"&amp;AJ144)),"")</f>
        <v/>
      </c>
      <c r="AM144" s="16" t="str" cm="1">
        <f t="array" ref="AM144">IF(AN144="","",INDEX(전산회선!$E$4:$E$1141,_xlfn.AGGREGATE(15,6,ROW(전산회선!$E$4:$E$1141)-ROW(전산회선!$E$4)+1/((전산회선!$B$4:$B$1141=$E144)*(전산회선!$F$4:$F$1141=AN144)),1)))</f>
        <v/>
      </c>
      <c r="AN144" s="16" t="str">
        <f>IFERROR(IF(_xlfn.MAXIFS(전산회선!$F$4:$F$1141,전산회선!$B$4:$B$1141,$E144,전산회선!$F$4:$F$1141,"&lt;"&amp;AL144)=0,"",_xlfn.MAXIFS(전산회선!$F$4:$F$1141,전산회선!$B$4:$B$1141,$E144,전산회선!$F$4:$F$1141,"&lt;"&amp;AL144)),"")</f>
        <v/>
      </c>
      <c r="AO144" s="23">
        <v>147286</v>
      </c>
      <c r="AP144" s="23">
        <v>153701</v>
      </c>
      <c r="AQ144" s="23">
        <v>145589</v>
      </c>
      <c r="AR144" s="23">
        <v>146624</v>
      </c>
      <c r="AS144" s="23">
        <v>145063</v>
      </c>
      <c r="AT144" s="23">
        <v>143372</v>
      </c>
      <c r="AU144" s="23">
        <v>144886</v>
      </c>
      <c r="AV144" s="23">
        <v>147529</v>
      </c>
      <c r="AW144" s="23">
        <v>143907</v>
      </c>
      <c r="AX144" s="23">
        <v>145147</v>
      </c>
      <c r="AY144" s="23">
        <v>138178</v>
      </c>
      <c r="AZ144" s="23">
        <v>137470</v>
      </c>
      <c r="BA144" s="23">
        <v>144896</v>
      </c>
      <c r="BB144" s="23">
        <f t="shared" si="14"/>
        <v>1738752</v>
      </c>
      <c r="BC144" s="23">
        <v>0</v>
      </c>
      <c r="BD144" s="23">
        <v>0</v>
      </c>
      <c r="BE144" s="23">
        <v>0</v>
      </c>
      <c r="BF144" s="23">
        <v>0</v>
      </c>
      <c r="BG144" s="23">
        <v>0</v>
      </c>
      <c r="BH144" s="23">
        <v>0</v>
      </c>
      <c r="BI144" s="23">
        <v>0</v>
      </c>
      <c r="BJ144" s="23">
        <v>0</v>
      </c>
      <c r="BK144" s="23">
        <v>0</v>
      </c>
      <c r="BL144" s="23">
        <v>0</v>
      </c>
      <c r="BM144" s="23">
        <v>0</v>
      </c>
      <c r="BN144" s="23">
        <v>0</v>
      </c>
      <c r="BO144" s="23">
        <v>0</v>
      </c>
      <c r="BP144" s="23">
        <v>0</v>
      </c>
      <c r="BQ144" s="17" t="str">
        <f>IFERROR(INDEX(피벗!$BL$5:$CH$5,1,MATCH($BR144,INDEX(피벗!$BL:$CH,MATCH($E144,피벗!$BJ:$BJ,0),0),0)),"")</f>
        <v/>
      </c>
      <c r="BR144" s="23" t="str">
        <f>IFERROR(LARGE(INDEX(피벗!$BL:$CH,MATCH(성장고객!$E144,피벗!$BJ:$BJ,0),0),1),"")</f>
        <v/>
      </c>
      <c r="BS144" s="27" t="str">
        <f t="shared" si="15"/>
        <v/>
      </c>
      <c r="BT144" s="17" t="str">
        <f>IFERROR(INDEX(피벗!$BL$5:$CH$5,1,MATCH($BU144,INDEX(피벗!$BL:$CH,MATCH($E144,피벗!$BJ:$BJ,0),0),0)),"")</f>
        <v/>
      </c>
      <c r="BU144" s="23" t="str">
        <f>IFERROR(LARGE(INDEX(피벗!$BL:$CH,MATCH(성장고객!$E144,피벗!$BJ:$BJ,0),0),2),"")</f>
        <v/>
      </c>
      <c r="BV144" s="27" t="str">
        <f t="shared" si="16"/>
        <v/>
      </c>
      <c r="BW144" s="17" t="str">
        <f>IFERROR(INDEX(피벗!$BL$5:$CH$5,1,MATCH($BX144,INDEX(피벗!$BL:$CH,MATCH($E144,피벗!$BJ:$BJ,0),0),0)),"")</f>
        <v/>
      </c>
      <c r="BX144" s="23" t="str">
        <f>IFERROR(LARGE(INDEX(피벗!$BL:$CH,MATCH(성장고객!$E144,피벗!$BJ:$BJ,0),0),3),"")</f>
        <v/>
      </c>
      <c r="BY144" s="27" t="str">
        <f t="shared" si="17"/>
        <v/>
      </c>
      <c r="BZ144" s="17" t="str">
        <f>IFERROR(INDEX(피벗!$BL$5:$CH$5,1,MATCH($CA144,INDEX(피벗!$BL:$CH,MATCH($E144,피벗!$BJ:$BJ,0),0),0)),"")</f>
        <v/>
      </c>
      <c r="CA144" s="23" t="str">
        <f>IFERROR(LARGE(INDEX(피벗!$BL:$CH,MATCH(성장고객!$E144,피벗!$BJ:$BJ,0),0),4),"")</f>
        <v/>
      </c>
      <c r="CB144" s="27" t="str">
        <f t="shared" si="18"/>
        <v/>
      </c>
      <c r="CC144" s="17" t="str">
        <f>IFERROR(INDEX(피벗!$BL$5:$CH$5,1,MATCH($CD144,INDEX(피벗!$BL:$CH,MATCH($E144,피벗!$BJ:$BJ,0),0),0)),"")</f>
        <v/>
      </c>
      <c r="CD144" s="23" t="str">
        <f>IFERROR(LARGE(INDEX(피벗!$BL:$CH,MATCH(성장고객!$E144,피벗!$BJ:$BJ,0),0),5),"")</f>
        <v/>
      </c>
      <c r="CE144" s="27" t="str">
        <f t="shared" si="19"/>
        <v/>
      </c>
      <c r="CF144" s="23" t="str">
        <f>IFERROR(INDEX(피벗!$CI:$CI,MATCH($E144,피벗!$BJ:$BJ,0)),"")</f>
        <v/>
      </c>
      <c r="CG144" s="25" t="str">
        <f t="shared" si="20"/>
        <v/>
      </c>
      <c r="CH144" s="17" t="str">
        <f>IFERROR(INDEX(피벗!$EZ$5:$GE$5,1,MATCH($CI144,INDEX(피벗!$EZ:$GE,MATCH($E144,피벗!$EY:$EY,0),0),0)),"")</f>
        <v>GiGA인터넷</v>
      </c>
      <c r="CI144" s="23">
        <f>IFERROR(LARGE(INDEX(피벗!$EZ:$GE,MATCH(성장고객!$E144,피벗!$EY:$EY,0),0),1),"")</f>
        <v>826200</v>
      </c>
      <c r="CJ144" s="17" t="str">
        <f>IFERROR(INDEX(피벗!$EZ$5:$GE$5,1,MATCH($CK144,INDEX(피벗!$EZ:$GE,MATCH($E144,피벗!$EY:$EY,0),0),0)),"")</f>
        <v>홈일반전화</v>
      </c>
      <c r="CK144" s="23">
        <f>IFERROR(LARGE(INDEX(피벗!$EZ:$GE,MATCH(성장고객!$E144,피벗!$EY:$EY,0),0),2),"")</f>
        <v>671119</v>
      </c>
      <c r="CL144" s="17" t="str">
        <f>IFERROR(INDEX(피벗!$EZ$5:$GE$5,1,MATCH($CM144,INDEX(피벗!$EZ:$GE,MATCH($E144,피벗!$EY:$EY,0),0),0)),"")</f>
        <v>홈지능망</v>
      </c>
      <c r="CM144" s="23">
        <f>IFERROR(LARGE(INDEX(피벗!$EZ:$GE,MATCH(성장고객!$E144,피벗!$EY:$EY,0),0),3),"")</f>
        <v>170400</v>
      </c>
      <c r="CN144" s="17" t="str">
        <f>IFERROR(INDEX(피벗!$EZ$5:$GE$5,1,MATCH($CO144,INDEX(피벗!$EZ:$GE,MATCH($E144,피벗!$EY:$EY,0),0),0)),"")</f>
        <v>기업메시징</v>
      </c>
      <c r="CO144" s="23">
        <f>IFERROR(LARGE(INDEX(피벗!$EZ:$GE,MATCH(성장고객!$E144,피벗!$EY:$EY,0),0),4),"")</f>
        <v>70700</v>
      </c>
      <c r="CP144" s="17" t="str">
        <f>IFERROR(INDEX(피벗!$EZ$5:$GE$5,1,MATCH($CQ144,INDEX(피벗!$EZ:$GE,MATCH($E144,피벗!$EY:$EY,0),0),0)),"")</f>
        <v>AI기업지능망</v>
      </c>
      <c r="CQ144" s="23">
        <f>IFERROR(LARGE(INDEX(피벗!$EZ:$GE,MATCH(성장고객!$E144,피벗!$EY:$EY,0),0),5),"")</f>
        <v>333</v>
      </c>
      <c r="CR144" s="23">
        <f>IFERROR(INDEX(피벗!$GF:$GF,MATCH($E144,피벗!$EY:$EY,0)),"")</f>
        <v>1738752</v>
      </c>
    </row>
    <row r="145" spans="1:96" x14ac:dyDescent="0.45">
      <c r="A145" s="20" t="s">
        <v>982</v>
      </c>
      <c r="B145" s="20" t="s">
        <v>29</v>
      </c>
      <c r="C145" s="20" t="s">
        <v>30</v>
      </c>
      <c r="D145" s="20" t="s">
        <v>95</v>
      </c>
      <c r="E145" s="20" t="s">
        <v>1011</v>
      </c>
      <c r="F145" s="21" t="s">
        <v>1012</v>
      </c>
      <c r="G145" s="21" t="s">
        <v>1</v>
      </c>
      <c r="H145" s="21" t="s">
        <v>0</v>
      </c>
      <c r="I145" s="22" t="s">
        <v>52</v>
      </c>
      <c r="J145" s="22" t="s">
        <v>53</v>
      </c>
      <c r="K145" s="20" t="s">
        <v>0</v>
      </c>
      <c r="L145" s="20" t="s">
        <v>1316</v>
      </c>
      <c r="M145" s="20" t="s">
        <v>1389</v>
      </c>
      <c r="N145" s="20" t="s">
        <v>1390</v>
      </c>
      <c r="O145" s="21" t="s">
        <v>1441</v>
      </c>
      <c r="P145" s="21">
        <v>3</v>
      </c>
      <c r="Q145" s="21" t="s">
        <v>1392</v>
      </c>
      <c r="R145" s="21" t="s">
        <v>1320</v>
      </c>
      <c r="S145" s="21" t="s">
        <v>1321</v>
      </c>
      <c r="T145" s="21" t="s">
        <v>1316</v>
      </c>
      <c r="U145" s="21" t="s">
        <v>1442</v>
      </c>
      <c r="V145" s="21" t="s">
        <v>1443</v>
      </c>
      <c r="W145" s="20" t="s">
        <v>1444</v>
      </c>
      <c r="X145" s="21" t="s">
        <v>1445</v>
      </c>
      <c r="Y145" s="21" t="s">
        <v>1446</v>
      </c>
      <c r="Z145" s="21" t="s">
        <v>1447</v>
      </c>
      <c r="AA145" s="20">
        <v>9</v>
      </c>
      <c r="AB145" s="20" t="s">
        <v>1448</v>
      </c>
      <c r="AC145" s="21" t="s">
        <v>1449</v>
      </c>
      <c r="AD145" s="20" t="s">
        <v>1311</v>
      </c>
      <c r="AE145" s="16" t="str" cm="1">
        <f t="array" ref="AE145">IF(AF145="","",INDEX(전산회선!$E$4:$E$1141,_xlfn.AGGREGATE(15,6,ROW(전산회선!$E$4:$E$1141)-ROW(전산회선!$E$4)+1/((전산회선!$B$4:$B$1141=$E145)*(전산회선!$F$4:$F$1141=AF145)),1)))</f>
        <v>홈일반전화</v>
      </c>
      <c r="AF145" s="16">
        <f>IFERROR(IF(_xlfn.MAXIFS(전산회선!$F$4:$F$1141,전산회선!$B$4:$B$1141,$E145)=0,"",_xlfn.MAXIFS(전산회선!$F$4:$F$1141,전산회선!$B$4:$B$1141,$E145)),"")</f>
        <v>2</v>
      </c>
      <c r="AG145" s="16" t="str" cm="1">
        <f t="array" ref="AG145">IF(AH145="","",INDEX(전산회선!$E$4:$E$1141,_xlfn.AGGREGATE(15,6,ROW(전산회선!$E$4:$E$1141)-ROW(전산회선!$E$4)+1/((전산회선!$B$4:$B$1141=$E145)*(전산회선!$F$4:$F$1141=AH145)),1)))</f>
        <v>GiGA인터넷</v>
      </c>
      <c r="AH145" s="16">
        <f>IFERROR(IF(_xlfn.MAXIFS(전산회선!$F$4:$F$1141,전산회선!$B$4:$B$1141,$E145,전산회선!$F$4:$F$1141,"&lt;"&amp;AF145)=0,"",_xlfn.MAXIFS(전산회선!$F$4:$F$1141,전산회선!$B$4:$B$1141,$E145,전산회선!$F$4:$F$1141,"&lt;"&amp;AF145)),"")</f>
        <v>1</v>
      </c>
      <c r="AI145" s="16" t="str" cm="1">
        <f t="array" ref="AI145">IF(AJ145="","",INDEX(전산회선!$E$4:$E$1141,_xlfn.AGGREGATE(15,6,ROW(전산회선!$E$4:$E$1141)-ROW(전산회선!$E$4)+1/((전산회선!$B$4:$B$1141=$E145)*(전산회선!$F$4:$F$1141=AJ145)),1)))</f>
        <v/>
      </c>
      <c r="AJ145" s="16" t="str">
        <f>IFERROR(IF(_xlfn.MAXIFS(전산회선!$F$4:$F$1141,전산회선!$B$4:$B$1141,$E145,전산회선!$F$4:$F$1141,"&lt;"&amp;AH145)=0,"",_xlfn.MAXIFS(전산회선!$F$4:$F$1141,전산회선!$B$4:$B$1141,$E145,전산회선!$F$4:$F$1141,"&lt;"&amp;AH145)),"")</f>
        <v/>
      </c>
      <c r="AK145" s="16" t="str" cm="1">
        <f t="array" ref="AK145">IF(AL145="","",INDEX(전산회선!$E$4:$E$1141,_xlfn.AGGREGATE(15,6,ROW(전산회선!$E$4:$E$1141)-ROW(전산회선!$E$4)+1/((전산회선!$B$4:$B$1141=$E145)*(전산회선!$F$4:$F$1141=AL145)),1)))</f>
        <v/>
      </c>
      <c r="AL145" s="16" t="str">
        <f>IFERROR(IF(_xlfn.MAXIFS(전산회선!$F$4:$F$1141,전산회선!$B$4:$B$1141,$E145,전산회선!$F$4:$F$1141,"&lt;"&amp;AJ145)=0,"",_xlfn.MAXIFS(전산회선!$F$4:$F$1141,전산회선!$B$4:$B$1141,$E145,전산회선!$F$4:$F$1141,"&lt;"&amp;AJ145)),"")</f>
        <v/>
      </c>
      <c r="AM145" s="16" t="str" cm="1">
        <f t="array" ref="AM145">IF(AN145="","",INDEX(전산회선!$E$4:$E$1141,_xlfn.AGGREGATE(15,6,ROW(전산회선!$E$4:$E$1141)-ROW(전산회선!$E$4)+1/((전산회선!$B$4:$B$1141=$E145)*(전산회선!$F$4:$F$1141=AN145)),1)))</f>
        <v/>
      </c>
      <c r="AN145" s="16" t="str">
        <f>IFERROR(IF(_xlfn.MAXIFS(전산회선!$F$4:$F$1141,전산회선!$B$4:$B$1141,$E145,전산회선!$F$4:$F$1141,"&lt;"&amp;AL145)=0,"",_xlfn.MAXIFS(전산회선!$F$4:$F$1141,전산회선!$B$4:$B$1141,$E145,전산회선!$F$4:$F$1141,"&lt;"&amp;AL145)),"")</f>
        <v/>
      </c>
      <c r="AO145" s="23">
        <v>61908</v>
      </c>
      <c r="AP145" s="23">
        <v>62162</v>
      </c>
      <c r="AQ145" s="23">
        <v>62045</v>
      </c>
      <c r="AR145" s="23">
        <v>62487</v>
      </c>
      <c r="AS145" s="23">
        <v>61386</v>
      </c>
      <c r="AT145" s="23">
        <v>61878</v>
      </c>
      <c r="AU145" s="23">
        <v>61810</v>
      </c>
      <c r="AV145" s="23">
        <v>60222</v>
      </c>
      <c r="AW145" s="23">
        <v>60143</v>
      </c>
      <c r="AX145" s="23">
        <v>60568</v>
      </c>
      <c r="AY145" s="23">
        <v>59543</v>
      </c>
      <c r="AZ145" s="23">
        <v>59163</v>
      </c>
      <c r="BA145" s="23">
        <v>61109.583333333336</v>
      </c>
      <c r="BB145" s="23">
        <f t="shared" si="14"/>
        <v>733315</v>
      </c>
      <c r="BC145" s="23">
        <v>0</v>
      </c>
      <c r="BD145" s="23">
        <v>0</v>
      </c>
      <c r="BE145" s="23">
        <v>0</v>
      </c>
      <c r="BF145" s="23">
        <v>0</v>
      </c>
      <c r="BG145" s="23">
        <v>0</v>
      </c>
      <c r="BH145" s="23">
        <v>0</v>
      </c>
      <c r="BI145" s="23">
        <v>0</v>
      </c>
      <c r="BJ145" s="23">
        <v>0</v>
      </c>
      <c r="BK145" s="23">
        <v>0</v>
      </c>
      <c r="BL145" s="23">
        <v>0</v>
      </c>
      <c r="BM145" s="23">
        <v>0</v>
      </c>
      <c r="BN145" s="23">
        <v>0</v>
      </c>
      <c r="BO145" s="23">
        <v>0</v>
      </c>
      <c r="BP145" s="23">
        <v>0</v>
      </c>
      <c r="BQ145" s="17" t="str">
        <f>IFERROR(INDEX(피벗!$BL$5:$CH$5,1,MATCH($BR145,INDEX(피벗!$BL:$CH,MATCH($E145,피벗!$BJ:$BJ,0),0),0)),"")</f>
        <v/>
      </c>
      <c r="BR145" s="23" t="str">
        <f>IFERROR(LARGE(INDEX(피벗!$BL:$CH,MATCH(성장고객!$E145,피벗!$BJ:$BJ,0),0),1),"")</f>
        <v/>
      </c>
      <c r="BS145" s="27" t="str">
        <f t="shared" si="15"/>
        <v/>
      </c>
      <c r="BT145" s="17" t="str">
        <f>IFERROR(INDEX(피벗!$BL$5:$CH$5,1,MATCH($BU145,INDEX(피벗!$BL:$CH,MATCH($E145,피벗!$BJ:$BJ,0),0),0)),"")</f>
        <v/>
      </c>
      <c r="BU145" s="23" t="str">
        <f>IFERROR(LARGE(INDEX(피벗!$BL:$CH,MATCH(성장고객!$E145,피벗!$BJ:$BJ,0),0),2),"")</f>
        <v/>
      </c>
      <c r="BV145" s="27" t="str">
        <f t="shared" si="16"/>
        <v/>
      </c>
      <c r="BW145" s="17" t="str">
        <f>IFERROR(INDEX(피벗!$BL$5:$CH$5,1,MATCH($BX145,INDEX(피벗!$BL:$CH,MATCH($E145,피벗!$BJ:$BJ,0),0),0)),"")</f>
        <v/>
      </c>
      <c r="BX145" s="23" t="str">
        <f>IFERROR(LARGE(INDEX(피벗!$BL:$CH,MATCH(성장고객!$E145,피벗!$BJ:$BJ,0),0),3),"")</f>
        <v/>
      </c>
      <c r="BY145" s="27" t="str">
        <f t="shared" si="17"/>
        <v/>
      </c>
      <c r="BZ145" s="17" t="str">
        <f>IFERROR(INDEX(피벗!$BL$5:$CH$5,1,MATCH($CA145,INDEX(피벗!$BL:$CH,MATCH($E145,피벗!$BJ:$BJ,0),0),0)),"")</f>
        <v/>
      </c>
      <c r="CA145" s="23" t="str">
        <f>IFERROR(LARGE(INDEX(피벗!$BL:$CH,MATCH(성장고객!$E145,피벗!$BJ:$BJ,0),0),4),"")</f>
        <v/>
      </c>
      <c r="CB145" s="27" t="str">
        <f t="shared" si="18"/>
        <v/>
      </c>
      <c r="CC145" s="17" t="str">
        <f>IFERROR(INDEX(피벗!$BL$5:$CH$5,1,MATCH($CD145,INDEX(피벗!$BL:$CH,MATCH($E145,피벗!$BJ:$BJ,0),0),0)),"")</f>
        <v/>
      </c>
      <c r="CD145" s="23" t="str">
        <f>IFERROR(LARGE(INDEX(피벗!$BL:$CH,MATCH(성장고객!$E145,피벗!$BJ:$BJ,0),0),5),"")</f>
        <v/>
      </c>
      <c r="CE145" s="27" t="str">
        <f t="shared" si="19"/>
        <v/>
      </c>
      <c r="CF145" s="23" t="str">
        <f>IFERROR(INDEX(피벗!$CI:$CI,MATCH($E145,피벗!$BJ:$BJ,0)),"")</f>
        <v/>
      </c>
      <c r="CG145" s="25" t="str">
        <f t="shared" si="20"/>
        <v/>
      </c>
      <c r="CH145" s="17" t="str">
        <f>IFERROR(INDEX(피벗!$EZ$5:$GE$5,1,MATCH($CI145,INDEX(피벗!$EZ:$GE,MATCH($E145,피벗!$EY:$EY,0),0),0)),"")</f>
        <v>GiGA인터넷</v>
      </c>
      <c r="CI145" s="23">
        <f>IFERROR(LARGE(INDEX(피벗!$EZ:$GE,MATCH(성장고객!$E145,피벗!$EY:$EY,0),0),1),"")</f>
        <v>540000</v>
      </c>
      <c r="CJ145" s="17" t="str">
        <f>IFERROR(INDEX(피벗!$EZ$5:$GE$5,1,MATCH($CK145,INDEX(피벗!$EZ:$GE,MATCH($E145,피벗!$EY:$EY,0),0),0)),"")</f>
        <v>홈일반전화</v>
      </c>
      <c r="CK145" s="23">
        <f>IFERROR(LARGE(INDEX(피벗!$EZ:$GE,MATCH(성장고객!$E145,피벗!$EY:$EY,0),0),2),"")</f>
        <v>161225</v>
      </c>
      <c r="CL145" s="17" t="str">
        <f>IFERROR(INDEX(피벗!$EZ$5:$GE$5,1,MATCH($CM145,INDEX(피벗!$EZ:$GE,MATCH($E145,피벗!$EY:$EY,0),0),0)),"")</f>
        <v>기업메시징</v>
      </c>
      <c r="CM145" s="23">
        <f>IFERROR(LARGE(INDEX(피벗!$EZ:$GE,MATCH(성장고객!$E145,피벗!$EY:$EY,0),0),3),"")</f>
        <v>20090</v>
      </c>
      <c r="CN145" s="17" t="str">
        <f>IFERROR(INDEX(피벗!$EZ$5:$GE$5,1,MATCH($CO145,INDEX(피벗!$EZ:$GE,MATCH($E145,피벗!$EY:$EY,0),0),0)),"")</f>
        <v>인터넷부가</v>
      </c>
      <c r="CO145" s="23">
        <f>IFERROR(LARGE(INDEX(피벗!$EZ:$GE,MATCH(성장고객!$E145,피벗!$EY:$EY,0),0),4),"")</f>
        <v>12000</v>
      </c>
      <c r="CP145" s="17" t="str">
        <f>IFERROR(INDEX(피벗!$EZ$5:$GE$5,1,MATCH($CQ145,INDEX(피벗!$EZ:$GE,MATCH($E145,피벗!$EY:$EY,0),0),0)),"")</f>
        <v/>
      </c>
      <c r="CQ145" s="23" t="str">
        <f>IFERROR(LARGE(INDEX(피벗!$EZ:$GE,MATCH(성장고객!$E145,피벗!$EY:$EY,0),0),5),"")</f>
        <v/>
      </c>
      <c r="CR145" s="23">
        <f>IFERROR(INDEX(피벗!$GF:$GF,MATCH($E145,피벗!$EY:$EY,0)),"")</f>
        <v>733315</v>
      </c>
    </row>
    <row r="146" spans="1:96" x14ac:dyDescent="0.45">
      <c r="A146" s="20" t="s">
        <v>982</v>
      </c>
      <c r="B146" s="20" t="s">
        <v>26</v>
      </c>
      <c r="C146" s="20" t="s">
        <v>30</v>
      </c>
      <c r="D146" s="20" t="s">
        <v>1254</v>
      </c>
      <c r="E146" s="20" t="s">
        <v>1276</v>
      </c>
      <c r="F146" s="21" t="s">
        <v>1277</v>
      </c>
      <c r="G146" s="21" t="s">
        <v>1</v>
      </c>
      <c r="H146" s="21" t="s">
        <v>0</v>
      </c>
      <c r="I146" s="22" t="s">
        <v>956</v>
      </c>
      <c r="J146" s="22" t="s">
        <v>957</v>
      </c>
      <c r="K146" s="20" t="s">
        <v>9</v>
      </c>
      <c r="L146" s="20" t="s">
        <v>9</v>
      </c>
      <c r="M146" s="20" t="s">
        <v>9</v>
      </c>
      <c r="N146" s="20" t="s">
        <v>9</v>
      </c>
      <c r="O146" s="21" t="s">
        <v>9</v>
      </c>
      <c r="P146" s="21" t="s">
        <v>9</v>
      </c>
      <c r="Q146" s="21" t="s">
        <v>9</v>
      </c>
      <c r="R146" s="21" t="s">
        <v>9</v>
      </c>
      <c r="S146" s="21" t="s">
        <v>9</v>
      </c>
      <c r="T146" s="21" t="s">
        <v>9</v>
      </c>
      <c r="U146" s="21" t="s">
        <v>9</v>
      </c>
      <c r="V146" s="21" t="s">
        <v>9</v>
      </c>
      <c r="W146" s="20" t="s">
        <v>9</v>
      </c>
      <c r="X146" s="21" t="s">
        <v>9</v>
      </c>
      <c r="Y146" s="21" t="s">
        <v>9</v>
      </c>
      <c r="Z146" s="21" t="s">
        <v>9</v>
      </c>
      <c r="AA146" s="20" t="s">
        <v>9</v>
      </c>
      <c r="AB146" s="20" t="s">
        <v>9</v>
      </c>
      <c r="AC146" s="21" t="s">
        <v>9</v>
      </c>
      <c r="AD146" s="20" t="s">
        <v>9</v>
      </c>
      <c r="AE146" s="16" t="str" cm="1">
        <f t="array" ref="AE146">IF(AF146="","",INDEX(전산회선!$E$4:$E$1141,_xlfn.AGGREGATE(15,6,ROW(전산회선!$E$4:$E$1141)-ROW(전산회선!$E$4)+1/((전산회선!$B$4:$B$1141=$E146)*(전산회선!$F$4:$F$1141=AF146)),1)))</f>
        <v>홈일반전화</v>
      </c>
      <c r="AF146" s="16">
        <f>IFERROR(IF(_xlfn.MAXIFS(전산회선!$F$4:$F$1141,전산회선!$B$4:$B$1141,$E146)=0,"",_xlfn.MAXIFS(전산회선!$F$4:$F$1141,전산회선!$B$4:$B$1141,$E146)),"")</f>
        <v>7</v>
      </c>
      <c r="AG146" s="16" t="str" cm="1">
        <f t="array" ref="AG146">IF(AH146="","",INDEX(전산회선!$E$4:$E$1141,_xlfn.AGGREGATE(15,6,ROW(전산회선!$E$4:$E$1141)-ROW(전산회선!$E$4)+1/((전산회선!$B$4:$B$1141=$E146)*(전산회선!$F$4:$F$1141=AH146)),1)))</f>
        <v>GiGA인터넷</v>
      </c>
      <c r="AH146" s="16">
        <f>IFERROR(IF(_xlfn.MAXIFS(전산회선!$F$4:$F$1141,전산회선!$B$4:$B$1141,$E146,전산회선!$F$4:$F$1141,"&lt;"&amp;AF146)=0,"",_xlfn.MAXIFS(전산회선!$F$4:$F$1141,전산회선!$B$4:$B$1141,$E146,전산회선!$F$4:$F$1141,"&lt;"&amp;AF146)),"")</f>
        <v>1</v>
      </c>
      <c r="AI146" s="16" t="str" cm="1">
        <f t="array" ref="AI146">IF(AJ146="","",INDEX(전산회선!$E$4:$E$1141,_xlfn.AGGREGATE(15,6,ROW(전산회선!$E$4:$E$1141)-ROW(전산회선!$E$4)+1/((전산회선!$B$4:$B$1141=$E146)*(전산회선!$F$4:$F$1141=AJ146)),1)))</f>
        <v/>
      </c>
      <c r="AJ146" s="16" t="str">
        <f>IFERROR(IF(_xlfn.MAXIFS(전산회선!$F$4:$F$1141,전산회선!$B$4:$B$1141,$E146,전산회선!$F$4:$F$1141,"&lt;"&amp;AH146)=0,"",_xlfn.MAXIFS(전산회선!$F$4:$F$1141,전산회선!$B$4:$B$1141,$E146,전산회선!$F$4:$F$1141,"&lt;"&amp;AH146)),"")</f>
        <v/>
      </c>
      <c r="AK146" s="16" t="str" cm="1">
        <f t="array" ref="AK146">IF(AL146="","",INDEX(전산회선!$E$4:$E$1141,_xlfn.AGGREGATE(15,6,ROW(전산회선!$E$4:$E$1141)-ROW(전산회선!$E$4)+1/((전산회선!$B$4:$B$1141=$E146)*(전산회선!$F$4:$F$1141=AL146)),1)))</f>
        <v/>
      </c>
      <c r="AL146" s="16" t="str">
        <f>IFERROR(IF(_xlfn.MAXIFS(전산회선!$F$4:$F$1141,전산회선!$B$4:$B$1141,$E146,전산회선!$F$4:$F$1141,"&lt;"&amp;AJ146)=0,"",_xlfn.MAXIFS(전산회선!$F$4:$F$1141,전산회선!$B$4:$B$1141,$E146,전산회선!$F$4:$F$1141,"&lt;"&amp;AJ146)),"")</f>
        <v/>
      </c>
      <c r="AM146" s="16" t="str" cm="1">
        <f t="array" ref="AM146">IF(AN146="","",INDEX(전산회선!$E$4:$E$1141,_xlfn.AGGREGATE(15,6,ROW(전산회선!$E$4:$E$1141)-ROW(전산회선!$E$4)+1/((전산회선!$B$4:$B$1141=$E146)*(전산회선!$F$4:$F$1141=AN146)),1)))</f>
        <v/>
      </c>
      <c r="AN146" s="16" t="str">
        <f>IFERROR(IF(_xlfn.MAXIFS(전산회선!$F$4:$F$1141,전산회선!$B$4:$B$1141,$E146,전산회선!$F$4:$F$1141,"&lt;"&amp;AL146)=0,"",_xlfn.MAXIFS(전산회선!$F$4:$F$1141,전산회선!$B$4:$B$1141,$E146,전산회선!$F$4:$F$1141,"&lt;"&amp;AL146)),"")</f>
        <v/>
      </c>
      <c r="AO146" s="23">
        <v>433395</v>
      </c>
      <c r="AP146" s="23">
        <v>443846</v>
      </c>
      <c r="AQ146" s="23">
        <v>435947</v>
      </c>
      <c r="AR146" s="23">
        <v>441351</v>
      </c>
      <c r="AS146" s="23">
        <v>446131</v>
      </c>
      <c r="AT146" s="23">
        <v>439952</v>
      </c>
      <c r="AU146" s="23">
        <v>450674</v>
      </c>
      <c r="AV146" s="23">
        <v>440723</v>
      </c>
      <c r="AW146" s="23">
        <v>448908</v>
      </c>
      <c r="AX146" s="23">
        <v>450587</v>
      </c>
      <c r="AY146" s="23">
        <v>433731</v>
      </c>
      <c r="AZ146" s="23">
        <v>431277</v>
      </c>
      <c r="BA146" s="23">
        <v>441376.83333333331</v>
      </c>
      <c r="BB146" s="23">
        <f t="shared" si="14"/>
        <v>5296522</v>
      </c>
      <c r="BC146" s="23">
        <v>0</v>
      </c>
      <c r="BD146" s="23">
        <v>0</v>
      </c>
      <c r="BE146" s="23">
        <v>0</v>
      </c>
      <c r="BF146" s="23">
        <v>0</v>
      </c>
      <c r="BG146" s="23">
        <v>0</v>
      </c>
      <c r="BH146" s="23">
        <v>0</v>
      </c>
      <c r="BI146" s="23">
        <v>0</v>
      </c>
      <c r="BJ146" s="23">
        <v>0</v>
      </c>
      <c r="BK146" s="23">
        <v>0</v>
      </c>
      <c r="BL146" s="23">
        <v>0</v>
      </c>
      <c r="BM146" s="23">
        <v>0</v>
      </c>
      <c r="BN146" s="23">
        <v>0</v>
      </c>
      <c r="BO146" s="23">
        <v>0</v>
      </c>
      <c r="BP146" s="23">
        <v>0</v>
      </c>
      <c r="BQ146" s="17" t="str">
        <f>IFERROR(INDEX(피벗!$BL$5:$CH$5,1,MATCH($BR146,INDEX(피벗!$BL:$CH,MATCH($E146,피벗!$BJ:$BJ,0),0),0)),"")</f>
        <v/>
      </c>
      <c r="BR146" s="23" t="str">
        <f>IFERROR(LARGE(INDEX(피벗!$BL:$CH,MATCH(성장고객!$E146,피벗!$BJ:$BJ,0),0),1),"")</f>
        <v/>
      </c>
      <c r="BS146" s="27" t="str">
        <f t="shared" si="15"/>
        <v/>
      </c>
      <c r="BT146" s="17" t="str">
        <f>IFERROR(INDEX(피벗!$BL$5:$CH$5,1,MATCH($BU146,INDEX(피벗!$BL:$CH,MATCH($E146,피벗!$BJ:$BJ,0),0),0)),"")</f>
        <v/>
      </c>
      <c r="BU146" s="23" t="str">
        <f>IFERROR(LARGE(INDEX(피벗!$BL:$CH,MATCH(성장고객!$E146,피벗!$BJ:$BJ,0),0),2),"")</f>
        <v/>
      </c>
      <c r="BV146" s="27" t="str">
        <f t="shared" si="16"/>
        <v/>
      </c>
      <c r="BW146" s="17" t="str">
        <f>IFERROR(INDEX(피벗!$BL$5:$CH$5,1,MATCH($BX146,INDEX(피벗!$BL:$CH,MATCH($E146,피벗!$BJ:$BJ,0),0),0)),"")</f>
        <v/>
      </c>
      <c r="BX146" s="23" t="str">
        <f>IFERROR(LARGE(INDEX(피벗!$BL:$CH,MATCH(성장고객!$E146,피벗!$BJ:$BJ,0),0),3),"")</f>
        <v/>
      </c>
      <c r="BY146" s="27" t="str">
        <f t="shared" si="17"/>
        <v/>
      </c>
      <c r="BZ146" s="17" t="str">
        <f>IFERROR(INDEX(피벗!$BL$5:$CH$5,1,MATCH($CA146,INDEX(피벗!$BL:$CH,MATCH($E146,피벗!$BJ:$BJ,0),0),0)),"")</f>
        <v/>
      </c>
      <c r="CA146" s="23" t="str">
        <f>IFERROR(LARGE(INDEX(피벗!$BL:$CH,MATCH(성장고객!$E146,피벗!$BJ:$BJ,0),0),4),"")</f>
        <v/>
      </c>
      <c r="CB146" s="27" t="str">
        <f t="shared" si="18"/>
        <v/>
      </c>
      <c r="CC146" s="17" t="str">
        <f>IFERROR(INDEX(피벗!$BL$5:$CH$5,1,MATCH($CD146,INDEX(피벗!$BL:$CH,MATCH($E146,피벗!$BJ:$BJ,0),0),0)),"")</f>
        <v/>
      </c>
      <c r="CD146" s="23" t="str">
        <f>IFERROR(LARGE(INDEX(피벗!$BL:$CH,MATCH(성장고객!$E146,피벗!$BJ:$BJ,0),0),5),"")</f>
        <v/>
      </c>
      <c r="CE146" s="27" t="str">
        <f t="shared" si="19"/>
        <v/>
      </c>
      <c r="CF146" s="23" t="str">
        <f>IFERROR(INDEX(피벗!$CI:$CI,MATCH($E146,피벗!$BJ:$BJ,0)),"")</f>
        <v/>
      </c>
      <c r="CG146" s="25" t="str">
        <f t="shared" si="20"/>
        <v/>
      </c>
      <c r="CH146" s="17" t="str">
        <f>IFERROR(INDEX(피벗!$EZ$5:$GE$5,1,MATCH($CI146,INDEX(피벗!$EZ:$GE,MATCH($E146,피벗!$EY:$EY,0),0),0)),"")</f>
        <v>GiGA인터넷</v>
      </c>
      <c r="CI146" s="23">
        <f>IFERROR(LARGE(INDEX(피벗!$EZ:$GE,MATCH(성장고객!$E146,피벗!$EY:$EY,0),0),1),"")</f>
        <v>2220000</v>
      </c>
      <c r="CJ146" s="17" t="str">
        <f>IFERROR(INDEX(피벗!$EZ$5:$GE$5,1,MATCH($CK146,INDEX(피벗!$EZ:$GE,MATCH($E146,피벗!$EY:$EY,0),0),0)),"")</f>
        <v>홈일반전화</v>
      </c>
      <c r="CK146" s="23">
        <f>IFERROR(LARGE(INDEX(피벗!$EZ:$GE,MATCH(성장고객!$E146,피벗!$EY:$EY,0),0),2),"")</f>
        <v>1053852</v>
      </c>
      <c r="CL146" s="17" t="str">
        <f>IFERROR(INDEX(피벗!$EZ$5:$GE$5,1,MATCH($CM146,INDEX(피벗!$EZ:$GE,MATCH($E146,피벗!$EY:$EY,0),0),0)),"")</f>
        <v>데이터플랫폼</v>
      </c>
      <c r="CM146" s="23">
        <f>IFERROR(LARGE(INDEX(피벗!$EZ:$GE,MATCH(성장고객!$E146,피벗!$EY:$EY,0),0),3),"")</f>
        <v>1020000</v>
      </c>
      <c r="CN146" s="17" t="str">
        <f>IFERROR(INDEX(피벗!$EZ$5:$GE$5,1,MATCH($CO146,INDEX(피벗!$EZ:$GE,MATCH($E146,피벗!$EY:$EY,0),0),0)),"")</f>
        <v>기업인터넷전화</v>
      </c>
      <c r="CO146" s="23">
        <f>IFERROR(LARGE(INDEX(피벗!$EZ:$GE,MATCH(성장고객!$E146,피벗!$EY:$EY,0),0),4),"")</f>
        <v>362284</v>
      </c>
      <c r="CP146" s="17" t="str">
        <f>IFERROR(INDEX(피벗!$EZ$5:$GE$5,1,MATCH($CQ146,INDEX(피벗!$EZ:$GE,MATCH($E146,피벗!$EY:$EY,0),0),0)),"")</f>
        <v>GTV Biz</v>
      </c>
      <c r="CQ146" s="23">
        <f>IFERROR(LARGE(INDEX(피벗!$EZ:$GE,MATCH(성장고객!$E146,피벗!$EY:$EY,0),0),5),"")</f>
        <v>240000</v>
      </c>
      <c r="CR146" s="23">
        <f>IFERROR(INDEX(피벗!$GF:$GF,MATCH($E146,피벗!$EY:$EY,0)),"")</f>
        <v>5296522</v>
      </c>
    </row>
    <row r="147" spans="1:96" x14ac:dyDescent="0.45">
      <c r="A147" s="20" t="s">
        <v>982</v>
      </c>
      <c r="B147" s="20" t="s">
        <v>26</v>
      </c>
      <c r="C147" s="20" t="s">
        <v>30</v>
      </c>
      <c r="D147" s="20" t="s">
        <v>1194</v>
      </c>
      <c r="E147" s="20" t="s">
        <v>1204</v>
      </c>
      <c r="F147" s="21" t="s">
        <v>1205</v>
      </c>
      <c r="G147" s="21" t="s">
        <v>1</v>
      </c>
      <c r="H147" s="21" t="s">
        <v>0</v>
      </c>
      <c r="I147" s="22" t="s">
        <v>1206</v>
      </c>
      <c r="J147" s="22">
        <v>3538803379</v>
      </c>
      <c r="K147" s="20" t="s">
        <v>9</v>
      </c>
      <c r="L147" s="20" t="s">
        <v>9</v>
      </c>
      <c r="M147" s="20" t="s">
        <v>9</v>
      </c>
      <c r="N147" s="20" t="s">
        <v>9</v>
      </c>
      <c r="O147" s="21" t="s">
        <v>9</v>
      </c>
      <c r="P147" s="21" t="s">
        <v>9</v>
      </c>
      <c r="Q147" s="21" t="s">
        <v>9</v>
      </c>
      <c r="R147" s="21" t="s">
        <v>9</v>
      </c>
      <c r="S147" s="21" t="s">
        <v>9</v>
      </c>
      <c r="T147" s="21" t="s">
        <v>9</v>
      </c>
      <c r="U147" s="21" t="s">
        <v>9</v>
      </c>
      <c r="V147" s="21" t="s">
        <v>9</v>
      </c>
      <c r="W147" s="20" t="s">
        <v>9</v>
      </c>
      <c r="X147" s="21" t="s">
        <v>9</v>
      </c>
      <c r="Y147" s="21" t="s">
        <v>9</v>
      </c>
      <c r="Z147" s="21" t="s">
        <v>9</v>
      </c>
      <c r="AA147" s="20" t="s">
        <v>9</v>
      </c>
      <c r="AB147" s="20" t="s">
        <v>9</v>
      </c>
      <c r="AC147" s="21" t="s">
        <v>9</v>
      </c>
      <c r="AD147" s="20" t="s">
        <v>9</v>
      </c>
      <c r="AE147" s="16" t="str" cm="1">
        <f t="array" ref="AE147">IF(AF147="","",INDEX(전산회선!$E$4:$E$1141,_xlfn.AGGREGATE(15,6,ROW(전산회선!$E$4:$E$1141)-ROW(전산회선!$E$4)+1/((전산회선!$B$4:$B$1141=$E147)*(전산회선!$F$4:$F$1141=AF147)),1)))</f>
        <v/>
      </c>
      <c r="AF147" s="16" t="str">
        <f>IFERROR(IF(_xlfn.MAXIFS(전산회선!$F$4:$F$1141,전산회선!$B$4:$B$1141,$E147)=0,"",_xlfn.MAXIFS(전산회선!$F$4:$F$1141,전산회선!$B$4:$B$1141,$E147)),"")</f>
        <v/>
      </c>
      <c r="AG147" s="16" t="str" cm="1">
        <f t="array" ref="AG147">IF(AH147="","",INDEX(전산회선!$E$4:$E$1141,_xlfn.AGGREGATE(15,6,ROW(전산회선!$E$4:$E$1141)-ROW(전산회선!$E$4)+1/((전산회선!$B$4:$B$1141=$E147)*(전산회선!$F$4:$F$1141=AH147)),1)))</f>
        <v/>
      </c>
      <c r="AH147" s="16" t="str">
        <f>IFERROR(IF(_xlfn.MAXIFS(전산회선!$F$4:$F$1141,전산회선!$B$4:$B$1141,$E147,전산회선!$F$4:$F$1141,"&lt;"&amp;AF147)=0,"",_xlfn.MAXIFS(전산회선!$F$4:$F$1141,전산회선!$B$4:$B$1141,$E147,전산회선!$F$4:$F$1141,"&lt;"&amp;AF147)),"")</f>
        <v/>
      </c>
      <c r="AI147" s="16" t="str" cm="1">
        <f t="array" ref="AI147">IF(AJ147="","",INDEX(전산회선!$E$4:$E$1141,_xlfn.AGGREGATE(15,6,ROW(전산회선!$E$4:$E$1141)-ROW(전산회선!$E$4)+1/((전산회선!$B$4:$B$1141=$E147)*(전산회선!$F$4:$F$1141=AJ147)),1)))</f>
        <v/>
      </c>
      <c r="AJ147" s="16" t="str">
        <f>IFERROR(IF(_xlfn.MAXIFS(전산회선!$F$4:$F$1141,전산회선!$B$4:$B$1141,$E147,전산회선!$F$4:$F$1141,"&lt;"&amp;AH147)=0,"",_xlfn.MAXIFS(전산회선!$F$4:$F$1141,전산회선!$B$4:$B$1141,$E147,전산회선!$F$4:$F$1141,"&lt;"&amp;AH147)),"")</f>
        <v/>
      </c>
      <c r="AK147" s="16" t="str" cm="1">
        <f t="array" ref="AK147">IF(AL147="","",INDEX(전산회선!$E$4:$E$1141,_xlfn.AGGREGATE(15,6,ROW(전산회선!$E$4:$E$1141)-ROW(전산회선!$E$4)+1/((전산회선!$B$4:$B$1141=$E147)*(전산회선!$F$4:$F$1141=AL147)),1)))</f>
        <v/>
      </c>
      <c r="AL147" s="16" t="str">
        <f>IFERROR(IF(_xlfn.MAXIFS(전산회선!$F$4:$F$1141,전산회선!$B$4:$B$1141,$E147,전산회선!$F$4:$F$1141,"&lt;"&amp;AJ147)=0,"",_xlfn.MAXIFS(전산회선!$F$4:$F$1141,전산회선!$B$4:$B$1141,$E147,전산회선!$F$4:$F$1141,"&lt;"&amp;AJ147)),"")</f>
        <v/>
      </c>
      <c r="AM147" s="16" t="str" cm="1">
        <f t="array" ref="AM147">IF(AN147="","",INDEX(전산회선!$E$4:$E$1141,_xlfn.AGGREGATE(15,6,ROW(전산회선!$E$4:$E$1141)-ROW(전산회선!$E$4)+1/((전산회선!$B$4:$B$1141=$E147)*(전산회선!$F$4:$F$1141=AN147)),1)))</f>
        <v/>
      </c>
      <c r="AN147" s="16" t="str">
        <f>IFERROR(IF(_xlfn.MAXIFS(전산회선!$F$4:$F$1141,전산회선!$B$4:$B$1141,$E147,전산회선!$F$4:$F$1141,"&lt;"&amp;AL147)=0,"",_xlfn.MAXIFS(전산회선!$F$4:$F$1141,전산회선!$B$4:$B$1141,$E147,전산회선!$F$4:$F$1141,"&lt;"&amp;AL147)),"")</f>
        <v/>
      </c>
      <c r="AO147" s="23">
        <v>0</v>
      </c>
      <c r="AP147" s="23">
        <v>0</v>
      </c>
      <c r="AQ147" s="23">
        <v>0</v>
      </c>
      <c r="AR147" s="23">
        <v>0</v>
      </c>
      <c r="AS147" s="23">
        <v>0</v>
      </c>
      <c r="AT147" s="23">
        <v>0</v>
      </c>
      <c r="AU147" s="23">
        <v>0</v>
      </c>
      <c r="AV147" s="23">
        <v>0</v>
      </c>
      <c r="AW147" s="23">
        <v>0</v>
      </c>
      <c r="AX147" s="23">
        <v>0</v>
      </c>
      <c r="AY147" s="23">
        <v>0</v>
      </c>
      <c r="AZ147" s="23">
        <v>0</v>
      </c>
      <c r="BA147" s="23">
        <v>0</v>
      </c>
      <c r="BB147" s="23">
        <f t="shared" si="14"/>
        <v>0</v>
      </c>
      <c r="BC147" s="23">
        <v>0</v>
      </c>
      <c r="BD147" s="23">
        <v>0</v>
      </c>
      <c r="BE147" s="23">
        <v>0</v>
      </c>
      <c r="BF147" s="23">
        <v>0</v>
      </c>
      <c r="BG147" s="23">
        <v>0</v>
      </c>
      <c r="BH147" s="23">
        <v>0</v>
      </c>
      <c r="BI147" s="23">
        <v>0</v>
      </c>
      <c r="BJ147" s="23">
        <v>0</v>
      </c>
      <c r="BK147" s="23">
        <v>0</v>
      </c>
      <c r="BL147" s="23">
        <v>0</v>
      </c>
      <c r="BM147" s="23">
        <v>0</v>
      </c>
      <c r="BN147" s="23">
        <v>0</v>
      </c>
      <c r="BO147" s="23">
        <v>0</v>
      </c>
      <c r="BP147" s="23">
        <v>0</v>
      </c>
      <c r="BQ147" s="17" t="str">
        <f>IFERROR(INDEX(피벗!$BL$5:$CH$5,1,MATCH($BR147,INDEX(피벗!$BL:$CH,MATCH($E147,피벗!$BJ:$BJ,0),0),0)),"")</f>
        <v/>
      </c>
      <c r="BR147" s="23" t="str">
        <f>IFERROR(LARGE(INDEX(피벗!$BL:$CH,MATCH(성장고객!$E147,피벗!$BJ:$BJ,0),0),1),"")</f>
        <v/>
      </c>
      <c r="BS147" s="27" t="str">
        <f t="shared" si="15"/>
        <v/>
      </c>
      <c r="BT147" s="17" t="str">
        <f>IFERROR(INDEX(피벗!$BL$5:$CH$5,1,MATCH($BU147,INDEX(피벗!$BL:$CH,MATCH($E147,피벗!$BJ:$BJ,0),0),0)),"")</f>
        <v/>
      </c>
      <c r="BU147" s="23" t="str">
        <f>IFERROR(LARGE(INDEX(피벗!$BL:$CH,MATCH(성장고객!$E147,피벗!$BJ:$BJ,0),0),2),"")</f>
        <v/>
      </c>
      <c r="BV147" s="27" t="str">
        <f t="shared" si="16"/>
        <v/>
      </c>
      <c r="BW147" s="17" t="str">
        <f>IFERROR(INDEX(피벗!$BL$5:$CH$5,1,MATCH($BX147,INDEX(피벗!$BL:$CH,MATCH($E147,피벗!$BJ:$BJ,0),0),0)),"")</f>
        <v/>
      </c>
      <c r="BX147" s="23" t="str">
        <f>IFERROR(LARGE(INDEX(피벗!$BL:$CH,MATCH(성장고객!$E147,피벗!$BJ:$BJ,0),0),3),"")</f>
        <v/>
      </c>
      <c r="BY147" s="27" t="str">
        <f t="shared" si="17"/>
        <v/>
      </c>
      <c r="BZ147" s="17" t="str">
        <f>IFERROR(INDEX(피벗!$BL$5:$CH$5,1,MATCH($CA147,INDEX(피벗!$BL:$CH,MATCH($E147,피벗!$BJ:$BJ,0),0),0)),"")</f>
        <v/>
      </c>
      <c r="CA147" s="23" t="str">
        <f>IFERROR(LARGE(INDEX(피벗!$BL:$CH,MATCH(성장고객!$E147,피벗!$BJ:$BJ,0),0),4),"")</f>
        <v/>
      </c>
      <c r="CB147" s="27" t="str">
        <f t="shared" si="18"/>
        <v/>
      </c>
      <c r="CC147" s="17" t="str">
        <f>IFERROR(INDEX(피벗!$BL$5:$CH$5,1,MATCH($CD147,INDEX(피벗!$BL:$CH,MATCH($E147,피벗!$BJ:$BJ,0),0),0)),"")</f>
        <v/>
      </c>
      <c r="CD147" s="23" t="str">
        <f>IFERROR(LARGE(INDEX(피벗!$BL:$CH,MATCH(성장고객!$E147,피벗!$BJ:$BJ,0),0),5),"")</f>
        <v/>
      </c>
      <c r="CE147" s="27" t="str">
        <f t="shared" si="19"/>
        <v/>
      </c>
      <c r="CF147" s="23" t="str">
        <f>IFERROR(INDEX(피벗!$CI:$CI,MATCH($E147,피벗!$BJ:$BJ,0)),"")</f>
        <v/>
      </c>
      <c r="CG147" s="25" t="str">
        <f t="shared" si="20"/>
        <v/>
      </c>
      <c r="CH147" s="17" t="str">
        <f>IFERROR(INDEX(피벗!$EZ$5:$GE$5,1,MATCH($CI147,INDEX(피벗!$EZ:$GE,MATCH($E147,피벗!$EY:$EY,0),0),0)),"")</f>
        <v/>
      </c>
      <c r="CI147" s="23" t="str">
        <f>IFERROR(LARGE(INDEX(피벗!$EZ:$GE,MATCH(성장고객!$E147,피벗!$EY:$EY,0),0),1),"")</f>
        <v/>
      </c>
      <c r="CJ147" s="17" t="str">
        <f>IFERROR(INDEX(피벗!$EZ$5:$GE$5,1,MATCH($CK147,INDEX(피벗!$EZ:$GE,MATCH($E147,피벗!$EY:$EY,0),0),0)),"")</f>
        <v/>
      </c>
      <c r="CK147" s="23" t="str">
        <f>IFERROR(LARGE(INDEX(피벗!$EZ:$GE,MATCH(성장고객!$E147,피벗!$EY:$EY,0),0),2),"")</f>
        <v/>
      </c>
      <c r="CL147" s="17" t="str">
        <f>IFERROR(INDEX(피벗!$EZ$5:$GE$5,1,MATCH($CM147,INDEX(피벗!$EZ:$GE,MATCH($E147,피벗!$EY:$EY,0),0),0)),"")</f>
        <v/>
      </c>
      <c r="CM147" s="23" t="str">
        <f>IFERROR(LARGE(INDEX(피벗!$EZ:$GE,MATCH(성장고객!$E147,피벗!$EY:$EY,0),0),3),"")</f>
        <v/>
      </c>
      <c r="CN147" s="17" t="str">
        <f>IFERROR(INDEX(피벗!$EZ$5:$GE$5,1,MATCH($CO147,INDEX(피벗!$EZ:$GE,MATCH($E147,피벗!$EY:$EY,0),0),0)),"")</f>
        <v/>
      </c>
      <c r="CO147" s="23" t="str">
        <f>IFERROR(LARGE(INDEX(피벗!$EZ:$GE,MATCH(성장고객!$E147,피벗!$EY:$EY,0),0),4),"")</f>
        <v/>
      </c>
      <c r="CP147" s="17" t="str">
        <f>IFERROR(INDEX(피벗!$EZ$5:$GE$5,1,MATCH($CQ147,INDEX(피벗!$EZ:$GE,MATCH($E147,피벗!$EY:$EY,0),0),0)),"")</f>
        <v/>
      </c>
      <c r="CQ147" s="23" t="str">
        <f>IFERROR(LARGE(INDEX(피벗!$EZ:$GE,MATCH(성장고객!$E147,피벗!$EY:$EY,0),0),5),"")</f>
        <v/>
      </c>
      <c r="CR147" s="23" t="str">
        <f>IFERROR(INDEX(피벗!$GF:$GF,MATCH($E147,피벗!$EY:$EY,0)),"")</f>
        <v/>
      </c>
    </row>
    <row r="148" spans="1:96" x14ac:dyDescent="0.45">
      <c r="A148" s="20" t="s">
        <v>982</v>
      </c>
      <c r="B148" s="20" t="s">
        <v>26</v>
      </c>
      <c r="C148" s="20" t="s">
        <v>30</v>
      </c>
      <c r="D148" s="20" t="s">
        <v>1214</v>
      </c>
      <c r="E148" s="20" t="s">
        <v>1233</v>
      </c>
      <c r="F148" s="21" t="s">
        <v>458</v>
      </c>
      <c r="G148" s="21" t="s">
        <v>1</v>
      </c>
      <c r="H148" s="21" t="s">
        <v>0</v>
      </c>
      <c r="I148" s="22" t="s">
        <v>1234</v>
      </c>
      <c r="J148" s="22" t="s">
        <v>1235</v>
      </c>
      <c r="K148" s="20" t="s">
        <v>0</v>
      </c>
      <c r="L148" s="20" t="s">
        <v>1316</v>
      </c>
      <c r="M148" s="20" t="s">
        <v>1335</v>
      </c>
      <c r="N148" s="20" t="s">
        <v>1336</v>
      </c>
      <c r="O148" s="21" t="s">
        <v>1345</v>
      </c>
      <c r="P148" s="21">
        <v>14</v>
      </c>
      <c r="Q148" s="21" t="s">
        <v>1338</v>
      </c>
      <c r="R148" s="21" t="s">
        <v>1339</v>
      </c>
      <c r="S148" s="21" t="s">
        <v>1321</v>
      </c>
      <c r="T148" s="21" t="s">
        <v>1316</v>
      </c>
      <c r="U148" s="21" t="s">
        <v>2344</v>
      </c>
      <c r="V148" s="21" t="s">
        <v>2781</v>
      </c>
      <c r="W148" s="20" t="s">
        <v>2782</v>
      </c>
      <c r="X148" s="21" t="s">
        <v>9</v>
      </c>
      <c r="Y148" s="21" t="s">
        <v>2783</v>
      </c>
      <c r="Z148" s="21" t="s">
        <v>2784</v>
      </c>
      <c r="AA148" s="20">
        <v>32</v>
      </c>
      <c r="AB148" s="20" t="s">
        <v>9</v>
      </c>
      <c r="AC148" s="21" t="s">
        <v>1479</v>
      </c>
      <c r="AD148" s="20" t="s">
        <v>9</v>
      </c>
      <c r="AE148" s="16" t="str" cm="1">
        <f t="array" ref="AE148">IF(AF148="","",INDEX(전산회선!$E$4:$E$1141,_xlfn.AGGREGATE(15,6,ROW(전산회선!$E$4:$E$1141)-ROW(전산회선!$E$4)+1/((전산회선!$B$4:$B$1141=$E148)*(전산회선!$F$4:$F$1141=AF148)),1)))</f>
        <v>홈일반전화</v>
      </c>
      <c r="AF148" s="16">
        <f>IFERROR(IF(_xlfn.MAXIFS(전산회선!$F$4:$F$1141,전산회선!$B$4:$B$1141,$E148)=0,"",_xlfn.MAXIFS(전산회선!$F$4:$F$1141,전산회선!$B$4:$B$1141,$E148)),"")</f>
        <v>9</v>
      </c>
      <c r="AG148" s="16" t="str" cm="1">
        <f t="array" ref="AG148">IF(AH148="","",INDEX(전산회선!$E$4:$E$1141,_xlfn.AGGREGATE(15,6,ROW(전산회선!$E$4:$E$1141)-ROW(전산회선!$E$4)+1/((전산회선!$B$4:$B$1141=$E148)*(전산회선!$F$4:$F$1141=AH148)),1)))</f>
        <v>GiGA인터넷</v>
      </c>
      <c r="AH148" s="16">
        <f>IFERROR(IF(_xlfn.MAXIFS(전산회선!$F$4:$F$1141,전산회선!$B$4:$B$1141,$E148,전산회선!$F$4:$F$1141,"&lt;"&amp;AF148)=0,"",_xlfn.MAXIFS(전산회선!$F$4:$F$1141,전산회선!$B$4:$B$1141,$E148,전산회선!$F$4:$F$1141,"&lt;"&amp;AF148)),"")</f>
        <v>3</v>
      </c>
      <c r="AI148" s="16" t="str" cm="1">
        <f t="array" ref="AI148">IF(AJ148="","",INDEX(전산회선!$E$4:$E$1141,_xlfn.AGGREGATE(15,6,ROW(전산회선!$E$4:$E$1141)-ROW(전산회선!$E$4)+1/((전산회선!$B$4:$B$1141=$E148)*(전산회선!$F$4:$F$1141=AJ148)),1)))</f>
        <v>기업인터넷전화</v>
      </c>
      <c r="AJ148" s="16">
        <f>IFERROR(IF(_xlfn.MAXIFS(전산회선!$F$4:$F$1141,전산회선!$B$4:$B$1141,$E148,전산회선!$F$4:$F$1141,"&lt;"&amp;AH148)=0,"",_xlfn.MAXIFS(전산회선!$F$4:$F$1141,전산회선!$B$4:$B$1141,$E148,전산회선!$F$4:$F$1141,"&lt;"&amp;AH148)),"")</f>
        <v>1</v>
      </c>
      <c r="AK148" s="16" t="str" cm="1">
        <f t="array" ref="AK148">IF(AL148="","",INDEX(전산회선!$E$4:$E$1141,_xlfn.AGGREGATE(15,6,ROW(전산회선!$E$4:$E$1141)-ROW(전산회선!$E$4)+1/((전산회선!$B$4:$B$1141=$E148)*(전산회선!$F$4:$F$1141=AL148)),1)))</f>
        <v/>
      </c>
      <c r="AL148" s="16" t="str">
        <f>IFERROR(IF(_xlfn.MAXIFS(전산회선!$F$4:$F$1141,전산회선!$B$4:$B$1141,$E148,전산회선!$F$4:$F$1141,"&lt;"&amp;AJ148)=0,"",_xlfn.MAXIFS(전산회선!$F$4:$F$1141,전산회선!$B$4:$B$1141,$E148,전산회선!$F$4:$F$1141,"&lt;"&amp;AJ148)),"")</f>
        <v/>
      </c>
      <c r="AM148" s="16" t="str" cm="1">
        <f t="array" ref="AM148">IF(AN148="","",INDEX(전산회선!$E$4:$E$1141,_xlfn.AGGREGATE(15,6,ROW(전산회선!$E$4:$E$1141)-ROW(전산회선!$E$4)+1/((전산회선!$B$4:$B$1141=$E148)*(전산회선!$F$4:$F$1141=AN148)),1)))</f>
        <v/>
      </c>
      <c r="AN148" s="16" t="str">
        <f>IFERROR(IF(_xlfn.MAXIFS(전산회선!$F$4:$F$1141,전산회선!$B$4:$B$1141,$E148,전산회선!$F$4:$F$1141,"&lt;"&amp;AL148)=0,"",_xlfn.MAXIFS(전산회선!$F$4:$F$1141,전산회선!$B$4:$B$1141,$E148,전산회선!$F$4:$F$1141,"&lt;"&amp;AL148)),"")</f>
        <v/>
      </c>
      <c r="AO148" s="23">
        <v>155406</v>
      </c>
      <c r="AP148" s="23">
        <v>155656</v>
      </c>
      <c r="AQ148" s="23">
        <v>157601</v>
      </c>
      <c r="AR148" s="23">
        <v>157028</v>
      </c>
      <c r="AS148" s="23">
        <v>165540</v>
      </c>
      <c r="AT148" s="23">
        <v>154798</v>
      </c>
      <c r="AU148" s="23">
        <v>155866</v>
      </c>
      <c r="AV148" s="23">
        <v>152448</v>
      </c>
      <c r="AW148" s="23">
        <v>154429</v>
      </c>
      <c r="AX148" s="23">
        <v>155124</v>
      </c>
      <c r="AY148" s="23">
        <v>150282</v>
      </c>
      <c r="AZ148" s="23">
        <v>149477</v>
      </c>
      <c r="BA148" s="23">
        <v>155304.58333333334</v>
      </c>
      <c r="BB148" s="23">
        <f t="shared" si="14"/>
        <v>1863655</v>
      </c>
      <c r="BC148" s="23">
        <v>0</v>
      </c>
      <c r="BD148" s="23">
        <v>0</v>
      </c>
      <c r="BE148" s="23">
        <v>0</v>
      </c>
      <c r="BF148" s="23">
        <v>0</v>
      </c>
      <c r="BG148" s="23">
        <v>0</v>
      </c>
      <c r="BH148" s="23">
        <v>0</v>
      </c>
      <c r="BI148" s="23">
        <v>0</v>
      </c>
      <c r="BJ148" s="23">
        <v>0</v>
      </c>
      <c r="BK148" s="23">
        <v>0</v>
      </c>
      <c r="BL148" s="23">
        <v>0</v>
      </c>
      <c r="BM148" s="23">
        <v>0</v>
      </c>
      <c r="BN148" s="23">
        <v>0</v>
      </c>
      <c r="BO148" s="23">
        <v>0</v>
      </c>
      <c r="BP148" s="23">
        <v>0</v>
      </c>
      <c r="BQ148" s="17" t="str">
        <f>IFERROR(INDEX(피벗!$BL$5:$CH$5,1,MATCH($BR148,INDEX(피벗!$BL:$CH,MATCH($E148,피벗!$BJ:$BJ,0),0),0)),"")</f>
        <v/>
      </c>
      <c r="BR148" s="23" t="str">
        <f>IFERROR(LARGE(INDEX(피벗!$BL:$CH,MATCH(성장고객!$E148,피벗!$BJ:$BJ,0),0),1),"")</f>
        <v/>
      </c>
      <c r="BS148" s="27" t="str">
        <f t="shared" si="15"/>
        <v/>
      </c>
      <c r="BT148" s="17" t="str">
        <f>IFERROR(INDEX(피벗!$BL$5:$CH$5,1,MATCH($BU148,INDEX(피벗!$BL:$CH,MATCH($E148,피벗!$BJ:$BJ,0),0),0)),"")</f>
        <v/>
      </c>
      <c r="BU148" s="23" t="str">
        <f>IFERROR(LARGE(INDEX(피벗!$BL:$CH,MATCH(성장고객!$E148,피벗!$BJ:$BJ,0),0),2),"")</f>
        <v/>
      </c>
      <c r="BV148" s="27" t="str">
        <f t="shared" si="16"/>
        <v/>
      </c>
      <c r="BW148" s="17" t="str">
        <f>IFERROR(INDEX(피벗!$BL$5:$CH$5,1,MATCH($BX148,INDEX(피벗!$BL:$CH,MATCH($E148,피벗!$BJ:$BJ,0),0),0)),"")</f>
        <v/>
      </c>
      <c r="BX148" s="23" t="str">
        <f>IFERROR(LARGE(INDEX(피벗!$BL:$CH,MATCH(성장고객!$E148,피벗!$BJ:$BJ,0),0),3),"")</f>
        <v/>
      </c>
      <c r="BY148" s="27" t="str">
        <f t="shared" si="17"/>
        <v/>
      </c>
      <c r="BZ148" s="17" t="str">
        <f>IFERROR(INDEX(피벗!$BL$5:$CH$5,1,MATCH($CA148,INDEX(피벗!$BL:$CH,MATCH($E148,피벗!$BJ:$BJ,0),0),0)),"")</f>
        <v/>
      </c>
      <c r="CA148" s="23" t="str">
        <f>IFERROR(LARGE(INDEX(피벗!$BL:$CH,MATCH(성장고객!$E148,피벗!$BJ:$BJ,0),0),4),"")</f>
        <v/>
      </c>
      <c r="CB148" s="27" t="str">
        <f t="shared" si="18"/>
        <v/>
      </c>
      <c r="CC148" s="17" t="str">
        <f>IFERROR(INDEX(피벗!$BL$5:$CH$5,1,MATCH($CD148,INDEX(피벗!$BL:$CH,MATCH($E148,피벗!$BJ:$BJ,0),0),0)),"")</f>
        <v/>
      </c>
      <c r="CD148" s="23" t="str">
        <f>IFERROR(LARGE(INDEX(피벗!$BL:$CH,MATCH(성장고객!$E148,피벗!$BJ:$BJ,0),0),5),"")</f>
        <v/>
      </c>
      <c r="CE148" s="27" t="str">
        <f t="shared" si="19"/>
        <v/>
      </c>
      <c r="CF148" s="23" t="str">
        <f>IFERROR(INDEX(피벗!$CI:$CI,MATCH($E148,피벗!$BJ:$BJ,0)),"")</f>
        <v/>
      </c>
      <c r="CG148" s="25" t="str">
        <f t="shared" si="20"/>
        <v/>
      </c>
      <c r="CH148" s="17" t="str">
        <f>IFERROR(INDEX(피벗!$EZ$5:$GE$5,1,MATCH($CI148,INDEX(피벗!$EZ:$GE,MATCH($E148,피벗!$EY:$EY,0),0),0)),"")</f>
        <v>GiGA인터넷</v>
      </c>
      <c r="CI148" s="23">
        <f>IFERROR(LARGE(INDEX(피벗!$EZ:$GE,MATCH(성장고객!$E148,피벗!$EY:$EY,0),0),1),"")</f>
        <v>984000</v>
      </c>
      <c r="CJ148" s="17" t="str">
        <f>IFERROR(INDEX(피벗!$EZ$5:$GE$5,1,MATCH($CK148,INDEX(피벗!$EZ:$GE,MATCH($E148,피벗!$EY:$EY,0),0),0)),"")</f>
        <v>홈일반전화</v>
      </c>
      <c r="CK148" s="23">
        <f>IFERROR(LARGE(INDEX(피벗!$EZ:$GE,MATCH(성장고객!$E148,피벗!$EY:$EY,0),0),2),"")</f>
        <v>564296</v>
      </c>
      <c r="CL148" s="17" t="str">
        <f>IFERROR(INDEX(피벗!$EZ$5:$GE$5,1,MATCH($CM148,INDEX(피벗!$EZ:$GE,MATCH($E148,피벗!$EY:$EY,0),0),0)),"")</f>
        <v>홈지능망</v>
      </c>
      <c r="CM148" s="23">
        <f>IFERROR(LARGE(INDEX(피벗!$EZ:$GE,MATCH(성장고객!$E148,피벗!$EY:$EY,0),0),3),"")</f>
        <v>207840</v>
      </c>
      <c r="CN148" s="17" t="str">
        <f>IFERROR(INDEX(피벗!$EZ$5:$GE$5,1,MATCH($CO148,INDEX(피벗!$EZ:$GE,MATCH($E148,피벗!$EY:$EY,0),0),0)),"")</f>
        <v>기업인터넷전화</v>
      </c>
      <c r="CO148" s="23">
        <f>IFERROR(LARGE(INDEX(피벗!$EZ:$GE,MATCH(성장고객!$E148,피벗!$EY:$EY,0),0),4),"")</f>
        <v>60499</v>
      </c>
      <c r="CP148" s="17" t="str">
        <f>IFERROR(INDEX(피벗!$EZ$5:$GE$5,1,MATCH($CQ148,INDEX(피벗!$EZ:$GE,MATCH($E148,피벗!$EY:$EY,0),0),0)),"")</f>
        <v>기업메시징</v>
      </c>
      <c r="CQ148" s="23">
        <f>IFERROR(LARGE(INDEX(피벗!$EZ:$GE,MATCH(성장고객!$E148,피벗!$EY:$EY,0),0),5),"")</f>
        <v>46600</v>
      </c>
      <c r="CR148" s="23">
        <f>IFERROR(INDEX(피벗!$GF:$GF,MATCH($E148,피벗!$EY:$EY,0)),"")</f>
        <v>1863655</v>
      </c>
    </row>
    <row r="149" spans="1:96" x14ac:dyDescent="0.45">
      <c r="A149" s="20" t="s">
        <v>982</v>
      </c>
      <c r="B149" s="20" t="s">
        <v>701</v>
      </c>
      <c r="C149" s="20" t="s">
        <v>104</v>
      </c>
      <c r="D149" s="20" t="s">
        <v>792</v>
      </c>
      <c r="E149" s="20" t="s">
        <v>986</v>
      </c>
      <c r="F149" s="21" t="s">
        <v>987</v>
      </c>
      <c r="G149" s="21" t="s">
        <v>1</v>
      </c>
      <c r="H149" s="21" t="s">
        <v>0</v>
      </c>
      <c r="I149" s="22"/>
      <c r="J149" s="22">
        <v>5088304162</v>
      </c>
      <c r="K149" s="20" t="s">
        <v>0</v>
      </c>
      <c r="L149" s="20" t="s">
        <v>1333</v>
      </c>
      <c r="M149" s="20" t="s">
        <v>1330</v>
      </c>
      <c r="N149" s="20" t="s">
        <v>1331</v>
      </c>
      <c r="O149" s="21" t="s">
        <v>1334</v>
      </c>
      <c r="P149" s="21">
        <v>7</v>
      </c>
      <c r="Q149" s="21" t="s">
        <v>9</v>
      </c>
      <c r="R149" s="21" t="s">
        <v>9</v>
      </c>
      <c r="S149" s="21" t="s">
        <v>9</v>
      </c>
      <c r="T149" s="21" t="s">
        <v>9</v>
      </c>
      <c r="U149" s="21" t="s">
        <v>9</v>
      </c>
      <c r="V149" s="21" t="s">
        <v>9</v>
      </c>
      <c r="W149" s="20" t="s">
        <v>9</v>
      </c>
      <c r="X149" s="21" t="s">
        <v>9</v>
      </c>
      <c r="Y149" s="21" t="s">
        <v>9</v>
      </c>
      <c r="Z149" s="21" t="s">
        <v>9</v>
      </c>
      <c r="AA149" s="20">
        <v>0</v>
      </c>
      <c r="AB149" s="20" t="s">
        <v>9</v>
      </c>
      <c r="AC149" s="21" t="s">
        <v>9</v>
      </c>
      <c r="AD149" s="20" t="s">
        <v>9</v>
      </c>
      <c r="AE149" s="16" t="str" cm="1">
        <f t="array" ref="AE149">IF(AF149="","",INDEX(전산회선!$E$4:$E$1141,_xlfn.AGGREGATE(15,6,ROW(전산회선!$E$4:$E$1141)-ROW(전산회선!$E$4)+1/((전산회선!$B$4:$B$1141=$E149)*(전산회선!$F$4:$F$1141=AF149)),1)))</f>
        <v>GiGA인터넷</v>
      </c>
      <c r="AF149" s="16">
        <f>IFERROR(IF(_xlfn.MAXIFS(전산회선!$F$4:$F$1141,전산회선!$B$4:$B$1141,$E149)=0,"",_xlfn.MAXIFS(전산회선!$F$4:$F$1141,전산회선!$B$4:$B$1141,$E149)),"")</f>
        <v>52</v>
      </c>
      <c r="AG149" s="16" t="str" cm="1">
        <f t="array" ref="AG149">IF(AH149="","",INDEX(전산회선!$E$4:$E$1141,_xlfn.AGGREGATE(15,6,ROW(전산회선!$E$4:$E$1141)-ROW(전산회선!$E$4)+1/((전산회선!$B$4:$B$1141=$E149)*(전산회선!$F$4:$F$1141=AH149)),1)))</f>
        <v>MeGA인터넷</v>
      </c>
      <c r="AH149" s="16">
        <f>IFERROR(IF(_xlfn.MAXIFS(전산회선!$F$4:$F$1141,전산회선!$B$4:$B$1141,$E149,전산회선!$F$4:$F$1141,"&lt;"&amp;AF149)=0,"",_xlfn.MAXIFS(전산회선!$F$4:$F$1141,전산회선!$B$4:$B$1141,$E149,전산회선!$F$4:$F$1141,"&lt;"&amp;AF149)),"")</f>
        <v>5</v>
      </c>
      <c r="AI149" s="16" t="str" cm="1">
        <f t="array" ref="AI149">IF(AJ149="","",INDEX(전산회선!$E$4:$E$1141,_xlfn.AGGREGATE(15,6,ROW(전산회선!$E$4:$E$1141)-ROW(전산회선!$E$4)+1/((전산회선!$B$4:$B$1141=$E149)*(전산회선!$F$4:$F$1141=AJ149)),1)))</f>
        <v>홈일반전화</v>
      </c>
      <c r="AJ149" s="16">
        <f>IFERROR(IF(_xlfn.MAXIFS(전산회선!$F$4:$F$1141,전산회선!$B$4:$B$1141,$E149,전산회선!$F$4:$F$1141,"&lt;"&amp;AH149)=0,"",_xlfn.MAXIFS(전산회선!$F$4:$F$1141,전산회선!$B$4:$B$1141,$E149,전산회선!$F$4:$F$1141,"&lt;"&amp;AH149)),"")</f>
        <v>1</v>
      </c>
      <c r="AK149" s="16" t="str" cm="1">
        <f t="array" ref="AK149">IF(AL149="","",INDEX(전산회선!$E$4:$E$1141,_xlfn.AGGREGATE(15,6,ROW(전산회선!$E$4:$E$1141)-ROW(전산회선!$E$4)+1/((전산회선!$B$4:$B$1141=$E149)*(전산회선!$F$4:$F$1141=AL149)),1)))</f>
        <v/>
      </c>
      <c r="AL149" s="16" t="str">
        <f>IFERROR(IF(_xlfn.MAXIFS(전산회선!$F$4:$F$1141,전산회선!$B$4:$B$1141,$E149,전산회선!$F$4:$F$1141,"&lt;"&amp;AJ149)=0,"",_xlfn.MAXIFS(전산회선!$F$4:$F$1141,전산회선!$B$4:$B$1141,$E149,전산회선!$F$4:$F$1141,"&lt;"&amp;AJ149)),"")</f>
        <v/>
      </c>
      <c r="AM149" s="16" t="str" cm="1">
        <f t="array" ref="AM149">IF(AN149="","",INDEX(전산회선!$E$4:$E$1141,_xlfn.AGGREGATE(15,6,ROW(전산회선!$E$4:$E$1141)-ROW(전산회선!$E$4)+1/((전산회선!$B$4:$B$1141=$E149)*(전산회선!$F$4:$F$1141=AN149)),1)))</f>
        <v/>
      </c>
      <c r="AN149" s="16" t="str">
        <f>IFERROR(IF(_xlfn.MAXIFS(전산회선!$F$4:$F$1141,전산회선!$B$4:$B$1141,$E149,전산회선!$F$4:$F$1141,"&lt;"&amp;AL149)=0,"",_xlfn.MAXIFS(전산회선!$F$4:$F$1141,전산회선!$B$4:$B$1141,$E149,전산회선!$F$4:$F$1141,"&lt;"&amp;AL149)),"")</f>
        <v/>
      </c>
      <c r="AO149" s="23">
        <v>215012</v>
      </c>
      <c r="AP149" s="23">
        <v>215304</v>
      </c>
      <c r="AQ149" s="23">
        <v>215298</v>
      </c>
      <c r="AR149" s="23">
        <v>215107</v>
      </c>
      <c r="AS149" s="23">
        <v>215012</v>
      </c>
      <c r="AT149" s="23">
        <v>215012</v>
      </c>
      <c r="AU149" s="23">
        <v>215116</v>
      </c>
      <c r="AV149" s="23">
        <v>215012</v>
      </c>
      <c r="AW149" s="23">
        <v>215012</v>
      </c>
      <c r="AX149" s="23">
        <v>215012</v>
      </c>
      <c r="AY149" s="23">
        <v>215012</v>
      </c>
      <c r="AZ149" s="23">
        <v>215012</v>
      </c>
      <c r="BA149" s="23">
        <v>215076.75</v>
      </c>
      <c r="BB149" s="23">
        <f t="shared" si="14"/>
        <v>2580921</v>
      </c>
      <c r="BC149" s="23">
        <v>0</v>
      </c>
      <c r="BD149" s="23">
        <v>0</v>
      </c>
      <c r="BE149" s="23">
        <v>0</v>
      </c>
      <c r="BF149" s="23">
        <v>0</v>
      </c>
      <c r="BG149" s="23">
        <v>0</v>
      </c>
      <c r="BH149" s="23">
        <v>0</v>
      </c>
      <c r="BI149" s="23">
        <v>0</v>
      </c>
      <c r="BJ149" s="23">
        <v>0</v>
      </c>
      <c r="BK149" s="23">
        <v>0</v>
      </c>
      <c r="BL149" s="23">
        <v>0</v>
      </c>
      <c r="BM149" s="23">
        <v>0</v>
      </c>
      <c r="BN149" s="23">
        <v>0</v>
      </c>
      <c r="BO149" s="23">
        <v>0</v>
      </c>
      <c r="BP149" s="23">
        <v>0</v>
      </c>
      <c r="BQ149" s="17" t="str">
        <f>IFERROR(INDEX(피벗!$BL$5:$CH$5,1,MATCH($BR149,INDEX(피벗!$BL:$CH,MATCH($E149,피벗!$BJ:$BJ,0),0),0)),"")</f>
        <v/>
      </c>
      <c r="BR149" s="23" t="str">
        <f>IFERROR(LARGE(INDEX(피벗!$BL:$CH,MATCH(성장고객!$E149,피벗!$BJ:$BJ,0),0),1),"")</f>
        <v/>
      </c>
      <c r="BS149" s="27" t="str">
        <f t="shared" si="15"/>
        <v/>
      </c>
      <c r="BT149" s="17" t="str">
        <f>IFERROR(INDEX(피벗!$BL$5:$CH$5,1,MATCH($BU149,INDEX(피벗!$BL:$CH,MATCH($E149,피벗!$BJ:$BJ,0),0),0)),"")</f>
        <v/>
      </c>
      <c r="BU149" s="23" t="str">
        <f>IFERROR(LARGE(INDEX(피벗!$BL:$CH,MATCH(성장고객!$E149,피벗!$BJ:$BJ,0),0),2),"")</f>
        <v/>
      </c>
      <c r="BV149" s="27" t="str">
        <f t="shared" si="16"/>
        <v/>
      </c>
      <c r="BW149" s="17" t="str">
        <f>IFERROR(INDEX(피벗!$BL$5:$CH$5,1,MATCH($BX149,INDEX(피벗!$BL:$CH,MATCH($E149,피벗!$BJ:$BJ,0),0),0)),"")</f>
        <v/>
      </c>
      <c r="BX149" s="23" t="str">
        <f>IFERROR(LARGE(INDEX(피벗!$BL:$CH,MATCH(성장고객!$E149,피벗!$BJ:$BJ,0),0),3),"")</f>
        <v/>
      </c>
      <c r="BY149" s="27" t="str">
        <f t="shared" si="17"/>
        <v/>
      </c>
      <c r="BZ149" s="17" t="str">
        <f>IFERROR(INDEX(피벗!$BL$5:$CH$5,1,MATCH($CA149,INDEX(피벗!$BL:$CH,MATCH($E149,피벗!$BJ:$BJ,0),0),0)),"")</f>
        <v/>
      </c>
      <c r="CA149" s="23" t="str">
        <f>IFERROR(LARGE(INDEX(피벗!$BL:$CH,MATCH(성장고객!$E149,피벗!$BJ:$BJ,0),0),4),"")</f>
        <v/>
      </c>
      <c r="CB149" s="27" t="str">
        <f t="shared" si="18"/>
        <v/>
      </c>
      <c r="CC149" s="17" t="str">
        <f>IFERROR(INDEX(피벗!$BL$5:$CH$5,1,MATCH($CD149,INDEX(피벗!$BL:$CH,MATCH($E149,피벗!$BJ:$BJ,0),0),0)),"")</f>
        <v/>
      </c>
      <c r="CD149" s="23" t="str">
        <f>IFERROR(LARGE(INDEX(피벗!$BL:$CH,MATCH(성장고객!$E149,피벗!$BJ:$BJ,0),0),5),"")</f>
        <v/>
      </c>
      <c r="CE149" s="27" t="str">
        <f t="shared" si="19"/>
        <v/>
      </c>
      <c r="CF149" s="23" t="str">
        <f>IFERROR(INDEX(피벗!$CI:$CI,MATCH($E149,피벗!$BJ:$BJ,0)),"")</f>
        <v/>
      </c>
      <c r="CG149" s="25" t="str">
        <f t="shared" si="20"/>
        <v/>
      </c>
      <c r="CH149" s="17" t="str">
        <f>IFERROR(INDEX(피벗!$EZ$5:$GE$5,1,MATCH($CI149,INDEX(피벗!$EZ:$GE,MATCH($E149,피벗!$EY:$EY,0),0),0)),"")</f>
        <v>MeGA인터넷</v>
      </c>
      <c r="CI149" s="23">
        <f>IFERROR(LARGE(INDEX(피벗!$EZ:$GE,MATCH(성장고객!$E149,피벗!$EY:$EY,0),0),1),"")</f>
        <v>1367400</v>
      </c>
      <c r="CJ149" s="17" t="str">
        <f>IFERROR(INDEX(피벗!$EZ$5:$GE$5,1,MATCH($CK149,INDEX(피벗!$EZ:$GE,MATCH($E149,피벗!$EY:$EY,0),0),0)),"")</f>
        <v>인터넷부가</v>
      </c>
      <c r="CK149" s="23">
        <f>IFERROR(LARGE(INDEX(피벗!$EZ:$GE,MATCH(성장고객!$E149,피벗!$EY:$EY,0),0),2),"")</f>
        <v>551544</v>
      </c>
      <c r="CL149" s="17" t="str">
        <f>IFERROR(INDEX(피벗!$EZ$5:$GE$5,1,MATCH($CM149,INDEX(피벗!$EZ:$GE,MATCH($E149,피벗!$EY:$EY,0),0),0)),"")</f>
        <v>GiGA인터넷</v>
      </c>
      <c r="CM149" s="23">
        <f>IFERROR(LARGE(INDEX(피벗!$EZ:$GE,MATCH(성장고객!$E149,피벗!$EY:$EY,0),0),3),"")</f>
        <v>480000</v>
      </c>
      <c r="CN149" s="17" t="str">
        <f>IFERROR(INDEX(피벗!$EZ$5:$GE$5,1,MATCH($CO149,INDEX(피벗!$EZ:$GE,MATCH($E149,피벗!$EY:$EY,0),0),0)),"")</f>
        <v>홈일반전화</v>
      </c>
      <c r="CO149" s="23">
        <f>IFERROR(LARGE(INDEX(피벗!$EZ:$GE,MATCH(성장고객!$E149,피벗!$EY:$EY,0),0),4),"")</f>
        <v>83577</v>
      </c>
      <c r="CP149" s="17" t="str">
        <f>IFERROR(INDEX(피벗!$EZ$5:$GE$5,1,MATCH($CQ149,INDEX(피벗!$EZ:$GE,MATCH($E149,피벗!$EY:$EY,0),0),0)),"")</f>
        <v>홈지능망</v>
      </c>
      <c r="CQ149" s="23">
        <f>IFERROR(LARGE(INDEX(피벗!$EZ:$GE,MATCH(성장고객!$E149,피벗!$EY:$EY,0),0),5),"")</f>
        <v>50400</v>
      </c>
      <c r="CR149" s="23">
        <f>IFERROR(INDEX(피벗!$GF:$GF,MATCH($E149,피벗!$EY:$EY,0)),"")</f>
        <v>2580921</v>
      </c>
    </row>
    <row r="150" spans="1:96" x14ac:dyDescent="0.45">
      <c r="A150" s="20" t="s">
        <v>982</v>
      </c>
      <c r="B150" s="20" t="s">
        <v>701</v>
      </c>
      <c r="C150" s="20" t="s">
        <v>104</v>
      </c>
      <c r="D150" s="20" t="s">
        <v>792</v>
      </c>
      <c r="E150" s="20" t="s">
        <v>836</v>
      </c>
      <c r="F150" s="21" t="s">
        <v>837</v>
      </c>
      <c r="G150" s="21" t="s">
        <v>1</v>
      </c>
      <c r="H150" s="21" t="s">
        <v>0</v>
      </c>
      <c r="I150" s="22" t="s">
        <v>838</v>
      </c>
      <c r="J150" s="22" t="s">
        <v>839</v>
      </c>
      <c r="K150" s="20" t="s">
        <v>0</v>
      </c>
      <c r="L150" s="20" t="s">
        <v>1316</v>
      </c>
      <c r="M150" s="20" t="s">
        <v>1755</v>
      </c>
      <c r="N150" s="20" t="s">
        <v>1336</v>
      </c>
      <c r="O150" s="21" t="s">
        <v>2164</v>
      </c>
      <c r="P150" s="21">
        <v>4</v>
      </c>
      <c r="Q150" s="21" t="s">
        <v>1347</v>
      </c>
      <c r="R150" s="21" t="s">
        <v>1320</v>
      </c>
      <c r="S150" s="21" t="s">
        <v>1321</v>
      </c>
      <c r="T150" s="21" t="s">
        <v>1316</v>
      </c>
      <c r="U150" s="21" t="s">
        <v>2160</v>
      </c>
      <c r="V150" s="21" t="s">
        <v>2165</v>
      </c>
      <c r="W150" s="20" t="s">
        <v>2166</v>
      </c>
      <c r="X150" s="21" t="s">
        <v>9</v>
      </c>
      <c r="Y150" s="21" t="s">
        <v>2167</v>
      </c>
      <c r="Z150" s="21" t="s">
        <v>2168</v>
      </c>
      <c r="AA150" s="20">
        <v>6</v>
      </c>
      <c r="AB150" s="20" t="s">
        <v>1649</v>
      </c>
      <c r="AC150" s="21" t="s">
        <v>2169</v>
      </c>
      <c r="AD150" s="20" t="s">
        <v>1311</v>
      </c>
      <c r="AE150" s="16" t="str" cm="1">
        <f t="array" ref="AE150">IF(AF150="","",INDEX(전산회선!$E$4:$E$1141,_xlfn.AGGREGATE(15,6,ROW(전산회선!$E$4:$E$1141)-ROW(전산회선!$E$4)+1/((전산회선!$B$4:$B$1141=$E150)*(전산회선!$F$4:$F$1141=AF150)),1)))</f>
        <v>홈일반전화</v>
      </c>
      <c r="AF150" s="16">
        <f>IFERROR(IF(_xlfn.MAXIFS(전산회선!$F$4:$F$1141,전산회선!$B$4:$B$1141,$E150)=0,"",_xlfn.MAXIFS(전산회선!$F$4:$F$1141,전산회선!$B$4:$B$1141,$E150)),"")</f>
        <v>3</v>
      </c>
      <c r="AG150" s="16" t="str" cm="1">
        <f t="array" ref="AG150">IF(AH150="","",INDEX(전산회선!$E$4:$E$1141,_xlfn.AGGREGATE(15,6,ROW(전산회선!$E$4:$E$1141)-ROW(전산회선!$E$4)+1/((전산회선!$B$4:$B$1141=$E150)*(전산회선!$F$4:$F$1141=AH150)),1)))</f>
        <v>MeGA인터넷</v>
      </c>
      <c r="AH150" s="16">
        <f>IFERROR(IF(_xlfn.MAXIFS(전산회선!$F$4:$F$1141,전산회선!$B$4:$B$1141,$E150,전산회선!$F$4:$F$1141,"&lt;"&amp;AF150)=0,"",_xlfn.MAXIFS(전산회선!$F$4:$F$1141,전산회선!$B$4:$B$1141,$E150,전산회선!$F$4:$F$1141,"&lt;"&amp;AF150)),"")</f>
        <v>1</v>
      </c>
      <c r="AI150" s="16" t="str" cm="1">
        <f t="array" ref="AI150">IF(AJ150="","",INDEX(전산회선!$E$4:$E$1141,_xlfn.AGGREGATE(15,6,ROW(전산회선!$E$4:$E$1141)-ROW(전산회선!$E$4)+1/((전산회선!$B$4:$B$1141=$E150)*(전산회선!$F$4:$F$1141=AJ150)),1)))</f>
        <v/>
      </c>
      <c r="AJ150" s="16" t="str">
        <f>IFERROR(IF(_xlfn.MAXIFS(전산회선!$F$4:$F$1141,전산회선!$B$4:$B$1141,$E150,전산회선!$F$4:$F$1141,"&lt;"&amp;AH150)=0,"",_xlfn.MAXIFS(전산회선!$F$4:$F$1141,전산회선!$B$4:$B$1141,$E150,전산회선!$F$4:$F$1141,"&lt;"&amp;AH150)),"")</f>
        <v/>
      </c>
      <c r="AK150" s="16" t="str" cm="1">
        <f t="array" ref="AK150">IF(AL150="","",INDEX(전산회선!$E$4:$E$1141,_xlfn.AGGREGATE(15,6,ROW(전산회선!$E$4:$E$1141)-ROW(전산회선!$E$4)+1/((전산회선!$B$4:$B$1141=$E150)*(전산회선!$F$4:$F$1141=AL150)),1)))</f>
        <v/>
      </c>
      <c r="AL150" s="16" t="str">
        <f>IFERROR(IF(_xlfn.MAXIFS(전산회선!$F$4:$F$1141,전산회선!$B$4:$B$1141,$E150,전산회선!$F$4:$F$1141,"&lt;"&amp;AJ150)=0,"",_xlfn.MAXIFS(전산회선!$F$4:$F$1141,전산회선!$B$4:$B$1141,$E150,전산회선!$F$4:$F$1141,"&lt;"&amp;AJ150)),"")</f>
        <v/>
      </c>
      <c r="AM150" s="16" t="str" cm="1">
        <f t="array" ref="AM150">IF(AN150="","",INDEX(전산회선!$E$4:$E$1141,_xlfn.AGGREGATE(15,6,ROW(전산회선!$E$4:$E$1141)-ROW(전산회선!$E$4)+1/((전산회선!$B$4:$B$1141=$E150)*(전산회선!$F$4:$F$1141=AN150)),1)))</f>
        <v/>
      </c>
      <c r="AN150" s="16" t="str">
        <f>IFERROR(IF(_xlfn.MAXIFS(전산회선!$F$4:$F$1141,전산회선!$B$4:$B$1141,$E150,전산회선!$F$4:$F$1141,"&lt;"&amp;AL150)=0,"",_xlfn.MAXIFS(전산회선!$F$4:$F$1141,전산회선!$B$4:$B$1141,$E150,전산회선!$F$4:$F$1141,"&lt;"&amp;AL150)),"")</f>
        <v/>
      </c>
      <c r="AO150" s="23">
        <v>47641</v>
      </c>
      <c r="AP150" s="23">
        <v>52599</v>
      </c>
      <c r="AQ150" s="23">
        <v>50530</v>
      </c>
      <c r="AR150" s="23">
        <v>51742</v>
      </c>
      <c r="AS150" s="23">
        <v>50465</v>
      </c>
      <c r="AT150" s="23">
        <v>48674</v>
      </c>
      <c r="AU150" s="23">
        <v>50356</v>
      </c>
      <c r="AV150" s="23">
        <v>48175</v>
      </c>
      <c r="AW150" s="23">
        <v>52547</v>
      </c>
      <c r="AX150" s="23">
        <v>48536</v>
      </c>
      <c r="AY150" s="23">
        <v>50256</v>
      </c>
      <c r="AZ150" s="23">
        <v>50158</v>
      </c>
      <c r="BA150" s="23">
        <v>50139.916666666664</v>
      </c>
      <c r="BB150" s="23">
        <f t="shared" si="14"/>
        <v>601679</v>
      </c>
      <c r="BC150" s="23">
        <v>0</v>
      </c>
      <c r="BD150" s="23">
        <v>0</v>
      </c>
      <c r="BE150" s="23">
        <v>0</v>
      </c>
      <c r="BF150" s="23">
        <v>0</v>
      </c>
      <c r="BG150" s="23">
        <v>0</v>
      </c>
      <c r="BH150" s="23">
        <v>0</v>
      </c>
      <c r="BI150" s="23">
        <v>0</v>
      </c>
      <c r="BJ150" s="23">
        <v>0</v>
      </c>
      <c r="BK150" s="23">
        <v>0</v>
      </c>
      <c r="BL150" s="23">
        <v>0</v>
      </c>
      <c r="BM150" s="23">
        <v>0</v>
      </c>
      <c r="BN150" s="23">
        <v>0</v>
      </c>
      <c r="BO150" s="23">
        <v>0</v>
      </c>
      <c r="BP150" s="23">
        <v>0</v>
      </c>
      <c r="BQ150" s="17" t="str">
        <f>IFERROR(INDEX(피벗!$BL$5:$CH$5,1,MATCH($BR150,INDEX(피벗!$BL:$CH,MATCH($E150,피벗!$BJ:$BJ,0),0),0)),"")</f>
        <v/>
      </c>
      <c r="BR150" s="23" t="str">
        <f>IFERROR(LARGE(INDEX(피벗!$BL:$CH,MATCH(성장고객!$E150,피벗!$BJ:$BJ,0),0),1),"")</f>
        <v/>
      </c>
      <c r="BS150" s="27" t="str">
        <f t="shared" si="15"/>
        <v/>
      </c>
      <c r="BT150" s="17" t="str">
        <f>IFERROR(INDEX(피벗!$BL$5:$CH$5,1,MATCH($BU150,INDEX(피벗!$BL:$CH,MATCH($E150,피벗!$BJ:$BJ,0),0),0)),"")</f>
        <v/>
      </c>
      <c r="BU150" s="23" t="str">
        <f>IFERROR(LARGE(INDEX(피벗!$BL:$CH,MATCH(성장고객!$E150,피벗!$BJ:$BJ,0),0),2),"")</f>
        <v/>
      </c>
      <c r="BV150" s="27" t="str">
        <f t="shared" si="16"/>
        <v/>
      </c>
      <c r="BW150" s="17" t="str">
        <f>IFERROR(INDEX(피벗!$BL$5:$CH$5,1,MATCH($BX150,INDEX(피벗!$BL:$CH,MATCH($E150,피벗!$BJ:$BJ,0),0),0)),"")</f>
        <v/>
      </c>
      <c r="BX150" s="23" t="str">
        <f>IFERROR(LARGE(INDEX(피벗!$BL:$CH,MATCH(성장고객!$E150,피벗!$BJ:$BJ,0),0),3),"")</f>
        <v/>
      </c>
      <c r="BY150" s="27" t="str">
        <f t="shared" si="17"/>
        <v/>
      </c>
      <c r="BZ150" s="17" t="str">
        <f>IFERROR(INDEX(피벗!$BL$5:$CH$5,1,MATCH($CA150,INDEX(피벗!$BL:$CH,MATCH($E150,피벗!$BJ:$BJ,0),0),0)),"")</f>
        <v/>
      </c>
      <c r="CA150" s="23" t="str">
        <f>IFERROR(LARGE(INDEX(피벗!$BL:$CH,MATCH(성장고객!$E150,피벗!$BJ:$BJ,0),0),4),"")</f>
        <v/>
      </c>
      <c r="CB150" s="27" t="str">
        <f t="shared" si="18"/>
        <v/>
      </c>
      <c r="CC150" s="17" t="str">
        <f>IFERROR(INDEX(피벗!$BL$5:$CH$5,1,MATCH($CD150,INDEX(피벗!$BL:$CH,MATCH($E150,피벗!$BJ:$BJ,0),0),0)),"")</f>
        <v/>
      </c>
      <c r="CD150" s="23" t="str">
        <f>IFERROR(LARGE(INDEX(피벗!$BL:$CH,MATCH(성장고객!$E150,피벗!$BJ:$BJ,0),0),5),"")</f>
        <v/>
      </c>
      <c r="CE150" s="27" t="str">
        <f t="shared" si="19"/>
        <v/>
      </c>
      <c r="CF150" s="23" t="str">
        <f>IFERROR(INDEX(피벗!$CI:$CI,MATCH($E150,피벗!$BJ:$BJ,0)),"")</f>
        <v/>
      </c>
      <c r="CG150" s="25" t="str">
        <f t="shared" si="20"/>
        <v/>
      </c>
      <c r="CH150" s="17" t="str">
        <f>IFERROR(INDEX(피벗!$EZ$5:$GE$5,1,MATCH($CI150,INDEX(피벗!$EZ:$GE,MATCH($E150,피벗!$EY:$EY,0),0),0)),"")</f>
        <v>MeGA인터넷</v>
      </c>
      <c r="CI150" s="23">
        <f>IFERROR(LARGE(INDEX(피벗!$EZ:$GE,MATCH(성장고객!$E150,피벗!$EY:$EY,0),0),1),"")</f>
        <v>290700</v>
      </c>
      <c r="CJ150" s="17" t="str">
        <f>IFERROR(INDEX(피벗!$EZ$5:$GE$5,1,MATCH($CK150,INDEX(피벗!$EZ:$GE,MATCH($E150,피벗!$EY:$EY,0),0),0)),"")</f>
        <v>홈일반전화</v>
      </c>
      <c r="CK150" s="23">
        <f>IFERROR(LARGE(INDEX(피벗!$EZ:$GE,MATCH(성장고객!$E150,피벗!$EY:$EY,0),0),2),"")</f>
        <v>277429</v>
      </c>
      <c r="CL150" s="17" t="str">
        <f>IFERROR(INDEX(피벗!$EZ$5:$GE$5,1,MATCH($CM150,INDEX(피벗!$EZ:$GE,MATCH($E150,피벗!$EY:$EY,0),0),0)),"")</f>
        <v>홈지능망</v>
      </c>
      <c r="CM150" s="23">
        <f>IFERROR(LARGE(INDEX(피벗!$EZ:$GE,MATCH(성장고객!$E150,피벗!$EY:$EY,0),0),3),"")</f>
        <v>33333</v>
      </c>
      <c r="CN150" s="17" t="str">
        <f>IFERROR(INDEX(피벗!$EZ$5:$GE$5,1,MATCH($CO150,INDEX(피벗!$EZ:$GE,MATCH($E150,피벗!$EY:$EY,0),0),0)),"")</f>
        <v>AI기업지능망</v>
      </c>
      <c r="CO150" s="23">
        <f>IFERROR(LARGE(INDEX(피벗!$EZ:$GE,MATCH(성장고객!$E150,피벗!$EY:$EY,0),0),4),"")</f>
        <v>217</v>
      </c>
      <c r="CP150" s="17" t="str">
        <f>IFERROR(INDEX(피벗!$EZ$5:$GE$5,1,MATCH($CQ150,INDEX(피벗!$EZ:$GE,MATCH($E150,피벗!$EY:$EY,0),0),0)),"")</f>
        <v/>
      </c>
      <c r="CQ150" s="23" t="str">
        <f>IFERROR(LARGE(INDEX(피벗!$EZ:$GE,MATCH(성장고객!$E150,피벗!$EY:$EY,0),0),5),"")</f>
        <v/>
      </c>
      <c r="CR150" s="23">
        <f>IFERROR(INDEX(피벗!$GF:$GF,MATCH($E150,피벗!$EY:$EY,0)),"")</f>
        <v>601679</v>
      </c>
    </row>
    <row r="151" spans="1:96" x14ac:dyDescent="0.45">
      <c r="A151" s="20" t="s">
        <v>982</v>
      </c>
      <c r="B151" s="20" t="s">
        <v>26</v>
      </c>
      <c r="C151" s="20" t="s">
        <v>30</v>
      </c>
      <c r="D151" s="20" t="s">
        <v>1194</v>
      </c>
      <c r="E151" s="20" t="s">
        <v>1200</v>
      </c>
      <c r="F151" s="21" t="s">
        <v>1201</v>
      </c>
      <c r="G151" s="21" t="s">
        <v>1</v>
      </c>
      <c r="H151" s="21" t="s">
        <v>0</v>
      </c>
      <c r="I151" s="22" t="s">
        <v>1202</v>
      </c>
      <c r="J151" s="22" t="s">
        <v>1203</v>
      </c>
      <c r="K151" s="20" t="s">
        <v>0</v>
      </c>
      <c r="L151" s="20" t="s">
        <v>1316</v>
      </c>
      <c r="M151" s="20" t="s">
        <v>1433</v>
      </c>
      <c r="N151" s="20" t="s">
        <v>1317</v>
      </c>
      <c r="O151" s="21" t="s">
        <v>1642</v>
      </c>
      <c r="P151" s="21">
        <v>2</v>
      </c>
      <c r="Q151" s="21" t="s">
        <v>1518</v>
      </c>
      <c r="R151" s="21" t="s">
        <v>1320</v>
      </c>
      <c r="S151" s="21" t="s">
        <v>1321</v>
      </c>
      <c r="T151" s="21" t="s">
        <v>1316</v>
      </c>
      <c r="U151" s="21" t="s">
        <v>2227</v>
      </c>
      <c r="V151" s="21" t="s">
        <v>2228</v>
      </c>
      <c r="W151" s="20" t="s">
        <v>2229</v>
      </c>
      <c r="X151" s="21" t="s">
        <v>2230</v>
      </c>
      <c r="Y151" s="21" t="s">
        <v>2231</v>
      </c>
      <c r="Z151" s="21" t="s">
        <v>2232</v>
      </c>
      <c r="AA151" s="20">
        <v>26</v>
      </c>
      <c r="AB151" s="20" t="s">
        <v>1354</v>
      </c>
      <c r="AC151" s="21" t="s">
        <v>2233</v>
      </c>
      <c r="AD151" s="20" t="s">
        <v>1311</v>
      </c>
      <c r="AE151" s="16" t="str" cm="1">
        <f t="array" ref="AE151">IF(AF151="","",INDEX(전산회선!$E$4:$E$1141,_xlfn.AGGREGATE(15,6,ROW(전산회선!$E$4:$E$1141)-ROW(전산회선!$E$4)+1/((전산회선!$B$4:$B$1141=$E151)*(전산회선!$F$4:$F$1141=AF151)),1)))</f>
        <v>기업일반전화</v>
      </c>
      <c r="AF151" s="16">
        <f>IFERROR(IF(_xlfn.MAXIFS(전산회선!$F$4:$F$1141,전산회선!$B$4:$B$1141,$E151)=0,"",_xlfn.MAXIFS(전산회선!$F$4:$F$1141,전산회선!$B$4:$B$1141,$E151)),"")</f>
        <v>1</v>
      </c>
      <c r="AG151" s="16" t="str" cm="1">
        <f t="array" ref="AG151">IF(AH151="","",INDEX(전산회선!$E$4:$E$1141,_xlfn.AGGREGATE(15,6,ROW(전산회선!$E$4:$E$1141)-ROW(전산회선!$E$4)+1/((전산회선!$B$4:$B$1141=$E151)*(전산회선!$F$4:$F$1141=AH151)),1)))</f>
        <v/>
      </c>
      <c r="AH151" s="16" t="str">
        <f>IFERROR(IF(_xlfn.MAXIFS(전산회선!$F$4:$F$1141,전산회선!$B$4:$B$1141,$E151,전산회선!$F$4:$F$1141,"&lt;"&amp;AF151)=0,"",_xlfn.MAXIFS(전산회선!$F$4:$F$1141,전산회선!$B$4:$B$1141,$E151,전산회선!$F$4:$F$1141,"&lt;"&amp;AF151)),"")</f>
        <v/>
      </c>
      <c r="AI151" s="16" t="str" cm="1">
        <f t="array" ref="AI151">IF(AJ151="","",INDEX(전산회선!$E$4:$E$1141,_xlfn.AGGREGATE(15,6,ROW(전산회선!$E$4:$E$1141)-ROW(전산회선!$E$4)+1/((전산회선!$B$4:$B$1141=$E151)*(전산회선!$F$4:$F$1141=AJ151)),1)))</f>
        <v/>
      </c>
      <c r="AJ151" s="16" t="str">
        <f>IFERROR(IF(_xlfn.MAXIFS(전산회선!$F$4:$F$1141,전산회선!$B$4:$B$1141,$E151,전산회선!$F$4:$F$1141,"&lt;"&amp;AH151)=0,"",_xlfn.MAXIFS(전산회선!$F$4:$F$1141,전산회선!$B$4:$B$1141,$E151,전산회선!$F$4:$F$1141,"&lt;"&amp;AH151)),"")</f>
        <v/>
      </c>
      <c r="AK151" s="16" t="str" cm="1">
        <f t="array" ref="AK151">IF(AL151="","",INDEX(전산회선!$E$4:$E$1141,_xlfn.AGGREGATE(15,6,ROW(전산회선!$E$4:$E$1141)-ROW(전산회선!$E$4)+1/((전산회선!$B$4:$B$1141=$E151)*(전산회선!$F$4:$F$1141=AL151)),1)))</f>
        <v/>
      </c>
      <c r="AL151" s="16" t="str">
        <f>IFERROR(IF(_xlfn.MAXIFS(전산회선!$F$4:$F$1141,전산회선!$B$4:$B$1141,$E151,전산회선!$F$4:$F$1141,"&lt;"&amp;AJ151)=0,"",_xlfn.MAXIFS(전산회선!$F$4:$F$1141,전산회선!$B$4:$B$1141,$E151,전산회선!$F$4:$F$1141,"&lt;"&amp;AJ151)),"")</f>
        <v/>
      </c>
      <c r="AM151" s="16" t="str" cm="1">
        <f t="array" ref="AM151">IF(AN151="","",INDEX(전산회선!$E$4:$E$1141,_xlfn.AGGREGATE(15,6,ROW(전산회선!$E$4:$E$1141)-ROW(전산회선!$E$4)+1/((전산회선!$B$4:$B$1141=$E151)*(전산회선!$F$4:$F$1141=AN151)),1)))</f>
        <v/>
      </c>
      <c r="AN151" s="16" t="str">
        <f>IFERROR(IF(_xlfn.MAXIFS(전산회선!$F$4:$F$1141,전산회선!$B$4:$B$1141,$E151,전산회선!$F$4:$F$1141,"&lt;"&amp;AL151)=0,"",_xlfn.MAXIFS(전산회선!$F$4:$F$1141,전산회선!$B$4:$B$1141,$E151,전산회선!$F$4:$F$1141,"&lt;"&amp;AL151)),"")</f>
        <v/>
      </c>
      <c r="AO151" s="23">
        <v>9738</v>
      </c>
      <c r="AP151" s="23">
        <v>9767</v>
      </c>
      <c r="AQ151" s="23">
        <v>9728</v>
      </c>
      <c r="AR151" s="23">
        <v>9689</v>
      </c>
      <c r="AS151" s="23">
        <v>9650</v>
      </c>
      <c r="AT151" s="23">
        <v>9767</v>
      </c>
      <c r="AU151" s="23">
        <v>9846</v>
      </c>
      <c r="AV151" s="23">
        <v>9884</v>
      </c>
      <c r="AW151" s="23">
        <v>9650</v>
      </c>
      <c r="AX151" s="23">
        <v>9689</v>
      </c>
      <c r="AY151" s="23">
        <v>5261</v>
      </c>
      <c r="AZ151" s="23">
        <v>5000</v>
      </c>
      <c r="BA151" s="23">
        <v>8972.4166666666661</v>
      </c>
      <c r="BB151" s="23">
        <f t="shared" si="14"/>
        <v>107669</v>
      </c>
      <c r="BC151" s="23">
        <v>0</v>
      </c>
      <c r="BD151" s="23">
        <v>0</v>
      </c>
      <c r="BE151" s="23">
        <v>0</v>
      </c>
      <c r="BF151" s="23">
        <v>0</v>
      </c>
      <c r="BG151" s="23">
        <v>0</v>
      </c>
      <c r="BH151" s="23">
        <v>0</v>
      </c>
      <c r="BI151" s="23">
        <v>0</v>
      </c>
      <c r="BJ151" s="23">
        <v>0</v>
      </c>
      <c r="BK151" s="23">
        <v>0</v>
      </c>
      <c r="BL151" s="23">
        <v>0</v>
      </c>
      <c r="BM151" s="23">
        <v>0</v>
      </c>
      <c r="BN151" s="23">
        <v>0</v>
      </c>
      <c r="BO151" s="23">
        <v>0</v>
      </c>
      <c r="BP151" s="23">
        <v>0</v>
      </c>
      <c r="BQ151" s="17" t="str">
        <f>IFERROR(INDEX(피벗!$BL$5:$CH$5,1,MATCH($BR151,INDEX(피벗!$BL:$CH,MATCH($E151,피벗!$BJ:$BJ,0),0),0)),"")</f>
        <v/>
      </c>
      <c r="BR151" s="23" t="str">
        <f>IFERROR(LARGE(INDEX(피벗!$BL:$CH,MATCH(성장고객!$E151,피벗!$BJ:$BJ,0),0),1),"")</f>
        <v/>
      </c>
      <c r="BS151" s="27" t="str">
        <f t="shared" si="15"/>
        <v/>
      </c>
      <c r="BT151" s="17" t="str">
        <f>IFERROR(INDEX(피벗!$BL$5:$CH$5,1,MATCH($BU151,INDEX(피벗!$BL:$CH,MATCH($E151,피벗!$BJ:$BJ,0),0),0)),"")</f>
        <v/>
      </c>
      <c r="BU151" s="23" t="str">
        <f>IFERROR(LARGE(INDEX(피벗!$BL:$CH,MATCH(성장고객!$E151,피벗!$BJ:$BJ,0),0),2),"")</f>
        <v/>
      </c>
      <c r="BV151" s="27" t="str">
        <f t="shared" si="16"/>
        <v/>
      </c>
      <c r="BW151" s="17" t="str">
        <f>IFERROR(INDEX(피벗!$BL$5:$CH$5,1,MATCH($BX151,INDEX(피벗!$BL:$CH,MATCH($E151,피벗!$BJ:$BJ,0),0),0)),"")</f>
        <v/>
      </c>
      <c r="BX151" s="23" t="str">
        <f>IFERROR(LARGE(INDEX(피벗!$BL:$CH,MATCH(성장고객!$E151,피벗!$BJ:$BJ,0),0),3),"")</f>
        <v/>
      </c>
      <c r="BY151" s="27" t="str">
        <f t="shared" si="17"/>
        <v/>
      </c>
      <c r="BZ151" s="17" t="str">
        <f>IFERROR(INDEX(피벗!$BL$5:$CH$5,1,MATCH($CA151,INDEX(피벗!$BL:$CH,MATCH($E151,피벗!$BJ:$BJ,0),0),0)),"")</f>
        <v/>
      </c>
      <c r="CA151" s="23" t="str">
        <f>IFERROR(LARGE(INDEX(피벗!$BL:$CH,MATCH(성장고객!$E151,피벗!$BJ:$BJ,0),0),4),"")</f>
        <v/>
      </c>
      <c r="CB151" s="27" t="str">
        <f t="shared" si="18"/>
        <v/>
      </c>
      <c r="CC151" s="17" t="str">
        <f>IFERROR(INDEX(피벗!$BL$5:$CH$5,1,MATCH($CD151,INDEX(피벗!$BL:$CH,MATCH($E151,피벗!$BJ:$BJ,0),0),0)),"")</f>
        <v/>
      </c>
      <c r="CD151" s="23" t="str">
        <f>IFERROR(LARGE(INDEX(피벗!$BL:$CH,MATCH(성장고객!$E151,피벗!$BJ:$BJ,0),0),5),"")</f>
        <v/>
      </c>
      <c r="CE151" s="27" t="str">
        <f t="shared" si="19"/>
        <v/>
      </c>
      <c r="CF151" s="23" t="str">
        <f>IFERROR(INDEX(피벗!$CI:$CI,MATCH($E151,피벗!$BJ:$BJ,0)),"")</f>
        <v/>
      </c>
      <c r="CG151" s="25" t="str">
        <f t="shared" si="20"/>
        <v/>
      </c>
      <c r="CH151" s="17" t="str">
        <f>IFERROR(INDEX(피벗!$EZ$5:$GE$5,1,MATCH($CI151,INDEX(피벗!$EZ:$GE,MATCH($E151,피벗!$EY:$EY,0),0),0)),"")</f>
        <v>기업일반전화</v>
      </c>
      <c r="CI151" s="23">
        <f>IFERROR(LARGE(INDEX(피벗!$EZ:$GE,MATCH(성장고객!$E151,피벗!$EY:$EY,0),0),1),"")</f>
        <v>61169</v>
      </c>
      <c r="CJ151" s="17" t="str">
        <f>IFERROR(INDEX(피벗!$EZ$5:$GE$5,1,MATCH($CK151,INDEX(피벗!$EZ:$GE,MATCH($E151,피벗!$EY:$EY,0),0),0)),"")</f>
        <v>기업메시징</v>
      </c>
      <c r="CK151" s="23">
        <f>IFERROR(LARGE(INDEX(피벗!$EZ:$GE,MATCH(성장고객!$E151,피벗!$EY:$EY,0),0),2),"")</f>
        <v>46500</v>
      </c>
      <c r="CL151" s="17" t="str">
        <f>IFERROR(INDEX(피벗!$EZ$5:$GE$5,1,MATCH($CM151,INDEX(피벗!$EZ:$GE,MATCH($E151,피벗!$EY:$EY,0),0),0)),"")</f>
        <v/>
      </c>
      <c r="CM151" s="23" t="str">
        <f>IFERROR(LARGE(INDEX(피벗!$EZ:$GE,MATCH(성장고객!$E151,피벗!$EY:$EY,0),0),3),"")</f>
        <v/>
      </c>
      <c r="CN151" s="17" t="str">
        <f>IFERROR(INDEX(피벗!$EZ$5:$GE$5,1,MATCH($CO151,INDEX(피벗!$EZ:$GE,MATCH($E151,피벗!$EY:$EY,0),0),0)),"")</f>
        <v/>
      </c>
      <c r="CO151" s="23" t="str">
        <f>IFERROR(LARGE(INDEX(피벗!$EZ:$GE,MATCH(성장고객!$E151,피벗!$EY:$EY,0),0),4),"")</f>
        <v/>
      </c>
      <c r="CP151" s="17" t="str">
        <f>IFERROR(INDEX(피벗!$EZ$5:$GE$5,1,MATCH($CQ151,INDEX(피벗!$EZ:$GE,MATCH($E151,피벗!$EY:$EY,0),0),0)),"")</f>
        <v/>
      </c>
      <c r="CQ151" s="23" t="str">
        <f>IFERROR(LARGE(INDEX(피벗!$EZ:$GE,MATCH(성장고객!$E151,피벗!$EY:$EY,0),0),5),"")</f>
        <v/>
      </c>
      <c r="CR151" s="23">
        <f>IFERROR(INDEX(피벗!$GF:$GF,MATCH($E151,피벗!$EY:$EY,0)),"")</f>
        <v>107669</v>
      </c>
    </row>
    <row r="152" spans="1:96" x14ac:dyDescent="0.45">
      <c r="A152" s="20" t="s">
        <v>982</v>
      </c>
      <c r="B152" s="20" t="s">
        <v>29</v>
      </c>
      <c r="C152" s="20" t="s">
        <v>30</v>
      </c>
      <c r="D152" s="20" t="s">
        <v>993</v>
      </c>
      <c r="E152" s="20" t="s">
        <v>1093</v>
      </c>
      <c r="F152" s="21" t="s">
        <v>1094</v>
      </c>
      <c r="G152" s="21" t="s">
        <v>1</v>
      </c>
      <c r="H152" s="21" t="s">
        <v>0</v>
      </c>
      <c r="I152" s="22" t="s">
        <v>102</v>
      </c>
      <c r="J152" s="22" t="s">
        <v>103</v>
      </c>
      <c r="K152" s="20" t="s">
        <v>0</v>
      </c>
      <c r="L152" s="20" t="s">
        <v>1316</v>
      </c>
      <c r="M152" s="20" t="s">
        <v>1433</v>
      </c>
      <c r="N152" s="20" t="s">
        <v>1317</v>
      </c>
      <c r="O152" s="21" t="s">
        <v>1642</v>
      </c>
      <c r="P152" s="21">
        <v>13</v>
      </c>
      <c r="Q152" s="21" t="s">
        <v>1347</v>
      </c>
      <c r="R152" s="21" t="s">
        <v>1320</v>
      </c>
      <c r="S152" s="21" t="s">
        <v>1321</v>
      </c>
      <c r="T152" s="21" t="s">
        <v>1316</v>
      </c>
      <c r="U152" s="21" t="s">
        <v>1643</v>
      </c>
      <c r="V152" s="21" t="s">
        <v>1644</v>
      </c>
      <c r="W152" s="20" t="s">
        <v>1645</v>
      </c>
      <c r="X152" s="21" t="s">
        <v>1646</v>
      </c>
      <c r="Y152" s="21" t="s">
        <v>1647</v>
      </c>
      <c r="Z152" s="21" t="s">
        <v>1648</v>
      </c>
      <c r="AA152" s="20">
        <v>19</v>
      </c>
      <c r="AB152" s="20" t="s">
        <v>1649</v>
      </c>
      <c r="AC152" s="21" t="s">
        <v>1440</v>
      </c>
      <c r="AD152" s="20" t="s">
        <v>1311</v>
      </c>
      <c r="AE152" s="16" t="str" cm="1">
        <f t="array" ref="AE152">IF(AF152="","",INDEX(전산회선!$E$4:$E$1141,_xlfn.AGGREGATE(15,6,ROW(전산회선!$E$4:$E$1141)-ROW(전산회선!$E$4)+1/((전산회선!$B$4:$B$1141=$E152)*(전산회선!$F$4:$F$1141=AF152)),1)))</f>
        <v>기업인터넷전화</v>
      </c>
      <c r="AF152" s="16">
        <f>IFERROR(IF(_xlfn.MAXIFS(전산회선!$F$4:$F$1141,전산회선!$B$4:$B$1141,$E152)=0,"",_xlfn.MAXIFS(전산회선!$F$4:$F$1141,전산회선!$B$4:$B$1141,$E152)),"")</f>
        <v>11</v>
      </c>
      <c r="AG152" s="16" t="str" cm="1">
        <f t="array" ref="AG152">IF(AH152="","",INDEX(전산회선!$E$4:$E$1141,_xlfn.AGGREGATE(15,6,ROW(전산회선!$E$4:$E$1141)-ROW(전산회선!$E$4)+1/((전산회선!$B$4:$B$1141=$E152)*(전산회선!$F$4:$F$1141=AH152)),1)))</f>
        <v>홈일반전화</v>
      </c>
      <c r="AH152" s="16">
        <f>IFERROR(IF(_xlfn.MAXIFS(전산회선!$F$4:$F$1141,전산회선!$B$4:$B$1141,$E152,전산회선!$F$4:$F$1141,"&lt;"&amp;AF152)=0,"",_xlfn.MAXIFS(전산회선!$F$4:$F$1141,전산회선!$B$4:$B$1141,$E152,전산회선!$F$4:$F$1141,"&lt;"&amp;AF152)),"")</f>
        <v>1</v>
      </c>
      <c r="AI152" s="16" t="str" cm="1">
        <f t="array" ref="AI152">IF(AJ152="","",INDEX(전산회선!$E$4:$E$1141,_xlfn.AGGREGATE(15,6,ROW(전산회선!$E$4:$E$1141)-ROW(전산회선!$E$4)+1/((전산회선!$B$4:$B$1141=$E152)*(전산회선!$F$4:$F$1141=AJ152)),1)))</f>
        <v/>
      </c>
      <c r="AJ152" s="16" t="str">
        <f>IFERROR(IF(_xlfn.MAXIFS(전산회선!$F$4:$F$1141,전산회선!$B$4:$B$1141,$E152,전산회선!$F$4:$F$1141,"&lt;"&amp;AH152)=0,"",_xlfn.MAXIFS(전산회선!$F$4:$F$1141,전산회선!$B$4:$B$1141,$E152,전산회선!$F$4:$F$1141,"&lt;"&amp;AH152)),"")</f>
        <v/>
      </c>
      <c r="AK152" s="16" t="str" cm="1">
        <f t="array" ref="AK152">IF(AL152="","",INDEX(전산회선!$E$4:$E$1141,_xlfn.AGGREGATE(15,6,ROW(전산회선!$E$4:$E$1141)-ROW(전산회선!$E$4)+1/((전산회선!$B$4:$B$1141=$E152)*(전산회선!$F$4:$F$1141=AL152)),1)))</f>
        <v/>
      </c>
      <c r="AL152" s="16" t="str">
        <f>IFERROR(IF(_xlfn.MAXIFS(전산회선!$F$4:$F$1141,전산회선!$B$4:$B$1141,$E152,전산회선!$F$4:$F$1141,"&lt;"&amp;AJ152)=0,"",_xlfn.MAXIFS(전산회선!$F$4:$F$1141,전산회선!$B$4:$B$1141,$E152,전산회선!$F$4:$F$1141,"&lt;"&amp;AJ152)),"")</f>
        <v/>
      </c>
      <c r="AM152" s="16" t="str" cm="1">
        <f t="array" ref="AM152">IF(AN152="","",INDEX(전산회선!$E$4:$E$1141,_xlfn.AGGREGATE(15,6,ROW(전산회선!$E$4:$E$1141)-ROW(전산회선!$E$4)+1/((전산회선!$B$4:$B$1141=$E152)*(전산회선!$F$4:$F$1141=AN152)),1)))</f>
        <v/>
      </c>
      <c r="AN152" s="16" t="str">
        <f>IFERROR(IF(_xlfn.MAXIFS(전산회선!$F$4:$F$1141,전산회선!$B$4:$B$1141,$E152,전산회선!$F$4:$F$1141,"&lt;"&amp;AL152)=0,"",_xlfn.MAXIFS(전산회선!$F$4:$F$1141,전산회선!$B$4:$B$1141,$E152,전산회선!$F$4:$F$1141,"&lt;"&amp;AL152)),"")</f>
        <v/>
      </c>
      <c r="AO152" s="23">
        <v>166746</v>
      </c>
      <c r="AP152" s="23">
        <v>166823</v>
      </c>
      <c r="AQ152" s="23">
        <v>166590</v>
      </c>
      <c r="AR152" s="23">
        <v>166746</v>
      </c>
      <c r="AS152" s="23">
        <v>159642</v>
      </c>
      <c r="AT152" s="23">
        <v>159642</v>
      </c>
      <c r="AU152" s="23">
        <v>159642</v>
      </c>
      <c r="AV152" s="23">
        <v>159762</v>
      </c>
      <c r="AW152" s="23">
        <v>159720</v>
      </c>
      <c r="AX152" s="23">
        <v>159642</v>
      </c>
      <c r="AY152" s="23">
        <v>159681</v>
      </c>
      <c r="AZ152" s="23">
        <v>159642</v>
      </c>
      <c r="BA152" s="23">
        <v>162023.16666666666</v>
      </c>
      <c r="BB152" s="23">
        <f t="shared" si="14"/>
        <v>1944278</v>
      </c>
      <c r="BC152" s="23">
        <v>0</v>
      </c>
      <c r="BD152" s="23">
        <v>0</v>
      </c>
      <c r="BE152" s="23">
        <v>0</v>
      </c>
      <c r="BF152" s="23">
        <v>0</v>
      </c>
      <c r="BG152" s="23">
        <v>0</v>
      </c>
      <c r="BH152" s="23">
        <v>0</v>
      </c>
      <c r="BI152" s="23">
        <v>0</v>
      </c>
      <c r="BJ152" s="23">
        <v>0</v>
      </c>
      <c r="BK152" s="23">
        <v>0</v>
      </c>
      <c r="BL152" s="23">
        <v>0</v>
      </c>
      <c r="BM152" s="23">
        <v>0</v>
      </c>
      <c r="BN152" s="23">
        <v>0</v>
      </c>
      <c r="BO152" s="23">
        <v>0</v>
      </c>
      <c r="BP152" s="23">
        <v>0</v>
      </c>
      <c r="BQ152" s="17" t="str">
        <f>IFERROR(INDEX(피벗!$BL$5:$CH$5,1,MATCH($BR152,INDEX(피벗!$BL:$CH,MATCH($E152,피벗!$BJ:$BJ,0),0),0)),"")</f>
        <v/>
      </c>
      <c r="BR152" s="23" t="str">
        <f>IFERROR(LARGE(INDEX(피벗!$BL:$CH,MATCH(성장고객!$E152,피벗!$BJ:$BJ,0),0),1),"")</f>
        <v/>
      </c>
      <c r="BS152" s="27" t="str">
        <f t="shared" si="15"/>
        <v/>
      </c>
      <c r="BT152" s="17" t="str">
        <f>IFERROR(INDEX(피벗!$BL$5:$CH$5,1,MATCH($BU152,INDEX(피벗!$BL:$CH,MATCH($E152,피벗!$BJ:$BJ,0),0),0)),"")</f>
        <v/>
      </c>
      <c r="BU152" s="23" t="str">
        <f>IFERROR(LARGE(INDEX(피벗!$BL:$CH,MATCH(성장고객!$E152,피벗!$BJ:$BJ,0),0),2),"")</f>
        <v/>
      </c>
      <c r="BV152" s="27" t="str">
        <f t="shared" si="16"/>
        <v/>
      </c>
      <c r="BW152" s="17" t="str">
        <f>IFERROR(INDEX(피벗!$BL$5:$CH$5,1,MATCH($BX152,INDEX(피벗!$BL:$CH,MATCH($E152,피벗!$BJ:$BJ,0),0),0)),"")</f>
        <v/>
      </c>
      <c r="BX152" s="23" t="str">
        <f>IFERROR(LARGE(INDEX(피벗!$BL:$CH,MATCH(성장고객!$E152,피벗!$BJ:$BJ,0),0),3),"")</f>
        <v/>
      </c>
      <c r="BY152" s="27" t="str">
        <f t="shared" si="17"/>
        <v/>
      </c>
      <c r="BZ152" s="17" t="str">
        <f>IFERROR(INDEX(피벗!$BL$5:$CH$5,1,MATCH($CA152,INDEX(피벗!$BL:$CH,MATCH($E152,피벗!$BJ:$BJ,0),0),0)),"")</f>
        <v/>
      </c>
      <c r="CA152" s="23" t="str">
        <f>IFERROR(LARGE(INDEX(피벗!$BL:$CH,MATCH(성장고객!$E152,피벗!$BJ:$BJ,0),0),4),"")</f>
        <v/>
      </c>
      <c r="CB152" s="27" t="str">
        <f t="shared" si="18"/>
        <v/>
      </c>
      <c r="CC152" s="17" t="str">
        <f>IFERROR(INDEX(피벗!$BL$5:$CH$5,1,MATCH($CD152,INDEX(피벗!$BL:$CH,MATCH($E152,피벗!$BJ:$BJ,0),0),0)),"")</f>
        <v/>
      </c>
      <c r="CD152" s="23" t="str">
        <f>IFERROR(LARGE(INDEX(피벗!$BL:$CH,MATCH(성장고객!$E152,피벗!$BJ:$BJ,0),0),5),"")</f>
        <v/>
      </c>
      <c r="CE152" s="27" t="str">
        <f t="shared" si="19"/>
        <v/>
      </c>
      <c r="CF152" s="23" t="str">
        <f>IFERROR(INDEX(피벗!$CI:$CI,MATCH($E152,피벗!$BJ:$BJ,0)),"")</f>
        <v/>
      </c>
      <c r="CG152" s="25" t="str">
        <f t="shared" si="20"/>
        <v/>
      </c>
      <c r="CH152" s="17" t="str">
        <f>IFERROR(INDEX(피벗!$EZ$5:$GE$5,1,MATCH($CI152,INDEX(피벗!$EZ:$GE,MATCH($E152,피벗!$EY:$EY,0),0),0)),"")</f>
        <v>기업인터넷전화</v>
      </c>
      <c r="CI152" s="23">
        <f>IFERROR(LARGE(INDEX(피벗!$EZ:$GE,MATCH(성장고객!$E152,피벗!$EY:$EY,0),0),1),"")</f>
        <v>690233</v>
      </c>
      <c r="CJ152" s="17" t="str">
        <f>IFERROR(INDEX(피벗!$EZ$5:$GE$5,1,MATCH($CK152,INDEX(피벗!$EZ:$GE,MATCH($E152,피벗!$EY:$EY,0),0),0)),"")</f>
        <v>인터넷부가</v>
      </c>
      <c r="CK152" s="23">
        <f>IFERROR(LARGE(INDEX(피벗!$EZ:$GE,MATCH(성장고객!$E152,피벗!$EY:$EY,0),0),2),"")</f>
        <v>575944</v>
      </c>
      <c r="CL152" s="17" t="str">
        <f>IFERROR(INDEX(피벗!$EZ$5:$GE$5,1,MATCH($CM152,INDEX(피벗!$EZ:$GE,MATCH($E152,피벗!$EY:$EY,0),0),0)),"")</f>
        <v>GiGA인터넷</v>
      </c>
      <c r="CM152" s="23">
        <f>IFERROR(LARGE(INDEX(피벗!$EZ:$GE,MATCH(성장고객!$E152,피벗!$EY:$EY,0),0),3),"")</f>
        <v>486000</v>
      </c>
      <c r="CN152" s="17" t="str">
        <f>IFERROR(INDEX(피벗!$EZ$5:$GE$5,1,MATCH($CO152,INDEX(피벗!$EZ:$GE,MATCH($E152,피벗!$EY:$EY,0),0),0)),"")</f>
        <v>홈지능망</v>
      </c>
      <c r="CO152" s="23">
        <f>IFERROR(LARGE(INDEX(피벗!$EZ:$GE,MATCH(성장고객!$E152,피벗!$EY:$EY,0),0),4),"")</f>
        <v>120000</v>
      </c>
      <c r="CP152" s="17" t="str">
        <f>IFERROR(INDEX(피벗!$EZ$5:$GE$5,1,MATCH($CQ152,INDEX(피벗!$EZ:$GE,MATCH($E152,피벗!$EY:$EY,0),0),0)),"")</f>
        <v>홈일반전화</v>
      </c>
      <c r="CQ152" s="23">
        <f>IFERROR(LARGE(INDEX(피벗!$EZ:$GE,MATCH(성장고객!$E152,피벗!$EY:$EY,0),0),5),"")</f>
        <v>56589</v>
      </c>
      <c r="CR152" s="23">
        <f>IFERROR(INDEX(피벗!$GF:$GF,MATCH($E152,피벗!$EY:$EY,0)),"")</f>
        <v>1944278</v>
      </c>
    </row>
    <row r="153" spans="1:96" x14ac:dyDescent="0.45">
      <c r="A153" s="20" t="s">
        <v>982</v>
      </c>
      <c r="B153" s="20" t="s">
        <v>29</v>
      </c>
      <c r="C153" s="20" t="s">
        <v>104</v>
      </c>
      <c r="D153" s="20" t="s">
        <v>1100</v>
      </c>
      <c r="E153" s="20" t="s">
        <v>249</v>
      </c>
      <c r="F153" s="21" t="s">
        <v>250</v>
      </c>
      <c r="G153" s="21" t="s">
        <v>1</v>
      </c>
      <c r="H153" s="21" t="s">
        <v>0</v>
      </c>
      <c r="I153" s="22" t="s">
        <v>251</v>
      </c>
      <c r="J153" s="22" t="s">
        <v>252</v>
      </c>
      <c r="K153" s="20" t="s">
        <v>0</v>
      </c>
      <c r="L153" s="20" t="s">
        <v>1316</v>
      </c>
      <c r="M153" s="20" t="s">
        <v>1311</v>
      </c>
      <c r="N153" s="20" t="s">
        <v>1317</v>
      </c>
      <c r="O153" s="21" t="s">
        <v>1710</v>
      </c>
      <c r="P153" s="21">
        <v>318</v>
      </c>
      <c r="Q153" s="21" t="s">
        <v>1573</v>
      </c>
      <c r="R153" s="21" t="s">
        <v>1320</v>
      </c>
      <c r="S153" s="21" t="s">
        <v>1321</v>
      </c>
      <c r="T153" s="21" t="s">
        <v>1316</v>
      </c>
      <c r="U153" s="21" t="s">
        <v>1675</v>
      </c>
      <c r="V153" s="21" t="s">
        <v>1850</v>
      </c>
      <c r="W153" s="20" t="s">
        <v>1851</v>
      </c>
      <c r="X153" s="21" t="s">
        <v>1852</v>
      </c>
      <c r="Y153" s="21" t="s">
        <v>1807</v>
      </c>
      <c r="Z153" s="21" t="s">
        <v>1853</v>
      </c>
      <c r="AA153" s="20">
        <v>504</v>
      </c>
      <c r="AB153" s="20" t="s">
        <v>1473</v>
      </c>
      <c r="AC153" s="21" t="s">
        <v>1854</v>
      </c>
      <c r="AD153" s="20" t="s">
        <v>1311</v>
      </c>
      <c r="AE153" s="16" t="str" cm="1">
        <f t="array" ref="AE153">IF(AF153="","",INDEX(전산회선!$E$4:$E$1141,_xlfn.AGGREGATE(15,6,ROW(전산회선!$E$4:$E$1141)-ROW(전산회선!$E$4)+1/((전산회선!$B$4:$B$1141=$E153)*(전산회선!$F$4:$F$1141=AF153)),1)))</f>
        <v>기업인터넷전화</v>
      </c>
      <c r="AF153" s="16">
        <f>IFERROR(IF(_xlfn.MAXIFS(전산회선!$F$4:$F$1141,전산회선!$B$4:$B$1141,$E153)=0,"",_xlfn.MAXIFS(전산회선!$F$4:$F$1141,전산회선!$B$4:$B$1141,$E153)),"")</f>
        <v>30</v>
      </c>
      <c r="AG153" s="16" t="str" cm="1">
        <f t="array" ref="AG153">IF(AH153="","",INDEX(전산회선!$E$4:$E$1141,_xlfn.AGGREGATE(15,6,ROW(전산회선!$E$4:$E$1141)-ROW(전산회선!$E$4)+1/((전산회선!$B$4:$B$1141=$E153)*(전산회선!$F$4:$F$1141=AH153)),1)))</f>
        <v>홈일반전화</v>
      </c>
      <c r="AH153" s="16">
        <f>IFERROR(IF(_xlfn.MAXIFS(전산회선!$F$4:$F$1141,전산회선!$B$4:$B$1141,$E153,전산회선!$F$4:$F$1141,"&lt;"&amp;AF153)=0,"",_xlfn.MAXIFS(전산회선!$F$4:$F$1141,전산회선!$B$4:$B$1141,$E153,전산회선!$F$4:$F$1141,"&lt;"&amp;AF153)),"")</f>
        <v>6</v>
      </c>
      <c r="AI153" s="16" t="str" cm="1">
        <f t="array" ref="AI153">IF(AJ153="","",INDEX(전산회선!$E$4:$E$1141,_xlfn.AGGREGATE(15,6,ROW(전산회선!$E$4:$E$1141)-ROW(전산회선!$E$4)+1/((전산회선!$B$4:$B$1141=$E153)*(전산회선!$F$4:$F$1141=AJ153)),1)))</f>
        <v>MeGA인터넷</v>
      </c>
      <c r="AJ153" s="16">
        <f>IFERROR(IF(_xlfn.MAXIFS(전산회선!$F$4:$F$1141,전산회선!$B$4:$B$1141,$E153,전산회선!$F$4:$F$1141,"&lt;"&amp;AH153)=0,"",_xlfn.MAXIFS(전산회선!$F$4:$F$1141,전산회선!$B$4:$B$1141,$E153,전산회선!$F$4:$F$1141,"&lt;"&amp;AH153)),"")</f>
        <v>5</v>
      </c>
      <c r="AK153" s="16" t="str" cm="1">
        <f t="array" ref="AK153">IF(AL153="","",INDEX(전산회선!$E$4:$E$1141,_xlfn.AGGREGATE(15,6,ROW(전산회선!$E$4:$E$1141)-ROW(전산회선!$E$4)+1/((전산회선!$B$4:$B$1141=$E153)*(전산회선!$F$4:$F$1141=AL153)),1)))</f>
        <v>5G</v>
      </c>
      <c r="AL153" s="16">
        <f>IFERROR(IF(_xlfn.MAXIFS(전산회선!$F$4:$F$1141,전산회선!$B$4:$B$1141,$E153,전산회선!$F$4:$F$1141,"&lt;"&amp;AJ153)=0,"",_xlfn.MAXIFS(전산회선!$F$4:$F$1141,전산회선!$B$4:$B$1141,$E153,전산회선!$F$4:$F$1141,"&lt;"&amp;AJ153)),"")</f>
        <v>1</v>
      </c>
      <c r="AM153" s="16" t="str" cm="1">
        <f t="array" ref="AM153">IF(AN153="","",INDEX(전산회선!$E$4:$E$1141,_xlfn.AGGREGATE(15,6,ROW(전산회선!$E$4:$E$1141)-ROW(전산회선!$E$4)+1/((전산회선!$B$4:$B$1141=$E153)*(전산회선!$F$4:$F$1141=AN153)),1)))</f>
        <v/>
      </c>
      <c r="AN153" s="16" t="str">
        <f>IFERROR(IF(_xlfn.MAXIFS(전산회선!$F$4:$F$1141,전산회선!$B$4:$B$1141,$E153,전산회선!$F$4:$F$1141,"&lt;"&amp;AL153)=0,"",_xlfn.MAXIFS(전산회선!$F$4:$F$1141,전산회선!$B$4:$B$1141,$E153,전산회선!$F$4:$F$1141,"&lt;"&amp;AL153)),"")</f>
        <v/>
      </c>
      <c r="AO153" s="23">
        <v>415581</v>
      </c>
      <c r="AP153" s="23">
        <v>417978</v>
      </c>
      <c r="AQ153" s="23">
        <v>403056</v>
      </c>
      <c r="AR153" s="23">
        <v>388535</v>
      </c>
      <c r="AS153" s="23">
        <v>393225</v>
      </c>
      <c r="AT153" s="23">
        <v>386826</v>
      </c>
      <c r="AU153" s="23">
        <v>418779</v>
      </c>
      <c r="AV153" s="23">
        <v>386743</v>
      </c>
      <c r="AW153" s="23">
        <v>392540</v>
      </c>
      <c r="AX153" s="23">
        <v>390325</v>
      </c>
      <c r="AY153" s="23">
        <v>383479</v>
      </c>
      <c r="AZ153" s="23">
        <v>386999</v>
      </c>
      <c r="BA153" s="23">
        <v>397005.5</v>
      </c>
      <c r="BB153" s="23">
        <f t="shared" si="14"/>
        <v>4764066</v>
      </c>
      <c r="BC153" s="23">
        <v>0</v>
      </c>
      <c r="BD153" s="23">
        <v>0</v>
      </c>
      <c r="BE153" s="23">
        <v>0</v>
      </c>
      <c r="BF153" s="23">
        <v>0</v>
      </c>
      <c r="BG153" s="23">
        <v>0</v>
      </c>
      <c r="BH153" s="23">
        <v>0</v>
      </c>
      <c r="BI153" s="23">
        <v>0</v>
      </c>
      <c r="BJ153" s="23">
        <v>0</v>
      </c>
      <c r="BK153" s="23">
        <v>0</v>
      </c>
      <c r="BL153" s="23">
        <v>0</v>
      </c>
      <c r="BM153" s="23">
        <v>0</v>
      </c>
      <c r="BN153" s="23">
        <v>0</v>
      </c>
      <c r="BO153" s="23">
        <v>0</v>
      </c>
      <c r="BP153" s="23">
        <v>0</v>
      </c>
      <c r="BQ153" s="17" t="str">
        <f>IFERROR(INDEX(피벗!$BL$5:$CH$5,1,MATCH($BR153,INDEX(피벗!$BL:$CH,MATCH($E153,피벗!$BJ:$BJ,0),0),0)),"")</f>
        <v/>
      </c>
      <c r="BR153" s="23" t="str">
        <f>IFERROR(LARGE(INDEX(피벗!$BL:$CH,MATCH(성장고객!$E153,피벗!$BJ:$BJ,0),0),1),"")</f>
        <v/>
      </c>
      <c r="BS153" s="27" t="str">
        <f t="shared" si="15"/>
        <v/>
      </c>
      <c r="BT153" s="17" t="str">
        <f>IFERROR(INDEX(피벗!$BL$5:$CH$5,1,MATCH($BU153,INDEX(피벗!$BL:$CH,MATCH($E153,피벗!$BJ:$BJ,0),0),0)),"")</f>
        <v/>
      </c>
      <c r="BU153" s="23" t="str">
        <f>IFERROR(LARGE(INDEX(피벗!$BL:$CH,MATCH(성장고객!$E153,피벗!$BJ:$BJ,0),0),2),"")</f>
        <v/>
      </c>
      <c r="BV153" s="27" t="str">
        <f t="shared" si="16"/>
        <v/>
      </c>
      <c r="BW153" s="17" t="str">
        <f>IFERROR(INDEX(피벗!$BL$5:$CH$5,1,MATCH($BX153,INDEX(피벗!$BL:$CH,MATCH($E153,피벗!$BJ:$BJ,0),0),0)),"")</f>
        <v/>
      </c>
      <c r="BX153" s="23" t="str">
        <f>IFERROR(LARGE(INDEX(피벗!$BL:$CH,MATCH(성장고객!$E153,피벗!$BJ:$BJ,0),0),3),"")</f>
        <v/>
      </c>
      <c r="BY153" s="27" t="str">
        <f t="shared" si="17"/>
        <v/>
      </c>
      <c r="BZ153" s="17" t="str">
        <f>IFERROR(INDEX(피벗!$BL$5:$CH$5,1,MATCH($CA153,INDEX(피벗!$BL:$CH,MATCH($E153,피벗!$BJ:$BJ,0),0),0)),"")</f>
        <v/>
      </c>
      <c r="CA153" s="23" t="str">
        <f>IFERROR(LARGE(INDEX(피벗!$BL:$CH,MATCH(성장고객!$E153,피벗!$BJ:$BJ,0),0),4),"")</f>
        <v/>
      </c>
      <c r="CB153" s="27" t="str">
        <f t="shared" si="18"/>
        <v/>
      </c>
      <c r="CC153" s="17" t="str">
        <f>IFERROR(INDEX(피벗!$BL$5:$CH$5,1,MATCH($CD153,INDEX(피벗!$BL:$CH,MATCH($E153,피벗!$BJ:$BJ,0),0),0)),"")</f>
        <v/>
      </c>
      <c r="CD153" s="23" t="str">
        <f>IFERROR(LARGE(INDEX(피벗!$BL:$CH,MATCH(성장고객!$E153,피벗!$BJ:$BJ,0),0),5),"")</f>
        <v/>
      </c>
      <c r="CE153" s="27" t="str">
        <f t="shared" si="19"/>
        <v/>
      </c>
      <c r="CF153" s="23" t="str">
        <f>IFERROR(INDEX(피벗!$CI:$CI,MATCH($E153,피벗!$BJ:$BJ,0)),"")</f>
        <v/>
      </c>
      <c r="CG153" s="25" t="str">
        <f t="shared" si="20"/>
        <v/>
      </c>
      <c r="CH153" s="17" t="str">
        <f>IFERROR(INDEX(피벗!$EZ$5:$GE$5,1,MATCH($CI153,INDEX(피벗!$EZ:$GE,MATCH($E153,피벗!$EY:$EY,0),0),0)),"")</f>
        <v>MeGA인터넷</v>
      </c>
      <c r="CI153" s="23">
        <f>IFERROR(LARGE(INDEX(피벗!$EZ:$GE,MATCH(성장고객!$E153,피벗!$EY:$EY,0),0),1),"")</f>
        <v>1624320</v>
      </c>
      <c r="CJ153" s="17" t="str">
        <f>IFERROR(INDEX(피벗!$EZ$5:$GE$5,1,MATCH($CK153,INDEX(피벗!$EZ:$GE,MATCH($E153,피벗!$EY:$EY,0),0),0)),"")</f>
        <v>기업일반전화</v>
      </c>
      <c r="CK153" s="23">
        <f>IFERROR(LARGE(INDEX(피벗!$EZ:$GE,MATCH(성장고객!$E153,피벗!$EY:$EY,0),0),2),"")</f>
        <v>1008443</v>
      </c>
      <c r="CL153" s="17" t="str">
        <f>IFERROR(INDEX(피벗!$EZ$5:$GE$5,1,MATCH($CM153,INDEX(피벗!$EZ:$GE,MATCH($E153,피벗!$EY:$EY,0),0),0)),"")</f>
        <v>기업메시징</v>
      </c>
      <c r="CM153" s="23">
        <f>IFERROR(LARGE(INDEX(피벗!$EZ:$GE,MATCH(성장고객!$E153,피벗!$EY:$EY,0),0),3),"")</f>
        <v>954222</v>
      </c>
      <c r="CN153" s="17" t="str">
        <f>IFERROR(INDEX(피벗!$EZ$5:$GE$5,1,MATCH($CO153,INDEX(피벗!$EZ:$GE,MATCH($E153,피벗!$EY:$EY,0),0),0)),"")</f>
        <v>기업인터넷전화</v>
      </c>
      <c r="CO153" s="23">
        <f>IFERROR(LARGE(INDEX(피벗!$EZ:$GE,MATCH(성장고객!$E153,피벗!$EY:$EY,0),0),4),"")</f>
        <v>471790</v>
      </c>
      <c r="CP153" s="17" t="str">
        <f>IFERROR(INDEX(피벗!$EZ$5:$GE$5,1,MATCH($CQ153,INDEX(피벗!$EZ:$GE,MATCH($E153,피벗!$EY:$EY,0),0),0)),"")</f>
        <v>홈일반전화</v>
      </c>
      <c r="CQ153" s="23">
        <f>IFERROR(LARGE(INDEX(피벗!$EZ:$GE,MATCH(성장고객!$E153,피벗!$EY:$EY,0),0),5),"")</f>
        <v>446091</v>
      </c>
      <c r="CR153" s="23">
        <f>IFERROR(INDEX(피벗!$GF:$GF,MATCH($E153,피벗!$EY:$EY,0)),"")</f>
        <v>4764066</v>
      </c>
    </row>
    <row r="154" spans="1:96" x14ac:dyDescent="0.45">
      <c r="A154" s="20" t="s">
        <v>982</v>
      </c>
      <c r="B154" s="20" t="s">
        <v>26</v>
      </c>
      <c r="C154" s="20" t="s">
        <v>104</v>
      </c>
      <c r="D154" s="20" t="s">
        <v>984</v>
      </c>
      <c r="E154" s="20" t="s">
        <v>284</v>
      </c>
      <c r="F154" s="21" t="s">
        <v>285</v>
      </c>
      <c r="G154" s="21" t="s">
        <v>257</v>
      </c>
      <c r="H154" s="21" t="s">
        <v>0</v>
      </c>
      <c r="I154" s="22" t="s">
        <v>286</v>
      </c>
      <c r="J154" s="22" t="s">
        <v>287</v>
      </c>
      <c r="K154" s="20" t="s">
        <v>0</v>
      </c>
      <c r="L154" s="20" t="s">
        <v>1316</v>
      </c>
      <c r="M154" s="20" t="s">
        <v>1311</v>
      </c>
      <c r="N154" s="20" t="s">
        <v>1317</v>
      </c>
      <c r="O154" s="21" t="s">
        <v>2774</v>
      </c>
      <c r="P154" s="21">
        <v>13</v>
      </c>
      <c r="Q154" s="21" t="s">
        <v>1635</v>
      </c>
      <c r="R154" s="21" t="s">
        <v>1320</v>
      </c>
      <c r="S154" s="21" t="s">
        <v>1563</v>
      </c>
      <c r="T154" s="21" t="s">
        <v>1316</v>
      </c>
      <c r="U154" s="21" t="s">
        <v>2775</v>
      </c>
      <c r="V154" s="21" t="s">
        <v>2776</v>
      </c>
      <c r="W154" s="20" t="s">
        <v>2777</v>
      </c>
      <c r="X154" s="21" t="s">
        <v>2778</v>
      </c>
      <c r="Y154" s="21" t="s">
        <v>2779</v>
      </c>
      <c r="Z154" s="21" t="s">
        <v>2780</v>
      </c>
      <c r="AA154" s="20">
        <v>123</v>
      </c>
      <c r="AB154" s="20" t="s">
        <v>1579</v>
      </c>
      <c r="AC154" s="21" t="s">
        <v>9</v>
      </c>
      <c r="AD154" s="20" t="s">
        <v>1311</v>
      </c>
      <c r="AE154" s="16" t="str" cm="1">
        <f t="array" ref="AE154">IF(AF154="","",INDEX(전산회선!$E$4:$E$1141,_xlfn.AGGREGATE(15,6,ROW(전산회선!$E$4:$E$1141)-ROW(전산회선!$E$4)+1/((전산회선!$B$4:$B$1141=$E154)*(전산회선!$F$4:$F$1141=AF154)),1)))</f>
        <v>홈일반전화</v>
      </c>
      <c r="AF154" s="16">
        <f>IFERROR(IF(_xlfn.MAXIFS(전산회선!$F$4:$F$1141,전산회선!$B$4:$B$1141,$E154)=0,"",_xlfn.MAXIFS(전산회선!$F$4:$F$1141,전산회선!$B$4:$B$1141,$E154)),"")</f>
        <v>5</v>
      </c>
      <c r="AG154" s="16" t="str" cm="1">
        <f t="array" ref="AG154">IF(AH154="","",INDEX(전산회선!$E$4:$E$1141,_xlfn.AGGREGATE(15,6,ROW(전산회선!$E$4:$E$1141)-ROW(전산회선!$E$4)+1/((전산회선!$B$4:$B$1141=$E154)*(전산회선!$F$4:$F$1141=AH154)),1)))</f>
        <v>GiGA인터넷</v>
      </c>
      <c r="AH154" s="16">
        <f>IFERROR(IF(_xlfn.MAXIFS(전산회선!$F$4:$F$1141,전산회선!$B$4:$B$1141,$E154,전산회선!$F$4:$F$1141,"&lt;"&amp;AF154)=0,"",_xlfn.MAXIFS(전산회선!$F$4:$F$1141,전산회선!$B$4:$B$1141,$E154,전산회선!$F$4:$F$1141,"&lt;"&amp;AF154)),"")</f>
        <v>3</v>
      </c>
      <c r="AI154" s="16" t="str" cm="1">
        <f t="array" ref="AI154">IF(AJ154="","",INDEX(전산회선!$E$4:$E$1141,_xlfn.AGGREGATE(15,6,ROW(전산회선!$E$4:$E$1141)-ROW(전산회선!$E$4)+1/((전산회선!$B$4:$B$1141=$E154)*(전산회선!$F$4:$F$1141=AJ154)),1)))</f>
        <v/>
      </c>
      <c r="AJ154" s="16" t="str">
        <f>IFERROR(IF(_xlfn.MAXIFS(전산회선!$F$4:$F$1141,전산회선!$B$4:$B$1141,$E154,전산회선!$F$4:$F$1141,"&lt;"&amp;AH154)=0,"",_xlfn.MAXIFS(전산회선!$F$4:$F$1141,전산회선!$B$4:$B$1141,$E154,전산회선!$F$4:$F$1141,"&lt;"&amp;AH154)),"")</f>
        <v/>
      </c>
      <c r="AK154" s="16" t="str" cm="1">
        <f t="array" ref="AK154">IF(AL154="","",INDEX(전산회선!$E$4:$E$1141,_xlfn.AGGREGATE(15,6,ROW(전산회선!$E$4:$E$1141)-ROW(전산회선!$E$4)+1/((전산회선!$B$4:$B$1141=$E154)*(전산회선!$F$4:$F$1141=AL154)),1)))</f>
        <v/>
      </c>
      <c r="AL154" s="16" t="str">
        <f>IFERROR(IF(_xlfn.MAXIFS(전산회선!$F$4:$F$1141,전산회선!$B$4:$B$1141,$E154,전산회선!$F$4:$F$1141,"&lt;"&amp;AJ154)=0,"",_xlfn.MAXIFS(전산회선!$F$4:$F$1141,전산회선!$B$4:$B$1141,$E154,전산회선!$F$4:$F$1141,"&lt;"&amp;AJ154)),"")</f>
        <v/>
      </c>
      <c r="AM154" s="16" t="str" cm="1">
        <f t="array" ref="AM154">IF(AN154="","",INDEX(전산회선!$E$4:$E$1141,_xlfn.AGGREGATE(15,6,ROW(전산회선!$E$4:$E$1141)-ROW(전산회선!$E$4)+1/((전산회선!$B$4:$B$1141=$E154)*(전산회선!$F$4:$F$1141=AN154)),1)))</f>
        <v/>
      </c>
      <c r="AN154" s="16" t="str">
        <f>IFERROR(IF(_xlfn.MAXIFS(전산회선!$F$4:$F$1141,전산회선!$B$4:$B$1141,$E154,전산회선!$F$4:$F$1141,"&lt;"&amp;AL154)=0,"",_xlfn.MAXIFS(전산회선!$F$4:$F$1141,전산회선!$B$4:$B$1141,$E154,전산회선!$F$4:$F$1141,"&lt;"&amp;AL154)),"")</f>
        <v/>
      </c>
      <c r="AO154" s="23">
        <v>420257</v>
      </c>
      <c r="AP154" s="23">
        <v>420129</v>
      </c>
      <c r="AQ154" s="23">
        <v>420732</v>
      </c>
      <c r="AR154" s="23">
        <v>421023</v>
      </c>
      <c r="AS154" s="23">
        <v>420295</v>
      </c>
      <c r="AT154" s="23">
        <v>420575</v>
      </c>
      <c r="AU154" s="23">
        <v>420436</v>
      </c>
      <c r="AV154" s="23">
        <v>420933</v>
      </c>
      <c r="AW154" s="23">
        <v>420201</v>
      </c>
      <c r="AX154" s="23">
        <v>420568</v>
      </c>
      <c r="AY154" s="23">
        <v>413564</v>
      </c>
      <c r="AZ154" s="23">
        <v>413688</v>
      </c>
      <c r="BA154" s="23">
        <v>419366.75</v>
      </c>
      <c r="BB154" s="23">
        <f t="shared" si="14"/>
        <v>5032401</v>
      </c>
      <c r="BC154" s="23">
        <v>0</v>
      </c>
      <c r="BD154" s="23">
        <v>0</v>
      </c>
      <c r="BE154" s="23">
        <v>0</v>
      </c>
      <c r="BF154" s="23">
        <v>0</v>
      </c>
      <c r="BG154" s="23">
        <v>0</v>
      </c>
      <c r="BH154" s="23">
        <v>0</v>
      </c>
      <c r="BI154" s="23">
        <v>0</v>
      </c>
      <c r="BJ154" s="23">
        <v>0</v>
      </c>
      <c r="BK154" s="23">
        <v>0</v>
      </c>
      <c r="BL154" s="23">
        <v>0</v>
      </c>
      <c r="BM154" s="23">
        <v>0</v>
      </c>
      <c r="BN154" s="23">
        <v>0</v>
      </c>
      <c r="BO154" s="23">
        <v>0</v>
      </c>
      <c r="BP154" s="23">
        <v>0</v>
      </c>
      <c r="BQ154" s="17" t="str">
        <f>IFERROR(INDEX(피벗!$BL$5:$CH$5,1,MATCH($BR154,INDEX(피벗!$BL:$CH,MATCH($E154,피벗!$BJ:$BJ,0),0),0)),"")</f>
        <v/>
      </c>
      <c r="BR154" s="23" t="str">
        <f>IFERROR(LARGE(INDEX(피벗!$BL:$CH,MATCH(성장고객!$E154,피벗!$BJ:$BJ,0),0),1),"")</f>
        <v/>
      </c>
      <c r="BS154" s="27" t="str">
        <f t="shared" si="15"/>
        <v/>
      </c>
      <c r="BT154" s="17" t="str">
        <f>IFERROR(INDEX(피벗!$BL$5:$CH$5,1,MATCH($BU154,INDEX(피벗!$BL:$CH,MATCH($E154,피벗!$BJ:$BJ,0),0),0)),"")</f>
        <v/>
      </c>
      <c r="BU154" s="23" t="str">
        <f>IFERROR(LARGE(INDEX(피벗!$BL:$CH,MATCH(성장고객!$E154,피벗!$BJ:$BJ,0),0),2),"")</f>
        <v/>
      </c>
      <c r="BV154" s="27" t="str">
        <f t="shared" si="16"/>
        <v/>
      </c>
      <c r="BW154" s="17" t="str">
        <f>IFERROR(INDEX(피벗!$BL$5:$CH$5,1,MATCH($BX154,INDEX(피벗!$BL:$CH,MATCH($E154,피벗!$BJ:$BJ,0),0),0)),"")</f>
        <v/>
      </c>
      <c r="BX154" s="23" t="str">
        <f>IFERROR(LARGE(INDEX(피벗!$BL:$CH,MATCH(성장고객!$E154,피벗!$BJ:$BJ,0),0),3),"")</f>
        <v/>
      </c>
      <c r="BY154" s="27" t="str">
        <f t="shared" si="17"/>
        <v/>
      </c>
      <c r="BZ154" s="17" t="str">
        <f>IFERROR(INDEX(피벗!$BL$5:$CH$5,1,MATCH($CA154,INDEX(피벗!$BL:$CH,MATCH($E154,피벗!$BJ:$BJ,0),0),0)),"")</f>
        <v/>
      </c>
      <c r="CA154" s="23" t="str">
        <f>IFERROR(LARGE(INDEX(피벗!$BL:$CH,MATCH(성장고객!$E154,피벗!$BJ:$BJ,0),0),4),"")</f>
        <v/>
      </c>
      <c r="CB154" s="27" t="str">
        <f t="shared" si="18"/>
        <v/>
      </c>
      <c r="CC154" s="17" t="str">
        <f>IFERROR(INDEX(피벗!$BL$5:$CH$5,1,MATCH($CD154,INDEX(피벗!$BL:$CH,MATCH($E154,피벗!$BJ:$BJ,0),0),0)),"")</f>
        <v/>
      </c>
      <c r="CD154" s="23" t="str">
        <f>IFERROR(LARGE(INDEX(피벗!$BL:$CH,MATCH(성장고객!$E154,피벗!$BJ:$BJ,0),0),5),"")</f>
        <v/>
      </c>
      <c r="CE154" s="27" t="str">
        <f t="shared" si="19"/>
        <v/>
      </c>
      <c r="CF154" s="23" t="str">
        <f>IFERROR(INDEX(피벗!$CI:$CI,MATCH($E154,피벗!$BJ:$BJ,0)),"")</f>
        <v/>
      </c>
      <c r="CG154" s="25" t="str">
        <f t="shared" si="20"/>
        <v/>
      </c>
      <c r="CH154" s="17" t="str">
        <f>IFERROR(INDEX(피벗!$EZ$5:$GE$5,1,MATCH($CI154,INDEX(피벗!$EZ:$GE,MATCH($E154,피벗!$EY:$EY,0),0),0)),"")</f>
        <v>인터넷부가</v>
      </c>
      <c r="CI154" s="23">
        <f>IFERROR(LARGE(INDEX(피벗!$EZ:$GE,MATCH(성장고객!$E154,피벗!$EY:$EY,0),0),1),"")</f>
        <v>2424000</v>
      </c>
      <c r="CJ154" s="17" t="str">
        <f>IFERROR(INDEX(피벗!$EZ$5:$GE$5,1,MATCH($CK154,INDEX(피벗!$EZ:$GE,MATCH($E154,피벗!$EY:$EY,0),0),0)),"")</f>
        <v>MeGA인터넷</v>
      </c>
      <c r="CK154" s="23">
        <f>IFERROR(LARGE(INDEX(피벗!$EZ:$GE,MATCH(성장고객!$E154,피벗!$EY:$EY,0),0),2),"")</f>
        <v>1200000</v>
      </c>
      <c r="CL154" s="17" t="str">
        <f>IFERROR(INDEX(피벗!$EZ$5:$GE$5,1,MATCH($CM154,INDEX(피벗!$EZ:$GE,MATCH($E154,피벗!$EY:$EY,0),0),0)),"")</f>
        <v>GiGA인터넷</v>
      </c>
      <c r="CM154" s="23">
        <f>IFERROR(LARGE(INDEX(피벗!$EZ:$GE,MATCH(성장고객!$E154,피벗!$EY:$EY,0),0),3),"")</f>
        <v>1091544</v>
      </c>
      <c r="CN154" s="17" t="str">
        <f>IFERROR(INDEX(피벗!$EZ$5:$GE$5,1,MATCH($CO154,INDEX(피벗!$EZ:$GE,MATCH($E154,피벗!$EY:$EY,0),0),0)),"")</f>
        <v>홈일반전화</v>
      </c>
      <c r="CO154" s="23">
        <f>IFERROR(LARGE(INDEX(피벗!$EZ:$GE,MATCH(성장고객!$E154,피벗!$EY:$EY,0),0),4),"")</f>
        <v>246657</v>
      </c>
      <c r="CP154" s="17" t="str">
        <f>IFERROR(INDEX(피벗!$EZ$5:$GE$5,1,MATCH($CQ154,INDEX(피벗!$EZ:$GE,MATCH($E154,피벗!$EY:$EY,0),0),0)),"")</f>
        <v>기업메시징</v>
      </c>
      <c r="CQ154" s="23">
        <f>IFERROR(LARGE(INDEX(피벗!$EZ:$GE,MATCH(성장고객!$E154,피벗!$EY:$EY,0),0),5),"")</f>
        <v>70200</v>
      </c>
      <c r="CR154" s="23">
        <f>IFERROR(INDEX(피벗!$GF:$GF,MATCH($E154,피벗!$EY:$EY,0)),"")</f>
        <v>5032401</v>
      </c>
    </row>
    <row r="155" spans="1:96" x14ac:dyDescent="0.45">
      <c r="A155" s="20" t="s">
        <v>982</v>
      </c>
      <c r="B155" s="20" t="s">
        <v>29</v>
      </c>
      <c r="C155" s="20" t="s">
        <v>104</v>
      </c>
      <c r="D155" s="20" t="s">
        <v>1099</v>
      </c>
      <c r="E155" s="20" t="s">
        <v>184</v>
      </c>
      <c r="F155" s="21" t="s">
        <v>185</v>
      </c>
      <c r="G155" s="21" t="s">
        <v>1</v>
      </c>
      <c r="H155" s="21" t="s">
        <v>0</v>
      </c>
      <c r="I155" s="22" t="s">
        <v>186</v>
      </c>
      <c r="J155" s="22" t="s">
        <v>187</v>
      </c>
      <c r="K155" s="20" t="s">
        <v>0</v>
      </c>
      <c r="L155" s="20" t="s">
        <v>1316</v>
      </c>
      <c r="M155" s="20" t="s">
        <v>1755</v>
      </c>
      <c r="N155" s="20" t="s">
        <v>1336</v>
      </c>
      <c r="O155" s="21" t="s">
        <v>1697</v>
      </c>
      <c r="P155" s="21">
        <v>3</v>
      </c>
      <c r="Q155" s="21" t="s">
        <v>1392</v>
      </c>
      <c r="R155" s="21" t="s">
        <v>1320</v>
      </c>
      <c r="S155" s="21" t="s">
        <v>1321</v>
      </c>
      <c r="T155" s="21" t="s">
        <v>1316</v>
      </c>
      <c r="U155" s="21" t="s">
        <v>1769</v>
      </c>
      <c r="V155" s="21" t="s">
        <v>1770</v>
      </c>
      <c r="W155" s="20" t="s">
        <v>9</v>
      </c>
      <c r="X155" s="21" t="s">
        <v>9</v>
      </c>
      <c r="Y155" s="21" t="s">
        <v>1771</v>
      </c>
      <c r="Z155" s="21" t="s">
        <v>1772</v>
      </c>
      <c r="AA155" s="20">
        <v>4</v>
      </c>
      <c r="AB155" s="20" t="s">
        <v>1464</v>
      </c>
      <c r="AC155" s="21" t="s">
        <v>1773</v>
      </c>
      <c r="AD155" s="20" t="s">
        <v>1311</v>
      </c>
      <c r="AE155" s="16" t="str" cm="1">
        <f t="array" ref="AE155">IF(AF155="","",INDEX(전산회선!$E$4:$E$1141,_xlfn.AGGREGATE(15,6,ROW(전산회선!$E$4:$E$1141)-ROW(전산회선!$E$4)+1/((전산회선!$B$4:$B$1141=$E155)*(전산회선!$F$4:$F$1141=AF155)),1)))</f>
        <v>홈일반전화</v>
      </c>
      <c r="AF155" s="16">
        <f>IFERROR(IF(_xlfn.MAXIFS(전산회선!$F$4:$F$1141,전산회선!$B$4:$B$1141,$E155)=0,"",_xlfn.MAXIFS(전산회선!$F$4:$F$1141,전산회선!$B$4:$B$1141,$E155)),"")</f>
        <v>2</v>
      </c>
      <c r="AG155" s="16" t="str" cm="1">
        <f t="array" ref="AG155">IF(AH155="","",INDEX(전산회선!$E$4:$E$1141,_xlfn.AGGREGATE(15,6,ROW(전산회선!$E$4:$E$1141)-ROW(전산회선!$E$4)+1/((전산회선!$B$4:$B$1141=$E155)*(전산회선!$F$4:$F$1141=AH155)),1)))</f>
        <v>MeGA인터넷</v>
      </c>
      <c r="AH155" s="16">
        <f>IFERROR(IF(_xlfn.MAXIFS(전산회선!$F$4:$F$1141,전산회선!$B$4:$B$1141,$E155,전산회선!$F$4:$F$1141,"&lt;"&amp;AF155)=0,"",_xlfn.MAXIFS(전산회선!$F$4:$F$1141,전산회선!$B$4:$B$1141,$E155,전산회선!$F$4:$F$1141,"&lt;"&amp;AF155)),"")</f>
        <v>1</v>
      </c>
      <c r="AI155" s="16" t="str" cm="1">
        <f t="array" ref="AI155">IF(AJ155="","",INDEX(전산회선!$E$4:$E$1141,_xlfn.AGGREGATE(15,6,ROW(전산회선!$E$4:$E$1141)-ROW(전산회선!$E$4)+1/((전산회선!$B$4:$B$1141=$E155)*(전산회선!$F$4:$F$1141=AJ155)),1)))</f>
        <v/>
      </c>
      <c r="AJ155" s="16" t="str">
        <f>IFERROR(IF(_xlfn.MAXIFS(전산회선!$F$4:$F$1141,전산회선!$B$4:$B$1141,$E155,전산회선!$F$4:$F$1141,"&lt;"&amp;AH155)=0,"",_xlfn.MAXIFS(전산회선!$F$4:$F$1141,전산회선!$B$4:$B$1141,$E155,전산회선!$F$4:$F$1141,"&lt;"&amp;AH155)),"")</f>
        <v/>
      </c>
      <c r="AK155" s="16" t="str" cm="1">
        <f t="array" ref="AK155">IF(AL155="","",INDEX(전산회선!$E$4:$E$1141,_xlfn.AGGREGATE(15,6,ROW(전산회선!$E$4:$E$1141)-ROW(전산회선!$E$4)+1/((전산회선!$B$4:$B$1141=$E155)*(전산회선!$F$4:$F$1141=AL155)),1)))</f>
        <v/>
      </c>
      <c r="AL155" s="16" t="str">
        <f>IFERROR(IF(_xlfn.MAXIFS(전산회선!$F$4:$F$1141,전산회선!$B$4:$B$1141,$E155,전산회선!$F$4:$F$1141,"&lt;"&amp;AJ155)=0,"",_xlfn.MAXIFS(전산회선!$F$4:$F$1141,전산회선!$B$4:$B$1141,$E155,전산회선!$F$4:$F$1141,"&lt;"&amp;AJ155)),"")</f>
        <v/>
      </c>
      <c r="AM155" s="16" t="str" cm="1">
        <f t="array" ref="AM155">IF(AN155="","",INDEX(전산회선!$E$4:$E$1141,_xlfn.AGGREGATE(15,6,ROW(전산회선!$E$4:$E$1141)-ROW(전산회선!$E$4)+1/((전산회선!$B$4:$B$1141=$E155)*(전산회선!$F$4:$F$1141=AN155)),1)))</f>
        <v/>
      </c>
      <c r="AN155" s="16" t="str">
        <f>IFERROR(IF(_xlfn.MAXIFS(전산회선!$F$4:$F$1141,전산회선!$B$4:$B$1141,$E155,전산회선!$F$4:$F$1141,"&lt;"&amp;AL155)=0,"",_xlfn.MAXIFS(전산회선!$F$4:$F$1141,전산회선!$B$4:$B$1141,$E155,전산회선!$F$4:$F$1141,"&lt;"&amp;AL155)),"")</f>
        <v/>
      </c>
      <c r="AO155" s="23">
        <v>42744</v>
      </c>
      <c r="AP155" s="23">
        <v>42251</v>
      </c>
      <c r="AQ155" s="23">
        <v>43822</v>
      </c>
      <c r="AR155" s="23">
        <v>44127</v>
      </c>
      <c r="AS155" s="23">
        <v>44233</v>
      </c>
      <c r="AT155" s="23">
        <v>44102</v>
      </c>
      <c r="AU155" s="23">
        <v>43386</v>
      </c>
      <c r="AV155" s="23">
        <v>43324</v>
      </c>
      <c r="AW155" s="23">
        <v>42940</v>
      </c>
      <c r="AX155" s="23">
        <v>42223</v>
      </c>
      <c r="AY155" s="23">
        <v>41985</v>
      </c>
      <c r="AZ155" s="23">
        <v>41748</v>
      </c>
      <c r="BA155" s="23">
        <v>43073.75</v>
      </c>
      <c r="BB155" s="23">
        <f t="shared" si="14"/>
        <v>516885</v>
      </c>
      <c r="BC155" s="23">
        <v>0</v>
      </c>
      <c r="BD155" s="23">
        <v>0</v>
      </c>
      <c r="BE155" s="23">
        <v>0</v>
      </c>
      <c r="BF155" s="23">
        <v>0</v>
      </c>
      <c r="BG155" s="23">
        <v>0</v>
      </c>
      <c r="BH155" s="23">
        <v>0</v>
      </c>
      <c r="BI155" s="23">
        <v>0</v>
      </c>
      <c r="BJ155" s="23">
        <v>0</v>
      </c>
      <c r="BK155" s="23">
        <v>0</v>
      </c>
      <c r="BL155" s="23">
        <v>0</v>
      </c>
      <c r="BM155" s="23">
        <v>0</v>
      </c>
      <c r="BN155" s="23">
        <v>0</v>
      </c>
      <c r="BO155" s="23">
        <v>0</v>
      </c>
      <c r="BP155" s="23">
        <v>0</v>
      </c>
      <c r="BQ155" s="17" t="str">
        <f>IFERROR(INDEX(피벗!$BL$5:$CH$5,1,MATCH($BR155,INDEX(피벗!$BL:$CH,MATCH($E155,피벗!$BJ:$BJ,0),0),0)),"")</f>
        <v/>
      </c>
      <c r="BR155" s="23" t="str">
        <f>IFERROR(LARGE(INDEX(피벗!$BL:$CH,MATCH(성장고객!$E155,피벗!$BJ:$BJ,0),0),1),"")</f>
        <v/>
      </c>
      <c r="BS155" s="27" t="str">
        <f t="shared" si="15"/>
        <v/>
      </c>
      <c r="BT155" s="17" t="str">
        <f>IFERROR(INDEX(피벗!$BL$5:$CH$5,1,MATCH($BU155,INDEX(피벗!$BL:$CH,MATCH($E155,피벗!$BJ:$BJ,0),0),0)),"")</f>
        <v/>
      </c>
      <c r="BU155" s="23" t="str">
        <f>IFERROR(LARGE(INDEX(피벗!$BL:$CH,MATCH(성장고객!$E155,피벗!$BJ:$BJ,0),0),2),"")</f>
        <v/>
      </c>
      <c r="BV155" s="27" t="str">
        <f t="shared" si="16"/>
        <v/>
      </c>
      <c r="BW155" s="17" t="str">
        <f>IFERROR(INDEX(피벗!$BL$5:$CH$5,1,MATCH($BX155,INDEX(피벗!$BL:$CH,MATCH($E155,피벗!$BJ:$BJ,0),0),0)),"")</f>
        <v/>
      </c>
      <c r="BX155" s="23" t="str">
        <f>IFERROR(LARGE(INDEX(피벗!$BL:$CH,MATCH(성장고객!$E155,피벗!$BJ:$BJ,0),0),3),"")</f>
        <v/>
      </c>
      <c r="BY155" s="27" t="str">
        <f t="shared" si="17"/>
        <v/>
      </c>
      <c r="BZ155" s="17" t="str">
        <f>IFERROR(INDEX(피벗!$BL$5:$CH$5,1,MATCH($CA155,INDEX(피벗!$BL:$CH,MATCH($E155,피벗!$BJ:$BJ,0),0),0)),"")</f>
        <v/>
      </c>
      <c r="CA155" s="23" t="str">
        <f>IFERROR(LARGE(INDEX(피벗!$BL:$CH,MATCH(성장고객!$E155,피벗!$BJ:$BJ,0),0),4),"")</f>
        <v/>
      </c>
      <c r="CB155" s="27" t="str">
        <f t="shared" si="18"/>
        <v/>
      </c>
      <c r="CC155" s="17" t="str">
        <f>IFERROR(INDEX(피벗!$BL$5:$CH$5,1,MATCH($CD155,INDEX(피벗!$BL:$CH,MATCH($E155,피벗!$BJ:$BJ,0),0),0)),"")</f>
        <v/>
      </c>
      <c r="CD155" s="23" t="str">
        <f>IFERROR(LARGE(INDEX(피벗!$BL:$CH,MATCH(성장고객!$E155,피벗!$BJ:$BJ,0),0),5),"")</f>
        <v/>
      </c>
      <c r="CE155" s="27" t="str">
        <f t="shared" si="19"/>
        <v/>
      </c>
      <c r="CF155" s="23" t="str">
        <f>IFERROR(INDEX(피벗!$CI:$CI,MATCH($E155,피벗!$BJ:$BJ,0)),"")</f>
        <v/>
      </c>
      <c r="CG155" s="25" t="str">
        <f t="shared" si="20"/>
        <v/>
      </c>
      <c r="CH155" s="17" t="str">
        <f>IFERROR(INDEX(피벗!$EZ$5:$GE$5,1,MATCH($CI155,INDEX(피벗!$EZ:$GE,MATCH($E155,피벗!$EY:$EY,0),0),0)),"")</f>
        <v>MeGA인터넷</v>
      </c>
      <c r="CI155" s="23">
        <f>IFERROR(LARGE(INDEX(피벗!$EZ:$GE,MATCH(성장고객!$E155,피벗!$EY:$EY,0),0),1),"")</f>
        <v>306000</v>
      </c>
      <c r="CJ155" s="17" t="str">
        <f>IFERROR(INDEX(피벗!$EZ$5:$GE$5,1,MATCH($CK155,INDEX(피벗!$EZ:$GE,MATCH($E155,피벗!$EY:$EY,0),0),0)),"")</f>
        <v>홈일반전화</v>
      </c>
      <c r="CK155" s="23">
        <f>IFERROR(LARGE(INDEX(피벗!$EZ:$GE,MATCH(성장고객!$E155,피벗!$EY:$EY,0),0),2),"")</f>
        <v>188085</v>
      </c>
      <c r="CL155" s="17" t="str">
        <f>IFERROR(INDEX(피벗!$EZ$5:$GE$5,1,MATCH($CM155,INDEX(피벗!$EZ:$GE,MATCH($E155,피벗!$EY:$EY,0),0),0)),"")</f>
        <v>홈지능망</v>
      </c>
      <c r="CM155" s="23">
        <f>IFERROR(LARGE(INDEX(피벗!$EZ:$GE,MATCH(성장고객!$E155,피벗!$EY:$EY,0),0),3),"")</f>
        <v>22800</v>
      </c>
      <c r="CN155" s="17" t="str">
        <f>IFERROR(INDEX(피벗!$EZ$5:$GE$5,1,MATCH($CO155,INDEX(피벗!$EZ:$GE,MATCH($E155,피벗!$EY:$EY,0),0),0)),"")</f>
        <v>AI기업지능망</v>
      </c>
      <c r="CO155" s="23">
        <f>IFERROR(LARGE(INDEX(피벗!$EZ:$GE,MATCH(성장고객!$E155,피벗!$EY:$EY,0),0),4),"")</f>
        <v>0</v>
      </c>
      <c r="CP155" s="17" t="str">
        <f>IFERROR(INDEX(피벗!$EZ$5:$GE$5,1,MATCH($CQ155,INDEX(피벗!$EZ:$GE,MATCH($E155,피벗!$EY:$EY,0),0),0)),"")</f>
        <v/>
      </c>
      <c r="CQ155" s="23" t="str">
        <f>IFERROR(LARGE(INDEX(피벗!$EZ:$GE,MATCH(성장고객!$E155,피벗!$EY:$EY,0),0),5),"")</f>
        <v/>
      </c>
      <c r="CR155" s="23">
        <f>IFERROR(INDEX(피벗!$GF:$GF,MATCH($E155,피벗!$EY:$EY,0)),"")</f>
        <v>516885</v>
      </c>
    </row>
    <row r="156" spans="1:96" x14ac:dyDescent="0.45">
      <c r="A156" s="20" t="s">
        <v>982</v>
      </c>
      <c r="B156" s="20" t="s">
        <v>29</v>
      </c>
      <c r="C156" s="20" t="s">
        <v>104</v>
      </c>
      <c r="D156" s="20" t="s">
        <v>1100</v>
      </c>
      <c r="E156" s="20" t="s">
        <v>231</v>
      </c>
      <c r="F156" s="21" t="s">
        <v>232</v>
      </c>
      <c r="G156" s="21" t="s">
        <v>1</v>
      </c>
      <c r="H156" s="21" t="s">
        <v>0</v>
      </c>
      <c r="I156" s="22" t="s">
        <v>233</v>
      </c>
      <c r="J156" s="22" t="s">
        <v>234</v>
      </c>
      <c r="K156" s="20" t="s">
        <v>0</v>
      </c>
      <c r="L156" s="20" t="s">
        <v>1316</v>
      </c>
      <c r="M156" s="20" t="s">
        <v>1311</v>
      </c>
      <c r="N156" s="20" t="s">
        <v>1317</v>
      </c>
      <c r="O156" s="21" t="s">
        <v>1710</v>
      </c>
      <c r="P156" s="21">
        <v>12</v>
      </c>
      <c r="Q156" s="21" t="s">
        <v>1392</v>
      </c>
      <c r="R156" s="21" t="s">
        <v>1320</v>
      </c>
      <c r="S156" s="21" t="s">
        <v>1321</v>
      </c>
      <c r="T156" s="21" t="s">
        <v>1316</v>
      </c>
      <c r="U156" s="21" t="s">
        <v>1675</v>
      </c>
      <c r="V156" s="21" t="s">
        <v>1827</v>
      </c>
      <c r="W156" s="20" t="s">
        <v>1828</v>
      </c>
      <c r="X156" s="21" t="s">
        <v>1829</v>
      </c>
      <c r="Y156" s="21" t="s">
        <v>1830</v>
      </c>
      <c r="Z156" s="21" t="s">
        <v>1831</v>
      </c>
      <c r="AA156" s="20">
        <v>72</v>
      </c>
      <c r="AB156" s="20" t="s">
        <v>1328</v>
      </c>
      <c r="AC156" s="21" t="s">
        <v>1809</v>
      </c>
      <c r="AD156" s="20" t="s">
        <v>1311</v>
      </c>
      <c r="AE156" s="16" t="str" cm="1">
        <f t="array" ref="AE156">IF(AF156="","",INDEX(전산회선!$E$4:$E$1141,_xlfn.AGGREGATE(15,6,ROW(전산회선!$E$4:$E$1141)-ROW(전산회선!$E$4)+1/((전산회선!$B$4:$B$1141=$E156)*(전산회선!$F$4:$F$1141=AF156)),1)))</f>
        <v>기업인터넷전화</v>
      </c>
      <c r="AF156" s="16">
        <f>IFERROR(IF(_xlfn.MAXIFS(전산회선!$F$4:$F$1141,전산회선!$B$4:$B$1141,$E156)=0,"",_xlfn.MAXIFS(전산회선!$F$4:$F$1141,전산회선!$B$4:$B$1141,$E156)),"")</f>
        <v>62</v>
      </c>
      <c r="AG156" s="16" t="str" cm="1">
        <f t="array" ref="AG156">IF(AH156="","",INDEX(전산회선!$E$4:$E$1141,_xlfn.AGGREGATE(15,6,ROW(전산회선!$E$4:$E$1141)-ROW(전산회선!$E$4)+1/((전산회선!$B$4:$B$1141=$E156)*(전산회선!$F$4:$F$1141=AH156)),1)))</f>
        <v>GiGA인터넷</v>
      </c>
      <c r="AH156" s="16">
        <f>IFERROR(IF(_xlfn.MAXIFS(전산회선!$F$4:$F$1141,전산회선!$B$4:$B$1141,$E156,전산회선!$F$4:$F$1141,"&lt;"&amp;AF156)=0,"",_xlfn.MAXIFS(전산회선!$F$4:$F$1141,전산회선!$B$4:$B$1141,$E156,전산회선!$F$4:$F$1141,"&lt;"&amp;AF156)),"")</f>
        <v>4</v>
      </c>
      <c r="AI156" s="16" t="str" cm="1">
        <f t="array" ref="AI156">IF(AJ156="","",INDEX(전산회선!$E$4:$E$1141,_xlfn.AGGREGATE(15,6,ROW(전산회선!$E$4:$E$1141)-ROW(전산회선!$E$4)+1/((전산회선!$B$4:$B$1141=$E156)*(전산회선!$F$4:$F$1141=AJ156)),1)))</f>
        <v>홈일반전화</v>
      </c>
      <c r="AJ156" s="16">
        <f>IFERROR(IF(_xlfn.MAXIFS(전산회선!$F$4:$F$1141,전산회선!$B$4:$B$1141,$E156,전산회선!$F$4:$F$1141,"&lt;"&amp;AH156)=0,"",_xlfn.MAXIFS(전산회선!$F$4:$F$1141,전산회선!$B$4:$B$1141,$E156,전산회선!$F$4:$F$1141,"&lt;"&amp;AH156)),"")</f>
        <v>2</v>
      </c>
      <c r="AK156" s="16" t="str" cm="1">
        <f t="array" ref="AK156">IF(AL156="","",INDEX(전산회선!$E$4:$E$1141,_xlfn.AGGREGATE(15,6,ROW(전산회선!$E$4:$E$1141)-ROW(전산회선!$E$4)+1/((전산회선!$B$4:$B$1141=$E156)*(전산회선!$F$4:$F$1141=AL156)),1)))</f>
        <v/>
      </c>
      <c r="AL156" s="16" t="str">
        <f>IFERROR(IF(_xlfn.MAXIFS(전산회선!$F$4:$F$1141,전산회선!$B$4:$B$1141,$E156,전산회선!$F$4:$F$1141,"&lt;"&amp;AJ156)=0,"",_xlfn.MAXIFS(전산회선!$F$4:$F$1141,전산회선!$B$4:$B$1141,$E156,전산회선!$F$4:$F$1141,"&lt;"&amp;AJ156)),"")</f>
        <v/>
      </c>
      <c r="AM156" s="16" t="str" cm="1">
        <f t="array" ref="AM156">IF(AN156="","",INDEX(전산회선!$E$4:$E$1141,_xlfn.AGGREGATE(15,6,ROW(전산회선!$E$4:$E$1141)-ROW(전산회선!$E$4)+1/((전산회선!$B$4:$B$1141=$E156)*(전산회선!$F$4:$F$1141=AN156)),1)))</f>
        <v/>
      </c>
      <c r="AN156" s="16" t="str">
        <f>IFERROR(IF(_xlfn.MAXIFS(전산회선!$F$4:$F$1141,전산회선!$B$4:$B$1141,$E156,전산회선!$F$4:$F$1141,"&lt;"&amp;AL156)=0,"",_xlfn.MAXIFS(전산회선!$F$4:$F$1141,전산회선!$B$4:$B$1141,$E156,전산회선!$F$4:$F$1141,"&lt;"&amp;AL156)),"")</f>
        <v/>
      </c>
      <c r="AO156" s="23">
        <v>209153</v>
      </c>
      <c r="AP156" s="23">
        <v>207068</v>
      </c>
      <c r="AQ156" s="23">
        <v>205074</v>
      </c>
      <c r="AR156" s="23">
        <v>204197</v>
      </c>
      <c r="AS156" s="23">
        <v>200445</v>
      </c>
      <c r="AT156" s="23">
        <v>193662</v>
      </c>
      <c r="AU156" s="23">
        <v>201023</v>
      </c>
      <c r="AV156" s="23">
        <v>186718</v>
      </c>
      <c r="AW156" s="23">
        <v>200420</v>
      </c>
      <c r="AX156" s="23">
        <v>197390</v>
      </c>
      <c r="AY156" s="23">
        <v>192863</v>
      </c>
      <c r="AZ156" s="23">
        <v>190158</v>
      </c>
      <c r="BA156" s="23">
        <v>199014.25</v>
      </c>
      <c r="BB156" s="23">
        <f t="shared" si="14"/>
        <v>2388171</v>
      </c>
      <c r="BC156" s="23">
        <v>0</v>
      </c>
      <c r="BD156" s="23">
        <v>0</v>
      </c>
      <c r="BE156" s="23">
        <v>0</v>
      </c>
      <c r="BF156" s="23">
        <v>0</v>
      </c>
      <c r="BG156" s="23">
        <v>0</v>
      </c>
      <c r="BH156" s="23">
        <v>0</v>
      </c>
      <c r="BI156" s="23">
        <v>0</v>
      </c>
      <c r="BJ156" s="23">
        <v>0</v>
      </c>
      <c r="BK156" s="23">
        <v>0</v>
      </c>
      <c r="BL156" s="23">
        <v>0</v>
      </c>
      <c r="BM156" s="23">
        <v>0</v>
      </c>
      <c r="BN156" s="23">
        <v>0</v>
      </c>
      <c r="BO156" s="23">
        <v>0</v>
      </c>
      <c r="BP156" s="23">
        <v>0</v>
      </c>
      <c r="BQ156" s="17" t="str">
        <f>IFERROR(INDEX(피벗!$BL$5:$CH$5,1,MATCH($BR156,INDEX(피벗!$BL:$CH,MATCH($E156,피벗!$BJ:$BJ,0),0),0)),"")</f>
        <v/>
      </c>
      <c r="BR156" s="23" t="str">
        <f>IFERROR(LARGE(INDEX(피벗!$BL:$CH,MATCH(성장고객!$E156,피벗!$BJ:$BJ,0),0),1),"")</f>
        <v/>
      </c>
      <c r="BS156" s="27" t="str">
        <f t="shared" si="15"/>
        <v/>
      </c>
      <c r="BT156" s="17" t="str">
        <f>IFERROR(INDEX(피벗!$BL$5:$CH$5,1,MATCH($BU156,INDEX(피벗!$BL:$CH,MATCH($E156,피벗!$BJ:$BJ,0),0),0)),"")</f>
        <v/>
      </c>
      <c r="BU156" s="23" t="str">
        <f>IFERROR(LARGE(INDEX(피벗!$BL:$CH,MATCH(성장고객!$E156,피벗!$BJ:$BJ,0),0),2),"")</f>
        <v/>
      </c>
      <c r="BV156" s="27" t="str">
        <f t="shared" si="16"/>
        <v/>
      </c>
      <c r="BW156" s="17" t="str">
        <f>IFERROR(INDEX(피벗!$BL$5:$CH$5,1,MATCH($BX156,INDEX(피벗!$BL:$CH,MATCH($E156,피벗!$BJ:$BJ,0),0),0)),"")</f>
        <v/>
      </c>
      <c r="BX156" s="23" t="str">
        <f>IFERROR(LARGE(INDEX(피벗!$BL:$CH,MATCH(성장고객!$E156,피벗!$BJ:$BJ,0),0),3),"")</f>
        <v/>
      </c>
      <c r="BY156" s="27" t="str">
        <f t="shared" si="17"/>
        <v/>
      </c>
      <c r="BZ156" s="17" t="str">
        <f>IFERROR(INDEX(피벗!$BL$5:$CH$5,1,MATCH($CA156,INDEX(피벗!$BL:$CH,MATCH($E156,피벗!$BJ:$BJ,0),0),0)),"")</f>
        <v/>
      </c>
      <c r="CA156" s="23" t="str">
        <f>IFERROR(LARGE(INDEX(피벗!$BL:$CH,MATCH(성장고객!$E156,피벗!$BJ:$BJ,0),0),4),"")</f>
        <v/>
      </c>
      <c r="CB156" s="27" t="str">
        <f t="shared" si="18"/>
        <v/>
      </c>
      <c r="CC156" s="17" t="str">
        <f>IFERROR(INDEX(피벗!$BL$5:$CH$5,1,MATCH($CD156,INDEX(피벗!$BL:$CH,MATCH($E156,피벗!$BJ:$BJ,0),0),0)),"")</f>
        <v/>
      </c>
      <c r="CD156" s="23" t="str">
        <f>IFERROR(LARGE(INDEX(피벗!$BL:$CH,MATCH(성장고객!$E156,피벗!$BJ:$BJ,0),0),5),"")</f>
        <v/>
      </c>
      <c r="CE156" s="27" t="str">
        <f t="shared" si="19"/>
        <v/>
      </c>
      <c r="CF156" s="23" t="str">
        <f>IFERROR(INDEX(피벗!$CI:$CI,MATCH($E156,피벗!$BJ:$BJ,0)),"")</f>
        <v/>
      </c>
      <c r="CG156" s="25" t="str">
        <f t="shared" si="20"/>
        <v/>
      </c>
      <c r="CH156" s="17" t="str">
        <f>IFERROR(INDEX(피벗!$EZ$5:$GE$5,1,MATCH($CI156,INDEX(피벗!$EZ:$GE,MATCH($E156,피벗!$EY:$EY,0),0),0)),"")</f>
        <v>GiGA인터넷</v>
      </c>
      <c r="CI156" s="23">
        <f>IFERROR(LARGE(INDEX(피벗!$EZ:$GE,MATCH(성장고객!$E156,피벗!$EY:$EY,0),0),1),"")</f>
        <v>1198800</v>
      </c>
      <c r="CJ156" s="17" t="str">
        <f>IFERROR(INDEX(피벗!$EZ$5:$GE$5,1,MATCH($CK156,INDEX(피벗!$EZ:$GE,MATCH($E156,피벗!$EY:$EY,0),0),0)),"")</f>
        <v>기업인터넷전화</v>
      </c>
      <c r="CK156" s="23">
        <f>IFERROR(LARGE(INDEX(피벗!$EZ:$GE,MATCH(성장고객!$E156,피벗!$EY:$EY,0),0),2),"")</f>
        <v>959089</v>
      </c>
      <c r="CL156" s="17" t="str">
        <f>IFERROR(INDEX(피벗!$EZ$5:$GE$5,1,MATCH($CM156,INDEX(피벗!$EZ:$GE,MATCH($E156,피벗!$EY:$EY,0),0),0)),"")</f>
        <v>홈일반전화</v>
      </c>
      <c r="CM156" s="23">
        <f>IFERROR(LARGE(INDEX(피벗!$EZ:$GE,MATCH(성장고객!$E156,피벗!$EY:$EY,0),0),3),"")</f>
        <v>128934</v>
      </c>
      <c r="CN156" s="17" t="str">
        <f>IFERROR(INDEX(피벗!$EZ$5:$GE$5,1,MATCH($CO156,INDEX(피벗!$EZ:$GE,MATCH($E156,피벗!$EY:$EY,0),0),0)),"")</f>
        <v>LTE</v>
      </c>
      <c r="CO156" s="23">
        <f>IFERROR(LARGE(INDEX(피벗!$EZ:$GE,MATCH(성장고객!$E156,피벗!$EY:$EY,0),0),4),"")</f>
        <v>64968</v>
      </c>
      <c r="CP156" s="17" t="str">
        <f>IFERROR(INDEX(피벗!$EZ$5:$GE$5,1,MATCH($CQ156,INDEX(피벗!$EZ:$GE,MATCH($E156,피벗!$EY:$EY,0),0),0)),"")</f>
        <v>기업메시징</v>
      </c>
      <c r="CQ156" s="23">
        <f>IFERROR(LARGE(INDEX(피벗!$EZ:$GE,MATCH(성장고객!$E156,피벗!$EY:$EY,0),0),5),"")</f>
        <v>36200</v>
      </c>
      <c r="CR156" s="23">
        <f>IFERROR(INDEX(피벗!$GF:$GF,MATCH($E156,피벗!$EY:$EY,0)),"")</f>
        <v>2388171</v>
      </c>
    </row>
    <row r="157" spans="1:96" x14ac:dyDescent="0.45">
      <c r="A157" s="20" t="s">
        <v>982</v>
      </c>
      <c r="B157" s="20" t="s">
        <v>29</v>
      </c>
      <c r="C157" s="20" t="s">
        <v>30</v>
      </c>
      <c r="D157" s="20" t="s">
        <v>993</v>
      </c>
      <c r="E157" s="20" t="s">
        <v>49</v>
      </c>
      <c r="F157" s="21" t="s">
        <v>1010</v>
      </c>
      <c r="G157" s="21" t="s">
        <v>1</v>
      </c>
      <c r="H157" s="21" t="s">
        <v>0</v>
      </c>
      <c r="I157" s="22" t="s">
        <v>50</v>
      </c>
      <c r="J157" s="22" t="s">
        <v>51</v>
      </c>
      <c r="K157" s="20" t="s">
        <v>0</v>
      </c>
      <c r="L157" s="20" t="s">
        <v>1316</v>
      </c>
      <c r="M157" s="20" t="s">
        <v>1433</v>
      </c>
      <c r="N157" s="20" t="s">
        <v>1317</v>
      </c>
      <c r="O157" s="21" t="s">
        <v>1434</v>
      </c>
      <c r="P157" s="21">
        <v>30</v>
      </c>
      <c r="Q157" s="21" t="s">
        <v>1347</v>
      </c>
      <c r="R157" s="21" t="s">
        <v>1320</v>
      </c>
      <c r="S157" s="21" t="s">
        <v>1321</v>
      </c>
      <c r="T157" s="21" t="s">
        <v>1316</v>
      </c>
      <c r="U157" s="21" t="s">
        <v>1435</v>
      </c>
      <c r="V157" s="21" t="s">
        <v>1436</v>
      </c>
      <c r="W157" s="20" t="s">
        <v>1437</v>
      </c>
      <c r="X157" s="21" t="s">
        <v>9</v>
      </c>
      <c r="Y157" s="21" t="s">
        <v>1438</v>
      </c>
      <c r="Z157" s="21" t="s">
        <v>1439</v>
      </c>
      <c r="AA157" s="20">
        <v>6</v>
      </c>
      <c r="AB157" s="20" t="s">
        <v>1431</v>
      </c>
      <c r="AC157" s="21" t="s">
        <v>1440</v>
      </c>
      <c r="AD157" s="20" t="s">
        <v>1311</v>
      </c>
      <c r="AE157" s="16" t="str" cm="1">
        <f t="array" ref="AE157">IF(AF157="","",INDEX(전산회선!$E$4:$E$1141,_xlfn.AGGREGATE(15,6,ROW(전산회선!$E$4:$E$1141)-ROW(전산회선!$E$4)+1/((전산회선!$B$4:$B$1141=$E157)*(전산회선!$F$4:$F$1141=AF157)),1)))</f>
        <v>5G</v>
      </c>
      <c r="AF157" s="16">
        <f>IFERROR(IF(_xlfn.MAXIFS(전산회선!$F$4:$F$1141,전산회선!$B$4:$B$1141,$E157)=0,"",_xlfn.MAXIFS(전산회선!$F$4:$F$1141,전산회선!$B$4:$B$1141,$E157)),"")</f>
        <v>13</v>
      </c>
      <c r="AG157" s="16" t="str" cm="1">
        <f t="array" ref="AG157">IF(AH157="","",INDEX(전산회선!$E$4:$E$1141,_xlfn.AGGREGATE(15,6,ROW(전산회선!$E$4:$E$1141)-ROW(전산회선!$E$4)+1/((전산회선!$B$4:$B$1141=$E157)*(전산회선!$F$4:$F$1141=AH157)),1)))</f>
        <v>LTE</v>
      </c>
      <c r="AH157" s="16">
        <f>IFERROR(IF(_xlfn.MAXIFS(전산회선!$F$4:$F$1141,전산회선!$B$4:$B$1141,$E157,전산회선!$F$4:$F$1141,"&lt;"&amp;AF157)=0,"",_xlfn.MAXIFS(전산회선!$F$4:$F$1141,전산회선!$B$4:$B$1141,$E157,전산회선!$F$4:$F$1141,"&lt;"&amp;AF157)),"")</f>
        <v>6</v>
      </c>
      <c r="AI157" s="16" t="str" cm="1">
        <f t="array" ref="AI157">IF(AJ157="","",INDEX(전산회선!$E$4:$E$1141,_xlfn.AGGREGATE(15,6,ROW(전산회선!$E$4:$E$1141)-ROW(전산회선!$E$4)+1/((전산회선!$B$4:$B$1141=$E157)*(전산회선!$F$4:$F$1141=AJ157)),1)))</f>
        <v>홈일반전화</v>
      </c>
      <c r="AJ157" s="16">
        <f>IFERROR(IF(_xlfn.MAXIFS(전산회선!$F$4:$F$1141,전산회선!$B$4:$B$1141,$E157,전산회선!$F$4:$F$1141,"&lt;"&amp;AH157)=0,"",_xlfn.MAXIFS(전산회선!$F$4:$F$1141,전산회선!$B$4:$B$1141,$E157,전산회선!$F$4:$F$1141,"&lt;"&amp;AH157)),"")</f>
        <v>2</v>
      </c>
      <c r="AK157" s="16" t="str" cm="1">
        <f t="array" ref="AK157">IF(AL157="","",INDEX(전산회선!$E$4:$E$1141,_xlfn.AGGREGATE(15,6,ROW(전산회선!$E$4:$E$1141)-ROW(전산회선!$E$4)+1/((전산회선!$B$4:$B$1141=$E157)*(전산회선!$F$4:$F$1141=AL157)),1)))</f>
        <v/>
      </c>
      <c r="AL157" s="16" t="str">
        <f>IFERROR(IF(_xlfn.MAXIFS(전산회선!$F$4:$F$1141,전산회선!$B$4:$B$1141,$E157,전산회선!$F$4:$F$1141,"&lt;"&amp;AJ157)=0,"",_xlfn.MAXIFS(전산회선!$F$4:$F$1141,전산회선!$B$4:$B$1141,$E157,전산회선!$F$4:$F$1141,"&lt;"&amp;AJ157)),"")</f>
        <v/>
      </c>
      <c r="AM157" s="16" t="str" cm="1">
        <f t="array" ref="AM157">IF(AN157="","",INDEX(전산회선!$E$4:$E$1141,_xlfn.AGGREGATE(15,6,ROW(전산회선!$E$4:$E$1141)-ROW(전산회선!$E$4)+1/((전산회선!$B$4:$B$1141=$E157)*(전산회선!$F$4:$F$1141=AN157)),1)))</f>
        <v/>
      </c>
      <c r="AN157" s="16" t="str">
        <f>IFERROR(IF(_xlfn.MAXIFS(전산회선!$F$4:$F$1141,전산회선!$B$4:$B$1141,$E157,전산회선!$F$4:$F$1141,"&lt;"&amp;AL157)=0,"",_xlfn.MAXIFS(전산회선!$F$4:$F$1141,전산회선!$B$4:$B$1141,$E157,전산회선!$F$4:$F$1141,"&lt;"&amp;AL157)),"")</f>
        <v/>
      </c>
      <c r="AO157" s="23">
        <v>694519.63600000006</v>
      </c>
      <c r="AP157" s="23">
        <v>684250.397</v>
      </c>
      <c r="AQ157" s="23">
        <v>694902.41899999999</v>
      </c>
      <c r="AR157" s="23">
        <v>721279.42599999998</v>
      </c>
      <c r="AS157" s="23">
        <v>730791.42599999998</v>
      </c>
      <c r="AT157" s="23">
        <v>768283.16399999999</v>
      </c>
      <c r="AU157" s="23">
        <v>675312.80700000003</v>
      </c>
      <c r="AV157" s="23">
        <v>572382.23899999994</v>
      </c>
      <c r="AW157" s="23">
        <v>568319.80700000003</v>
      </c>
      <c r="AX157" s="23">
        <v>552822.71100000001</v>
      </c>
      <c r="AY157" s="23">
        <v>559994.03600000008</v>
      </c>
      <c r="AZ157" s="23">
        <v>582251.674</v>
      </c>
      <c r="BA157" s="23">
        <v>650425.81183333334</v>
      </c>
      <c r="BB157" s="23">
        <f t="shared" si="14"/>
        <v>7805109.7420000006</v>
      </c>
      <c r="BC157" s="23">
        <v>0</v>
      </c>
      <c r="BD157" s="23">
        <v>0</v>
      </c>
      <c r="BE157" s="23">
        <v>0</v>
      </c>
      <c r="BF157" s="23">
        <v>0</v>
      </c>
      <c r="BG157" s="23">
        <v>0</v>
      </c>
      <c r="BH157" s="23">
        <v>0</v>
      </c>
      <c r="BI157" s="23">
        <v>23460</v>
      </c>
      <c r="BJ157" s="23">
        <v>34091</v>
      </c>
      <c r="BK157" s="23">
        <v>36819</v>
      </c>
      <c r="BL157" s="23">
        <v>34091</v>
      </c>
      <c r="BM157" s="23">
        <v>34091</v>
      </c>
      <c r="BN157" s="23">
        <v>43771</v>
      </c>
      <c r="BO157" s="23">
        <v>17193.583333333332</v>
      </c>
      <c r="BP157" s="23">
        <v>206323</v>
      </c>
      <c r="BQ157" s="17" t="str">
        <f>IFERROR(INDEX(피벗!$BL$5:$CH$5,1,MATCH($BR157,INDEX(피벗!$BL:$CH,MATCH($E157,피벗!$BJ:$BJ,0),0),0)),"")</f>
        <v>5G</v>
      </c>
      <c r="BR157" s="23">
        <f>IFERROR(LARGE(INDEX(피벗!$BL:$CH,MATCH(성장고객!$E157,피벗!$BJ:$BJ,0),0),1),"")</f>
        <v>196643</v>
      </c>
      <c r="BS157" s="27">
        <f t="shared" si="15"/>
        <v>2.5194136469580467E-2</v>
      </c>
      <c r="BT157" s="17" t="str">
        <f>IFERROR(INDEX(피벗!$BL$5:$CH$5,1,MATCH($BU157,INDEX(피벗!$BL:$CH,MATCH($E157,피벗!$BJ:$BJ,0),0),0)),"")</f>
        <v>LTE</v>
      </c>
      <c r="BU157" s="23">
        <f>IFERROR(LARGE(INDEX(피벗!$BL:$CH,MATCH(성장고객!$E157,피벗!$BJ:$BJ,0),0),2),"")</f>
        <v>9680</v>
      </c>
      <c r="BV157" s="27">
        <f t="shared" si="16"/>
        <v>1.2402131834112525E-3</v>
      </c>
      <c r="BW157" s="17" t="str">
        <f>IFERROR(INDEX(피벗!$BL$5:$CH$5,1,MATCH($BX157,INDEX(피벗!$BL:$CH,MATCH($E157,피벗!$BJ:$BJ,0),0),0)),"")</f>
        <v/>
      </c>
      <c r="BX157" s="23" t="str">
        <f>IFERROR(LARGE(INDEX(피벗!$BL:$CH,MATCH(성장고객!$E157,피벗!$BJ:$BJ,0),0),3),"")</f>
        <v/>
      </c>
      <c r="BY157" s="27" t="str">
        <f t="shared" si="17"/>
        <v/>
      </c>
      <c r="BZ157" s="17" t="str">
        <f>IFERROR(INDEX(피벗!$BL$5:$CH$5,1,MATCH($CA157,INDEX(피벗!$BL:$CH,MATCH($E157,피벗!$BJ:$BJ,0),0),0)),"")</f>
        <v/>
      </c>
      <c r="CA157" s="23" t="str">
        <f>IFERROR(LARGE(INDEX(피벗!$BL:$CH,MATCH(성장고객!$E157,피벗!$BJ:$BJ,0),0),4),"")</f>
        <v/>
      </c>
      <c r="CB157" s="27" t="str">
        <f t="shared" si="18"/>
        <v/>
      </c>
      <c r="CC157" s="17" t="str">
        <f>IFERROR(INDEX(피벗!$BL$5:$CH$5,1,MATCH($CD157,INDEX(피벗!$BL:$CH,MATCH($E157,피벗!$BJ:$BJ,0),0),0)),"")</f>
        <v/>
      </c>
      <c r="CD157" s="23" t="str">
        <f>IFERROR(LARGE(INDEX(피벗!$BL:$CH,MATCH(성장고객!$E157,피벗!$BJ:$BJ,0),0),5),"")</f>
        <v/>
      </c>
      <c r="CE157" s="27" t="str">
        <f t="shared" si="19"/>
        <v/>
      </c>
      <c r="CF157" s="23">
        <f>IFERROR(INDEX(피벗!$CI:$CI,MATCH($E157,피벗!$BJ:$BJ,0)),"")</f>
        <v>206323</v>
      </c>
      <c r="CG157" s="25">
        <f t="shared" si="20"/>
        <v>2.6434349652991719E-2</v>
      </c>
      <c r="CH157" s="17" t="str">
        <f>IFERROR(INDEX(피벗!$EZ$5:$GE$5,1,MATCH($CI157,INDEX(피벗!$EZ:$GE,MATCH($E157,피벗!$EY:$EY,0),0),0)),"")</f>
        <v>5G</v>
      </c>
      <c r="CI157" s="23">
        <f>IFERROR(LARGE(INDEX(피벗!$EZ:$GE,MATCH(성장고객!$E157,피벗!$EY:$EY,0),0),1),"")</f>
        <v>7168994.8780000005</v>
      </c>
      <c r="CJ157" s="17" t="str">
        <f>IFERROR(INDEX(피벗!$EZ$5:$GE$5,1,MATCH($CK157,INDEX(피벗!$EZ:$GE,MATCH($E157,피벗!$EY:$EY,0),0),0)),"")</f>
        <v>LTE</v>
      </c>
      <c r="CK157" s="23">
        <f>IFERROR(LARGE(INDEX(피벗!$EZ:$GE,MATCH(성장고객!$E157,피벗!$EY:$EY,0),0),2),"")</f>
        <v>456596.864</v>
      </c>
      <c r="CL157" s="17" t="str">
        <f>IFERROR(INDEX(피벗!$EZ$5:$GE$5,1,MATCH($CM157,INDEX(피벗!$EZ:$GE,MATCH($E157,피벗!$EY:$EY,0),0),0)),"")</f>
        <v>홈일반전화</v>
      </c>
      <c r="CM157" s="23">
        <f>IFERROR(LARGE(INDEX(피벗!$EZ:$GE,MATCH(성장고객!$E157,피벗!$EY:$EY,0),0),3),"")</f>
        <v>190344</v>
      </c>
      <c r="CN157" s="17" t="str">
        <f>IFERROR(INDEX(피벗!$EZ$5:$GE$5,1,MATCH($CO157,INDEX(피벗!$EZ:$GE,MATCH($E157,피벗!$EY:$EY,0),0),0)),"")</f>
        <v>홈지능망</v>
      </c>
      <c r="CO157" s="23">
        <f>IFERROR(LARGE(INDEX(피벗!$EZ:$GE,MATCH(성장고객!$E157,피벗!$EY:$EY,0),0),4),"")</f>
        <v>12000</v>
      </c>
      <c r="CP157" s="17" t="str">
        <f>IFERROR(INDEX(피벗!$EZ$5:$GE$5,1,MATCH($CQ157,INDEX(피벗!$EZ:$GE,MATCH($E157,피벗!$EY:$EY,0),0),0)),"")</f>
        <v>3G</v>
      </c>
      <c r="CQ157" s="23">
        <f>IFERROR(LARGE(INDEX(피벗!$EZ:$GE,MATCH(성장고객!$E157,피벗!$EY:$EY,0),0),5),"")</f>
        <v>-22826</v>
      </c>
      <c r="CR157" s="23">
        <f>IFERROR(INDEX(피벗!$GF:$GF,MATCH($E157,피벗!$EY:$EY,0)),"")</f>
        <v>7805109.7420000006</v>
      </c>
    </row>
    <row r="158" spans="1:96" x14ac:dyDescent="0.45">
      <c r="A158" s="20" t="s">
        <v>982</v>
      </c>
      <c r="B158" s="20" t="s">
        <v>701</v>
      </c>
      <c r="C158" s="20" t="s">
        <v>30</v>
      </c>
      <c r="D158" s="20" t="s">
        <v>1149</v>
      </c>
      <c r="E158" s="20" t="s">
        <v>1161</v>
      </c>
      <c r="F158" s="21" t="s">
        <v>1162</v>
      </c>
      <c r="G158" s="21" t="s">
        <v>1</v>
      </c>
      <c r="H158" s="21" t="s">
        <v>0</v>
      </c>
      <c r="I158" s="22" t="s">
        <v>1163</v>
      </c>
      <c r="J158" s="22" t="s">
        <v>717</v>
      </c>
      <c r="K158" s="20" t="s">
        <v>0</v>
      </c>
      <c r="L158" s="20" t="s">
        <v>1316</v>
      </c>
      <c r="M158" s="20" t="s">
        <v>1381</v>
      </c>
      <c r="N158" s="20" t="s">
        <v>1336</v>
      </c>
      <c r="O158" s="21" t="s">
        <v>1996</v>
      </c>
      <c r="P158" s="21">
        <v>4</v>
      </c>
      <c r="Q158" s="21" t="s">
        <v>9</v>
      </c>
      <c r="R158" s="21" t="s">
        <v>1320</v>
      </c>
      <c r="S158" s="21" t="s">
        <v>1321</v>
      </c>
      <c r="T158" s="21" t="s">
        <v>1316</v>
      </c>
      <c r="U158" s="21" t="s">
        <v>1989</v>
      </c>
      <c r="V158" s="21" t="s">
        <v>1997</v>
      </c>
      <c r="W158" s="20" t="s">
        <v>9</v>
      </c>
      <c r="X158" s="21" t="s">
        <v>9</v>
      </c>
      <c r="Y158" s="21" t="s">
        <v>1998</v>
      </c>
      <c r="Z158" s="21" t="s">
        <v>1999</v>
      </c>
      <c r="AA158" s="20">
        <v>0</v>
      </c>
      <c r="AB158" s="20" t="s">
        <v>1399</v>
      </c>
      <c r="AC158" s="21" t="s">
        <v>2000</v>
      </c>
      <c r="AD158" s="20" t="s">
        <v>1311</v>
      </c>
      <c r="AE158" s="16" t="str" cm="1">
        <f t="array" ref="AE158">IF(AF158="","",INDEX(전산회선!$E$4:$E$1141,_xlfn.AGGREGATE(15,6,ROW(전산회선!$E$4:$E$1141)-ROW(전산회선!$E$4)+1/((전산회선!$B$4:$B$1141=$E158)*(전산회선!$F$4:$F$1141=AF158)),1)))</f>
        <v>GTV</v>
      </c>
      <c r="AF158" s="16">
        <f>IFERROR(IF(_xlfn.MAXIFS(전산회선!$F$4:$F$1141,전산회선!$B$4:$B$1141,$E158)=0,"",_xlfn.MAXIFS(전산회선!$F$4:$F$1141,전산회선!$B$4:$B$1141,$E158)),"")</f>
        <v>1</v>
      </c>
      <c r="AG158" s="16" t="str" cm="1">
        <f t="array" ref="AG158">IF(AH158="","",INDEX(전산회선!$E$4:$E$1141,_xlfn.AGGREGATE(15,6,ROW(전산회선!$E$4:$E$1141)-ROW(전산회선!$E$4)+1/((전산회선!$B$4:$B$1141=$E158)*(전산회선!$F$4:$F$1141=AH158)),1)))</f>
        <v/>
      </c>
      <c r="AH158" s="16" t="str">
        <f>IFERROR(IF(_xlfn.MAXIFS(전산회선!$F$4:$F$1141,전산회선!$B$4:$B$1141,$E158,전산회선!$F$4:$F$1141,"&lt;"&amp;AF158)=0,"",_xlfn.MAXIFS(전산회선!$F$4:$F$1141,전산회선!$B$4:$B$1141,$E158,전산회선!$F$4:$F$1141,"&lt;"&amp;AF158)),"")</f>
        <v/>
      </c>
      <c r="AI158" s="16" t="str" cm="1">
        <f t="array" ref="AI158">IF(AJ158="","",INDEX(전산회선!$E$4:$E$1141,_xlfn.AGGREGATE(15,6,ROW(전산회선!$E$4:$E$1141)-ROW(전산회선!$E$4)+1/((전산회선!$B$4:$B$1141=$E158)*(전산회선!$F$4:$F$1141=AJ158)),1)))</f>
        <v/>
      </c>
      <c r="AJ158" s="16" t="str">
        <f>IFERROR(IF(_xlfn.MAXIFS(전산회선!$F$4:$F$1141,전산회선!$B$4:$B$1141,$E158,전산회선!$F$4:$F$1141,"&lt;"&amp;AH158)=0,"",_xlfn.MAXIFS(전산회선!$F$4:$F$1141,전산회선!$B$4:$B$1141,$E158,전산회선!$F$4:$F$1141,"&lt;"&amp;AH158)),"")</f>
        <v/>
      </c>
      <c r="AK158" s="16" t="str" cm="1">
        <f t="array" ref="AK158">IF(AL158="","",INDEX(전산회선!$E$4:$E$1141,_xlfn.AGGREGATE(15,6,ROW(전산회선!$E$4:$E$1141)-ROW(전산회선!$E$4)+1/((전산회선!$B$4:$B$1141=$E158)*(전산회선!$F$4:$F$1141=AL158)),1)))</f>
        <v/>
      </c>
      <c r="AL158" s="16" t="str">
        <f>IFERROR(IF(_xlfn.MAXIFS(전산회선!$F$4:$F$1141,전산회선!$B$4:$B$1141,$E158,전산회선!$F$4:$F$1141,"&lt;"&amp;AJ158)=0,"",_xlfn.MAXIFS(전산회선!$F$4:$F$1141,전산회선!$B$4:$B$1141,$E158,전산회선!$F$4:$F$1141,"&lt;"&amp;AJ158)),"")</f>
        <v/>
      </c>
      <c r="AM158" s="16" t="str" cm="1">
        <f t="array" ref="AM158">IF(AN158="","",INDEX(전산회선!$E$4:$E$1141,_xlfn.AGGREGATE(15,6,ROW(전산회선!$E$4:$E$1141)-ROW(전산회선!$E$4)+1/((전산회선!$B$4:$B$1141=$E158)*(전산회선!$F$4:$F$1141=AN158)),1)))</f>
        <v/>
      </c>
      <c r="AN158" s="16" t="str">
        <f>IFERROR(IF(_xlfn.MAXIFS(전산회선!$F$4:$F$1141,전산회선!$B$4:$B$1141,$E158,전산회선!$F$4:$F$1141,"&lt;"&amp;AL158)=0,"",_xlfn.MAXIFS(전산회선!$F$4:$F$1141,전산회선!$B$4:$B$1141,$E158,전산회선!$F$4:$F$1141,"&lt;"&amp;AL158)),"")</f>
        <v/>
      </c>
      <c r="AO158" s="23">
        <v>26956</v>
      </c>
      <c r="AP158" s="23">
        <v>26999</v>
      </c>
      <c r="AQ158" s="23">
        <v>26985</v>
      </c>
      <c r="AR158" s="23">
        <v>27098</v>
      </c>
      <c r="AS158" s="23">
        <v>21439</v>
      </c>
      <c r="AT158" s="23">
        <v>19079</v>
      </c>
      <c r="AU158" s="23">
        <v>17879</v>
      </c>
      <c r="AV158" s="23">
        <v>17871</v>
      </c>
      <c r="AW158" s="23">
        <v>32549</v>
      </c>
      <c r="AX158" s="23">
        <v>33000</v>
      </c>
      <c r="AY158" s="23">
        <v>33000</v>
      </c>
      <c r="AZ158" s="23">
        <v>29000</v>
      </c>
      <c r="BA158" s="23">
        <v>25987.916666666668</v>
      </c>
      <c r="BB158" s="23">
        <f t="shared" si="14"/>
        <v>311855</v>
      </c>
      <c r="BC158" s="23">
        <v>0</v>
      </c>
      <c r="BD158" s="23">
        <v>0</v>
      </c>
      <c r="BE158" s="23">
        <v>0</v>
      </c>
      <c r="BF158" s="23">
        <v>0</v>
      </c>
      <c r="BG158" s="23">
        <v>0</v>
      </c>
      <c r="BH158" s="23">
        <v>0</v>
      </c>
      <c r="BI158" s="23">
        <v>0</v>
      </c>
      <c r="BJ158" s="23">
        <v>0</v>
      </c>
      <c r="BK158" s="23">
        <v>0</v>
      </c>
      <c r="BL158" s="23">
        <v>0</v>
      </c>
      <c r="BM158" s="23">
        <v>0</v>
      </c>
      <c r="BN158" s="23">
        <v>0</v>
      </c>
      <c r="BO158" s="23">
        <v>0</v>
      </c>
      <c r="BP158" s="23">
        <v>0</v>
      </c>
      <c r="BQ158" s="17" t="str">
        <f>IFERROR(INDEX(피벗!$BL$5:$CH$5,1,MATCH($BR158,INDEX(피벗!$BL:$CH,MATCH($E158,피벗!$BJ:$BJ,0),0),0)),"")</f>
        <v/>
      </c>
      <c r="BR158" s="23" t="str">
        <f>IFERROR(LARGE(INDEX(피벗!$BL:$CH,MATCH(성장고객!$E158,피벗!$BJ:$BJ,0),0),1),"")</f>
        <v/>
      </c>
      <c r="BS158" s="27" t="str">
        <f t="shared" si="15"/>
        <v/>
      </c>
      <c r="BT158" s="17" t="str">
        <f>IFERROR(INDEX(피벗!$BL$5:$CH$5,1,MATCH($BU158,INDEX(피벗!$BL:$CH,MATCH($E158,피벗!$BJ:$BJ,0),0),0)),"")</f>
        <v/>
      </c>
      <c r="BU158" s="23" t="str">
        <f>IFERROR(LARGE(INDEX(피벗!$BL:$CH,MATCH(성장고객!$E158,피벗!$BJ:$BJ,0),0),2),"")</f>
        <v/>
      </c>
      <c r="BV158" s="27" t="str">
        <f t="shared" si="16"/>
        <v/>
      </c>
      <c r="BW158" s="17" t="str">
        <f>IFERROR(INDEX(피벗!$BL$5:$CH$5,1,MATCH($BX158,INDEX(피벗!$BL:$CH,MATCH($E158,피벗!$BJ:$BJ,0),0),0)),"")</f>
        <v/>
      </c>
      <c r="BX158" s="23" t="str">
        <f>IFERROR(LARGE(INDEX(피벗!$BL:$CH,MATCH(성장고객!$E158,피벗!$BJ:$BJ,0),0),3),"")</f>
        <v/>
      </c>
      <c r="BY158" s="27" t="str">
        <f t="shared" si="17"/>
        <v/>
      </c>
      <c r="BZ158" s="17" t="str">
        <f>IFERROR(INDEX(피벗!$BL$5:$CH$5,1,MATCH($CA158,INDEX(피벗!$BL:$CH,MATCH($E158,피벗!$BJ:$BJ,0),0),0)),"")</f>
        <v/>
      </c>
      <c r="CA158" s="23" t="str">
        <f>IFERROR(LARGE(INDEX(피벗!$BL:$CH,MATCH(성장고객!$E158,피벗!$BJ:$BJ,0),0),4),"")</f>
        <v/>
      </c>
      <c r="CB158" s="27" t="str">
        <f t="shared" si="18"/>
        <v/>
      </c>
      <c r="CC158" s="17" t="str">
        <f>IFERROR(INDEX(피벗!$BL$5:$CH$5,1,MATCH($CD158,INDEX(피벗!$BL:$CH,MATCH($E158,피벗!$BJ:$BJ,0),0),0)),"")</f>
        <v/>
      </c>
      <c r="CD158" s="23" t="str">
        <f>IFERROR(LARGE(INDEX(피벗!$BL:$CH,MATCH(성장고객!$E158,피벗!$BJ:$BJ,0),0),5),"")</f>
        <v/>
      </c>
      <c r="CE158" s="27" t="str">
        <f t="shared" si="19"/>
        <v/>
      </c>
      <c r="CF158" s="23" t="str">
        <f>IFERROR(INDEX(피벗!$CI:$CI,MATCH($E158,피벗!$BJ:$BJ,0)),"")</f>
        <v/>
      </c>
      <c r="CG158" s="25" t="str">
        <f t="shared" si="20"/>
        <v/>
      </c>
      <c r="CH158" s="17" t="str">
        <f>IFERROR(INDEX(피벗!$EZ$5:$GE$5,1,MATCH($CI158,INDEX(피벗!$EZ:$GE,MATCH($E158,피벗!$EY:$EY,0),0),0)),"")</f>
        <v>MeGA인터넷</v>
      </c>
      <c r="CI158" s="23">
        <f>IFERROR(LARGE(INDEX(피벗!$EZ:$GE,MATCH(성장고객!$E158,피벗!$EY:$EY,0),0),1),"")</f>
        <v>204000</v>
      </c>
      <c r="CJ158" s="17" t="str">
        <f>IFERROR(INDEX(피벗!$EZ$5:$GE$5,1,MATCH($CK158,INDEX(피벗!$EZ:$GE,MATCH($E158,피벗!$EY:$EY,0),0),0)),"")</f>
        <v>GTV</v>
      </c>
      <c r="CK158" s="23">
        <f>IFERROR(LARGE(INDEX(피벗!$EZ:$GE,MATCH(성장고객!$E158,피벗!$EY:$EY,0),0),2),"")</f>
        <v>120000</v>
      </c>
      <c r="CL158" s="17" t="str">
        <f>IFERROR(INDEX(피벗!$EZ$5:$GE$5,1,MATCH($CM158,INDEX(피벗!$EZ:$GE,MATCH($E158,피벗!$EY:$EY,0),0),0)),"")</f>
        <v>기가지니 TV</v>
      </c>
      <c r="CM158" s="23">
        <f>IFERROR(LARGE(INDEX(피벗!$EZ:$GE,MATCH(성장고객!$E158,피벗!$EY:$EY,0),0),3),"")</f>
        <v>44000</v>
      </c>
      <c r="CN158" s="17" t="str">
        <f>IFERROR(INDEX(피벗!$EZ$5:$GE$5,1,MATCH($CO158,INDEX(피벗!$EZ:$GE,MATCH($E158,피벗!$EY:$EY,0),0),0)),"")</f>
        <v>홈인터넷전화</v>
      </c>
      <c r="CO158" s="23">
        <f>IFERROR(LARGE(INDEX(피벗!$EZ:$GE,MATCH(성장고객!$E158,피벗!$EY:$EY,0),0),4),"")</f>
        <v>21910</v>
      </c>
      <c r="CP158" s="17" t="str">
        <f>IFERROR(INDEX(피벗!$EZ$5:$GE$5,1,MATCH($CQ158,INDEX(피벗!$EZ:$GE,MATCH($E158,피벗!$EY:$EY,0),0),0)),"")</f>
        <v>홈일반전화</v>
      </c>
      <c r="CQ158" s="23">
        <f>IFERROR(LARGE(INDEX(피벗!$EZ:$GE,MATCH(성장고객!$E158,피벗!$EY:$EY,0),0),5),"")</f>
        <v>21504</v>
      </c>
      <c r="CR158" s="23">
        <f>IFERROR(INDEX(피벗!$GF:$GF,MATCH($E158,피벗!$EY:$EY,0)),"")</f>
        <v>311855</v>
      </c>
    </row>
    <row r="159" spans="1:96" x14ac:dyDescent="0.45">
      <c r="A159" s="20" t="s">
        <v>982</v>
      </c>
      <c r="B159" s="20" t="s">
        <v>701</v>
      </c>
      <c r="C159" s="20" t="s">
        <v>104</v>
      </c>
      <c r="D159" s="20" t="s">
        <v>985</v>
      </c>
      <c r="E159" s="20" t="s">
        <v>10</v>
      </c>
      <c r="F159" s="21" t="s">
        <v>11</v>
      </c>
      <c r="G159" s="21" t="s">
        <v>1</v>
      </c>
      <c r="H159" s="21" t="s">
        <v>0</v>
      </c>
      <c r="I159" s="22"/>
      <c r="J159" s="22" t="s">
        <v>12</v>
      </c>
      <c r="K159" s="20" t="s">
        <v>0</v>
      </c>
      <c r="L159" s="20" t="s">
        <v>1316</v>
      </c>
      <c r="M159" s="20" t="s">
        <v>1330</v>
      </c>
      <c r="N159" s="20" t="s">
        <v>1331</v>
      </c>
      <c r="O159" s="21" t="s">
        <v>1332</v>
      </c>
      <c r="P159" s="21">
        <v>10</v>
      </c>
      <c r="Q159" s="21" t="s">
        <v>9</v>
      </c>
      <c r="R159" s="21" t="s">
        <v>9</v>
      </c>
      <c r="S159" s="21" t="s">
        <v>9</v>
      </c>
      <c r="T159" s="21" t="s">
        <v>9</v>
      </c>
      <c r="U159" s="21" t="s">
        <v>9</v>
      </c>
      <c r="V159" s="21" t="s">
        <v>9</v>
      </c>
      <c r="W159" s="20" t="s">
        <v>9</v>
      </c>
      <c r="X159" s="21" t="s">
        <v>9</v>
      </c>
      <c r="Y159" s="21" t="s">
        <v>9</v>
      </c>
      <c r="Z159" s="21" t="s">
        <v>9</v>
      </c>
      <c r="AA159" s="20">
        <v>0</v>
      </c>
      <c r="AB159" s="20" t="s">
        <v>9</v>
      </c>
      <c r="AC159" s="21" t="s">
        <v>9</v>
      </c>
      <c r="AD159" s="20" t="s">
        <v>9</v>
      </c>
      <c r="AE159" s="16" t="str" cm="1">
        <f t="array" ref="AE159">IF(AF159="","",INDEX(전산회선!$E$4:$E$1141,_xlfn.AGGREGATE(15,6,ROW(전산회선!$E$4:$E$1141)-ROW(전산회선!$E$4)+1/((전산회선!$B$4:$B$1141=$E159)*(전산회선!$F$4:$F$1141=AF159)),1)))</f>
        <v>전용회선</v>
      </c>
      <c r="AF159" s="16">
        <f>IFERROR(IF(_xlfn.MAXIFS(전산회선!$F$4:$F$1141,전산회선!$B$4:$B$1141,$E159)=0,"",_xlfn.MAXIFS(전산회선!$F$4:$F$1141,전산회선!$B$4:$B$1141,$E159)),"")</f>
        <v>4</v>
      </c>
      <c r="AG159" s="16" t="str" cm="1">
        <f t="array" ref="AG159">IF(AH159="","",INDEX(전산회선!$E$4:$E$1141,_xlfn.AGGREGATE(15,6,ROW(전산회선!$E$4:$E$1141)-ROW(전산회선!$E$4)+1/((전산회선!$B$4:$B$1141=$E159)*(전산회선!$F$4:$F$1141=AH159)),1)))</f>
        <v>MeGA인터넷</v>
      </c>
      <c r="AH159" s="16">
        <f>IFERROR(IF(_xlfn.MAXIFS(전산회선!$F$4:$F$1141,전산회선!$B$4:$B$1141,$E159,전산회선!$F$4:$F$1141,"&lt;"&amp;AF159)=0,"",_xlfn.MAXIFS(전산회선!$F$4:$F$1141,전산회선!$B$4:$B$1141,$E159,전산회선!$F$4:$F$1141,"&lt;"&amp;AF159)),"")</f>
        <v>3</v>
      </c>
      <c r="AI159" s="16" t="str" cm="1">
        <f t="array" ref="AI159">IF(AJ159="","",INDEX(전산회선!$E$4:$E$1141,_xlfn.AGGREGATE(15,6,ROW(전산회선!$E$4:$E$1141)-ROW(전산회선!$E$4)+1/((전산회선!$B$4:$B$1141=$E159)*(전산회선!$F$4:$F$1141=AJ159)),1)))</f>
        <v>홈일반전화</v>
      </c>
      <c r="AJ159" s="16">
        <f>IFERROR(IF(_xlfn.MAXIFS(전산회선!$F$4:$F$1141,전산회선!$B$4:$B$1141,$E159,전산회선!$F$4:$F$1141,"&lt;"&amp;AH159)=0,"",_xlfn.MAXIFS(전산회선!$F$4:$F$1141,전산회선!$B$4:$B$1141,$E159,전산회선!$F$4:$F$1141,"&lt;"&amp;AH159)),"")</f>
        <v>2</v>
      </c>
      <c r="AK159" s="16" t="str" cm="1">
        <f t="array" ref="AK159">IF(AL159="","",INDEX(전산회선!$E$4:$E$1141,_xlfn.AGGREGATE(15,6,ROW(전산회선!$E$4:$E$1141)-ROW(전산회선!$E$4)+1/((전산회선!$B$4:$B$1141=$E159)*(전산회선!$F$4:$F$1141=AL159)),1)))</f>
        <v>홈인터넷전화</v>
      </c>
      <c r="AL159" s="16">
        <f>IFERROR(IF(_xlfn.MAXIFS(전산회선!$F$4:$F$1141,전산회선!$B$4:$B$1141,$E159,전산회선!$F$4:$F$1141,"&lt;"&amp;AJ159)=0,"",_xlfn.MAXIFS(전산회선!$F$4:$F$1141,전산회선!$B$4:$B$1141,$E159,전산회선!$F$4:$F$1141,"&lt;"&amp;AJ159)),"")</f>
        <v>1</v>
      </c>
      <c r="AM159" s="16" t="str" cm="1">
        <f t="array" ref="AM159">IF(AN159="","",INDEX(전산회선!$E$4:$E$1141,_xlfn.AGGREGATE(15,6,ROW(전산회선!$E$4:$E$1141)-ROW(전산회선!$E$4)+1/((전산회선!$B$4:$B$1141=$E159)*(전산회선!$F$4:$F$1141=AN159)),1)))</f>
        <v/>
      </c>
      <c r="AN159" s="16" t="str">
        <f>IFERROR(IF(_xlfn.MAXIFS(전산회선!$F$4:$F$1141,전산회선!$B$4:$B$1141,$E159,전산회선!$F$4:$F$1141,"&lt;"&amp;AL159)=0,"",_xlfn.MAXIFS(전산회선!$F$4:$F$1141,전산회선!$B$4:$B$1141,$E159,전산회선!$F$4:$F$1141,"&lt;"&amp;AL159)),"")</f>
        <v/>
      </c>
      <c r="AO159" s="23">
        <v>422010</v>
      </c>
      <c r="AP159" s="23">
        <v>421869</v>
      </c>
      <c r="AQ159" s="23">
        <v>422293</v>
      </c>
      <c r="AR159" s="23">
        <v>422114</v>
      </c>
      <c r="AS159" s="23">
        <v>421982</v>
      </c>
      <c r="AT159" s="23">
        <v>422812</v>
      </c>
      <c r="AU159" s="23">
        <v>421982</v>
      </c>
      <c r="AV159" s="23">
        <v>421964</v>
      </c>
      <c r="AW159" s="23">
        <v>422361</v>
      </c>
      <c r="AX159" s="23">
        <v>422147</v>
      </c>
      <c r="AY159" s="23">
        <v>421945</v>
      </c>
      <c r="AZ159" s="23">
        <v>421991</v>
      </c>
      <c r="BA159" s="23">
        <v>422122.5</v>
      </c>
      <c r="BB159" s="23">
        <f t="shared" si="14"/>
        <v>5065470</v>
      </c>
      <c r="BC159" s="23">
        <v>0</v>
      </c>
      <c r="BD159" s="23">
        <v>0</v>
      </c>
      <c r="BE159" s="23">
        <v>0</v>
      </c>
      <c r="BF159" s="23">
        <v>0</v>
      </c>
      <c r="BG159" s="23">
        <v>0</v>
      </c>
      <c r="BH159" s="23">
        <v>0</v>
      </c>
      <c r="BI159" s="23">
        <v>0</v>
      </c>
      <c r="BJ159" s="23">
        <v>0</v>
      </c>
      <c r="BK159" s="23">
        <v>0</v>
      </c>
      <c r="BL159" s="23">
        <v>0</v>
      </c>
      <c r="BM159" s="23">
        <v>0</v>
      </c>
      <c r="BN159" s="23">
        <v>0</v>
      </c>
      <c r="BO159" s="23">
        <v>0</v>
      </c>
      <c r="BP159" s="23">
        <v>0</v>
      </c>
      <c r="BQ159" s="17" t="str">
        <f>IFERROR(INDEX(피벗!$BL$5:$CH$5,1,MATCH($BR159,INDEX(피벗!$BL:$CH,MATCH($E159,피벗!$BJ:$BJ,0),0),0)),"")</f>
        <v/>
      </c>
      <c r="BR159" s="23" t="str">
        <f>IFERROR(LARGE(INDEX(피벗!$BL:$CH,MATCH(성장고객!$E159,피벗!$BJ:$BJ,0),0),1),"")</f>
        <v/>
      </c>
      <c r="BS159" s="27" t="str">
        <f t="shared" si="15"/>
        <v/>
      </c>
      <c r="BT159" s="17" t="str">
        <f>IFERROR(INDEX(피벗!$BL$5:$CH$5,1,MATCH($BU159,INDEX(피벗!$BL:$CH,MATCH($E159,피벗!$BJ:$BJ,0),0),0)),"")</f>
        <v/>
      </c>
      <c r="BU159" s="23" t="str">
        <f>IFERROR(LARGE(INDEX(피벗!$BL:$CH,MATCH(성장고객!$E159,피벗!$BJ:$BJ,0),0),2),"")</f>
        <v/>
      </c>
      <c r="BV159" s="27" t="str">
        <f t="shared" si="16"/>
        <v/>
      </c>
      <c r="BW159" s="17" t="str">
        <f>IFERROR(INDEX(피벗!$BL$5:$CH$5,1,MATCH($BX159,INDEX(피벗!$BL:$CH,MATCH($E159,피벗!$BJ:$BJ,0),0),0)),"")</f>
        <v/>
      </c>
      <c r="BX159" s="23" t="str">
        <f>IFERROR(LARGE(INDEX(피벗!$BL:$CH,MATCH(성장고객!$E159,피벗!$BJ:$BJ,0),0),3),"")</f>
        <v/>
      </c>
      <c r="BY159" s="27" t="str">
        <f t="shared" si="17"/>
        <v/>
      </c>
      <c r="BZ159" s="17" t="str">
        <f>IFERROR(INDEX(피벗!$BL$5:$CH$5,1,MATCH($CA159,INDEX(피벗!$BL:$CH,MATCH($E159,피벗!$BJ:$BJ,0),0),0)),"")</f>
        <v/>
      </c>
      <c r="CA159" s="23" t="str">
        <f>IFERROR(LARGE(INDEX(피벗!$BL:$CH,MATCH(성장고객!$E159,피벗!$BJ:$BJ,0),0),4),"")</f>
        <v/>
      </c>
      <c r="CB159" s="27" t="str">
        <f t="shared" si="18"/>
        <v/>
      </c>
      <c r="CC159" s="17" t="str">
        <f>IFERROR(INDEX(피벗!$BL$5:$CH$5,1,MATCH($CD159,INDEX(피벗!$BL:$CH,MATCH($E159,피벗!$BJ:$BJ,0),0),0)),"")</f>
        <v/>
      </c>
      <c r="CD159" s="23" t="str">
        <f>IFERROR(LARGE(INDEX(피벗!$BL:$CH,MATCH(성장고객!$E159,피벗!$BJ:$BJ,0),0),5),"")</f>
        <v/>
      </c>
      <c r="CE159" s="27" t="str">
        <f t="shared" si="19"/>
        <v/>
      </c>
      <c r="CF159" s="23" t="str">
        <f>IFERROR(INDEX(피벗!$CI:$CI,MATCH($E159,피벗!$BJ:$BJ,0)),"")</f>
        <v/>
      </c>
      <c r="CG159" s="25" t="str">
        <f t="shared" si="20"/>
        <v/>
      </c>
      <c r="CH159" s="17" t="str">
        <f>IFERROR(INDEX(피벗!$EZ$5:$GE$5,1,MATCH($CI159,INDEX(피벗!$EZ:$GE,MATCH($E159,피벗!$EY:$EY,0),0),0)),"")</f>
        <v>전용회선</v>
      </c>
      <c r="CI159" s="23">
        <f>IFERROR(LARGE(INDEX(피벗!$EZ:$GE,MATCH(성장고객!$E159,피벗!$EY:$EY,0),0),1),"")</f>
        <v>3648000</v>
      </c>
      <c r="CJ159" s="17" t="str">
        <f>IFERROR(INDEX(피벗!$EZ$5:$GE$5,1,MATCH($CK159,INDEX(피벗!$EZ:$GE,MATCH($E159,피벗!$EY:$EY,0),0),0)),"")</f>
        <v>MeGA인터넷</v>
      </c>
      <c r="CK159" s="23">
        <f>IFERROR(LARGE(INDEX(피벗!$EZ:$GE,MATCH(성장고객!$E159,피벗!$EY:$EY,0),0),2),"")</f>
        <v>780600</v>
      </c>
      <c r="CL159" s="17" t="str">
        <f>IFERROR(INDEX(피벗!$EZ$5:$GE$5,1,MATCH($CM159,INDEX(피벗!$EZ:$GE,MATCH($E159,피벗!$EY:$EY,0),0),0)),"")</f>
        <v>인터넷부가</v>
      </c>
      <c r="CM159" s="23">
        <f>IFERROR(LARGE(INDEX(피벗!$EZ:$GE,MATCH(성장고객!$E159,피벗!$EY:$EY,0),0),3),"")</f>
        <v>480000</v>
      </c>
      <c r="CN159" s="17" t="str">
        <f>IFERROR(INDEX(피벗!$EZ$5:$GE$5,1,MATCH($CO159,INDEX(피벗!$EZ:$GE,MATCH($E159,피벗!$EY:$EY,0),0),0)),"")</f>
        <v>홈일반전화</v>
      </c>
      <c r="CO159" s="23">
        <f>IFERROR(LARGE(INDEX(피벗!$EZ:$GE,MATCH(성장고객!$E159,피벗!$EY:$EY,0),0),4),"")</f>
        <v>132870</v>
      </c>
      <c r="CP159" s="17" t="str">
        <f>IFERROR(INDEX(피벗!$EZ$5:$GE$5,1,MATCH($CQ159,INDEX(피벗!$EZ:$GE,MATCH($E159,피벗!$EY:$EY,0),0),0)),"")</f>
        <v>홈인터넷전화</v>
      </c>
      <c r="CQ159" s="23">
        <f>IFERROR(LARGE(INDEX(피벗!$EZ:$GE,MATCH(성장고객!$E159,피벗!$EY:$EY,0),0),5),"")</f>
        <v>24000</v>
      </c>
      <c r="CR159" s="23">
        <f>IFERROR(INDEX(피벗!$GF:$GF,MATCH($E159,피벗!$EY:$EY,0)),"")</f>
        <v>5065470</v>
      </c>
    </row>
    <row r="160" spans="1:96" x14ac:dyDescent="0.45">
      <c r="A160" s="20" t="s">
        <v>982</v>
      </c>
      <c r="B160" s="20" t="s">
        <v>29</v>
      </c>
      <c r="C160" s="20" t="s">
        <v>104</v>
      </c>
      <c r="D160" s="20" t="s">
        <v>1099</v>
      </c>
      <c r="E160" s="20" t="s">
        <v>192</v>
      </c>
      <c r="F160" s="21" t="s">
        <v>193</v>
      </c>
      <c r="G160" s="21" t="s">
        <v>1</v>
      </c>
      <c r="H160" s="21" t="s">
        <v>0</v>
      </c>
      <c r="I160" s="22" t="s">
        <v>194</v>
      </c>
      <c r="J160" s="22" t="s">
        <v>195</v>
      </c>
      <c r="K160" s="20" t="s">
        <v>0</v>
      </c>
      <c r="L160" s="20" t="s">
        <v>1316</v>
      </c>
      <c r="M160" s="20" t="s">
        <v>1311</v>
      </c>
      <c r="N160" s="20" t="s">
        <v>1317</v>
      </c>
      <c r="O160" s="21" t="s">
        <v>1779</v>
      </c>
      <c r="P160" s="21">
        <v>12</v>
      </c>
      <c r="Q160" s="21" t="s">
        <v>1392</v>
      </c>
      <c r="R160" s="21" t="s">
        <v>1320</v>
      </c>
      <c r="S160" s="21" t="s">
        <v>1321</v>
      </c>
      <c r="T160" s="21" t="s">
        <v>1316</v>
      </c>
      <c r="U160" s="21" t="s">
        <v>1780</v>
      </c>
      <c r="V160" s="21" t="s">
        <v>1781</v>
      </c>
      <c r="W160" s="20" t="s">
        <v>1782</v>
      </c>
      <c r="X160" s="21" t="s">
        <v>1783</v>
      </c>
      <c r="Y160" s="21" t="s">
        <v>1784</v>
      </c>
      <c r="Z160" s="21" t="s">
        <v>1785</v>
      </c>
      <c r="AA160" s="20">
        <v>25</v>
      </c>
      <c r="AB160" s="20" t="s">
        <v>1328</v>
      </c>
      <c r="AC160" s="21" t="s">
        <v>1786</v>
      </c>
      <c r="AD160" s="20" t="s">
        <v>1311</v>
      </c>
      <c r="AE160" s="16" t="str" cm="1">
        <f t="array" ref="AE160">IF(AF160="","",INDEX(전산회선!$E$4:$E$1141,_xlfn.AGGREGATE(15,6,ROW(전산회선!$E$4:$E$1141)-ROW(전산회선!$E$4)+1/((전산회선!$B$4:$B$1141=$E160)*(전산회선!$F$4:$F$1141=AF160)),1)))</f>
        <v>홈일반전화</v>
      </c>
      <c r="AF160" s="16">
        <f>IFERROR(IF(_xlfn.MAXIFS(전산회선!$F$4:$F$1141,전산회선!$B$4:$B$1141,$E160)=0,"",_xlfn.MAXIFS(전산회선!$F$4:$F$1141,전산회선!$B$4:$B$1141,$E160)),"")</f>
        <v>5</v>
      </c>
      <c r="AG160" s="16" t="str" cm="1">
        <f t="array" ref="AG160">IF(AH160="","",INDEX(전산회선!$E$4:$E$1141,_xlfn.AGGREGATE(15,6,ROW(전산회선!$E$4:$E$1141)-ROW(전산회선!$E$4)+1/((전산회선!$B$4:$B$1141=$E160)*(전산회선!$F$4:$F$1141=AH160)),1)))</f>
        <v>기업인터넷전화</v>
      </c>
      <c r="AH160" s="16">
        <f>IFERROR(IF(_xlfn.MAXIFS(전산회선!$F$4:$F$1141,전산회선!$B$4:$B$1141,$E160,전산회선!$F$4:$F$1141,"&lt;"&amp;AF160)=0,"",_xlfn.MAXIFS(전산회선!$F$4:$F$1141,전산회선!$B$4:$B$1141,$E160,전산회선!$F$4:$F$1141,"&lt;"&amp;AF160)),"")</f>
        <v>4</v>
      </c>
      <c r="AI160" s="16" t="str" cm="1">
        <f t="array" ref="AI160">IF(AJ160="","",INDEX(전산회선!$E$4:$E$1141,_xlfn.AGGREGATE(15,6,ROW(전산회선!$E$4:$E$1141)-ROW(전산회선!$E$4)+1/((전산회선!$B$4:$B$1141=$E160)*(전산회선!$F$4:$F$1141=AJ160)),1)))</f>
        <v>GTV</v>
      </c>
      <c r="AJ160" s="16">
        <f>IFERROR(IF(_xlfn.MAXIFS(전산회선!$F$4:$F$1141,전산회선!$B$4:$B$1141,$E160,전산회선!$F$4:$F$1141,"&lt;"&amp;AH160)=0,"",_xlfn.MAXIFS(전산회선!$F$4:$F$1141,전산회선!$B$4:$B$1141,$E160,전산회선!$F$4:$F$1141,"&lt;"&amp;AH160)),"")</f>
        <v>1</v>
      </c>
      <c r="AK160" s="16" t="str" cm="1">
        <f t="array" ref="AK160">IF(AL160="","",INDEX(전산회선!$E$4:$E$1141,_xlfn.AGGREGATE(15,6,ROW(전산회선!$E$4:$E$1141)-ROW(전산회선!$E$4)+1/((전산회선!$B$4:$B$1141=$E160)*(전산회선!$F$4:$F$1141=AL160)),1)))</f>
        <v/>
      </c>
      <c r="AL160" s="16" t="str">
        <f>IFERROR(IF(_xlfn.MAXIFS(전산회선!$F$4:$F$1141,전산회선!$B$4:$B$1141,$E160,전산회선!$F$4:$F$1141,"&lt;"&amp;AJ160)=0,"",_xlfn.MAXIFS(전산회선!$F$4:$F$1141,전산회선!$B$4:$B$1141,$E160,전산회선!$F$4:$F$1141,"&lt;"&amp;AJ160)),"")</f>
        <v/>
      </c>
      <c r="AM160" s="16" t="str" cm="1">
        <f t="array" ref="AM160">IF(AN160="","",INDEX(전산회선!$E$4:$E$1141,_xlfn.AGGREGATE(15,6,ROW(전산회선!$E$4:$E$1141)-ROW(전산회선!$E$4)+1/((전산회선!$B$4:$B$1141=$E160)*(전산회선!$F$4:$F$1141=AN160)),1)))</f>
        <v/>
      </c>
      <c r="AN160" s="16" t="str">
        <f>IFERROR(IF(_xlfn.MAXIFS(전산회선!$F$4:$F$1141,전산회선!$B$4:$B$1141,$E160,전산회선!$F$4:$F$1141,"&lt;"&amp;AL160)=0,"",_xlfn.MAXIFS(전산회선!$F$4:$F$1141,전산회선!$B$4:$B$1141,$E160,전산회선!$F$4:$F$1141,"&lt;"&amp;AL160)),"")</f>
        <v/>
      </c>
      <c r="AO160" s="23">
        <v>82439</v>
      </c>
      <c r="AP160" s="23">
        <v>83792</v>
      </c>
      <c r="AQ160" s="23">
        <v>82014</v>
      </c>
      <c r="AR160" s="23">
        <v>82569</v>
      </c>
      <c r="AS160" s="23">
        <v>82087</v>
      </c>
      <c r="AT160" s="23">
        <v>82770</v>
      </c>
      <c r="AU160" s="23">
        <v>93670</v>
      </c>
      <c r="AV160" s="23">
        <v>79664</v>
      </c>
      <c r="AW160" s="23">
        <v>81349</v>
      </c>
      <c r="AX160" s="23">
        <v>78355</v>
      </c>
      <c r="AY160" s="23">
        <v>81456</v>
      </c>
      <c r="AZ160" s="23">
        <v>78886</v>
      </c>
      <c r="BA160" s="23">
        <v>82420.916666666672</v>
      </c>
      <c r="BB160" s="23">
        <f t="shared" si="14"/>
        <v>989051</v>
      </c>
      <c r="BC160" s="23">
        <v>0</v>
      </c>
      <c r="BD160" s="23">
        <v>0</v>
      </c>
      <c r="BE160" s="23">
        <v>0</v>
      </c>
      <c r="BF160" s="23">
        <v>0</v>
      </c>
      <c r="BG160" s="23">
        <v>0</v>
      </c>
      <c r="BH160" s="23">
        <v>0</v>
      </c>
      <c r="BI160" s="23">
        <v>0</v>
      </c>
      <c r="BJ160" s="23">
        <v>0</v>
      </c>
      <c r="BK160" s="23">
        <v>0</v>
      </c>
      <c r="BL160" s="23">
        <v>0</v>
      </c>
      <c r="BM160" s="23">
        <v>0</v>
      </c>
      <c r="BN160" s="23">
        <v>0</v>
      </c>
      <c r="BO160" s="23">
        <v>0</v>
      </c>
      <c r="BP160" s="23">
        <v>0</v>
      </c>
      <c r="BQ160" s="17" t="str">
        <f>IFERROR(INDEX(피벗!$BL$5:$CH$5,1,MATCH($BR160,INDEX(피벗!$BL:$CH,MATCH($E160,피벗!$BJ:$BJ,0),0),0)),"")</f>
        <v/>
      </c>
      <c r="BR160" s="23" t="str">
        <f>IFERROR(LARGE(INDEX(피벗!$BL:$CH,MATCH(성장고객!$E160,피벗!$BJ:$BJ,0),0),1),"")</f>
        <v/>
      </c>
      <c r="BS160" s="27" t="str">
        <f t="shared" si="15"/>
        <v/>
      </c>
      <c r="BT160" s="17" t="str">
        <f>IFERROR(INDEX(피벗!$BL$5:$CH$5,1,MATCH($BU160,INDEX(피벗!$BL:$CH,MATCH($E160,피벗!$BJ:$BJ,0),0),0)),"")</f>
        <v/>
      </c>
      <c r="BU160" s="23" t="str">
        <f>IFERROR(LARGE(INDEX(피벗!$BL:$CH,MATCH(성장고객!$E160,피벗!$BJ:$BJ,0),0),2),"")</f>
        <v/>
      </c>
      <c r="BV160" s="27" t="str">
        <f t="shared" si="16"/>
        <v/>
      </c>
      <c r="BW160" s="17" t="str">
        <f>IFERROR(INDEX(피벗!$BL$5:$CH$5,1,MATCH($BX160,INDEX(피벗!$BL:$CH,MATCH($E160,피벗!$BJ:$BJ,0),0),0)),"")</f>
        <v/>
      </c>
      <c r="BX160" s="23" t="str">
        <f>IFERROR(LARGE(INDEX(피벗!$BL:$CH,MATCH(성장고객!$E160,피벗!$BJ:$BJ,0),0),3),"")</f>
        <v/>
      </c>
      <c r="BY160" s="27" t="str">
        <f t="shared" si="17"/>
        <v/>
      </c>
      <c r="BZ160" s="17" t="str">
        <f>IFERROR(INDEX(피벗!$BL$5:$CH$5,1,MATCH($CA160,INDEX(피벗!$BL:$CH,MATCH($E160,피벗!$BJ:$BJ,0),0),0)),"")</f>
        <v/>
      </c>
      <c r="CA160" s="23" t="str">
        <f>IFERROR(LARGE(INDEX(피벗!$BL:$CH,MATCH(성장고객!$E160,피벗!$BJ:$BJ,0),0),4),"")</f>
        <v/>
      </c>
      <c r="CB160" s="27" t="str">
        <f t="shared" si="18"/>
        <v/>
      </c>
      <c r="CC160" s="17" t="str">
        <f>IFERROR(INDEX(피벗!$BL$5:$CH$5,1,MATCH($CD160,INDEX(피벗!$BL:$CH,MATCH($E160,피벗!$BJ:$BJ,0),0),0)),"")</f>
        <v/>
      </c>
      <c r="CD160" s="23" t="str">
        <f>IFERROR(LARGE(INDEX(피벗!$BL:$CH,MATCH(성장고객!$E160,피벗!$BJ:$BJ,0),0),5),"")</f>
        <v/>
      </c>
      <c r="CE160" s="27" t="str">
        <f t="shared" si="19"/>
        <v/>
      </c>
      <c r="CF160" s="23" t="str">
        <f>IFERROR(INDEX(피벗!$CI:$CI,MATCH($E160,피벗!$BJ:$BJ,0)),"")</f>
        <v/>
      </c>
      <c r="CG160" s="25" t="str">
        <f t="shared" si="20"/>
        <v/>
      </c>
      <c r="CH160" s="17" t="str">
        <f>IFERROR(INDEX(피벗!$EZ$5:$GE$5,1,MATCH($CI160,INDEX(피벗!$EZ:$GE,MATCH($E160,피벗!$EY:$EY,0),0),0)),"")</f>
        <v>GiGA인터넷</v>
      </c>
      <c r="CI160" s="23">
        <f>IFERROR(LARGE(INDEX(피벗!$EZ:$GE,MATCH(성장고객!$E160,피벗!$EY:$EY,0),0),1),"")</f>
        <v>373637</v>
      </c>
      <c r="CJ160" s="17" t="str">
        <f>IFERROR(INDEX(피벗!$EZ$5:$GE$5,1,MATCH($CK160,INDEX(피벗!$EZ:$GE,MATCH($E160,피벗!$EY:$EY,0),0),0)),"")</f>
        <v>홈일반전화</v>
      </c>
      <c r="CK160" s="23">
        <f>IFERROR(LARGE(INDEX(피벗!$EZ:$GE,MATCH(성장고객!$E160,피벗!$EY:$EY,0),0),2),"")</f>
        <v>333452</v>
      </c>
      <c r="CL160" s="17" t="str">
        <f>IFERROR(INDEX(피벗!$EZ$5:$GE$5,1,MATCH($CM160,INDEX(피벗!$EZ:$GE,MATCH($E160,피벗!$EY:$EY,0),0),0)),"")</f>
        <v>기업인터넷전화</v>
      </c>
      <c r="CM160" s="23">
        <f>IFERROR(LARGE(INDEX(피벗!$EZ:$GE,MATCH(성장고객!$E160,피벗!$EY:$EY,0),0),3),"")</f>
        <v>152312</v>
      </c>
      <c r="CN160" s="17" t="str">
        <f>IFERROR(INDEX(피벗!$EZ$5:$GE$5,1,MATCH($CO160,INDEX(피벗!$EZ:$GE,MATCH($E160,피벗!$EY:$EY,0),0),0)),"")</f>
        <v>GTV</v>
      </c>
      <c r="CO160" s="23">
        <f>IFERROR(LARGE(INDEX(피벗!$EZ:$GE,MATCH(성장고객!$E160,피벗!$EY:$EY,0),0),4),"")</f>
        <v>129600</v>
      </c>
      <c r="CP160" s="17" t="str">
        <f>IFERROR(INDEX(피벗!$EZ$5:$GE$5,1,MATCH($CQ160,INDEX(피벗!$EZ:$GE,MATCH($E160,피벗!$EY:$EY,0),0),0)),"")</f>
        <v>기업메시징</v>
      </c>
      <c r="CQ160" s="23">
        <f>IFERROR(LARGE(INDEX(피벗!$EZ:$GE,MATCH(성장고객!$E160,피벗!$EY:$EY,0),0),5),"")</f>
        <v>50</v>
      </c>
      <c r="CR160" s="23">
        <f>IFERROR(INDEX(피벗!$GF:$GF,MATCH($E160,피벗!$EY:$EY,0)),"")</f>
        <v>989051</v>
      </c>
    </row>
    <row r="161" spans="1:96" x14ac:dyDescent="0.45">
      <c r="A161" s="20" t="s">
        <v>982</v>
      </c>
      <c r="B161" s="20" t="s">
        <v>29</v>
      </c>
      <c r="C161" s="20" t="s">
        <v>30</v>
      </c>
      <c r="D161" s="20" t="s">
        <v>990</v>
      </c>
      <c r="E161" s="20" t="s">
        <v>1047</v>
      </c>
      <c r="F161" s="21" t="s">
        <v>1048</v>
      </c>
      <c r="G161" s="21" t="s">
        <v>1</v>
      </c>
      <c r="H161" s="21" t="s">
        <v>0</v>
      </c>
      <c r="I161" s="22"/>
      <c r="J161" s="22"/>
      <c r="K161" s="20" t="s">
        <v>9</v>
      </c>
      <c r="L161" s="20" t="s">
        <v>9</v>
      </c>
      <c r="M161" s="20" t="s">
        <v>9</v>
      </c>
      <c r="N161" s="20" t="s">
        <v>9</v>
      </c>
      <c r="O161" s="21" t="s">
        <v>9</v>
      </c>
      <c r="P161" s="21" t="s">
        <v>9</v>
      </c>
      <c r="Q161" s="21" t="s">
        <v>9</v>
      </c>
      <c r="R161" s="21" t="s">
        <v>9</v>
      </c>
      <c r="S161" s="21" t="s">
        <v>9</v>
      </c>
      <c r="T161" s="21" t="s">
        <v>9</v>
      </c>
      <c r="U161" s="21" t="s">
        <v>9</v>
      </c>
      <c r="V161" s="21" t="s">
        <v>9</v>
      </c>
      <c r="W161" s="20" t="s">
        <v>9</v>
      </c>
      <c r="X161" s="21" t="s">
        <v>9</v>
      </c>
      <c r="Y161" s="21" t="s">
        <v>9</v>
      </c>
      <c r="Z161" s="21" t="s">
        <v>9</v>
      </c>
      <c r="AA161" s="20" t="s">
        <v>9</v>
      </c>
      <c r="AB161" s="20" t="s">
        <v>9</v>
      </c>
      <c r="AC161" s="21" t="s">
        <v>9</v>
      </c>
      <c r="AD161" s="20" t="s">
        <v>9</v>
      </c>
      <c r="AE161" s="16" t="str" cm="1">
        <f t="array" ref="AE161">IF(AF161="","",INDEX(전산회선!$E$4:$E$1141,_xlfn.AGGREGATE(15,6,ROW(전산회선!$E$4:$E$1141)-ROW(전산회선!$E$4)+1/((전산회선!$B$4:$B$1141=$E161)*(전산회선!$F$4:$F$1141=AF161)),1)))</f>
        <v>기업인터넷전화</v>
      </c>
      <c r="AF161" s="16">
        <f>IFERROR(IF(_xlfn.MAXIFS(전산회선!$F$4:$F$1141,전산회선!$B$4:$B$1141,$E161)=0,"",_xlfn.MAXIFS(전산회선!$F$4:$F$1141,전산회선!$B$4:$B$1141,$E161)),"")</f>
        <v>15</v>
      </c>
      <c r="AG161" s="16" t="str" cm="1">
        <f t="array" ref="AG161">IF(AH161="","",INDEX(전산회선!$E$4:$E$1141,_xlfn.AGGREGATE(15,6,ROW(전산회선!$E$4:$E$1141)-ROW(전산회선!$E$4)+1/((전산회선!$B$4:$B$1141=$E161)*(전산회선!$F$4:$F$1141=AH161)),1)))</f>
        <v>홈일반전화</v>
      </c>
      <c r="AH161" s="16">
        <f>IFERROR(IF(_xlfn.MAXIFS(전산회선!$F$4:$F$1141,전산회선!$B$4:$B$1141,$E161,전산회선!$F$4:$F$1141,"&lt;"&amp;AF161)=0,"",_xlfn.MAXIFS(전산회선!$F$4:$F$1141,전산회선!$B$4:$B$1141,$E161,전산회선!$F$4:$F$1141,"&lt;"&amp;AF161)),"")</f>
        <v>3</v>
      </c>
      <c r="AI161" s="16" t="str" cm="1">
        <f t="array" ref="AI161">IF(AJ161="","",INDEX(전산회선!$E$4:$E$1141,_xlfn.AGGREGATE(15,6,ROW(전산회선!$E$4:$E$1141)-ROW(전산회선!$E$4)+1/((전산회선!$B$4:$B$1141=$E161)*(전산회선!$F$4:$F$1141=AJ161)),1)))</f>
        <v>GiGA인터넷</v>
      </c>
      <c r="AJ161" s="16">
        <f>IFERROR(IF(_xlfn.MAXIFS(전산회선!$F$4:$F$1141,전산회선!$B$4:$B$1141,$E161,전산회선!$F$4:$F$1141,"&lt;"&amp;AH161)=0,"",_xlfn.MAXIFS(전산회선!$F$4:$F$1141,전산회선!$B$4:$B$1141,$E161,전산회선!$F$4:$F$1141,"&lt;"&amp;AH161)),"")</f>
        <v>2</v>
      </c>
      <c r="AK161" s="16" t="str" cm="1">
        <f t="array" ref="AK161">IF(AL161="","",INDEX(전산회선!$E$4:$E$1141,_xlfn.AGGREGATE(15,6,ROW(전산회선!$E$4:$E$1141)-ROW(전산회선!$E$4)+1/((전산회선!$B$4:$B$1141=$E161)*(전산회선!$F$4:$F$1141=AL161)),1)))</f>
        <v>기업인터넷</v>
      </c>
      <c r="AL161" s="16">
        <f>IFERROR(IF(_xlfn.MAXIFS(전산회선!$F$4:$F$1141,전산회선!$B$4:$B$1141,$E161,전산회선!$F$4:$F$1141,"&lt;"&amp;AJ161)=0,"",_xlfn.MAXIFS(전산회선!$F$4:$F$1141,전산회선!$B$4:$B$1141,$E161,전산회선!$F$4:$F$1141,"&lt;"&amp;AJ161)),"")</f>
        <v>1</v>
      </c>
      <c r="AM161" s="16" t="str" cm="1">
        <f t="array" ref="AM161">IF(AN161="","",INDEX(전산회선!$E$4:$E$1141,_xlfn.AGGREGATE(15,6,ROW(전산회선!$E$4:$E$1141)-ROW(전산회선!$E$4)+1/((전산회선!$B$4:$B$1141=$E161)*(전산회선!$F$4:$F$1141=AN161)),1)))</f>
        <v/>
      </c>
      <c r="AN161" s="16" t="str">
        <f>IFERROR(IF(_xlfn.MAXIFS(전산회선!$F$4:$F$1141,전산회선!$B$4:$B$1141,$E161,전산회선!$F$4:$F$1141,"&lt;"&amp;AL161)=0,"",_xlfn.MAXIFS(전산회선!$F$4:$F$1141,전산회선!$B$4:$B$1141,$E161,전산회선!$F$4:$F$1141,"&lt;"&amp;AL161)),"")</f>
        <v/>
      </c>
      <c r="AO161" s="23">
        <v>421902</v>
      </c>
      <c r="AP161" s="23">
        <v>446110.14799999999</v>
      </c>
      <c r="AQ161" s="23">
        <v>452618</v>
      </c>
      <c r="AR161" s="23">
        <v>473510</v>
      </c>
      <c r="AS161" s="23">
        <v>466350</v>
      </c>
      <c r="AT161" s="23">
        <v>449416</v>
      </c>
      <c r="AU161" s="23">
        <v>445173</v>
      </c>
      <c r="AV161" s="23">
        <v>439898</v>
      </c>
      <c r="AW161" s="23">
        <v>443818</v>
      </c>
      <c r="AX161" s="23">
        <v>447445</v>
      </c>
      <c r="AY161" s="23">
        <v>440575</v>
      </c>
      <c r="AZ161" s="23">
        <v>441831</v>
      </c>
      <c r="BA161" s="23">
        <v>447387.179</v>
      </c>
      <c r="BB161" s="23">
        <f t="shared" si="14"/>
        <v>5368646.148</v>
      </c>
      <c r="BC161" s="23">
        <v>0</v>
      </c>
      <c r="BD161" s="23">
        <v>19800.148000000001</v>
      </c>
      <c r="BE161" s="23">
        <v>29517</v>
      </c>
      <c r="BF161" s="23">
        <v>29517</v>
      </c>
      <c r="BG161" s="23">
        <v>29517</v>
      </c>
      <c r="BH161" s="23">
        <v>29517</v>
      </c>
      <c r="BI161" s="23">
        <v>29517</v>
      </c>
      <c r="BJ161" s="23">
        <v>29517</v>
      </c>
      <c r="BK161" s="23">
        <v>30627</v>
      </c>
      <c r="BL161" s="23">
        <v>30627</v>
      </c>
      <c r="BM161" s="23">
        <v>30627</v>
      </c>
      <c r="BN161" s="23">
        <v>30627</v>
      </c>
      <c r="BO161" s="23">
        <v>26617.512333333332</v>
      </c>
      <c r="BP161" s="23">
        <v>319410.14799999999</v>
      </c>
      <c r="BQ161" s="17" t="str">
        <f>IFERROR(INDEX(피벗!$BL$5:$CH$5,1,MATCH($BR161,INDEX(피벗!$BL:$CH,MATCH($E161,피벗!$BJ:$BJ,0),0),0)),"")</f>
        <v>GiGA인터넷</v>
      </c>
      <c r="BR161" s="23">
        <f>IFERROR(LARGE(INDEX(피벗!$BL:$CH,MATCH(성장고객!$E161,피벗!$BJ:$BJ,0),0),1),"")</f>
        <v>310885.14799999999</v>
      </c>
      <c r="BS161" s="27">
        <f t="shared" si="15"/>
        <v>5.7907550512677222E-2</v>
      </c>
      <c r="BT161" s="17" t="str">
        <f>IFERROR(INDEX(피벗!$BL$5:$CH$5,1,MATCH($BU161,INDEX(피벗!$BL:$CH,MATCH($E161,피벗!$BJ:$BJ,0),0),0)),"")</f>
        <v>인터넷부가</v>
      </c>
      <c r="BU161" s="23">
        <f>IFERROR(LARGE(INDEX(피벗!$BL:$CH,MATCH(성장고객!$E161,피벗!$BJ:$BJ,0),0),2),"")</f>
        <v>8525</v>
      </c>
      <c r="BV161" s="27">
        <f t="shared" si="16"/>
        <v>1.5879236151885047E-3</v>
      </c>
      <c r="BW161" s="17" t="str">
        <f>IFERROR(INDEX(피벗!$BL$5:$CH$5,1,MATCH($BX161,INDEX(피벗!$BL:$CH,MATCH($E161,피벗!$BJ:$BJ,0),0),0)),"")</f>
        <v/>
      </c>
      <c r="BX161" s="23" t="str">
        <f>IFERROR(LARGE(INDEX(피벗!$BL:$CH,MATCH(성장고객!$E161,피벗!$BJ:$BJ,0),0),3),"")</f>
        <v/>
      </c>
      <c r="BY161" s="27" t="str">
        <f t="shared" si="17"/>
        <v/>
      </c>
      <c r="BZ161" s="17" t="str">
        <f>IFERROR(INDEX(피벗!$BL$5:$CH$5,1,MATCH($CA161,INDEX(피벗!$BL:$CH,MATCH($E161,피벗!$BJ:$BJ,0),0),0)),"")</f>
        <v/>
      </c>
      <c r="CA161" s="23" t="str">
        <f>IFERROR(LARGE(INDEX(피벗!$BL:$CH,MATCH(성장고객!$E161,피벗!$BJ:$BJ,0),0),4),"")</f>
        <v/>
      </c>
      <c r="CB161" s="27" t="str">
        <f t="shared" si="18"/>
        <v/>
      </c>
      <c r="CC161" s="17" t="str">
        <f>IFERROR(INDEX(피벗!$BL$5:$CH$5,1,MATCH($CD161,INDEX(피벗!$BL:$CH,MATCH($E161,피벗!$BJ:$BJ,0),0),0)),"")</f>
        <v/>
      </c>
      <c r="CD161" s="23" t="str">
        <f>IFERROR(LARGE(INDEX(피벗!$BL:$CH,MATCH(성장고객!$E161,피벗!$BJ:$BJ,0),0),5),"")</f>
        <v/>
      </c>
      <c r="CE161" s="27" t="str">
        <f t="shared" si="19"/>
        <v/>
      </c>
      <c r="CF161" s="23">
        <f>IFERROR(INDEX(피벗!$CI:$CI,MATCH($E161,피벗!$BJ:$BJ,0)),"")</f>
        <v>319410.14799999999</v>
      </c>
      <c r="CG161" s="25">
        <f t="shared" si="20"/>
        <v>5.9495474127865725E-2</v>
      </c>
      <c r="CH161" s="17" t="str">
        <f>IFERROR(INDEX(피벗!$EZ$5:$GE$5,1,MATCH($CI161,INDEX(피벗!$EZ:$GE,MATCH($E161,피벗!$EY:$EY,0),0),0)),"")</f>
        <v>기업인터넷</v>
      </c>
      <c r="CI161" s="23">
        <f>IFERROR(LARGE(INDEX(피벗!$EZ:$GE,MATCH(성장고객!$E161,피벗!$EY:$EY,0),0),1),"")</f>
        <v>4200000</v>
      </c>
      <c r="CJ161" s="17" t="str">
        <f>IFERROR(INDEX(피벗!$EZ$5:$GE$5,1,MATCH($CK161,INDEX(피벗!$EZ:$GE,MATCH($E161,피벗!$EY:$EY,0),0),0)),"")</f>
        <v>GiGA인터넷</v>
      </c>
      <c r="CK161" s="23">
        <f>IFERROR(LARGE(INDEX(피벗!$EZ:$GE,MATCH(성장고객!$E161,피벗!$EY:$EY,0),0),2),"")</f>
        <v>588853.14800000004</v>
      </c>
      <c r="CL161" s="17" t="str">
        <f>IFERROR(INDEX(피벗!$EZ$5:$GE$5,1,MATCH($CM161,INDEX(피벗!$EZ:$GE,MATCH($E161,피벗!$EY:$EY,0),0),0)),"")</f>
        <v>기업인터넷전화</v>
      </c>
      <c r="CM161" s="23">
        <f>IFERROR(LARGE(INDEX(피벗!$EZ:$GE,MATCH(성장고객!$E161,피벗!$EY:$EY,0),0),3),"")</f>
        <v>273170</v>
      </c>
      <c r="CN161" s="17" t="str">
        <f>IFERROR(INDEX(피벗!$EZ$5:$GE$5,1,MATCH($CO161,INDEX(피벗!$EZ:$GE,MATCH($E161,피벗!$EY:$EY,0),0),0)),"")</f>
        <v>홈일반전화</v>
      </c>
      <c r="CO161" s="23">
        <f>IFERROR(LARGE(INDEX(피벗!$EZ:$GE,MATCH(성장고객!$E161,피벗!$EY:$EY,0),0),4),"")</f>
        <v>130800</v>
      </c>
      <c r="CP161" s="17" t="str">
        <f>IFERROR(INDEX(피벗!$EZ$5:$GE$5,1,MATCH($CQ161,INDEX(피벗!$EZ:$GE,MATCH($E161,피벗!$EY:$EY,0),0),0)),"")</f>
        <v>국제전화</v>
      </c>
      <c r="CQ161" s="23">
        <f>IFERROR(LARGE(INDEX(피벗!$EZ:$GE,MATCH(성장고객!$E161,피벗!$EY:$EY,0),0),5),"")</f>
        <v>97212</v>
      </c>
      <c r="CR161" s="23">
        <f>IFERROR(INDEX(피벗!$GF:$GF,MATCH($E161,피벗!$EY:$EY,0)),"")</f>
        <v>5368646.148</v>
      </c>
    </row>
    <row r="162" spans="1:96" x14ac:dyDescent="0.45">
      <c r="A162" s="20" t="s">
        <v>982</v>
      </c>
      <c r="B162" s="20" t="s">
        <v>701</v>
      </c>
      <c r="C162" s="20" t="s">
        <v>30</v>
      </c>
      <c r="D162" s="20" t="s">
        <v>983</v>
      </c>
      <c r="E162" s="20" t="s">
        <v>1111</v>
      </c>
      <c r="F162" s="21" t="s">
        <v>1112</v>
      </c>
      <c r="G162" s="21" t="s">
        <v>1</v>
      </c>
      <c r="H162" s="21" t="s">
        <v>0</v>
      </c>
      <c r="I162" s="22" t="s">
        <v>3150</v>
      </c>
      <c r="J162" s="22">
        <v>1798501127</v>
      </c>
      <c r="K162" s="20" t="s">
        <v>0</v>
      </c>
      <c r="L162" s="20" t="s">
        <v>1316</v>
      </c>
      <c r="M162" s="20" t="s">
        <v>1311</v>
      </c>
      <c r="N162" s="20" t="s">
        <v>1317</v>
      </c>
      <c r="O162" s="21" t="s">
        <v>1869</v>
      </c>
      <c r="P162" s="21">
        <v>3</v>
      </c>
      <c r="Q162" s="21" t="s">
        <v>1518</v>
      </c>
      <c r="R162" s="21" t="s">
        <v>1320</v>
      </c>
      <c r="S162" s="21" t="s">
        <v>1321</v>
      </c>
      <c r="T162" s="21" t="s">
        <v>1316</v>
      </c>
      <c r="U162" s="21" t="s">
        <v>1870</v>
      </c>
      <c r="V162" s="21" t="s">
        <v>1871</v>
      </c>
      <c r="W162" s="20" t="s">
        <v>1872</v>
      </c>
      <c r="X162" s="21" t="s">
        <v>1873</v>
      </c>
      <c r="Y162" s="21" t="s">
        <v>1874</v>
      </c>
      <c r="Z162" s="21" t="s">
        <v>1875</v>
      </c>
      <c r="AA162" s="20">
        <v>57</v>
      </c>
      <c r="AB162" s="20" t="s">
        <v>1473</v>
      </c>
      <c r="AC162" s="21" t="s">
        <v>1371</v>
      </c>
      <c r="AD162" s="20" t="s">
        <v>1311</v>
      </c>
      <c r="AE162" s="16" t="str" cm="1">
        <f t="array" ref="AE162">IF(AF162="","",INDEX(전산회선!$E$4:$E$1141,_xlfn.AGGREGATE(15,6,ROW(전산회선!$E$4:$E$1141)-ROW(전산회선!$E$4)+1/((전산회선!$B$4:$B$1141=$E162)*(전산회선!$F$4:$F$1141=AF162)),1)))</f>
        <v>홈일반전화</v>
      </c>
      <c r="AF162" s="16">
        <f>IFERROR(IF(_xlfn.MAXIFS(전산회선!$F$4:$F$1141,전산회선!$B$4:$B$1141,$E162)=0,"",_xlfn.MAXIFS(전산회선!$F$4:$F$1141,전산회선!$B$4:$B$1141,$E162)),"")</f>
        <v>2</v>
      </c>
      <c r="AG162" s="16" t="str" cm="1">
        <f t="array" ref="AG162">IF(AH162="","",INDEX(전산회선!$E$4:$E$1141,_xlfn.AGGREGATE(15,6,ROW(전산회선!$E$4:$E$1141)-ROW(전산회선!$E$4)+1/((전산회선!$B$4:$B$1141=$E162)*(전산회선!$F$4:$F$1141=AH162)),1)))</f>
        <v>MeGA인터넷</v>
      </c>
      <c r="AH162" s="16">
        <f>IFERROR(IF(_xlfn.MAXIFS(전산회선!$F$4:$F$1141,전산회선!$B$4:$B$1141,$E162,전산회선!$F$4:$F$1141,"&lt;"&amp;AF162)=0,"",_xlfn.MAXIFS(전산회선!$F$4:$F$1141,전산회선!$B$4:$B$1141,$E162,전산회선!$F$4:$F$1141,"&lt;"&amp;AF162)),"")</f>
        <v>1</v>
      </c>
      <c r="AI162" s="16" t="str" cm="1">
        <f t="array" ref="AI162">IF(AJ162="","",INDEX(전산회선!$E$4:$E$1141,_xlfn.AGGREGATE(15,6,ROW(전산회선!$E$4:$E$1141)-ROW(전산회선!$E$4)+1/((전산회선!$B$4:$B$1141=$E162)*(전산회선!$F$4:$F$1141=AJ162)),1)))</f>
        <v/>
      </c>
      <c r="AJ162" s="16" t="str">
        <f>IFERROR(IF(_xlfn.MAXIFS(전산회선!$F$4:$F$1141,전산회선!$B$4:$B$1141,$E162,전산회선!$F$4:$F$1141,"&lt;"&amp;AH162)=0,"",_xlfn.MAXIFS(전산회선!$F$4:$F$1141,전산회선!$B$4:$B$1141,$E162,전산회선!$F$4:$F$1141,"&lt;"&amp;AH162)),"")</f>
        <v/>
      </c>
      <c r="AK162" s="16" t="str" cm="1">
        <f t="array" ref="AK162">IF(AL162="","",INDEX(전산회선!$E$4:$E$1141,_xlfn.AGGREGATE(15,6,ROW(전산회선!$E$4:$E$1141)-ROW(전산회선!$E$4)+1/((전산회선!$B$4:$B$1141=$E162)*(전산회선!$F$4:$F$1141=AL162)),1)))</f>
        <v/>
      </c>
      <c r="AL162" s="16" t="str">
        <f>IFERROR(IF(_xlfn.MAXIFS(전산회선!$F$4:$F$1141,전산회선!$B$4:$B$1141,$E162,전산회선!$F$4:$F$1141,"&lt;"&amp;AJ162)=0,"",_xlfn.MAXIFS(전산회선!$F$4:$F$1141,전산회선!$B$4:$B$1141,$E162,전산회선!$F$4:$F$1141,"&lt;"&amp;AJ162)),"")</f>
        <v/>
      </c>
      <c r="AM162" s="16" t="str" cm="1">
        <f t="array" ref="AM162">IF(AN162="","",INDEX(전산회선!$E$4:$E$1141,_xlfn.AGGREGATE(15,6,ROW(전산회선!$E$4:$E$1141)-ROW(전산회선!$E$4)+1/((전산회선!$B$4:$B$1141=$E162)*(전산회선!$F$4:$F$1141=AN162)),1)))</f>
        <v/>
      </c>
      <c r="AN162" s="16" t="str">
        <f>IFERROR(IF(_xlfn.MAXIFS(전산회선!$F$4:$F$1141,전산회선!$B$4:$B$1141,$E162,전산회선!$F$4:$F$1141,"&lt;"&amp;AL162)=0,"",_xlfn.MAXIFS(전산회선!$F$4:$F$1141,전산회선!$B$4:$B$1141,$E162,전산회선!$F$4:$F$1141,"&lt;"&amp;AL162)),"")</f>
        <v/>
      </c>
      <c r="AO162" s="23">
        <v>31000</v>
      </c>
      <c r="AP162" s="23">
        <v>31000</v>
      </c>
      <c r="AQ162" s="23">
        <v>31000</v>
      </c>
      <c r="AR162" s="23">
        <v>31000</v>
      </c>
      <c r="AS162" s="23">
        <v>31000</v>
      </c>
      <c r="AT162" s="23">
        <v>31000</v>
      </c>
      <c r="AU162" s="23">
        <v>31000</v>
      </c>
      <c r="AV162" s="23">
        <v>31000</v>
      </c>
      <c r="AW162" s="23">
        <v>31000</v>
      </c>
      <c r="AX162" s="23">
        <v>31000</v>
      </c>
      <c r="AY162" s="23">
        <v>31000</v>
      </c>
      <c r="AZ162" s="23">
        <v>31000</v>
      </c>
      <c r="BA162" s="23">
        <v>31000</v>
      </c>
      <c r="BB162" s="23">
        <f t="shared" si="14"/>
        <v>372000</v>
      </c>
      <c r="BC162" s="23">
        <v>0</v>
      </c>
      <c r="BD162" s="23">
        <v>0</v>
      </c>
      <c r="BE162" s="23">
        <v>0</v>
      </c>
      <c r="BF162" s="23">
        <v>0</v>
      </c>
      <c r="BG162" s="23">
        <v>0</v>
      </c>
      <c r="BH162" s="23">
        <v>0</v>
      </c>
      <c r="BI162" s="23">
        <v>0</v>
      </c>
      <c r="BJ162" s="23">
        <v>0</v>
      </c>
      <c r="BK162" s="23">
        <v>0</v>
      </c>
      <c r="BL162" s="23">
        <v>0</v>
      </c>
      <c r="BM162" s="23">
        <v>0</v>
      </c>
      <c r="BN162" s="23">
        <v>0</v>
      </c>
      <c r="BO162" s="23">
        <v>0</v>
      </c>
      <c r="BP162" s="23">
        <v>0</v>
      </c>
      <c r="BQ162" s="17" t="str">
        <f>IFERROR(INDEX(피벗!$BL$5:$CH$5,1,MATCH($BR162,INDEX(피벗!$BL:$CH,MATCH($E162,피벗!$BJ:$BJ,0),0),0)),"")</f>
        <v/>
      </c>
      <c r="BR162" s="23" t="str">
        <f>IFERROR(LARGE(INDEX(피벗!$BL:$CH,MATCH(성장고객!$E162,피벗!$BJ:$BJ,0),0),1),"")</f>
        <v/>
      </c>
      <c r="BS162" s="27" t="str">
        <f t="shared" si="15"/>
        <v/>
      </c>
      <c r="BT162" s="17" t="str">
        <f>IFERROR(INDEX(피벗!$BL$5:$CH$5,1,MATCH($BU162,INDEX(피벗!$BL:$CH,MATCH($E162,피벗!$BJ:$BJ,0),0),0)),"")</f>
        <v/>
      </c>
      <c r="BU162" s="23" t="str">
        <f>IFERROR(LARGE(INDEX(피벗!$BL:$CH,MATCH(성장고객!$E162,피벗!$BJ:$BJ,0),0),2),"")</f>
        <v/>
      </c>
      <c r="BV162" s="27" t="str">
        <f t="shared" si="16"/>
        <v/>
      </c>
      <c r="BW162" s="17" t="str">
        <f>IFERROR(INDEX(피벗!$BL$5:$CH$5,1,MATCH($BX162,INDEX(피벗!$BL:$CH,MATCH($E162,피벗!$BJ:$BJ,0),0),0)),"")</f>
        <v/>
      </c>
      <c r="BX162" s="23" t="str">
        <f>IFERROR(LARGE(INDEX(피벗!$BL:$CH,MATCH(성장고객!$E162,피벗!$BJ:$BJ,0),0),3),"")</f>
        <v/>
      </c>
      <c r="BY162" s="27" t="str">
        <f t="shared" si="17"/>
        <v/>
      </c>
      <c r="BZ162" s="17" t="str">
        <f>IFERROR(INDEX(피벗!$BL$5:$CH$5,1,MATCH($CA162,INDEX(피벗!$BL:$CH,MATCH($E162,피벗!$BJ:$BJ,0),0),0)),"")</f>
        <v/>
      </c>
      <c r="CA162" s="23" t="str">
        <f>IFERROR(LARGE(INDEX(피벗!$BL:$CH,MATCH(성장고객!$E162,피벗!$BJ:$BJ,0),0),4),"")</f>
        <v/>
      </c>
      <c r="CB162" s="27" t="str">
        <f t="shared" si="18"/>
        <v/>
      </c>
      <c r="CC162" s="17" t="str">
        <f>IFERROR(INDEX(피벗!$BL$5:$CH$5,1,MATCH($CD162,INDEX(피벗!$BL:$CH,MATCH($E162,피벗!$BJ:$BJ,0),0),0)),"")</f>
        <v/>
      </c>
      <c r="CD162" s="23" t="str">
        <f>IFERROR(LARGE(INDEX(피벗!$BL:$CH,MATCH(성장고객!$E162,피벗!$BJ:$BJ,0),0),5),"")</f>
        <v/>
      </c>
      <c r="CE162" s="27" t="str">
        <f t="shared" si="19"/>
        <v/>
      </c>
      <c r="CF162" s="23" t="str">
        <f>IFERROR(INDEX(피벗!$CI:$CI,MATCH($E162,피벗!$BJ:$BJ,0)),"")</f>
        <v/>
      </c>
      <c r="CG162" s="25" t="str">
        <f t="shared" si="20"/>
        <v/>
      </c>
      <c r="CH162" s="17" t="str">
        <f>IFERROR(INDEX(피벗!$EZ$5:$GE$5,1,MATCH($CI162,INDEX(피벗!$EZ:$GE,MATCH($E162,피벗!$EY:$EY,0),0),0)),"")</f>
        <v>MeGA인터넷</v>
      </c>
      <c r="CI162" s="23">
        <f>IFERROR(LARGE(INDEX(피벗!$EZ:$GE,MATCH(성장고객!$E162,피벗!$EY:$EY,0),0),1),"")</f>
        <v>240000</v>
      </c>
      <c r="CJ162" s="17" t="str">
        <f>IFERROR(INDEX(피벗!$EZ$5:$GE$5,1,MATCH($CK162,INDEX(피벗!$EZ:$GE,MATCH($E162,피벗!$EY:$EY,0),0),0)),"")</f>
        <v>홈일반전화</v>
      </c>
      <c r="CK162" s="23">
        <f>IFERROR(LARGE(INDEX(피벗!$EZ:$GE,MATCH(성장고객!$E162,피벗!$EY:$EY,0),0),2),"")</f>
        <v>132000</v>
      </c>
      <c r="CL162" s="17" t="str">
        <f>IFERROR(INDEX(피벗!$EZ$5:$GE$5,1,MATCH($CM162,INDEX(피벗!$EZ:$GE,MATCH($E162,피벗!$EY:$EY,0),0),0)),"")</f>
        <v>AI기업지능망</v>
      </c>
      <c r="CM162" s="23">
        <f>IFERROR(LARGE(INDEX(피벗!$EZ:$GE,MATCH(성장고객!$E162,피벗!$EY:$EY,0),0),3),"")</f>
        <v>0</v>
      </c>
      <c r="CN162" s="17" t="str">
        <f>IFERROR(INDEX(피벗!$EZ$5:$GE$5,1,MATCH($CO162,INDEX(피벗!$EZ:$GE,MATCH($E162,피벗!$EY:$EY,0),0),0)),"")</f>
        <v/>
      </c>
      <c r="CO162" s="23" t="str">
        <f>IFERROR(LARGE(INDEX(피벗!$EZ:$GE,MATCH(성장고객!$E162,피벗!$EY:$EY,0),0),4),"")</f>
        <v/>
      </c>
      <c r="CP162" s="17" t="str">
        <f>IFERROR(INDEX(피벗!$EZ$5:$GE$5,1,MATCH($CQ162,INDEX(피벗!$EZ:$GE,MATCH($E162,피벗!$EY:$EY,0),0),0)),"")</f>
        <v/>
      </c>
      <c r="CQ162" s="23" t="str">
        <f>IFERROR(LARGE(INDEX(피벗!$EZ:$GE,MATCH(성장고객!$E162,피벗!$EY:$EY,0),0),5),"")</f>
        <v/>
      </c>
      <c r="CR162" s="23">
        <f>IFERROR(INDEX(피벗!$GF:$GF,MATCH($E162,피벗!$EY:$EY,0)),"")</f>
        <v>372000</v>
      </c>
    </row>
    <row r="163" spans="1:96" x14ac:dyDescent="0.45">
      <c r="A163" s="20" t="s">
        <v>982</v>
      </c>
      <c r="B163" s="20" t="s">
        <v>29</v>
      </c>
      <c r="C163" s="20" t="s">
        <v>30</v>
      </c>
      <c r="D163" s="20" t="s">
        <v>993</v>
      </c>
      <c r="E163" s="20" t="s">
        <v>1075</v>
      </c>
      <c r="F163" s="21" t="s">
        <v>1076</v>
      </c>
      <c r="G163" s="21" t="s">
        <v>1</v>
      </c>
      <c r="H163" s="21" t="s">
        <v>0</v>
      </c>
      <c r="I163" s="22"/>
      <c r="J163" s="22"/>
      <c r="K163" s="20" t="s">
        <v>0</v>
      </c>
      <c r="L163" s="20" t="s">
        <v>1316</v>
      </c>
      <c r="M163" s="20" t="s">
        <v>1311</v>
      </c>
      <c r="N163" s="20" t="s">
        <v>1317</v>
      </c>
      <c r="O163" s="21" t="s">
        <v>1525</v>
      </c>
      <c r="P163" s="21">
        <v>1</v>
      </c>
      <c r="Q163" s="21" t="s">
        <v>1392</v>
      </c>
      <c r="R163" s="21" t="s">
        <v>1320</v>
      </c>
      <c r="S163" s="21" t="s">
        <v>1321</v>
      </c>
      <c r="T163" s="21" t="s">
        <v>1316</v>
      </c>
      <c r="U163" s="21" t="s">
        <v>1359</v>
      </c>
      <c r="V163" s="21" t="s">
        <v>1588</v>
      </c>
      <c r="W163" s="20" t="s">
        <v>1589</v>
      </c>
      <c r="X163" s="21" t="s">
        <v>1590</v>
      </c>
      <c r="Y163" s="21" t="s">
        <v>1591</v>
      </c>
      <c r="Z163" s="21" t="s">
        <v>1592</v>
      </c>
      <c r="AA163" s="20">
        <v>21</v>
      </c>
      <c r="AB163" s="20" t="s">
        <v>1593</v>
      </c>
      <c r="AC163" s="21" t="s">
        <v>1594</v>
      </c>
      <c r="AD163" s="20" t="s">
        <v>1311</v>
      </c>
      <c r="AE163" s="16" t="str" cm="1">
        <f t="array" ref="AE163">IF(AF163="","",INDEX(전산회선!$E$4:$E$1141,_xlfn.AGGREGATE(15,6,ROW(전산회선!$E$4:$E$1141)-ROW(전산회선!$E$4)+1/((전산회선!$B$4:$B$1141=$E163)*(전산회선!$F$4:$F$1141=AF163)),1)))</f>
        <v/>
      </c>
      <c r="AF163" s="16" t="str">
        <f>IFERROR(IF(_xlfn.MAXIFS(전산회선!$F$4:$F$1141,전산회선!$B$4:$B$1141,$E163)=0,"",_xlfn.MAXIFS(전산회선!$F$4:$F$1141,전산회선!$B$4:$B$1141,$E163)),"")</f>
        <v/>
      </c>
      <c r="AG163" s="16" t="str" cm="1">
        <f t="array" ref="AG163">IF(AH163="","",INDEX(전산회선!$E$4:$E$1141,_xlfn.AGGREGATE(15,6,ROW(전산회선!$E$4:$E$1141)-ROW(전산회선!$E$4)+1/((전산회선!$B$4:$B$1141=$E163)*(전산회선!$F$4:$F$1141=AH163)),1)))</f>
        <v/>
      </c>
      <c r="AH163" s="16" t="str">
        <f>IFERROR(IF(_xlfn.MAXIFS(전산회선!$F$4:$F$1141,전산회선!$B$4:$B$1141,$E163,전산회선!$F$4:$F$1141,"&lt;"&amp;AF163)=0,"",_xlfn.MAXIFS(전산회선!$F$4:$F$1141,전산회선!$B$4:$B$1141,$E163,전산회선!$F$4:$F$1141,"&lt;"&amp;AF163)),"")</f>
        <v/>
      </c>
      <c r="AI163" s="16" t="str" cm="1">
        <f t="array" ref="AI163">IF(AJ163="","",INDEX(전산회선!$E$4:$E$1141,_xlfn.AGGREGATE(15,6,ROW(전산회선!$E$4:$E$1141)-ROW(전산회선!$E$4)+1/((전산회선!$B$4:$B$1141=$E163)*(전산회선!$F$4:$F$1141=AJ163)),1)))</f>
        <v/>
      </c>
      <c r="AJ163" s="16" t="str">
        <f>IFERROR(IF(_xlfn.MAXIFS(전산회선!$F$4:$F$1141,전산회선!$B$4:$B$1141,$E163,전산회선!$F$4:$F$1141,"&lt;"&amp;AH163)=0,"",_xlfn.MAXIFS(전산회선!$F$4:$F$1141,전산회선!$B$4:$B$1141,$E163,전산회선!$F$4:$F$1141,"&lt;"&amp;AH163)),"")</f>
        <v/>
      </c>
      <c r="AK163" s="16" t="str" cm="1">
        <f t="array" ref="AK163">IF(AL163="","",INDEX(전산회선!$E$4:$E$1141,_xlfn.AGGREGATE(15,6,ROW(전산회선!$E$4:$E$1141)-ROW(전산회선!$E$4)+1/((전산회선!$B$4:$B$1141=$E163)*(전산회선!$F$4:$F$1141=AL163)),1)))</f>
        <v/>
      </c>
      <c r="AL163" s="16" t="str">
        <f>IFERROR(IF(_xlfn.MAXIFS(전산회선!$F$4:$F$1141,전산회선!$B$4:$B$1141,$E163,전산회선!$F$4:$F$1141,"&lt;"&amp;AJ163)=0,"",_xlfn.MAXIFS(전산회선!$F$4:$F$1141,전산회선!$B$4:$B$1141,$E163,전산회선!$F$4:$F$1141,"&lt;"&amp;AJ163)),"")</f>
        <v/>
      </c>
      <c r="AM163" s="16" t="str" cm="1">
        <f t="array" ref="AM163">IF(AN163="","",INDEX(전산회선!$E$4:$E$1141,_xlfn.AGGREGATE(15,6,ROW(전산회선!$E$4:$E$1141)-ROW(전산회선!$E$4)+1/((전산회선!$B$4:$B$1141=$E163)*(전산회선!$F$4:$F$1141=AN163)),1)))</f>
        <v/>
      </c>
      <c r="AN163" s="16" t="str">
        <f>IFERROR(IF(_xlfn.MAXIFS(전산회선!$F$4:$F$1141,전산회선!$B$4:$B$1141,$E163,전산회선!$F$4:$F$1141,"&lt;"&amp;AL163)=0,"",_xlfn.MAXIFS(전산회선!$F$4:$F$1141,전산회선!$B$4:$B$1141,$E163,전산회선!$F$4:$F$1141,"&lt;"&amp;AL163)),"")</f>
        <v/>
      </c>
      <c r="AO163" s="23">
        <v>2950</v>
      </c>
      <c r="AP163" s="23">
        <v>2950</v>
      </c>
      <c r="AQ163" s="23">
        <v>2950</v>
      </c>
      <c r="AR163" s="23">
        <v>2950</v>
      </c>
      <c r="AS163" s="23">
        <v>2950</v>
      </c>
      <c r="AT163" s="23">
        <v>2950</v>
      </c>
      <c r="AU163" s="23">
        <v>2950</v>
      </c>
      <c r="AV163" s="23">
        <v>2950</v>
      </c>
      <c r="AW163" s="23">
        <v>2950</v>
      </c>
      <c r="AX163" s="23">
        <v>2950</v>
      </c>
      <c r="AY163" s="23">
        <v>0</v>
      </c>
      <c r="AZ163" s="23">
        <v>0</v>
      </c>
      <c r="BA163" s="23">
        <v>2458.3333333333335</v>
      </c>
      <c r="BB163" s="23">
        <f t="shared" si="14"/>
        <v>29500</v>
      </c>
      <c r="BC163" s="23">
        <v>0</v>
      </c>
      <c r="BD163" s="23">
        <v>0</v>
      </c>
      <c r="BE163" s="23">
        <v>0</v>
      </c>
      <c r="BF163" s="23">
        <v>0</v>
      </c>
      <c r="BG163" s="23">
        <v>0</v>
      </c>
      <c r="BH163" s="23">
        <v>0</v>
      </c>
      <c r="BI163" s="23">
        <v>0</v>
      </c>
      <c r="BJ163" s="23">
        <v>0</v>
      </c>
      <c r="BK163" s="23">
        <v>0</v>
      </c>
      <c r="BL163" s="23">
        <v>0</v>
      </c>
      <c r="BM163" s="23">
        <v>0</v>
      </c>
      <c r="BN163" s="23">
        <v>0</v>
      </c>
      <c r="BO163" s="23">
        <v>0</v>
      </c>
      <c r="BP163" s="23">
        <v>0</v>
      </c>
      <c r="BQ163" s="17" t="str">
        <f>IFERROR(INDEX(피벗!$BL$5:$CH$5,1,MATCH($BR163,INDEX(피벗!$BL:$CH,MATCH($E163,피벗!$BJ:$BJ,0),0),0)),"")</f>
        <v/>
      </c>
      <c r="BR163" s="23" t="str">
        <f>IFERROR(LARGE(INDEX(피벗!$BL:$CH,MATCH(성장고객!$E163,피벗!$BJ:$BJ,0),0),1),"")</f>
        <v/>
      </c>
      <c r="BS163" s="27" t="str">
        <f t="shared" si="15"/>
        <v/>
      </c>
      <c r="BT163" s="17" t="str">
        <f>IFERROR(INDEX(피벗!$BL$5:$CH$5,1,MATCH($BU163,INDEX(피벗!$BL:$CH,MATCH($E163,피벗!$BJ:$BJ,0),0),0)),"")</f>
        <v/>
      </c>
      <c r="BU163" s="23" t="str">
        <f>IFERROR(LARGE(INDEX(피벗!$BL:$CH,MATCH(성장고객!$E163,피벗!$BJ:$BJ,0),0),2),"")</f>
        <v/>
      </c>
      <c r="BV163" s="27" t="str">
        <f t="shared" si="16"/>
        <v/>
      </c>
      <c r="BW163" s="17" t="str">
        <f>IFERROR(INDEX(피벗!$BL$5:$CH$5,1,MATCH($BX163,INDEX(피벗!$BL:$CH,MATCH($E163,피벗!$BJ:$BJ,0),0),0)),"")</f>
        <v/>
      </c>
      <c r="BX163" s="23" t="str">
        <f>IFERROR(LARGE(INDEX(피벗!$BL:$CH,MATCH(성장고객!$E163,피벗!$BJ:$BJ,0),0),3),"")</f>
        <v/>
      </c>
      <c r="BY163" s="27" t="str">
        <f t="shared" si="17"/>
        <v/>
      </c>
      <c r="BZ163" s="17" t="str">
        <f>IFERROR(INDEX(피벗!$BL$5:$CH$5,1,MATCH($CA163,INDEX(피벗!$BL:$CH,MATCH($E163,피벗!$BJ:$BJ,0),0),0)),"")</f>
        <v/>
      </c>
      <c r="CA163" s="23" t="str">
        <f>IFERROR(LARGE(INDEX(피벗!$BL:$CH,MATCH(성장고객!$E163,피벗!$BJ:$BJ,0),0),4),"")</f>
        <v/>
      </c>
      <c r="CB163" s="27" t="str">
        <f t="shared" si="18"/>
        <v/>
      </c>
      <c r="CC163" s="17" t="str">
        <f>IFERROR(INDEX(피벗!$BL$5:$CH$5,1,MATCH($CD163,INDEX(피벗!$BL:$CH,MATCH($E163,피벗!$BJ:$BJ,0),0),0)),"")</f>
        <v/>
      </c>
      <c r="CD163" s="23" t="str">
        <f>IFERROR(LARGE(INDEX(피벗!$BL:$CH,MATCH(성장고객!$E163,피벗!$BJ:$BJ,0),0),5),"")</f>
        <v/>
      </c>
      <c r="CE163" s="27" t="str">
        <f t="shared" si="19"/>
        <v/>
      </c>
      <c r="CF163" s="23" t="str">
        <f>IFERROR(INDEX(피벗!$CI:$CI,MATCH($E163,피벗!$BJ:$BJ,0)),"")</f>
        <v/>
      </c>
      <c r="CG163" s="25" t="str">
        <f t="shared" si="20"/>
        <v/>
      </c>
      <c r="CH163" s="17" t="str">
        <f>IFERROR(INDEX(피벗!$EZ$5:$GE$5,1,MATCH($CI163,INDEX(피벗!$EZ:$GE,MATCH($E163,피벗!$EY:$EY,0),0),0)),"")</f>
        <v>기업메시징</v>
      </c>
      <c r="CI163" s="23">
        <f>IFERROR(LARGE(INDEX(피벗!$EZ:$GE,MATCH(성장고객!$E163,피벗!$EY:$EY,0),0),1),"")</f>
        <v>29500</v>
      </c>
      <c r="CJ163" s="17" t="str">
        <f>IFERROR(INDEX(피벗!$EZ$5:$GE$5,1,MATCH($CK163,INDEX(피벗!$EZ:$GE,MATCH($E163,피벗!$EY:$EY,0),0),0)),"")</f>
        <v/>
      </c>
      <c r="CK163" s="23" t="str">
        <f>IFERROR(LARGE(INDEX(피벗!$EZ:$GE,MATCH(성장고객!$E163,피벗!$EY:$EY,0),0),2),"")</f>
        <v/>
      </c>
      <c r="CL163" s="17" t="str">
        <f>IFERROR(INDEX(피벗!$EZ$5:$GE$5,1,MATCH($CM163,INDEX(피벗!$EZ:$GE,MATCH($E163,피벗!$EY:$EY,0),0),0)),"")</f>
        <v/>
      </c>
      <c r="CM163" s="23" t="str">
        <f>IFERROR(LARGE(INDEX(피벗!$EZ:$GE,MATCH(성장고객!$E163,피벗!$EY:$EY,0),0),3),"")</f>
        <v/>
      </c>
      <c r="CN163" s="17" t="str">
        <f>IFERROR(INDEX(피벗!$EZ$5:$GE$5,1,MATCH($CO163,INDEX(피벗!$EZ:$GE,MATCH($E163,피벗!$EY:$EY,0),0),0)),"")</f>
        <v/>
      </c>
      <c r="CO163" s="23" t="str">
        <f>IFERROR(LARGE(INDEX(피벗!$EZ:$GE,MATCH(성장고객!$E163,피벗!$EY:$EY,0),0),4),"")</f>
        <v/>
      </c>
      <c r="CP163" s="17" t="str">
        <f>IFERROR(INDEX(피벗!$EZ$5:$GE$5,1,MATCH($CQ163,INDEX(피벗!$EZ:$GE,MATCH($E163,피벗!$EY:$EY,0),0),0)),"")</f>
        <v/>
      </c>
      <c r="CQ163" s="23" t="str">
        <f>IFERROR(LARGE(INDEX(피벗!$EZ:$GE,MATCH(성장고객!$E163,피벗!$EY:$EY,0),0),5),"")</f>
        <v/>
      </c>
      <c r="CR163" s="23">
        <f>IFERROR(INDEX(피벗!$GF:$GF,MATCH($E163,피벗!$EY:$EY,0)),"")</f>
        <v>29500</v>
      </c>
    </row>
    <row r="164" spans="1:96" x14ac:dyDescent="0.45">
      <c r="A164" s="20" t="s">
        <v>982</v>
      </c>
      <c r="B164" s="20" t="s">
        <v>29</v>
      </c>
      <c r="C164" s="20" t="s">
        <v>104</v>
      </c>
      <c r="D164" s="20" t="s">
        <v>1099</v>
      </c>
      <c r="E164" s="20" t="s">
        <v>172</v>
      </c>
      <c r="F164" s="21" t="s">
        <v>173</v>
      </c>
      <c r="G164" s="21" t="s">
        <v>1</v>
      </c>
      <c r="H164" s="21" t="s">
        <v>25</v>
      </c>
      <c r="I164" s="22" t="s">
        <v>174</v>
      </c>
      <c r="J164" s="22" t="s">
        <v>175</v>
      </c>
      <c r="K164" s="20" t="s">
        <v>25</v>
      </c>
      <c r="L164" s="20" t="s">
        <v>1316</v>
      </c>
      <c r="M164" s="20" t="s">
        <v>1562</v>
      </c>
      <c r="N164" s="20" t="s">
        <v>1563</v>
      </c>
      <c r="O164" s="21" t="s">
        <v>9</v>
      </c>
      <c r="P164" s="21">
        <v>1</v>
      </c>
      <c r="Q164" s="21" t="s">
        <v>1392</v>
      </c>
      <c r="R164" s="21" t="s">
        <v>1320</v>
      </c>
      <c r="S164" s="21" t="s">
        <v>1321</v>
      </c>
      <c r="T164" s="21" t="s">
        <v>1316</v>
      </c>
      <c r="U164" s="21" t="s">
        <v>1748</v>
      </c>
      <c r="V164" s="21" t="s">
        <v>1749</v>
      </c>
      <c r="W164" s="20" t="s">
        <v>1750</v>
      </c>
      <c r="X164" s="21" t="s">
        <v>1751</v>
      </c>
      <c r="Y164" s="21" t="s">
        <v>1752</v>
      </c>
      <c r="Z164" s="21" t="s">
        <v>1753</v>
      </c>
      <c r="AA164" s="20">
        <v>9</v>
      </c>
      <c r="AB164" s="20" t="s">
        <v>1593</v>
      </c>
      <c r="AC164" s="21" t="s">
        <v>1754</v>
      </c>
      <c r="AD164" s="20" t="s">
        <v>1311</v>
      </c>
      <c r="AE164" s="16" t="str" cm="1">
        <f t="array" ref="AE164">IF(AF164="","",INDEX(전산회선!$E$4:$E$1141,_xlfn.AGGREGATE(15,6,ROW(전산회선!$E$4:$E$1141)-ROW(전산회선!$E$4)+1/((전산회선!$B$4:$B$1141=$E164)*(전산회선!$F$4:$F$1141=AF164)),1)))</f>
        <v>기업인터넷</v>
      </c>
      <c r="AF164" s="16">
        <f>IFERROR(IF(_xlfn.MAXIFS(전산회선!$F$4:$F$1141,전산회선!$B$4:$B$1141,$E164)=0,"",_xlfn.MAXIFS(전산회선!$F$4:$F$1141,전산회선!$B$4:$B$1141,$E164)),"")</f>
        <v>1</v>
      </c>
      <c r="AG164" s="16" t="str" cm="1">
        <f t="array" ref="AG164">IF(AH164="","",INDEX(전산회선!$E$4:$E$1141,_xlfn.AGGREGATE(15,6,ROW(전산회선!$E$4:$E$1141)-ROW(전산회선!$E$4)+1/((전산회선!$B$4:$B$1141=$E164)*(전산회선!$F$4:$F$1141=AH164)),1)))</f>
        <v/>
      </c>
      <c r="AH164" s="16" t="str">
        <f>IFERROR(IF(_xlfn.MAXIFS(전산회선!$F$4:$F$1141,전산회선!$B$4:$B$1141,$E164,전산회선!$F$4:$F$1141,"&lt;"&amp;AF164)=0,"",_xlfn.MAXIFS(전산회선!$F$4:$F$1141,전산회선!$B$4:$B$1141,$E164,전산회선!$F$4:$F$1141,"&lt;"&amp;AF164)),"")</f>
        <v/>
      </c>
      <c r="AI164" s="16" t="str" cm="1">
        <f t="array" ref="AI164">IF(AJ164="","",INDEX(전산회선!$E$4:$E$1141,_xlfn.AGGREGATE(15,6,ROW(전산회선!$E$4:$E$1141)-ROW(전산회선!$E$4)+1/((전산회선!$B$4:$B$1141=$E164)*(전산회선!$F$4:$F$1141=AJ164)),1)))</f>
        <v/>
      </c>
      <c r="AJ164" s="16" t="str">
        <f>IFERROR(IF(_xlfn.MAXIFS(전산회선!$F$4:$F$1141,전산회선!$B$4:$B$1141,$E164,전산회선!$F$4:$F$1141,"&lt;"&amp;AH164)=0,"",_xlfn.MAXIFS(전산회선!$F$4:$F$1141,전산회선!$B$4:$B$1141,$E164,전산회선!$F$4:$F$1141,"&lt;"&amp;AH164)),"")</f>
        <v/>
      </c>
      <c r="AK164" s="16" t="str" cm="1">
        <f t="array" ref="AK164">IF(AL164="","",INDEX(전산회선!$E$4:$E$1141,_xlfn.AGGREGATE(15,6,ROW(전산회선!$E$4:$E$1141)-ROW(전산회선!$E$4)+1/((전산회선!$B$4:$B$1141=$E164)*(전산회선!$F$4:$F$1141=AL164)),1)))</f>
        <v/>
      </c>
      <c r="AL164" s="16" t="str">
        <f>IFERROR(IF(_xlfn.MAXIFS(전산회선!$F$4:$F$1141,전산회선!$B$4:$B$1141,$E164,전산회선!$F$4:$F$1141,"&lt;"&amp;AJ164)=0,"",_xlfn.MAXIFS(전산회선!$F$4:$F$1141,전산회선!$B$4:$B$1141,$E164,전산회선!$F$4:$F$1141,"&lt;"&amp;AJ164)),"")</f>
        <v/>
      </c>
      <c r="AM164" s="16" t="str" cm="1">
        <f t="array" ref="AM164">IF(AN164="","",INDEX(전산회선!$E$4:$E$1141,_xlfn.AGGREGATE(15,6,ROW(전산회선!$E$4:$E$1141)-ROW(전산회선!$E$4)+1/((전산회선!$B$4:$B$1141=$E164)*(전산회선!$F$4:$F$1141=AN164)),1)))</f>
        <v/>
      </c>
      <c r="AN164" s="16" t="str">
        <f>IFERROR(IF(_xlfn.MAXIFS(전산회선!$F$4:$F$1141,전산회선!$B$4:$B$1141,$E164,전산회선!$F$4:$F$1141,"&lt;"&amp;AL164)=0,"",_xlfn.MAXIFS(전산회선!$F$4:$F$1141,전산회선!$B$4:$B$1141,$E164,전산회선!$F$4:$F$1141,"&lt;"&amp;AL164)),"")</f>
        <v/>
      </c>
      <c r="AO164" s="23">
        <v>755000</v>
      </c>
      <c r="AP164" s="23">
        <v>755000</v>
      </c>
      <c r="AQ164" s="23">
        <v>755000</v>
      </c>
      <c r="AR164" s="23">
        <v>755000</v>
      </c>
      <c r="AS164" s="23">
        <v>755000</v>
      </c>
      <c r="AT164" s="23">
        <v>755000</v>
      </c>
      <c r="AU164" s="23">
        <v>755000</v>
      </c>
      <c r="AV164" s="23">
        <v>755000</v>
      </c>
      <c r="AW164" s="23">
        <v>755000</v>
      </c>
      <c r="AX164" s="23">
        <v>755000</v>
      </c>
      <c r="AY164" s="23">
        <v>755000</v>
      </c>
      <c r="AZ164" s="23">
        <v>755000</v>
      </c>
      <c r="BA164" s="23">
        <v>755000</v>
      </c>
      <c r="BB164" s="23">
        <f t="shared" si="14"/>
        <v>9060000</v>
      </c>
      <c r="BC164" s="23">
        <v>0</v>
      </c>
      <c r="BD164" s="23">
        <v>0</v>
      </c>
      <c r="BE164" s="23">
        <v>0</v>
      </c>
      <c r="BF164" s="23">
        <v>0</v>
      </c>
      <c r="BG164" s="23">
        <v>0</v>
      </c>
      <c r="BH164" s="23">
        <v>0</v>
      </c>
      <c r="BI164" s="23">
        <v>0</v>
      </c>
      <c r="BJ164" s="23">
        <v>0</v>
      </c>
      <c r="BK164" s="23">
        <v>0</v>
      </c>
      <c r="BL164" s="23">
        <v>0</v>
      </c>
      <c r="BM164" s="23">
        <v>0</v>
      </c>
      <c r="BN164" s="23">
        <v>0</v>
      </c>
      <c r="BO164" s="23">
        <v>0</v>
      </c>
      <c r="BP164" s="23">
        <v>0</v>
      </c>
      <c r="BQ164" s="17" t="str">
        <f>IFERROR(INDEX(피벗!$BL$5:$CH$5,1,MATCH($BR164,INDEX(피벗!$BL:$CH,MATCH($E164,피벗!$BJ:$BJ,0),0),0)),"")</f>
        <v/>
      </c>
      <c r="BR164" s="23" t="str">
        <f>IFERROR(LARGE(INDEX(피벗!$BL:$CH,MATCH(성장고객!$E164,피벗!$BJ:$BJ,0),0),1),"")</f>
        <v/>
      </c>
      <c r="BS164" s="27" t="str">
        <f t="shared" si="15"/>
        <v/>
      </c>
      <c r="BT164" s="17" t="str">
        <f>IFERROR(INDEX(피벗!$BL$5:$CH$5,1,MATCH($BU164,INDEX(피벗!$BL:$CH,MATCH($E164,피벗!$BJ:$BJ,0),0),0)),"")</f>
        <v/>
      </c>
      <c r="BU164" s="23" t="str">
        <f>IFERROR(LARGE(INDEX(피벗!$BL:$CH,MATCH(성장고객!$E164,피벗!$BJ:$BJ,0),0),2),"")</f>
        <v/>
      </c>
      <c r="BV164" s="27" t="str">
        <f t="shared" si="16"/>
        <v/>
      </c>
      <c r="BW164" s="17" t="str">
        <f>IFERROR(INDEX(피벗!$BL$5:$CH$5,1,MATCH($BX164,INDEX(피벗!$BL:$CH,MATCH($E164,피벗!$BJ:$BJ,0),0),0)),"")</f>
        <v/>
      </c>
      <c r="BX164" s="23" t="str">
        <f>IFERROR(LARGE(INDEX(피벗!$BL:$CH,MATCH(성장고객!$E164,피벗!$BJ:$BJ,0),0),3),"")</f>
        <v/>
      </c>
      <c r="BY164" s="27" t="str">
        <f t="shared" si="17"/>
        <v/>
      </c>
      <c r="BZ164" s="17" t="str">
        <f>IFERROR(INDEX(피벗!$BL$5:$CH$5,1,MATCH($CA164,INDEX(피벗!$BL:$CH,MATCH($E164,피벗!$BJ:$BJ,0),0),0)),"")</f>
        <v/>
      </c>
      <c r="CA164" s="23" t="str">
        <f>IFERROR(LARGE(INDEX(피벗!$BL:$CH,MATCH(성장고객!$E164,피벗!$BJ:$BJ,0),0),4),"")</f>
        <v/>
      </c>
      <c r="CB164" s="27" t="str">
        <f t="shared" si="18"/>
        <v/>
      </c>
      <c r="CC164" s="17" t="str">
        <f>IFERROR(INDEX(피벗!$BL$5:$CH$5,1,MATCH($CD164,INDEX(피벗!$BL:$CH,MATCH($E164,피벗!$BJ:$BJ,0),0),0)),"")</f>
        <v/>
      </c>
      <c r="CD164" s="23" t="str">
        <f>IFERROR(LARGE(INDEX(피벗!$BL:$CH,MATCH(성장고객!$E164,피벗!$BJ:$BJ,0),0),5),"")</f>
        <v/>
      </c>
      <c r="CE164" s="27" t="str">
        <f t="shared" si="19"/>
        <v/>
      </c>
      <c r="CF164" s="23" t="str">
        <f>IFERROR(INDEX(피벗!$CI:$CI,MATCH($E164,피벗!$BJ:$BJ,0)),"")</f>
        <v/>
      </c>
      <c r="CG164" s="25" t="str">
        <f t="shared" si="20"/>
        <v/>
      </c>
      <c r="CH164" s="17" t="str">
        <f>IFERROR(INDEX(피벗!$EZ$5:$GE$5,1,MATCH($CI164,INDEX(피벗!$EZ:$GE,MATCH($E164,피벗!$EY:$EY,0),0),0)),"")</f>
        <v>기업인터넷</v>
      </c>
      <c r="CI164" s="23">
        <f>IFERROR(LARGE(INDEX(피벗!$EZ:$GE,MATCH(성장고객!$E164,피벗!$EY:$EY,0),0),1),"")</f>
        <v>9060000</v>
      </c>
      <c r="CJ164" s="17" t="str">
        <f>IFERROR(INDEX(피벗!$EZ$5:$GE$5,1,MATCH($CK164,INDEX(피벗!$EZ:$GE,MATCH($E164,피벗!$EY:$EY,0),0),0)),"")</f>
        <v/>
      </c>
      <c r="CK164" s="23" t="str">
        <f>IFERROR(LARGE(INDEX(피벗!$EZ:$GE,MATCH(성장고객!$E164,피벗!$EY:$EY,0),0),2),"")</f>
        <v/>
      </c>
      <c r="CL164" s="17" t="str">
        <f>IFERROR(INDEX(피벗!$EZ$5:$GE$5,1,MATCH($CM164,INDEX(피벗!$EZ:$GE,MATCH($E164,피벗!$EY:$EY,0),0),0)),"")</f>
        <v/>
      </c>
      <c r="CM164" s="23" t="str">
        <f>IFERROR(LARGE(INDEX(피벗!$EZ:$GE,MATCH(성장고객!$E164,피벗!$EY:$EY,0),0),3),"")</f>
        <v/>
      </c>
      <c r="CN164" s="17" t="str">
        <f>IFERROR(INDEX(피벗!$EZ$5:$GE$5,1,MATCH($CO164,INDEX(피벗!$EZ:$GE,MATCH($E164,피벗!$EY:$EY,0),0),0)),"")</f>
        <v/>
      </c>
      <c r="CO164" s="23" t="str">
        <f>IFERROR(LARGE(INDEX(피벗!$EZ:$GE,MATCH(성장고객!$E164,피벗!$EY:$EY,0),0),4),"")</f>
        <v/>
      </c>
      <c r="CP164" s="17" t="str">
        <f>IFERROR(INDEX(피벗!$EZ$5:$GE$5,1,MATCH($CQ164,INDEX(피벗!$EZ:$GE,MATCH($E164,피벗!$EY:$EY,0),0),0)),"")</f>
        <v/>
      </c>
      <c r="CQ164" s="23" t="str">
        <f>IFERROR(LARGE(INDEX(피벗!$EZ:$GE,MATCH(성장고객!$E164,피벗!$EY:$EY,0),0),5),"")</f>
        <v/>
      </c>
      <c r="CR164" s="23">
        <f>IFERROR(INDEX(피벗!$GF:$GF,MATCH($E164,피벗!$EY:$EY,0)),"")</f>
        <v>9060000</v>
      </c>
    </row>
    <row r="165" spans="1:96" x14ac:dyDescent="0.45">
      <c r="A165" s="20" t="s">
        <v>982</v>
      </c>
      <c r="B165" s="20" t="s">
        <v>701</v>
      </c>
      <c r="C165" s="20" t="s">
        <v>30</v>
      </c>
      <c r="D165" s="20" t="s">
        <v>983</v>
      </c>
      <c r="E165" s="20" t="s">
        <v>1105</v>
      </c>
      <c r="F165" s="21" t="s">
        <v>1106</v>
      </c>
      <c r="G165" s="21" t="s">
        <v>1</v>
      </c>
      <c r="H165" s="21" t="s">
        <v>25</v>
      </c>
      <c r="I165" s="22" t="s">
        <v>3151</v>
      </c>
      <c r="J165" s="22">
        <v>2168115505</v>
      </c>
      <c r="K165" s="20" t="s">
        <v>9</v>
      </c>
      <c r="L165" s="20" t="s">
        <v>9</v>
      </c>
      <c r="M165" s="20" t="s">
        <v>9</v>
      </c>
      <c r="N165" s="20" t="s">
        <v>9</v>
      </c>
      <c r="O165" s="21" t="s">
        <v>9</v>
      </c>
      <c r="P165" s="21" t="s">
        <v>9</v>
      </c>
      <c r="Q165" s="21" t="s">
        <v>9</v>
      </c>
      <c r="R165" s="21" t="s">
        <v>9</v>
      </c>
      <c r="S165" s="21" t="s">
        <v>9</v>
      </c>
      <c r="T165" s="21" t="s">
        <v>9</v>
      </c>
      <c r="U165" s="21" t="s">
        <v>9</v>
      </c>
      <c r="V165" s="21" t="s">
        <v>9</v>
      </c>
      <c r="W165" s="20" t="s">
        <v>9</v>
      </c>
      <c r="X165" s="21" t="s">
        <v>9</v>
      </c>
      <c r="Y165" s="21" t="s">
        <v>9</v>
      </c>
      <c r="Z165" s="21" t="s">
        <v>9</v>
      </c>
      <c r="AA165" s="20" t="s">
        <v>9</v>
      </c>
      <c r="AB165" s="20" t="s">
        <v>9</v>
      </c>
      <c r="AC165" s="21" t="s">
        <v>9</v>
      </c>
      <c r="AD165" s="20" t="s">
        <v>9</v>
      </c>
      <c r="AE165" s="16" t="str" cm="1">
        <f t="array" ref="AE165">IF(AF165="","",INDEX(전산회선!$E$4:$E$1141,_xlfn.AGGREGATE(15,6,ROW(전산회선!$E$4:$E$1141)-ROW(전산회선!$E$4)+1/((전산회선!$B$4:$B$1141=$E165)*(전산회선!$F$4:$F$1141=AF165)),1)))</f>
        <v>기업인터넷전화</v>
      </c>
      <c r="AF165" s="16">
        <f>IFERROR(IF(_xlfn.MAXIFS(전산회선!$F$4:$F$1141,전산회선!$B$4:$B$1141,$E165)=0,"",_xlfn.MAXIFS(전산회선!$F$4:$F$1141,전산회선!$B$4:$B$1141,$E165)),"")</f>
        <v>31</v>
      </c>
      <c r="AG165" s="16" t="str" cm="1">
        <f t="array" ref="AG165">IF(AH165="","",INDEX(전산회선!$E$4:$E$1141,_xlfn.AGGREGATE(15,6,ROW(전산회선!$E$4:$E$1141)-ROW(전산회선!$E$4)+1/((전산회선!$B$4:$B$1141=$E165)*(전산회선!$F$4:$F$1141=AH165)),1)))</f>
        <v>5G</v>
      </c>
      <c r="AH165" s="16">
        <f>IFERROR(IF(_xlfn.MAXIFS(전산회선!$F$4:$F$1141,전산회선!$B$4:$B$1141,$E165,전산회선!$F$4:$F$1141,"&lt;"&amp;AF165)=0,"",_xlfn.MAXIFS(전산회선!$F$4:$F$1141,전산회선!$B$4:$B$1141,$E165,전산회선!$F$4:$F$1141,"&lt;"&amp;AF165)),"")</f>
        <v>7</v>
      </c>
      <c r="AI165" s="16" t="str" cm="1">
        <f t="array" ref="AI165">IF(AJ165="","",INDEX(전산회선!$E$4:$E$1141,_xlfn.AGGREGATE(15,6,ROW(전산회선!$E$4:$E$1141)-ROW(전산회선!$E$4)+1/((전산회선!$B$4:$B$1141=$E165)*(전산회선!$F$4:$F$1141=AJ165)),1)))</f>
        <v>홈일반전화</v>
      </c>
      <c r="AJ165" s="16">
        <f>IFERROR(IF(_xlfn.MAXIFS(전산회선!$F$4:$F$1141,전산회선!$B$4:$B$1141,$E165,전산회선!$F$4:$F$1141,"&lt;"&amp;AH165)=0,"",_xlfn.MAXIFS(전산회선!$F$4:$F$1141,전산회선!$B$4:$B$1141,$E165,전산회선!$F$4:$F$1141,"&lt;"&amp;AH165)),"")</f>
        <v>6</v>
      </c>
      <c r="AK165" s="16" t="str" cm="1">
        <f t="array" ref="AK165">IF(AL165="","",INDEX(전산회선!$E$4:$E$1141,_xlfn.AGGREGATE(15,6,ROW(전산회선!$E$4:$E$1141)-ROW(전산회선!$E$4)+1/((전산회선!$B$4:$B$1141=$E165)*(전산회선!$F$4:$F$1141=AL165)),1)))</f>
        <v>LTE</v>
      </c>
      <c r="AL165" s="16">
        <f>IFERROR(IF(_xlfn.MAXIFS(전산회선!$F$4:$F$1141,전산회선!$B$4:$B$1141,$E165,전산회선!$F$4:$F$1141,"&lt;"&amp;AJ165)=0,"",_xlfn.MAXIFS(전산회선!$F$4:$F$1141,전산회선!$B$4:$B$1141,$E165,전산회선!$F$4:$F$1141,"&lt;"&amp;AJ165)),"")</f>
        <v>1</v>
      </c>
      <c r="AM165" s="16" t="str" cm="1">
        <f t="array" ref="AM165">IF(AN165="","",INDEX(전산회선!$E$4:$E$1141,_xlfn.AGGREGATE(15,6,ROW(전산회선!$E$4:$E$1141)-ROW(전산회선!$E$4)+1/((전산회선!$B$4:$B$1141=$E165)*(전산회선!$F$4:$F$1141=AN165)),1)))</f>
        <v/>
      </c>
      <c r="AN165" s="16" t="str">
        <f>IFERROR(IF(_xlfn.MAXIFS(전산회선!$F$4:$F$1141,전산회선!$B$4:$B$1141,$E165,전산회선!$F$4:$F$1141,"&lt;"&amp;AL165)=0,"",_xlfn.MAXIFS(전산회선!$F$4:$F$1141,전산회선!$B$4:$B$1141,$E165,전산회선!$F$4:$F$1141,"&lt;"&amp;AL165)),"")</f>
        <v/>
      </c>
      <c r="AO165" s="23">
        <v>1097308.2660000001</v>
      </c>
      <c r="AP165" s="23">
        <v>1067437.28</v>
      </c>
      <c r="AQ165" s="23">
        <v>1148762.202</v>
      </c>
      <c r="AR165" s="23">
        <v>1064486.8779999998</v>
      </c>
      <c r="AS165" s="23">
        <v>1082017.9839999999</v>
      </c>
      <c r="AT165" s="23">
        <v>1067255.504</v>
      </c>
      <c r="AU165" s="23">
        <v>1089770.5120000001</v>
      </c>
      <c r="AV165" s="23">
        <v>1019718.706</v>
      </c>
      <c r="AW165" s="23">
        <v>1023907.237</v>
      </c>
      <c r="AX165" s="23">
        <v>999105.5</v>
      </c>
      <c r="AY165" s="23">
        <v>945169.54299999995</v>
      </c>
      <c r="AZ165" s="23">
        <v>859369.58100000001</v>
      </c>
      <c r="BA165" s="23">
        <v>1038692.43275</v>
      </c>
      <c r="BB165" s="23">
        <f t="shared" si="14"/>
        <v>12464309.193</v>
      </c>
      <c r="BC165" s="23">
        <v>0</v>
      </c>
      <c r="BD165" s="23">
        <v>0</v>
      </c>
      <c r="BE165" s="23">
        <v>38704</v>
      </c>
      <c r="BF165" s="23">
        <v>45962</v>
      </c>
      <c r="BG165" s="23">
        <v>45962</v>
      </c>
      <c r="BH165" s="23">
        <v>45962</v>
      </c>
      <c r="BI165" s="23">
        <v>45962</v>
      </c>
      <c r="BJ165" s="23">
        <v>45962</v>
      </c>
      <c r="BK165" s="23">
        <v>45962</v>
      </c>
      <c r="BL165" s="23">
        <v>45962</v>
      </c>
      <c r="BM165" s="23">
        <v>45962</v>
      </c>
      <c r="BN165" s="23">
        <v>45962</v>
      </c>
      <c r="BO165" s="23">
        <v>37696.833333333336</v>
      </c>
      <c r="BP165" s="23">
        <v>452362</v>
      </c>
      <c r="BQ165" s="17" t="str">
        <f>IFERROR(INDEX(피벗!$BL$5:$CH$5,1,MATCH($BR165,INDEX(피벗!$BL:$CH,MATCH($E165,피벗!$BJ:$BJ,0),0),0)),"")</f>
        <v>GiGA인터넷</v>
      </c>
      <c r="BR165" s="23">
        <f>IFERROR(LARGE(INDEX(피벗!$BL:$CH,MATCH(성장고객!$E165,피벗!$BJ:$BJ,0),0),1),"")</f>
        <v>442742</v>
      </c>
      <c r="BS165" s="27">
        <f t="shared" si="15"/>
        <v>3.5520781227783203E-2</v>
      </c>
      <c r="BT165" s="17" t="str">
        <f>IFERROR(INDEX(피벗!$BL$5:$CH$5,1,MATCH($BU165,INDEX(피벗!$BL:$CH,MATCH($E165,피벗!$BJ:$BJ,0),0),0)),"")</f>
        <v>인터넷부가</v>
      </c>
      <c r="BU165" s="23">
        <f>IFERROR(LARGE(INDEX(피벗!$BL:$CH,MATCH(성장고객!$E165,피벗!$BJ:$BJ,0),0),2),"")</f>
        <v>9620</v>
      </c>
      <c r="BV165" s="27">
        <f t="shared" si="16"/>
        <v>7.7180370376263015E-4</v>
      </c>
      <c r="BW165" s="17" t="str">
        <f>IFERROR(INDEX(피벗!$BL$5:$CH$5,1,MATCH($BX165,INDEX(피벗!$BL:$CH,MATCH($E165,피벗!$BJ:$BJ,0),0),0)),"")</f>
        <v/>
      </c>
      <c r="BX165" s="23" t="str">
        <f>IFERROR(LARGE(INDEX(피벗!$BL:$CH,MATCH(성장고객!$E165,피벗!$BJ:$BJ,0),0),3),"")</f>
        <v/>
      </c>
      <c r="BY165" s="27" t="str">
        <f t="shared" si="17"/>
        <v/>
      </c>
      <c r="BZ165" s="17" t="str">
        <f>IFERROR(INDEX(피벗!$BL$5:$CH$5,1,MATCH($CA165,INDEX(피벗!$BL:$CH,MATCH($E165,피벗!$BJ:$BJ,0),0),0)),"")</f>
        <v/>
      </c>
      <c r="CA165" s="23" t="str">
        <f>IFERROR(LARGE(INDEX(피벗!$BL:$CH,MATCH(성장고객!$E165,피벗!$BJ:$BJ,0),0),4),"")</f>
        <v/>
      </c>
      <c r="CB165" s="27" t="str">
        <f t="shared" si="18"/>
        <v/>
      </c>
      <c r="CC165" s="17" t="str">
        <f>IFERROR(INDEX(피벗!$BL$5:$CH$5,1,MATCH($CD165,INDEX(피벗!$BL:$CH,MATCH($E165,피벗!$BJ:$BJ,0),0),0)),"")</f>
        <v/>
      </c>
      <c r="CD165" s="23" t="str">
        <f>IFERROR(LARGE(INDEX(피벗!$BL:$CH,MATCH(성장고객!$E165,피벗!$BJ:$BJ,0),0),5),"")</f>
        <v/>
      </c>
      <c r="CE165" s="27" t="str">
        <f t="shared" si="19"/>
        <v/>
      </c>
      <c r="CF165" s="23">
        <f>IFERROR(INDEX(피벗!$CI:$CI,MATCH($E165,피벗!$BJ:$BJ,0)),"")</f>
        <v>452362</v>
      </c>
      <c r="CG165" s="25">
        <f t="shared" si="20"/>
        <v>3.6292584931545836E-2</v>
      </c>
      <c r="CH165" s="17" t="str">
        <f>IFERROR(INDEX(피벗!$EZ$5:$GE$5,1,MATCH($CI165,INDEX(피벗!$EZ:$GE,MATCH($E165,피벗!$EY:$EY,0),0),0)),"")</f>
        <v>GiGA인터넷</v>
      </c>
      <c r="CI165" s="23">
        <f>IFERROR(LARGE(INDEX(피벗!$EZ:$GE,MATCH(성장고객!$E165,피벗!$EY:$EY,0),0),1),"")</f>
        <v>3832875</v>
      </c>
      <c r="CJ165" s="17" t="str">
        <f>IFERROR(INDEX(피벗!$EZ$5:$GE$5,1,MATCH($CK165,INDEX(피벗!$EZ:$GE,MATCH($E165,피벗!$EY:$EY,0),0),0)),"")</f>
        <v>5G</v>
      </c>
      <c r="CK165" s="23">
        <f>IFERROR(LARGE(INDEX(피벗!$EZ:$GE,MATCH(성장고객!$E165,피벗!$EY:$EY,0),0),2),"")</f>
        <v>3729268.6719999998</v>
      </c>
      <c r="CL165" s="17" t="str">
        <f>IFERROR(INDEX(피벗!$EZ$5:$GE$5,1,MATCH($CM165,INDEX(피벗!$EZ:$GE,MATCH($E165,피벗!$EY:$EY,0),0),0)),"")</f>
        <v>기업인터넷전화</v>
      </c>
      <c r="CM165" s="23">
        <f>IFERROR(LARGE(INDEX(피벗!$EZ:$GE,MATCH(성장고객!$E165,피벗!$EY:$EY,0),0),3),"")</f>
        <v>1602271</v>
      </c>
      <c r="CN165" s="17" t="str">
        <f>IFERROR(INDEX(피벗!$EZ$5:$GE$5,1,MATCH($CO165,INDEX(피벗!$EZ:$GE,MATCH($E165,피벗!$EY:$EY,0),0),0)),"")</f>
        <v>기업일반전화</v>
      </c>
      <c r="CO165" s="23">
        <f>IFERROR(LARGE(INDEX(피벗!$EZ:$GE,MATCH(성장고객!$E165,피벗!$EY:$EY,0),0),4),"")</f>
        <v>792993</v>
      </c>
      <c r="CP165" s="17" t="str">
        <f>IFERROR(INDEX(피벗!$EZ$5:$GE$5,1,MATCH($CQ165,INDEX(피벗!$EZ:$GE,MATCH($E165,피벗!$EY:$EY,0),0),0)),"")</f>
        <v>AI기업지능망</v>
      </c>
      <c r="CQ165" s="23">
        <f>IFERROR(LARGE(INDEX(피벗!$EZ:$GE,MATCH(성장고객!$E165,피벗!$EY:$EY,0),0),5),"")</f>
        <v>632054.31999999995</v>
      </c>
      <c r="CR165" s="23">
        <f>IFERROR(INDEX(피벗!$GF:$GF,MATCH($E165,피벗!$EY:$EY,0)),"")</f>
        <v>12464309.193</v>
      </c>
    </row>
    <row r="166" spans="1:96" x14ac:dyDescent="0.45">
      <c r="A166" s="20" t="s">
        <v>982</v>
      </c>
      <c r="B166" s="20" t="s">
        <v>26</v>
      </c>
      <c r="C166" s="20" t="s">
        <v>30</v>
      </c>
      <c r="D166" s="20" t="s">
        <v>1217</v>
      </c>
      <c r="E166" s="20" t="s">
        <v>514</v>
      </c>
      <c r="F166" s="21" t="s">
        <v>515</v>
      </c>
      <c r="G166" s="21" t="s">
        <v>257</v>
      </c>
      <c r="H166" s="21" t="s">
        <v>0</v>
      </c>
      <c r="I166" s="22" t="s">
        <v>516</v>
      </c>
      <c r="J166" s="22" t="s">
        <v>517</v>
      </c>
      <c r="K166" s="20" t="s">
        <v>25</v>
      </c>
      <c r="L166" s="20" t="s">
        <v>1316</v>
      </c>
      <c r="M166" s="20" t="s">
        <v>1335</v>
      </c>
      <c r="N166" s="20" t="s">
        <v>1336</v>
      </c>
      <c r="O166" s="21" t="s">
        <v>2768</v>
      </c>
      <c r="P166" s="21">
        <v>21</v>
      </c>
      <c r="Q166" s="21" t="s">
        <v>1338</v>
      </c>
      <c r="R166" s="21" t="s">
        <v>1339</v>
      </c>
      <c r="S166" s="21" t="s">
        <v>1321</v>
      </c>
      <c r="T166" s="21" t="s">
        <v>1316</v>
      </c>
      <c r="U166" s="21" t="s">
        <v>2506</v>
      </c>
      <c r="V166" s="21" t="s">
        <v>2769</v>
      </c>
      <c r="W166" s="20" t="s">
        <v>2770</v>
      </c>
      <c r="X166" s="21" t="s">
        <v>2771</v>
      </c>
      <c r="Y166" s="21" t="s">
        <v>2772</v>
      </c>
      <c r="Z166" s="21" t="s">
        <v>2773</v>
      </c>
      <c r="AA166" s="20">
        <v>66</v>
      </c>
      <c r="AB166" s="20" t="s">
        <v>1545</v>
      </c>
      <c r="AC166" s="21" t="s">
        <v>1479</v>
      </c>
      <c r="AD166" s="20" t="s">
        <v>1312</v>
      </c>
      <c r="AE166" s="16" t="str" cm="1">
        <f t="array" ref="AE166">IF(AF166="","",INDEX(전산회선!$E$4:$E$1141,_xlfn.AGGREGATE(15,6,ROW(전산회선!$E$4:$E$1141)-ROW(전산회선!$E$4)+1/((전산회선!$B$4:$B$1141=$E166)*(전산회선!$F$4:$F$1141=AF166)),1)))</f>
        <v>기업인터넷전화</v>
      </c>
      <c r="AF166" s="16">
        <f>IFERROR(IF(_xlfn.MAXIFS(전산회선!$F$4:$F$1141,전산회선!$B$4:$B$1141,$E166)=0,"",_xlfn.MAXIFS(전산회선!$F$4:$F$1141,전산회선!$B$4:$B$1141,$E166)),"")</f>
        <v>16</v>
      </c>
      <c r="AG166" s="16" t="str" cm="1">
        <f t="array" ref="AG166">IF(AH166="","",INDEX(전산회선!$E$4:$E$1141,_xlfn.AGGREGATE(15,6,ROW(전산회선!$E$4:$E$1141)-ROW(전산회선!$E$4)+1/((전산회선!$B$4:$B$1141=$E166)*(전산회선!$F$4:$F$1141=AH166)),1)))</f>
        <v>GiGA인터넷</v>
      </c>
      <c r="AH166" s="16">
        <f>IFERROR(IF(_xlfn.MAXIFS(전산회선!$F$4:$F$1141,전산회선!$B$4:$B$1141,$E166,전산회선!$F$4:$F$1141,"&lt;"&amp;AF166)=0,"",_xlfn.MAXIFS(전산회선!$F$4:$F$1141,전산회선!$B$4:$B$1141,$E166,전산회선!$F$4:$F$1141,"&lt;"&amp;AF166)),"")</f>
        <v>2</v>
      </c>
      <c r="AI166" s="16" t="str" cm="1">
        <f t="array" ref="AI166">IF(AJ166="","",INDEX(전산회선!$E$4:$E$1141,_xlfn.AGGREGATE(15,6,ROW(전산회선!$E$4:$E$1141)-ROW(전산회선!$E$4)+1/((전산회선!$B$4:$B$1141=$E166)*(전산회선!$F$4:$F$1141=AJ166)),1)))</f>
        <v>MeGA인터넷</v>
      </c>
      <c r="AJ166" s="16">
        <f>IFERROR(IF(_xlfn.MAXIFS(전산회선!$F$4:$F$1141,전산회선!$B$4:$B$1141,$E166,전산회선!$F$4:$F$1141,"&lt;"&amp;AH166)=0,"",_xlfn.MAXIFS(전산회선!$F$4:$F$1141,전산회선!$B$4:$B$1141,$E166,전산회선!$F$4:$F$1141,"&lt;"&amp;AH166)),"")</f>
        <v>1</v>
      </c>
      <c r="AK166" s="16" t="str" cm="1">
        <f t="array" ref="AK166">IF(AL166="","",INDEX(전산회선!$E$4:$E$1141,_xlfn.AGGREGATE(15,6,ROW(전산회선!$E$4:$E$1141)-ROW(전산회선!$E$4)+1/((전산회선!$B$4:$B$1141=$E166)*(전산회선!$F$4:$F$1141=AL166)),1)))</f>
        <v/>
      </c>
      <c r="AL166" s="16" t="str">
        <f>IFERROR(IF(_xlfn.MAXIFS(전산회선!$F$4:$F$1141,전산회선!$B$4:$B$1141,$E166,전산회선!$F$4:$F$1141,"&lt;"&amp;AJ166)=0,"",_xlfn.MAXIFS(전산회선!$F$4:$F$1141,전산회선!$B$4:$B$1141,$E166,전산회선!$F$4:$F$1141,"&lt;"&amp;AJ166)),"")</f>
        <v/>
      </c>
      <c r="AM166" s="16" t="str" cm="1">
        <f t="array" ref="AM166">IF(AN166="","",INDEX(전산회선!$E$4:$E$1141,_xlfn.AGGREGATE(15,6,ROW(전산회선!$E$4:$E$1141)-ROW(전산회선!$E$4)+1/((전산회선!$B$4:$B$1141=$E166)*(전산회선!$F$4:$F$1141=AN166)),1)))</f>
        <v/>
      </c>
      <c r="AN166" s="16" t="str">
        <f>IFERROR(IF(_xlfn.MAXIFS(전산회선!$F$4:$F$1141,전산회선!$B$4:$B$1141,$E166,전산회선!$F$4:$F$1141,"&lt;"&amp;AL166)=0,"",_xlfn.MAXIFS(전산회선!$F$4:$F$1141,전산회선!$B$4:$B$1141,$E166,전산회선!$F$4:$F$1141,"&lt;"&amp;AL166)),"")</f>
        <v/>
      </c>
      <c r="AO166" s="23">
        <v>268824</v>
      </c>
      <c r="AP166" s="23">
        <v>267035</v>
      </c>
      <c r="AQ166" s="23">
        <v>262224</v>
      </c>
      <c r="AR166" s="23">
        <v>263323</v>
      </c>
      <c r="AS166" s="23">
        <v>267215</v>
      </c>
      <c r="AT166" s="23">
        <v>265675</v>
      </c>
      <c r="AU166" s="23">
        <v>266007</v>
      </c>
      <c r="AV166" s="23">
        <v>263754</v>
      </c>
      <c r="AW166" s="23">
        <v>261889</v>
      </c>
      <c r="AX166" s="23">
        <v>263922</v>
      </c>
      <c r="AY166" s="23">
        <v>268802</v>
      </c>
      <c r="AZ166" s="23">
        <v>263449</v>
      </c>
      <c r="BA166" s="23">
        <v>265176.58333333331</v>
      </c>
      <c r="BB166" s="23">
        <f t="shared" si="14"/>
        <v>3182119</v>
      </c>
      <c r="BC166" s="23">
        <v>0</v>
      </c>
      <c r="BD166" s="23">
        <v>0</v>
      </c>
      <c r="BE166" s="23">
        <v>0</v>
      </c>
      <c r="BF166" s="23">
        <v>0</v>
      </c>
      <c r="BG166" s="23">
        <v>0</v>
      </c>
      <c r="BH166" s="23">
        <v>0</v>
      </c>
      <c r="BI166" s="23">
        <v>0</v>
      </c>
      <c r="BJ166" s="23">
        <v>0</v>
      </c>
      <c r="BK166" s="23">
        <v>0</v>
      </c>
      <c r="BL166" s="23">
        <v>0</v>
      </c>
      <c r="BM166" s="23">
        <v>0</v>
      </c>
      <c r="BN166" s="23">
        <v>0</v>
      </c>
      <c r="BO166" s="23">
        <v>0</v>
      </c>
      <c r="BP166" s="23">
        <v>0</v>
      </c>
      <c r="BQ166" s="17" t="str">
        <f>IFERROR(INDEX(피벗!$BL$5:$CH$5,1,MATCH($BR166,INDEX(피벗!$BL:$CH,MATCH($E166,피벗!$BJ:$BJ,0),0),0)),"")</f>
        <v/>
      </c>
      <c r="BR166" s="23" t="str">
        <f>IFERROR(LARGE(INDEX(피벗!$BL:$CH,MATCH(성장고객!$E166,피벗!$BJ:$BJ,0),0),1),"")</f>
        <v/>
      </c>
      <c r="BS166" s="27" t="str">
        <f t="shared" si="15"/>
        <v/>
      </c>
      <c r="BT166" s="17" t="str">
        <f>IFERROR(INDEX(피벗!$BL$5:$CH$5,1,MATCH($BU166,INDEX(피벗!$BL:$CH,MATCH($E166,피벗!$BJ:$BJ,0),0),0)),"")</f>
        <v/>
      </c>
      <c r="BU166" s="23" t="str">
        <f>IFERROR(LARGE(INDEX(피벗!$BL:$CH,MATCH(성장고객!$E166,피벗!$BJ:$BJ,0),0),2),"")</f>
        <v/>
      </c>
      <c r="BV166" s="27" t="str">
        <f t="shared" si="16"/>
        <v/>
      </c>
      <c r="BW166" s="17" t="str">
        <f>IFERROR(INDEX(피벗!$BL$5:$CH$5,1,MATCH($BX166,INDEX(피벗!$BL:$CH,MATCH($E166,피벗!$BJ:$BJ,0),0),0)),"")</f>
        <v/>
      </c>
      <c r="BX166" s="23" t="str">
        <f>IFERROR(LARGE(INDEX(피벗!$BL:$CH,MATCH(성장고객!$E166,피벗!$BJ:$BJ,0),0),3),"")</f>
        <v/>
      </c>
      <c r="BY166" s="27" t="str">
        <f t="shared" si="17"/>
        <v/>
      </c>
      <c r="BZ166" s="17" t="str">
        <f>IFERROR(INDEX(피벗!$BL$5:$CH$5,1,MATCH($CA166,INDEX(피벗!$BL:$CH,MATCH($E166,피벗!$BJ:$BJ,0),0),0)),"")</f>
        <v/>
      </c>
      <c r="CA166" s="23" t="str">
        <f>IFERROR(LARGE(INDEX(피벗!$BL:$CH,MATCH(성장고객!$E166,피벗!$BJ:$BJ,0),0),4),"")</f>
        <v/>
      </c>
      <c r="CB166" s="27" t="str">
        <f t="shared" si="18"/>
        <v/>
      </c>
      <c r="CC166" s="17" t="str">
        <f>IFERROR(INDEX(피벗!$BL$5:$CH$5,1,MATCH($CD166,INDEX(피벗!$BL:$CH,MATCH($E166,피벗!$BJ:$BJ,0),0),0)),"")</f>
        <v/>
      </c>
      <c r="CD166" s="23" t="str">
        <f>IFERROR(LARGE(INDEX(피벗!$BL:$CH,MATCH(성장고객!$E166,피벗!$BJ:$BJ,0),0),5),"")</f>
        <v/>
      </c>
      <c r="CE166" s="27" t="str">
        <f t="shared" si="19"/>
        <v/>
      </c>
      <c r="CF166" s="23" t="str">
        <f>IFERROR(INDEX(피벗!$CI:$CI,MATCH($E166,피벗!$BJ:$BJ,0)),"")</f>
        <v/>
      </c>
      <c r="CG166" s="25" t="str">
        <f t="shared" si="20"/>
        <v/>
      </c>
      <c r="CH166" s="17" t="str">
        <f>IFERROR(INDEX(피벗!$EZ$5:$GE$5,1,MATCH($CI166,INDEX(피벗!$EZ:$GE,MATCH($E166,피벗!$EY:$EY,0),0),0)),"")</f>
        <v>홈일반전화</v>
      </c>
      <c r="CI166" s="23">
        <f>IFERROR(LARGE(INDEX(피벗!$EZ:$GE,MATCH(성장고객!$E166,피벗!$EY:$EY,0),0),1),"")</f>
        <v>1282562</v>
      </c>
      <c r="CJ166" s="17" t="str">
        <f>IFERROR(INDEX(피벗!$EZ$5:$GE$5,1,MATCH($CK166,INDEX(피벗!$EZ:$GE,MATCH($E166,피벗!$EY:$EY,0),0),0)),"")</f>
        <v>GiGA인터넷</v>
      </c>
      <c r="CK166" s="23">
        <f>IFERROR(LARGE(INDEX(피벗!$EZ:$GE,MATCH(성장고객!$E166,피벗!$EY:$EY,0),0),2),"")</f>
        <v>685637</v>
      </c>
      <c r="CL166" s="17" t="str">
        <f>IFERROR(INDEX(피벗!$EZ$5:$GE$5,1,MATCH($CM166,INDEX(피벗!$EZ:$GE,MATCH($E166,피벗!$EY:$EY,0),0),0)),"")</f>
        <v>기업인터넷전화</v>
      </c>
      <c r="CM166" s="23">
        <f>IFERROR(LARGE(INDEX(피벗!$EZ:$GE,MATCH(성장고객!$E166,피벗!$EY:$EY,0),0),3),"")</f>
        <v>384000</v>
      </c>
      <c r="CN166" s="17" t="str">
        <f>IFERROR(INDEX(피벗!$EZ$5:$GE$5,1,MATCH($CO166,INDEX(피벗!$EZ:$GE,MATCH($E166,피벗!$EY:$EY,0),0),0)),"")</f>
        <v>MeGA인터넷</v>
      </c>
      <c r="CO166" s="23">
        <f>IFERROR(LARGE(INDEX(피벗!$EZ:$GE,MATCH(성장고객!$E166,피벗!$EY:$EY,0),0),4),"")</f>
        <v>306000</v>
      </c>
      <c r="CP166" s="17" t="str">
        <f>IFERROR(INDEX(피벗!$EZ$5:$GE$5,1,MATCH($CQ166,INDEX(피벗!$EZ:$GE,MATCH($E166,피벗!$EY:$EY,0),0),0)),"")</f>
        <v>AI기업지능망</v>
      </c>
      <c r="CQ166" s="23">
        <f>IFERROR(LARGE(INDEX(피벗!$EZ:$GE,MATCH(성장고객!$E166,피벗!$EY:$EY,0),0),5),"")</f>
        <v>240120</v>
      </c>
      <c r="CR166" s="23">
        <f>IFERROR(INDEX(피벗!$GF:$GF,MATCH($E166,피벗!$EY:$EY,0)),"")</f>
        <v>3182119</v>
      </c>
    </row>
    <row r="167" spans="1:96" x14ac:dyDescent="0.45">
      <c r="A167" s="20" t="s">
        <v>982</v>
      </c>
      <c r="B167" s="20" t="s">
        <v>701</v>
      </c>
      <c r="C167" s="20" t="s">
        <v>104</v>
      </c>
      <c r="D167" s="20" t="s">
        <v>985</v>
      </c>
      <c r="E167" s="20" t="s">
        <v>747</v>
      </c>
      <c r="F167" s="21" t="s">
        <v>748</v>
      </c>
      <c r="G167" s="21" t="s">
        <v>1</v>
      </c>
      <c r="H167" s="21" t="s">
        <v>0</v>
      </c>
      <c r="I167" s="22"/>
      <c r="J167" s="22" t="s">
        <v>749</v>
      </c>
      <c r="K167" s="20" t="s">
        <v>0</v>
      </c>
      <c r="L167" s="20" t="s">
        <v>1563</v>
      </c>
      <c r="M167" s="20" t="s">
        <v>1330</v>
      </c>
      <c r="N167" s="20" t="s">
        <v>1331</v>
      </c>
      <c r="O167" s="21" t="s">
        <v>1332</v>
      </c>
      <c r="P167" s="21">
        <v>7</v>
      </c>
      <c r="Q167" s="21" t="s">
        <v>9</v>
      </c>
      <c r="R167" s="21" t="s">
        <v>9</v>
      </c>
      <c r="S167" s="21" t="s">
        <v>9</v>
      </c>
      <c r="T167" s="21" t="s">
        <v>9</v>
      </c>
      <c r="U167" s="21" t="s">
        <v>9</v>
      </c>
      <c r="V167" s="21" t="s">
        <v>9</v>
      </c>
      <c r="W167" s="20" t="s">
        <v>9</v>
      </c>
      <c r="X167" s="21" t="s">
        <v>9</v>
      </c>
      <c r="Y167" s="21" t="s">
        <v>9</v>
      </c>
      <c r="Z167" s="21" t="s">
        <v>9</v>
      </c>
      <c r="AA167" s="20">
        <v>0</v>
      </c>
      <c r="AB167" s="20" t="s">
        <v>9</v>
      </c>
      <c r="AC167" s="21" t="s">
        <v>9</v>
      </c>
      <c r="AD167" s="20" t="s">
        <v>9</v>
      </c>
      <c r="AE167" s="16" t="str" cm="1">
        <f t="array" ref="AE167">IF(AF167="","",INDEX(전산회선!$E$4:$E$1141,_xlfn.AGGREGATE(15,6,ROW(전산회선!$E$4:$E$1141)-ROW(전산회선!$E$4)+1/((전산회선!$B$4:$B$1141=$E167)*(전산회선!$F$4:$F$1141=AF167)),1)))</f>
        <v>MeGA인터넷</v>
      </c>
      <c r="AF167" s="16">
        <f>IFERROR(IF(_xlfn.MAXIFS(전산회선!$F$4:$F$1141,전산회선!$B$4:$B$1141,$E167)=0,"",_xlfn.MAXIFS(전산회선!$F$4:$F$1141,전산회선!$B$4:$B$1141,$E167)),"")</f>
        <v>4</v>
      </c>
      <c r="AG167" s="16" t="str" cm="1">
        <f t="array" ref="AG167">IF(AH167="","",INDEX(전산회선!$E$4:$E$1141,_xlfn.AGGREGATE(15,6,ROW(전산회선!$E$4:$E$1141)-ROW(전산회선!$E$4)+1/((전산회선!$B$4:$B$1141=$E167)*(전산회선!$F$4:$F$1141=AH167)),1)))</f>
        <v>홈일반전화</v>
      </c>
      <c r="AH167" s="16">
        <f>IFERROR(IF(_xlfn.MAXIFS(전산회선!$F$4:$F$1141,전산회선!$B$4:$B$1141,$E167,전산회선!$F$4:$F$1141,"&lt;"&amp;AF167)=0,"",_xlfn.MAXIFS(전산회선!$F$4:$F$1141,전산회선!$B$4:$B$1141,$E167,전산회선!$F$4:$F$1141,"&lt;"&amp;AF167)),"")</f>
        <v>3</v>
      </c>
      <c r="AI167" s="16" t="str" cm="1">
        <f t="array" ref="AI167">IF(AJ167="","",INDEX(전산회선!$E$4:$E$1141,_xlfn.AGGREGATE(15,6,ROW(전산회선!$E$4:$E$1141)-ROW(전산회선!$E$4)+1/((전산회선!$B$4:$B$1141=$E167)*(전산회선!$F$4:$F$1141=AJ167)),1)))</f>
        <v>GTV</v>
      </c>
      <c r="AJ167" s="16">
        <f>IFERROR(IF(_xlfn.MAXIFS(전산회선!$F$4:$F$1141,전산회선!$B$4:$B$1141,$E167,전산회선!$F$4:$F$1141,"&lt;"&amp;AH167)=0,"",_xlfn.MAXIFS(전산회선!$F$4:$F$1141,전산회선!$B$4:$B$1141,$E167,전산회선!$F$4:$F$1141,"&lt;"&amp;AH167)),"")</f>
        <v>2</v>
      </c>
      <c r="AK167" s="16" t="str" cm="1">
        <f t="array" ref="AK167">IF(AL167="","",INDEX(전산회선!$E$4:$E$1141,_xlfn.AGGREGATE(15,6,ROW(전산회선!$E$4:$E$1141)-ROW(전산회선!$E$4)+1/((전산회선!$B$4:$B$1141=$E167)*(전산회선!$F$4:$F$1141=AL167)),1)))</f>
        <v>홈인터넷전화</v>
      </c>
      <c r="AL167" s="16">
        <f>IFERROR(IF(_xlfn.MAXIFS(전산회선!$F$4:$F$1141,전산회선!$B$4:$B$1141,$E167,전산회선!$F$4:$F$1141,"&lt;"&amp;AJ167)=0,"",_xlfn.MAXIFS(전산회선!$F$4:$F$1141,전산회선!$B$4:$B$1141,$E167,전산회선!$F$4:$F$1141,"&lt;"&amp;AJ167)),"")</f>
        <v>1</v>
      </c>
      <c r="AM167" s="16" t="str" cm="1">
        <f t="array" ref="AM167">IF(AN167="","",INDEX(전산회선!$E$4:$E$1141,_xlfn.AGGREGATE(15,6,ROW(전산회선!$E$4:$E$1141)-ROW(전산회선!$E$4)+1/((전산회선!$B$4:$B$1141=$E167)*(전산회선!$F$4:$F$1141=AN167)),1)))</f>
        <v/>
      </c>
      <c r="AN167" s="16" t="str">
        <f>IFERROR(IF(_xlfn.MAXIFS(전산회선!$F$4:$F$1141,전산회선!$B$4:$B$1141,$E167,전산회선!$F$4:$F$1141,"&lt;"&amp;AL167)=0,"",_xlfn.MAXIFS(전산회선!$F$4:$F$1141,전산회선!$B$4:$B$1141,$E167,전산회선!$F$4:$F$1141,"&lt;"&amp;AL167)),"")</f>
        <v/>
      </c>
      <c r="AO167" s="23">
        <v>78976</v>
      </c>
      <c r="AP167" s="23">
        <v>78889</v>
      </c>
      <c r="AQ167" s="23">
        <v>78824</v>
      </c>
      <c r="AR167" s="23">
        <v>78827</v>
      </c>
      <c r="AS167" s="23">
        <v>78711</v>
      </c>
      <c r="AT167" s="23">
        <v>79055</v>
      </c>
      <c r="AU167" s="23">
        <v>78684</v>
      </c>
      <c r="AV167" s="23">
        <v>78200</v>
      </c>
      <c r="AW167" s="23">
        <v>78330</v>
      </c>
      <c r="AX167" s="23">
        <v>78700</v>
      </c>
      <c r="AY167" s="23">
        <v>78706</v>
      </c>
      <c r="AZ167" s="23">
        <v>90931</v>
      </c>
      <c r="BA167" s="23">
        <v>79736.083333333328</v>
      </c>
      <c r="BB167" s="23">
        <f t="shared" si="14"/>
        <v>956833</v>
      </c>
      <c r="BC167" s="23">
        <v>0</v>
      </c>
      <c r="BD167" s="23">
        <v>0</v>
      </c>
      <c r="BE167" s="23">
        <v>0</v>
      </c>
      <c r="BF167" s="23">
        <v>0</v>
      </c>
      <c r="BG167" s="23">
        <v>0</v>
      </c>
      <c r="BH167" s="23">
        <v>0</v>
      </c>
      <c r="BI167" s="23">
        <v>0</v>
      </c>
      <c r="BJ167" s="23">
        <v>0</v>
      </c>
      <c r="BK167" s="23">
        <v>0</v>
      </c>
      <c r="BL167" s="23">
        <v>0</v>
      </c>
      <c r="BM167" s="23">
        <v>0</v>
      </c>
      <c r="BN167" s="23">
        <v>11737</v>
      </c>
      <c r="BO167" s="23">
        <v>978.08333333333337</v>
      </c>
      <c r="BP167" s="23">
        <v>11737</v>
      </c>
      <c r="BQ167" s="17" t="str">
        <f>IFERROR(INDEX(피벗!$BL$5:$CH$5,1,MATCH($BR167,INDEX(피벗!$BL:$CH,MATCH($E167,피벗!$BJ:$BJ,0),0),0)),"")</f>
        <v>MeGA인터넷</v>
      </c>
      <c r="BR167" s="23">
        <f>IFERROR(LARGE(INDEX(피벗!$BL:$CH,MATCH(성장고객!$E167,피벗!$BJ:$BJ,0),0),1),"")</f>
        <v>5342.8</v>
      </c>
      <c r="BS167" s="27">
        <f t="shared" si="15"/>
        <v>5.583837513965342E-3</v>
      </c>
      <c r="BT167" s="17" t="str">
        <f>IFERROR(INDEX(피벗!$BL$5:$CH$5,1,MATCH($BU167,INDEX(피벗!$BL:$CH,MATCH($E167,피벗!$BJ:$BJ,0),0),0)),"")</f>
        <v>GTV</v>
      </c>
      <c r="BU167" s="23">
        <f>IFERROR(LARGE(INDEX(피벗!$BL:$CH,MATCH(성장고객!$E167,피벗!$BJ:$BJ,0),0),2),"")</f>
        <v>4781.2</v>
      </c>
      <c r="BV167" s="27">
        <f t="shared" si="16"/>
        <v>4.9969012356388207E-3</v>
      </c>
      <c r="BW167" s="17" t="str">
        <f>IFERROR(INDEX(피벗!$BL$5:$CH$5,1,MATCH($BX167,INDEX(피벗!$BL:$CH,MATCH($E167,피벗!$BJ:$BJ,0),0),0)),"")</f>
        <v>기가지니 TV</v>
      </c>
      <c r="BX167" s="23">
        <f>IFERROR(LARGE(INDEX(피벗!$BL:$CH,MATCH(성장고객!$E167,피벗!$BJ:$BJ,0),0),3),"")</f>
        <v>1290</v>
      </c>
      <c r="BY167" s="27">
        <f t="shared" si="17"/>
        <v>1.3481976478654061E-3</v>
      </c>
      <c r="BZ167" s="17" t="str">
        <f>IFERROR(INDEX(피벗!$BL$5:$CH$5,1,MATCH($CA167,INDEX(피벗!$BL:$CH,MATCH($E167,피벗!$BJ:$BJ,0),0),0)),"")</f>
        <v>인터넷부가</v>
      </c>
      <c r="CA167" s="23">
        <f>IFERROR(LARGE(INDEX(피벗!$BL:$CH,MATCH(성장고객!$E167,피벗!$BJ:$BJ,0),0),4),"")</f>
        <v>323</v>
      </c>
      <c r="CB167" s="27">
        <f t="shared" si="18"/>
        <v>3.3757196919420628E-4</v>
      </c>
      <c r="CC167" s="17" t="str">
        <f>IFERROR(INDEX(피벗!$BL$5:$CH$5,1,MATCH($CD167,INDEX(피벗!$BL:$CH,MATCH($E167,피벗!$BJ:$BJ,0),0),0)),"")</f>
        <v/>
      </c>
      <c r="CD167" s="23" t="str">
        <f>IFERROR(LARGE(INDEX(피벗!$BL:$CH,MATCH(성장고객!$E167,피벗!$BJ:$BJ,0),0),5),"")</f>
        <v/>
      </c>
      <c r="CE167" s="27" t="str">
        <f t="shared" si="19"/>
        <v/>
      </c>
      <c r="CF167" s="23">
        <f>IFERROR(INDEX(피벗!$CI:$CI,MATCH($E167,피벗!$BJ:$BJ,0)),"")</f>
        <v>11737</v>
      </c>
      <c r="CG167" s="25">
        <f t="shared" si="20"/>
        <v>1.2266508366663775E-2</v>
      </c>
      <c r="CH167" s="17" t="str">
        <f>IFERROR(INDEX(피벗!$EZ$5:$GE$5,1,MATCH($CI167,INDEX(피벗!$EZ:$GE,MATCH($E167,피벗!$EY:$EY,0),0),0)),"")</f>
        <v>MeGA인터넷</v>
      </c>
      <c r="CI167" s="23">
        <f>IFERROR(LARGE(INDEX(피벗!$EZ:$GE,MATCH(성장고객!$E167,피벗!$EY:$EY,0),0),1),"")</f>
        <v>535742.80000000005</v>
      </c>
      <c r="CJ167" s="17" t="str">
        <f>IFERROR(INDEX(피벗!$EZ$5:$GE$5,1,MATCH($CK167,INDEX(피벗!$EZ:$GE,MATCH($E167,피벗!$EY:$EY,0),0),0)),"")</f>
        <v>GiGA인터넷</v>
      </c>
      <c r="CK167" s="23">
        <f>IFERROR(LARGE(INDEX(피벗!$EZ:$GE,MATCH(성장고객!$E167,피벗!$EY:$EY,0),0),2),"")</f>
        <v>276000</v>
      </c>
      <c r="CL167" s="17" t="str">
        <f>IFERROR(INDEX(피벗!$EZ$5:$GE$5,1,MATCH($CM167,INDEX(피벗!$EZ:$GE,MATCH($E167,피벗!$EY:$EY,0),0),0)),"")</f>
        <v>홈일반전화</v>
      </c>
      <c r="CM167" s="23">
        <f>IFERROR(LARGE(INDEX(피벗!$EZ:$GE,MATCH(성장고객!$E167,피벗!$EY:$EY,0),0),3),"")</f>
        <v>114696</v>
      </c>
      <c r="CN167" s="17" t="str">
        <f>IFERROR(INDEX(피벗!$EZ$5:$GE$5,1,MATCH($CO167,INDEX(피벗!$EZ:$GE,MATCH($E167,피벗!$EY:$EY,0),0),0)),"")</f>
        <v>홈인터넷전화</v>
      </c>
      <c r="CO167" s="23">
        <f>IFERROR(LARGE(INDEX(피벗!$EZ:$GE,MATCH(성장고객!$E167,피벗!$EY:$EY,0),0),4),"")</f>
        <v>24000</v>
      </c>
      <c r="CP167" s="17" t="str">
        <f>IFERROR(INDEX(피벗!$EZ$5:$GE$5,1,MATCH($CQ167,INDEX(피벗!$EZ:$GE,MATCH($E167,피벗!$EY:$EY,0),0),0)),"")</f>
        <v>GTV</v>
      </c>
      <c r="CQ167" s="23">
        <f>IFERROR(LARGE(INDEX(피벗!$EZ:$GE,MATCH(성장고객!$E167,피벗!$EY:$EY,0),0),5),"")</f>
        <v>4781.2</v>
      </c>
      <c r="CR167" s="23">
        <f>IFERROR(INDEX(피벗!$GF:$GF,MATCH($E167,피벗!$EY:$EY,0)),"")</f>
        <v>956833</v>
      </c>
    </row>
    <row r="168" spans="1:96" x14ac:dyDescent="0.45">
      <c r="A168" s="20" t="s">
        <v>982</v>
      </c>
      <c r="B168" s="20" t="s">
        <v>26</v>
      </c>
      <c r="C168" s="20" t="s">
        <v>104</v>
      </c>
      <c r="D168" s="20" t="s">
        <v>1215</v>
      </c>
      <c r="E168" s="20" t="s">
        <v>650</v>
      </c>
      <c r="F168" s="21" t="s">
        <v>651</v>
      </c>
      <c r="G168" s="21" t="s">
        <v>1</v>
      </c>
      <c r="H168" s="21" t="s">
        <v>0</v>
      </c>
      <c r="I168" s="22" t="s">
        <v>652</v>
      </c>
      <c r="J168" s="22" t="s">
        <v>653</v>
      </c>
      <c r="K168" s="20" t="s">
        <v>0</v>
      </c>
      <c r="L168" s="20" t="s">
        <v>1316</v>
      </c>
      <c r="M168" s="20" t="s">
        <v>1311</v>
      </c>
      <c r="N168" s="20" t="s">
        <v>1317</v>
      </c>
      <c r="O168" s="21" t="s">
        <v>1609</v>
      </c>
      <c r="P168" s="21">
        <v>3</v>
      </c>
      <c r="Q168" s="21" t="s">
        <v>1518</v>
      </c>
      <c r="R168" s="21" t="s">
        <v>1320</v>
      </c>
      <c r="S168" s="21" t="s">
        <v>1321</v>
      </c>
      <c r="T168" s="21" t="s">
        <v>1316</v>
      </c>
      <c r="U168" s="21" t="s">
        <v>2424</v>
      </c>
      <c r="V168" s="21" t="s">
        <v>2762</v>
      </c>
      <c r="W168" s="20" t="s">
        <v>2763</v>
      </c>
      <c r="X168" s="21" t="s">
        <v>2764</v>
      </c>
      <c r="Y168" s="21" t="s">
        <v>2765</v>
      </c>
      <c r="Z168" s="21" t="s">
        <v>2766</v>
      </c>
      <c r="AA168" s="20">
        <v>143</v>
      </c>
      <c r="AB168" s="20" t="s">
        <v>1579</v>
      </c>
      <c r="AC168" s="21" t="s">
        <v>2767</v>
      </c>
      <c r="AD168" s="20" t="s">
        <v>1311</v>
      </c>
      <c r="AE168" s="16" t="str" cm="1">
        <f t="array" ref="AE168">IF(AF168="","",INDEX(전산회선!$E$4:$E$1141,_xlfn.AGGREGATE(15,6,ROW(전산회선!$E$4:$E$1141)-ROW(전산회선!$E$4)+1/((전산회선!$B$4:$B$1141=$E168)*(전산회선!$F$4:$F$1141=AF168)),1)))</f>
        <v>IoT</v>
      </c>
      <c r="AF168" s="16">
        <f>IFERROR(IF(_xlfn.MAXIFS(전산회선!$F$4:$F$1141,전산회선!$B$4:$B$1141,$E168)=0,"",_xlfn.MAXIFS(전산회선!$F$4:$F$1141,전산회선!$B$4:$B$1141,$E168)),"")</f>
        <v>1</v>
      </c>
      <c r="AG168" s="16" t="str" cm="1">
        <f t="array" ref="AG168">IF(AH168="","",INDEX(전산회선!$E$4:$E$1141,_xlfn.AGGREGATE(15,6,ROW(전산회선!$E$4:$E$1141)-ROW(전산회선!$E$4)+1/((전산회선!$B$4:$B$1141=$E168)*(전산회선!$F$4:$F$1141=AH168)),1)))</f>
        <v/>
      </c>
      <c r="AH168" s="16" t="str">
        <f>IFERROR(IF(_xlfn.MAXIFS(전산회선!$F$4:$F$1141,전산회선!$B$4:$B$1141,$E168,전산회선!$F$4:$F$1141,"&lt;"&amp;AF168)=0,"",_xlfn.MAXIFS(전산회선!$F$4:$F$1141,전산회선!$B$4:$B$1141,$E168,전산회선!$F$4:$F$1141,"&lt;"&amp;AF168)),"")</f>
        <v/>
      </c>
      <c r="AI168" s="16" t="str" cm="1">
        <f t="array" ref="AI168">IF(AJ168="","",INDEX(전산회선!$E$4:$E$1141,_xlfn.AGGREGATE(15,6,ROW(전산회선!$E$4:$E$1141)-ROW(전산회선!$E$4)+1/((전산회선!$B$4:$B$1141=$E168)*(전산회선!$F$4:$F$1141=AJ168)),1)))</f>
        <v/>
      </c>
      <c r="AJ168" s="16" t="str">
        <f>IFERROR(IF(_xlfn.MAXIFS(전산회선!$F$4:$F$1141,전산회선!$B$4:$B$1141,$E168,전산회선!$F$4:$F$1141,"&lt;"&amp;AH168)=0,"",_xlfn.MAXIFS(전산회선!$F$4:$F$1141,전산회선!$B$4:$B$1141,$E168,전산회선!$F$4:$F$1141,"&lt;"&amp;AH168)),"")</f>
        <v/>
      </c>
      <c r="AK168" s="16" t="str" cm="1">
        <f t="array" ref="AK168">IF(AL168="","",INDEX(전산회선!$E$4:$E$1141,_xlfn.AGGREGATE(15,6,ROW(전산회선!$E$4:$E$1141)-ROW(전산회선!$E$4)+1/((전산회선!$B$4:$B$1141=$E168)*(전산회선!$F$4:$F$1141=AL168)),1)))</f>
        <v/>
      </c>
      <c r="AL168" s="16" t="str">
        <f>IFERROR(IF(_xlfn.MAXIFS(전산회선!$F$4:$F$1141,전산회선!$B$4:$B$1141,$E168,전산회선!$F$4:$F$1141,"&lt;"&amp;AJ168)=0,"",_xlfn.MAXIFS(전산회선!$F$4:$F$1141,전산회선!$B$4:$B$1141,$E168,전산회선!$F$4:$F$1141,"&lt;"&amp;AJ168)),"")</f>
        <v/>
      </c>
      <c r="AM168" s="16" t="str" cm="1">
        <f t="array" ref="AM168">IF(AN168="","",INDEX(전산회선!$E$4:$E$1141,_xlfn.AGGREGATE(15,6,ROW(전산회선!$E$4:$E$1141)-ROW(전산회선!$E$4)+1/((전산회선!$B$4:$B$1141=$E168)*(전산회선!$F$4:$F$1141=AN168)),1)))</f>
        <v/>
      </c>
      <c r="AN168" s="16" t="str">
        <f>IFERROR(IF(_xlfn.MAXIFS(전산회선!$F$4:$F$1141,전산회선!$B$4:$B$1141,$E168,전산회선!$F$4:$F$1141,"&lt;"&amp;AL168)=0,"",_xlfn.MAXIFS(전산회선!$F$4:$F$1141,전산회선!$B$4:$B$1141,$E168,전산회선!$F$4:$F$1141,"&lt;"&amp;AL168)),"")</f>
        <v/>
      </c>
      <c r="AO168" s="23">
        <v>15519</v>
      </c>
      <c r="AP168" s="23">
        <v>15200</v>
      </c>
      <c r="AQ168" s="23">
        <v>15200</v>
      </c>
      <c r="AR168" s="23">
        <v>15200</v>
      </c>
      <c r="AS168" s="23">
        <v>15620</v>
      </c>
      <c r="AT168" s="23">
        <v>15229</v>
      </c>
      <c r="AU168" s="23">
        <v>15229</v>
      </c>
      <c r="AV168" s="23">
        <v>15200</v>
      </c>
      <c r="AW168" s="23">
        <v>15200</v>
      </c>
      <c r="AX168" s="23">
        <v>15200</v>
      </c>
      <c r="AY168" s="23">
        <v>15200</v>
      </c>
      <c r="AZ168" s="23">
        <v>15200</v>
      </c>
      <c r="BA168" s="23">
        <v>15266.416666666666</v>
      </c>
      <c r="BB168" s="23">
        <f t="shared" si="14"/>
        <v>183197</v>
      </c>
      <c r="BC168" s="23">
        <v>0</v>
      </c>
      <c r="BD168" s="23">
        <v>0</v>
      </c>
      <c r="BE168" s="23">
        <v>0</v>
      </c>
      <c r="BF168" s="23">
        <v>0</v>
      </c>
      <c r="BG168" s="23">
        <v>0</v>
      </c>
      <c r="BH168" s="23">
        <v>0</v>
      </c>
      <c r="BI168" s="23">
        <v>0</v>
      </c>
      <c r="BJ168" s="23">
        <v>0</v>
      </c>
      <c r="BK168" s="23">
        <v>0</v>
      </c>
      <c r="BL168" s="23">
        <v>0</v>
      </c>
      <c r="BM168" s="23">
        <v>0</v>
      </c>
      <c r="BN168" s="23">
        <v>0</v>
      </c>
      <c r="BO168" s="23">
        <v>0</v>
      </c>
      <c r="BP168" s="23">
        <v>0</v>
      </c>
      <c r="BQ168" s="17" t="str">
        <f>IFERROR(INDEX(피벗!$BL$5:$CH$5,1,MATCH($BR168,INDEX(피벗!$BL:$CH,MATCH($E168,피벗!$BJ:$BJ,0),0),0)),"")</f>
        <v/>
      </c>
      <c r="BR168" s="23" t="str">
        <f>IFERROR(LARGE(INDEX(피벗!$BL:$CH,MATCH(성장고객!$E168,피벗!$BJ:$BJ,0),0),1),"")</f>
        <v/>
      </c>
      <c r="BS168" s="27" t="str">
        <f t="shared" si="15"/>
        <v/>
      </c>
      <c r="BT168" s="17" t="str">
        <f>IFERROR(INDEX(피벗!$BL$5:$CH$5,1,MATCH($BU168,INDEX(피벗!$BL:$CH,MATCH($E168,피벗!$BJ:$BJ,0),0),0)),"")</f>
        <v/>
      </c>
      <c r="BU168" s="23" t="str">
        <f>IFERROR(LARGE(INDEX(피벗!$BL:$CH,MATCH(성장고객!$E168,피벗!$BJ:$BJ,0),0),2),"")</f>
        <v/>
      </c>
      <c r="BV168" s="27" t="str">
        <f t="shared" si="16"/>
        <v/>
      </c>
      <c r="BW168" s="17" t="str">
        <f>IFERROR(INDEX(피벗!$BL$5:$CH$5,1,MATCH($BX168,INDEX(피벗!$BL:$CH,MATCH($E168,피벗!$BJ:$BJ,0),0),0)),"")</f>
        <v/>
      </c>
      <c r="BX168" s="23" t="str">
        <f>IFERROR(LARGE(INDEX(피벗!$BL:$CH,MATCH(성장고객!$E168,피벗!$BJ:$BJ,0),0),3),"")</f>
        <v/>
      </c>
      <c r="BY168" s="27" t="str">
        <f t="shared" si="17"/>
        <v/>
      </c>
      <c r="BZ168" s="17" t="str">
        <f>IFERROR(INDEX(피벗!$BL$5:$CH$5,1,MATCH($CA168,INDEX(피벗!$BL:$CH,MATCH($E168,피벗!$BJ:$BJ,0),0),0)),"")</f>
        <v/>
      </c>
      <c r="CA168" s="23" t="str">
        <f>IFERROR(LARGE(INDEX(피벗!$BL:$CH,MATCH(성장고객!$E168,피벗!$BJ:$BJ,0),0),4),"")</f>
        <v/>
      </c>
      <c r="CB168" s="27" t="str">
        <f t="shared" si="18"/>
        <v/>
      </c>
      <c r="CC168" s="17" t="str">
        <f>IFERROR(INDEX(피벗!$BL$5:$CH$5,1,MATCH($CD168,INDEX(피벗!$BL:$CH,MATCH($E168,피벗!$BJ:$BJ,0),0),0)),"")</f>
        <v/>
      </c>
      <c r="CD168" s="23" t="str">
        <f>IFERROR(LARGE(INDEX(피벗!$BL:$CH,MATCH(성장고객!$E168,피벗!$BJ:$BJ,0),0),5),"")</f>
        <v/>
      </c>
      <c r="CE168" s="27" t="str">
        <f t="shared" si="19"/>
        <v/>
      </c>
      <c r="CF168" s="23" t="str">
        <f>IFERROR(INDEX(피벗!$CI:$CI,MATCH($E168,피벗!$BJ:$BJ,0)),"")</f>
        <v/>
      </c>
      <c r="CG168" s="25" t="str">
        <f t="shared" si="20"/>
        <v/>
      </c>
      <c r="CH168" s="17" t="str">
        <f>IFERROR(INDEX(피벗!$EZ$5:$GE$5,1,MATCH($CI168,INDEX(피벗!$EZ:$GE,MATCH($E168,피벗!$EY:$EY,0),0),0)),"")</f>
        <v>IoT</v>
      </c>
      <c r="CI168" s="23">
        <f>IFERROR(LARGE(INDEX(피벗!$EZ:$GE,MATCH(성장고객!$E168,피벗!$EY:$EY,0),0),1),"")</f>
        <v>120000</v>
      </c>
      <c r="CJ168" s="17" t="str">
        <f>IFERROR(INDEX(피벗!$EZ$5:$GE$5,1,MATCH($CK168,INDEX(피벗!$EZ:$GE,MATCH($E168,피벗!$EY:$EY,0),0),0)),"")</f>
        <v>홈일반전화</v>
      </c>
      <c r="CK168" s="23">
        <f>IFERROR(LARGE(INDEX(피벗!$EZ:$GE,MATCH(성장고객!$E168,피벗!$EY:$EY,0),0),2),"")</f>
        <v>63197</v>
      </c>
      <c r="CL168" s="17" t="str">
        <f>IFERROR(INDEX(피벗!$EZ$5:$GE$5,1,MATCH($CM168,INDEX(피벗!$EZ:$GE,MATCH($E168,피벗!$EY:$EY,0),0),0)),"")</f>
        <v/>
      </c>
      <c r="CM168" s="23" t="str">
        <f>IFERROR(LARGE(INDEX(피벗!$EZ:$GE,MATCH(성장고객!$E168,피벗!$EY:$EY,0),0),3),"")</f>
        <v/>
      </c>
      <c r="CN168" s="17" t="str">
        <f>IFERROR(INDEX(피벗!$EZ$5:$GE$5,1,MATCH($CO168,INDEX(피벗!$EZ:$GE,MATCH($E168,피벗!$EY:$EY,0),0),0)),"")</f>
        <v/>
      </c>
      <c r="CO168" s="23" t="str">
        <f>IFERROR(LARGE(INDEX(피벗!$EZ:$GE,MATCH(성장고객!$E168,피벗!$EY:$EY,0),0),4),"")</f>
        <v/>
      </c>
      <c r="CP168" s="17" t="str">
        <f>IFERROR(INDEX(피벗!$EZ$5:$GE$5,1,MATCH($CQ168,INDEX(피벗!$EZ:$GE,MATCH($E168,피벗!$EY:$EY,0),0),0)),"")</f>
        <v/>
      </c>
      <c r="CQ168" s="23" t="str">
        <f>IFERROR(LARGE(INDEX(피벗!$EZ:$GE,MATCH(성장고객!$E168,피벗!$EY:$EY,0),0),5),"")</f>
        <v/>
      </c>
      <c r="CR168" s="23">
        <f>IFERROR(INDEX(피벗!$GF:$GF,MATCH($E168,피벗!$EY:$EY,0)),"")</f>
        <v>183197</v>
      </c>
    </row>
    <row r="169" spans="1:96" x14ac:dyDescent="0.45">
      <c r="A169" s="20" t="s">
        <v>982</v>
      </c>
      <c r="B169" s="20" t="s">
        <v>701</v>
      </c>
      <c r="C169" s="20" t="s">
        <v>30</v>
      </c>
      <c r="D169" s="20" t="s">
        <v>1149</v>
      </c>
      <c r="E169" s="20" t="s">
        <v>1173</v>
      </c>
      <c r="F169" s="21" t="s">
        <v>1174</v>
      </c>
      <c r="G169" s="21" t="s">
        <v>1</v>
      </c>
      <c r="H169" s="21" t="s">
        <v>0</v>
      </c>
      <c r="I169" s="22" t="s">
        <v>1175</v>
      </c>
      <c r="J169" s="22" t="s">
        <v>729</v>
      </c>
      <c r="K169" s="20" t="s">
        <v>0</v>
      </c>
      <c r="L169" s="20" t="s">
        <v>1316</v>
      </c>
      <c r="M169" s="20" t="s">
        <v>1311</v>
      </c>
      <c r="N169" s="20" t="s">
        <v>1317</v>
      </c>
      <c r="O169" s="21" t="s">
        <v>1414</v>
      </c>
      <c r="P169" s="21">
        <v>5</v>
      </c>
      <c r="Q169" s="21" t="s">
        <v>1358</v>
      </c>
      <c r="R169" s="21" t="s">
        <v>1320</v>
      </c>
      <c r="S169" s="21" t="s">
        <v>1321</v>
      </c>
      <c r="T169" s="21" t="s">
        <v>1316</v>
      </c>
      <c r="U169" s="21" t="s">
        <v>2029</v>
      </c>
      <c r="V169" s="21" t="s">
        <v>2030</v>
      </c>
      <c r="W169" s="20" t="s">
        <v>2031</v>
      </c>
      <c r="X169" s="21" t="s">
        <v>1973</v>
      </c>
      <c r="Y169" s="21" t="s">
        <v>2032</v>
      </c>
      <c r="Z169" s="21" t="s">
        <v>2033</v>
      </c>
      <c r="AA169" s="20">
        <v>4</v>
      </c>
      <c r="AB169" s="20" t="s">
        <v>1448</v>
      </c>
      <c r="AC169" s="21" t="s">
        <v>1422</v>
      </c>
      <c r="AD169" s="20" t="s">
        <v>1311</v>
      </c>
      <c r="AE169" s="16" t="str" cm="1">
        <f t="array" ref="AE169">IF(AF169="","",INDEX(전산회선!$E$4:$E$1141,_xlfn.AGGREGATE(15,6,ROW(전산회선!$E$4:$E$1141)-ROW(전산회선!$E$4)+1/((전산회선!$B$4:$B$1141=$E169)*(전산회선!$F$4:$F$1141=AF169)),1)))</f>
        <v>홈일반전화</v>
      </c>
      <c r="AF169" s="16">
        <f>IFERROR(IF(_xlfn.MAXIFS(전산회선!$F$4:$F$1141,전산회선!$B$4:$B$1141,$E169)=0,"",_xlfn.MAXIFS(전산회선!$F$4:$F$1141,전산회선!$B$4:$B$1141,$E169)),"")</f>
        <v>3</v>
      </c>
      <c r="AG169" s="16" t="str" cm="1">
        <f t="array" ref="AG169">IF(AH169="","",INDEX(전산회선!$E$4:$E$1141,_xlfn.AGGREGATE(15,6,ROW(전산회선!$E$4:$E$1141)-ROW(전산회선!$E$4)+1/((전산회선!$B$4:$B$1141=$E169)*(전산회선!$F$4:$F$1141=AH169)),1)))</f>
        <v>GiGA인터넷</v>
      </c>
      <c r="AH169" s="16">
        <f>IFERROR(IF(_xlfn.MAXIFS(전산회선!$F$4:$F$1141,전산회선!$B$4:$B$1141,$E169,전산회선!$F$4:$F$1141,"&lt;"&amp;AF169)=0,"",_xlfn.MAXIFS(전산회선!$F$4:$F$1141,전산회선!$B$4:$B$1141,$E169,전산회선!$F$4:$F$1141,"&lt;"&amp;AF169)),"")</f>
        <v>2</v>
      </c>
      <c r="AI169" s="16" t="str" cm="1">
        <f t="array" ref="AI169">IF(AJ169="","",INDEX(전산회선!$E$4:$E$1141,_xlfn.AGGREGATE(15,6,ROW(전산회선!$E$4:$E$1141)-ROW(전산회선!$E$4)+1/((전산회선!$B$4:$B$1141=$E169)*(전산회선!$F$4:$F$1141=AJ169)),1)))</f>
        <v/>
      </c>
      <c r="AJ169" s="16" t="str">
        <f>IFERROR(IF(_xlfn.MAXIFS(전산회선!$F$4:$F$1141,전산회선!$B$4:$B$1141,$E169,전산회선!$F$4:$F$1141,"&lt;"&amp;AH169)=0,"",_xlfn.MAXIFS(전산회선!$F$4:$F$1141,전산회선!$B$4:$B$1141,$E169,전산회선!$F$4:$F$1141,"&lt;"&amp;AH169)),"")</f>
        <v/>
      </c>
      <c r="AK169" s="16" t="str" cm="1">
        <f t="array" ref="AK169">IF(AL169="","",INDEX(전산회선!$E$4:$E$1141,_xlfn.AGGREGATE(15,6,ROW(전산회선!$E$4:$E$1141)-ROW(전산회선!$E$4)+1/((전산회선!$B$4:$B$1141=$E169)*(전산회선!$F$4:$F$1141=AL169)),1)))</f>
        <v/>
      </c>
      <c r="AL169" s="16" t="str">
        <f>IFERROR(IF(_xlfn.MAXIFS(전산회선!$F$4:$F$1141,전산회선!$B$4:$B$1141,$E169,전산회선!$F$4:$F$1141,"&lt;"&amp;AJ169)=0,"",_xlfn.MAXIFS(전산회선!$F$4:$F$1141,전산회선!$B$4:$B$1141,$E169,전산회선!$F$4:$F$1141,"&lt;"&amp;AJ169)),"")</f>
        <v/>
      </c>
      <c r="AM169" s="16" t="str" cm="1">
        <f t="array" ref="AM169">IF(AN169="","",INDEX(전산회선!$E$4:$E$1141,_xlfn.AGGREGATE(15,6,ROW(전산회선!$E$4:$E$1141)-ROW(전산회선!$E$4)+1/((전산회선!$B$4:$B$1141=$E169)*(전산회선!$F$4:$F$1141=AN169)),1)))</f>
        <v/>
      </c>
      <c r="AN169" s="16" t="str">
        <f>IFERROR(IF(_xlfn.MAXIFS(전산회선!$F$4:$F$1141,전산회선!$B$4:$B$1141,$E169,전산회선!$F$4:$F$1141,"&lt;"&amp;AL169)=0,"",_xlfn.MAXIFS(전산회선!$F$4:$F$1141,전산회선!$B$4:$B$1141,$E169,전산회선!$F$4:$F$1141,"&lt;"&amp;AL169)),"")</f>
        <v/>
      </c>
      <c r="AO169" s="23">
        <v>66000</v>
      </c>
      <c r="AP169" s="23">
        <v>66130</v>
      </c>
      <c r="AQ169" s="23">
        <v>100523</v>
      </c>
      <c r="AR169" s="23">
        <v>130538</v>
      </c>
      <c r="AS169" s="23">
        <v>106129</v>
      </c>
      <c r="AT169" s="23">
        <v>100178</v>
      </c>
      <c r="AU169" s="23">
        <v>89039</v>
      </c>
      <c r="AV169" s="23">
        <v>86205</v>
      </c>
      <c r="AW169" s="23">
        <v>92374</v>
      </c>
      <c r="AX169" s="23">
        <v>85901</v>
      </c>
      <c r="AY169" s="23">
        <v>111233</v>
      </c>
      <c r="AZ169" s="23">
        <v>74283</v>
      </c>
      <c r="BA169" s="23">
        <v>92377.75</v>
      </c>
      <c r="BB169" s="23">
        <f t="shared" si="14"/>
        <v>1108533</v>
      </c>
      <c r="BC169" s="23">
        <v>0</v>
      </c>
      <c r="BD169" s="23">
        <v>0</v>
      </c>
      <c r="BE169" s="23">
        <v>0</v>
      </c>
      <c r="BF169" s="23">
        <v>0</v>
      </c>
      <c r="BG169" s="23">
        <v>0</v>
      </c>
      <c r="BH169" s="23">
        <v>0</v>
      </c>
      <c r="BI169" s="23">
        <v>0</v>
      </c>
      <c r="BJ169" s="23">
        <v>0</v>
      </c>
      <c r="BK169" s="23">
        <v>0</v>
      </c>
      <c r="BL169" s="23">
        <v>0</v>
      </c>
      <c r="BM169" s="23">
        <v>0</v>
      </c>
      <c r="BN169" s="23">
        <v>0</v>
      </c>
      <c r="BO169" s="23">
        <v>0</v>
      </c>
      <c r="BP169" s="23">
        <v>0</v>
      </c>
      <c r="BQ169" s="17" t="str">
        <f>IFERROR(INDEX(피벗!$BL$5:$CH$5,1,MATCH($BR169,INDEX(피벗!$BL:$CH,MATCH($E169,피벗!$BJ:$BJ,0),0),0)),"")</f>
        <v/>
      </c>
      <c r="BR169" s="23" t="str">
        <f>IFERROR(LARGE(INDEX(피벗!$BL:$CH,MATCH(성장고객!$E169,피벗!$BJ:$BJ,0),0),1),"")</f>
        <v/>
      </c>
      <c r="BS169" s="27" t="str">
        <f t="shared" si="15"/>
        <v/>
      </c>
      <c r="BT169" s="17" t="str">
        <f>IFERROR(INDEX(피벗!$BL$5:$CH$5,1,MATCH($BU169,INDEX(피벗!$BL:$CH,MATCH($E169,피벗!$BJ:$BJ,0),0),0)),"")</f>
        <v/>
      </c>
      <c r="BU169" s="23" t="str">
        <f>IFERROR(LARGE(INDEX(피벗!$BL:$CH,MATCH(성장고객!$E169,피벗!$BJ:$BJ,0),0),2),"")</f>
        <v/>
      </c>
      <c r="BV169" s="27" t="str">
        <f t="shared" si="16"/>
        <v/>
      </c>
      <c r="BW169" s="17" t="str">
        <f>IFERROR(INDEX(피벗!$BL$5:$CH$5,1,MATCH($BX169,INDEX(피벗!$BL:$CH,MATCH($E169,피벗!$BJ:$BJ,0),0),0)),"")</f>
        <v/>
      </c>
      <c r="BX169" s="23" t="str">
        <f>IFERROR(LARGE(INDEX(피벗!$BL:$CH,MATCH(성장고객!$E169,피벗!$BJ:$BJ,0),0),3),"")</f>
        <v/>
      </c>
      <c r="BY169" s="27" t="str">
        <f t="shared" si="17"/>
        <v/>
      </c>
      <c r="BZ169" s="17" t="str">
        <f>IFERROR(INDEX(피벗!$BL$5:$CH$5,1,MATCH($CA169,INDEX(피벗!$BL:$CH,MATCH($E169,피벗!$BJ:$BJ,0),0),0)),"")</f>
        <v/>
      </c>
      <c r="CA169" s="23" t="str">
        <f>IFERROR(LARGE(INDEX(피벗!$BL:$CH,MATCH(성장고객!$E169,피벗!$BJ:$BJ,0),0),4),"")</f>
        <v/>
      </c>
      <c r="CB169" s="27" t="str">
        <f t="shared" si="18"/>
        <v/>
      </c>
      <c r="CC169" s="17" t="str">
        <f>IFERROR(INDEX(피벗!$BL$5:$CH$5,1,MATCH($CD169,INDEX(피벗!$BL:$CH,MATCH($E169,피벗!$BJ:$BJ,0),0),0)),"")</f>
        <v/>
      </c>
      <c r="CD169" s="23" t="str">
        <f>IFERROR(LARGE(INDEX(피벗!$BL:$CH,MATCH(성장고객!$E169,피벗!$BJ:$BJ,0),0),5),"")</f>
        <v/>
      </c>
      <c r="CE169" s="27" t="str">
        <f t="shared" si="19"/>
        <v/>
      </c>
      <c r="CF169" s="23" t="str">
        <f>IFERROR(INDEX(피벗!$CI:$CI,MATCH($E169,피벗!$BJ:$BJ,0)),"")</f>
        <v/>
      </c>
      <c r="CG169" s="25" t="str">
        <f t="shared" si="20"/>
        <v/>
      </c>
      <c r="CH169" s="17" t="str">
        <f>IFERROR(INDEX(피벗!$EZ$5:$GE$5,1,MATCH($CI169,INDEX(피벗!$EZ:$GE,MATCH($E169,피벗!$EY:$EY,0),0),0)),"")</f>
        <v>GiGA인터넷</v>
      </c>
      <c r="CI169" s="23">
        <f>IFERROR(LARGE(INDEX(피벗!$EZ:$GE,MATCH(성장고객!$E169,피벗!$EY:$EY,0),0),1),"")</f>
        <v>550800</v>
      </c>
      <c r="CJ169" s="17" t="str">
        <f>IFERROR(INDEX(피벗!$EZ$5:$GE$5,1,MATCH($CK169,INDEX(피벗!$EZ:$GE,MATCH($E169,피벗!$EY:$EY,0),0),0)),"")</f>
        <v>홈일반전화</v>
      </c>
      <c r="CK169" s="23">
        <f>IFERROR(LARGE(INDEX(피벗!$EZ:$GE,MATCH(성장고객!$E169,피벗!$EY:$EY,0),0),2),"")</f>
        <v>504933</v>
      </c>
      <c r="CL169" s="17" t="str">
        <f>IFERROR(INDEX(피벗!$EZ$5:$GE$5,1,MATCH($CM169,INDEX(피벗!$EZ:$GE,MATCH($E169,피벗!$EY:$EY,0),0),0)),"")</f>
        <v>홈지능망</v>
      </c>
      <c r="CM169" s="23">
        <f>IFERROR(LARGE(INDEX(피벗!$EZ:$GE,MATCH(성장고객!$E169,피벗!$EY:$EY,0),0),3),"")</f>
        <v>52800</v>
      </c>
      <c r="CN169" s="17" t="str">
        <f>IFERROR(INDEX(피벗!$EZ$5:$GE$5,1,MATCH($CO169,INDEX(피벗!$EZ:$GE,MATCH($E169,피벗!$EY:$EY,0),0),0)),"")</f>
        <v/>
      </c>
      <c r="CO169" s="23" t="str">
        <f>IFERROR(LARGE(INDEX(피벗!$EZ:$GE,MATCH(성장고객!$E169,피벗!$EY:$EY,0),0),4),"")</f>
        <v/>
      </c>
      <c r="CP169" s="17" t="str">
        <f>IFERROR(INDEX(피벗!$EZ$5:$GE$5,1,MATCH($CQ169,INDEX(피벗!$EZ:$GE,MATCH($E169,피벗!$EY:$EY,0),0),0)),"")</f>
        <v/>
      </c>
      <c r="CQ169" s="23" t="str">
        <f>IFERROR(LARGE(INDEX(피벗!$EZ:$GE,MATCH(성장고객!$E169,피벗!$EY:$EY,0),0),5),"")</f>
        <v/>
      </c>
      <c r="CR169" s="23">
        <f>IFERROR(INDEX(피벗!$GF:$GF,MATCH($E169,피벗!$EY:$EY,0)),"")</f>
        <v>1108533</v>
      </c>
    </row>
    <row r="170" spans="1:96" x14ac:dyDescent="0.45">
      <c r="A170" s="20" t="s">
        <v>982</v>
      </c>
      <c r="B170" s="20" t="s">
        <v>26</v>
      </c>
      <c r="C170" s="20" t="s">
        <v>104</v>
      </c>
      <c r="D170" s="20" t="s">
        <v>1199</v>
      </c>
      <c r="E170" s="20" t="s">
        <v>904</v>
      </c>
      <c r="F170" s="21" t="s">
        <v>905</v>
      </c>
      <c r="G170" s="21" t="s">
        <v>1</v>
      </c>
      <c r="H170" s="21" t="s">
        <v>0</v>
      </c>
      <c r="I170" s="22" t="s">
        <v>906</v>
      </c>
      <c r="J170" s="22" t="s">
        <v>907</v>
      </c>
      <c r="K170" s="20" t="s">
        <v>0</v>
      </c>
      <c r="L170" s="20" t="s">
        <v>1316</v>
      </c>
      <c r="M170" s="20" t="s">
        <v>1381</v>
      </c>
      <c r="N170" s="20" t="s">
        <v>1336</v>
      </c>
      <c r="O170" s="21" t="s">
        <v>2269</v>
      </c>
      <c r="P170" s="21">
        <v>13</v>
      </c>
      <c r="Q170" s="21" t="s">
        <v>1392</v>
      </c>
      <c r="R170" s="21" t="s">
        <v>1320</v>
      </c>
      <c r="S170" s="21" t="s">
        <v>1321</v>
      </c>
      <c r="T170" s="21" t="s">
        <v>1316</v>
      </c>
      <c r="U170" s="21" t="s">
        <v>2270</v>
      </c>
      <c r="V170" s="21" t="s">
        <v>2271</v>
      </c>
      <c r="W170" s="20" t="s">
        <v>2272</v>
      </c>
      <c r="X170" s="21" t="s">
        <v>2273</v>
      </c>
      <c r="Y170" s="21" t="s">
        <v>2274</v>
      </c>
      <c r="Z170" s="21" t="s">
        <v>2275</v>
      </c>
      <c r="AA170" s="20">
        <v>85</v>
      </c>
      <c r="AB170" s="20" t="s">
        <v>1328</v>
      </c>
      <c r="AC170" s="21" t="s">
        <v>2276</v>
      </c>
      <c r="AD170" s="20" t="s">
        <v>1311</v>
      </c>
      <c r="AE170" s="16" t="str" cm="1">
        <f t="array" ref="AE170">IF(AF170="","",INDEX(전산회선!$E$4:$E$1141,_xlfn.AGGREGATE(15,6,ROW(전산회선!$E$4:$E$1141)-ROW(전산회선!$E$4)+1/((전산회선!$B$4:$B$1141=$E170)*(전산회선!$F$4:$F$1141=AF170)),1)))</f>
        <v>기업인터넷전화</v>
      </c>
      <c r="AF170" s="16">
        <f>IFERROR(IF(_xlfn.MAXIFS(전산회선!$F$4:$F$1141,전산회선!$B$4:$B$1141,$E170)=0,"",_xlfn.MAXIFS(전산회선!$F$4:$F$1141,전산회선!$B$4:$B$1141,$E170)),"")</f>
        <v>7</v>
      </c>
      <c r="AG170" s="16" t="str" cm="1">
        <f t="array" ref="AG170">IF(AH170="","",INDEX(전산회선!$E$4:$E$1141,_xlfn.AGGREGATE(15,6,ROW(전산회선!$E$4:$E$1141)-ROW(전산회선!$E$4)+1/((전산회선!$B$4:$B$1141=$E170)*(전산회선!$F$4:$F$1141=AH170)),1)))</f>
        <v>GiGA인터넷</v>
      </c>
      <c r="AH170" s="16">
        <f>IFERROR(IF(_xlfn.MAXIFS(전산회선!$F$4:$F$1141,전산회선!$B$4:$B$1141,$E170,전산회선!$F$4:$F$1141,"&lt;"&amp;AF170)=0,"",_xlfn.MAXIFS(전산회선!$F$4:$F$1141,전산회선!$B$4:$B$1141,$E170,전산회선!$F$4:$F$1141,"&lt;"&amp;AF170)),"")</f>
        <v>3</v>
      </c>
      <c r="AI170" s="16" t="str" cm="1">
        <f t="array" ref="AI170">IF(AJ170="","",INDEX(전산회선!$E$4:$E$1141,_xlfn.AGGREGATE(15,6,ROW(전산회선!$E$4:$E$1141)-ROW(전산회선!$E$4)+1/((전산회선!$B$4:$B$1141=$E170)*(전산회선!$F$4:$F$1141=AJ170)),1)))</f>
        <v>홈일반전화</v>
      </c>
      <c r="AJ170" s="16">
        <f>IFERROR(IF(_xlfn.MAXIFS(전산회선!$F$4:$F$1141,전산회선!$B$4:$B$1141,$E170,전산회선!$F$4:$F$1141,"&lt;"&amp;AH170)=0,"",_xlfn.MAXIFS(전산회선!$F$4:$F$1141,전산회선!$B$4:$B$1141,$E170,전산회선!$F$4:$F$1141,"&lt;"&amp;AH170)),"")</f>
        <v>2</v>
      </c>
      <c r="AK170" s="16" t="str" cm="1">
        <f t="array" ref="AK170">IF(AL170="","",INDEX(전산회선!$E$4:$E$1141,_xlfn.AGGREGATE(15,6,ROW(전산회선!$E$4:$E$1141)-ROW(전산회선!$E$4)+1/((전산회선!$B$4:$B$1141=$E170)*(전산회선!$F$4:$F$1141=AL170)),1)))</f>
        <v>GTV</v>
      </c>
      <c r="AL170" s="16">
        <f>IFERROR(IF(_xlfn.MAXIFS(전산회선!$F$4:$F$1141,전산회선!$B$4:$B$1141,$E170,전산회선!$F$4:$F$1141,"&lt;"&amp;AJ170)=0,"",_xlfn.MAXIFS(전산회선!$F$4:$F$1141,전산회선!$B$4:$B$1141,$E170,전산회선!$F$4:$F$1141,"&lt;"&amp;AJ170)),"")</f>
        <v>1</v>
      </c>
      <c r="AM170" s="16" t="str" cm="1">
        <f t="array" ref="AM170">IF(AN170="","",INDEX(전산회선!$E$4:$E$1141,_xlfn.AGGREGATE(15,6,ROW(전산회선!$E$4:$E$1141)-ROW(전산회선!$E$4)+1/((전산회선!$B$4:$B$1141=$E170)*(전산회선!$F$4:$F$1141=AN170)),1)))</f>
        <v/>
      </c>
      <c r="AN170" s="16" t="str">
        <f>IFERROR(IF(_xlfn.MAXIFS(전산회선!$F$4:$F$1141,전산회선!$B$4:$B$1141,$E170,전산회선!$F$4:$F$1141,"&lt;"&amp;AL170)=0,"",_xlfn.MAXIFS(전산회선!$F$4:$F$1141,전산회선!$B$4:$B$1141,$E170,전산회선!$F$4:$F$1141,"&lt;"&amp;AL170)),"")</f>
        <v/>
      </c>
      <c r="AO170" s="23">
        <v>133323</v>
      </c>
      <c r="AP170" s="23">
        <v>132725</v>
      </c>
      <c r="AQ170" s="23">
        <v>124270</v>
      </c>
      <c r="AR170" s="23">
        <v>130203</v>
      </c>
      <c r="AS170" s="23">
        <v>141578</v>
      </c>
      <c r="AT170" s="23">
        <v>127967</v>
      </c>
      <c r="AU170" s="23">
        <v>128709</v>
      </c>
      <c r="AV170" s="23">
        <v>129329</v>
      </c>
      <c r="AW170" s="23">
        <v>136127</v>
      </c>
      <c r="AX170" s="23">
        <v>132529</v>
      </c>
      <c r="AY170" s="23">
        <v>132026</v>
      </c>
      <c r="AZ170" s="23">
        <v>132240</v>
      </c>
      <c r="BA170" s="23">
        <v>131752.16666666666</v>
      </c>
      <c r="BB170" s="23">
        <f t="shared" si="14"/>
        <v>1581026</v>
      </c>
      <c r="BC170" s="23">
        <v>0</v>
      </c>
      <c r="BD170" s="23">
        <v>0</v>
      </c>
      <c r="BE170" s="23">
        <v>0</v>
      </c>
      <c r="BF170" s="23">
        <v>0</v>
      </c>
      <c r="BG170" s="23">
        <v>0</v>
      </c>
      <c r="BH170" s="23">
        <v>0</v>
      </c>
      <c r="BI170" s="23">
        <v>0</v>
      </c>
      <c r="BJ170" s="23">
        <v>0</v>
      </c>
      <c r="BK170" s="23">
        <v>0</v>
      </c>
      <c r="BL170" s="23">
        <v>0</v>
      </c>
      <c r="BM170" s="23">
        <v>0</v>
      </c>
      <c r="BN170" s="23">
        <v>0</v>
      </c>
      <c r="BO170" s="23">
        <v>0</v>
      </c>
      <c r="BP170" s="23">
        <v>0</v>
      </c>
      <c r="BQ170" s="17" t="str">
        <f>IFERROR(INDEX(피벗!$BL$5:$CH$5,1,MATCH($BR170,INDEX(피벗!$BL:$CH,MATCH($E170,피벗!$BJ:$BJ,0),0),0)),"")</f>
        <v/>
      </c>
      <c r="BR170" s="23" t="str">
        <f>IFERROR(LARGE(INDEX(피벗!$BL:$CH,MATCH(성장고객!$E170,피벗!$BJ:$BJ,0),0),1),"")</f>
        <v/>
      </c>
      <c r="BS170" s="27" t="str">
        <f t="shared" si="15"/>
        <v/>
      </c>
      <c r="BT170" s="17" t="str">
        <f>IFERROR(INDEX(피벗!$BL$5:$CH$5,1,MATCH($BU170,INDEX(피벗!$BL:$CH,MATCH($E170,피벗!$BJ:$BJ,0),0),0)),"")</f>
        <v/>
      </c>
      <c r="BU170" s="23" t="str">
        <f>IFERROR(LARGE(INDEX(피벗!$BL:$CH,MATCH(성장고객!$E170,피벗!$BJ:$BJ,0),0),2),"")</f>
        <v/>
      </c>
      <c r="BV170" s="27" t="str">
        <f t="shared" si="16"/>
        <v/>
      </c>
      <c r="BW170" s="17" t="str">
        <f>IFERROR(INDEX(피벗!$BL$5:$CH$5,1,MATCH($BX170,INDEX(피벗!$BL:$CH,MATCH($E170,피벗!$BJ:$BJ,0),0),0)),"")</f>
        <v/>
      </c>
      <c r="BX170" s="23" t="str">
        <f>IFERROR(LARGE(INDEX(피벗!$BL:$CH,MATCH(성장고객!$E170,피벗!$BJ:$BJ,0),0),3),"")</f>
        <v/>
      </c>
      <c r="BY170" s="27" t="str">
        <f t="shared" si="17"/>
        <v/>
      </c>
      <c r="BZ170" s="17" t="str">
        <f>IFERROR(INDEX(피벗!$BL$5:$CH$5,1,MATCH($CA170,INDEX(피벗!$BL:$CH,MATCH($E170,피벗!$BJ:$BJ,0),0),0)),"")</f>
        <v/>
      </c>
      <c r="CA170" s="23" t="str">
        <f>IFERROR(LARGE(INDEX(피벗!$BL:$CH,MATCH(성장고객!$E170,피벗!$BJ:$BJ,0),0),4),"")</f>
        <v/>
      </c>
      <c r="CB170" s="27" t="str">
        <f t="shared" si="18"/>
        <v/>
      </c>
      <c r="CC170" s="17" t="str">
        <f>IFERROR(INDEX(피벗!$BL$5:$CH$5,1,MATCH($CD170,INDEX(피벗!$BL:$CH,MATCH($E170,피벗!$BJ:$BJ,0),0),0)),"")</f>
        <v/>
      </c>
      <c r="CD170" s="23" t="str">
        <f>IFERROR(LARGE(INDEX(피벗!$BL:$CH,MATCH(성장고객!$E170,피벗!$BJ:$BJ,0),0),5),"")</f>
        <v/>
      </c>
      <c r="CE170" s="27" t="str">
        <f t="shared" si="19"/>
        <v/>
      </c>
      <c r="CF170" s="23" t="str">
        <f>IFERROR(INDEX(피벗!$CI:$CI,MATCH($E170,피벗!$BJ:$BJ,0)),"")</f>
        <v/>
      </c>
      <c r="CG170" s="25" t="str">
        <f t="shared" si="20"/>
        <v/>
      </c>
      <c r="CH170" s="17" t="str">
        <f>IFERROR(INDEX(피벗!$EZ$5:$GE$5,1,MATCH($CI170,INDEX(피벗!$EZ:$GE,MATCH($E170,피벗!$EY:$EY,0),0),0)),"")</f>
        <v>GiGA인터넷</v>
      </c>
      <c r="CI170" s="23">
        <f>IFERROR(LARGE(INDEX(피벗!$EZ:$GE,MATCH(성장고객!$E170,피벗!$EY:$EY,0),0),1),"")</f>
        <v>912000</v>
      </c>
      <c r="CJ170" s="17" t="str">
        <f>IFERROR(INDEX(피벗!$EZ$5:$GE$5,1,MATCH($CK170,INDEX(피벗!$EZ:$GE,MATCH($E170,피벗!$EY:$EY,0),0),0)),"")</f>
        <v>기업인터넷전화</v>
      </c>
      <c r="CK170" s="23">
        <f>IFERROR(LARGE(INDEX(피벗!$EZ:$GE,MATCH(성장고객!$E170,피벗!$EY:$EY,0),0),2),"")</f>
        <v>335391</v>
      </c>
      <c r="CL170" s="17" t="str">
        <f>IFERROR(INDEX(피벗!$EZ$5:$GE$5,1,MATCH($CM170,INDEX(피벗!$EZ:$GE,MATCH($E170,피벗!$EY:$EY,0),0),0)),"")</f>
        <v>홈지능망</v>
      </c>
      <c r="CM170" s="23">
        <f>IFERROR(LARGE(INDEX(피벗!$EZ:$GE,MATCH(성장고객!$E170,피벗!$EY:$EY,0),0),3),"")</f>
        <v>96000</v>
      </c>
      <c r="CN170" s="17" t="str">
        <f>IFERROR(INDEX(피벗!$EZ$5:$GE$5,1,MATCH($CO170,INDEX(피벗!$EZ:$GE,MATCH($E170,피벗!$EY:$EY,0),0),0)),"")</f>
        <v>GTV</v>
      </c>
      <c r="CO170" s="23">
        <f>IFERROR(LARGE(INDEX(피벗!$EZ:$GE,MATCH(성장고객!$E170,피벗!$EY:$EY,0),0),4),"")</f>
        <v>86400</v>
      </c>
      <c r="CP170" s="17" t="str">
        <f>IFERROR(INDEX(피벗!$EZ$5:$GE$5,1,MATCH($CQ170,INDEX(피벗!$EZ:$GE,MATCH($E170,피벗!$EY:$EY,0),0),0)),"")</f>
        <v>홈일반전화</v>
      </c>
      <c r="CQ170" s="23">
        <f>IFERROR(LARGE(INDEX(피벗!$EZ:$GE,MATCH(성장고객!$E170,피벗!$EY:$EY,0),0),5),"")</f>
        <v>83605</v>
      </c>
      <c r="CR170" s="23">
        <f>IFERROR(INDEX(피벗!$GF:$GF,MATCH($E170,피벗!$EY:$EY,0)),"")</f>
        <v>1581026</v>
      </c>
    </row>
    <row r="171" spans="1:96" x14ac:dyDescent="0.45">
      <c r="A171" s="20" t="s">
        <v>982</v>
      </c>
      <c r="B171" s="20" t="s">
        <v>26</v>
      </c>
      <c r="C171" s="20" t="s">
        <v>104</v>
      </c>
      <c r="D171" s="20" t="s">
        <v>1199</v>
      </c>
      <c r="E171" s="20" t="s">
        <v>900</v>
      </c>
      <c r="F171" s="21" t="s">
        <v>901</v>
      </c>
      <c r="G171" s="21" t="s">
        <v>1</v>
      </c>
      <c r="H171" s="21" t="s">
        <v>0</v>
      </c>
      <c r="I171" s="22" t="s">
        <v>902</v>
      </c>
      <c r="J171" s="22" t="s">
        <v>903</v>
      </c>
      <c r="K171" s="20" t="s">
        <v>0</v>
      </c>
      <c r="L171" s="20" t="s">
        <v>1316</v>
      </c>
      <c r="M171" s="20" t="s">
        <v>9</v>
      </c>
      <c r="N171" s="20" t="s">
        <v>9</v>
      </c>
      <c r="O171" s="21" t="s">
        <v>2263</v>
      </c>
      <c r="P171" s="21">
        <v>21</v>
      </c>
      <c r="Q171" s="21" t="s">
        <v>1338</v>
      </c>
      <c r="R171" s="21" t="s">
        <v>2098</v>
      </c>
      <c r="S171" s="21" t="s">
        <v>1321</v>
      </c>
      <c r="T171" s="21" t="s">
        <v>1316</v>
      </c>
      <c r="U171" s="21" t="s">
        <v>2264</v>
      </c>
      <c r="V171" s="21" t="s">
        <v>2265</v>
      </c>
      <c r="W171" s="20" t="s">
        <v>9</v>
      </c>
      <c r="X171" s="21" t="s">
        <v>9</v>
      </c>
      <c r="Y171" s="21" t="s">
        <v>2266</v>
      </c>
      <c r="Z171" s="21" t="s">
        <v>2267</v>
      </c>
      <c r="AA171" s="20">
        <v>40</v>
      </c>
      <c r="AB171" s="20" t="s">
        <v>1399</v>
      </c>
      <c r="AC171" s="21" t="s">
        <v>2268</v>
      </c>
      <c r="AD171" s="20" t="s">
        <v>1311</v>
      </c>
      <c r="AE171" s="16" t="str" cm="1">
        <f t="array" ref="AE171">IF(AF171="","",INDEX(전산회선!$E$4:$E$1141,_xlfn.AGGREGATE(15,6,ROW(전산회선!$E$4:$E$1141)-ROW(전산회선!$E$4)+1/((전산회선!$B$4:$B$1141=$E171)*(전산회선!$F$4:$F$1141=AF171)),1)))</f>
        <v>기업인터넷전화</v>
      </c>
      <c r="AF171" s="16">
        <f>IFERROR(IF(_xlfn.MAXIFS(전산회선!$F$4:$F$1141,전산회선!$B$4:$B$1141,$E171)=0,"",_xlfn.MAXIFS(전산회선!$F$4:$F$1141,전산회선!$B$4:$B$1141,$E171)),"")</f>
        <v>16</v>
      </c>
      <c r="AG171" s="16" t="str" cm="1">
        <f t="array" ref="AG171">IF(AH171="","",INDEX(전산회선!$E$4:$E$1141,_xlfn.AGGREGATE(15,6,ROW(전산회선!$E$4:$E$1141)-ROW(전산회선!$E$4)+1/((전산회선!$B$4:$B$1141=$E171)*(전산회선!$F$4:$F$1141=AH171)),1)))</f>
        <v>홈일반전화</v>
      </c>
      <c r="AH171" s="16">
        <f>IFERROR(IF(_xlfn.MAXIFS(전산회선!$F$4:$F$1141,전산회선!$B$4:$B$1141,$E171,전산회선!$F$4:$F$1141,"&lt;"&amp;AF171)=0,"",_xlfn.MAXIFS(전산회선!$F$4:$F$1141,전산회선!$B$4:$B$1141,$E171,전산회선!$F$4:$F$1141,"&lt;"&amp;AF171)),"")</f>
        <v>2</v>
      </c>
      <c r="AI171" s="16" t="str" cm="1">
        <f t="array" ref="AI171">IF(AJ171="","",INDEX(전산회선!$E$4:$E$1141,_xlfn.AGGREGATE(15,6,ROW(전산회선!$E$4:$E$1141)-ROW(전산회선!$E$4)+1/((전산회선!$B$4:$B$1141=$E171)*(전산회선!$F$4:$F$1141=AJ171)),1)))</f>
        <v>GTV Biz</v>
      </c>
      <c r="AJ171" s="16">
        <f>IFERROR(IF(_xlfn.MAXIFS(전산회선!$F$4:$F$1141,전산회선!$B$4:$B$1141,$E171,전산회선!$F$4:$F$1141,"&lt;"&amp;AH171)=0,"",_xlfn.MAXIFS(전산회선!$F$4:$F$1141,전산회선!$B$4:$B$1141,$E171,전산회선!$F$4:$F$1141,"&lt;"&amp;AH171)),"")</f>
        <v>1</v>
      </c>
      <c r="AK171" s="16" t="str" cm="1">
        <f t="array" ref="AK171">IF(AL171="","",INDEX(전산회선!$E$4:$E$1141,_xlfn.AGGREGATE(15,6,ROW(전산회선!$E$4:$E$1141)-ROW(전산회선!$E$4)+1/((전산회선!$B$4:$B$1141=$E171)*(전산회선!$F$4:$F$1141=AL171)),1)))</f>
        <v/>
      </c>
      <c r="AL171" s="16" t="str">
        <f>IFERROR(IF(_xlfn.MAXIFS(전산회선!$F$4:$F$1141,전산회선!$B$4:$B$1141,$E171,전산회선!$F$4:$F$1141,"&lt;"&amp;AJ171)=0,"",_xlfn.MAXIFS(전산회선!$F$4:$F$1141,전산회선!$B$4:$B$1141,$E171,전산회선!$F$4:$F$1141,"&lt;"&amp;AJ171)),"")</f>
        <v/>
      </c>
      <c r="AM171" s="16" t="str" cm="1">
        <f t="array" ref="AM171">IF(AN171="","",INDEX(전산회선!$E$4:$E$1141,_xlfn.AGGREGATE(15,6,ROW(전산회선!$E$4:$E$1141)-ROW(전산회선!$E$4)+1/((전산회선!$B$4:$B$1141=$E171)*(전산회선!$F$4:$F$1141=AN171)),1)))</f>
        <v/>
      </c>
      <c r="AN171" s="16" t="str">
        <f>IFERROR(IF(_xlfn.MAXIFS(전산회선!$F$4:$F$1141,전산회선!$B$4:$B$1141,$E171,전산회선!$F$4:$F$1141,"&lt;"&amp;AL171)=0,"",_xlfn.MAXIFS(전산회선!$F$4:$F$1141,전산회선!$B$4:$B$1141,$E171,전산회선!$F$4:$F$1141,"&lt;"&amp;AL171)),"")</f>
        <v/>
      </c>
      <c r="AO171" s="23">
        <v>146537</v>
      </c>
      <c r="AP171" s="23">
        <v>156915</v>
      </c>
      <c r="AQ171" s="23">
        <v>148545</v>
      </c>
      <c r="AR171" s="23">
        <v>149580</v>
      </c>
      <c r="AS171" s="23">
        <v>144460</v>
      </c>
      <c r="AT171" s="23">
        <v>144204</v>
      </c>
      <c r="AU171" s="23">
        <v>147413</v>
      </c>
      <c r="AV171" s="23">
        <v>144235</v>
      </c>
      <c r="AW171" s="23">
        <v>146611</v>
      </c>
      <c r="AX171" s="23">
        <v>144561</v>
      </c>
      <c r="AY171" s="23">
        <v>153745</v>
      </c>
      <c r="AZ171" s="23">
        <v>151310</v>
      </c>
      <c r="BA171" s="23">
        <v>148176.33333333334</v>
      </c>
      <c r="BB171" s="23">
        <f t="shared" si="14"/>
        <v>1778116</v>
      </c>
      <c r="BC171" s="23">
        <v>0</v>
      </c>
      <c r="BD171" s="23">
        <v>0</v>
      </c>
      <c r="BE171" s="23">
        <v>0</v>
      </c>
      <c r="BF171" s="23">
        <v>0</v>
      </c>
      <c r="BG171" s="23">
        <v>0</v>
      </c>
      <c r="BH171" s="23">
        <v>0</v>
      </c>
      <c r="BI171" s="23">
        <v>0</v>
      </c>
      <c r="BJ171" s="23">
        <v>0</v>
      </c>
      <c r="BK171" s="23">
        <v>0</v>
      </c>
      <c r="BL171" s="23">
        <v>0</v>
      </c>
      <c r="BM171" s="23">
        <v>0</v>
      </c>
      <c r="BN171" s="23">
        <v>0</v>
      </c>
      <c r="BO171" s="23">
        <v>0</v>
      </c>
      <c r="BP171" s="23">
        <v>0</v>
      </c>
      <c r="BQ171" s="17" t="str">
        <f>IFERROR(INDEX(피벗!$BL$5:$CH$5,1,MATCH($BR171,INDEX(피벗!$BL:$CH,MATCH($E171,피벗!$BJ:$BJ,0),0),0)),"")</f>
        <v/>
      </c>
      <c r="BR171" s="23" t="str">
        <f>IFERROR(LARGE(INDEX(피벗!$BL:$CH,MATCH(성장고객!$E171,피벗!$BJ:$BJ,0),0),1),"")</f>
        <v/>
      </c>
      <c r="BS171" s="27" t="str">
        <f t="shared" si="15"/>
        <v/>
      </c>
      <c r="BT171" s="17" t="str">
        <f>IFERROR(INDEX(피벗!$BL$5:$CH$5,1,MATCH($BU171,INDEX(피벗!$BL:$CH,MATCH($E171,피벗!$BJ:$BJ,0),0),0)),"")</f>
        <v/>
      </c>
      <c r="BU171" s="23" t="str">
        <f>IFERROR(LARGE(INDEX(피벗!$BL:$CH,MATCH(성장고객!$E171,피벗!$BJ:$BJ,0),0),2),"")</f>
        <v/>
      </c>
      <c r="BV171" s="27" t="str">
        <f t="shared" si="16"/>
        <v/>
      </c>
      <c r="BW171" s="17" t="str">
        <f>IFERROR(INDEX(피벗!$BL$5:$CH$5,1,MATCH($BX171,INDEX(피벗!$BL:$CH,MATCH($E171,피벗!$BJ:$BJ,0),0),0)),"")</f>
        <v/>
      </c>
      <c r="BX171" s="23" t="str">
        <f>IFERROR(LARGE(INDEX(피벗!$BL:$CH,MATCH(성장고객!$E171,피벗!$BJ:$BJ,0),0),3),"")</f>
        <v/>
      </c>
      <c r="BY171" s="27" t="str">
        <f t="shared" si="17"/>
        <v/>
      </c>
      <c r="BZ171" s="17" t="str">
        <f>IFERROR(INDEX(피벗!$BL$5:$CH$5,1,MATCH($CA171,INDEX(피벗!$BL:$CH,MATCH($E171,피벗!$BJ:$BJ,0),0),0)),"")</f>
        <v/>
      </c>
      <c r="CA171" s="23" t="str">
        <f>IFERROR(LARGE(INDEX(피벗!$BL:$CH,MATCH(성장고객!$E171,피벗!$BJ:$BJ,0),0),4),"")</f>
        <v/>
      </c>
      <c r="CB171" s="27" t="str">
        <f t="shared" si="18"/>
        <v/>
      </c>
      <c r="CC171" s="17" t="str">
        <f>IFERROR(INDEX(피벗!$BL$5:$CH$5,1,MATCH($CD171,INDEX(피벗!$BL:$CH,MATCH($E171,피벗!$BJ:$BJ,0),0),0)),"")</f>
        <v/>
      </c>
      <c r="CD171" s="23" t="str">
        <f>IFERROR(LARGE(INDEX(피벗!$BL:$CH,MATCH(성장고객!$E171,피벗!$BJ:$BJ,0),0),5),"")</f>
        <v/>
      </c>
      <c r="CE171" s="27" t="str">
        <f t="shared" si="19"/>
        <v/>
      </c>
      <c r="CF171" s="23" t="str">
        <f>IFERROR(INDEX(피벗!$CI:$CI,MATCH($E171,피벗!$BJ:$BJ,0)),"")</f>
        <v/>
      </c>
      <c r="CG171" s="25" t="str">
        <f t="shared" si="20"/>
        <v/>
      </c>
      <c r="CH171" s="17" t="str">
        <f>IFERROR(INDEX(피벗!$EZ$5:$GE$5,1,MATCH($CI171,INDEX(피벗!$EZ:$GE,MATCH($E171,피벗!$EY:$EY,0),0),0)),"")</f>
        <v>기업인터넷전화</v>
      </c>
      <c r="CI171" s="23">
        <f>IFERROR(LARGE(INDEX(피벗!$EZ:$GE,MATCH(성장고객!$E171,피벗!$EY:$EY,0),0),1),"")</f>
        <v>639076</v>
      </c>
      <c r="CJ171" s="17" t="str">
        <f>IFERROR(INDEX(피벗!$EZ$5:$GE$5,1,MATCH($CK171,INDEX(피벗!$EZ:$GE,MATCH($E171,피벗!$EY:$EY,0),0),0)),"")</f>
        <v>GiGA인터넷</v>
      </c>
      <c r="CK171" s="23">
        <f>IFERROR(LARGE(INDEX(피벗!$EZ:$GE,MATCH(성장고객!$E171,피벗!$EY:$EY,0),0),2),"")</f>
        <v>486000</v>
      </c>
      <c r="CL171" s="17" t="str">
        <f>IFERROR(INDEX(피벗!$EZ$5:$GE$5,1,MATCH($CM171,INDEX(피벗!$EZ:$GE,MATCH($E171,피벗!$EY:$EY,0),0),0)),"")</f>
        <v>MeGA인터넷</v>
      </c>
      <c r="CM171" s="23">
        <f>IFERROR(LARGE(INDEX(피벗!$EZ:$GE,MATCH(성장고객!$E171,피벗!$EY:$EY,0),0),3),"")</f>
        <v>378000</v>
      </c>
      <c r="CN171" s="17" t="str">
        <f>IFERROR(INDEX(피벗!$EZ$5:$GE$5,1,MATCH($CO171,INDEX(피벗!$EZ:$GE,MATCH($E171,피벗!$EY:$EY,0),0),0)),"")</f>
        <v>홈일반전화</v>
      </c>
      <c r="CO171" s="23">
        <f>IFERROR(LARGE(INDEX(피벗!$EZ:$GE,MATCH(성장고객!$E171,피벗!$EY:$EY,0),0),4),"")</f>
        <v>132000</v>
      </c>
      <c r="CP171" s="17" t="str">
        <f>IFERROR(INDEX(피벗!$EZ$5:$GE$5,1,MATCH($CQ171,INDEX(피벗!$EZ:$GE,MATCH($E171,피벗!$EY:$EY,0),0),0)),"")</f>
        <v>GTV Biz</v>
      </c>
      <c r="CQ171" s="23">
        <f>IFERROR(LARGE(INDEX(피벗!$EZ:$GE,MATCH(성장고객!$E171,피벗!$EY:$EY,0),0),5),"")</f>
        <v>116640</v>
      </c>
      <c r="CR171" s="23">
        <f>IFERROR(INDEX(피벗!$GF:$GF,MATCH($E171,피벗!$EY:$EY,0)),"")</f>
        <v>1778116</v>
      </c>
    </row>
    <row r="172" spans="1:96" x14ac:dyDescent="0.45">
      <c r="A172" s="20" t="s">
        <v>982</v>
      </c>
      <c r="B172" s="20" t="s">
        <v>26</v>
      </c>
      <c r="C172" s="20" t="s">
        <v>30</v>
      </c>
      <c r="D172" s="20" t="s">
        <v>1217</v>
      </c>
      <c r="E172" s="20" t="s">
        <v>510</v>
      </c>
      <c r="F172" s="21" t="s">
        <v>511</v>
      </c>
      <c r="G172" s="21" t="s">
        <v>257</v>
      </c>
      <c r="H172" s="21" t="s">
        <v>0</v>
      </c>
      <c r="I172" s="22" t="s">
        <v>512</v>
      </c>
      <c r="J172" s="22" t="s">
        <v>513</v>
      </c>
      <c r="K172" s="20" t="s">
        <v>0</v>
      </c>
      <c r="L172" s="20" t="s">
        <v>1316</v>
      </c>
      <c r="M172" s="20" t="s">
        <v>1311</v>
      </c>
      <c r="N172" s="20" t="s">
        <v>1317</v>
      </c>
      <c r="O172" s="21" t="s">
        <v>2755</v>
      </c>
      <c r="P172" s="21">
        <v>25</v>
      </c>
      <c r="Q172" s="21" t="s">
        <v>1392</v>
      </c>
      <c r="R172" s="21" t="s">
        <v>1320</v>
      </c>
      <c r="S172" s="21" t="s">
        <v>1321</v>
      </c>
      <c r="T172" s="21" t="s">
        <v>1316</v>
      </c>
      <c r="U172" s="21" t="s">
        <v>2756</v>
      </c>
      <c r="V172" s="21" t="s">
        <v>2757</v>
      </c>
      <c r="W172" s="20" t="s">
        <v>2758</v>
      </c>
      <c r="X172" s="21" t="s">
        <v>2759</v>
      </c>
      <c r="Y172" s="21" t="s">
        <v>2760</v>
      </c>
      <c r="Z172" s="21" t="s">
        <v>2761</v>
      </c>
      <c r="AA172" s="20">
        <v>23</v>
      </c>
      <c r="AB172" s="20" t="s">
        <v>1328</v>
      </c>
      <c r="AC172" s="21" t="s">
        <v>2534</v>
      </c>
      <c r="AD172" s="20" t="s">
        <v>1311</v>
      </c>
      <c r="AE172" s="16" t="str" cm="1">
        <f t="array" ref="AE172">IF(AF172="","",INDEX(전산회선!$E$4:$E$1141,_xlfn.AGGREGATE(15,6,ROW(전산회선!$E$4:$E$1141)-ROW(전산회선!$E$4)+1/((전산회선!$B$4:$B$1141=$E172)*(전산회선!$F$4:$F$1141=AF172)),1)))</f>
        <v>기업인터넷전화</v>
      </c>
      <c r="AF172" s="16">
        <f>IFERROR(IF(_xlfn.MAXIFS(전산회선!$F$4:$F$1141,전산회선!$B$4:$B$1141,$E172)=0,"",_xlfn.MAXIFS(전산회선!$F$4:$F$1141,전산회선!$B$4:$B$1141,$E172)),"")</f>
        <v>10</v>
      </c>
      <c r="AG172" s="16" t="str" cm="1">
        <f t="array" ref="AG172">IF(AH172="","",INDEX(전산회선!$E$4:$E$1141,_xlfn.AGGREGATE(15,6,ROW(전산회선!$E$4:$E$1141)-ROW(전산회선!$E$4)+1/((전산회선!$B$4:$B$1141=$E172)*(전산회선!$F$4:$F$1141=AH172)),1)))</f>
        <v>GiGA인터넷</v>
      </c>
      <c r="AH172" s="16">
        <f>IFERROR(IF(_xlfn.MAXIFS(전산회선!$F$4:$F$1141,전산회선!$B$4:$B$1141,$E172,전산회선!$F$4:$F$1141,"&lt;"&amp;AF172)=0,"",_xlfn.MAXIFS(전산회선!$F$4:$F$1141,전산회선!$B$4:$B$1141,$E172,전산회선!$F$4:$F$1141,"&lt;"&amp;AF172)),"")</f>
        <v>6</v>
      </c>
      <c r="AI172" s="16" t="str" cm="1">
        <f t="array" ref="AI172">IF(AJ172="","",INDEX(전산회선!$E$4:$E$1141,_xlfn.AGGREGATE(15,6,ROW(전산회선!$E$4:$E$1141)-ROW(전산회선!$E$4)+1/((전산회선!$B$4:$B$1141=$E172)*(전산회선!$F$4:$F$1141=AJ172)),1)))</f>
        <v>GTV</v>
      </c>
      <c r="AJ172" s="16">
        <f>IFERROR(IF(_xlfn.MAXIFS(전산회선!$F$4:$F$1141,전산회선!$B$4:$B$1141,$E172,전산회선!$F$4:$F$1141,"&lt;"&amp;AH172)=0,"",_xlfn.MAXIFS(전산회선!$F$4:$F$1141,전산회선!$B$4:$B$1141,$E172,전산회선!$F$4:$F$1141,"&lt;"&amp;AH172)),"")</f>
        <v>4</v>
      </c>
      <c r="AK172" s="16" t="str" cm="1">
        <f t="array" ref="AK172">IF(AL172="","",INDEX(전산회선!$E$4:$E$1141,_xlfn.AGGREGATE(15,6,ROW(전산회선!$E$4:$E$1141)-ROW(전산회선!$E$4)+1/((전산회선!$B$4:$B$1141=$E172)*(전산회선!$F$4:$F$1141=AL172)),1)))</f>
        <v>GTS Biz</v>
      </c>
      <c r="AL172" s="16">
        <f>IFERROR(IF(_xlfn.MAXIFS(전산회선!$F$4:$F$1141,전산회선!$B$4:$B$1141,$E172,전산회선!$F$4:$F$1141,"&lt;"&amp;AJ172)=0,"",_xlfn.MAXIFS(전산회선!$F$4:$F$1141,전산회선!$B$4:$B$1141,$E172,전산회선!$F$4:$F$1141,"&lt;"&amp;AJ172)),"")</f>
        <v>2</v>
      </c>
      <c r="AM172" s="16" t="str" cm="1">
        <f t="array" ref="AM172">IF(AN172="","",INDEX(전산회선!$E$4:$E$1141,_xlfn.AGGREGATE(15,6,ROW(전산회선!$E$4:$E$1141)-ROW(전산회선!$E$4)+1/((전산회선!$B$4:$B$1141=$E172)*(전산회선!$F$4:$F$1141=AN172)),1)))</f>
        <v>홈일반전화</v>
      </c>
      <c r="AN172" s="16">
        <f>IFERROR(IF(_xlfn.MAXIFS(전산회선!$F$4:$F$1141,전산회선!$B$4:$B$1141,$E172,전산회선!$F$4:$F$1141,"&lt;"&amp;AL172)=0,"",_xlfn.MAXIFS(전산회선!$F$4:$F$1141,전산회선!$B$4:$B$1141,$E172,전산회선!$F$4:$F$1141,"&lt;"&amp;AL172)),"")</f>
        <v>1</v>
      </c>
      <c r="AO172" s="23">
        <v>282538</v>
      </c>
      <c r="AP172" s="23">
        <v>279415</v>
      </c>
      <c r="AQ172" s="23">
        <v>283240</v>
      </c>
      <c r="AR172" s="23">
        <v>284978</v>
      </c>
      <c r="AS172" s="23">
        <v>281663</v>
      </c>
      <c r="AT172" s="23">
        <v>277643</v>
      </c>
      <c r="AU172" s="23">
        <v>279617</v>
      </c>
      <c r="AV172" s="23">
        <v>274693</v>
      </c>
      <c r="AW172" s="23">
        <v>278896</v>
      </c>
      <c r="AX172" s="23">
        <v>272743</v>
      </c>
      <c r="AY172" s="23">
        <v>265395</v>
      </c>
      <c r="AZ172" s="23">
        <v>266733</v>
      </c>
      <c r="BA172" s="23">
        <v>277296.16666666669</v>
      </c>
      <c r="BB172" s="23">
        <f t="shared" si="14"/>
        <v>3327554</v>
      </c>
      <c r="BC172" s="23">
        <v>0</v>
      </c>
      <c r="BD172" s="23">
        <v>0</v>
      </c>
      <c r="BE172" s="23">
        <v>0</v>
      </c>
      <c r="BF172" s="23">
        <v>0</v>
      </c>
      <c r="BG172" s="23">
        <v>0</v>
      </c>
      <c r="BH172" s="23">
        <v>0</v>
      </c>
      <c r="BI172" s="23">
        <v>0</v>
      </c>
      <c r="BJ172" s="23">
        <v>0</v>
      </c>
      <c r="BK172" s="23">
        <v>0</v>
      </c>
      <c r="BL172" s="23">
        <v>0</v>
      </c>
      <c r="BM172" s="23">
        <v>0</v>
      </c>
      <c r="BN172" s="23">
        <v>0</v>
      </c>
      <c r="BO172" s="23">
        <v>0</v>
      </c>
      <c r="BP172" s="23">
        <v>0</v>
      </c>
      <c r="BQ172" s="17" t="str">
        <f>IFERROR(INDEX(피벗!$BL$5:$CH$5,1,MATCH($BR172,INDEX(피벗!$BL:$CH,MATCH($E172,피벗!$BJ:$BJ,0),0),0)),"")</f>
        <v/>
      </c>
      <c r="BR172" s="23" t="str">
        <f>IFERROR(LARGE(INDEX(피벗!$BL:$CH,MATCH(성장고객!$E172,피벗!$BJ:$BJ,0),0),1),"")</f>
        <v/>
      </c>
      <c r="BS172" s="27" t="str">
        <f t="shared" si="15"/>
        <v/>
      </c>
      <c r="BT172" s="17" t="str">
        <f>IFERROR(INDEX(피벗!$BL$5:$CH$5,1,MATCH($BU172,INDEX(피벗!$BL:$CH,MATCH($E172,피벗!$BJ:$BJ,0),0),0)),"")</f>
        <v/>
      </c>
      <c r="BU172" s="23" t="str">
        <f>IFERROR(LARGE(INDEX(피벗!$BL:$CH,MATCH(성장고객!$E172,피벗!$BJ:$BJ,0),0),2),"")</f>
        <v/>
      </c>
      <c r="BV172" s="27" t="str">
        <f t="shared" si="16"/>
        <v/>
      </c>
      <c r="BW172" s="17" t="str">
        <f>IFERROR(INDEX(피벗!$BL$5:$CH$5,1,MATCH($BX172,INDEX(피벗!$BL:$CH,MATCH($E172,피벗!$BJ:$BJ,0),0),0)),"")</f>
        <v/>
      </c>
      <c r="BX172" s="23" t="str">
        <f>IFERROR(LARGE(INDEX(피벗!$BL:$CH,MATCH(성장고객!$E172,피벗!$BJ:$BJ,0),0),3),"")</f>
        <v/>
      </c>
      <c r="BY172" s="27" t="str">
        <f t="shared" si="17"/>
        <v/>
      </c>
      <c r="BZ172" s="17" t="str">
        <f>IFERROR(INDEX(피벗!$BL$5:$CH$5,1,MATCH($CA172,INDEX(피벗!$BL:$CH,MATCH($E172,피벗!$BJ:$BJ,0),0),0)),"")</f>
        <v/>
      </c>
      <c r="CA172" s="23" t="str">
        <f>IFERROR(LARGE(INDEX(피벗!$BL:$CH,MATCH(성장고객!$E172,피벗!$BJ:$BJ,0),0),4),"")</f>
        <v/>
      </c>
      <c r="CB172" s="27" t="str">
        <f t="shared" si="18"/>
        <v/>
      </c>
      <c r="CC172" s="17" t="str">
        <f>IFERROR(INDEX(피벗!$BL$5:$CH$5,1,MATCH($CD172,INDEX(피벗!$BL:$CH,MATCH($E172,피벗!$BJ:$BJ,0),0),0)),"")</f>
        <v/>
      </c>
      <c r="CD172" s="23" t="str">
        <f>IFERROR(LARGE(INDEX(피벗!$BL:$CH,MATCH(성장고객!$E172,피벗!$BJ:$BJ,0),0),5),"")</f>
        <v/>
      </c>
      <c r="CE172" s="27" t="str">
        <f t="shared" si="19"/>
        <v/>
      </c>
      <c r="CF172" s="23" t="str">
        <f>IFERROR(INDEX(피벗!$CI:$CI,MATCH($E172,피벗!$BJ:$BJ,0)),"")</f>
        <v/>
      </c>
      <c r="CG172" s="25" t="str">
        <f t="shared" si="20"/>
        <v/>
      </c>
      <c r="CH172" s="17" t="str">
        <f>IFERROR(INDEX(피벗!$EZ$5:$GE$5,1,MATCH($CI172,INDEX(피벗!$EZ:$GE,MATCH($E172,피벗!$EY:$EY,0),0),0)),"")</f>
        <v>GiGA인터넷</v>
      </c>
      <c r="CI172" s="23">
        <f>IFERROR(LARGE(INDEX(피벗!$EZ:$GE,MATCH(성장고객!$E172,피벗!$EY:$EY,0),0),1),"")</f>
        <v>1818000</v>
      </c>
      <c r="CJ172" s="17" t="str">
        <f>IFERROR(INDEX(피벗!$EZ$5:$GE$5,1,MATCH($CK172,INDEX(피벗!$EZ:$GE,MATCH($E172,피벗!$EY:$EY,0),0),0)),"")</f>
        <v>GTV</v>
      </c>
      <c r="CK172" s="23">
        <f>IFERROR(LARGE(INDEX(피벗!$EZ:$GE,MATCH(성장고객!$E172,피벗!$EY:$EY,0),0),2),"")</f>
        <v>470638</v>
      </c>
      <c r="CL172" s="17" t="str">
        <f>IFERROR(INDEX(피벗!$EZ$5:$GE$5,1,MATCH($CM172,INDEX(피벗!$EZ:$GE,MATCH($E172,피벗!$EY:$EY,0),0),0)),"")</f>
        <v>기업인터넷전화</v>
      </c>
      <c r="CM172" s="23">
        <f>IFERROR(LARGE(INDEX(피벗!$EZ:$GE,MATCH(성장고객!$E172,피벗!$EY:$EY,0),0),3),"")</f>
        <v>278722</v>
      </c>
      <c r="CN172" s="17" t="str">
        <f>IFERROR(INDEX(피벗!$EZ$5:$GE$5,1,MATCH($CO172,INDEX(피벗!$EZ:$GE,MATCH($E172,피벗!$EY:$EY,0),0),0)),"")</f>
        <v>MeGA인터넷</v>
      </c>
      <c r="CO172" s="23">
        <f>IFERROR(LARGE(INDEX(피벗!$EZ:$GE,MATCH(성장고객!$E172,피벗!$EY:$EY,0),0),4),"")</f>
        <v>240000</v>
      </c>
      <c r="CP172" s="17" t="str">
        <f>IFERROR(INDEX(피벗!$EZ$5:$GE$5,1,MATCH($CQ172,INDEX(피벗!$EZ:$GE,MATCH($E172,피벗!$EY:$EY,0),0),0)),"")</f>
        <v>홈지능망</v>
      </c>
      <c r="CQ172" s="23">
        <f>IFERROR(LARGE(INDEX(피벗!$EZ:$GE,MATCH(성장고객!$E172,피벗!$EY:$EY,0),0),5),"")</f>
        <v>163449</v>
      </c>
      <c r="CR172" s="23">
        <f>IFERROR(INDEX(피벗!$GF:$GF,MATCH($E172,피벗!$EY:$EY,0)),"")</f>
        <v>3327554</v>
      </c>
    </row>
    <row r="173" spans="1:96" x14ac:dyDescent="0.45">
      <c r="A173" s="20" t="s">
        <v>982</v>
      </c>
      <c r="B173" s="20" t="s">
        <v>26</v>
      </c>
      <c r="C173" s="20" t="s">
        <v>104</v>
      </c>
      <c r="D173" s="20" t="s">
        <v>1199</v>
      </c>
      <c r="E173" s="20" t="s">
        <v>896</v>
      </c>
      <c r="F173" s="21" t="s">
        <v>897</v>
      </c>
      <c r="G173" s="21" t="s">
        <v>1</v>
      </c>
      <c r="H173" s="21" t="s">
        <v>0</v>
      </c>
      <c r="I173" s="22" t="s">
        <v>898</v>
      </c>
      <c r="J173" s="22" t="s">
        <v>899</v>
      </c>
      <c r="K173" s="20" t="s">
        <v>0</v>
      </c>
      <c r="L173" s="20" t="s">
        <v>1316</v>
      </c>
      <c r="M173" s="20" t="s">
        <v>1389</v>
      </c>
      <c r="N173" s="20" t="s">
        <v>1390</v>
      </c>
      <c r="O173" s="21" t="s">
        <v>1988</v>
      </c>
      <c r="P173" s="21">
        <v>4</v>
      </c>
      <c r="Q173" s="21" t="s">
        <v>1358</v>
      </c>
      <c r="R173" s="21" t="s">
        <v>1320</v>
      </c>
      <c r="S173" s="21" t="s">
        <v>1321</v>
      </c>
      <c r="T173" s="21" t="s">
        <v>1316</v>
      </c>
      <c r="U173" s="21" t="s">
        <v>2209</v>
      </c>
      <c r="V173" s="21" t="s">
        <v>2261</v>
      </c>
      <c r="W173" s="20" t="s">
        <v>9</v>
      </c>
      <c r="X173" s="21" t="s">
        <v>9</v>
      </c>
      <c r="Y173" s="21" t="s">
        <v>2213</v>
      </c>
      <c r="Z173" s="21" t="s">
        <v>2262</v>
      </c>
      <c r="AA173" s="20">
        <v>7</v>
      </c>
      <c r="AB173" s="20" t="s">
        <v>1328</v>
      </c>
      <c r="AC173" s="21" t="s">
        <v>1995</v>
      </c>
      <c r="AD173" s="20" t="s">
        <v>1311</v>
      </c>
      <c r="AE173" s="16" t="str" cm="1">
        <f t="array" ref="AE173">IF(AF173="","",INDEX(전산회선!$E$4:$E$1141,_xlfn.AGGREGATE(15,6,ROW(전산회선!$E$4:$E$1141)-ROW(전산회선!$E$4)+1/((전산회선!$B$4:$B$1141=$E173)*(전산회선!$F$4:$F$1141=AF173)),1)))</f>
        <v>MeGA인터넷</v>
      </c>
      <c r="AF173" s="16">
        <f>IFERROR(IF(_xlfn.MAXIFS(전산회선!$F$4:$F$1141,전산회선!$B$4:$B$1141,$E173)=0,"",_xlfn.MAXIFS(전산회선!$F$4:$F$1141,전산회선!$B$4:$B$1141,$E173)),"")</f>
        <v>3</v>
      </c>
      <c r="AG173" s="16" t="str" cm="1">
        <f t="array" ref="AG173">IF(AH173="","",INDEX(전산회선!$E$4:$E$1141,_xlfn.AGGREGATE(15,6,ROW(전산회선!$E$4:$E$1141)-ROW(전산회선!$E$4)+1/((전산회선!$B$4:$B$1141=$E173)*(전산회선!$F$4:$F$1141=AH173)),1)))</f>
        <v>GiGA인터넷</v>
      </c>
      <c r="AH173" s="16">
        <f>IFERROR(IF(_xlfn.MAXIFS(전산회선!$F$4:$F$1141,전산회선!$B$4:$B$1141,$E173,전산회선!$F$4:$F$1141,"&lt;"&amp;AF173)=0,"",_xlfn.MAXIFS(전산회선!$F$4:$F$1141,전산회선!$B$4:$B$1141,$E173,전산회선!$F$4:$F$1141,"&lt;"&amp;AF173)),"")</f>
        <v>1</v>
      </c>
      <c r="AI173" s="16" t="str" cm="1">
        <f t="array" ref="AI173">IF(AJ173="","",INDEX(전산회선!$E$4:$E$1141,_xlfn.AGGREGATE(15,6,ROW(전산회선!$E$4:$E$1141)-ROW(전산회선!$E$4)+1/((전산회선!$B$4:$B$1141=$E173)*(전산회선!$F$4:$F$1141=AJ173)),1)))</f>
        <v/>
      </c>
      <c r="AJ173" s="16" t="str">
        <f>IFERROR(IF(_xlfn.MAXIFS(전산회선!$F$4:$F$1141,전산회선!$B$4:$B$1141,$E173,전산회선!$F$4:$F$1141,"&lt;"&amp;AH173)=0,"",_xlfn.MAXIFS(전산회선!$F$4:$F$1141,전산회선!$B$4:$B$1141,$E173,전산회선!$F$4:$F$1141,"&lt;"&amp;AH173)),"")</f>
        <v/>
      </c>
      <c r="AK173" s="16" t="str" cm="1">
        <f t="array" ref="AK173">IF(AL173="","",INDEX(전산회선!$E$4:$E$1141,_xlfn.AGGREGATE(15,6,ROW(전산회선!$E$4:$E$1141)-ROW(전산회선!$E$4)+1/((전산회선!$B$4:$B$1141=$E173)*(전산회선!$F$4:$F$1141=AL173)),1)))</f>
        <v/>
      </c>
      <c r="AL173" s="16" t="str">
        <f>IFERROR(IF(_xlfn.MAXIFS(전산회선!$F$4:$F$1141,전산회선!$B$4:$B$1141,$E173,전산회선!$F$4:$F$1141,"&lt;"&amp;AJ173)=0,"",_xlfn.MAXIFS(전산회선!$F$4:$F$1141,전산회선!$B$4:$B$1141,$E173,전산회선!$F$4:$F$1141,"&lt;"&amp;AJ173)),"")</f>
        <v/>
      </c>
      <c r="AM173" s="16" t="str" cm="1">
        <f t="array" ref="AM173">IF(AN173="","",INDEX(전산회선!$E$4:$E$1141,_xlfn.AGGREGATE(15,6,ROW(전산회선!$E$4:$E$1141)-ROW(전산회선!$E$4)+1/((전산회선!$B$4:$B$1141=$E173)*(전산회선!$F$4:$F$1141=AN173)),1)))</f>
        <v/>
      </c>
      <c r="AN173" s="16" t="str">
        <f>IFERROR(IF(_xlfn.MAXIFS(전산회선!$F$4:$F$1141,전산회선!$B$4:$B$1141,$E173,전산회선!$F$4:$F$1141,"&lt;"&amp;AL173)=0,"",_xlfn.MAXIFS(전산회선!$F$4:$F$1141,전산회선!$B$4:$B$1141,$E173,전산회선!$F$4:$F$1141,"&lt;"&amp;AL173)),"")</f>
        <v/>
      </c>
      <c r="AO173" s="23">
        <v>191886</v>
      </c>
      <c r="AP173" s="23">
        <v>191886</v>
      </c>
      <c r="AQ173" s="23">
        <v>224614</v>
      </c>
      <c r="AR173" s="23">
        <v>191886</v>
      </c>
      <c r="AS173" s="23">
        <v>191886</v>
      </c>
      <c r="AT173" s="23">
        <v>195929</v>
      </c>
      <c r="AU173" s="23">
        <v>137386</v>
      </c>
      <c r="AV173" s="23">
        <v>137386</v>
      </c>
      <c r="AW173" s="23">
        <v>137386</v>
      </c>
      <c r="AX173" s="23">
        <v>137386</v>
      </c>
      <c r="AY173" s="23">
        <v>116686</v>
      </c>
      <c r="AZ173" s="23">
        <v>102886</v>
      </c>
      <c r="BA173" s="23">
        <v>163100.25</v>
      </c>
      <c r="BB173" s="23">
        <f t="shared" si="14"/>
        <v>1957203</v>
      </c>
      <c r="BC173" s="23">
        <v>0</v>
      </c>
      <c r="BD173" s="23">
        <v>0</v>
      </c>
      <c r="BE173" s="23">
        <v>0</v>
      </c>
      <c r="BF173" s="23">
        <v>0</v>
      </c>
      <c r="BG173" s="23">
        <v>0</v>
      </c>
      <c r="BH173" s="23">
        <v>0</v>
      </c>
      <c r="BI173" s="23">
        <v>0</v>
      </c>
      <c r="BJ173" s="23">
        <v>0</v>
      </c>
      <c r="BK173" s="23">
        <v>0</v>
      </c>
      <c r="BL173" s="23">
        <v>0</v>
      </c>
      <c r="BM173" s="23">
        <v>0</v>
      </c>
      <c r="BN173" s="23">
        <v>0</v>
      </c>
      <c r="BO173" s="23">
        <v>0</v>
      </c>
      <c r="BP173" s="23">
        <v>0</v>
      </c>
      <c r="BQ173" s="17" t="str">
        <f>IFERROR(INDEX(피벗!$BL$5:$CH$5,1,MATCH($BR173,INDEX(피벗!$BL:$CH,MATCH($E173,피벗!$BJ:$BJ,0),0),0)),"")</f>
        <v/>
      </c>
      <c r="BR173" s="23" t="str">
        <f>IFERROR(LARGE(INDEX(피벗!$BL:$CH,MATCH(성장고객!$E173,피벗!$BJ:$BJ,0),0),1),"")</f>
        <v/>
      </c>
      <c r="BS173" s="27" t="str">
        <f t="shared" si="15"/>
        <v/>
      </c>
      <c r="BT173" s="17" t="str">
        <f>IFERROR(INDEX(피벗!$BL$5:$CH$5,1,MATCH($BU173,INDEX(피벗!$BL:$CH,MATCH($E173,피벗!$BJ:$BJ,0),0),0)),"")</f>
        <v/>
      </c>
      <c r="BU173" s="23" t="str">
        <f>IFERROR(LARGE(INDEX(피벗!$BL:$CH,MATCH(성장고객!$E173,피벗!$BJ:$BJ,0),0),2),"")</f>
        <v/>
      </c>
      <c r="BV173" s="27" t="str">
        <f t="shared" si="16"/>
        <v/>
      </c>
      <c r="BW173" s="17" t="str">
        <f>IFERROR(INDEX(피벗!$BL$5:$CH$5,1,MATCH($BX173,INDEX(피벗!$BL:$CH,MATCH($E173,피벗!$BJ:$BJ,0),0),0)),"")</f>
        <v/>
      </c>
      <c r="BX173" s="23" t="str">
        <f>IFERROR(LARGE(INDEX(피벗!$BL:$CH,MATCH(성장고객!$E173,피벗!$BJ:$BJ,0),0),3),"")</f>
        <v/>
      </c>
      <c r="BY173" s="27" t="str">
        <f t="shared" si="17"/>
        <v/>
      </c>
      <c r="BZ173" s="17" t="str">
        <f>IFERROR(INDEX(피벗!$BL$5:$CH$5,1,MATCH($CA173,INDEX(피벗!$BL:$CH,MATCH($E173,피벗!$BJ:$BJ,0),0),0)),"")</f>
        <v/>
      </c>
      <c r="CA173" s="23" t="str">
        <f>IFERROR(LARGE(INDEX(피벗!$BL:$CH,MATCH(성장고객!$E173,피벗!$BJ:$BJ,0),0),4),"")</f>
        <v/>
      </c>
      <c r="CB173" s="27" t="str">
        <f t="shared" si="18"/>
        <v/>
      </c>
      <c r="CC173" s="17" t="str">
        <f>IFERROR(INDEX(피벗!$BL$5:$CH$5,1,MATCH($CD173,INDEX(피벗!$BL:$CH,MATCH($E173,피벗!$BJ:$BJ,0),0),0)),"")</f>
        <v/>
      </c>
      <c r="CD173" s="23" t="str">
        <f>IFERROR(LARGE(INDEX(피벗!$BL:$CH,MATCH(성장고객!$E173,피벗!$BJ:$BJ,0),0),5),"")</f>
        <v/>
      </c>
      <c r="CE173" s="27" t="str">
        <f t="shared" si="19"/>
        <v/>
      </c>
      <c r="CF173" s="23" t="str">
        <f>IFERROR(INDEX(피벗!$CI:$CI,MATCH($E173,피벗!$BJ:$BJ,0)),"")</f>
        <v/>
      </c>
      <c r="CG173" s="25" t="str">
        <f t="shared" si="20"/>
        <v/>
      </c>
      <c r="CH173" s="17" t="str">
        <f>IFERROR(INDEX(피벗!$EZ$5:$GE$5,1,MATCH($CI173,INDEX(피벗!$EZ:$GE,MATCH($E173,피벗!$EY:$EY,0),0),0)),"")</f>
        <v>MeGA인터넷</v>
      </c>
      <c r="CI173" s="23">
        <f>IFERROR(LARGE(INDEX(피벗!$EZ:$GE,MATCH(성장고객!$E173,피벗!$EY:$EY,0),0),1),"")</f>
        <v>1477203</v>
      </c>
      <c r="CJ173" s="17" t="str">
        <f>IFERROR(INDEX(피벗!$EZ$5:$GE$5,1,MATCH($CK173,INDEX(피벗!$EZ:$GE,MATCH($E173,피벗!$EY:$EY,0),0),0)),"")</f>
        <v>GiGA인터넷</v>
      </c>
      <c r="CK173" s="23">
        <f>IFERROR(LARGE(INDEX(피벗!$EZ:$GE,MATCH(성장고객!$E173,피벗!$EY:$EY,0),0),2),"")</f>
        <v>480000</v>
      </c>
      <c r="CL173" s="17" t="str">
        <f>IFERROR(INDEX(피벗!$EZ$5:$GE$5,1,MATCH($CM173,INDEX(피벗!$EZ:$GE,MATCH($E173,피벗!$EY:$EY,0),0),0)),"")</f>
        <v/>
      </c>
      <c r="CM173" s="23" t="str">
        <f>IFERROR(LARGE(INDEX(피벗!$EZ:$GE,MATCH(성장고객!$E173,피벗!$EY:$EY,0),0),3),"")</f>
        <v/>
      </c>
      <c r="CN173" s="17" t="str">
        <f>IFERROR(INDEX(피벗!$EZ$5:$GE$5,1,MATCH($CO173,INDEX(피벗!$EZ:$GE,MATCH($E173,피벗!$EY:$EY,0),0),0)),"")</f>
        <v/>
      </c>
      <c r="CO173" s="23" t="str">
        <f>IFERROR(LARGE(INDEX(피벗!$EZ:$GE,MATCH(성장고객!$E173,피벗!$EY:$EY,0),0),4),"")</f>
        <v/>
      </c>
      <c r="CP173" s="17" t="str">
        <f>IFERROR(INDEX(피벗!$EZ$5:$GE$5,1,MATCH($CQ173,INDEX(피벗!$EZ:$GE,MATCH($E173,피벗!$EY:$EY,0),0),0)),"")</f>
        <v/>
      </c>
      <c r="CQ173" s="23" t="str">
        <f>IFERROR(LARGE(INDEX(피벗!$EZ:$GE,MATCH(성장고객!$E173,피벗!$EY:$EY,0),0),5),"")</f>
        <v/>
      </c>
      <c r="CR173" s="23">
        <f>IFERROR(INDEX(피벗!$GF:$GF,MATCH($E173,피벗!$EY:$EY,0)),"")</f>
        <v>1957203</v>
      </c>
    </row>
    <row r="174" spans="1:96" x14ac:dyDescent="0.45">
      <c r="A174" s="20" t="s">
        <v>982</v>
      </c>
      <c r="B174" s="20" t="s">
        <v>26</v>
      </c>
      <c r="C174" s="20" t="s">
        <v>30</v>
      </c>
      <c r="D174" s="20" t="s">
        <v>1214</v>
      </c>
      <c r="E174" s="20" t="s">
        <v>452</v>
      </c>
      <c r="F174" s="21" t="s">
        <v>453</v>
      </c>
      <c r="G174" s="21" t="s">
        <v>1</v>
      </c>
      <c r="H174" s="21" t="s">
        <v>0</v>
      </c>
      <c r="I174" s="22" t="s">
        <v>454</v>
      </c>
      <c r="J174" s="22" t="s">
        <v>455</v>
      </c>
      <c r="K174" s="20" t="s">
        <v>9</v>
      </c>
      <c r="L174" s="20" t="s">
        <v>9</v>
      </c>
      <c r="M174" s="20" t="s">
        <v>9</v>
      </c>
      <c r="N174" s="20" t="s">
        <v>9</v>
      </c>
      <c r="O174" s="21" t="s">
        <v>9</v>
      </c>
      <c r="P174" s="21" t="s">
        <v>9</v>
      </c>
      <c r="Q174" s="21" t="s">
        <v>9</v>
      </c>
      <c r="R174" s="21" t="s">
        <v>9</v>
      </c>
      <c r="S174" s="21" t="s">
        <v>9</v>
      </c>
      <c r="T174" s="21" t="s">
        <v>9</v>
      </c>
      <c r="U174" s="21" t="s">
        <v>9</v>
      </c>
      <c r="V174" s="21" t="s">
        <v>9</v>
      </c>
      <c r="W174" s="20" t="s">
        <v>9</v>
      </c>
      <c r="X174" s="21" t="s">
        <v>9</v>
      </c>
      <c r="Y174" s="21" t="s">
        <v>9</v>
      </c>
      <c r="Z174" s="21" t="s">
        <v>9</v>
      </c>
      <c r="AA174" s="20" t="s">
        <v>9</v>
      </c>
      <c r="AB174" s="20" t="s">
        <v>9</v>
      </c>
      <c r="AC174" s="21" t="s">
        <v>9</v>
      </c>
      <c r="AD174" s="20" t="s">
        <v>9</v>
      </c>
      <c r="AE174" s="16" t="str" cm="1">
        <f t="array" ref="AE174">IF(AF174="","",INDEX(전산회선!$E$4:$E$1141,_xlfn.AGGREGATE(15,6,ROW(전산회선!$E$4:$E$1141)-ROW(전산회선!$E$4)+1/((전산회선!$B$4:$B$1141=$E174)*(전산회선!$F$4:$F$1141=AF174)),1)))</f>
        <v>기업인터넷전화</v>
      </c>
      <c r="AF174" s="16">
        <f>IFERROR(IF(_xlfn.MAXIFS(전산회선!$F$4:$F$1141,전산회선!$B$4:$B$1141,$E174)=0,"",_xlfn.MAXIFS(전산회선!$F$4:$F$1141,전산회선!$B$4:$B$1141,$E174)),"")</f>
        <v>200</v>
      </c>
      <c r="AG174" s="16" t="str" cm="1">
        <f t="array" ref="AG174">IF(AH174="","",INDEX(전산회선!$E$4:$E$1141,_xlfn.AGGREGATE(15,6,ROW(전산회선!$E$4:$E$1141)-ROW(전산회선!$E$4)+1/((전산회선!$B$4:$B$1141=$E174)*(전산회선!$F$4:$F$1141=AH174)),1)))</f>
        <v>GTV Biz</v>
      </c>
      <c r="AH174" s="16">
        <f>IFERROR(IF(_xlfn.MAXIFS(전산회선!$F$4:$F$1141,전산회선!$B$4:$B$1141,$E174,전산회선!$F$4:$F$1141,"&lt;"&amp;AF174)=0,"",_xlfn.MAXIFS(전산회선!$F$4:$F$1141,전산회선!$B$4:$B$1141,$E174,전산회선!$F$4:$F$1141,"&lt;"&amp;AF174)),"")</f>
        <v>4</v>
      </c>
      <c r="AI174" s="16" t="str" cm="1">
        <f t="array" ref="AI174">IF(AJ174="","",INDEX(전산회선!$E$4:$E$1141,_xlfn.AGGREGATE(15,6,ROW(전산회선!$E$4:$E$1141)-ROW(전산회선!$E$4)+1/((전산회선!$B$4:$B$1141=$E174)*(전산회선!$F$4:$F$1141=AJ174)),1)))</f>
        <v>GTV</v>
      </c>
      <c r="AJ174" s="16">
        <f>IFERROR(IF(_xlfn.MAXIFS(전산회선!$F$4:$F$1141,전산회선!$B$4:$B$1141,$E174,전산회선!$F$4:$F$1141,"&lt;"&amp;AH174)=0,"",_xlfn.MAXIFS(전산회선!$F$4:$F$1141,전산회선!$B$4:$B$1141,$E174,전산회선!$F$4:$F$1141,"&lt;"&amp;AH174)),"")</f>
        <v>3</v>
      </c>
      <c r="AK174" s="16" t="str" cm="1">
        <f t="array" ref="AK174">IF(AL174="","",INDEX(전산회선!$E$4:$E$1141,_xlfn.AGGREGATE(15,6,ROW(전산회선!$E$4:$E$1141)-ROW(전산회선!$E$4)+1/((전산회선!$B$4:$B$1141=$E174)*(전산회선!$F$4:$F$1141=AL174)),1)))</f>
        <v>기업인터넷</v>
      </c>
      <c r="AL174" s="16">
        <f>IFERROR(IF(_xlfn.MAXIFS(전산회선!$F$4:$F$1141,전산회선!$B$4:$B$1141,$E174,전산회선!$F$4:$F$1141,"&lt;"&amp;AJ174)=0,"",_xlfn.MAXIFS(전산회선!$F$4:$F$1141,전산회선!$B$4:$B$1141,$E174,전산회선!$F$4:$F$1141,"&lt;"&amp;AJ174)),"")</f>
        <v>1</v>
      </c>
      <c r="AM174" s="16" t="str" cm="1">
        <f t="array" ref="AM174">IF(AN174="","",INDEX(전산회선!$E$4:$E$1141,_xlfn.AGGREGATE(15,6,ROW(전산회선!$E$4:$E$1141)-ROW(전산회선!$E$4)+1/((전산회선!$B$4:$B$1141=$E174)*(전산회선!$F$4:$F$1141=AN174)),1)))</f>
        <v/>
      </c>
      <c r="AN174" s="16" t="str">
        <f>IFERROR(IF(_xlfn.MAXIFS(전산회선!$F$4:$F$1141,전산회선!$B$4:$B$1141,$E174,전산회선!$F$4:$F$1141,"&lt;"&amp;AL174)=0,"",_xlfn.MAXIFS(전산회선!$F$4:$F$1141,전산회선!$B$4:$B$1141,$E174,전산회선!$F$4:$F$1141,"&lt;"&amp;AL174)),"")</f>
        <v/>
      </c>
      <c r="AO174" s="23">
        <v>725744</v>
      </c>
      <c r="AP174" s="23">
        <v>729936</v>
      </c>
      <c r="AQ174" s="23">
        <v>725807</v>
      </c>
      <c r="AR174" s="23">
        <v>744653</v>
      </c>
      <c r="AS174" s="23">
        <v>718493</v>
      </c>
      <c r="AT174" s="23">
        <v>732467</v>
      </c>
      <c r="AU174" s="23">
        <v>723764</v>
      </c>
      <c r="AV174" s="23">
        <v>726353</v>
      </c>
      <c r="AW174" s="23">
        <v>722300</v>
      </c>
      <c r="AX174" s="23">
        <v>714495</v>
      </c>
      <c r="AY174" s="23">
        <v>730110</v>
      </c>
      <c r="AZ174" s="23">
        <v>762447</v>
      </c>
      <c r="BA174" s="23">
        <v>729714.08333333337</v>
      </c>
      <c r="BB174" s="23">
        <f t="shared" si="14"/>
        <v>8756569</v>
      </c>
      <c r="BC174" s="23">
        <v>0</v>
      </c>
      <c r="BD174" s="23">
        <v>0</v>
      </c>
      <c r="BE174" s="23">
        <v>0</v>
      </c>
      <c r="BF174" s="23">
        <v>0</v>
      </c>
      <c r="BG174" s="23">
        <v>0</v>
      </c>
      <c r="BH174" s="23">
        <v>0</v>
      </c>
      <c r="BI174" s="23">
        <v>0</v>
      </c>
      <c r="BJ174" s="23">
        <v>0</v>
      </c>
      <c r="BK174" s="23">
        <v>0</v>
      </c>
      <c r="BL174" s="23">
        <v>0</v>
      </c>
      <c r="BM174" s="23">
        <v>11771</v>
      </c>
      <c r="BN174" s="23">
        <v>45503</v>
      </c>
      <c r="BO174" s="23">
        <v>4772.833333333333</v>
      </c>
      <c r="BP174" s="23">
        <v>57274</v>
      </c>
      <c r="BQ174" s="17" t="str">
        <f>IFERROR(INDEX(피벗!$BL$5:$CH$5,1,MATCH($BR174,INDEX(피벗!$BL:$CH,MATCH($E174,피벗!$BJ:$BJ,0),0),0)),"")</f>
        <v>GiGA인터넷</v>
      </c>
      <c r="BR174" s="23">
        <f>IFERROR(LARGE(INDEX(피벗!$BL:$CH,MATCH(성장고객!$E174,피벗!$BJ:$BJ,0),0),1),"")</f>
        <v>32545</v>
      </c>
      <c r="BS174" s="27">
        <f t="shared" si="15"/>
        <v>3.7166383317484277E-3</v>
      </c>
      <c r="BT174" s="17" t="str">
        <f>IFERROR(INDEX(피벗!$BL$5:$CH$5,1,MATCH($BU174,INDEX(피벗!$BL:$CH,MATCH($E174,피벗!$BJ:$BJ,0),0),0)),"")</f>
        <v>GTV</v>
      </c>
      <c r="BU174" s="23">
        <f>IFERROR(LARGE(INDEX(피벗!$BL:$CH,MATCH(성장고객!$E174,피벗!$BJ:$BJ,0),0),2),"")</f>
        <v>19795</v>
      </c>
      <c r="BV174" s="27">
        <f t="shared" si="16"/>
        <v>2.260588593546171E-3</v>
      </c>
      <c r="BW174" s="17" t="str">
        <f>IFERROR(INDEX(피벗!$BL$5:$CH$5,1,MATCH($BX174,INDEX(피벗!$BL:$CH,MATCH($E174,피벗!$BJ:$BJ,0),0),0)),"")</f>
        <v>기가지니 TV</v>
      </c>
      <c r="BX174" s="23">
        <f>IFERROR(LARGE(INDEX(피벗!$BL:$CH,MATCH(성장고객!$E174,피벗!$BJ:$BJ,0),0),3),"")</f>
        <v>3700</v>
      </c>
      <c r="BY174" s="27">
        <f t="shared" si="17"/>
        <v>4.2253992402732166E-4</v>
      </c>
      <c r="BZ174" s="17" t="str">
        <f>IFERROR(INDEX(피벗!$BL$5:$CH$5,1,MATCH($CA174,INDEX(피벗!$BL:$CH,MATCH($E174,피벗!$BJ:$BJ,0),0),0)),"")</f>
        <v>인터넷부가</v>
      </c>
      <c r="CA174" s="23">
        <f>IFERROR(LARGE(INDEX(피벗!$BL:$CH,MATCH(성장고객!$E174,피벗!$BJ:$BJ,0),0),4),"")</f>
        <v>1234</v>
      </c>
      <c r="CB174" s="27">
        <f t="shared" si="18"/>
        <v>1.4092277466208511E-4</v>
      </c>
      <c r="CC174" s="17" t="str">
        <f>IFERROR(INDEX(피벗!$BL$5:$CH$5,1,MATCH($CD174,INDEX(피벗!$BL:$CH,MATCH($E174,피벗!$BJ:$BJ,0),0),0)),"")</f>
        <v/>
      </c>
      <c r="CD174" s="23" t="str">
        <f>IFERROR(LARGE(INDEX(피벗!$BL:$CH,MATCH(성장고객!$E174,피벗!$BJ:$BJ,0),0),5),"")</f>
        <v/>
      </c>
      <c r="CE174" s="27" t="str">
        <f t="shared" si="19"/>
        <v/>
      </c>
      <c r="CF174" s="23">
        <f>IFERROR(INDEX(피벗!$CI:$CI,MATCH($E174,피벗!$BJ:$BJ,0)),"")</f>
        <v>57274</v>
      </c>
      <c r="CG174" s="25">
        <f t="shared" si="20"/>
        <v>6.5406896239840057E-3</v>
      </c>
      <c r="CH174" s="17" t="str">
        <f>IFERROR(INDEX(피벗!$EZ$5:$GE$5,1,MATCH($CI174,INDEX(피벗!$EZ:$GE,MATCH($E174,피벗!$EY:$EY,0),0),0)),"")</f>
        <v>기업인터넷</v>
      </c>
      <c r="CI174" s="23">
        <f>IFERROR(LARGE(INDEX(피벗!$EZ:$GE,MATCH(성장고객!$E174,피벗!$EY:$EY,0),0),1),"")</f>
        <v>4800000</v>
      </c>
      <c r="CJ174" s="17" t="str">
        <f>IFERROR(INDEX(피벗!$EZ$5:$GE$5,1,MATCH($CK174,INDEX(피벗!$EZ:$GE,MATCH($E174,피벗!$EY:$EY,0),0),0)),"")</f>
        <v>기업인터넷전화</v>
      </c>
      <c r="CK174" s="23">
        <f>IFERROR(LARGE(INDEX(피벗!$EZ:$GE,MATCH(성장고객!$E174,피벗!$EY:$EY,0),0),2),"")</f>
        <v>2185276</v>
      </c>
      <c r="CL174" s="17" t="str">
        <f>IFERROR(INDEX(피벗!$EZ$5:$GE$5,1,MATCH($CM174,INDEX(피벗!$EZ:$GE,MATCH($E174,피벗!$EY:$EY,0),0),0)),"")</f>
        <v>GiGA인터넷</v>
      </c>
      <c r="CM174" s="23">
        <f>IFERROR(LARGE(INDEX(피벗!$EZ:$GE,MATCH(성장고객!$E174,피벗!$EY:$EY,0),0),3),"")</f>
        <v>557089</v>
      </c>
      <c r="CN174" s="17" t="str">
        <f>IFERROR(INDEX(피벗!$EZ$5:$GE$5,1,MATCH($CO174,INDEX(피벗!$EZ:$GE,MATCH($E174,피벗!$EY:$EY,0),0),0)),"")</f>
        <v>GTV Biz</v>
      </c>
      <c r="CO174" s="23">
        <f>IFERROR(LARGE(INDEX(피벗!$EZ:$GE,MATCH(성장고객!$E174,피벗!$EY:$EY,0),0),4),"")</f>
        <v>542112</v>
      </c>
      <c r="CP174" s="17" t="str">
        <f>IFERROR(INDEX(피벗!$EZ$5:$GE$5,1,MATCH($CQ174,INDEX(피벗!$EZ:$GE,MATCH($E174,피벗!$EY:$EY,0),0),0)),"")</f>
        <v>GTV</v>
      </c>
      <c r="CQ174" s="23">
        <f>IFERROR(LARGE(INDEX(피벗!$EZ:$GE,MATCH(성장고객!$E174,피벗!$EY:$EY,0),0),5),"")</f>
        <v>293683</v>
      </c>
      <c r="CR174" s="23">
        <f>IFERROR(INDEX(피벗!$GF:$GF,MATCH($E174,피벗!$EY:$EY,0)),"")</f>
        <v>8756569</v>
      </c>
    </row>
    <row r="175" spans="1:96" x14ac:dyDescent="0.45">
      <c r="A175" s="20" t="s">
        <v>982</v>
      </c>
      <c r="B175" s="20" t="s">
        <v>26</v>
      </c>
      <c r="C175" s="20" t="s">
        <v>104</v>
      </c>
      <c r="D175" s="20" t="s">
        <v>1216</v>
      </c>
      <c r="E175" s="20" t="s">
        <v>566</v>
      </c>
      <c r="F175" s="21" t="s">
        <v>567</v>
      </c>
      <c r="G175" s="21" t="s">
        <v>257</v>
      </c>
      <c r="H175" s="21" t="s">
        <v>0</v>
      </c>
      <c r="I175" s="22" t="s">
        <v>568</v>
      </c>
      <c r="J175" s="22" t="s">
        <v>569</v>
      </c>
      <c r="K175" s="20" t="s">
        <v>0</v>
      </c>
      <c r="L175" s="20" t="s">
        <v>1316</v>
      </c>
      <c r="M175" s="20" t="s">
        <v>1311</v>
      </c>
      <c r="N175" s="20" t="s">
        <v>1317</v>
      </c>
      <c r="O175" s="21" t="s">
        <v>1710</v>
      </c>
      <c r="P175" s="21">
        <v>3</v>
      </c>
      <c r="Q175" s="21" t="s">
        <v>1347</v>
      </c>
      <c r="R175" s="21" t="s">
        <v>1320</v>
      </c>
      <c r="S175" s="21" t="s">
        <v>1321</v>
      </c>
      <c r="T175" s="21" t="s">
        <v>1316</v>
      </c>
      <c r="U175" s="21" t="s">
        <v>2677</v>
      </c>
      <c r="V175" s="21" t="s">
        <v>2751</v>
      </c>
      <c r="W175" s="20" t="s">
        <v>2752</v>
      </c>
      <c r="X175" s="21" t="s">
        <v>1829</v>
      </c>
      <c r="Y175" s="21" t="s">
        <v>2753</v>
      </c>
      <c r="Z175" s="21" t="s">
        <v>2754</v>
      </c>
      <c r="AA175" s="20">
        <v>32</v>
      </c>
      <c r="AB175" s="20" t="s">
        <v>1328</v>
      </c>
      <c r="AC175" s="21" t="s">
        <v>1809</v>
      </c>
      <c r="AD175" s="20" t="s">
        <v>1311</v>
      </c>
      <c r="AE175" s="16" t="str" cm="1">
        <f t="array" ref="AE175">IF(AF175="","",INDEX(전산회선!$E$4:$E$1141,_xlfn.AGGREGATE(15,6,ROW(전산회선!$E$4:$E$1141)-ROW(전산회선!$E$4)+1/((전산회선!$B$4:$B$1141=$E175)*(전산회선!$F$4:$F$1141=AF175)),1)))</f>
        <v>기업메시징</v>
      </c>
      <c r="AF175" s="16">
        <f>IFERROR(IF(_xlfn.MAXIFS(전산회선!$F$4:$F$1141,전산회선!$B$4:$B$1141,$E175)=0,"",_xlfn.MAXIFS(전산회선!$F$4:$F$1141,전산회선!$B$4:$B$1141,$E175)),"")</f>
        <v>1</v>
      </c>
      <c r="AG175" s="16" t="str" cm="1">
        <f t="array" ref="AG175">IF(AH175="","",INDEX(전산회선!$E$4:$E$1141,_xlfn.AGGREGATE(15,6,ROW(전산회선!$E$4:$E$1141)-ROW(전산회선!$E$4)+1/((전산회선!$B$4:$B$1141=$E175)*(전산회선!$F$4:$F$1141=AH175)),1)))</f>
        <v/>
      </c>
      <c r="AH175" s="16" t="str">
        <f>IFERROR(IF(_xlfn.MAXIFS(전산회선!$F$4:$F$1141,전산회선!$B$4:$B$1141,$E175,전산회선!$F$4:$F$1141,"&lt;"&amp;AF175)=0,"",_xlfn.MAXIFS(전산회선!$F$4:$F$1141,전산회선!$B$4:$B$1141,$E175,전산회선!$F$4:$F$1141,"&lt;"&amp;AF175)),"")</f>
        <v/>
      </c>
      <c r="AI175" s="16" t="str" cm="1">
        <f t="array" ref="AI175">IF(AJ175="","",INDEX(전산회선!$E$4:$E$1141,_xlfn.AGGREGATE(15,6,ROW(전산회선!$E$4:$E$1141)-ROW(전산회선!$E$4)+1/((전산회선!$B$4:$B$1141=$E175)*(전산회선!$F$4:$F$1141=AJ175)),1)))</f>
        <v/>
      </c>
      <c r="AJ175" s="16" t="str">
        <f>IFERROR(IF(_xlfn.MAXIFS(전산회선!$F$4:$F$1141,전산회선!$B$4:$B$1141,$E175,전산회선!$F$4:$F$1141,"&lt;"&amp;AH175)=0,"",_xlfn.MAXIFS(전산회선!$F$4:$F$1141,전산회선!$B$4:$B$1141,$E175,전산회선!$F$4:$F$1141,"&lt;"&amp;AH175)),"")</f>
        <v/>
      </c>
      <c r="AK175" s="16" t="str" cm="1">
        <f t="array" ref="AK175">IF(AL175="","",INDEX(전산회선!$E$4:$E$1141,_xlfn.AGGREGATE(15,6,ROW(전산회선!$E$4:$E$1141)-ROW(전산회선!$E$4)+1/((전산회선!$B$4:$B$1141=$E175)*(전산회선!$F$4:$F$1141=AL175)),1)))</f>
        <v/>
      </c>
      <c r="AL175" s="16" t="str">
        <f>IFERROR(IF(_xlfn.MAXIFS(전산회선!$F$4:$F$1141,전산회선!$B$4:$B$1141,$E175,전산회선!$F$4:$F$1141,"&lt;"&amp;AJ175)=0,"",_xlfn.MAXIFS(전산회선!$F$4:$F$1141,전산회선!$B$4:$B$1141,$E175,전산회선!$F$4:$F$1141,"&lt;"&amp;AJ175)),"")</f>
        <v/>
      </c>
      <c r="AM175" s="16" t="str" cm="1">
        <f t="array" ref="AM175">IF(AN175="","",INDEX(전산회선!$E$4:$E$1141,_xlfn.AGGREGATE(15,6,ROW(전산회선!$E$4:$E$1141)-ROW(전산회선!$E$4)+1/((전산회선!$B$4:$B$1141=$E175)*(전산회선!$F$4:$F$1141=AN175)),1)))</f>
        <v/>
      </c>
      <c r="AN175" s="16" t="str">
        <f>IFERROR(IF(_xlfn.MAXIFS(전산회선!$F$4:$F$1141,전산회선!$B$4:$B$1141,$E175,전산회선!$F$4:$F$1141,"&lt;"&amp;AL175)=0,"",_xlfn.MAXIFS(전산회선!$F$4:$F$1141,전산회선!$B$4:$B$1141,$E175,전산회선!$F$4:$F$1141,"&lt;"&amp;AL175)),"")</f>
        <v/>
      </c>
      <c r="AO175" s="23">
        <v>15780</v>
      </c>
      <c r="AP175" s="23">
        <v>13615</v>
      </c>
      <c r="AQ175" s="23">
        <v>13188</v>
      </c>
      <c r="AR175" s="23">
        <v>13333</v>
      </c>
      <c r="AS175" s="23">
        <v>15382</v>
      </c>
      <c r="AT175" s="23">
        <v>14502</v>
      </c>
      <c r="AU175" s="23">
        <v>12780</v>
      </c>
      <c r="AV175" s="23">
        <v>16272</v>
      </c>
      <c r="AW175" s="23">
        <v>15116</v>
      </c>
      <c r="AX175" s="23">
        <v>17736</v>
      </c>
      <c r="AY175" s="23">
        <v>20574</v>
      </c>
      <c r="AZ175" s="23">
        <v>22438</v>
      </c>
      <c r="BA175" s="23">
        <v>15893</v>
      </c>
      <c r="BB175" s="23">
        <f t="shared" si="14"/>
        <v>190716</v>
      </c>
      <c r="BC175" s="23">
        <v>0</v>
      </c>
      <c r="BD175" s="23">
        <v>0</v>
      </c>
      <c r="BE175" s="23">
        <v>0</v>
      </c>
      <c r="BF175" s="23">
        <v>0</v>
      </c>
      <c r="BG175" s="23">
        <v>0</v>
      </c>
      <c r="BH175" s="23">
        <v>0</v>
      </c>
      <c r="BI175" s="23">
        <v>0</v>
      </c>
      <c r="BJ175" s="23">
        <v>0</v>
      </c>
      <c r="BK175" s="23">
        <v>0</v>
      </c>
      <c r="BL175" s="23">
        <v>0</v>
      </c>
      <c r="BM175" s="23">
        <v>10800</v>
      </c>
      <c r="BN175" s="23">
        <v>13500</v>
      </c>
      <c r="BO175" s="23">
        <v>2025</v>
      </c>
      <c r="BP175" s="23">
        <v>24300</v>
      </c>
      <c r="BQ175" s="17" t="str">
        <f>IFERROR(INDEX(피벗!$BL$5:$CH$5,1,MATCH($BR175,INDEX(피벗!$BL:$CH,MATCH($E175,피벗!$BJ:$BJ,0),0),0)),"")</f>
        <v>IoT</v>
      </c>
      <c r="BR175" s="23">
        <f>IFERROR(LARGE(INDEX(피벗!$BL:$CH,MATCH(성장고객!$E175,피벗!$BJ:$BJ,0),0),1),"")</f>
        <v>24300</v>
      </c>
      <c r="BS175" s="27">
        <f t="shared" si="15"/>
        <v>0.12741458503743786</v>
      </c>
      <c r="BT175" s="17" t="str">
        <f>IFERROR(INDEX(피벗!$BL$5:$CH$5,1,MATCH($BU175,INDEX(피벗!$BL:$CH,MATCH($E175,피벗!$BJ:$BJ,0),0),0)),"")</f>
        <v/>
      </c>
      <c r="BU175" s="23" t="str">
        <f>IFERROR(LARGE(INDEX(피벗!$BL:$CH,MATCH(성장고객!$E175,피벗!$BJ:$BJ,0),0),2),"")</f>
        <v/>
      </c>
      <c r="BV175" s="27" t="str">
        <f t="shared" si="16"/>
        <v/>
      </c>
      <c r="BW175" s="17" t="str">
        <f>IFERROR(INDEX(피벗!$BL$5:$CH$5,1,MATCH($BX175,INDEX(피벗!$BL:$CH,MATCH($E175,피벗!$BJ:$BJ,0),0),0)),"")</f>
        <v/>
      </c>
      <c r="BX175" s="23" t="str">
        <f>IFERROR(LARGE(INDEX(피벗!$BL:$CH,MATCH(성장고객!$E175,피벗!$BJ:$BJ,0),0),3),"")</f>
        <v/>
      </c>
      <c r="BY175" s="27" t="str">
        <f t="shared" si="17"/>
        <v/>
      </c>
      <c r="BZ175" s="17" t="str">
        <f>IFERROR(INDEX(피벗!$BL$5:$CH$5,1,MATCH($CA175,INDEX(피벗!$BL:$CH,MATCH($E175,피벗!$BJ:$BJ,0),0),0)),"")</f>
        <v/>
      </c>
      <c r="CA175" s="23" t="str">
        <f>IFERROR(LARGE(INDEX(피벗!$BL:$CH,MATCH(성장고객!$E175,피벗!$BJ:$BJ,0),0),4),"")</f>
        <v/>
      </c>
      <c r="CB175" s="27" t="str">
        <f t="shared" si="18"/>
        <v/>
      </c>
      <c r="CC175" s="17" t="str">
        <f>IFERROR(INDEX(피벗!$BL$5:$CH$5,1,MATCH($CD175,INDEX(피벗!$BL:$CH,MATCH($E175,피벗!$BJ:$BJ,0),0),0)),"")</f>
        <v/>
      </c>
      <c r="CD175" s="23" t="str">
        <f>IFERROR(LARGE(INDEX(피벗!$BL:$CH,MATCH(성장고객!$E175,피벗!$BJ:$BJ,0),0),5),"")</f>
        <v/>
      </c>
      <c r="CE175" s="27" t="str">
        <f t="shared" si="19"/>
        <v/>
      </c>
      <c r="CF175" s="23">
        <f>IFERROR(INDEX(피벗!$CI:$CI,MATCH($E175,피벗!$BJ:$BJ,0)),"")</f>
        <v>24300</v>
      </c>
      <c r="CG175" s="25">
        <f t="shared" si="20"/>
        <v>0.12741458503743786</v>
      </c>
      <c r="CH175" s="17" t="str">
        <f>IFERROR(INDEX(피벗!$EZ$5:$GE$5,1,MATCH($CI175,INDEX(피벗!$EZ:$GE,MATCH($E175,피벗!$EY:$EY,0),0),0)),"")</f>
        <v>홈일반전화</v>
      </c>
      <c r="CI175" s="23">
        <f>IFERROR(LARGE(INDEX(피벗!$EZ:$GE,MATCH(성장고객!$E175,피벗!$EY:$EY,0),0),1),"")</f>
        <v>93120</v>
      </c>
      <c r="CJ175" s="17" t="str">
        <f>IFERROR(INDEX(피벗!$EZ$5:$GE$5,1,MATCH($CK175,INDEX(피벗!$EZ:$GE,MATCH($E175,피벗!$EY:$EY,0),0),0)),"")</f>
        <v>기업메시징</v>
      </c>
      <c r="CK175" s="23">
        <f>IFERROR(LARGE(INDEX(피벗!$EZ:$GE,MATCH(성장고객!$E175,피벗!$EY:$EY,0),0),2),"")</f>
        <v>70460</v>
      </c>
      <c r="CL175" s="17" t="str">
        <f>IFERROR(INDEX(피벗!$EZ$5:$GE$5,1,MATCH($CM175,INDEX(피벗!$EZ:$GE,MATCH($E175,피벗!$EY:$EY,0),0),0)),"")</f>
        <v>IoT</v>
      </c>
      <c r="CM175" s="23">
        <f>IFERROR(LARGE(INDEX(피벗!$EZ:$GE,MATCH(성장고객!$E175,피벗!$EY:$EY,0),0),3),"")</f>
        <v>24300</v>
      </c>
      <c r="CN175" s="17" t="str">
        <f>IFERROR(INDEX(피벗!$EZ$5:$GE$5,1,MATCH($CO175,INDEX(피벗!$EZ:$GE,MATCH($E175,피벗!$EY:$EY,0),0),0)),"")</f>
        <v>국제전화</v>
      </c>
      <c r="CO175" s="23">
        <f>IFERROR(LARGE(INDEX(피벗!$EZ:$GE,MATCH(성장고객!$E175,피벗!$EY:$EY,0),0),4),"")</f>
        <v>2836</v>
      </c>
      <c r="CP175" s="17" t="str">
        <f>IFERROR(INDEX(피벗!$EZ$5:$GE$5,1,MATCH($CQ175,INDEX(피벗!$EZ:$GE,MATCH($E175,피벗!$EY:$EY,0),0),0)),"")</f>
        <v>AI기업지능망</v>
      </c>
      <c r="CQ175" s="23">
        <f>IFERROR(LARGE(INDEX(피벗!$EZ:$GE,MATCH(성장고객!$E175,피벗!$EY:$EY,0),0),5),"")</f>
        <v>0</v>
      </c>
      <c r="CR175" s="23">
        <f>IFERROR(INDEX(피벗!$GF:$GF,MATCH($E175,피벗!$EY:$EY,0)),"")</f>
        <v>190716</v>
      </c>
    </row>
    <row r="176" spans="1:96" x14ac:dyDescent="0.45">
      <c r="A176" s="20" t="s">
        <v>982</v>
      </c>
      <c r="B176" s="20" t="s">
        <v>26</v>
      </c>
      <c r="C176" s="20" t="s">
        <v>104</v>
      </c>
      <c r="D176" s="20" t="s">
        <v>1215</v>
      </c>
      <c r="E176" s="20" t="s">
        <v>618</v>
      </c>
      <c r="F176" s="21" t="s">
        <v>619</v>
      </c>
      <c r="G176" s="21" t="s">
        <v>1</v>
      </c>
      <c r="H176" s="21" t="s">
        <v>0</v>
      </c>
      <c r="I176" s="22" t="s">
        <v>620</v>
      </c>
      <c r="J176" s="22" t="s">
        <v>621</v>
      </c>
      <c r="K176" s="20" t="s">
        <v>0</v>
      </c>
      <c r="L176" s="20" t="s">
        <v>1316</v>
      </c>
      <c r="M176" s="20" t="s">
        <v>2742</v>
      </c>
      <c r="N176" s="20" t="s">
        <v>1336</v>
      </c>
      <c r="O176" s="21" t="s">
        <v>2743</v>
      </c>
      <c r="P176" s="21">
        <v>72</v>
      </c>
      <c r="Q176" s="21" t="s">
        <v>1338</v>
      </c>
      <c r="R176" s="21" t="s">
        <v>2744</v>
      </c>
      <c r="S176" s="21" t="s">
        <v>1321</v>
      </c>
      <c r="T176" s="21" t="s">
        <v>1316</v>
      </c>
      <c r="U176" s="21" t="s">
        <v>2745</v>
      </c>
      <c r="V176" s="21" t="s">
        <v>2746</v>
      </c>
      <c r="W176" s="20" t="s">
        <v>2747</v>
      </c>
      <c r="X176" s="21" t="s">
        <v>9</v>
      </c>
      <c r="Y176" s="21" t="s">
        <v>2748</v>
      </c>
      <c r="Z176" s="21" t="s">
        <v>2749</v>
      </c>
      <c r="AA176" s="20">
        <v>30</v>
      </c>
      <c r="AB176" s="20" t="s">
        <v>9</v>
      </c>
      <c r="AC176" s="21" t="s">
        <v>2750</v>
      </c>
      <c r="AD176" s="20" t="s">
        <v>9</v>
      </c>
      <c r="AE176" s="16" t="str" cm="1">
        <f t="array" ref="AE176">IF(AF176="","",INDEX(전산회선!$E$4:$E$1141,_xlfn.AGGREGATE(15,6,ROW(전산회선!$E$4:$E$1141)-ROW(전산회선!$E$4)+1/((전산회선!$B$4:$B$1141=$E176)*(전산회선!$F$4:$F$1141=AF176)),1)))</f>
        <v>GiGA인터넷</v>
      </c>
      <c r="AF176" s="16">
        <f>IFERROR(IF(_xlfn.MAXIFS(전산회선!$F$4:$F$1141,전산회선!$B$4:$B$1141,$E176)=0,"",_xlfn.MAXIFS(전산회선!$F$4:$F$1141,전산회선!$B$4:$B$1141,$E176)),"")</f>
        <v>29</v>
      </c>
      <c r="AG176" s="16" t="str" cm="1">
        <f t="array" ref="AG176">IF(AH176="","",INDEX(전산회선!$E$4:$E$1141,_xlfn.AGGREGATE(15,6,ROW(전산회선!$E$4:$E$1141)-ROW(전산회선!$E$4)+1/((전산회선!$B$4:$B$1141=$E176)*(전산회선!$F$4:$F$1141=AH176)),1)))</f>
        <v>기업인터넷전화</v>
      </c>
      <c r="AH176" s="16">
        <f>IFERROR(IF(_xlfn.MAXIFS(전산회선!$F$4:$F$1141,전산회선!$B$4:$B$1141,$E176,전산회선!$F$4:$F$1141,"&lt;"&amp;AF176)=0,"",_xlfn.MAXIFS(전산회선!$F$4:$F$1141,전산회선!$B$4:$B$1141,$E176,전산회선!$F$4:$F$1141,"&lt;"&amp;AF176)),"")</f>
        <v>7</v>
      </c>
      <c r="AI176" s="16" t="str" cm="1">
        <f t="array" ref="AI176">IF(AJ176="","",INDEX(전산회선!$E$4:$E$1141,_xlfn.AGGREGATE(15,6,ROW(전산회선!$E$4:$E$1141)-ROW(전산회선!$E$4)+1/((전산회선!$B$4:$B$1141=$E176)*(전산회선!$F$4:$F$1141=AJ176)),1)))</f>
        <v>GTV</v>
      </c>
      <c r="AJ176" s="16">
        <f>IFERROR(IF(_xlfn.MAXIFS(전산회선!$F$4:$F$1141,전산회선!$B$4:$B$1141,$E176,전산회선!$F$4:$F$1141,"&lt;"&amp;AH176)=0,"",_xlfn.MAXIFS(전산회선!$F$4:$F$1141,전산회선!$B$4:$B$1141,$E176,전산회선!$F$4:$F$1141,"&lt;"&amp;AH176)),"")</f>
        <v>4</v>
      </c>
      <c r="AK176" s="16" t="str" cm="1">
        <f t="array" ref="AK176">IF(AL176="","",INDEX(전산회선!$E$4:$E$1141,_xlfn.AGGREGATE(15,6,ROW(전산회선!$E$4:$E$1141)-ROW(전산회선!$E$4)+1/((전산회선!$B$4:$B$1141=$E176)*(전산회선!$F$4:$F$1141=AL176)),1)))</f>
        <v/>
      </c>
      <c r="AL176" s="16" t="str">
        <f>IFERROR(IF(_xlfn.MAXIFS(전산회선!$F$4:$F$1141,전산회선!$B$4:$B$1141,$E176,전산회선!$F$4:$F$1141,"&lt;"&amp;AJ176)=0,"",_xlfn.MAXIFS(전산회선!$F$4:$F$1141,전산회선!$B$4:$B$1141,$E176,전산회선!$F$4:$F$1141,"&lt;"&amp;AJ176)),"")</f>
        <v/>
      </c>
      <c r="AM176" s="16" t="str" cm="1">
        <f t="array" ref="AM176">IF(AN176="","",INDEX(전산회선!$E$4:$E$1141,_xlfn.AGGREGATE(15,6,ROW(전산회선!$E$4:$E$1141)-ROW(전산회선!$E$4)+1/((전산회선!$B$4:$B$1141=$E176)*(전산회선!$F$4:$F$1141=AN176)),1)))</f>
        <v/>
      </c>
      <c r="AN176" s="16" t="str">
        <f>IFERROR(IF(_xlfn.MAXIFS(전산회선!$F$4:$F$1141,전산회선!$B$4:$B$1141,$E176,전산회선!$F$4:$F$1141,"&lt;"&amp;AL176)=0,"",_xlfn.MAXIFS(전산회선!$F$4:$F$1141,전산회선!$B$4:$B$1141,$E176,전산회선!$F$4:$F$1141,"&lt;"&amp;AL176)),"")</f>
        <v/>
      </c>
      <c r="AO176" s="23">
        <v>736819</v>
      </c>
      <c r="AP176" s="23">
        <v>740565</v>
      </c>
      <c r="AQ176" s="23">
        <v>797889</v>
      </c>
      <c r="AR176" s="23">
        <v>762849</v>
      </c>
      <c r="AS176" s="23">
        <v>776277</v>
      </c>
      <c r="AT176" s="23">
        <v>793569</v>
      </c>
      <c r="AU176" s="23">
        <v>799686</v>
      </c>
      <c r="AV176" s="23">
        <v>800596</v>
      </c>
      <c r="AW176" s="23">
        <v>805461</v>
      </c>
      <c r="AX176" s="23">
        <v>799491</v>
      </c>
      <c r="AY176" s="23">
        <v>802351</v>
      </c>
      <c r="AZ176" s="23">
        <v>804227</v>
      </c>
      <c r="BA176" s="23">
        <v>784981.66666666663</v>
      </c>
      <c r="BB176" s="23">
        <f t="shared" si="14"/>
        <v>9419780</v>
      </c>
      <c r="BC176" s="23">
        <v>0</v>
      </c>
      <c r="BD176" s="23">
        <v>0</v>
      </c>
      <c r="BE176" s="23">
        <v>0</v>
      </c>
      <c r="BF176" s="23">
        <v>0</v>
      </c>
      <c r="BG176" s="23">
        <v>0</v>
      </c>
      <c r="BH176" s="23">
        <v>0</v>
      </c>
      <c r="BI176" s="23">
        <v>0</v>
      </c>
      <c r="BJ176" s="23">
        <v>0</v>
      </c>
      <c r="BK176" s="23">
        <v>0</v>
      </c>
      <c r="BL176" s="23">
        <v>0</v>
      </c>
      <c r="BM176" s="23">
        <v>0</v>
      </c>
      <c r="BN176" s="23">
        <v>0</v>
      </c>
      <c r="BO176" s="23">
        <v>0</v>
      </c>
      <c r="BP176" s="23">
        <v>0</v>
      </c>
      <c r="BQ176" s="17" t="str">
        <f>IFERROR(INDEX(피벗!$BL$5:$CH$5,1,MATCH($BR176,INDEX(피벗!$BL:$CH,MATCH($E176,피벗!$BJ:$BJ,0),0),0)),"")</f>
        <v/>
      </c>
      <c r="BR176" s="23" t="str">
        <f>IFERROR(LARGE(INDEX(피벗!$BL:$CH,MATCH(성장고객!$E176,피벗!$BJ:$BJ,0),0),1),"")</f>
        <v/>
      </c>
      <c r="BS176" s="27" t="str">
        <f t="shared" si="15"/>
        <v/>
      </c>
      <c r="BT176" s="17" t="str">
        <f>IFERROR(INDEX(피벗!$BL$5:$CH$5,1,MATCH($BU176,INDEX(피벗!$BL:$CH,MATCH($E176,피벗!$BJ:$BJ,0),0),0)),"")</f>
        <v/>
      </c>
      <c r="BU176" s="23" t="str">
        <f>IFERROR(LARGE(INDEX(피벗!$BL:$CH,MATCH(성장고객!$E176,피벗!$BJ:$BJ,0),0),2),"")</f>
        <v/>
      </c>
      <c r="BV176" s="27" t="str">
        <f t="shared" si="16"/>
        <v/>
      </c>
      <c r="BW176" s="17" t="str">
        <f>IFERROR(INDEX(피벗!$BL$5:$CH$5,1,MATCH($BX176,INDEX(피벗!$BL:$CH,MATCH($E176,피벗!$BJ:$BJ,0),0),0)),"")</f>
        <v/>
      </c>
      <c r="BX176" s="23" t="str">
        <f>IFERROR(LARGE(INDEX(피벗!$BL:$CH,MATCH(성장고객!$E176,피벗!$BJ:$BJ,0),0),3),"")</f>
        <v/>
      </c>
      <c r="BY176" s="27" t="str">
        <f t="shared" si="17"/>
        <v/>
      </c>
      <c r="BZ176" s="17" t="str">
        <f>IFERROR(INDEX(피벗!$BL$5:$CH$5,1,MATCH($CA176,INDEX(피벗!$BL:$CH,MATCH($E176,피벗!$BJ:$BJ,0),0),0)),"")</f>
        <v/>
      </c>
      <c r="CA176" s="23" t="str">
        <f>IFERROR(LARGE(INDEX(피벗!$BL:$CH,MATCH(성장고객!$E176,피벗!$BJ:$BJ,0),0),4),"")</f>
        <v/>
      </c>
      <c r="CB176" s="27" t="str">
        <f t="shared" si="18"/>
        <v/>
      </c>
      <c r="CC176" s="17" t="str">
        <f>IFERROR(INDEX(피벗!$BL$5:$CH$5,1,MATCH($CD176,INDEX(피벗!$BL:$CH,MATCH($E176,피벗!$BJ:$BJ,0),0),0)),"")</f>
        <v/>
      </c>
      <c r="CD176" s="23" t="str">
        <f>IFERROR(LARGE(INDEX(피벗!$BL:$CH,MATCH(성장고객!$E176,피벗!$BJ:$BJ,0),0),5),"")</f>
        <v/>
      </c>
      <c r="CE176" s="27" t="str">
        <f t="shared" si="19"/>
        <v/>
      </c>
      <c r="CF176" s="23" t="str">
        <f>IFERROR(INDEX(피벗!$CI:$CI,MATCH($E176,피벗!$BJ:$BJ,0)),"")</f>
        <v/>
      </c>
      <c r="CG176" s="25" t="str">
        <f t="shared" si="20"/>
        <v/>
      </c>
      <c r="CH176" s="17" t="str">
        <f>IFERROR(INDEX(피벗!$EZ$5:$GE$5,1,MATCH($CI176,INDEX(피벗!$EZ:$GE,MATCH($E176,피벗!$EY:$EY,0),0),0)),"")</f>
        <v>GiGA인터넷</v>
      </c>
      <c r="CI176" s="23">
        <f>IFERROR(LARGE(INDEX(피벗!$EZ:$GE,MATCH(성장고객!$E176,피벗!$EY:$EY,0),0),1),"")</f>
        <v>7161637</v>
      </c>
      <c r="CJ176" s="17" t="str">
        <f>IFERROR(INDEX(피벗!$EZ$5:$GE$5,1,MATCH($CK176,INDEX(피벗!$EZ:$GE,MATCH($E176,피벗!$EY:$EY,0),0),0)),"")</f>
        <v>홈일반전화</v>
      </c>
      <c r="CK176" s="23">
        <f>IFERROR(LARGE(INDEX(피벗!$EZ:$GE,MATCH(성장고객!$E176,피벗!$EY:$EY,0),0),2),"")</f>
        <v>701336</v>
      </c>
      <c r="CL176" s="17" t="str">
        <f>IFERROR(INDEX(피벗!$EZ$5:$GE$5,1,MATCH($CM176,INDEX(피벗!$EZ:$GE,MATCH($E176,피벗!$EY:$EY,0),0),0)),"")</f>
        <v>기업인터넷전화</v>
      </c>
      <c r="CM176" s="23">
        <f>IFERROR(LARGE(INDEX(피벗!$EZ:$GE,MATCH(성장고객!$E176,피벗!$EY:$EY,0),0),3),"")</f>
        <v>571367</v>
      </c>
      <c r="CN176" s="17" t="str">
        <f>IFERROR(INDEX(피벗!$EZ$5:$GE$5,1,MATCH($CO176,INDEX(피벗!$EZ:$GE,MATCH($E176,피벗!$EY:$EY,0),0),0)),"")</f>
        <v>GTV Biz</v>
      </c>
      <c r="CO176" s="23">
        <f>IFERROR(LARGE(INDEX(피벗!$EZ:$GE,MATCH(성장고객!$E176,피벗!$EY:$EY,0),0),4),"")</f>
        <v>435000</v>
      </c>
      <c r="CP176" s="17" t="str">
        <f>IFERROR(INDEX(피벗!$EZ$5:$GE$5,1,MATCH($CQ176,INDEX(피벗!$EZ:$GE,MATCH($E176,피벗!$EY:$EY,0),0),0)),"")</f>
        <v>GTV</v>
      </c>
      <c r="CQ176" s="23">
        <f>IFERROR(LARGE(INDEX(피벗!$EZ:$GE,MATCH(성장고객!$E176,피벗!$EY:$EY,0),0),5),"")</f>
        <v>336000</v>
      </c>
      <c r="CR176" s="23">
        <f>IFERROR(INDEX(피벗!$GF:$GF,MATCH($E176,피벗!$EY:$EY,0)),"")</f>
        <v>9419780</v>
      </c>
    </row>
    <row r="177" spans="1:96" x14ac:dyDescent="0.45">
      <c r="A177" s="20" t="s">
        <v>982</v>
      </c>
      <c r="B177" s="20" t="s">
        <v>26</v>
      </c>
      <c r="C177" s="20" t="s">
        <v>104</v>
      </c>
      <c r="D177" s="20" t="s">
        <v>1199</v>
      </c>
      <c r="E177" s="20" t="s">
        <v>892</v>
      </c>
      <c r="F177" s="21" t="s">
        <v>893</v>
      </c>
      <c r="G177" s="21" t="s">
        <v>1</v>
      </c>
      <c r="H177" s="21" t="s">
        <v>0</v>
      </c>
      <c r="I177" s="22" t="s">
        <v>894</v>
      </c>
      <c r="J177" s="22" t="s">
        <v>895</v>
      </c>
      <c r="K177" s="20" t="s">
        <v>0</v>
      </c>
      <c r="L177" s="20" t="s">
        <v>1316</v>
      </c>
      <c r="M177" s="20" t="s">
        <v>1335</v>
      </c>
      <c r="N177" s="20" t="s">
        <v>1336</v>
      </c>
      <c r="O177" s="21" t="s">
        <v>1345</v>
      </c>
      <c r="P177" s="21">
        <v>8</v>
      </c>
      <c r="Q177" s="21" t="s">
        <v>1338</v>
      </c>
      <c r="R177" s="21" t="s">
        <v>1339</v>
      </c>
      <c r="S177" s="21" t="s">
        <v>1321</v>
      </c>
      <c r="T177" s="21" t="s">
        <v>1316</v>
      </c>
      <c r="U177" s="21" t="s">
        <v>2257</v>
      </c>
      <c r="V177" s="21" t="s">
        <v>2258</v>
      </c>
      <c r="W177" s="20" t="s">
        <v>9</v>
      </c>
      <c r="X177" s="21" t="s">
        <v>9</v>
      </c>
      <c r="Y177" s="21" t="s">
        <v>2259</v>
      </c>
      <c r="Z177" s="21" t="s">
        <v>2260</v>
      </c>
      <c r="AA177" s="20">
        <v>22</v>
      </c>
      <c r="AB177" s="20" t="s">
        <v>1649</v>
      </c>
      <c r="AC177" s="21" t="s">
        <v>1479</v>
      </c>
      <c r="AD177" s="20" t="s">
        <v>1311</v>
      </c>
      <c r="AE177" s="16" t="str" cm="1">
        <f t="array" ref="AE177">IF(AF177="","",INDEX(전산회선!$E$4:$E$1141,_xlfn.AGGREGATE(15,6,ROW(전산회선!$E$4:$E$1141)-ROW(전산회선!$E$4)+1/((전산회선!$B$4:$B$1141=$E177)*(전산회선!$F$4:$F$1141=AF177)),1)))</f>
        <v>홈일반전화</v>
      </c>
      <c r="AF177" s="16">
        <f>IFERROR(IF(_xlfn.MAXIFS(전산회선!$F$4:$F$1141,전산회선!$B$4:$B$1141,$E177)=0,"",_xlfn.MAXIFS(전산회선!$F$4:$F$1141,전산회선!$B$4:$B$1141,$E177)),"")</f>
        <v>5</v>
      </c>
      <c r="AG177" s="16" t="str" cm="1">
        <f t="array" ref="AG177">IF(AH177="","",INDEX(전산회선!$E$4:$E$1141,_xlfn.AGGREGATE(15,6,ROW(전산회선!$E$4:$E$1141)-ROW(전산회선!$E$4)+1/((전산회선!$B$4:$B$1141=$E177)*(전산회선!$F$4:$F$1141=AH177)),1)))</f>
        <v>GiGA인터넷</v>
      </c>
      <c r="AH177" s="16">
        <f>IFERROR(IF(_xlfn.MAXIFS(전산회선!$F$4:$F$1141,전산회선!$B$4:$B$1141,$E177,전산회선!$F$4:$F$1141,"&lt;"&amp;AF177)=0,"",_xlfn.MAXIFS(전산회선!$F$4:$F$1141,전산회선!$B$4:$B$1141,$E177,전산회선!$F$4:$F$1141,"&lt;"&amp;AF177)),"")</f>
        <v>2</v>
      </c>
      <c r="AI177" s="16" t="str" cm="1">
        <f t="array" ref="AI177">IF(AJ177="","",INDEX(전산회선!$E$4:$E$1141,_xlfn.AGGREGATE(15,6,ROW(전산회선!$E$4:$E$1141)-ROW(전산회선!$E$4)+1/((전산회선!$B$4:$B$1141=$E177)*(전산회선!$F$4:$F$1141=AJ177)),1)))</f>
        <v>홈인터넷전화</v>
      </c>
      <c r="AJ177" s="16">
        <f>IFERROR(IF(_xlfn.MAXIFS(전산회선!$F$4:$F$1141,전산회선!$B$4:$B$1141,$E177,전산회선!$F$4:$F$1141,"&lt;"&amp;AH177)=0,"",_xlfn.MAXIFS(전산회선!$F$4:$F$1141,전산회선!$B$4:$B$1141,$E177,전산회선!$F$4:$F$1141,"&lt;"&amp;AH177)),"")</f>
        <v>1</v>
      </c>
      <c r="AK177" s="16" t="str" cm="1">
        <f t="array" ref="AK177">IF(AL177="","",INDEX(전산회선!$E$4:$E$1141,_xlfn.AGGREGATE(15,6,ROW(전산회선!$E$4:$E$1141)-ROW(전산회선!$E$4)+1/((전산회선!$B$4:$B$1141=$E177)*(전산회선!$F$4:$F$1141=AL177)),1)))</f>
        <v/>
      </c>
      <c r="AL177" s="16" t="str">
        <f>IFERROR(IF(_xlfn.MAXIFS(전산회선!$F$4:$F$1141,전산회선!$B$4:$B$1141,$E177,전산회선!$F$4:$F$1141,"&lt;"&amp;AJ177)=0,"",_xlfn.MAXIFS(전산회선!$F$4:$F$1141,전산회선!$B$4:$B$1141,$E177,전산회선!$F$4:$F$1141,"&lt;"&amp;AJ177)),"")</f>
        <v/>
      </c>
      <c r="AM177" s="16" t="str" cm="1">
        <f t="array" ref="AM177">IF(AN177="","",INDEX(전산회선!$E$4:$E$1141,_xlfn.AGGREGATE(15,6,ROW(전산회선!$E$4:$E$1141)-ROW(전산회선!$E$4)+1/((전산회선!$B$4:$B$1141=$E177)*(전산회선!$F$4:$F$1141=AN177)),1)))</f>
        <v/>
      </c>
      <c r="AN177" s="16" t="str">
        <f>IFERROR(IF(_xlfn.MAXIFS(전산회선!$F$4:$F$1141,전산회선!$B$4:$B$1141,$E177,전산회선!$F$4:$F$1141,"&lt;"&amp;AL177)=0,"",_xlfn.MAXIFS(전산회선!$F$4:$F$1141,전산회선!$B$4:$B$1141,$E177,전산회선!$F$4:$F$1141,"&lt;"&amp;AL177)),"")</f>
        <v/>
      </c>
      <c r="AO177" s="23">
        <v>138547</v>
      </c>
      <c r="AP177" s="23">
        <v>138150</v>
      </c>
      <c r="AQ177" s="23">
        <v>138928</v>
      </c>
      <c r="AR177" s="23">
        <v>137780</v>
      </c>
      <c r="AS177" s="23">
        <v>139736</v>
      </c>
      <c r="AT177" s="23">
        <v>139831</v>
      </c>
      <c r="AU177" s="23">
        <v>137164</v>
      </c>
      <c r="AV177" s="23">
        <v>137250</v>
      </c>
      <c r="AW177" s="23">
        <v>129508</v>
      </c>
      <c r="AX177" s="23">
        <v>131922</v>
      </c>
      <c r="AY177" s="23">
        <v>123585</v>
      </c>
      <c r="AZ177" s="23">
        <v>123388</v>
      </c>
      <c r="BA177" s="23">
        <v>134649.08333333334</v>
      </c>
      <c r="BB177" s="23">
        <f t="shared" si="14"/>
        <v>1615789</v>
      </c>
      <c r="BC177" s="23">
        <v>0</v>
      </c>
      <c r="BD177" s="23">
        <v>0</v>
      </c>
      <c r="BE177" s="23">
        <v>0</v>
      </c>
      <c r="BF177" s="23">
        <v>0</v>
      </c>
      <c r="BG177" s="23">
        <v>0</v>
      </c>
      <c r="BH177" s="23">
        <v>0</v>
      </c>
      <c r="BI177" s="23">
        <v>0</v>
      </c>
      <c r="BJ177" s="23">
        <v>0</v>
      </c>
      <c r="BK177" s="23">
        <v>0</v>
      </c>
      <c r="BL177" s="23">
        <v>0</v>
      </c>
      <c r="BM177" s="23">
        <v>0</v>
      </c>
      <c r="BN177" s="23">
        <v>0</v>
      </c>
      <c r="BO177" s="23">
        <v>0</v>
      </c>
      <c r="BP177" s="23">
        <v>0</v>
      </c>
      <c r="BQ177" s="17" t="str">
        <f>IFERROR(INDEX(피벗!$BL$5:$CH$5,1,MATCH($BR177,INDEX(피벗!$BL:$CH,MATCH($E177,피벗!$BJ:$BJ,0),0),0)),"")</f>
        <v/>
      </c>
      <c r="BR177" s="23" t="str">
        <f>IFERROR(LARGE(INDEX(피벗!$BL:$CH,MATCH(성장고객!$E177,피벗!$BJ:$BJ,0),0),1),"")</f>
        <v/>
      </c>
      <c r="BS177" s="27" t="str">
        <f t="shared" si="15"/>
        <v/>
      </c>
      <c r="BT177" s="17" t="str">
        <f>IFERROR(INDEX(피벗!$BL$5:$CH$5,1,MATCH($BU177,INDEX(피벗!$BL:$CH,MATCH($E177,피벗!$BJ:$BJ,0),0),0)),"")</f>
        <v/>
      </c>
      <c r="BU177" s="23" t="str">
        <f>IFERROR(LARGE(INDEX(피벗!$BL:$CH,MATCH(성장고객!$E177,피벗!$BJ:$BJ,0),0),2),"")</f>
        <v/>
      </c>
      <c r="BV177" s="27" t="str">
        <f t="shared" si="16"/>
        <v/>
      </c>
      <c r="BW177" s="17" t="str">
        <f>IFERROR(INDEX(피벗!$BL$5:$CH$5,1,MATCH($BX177,INDEX(피벗!$BL:$CH,MATCH($E177,피벗!$BJ:$BJ,0),0),0)),"")</f>
        <v/>
      </c>
      <c r="BX177" s="23" t="str">
        <f>IFERROR(LARGE(INDEX(피벗!$BL:$CH,MATCH(성장고객!$E177,피벗!$BJ:$BJ,0),0),3),"")</f>
        <v/>
      </c>
      <c r="BY177" s="27" t="str">
        <f t="shared" si="17"/>
        <v/>
      </c>
      <c r="BZ177" s="17" t="str">
        <f>IFERROR(INDEX(피벗!$BL$5:$CH$5,1,MATCH($CA177,INDEX(피벗!$BL:$CH,MATCH($E177,피벗!$BJ:$BJ,0),0),0)),"")</f>
        <v/>
      </c>
      <c r="CA177" s="23" t="str">
        <f>IFERROR(LARGE(INDEX(피벗!$BL:$CH,MATCH(성장고객!$E177,피벗!$BJ:$BJ,0),0),4),"")</f>
        <v/>
      </c>
      <c r="CB177" s="27" t="str">
        <f t="shared" si="18"/>
        <v/>
      </c>
      <c r="CC177" s="17" t="str">
        <f>IFERROR(INDEX(피벗!$BL$5:$CH$5,1,MATCH($CD177,INDEX(피벗!$BL:$CH,MATCH($E177,피벗!$BJ:$BJ,0),0),0)),"")</f>
        <v/>
      </c>
      <c r="CD177" s="23" t="str">
        <f>IFERROR(LARGE(INDEX(피벗!$BL:$CH,MATCH(성장고객!$E177,피벗!$BJ:$BJ,0),0),5),"")</f>
        <v/>
      </c>
      <c r="CE177" s="27" t="str">
        <f t="shared" si="19"/>
        <v/>
      </c>
      <c r="CF177" s="23" t="str">
        <f>IFERROR(INDEX(피벗!$CI:$CI,MATCH($E177,피벗!$BJ:$BJ,0)),"")</f>
        <v/>
      </c>
      <c r="CG177" s="25" t="str">
        <f t="shared" si="20"/>
        <v/>
      </c>
      <c r="CH177" s="17" t="str">
        <f>IFERROR(INDEX(피벗!$EZ$5:$GE$5,1,MATCH($CI177,INDEX(피벗!$EZ:$GE,MATCH($E177,피벗!$EY:$EY,0),0),0)),"")</f>
        <v>GiGA인터넷</v>
      </c>
      <c r="CI177" s="23">
        <f>IFERROR(LARGE(INDEX(피벗!$EZ:$GE,MATCH(성장고객!$E177,피벗!$EY:$EY,0),0),1),"")</f>
        <v>677544</v>
      </c>
      <c r="CJ177" s="17" t="str">
        <f>IFERROR(INDEX(피벗!$EZ$5:$GE$5,1,MATCH($CK177,INDEX(피벗!$EZ:$GE,MATCH($E177,피벗!$EY:$EY,0),0),0)),"")</f>
        <v>홈일반전화</v>
      </c>
      <c r="CK177" s="23">
        <f>IFERROR(LARGE(INDEX(피벗!$EZ:$GE,MATCH(성장고객!$E177,피벗!$EY:$EY,0),0),2),"")</f>
        <v>516338</v>
      </c>
      <c r="CL177" s="17" t="str">
        <f>IFERROR(INDEX(피벗!$EZ$5:$GE$5,1,MATCH($CM177,INDEX(피벗!$EZ:$GE,MATCH($E177,피벗!$EY:$EY,0),0),0)),"")</f>
        <v>AI기업지능망</v>
      </c>
      <c r="CM177" s="23">
        <f>IFERROR(LARGE(INDEX(피벗!$EZ:$GE,MATCH(성장고객!$E177,피벗!$EY:$EY,0),0),3),"")</f>
        <v>192060</v>
      </c>
      <c r="CN177" s="17" t="str">
        <f>IFERROR(INDEX(피벗!$EZ$5:$GE$5,1,MATCH($CO177,INDEX(피벗!$EZ:$GE,MATCH($E177,피벗!$EY:$EY,0),0),0)),"")</f>
        <v>홈지능망</v>
      </c>
      <c r="CO177" s="23">
        <f>IFERROR(LARGE(INDEX(피벗!$EZ:$GE,MATCH(성장고객!$E177,피벗!$EY:$EY,0),0),4),"")</f>
        <v>148800</v>
      </c>
      <c r="CP177" s="17" t="str">
        <f>IFERROR(INDEX(피벗!$EZ$5:$GE$5,1,MATCH($CQ177,INDEX(피벗!$EZ:$GE,MATCH($E177,피벗!$EY:$EY,0),0),0)),"")</f>
        <v>기업메시징</v>
      </c>
      <c r="CQ177" s="23">
        <f>IFERROR(LARGE(INDEX(피벗!$EZ:$GE,MATCH(성장고객!$E177,피벗!$EY:$EY,0),0),5),"")</f>
        <v>46500</v>
      </c>
      <c r="CR177" s="23">
        <f>IFERROR(INDEX(피벗!$GF:$GF,MATCH($E177,피벗!$EY:$EY,0)),"")</f>
        <v>1615789</v>
      </c>
    </row>
    <row r="178" spans="1:96" x14ac:dyDescent="0.45">
      <c r="A178" s="20" t="s">
        <v>982</v>
      </c>
      <c r="B178" s="20" t="s">
        <v>701</v>
      </c>
      <c r="C178" s="20" t="s">
        <v>104</v>
      </c>
      <c r="D178" s="20" t="s">
        <v>792</v>
      </c>
      <c r="E178" s="20" t="s">
        <v>832</v>
      </c>
      <c r="F178" s="21" t="s">
        <v>833</v>
      </c>
      <c r="G178" s="21" t="s">
        <v>1</v>
      </c>
      <c r="H178" s="21" t="s">
        <v>0</v>
      </c>
      <c r="I178" s="22" t="s">
        <v>834</v>
      </c>
      <c r="J178" s="22" t="s">
        <v>835</v>
      </c>
      <c r="K178" s="20" t="s">
        <v>0</v>
      </c>
      <c r="L178" s="20" t="s">
        <v>1316</v>
      </c>
      <c r="M178" s="20" t="s">
        <v>1563</v>
      </c>
      <c r="N178" s="20" t="s">
        <v>1336</v>
      </c>
      <c r="O178" s="21" t="s">
        <v>2159</v>
      </c>
      <c r="P178" s="21">
        <v>7</v>
      </c>
      <c r="Q178" s="21" t="s">
        <v>1358</v>
      </c>
      <c r="R178" s="21" t="s">
        <v>2098</v>
      </c>
      <c r="S178" s="21" t="s">
        <v>1321</v>
      </c>
      <c r="T178" s="21" t="s">
        <v>1316</v>
      </c>
      <c r="U178" s="21" t="s">
        <v>2160</v>
      </c>
      <c r="V178" s="21" t="s">
        <v>2161</v>
      </c>
      <c r="W178" s="20" t="s">
        <v>9</v>
      </c>
      <c r="X178" s="21" t="s">
        <v>9</v>
      </c>
      <c r="Y178" s="21" t="s">
        <v>2162</v>
      </c>
      <c r="Z178" s="21" t="s">
        <v>2163</v>
      </c>
      <c r="AA178" s="20">
        <v>4</v>
      </c>
      <c r="AB178" s="20" t="s">
        <v>1354</v>
      </c>
      <c r="AC178" s="21" t="s">
        <v>1344</v>
      </c>
      <c r="AD178" s="20" t="s">
        <v>1311</v>
      </c>
      <c r="AE178" s="16" t="str" cm="1">
        <f t="array" ref="AE178">IF(AF178="","",INDEX(전산회선!$E$4:$E$1141,_xlfn.AGGREGATE(15,6,ROW(전산회선!$E$4:$E$1141)-ROW(전산회선!$E$4)+1/((전산회선!$B$4:$B$1141=$E178)*(전산회선!$F$4:$F$1141=AF178)),1)))</f>
        <v>홈일반전화</v>
      </c>
      <c r="AF178" s="16">
        <f>IFERROR(IF(_xlfn.MAXIFS(전산회선!$F$4:$F$1141,전산회선!$B$4:$B$1141,$E178)=0,"",_xlfn.MAXIFS(전산회선!$F$4:$F$1141,전산회선!$B$4:$B$1141,$E178)),"")</f>
        <v>3</v>
      </c>
      <c r="AG178" s="16" t="str" cm="1">
        <f t="array" ref="AG178">IF(AH178="","",INDEX(전산회선!$E$4:$E$1141,_xlfn.AGGREGATE(15,6,ROW(전산회선!$E$4:$E$1141)-ROW(전산회선!$E$4)+1/((전산회선!$B$4:$B$1141=$E178)*(전산회선!$F$4:$F$1141=AH178)),1)))</f>
        <v>GiGA인터넷</v>
      </c>
      <c r="AH178" s="16">
        <f>IFERROR(IF(_xlfn.MAXIFS(전산회선!$F$4:$F$1141,전산회선!$B$4:$B$1141,$E178,전산회선!$F$4:$F$1141,"&lt;"&amp;AF178)=0,"",_xlfn.MAXIFS(전산회선!$F$4:$F$1141,전산회선!$B$4:$B$1141,$E178,전산회선!$F$4:$F$1141,"&lt;"&amp;AF178)),"")</f>
        <v>2</v>
      </c>
      <c r="AI178" s="16" t="str" cm="1">
        <f t="array" ref="AI178">IF(AJ178="","",INDEX(전산회선!$E$4:$E$1141,_xlfn.AGGREGATE(15,6,ROW(전산회선!$E$4:$E$1141)-ROW(전산회선!$E$4)+1/((전산회선!$B$4:$B$1141=$E178)*(전산회선!$F$4:$F$1141=AJ178)),1)))</f>
        <v>GTV</v>
      </c>
      <c r="AJ178" s="16">
        <f>IFERROR(IF(_xlfn.MAXIFS(전산회선!$F$4:$F$1141,전산회선!$B$4:$B$1141,$E178,전산회선!$F$4:$F$1141,"&lt;"&amp;AH178)=0,"",_xlfn.MAXIFS(전산회선!$F$4:$F$1141,전산회선!$B$4:$B$1141,$E178,전산회선!$F$4:$F$1141,"&lt;"&amp;AH178)),"")</f>
        <v>1</v>
      </c>
      <c r="AK178" s="16" t="str" cm="1">
        <f t="array" ref="AK178">IF(AL178="","",INDEX(전산회선!$E$4:$E$1141,_xlfn.AGGREGATE(15,6,ROW(전산회선!$E$4:$E$1141)-ROW(전산회선!$E$4)+1/((전산회선!$B$4:$B$1141=$E178)*(전산회선!$F$4:$F$1141=AL178)),1)))</f>
        <v/>
      </c>
      <c r="AL178" s="16" t="str">
        <f>IFERROR(IF(_xlfn.MAXIFS(전산회선!$F$4:$F$1141,전산회선!$B$4:$B$1141,$E178,전산회선!$F$4:$F$1141,"&lt;"&amp;AJ178)=0,"",_xlfn.MAXIFS(전산회선!$F$4:$F$1141,전산회선!$B$4:$B$1141,$E178,전산회선!$F$4:$F$1141,"&lt;"&amp;AJ178)),"")</f>
        <v/>
      </c>
      <c r="AM178" s="16" t="str" cm="1">
        <f t="array" ref="AM178">IF(AN178="","",INDEX(전산회선!$E$4:$E$1141,_xlfn.AGGREGATE(15,6,ROW(전산회선!$E$4:$E$1141)-ROW(전산회선!$E$4)+1/((전산회선!$B$4:$B$1141=$E178)*(전산회선!$F$4:$F$1141=AN178)),1)))</f>
        <v/>
      </c>
      <c r="AN178" s="16" t="str">
        <f>IFERROR(IF(_xlfn.MAXIFS(전산회선!$F$4:$F$1141,전산회선!$B$4:$B$1141,$E178,전산회선!$F$4:$F$1141,"&lt;"&amp;AL178)=0,"",_xlfn.MAXIFS(전산회선!$F$4:$F$1141,전산회선!$B$4:$B$1141,$E178,전산회선!$F$4:$F$1141,"&lt;"&amp;AL178)),"")</f>
        <v/>
      </c>
      <c r="AO178" s="23">
        <v>122205</v>
      </c>
      <c r="AP178" s="23">
        <v>126832</v>
      </c>
      <c r="AQ178" s="23">
        <v>135760</v>
      </c>
      <c r="AR178" s="23">
        <v>130984</v>
      </c>
      <c r="AS178" s="23">
        <v>145041</v>
      </c>
      <c r="AT178" s="23">
        <v>136651</v>
      </c>
      <c r="AU178" s="23">
        <v>140160</v>
      </c>
      <c r="AV178" s="23">
        <v>152228</v>
      </c>
      <c r="AW178" s="23">
        <v>180227</v>
      </c>
      <c r="AX178" s="23">
        <v>152606</v>
      </c>
      <c r="AY178" s="23">
        <v>134294</v>
      </c>
      <c r="AZ178" s="23">
        <v>126870</v>
      </c>
      <c r="BA178" s="23">
        <v>140321.5</v>
      </c>
      <c r="BB178" s="23">
        <f t="shared" si="14"/>
        <v>1683858</v>
      </c>
      <c r="BC178" s="23">
        <v>0</v>
      </c>
      <c r="BD178" s="23">
        <v>0</v>
      </c>
      <c r="BE178" s="23">
        <v>0</v>
      </c>
      <c r="BF178" s="23">
        <v>0</v>
      </c>
      <c r="BG178" s="23">
        <v>0</v>
      </c>
      <c r="BH178" s="23">
        <v>0</v>
      </c>
      <c r="BI178" s="23">
        <v>0</v>
      </c>
      <c r="BJ178" s="23">
        <v>0</v>
      </c>
      <c r="BK178" s="23">
        <v>0</v>
      </c>
      <c r="BL178" s="23">
        <v>0</v>
      </c>
      <c r="BM178" s="23">
        <v>0</v>
      </c>
      <c r="BN178" s="23">
        <v>0</v>
      </c>
      <c r="BO178" s="23">
        <v>0</v>
      </c>
      <c r="BP178" s="23">
        <v>0</v>
      </c>
      <c r="BQ178" s="17" t="str">
        <f>IFERROR(INDEX(피벗!$BL$5:$CH$5,1,MATCH($BR178,INDEX(피벗!$BL:$CH,MATCH($E178,피벗!$BJ:$BJ,0),0),0)),"")</f>
        <v/>
      </c>
      <c r="BR178" s="23" t="str">
        <f>IFERROR(LARGE(INDEX(피벗!$BL:$CH,MATCH(성장고객!$E178,피벗!$BJ:$BJ,0),0),1),"")</f>
        <v/>
      </c>
      <c r="BS178" s="27" t="str">
        <f t="shared" si="15"/>
        <v/>
      </c>
      <c r="BT178" s="17" t="str">
        <f>IFERROR(INDEX(피벗!$BL$5:$CH$5,1,MATCH($BU178,INDEX(피벗!$BL:$CH,MATCH($E178,피벗!$BJ:$BJ,0),0),0)),"")</f>
        <v/>
      </c>
      <c r="BU178" s="23" t="str">
        <f>IFERROR(LARGE(INDEX(피벗!$BL:$CH,MATCH(성장고객!$E178,피벗!$BJ:$BJ,0),0),2),"")</f>
        <v/>
      </c>
      <c r="BV178" s="27" t="str">
        <f t="shared" si="16"/>
        <v/>
      </c>
      <c r="BW178" s="17" t="str">
        <f>IFERROR(INDEX(피벗!$BL$5:$CH$5,1,MATCH($BX178,INDEX(피벗!$BL:$CH,MATCH($E178,피벗!$BJ:$BJ,0),0),0)),"")</f>
        <v/>
      </c>
      <c r="BX178" s="23" t="str">
        <f>IFERROR(LARGE(INDEX(피벗!$BL:$CH,MATCH(성장고객!$E178,피벗!$BJ:$BJ,0),0),3),"")</f>
        <v/>
      </c>
      <c r="BY178" s="27" t="str">
        <f t="shared" si="17"/>
        <v/>
      </c>
      <c r="BZ178" s="17" t="str">
        <f>IFERROR(INDEX(피벗!$BL$5:$CH$5,1,MATCH($CA178,INDEX(피벗!$BL:$CH,MATCH($E178,피벗!$BJ:$BJ,0),0),0)),"")</f>
        <v/>
      </c>
      <c r="CA178" s="23" t="str">
        <f>IFERROR(LARGE(INDEX(피벗!$BL:$CH,MATCH(성장고객!$E178,피벗!$BJ:$BJ,0),0),4),"")</f>
        <v/>
      </c>
      <c r="CB178" s="27" t="str">
        <f t="shared" si="18"/>
        <v/>
      </c>
      <c r="CC178" s="17" t="str">
        <f>IFERROR(INDEX(피벗!$BL$5:$CH$5,1,MATCH($CD178,INDEX(피벗!$BL:$CH,MATCH($E178,피벗!$BJ:$BJ,0),0),0)),"")</f>
        <v/>
      </c>
      <c r="CD178" s="23" t="str">
        <f>IFERROR(LARGE(INDEX(피벗!$BL:$CH,MATCH(성장고객!$E178,피벗!$BJ:$BJ,0),0),5),"")</f>
        <v/>
      </c>
      <c r="CE178" s="27" t="str">
        <f t="shared" si="19"/>
        <v/>
      </c>
      <c r="CF178" s="23" t="str">
        <f>IFERROR(INDEX(피벗!$CI:$CI,MATCH($E178,피벗!$BJ:$BJ,0)),"")</f>
        <v/>
      </c>
      <c r="CG178" s="25" t="str">
        <f t="shared" si="20"/>
        <v/>
      </c>
      <c r="CH178" s="17" t="str">
        <f>IFERROR(INDEX(피벗!$EZ$5:$GE$5,1,MATCH($CI178,INDEX(피벗!$EZ:$GE,MATCH($E178,피벗!$EY:$EY,0),0),0)),"")</f>
        <v>GiGA인터넷</v>
      </c>
      <c r="CI178" s="23">
        <f>IFERROR(LARGE(INDEX(피벗!$EZ:$GE,MATCH(성장고객!$E178,피벗!$EY:$EY,0),0),1),"")</f>
        <v>636000</v>
      </c>
      <c r="CJ178" s="17" t="str">
        <f>IFERROR(INDEX(피벗!$EZ$5:$GE$5,1,MATCH($CK178,INDEX(피벗!$EZ:$GE,MATCH($E178,피벗!$EY:$EY,0),0),0)),"")</f>
        <v>홈일반전화</v>
      </c>
      <c r="CK178" s="23">
        <f>IFERROR(LARGE(INDEX(피벗!$EZ:$GE,MATCH(성장고객!$E178,피벗!$EY:$EY,0),0),2),"")</f>
        <v>501246</v>
      </c>
      <c r="CL178" s="17" t="str">
        <f>IFERROR(INDEX(피벗!$EZ$5:$GE$5,1,MATCH($CM178,INDEX(피벗!$EZ:$GE,MATCH($E178,피벗!$EY:$EY,0),0),0)),"")</f>
        <v>홈지능망</v>
      </c>
      <c r="CM178" s="23">
        <f>IFERROR(LARGE(INDEX(피벗!$EZ:$GE,MATCH(성장고객!$E178,피벗!$EY:$EY,0),0),3),"")</f>
        <v>178452</v>
      </c>
      <c r="CN178" s="17" t="str">
        <f>IFERROR(INDEX(피벗!$EZ$5:$GE$5,1,MATCH($CO178,INDEX(피벗!$EZ:$GE,MATCH($E178,피벗!$EY:$EY,0),0),0)),"")</f>
        <v>GTV</v>
      </c>
      <c r="CO178" s="23">
        <f>IFERROR(LARGE(INDEX(피벗!$EZ:$GE,MATCH(성장고객!$E178,피벗!$EY:$EY,0),0),4),"")</f>
        <v>168000</v>
      </c>
      <c r="CP178" s="17" t="str">
        <f>IFERROR(INDEX(피벗!$EZ$5:$GE$5,1,MATCH($CQ178,INDEX(피벗!$EZ:$GE,MATCH($E178,피벗!$EY:$EY,0),0),0)),"")</f>
        <v>기업메시징</v>
      </c>
      <c r="CQ178" s="23">
        <f>IFERROR(LARGE(INDEX(피벗!$EZ:$GE,MATCH(성장고객!$E178,피벗!$EY:$EY,0),0),5),"")</f>
        <v>158160</v>
      </c>
      <c r="CR178" s="23">
        <f>IFERROR(INDEX(피벗!$GF:$GF,MATCH($E178,피벗!$EY:$EY,0)),"")</f>
        <v>1683858</v>
      </c>
    </row>
    <row r="179" spans="1:96" x14ac:dyDescent="0.45">
      <c r="A179" s="20" t="s">
        <v>982</v>
      </c>
      <c r="B179" s="20" t="s">
        <v>26</v>
      </c>
      <c r="C179" s="20" t="s">
        <v>30</v>
      </c>
      <c r="D179" s="20" t="s">
        <v>1217</v>
      </c>
      <c r="E179" s="20" t="s">
        <v>518</v>
      </c>
      <c r="F179" s="21" t="s">
        <v>519</v>
      </c>
      <c r="G179" s="21" t="s">
        <v>257</v>
      </c>
      <c r="H179" s="21" t="s">
        <v>0</v>
      </c>
      <c r="I179" s="22" t="s">
        <v>520</v>
      </c>
      <c r="J179" s="22" t="s">
        <v>521</v>
      </c>
      <c r="K179" s="20" t="s">
        <v>0</v>
      </c>
      <c r="L179" s="20" t="s">
        <v>1316</v>
      </c>
      <c r="M179" s="20" t="s">
        <v>1563</v>
      </c>
      <c r="N179" s="20" t="s">
        <v>1336</v>
      </c>
      <c r="O179" s="21" t="s">
        <v>2738</v>
      </c>
      <c r="P179" s="21">
        <v>3</v>
      </c>
      <c r="Q179" s="21" t="s">
        <v>1338</v>
      </c>
      <c r="R179" s="21" t="s">
        <v>2098</v>
      </c>
      <c r="S179" s="21" t="s">
        <v>1321</v>
      </c>
      <c r="T179" s="21" t="s">
        <v>1316</v>
      </c>
      <c r="U179" s="21" t="s">
        <v>2397</v>
      </c>
      <c r="V179" s="21" t="s">
        <v>2739</v>
      </c>
      <c r="W179" s="20" t="s">
        <v>9</v>
      </c>
      <c r="X179" s="21" t="s">
        <v>9</v>
      </c>
      <c r="Y179" s="21" t="s">
        <v>2740</v>
      </c>
      <c r="Z179" s="21" t="s">
        <v>2741</v>
      </c>
      <c r="AA179" s="20">
        <v>5</v>
      </c>
      <c r="AB179" s="20" t="s">
        <v>9</v>
      </c>
      <c r="AC179" s="21" t="s">
        <v>1672</v>
      </c>
      <c r="AD179" s="20" t="s">
        <v>9</v>
      </c>
      <c r="AE179" s="16" t="str" cm="1">
        <f t="array" ref="AE179">IF(AF179="","",INDEX(전산회선!$E$4:$E$1141,_xlfn.AGGREGATE(15,6,ROW(전산회선!$E$4:$E$1141)-ROW(전산회선!$E$4)+1/((전산회선!$B$4:$B$1141=$E179)*(전산회선!$F$4:$F$1141=AF179)),1)))</f>
        <v>홈일반전화</v>
      </c>
      <c r="AF179" s="16">
        <f>IFERROR(IF(_xlfn.MAXIFS(전산회선!$F$4:$F$1141,전산회선!$B$4:$B$1141,$E179)=0,"",_xlfn.MAXIFS(전산회선!$F$4:$F$1141,전산회선!$B$4:$B$1141,$E179)),"")</f>
        <v>3</v>
      </c>
      <c r="AG179" s="16" t="str" cm="1">
        <f t="array" ref="AG179">IF(AH179="","",INDEX(전산회선!$E$4:$E$1141,_xlfn.AGGREGATE(15,6,ROW(전산회선!$E$4:$E$1141)-ROW(전산회선!$E$4)+1/((전산회선!$B$4:$B$1141=$E179)*(전산회선!$F$4:$F$1141=AH179)),1)))</f>
        <v/>
      </c>
      <c r="AH179" s="16" t="str">
        <f>IFERROR(IF(_xlfn.MAXIFS(전산회선!$F$4:$F$1141,전산회선!$B$4:$B$1141,$E179,전산회선!$F$4:$F$1141,"&lt;"&amp;AF179)=0,"",_xlfn.MAXIFS(전산회선!$F$4:$F$1141,전산회선!$B$4:$B$1141,$E179,전산회선!$F$4:$F$1141,"&lt;"&amp;AF179)),"")</f>
        <v/>
      </c>
      <c r="AI179" s="16" t="str" cm="1">
        <f t="array" ref="AI179">IF(AJ179="","",INDEX(전산회선!$E$4:$E$1141,_xlfn.AGGREGATE(15,6,ROW(전산회선!$E$4:$E$1141)-ROW(전산회선!$E$4)+1/((전산회선!$B$4:$B$1141=$E179)*(전산회선!$F$4:$F$1141=AJ179)),1)))</f>
        <v/>
      </c>
      <c r="AJ179" s="16" t="str">
        <f>IFERROR(IF(_xlfn.MAXIFS(전산회선!$F$4:$F$1141,전산회선!$B$4:$B$1141,$E179,전산회선!$F$4:$F$1141,"&lt;"&amp;AH179)=0,"",_xlfn.MAXIFS(전산회선!$F$4:$F$1141,전산회선!$B$4:$B$1141,$E179,전산회선!$F$4:$F$1141,"&lt;"&amp;AH179)),"")</f>
        <v/>
      </c>
      <c r="AK179" s="16" t="str" cm="1">
        <f t="array" ref="AK179">IF(AL179="","",INDEX(전산회선!$E$4:$E$1141,_xlfn.AGGREGATE(15,6,ROW(전산회선!$E$4:$E$1141)-ROW(전산회선!$E$4)+1/((전산회선!$B$4:$B$1141=$E179)*(전산회선!$F$4:$F$1141=AL179)),1)))</f>
        <v/>
      </c>
      <c r="AL179" s="16" t="str">
        <f>IFERROR(IF(_xlfn.MAXIFS(전산회선!$F$4:$F$1141,전산회선!$B$4:$B$1141,$E179,전산회선!$F$4:$F$1141,"&lt;"&amp;AJ179)=0,"",_xlfn.MAXIFS(전산회선!$F$4:$F$1141,전산회선!$B$4:$B$1141,$E179,전산회선!$F$4:$F$1141,"&lt;"&amp;AJ179)),"")</f>
        <v/>
      </c>
      <c r="AM179" s="16" t="str" cm="1">
        <f t="array" ref="AM179">IF(AN179="","",INDEX(전산회선!$E$4:$E$1141,_xlfn.AGGREGATE(15,6,ROW(전산회선!$E$4:$E$1141)-ROW(전산회선!$E$4)+1/((전산회선!$B$4:$B$1141=$E179)*(전산회선!$F$4:$F$1141=AN179)),1)))</f>
        <v/>
      </c>
      <c r="AN179" s="16" t="str">
        <f>IFERROR(IF(_xlfn.MAXIFS(전산회선!$F$4:$F$1141,전산회선!$B$4:$B$1141,$E179,전산회선!$F$4:$F$1141,"&lt;"&amp;AL179)=0,"",_xlfn.MAXIFS(전산회선!$F$4:$F$1141,전산회선!$B$4:$B$1141,$E179,전산회선!$F$4:$F$1141,"&lt;"&amp;AL179)),"")</f>
        <v/>
      </c>
      <c r="AO179" s="23">
        <v>76822</v>
      </c>
      <c r="AP179" s="23">
        <v>70900</v>
      </c>
      <c r="AQ179" s="23">
        <v>84074</v>
      </c>
      <c r="AR179" s="23">
        <v>75451</v>
      </c>
      <c r="AS179" s="23">
        <v>46435</v>
      </c>
      <c r="AT179" s="23">
        <v>49185</v>
      </c>
      <c r="AU179" s="23">
        <v>35042</v>
      </c>
      <c r="AV179" s="23">
        <v>35516</v>
      </c>
      <c r="AW179" s="23">
        <v>36505</v>
      </c>
      <c r="AX179" s="23">
        <v>36211</v>
      </c>
      <c r="AY179" s="23">
        <v>38051</v>
      </c>
      <c r="AZ179" s="23">
        <v>35961</v>
      </c>
      <c r="BA179" s="23">
        <v>51679.416666666664</v>
      </c>
      <c r="BB179" s="23">
        <f t="shared" si="14"/>
        <v>620153</v>
      </c>
      <c r="BC179" s="23">
        <v>0</v>
      </c>
      <c r="BD179" s="23">
        <v>0</v>
      </c>
      <c r="BE179" s="23">
        <v>0</v>
      </c>
      <c r="BF179" s="23">
        <v>0</v>
      </c>
      <c r="BG179" s="23">
        <v>0</v>
      </c>
      <c r="BH179" s="23">
        <v>0</v>
      </c>
      <c r="BI179" s="23">
        <v>0</v>
      </c>
      <c r="BJ179" s="23">
        <v>0</v>
      </c>
      <c r="BK179" s="23">
        <v>0</v>
      </c>
      <c r="BL179" s="23">
        <v>0</v>
      </c>
      <c r="BM179" s="23">
        <v>0</v>
      </c>
      <c r="BN179" s="23">
        <v>0</v>
      </c>
      <c r="BO179" s="23">
        <v>0</v>
      </c>
      <c r="BP179" s="23">
        <v>0</v>
      </c>
      <c r="BQ179" s="17" t="str">
        <f>IFERROR(INDEX(피벗!$BL$5:$CH$5,1,MATCH($BR179,INDEX(피벗!$BL:$CH,MATCH($E179,피벗!$BJ:$BJ,0),0),0)),"")</f>
        <v/>
      </c>
      <c r="BR179" s="23" t="str">
        <f>IFERROR(LARGE(INDEX(피벗!$BL:$CH,MATCH(성장고객!$E179,피벗!$BJ:$BJ,0),0),1),"")</f>
        <v/>
      </c>
      <c r="BS179" s="27" t="str">
        <f t="shared" si="15"/>
        <v/>
      </c>
      <c r="BT179" s="17" t="str">
        <f>IFERROR(INDEX(피벗!$BL$5:$CH$5,1,MATCH($BU179,INDEX(피벗!$BL:$CH,MATCH($E179,피벗!$BJ:$BJ,0),0),0)),"")</f>
        <v/>
      </c>
      <c r="BU179" s="23" t="str">
        <f>IFERROR(LARGE(INDEX(피벗!$BL:$CH,MATCH(성장고객!$E179,피벗!$BJ:$BJ,0),0),2),"")</f>
        <v/>
      </c>
      <c r="BV179" s="27" t="str">
        <f t="shared" si="16"/>
        <v/>
      </c>
      <c r="BW179" s="17" t="str">
        <f>IFERROR(INDEX(피벗!$BL$5:$CH$5,1,MATCH($BX179,INDEX(피벗!$BL:$CH,MATCH($E179,피벗!$BJ:$BJ,0),0),0)),"")</f>
        <v/>
      </c>
      <c r="BX179" s="23" t="str">
        <f>IFERROR(LARGE(INDEX(피벗!$BL:$CH,MATCH(성장고객!$E179,피벗!$BJ:$BJ,0),0),3),"")</f>
        <v/>
      </c>
      <c r="BY179" s="27" t="str">
        <f t="shared" si="17"/>
        <v/>
      </c>
      <c r="BZ179" s="17" t="str">
        <f>IFERROR(INDEX(피벗!$BL$5:$CH$5,1,MATCH($CA179,INDEX(피벗!$BL:$CH,MATCH($E179,피벗!$BJ:$BJ,0),0),0)),"")</f>
        <v/>
      </c>
      <c r="CA179" s="23" t="str">
        <f>IFERROR(LARGE(INDEX(피벗!$BL:$CH,MATCH(성장고객!$E179,피벗!$BJ:$BJ,0),0),4),"")</f>
        <v/>
      </c>
      <c r="CB179" s="27" t="str">
        <f t="shared" si="18"/>
        <v/>
      </c>
      <c r="CC179" s="17" t="str">
        <f>IFERROR(INDEX(피벗!$BL$5:$CH$5,1,MATCH($CD179,INDEX(피벗!$BL:$CH,MATCH($E179,피벗!$BJ:$BJ,0),0),0)),"")</f>
        <v/>
      </c>
      <c r="CD179" s="23" t="str">
        <f>IFERROR(LARGE(INDEX(피벗!$BL:$CH,MATCH(성장고객!$E179,피벗!$BJ:$BJ,0),0),5),"")</f>
        <v/>
      </c>
      <c r="CE179" s="27" t="str">
        <f t="shared" si="19"/>
        <v/>
      </c>
      <c r="CF179" s="23" t="str">
        <f>IFERROR(INDEX(피벗!$CI:$CI,MATCH($E179,피벗!$BJ:$BJ,0)),"")</f>
        <v/>
      </c>
      <c r="CG179" s="25" t="str">
        <f t="shared" si="20"/>
        <v/>
      </c>
      <c r="CH179" s="17" t="str">
        <f>IFERROR(INDEX(피벗!$EZ$5:$GE$5,1,MATCH($CI179,INDEX(피벗!$EZ:$GE,MATCH($E179,피벗!$EY:$EY,0),0),0)),"")</f>
        <v>홈일반전화</v>
      </c>
      <c r="CI179" s="23">
        <f>IFERROR(LARGE(INDEX(피벗!$EZ:$GE,MATCH(성장고객!$E179,피벗!$EY:$EY,0),0),1),"")</f>
        <v>407326</v>
      </c>
      <c r="CJ179" s="17" t="str">
        <f>IFERROR(INDEX(피벗!$EZ$5:$GE$5,1,MATCH($CK179,INDEX(피벗!$EZ:$GE,MATCH($E179,피벗!$EY:$EY,0),0),0)),"")</f>
        <v>GiGA인터넷</v>
      </c>
      <c r="CK179" s="23">
        <f>IFERROR(LARGE(INDEX(피벗!$EZ:$GE,MATCH(성장고객!$E179,피벗!$EY:$EY,0),0),2),"")</f>
        <v>125806</v>
      </c>
      <c r="CL179" s="17" t="str">
        <f>IFERROR(INDEX(피벗!$EZ$5:$GE$5,1,MATCH($CM179,INDEX(피벗!$EZ:$GE,MATCH($E179,피벗!$EY:$EY,0),0),0)),"")</f>
        <v>홈지능망</v>
      </c>
      <c r="CM179" s="23">
        <f>IFERROR(LARGE(INDEX(피벗!$EZ:$GE,MATCH(성장고객!$E179,피벗!$EY:$EY,0),0),3),"")</f>
        <v>52800</v>
      </c>
      <c r="CN179" s="17" t="str">
        <f>IFERROR(INDEX(피벗!$EZ$5:$GE$5,1,MATCH($CO179,INDEX(피벗!$EZ:$GE,MATCH($E179,피벗!$EY:$EY,0),0),0)),"")</f>
        <v>인터넷부가</v>
      </c>
      <c r="CO179" s="23">
        <f>IFERROR(LARGE(INDEX(피벗!$EZ:$GE,MATCH(성장고객!$E179,피벗!$EY:$EY,0),0),4),"")</f>
        <v>34221</v>
      </c>
      <c r="CP179" s="17" t="str">
        <f>IFERROR(INDEX(피벗!$EZ$5:$GE$5,1,MATCH($CQ179,INDEX(피벗!$EZ:$GE,MATCH($E179,피벗!$EY:$EY,0),0),0)),"")</f>
        <v>AI기업지능망</v>
      </c>
      <c r="CQ179" s="23">
        <f>IFERROR(LARGE(INDEX(피벗!$EZ:$GE,MATCH(성장고객!$E179,피벗!$EY:$EY,0),0),5),"")</f>
        <v>0</v>
      </c>
      <c r="CR179" s="23">
        <f>IFERROR(INDEX(피벗!$GF:$GF,MATCH($E179,피벗!$EY:$EY,0)),"")</f>
        <v>620153</v>
      </c>
    </row>
    <row r="180" spans="1:96" x14ac:dyDescent="0.45">
      <c r="A180" s="20" t="s">
        <v>982</v>
      </c>
      <c r="B180" s="20" t="s">
        <v>701</v>
      </c>
      <c r="C180" s="20" t="s">
        <v>104</v>
      </c>
      <c r="D180" s="20" t="s">
        <v>792</v>
      </c>
      <c r="E180" s="20" t="s">
        <v>828</v>
      </c>
      <c r="F180" s="21" t="s">
        <v>829</v>
      </c>
      <c r="G180" s="21" t="s">
        <v>1</v>
      </c>
      <c r="H180" s="21" t="s">
        <v>0</v>
      </c>
      <c r="I180" s="22" t="s">
        <v>830</v>
      </c>
      <c r="J180" s="22" t="s">
        <v>831</v>
      </c>
      <c r="K180" s="20" t="s">
        <v>0</v>
      </c>
      <c r="L180" s="20" t="s">
        <v>1316</v>
      </c>
      <c r="M180" s="20" t="s">
        <v>1381</v>
      </c>
      <c r="N180" s="20" t="s">
        <v>1336</v>
      </c>
      <c r="O180" s="21" t="s">
        <v>2153</v>
      </c>
      <c r="P180" s="21">
        <v>11</v>
      </c>
      <c r="Q180" s="21" t="s">
        <v>1338</v>
      </c>
      <c r="R180" s="21" t="s">
        <v>2098</v>
      </c>
      <c r="S180" s="21" t="s">
        <v>1321</v>
      </c>
      <c r="T180" s="21" t="s">
        <v>1316</v>
      </c>
      <c r="U180" s="21" t="s">
        <v>2154</v>
      </c>
      <c r="V180" s="21" t="s">
        <v>2155</v>
      </c>
      <c r="W180" s="20" t="s">
        <v>2156</v>
      </c>
      <c r="X180" s="21" t="s">
        <v>9</v>
      </c>
      <c r="Y180" s="21" t="s">
        <v>2157</v>
      </c>
      <c r="Z180" s="21" t="s">
        <v>2158</v>
      </c>
      <c r="AA180" s="20">
        <v>9</v>
      </c>
      <c r="AB180" s="20" t="s">
        <v>9</v>
      </c>
      <c r="AC180" s="21" t="s">
        <v>1633</v>
      </c>
      <c r="AD180" s="20" t="s">
        <v>1311</v>
      </c>
      <c r="AE180" s="16" t="str" cm="1">
        <f t="array" ref="AE180">IF(AF180="","",INDEX(전산회선!$E$4:$E$1141,_xlfn.AGGREGATE(15,6,ROW(전산회선!$E$4:$E$1141)-ROW(전산회선!$E$4)+1/((전산회선!$B$4:$B$1141=$E180)*(전산회선!$F$4:$F$1141=AF180)),1)))</f>
        <v>기업인터넷전화</v>
      </c>
      <c r="AF180" s="16">
        <f>IFERROR(IF(_xlfn.MAXIFS(전산회선!$F$4:$F$1141,전산회선!$B$4:$B$1141,$E180)=0,"",_xlfn.MAXIFS(전산회선!$F$4:$F$1141,전산회선!$B$4:$B$1141,$E180)),"")</f>
        <v>8</v>
      </c>
      <c r="AG180" s="16" t="str" cm="1">
        <f t="array" ref="AG180">IF(AH180="","",INDEX(전산회선!$E$4:$E$1141,_xlfn.AGGREGATE(15,6,ROW(전산회선!$E$4:$E$1141)-ROW(전산회선!$E$4)+1/((전산회선!$B$4:$B$1141=$E180)*(전산회선!$F$4:$F$1141=AH180)),1)))</f>
        <v>GiGA인터넷</v>
      </c>
      <c r="AH180" s="16">
        <f>IFERROR(IF(_xlfn.MAXIFS(전산회선!$F$4:$F$1141,전산회선!$B$4:$B$1141,$E180,전산회선!$F$4:$F$1141,"&lt;"&amp;AF180)=0,"",_xlfn.MAXIFS(전산회선!$F$4:$F$1141,전산회선!$B$4:$B$1141,$E180,전산회선!$F$4:$F$1141,"&lt;"&amp;AF180)),"")</f>
        <v>1</v>
      </c>
      <c r="AI180" s="16" t="str" cm="1">
        <f t="array" ref="AI180">IF(AJ180="","",INDEX(전산회선!$E$4:$E$1141,_xlfn.AGGREGATE(15,6,ROW(전산회선!$E$4:$E$1141)-ROW(전산회선!$E$4)+1/((전산회선!$B$4:$B$1141=$E180)*(전산회선!$F$4:$F$1141=AJ180)),1)))</f>
        <v/>
      </c>
      <c r="AJ180" s="16" t="str">
        <f>IFERROR(IF(_xlfn.MAXIFS(전산회선!$F$4:$F$1141,전산회선!$B$4:$B$1141,$E180,전산회선!$F$4:$F$1141,"&lt;"&amp;AH180)=0,"",_xlfn.MAXIFS(전산회선!$F$4:$F$1141,전산회선!$B$4:$B$1141,$E180,전산회선!$F$4:$F$1141,"&lt;"&amp;AH180)),"")</f>
        <v/>
      </c>
      <c r="AK180" s="16" t="str" cm="1">
        <f t="array" ref="AK180">IF(AL180="","",INDEX(전산회선!$E$4:$E$1141,_xlfn.AGGREGATE(15,6,ROW(전산회선!$E$4:$E$1141)-ROW(전산회선!$E$4)+1/((전산회선!$B$4:$B$1141=$E180)*(전산회선!$F$4:$F$1141=AL180)),1)))</f>
        <v/>
      </c>
      <c r="AL180" s="16" t="str">
        <f>IFERROR(IF(_xlfn.MAXIFS(전산회선!$F$4:$F$1141,전산회선!$B$4:$B$1141,$E180,전산회선!$F$4:$F$1141,"&lt;"&amp;AJ180)=0,"",_xlfn.MAXIFS(전산회선!$F$4:$F$1141,전산회선!$B$4:$B$1141,$E180,전산회선!$F$4:$F$1141,"&lt;"&amp;AJ180)),"")</f>
        <v/>
      </c>
      <c r="AM180" s="16" t="str" cm="1">
        <f t="array" ref="AM180">IF(AN180="","",INDEX(전산회선!$E$4:$E$1141,_xlfn.AGGREGATE(15,6,ROW(전산회선!$E$4:$E$1141)-ROW(전산회선!$E$4)+1/((전산회선!$B$4:$B$1141=$E180)*(전산회선!$F$4:$F$1141=AN180)),1)))</f>
        <v/>
      </c>
      <c r="AN180" s="16" t="str">
        <f>IFERROR(IF(_xlfn.MAXIFS(전산회선!$F$4:$F$1141,전산회선!$B$4:$B$1141,$E180,전산회선!$F$4:$F$1141,"&lt;"&amp;AL180)=0,"",_xlfn.MAXIFS(전산회선!$F$4:$F$1141,전산회선!$B$4:$B$1141,$E180,전산회선!$F$4:$F$1141,"&lt;"&amp;AL180)),"")</f>
        <v/>
      </c>
      <c r="AO180" s="23">
        <v>131270</v>
      </c>
      <c r="AP180" s="23">
        <v>133621</v>
      </c>
      <c r="AQ180" s="23">
        <v>129720</v>
      </c>
      <c r="AR180" s="23">
        <v>129927</v>
      </c>
      <c r="AS180" s="23">
        <v>170765</v>
      </c>
      <c r="AT180" s="23">
        <v>132653</v>
      </c>
      <c r="AU180" s="23">
        <v>138566</v>
      </c>
      <c r="AV180" s="23">
        <v>132596</v>
      </c>
      <c r="AW180" s="23">
        <v>129986</v>
      </c>
      <c r="AX180" s="23">
        <v>131240</v>
      </c>
      <c r="AY180" s="23">
        <v>131735</v>
      </c>
      <c r="AZ180" s="23">
        <v>127179</v>
      </c>
      <c r="BA180" s="23">
        <v>134938.16666666666</v>
      </c>
      <c r="BB180" s="23">
        <f t="shared" si="14"/>
        <v>1619258</v>
      </c>
      <c r="BC180" s="23">
        <v>0</v>
      </c>
      <c r="BD180" s="23">
        <v>0</v>
      </c>
      <c r="BE180" s="23">
        <v>0</v>
      </c>
      <c r="BF180" s="23">
        <v>0</v>
      </c>
      <c r="BG180" s="23">
        <v>36170</v>
      </c>
      <c r="BH180" s="23">
        <v>5636</v>
      </c>
      <c r="BI180" s="23">
        <v>5636</v>
      </c>
      <c r="BJ180" s="23">
        <v>5636</v>
      </c>
      <c r="BK180" s="23">
        <v>5636</v>
      </c>
      <c r="BL180" s="23">
        <v>5636</v>
      </c>
      <c r="BM180" s="23">
        <v>5636</v>
      </c>
      <c r="BN180" s="23">
        <v>5636</v>
      </c>
      <c r="BO180" s="23">
        <v>6301.833333333333</v>
      </c>
      <c r="BP180" s="23">
        <v>75622</v>
      </c>
      <c r="BQ180" s="17" t="str">
        <f>IFERROR(INDEX(피벗!$BL$5:$CH$5,1,MATCH($BR180,INDEX(피벗!$BL:$CH,MATCH($E180,피벗!$BJ:$BJ,0),0),0)),"")</f>
        <v>기업인터넷전화</v>
      </c>
      <c r="BR180" s="23">
        <f>IFERROR(LARGE(INDEX(피벗!$BL:$CH,MATCH(성장고객!$E180,피벗!$BJ:$BJ,0),0),1),"")</f>
        <v>42120</v>
      </c>
      <c r="BS180" s="27">
        <f t="shared" si="15"/>
        <v>2.6011914098926791E-2</v>
      </c>
      <c r="BT180" s="17" t="str">
        <f>IFERROR(INDEX(피벗!$BL$5:$CH$5,1,MATCH($BU180,INDEX(피벗!$BL:$CH,MATCH($E180,피벗!$BJ:$BJ,0),0),0)),"")</f>
        <v>홈일반전화</v>
      </c>
      <c r="BU180" s="23">
        <f>IFERROR(LARGE(INDEX(피벗!$BL:$CH,MATCH(성장고객!$E180,피벗!$BJ:$BJ,0),0),2),"")</f>
        <v>33502</v>
      </c>
      <c r="BV180" s="27">
        <f t="shared" si="16"/>
        <v>2.0689723317717127E-2</v>
      </c>
      <c r="BW180" s="17" t="str">
        <f>IFERROR(INDEX(피벗!$BL$5:$CH$5,1,MATCH($BX180,INDEX(피벗!$BL:$CH,MATCH($E180,피벗!$BJ:$BJ,0),0),0)),"")</f>
        <v>AI기업지능망</v>
      </c>
      <c r="BX180" s="23">
        <f>IFERROR(LARGE(INDEX(피벗!$BL:$CH,MATCH(성장고객!$E180,피벗!$BJ:$BJ,0),0),3),"")</f>
        <v>0</v>
      </c>
      <c r="BY180" s="27">
        <f t="shared" si="17"/>
        <v>0</v>
      </c>
      <c r="BZ180" s="17" t="str">
        <f>IFERROR(INDEX(피벗!$BL$5:$CH$5,1,MATCH($CA180,INDEX(피벗!$BL:$CH,MATCH($E180,피벗!$BJ:$BJ,0),0),0)),"")</f>
        <v/>
      </c>
      <c r="CA180" s="23" t="str">
        <f>IFERROR(LARGE(INDEX(피벗!$BL:$CH,MATCH(성장고객!$E180,피벗!$BJ:$BJ,0),0),4),"")</f>
        <v/>
      </c>
      <c r="CB180" s="27" t="str">
        <f t="shared" si="18"/>
        <v/>
      </c>
      <c r="CC180" s="17" t="str">
        <f>IFERROR(INDEX(피벗!$BL$5:$CH$5,1,MATCH($CD180,INDEX(피벗!$BL:$CH,MATCH($E180,피벗!$BJ:$BJ,0),0),0)),"")</f>
        <v/>
      </c>
      <c r="CD180" s="23" t="str">
        <f>IFERROR(LARGE(INDEX(피벗!$BL:$CH,MATCH(성장고객!$E180,피벗!$BJ:$BJ,0),0),5),"")</f>
        <v/>
      </c>
      <c r="CE180" s="27" t="str">
        <f t="shared" si="19"/>
        <v/>
      </c>
      <c r="CF180" s="23">
        <f>IFERROR(INDEX(피벗!$CI:$CI,MATCH($E180,피벗!$BJ:$BJ,0)),"")</f>
        <v>75622</v>
      </c>
      <c r="CG180" s="25">
        <f t="shared" si="20"/>
        <v>4.6701637416643918E-2</v>
      </c>
      <c r="CH180" s="17" t="str">
        <f>IFERROR(INDEX(피벗!$EZ$5:$GE$5,1,MATCH($CI180,INDEX(피벗!$EZ:$GE,MATCH($E180,피벗!$EY:$EY,0),0),0)),"")</f>
        <v>기업인터넷전화</v>
      </c>
      <c r="CI180" s="23">
        <f>IFERROR(LARGE(INDEX(피벗!$EZ:$GE,MATCH(성장고객!$E180,피벗!$EY:$EY,0),0),1),"")</f>
        <v>733792</v>
      </c>
      <c r="CJ180" s="17" t="str">
        <f>IFERROR(INDEX(피벗!$EZ$5:$GE$5,1,MATCH($CK180,INDEX(피벗!$EZ:$GE,MATCH($E180,피벗!$EY:$EY,0),0),0)),"")</f>
        <v>GiGA인터넷</v>
      </c>
      <c r="CK180" s="23">
        <f>IFERROR(LARGE(INDEX(피벗!$EZ:$GE,MATCH(성장고객!$E180,피벗!$EY:$EY,0),0),2),"")</f>
        <v>486000</v>
      </c>
      <c r="CL180" s="17" t="str">
        <f>IFERROR(INDEX(피벗!$EZ$5:$GE$5,1,MATCH($CM180,INDEX(피벗!$EZ:$GE,MATCH($E180,피벗!$EY:$EY,0),0),0)),"")</f>
        <v>MeGA인터넷</v>
      </c>
      <c r="CM180" s="23">
        <f>IFERROR(LARGE(INDEX(피벗!$EZ:$GE,MATCH(성장고객!$E180,피벗!$EY:$EY,0),0),3),"")</f>
        <v>210420</v>
      </c>
      <c r="CN180" s="17" t="str">
        <f>IFERROR(INDEX(피벗!$EZ$5:$GE$5,1,MATCH($CO180,INDEX(피벗!$EZ:$GE,MATCH($E180,피벗!$EY:$EY,0),0),0)),"")</f>
        <v>홈지능망</v>
      </c>
      <c r="CO180" s="23">
        <f>IFERROR(LARGE(INDEX(피벗!$EZ:$GE,MATCH(성장고객!$E180,피벗!$EY:$EY,0),0),4),"")</f>
        <v>96000</v>
      </c>
      <c r="CP180" s="17" t="str">
        <f>IFERROR(INDEX(피벗!$EZ$5:$GE$5,1,MATCH($CQ180,INDEX(피벗!$EZ:$GE,MATCH($E180,피벗!$EY:$EY,0),0),0)),"")</f>
        <v>인터넷부가</v>
      </c>
      <c r="CQ180" s="23">
        <f>IFERROR(LARGE(INDEX(피벗!$EZ:$GE,MATCH(성장고객!$E180,피벗!$EY:$EY,0),0),5),"")</f>
        <v>59544</v>
      </c>
      <c r="CR180" s="23">
        <f>IFERROR(INDEX(피벗!$GF:$GF,MATCH($E180,피벗!$EY:$EY,0)),"")</f>
        <v>1619258</v>
      </c>
    </row>
    <row r="181" spans="1:96" x14ac:dyDescent="0.45">
      <c r="A181" s="20" t="s">
        <v>982</v>
      </c>
      <c r="B181" s="20" t="s">
        <v>26</v>
      </c>
      <c r="C181" s="20" t="s">
        <v>104</v>
      </c>
      <c r="D181" s="20" t="s">
        <v>1216</v>
      </c>
      <c r="E181" s="20" t="s">
        <v>582</v>
      </c>
      <c r="F181" s="21" t="s">
        <v>583</v>
      </c>
      <c r="G181" s="21" t="s">
        <v>257</v>
      </c>
      <c r="H181" s="21" t="s">
        <v>0</v>
      </c>
      <c r="I181" s="22" t="s">
        <v>584</v>
      </c>
      <c r="J181" s="22" t="s">
        <v>585</v>
      </c>
      <c r="K181" s="20" t="s">
        <v>0</v>
      </c>
      <c r="L181" s="20" t="s">
        <v>1316</v>
      </c>
      <c r="M181" s="20" t="s">
        <v>1389</v>
      </c>
      <c r="N181" s="20" t="s">
        <v>1390</v>
      </c>
      <c r="O181" s="21" t="s">
        <v>1391</v>
      </c>
      <c r="P181" s="21">
        <v>27</v>
      </c>
      <c r="Q181" s="21" t="s">
        <v>1392</v>
      </c>
      <c r="R181" s="21" t="s">
        <v>1320</v>
      </c>
      <c r="S181" s="21" t="s">
        <v>1321</v>
      </c>
      <c r="T181" s="21" t="s">
        <v>1316</v>
      </c>
      <c r="U181" s="21" t="s">
        <v>2344</v>
      </c>
      <c r="V181" s="21" t="s">
        <v>2732</v>
      </c>
      <c r="W181" s="20" t="s">
        <v>2733</v>
      </c>
      <c r="X181" s="21" t="s">
        <v>2734</v>
      </c>
      <c r="Y181" s="21" t="s">
        <v>2735</v>
      </c>
      <c r="Z181" s="21" t="s">
        <v>2736</v>
      </c>
      <c r="AA181" s="20">
        <v>44</v>
      </c>
      <c r="AB181" s="20" t="s">
        <v>1649</v>
      </c>
      <c r="AC181" s="21" t="s">
        <v>2737</v>
      </c>
      <c r="AD181" s="20" t="s">
        <v>1311</v>
      </c>
      <c r="AE181" s="16" t="str" cm="1">
        <f t="array" ref="AE181">IF(AF181="","",INDEX(전산회선!$E$4:$E$1141,_xlfn.AGGREGATE(15,6,ROW(전산회선!$E$4:$E$1141)-ROW(전산회선!$E$4)+1/((전산회선!$B$4:$B$1141=$E181)*(전산회선!$F$4:$F$1141=AF181)),1)))</f>
        <v>기업인터넷전화</v>
      </c>
      <c r="AF181" s="16">
        <f>IFERROR(IF(_xlfn.MAXIFS(전산회선!$F$4:$F$1141,전산회선!$B$4:$B$1141,$E181)=0,"",_xlfn.MAXIFS(전산회선!$F$4:$F$1141,전산회선!$B$4:$B$1141,$E181)),"")</f>
        <v>20</v>
      </c>
      <c r="AG181" s="16" t="str" cm="1">
        <f t="array" ref="AG181">IF(AH181="","",INDEX(전산회선!$E$4:$E$1141,_xlfn.AGGREGATE(15,6,ROW(전산회선!$E$4:$E$1141)-ROW(전산회선!$E$4)+1/((전산회선!$B$4:$B$1141=$E181)*(전산회선!$F$4:$F$1141=AH181)),1)))</f>
        <v>홈일반전화</v>
      </c>
      <c r="AH181" s="16">
        <f>IFERROR(IF(_xlfn.MAXIFS(전산회선!$F$4:$F$1141,전산회선!$B$4:$B$1141,$E181,전산회선!$F$4:$F$1141,"&lt;"&amp;AF181)=0,"",_xlfn.MAXIFS(전산회선!$F$4:$F$1141,전산회선!$B$4:$B$1141,$E181,전산회선!$F$4:$F$1141,"&lt;"&amp;AF181)),"")</f>
        <v>6</v>
      </c>
      <c r="AI181" s="16" t="str" cm="1">
        <f t="array" ref="AI181">IF(AJ181="","",INDEX(전산회선!$E$4:$E$1141,_xlfn.AGGREGATE(15,6,ROW(전산회선!$E$4:$E$1141)-ROW(전산회선!$E$4)+1/((전산회선!$B$4:$B$1141=$E181)*(전산회선!$F$4:$F$1141=AJ181)),1)))</f>
        <v>MeGA인터넷</v>
      </c>
      <c r="AJ181" s="16">
        <f>IFERROR(IF(_xlfn.MAXIFS(전산회선!$F$4:$F$1141,전산회선!$B$4:$B$1141,$E181,전산회선!$F$4:$F$1141,"&lt;"&amp;AH181)=0,"",_xlfn.MAXIFS(전산회선!$F$4:$F$1141,전산회선!$B$4:$B$1141,$E181,전산회선!$F$4:$F$1141,"&lt;"&amp;AH181)),"")</f>
        <v>4</v>
      </c>
      <c r="AK181" s="16" t="str" cm="1">
        <f t="array" ref="AK181">IF(AL181="","",INDEX(전산회선!$E$4:$E$1141,_xlfn.AGGREGATE(15,6,ROW(전산회선!$E$4:$E$1141)-ROW(전산회선!$E$4)+1/((전산회선!$B$4:$B$1141=$E181)*(전산회선!$F$4:$F$1141=AL181)),1)))</f>
        <v>GiGA인터넷</v>
      </c>
      <c r="AL181" s="16">
        <f>IFERROR(IF(_xlfn.MAXIFS(전산회선!$F$4:$F$1141,전산회선!$B$4:$B$1141,$E181,전산회선!$F$4:$F$1141,"&lt;"&amp;AJ181)=0,"",_xlfn.MAXIFS(전산회선!$F$4:$F$1141,전산회선!$B$4:$B$1141,$E181,전산회선!$F$4:$F$1141,"&lt;"&amp;AJ181)),"")</f>
        <v>3</v>
      </c>
      <c r="AM181" s="16" t="str" cm="1">
        <f t="array" ref="AM181">IF(AN181="","",INDEX(전산회선!$E$4:$E$1141,_xlfn.AGGREGATE(15,6,ROW(전산회선!$E$4:$E$1141)-ROW(전산회선!$E$4)+1/((전산회선!$B$4:$B$1141=$E181)*(전산회선!$F$4:$F$1141=AN181)),1)))</f>
        <v>GTV</v>
      </c>
      <c r="AN181" s="16">
        <f>IFERROR(IF(_xlfn.MAXIFS(전산회선!$F$4:$F$1141,전산회선!$B$4:$B$1141,$E181,전산회선!$F$4:$F$1141,"&lt;"&amp;AL181)=0,"",_xlfn.MAXIFS(전산회선!$F$4:$F$1141,전산회선!$B$4:$B$1141,$E181,전산회선!$F$4:$F$1141,"&lt;"&amp;AL181)),"")</f>
        <v>1</v>
      </c>
      <c r="AO181" s="23">
        <v>364757</v>
      </c>
      <c r="AP181" s="23">
        <v>367333</v>
      </c>
      <c r="AQ181" s="23">
        <v>345918</v>
      </c>
      <c r="AR181" s="23">
        <v>308746</v>
      </c>
      <c r="AS181" s="23">
        <v>301820</v>
      </c>
      <c r="AT181" s="23">
        <v>331674</v>
      </c>
      <c r="AU181" s="23">
        <v>361561</v>
      </c>
      <c r="AV181" s="23">
        <v>357735</v>
      </c>
      <c r="AW181" s="23">
        <v>361924</v>
      </c>
      <c r="AX181" s="23">
        <v>361576</v>
      </c>
      <c r="AY181" s="23">
        <v>356963</v>
      </c>
      <c r="AZ181" s="23">
        <v>330186</v>
      </c>
      <c r="BA181" s="23">
        <v>345849.41666666669</v>
      </c>
      <c r="BB181" s="23">
        <f t="shared" si="14"/>
        <v>4150193</v>
      </c>
      <c r="BC181" s="23">
        <v>0</v>
      </c>
      <c r="BD181" s="23">
        <v>0</v>
      </c>
      <c r="BE181" s="23">
        <v>0</v>
      </c>
      <c r="BF181" s="23">
        <v>0</v>
      </c>
      <c r="BG181" s="23">
        <v>0</v>
      </c>
      <c r="BH181" s="23">
        <v>0</v>
      </c>
      <c r="BI181" s="23">
        <v>0</v>
      </c>
      <c r="BJ181" s="23">
        <v>0</v>
      </c>
      <c r="BK181" s="23">
        <v>0</v>
      </c>
      <c r="BL181" s="23">
        <v>0</v>
      </c>
      <c r="BM181" s="23">
        <v>0</v>
      </c>
      <c r="BN181" s="23">
        <v>0</v>
      </c>
      <c r="BO181" s="23">
        <v>0</v>
      </c>
      <c r="BP181" s="23">
        <v>0</v>
      </c>
      <c r="BQ181" s="17" t="str">
        <f>IFERROR(INDEX(피벗!$BL$5:$CH$5,1,MATCH($BR181,INDEX(피벗!$BL:$CH,MATCH($E181,피벗!$BJ:$BJ,0),0),0)),"")</f>
        <v/>
      </c>
      <c r="BR181" s="23" t="str">
        <f>IFERROR(LARGE(INDEX(피벗!$BL:$CH,MATCH(성장고객!$E181,피벗!$BJ:$BJ,0),0),1),"")</f>
        <v/>
      </c>
      <c r="BS181" s="27" t="str">
        <f t="shared" si="15"/>
        <v/>
      </c>
      <c r="BT181" s="17" t="str">
        <f>IFERROR(INDEX(피벗!$BL$5:$CH$5,1,MATCH($BU181,INDEX(피벗!$BL:$CH,MATCH($E181,피벗!$BJ:$BJ,0),0),0)),"")</f>
        <v/>
      </c>
      <c r="BU181" s="23" t="str">
        <f>IFERROR(LARGE(INDEX(피벗!$BL:$CH,MATCH(성장고객!$E181,피벗!$BJ:$BJ,0),0),2),"")</f>
        <v/>
      </c>
      <c r="BV181" s="27" t="str">
        <f t="shared" si="16"/>
        <v/>
      </c>
      <c r="BW181" s="17" t="str">
        <f>IFERROR(INDEX(피벗!$BL$5:$CH$5,1,MATCH($BX181,INDEX(피벗!$BL:$CH,MATCH($E181,피벗!$BJ:$BJ,0),0),0)),"")</f>
        <v/>
      </c>
      <c r="BX181" s="23" t="str">
        <f>IFERROR(LARGE(INDEX(피벗!$BL:$CH,MATCH(성장고객!$E181,피벗!$BJ:$BJ,0),0),3),"")</f>
        <v/>
      </c>
      <c r="BY181" s="27" t="str">
        <f t="shared" si="17"/>
        <v/>
      </c>
      <c r="BZ181" s="17" t="str">
        <f>IFERROR(INDEX(피벗!$BL$5:$CH$5,1,MATCH($CA181,INDEX(피벗!$BL:$CH,MATCH($E181,피벗!$BJ:$BJ,0),0),0)),"")</f>
        <v/>
      </c>
      <c r="CA181" s="23" t="str">
        <f>IFERROR(LARGE(INDEX(피벗!$BL:$CH,MATCH(성장고객!$E181,피벗!$BJ:$BJ,0),0),4),"")</f>
        <v/>
      </c>
      <c r="CB181" s="27" t="str">
        <f t="shared" si="18"/>
        <v/>
      </c>
      <c r="CC181" s="17" t="str">
        <f>IFERROR(INDEX(피벗!$BL$5:$CH$5,1,MATCH($CD181,INDEX(피벗!$BL:$CH,MATCH($E181,피벗!$BJ:$BJ,0),0),0)),"")</f>
        <v/>
      </c>
      <c r="CD181" s="23" t="str">
        <f>IFERROR(LARGE(INDEX(피벗!$BL:$CH,MATCH(성장고객!$E181,피벗!$BJ:$BJ,0),0),5),"")</f>
        <v/>
      </c>
      <c r="CE181" s="27" t="str">
        <f t="shared" si="19"/>
        <v/>
      </c>
      <c r="CF181" s="23" t="str">
        <f>IFERROR(INDEX(피벗!$CI:$CI,MATCH($E181,피벗!$BJ:$BJ,0)),"")</f>
        <v/>
      </c>
      <c r="CG181" s="25" t="str">
        <f t="shared" si="20"/>
        <v/>
      </c>
      <c r="CH181" s="17" t="str">
        <f>IFERROR(INDEX(피벗!$EZ$5:$GE$5,1,MATCH($CI181,INDEX(피벗!$EZ:$GE,MATCH($E181,피벗!$EY:$EY,0),0),0)),"")</f>
        <v>GiGA인터넷</v>
      </c>
      <c r="CI181" s="23">
        <f>IFERROR(LARGE(INDEX(피벗!$EZ:$GE,MATCH(성장고객!$E181,피벗!$EY:$EY,0),0),1),"")</f>
        <v>1870812</v>
      </c>
      <c r="CJ181" s="17" t="str">
        <f>IFERROR(INDEX(피벗!$EZ$5:$GE$5,1,MATCH($CK181,INDEX(피벗!$EZ:$GE,MATCH($E181,피벗!$EY:$EY,0),0),0)),"")</f>
        <v>MeGA인터넷</v>
      </c>
      <c r="CK181" s="23">
        <f>IFERROR(LARGE(INDEX(피벗!$EZ:$GE,MATCH(성장고객!$E181,피벗!$EY:$EY,0),0),2),"")</f>
        <v>960000</v>
      </c>
      <c r="CL181" s="17" t="str">
        <f>IFERROR(INDEX(피벗!$EZ$5:$GE$5,1,MATCH($CM181,INDEX(피벗!$EZ:$GE,MATCH($E181,피벗!$EY:$EY,0),0),0)),"")</f>
        <v>홈지능망</v>
      </c>
      <c r="CM181" s="23">
        <f>IFERROR(LARGE(INDEX(피벗!$EZ:$GE,MATCH(성장고객!$E181,피벗!$EY:$EY,0),0),3),"")</f>
        <v>428103</v>
      </c>
      <c r="CN181" s="17" t="str">
        <f>IFERROR(INDEX(피벗!$EZ$5:$GE$5,1,MATCH($CO181,INDEX(피벗!$EZ:$GE,MATCH($E181,피벗!$EY:$EY,0),0),0)),"")</f>
        <v>홈일반전화</v>
      </c>
      <c r="CO181" s="23">
        <f>IFERROR(LARGE(INDEX(피벗!$EZ:$GE,MATCH(성장고객!$E181,피벗!$EY:$EY,0),0),4),"")</f>
        <v>343517</v>
      </c>
      <c r="CP181" s="17" t="str">
        <f>IFERROR(INDEX(피벗!$EZ$5:$GE$5,1,MATCH($CQ181,INDEX(피벗!$EZ:$GE,MATCH($E181,피벗!$EY:$EY,0),0),0)),"")</f>
        <v>기업인터넷전화</v>
      </c>
      <c r="CQ181" s="23">
        <f>IFERROR(LARGE(INDEX(피벗!$EZ:$GE,MATCH(성장고객!$E181,피벗!$EY:$EY,0),0),5),"")</f>
        <v>336562</v>
      </c>
      <c r="CR181" s="23">
        <f>IFERROR(INDEX(피벗!$GF:$GF,MATCH($E181,피벗!$EY:$EY,0)),"")</f>
        <v>4150193</v>
      </c>
    </row>
    <row r="182" spans="1:96" x14ac:dyDescent="0.45">
      <c r="A182" s="20" t="s">
        <v>982</v>
      </c>
      <c r="B182" s="20" t="s">
        <v>26</v>
      </c>
      <c r="C182" s="20" t="s">
        <v>30</v>
      </c>
      <c r="D182" s="20" t="s">
        <v>1214</v>
      </c>
      <c r="E182" s="20" t="s">
        <v>1230</v>
      </c>
      <c r="F182" s="21" t="s">
        <v>1231</v>
      </c>
      <c r="G182" s="21" t="s">
        <v>1</v>
      </c>
      <c r="H182" s="21" t="s">
        <v>0</v>
      </c>
      <c r="I182" s="22" t="s">
        <v>1232</v>
      </c>
      <c r="J182" s="22">
        <v>5048200944</v>
      </c>
      <c r="K182" s="20" t="s">
        <v>9</v>
      </c>
      <c r="L182" s="20" t="s">
        <v>9</v>
      </c>
      <c r="M182" s="20" t="s">
        <v>9</v>
      </c>
      <c r="N182" s="20" t="s">
        <v>9</v>
      </c>
      <c r="O182" s="21" t="s">
        <v>9</v>
      </c>
      <c r="P182" s="21" t="s">
        <v>9</v>
      </c>
      <c r="Q182" s="21" t="s">
        <v>9</v>
      </c>
      <c r="R182" s="21" t="s">
        <v>9</v>
      </c>
      <c r="S182" s="21" t="s">
        <v>9</v>
      </c>
      <c r="T182" s="21" t="s">
        <v>9</v>
      </c>
      <c r="U182" s="21" t="s">
        <v>9</v>
      </c>
      <c r="V182" s="21" t="s">
        <v>9</v>
      </c>
      <c r="W182" s="20" t="s">
        <v>9</v>
      </c>
      <c r="X182" s="21" t="s">
        <v>9</v>
      </c>
      <c r="Y182" s="21" t="s">
        <v>9</v>
      </c>
      <c r="Z182" s="21" t="s">
        <v>9</v>
      </c>
      <c r="AA182" s="20" t="s">
        <v>9</v>
      </c>
      <c r="AB182" s="20" t="s">
        <v>9</v>
      </c>
      <c r="AC182" s="21" t="s">
        <v>9</v>
      </c>
      <c r="AD182" s="20" t="s">
        <v>9</v>
      </c>
      <c r="AE182" s="16" t="str" cm="1">
        <f t="array" ref="AE182">IF(AF182="","",INDEX(전산회선!$E$4:$E$1141,_xlfn.AGGREGATE(15,6,ROW(전산회선!$E$4:$E$1141)-ROW(전산회선!$E$4)+1/((전산회선!$B$4:$B$1141=$E182)*(전산회선!$F$4:$F$1141=AF182)),1)))</f>
        <v>홈일반전화</v>
      </c>
      <c r="AF182" s="16">
        <f>IFERROR(IF(_xlfn.MAXIFS(전산회선!$F$4:$F$1141,전산회선!$B$4:$B$1141,$E182)=0,"",_xlfn.MAXIFS(전산회선!$F$4:$F$1141,전산회선!$B$4:$B$1141,$E182)),"")</f>
        <v>11</v>
      </c>
      <c r="AG182" s="16" t="str" cm="1">
        <f t="array" ref="AG182">IF(AH182="","",INDEX(전산회선!$E$4:$E$1141,_xlfn.AGGREGATE(15,6,ROW(전산회선!$E$4:$E$1141)-ROW(전산회선!$E$4)+1/((전산회선!$B$4:$B$1141=$E182)*(전산회선!$F$4:$F$1141=AH182)),1)))</f>
        <v>GiGA인터넷</v>
      </c>
      <c r="AH182" s="16">
        <f>IFERROR(IF(_xlfn.MAXIFS(전산회선!$F$4:$F$1141,전산회선!$B$4:$B$1141,$E182,전산회선!$F$4:$F$1141,"&lt;"&amp;AF182)=0,"",_xlfn.MAXIFS(전산회선!$F$4:$F$1141,전산회선!$B$4:$B$1141,$E182,전산회선!$F$4:$F$1141,"&lt;"&amp;AF182)),"")</f>
        <v>2</v>
      </c>
      <c r="AI182" s="16" t="str" cm="1">
        <f t="array" ref="AI182">IF(AJ182="","",INDEX(전산회선!$E$4:$E$1141,_xlfn.AGGREGATE(15,6,ROW(전산회선!$E$4:$E$1141)-ROW(전산회선!$E$4)+1/((전산회선!$B$4:$B$1141=$E182)*(전산회선!$F$4:$F$1141=AJ182)),1)))</f>
        <v>GTV</v>
      </c>
      <c r="AJ182" s="16">
        <f>IFERROR(IF(_xlfn.MAXIFS(전산회선!$F$4:$F$1141,전산회선!$B$4:$B$1141,$E182,전산회선!$F$4:$F$1141,"&lt;"&amp;AH182)=0,"",_xlfn.MAXIFS(전산회선!$F$4:$F$1141,전산회선!$B$4:$B$1141,$E182,전산회선!$F$4:$F$1141,"&lt;"&amp;AH182)),"")</f>
        <v>1</v>
      </c>
      <c r="AK182" s="16" t="str" cm="1">
        <f t="array" ref="AK182">IF(AL182="","",INDEX(전산회선!$E$4:$E$1141,_xlfn.AGGREGATE(15,6,ROW(전산회선!$E$4:$E$1141)-ROW(전산회선!$E$4)+1/((전산회선!$B$4:$B$1141=$E182)*(전산회선!$F$4:$F$1141=AL182)),1)))</f>
        <v/>
      </c>
      <c r="AL182" s="16" t="str">
        <f>IFERROR(IF(_xlfn.MAXIFS(전산회선!$F$4:$F$1141,전산회선!$B$4:$B$1141,$E182,전산회선!$F$4:$F$1141,"&lt;"&amp;AJ182)=0,"",_xlfn.MAXIFS(전산회선!$F$4:$F$1141,전산회선!$B$4:$B$1141,$E182,전산회선!$F$4:$F$1141,"&lt;"&amp;AJ182)),"")</f>
        <v/>
      </c>
      <c r="AM182" s="16" t="str" cm="1">
        <f t="array" ref="AM182">IF(AN182="","",INDEX(전산회선!$E$4:$E$1141,_xlfn.AGGREGATE(15,6,ROW(전산회선!$E$4:$E$1141)-ROW(전산회선!$E$4)+1/((전산회선!$B$4:$B$1141=$E182)*(전산회선!$F$4:$F$1141=AN182)),1)))</f>
        <v/>
      </c>
      <c r="AN182" s="16" t="str">
        <f>IFERROR(IF(_xlfn.MAXIFS(전산회선!$F$4:$F$1141,전산회선!$B$4:$B$1141,$E182,전산회선!$F$4:$F$1141,"&lt;"&amp;AL182)=0,"",_xlfn.MAXIFS(전산회선!$F$4:$F$1141,전산회선!$B$4:$B$1141,$E182,전산회선!$F$4:$F$1141,"&lt;"&amp;AL182)),"")</f>
        <v/>
      </c>
      <c r="AO182" s="23">
        <v>525114</v>
      </c>
      <c r="AP182" s="23">
        <v>506306</v>
      </c>
      <c r="AQ182" s="23">
        <v>495245</v>
      </c>
      <c r="AR182" s="23">
        <v>482155</v>
      </c>
      <c r="AS182" s="23">
        <v>489095</v>
      </c>
      <c r="AT182" s="23">
        <v>491335</v>
      </c>
      <c r="AU182" s="23">
        <v>496517</v>
      </c>
      <c r="AV182" s="23">
        <v>504733.00000000006</v>
      </c>
      <c r="AW182" s="23">
        <v>605827</v>
      </c>
      <c r="AX182" s="23">
        <v>536372</v>
      </c>
      <c r="AY182" s="23">
        <v>517080</v>
      </c>
      <c r="AZ182" s="23">
        <v>529291</v>
      </c>
      <c r="BA182" s="23">
        <v>514922.5</v>
      </c>
      <c r="BB182" s="23">
        <f t="shared" si="14"/>
        <v>6179070</v>
      </c>
      <c r="BC182" s="23">
        <v>0</v>
      </c>
      <c r="BD182" s="23">
        <v>0</v>
      </c>
      <c r="BE182" s="23">
        <v>0</v>
      </c>
      <c r="BF182" s="23">
        <v>0</v>
      </c>
      <c r="BG182" s="23">
        <v>0</v>
      </c>
      <c r="BH182" s="23">
        <v>0</v>
      </c>
      <c r="BI182" s="23">
        <v>0</v>
      </c>
      <c r="BJ182" s="23">
        <v>6031</v>
      </c>
      <c r="BK182" s="23">
        <v>36593</v>
      </c>
      <c r="BL182" s="23">
        <v>37206</v>
      </c>
      <c r="BM182" s="23">
        <v>37593</v>
      </c>
      <c r="BN182" s="23">
        <v>37593</v>
      </c>
      <c r="BO182" s="23">
        <v>12918</v>
      </c>
      <c r="BP182" s="23">
        <v>155016</v>
      </c>
      <c r="BQ182" s="17" t="str">
        <f>IFERROR(INDEX(피벗!$BL$5:$CH$5,1,MATCH($BR182,INDEX(피벗!$BL:$CH,MATCH($E182,피벗!$BJ:$BJ,0),0),0)),"")</f>
        <v>GiGA인터넷</v>
      </c>
      <c r="BR182" s="23">
        <f>IFERROR(LARGE(INDEX(피벗!$BL:$CH,MATCH(성장고객!$E182,피벗!$BJ:$BJ,0),0),1),"")</f>
        <v>88360.4</v>
      </c>
      <c r="BS182" s="27">
        <f t="shared" si="15"/>
        <v>1.4299951287167809E-2</v>
      </c>
      <c r="BT182" s="17" t="str">
        <f>IFERROR(INDEX(피벗!$BL$5:$CH$5,1,MATCH($BU182,INDEX(피벗!$BL:$CH,MATCH($E182,피벗!$BJ:$BJ,0),0),0)),"")</f>
        <v>GTV</v>
      </c>
      <c r="BU182" s="23">
        <f>IFERROR(LARGE(INDEX(피벗!$BL:$CH,MATCH(성장고객!$E182,피벗!$BJ:$BJ,0),0),2),"")</f>
        <v>47526.6</v>
      </c>
      <c r="BV182" s="27">
        <f t="shared" si="16"/>
        <v>7.6915458151469397E-3</v>
      </c>
      <c r="BW182" s="17" t="str">
        <f>IFERROR(INDEX(피벗!$BL$5:$CH$5,1,MATCH($BX182,INDEX(피벗!$BL:$CH,MATCH($E182,피벗!$BJ:$BJ,0),0),0)),"")</f>
        <v>기가지니 TV</v>
      </c>
      <c r="BX182" s="23">
        <f>IFERROR(LARGE(INDEX(피벗!$BL:$CH,MATCH(성장고객!$E182,피벗!$BJ:$BJ,0),0),3),"")</f>
        <v>12387</v>
      </c>
      <c r="BY182" s="27">
        <f t="shared" si="17"/>
        <v>2.0046706057707713E-3</v>
      </c>
      <c r="BZ182" s="17" t="str">
        <f>IFERROR(INDEX(피벗!$BL$5:$CH$5,1,MATCH($CA182,INDEX(피벗!$BL:$CH,MATCH($E182,피벗!$BJ:$BJ,0),0),0)),"")</f>
        <v>인터넷부가</v>
      </c>
      <c r="CA182" s="23">
        <f>IFERROR(LARGE(INDEX(피벗!$BL:$CH,MATCH(성장고객!$E182,피벗!$BJ:$BJ,0),0),4),"")</f>
        <v>4129</v>
      </c>
      <c r="CB182" s="27">
        <f t="shared" si="18"/>
        <v>6.6822353525692376E-4</v>
      </c>
      <c r="CC182" s="17" t="str">
        <f>IFERROR(INDEX(피벗!$BL$5:$CH$5,1,MATCH($CD182,INDEX(피벗!$BL:$CH,MATCH($E182,피벗!$BJ:$BJ,0),0),0)),"")</f>
        <v>홈일반전화</v>
      </c>
      <c r="CD182" s="23">
        <f>IFERROR(LARGE(INDEX(피벗!$BL:$CH,MATCH(성장고객!$E182,피벗!$BJ:$BJ,0),0),5),"")</f>
        <v>2613</v>
      </c>
      <c r="CE182" s="27">
        <f t="shared" si="19"/>
        <v>4.2287917113740419E-4</v>
      </c>
      <c r="CF182" s="23">
        <f>IFERROR(INDEX(피벗!$CI:$CI,MATCH($E182,피벗!$BJ:$BJ,0)),"")</f>
        <v>155016</v>
      </c>
      <c r="CG182" s="25">
        <f t="shared" si="20"/>
        <v>2.5087270414479848E-2</v>
      </c>
      <c r="CH182" s="17" t="str">
        <f>IFERROR(INDEX(피벗!$EZ$5:$GE$5,1,MATCH($CI182,INDEX(피벗!$EZ:$GE,MATCH($E182,피벗!$EY:$EY,0),0),0)),"")</f>
        <v>홈일반전화</v>
      </c>
      <c r="CI182" s="23">
        <f>IFERROR(LARGE(INDEX(피벗!$EZ:$GE,MATCH(성장고객!$E182,피벗!$EY:$EY,0),0),1),"")</f>
        <v>2024324</v>
      </c>
      <c r="CJ182" s="17" t="str">
        <f>IFERROR(INDEX(피벗!$EZ$5:$GE$5,1,MATCH($CK182,INDEX(피벗!$EZ:$GE,MATCH($E182,피벗!$EY:$EY,0),0),0)),"")</f>
        <v>기업인터넷전화</v>
      </c>
      <c r="CK182" s="23">
        <f>IFERROR(LARGE(INDEX(피벗!$EZ:$GE,MATCH(성장고객!$E182,피벗!$EY:$EY,0),0),2),"")</f>
        <v>1121270</v>
      </c>
      <c r="CL182" s="17" t="str">
        <f>IFERROR(INDEX(피벗!$EZ$5:$GE$5,1,MATCH($CM182,INDEX(피벗!$EZ:$GE,MATCH($E182,피벗!$EY:$EY,0),0),0)),"")</f>
        <v>MeGA인터넷</v>
      </c>
      <c r="CM182" s="23">
        <f>IFERROR(LARGE(INDEX(피벗!$EZ:$GE,MATCH(성장고객!$E182,피벗!$EY:$EY,0),0),3),"")</f>
        <v>987683.10000000021</v>
      </c>
      <c r="CN182" s="17" t="str">
        <f>IFERROR(INDEX(피벗!$EZ$5:$GE$5,1,MATCH($CO182,INDEX(피벗!$EZ:$GE,MATCH($E182,피벗!$EY:$EY,0),0),0)),"")</f>
        <v>GiGA인터넷</v>
      </c>
      <c r="CO182" s="23">
        <f>IFERROR(LARGE(INDEX(피벗!$EZ:$GE,MATCH(성장고객!$E182,피벗!$EY:$EY,0),0),4),"")</f>
        <v>448360.4</v>
      </c>
      <c r="CP182" s="17" t="str">
        <f>IFERROR(INDEX(피벗!$EZ$5:$GE$5,1,MATCH($CQ182,INDEX(피벗!$EZ:$GE,MATCH($E182,피벗!$EY:$EY,0),0),0)),"")</f>
        <v>GTV</v>
      </c>
      <c r="CQ182" s="23">
        <f>IFERROR(LARGE(INDEX(피벗!$EZ:$GE,MATCH(성장고객!$E182,피벗!$EY:$EY,0),0),5),"")</f>
        <v>401373.49999999994</v>
      </c>
      <c r="CR182" s="23">
        <f>IFERROR(INDEX(피벗!$GF:$GF,MATCH($E182,피벗!$EY:$EY,0)),"")</f>
        <v>6179070</v>
      </c>
    </row>
    <row r="183" spans="1:96" x14ac:dyDescent="0.45">
      <c r="A183" s="20" t="s">
        <v>982</v>
      </c>
      <c r="B183" s="20" t="s">
        <v>701</v>
      </c>
      <c r="C183" s="20" t="s">
        <v>104</v>
      </c>
      <c r="D183" s="20" t="s">
        <v>985</v>
      </c>
      <c r="E183" s="20" t="s">
        <v>786</v>
      </c>
      <c r="F183" s="21" t="s">
        <v>787</v>
      </c>
      <c r="G183" s="21" t="s">
        <v>1</v>
      </c>
      <c r="H183" s="21" t="s">
        <v>0</v>
      </c>
      <c r="I183" s="22"/>
      <c r="J183" s="22" t="s">
        <v>788</v>
      </c>
      <c r="K183" s="20" t="s">
        <v>0</v>
      </c>
      <c r="L183" s="20" t="s">
        <v>1563</v>
      </c>
      <c r="M183" s="20" t="s">
        <v>1330</v>
      </c>
      <c r="N183" s="20" t="s">
        <v>1331</v>
      </c>
      <c r="O183" s="21" t="s">
        <v>1332</v>
      </c>
      <c r="P183" s="21">
        <v>10</v>
      </c>
      <c r="Q183" s="21" t="s">
        <v>9</v>
      </c>
      <c r="R183" s="21" t="s">
        <v>9</v>
      </c>
      <c r="S183" s="21" t="s">
        <v>9</v>
      </c>
      <c r="T183" s="21" t="s">
        <v>9</v>
      </c>
      <c r="U183" s="21" t="s">
        <v>9</v>
      </c>
      <c r="V183" s="21" t="s">
        <v>9</v>
      </c>
      <c r="W183" s="20" t="s">
        <v>9</v>
      </c>
      <c r="X183" s="21" t="s">
        <v>9</v>
      </c>
      <c r="Y183" s="21" t="s">
        <v>9</v>
      </c>
      <c r="Z183" s="21" t="s">
        <v>9</v>
      </c>
      <c r="AA183" s="20">
        <v>0</v>
      </c>
      <c r="AB183" s="20" t="s">
        <v>9</v>
      </c>
      <c r="AC183" s="21" t="s">
        <v>9</v>
      </c>
      <c r="AD183" s="20" t="s">
        <v>9</v>
      </c>
      <c r="AE183" s="16" t="str" cm="1">
        <f t="array" ref="AE183">IF(AF183="","",INDEX(전산회선!$E$4:$E$1141,_xlfn.AGGREGATE(15,6,ROW(전산회선!$E$4:$E$1141)-ROW(전산회선!$E$4)+1/((전산회선!$B$4:$B$1141=$E183)*(전산회선!$F$4:$F$1141=AF183)),1)))</f>
        <v>홈일반전화</v>
      </c>
      <c r="AF183" s="16">
        <f>IFERROR(IF(_xlfn.MAXIFS(전산회선!$F$4:$F$1141,전산회선!$B$4:$B$1141,$E183)=0,"",_xlfn.MAXIFS(전산회선!$F$4:$F$1141,전산회선!$B$4:$B$1141,$E183)),"")</f>
        <v>8</v>
      </c>
      <c r="AG183" s="16" t="str" cm="1">
        <f t="array" ref="AG183">IF(AH183="","",INDEX(전산회선!$E$4:$E$1141,_xlfn.AGGREGATE(15,6,ROW(전산회선!$E$4:$E$1141)-ROW(전산회선!$E$4)+1/((전산회선!$B$4:$B$1141=$E183)*(전산회선!$F$4:$F$1141=AH183)),1)))</f>
        <v>홈인터넷전화</v>
      </c>
      <c r="AH183" s="16">
        <f>IFERROR(IF(_xlfn.MAXIFS(전산회선!$F$4:$F$1141,전산회선!$B$4:$B$1141,$E183,전산회선!$F$4:$F$1141,"&lt;"&amp;AF183)=0,"",_xlfn.MAXIFS(전산회선!$F$4:$F$1141,전산회선!$B$4:$B$1141,$E183,전산회선!$F$4:$F$1141,"&lt;"&amp;AF183)),"")</f>
        <v>2</v>
      </c>
      <c r="AI183" s="16" t="str" cm="1">
        <f t="array" ref="AI183">IF(AJ183="","",INDEX(전산회선!$E$4:$E$1141,_xlfn.AGGREGATE(15,6,ROW(전산회선!$E$4:$E$1141)-ROW(전산회선!$E$4)+1/((전산회선!$B$4:$B$1141=$E183)*(전산회선!$F$4:$F$1141=AJ183)),1)))</f>
        <v/>
      </c>
      <c r="AJ183" s="16" t="str">
        <f>IFERROR(IF(_xlfn.MAXIFS(전산회선!$F$4:$F$1141,전산회선!$B$4:$B$1141,$E183,전산회선!$F$4:$F$1141,"&lt;"&amp;AH183)=0,"",_xlfn.MAXIFS(전산회선!$F$4:$F$1141,전산회선!$B$4:$B$1141,$E183,전산회선!$F$4:$F$1141,"&lt;"&amp;AH183)),"")</f>
        <v/>
      </c>
      <c r="AK183" s="16" t="str" cm="1">
        <f t="array" ref="AK183">IF(AL183="","",INDEX(전산회선!$E$4:$E$1141,_xlfn.AGGREGATE(15,6,ROW(전산회선!$E$4:$E$1141)-ROW(전산회선!$E$4)+1/((전산회선!$B$4:$B$1141=$E183)*(전산회선!$F$4:$F$1141=AL183)),1)))</f>
        <v/>
      </c>
      <c r="AL183" s="16" t="str">
        <f>IFERROR(IF(_xlfn.MAXIFS(전산회선!$F$4:$F$1141,전산회선!$B$4:$B$1141,$E183,전산회선!$F$4:$F$1141,"&lt;"&amp;AJ183)=0,"",_xlfn.MAXIFS(전산회선!$F$4:$F$1141,전산회선!$B$4:$B$1141,$E183,전산회선!$F$4:$F$1141,"&lt;"&amp;AJ183)),"")</f>
        <v/>
      </c>
      <c r="AM183" s="16" t="str" cm="1">
        <f t="array" ref="AM183">IF(AN183="","",INDEX(전산회선!$E$4:$E$1141,_xlfn.AGGREGATE(15,6,ROW(전산회선!$E$4:$E$1141)-ROW(전산회선!$E$4)+1/((전산회선!$B$4:$B$1141=$E183)*(전산회선!$F$4:$F$1141=AN183)),1)))</f>
        <v/>
      </c>
      <c r="AN183" s="16" t="str">
        <f>IFERROR(IF(_xlfn.MAXIFS(전산회선!$F$4:$F$1141,전산회선!$B$4:$B$1141,$E183,전산회선!$F$4:$F$1141,"&lt;"&amp;AL183)=0,"",_xlfn.MAXIFS(전산회선!$F$4:$F$1141,전산회선!$B$4:$B$1141,$E183,전산회선!$F$4:$F$1141,"&lt;"&amp;AL183)),"")</f>
        <v/>
      </c>
      <c r="AO183" s="23">
        <v>53828</v>
      </c>
      <c r="AP183" s="23">
        <v>52276</v>
      </c>
      <c r="AQ183" s="23">
        <v>52089</v>
      </c>
      <c r="AR183" s="23">
        <v>51490</v>
      </c>
      <c r="AS183" s="23">
        <v>51933</v>
      </c>
      <c r="AT183" s="23">
        <v>51847</v>
      </c>
      <c r="AU183" s="23">
        <v>51995</v>
      </c>
      <c r="AV183" s="23">
        <v>51208</v>
      </c>
      <c r="AW183" s="23">
        <v>53025</v>
      </c>
      <c r="AX183" s="23">
        <v>51904</v>
      </c>
      <c r="AY183" s="23">
        <v>56341</v>
      </c>
      <c r="AZ183" s="23">
        <v>53029</v>
      </c>
      <c r="BA183" s="23">
        <v>52580.416666666664</v>
      </c>
      <c r="BB183" s="23">
        <f t="shared" si="14"/>
        <v>630965</v>
      </c>
      <c r="BC183" s="23">
        <v>0</v>
      </c>
      <c r="BD183" s="23">
        <v>0</v>
      </c>
      <c r="BE183" s="23">
        <v>0</v>
      </c>
      <c r="BF183" s="23">
        <v>0</v>
      </c>
      <c r="BG183" s="23">
        <v>0</v>
      </c>
      <c r="BH183" s="23">
        <v>0</v>
      </c>
      <c r="BI183" s="23">
        <v>0</v>
      </c>
      <c r="BJ183" s="23">
        <v>0</v>
      </c>
      <c r="BK183" s="23">
        <v>0</v>
      </c>
      <c r="BL183" s="23">
        <v>0</v>
      </c>
      <c r="BM183" s="23">
        <v>0</v>
      </c>
      <c r="BN183" s="23">
        <v>0</v>
      </c>
      <c r="BO183" s="23">
        <v>0</v>
      </c>
      <c r="BP183" s="23">
        <v>0</v>
      </c>
      <c r="BQ183" s="17" t="str">
        <f>IFERROR(INDEX(피벗!$BL$5:$CH$5,1,MATCH($BR183,INDEX(피벗!$BL:$CH,MATCH($E183,피벗!$BJ:$BJ,0),0),0)),"")</f>
        <v/>
      </c>
      <c r="BR183" s="23" t="str">
        <f>IFERROR(LARGE(INDEX(피벗!$BL:$CH,MATCH(성장고객!$E183,피벗!$BJ:$BJ,0),0),1),"")</f>
        <v/>
      </c>
      <c r="BS183" s="27" t="str">
        <f t="shared" si="15"/>
        <v/>
      </c>
      <c r="BT183" s="17" t="str">
        <f>IFERROR(INDEX(피벗!$BL$5:$CH$5,1,MATCH($BU183,INDEX(피벗!$BL:$CH,MATCH($E183,피벗!$BJ:$BJ,0),0),0)),"")</f>
        <v/>
      </c>
      <c r="BU183" s="23" t="str">
        <f>IFERROR(LARGE(INDEX(피벗!$BL:$CH,MATCH(성장고객!$E183,피벗!$BJ:$BJ,0),0),2),"")</f>
        <v/>
      </c>
      <c r="BV183" s="27" t="str">
        <f t="shared" si="16"/>
        <v/>
      </c>
      <c r="BW183" s="17" t="str">
        <f>IFERROR(INDEX(피벗!$BL$5:$CH$5,1,MATCH($BX183,INDEX(피벗!$BL:$CH,MATCH($E183,피벗!$BJ:$BJ,0),0),0)),"")</f>
        <v/>
      </c>
      <c r="BX183" s="23" t="str">
        <f>IFERROR(LARGE(INDEX(피벗!$BL:$CH,MATCH(성장고객!$E183,피벗!$BJ:$BJ,0),0),3),"")</f>
        <v/>
      </c>
      <c r="BY183" s="27" t="str">
        <f t="shared" si="17"/>
        <v/>
      </c>
      <c r="BZ183" s="17" t="str">
        <f>IFERROR(INDEX(피벗!$BL$5:$CH$5,1,MATCH($CA183,INDEX(피벗!$BL:$CH,MATCH($E183,피벗!$BJ:$BJ,0),0),0)),"")</f>
        <v/>
      </c>
      <c r="CA183" s="23" t="str">
        <f>IFERROR(LARGE(INDEX(피벗!$BL:$CH,MATCH(성장고객!$E183,피벗!$BJ:$BJ,0),0),4),"")</f>
        <v/>
      </c>
      <c r="CB183" s="27" t="str">
        <f t="shared" si="18"/>
        <v/>
      </c>
      <c r="CC183" s="17" t="str">
        <f>IFERROR(INDEX(피벗!$BL$5:$CH$5,1,MATCH($CD183,INDEX(피벗!$BL:$CH,MATCH($E183,피벗!$BJ:$BJ,0),0),0)),"")</f>
        <v/>
      </c>
      <c r="CD183" s="23" t="str">
        <f>IFERROR(LARGE(INDEX(피벗!$BL:$CH,MATCH(성장고객!$E183,피벗!$BJ:$BJ,0),0),5),"")</f>
        <v/>
      </c>
      <c r="CE183" s="27" t="str">
        <f t="shared" si="19"/>
        <v/>
      </c>
      <c r="CF183" s="23" t="str">
        <f>IFERROR(INDEX(피벗!$CI:$CI,MATCH($E183,피벗!$BJ:$BJ,0)),"")</f>
        <v/>
      </c>
      <c r="CG183" s="25" t="str">
        <f t="shared" si="20"/>
        <v/>
      </c>
      <c r="CH183" s="17" t="str">
        <f>IFERROR(INDEX(피벗!$EZ$5:$GE$5,1,MATCH($CI183,INDEX(피벗!$EZ:$GE,MATCH($E183,피벗!$EY:$EY,0),0),0)),"")</f>
        <v>홈일반전화</v>
      </c>
      <c r="CI183" s="23">
        <f>IFERROR(LARGE(INDEX(피벗!$EZ:$GE,MATCH(성장고객!$E183,피벗!$EY:$EY,0),0),1),"")</f>
        <v>463285</v>
      </c>
      <c r="CJ183" s="17" t="str">
        <f>IFERROR(INDEX(피벗!$EZ$5:$GE$5,1,MATCH($CK183,INDEX(피벗!$EZ:$GE,MATCH($E183,피벗!$EY:$EY,0),0),0)),"")</f>
        <v>홈지능망</v>
      </c>
      <c r="CK183" s="23">
        <f>IFERROR(LARGE(INDEX(피벗!$EZ:$GE,MATCH(성장고객!$E183,피벗!$EY:$EY,0),0),2),"")</f>
        <v>119680</v>
      </c>
      <c r="CL183" s="17" t="str">
        <f>IFERROR(INDEX(피벗!$EZ$5:$GE$5,1,MATCH($CM183,INDEX(피벗!$EZ:$GE,MATCH($E183,피벗!$EY:$EY,0),0),0)),"")</f>
        <v>홈인터넷전화</v>
      </c>
      <c r="CM183" s="23">
        <f>IFERROR(LARGE(INDEX(피벗!$EZ:$GE,MATCH(성장고객!$E183,피벗!$EY:$EY,0),0),3),"")</f>
        <v>48000</v>
      </c>
      <c r="CN183" s="17" t="str">
        <f>IFERROR(INDEX(피벗!$EZ$5:$GE$5,1,MATCH($CO183,INDEX(피벗!$EZ:$GE,MATCH($E183,피벗!$EY:$EY,0),0),0)),"")</f>
        <v>AI기업지능망</v>
      </c>
      <c r="CO183" s="23">
        <f>IFERROR(LARGE(INDEX(피벗!$EZ:$GE,MATCH(성장고객!$E183,피벗!$EY:$EY,0),0),4),"")</f>
        <v>0</v>
      </c>
      <c r="CP183" s="17" t="str">
        <f>IFERROR(INDEX(피벗!$EZ$5:$GE$5,1,MATCH($CQ183,INDEX(피벗!$EZ:$GE,MATCH($E183,피벗!$EY:$EY,0),0),0)),"")</f>
        <v/>
      </c>
      <c r="CQ183" s="23" t="str">
        <f>IFERROR(LARGE(INDEX(피벗!$EZ:$GE,MATCH(성장고객!$E183,피벗!$EY:$EY,0),0),5),"")</f>
        <v/>
      </c>
      <c r="CR183" s="23">
        <f>IFERROR(INDEX(피벗!$GF:$GF,MATCH($E183,피벗!$EY:$EY,0)),"")</f>
        <v>630965</v>
      </c>
    </row>
    <row r="184" spans="1:96" x14ac:dyDescent="0.45">
      <c r="A184" s="20" t="s">
        <v>982</v>
      </c>
      <c r="B184" s="20" t="s">
        <v>701</v>
      </c>
      <c r="C184" s="20" t="s">
        <v>30</v>
      </c>
      <c r="D184" s="20" t="s">
        <v>1149</v>
      </c>
      <c r="E184" s="20" t="s">
        <v>710</v>
      </c>
      <c r="F184" s="21" t="s">
        <v>711</v>
      </c>
      <c r="G184" s="21" t="s">
        <v>1</v>
      </c>
      <c r="H184" s="21" t="s">
        <v>0</v>
      </c>
      <c r="I184" s="22" t="s">
        <v>712</v>
      </c>
      <c r="J184" s="22" t="s">
        <v>1156</v>
      </c>
      <c r="K184" s="20" t="s">
        <v>0</v>
      </c>
      <c r="L184" s="20" t="s">
        <v>1316</v>
      </c>
      <c r="M184" s="20" t="s">
        <v>9</v>
      </c>
      <c r="N184" s="20" t="s">
        <v>9</v>
      </c>
      <c r="O184" s="21" t="s">
        <v>1977</v>
      </c>
      <c r="P184" s="21">
        <v>17</v>
      </c>
      <c r="Q184" s="21" t="s">
        <v>9</v>
      </c>
      <c r="R184" s="21" t="s">
        <v>1717</v>
      </c>
      <c r="S184" s="21" t="s">
        <v>1321</v>
      </c>
      <c r="T184" s="21" t="s">
        <v>1316</v>
      </c>
      <c r="U184" s="21" t="s">
        <v>1978</v>
      </c>
      <c r="V184" s="21" t="s">
        <v>1979</v>
      </c>
      <c r="W184" s="20" t="s">
        <v>9</v>
      </c>
      <c r="X184" s="21" t="s">
        <v>9</v>
      </c>
      <c r="Y184" s="21" t="s">
        <v>1980</v>
      </c>
      <c r="Z184" s="21" t="s">
        <v>1981</v>
      </c>
      <c r="AA184" s="20">
        <v>0</v>
      </c>
      <c r="AB184" s="20" t="s">
        <v>9</v>
      </c>
      <c r="AC184" s="21" t="s">
        <v>1982</v>
      </c>
      <c r="AD184" s="20" t="s">
        <v>1311</v>
      </c>
      <c r="AE184" s="16" t="str" cm="1">
        <f t="array" ref="AE184">IF(AF184="","",INDEX(전산회선!$E$4:$E$1141,_xlfn.AGGREGATE(15,6,ROW(전산회선!$E$4:$E$1141)-ROW(전산회선!$E$4)+1/((전산회선!$B$4:$B$1141=$E184)*(전산회선!$F$4:$F$1141=AF184)),1)))</f>
        <v>GTV Biz</v>
      </c>
      <c r="AF184" s="16">
        <f>IFERROR(IF(_xlfn.MAXIFS(전산회선!$F$4:$F$1141,전산회선!$B$4:$B$1141,$E184)=0,"",_xlfn.MAXIFS(전산회선!$F$4:$F$1141,전산회선!$B$4:$B$1141,$E184)),"")</f>
        <v>13</v>
      </c>
      <c r="AG184" s="16" t="str" cm="1">
        <f t="array" ref="AG184">IF(AH184="","",INDEX(전산회선!$E$4:$E$1141,_xlfn.AGGREGATE(15,6,ROW(전산회선!$E$4:$E$1141)-ROW(전산회선!$E$4)+1/((전산회선!$B$4:$B$1141=$E184)*(전산회선!$F$4:$F$1141=AH184)),1)))</f>
        <v>홈일반전화</v>
      </c>
      <c r="AH184" s="16">
        <f>IFERROR(IF(_xlfn.MAXIFS(전산회선!$F$4:$F$1141,전산회선!$B$4:$B$1141,$E184,전산회선!$F$4:$F$1141,"&lt;"&amp;AF184)=0,"",_xlfn.MAXIFS(전산회선!$F$4:$F$1141,전산회선!$B$4:$B$1141,$E184,전산회선!$F$4:$F$1141,"&lt;"&amp;AF184)),"")</f>
        <v>2</v>
      </c>
      <c r="AI184" s="16" t="str" cm="1">
        <f t="array" ref="AI184">IF(AJ184="","",INDEX(전산회선!$E$4:$E$1141,_xlfn.AGGREGATE(15,6,ROW(전산회선!$E$4:$E$1141)-ROW(전산회선!$E$4)+1/((전산회선!$B$4:$B$1141=$E184)*(전산회선!$F$4:$F$1141=AJ184)),1)))</f>
        <v/>
      </c>
      <c r="AJ184" s="16" t="str">
        <f>IFERROR(IF(_xlfn.MAXIFS(전산회선!$F$4:$F$1141,전산회선!$B$4:$B$1141,$E184,전산회선!$F$4:$F$1141,"&lt;"&amp;AH184)=0,"",_xlfn.MAXIFS(전산회선!$F$4:$F$1141,전산회선!$B$4:$B$1141,$E184,전산회선!$F$4:$F$1141,"&lt;"&amp;AH184)),"")</f>
        <v/>
      </c>
      <c r="AK184" s="16" t="str" cm="1">
        <f t="array" ref="AK184">IF(AL184="","",INDEX(전산회선!$E$4:$E$1141,_xlfn.AGGREGATE(15,6,ROW(전산회선!$E$4:$E$1141)-ROW(전산회선!$E$4)+1/((전산회선!$B$4:$B$1141=$E184)*(전산회선!$F$4:$F$1141=AL184)),1)))</f>
        <v/>
      </c>
      <c r="AL184" s="16" t="str">
        <f>IFERROR(IF(_xlfn.MAXIFS(전산회선!$F$4:$F$1141,전산회선!$B$4:$B$1141,$E184,전산회선!$F$4:$F$1141,"&lt;"&amp;AJ184)=0,"",_xlfn.MAXIFS(전산회선!$F$4:$F$1141,전산회선!$B$4:$B$1141,$E184,전산회선!$F$4:$F$1141,"&lt;"&amp;AJ184)),"")</f>
        <v/>
      </c>
      <c r="AM184" s="16" t="str" cm="1">
        <f t="array" ref="AM184">IF(AN184="","",INDEX(전산회선!$E$4:$E$1141,_xlfn.AGGREGATE(15,6,ROW(전산회선!$E$4:$E$1141)-ROW(전산회선!$E$4)+1/((전산회선!$B$4:$B$1141=$E184)*(전산회선!$F$4:$F$1141=AN184)),1)))</f>
        <v/>
      </c>
      <c r="AN184" s="16" t="str">
        <f>IFERROR(IF(_xlfn.MAXIFS(전산회선!$F$4:$F$1141,전산회선!$B$4:$B$1141,$E184,전산회선!$F$4:$F$1141,"&lt;"&amp;AL184)=0,"",_xlfn.MAXIFS(전산회선!$F$4:$F$1141,전산회선!$B$4:$B$1141,$E184,전산회선!$F$4:$F$1141,"&lt;"&amp;AL184)),"")</f>
        <v/>
      </c>
      <c r="AO184" s="23">
        <v>6000</v>
      </c>
      <c r="AP184" s="23">
        <v>6000</v>
      </c>
      <c r="AQ184" s="23">
        <v>75596</v>
      </c>
      <c r="AR184" s="23">
        <v>172911</v>
      </c>
      <c r="AS184" s="23">
        <v>179885</v>
      </c>
      <c r="AT184" s="23">
        <v>181902</v>
      </c>
      <c r="AU184" s="23">
        <v>198562</v>
      </c>
      <c r="AV184" s="23">
        <v>184791</v>
      </c>
      <c r="AW184" s="23">
        <v>175532</v>
      </c>
      <c r="AX184" s="23">
        <v>178264</v>
      </c>
      <c r="AY184" s="23">
        <v>171773</v>
      </c>
      <c r="AZ184" s="23">
        <v>169682</v>
      </c>
      <c r="BA184" s="23">
        <v>141741.5</v>
      </c>
      <c r="BB184" s="23">
        <f t="shared" si="14"/>
        <v>1700898</v>
      </c>
      <c r="BC184" s="23">
        <v>0</v>
      </c>
      <c r="BD184" s="23">
        <v>0</v>
      </c>
      <c r="BE184" s="23">
        <v>61315</v>
      </c>
      <c r="BF184" s="23">
        <v>158957</v>
      </c>
      <c r="BG184" s="23">
        <v>161664</v>
      </c>
      <c r="BH184" s="23">
        <v>161664</v>
      </c>
      <c r="BI184" s="23">
        <v>162019</v>
      </c>
      <c r="BJ184" s="23">
        <v>162664</v>
      </c>
      <c r="BK184" s="23">
        <v>162664</v>
      </c>
      <c r="BL184" s="23">
        <v>162664</v>
      </c>
      <c r="BM184" s="23">
        <v>162664</v>
      </c>
      <c r="BN184" s="23">
        <v>162664</v>
      </c>
      <c r="BO184" s="23">
        <v>126578.25</v>
      </c>
      <c r="BP184" s="23">
        <v>1518939</v>
      </c>
      <c r="BQ184" s="17" t="str">
        <f>IFERROR(INDEX(피벗!$BL$5:$CH$5,1,MATCH($BR184,INDEX(피벗!$BL:$CH,MATCH($E184,피벗!$BJ:$BJ,0),0),0)),"")</f>
        <v>GTV Biz</v>
      </c>
      <c r="BR184" s="23">
        <f>IFERROR(LARGE(INDEX(피벗!$BL:$CH,MATCH(성장고객!$E184,피벗!$BJ:$BJ,0),0),1),"")</f>
        <v>860305</v>
      </c>
      <c r="BS184" s="27">
        <f t="shared" si="15"/>
        <v>0.50579458615390227</v>
      </c>
      <c r="BT184" s="17" t="str">
        <f>IFERROR(INDEX(피벗!$BL$5:$CH$5,1,MATCH($BU184,INDEX(피벗!$BL:$CH,MATCH($E184,피벗!$BJ:$BJ,0),0),0)),"")</f>
        <v>GiGA인터넷</v>
      </c>
      <c r="BU184" s="23">
        <f>IFERROR(LARGE(INDEX(피벗!$BL:$CH,MATCH(성장고객!$E184,피벗!$BJ:$BJ,0),0),2),"")</f>
        <v>480590</v>
      </c>
      <c r="BV184" s="27">
        <f t="shared" si="16"/>
        <v>0.28255074672320152</v>
      </c>
      <c r="BW184" s="17" t="str">
        <f>IFERROR(INDEX(피벗!$BL$5:$CH$5,1,MATCH($BX184,INDEX(피벗!$BL:$CH,MATCH($E184,피벗!$BJ:$BJ,0),0),0)),"")</f>
        <v>GTV</v>
      </c>
      <c r="BX184" s="23">
        <f>IFERROR(LARGE(INDEX(피벗!$BL:$CH,MATCH(성장고객!$E184,피벗!$BJ:$BJ,0),0),3),"")</f>
        <v>140325</v>
      </c>
      <c r="BY184" s="27">
        <f t="shared" si="17"/>
        <v>8.2500537951129341E-2</v>
      </c>
      <c r="BZ184" s="17" t="str">
        <f>IFERROR(INDEX(피벗!$BL$5:$CH$5,1,MATCH($CA184,INDEX(피벗!$BL:$CH,MATCH($E184,피벗!$BJ:$BJ,0),0),0)),"")</f>
        <v>홈일반전화</v>
      </c>
      <c r="CA184" s="23">
        <f>IFERROR(LARGE(INDEX(피벗!$BL:$CH,MATCH(성장고객!$E184,피벗!$BJ:$BJ,0),0),4),"")</f>
        <v>27848</v>
      </c>
      <c r="CB184" s="27">
        <f t="shared" si="18"/>
        <v>1.6372527923485123E-2</v>
      </c>
      <c r="CC184" s="17" t="str">
        <f>IFERROR(INDEX(피벗!$BL$5:$CH$5,1,MATCH($CD184,INDEX(피벗!$BL:$CH,MATCH($E184,피벗!$BJ:$BJ,0),0),0)),"")</f>
        <v>홈지능망</v>
      </c>
      <c r="CD184" s="23">
        <f>IFERROR(LARGE(INDEX(피벗!$BL:$CH,MATCH(성장고객!$E184,피벗!$BJ:$BJ,0),0),5),"")</f>
        <v>9871</v>
      </c>
      <c r="CE184" s="27">
        <f t="shared" si="19"/>
        <v>5.8034050248750952E-3</v>
      </c>
      <c r="CF184" s="23">
        <f>IFERROR(INDEX(피벗!$CI:$CI,MATCH($E184,피벗!$BJ:$BJ,0)),"")</f>
        <v>1518939</v>
      </c>
      <c r="CG184" s="25">
        <f t="shared" si="20"/>
        <v>0.89302180377659335</v>
      </c>
      <c r="CH184" s="17" t="str">
        <f>IFERROR(INDEX(피벗!$EZ$5:$GE$5,1,MATCH($CI184,INDEX(피벗!$EZ:$GE,MATCH($E184,피벗!$EY:$EY,0),0),0)),"")</f>
        <v>GTV Biz</v>
      </c>
      <c r="CI184" s="23">
        <f>IFERROR(LARGE(INDEX(피벗!$EZ:$GE,MATCH(성장고객!$E184,피벗!$EY:$EY,0),0),1),"")</f>
        <v>860305</v>
      </c>
      <c r="CJ184" s="17" t="str">
        <f>IFERROR(INDEX(피벗!$EZ$5:$GE$5,1,MATCH($CK184,INDEX(피벗!$EZ:$GE,MATCH($E184,피벗!$EY:$EY,0),0),0)),"")</f>
        <v>GiGA인터넷</v>
      </c>
      <c r="CK184" s="23">
        <f>IFERROR(LARGE(INDEX(피벗!$EZ:$GE,MATCH(성장고객!$E184,피벗!$EY:$EY,0),0),2),"")</f>
        <v>480590</v>
      </c>
      <c r="CL184" s="17" t="str">
        <f>IFERROR(INDEX(피벗!$EZ$5:$GE$5,1,MATCH($CM184,INDEX(피벗!$EZ:$GE,MATCH($E184,피벗!$EY:$EY,0),0),0)),"")</f>
        <v>GTV</v>
      </c>
      <c r="CM184" s="23">
        <f>IFERROR(LARGE(INDEX(피벗!$EZ:$GE,MATCH(성장고객!$E184,피벗!$EY:$EY,0),0),3),"")</f>
        <v>140325</v>
      </c>
      <c r="CN184" s="17" t="str">
        <f>IFERROR(INDEX(피벗!$EZ$5:$GE$5,1,MATCH($CO184,INDEX(피벗!$EZ:$GE,MATCH($E184,피벗!$EY:$EY,0),0),0)),"")</f>
        <v>홈일반전화</v>
      </c>
      <c r="CO184" s="23">
        <f>IFERROR(LARGE(INDEX(피벗!$EZ:$GE,MATCH(성장고객!$E184,피벗!$EY:$EY,0),0),4),"")</f>
        <v>111402</v>
      </c>
      <c r="CP184" s="17" t="str">
        <f>IFERROR(INDEX(피벗!$EZ$5:$GE$5,1,MATCH($CQ184,INDEX(피벗!$EZ:$GE,MATCH($E184,피벗!$EY:$EY,0),0),0)),"")</f>
        <v>홈지능망</v>
      </c>
      <c r="CQ184" s="23">
        <f>IFERROR(LARGE(INDEX(피벗!$EZ:$GE,MATCH(성장고객!$E184,피벗!$EY:$EY,0),0),5),"")</f>
        <v>107798</v>
      </c>
      <c r="CR184" s="23">
        <f>IFERROR(INDEX(피벗!$GF:$GF,MATCH($E184,피벗!$EY:$EY,0)),"")</f>
        <v>1700898</v>
      </c>
    </row>
    <row r="185" spans="1:96" x14ac:dyDescent="0.45">
      <c r="A185" s="20" t="s">
        <v>982</v>
      </c>
      <c r="B185" s="20" t="s">
        <v>701</v>
      </c>
      <c r="C185" s="20" t="s">
        <v>30</v>
      </c>
      <c r="D185" s="20" t="s">
        <v>1149</v>
      </c>
      <c r="E185" s="20" t="s">
        <v>705</v>
      </c>
      <c r="F185" s="21" t="s">
        <v>706</v>
      </c>
      <c r="G185" s="21" t="s">
        <v>1</v>
      </c>
      <c r="H185" s="21" t="s">
        <v>0</v>
      </c>
      <c r="I185" s="22"/>
      <c r="J185" s="22" t="s">
        <v>707</v>
      </c>
      <c r="K185" s="20" t="s">
        <v>0</v>
      </c>
      <c r="L185" s="20" t="s">
        <v>1316</v>
      </c>
      <c r="M185" s="20" t="s">
        <v>1330</v>
      </c>
      <c r="N185" s="20" t="s">
        <v>1331</v>
      </c>
      <c r="O185" s="21" t="s">
        <v>1969</v>
      </c>
      <c r="P185" s="21">
        <v>10</v>
      </c>
      <c r="Q185" s="21" t="s">
        <v>9</v>
      </c>
      <c r="R185" s="21" t="s">
        <v>9</v>
      </c>
      <c r="S185" s="21" t="s">
        <v>9</v>
      </c>
      <c r="T185" s="21" t="s">
        <v>9</v>
      </c>
      <c r="U185" s="21" t="s">
        <v>9</v>
      </c>
      <c r="V185" s="21" t="s">
        <v>9</v>
      </c>
      <c r="W185" s="20" t="s">
        <v>9</v>
      </c>
      <c r="X185" s="21" t="s">
        <v>9</v>
      </c>
      <c r="Y185" s="21" t="s">
        <v>9</v>
      </c>
      <c r="Z185" s="21" t="s">
        <v>9</v>
      </c>
      <c r="AA185" s="20">
        <v>0</v>
      </c>
      <c r="AB185" s="20" t="s">
        <v>9</v>
      </c>
      <c r="AC185" s="21" t="s">
        <v>9</v>
      </c>
      <c r="AD185" s="20" t="s">
        <v>9</v>
      </c>
      <c r="AE185" s="16" t="str" cm="1">
        <f t="array" ref="AE185">IF(AF185="","",INDEX(전산회선!$E$4:$E$1141,_xlfn.AGGREGATE(15,6,ROW(전산회선!$E$4:$E$1141)-ROW(전산회선!$E$4)+1/((전산회선!$B$4:$B$1141=$E185)*(전산회선!$F$4:$F$1141=AF185)),1)))</f>
        <v>홈일반전화</v>
      </c>
      <c r="AF185" s="16">
        <f>IFERROR(IF(_xlfn.MAXIFS(전산회선!$F$4:$F$1141,전산회선!$B$4:$B$1141,$E185)=0,"",_xlfn.MAXIFS(전산회선!$F$4:$F$1141,전산회선!$B$4:$B$1141,$E185)),"")</f>
        <v>3</v>
      </c>
      <c r="AG185" s="16" t="str" cm="1">
        <f t="array" ref="AG185">IF(AH185="","",INDEX(전산회선!$E$4:$E$1141,_xlfn.AGGREGATE(15,6,ROW(전산회선!$E$4:$E$1141)-ROW(전산회선!$E$4)+1/((전산회선!$B$4:$B$1141=$E185)*(전산회선!$F$4:$F$1141=AH185)),1)))</f>
        <v>GTV</v>
      </c>
      <c r="AH185" s="16">
        <f>IFERROR(IF(_xlfn.MAXIFS(전산회선!$F$4:$F$1141,전산회선!$B$4:$B$1141,$E185,전산회선!$F$4:$F$1141,"&lt;"&amp;AF185)=0,"",_xlfn.MAXIFS(전산회선!$F$4:$F$1141,전산회선!$B$4:$B$1141,$E185,전산회선!$F$4:$F$1141,"&lt;"&amp;AF185)),"")</f>
        <v>2</v>
      </c>
      <c r="AI185" s="16" t="str" cm="1">
        <f t="array" ref="AI185">IF(AJ185="","",INDEX(전산회선!$E$4:$E$1141,_xlfn.AGGREGATE(15,6,ROW(전산회선!$E$4:$E$1141)-ROW(전산회선!$E$4)+1/((전산회선!$B$4:$B$1141=$E185)*(전산회선!$F$4:$F$1141=AJ185)),1)))</f>
        <v>IoT</v>
      </c>
      <c r="AJ185" s="16">
        <f>IFERROR(IF(_xlfn.MAXIFS(전산회선!$F$4:$F$1141,전산회선!$B$4:$B$1141,$E185,전산회선!$F$4:$F$1141,"&lt;"&amp;AH185)=0,"",_xlfn.MAXIFS(전산회선!$F$4:$F$1141,전산회선!$B$4:$B$1141,$E185,전산회선!$F$4:$F$1141,"&lt;"&amp;AH185)),"")</f>
        <v>1</v>
      </c>
      <c r="AK185" s="16" t="str" cm="1">
        <f t="array" ref="AK185">IF(AL185="","",INDEX(전산회선!$E$4:$E$1141,_xlfn.AGGREGATE(15,6,ROW(전산회선!$E$4:$E$1141)-ROW(전산회선!$E$4)+1/((전산회선!$B$4:$B$1141=$E185)*(전산회선!$F$4:$F$1141=AL185)),1)))</f>
        <v/>
      </c>
      <c r="AL185" s="16" t="str">
        <f>IFERROR(IF(_xlfn.MAXIFS(전산회선!$F$4:$F$1141,전산회선!$B$4:$B$1141,$E185,전산회선!$F$4:$F$1141,"&lt;"&amp;AJ185)=0,"",_xlfn.MAXIFS(전산회선!$F$4:$F$1141,전산회선!$B$4:$B$1141,$E185,전산회선!$F$4:$F$1141,"&lt;"&amp;AJ185)),"")</f>
        <v/>
      </c>
      <c r="AM185" s="16" t="str" cm="1">
        <f t="array" ref="AM185">IF(AN185="","",INDEX(전산회선!$E$4:$E$1141,_xlfn.AGGREGATE(15,6,ROW(전산회선!$E$4:$E$1141)-ROW(전산회선!$E$4)+1/((전산회선!$B$4:$B$1141=$E185)*(전산회선!$F$4:$F$1141=AN185)),1)))</f>
        <v/>
      </c>
      <c r="AN185" s="16" t="str">
        <f>IFERROR(IF(_xlfn.MAXIFS(전산회선!$F$4:$F$1141,전산회선!$B$4:$B$1141,$E185,전산회선!$F$4:$F$1141,"&lt;"&amp;AL185)=0,"",_xlfn.MAXIFS(전산회선!$F$4:$F$1141,전산회선!$B$4:$B$1141,$E185,전산회선!$F$4:$F$1141,"&lt;"&amp;AL185)),"")</f>
        <v/>
      </c>
      <c r="AO185" s="23">
        <v>80320</v>
      </c>
      <c r="AP185" s="23">
        <v>77755</v>
      </c>
      <c r="AQ185" s="23">
        <v>74848</v>
      </c>
      <c r="AR185" s="23">
        <v>92653</v>
      </c>
      <c r="AS185" s="23">
        <v>176408</v>
      </c>
      <c r="AT185" s="23">
        <v>1839224</v>
      </c>
      <c r="AU185" s="23">
        <v>84083</v>
      </c>
      <c r="AV185" s="23">
        <v>78439</v>
      </c>
      <c r="AW185" s="23">
        <v>81087</v>
      </c>
      <c r="AX185" s="23">
        <v>78826</v>
      </c>
      <c r="AY185" s="23">
        <v>80647</v>
      </c>
      <c r="AZ185" s="23">
        <v>76772</v>
      </c>
      <c r="BA185" s="23">
        <v>235088.5</v>
      </c>
      <c r="BB185" s="23">
        <f t="shared" si="14"/>
        <v>2821062</v>
      </c>
      <c r="BC185" s="23">
        <v>0</v>
      </c>
      <c r="BD185" s="23">
        <v>0</v>
      </c>
      <c r="BE185" s="23">
        <v>0</v>
      </c>
      <c r="BF185" s="23">
        <v>-280</v>
      </c>
      <c r="BG185" s="23">
        <v>60285</v>
      </c>
      <c r="BH185" s="23">
        <v>1755823</v>
      </c>
      <c r="BI185" s="23">
        <v>2120</v>
      </c>
      <c r="BJ185" s="23">
        <v>2120</v>
      </c>
      <c r="BK185" s="23">
        <v>2120</v>
      </c>
      <c r="BL185" s="23">
        <v>2120</v>
      </c>
      <c r="BM185" s="23">
        <v>2120</v>
      </c>
      <c r="BN185" s="23">
        <v>2120</v>
      </c>
      <c r="BO185" s="23">
        <v>152379</v>
      </c>
      <c r="BP185" s="23">
        <v>1828548</v>
      </c>
      <c r="BQ185" s="17" t="str">
        <f>IFERROR(INDEX(피벗!$BL$5:$CH$5,1,MATCH($BR185,INDEX(피벗!$BL:$CH,MATCH($E185,피벗!$BJ:$BJ,0),0),0)),"")</f>
        <v>데이터플랫폼</v>
      </c>
      <c r="BR185" s="23">
        <f>IFERROR(LARGE(INDEX(피벗!$BL:$CH,MATCH(성장고객!$E185,피벗!$BJ:$BJ,0),0),1),"")</f>
        <v>1750000</v>
      </c>
      <c r="BS185" s="27">
        <f t="shared" si="15"/>
        <v>0.62033376083191361</v>
      </c>
      <c r="BT185" s="17" t="str">
        <f>IFERROR(INDEX(피벗!$BL$5:$CH$5,1,MATCH($BU185,INDEX(피벗!$BL:$CH,MATCH($E185,피벗!$BJ:$BJ,0),0),0)),"")</f>
        <v>홈일반전화</v>
      </c>
      <c r="BU185" s="23">
        <f>IFERROR(LARGE(INDEX(피벗!$BL:$CH,MATCH(성장고객!$E185,피벗!$BJ:$BJ,0),0),2),"")</f>
        <v>61868</v>
      </c>
      <c r="BV185" s="27">
        <f t="shared" si="16"/>
        <v>2.1930748065799335E-2</v>
      </c>
      <c r="BW185" s="17" t="str">
        <f>IFERROR(INDEX(피벗!$BL$5:$CH$5,1,MATCH($BX185,INDEX(피벗!$BL:$CH,MATCH($E185,피벗!$BJ:$BJ,0),0),0)),"")</f>
        <v>IoT</v>
      </c>
      <c r="BX185" s="23">
        <f>IFERROR(LARGE(INDEX(피벗!$BL:$CH,MATCH(성장고객!$E185,피벗!$BJ:$BJ,0),0),3),"")</f>
        <v>16680</v>
      </c>
      <c r="BY185" s="27">
        <f t="shared" si="17"/>
        <v>5.9126669318150396E-3</v>
      </c>
      <c r="BZ185" s="17" t="str">
        <f>IFERROR(INDEX(피벗!$BL$5:$CH$5,1,MATCH($CA185,INDEX(피벗!$BL:$CH,MATCH($E185,피벗!$BJ:$BJ,0),0),0)),"")</f>
        <v/>
      </c>
      <c r="CA185" s="23" t="str">
        <f>IFERROR(LARGE(INDEX(피벗!$BL:$CH,MATCH(성장고객!$E185,피벗!$BJ:$BJ,0),0),4),"")</f>
        <v/>
      </c>
      <c r="CB185" s="27" t="str">
        <f t="shared" si="18"/>
        <v/>
      </c>
      <c r="CC185" s="17" t="str">
        <f>IFERROR(INDEX(피벗!$BL$5:$CH$5,1,MATCH($CD185,INDEX(피벗!$BL:$CH,MATCH($E185,피벗!$BJ:$BJ,0),0),0)),"")</f>
        <v/>
      </c>
      <c r="CD185" s="23" t="str">
        <f>IFERROR(LARGE(INDEX(피벗!$BL:$CH,MATCH(성장고객!$E185,피벗!$BJ:$BJ,0),0),5),"")</f>
        <v/>
      </c>
      <c r="CE185" s="27" t="str">
        <f t="shared" si="19"/>
        <v/>
      </c>
      <c r="CF185" s="23">
        <f>IFERROR(INDEX(피벗!$CI:$CI,MATCH($E185,피벗!$BJ:$BJ,0)),"")</f>
        <v>1828548</v>
      </c>
      <c r="CG185" s="25">
        <f t="shared" si="20"/>
        <v>0.64817717582952805</v>
      </c>
      <c r="CH185" s="17" t="str">
        <f>IFERROR(INDEX(피벗!$EZ$5:$GE$5,1,MATCH($CI185,INDEX(피벗!$EZ:$GE,MATCH($E185,피벗!$EY:$EY,0),0),0)),"")</f>
        <v>데이터플랫폼</v>
      </c>
      <c r="CI185" s="23">
        <f>IFERROR(LARGE(INDEX(피벗!$EZ:$GE,MATCH(성장고객!$E185,피벗!$EY:$EY,0),0),1),"")</f>
        <v>1750000</v>
      </c>
      <c r="CJ185" s="17" t="str">
        <f>IFERROR(INDEX(피벗!$EZ$5:$GE$5,1,MATCH($CK185,INDEX(피벗!$EZ:$GE,MATCH($E185,피벗!$EY:$EY,0),0),0)),"")</f>
        <v>홈일반전화</v>
      </c>
      <c r="CK185" s="23">
        <f>IFERROR(LARGE(INDEX(피벗!$EZ:$GE,MATCH(성장고객!$E185,피벗!$EY:$EY,0),0),2),"")</f>
        <v>416671</v>
      </c>
      <c r="CL185" s="17" t="str">
        <f>IFERROR(INDEX(피벗!$EZ$5:$GE$5,1,MATCH($CM185,INDEX(피벗!$EZ:$GE,MATCH($E185,피벗!$EY:$EY,0),0),0)),"")</f>
        <v>GTV</v>
      </c>
      <c r="CM185" s="23">
        <f>IFERROR(LARGE(INDEX(피벗!$EZ:$GE,MATCH(성장고객!$E185,피벗!$EY:$EY,0),0),3),"")</f>
        <v>377348</v>
      </c>
      <c r="CN185" s="17" t="str">
        <f>IFERROR(INDEX(피벗!$EZ$5:$GE$5,1,MATCH($CO185,INDEX(피벗!$EZ:$GE,MATCH($E185,피벗!$EY:$EY,0),0),0)),"")</f>
        <v>홈지능망</v>
      </c>
      <c r="CO185" s="23">
        <f>IFERROR(LARGE(INDEX(피벗!$EZ:$GE,MATCH(성장고객!$E185,피벗!$EY:$EY,0),0),4),"")</f>
        <v>260363</v>
      </c>
      <c r="CP185" s="17" t="str">
        <f>IFERROR(INDEX(피벗!$EZ$5:$GE$5,1,MATCH($CQ185,INDEX(피벗!$EZ:$GE,MATCH($E185,피벗!$EY:$EY,0),0),0)),"")</f>
        <v>IoT</v>
      </c>
      <c r="CQ185" s="23">
        <f>IFERROR(LARGE(INDEX(피벗!$EZ:$GE,MATCH(성장고객!$E185,피벗!$EY:$EY,0),0),5),"")</f>
        <v>16680</v>
      </c>
      <c r="CR185" s="23">
        <f>IFERROR(INDEX(피벗!$GF:$GF,MATCH($E185,피벗!$EY:$EY,0)),"")</f>
        <v>2821062</v>
      </c>
    </row>
    <row r="186" spans="1:96" x14ac:dyDescent="0.45">
      <c r="A186" s="20" t="s">
        <v>982</v>
      </c>
      <c r="B186" s="20" t="s">
        <v>701</v>
      </c>
      <c r="C186" s="20" t="s">
        <v>30</v>
      </c>
      <c r="D186" s="20" t="s">
        <v>1149</v>
      </c>
      <c r="E186" s="20" t="s">
        <v>725</v>
      </c>
      <c r="F186" s="21" t="s">
        <v>726</v>
      </c>
      <c r="G186" s="21" t="s">
        <v>1</v>
      </c>
      <c r="H186" s="21" t="s">
        <v>0</v>
      </c>
      <c r="I186" s="22" t="s">
        <v>727</v>
      </c>
      <c r="J186" s="22" t="s">
        <v>728</v>
      </c>
      <c r="K186" s="20" t="s">
        <v>0</v>
      </c>
      <c r="L186" s="20" t="s">
        <v>1316</v>
      </c>
      <c r="M186" s="20" t="s">
        <v>1356</v>
      </c>
      <c r="N186" s="20" t="s">
        <v>1336</v>
      </c>
      <c r="O186" s="21" t="s">
        <v>2022</v>
      </c>
      <c r="P186" s="21">
        <v>3</v>
      </c>
      <c r="Q186" s="21" t="s">
        <v>1347</v>
      </c>
      <c r="R186" s="21" t="s">
        <v>1717</v>
      </c>
      <c r="S186" s="21" t="s">
        <v>1321</v>
      </c>
      <c r="T186" s="21" t="s">
        <v>1316</v>
      </c>
      <c r="U186" s="21" t="s">
        <v>1989</v>
      </c>
      <c r="V186" s="21" t="s">
        <v>2023</v>
      </c>
      <c r="W186" s="20" t="s">
        <v>2024</v>
      </c>
      <c r="X186" s="21" t="s">
        <v>2025</v>
      </c>
      <c r="Y186" s="21" t="s">
        <v>2026</v>
      </c>
      <c r="Z186" s="21" t="s">
        <v>2027</v>
      </c>
      <c r="AA186" s="20">
        <v>0</v>
      </c>
      <c r="AB186" s="20" t="s">
        <v>1949</v>
      </c>
      <c r="AC186" s="21" t="s">
        <v>2028</v>
      </c>
      <c r="AD186" s="20" t="s">
        <v>1311</v>
      </c>
      <c r="AE186" s="16" t="str" cm="1">
        <f t="array" ref="AE186">IF(AF186="","",INDEX(전산회선!$E$4:$E$1141,_xlfn.AGGREGATE(15,6,ROW(전산회선!$E$4:$E$1141)-ROW(전산회선!$E$4)+1/((전산회선!$B$4:$B$1141=$E186)*(전산회선!$F$4:$F$1141=AF186)),1)))</f>
        <v>홈일반전화</v>
      </c>
      <c r="AF186" s="16">
        <f>IFERROR(IF(_xlfn.MAXIFS(전산회선!$F$4:$F$1141,전산회선!$B$4:$B$1141,$E186)=0,"",_xlfn.MAXIFS(전산회선!$F$4:$F$1141,전산회선!$B$4:$B$1141,$E186)),"")</f>
        <v>2</v>
      </c>
      <c r="AG186" s="16" t="str" cm="1">
        <f t="array" ref="AG186">IF(AH186="","",INDEX(전산회선!$E$4:$E$1141,_xlfn.AGGREGATE(15,6,ROW(전산회선!$E$4:$E$1141)-ROW(전산회선!$E$4)+1/((전산회선!$B$4:$B$1141=$E186)*(전산회선!$F$4:$F$1141=AH186)),1)))</f>
        <v>GiGA인터넷</v>
      </c>
      <c r="AH186" s="16">
        <f>IFERROR(IF(_xlfn.MAXIFS(전산회선!$F$4:$F$1141,전산회선!$B$4:$B$1141,$E186,전산회선!$F$4:$F$1141,"&lt;"&amp;AF186)=0,"",_xlfn.MAXIFS(전산회선!$F$4:$F$1141,전산회선!$B$4:$B$1141,$E186,전산회선!$F$4:$F$1141,"&lt;"&amp;AF186)),"")</f>
        <v>1</v>
      </c>
      <c r="AI186" s="16" t="str" cm="1">
        <f t="array" ref="AI186">IF(AJ186="","",INDEX(전산회선!$E$4:$E$1141,_xlfn.AGGREGATE(15,6,ROW(전산회선!$E$4:$E$1141)-ROW(전산회선!$E$4)+1/((전산회선!$B$4:$B$1141=$E186)*(전산회선!$F$4:$F$1141=AJ186)),1)))</f>
        <v/>
      </c>
      <c r="AJ186" s="16" t="str">
        <f>IFERROR(IF(_xlfn.MAXIFS(전산회선!$F$4:$F$1141,전산회선!$B$4:$B$1141,$E186,전산회선!$F$4:$F$1141,"&lt;"&amp;AH186)=0,"",_xlfn.MAXIFS(전산회선!$F$4:$F$1141,전산회선!$B$4:$B$1141,$E186,전산회선!$F$4:$F$1141,"&lt;"&amp;AH186)),"")</f>
        <v/>
      </c>
      <c r="AK186" s="16" t="str" cm="1">
        <f t="array" ref="AK186">IF(AL186="","",INDEX(전산회선!$E$4:$E$1141,_xlfn.AGGREGATE(15,6,ROW(전산회선!$E$4:$E$1141)-ROW(전산회선!$E$4)+1/((전산회선!$B$4:$B$1141=$E186)*(전산회선!$F$4:$F$1141=AL186)),1)))</f>
        <v/>
      </c>
      <c r="AL186" s="16" t="str">
        <f>IFERROR(IF(_xlfn.MAXIFS(전산회선!$F$4:$F$1141,전산회선!$B$4:$B$1141,$E186,전산회선!$F$4:$F$1141,"&lt;"&amp;AJ186)=0,"",_xlfn.MAXIFS(전산회선!$F$4:$F$1141,전산회선!$B$4:$B$1141,$E186,전산회선!$F$4:$F$1141,"&lt;"&amp;AJ186)),"")</f>
        <v/>
      </c>
      <c r="AM186" s="16" t="str" cm="1">
        <f t="array" ref="AM186">IF(AN186="","",INDEX(전산회선!$E$4:$E$1141,_xlfn.AGGREGATE(15,6,ROW(전산회선!$E$4:$E$1141)-ROW(전산회선!$E$4)+1/((전산회선!$B$4:$B$1141=$E186)*(전산회선!$F$4:$F$1141=AN186)),1)))</f>
        <v/>
      </c>
      <c r="AN186" s="16" t="str">
        <f>IFERROR(IF(_xlfn.MAXIFS(전산회선!$F$4:$F$1141,전산회선!$B$4:$B$1141,$E186,전산회선!$F$4:$F$1141,"&lt;"&amp;AL186)=0,"",_xlfn.MAXIFS(전산회선!$F$4:$F$1141,전산회선!$B$4:$B$1141,$E186,전산회선!$F$4:$F$1141,"&lt;"&amp;AL186)),"")</f>
        <v/>
      </c>
      <c r="AO186" s="23">
        <v>60600</v>
      </c>
      <c r="AP186" s="23">
        <v>60875</v>
      </c>
      <c r="AQ186" s="23">
        <v>60658</v>
      </c>
      <c r="AR186" s="23">
        <v>60658</v>
      </c>
      <c r="AS186" s="23">
        <v>60687</v>
      </c>
      <c r="AT186" s="23">
        <v>60668</v>
      </c>
      <c r="AU186" s="23">
        <v>54789</v>
      </c>
      <c r="AV186" s="23">
        <v>33153</v>
      </c>
      <c r="AW186" s="23">
        <v>29700</v>
      </c>
      <c r="AX186" s="23">
        <v>29700</v>
      </c>
      <c r="AY186" s="23">
        <v>29700</v>
      </c>
      <c r="AZ186" s="23">
        <v>29700</v>
      </c>
      <c r="BA186" s="23">
        <v>47574</v>
      </c>
      <c r="BB186" s="23">
        <f t="shared" si="14"/>
        <v>570888</v>
      </c>
      <c r="BC186" s="23">
        <v>0</v>
      </c>
      <c r="BD186" s="23">
        <v>0</v>
      </c>
      <c r="BE186" s="23">
        <v>0</v>
      </c>
      <c r="BF186" s="23">
        <v>0</v>
      </c>
      <c r="BG186" s="23">
        <v>0</v>
      </c>
      <c r="BH186" s="23">
        <v>0</v>
      </c>
      <c r="BI186" s="23">
        <v>0</v>
      </c>
      <c r="BJ186" s="23">
        <v>0</v>
      </c>
      <c r="BK186" s="23">
        <v>0</v>
      </c>
      <c r="BL186" s="23">
        <v>0</v>
      </c>
      <c r="BM186" s="23">
        <v>0</v>
      </c>
      <c r="BN186" s="23">
        <v>0</v>
      </c>
      <c r="BO186" s="23">
        <v>0</v>
      </c>
      <c r="BP186" s="23">
        <v>0</v>
      </c>
      <c r="BQ186" s="17" t="str">
        <f>IFERROR(INDEX(피벗!$BL$5:$CH$5,1,MATCH($BR186,INDEX(피벗!$BL:$CH,MATCH($E186,피벗!$BJ:$BJ,0),0),0)),"")</f>
        <v/>
      </c>
      <c r="BR186" s="23" t="str">
        <f>IFERROR(LARGE(INDEX(피벗!$BL:$CH,MATCH(성장고객!$E186,피벗!$BJ:$BJ,0),0),1),"")</f>
        <v/>
      </c>
      <c r="BS186" s="27" t="str">
        <f t="shared" si="15"/>
        <v/>
      </c>
      <c r="BT186" s="17" t="str">
        <f>IFERROR(INDEX(피벗!$BL$5:$CH$5,1,MATCH($BU186,INDEX(피벗!$BL:$CH,MATCH($E186,피벗!$BJ:$BJ,0),0),0)),"")</f>
        <v/>
      </c>
      <c r="BU186" s="23" t="str">
        <f>IFERROR(LARGE(INDEX(피벗!$BL:$CH,MATCH(성장고객!$E186,피벗!$BJ:$BJ,0),0),2),"")</f>
        <v/>
      </c>
      <c r="BV186" s="27" t="str">
        <f t="shared" si="16"/>
        <v/>
      </c>
      <c r="BW186" s="17" t="str">
        <f>IFERROR(INDEX(피벗!$BL$5:$CH$5,1,MATCH($BX186,INDEX(피벗!$BL:$CH,MATCH($E186,피벗!$BJ:$BJ,0),0),0)),"")</f>
        <v/>
      </c>
      <c r="BX186" s="23" t="str">
        <f>IFERROR(LARGE(INDEX(피벗!$BL:$CH,MATCH(성장고객!$E186,피벗!$BJ:$BJ,0),0),3),"")</f>
        <v/>
      </c>
      <c r="BY186" s="27" t="str">
        <f t="shared" si="17"/>
        <v/>
      </c>
      <c r="BZ186" s="17" t="str">
        <f>IFERROR(INDEX(피벗!$BL$5:$CH$5,1,MATCH($CA186,INDEX(피벗!$BL:$CH,MATCH($E186,피벗!$BJ:$BJ,0),0),0)),"")</f>
        <v/>
      </c>
      <c r="CA186" s="23" t="str">
        <f>IFERROR(LARGE(INDEX(피벗!$BL:$CH,MATCH(성장고객!$E186,피벗!$BJ:$BJ,0),0),4),"")</f>
        <v/>
      </c>
      <c r="CB186" s="27" t="str">
        <f t="shared" si="18"/>
        <v/>
      </c>
      <c r="CC186" s="17" t="str">
        <f>IFERROR(INDEX(피벗!$BL$5:$CH$5,1,MATCH($CD186,INDEX(피벗!$BL:$CH,MATCH($E186,피벗!$BJ:$BJ,0),0),0)),"")</f>
        <v/>
      </c>
      <c r="CD186" s="23" t="str">
        <f>IFERROR(LARGE(INDEX(피벗!$BL:$CH,MATCH(성장고객!$E186,피벗!$BJ:$BJ,0),0),5),"")</f>
        <v/>
      </c>
      <c r="CE186" s="27" t="str">
        <f t="shared" si="19"/>
        <v/>
      </c>
      <c r="CF186" s="23" t="str">
        <f>IFERROR(INDEX(피벗!$CI:$CI,MATCH($E186,피벗!$BJ:$BJ,0)),"")</f>
        <v/>
      </c>
      <c r="CG186" s="25" t="str">
        <f t="shared" si="20"/>
        <v/>
      </c>
      <c r="CH186" s="17" t="str">
        <f>IFERROR(INDEX(피벗!$EZ$5:$GE$5,1,MATCH($CI186,INDEX(피벗!$EZ:$GE,MATCH($E186,피벗!$EY:$EY,0),0),0)),"")</f>
        <v>GiGA인터넷</v>
      </c>
      <c r="CI186" s="23">
        <f>IFERROR(LARGE(INDEX(피벗!$EZ:$GE,MATCH(성장고객!$E186,피벗!$EY:$EY,0),0),1),"")</f>
        <v>291600</v>
      </c>
      <c r="CJ186" s="17" t="str">
        <f>IFERROR(INDEX(피벗!$EZ$5:$GE$5,1,MATCH($CK186,INDEX(피벗!$EZ:$GE,MATCH($E186,피벗!$EY:$EY,0),0),0)),"")</f>
        <v>IoT</v>
      </c>
      <c r="CK186" s="23">
        <f>IFERROR(LARGE(INDEX(피벗!$EZ:$GE,MATCH(성장고객!$E186,피벗!$EY:$EY,0),0),2),"")</f>
        <v>175272</v>
      </c>
      <c r="CL186" s="17" t="str">
        <f>IFERROR(INDEX(피벗!$EZ$5:$GE$5,1,MATCH($CM186,INDEX(피벗!$EZ:$GE,MATCH($E186,피벗!$EY:$EY,0),0),0)),"")</f>
        <v>홈일반전화</v>
      </c>
      <c r="CM186" s="23">
        <f>IFERROR(LARGE(INDEX(피벗!$EZ:$GE,MATCH(성장고객!$E186,피벗!$EY:$EY,0),0),3),"")</f>
        <v>65114</v>
      </c>
      <c r="CN186" s="17" t="str">
        <f>IFERROR(INDEX(피벗!$EZ$5:$GE$5,1,MATCH($CO186,INDEX(피벗!$EZ:$GE,MATCH($E186,피벗!$EY:$EY,0),0),0)),"")</f>
        <v>홈지능망</v>
      </c>
      <c r="CO186" s="23">
        <f>IFERROR(LARGE(INDEX(피벗!$EZ:$GE,MATCH(성장고객!$E186,피벗!$EY:$EY,0),0),4),"")</f>
        <v>38902</v>
      </c>
      <c r="CP186" s="17" t="str">
        <f>IFERROR(INDEX(피벗!$EZ$5:$GE$5,1,MATCH($CQ186,INDEX(피벗!$EZ:$GE,MATCH($E186,피벗!$EY:$EY,0),0),0)),"")</f>
        <v/>
      </c>
      <c r="CQ186" s="23" t="str">
        <f>IFERROR(LARGE(INDEX(피벗!$EZ:$GE,MATCH(성장고객!$E186,피벗!$EY:$EY,0),0),5),"")</f>
        <v/>
      </c>
      <c r="CR186" s="23">
        <f>IFERROR(INDEX(피벗!$GF:$GF,MATCH($E186,피벗!$EY:$EY,0)),"")</f>
        <v>570888</v>
      </c>
    </row>
    <row r="187" spans="1:96" x14ac:dyDescent="0.45">
      <c r="A187" s="20" t="s">
        <v>982</v>
      </c>
      <c r="B187" s="20" t="s">
        <v>701</v>
      </c>
      <c r="C187" s="20" t="s">
        <v>30</v>
      </c>
      <c r="D187" s="20" t="s">
        <v>1149</v>
      </c>
      <c r="E187" s="20" t="s">
        <v>1147</v>
      </c>
      <c r="F187" s="21" t="s">
        <v>1148</v>
      </c>
      <c r="G187" s="21" t="s">
        <v>1</v>
      </c>
      <c r="H187" s="21" t="s">
        <v>0</v>
      </c>
      <c r="I187" s="22"/>
      <c r="J187" s="22" t="s">
        <v>704</v>
      </c>
      <c r="K187" s="20" t="s">
        <v>0</v>
      </c>
      <c r="L187" s="20" t="s">
        <v>9</v>
      </c>
      <c r="M187" s="20" t="s">
        <v>9</v>
      </c>
      <c r="N187" s="20" t="s">
        <v>9</v>
      </c>
      <c r="O187" s="21" t="s">
        <v>1968</v>
      </c>
      <c r="P187" s="21">
        <v>10</v>
      </c>
      <c r="Q187" s="21" t="s">
        <v>9</v>
      </c>
      <c r="R187" s="21" t="s">
        <v>9</v>
      </c>
      <c r="S187" s="21" t="s">
        <v>9</v>
      </c>
      <c r="T187" s="21" t="s">
        <v>9</v>
      </c>
      <c r="U187" s="21" t="s">
        <v>9</v>
      </c>
      <c r="V187" s="21" t="s">
        <v>9</v>
      </c>
      <c r="W187" s="20" t="s">
        <v>9</v>
      </c>
      <c r="X187" s="21" t="s">
        <v>9</v>
      </c>
      <c r="Y187" s="21" t="s">
        <v>9</v>
      </c>
      <c r="Z187" s="21" t="s">
        <v>9</v>
      </c>
      <c r="AA187" s="20">
        <v>0</v>
      </c>
      <c r="AB187" s="20" t="s">
        <v>9</v>
      </c>
      <c r="AC187" s="21" t="s">
        <v>9</v>
      </c>
      <c r="AD187" s="20" t="s">
        <v>9</v>
      </c>
      <c r="AE187" s="16" t="str" cm="1">
        <f t="array" ref="AE187">IF(AF187="","",INDEX(전산회선!$E$4:$E$1141,_xlfn.AGGREGATE(15,6,ROW(전산회선!$E$4:$E$1141)-ROW(전산회선!$E$4)+1/((전산회선!$B$4:$B$1141=$E187)*(전산회선!$F$4:$F$1141=AF187)),1)))</f>
        <v>기업인터넷전화</v>
      </c>
      <c r="AF187" s="16">
        <f>IFERROR(IF(_xlfn.MAXIFS(전산회선!$F$4:$F$1141,전산회선!$B$4:$B$1141,$E187)=0,"",_xlfn.MAXIFS(전산회선!$F$4:$F$1141,전산회선!$B$4:$B$1141,$E187)),"")</f>
        <v>5</v>
      </c>
      <c r="AG187" s="16" t="str" cm="1">
        <f t="array" ref="AG187">IF(AH187="","",INDEX(전산회선!$E$4:$E$1141,_xlfn.AGGREGATE(15,6,ROW(전산회선!$E$4:$E$1141)-ROW(전산회선!$E$4)+1/((전산회선!$B$4:$B$1141=$E187)*(전산회선!$F$4:$F$1141=AH187)),1)))</f>
        <v>홈일반전화</v>
      </c>
      <c r="AH187" s="16">
        <f>IFERROR(IF(_xlfn.MAXIFS(전산회선!$F$4:$F$1141,전산회선!$B$4:$B$1141,$E187,전산회선!$F$4:$F$1141,"&lt;"&amp;AF187)=0,"",_xlfn.MAXIFS(전산회선!$F$4:$F$1141,전산회선!$B$4:$B$1141,$E187,전산회선!$F$4:$F$1141,"&lt;"&amp;AF187)),"")</f>
        <v>3</v>
      </c>
      <c r="AI187" s="16" t="str" cm="1">
        <f t="array" ref="AI187">IF(AJ187="","",INDEX(전산회선!$E$4:$E$1141,_xlfn.AGGREGATE(15,6,ROW(전산회선!$E$4:$E$1141)-ROW(전산회선!$E$4)+1/((전산회선!$B$4:$B$1141=$E187)*(전산회선!$F$4:$F$1141=AJ187)),1)))</f>
        <v>GiGA인터넷</v>
      </c>
      <c r="AJ187" s="16">
        <f>IFERROR(IF(_xlfn.MAXIFS(전산회선!$F$4:$F$1141,전산회선!$B$4:$B$1141,$E187,전산회선!$F$4:$F$1141,"&lt;"&amp;AH187)=0,"",_xlfn.MAXIFS(전산회선!$F$4:$F$1141,전산회선!$B$4:$B$1141,$E187,전산회선!$F$4:$F$1141,"&lt;"&amp;AH187)),"")</f>
        <v>2</v>
      </c>
      <c r="AK187" s="16" t="str" cm="1">
        <f t="array" ref="AK187">IF(AL187="","",INDEX(전산회선!$E$4:$E$1141,_xlfn.AGGREGATE(15,6,ROW(전산회선!$E$4:$E$1141)-ROW(전산회선!$E$4)+1/((전산회선!$B$4:$B$1141=$E187)*(전산회선!$F$4:$F$1141=AL187)),1)))</f>
        <v/>
      </c>
      <c r="AL187" s="16" t="str">
        <f>IFERROR(IF(_xlfn.MAXIFS(전산회선!$F$4:$F$1141,전산회선!$B$4:$B$1141,$E187,전산회선!$F$4:$F$1141,"&lt;"&amp;AJ187)=0,"",_xlfn.MAXIFS(전산회선!$F$4:$F$1141,전산회선!$B$4:$B$1141,$E187,전산회선!$F$4:$F$1141,"&lt;"&amp;AJ187)),"")</f>
        <v/>
      </c>
      <c r="AM187" s="16" t="str" cm="1">
        <f t="array" ref="AM187">IF(AN187="","",INDEX(전산회선!$E$4:$E$1141,_xlfn.AGGREGATE(15,6,ROW(전산회선!$E$4:$E$1141)-ROW(전산회선!$E$4)+1/((전산회선!$B$4:$B$1141=$E187)*(전산회선!$F$4:$F$1141=AN187)),1)))</f>
        <v/>
      </c>
      <c r="AN187" s="16" t="str">
        <f>IFERROR(IF(_xlfn.MAXIFS(전산회선!$F$4:$F$1141,전산회선!$B$4:$B$1141,$E187,전산회선!$F$4:$F$1141,"&lt;"&amp;AL187)=0,"",_xlfn.MAXIFS(전산회선!$F$4:$F$1141,전산회선!$B$4:$B$1141,$E187,전산회선!$F$4:$F$1141,"&lt;"&amp;AL187)),"")</f>
        <v/>
      </c>
      <c r="AO187" s="23">
        <v>125002</v>
      </c>
      <c r="AP187" s="23">
        <v>128916</v>
      </c>
      <c r="AQ187" s="23">
        <v>135702</v>
      </c>
      <c r="AR187" s="23">
        <v>144640</v>
      </c>
      <c r="AS187" s="23">
        <v>128421</v>
      </c>
      <c r="AT187" s="23">
        <v>128975</v>
      </c>
      <c r="AU187" s="23">
        <v>127707</v>
      </c>
      <c r="AV187" s="23">
        <v>127167</v>
      </c>
      <c r="AW187" s="23">
        <v>124394</v>
      </c>
      <c r="AX187" s="23">
        <v>118968</v>
      </c>
      <c r="AY187" s="23">
        <v>121463</v>
      </c>
      <c r="AZ187" s="23">
        <v>117689</v>
      </c>
      <c r="BA187" s="23">
        <v>127420.33333333333</v>
      </c>
      <c r="BB187" s="23">
        <f t="shared" si="14"/>
        <v>1529044</v>
      </c>
      <c r="BC187" s="23">
        <v>0</v>
      </c>
      <c r="BD187" s="23">
        <v>0</v>
      </c>
      <c r="BE187" s="23">
        <v>0</v>
      </c>
      <c r="BF187" s="23">
        <v>0</v>
      </c>
      <c r="BG187" s="23">
        <v>0</v>
      </c>
      <c r="BH187" s="23">
        <v>0</v>
      </c>
      <c r="BI187" s="23">
        <v>0</v>
      </c>
      <c r="BJ187" s="23">
        <v>0</v>
      </c>
      <c r="BK187" s="23">
        <v>0</v>
      </c>
      <c r="BL187" s="23">
        <v>0</v>
      </c>
      <c r="BM187" s="23">
        <v>0</v>
      </c>
      <c r="BN187" s="23">
        <v>0</v>
      </c>
      <c r="BO187" s="23">
        <v>0</v>
      </c>
      <c r="BP187" s="23">
        <v>0</v>
      </c>
      <c r="BQ187" s="17" t="str">
        <f>IFERROR(INDEX(피벗!$BL$5:$CH$5,1,MATCH($BR187,INDEX(피벗!$BL:$CH,MATCH($E187,피벗!$BJ:$BJ,0),0),0)),"")</f>
        <v/>
      </c>
      <c r="BR187" s="23" t="str">
        <f>IFERROR(LARGE(INDEX(피벗!$BL:$CH,MATCH(성장고객!$E187,피벗!$BJ:$BJ,0),0),1),"")</f>
        <v/>
      </c>
      <c r="BS187" s="27" t="str">
        <f t="shared" si="15"/>
        <v/>
      </c>
      <c r="BT187" s="17" t="str">
        <f>IFERROR(INDEX(피벗!$BL$5:$CH$5,1,MATCH($BU187,INDEX(피벗!$BL:$CH,MATCH($E187,피벗!$BJ:$BJ,0),0),0)),"")</f>
        <v/>
      </c>
      <c r="BU187" s="23" t="str">
        <f>IFERROR(LARGE(INDEX(피벗!$BL:$CH,MATCH(성장고객!$E187,피벗!$BJ:$BJ,0),0),2),"")</f>
        <v/>
      </c>
      <c r="BV187" s="27" t="str">
        <f t="shared" si="16"/>
        <v/>
      </c>
      <c r="BW187" s="17" t="str">
        <f>IFERROR(INDEX(피벗!$BL$5:$CH$5,1,MATCH($BX187,INDEX(피벗!$BL:$CH,MATCH($E187,피벗!$BJ:$BJ,0),0),0)),"")</f>
        <v/>
      </c>
      <c r="BX187" s="23" t="str">
        <f>IFERROR(LARGE(INDEX(피벗!$BL:$CH,MATCH(성장고객!$E187,피벗!$BJ:$BJ,0),0),3),"")</f>
        <v/>
      </c>
      <c r="BY187" s="27" t="str">
        <f t="shared" si="17"/>
        <v/>
      </c>
      <c r="BZ187" s="17" t="str">
        <f>IFERROR(INDEX(피벗!$BL$5:$CH$5,1,MATCH($CA187,INDEX(피벗!$BL:$CH,MATCH($E187,피벗!$BJ:$BJ,0),0),0)),"")</f>
        <v/>
      </c>
      <c r="CA187" s="23" t="str">
        <f>IFERROR(LARGE(INDEX(피벗!$BL:$CH,MATCH(성장고객!$E187,피벗!$BJ:$BJ,0),0),4),"")</f>
        <v/>
      </c>
      <c r="CB187" s="27" t="str">
        <f t="shared" si="18"/>
        <v/>
      </c>
      <c r="CC187" s="17" t="str">
        <f>IFERROR(INDEX(피벗!$BL$5:$CH$5,1,MATCH($CD187,INDEX(피벗!$BL:$CH,MATCH($E187,피벗!$BJ:$BJ,0),0),0)),"")</f>
        <v/>
      </c>
      <c r="CD187" s="23" t="str">
        <f>IFERROR(LARGE(INDEX(피벗!$BL:$CH,MATCH(성장고객!$E187,피벗!$BJ:$BJ,0),0),5),"")</f>
        <v/>
      </c>
      <c r="CE187" s="27" t="str">
        <f t="shared" si="19"/>
        <v/>
      </c>
      <c r="CF187" s="23" t="str">
        <f>IFERROR(INDEX(피벗!$CI:$CI,MATCH($E187,피벗!$BJ:$BJ,0)),"")</f>
        <v/>
      </c>
      <c r="CG187" s="25" t="str">
        <f t="shared" si="20"/>
        <v/>
      </c>
      <c r="CH187" s="17" t="str">
        <f>IFERROR(INDEX(피벗!$EZ$5:$GE$5,1,MATCH($CI187,INDEX(피벗!$EZ:$GE,MATCH($E187,피벗!$EY:$EY,0),0),0)),"")</f>
        <v>GiGA인터넷</v>
      </c>
      <c r="CI187" s="23">
        <f>IFERROR(LARGE(INDEX(피벗!$EZ:$GE,MATCH(성장고객!$E187,피벗!$EY:$EY,0),0),1),"")</f>
        <v>636000</v>
      </c>
      <c r="CJ187" s="17" t="str">
        <f>IFERROR(INDEX(피벗!$EZ$5:$GE$5,1,MATCH($CK187,INDEX(피벗!$EZ:$GE,MATCH($E187,피벗!$EY:$EY,0),0),0)),"")</f>
        <v>기업인터넷전화</v>
      </c>
      <c r="CK187" s="23">
        <f>IFERROR(LARGE(INDEX(피벗!$EZ:$GE,MATCH(성장고객!$E187,피벗!$EY:$EY,0),0),2),"")</f>
        <v>346053</v>
      </c>
      <c r="CL187" s="17" t="str">
        <f>IFERROR(INDEX(피벗!$EZ$5:$GE$5,1,MATCH($CM187,INDEX(피벗!$EZ:$GE,MATCH($E187,피벗!$EY:$EY,0),0),0)),"")</f>
        <v>홈일반전화</v>
      </c>
      <c r="CM187" s="23">
        <f>IFERROR(LARGE(INDEX(피벗!$EZ:$GE,MATCH(성장고객!$E187,피벗!$EY:$EY,0),0),3),"")</f>
        <v>235777</v>
      </c>
      <c r="CN187" s="17" t="str">
        <f>IFERROR(INDEX(피벗!$EZ$5:$GE$5,1,MATCH($CO187,INDEX(피벗!$EZ:$GE,MATCH($E187,피벗!$EY:$EY,0),0),0)),"")</f>
        <v>홈지능망</v>
      </c>
      <c r="CO187" s="23">
        <f>IFERROR(LARGE(INDEX(피벗!$EZ:$GE,MATCH(성장고객!$E187,피벗!$EY:$EY,0),0),4),"")</f>
        <v>132990</v>
      </c>
      <c r="CP187" s="17" t="str">
        <f>IFERROR(INDEX(피벗!$EZ$5:$GE$5,1,MATCH($CQ187,INDEX(피벗!$EZ:$GE,MATCH($E187,피벗!$EY:$EY,0),0),0)),"")</f>
        <v>인터넷부가</v>
      </c>
      <c r="CQ187" s="23">
        <f>IFERROR(LARGE(INDEX(피벗!$EZ:$GE,MATCH(성장고객!$E187,피벗!$EY:$EY,0),0),5),"")</f>
        <v>130224</v>
      </c>
      <c r="CR187" s="23">
        <f>IFERROR(INDEX(피벗!$GF:$GF,MATCH($E187,피벗!$EY:$EY,0)),"")</f>
        <v>1529044</v>
      </c>
    </row>
    <row r="188" spans="1:96" x14ac:dyDescent="0.45">
      <c r="A188" s="20" t="s">
        <v>982</v>
      </c>
      <c r="B188" s="20" t="s">
        <v>26</v>
      </c>
      <c r="C188" s="20" t="s">
        <v>104</v>
      </c>
      <c r="D188" s="20" t="s">
        <v>1216</v>
      </c>
      <c r="E188" s="20" t="s">
        <v>586</v>
      </c>
      <c r="F188" s="21" t="s">
        <v>587</v>
      </c>
      <c r="G188" s="21" t="s">
        <v>257</v>
      </c>
      <c r="H188" s="21" t="s">
        <v>0</v>
      </c>
      <c r="I188" s="22" t="s">
        <v>588</v>
      </c>
      <c r="J188" s="22" t="s">
        <v>589</v>
      </c>
      <c r="K188" s="20" t="s">
        <v>0</v>
      </c>
      <c r="L188" s="20" t="s">
        <v>1316</v>
      </c>
      <c r="M188" s="20" t="s">
        <v>1562</v>
      </c>
      <c r="N188" s="20" t="s">
        <v>1563</v>
      </c>
      <c r="O188" s="21" t="s">
        <v>1642</v>
      </c>
      <c r="P188" s="21">
        <v>76</v>
      </c>
      <c r="Q188" s="21" t="s">
        <v>1392</v>
      </c>
      <c r="R188" s="21" t="s">
        <v>1320</v>
      </c>
      <c r="S188" s="21" t="s">
        <v>1321</v>
      </c>
      <c r="T188" s="21" t="s">
        <v>1316</v>
      </c>
      <c r="U188" s="21" t="s">
        <v>1393</v>
      </c>
      <c r="V188" s="21" t="s">
        <v>2728</v>
      </c>
      <c r="W188" s="20" t="s">
        <v>2729</v>
      </c>
      <c r="X188" s="21" t="s">
        <v>2730</v>
      </c>
      <c r="Y188" s="21" t="s">
        <v>1606</v>
      </c>
      <c r="Z188" s="21" t="s">
        <v>2731</v>
      </c>
      <c r="AA188" s="20">
        <v>156</v>
      </c>
      <c r="AB188" s="20" t="s">
        <v>1448</v>
      </c>
      <c r="AC188" s="21" t="s">
        <v>1570</v>
      </c>
      <c r="AD188" s="20" t="s">
        <v>1311</v>
      </c>
      <c r="AE188" s="16" t="str" cm="1">
        <f t="array" ref="AE188">IF(AF188="","",INDEX(전산회선!$E$4:$E$1141,_xlfn.AGGREGATE(15,6,ROW(전산회선!$E$4:$E$1141)-ROW(전산회선!$E$4)+1/((전산회선!$B$4:$B$1141=$E188)*(전산회선!$F$4:$F$1141=AF188)),1)))</f>
        <v>기업인터넷전화</v>
      </c>
      <c r="AF188" s="16">
        <f>IFERROR(IF(_xlfn.MAXIFS(전산회선!$F$4:$F$1141,전산회선!$B$4:$B$1141,$E188)=0,"",_xlfn.MAXIFS(전산회선!$F$4:$F$1141,전산회선!$B$4:$B$1141,$E188)),"")</f>
        <v>22</v>
      </c>
      <c r="AG188" s="16" t="str" cm="1">
        <f t="array" ref="AG188">IF(AH188="","",INDEX(전산회선!$E$4:$E$1141,_xlfn.AGGREGATE(15,6,ROW(전산회선!$E$4:$E$1141)-ROW(전산회선!$E$4)+1/((전산회선!$B$4:$B$1141=$E188)*(전산회선!$F$4:$F$1141=AH188)),1)))</f>
        <v>GiGA인터넷</v>
      </c>
      <c r="AH188" s="16">
        <f>IFERROR(IF(_xlfn.MAXIFS(전산회선!$F$4:$F$1141,전산회선!$B$4:$B$1141,$E188,전산회선!$F$4:$F$1141,"&lt;"&amp;AF188)=0,"",_xlfn.MAXIFS(전산회선!$F$4:$F$1141,전산회선!$B$4:$B$1141,$E188,전산회선!$F$4:$F$1141,"&lt;"&amp;AF188)),"")</f>
        <v>20</v>
      </c>
      <c r="AI188" s="16" t="str" cm="1">
        <f t="array" ref="AI188">IF(AJ188="","",INDEX(전산회선!$E$4:$E$1141,_xlfn.AGGREGATE(15,6,ROW(전산회선!$E$4:$E$1141)-ROW(전산회선!$E$4)+1/((전산회선!$B$4:$B$1141=$E188)*(전산회선!$F$4:$F$1141=AJ188)),1)))</f>
        <v>MeGA인터넷</v>
      </c>
      <c r="AJ188" s="16">
        <f>IFERROR(IF(_xlfn.MAXIFS(전산회선!$F$4:$F$1141,전산회선!$B$4:$B$1141,$E188,전산회선!$F$4:$F$1141,"&lt;"&amp;AH188)=0,"",_xlfn.MAXIFS(전산회선!$F$4:$F$1141,전산회선!$B$4:$B$1141,$E188,전산회선!$F$4:$F$1141,"&lt;"&amp;AH188)),"")</f>
        <v>18</v>
      </c>
      <c r="AK188" s="16" t="str" cm="1">
        <f t="array" ref="AK188">IF(AL188="","",INDEX(전산회선!$E$4:$E$1141,_xlfn.AGGREGATE(15,6,ROW(전산회선!$E$4:$E$1141)-ROW(전산회선!$E$4)+1/((전산회선!$B$4:$B$1141=$E188)*(전산회선!$F$4:$F$1141=AL188)),1)))</f>
        <v>홈일반전화</v>
      </c>
      <c r="AL188" s="16">
        <f>IFERROR(IF(_xlfn.MAXIFS(전산회선!$F$4:$F$1141,전산회선!$B$4:$B$1141,$E188,전산회선!$F$4:$F$1141,"&lt;"&amp;AJ188)=0,"",_xlfn.MAXIFS(전산회선!$F$4:$F$1141,전산회선!$B$4:$B$1141,$E188,전산회선!$F$4:$F$1141,"&lt;"&amp;AJ188)),"")</f>
        <v>5</v>
      </c>
      <c r="AM188" s="16" t="str" cm="1">
        <f t="array" ref="AM188">IF(AN188="","",INDEX(전산회선!$E$4:$E$1141,_xlfn.AGGREGATE(15,6,ROW(전산회선!$E$4:$E$1141)-ROW(전산회선!$E$4)+1/((전산회선!$B$4:$B$1141=$E188)*(전산회선!$F$4:$F$1141=AN188)),1)))</f>
        <v>GTV</v>
      </c>
      <c r="AN188" s="16">
        <f>IFERROR(IF(_xlfn.MAXIFS(전산회선!$F$4:$F$1141,전산회선!$B$4:$B$1141,$E188,전산회선!$F$4:$F$1141,"&lt;"&amp;AL188)=0,"",_xlfn.MAXIFS(전산회선!$F$4:$F$1141,전산회선!$B$4:$B$1141,$E188,전산회선!$F$4:$F$1141,"&lt;"&amp;AL188)),"")</f>
        <v>2</v>
      </c>
      <c r="AO188" s="23">
        <v>1659349</v>
      </c>
      <c r="AP188" s="23">
        <v>1660593</v>
      </c>
      <c r="AQ188" s="23">
        <v>1660454</v>
      </c>
      <c r="AR188" s="23">
        <v>1672915</v>
      </c>
      <c r="AS188" s="23">
        <v>1661374</v>
      </c>
      <c r="AT188" s="23">
        <v>1726938</v>
      </c>
      <c r="AU188" s="23">
        <v>1683540</v>
      </c>
      <c r="AV188" s="23">
        <v>1683817</v>
      </c>
      <c r="AW188" s="23">
        <v>1684732</v>
      </c>
      <c r="AX188" s="23">
        <v>1683010</v>
      </c>
      <c r="AY188" s="23">
        <v>1676142</v>
      </c>
      <c r="AZ188" s="23">
        <v>1645899</v>
      </c>
      <c r="BA188" s="23">
        <v>1674896.9166666667</v>
      </c>
      <c r="BB188" s="23">
        <f t="shared" si="14"/>
        <v>20098763</v>
      </c>
      <c r="BC188" s="23">
        <v>1034</v>
      </c>
      <c r="BD188" s="23">
        <v>1775</v>
      </c>
      <c r="BE188" s="23">
        <v>1775</v>
      </c>
      <c r="BF188" s="23">
        <v>1775</v>
      </c>
      <c r="BG188" s="23">
        <v>1775</v>
      </c>
      <c r="BH188" s="23">
        <v>66984</v>
      </c>
      <c r="BI188" s="23">
        <v>25865</v>
      </c>
      <c r="BJ188" s="23">
        <v>25614</v>
      </c>
      <c r="BK188" s="23">
        <v>25614</v>
      </c>
      <c r="BL188" s="23">
        <v>25614</v>
      </c>
      <c r="BM188" s="23">
        <v>25793</v>
      </c>
      <c r="BN188" s="23">
        <v>25614</v>
      </c>
      <c r="BO188" s="23">
        <v>19102.666666666668</v>
      </c>
      <c r="BP188" s="23">
        <v>229232</v>
      </c>
      <c r="BQ188" s="17" t="str">
        <f>IFERROR(INDEX(피벗!$BL$5:$CH$5,1,MATCH($BR188,INDEX(피벗!$BL:$CH,MATCH($E188,피벗!$BJ:$BJ,0),0),0)),"")</f>
        <v>MeGA인터넷</v>
      </c>
      <c r="BR188" s="23">
        <f>IFERROR(LARGE(INDEX(피벗!$BL:$CH,MATCH(성장고객!$E188,피벗!$BJ:$BJ,0),0),1),"")</f>
        <v>112318</v>
      </c>
      <c r="BS188" s="27">
        <f t="shared" si="15"/>
        <v>5.5883041160294297E-3</v>
      </c>
      <c r="BT188" s="17" t="str">
        <f>IFERROR(INDEX(피벗!$BL$5:$CH$5,1,MATCH($BU188,INDEX(피벗!$BL:$CH,MATCH($E188,피벗!$BJ:$BJ,0),0),0)),"")</f>
        <v>홈일반전화</v>
      </c>
      <c r="BU188" s="23">
        <f>IFERROR(LARGE(INDEX(피벗!$BL:$CH,MATCH(성장고객!$E188,피벗!$BJ:$BJ,0),0),2),"")</f>
        <v>82186</v>
      </c>
      <c r="BV188" s="27">
        <f t="shared" si="16"/>
        <v>4.089107374419013E-3</v>
      </c>
      <c r="BW188" s="17" t="str">
        <f>IFERROR(INDEX(피벗!$BL$5:$CH$5,1,MATCH($BX188,INDEX(피벗!$BL:$CH,MATCH($E188,피벗!$BJ:$BJ,0),0),0)),"")</f>
        <v>인터넷부가</v>
      </c>
      <c r="BX188" s="23">
        <f>IFERROR(LARGE(INDEX(피벗!$BL:$CH,MATCH(성장고객!$E188,피벗!$BJ:$BJ,0),0),3),"")</f>
        <v>26593</v>
      </c>
      <c r="BY188" s="27">
        <f t="shared" si="17"/>
        <v>1.3231162534729126E-3</v>
      </c>
      <c r="BZ188" s="17" t="str">
        <f>IFERROR(INDEX(피벗!$BL$5:$CH$5,1,MATCH($CA188,INDEX(피벗!$BL:$CH,MATCH($E188,피벗!$BJ:$BJ,0),0),0)),"")</f>
        <v>기업인터넷전화</v>
      </c>
      <c r="CA188" s="23">
        <f>IFERROR(LARGE(INDEX(피벗!$BL:$CH,MATCH(성장고객!$E188,피벗!$BJ:$BJ,0),0),4),"")</f>
        <v>8135</v>
      </c>
      <c r="CB188" s="27">
        <f t="shared" si="18"/>
        <v>4.0475127747911652E-4</v>
      </c>
      <c r="CC188" s="17" t="str">
        <f>IFERROR(INDEX(피벗!$BL$5:$CH$5,1,MATCH($CD188,INDEX(피벗!$BL:$CH,MATCH($E188,피벗!$BJ:$BJ,0),0),0)),"")</f>
        <v/>
      </c>
      <c r="CD188" s="23" t="str">
        <f>IFERROR(LARGE(INDEX(피벗!$BL:$CH,MATCH(성장고객!$E188,피벗!$BJ:$BJ,0),0),5),"")</f>
        <v/>
      </c>
      <c r="CE188" s="27" t="str">
        <f t="shared" si="19"/>
        <v/>
      </c>
      <c r="CF188" s="23">
        <f>IFERROR(INDEX(피벗!$CI:$CI,MATCH($E188,피벗!$BJ:$BJ,0)),"")</f>
        <v>229232</v>
      </c>
      <c r="CG188" s="25">
        <f t="shared" si="20"/>
        <v>1.1405279021400471E-2</v>
      </c>
      <c r="CH188" s="17" t="str">
        <f>IFERROR(INDEX(피벗!$EZ$5:$GE$5,1,MATCH($CI188,INDEX(피벗!$EZ:$GE,MATCH($E188,피벗!$EY:$EY,0),0),0)),"")</f>
        <v>MeGA인터넷</v>
      </c>
      <c r="CI188" s="23">
        <f>IFERROR(LARGE(INDEX(피벗!$EZ:$GE,MATCH(성장고객!$E188,피벗!$EY:$EY,0),0),1),"")</f>
        <v>9136828</v>
      </c>
      <c r="CJ188" s="17" t="str">
        <f>IFERROR(INDEX(피벗!$EZ$5:$GE$5,1,MATCH($CK188,INDEX(피벗!$EZ:$GE,MATCH($E188,피벗!$EY:$EY,0),0),0)),"")</f>
        <v>GiGA인터넷</v>
      </c>
      <c r="CK188" s="23">
        <f>IFERROR(LARGE(INDEX(피벗!$EZ:$GE,MATCH(성장고객!$E188,피벗!$EY:$EY,0),0),2),"")</f>
        <v>7208791</v>
      </c>
      <c r="CL188" s="17" t="str">
        <f>IFERROR(INDEX(피벗!$EZ$5:$GE$5,1,MATCH($CM188,INDEX(피벗!$EZ:$GE,MATCH($E188,피벗!$EY:$EY,0),0),0)),"")</f>
        <v>인터넷부가</v>
      </c>
      <c r="CM188" s="23">
        <f>IFERROR(LARGE(INDEX(피벗!$EZ:$GE,MATCH(성장고객!$E188,피벗!$EY:$EY,0),0),3),"")</f>
        <v>1457149</v>
      </c>
      <c r="CN188" s="17" t="str">
        <f>IFERROR(INDEX(피벗!$EZ$5:$GE$5,1,MATCH($CO188,INDEX(피벗!$EZ:$GE,MATCH($E188,피벗!$EY:$EY,0),0),0)),"")</f>
        <v>기업인터넷전화</v>
      </c>
      <c r="CO188" s="23">
        <f>IFERROR(LARGE(INDEX(피벗!$EZ:$GE,MATCH(성장고객!$E188,피벗!$EY:$EY,0),0),4),"")</f>
        <v>1052963</v>
      </c>
      <c r="CP188" s="17" t="str">
        <f>IFERROR(INDEX(피벗!$EZ$5:$GE$5,1,MATCH($CQ188,INDEX(피벗!$EZ:$GE,MATCH($E188,피벗!$EY:$EY,0),0),0)),"")</f>
        <v>홈일반전화</v>
      </c>
      <c r="CQ188" s="23">
        <f>IFERROR(LARGE(INDEX(피벗!$EZ:$GE,MATCH(성장고객!$E188,피벗!$EY:$EY,0),0),5),"")</f>
        <v>627205</v>
      </c>
      <c r="CR188" s="23">
        <f>IFERROR(INDEX(피벗!$GF:$GF,MATCH($E188,피벗!$EY:$EY,0)),"")</f>
        <v>20098763</v>
      </c>
    </row>
    <row r="189" spans="1:96" x14ac:dyDescent="0.45">
      <c r="A189" s="20" t="s">
        <v>982</v>
      </c>
      <c r="B189" s="20" t="s">
        <v>29</v>
      </c>
      <c r="C189" s="20" t="s">
        <v>30</v>
      </c>
      <c r="D189" s="20" t="s">
        <v>95</v>
      </c>
      <c r="E189" s="20" t="s">
        <v>1000</v>
      </c>
      <c r="F189" s="21" t="s">
        <v>1001</v>
      </c>
      <c r="G189" s="21" t="s">
        <v>1</v>
      </c>
      <c r="H189" s="21" t="s">
        <v>0</v>
      </c>
      <c r="I189" s="22" t="s">
        <v>39</v>
      </c>
      <c r="J189" s="22" t="s">
        <v>40</v>
      </c>
      <c r="K189" s="20" t="s">
        <v>0</v>
      </c>
      <c r="L189" s="20" t="s">
        <v>1316</v>
      </c>
      <c r="M189" s="20" t="s">
        <v>1311</v>
      </c>
      <c r="N189" s="20" t="s">
        <v>1317</v>
      </c>
      <c r="O189" s="21" t="s">
        <v>1400</v>
      </c>
      <c r="P189" s="21">
        <v>34</v>
      </c>
      <c r="Q189" s="21" t="s">
        <v>1392</v>
      </c>
      <c r="R189" s="21" t="s">
        <v>1320</v>
      </c>
      <c r="S189" s="21" t="s">
        <v>1321</v>
      </c>
      <c r="T189" s="21" t="s">
        <v>1316</v>
      </c>
      <c r="U189" s="21" t="s">
        <v>1359</v>
      </c>
      <c r="V189" s="21" t="s">
        <v>1401</v>
      </c>
      <c r="W189" s="20" t="s">
        <v>1402</v>
      </c>
      <c r="X189" s="21" t="s">
        <v>1403</v>
      </c>
      <c r="Y189" s="21" t="s">
        <v>1404</v>
      </c>
      <c r="Z189" s="21" t="s">
        <v>1405</v>
      </c>
      <c r="AA189" s="20">
        <v>15</v>
      </c>
      <c r="AB189" s="20" t="s">
        <v>1354</v>
      </c>
      <c r="AC189" s="21" t="s">
        <v>1406</v>
      </c>
      <c r="AD189" s="20" t="s">
        <v>1311</v>
      </c>
      <c r="AE189" s="16" t="str" cm="1">
        <f t="array" ref="AE189">IF(AF189="","",INDEX(전산회선!$E$4:$E$1141,_xlfn.AGGREGATE(15,6,ROW(전산회선!$E$4:$E$1141)-ROW(전산회선!$E$4)+1/((전산회선!$B$4:$B$1141=$E189)*(전산회선!$F$4:$F$1141=AF189)),1)))</f>
        <v>5G</v>
      </c>
      <c r="AF189" s="16">
        <f>IFERROR(IF(_xlfn.MAXIFS(전산회선!$F$4:$F$1141,전산회선!$B$4:$B$1141,$E189)=0,"",_xlfn.MAXIFS(전산회선!$F$4:$F$1141,전산회선!$B$4:$B$1141,$E189)),"")</f>
        <v>15</v>
      </c>
      <c r="AG189" s="16" t="str" cm="1">
        <f t="array" ref="AG189">IF(AH189="","",INDEX(전산회선!$E$4:$E$1141,_xlfn.AGGREGATE(15,6,ROW(전산회선!$E$4:$E$1141)-ROW(전산회선!$E$4)+1/((전산회선!$B$4:$B$1141=$E189)*(전산회선!$F$4:$F$1141=AH189)),1)))</f>
        <v>기업인터넷전화</v>
      </c>
      <c r="AH189" s="16">
        <f>IFERROR(IF(_xlfn.MAXIFS(전산회선!$F$4:$F$1141,전산회선!$B$4:$B$1141,$E189,전산회선!$F$4:$F$1141,"&lt;"&amp;AF189)=0,"",_xlfn.MAXIFS(전산회선!$F$4:$F$1141,전산회선!$B$4:$B$1141,$E189,전산회선!$F$4:$F$1141,"&lt;"&amp;AF189)),"")</f>
        <v>8</v>
      </c>
      <c r="AI189" s="16" t="str" cm="1">
        <f t="array" ref="AI189">IF(AJ189="","",INDEX(전산회선!$E$4:$E$1141,_xlfn.AGGREGATE(15,6,ROW(전산회선!$E$4:$E$1141)-ROW(전산회선!$E$4)+1/((전산회선!$B$4:$B$1141=$E189)*(전산회선!$F$4:$F$1141=AJ189)),1)))</f>
        <v>Enterprise무선</v>
      </c>
      <c r="AJ189" s="16">
        <f>IFERROR(IF(_xlfn.MAXIFS(전산회선!$F$4:$F$1141,전산회선!$B$4:$B$1141,$E189,전산회선!$F$4:$F$1141,"&lt;"&amp;AH189)=0,"",_xlfn.MAXIFS(전산회선!$F$4:$F$1141,전산회선!$B$4:$B$1141,$E189,전산회선!$F$4:$F$1141,"&lt;"&amp;AH189)),"")</f>
        <v>7</v>
      </c>
      <c r="AK189" s="16" t="str" cm="1">
        <f t="array" ref="AK189">IF(AL189="","",INDEX(전산회선!$E$4:$E$1141,_xlfn.AGGREGATE(15,6,ROW(전산회선!$E$4:$E$1141)-ROW(전산회선!$E$4)+1/((전산회선!$B$4:$B$1141=$E189)*(전산회선!$F$4:$F$1141=AL189)),1)))</f>
        <v>홈일반전화</v>
      </c>
      <c r="AL189" s="16">
        <f>IFERROR(IF(_xlfn.MAXIFS(전산회선!$F$4:$F$1141,전산회선!$B$4:$B$1141,$E189,전산회선!$F$4:$F$1141,"&lt;"&amp;AJ189)=0,"",_xlfn.MAXIFS(전산회선!$F$4:$F$1141,전산회선!$B$4:$B$1141,$E189,전산회선!$F$4:$F$1141,"&lt;"&amp;AJ189)),"")</f>
        <v>2</v>
      </c>
      <c r="AM189" s="16" t="str" cm="1">
        <f t="array" ref="AM189">IF(AN189="","",INDEX(전산회선!$E$4:$E$1141,_xlfn.AGGREGATE(15,6,ROW(전산회선!$E$4:$E$1141)-ROW(전산회선!$E$4)+1/((전산회선!$B$4:$B$1141=$E189)*(전산회선!$F$4:$F$1141=AN189)),1)))</f>
        <v>기업인터넷</v>
      </c>
      <c r="AN189" s="16">
        <f>IFERROR(IF(_xlfn.MAXIFS(전산회선!$F$4:$F$1141,전산회선!$B$4:$B$1141,$E189,전산회선!$F$4:$F$1141,"&lt;"&amp;AL189)=0,"",_xlfn.MAXIFS(전산회선!$F$4:$F$1141,전산회선!$B$4:$B$1141,$E189,전산회선!$F$4:$F$1141,"&lt;"&amp;AL189)),"")</f>
        <v>1</v>
      </c>
      <c r="AO189" s="23">
        <v>1503438.54</v>
      </c>
      <c r="AP189" s="23">
        <v>1427917.1430000002</v>
      </c>
      <c r="AQ189" s="23">
        <v>1360948.8199999998</v>
      </c>
      <c r="AR189" s="23">
        <v>1344991.0529999998</v>
      </c>
      <c r="AS189" s="23">
        <v>1331971.0079999999</v>
      </c>
      <c r="AT189" s="23">
        <v>1242206.588</v>
      </c>
      <c r="AU189" s="23">
        <v>1271398.567</v>
      </c>
      <c r="AV189" s="23">
        <v>1217787.567</v>
      </c>
      <c r="AW189" s="23">
        <v>1219447.9750000001</v>
      </c>
      <c r="AX189" s="23">
        <v>1183059.094</v>
      </c>
      <c r="AY189" s="23">
        <v>1193127.094</v>
      </c>
      <c r="AZ189" s="23">
        <v>1196603.094</v>
      </c>
      <c r="BA189" s="23">
        <v>1291074.7119166667</v>
      </c>
      <c r="BB189" s="23">
        <f t="shared" si="14"/>
        <v>15492896.543</v>
      </c>
      <c r="BC189" s="23">
        <v>0</v>
      </c>
      <c r="BD189" s="23">
        <v>0</v>
      </c>
      <c r="BE189" s="23">
        <v>0</v>
      </c>
      <c r="BF189" s="23">
        <v>0</v>
      </c>
      <c r="BG189" s="23">
        <v>0</v>
      </c>
      <c r="BH189" s="23">
        <v>0</v>
      </c>
      <c r="BI189" s="23">
        <v>0</v>
      </c>
      <c r="BJ189" s="23">
        <v>0</v>
      </c>
      <c r="BK189" s="23">
        <v>0</v>
      </c>
      <c r="BL189" s="23">
        <v>0</v>
      </c>
      <c r="BM189" s="23">
        <v>0</v>
      </c>
      <c r="BN189" s="23">
        <v>0</v>
      </c>
      <c r="BO189" s="23">
        <v>0</v>
      </c>
      <c r="BP189" s="23">
        <v>0</v>
      </c>
      <c r="BQ189" s="17" t="str">
        <f>IFERROR(INDEX(피벗!$BL$5:$CH$5,1,MATCH($BR189,INDEX(피벗!$BL:$CH,MATCH($E189,피벗!$BJ:$BJ,0),0),0)),"")</f>
        <v/>
      </c>
      <c r="BR189" s="23" t="str">
        <f>IFERROR(LARGE(INDEX(피벗!$BL:$CH,MATCH(성장고객!$E189,피벗!$BJ:$BJ,0),0),1),"")</f>
        <v/>
      </c>
      <c r="BS189" s="27" t="str">
        <f t="shared" si="15"/>
        <v/>
      </c>
      <c r="BT189" s="17" t="str">
        <f>IFERROR(INDEX(피벗!$BL$5:$CH$5,1,MATCH($BU189,INDEX(피벗!$BL:$CH,MATCH($E189,피벗!$BJ:$BJ,0),0),0)),"")</f>
        <v/>
      </c>
      <c r="BU189" s="23" t="str">
        <f>IFERROR(LARGE(INDEX(피벗!$BL:$CH,MATCH(성장고객!$E189,피벗!$BJ:$BJ,0),0),2),"")</f>
        <v/>
      </c>
      <c r="BV189" s="27" t="str">
        <f t="shared" si="16"/>
        <v/>
      </c>
      <c r="BW189" s="17" t="str">
        <f>IFERROR(INDEX(피벗!$BL$5:$CH$5,1,MATCH($BX189,INDEX(피벗!$BL:$CH,MATCH($E189,피벗!$BJ:$BJ,0),0),0)),"")</f>
        <v/>
      </c>
      <c r="BX189" s="23" t="str">
        <f>IFERROR(LARGE(INDEX(피벗!$BL:$CH,MATCH(성장고객!$E189,피벗!$BJ:$BJ,0),0),3),"")</f>
        <v/>
      </c>
      <c r="BY189" s="27" t="str">
        <f t="shared" si="17"/>
        <v/>
      </c>
      <c r="BZ189" s="17" t="str">
        <f>IFERROR(INDEX(피벗!$BL$5:$CH$5,1,MATCH($CA189,INDEX(피벗!$BL:$CH,MATCH($E189,피벗!$BJ:$BJ,0),0),0)),"")</f>
        <v/>
      </c>
      <c r="CA189" s="23" t="str">
        <f>IFERROR(LARGE(INDEX(피벗!$BL:$CH,MATCH(성장고객!$E189,피벗!$BJ:$BJ,0),0),4),"")</f>
        <v/>
      </c>
      <c r="CB189" s="27" t="str">
        <f t="shared" si="18"/>
        <v/>
      </c>
      <c r="CC189" s="17" t="str">
        <f>IFERROR(INDEX(피벗!$BL$5:$CH$5,1,MATCH($CD189,INDEX(피벗!$BL:$CH,MATCH($E189,피벗!$BJ:$BJ,0),0),0)),"")</f>
        <v/>
      </c>
      <c r="CD189" s="23" t="str">
        <f>IFERROR(LARGE(INDEX(피벗!$BL:$CH,MATCH(성장고객!$E189,피벗!$BJ:$BJ,0),0),5),"")</f>
        <v/>
      </c>
      <c r="CE189" s="27" t="str">
        <f t="shared" si="19"/>
        <v/>
      </c>
      <c r="CF189" s="23" t="str">
        <f>IFERROR(INDEX(피벗!$CI:$CI,MATCH($E189,피벗!$BJ:$BJ,0)),"")</f>
        <v/>
      </c>
      <c r="CG189" s="25" t="str">
        <f t="shared" si="20"/>
        <v/>
      </c>
      <c r="CH189" s="17" t="str">
        <f>IFERROR(INDEX(피벗!$EZ$5:$GE$5,1,MATCH($CI189,INDEX(피벗!$EZ:$GE,MATCH($E189,피벗!$EY:$EY,0),0),0)),"")</f>
        <v>5G</v>
      </c>
      <c r="CI189" s="23">
        <f>IFERROR(LARGE(INDEX(피벗!$EZ:$GE,MATCH(성장고객!$E189,피벗!$EY:$EY,0),0),1),"")</f>
        <v>8046422.5429999996</v>
      </c>
      <c r="CJ189" s="17" t="str">
        <f>IFERROR(INDEX(피벗!$EZ$5:$GE$5,1,MATCH($CK189,INDEX(피벗!$EZ:$GE,MATCH($E189,피벗!$EY:$EY,0),0),0)),"")</f>
        <v>기업인터넷</v>
      </c>
      <c r="CK189" s="23">
        <f>IFERROR(LARGE(INDEX(피벗!$EZ:$GE,MATCH(성장고객!$E189,피벗!$EY:$EY,0),0),2),"")</f>
        <v>5400000</v>
      </c>
      <c r="CL189" s="17" t="str">
        <f>IFERROR(INDEX(피벗!$EZ$5:$GE$5,1,MATCH($CM189,INDEX(피벗!$EZ:$GE,MATCH($E189,피벗!$EY:$EY,0),0),0)),"")</f>
        <v>Enterprise무선</v>
      </c>
      <c r="CM189" s="23">
        <f>IFERROR(LARGE(INDEX(피벗!$EZ:$GE,MATCH(성장고객!$E189,피벗!$EY:$EY,0),0),3),"")</f>
        <v>1372015</v>
      </c>
      <c r="CN189" s="17" t="str">
        <f>IFERROR(INDEX(피벗!$EZ$5:$GE$5,1,MATCH($CO189,INDEX(피벗!$EZ:$GE,MATCH($E189,피벗!$EY:$EY,0),0),0)),"")</f>
        <v>GiGA인터넷</v>
      </c>
      <c r="CO189" s="23">
        <f>IFERROR(LARGE(INDEX(피벗!$EZ:$GE,MATCH(성장고객!$E189,피벗!$EY:$EY,0),0),4),"")</f>
        <v>324000</v>
      </c>
      <c r="CP189" s="17" t="str">
        <f>IFERROR(INDEX(피벗!$EZ$5:$GE$5,1,MATCH($CQ189,INDEX(피벗!$EZ:$GE,MATCH($E189,피벗!$EY:$EY,0),0),0)),"")</f>
        <v>LTE</v>
      </c>
      <c r="CQ189" s="23">
        <f>IFERROR(LARGE(INDEX(피벗!$EZ:$GE,MATCH(성장고객!$E189,피벗!$EY:$EY,0),0),5),"")</f>
        <v>167725</v>
      </c>
      <c r="CR189" s="23">
        <f>IFERROR(INDEX(피벗!$GF:$GF,MATCH($E189,피벗!$EY:$EY,0)),"")</f>
        <v>15492896.543</v>
      </c>
    </row>
    <row r="190" spans="1:96" x14ac:dyDescent="0.45">
      <c r="A190" s="20" t="s">
        <v>982</v>
      </c>
      <c r="B190" s="20" t="s">
        <v>701</v>
      </c>
      <c r="C190" s="20" t="s">
        <v>104</v>
      </c>
      <c r="D190" s="20" t="s">
        <v>792</v>
      </c>
      <c r="E190" s="20" t="s">
        <v>824</v>
      </c>
      <c r="F190" s="21" t="s">
        <v>825</v>
      </c>
      <c r="G190" s="21" t="s">
        <v>1</v>
      </c>
      <c r="H190" s="21" t="s">
        <v>0</v>
      </c>
      <c r="I190" s="22" t="s">
        <v>826</v>
      </c>
      <c r="J190" s="22" t="s">
        <v>827</v>
      </c>
      <c r="K190" s="20" t="s">
        <v>0</v>
      </c>
      <c r="L190" s="20" t="s">
        <v>1316</v>
      </c>
      <c r="M190" s="20" t="s">
        <v>1389</v>
      </c>
      <c r="N190" s="20" t="s">
        <v>1390</v>
      </c>
      <c r="O190" s="21" t="s">
        <v>1441</v>
      </c>
      <c r="P190" s="21">
        <v>11</v>
      </c>
      <c r="Q190" s="21" t="s">
        <v>1392</v>
      </c>
      <c r="R190" s="21" t="s">
        <v>1320</v>
      </c>
      <c r="S190" s="21" t="s">
        <v>1321</v>
      </c>
      <c r="T190" s="21" t="s">
        <v>1316</v>
      </c>
      <c r="U190" s="21" t="s">
        <v>1393</v>
      </c>
      <c r="V190" s="21" t="s">
        <v>2148</v>
      </c>
      <c r="W190" s="20" t="s">
        <v>2149</v>
      </c>
      <c r="X190" s="21" t="s">
        <v>2150</v>
      </c>
      <c r="Y190" s="21" t="s">
        <v>2151</v>
      </c>
      <c r="Z190" s="21" t="s">
        <v>2152</v>
      </c>
      <c r="AA190" s="20">
        <v>29</v>
      </c>
      <c r="AB190" s="20" t="s">
        <v>1473</v>
      </c>
      <c r="AC190" s="21" t="s">
        <v>1456</v>
      </c>
      <c r="AD190" s="20" t="s">
        <v>1311</v>
      </c>
      <c r="AE190" s="16" t="str" cm="1">
        <f t="array" ref="AE190">IF(AF190="","",INDEX(전산회선!$E$4:$E$1141,_xlfn.AGGREGATE(15,6,ROW(전산회선!$E$4:$E$1141)-ROW(전산회선!$E$4)+1/((전산회선!$B$4:$B$1141=$E190)*(전산회선!$F$4:$F$1141=AF190)),1)))</f>
        <v>GiGA인터넷</v>
      </c>
      <c r="AF190" s="16">
        <f>IFERROR(IF(_xlfn.MAXIFS(전산회선!$F$4:$F$1141,전산회선!$B$4:$B$1141,$E190)=0,"",_xlfn.MAXIFS(전산회선!$F$4:$F$1141,전산회선!$B$4:$B$1141,$E190)),"")</f>
        <v>5</v>
      </c>
      <c r="AG190" s="16" t="str" cm="1">
        <f t="array" ref="AG190">IF(AH190="","",INDEX(전산회선!$E$4:$E$1141,_xlfn.AGGREGATE(15,6,ROW(전산회선!$E$4:$E$1141)-ROW(전산회선!$E$4)+1/((전산회선!$B$4:$B$1141=$E190)*(전산회선!$F$4:$F$1141=AH190)),1)))</f>
        <v>GTV Biz</v>
      </c>
      <c r="AH190" s="16">
        <f>IFERROR(IF(_xlfn.MAXIFS(전산회선!$F$4:$F$1141,전산회선!$B$4:$B$1141,$E190,전산회선!$F$4:$F$1141,"&lt;"&amp;AF190)=0,"",_xlfn.MAXIFS(전산회선!$F$4:$F$1141,전산회선!$B$4:$B$1141,$E190,전산회선!$F$4:$F$1141,"&lt;"&amp;AF190)),"")</f>
        <v>2</v>
      </c>
      <c r="AI190" s="16" t="str" cm="1">
        <f t="array" ref="AI190">IF(AJ190="","",INDEX(전산회선!$E$4:$E$1141,_xlfn.AGGREGATE(15,6,ROW(전산회선!$E$4:$E$1141)-ROW(전산회선!$E$4)+1/((전산회선!$B$4:$B$1141=$E190)*(전산회선!$F$4:$F$1141=AJ190)),1)))</f>
        <v>GTV</v>
      </c>
      <c r="AJ190" s="16">
        <f>IFERROR(IF(_xlfn.MAXIFS(전산회선!$F$4:$F$1141,전산회선!$B$4:$B$1141,$E190,전산회선!$F$4:$F$1141,"&lt;"&amp;AH190)=0,"",_xlfn.MAXIFS(전산회선!$F$4:$F$1141,전산회선!$B$4:$B$1141,$E190,전산회선!$F$4:$F$1141,"&lt;"&amp;AH190)),"")</f>
        <v>1</v>
      </c>
      <c r="AK190" s="16" t="str" cm="1">
        <f t="array" ref="AK190">IF(AL190="","",INDEX(전산회선!$E$4:$E$1141,_xlfn.AGGREGATE(15,6,ROW(전산회선!$E$4:$E$1141)-ROW(전산회선!$E$4)+1/((전산회선!$B$4:$B$1141=$E190)*(전산회선!$F$4:$F$1141=AL190)),1)))</f>
        <v/>
      </c>
      <c r="AL190" s="16" t="str">
        <f>IFERROR(IF(_xlfn.MAXIFS(전산회선!$F$4:$F$1141,전산회선!$B$4:$B$1141,$E190,전산회선!$F$4:$F$1141,"&lt;"&amp;AJ190)=0,"",_xlfn.MAXIFS(전산회선!$F$4:$F$1141,전산회선!$B$4:$B$1141,$E190,전산회선!$F$4:$F$1141,"&lt;"&amp;AJ190)),"")</f>
        <v/>
      </c>
      <c r="AM190" s="16" t="str" cm="1">
        <f t="array" ref="AM190">IF(AN190="","",INDEX(전산회선!$E$4:$E$1141,_xlfn.AGGREGATE(15,6,ROW(전산회선!$E$4:$E$1141)-ROW(전산회선!$E$4)+1/((전산회선!$B$4:$B$1141=$E190)*(전산회선!$F$4:$F$1141=AN190)),1)))</f>
        <v/>
      </c>
      <c r="AN190" s="16" t="str">
        <f>IFERROR(IF(_xlfn.MAXIFS(전산회선!$F$4:$F$1141,전산회선!$B$4:$B$1141,$E190,전산회선!$F$4:$F$1141,"&lt;"&amp;AL190)=0,"",_xlfn.MAXIFS(전산회선!$F$4:$F$1141,전산회선!$B$4:$B$1141,$E190,전산회선!$F$4:$F$1141,"&lt;"&amp;AL190)),"")</f>
        <v/>
      </c>
      <c r="AO190" s="23">
        <v>60913</v>
      </c>
      <c r="AP190" s="23">
        <v>60913</v>
      </c>
      <c r="AQ190" s="23">
        <v>67295</v>
      </c>
      <c r="AR190" s="23">
        <v>136603</v>
      </c>
      <c r="AS190" s="23">
        <v>173325</v>
      </c>
      <c r="AT190" s="23">
        <v>112635</v>
      </c>
      <c r="AU190" s="23">
        <v>124048</v>
      </c>
      <c r="AV190" s="23">
        <v>149596.99999999997</v>
      </c>
      <c r="AW190" s="23">
        <v>186018.99999999997</v>
      </c>
      <c r="AX190" s="23">
        <v>558222.00000000012</v>
      </c>
      <c r="AY190" s="23">
        <v>174560.99999999997</v>
      </c>
      <c r="AZ190" s="23">
        <v>216080.99999999997</v>
      </c>
      <c r="BA190" s="23">
        <v>168351</v>
      </c>
      <c r="BB190" s="23">
        <f t="shared" si="14"/>
        <v>2020212</v>
      </c>
      <c r="BC190" s="23">
        <v>0</v>
      </c>
      <c r="BD190" s="23">
        <v>0</v>
      </c>
      <c r="BE190" s="23">
        <v>6382</v>
      </c>
      <c r="BF190" s="23">
        <v>75690</v>
      </c>
      <c r="BG190" s="23">
        <v>112412</v>
      </c>
      <c r="BH190" s="23">
        <v>51722</v>
      </c>
      <c r="BI190" s="23">
        <v>63135</v>
      </c>
      <c r="BJ190" s="23">
        <v>88684</v>
      </c>
      <c r="BK190" s="23">
        <v>88684</v>
      </c>
      <c r="BL190" s="23">
        <v>497309</v>
      </c>
      <c r="BM190" s="23">
        <v>113648</v>
      </c>
      <c r="BN190" s="23">
        <v>155168</v>
      </c>
      <c r="BO190" s="23">
        <v>104402.83333333333</v>
      </c>
      <c r="BP190" s="23">
        <v>1252834</v>
      </c>
      <c r="BQ190" s="17" t="str">
        <f>IFERROR(INDEX(피벗!$BL$5:$CH$5,1,MATCH($BR190,INDEX(피벗!$BL:$CH,MATCH($E190,피벗!$BJ:$BJ,0),0),0)),"")</f>
        <v>GiGA인터넷</v>
      </c>
      <c r="BR190" s="23">
        <f>IFERROR(LARGE(INDEX(피벗!$BL:$CH,MATCH(성장고객!$E190,피벗!$BJ:$BJ,0),0),1),"")</f>
        <v>658593</v>
      </c>
      <c r="BS190" s="27">
        <f t="shared" si="15"/>
        <v>0.32600192455049271</v>
      </c>
      <c r="BT190" s="17" t="str">
        <f>IFERROR(INDEX(피벗!$BL$5:$CH$5,1,MATCH($BU190,INDEX(피벗!$BL:$CH,MATCH($E190,피벗!$BJ:$BJ,0),0),0)),"")</f>
        <v>인터넷부가</v>
      </c>
      <c r="BU190" s="23">
        <f>IFERROR(LARGE(INDEX(피벗!$BL:$CH,MATCH(성장고객!$E190,피벗!$BJ:$BJ,0),0),2),"")</f>
        <v>390029</v>
      </c>
      <c r="BV190" s="27">
        <f t="shared" si="16"/>
        <v>0.19306340126679775</v>
      </c>
      <c r="BW190" s="17" t="str">
        <f>IFERROR(INDEX(피벗!$BL$5:$CH$5,1,MATCH($BX190,INDEX(피벗!$BL:$CH,MATCH($E190,피벗!$BJ:$BJ,0),0),0)),"")</f>
        <v>홈일반전화</v>
      </c>
      <c r="BX190" s="23">
        <f>IFERROR(LARGE(INDEX(피벗!$BL:$CH,MATCH(성장고객!$E190,피벗!$BJ:$BJ,0),0),3),"")</f>
        <v>101174.16199999998</v>
      </c>
      <c r="BY190" s="27">
        <f t="shared" si="17"/>
        <v>5.0080962790043808E-2</v>
      </c>
      <c r="BZ190" s="17" t="str">
        <f>IFERROR(INDEX(피벗!$BL$5:$CH$5,1,MATCH($CA190,INDEX(피벗!$BL:$CH,MATCH($E190,피벗!$BJ:$BJ,0),0),0)),"")</f>
        <v>GTV Biz</v>
      </c>
      <c r="CA190" s="23">
        <f>IFERROR(LARGE(INDEX(피벗!$BL:$CH,MATCH(성장고객!$E190,피벗!$BJ:$BJ,0),0),4),"")</f>
        <v>41400</v>
      </c>
      <c r="CB190" s="27">
        <f t="shared" si="18"/>
        <v>2.0492898765080099E-2</v>
      </c>
      <c r="CC190" s="17" t="str">
        <f>IFERROR(INDEX(피벗!$BL$5:$CH$5,1,MATCH($CD190,INDEX(피벗!$BL:$CH,MATCH($E190,피벗!$BJ:$BJ,0),0),0)),"")</f>
        <v>홈지능망</v>
      </c>
      <c r="CD190" s="23">
        <f>IFERROR(LARGE(INDEX(피벗!$BL:$CH,MATCH(성장고객!$E190,피벗!$BJ:$BJ,0),0),5),"")</f>
        <v>29595.837999999996</v>
      </c>
      <c r="CE190" s="27">
        <f t="shared" si="19"/>
        <v>1.4649867439654846E-2</v>
      </c>
      <c r="CF190" s="23">
        <f>IFERROR(INDEX(피벗!$CI:$CI,MATCH($E190,피벗!$BJ:$BJ,0)),"")</f>
        <v>1252834</v>
      </c>
      <c r="CG190" s="25">
        <f t="shared" si="20"/>
        <v>0.62014976646015374</v>
      </c>
      <c r="CH190" s="17" t="str">
        <f>IFERROR(INDEX(피벗!$EZ$5:$GE$5,1,MATCH($CI190,INDEX(피벗!$EZ:$GE,MATCH($E190,피벗!$EY:$EY,0),0),0)),"")</f>
        <v>GiGA인터넷</v>
      </c>
      <c r="CI190" s="23">
        <f>IFERROR(LARGE(INDEX(피벗!$EZ:$GE,MATCH(성장고객!$E190,피벗!$EY:$EY,0),0),1),"")</f>
        <v>1126427</v>
      </c>
      <c r="CJ190" s="17" t="str">
        <f>IFERROR(INDEX(피벗!$EZ$5:$GE$5,1,MATCH($CK190,INDEX(피벗!$EZ:$GE,MATCH($E190,피벗!$EY:$EY,0),0),0)),"")</f>
        <v>인터넷부가</v>
      </c>
      <c r="CK190" s="23">
        <f>IFERROR(LARGE(INDEX(피벗!$EZ:$GE,MATCH(성장고객!$E190,피벗!$EY:$EY,0),0),2),"")</f>
        <v>449362</v>
      </c>
      <c r="CL190" s="17" t="str">
        <f>IFERROR(INDEX(피벗!$EZ$5:$GE$5,1,MATCH($CM190,INDEX(피벗!$EZ:$GE,MATCH($E190,피벗!$EY:$EY,0),0),0)),"")</f>
        <v>홈일반전화</v>
      </c>
      <c r="CM190" s="23">
        <f>IFERROR(LARGE(INDEX(피벗!$EZ:$GE,MATCH(성장고객!$E190,피벗!$EY:$EY,0),0),3),"")</f>
        <v>166506.84199999998</v>
      </c>
      <c r="CN190" s="17" t="str">
        <f>IFERROR(INDEX(피벗!$EZ$5:$GE$5,1,MATCH($CO190,INDEX(피벗!$EZ:$GE,MATCH($E190,피벗!$EY:$EY,0),0),0)),"")</f>
        <v>GTV</v>
      </c>
      <c r="CO190" s="23">
        <f>IFERROR(LARGE(INDEX(피벗!$EZ:$GE,MATCH(성장고객!$E190,피벗!$EY:$EY,0),0),4),"")</f>
        <v>90143</v>
      </c>
      <c r="CP190" s="17" t="str">
        <f>IFERROR(INDEX(피벗!$EZ$5:$GE$5,1,MATCH($CQ190,INDEX(피벗!$EZ:$GE,MATCH($E190,피벗!$EY:$EY,0),0),0)),"")</f>
        <v>홈지능망</v>
      </c>
      <c r="CQ190" s="23">
        <f>IFERROR(LARGE(INDEX(피벗!$EZ:$GE,MATCH(성장고객!$E190,피벗!$EY:$EY,0),0),5),"")</f>
        <v>78731.15800000001</v>
      </c>
      <c r="CR190" s="23">
        <f>IFERROR(INDEX(피벗!$GF:$GF,MATCH($E190,피벗!$EY:$EY,0)),"")</f>
        <v>2020212</v>
      </c>
    </row>
    <row r="191" spans="1:96" x14ac:dyDescent="0.45">
      <c r="A191" s="20" t="s">
        <v>982</v>
      </c>
      <c r="B191" s="20" t="s">
        <v>26</v>
      </c>
      <c r="C191" s="20" t="s">
        <v>104</v>
      </c>
      <c r="D191" s="20" t="s">
        <v>984</v>
      </c>
      <c r="E191" s="20" t="s">
        <v>288</v>
      </c>
      <c r="F191" s="21" t="s">
        <v>289</v>
      </c>
      <c r="G191" s="21" t="s">
        <v>257</v>
      </c>
      <c r="H191" s="21" t="s">
        <v>0</v>
      </c>
      <c r="I191" s="22" t="s">
        <v>290</v>
      </c>
      <c r="J191" s="22" t="s">
        <v>291</v>
      </c>
      <c r="K191" s="20" t="s">
        <v>0</v>
      </c>
      <c r="L191" s="20" t="s">
        <v>1316</v>
      </c>
      <c r="M191" s="20" t="s">
        <v>1755</v>
      </c>
      <c r="N191" s="20" t="s">
        <v>1336</v>
      </c>
      <c r="O191" s="21" t="s">
        <v>2721</v>
      </c>
      <c r="P191" s="21">
        <v>2</v>
      </c>
      <c r="Q191" s="21" t="s">
        <v>1338</v>
      </c>
      <c r="R191" s="21" t="s">
        <v>1339</v>
      </c>
      <c r="S191" s="21" t="s">
        <v>1321</v>
      </c>
      <c r="T191" s="21" t="s">
        <v>1316</v>
      </c>
      <c r="U191" s="21" t="s">
        <v>2722</v>
      </c>
      <c r="V191" s="21" t="s">
        <v>2723</v>
      </c>
      <c r="W191" s="20" t="s">
        <v>9</v>
      </c>
      <c r="X191" s="21" t="s">
        <v>2724</v>
      </c>
      <c r="Y191" s="21" t="s">
        <v>2725</v>
      </c>
      <c r="Z191" s="21" t="s">
        <v>2726</v>
      </c>
      <c r="AA191" s="20">
        <v>0</v>
      </c>
      <c r="AB191" s="20" t="s">
        <v>1587</v>
      </c>
      <c r="AC191" s="21" t="s">
        <v>2727</v>
      </c>
      <c r="AD191" s="20" t="s">
        <v>1311</v>
      </c>
      <c r="AE191" s="16" t="str" cm="1">
        <f t="array" ref="AE191">IF(AF191="","",INDEX(전산회선!$E$4:$E$1141,_xlfn.AGGREGATE(15,6,ROW(전산회선!$E$4:$E$1141)-ROW(전산회선!$E$4)+1/((전산회선!$B$4:$B$1141=$E191)*(전산회선!$F$4:$F$1141=AF191)),1)))</f>
        <v>홈일반전화</v>
      </c>
      <c r="AF191" s="16">
        <f>IFERROR(IF(_xlfn.MAXIFS(전산회선!$F$4:$F$1141,전산회선!$B$4:$B$1141,$E191)=0,"",_xlfn.MAXIFS(전산회선!$F$4:$F$1141,전산회선!$B$4:$B$1141,$E191)),"")</f>
        <v>1</v>
      </c>
      <c r="AG191" s="16" t="str" cm="1">
        <f t="array" ref="AG191">IF(AH191="","",INDEX(전산회선!$E$4:$E$1141,_xlfn.AGGREGATE(15,6,ROW(전산회선!$E$4:$E$1141)-ROW(전산회선!$E$4)+1/((전산회선!$B$4:$B$1141=$E191)*(전산회선!$F$4:$F$1141=AH191)),1)))</f>
        <v/>
      </c>
      <c r="AH191" s="16" t="str">
        <f>IFERROR(IF(_xlfn.MAXIFS(전산회선!$F$4:$F$1141,전산회선!$B$4:$B$1141,$E191,전산회선!$F$4:$F$1141,"&lt;"&amp;AF191)=0,"",_xlfn.MAXIFS(전산회선!$F$4:$F$1141,전산회선!$B$4:$B$1141,$E191,전산회선!$F$4:$F$1141,"&lt;"&amp;AF191)),"")</f>
        <v/>
      </c>
      <c r="AI191" s="16" t="str" cm="1">
        <f t="array" ref="AI191">IF(AJ191="","",INDEX(전산회선!$E$4:$E$1141,_xlfn.AGGREGATE(15,6,ROW(전산회선!$E$4:$E$1141)-ROW(전산회선!$E$4)+1/((전산회선!$B$4:$B$1141=$E191)*(전산회선!$F$4:$F$1141=AJ191)),1)))</f>
        <v/>
      </c>
      <c r="AJ191" s="16" t="str">
        <f>IFERROR(IF(_xlfn.MAXIFS(전산회선!$F$4:$F$1141,전산회선!$B$4:$B$1141,$E191,전산회선!$F$4:$F$1141,"&lt;"&amp;AH191)=0,"",_xlfn.MAXIFS(전산회선!$F$4:$F$1141,전산회선!$B$4:$B$1141,$E191,전산회선!$F$4:$F$1141,"&lt;"&amp;AH191)),"")</f>
        <v/>
      </c>
      <c r="AK191" s="16" t="str" cm="1">
        <f t="array" ref="AK191">IF(AL191="","",INDEX(전산회선!$E$4:$E$1141,_xlfn.AGGREGATE(15,6,ROW(전산회선!$E$4:$E$1141)-ROW(전산회선!$E$4)+1/((전산회선!$B$4:$B$1141=$E191)*(전산회선!$F$4:$F$1141=AL191)),1)))</f>
        <v/>
      </c>
      <c r="AL191" s="16" t="str">
        <f>IFERROR(IF(_xlfn.MAXIFS(전산회선!$F$4:$F$1141,전산회선!$B$4:$B$1141,$E191,전산회선!$F$4:$F$1141,"&lt;"&amp;AJ191)=0,"",_xlfn.MAXIFS(전산회선!$F$4:$F$1141,전산회선!$B$4:$B$1141,$E191,전산회선!$F$4:$F$1141,"&lt;"&amp;AJ191)),"")</f>
        <v/>
      </c>
      <c r="AM191" s="16" t="str" cm="1">
        <f t="array" ref="AM191">IF(AN191="","",INDEX(전산회선!$E$4:$E$1141,_xlfn.AGGREGATE(15,6,ROW(전산회선!$E$4:$E$1141)-ROW(전산회선!$E$4)+1/((전산회선!$B$4:$B$1141=$E191)*(전산회선!$F$4:$F$1141=AN191)),1)))</f>
        <v/>
      </c>
      <c r="AN191" s="16" t="str">
        <f>IFERROR(IF(_xlfn.MAXIFS(전산회선!$F$4:$F$1141,전산회선!$B$4:$B$1141,$E191,전산회선!$F$4:$F$1141,"&lt;"&amp;AL191)=0,"",_xlfn.MAXIFS(전산회선!$F$4:$F$1141,전산회선!$B$4:$B$1141,$E191,전산회선!$F$4:$F$1141,"&lt;"&amp;AL191)),"")</f>
        <v/>
      </c>
      <c r="AO191" s="23">
        <v>22000</v>
      </c>
      <c r="AP191" s="23">
        <v>22000</v>
      </c>
      <c r="AQ191" s="23">
        <v>22000</v>
      </c>
      <c r="AR191" s="23">
        <v>22000</v>
      </c>
      <c r="AS191" s="23">
        <v>22000</v>
      </c>
      <c r="AT191" s="23">
        <v>22000</v>
      </c>
      <c r="AU191" s="23">
        <v>22000</v>
      </c>
      <c r="AV191" s="23">
        <v>22000</v>
      </c>
      <c r="AW191" s="23">
        <v>22000</v>
      </c>
      <c r="AX191" s="23">
        <v>22000</v>
      </c>
      <c r="AY191" s="23">
        <v>22000</v>
      </c>
      <c r="AZ191" s="23">
        <v>22000</v>
      </c>
      <c r="BA191" s="23">
        <v>22000</v>
      </c>
      <c r="BB191" s="23">
        <f t="shared" si="14"/>
        <v>264000</v>
      </c>
      <c r="BC191" s="23">
        <v>0</v>
      </c>
      <c r="BD191" s="23">
        <v>0</v>
      </c>
      <c r="BE191" s="23">
        <v>0</v>
      </c>
      <c r="BF191" s="23">
        <v>0</v>
      </c>
      <c r="BG191" s="23">
        <v>0</v>
      </c>
      <c r="BH191" s="23">
        <v>0</v>
      </c>
      <c r="BI191" s="23">
        <v>0</v>
      </c>
      <c r="BJ191" s="23">
        <v>0</v>
      </c>
      <c r="BK191" s="23">
        <v>0</v>
      </c>
      <c r="BL191" s="23">
        <v>0</v>
      </c>
      <c r="BM191" s="23">
        <v>0</v>
      </c>
      <c r="BN191" s="23">
        <v>0</v>
      </c>
      <c r="BO191" s="23">
        <v>0</v>
      </c>
      <c r="BP191" s="23">
        <v>0</v>
      </c>
      <c r="BQ191" s="17" t="str">
        <f>IFERROR(INDEX(피벗!$BL$5:$CH$5,1,MATCH($BR191,INDEX(피벗!$BL:$CH,MATCH($E191,피벗!$BJ:$BJ,0),0),0)),"")</f>
        <v/>
      </c>
      <c r="BR191" s="23" t="str">
        <f>IFERROR(LARGE(INDEX(피벗!$BL:$CH,MATCH(성장고객!$E191,피벗!$BJ:$BJ,0),0),1),"")</f>
        <v/>
      </c>
      <c r="BS191" s="27" t="str">
        <f t="shared" si="15"/>
        <v/>
      </c>
      <c r="BT191" s="17" t="str">
        <f>IFERROR(INDEX(피벗!$BL$5:$CH$5,1,MATCH($BU191,INDEX(피벗!$BL:$CH,MATCH($E191,피벗!$BJ:$BJ,0),0),0)),"")</f>
        <v/>
      </c>
      <c r="BU191" s="23" t="str">
        <f>IFERROR(LARGE(INDEX(피벗!$BL:$CH,MATCH(성장고객!$E191,피벗!$BJ:$BJ,0),0),2),"")</f>
        <v/>
      </c>
      <c r="BV191" s="27" t="str">
        <f t="shared" si="16"/>
        <v/>
      </c>
      <c r="BW191" s="17" t="str">
        <f>IFERROR(INDEX(피벗!$BL$5:$CH$5,1,MATCH($BX191,INDEX(피벗!$BL:$CH,MATCH($E191,피벗!$BJ:$BJ,0),0),0)),"")</f>
        <v/>
      </c>
      <c r="BX191" s="23" t="str">
        <f>IFERROR(LARGE(INDEX(피벗!$BL:$CH,MATCH(성장고객!$E191,피벗!$BJ:$BJ,0),0),3),"")</f>
        <v/>
      </c>
      <c r="BY191" s="27" t="str">
        <f t="shared" si="17"/>
        <v/>
      </c>
      <c r="BZ191" s="17" t="str">
        <f>IFERROR(INDEX(피벗!$BL$5:$CH$5,1,MATCH($CA191,INDEX(피벗!$BL:$CH,MATCH($E191,피벗!$BJ:$BJ,0),0),0)),"")</f>
        <v/>
      </c>
      <c r="CA191" s="23" t="str">
        <f>IFERROR(LARGE(INDEX(피벗!$BL:$CH,MATCH(성장고객!$E191,피벗!$BJ:$BJ,0),0),4),"")</f>
        <v/>
      </c>
      <c r="CB191" s="27" t="str">
        <f t="shared" si="18"/>
        <v/>
      </c>
      <c r="CC191" s="17" t="str">
        <f>IFERROR(INDEX(피벗!$BL$5:$CH$5,1,MATCH($CD191,INDEX(피벗!$BL:$CH,MATCH($E191,피벗!$BJ:$BJ,0),0),0)),"")</f>
        <v/>
      </c>
      <c r="CD191" s="23" t="str">
        <f>IFERROR(LARGE(INDEX(피벗!$BL:$CH,MATCH(성장고객!$E191,피벗!$BJ:$BJ,0),0),5),"")</f>
        <v/>
      </c>
      <c r="CE191" s="27" t="str">
        <f t="shared" si="19"/>
        <v/>
      </c>
      <c r="CF191" s="23" t="str">
        <f>IFERROR(INDEX(피벗!$CI:$CI,MATCH($E191,피벗!$BJ:$BJ,0)),"")</f>
        <v/>
      </c>
      <c r="CG191" s="25" t="str">
        <f t="shared" si="20"/>
        <v/>
      </c>
      <c r="CH191" s="17" t="str">
        <f>IFERROR(INDEX(피벗!$EZ$5:$GE$5,1,MATCH($CI191,INDEX(피벗!$EZ:$GE,MATCH($E191,피벗!$EY:$EY,0),0),0)),"")</f>
        <v>MeGA인터넷</v>
      </c>
      <c r="CI191" s="23">
        <f>IFERROR(LARGE(INDEX(피벗!$EZ:$GE,MATCH(성장고객!$E191,피벗!$EY:$EY,0),0),1),"")</f>
        <v>240000</v>
      </c>
      <c r="CJ191" s="17" t="str">
        <f>IFERROR(INDEX(피벗!$EZ$5:$GE$5,1,MATCH($CK191,INDEX(피벗!$EZ:$GE,MATCH($E191,피벗!$EY:$EY,0),0),0)),"")</f>
        <v>홈일반전화</v>
      </c>
      <c r="CK191" s="23">
        <f>IFERROR(LARGE(INDEX(피벗!$EZ:$GE,MATCH(성장고객!$E191,피벗!$EY:$EY,0),0),2),"")</f>
        <v>24000</v>
      </c>
      <c r="CL191" s="17" t="str">
        <f>IFERROR(INDEX(피벗!$EZ$5:$GE$5,1,MATCH($CM191,INDEX(피벗!$EZ:$GE,MATCH($E191,피벗!$EY:$EY,0),0),0)),"")</f>
        <v/>
      </c>
      <c r="CM191" s="23" t="str">
        <f>IFERROR(LARGE(INDEX(피벗!$EZ:$GE,MATCH(성장고객!$E191,피벗!$EY:$EY,0),0),3),"")</f>
        <v/>
      </c>
      <c r="CN191" s="17" t="str">
        <f>IFERROR(INDEX(피벗!$EZ$5:$GE$5,1,MATCH($CO191,INDEX(피벗!$EZ:$GE,MATCH($E191,피벗!$EY:$EY,0),0),0)),"")</f>
        <v/>
      </c>
      <c r="CO191" s="23" t="str">
        <f>IFERROR(LARGE(INDEX(피벗!$EZ:$GE,MATCH(성장고객!$E191,피벗!$EY:$EY,0),0),4),"")</f>
        <v/>
      </c>
      <c r="CP191" s="17" t="str">
        <f>IFERROR(INDEX(피벗!$EZ$5:$GE$5,1,MATCH($CQ191,INDEX(피벗!$EZ:$GE,MATCH($E191,피벗!$EY:$EY,0),0),0)),"")</f>
        <v/>
      </c>
      <c r="CQ191" s="23" t="str">
        <f>IFERROR(LARGE(INDEX(피벗!$EZ:$GE,MATCH(성장고객!$E191,피벗!$EY:$EY,0),0),5),"")</f>
        <v/>
      </c>
      <c r="CR191" s="23">
        <f>IFERROR(INDEX(피벗!$GF:$GF,MATCH($E191,피벗!$EY:$EY,0)),"")</f>
        <v>264000</v>
      </c>
    </row>
    <row r="192" spans="1:96" x14ac:dyDescent="0.45">
      <c r="A192" s="20" t="s">
        <v>982</v>
      </c>
      <c r="B192" s="20" t="s">
        <v>26</v>
      </c>
      <c r="C192" s="20" t="s">
        <v>104</v>
      </c>
      <c r="D192" s="20" t="s">
        <v>984</v>
      </c>
      <c r="E192" s="20" t="s">
        <v>280</v>
      </c>
      <c r="F192" s="21" t="s">
        <v>281</v>
      </c>
      <c r="G192" s="21" t="s">
        <v>257</v>
      </c>
      <c r="H192" s="21" t="s">
        <v>0</v>
      </c>
      <c r="I192" s="22" t="s">
        <v>282</v>
      </c>
      <c r="J192" s="22" t="s">
        <v>283</v>
      </c>
      <c r="K192" s="20" t="s">
        <v>0</v>
      </c>
      <c r="L192" s="20" t="s">
        <v>1615</v>
      </c>
      <c r="M192" s="20" t="s">
        <v>1356</v>
      </c>
      <c r="N192" s="20" t="s">
        <v>1336</v>
      </c>
      <c r="O192" s="21" t="s">
        <v>2715</v>
      </c>
      <c r="P192" s="21">
        <v>10</v>
      </c>
      <c r="Q192" s="21" t="s">
        <v>1347</v>
      </c>
      <c r="R192" s="21" t="s">
        <v>1339</v>
      </c>
      <c r="S192" s="21" t="s">
        <v>1321</v>
      </c>
      <c r="T192" s="21" t="s">
        <v>1615</v>
      </c>
      <c r="U192" s="21" t="s">
        <v>2716</v>
      </c>
      <c r="V192" s="21" t="s">
        <v>2717</v>
      </c>
      <c r="W192" s="20" t="s">
        <v>2718</v>
      </c>
      <c r="X192" s="21" t="s">
        <v>2018</v>
      </c>
      <c r="Y192" s="21" t="s">
        <v>2719</v>
      </c>
      <c r="Z192" s="21" t="s">
        <v>2720</v>
      </c>
      <c r="AA192" s="20">
        <v>13</v>
      </c>
      <c r="AB192" s="20" t="s">
        <v>1649</v>
      </c>
      <c r="AC192" s="21" t="s">
        <v>2021</v>
      </c>
      <c r="AD192" s="20" t="s">
        <v>1311</v>
      </c>
      <c r="AE192" s="16" t="str" cm="1">
        <f t="array" ref="AE192">IF(AF192="","",INDEX(전산회선!$E$4:$E$1141,_xlfn.AGGREGATE(15,6,ROW(전산회선!$E$4:$E$1141)-ROW(전산회선!$E$4)+1/((전산회선!$B$4:$B$1141=$E192)*(전산회선!$F$4:$F$1141=AF192)),1)))</f>
        <v>홈일반전화</v>
      </c>
      <c r="AF192" s="16">
        <f>IFERROR(IF(_xlfn.MAXIFS(전산회선!$F$4:$F$1141,전산회선!$B$4:$B$1141,$E192)=0,"",_xlfn.MAXIFS(전산회선!$F$4:$F$1141,전산회선!$B$4:$B$1141,$E192)),"")</f>
        <v>4</v>
      </c>
      <c r="AG192" s="16" t="str" cm="1">
        <f t="array" ref="AG192">IF(AH192="","",INDEX(전산회선!$E$4:$E$1141,_xlfn.AGGREGATE(15,6,ROW(전산회선!$E$4:$E$1141)-ROW(전산회선!$E$4)+1/((전산회선!$B$4:$B$1141=$E192)*(전산회선!$F$4:$F$1141=AH192)),1)))</f>
        <v>GTV</v>
      </c>
      <c r="AH192" s="16">
        <f>IFERROR(IF(_xlfn.MAXIFS(전산회선!$F$4:$F$1141,전산회선!$B$4:$B$1141,$E192,전산회선!$F$4:$F$1141,"&lt;"&amp;AF192)=0,"",_xlfn.MAXIFS(전산회선!$F$4:$F$1141,전산회선!$B$4:$B$1141,$E192,전산회선!$F$4:$F$1141,"&lt;"&amp;AF192)),"")</f>
        <v>1</v>
      </c>
      <c r="AI192" s="16" t="str" cm="1">
        <f t="array" ref="AI192">IF(AJ192="","",INDEX(전산회선!$E$4:$E$1141,_xlfn.AGGREGATE(15,6,ROW(전산회선!$E$4:$E$1141)-ROW(전산회선!$E$4)+1/((전산회선!$B$4:$B$1141=$E192)*(전산회선!$F$4:$F$1141=AJ192)),1)))</f>
        <v/>
      </c>
      <c r="AJ192" s="16" t="str">
        <f>IFERROR(IF(_xlfn.MAXIFS(전산회선!$F$4:$F$1141,전산회선!$B$4:$B$1141,$E192,전산회선!$F$4:$F$1141,"&lt;"&amp;AH192)=0,"",_xlfn.MAXIFS(전산회선!$F$4:$F$1141,전산회선!$B$4:$B$1141,$E192,전산회선!$F$4:$F$1141,"&lt;"&amp;AH192)),"")</f>
        <v/>
      </c>
      <c r="AK192" s="16" t="str" cm="1">
        <f t="array" ref="AK192">IF(AL192="","",INDEX(전산회선!$E$4:$E$1141,_xlfn.AGGREGATE(15,6,ROW(전산회선!$E$4:$E$1141)-ROW(전산회선!$E$4)+1/((전산회선!$B$4:$B$1141=$E192)*(전산회선!$F$4:$F$1141=AL192)),1)))</f>
        <v/>
      </c>
      <c r="AL192" s="16" t="str">
        <f>IFERROR(IF(_xlfn.MAXIFS(전산회선!$F$4:$F$1141,전산회선!$B$4:$B$1141,$E192,전산회선!$F$4:$F$1141,"&lt;"&amp;AJ192)=0,"",_xlfn.MAXIFS(전산회선!$F$4:$F$1141,전산회선!$B$4:$B$1141,$E192,전산회선!$F$4:$F$1141,"&lt;"&amp;AJ192)),"")</f>
        <v/>
      </c>
      <c r="AM192" s="16" t="str" cm="1">
        <f t="array" ref="AM192">IF(AN192="","",INDEX(전산회선!$E$4:$E$1141,_xlfn.AGGREGATE(15,6,ROW(전산회선!$E$4:$E$1141)-ROW(전산회선!$E$4)+1/((전산회선!$B$4:$B$1141=$E192)*(전산회선!$F$4:$F$1141=AN192)),1)))</f>
        <v/>
      </c>
      <c r="AN192" s="16" t="str">
        <f>IFERROR(IF(_xlfn.MAXIFS(전산회선!$F$4:$F$1141,전산회선!$B$4:$B$1141,$E192,전산회선!$F$4:$F$1141,"&lt;"&amp;AL192)=0,"",_xlfn.MAXIFS(전산회선!$F$4:$F$1141,전산회선!$B$4:$B$1141,$E192,전산회선!$F$4:$F$1141,"&lt;"&amp;AL192)),"")</f>
        <v/>
      </c>
      <c r="AO192" s="23">
        <v>120419</v>
      </c>
      <c r="AP192" s="23">
        <v>119429</v>
      </c>
      <c r="AQ192" s="23">
        <v>119140</v>
      </c>
      <c r="AR192" s="23">
        <v>119106</v>
      </c>
      <c r="AS192" s="23">
        <v>118732</v>
      </c>
      <c r="AT192" s="23">
        <v>118192</v>
      </c>
      <c r="AU192" s="23">
        <v>118740</v>
      </c>
      <c r="AV192" s="23">
        <v>119366</v>
      </c>
      <c r="AW192" s="23">
        <v>132890</v>
      </c>
      <c r="AX192" s="23">
        <v>118565</v>
      </c>
      <c r="AY192" s="23">
        <v>114809</v>
      </c>
      <c r="AZ192" s="23">
        <v>116349</v>
      </c>
      <c r="BA192" s="23">
        <v>119644.75</v>
      </c>
      <c r="BB192" s="23">
        <f t="shared" si="14"/>
        <v>1435737</v>
      </c>
      <c r="BC192" s="23">
        <v>0</v>
      </c>
      <c r="BD192" s="23">
        <v>0</v>
      </c>
      <c r="BE192" s="23">
        <v>0</v>
      </c>
      <c r="BF192" s="23">
        <v>0</v>
      </c>
      <c r="BG192" s="23">
        <v>0</v>
      </c>
      <c r="BH192" s="23">
        <v>0</v>
      </c>
      <c r="BI192" s="23">
        <v>0</v>
      </c>
      <c r="BJ192" s="23">
        <v>0</v>
      </c>
      <c r="BK192" s="23">
        <v>0</v>
      </c>
      <c r="BL192" s="23">
        <v>0</v>
      </c>
      <c r="BM192" s="23">
        <v>0</v>
      </c>
      <c r="BN192" s="23">
        <v>0</v>
      </c>
      <c r="BO192" s="23">
        <v>0</v>
      </c>
      <c r="BP192" s="23">
        <v>0</v>
      </c>
      <c r="BQ192" s="17" t="str">
        <f>IFERROR(INDEX(피벗!$BL$5:$CH$5,1,MATCH($BR192,INDEX(피벗!$BL:$CH,MATCH($E192,피벗!$BJ:$BJ,0),0),0)),"")</f>
        <v/>
      </c>
      <c r="BR192" s="23" t="str">
        <f>IFERROR(LARGE(INDEX(피벗!$BL:$CH,MATCH(성장고객!$E192,피벗!$BJ:$BJ,0),0),1),"")</f>
        <v/>
      </c>
      <c r="BS192" s="27" t="str">
        <f t="shared" si="15"/>
        <v/>
      </c>
      <c r="BT192" s="17" t="str">
        <f>IFERROR(INDEX(피벗!$BL$5:$CH$5,1,MATCH($BU192,INDEX(피벗!$BL:$CH,MATCH($E192,피벗!$BJ:$BJ,0),0),0)),"")</f>
        <v/>
      </c>
      <c r="BU192" s="23" t="str">
        <f>IFERROR(LARGE(INDEX(피벗!$BL:$CH,MATCH(성장고객!$E192,피벗!$BJ:$BJ,0),0),2),"")</f>
        <v/>
      </c>
      <c r="BV192" s="27" t="str">
        <f t="shared" si="16"/>
        <v/>
      </c>
      <c r="BW192" s="17" t="str">
        <f>IFERROR(INDEX(피벗!$BL$5:$CH$5,1,MATCH($BX192,INDEX(피벗!$BL:$CH,MATCH($E192,피벗!$BJ:$BJ,0),0),0)),"")</f>
        <v/>
      </c>
      <c r="BX192" s="23" t="str">
        <f>IFERROR(LARGE(INDEX(피벗!$BL:$CH,MATCH(성장고객!$E192,피벗!$BJ:$BJ,0),0),3),"")</f>
        <v/>
      </c>
      <c r="BY192" s="27" t="str">
        <f t="shared" si="17"/>
        <v/>
      </c>
      <c r="BZ192" s="17" t="str">
        <f>IFERROR(INDEX(피벗!$BL$5:$CH$5,1,MATCH($CA192,INDEX(피벗!$BL:$CH,MATCH($E192,피벗!$BJ:$BJ,0),0),0)),"")</f>
        <v/>
      </c>
      <c r="CA192" s="23" t="str">
        <f>IFERROR(LARGE(INDEX(피벗!$BL:$CH,MATCH(성장고객!$E192,피벗!$BJ:$BJ,0),0),4),"")</f>
        <v/>
      </c>
      <c r="CB192" s="27" t="str">
        <f t="shared" si="18"/>
        <v/>
      </c>
      <c r="CC192" s="17" t="str">
        <f>IFERROR(INDEX(피벗!$BL$5:$CH$5,1,MATCH($CD192,INDEX(피벗!$BL:$CH,MATCH($E192,피벗!$BJ:$BJ,0),0),0)),"")</f>
        <v/>
      </c>
      <c r="CD192" s="23" t="str">
        <f>IFERROR(LARGE(INDEX(피벗!$BL:$CH,MATCH(성장고객!$E192,피벗!$BJ:$BJ,0),0),5),"")</f>
        <v/>
      </c>
      <c r="CE192" s="27" t="str">
        <f t="shared" si="19"/>
        <v/>
      </c>
      <c r="CF192" s="23" t="str">
        <f>IFERROR(INDEX(피벗!$CI:$CI,MATCH($E192,피벗!$BJ:$BJ,0)),"")</f>
        <v/>
      </c>
      <c r="CG192" s="25" t="str">
        <f t="shared" si="20"/>
        <v/>
      </c>
      <c r="CH192" s="17" t="str">
        <f>IFERROR(INDEX(피벗!$EZ$5:$GE$5,1,MATCH($CI192,INDEX(피벗!$EZ:$GE,MATCH($E192,피벗!$EY:$EY,0),0),0)),"")</f>
        <v>MeGA인터넷</v>
      </c>
      <c r="CI192" s="23">
        <f>IFERROR(LARGE(INDEX(피벗!$EZ:$GE,MATCH(성장고객!$E192,피벗!$EY:$EY,0),0),1),"")</f>
        <v>976587</v>
      </c>
      <c r="CJ192" s="17" t="str">
        <f>IFERROR(INDEX(피벗!$EZ$5:$GE$5,1,MATCH($CK192,INDEX(피벗!$EZ:$GE,MATCH($E192,피벗!$EY:$EY,0),0),0)),"")</f>
        <v>홈일반전화</v>
      </c>
      <c r="CK192" s="23">
        <f>IFERROR(LARGE(INDEX(피벗!$EZ:$GE,MATCH(성장고객!$E192,피벗!$EY:$EY,0),0),2),"")</f>
        <v>206050</v>
      </c>
      <c r="CL192" s="17" t="str">
        <f>IFERROR(INDEX(피벗!$EZ$5:$GE$5,1,MATCH($CM192,INDEX(피벗!$EZ:$GE,MATCH($E192,피벗!$EY:$EY,0),0),0)),"")</f>
        <v>GTV</v>
      </c>
      <c r="CM192" s="23">
        <f>IFERROR(LARGE(INDEX(피벗!$EZ:$GE,MATCH(성장고객!$E192,피벗!$EY:$EY,0),0),3),"")</f>
        <v>144000</v>
      </c>
      <c r="CN192" s="17" t="str">
        <f>IFERROR(INDEX(피벗!$EZ$5:$GE$5,1,MATCH($CO192,INDEX(피벗!$EZ:$GE,MATCH($E192,피벗!$EY:$EY,0),0),0)),"")</f>
        <v>기업메시징</v>
      </c>
      <c r="CO192" s="23">
        <f>IFERROR(LARGE(INDEX(피벗!$EZ:$GE,MATCH(성장고객!$E192,피벗!$EY:$EY,0),0),4),"")</f>
        <v>46700</v>
      </c>
      <c r="CP192" s="17" t="str">
        <f>IFERROR(INDEX(피벗!$EZ$5:$GE$5,1,MATCH($CQ192,INDEX(피벗!$EZ:$GE,MATCH($E192,피벗!$EY:$EY,0),0),0)),"")</f>
        <v>홈지능망</v>
      </c>
      <c r="CQ192" s="23">
        <f>IFERROR(LARGE(INDEX(피벗!$EZ:$GE,MATCH(성장고객!$E192,피벗!$EY:$EY,0),0),5),"")</f>
        <v>26400</v>
      </c>
      <c r="CR192" s="23">
        <f>IFERROR(INDEX(피벗!$GF:$GF,MATCH($E192,피벗!$EY:$EY,0)),"")</f>
        <v>1435737</v>
      </c>
    </row>
    <row r="193" spans="1:96" x14ac:dyDescent="0.45">
      <c r="A193" s="20" t="s">
        <v>982</v>
      </c>
      <c r="B193" s="20" t="s">
        <v>26</v>
      </c>
      <c r="C193" s="20" t="s">
        <v>30</v>
      </c>
      <c r="D193" s="20" t="s">
        <v>1194</v>
      </c>
      <c r="E193" s="20" t="s">
        <v>312</v>
      </c>
      <c r="F193" s="21" t="s">
        <v>313</v>
      </c>
      <c r="G193" s="21" t="s">
        <v>257</v>
      </c>
      <c r="H193" s="21" t="s">
        <v>0</v>
      </c>
      <c r="I193" s="22" t="s">
        <v>314</v>
      </c>
      <c r="J193" s="22" t="s">
        <v>315</v>
      </c>
      <c r="K193" s="20" t="s">
        <v>0</v>
      </c>
      <c r="L193" s="20" t="s">
        <v>1316</v>
      </c>
      <c r="M193" s="20" t="s">
        <v>1755</v>
      </c>
      <c r="N193" s="20" t="s">
        <v>1336</v>
      </c>
      <c r="O193" s="21" t="s">
        <v>2350</v>
      </c>
      <c r="P193" s="21">
        <v>15</v>
      </c>
      <c r="Q193" s="21" t="s">
        <v>1347</v>
      </c>
      <c r="R193" s="21" t="s">
        <v>1320</v>
      </c>
      <c r="S193" s="21" t="s">
        <v>1321</v>
      </c>
      <c r="T193" s="21" t="s">
        <v>1316</v>
      </c>
      <c r="U193" s="21" t="s">
        <v>2708</v>
      </c>
      <c r="V193" s="21" t="s">
        <v>2709</v>
      </c>
      <c r="W193" s="20" t="s">
        <v>2710</v>
      </c>
      <c r="X193" s="21" t="s">
        <v>2711</v>
      </c>
      <c r="Y193" s="21" t="s">
        <v>2712</v>
      </c>
      <c r="Z193" s="21" t="s">
        <v>2713</v>
      </c>
      <c r="AA193" s="20">
        <v>14</v>
      </c>
      <c r="AB193" s="20" t="s">
        <v>1421</v>
      </c>
      <c r="AC193" s="21" t="s">
        <v>2714</v>
      </c>
      <c r="AD193" s="20" t="s">
        <v>1311</v>
      </c>
      <c r="AE193" s="16" t="str" cm="1">
        <f t="array" ref="AE193">IF(AF193="","",INDEX(전산회선!$E$4:$E$1141,_xlfn.AGGREGATE(15,6,ROW(전산회선!$E$4:$E$1141)-ROW(전산회선!$E$4)+1/((전산회선!$B$4:$B$1141=$E193)*(전산회선!$F$4:$F$1141=AF193)),1)))</f>
        <v>홈일반전화</v>
      </c>
      <c r="AF193" s="16">
        <f>IFERROR(IF(_xlfn.MAXIFS(전산회선!$F$4:$F$1141,전산회선!$B$4:$B$1141,$E193)=0,"",_xlfn.MAXIFS(전산회선!$F$4:$F$1141,전산회선!$B$4:$B$1141,$E193)),"")</f>
        <v>9</v>
      </c>
      <c r="AG193" s="16" t="str" cm="1">
        <f t="array" ref="AG193">IF(AH193="","",INDEX(전산회선!$E$4:$E$1141,_xlfn.AGGREGATE(15,6,ROW(전산회선!$E$4:$E$1141)-ROW(전산회선!$E$4)+1/((전산회선!$B$4:$B$1141=$E193)*(전산회선!$F$4:$F$1141=AH193)),1)))</f>
        <v>MeGA인터넷</v>
      </c>
      <c r="AH193" s="16">
        <f>IFERROR(IF(_xlfn.MAXIFS(전산회선!$F$4:$F$1141,전산회선!$B$4:$B$1141,$E193,전산회선!$F$4:$F$1141,"&lt;"&amp;AF193)=0,"",_xlfn.MAXIFS(전산회선!$F$4:$F$1141,전산회선!$B$4:$B$1141,$E193,전산회선!$F$4:$F$1141,"&lt;"&amp;AF193)),"")</f>
        <v>5</v>
      </c>
      <c r="AI193" s="16" t="str" cm="1">
        <f t="array" ref="AI193">IF(AJ193="","",INDEX(전산회선!$E$4:$E$1141,_xlfn.AGGREGATE(15,6,ROW(전산회선!$E$4:$E$1141)-ROW(전산회선!$E$4)+1/((전산회선!$B$4:$B$1141=$E193)*(전산회선!$F$4:$F$1141=AJ193)),1)))</f>
        <v>GTV</v>
      </c>
      <c r="AJ193" s="16">
        <f>IFERROR(IF(_xlfn.MAXIFS(전산회선!$F$4:$F$1141,전산회선!$B$4:$B$1141,$E193,전산회선!$F$4:$F$1141,"&lt;"&amp;AH193)=0,"",_xlfn.MAXIFS(전산회선!$F$4:$F$1141,전산회선!$B$4:$B$1141,$E193,전산회선!$F$4:$F$1141,"&lt;"&amp;AH193)),"")</f>
        <v>1</v>
      </c>
      <c r="AK193" s="16" t="str" cm="1">
        <f t="array" ref="AK193">IF(AL193="","",INDEX(전산회선!$E$4:$E$1141,_xlfn.AGGREGATE(15,6,ROW(전산회선!$E$4:$E$1141)-ROW(전산회선!$E$4)+1/((전산회선!$B$4:$B$1141=$E193)*(전산회선!$F$4:$F$1141=AL193)),1)))</f>
        <v/>
      </c>
      <c r="AL193" s="16" t="str">
        <f>IFERROR(IF(_xlfn.MAXIFS(전산회선!$F$4:$F$1141,전산회선!$B$4:$B$1141,$E193,전산회선!$F$4:$F$1141,"&lt;"&amp;AJ193)=0,"",_xlfn.MAXIFS(전산회선!$F$4:$F$1141,전산회선!$B$4:$B$1141,$E193,전산회선!$F$4:$F$1141,"&lt;"&amp;AJ193)),"")</f>
        <v/>
      </c>
      <c r="AM193" s="16" t="str" cm="1">
        <f t="array" ref="AM193">IF(AN193="","",INDEX(전산회선!$E$4:$E$1141,_xlfn.AGGREGATE(15,6,ROW(전산회선!$E$4:$E$1141)-ROW(전산회선!$E$4)+1/((전산회선!$B$4:$B$1141=$E193)*(전산회선!$F$4:$F$1141=AN193)),1)))</f>
        <v/>
      </c>
      <c r="AN193" s="16" t="str">
        <f>IFERROR(IF(_xlfn.MAXIFS(전산회선!$F$4:$F$1141,전산회선!$B$4:$B$1141,$E193,전산회선!$F$4:$F$1141,"&lt;"&amp;AL193)=0,"",_xlfn.MAXIFS(전산회선!$F$4:$F$1141,전산회선!$B$4:$B$1141,$E193,전산회선!$F$4:$F$1141,"&lt;"&amp;AL193)),"")</f>
        <v/>
      </c>
      <c r="AO193" s="23">
        <v>270305</v>
      </c>
      <c r="AP193" s="23">
        <v>276977</v>
      </c>
      <c r="AQ193" s="23">
        <v>302783</v>
      </c>
      <c r="AR193" s="23">
        <v>289769</v>
      </c>
      <c r="AS193" s="23">
        <v>276867</v>
      </c>
      <c r="AT193" s="23">
        <v>285574</v>
      </c>
      <c r="AU193" s="23">
        <v>279748</v>
      </c>
      <c r="AV193" s="23">
        <v>285427</v>
      </c>
      <c r="AW193" s="23">
        <v>274476</v>
      </c>
      <c r="AX193" s="23">
        <v>286576</v>
      </c>
      <c r="AY193" s="23">
        <v>259834</v>
      </c>
      <c r="AZ193" s="23">
        <v>259044</v>
      </c>
      <c r="BA193" s="23">
        <v>278948.33333333331</v>
      </c>
      <c r="BB193" s="23">
        <f t="shared" si="14"/>
        <v>3347380</v>
      </c>
      <c r="BC193" s="23">
        <v>0</v>
      </c>
      <c r="BD193" s="23">
        <v>0</v>
      </c>
      <c r="BE193" s="23">
        <v>0</v>
      </c>
      <c r="BF193" s="23">
        <v>0</v>
      </c>
      <c r="BG193" s="23">
        <v>0</v>
      </c>
      <c r="BH193" s="23">
        <v>0</v>
      </c>
      <c r="BI193" s="23">
        <v>0</v>
      </c>
      <c r="BJ193" s="23">
        <v>0</v>
      </c>
      <c r="BK193" s="23">
        <v>0</v>
      </c>
      <c r="BL193" s="23">
        <v>0</v>
      </c>
      <c r="BM193" s="23">
        <v>0</v>
      </c>
      <c r="BN193" s="23">
        <v>0</v>
      </c>
      <c r="BO193" s="23">
        <v>0</v>
      </c>
      <c r="BP193" s="23">
        <v>0</v>
      </c>
      <c r="BQ193" s="17" t="str">
        <f>IFERROR(INDEX(피벗!$BL$5:$CH$5,1,MATCH($BR193,INDEX(피벗!$BL:$CH,MATCH($E193,피벗!$BJ:$BJ,0),0),0)),"")</f>
        <v/>
      </c>
      <c r="BR193" s="23" t="str">
        <f>IFERROR(LARGE(INDEX(피벗!$BL:$CH,MATCH(성장고객!$E193,피벗!$BJ:$BJ,0),0),1),"")</f>
        <v/>
      </c>
      <c r="BS193" s="27" t="str">
        <f t="shared" si="15"/>
        <v/>
      </c>
      <c r="BT193" s="17" t="str">
        <f>IFERROR(INDEX(피벗!$BL$5:$CH$5,1,MATCH($BU193,INDEX(피벗!$BL:$CH,MATCH($E193,피벗!$BJ:$BJ,0),0),0)),"")</f>
        <v/>
      </c>
      <c r="BU193" s="23" t="str">
        <f>IFERROR(LARGE(INDEX(피벗!$BL:$CH,MATCH(성장고객!$E193,피벗!$BJ:$BJ,0),0),2),"")</f>
        <v/>
      </c>
      <c r="BV193" s="27" t="str">
        <f t="shared" si="16"/>
        <v/>
      </c>
      <c r="BW193" s="17" t="str">
        <f>IFERROR(INDEX(피벗!$BL$5:$CH$5,1,MATCH($BX193,INDEX(피벗!$BL:$CH,MATCH($E193,피벗!$BJ:$BJ,0),0),0)),"")</f>
        <v/>
      </c>
      <c r="BX193" s="23" t="str">
        <f>IFERROR(LARGE(INDEX(피벗!$BL:$CH,MATCH(성장고객!$E193,피벗!$BJ:$BJ,0),0),3),"")</f>
        <v/>
      </c>
      <c r="BY193" s="27" t="str">
        <f t="shared" si="17"/>
        <v/>
      </c>
      <c r="BZ193" s="17" t="str">
        <f>IFERROR(INDEX(피벗!$BL$5:$CH$5,1,MATCH($CA193,INDEX(피벗!$BL:$CH,MATCH($E193,피벗!$BJ:$BJ,0),0),0)),"")</f>
        <v/>
      </c>
      <c r="CA193" s="23" t="str">
        <f>IFERROR(LARGE(INDEX(피벗!$BL:$CH,MATCH(성장고객!$E193,피벗!$BJ:$BJ,0),0),4),"")</f>
        <v/>
      </c>
      <c r="CB193" s="27" t="str">
        <f t="shared" si="18"/>
        <v/>
      </c>
      <c r="CC193" s="17" t="str">
        <f>IFERROR(INDEX(피벗!$BL$5:$CH$5,1,MATCH($CD193,INDEX(피벗!$BL:$CH,MATCH($E193,피벗!$BJ:$BJ,0),0),0)),"")</f>
        <v/>
      </c>
      <c r="CD193" s="23" t="str">
        <f>IFERROR(LARGE(INDEX(피벗!$BL:$CH,MATCH(성장고객!$E193,피벗!$BJ:$BJ,0),0),5),"")</f>
        <v/>
      </c>
      <c r="CE193" s="27" t="str">
        <f t="shared" si="19"/>
        <v/>
      </c>
      <c r="CF193" s="23" t="str">
        <f>IFERROR(INDEX(피벗!$CI:$CI,MATCH($E193,피벗!$BJ:$BJ,0)),"")</f>
        <v/>
      </c>
      <c r="CG193" s="25" t="str">
        <f t="shared" si="20"/>
        <v/>
      </c>
      <c r="CH193" s="17" t="str">
        <f>IFERROR(INDEX(피벗!$EZ$5:$GE$5,1,MATCH($CI193,INDEX(피벗!$EZ:$GE,MATCH($E193,피벗!$EY:$EY,0),0),0)),"")</f>
        <v>MeGA인터넷</v>
      </c>
      <c r="CI193" s="23">
        <f>IFERROR(LARGE(INDEX(피벗!$EZ:$GE,MATCH(성장고객!$E193,피벗!$EY:$EY,0),0),1),"")</f>
        <v>1468044</v>
      </c>
      <c r="CJ193" s="17" t="str">
        <f>IFERROR(INDEX(피벗!$EZ$5:$GE$5,1,MATCH($CK193,INDEX(피벗!$EZ:$GE,MATCH($E193,피벗!$EY:$EY,0),0),0)),"")</f>
        <v>홈일반전화</v>
      </c>
      <c r="CK193" s="23">
        <f>IFERROR(LARGE(INDEX(피벗!$EZ:$GE,MATCH(성장고객!$E193,피벗!$EY:$EY,0),0),2),"")</f>
        <v>798038</v>
      </c>
      <c r="CL193" s="17" t="str">
        <f>IFERROR(INDEX(피벗!$EZ$5:$GE$5,1,MATCH($CM193,INDEX(피벗!$EZ:$GE,MATCH($E193,피벗!$EY:$EY,0),0),0)),"")</f>
        <v>국제전화</v>
      </c>
      <c r="CM193" s="23">
        <f>IFERROR(LARGE(INDEX(피벗!$EZ:$GE,MATCH(성장고객!$E193,피벗!$EY:$EY,0),0),3),"")</f>
        <v>555628</v>
      </c>
      <c r="CN193" s="17" t="str">
        <f>IFERROR(INDEX(피벗!$EZ$5:$GE$5,1,MATCH($CO193,INDEX(피벗!$EZ:$GE,MATCH($E193,피벗!$EY:$EY,0),0),0)),"")</f>
        <v>인터넷부가</v>
      </c>
      <c r="CO193" s="23">
        <f>IFERROR(LARGE(INDEX(피벗!$EZ:$GE,MATCH(성장고객!$E193,피벗!$EY:$EY,0),0),4),"")</f>
        <v>363860</v>
      </c>
      <c r="CP193" s="17" t="str">
        <f>IFERROR(INDEX(피벗!$EZ$5:$GE$5,1,MATCH($CQ193,INDEX(피벗!$EZ:$GE,MATCH($E193,피벗!$EY:$EY,0),0),0)),"")</f>
        <v>GTV</v>
      </c>
      <c r="CQ193" s="23">
        <f>IFERROR(LARGE(INDEX(피벗!$EZ:$GE,MATCH(성장고객!$E193,피벗!$EY:$EY,0),0),5),"")</f>
        <v>115200</v>
      </c>
      <c r="CR193" s="23">
        <f>IFERROR(INDEX(피벗!$GF:$GF,MATCH($E193,피벗!$EY:$EY,0)),"")</f>
        <v>3347380</v>
      </c>
    </row>
    <row r="194" spans="1:96" x14ac:dyDescent="0.45">
      <c r="A194" s="20" t="s">
        <v>982</v>
      </c>
      <c r="B194" s="20" t="s">
        <v>701</v>
      </c>
      <c r="C194" s="20" t="s">
        <v>30</v>
      </c>
      <c r="D194" s="20" t="s">
        <v>983</v>
      </c>
      <c r="E194" s="20" t="s">
        <v>1123</v>
      </c>
      <c r="F194" s="21" t="s">
        <v>1124</v>
      </c>
      <c r="G194" s="21" t="s">
        <v>1</v>
      </c>
      <c r="H194" s="21" t="s">
        <v>0</v>
      </c>
      <c r="I194" s="22" t="s">
        <v>3152</v>
      </c>
      <c r="J194" s="22">
        <v>4338102643</v>
      </c>
      <c r="K194" s="20" t="s">
        <v>0</v>
      </c>
      <c r="L194" s="20" t="s">
        <v>1316</v>
      </c>
      <c r="M194" s="20" t="s">
        <v>9</v>
      </c>
      <c r="N194" s="20" t="s">
        <v>9</v>
      </c>
      <c r="O194" s="21" t="s">
        <v>1905</v>
      </c>
      <c r="P194" s="21">
        <v>3</v>
      </c>
      <c r="Q194" s="21" t="s">
        <v>1347</v>
      </c>
      <c r="R194" s="21" t="s">
        <v>1320</v>
      </c>
      <c r="S194" s="21" t="s">
        <v>1321</v>
      </c>
      <c r="T194" s="21" t="s">
        <v>1316</v>
      </c>
      <c r="U194" s="21" t="s">
        <v>1893</v>
      </c>
      <c r="V194" s="21" t="s">
        <v>1906</v>
      </c>
      <c r="W194" s="20" t="s">
        <v>1907</v>
      </c>
      <c r="X194" s="21" t="s">
        <v>1908</v>
      </c>
      <c r="Y194" s="21" t="s">
        <v>1896</v>
      </c>
      <c r="Z194" s="21" t="s">
        <v>1909</v>
      </c>
      <c r="AA194" s="20">
        <v>29</v>
      </c>
      <c r="AB194" s="20" t="s">
        <v>1579</v>
      </c>
      <c r="AC194" s="21" t="s">
        <v>1868</v>
      </c>
      <c r="AD194" s="20" t="s">
        <v>1311</v>
      </c>
      <c r="AE194" s="16" t="str" cm="1">
        <f t="array" ref="AE194">IF(AF194="","",INDEX(전산회선!$E$4:$E$1141,_xlfn.AGGREGATE(15,6,ROW(전산회선!$E$4:$E$1141)-ROW(전산회선!$E$4)+1/((전산회선!$B$4:$B$1141=$E194)*(전산회선!$F$4:$F$1141=AF194)),1)))</f>
        <v>기업인터넷전화</v>
      </c>
      <c r="AF194" s="16">
        <f>IFERROR(IF(_xlfn.MAXIFS(전산회선!$F$4:$F$1141,전산회선!$B$4:$B$1141,$E194)=0,"",_xlfn.MAXIFS(전산회선!$F$4:$F$1141,전산회선!$B$4:$B$1141,$E194)),"")</f>
        <v>1</v>
      </c>
      <c r="AG194" s="16" t="str" cm="1">
        <f t="array" ref="AG194">IF(AH194="","",INDEX(전산회선!$E$4:$E$1141,_xlfn.AGGREGATE(15,6,ROW(전산회선!$E$4:$E$1141)-ROW(전산회선!$E$4)+1/((전산회선!$B$4:$B$1141=$E194)*(전산회선!$F$4:$F$1141=AH194)),1)))</f>
        <v/>
      </c>
      <c r="AH194" s="16" t="str">
        <f>IFERROR(IF(_xlfn.MAXIFS(전산회선!$F$4:$F$1141,전산회선!$B$4:$B$1141,$E194,전산회선!$F$4:$F$1141,"&lt;"&amp;AF194)=0,"",_xlfn.MAXIFS(전산회선!$F$4:$F$1141,전산회선!$B$4:$B$1141,$E194,전산회선!$F$4:$F$1141,"&lt;"&amp;AF194)),"")</f>
        <v/>
      </c>
      <c r="AI194" s="16" t="str" cm="1">
        <f t="array" ref="AI194">IF(AJ194="","",INDEX(전산회선!$E$4:$E$1141,_xlfn.AGGREGATE(15,6,ROW(전산회선!$E$4:$E$1141)-ROW(전산회선!$E$4)+1/((전산회선!$B$4:$B$1141=$E194)*(전산회선!$F$4:$F$1141=AJ194)),1)))</f>
        <v/>
      </c>
      <c r="AJ194" s="16" t="str">
        <f>IFERROR(IF(_xlfn.MAXIFS(전산회선!$F$4:$F$1141,전산회선!$B$4:$B$1141,$E194,전산회선!$F$4:$F$1141,"&lt;"&amp;AH194)=0,"",_xlfn.MAXIFS(전산회선!$F$4:$F$1141,전산회선!$B$4:$B$1141,$E194,전산회선!$F$4:$F$1141,"&lt;"&amp;AH194)),"")</f>
        <v/>
      </c>
      <c r="AK194" s="16" t="str" cm="1">
        <f t="array" ref="AK194">IF(AL194="","",INDEX(전산회선!$E$4:$E$1141,_xlfn.AGGREGATE(15,6,ROW(전산회선!$E$4:$E$1141)-ROW(전산회선!$E$4)+1/((전산회선!$B$4:$B$1141=$E194)*(전산회선!$F$4:$F$1141=AL194)),1)))</f>
        <v/>
      </c>
      <c r="AL194" s="16" t="str">
        <f>IFERROR(IF(_xlfn.MAXIFS(전산회선!$F$4:$F$1141,전산회선!$B$4:$B$1141,$E194,전산회선!$F$4:$F$1141,"&lt;"&amp;AJ194)=0,"",_xlfn.MAXIFS(전산회선!$F$4:$F$1141,전산회선!$B$4:$B$1141,$E194,전산회선!$F$4:$F$1141,"&lt;"&amp;AJ194)),"")</f>
        <v/>
      </c>
      <c r="AM194" s="16" t="str" cm="1">
        <f t="array" ref="AM194">IF(AN194="","",INDEX(전산회선!$E$4:$E$1141,_xlfn.AGGREGATE(15,6,ROW(전산회선!$E$4:$E$1141)-ROW(전산회선!$E$4)+1/((전산회선!$B$4:$B$1141=$E194)*(전산회선!$F$4:$F$1141=AN194)),1)))</f>
        <v/>
      </c>
      <c r="AN194" s="16" t="str">
        <f>IFERROR(IF(_xlfn.MAXIFS(전산회선!$F$4:$F$1141,전산회선!$B$4:$B$1141,$E194,전산회선!$F$4:$F$1141,"&lt;"&amp;AL194)=0,"",_xlfn.MAXIFS(전산회선!$F$4:$F$1141,전산회선!$B$4:$B$1141,$E194,전산회선!$F$4:$F$1141,"&lt;"&amp;AL194)),"")</f>
        <v/>
      </c>
      <c r="AO194" s="23">
        <v>37092</v>
      </c>
      <c r="AP194" s="23">
        <v>37092</v>
      </c>
      <c r="AQ194" s="23">
        <v>37092</v>
      </c>
      <c r="AR194" s="23">
        <v>37092</v>
      </c>
      <c r="AS194" s="23">
        <v>37092</v>
      </c>
      <c r="AT194" s="23">
        <v>37092</v>
      </c>
      <c r="AU194" s="23">
        <v>37092</v>
      </c>
      <c r="AV194" s="23">
        <v>37092</v>
      </c>
      <c r="AW194" s="23">
        <v>37092</v>
      </c>
      <c r="AX194" s="23">
        <v>37092</v>
      </c>
      <c r="AY194" s="23">
        <v>37092</v>
      </c>
      <c r="AZ194" s="23">
        <v>37092</v>
      </c>
      <c r="BA194" s="23">
        <v>37092</v>
      </c>
      <c r="BB194" s="23">
        <f t="shared" si="14"/>
        <v>445104</v>
      </c>
      <c r="BC194" s="23">
        <v>0</v>
      </c>
      <c r="BD194" s="23">
        <v>0</v>
      </c>
      <c r="BE194" s="23">
        <v>0</v>
      </c>
      <c r="BF194" s="23">
        <v>0</v>
      </c>
      <c r="BG194" s="23">
        <v>0</v>
      </c>
      <c r="BH194" s="23">
        <v>0</v>
      </c>
      <c r="BI194" s="23">
        <v>0</v>
      </c>
      <c r="BJ194" s="23">
        <v>0</v>
      </c>
      <c r="BK194" s="23">
        <v>0</v>
      </c>
      <c r="BL194" s="23">
        <v>0</v>
      </c>
      <c r="BM194" s="23">
        <v>0</v>
      </c>
      <c r="BN194" s="23">
        <v>0</v>
      </c>
      <c r="BO194" s="23">
        <v>0</v>
      </c>
      <c r="BP194" s="23">
        <v>0</v>
      </c>
      <c r="BQ194" s="17" t="str">
        <f>IFERROR(INDEX(피벗!$BL$5:$CH$5,1,MATCH($BR194,INDEX(피벗!$BL:$CH,MATCH($E194,피벗!$BJ:$BJ,0),0),0)),"")</f>
        <v/>
      </c>
      <c r="BR194" s="23" t="str">
        <f>IFERROR(LARGE(INDEX(피벗!$BL:$CH,MATCH(성장고객!$E194,피벗!$BJ:$BJ,0),0),1),"")</f>
        <v/>
      </c>
      <c r="BS194" s="27" t="str">
        <f t="shared" si="15"/>
        <v/>
      </c>
      <c r="BT194" s="17" t="str">
        <f>IFERROR(INDEX(피벗!$BL$5:$CH$5,1,MATCH($BU194,INDEX(피벗!$BL:$CH,MATCH($E194,피벗!$BJ:$BJ,0),0),0)),"")</f>
        <v/>
      </c>
      <c r="BU194" s="23" t="str">
        <f>IFERROR(LARGE(INDEX(피벗!$BL:$CH,MATCH(성장고객!$E194,피벗!$BJ:$BJ,0),0),2),"")</f>
        <v/>
      </c>
      <c r="BV194" s="27" t="str">
        <f t="shared" si="16"/>
        <v/>
      </c>
      <c r="BW194" s="17" t="str">
        <f>IFERROR(INDEX(피벗!$BL$5:$CH$5,1,MATCH($BX194,INDEX(피벗!$BL:$CH,MATCH($E194,피벗!$BJ:$BJ,0),0),0)),"")</f>
        <v/>
      </c>
      <c r="BX194" s="23" t="str">
        <f>IFERROR(LARGE(INDEX(피벗!$BL:$CH,MATCH(성장고객!$E194,피벗!$BJ:$BJ,0),0),3),"")</f>
        <v/>
      </c>
      <c r="BY194" s="27" t="str">
        <f t="shared" si="17"/>
        <v/>
      </c>
      <c r="BZ194" s="17" t="str">
        <f>IFERROR(INDEX(피벗!$BL$5:$CH$5,1,MATCH($CA194,INDEX(피벗!$BL:$CH,MATCH($E194,피벗!$BJ:$BJ,0),0),0)),"")</f>
        <v/>
      </c>
      <c r="CA194" s="23" t="str">
        <f>IFERROR(LARGE(INDEX(피벗!$BL:$CH,MATCH(성장고객!$E194,피벗!$BJ:$BJ,0),0),4),"")</f>
        <v/>
      </c>
      <c r="CB194" s="27" t="str">
        <f t="shared" si="18"/>
        <v/>
      </c>
      <c r="CC194" s="17" t="str">
        <f>IFERROR(INDEX(피벗!$BL$5:$CH$5,1,MATCH($CD194,INDEX(피벗!$BL:$CH,MATCH($E194,피벗!$BJ:$BJ,0),0),0)),"")</f>
        <v/>
      </c>
      <c r="CD194" s="23" t="str">
        <f>IFERROR(LARGE(INDEX(피벗!$BL:$CH,MATCH(성장고객!$E194,피벗!$BJ:$BJ,0),0),5),"")</f>
        <v/>
      </c>
      <c r="CE194" s="27" t="str">
        <f t="shared" si="19"/>
        <v/>
      </c>
      <c r="CF194" s="23" t="str">
        <f>IFERROR(INDEX(피벗!$CI:$CI,MATCH($E194,피벗!$BJ:$BJ,0)),"")</f>
        <v/>
      </c>
      <c r="CG194" s="25" t="str">
        <f t="shared" si="20"/>
        <v/>
      </c>
      <c r="CH194" s="17" t="str">
        <f>IFERROR(INDEX(피벗!$EZ$5:$GE$5,1,MATCH($CI194,INDEX(피벗!$EZ:$GE,MATCH($E194,피벗!$EY:$EY,0),0),0)),"")</f>
        <v>MeGA인터넷</v>
      </c>
      <c r="CI194" s="23">
        <f>IFERROR(LARGE(INDEX(피벗!$EZ:$GE,MATCH(성장고객!$E194,피벗!$EY:$EY,0),0),1),"")</f>
        <v>240000</v>
      </c>
      <c r="CJ194" s="17" t="str">
        <f>IFERROR(INDEX(피벗!$EZ$5:$GE$5,1,MATCH($CK194,INDEX(피벗!$EZ:$GE,MATCH($E194,피벗!$EY:$EY,0),0),0)),"")</f>
        <v>GTV</v>
      </c>
      <c r="CK194" s="23">
        <f>IFERROR(LARGE(INDEX(피벗!$EZ:$GE,MATCH(성장고객!$E194,피벗!$EY:$EY,0),0),2),"")</f>
        <v>140820</v>
      </c>
      <c r="CL194" s="17" t="str">
        <f>IFERROR(INDEX(피벗!$EZ$5:$GE$5,1,MATCH($CM194,INDEX(피벗!$EZ:$GE,MATCH($E194,피벗!$EY:$EY,0),0),0)),"")</f>
        <v>기가지니 TV</v>
      </c>
      <c r="CM194" s="23">
        <f>IFERROR(LARGE(INDEX(피벗!$EZ:$GE,MATCH(성장고객!$E194,피벗!$EY:$EY,0),0),3),"")</f>
        <v>36000</v>
      </c>
      <c r="CN194" s="17" t="str">
        <f>IFERROR(INDEX(피벗!$EZ$5:$GE$5,1,MATCH($CO194,INDEX(피벗!$EZ:$GE,MATCH($E194,피벗!$EY:$EY,0),0),0)),"")</f>
        <v>기업인터넷전화</v>
      </c>
      <c r="CO194" s="23">
        <f>IFERROR(LARGE(INDEX(피벗!$EZ:$GE,MATCH(성장고객!$E194,피벗!$EY:$EY,0),0),4),"")</f>
        <v>16284</v>
      </c>
      <c r="CP194" s="17" t="str">
        <f>IFERROR(INDEX(피벗!$EZ$5:$GE$5,1,MATCH($CQ194,INDEX(피벗!$EZ:$GE,MATCH($E194,피벗!$EY:$EY,0),0),0)),"")</f>
        <v>인터넷부가</v>
      </c>
      <c r="CQ194" s="23">
        <f>IFERROR(LARGE(INDEX(피벗!$EZ:$GE,MATCH(성장고객!$E194,피벗!$EY:$EY,0),0),5),"")</f>
        <v>12000</v>
      </c>
      <c r="CR194" s="23">
        <f>IFERROR(INDEX(피벗!$GF:$GF,MATCH($E194,피벗!$EY:$EY,0)),"")</f>
        <v>445104</v>
      </c>
    </row>
    <row r="195" spans="1:96" x14ac:dyDescent="0.45">
      <c r="A195" s="20" t="s">
        <v>982</v>
      </c>
      <c r="B195" s="20" t="s">
        <v>26</v>
      </c>
      <c r="C195" s="20" t="s">
        <v>30</v>
      </c>
      <c r="D195" s="20" t="s">
        <v>1254</v>
      </c>
      <c r="E195" s="20" t="s">
        <v>1267</v>
      </c>
      <c r="F195" s="21" t="s">
        <v>1268</v>
      </c>
      <c r="G195" s="21" t="s">
        <v>1</v>
      </c>
      <c r="H195" s="21" t="s">
        <v>0</v>
      </c>
      <c r="I195" s="22" t="s">
        <v>950</v>
      </c>
      <c r="J195" s="22" t="s">
        <v>951</v>
      </c>
      <c r="K195" s="20" t="s">
        <v>9</v>
      </c>
      <c r="L195" s="20" t="s">
        <v>9</v>
      </c>
      <c r="M195" s="20" t="s">
        <v>9</v>
      </c>
      <c r="N195" s="20" t="s">
        <v>9</v>
      </c>
      <c r="O195" s="21" t="s">
        <v>9</v>
      </c>
      <c r="P195" s="21" t="s">
        <v>9</v>
      </c>
      <c r="Q195" s="21" t="s">
        <v>9</v>
      </c>
      <c r="R195" s="21" t="s">
        <v>9</v>
      </c>
      <c r="S195" s="21" t="s">
        <v>9</v>
      </c>
      <c r="T195" s="21" t="s">
        <v>9</v>
      </c>
      <c r="U195" s="21" t="s">
        <v>9</v>
      </c>
      <c r="V195" s="21" t="s">
        <v>9</v>
      </c>
      <c r="W195" s="20" t="s">
        <v>9</v>
      </c>
      <c r="X195" s="21" t="s">
        <v>9</v>
      </c>
      <c r="Y195" s="21" t="s">
        <v>9</v>
      </c>
      <c r="Z195" s="21" t="s">
        <v>9</v>
      </c>
      <c r="AA195" s="20" t="s">
        <v>9</v>
      </c>
      <c r="AB195" s="20" t="s">
        <v>9</v>
      </c>
      <c r="AC195" s="21" t="s">
        <v>9</v>
      </c>
      <c r="AD195" s="20" t="s">
        <v>9</v>
      </c>
      <c r="AE195" s="16" t="str" cm="1">
        <f t="array" ref="AE195">IF(AF195="","",INDEX(전산회선!$E$4:$E$1141,_xlfn.AGGREGATE(15,6,ROW(전산회선!$E$4:$E$1141)-ROW(전산회선!$E$4)+1/((전산회선!$B$4:$B$1141=$E195)*(전산회선!$F$4:$F$1141=AF195)),1)))</f>
        <v>기업인터넷전화</v>
      </c>
      <c r="AF195" s="16">
        <f>IFERROR(IF(_xlfn.MAXIFS(전산회선!$F$4:$F$1141,전산회선!$B$4:$B$1141,$E195)=0,"",_xlfn.MAXIFS(전산회선!$F$4:$F$1141,전산회선!$B$4:$B$1141,$E195)),"")</f>
        <v>19</v>
      </c>
      <c r="AG195" s="16" t="str" cm="1">
        <f t="array" ref="AG195">IF(AH195="","",INDEX(전산회선!$E$4:$E$1141,_xlfn.AGGREGATE(15,6,ROW(전산회선!$E$4:$E$1141)-ROW(전산회선!$E$4)+1/((전산회선!$B$4:$B$1141=$E195)*(전산회선!$F$4:$F$1141=AH195)),1)))</f>
        <v>홈일반전화</v>
      </c>
      <c r="AH195" s="16">
        <f>IFERROR(IF(_xlfn.MAXIFS(전산회선!$F$4:$F$1141,전산회선!$B$4:$B$1141,$E195,전산회선!$F$4:$F$1141,"&lt;"&amp;AF195)=0,"",_xlfn.MAXIFS(전산회선!$F$4:$F$1141,전산회선!$B$4:$B$1141,$E195,전산회선!$F$4:$F$1141,"&lt;"&amp;AF195)),"")</f>
        <v>5</v>
      </c>
      <c r="AI195" s="16" t="str" cm="1">
        <f t="array" ref="AI195">IF(AJ195="","",INDEX(전산회선!$E$4:$E$1141,_xlfn.AGGREGATE(15,6,ROW(전산회선!$E$4:$E$1141)-ROW(전산회선!$E$4)+1/((전산회선!$B$4:$B$1141=$E195)*(전산회선!$F$4:$F$1141=AJ195)),1)))</f>
        <v>GiGA인터넷</v>
      </c>
      <c r="AJ195" s="16">
        <f>IFERROR(IF(_xlfn.MAXIFS(전산회선!$F$4:$F$1141,전산회선!$B$4:$B$1141,$E195,전산회선!$F$4:$F$1141,"&lt;"&amp;AH195)=0,"",_xlfn.MAXIFS(전산회선!$F$4:$F$1141,전산회선!$B$4:$B$1141,$E195,전산회선!$F$4:$F$1141,"&lt;"&amp;AH195)),"")</f>
        <v>4</v>
      </c>
      <c r="AK195" s="16" t="str" cm="1">
        <f t="array" ref="AK195">IF(AL195="","",INDEX(전산회선!$E$4:$E$1141,_xlfn.AGGREGATE(15,6,ROW(전산회선!$E$4:$E$1141)-ROW(전산회선!$E$4)+1/((전산회선!$B$4:$B$1141=$E195)*(전산회선!$F$4:$F$1141=AL195)),1)))</f>
        <v>전용회선</v>
      </c>
      <c r="AL195" s="16">
        <f>IFERROR(IF(_xlfn.MAXIFS(전산회선!$F$4:$F$1141,전산회선!$B$4:$B$1141,$E195,전산회선!$F$4:$F$1141,"&lt;"&amp;AJ195)=0,"",_xlfn.MAXIFS(전산회선!$F$4:$F$1141,전산회선!$B$4:$B$1141,$E195,전산회선!$F$4:$F$1141,"&lt;"&amp;AJ195)),"")</f>
        <v>2</v>
      </c>
      <c r="AM195" s="16" t="str" cm="1">
        <f t="array" ref="AM195">IF(AN195="","",INDEX(전산회선!$E$4:$E$1141,_xlfn.AGGREGATE(15,6,ROW(전산회선!$E$4:$E$1141)-ROW(전산회선!$E$4)+1/((전산회선!$B$4:$B$1141=$E195)*(전산회선!$F$4:$F$1141=AN195)),1)))</f>
        <v>MeGA인터넷</v>
      </c>
      <c r="AN195" s="16">
        <f>IFERROR(IF(_xlfn.MAXIFS(전산회선!$F$4:$F$1141,전산회선!$B$4:$B$1141,$E195,전산회선!$F$4:$F$1141,"&lt;"&amp;AL195)=0,"",_xlfn.MAXIFS(전산회선!$F$4:$F$1141,전산회선!$B$4:$B$1141,$E195,전산회선!$F$4:$F$1141,"&lt;"&amp;AL195)),"")</f>
        <v>1</v>
      </c>
      <c r="AO195" s="23">
        <v>490293</v>
      </c>
      <c r="AP195" s="23">
        <v>494841</v>
      </c>
      <c r="AQ195" s="23">
        <v>498447</v>
      </c>
      <c r="AR195" s="23">
        <v>498719</v>
      </c>
      <c r="AS195" s="23">
        <v>484469</v>
      </c>
      <c r="AT195" s="23">
        <v>489606</v>
      </c>
      <c r="AU195" s="23">
        <v>486370</v>
      </c>
      <c r="AV195" s="23">
        <v>488829</v>
      </c>
      <c r="AW195" s="23">
        <v>487822</v>
      </c>
      <c r="AX195" s="23">
        <v>484382</v>
      </c>
      <c r="AY195" s="23">
        <v>482576</v>
      </c>
      <c r="AZ195" s="23">
        <v>483272</v>
      </c>
      <c r="BA195" s="23">
        <v>489135.5</v>
      </c>
      <c r="BB195" s="23">
        <f t="shared" si="14"/>
        <v>5869626</v>
      </c>
      <c r="BC195" s="23">
        <v>0</v>
      </c>
      <c r="BD195" s="23">
        <v>0</v>
      </c>
      <c r="BE195" s="23">
        <v>0</v>
      </c>
      <c r="BF195" s="23">
        <v>0</v>
      </c>
      <c r="BG195" s="23">
        <v>0</v>
      </c>
      <c r="BH195" s="23">
        <v>0</v>
      </c>
      <c r="BI195" s="23">
        <v>0</v>
      </c>
      <c r="BJ195" s="23">
        <v>0</v>
      </c>
      <c r="BK195" s="23">
        <v>0</v>
      </c>
      <c r="BL195" s="23">
        <v>0</v>
      </c>
      <c r="BM195" s="23">
        <v>0</v>
      </c>
      <c r="BN195" s="23">
        <v>0</v>
      </c>
      <c r="BO195" s="23">
        <v>0</v>
      </c>
      <c r="BP195" s="23">
        <v>0</v>
      </c>
      <c r="BQ195" s="17" t="str">
        <f>IFERROR(INDEX(피벗!$BL$5:$CH$5,1,MATCH($BR195,INDEX(피벗!$BL:$CH,MATCH($E195,피벗!$BJ:$BJ,0),0),0)),"")</f>
        <v/>
      </c>
      <c r="BR195" s="23" t="str">
        <f>IFERROR(LARGE(INDEX(피벗!$BL:$CH,MATCH(성장고객!$E195,피벗!$BJ:$BJ,0),0),1),"")</f>
        <v/>
      </c>
      <c r="BS195" s="27" t="str">
        <f t="shared" si="15"/>
        <v/>
      </c>
      <c r="BT195" s="17" t="str">
        <f>IFERROR(INDEX(피벗!$BL$5:$CH$5,1,MATCH($BU195,INDEX(피벗!$BL:$CH,MATCH($E195,피벗!$BJ:$BJ,0),0),0)),"")</f>
        <v/>
      </c>
      <c r="BU195" s="23" t="str">
        <f>IFERROR(LARGE(INDEX(피벗!$BL:$CH,MATCH(성장고객!$E195,피벗!$BJ:$BJ,0),0),2),"")</f>
        <v/>
      </c>
      <c r="BV195" s="27" t="str">
        <f t="shared" si="16"/>
        <v/>
      </c>
      <c r="BW195" s="17" t="str">
        <f>IFERROR(INDEX(피벗!$BL$5:$CH$5,1,MATCH($BX195,INDEX(피벗!$BL:$CH,MATCH($E195,피벗!$BJ:$BJ,0),0),0)),"")</f>
        <v/>
      </c>
      <c r="BX195" s="23" t="str">
        <f>IFERROR(LARGE(INDEX(피벗!$BL:$CH,MATCH(성장고객!$E195,피벗!$BJ:$BJ,0),0),3),"")</f>
        <v/>
      </c>
      <c r="BY195" s="27" t="str">
        <f t="shared" si="17"/>
        <v/>
      </c>
      <c r="BZ195" s="17" t="str">
        <f>IFERROR(INDEX(피벗!$BL$5:$CH$5,1,MATCH($CA195,INDEX(피벗!$BL:$CH,MATCH($E195,피벗!$BJ:$BJ,0),0),0)),"")</f>
        <v/>
      </c>
      <c r="CA195" s="23" t="str">
        <f>IFERROR(LARGE(INDEX(피벗!$BL:$CH,MATCH(성장고객!$E195,피벗!$BJ:$BJ,0),0),4),"")</f>
        <v/>
      </c>
      <c r="CB195" s="27" t="str">
        <f t="shared" si="18"/>
        <v/>
      </c>
      <c r="CC195" s="17" t="str">
        <f>IFERROR(INDEX(피벗!$BL$5:$CH$5,1,MATCH($CD195,INDEX(피벗!$BL:$CH,MATCH($E195,피벗!$BJ:$BJ,0),0),0)),"")</f>
        <v/>
      </c>
      <c r="CD195" s="23" t="str">
        <f>IFERROR(LARGE(INDEX(피벗!$BL:$CH,MATCH(성장고객!$E195,피벗!$BJ:$BJ,0),0),5),"")</f>
        <v/>
      </c>
      <c r="CE195" s="27" t="str">
        <f t="shared" si="19"/>
        <v/>
      </c>
      <c r="CF195" s="23" t="str">
        <f>IFERROR(INDEX(피벗!$CI:$CI,MATCH($E195,피벗!$BJ:$BJ,0)),"")</f>
        <v/>
      </c>
      <c r="CG195" s="25" t="str">
        <f t="shared" si="20"/>
        <v/>
      </c>
      <c r="CH195" s="17" t="str">
        <f>IFERROR(INDEX(피벗!$EZ$5:$GE$5,1,MATCH($CI195,INDEX(피벗!$EZ:$GE,MATCH($E195,피벗!$EY:$EY,0),0),0)),"")</f>
        <v>GiGA인터넷</v>
      </c>
      <c r="CI195" s="23">
        <f>IFERROR(LARGE(INDEX(피벗!$EZ:$GE,MATCH(성장고객!$E195,피벗!$EY:$EY,0),0),1),"")</f>
        <v>1884000</v>
      </c>
      <c r="CJ195" s="17" t="str">
        <f>IFERROR(INDEX(피벗!$EZ$5:$GE$5,1,MATCH($CK195,INDEX(피벗!$EZ:$GE,MATCH($E195,피벗!$EY:$EY,0),0),0)),"")</f>
        <v>전용회선</v>
      </c>
      <c r="CK195" s="23">
        <f>IFERROR(LARGE(INDEX(피벗!$EZ:$GE,MATCH(성장고객!$E195,피벗!$EY:$EY,0),0),2),"")</f>
        <v>1552800</v>
      </c>
      <c r="CL195" s="17" t="str">
        <f>IFERROR(INDEX(피벗!$EZ$5:$GE$5,1,MATCH($CM195,INDEX(피벗!$EZ:$GE,MATCH($E195,피벗!$EY:$EY,0),0),0)),"")</f>
        <v>인터넷부가</v>
      </c>
      <c r="CM195" s="23">
        <f>IFERROR(LARGE(INDEX(피벗!$EZ:$GE,MATCH(성장고객!$E195,피벗!$EY:$EY,0),0),3),"")</f>
        <v>1160394</v>
      </c>
      <c r="CN195" s="17" t="str">
        <f>IFERROR(INDEX(피벗!$EZ$5:$GE$5,1,MATCH($CO195,INDEX(피벗!$EZ:$GE,MATCH($E195,피벗!$EY:$EY,0),0),0)),"")</f>
        <v>기업인터넷전화</v>
      </c>
      <c r="CO195" s="23">
        <f>IFERROR(LARGE(INDEX(피벗!$EZ:$GE,MATCH(성장고객!$E195,피벗!$EY:$EY,0),0),4),"")</f>
        <v>669135</v>
      </c>
      <c r="CP195" s="17" t="str">
        <f>IFERROR(INDEX(피벗!$EZ$5:$GE$5,1,MATCH($CQ195,INDEX(피벗!$EZ:$GE,MATCH($E195,피벗!$EY:$EY,0),0),0)),"")</f>
        <v>홈일반전화</v>
      </c>
      <c r="CQ195" s="23">
        <f>IFERROR(LARGE(INDEX(피벗!$EZ:$GE,MATCH(성장고객!$E195,피벗!$EY:$EY,0),0),5),"")</f>
        <v>316677</v>
      </c>
      <c r="CR195" s="23">
        <f>IFERROR(INDEX(피벗!$GF:$GF,MATCH($E195,피벗!$EY:$EY,0)),"")</f>
        <v>5869626</v>
      </c>
    </row>
    <row r="196" spans="1:96" x14ac:dyDescent="0.45">
      <c r="A196" s="20" t="s">
        <v>982</v>
      </c>
      <c r="B196" s="20" t="s">
        <v>26</v>
      </c>
      <c r="C196" s="20" t="s">
        <v>30</v>
      </c>
      <c r="D196" s="20" t="s">
        <v>1254</v>
      </c>
      <c r="E196" s="20" t="s">
        <v>1284</v>
      </c>
      <c r="F196" s="21" t="s">
        <v>1285</v>
      </c>
      <c r="G196" s="21" t="s">
        <v>1</v>
      </c>
      <c r="H196" s="21" t="s">
        <v>0</v>
      </c>
      <c r="I196" s="22" t="s">
        <v>964</v>
      </c>
      <c r="J196" s="22" t="s">
        <v>965</v>
      </c>
      <c r="K196" s="20" t="s">
        <v>0</v>
      </c>
      <c r="L196" s="20" t="s">
        <v>1316</v>
      </c>
      <c r="M196" s="20" t="s">
        <v>1311</v>
      </c>
      <c r="N196" s="20" t="s">
        <v>1317</v>
      </c>
      <c r="O196" s="21" t="s">
        <v>1550</v>
      </c>
      <c r="P196" s="21">
        <v>139</v>
      </c>
      <c r="Q196" s="21" t="s">
        <v>1392</v>
      </c>
      <c r="R196" s="21" t="s">
        <v>1320</v>
      </c>
      <c r="S196" s="21" t="s">
        <v>1321</v>
      </c>
      <c r="T196" s="21" t="s">
        <v>1316</v>
      </c>
      <c r="U196" s="21" t="s">
        <v>2391</v>
      </c>
      <c r="V196" s="21" t="s">
        <v>2972</v>
      </c>
      <c r="W196" s="20" t="s">
        <v>2973</v>
      </c>
      <c r="X196" s="21" t="s">
        <v>2974</v>
      </c>
      <c r="Y196" s="21" t="s">
        <v>2653</v>
      </c>
      <c r="Z196" s="21" t="s">
        <v>2975</v>
      </c>
      <c r="AA196" s="20">
        <v>114</v>
      </c>
      <c r="AB196" s="20" t="s">
        <v>1473</v>
      </c>
      <c r="AC196" s="21" t="s">
        <v>2976</v>
      </c>
      <c r="AD196" s="20" t="s">
        <v>1311</v>
      </c>
      <c r="AE196" s="16" t="str" cm="1">
        <f t="array" ref="AE196">IF(AF196="","",INDEX(전산회선!$E$4:$E$1141,_xlfn.AGGREGATE(15,6,ROW(전산회선!$E$4:$E$1141)-ROW(전산회선!$E$4)+1/((전산회선!$B$4:$B$1141=$E196)*(전산회선!$F$4:$F$1141=AF196)),1)))</f>
        <v>기업인터넷전화</v>
      </c>
      <c r="AF196" s="16">
        <f>IFERROR(IF(_xlfn.MAXIFS(전산회선!$F$4:$F$1141,전산회선!$B$4:$B$1141,$E196)=0,"",_xlfn.MAXIFS(전산회선!$F$4:$F$1141,전산회선!$B$4:$B$1141,$E196)),"")</f>
        <v>106</v>
      </c>
      <c r="AG196" s="16" t="str" cm="1">
        <f t="array" ref="AG196">IF(AH196="","",INDEX(전산회선!$E$4:$E$1141,_xlfn.AGGREGATE(15,6,ROW(전산회선!$E$4:$E$1141)-ROW(전산회선!$E$4)+1/((전산회선!$B$4:$B$1141=$E196)*(전산회선!$F$4:$F$1141=AH196)),1)))</f>
        <v>GTV Biz</v>
      </c>
      <c r="AH196" s="16">
        <f>IFERROR(IF(_xlfn.MAXIFS(전산회선!$F$4:$F$1141,전산회선!$B$4:$B$1141,$E196,전산회선!$F$4:$F$1141,"&lt;"&amp;AF196)=0,"",_xlfn.MAXIFS(전산회선!$F$4:$F$1141,전산회선!$B$4:$B$1141,$E196,전산회선!$F$4:$F$1141,"&lt;"&amp;AF196)),"")</f>
        <v>17</v>
      </c>
      <c r="AI196" s="16" t="str" cm="1">
        <f t="array" ref="AI196">IF(AJ196="","",INDEX(전산회선!$E$4:$E$1141,_xlfn.AGGREGATE(15,6,ROW(전산회선!$E$4:$E$1141)-ROW(전산회선!$E$4)+1/((전산회선!$B$4:$B$1141=$E196)*(전산회선!$F$4:$F$1141=AJ196)),1)))</f>
        <v>홈일반전화</v>
      </c>
      <c r="AJ196" s="16">
        <f>IFERROR(IF(_xlfn.MAXIFS(전산회선!$F$4:$F$1141,전산회선!$B$4:$B$1141,$E196,전산회선!$F$4:$F$1141,"&lt;"&amp;AH196)=0,"",_xlfn.MAXIFS(전산회선!$F$4:$F$1141,전산회선!$B$4:$B$1141,$E196,전산회선!$F$4:$F$1141,"&lt;"&amp;AH196)),"")</f>
        <v>5</v>
      </c>
      <c r="AK196" s="16" t="str" cm="1">
        <f t="array" ref="AK196">IF(AL196="","",INDEX(전산회선!$E$4:$E$1141,_xlfn.AGGREGATE(15,6,ROW(전산회선!$E$4:$E$1141)-ROW(전산회선!$E$4)+1/((전산회선!$B$4:$B$1141=$E196)*(전산회선!$F$4:$F$1141=AL196)),1)))</f>
        <v>MeGA인터넷</v>
      </c>
      <c r="AL196" s="16">
        <f>IFERROR(IF(_xlfn.MAXIFS(전산회선!$F$4:$F$1141,전산회선!$B$4:$B$1141,$E196,전산회선!$F$4:$F$1141,"&lt;"&amp;AJ196)=0,"",_xlfn.MAXIFS(전산회선!$F$4:$F$1141,전산회선!$B$4:$B$1141,$E196,전산회선!$F$4:$F$1141,"&lt;"&amp;AJ196)),"")</f>
        <v>4</v>
      </c>
      <c r="AM196" s="16" t="str" cm="1">
        <f t="array" ref="AM196">IF(AN196="","",INDEX(전산회선!$E$4:$E$1141,_xlfn.AGGREGATE(15,6,ROW(전산회선!$E$4:$E$1141)-ROW(전산회선!$E$4)+1/((전산회선!$B$4:$B$1141=$E196)*(전산회선!$F$4:$F$1141=AN196)),1)))</f>
        <v>GiGA인터넷</v>
      </c>
      <c r="AN196" s="16">
        <f>IFERROR(IF(_xlfn.MAXIFS(전산회선!$F$4:$F$1141,전산회선!$B$4:$B$1141,$E196,전산회선!$F$4:$F$1141,"&lt;"&amp;AL196)=0,"",_xlfn.MAXIFS(전산회선!$F$4:$F$1141,전산회선!$B$4:$B$1141,$E196,전산회선!$F$4:$F$1141,"&lt;"&amp;AL196)),"")</f>
        <v>3</v>
      </c>
      <c r="AO196" s="23">
        <v>393447</v>
      </c>
      <c r="AP196" s="23">
        <v>391830</v>
      </c>
      <c r="AQ196" s="23">
        <v>390733</v>
      </c>
      <c r="AR196" s="23">
        <v>393274</v>
      </c>
      <c r="AS196" s="23">
        <v>393341</v>
      </c>
      <c r="AT196" s="23">
        <v>393375</v>
      </c>
      <c r="AU196" s="23">
        <v>393258</v>
      </c>
      <c r="AV196" s="23">
        <v>393480</v>
      </c>
      <c r="AW196" s="23">
        <v>396011</v>
      </c>
      <c r="AX196" s="23">
        <v>401231</v>
      </c>
      <c r="AY196" s="23">
        <v>399667</v>
      </c>
      <c r="AZ196" s="23">
        <v>398150</v>
      </c>
      <c r="BA196" s="23">
        <v>394816.41666666669</v>
      </c>
      <c r="BB196" s="23">
        <f t="shared" si="14"/>
        <v>4737797</v>
      </c>
      <c r="BC196" s="23">
        <v>0</v>
      </c>
      <c r="BD196" s="23">
        <v>0</v>
      </c>
      <c r="BE196" s="23">
        <v>0</v>
      </c>
      <c r="BF196" s="23">
        <v>0</v>
      </c>
      <c r="BG196" s="23">
        <v>0</v>
      </c>
      <c r="BH196" s="23">
        <v>0</v>
      </c>
      <c r="BI196" s="23">
        <v>0</v>
      </c>
      <c r="BJ196" s="23">
        <v>0</v>
      </c>
      <c r="BK196" s="23">
        <v>0</v>
      </c>
      <c r="BL196" s="23">
        <v>0</v>
      </c>
      <c r="BM196" s="23">
        <v>0</v>
      </c>
      <c r="BN196" s="23">
        <v>0</v>
      </c>
      <c r="BO196" s="23">
        <v>0</v>
      </c>
      <c r="BP196" s="23">
        <v>0</v>
      </c>
      <c r="BQ196" s="17" t="str">
        <f>IFERROR(INDEX(피벗!$BL$5:$CH$5,1,MATCH($BR196,INDEX(피벗!$BL:$CH,MATCH($E196,피벗!$BJ:$BJ,0),0),0)),"")</f>
        <v/>
      </c>
      <c r="BR196" s="23" t="str">
        <f>IFERROR(LARGE(INDEX(피벗!$BL:$CH,MATCH(성장고객!$E196,피벗!$BJ:$BJ,0),0),1),"")</f>
        <v/>
      </c>
      <c r="BS196" s="27" t="str">
        <f t="shared" si="15"/>
        <v/>
      </c>
      <c r="BT196" s="17" t="str">
        <f>IFERROR(INDEX(피벗!$BL$5:$CH$5,1,MATCH($BU196,INDEX(피벗!$BL:$CH,MATCH($E196,피벗!$BJ:$BJ,0),0),0)),"")</f>
        <v/>
      </c>
      <c r="BU196" s="23" t="str">
        <f>IFERROR(LARGE(INDEX(피벗!$BL:$CH,MATCH(성장고객!$E196,피벗!$BJ:$BJ,0),0),2),"")</f>
        <v/>
      </c>
      <c r="BV196" s="27" t="str">
        <f t="shared" si="16"/>
        <v/>
      </c>
      <c r="BW196" s="17" t="str">
        <f>IFERROR(INDEX(피벗!$BL$5:$CH$5,1,MATCH($BX196,INDEX(피벗!$BL:$CH,MATCH($E196,피벗!$BJ:$BJ,0),0),0)),"")</f>
        <v/>
      </c>
      <c r="BX196" s="23" t="str">
        <f>IFERROR(LARGE(INDEX(피벗!$BL:$CH,MATCH(성장고객!$E196,피벗!$BJ:$BJ,0),0),3),"")</f>
        <v/>
      </c>
      <c r="BY196" s="27" t="str">
        <f t="shared" si="17"/>
        <v/>
      </c>
      <c r="BZ196" s="17" t="str">
        <f>IFERROR(INDEX(피벗!$BL$5:$CH$5,1,MATCH($CA196,INDEX(피벗!$BL:$CH,MATCH($E196,피벗!$BJ:$BJ,0),0),0)),"")</f>
        <v/>
      </c>
      <c r="CA196" s="23" t="str">
        <f>IFERROR(LARGE(INDEX(피벗!$BL:$CH,MATCH(성장고객!$E196,피벗!$BJ:$BJ,0),0),4),"")</f>
        <v/>
      </c>
      <c r="CB196" s="27" t="str">
        <f t="shared" si="18"/>
        <v/>
      </c>
      <c r="CC196" s="17" t="str">
        <f>IFERROR(INDEX(피벗!$BL$5:$CH$5,1,MATCH($CD196,INDEX(피벗!$BL:$CH,MATCH($E196,피벗!$BJ:$BJ,0),0),0)),"")</f>
        <v/>
      </c>
      <c r="CD196" s="23" t="str">
        <f>IFERROR(LARGE(INDEX(피벗!$BL:$CH,MATCH(성장고객!$E196,피벗!$BJ:$BJ,0),0),5),"")</f>
        <v/>
      </c>
      <c r="CE196" s="27" t="str">
        <f t="shared" si="19"/>
        <v/>
      </c>
      <c r="CF196" s="23" t="str">
        <f>IFERROR(INDEX(피벗!$CI:$CI,MATCH($E196,피벗!$BJ:$BJ,0)),"")</f>
        <v/>
      </c>
      <c r="CG196" s="25" t="str">
        <f t="shared" si="20"/>
        <v/>
      </c>
      <c r="CH196" s="17" t="str">
        <f>IFERROR(INDEX(피벗!$EZ$5:$GE$5,1,MATCH($CI196,INDEX(피벗!$EZ:$GE,MATCH($E196,피벗!$EY:$EY,0),0),0)),"")</f>
        <v>기업인터넷전화</v>
      </c>
      <c r="CI196" s="23">
        <f>IFERROR(LARGE(INDEX(피벗!$EZ:$GE,MATCH(성장고객!$E196,피벗!$EY:$EY,0),0),1),"")</f>
        <v>1002181</v>
      </c>
      <c r="CJ196" s="17" t="str">
        <f>IFERROR(INDEX(피벗!$EZ$5:$GE$5,1,MATCH($CK196,INDEX(피벗!$EZ:$GE,MATCH($E196,피벗!$EY:$EY,0),0),0)),"")</f>
        <v>GiGA인터넷</v>
      </c>
      <c r="CK196" s="23">
        <f>IFERROR(LARGE(INDEX(피벗!$EZ:$GE,MATCH(성장고객!$E196,피벗!$EY:$EY,0),0),2),"")</f>
        <v>972000</v>
      </c>
      <c r="CL196" s="17" t="str">
        <f>IFERROR(INDEX(피벗!$EZ$5:$GE$5,1,MATCH($CM196,INDEX(피벗!$EZ:$GE,MATCH($E196,피벗!$EY:$EY,0),0),0)),"")</f>
        <v>MeGA인터넷</v>
      </c>
      <c r="CM196" s="23">
        <f>IFERROR(LARGE(INDEX(피벗!$EZ:$GE,MATCH(성장고객!$E196,피벗!$EY:$EY,0),0),3),"")</f>
        <v>960000</v>
      </c>
      <c r="CN196" s="17" t="str">
        <f>IFERROR(INDEX(피벗!$EZ$5:$GE$5,1,MATCH($CO196,INDEX(피벗!$EZ:$GE,MATCH($E196,피벗!$EY:$EY,0),0),0)),"")</f>
        <v>GTV Biz</v>
      </c>
      <c r="CO196" s="23">
        <f>IFERROR(LARGE(INDEX(피벗!$EZ:$GE,MATCH(성장고객!$E196,피벗!$EY:$EY,0),0),4),"")</f>
        <v>820800</v>
      </c>
      <c r="CP196" s="17" t="str">
        <f>IFERROR(INDEX(피벗!$EZ$5:$GE$5,1,MATCH($CQ196,INDEX(피벗!$EZ:$GE,MATCH($E196,피벗!$EY:$EY,0),0),0)),"")</f>
        <v>인터넷부가</v>
      </c>
      <c r="CQ196" s="23">
        <f>IFERROR(LARGE(INDEX(피벗!$EZ:$GE,MATCH(성장고객!$E196,피벗!$EY:$EY,0),0),5),"")</f>
        <v>420000</v>
      </c>
      <c r="CR196" s="23">
        <f>IFERROR(INDEX(피벗!$GF:$GF,MATCH($E196,피벗!$EY:$EY,0)),"")</f>
        <v>4737797</v>
      </c>
    </row>
    <row r="197" spans="1:96" x14ac:dyDescent="0.45">
      <c r="A197" s="20" t="s">
        <v>982</v>
      </c>
      <c r="B197" s="20" t="s">
        <v>26</v>
      </c>
      <c r="C197" s="20" t="s">
        <v>104</v>
      </c>
      <c r="D197" s="20" t="s">
        <v>984</v>
      </c>
      <c r="E197" s="20" t="s">
        <v>264</v>
      </c>
      <c r="F197" s="21" t="s">
        <v>265</v>
      </c>
      <c r="G197" s="21" t="s">
        <v>1</v>
      </c>
      <c r="H197" s="21" t="s">
        <v>0</v>
      </c>
      <c r="I197" s="22" t="s">
        <v>266</v>
      </c>
      <c r="J197" s="22" t="s">
        <v>267</v>
      </c>
      <c r="K197" s="20" t="s">
        <v>0</v>
      </c>
      <c r="L197" s="20" t="s">
        <v>1316</v>
      </c>
      <c r="M197" s="20" t="s">
        <v>1501</v>
      </c>
      <c r="N197" s="20" t="s">
        <v>1390</v>
      </c>
      <c r="O197" s="21" t="s">
        <v>2703</v>
      </c>
      <c r="P197" s="21">
        <v>91</v>
      </c>
      <c r="Q197" s="21" t="s">
        <v>1347</v>
      </c>
      <c r="R197" s="21" t="s">
        <v>1320</v>
      </c>
      <c r="S197" s="21" t="s">
        <v>1321</v>
      </c>
      <c r="T197" s="21" t="s">
        <v>1316</v>
      </c>
      <c r="U197" s="21" t="s">
        <v>2250</v>
      </c>
      <c r="V197" s="21" t="s">
        <v>2704</v>
      </c>
      <c r="W197" s="20" t="s">
        <v>9</v>
      </c>
      <c r="X197" s="21" t="s">
        <v>2705</v>
      </c>
      <c r="Y197" s="21" t="s">
        <v>2470</v>
      </c>
      <c r="Z197" s="21" t="s">
        <v>2706</v>
      </c>
      <c r="AA197" s="20">
        <v>3</v>
      </c>
      <c r="AB197" s="20" t="s">
        <v>1545</v>
      </c>
      <c r="AC197" s="21" t="s">
        <v>2707</v>
      </c>
      <c r="AD197" s="20" t="s">
        <v>1311</v>
      </c>
      <c r="AE197" s="16" t="str" cm="1">
        <f t="array" ref="AE197">IF(AF197="","",INDEX(전산회선!$E$4:$E$1141,_xlfn.AGGREGATE(15,6,ROW(전산회선!$E$4:$E$1141)-ROW(전산회선!$E$4)+1/((전산회선!$B$4:$B$1141=$E197)*(전산회선!$F$4:$F$1141=AF197)),1)))</f>
        <v>GTV Biz</v>
      </c>
      <c r="AF197" s="16">
        <f>IFERROR(IF(_xlfn.MAXIFS(전산회선!$F$4:$F$1141,전산회선!$B$4:$B$1141,$E197)=0,"",_xlfn.MAXIFS(전산회선!$F$4:$F$1141,전산회선!$B$4:$B$1141,$E197)),"")</f>
        <v>75</v>
      </c>
      <c r="AG197" s="16" t="str" cm="1">
        <f t="array" ref="AG197">IF(AH197="","",INDEX(전산회선!$E$4:$E$1141,_xlfn.AGGREGATE(15,6,ROW(전산회선!$E$4:$E$1141)-ROW(전산회선!$E$4)+1/((전산회선!$B$4:$B$1141=$E197)*(전산회선!$F$4:$F$1141=AH197)),1)))</f>
        <v>GiGA인터넷</v>
      </c>
      <c r="AH197" s="16">
        <f>IFERROR(IF(_xlfn.MAXIFS(전산회선!$F$4:$F$1141,전산회선!$B$4:$B$1141,$E197,전산회선!$F$4:$F$1141,"&lt;"&amp;AF197)=0,"",_xlfn.MAXIFS(전산회선!$F$4:$F$1141,전산회선!$B$4:$B$1141,$E197,전산회선!$F$4:$F$1141,"&lt;"&amp;AF197)),"")</f>
        <v>10</v>
      </c>
      <c r="AI197" s="16" t="str" cm="1">
        <f t="array" ref="AI197">IF(AJ197="","",INDEX(전산회선!$E$4:$E$1141,_xlfn.AGGREGATE(15,6,ROW(전산회선!$E$4:$E$1141)-ROW(전산회선!$E$4)+1/((전산회선!$B$4:$B$1141=$E197)*(전산회선!$F$4:$F$1141=AJ197)),1)))</f>
        <v>홈일반전화</v>
      </c>
      <c r="AJ197" s="16">
        <f>IFERROR(IF(_xlfn.MAXIFS(전산회선!$F$4:$F$1141,전산회선!$B$4:$B$1141,$E197,전산회선!$F$4:$F$1141,"&lt;"&amp;AH197)=0,"",_xlfn.MAXIFS(전산회선!$F$4:$F$1141,전산회선!$B$4:$B$1141,$E197,전산회선!$F$4:$F$1141,"&lt;"&amp;AH197)),"")</f>
        <v>3</v>
      </c>
      <c r="AK197" s="16" t="str" cm="1">
        <f t="array" ref="AK197">IF(AL197="","",INDEX(전산회선!$E$4:$E$1141,_xlfn.AGGREGATE(15,6,ROW(전산회선!$E$4:$E$1141)-ROW(전산회선!$E$4)+1/((전산회선!$B$4:$B$1141=$E197)*(전산회선!$F$4:$F$1141=AL197)),1)))</f>
        <v>GTV</v>
      </c>
      <c r="AL197" s="16">
        <f>IFERROR(IF(_xlfn.MAXIFS(전산회선!$F$4:$F$1141,전산회선!$B$4:$B$1141,$E197,전산회선!$F$4:$F$1141,"&lt;"&amp;AJ197)=0,"",_xlfn.MAXIFS(전산회선!$F$4:$F$1141,전산회선!$B$4:$B$1141,$E197,전산회선!$F$4:$F$1141,"&lt;"&amp;AJ197)),"")</f>
        <v>1</v>
      </c>
      <c r="AM197" s="16" t="str" cm="1">
        <f t="array" ref="AM197">IF(AN197="","",INDEX(전산회선!$E$4:$E$1141,_xlfn.AGGREGATE(15,6,ROW(전산회선!$E$4:$E$1141)-ROW(전산회선!$E$4)+1/((전산회선!$B$4:$B$1141=$E197)*(전산회선!$F$4:$F$1141=AN197)),1)))</f>
        <v/>
      </c>
      <c r="AN197" s="16" t="str">
        <f>IFERROR(IF(_xlfn.MAXIFS(전산회선!$F$4:$F$1141,전산회선!$B$4:$B$1141,$E197,전산회선!$F$4:$F$1141,"&lt;"&amp;AL197)=0,"",_xlfn.MAXIFS(전산회선!$F$4:$F$1141,전산회선!$B$4:$B$1141,$E197,전산회선!$F$4:$F$1141,"&lt;"&amp;AL197)),"")</f>
        <v/>
      </c>
      <c r="AO197" s="23">
        <v>1186335</v>
      </c>
      <c r="AP197" s="23">
        <v>1089712</v>
      </c>
      <c r="AQ197" s="23">
        <v>1045249</v>
      </c>
      <c r="AR197" s="23">
        <v>1046616</v>
      </c>
      <c r="AS197" s="23">
        <v>1046198</v>
      </c>
      <c r="AT197" s="23">
        <v>1046473</v>
      </c>
      <c r="AU197" s="23">
        <v>1057969</v>
      </c>
      <c r="AV197" s="23">
        <v>1049525</v>
      </c>
      <c r="AW197" s="23">
        <v>1052873</v>
      </c>
      <c r="AX197" s="23">
        <v>1057030</v>
      </c>
      <c r="AY197" s="23">
        <v>1056586</v>
      </c>
      <c r="AZ197" s="23">
        <v>1072692</v>
      </c>
      <c r="BA197" s="23">
        <v>1067271.5</v>
      </c>
      <c r="BB197" s="23">
        <f t="shared" si="14"/>
        <v>12807258</v>
      </c>
      <c r="BC197" s="23">
        <v>0</v>
      </c>
      <c r="BD197" s="23">
        <v>0</v>
      </c>
      <c r="BE197" s="23">
        <v>0</v>
      </c>
      <c r="BF197" s="23">
        <v>0</v>
      </c>
      <c r="BG197" s="23">
        <v>0</v>
      </c>
      <c r="BH197" s="23">
        <v>0</v>
      </c>
      <c r="BI197" s="23">
        <v>0</v>
      </c>
      <c r="BJ197" s="23">
        <v>0</v>
      </c>
      <c r="BK197" s="23">
        <v>0</v>
      </c>
      <c r="BL197" s="23">
        <v>2323</v>
      </c>
      <c r="BM197" s="23">
        <v>18000</v>
      </c>
      <c r="BN197" s="23">
        <v>18000</v>
      </c>
      <c r="BO197" s="23">
        <v>3193.5833333333335</v>
      </c>
      <c r="BP197" s="23">
        <v>38323</v>
      </c>
      <c r="BQ197" s="17" t="str">
        <f>IFERROR(INDEX(피벗!$BL$5:$CH$5,1,MATCH($BR197,INDEX(피벗!$BL:$CH,MATCH($E197,피벗!$BJ:$BJ,0),0),0)),"")</f>
        <v>기업메시징</v>
      </c>
      <c r="BR197" s="23">
        <f>IFERROR(LARGE(INDEX(피벗!$BL:$CH,MATCH(성장고객!$E197,피벗!$BJ:$BJ,0),0),1),"")</f>
        <v>37258</v>
      </c>
      <c r="BS197" s="27">
        <f t="shared" si="15"/>
        <v>2.9091316814262662E-3</v>
      </c>
      <c r="BT197" s="17" t="str">
        <f>IFERROR(INDEX(피벗!$BL$5:$CH$5,1,MATCH($BU197,INDEX(피벗!$BL:$CH,MATCH($E197,피벗!$BJ:$BJ,0),0),0)),"")</f>
        <v>홈지능망</v>
      </c>
      <c r="BU197" s="23">
        <f>IFERROR(LARGE(INDEX(피벗!$BL:$CH,MATCH(성장고객!$E197,피벗!$BJ:$BJ,0),0),2),"")</f>
        <v>1065</v>
      </c>
      <c r="BV197" s="27">
        <f t="shared" si="16"/>
        <v>8.3155972964704856E-5</v>
      </c>
      <c r="BW197" s="17" t="str">
        <f>IFERROR(INDEX(피벗!$BL$5:$CH$5,1,MATCH($BX197,INDEX(피벗!$BL:$CH,MATCH($E197,피벗!$BJ:$BJ,0),0),0)),"")</f>
        <v/>
      </c>
      <c r="BX197" s="23" t="str">
        <f>IFERROR(LARGE(INDEX(피벗!$BL:$CH,MATCH(성장고객!$E197,피벗!$BJ:$BJ,0),0),3),"")</f>
        <v/>
      </c>
      <c r="BY197" s="27" t="str">
        <f t="shared" si="17"/>
        <v/>
      </c>
      <c r="BZ197" s="17" t="str">
        <f>IFERROR(INDEX(피벗!$BL$5:$CH$5,1,MATCH($CA197,INDEX(피벗!$BL:$CH,MATCH($E197,피벗!$BJ:$BJ,0),0),0)),"")</f>
        <v/>
      </c>
      <c r="CA197" s="23" t="str">
        <f>IFERROR(LARGE(INDEX(피벗!$BL:$CH,MATCH(성장고객!$E197,피벗!$BJ:$BJ,0),0),4),"")</f>
        <v/>
      </c>
      <c r="CB197" s="27" t="str">
        <f t="shared" si="18"/>
        <v/>
      </c>
      <c r="CC197" s="17" t="str">
        <f>IFERROR(INDEX(피벗!$BL$5:$CH$5,1,MATCH($CD197,INDEX(피벗!$BL:$CH,MATCH($E197,피벗!$BJ:$BJ,0),0),0)),"")</f>
        <v/>
      </c>
      <c r="CD197" s="23" t="str">
        <f>IFERROR(LARGE(INDEX(피벗!$BL:$CH,MATCH(성장고객!$E197,피벗!$BJ:$BJ,0),0),5),"")</f>
        <v/>
      </c>
      <c r="CE197" s="27" t="str">
        <f t="shared" si="19"/>
        <v/>
      </c>
      <c r="CF197" s="23">
        <f>IFERROR(INDEX(피벗!$CI:$CI,MATCH($E197,피벗!$BJ:$BJ,0)),"")</f>
        <v>38323</v>
      </c>
      <c r="CG197" s="25">
        <f t="shared" si="20"/>
        <v>2.9922876543909713E-3</v>
      </c>
      <c r="CH197" s="17" t="str">
        <f>IFERROR(INDEX(피벗!$EZ$5:$GE$5,1,MATCH($CI197,INDEX(피벗!$EZ:$GE,MATCH($E197,피벗!$EY:$EY,0),0),0)),"")</f>
        <v>GTV Biz</v>
      </c>
      <c r="CI197" s="23">
        <f>IFERROR(LARGE(INDEX(피벗!$EZ:$GE,MATCH(성장고객!$E197,피벗!$EY:$EY,0),0),1),"")</f>
        <v>8836333</v>
      </c>
      <c r="CJ197" s="17" t="str">
        <f>IFERROR(INDEX(피벗!$EZ$5:$GE$5,1,MATCH($CK197,INDEX(피벗!$EZ:$GE,MATCH($E197,피벗!$EY:$EY,0),0),0)),"")</f>
        <v>GiGA인터넷</v>
      </c>
      <c r="CK197" s="23">
        <f>IFERROR(LARGE(INDEX(피벗!$EZ:$GE,MATCH(성장고객!$E197,피벗!$EY:$EY,0),0),2),"")</f>
        <v>3128386</v>
      </c>
      <c r="CL197" s="17" t="str">
        <f>IFERROR(INDEX(피벗!$EZ$5:$GE$5,1,MATCH($CM197,INDEX(피벗!$EZ:$GE,MATCH($E197,피벗!$EY:$EY,0),0),0)),"")</f>
        <v>홈일반전화</v>
      </c>
      <c r="CM197" s="23">
        <f>IFERROR(LARGE(INDEX(피벗!$EZ:$GE,MATCH(성장고객!$E197,피벗!$EY:$EY,0),0),3),"")</f>
        <v>305836</v>
      </c>
      <c r="CN197" s="17" t="str">
        <f>IFERROR(INDEX(피벗!$EZ$5:$GE$5,1,MATCH($CO197,INDEX(피벗!$EZ:$GE,MATCH($E197,피벗!$EY:$EY,0),0),0)),"")</f>
        <v>MeGA인터넷</v>
      </c>
      <c r="CO197" s="23">
        <f>IFERROR(LARGE(INDEX(피벗!$EZ:$GE,MATCH(성장고객!$E197,피벗!$EY:$EY,0),0),4),"")</f>
        <v>228000</v>
      </c>
      <c r="CP197" s="17" t="str">
        <f>IFERROR(INDEX(피벗!$EZ$5:$GE$5,1,MATCH($CQ197,INDEX(피벗!$EZ:$GE,MATCH($E197,피벗!$EY:$EY,0),0),0)),"")</f>
        <v>GTV</v>
      </c>
      <c r="CQ197" s="23">
        <f>IFERROR(LARGE(INDEX(피벗!$EZ:$GE,MATCH(성장고객!$E197,피벗!$EY:$EY,0),0),5),"")</f>
        <v>162000</v>
      </c>
      <c r="CR197" s="23">
        <f>IFERROR(INDEX(피벗!$GF:$GF,MATCH($E197,피벗!$EY:$EY,0)),"")</f>
        <v>12807258</v>
      </c>
    </row>
    <row r="198" spans="1:96" x14ac:dyDescent="0.45">
      <c r="A198" s="20" t="s">
        <v>982</v>
      </c>
      <c r="B198" s="20" t="s">
        <v>26</v>
      </c>
      <c r="C198" s="20" t="s">
        <v>30</v>
      </c>
      <c r="D198" s="20" t="s">
        <v>1254</v>
      </c>
      <c r="E198" s="20" t="s">
        <v>1280</v>
      </c>
      <c r="F198" s="21" t="s">
        <v>1281</v>
      </c>
      <c r="G198" s="21" t="s">
        <v>1</v>
      </c>
      <c r="H198" s="21" t="s">
        <v>0</v>
      </c>
      <c r="I198" s="22" t="s">
        <v>960</v>
      </c>
      <c r="J198" s="22" t="s">
        <v>961</v>
      </c>
      <c r="K198" s="20" t="s">
        <v>0</v>
      </c>
      <c r="L198" s="20" t="s">
        <v>1316</v>
      </c>
      <c r="M198" s="20" t="s">
        <v>9</v>
      </c>
      <c r="N198" s="20" t="s">
        <v>9</v>
      </c>
      <c r="O198" s="21" t="s">
        <v>9</v>
      </c>
      <c r="P198" s="21">
        <v>26</v>
      </c>
      <c r="Q198" s="21" t="s">
        <v>1392</v>
      </c>
      <c r="R198" s="21" t="s">
        <v>1320</v>
      </c>
      <c r="S198" s="21" t="s">
        <v>1321</v>
      </c>
      <c r="T198" s="21" t="s">
        <v>1316</v>
      </c>
      <c r="U198" s="21" t="s">
        <v>2391</v>
      </c>
      <c r="V198" s="21" t="s">
        <v>2967</v>
      </c>
      <c r="W198" s="20" t="s">
        <v>2968</v>
      </c>
      <c r="X198" s="21" t="s">
        <v>2969</v>
      </c>
      <c r="Y198" s="21" t="s">
        <v>2970</v>
      </c>
      <c r="Z198" s="21" t="s">
        <v>2971</v>
      </c>
      <c r="AA198" s="20">
        <v>105</v>
      </c>
      <c r="AB198" s="20" t="s">
        <v>1579</v>
      </c>
      <c r="AC198" s="21" t="s">
        <v>1380</v>
      </c>
      <c r="AD198" s="20" t="s">
        <v>1311</v>
      </c>
      <c r="AE198" s="16" t="str" cm="1">
        <f t="array" ref="AE198">IF(AF198="","",INDEX(전산회선!$E$4:$E$1141,_xlfn.AGGREGATE(15,6,ROW(전산회선!$E$4:$E$1141)-ROW(전산회선!$E$4)+1/((전산회선!$B$4:$B$1141=$E198)*(전산회선!$F$4:$F$1141=AF198)),1)))</f>
        <v>기업인터넷전화</v>
      </c>
      <c r="AF198" s="16">
        <f>IFERROR(IF(_xlfn.MAXIFS(전산회선!$F$4:$F$1141,전산회선!$B$4:$B$1141,$E198)=0,"",_xlfn.MAXIFS(전산회선!$F$4:$F$1141,전산회선!$B$4:$B$1141,$E198)),"")</f>
        <v>18</v>
      </c>
      <c r="AG198" s="16" t="str" cm="1">
        <f t="array" ref="AG198">IF(AH198="","",INDEX(전산회선!$E$4:$E$1141,_xlfn.AGGREGATE(15,6,ROW(전산회선!$E$4:$E$1141)-ROW(전산회선!$E$4)+1/((전산회선!$B$4:$B$1141=$E198)*(전산회선!$F$4:$F$1141=AH198)),1)))</f>
        <v>GiGA인터넷</v>
      </c>
      <c r="AH198" s="16">
        <f>IFERROR(IF(_xlfn.MAXIFS(전산회선!$F$4:$F$1141,전산회선!$B$4:$B$1141,$E198,전산회선!$F$4:$F$1141,"&lt;"&amp;AF198)=0,"",_xlfn.MAXIFS(전산회선!$F$4:$F$1141,전산회선!$B$4:$B$1141,$E198,전산회선!$F$4:$F$1141,"&lt;"&amp;AF198)),"")</f>
        <v>4</v>
      </c>
      <c r="AI198" s="16" t="str" cm="1">
        <f t="array" ref="AI198">IF(AJ198="","",INDEX(전산회선!$E$4:$E$1141,_xlfn.AGGREGATE(15,6,ROW(전산회선!$E$4:$E$1141)-ROW(전산회선!$E$4)+1/((전산회선!$B$4:$B$1141=$E198)*(전산회선!$F$4:$F$1141=AJ198)),1)))</f>
        <v>홈일반전화</v>
      </c>
      <c r="AJ198" s="16">
        <f>IFERROR(IF(_xlfn.MAXIFS(전산회선!$F$4:$F$1141,전산회선!$B$4:$B$1141,$E198,전산회선!$F$4:$F$1141,"&lt;"&amp;AH198)=0,"",_xlfn.MAXIFS(전산회선!$F$4:$F$1141,전산회선!$B$4:$B$1141,$E198,전산회선!$F$4:$F$1141,"&lt;"&amp;AH198)),"")</f>
        <v>3</v>
      </c>
      <c r="AK198" s="16" t="str" cm="1">
        <f t="array" ref="AK198">IF(AL198="","",INDEX(전산회선!$E$4:$E$1141,_xlfn.AGGREGATE(15,6,ROW(전산회선!$E$4:$E$1141)-ROW(전산회선!$E$4)+1/((전산회선!$B$4:$B$1141=$E198)*(전산회선!$F$4:$F$1141=AL198)),1)))</f>
        <v>GTV</v>
      </c>
      <c r="AL198" s="16">
        <f>IFERROR(IF(_xlfn.MAXIFS(전산회선!$F$4:$F$1141,전산회선!$B$4:$B$1141,$E198,전산회선!$F$4:$F$1141,"&lt;"&amp;AJ198)=0,"",_xlfn.MAXIFS(전산회선!$F$4:$F$1141,전산회선!$B$4:$B$1141,$E198,전산회선!$F$4:$F$1141,"&lt;"&amp;AJ198)),"")</f>
        <v>1</v>
      </c>
      <c r="AM198" s="16" t="str" cm="1">
        <f t="array" ref="AM198">IF(AN198="","",INDEX(전산회선!$E$4:$E$1141,_xlfn.AGGREGATE(15,6,ROW(전산회선!$E$4:$E$1141)-ROW(전산회선!$E$4)+1/((전산회선!$B$4:$B$1141=$E198)*(전산회선!$F$4:$F$1141=AN198)),1)))</f>
        <v/>
      </c>
      <c r="AN198" s="16" t="str">
        <f>IFERROR(IF(_xlfn.MAXIFS(전산회선!$F$4:$F$1141,전산회선!$B$4:$B$1141,$E198,전산회선!$F$4:$F$1141,"&lt;"&amp;AL198)=0,"",_xlfn.MAXIFS(전산회선!$F$4:$F$1141,전산회선!$B$4:$B$1141,$E198,전산회선!$F$4:$F$1141,"&lt;"&amp;AL198)),"")</f>
        <v/>
      </c>
      <c r="AO198" s="23">
        <v>444756</v>
      </c>
      <c r="AP198" s="23">
        <v>423707</v>
      </c>
      <c r="AQ198" s="23">
        <v>424071</v>
      </c>
      <c r="AR198" s="23">
        <v>424095</v>
      </c>
      <c r="AS198" s="23">
        <v>423973</v>
      </c>
      <c r="AT198" s="23">
        <v>425442</v>
      </c>
      <c r="AU198" s="23">
        <v>426626</v>
      </c>
      <c r="AV198" s="23">
        <v>425874</v>
      </c>
      <c r="AW198" s="23">
        <v>422102</v>
      </c>
      <c r="AX198" s="23">
        <v>422250</v>
      </c>
      <c r="AY198" s="23">
        <v>423229</v>
      </c>
      <c r="AZ198" s="23">
        <v>423242</v>
      </c>
      <c r="BA198" s="23">
        <v>425780.58333333331</v>
      </c>
      <c r="BB198" s="23">
        <f t="shared" ref="BB198:BB261" si="21">SUM(AO198:AZ198)</f>
        <v>5109367</v>
      </c>
      <c r="BC198" s="23">
        <v>89262</v>
      </c>
      <c r="BD198" s="23">
        <v>99962</v>
      </c>
      <c r="BE198" s="23">
        <v>99962</v>
      </c>
      <c r="BF198" s="23">
        <v>99962</v>
      </c>
      <c r="BG198" s="23">
        <v>99962</v>
      </c>
      <c r="BH198" s="23">
        <v>99962</v>
      </c>
      <c r="BI198" s="23">
        <v>99962</v>
      </c>
      <c r="BJ198" s="23">
        <v>99962</v>
      </c>
      <c r="BK198" s="23">
        <v>99962</v>
      </c>
      <c r="BL198" s="23">
        <v>99962</v>
      </c>
      <c r="BM198" s="23">
        <v>99962</v>
      </c>
      <c r="BN198" s="23">
        <v>99962</v>
      </c>
      <c r="BO198" s="23">
        <v>99070.333333333328</v>
      </c>
      <c r="BP198" s="23">
        <v>1188844</v>
      </c>
      <c r="BQ198" s="17" t="str">
        <f>IFERROR(INDEX(피벗!$BL$5:$CH$5,1,MATCH($BR198,INDEX(피벗!$BL:$CH,MATCH($E198,피벗!$BJ:$BJ,0),0),0)),"")</f>
        <v>인터넷부가</v>
      </c>
      <c r="BR198" s="23">
        <f>IFERROR(LARGE(INDEX(피벗!$BL:$CH,MATCH(성장고객!$E198,피벗!$BJ:$BJ,0),0),1),"")</f>
        <v>555028</v>
      </c>
      <c r="BS198" s="27">
        <f t="shared" ref="BS198:BS261" si="22">IFERROR(BR198/$BB198,"")</f>
        <v>0.10862950341989526</v>
      </c>
      <c r="BT198" s="17" t="str">
        <f>IFERROR(INDEX(피벗!$BL$5:$CH$5,1,MATCH($BU198,INDEX(피벗!$BL:$CH,MATCH($E198,피벗!$BJ:$BJ,0),0),0)),"")</f>
        <v>GiGA인터넷</v>
      </c>
      <c r="BU198" s="23">
        <f>IFERROR(LARGE(INDEX(피벗!$BL:$CH,MATCH(성장고객!$E198,피벗!$BJ:$BJ,0),0),2),"")</f>
        <v>486871</v>
      </c>
      <c r="BV198" s="27">
        <f t="shared" ref="BV198:BV261" si="23">IFERROR(BU198/$BB198,"")</f>
        <v>9.5289886203124577E-2</v>
      </c>
      <c r="BW198" s="17" t="str">
        <f>IFERROR(INDEX(피벗!$BL$5:$CH$5,1,MATCH($BX198,INDEX(피벗!$BL:$CH,MATCH($E198,피벗!$BJ:$BJ,0),0),0)),"")</f>
        <v>홈일반전화</v>
      </c>
      <c r="BX198" s="23">
        <f>IFERROR(LARGE(INDEX(피벗!$BL:$CH,MATCH(성장고객!$E198,피벗!$BJ:$BJ,0),0),3),"")</f>
        <v>146945</v>
      </c>
      <c r="BY198" s="27">
        <f t="shared" ref="BY198:BY261" si="24">IFERROR(BX198/$BB198,"")</f>
        <v>2.8759922706667967E-2</v>
      </c>
      <c r="BZ198" s="17" t="str">
        <f>IFERROR(INDEX(피벗!$BL$5:$CH$5,1,MATCH($CA198,INDEX(피벗!$BL:$CH,MATCH($E198,피벗!$BJ:$BJ,0),0),0)),"")</f>
        <v/>
      </c>
      <c r="CA198" s="23" t="str">
        <f>IFERROR(LARGE(INDEX(피벗!$BL:$CH,MATCH(성장고객!$E198,피벗!$BJ:$BJ,0),0),4),"")</f>
        <v/>
      </c>
      <c r="CB198" s="27" t="str">
        <f t="shared" ref="CB198:CB261" si="25">IFERROR(CA198/$BB198,"")</f>
        <v/>
      </c>
      <c r="CC198" s="17" t="str">
        <f>IFERROR(INDEX(피벗!$BL$5:$CH$5,1,MATCH($CD198,INDEX(피벗!$BL:$CH,MATCH($E198,피벗!$BJ:$BJ,0),0),0)),"")</f>
        <v/>
      </c>
      <c r="CD198" s="23" t="str">
        <f>IFERROR(LARGE(INDEX(피벗!$BL:$CH,MATCH(성장고객!$E198,피벗!$BJ:$BJ,0),0),5),"")</f>
        <v/>
      </c>
      <c r="CE198" s="27" t="str">
        <f t="shared" ref="CE198:CE261" si="26">IFERROR(CD198/$BB198,"")</f>
        <v/>
      </c>
      <c r="CF198" s="23">
        <f>IFERROR(INDEX(피벗!$CI:$CI,MATCH($E198,피벗!$BJ:$BJ,0)),"")</f>
        <v>1188844</v>
      </c>
      <c r="CG198" s="25">
        <f t="shared" ref="CG198:CG261" si="27">IFERROR(CF198/$BB198,"")</f>
        <v>0.2326793123296878</v>
      </c>
      <c r="CH198" s="17" t="str">
        <f>IFERROR(INDEX(피벗!$EZ$5:$GE$5,1,MATCH($CI198,INDEX(피벗!$EZ:$GE,MATCH($E198,피벗!$EY:$EY,0),0),0)),"")</f>
        <v>GiGA인터넷</v>
      </c>
      <c r="CI198" s="23">
        <f>IFERROR(LARGE(INDEX(피벗!$EZ:$GE,MATCH(성장고객!$E198,피벗!$EY:$EY,0),0),1),"")</f>
        <v>2071568</v>
      </c>
      <c r="CJ198" s="17" t="str">
        <f>IFERROR(INDEX(피벗!$EZ$5:$GE$5,1,MATCH($CK198,INDEX(피벗!$EZ:$GE,MATCH($E198,피벗!$EY:$EY,0),0),0)),"")</f>
        <v>인터넷부가</v>
      </c>
      <c r="CK198" s="23">
        <f>IFERROR(LARGE(INDEX(피벗!$EZ:$GE,MATCH(성장고객!$E198,피벗!$EY:$EY,0),0),2),"")</f>
        <v>1719028</v>
      </c>
      <c r="CL198" s="17" t="str">
        <f>IFERROR(INDEX(피벗!$EZ$5:$GE$5,1,MATCH($CM198,INDEX(피벗!$EZ:$GE,MATCH($E198,피벗!$EY:$EY,0),0),0)),"")</f>
        <v>기업인터넷전화</v>
      </c>
      <c r="CM198" s="23">
        <f>IFERROR(LARGE(INDEX(피벗!$EZ:$GE,MATCH(성장고객!$E198,피벗!$EY:$EY,0),0),3),"")</f>
        <v>808574</v>
      </c>
      <c r="CN198" s="17" t="str">
        <f>IFERROR(INDEX(피벗!$EZ$5:$GE$5,1,MATCH($CO198,INDEX(피벗!$EZ:$GE,MATCH($E198,피벗!$EY:$EY,0),0),0)),"")</f>
        <v>홈일반전화</v>
      </c>
      <c r="CO198" s="23">
        <f>IFERROR(LARGE(INDEX(피벗!$EZ:$GE,MATCH(성장고객!$E198,피벗!$EY:$EY,0),0),4),"")</f>
        <v>239345</v>
      </c>
      <c r="CP198" s="17" t="str">
        <f>IFERROR(INDEX(피벗!$EZ$5:$GE$5,1,MATCH($CQ198,INDEX(피벗!$EZ:$GE,MATCH($E198,피벗!$EY:$EY,0),0),0)),"")</f>
        <v>GTV</v>
      </c>
      <c r="CQ198" s="23">
        <f>IFERROR(LARGE(INDEX(피벗!$EZ:$GE,MATCH(성장고객!$E198,피벗!$EY:$EY,0),0),5),"")</f>
        <v>233890</v>
      </c>
      <c r="CR198" s="23">
        <f>IFERROR(INDEX(피벗!$GF:$GF,MATCH($E198,피벗!$EY:$EY,0)),"")</f>
        <v>5109367</v>
      </c>
    </row>
    <row r="199" spans="1:96" x14ac:dyDescent="0.45">
      <c r="A199" s="20" t="s">
        <v>982</v>
      </c>
      <c r="B199" s="20" t="s">
        <v>29</v>
      </c>
      <c r="C199" s="20" t="s">
        <v>104</v>
      </c>
      <c r="D199" s="20" t="s">
        <v>1098</v>
      </c>
      <c r="E199" s="20" t="s">
        <v>145</v>
      </c>
      <c r="F199" s="21" t="s">
        <v>146</v>
      </c>
      <c r="G199" s="21" t="s">
        <v>1</v>
      </c>
      <c r="H199" s="21" t="s">
        <v>0</v>
      </c>
      <c r="I199" s="22" t="s">
        <v>147</v>
      </c>
      <c r="J199" s="22" t="s">
        <v>148</v>
      </c>
      <c r="K199" s="20" t="s">
        <v>0</v>
      </c>
      <c r="L199" s="20" t="s">
        <v>1316</v>
      </c>
      <c r="M199" s="20" t="s">
        <v>9</v>
      </c>
      <c r="N199" s="20" t="s">
        <v>9</v>
      </c>
      <c r="O199" s="21" t="s">
        <v>1710</v>
      </c>
      <c r="P199" s="21">
        <v>9</v>
      </c>
      <c r="Q199" s="21" t="s">
        <v>1392</v>
      </c>
      <c r="R199" s="21" t="s">
        <v>1320</v>
      </c>
      <c r="S199" s="21" t="s">
        <v>1321</v>
      </c>
      <c r="T199" s="21" t="s">
        <v>1316</v>
      </c>
      <c r="U199" s="21" t="s">
        <v>1711</v>
      </c>
      <c r="V199" s="21" t="s">
        <v>1712</v>
      </c>
      <c r="W199" s="20" t="s">
        <v>9</v>
      </c>
      <c r="X199" s="21" t="s">
        <v>1713</v>
      </c>
      <c r="Y199" s="21" t="s">
        <v>1714</v>
      </c>
      <c r="Z199" s="21" t="s">
        <v>1715</v>
      </c>
      <c r="AA199" s="20">
        <v>15</v>
      </c>
      <c r="AB199" s="20" t="s">
        <v>1587</v>
      </c>
      <c r="AC199" s="21" t="s">
        <v>1532</v>
      </c>
      <c r="AD199" s="20" t="s">
        <v>1311</v>
      </c>
      <c r="AE199" s="16" t="str" cm="1">
        <f t="array" ref="AE199">IF(AF199="","",INDEX(전산회선!$E$4:$E$1141,_xlfn.AGGREGATE(15,6,ROW(전산회선!$E$4:$E$1141)-ROW(전산회선!$E$4)+1/((전산회선!$B$4:$B$1141=$E199)*(전산회선!$F$4:$F$1141=AF199)),1)))</f>
        <v>기업인터넷전화</v>
      </c>
      <c r="AF199" s="16">
        <f>IFERROR(IF(_xlfn.MAXIFS(전산회선!$F$4:$F$1141,전산회선!$B$4:$B$1141,$E199)=0,"",_xlfn.MAXIFS(전산회선!$F$4:$F$1141,전산회선!$B$4:$B$1141,$E199)),"")</f>
        <v>6</v>
      </c>
      <c r="AG199" s="16" t="str" cm="1">
        <f t="array" ref="AG199">IF(AH199="","",INDEX(전산회선!$E$4:$E$1141,_xlfn.AGGREGATE(15,6,ROW(전산회선!$E$4:$E$1141)-ROW(전산회선!$E$4)+1/((전산회선!$B$4:$B$1141=$E199)*(전산회선!$F$4:$F$1141=AH199)),1)))</f>
        <v>홈일반전화</v>
      </c>
      <c r="AH199" s="16">
        <f>IFERROR(IF(_xlfn.MAXIFS(전산회선!$F$4:$F$1141,전산회선!$B$4:$B$1141,$E199,전산회선!$F$4:$F$1141,"&lt;"&amp;AF199)=0,"",_xlfn.MAXIFS(전산회선!$F$4:$F$1141,전산회선!$B$4:$B$1141,$E199,전산회선!$F$4:$F$1141,"&lt;"&amp;AF199)),"")</f>
        <v>1</v>
      </c>
      <c r="AI199" s="16" t="str" cm="1">
        <f t="array" ref="AI199">IF(AJ199="","",INDEX(전산회선!$E$4:$E$1141,_xlfn.AGGREGATE(15,6,ROW(전산회선!$E$4:$E$1141)-ROW(전산회선!$E$4)+1/((전산회선!$B$4:$B$1141=$E199)*(전산회선!$F$4:$F$1141=AJ199)),1)))</f>
        <v/>
      </c>
      <c r="AJ199" s="16" t="str">
        <f>IFERROR(IF(_xlfn.MAXIFS(전산회선!$F$4:$F$1141,전산회선!$B$4:$B$1141,$E199,전산회선!$F$4:$F$1141,"&lt;"&amp;AH199)=0,"",_xlfn.MAXIFS(전산회선!$F$4:$F$1141,전산회선!$B$4:$B$1141,$E199,전산회선!$F$4:$F$1141,"&lt;"&amp;AH199)),"")</f>
        <v/>
      </c>
      <c r="AK199" s="16" t="str" cm="1">
        <f t="array" ref="AK199">IF(AL199="","",INDEX(전산회선!$E$4:$E$1141,_xlfn.AGGREGATE(15,6,ROW(전산회선!$E$4:$E$1141)-ROW(전산회선!$E$4)+1/((전산회선!$B$4:$B$1141=$E199)*(전산회선!$F$4:$F$1141=AL199)),1)))</f>
        <v/>
      </c>
      <c r="AL199" s="16" t="str">
        <f>IFERROR(IF(_xlfn.MAXIFS(전산회선!$F$4:$F$1141,전산회선!$B$4:$B$1141,$E199,전산회선!$F$4:$F$1141,"&lt;"&amp;AJ199)=0,"",_xlfn.MAXIFS(전산회선!$F$4:$F$1141,전산회선!$B$4:$B$1141,$E199,전산회선!$F$4:$F$1141,"&lt;"&amp;AJ199)),"")</f>
        <v/>
      </c>
      <c r="AM199" s="16" t="str" cm="1">
        <f t="array" ref="AM199">IF(AN199="","",INDEX(전산회선!$E$4:$E$1141,_xlfn.AGGREGATE(15,6,ROW(전산회선!$E$4:$E$1141)-ROW(전산회선!$E$4)+1/((전산회선!$B$4:$B$1141=$E199)*(전산회선!$F$4:$F$1141=AN199)),1)))</f>
        <v/>
      </c>
      <c r="AN199" s="16" t="str">
        <f>IFERROR(IF(_xlfn.MAXIFS(전산회선!$F$4:$F$1141,전산회선!$B$4:$B$1141,$E199,전산회선!$F$4:$F$1141,"&lt;"&amp;AL199)=0,"",_xlfn.MAXIFS(전산회선!$F$4:$F$1141,전산회선!$B$4:$B$1141,$E199,전산회선!$F$4:$F$1141,"&lt;"&amp;AL199)),"")</f>
        <v/>
      </c>
      <c r="AO199" s="23">
        <v>68350</v>
      </c>
      <c r="AP199" s="23">
        <v>68350</v>
      </c>
      <c r="AQ199" s="23">
        <v>68350</v>
      </c>
      <c r="AR199" s="23">
        <v>68350</v>
      </c>
      <c r="AS199" s="23">
        <v>68350</v>
      </c>
      <c r="AT199" s="23">
        <v>68350</v>
      </c>
      <c r="AU199" s="23">
        <v>68350</v>
      </c>
      <c r="AV199" s="23">
        <v>68350</v>
      </c>
      <c r="AW199" s="23">
        <v>68350</v>
      </c>
      <c r="AX199" s="23">
        <v>68350</v>
      </c>
      <c r="AY199" s="23">
        <v>68308</v>
      </c>
      <c r="AZ199" s="23">
        <v>68308</v>
      </c>
      <c r="BA199" s="23">
        <v>68343</v>
      </c>
      <c r="BB199" s="23">
        <f t="shared" si="21"/>
        <v>820116</v>
      </c>
      <c r="BC199" s="23">
        <v>0</v>
      </c>
      <c r="BD199" s="23">
        <v>0</v>
      </c>
      <c r="BE199" s="23">
        <v>0</v>
      </c>
      <c r="BF199" s="23">
        <v>0</v>
      </c>
      <c r="BG199" s="23">
        <v>0</v>
      </c>
      <c r="BH199" s="23">
        <v>0</v>
      </c>
      <c r="BI199" s="23">
        <v>0</v>
      </c>
      <c r="BJ199" s="23">
        <v>0</v>
      </c>
      <c r="BK199" s="23">
        <v>0</v>
      </c>
      <c r="BL199" s="23">
        <v>0</v>
      </c>
      <c r="BM199" s="23">
        <v>0</v>
      </c>
      <c r="BN199" s="23">
        <v>0</v>
      </c>
      <c r="BO199" s="23">
        <v>0</v>
      </c>
      <c r="BP199" s="23">
        <v>0</v>
      </c>
      <c r="BQ199" s="17" t="str">
        <f>IFERROR(INDEX(피벗!$BL$5:$CH$5,1,MATCH($BR199,INDEX(피벗!$BL:$CH,MATCH($E199,피벗!$BJ:$BJ,0),0),0)),"")</f>
        <v/>
      </c>
      <c r="BR199" s="23" t="str">
        <f>IFERROR(LARGE(INDEX(피벗!$BL:$CH,MATCH(성장고객!$E199,피벗!$BJ:$BJ,0),0),1),"")</f>
        <v/>
      </c>
      <c r="BS199" s="27" t="str">
        <f t="shared" si="22"/>
        <v/>
      </c>
      <c r="BT199" s="17" t="str">
        <f>IFERROR(INDEX(피벗!$BL$5:$CH$5,1,MATCH($BU199,INDEX(피벗!$BL:$CH,MATCH($E199,피벗!$BJ:$BJ,0),0),0)),"")</f>
        <v/>
      </c>
      <c r="BU199" s="23" t="str">
        <f>IFERROR(LARGE(INDEX(피벗!$BL:$CH,MATCH(성장고객!$E199,피벗!$BJ:$BJ,0),0),2),"")</f>
        <v/>
      </c>
      <c r="BV199" s="27" t="str">
        <f t="shared" si="23"/>
        <v/>
      </c>
      <c r="BW199" s="17" t="str">
        <f>IFERROR(INDEX(피벗!$BL$5:$CH$5,1,MATCH($BX199,INDEX(피벗!$BL:$CH,MATCH($E199,피벗!$BJ:$BJ,0),0),0)),"")</f>
        <v/>
      </c>
      <c r="BX199" s="23" t="str">
        <f>IFERROR(LARGE(INDEX(피벗!$BL:$CH,MATCH(성장고객!$E199,피벗!$BJ:$BJ,0),0),3),"")</f>
        <v/>
      </c>
      <c r="BY199" s="27" t="str">
        <f t="shared" si="24"/>
        <v/>
      </c>
      <c r="BZ199" s="17" t="str">
        <f>IFERROR(INDEX(피벗!$BL$5:$CH$5,1,MATCH($CA199,INDEX(피벗!$BL:$CH,MATCH($E199,피벗!$BJ:$BJ,0),0),0)),"")</f>
        <v/>
      </c>
      <c r="CA199" s="23" t="str">
        <f>IFERROR(LARGE(INDEX(피벗!$BL:$CH,MATCH(성장고객!$E199,피벗!$BJ:$BJ,0),0),4),"")</f>
        <v/>
      </c>
      <c r="CB199" s="27" t="str">
        <f t="shared" si="25"/>
        <v/>
      </c>
      <c r="CC199" s="17" t="str">
        <f>IFERROR(INDEX(피벗!$BL$5:$CH$5,1,MATCH($CD199,INDEX(피벗!$BL:$CH,MATCH($E199,피벗!$BJ:$BJ,0),0),0)),"")</f>
        <v/>
      </c>
      <c r="CD199" s="23" t="str">
        <f>IFERROR(LARGE(INDEX(피벗!$BL:$CH,MATCH(성장고객!$E199,피벗!$BJ:$BJ,0),0),5),"")</f>
        <v/>
      </c>
      <c r="CE199" s="27" t="str">
        <f t="shared" si="26"/>
        <v/>
      </c>
      <c r="CF199" s="23" t="str">
        <f>IFERROR(INDEX(피벗!$CI:$CI,MATCH($E199,피벗!$BJ:$BJ,0)),"")</f>
        <v/>
      </c>
      <c r="CG199" s="25" t="str">
        <f t="shared" si="27"/>
        <v/>
      </c>
      <c r="CH199" s="17" t="str">
        <f>IFERROR(INDEX(피벗!$EZ$5:$GE$5,1,MATCH($CI199,INDEX(피벗!$EZ:$GE,MATCH($E199,피벗!$EY:$EY,0),0),0)),"")</f>
        <v>GiGA인터넷</v>
      </c>
      <c r="CI199" s="23">
        <f>IFERROR(LARGE(INDEX(피벗!$EZ:$GE,MATCH(성장고객!$E199,피벗!$EY:$EY,0),0),1),"")</f>
        <v>275400</v>
      </c>
      <c r="CJ199" s="17" t="str">
        <f>IFERROR(INDEX(피벗!$EZ$5:$GE$5,1,MATCH($CK199,INDEX(피벗!$EZ:$GE,MATCH($E199,피벗!$EY:$EY,0),0),0)),"")</f>
        <v>MeGA인터넷</v>
      </c>
      <c r="CK199" s="23">
        <f>IFERROR(LARGE(INDEX(피벗!$EZ:$GE,MATCH(성장고객!$E199,피벗!$EY:$EY,0),0),2),"")</f>
        <v>240000</v>
      </c>
      <c r="CL199" s="17" t="str">
        <f>IFERROR(INDEX(피벗!$EZ$5:$GE$5,1,MATCH($CM199,INDEX(피벗!$EZ:$GE,MATCH($E199,피벗!$EY:$EY,0),0),0)),"")</f>
        <v>기업인터넷전화</v>
      </c>
      <c r="CM199" s="23">
        <f>IFERROR(LARGE(INDEX(피벗!$EZ:$GE,MATCH(성장고객!$E199,피벗!$EY:$EY,0),0),3),"")</f>
        <v>216000</v>
      </c>
      <c r="CN199" s="17" t="str">
        <f>IFERROR(INDEX(피벗!$EZ$5:$GE$5,1,MATCH($CO199,INDEX(피벗!$EZ:$GE,MATCH($E199,피벗!$EY:$EY,0),0),0)),"")</f>
        <v>홈일반전화</v>
      </c>
      <c r="CO199" s="23">
        <f>IFERROR(LARGE(INDEX(피벗!$EZ:$GE,MATCH(성장고객!$E199,피벗!$EY:$EY,0),0),4),"")</f>
        <v>56160</v>
      </c>
      <c r="CP199" s="17" t="str">
        <f>IFERROR(INDEX(피벗!$EZ$5:$GE$5,1,MATCH($CQ199,INDEX(피벗!$EZ:$GE,MATCH($E199,피벗!$EY:$EY,0),0),0)),"")</f>
        <v>인터넷부가</v>
      </c>
      <c r="CQ199" s="23">
        <f>IFERROR(LARGE(INDEX(피벗!$EZ:$GE,MATCH(성장고객!$E199,피벗!$EY:$EY,0),0),5),"")</f>
        <v>32556</v>
      </c>
      <c r="CR199" s="23">
        <f>IFERROR(INDEX(피벗!$GF:$GF,MATCH($E199,피벗!$EY:$EY,0)),"")</f>
        <v>820116</v>
      </c>
    </row>
    <row r="200" spans="1:96" x14ac:dyDescent="0.45">
      <c r="A200" s="20" t="s">
        <v>982</v>
      </c>
      <c r="B200" s="20" t="s">
        <v>29</v>
      </c>
      <c r="C200" s="20" t="s">
        <v>104</v>
      </c>
      <c r="D200" s="20" t="s">
        <v>1100</v>
      </c>
      <c r="E200" s="20" t="s">
        <v>256</v>
      </c>
      <c r="F200" s="21" t="s">
        <v>1104</v>
      </c>
      <c r="G200" s="21" t="s">
        <v>1</v>
      </c>
      <c r="H200" s="21" t="s">
        <v>25</v>
      </c>
      <c r="I200" s="22"/>
      <c r="J200" s="22">
        <v>2228304119</v>
      </c>
      <c r="K200" s="20" t="s">
        <v>9</v>
      </c>
      <c r="L200" s="20" t="s">
        <v>9</v>
      </c>
      <c r="M200" s="20" t="s">
        <v>9</v>
      </c>
      <c r="N200" s="20" t="s">
        <v>9</v>
      </c>
      <c r="O200" s="21" t="s">
        <v>9</v>
      </c>
      <c r="P200" s="21" t="s">
        <v>9</v>
      </c>
      <c r="Q200" s="21" t="s">
        <v>9</v>
      </c>
      <c r="R200" s="21" t="s">
        <v>9</v>
      </c>
      <c r="S200" s="21" t="s">
        <v>9</v>
      </c>
      <c r="T200" s="21" t="s">
        <v>9</v>
      </c>
      <c r="U200" s="21" t="s">
        <v>9</v>
      </c>
      <c r="V200" s="21" t="s">
        <v>9</v>
      </c>
      <c r="W200" s="20" t="s">
        <v>9</v>
      </c>
      <c r="X200" s="21" t="s">
        <v>9</v>
      </c>
      <c r="Y200" s="21" t="s">
        <v>9</v>
      </c>
      <c r="Z200" s="21" t="s">
        <v>9</v>
      </c>
      <c r="AA200" s="20" t="s">
        <v>9</v>
      </c>
      <c r="AB200" s="20" t="s">
        <v>9</v>
      </c>
      <c r="AC200" s="21" t="s">
        <v>9</v>
      </c>
      <c r="AD200" s="20" t="s">
        <v>9</v>
      </c>
      <c r="AE200" s="16" t="str" cm="1">
        <f t="array" ref="AE200">IF(AF200="","",INDEX(전산회선!$E$4:$E$1141,_xlfn.AGGREGATE(15,6,ROW(전산회선!$E$4:$E$1141)-ROW(전산회선!$E$4)+1/((전산회선!$B$4:$B$1141=$E200)*(전산회선!$F$4:$F$1141=AF200)),1)))</f>
        <v/>
      </c>
      <c r="AF200" s="16" t="str">
        <f>IFERROR(IF(_xlfn.MAXIFS(전산회선!$F$4:$F$1141,전산회선!$B$4:$B$1141,$E200)=0,"",_xlfn.MAXIFS(전산회선!$F$4:$F$1141,전산회선!$B$4:$B$1141,$E200)),"")</f>
        <v/>
      </c>
      <c r="AG200" s="16" t="str" cm="1">
        <f t="array" ref="AG200">IF(AH200="","",INDEX(전산회선!$E$4:$E$1141,_xlfn.AGGREGATE(15,6,ROW(전산회선!$E$4:$E$1141)-ROW(전산회선!$E$4)+1/((전산회선!$B$4:$B$1141=$E200)*(전산회선!$F$4:$F$1141=AH200)),1)))</f>
        <v/>
      </c>
      <c r="AH200" s="16" t="str">
        <f>IFERROR(IF(_xlfn.MAXIFS(전산회선!$F$4:$F$1141,전산회선!$B$4:$B$1141,$E200,전산회선!$F$4:$F$1141,"&lt;"&amp;AF200)=0,"",_xlfn.MAXIFS(전산회선!$F$4:$F$1141,전산회선!$B$4:$B$1141,$E200,전산회선!$F$4:$F$1141,"&lt;"&amp;AF200)),"")</f>
        <v/>
      </c>
      <c r="AI200" s="16" t="str" cm="1">
        <f t="array" ref="AI200">IF(AJ200="","",INDEX(전산회선!$E$4:$E$1141,_xlfn.AGGREGATE(15,6,ROW(전산회선!$E$4:$E$1141)-ROW(전산회선!$E$4)+1/((전산회선!$B$4:$B$1141=$E200)*(전산회선!$F$4:$F$1141=AJ200)),1)))</f>
        <v/>
      </c>
      <c r="AJ200" s="16" t="str">
        <f>IFERROR(IF(_xlfn.MAXIFS(전산회선!$F$4:$F$1141,전산회선!$B$4:$B$1141,$E200,전산회선!$F$4:$F$1141,"&lt;"&amp;AH200)=0,"",_xlfn.MAXIFS(전산회선!$F$4:$F$1141,전산회선!$B$4:$B$1141,$E200,전산회선!$F$4:$F$1141,"&lt;"&amp;AH200)),"")</f>
        <v/>
      </c>
      <c r="AK200" s="16" t="str" cm="1">
        <f t="array" ref="AK200">IF(AL200="","",INDEX(전산회선!$E$4:$E$1141,_xlfn.AGGREGATE(15,6,ROW(전산회선!$E$4:$E$1141)-ROW(전산회선!$E$4)+1/((전산회선!$B$4:$B$1141=$E200)*(전산회선!$F$4:$F$1141=AL200)),1)))</f>
        <v/>
      </c>
      <c r="AL200" s="16" t="str">
        <f>IFERROR(IF(_xlfn.MAXIFS(전산회선!$F$4:$F$1141,전산회선!$B$4:$B$1141,$E200,전산회선!$F$4:$F$1141,"&lt;"&amp;AJ200)=0,"",_xlfn.MAXIFS(전산회선!$F$4:$F$1141,전산회선!$B$4:$B$1141,$E200,전산회선!$F$4:$F$1141,"&lt;"&amp;AJ200)),"")</f>
        <v/>
      </c>
      <c r="AM200" s="16" t="str" cm="1">
        <f t="array" ref="AM200">IF(AN200="","",INDEX(전산회선!$E$4:$E$1141,_xlfn.AGGREGATE(15,6,ROW(전산회선!$E$4:$E$1141)-ROW(전산회선!$E$4)+1/((전산회선!$B$4:$B$1141=$E200)*(전산회선!$F$4:$F$1141=AN200)),1)))</f>
        <v/>
      </c>
      <c r="AN200" s="16" t="str">
        <f>IFERROR(IF(_xlfn.MAXIFS(전산회선!$F$4:$F$1141,전산회선!$B$4:$B$1141,$E200,전산회선!$F$4:$F$1141,"&lt;"&amp;AL200)=0,"",_xlfn.MAXIFS(전산회선!$F$4:$F$1141,전산회선!$B$4:$B$1141,$E200,전산회선!$F$4:$F$1141,"&lt;"&amp;AL200)),"")</f>
        <v/>
      </c>
      <c r="AO200" s="23">
        <v>0</v>
      </c>
      <c r="AP200" s="23">
        <v>0</v>
      </c>
      <c r="AQ200" s="23">
        <v>0</v>
      </c>
      <c r="AR200" s="23">
        <v>0</v>
      </c>
      <c r="AS200" s="23">
        <v>0</v>
      </c>
      <c r="AT200" s="23">
        <v>0</v>
      </c>
      <c r="AU200" s="23">
        <v>0</v>
      </c>
      <c r="AV200" s="23">
        <v>0</v>
      </c>
      <c r="AW200" s="23">
        <v>0</v>
      </c>
      <c r="AX200" s="23">
        <v>0</v>
      </c>
      <c r="AY200" s="23">
        <v>0</v>
      </c>
      <c r="AZ200" s="23">
        <v>0</v>
      </c>
      <c r="BA200" s="23">
        <v>0</v>
      </c>
      <c r="BB200" s="23">
        <f t="shared" si="21"/>
        <v>0</v>
      </c>
      <c r="BC200" s="23">
        <v>0</v>
      </c>
      <c r="BD200" s="23">
        <v>0</v>
      </c>
      <c r="BE200" s="23">
        <v>0</v>
      </c>
      <c r="BF200" s="23">
        <v>0</v>
      </c>
      <c r="BG200" s="23">
        <v>0</v>
      </c>
      <c r="BH200" s="23">
        <v>0</v>
      </c>
      <c r="BI200" s="23">
        <v>0</v>
      </c>
      <c r="BJ200" s="23">
        <v>0</v>
      </c>
      <c r="BK200" s="23">
        <v>0</v>
      </c>
      <c r="BL200" s="23">
        <v>0</v>
      </c>
      <c r="BM200" s="23">
        <v>0</v>
      </c>
      <c r="BN200" s="23">
        <v>0</v>
      </c>
      <c r="BO200" s="23">
        <v>0</v>
      </c>
      <c r="BP200" s="23">
        <v>0</v>
      </c>
      <c r="BQ200" s="17" t="str">
        <f>IFERROR(INDEX(피벗!$BL$5:$CH$5,1,MATCH($BR200,INDEX(피벗!$BL:$CH,MATCH($E200,피벗!$BJ:$BJ,0),0),0)),"")</f>
        <v/>
      </c>
      <c r="BR200" s="23" t="str">
        <f>IFERROR(LARGE(INDEX(피벗!$BL:$CH,MATCH(성장고객!$E200,피벗!$BJ:$BJ,0),0),1),"")</f>
        <v/>
      </c>
      <c r="BS200" s="27" t="str">
        <f t="shared" si="22"/>
        <v/>
      </c>
      <c r="BT200" s="17" t="str">
        <f>IFERROR(INDEX(피벗!$BL$5:$CH$5,1,MATCH($BU200,INDEX(피벗!$BL:$CH,MATCH($E200,피벗!$BJ:$BJ,0),0),0)),"")</f>
        <v/>
      </c>
      <c r="BU200" s="23" t="str">
        <f>IFERROR(LARGE(INDEX(피벗!$BL:$CH,MATCH(성장고객!$E200,피벗!$BJ:$BJ,0),0),2),"")</f>
        <v/>
      </c>
      <c r="BV200" s="27" t="str">
        <f t="shared" si="23"/>
        <v/>
      </c>
      <c r="BW200" s="17" t="str">
        <f>IFERROR(INDEX(피벗!$BL$5:$CH$5,1,MATCH($BX200,INDEX(피벗!$BL:$CH,MATCH($E200,피벗!$BJ:$BJ,0),0),0)),"")</f>
        <v/>
      </c>
      <c r="BX200" s="23" t="str">
        <f>IFERROR(LARGE(INDEX(피벗!$BL:$CH,MATCH(성장고객!$E200,피벗!$BJ:$BJ,0),0),3),"")</f>
        <v/>
      </c>
      <c r="BY200" s="27" t="str">
        <f t="shared" si="24"/>
        <v/>
      </c>
      <c r="BZ200" s="17" t="str">
        <f>IFERROR(INDEX(피벗!$BL$5:$CH$5,1,MATCH($CA200,INDEX(피벗!$BL:$CH,MATCH($E200,피벗!$BJ:$BJ,0),0),0)),"")</f>
        <v/>
      </c>
      <c r="CA200" s="23" t="str">
        <f>IFERROR(LARGE(INDEX(피벗!$BL:$CH,MATCH(성장고객!$E200,피벗!$BJ:$BJ,0),0),4),"")</f>
        <v/>
      </c>
      <c r="CB200" s="27" t="str">
        <f t="shared" si="25"/>
        <v/>
      </c>
      <c r="CC200" s="17" t="str">
        <f>IFERROR(INDEX(피벗!$BL$5:$CH$5,1,MATCH($CD200,INDEX(피벗!$BL:$CH,MATCH($E200,피벗!$BJ:$BJ,0),0),0)),"")</f>
        <v/>
      </c>
      <c r="CD200" s="23" t="str">
        <f>IFERROR(LARGE(INDEX(피벗!$BL:$CH,MATCH(성장고객!$E200,피벗!$BJ:$BJ,0),0),5),"")</f>
        <v/>
      </c>
      <c r="CE200" s="27" t="str">
        <f t="shared" si="26"/>
        <v/>
      </c>
      <c r="CF200" s="23" t="str">
        <f>IFERROR(INDEX(피벗!$CI:$CI,MATCH($E200,피벗!$BJ:$BJ,0)),"")</f>
        <v/>
      </c>
      <c r="CG200" s="25" t="str">
        <f t="shared" si="27"/>
        <v/>
      </c>
      <c r="CH200" s="17" t="str">
        <f>IFERROR(INDEX(피벗!$EZ$5:$GE$5,1,MATCH($CI200,INDEX(피벗!$EZ:$GE,MATCH($E200,피벗!$EY:$EY,0),0),0)),"")</f>
        <v/>
      </c>
      <c r="CI200" s="23" t="str">
        <f>IFERROR(LARGE(INDEX(피벗!$EZ:$GE,MATCH(성장고객!$E200,피벗!$EY:$EY,0),0),1),"")</f>
        <v/>
      </c>
      <c r="CJ200" s="17" t="str">
        <f>IFERROR(INDEX(피벗!$EZ$5:$GE$5,1,MATCH($CK200,INDEX(피벗!$EZ:$GE,MATCH($E200,피벗!$EY:$EY,0),0),0)),"")</f>
        <v/>
      </c>
      <c r="CK200" s="23" t="str">
        <f>IFERROR(LARGE(INDEX(피벗!$EZ:$GE,MATCH(성장고객!$E200,피벗!$EY:$EY,0),0),2),"")</f>
        <v/>
      </c>
      <c r="CL200" s="17" t="str">
        <f>IFERROR(INDEX(피벗!$EZ$5:$GE$5,1,MATCH($CM200,INDEX(피벗!$EZ:$GE,MATCH($E200,피벗!$EY:$EY,0),0),0)),"")</f>
        <v/>
      </c>
      <c r="CM200" s="23" t="str">
        <f>IFERROR(LARGE(INDEX(피벗!$EZ:$GE,MATCH(성장고객!$E200,피벗!$EY:$EY,0),0),3),"")</f>
        <v/>
      </c>
      <c r="CN200" s="17" t="str">
        <f>IFERROR(INDEX(피벗!$EZ$5:$GE$5,1,MATCH($CO200,INDEX(피벗!$EZ:$GE,MATCH($E200,피벗!$EY:$EY,0),0),0)),"")</f>
        <v/>
      </c>
      <c r="CO200" s="23" t="str">
        <f>IFERROR(LARGE(INDEX(피벗!$EZ:$GE,MATCH(성장고객!$E200,피벗!$EY:$EY,0),0),4),"")</f>
        <v/>
      </c>
      <c r="CP200" s="17" t="str">
        <f>IFERROR(INDEX(피벗!$EZ$5:$GE$5,1,MATCH($CQ200,INDEX(피벗!$EZ:$GE,MATCH($E200,피벗!$EY:$EY,0),0),0)),"")</f>
        <v/>
      </c>
      <c r="CQ200" s="23" t="str">
        <f>IFERROR(LARGE(INDEX(피벗!$EZ:$GE,MATCH(성장고객!$E200,피벗!$EY:$EY,0),0),5),"")</f>
        <v/>
      </c>
      <c r="CR200" s="23" t="str">
        <f>IFERROR(INDEX(피벗!$GF:$GF,MATCH($E200,피벗!$EY:$EY,0)),"")</f>
        <v/>
      </c>
    </row>
    <row r="201" spans="1:96" x14ac:dyDescent="0.45">
      <c r="A201" s="20" t="s">
        <v>982</v>
      </c>
      <c r="B201" s="20" t="s">
        <v>26</v>
      </c>
      <c r="C201" s="20" t="s">
        <v>104</v>
      </c>
      <c r="D201" s="20" t="s">
        <v>1216</v>
      </c>
      <c r="E201" s="20" t="s">
        <v>598</v>
      </c>
      <c r="F201" s="21" t="s">
        <v>599</v>
      </c>
      <c r="G201" s="21" t="s">
        <v>257</v>
      </c>
      <c r="H201" s="21" t="s">
        <v>0</v>
      </c>
      <c r="I201" s="22" t="s">
        <v>600</v>
      </c>
      <c r="J201" s="22" t="s">
        <v>601</v>
      </c>
      <c r="K201" s="20" t="s">
        <v>0</v>
      </c>
      <c r="L201" s="20" t="s">
        <v>1316</v>
      </c>
      <c r="M201" s="20" t="s">
        <v>1311</v>
      </c>
      <c r="N201" s="20" t="s">
        <v>1317</v>
      </c>
      <c r="O201" s="21" t="s">
        <v>2696</v>
      </c>
      <c r="P201" s="21">
        <v>3</v>
      </c>
      <c r="Q201" s="21" t="s">
        <v>1392</v>
      </c>
      <c r="R201" s="21" t="s">
        <v>1320</v>
      </c>
      <c r="S201" s="21" t="s">
        <v>1321</v>
      </c>
      <c r="T201" s="21" t="s">
        <v>1316</v>
      </c>
      <c r="U201" s="21" t="s">
        <v>2479</v>
      </c>
      <c r="V201" s="21" t="s">
        <v>2697</v>
      </c>
      <c r="W201" s="20" t="s">
        <v>2698</v>
      </c>
      <c r="X201" s="21" t="s">
        <v>2699</v>
      </c>
      <c r="Y201" s="21" t="s">
        <v>2700</v>
      </c>
      <c r="Z201" s="21" t="s">
        <v>2701</v>
      </c>
      <c r="AA201" s="20">
        <v>35</v>
      </c>
      <c r="AB201" s="20" t="s">
        <v>1354</v>
      </c>
      <c r="AC201" s="21" t="s">
        <v>2702</v>
      </c>
      <c r="AD201" s="20" t="s">
        <v>1311</v>
      </c>
      <c r="AE201" s="16" t="str" cm="1">
        <f t="array" ref="AE201">IF(AF201="","",INDEX(전산회선!$E$4:$E$1141,_xlfn.AGGREGATE(15,6,ROW(전산회선!$E$4:$E$1141)-ROW(전산회선!$E$4)+1/((전산회선!$B$4:$B$1141=$E201)*(전산회선!$F$4:$F$1141=AF201)),1)))</f>
        <v>홈일반전화</v>
      </c>
      <c r="AF201" s="16">
        <f>IFERROR(IF(_xlfn.MAXIFS(전산회선!$F$4:$F$1141,전산회선!$B$4:$B$1141,$E201)=0,"",_xlfn.MAXIFS(전산회선!$F$4:$F$1141,전산회선!$B$4:$B$1141,$E201)),"")</f>
        <v>3</v>
      </c>
      <c r="AG201" s="16" t="str" cm="1">
        <f t="array" ref="AG201">IF(AH201="","",INDEX(전산회선!$E$4:$E$1141,_xlfn.AGGREGATE(15,6,ROW(전산회선!$E$4:$E$1141)-ROW(전산회선!$E$4)+1/((전산회선!$B$4:$B$1141=$E201)*(전산회선!$F$4:$F$1141=AH201)),1)))</f>
        <v/>
      </c>
      <c r="AH201" s="16" t="str">
        <f>IFERROR(IF(_xlfn.MAXIFS(전산회선!$F$4:$F$1141,전산회선!$B$4:$B$1141,$E201,전산회선!$F$4:$F$1141,"&lt;"&amp;AF201)=0,"",_xlfn.MAXIFS(전산회선!$F$4:$F$1141,전산회선!$B$4:$B$1141,$E201,전산회선!$F$4:$F$1141,"&lt;"&amp;AF201)),"")</f>
        <v/>
      </c>
      <c r="AI201" s="16" t="str" cm="1">
        <f t="array" ref="AI201">IF(AJ201="","",INDEX(전산회선!$E$4:$E$1141,_xlfn.AGGREGATE(15,6,ROW(전산회선!$E$4:$E$1141)-ROW(전산회선!$E$4)+1/((전산회선!$B$4:$B$1141=$E201)*(전산회선!$F$4:$F$1141=AJ201)),1)))</f>
        <v/>
      </c>
      <c r="AJ201" s="16" t="str">
        <f>IFERROR(IF(_xlfn.MAXIFS(전산회선!$F$4:$F$1141,전산회선!$B$4:$B$1141,$E201,전산회선!$F$4:$F$1141,"&lt;"&amp;AH201)=0,"",_xlfn.MAXIFS(전산회선!$F$4:$F$1141,전산회선!$B$4:$B$1141,$E201,전산회선!$F$4:$F$1141,"&lt;"&amp;AH201)),"")</f>
        <v/>
      </c>
      <c r="AK201" s="16" t="str" cm="1">
        <f t="array" ref="AK201">IF(AL201="","",INDEX(전산회선!$E$4:$E$1141,_xlfn.AGGREGATE(15,6,ROW(전산회선!$E$4:$E$1141)-ROW(전산회선!$E$4)+1/((전산회선!$B$4:$B$1141=$E201)*(전산회선!$F$4:$F$1141=AL201)),1)))</f>
        <v/>
      </c>
      <c r="AL201" s="16" t="str">
        <f>IFERROR(IF(_xlfn.MAXIFS(전산회선!$F$4:$F$1141,전산회선!$B$4:$B$1141,$E201,전산회선!$F$4:$F$1141,"&lt;"&amp;AJ201)=0,"",_xlfn.MAXIFS(전산회선!$F$4:$F$1141,전산회선!$B$4:$B$1141,$E201,전산회선!$F$4:$F$1141,"&lt;"&amp;AJ201)),"")</f>
        <v/>
      </c>
      <c r="AM201" s="16" t="str" cm="1">
        <f t="array" ref="AM201">IF(AN201="","",INDEX(전산회선!$E$4:$E$1141,_xlfn.AGGREGATE(15,6,ROW(전산회선!$E$4:$E$1141)-ROW(전산회선!$E$4)+1/((전산회선!$B$4:$B$1141=$E201)*(전산회선!$F$4:$F$1141=AN201)),1)))</f>
        <v/>
      </c>
      <c r="AN201" s="16" t="str">
        <f>IFERROR(IF(_xlfn.MAXIFS(전산회선!$F$4:$F$1141,전산회선!$B$4:$B$1141,$E201,전산회선!$F$4:$F$1141,"&lt;"&amp;AL201)=0,"",_xlfn.MAXIFS(전산회선!$F$4:$F$1141,전산회선!$B$4:$B$1141,$E201,전산회선!$F$4:$F$1141,"&lt;"&amp;AL201)),"")</f>
        <v/>
      </c>
      <c r="AO201" s="23">
        <v>17903</v>
      </c>
      <c r="AP201" s="23">
        <v>20043</v>
      </c>
      <c r="AQ201" s="23">
        <v>20167</v>
      </c>
      <c r="AR201" s="23">
        <v>20160</v>
      </c>
      <c r="AS201" s="23">
        <v>16103</v>
      </c>
      <c r="AT201" s="23">
        <v>19709</v>
      </c>
      <c r="AU201" s="23">
        <v>19473</v>
      </c>
      <c r="AV201" s="23">
        <v>19382</v>
      </c>
      <c r="AW201" s="23">
        <v>16278</v>
      </c>
      <c r="AX201" s="23">
        <v>16913</v>
      </c>
      <c r="AY201" s="23">
        <v>15983</v>
      </c>
      <c r="AZ201" s="23">
        <v>24662</v>
      </c>
      <c r="BA201" s="23">
        <v>18898</v>
      </c>
      <c r="BB201" s="23">
        <f t="shared" si="21"/>
        <v>226776</v>
      </c>
      <c r="BC201" s="23">
        <v>0</v>
      </c>
      <c r="BD201" s="23">
        <v>0</v>
      </c>
      <c r="BE201" s="23">
        <v>0</v>
      </c>
      <c r="BF201" s="23">
        <v>0</v>
      </c>
      <c r="BG201" s="23">
        <v>0</v>
      </c>
      <c r="BH201" s="23">
        <v>0</v>
      </c>
      <c r="BI201" s="23">
        <v>0</v>
      </c>
      <c r="BJ201" s="23">
        <v>0</v>
      </c>
      <c r="BK201" s="23">
        <v>0</v>
      </c>
      <c r="BL201" s="23">
        <v>0</v>
      </c>
      <c r="BM201" s="23">
        <v>0</v>
      </c>
      <c r="BN201" s="23">
        <v>0</v>
      </c>
      <c r="BO201" s="23">
        <v>0</v>
      </c>
      <c r="BP201" s="23">
        <v>0</v>
      </c>
      <c r="BQ201" s="17" t="str">
        <f>IFERROR(INDEX(피벗!$BL$5:$CH$5,1,MATCH($BR201,INDEX(피벗!$BL:$CH,MATCH($E201,피벗!$BJ:$BJ,0),0),0)),"")</f>
        <v/>
      </c>
      <c r="BR201" s="23" t="str">
        <f>IFERROR(LARGE(INDEX(피벗!$BL:$CH,MATCH(성장고객!$E201,피벗!$BJ:$BJ,0),0),1),"")</f>
        <v/>
      </c>
      <c r="BS201" s="27" t="str">
        <f t="shared" si="22"/>
        <v/>
      </c>
      <c r="BT201" s="17" t="str">
        <f>IFERROR(INDEX(피벗!$BL$5:$CH$5,1,MATCH($BU201,INDEX(피벗!$BL:$CH,MATCH($E201,피벗!$BJ:$BJ,0),0),0)),"")</f>
        <v/>
      </c>
      <c r="BU201" s="23" t="str">
        <f>IFERROR(LARGE(INDEX(피벗!$BL:$CH,MATCH(성장고객!$E201,피벗!$BJ:$BJ,0),0),2),"")</f>
        <v/>
      </c>
      <c r="BV201" s="27" t="str">
        <f t="shared" si="23"/>
        <v/>
      </c>
      <c r="BW201" s="17" t="str">
        <f>IFERROR(INDEX(피벗!$BL$5:$CH$5,1,MATCH($BX201,INDEX(피벗!$BL:$CH,MATCH($E201,피벗!$BJ:$BJ,0),0),0)),"")</f>
        <v/>
      </c>
      <c r="BX201" s="23" t="str">
        <f>IFERROR(LARGE(INDEX(피벗!$BL:$CH,MATCH(성장고객!$E201,피벗!$BJ:$BJ,0),0),3),"")</f>
        <v/>
      </c>
      <c r="BY201" s="27" t="str">
        <f t="shared" si="24"/>
        <v/>
      </c>
      <c r="BZ201" s="17" t="str">
        <f>IFERROR(INDEX(피벗!$BL$5:$CH$5,1,MATCH($CA201,INDEX(피벗!$BL:$CH,MATCH($E201,피벗!$BJ:$BJ,0),0),0)),"")</f>
        <v/>
      </c>
      <c r="CA201" s="23" t="str">
        <f>IFERROR(LARGE(INDEX(피벗!$BL:$CH,MATCH(성장고객!$E201,피벗!$BJ:$BJ,0),0),4),"")</f>
        <v/>
      </c>
      <c r="CB201" s="27" t="str">
        <f t="shared" si="25"/>
        <v/>
      </c>
      <c r="CC201" s="17" t="str">
        <f>IFERROR(INDEX(피벗!$BL$5:$CH$5,1,MATCH($CD201,INDEX(피벗!$BL:$CH,MATCH($E201,피벗!$BJ:$BJ,0),0),0)),"")</f>
        <v/>
      </c>
      <c r="CD201" s="23" t="str">
        <f>IFERROR(LARGE(INDEX(피벗!$BL:$CH,MATCH(성장고객!$E201,피벗!$BJ:$BJ,0),0),5),"")</f>
        <v/>
      </c>
      <c r="CE201" s="27" t="str">
        <f t="shared" si="26"/>
        <v/>
      </c>
      <c r="CF201" s="23" t="str">
        <f>IFERROR(INDEX(피벗!$CI:$CI,MATCH($E201,피벗!$BJ:$BJ,0)),"")</f>
        <v/>
      </c>
      <c r="CG201" s="25" t="str">
        <f t="shared" si="27"/>
        <v/>
      </c>
      <c r="CH201" s="17" t="str">
        <f>IFERROR(INDEX(피벗!$EZ$5:$GE$5,1,MATCH($CI201,INDEX(피벗!$EZ:$GE,MATCH($E201,피벗!$EY:$EY,0),0),0)),"")</f>
        <v>홈일반전화</v>
      </c>
      <c r="CI201" s="23">
        <f>IFERROR(LARGE(INDEX(피벗!$EZ:$GE,MATCH(성장고객!$E201,피벗!$EY:$EY,0),0),1),"")</f>
        <v>226602</v>
      </c>
      <c r="CJ201" s="17" t="str">
        <f>IFERROR(INDEX(피벗!$EZ$5:$GE$5,1,MATCH($CK201,INDEX(피벗!$EZ:$GE,MATCH($E201,피벗!$EY:$EY,0),0),0)),"")</f>
        <v>AI기업지능망</v>
      </c>
      <c r="CK201" s="23">
        <f>IFERROR(LARGE(INDEX(피벗!$EZ:$GE,MATCH(성장고객!$E201,피벗!$EY:$EY,0),0),2),"")</f>
        <v>174</v>
      </c>
      <c r="CL201" s="17" t="str">
        <f>IFERROR(INDEX(피벗!$EZ$5:$GE$5,1,MATCH($CM201,INDEX(피벗!$EZ:$GE,MATCH($E201,피벗!$EY:$EY,0),0),0)),"")</f>
        <v/>
      </c>
      <c r="CM201" s="23" t="str">
        <f>IFERROR(LARGE(INDEX(피벗!$EZ:$GE,MATCH(성장고객!$E201,피벗!$EY:$EY,0),0),3),"")</f>
        <v/>
      </c>
      <c r="CN201" s="17" t="str">
        <f>IFERROR(INDEX(피벗!$EZ$5:$GE$5,1,MATCH($CO201,INDEX(피벗!$EZ:$GE,MATCH($E201,피벗!$EY:$EY,0),0),0)),"")</f>
        <v/>
      </c>
      <c r="CO201" s="23" t="str">
        <f>IFERROR(LARGE(INDEX(피벗!$EZ:$GE,MATCH(성장고객!$E201,피벗!$EY:$EY,0),0),4),"")</f>
        <v/>
      </c>
      <c r="CP201" s="17" t="str">
        <f>IFERROR(INDEX(피벗!$EZ$5:$GE$5,1,MATCH($CQ201,INDEX(피벗!$EZ:$GE,MATCH($E201,피벗!$EY:$EY,0),0),0)),"")</f>
        <v/>
      </c>
      <c r="CQ201" s="23" t="str">
        <f>IFERROR(LARGE(INDEX(피벗!$EZ:$GE,MATCH(성장고객!$E201,피벗!$EY:$EY,0),0),5),"")</f>
        <v/>
      </c>
      <c r="CR201" s="23">
        <f>IFERROR(INDEX(피벗!$GF:$GF,MATCH($E201,피벗!$EY:$EY,0)),"")</f>
        <v>226776</v>
      </c>
    </row>
    <row r="202" spans="1:96" x14ac:dyDescent="0.45">
      <c r="A202" s="20" t="s">
        <v>982</v>
      </c>
      <c r="B202" s="20" t="s">
        <v>26</v>
      </c>
      <c r="C202" s="20" t="s">
        <v>30</v>
      </c>
      <c r="D202" s="20" t="s">
        <v>1217</v>
      </c>
      <c r="E202" s="20" t="s">
        <v>486</v>
      </c>
      <c r="F202" s="21" t="s">
        <v>487</v>
      </c>
      <c r="G202" s="21" t="s">
        <v>257</v>
      </c>
      <c r="H202" s="21" t="s">
        <v>0</v>
      </c>
      <c r="I202" s="22" t="s">
        <v>488</v>
      </c>
      <c r="J202" s="22" t="s">
        <v>489</v>
      </c>
      <c r="K202" s="20" t="s">
        <v>9</v>
      </c>
      <c r="L202" s="20" t="s">
        <v>9</v>
      </c>
      <c r="M202" s="20" t="s">
        <v>9</v>
      </c>
      <c r="N202" s="20" t="s">
        <v>9</v>
      </c>
      <c r="O202" s="21" t="s">
        <v>9</v>
      </c>
      <c r="P202" s="21" t="s">
        <v>9</v>
      </c>
      <c r="Q202" s="21" t="s">
        <v>9</v>
      </c>
      <c r="R202" s="21" t="s">
        <v>9</v>
      </c>
      <c r="S202" s="21" t="s">
        <v>9</v>
      </c>
      <c r="T202" s="21" t="s">
        <v>9</v>
      </c>
      <c r="U202" s="21" t="s">
        <v>9</v>
      </c>
      <c r="V202" s="21" t="s">
        <v>9</v>
      </c>
      <c r="W202" s="20" t="s">
        <v>9</v>
      </c>
      <c r="X202" s="21" t="s">
        <v>9</v>
      </c>
      <c r="Y202" s="21" t="s">
        <v>9</v>
      </c>
      <c r="Z202" s="21" t="s">
        <v>9</v>
      </c>
      <c r="AA202" s="20" t="s">
        <v>9</v>
      </c>
      <c r="AB202" s="20" t="s">
        <v>9</v>
      </c>
      <c r="AC202" s="21" t="s">
        <v>9</v>
      </c>
      <c r="AD202" s="20" t="s">
        <v>9</v>
      </c>
      <c r="AE202" s="16" t="str" cm="1">
        <f t="array" ref="AE202">IF(AF202="","",INDEX(전산회선!$E$4:$E$1141,_xlfn.AGGREGATE(15,6,ROW(전산회선!$E$4:$E$1141)-ROW(전산회선!$E$4)+1/((전산회선!$B$4:$B$1141=$E202)*(전산회선!$F$4:$F$1141=AF202)),1)))</f>
        <v>기업인터넷전화</v>
      </c>
      <c r="AF202" s="16">
        <f>IFERROR(IF(_xlfn.MAXIFS(전산회선!$F$4:$F$1141,전산회선!$B$4:$B$1141,$E202)=0,"",_xlfn.MAXIFS(전산회선!$F$4:$F$1141,전산회선!$B$4:$B$1141,$E202)),"")</f>
        <v>10</v>
      </c>
      <c r="AG202" s="16" t="str" cm="1">
        <f t="array" ref="AG202">IF(AH202="","",INDEX(전산회선!$E$4:$E$1141,_xlfn.AGGREGATE(15,6,ROW(전산회선!$E$4:$E$1141)-ROW(전산회선!$E$4)+1/((전산회선!$B$4:$B$1141=$E202)*(전산회선!$F$4:$F$1141=AH202)),1)))</f>
        <v>5G</v>
      </c>
      <c r="AH202" s="16">
        <f>IFERROR(IF(_xlfn.MAXIFS(전산회선!$F$4:$F$1141,전산회선!$B$4:$B$1141,$E202,전산회선!$F$4:$F$1141,"&lt;"&amp;AF202)=0,"",_xlfn.MAXIFS(전산회선!$F$4:$F$1141,전산회선!$B$4:$B$1141,$E202,전산회선!$F$4:$F$1141,"&lt;"&amp;AF202)),"")</f>
        <v>3</v>
      </c>
      <c r="AI202" s="16" t="str" cm="1">
        <f t="array" ref="AI202">IF(AJ202="","",INDEX(전산회선!$E$4:$E$1141,_xlfn.AGGREGATE(15,6,ROW(전산회선!$E$4:$E$1141)-ROW(전산회선!$E$4)+1/((전산회선!$B$4:$B$1141=$E202)*(전산회선!$F$4:$F$1141=AJ202)),1)))</f>
        <v>LTE</v>
      </c>
      <c r="AJ202" s="16">
        <f>IFERROR(IF(_xlfn.MAXIFS(전산회선!$F$4:$F$1141,전산회선!$B$4:$B$1141,$E202,전산회선!$F$4:$F$1141,"&lt;"&amp;AH202)=0,"",_xlfn.MAXIFS(전산회선!$F$4:$F$1141,전산회선!$B$4:$B$1141,$E202,전산회선!$F$4:$F$1141,"&lt;"&amp;AH202)),"")</f>
        <v>2</v>
      </c>
      <c r="AK202" s="16" t="str" cm="1">
        <f t="array" ref="AK202">IF(AL202="","",INDEX(전산회선!$E$4:$E$1141,_xlfn.AGGREGATE(15,6,ROW(전산회선!$E$4:$E$1141)-ROW(전산회선!$E$4)+1/((전산회선!$B$4:$B$1141=$E202)*(전산회선!$F$4:$F$1141=AL202)),1)))</f>
        <v>IoT</v>
      </c>
      <c r="AL202" s="16">
        <f>IFERROR(IF(_xlfn.MAXIFS(전산회선!$F$4:$F$1141,전산회선!$B$4:$B$1141,$E202,전산회선!$F$4:$F$1141,"&lt;"&amp;AJ202)=0,"",_xlfn.MAXIFS(전산회선!$F$4:$F$1141,전산회선!$B$4:$B$1141,$E202,전산회선!$F$4:$F$1141,"&lt;"&amp;AJ202)),"")</f>
        <v>1</v>
      </c>
      <c r="AM202" s="16" t="str" cm="1">
        <f t="array" ref="AM202">IF(AN202="","",INDEX(전산회선!$E$4:$E$1141,_xlfn.AGGREGATE(15,6,ROW(전산회선!$E$4:$E$1141)-ROW(전산회선!$E$4)+1/((전산회선!$B$4:$B$1141=$E202)*(전산회선!$F$4:$F$1141=AN202)),1)))</f>
        <v/>
      </c>
      <c r="AN202" s="16" t="str">
        <f>IFERROR(IF(_xlfn.MAXIFS(전산회선!$F$4:$F$1141,전산회선!$B$4:$B$1141,$E202,전산회선!$F$4:$F$1141,"&lt;"&amp;AL202)=0,"",_xlfn.MAXIFS(전산회선!$F$4:$F$1141,전산회선!$B$4:$B$1141,$E202,전산회선!$F$4:$F$1141,"&lt;"&amp;AL202)),"")</f>
        <v/>
      </c>
      <c r="AO202" s="23">
        <v>492039.40600000002</v>
      </c>
      <c r="AP202" s="23">
        <v>490503.326</v>
      </c>
      <c r="AQ202" s="23">
        <v>506054.10800000001</v>
      </c>
      <c r="AR202" s="23">
        <v>465687.91399999999</v>
      </c>
      <c r="AS202" s="23">
        <v>456921.91399999999</v>
      </c>
      <c r="AT202" s="23">
        <v>454299.29100000003</v>
      </c>
      <c r="AU202" s="23">
        <v>456380.68099999998</v>
      </c>
      <c r="AV202" s="23">
        <v>487948.36499999999</v>
      </c>
      <c r="AW202" s="23">
        <v>456193.36499999999</v>
      </c>
      <c r="AX202" s="23">
        <v>457119.641</v>
      </c>
      <c r="AY202" s="23">
        <v>428428.76300000004</v>
      </c>
      <c r="AZ202" s="23">
        <v>435097.76300000004</v>
      </c>
      <c r="BA202" s="23">
        <v>465556.21141666669</v>
      </c>
      <c r="BB202" s="23">
        <f t="shared" si="21"/>
        <v>5586674.5370000005</v>
      </c>
      <c r="BC202" s="23">
        <v>0</v>
      </c>
      <c r="BD202" s="23">
        <v>0</v>
      </c>
      <c r="BE202" s="23">
        <v>0</v>
      </c>
      <c r="BF202" s="23">
        <v>0</v>
      </c>
      <c r="BG202" s="23">
        <v>0</v>
      </c>
      <c r="BH202" s="23">
        <v>0</v>
      </c>
      <c r="BI202" s="23">
        <v>0</v>
      </c>
      <c r="BJ202" s="23">
        <v>0</v>
      </c>
      <c r="BK202" s="23">
        <v>0</v>
      </c>
      <c r="BL202" s="23">
        <v>0</v>
      </c>
      <c r="BM202" s="23">
        <v>0</v>
      </c>
      <c r="BN202" s="23">
        <v>0</v>
      </c>
      <c r="BO202" s="23">
        <v>0</v>
      </c>
      <c r="BP202" s="23">
        <v>0</v>
      </c>
      <c r="BQ202" s="17" t="str">
        <f>IFERROR(INDEX(피벗!$BL$5:$CH$5,1,MATCH($BR202,INDEX(피벗!$BL:$CH,MATCH($E202,피벗!$BJ:$BJ,0),0),0)),"")</f>
        <v/>
      </c>
      <c r="BR202" s="23" t="str">
        <f>IFERROR(LARGE(INDEX(피벗!$BL:$CH,MATCH(성장고객!$E202,피벗!$BJ:$BJ,0),0),1),"")</f>
        <v/>
      </c>
      <c r="BS202" s="27" t="str">
        <f t="shared" si="22"/>
        <v/>
      </c>
      <c r="BT202" s="17" t="str">
        <f>IFERROR(INDEX(피벗!$BL$5:$CH$5,1,MATCH($BU202,INDEX(피벗!$BL:$CH,MATCH($E202,피벗!$BJ:$BJ,0),0),0)),"")</f>
        <v/>
      </c>
      <c r="BU202" s="23" t="str">
        <f>IFERROR(LARGE(INDEX(피벗!$BL:$CH,MATCH(성장고객!$E202,피벗!$BJ:$BJ,0),0),2),"")</f>
        <v/>
      </c>
      <c r="BV202" s="27" t="str">
        <f t="shared" si="23"/>
        <v/>
      </c>
      <c r="BW202" s="17" t="str">
        <f>IFERROR(INDEX(피벗!$BL$5:$CH$5,1,MATCH($BX202,INDEX(피벗!$BL:$CH,MATCH($E202,피벗!$BJ:$BJ,0),0),0)),"")</f>
        <v/>
      </c>
      <c r="BX202" s="23" t="str">
        <f>IFERROR(LARGE(INDEX(피벗!$BL:$CH,MATCH(성장고객!$E202,피벗!$BJ:$BJ,0),0),3),"")</f>
        <v/>
      </c>
      <c r="BY202" s="27" t="str">
        <f t="shared" si="24"/>
        <v/>
      </c>
      <c r="BZ202" s="17" t="str">
        <f>IFERROR(INDEX(피벗!$BL$5:$CH$5,1,MATCH($CA202,INDEX(피벗!$BL:$CH,MATCH($E202,피벗!$BJ:$BJ,0),0),0)),"")</f>
        <v/>
      </c>
      <c r="CA202" s="23" t="str">
        <f>IFERROR(LARGE(INDEX(피벗!$BL:$CH,MATCH(성장고객!$E202,피벗!$BJ:$BJ,0),0),4),"")</f>
        <v/>
      </c>
      <c r="CB202" s="27" t="str">
        <f t="shared" si="25"/>
        <v/>
      </c>
      <c r="CC202" s="17" t="str">
        <f>IFERROR(INDEX(피벗!$BL$5:$CH$5,1,MATCH($CD202,INDEX(피벗!$BL:$CH,MATCH($E202,피벗!$BJ:$BJ,0),0),0)),"")</f>
        <v/>
      </c>
      <c r="CD202" s="23" t="str">
        <f>IFERROR(LARGE(INDEX(피벗!$BL:$CH,MATCH(성장고객!$E202,피벗!$BJ:$BJ,0),0),5),"")</f>
        <v/>
      </c>
      <c r="CE202" s="27" t="str">
        <f t="shared" si="26"/>
        <v/>
      </c>
      <c r="CF202" s="23" t="str">
        <f>IFERROR(INDEX(피벗!$CI:$CI,MATCH($E202,피벗!$BJ:$BJ,0)),"")</f>
        <v/>
      </c>
      <c r="CG202" s="25" t="str">
        <f t="shared" si="27"/>
        <v/>
      </c>
      <c r="CH202" s="17" t="str">
        <f>IFERROR(INDEX(피벗!$EZ$5:$GE$5,1,MATCH($CI202,INDEX(피벗!$EZ:$GE,MATCH($E202,피벗!$EY:$EY,0),0),0)),"")</f>
        <v>기업일반전화</v>
      </c>
      <c r="CI202" s="23">
        <f>IFERROR(LARGE(INDEX(피벗!$EZ:$GE,MATCH(성장고객!$E202,피벗!$EY:$EY,0),0),1),"")</f>
        <v>1316300</v>
      </c>
      <c r="CJ202" s="17" t="str">
        <f>IFERROR(INDEX(피벗!$EZ$5:$GE$5,1,MATCH($CK202,INDEX(피벗!$EZ:$GE,MATCH($E202,피벗!$EY:$EY,0),0),0)),"")</f>
        <v>LTE</v>
      </c>
      <c r="CK202" s="23">
        <f>IFERROR(LARGE(INDEX(피벗!$EZ:$GE,MATCH(성장고객!$E202,피벗!$EY:$EY,0),0),2),"")</f>
        <v>1264300.898</v>
      </c>
      <c r="CL202" s="17" t="str">
        <f>IFERROR(INDEX(피벗!$EZ$5:$GE$5,1,MATCH($CM202,INDEX(피벗!$EZ:$GE,MATCH($E202,피벗!$EY:$EY,0),0),0)),"")</f>
        <v>GiGA인터넷</v>
      </c>
      <c r="CM202" s="23">
        <f>IFERROR(LARGE(INDEX(피벗!$EZ:$GE,MATCH(성장고객!$E202,피벗!$EY:$EY,0),0),3),"")</f>
        <v>972000</v>
      </c>
      <c r="CN202" s="17" t="str">
        <f>IFERROR(INDEX(피벗!$EZ$5:$GE$5,1,MATCH($CO202,INDEX(피벗!$EZ:$GE,MATCH($E202,피벗!$EY:$EY,0),0),0)),"")</f>
        <v>5G</v>
      </c>
      <c r="CO202" s="23">
        <f>IFERROR(LARGE(INDEX(피벗!$EZ:$GE,MATCH(성장고객!$E202,피벗!$EY:$EY,0),0),4),"")</f>
        <v>862781.63899999997</v>
      </c>
      <c r="CP202" s="17" t="str">
        <f>IFERROR(INDEX(피벗!$EZ$5:$GE$5,1,MATCH($CQ202,INDEX(피벗!$EZ:$GE,MATCH($E202,피벗!$EY:$EY,0),0),0)),"")</f>
        <v>MeGA인터넷</v>
      </c>
      <c r="CQ202" s="23">
        <f>IFERROR(LARGE(INDEX(피벗!$EZ:$GE,MATCH(성장고객!$E202,피벗!$EY:$EY,0),0),5),"")</f>
        <v>290700</v>
      </c>
      <c r="CR202" s="23">
        <f>IFERROR(INDEX(피벗!$GF:$GF,MATCH($E202,피벗!$EY:$EY,0)),"")</f>
        <v>5586674.5370000005</v>
      </c>
    </row>
    <row r="203" spans="1:96" x14ac:dyDescent="0.45">
      <c r="A203" s="20" t="s">
        <v>982</v>
      </c>
      <c r="B203" s="20" t="s">
        <v>26</v>
      </c>
      <c r="C203" s="20" t="s">
        <v>30</v>
      </c>
      <c r="D203" s="20" t="s">
        <v>1214</v>
      </c>
      <c r="E203" s="20" t="s">
        <v>478</v>
      </c>
      <c r="F203" s="21" t="s">
        <v>479</v>
      </c>
      <c r="G203" s="21" t="s">
        <v>1</v>
      </c>
      <c r="H203" s="21" t="s">
        <v>0</v>
      </c>
      <c r="I203" s="22" t="s">
        <v>1228</v>
      </c>
      <c r="J203" s="22" t="s">
        <v>1229</v>
      </c>
      <c r="K203" s="20" t="s">
        <v>9</v>
      </c>
      <c r="L203" s="20" t="s">
        <v>9</v>
      </c>
      <c r="M203" s="20" t="s">
        <v>9</v>
      </c>
      <c r="N203" s="20" t="s">
        <v>9</v>
      </c>
      <c r="O203" s="21" t="s">
        <v>9</v>
      </c>
      <c r="P203" s="21" t="s">
        <v>9</v>
      </c>
      <c r="Q203" s="21" t="s">
        <v>9</v>
      </c>
      <c r="R203" s="21" t="s">
        <v>9</v>
      </c>
      <c r="S203" s="21" t="s">
        <v>9</v>
      </c>
      <c r="T203" s="21" t="s">
        <v>9</v>
      </c>
      <c r="U203" s="21" t="s">
        <v>9</v>
      </c>
      <c r="V203" s="21" t="s">
        <v>9</v>
      </c>
      <c r="W203" s="20" t="s">
        <v>9</v>
      </c>
      <c r="X203" s="21" t="s">
        <v>9</v>
      </c>
      <c r="Y203" s="21" t="s">
        <v>9</v>
      </c>
      <c r="Z203" s="21" t="s">
        <v>9</v>
      </c>
      <c r="AA203" s="20" t="s">
        <v>9</v>
      </c>
      <c r="AB203" s="20" t="s">
        <v>9</v>
      </c>
      <c r="AC203" s="21" t="s">
        <v>9</v>
      </c>
      <c r="AD203" s="20" t="s">
        <v>9</v>
      </c>
      <c r="AE203" s="16" t="str" cm="1">
        <f t="array" ref="AE203">IF(AF203="","",INDEX(전산회선!$E$4:$E$1141,_xlfn.AGGREGATE(15,6,ROW(전산회선!$E$4:$E$1141)-ROW(전산회선!$E$4)+1/((전산회선!$B$4:$B$1141=$E203)*(전산회선!$F$4:$F$1141=AF203)),1)))</f>
        <v>기업인터넷전화</v>
      </c>
      <c r="AF203" s="16">
        <f>IFERROR(IF(_xlfn.MAXIFS(전산회선!$F$4:$F$1141,전산회선!$B$4:$B$1141,$E203)=0,"",_xlfn.MAXIFS(전산회선!$F$4:$F$1141,전산회선!$B$4:$B$1141,$E203)),"")</f>
        <v>14</v>
      </c>
      <c r="AG203" s="16" t="str" cm="1">
        <f t="array" ref="AG203">IF(AH203="","",INDEX(전산회선!$E$4:$E$1141,_xlfn.AGGREGATE(15,6,ROW(전산회선!$E$4:$E$1141)-ROW(전산회선!$E$4)+1/((전산회선!$B$4:$B$1141=$E203)*(전산회선!$F$4:$F$1141=AH203)),1)))</f>
        <v>GTV</v>
      </c>
      <c r="AH203" s="16">
        <f>IFERROR(IF(_xlfn.MAXIFS(전산회선!$F$4:$F$1141,전산회선!$B$4:$B$1141,$E203,전산회선!$F$4:$F$1141,"&lt;"&amp;AF203)=0,"",_xlfn.MAXIFS(전산회선!$F$4:$F$1141,전산회선!$B$4:$B$1141,$E203,전산회선!$F$4:$F$1141,"&lt;"&amp;AF203)),"")</f>
        <v>4</v>
      </c>
      <c r="AI203" s="16" t="str" cm="1">
        <f t="array" ref="AI203">IF(AJ203="","",INDEX(전산회선!$E$4:$E$1141,_xlfn.AGGREGATE(15,6,ROW(전산회선!$E$4:$E$1141)-ROW(전산회선!$E$4)+1/((전산회선!$B$4:$B$1141=$E203)*(전산회선!$F$4:$F$1141=AJ203)),1)))</f>
        <v>IoT</v>
      </c>
      <c r="AJ203" s="16">
        <f>IFERROR(IF(_xlfn.MAXIFS(전산회선!$F$4:$F$1141,전산회선!$B$4:$B$1141,$E203,전산회선!$F$4:$F$1141,"&lt;"&amp;AH203)=0,"",_xlfn.MAXIFS(전산회선!$F$4:$F$1141,전산회선!$B$4:$B$1141,$E203,전산회선!$F$4:$F$1141,"&lt;"&amp;AH203)),"")</f>
        <v>3</v>
      </c>
      <c r="AK203" s="16" t="str" cm="1">
        <f t="array" ref="AK203">IF(AL203="","",INDEX(전산회선!$E$4:$E$1141,_xlfn.AGGREGATE(15,6,ROW(전산회선!$E$4:$E$1141)-ROW(전산회선!$E$4)+1/((전산회선!$B$4:$B$1141=$E203)*(전산회선!$F$4:$F$1141=AL203)),1)))</f>
        <v>GiGA인터넷</v>
      </c>
      <c r="AL203" s="16">
        <f>IFERROR(IF(_xlfn.MAXIFS(전산회선!$F$4:$F$1141,전산회선!$B$4:$B$1141,$E203,전산회선!$F$4:$F$1141,"&lt;"&amp;AJ203)=0,"",_xlfn.MAXIFS(전산회선!$F$4:$F$1141,전산회선!$B$4:$B$1141,$E203,전산회선!$F$4:$F$1141,"&lt;"&amp;AJ203)),"")</f>
        <v>1</v>
      </c>
      <c r="AM203" s="16" t="str" cm="1">
        <f t="array" ref="AM203">IF(AN203="","",INDEX(전산회선!$E$4:$E$1141,_xlfn.AGGREGATE(15,6,ROW(전산회선!$E$4:$E$1141)-ROW(전산회선!$E$4)+1/((전산회선!$B$4:$B$1141=$E203)*(전산회선!$F$4:$F$1141=AN203)),1)))</f>
        <v/>
      </c>
      <c r="AN203" s="16" t="str">
        <f>IFERROR(IF(_xlfn.MAXIFS(전산회선!$F$4:$F$1141,전산회선!$B$4:$B$1141,$E203,전산회선!$F$4:$F$1141,"&lt;"&amp;AL203)=0,"",_xlfn.MAXIFS(전산회선!$F$4:$F$1141,전산회선!$B$4:$B$1141,$E203,전산회선!$F$4:$F$1141,"&lt;"&amp;AL203)),"")</f>
        <v/>
      </c>
      <c r="AO203" s="23">
        <v>486984.73499999999</v>
      </c>
      <c r="AP203" s="23">
        <v>480421.73499999999</v>
      </c>
      <c r="AQ203" s="23">
        <v>484532.73499999999</v>
      </c>
      <c r="AR203" s="23">
        <v>467355.87300000002</v>
      </c>
      <c r="AS203" s="23">
        <v>474558</v>
      </c>
      <c r="AT203" s="23">
        <v>440393</v>
      </c>
      <c r="AU203" s="23">
        <v>437808</v>
      </c>
      <c r="AV203" s="23">
        <v>429862</v>
      </c>
      <c r="AW203" s="23">
        <v>406465</v>
      </c>
      <c r="AX203" s="23">
        <v>403265</v>
      </c>
      <c r="AY203" s="23">
        <v>371954</v>
      </c>
      <c r="AZ203" s="23">
        <v>372941</v>
      </c>
      <c r="BA203" s="23">
        <v>438045.08983333333</v>
      </c>
      <c r="BB203" s="23">
        <f t="shared" si="21"/>
        <v>5256541.0779999997</v>
      </c>
      <c r="BC203" s="23">
        <v>0</v>
      </c>
      <c r="BD203" s="23">
        <v>0</v>
      </c>
      <c r="BE203" s="23">
        <v>10639</v>
      </c>
      <c r="BF203" s="23">
        <v>30962</v>
      </c>
      <c r="BG203" s="23">
        <v>30962</v>
      </c>
      <c r="BH203" s="23">
        <v>30962</v>
      </c>
      <c r="BI203" s="23">
        <v>30962</v>
      </c>
      <c r="BJ203" s="23">
        <v>30962</v>
      </c>
      <c r="BK203" s="23">
        <v>30962</v>
      </c>
      <c r="BL203" s="23">
        <v>30962</v>
      </c>
      <c r="BM203" s="23">
        <v>30962</v>
      </c>
      <c r="BN203" s="23">
        <v>30962</v>
      </c>
      <c r="BO203" s="23">
        <v>24108.083333333332</v>
      </c>
      <c r="BP203" s="23">
        <v>289297</v>
      </c>
      <c r="BQ203" s="17" t="str">
        <f>IFERROR(INDEX(피벗!$BL$5:$CH$5,1,MATCH($BR203,INDEX(피벗!$BL:$CH,MATCH($E203,피벗!$BJ:$BJ,0),0),0)),"")</f>
        <v>GiGA인터넷</v>
      </c>
      <c r="BR203" s="23">
        <f>IFERROR(LARGE(INDEX(피벗!$BL:$CH,MATCH(성장고객!$E203,피벗!$BJ:$BJ,0),0),1),"")</f>
        <v>289297</v>
      </c>
      <c r="BS203" s="27">
        <f t="shared" si="22"/>
        <v>5.5035620516842083E-2</v>
      </c>
      <c r="BT203" s="17" t="str">
        <f>IFERROR(INDEX(피벗!$BL$5:$CH$5,1,MATCH($BU203,INDEX(피벗!$BL:$CH,MATCH($E203,피벗!$BJ:$BJ,0),0),0)),"")</f>
        <v/>
      </c>
      <c r="BU203" s="23" t="str">
        <f>IFERROR(LARGE(INDEX(피벗!$BL:$CH,MATCH(성장고객!$E203,피벗!$BJ:$BJ,0),0),2),"")</f>
        <v/>
      </c>
      <c r="BV203" s="27" t="str">
        <f t="shared" si="23"/>
        <v/>
      </c>
      <c r="BW203" s="17" t="str">
        <f>IFERROR(INDEX(피벗!$BL$5:$CH$5,1,MATCH($BX203,INDEX(피벗!$BL:$CH,MATCH($E203,피벗!$BJ:$BJ,0),0),0)),"")</f>
        <v/>
      </c>
      <c r="BX203" s="23" t="str">
        <f>IFERROR(LARGE(INDEX(피벗!$BL:$CH,MATCH(성장고객!$E203,피벗!$BJ:$BJ,0),0),3),"")</f>
        <v/>
      </c>
      <c r="BY203" s="27" t="str">
        <f t="shared" si="24"/>
        <v/>
      </c>
      <c r="BZ203" s="17" t="str">
        <f>IFERROR(INDEX(피벗!$BL$5:$CH$5,1,MATCH($CA203,INDEX(피벗!$BL:$CH,MATCH($E203,피벗!$BJ:$BJ,0),0),0)),"")</f>
        <v/>
      </c>
      <c r="CA203" s="23" t="str">
        <f>IFERROR(LARGE(INDEX(피벗!$BL:$CH,MATCH(성장고객!$E203,피벗!$BJ:$BJ,0),0),4),"")</f>
        <v/>
      </c>
      <c r="CB203" s="27" t="str">
        <f t="shared" si="25"/>
        <v/>
      </c>
      <c r="CC203" s="17" t="str">
        <f>IFERROR(INDEX(피벗!$BL$5:$CH$5,1,MATCH($CD203,INDEX(피벗!$BL:$CH,MATCH($E203,피벗!$BJ:$BJ,0),0),0)),"")</f>
        <v/>
      </c>
      <c r="CD203" s="23" t="str">
        <f>IFERROR(LARGE(INDEX(피벗!$BL:$CH,MATCH(성장고객!$E203,피벗!$BJ:$BJ,0),0),5),"")</f>
        <v/>
      </c>
      <c r="CE203" s="27" t="str">
        <f t="shared" si="26"/>
        <v/>
      </c>
      <c r="CF203" s="23">
        <f>IFERROR(INDEX(피벗!$CI:$CI,MATCH($E203,피벗!$BJ:$BJ,0)),"")</f>
        <v>289297</v>
      </c>
      <c r="CG203" s="25">
        <f t="shared" si="27"/>
        <v>5.5035620516842083E-2</v>
      </c>
      <c r="CH203" s="17" t="str">
        <f>IFERROR(INDEX(피벗!$EZ$5:$GE$5,1,MATCH($CI203,INDEX(피벗!$EZ:$GE,MATCH($E203,피벗!$EY:$EY,0),0),0)),"")</f>
        <v>IoT</v>
      </c>
      <c r="CI203" s="23">
        <f>IFERROR(LARGE(INDEX(피벗!$EZ:$GE,MATCH(성장고객!$E203,피벗!$EY:$EY,0),0),1),"")</f>
        <v>2504700</v>
      </c>
      <c r="CJ203" s="17" t="str">
        <f>IFERROR(INDEX(피벗!$EZ$5:$GE$5,1,MATCH($CK203,INDEX(피벗!$EZ:$GE,MATCH($E203,피벗!$EY:$EY,0),0),0)),"")</f>
        <v>MeGA인터넷</v>
      </c>
      <c r="CK203" s="23">
        <f>IFERROR(LARGE(INDEX(피벗!$EZ:$GE,MATCH(성장고객!$E203,피벗!$EY:$EY,0),0),2),"")</f>
        <v>743580</v>
      </c>
      <c r="CL203" s="17" t="str">
        <f>IFERROR(INDEX(피벗!$EZ$5:$GE$5,1,MATCH($CM203,INDEX(피벗!$EZ:$GE,MATCH($E203,피벗!$EY:$EY,0),0),0)),"")</f>
        <v>GTV</v>
      </c>
      <c r="CM203" s="23">
        <f>IFERROR(LARGE(INDEX(피벗!$EZ:$GE,MATCH(성장고객!$E203,피벗!$EY:$EY,0),0),3),"")</f>
        <v>436800</v>
      </c>
      <c r="CN203" s="17" t="str">
        <f>IFERROR(INDEX(피벗!$EZ$5:$GE$5,1,MATCH($CO203,INDEX(피벗!$EZ:$GE,MATCH($E203,피벗!$EY:$EY,0),0),0)),"")</f>
        <v>기업인터넷전화</v>
      </c>
      <c r="CO203" s="23">
        <f>IFERROR(LARGE(INDEX(피벗!$EZ:$GE,MATCH(성장고객!$E203,피벗!$EY:$EY,0),0),4),"")</f>
        <v>414947</v>
      </c>
      <c r="CP203" s="17" t="str">
        <f>IFERROR(INDEX(피벗!$EZ$5:$GE$5,1,MATCH($CQ203,INDEX(피벗!$EZ:$GE,MATCH($E203,피벗!$EY:$EY,0),0),0)),"")</f>
        <v>인터넷부가</v>
      </c>
      <c r="CQ203" s="23">
        <f>IFERROR(LARGE(INDEX(피벗!$EZ:$GE,MATCH(성장고객!$E203,피벗!$EY:$EY,0),0),5),"")</f>
        <v>392556</v>
      </c>
      <c r="CR203" s="23">
        <f>IFERROR(INDEX(피벗!$GF:$GF,MATCH($E203,피벗!$EY:$EY,0)),"")</f>
        <v>5256541.0779999997</v>
      </c>
    </row>
    <row r="204" spans="1:96" x14ac:dyDescent="0.45">
      <c r="A204" s="20" t="s">
        <v>982</v>
      </c>
      <c r="B204" s="20" t="s">
        <v>29</v>
      </c>
      <c r="C204" s="20" t="s">
        <v>104</v>
      </c>
      <c r="D204" s="20" t="s">
        <v>1099</v>
      </c>
      <c r="E204" s="20" t="s">
        <v>149</v>
      </c>
      <c r="F204" s="21" t="s">
        <v>150</v>
      </c>
      <c r="G204" s="21" t="s">
        <v>1</v>
      </c>
      <c r="H204" s="21" t="s">
        <v>0</v>
      </c>
      <c r="I204" s="22" t="s">
        <v>151</v>
      </c>
      <c r="J204" s="22" t="s">
        <v>152</v>
      </c>
      <c r="K204" s="20" t="s">
        <v>0</v>
      </c>
      <c r="L204" s="20" t="s">
        <v>1316</v>
      </c>
      <c r="M204" s="20" t="s">
        <v>1650</v>
      </c>
      <c r="N204" s="20" t="s">
        <v>1331</v>
      </c>
      <c r="O204" s="21" t="s">
        <v>1716</v>
      </c>
      <c r="P204" s="21">
        <v>1</v>
      </c>
      <c r="Q204" s="21" t="s">
        <v>1338</v>
      </c>
      <c r="R204" s="21" t="s">
        <v>1717</v>
      </c>
      <c r="S204" s="21" t="s">
        <v>1321</v>
      </c>
      <c r="T204" s="21" t="s">
        <v>1316</v>
      </c>
      <c r="U204" s="21" t="s">
        <v>1718</v>
      </c>
      <c r="V204" s="21" t="s">
        <v>1719</v>
      </c>
      <c r="W204" s="20" t="s">
        <v>1720</v>
      </c>
      <c r="X204" s="21" t="s">
        <v>1721</v>
      </c>
      <c r="Y204" s="21" t="s">
        <v>1722</v>
      </c>
      <c r="Z204" s="21" t="s">
        <v>1723</v>
      </c>
      <c r="AA204" s="20">
        <v>93</v>
      </c>
      <c r="AB204" s="20" t="s">
        <v>1492</v>
      </c>
      <c r="AC204" s="21" t="s">
        <v>1724</v>
      </c>
      <c r="AD204" s="20" t="s">
        <v>1311</v>
      </c>
      <c r="AE204" s="16" t="str" cm="1">
        <f t="array" ref="AE204">IF(AF204="","",INDEX(전산회선!$E$4:$E$1141,_xlfn.AGGREGATE(15,6,ROW(전산회선!$E$4:$E$1141)-ROW(전산회선!$E$4)+1/((전산회선!$B$4:$B$1141=$E204)*(전산회선!$F$4:$F$1141=AF204)),1)))</f>
        <v/>
      </c>
      <c r="AF204" s="16" t="str">
        <f>IFERROR(IF(_xlfn.MAXIFS(전산회선!$F$4:$F$1141,전산회선!$B$4:$B$1141,$E204)=0,"",_xlfn.MAXIFS(전산회선!$F$4:$F$1141,전산회선!$B$4:$B$1141,$E204)),"")</f>
        <v/>
      </c>
      <c r="AG204" s="16" t="str" cm="1">
        <f t="array" ref="AG204">IF(AH204="","",INDEX(전산회선!$E$4:$E$1141,_xlfn.AGGREGATE(15,6,ROW(전산회선!$E$4:$E$1141)-ROW(전산회선!$E$4)+1/((전산회선!$B$4:$B$1141=$E204)*(전산회선!$F$4:$F$1141=AH204)),1)))</f>
        <v/>
      </c>
      <c r="AH204" s="16" t="str">
        <f>IFERROR(IF(_xlfn.MAXIFS(전산회선!$F$4:$F$1141,전산회선!$B$4:$B$1141,$E204,전산회선!$F$4:$F$1141,"&lt;"&amp;AF204)=0,"",_xlfn.MAXIFS(전산회선!$F$4:$F$1141,전산회선!$B$4:$B$1141,$E204,전산회선!$F$4:$F$1141,"&lt;"&amp;AF204)),"")</f>
        <v/>
      </c>
      <c r="AI204" s="16" t="str" cm="1">
        <f t="array" ref="AI204">IF(AJ204="","",INDEX(전산회선!$E$4:$E$1141,_xlfn.AGGREGATE(15,6,ROW(전산회선!$E$4:$E$1141)-ROW(전산회선!$E$4)+1/((전산회선!$B$4:$B$1141=$E204)*(전산회선!$F$4:$F$1141=AJ204)),1)))</f>
        <v/>
      </c>
      <c r="AJ204" s="16" t="str">
        <f>IFERROR(IF(_xlfn.MAXIFS(전산회선!$F$4:$F$1141,전산회선!$B$4:$B$1141,$E204,전산회선!$F$4:$F$1141,"&lt;"&amp;AH204)=0,"",_xlfn.MAXIFS(전산회선!$F$4:$F$1141,전산회선!$B$4:$B$1141,$E204,전산회선!$F$4:$F$1141,"&lt;"&amp;AH204)),"")</f>
        <v/>
      </c>
      <c r="AK204" s="16" t="str" cm="1">
        <f t="array" ref="AK204">IF(AL204="","",INDEX(전산회선!$E$4:$E$1141,_xlfn.AGGREGATE(15,6,ROW(전산회선!$E$4:$E$1141)-ROW(전산회선!$E$4)+1/((전산회선!$B$4:$B$1141=$E204)*(전산회선!$F$4:$F$1141=AL204)),1)))</f>
        <v/>
      </c>
      <c r="AL204" s="16" t="str">
        <f>IFERROR(IF(_xlfn.MAXIFS(전산회선!$F$4:$F$1141,전산회선!$B$4:$B$1141,$E204,전산회선!$F$4:$F$1141,"&lt;"&amp;AJ204)=0,"",_xlfn.MAXIFS(전산회선!$F$4:$F$1141,전산회선!$B$4:$B$1141,$E204,전산회선!$F$4:$F$1141,"&lt;"&amp;AJ204)),"")</f>
        <v/>
      </c>
      <c r="AM204" s="16" t="str" cm="1">
        <f t="array" ref="AM204">IF(AN204="","",INDEX(전산회선!$E$4:$E$1141,_xlfn.AGGREGATE(15,6,ROW(전산회선!$E$4:$E$1141)-ROW(전산회선!$E$4)+1/((전산회선!$B$4:$B$1141=$E204)*(전산회선!$F$4:$F$1141=AN204)),1)))</f>
        <v/>
      </c>
      <c r="AN204" s="16" t="str">
        <f>IFERROR(IF(_xlfn.MAXIFS(전산회선!$F$4:$F$1141,전산회선!$B$4:$B$1141,$E204,전산회선!$F$4:$F$1141,"&lt;"&amp;AL204)=0,"",_xlfn.MAXIFS(전산회선!$F$4:$F$1141,전산회선!$B$4:$B$1141,$E204,전산회선!$F$4:$F$1141,"&lt;"&amp;AL204)),"")</f>
        <v/>
      </c>
      <c r="AO204" s="23">
        <v>6880</v>
      </c>
      <c r="AP204" s="23">
        <v>6880</v>
      </c>
      <c r="AQ204" s="23">
        <v>6880</v>
      </c>
      <c r="AR204" s="23">
        <v>6420</v>
      </c>
      <c r="AS204" s="23">
        <v>0</v>
      </c>
      <c r="AT204" s="23">
        <v>0</v>
      </c>
      <c r="AU204" s="23">
        <v>0</v>
      </c>
      <c r="AV204" s="23">
        <v>0</v>
      </c>
      <c r="AW204" s="23">
        <v>0</v>
      </c>
      <c r="AX204" s="23">
        <v>0</v>
      </c>
      <c r="AY204" s="23">
        <v>0</v>
      </c>
      <c r="AZ204" s="23">
        <v>0</v>
      </c>
      <c r="BA204" s="23">
        <v>2255</v>
      </c>
      <c r="BB204" s="23">
        <f t="shared" si="21"/>
        <v>27060</v>
      </c>
      <c r="BC204" s="23">
        <v>0</v>
      </c>
      <c r="BD204" s="23">
        <v>0</v>
      </c>
      <c r="BE204" s="23">
        <v>0</v>
      </c>
      <c r="BF204" s="23">
        <v>0</v>
      </c>
      <c r="BG204" s="23">
        <v>0</v>
      </c>
      <c r="BH204" s="23">
        <v>0</v>
      </c>
      <c r="BI204" s="23">
        <v>0</v>
      </c>
      <c r="BJ204" s="23">
        <v>0</v>
      </c>
      <c r="BK204" s="23">
        <v>0</v>
      </c>
      <c r="BL204" s="23">
        <v>0</v>
      </c>
      <c r="BM204" s="23">
        <v>0</v>
      </c>
      <c r="BN204" s="23">
        <v>0</v>
      </c>
      <c r="BO204" s="23">
        <v>0</v>
      </c>
      <c r="BP204" s="23">
        <v>0</v>
      </c>
      <c r="BQ204" s="17" t="str">
        <f>IFERROR(INDEX(피벗!$BL$5:$CH$5,1,MATCH($BR204,INDEX(피벗!$BL:$CH,MATCH($E204,피벗!$BJ:$BJ,0),0),0)),"")</f>
        <v/>
      </c>
      <c r="BR204" s="23" t="str">
        <f>IFERROR(LARGE(INDEX(피벗!$BL:$CH,MATCH(성장고객!$E204,피벗!$BJ:$BJ,0),0),1),"")</f>
        <v/>
      </c>
      <c r="BS204" s="27" t="str">
        <f t="shared" si="22"/>
        <v/>
      </c>
      <c r="BT204" s="17" t="str">
        <f>IFERROR(INDEX(피벗!$BL$5:$CH$5,1,MATCH($BU204,INDEX(피벗!$BL:$CH,MATCH($E204,피벗!$BJ:$BJ,0),0),0)),"")</f>
        <v/>
      </c>
      <c r="BU204" s="23" t="str">
        <f>IFERROR(LARGE(INDEX(피벗!$BL:$CH,MATCH(성장고객!$E204,피벗!$BJ:$BJ,0),0),2),"")</f>
        <v/>
      </c>
      <c r="BV204" s="27" t="str">
        <f t="shared" si="23"/>
        <v/>
      </c>
      <c r="BW204" s="17" t="str">
        <f>IFERROR(INDEX(피벗!$BL$5:$CH$5,1,MATCH($BX204,INDEX(피벗!$BL:$CH,MATCH($E204,피벗!$BJ:$BJ,0),0),0)),"")</f>
        <v/>
      </c>
      <c r="BX204" s="23" t="str">
        <f>IFERROR(LARGE(INDEX(피벗!$BL:$CH,MATCH(성장고객!$E204,피벗!$BJ:$BJ,0),0),3),"")</f>
        <v/>
      </c>
      <c r="BY204" s="27" t="str">
        <f t="shared" si="24"/>
        <v/>
      </c>
      <c r="BZ204" s="17" t="str">
        <f>IFERROR(INDEX(피벗!$BL$5:$CH$5,1,MATCH($CA204,INDEX(피벗!$BL:$CH,MATCH($E204,피벗!$BJ:$BJ,0),0),0)),"")</f>
        <v/>
      </c>
      <c r="CA204" s="23" t="str">
        <f>IFERROR(LARGE(INDEX(피벗!$BL:$CH,MATCH(성장고객!$E204,피벗!$BJ:$BJ,0),0),4),"")</f>
        <v/>
      </c>
      <c r="CB204" s="27" t="str">
        <f t="shared" si="25"/>
        <v/>
      </c>
      <c r="CC204" s="17" t="str">
        <f>IFERROR(INDEX(피벗!$BL$5:$CH$5,1,MATCH($CD204,INDEX(피벗!$BL:$CH,MATCH($E204,피벗!$BJ:$BJ,0),0),0)),"")</f>
        <v/>
      </c>
      <c r="CD204" s="23" t="str">
        <f>IFERROR(LARGE(INDEX(피벗!$BL:$CH,MATCH(성장고객!$E204,피벗!$BJ:$BJ,0),0),5),"")</f>
        <v/>
      </c>
      <c r="CE204" s="27" t="str">
        <f t="shared" si="26"/>
        <v/>
      </c>
      <c r="CF204" s="23" t="str">
        <f>IFERROR(INDEX(피벗!$CI:$CI,MATCH($E204,피벗!$BJ:$BJ,0)),"")</f>
        <v/>
      </c>
      <c r="CG204" s="25" t="str">
        <f t="shared" si="27"/>
        <v/>
      </c>
      <c r="CH204" s="17" t="str">
        <f>IFERROR(INDEX(피벗!$EZ$5:$GE$5,1,MATCH($CI204,INDEX(피벗!$EZ:$GE,MATCH($E204,피벗!$EY:$EY,0),0),0)),"")</f>
        <v>기업메시징</v>
      </c>
      <c r="CI204" s="23">
        <f>IFERROR(LARGE(INDEX(피벗!$EZ:$GE,MATCH(성장고객!$E204,피벗!$EY:$EY,0),0),1),"")</f>
        <v>27060</v>
      </c>
      <c r="CJ204" s="17" t="str">
        <f>IFERROR(INDEX(피벗!$EZ$5:$GE$5,1,MATCH($CK204,INDEX(피벗!$EZ:$GE,MATCH($E204,피벗!$EY:$EY,0),0),0)),"")</f>
        <v/>
      </c>
      <c r="CK204" s="23" t="str">
        <f>IFERROR(LARGE(INDEX(피벗!$EZ:$GE,MATCH(성장고객!$E204,피벗!$EY:$EY,0),0),2),"")</f>
        <v/>
      </c>
      <c r="CL204" s="17" t="str">
        <f>IFERROR(INDEX(피벗!$EZ$5:$GE$5,1,MATCH($CM204,INDEX(피벗!$EZ:$GE,MATCH($E204,피벗!$EY:$EY,0),0),0)),"")</f>
        <v/>
      </c>
      <c r="CM204" s="23" t="str">
        <f>IFERROR(LARGE(INDEX(피벗!$EZ:$GE,MATCH(성장고객!$E204,피벗!$EY:$EY,0),0),3),"")</f>
        <v/>
      </c>
      <c r="CN204" s="17" t="str">
        <f>IFERROR(INDEX(피벗!$EZ$5:$GE$5,1,MATCH($CO204,INDEX(피벗!$EZ:$GE,MATCH($E204,피벗!$EY:$EY,0),0),0)),"")</f>
        <v/>
      </c>
      <c r="CO204" s="23" t="str">
        <f>IFERROR(LARGE(INDEX(피벗!$EZ:$GE,MATCH(성장고객!$E204,피벗!$EY:$EY,0),0),4),"")</f>
        <v/>
      </c>
      <c r="CP204" s="17" t="str">
        <f>IFERROR(INDEX(피벗!$EZ$5:$GE$5,1,MATCH($CQ204,INDEX(피벗!$EZ:$GE,MATCH($E204,피벗!$EY:$EY,0),0),0)),"")</f>
        <v/>
      </c>
      <c r="CQ204" s="23" t="str">
        <f>IFERROR(LARGE(INDEX(피벗!$EZ:$GE,MATCH(성장고객!$E204,피벗!$EY:$EY,0),0),5),"")</f>
        <v/>
      </c>
      <c r="CR204" s="23">
        <f>IFERROR(INDEX(피벗!$GF:$GF,MATCH($E204,피벗!$EY:$EY,0)),"")</f>
        <v>27060</v>
      </c>
    </row>
    <row r="205" spans="1:96" x14ac:dyDescent="0.45">
      <c r="A205" s="20" t="s">
        <v>982</v>
      </c>
      <c r="B205" s="20" t="s">
        <v>29</v>
      </c>
      <c r="C205" s="20" t="s">
        <v>104</v>
      </c>
      <c r="D205" s="20" t="s">
        <v>1099</v>
      </c>
      <c r="E205" s="20" t="s">
        <v>208</v>
      </c>
      <c r="F205" s="21" t="s">
        <v>209</v>
      </c>
      <c r="G205" s="21" t="s">
        <v>1</v>
      </c>
      <c r="H205" s="21" t="s">
        <v>25</v>
      </c>
      <c r="I205" s="22" t="s">
        <v>107</v>
      </c>
      <c r="J205" s="22" t="s">
        <v>108</v>
      </c>
      <c r="K205" s="20" t="s">
        <v>25</v>
      </c>
      <c r="L205" s="20" t="s">
        <v>1316</v>
      </c>
      <c r="M205" s="20" t="s">
        <v>1658</v>
      </c>
      <c r="N205" s="20" t="s">
        <v>1390</v>
      </c>
      <c r="O205" s="21" t="s">
        <v>1803</v>
      </c>
      <c r="P205" s="21">
        <v>176</v>
      </c>
      <c r="Q205" s="21" t="s">
        <v>1392</v>
      </c>
      <c r="R205" s="21" t="s">
        <v>1320</v>
      </c>
      <c r="S205" s="21" t="s">
        <v>1321</v>
      </c>
      <c r="T205" s="21" t="s">
        <v>1316</v>
      </c>
      <c r="U205" s="21" t="s">
        <v>1659</v>
      </c>
      <c r="V205" s="21" t="s">
        <v>1660</v>
      </c>
      <c r="W205" s="20" t="s">
        <v>1661</v>
      </c>
      <c r="X205" s="21" t="s">
        <v>1662</v>
      </c>
      <c r="Y205" s="21" t="s">
        <v>1663</v>
      </c>
      <c r="Z205" s="21" t="s">
        <v>1664</v>
      </c>
      <c r="AA205" s="20">
        <v>335</v>
      </c>
      <c r="AB205" s="20" t="s">
        <v>1665</v>
      </c>
      <c r="AC205" s="21" t="s">
        <v>9</v>
      </c>
      <c r="AD205" s="20" t="s">
        <v>1311</v>
      </c>
      <c r="AE205" s="16" t="str" cm="1">
        <f t="array" ref="AE205">IF(AF205="","",INDEX(전산회선!$E$4:$E$1141,_xlfn.AGGREGATE(15,6,ROW(전산회선!$E$4:$E$1141)-ROW(전산회선!$E$4)+1/((전산회선!$B$4:$B$1141=$E205)*(전산회선!$F$4:$F$1141=AF205)),1)))</f>
        <v>기업인터넷전화</v>
      </c>
      <c r="AF205" s="16">
        <f>IFERROR(IF(_xlfn.MAXIFS(전산회선!$F$4:$F$1141,전산회선!$B$4:$B$1141,$E205)=0,"",_xlfn.MAXIFS(전산회선!$F$4:$F$1141,전산회선!$B$4:$B$1141,$E205)),"")</f>
        <v>30</v>
      </c>
      <c r="AG205" s="16" t="str" cm="1">
        <f t="array" ref="AG205">IF(AH205="","",INDEX(전산회선!$E$4:$E$1141,_xlfn.AGGREGATE(15,6,ROW(전산회선!$E$4:$E$1141)-ROW(전산회선!$E$4)+1/((전산회선!$B$4:$B$1141=$E205)*(전산회선!$F$4:$F$1141=AH205)),1)))</f>
        <v>기업일반전화</v>
      </c>
      <c r="AH205" s="16">
        <f>IFERROR(IF(_xlfn.MAXIFS(전산회선!$F$4:$F$1141,전산회선!$B$4:$B$1141,$E205,전산회선!$F$4:$F$1141,"&lt;"&amp;AF205)=0,"",_xlfn.MAXIFS(전산회선!$F$4:$F$1141,전산회선!$B$4:$B$1141,$E205,전산회선!$F$4:$F$1141,"&lt;"&amp;AF205)),"")</f>
        <v>22</v>
      </c>
      <c r="AI205" s="16" t="str" cm="1">
        <f t="array" ref="AI205">IF(AJ205="","",INDEX(전산회선!$E$4:$E$1141,_xlfn.AGGREGATE(15,6,ROW(전산회선!$E$4:$E$1141)-ROW(전산회선!$E$4)+1/((전산회선!$B$4:$B$1141=$E205)*(전산회선!$F$4:$F$1141=AJ205)),1)))</f>
        <v>5G</v>
      </c>
      <c r="AJ205" s="16">
        <f>IFERROR(IF(_xlfn.MAXIFS(전산회선!$F$4:$F$1141,전산회선!$B$4:$B$1141,$E205,전산회선!$F$4:$F$1141,"&lt;"&amp;AH205)=0,"",_xlfn.MAXIFS(전산회선!$F$4:$F$1141,전산회선!$B$4:$B$1141,$E205,전산회선!$F$4:$F$1141,"&lt;"&amp;AH205)),"")</f>
        <v>5</v>
      </c>
      <c r="AK205" s="16" t="str" cm="1">
        <f t="array" ref="AK205">IF(AL205="","",INDEX(전산회선!$E$4:$E$1141,_xlfn.AGGREGATE(15,6,ROW(전산회선!$E$4:$E$1141)-ROW(전산회선!$E$4)+1/((전산회선!$B$4:$B$1141=$E205)*(전산회선!$F$4:$F$1141=AL205)),1)))</f>
        <v>LTE</v>
      </c>
      <c r="AL205" s="16">
        <f>IFERROR(IF(_xlfn.MAXIFS(전산회선!$F$4:$F$1141,전산회선!$B$4:$B$1141,$E205,전산회선!$F$4:$F$1141,"&lt;"&amp;AJ205)=0,"",_xlfn.MAXIFS(전산회선!$F$4:$F$1141,전산회선!$B$4:$B$1141,$E205,전산회선!$F$4:$F$1141,"&lt;"&amp;AJ205)),"")</f>
        <v>1</v>
      </c>
      <c r="AM205" s="16" t="str" cm="1">
        <f t="array" ref="AM205">IF(AN205="","",INDEX(전산회선!$E$4:$E$1141,_xlfn.AGGREGATE(15,6,ROW(전산회선!$E$4:$E$1141)-ROW(전산회선!$E$4)+1/((전산회선!$B$4:$B$1141=$E205)*(전산회선!$F$4:$F$1141=AN205)),1)))</f>
        <v/>
      </c>
      <c r="AN205" s="16" t="str">
        <f>IFERROR(IF(_xlfn.MAXIFS(전산회선!$F$4:$F$1141,전산회선!$B$4:$B$1141,$E205,전산회선!$F$4:$F$1141,"&lt;"&amp;AL205)=0,"",_xlfn.MAXIFS(전산회선!$F$4:$F$1141,전산회선!$B$4:$B$1141,$E205,전산회선!$F$4:$F$1141,"&lt;"&amp;AL205)),"")</f>
        <v/>
      </c>
      <c r="AO205" s="23">
        <v>1501886.7100000002</v>
      </c>
      <c r="AP205" s="23">
        <v>852392.26800000004</v>
      </c>
      <c r="AQ205" s="23">
        <v>851567.76599999995</v>
      </c>
      <c r="AR205" s="23">
        <v>768031.76599999995</v>
      </c>
      <c r="AS205" s="23">
        <v>2039273.7659999998</v>
      </c>
      <c r="AT205" s="23">
        <v>2051595.7659999998</v>
      </c>
      <c r="AU205" s="23">
        <v>2129306.7659999998</v>
      </c>
      <c r="AV205" s="23">
        <v>2121668.068</v>
      </c>
      <c r="AW205" s="23">
        <v>2135863.85</v>
      </c>
      <c r="AX205" s="23">
        <v>2170655.8190000001</v>
      </c>
      <c r="AY205" s="23">
        <v>2150054.85</v>
      </c>
      <c r="AZ205" s="23">
        <v>2075677.8470000001</v>
      </c>
      <c r="BA205" s="23">
        <v>1737331.2701666665</v>
      </c>
      <c r="BB205" s="23">
        <f t="shared" si="21"/>
        <v>20847975.241999999</v>
      </c>
      <c r="BC205" s="23">
        <v>1170445</v>
      </c>
      <c r="BD205" s="23">
        <v>631061</v>
      </c>
      <c r="BE205" s="23">
        <v>621017</v>
      </c>
      <c r="BF205" s="23">
        <v>560037</v>
      </c>
      <c r="BG205" s="23">
        <v>523889</v>
      </c>
      <c r="BH205" s="23">
        <v>545556</v>
      </c>
      <c r="BI205" s="23">
        <v>600387</v>
      </c>
      <c r="BJ205" s="23">
        <v>597255</v>
      </c>
      <c r="BK205" s="23">
        <v>596237</v>
      </c>
      <c r="BL205" s="23">
        <v>594288</v>
      </c>
      <c r="BM205" s="23">
        <v>593337</v>
      </c>
      <c r="BN205" s="23">
        <v>540253</v>
      </c>
      <c r="BO205" s="23">
        <v>631146.83333333337</v>
      </c>
      <c r="BP205" s="23">
        <v>7573762</v>
      </c>
      <c r="BQ205" s="17" t="str">
        <f>IFERROR(INDEX(피벗!$BL$5:$CH$5,1,MATCH($BR205,INDEX(피벗!$BL:$CH,MATCH($E205,피벗!$BJ:$BJ,0),0),0)),"")</f>
        <v>기업인터넷</v>
      </c>
      <c r="BR205" s="23">
        <f>IFERROR(LARGE(INDEX(피벗!$BL:$CH,MATCH(성장고객!$E205,피벗!$BJ:$BJ,0),0),1),"")</f>
        <v>6660900</v>
      </c>
      <c r="BS205" s="27">
        <f t="shared" si="22"/>
        <v>0.31949865263563137</v>
      </c>
      <c r="BT205" s="17" t="str">
        <f>IFERROR(INDEX(피벗!$BL$5:$CH$5,1,MATCH($BU205,INDEX(피벗!$BL:$CH,MATCH($E205,피벗!$BJ:$BJ,0),0),0)),"")</f>
        <v>기업인터넷전화</v>
      </c>
      <c r="BU205" s="23">
        <f>IFERROR(LARGE(INDEX(피벗!$BL:$CH,MATCH(성장고객!$E205,피벗!$BJ:$BJ,0),0),2),"")</f>
        <v>912862</v>
      </c>
      <c r="BV205" s="27">
        <f t="shared" si="23"/>
        <v>4.3786602267301369E-2</v>
      </c>
      <c r="BW205" s="17" t="str">
        <f>IFERROR(INDEX(피벗!$BL$5:$CH$5,1,MATCH($BX205,INDEX(피벗!$BL:$CH,MATCH($E205,피벗!$BJ:$BJ,0),0),0)),"")</f>
        <v>AI기업지능망</v>
      </c>
      <c r="BX205" s="23">
        <f>IFERROR(LARGE(INDEX(피벗!$BL:$CH,MATCH(성장고객!$E205,피벗!$BJ:$BJ,0),0),3),"")</f>
        <v>0</v>
      </c>
      <c r="BY205" s="27">
        <f t="shared" si="24"/>
        <v>0</v>
      </c>
      <c r="BZ205" s="17" t="str">
        <f>IFERROR(INDEX(피벗!$BL$5:$CH$5,1,MATCH($CA205,INDEX(피벗!$BL:$CH,MATCH($E205,피벗!$BJ:$BJ,0),0),0)),"")</f>
        <v/>
      </c>
      <c r="CA205" s="23" t="str">
        <f>IFERROR(LARGE(INDEX(피벗!$BL:$CH,MATCH(성장고객!$E205,피벗!$BJ:$BJ,0),0),4),"")</f>
        <v/>
      </c>
      <c r="CB205" s="27" t="str">
        <f t="shared" si="25"/>
        <v/>
      </c>
      <c r="CC205" s="17" t="str">
        <f>IFERROR(INDEX(피벗!$BL$5:$CH$5,1,MATCH($CD205,INDEX(피벗!$BL:$CH,MATCH($E205,피벗!$BJ:$BJ,0),0),0)),"")</f>
        <v/>
      </c>
      <c r="CD205" s="23" t="str">
        <f>IFERROR(LARGE(INDEX(피벗!$BL:$CH,MATCH(성장고객!$E205,피벗!$BJ:$BJ,0),0),5),"")</f>
        <v/>
      </c>
      <c r="CE205" s="27" t="str">
        <f t="shared" si="26"/>
        <v/>
      </c>
      <c r="CF205" s="23">
        <f>IFERROR(INDEX(피벗!$CI:$CI,MATCH($E205,피벗!$BJ:$BJ,0)),"")</f>
        <v>7573762</v>
      </c>
      <c r="CG205" s="25">
        <f t="shared" si="27"/>
        <v>0.36328525490293273</v>
      </c>
      <c r="CH205" s="17" t="str">
        <f>IFERROR(INDEX(피벗!$EZ$5:$GE$5,1,MATCH($CI205,INDEX(피벗!$EZ:$GE,MATCH($E205,피벗!$EY:$EY,0),0),0)),"")</f>
        <v>기업인터넷</v>
      </c>
      <c r="CI205" s="23">
        <f>IFERROR(LARGE(INDEX(피벗!$EZ:$GE,MATCH(성장고객!$E205,피벗!$EY:$EY,0),0),1),"")</f>
        <v>10660900</v>
      </c>
      <c r="CJ205" s="17" t="str">
        <f>IFERROR(INDEX(피벗!$EZ$5:$GE$5,1,MATCH($CK205,INDEX(피벗!$EZ:$GE,MATCH($E205,피벗!$EY:$EY,0),0),0)),"")</f>
        <v>기업일반전화</v>
      </c>
      <c r="CK205" s="23">
        <f>IFERROR(LARGE(INDEX(피벗!$EZ:$GE,MATCH(성장고객!$E205,피벗!$EY:$EY,0),0),2),"")</f>
        <v>2764719</v>
      </c>
      <c r="CL205" s="17" t="str">
        <f>IFERROR(INDEX(피벗!$EZ$5:$GE$5,1,MATCH($CM205,INDEX(피벗!$EZ:$GE,MATCH($E205,피벗!$EY:$EY,0),0),0)),"")</f>
        <v>5G</v>
      </c>
      <c r="CM205" s="23">
        <f>IFERROR(LARGE(INDEX(피벗!$EZ:$GE,MATCH(성장고객!$E205,피벗!$EY:$EY,0),0),3),"")</f>
        <v>2351111.0419999999</v>
      </c>
      <c r="CN205" s="17" t="str">
        <f>IFERROR(INDEX(피벗!$EZ$5:$GE$5,1,MATCH($CO205,INDEX(피벗!$EZ:$GE,MATCH($E205,피벗!$EY:$EY,0),0),0)),"")</f>
        <v>기업인터넷전화</v>
      </c>
      <c r="CO205" s="23">
        <f>IFERROR(LARGE(INDEX(피벗!$EZ:$GE,MATCH(성장고객!$E205,피벗!$EY:$EY,0),0),4),"")</f>
        <v>1956860</v>
      </c>
      <c r="CP205" s="17" t="str">
        <f>IFERROR(INDEX(피벗!$EZ$5:$GE$5,1,MATCH($CQ205,INDEX(피벗!$EZ:$GE,MATCH($E205,피벗!$EY:$EY,0),0),0)),"")</f>
        <v>MeGA인터넷</v>
      </c>
      <c r="CQ205" s="23">
        <f>IFERROR(LARGE(INDEX(피벗!$EZ:$GE,MATCH(성장고객!$E205,피벗!$EY:$EY,0),0),5),"")</f>
        <v>1531081</v>
      </c>
      <c r="CR205" s="23">
        <f>IFERROR(INDEX(피벗!$GF:$GF,MATCH($E205,피벗!$EY:$EY,0)),"")</f>
        <v>20847975.241999999</v>
      </c>
    </row>
    <row r="206" spans="1:96" x14ac:dyDescent="0.45">
      <c r="A206" s="20" t="s">
        <v>982</v>
      </c>
      <c r="B206" s="20" t="s">
        <v>29</v>
      </c>
      <c r="C206" s="20" t="s">
        <v>104</v>
      </c>
      <c r="D206" s="20" t="s">
        <v>1098</v>
      </c>
      <c r="E206" s="20" t="s">
        <v>113</v>
      </c>
      <c r="F206" s="21" t="s">
        <v>114</v>
      </c>
      <c r="G206" s="21" t="s">
        <v>1</v>
      </c>
      <c r="H206" s="21" t="s">
        <v>0</v>
      </c>
      <c r="I206" s="22" t="s">
        <v>115</v>
      </c>
      <c r="J206" s="22" t="s">
        <v>116</v>
      </c>
      <c r="K206" s="20" t="s">
        <v>9</v>
      </c>
      <c r="L206" s="20" t="s">
        <v>9</v>
      </c>
      <c r="M206" s="20" t="s">
        <v>9</v>
      </c>
      <c r="N206" s="20" t="s">
        <v>9</v>
      </c>
      <c r="O206" s="21" t="s">
        <v>9</v>
      </c>
      <c r="P206" s="21" t="s">
        <v>9</v>
      </c>
      <c r="Q206" s="21" t="s">
        <v>9</v>
      </c>
      <c r="R206" s="21" t="s">
        <v>9</v>
      </c>
      <c r="S206" s="21" t="s">
        <v>9</v>
      </c>
      <c r="T206" s="21" t="s">
        <v>9</v>
      </c>
      <c r="U206" s="21" t="s">
        <v>9</v>
      </c>
      <c r="V206" s="21" t="s">
        <v>9</v>
      </c>
      <c r="W206" s="20" t="s">
        <v>9</v>
      </c>
      <c r="X206" s="21" t="s">
        <v>9</v>
      </c>
      <c r="Y206" s="21" t="s">
        <v>9</v>
      </c>
      <c r="Z206" s="21" t="s">
        <v>9</v>
      </c>
      <c r="AA206" s="20" t="s">
        <v>9</v>
      </c>
      <c r="AB206" s="20" t="s">
        <v>9</v>
      </c>
      <c r="AC206" s="21" t="s">
        <v>9</v>
      </c>
      <c r="AD206" s="20" t="s">
        <v>9</v>
      </c>
      <c r="AE206" s="16" t="str" cm="1">
        <f t="array" ref="AE206">IF(AF206="","",INDEX(전산회선!$E$4:$E$1141,_xlfn.AGGREGATE(15,6,ROW(전산회선!$E$4:$E$1141)-ROW(전산회선!$E$4)+1/((전산회선!$B$4:$B$1141=$E206)*(전산회선!$F$4:$F$1141=AF206)),1)))</f>
        <v>기업인터넷전화</v>
      </c>
      <c r="AF206" s="16">
        <f>IFERROR(IF(_xlfn.MAXIFS(전산회선!$F$4:$F$1141,전산회선!$B$4:$B$1141,$E206)=0,"",_xlfn.MAXIFS(전산회선!$F$4:$F$1141,전산회선!$B$4:$B$1141,$E206)),"")</f>
        <v>41</v>
      </c>
      <c r="AG206" s="16" t="str" cm="1">
        <f t="array" ref="AG206">IF(AH206="","",INDEX(전산회선!$E$4:$E$1141,_xlfn.AGGREGATE(15,6,ROW(전산회선!$E$4:$E$1141)-ROW(전산회선!$E$4)+1/((전산회선!$B$4:$B$1141=$E206)*(전산회선!$F$4:$F$1141=AH206)),1)))</f>
        <v>GiGA인터넷</v>
      </c>
      <c r="AH206" s="16">
        <f>IFERROR(IF(_xlfn.MAXIFS(전산회선!$F$4:$F$1141,전산회선!$B$4:$B$1141,$E206,전산회선!$F$4:$F$1141,"&lt;"&amp;AF206)=0,"",_xlfn.MAXIFS(전산회선!$F$4:$F$1141,전산회선!$B$4:$B$1141,$E206,전산회선!$F$4:$F$1141,"&lt;"&amp;AF206)),"")</f>
        <v>19</v>
      </c>
      <c r="AI206" s="16" t="str" cm="1">
        <f t="array" ref="AI206">IF(AJ206="","",INDEX(전산회선!$E$4:$E$1141,_xlfn.AGGREGATE(15,6,ROW(전산회선!$E$4:$E$1141)-ROW(전산회선!$E$4)+1/((전산회선!$B$4:$B$1141=$E206)*(전산회선!$F$4:$F$1141=AJ206)),1)))</f>
        <v>홈일반전화</v>
      </c>
      <c r="AJ206" s="16">
        <f>IFERROR(IF(_xlfn.MAXIFS(전산회선!$F$4:$F$1141,전산회선!$B$4:$B$1141,$E206,전산회선!$F$4:$F$1141,"&lt;"&amp;AH206)=0,"",_xlfn.MAXIFS(전산회선!$F$4:$F$1141,전산회선!$B$4:$B$1141,$E206,전산회선!$F$4:$F$1141,"&lt;"&amp;AH206)),"")</f>
        <v>12</v>
      </c>
      <c r="AK206" s="16" t="str" cm="1">
        <f t="array" ref="AK206">IF(AL206="","",INDEX(전산회선!$E$4:$E$1141,_xlfn.AGGREGATE(15,6,ROW(전산회선!$E$4:$E$1141)-ROW(전산회선!$E$4)+1/((전산회선!$B$4:$B$1141=$E206)*(전산회선!$F$4:$F$1141=AL206)),1)))</f>
        <v>MeGA인터넷</v>
      </c>
      <c r="AL206" s="16">
        <f>IFERROR(IF(_xlfn.MAXIFS(전산회선!$F$4:$F$1141,전산회선!$B$4:$B$1141,$E206,전산회선!$F$4:$F$1141,"&lt;"&amp;AJ206)=0,"",_xlfn.MAXIFS(전산회선!$F$4:$F$1141,전산회선!$B$4:$B$1141,$E206,전산회선!$F$4:$F$1141,"&lt;"&amp;AJ206)),"")</f>
        <v>7</v>
      </c>
      <c r="AM206" s="16" t="str" cm="1">
        <f t="array" ref="AM206">IF(AN206="","",INDEX(전산회선!$E$4:$E$1141,_xlfn.AGGREGATE(15,6,ROW(전산회선!$E$4:$E$1141)-ROW(전산회선!$E$4)+1/((전산회선!$B$4:$B$1141=$E206)*(전산회선!$F$4:$F$1141=AN206)),1)))</f>
        <v>GTS</v>
      </c>
      <c r="AN206" s="16">
        <f>IFERROR(IF(_xlfn.MAXIFS(전산회선!$F$4:$F$1141,전산회선!$B$4:$B$1141,$E206,전산회선!$F$4:$F$1141,"&lt;"&amp;AL206)=0,"",_xlfn.MAXIFS(전산회선!$F$4:$F$1141,전산회선!$B$4:$B$1141,$E206,전산회선!$F$4:$F$1141,"&lt;"&amp;AL206)),"")</f>
        <v>3</v>
      </c>
      <c r="AO206" s="23">
        <v>1001893</v>
      </c>
      <c r="AP206" s="23">
        <v>1004718</v>
      </c>
      <c r="AQ206" s="23">
        <v>1003546</v>
      </c>
      <c r="AR206" s="23">
        <v>1004466</v>
      </c>
      <c r="AS206" s="23">
        <v>1009808</v>
      </c>
      <c r="AT206" s="23">
        <v>1001529</v>
      </c>
      <c r="AU206" s="23">
        <v>1008781</v>
      </c>
      <c r="AV206" s="23">
        <v>1008911</v>
      </c>
      <c r="AW206" s="23">
        <v>1007371</v>
      </c>
      <c r="AX206" s="23">
        <v>1005972</v>
      </c>
      <c r="AY206" s="23">
        <v>987742</v>
      </c>
      <c r="AZ206" s="23">
        <v>998669</v>
      </c>
      <c r="BA206" s="23">
        <v>1003617.1666666666</v>
      </c>
      <c r="BB206" s="23">
        <f t="shared" si="21"/>
        <v>12043406</v>
      </c>
      <c r="BC206" s="23">
        <v>0</v>
      </c>
      <c r="BD206" s="23">
        <v>0</v>
      </c>
      <c r="BE206" s="23">
        <v>0</v>
      </c>
      <c r="BF206" s="23">
        <v>0</v>
      </c>
      <c r="BG206" s="23">
        <v>0</v>
      </c>
      <c r="BH206" s="23">
        <v>0</v>
      </c>
      <c r="BI206" s="23">
        <v>0</v>
      </c>
      <c r="BJ206" s="23">
        <v>0</v>
      </c>
      <c r="BK206" s="23">
        <v>0</v>
      </c>
      <c r="BL206" s="23">
        <v>0</v>
      </c>
      <c r="BM206" s="23">
        <v>0</v>
      </c>
      <c r="BN206" s="23">
        <v>0</v>
      </c>
      <c r="BO206" s="23">
        <v>0</v>
      </c>
      <c r="BP206" s="23">
        <v>0</v>
      </c>
      <c r="BQ206" s="17" t="str">
        <f>IFERROR(INDEX(피벗!$BL$5:$CH$5,1,MATCH($BR206,INDEX(피벗!$BL:$CH,MATCH($E206,피벗!$BJ:$BJ,0),0),0)),"")</f>
        <v/>
      </c>
      <c r="BR206" s="23" t="str">
        <f>IFERROR(LARGE(INDEX(피벗!$BL:$CH,MATCH(성장고객!$E206,피벗!$BJ:$BJ,0),0),1),"")</f>
        <v/>
      </c>
      <c r="BS206" s="27" t="str">
        <f t="shared" si="22"/>
        <v/>
      </c>
      <c r="BT206" s="17" t="str">
        <f>IFERROR(INDEX(피벗!$BL$5:$CH$5,1,MATCH($BU206,INDEX(피벗!$BL:$CH,MATCH($E206,피벗!$BJ:$BJ,0),0),0)),"")</f>
        <v/>
      </c>
      <c r="BU206" s="23" t="str">
        <f>IFERROR(LARGE(INDEX(피벗!$BL:$CH,MATCH(성장고객!$E206,피벗!$BJ:$BJ,0),0),2),"")</f>
        <v/>
      </c>
      <c r="BV206" s="27" t="str">
        <f t="shared" si="23"/>
        <v/>
      </c>
      <c r="BW206" s="17" t="str">
        <f>IFERROR(INDEX(피벗!$BL$5:$CH$5,1,MATCH($BX206,INDEX(피벗!$BL:$CH,MATCH($E206,피벗!$BJ:$BJ,0),0),0)),"")</f>
        <v/>
      </c>
      <c r="BX206" s="23" t="str">
        <f>IFERROR(LARGE(INDEX(피벗!$BL:$CH,MATCH(성장고객!$E206,피벗!$BJ:$BJ,0),0),3),"")</f>
        <v/>
      </c>
      <c r="BY206" s="27" t="str">
        <f t="shared" si="24"/>
        <v/>
      </c>
      <c r="BZ206" s="17" t="str">
        <f>IFERROR(INDEX(피벗!$BL$5:$CH$5,1,MATCH($CA206,INDEX(피벗!$BL:$CH,MATCH($E206,피벗!$BJ:$BJ,0),0),0)),"")</f>
        <v/>
      </c>
      <c r="CA206" s="23" t="str">
        <f>IFERROR(LARGE(INDEX(피벗!$BL:$CH,MATCH(성장고객!$E206,피벗!$BJ:$BJ,0),0),4),"")</f>
        <v/>
      </c>
      <c r="CB206" s="27" t="str">
        <f t="shared" si="25"/>
        <v/>
      </c>
      <c r="CC206" s="17" t="str">
        <f>IFERROR(INDEX(피벗!$BL$5:$CH$5,1,MATCH($CD206,INDEX(피벗!$BL:$CH,MATCH($E206,피벗!$BJ:$BJ,0),0),0)),"")</f>
        <v/>
      </c>
      <c r="CD206" s="23" t="str">
        <f>IFERROR(LARGE(INDEX(피벗!$BL:$CH,MATCH(성장고객!$E206,피벗!$BJ:$BJ,0),0),5),"")</f>
        <v/>
      </c>
      <c r="CE206" s="27" t="str">
        <f t="shared" si="26"/>
        <v/>
      </c>
      <c r="CF206" s="23" t="str">
        <f>IFERROR(INDEX(피벗!$CI:$CI,MATCH($E206,피벗!$BJ:$BJ,0)),"")</f>
        <v/>
      </c>
      <c r="CG206" s="25" t="str">
        <f t="shared" si="27"/>
        <v/>
      </c>
      <c r="CH206" s="17" t="str">
        <f>IFERROR(INDEX(피벗!$EZ$5:$GE$5,1,MATCH($CI206,INDEX(피벗!$EZ:$GE,MATCH($E206,피벗!$EY:$EY,0),0),0)),"")</f>
        <v>GiGA인터넷</v>
      </c>
      <c r="CI206" s="23">
        <f>IFERROR(LARGE(INDEX(피벗!$EZ:$GE,MATCH(성장고객!$E206,피벗!$EY:$EY,0),0),1),"")</f>
        <v>6500095</v>
      </c>
      <c r="CJ206" s="17" t="str">
        <f>IFERROR(INDEX(피벗!$EZ$5:$GE$5,1,MATCH($CK206,INDEX(피벗!$EZ:$GE,MATCH($E206,피벗!$EY:$EY,0),0),0)),"")</f>
        <v>MeGA인터넷</v>
      </c>
      <c r="CK206" s="23">
        <f>IFERROR(LARGE(INDEX(피벗!$EZ:$GE,MATCH(성장고객!$E206,피벗!$EY:$EY,0),0),2),"")</f>
        <v>1892400</v>
      </c>
      <c r="CL206" s="17" t="str">
        <f>IFERROR(INDEX(피벗!$EZ$5:$GE$5,1,MATCH($CM206,INDEX(피벗!$EZ:$GE,MATCH($E206,피벗!$EY:$EY,0),0),0)),"")</f>
        <v>TV PPV</v>
      </c>
      <c r="CM206" s="23">
        <f>IFERROR(LARGE(INDEX(피벗!$EZ:$GE,MATCH(성장고객!$E206,피벗!$EY:$EY,0),0),3),"")</f>
        <v>978900</v>
      </c>
      <c r="CN206" s="17" t="str">
        <f>IFERROR(INDEX(피벗!$EZ$5:$GE$5,1,MATCH($CO206,INDEX(피벗!$EZ:$GE,MATCH($E206,피벗!$EY:$EY,0),0),0)),"")</f>
        <v>홈일반전화</v>
      </c>
      <c r="CO206" s="23">
        <f>IFERROR(LARGE(INDEX(피벗!$EZ:$GE,MATCH(성장고객!$E206,피벗!$EY:$EY,0),0),4),"")</f>
        <v>825526</v>
      </c>
      <c r="CP206" s="17" t="str">
        <f>IFERROR(INDEX(피벗!$EZ$5:$GE$5,1,MATCH($CQ206,INDEX(피벗!$EZ:$GE,MATCH($E206,피벗!$EY:$EY,0),0),0)),"")</f>
        <v>인터넷부가</v>
      </c>
      <c r="CQ206" s="23">
        <f>IFERROR(LARGE(INDEX(피벗!$EZ:$GE,MATCH(성장고객!$E206,피벗!$EY:$EY,0),0),5),"")</f>
        <v>616410</v>
      </c>
      <c r="CR206" s="23">
        <f>IFERROR(INDEX(피벗!$GF:$GF,MATCH($E206,피벗!$EY:$EY,0)),"")</f>
        <v>12043406</v>
      </c>
    </row>
    <row r="207" spans="1:96" x14ac:dyDescent="0.45">
      <c r="A207" s="20" t="s">
        <v>982</v>
      </c>
      <c r="B207" s="20" t="s">
        <v>701</v>
      </c>
      <c r="C207" s="20" t="s">
        <v>104</v>
      </c>
      <c r="D207" s="20" t="s">
        <v>792</v>
      </c>
      <c r="E207" s="20" t="s">
        <v>820</v>
      </c>
      <c r="F207" s="21" t="s">
        <v>821</v>
      </c>
      <c r="G207" s="21" t="s">
        <v>1</v>
      </c>
      <c r="H207" s="21" t="s">
        <v>0</v>
      </c>
      <c r="I207" s="22" t="s">
        <v>822</v>
      </c>
      <c r="J207" s="22" t="s">
        <v>823</v>
      </c>
      <c r="K207" s="20" t="s">
        <v>0</v>
      </c>
      <c r="L207" s="20" t="s">
        <v>1316</v>
      </c>
      <c r="M207" s="20" t="s">
        <v>1755</v>
      </c>
      <c r="N207" s="20" t="s">
        <v>1336</v>
      </c>
      <c r="O207" s="21" t="s">
        <v>2140</v>
      </c>
      <c r="P207" s="21">
        <v>16</v>
      </c>
      <c r="Q207" s="21" t="s">
        <v>1392</v>
      </c>
      <c r="R207" s="21" t="s">
        <v>1320</v>
      </c>
      <c r="S207" s="21" t="s">
        <v>1321</v>
      </c>
      <c r="T207" s="21" t="s">
        <v>1316</v>
      </c>
      <c r="U207" s="21" t="s">
        <v>2141</v>
      </c>
      <c r="V207" s="21" t="s">
        <v>2142</v>
      </c>
      <c r="W207" s="20" t="s">
        <v>2143</v>
      </c>
      <c r="X207" s="21" t="s">
        <v>2144</v>
      </c>
      <c r="Y207" s="21" t="s">
        <v>2145</v>
      </c>
      <c r="Z207" s="21" t="s">
        <v>2146</v>
      </c>
      <c r="AA207" s="20">
        <v>7</v>
      </c>
      <c r="AB207" s="20" t="s">
        <v>1649</v>
      </c>
      <c r="AC207" s="21" t="s">
        <v>2147</v>
      </c>
      <c r="AD207" s="20" t="s">
        <v>1311</v>
      </c>
      <c r="AE207" s="16" t="str" cm="1">
        <f t="array" ref="AE207">IF(AF207="","",INDEX(전산회선!$E$4:$E$1141,_xlfn.AGGREGATE(15,6,ROW(전산회선!$E$4:$E$1141)-ROW(전산회선!$E$4)+1/((전산회선!$B$4:$B$1141=$E207)*(전산회선!$F$4:$F$1141=AF207)),1)))</f>
        <v>기업인터넷전화</v>
      </c>
      <c r="AF207" s="16">
        <f>IFERROR(IF(_xlfn.MAXIFS(전산회선!$F$4:$F$1141,전산회선!$B$4:$B$1141,$E207)=0,"",_xlfn.MAXIFS(전산회선!$F$4:$F$1141,전산회선!$B$4:$B$1141,$E207)),"")</f>
        <v>7</v>
      </c>
      <c r="AG207" s="16" t="str" cm="1">
        <f t="array" ref="AG207">IF(AH207="","",INDEX(전산회선!$E$4:$E$1141,_xlfn.AGGREGATE(15,6,ROW(전산회선!$E$4:$E$1141)-ROW(전산회선!$E$4)+1/((전산회선!$B$4:$B$1141=$E207)*(전산회선!$F$4:$F$1141=AH207)),1)))</f>
        <v>GTV Biz</v>
      </c>
      <c r="AH207" s="16">
        <f>IFERROR(IF(_xlfn.MAXIFS(전산회선!$F$4:$F$1141,전산회선!$B$4:$B$1141,$E207,전산회선!$F$4:$F$1141,"&lt;"&amp;AF207)=0,"",_xlfn.MAXIFS(전산회선!$F$4:$F$1141,전산회선!$B$4:$B$1141,$E207,전산회선!$F$4:$F$1141,"&lt;"&amp;AF207)),"")</f>
        <v>2</v>
      </c>
      <c r="AI207" s="16" t="str" cm="1">
        <f t="array" ref="AI207">IF(AJ207="","",INDEX(전산회선!$E$4:$E$1141,_xlfn.AGGREGATE(15,6,ROW(전산회선!$E$4:$E$1141)-ROW(전산회선!$E$4)+1/((전산회선!$B$4:$B$1141=$E207)*(전산회선!$F$4:$F$1141=AJ207)),1)))</f>
        <v>기업메시징</v>
      </c>
      <c r="AJ207" s="16">
        <f>IFERROR(IF(_xlfn.MAXIFS(전산회선!$F$4:$F$1141,전산회선!$B$4:$B$1141,$E207,전산회선!$F$4:$F$1141,"&lt;"&amp;AH207)=0,"",_xlfn.MAXIFS(전산회선!$F$4:$F$1141,전산회선!$B$4:$B$1141,$E207,전산회선!$F$4:$F$1141,"&lt;"&amp;AH207)),"")</f>
        <v>1</v>
      </c>
      <c r="AK207" s="16" t="str" cm="1">
        <f t="array" ref="AK207">IF(AL207="","",INDEX(전산회선!$E$4:$E$1141,_xlfn.AGGREGATE(15,6,ROW(전산회선!$E$4:$E$1141)-ROW(전산회선!$E$4)+1/((전산회선!$B$4:$B$1141=$E207)*(전산회선!$F$4:$F$1141=AL207)),1)))</f>
        <v/>
      </c>
      <c r="AL207" s="16" t="str">
        <f>IFERROR(IF(_xlfn.MAXIFS(전산회선!$F$4:$F$1141,전산회선!$B$4:$B$1141,$E207,전산회선!$F$4:$F$1141,"&lt;"&amp;AJ207)=0,"",_xlfn.MAXIFS(전산회선!$F$4:$F$1141,전산회선!$B$4:$B$1141,$E207,전산회선!$F$4:$F$1141,"&lt;"&amp;AJ207)),"")</f>
        <v/>
      </c>
      <c r="AM207" s="16" t="str" cm="1">
        <f t="array" ref="AM207">IF(AN207="","",INDEX(전산회선!$E$4:$E$1141,_xlfn.AGGREGATE(15,6,ROW(전산회선!$E$4:$E$1141)-ROW(전산회선!$E$4)+1/((전산회선!$B$4:$B$1141=$E207)*(전산회선!$F$4:$F$1141=AN207)),1)))</f>
        <v/>
      </c>
      <c r="AN207" s="16" t="str">
        <f>IFERROR(IF(_xlfn.MAXIFS(전산회선!$F$4:$F$1141,전산회선!$B$4:$B$1141,$E207,전산회선!$F$4:$F$1141,"&lt;"&amp;AL207)=0,"",_xlfn.MAXIFS(전산회선!$F$4:$F$1141,전산회선!$B$4:$B$1141,$E207,전산회선!$F$4:$F$1141,"&lt;"&amp;AL207)),"")</f>
        <v/>
      </c>
      <c r="AO207" s="23">
        <v>184846</v>
      </c>
      <c r="AP207" s="23">
        <v>176707</v>
      </c>
      <c r="AQ207" s="23">
        <v>176148</v>
      </c>
      <c r="AR207" s="23">
        <v>174820</v>
      </c>
      <c r="AS207" s="23">
        <v>171269</v>
      </c>
      <c r="AT207" s="23">
        <v>168140</v>
      </c>
      <c r="AU207" s="23">
        <v>167037</v>
      </c>
      <c r="AV207" s="23">
        <v>166288</v>
      </c>
      <c r="AW207" s="23">
        <v>170452</v>
      </c>
      <c r="AX207" s="23">
        <v>164476</v>
      </c>
      <c r="AY207" s="23">
        <v>162359</v>
      </c>
      <c r="AZ207" s="23">
        <v>167749</v>
      </c>
      <c r="BA207" s="23">
        <v>170857.58333333334</v>
      </c>
      <c r="BB207" s="23">
        <f t="shared" si="21"/>
        <v>2050291</v>
      </c>
      <c r="BC207" s="23">
        <v>0</v>
      </c>
      <c r="BD207" s="23">
        <v>0</v>
      </c>
      <c r="BE207" s="23">
        <v>0</v>
      </c>
      <c r="BF207" s="23">
        <v>0</v>
      </c>
      <c r="BG207" s="23">
        <v>0</v>
      </c>
      <c r="BH207" s="23">
        <v>0</v>
      </c>
      <c r="BI207" s="23">
        <v>0</v>
      </c>
      <c r="BJ207" s="23">
        <v>0</v>
      </c>
      <c r="BK207" s="23">
        <v>0</v>
      </c>
      <c r="BL207" s="23">
        <v>0</v>
      </c>
      <c r="BM207" s="23">
        <v>0</v>
      </c>
      <c r="BN207" s="23">
        <v>0</v>
      </c>
      <c r="BO207" s="23">
        <v>0</v>
      </c>
      <c r="BP207" s="23">
        <v>0</v>
      </c>
      <c r="BQ207" s="17" t="str">
        <f>IFERROR(INDEX(피벗!$BL$5:$CH$5,1,MATCH($BR207,INDEX(피벗!$BL:$CH,MATCH($E207,피벗!$BJ:$BJ,0),0),0)),"")</f>
        <v/>
      </c>
      <c r="BR207" s="23" t="str">
        <f>IFERROR(LARGE(INDEX(피벗!$BL:$CH,MATCH(성장고객!$E207,피벗!$BJ:$BJ,0),0),1),"")</f>
        <v/>
      </c>
      <c r="BS207" s="27" t="str">
        <f t="shared" si="22"/>
        <v/>
      </c>
      <c r="BT207" s="17" t="str">
        <f>IFERROR(INDEX(피벗!$BL$5:$CH$5,1,MATCH($BU207,INDEX(피벗!$BL:$CH,MATCH($E207,피벗!$BJ:$BJ,0),0),0)),"")</f>
        <v/>
      </c>
      <c r="BU207" s="23" t="str">
        <f>IFERROR(LARGE(INDEX(피벗!$BL:$CH,MATCH(성장고객!$E207,피벗!$BJ:$BJ,0),0),2),"")</f>
        <v/>
      </c>
      <c r="BV207" s="27" t="str">
        <f t="shared" si="23"/>
        <v/>
      </c>
      <c r="BW207" s="17" t="str">
        <f>IFERROR(INDEX(피벗!$BL$5:$CH$5,1,MATCH($BX207,INDEX(피벗!$BL:$CH,MATCH($E207,피벗!$BJ:$BJ,0),0),0)),"")</f>
        <v/>
      </c>
      <c r="BX207" s="23" t="str">
        <f>IFERROR(LARGE(INDEX(피벗!$BL:$CH,MATCH(성장고객!$E207,피벗!$BJ:$BJ,0),0),3),"")</f>
        <v/>
      </c>
      <c r="BY207" s="27" t="str">
        <f t="shared" si="24"/>
        <v/>
      </c>
      <c r="BZ207" s="17" t="str">
        <f>IFERROR(INDEX(피벗!$BL$5:$CH$5,1,MATCH($CA207,INDEX(피벗!$BL:$CH,MATCH($E207,피벗!$BJ:$BJ,0),0),0)),"")</f>
        <v/>
      </c>
      <c r="CA207" s="23" t="str">
        <f>IFERROR(LARGE(INDEX(피벗!$BL:$CH,MATCH(성장고객!$E207,피벗!$BJ:$BJ,0),0),4),"")</f>
        <v/>
      </c>
      <c r="CB207" s="27" t="str">
        <f t="shared" si="25"/>
        <v/>
      </c>
      <c r="CC207" s="17" t="str">
        <f>IFERROR(INDEX(피벗!$BL$5:$CH$5,1,MATCH($CD207,INDEX(피벗!$BL:$CH,MATCH($E207,피벗!$BJ:$BJ,0),0),0)),"")</f>
        <v/>
      </c>
      <c r="CD207" s="23" t="str">
        <f>IFERROR(LARGE(INDEX(피벗!$BL:$CH,MATCH(성장고객!$E207,피벗!$BJ:$BJ,0),0),5),"")</f>
        <v/>
      </c>
      <c r="CE207" s="27" t="str">
        <f t="shared" si="26"/>
        <v/>
      </c>
      <c r="CF207" s="23" t="str">
        <f>IFERROR(INDEX(피벗!$CI:$CI,MATCH($E207,피벗!$BJ:$BJ,0)),"")</f>
        <v/>
      </c>
      <c r="CG207" s="25" t="str">
        <f t="shared" si="27"/>
        <v/>
      </c>
      <c r="CH207" s="17" t="str">
        <f>IFERROR(INDEX(피벗!$EZ$5:$GE$5,1,MATCH($CI207,INDEX(피벗!$EZ:$GE,MATCH($E207,피벗!$EY:$EY,0),0),0)),"")</f>
        <v>GiGA인터넷</v>
      </c>
      <c r="CI207" s="23">
        <f>IFERROR(LARGE(INDEX(피벗!$EZ:$GE,MATCH(성장고객!$E207,피벗!$EY:$EY,0),0),1),"")</f>
        <v>846000</v>
      </c>
      <c r="CJ207" s="17" t="str">
        <f>IFERROR(INDEX(피벗!$EZ$5:$GE$5,1,MATCH($CK207,INDEX(피벗!$EZ:$GE,MATCH($E207,피벗!$EY:$EY,0),0),0)),"")</f>
        <v>MeGA인터넷</v>
      </c>
      <c r="CK207" s="23">
        <f>IFERROR(LARGE(INDEX(피벗!$EZ:$GE,MATCH(성장고객!$E207,피벗!$EY:$EY,0),0),2),"")</f>
        <v>501497</v>
      </c>
      <c r="CL207" s="17" t="str">
        <f>IFERROR(INDEX(피벗!$EZ$5:$GE$5,1,MATCH($CM207,INDEX(피벗!$EZ:$GE,MATCH($E207,피벗!$EY:$EY,0),0),0)),"")</f>
        <v>기업인터넷전화</v>
      </c>
      <c r="CM207" s="23">
        <f>IFERROR(LARGE(INDEX(피벗!$EZ:$GE,MATCH(성장고객!$E207,피벗!$EY:$EY,0),0),3),"")</f>
        <v>342742</v>
      </c>
      <c r="CN207" s="17" t="str">
        <f>IFERROR(INDEX(피벗!$EZ$5:$GE$5,1,MATCH($CO207,INDEX(피벗!$EZ:$GE,MATCH($E207,피벗!$EY:$EY,0),0),0)),"")</f>
        <v>GTV Biz</v>
      </c>
      <c r="CO207" s="23">
        <f>IFERROR(LARGE(INDEX(피벗!$EZ:$GE,MATCH(성장고객!$E207,피벗!$EY:$EY,0),0),4),"")</f>
        <v>185760</v>
      </c>
      <c r="CP207" s="17" t="str">
        <f>IFERROR(INDEX(피벗!$EZ$5:$GE$5,1,MATCH($CQ207,INDEX(피벗!$EZ:$GE,MATCH($E207,피벗!$EY:$EY,0),0),0)),"")</f>
        <v>홈일반전화</v>
      </c>
      <c r="CQ207" s="23">
        <f>IFERROR(LARGE(INDEX(피벗!$EZ:$GE,MATCH(성장고객!$E207,피벗!$EY:$EY,0),0),5),"")</f>
        <v>132014</v>
      </c>
      <c r="CR207" s="23">
        <f>IFERROR(INDEX(피벗!$GF:$GF,MATCH($E207,피벗!$EY:$EY,0)),"")</f>
        <v>2050291</v>
      </c>
    </row>
    <row r="208" spans="1:96" x14ac:dyDescent="0.45">
      <c r="A208" s="20" t="s">
        <v>982</v>
      </c>
      <c r="B208" s="20" t="s">
        <v>29</v>
      </c>
      <c r="C208" s="20" t="s">
        <v>30</v>
      </c>
      <c r="D208" s="20" t="s">
        <v>95</v>
      </c>
      <c r="E208" s="20" t="s">
        <v>1043</v>
      </c>
      <c r="F208" s="21" t="s">
        <v>1044</v>
      </c>
      <c r="G208" s="21" t="s">
        <v>1</v>
      </c>
      <c r="H208" s="21" t="s">
        <v>0</v>
      </c>
      <c r="I208" s="22" t="s">
        <v>88</v>
      </c>
      <c r="J208" s="22" t="s">
        <v>89</v>
      </c>
      <c r="K208" s="20" t="s">
        <v>0</v>
      </c>
      <c r="L208" s="20" t="s">
        <v>1316</v>
      </c>
      <c r="M208" s="20" t="s">
        <v>1389</v>
      </c>
      <c r="N208" s="20" t="s">
        <v>1390</v>
      </c>
      <c r="O208" s="21" t="s">
        <v>1391</v>
      </c>
      <c r="P208" s="21">
        <v>11</v>
      </c>
      <c r="Q208" s="21" t="s">
        <v>1392</v>
      </c>
      <c r="R208" s="21" t="s">
        <v>1320</v>
      </c>
      <c r="S208" s="21" t="s">
        <v>1321</v>
      </c>
      <c r="T208" s="21" t="s">
        <v>1316</v>
      </c>
      <c r="U208" s="21" t="s">
        <v>1555</v>
      </c>
      <c r="V208" s="21" t="s">
        <v>1556</v>
      </c>
      <c r="W208" s="20" t="s">
        <v>1557</v>
      </c>
      <c r="X208" s="21" t="s">
        <v>1558</v>
      </c>
      <c r="Y208" s="21" t="s">
        <v>1559</v>
      </c>
      <c r="Z208" s="21" t="s">
        <v>1560</v>
      </c>
      <c r="AA208" s="20">
        <v>8</v>
      </c>
      <c r="AB208" s="20" t="s">
        <v>1473</v>
      </c>
      <c r="AC208" s="21" t="s">
        <v>1561</v>
      </c>
      <c r="AD208" s="20" t="s">
        <v>1311</v>
      </c>
      <c r="AE208" s="16" t="str" cm="1">
        <f t="array" ref="AE208">IF(AF208="","",INDEX(전산회선!$E$4:$E$1141,_xlfn.AGGREGATE(15,6,ROW(전산회선!$E$4:$E$1141)-ROW(전산회선!$E$4)+1/((전산회선!$B$4:$B$1141=$E208)*(전산회선!$F$4:$F$1141=AF208)),1)))</f>
        <v>GiGA인터넷</v>
      </c>
      <c r="AF208" s="16">
        <f>IFERROR(IF(_xlfn.MAXIFS(전산회선!$F$4:$F$1141,전산회선!$B$4:$B$1141,$E208)=0,"",_xlfn.MAXIFS(전산회선!$F$4:$F$1141,전산회선!$B$4:$B$1141,$E208)),"")</f>
        <v>3</v>
      </c>
      <c r="AG208" s="16" t="str" cm="1">
        <f t="array" ref="AG208">IF(AH208="","",INDEX(전산회선!$E$4:$E$1141,_xlfn.AGGREGATE(15,6,ROW(전산회선!$E$4:$E$1141)-ROW(전산회선!$E$4)+1/((전산회선!$B$4:$B$1141=$E208)*(전산회선!$F$4:$F$1141=AH208)),1)))</f>
        <v>GTV</v>
      </c>
      <c r="AH208" s="16">
        <f>IFERROR(IF(_xlfn.MAXIFS(전산회선!$F$4:$F$1141,전산회선!$B$4:$B$1141,$E208,전산회선!$F$4:$F$1141,"&lt;"&amp;AF208)=0,"",_xlfn.MAXIFS(전산회선!$F$4:$F$1141,전산회선!$B$4:$B$1141,$E208,전산회선!$F$4:$F$1141,"&lt;"&amp;AF208)),"")</f>
        <v>2</v>
      </c>
      <c r="AI208" s="16" t="str" cm="1">
        <f t="array" ref="AI208">IF(AJ208="","",INDEX(전산회선!$E$4:$E$1141,_xlfn.AGGREGATE(15,6,ROW(전산회선!$E$4:$E$1141)-ROW(전산회선!$E$4)+1/((전산회선!$B$4:$B$1141=$E208)*(전산회선!$F$4:$F$1141=AJ208)),1)))</f>
        <v/>
      </c>
      <c r="AJ208" s="16" t="str">
        <f>IFERROR(IF(_xlfn.MAXIFS(전산회선!$F$4:$F$1141,전산회선!$B$4:$B$1141,$E208,전산회선!$F$4:$F$1141,"&lt;"&amp;AH208)=0,"",_xlfn.MAXIFS(전산회선!$F$4:$F$1141,전산회선!$B$4:$B$1141,$E208,전산회선!$F$4:$F$1141,"&lt;"&amp;AH208)),"")</f>
        <v/>
      </c>
      <c r="AK208" s="16" t="str" cm="1">
        <f t="array" ref="AK208">IF(AL208="","",INDEX(전산회선!$E$4:$E$1141,_xlfn.AGGREGATE(15,6,ROW(전산회선!$E$4:$E$1141)-ROW(전산회선!$E$4)+1/((전산회선!$B$4:$B$1141=$E208)*(전산회선!$F$4:$F$1141=AL208)),1)))</f>
        <v/>
      </c>
      <c r="AL208" s="16" t="str">
        <f>IFERROR(IF(_xlfn.MAXIFS(전산회선!$F$4:$F$1141,전산회선!$B$4:$B$1141,$E208,전산회선!$F$4:$F$1141,"&lt;"&amp;AJ208)=0,"",_xlfn.MAXIFS(전산회선!$F$4:$F$1141,전산회선!$B$4:$B$1141,$E208,전산회선!$F$4:$F$1141,"&lt;"&amp;AJ208)),"")</f>
        <v/>
      </c>
      <c r="AM208" s="16" t="str" cm="1">
        <f t="array" ref="AM208">IF(AN208="","",INDEX(전산회선!$E$4:$E$1141,_xlfn.AGGREGATE(15,6,ROW(전산회선!$E$4:$E$1141)-ROW(전산회선!$E$4)+1/((전산회선!$B$4:$B$1141=$E208)*(전산회선!$F$4:$F$1141=AN208)),1)))</f>
        <v/>
      </c>
      <c r="AN208" s="16" t="str">
        <f>IFERROR(IF(_xlfn.MAXIFS(전산회선!$F$4:$F$1141,전산회선!$B$4:$B$1141,$E208,전산회선!$F$4:$F$1141,"&lt;"&amp;AL208)=0,"",_xlfn.MAXIFS(전산회선!$F$4:$F$1141,전산회선!$B$4:$B$1141,$E208,전산회선!$F$4:$F$1141,"&lt;"&amp;AL208)),"")</f>
        <v/>
      </c>
      <c r="AO208" s="23">
        <v>195846</v>
      </c>
      <c r="AP208" s="23">
        <v>164343</v>
      </c>
      <c r="AQ208" s="23">
        <v>105804</v>
      </c>
      <c r="AR208" s="23">
        <v>105295</v>
      </c>
      <c r="AS208" s="23">
        <v>106643</v>
      </c>
      <c r="AT208" s="23">
        <v>108262</v>
      </c>
      <c r="AU208" s="23">
        <v>104313</v>
      </c>
      <c r="AV208" s="23">
        <v>105228</v>
      </c>
      <c r="AW208" s="23">
        <v>105242</v>
      </c>
      <c r="AX208" s="23">
        <v>104460</v>
      </c>
      <c r="AY208" s="23">
        <v>129004</v>
      </c>
      <c r="AZ208" s="23">
        <v>133879</v>
      </c>
      <c r="BA208" s="23">
        <v>122359.91666666667</v>
      </c>
      <c r="BB208" s="23">
        <f t="shared" si="21"/>
        <v>1468319</v>
      </c>
      <c r="BC208" s="23">
        <v>0</v>
      </c>
      <c r="BD208" s="23">
        <v>0</v>
      </c>
      <c r="BE208" s="23">
        <v>0</v>
      </c>
      <c r="BF208" s="23">
        <v>0</v>
      </c>
      <c r="BG208" s="23">
        <v>0</v>
      </c>
      <c r="BH208" s="23">
        <v>0</v>
      </c>
      <c r="BI208" s="23">
        <v>0</v>
      </c>
      <c r="BJ208" s="23">
        <v>0</v>
      </c>
      <c r="BK208" s="23">
        <v>0</v>
      </c>
      <c r="BL208" s="23">
        <v>0</v>
      </c>
      <c r="BM208" s="23">
        <v>28462</v>
      </c>
      <c r="BN208" s="23">
        <v>33962</v>
      </c>
      <c r="BO208" s="23">
        <v>5202</v>
      </c>
      <c r="BP208" s="23">
        <v>62424</v>
      </c>
      <c r="BQ208" s="17" t="str">
        <f>IFERROR(INDEX(피벗!$BL$5:$CH$5,1,MATCH($BR208,INDEX(피벗!$BL:$CH,MATCH($E208,피벗!$BJ:$BJ,0),0),0)),"")</f>
        <v>GiGA인터넷</v>
      </c>
      <c r="BR208" s="23">
        <f>IFERROR(LARGE(INDEX(피벗!$BL:$CH,MATCH(성장고객!$E208,피벗!$BJ:$BJ,0),0),1),"")</f>
        <v>60591</v>
      </c>
      <c r="BS208" s="27">
        <f t="shared" si="22"/>
        <v>4.1265556054236173E-2</v>
      </c>
      <c r="BT208" s="17" t="str">
        <f>IFERROR(INDEX(피벗!$BL$5:$CH$5,1,MATCH($BU208,INDEX(피벗!$BL:$CH,MATCH($E208,피벗!$BJ:$BJ,0),0),0)),"")</f>
        <v>인터넷부가</v>
      </c>
      <c r="BU208" s="23">
        <f>IFERROR(LARGE(INDEX(피벗!$BL:$CH,MATCH(성장고객!$E208,피벗!$BJ:$BJ,0),0),2),"")</f>
        <v>1833</v>
      </c>
      <c r="BV208" s="27">
        <f t="shared" si="23"/>
        <v>1.2483663291151311E-3</v>
      </c>
      <c r="BW208" s="17" t="str">
        <f>IFERROR(INDEX(피벗!$BL$5:$CH$5,1,MATCH($BX208,INDEX(피벗!$BL:$CH,MATCH($E208,피벗!$BJ:$BJ,0),0),0)),"")</f>
        <v/>
      </c>
      <c r="BX208" s="23" t="str">
        <f>IFERROR(LARGE(INDEX(피벗!$BL:$CH,MATCH(성장고객!$E208,피벗!$BJ:$BJ,0),0),3),"")</f>
        <v/>
      </c>
      <c r="BY208" s="27" t="str">
        <f t="shared" si="24"/>
        <v/>
      </c>
      <c r="BZ208" s="17" t="str">
        <f>IFERROR(INDEX(피벗!$BL$5:$CH$5,1,MATCH($CA208,INDEX(피벗!$BL:$CH,MATCH($E208,피벗!$BJ:$BJ,0),0),0)),"")</f>
        <v/>
      </c>
      <c r="CA208" s="23" t="str">
        <f>IFERROR(LARGE(INDEX(피벗!$BL:$CH,MATCH(성장고객!$E208,피벗!$BJ:$BJ,0),0),4),"")</f>
        <v/>
      </c>
      <c r="CB208" s="27" t="str">
        <f t="shared" si="25"/>
        <v/>
      </c>
      <c r="CC208" s="17" t="str">
        <f>IFERROR(INDEX(피벗!$BL$5:$CH$5,1,MATCH($CD208,INDEX(피벗!$BL:$CH,MATCH($E208,피벗!$BJ:$BJ,0),0),0)),"")</f>
        <v/>
      </c>
      <c r="CD208" s="23" t="str">
        <f>IFERROR(LARGE(INDEX(피벗!$BL:$CH,MATCH(성장고객!$E208,피벗!$BJ:$BJ,0),0),5),"")</f>
        <v/>
      </c>
      <c r="CE208" s="27" t="str">
        <f t="shared" si="26"/>
        <v/>
      </c>
      <c r="CF208" s="23">
        <f>IFERROR(INDEX(피벗!$CI:$CI,MATCH($E208,피벗!$BJ:$BJ,0)),"")</f>
        <v>62424</v>
      </c>
      <c r="CG208" s="25">
        <f t="shared" si="27"/>
        <v>4.2513922383351305E-2</v>
      </c>
      <c r="CH208" s="17" t="str">
        <f>IFERROR(INDEX(피벗!$EZ$5:$GE$5,1,MATCH($CI208,INDEX(피벗!$EZ:$GE,MATCH($E208,피벗!$EY:$EY,0),0),0)),"")</f>
        <v>GiGA인터넷</v>
      </c>
      <c r="CI208" s="23">
        <f>IFERROR(LARGE(INDEX(피벗!$EZ:$GE,MATCH(성장고객!$E208,피벗!$EY:$EY,0),0),1),"")</f>
        <v>678363</v>
      </c>
      <c r="CJ208" s="17" t="str">
        <f>IFERROR(INDEX(피벗!$EZ$5:$GE$5,1,MATCH($CK208,INDEX(피벗!$EZ:$GE,MATCH($E208,피벗!$EY:$EY,0),0),0)),"")</f>
        <v>GTV</v>
      </c>
      <c r="CK208" s="23">
        <f>IFERROR(LARGE(INDEX(피벗!$EZ:$GE,MATCH(성장고객!$E208,피벗!$EY:$EY,0),0),2),"")</f>
        <v>394290</v>
      </c>
      <c r="CL208" s="17" t="str">
        <f>IFERROR(INDEX(피벗!$EZ$5:$GE$5,1,MATCH($CM208,INDEX(피벗!$EZ:$GE,MATCH($E208,피벗!$EY:$EY,0),0),0)),"")</f>
        <v>홈일반전화</v>
      </c>
      <c r="CM208" s="23">
        <f>IFERROR(LARGE(INDEX(피벗!$EZ:$GE,MATCH(성장고객!$E208,피벗!$EY:$EY,0),0),3),"")</f>
        <v>190799</v>
      </c>
      <c r="CN208" s="17" t="str">
        <f>IFERROR(INDEX(피벗!$EZ$5:$GE$5,1,MATCH($CO208,INDEX(피벗!$EZ:$GE,MATCH($E208,피벗!$EY:$EY,0),0),0)),"")</f>
        <v>기가지니 TV</v>
      </c>
      <c r="CO208" s="23">
        <f>IFERROR(LARGE(INDEX(피벗!$EZ:$GE,MATCH(성장고객!$E208,피벗!$EY:$EY,0),0),4),"")</f>
        <v>120428</v>
      </c>
      <c r="CP208" s="17" t="str">
        <f>IFERROR(INDEX(피벗!$EZ$5:$GE$5,1,MATCH($CQ208,INDEX(피벗!$EZ:$GE,MATCH($E208,피벗!$EY:$EY,0),0),0)),"")</f>
        <v>MeGA인터넷</v>
      </c>
      <c r="CQ208" s="23">
        <f>IFERROR(LARGE(INDEX(피벗!$EZ:$GE,MATCH(성장고객!$E208,피벗!$EY:$EY,0),0),5),"")</f>
        <v>59129</v>
      </c>
      <c r="CR208" s="23">
        <f>IFERROR(INDEX(피벗!$GF:$GF,MATCH($E208,피벗!$EY:$EY,0)),"")</f>
        <v>1468319</v>
      </c>
    </row>
    <row r="209" spans="1:96" x14ac:dyDescent="0.45">
      <c r="A209" s="20" t="s">
        <v>982</v>
      </c>
      <c r="B209" s="20" t="s">
        <v>29</v>
      </c>
      <c r="C209" s="20" t="s">
        <v>30</v>
      </c>
      <c r="D209" s="20" t="s">
        <v>990</v>
      </c>
      <c r="E209" s="20" t="s">
        <v>1056</v>
      </c>
      <c r="F209" s="21" t="s">
        <v>1057</v>
      </c>
      <c r="G209" s="21" t="s">
        <v>1</v>
      </c>
      <c r="H209" s="21" t="s">
        <v>0</v>
      </c>
      <c r="I209" s="22"/>
      <c r="J209" s="22"/>
      <c r="K209" s="20" t="s">
        <v>9</v>
      </c>
      <c r="L209" s="20" t="s">
        <v>9</v>
      </c>
      <c r="M209" s="20" t="s">
        <v>9</v>
      </c>
      <c r="N209" s="20" t="s">
        <v>9</v>
      </c>
      <c r="O209" s="21" t="s">
        <v>9</v>
      </c>
      <c r="P209" s="21" t="s">
        <v>9</v>
      </c>
      <c r="Q209" s="21" t="s">
        <v>9</v>
      </c>
      <c r="R209" s="21" t="s">
        <v>9</v>
      </c>
      <c r="S209" s="21" t="s">
        <v>9</v>
      </c>
      <c r="T209" s="21" t="s">
        <v>9</v>
      </c>
      <c r="U209" s="21" t="s">
        <v>9</v>
      </c>
      <c r="V209" s="21" t="s">
        <v>9</v>
      </c>
      <c r="W209" s="20" t="s">
        <v>9</v>
      </c>
      <c r="X209" s="21" t="s">
        <v>9</v>
      </c>
      <c r="Y209" s="21" t="s">
        <v>9</v>
      </c>
      <c r="Z209" s="21" t="s">
        <v>9</v>
      </c>
      <c r="AA209" s="20" t="s">
        <v>9</v>
      </c>
      <c r="AB209" s="20" t="s">
        <v>9</v>
      </c>
      <c r="AC209" s="21" t="s">
        <v>9</v>
      </c>
      <c r="AD209" s="20" t="s">
        <v>9</v>
      </c>
      <c r="AE209" s="16" t="str" cm="1">
        <f t="array" ref="AE209">IF(AF209="","",INDEX(전산회선!$E$4:$E$1141,_xlfn.AGGREGATE(15,6,ROW(전산회선!$E$4:$E$1141)-ROW(전산회선!$E$4)+1/((전산회선!$B$4:$B$1141=$E209)*(전산회선!$F$4:$F$1141=AF209)),1)))</f>
        <v>기업인터넷전화</v>
      </c>
      <c r="AF209" s="16">
        <f>IFERROR(IF(_xlfn.MAXIFS(전산회선!$F$4:$F$1141,전산회선!$B$4:$B$1141,$E209)=0,"",_xlfn.MAXIFS(전산회선!$F$4:$F$1141,전산회선!$B$4:$B$1141,$E209)),"")</f>
        <v>30</v>
      </c>
      <c r="AG209" s="16" t="str" cm="1">
        <f t="array" ref="AG209">IF(AH209="","",INDEX(전산회선!$E$4:$E$1141,_xlfn.AGGREGATE(15,6,ROW(전산회선!$E$4:$E$1141)-ROW(전산회선!$E$4)+1/((전산회선!$B$4:$B$1141=$E209)*(전산회선!$F$4:$F$1141=AH209)),1)))</f>
        <v>홈일반전화</v>
      </c>
      <c r="AH209" s="16">
        <f>IFERROR(IF(_xlfn.MAXIFS(전산회선!$F$4:$F$1141,전산회선!$B$4:$B$1141,$E209,전산회선!$F$4:$F$1141,"&lt;"&amp;AF209)=0,"",_xlfn.MAXIFS(전산회선!$F$4:$F$1141,전산회선!$B$4:$B$1141,$E209,전산회선!$F$4:$F$1141,"&lt;"&amp;AF209)),"")</f>
        <v>11</v>
      </c>
      <c r="AI209" s="16" t="str" cm="1">
        <f t="array" ref="AI209">IF(AJ209="","",INDEX(전산회선!$E$4:$E$1141,_xlfn.AGGREGATE(15,6,ROW(전산회선!$E$4:$E$1141)-ROW(전산회선!$E$4)+1/((전산회선!$B$4:$B$1141=$E209)*(전산회선!$F$4:$F$1141=AJ209)),1)))</f>
        <v>MeGA인터넷</v>
      </c>
      <c r="AJ209" s="16">
        <f>IFERROR(IF(_xlfn.MAXIFS(전산회선!$F$4:$F$1141,전산회선!$B$4:$B$1141,$E209,전산회선!$F$4:$F$1141,"&lt;"&amp;AH209)=0,"",_xlfn.MAXIFS(전산회선!$F$4:$F$1141,전산회선!$B$4:$B$1141,$E209,전산회선!$F$4:$F$1141,"&lt;"&amp;AH209)),"")</f>
        <v>3</v>
      </c>
      <c r="AK209" s="16" t="str" cm="1">
        <f t="array" ref="AK209">IF(AL209="","",INDEX(전산회선!$E$4:$E$1141,_xlfn.AGGREGATE(15,6,ROW(전산회선!$E$4:$E$1141)-ROW(전산회선!$E$4)+1/((전산회선!$B$4:$B$1141=$E209)*(전산회선!$F$4:$F$1141=AL209)),1)))</f>
        <v>기업일반전화</v>
      </c>
      <c r="AL209" s="16">
        <f>IFERROR(IF(_xlfn.MAXIFS(전산회선!$F$4:$F$1141,전산회선!$B$4:$B$1141,$E209,전산회선!$F$4:$F$1141,"&lt;"&amp;AJ209)=0,"",_xlfn.MAXIFS(전산회선!$F$4:$F$1141,전산회선!$B$4:$B$1141,$E209,전산회선!$F$4:$F$1141,"&lt;"&amp;AJ209)),"")</f>
        <v>1</v>
      </c>
      <c r="AM209" s="16" t="str" cm="1">
        <f t="array" ref="AM209">IF(AN209="","",INDEX(전산회선!$E$4:$E$1141,_xlfn.AGGREGATE(15,6,ROW(전산회선!$E$4:$E$1141)-ROW(전산회선!$E$4)+1/((전산회선!$B$4:$B$1141=$E209)*(전산회선!$F$4:$F$1141=AN209)),1)))</f>
        <v/>
      </c>
      <c r="AN209" s="16" t="str">
        <f>IFERROR(IF(_xlfn.MAXIFS(전산회선!$F$4:$F$1141,전산회선!$B$4:$B$1141,$E209,전산회선!$F$4:$F$1141,"&lt;"&amp;AL209)=0,"",_xlfn.MAXIFS(전산회선!$F$4:$F$1141,전산회선!$B$4:$B$1141,$E209,전산회선!$F$4:$F$1141,"&lt;"&amp;AL209)),"")</f>
        <v/>
      </c>
      <c r="AO209" s="23">
        <v>359893</v>
      </c>
      <c r="AP209" s="23">
        <v>359479</v>
      </c>
      <c r="AQ209" s="23">
        <v>348940</v>
      </c>
      <c r="AR209" s="23">
        <v>347190</v>
      </c>
      <c r="AS209" s="23">
        <v>348926</v>
      </c>
      <c r="AT209" s="23">
        <v>359547</v>
      </c>
      <c r="AU209" s="23">
        <v>369728</v>
      </c>
      <c r="AV209" s="23">
        <v>372088</v>
      </c>
      <c r="AW209" s="23">
        <v>364091</v>
      </c>
      <c r="AX209" s="23">
        <v>353944</v>
      </c>
      <c r="AY209" s="23">
        <v>351221</v>
      </c>
      <c r="AZ209" s="23">
        <v>354352</v>
      </c>
      <c r="BA209" s="23">
        <v>357449.91666666669</v>
      </c>
      <c r="BB209" s="23">
        <f t="shared" si="21"/>
        <v>4289399</v>
      </c>
      <c r="BC209" s="23">
        <v>0</v>
      </c>
      <c r="BD209" s="23">
        <v>0</v>
      </c>
      <c r="BE209" s="23">
        <v>0</v>
      </c>
      <c r="BF209" s="23">
        <v>0</v>
      </c>
      <c r="BG209" s="23">
        <v>0</v>
      </c>
      <c r="BH209" s="23">
        <v>0</v>
      </c>
      <c r="BI209" s="23">
        <v>0</v>
      </c>
      <c r="BJ209" s="23">
        <v>0</v>
      </c>
      <c r="BK209" s="23">
        <v>0</v>
      </c>
      <c r="BL209" s="23">
        <v>0</v>
      </c>
      <c r="BM209" s="23">
        <v>0</v>
      </c>
      <c r="BN209" s="23">
        <v>0</v>
      </c>
      <c r="BO209" s="23">
        <v>0</v>
      </c>
      <c r="BP209" s="23">
        <v>0</v>
      </c>
      <c r="BQ209" s="17" t="str">
        <f>IFERROR(INDEX(피벗!$BL$5:$CH$5,1,MATCH($BR209,INDEX(피벗!$BL:$CH,MATCH($E209,피벗!$BJ:$BJ,0),0),0)),"")</f>
        <v/>
      </c>
      <c r="BR209" s="23" t="str">
        <f>IFERROR(LARGE(INDEX(피벗!$BL:$CH,MATCH(성장고객!$E209,피벗!$BJ:$BJ,0),0),1),"")</f>
        <v/>
      </c>
      <c r="BS209" s="27" t="str">
        <f t="shared" si="22"/>
        <v/>
      </c>
      <c r="BT209" s="17" t="str">
        <f>IFERROR(INDEX(피벗!$BL$5:$CH$5,1,MATCH($BU209,INDEX(피벗!$BL:$CH,MATCH($E209,피벗!$BJ:$BJ,0),0),0)),"")</f>
        <v/>
      </c>
      <c r="BU209" s="23" t="str">
        <f>IFERROR(LARGE(INDEX(피벗!$BL:$CH,MATCH(성장고객!$E209,피벗!$BJ:$BJ,0),0),2),"")</f>
        <v/>
      </c>
      <c r="BV209" s="27" t="str">
        <f t="shared" si="23"/>
        <v/>
      </c>
      <c r="BW209" s="17" t="str">
        <f>IFERROR(INDEX(피벗!$BL$5:$CH$5,1,MATCH($BX209,INDEX(피벗!$BL:$CH,MATCH($E209,피벗!$BJ:$BJ,0),0),0)),"")</f>
        <v/>
      </c>
      <c r="BX209" s="23" t="str">
        <f>IFERROR(LARGE(INDEX(피벗!$BL:$CH,MATCH(성장고객!$E209,피벗!$BJ:$BJ,0),0),3),"")</f>
        <v/>
      </c>
      <c r="BY209" s="27" t="str">
        <f t="shared" si="24"/>
        <v/>
      </c>
      <c r="BZ209" s="17" t="str">
        <f>IFERROR(INDEX(피벗!$BL$5:$CH$5,1,MATCH($CA209,INDEX(피벗!$BL:$CH,MATCH($E209,피벗!$BJ:$BJ,0),0),0)),"")</f>
        <v/>
      </c>
      <c r="CA209" s="23" t="str">
        <f>IFERROR(LARGE(INDEX(피벗!$BL:$CH,MATCH(성장고객!$E209,피벗!$BJ:$BJ,0),0),4),"")</f>
        <v/>
      </c>
      <c r="CB209" s="27" t="str">
        <f t="shared" si="25"/>
        <v/>
      </c>
      <c r="CC209" s="17" t="str">
        <f>IFERROR(INDEX(피벗!$BL$5:$CH$5,1,MATCH($CD209,INDEX(피벗!$BL:$CH,MATCH($E209,피벗!$BJ:$BJ,0),0),0)),"")</f>
        <v/>
      </c>
      <c r="CD209" s="23" t="str">
        <f>IFERROR(LARGE(INDEX(피벗!$BL:$CH,MATCH(성장고객!$E209,피벗!$BJ:$BJ,0),0),5),"")</f>
        <v/>
      </c>
      <c r="CE209" s="27" t="str">
        <f t="shared" si="26"/>
        <v/>
      </c>
      <c r="CF209" s="23" t="str">
        <f>IFERROR(INDEX(피벗!$CI:$CI,MATCH($E209,피벗!$BJ:$BJ,0)),"")</f>
        <v/>
      </c>
      <c r="CG209" s="25" t="str">
        <f t="shared" si="27"/>
        <v/>
      </c>
      <c r="CH209" s="17" t="str">
        <f>IFERROR(INDEX(피벗!$EZ$5:$GE$5,1,MATCH($CI209,INDEX(피벗!$EZ:$GE,MATCH($E209,피벗!$EY:$EY,0),0),0)),"")</f>
        <v>기업일반전화</v>
      </c>
      <c r="CI209" s="23">
        <f>IFERROR(LARGE(INDEX(피벗!$EZ:$GE,MATCH(성장고객!$E209,피벗!$EY:$EY,0),0),1),"")</f>
        <v>1467056</v>
      </c>
      <c r="CJ209" s="17" t="str">
        <f>IFERROR(INDEX(피벗!$EZ$5:$GE$5,1,MATCH($CK209,INDEX(피벗!$EZ:$GE,MATCH($E209,피벗!$EY:$EY,0),0),0)),"")</f>
        <v>홈일반전화</v>
      </c>
      <c r="CK209" s="23">
        <f>IFERROR(LARGE(INDEX(피벗!$EZ:$GE,MATCH(성장고객!$E209,피벗!$EY:$EY,0),0),2),"")</f>
        <v>960254</v>
      </c>
      <c r="CL209" s="17" t="str">
        <f>IFERROR(INDEX(피벗!$EZ$5:$GE$5,1,MATCH($CM209,INDEX(피벗!$EZ:$GE,MATCH($E209,피벗!$EY:$EY,0),0),0)),"")</f>
        <v>MeGA인터넷</v>
      </c>
      <c r="CM209" s="23">
        <f>IFERROR(LARGE(INDEX(피벗!$EZ:$GE,MATCH(성장고객!$E209,피벗!$EY:$EY,0),0),3),"")</f>
        <v>821400</v>
      </c>
      <c r="CN209" s="17" t="str">
        <f>IFERROR(INDEX(피벗!$EZ$5:$GE$5,1,MATCH($CO209,INDEX(피벗!$EZ:$GE,MATCH($E209,피벗!$EY:$EY,0),0),0)),"")</f>
        <v>기업인터넷전화</v>
      </c>
      <c r="CO209" s="23">
        <f>IFERROR(LARGE(INDEX(피벗!$EZ:$GE,MATCH(성장고객!$E209,피벗!$EY:$EY,0),0),4),"")</f>
        <v>560429</v>
      </c>
      <c r="CP209" s="17" t="str">
        <f>IFERROR(INDEX(피벗!$EZ$5:$GE$5,1,MATCH($CQ209,INDEX(피벗!$EZ:$GE,MATCH($E209,피벗!$EY:$EY,0),0),0)),"")</f>
        <v>AI기업지능망</v>
      </c>
      <c r="CQ209" s="23">
        <f>IFERROR(LARGE(INDEX(피벗!$EZ:$GE,MATCH(성장고객!$E209,피벗!$EY:$EY,0),0),5),"")</f>
        <v>288000</v>
      </c>
      <c r="CR209" s="23">
        <f>IFERROR(INDEX(피벗!$GF:$GF,MATCH($E209,피벗!$EY:$EY,0)),"")</f>
        <v>4289399</v>
      </c>
    </row>
    <row r="210" spans="1:96" x14ac:dyDescent="0.45">
      <c r="A210" s="20" t="s">
        <v>982</v>
      </c>
      <c r="B210" s="20" t="s">
        <v>701</v>
      </c>
      <c r="C210" s="20" t="s">
        <v>30</v>
      </c>
      <c r="D210" s="20" t="s">
        <v>1149</v>
      </c>
      <c r="E210" s="20" t="s">
        <v>734</v>
      </c>
      <c r="F210" s="21" t="s">
        <v>735</v>
      </c>
      <c r="G210" s="21" t="s">
        <v>1</v>
      </c>
      <c r="H210" s="21" t="s">
        <v>0</v>
      </c>
      <c r="I210" s="22" t="s">
        <v>736</v>
      </c>
      <c r="J210" s="22" t="s">
        <v>1180</v>
      </c>
      <c r="K210" s="20" t="s">
        <v>0</v>
      </c>
      <c r="L210" s="20" t="s">
        <v>1316</v>
      </c>
      <c r="M210" s="20" t="s">
        <v>1389</v>
      </c>
      <c r="N210" s="20" t="s">
        <v>1390</v>
      </c>
      <c r="O210" s="21" t="s">
        <v>2044</v>
      </c>
      <c r="P210" s="21">
        <v>2</v>
      </c>
      <c r="Q210" s="21" t="s">
        <v>1347</v>
      </c>
      <c r="R210" s="21" t="s">
        <v>1320</v>
      </c>
      <c r="S210" s="21" t="s">
        <v>1321</v>
      </c>
      <c r="T210" s="21" t="s">
        <v>1316</v>
      </c>
      <c r="U210" s="21" t="s">
        <v>1989</v>
      </c>
      <c r="V210" s="21" t="s">
        <v>2045</v>
      </c>
      <c r="W210" s="20" t="s">
        <v>9</v>
      </c>
      <c r="X210" s="21" t="s">
        <v>9</v>
      </c>
      <c r="Y210" s="21" t="s">
        <v>2046</v>
      </c>
      <c r="Z210" s="21" t="s">
        <v>2047</v>
      </c>
      <c r="AA210" s="20">
        <v>7</v>
      </c>
      <c r="AB210" s="20" t="s">
        <v>1431</v>
      </c>
      <c r="AC210" s="21" t="s">
        <v>9</v>
      </c>
      <c r="AD210" s="20" t="s">
        <v>1311</v>
      </c>
      <c r="AE210" s="16" t="str" cm="1">
        <f t="array" ref="AE210">IF(AF210="","",INDEX(전산회선!$E$4:$E$1141,_xlfn.AGGREGATE(15,6,ROW(전산회선!$E$4:$E$1141)-ROW(전산회선!$E$4)+1/((전산회선!$B$4:$B$1141=$E210)*(전산회선!$F$4:$F$1141=AF210)),1)))</f>
        <v>홈일반전화</v>
      </c>
      <c r="AF210" s="16">
        <f>IFERROR(IF(_xlfn.MAXIFS(전산회선!$F$4:$F$1141,전산회선!$B$4:$B$1141,$E210)=0,"",_xlfn.MAXIFS(전산회선!$F$4:$F$1141,전산회선!$B$4:$B$1141,$E210)),"")</f>
        <v>1</v>
      </c>
      <c r="AG210" s="16" t="str" cm="1">
        <f t="array" ref="AG210">IF(AH210="","",INDEX(전산회선!$E$4:$E$1141,_xlfn.AGGREGATE(15,6,ROW(전산회선!$E$4:$E$1141)-ROW(전산회선!$E$4)+1/((전산회선!$B$4:$B$1141=$E210)*(전산회선!$F$4:$F$1141=AH210)),1)))</f>
        <v/>
      </c>
      <c r="AH210" s="16" t="str">
        <f>IFERROR(IF(_xlfn.MAXIFS(전산회선!$F$4:$F$1141,전산회선!$B$4:$B$1141,$E210,전산회선!$F$4:$F$1141,"&lt;"&amp;AF210)=0,"",_xlfn.MAXIFS(전산회선!$F$4:$F$1141,전산회선!$B$4:$B$1141,$E210,전산회선!$F$4:$F$1141,"&lt;"&amp;AF210)),"")</f>
        <v/>
      </c>
      <c r="AI210" s="16" t="str" cm="1">
        <f t="array" ref="AI210">IF(AJ210="","",INDEX(전산회선!$E$4:$E$1141,_xlfn.AGGREGATE(15,6,ROW(전산회선!$E$4:$E$1141)-ROW(전산회선!$E$4)+1/((전산회선!$B$4:$B$1141=$E210)*(전산회선!$F$4:$F$1141=AJ210)),1)))</f>
        <v/>
      </c>
      <c r="AJ210" s="16" t="str">
        <f>IFERROR(IF(_xlfn.MAXIFS(전산회선!$F$4:$F$1141,전산회선!$B$4:$B$1141,$E210,전산회선!$F$4:$F$1141,"&lt;"&amp;AH210)=0,"",_xlfn.MAXIFS(전산회선!$F$4:$F$1141,전산회선!$B$4:$B$1141,$E210,전산회선!$F$4:$F$1141,"&lt;"&amp;AH210)),"")</f>
        <v/>
      </c>
      <c r="AK210" s="16" t="str" cm="1">
        <f t="array" ref="AK210">IF(AL210="","",INDEX(전산회선!$E$4:$E$1141,_xlfn.AGGREGATE(15,6,ROW(전산회선!$E$4:$E$1141)-ROW(전산회선!$E$4)+1/((전산회선!$B$4:$B$1141=$E210)*(전산회선!$F$4:$F$1141=AL210)),1)))</f>
        <v/>
      </c>
      <c r="AL210" s="16" t="str">
        <f>IFERROR(IF(_xlfn.MAXIFS(전산회선!$F$4:$F$1141,전산회선!$B$4:$B$1141,$E210,전산회선!$F$4:$F$1141,"&lt;"&amp;AJ210)=0,"",_xlfn.MAXIFS(전산회선!$F$4:$F$1141,전산회선!$B$4:$B$1141,$E210,전산회선!$F$4:$F$1141,"&lt;"&amp;AJ210)),"")</f>
        <v/>
      </c>
      <c r="AM210" s="16" t="str" cm="1">
        <f t="array" ref="AM210">IF(AN210="","",INDEX(전산회선!$E$4:$E$1141,_xlfn.AGGREGATE(15,6,ROW(전산회선!$E$4:$E$1141)-ROW(전산회선!$E$4)+1/((전산회선!$B$4:$B$1141=$E210)*(전산회선!$F$4:$F$1141=AN210)),1)))</f>
        <v/>
      </c>
      <c r="AN210" s="16" t="str">
        <f>IFERROR(IF(_xlfn.MAXIFS(전산회선!$F$4:$F$1141,전산회선!$B$4:$B$1141,$E210,전산회선!$F$4:$F$1141,"&lt;"&amp;AL210)=0,"",_xlfn.MAXIFS(전산회선!$F$4:$F$1141,전산회선!$B$4:$B$1141,$E210,전산회선!$F$4:$F$1141,"&lt;"&amp;AL210)),"")</f>
        <v/>
      </c>
      <c r="AO210" s="23">
        <v>38374</v>
      </c>
      <c r="AP210" s="23">
        <v>36364</v>
      </c>
      <c r="AQ210" s="23">
        <v>36407</v>
      </c>
      <c r="AR210" s="23">
        <v>37828</v>
      </c>
      <c r="AS210" s="23">
        <v>36320</v>
      </c>
      <c r="AT210" s="23">
        <v>35370</v>
      </c>
      <c r="AU210" s="23">
        <v>35196</v>
      </c>
      <c r="AV210" s="23">
        <v>35631</v>
      </c>
      <c r="AW210" s="23">
        <v>35124</v>
      </c>
      <c r="AX210" s="23">
        <v>35167</v>
      </c>
      <c r="AY210" s="23">
        <v>34362</v>
      </c>
      <c r="AZ210" s="23">
        <v>34609</v>
      </c>
      <c r="BA210" s="23">
        <v>35896</v>
      </c>
      <c r="BB210" s="23">
        <f t="shared" si="21"/>
        <v>430752</v>
      </c>
      <c r="BC210" s="23">
        <v>0</v>
      </c>
      <c r="BD210" s="23">
        <v>0</v>
      </c>
      <c r="BE210" s="23">
        <v>0</v>
      </c>
      <c r="BF210" s="23">
        <v>0</v>
      </c>
      <c r="BG210" s="23">
        <v>0</v>
      </c>
      <c r="BH210" s="23">
        <v>0</v>
      </c>
      <c r="BI210" s="23">
        <v>0</v>
      </c>
      <c r="BJ210" s="23">
        <v>0</v>
      </c>
      <c r="BK210" s="23">
        <v>0</v>
      </c>
      <c r="BL210" s="23">
        <v>0</v>
      </c>
      <c r="BM210" s="23">
        <v>0</v>
      </c>
      <c r="BN210" s="23">
        <v>0</v>
      </c>
      <c r="BO210" s="23">
        <v>0</v>
      </c>
      <c r="BP210" s="23">
        <v>0</v>
      </c>
      <c r="BQ210" s="17" t="str">
        <f>IFERROR(INDEX(피벗!$BL$5:$CH$5,1,MATCH($BR210,INDEX(피벗!$BL:$CH,MATCH($E210,피벗!$BJ:$BJ,0),0),0)),"")</f>
        <v/>
      </c>
      <c r="BR210" s="23" t="str">
        <f>IFERROR(LARGE(INDEX(피벗!$BL:$CH,MATCH(성장고객!$E210,피벗!$BJ:$BJ,0),0),1),"")</f>
        <v/>
      </c>
      <c r="BS210" s="27" t="str">
        <f t="shared" si="22"/>
        <v/>
      </c>
      <c r="BT210" s="17" t="str">
        <f>IFERROR(INDEX(피벗!$BL$5:$CH$5,1,MATCH($BU210,INDEX(피벗!$BL:$CH,MATCH($E210,피벗!$BJ:$BJ,0),0),0)),"")</f>
        <v/>
      </c>
      <c r="BU210" s="23" t="str">
        <f>IFERROR(LARGE(INDEX(피벗!$BL:$CH,MATCH(성장고객!$E210,피벗!$BJ:$BJ,0),0),2),"")</f>
        <v/>
      </c>
      <c r="BV210" s="27" t="str">
        <f t="shared" si="23"/>
        <v/>
      </c>
      <c r="BW210" s="17" t="str">
        <f>IFERROR(INDEX(피벗!$BL$5:$CH$5,1,MATCH($BX210,INDEX(피벗!$BL:$CH,MATCH($E210,피벗!$BJ:$BJ,0),0),0)),"")</f>
        <v/>
      </c>
      <c r="BX210" s="23" t="str">
        <f>IFERROR(LARGE(INDEX(피벗!$BL:$CH,MATCH(성장고객!$E210,피벗!$BJ:$BJ,0),0),3),"")</f>
        <v/>
      </c>
      <c r="BY210" s="27" t="str">
        <f t="shared" si="24"/>
        <v/>
      </c>
      <c r="BZ210" s="17" t="str">
        <f>IFERROR(INDEX(피벗!$BL$5:$CH$5,1,MATCH($CA210,INDEX(피벗!$BL:$CH,MATCH($E210,피벗!$BJ:$BJ,0),0),0)),"")</f>
        <v/>
      </c>
      <c r="CA210" s="23" t="str">
        <f>IFERROR(LARGE(INDEX(피벗!$BL:$CH,MATCH(성장고객!$E210,피벗!$BJ:$BJ,0),0),4),"")</f>
        <v/>
      </c>
      <c r="CB210" s="27" t="str">
        <f t="shared" si="25"/>
        <v/>
      </c>
      <c r="CC210" s="17" t="str">
        <f>IFERROR(INDEX(피벗!$BL$5:$CH$5,1,MATCH($CD210,INDEX(피벗!$BL:$CH,MATCH($E210,피벗!$BJ:$BJ,0),0),0)),"")</f>
        <v/>
      </c>
      <c r="CD210" s="23" t="str">
        <f>IFERROR(LARGE(INDEX(피벗!$BL:$CH,MATCH(성장고객!$E210,피벗!$BJ:$BJ,0),0),5),"")</f>
        <v/>
      </c>
      <c r="CE210" s="27" t="str">
        <f t="shared" si="26"/>
        <v/>
      </c>
      <c r="CF210" s="23" t="str">
        <f>IFERROR(INDEX(피벗!$CI:$CI,MATCH($E210,피벗!$BJ:$BJ,0)),"")</f>
        <v/>
      </c>
      <c r="CG210" s="25" t="str">
        <f t="shared" si="27"/>
        <v/>
      </c>
      <c r="CH210" s="17" t="str">
        <f>IFERROR(INDEX(피벗!$EZ$5:$GE$5,1,MATCH($CI210,INDEX(피벗!$EZ:$GE,MATCH($E210,피벗!$EY:$EY,0),0),0)),"")</f>
        <v>GiGA인터넷</v>
      </c>
      <c r="CI210" s="23">
        <f>IFERROR(LARGE(INDEX(피벗!$EZ:$GE,MATCH(성장고객!$E210,피벗!$EY:$EY,0),0),1),"")</f>
        <v>360000</v>
      </c>
      <c r="CJ210" s="17" t="str">
        <f>IFERROR(INDEX(피벗!$EZ$5:$GE$5,1,MATCH($CK210,INDEX(피벗!$EZ:$GE,MATCH($E210,피벗!$EY:$EY,0),0),0)),"")</f>
        <v>홈일반전화</v>
      </c>
      <c r="CK210" s="23">
        <f>IFERROR(LARGE(INDEX(피벗!$EZ:$GE,MATCH(성장고객!$E210,피벗!$EY:$EY,0),0),2),"")</f>
        <v>55202</v>
      </c>
      <c r="CL210" s="17" t="str">
        <f>IFERROR(INDEX(피벗!$EZ$5:$GE$5,1,MATCH($CM210,INDEX(피벗!$EZ:$GE,MATCH($E210,피벗!$EY:$EY,0),0),0)),"")</f>
        <v>기업메시징</v>
      </c>
      <c r="CM210" s="23">
        <f>IFERROR(LARGE(INDEX(피벗!$EZ:$GE,MATCH(성장고객!$E210,피벗!$EY:$EY,0),0),3),"")</f>
        <v>15550</v>
      </c>
      <c r="CN210" s="17" t="str">
        <f>IFERROR(INDEX(피벗!$EZ$5:$GE$5,1,MATCH($CO210,INDEX(피벗!$EZ:$GE,MATCH($E210,피벗!$EY:$EY,0),0),0)),"")</f>
        <v/>
      </c>
      <c r="CO210" s="23" t="str">
        <f>IFERROR(LARGE(INDEX(피벗!$EZ:$GE,MATCH(성장고객!$E210,피벗!$EY:$EY,0),0),4),"")</f>
        <v/>
      </c>
      <c r="CP210" s="17" t="str">
        <f>IFERROR(INDEX(피벗!$EZ$5:$GE$5,1,MATCH($CQ210,INDEX(피벗!$EZ:$GE,MATCH($E210,피벗!$EY:$EY,0),0),0)),"")</f>
        <v/>
      </c>
      <c r="CQ210" s="23" t="str">
        <f>IFERROR(LARGE(INDEX(피벗!$EZ:$GE,MATCH(성장고객!$E210,피벗!$EY:$EY,0),0),5),"")</f>
        <v/>
      </c>
      <c r="CR210" s="23">
        <f>IFERROR(INDEX(피벗!$GF:$GF,MATCH($E210,피벗!$EY:$EY,0)),"")</f>
        <v>430752</v>
      </c>
    </row>
    <row r="211" spans="1:96" x14ac:dyDescent="0.45">
      <c r="A211" s="20" t="s">
        <v>982</v>
      </c>
      <c r="B211" s="20" t="s">
        <v>26</v>
      </c>
      <c r="C211" s="20" t="s">
        <v>30</v>
      </c>
      <c r="D211" s="20" t="s">
        <v>1254</v>
      </c>
      <c r="E211" s="20" t="s">
        <v>292</v>
      </c>
      <c r="F211" s="21" t="s">
        <v>1275</v>
      </c>
      <c r="G211" s="21" t="s">
        <v>1</v>
      </c>
      <c r="H211" s="21" t="s">
        <v>0</v>
      </c>
      <c r="I211" s="22" t="s">
        <v>294</v>
      </c>
      <c r="J211" s="22" t="s">
        <v>295</v>
      </c>
      <c r="K211" s="20" t="s">
        <v>0</v>
      </c>
      <c r="L211" s="20" t="s">
        <v>1316</v>
      </c>
      <c r="M211" s="20" t="s">
        <v>1389</v>
      </c>
      <c r="N211" s="20" t="s">
        <v>1390</v>
      </c>
      <c r="O211" s="21" t="s">
        <v>1821</v>
      </c>
      <c r="P211" s="21">
        <v>17</v>
      </c>
      <c r="Q211" s="21" t="s">
        <v>1392</v>
      </c>
      <c r="R211" s="21" t="s">
        <v>1320</v>
      </c>
      <c r="S211" s="21" t="s">
        <v>1690</v>
      </c>
      <c r="T211" s="21" t="s">
        <v>1316</v>
      </c>
      <c r="U211" s="21" t="s">
        <v>2588</v>
      </c>
      <c r="V211" s="21" t="s">
        <v>2589</v>
      </c>
      <c r="W211" s="20" t="s">
        <v>2590</v>
      </c>
      <c r="X211" s="21" t="s">
        <v>2591</v>
      </c>
      <c r="Y211" s="21" t="s">
        <v>2592</v>
      </c>
      <c r="Z211" s="21" t="s">
        <v>2593</v>
      </c>
      <c r="AA211" s="20">
        <v>27</v>
      </c>
      <c r="AB211" s="20" t="s">
        <v>1421</v>
      </c>
      <c r="AC211" s="21" t="s">
        <v>2329</v>
      </c>
      <c r="AD211" s="20" t="s">
        <v>1311</v>
      </c>
      <c r="AE211" s="16" t="str" cm="1">
        <f t="array" ref="AE211">IF(AF211="","",INDEX(전산회선!$E$4:$E$1141,_xlfn.AGGREGATE(15,6,ROW(전산회선!$E$4:$E$1141)-ROW(전산회선!$E$4)+1/((전산회선!$B$4:$B$1141=$E211)*(전산회선!$F$4:$F$1141=AF211)),1)))</f>
        <v>기업인터넷전화</v>
      </c>
      <c r="AF211" s="16">
        <f>IFERROR(IF(_xlfn.MAXIFS(전산회선!$F$4:$F$1141,전산회선!$B$4:$B$1141,$E211)=0,"",_xlfn.MAXIFS(전산회선!$F$4:$F$1141,전산회선!$B$4:$B$1141,$E211)),"")</f>
        <v>15</v>
      </c>
      <c r="AG211" s="16" t="str" cm="1">
        <f t="array" ref="AG211">IF(AH211="","",INDEX(전산회선!$E$4:$E$1141,_xlfn.AGGREGATE(15,6,ROW(전산회선!$E$4:$E$1141)-ROW(전산회선!$E$4)+1/((전산회선!$B$4:$B$1141=$E211)*(전산회선!$F$4:$F$1141=AH211)),1)))</f>
        <v>MeGA인터넷</v>
      </c>
      <c r="AH211" s="16">
        <f>IFERROR(IF(_xlfn.MAXIFS(전산회선!$F$4:$F$1141,전산회선!$B$4:$B$1141,$E211,전산회선!$F$4:$F$1141,"&lt;"&amp;AF211)=0,"",_xlfn.MAXIFS(전산회선!$F$4:$F$1141,전산회선!$B$4:$B$1141,$E211,전산회선!$F$4:$F$1141,"&lt;"&amp;AF211)),"")</f>
        <v>7</v>
      </c>
      <c r="AI211" s="16" t="str" cm="1">
        <f t="array" ref="AI211">IF(AJ211="","",INDEX(전산회선!$E$4:$E$1141,_xlfn.AGGREGATE(15,6,ROW(전산회선!$E$4:$E$1141)-ROW(전산회선!$E$4)+1/((전산회선!$B$4:$B$1141=$E211)*(전산회선!$F$4:$F$1141=AJ211)),1)))</f>
        <v>GTV</v>
      </c>
      <c r="AJ211" s="16">
        <f>IFERROR(IF(_xlfn.MAXIFS(전산회선!$F$4:$F$1141,전산회선!$B$4:$B$1141,$E211,전산회선!$F$4:$F$1141,"&lt;"&amp;AH211)=0,"",_xlfn.MAXIFS(전산회선!$F$4:$F$1141,전산회선!$B$4:$B$1141,$E211,전산회선!$F$4:$F$1141,"&lt;"&amp;AH211)),"")</f>
        <v>3</v>
      </c>
      <c r="AK211" s="16" t="str" cm="1">
        <f t="array" ref="AK211">IF(AL211="","",INDEX(전산회선!$E$4:$E$1141,_xlfn.AGGREGATE(15,6,ROW(전산회선!$E$4:$E$1141)-ROW(전산회선!$E$4)+1/((전산회선!$B$4:$B$1141=$E211)*(전산회선!$F$4:$F$1141=AL211)),1)))</f>
        <v>홈인터넷전화</v>
      </c>
      <c r="AL211" s="16">
        <f>IFERROR(IF(_xlfn.MAXIFS(전산회선!$F$4:$F$1141,전산회선!$B$4:$B$1141,$E211,전산회선!$F$4:$F$1141,"&lt;"&amp;AJ211)=0,"",_xlfn.MAXIFS(전산회선!$F$4:$F$1141,전산회선!$B$4:$B$1141,$E211,전산회선!$F$4:$F$1141,"&lt;"&amp;AJ211)),"")</f>
        <v>1</v>
      </c>
      <c r="AM211" s="16" t="str" cm="1">
        <f t="array" ref="AM211">IF(AN211="","",INDEX(전산회선!$E$4:$E$1141,_xlfn.AGGREGATE(15,6,ROW(전산회선!$E$4:$E$1141)-ROW(전산회선!$E$4)+1/((전산회선!$B$4:$B$1141=$E211)*(전산회선!$F$4:$F$1141=AN211)),1)))</f>
        <v/>
      </c>
      <c r="AN211" s="16" t="str">
        <f>IFERROR(IF(_xlfn.MAXIFS(전산회선!$F$4:$F$1141,전산회선!$B$4:$B$1141,$E211,전산회선!$F$4:$F$1141,"&lt;"&amp;AL211)=0,"",_xlfn.MAXIFS(전산회선!$F$4:$F$1141,전산회선!$B$4:$B$1141,$E211,전산회선!$F$4:$F$1141,"&lt;"&amp;AL211)),"")</f>
        <v/>
      </c>
      <c r="AO211" s="23">
        <v>251249</v>
      </c>
      <c r="AP211" s="23">
        <v>251013</v>
      </c>
      <c r="AQ211" s="23">
        <v>253396</v>
      </c>
      <c r="AR211" s="23">
        <v>250755</v>
      </c>
      <c r="AS211" s="23">
        <v>253307</v>
      </c>
      <c r="AT211" s="23">
        <v>250668</v>
      </c>
      <c r="AU211" s="23">
        <v>253156</v>
      </c>
      <c r="AV211" s="23">
        <v>253997</v>
      </c>
      <c r="AW211" s="23">
        <v>290505</v>
      </c>
      <c r="AX211" s="23">
        <v>297277</v>
      </c>
      <c r="AY211" s="23">
        <v>286320</v>
      </c>
      <c r="AZ211" s="23">
        <v>286126</v>
      </c>
      <c r="BA211" s="23">
        <v>264814.08333333331</v>
      </c>
      <c r="BB211" s="23">
        <f t="shared" si="21"/>
        <v>3177769</v>
      </c>
      <c r="BC211" s="23">
        <v>0</v>
      </c>
      <c r="BD211" s="23">
        <v>0</v>
      </c>
      <c r="BE211" s="23">
        <v>0</v>
      </c>
      <c r="BF211" s="23">
        <v>0</v>
      </c>
      <c r="BG211" s="23">
        <v>0</v>
      </c>
      <c r="BH211" s="23">
        <v>0</v>
      </c>
      <c r="BI211" s="23">
        <v>0</v>
      </c>
      <c r="BJ211" s="23">
        <v>0</v>
      </c>
      <c r="BK211" s="23">
        <v>34537</v>
      </c>
      <c r="BL211" s="23">
        <v>33737</v>
      </c>
      <c r="BM211" s="23">
        <v>33737</v>
      </c>
      <c r="BN211" s="23">
        <v>33737</v>
      </c>
      <c r="BO211" s="23">
        <v>11312.333333333334</v>
      </c>
      <c r="BP211" s="23">
        <v>135748</v>
      </c>
      <c r="BQ211" s="17" t="str">
        <f>IFERROR(INDEX(피벗!$BL$5:$CH$5,1,MATCH($BR211,INDEX(피벗!$BL:$CH,MATCH($E211,피벗!$BJ:$BJ,0),0),0)),"")</f>
        <v>GiGA인터넷</v>
      </c>
      <c r="BR211" s="23">
        <f>IFERROR(LARGE(INDEX(피벗!$BL:$CH,MATCH(성장고객!$E211,피벗!$BJ:$BJ,0),0),1),"")</f>
        <v>124848</v>
      </c>
      <c r="BS211" s="27">
        <f t="shared" si="22"/>
        <v>3.9287940690465546E-2</v>
      </c>
      <c r="BT211" s="17" t="str">
        <f>IFERROR(INDEX(피벗!$BL$5:$CH$5,1,MATCH($BU211,INDEX(피벗!$BL:$CH,MATCH($E211,피벗!$BJ:$BJ,0),0),0)),"")</f>
        <v>인터넷부가</v>
      </c>
      <c r="BU211" s="23">
        <f>IFERROR(LARGE(INDEX(피벗!$BL:$CH,MATCH(성장고객!$E211,피벗!$BJ:$BJ,0),0),2),"")</f>
        <v>10900</v>
      </c>
      <c r="BV211" s="27">
        <f t="shared" si="23"/>
        <v>3.4300794047647893E-3</v>
      </c>
      <c r="BW211" s="17" t="str">
        <f>IFERROR(INDEX(피벗!$BL$5:$CH$5,1,MATCH($BX211,INDEX(피벗!$BL:$CH,MATCH($E211,피벗!$BJ:$BJ,0),0),0)),"")</f>
        <v/>
      </c>
      <c r="BX211" s="23" t="str">
        <f>IFERROR(LARGE(INDEX(피벗!$BL:$CH,MATCH(성장고객!$E211,피벗!$BJ:$BJ,0),0),3),"")</f>
        <v/>
      </c>
      <c r="BY211" s="27" t="str">
        <f t="shared" si="24"/>
        <v/>
      </c>
      <c r="BZ211" s="17" t="str">
        <f>IFERROR(INDEX(피벗!$BL$5:$CH$5,1,MATCH($CA211,INDEX(피벗!$BL:$CH,MATCH($E211,피벗!$BJ:$BJ,0),0),0)),"")</f>
        <v/>
      </c>
      <c r="CA211" s="23" t="str">
        <f>IFERROR(LARGE(INDEX(피벗!$BL:$CH,MATCH(성장고객!$E211,피벗!$BJ:$BJ,0),0),4),"")</f>
        <v/>
      </c>
      <c r="CB211" s="27" t="str">
        <f t="shared" si="25"/>
        <v/>
      </c>
      <c r="CC211" s="17" t="str">
        <f>IFERROR(INDEX(피벗!$BL$5:$CH$5,1,MATCH($CD211,INDEX(피벗!$BL:$CH,MATCH($E211,피벗!$BJ:$BJ,0),0),0)),"")</f>
        <v/>
      </c>
      <c r="CD211" s="23" t="str">
        <f>IFERROR(LARGE(INDEX(피벗!$BL:$CH,MATCH(성장고객!$E211,피벗!$BJ:$BJ,0),0),5),"")</f>
        <v/>
      </c>
      <c r="CE211" s="27" t="str">
        <f t="shared" si="26"/>
        <v/>
      </c>
      <c r="CF211" s="23">
        <f>IFERROR(INDEX(피벗!$CI:$CI,MATCH($E211,피벗!$BJ:$BJ,0)),"")</f>
        <v>135748</v>
      </c>
      <c r="CG211" s="25">
        <f t="shared" si="27"/>
        <v>4.2718020095230333E-2</v>
      </c>
      <c r="CH211" s="17" t="str">
        <f>IFERROR(INDEX(피벗!$EZ$5:$GE$5,1,MATCH($CI211,INDEX(피벗!$EZ:$GE,MATCH($E211,피벗!$EY:$EY,0),0),0)),"")</f>
        <v>MeGA인터넷</v>
      </c>
      <c r="CI211" s="23">
        <f>IFERROR(LARGE(INDEX(피벗!$EZ:$GE,MATCH(성장고객!$E211,피벗!$EY:$EY,0),0),1),"")</f>
        <v>2003400</v>
      </c>
      <c r="CJ211" s="17" t="str">
        <f>IFERROR(INDEX(피벗!$EZ$5:$GE$5,1,MATCH($CK211,INDEX(피벗!$EZ:$GE,MATCH($E211,피벗!$EY:$EY,0),0),0)),"")</f>
        <v>GTV</v>
      </c>
      <c r="CK211" s="23">
        <f>IFERROR(LARGE(INDEX(피벗!$EZ:$GE,MATCH(성장고객!$E211,피벗!$EY:$EY,0),0),2),"")</f>
        <v>614400</v>
      </c>
      <c r="CL211" s="17" t="str">
        <f>IFERROR(INDEX(피벗!$EZ$5:$GE$5,1,MATCH($CM211,INDEX(피벗!$EZ:$GE,MATCH($E211,피벗!$EY:$EY,0),0),0)),"")</f>
        <v>기업인터넷전화</v>
      </c>
      <c r="CM211" s="23">
        <f>IFERROR(LARGE(INDEX(피벗!$EZ:$GE,MATCH(성장고객!$E211,피벗!$EY:$EY,0),0),3),"")</f>
        <v>237434</v>
      </c>
      <c r="CN211" s="17" t="str">
        <f>IFERROR(INDEX(피벗!$EZ$5:$GE$5,1,MATCH($CO211,INDEX(피벗!$EZ:$GE,MATCH($E211,피벗!$EY:$EY,0),0),0)),"")</f>
        <v>홈일반전화</v>
      </c>
      <c r="CO211" s="23">
        <f>IFERROR(LARGE(INDEX(피벗!$EZ:$GE,MATCH(성장고객!$E211,피벗!$EY:$EY,0),0),4),"")</f>
        <v>159841</v>
      </c>
      <c r="CP211" s="17" t="str">
        <f>IFERROR(INDEX(피벗!$EZ$5:$GE$5,1,MATCH($CQ211,INDEX(피벗!$EZ:$GE,MATCH($E211,피벗!$EY:$EY,0),0),0)),"")</f>
        <v>GiGA인터넷</v>
      </c>
      <c r="CQ211" s="23">
        <f>IFERROR(LARGE(INDEX(피벗!$EZ:$GE,MATCH(성장고객!$E211,피벗!$EY:$EY,0),0),5),"")</f>
        <v>127734</v>
      </c>
      <c r="CR211" s="23">
        <f>IFERROR(INDEX(피벗!$GF:$GF,MATCH($E211,피벗!$EY:$EY,0)),"")</f>
        <v>3177769</v>
      </c>
    </row>
    <row r="212" spans="1:96" x14ac:dyDescent="0.45">
      <c r="A212" s="20" t="s">
        <v>982</v>
      </c>
      <c r="B212" s="20" t="s">
        <v>29</v>
      </c>
      <c r="C212" s="20" t="s">
        <v>104</v>
      </c>
      <c r="D212" s="20" t="s">
        <v>1098</v>
      </c>
      <c r="E212" s="20" t="s">
        <v>120</v>
      </c>
      <c r="F212" s="21" t="s">
        <v>121</v>
      </c>
      <c r="G212" s="21" t="s">
        <v>1</v>
      </c>
      <c r="H212" s="21" t="s">
        <v>0</v>
      </c>
      <c r="I212" s="22"/>
      <c r="J212" s="22" t="s">
        <v>122</v>
      </c>
      <c r="K212" s="20" t="s">
        <v>0</v>
      </c>
      <c r="L212" s="20" t="s">
        <v>1316</v>
      </c>
      <c r="M212" s="20" t="s">
        <v>1330</v>
      </c>
      <c r="N212" s="20" t="s">
        <v>1331</v>
      </c>
      <c r="O212" s="21" t="s">
        <v>1673</v>
      </c>
      <c r="P212" s="21">
        <v>123</v>
      </c>
      <c r="Q212" s="21" t="s">
        <v>9</v>
      </c>
      <c r="R212" s="21" t="s">
        <v>9</v>
      </c>
      <c r="S212" s="21" t="s">
        <v>9</v>
      </c>
      <c r="T212" s="21" t="s">
        <v>9</v>
      </c>
      <c r="U212" s="21" t="s">
        <v>9</v>
      </c>
      <c r="V212" s="21" t="s">
        <v>9</v>
      </c>
      <c r="W212" s="20" t="s">
        <v>9</v>
      </c>
      <c r="X212" s="21" t="s">
        <v>9</v>
      </c>
      <c r="Y212" s="21" t="s">
        <v>9</v>
      </c>
      <c r="Z212" s="21" t="s">
        <v>9</v>
      </c>
      <c r="AA212" s="20">
        <v>0</v>
      </c>
      <c r="AB212" s="20" t="s">
        <v>9</v>
      </c>
      <c r="AC212" s="21" t="s">
        <v>9</v>
      </c>
      <c r="AD212" s="20" t="s">
        <v>9</v>
      </c>
      <c r="AE212" s="16" t="str" cm="1">
        <f t="array" ref="AE212">IF(AF212="","",INDEX(전산회선!$E$4:$E$1141,_xlfn.AGGREGATE(15,6,ROW(전산회선!$E$4:$E$1141)-ROW(전산회선!$E$4)+1/((전산회선!$B$4:$B$1141=$E212)*(전산회선!$F$4:$F$1141=AF212)),1)))</f>
        <v>홈일반전화</v>
      </c>
      <c r="AF212" s="16">
        <f>IFERROR(IF(_xlfn.MAXIFS(전산회선!$F$4:$F$1141,전산회선!$B$4:$B$1141,$E212)=0,"",_xlfn.MAXIFS(전산회선!$F$4:$F$1141,전산회선!$B$4:$B$1141,$E212)),"")</f>
        <v>16</v>
      </c>
      <c r="AG212" s="16" t="str" cm="1">
        <f t="array" ref="AG212">IF(AH212="","",INDEX(전산회선!$E$4:$E$1141,_xlfn.AGGREGATE(15,6,ROW(전산회선!$E$4:$E$1141)-ROW(전산회선!$E$4)+1/((전산회선!$B$4:$B$1141=$E212)*(전산회선!$F$4:$F$1141=AH212)),1)))</f>
        <v>기업일반전화</v>
      </c>
      <c r="AH212" s="16">
        <f>IFERROR(IF(_xlfn.MAXIFS(전산회선!$F$4:$F$1141,전산회선!$B$4:$B$1141,$E212,전산회선!$F$4:$F$1141,"&lt;"&amp;AF212)=0,"",_xlfn.MAXIFS(전산회선!$F$4:$F$1141,전산회선!$B$4:$B$1141,$E212,전산회선!$F$4:$F$1141,"&lt;"&amp;AF212)),"")</f>
        <v>6</v>
      </c>
      <c r="AI212" s="16" t="str" cm="1">
        <f t="array" ref="AI212">IF(AJ212="","",INDEX(전산회선!$E$4:$E$1141,_xlfn.AGGREGATE(15,6,ROW(전산회선!$E$4:$E$1141)-ROW(전산회선!$E$4)+1/((전산회선!$B$4:$B$1141=$E212)*(전산회선!$F$4:$F$1141=AJ212)),1)))</f>
        <v>MeGA인터넷</v>
      </c>
      <c r="AJ212" s="16">
        <f>IFERROR(IF(_xlfn.MAXIFS(전산회선!$F$4:$F$1141,전산회선!$B$4:$B$1141,$E212,전산회선!$F$4:$F$1141,"&lt;"&amp;AH212)=0,"",_xlfn.MAXIFS(전산회선!$F$4:$F$1141,전산회선!$B$4:$B$1141,$E212,전산회선!$F$4:$F$1141,"&lt;"&amp;AH212)),"")</f>
        <v>1</v>
      </c>
      <c r="AK212" s="16" t="str" cm="1">
        <f t="array" ref="AK212">IF(AL212="","",INDEX(전산회선!$E$4:$E$1141,_xlfn.AGGREGATE(15,6,ROW(전산회선!$E$4:$E$1141)-ROW(전산회선!$E$4)+1/((전산회선!$B$4:$B$1141=$E212)*(전산회선!$F$4:$F$1141=AL212)),1)))</f>
        <v/>
      </c>
      <c r="AL212" s="16" t="str">
        <f>IFERROR(IF(_xlfn.MAXIFS(전산회선!$F$4:$F$1141,전산회선!$B$4:$B$1141,$E212,전산회선!$F$4:$F$1141,"&lt;"&amp;AJ212)=0,"",_xlfn.MAXIFS(전산회선!$F$4:$F$1141,전산회선!$B$4:$B$1141,$E212,전산회선!$F$4:$F$1141,"&lt;"&amp;AJ212)),"")</f>
        <v/>
      </c>
      <c r="AM212" s="16" t="str" cm="1">
        <f t="array" ref="AM212">IF(AN212="","",INDEX(전산회선!$E$4:$E$1141,_xlfn.AGGREGATE(15,6,ROW(전산회선!$E$4:$E$1141)-ROW(전산회선!$E$4)+1/((전산회선!$B$4:$B$1141=$E212)*(전산회선!$F$4:$F$1141=AN212)),1)))</f>
        <v/>
      </c>
      <c r="AN212" s="16" t="str">
        <f>IFERROR(IF(_xlfn.MAXIFS(전산회선!$F$4:$F$1141,전산회선!$B$4:$B$1141,$E212,전산회선!$F$4:$F$1141,"&lt;"&amp;AL212)=0,"",_xlfn.MAXIFS(전산회선!$F$4:$F$1141,전산회선!$B$4:$B$1141,$E212,전산회선!$F$4:$F$1141,"&lt;"&amp;AL212)),"")</f>
        <v/>
      </c>
      <c r="AO212" s="23">
        <v>629178</v>
      </c>
      <c r="AP212" s="23">
        <v>756305</v>
      </c>
      <c r="AQ212" s="23">
        <v>728569</v>
      </c>
      <c r="AR212" s="23">
        <v>647911</v>
      </c>
      <c r="AS212" s="23">
        <v>652684</v>
      </c>
      <c r="AT212" s="23">
        <v>624127</v>
      </c>
      <c r="AU212" s="23">
        <v>689417</v>
      </c>
      <c r="AV212" s="23">
        <v>625283</v>
      </c>
      <c r="AW212" s="23">
        <v>659530</v>
      </c>
      <c r="AX212" s="23">
        <v>610431</v>
      </c>
      <c r="AY212" s="23">
        <v>618537</v>
      </c>
      <c r="AZ212" s="23">
        <v>644905</v>
      </c>
      <c r="BA212" s="23">
        <v>657239.75</v>
      </c>
      <c r="BB212" s="23">
        <f t="shared" si="21"/>
        <v>7886877</v>
      </c>
      <c r="BC212" s="23">
        <v>0</v>
      </c>
      <c r="BD212" s="23">
        <v>0</v>
      </c>
      <c r="BE212" s="23">
        <v>0</v>
      </c>
      <c r="BF212" s="23">
        <v>0</v>
      </c>
      <c r="BG212" s="23">
        <v>0</v>
      </c>
      <c r="BH212" s="23">
        <v>0</v>
      </c>
      <c r="BI212" s="23">
        <v>0</v>
      </c>
      <c r="BJ212" s="23">
        <v>0</v>
      </c>
      <c r="BK212" s="23">
        <v>0</v>
      </c>
      <c r="BL212" s="23">
        <v>0</v>
      </c>
      <c r="BM212" s="23">
        <v>0</v>
      </c>
      <c r="BN212" s="23">
        <v>0</v>
      </c>
      <c r="BO212" s="23">
        <v>0</v>
      </c>
      <c r="BP212" s="23">
        <v>0</v>
      </c>
      <c r="BQ212" s="17" t="str">
        <f>IFERROR(INDEX(피벗!$BL$5:$CH$5,1,MATCH($BR212,INDEX(피벗!$BL:$CH,MATCH($E212,피벗!$BJ:$BJ,0),0),0)),"")</f>
        <v/>
      </c>
      <c r="BR212" s="23" t="str">
        <f>IFERROR(LARGE(INDEX(피벗!$BL:$CH,MATCH(성장고객!$E212,피벗!$BJ:$BJ,0),0),1),"")</f>
        <v/>
      </c>
      <c r="BS212" s="27" t="str">
        <f t="shared" si="22"/>
        <v/>
      </c>
      <c r="BT212" s="17" t="str">
        <f>IFERROR(INDEX(피벗!$BL$5:$CH$5,1,MATCH($BU212,INDEX(피벗!$BL:$CH,MATCH($E212,피벗!$BJ:$BJ,0),0),0)),"")</f>
        <v/>
      </c>
      <c r="BU212" s="23" t="str">
        <f>IFERROR(LARGE(INDEX(피벗!$BL:$CH,MATCH(성장고객!$E212,피벗!$BJ:$BJ,0),0),2),"")</f>
        <v/>
      </c>
      <c r="BV212" s="27" t="str">
        <f t="shared" si="23"/>
        <v/>
      </c>
      <c r="BW212" s="17" t="str">
        <f>IFERROR(INDEX(피벗!$BL$5:$CH$5,1,MATCH($BX212,INDEX(피벗!$BL:$CH,MATCH($E212,피벗!$BJ:$BJ,0),0),0)),"")</f>
        <v/>
      </c>
      <c r="BX212" s="23" t="str">
        <f>IFERROR(LARGE(INDEX(피벗!$BL:$CH,MATCH(성장고객!$E212,피벗!$BJ:$BJ,0),0),3),"")</f>
        <v/>
      </c>
      <c r="BY212" s="27" t="str">
        <f t="shared" si="24"/>
        <v/>
      </c>
      <c r="BZ212" s="17" t="str">
        <f>IFERROR(INDEX(피벗!$BL$5:$CH$5,1,MATCH($CA212,INDEX(피벗!$BL:$CH,MATCH($E212,피벗!$BJ:$BJ,0),0),0)),"")</f>
        <v/>
      </c>
      <c r="CA212" s="23" t="str">
        <f>IFERROR(LARGE(INDEX(피벗!$BL:$CH,MATCH(성장고객!$E212,피벗!$BJ:$BJ,0),0),4),"")</f>
        <v/>
      </c>
      <c r="CB212" s="27" t="str">
        <f t="shared" si="25"/>
        <v/>
      </c>
      <c r="CC212" s="17" t="str">
        <f>IFERROR(INDEX(피벗!$BL$5:$CH$5,1,MATCH($CD212,INDEX(피벗!$BL:$CH,MATCH($E212,피벗!$BJ:$BJ,0),0),0)),"")</f>
        <v/>
      </c>
      <c r="CD212" s="23" t="str">
        <f>IFERROR(LARGE(INDEX(피벗!$BL:$CH,MATCH(성장고객!$E212,피벗!$BJ:$BJ,0),0),5),"")</f>
        <v/>
      </c>
      <c r="CE212" s="27" t="str">
        <f t="shared" si="26"/>
        <v/>
      </c>
      <c r="CF212" s="23" t="str">
        <f>IFERROR(INDEX(피벗!$CI:$CI,MATCH($E212,피벗!$BJ:$BJ,0)),"")</f>
        <v/>
      </c>
      <c r="CG212" s="25" t="str">
        <f t="shared" si="27"/>
        <v/>
      </c>
      <c r="CH212" s="17" t="str">
        <f>IFERROR(INDEX(피벗!$EZ$5:$GE$5,1,MATCH($CI212,INDEX(피벗!$EZ:$GE,MATCH($E212,피벗!$EY:$EY,0),0),0)),"")</f>
        <v>기업일반전화</v>
      </c>
      <c r="CI212" s="23">
        <f>IFERROR(LARGE(INDEX(피벗!$EZ:$GE,MATCH(성장고객!$E212,피벗!$EY:$EY,0),0),1),"")</f>
        <v>5176476</v>
      </c>
      <c r="CJ212" s="17" t="str">
        <f>IFERROR(INDEX(피벗!$EZ$5:$GE$5,1,MATCH($CK212,INDEX(피벗!$EZ:$GE,MATCH($E212,피벗!$EY:$EY,0),0),0)),"")</f>
        <v>홈지능망</v>
      </c>
      <c r="CK212" s="23">
        <f>IFERROR(LARGE(INDEX(피벗!$EZ:$GE,MATCH(성장고객!$E212,피벗!$EY:$EY,0),0),2),"")</f>
        <v>1440413</v>
      </c>
      <c r="CL212" s="17" t="str">
        <f>IFERROR(INDEX(피벗!$EZ$5:$GE$5,1,MATCH($CM212,INDEX(피벗!$EZ:$GE,MATCH($E212,피벗!$EY:$EY,0),0),0)),"")</f>
        <v>홈일반전화</v>
      </c>
      <c r="CM212" s="23">
        <f>IFERROR(LARGE(INDEX(피벗!$EZ:$GE,MATCH(성장고객!$E212,피벗!$EY:$EY,0),0),3),"")</f>
        <v>943849</v>
      </c>
      <c r="CN212" s="17" t="str">
        <f>IFERROR(INDEX(피벗!$EZ$5:$GE$5,1,MATCH($CO212,INDEX(피벗!$EZ:$GE,MATCH($E212,피벗!$EY:$EY,0),0),0)),"")</f>
        <v>MeGA인터넷</v>
      </c>
      <c r="CO212" s="23">
        <f>IFERROR(LARGE(INDEX(피벗!$EZ:$GE,MATCH(성장고객!$E212,피벗!$EY:$EY,0),0),4),"")</f>
        <v>324900</v>
      </c>
      <c r="CP212" s="17" t="str">
        <f>IFERROR(INDEX(피벗!$EZ$5:$GE$5,1,MATCH($CQ212,INDEX(피벗!$EZ:$GE,MATCH($E212,피벗!$EY:$EY,0),0),0)),"")</f>
        <v>AI기업지능망</v>
      </c>
      <c r="CQ212" s="23">
        <f>IFERROR(LARGE(INDEX(피벗!$EZ:$GE,MATCH(성장고객!$E212,피벗!$EY:$EY,0),0),5),"")</f>
        <v>939</v>
      </c>
      <c r="CR212" s="23">
        <f>IFERROR(INDEX(피벗!$GF:$GF,MATCH($E212,피벗!$EY:$EY,0)),"")</f>
        <v>7886877</v>
      </c>
    </row>
    <row r="213" spans="1:96" x14ac:dyDescent="0.45">
      <c r="A213" s="20" t="s">
        <v>982</v>
      </c>
      <c r="B213" s="20" t="s">
        <v>29</v>
      </c>
      <c r="C213" s="20" t="s">
        <v>104</v>
      </c>
      <c r="D213" s="20" t="s">
        <v>1098</v>
      </c>
      <c r="E213" s="20" t="s">
        <v>105</v>
      </c>
      <c r="F213" s="21" t="s">
        <v>106</v>
      </c>
      <c r="G213" s="21" t="s">
        <v>1</v>
      </c>
      <c r="H213" s="21" t="s">
        <v>25</v>
      </c>
      <c r="I213" s="22" t="s">
        <v>107</v>
      </c>
      <c r="J213" s="22" t="s">
        <v>108</v>
      </c>
      <c r="K213" s="20" t="s">
        <v>0</v>
      </c>
      <c r="L213" s="20" t="s">
        <v>1316</v>
      </c>
      <c r="M213" s="20" t="s">
        <v>1658</v>
      </c>
      <c r="N213" s="20" t="s">
        <v>1390</v>
      </c>
      <c r="O213" s="21" t="s">
        <v>9</v>
      </c>
      <c r="P213" s="21">
        <v>21</v>
      </c>
      <c r="Q213" s="21" t="s">
        <v>1392</v>
      </c>
      <c r="R213" s="21" t="s">
        <v>1320</v>
      </c>
      <c r="S213" s="21" t="s">
        <v>1321</v>
      </c>
      <c r="T213" s="21" t="s">
        <v>1316</v>
      </c>
      <c r="U213" s="21" t="s">
        <v>1659</v>
      </c>
      <c r="V213" s="21" t="s">
        <v>1660</v>
      </c>
      <c r="W213" s="20" t="s">
        <v>1661</v>
      </c>
      <c r="X213" s="21" t="s">
        <v>1662</v>
      </c>
      <c r="Y213" s="21" t="s">
        <v>1663</v>
      </c>
      <c r="Z213" s="21" t="s">
        <v>1664</v>
      </c>
      <c r="AA213" s="20">
        <v>335</v>
      </c>
      <c r="AB213" s="20" t="s">
        <v>1665</v>
      </c>
      <c r="AC213" s="21" t="s">
        <v>9</v>
      </c>
      <c r="AD213" s="20" t="s">
        <v>1311</v>
      </c>
      <c r="AE213" s="16" t="str" cm="1">
        <f t="array" ref="AE213">IF(AF213="","",INDEX(전산회선!$E$4:$E$1141,_xlfn.AGGREGATE(15,6,ROW(전산회선!$E$4:$E$1141)-ROW(전산회선!$E$4)+1/((전산회선!$B$4:$B$1141=$E213)*(전산회선!$F$4:$F$1141=AF213)),1)))</f>
        <v>5G</v>
      </c>
      <c r="AF213" s="16">
        <f>IFERROR(IF(_xlfn.MAXIFS(전산회선!$F$4:$F$1141,전산회선!$B$4:$B$1141,$E213)=0,"",_xlfn.MAXIFS(전산회선!$F$4:$F$1141,전산회선!$B$4:$B$1141,$E213)),"")</f>
        <v>11</v>
      </c>
      <c r="AG213" s="16" t="str" cm="1">
        <f t="array" ref="AG213">IF(AH213="","",INDEX(전산회선!$E$4:$E$1141,_xlfn.AGGREGATE(15,6,ROW(전산회선!$E$4:$E$1141)-ROW(전산회선!$E$4)+1/((전산회선!$B$4:$B$1141=$E213)*(전산회선!$F$4:$F$1141=AH213)),1)))</f>
        <v>GiGA인터넷</v>
      </c>
      <c r="AH213" s="16">
        <f>IFERROR(IF(_xlfn.MAXIFS(전산회선!$F$4:$F$1141,전산회선!$B$4:$B$1141,$E213,전산회선!$F$4:$F$1141,"&lt;"&amp;AF213)=0,"",_xlfn.MAXIFS(전산회선!$F$4:$F$1141,전산회선!$B$4:$B$1141,$E213,전산회선!$F$4:$F$1141,"&lt;"&amp;AF213)),"")</f>
        <v>7</v>
      </c>
      <c r="AI213" s="16" t="str" cm="1">
        <f t="array" ref="AI213">IF(AJ213="","",INDEX(전산회선!$E$4:$E$1141,_xlfn.AGGREGATE(15,6,ROW(전산회선!$E$4:$E$1141)-ROW(전산회선!$E$4)+1/((전산회선!$B$4:$B$1141=$E213)*(전산회선!$F$4:$F$1141=AJ213)),1)))</f>
        <v>LTE</v>
      </c>
      <c r="AJ213" s="16">
        <f>IFERROR(IF(_xlfn.MAXIFS(전산회선!$F$4:$F$1141,전산회선!$B$4:$B$1141,$E213,전산회선!$F$4:$F$1141,"&lt;"&amp;AH213)=0,"",_xlfn.MAXIFS(전산회선!$F$4:$F$1141,전산회선!$B$4:$B$1141,$E213,전산회선!$F$4:$F$1141,"&lt;"&amp;AH213)),"")</f>
        <v>2</v>
      </c>
      <c r="AK213" s="16" t="str" cm="1">
        <f t="array" ref="AK213">IF(AL213="","",INDEX(전산회선!$E$4:$E$1141,_xlfn.AGGREGATE(15,6,ROW(전산회선!$E$4:$E$1141)-ROW(전산회선!$E$4)+1/((전산회선!$B$4:$B$1141=$E213)*(전산회선!$F$4:$F$1141=AL213)),1)))</f>
        <v>기업인터넷</v>
      </c>
      <c r="AL213" s="16">
        <f>IFERROR(IF(_xlfn.MAXIFS(전산회선!$F$4:$F$1141,전산회선!$B$4:$B$1141,$E213,전산회선!$F$4:$F$1141,"&lt;"&amp;AJ213)=0,"",_xlfn.MAXIFS(전산회선!$F$4:$F$1141,전산회선!$B$4:$B$1141,$E213,전산회선!$F$4:$F$1141,"&lt;"&amp;AJ213)),"")</f>
        <v>1</v>
      </c>
      <c r="AM213" s="16" t="str" cm="1">
        <f t="array" ref="AM213">IF(AN213="","",INDEX(전산회선!$E$4:$E$1141,_xlfn.AGGREGATE(15,6,ROW(전산회선!$E$4:$E$1141)-ROW(전산회선!$E$4)+1/((전산회선!$B$4:$B$1141=$E213)*(전산회선!$F$4:$F$1141=AN213)),1)))</f>
        <v/>
      </c>
      <c r="AN213" s="16" t="str">
        <f>IFERROR(IF(_xlfn.MAXIFS(전산회선!$F$4:$F$1141,전산회선!$B$4:$B$1141,$E213,전산회선!$F$4:$F$1141,"&lt;"&amp;AL213)=0,"",_xlfn.MAXIFS(전산회선!$F$4:$F$1141,전산회선!$B$4:$B$1141,$E213,전산회선!$F$4:$F$1141,"&lt;"&amp;AL213)),"")</f>
        <v/>
      </c>
      <c r="AO213" s="23">
        <v>537764.77</v>
      </c>
      <c r="AP213" s="23">
        <v>488427.16500000004</v>
      </c>
      <c r="AQ213" s="23">
        <v>450614.68599999999</v>
      </c>
      <c r="AR213" s="23">
        <v>423837.20799999998</v>
      </c>
      <c r="AS213" s="23">
        <v>777847.61300000001</v>
      </c>
      <c r="AT213" s="23">
        <v>797352.65500000003</v>
      </c>
      <c r="AU213" s="23">
        <v>881266.02100000007</v>
      </c>
      <c r="AV213" s="23">
        <v>850384.022</v>
      </c>
      <c r="AW213" s="23">
        <v>861484.76</v>
      </c>
      <c r="AX213" s="23">
        <v>843019.23400000005</v>
      </c>
      <c r="AY213" s="23">
        <v>852744.22300000011</v>
      </c>
      <c r="AZ213" s="23">
        <v>828888.22300000011</v>
      </c>
      <c r="BA213" s="23">
        <v>716135.88166666671</v>
      </c>
      <c r="BB213" s="23">
        <f t="shared" si="21"/>
        <v>8593630.5800000001</v>
      </c>
      <c r="BC213" s="23">
        <v>0</v>
      </c>
      <c r="BD213" s="23">
        <v>0</v>
      </c>
      <c r="BE213" s="23">
        <v>0</v>
      </c>
      <c r="BF213" s="23">
        <v>0</v>
      </c>
      <c r="BG213" s="23">
        <v>0</v>
      </c>
      <c r="BH213" s="23">
        <v>0</v>
      </c>
      <c r="BI213" s="23">
        <v>0</v>
      </c>
      <c r="BJ213" s="23">
        <v>0</v>
      </c>
      <c r="BK213" s="23">
        <v>0</v>
      </c>
      <c r="BL213" s="23">
        <v>0</v>
      </c>
      <c r="BM213" s="23">
        <v>0</v>
      </c>
      <c r="BN213" s="23">
        <v>0</v>
      </c>
      <c r="BO213" s="23">
        <v>0</v>
      </c>
      <c r="BP213" s="23">
        <v>0</v>
      </c>
      <c r="BQ213" s="17" t="str">
        <f>IFERROR(INDEX(피벗!$BL$5:$CH$5,1,MATCH($BR213,INDEX(피벗!$BL:$CH,MATCH($E213,피벗!$BJ:$BJ,0),0),0)),"")</f>
        <v/>
      </c>
      <c r="BR213" s="23" t="str">
        <f>IFERROR(LARGE(INDEX(피벗!$BL:$CH,MATCH(성장고객!$E213,피벗!$BJ:$BJ,0),0),1),"")</f>
        <v/>
      </c>
      <c r="BS213" s="27" t="str">
        <f t="shared" si="22"/>
        <v/>
      </c>
      <c r="BT213" s="17" t="str">
        <f>IFERROR(INDEX(피벗!$BL$5:$CH$5,1,MATCH($BU213,INDEX(피벗!$BL:$CH,MATCH($E213,피벗!$BJ:$BJ,0),0),0)),"")</f>
        <v/>
      </c>
      <c r="BU213" s="23" t="str">
        <f>IFERROR(LARGE(INDEX(피벗!$BL:$CH,MATCH(성장고객!$E213,피벗!$BJ:$BJ,0),0),2),"")</f>
        <v/>
      </c>
      <c r="BV213" s="27" t="str">
        <f t="shared" si="23"/>
        <v/>
      </c>
      <c r="BW213" s="17" t="str">
        <f>IFERROR(INDEX(피벗!$BL$5:$CH$5,1,MATCH($BX213,INDEX(피벗!$BL:$CH,MATCH($E213,피벗!$BJ:$BJ,0),0),0)),"")</f>
        <v/>
      </c>
      <c r="BX213" s="23" t="str">
        <f>IFERROR(LARGE(INDEX(피벗!$BL:$CH,MATCH(성장고객!$E213,피벗!$BJ:$BJ,0),0),3),"")</f>
        <v/>
      </c>
      <c r="BY213" s="27" t="str">
        <f t="shared" si="24"/>
        <v/>
      </c>
      <c r="BZ213" s="17" t="str">
        <f>IFERROR(INDEX(피벗!$BL$5:$CH$5,1,MATCH($CA213,INDEX(피벗!$BL:$CH,MATCH($E213,피벗!$BJ:$BJ,0),0),0)),"")</f>
        <v/>
      </c>
      <c r="CA213" s="23" t="str">
        <f>IFERROR(LARGE(INDEX(피벗!$BL:$CH,MATCH(성장고객!$E213,피벗!$BJ:$BJ,0),0),4),"")</f>
        <v/>
      </c>
      <c r="CB213" s="27" t="str">
        <f t="shared" si="25"/>
        <v/>
      </c>
      <c r="CC213" s="17" t="str">
        <f>IFERROR(INDEX(피벗!$BL$5:$CH$5,1,MATCH($CD213,INDEX(피벗!$BL:$CH,MATCH($E213,피벗!$BJ:$BJ,0),0),0)),"")</f>
        <v/>
      </c>
      <c r="CD213" s="23" t="str">
        <f>IFERROR(LARGE(INDEX(피벗!$BL:$CH,MATCH(성장고객!$E213,피벗!$BJ:$BJ,0),0),5),"")</f>
        <v/>
      </c>
      <c r="CE213" s="27" t="str">
        <f t="shared" si="26"/>
        <v/>
      </c>
      <c r="CF213" s="23" t="str">
        <f>IFERROR(INDEX(피벗!$CI:$CI,MATCH($E213,피벗!$BJ:$BJ,0)),"")</f>
        <v/>
      </c>
      <c r="CG213" s="25" t="str">
        <f t="shared" si="27"/>
        <v/>
      </c>
      <c r="CH213" s="17" t="str">
        <f>IFERROR(INDEX(피벗!$EZ$5:$GE$5,1,MATCH($CI213,INDEX(피벗!$EZ:$GE,MATCH($E213,피벗!$EY:$EY,0),0),0)),"")</f>
        <v>5G</v>
      </c>
      <c r="CI213" s="23">
        <f>IFERROR(LARGE(INDEX(피벗!$EZ:$GE,MATCH(성장고객!$E213,피벗!$EY:$EY,0),0),1),"")</f>
        <v>4684340.16</v>
      </c>
      <c r="CJ213" s="17" t="str">
        <f>IFERROR(INDEX(피벗!$EZ$5:$GE$5,1,MATCH($CK213,INDEX(피벗!$EZ:$GE,MATCH($E213,피벗!$EY:$EY,0),0),0)),"")</f>
        <v>GiGA인터넷</v>
      </c>
      <c r="CK213" s="23">
        <f>IFERROR(LARGE(INDEX(피벗!$EZ:$GE,MATCH(성장고객!$E213,피벗!$EY:$EY,0),0),2),"")</f>
        <v>1560000</v>
      </c>
      <c r="CL213" s="17" t="str">
        <f>IFERROR(INDEX(피벗!$EZ$5:$GE$5,1,MATCH($CM213,INDEX(피벗!$EZ:$GE,MATCH($E213,피벗!$EY:$EY,0),0),0)),"")</f>
        <v>기업인터넷</v>
      </c>
      <c r="CM213" s="23">
        <f>IFERROR(LARGE(INDEX(피벗!$EZ:$GE,MATCH(성장고객!$E213,피벗!$EY:$EY,0),0),3),"")</f>
        <v>1264000</v>
      </c>
      <c r="CN213" s="17" t="str">
        <f>IFERROR(INDEX(피벗!$EZ$5:$GE$5,1,MATCH($CO213,INDEX(피벗!$EZ:$GE,MATCH($E213,피벗!$EY:$EY,0),0),0)),"")</f>
        <v>LTE</v>
      </c>
      <c r="CO213" s="23">
        <f>IFERROR(LARGE(INDEX(피벗!$EZ:$GE,MATCH(성장고객!$E213,피벗!$EY:$EY,0),0),4),"")</f>
        <v>1119501.4200000002</v>
      </c>
      <c r="CP213" s="17" t="str">
        <f>IFERROR(INDEX(피벗!$EZ$5:$GE$5,1,MATCH($CQ213,INDEX(피벗!$EZ:$GE,MATCH($E213,피벗!$EY:$EY,0),0),0)),"")</f>
        <v>3G</v>
      </c>
      <c r="CQ213" s="23">
        <f>IFERROR(LARGE(INDEX(피벗!$EZ:$GE,MATCH(성장고객!$E213,피벗!$EY:$EY,0),0),5),"")</f>
        <v>-34211</v>
      </c>
      <c r="CR213" s="23">
        <f>IFERROR(INDEX(피벗!$GF:$GF,MATCH($E213,피벗!$EY:$EY,0)),"")</f>
        <v>8593630.5800000001</v>
      </c>
    </row>
    <row r="214" spans="1:96" x14ac:dyDescent="0.45">
      <c r="A214" s="20" t="s">
        <v>982</v>
      </c>
      <c r="B214" s="20" t="s">
        <v>26</v>
      </c>
      <c r="C214" s="20" t="s">
        <v>104</v>
      </c>
      <c r="D214" s="20" t="s">
        <v>1216</v>
      </c>
      <c r="E214" s="20" t="s">
        <v>610</v>
      </c>
      <c r="F214" s="21" t="s">
        <v>611</v>
      </c>
      <c r="G214" s="21" t="s">
        <v>257</v>
      </c>
      <c r="H214" s="21" t="s">
        <v>0</v>
      </c>
      <c r="I214" s="22" t="s">
        <v>612</v>
      </c>
      <c r="J214" s="22" t="s">
        <v>613</v>
      </c>
      <c r="K214" s="20" t="s">
        <v>0</v>
      </c>
      <c r="L214" s="20" t="s">
        <v>1316</v>
      </c>
      <c r="M214" s="20" t="s">
        <v>1755</v>
      </c>
      <c r="N214" s="20" t="s">
        <v>1336</v>
      </c>
      <c r="O214" s="21" t="s">
        <v>2689</v>
      </c>
      <c r="P214" s="21">
        <v>7</v>
      </c>
      <c r="Q214" s="21" t="s">
        <v>1392</v>
      </c>
      <c r="R214" s="21" t="s">
        <v>1320</v>
      </c>
      <c r="S214" s="21" t="s">
        <v>1321</v>
      </c>
      <c r="T214" s="21" t="s">
        <v>1316</v>
      </c>
      <c r="U214" s="21" t="s">
        <v>2506</v>
      </c>
      <c r="V214" s="21" t="s">
        <v>2690</v>
      </c>
      <c r="W214" s="20" t="s">
        <v>2691</v>
      </c>
      <c r="X214" s="21" t="s">
        <v>2692</v>
      </c>
      <c r="Y214" s="21" t="s">
        <v>2693</v>
      </c>
      <c r="Z214" s="21" t="s">
        <v>2694</v>
      </c>
      <c r="AA214" s="20">
        <v>14</v>
      </c>
      <c r="AB214" s="20" t="s">
        <v>1492</v>
      </c>
      <c r="AC214" s="21" t="s">
        <v>2695</v>
      </c>
      <c r="AD214" s="20" t="s">
        <v>1311</v>
      </c>
      <c r="AE214" s="16" t="str" cm="1">
        <f t="array" ref="AE214">IF(AF214="","",INDEX(전산회선!$E$4:$E$1141,_xlfn.AGGREGATE(15,6,ROW(전산회선!$E$4:$E$1141)-ROW(전산회선!$E$4)+1/((전산회선!$B$4:$B$1141=$E214)*(전산회선!$F$4:$F$1141=AF214)),1)))</f>
        <v>홈일반전화</v>
      </c>
      <c r="AF214" s="16">
        <f>IFERROR(IF(_xlfn.MAXIFS(전산회선!$F$4:$F$1141,전산회선!$B$4:$B$1141,$E214)=0,"",_xlfn.MAXIFS(전산회선!$F$4:$F$1141,전산회선!$B$4:$B$1141,$E214)),"")</f>
        <v>4</v>
      </c>
      <c r="AG214" s="16" t="str" cm="1">
        <f t="array" ref="AG214">IF(AH214="","",INDEX(전산회선!$E$4:$E$1141,_xlfn.AGGREGATE(15,6,ROW(전산회선!$E$4:$E$1141)-ROW(전산회선!$E$4)+1/((전산회선!$B$4:$B$1141=$E214)*(전산회선!$F$4:$F$1141=AH214)),1)))</f>
        <v>GiGA인터넷</v>
      </c>
      <c r="AH214" s="16">
        <f>IFERROR(IF(_xlfn.MAXIFS(전산회선!$F$4:$F$1141,전산회선!$B$4:$B$1141,$E214,전산회선!$F$4:$F$1141,"&lt;"&amp;AF214)=0,"",_xlfn.MAXIFS(전산회선!$F$4:$F$1141,전산회선!$B$4:$B$1141,$E214,전산회선!$F$4:$F$1141,"&lt;"&amp;AF214)),"")</f>
        <v>2</v>
      </c>
      <c r="AI214" s="16" t="str" cm="1">
        <f t="array" ref="AI214">IF(AJ214="","",INDEX(전산회선!$E$4:$E$1141,_xlfn.AGGREGATE(15,6,ROW(전산회선!$E$4:$E$1141)-ROW(전산회선!$E$4)+1/((전산회선!$B$4:$B$1141=$E214)*(전산회선!$F$4:$F$1141=AJ214)),1)))</f>
        <v/>
      </c>
      <c r="AJ214" s="16" t="str">
        <f>IFERROR(IF(_xlfn.MAXIFS(전산회선!$F$4:$F$1141,전산회선!$B$4:$B$1141,$E214,전산회선!$F$4:$F$1141,"&lt;"&amp;AH214)=0,"",_xlfn.MAXIFS(전산회선!$F$4:$F$1141,전산회선!$B$4:$B$1141,$E214,전산회선!$F$4:$F$1141,"&lt;"&amp;AH214)),"")</f>
        <v/>
      </c>
      <c r="AK214" s="16" t="str" cm="1">
        <f t="array" ref="AK214">IF(AL214="","",INDEX(전산회선!$E$4:$E$1141,_xlfn.AGGREGATE(15,6,ROW(전산회선!$E$4:$E$1141)-ROW(전산회선!$E$4)+1/((전산회선!$B$4:$B$1141=$E214)*(전산회선!$F$4:$F$1141=AL214)),1)))</f>
        <v/>
      </c>
      <c r="AL214" s="16" t="str">
        <f>IFERROR(IF(_xlfn.MAXIFS(전산회선!$F$4:$F$1141,전산회선!$B$4:$B$1141,$E214,전산회선!$F$4:$F$1141,"&lt;"&amp;AJ214)=0,"",_xlfn.MAXIFS(전산회선!$F$4:$F$1141,전산회선!$B$4:$B$1141,$E214,전산회선!$F$4:$F$1141,"&lt;"&amp;AJ214)),"")</f>
        <v/>
      </c>
      <c r="AM214" s="16" t="str" cm="1">
        <f t="array" ref="AM214">IF(AN214="","",INDEX(전산회선!$E$4:$E$1141,_xlfn.AGGREGATE(15,6,ROW(전산회선!$E$4:$E$1141)-ROW(전산회선!$E$4)+1/((전산회선!$B$4:$B$1141=$E214)*(전산회선!$F$4:$F$1141=AN214)),1)))</f>
        <v/>
      </c>
      <c r="AN214" s="16" t="str">
        <f>IFERROR(IF(_xlfn.MAXIFS(전산회선!$F$4:$F$1141,전산회선!$B$4:$B$1141,$E214,전산회선!$F$4:$F$1141,"&lt;"&amp;AL214)=0,"",_xlfn.MAXIFS(전산회선!$F$4:$F$1141,전산회선!$B$4:$B$1141,$E214,전산회선!$F$4:$F$1141,"&lt;"&amp;AL214)),"")</f>
        <v/>
      </c>
      <c r="AO214" s="23">
        <v>104253</v>
      </c>
      <c r="AP214" s="23">
        <v>107519</v>
      </c>
      <c r="AQ214" s="23">
        <v>111981</v>
      </c>
      <c r="AR214" s="23">
        <v>108616</v>
      </c>
      <c r="AS214" s="23">
        <v>105406</v>
      </c>
      <c r="AT214" s="23">
        <v>106748</v>
      </c>
      <c r="AU214" s="23">
        <v>105760</v>
      </c>
      <c r="AV214" s="23">
        <v>106200</v>
      </c>
      <c r="AW214" s="23">
        <v>103766</v>
      </c>
      <c r="AX214" s="23">
        <v>106994</v>
      </c>
      <c r="AY214" s="23">
        <v>102741</v>
      </c>
      <c r="AZ214" s="23">
        <v>104644</v>
      </c>
      <c r="BA214" s="23">
        <v>106219</v>
      </c>
      <c r="BB214" s="23">
        <f t="shared" si="21"/>
        <v>1274628</v>
      </c>
      <c r="BC214" s="23">
        <v>0</v>
      </c>
      <c r="BD214" s="23">
        <v>0</v>
      </c>
      <c r="BE214" s="23">
        <v>0</v>
      </c>
      <c r="BF214" s="23">
        <v>0</v>
      </c>
      <c r="BG214" s="23">
        <v>0</v>
      </c>
      <c r="BH214" s="23">
        <v>0</v>
      </c>
      <c r="BI214" s="23">
        <v>0</v>
      </c>
      <c r="BJ214" s="23">
        <v>0</v>
      </c>
      <c r="BK214" s="23">
        <v>0</v>
      </c>
      <c r="BL214" s="23">
        <v>0</v>
      </c>
      <c r="BM214" s="23">
        <v>0</v>
      </c>
      <c r="BN214" s="23">
        <v>0</v>
      </c>
      <c r="BO214" s="23">
        <v>0</v>
      </c>
      <c r="BP214" s="23">
        <v>0</v>
      </c>
      <c r="BQ214" s="17" t="str">
        <f>IFERROR(INDEX(피벗!$BL$5:$CH$5,1,MATCH($BR214,INDEX(피벗!$BL:$CH,MATCH($E214,피벗!$BJ:$BJ,0),0),0)),"")</f>
        <v/>
      </c>
      <c r="BR214" s="23" t="str">
        <f>IFERROR(LARGE(INDEX(피벗!$BL:$CH,MATCH(성장고객!$E214,피벗!$BJ:$BJ,0),0),1),"")</f>
        <v/>
      </c>
      <c r="BS214" s="27" t="str">
        <f t="shared" si="22"/>
        <v/>
      </c>
      <c r="BT214" s="17" t="str">
        <f>IFERROR(INDEX(피벗!$BL$5:$CH$5,1,MATCH($BU214,INDEX(피벗!$BL:$CH,MATCH($E214,피벗!$BJ:$BJ,0),0),0)),"")</f>
        <v/>
      </c>
      <c r="BU214" s="23" t="str">
        <f>IFERROR(LARGE(INDEX(피벗!$BL:$CH,MATCH(성장고객!$E214,피벗!$BJ:$BJ,0),0),2),"")</f>
        <v/>
      </c>
      <c r="BV214" s="27" t="str">
        <f t="shared" si="23"/>
        <v/>
      </c>
      <c r="BW214" s="17" t="str">
        <f>IFERROR(INDEX(피벗!$BL$5:$CH$5,1,MATCH($BX214,INDEX(피벗!$BL:$CH,MATCH($E214,피벗!$BJ:$BJ,0),0),0)),"")</f>
        <v/>
      </c>
      <c r="BX214" s="23" t="str">
        <f>IFERROR(LARGE(INDEX(피벗!$BL:$CH,MATCH(성장고객!$E214,피벗!$BJ:$BJ,0),0),3),"")</f>
        <v/>
      </c>
      <c r="BY214" s="27" t="str">
        <f t="shared" si="24"/>
        <v/>
      </c>
      <c r="BZ214" s="17" t="str">
        <f>IFERROR(INDEX(피벗!$BL$5:$CH$5,1,MATCH($CA214,INDEX(피벗!$BL:$CH,MATCH($E214,피벗!$BJ:$BJ,0),0),0)),"")</f>
        <v/>
      </c>
      <c r="CA214" s="23" t="str">
        <f>IFERROR(LARGE(INDEX(피벗!$BL:$CH,MATCH(성장고객!$E214,피벗!$BJ:$BJ,0),0),4),"")</f>
        <v/>
      </c>
      <c r="CB214" s="27" t="str">
        <f t="shared" si="25"/>
        <v/>
      </c>
      <c r="CC214" s="17" t="str">
        <f>IFERROR(INDEX(피벗!$BL$5:$CH$5,1,MATCH($CD214,INDEX(피벗!$BL:$CH,MATCH($E214,피벗!$BJ:$BJ,0),0),0)),"")</f>
        <v/>
      </c>
      <c r="CD214" s="23" t="str">
        <f>IFERROR(LARGE(INDEX(피벗!$BL:$CH,MATCH(성장고객!$E214,피벗!$BJ:$BJ,0),0),5),"")</f>
        <v/>
      </c>
      <c r="CE214" s="27" t="str">
        <f t="shared" si="26"/>
        <v/>
      </c>
      <c r="CF214" s="23" t="str">
        <f>IFERROR(INDEX(피벗!$CI:$CI,MATCH($E214,피벗!$BJ:$BJ,0)),"")</f>
        <v/>
      </c>
      <c r="CG214" s="25" t="str">
        <f t="shared" si="27"/>
        <v/>
      </c>
      <c r="CH214" s="17" t="str">
        <f>IFERROR(INDEX(피벗!$EZ$5:$GE$5,1,MATCH($CI214,INDEX(피벗!$EZ:$GE,MATCH($E214,피벗!$EY:$EY,0),0),0)),"")</f>
        <v>GiGA인터넷</v>
      </c>
      <c r="CI214" s="23">
        <f>IFERROR(LARGE(INDEX(피벗!$EZ:$GE,MATCH(성장고객!$E214,피벗!$EY:$EY,0),0),1),"")</f>
        <v>744880</v>
      </c>
      <c r="CJ214" s="17" t="str">
        <f>IFERROR(INDEX(피벗!$EZ$5:$GE$5,1,MATCH($CK214,INDEX(피벗!$EZ:$GE,MATCH($E214,피벗!$EY:$EY,0),0),0)),"")</f>
        <v>홈일반전화</v>
      </c>
      <c r="CK214" s="23">
        <f>IFERROR(LARGE(INDEX(피벗!$EZ:$GE,MATCH(성장고객!$E214,피벗!$EY:$EY,0),0),2),"")</f>
        <v>490098</v>
      </c>
      <c r="CL214" s="17" t="str">
        <f>IFERROR(INDEX(피벗!$EZ$5:$GE$5,1,MATCH($CM214,INDEX(피벗!$EZ:$GE,MATCH($E214,피벗!$EY:$EY,0),0),0)),"")</f>
        <v>홈지능망</v>
      </c>
      <c r="CM214" s="23">
        <f>IFERROR(LARGE(INDEX(피벗!$EZ:$GE,MATCH(성장고객!$E214,피벗!$EY:$EY,0),0),3),"")</f>
        <v>21600</v>
      </c>
      <c r="CN214" s="17" t="str">
        <f>IFERROR(INDEX(피벗!$EZ$5:$GE$5,1,MATCH($CO214,INDEX(피벗!$EZ:$GE,MATCH($E214,피벗!$EY:$EY,0),0),0)),"")</f>
        <v>인터넷부가</v>
      </c>
      <c r="CO214" s="23">
        <f>IFERROR(LARGE(INDEX(피벗!$EZ:$GE,MATCH(성장고객!$E214,피벗!$EY:$EY,0),0),4),"")</f>
        <v>18000</v>
      </c>
      <c r="CP214" s="17" t="str">
        <f>IFERROR(INDEX(피벗!$EZ$5:$GE$5,1,MATCH($CQ214,INDEX(피벗!$EZ:$GE,MATCH($E214,피벗!$EY:$EY,0),0),0)),"")</f>
        <v>기업메시징</v>
      </c>
      <c r="CQ214" s="23">
        <f>IFERROR(LARGE(INDEX(피벗!$EZ:$GE,MATCH(성장고객!$E214,피벗!$EY:$EY,0),0),5),"")</f>
        <v>50</v>
      </c>
      <c r="CR214" s="23">
        <f>IFERROR(INDEX(피벗!$GF:$GF,MATCH($E214,피벗!$EY:$EY,0)),"")</f>
        <v>1274628</v>
      </c>
    </row>
    <row r="215" spans="1:96" x14ac:dyDescent="0.45">
      <c r="A215" s="20" t="s">
        <v>982</v>
      </c>
      <c r="B215" s="20" t="s">
        <v>29</v>
      </c>
      <c r="C215" s="20" t="s">
        <v>30</v>
      </c>
      <c r="D215" s="20" t="s">
        <v>95</v>
      </c>
      <c r="E215" s="20" t="s">
        <v>994</v>
      </c>
      <c r="F215" s="21" t="s">
        <v>995</v>
      </c>
      <c r="G215" s="21" t="s">
        <v>1</v>
      </c>
      <c r="H215" s="21" t="s">
        <v>25</v>
      </c>
      <c r="I215" s="22" t="s">
        <v>33</v>
      </c>
      <c r="J215" s="22" t="s">
        <v>34</v>
      </c>
      <c r="K215" s="20" t="s">
        <v>25</v>
      </c>
      <c r="L215" s="20" t="s">
        <v>1316</v>
      </c>
      <c r="M215" s="20" t="s">
        <v>9</v>
      </c>
      <c r="N215" s="20" t="s">
        <v>9</v>
      </c>
      <c r="O215" s="21" t="s">
        <v>1372</v>
      </c>
      <c r="P215" s="21">
        <v>3</v>
      </c>
      <c r="Q215" s="21" t="s">
        <v>1347</v>
      </c>
      <c r="R215" s="21" t="s">
        <v>1320</v>
      </c>
      <c r="S215" s="21" t="s">
        <v>1321</v>
      </c>
      <c r="T215" s="21" t="s">
        <v>1316</v>
      </c>
      <c r="U215" s="21" t="s">
        <v>1373</v>
      </c>
      <c r="V215" s="21" t="s">
        <v>1374</v>
      </c>
      <c r="W215" s="20" t="s">
        <v>1375</v>
      </c>
      <c r="X215" s="21" t="s">
        <v>1376</v>
      </c>
      <c r="Y215" s="21" t="s">
        <v>1377</v>
      </c>
      <c r="Z215" s="21" t="s">
        <v>1378</v>
      </c>
      <c r="AA215" s="20">
        <v>13</v>
      </c>
      <c r="AB215" s="20" t="s">
        <v>1379</v>
      </c>
      <c r="AC215" s="21" t="s">
        <v>1380</v>
      </c>
      <c r="AD215" s="20" t="s">
        <v>1311</v>
      </c>
      <c r="AE215" s="16" t="str" cm="1">
        <f t="array" ref="AE215">IF(AF215="","",INDEX(전산회선!$E$4:$E$1141,_xlfn.AGGREGATE(15,6,ROW(전산회선!$E$4:$E$1141)-ROW(전산회선!$E$4)+1/((전산회선!$B$4:$B$1141=$E215)*(전산회선!$F$4:$F$1141=AF215)),1)))</f>
        <v>홈일반전화</v>
      </c>
      <c r="AF215" s="16">
        <f>IFERROR(IF(_xlfn.MAXIFS(전산회선!$F$4:$F$1141,전산회선!$B$4:$B$1141,$E215)=0,"",_xlfn.MAXIFS(전산회선!$F$4:$F$1141,전산회선!$B$4:$B$1141,$E215)),"")</f>
        <v>1</v>
      </c>
      <c r="AG215" s="16" t="str" cm="1">
        <f t="array" ref="AG215">IF(AH215="","",INDEX(전산회선!$E$4:$E$1141,_xlfn.AGGREGATE(15,6,ROW(전산회선!$E$4:$E$1141)-ROW(전산회선!$E$4)+1/((전산회선!$B$4:$B$1141=$E215)*(전산회선!$F$4:$F$1141=AH215)),1)))</f>
        <v/>
      </c>
      <c r="AH215" s="16" t="str">
        <f>IFERROR(IF(_xlfn.MAXIFS(전산회선!$F$4:$F$1141,전산회선!$B$4:$B$1141,$E215,전산회선!$F$4:$F$1141,"&lt;"&amp;AF215)=0,"",_xlfn.MAXIFS(전산회선!$F$4:$F$1141,전산회선!$B$4:$B$1141,$E215,전산회선!$F$4:$F$1141,"&lt;"&amp;AF215)),"")</f>
        <v/>
      </c>
      <c r="AI215" s="16" t="str" cm="1">
        <f t="array" ref="AI215">IF(AJ215="","",INDEX(전산회선!$E$4:$E$1141,_xlfn.AGGREGATE(15,6,ROW(전산회선!$E$4:$E$1141)-ROW(전산회선!$E$4)+1/((전산회선!$B$4:$B$1141=$E215)*(전산회선!$F$4:$F$1141=AJ215)),1)))</f>
        <v/>
      </c>
      <c r="AJ215" s="16" t="str">
        <f>IFERROR(IF(_xlfn.MAXIFS(전산회선!$F$4:$F$1141,전산회선!$B$4:$B$1141,$E215,전산회선!$F$4:$F$1141,"&lt;"&amp;AH215)=0,"",_xlfn.MAXIFS(전산회선!$F$4:$F$1141,전산회선!$B$4:$B$1141,$E215,전산회선!$F$4:$F$1141,"&lt;"&amp;AH215)),"")</f>
        <v/>
      </c>
      <c r="AK215" s="16" t="str" cm="1">
        <f t="array" ref="AK215">IF(AL215="","",INDEX(전산회선!$E$4:$E$1141,_xlfn.AGGREGATE(15,6,ROW(전산회선!$E$4:$E$1141)-ROW(전산회선!$E$4)+1/((전산회선!$B$4:$B$1141=$E215)*(전산회선!$F$4:$F$1141=AL215)),1)))</f>
        <v/>
      </c>
      <c r="AL215" s="16" t="str">
        <f>IFERROR(IF(_xlfn.MAXIFS(전산회선!$F$4:$F$1141,전산회선!$B$4:$B$1141,$E215,전산회선!$F$4:$F$1141,"&lt;"&amp;AJ215)=0,"",_xlfn.MAXIFS(전산회선!$F$4:$F$1141,전산회선!$B$4:$B$1141,$E215,전산회선!$F$4:$F$1141,"&lt;"&amp;AJ215)),"")</f>
        <v/>
      </c>
      <c r="AM215" s="16" t="str" cm="1">
        <f t="array" ref="AM215">IF(AN215="","",INDEX(전산회선!$E$4:$E$1141,_xlfn.AGGREGATE(15,6,ROW(전산회선!$E$4:$E$1141)-ROW(전산회선!$E$4)+1/((전산회선!$B$4:$B$1141=$E215)*(전산회선!$F$4:$F$1141=AN215)),1)))</f>
        <v/>
      </c>
      <c r="AN215" s="16" t="str">
        <f>IFERROR(IF(_xlfn.MAXIFS(전산회선!$F$4:$F$1141,전산회선!$B$4:$B$1141,$E215,전산회선!$F$4:$F$1141,"&lt;"&amp;AL215)=0,"",_xlfn.MAXIFS(전산회선!$F$4:$F$1141,전산회선!$B$4:$B$1141,$E215,전산회선!$F$4:$F$1141,"&lt;"&amp;AL215)),"")</f>
        <v/>
      </c>
      <c r="AO215" s="23">
        <v>48790</v>
      </c>
      <c r="AP215" s="23">
        <v>48790</v>
      </c>
      <c r="AQ215" s="23">
        <v>48790</v>
      </c>
      <c r="AR215" s="23">
        <v>48770</v>
      </c>
      <c r="AS215" s="23">
        <v>47760</v>
      </c>
      <c r="AT215" s="23">
        <v>47760</v>
      </c>
      <c r="AU215" s="23">
        <v>47760</v>
      </c>
      <c r="AV215" s="23">
        <v>47760</v>
      </c>
      <c r="AW215" s="23">
        <v>47760</v>
      </c>
      <c r="AX215" s="23">
        <v>47760</v>
      </c>
      <c r="AY215" s="23">
        <v>47760</v>
      </c>
      <c r="AZ215" s="23">
        <v>47760</v>
      </c>
      <c r="BA215" s="23">
        <v>48101.666666666664</v>
      </c>
      <c r="BB215" s="23">
        <f t="shared" si="21"/>
        <v>577220</v>
      </c>
      <c r="BC215" s="23">
        <v>0</v>
      </c>
      <c r="BD215" s="23">
        <v>0</v>
      </c>
      <c r="BE215" s="23">
        <v>0</v>
      </c>
      <c r="BF215" s="23">
        <v>0</v>
      </c>
      <c r="BG215" s="23">
        <v>0</v>
      </c>
      <c r="BH215" s="23">
        <v>0</v>
      </c>
      <c r="BI215" s="23">
        <v>0</v>
      </c>
      <c r="BJ215" s="23">
        <v>0</v>
      </c>
      <c r="BK215" s="23">
        <v>0</v>
      </c>
      <c r="BL215" s="23">
        <v>0</v>
      </c>
      <c r="BM215" s="23">
        <v>0</v>
      </c>
      <c r="BN215" s="23">
        <v>0</v>
      </c>
      <c r="BO215" s="23">
        <v>0</v>
      </c>
      <c r="BP215" s="23">
        <v>0</v>
      </c>
      <c r="BQ215" s="17" t="str">
        <f>IFERROR(INDEX(피벗!$BL$5:$CH$5,1,MATCH($BR215,INDEX(피벗!$BL:$CH,MATCH($E215,피벗!$BJ:$BJ,0),0),0)),"")</f>
        <v/>
      </c>
      <c r="BR215" s="23" t="str">
        <f>IFERROR(LARGE(INDEX(피벗!$BL:$CH,MATCH(성장고객!$E215,피벗!$BJ:$BJ,0),0),1),"")</f>
        <v/>
      </c>
      <c r="BS215" s="27" t="str">
        <f t="shared" si="22"/>
        <v/>
      </c>
      <c r="BT215" s="17" t="str">
        <f>IFERROR(INDEX(피벗!$BL$5:$CH$5,1,MATCH($BU215,INDEX(피벗!$BL:$CH,MATCH($E215,피벗!$BJ:$BJ,0),0),0)),"")</f>
        <v/>
      </c>
      <c r="BU215" s="23" t="str">
        <f>IFERROR(LARGE(INDEX(피벗!$BL:$CH,MATCH(성장고객!$E215,피벗!$BJ:$BJ,0),0),2),"")</f>
        <v/>
      </c>
      <c r="BV215" s="27" t="str">
        <f t="shared" si="23"/>
        <v/>
      </c>
      <c r="BW215" s="17" t="str">
        <f>IFERROR(INDEX(피벗!$BL$5:$CH$5,1,MATCH($BX215,INDEX(피벗!$BL:$CH,MATCH($E215,피벗!$BJ:$BJ,0),0),0)),"")</f>
        <v/>
      </c>
      <c r="BX215" s="23" t="str">
        <f>IFERROR(LARGE(INDEX(피벗!$BL:$CH,MATCH(성장고객!$E215,피벗!$BJ:$BJ,0),0),3),"")</f>
        <v/>
      </c>
      <c r="BY215" s="27" t="str">
        <f t="shared" si="24"/>
        <v/>
      </c>
      <c r="BZ215" s="17" t="str">
        <f>IFERROR(INDEX(피벗!$BL$5:$CH$5,1,MATCH($CA215,INDEX(피벗!$BL:$CH,MATCH($E215,피벗!$BJ:$BJ,0),0),0)),"")</f>
        <v/>
      </c>
      <c r="CA215" s="23" t="str">
        <f>IFERROR(LARGE(INDEX(피벗!$BL:$CH,MATCH(성장고객!$E215,피벗!$BJ:$BJ,0),0),4),"")</f>
        <v/>
      </c>
      <c r="CB215" s="27" t="str">
        <f t="shared" si="25"/>
        <v/>
      </c>
      <c r="CC215" s="17" t="str">
        <f>IFERROR(INDEX(피벗!$BL$5:$CH$5,1,MATCH($CD215,INDEX(피벗!$BL:$CH,MATCH($E215,피벗!$BJ:$BJ,0),0),0)),"")</f>
        <v/>
      </c>
      <c r="CD215" s="23" t="str">
        <f>IFERROR(LARGE(INDEX(피벗!$BL:$CH,MATCH(성장고객!$E215,피벗!$BJ:$BJ,0),0),5),"")</f>
        <v/>
      </c>
      <c r="CE215" s="27" t="str">
        <f t="shared" si="26"/>
        <v/>
      </c>
      <c r="CF215" s="23" t="str">
        <f>IFERROR(INDEX(피벗!$CI:$CI,MATCH($E215,피벗!$BJ:$BJ,0)),"")</f>
        <v/>
      </c>
      <c r="CG215" s="25" t="str">
        <f t="shared" si="27"/>
        <v/>
      </c>
      <c r="CH215" s="17" t="str">
        <f>IFERROR(INDEX(피벗!$EZ$5:$GE$5,1,MATCH($CI215,INDEX(피벗!$EZ:$GE,MATCH($E215,피벗!$EY:$EY,0),0),0)),"")</f>
        <v>MeGA인터넷</v>
      </c>
      <c r="CI215" s="23">
        <f>IFERROR(LARGE(INDEX(피벗!$EZ:$GE,MATCH(성장고객!$E215,피벗!$EY:$EY,0),0),1),"")</f>
        <v>242460</v>
      </c>
      <c r="CJ215" s="17" t="str">
        <f>IFERROR(INDEX(피벗!$EZ$5:$GE$5,1,MATCH($CK215,INDEX(피벗!$EZ:$GE,MATCH($E215,피벗!$EY:$EY,0),0),0)),"")</f>
        <v>GTV</v>
      </c>
      <c r="CK215" s="23">
        <f>IFERROR(LARGE(INDEX(피벗!$EZ:$GE,MATCH(성장고객!$E215,피벗!$EY:$EY,0),0),2),"")</f>
        <v>181640</v>
      </c>
      <c r="CL215" s="17" t="str">
        <f>IFERROR(INDEX(피벗!$EZ$5:$GE$5,1,MATCH($CM215,INDEX(피벗!$EZ:$GE,MATCH($E215,피벗!$EY:$EY,0),0),0)),"")</f>
        <v>홈일반전화</v>
      </c>
      <c r="CM215" s="23">
        <f>IFERROR(LARGE(INDEX(피벗!$EZ:$GE,MATCH(성장고객!$E215,피벗!$EY:$EY,0),0),3),"")</f>
        <v>59999.399999999987</v>
      </c>
      <c r="CN215" s="17" t="str">
        <f>IFERROR(INDEX(피벗!$EZ$5:$GE$5,1,MATCH($CO215,INDEX(피벗!$EZ:$GE,MATCH($E215,피벗!$EY:$EY,0),0),0)),"")</f>
        <v>홈지능망</v>
      </c>
      <c r="CO215" s="23">
        <f>IFERROR(LARGE(INDEX(피벗!$EZ:$GE,MATCH(성장고객!$E215,피벗!$EY:$EY,0),0),4),"")</f>
        <v>45120.600000000006</v>
      </c>
      <c r="CP215" s="17" t="str">
        <f>IFERROR(INDEX(피벗!$EZ$5:$GE$5,1,MATCH($CQ215,INDEX(피벗!$EZ:$GE,MATCH($E215,피벗!$EY:$EY,0),0),0)),"")</f>
        <v>기가지니 TV</v>
      </c>
      <c r="CQ215" s="23">
        <f>IFERROR(LARGE(INDEX(피벗!$EZ:$GE,MATCH(성장고객!$E215,피벗!$EY:$EY,0),0),5),"")</f>
        <v>36000</v>
      </c>
      <c r="CR215" s="23">
        <f>IFERROR(INDEX(피벗!$GF:$GF,MATCH($E215,피벗!$EY:$EY,0)),"")</f>
        <v>577220</v>
      </c>
    </row>
    <row r="216" spans="1:96" x14ac:dyDescent="0.45">
      <c r="A216" s="20" t="s">
        <v>982</v>
      </c>
      <c r="B216" s="20" t="s">
        <v>26</v>
      </c>
      <c r="C216" s="20" t="s">
        <v>104</v>
      </c>
      <c r="D216" s="20" t="s">
        <v>1199</v>
      </c>
      <c r="E216" s="20" t="s">
        <v>888</v>
      </c>
      <c r="F216" s="21" t="s">
        <v>889</v>
      </c>
      <c r="G216" s="21" t="s">
        <v>1</v>
      </c>
      <c r="H216" s="21" t="s">
        <v>0</v>
      </c>
      <c r="I216" s="22" t="s">
        <v>890</v>
      </c>
      <c r="J216" s="22" t="s">
        <v>891</v>
      </c>
      <c r="K216" s="20" t="s">
        <v>0</v>
      </c>
      <c r="L216" s="20" t="s">
        <v>1316</v>
      </c>
      <c r="M216" s="20" t="s">
        <v>1311</v>
      </c>
      <c r="N216" s="20" t="s">
        <v>1317</v>
      </c>
      <c r="O216" s="21" t="s">
        <v>2249</v>
      </c>
      <c r="P216" s="21">
        <v>11</v>
      </c>
      <c r="Q216" s="21" t="s">
        <v>1347</v>
      </c>
      <c r="R216" s="21" t="s">
        <v>1320</v>
      </c>
      <c r="S216" s="21" t="s">
        <v>1321</v>
      </c>
      <c r="T216" s="21" t="s">
        <v>1316</v>
      </c>
      <c r="U216" s="21" t="s">
        <v>2250</v>
      </c>
      <c r="V216" s="21" t="s">
        <v>2251</v>
      </c>
      <c r="W216" s="20" t="s">
        <v>2252</v>
      </c>
      <c r="X216" s="21" t="s">
        <v>2253</v>
      </c>
      <c r="Y216" s="21" t="s">
        <v>2254</v>
      </c>
      <c r="Z216" s="21" t="s">
        <v>2255</v>
      </c>
      <c r="AA216" s="20">
        <v>12</v>
      </c>
      <c r="AB216" s="20" t="s">
        <v>1579</v>
      </c>
      <c r="AC216" s="21" t="s">
        <v>2256</v>
      </c>
      <c r="AD216" s="20" t="s">
        <v>1311</v>
      </c>
      <c r="AE216" s="16" t="str" cm="1">
        <f t="array" ref="AE216">IF(AF216="","",INDEX(전산회선!$E$4:$E$1141,_xlfn.AGGREGATE(15,6,ROW(전산회선!$E$4:$E$1141)-ROW(전산회선!$E$4)+1/((전산회선!$B$4:$B$1141=$E216)*(전산회선!$F$4:$F$1141=AF216)),1)))</f>
        <v>기업인터넷전화</v>
      </c>
      <c r="AF216" s="16">
        <f>IFERROR(IF(_xlfn.MAXIFS(전산회선!$F$4:$F$1141,전산회선!$B$4:$B$1141,$E216)=0,"",_xlfn.MAXIFS(전산회선!$F$4:$F$1141,전산회선!$B$4:$B$1141,$E216)),"")</f>
        <v>4</v>
      </c>
      <c r="AG216" s="16" t="str" cm="1">
        <f t="array" ref="AG216">IF(AH216="","",INDEX(전산회선!$E$4:$E$1141,_xlfn.AGGREGATE(15,6,ROW(전산회선!$E$4:$E$1141)-ROW(전산회선!$E$4)+1/((전산회선!$B$4:$B$1141=$E216)*(전산회선!$F$4:$F$1141=AH216)),1)))</f>
        <v>GiGA인터넷</v>
      </c>
      <c r="AH216" s="16">
        <f>IFERROR(IF(_xlfn.MAXIFS(전산회선!$F$4:$F$1141,전산회선!$B$4:$B$1141,$E216,전산회선!$F$4:$F$1141,"&lt;"&amp;AF216)=0,"",_xlfn.MAXIFS(전산회선!$F$4:$F$1141,전산회선!$B$4:$B$1141,$E216,전산회선!$F$4:$F$1141,"&lt;"&amp;AF216)),"")</f>
        <v>2</v>
      </c>
      <c r="AI216" s="16" t="str" cm="1">
        <f t="array" ref="AI216">IF(AJ216="","",INDEX(전산회선!$E$4:$E$1141,_xlfn.AGGREGATE(15,6,ROW(전산회선!$E$4:$E$1141)-ROW(전산회선!$E$4)+1/((전산회선!$B$4:$B$1141=$E216)*(전산회선!$F$4:$F$1141=AJ216)),1)))</f>
        <v>GTV</v>
      </c>
      <c r="AJ216" s="16">
        <f>IFERROR(IF(_xlfn.MAXIFS(전산회선!$F$4:$F$1141,전산회선!$B$4:$B$1141,$E216,전산회선!$F$4:$F$1141,"&lt;"&amp;AH216)=0,"",_xlfn.MAXIFS(전산회선!$F$4:$F$1141,전산회선!$B$4:$B$1141,$E216,전산회선!$F$4:$F$1141,"&lt;"&amp;AH216)),"")</f>
        <v>1</v>
      </c>
      <c r="AK216" s="16" t="str" cm="1">
        <f t="array" ref="AK216">IF(AL216="","",INDEX(전산회선!$E$4:$E$1141,_xlfn.AGGREGATE(15,6,ROW(전산회선!$E$4:$E$1141)-ROW(전산회선!$E$4)+1/((전산회선!$B$4:$B$1141=$E216)*(전산회선!$F$4:$F$1141=AL216)),1)))</f>
        <v/>
      </c>
      <c r="AL216" s="16" t="str">
        <f>IFERROR(IF(_xlfn.MAXIFS(전산회선!$F$4:$F$1141,전산회선!$B$4:$B$1141,$E216,전산회선!$F$4:$F$1141,"&lt;"&amp;AJ216)=0,"",_xlfn.MAXIFS(전산회선!$F$4:$F$1141,전산회선!$B$4:$B$1141,$E216,전산회선!$F$4:$F$1141,"&lt;"&amp;AJ216)),"")</f>
        <v/>
      </c>
      <c r="AM216" s="16" t="str" cm="1">
        <f t="array" ref="AM216">IF(AN216="","",INDEX(전산회선!$E$4:$E$1141,_xlfn.AGGREGATE(15,6,ROW(전산회선!$E$4:$E$1141)-ROW(전산회선!$E$4)+1/((전산회선!$B$4:$B$1141=$E216)*(전산회선!$F$4:$F$1141=AN216)),1)))</f>
        <v/>
      </c>
      <c r="AN216" s="16" t="str">
        <f>IFERROR(IF(_xlfn.MAXIFS(전산회선!$F$4:$F$1141,전산회선!$B$4:$B$1141,$E216,전산회선!$F$4:$F$1141,"&lt;"&amp;AL216)=0,"",_xlfn.MAXIFS(전산회선!$F$4:$F$1141,전산회선!$B$4:$B$1141,$E216,전산회선!$F$4:$F$1141,"&lt;"&amp;AL216)),"")</f>
        <v/>
      </c>
      <c r="AO216" s="23">
        <v>140381</v>
      </c>
      <c r="AP216" s="23">
        <v>134554</v>
      </c>
      <c r="AQ216" s="23">
        <v>141571</v>
      </c>
      <c r="AR216" s="23">
        <v>132947</v>
      </c>
      <c r="AS216" s="23">
        <v>112491</v>
      </c>
      <c r="AT216" s="23">
        <v>115582</v>
      </c>
      <c r="AU216" s="23">
        <v>106197</v>
      </c>
      <c r="AV216" s="23">
        <v>109476</v>
      </c>
      <c r="AW216" s="23">
        <v>137602</v>
      </c>
      <c r="AX216" s="23">
        <v>110700</v>
      </c>
      <c r="AY216" s="23">
        <v>108957</v>
      </c>
      <c r="AZ216" s="23">
        <v>108169</v>
      </c>
      <c r="BA216" s="23">
        <v>121552.25</v>
      </c>
      <c r="BB216" s="23">
        <f t="shared" si="21"/>
        <v>1458627</v>
      </c>
      <c r="BC216" s="23">
        <v>0</v>
      </c>
      <c r="BD216" s="23">
        <v>0</v>
      </c>
      <c r="BE216" s="23">
        <v>0</v>
      </c>
      <c r="BF216" s="23">
        <v>0</v>
      </c>
      <c r="BG216" s="23">
        <v>0</v>
      </c>
      <c r="BH216" s="23">
        <v>0</v>
      </c>
      <c r="BI216" s="23">
        <v>0</v>
      </c>
      <c r="BJ216" s="23">
        <v>0</v>
      </c>
      <c r="BK216" s="23">
        <v>0</v>
      </c>
      <c r="BL216" s="23">
        <v>0</v>
      </c>
      <c r="BM216" s="23">
        <v>0</v>
      </c>
      <c r="BN216" s="23">
        <v>0</v>
      </c>
      <c r="BO216" s="23">
        <v>0</v>
      </c>
      <c r="BP216" s="23">
        <v>0</v>
      </c>
      <c r="BQ216" s="17" t="str">
        <f>IFERROR(INDEX(피벗!$BL$5:$CH$5,1,MATCH($BR216,INDEX(피벗!$BL:$CH,MATCH($E216,피벗!$BJ:$BJ,0),0),0)),"")</f>
        <v/>
      </c>
      <c r="BR216" s="23" t="str">
        <f>IFERROR(LARGE(INDEX(피벗!$BL:$CH,MATCH(성장고객!$E216,피벗!$BJ:$BJ,0),0),1),"")</f>
        <v/>
      </c>
      <c r="BS216" s="27" t="str">
        <f t="shared" si="22"/>
        <v/>
      </c>
      <c r="BT216" s="17" t="str">
        <f>IFERROR(INDEX(피벗!$BL$5:$CH$5,1,MATCH($BU216,INDEX(피벗!$BL:$CH,MATCH($E216,피벗!$BJ:$BJ,0),0),0)),"")</f>
        <v/>
      </c>
      <c r="BU216" s="23" t="str">
        <f>IFERROR(LARGE(INDEX(피벗!$BL:$CH,MATCH(성장고객!$E216,피벗!$BJ:$BJ,0),0),2),"")</f>
        <v/>
      </c>
      <c r="BV216" s="27" t="str">
        <f t="shared" si="23"/>
        <v/>
      </c>
      <c r="BW216" s="17" t="str">
        <f>IFERROR(INDEX(피벗!$BL$5:$CH$5,1,MATCH($BX216,INDEX(피벗!$BL:$CH,MATCH($E216,피벗!$BJ:$BJ,0),0),0)),"")</f>
        <v/>
      </c>
      <c r="BX216" s="23" t="str">
        <f>IFERROR(LARGE(INDEX(피벗!$BL:$CH,MATCH(성장고객!$E216,피벗!$BJ:$BJ,0),0),3),"")</f>
        <v/>
      </c>
      <c r="BY216" s="27" t="str">
        <f t="shared" si="24"/>
        <v/>
      </c>
      <c r="BZ216" s="17" t="str">
        <f>IFERROR(INDEX(피벗!$BL$5:$CH$5,1,MATCH($CA216,INDEX(피벗!$BL:$CH,MATCH($E216,피벗!$BJ:$BJ,0),0),0)),"")</f>
        <v/>
      </c>
      <c r="CA216" s="23" t="str">
        <f>IFERROR(LARGE(INDEX(피벗!$BL:$CH,MATCH(성장고객!$E216,피벗!$BJ:$BJ,0),0),4),"")</f>
        <v/>
      </c>
      <c r="CB216" s="27" t="str">
        <f t="shared" si="25"/>
        <v/>
      </c>
      <c r="CC216" s="17" t="str">
        <f>IFERROR(INDEX(피벗!$BL$5:$CH$5,1,MATCH($CD216,INDEX(피벗!$BL:$CH,MATCH($E216,피벗!$BJ:$BJ,0),0),0)),"")</f>
        <v/>
      </c>
      <c r="CD216" s="23" t="str">
        <f>IFERROR(LARGE(INDEX(피벗!$BL:$CH,MATCH(성장고객!$E216,피벗!$BJ:$BJ,0),0),5),"")</f>
        <v/>
      </c>
      <c r="CE216" s="27" t="str">
        <f t="shared" si="26"/>
        <v/>
      </c>
      <c r="CF216" s="23" t="str">
        <f>IFERROR(INDEX(피벗!$CI:$CI,MATCH($E216,피벗!$BJ:$BJ,0)),"")</f>
        <v/>
      </c>
      <c r="CG216" s="25" t="str">
        <f t="shared" si="27"/>
        <v/>
      </c>
      <c r="CH216" s="17" t="str">
        <f>IFERROR(INDEX(피벗!$EZ$5:$GE$5,1,MATCH($CI216,INDEX(피벗!$EZ:$GE,MATCH($E216,피벗!$EY:$EY,0),0),0)),"")</f>
        <v>GiGA인터넷</v>
      </c>
      <c r="CI216" s="23">
        <f>IFERROR(LARGE(INDEX(피벗!$EZ:$GE,MATCH(성장고객!$E216,피벗!$EY:$EY,0),0),1),"")</f>
        <v>591600</v>
      </c>
      <c r="CJ216" s="17" t="str">
        <f>IFERROR(INDEX(피벗!$EZ$5:$GE$5,1,MATCH($CK216,INDEX(피벗!$EZ:$GE,MATCH($E216,피벗!$EY:$EY,0),0),0)),"")</f>
        <v>기업인터넷전화</v>
      </c>
      <c r="CK216" s="23">
        <f>IFERROR(LARGE(INDEX(피벗!$EZ:$GE,MATCH(성장고객!$E216,피벗!$EY:$EY,0),0),2),"")</f>
        <v>307431</v>
      </c>
      <c r="CL216" s="17" t="str">
        <f>IFERROR(INDEX(피벗!$EZ$5:$GE$5,1,MATCH($CM216,INDEX(피벗!$EZ:$GE,MATCH($E216,피벗!$EY:$EY,0),0),0)),"")</f>
        <v>GTV Biz</v>
      </c>
      <c r="CM216" s="23">
        <f>IFERROR(LARGE(INDEX(피벗!$EZ:$GE,MATCH(성장고객!$E216,피벗!$EY:$EY,0),0),3),"")</f>
        <v>201520</v>
      </c>
      <c r="CN216" s="17" t="str">
        <f>IFERROR(INDEX(피벗!$EZ$5:$GE$5,1,MATCH($CO216,INDEX(피벗!$EZ:$GE,MATCH($E216,피벗!$EY:$EY,0),0),0)),"")</f>
        <v>GTV</v>
      </c>
      <c r="CO216" s="23">
        <f>IFERROR(LARGE(INDEX(피벗!$EZ:$GE,MATCH(성장고객!$E216,피벗!$EY:$EY,0),0),4),"")</f>
        <v>122464</v>
      </c>
      <c r="CP216" s="17" t="str">
        <f>IFERROR(INDEX(피벗!$EZ$5:$GE$5,1,MATCH($CQ216,INDEX(피벗!$EZ:$GE,MATCH($E216,피벗!$EY:$EY,0),0),0)),"")</f>
        <v>인터넷부가</v>
      </c>
      <c r="CQ216" s="23">
        <f>IFERROR(LARGE(INDEX(피벗!$EZ:$GE,MATCH(성장고객!$E216,피벗!$EY:$EY,0),0),5),"")</f>
        <v>95112</v>
      </c>
      <c r="CR216" s="23">
        <f>IFERROR(INDEX(피벗!$GF:$GF,MATCH($E216,피벗!$EY:$EY,0)),"")</f>
        <v>1458627</v>
      </c>
    </row>
    <row r="217" spans="1:96" x14ac:dyDescent="0.45">
      <c r="A217" s="20" t="s">
        <v>982</v>
      </c>
      <c r="B217" s="20" t="s">
        <v>701</v>
      </c>
      <c r="C217" s="20" t="s">
        <v>30</v>
      </c>
      <c r="D217" s="20" t="s">
        <v>1149</v>
      </c>
      <c r="E217" s="20" t="s">
        <v>1157</v>
      </c>
      <c r="F217" s="21" t="s">
        <v>1158</v>
      </c>
      <c r="G217" s="21" t="s">
        <v>1</v>
      </c>
      <c r="H217" s="21" t="s">
        <v>0</v>
      </c>
      <c r="I217" s="22" t="s">
        <v>1159</v>
      </c>
      <c r="J217" s="22" t="s">
        <v>1160</v>
      </c>
      <c r="K217" s="20" t="s">
        <v>0</v>
      </c>
      <c r="L217" s="20" t="s">
        <v>1316</v>
      </c>
      <c r="M217" s="20" t="s">
        <v>1356</v>
      </c>
      <c r="N217" s="20" t="s">
        <v>1336</v>
      </c>
      <c r="O217" s="21" t="s">
        <v>1983</v>
      </c>
      <c r="P217" s="21">
        <v>3</v>
      </c>
      <c r="Q217" s="21" t="s">
        <v>9</v>
      </c>
      <c r="R217" s="21" t="s">
        <v>1320</v>
      </c>
      <c r="S217" s="21" t="s">
        <v>1321</v>
      </c>
      <c r="T217" s="21" t="s">
        <v>1316</v>
      </c>
      <c r="U217" s="21" t="s">
        <v>1970</v>
      </c>
      <c r="V217" s="21" t="s">
        <v>1984</v>
      </c>
      <c r="W217" s="20" t="s">
        <v>9</v>
      </c>
      <c r="X217" s="21" t="s">
        <v>9</v>
      </c>
      <c r="Y217" s="21" t="s">
        <v>1985</v>
      </c>
      <c r="Z217" s="21" t="s">
        <v>1986</v>
      </c>
      <c r="AA217" s="20">
        <v>0</v>
      </c>
      <c r="AB217" s="20" t="s">
        <v>9</v>
      </c>
      <c r="AC217" s="21" t="s">
        <v>1987</v>
      </c>
      <c r="AD217" s="20" t="s">
        <v>1311</v>
      </c>
      <c r="AE217" s="16" t="str" cm="1">
        <f t="array" ref="AE217">IF(AF217="","",INDEX(전산회선!$E$4:$E$1141,_xlfn.AGGREGATE(15,6,ROW(전산회선!$E$4:$E$1141)-ROW(전산회선!$E$4)+1/((전산회선!$B$4:$B$1141=$E217)*(전산회선!$F$4:$F$1141=AF217)),1)))</f>
        <v>홈일반전화</v>
      </c>
      <c r="AF217" s="16">
        <f>IFERROR(IF(_xlfn.MAXIFS(전산회선!$F$4:$F$1141,전산회선!$B$4:$B$1141,$E217)=0,"",_xlfn.MAXIFS(전산회선!$F$4:$F$1141,전산회선!$B$4:$B$1141,$E217)),"")</f>
        <v>2</v>
      </c>
      <c r="AG217" s="16" t="str" cm="1">
        <f t="array" ref="AG217">IF(AH217="","",INDEX(전산회선!$E$4:$E$1141,_xlfn.AGGREGATE(15,6,ROW(전산회선!$E$4:$E$1141)-ROW(전산회선!$E$4)+1/((전산회선!$B$4:$B$1141=$E217)*(전산회선!$F$4:$F$1141=AH217)),1)))</f>
        <v>GiGA인터넷</v>
      </c>
      <c r="AH217" s="16">
        <f>IFERROR(IF(_xlfn.MAXIFS(전산회선!$F$4:$F$1141,전산회선!$B$4:$B$1141,$E217,전산회선!$F$4:$F$1141,"&lt;"&amp;AF217)=0,"",_xlfn.MAXIFS(전산회선!$F$4:$F$1141,전산회선!$B$4:$B$1141,$E217,전산회선!$F$4:$F$1141,"&lt;"&amp;AF217)),"")</f>
        <v>1</v>
      </c>
      <c r="AI217" s="16" t="str" cm="1">
        <f t="array" ref="AI217">IF(AJ217="","",INDEX(전산회선!$E$4:$E$1141,_xlfn.AGGREGATE(15,6,ROW(전산회선!$E$4:$E$1141)-ROW(전산회선!$E$4)+1/((전산회선!$B$4:$B$1141=$E217)*(전산회선!$F$4:$F$1141=AJ217)),1)))</f>
        <v/>
      </c>
      <c r="AJ217" s="16" t="str">
        <f>IFERROR(IF(_xlfn.MAXIFS(전산회선!$F$4:$F$1141,전산회선!$B$4:$B$1141,$E217,전산회선!$F$4:$F$1141,"&lt;"&amp;AH217)=0,"",_xlfn.MAXIFS(전산회선!$F$4:$F$1141,전산회선!$B$4:$B$1141,$E217,전산회선!$F$4:$F$1141,"&lt;"&amp;AH217)),"")</f>
        <v/>
      </c>
      <c r="AK217" s="16" t="str" cm="1">
        <f t="array" ref="AK217">IF(AL217="","",INDEX(전산회선!$E$4:$E$1141,_xlfn.AGGREGATE(15,6,ROW(전산회선!$E$4:$E$1141)-ROW(전산회선!$E$4)+1/((전산회선!$B$4:$B$1141=$E217)*(전산회선!$F$4:$F$1141=AL217)),1)))</f>
        <v/>
      </c>
      <c r="AL217" s="16" t="str">
        <f>IFERROR(IF(_xlfn.MAXIFS(전산회선!$F$4:$F$1141,전산회선!$B$4:$B$1141,$E217,전산회선!$F$4:$F$1141,"&lt;"&amp;AJ217)=0,"",_xlfn.MAXIFS(전산회선!$F$4:$F$1141,전산회선!$B$4:$B$1141,$E217,전산회선!$F$4:$F$1141,"&lt;"&amp;AJ217)),"")</f>
        <v/>
      </c>
      <c r="AM217" s="16" t="str" cm="1">
        <f t="array" ref="AM217">IF(AN217="","",INDEX(전산회선!$E$4:$E$1141,_xlfn.AGGREGATE(15,6,ROW(전산회선!$E$4:$E$1141)-ROW(전산회선!$E$4)+1/((전산회선!$B$4:$B$1141=$E217)*(전산회선!$F$4:$F$1141=AN217)),1)))</f>
        <v/>
      </c>
      <c r="AN217" s="16" t="str">
        <f>IFERROR(IF(_xlfn.MAXIFS(전산회선!$F$4:$F$1141,전산회선!$B$4:$B$1141,$E217,전산회선!$F$4:$F$1141,"&lt;"&amp;AL217)=0,"",_xlfn.MAXIFS(전산회선!$F$4:$F$1141,전산회선!$B$4:$B$1141,$E217,전산회선!$F$4:$F$1141,"&lt;"&amp;AL217)),"")</f>
        <v/>
      </c>
      <c r="AO217" s="23">
        <v>38855</v>
      </c>
      <c r="AP217" s="23">
        <v>38145</v>
      </c>
      <c r="AQ217" s="23">
        <v>39822</v>
      </c>
      <c r="AR217" s="23">
        <v>38561</v>
      </c>
      <c r="AS217" s="23">
        <v>38232</v>
      </c>
      <c r="AT217" s="23">
        <v>39984</v>
      </c>
      <c r="AU217" s="23">
        <v>38043</v>
      </c>
      <c r="AV217" s="23">
        <v>38420</v>
      </c>
      <c r="AW217" s="23">
        <v>38816</v>
      </c>
      <c r="AX217" s="23">
        <v>38430</v>
      </c>
      <c r="AY217" s="23">
        <v>38638</v>
      </c>
      <c r="AZ217" s="23">
        <v>39065</v>
      </c>
      <c r="BA217" s="23">
        <v>38750.916666666664</v>
      </c>
      <c r="BB217" s="23">
        <f t="shared" si="21"/>
        <v>465011</v>
      </c>
      <c r="BC217" s="23">
        <v>0</v>
      </c>
      <c r="BD217" s="23">
        <v>0</v>
      </c>
      <c r="BE217" s="23">
        <v>0</v>
      </c>
      <c r="BF217" s="23">
        <v>0</v>
      </c>
      <c r="BG217" s="23">
        <v>0</v>
      </c>
      <c r="BH217" s="23">
        <v>0</v>
      </c>
      <c r="BI217" s="23">
        <v>0</v>
      </c>
      <c r="BJ217" s="23">
        <v>0</v>
      </c>
      <c r="BK217" s="23">
        <v>0</v>
      </c>
      <c r="BL217" s="23">
        <v>0</v>
      </c>
      <c r="BM217" s="23">
        <v>0</v>
      </c>
      <c r="BN217" s="23">
        <v>0</v>
      </c>
      <c r="BO217" s="23">
        <v>0</v>
      </c>
      <c r="BP217" s="23">
        <v>0</v>
      </c>
      <c r="BQ217" s="17" t="str">
        <f>IFERROR(INDEX(피벗!$BL$5:$CH$5,1,MATCH($BR217,INDEX(피벗!$BL:$CH,MATCH($E217,피벗!$BJ:$BJ,0),0),0)),"")</f>
        <v/>
      </c>
      <c r="BR217" s="23" t="str">
        <f>IFERROR(LARGE(INDEX(피벗!$BL:$CH,MATCH(성장고객!$E217,피벗!$BJ:$BJ,0),0),1),"")</f>
        <v/>
      </c>
      <c r="BS217" s="27" t="str">
        <f t="shared" si="22"/>
        <v/>
      </c>
      <c r="BT217" s="17" t="str">
        <f>IFERROR(INDEX(피벗!$BL$5:$CH$5,1,MATCH($BU217,INDEX(피벗!$BL:$CH,MATCH($E217,피벗!$BJ:$BJ,0),0),0)),"")</f>
        <v/>
      </c>
      <c r="BU217" s="23" t="str">
        <f>IFERROR(LARGE(INDEX(피벗!$BL:$CH,MATCH(성장고객!$E217,피벗!$BJ:$BJ,0),0),2),"")</f>
        <v/>
      </c>
      <c r="BV217" s="27" t="str">
        <f t="shared" si="23"/>
        <v/>
      </c>
      <c r="BW217" s="17" t="str">
        <f>IFERROR(INDEX(피벗!$BL$5:$CH$5,1,MATCH($BX217,INDEX(피벗!$BL:$CH,MATCH($E217,피벗!$BJ:$BJ,0),0),0)),"")</f>
        <v/>
      </c>
      <c r="BX217" s="23" t="str">
        <f>IFERROR(LARGE(INDEX(피벗!$BL:$CH,MATCH(성장고객!$E217,피벗!$BJ:$BJ,0),0),3),"")</f>
        <v/>
      </c>
      <c r="BY217" s="27" t="str">
        <f t="shared" si="24"/>
        <v/>
      </c>
      <c r="BZ217" s="17" t="str">
        <f>IFERROR(INDEX(피벗!$BL$5:$CH$5,1,MATCH($CA217,INDEX(피벗!$BL:$CH,MATCH($E217,피벗!$BJ:$BJ,0),0),0)),"")</f>
        <v/>
      </c>
      <c r="CA217" s="23" t="str">
        <f>IFERROR(LARGE(INDEX(피벗!$BL:$CH,MATCH(성장고객!$E217,피벗!$BJ:$BJ,0),0),4),"")</f>
        <v/>
      </c>
      <c r="CB217" s="27" t="str">
        <f t="shared" si="25"/>
        <v/>
      </c>
      <c r="CC217" s="17" t="str">
        <f>IFERROR(INDEX(피벗!$BL$5:$CH$5,1,MATCH($CD217,INDEX(피벗!$BL:$CH,MATCH($E217,피벗!$BJ:$BJ,0),0),0)),"")</f>
        <v/>
      </c>
      <c r="CD217" s="23" t="str">
        <f>IFERROR(LARGE(INDEX(피벗!$BL:$CH,MATCH(성장고객!$E217,피벗!$BJ:$BJ,0),0),5),"")</f>
        <v/>
      </c>
      <c r="CE217" s="27" t="str">
        <f t="shared" si="26"/>
        <v/>
      </c>
      <c r="CF217" s="23" t="str">
        <f>IFERROR(INDEX(피벗!$CI:$CI,MATCH($E217,피벗!$BJ:$BJ,0)),"")</f>
        <v/>
      </c>
      <c r="CG217" s="25" t="str">
        <f t="shared" si="27"/>
        <v/>
      </c>
      <c r="CH217" s="17" t="str">
        <f>IFERROR(INDEX(피벗!$EZ$5:$GE$5,1,MATCH($CI217,INDEX(피벗!$EZ:$GE,MATCH($E217,피벗!$EY:$EY,0),0),0)),"")</f>
        <v>GiGA인터넷</v>
      </c>
      <c r="CI217" s="23">
        <f>IFERROR(LARGE(INDEX(피벗!$EZ:$GE,MATCH(성장고객!$E217,피벗!$EY:$EY,0),0),1),"")</f>
        <v>336000</v>
      </c>
      <c r="CJ217" s="17" t="str">
        <f>IFERROR(INDEX(피벗!$EZ$5:$GE$5,1,MATCH($CK217,INDEX(피벗!$EZ:$GE,MATCH($E217,피벗!$EY:$EY,0),0),0)),"")</f>
        <v>홈일반전화</v>
      </c>
      <c r="CK217" s="23">
        <f>IFERROR(LARGE(INDEX(피벗!$EZ:$GE,MATCH(성장고객!$E217,피벗!$EY:$EY,0),0),2),"")</f>
        <v>102611</v>
      </c>
      <c r="CL217" s="17" t="str">
        <f>IFERROR(INDEX(피벗!$EZ$5:$GE$5,1,MATCH($CM217,INDEX(피벗!$EZ:$GE,MATCH($E217,피벗!$EY:$EY,0),0),0)),"")</f>
        <v>홈지능망</v>
      </c>
      <c r="CM217" s="23">
        <f>IFERROR(LARGE(INDEX(피벗!$EZ:$GE,MATCH(성장고객!$E217,피벗!$EY:$EY,0),0),3),"")</f>
        <v>26400</v>
      </c>
      <c r="CN217" s="17" t="str">
        <f>IFERROR(INDEX(피벗!$EZ$5:$GE$5,1,MATCH($CO217,INDEX(피벗!$EZ:$GE,MATCH($E217,피벗!$EY:$EY,0),0),0)),"")</f>
        <v/>
      </c>
      <c r="CO217" s="23" t="str">
        <f>IFERROR(LARGE(INDEX(피벗!$EZ:$GE,MATCH(성장고객!$E217,피벗!$EY:$EY,0),0),4),"")</f>
        <v/>
      </c>
      <c r="CP217" s="17" t="str">
        <f>IFERROR(INDEX(피벗!$EZ$5:$GE$5,1,MATCH($CQ217,INDEX(피벗!$EZ:$GE,MATCH($E217,피벗!$EY:$EY,0),0),0)),"")</f>
        <v/>
      </c>
      <c r="CQ217" s="23" t="str">
        <f>IFERROR(LARGE(INDEX(피벗!$EZ:$GE,MATCH(성장고객!$E217,피벗!$EY:$EY,0),0),5),"")</f>
        <v/>
      </c>
      <c r="CR217" s="23">
        <f>IFERROR(INDEX(피벗!$GF:$GF,MATCH($E217,피벗!$EY:$EY,0)),"")</f>
        <v>465011</v>
      </c>
    </row>
    <row r="218" spans="1:96" x14ac:dyDescent="0.45">
      <c r="A218" s="20" t="s">
        <v>982</v>
      </c>
      <c r="B218" s="20" t="s">
        <v>701</v>
      </c>
      <c r="C218" s="20" t="s">
        <v>30</v>
      </c>
      <c r="D218" s="20" t="s">
        <v>1149</v>
      </c>
      <c r="E218" s="20" t="s">
        <v>1181</v>
      </c>
      <c r="F218" s="21" t="s">
        <v>1182</v>
      </c>
      <c r="G218" s="21" t="s">
        <v>1</v>
      </c>
      <c r="H218" s="21" t="s">
        <v>0</v>
      </c>
      <c r="I218" s="22" t="s">
        <v>1183</v>
      </c>
      <c r="J218" s="22" t="s">
        <v>1184</v>
      </c>
      <c r="K218" s="20" t="s">
        <v>0</v>
      </c>
      <c r="L218" s="20" t="s">
        <v>1316</v>
      </c>
      <c r="M218" s="20" t="s">
        <v>1755</v>
      </c>
      <c r="N218" s="20" t="s">
        <v>1336</v>
      </c>
      <c r="O218" s="21" t="s">
        <v>2048</v>
      </c>
      <c r="P218" s="21">
        <v>2</v>
      </c>
      <c r="Q218" s="21" t="s">
        <v>1358</v>
      </c>
      <c r="R218" s="21" t="s">
        <v>1320</v>
      </c>
      <c r="S218" s="21" t="s">
        <v>1321</v>
      </c>
      <c r="T218" s="21" t="s">
        <v>1316</v>
      </c>
      <c r="U218" s="21" t="s">
        <v>2029</v>
      </c>
      <c r="V218" s="21" t="s">
        <v>2049</v>
      </c>
      <c r="W218" s="20" t="s">
        <v>2050</v>
      </c>
      <c r="X218" s="21" t="s">
        <v>2051</v>
      </c>
      <c r="Y218" s="21" t="s">
        <v>2052</v>
      </c>
      <c r="Z218" s="21" t="s">
        <v>2053</v>
      </c>
      <c r="AA218" s="20">
        <v>0</v>
      </c>
      <c r="AB218" s="20" t="s">
        <v>1649</v>
      </c>
      <c r="AC218" s="21" t="s">
        <v>9</v>
      </c>
      <c r="AD218" s="20" t="s">
        <v>1311</v>
      </c>
      <c r="AE218" s="16" t="str" cm="1">
        <f t="array" ref="AE218">IF(AF218="","",INDEX(전산회선!$E$4:$E$1141,_xlfn.AGGREGATE(15,6,ROW(전산회선!$E$4:$E$1141)-ROW(전산회선!$E$4)+1/((전산회선!$B$4:$B$1141=$E218)*(전산회선!$F$4:$F$1141=AF218)),1)))</f>
        <v>홈일반전화</v>
      </c>
      <c r="AF218" s="16">
        <f>IFERROR(IF(_xlfn.MAXIFS(전산회선!$F$4:$F$1141,전산회선!$B$4:$B$1141,$E218)=0,"",_xlfn.MAXIFS(전산회선!$F$4:$F$1141,전산회선!$B$4:$B$1141,$E218)),"")</f>
        <v>2</v>
      </c>
      <c r="AG218" s="16" t="str" cm="1">
        <f t="array" ref="AG218">IF(AH218="","",INDEX(전산회선!$E$4:$E$1141,_xlfn.AGGREGATE(15,6,ROW(전산회선!$E$4:$E$1141)-ROW(전산회선!$E$4)+1/((전산회선!$B$4:$B$1141=$E218)*(전산회선!$F$4:$F$1141=AH218)),1)))</f>
        <v/>
      </c>
      <c r="AH218" s="16" t="str">
        <f>IFERROR(IF(_xlfn.MAXIFS(전산회선!$F$4:$F$1141,전산회선!$B$4:$B$1141,$E218,전산회선!$F$4:$F$1141,"&lt;"&amp;AF218)=0,"",_xlfn.MAXIFS(전산회선!$F$4:$F$1141,전산회선!$B$4:$B$1141,$E218,전산회선!$F$4:$F$1141,"&lt;"&amp;AF218)),"")</f>
        <v/>
      </c>
      <c r="AI218" s="16" t="str" cm="1">
        <f t="array" ref="AI218">IF(AJ218="","",INDEX(전산회선!$E$4:$E$1141,_xlfn.AGGREGATE(15,6,ROW(전산회선!$E$4:$E$1141)-ROW(전산회선!$E$4)+1/((전산회선!$B$4:$B$1141=$E218)*(전산회선!$F$4:$F$1141=AJ218)),1)))</f>
        <v/>
      </c>
      <c r="AJ218" s="16" t="str">
        <f>IFERROR(IF(_xlfn.MAXIFS(전산회선!$F$4:$F$1141,전산회선!$B$4:$B$1141,$E218,전산회선!$F$4:$F$1141,"&lt;"&amp;AH218)=0,"",_xlfn.MAXIFS(전산회선!$F$4:$F$1141,전산회선!$B$4:$B$1141,$E218,전산회선!$F$4:$F$1141,"&lt;"&amp;AH218)),"")</f>
        <v/>
      </c>
      <c r="AK218" s="16" t="str" cm="1">
        <f t="array" ref="AK218">IF(AL218="","",INDEX(전산회선!$E$4:$E$1141,_xlfn.AGGREGATE(15,6,ROW(전산회선!$E$4:$E$1141)-ROW(전산회선!$E$4)+1/((전산회선!$B$4:$B$1141=$E218)*(전산회선!$F$4:$F$1141=AL218)),1)))</f>
        <v/>
      </c>
      <c r="AL218" s="16" t="str">
        <f>IFERROR(IF(_xlfn.MAXIFS(전산회선!$F$4:$F$1141,전산회선!$B$4:$B$1141,$E218,전산회선!$F$4:$F$1141,"&lt;"&amp;AJ218)=0,"",_xlfn.MAXIFS(전산회선!$F$4:$F$1141,전산회선!$B$4:$B$1141,$E218,전산회선!$F$4:$F$1141,"&lt;"&amp;AJ218)),"")</f>
        <v/>
      </c>
      <c r="AM218" s="16" t="str" cm="1">
        <f t="array" ref="AM218">IF(AN218="","",INDEX(전산회선!$E$4:$E$1141,_xlfn.AGGREGATE(15,6,ROW(전산회선!$E$4:$E$1141)-ROW(전산회선!$E$4)+1/((전산회선!$B$4:$B$1141=$E218)*(전산회선!$F$4:$F$1141=AN218)),1)))</f>
        <v/>
      </c>
      <c r="AN218" s="16" t="str">
        <f>IFERROR(IF(_xlfn.MAXIFS(전산회선!$F$4:$F$1141,전산회선!$B$4:$B$1141,$E218,전산회선!$F$4:$F$1141,"&lt;"&amp;AL218)=0,"",_xlfn.MAXIFS(전산회선!$F$4:$F$1141,전산회선!$B$4:$B$1141,$E218,전산회선!$F$4:$F$1141,"&lt;"&amp;AL218)),"")</f>
        <v/>
      </c>
      <c r="AO218" s="23">
        <v>11772</v>
      </c>
      <c r="AP218" s="23">
        <v>11990</v>
      </c>
      <c r="AQ218" s="23">
        <v>11888</v>
      </c>
      <c r="AR218" s="23">
        <v>12178</v>
      </c>
      <c r="AS218" s="23">
        <v>11772</v>
      </c>
      <c r="AT218" s="23">
        <v>12338</v>
      </c>
      <c r="AU218" s="23">
        <v>11917</v>
      </c>
      <c r="AV218" s="23">
        <v>12338</v>
      </c>
      <c r="AW218" s="23">
        <v>12251</v>
      </c>
      <c r="AX218" s="23">
        <v>12004</v>
      </c>
      <c r="AY218" s="23">
        <v>14991</v>
      </c>
      <c r="AZ218" s="23">
        <v>12439</v>
      </c>
      <c r="BA218" s="23">
        <v>12323.166666666666</v>
      </c>
      <c r="BB218" s="23">
        <f t="shared" si="21"/>
        <v>147878</v>
      </c>
      <c r="BC218" s="23">
        <v>0</v>
      </c>
      <c r="BD218" s="23">
        <v>0</v>
      </c>
      <c r="BE218" s="23">
        <v>0</v>
      </c>
      <c r="BF218" s="23">
        <v>0</v>
      </c>
      <c r="BG218" s="23">
        <v>0</v>
      </c>
      <c r="BH218" s="23">
        <v>0</v>
      </c>
      <c r="BI218" s="23">
        <v>0</v>
      </c>
      <c r="BJ218" s="23">
        <v>0</v>
      </c>
      <c r="BK218" s="23">
        <v>0</v>
      </c>
      <c r="BL218" s="23">
        <v>0</v>
      </c>
      <c r="BM218" s="23">
        <v>0</v>
      </c>
      <c r="BN218" s="23">
        <v>0</v>
      </c>
      <c r="BO218" s="23">
        <v>0</v>
      </c>
      <c r="BP218" s="23">
        <v>0</v>
      </c>
      <c r="BQ218" s="17" t="str">
        <f>IFERROR(INDEX(피벗!$BL$5:$CH$5,1,MATCH($BR218,INDEX(피벗!$BL:$CH,MATCH($E218,피벗!$BJ:$BJ,0),0),0)),"")</f>
        <v/>
      </c>
      <c r="BR218" s="23" t="str">
        <f>IFERROR(LARGE(INDEX(피벗!$BL:$CH,MATCH(성장고객!$E218,피벗!$BJ:$BJ,0),0),1),"")</f>
        <v/>
      </c>
      <c r="BS218" s="27" t="str">
        <f t="shared" si="22"/>
        <v/>
      </c>
      <c r="BT218" s="17" t="str">
        <f>IFERROR(INDEX(피벗!$BL$5:$CH$5,1,MATCH($BU218,INDEX(피벗!$BL:$CH,MATCH($E218,피벗!$BJ:$BJ,0),0),0)),"")</f>
        <v/>
      </c>
      <c r="BU218" s="23" t="str">
        <f>IFERROR(LARGE(INDEX(피벗!$BL:$CH,MATCH(성장고객!$E218,피벗!$BJ:$BJ,0),0),2),"")</f>
        <v/>
      </c>
      <c r="BV218" s="27" t="str">
        <f t="shared" si="23"/>
        <v/>
      </c>
      <c r="BW218" s="17" t="str">
        <f>IFERROR(INDEX(피벗!$BL$5:$CH$5,1,MATCH($BX218,INDEX(피벗!$BL:$CH,MATCH($E218,피벗!$BJ:$BJ,0),0),0)),"")</f>
        <v/>
      </c>
      <c r="BX218" s="23" t="str">
        <f>IFERROR(LARGE(INDEX(피벗!$BL:$CH,MATCH(성장고객!$E218,피벗!$BJ:$BJ,0),0),3),"")</f>
        <v/>
      </c>
      <c r="BY218" s="27" t="str">
        <f t="shared" si="24"/>
        <v/>
      </c>
      <c r="BZ218" s="17" t="str">
        <f>IFERROR(INDEX(피벗!$BL$5:$CH$5,1,MATCH($CA218,INDEX(피벗!$BL:$CH,MATCH($E218,피벗!$BJ:$BJ,0),0),0)),"")</f>
        <v/>
      </c>
      <c r="CA218" s="23" t="str">
        <f>IFERROR(LARGE(INDEX(피벗!$BL:$CH,MATCH(성장고객!$E218,피벗!$BJ:$BJ,0),0),4),"")</f>
        <v/>
      </c>
      <c r="CB218" s="27" t="str">
        <f t="shared" si="25"/>
        <v/>
      </c>
      <c r="CC218" s="17" t="str">
        <f>IFERROR(INDEX(피벗!$BL$5:$CH$5,1,MATCH($CD218,INDEX(피벗!$BL:$CH,MATCH($E218,피벗!$BJ:$BJ,0),0),0)),"")</f>
        <v/>
      </c>
      <c r="CD218" s="23" t="str">
        <f>IFERROR(LARGE(INDEX(피벗!$BL:$CH,MATCH(성장고객!$E218,피벗!$BJ:$BJ,0),0),5),"")</f>
        <v/>
      </c>
      <c r="CE218" s="27" t="str">
        <f t="shared" si="26"/>
        <v/>
      </c>
      <c r="CF218" s="23" t="str">
        <f>IFERROR(INDEX(피벗!$CI:$CI,MATCH($E218,피벗!$BJ:$BJ,0)),"")</f>
        <v/>
      </c>
      <c r="CG218" s="25" t="str">
        <f t="shared" si="27"/>
        <v/>
      </c>
      <c r="CH218" s="17" t="str">
        <f>IFERROR(INDEX(피벗!$EZ$5:$GE$5,1,MATCH($CI218,INDEX(피벗!$EZ:$GE,MATCH($E218,피벗!$EY:$EY,0),0),0)),"")</f>
        <v>홈일반전화</v>
      </c>
      <c r="CI218" s="23">
        <f>IFERROR(LARGE(INDEX(피벗!$EZ:$GE,MATCH(성장고객!$E218,피벗!$EY:$EY,0),0),1),"")</f>
        <v>147878</v>
      </c>
      <c r="CJ218" s="17" t="str">
        <f>IFERROR(INDEX(피벗!$EZ$5:$GE$5,1,MATCH($CK218,INDEX(피벗!$EZ:$GE,MATCH($E218,피벗!$EY:$EY,0),0),0)),"")</f>
        <v/>
      </c>
      <c r="CK218" s="23" t="str">
        <f>IFERROR(LARGE(INDEX(피벗!$EZ:$GE,MATCH(성장고객!$E218,피벗!$EY:$EY,0),0),2),"")</f>
        <v/>
      </c>
      <c r="CL218" s="17" t="str">
        <f>IFERROR(INDEX(피벗!$EZ$5:$GE$5,1,MATCH($CM218,INDEX(피벗!$EZ:$GE,MATCH($E218,피벗!$EY:$EY,0),0),0)),"")</f>
        <v/>
      </c>
      <c r="CM218" s="23" t="str">
        <f>IFERROR(LARGE(INDEX(피벗!$EZ:$GE,MATCH(성장고객!$E218,피벗!$EY:$EY,0),0),3),"")</f>
        <v/>
      </c>
      <c r="CN218" s="17" t="str">
        <f>IFERROR(INDEX(피벗!$EZ$5:$GE$5,1,MATCH($CO218,INDEX(피벗!$EZ:$GE,MATCH($E218,피벗!$EY:$EY,0),0),0)),"")</f>
        <v/>
      </c>
      <c r="CO218" s="23" t="str">
        <f>IFERROR(LARGE(INDEX(피벗!$EZ:$GE,MATCH(성장고객!$E218,피벗!$EY:$EY,0),0),4),"")</f>
        <v/>
      </c>
      <c r="CP218" s="17" t="str">
        <f>IFERROR(INDEX(피벗!$EZ$5:$GE$5,1,MATCH($CQ218,INDEX(피벗!$EZ:$GE,MATCH($E218,피벗!$EY:$EY,0),0),0)),"")</f>
        <v/>
      </c>
      <c r="CQ218" s="23" t="str">
        <f>IFERROR(LARGE(INDEX(피벗!$EZ:$GE,MATCH(성장고객!$E218,피벗!$EY:$EY,0),0),5),"")</f>
        <v/>
      </c>
      <c r="CR218" s="23">
        <f>IFERROR(INDEX(피벗!$GF:$GF,MATCH($E218,피벗!$EY:$EY,0)),"")</f>
        <v>147878</v>
      </c>
    </row>
    <row r="219" spans="1:96" x14ac:dyDescent="0.45">
      <c r="A219" s="20" t="s">
        <v>982</v>
      </c>
      <c r="B219" s="20" t="s">
        <v>701</v>
      </c>
      <c r="C219" s="20" t="s">
        <v>30</v>
      </c>
      <c r="D219" s="20" t="s">
        <v>1149</v>
      </c>
      <c r="E219" s="20" t="s">
        <v>737</v>
      </c>
      <c r="F219" s="21" t="s">
        <v>738</v>
      </c>
      <c r="G219" s="21" t="s">
        <v>1</v>
      </c>
      <c r="H219" s="21" t="s">
        <v>0</v>
      </c>
      <c r="I219" s="22" t="s">
        <v>739</v>
      </c>
      <c r="J219" s="22" t="s">
        <v>740</v>
      </c>
      <c r="K219" s="20" t="s">
        <v>0</v>
      </c>
      <c r="L219" s="20" t="s">
        <v>1316</v>
      </c>
      <c r="M219" s="20" t="s">
        <v>9</v>
      </c>
      <c r="N219" s="20" t="s">
        <v>9</v>
      </c>
      <c r="O219" s="21" t="s">
        <v>2054</v>
      </c>
      <c r="P219" s="21">
        <v>0</v>
      </c>
      <c r="Q219" s="21" t="s">
        <v>9</v>
      </c>
      <c r="R219" s="21" t="s">
        <v>1320</v>
      </c>
      <c r="S219" s="21" t="s">
        <v>1321</v>
      </c>
      <c r="T219" s="21" t="s">
        <v>1316</v>
      </c>
      <c r="U219" s="21" t="s">
        <v>2008</v>
      </c>
      <c r="V219" s="21" t="s">
        <v>2055</v>
      </c>
      <c r="W219" s="20" t="s">
        <v>9</v>
      </c>
      <c r="X219" s="21" t="s">
        <v>9</v>
      </c>
      <c r="Y219" s="21" t="s">
        <v>2056</v>
      </c>
      <c r="Z219" s="21" t="s">
        <v>2057</v>
      </c>
      <c r="AA219" s="20">
        <v>0</v>
      </c>
      <c r="AB219" s="20" t="s">
        <v>1587</v>
      </c>
      <c r="AC219" s="21" t="s">
        <v>1987</v>
      </c>
      <c r="AD219" s="20" t="s">
        <v>1311</v>
      </c>
      <c r="AE219" s="16" t="str" cm="1">
        <f t="array" ref="AE219">IF(AF219="","",INDEX(전산회선!$E$4:$E$1141,_xlfn.AGGREGATE(15,6,ROW(전산회선!$E$4:$E$1141)-ROW(전산회선!$E$4)+1/((전산회선!$B$4:$B$1141=$E219)*(전산회선!$F$4:$F$1141=AF219)),1)))</f>
        <v/>
      </c>
      <c r="AF219" s="16" t="str">
        <f>IFERROR(IF(_xlfn.MAXIFS(전산회선!$F$4:$F$1141,전산회선!$B$4:$B$1141,$E219)=0,"",_xlfn.MAXIFS(전산회선!$F$4:$F$1141,전산회선!$B$4:$B$1141,$E219)),"")</f>
        <v/>
      </c>
      <c r="AG219" s="16" t="str" cm="1">
        <f t="array" ref="AG219">IF(AH219="","",INDEX(전산회선!$E$4:$E$1141,_xlfn.AGGREGATE(15,6,ROW(전산회선!$E$4:$E$1141)-ROW(전산회선!$E$4)+1/((전산회선!$B$4:$B$1141=$E219)*(전산회선!$F$4:$F$1141=AH219)),1)))</f>
        <v/>
      </c>
      <c r="AH219" s="16" t="str">
        <f>IFERROR(IF(_xlfn.MAXIFS(전산회선!$F$4:$F$1141,전산회선!$B$4:$B$1141,$E219,전산회선!$F$4:$F$1141,"&lt;"&amp;AF219)=0,"",_xlfn.MAXIFS(전산회선!$F$4:$F$1141,전산회선!$B$4:$B$1141,$E219,전산회선!$F$4:$F$1141,"&lt;"&amp;AF219)),"")</f>
        <v/>
      </c>
      <c r="AI219" s="16" t="str" cm="1">
        <f t="array" ref="AI219">IF(AJ219="","",INDEX(전산회선!$E$4:$E$1141,_xlfn.AGGREGATE(15,6,ROW(전산회선!$E$4:$E$1141)-ROW(전산회선!$E$4)+1/((전산회선!$B$4:$B$1141=$E219)*(전산회선!$F$4:$F$1141=AJ219)),1)))</f>
        <v/>
      </c>
      <c r="AJ219" s="16" t="str">
        <f>IFERROR(IF(_xlfn.MAXIFS(전산회선!$F$4:$F$1141,전산회선!$B$4:$B$1141,$E219,전산회선!$F$4:$F$1141,"&lt;"&amp;AH219)=0,"",_xlfn.MAXIFS(전산회선!$F$4:$F$1141,전산회선!$B$4:$B$1141,$E219,전산회선!$F$4:$F$1141,"&lt;"&amp;AH219)),"")</f>
        <v/>
      </c>
      <c r="AK219" s="16" t="str" cm="1">
        <f t="array" ref="AK219">IF(AL219="","",INDEX(전산회선!$E$4:$E$1141,_xlfn.AGGREGATE(15,6,ROW(전산회선!$E$4:$E$1141)-ROW(전산회선!$E$4)+1/((전산회선!$B$4:$B$1141=$E219)*(전산회선!$F$4:$F$1141=AL219)),1)))</f>
        <v/>
      </c>
      <c r="AL219" s="16" t="str">
        <f>IFERROR(IF(_xlfn.MAXIFS(전산회선!$F$4:$F$1141,전산회선!$B$4:$B$1141,$E219,전산회선!$F$4:$F$1141,"&lt;"&amp;AJ219)=0,"",_xlfn.MAXIFS(전산회선!$F$4:$F$1141,전산회선!$B$4:$B$1141,$E219,전산회선!$F$4:$F$1141,"&lt;"&amp;AJ219)),"")</f>
        <v/>
      </c>
      <c r="AM219" s="16" t="str" cm="1">
        <f t="array" ref="AM219">IF(AN219="","",INDEX(전산회선!$E$4:$E$1141,_xlfn.AGGREGATE(15,6,ROW(전산회선!$E$4:$E$1141)-ROW(전산회선!$E$4)+1/((전산회선!$B$4:$B$1141=$E219)*(전산회선!$F$4:$F$1141=AN219)),1)))</f>
        <v/>
      </c>
      <c r="AN219" s="16" t="str">
        <f>IFERROR(IF(_xlfn.MAXIFS(전산회선!$F$4:$F$1141,전산회선!$B$4:$B$1141,$E219,전산회선!$F$4:$F$1141,"&lt;"&amp;AL219)=0,"",_xlfn.MAXIFS(전산회선!$F$4:$F$1141,전산회선!$B$4:$B$1141,$E219,전산회선!$F$4:$F$1141,"&lt;"&amp;AL219)),"")</f>
        <v/>
      </c>
      <c r="AO219" s="23">
        <v>8932</v>
      </c>
      <c r="AP219" s="23">
        <v>8990</v>
      </c>
      <c r="AQ219" s="23">
        <v>8700</v>
      </c>
      <c r="AR219" s="23">
        <v>8772</v>
      </c>
      <c r="AS219" s="23">
        <v>8700</v>
      </c>
      <c r="AT219" s="23">
        <v>10280</v>
      </c>
      <c r="AU219" s="23">
        <v>8700</v>
      </c>
      <c r="AV219" s="23">
        <v>8845</v>
      </c>
      <c r="AW219" s="23">
        <v>8729</v>
      </c>
      <c r="AX219" s="23">
        <v>8816</v>
      </c>
      <c r="AY219" s="23">
        <v>46977</v>
      </c>
      <c r="AZ219" s="23">
        <v>0</v>
      </c>
      <c r="BA219" s="23">
        <v>11370.083333333334</v>
      </c>
      <c r="BB219" s="23">
        <f t="shared" si="21"/>
        <v>136441</v>
      </c>
      <c r="BC219" s="23">
        <v>0</v>
      </c>
      <c r="BD219" s="23">
        <v>0</v>
      </c>
      <c r="BE219" s="23">
        <v>0</v>
      </c>
      <c r="BF219" s="23">
        <v>0</v>
      </c>
      <c r="BG219" s="23">
        <v>0</v>
      </c>
      <c r="BH219" s="23">
        <v>0</v>
      </c>
      <c r="BI219" s="23">
        <v>903</v>
      </c>
      <c r="BJ219" s="23">
        <v>1000</v>
      </c>
      <c r="BK219" s="23">
        <v>1000</v>
      </c>
      <c r="BL219" s="23">
        <v>1000</v>
      </c>
      <c r="BM219" s="23">
        <v>633</v>
      </c>
      <c r="BN219" s="23">
        <v>0</v>
      </c>
      <c r="BO219" s="23">
        <v>378</v>
      </c>
      <c r="BP219" s="23">
        <v>4536</v>
      </c>
      <c r="BQ219" s="17" t="str">
        <f>IFERROR(INDEX(피벗!$BL$5:$CH$5,1,MATCH($BR219,INDEX(피벗!$BL:$CH,MATCH($E219,피벗!$BJ:$BJ,0),0),0)),"")</f>
        <v>홈지능망</v>
      </c>
      <c r="BR219" s="23">
        <f>IFERROR(LARGE(INDEX(피벗!$BL:$CH,MATCH(성장고객!$E219,피벗!$BJ:$BJ,0),0),1),"")</f>
        <v>4536</v>
      </c>
      <c r="BS219" s="27">
        <f t="shared" si="22"/>
        <v>3.3245138924516825E-2</v>
      </c>
      <c r="BT219" s="17" t="str">
        <f>IFERROR(INDEX(피벗!$BL$5:$CH$5,1,MATCH($BU219,INDEX(피벗!$BL:$CH,MATCH($E219,피벗!$BJ:$BJ,0),0),0)),"")</f>
        <v/>
      </c>
      <c r="BU219" s="23" t="str">
        <f>IFERROR(LARGE(INDEX(피벗!$BL:$CH,MATCH(성장고객!$E219,피벗!$BJ:$BJ,0),0),2),"")</f>
        <v/>
      </c>
      <c r="BV219" s="27" t="str">
        <f t="shared" si="23"/>
        <v/>
      </c>
      <c r="BW219" s="17" t="str">
        <f>IFERROR(INDEX(피벗!$BL$5:$CH$5,1,MATCH($BX219,INDEX(피벗!$BL:$CH,MATCH($E219,피벗!$BJ:$BJ,0),0),0)),"")</f>
        <v/>
      </c>
      <c r="BX219" s="23" t="str">
        <f>IFERROR(LARGE(INDEX(피벗!$BL:$CH,MATCH(성장고객!$E219,피벗!$BJ:$BJ,0),0),3),"")</f>
        <v/>
      </c>
      <c r="BY219" s="27" t="str">
        <f t="shared" si="24"/>
        <v/>
      </c>
      <c r="BZ219" s="17" t="str">
        <f>IFERROR(INDEX(피벗!$BL$5:$CH$5,1,MATCH($CA219,INDEX(피벗!$BL:$CH,MATCH($E219,피벗!$BJ:$BJ,0),0),0)),"")</f>
        <v/>
      </c>
      <c r="CA219" s="23" t="str">
        <f>IFERROR(LARGE(INDEX(피벗!$BL:$CH,MATCH(성장고객!$E219,피벗!$BJ:$BJ,0),0),4),"")</f>
        <v/>
      </c>
      <c r="CB219" s="27" t="str">
        <f t="shared" si="25"/>
        <v/>
      </c>
      <c r="CC219" s="17" t="str">
        <f>IFERROR(INDEX(피벗!$BL$5:$CH$5,1,MATCH($CD219,INDEX(피벗!$BL:$CH,MATCH($E219,피벗!$BJ:$BJ,0),0),0)),"")</f>
        <v/>
      </c>
      <c r="CD219" s="23" t="str">
        <f>IFERROR(LARGE(INDEX(피벗!$BL:$CH,MATCH(성장고객!$E219,피벗!$BJ:$BJ,0),0),5),"")</f>
        <v/>
      </c>
      <c r="CE219" s="27" t="str">
        <f t="shared" si="26"/>
        <v/>
      </c>
      <c r="CF219" s="23">
        <f>IFERROR(INDEX(피벗!$CI:$CI,MATCH($E219,피벗!$BJ:$BJ,0)),"")</f>
        <v>4536</v>
      </c>
      <c r="CG219" s="25">
        <f t="shared" si="27"/>
        <v>3.3245138924516825E-2</v>
      </c>
      <c r="CH219" s="17" t="str">
        <f>IFERROR(INDEX(피벗!$EZ$5:$GE$5,1,MATCH($CI219,INDEX(피벗!$EZ:$GE,MATCH($E219,피벗!$EY:$EY,0),0),0)),"")</f>
        <v>홈일반전화</v>
      </c>
      <c r="CI219" s="23">
        <f>IFERROR(LARGE(INDEX(피벗!$EZ:$GE,MATCH(성장고객!$E219,피벗!$EY:$EY,0),0),1),"")</f>
        <v>131615</v>
      </c>
      <c r="CJ219" s="17" t="str">
        <f>IFERROR(INDEX(피벗!$EZ$5:$GE$5,1,MATCH($CK219,INDEX(피벗!$EZ:$GE,MATCH($E219,피벗!$EY:$EY,0),0),0)),"")</f>
        <v>홈지능망</v>
      </c>
      <c r="CK219" s="23">
        <f>IFERROR(LARGE(INDEX(피벗!$EZ:$GE,MATCH(성장고객!$E219,피벗!$EY:$EY,0),0),2),"")</f>
        <v>4826</v>
      </c>
      <c r="CL219" s="17" t="str">
        <f>IFERROR(INDEX(피벗!$EZ$5:$GE$5,1,MATCH($CM219,INDEX(피벗!$EZ:$GE,MATCH($E219,피벗!$EY:$EY,0),0),0)),"")</f>
        <v/>
      </c>
      <c r="CM219" s="23" t="str">
        <f>IFERROR(LARGE(INDEX(피벗!$EZ:$GE,MATCH(성장고객!$E219,피벗!$EY:$EY,0),0),3),"")</f>
        <v/>
      </c>
      <c r="CN219" s="17" t="str">
        <f>IFERROR(INDEX(피벗!$EZ$5:$GE$5,1,MATCH($CO219,INDEX(피벗!$EZ:$GE,MATCH($E219,피벗!$EY:$EY,0),0),0)),"")</f>
        <v/>
      </c>
      <c r="CO219" s="23" t="str">
        <f>IFERROR(LARGE(INDEX(피벗!$EZ:$GE,MATCH(성장고객!$E219,피벗!$EY:$EY,0),0),4),"")</f>
        <v/>
      </c>
      <c r="CP219" s="17" t="str">
        <f>IFERROR(INDEX(피벗!$EZ$5:$GE$5,1,MATCH($CQ219,INDEX(피벗!$EZ:$GE,MATCH($E219,피벗!$EY:$EY,0),0),0)),"")</f>
        <v/>
      </c>
      <c r="CQ219" s="23" t="str">
        <f>IFERROR(LARGE(INDEX(피벗!$EZ:$GE,MATCH(성장고객!$E219,피벗!$EY:$EY,0),0),5),"")</f>
        <v/>
      </c>
      <c r="CR219" s="23">
        <f>IFERROR(INDEX(피벗!$GF:$GF,MATCH($E219,피벗!$EY:$EY,0)),"")</f>
        <v>136441</v>
      </c>
    </row>
    <row r="220" spans="1:96" x14ac:dyDescent="0.45">
      <c r="A220" s="20" t="s">
        <v>982</v>
      </c>
      <c r="B220" s="20" t="s">
        <v>701</v>
      </c>
      <c r="C220" s="20" t="s">
        <v>30</v>
      </c>
      <c r="D220" s="20" t="s">
        <v>1149</v>
      </c>
      <c r="E220" s="20" t="s">
        <v>1169</v>
      </c>
      <c r="F220" s="21" t="s">
        <v>1170</v>
      </c>
      <c r="G220" s="21" t="s">
        <v>1</v>
      </c>
      <c r="H220" s="21" t="s">
        <v>0</v>
      </c>
      <c r="I220" s="22" t="s">
        <v>1171</v>
      </c>
      <c r="J220" s="22" t="s">
        <v>1172</v>
      </c>
      <c r="K220" s="20" t="s">
        <v>0</v>
      </c>
      <c r="L220" s="20" t="s">
        <v>1316</v>
      </c>
      <c r="M220" s="20" t="s">
        <v>9</v>
      </c>
      <c r="N220" s="20" t="s">
        <v>9</v>
      </c>
      <c r="O220" s="21" t="s">
        <v>2015</v>
      </c>
      <c r="P220" s="21">
        <v>6</v>
      </c>
      <c r="Q220" s="21" t="s">
        <v>1358</v>
      </c>
      <c r="R220" s="21" t="s">
        <v>1320</v>
      </c>
      <c r="S220" s="21" t="s">
        <v>1321</v>
      </c>
      <c r="T220" s="21" t="s">
        <v>1316</v>
      </c>
      <c r="U220" s="21" t="s">
        <v>1989</v>
      </c>
      <c r="V220" s="21" t="s">
        <v>2016</v>
      </c>
      <c r="W220" s="20" t="s">
        <v>2017</v>
      </c>
      <c r="X220" s="21" t="s">
        <v>2018</v>
      </c>
      <c r="Y220" s="21" t="s">
        <v>2019</v>
      </c>
      <c r="Z220" s="21" t="s">
        <v>2020</v>
      </c>
      <c r="AA220" s="20">
        <v>1</v>
      </c>
      <c r="AB220" s="20" t="s">
        <v>1579</v>
      </c>
      <c r="AC220" s="21" t="s">
        <v>2021</v>
      </c>
      <c r="AD220" s="20" t="s">
        <v>1311</v>
      </c>
      <c r="AE220" s="16" t="str" cm="1">
        <f t="array" ref="AE220">IF(AF220="","",INDEX(전산회선!$E$4:$E$1141,_xlfn.AGGREGATE(15,6,ROW(전산회선!$E$4:$E$1141)-ROW(전산회선!$E$4)+1/((전산회선!$B$4:$B$1141=$E220)*(전산회선!$F$4:$F$1141=AF220)),1)))</f>
        <v>GTV Biz</v>
      </c>
      <c r="AF220" s="16">
        <f>IFERROR(IF(_xlfn.MAXIFS(전산회선!$F$4:$F$1141,전산회선!$B$4:$B$1141,$E220)=0,"",_xlfn.MAXIFS(전산회선!$F$4:$F$1141,전산회선!$B$4:$B$1141,$E220)),"")</f>
        <v>2</v>
      </c>
      <c r="AG220" s="16" t="str" cm="1">
        <f t="array" ref="AG220">IF(AH220="","",INDEX(전산회선!$E$4:$E$1141,_xlfn.AGGREGATE(15,6,ROW(전산회선!$E$4:$E$1141)-ROW(전산회선!$E$4)+1/((전산회선!$B$4:$B$1141=$E220)*(전산회선!$F$4:$F$1141=AH220)),1)))</f>
        <v>GiGA인터넷</v>
      </c>
      <c r="AH220" s="16">
        <f>IFERROR(IF(_xlfn.MAXIFS(전산회선!$F$4:$F$1141,전산회선!$B$4:$B$1141,$E220,전산회선!$F$4:$F$1141,"&lt;"&amp;AF220)=0,"",_xlfn.MAXIFS(전산회선!$F$4:$F$1141,전산회선!$B$4:$B$1141,$E220,전산회선!$F$4:$F$1141,"&lt;"&amp;AF220)),"")</f>
        <v>1</v>
      </c>
      <c r="AI220" s="16" t="str" cm="1">
        <f t="array" ref="AI220">IF(AJ220="","",INDEX(전산회선!$E$4:$E$1141,_xlfn.AGGREGATE(15,6,ROW(전산회선!$E$4:$E$1141)-ROW(전산회선!$E$4)+1/((전산회선!$B$4:$B$1141=$E220)*(전산회선!$F$4:$F$1141=AJ220)),1)))</f>
        <v/>
      </c>
      <c r="AJ220" s="16" t="str">
        <f>IFERROR(IF(_xlfn.MAXIFS(전산회선!$F$4:$F$1141,전산회선!$B$4:$B$1141,$E220,전산회선!$F$4:$F$1141,"&lt;"&amp;AH220)=0,"",_xlfn.MAXIFS(전산회선!$F$4:$F$1141,전산회선!$B$4:$B$1141,$E220,전산회선!$F$4:$F$1141,"&lt;"&amp;AH220)),"")</f>
        <v/>
      </c>
      <c r="AK220" s="16" t="str" cm="1">
        <f t="array" ref="AK220">IF(AL220="","",INDEX(전산회선!$E$4:$E$1141,_xlfn.AGGREGATE(15,6,ROW(전산회선!$E$4:$E$1141)-ROW(전산회선!$E$4)+1/((전산회선!$B$4:$B$1141=$E220)*(전산회선!$F$4:$F$1141=AL220)),1)))</f>
        <v/>
      </c>
      <c r="AL220" s="16" t="str">
        <f>IFERROR(IF(_xlfn.MAXIFS(전산회선!$F$4:$F$1141,전산회선!$B$4:$B$1141,$E220,전산회선!$F$4:$F$1141,"&lt;"&amp;AJ220)=0,"",_xlfn.MAXIFS(전산회선!$F$4:$F$1141,전산회선!$B$4:$B$1141,$E220,전산회선!$F$4:$F$1141,"&lt;"&amp;AJ220)),"")</f>
        <v/>
      </c>
      <c r="AM220" s="16" t="str" cm="1">
        <f t="array" ref="AM220">IF(AN220="","",INDEX(전산회선!$E$4:$E$1141,_xlfn.AGGREGATE(15,6,ROW(전산회선!$E$4:$E$1141)-ROW(전산회선!$E$4)+1/((전산회선!$B$4:$B$1141=$E220)*(전산회선!$F$4:$F$1141=AN220)),1)))</f>
        <v/>
      </c>
      <c r="AN220" s="16" t="str">
        <f>IFERROR(IF(_xlfn.MAXIFS(전산회선!$F$4:$F$1141,전산회선!$B$4:$B$1141,$E220,전산회선!$F$4:$F$1141,"&lt;"&amp;AL220)=0,"",_xlfn.MAXIFS(전산회선!$F$4:$F$1141,전산회선!$B$4:$B$1141,$E220,전산회선!$F$4:$F$1141,"&lt;"&amp;AL220)),"")</f>
        <v/>
      </c>
      <c r="AO220" s="23">
        <v>50058</v>
      </c>
      <c r="AP220" s="23">
        <v>49313</v>
      </c>
      <c r="AQ220" s="23">
        <v>49313</v>
      </c>
      <c r="AR220" s="23">
        <v>49253</v>
      </c>
      <c r="AS220" s="23">
        <v>49253</v>
      </c>
      <c r="AT220" s="23">
        <v>49761</v>
      </c>
      <c r="AU220" s="23">
        <v>64000</v>
      </c>
      <c r="AV220" s="23">
        <v>64000</v>
      </c>
      <c r="AW220" s="23">
        <v>64000</v>
      </c>
      <c r="AX220" s="23">
        <v>64000</v>
      </c>
      <c r="AY220" s="23">
        <v>64000</v>
      </c>
      <c r="AZ220" s="23">
        <v>64000</v>
      </c>
      <c r="BA220" s="23">
        <v>56745.916666666664</v>
      </c>
      <c r="BB220" s="23">
        <f t="shared" si="21"/>
        <v>680951</v>
      </c>
      <c r="BC220" s="23">
        <v>0</v>
      </c>
      <c r="BD220" s="23">
        <v>0</v>
      </c>
      <c r="BE220" s="23">
        <v>0</v>
      </c>
      <c r="BF220" s="23">
        <v>0</v>
      </c>
      <c r="BG220" s="23">
        <v>0</v>
      </c>
      <c r="BH220" s="23">
        <v>0</v>
      </c>
      <c r="BI220" s="23">
        <v>0</v>
      </c>
      <c r="BJ220" s="23">
        <v>0</v>
      </c>
      <c r="BK220" s="23">
        <v>0</v>
      </c>
      <c r="BL220" s="23">
        <v>0</v>
      </c>
      <c r="BM220" s="23">
        <v>0</v>
      </c>
      <c r="BN220" s="23">
        <v>0</v>
      </c>
      <c r="BO220" s="23">
        <v>0</v>
      </c>
      <c r="BP220" s="23">
        <v>0</v>
      </c>
      <c r="BQ220" s="17" t="str">
        <f>IFERROR(INDEX(피벗!$BL$5:$CH$5,1,MATCH($BR220,INDEX(피벗!$BL:$CH,MATCH($E220,피벗!$BJ:$BJ,0),0),0)),"")</f>
        <v/>
      </c>
      <c r="BR220" s="23" t="str">
        <f>IFERROR(LARGE(INDEX(피벗!$BL:$CH,MATCH(성장고객!$E220,피벗!$BJ:$BJ,0),0),1),"")</f>
        <v/>
      </c>
      <c r="BS220" s="27" t="str">
        <f t="shared" si="22"/>
        <v/>
      </c>
      <c r="BT220" s="17" t="str">
        <f>IFERROR(INDEX(피벗!$BL$5:$CH$5,1,MATCH($BU220,INDEX(피벗!$BL:$CH,MATCH($E220,피벗!$BJ:$BJ,0),0),0)),"")</f>
        <v/>
      </c>
      <c r="BU220" s="23" t="str">
        <f>IFERROR(LARGE(INDEX(피벗!$BL:$CH,MATCH(성장고객!$E220,피벗!$BJ:$BJ,0),0),2),"")</f>
        <v/>
      </c>
      <c r="BV220" s="27" t="str">
        <f t="shared" si="23"/>
        <v/>
      </c>
      <c r="BW220" s="17" t="str">
        <f>IFERROR(INDEX(피벗!$BL$5:$CH$5,1,MATCH($BX220,INDEX(피벗!$BL:$CH,MATCH($E220,피벗!$BJ:$BJ,0),0),0)),"")</f>
        <v/>
      </c>
      <c r="BX220" s="23" t="str">
        <f>IFERROR(LARGE(INDEX(피벗!$BL:$CH,MATCH(성장고객!$E220,피벗!$BJ:$BJ,0),0),3),"")</f>
        <v/>
      </c>
      <c r="BY220" s="27" t="str">
        <f t="shared" si="24"/>
        <v/>
      </c>
      <c r="BZ220" s="17" t="str">
        <f>IFERROR(INDEX(피벗!$BL$5:$CH$5,1,MATCH($CA220,INDEX(피벗!$BL:$CH,MATCH($E220,피벗!$BJ:$BJ,0),0),0)),"")</f>
        <v/>
      </c>
      <c r="CA220" s="23" t="str">
        <f>IFERROR(LARGE(INDEX(피벗!$BL:$CH,MATCH(성장고객!$E220,피벗!$BJ:$BJ,0),0),4),"")</f>
        <v/>
      </c>
      <c r="CB220" s="27" t="str">
        <f t="shared" si="25"/>
        <v/>
      </c>
      <c r="CC220" s="17" t="str">
        <f>IFERROR(INDEX(피벗!$BL$5:$CH$5,1,MATCH($CD220,INDEX(피벗!$BL:$CH,MATCH($E220,피벗!$BJ:$BJ,0),0),0)),"")</f>
        <v/>
      </c>
      <c r="CD220" s="23" t="str">
        <f>IFERROR(LARGE(INDEX(피벗!$BL:$CH,MATCH(성장고객!$E220,피벗!$BJ:$BJ,0),0),5),"")</f>
        <v/>
      </c>
      <c r="CE220" s="27" t="str">
        <f t="shared" si="26"/>
        <v/>
      </c>
      <c r="CF220" s="23" t="str">
        <f>IFERROR(INDEX(피벗!$CI:$CI,MATCH($E220,피벗!$BJ:$BJ,0)),"")</f>
        <v/>
      </c>
      <c r="CG220" s="25" t="str">
        <f t="shared" si="27"/>
        <v/>
      </c>
      <c r="CH220" s="17" t="str">
        <f>IFERROR(INDEX(피벗!$EZ$5:$GE$5,1,MATCH($CI220,INDEX(피벗!$EZ:$GE,MATCH($E220,피벗!$EY:$EY,0),0),0)),"")</f>
        <v>GiGA인터넷</v>
      </c>
      <c r="CI220" s="23">
        <f>IFERROR(LARGE(INDEX(피벗!$EZ:$GE,MATCH(성장고객!$E220,피벗!$EY:$EY,0),0),1),"")</f>
        <v>396745</v>
      </c>
      <c r="CJ220" s="17" t="str">
        <f>IFERROR(INDEX(피벗!$EZ$5:$GE$5,1,MATCH($CK220,INDEX(피벗!$EZ:$GE,MATCH($E220,피벗!$EY:$EY,0),0),0)),"")</f>
        <v>GTV Biz</v>
      </c>
      <c r="CK220" s="23">
        <f>IFERROR(LARGE(INDEX(피벗!$EZ:$GE,MATCH(성장고객!$E220,피벗!$EY:$EY,0),0),2),"")</f>
        <v>282188</v>
      </c>
      <c r="CL220" s="17" t="str">
        <f>IFERROR(INDEX(피벗!$EZ$5:$GE$5,1,MATCH($CM220,INDEX(피벗!$EZ:$GE,MATCH($E220,피벗!$EY:$EY,0),0),0)),"")</f>
        <v>GTV</v>
      </c>
      <c r="CM220" s="23">
        <f>IFERROR(LARGE(INDEX(피벗!$EZ:$GE,MATCH(성장고객!$E220,피벗!$EY:$EY,0),0),3),"")</f>
        <v>60000</v>
      </c>
      <c r="CN220" s="17" t="str">
        <f>IFERROR(INDEX(피벗!$EZ$5:$GE$5,1,MATCH($CO220,INDEX(피벗!$EZ:$GE,MATCH($E220,피벗!$EY:$EY,0),0),0)),"")</f>
        <v>인터넷부가</v>
      </c>
      <c r="CO220" s="23">
        <f>IFERROR(LARGE(INDEX(피벗!$EZ:$GE,MATCH(성장고객!$E220,피벗!$EY:$EY,0),0),4),"")</f>
        <v>-57982</v>
      </c>
      <c r="CP220" s="17" t="str">
        <f>IFERROR(INDEX(피벗!$EZ$5:$GE$5,1,MATCH($CQ220,INDEX(피벗!$EZ:$GE,MATCH($E220,피벗!$EY:$EY,0),0),0)),"")</f>
        <v/>
      </c>
      <c r="CQ220" s="23" t="str">
        <f>IFERROR(LARGE(INDEX(피벗!$EZ:$GE,MATCH(성장고객!$E220,피벗!$EY:$EY,0),0),5),"")</f>
        <v/>
      </c>
      <c r="CR220" s="23">
        <f>IFERROR(INDEX(피벗!$GF:$GF,MATCH($E220,피벗!$EY:$EY,0)),"")</f>
        <v>680951</v>
      </c>
    </row>
    <row r="221" spans="1:96" x14ac:dyDescent="0.45">
      <c r="A221" s="20" t="s">
        <v>982</v>
      </c>
      <c r="B221" s="20" t="s">
        <v>26</v>
      </c>
      <c r="C221" s="20" t="s">
        <v>104</v>
      </c>
      <c r="D221" s="20" t="s">
        <v>1199</v>
      </c>
      <c r="E221" s="20" t="s">
        <v>884</v>
      </c>
      <c r="F221" s="21" t="s">
        <v>885</v>
      </c>
      <c r="G221" s="21" t="s">
        <v>1</v>
      </c>
      <c r="H221" s="21" t="s">
        <v>0</v>
      </c>
      <c r="I221" s="22" t="s">
        <v>886</v>
      </c>
      <c r="J221" s="22" t="s">
        <v>887</v>
      </c>
      <c r="K221" s="20" t="s">
        <v>0</v>
      </c>
      <c r="L221" s="20" t="s">
        <v>1316</v>
      </c>
      <c r="M221" s="20" t="s">
        <v>1311</v>
      </c>
      <c r="N221" s="20" t="s">
        <v>1317</v>
      </c>
      <c r="O221" s="21" t="s">
        <v>2015</v>
      </c>
      <c r="P221" s="21">
        <v>15</v>
      </c>
      <c r="Q221" s="21" t="s">
        <v>1358</v>
      </c>
      <c r="R221" s="21" t="s">
        <v>1320</v>
      </c>
      <c r="S221" s="21" t="s">
        <v>1321</v>
      </c>
      <c r="T221" s="21" t="s">
        <v>1316</v>
      </c>
      <c r="U221" s="21" t="s">
        <v>2242</v>
      </c>
      <c r="V221" s="21" t="s">
        <v>2243</v>
      </c>
      <c r="W221" s="20" t="s">
        <v>2244</v>
      </c>
      <c r="X221" s="21" t="s">
        <v>2245</v>
      </c>
      <c r="Y221" s="21" t="s">
        <v>2246</v>
      </c>
      <c r="Z221" s="21" t="s">
        <v>2247</v>
      </c>
      <c r="AA221" s="20">
        <v>4</v>
      </c>
      <c r="AB221" s="20" t="s">
        <v>1579</v>
      </c>
      <c r="AC221" s="21" t="s">
        <v>2248</v>
      </c>
      <c r="AD221" s="20" t="s">
        <v>1311</v>
      </c>
      <c r="AE221" s="16" t="str" cm="1">
        <f t="array" ref="AE221">IF(AF221="","",INDEX(전산회선!$E$4:$E$1141,_xlfn.AGGREGATE(15,6,ROW(전산회선!$E$4:$E$1141)-ROW(전산회선!$E$4)+1/((전산회선!$B$4:$B$1141=$E221)*(전산회선!$F$4:$F$1141=AF221)),1)))</f>
        <v>기업인터넷전화</v>
      </c>
      <c r="AF221" s="16">
        <f>IFERROR(IF(_xlfn.MAXIFS(전산회선!$F$4:$F$1141,전산회선!$B$4:$B$1141,$E221)=0,"",_xlfn.MAXIFS(전산회선!$F$4:$F$1141,전산회선!$B$4:$B$1141,$E221)),"")</f>
        <v>5</v>
      </c>
      <c r="AG221" s="16" t="str" cm="1">
        <f t="array" ref="AG221">IF(AH221="","",INDEX(전산회선!$E$4:$E$1141,_xlfn.AGGREGATE(15,6,ROW(전산회선!$E$4:$E$1141)-ROW(전산회선!$E$4)+1/((전산회선!$B$4:$B$1141=$E221)*(전산회선!$F$4:$F$1141=AH221)),1)))</f>
        <v>GTV</v>
      </c>
      <c r="AH221" s="16">
        <f>IFERROR(IF(_xlfn.MAXIFS(전산회선!$F$4:$F$1141,전산회선!$B$4:$B$1141,$E221,전산회선!$F$4:$F$1141,"&lt;"&amp;AF221)=0,"",_xlfn.MAXIFS(전산회선!$F$4:$F$1141,전산회선!$B$4:$B$1141,$E221,전산회선!$F$4:$F$1141,"&lt;"&amp;AF221)),"")</f>
        <v>3</v>
      </c>
      <c r="AI221" s="16" t="str" cm="1">
        <f t="array" ref="AI221">IF(AJ221="","",INDEX(전산회선!$E$4:$E$1141,_xlfn.AGGREGATE(15,6,ROW(전산회선!$E$4:$E$1141)-ROW(전산회선!$E$4)+1/((전산회선!$B$4:$B$1141=$E221)*(전산회선!$F$4:$F$1141=AJ221)),1)))</f>
        <v>홈일반전화</v>
      </c>
      <c r="AJ221" s="16">
        <f>IFERROR(IF(_xlfn.MAXIFS(전산회선!$F$4:$F$1141,전산회선!$B$4:$B$1141,$E221,전산회선!$F$4:$F$1141,"&lt;"&amp;AH221)=0,"",_xlfn.MAXIFS(전산회선!$F$4:$F$1141,전산회선!$B$4:$B$1141,$E221,전산회선!$F$4:$F$1141,"&lt;"&amp;AH221)),"")</f>
        <v>2</v>
      </c>
      <c r="AK221" s="16" t="str" cm="1">
        <f t="array" ref="AK221">IF(AL221="","",INDEX(전산회선!$E$4:$E$1141,_xlfn.AGGREGATE(15,6,ROW(전산회선!$E$4:$E$1141)-ROW(전산회선!$E$4)+1/((전산회선!$B$4:$B$1141=$E221)*(전산회선!$F$4:$F$1141=AL221)),1)))</f>
        <v/>
      </c>
      <c r="AL221" s="16" t="str">
        <f>IFERROR(IF(_xlfn.MAXIFS(전산회선!$F$4:$F$1141,전산회선!$B$4:$B$1141,$E221,전산회선!$F$4:$F$1141,"&lt;"&amp;AJ221)=0,"",_xlfn.MAXIFS(전산회선!$F$4:$F$1141,전산회선!$B$4:$B$1141,$E221,전산회선!$F$4:$F$1141,"&lt;"&amp;AJ221)),"")</f>
        <v/>
      </c>
      <c r="AM221" s="16" t="str" cm="1">
        <f t="array" ref="AM221">IF(AN221="","",INDEX(전산회선!$E$4:$E$1141,_xlfn.AGGREGATE(15,6,ROW(전산회선!$E$4:$E$1141)-ROW(전산회선!$E$4)+1/((전산회선!$B$4:$B$1141=$E221)*(전산회선!$F$4:$F$1141=AN221)),1)))</f>
        <v/>
      </c>
      <c r="AN221" s="16" t="str">
        <f>IFERROR(IF(_xlfn.MAXIFS(전산회선!$F$4:$F$1141,전산회선!$B$4:$B$1141,$E221,전산회선!$F$4:$F$1141,"&lt;"&amp;AL221)=0,"",_xlfn.MAXIFS(전산회선!$F$4:$F$1141,전산회선!$B$4:$B$1141,$E221,전산회선!$F$4:$F$1141,"&lt;"&amp;AL221)),"")</f>
        <v/>
      </c>
      <c r="AO221" s="23">
        <v>169262</v>
      </c>
      <c r="AP221" s="23">
        <v>183518</v>
      </c>
      <c r="AQ221" s="23">
        <v>196705</v>
      </c>
      <c r="AR221" s="23">
        <v>191074</v>
      </c>
      <c r="AS221" s="23">
        <v>194954</v>
      </c>
      <c r="AT221" s="23">
        <v>184995</v>
      </c>
      <c r="AU221" s="23">
        <v>188683</v>
      </c>
      <c r="AV221" s="23">
        <v>186790</v>
      </c>
      <c r="AW221" s="23">
        <v>189114</v>
      </c>
      <c r="AX221" s="23">
        <v>186893</v>
      </c>
      <c r="AY221" s="23">
        <v>186126</v>
      </c>
      <c r="AZ221" s="23">
        <v>183492</v>
      </c>
      <c r="BA221" s="23">
        <v>186800.5</v>
      </c>
      <c r="BB221" s="23">
        <f t="shared" si="21"/>
        <v>2241606</v>
      </c>
      <c r="BC221" s="23">
        <v>0</v>
      </c>
      <c r="BD221" s="23">
        <v>0</v>
      </c>
      <c r="BE221" s="23">
        <v>0</v>
      </c>
      <c r="BF221" s="23">
        <v>0</v>
      </c>
      <c r="BG221" s="23">
        <v>0</v>
      </c>
      <c r="BH221" s="23">
        <v>0</v>
      </c>
      <c r="BI221" s="23">
        <v>0</v>
      </c>
      <c r="BJ221" s="23">
        <v>0</v>
      </c>
      <c r="BK221" s="23">
        <v>0</v>
      </c>
      <c r="BL221" s="23">
        <v>0</v>
      </c>
      <c r="BM221" s="23">
        <v>0</v>
      </c>
      <c r="BN221" s="23">
        <v>0</v>
      </c>
      <c r="BO221" s="23">
        <v>0</v>
      </c>
      <c r="BP221" s="23">
        <v>0</v>
      </c>
      <c r="BQ221" s="17" t="str">
        <f>IFERROR(INDEX(피벗!$BL$5:$CH$5,1,MATCH($BR221,INDEX(피벗!$BL:$CH,MATCH($E221,피벗!$BJ:$BJ,0),0),0)),"")</f>
        <v/>
      </c>
      <c r="BR221" s="23" t="str">
        <f>IFERROR(LARGE(INDEX(피벗!$BL:$CH,MATCH(성장고객!$E221,피벗!$BJ:$BJ,0),0),1),"")</f>
        <v/>
      </c>
      <c r="BS221" s="27" t="str">
        <f t="shared" si="22"/>
        <v/>
      </c>
      <c r="BT221" s="17" t="str">
        <f>IFERROR(INDEX(피벗!$BL$5:$CH$5,1,MATCH($BU221,INDEX(피벗!$BL:$CH,MATCH($E221,피벗!$BJ:$BJ,0),0),0)),"")</f>
        <v/>
      </c>
      <c r="BU221" s="23" t="str">
        <f>IFERROR(LARGE(INDEX(피벗!$BL:$CH,MATCH(성장고객!$E221,피벗!$BJ:$BJ,0),0),2),"")</f>
        <v/>
      </c>
      <c r="BV221" s="27" t="str">
        <f t="shared" si="23"/>
        <v/>
      </c>
      <c r="BW221" s="17" t="str">
        <f>IFERROR(INDEX(피벗!$BL$5:$CH$5,1,MATCH($BX221,INDEX(피벗!$BL:$CH,MATCH($E221,피벗!$BJ:$BJ,0),0),0)),"")</f>
        <v/>
      </c>
      <c r="BX221" s="23" t="str">
        <f>IFERROR(LARGE(INDEX(피벗!$BL:$CH,MATCH(성장고객!$E221,피벗!$BJ:$BJ,0),0),3),"")</f>
        <v/>
      </c>
      <c r="BY221" s="27" t="str">
        <f t="shared" si="24"/>
        <v/>
      </c>
      <c r="BZ221" s="17" t="str">
        <f>IFERROR(INDEX(피벗!$BL$5:$CH$5,1,MATCH($CA221,INDEX(피벗!$BL:$CH,MATCH($E221,피벗!$BJ:$BJ,0),0),0)),"")</f>
        <v/>
      </c>
      <c r="CA221" s="23" t="str">
        <f>IFERROR(LARGE(INDEX(피벗!$BL:$CH,MATCH(성장고객!$E221,피벗!$BJ:$BJ,0),0),4),"")</f>
        <v/>
      </c>
      <c r="CB221" s="27" t="str">
        <f t="shared" si="25"/>
        <v/>
      </c>
      <c r="CC221" s="17" t="str">
        <f>IFERROR(INDEX(피벗!$BL$5:$CH$5,1,MATCH($CD221,INDEX(피벗!$BL:$CH,MATCH($E221,피벗!$BJ:$BJ,0),0),0)),"")</f>
        <v/>
      </c>
      <c r="CD221" s="23" t="str">
        <f>IFERROR(LARGE(INDEX(피벗!$BL:$CH,MATCH(성장고객!$E221,피벗!$BJ:$BJ,0),0),5),"")</f>
        <v/>
      </c>
      <c r="CE221" s="27" t="str">
        <f t="shared" si="26"/>
        <v/>
      </c>
      <c r="CF221" s="23" t="str">
        <f>IFERROR(INDEX(피벗!$CI:$CI,MATCH($E221,피벗!$BJ:$BJ,0)),"")</f>
        <v/>
      </c>
      <c r="CG221" s="25" t="str">
        <f t="shared" si="27"/>
        <v/>
      </c>
      <c r="CH221" s="17" t="str">
        <f>IFERROR(INDEX(피벗!$EZ$5:$GE$5,1,MATCH($CI221,INDEX(피벗!$EZ:$GE,MATCH($E221,피벗!$EY:$EY,0),0),0)),"")</f>
        <v>GiGA인터넷</v>
      </c>
      <c r="CI221" s="23">
        <f>IFERROR(LARGE(INDEX(피벗!$EZ:$GE,MATCH(성장고객!$E221,피벗!$EY:$EY,0),0),1),"")</f>
        <v>1086000</v>
      </c>
      <c r="CJ221" s="17" t="str">
        <f>IFERROR(INDEX(피벗!$EZ$5:$GE$5,1,MATCH($CK221,INDEX(피벗!$EZ:$GE,MATCH($E221,피벗!$EY:$EY,0),0),0)),"")</f>
        <v>GTV</v>
      </c>
      <c r="CK221" s="23">
        <f>IFERROR(LARGE(INDEX(피벗!$EZ:$GE,MATCH(성장고객!$E221,피벗!$EY:$EY,0),0),2),"")</f>
        <v>437857</v>
      </c>
      <c r="CL221" s="17" t="str">
        <f>IFERROR(INDEX(피벗!$EZ$5:$GE$5,1,MATCH($CM221,INDEX(피벗!$EZ:$GE,MATCH($E221,피벗!$EY:$EY,0),0),0)),"")</f>
        <v>기업인터넷전화</v>
      </c>
      <c r="CM221" s="23">
        <f>IFERROR(LARGE(INDEX(피벗!$EZ:$GE,MATCH(성장고객!$E221,피벗!$EY:$EY,0),0),3),"")</f>
        <v>371517</v>
      </c>
      <c r="CN221" s="17" t="str">
        <f>IFERROR(INDEX(피벗!$EZ$5:$GE$5,1,MATCH($CO221,INDEX(피벗!$EZ:$GE,MATCH($E221,피벗!$EY:$EY,0),0),0)),"")</f>
        <v>홈지능망</v>
      </c>
      <c r="CO221" s="23">
        <f>IFERROR(LARGE(INDEX(피벗!$EZ:$GE,MATCH(성장고객!$E221,피벗!$EY:$EY,0),0),4),"")</f>
        <v>193311</v>
      </c>
      <c r="CP221" s="17" t="str">
        <f>IFERROR(INDEX(피벗!$EZ$5:$GE$5,1,MATCH($CQ221,INDEX(피벗!$EZ:$GE,MATCH($E221,피벗!$EY:$EY,0),0),0)),"")</f>
        <v>홈일반전화</v>
      </c>
      <c r="CQ221" s="23">
        <f>IFERROR(LARGE(INDEX(피벗!$EZ:$GE,MATCH(성장고객!$E221,피벗!$EY:$EY,0),0),5),"")</f>
        <v>94811</v>
      </c>
      <c r="CR221" s="23">
        <f>IFERROR(INDEX(피벗!$GF:$GF,MATCH($E221,피벗!$EY:$EY,0)),"")</f>
        <v>2241606</v>
      </c>
    </row>
    <row r="222" spans="1:96" x14ac:dyDescent="0.45">
      <c r="A222" s="20" t="s">
        <v>982</v>
      </c>
      <c r="B222" s="20" t="s">
        <v>701</v>
      </c>
      <c r="C222" s="20" t="s">
        <v>30</v>
      </c>
      <c r="D222" s="20" t="s">
        <v>1149</v>
      </c>
      <c r="E222" s="20" t="s">
        <v>718</v>
      </c>
      <c r="F222" s="21" t="s">
        <v>719</v>
      </c>
      <c r="G222" s="21" t="s">
        <v>1</v>
      </c>
      <c r="H222" s="21" t="s">
        <v>0</v>
      </c>
      <c r="I222" s="22" t="s">
        <v>720</v>
      </c>
      <c r="J222" s="22" t="s">
        <v>721</v>
      </c>
      <c r="K222" s="20" t="s">
        <v>0</v>
      </c>
      <c r="L222" s="20" t="s">
        <v>1316</v>
      </c>
      <c r="M222" s="20" t="s">
        <v>1311</v>
      </c>
      <c r="N222" s="20" t="s">
        <v>1317</v>
      </c>
      <c r="O222" s="21" t="s">
        <v>2001</v>
      </c>
      <c r="P222" s="21">
        <v>8</v>
      </c>
      <c r="Q222" s="21" t="s">
        <v>1358</v>
      </c>
      <c r="R222" s="21" t="s">
        <v>1320</v>
      </c>
      <c r="S222" s="21" t="s">
        <v>1321</v>
      </c>
      <c r="T222" s="21" t="s">
        <v>1316</v>
      </c>
      <c r="U222" s="21" t="s">
        <v>1989</v>
      </c>
      <c r="V222" s="21" t="s">
        <v>2002</v>
      </c>
      <c r="W222" s="20" t="s">
        <v>2003</v>
      </c>
      <c r="X222" s="21" t="s">
        <v>2004</v>
      </c>
      <c r="Y222" s="21" t="s">
        <v>2005</v>
      </c>
      <c r="Z222" s="21" t="s">
        <v>2006</v>
      </c>
      <c r="AA222" s="20">
        <v>4</v>
      </c>
      <c r="AB222" s="20" t="s">
        <v>1587</v>
      </c>
      <c r="AC222" s="21" t="s">
        <v>9</v>
      </c>
      <c r="AD222" s="20" t="s">
        <v>1311</v>
      </c>
      <c r="AE222" s="16" t="str" cm="1">
        <f t="array" ref="AE222">IF(AF222="","",INDEX(전산회선!$E$4:$E$1141,_xlfn.AGGREGATE(15,6,ROW(전산회선!$E$4:$E$1141)-ROW(전산회선!$E$4)+1/((전산회선!$B$4:$B$1141=$E222)*(전산회선!$F$4:$F$1141=AF222)),1)))</f>
        <v>기업인터넷전화</v>
      </c>
      <c r="AF222" s="16">
        <f>IFERROR(IF(_xlfn.MAXIFS(전산회선!$F$4:$F$1141,전산회선!$B$4:$B$1141,$E222)=0,"",_xlfn.MAXIFS(전산회선!$F$4:$F$1141,전산회선!$B$4:$B$1141,$E222)),"")</f>
        <v>4</v>
      </c>
      <c r="AG222" s="16" t="str" cm="1">
        <f t="array" ref="AG222">IF(AH222="","",INDEX(전산회선!$E$4:$E$1141,_xlfn.AGGREGATE(15,6,ROW(전산회선!$E$4:$E$1141)-ROW(전산회선!$E$4)+1/((전산회선!$B$4:$B$1141=$E222)*(전산회선!$F$4:$F$1141=AH222)),1)))</f>
        <v>기업메시징</v>
      </c>
      <c r="AH222" s="16">
        <f>IFERROR(IF(_xlfn.MAXIFS(전산회선!$F$4:$F$1141,전산회선!$B$4:$B$1141,$E222,전산회선!$F$4:$F$1141,"&lt;"&amp;AF222)=0,"",_xlfn.MAXIFS(전산회선!$F$4:$F$1141,전산회선!$B$4:$B$1141,$E222,전산회선!$F$4:$F$1141,"&lt;"&amp;AF222)),"")</f>
        <v>1</v>
      </c>
      <c r="AI222" s="16" t="str" cm="1">
        <f t="array" ref="AI222">IF(AJ222="","",INDEX(전산회선!$E$4:$E$1141,_xlfn.AGGREGATE(15,6,ROW(전산회선!$E$4:$E$1141)-ROW(전산회선!$E$4)+1/((전산회선!$B$4:$B$1141=$E222)*(전산회선!$F$4:$F$1141=AJ222)),1)))</f>
        <v/>
      </c>
      <c r="AJ222" s="16" t="str">
        <f>IFERROR(IF(_xlfn.MAXIFS(전산회선!$F$4:$F$1141,전산회선!$B$4:$B$1141,$E222,전산회선!$F$4:$F$1141,"&lt;"&amp;AH222)=0,"",_xlfn.MAXIFS(전산회선!$F$4:$F$1141,전산회선!$B$4:$B$1141,$E222,전산회선!$F$4:$F$1141,"&lt;"&amp;AH222)),"")</f>
        <v/>
      </c>
      <c r="AK222" s="16" t="str" cm="1">
        <f t="array" ref="AK222">IF(AL222="","",INDEX(전산회선!$E$4:$E$1141,_xlfn.AGGREGATE(15,6,ROW(전산회선!$E$4:$E$1141)-ROW(전산회선!$E$4)+1/((전산회선!$B$4:$B$1141=$E222)*(전산회선!$F$4:$F$1141=AL222)),1)))</f>
        <v/>
      </c>
      <c r="AL222" s="16" t="str">
        <f>IFERROR(IF(_xlfn.MAXIFS(전산회선!$F$4:$F$1141,전산회선!$B$4:$B$1141,$E222,전산회선!$F$4:$F$1141,"&lt;"&amp;AJ222)=0,"",_xlfn.MAXIFS(전산회선!$F$4:$F$1141,전산회선!$B$4:$B$1141,$E222,전산회선!$F$4:$F$1141,"&lt;"&amp;AJ222)),"")</f>
        <v/>
      </c>
      <c r="AM222" s="16" t="str" cm="1">
        <f t="array" ref="AM222">IF(AN222="","",INDEX(전산회선!$E$4:$E$1141,_xlfn.AGGREGATE(15,6,ROW(전산회선!$E$4:$E$1141)-ROW(전산회선!$E$4)+1/((전산회선!$B$4:$B$1141=$E222)*(전산회선!$F$4:$F$1141=AN222)),1)))</f>
        <v/>
      </c>
      <c r="AN222" s="16" t="str">
        <f>IFERROR(IF(_xlfn.MAXIFS(전산회선!$F$4:$F$1141,전산회선!$B$4:$B$1141,$E222,전산회선!$F$4:$F$1141,"&lt;"&amp;AL222)=0,"",_xlfn.MAXIFS(전산회선!$F$4:$F$1141,전산회선!$B$4:$B$1141,$E222,전산회선!$F$4:$F$1141,"&lt;"&amp;AL222)),"")</f>
        <v/>
      </c>
      <c r="AO222" s="23">
        <v>52559</v>
      </c>
      <c r="AP222" s="23">
        <v>63002</v>
      </c>
      <c r="AQ222" s="23">
        <v>60888</v>
      </c>
      <c r="AR222" s="23">
        <v>58116</v>
      </c>
      <c r="AS222" s="23">
        <v>52122</v>
      </c>
      <c r="AT222" s="23">
        <v>53891</v>
      </c>
      <c r="AU222" s="23">
        <v>54789</v>
      </c>
      <c r="AV222" s="23">
        <v>51145</v>
      </c>
      <c r="AW222" s="23">
        <v>53366</v>
      </c>
      <c r="AX222" s="23">
        <v>56763</v>
      </c>
      <c r="AY222" s="23">
        <v>301233</v>
      </c>
      <c r="AZ222" s="23">
        <v>60300</v>
      </c>
      <c r="BA222" s="23">
        <v>76514.5</v>
      </c>
      <c r="BB222" s="23">
        <f t="shared" si="21"/>
        <v>918174</v>
      </c>
      <c r="BC222" s="23">
        <v>0</v>
      </c>
      <c r="BD222" s="23">
        <v>0</v>
      </c>
      <c r="BE222" s="23">
        <v>0</v>
      </c>
      <c r="BF222" s="23">
        <v>0</v>
      </c>
      <c r="BG222" s="23">
        <v>0</v>
      </c>
      <c r="BH222" s="23">
        <v>0</v>
      </c>
      <c r="BI222" s="23">
        <v>0</v>
      </c>
      <c r="BJ222" s="23">
        <v>0</v>
      </c>
      <c r="BK222" s="23">
        <v>0</v>
      </c>
      <c r="BL222" s="23">
        <v>0</v>
      </c>
      <c r="BM222" s="23">
        <v>0</v>
      </c>
      <c r="BN222" s="23">
        <v>0</v>
      </c>
      <c r="BO222" s="23">
        <v>0</v>
      </c>
      <c r="BP222" s="23">
        <v>0</v>
      </c>
      <c r="BQ222" s="17" t="str">
        <f>IFERROR(INDEX(피벗!$BL$5:$CH$5,1,MATCH($BR222,INDEX(피벗!$BL:$CH,MATCH($E222,피벗!$BJ:$BJ,0),0),0)),"")</f>
        <v/>
      </c>
      <c r="BR222" s="23" t="str">
        <f>IFERROR(LARGE(INDEX(피벗!$BL:$CH,MATCH(성장고객!$E222,피벗!$BJ:$BJ,0),0),1),"")</f>
        <v/>
      </c>
      <c r="BS222" s="27" t="str">
        <f t="shared" si="22"/>
        <v/>
      </c>
      <c r="BT222" s="17" t="str">
        <f>IFERROR(INDEX(피벗!$BL$5:$CH$5,1,MATCH($BU222,INDEX(피벗!$BL:$CH,MATCH($E222,피벗!$BJ:$BJ,0),0),0)),"")</f>
        <v/>
      </c>
      <c r="BU222" s="23" t="str">
        <f>IFERROR(LARGE(INDEX(피벗!$BL:$CH,MATCH(성장고객!$E222,피벗!$BJ:$BJ,0),0),2),"")</f>
        <v/>
      </c>
      <c r="BV222" s="27" t="str">
        <f t="shared" si="23"/>
        <v/>
      </c>
      <c r="BW222" s="17" t="str">
        <f>IFERROR(INDEX(피벗!$BL$5:$CH$5,1,MATCH($BX222,INDEX(피벗!$BL:$CH,MATCH($E222,피벗!$BJ:$BJ,0),0),0)),"")</f>
        <v/>
      </c>
      <c r="BX222" s="23" t="str">
        <f>IFERROR(LARGE(INDEX(피벗!$BL:$CH,MATCH(성장고객!$E222,피벗!$BJ:$BJ,0),0),3),"")</f>
        <v/>
      </c>
      <c r="BY222" s="27" t="str">
        <f t="shared" si="24"/>
        <v/>
      </c>
      <c r="BZ222" s="17" t="str">
        <f>IFERROR(INDEX(피벗!$BL$5:$CH$5,1,MATCH($CA222,INDEX(피벗!$BL:$CH,MATCH($E222,피벗!$BJ:$BJ,0),0),0)),"")</f>
        <v/>
      </c>
      <c r="CA222" s="23" t="str">
        <f>IFERROR(LARGE(INDEX(피벗!$BL:$CH,MATCH(성장고객!$E222,피벗!$BJ:$BJ,0),0),4),"")</f>
        <v/>
      </c>
      <c r="CB222" s="27" t="str">
        <f t="shared" si="25"/>
        <v/>
      </c>
      <c r="CC222" s="17" t="str">
        <f>IFERROR(INDEX(피벗!$BL$5:$CH$5,1,MATCH($CD222,INDEX(피벗!$BL:$CH,MATCH($E222,피벗!$BJ:$BJ,0),0),0)),"")</f>
        <v/>
      </c>
      <c r="CD222" s="23" t="str">
        <f>IFERROR(LARGE(INDEX(피벗!$BL:$CH,MATCH(성장고객!$E222,피벗!$BJ:$BJ,0),0),5),"")</f>
        <v/>
      </c>
      <c r="CE222" s="27" t="str">
        <f t="shared" si="26"/>
        <v/>
      </c>
      <c r="CF222" s="23" t="str">
        <f>IFERROR(INDEX(피벗!$CI:$CI,MATCH($E222,피벗!$BJ:$BJ,0)),"")</f>
        <v/>
      </c>
      <c r="CG222" s="25" t="str">
        <f t="shared" si="27"/>
        <v/>
      </c>
      <c r="CH222" s="17" t="str">
        <f>IFERROR(INDEX(피벗!$EZ$5:$GE$5,1,MATCH($CI222,INDEX(피벗!$EZ:$GE,MATCH($E222,피벗!$EY:$EY,0),0),0)),"")</f>
        <v>GiGA인터넷</v>
      </c>
      <c r="CI222" s="23">
        <f>IFERROR(LARGE(INDEX(피벗!$EZ:$GE,MATCH(성장고객!$E222,피벗!$EY:$EY,0),0),1),"")</f>
        <v>255600</v>
      </c>
      <c r="CJ222" s="17" t="str">
        <f>IFERROR(INDEX(피벗!$EZ$5:$GE$5,1,MATCH($CK222,INDEX(피벗!$EZ:$GE,MATCH($E222,피벗!$EY:$EY,0),0),0)),"")</f>
        <v>기업메시징</v>
      </c>
      <c r="CK222" s="23">
        <f>IFERROR(LARGE(INDEX(피벗!$EZ:$GE,MATCH(성장고객!$E222,피벗!$EY:$EY,0),0),2),"")</f>
        <v>236000</v>
      </c>
      <c r="CL222" s="17" t="str">
        <f>IFERROR(INDEX(피벗!$EZ$5:$GE$5,1,MATCH($CM222,INDEX(피벗!$EZ:$GE,MATCH($E222,피벗!$EY:$EY,0),0),0)),"")</f>
        <v>기업인터넷전화</v>
      </c>
      <c r="CM222" s="23">
        <f>IFERROR(LARGE(INDEX(피벗!$EZ:$GE,MATCH(성장고객!$E222,피벗!$EY:$EY,0),0),3),"")</f>
        <v>204381</v>
      </c>
      <c r="CN222" s="17" t="str">
        <f>IFERROR(INDEX(피벗!$EZ$5:$GE$5,1,MATCH($CO222,INDEX(피벗!$EZ:$GE,MATCH($E222,피벗!$EY:$EY,0),0),0)),"")</f>
        <v>GTV</v>
      </c>
      <c r="CO222" s="23">
        <f>IFERROR(LARGE(INDEX(피벗!$EZ:$GE,MATCH(성장고객!$E222,피벗!$EY:$EY,0),0),4),"")</f>
        <v>120960</v>
      </c>
      <c r="CP222" s="17" t="str">
        <f>IFERROR(INDEX(피벗!$EZ$5:$GE$5,1,MATCH($CQ222,INDEX(피벗!$EZ:$GE,MATCH($E222,피벗!$EY:$EY,0),0),0)),"")</f>
        <v>홈일반전화</v>
      </c>
      <c r="CQ222" s="23">
        <f>IFERROR(LARGE(INDEX(피벗!$EZ:$GE,MATCH(성장고객!$E222,피벗!$EY:$EY,0),0),5),"")</f>
        <v>42277</v>
      </c>
      <c r="CR222" s="23">
        <f>IFERROR(INDEX(피벗!$GF:$GF,MATCH($E222,피벗!$EY:$EY,0)),"")</f>
        <v>918174</v>
      </c>
    </row>
    <row r="223" spans="1:96" x14ac:dyDescent="0.45">
      <c r="A223" s="20" t="s">
        <v>982</v>
      </c>
      <c r="B223" s="20" t="s">
        <v>26</v>
      </c>
      <c r="C223" s="20" t="s">
        <v>104</v>
      </c>
      <c r="D223" s="20" t="s">
        <v>1199</v>
      </c>
      <c r="E223" s="20" t="s">
        <v>880</v>
      </c>
      <c r="F223" s="21" t="s">
        <v>881</v>
      </c>
      <c r="G223" s="21" t="s">
        <v>1</v>
      </c>
      <c r="H223" s="21" t="s">
        <v>0</v>
      </c>
      <c r="I223" s="22" t="s">
        <v>882</v>
      </c>
      <c r="J223" s="22" t="s">
        <v>883</v>
      </c>
      <c r="K223" s="20" t="s">
        <v>0</v>
      </c>
      <c r="L223" s="20" t="s">
        <v>1316</v>
      </c>
      <c r="M223" s="20" t="s">
        <v>1356</v>
      </c>
      <c r="N223" s="20" t="s">
        <v>1336</v>
      </c>
      <c r="O223" s="21" t="s">
        <v>2238</v>
      </c>
      <c r="P223" s="21">
        <v>12</v>
      </c>
      <c r="Q223" s="21" t="s">
        <v>1347</v>
      </c>
      <c r="R223" s="21" t="s">
        <v>1320</v>
      </c>
      <c r="S223" s="21" t="s">
        <v>1321</v>
      </c>
      <c r="T223" s="21" t="s">
        <v>1316</v>
      </c>
      <c r="U223" s="21" t="s">
        <v>2239</v>
      </c>
      <c r="V223" s="21" t="s">
        <v>2240</v>
      </c>
      <c r="W223" s="20" t="s">
        <v>9</v>
      </c>
      <c r="X223" s="21" t="s">
        <v>9</v>
      </c>
      <c r="Y223" s="21" t="s">
        <v>2201</v>
      </c>
      <c r="Z223" s="21" t="s">
        <v>2241</v>
      </c>
      <c r="AA223" s="20">
        <v>0</v>
      </c>
      <c r="AB223" s="20" t="s">
        <v>1579</v>
      </c>
      <c r="AC223" s="21" t="s">
        <v>1987</v>
      </c>
      <c r="AD223" s="20" t="s">
        <v>1311</v>
      </c>
      <c r="AE223" s="16" t="str" cm="1">
        <f t="array" ref="AE223">IF(AF223="","",INDEX(전산회선!$E$4:$E$1141,_xlfn.AGGREGATE(15,6,ROW(전산회선!$E$4:$E$1141)-ROW(전산회선!$E$4)+1/((전산회선!$B$4:$B$1141=$E223)*(전산회선!$F$4:$F$1141=AF223)),1)))</f>
        <v>홈일반전화</v>
      </c>
      <c r="AF223" s="16">
        <f>IFERROR(IF(_xlfn.MAXIFS(전산회선!$F$4:$F$1141,전산회선!$B$4:$B$1141,$E223)=0,"",_xlfn.MAXIFS(전산회선!$F$4:$F$1141,전산회선!$B$4:$B$1141,$E223)),"")</f>
        <v>5</v>
      </c>
      <c r="AG223" s="16" t="str" cm="1">
        <f t="array" ref="AG223">IF(AH223="","",INDEX(전산회선!$E$4:$E$1141,_xlfn.AGGREGATE(15,6,ROW(전산회선!$E$4:$E$1141)-ROW(전산회선!$E$4)+1/((전산회선!$B$4:$B$1141=$E223)*(전산회선!$F$4:$F$1141=AH223)),1)))</f>
        <v>GTV</v>
      </c>
      <c r="AH223" s="16">
        <f>IFERROR(IF(_xlfn.MAXIFS(전산회선!$F$4:$F$1141,전산회선!$B$4:$B$1141,$E223,전산회선!$F$4:$F$1141,"&lt;"&amp;AF223)=0,"",_xlfn.MAXIFS(전산회선!$F$4:$F$1141,전산회선!$B$4:$B$1141,$E223,전산회선!$F$4:$F$1141,"&lt;"&amp;AF223)),"")</f>
        <v>1</v>
      </c>
      <c r="AI223" s="16" t="str" cm="1">
        <f t="array" ref="AI223">IF(AJ223="","",INDEX(전산회선!$E$4:$E$1141,_xlfn.AGGREGATE(15,6,ROW(전산회선!$E$4:$E$1141)-ROW(전산회선!$E$4)+1/((전산회선!$B$4:$B$1141=$E223)*(전산회선!$F$4:$F$1141=AJ223)),1)))</f>
        <v/>
      </c>
      <c r="AJ223" s="16" t="str">
        <f>IFERROR(IF(_xlfn.MAXIFS(전산회선!$F$4:$F$1141,전산회선!$B$4:$B$1141,$E223,전산회선!$F$4:$F$1141,"&lt;"&amp;AH223)=0,"",_xlfn.MAXIFS(전산회선!$F$4:$F$1141,전산회선!$B$4:$B$1141,$E223,전산회선!$F$4:$F$1141,"&lt;"&amp;AH223)),"")</f>
        <v/>
      </c>
      <c r="AK223" s="16" t="str" cm="1">
        <f t="array" ref="AK223">IF(AL223="","",INDEX(전산회선!$E$4:$E$1141,_xlfn.AGGREGATE(15,6,ROW(전산회선!$E$4:$E$1141)-ROW(전산회선!$E$4)+1/((전산회선!$B$4:$B$1141=$E223)*(전산회선!$F$4:$F$1141=AL223)),1)))</f>
        <v/>
      </c>
      <c r="AL223" s="16" t="str">
        <f>IFERROR(IF(_xlfn.MAXIFS(전산회선!$F$4:$F$1141,전산회선!$B$4:$B$1141,$E223,전산회선!$F$4:$F$1141,"&lt;"&amp;AJ223)=0,"",_xlfn.MAXIFS(전산회선!$F$4:$F$1141,전산회선!$B$4:$B$1141,$E223,전산회선!$F$4:$F$1141,"&lt;"&amp;AJ223)),"")</f>
        <v/>
      </c>
      <c r="AM223" s="16" t="str" cm="1">
        <f t="array" ref="AM223">IF(AN223="","",INDEX(전산회선!$E$4:$E$1141,_xlfn.AGGREGATE(15,6,ROW(전산회선!$E$4:$E$1141)-ROW(전산회선!$E$4)+1/((전산회선!$B$4:$B$1141=$E223)*(전산회선!$F$4:$F$1141=AN223)),1)))</f>
        <v/>
      </c>
      <c r="AN223" s="16" t="str">
        <f>IFERROR(IF(_xlfn.MAXIFS(전산회선!$F$4:$F$1141,전산회선!$B$4:$B$1141,$E223,전산회선!$F$4:$F$1141,"&lt;"&amp;AL223)=0,"",_xlfn.MAXIFS(전산회선!$F$4:$F$1141,전산회선!$B$4:$B$1141,$E223,전산회선!$F$4:$F$1141,"&lt;"&amp;AL223)),"")</f>
        <v/>
      </c>
      <c r="AO223" s="23">
        <v>153106</v>
      </c>
      <c r="AP223" s="23">
        <v>140246</v>
      </c>
      <c r="AQ223" s="23">
        <v>137915</v>
      </c>
      <c r="AR223" s="23">
        <v>136235</v>
      </c>
      <c r="AS223" s="23">
        <v>137363</v>
      </c>
      <c r="AT223" s="23">
        <v>134019</v>
      </c>
      <c r="AU223" s="23">
        <v>135411</v>
      </c>
      <c r="AV223" s="23">
        <v>168124</v>
      </c>
      <c r="AW223" s="23">
        <v>143862</v>
      </c>
      <c r="AX223" s="23">
        <v>138996</v>
      </c>
      <c r="AY223" s="23">
        <v>135546</v>
      </c>
      <c r="AZ223" s="23">
        <v>136869</v>
      </c>
      <c r="BA223" s="23">
        <v>141474.33333333334</v>
      </c>
      <c r="BB223" s="23">
        <f t="shared" si="21"/>
        <v>1697692</v>
      </c>
      <c r="BC223" s="23">
        <v>0</v>
      </c>
      <c r="BD223" s="23">
        <v>0</v>
      </c>
      <c r="BE223" s="23">
        <v>0</v>
      </c>
      <c r="BF223" s="23">
        <v>0</v>
      </c>
      <c r="BG223" s="23">
        <v>0</v>
      </c>
      <c r="BH223" s="23">
        <v>0</v>
      </c>
      <c r="BI223" s="23">
        <v>0</v>
      </c>
      <c r="BJ223" s="23">
        <v>0</v>
      </c>
      <c r="BK223" s="23">
        <v>0</v>
      </c>
      <c r="BL223" s="23">
        <v>0</v>
      </c>
      <c r="BM223" s="23">
        <v>0</v>
      </c>
      <c r="BN223" s="23">
        <v>0</v>
      </c>
      <c r="BO223" s="23">
        <v>0</v>
      </c>
      <c r="BP223" s="23">
        <v>0</v>
      </c>
      <c r="BQ223" s="17" t="str">
        <f>IFERROR(INDEX(피벗!$BL$5:$CH$5,1,MATCH($BR223,INDEX(피벗!$BL:$CH,MATCH($E223,피벗!$BJ:$BJ,0),0),0)),"")</f>
        <v/>
      </c>
      <c r="BR223" s="23" t="str">
        <f>IFERROR(LARGE(INDEX(피벗!$BL:$CH,MATCH(성장고객!$E223,피벗!$BJ:$BJ,0),0),1),"")</f>
        <v/>
      </c>
      <c r="BS223" s="27" t="str">
        <f t="shared" si="22"/>
        <v/>
      </c>
      <c r="BT223" s="17" t="str">
        <f>IFERROR(INDEX(피벗!$BL$5:$CH$5,1,MATCH($BU223,INDEX(피벗!$BL:$CH,MATCH($E223,피벗!$BJ:$BJ,0),0),0)),"")</f>
        <v/>
      </c>
      <c r="BU223" s="23" t="str">
        <f>IFERROR(LARGE(INDEX(피벗!$BL:$CH,MATCH(성장고객!$E223,피벗!$BJ:$BJ,0),0),2),"")</f>
        <v/>
      </c>
      <c r="BV223" s="27" t="str">
        <f t="shared" si="23"/>
        <v/>
      </c>
      <c r="BW223" s="17" t="str">
        <f>IFERROR(INDEX(피벗!$BL$5:$CH$5,1,MATCH($BX223,INDEX(피벗!$BL:$CH,MATCH($E223,피벗!$BJ:$BJ,0),0),0)),"")</f>
        <v/>
      </c>
      <c r="BX223" s="23" t="str">
        <f>IFERROR(LARGE(INDEX(피벗!$BL:$CH,MATCH(성장고객!$E223,피벗!$BJ:$BJ,0),0),3),"")</f>
        <v/>
      </c>
      <c r="BY223" s="27" t="str">
        <f t="shared" si="24"/>
        <v/>
      </c>
      <c r="BZ223" s="17" t="str">
        <f>IFERROR(INDEX(피벗!$BL$5:$CH$5,1,MATCH($CA223,INDEX(피벗!$BL:$CH,MATCH($E223,피벗!$BJ:$BJ,0),0),0)),"")</f>
        <v/>
      </c>
      <c r="CA223" s="23" t="str">
        <f>IFERROR(LARGE(INDEX(피벗!$BL:$CH,MATCH(성장고객!$E223,피벗!$BJ:$BJ,0),0),4),"")</f>
        <v/>
      </c>
      <c r="CB223" s="27" t="str">
        <f t="shared" si="25"/>
        <v/>
      </c>
      <c r="CC223" s="17" t="str">
        <f>IFERROR(INDEX(피벗!$BL$5:$CH$5,1,MATCH($CD223,INDEX(피벗!$BL:$CH,MATCH($E223,피벗!$BJ:$BJ,0),0),0)),"")</f>
        <v/>
      </c>
      <c r="CD223" s="23" t="str">
        <f>IFERROR(LARGE(INDEX(피벗!$BL:$CH,MATCH(성장고객!$E223,피벗!$BJ:$BJ,0),0),5),"")</f>
        <v/>
      </c>
      <c r="CE223" s="27" t="str">
        <f t="shared" si="26"/>
        <v/>
      </c>
      <c r="CF223" s="23" t="str">
        <f>IFERROR(INDEX(피벗!$CI:$CI,MATCH($E223,피벗!$BJ:$BJ,0)),"")</f>
        <v/>
      </c>
      <c r="CG223" s="25" t="str">
        <f t="shared" si="27"/>
        <v/>
      </c>
      <c r="CH223" s="17" t="str">
        <f>IFERROR(INDEX(피벗!$EZ$5:$GE$5,1,MATCH($CI223,INDEX(피벗!$EZ:$GE,MATCH($E223,피벗!$EY:$EY,0),0),0)),"")</f>
        <v>TV PPV</v>
      </c>
      <c r="CI223" s="23">
        <f>IFERROR(LARGE(INDEX(피벗!$EZ:$GE,MATCH(성장고객!$E223,피벗!$EY:$EY,0),0),1),"")</f>
        <v>453065</v>
      </c>
      <c r="CJ223" s="17" t="str">
        <f>IFERROR(INDEX(피벗!$EZ$5:$GE$5,1,MATCH($CK223,INDEX(피벗!$EZ:$GE,MATCH($E223,피벗!$EY:$EY,0),0),0)),"")</f>
        <v>홈일반전화</v>
      </c>
      <c r="CK223" s="23">
        <f>IFERROR(LARGE(INDEX(피벗!$EZ:$GE,MATCH(성장고객!$E223,피벗!$EY:$EY,0),0),2),"")</f>
        <v>339003</v>
      </c>
      <c r="CL223" s="17" t="str">
        <f>IFERROR(INDEX(피벗!$EZ$5:$GE$5,1,MATCH($CM223,INDEX(피벗!$EZ:$GE,MATCH($E223,피벗!$EY:$EY,0),0),0)),"")</f>
        <v>GiGA인터넷</v>
      </c>
      <c r="CM223" s="23">
        <f>IFERROR(LARGE(INDEX(피벗!$EZ:$GE,MATCH(성장고객!$E223,피벗!$EY:$EY,0),0),3),"")</f>
        <v>300000</v>
      </c>
      <c r="CN223" s="17" t="str">
        <f>IFERROR(INDEX(피벗!$EZ$5:$GE$5,1,MATCH($CO223,INDEX(피벗!$EZ:$GE,MATCH($E223,피벗!$EY:$EY,0),0),0)),"")</f>
        <v>홈지능망</v>
      </c>
      <c r="CO223" s="23">
        <f>IFERROR(LARGE(INDEX(피벗!$EZ:$GE,MATCH(성장고객!$E223,피벗!$EY:$EY,0),0),4),"")</f>
        <v>232302</v>
      </c>
      <c r="CP223" s="17" t="str">
        <f>IFERROR(INDEX(피벗!$EZ$5:$GE$5,1,MATCH($CQ223,INDEX(피벗!$EZ:$GE,MATCH($E223,피벗!$EY:$EY,0),0),0)),"")</f>
        <v>GTV</v>
      </c>
      <c r="CQ223" s="23">
        <f>IFERROR(LARGE(INDEX(피벗!$EZ:$GE,MATCH(성장고객!$E223,피벗!$EY:$EY,0),0),5),"")</f>
        <v>228000</v>
      </c>
      <c r="CR223" s="23">
        <f>IFERROR(INDEX(피벗!$GF:$GF,MATCH($E223,피벗!$EY:$EY,0)),"")</f>
        <v>1697692</v>
      </c>
    </row>
    <row r="224" spans="1:96" x14ac:dyDescent="0.45">
      <c r="A224" s="20" t="s">
        <v>982</v>
      </c>
      <c r="B224" s="20" t="s">
        <v>26</v>
      </c>
      <c r="C224" s="20" t="s">
        <v>104</v>
      </c>
      <c r="D224" s="20" t="s">
        <v>1199</v>
      </c>
      <c r="E224" s="20" t="s">
        <v>876</v>
      </c>
      <c r="F224" s="21" t="s">
        <v>877</v>
      </c>
      <c r="G224" s="21" t="s">
        <v>1</v>
      </c>
      <c r="H224" s="21" t="s">
        <v>0</v>
      </c>
      <c r="I224" s="22" t="s">
        <v>878</v>
      </c>
      <c r="J224" s="22" t="s">
        <v>879</v>
      </c>
      <c r="K224" s="20" t="s">
        <v>0</v>
      </c>
      <c r="L224" s="20" t="s">
        <v>1316</v>
      </c>
      <c r="M224" s="20" t="s">
        <v>1356</v>
      </c>
      <c r="N224" s="20" t="s">
        <v>1336</v>
      </c>
      <c r="O224" s="21" t="s">
        <v>2015</v>
      </c>
      <c r="P224" s="21">
        <v>7</v>
      </c>
      <c r="Q224" s="21" t="s">
        <v>1358</v>
      </c>
      <c r="R224" s="21" t="s">
        <v>1320</v>
      </c>
      <c r="S224" s="21" t="s">
        <v>1321</v>
      </c>
      <c r="T224" s="21" t="s">
        <v>1316</v>
      </c>
      <c r="U224" s="21" t="s">
        <v>2234</v>
      </c>
      <c r="V224" s="21" t="s">
        <v>2235</v>
      </c>
      <c r="W224" s="20" t="s">
        <v>9</v>
      </c>
      <c r="X224" s="21" t="s">
        <v>9</v>
      </c>
      <c r="Y224" s="21" t="s">
        <v>2236</v>
      </c>
      <c r="Z224" s="21" t="s">
        <v>2237</v>
      </c>
      <c r="AA224" s="20">
        <v>3</v>
      </c>
      <c r="AB224" s="20" t="s">
        <v>1328</v>
      </c>
      <c r="AC224" s="21" t="s">
        <v>1982</v>
      </c>
      <c r="AD224" s="20" t="s">
        <v>1311</v>
      </c>
      <c r="AE224" s="16" t="str" cm="1">
        <f t="array" ref="AE224">IF(AF224="","",INDEX(전산회선!$E$4:$E$1141,_xlfn.AGGREGATE(15,6,ROW(전산회선!$E$4:$E$1141)-ROW(전산회선!$E$4)+1/((전산회선!$B$4:$B$1141=$E224)*(전산회선!$F$4:$F$1141=AF224)),1)))</f>
        <v>MeGA인터넷</v>
      </c>
      <c r="AF224" s="16">
        <f>IFERROR(IF(_xlfn.MAXIFS(전산회선!$F$4:$F$1141,전산회선!$B$4:$B$1141,$E224)=0,"",_xlfn.MAXIFS(전산회선!$F$4:$F$1141,전산회선!$B$4:$B$1141,$E224)),"")</f>
        <v>4</v>
      </c>
      <c r="AG224" s="16" t="str" cm="1">
        <f t="array" ref="AG224">IF(AH224="","",INDEX(전산회선!$E$4:$E$1141,_xlfn.AGGREGATE(15,6,ROW(전산회선!$E$4:$E$1141)-ROW(전산회선!$E$4)+1/((전산회선!$B$4:$B$1141=$E224)*(전산회선!$F$4:$F$1141=AH224)),1)))</f>
        <v>홈일반전화</v>
      </c>
      <c r="AH224" s="16">
        <f>IFERROR(IF(_xlfn.MAXIFS(전산회선!$F$4:$F$1141,전산회선!$B$4:$B$1141,$E224,전산회선!$F$4:$F$1141,"&lt;"&amp;AF224)=0,"",_xlfn.MAXIFS(전산회선!$F$4:$F$1141,전산회선!$B$4:$B$1141,$E224,전산회선!$F$4:$F$1141,"&lt;"&amp;AF224)),"")</f>
        <v>1</v>
      </c>
      <c r="AI224" s="16" t="str" cm="1">
        <f t="array" ref="AI224">IF(AJ224="","",INDEX(전산회선!$E$4:$E$1141,_xlfn.AGGREGATE(15,6,ROW(전산회선!$E$4:$E$1141)-ROW(전산회선!$E$4)+1/((전산회선!$B$4:$B$1141=$E224)*(전산회선!$F$4:$F$1141=AJ224)),1)))</f>
        <v/>
      </c>
      <c r="AJ224" s="16" t="str">
        <f>IFERROR(IF(_xlfn.MAXIFS(전산회선!$F$4:$F$1141,전산회선!$B$4:$B$1141,$E224,전산회선!$F$4:$F$1141,"&lt;"&amp;AH224)=0,"",_xlfn.MAXIFS(전산회선!$F$4:$F$1141,전산회선!$B$4:$B$1141,$E224,전산회선!$F$4:$F$1141,"&lt;"&amp;AH224)),"")</f>
        <v/>
      </c>
      <c r="AK224" s="16" t="str" cm="1">
        <f t="array" ref="AK224">IF(AL224="","",INDEX(전산회선!$E$4:$E$1141,_xlfn.AGGREGATE(15,6,ROW(전산회선!$E$4:$E$1141)-ROW(전산회선!$E$4)+1/((전산회선!$B$4:$B$1141=$E224)*(전산회선!$F$4:$F$1141=AL224)),1)))</f>
        <v/>
      </c>
      <c r="AL224" s="16" t="str">
        <f>IFERROR(IF(_xlfn.MAXIFS(전산회선!$F$4:$F$1141,전산회선!$B$4:$B$1141,$E224,전산회선!$F$4:$F$1141,"&lt;"&amp;AJ224)=0,"",_xlfn.MAXIFS(전산회선!$F$4:$F$1141,전산회선!$B$4:$B$1141,$E224,전산회선!$F$4:$F$1141,"&lt;"&amp;AJ224)),"")</f>
        <v/>
      </c>
      <c r="AM224" s="16" t="str" cm="1">
        <f t="array" ref="AM224">IF(AN224="","",INDEX(전산회선!$E$4:$E$1141,_xlfn.AGGREGATE(15,6,ROW(전산회선!$E$4:$E$1141)-ROW(전산회선!$E$4)+1/((전산회선!$B$4:$B$1141=$E224)*(전산회선!$F$4:$F$1141=AN224)),1)))</f>
        <v/>
      </c>
      <c r="AN224" s="16" t="str">
        <f>IFERROR(IF(_xlfn.MAXIFS(전산회선!$F$4:$F$1141,전산회선!$B$4:$B$1141,$E224,전산회선!$F$4:$F$1141,"&lt;"&amp;AL224)=0,"",_xlfn.MAXIFS(전산회선!$F$4:$F$1141,전산회선!$B$4:$B$1141,$E224,전산회선!$F$4:$F$1141,"&lt;"&amp;AL224)),"")</f>
        <v/>
      </c>
      <c r="AO224" s="23">
        <v>127466</v>
      </c>
      <c r="AP224" s="23">
        <v>129745</v>
      </c>
      <c r="AQ224" s="23">
        <v>127736</v>
      </c>
      <c r="AR224" s="23">
        <v>130243</v>
      </c>
      <c r="AS224" s="23">
        <v>132091</v>
      </c>
      <c r="AT224" s="23">
        <v>129162</v>
      </c>
      <c r="AU224" s="23">
        <v>130794</v>
      </c>
      <c r="AV224" s="23">
        <v>135667</v>
      </c>
      <c r="AW224" s="23">
        <v>134450</v>
      </c>
      <c r="AX224" s="23">
        <v>134926</v>
      </c>
      <c r="AY224" s="23">
        <v>132124</v>
      </c>
      <c r="AZ224" s="23">
        <v>125972</v>
      </c>
      <c r="BA224" s="23">
        <v>130864.66666666667</v>
      </c>
      <c r="BB224" s="23">
        <f t="shared" si="21"/>
        <v>1570376</v>
      </c>
      <c r="BC224" s="23">
        <v>0</v>
      </c>
      <c r="BD224" s="23">
        <v>0</v>
      </c>
      <c r="BE224" s="23">
        <v>0</v>
      </c>
      <c r="BF224" s="23">
        <v>0</v>
      </c>
      <c r="BG224" s="23">
        <v>0</v>
      </c>
      <c r="BH224" s="23">
        <v>0</v>
      </c>
      <c r="BI224" s="23">
        <v>0</v>
      </c>
      <c r="BJ224" s="23">
        <v>0</v>
      </c>
      <c r="BK224" s="23">
        <v>0</v>
      </c>
      <c r="BL224" s="23">
        <v>0</v>
      </c>
      <c r="BM224" s="23">
        <v>0</v>
      </c>
      <c r="BN224" s="23">
        <v>0</v>
      </c>
      <c r="BO224" s="23">
        <v>0</v>
      </c>
      <c r="BP224" s="23">
        <v>0</v>
      </c>
      <c r="BQ224" s="17" t="str">
        <f>IFERROR(INDEX(피벗!$BL$5:$CH$5,1,MATCH($BR224,INDEX(피벗!$BL:$CH,MATCH($E224,피벗!$BJ:$BJ,0),0),0)),"")</f>
        <v/>
      </c>
      <c r="BR224" s="23" t="str">
        <f>IFERROR(LARGE(INDEX(피벗!$BL:$CH,MATCH(성장고객!$E224,피벗!$BJ:$BJ,0),0),1),"")</f>
        <v/>
      </c>
      <c r="BS224" s="27" t="str">
        <f t="shared" si="22"/>
        <v/>
      </c>
      <c r="BT224" s="17" t="str">
        <f>IFERROR(INDEX(피벗!$BL$5:$CH$5,1,MATCH($BU224,INDEX(피벗!$BL:$CH,MATCH($E224,피벗!$BJ:$BJ,0),0),0)),"")</f>
        <v/>
      </c>
      <c r="BU224" s="23" t="str">
        <f>IFERROR(LARGE(INDEX(피벗!$BL:$CH,MATCH(성장고객!$E224,피벗!$BJ:$BJ,0),0),2),"")</f>
        <v/>
      </c>
      <c r="BV224" s="27" t="str">
        <f t="shared" si="23"/>
        <v/>
      </c>
      <c r="BW224" s="17" t="str">
        <f>IFERROR(INDEX(피벗!$BL$5:$CH$5,1,MATCH($BX224,INDEX(피벗!$BL:$CH,MATCH($E224,피벗!$BJ:$BJ,0),0),0)),"")</f>
        <v/>
      </c>
      <c r="BX224" s="23" t="str">
        <f>IFERROR(LARGE(INDEX(피벗!$BL:$CH,MATCH(성장고객!$E224,피벗!$BJ:$BJ,0),0),3),"")</f>
        <v/>
      </c>
      <c r="BY224" s="27" t="str">
        <f t="shared" si="24"/>
        <v/>
      </c>
      <c r="BZ224" s="17" t="str">
        <f>IFERROR(INDEX(피벗!$BL$5:$CH$5,1,MATCH($CA224,INDEX(피벗!$BL:$CH,MATCH($E224,피벗!$BJ:$BJ,0),0),0)),"")</f>
        <v/>
      </c>
      <c r="CA224" s="23" t="str">
        <f>IFERROR(LARGE(INDEX(피벗!$BL:$CH,MATCH(성장고객!$E224,피벗!$BJ:$BJ,0),0),4),"")</f>
        <v/>
      </c>
      <c r="CB224" s="27" t="str">
        <f t="shared" si="25"/>
        <v/>
      </c>
      <c r="CC224" s="17" t="str">
        <f>IFERROR(INDEX(피벗!$BL$5:$CH$5,1,MATCH($CD224,INDEX(피벗!$BL:$CH,MATCH($E224,피벗!$BJ:$BJ,0),0),0)),"")</f>
        <v/>
      </c>
      <c r="CD224" s="23" t="str">
        <f>IFERROR(LARGE(INDEX(피벗!$BL:$CH,MATCH(성장고객!$E224,피벗!$BJ:$BJ,0),0),5),"")</f>
        <v/>
      </c>
      <c r="CE224" s="27" t="str">
        <f t="shared" si="26"/>
        <v/>
      </c>
      <c r="CF224" s="23" t="str">
        <f>IFERROR(INDEX(피벗!$CI:$CI,MATCH($E224,피벗!$BJ:$BJ,0)),"")</f>
        <v/>
      </c>
      <c r="CG224" s="25" t="str">
        <f t="shared" si="27"/>
        <v/>
      </c>
      <c r="CH224" s="17" t="str">
        <f>IFERROR(INDEX(피벗!$EZ$5:$GE$5,1,MATCH($CI224,INDEX(피벗!$EZ:$GE,MATCH($E224,피벗!$EY:$EY,0),0),0)),"")</f>
        <v>MeGA인터넷</v>
      </c>
      <c r="CI224" s="23">
        <f>IFERROR(LARGE(INDEX(피벗!$EZ:$GE,MATCH(성장고객!$E224,피벗!$EY:$EY,0),0),1),"")</f>
        <v>960000</v>
      </c>
      <c r="CJ224" s="17" t="str">
        <f>IFERROR(INDEX(피벗!$EZ$5:$GE$5,1,MATCH($CK224,INDEX(피벗!$EZ:$GE,MATCH($E224,피벗!$EY:$EY,0),0),0)),"")</f>
        <v>GiGA인터넷</v>
      </c>
      <c r="CK224" s="23">
        <f>IFERROR(LARGE(INDEX(피벗!$EZ:$GE,MATCH(성장고객!$E224,피벗!$EY:$EY,0),0),2),"")</f>
        <v>336000</v>
      </c>
      <c r="CL224" s="17" t="str">
        <f>IFERROR(INDEX(피벗!$EZ$5:$GE$5,1,MATCH($CM224,INDEX(피벗!$EZ:$GE,MATCH($E224,피벗!$EY:$EY,0),0),0)),"")</f>
        <v>홈일반전화</v>
      </c>
      <c r="CM224" s="23">
        <f>IFERROR(LARGE(INDEX(피벗!$EZ:$GE,MATCH(성장고객!$E224,피벗!$EY:$EY,0),0),3),"")</f>
        <v>274376</v>
      </c>
      <c r="CN224" s="17" t="str">
        <f>IFERROR(INDEX(피벗!$EZ$5:$GE$5,1,MATCH($CO224,INDEX(피벗!$EZ:$GE,MATCH($E224,피벗!$EY:$EY,0),0),0)),"")</f>
        <v>인터넷부가</v>
      </c>
      <c r="CO224" s="23">
        <f>IFERROR(LARGE(INDEX(피벗!$EZ:$GE,MATCH(성장고객!$E224,피벗!$EY:$EY,0),0),4),"")</f>
        <v>0</v>
      </c>
      <c r="CP224" s="17" t="str">
        <f>IFERROR(INDEX(피벗!$EZ$5:$GE$5,1,MATCH($CQ224,INDEX(피벗!$EZ:$GE,MATCH($E224,피벗!$EY:$EY,0),0),0)),"")</f>
        <v/>
      </c>
      <c r="CQ224" s="23" t="str">
        <f>IFERROR(LARGE(INDEX(피벗!$EZ:$GE,MATCH(성장고객!$E224,피벗!$EY:$EY,0),0),5),"")</f>
        <v/>
      </c>
      <c r="CR224" s="23">
        <f>IFERROR(INDEX(피벗!$GF:$GF,MATCH($E224,피벗!$EY:$EY,0)),"")</f>
        <v>1570376</v>
      </c>
    </row>
    <row r="225" spans="1:96" x14ac:dyDescent="0.45">
      <c r="A225" s="20" t="s">
        <v>982</v>
      </c>
      <c r="B225" s="20" t="s">
        <v>29</v>
      </c>
      <c r="C225" s="20" t="s">
        <v>104</v>
      </c>
      <c r="D225" s="20" t="s">
        <v>1099</v>
      </c>
      <c r="E225" s="20" t="s">
        <v>168</v>
      </c>
      <c r="F225" s="21" t="s">
        <v>169</v>
      </c>
      <c r="G225" s="21" t="s">
        <v>1</v>
      </c>
      <c r="H225" s="21" t="s">
        <v>25</v>
      </c>
      <c r="I225" s="22" t="s">
        <v>170</v>
      </c>
      <c r="J225" s="22" t="s">
        <v>171</v>
      </c>
      <c r="K225" s="20" t="s">
        <v>25</v>
      </c>
      <c r="L225" s="20" t="s">
        <v>1316</v>
      </c>
      <c r="M225" s="20" t="s">
        <v>1423</v>
      </c>
      <c r="N225" s="20" t="s">
        <v>1424</v>
      </c>
      <c r="O225" s="21" t="s">
        <v>1740</v>
      </c>
      <c r="P225" s="21">
        <v>1</v>
      </c>
      <c r="Q225" s="21" t="s">
        <v>1392</v>
      </c>
      <c r="R225" s="21" t="s">
        <v>1320</v>
      </c>
      <c r="S225" s="21" t="s">
        <v>1321</v>
      </c>
      <c r="T225" s="21" t="s">
        <v>1316</v>
      </c>
      <c r="U225" s="21" t="s">
        <v>1741</v>
      </c>
      <c r="V225" s="21" t="s">
        <v>1742</v>
      </c>
      <c r="W225" s="20" t="s">
        <v>1743</v>
      </c>
      <c r="X225" s="21" t="s">
        <v>1744</v>
      </c>
      <c r="Y225" s="21" t="s">
        <v>1745</v>
      </c>
      <c r="Z225" s="21" t="s">
        <v>1746</v>
      </c>
      <c r="AA225" s="20">
        <v>156</v>
      </c>
      <c r="AB225" s="20" t="s">
        <v>1354</v>
      </c>
      <c r="AC225" s="21" t="s">
        <v>1747</v>
      </c>
      <c r="AD225" s="20" t="s">
        <v>1311</v>
      </c>
      <c r="AE225" s="16" t="str" cm="1">
        <f t="array" ref="AE225">IF(AF225="","",INDEX(전산회선!$E$4:$E$1141,_xlfn.AGGREGATE(15,6,ROW(전산회선!$E$4:$E$1141)-ROW(전산회선!$E$4)+1/((전산회선!$B$4:$B$1141=$E225)*(전산회선!$F$4:$F$1141=AF225)),1)))</f>
        <v/>
      </c>
      <c r="AF225" s="16" t="str">
        <f>IFERROR(IF(_xlfn.MAXIFS(전산회선!$F$4:$F$1141,전산회선!$B$4:$B$1141,$E225)=0,"",_xlfn.MAXIFS(전산회선!$F$4:$F$1141,전산회선!$B$4:$B$1141,$E225)),"")</f>
        <v/>
      </c>
      <c r="AG225" s="16" t="str" cm="1">
        <f t="array" ref="AG225">IF(AH225="","",INDEX(전산회선!$E$4:$E$1141,_xlfn.AGGREGATE(15,6,ROW(전산회선!$E$4:$E$1141)-ROW(전산회선!$E$4)+1/((전산회선!$B$4:$B$1141=$E225)*(전산회선!$F$4:$F$1141=AH225)),1)))</f>
        <v/>
      </c>
      <c r="AH225" s="16" t="str">
        <f>IFERROR(IF(_xlfn.MAXIFS(전산회선!$F$4:$F$1141,전산회선!$B$4:$B$1141,$E225,전산회선!$F$4:$F$1141,"&lt;"&amp;AF225)=0,"",_xlfn.MAXIFS(전산회선!$F$4:$F$1141,전산회선!$B$4:$B$1141,$E225,전산회선!$F$4:$F$1141,"&lt;"&amp;AF225)),"")</f>
        <v/>
      </c>
      <c r="AI225" s="16" t="str" cm="1">
        <f t="array" ref="AI225">IF(AJ225="","",INDEX(전산회선!$E$4:$E$1141,_xlfn.AGGREGATE(15,6,ROW(전산회선!$E$4:$E$1141)-ROW(전산회선!$E$4)+1/((전산회선!$B$4:$B$1141=$E225)*(전산회선!$F$4:$F$1141=AJ225)),1)))</f>
        <v/>
      </c>
      <c r="AJ225" s="16" t="str">
        <f>IFERROR(IF(_xlfn.MAXIFS(전산회선!$F$4:$F$1141,전산회선!$B$4:$B$1141,$E225,전산회선!$F$4:$F$1141,"&lt;"&amp;AH225)=0,"",_xlfn.MAXIFS(전산회선!$F$4:$F$1141,전산회선!$B$4:$B$1141,$E225,전산회선!$F$4:$F$1141,"&lt;"&amp;AH225)),"")</f>
        <v/>
      </c>
      <c r="AK225" s="16" t="str" cm="1">
        <f t="array" ref="AK225">IF(AL225="","",INDEX(전산회선!$E$4:$E$1141,_xlfn.AGGREGATE(15,6,ROW(전산회선!$E$4:$E$1141)-ROW(전산회선!$E$4)+1/((전산회선!$B$4:$B$1141=$E225)*(전산회선!$F$4:$F$1141=AL225)),1)))</f>
        <v/>
      </c>
      <c r="AL225" s="16" t="str">
        <f>IFERROR(IF(_xlfn.MAXIFS(전산회선!$F$4:$F$1141,전산회선!$B$4:$B$1141,$E225,전산회선!$F$4:$F$1141,"&lt;"&amp;AJ225)=0,"",_xlfn.MAXIFS(전산회선!$F$4:$F$1141,전산회선!$B$4:$B$1141,$E225,전산회선!$F$4:$F$1141,"&lt;"&amp;AJ225)),"")</f>
        <v/>
      </c>
      <c r="AM225" s="16" t="str" cm="1">
        <f t="array" ref="AM225">IF(AN225="","",INDEX(전산회선!$E$4:$E$1141,_xlfn.AGGREGATE(15,6,ROW(전산회선!$E$4:$E$1141)-ROW(전산회선!$E$4)+1/((전산회선!$B$4:$B$1141=$E225)*(전산회선!$F$4:$F$1141=AN225)),1)))</f>
        <v/>
      </c>
      <c r="AN225" s="16" t="str">
        <f>IFERROR(IF(_xlfn.MAXIFS(전산회선!$F$4:$F$1141,전산회선!$B$4:$B$1141,$E225,전산회선!$F$4:$F$1141,"&lt;"&amp;AL225)=0,"",_xlfn.MAXIFS(전산회선!$F$4:$F$1141,전산회선!$B$4:$B$1141,$E225,전산회선!$F$4:$F$1141,"&lt;"&amp;AL225)),"")</f>
        <v/>
      </c>
      <c r="AO225" s="23">
        <v>6970</v>
      </c>
      <c r="AP225" s="23">
        <v>6970</v>
      </c>
      <c r="AQ225" s="23">
        <v>6970</v>
      </c>
      <c r="AR225" s="23">
        <v>6970</v>
      </c>
      <c r="AS225" s="23">
        <v>6970</v>
      </c>
      <c r="AT225" s="23">
        <v>6970</v>
      </c>
      <c r="AU225" s="23">
        <v>6970</v>
      </c>
      <c r="AV225" s="23">
        <v>6970</v>
      </c>
      <c r="AW225" s="23">
        <v>6970</v>
      </c>
      <c r="AX225" s="23">
        <v>6970</v>
      </c>
      <c r="AY225" s="23">
        <v>0</v>
      </c>
      <c r="AZ225" s="23">
        <v>0</v>
      </c>
      <c r="BA225" s="23">
        <v>5808.333333333333</v>
      </c>
      <c r="BB225" s="23">
        <f t="shared" si="21"/>
        <v>69700</v>
      </c>
      <c r="BC225" s="23">
        <v>0</v>
      </c>
      <c r="BD225" s="23">
        <v>0</v>
      </c>
      <c r="BE225" s="23">
        <v>0</v>
      </c>
      <c r="BF225" s="23">
        <v>0</v>
      </c>
      <c r="BG225" s="23">
        <v>0</v>
      </c>
      <c r="BH225" s="23">
        <v>0</v>
      </c>
      <c r="BI225" s="23">
        <v>0</v>
      </c>
      <c r="BJ225" s="23">
        <v>0</v>
      </c>
      <c r="BK225" s="23">
        <v>0</v>
      </c>
      <c r="BL225" s="23">
        <v>0</v>
      </c>
      <c r="BM225" s="23">
        <v>0</v>
      </c>
      <c r="BN225" s="23">
        <v>0</v>
      </c>
      <c r="BO225" s="23">
        <v>0</v>
      </c>
      <c r="BP225" s="23">
        <v>0</v>
      </c>
      <c r="BQ225" s="17" t="str">
        <f>IFERROR(INDEX(피벗!$BL$5:$CH$5,1,MATCH($BR225,INDEX(피벗!$BL:$CH,MATCH($E225,피벗!$BJ:$BJ,0),0),0)),"")</f>
        <v/>
      </c>
      <c r="BR225" s="23" t="str">
        <f>IFERROR(LARGE(INDEX(피벗!$BL:$CH,MATCH(성장고객!$E225,피벗!$BJ:$BJ,0),0),1),"")</f>
        <v/>
      </c>
      <c r="BS225" s="27" t="str">
        <f t="shared" si="22"/>
        <v/>
      </c>
      <c r="BT225" s="17" t="str">
        <f>IFERROR(INDEX(피벗!$BL$5:$CH$5,1,MATCH($BU225,INDEX(피벗!$BL:$CH,MATCH($E225,피벗!$BJ:$BJ,0),0),0)),"")</f>
        <v/>
      </c>
      <c r="BU225" s="23" t="str">
        <f>IFERROR(LARGE(INDEX(피벗!$BL:$CH,MATCH(성장고객!$E225,피벗!$BJ:$BJ,0),0),2),"")</f>
        <v/>
      </c>
      <c r="BV225" s="27" t="str">
        <f t="shared" si="23"/>
        <v/>
      </c>
      <c r="BW225" s="17" t="str">
        <f>IFERROR(INDEX(피벗!$BL$5:$CH$5,1,MATCH($BX225,INDEX(피벗!$BL:$CH,MATCH($E225,피벗!$BJ:$BJ,0),0),0)),"")</f>
        <v/>
      </c>
      <c r="BX225" s="23" t="str">
        <f>IFERROR(LARGE(INDEX(피벗!$BL:$CH,MATCH(성장고객!$E225,피벗!$BJ:$BJ,0),0),3),"")</f>
        <v/>
      </c>
      <c r="BY225" s="27" t="str">
        <f t="shared" si="24"/>
        <v/>
      </c>
      <c r="BZ225" s="17" t="str">
        <f>IFERROR(INDEX(피벗!$BL$5:$CH$5,1,MATCH($CA225,INDEX(피벗!$BL:$CH,MATCH($E225,피벗!$BJ:$BJ,0),0),0)),"")</f>
        <v/>
      </c>
      <c r="CA225" s="23" t="str">
        <f>IFERROR(LARGE(INDEX(피벗!$BL:$CH,MATCH(성장고객!$E225,피벗!$BJ:$BJ,0),0),4),"")</f>
        <v/>
      </c>
      <c r="CB225" s="27" t="str">
        <f t="shared" si="25"/>
        <v/>
      </c>
      <c r="CC225" s="17" t="str">
        <f>IFERROR(INDEX(피벗!$BL$5:$CH$5,1,MATCH($CD225,INDEX(피벗!$BL:$CH,MATCH($E225,피벗!$BJ:$BJ,0),0),0)),"")</f>
        <v/>
      </c>
      <c r="CD225" s="23" t="str">
        <f>IFERROR(LARGE(INDEX(피벗!$BL:$CH,MATCH(성장고객!$E225,피벗!$BJ:$BJ,0),0),5),"")</f>
        <v/>
      </c>
      <c r="CE225" s="27" t="str">
        <f t="shared" si="26"/>
        <v/>
      </c>
      <c r="CF225" s="23" t="str">
        <f>IFERROR(INDEX(피벗!$CI:$CI,MATCH($E225,피벗!$BJ:$BJ,0)),"")</f>
        <v/>
      </c>
      <c r="CG225" s="25" t="str">
        <f t="shared" si="27"/>
        <v/>
      </c>
      <c r="CH225" s="17" t="str">
        <f>IFERROR(INDEX(피벗!$EZ$5:$GE$5,1,MATCH($CI225,INDEX(피벗!$EZ:$GE,MATCH($E225,피벗!$EY:$EY,0),0),0)),"")</f>
        <v>기업메시징</v>
      </c>
      <c r="CI225" s="23">
        <f>IFERROR(LARGE(INDEX(피벗!$EZ:$GE,MATCH(성장고객!$E225,피벗!$EY:$EY,0),0),1),"")</f>
        <v>69700</v>
      </c>
      <c r="CJ225" s="17" t="str">
        <f>IFERROR(INDEX(피벗!$EZ$5:$GE$5,1,MATCH($CK225,INDEX(피벗!$EZ:$GE,MATCH($E225,피벗!$EY:$EY,0),0),0)),"")</f>
        <v/>
      </c>
      <c r="CK225" s="23" t="str">
        <f>IFERROR(LARGE(INDEX(피벗!$EZ:$GE,MATCH(성장고객!$E225,피벗!$EY:$EY,0),0),2),"")</f>
        <v/>
      </c>
      <c r="CL225" s="17" t="str">
        <f>IFERROR(INDEX(피벗!$EZ$5:$GE$5,1,MATCH($CM225,INDEX(피벗!$EZ:$GE,MATCH($E225,피벗!$EY:$EY,0),0),0)),"")</f>
        <v/>
      </c>
      <c r="CM225" s="23" t="str">
        <f>IFERROR(LARGE(INDEX(피벗!$EZ:$GE,MATCH(성장고객!$E225,피벗!$EY:$EY,0),0),3),"")</f>
        <v/>
      </c>
      <c r="CN225" s="17" t="str">
        <f>IFERROR(INDEX(피벗!$EZ$5:$GE$5,1,MATCH($CO225,INDEX(피벗!$EZ:$GE,MATCH($E225,피벗!$EY:$EY,0),0),0)),"")</f>
        <v/>
      </c>
      <c r="CO225" s="23" t="str">
        <f>IFERROR(LARGE(INDEX(피벗!$EZ:$GE,MATCH(성장고객!$E225,피벗!$EY:$EY,0),0),4),"")</f>
        <v/>
      </c>
      <c r="CP225" s="17" t="str">
        <f>IFERROR(INDEX(피벗!$EZ$5:$GE$5,1,MATCH($CQ225,INDEX(피벗!$EZ:$GE,MATCH($E225,피벗!$EY:$EY,0),0),0)),"")</f>
        <v/>
      </c>
      <c r="CQ225" s="23" t="str">
        <f>IFERROR(LARGE(INDEX(피벗!$EZ:$GE,MATCH(성장고객!$E225,피벗!$EY:$EY,0),0),5),"")</f>
        <v/>
      </c>
      <c r="CR225" s="23">
        <f>IFERROR(INDEX(피벗!$GF:$GF,MATCH($E225,피벗!$EY:$EY,0)),"")</f>
        <v>69700</v>
      </c>
    </row>
    <row r="226" spans="1:96" x14ac:dyDescent="0.45">
      <c r="A226" s="20" t="s">
        <v>982</v>
      </c>
      <c r="B226" s="20" t="s">
        <v>29</v>
      </c>
      <c r="C226" s="20" t="s">
        <v>30</v>
      </c>
      <c r="D226" s="20" t="s">
        <v>990</v>
      </c>
      <c r="E226" s="20" t="s">
        <v>90</v>
      </c>
      <c r="F226" s="21" t="s">
        <v>91</v>
      </c>
      <c r="G226" s="21" t="s">
        <v>1</v>
      </c>
      <c r="H226" s="21" t="s">
        <v>0</v>
      </c>
      <c r="I226" s="22"/>
      <c r="J226" s="22"/>
      <c r="K226" s="20" t="s">
        <v>9</v>
      </c>
      <c r="L226" s="20" t="s">
        <v>9</v>
      </c>
      <c r="M226" s="20" t="s">
        <v>9</v>
      </c>
      <c r="N226" s="20" t="s">
        <v>9</v>
      </c>
      <c r="O226" s="21" t="s">
        <v>9</v>
      </c>
      <c r="P226" s="21" t="s">
        <v>9</v>
      </c>
      <c r="Q226" s="21" t="s">
        <v>9</v>
      </c>
      <c r="R226" s="21" t="s">
        <v>9</v>
      </c>
      <c r="S226" s="21" t="s">
        <v>9</v>
      </c>
      <c r="T226" s="21" t="s">
        <v>9</v>
      </c>
      <c r="U226" s="21" t="s">
        <v>9</v>
      </c>
      <c r="V226" s="21" t="s">
        <v>9</v>
      </c>
      <c r="W226" s="20" t="s">
        <v>9</v>
      </c>
      <c r="X226" s="21" t="s">
        <v>9</v>
      </c>
      <c r="Y226" s="21" t="s">
        <v>9</v>
      </c>
      <c r="Z226" s="21" t="s">
        <v>9</v>
      </c>
      <c r="AA226" s="20" t="s">
        <v>9</v>
      </c>
      <c r="AB226" s="20" t="s">
        <v>9</v>
      </c>
      <c r="AC226" s="21" t="s">
        <v>9</v>
      </c>
      <c r="AD226" s="20" t="s">
        <v>9</v>
      </c>
      <c r="AE226" s="16" t="str" cm="1">
        <f t="array" ref="AE226">IF(AF226="","",INDEX(전산회선!$E$4:$E$1141,_xlfn.AGGREGATE(15,6,ROW(전산회선!$E$4:$E$1141)-ROW(전산회선!$E$4)+1/((전산회선!$B$4:$B$1141=$E226)*(전산회선!$F$4:$F$1141=AF226)),1)))</f>
        <v>홈일반전화</v>
      </c>
      <c r="AF226" s="16">
        <f>IFERROR(IF(_xlfn.MAXIFS(전산회선!$F$4:$F$1141,전산회선!$B$4:$B$1141,$E226)=0,"",_xlfn.MAXIFS(전산회선!$F$4:$F$1141,전산회선!$B$4:$B$1141,$E226)),"")</f>
        <v>12</v>
      </c>
      <c r="AG226" s="16" t="str" cm="1">
        <f t="array" ref="AG226">IF(AH226="","",INDEX(전산회선!$E$4:$E$1141,_xlfn.AGGREGATE(15,6,ROW(전산회선!$E$4:$E$1141)-ROW(전산회선!$E$4)+1/((전산회선!$B$4:$B$1141=$E226)*(전산회선!$F$4:$F$1141=AH226)),1)))</f>
        <v>GiGA인터넷</v>
      </c>
      <c r="AH226" s="16">
        <f>IFERROR(IF(_xlfn.MAXIFS(전산회선!$F$4:$F$1141,전산회선!$B$4:$B$1141,$E226,전산회선!$F$4:$F$1141,"&lt;"&amp;AF226)=0,"",_xlfn.MAXIFS(전산회선!$F$4:$F$1141,전산회선!$B$4:$B$1141,$E226,전산회선!$F$4:$F$1141,"&lt;"&amp;AF226)),"")</f>
        <v>3</v>
      </c>
      <c r="AI226" s="16" t="str" cm="1">
        <f t="array" ref="AI226">IF(AJ226="","",INDEX(전산회선!$E$4:$E$1141,_xlfn.AGGREGATE(15,6,ROW(전산회선!$E$4:$E$1141)-ROW(전산회선!$E$4)+1/((전산회선!$B$4:$B$1141=$E226)*(전산회선!$F$4:$F$1141=AJ226)),1)))</f>
        <v>전용회선</v>
      </c>
      <c r="AJ226" s="16">
        <f>IFERROR(IF(_xlfn.MAXIFS(전산회선!$F$4:$F$1141,전산회선!$B$4:$B$1141,$E226,전산회선!$F$4:$F$1141,"&lt;"&amp;AH226)=0,"",_xlfn.MAXIFS(전산회선!$F$4:$F$1141,전산회선!$B$4:$B$1141,$E226,전산회선!$F$4:$F$1141,"&lt;"&amp;AH226)),"")</f>
        <v>2</v>
      </c>
      <c r="AK226" s="16" t="str" cm="1">
        <f t="array" ref="AK226">IF(AL226="","",INDEX(전산회선!$E$4:$E$1141,_xlfn.AGGREGATE(15,6,ROW(전산회선!$E$4:$E$1141)-ROW(전산회선!$E$4)+1/((전산회선!$B$4:$B$1141=$E226)*(전산회선!$F$4:$F$1141=AL226)),1)))</f>
        <v>기업인터넷전화</v>
      </c>
      <c r="AL226" s="16">
        <f>IFERROR(IF(_xlfn.MAXIFS(전산회선!$F$4:$F$1141,전산회선!$B$4:$B$1141,$E226,전산회선!$F$4:$F$1141,"&lt;"&amp;AJ226)=0,"",_xlfn.MAXIFS(전산회선!$F$4:$F$1141,전산회선!$B$4:$B$1141,$E226,전산회선!$F$4:$F$1141,"&lt;"&amp;AJ226)),"")</f>
        <v>1</v>
      </c>
      <c r="AM226" s="16" t="str" cm="1">
        <f t="array" ref="AM226">IF(AN226="","",INDEX(전산회선!$E$4:$E$1141,_xlfn.AGGREGATE(15,6,ROW(전산회선!$E$4:$E$1141)-ROW(전산회선!$E$4)+1/((전산회선!$B$4:$B$1141=$E226)*(전산회선!$F$4:$F$1141=AN226)),1)))</f>
        <v/>
      </c>
      <c r="AN226" s="16" t="str">
        <f>IFERROR(IF(_xlfn.MAXIFS(전산회선!$F$4:$F$1141,전산회선!$B$4:$B$1141,$E226,전산회선!$F$4:$F$1141,"&lt;"&amp;AL226)=0,"",_xlfn.MAXIFS(전산회선!$F$4:$F$1141,전산회선!$B$4:$B$1141,$E226,전산회선!$F$4:$F$1141,"&lt;"&amp;AL226)),"")</f>
        <v/>
      </c>
      <c r="AO226" s="23">
        <v>803332</v>
      </c>
      <c r="AP226" s="23">
        <v>775404</v>
      </c>
      <c r="AQ226" s="23">
        <v>776171</v>
      </c>
      <c r="AR226" s="23">
        <v>761069</v>
      </c>
      <c r="AS226" s="23">
        <v>778604</v>
      </c>
      <c r="AT226" s="23">
        <v>829179</v>
      </c>
      <c r="AU226" s="23">
        <v>835150</v>
      </c>
      <c r="AV226" s="23">
        <v>829255</v>
      </c>
      <c r="AW226" s="23">
        <v>837318</v>
      </c>
      <c r="AX226" s="23">
        <v>943160</v>
      </c>
      <c r="AY226" s="23">
        <v>853201</v>
      </c>
      <c r="AZ226" s="23">
        <v>856819</v>
      </c>
      <c r="BA226" s="23">
        <v>823221.83333333337</v>
      </c>
      <c r="BB226" s="23">
        <f t="shared" si="21"/>
        <v>9878662</v>
      </c>
      <c r="BC226" s="23">
        <v>0</v>
      </c>
      <c r="BD226" s="23">
        <v>0</v>
      </c>
      <c r="BE226" s="23">
        <v>0</v>
      </c>
      <c r="BF226" s="23">
        <v>-11403</v>
      </c>
      <c r="BG226" s="23">
        <v>10197</v>
      </c>
      <c r="BH226" s="23">
        <v>64197</v>
      </c>
      <c r="BI226" s="23">
        <v>64197</v>
      </c>
      <c r="BJ226" s="23">
        <v>64197</v>
      </c>
      <c r="BK226" s="23">
        <v>64197</v>
      </c>
      <c r="BL226" s="23">
        <v>64197</v>
      </c>
      <c r="BM226" s="23">
        <v>64197</v>
      </c>
      <c r="BN226" s="23">
        <v>64197</v>
      </c>
      <c r="BO226" s="23">
        <v>37347.75</v>
      </c>
      <c r="BP226" s="23">
        <v>448173</v>
      </c>
      <c r="BQ226" s="17" t="str">
        <f>IFERROR(INDEX(피벗!$BL$5:$CH$5,1,MATCH($BR226,INDEX(피벗!$BL:$CH,MATCH($E226,피벗!$BJ:$BJ,0),0),0)),"")</f>
        <v>IoT</v>
      </c>
      <c r="BR226" s="23">
        <f>IFERROR(LARGE(INDEX(피벗!$BL:$CH,MATCH(성장고객!$E226,피벗!$BJ:$BJ,0),0),1),"")</f>
        <v>448173</v>
      </c>
      <c r="BS226" s="27">
        <f t="shared" si="22"/>
        <v>4.5367783612801006E-2</v>
      </c>
      <c r="BT226" s="17" t="str">
        <f>IFERROR(INDEX(피벗!$BL$5:$CH$5,1,MATCH($BU226,INDEX(피벗!$BL:$CH,MATCH($E226,피벗!$BJ:$BJ,0),0),0)),"")</f>
        <v/>
      </c>
      <c r="BU226" s="23" t="str">
        <f>IFERROR(LARGE(INDEX(피벗!$BL:$CH,MATCH(성장고객!$E226,피벗!$BJ:$BJ,0),0),2),"")</f>
        <v/>
      </c>
      <c r="BV226" s="27" t="str">
        <f t="shared" si="23"/>
        <v/>
      </c>
      <c r="BW226" s="17" t="str">
        <f>IFERROR(INDEX(피벗!$BL$5:$CH$5,1,MATCH($BX226,INDEX(피벗!$BL:$CH,MATCH($E226,피벗!$BJ:$BJ,0),0),0)),"")</f>
        <v/>
      </c>
      <c r="BX226" s="23" t="str">
        <f>IFERROR(LARGE(INDEX(피벗!$BL:$CH,MATCH(성장고객!$E226,피벗!$BJ:$BJ,0),0),3),"")</f>
        <v/>
      </c>
      <c r="BY226" s="27" t="str">
        <f t="shared" si="24"/>
        <v/>
      </c>
      <c r="BZ226" s="17" t="str">
        <f>IFERROR(INDEX(피벗!$BL$5:$CH$5,1,MATCH($CA226,INDEX(피벗!$BL:$CH,MATCH($E226,피벗!$BJ:$BJ,0),0),0)),"")</f>
        <v/>
      </c>
      <c r="CA226" s="23" t="str">
        <f>IFERROR(LARGE(INDEX(피벗!$BL:$CH,MATCH(성장고객!$E226,피벗!$BJ:$BJ,0),0),4),"")</f>
        <v/>
      </c>
      <c r="CB226" s="27" t="str">
        <f t="shared" si="25"/>
        <v/>
      </c>
      <c r="CC226" s="17" t="str">
        <f>IFERROR(INDEX(피벗!$BL$5:$CH$5,1,MATCH($CD226,INDEX(피벗!$BL:$CH,MATCH($E226,피벗!$BJ:$BJ,0),0),0)),"")</f>
        <v/>
      </c>
      <c r="CD226" s="23" t="str">
        <f>IFERROR(LARGE(INDEX(피벗!$BL:$CH,MATCH(성장고객!$E226,피벗!$BJ:$BJ,0),0),5),"")</f>
        <v/>
      </c>
      <c r="CE226" s="27" t="str">
        <f t="shared" si="26"/>
        <v/>
      </c>
      <c r="CF226" s="23">
        <f>IFERROR(INDEX(피벗!$CI:$CI,MATCH($E226,피벗!$BJ:$BJ,0)),"")</f>
        <v>448173</v>
      </c>
      <c r="CG226" s="25">
        <f t="shared" si="27"/>
        <v>4.5367783612801006E-2</v>
      </c>
      <c r="CH226" s="17" t="str">
        <f>IFERROR(INDEX(피벗!$EZ$5:$GE$5,1,MATCH($CI226,INDEX(피벗!$EZ:$GE,MATCH($E226,피벗!$EY:$EY,0),0),0)),"")</f>
        <v>홈일반전화</v>
      </c>
      <c r="CI226" s="23">
        <f>IFERROR(LARGE(INDEX(피벗!$EZ:$GE,MATCH(성장고객!$E226,피벗!$EY:$EY,0),0),1),"")</f>
        <v>3435362</v>
      </c>
      <c r="CJ226" s="17" t="str">
        <f>IFERROR(INDEX(피벗!$EZ$5:$GE$5,1,MATCH($CK226,INDEX(피벗!$EZ:$GE,MATCH($E226,피벗!$EY:$EY,0),0),0)),"")</f>
        <v>전용회선</v>
      </c>
      <c r="CK226" s="23">
        <f>IFERROR(LARGE(INDEX(피벗!$EZ:$GE,MATCH(성장고객!$E226,피벗!$EY:$EY,0),0),2),"")</f>
        <v>1809600</v>
      </c>
      <c r="CL226" s="17" t="str">
        <f>IFERROR(INDEX(피벗!$EZ$5:$GE$5,1,MATCH($CM226,INDEX(피벗!$EZ:$GE,MATCH($E226,피벗!$EY:$EY,0),0),0)),"")</f>
        <v>GiGA인터넷</v>
      </c>
      <c r="CM226" s="23">
        <f>IFERROR(LARGE(INDEX(피벗!$EZ:$GE,MATCH(성장고객!$E226,피벗!$EY:$EY,0),0),3),"")</f>
        <v>1347142</v>
      </c>
      <c r="CN226" s="17" t="str">
        <f>IFERROR(INDEX(피벗!$EZ$5:$GE$5,1,MATCH($CO226,INDEX(피벗!$EZ:$GE,MATCH($E226,피벗!$EY:$EY,0),0),0)),"")</f>
        <v>홈지능망</v>
      </c>
      <c r="CO226" s="23">
        <f>IFERROR(LARGE(INDEX(피벗!$EZ:$GE,MATCH(성장고객!$E226,피벗!$EY:$EY,0),0),4),"")</f>
        <v>831142</v>
      </c>
      <c r="CP226" s="17" t="str">
        <f>IFERROR(INDEX(피벗!$EZ$5:$GE$5,1,MATCH($CQ226,INDEX(피벗!$EZ:$GE,MATCH($E226,피벗!$EY:$EY,0),0),0)),"")</f>
        <v>MeGA인터넷</v>
      </c>
      <c r="CQ226" s="23">
        <f>IFERROR(LARGE(INDEX(피벗!$EZ:$GE,MATCH(성장고객!$E226,피벗!$EY:$EY,0),0),5),"")</f>
        <v>720000</v>
      </c>
      <c r="CR226" s="23">
        <f>IFERROR(INDEX(피벗!$GF:$GF,MATCH($E226,피벗!$EY:$EY,0)),"")</f>
        <v>9878662</v>
      </c>
    </row>
    <row r="227" spans="1:96" x14ac:dyDescent="0.45">
      <c r="A227" s="20" t="s">
        <v>982</v>
      </c>
      <c r="B227" s="20" t="s">
        <v>701</v>
      </c>
      <c r="C227" s="20" t="s">
        <v>104</v>
      </c>
      <c r="D227" s="20" t="s">
        <v>985</v>
      </c>
      <c r="E227" s="20" t="s">
        <v>17</v>
      </c>
      <c r="F227" s="21" t="s">
        <v>18</v>
      </c>
      <c r="G227" s="21" t="s">
        <v>1</v>
      </c>
      <c r="H227" s="21" t="s">
        <v>0</v>
      </c>
      <c r="I227" s="22" t="s">
        <v>19</v>
      </c>
      <c r="J227" s="22" t="s">
        <v>20</v>
      </c>
      <c r="K227" s="20" t="s">
        <v>0</v>
      </c>
      <c r="L227" s="20" t="s">
        <v>1316</v>
      </c>
      <c r="M227" s="20" t="s">
        <v>1335</v>
      </c>
      <c r="N227" s="20" t="s">
        <v>1336</v>
      </c>
      <c r="O227" s="21" t="s">
        <v>1345</v>
      </c>
      <c r="P227" s="21">
        <v>22</v>
      </c>
      <c r="Q227" s="21" t="s">
        <v>9</v>
      </c>
      <c r="R227" s="21" t="s">
        <v>9</v>
      </c>
      <c r="S227" s="21" t="s">
        <v>9</v>
      </c>
      <c r="T227" s="21" t="s">
        <v>9</v>
      </c>
      <c r="U227" s="21" t="s">
        <v>9</v>
      </c>
      <c r="V227" s="21" t="s">
        <v>9</v>
      </c>
      <c r="W227" s="20" t="s">
        <v>9</v>
      </c>
      <c r="X227" s="21" t="s">
        <v>9</v>
      </c>
      <c r="Y227" s="21" t="s">
        <v>9</v>
      </c>
      <c r="Z227" s="21" t="s">
        <v>9</v>
      </c>
      <c r="AA227" s="20">
        <v>0</v>
      </c>
      <c r="AB227" s="20" t="s">
        <v>9</v>
      </c>
      <c r="AC227" s="21" t="s">
        <v>9</v>
      </c>
      <c r="AD227" s="20" t="s">
        <v>9</v>
      </c>
      <c r="AE227" s="16" t="str" cm="1">
        <f t="array" ref="AE227">IF(AF227="","",INDEX(전산회선!$E$4:$E$1141,_xlfn.AGGREGATE(15,6,ROW(전산회선!$E$4:$E$1141)-ROW(전산회선!$E$4)+1/((전산회선!$B$4:$B$1141=$E227)*(전산회선!$F$4:$F$1141=AF227)),1)))</f>
        <v>홈일반전화</v>
      </c>
      <c r="AF227" s="16">
        <f>IFERROR(IF(_xlfn.MAXIFS(전산회선!$F$4:$F$1141,전산회선!$B$4:$B$1141,$E227)=0,"",_xlfn.MAXIFS(전산회선!$F$4:$F$1141,전산회선!$B$4:$B$1141,$E227)),"")</f>
        <v>9</v>
      </c>
      <c r="AG227" s="16" t="str" cm="1">
        <f t="array" ref="AG227">IF(AH227="","",INDEX(전산회선!$E$4:$E$1141,_xlfn.AGGREGATE(15,6,ROW(전산회선!$E$4:$E$1141)-ROW(전산회선!$E$4)+1/((전산회선!$B$4:$B$1141=$E227)*(전산회선!$F$4:$F$1141=AH227)),1)))</f>
        <v>MeGA인터넷</v>
      </c>
      <c r="AH227" s="16">
        <f>IFERROR(IF(_xlfn.MAXIFS(전산회선!$F$4:$F$1141,전산회선!$B$4:$B$1141,$E227,전산회선!$F$4:$F$1141,"&lt;"&amp;AF227)=0,"",_xlfn.MAXIFS(전산회선!$F$4:$F$1141,전산회선!$B$4:$B$1141,$E227,전산회선!$F$4:$F$1141,"&lt;"&amp;AF227)),"")</f>
        <v>6</v>
      </c>
      <c r="AI227" s="16" t="str" cm="1">
        <f t="array" ref="AI227">IF(AJ227="","",INDEX(전산회선!$E$4:$E$1141,_xlfn.AGGREGATE(15,6,ROW(전산회선!$E$4:$E$1141)-ROW(전산회선!$E$4)+1/((전산회선!$B$4:$B$1141=$E227)*(전산회선!$F$4:$F$1141=AJ227)),1)))</f>
        <v>GiGA인터넷</v>
      </c>
      <c r="AJ227" s="16">
        <f>IFERROR(IF(_xlfn.MAXIFS(전산회선!$F$4:$F$1141,전산회선!$B$4:$B$1141,$E227,전산회선!$F$4:$F$1141,"&lt;"&amp;AH227)=0,"",_xlfn.MAXIFS(전산회선!$F$4:$F$1141,전산회선!$B$4:$B$1141,$E227,전산회선!$F$4:$F$1141,"&lt;"&amp;AH227)),"")</f>
        <v>2</v>
      </c>
      <c r="AK227" s="16" t="str" cm="1">
        <f t="array" ref="AK227">IF(AL227="","",INDEX(전산회선!$E$4:$E$1141,_xlfn.AGGREGATE(15,6,ROW(전산회선!$E$4:$E$1141)-ROW(전산회선!$E$4)+1/((전산회선!$B$4:$B$1141=$E227)*(전산회선!$F$4:$F$1141=AL227)),1)))</f>
        <v>IoT</v>
      </c>
      <c r="AL227" s="16">
        <f>IFERROR(IF(_xlfn.MAXIFS(전산회선!$F$4:$F$1141,전산회선!$B$4:$B$1141,$E227,전산회선!$F$4:$F$1141,"&lt;"&amp;AJ227)=0,"",_xlfn.MAXIFS(전산회선!$F$4:$F$1141,전산회선!$B$4:$B$1141,$E227,전산회선!$F$4:$F$1141,"&lt;"&amp;AJ227)),"")</f>
        <v>1</v>
      </c>
      <c r="AM227" s="16" t="str" cm="1">
        <f t="array" ref="AM227">IF(AN227="","",INDEX(전산회선!$E$4:$E$1141,_xlfn.AGGREGATE(15,6,ROW(전산회선!$E$4:$E$1141)-ROW(전산회선!$E$4)+1/((전산회선!$B$4:$B$1141=$E227)*(전산회선!$F$4:$F$1141=AN227)),1)))</f>
        <v/>
      </c>
      <c r="AN227" s="16" t="str">
        <f>IFERROR(IF(_xlfn.MAXIFS(전산회선!$F$4:$F$1141,전산회선!$B$4:$B$1141,$E227,전산회선!$F$4:$F$1141,"&lt;"&amp;AL227)=0,"",_xlfn.MAXIFS(전산회선!$F$4:$F$1141,전산회선!$B$4:$B$1141,$E227,전산회선!$F$4:$F$1141,"&lt;"&amp;AL227)),"")</f>
        <v/>
      </c>
      <c r="AO227" s="23">
        <v>294861</v>
      </c>
      <c r="AP227" s="23">
        <v>340245</v>
      </c>
      <c r="AQ227" s="23">
        <v>311831</v>
      </c>
      <c r="AR227" s="23">
        <v>309915</v>
      </c>
      <c r="AS227" s="23">
        <v>308317</v>
      </c>
      <c r="AT227" s="23">
        <v>301014</v>
      </c>
      <c r="AU227" s="23">
        <v>303166</v>
      </c>
      <c r="AV227" s="23">
        <v>330530</v>
      </c>
      <c r="AW227" s="23">
        <v>330579</v>
      </c>
      <c r="AX227" s="23">
        <v>317681</v>
      </c>
      <c r="AY227" s="23">
        <v>322839</v>
      </c>
      <c r="AZ227" s="23">
        <v>325269</v>
      </c>
      <c r="BA227" s="23">
        <v>316353.91666666669</v>
      </c>
      <c r="BB227" s="23">
        <f t="shared" si="21"/>
        <v>3796247</v>
      </c>
      <c r="BC227" s="23">
        <v>0</v>
      </c>
      <c r="BD227" s="23">
        <v>0</v>
      </c>
      <c r="BE227" s="23">
        <v>3226</v>
      </c>
      <c r="BF227" s="23">
        <v>4000</v>
      </c>
      <c r="BG227" s="23">
        <v>4709</v>
      </c>
      <c r="BH227" s="23">
        <v>6000</v>
      </c>
      <c r="BI227" s="23">
        <v>6000</v>
      </c>
      <c r="BJ227" s="23">
        <v>18532</v>
      </c>
      <c r="BK227" s="23">
        <v>19500</v>
      </c>
      <c r="BL227" s="23">
        <v>19500</v>
      </c>
      <c r="BM227" s="23">
        <v>19500</v>
      </c>
      <c r="BN227" s="23">
        <v>19500</v>
      </c>
      <c r="BO227" s="23">
        <v>10038.916666666666</v>
      </c>
      <c r="BP227" s="23">
        <v>120467</v>
      </c>
      <c r="BQ227" s="17" t="str">
        <f>IFERROR(INDEX(피벗!$BL$5:$CH$5,1,MATCH($BR227,INDEX(피벗!$BL:$CH,MATCH($E227,피벗!$BJ:$BJ,0),0),0)),"")</f>
        <v>IoT</v>
      </c>
      <c r="BR227" s="23">
        <f>IFERROR(LARGE(INDEX(피벗!$BL:$CH,MATCH(성장고객!$E227,피벗!$BJ:$BJ,0),0),1),"")</f>
        <v>66532</v>
      </c>
      <c r="BS227" s="27">
        <f t="shared" si="22"/>
        <v>1.7525730017040515E-2</v>
      </c>
      <c r="BT227" s="17" t="str">
        <f>IFERROR(INDEX(피벗!$BL$5:$CH$5,1,MATCH($BU227,INDEX(피벗!$BL:$CH,MATCH($E227,피벗!$BJ:$BJ,0),0),0)),"")</f>
        <v>홈지능망</v>
      </c>
      <c r="BU227" s="23">
        <f>IFERROR(LARGE(INDEX(피벗!$BL:$CH,MATCH(성장고객!$E227,피벗!$BJ:$BJ,0),0),2),"")</f>
        <v>53935</v>
      </c>
      <c r="BV227" s="27">
        <f t="shared" si="23"/>
        <v>1.4207452781655146E-2</v>
      </c>
      <c r="BW227" s="17" t="str">
        <f>IFERROR(INDEX(피벗!$BL$5:$CH$5,1,MATCH($BX227,INDEX(피벗!$BL:$CH,MATCH($E227,피벗!$BJ:$BJ,0),0),0)),"")</f>
        <v/>
      </c>
      <c r="BX227" s="23" t="str">
        <f>IFERROR(LARGE(INDEX(피벗!$BL:$CH,MATCH(성장고객!$E227,피벗!$BJ:$BJ,0),0),3),"")</f>
        <v/>
      </c>
      <c r="BY227" s="27" t="str">
        <f t="shared" si="24"/>
        <v/>
      </c>
      <c r="BZ227" s="17" t="str">
        <f>IFERROR(INDEX(피벗!$BL$5:$CH$5,1,MATCH($CA227,INDEX(피벗!$BL:$CH,MATCH($E227,피벗!$BJ:$BJ,0),0),0)),"")</f>
        <v/>
      </c>
      <c r="CA227" s="23" t="str">
        <f>IFERROR(LARGE(INDEX(피벗!$BL:$CH,MATCH(성장고객!$E227,피벗!$BJ:$BJ,0),0),4),"")</f>
        <v/>
      </c>
      <c r="CB227" s="27" t="str">
        <f t="shared" si="25"/>
        <v/>
      </c>
      <c r="CC227" s="17" t="str">
        <f>IFERROR(INDEX(피벗!$BL$5:$CH$5,1,MATCH($CD227,INDEX(피벗!$BL:$CH,MATCH($E227,피벗!$BJ:$BJ,0),0),0)),"")</f>
        <v/>
      </c>
      <c r="CD227" s="23" t="str">
        <f>IFERROR(LARGE(INDEX(피벗!$BL:$CH,MATCH(성장고객!$E227,피벗!$BJ:$BJ,0),0),5),"")</f>
        <v/>
      </c>
      <c r="CE227" s="27" t="str">
        <f t="shared" si="26"/>
        <v/>
      </c>
      <c r="CF227" s="23">
        <f>IFERROR(INDEX(피벗!$CI:$CI,MATCH($E227,피벗!$BJ:$BJ,0)),"")</f>
        <v>120467</v>
      </c>
      <c r="CG227" s="25">
        <f t="shared" si="27"/>
        <v>3.1733182798695657E-2</v>
      </c>
      <c r="CH227" s="17" t="str">
        <f>IFERROR(INDEX(피벗!$EZ$5:$GE$5,1,MATCH($CI227,INDEX(피벗!$EZ:$GE,MATCH($E227,피벗!$EY:$EY,0),0),0)),"")</f>
        <v>MeGA인터넷</v>
      </c>
      <c r="CI227" s="23">
        <f>IFERROR(LARGE(INDEX(피벗!$EZ:$GE,MATCH(성장고객!$E227,피벗!$EY:$EY,0),0),1),"")</f>
        <v>1414804</v>
      </c>
      <c r="CJ227" s="17" t="str">
        <f>IFERROR(INDEX(피벗!$EZ$5:$GE$5,1,MATCH($CK227,INDEX(피벗!$EZ:$GE,MATCH($E227,피벗!$EY:$EY,0),0),0)),"")</f>
        <v>홈일반전화</v>
      </c>
      <c r="CK227" s="23">
        <f>IFERROR(LARGE(INDEX(피벗!$EZ:$GE,MATCH(성장고객!$E227,피벗!$EY:$EY,0),0),2),"")</f>
        <v>756609</v>
      </c>
      <c r="CL227" s="17" t="str">
        <f>IFERROR(INDEX(피벗!$EZ$5:$GE$5,1,MATCH($CM227,INDEX(피벗!$EZ:$GE,MATCH($E227,피벗!$EY:$EY,0),0),0)),"")</f>
        <v>GiGA인터넷</v>
      </c>
      <c r="CM227" s="23">
        <f>IFERROR(LARGE(INDEX(피벗!$EZ:$GE,MATCH(성장고객!$E227,피벗!$EY:$EY,0),0),3),"")</f>
        <v>563400</v>
      </c>
      <c r="CN227" s="17" t="str">
        <f>IFERROR(INDEX(피벗!$EZ$5:$GE$5,1,MATCH($CO227,INDEX(피벗!$EZ:$GE,MATCH($E227,피벗!$EY:$EY,0),0),0)),"")</f>
        <v>전용회선</v>
      </c>
      <c r="CO227" s="23">
        <f>IFERROR(LARGE(INDEX(피벗!$EZ:$GE,MATCH(성장고객!$E227,피벗!$EY:$EY,0),0),4),"")</f>
        <v>452400</v>
      </c>
      <c r="CP227" s="17" t="str">
        <f>IFERROR(INDEX(피벗!$EZ$5:$GE$5,1,MATCH($CQ227,INDEX(피벗!$EZ:$GE,MATCH($E227,피벗!$EY:$EY,0),0),0)),"")</f>
        <v>AI기업지능망</v>
      </c>
      <c r="CQ227" s="23">
        <f>IFERROR(LARGE(INDEX(피벗!$EZ:$GE,MATCH(성장고객!$E227,피벗!$EY:$EY,0),0),5),"")</f>
        <v>251225</v>
      </c>
      <c r="CR227" s="23">
        <f>IFERROR(INDEX(피벗!$GF:$GF,MATCH($E227,피벗!$EY:$EY,0)),"")</f>
        <v>3796247</v>
      </c>
    </row>
    <row r="228" spans="1:96" x14ac:dyDescent="0.45">
      <c r="A228" s="20" t="s">
        <v>982</v>
      </c>
      <c r="B228" s="20" t="s">
        <v>26</v>
      </c>
      <c r="C228" s="20" t="s">
        <v>104</v>
      </c>
      <c r="D228" s="20" t="s">
        <v>1216</v>
      </c>
      <c r="E228" s="20" t="s">
        <v>554</v>
      </c>
      <c r="F228" s="21" t="s">
        <v>555</v>
      </c>
      <c r="G228" s="21" t="s">
        <v>257</v>
      </c>
      <c r="H228" s="21" t="s">
        <v>0</v>
      </c>
      <c r="I228" s="22" t="s">
        <v>556</v>
      </c>
      <c r="J228" s="22" t="s">
        <v>557</v>
      </c>
      <c r="K228" s="20" t="s">
        <v>0</v>
      </c>
      <c r="L228" s="20" t="s">
        <v>1316</v>
      </c>
      <c r="M228" s="20" t="s">
        <v>1335</v>
      </c>
      <c r="N228" s="20" t="s">
        <v>1336</v>
      </c>
      <c r="O228" s="21" t="s">
        <v>2403</v>
      </c>
      <c r="P228" s="21">
        <v>38</v>
      </c>
      <c r="Q228" s="21" t="s">
        <v>1338</v>
      </c>
      <c r="R228" s="21" t="s">
        <v>1339</v>
      </c>
      <c r="S228" s="21" t="s">
        <v>1321</v>
      </c>
      <c r="T228" s="21" t="s">
        <v>1316</v>
      </c>
      <c r="U228" s="21" t="s">
        <v>2684</v>
      </c>
      <c r="V228" s="21" t="s">
        <v>2685</v>
      </c>
      <c r="W228" s="20" t="s">
        <v>2686</v>
      </c>
      <c r="X228" s="21" t="s">
        <v>9</v>
      </c>
      <c r="Y228" s="21" t="s">
        <v>2687</v>
      </c>
      <c r="Z228" s="21" t="s">
        <v>2688</v>
      </c>
      <c r="AA228" s="20">
        <v>40</v>
      </c>
      <c r="AB228" s="20" t="s">
        <v>1545</v>
      </c>
      <c r="AC228" s="21" t="s">
        <v>1479</v>
      </c>
      <c r="AD228" s="20" t="s">
        <v>1313</v>
      </c>
      <c r="AE228" s="16" t="str" cm="1">
        <f t="array" ref="AE228">IF(AF228="","",INDEX(전산회선!$E$4:$E$1141,_xlfn.AGGREGATE(15,6,ROW(전산회선!$E$4:$E$1141)-ROW(전산회선!$E$4)+1/((전산회선!$B$4:$B$1141=$E228)*(전산회선!$F$4:$F$1141=AF228)),1)))</f>
        <v>홈일반전화</v>
      </c>
      <c r="AF228" s="16">
        <f>IFERROR(IF(_xlfn.MAXIFS(전산회선!$F$4:$F$1141,전산회선!$B$4:$B$1141,$E228)=0,"",_xlfn.MAXIFS(전산회선!$F$4:$F$1141,전산회선!$B$4:$B$1141,$E228)),"")</f>
        <v>19</v>
      </c>
      <c r="AG228" s="16" t="str" cm="1">
        <f t="array" ref="AG228">IF(AH228="","",INDEX(전산회선!$E$4:$E$1141,_xlfn.AGGREGATE(15,6,ROW(전산회선!$E$4:$E$1141)-ROW(전산회선!$E$4)+1/((전산회선!$B$4:$B$1141=$E228)*(전산회선!$F$4:$F$1141=AH228)),1)))</f>
        <v>MeGA인터넷</v>
      </c>
      <c r="AH228" s="16">
        <f>IFERROR(IF(_xlfn.MAXIFS(전산회선!$F$4:$F$1141,전산회선!$B$4:$B$1141,$E228,전산회선!$F$4:$F$1141,"&lt;"&amp;AF228)=0,"",_xlfn.MAXIFS(전산회선!$F$4:$F$1141,전산회선!$B$4:$B$1141,$E228,전산회선!$F$4:$F$1141,"&lt;"&amp;AF228)),"")</f>
        <v>7</v>
      </c>
      <c r="AI228" s="16" t="str" cm="1">
        <f t="array" ref="AI228">IF(AJ228="","",INDEX(전산회선!$E$4:$E$1141,_xlfn.AGGREGATE(15,6,ROW(전산회선!$E$4:$E$1141)-ROW(전산회선!$E$4)+1/((전산회선!$B$4:$B$1141=$E228)*(전산회선!$F$4:$F$1141=AJ228)),1)))</f>
        <v>GiGA인터넷</v>
      </c>
      <c r="AJ228" s="16">
        <f>IFERROR(IF(_xlfn.MAXIFS(전산회선!$F$4:$F$1141,전산회선!$B$4:$B$1141,$E228,전산회선!$F$4:$F$1141,"&lt;"&amp;AH228)=0,"",_xlfn.MAXIFS(전산회선!$F$4:$F$1141,전산회선!$B$4:$B$1141,$E228,전산회선!$F$4:$F$1141,"&lt;"&amp;AH228)),"")</f>
        <v>4</v>
      </c>
      <c r="AK228" s="16" t="str" cm="1">
        <f t="array" ref="AK228">IF(AL228="","",INDEX(전산회선!$E$4:$E$1141,_xlfn.AGGREGATE(15,6,ROW(전산회선!$E$4:$E$1141)-ROW(전산회선!$E$4)+1/((전산회선!$B$4:$B$1141=$E228)*(전산회선!$F$4:$F$1141=AL228)),1)))</f>
        <v>GTV</v>
      </c>
      <c r="AL228" s="16">
        <f>IFERROR(IF(_xlfn.MAXIFS(전산회선!$F$4:$F$1141,전산회선!$B$4:$B$1141,$E228,전산회선!$F$4:$F$1141,"&lt;"&amp;AJ228)=0,"",_xlfn.MAXIFS(전산회선!$F$4:$F$1141,전산회선!$B$4:$B$1141,$E228,전산회선!$F$4:$F$1141,"&lt;"&amp;AJ228)),"")</f>
        <v>2</v>
      </c>
      <c r="AM228" s="16" t="str" cm="1">
        <f t="array" ref="AM228">IF(AN228="","",INDEX(전산회선!$E$4:$E$1141,_xlfn.AGGREGATE(15,6,ROW(전산회선!$E$4:$E$1141)-ROW(전산회선!$E$4)+1/((전산회선!$B$4:$B$1141=$E228)*(전산회선!$F$4:$F$1141=AN228)),1)))</f>
        <v>기업메시징</v>
      </c>
      <c r="AN228" s="16">
        <f>IFERROR(IF(_xlfn.MAXIFS(전산회선!$F$4:$F$1141,전산회선!$B$4:$B$1141,$E228,전산회선!$F$4:$F$1141,"&lt;"&amp;AL228)=0,"",_xlfn.MAXIFS(전산회선!$F$4:$F$1141,전산회선!$B$4:$B$1141,$E228,전산회선!$F$4:$F$1141,"&lt;"&amp;AL228)),"")</f>
        <v>1</v>
      </c>
      <c r="AO228" s="23">
        <v>456002</v>
      </c>
      <c r="AP228" s="23">
        <v>414870</v>
      </c>
      <c r="AQ228" s="23">
        <v>417777</v>
      </c>
      <c r="AR228" s="23">
        <v>421427</v>
      </c>
      <c r="AS228" s="23">
        <v>413243</v>
      </c>
      <c r="AT228" s="23">
        <v>418260</v>
      </c>
      <c r="AU228" s="23">
        <v>416306</v>
      </c>
      <c r="AV228" s="23">
        <v>415288</v>
      </c>
      <c r="AW228" s="23">
        <v>419954</v>
      </c>
      <c r="AX228" s="23">
        <v>414926</v>
      </c>
      <c r="AY228" s="23">
        <v>425127</v>
      </c>
      <c r="AZ228" s="23">
        <v>423015</v>
      </c>
      <c r="BA228" s="23">
        <v>421349.58333333331</v>
      </c>
      <c r="BB228" s="23">
        <f t="shared" si="21"/>
        <v>5056195</v>
      </c>
      <c r="BC228" s="23">
        <v>35852</v>
      </c>
      <c r="BD228" s="23">
        <v>4078</v>
      </c>
      <c r="BE228" s="23">
        <v>4039</v>
      </c>
      <c r="BF228" s="23">
        <v>4000</v>
      </c>
      <c r="BG228" s="23">
        <v>4000</v>
      </c>
      <c r="BH228" s="23">
        <v>4000</v>
      </c>
      <c r="BI228" s="23">
        <v>4000</v>
      </c>
      <c r="BJ228" s="23">
        <v>4117</v>
      </c>
      <c r="BK228" s="23">
        <v>4078</v>
      </c>
      <c r="BL228" s="23">
        <v>4117</v>
      </c>
      <c r="BM228" s="23">
        <v>4000</v>
      </c>
      <c r="BN228" s="23">
        <v>4039</v>
      </c>
      <c r="BO228" s="23">
        <v>6693.333333333333</v>
      </c>
      <c r="BP228" s="23">
        <v>80320</v>
      </c>
      <c r="BQ228" s="17" t="str">
        <f>IFERROR(INDEX(피벗!$BL$5:$CH$5,1,MATCH($BR228,INDEX(피벗!$BL:$CH,MATCH($E228,피벗!$BJ:$BJ,0),0),0)),"")</f>
        <v>홈일반전화</v>
      </c>
      <c r="BR228" s="23">
        <f>IFERROR(LARGE(INDEX(피벗!$BL:$CH,MATCH(성장고객!$E228,피벗!$BJ:$BJ,0),0),1),"")</f>
        <v>80320</v>
      </c>
      <c r="BS228" s="27">
        <f t="shared" si="22"/>
        <v>1.588546327821613E-2</v>
      </c>
      <c r="BT228" s="17" t="str">
        <f>IFERROR(INDEX(피벗!$BL$5:$CH$5,1,MATCH($BU228,INDEX(피벗!$BL:$CH,MATCH($E228,피벗!$BJ:$BJ,0),0),0)),"")</f>
        <v>AI기업지능망</v>
      </c>
      <c r="BU228" s="23">
        <f>IFERROR(LARGE(INDEX(피벗!$BL:$CH,MATCH(성장고객!$E228,피벗!$BJ:$BJ,0),0),2),"")</f>
        <v>0</v>
      </c>
      <c r="BV228" s="27">
        <f t="shared" si="23"/>
        <v>0</v>
      </c>
      <c r="BW228" s="17" t="str">
        <f>IFERROR(INDEX(피벗!$BL$5:$CH$5,1,MATCH($BX228,INDEX(피벗!$BL:$CH,MATCH($E228,피벗!$BJ:$BJ,0),0),0)),"")</f>
        <v/>
      </c>
      <c r="BX228" s="23" t="str">
        <f>IFERROR(LARGE(INDEX(피벗!$BL:$CH,MATCH(성장고객!$E228,피벗!$BJ:$BJ,0),0),3),"")</f>
        <v/>
      </c>
      <c r="BY228" s="27" t="str">
        <f t="shared" si="24"/>
        <v/>
      </c>
      <c r="BZ228" s="17" t="str">
        <f>IFERROR(INDEX(피벗!$BL$5:$CH$5,1,MATCH($CA228,INDEX(피벗!$BL:$CH,MATCH($E228,피벗!$BJ:$BJ,0),0),0)),"")</f>
        <v/>
      </c>
      <c r="CA228" s="23" t="str">
        <f>IFERROR(LARGE(INDEX(피벗!$BL:$CH,MATCH(성장고객!$E228,피벗!$BJ:$BJ,0),0),4),"")</f>
        <v/>
      </c>
      <c r="CB228" s="27" t="str">
        <f t="shared" si="25"/>
        <v/>
      </c>
      <c r="CC228" s="17" t="str">
        <f>IFERROR(INDEX(피벗!$BL$5:$CH$5,1,MATCH($CD228,INDEX(피벗!$BL:$CH,MATCH($E228,피벗!$BJ:$BJ,0),0),0)),"")</f>
        <v/>
      </c>
      <c r="CD228" s="23" t="str">
        <f>IFERROR(LARGE(INDEX(피벗!$BL:$CH,MATCH(성장고객!$E228,피벗!$BJ:$BJ,0),0),5),"")</f>
        <v/>
      </c>
      <c r="CE228" s="27" t="str">
        <f t="shared" si="26"/>
        <v/>
      </c>
      <c r="CF228" s="23">
        <f>IFERROR(INDEX(피벗!$CI:$CI,MATCH($E228,피벗!$BJ:$BJ,0)),"")</f>
        <v>80320</v>
      </c>
      <c r="CG228" s="25">
        <f t="shared" si="27"/>
        <v>1.588546327821613E-2</v>
      </c>
      <c r="CH228" s="17" t="str">
        <f>IFERROR(INDEX(피벗!$EZ$5:$GE$5,1,MATCH($CI228,INDEX(피벗!$EZ:$GE,MATCH($E228,피벗!$EY:$EY,0),0),0)),"")</f>
        <v>MeGA인터넷</v>
      </c>
      <c r="CI228" s="23">
        <f>IFERROR(LARGE(INDEX(피벗!$EZ:$GE,MATCH(성장고객!$E228,피벗!$EY:$EY,0),0),1),"")</f>
        <v>1846488</v>
      </c>
      <c r="CJ228" s="17" t="str">
        <f>IFERROR(INDEX(피벗!$EZ$5:$GE$5,1,MATCH($CK228,INDEX(피벗!$EZ:$GE,MATCH($E228,피벗!$EY:$EY,0),0),0)),"")</f>
        <v>GiGA인터넷</v>
      </c>
      <c r="CK228" s="23">
        <f>IFERROR(LARGE(INDEX(피벗!$EZ:$GE,MATCH(성장고객!$E228,피벗!$EY:$EY,0),0),2),"")</f>
        <v>1638000</v>
      </c>
      <c r="CL228" s="17" t="str">
        <f>IFERROR(INDEX(피벗!$EZ$5:$GE$5,1,MATCH($CM228,INDEX(피벗!$EZ:$GE,MATCH($E228,피벗!$EY:$EY,0),0),0)),"")</f>
        <v>홈일반전화</v>
      </c>
      <c r="CM228" s="23">
        <f>IFERROR(LARGE(INDEX(피벗!$EZ:$GE,MATCH(성장고객!$E228,피벗!$EY:$EY,0),0),3),"")</f>
        <v>1195017</v>
      </c>
      <c r="CN228" s="17" t="str">
        <f>IFERROR(INDEX(피벗!$EZ$5:$GE$5,1,MATCH($CO228,INDEX(피벗!$EZ:$GE,MATCH($E228,피벗!$EY:$EY,0),0),0)),"")</f>
        <v>GTV</v>
      </c>
      <c r="CO228" s="23">
        <f>IFERROR(LARGE(INDEX(피벗!$EZ:$GE,MATCH(성장고객!$E228,피벗!$EY:$EY,0),0),4),"")</f>
        <v>261600</v>
      </c>
      <c r="CP228" s="17" t="str">
        <f>IFERROR(INDEX(피벗!$EZ$5:$GE$5,1,MATCH($CQ228,INDEX(피벗!$EZ:$GE,MATCH($E228,피벗!$EY:$EY,0),0),0)),"")</f>
        <v>인터넷부가</v>
      </c>
      <c r="CQ228" s="23">
        <f>IFERROR(LARGE(INDEX(피벗!$EZ:$GE,MATCH(성장고객!$E228,피벗!$EY:$EY,0),0),5),"")</f>
        <v>87816</v>
      </c>
      <c r="CR228" s="23">
        <f>IFERROR(INDEX(피벗!$GF:$GF,MATCH($E228,피벗!$EY:$EY,0)),"")</f>
        <v>5056195</v>
      </c>
    </row>
    <row r="229" spans="1:96" x14ac:dyDescent="0.45">
      <c r="A229" s="20" t="s">
        <v>982</v>
      </c>
      <c r="B229" s="20" t="s">
        <v>701</v>
      </c>
      <c r="C229" s="20" t="s">
        <v>30</v>
      </c>
      <c r="D229" s="20" t="s">
        <v>1149</v>
      </c>
      <c r="E229" s="20" t="s">
        <v>1164</v>
      </c>
      <c r="F229" s="21" t="s">
        <v>1165</v>
      </c>
      <c r="G229" s="21" t="s">
        <v>1</v>
      </c>
      <c r="H229" s="21" t="s">
        <v>0</v>
      </c>
      <c r="I229" s="22" t="s">
        <v>1166</v>
      </c>
      <c r="J229" s="22" t="s">
        <v>1167</v>
      </c>
      <c r="K229" s="20" t="s">
        <v>0</v>
      </c>
      <c r="L229" s="20" t="s">
        <v>1316</v>
      </c>
      <c r="M229" s="20" t="s">
        <v>1571</v>
      </c>
      <c r="N229" s="20" t="s">
        <v>1424</v>
      </c>
      <c r="O229" s="21" t="s">
        <v>2007</v>
      </c>
      <c r="P229" s="21">
        <v>3</v>
      </c>
      <c r="Q229" s="21" t="s">
        <v>9</v>
      </c>
      <c r="R229" s="21" t="s">
        <v>1320</v>
      </c>
      <c r="S229" s="21" t="s">
        <v>1321</v>
      </c>
      <c r="T229" s="21" t="s">
        <v>1316</v>
      </c>
      <c r="U229" s="21" t="s">
        <v>2008</v>
      </c>
      <c r="V229" s="21" t="s">
        <v>2009</v>
      </c>
      <c r="W229" s="20" t="s">
        <v>9</v>
      </c>
      <c r="X229" s="21" t="s">
        <v>9</v>
      </c>
      <c r="Y229" s="21" t="s">
        <v>2010</v>
      </c>
      <c r="Z229" s="21" t="s">
        <v>2011</v>
      </c>
      <c r="AA229" s="20">
        <v>0</v>
      </c>
      <c r="AB229" s="20" t="s">
        <v>9</v>
      </c>
      <c r="AC229" s="21" t="s">
        <v>1580</v>
      </c>
      <c r="AD229" s="20" t="s">
        <v>9</v>
      </c>
      <c r="AE229" s="16" t="str" cm="1">
        <f t="array" ref="AE229">IF(AF229="","",INDEX(전산회선!$E$4:$E$1141,_xlfn.AGGREGATE(15,6,ROW(전산회선!$E$4:$E$1141)-ROW(전산회선!$E$4)+1/((전산회선!$B$4:$B$1141=$E229)*(전산회선!$F$4:$F$1141=AF229)),1)))</f>
        <v>MeGA인터넷</v>
      </c>
      <c r="AF229" s="16">
        <f>IFERROR(IF(_xlfn.MAXIFS(전산회선!$F$4:$F$1141,전산회선!$B$4:$B$1141,$E229)=0,"",_xlfn.MAXIFS(전산회선!$F$4:$F$1141,전산회선!$B$4:$B$1141,$E229)),"")</f>
        <v>2</v>
      </c>
      <c r="AG229" s="16" t="str" cm="1">
        <f t="array" ref="AG229">IF(AH229="","",INDEX(전산회선!$E$4:$E$1141,_xlfn.AGGREGATE(15,6,ROW(전산회선!$E$4:$E$1141)-ROW(전산회선!$E$4)+1/((전산회선!$B$4:$B$1141=$E229)*(전산회선!$F$4:$F$1141=AH229)),1)))</f>
        <v/>
      </c>
      <c r="AH229" s="16" t="str">
        <f>IFERROR(IF(_xlfn.MAXIFS(전산회선!$F$4:$F$1141,전산회선!$B$4:$B$1141,$E229,전산회선!$F$4:$F$1141,"&lt;"&amp;AF229)=0,"",_xlfn.MAXIFS(전산회선!$F$4:$F$1141,전산회선!$B$4:$B$1141,$E229,전산회선!$F$4:$F$1141,"&lt;"&amp;AF229)),"")</f>
        <v/>
      </c>
      <c r="AI229" s="16" t="str" cm="1">
        <f t="array" ref="AI229">IF(AJ229="","",INDEX(전산회선!$E$4:$E$1141,_xlfn.AGGREGATE(15,6,ROW(전산회선!$E$4:$E$1141)-ROW(전산회선!$E$4)+1/((전산회선!$B$4:$B$1141=$E229)*(전산회선!$F$4:$F$1141=AJ229)),1)))</f>
        <v/>
      </c>
      <c r="AJ229" s="16" t="str">
        <f>IFERROR(IF(_xlfn.MAXIFS(전산회선!$F$4:$F$1141,전산회선!$B$4:$B$1141,$E229,전산회선!$F$4:$F$1141,"&lt;"&amp;AH229)=0,"",_xlfn.MAXIFS(전산회선!$F$4:$F$1141,전산회선!$B$4:$B$1141,$E229,전산회선!$F$4:$F$1141,"&lt;"&amp;AH229)),"")</f>
        <v/>
      </c>
      <c r="AK229" s="16" t="str" cm="1">
        <f t="array" ref="AK229">IF(AL229="","",INDEX(전산회선!$E$4:$E$1141,_xlfn.AGGREGATE(15,6,ROW(전산회선!$E$4:$E$1141)-ROW(전산회선!$E$4)+1/((전산회선!$B$4:$B$1141=$E229)*(전산회선!$F$4:$F$1141=AL229)),1)))</f>
        <v/>
      </c>
      <c r="AL229" s="16" t="str">
        <f>IFERROR(IF(_xlfn.MAXIFS(전산회선!$F$4:$F$1141,전산회선!$B$4:$B$1141,$E229,전산회선!$F$4:$F$1141,"&lt;"&amp;AJ229)=0,"",_xlfn.MAXIFS(전산회선!$F$4:$F$1141,전산회선!$B$4:$B$1141,$E229,전산회선!$F$4:$F$1141,"&lt;"&amp;AJ229)),"")</f>
        <v/>
      </c>
      <c r="AM229" s="16" t="str" cm="1">
        <f t="array" ref="AM229">IF(AN229="","",INDEX(전산회선!$E$4:$E$1141,_xlfn.AGGREGATE(15,6,ROW(전산회선!$E$4:$E$1141)-ROW(전산회선!$E$4)+1/((전산회선!$B$4:$B$1141=$E229)*(전산회선!$F$4:$F$1141=AN229)),1)))</f>
        <v/>
      </c>
      <c r="AN229" s="16" t="str">
        <f>IFERROR(IF(_xlfn.MAXIFS(전산회선!$F$4:$F$1141,전산회선!$B$4:$B$1141,$E229,전산회선!$F$4:$F$1141,"&lt;"&amp;AL229)=0,"",_xlfn.MAXIFS(전산회선!$F$4:$F$1141,전산회선!$B$4:$B$1141,$E229,전산회선!$F$4:$F$1141,"&lt;"&amp;AL229)),"")</f>
        <v/>
      </c>
      <c r="AO229" s="23">
        <v>80450</v>
      </c>
      <c r="AP229" s="23">
        <v>80450</v>
      </c>
      <c r="AQ229" s="23">
        <v>80450</v>
      </c>
      <c r="AR229" s="23">
        <v>80450</v>
      </c>
      <c r="AS229" s="23">
        <v>80450</v>
      </c>
      <c r="AT229" s="23">
        <v>80450</v>
      </c>
      <c r="AU229" s="23">
        <v>80450</v>
      </c>
      <c r="AV229" s="23">
        <v>80450</v>
      </c>
      <c r="AW229" s="23">
        <v>80450</v>
      </c>
      <c r="AX229" s="23">
        <v>80450</v>
      </c>
      <c r="AY229" s="23">
        <v>80450</v>
      </c>
      <c r="AZ229" s="23">
        <v>80450</v>
      </c>
      <c r="BA229" s="23">
        <v>80450</v>
      </c>
      <c r="BB229" s="23">
        <f t="shared" si="21"/>
        <v>965400</v>
      </c>
      <c r="BC229" s="23">
        <v>0</v>
      </c>
      <c r="BD229" s="23">
        <v>0</v>
      </c>
      <c r="BE229" s="23">
        <v>0</v>
      </c>
      <c r="BF229" s="23">
        <v>0</v>
      </c>
      <c r="BG229" s="23">
        <v>0</v>
      </c>
      <c r="BH229" s="23">
        <v>0</v>
      </c>
      <c r="BI229" s="23">
        <v>0</v>
      </c>
      <c r="BJ229" s="23">
        <v>0</v>
      </c>
      <c r="BK229" s="23">
        <v>0</v>
      </c>
      <c r="BL229" s="23">
        <v>0</v>
      </c>
      <c r="BM229" s="23">
        <v>0</v>
      </c>
      <c r="BN229" s="23">
        <v>0</v>
      </c>
      <c r="BO229" s="23">
        <v>0</v>
      </c>
      <c r="BP229" s="23">
        <v>0</v>
      </c>
      <c r="BQ229" s="17" t="str">
        <f>IFERROR(INDEX(피벗!$BL$5:$CH$5,1,MATCH($BR229,INDEX(피벗!$BL:$CH,MATCH($E229,피벗!$BJ:$BJ,0),0),0)),"")</f>
        <v/>
      </c>
      <c r="BR229" s="23" t="str">
        <f>IFERROR(LARGE(INDEX(피벗!$BL:$CH,MATCH(성장고객!$E229,피벗!$BJ:$BJ,0),0),1),"")</f>
        <v/>
      </c>
      <c r="BS229" s="27" t="str">
        <f t="shared" si="22"/>
        <v/>
      </c>
      <c r="BT229" s="17" t="str">
        <f>IFERROR(INDEX(피벗!$BL$5:$CH$5,1,MATCH($BU229,INDEX(피벗!$BL:$CH,MATCH($E229,피벗!$BJ:$BJ,0),0),0)),"")</f>
        <v/>
      </c>
      <c r="BU229" s="23" t="str">
        <f>IFERROR(LARGE(INDEX(피벗!$BL:$CH,MATCH(성장고객!$E229,피벗!$BJ:$BJ,0),0),2),"")</f>
        <v/>
      </c>
      <c r="BV229" s="27" t="str">
        <f t="shared" si="23"/>
        <v/>
      </c>
      <c r="BW229" s="17" t="str">
        <f>IFERROR(INDEX(피벗!$BL$5:$CH$5,1,MATCH($BX229,INDEX(피벗!$BL:$CH,MATCH($E229,피벗!$BJ:$BJ,0),0),0)),"")</f>
        <v/>
      </c>
      <c r="BX229" s="23" t="str">
        <f>IFERROR(LARGE(INDEX(피벗!$BL:$CH,MATCH(성장고객!$E229,피벗!$BJ:$BJ,0),0),3),"")</f>
        <v/>
      </c>
      <c r="BY229" s="27" t="str">
        <f t="shared" si="24"/>
        <v/>
      </c>
      <c r="BZ229" s="17" t="str">
        <f>IFERROR(INDEX(피벗!$BL$5:$CH$5,1,MATCH($CA229,INDEX(피벗!$BL:$CH,MATCH($E229,피벗!$BJ:$BJ,0),0),0)),"")</f>
        <v/>
      </c>
      <c r="CA229" s="23" t="str">
        <f>IFERROR(LARGE(INDEX(피벗!$BL:$CH,MATCH(성장고객!$E229,피벗!$BJ:$BJ,0),0),4),"")</f>
        <v/>
      </c>
      <c r="CB229" s="27" t="str">
        <f t="shared" si="25"/>
        <v/>
      </c>
      <c r="CC229" s="17" t="str">
        <f>IFERROR(INDEX(피벗!$BL$5:$CH$5,1,MATCH($CD229,INDEX(피벗!$BL:$CH,MATCH($E229,피벗!$BJ:$BJ,0),0),0)),"")</f>
        <v/>
      </c>
      <c r="CD229" s="23" t="str">
        <f>IFERROR(LARGE(INDEX(피벗!$BL:$CH,MATCH(성장고객!$E229,피벗!$BJ:$BJ,0),0),5),"")</f>
        <v/>
      </c>
      <c r="CE229" s="27" t="str">
        <f t="shared" si="26"/>
        <v/>
      </c>
      <c r="CF229" s="23" t="str">
        <f>IFERROR(INDEX(피벗!$CI:$CI,MATCH($E229,피벗!$BJ:$BJ,0)),"")</f>
        <v/>
      </c>
      <c r="CG229" s="25" t="str">
        <f t="shared" si="27"/>
        <v/>
      </c>
      <c r="CH229" s="17" t="str">
        <f>IFERROR(INDEX(피벗!$EZ$5:$GE$5,1,MATCH($CI229,INDEX(피벗!$EZ:$GE,MATCH($E229,피벗!$EY:$EY,0),0),0)),"")</f>
        <v>MeGA인터넷</v>
      </c>
      <c r="CI229" s="23">
        <f>IFERROR(LARGE(INDEX(피벗!$EZ:$GE,MATCH(성장고객!$E229,피벗!$EY:$EY,0),0),1),"")</f>
        <v>581400</v>
      </c>
      <c r="CJ229" s="17" t="str">
        <f>IFERROR(INDEX(피벗!$EZ$5:$GE$5,1,MATCH($CK229,INDEX(피벗!$EZ:$GE,MATCH($E229,피벗!$EY:$EY,0),0),0)),"")</f>
        <v>스마트공간</v>
      </c>
      <c r="CK229" s="23">
        <f>IFERROR(LARGE(INDEX(피벗!$EZ:$GE,MATCH(성장고객!$E229,피벗!$EY:$EY,0),0),2),"")</f>
        <v>384000</v>
      </c>
      <c r="CL229" s="17" t="str">
        <f>IFERROR(INDEX(피벗!$EZ$5:$GE$5,1,MATCH($CM229,INDEX(피벗!$EZ:$GE,MATCH($E229,피벗!$EY:$EY,0),0),0)),"")</f>
        <v/>
      </c>
      <c r="CM229" s="23" t="str">
        <f>IFERROR(LARGE(INDEX(피벗!$EZ:$GE,MATCH(성장고객!$E229,피벗!$EY:$EY,0),0),3),"")</f>
        <v/>
      </c>
      <c r="CN229" s="17" t="str">
        <f>IFERROR(INDEX(피벗!$EZ$5:$GE$5,1,MATCH($CO229,INDEX(피벗!$EZ:$GE,MATCH($E229,피벗!$EY:$EY,0),0),0)),"")</f>
        <v/>
      </c>
      <c r="CO229" s="23" t="str">
        <f>IFERROR(LARGE(INDEX(피벗!$EZ:$GE,MATCH(성장고객!$E229,피벗!$EY:$EY,0),0),4),"")</f>
        <v/>
      </c>
      <c r="CP229" s="17" t="str">
        <f>IFERROR(INDEX(피벗!$EZ$5:$GE$5,1,MATCH($CQ229,INDEX(피벗!$EZ:$GE,MATCH($E229,피벗!$EY:$EY,0),0),0)),"")</f>
        <v/>
      </c>
      <c r="CQ229" s="23" t="str">
        <f>IFERROR(LARGE(INDEX(피벗!$EZ:$GE,MATCH(성장고객!$E229,피벗!$EY:$EY,0),0),5),"")</f>
        <v/>
      </c>
      <c r="CR229" s="23">
        <f>IFERROR(INDEX(피벗!$GF:$GF,MATCH($E229,피벗!$EY:$EY,0)),"")</f>
        <v>965400</v>
      </c>
    </row>
    <row r="230" spans="1:96" x14ac:dyDescent="0.45">
      <c r="A230" s="20" t="s">
        <v>982</v>
      </c>
      <c r="B230" s="20" t="s">
        <v>701</v>
      </c>
      <c r="C230" s="20" t="s">
        <v>30</v>
      </c>
      <c r="D230" s="20" t="s">
        <v>1149</v>
      </c>
      <c r="E230" s="20" t="s">
        <v>1153</v>
      </c>
      <c r="F230" s="21" t="s">
        <v>1154</v>
      </c>
      <c r="G230" s="21" t="s">
        <v>1</v>
      </c>
      <c r="H230" s="21" t="s">
        <v>0</v>
      </c>
      <c r="I230" s="22" t="s">
        <v>1155</v>
      </c>
      <c r="J230" s="22" t="s">
        <v>709</v>
      </c>
      <c r="K230" s="20" t="s">
        <v>0</v>
      </c>
      <c r="L230" s="20" t="s">
        <v>1316</v>
      </c>
      <c r="M230" s="20" t="s">
        <v>1311</v>
      </c>
      <c r="N230" s="20" t="s">
        <v>1317</v>
      </c>
      <c r="O230" s="21" t="s">
        <v>1414</v>
      </c>
      <c r="P230" s="21">
        <v>6</v>
      </c>
      <c r="Q230" s="21" t="s">
        <v>1347</v>
      </c>
      <c r="R230" s="21" t="s">
        <v>1320</v>
      </c>
      <c r="S230" s="21" t="s">
        <v>1321</v>
      </c>
      <c r="T230" s="21" t="s">
        <v>1316</v>
      </c>
      <c r="U230" s="21" t="s">
        <v>1970</v>
      </c>
      <c r="V230" s="21" t="s">
        <v>1971</v>
      </c>
      <c r="W230" s="20" t="s">
        <v>1972</v>
      </c>
      <c r="X230" s="21" t="s">
        <v>1973</v>
      </c>
      <c r="Y230" s="21" t="s">
        <v>1974</v>
      </c>
      <c r="Z230" s="21" t="s">
        <v>1975</v>
      </c>
      <c r="AA230" s="20">
        <v>7</v>
      </c>
      <c r="AB230" s="20" t="s">
        <v>1976</v>
      </c>
      <c r="AC230" s="21" t="s">
        <v>1422</v>
      </c>
      <c r="AD230" s="20" t="s">
        <v>1311</v>
      </c>
      <c r="AE230" s="16" t="str" cm="1">
        <f t="array" ref="AE230">IF(AF230="","",INDEX(전산회선!$E$4:$E$1141,_xlfn.AGGREGATE(15,6,ROW(전산회선!$E$4:$E$1141)-ROW(전산회선!$E$4)+1/((전산회선!$B$4:$B$1141=$E230)*(전산회선!$F$4:$F$1141=AF230)),1)))</f>
        <v>기업인터넷전화</v>
      </c>
      <c r="AF230" s="16">
        <f>IFERROR(IF(_xlfn.MAXIFS(전산회선!$F$4:$F$1141,전산회선!$B$4:$B$1141,$E230)=0,"",_xlfn.MAXIFS(전산회선!$F$4:$F$1141,전산회선!$B$4:$B$1141,$E230)),"")</f>
        <v>4</v>
      </c>
      <c r="AG230" s="16" t="str" cm="1">
        <f t="array" ref="AG230">IF(AH230="","",INDEX(전산회선!$E$4:$E$1141,_xlfn.AGGREGATE(15,6,ROW(전산회선!$E$4:$E$1141)-ROW(전산회선!$E$4)+1/((전산회선!$B$4:$B$1141=$E230)*(전산회선!$F$4:$F$1141=AH230)),1)))</f>
        <v>홈일반전화</v>
      </c>
      <c r="AH230" s="16">
        <f>IFERROR(IF(_xlfn.MAXIFS(전산회선!$F$4:$F$1141,전산회선!$B$4:$B$1141,$E230,전산회선!$F$4:$F$1141,"&lt;"&amp;AF230)=0,"",_xlfn.MAXIFS(전산회선!$F$4:$F$1141,전산회선!$B$4:$B$1141,$E230,전산회선!$F$4:$F$1141,"&lt;"&amp;AF230)),"")</f>
        <v>3</v>
      </c>
      <c r="AI230" s="16" t="str" cm="1">
        <f t="array" ref="AI230">IF(AJ230="","",INDEX(전산회선!$E$4:$E$1141,_xlfn.AGGREGATE(15,6,ROW(전산회선!$E$4:$E$1141)-ROW(전산회선!$E$4)+1/((전산회선!$B$4:$B$1141=$E230)*(전산회선!$F$4:$F$1141=AJ230)),1)))</f>
        <v>GTV</v>
      </c>
      <c r="AJ230" s="16">
        <f>IFERROR(IF(_xlfn.MAXIFS(전산회선!$F$4:$F$1141,전산회선!$B$4:$B$1141,$E230,전산회선!$F$4:$F$1141,"&lt;"&amp;AH230)=0,"",_xlfn.MAXIFS(전산회선!$F$4:$F$1141,전산회선!$B$4:$B$1141,$E230,전산회선!$F$4:$F$1141,"&lt;"&amp;AH230)),"")</f>
        <v>1</v>
      </c>
      <c r="AK230" s="16" t="str" cm="1">
        <f t="array" ref="AK230">IF(AL230="","",INDEX(전산회선!$E$4:$E$1141,_xlfn.AGGREGATE(15,6,ROW(전산회선!$E$4:$E$1141)-ROW(전산회선!$E$4)+1/((전산회선!$B$4:$B$1141=$E230)*(전산회선!$F$4:$F$1141=AL230)),1)))</f>
        <v/>
      </c>
      <c r="AL230" s="16" t="str">
        <f>IFERROR(IF(_xlfn.MAXIFS(전산회선!$F$4:$F$1141,전산회선!$B$4:$B$1141,$E230,전산회선!$F$4:$F$1141,"&lt;"&amp;AJ230)=0,"",_xlfn.MAXIFS(전산회선!$F$4:$F$1141,전산회선!$B$4:$B$1141,$E230,전산회선!$F$4:$F$1141,"&lt;"&amp;AJ230)),"")</f>
        <v/>
      </c>
      <c r="AM230" s="16" t="str" cm="1">
        <f t="array" ref="AM230">IF(AN230="","",INDEX(전산회선!$E$4:$E$1141,_xlfn.AGGREGATE(15,6,ROW(전산회선!$E$4:$E$1141)-ROW(전산회선!$E$4)+1/((전산회선!$B$4:$B$1141=$E230)*(전산회선!$F$4:$F$1141=AN230)),1)))</f>
        <v/>
      </c>
      <c r="AN230" s="16" t="str">
        <f>IFERROR(IF(_xlfn.MAXIFS(전산회선!$F$4:$F$1141,전산회선!$B$4:$B$1141,$E230,전산회선!$F$4:$F$1141,"&lt;"&amp;AL230)=0,"",_xlfn.MAXIFS(전산회선!$F$4:$F$1141,전산회선!$B$4:$B$1141,$E230,전산회선!$F$4:$F$1141,"&lt;"&amp;AL230)),"")</f>
        <v/>
      </c>
      <c r="AO230" s="23">
        <v>84603</v>
      </c>
      <c r="AP230" s="23">
        <v>82530</v>
      </c>
      <c r="AQ230" s="23">
        <v>102939</v>
      </c>
      <c r="AR230" s="23">
        <v>117096</v>
      </c>
      <c r="AS230" s="23">
        <v>108216</v>
      </c>
      <c r="AT230" s="23">
        <v>100909</v>
      </c>
      <c r="AU230" s="23">
        <v>102602</v>
      </c>
      <c r="AV230" s="23">
        <v>85920</v>
      </c>
      <c r="AW230" s="23">
        <v>96644</v>
      </c>
      <c r="AX230" s="23">
        <v>86246</v>
      </c>
      <c r="AY230" s="23">
        <v>91569</v>
      </c>
      <c r="AZ230" s="23">
        <v>95289</v>
      </c>
      <c r="BA230" s="23">
        <v>96213.583333333328</v>
      </c>
      <c r="BB230" s="23">
        <f t="shared" si="21"/>
        <v>1154563</v>
      </c>
      <c r="BC230" s="23">
        <v>0</v>
      </c>
      <c r="BD230" s="23">
        <v>0</v>
      </c>
      <c r="BE230" s="23">
        <v>0</v>
      </c>
      <c r="BF230" s="23">
        <v>0</v>
      </c>
      <c r="BG230" s="23">
        <v>0</v>
      </c>
      <c r="BH230" s="23">
        <v>0</v>
      </c>
      <c r="BI230" s="23">
        <v>0</v>
      </c>
      <c r="BJ230" s="23">
        <v>0</v>
      </c>
      <c r="BK230" s="23">
        <v>0</v>
      </c>
      <c r="BL230" s="23">
        <v>0</v>
      </c>
      <c r="BM230" s="23">
        <v>0</v>
      </c>
      <c r="BN230" s="23">
        <v>0</v>
      </c>
      <c r="BO230" s="23">
        <v>0</v>
      </c>
      <c r="BP230" s="23">
        <v>0</v>
      </c>
      <c r="BQ230" s="17" t="str">
        <f>IFERROR(INDEX(피벗!$BL$5:$CH$5,1,MATCH($BR230,INDEX(피벗!$BL:$CH,MATCH($E230,피벗!$BJ:$BJ,0),0),0)),"")</f>
        <v/>
      </c>
      <c r="BR230" s="23" t="str">
        <f>IFERROR(LARGE(INDEX(피벗!$BL:$CH,MATCH(성장고객!$E230,피벗!$BJ:$BJ,0),0),1),"")</f>
        <v/>
      </c>
      <c r="BS230" s="27" t="str">
        <f t="shared" si="22"/>
        <v/>
      </c>
      <c r="BT230" s="17" t="str">
        <f>IFERROR(INDEX(피벗!$BL$5:$CH$5,1,MATCH($BU230,INDEX(피벗!$BL:$CH,MATCH($E230,피벗!$BJ:$BJ,0),0),0)),"")</f>
        <v/>
      </c>
      <c r="BU230" s="23" t="str">
        <f>IFERROR(LARGE(INDEX(피벗!$BL:$CH,MATCH(성장고객!$E230,피벗!$BJ:$BJ,0),0),2),"")</f>
        <v/>
      </c>
      <c r="BV230" s="27" t="str">
        <f t="shared" si="23"/>
        <v/>
      </c>
      <c r="BW230" s="17" t="str">
        <f>IFERROR(INDEX(피벗!$BL$5:$CH$5,1,MATCH($BX230,INDEX(피벗!$BL:$CH,MATCH($E230,피벗!$BJ:$BJ,0),0),0)),"")</f>
        <v/>
      </c>
      <c r="BX230" s="23" t="str">
        <f>IFERROR(LARGE(INDEX(피벗!$BL:$CH,MATCH(성장고객!$E230,피벗!$BJ:$BJ,0),0),3),"")</f>
        <v/>
      </c>
      <c r="BY230" s="27" t="str">
        <f t="shared" si="24"/>
        <v/>
      </c>
      <c r="BZ230" s="17" t="str">
        <f>IFERROR(INDEX(피벗!$BL$5:$CH$5,1,MATCH($CA230,INDEX(피벗!$BL:$CH,MATCH($E230,피벗!$BJ:$BJ,0),0),0)),"")</f>
        <v/>
      </c>
      <c r="CA230" s="23" t="str">
        <f>IFERROR(LARGE(INDEX(피벗!$BL:$CH,MATCH(성장고객!$E230,피벗!$BJ:$BJ,0),0),4),"")</f>
        <v/>
      </c>
      <c r="CB230" s="27" t="str">
        <f t="shared" si="25"/>
        <v/>
      </c>
      <c r="CC230" s="17" t="str">
        <f>IFERROR(INDEX(피벗!$BL$5:$CH$5,1,MATCH($CD230,INDEX(피벗!$BL:$CH,MATCH($E230,피벗!$BJ:$BJ,0),0),0)),"")</f>
        <v/>
      </c>
      <c r="CD230" s="23" t="str">
        <f>IFERROR(LARGE(INDEX(피벗!$BL:$CH,MATCH(성장고객!$E230,피벗!$BJ:$BJ,0),0),5),"")</f>
        <v/>
      </c>
      <c r="CE230" s="27" t="str">
        <f t="shared" si="26"/>
        <v/>
      </c>
      <c r="CF230" s="23" t="str">
        <f>IFERROR(INDEX(피벗!$CI:$CI,MATCH($E230,피벗!$BJ:$BJ,0)),"")</f>
        <v/>
      </c>
      <c r="CG230" s="25" t="str">
        <f t="shared" si="27"/>
        <v/>
      </c>
      <c r="CH230" s="17" t="str">
        <f>IFERROR(INDEX(피벗!$EZ$5:$GE$5,1,MATCH($CI230,INDEX(피벗!$EZ:$GE,MATCH($E230,피벗!$EY:$EY,0),0),0)),"")</f>
        <v>홈일반전화</v>
      </c>
      <c r="CI230" s="23">
        <f>IFERROR(LARGE(INDEX(피벗!$EZ:$GE,MATCH(성장고객!$E230,피벗!$EY:$EY,0),0),1),"")</f>
        <v>346729</v>
      </c>
      <c r="CJ230" s="17" t="str">
        <f>IFERROR(INDEX(피벗!$EZ$5:$GE$5,1,MATCH($CK230,INDEX(피벗!$EZ:$GE,MATCH($E230,피벗!$EY:$EY,0),0),0)),"")</f>
        <v>GiGA인터넷</v>
      </c>
      <c r="CK230" s="23">
        <f>IFERROR(LARGE(INDEX(피벗!$EZ:$GE,MATCH(성장고객!$E230,피벗!$EY:$EY,0),0),2),"")</f>
        <v>272400</v>
      </c>
      <c r="CL230" s="17" t="str">
        <f>IFERROR(INDEX(피벗!$EZ$5:$GE$5,1,MATCH($CM230,INDEX(피벗!$EZ:$GE,MATCH($E230,피벗!$EY:$EY,0),0),0)),"")</f>
        <v>홈지능망</v>
      </c>
      <c r="CM230" s="23">
        <f>IFERROR(LARGE(INDEX(피벗!$EZ:$GE,MATCH(성장고객!$E230,피벗!$EY:$EY,0),0),3),"")</f>
        <v>262594</v>
      </c>
      <c r="CN230" s="17" t="str">
        <f>IFERROR(INDEX(피벗!$EZ$5:$GE$5,1,MATCH($CO230,INDEX(피벗!$EZ:$GE,MATCH($E230,피벗!$EY:$EY,0),0),0)),"")</f>
        <v>GTV Biz</v>
      </c>
      <c r="CO230" s="23">
        <f>IFERROR(LARGE(INDEX(피벗!$EZ:$GE,MATCH(성장고객!$E230,피벗!$EY:$EY,0),0),4),"")</f>
        <v>109330</v>
      </c>
      <c r="CP230" s="17" t="str">
        <f>IFERROR(INDEX(피벗!$EZ$5:$GE$5,1,MATCH($CQ230,INDEX(피벗!$EZ:$GE,MATCH($E230,피벗!$EY:$EY,0),0),0)),"")</f>
        <v>인터넷부가</v>
      </c>
      <c r="CQ230" s="23">
        <f>IFERROR(LARGE(INDEX(피벗!$EZ:$GE,MATCH(성장고객!$E230,피벗!$EY:$EY,0),0),5),"")</f>
        <v>65112</v>
      </c>
      <c r="CR230" s="23">
        <f>IFERROR(INDEX(피벗!$GF:$GF,MATCH($E230,피벗!$EY:$EY,0)),"")</f>
        <v>1154563</v>
      </c>
    </row>
    <row r="231" spans="1:96" x14ac:dyDescent="0.45">
      <c r="A231" s="20" t="s">
        <v>982</v>
      </c>
      <c r="B231" s="20" t="s">
        <v>26</v>
      </c>
      <c r="C231" s="20" t="s">
        <v>104</v>
      </c>
      <c r="D231" s="20" t="s">
        <v>1216</v>
      </c>
      <c r="E231" s="20" t="s">
        <v>570</v>
      </c>
      <c r="F231" s="21" t="s">
        <v>571</v>
      </c>
      <c r="G231" s="21" t="s">
        <v>257</v>
      </c>
      <c r="H231" s="21" t="s">
        <v>0</v>
      </c>
      <c r="I231" s="22" t="s">
        <v>572</v>
      </c>
      <c r="J231" s="22" t="s">
        <v>573</v>
      </c>
      <c r="K231" s="20" t="s">
        <v>25</v>
      </c>
      <c r="L231" s="20" t="s">
        <v>1316</v>
      </c>
      <c r="M231" s="20" t="s">
        <v>1311</v>
      </c>
      <c r="N231" s="20" t="s">
        <v>1317</v>
      </c>
      <c r="O231" s="21" t="s">
        <v>2438</v>
      </c>
      <c r="P231" s="21">
        <v>2</v>
      </c>
      <c r="Q231" s="21" t="s">
        <v>1347</v>
      </c>
      <c r="R231" s="21" t="s">
        <v>1320</v>
      </c>
      <c r="S231" s="21" t="s">
        <v>1321</v>
      </c>
      <c r="T231" s="21" t="s">
        <v>1316</v>
      </c>
      <c r="U231" s="21" t="s">
        <v>2677</v>
      </c>
      <c r="V231" s="21" t="s">
        <v>2678</v>
      </c>
      <c r="W231" s="20" t="s">
        <v>2679</v>
      </c>
      <c r="X231" s="21" t="s">
        <v>2680</v>
      </c>
      <c r="Y231" s="21" t="s">
        <v>2681</v>
      </c>
      <c r="Z231" s="21" t="s">
        <v>2682</v>
      </c>
      <c r="AA231" s="20">
        <v>13</v>
      </c>
      <c r="AB231" s="20" t="s">
        <v>1545</v>
      </c>
      <c r="AC231" s="21" t="s">
        <v>2683</v>
      </c>
      <c r="AD231" s="20" t="s">
        <v>1311</v>
      </c>
      <c r="AE231" s="16" t="str" cm="1">
        <f t="array" ref="AE231">IF(AF231="","",INDEX(전산회선!$E$4:$E$1141,_xlfn.AGGREGATE(15,6,ROW(전산회선!$E$4:$E$1141)-ROW(전산회선!$E$4)+1/((전산회선!$B$4:$B$1141=$E231)*(전산회선!$F$4:$F$1141=AF231)),1)))</f>
        <v>5G</v>
      </c>
      <c r="AF231" s="16">
        <f>IFERROR(IF(_xlfn.MAXIFS(전산회선!$F$4:$F$1141,전산회선!$B$4:$B$1141,$E231)=0,"",_xlfn.MAXIFS(전산회선!$F$4:$F$1141,전산회선!$B$4:$B$1141,$E231)),"")</f>
        <v>1</v>
      </c>
      <c r="AG231" s="16" t="str" cm="1">
        <f t="array" ref="AG231">IF(AH231="","",INDEX(전산회선!$E$4:$E$1141,_xlfn.AGGREGATE(15,6,ROW(전산회선!$E$4:$E$1141)-ROW(전산회선!$E$4)+1/((전산회선!$B$4:$B$1141=$E231)*(전산회선!$F$4:$F$1141=AH231)),1)))</f>
        <v/>
      </c>
      <c r="AH231" s="16" t="str">
        <f>IFERROR(IF(_xlfn.MAXIFS(전산회선!$F$4:$F$1141,전산회선!$B$4:$B$1141,$E231,전산회선!$F$4:$F$1141,"&lt;"&amp;AF231)=0,"",_xlfn.MAXIFS(전산회선!$F$4:$F$1141,전산회선!$B$4:$B$1141,$E231,전산회선!$F$4:$F$1141,"&lt;"&amp;AF231)),"")</f>
        <v/>
      </c>
      <c r="AI231" s="16" t="str" cm="1">
        <f t="array" ref="AI231">IF(AJ231="","",INDEX(전산회선!$E$4:$E$1141,_xlfn.AGGREGATE(15,6,ROW(전산회선!$E$4:$E$1141)-ROW(전산회선!$E$4)+1/((전산회선!$B$4:$B$1141=$E231)*(전산회선!$F$4:$F$1141=AJ231)),1)))</f>
        <v/>
      </c>
      <c r="AJ231" s="16" t="str">
        <f>IFERROR(IF(_xlfn.MAXIFS(전산회선!$F$4:$F$1141,전산회선!$B$4:$B$1141,$E231,전산회선!$F$4:$F$1141,"&lt;"&amp;AH231)=0,"",_xlfn.MAXIFS(전산회선!$F$4:$F$1141,전산회선!$B$4:$B$1141,$E231,전산회선!$F$4:$F$1141,"&lt;"&amp;AH231)),"")</f>
        <v/>
      </c>
      <c r="AK231" s="16" t="str" cm="1">
        <f t="array" ref="AK231">IF(AL231="","",INDEX(전산회선!$E$4:$E$1141,_xlfn.AGGREGATE(15,6,ROW(전산회선!$E$4:$E$1141)-ROW(전산회선!$E$4)+1/((전산회선!$B$4:$B$1141=$E231)*(전산회선!$F$4:$F$1141=AL231)),1)))</f>
        <v/>
      </c>
      <c r="AL231" s="16" t="str">
        <f>IFERROR(IF(_xlfn.MAXIFS(전산회선!$F$4:$F$1141,전산회선!$B$4:$B$1141,$E231,전산회선!$F$4:$F$1141,"&lt;"&amp;AJ231)=0,"",_xlfn.MAXIFS(전산회선!$F$4:$F$1141,전산회선!$B$4:$B$1141,$E231,전산회선!$F$4:$F$1141,"&lt;"&amp;AJ231)),"")</f>
        <v/>
      </c>
      <c r="AM231" s="16" t="str" cm="1">
        <f t="array" ref="AM231">IF(AN231="","",INDEX(전산회선!$E$4:$E$1141,_xlfn.AGGREGATE(15,6,ROW(전산회선!$E$4:$E$1141)-ROW(전산회선!$E$4)+1/((전산회선!$B$4:$B$1141=$E231)*(전산회선!$F$4:$F$1141=AN231)),1)))</f>
        <v/>
      </c>
      <c r="AN231" s="16" t="str">
        <f>IFERROR(IF(_xlfn.MAXIFS(전산회선!$F$4:$F$1141,전산회선!$B$4:$B$1141,$E231,전산회선!$F$4:$F$1141,"&lt;"&amp;AL231)=0,"",_xlfn.MAXIFS(전산회선!$F$4:$F$1141,전산회선!$B$4:$B$1141,$E231,전산회선!$F$4:$F$1141,"&lt;"&amp;AL231)),"")</f>
        <v/>
      </c>
      <c r="AO231" s="23">
        <v>39697</v>
      </c>
      <c r="AP231" s="23">
        <v>39841</v>
      </c>
      <c r="AQ231" s="23">
        <v>39580</v>
      </c>
      <c r="AR231" s="23">
        <v>40440</v>
      </c>
      <c r="AS231" s="23">
        <v>39418</v>
      </c>
      <c r="AT231" s="23">
        <v>39299</v>
      </c>
      <c r="AU231" s="23">
        <v>39133</v>
      </c>
      <c r="AV231" s="23">
        <v>39025</v>
      </c>
      <c r="AW231" s="23">
        <v>38995</v>
      </c>
      <c r="AX231" s="23">
        <v>24022</v>
      </c>
      <c r="AY231" s="23">
        <v>24022</v>
      </c>
      <c r="AZ231" s="23">
        <v>24022</v>
      </c>
      <c r="BA231" s="23">
        <v>35624.5</v>
      </c>
      <c r="BB231" s="23">
        <f t="shared" si="21"/>
        <v>427494</v>
      </c>
      <c r="BC231" s="23">
        <v>0</v>
      </c>
      <c r="BD231" s="23">
        <v>0</v>
      </c>
      <c r="BE231" s="23">
        <v>0</v>
      </c>
      <c r="BF231" s="23">
        <v>0</v>
      </c>
      <c r="BG231" s="23">
        <v>0</v>
      </c>
      <c r="BH231" s="23">
        <v>0</v>
      </c>
      <c r="BI231" s="23">
        <v>0</v>
      </c>
      <c r="BJ231" s="23">
        <v>0</v>
      </c>
      <c r="BK231" s="23">
        <v>0</v>
      </c>
      <c r="BL231" s="23">
        <v>0</v>
      </c>
      <c r="BM231" s="23">
        <v>0</v>
      </c>
      <c r="BN231" s="23">
        <v>0</v>
      </c>
      <c r="BO231" s="23">
        <v>0</v>
      </c>
      <c r="BP231" s="23">
        <v>0</v>
      </c>
      <c r="BQ231" s="17" t="str">
        <f>IFERROR(INDEX(피벗!$BL$5:$CH$5,1,MATCH($BR231,INDEX(피벗!$BL:$CH,MATCH($E231,피벗!$BJ:$BJ,0),0),0)),"")</f>
        <v/>
      </c>
      <c r="BR231" s="23" t="str">
        <f>IFERROR(LARGE(INDEX(피벗!$BL:$CH,MATCH(성장고객!$E231,피벗!$BJ:$BJ,0),0),1),"")</f>
        <v/>
      </c>
      <c r="BS231" s="27" t="str">
        <f t="shared" si="22"/>
        <v/>
      </c>
      <c r="BT231" s="17" t="str">
        <f>IFERROR(INDEX(피벗!$BL$5:$CH$5,1,MATCH($BU231,INDEX(피벗!$BL:$CH,MATCH($E231,피벗!$BJ:$BJ,0),0),0)),"")</f>
        <v/>
      </c>
      <c r="BU231" s="23" t="str">
        <f>IFERROR(LARGE(INDEX(피벗!$BL:$CH,MATCH(성장고객!$E231,피벗!$BJ:$BJ,0),0),2),"")</f>
        <v/>
      </c>
      <c r="BV231" s="27" t="str">
        <f t="shared" si="23"/>
        <v/>
      </c>
      <c r="BW231" s="17" t="str">
        <f>IFERROR(INDEX(피벗!$BL$5:$CH$5,1,MATCH($BX231,INDEX(피벗!$BL:$CH,MATCH($E231,피벗!$BJ:$BJ,0),0),0)),"")</f>
        <v/>
      </c>
      <c r="BX231" s="23" t="str">
        <f>IFERROR(LARGE(INDEX(피벗!$BL:$CH,MATCH(성장고객!$E231,피벗!$BJ:$BJ,0),0),3),"")</f>
        <v/>
      </c>
      <c r="BY231" s="27" t="str">
        <f t="shared" si="24"/>
        <v/>
      </c>
      <c r="BZ231" s="17" t="str">
        <f>IFERROR(INDEX(피벗!$BL$5:$CH$5,1,MATCH($CA231,INDEX(피벗!$BL:$CH,MATCH($E231,피벗!$BJ:$BJ,0),0),0)),"")</f>
        <v/>
      </c>
      <c r="CA231" s="23" t="str">
        <f>IFERROR(LARGE(INDEX(피벗!$BL:$CH,MATCH(성장고객!$E231,피벗!$BJ:$BJ,0),0),4),"")</f>
        <v/>
      </c>
      <c r="CB231" s="27" t="str">
        <f t="shared" si="25"/>
        <v/>
      </c>
      <c r="CC231" s="17" t="str">
        <f>IFERROR(INDEX(피벗!$BL$5:$CH$5,1,MATCH($CD231,INDEX(피벗!$BL:$CH,MATCH($E231,피벗!$BJ:$BJ,0),0),0)),"")</f>
        <v/>
      </c>
      <c r="CD231" s="23" t="str">
        <f>IFERROR(LARGE(INDEX(피벗!$BL:$CH,MATCH(성장고객!$E231,피벗!$BJ:$BJ,0),0),5),"")</f>
        <v/>
      </c>
      <c r="CE231" s="27" t="str">
        <f t="shared" si="26"/>
        <v/>
      </c>
      <c r="CF231" s="23" t="str">
        <f>IFERROR(INDEX(피벗!$CI:$CI,MATCH($E231,피벗!$BJ:$BJ,0)),"")</f>
        <v/>
      </c>
      <c r="CG231" s="25" t="str">
        <f t="shared" si="27"/>
        <v/>
      </c>
      <c r="CH231" s="17" t="str">
        <f>IFERROR(INDEX(피벗!$EZ$5:$GE$5,1,MATCH($CI231,INDEX(피벗!$EZ:$GE,MATCH($E231,피벗!$EY:$EY,0),0),0)),"")</f>
        <v>5G</v>
      </c>
      <c r="CI231" s="23">
        <f>IFERROR(LARGE(INDEX(피벗!$EZ:$GE,MATCH(성장고객!$E231,피벗!$EY:$EY,0),0),1),"")</f>
        <v>464160</v>
      </c>
      <c r="CJ231" s="17" t="str">
        <f>IFERROR(INDEX(피벗!$EZ$5:$GE$5,1,MATCH($CK231,INDEX(피벗!$EZ:$GE,MATCH($E231,피벗!$EY:$EY,0),0),0)),"")</f>
        <v>3G</v>
      </c>
      <c r="CK231" s="23">
        <f>IFERROR(LARGE(INDEX(피벗!$EZ:$GE,MATCH(성장고객!$E231,피벗!$EY:$EY,0),0),2),"")</f>
        <v>-36666</v>
      </c>
      <c r="CL231" s="17" t="str">
        <f>IFERROR(INDEX(피벗!$EZ$5:$GE$5,1,MATCH($CM231,INDEX(피벗!$EZ:$GE,MATCH($E231,피벗!$EY:$EY,0),0),0)),"")</f>
        <v/>
      </c>
      <c r="CM231" s="23" t="str">
        <f>IFERROR(LARGE(INDEX(피벗!$EZ:$GE,MATCH(성장고객!$E231,피벗!$EY:$EY,0),0),3),"")</f>
        <v/>
      </c>
      <c r="CN231" s="17" t="str">
        <f>IFERROR(INDEX(피벗!$EZ$5:$GE$5,1,MATCH($CO231,INDEX(피벗!$EZ:$GE,MATCH($E231,피벗!$EY:$EY,0),0),0)),"")</f>
        <v/>
      </c>
      <c r="CO231" s="23" t="str">
        <f>IFERROR(LARGE(INDEX(피벗!$EZ:$GE,MATCH(성장고객!$E231,피벗!$EY:$EY,0),0),4),"")</f>
        <v/>
      </c>
      <c r="CP231" s="17" t="str">
        <f>IFERROR(INDEX(피벗!$EZ$5:$GE$5,1,MATCH($CQ231,INDEX(피벗!$EZ:$GE,MATCH($E231,피벗!$EY:$EY,0),0),0)),"")</f>
        <v/>
      </c>
      <c r="CQ231" s="23" t="str">
        <f>IFERROR(LARGE(INDEX(피벗!$EZ:$GE,MATCH(성장고객!$E231,피벗!$EY:$EY,0),0),5),"")</f>
        <v/>
      </c>
      <c r="CR231" s="23">
        <f>IFERROR(INDEX(피벗!$GF:$GF,MATCH($E231,피벗!$EY:$EY,0)),"")</f>
        <v>427494</v>
      </c>
    </row>
    <row r="232" spans="1:96" x14ac:dyDescent="0.45">
      <c r="A232" s="20" t="s">
        <v>982</v>
      </c>
      <c r="B232" s="20" t="s">
        <v>29</v>
      </c>
      <c r="C232" s="20" t="s">
        <v>104</v>
      </c>
      <c r="D232" s="20" t="s">
        <v>1099</v>
      </c>
      <c r="E232" s="20" t="s">
        <v>161</v>
      </c>
      <c r="F232" s="21" t="s">
        <v>162</v>
      </c>
      <c r="G232" s="21" t="s">
        <v>1</v>
      </c>
      <c r="H232" s="21" t="s">
        <v>0</v>
      </c>
      <c r="I232" s="22" t="s">
        <v>163</v>
      </c>
      <c r="J232" s="22" t="s">
        <v>164</v>
      </c>
      <c r="K232" s="20" t="s">
        <v>0</v>
      </c>
      <c r="L232" s="20" t="s">
        <v>1316</v>
      </c>
      <c r="M232" s="20" t="s">
        <v>1330</v>
      </c>
      <c r="N232" s="20" t="s">
        <v>1331</v>
      </c>
      <c r="O232" s="21" t="s">
        <v>1733</v>
      </c>
      <c r="P232" s="21">
        <v>16</v>
      </c>
      <c r="Q232" s="21" t="s">
        <v>1338</v>
      </c>
      <c r="R232" s="21" t="s">
        <v>1717</v>
      </c>
      <c r="S232" s="21" t="s">
        <v>1321</v>
      </c>
      <c r="T232" s="21" t="s">
        <v>1316</v>
      </c>
      <c r="U232" s="21" t="s">
        <v>1734</v>
      </c>
      <c r="V232" s="21" t="s">
        <v>1735</v>
      </c>
      <c r="W232" s="20" t="s">
        <v>1736</v>
      </c>
      <c r="X232" s="21" t="s">
        <v>9</v>
      </c>
      <c r="Y232" s="21" t="s">
        <v>1737</v>
      </c>
      <c r="Z232" s="21" t="s">
        <v>1738</v>
      </c>
      <c r="AA232" s="20">
        <v>7</v>
      </c>
      <c r="AB232" s="20" t="s">
        <v>9</v>
      </c>
      <c r="AC232" s="21" t="s">
        <v>1344</v>
      </c>
      <c r="AD232" s="20" t="s">
        <v>9</v>
      </c>
      <c r="AE232" s="16" t="str" cm="1">
        <f t="array" ref="AE232">IF(AF232="","",INDEX(전산회선!$E$4:$E$1141,_xlfn.AGGREGATE(15,6,ROW(전산회선!$E$4:$E$1141)-ROW(전산회선!$E$4)+1/((전산회선!$B$4:$B$1141=$E232)*(전산회선!$F$4:$F$1141=AF232)),1)))</f>
        <v>기업인터넷전화</v>
      </c>
      <c r="AF232" s="16">
        <f>IFERROR(IF(_xlfn.MAXIFS(전산회선!$F$4:$F$1141,전산회선!$B$4:$B$1141,$E232)=0,"",_xlfn.MAXIFS(전산회선!$F$4:$F$1141,전산회선!$B$4:$B$1141,$E232)),"")</f>
        <v>18</v>
      </c>
      <c r="AG232" s="16" t="str" cm="1">
        <f t="array" ref="AG232">IF(AH232="","",INDEX(전산회선!$E$4:$E$1141,_xlfn.AGGREGATE(15,6,ROW(전산회선!$E$4:$E$1141)-ROW(전산회선!$E$4)+1/((전산회선!$B$4:$B$1141=$E232)*(전산회선!$F$4:$F$1141=AH232)),1)))</f>
        <v>MeGA인터넷</v>
      </c>
      <c r="AH232" s="16">
        <f>IFERROR(IF(_xlfn.MAXIFS(전산회선!$F$4:$F$1141,전산회선!$B$4:$B$1141,$E232,전산회선!$F$4:$F$1141,"&lt;"&amp;AF232)=0,"",_xlfn.MAXIFS(전산회선!$F$4:$F$1141,전산회선!$B$4:$B$1141,$E232,전산회선!$F$4:$F$1141,"&lt;"&amp;AF232)),"")</f>
        <v>6</v>
      </c>
      <c r="AI232" s="16" t="str" cm="1">
        <f t="array" ref="AI232">IF(AJ232="","",INDEX(전산회선!$E$4:$E$1141,_xlfn.AGGREGATE(15,6,ROW(전산회선!$E$4:$E$1141)-ROW(전산회선!$E$4)+1/((전산회선!$B$4:$B$1141=$E232)*(전산회선!$F$4:$F$1141=AJ232)),1)))</f>
        <v>홈일반전화</v>
      </c>
      <c r="AJ232" s="16">
        <f>IFERROR(IF(_xlfn.MAXIFS(전산회선!$F$4:$F$1141,전산회선!$B$4:$B$1141,$E232,전산회선!$F$4:$F$1141,"&lt;"&amp;AH232)=0,"",_xlfn.MAXIFS(전산회선!$F$4:$F$1141,전산회선!$B$4:$B$1141,$E232,전산회선!$F$4:$F$1141,"&lt;"&amp;AH232)),"")</f>
        <v>1</v>
      </c>
      <c r="AK232" s="16" t="str" cm="1">
        <f t="array" ref="AK232">IF(AL232="","",INDEX(전산회선!$E$4:$E$1141,_xlfn.AGGREGATE(15,6,ROW(전산회선!$E$4:$E$1141)-ROW(전산회선!$E$4)+1/((전산회선!$B$4:$B$1141=$E232)*(전산회선!$F$4:$F$1141=AL232)),1)))</f>
        <v/>
      </c>
      <c r="AL232" s="16" t="str">
        <f>IFERROR(IF(_xlfn.MAXIFS(전산회선!$F$4:$F$1141,전산회선!$B$4:$B$1141,$E232,전산회선!$F$4:$F$1141,"&lt;"&amp;AJ232)=0,"",_xlfn.MAXIFS(전산회선!$F$4:$F$1141,전산회선!$B$4:$B$1141,$E232,전산회선!$F$4:$F$1141,"&lt;"&amp;AJ232)),"")</f>
        <v/>
      </c>
      <c r="AM232" s="16" t="str" cm="1">
        <f t="array" ref="AM232">IF(AN232="","",INDEX(전산회선!$E$4:$E$1141,_xlfn.AGGREGATE(15,6,ROW(전산회선!$E$4:$E$1141)-ROW(전산회선!$E$4)+1/((전산회선!$B$4:$B$1141=$E232)*(전산회선!$F$4:$F$1141=AN232)),1)))</f>
        <v/>
      </c>
      <c r="AN232" s="16" t="str">
        <f>IFERROR(IF(_xlfn.MAXIFS(전산회선!$F$4:$F$1141,전산회선!$B$4:$B$1141,$E232,전산회선!$F$4:$F$1141,"&lt;"&amp;AL232)=0,"",_xlfn.MAXIFS(전산회선!$F$4:$F$1141,전산회선!$B$4:$B$1141,$E232,전산회선!$F$4:$F$1141,"&lt;"&amp;AL232)),"")</f>
        <v/>
      </c>
      <c r="AO232" s="23">
        <v>197582</v>
      </c>
      <c r="AP232" s="23">
        <v>201684</v>
      </c>
      <c r="AQ232" s="23">
        <v>220656</v>
      </c>
      <c r="AR232" s="23">
        <v>208727</v>
      </c>
      <c r="AS232" s="23">
        <v>194579</v>
      </c>
      <c r="AT232" s="23">
        <v>207306</v>
      </c>
      <c r="AU232" s="23">
        <v>273594</v>
      </c>
      <c r="AV232" s="23">
        <v>204534</v>
      </c>
      <c r="AW232" s="23">
        <v>217591</v>
      </c>
      <c r="AX232" s="23">
        <v>205747</v>
      </c>
      <c r="AY232" s="23">
        <v>214937</v>
      </c>
      <c r="AZ232" s="23">
        <v>208229</v>
      </c>
      <c r="BA232" s="23">
        <v>212930.5</v>
      </c>
      <c r="BB232" s="23">
        <f t="shared" si="21"/>
        <v>2555166</v>
      </c>
      <c r="BC232" s="23">
        <v>0</v>
      </c>
      <c r="BD232" s="23">
        <v>0</v>
      </c>
      <c r="BE232" s="23">
        <v>0</v>
      </c>
      <c r="BF232" s="23">
        <v>0</v>
      </c>
      <c r="BG232" s="23">
        <v>0</v>
      </c>
      <c r="BH232" s="23">
        <v>0</v>
      </c>
      <c r="BI232" s="23">
        <v>62011</v>
      </c>
      <c r="BJ232" s="23">
        <v>5606</v>
      </c>
      <c r="BK232" s="23">
        <v>10716</v>
      </c>
      <c r="BL232" s="23">
        <v>10716</v>
      </c>
      <c r="BM232" s="23">
        <v>10716</v>
      </c>
      <c r="BN232" s="23">
        <v>10716</v>
      </c>
      <c r="BO232" s="23">
        <v>9206.75</v>
      </c>
      <c r="BP232" s="23">
        <v>110481</v>
      </c>
      <c r="BQ232" s="17" t="str">
        <f>IFERROR(INDEX(피벗!$BL$5:$CH$5,1,MATCH($BR232,INDEX(피벗!$BL:$CH,MATCH($E232,피벗!$BJ:$BJ,0),0),0)),"")</f>
        <v>홈일반전화</v>
      </c>
      <c r="BR232" s="23">
        <f>IFERROR(LARGE(INDEX(피벗!$BL:$CH,MATCH(성장고객!$E232,피벗!$BJ:$BJ,0),0),1),"")</f>
        <v>61333</v>
      </c>
      <c r="BS232" s="27">
        <f t="shared" si="22"/>
        <v>2.4003528537871903E-2</v>
      </c>
      <c r="BT232" s="17" t="str">
        <f>IFERROR(INDEX(피벗!$BL$5:$CH$5,1,MATCH($BU232,INDEX(피벗!$BL:$CH,MATCH($E232,피벗!$BJ:$BJ,0),0),0)),"")</f>
        <v>홈지능망</v>
      </c>
      <c r="BU232" s="23">
        <f>IFERROR(LARGE(INDEX(피벗!$BL:$CH,MATCH(성장고객!$E232,피벗!$BJ:$BJ,0),0),2),"")</f>
        <v>30890</v>
      </c>
      <c r="BV232" s="27">
        <f t="shared" si="23"/>
        <v>1.2089234124123443E-2</v>
      </c>
      <c r="BW232" s="17" t="str">
        <f>IFERROR(INDEX(피벗!$BL$5:$CH$5,1,MATCH($BX232,INDEX(피벗!$BL:$CH,MATCH($E232,피벗!$BJ:$BJ,0),0),0)),"")</f>
        <v>기업인터넷전화</v>
      </c>
      <c r="BX232" s="23">
        <f>IFERROR(LARGE(INDEX(피벗!$BL:$CH,MATCH(성장고객!$E232,피벗!$BJ:$BJ,0),0),3),"")</f>
        <v>18258</v>
      </c>
      <c r="BY232" s="27">
        <f t="shared" si="24"/>
        <v>7.1455240090076344E-3</v>
      </c>
      <c r="BZ232" s="17" t="str">
        <f>IFERROR(INDEX(피벗!$BL$5:$CH$5,1,MATCH($CA232,INDEX(피벗!$BL:$CH,MATCH($E232,피벗!$BJ:$BJ,0),0),0)),"")</f>
        <v/>
      </c>
      <c r="CA232" s="23" t="str">
        <f>IFERROR(LARGE(INDEX(피벗!$BL:$CH,MATCH(성장고객!$E232,피벗!$BJ:$BJ,0),0),4),"")</f>
        <v/>
      </c>
      <c r="CB232" s="27" t="str">
        <f t="shared" si="25"/>
        <v/>
      </c>
      <c r="CC232" s="17" t="str">
        <f>IFERROR(INDEX(피벗!$BL$5:$CH$5,1,MATCH($CD232,INDEX(피벗!$BL:$CH,MATCH($E232,피벗!$BJ:$BJ,0),0),0)),"")</f>
        <v/>
      </c>
      <c r="CD232" s="23" t="str">
        <f>IFERROR(LARGE(INDEX(피벗!$BL:$CH,MATCH(성장고객!$E232,피벗!$BJ:$BJ,0),0),5),"")</f>
        <v/>
      </c>
      <c r="CE232" s="27" t="str">
        <f t="shared" si="26"/>
        <v/>
      </c>
      <c r="CF232" s="23">
        <f>IFERROR(INDEX(피벗!$CI:$CI,MATCH($E232,피벗!$BJ:$BJ,0)),"")</f>
        <v>110481</v>
      </c>
      <c r="CG232" s="25">
        <f t="shared" si="27"/>
        <v>4.3238286671002983E-2</v>
      </c>
      <c r="CH232" s="17" t="str">
        <f>IFERROR(INDEX(피벗!$EZ$5:$GE$5,1,MATCH($CI232,INDEX(피벗!$EZ:$GE,MATCH($E232,피벗!$EY:$EY,0),0),0)),"")</f>
        <v>MeGA인터넷</v>
      </c>
      <c r="CI232" s="23">
        <f>IFERROR(LARGE(INDEX(피벗!$EZ:$GE,MATCH(성장고객!$E232,피벗!$EY:$EY,0),0),1),"")</f>
        <v>1514700</v>
      </c>
      <c r="CJ232" s="17" t="str">
        <f>IFERROR(INDEX(피벗!$EZ$5:$GE$5,1,MATCH($CK232,INDEX(피벗!$EZ:$GE,MATCH($E232,피벗!$EY:$EY,0),0),0)),"")</f>
        <v>기업인터넷전화</v>
      </c>
      <c r="CK232" s="23">
        <f>IFERROR(LARGE(INDEX(피벗!$EZ:$GE,MATCH(성장고객!$E232,피벗!$EY:$EY,0),0),2),"")</f>
        <v>602055</v>
      </c>
      <c r="CL232" s="17" t="str">
        <f>IFERROR(INDEX(피벗!$EZ$5:$GE$5,1,MATCH($CM232,INDEX(피벗!$EZ:$GE,MATCH($E232,피벗!$EY:$EY,0),0),0)),"")</f>
        <v>홈지능망</v>
      </c>
      <c r="CM232" s="23">
        <f>IFERROR(LARGE(INDEX(피벗!$EZ:$GE,MATCH(성장고객!$E232,피벗!$EY:$EY,0),0),3),"")</f>
        <v>213290</v>
      </c>
      <c r="CN232" s="17" t="str">
        <f>IFERROR(INDEX(피벗!$EZ$5:$GE$5,1,MATCH($CO232,INDEX(피벗!$EZ:$GE,MATCH($E232,피벗!$EY:$EY,0),0),0)),"")</f>
        <v>홈일반전화</v>
      </c>
      <c r="CO232" s="23">
        <f>IFERROR(LARGE(INDEX(피벗!$EZ:$GE,MATCH(성장고객!$E232,피벗!$EY:$EY,0),0),4),"")</f>
        <v>127333</v>
      </c>
      <c r="CP232" s="17" t="str">
        <f>IFERROR(INDEX(피벗!$EZ$5:$GE$5,1,MATCH($CQ232,INDEX(피벗!$EZ:$GE,MATCH($E232,피벗!$EY:$EY,0),0),0)),"")</f>
        <v>인터넷부가</v>
      </c>
      <c r="CQ232" s="23">
        <f>IFERROR(LARGE(INDEX(피벗!$EZ:$GE,MATCH(성장고객!$E232,피벗!$EY:$EY,0),0),5),"")</f>
        <v>97668</v>
      </c>
      <c r="CR232" s="23">
        <f>IFERROR(INDEX(피벗!$GF:$GF,MATCH($E232,피벗!$EY:$EY,0)),"")</f>
        <v>2555166</v>
      </c>
    </row>
    <row r="233" spans="1:96" x14ac:dyDescent="0.45">
      <c r="A233" s="20" t="s">
        <v>982</v>
      </c>
      <c r="B233" s="20" t="s">
        <v>29</v>
      </c>
      <c r="C233" s="20" t="s">
        <v>104</v>
      </c>
      <c r="D233" s="20" t="s">
        <v>1098</v>
      </c>
      <c r="E233" s="20" t="s">
        <v>109</v>
      </c>
      <c r="F233" s="21" t="s">
        <v>110</v>
      </c>
      <c r="G233" s="21" t="s">
        <v>1</v>
      </c>
      <c r="H233" s="21" t="s">
        <v>0</v>
      </c>
      <c r="I233" s="22" t="s">
        <v>111</v>
      </c>
      <c r="J233" s="22" t="s">
        <v>112</v>
      </c>
      <c r="K233" s="20" t="s">
        <v>0</v>
      </c>
      <c r="L233" s="20" t="s">
        <v>1316</v>
      </c>
      <c r="M233" s="20" t="s">
        <v>1330</v>
      </c>
      <c r="N233" s="20" t="s">
        <v>1331</v>
      </c>
      <c r="O233" s="21" t="s">
        <v>1666</v>
      </c>
      <c r="P233" s="21">
        <v>55</v>
      </c>
      <c r="Q233" s="21" t="s">
        <v>1338</v>
      </c>
      <c r="R233" s="21" t="s">
        <v>1667</v>
      </c>
      <c r="S233" s="21" t="s">
        <v>1321</v>
      </c>
      <c r="T233" s="21" t="s">
        <v>1316</v>
      </c>
      <c r="U233" s="21" t="s">
        <v>1668</v>
      </c>
      <c r="V233" s="21" t="s">
        <v>1669</v>
      </c>
      <c r="W233" s="20" t="s">
        <v>9</v>
      </c>
      <c r="X233" s="21" t="s">
        <v>9</v>
      </c>
      <c r="Y233" s="21" t="s">
        <v>1670</v>
      </c>
      <c r="Z233" s="21" t="s">
        <v>1671</v>
      </c>
      <c r="AA233" s="20">
        <v>25</v>
      </c>
      <c r="AB233" s="20" t="s">
        <v>9</v>
      </c>
      <c r="AC233" s="21" t="s">
        <v>1672</v>
      </c>
      <c r="AD233" s="20" t="s">
        <v>9</v>
      </c>
      <c r="AE233" s="16" t="str" cm="1">
        <f t="array" ref="AE233">IF(AF233="","",INDEX(전산회선!$E$4:$E$1141,_xlfn.AGGREGATE(15,6,ROW(전산회선!$E$4:$E$1141)-ROW(전산회선!$E$4)+1/((전산회선!$B$4:$B$1141=$E233)*(전산회선!$F$4:$F$1141=AF233)),1)))</f>
        <v>홈일반전화</v>
      </c>
      <c r="AF233" s="16">
        <f>IFERROR(IF(_xlfn.MAXIFS(전산회선!$F$4:$F$1141,전산회선!$B$4:$B$1141,$E233)=0,"",_xlfn.MAXIFS(전산회선!$F$4:$F$1141,전산회선!$B$4:$B$1141,$E233)),"")</f>
        <v>35</v>
      </c>
      <c r="AG233" s="16" t="str" cm="1">
        <f t="array" ref="AG233">IF(AH233="","",INDEX(전산회선!$E$4:$E$1141,_xlfn.AGGREGATE(15,6,ROW(전산회선!$E$4:$E$1141)-ROW(전산회선!$E$4)+1/((전산회선!$B$4:$B$1141=$E233)*(전산회선!$F$4:$F$1141=AH233)),1)))</f>
        <v>기업인터넷전화</v>
      </c>
      <c r="AH233" s="16">
        <f>IFERROR(IF(_xlfn.MAXIFS(전산회선!$F$4:$F$1141,전산회선!$B$4:$B$1141,$E233,전산회선!$F$4:$F$1141,"&lt;"&amp;AF233)=0,"",_xlfn.MAXIFS(전산회선!$F$4:$F$1141,전산회선!$B$4:$B$1141,$E233,전산회선!$F$4:$F$1141,"&lt;"&amp;AF233)),"")</f>
        <v>5</v>
      </c>
      <c r="AI233" s="16" t="str" cm="1">
        <f t="array" ref="AI233">IF(AJ233="","",INDEX(전산회선!$E$4:$E$1141,_xlfn.AGGREGATE(15,6,ROW(전산회선!$E$4:$E$1141)-ROW(전산회선!$E$4)+1/((전산회선!$B$4:$B$1141=$E233)*(전산회선!$F$4:$F$1141=AJ233)),1)))</f>
        <v>GiGA인터넷</v>
      </c>
      <c r="AJ233" s="16">
        <f>IFERROR(IF(_xlfn.MAXIFS(전산회선!$F$4:$F$1141,전산회선!$B$4:$B$1141,$E233,전산회선!$F$4:$F$1141,"&lt;"&amp;AH233)=0,"",_xlfn.MAXIFS(전산회선!$F$4:$F$1141,전산회선!$B$4:$B$1141,$E233,전산회선!$F$4:$F$1141,"&lt;"&amp;AH233)),"")</f>
        <v>3</v>
      </c>
      <c r="AK233" s="16" t="str" cm="1">
        <f t="array" ref="AK233">IF(AL233="","",INDEX(전산회선!$E$4:$E$1141,_xlfn.AGGREGATE(15,6,ROW(전산회선!$E$4:$E$1141)-ROW(전산회선!$E$4)+1/((전산회선!$B$4:$B$1141=$E233)*(전산회선!$F$4:$F$1141=AL233)),1)))</f>
        <v>GTV</v>
      </c>
      <c r="AL233" s="16">
        <f>IFERROR(IF(_xlfn.MAXIFS(전산회선!$F$4:$F$1141,전산회선!$B$4:$B$1141,$E233,전산회선!$F$4:$F$1141,"&lt;"&amp;AJ233)=0,"",_xlfn.MAXIFS(전산회선!$F$4:$F$1141,전산회선!$B$4:$B$1141,$E233,전산회선!$F$4:$F$1141,"&lt;"&amp;AJ233)),"")</f>
        <v>1</v>
      </c>
      <c r="AM233" s="16" t="str" cm="1">
        <f t="array" ref="AM233">IF(AN233="","",INDEX(전산회선!$E$4:$E$1141,_xlfn.AGGREGATE(15,6,ROW(전산회선!$E$4:$E$1141)-ROW(전산회선!$E$4)+1/((전산회선!$B$4:$B$1141=$E233)*(전산회선!$F$4:$F$1141=AN233)),1)))</f>
        <v/>
      </c>
      <c r="AN233" s="16" t="str">
        <f>IFERROR(IF(_xlfn.MAXIFS(전산회선!$F$4:$F$1141,전산회선!$B$4:$B$1141,$E233,전산회선!$F$4:$F$1141,"&lt;"&amp;AL233)=0,"",_xlfn.MAXIFS(전산회선!$F$4:$F$1141,전산회선!$B$4:$B$1141,$E233,전산회선!$F$4:$F$1141,"&lt;"&amp;AL233)),"")</f>
        <v/>
      </c>
      <c r="AO233" s="23">
        <v>839125.06499999994</v>
      </c>
      <c r="AP233" s="23">
        <v>795532.00800000003</v>
      </c>
      <c r="AQ233" s="23">
        <v>817769.13400000008</v>
      </c>
      <c r="AR233" s="23">
        <v>805064.48399999994</v>
      </c>
      <c r="AS233" s="23">
        <v>808765.14199999999</v>
      </c>
      <c r="AT233" s="23">
        <v>829897.92599999998</v>
      </c>
      <c r="AU233" s="23">
        <v>818887.88400000008</v>
      </c>
      <c r="AV233" s="23">
        <v>824607.36699999997</v>
      </c>
      <c r="AW233" s="23">
        <v>825750.71100000001</v>
      </c>
      <c r="AX233" s="23">
        <v>20801023.662999999</v>
      </c>
      <c r="AY233" s="23">
        <v>810473.48499999999</v>
      </c>
      <c r="AZ233" s="23">
        <v>839513.68700000003</v>
      </c>
      <c r="BA233" s="23">
        <v>2484700.879666666</v>
      </c>
      <c r="BB233" s="23">
        <f t="shared" si="21"/>
        <v>29816410.555999994</v>
      </c>
      <c r="BC233" s="23">
        <v>112370</v>
      </c>
      <c r="BD233" s="23">
        <v>53387</v>
      </c>
      <c r="BE233" s="23">
        <v>55888</v>
      </c>
      <c r="BF233" s="23">
        <v>55903</v>
      </c>
      <c r="BG233" s="23">
        <v>57353</v>
      </c>
      <c r="BH233" s="23">
        <v>56387</v>
      </c>
      <c r="BI233" s="23">
        <v>57700</v>
      </c>
      <c r="BJ233" s="23">
        <v>60731</v>
      </c>
      <c r="BK233" s="23">
        <v>74274</v>
      </c>
      <c r="BL233" s="23">
        <v>20059131</v>
      </c>
      <c r="BM233" s="23">
        <v>59281</v>
      </c>
      <c r="BN233" s="23">
        <v>55888</v>
      </c>
      <c r="BO233" s="23">
        <v>1729857.75</v>
      </c>
      <c r="BP233" s="23">
        <v>20758293</v>
      </c>
      <c r="BQ233" s="17" t="str">
        <f>IFERROR(INDEX(피벗!$BL$5:$CH$5,1,MATCH($BR233,INDEX(피벗!$BL:$CH,MATCH($E233,피벗!$BJ:$BJ,0),0),0)),"")</f>
        <v>데이터유통</v>
      </c>
      <c r="BR233" s="23">
        <f>IFERROR(LARGE(INDEX(피벗!$BL:$CH,MATCH(성장고객!$E233,피벗!$BJ:$BJ,0),0),1),"")</f>
        <v>20000000</v>
      </c>
      <c r="BS233" s="27">
        <f t="shared" si="22"/>
        <v>0.67077155254609866</v>
      </c>
      <c r="BT233" s="17" t="str">
        <f>IFERROR(INDEX(피벗!$BL$5:$CH$5,1,MATCH($BU233,INDEX(피벗!$BL:$CH,MATCH($E233,피벗!$BJ:$BJ,0),0),0)),"")</f>
        <v>홈일반전화</v>
      </c>
      <c r="BU233" s="23">
        <f>IFERROR(LARGE(INDEX(피벗!$BL:$CH,MATCH(성장고객!$E233,피벗!$BJ:$BJ,0),0),2),"")</f>
        <v>444935</v>
      </c>
      <c r="BV233" s="27">
        <f t="shared" si="23"/>
        <v>1.492248703660492E-2</v>
      </c>
      <c r="BW233" s="17" t="str">
        <f>IFERROR(INDEX(피벗!$BL$5:$CH$5,1,MATCH($BX233,INDEX(피벗!$BL:$CH,MATCH($E233,피벗!$BJ:$BJ,0),0),0)),"")</f>
        <v>AI기업지능망</v>
      </c>
      <c r="BX233" s="23">
        <f>IFERROR(LARGE(INDEX(피벗!$BL:$CH,MATCH(성장고객!$E233,피벗!$BJ:$BJ,0),0),3),"")</f>
        <v>196871</v>
      </c>
      <c r="BY233" s="27">
        <f t="shared" si="24"/>
        <v>6.602773316065149E-3</v>
      </c>
      <c r="BZ233" s="17" t="str">
        <f>IFERROR(INDEX(피벗!$BL$5:$CH$5,1,MATCH($CA233,INDEX(피벗!$BL:$CH,MATCH($E233,피벗!$BJ:$BJ,0),0),0)),"")</f>
        <v>홈지능망</v>
      </c>
      <c r="CA233" s="23">
        <f>IFERROR(LARGE(INDEX(피벗!$BL:$CH,MATCH(성장고객!$E233,피벗!$BJ:$BJ,0),0),4),"")</f>
        <v>116487</v>
      </c>
      <c r="CB233" s="27">
        <f t="shared" si="25"/>
        <v>3.9068082920718696E-3</v>
      </c>
      <c r="CC233" s="17" t="str">
        <f>IFERROR(INDEX(피벗!$BL$5:$CH$5,1,MATCH($CD233,INDEX(피벗!$BL:$CH,MATCH($E233,피벗!$BJ:$BJ,0),0),0)),"")</f>
        <v/>
      </c>
      <c r="CD233" s="23" t="str">
        <f>IFERROR(LARGE(INDEX(피벗!$BL:$CH,MATCH(성장고객!$E233,피벗!$BJ:$BJ,0),0),5),"")</f>
        <v/>
      </c>
      <c r="CE233" s="27" t="str">
        <f t="shared" si="26"/>
        <v/>
      </c>
      <c r="CF233" s="23">
        <f>IFERROR(INDEX(피벗!$CI:$CI,MATCH($E233,피벗!$BJ:$BJ,0)),"")</f>
        <v>20758293</v>
      </c>
      <c r="CG233" s="25">
        <f t="shared" si="27"/>
        <v>0.69620362119084056</v>
      </c>
      <c r="CH233" s="17" t="str">
        <f>IFERROR(INDEX(피벗!$EZ$5:$GE$5,1,MATCH($CI233,INDEX(피벗!$EZ:$GE,MATCH($E233,피벗!$EY:$EY,0),0),0)),"")</f>
        <v>데이터유통</v>
      </c>
      <c r="CI233" s="23">
        <f>IFERROR(LARGE(INDEX(피벗!$EZ:$GE,MATCH(성장고객!$E233,피벗!$EY:$EY,0),0),1),"")</f>
        <v>20000000</v>
      </c>
      <c r="CJ233" s="17" t="str">
        <f>IFERROR(INDEX(피벗!$EZ$5:$GE$5,1,MATCH($CK233,INDEX(피벗!$EZ:$GE,MATCH($E233,피벗!$EY:$EY,0),0),0)),"")</f>
        <v>홈일반전화</v>
      </c>
      <c r="CK233" s="23">
        <f>IFERROR(LARGE(INDEX(피벗!$EZ:$GE,MATCH(성장고객!$E233,피벗!$EY:$EY,0),0),2),"")</f>
        <v>3994271</v>
      </c>
      <c r="CL233" s="17" t="str">
        <f>IFERROR(INDEX(피벗!$EZ$5:$GE$5,1,MATCH($CM233,INDEX(피벗!$EZ:$GE,MATCH($E233,피벗!$EY:$EY,0),0),0)),"")</f>
        <v>홈지능망</v>
      </c>
      <c r="CM233" s="23">
        <f>IFERROR(LARGE(INDEX(피벗!$EZ:$GE,MATCH(성장고객!$E233,피벗!$EY:$EY,0),0),3),"")</f>
        <v>1974087</v>
      </c>
      <c r="CN233" s="17" t="str">
        <f>IFERROR(INDEX(피벗!$EZ$5:$GE$5,1,MATCH($CO233,INDEX(피벗!$EZ:$GE,MATCH($E233,피벗!$EY:$EY,0),0),0)),"")</f>
        <v>GiGA인터넷</v>
      </c>
      <c r="CO233" s="23">
        <f>IFERROR(LARGE(INDEX(피벗!$EZ:$GE,MATCH(성장고객!$E233,피벗!$EY:$EY,0),0),4),"")</f>
        <v>1404000</v>
      </c>
      <c r="CP233" s="17" t="str">
        <f>IFERROR(INDEX(피벗!$EZ$5:$GE$5,1,MATCH($CQ233,INDEX(피벗!$EZ:$GE,MATCH($E233,피벗!$EY:$EY,0),0),0)),"")</f>
        <v>기업인터넷전화</v>
      </c>
      <c r="CQ233" s="23">
        <f>IFERROR(LARGE(INDEX(피벗!$EZ:$GE,MATCH(성장고객!$E233,피벗!$EY:$EY,0),0),5),"")</f>
        <v>1124331</v>
      </c>
      <c r="CR233" s="23">
        <f>IFERROR(INDEX(피벗!$GF:$GF,MATCH($E233,피벗!$EY:$EY,0)),"")</f>
        <v>29816410.556000002</v>
      </c>
    </row>
    <row r="234" spans="1:96" x14ac:dyDescent="0.45">
      <c r="A234" s="20" t="s">
        <v>982</v>
      </c>
      <c r="B234" s="20" t="s">
        <v>26</v>
      </c>
      <c r="C234" s="20" t="s">
        <v>104</v>
      </c>
      <c r="D234" s="20" t="s">
        <v>1215</v>
      </c>
      <c r="E234" s="20" t="s">
        <v>685</v>
      </c>
      <c r="F234" s="21" t="s">
        <v>686</v>
      </c>
      <c r="G234" s="21" t="s">
        <v>257</v>
      </c>
      <c r="H234" s="21" t="s">
        <v>0</v>
      </c>
      <c r="I234" s="22" t="s">
        <v>687</v>
      </c>
      <c r="J234" s="22" t="s">
        <v>688</v>
      </c>
      <c r="K234" s="20" t="s">
        <v>9</v>
      </c>
      <c r="L234" s="20" t="s">
        <v>9</v>
      </c>
      <c r="M234" s="20" t="s">
        <v>9</v>
      </c>
      <c r="N234" s="20" t="s">
        <v>9</v>
      </c>
      <c r="O234" s="21" t="s">
        <v>9</v>
      </c>
      <c r="P234" s="21" t="s">
        <v>9</v>
      </c>
      <c r="Q234" s="21" t="s">
        <v>9</v>
      </c>
      <c r="R234" s="21" t="s">
        <v>9</v>
      </c>
      <c r="S234" s="21" t="s">
        <v>9</v>
      </c>
      <c r="T234" s="21" t="s">
        <v>9</v>
      </c>
      <c r="U234" s="21" t="s">
        <v>9</v>
      </c>
      <c r="V234" s="21" t="s">
        <v>9</v>
      </c>
      <c r="W234" s="20" t="s">
        <v>9</v>
      </c>
      <c r="X234" s="21" t="s">
        <v>9</v>
      </c>
      <c r="Y234" s="21" t="s">
        <v>9</v>
      </c>
      <c r="Z234" s="21" t="s">
        <v>9</v>
      </c>
      <c r="AA234" s="20" t="s">
        <v>9</v>
      </c>
      <c r="AB234" s="20" t="s">
        <v>9</v>
      </c>
      <c r="AC234" s="21" t="s">
        <v>9</v>
      </c>
      <c r="AD234" s="20" t="s">
        <v>9</v>
      </c>
      <c r="AE234" s="16" t="str" cm="1">
        <f t="array" ref="AE234">IF(AF234="","",INDEX(전산회선!$E$4:$E$1141,_xlfn.AGGREGATE(15,6,ROW(전산회선!$E$4:$E$1141)-ROW(전산회선!$E$4)+1/((전산회선!$B$4:$B$1141=$E234)*(전산회선!$F$4:$F$1141=AF234)),1)))</f>
        <v>홈일반전화</v>
      </c>
      <c r="AF234" s="16">
        <f>IFERROR(IF(_xlfn.MAXIFS(전산회선!$F$4:$F$1141,전산회선!$B$4:$B$1141,$E234)=0,"",_xlfn.MAXIFS(전산회선!$F$4:$F$1141,전산회선!$B$4:$B$1141,$E234)),"")</f>
        <v>5</v>
      </c>
      <c r="AG234" s="16" t="str" cm="1">
        <f t="array" ref="AG234">IF(AH234="","",INDEX(전산회선!$E$4:$E$1141,_xlfn.AGGREGATE(15,6,ROW(전산회선!$E$4:$E$1141)-ROW(전산회선!$E$4)+1/((전산회선!$B$4:$B$1141=$E234)*(전산회선!$F$4:$F$1141=AH234)),1)))</f>
        <v>기업인터넷전화</v>
      </c>
      <c r="AH234" s="16">
        <f>IFERROR(IF(_xlfn.MAXIFS(전산회선!$F$4:$F$1141,전산회선!$B$4:$B$1141,$E234,전산회선!$F$4:$F$1141,"&lt;"&amp;AF234)=0,"",_xlfn.MAXIFS(전산회선!$F$4:$F$1141,전산회선!$B$4:$B$1141,$E234,전산회선!$F$4:$F$1141,"&lt;"&amp;AF234)),"")</f>
        <v>3</v>
      </c>
      <c r="AI234" s="16" t="str" cm="1">
        <f t="array" ref="AI234">IF(AJ234="","",INDEX(전산회선!$E$4:$E$1141,_xlfn.AGGREGATE(15,6,ROW(전산회선!$E$4:$E$1141)-ROW(전산회선!$E$4)+1/((전산회선!$B$4:$B$1141=$E234)*(전산회선!$F$4:$F$1141=AJ234)),1)))</f>
        <v>5G</v>
      </c>
      <c r="AJ234" s="16">
        <f>IFERROR(IF(_xlfn.MAXIFS(전산회선!$F$4:$F$1141,전산회선!$B$4:$B$1141,$E234,전산회선!$F$4:$F$1141,"&lt;"&amp;AH234)=0,"",_xlfn.MAXIFS(전산회선!$F$4:$F$1141,전산회선!$B$4:$B$1141,$E234,전산회선!$F$4:$F$1141,"&lt;"&amp;AH234)),"")</f>
        <v>1</v>
      </c>
      <c r="AK234" s="16" t="str" cm="1">
        <f t="array" ref="AK234">IF(AL234="","",INDEX(전산회선!$E$4:$E$1141,_xlfn.AGGREGATE(15,6,ROW(전산회선!$E$4:$E$1141)-ROW(전산회선!$E$4)+1/((전산회선!$B$4:$B$1141=$E234)*(전산회선!$F$4:$F$1141=AL234)),1)))</f>
        <v/>
      </c>
      <c r="AL234" s="16" t="str">
        <f>IFERROR(IF(_xlfn.MAXIFS(전산회선!$F$4:$F$1141,전산회선!$B$4:$B$1141,$E234,전산회선!$F$4:$F$1141,"&lt;"&amp;AJ234)=0,"",_xlfn.MAXIFS(전산회선!$F$4:$F$1141,전산회선!$B$4:$B$1141,$E234,전산회선!$F$4:$F$1141,"&lt;"&amp;AJ234)),"")</f>
        <v/>
      </c>
      <c r="AM234" s="16" t="str" cm="1">
        <f t="array" ref="AM234">IF(AN234="","",INDEX(전산회선!$E$4:$E$1141,_xlfn.AGGREGATE(15,6,ROW(전산회선!$E$4:$E$1141)-ROW(전산회선!$E$4)+1/((전산회선!$B$4:$B$1141=$E234)*(전산회선!$F$4:$F$1141=AN234)),1)))</f>
        <v/>
      </c>
      <c r="AN234" s="16" t="str">
        <f>IFERROR(IF(_xlfn.MAXIFS(전산회선!$F$4:$F$1141,전산회선!$B$4:$B$1141,$E234,전산회선!$F$4:$F$1141,"&lt;"&amp;AL234)=0,"",_xlfn.MAXIFS(전산회선!$F$4:$F$1141,전산회선!$B$4:$B$1141,$E234,전산회선!$F$4:$F$1141,"&lt;"&amp;AL234)),"")</f>
        <v/>
      </c>
      <c r="AO234" s="23">
        <v>873607</v>
      </c>
      <c r="AP234" s="23">
        <v>873675</v>
      </c>
      <c r="AQ234" s="23">
        <v>872316</v>
      </c>
      <c r="AR234" s="23">
        <v>871642</v>
      </c>
      <c r="AS234" s="23">
        <v>871291</v>
      </c>
      <c r="AT234" s="23">
        <v>871262</v>
      </c>
      <c r="AU234" s="23">
        <v>871848</v>
      </c>
      <c r="AV234" s="23">
        <v>871325</v>
      </c>
      <c r="AW234" s="23">
        <v>872629</v>
      </c>
      <c r="AX234" s="23">
        <v>872179</v>
      </c>
      <c r="AY234" s="23">
        <v>865070</v>
      </c>
      <c r="AZ234" s="23">
        <v>864178</v>
      </c>
      <c r="BA234" s="23">
        <v>870918.5</v>
      </c>
      <c r="BB234" s="23">
        <f t="shared" si="21"/>
        <v>10451022</v>
      </c>
      <c r="BC234" s="23">
        <v>0</v>
      </c>
      <c r="BD234" s="23">
        <v>0</v>
      </c>
      <c r="BE234" s="23">
        <v>0</v>
      </c>
      <c r="BF234" s="23">
        <v>0</v>
      </c>
      <c r="BG234" s="23">
        <v>0</v>
      </c>
      <c r="BH234" s="23">
        <v>0</v>
      </c>
      <c r="BI234" s="23">
        <v>0</v>
      </c>
      <c r="BJ234" s="23">
        <v>0</v>
      </c>
      <c r="BK234" s="23">
        <v>0</v>
      </c>
      <c r="BL234" s="23">
        <v>0</v>
      </c>
      <c r="BM234" s="23">
        <v>0</v>
      </c>
      <c r="BN234" s="23">
        <v>0</v>
      </c>
      <c r="BO234" s="23">
        <v>0</v>
      </c>
      <c r="BP234" s="23">
        <v>0</v>
      </c>
      <c r="BQ234" s="17" t="str">
        <f>IFERROR(INDEX(피벗!$BL$5:$CH$5,1,MATCH($BR234,INDEX(피벗!$BL:$CH,MATCH($E234,피벗!$BJ:$BJ,0),0),0)),"")</f>
        <v/>
      </c>
      <c r="BR234" s="23" t="str">
        <f>IFERROR(LARGE(INDEX(피벗!$BL:$CH,MATCH(성장고객!$E234,피벗!$BJ:$BJ,0),0),1),"")</f>
        <v/>
      </c>
      <c r="BS234" s="27" t="str">
        <f t="shared" si="22"/>
        <v/>
      </c>
      <c r="BT234" s="17" t="str">
        <f>IFERROR(INDEX(피벗!$BL$5:$CH$5,1,MATCH($BU234,INDEX(피벗!$BL:$CH,MATCH($E234,피벗!$BJ:$BJ,0),0),0)),"")</f>
        <v/>
      </c>
      <c r="BU234" s="23" t="str">
        <f>IFERROR(LARGE(INDEX(피벗!$BL:$CH,MATCH(성장고객!$E234,피벗!$BJ:$BJ,0),0),2),"")</f>
        <v/>
      </c>
      <c r="BV234" s="27" t="str">
        <f t="shared" si="23"/>
        <v/>
      </c>
      <c r="BW234" s="17" t="str">
        <f>IFERROR(INDEX(피벗!$BL$5:$CH$5,1,MATCH($BX234,INDEX(피벗!$BL:$CH,MATCH($E234,피벗!$BJ:$BJ,0),0),0)),"")</f>
        <v/>
      </c>
      <c r="BX234" s="23" t="str">
        <f>IFERROR(LARGE(INDEX(피벗!$BL:$CH,MATCH(성장고객!$E234,피벗!$BJ:$BJ,0),0),3),"")</f>
        <v/>
      </c>
      <c r="BY234" s="27" t="str">
        <f t="shared" si="24"/>
        <v/>
      </c>
      <c r="BZ234" s="17" t="str">
        <f>IFERROR(INDEX(피벗!$BL$5:$CH$5,1,MATCH($CA234,INDEX(피벗!$BL:$CH,MATCH($E234,피벗!$BJ:$BJ,0),0),0)),"")</f>
        <v/>
      </c>
      <c r="CA234" s="23" t="str">
        <f>IFERROR(LARGE(INDEX(피벗!$BL:$CH,MATCH(성장고객!$E234,피벗!$BJ:$BJ,0),0),4),"")</f>
        <v/>
      </c>
      <c r="CB234" s="27" t="str">
        <f t="shared" si="25"/>
        <v/>
      </c>
      <c r="CC234" s="17" t="str">
        <f>IFERROR(INDEX(피벗!$BL$5:$CH$5,1,MATCH($CD234,INDEX(피벗!$BL:$CH,MATCH($E234,피벗!$BJ:$BJ,0),0),0)),"")</f>
        <v/>
      </c>
      <c r="CD234" s="23" t="str">
        <f>IFERROR(LARGE(INDEX(피벗!$BL:$CH,MATCH(성장고객!$E234,피벗!$BJ:$BJ,0),0),5),"")</f>
        <v/>
      </c>
      <c r="CE234" s="27" t="str">
        <f t="shared" si="26"/>
        <v/>
      </c>
      <c r="CF234" s="23" t="str">
        <f>IFERROR(INDEX(피벗!$CI:$CI,MATCH($E234,피벗!$BJ:$BJ,0)),"")</f>
        <v/>
      </c>
      <c r="CG234" s="25" t="str">
        <f t="shared" si="27"/>
        <v/>
      </c>
      <c r="CH234" s="17" t="str">
        <f>IFERROR(INDEX(피벗!$EZ$5:$GE$5,1,MATCH($CI234,INDEX(피벗!$EZ:$GE,MATCH($E234,피벗!$EY:$EY,0),0),0)),"")</f>
        <v>기업인터넷</v>
      </c>
      <c r="CI234" s="23">
        <f>IFERROR(LARGE(INDEX(피벗!$EZ:$GE,MATCH(성장고객!$E234,피벗!$EY:$EY,0),0),1),"")</f>
        <v>5400000</v>
      </c>
      <c r="CJ234" s="17" t="str">
        <f>IFERROR(INDEX(피벗!$EZ$5:$GE$5,1,MATCH($CK234,INDEX(피벗!$EZ:$GE,MATCH($E234,피벗!$EY:$EY,0),0),0)),"")</f>
        <v>전용회선</v>
      </c>
      <c r="CK234" s="23">
        <f>IFERROR(LARGE(INDEX(피벗!$EZ:$GE,MATCH(성장고객!$E234,피벗!$EY:$EY,0),0),2),"")</f>
        <v>2457600</v>
      </c>
      <c r="CL234" s="17" t="str">
        <f>IFERROR(INDEX(피벗!$EZ$5:$GE$5,1,MATCH($CM234,INDEX(피벗!$EZ:$GE,MATCH($E234,피벗!$EY:$EY,0),0),0)),"")</f>
        <v>데이터플랫폼</v>
      </c>
      <c r="CM234" s="23">
        <f>IFERROR(LARGE(INDEX(피벗!$EZ:$GE,MATCH(성장고객!$E234,피벗!$EY:$EY,0),0),3),"")</f>
        <v>1052892</v>
      </c>
      <c r="CN234" s="17" t="str">
        <f>IFERROR(INDEX(피벗!$EZ$5:$GE$5,1,MATCH($CO234,INDEX(피벗!$EZ:$GE,MATCH($E234,피벗!$EY:$EY,0),0),0)),"")</f>
        <v>GiGA인터넷</v>
      </c>
      <c r="CO234" s="23">
        <f>IFERROR(LARGE(INDEX(피벗!$EZ:$GE,MATCH(성장고객!$E234,피벗!$EY:$EY,0),0),4),"")</f>
        <v>378745</v>
      </c>
      <c r="CP234" s="17" t="str">
        <f>IFERROR(INDEX(피벗!$EZ$5:$GE$5,1,MATCH($CQ234,INDEX(피벗!$EZ:$GE,MATCH($E234,피벗!$EY:$EY,0),0),0)),"")</f>
        <v>5G</v>
      </c>
      <c r="CQ234" s="23">
        <f>IFERROR(LARGE(INDEX(피벗!$EZ:$GE,MATCH(성장고객!$E234,피벗!$EY:$EY,0),0),5),"")</f>
        <v>325056</v>
      </c>
      <c r="CR234" s="23">
        <f>IFERROR(INDEX(피벗!$GF:$GF,MATCH($E234,피벗!$EY:$EY,0)),"")</f>
        <v>10451022</v>
      </c>
    </row>
    <row r="235" spans="1:96" x14ac:dyDescent="0.45">
      <c r="A235" s="20" t="s">
        <v>982</v>
      </c>
      <c r="B235" s="20" t="s">
        <v>701</v>
      </c>
      <c r="C235" s="20" t="s">
        <v>104</v>
      </c>
      <c r="D235" s="20" t="s">
        <v>792</v>
      </c>
      <c r="E235" s="20" t="s">
        <v>816</v>
      </c>
      <c r="F235" s="21" t="s">
        <v>817</v>
      </c>
      <c r="G235" s="21" t="s">
        <v>1</v>
      </c>
      <c r="H235" s="21" t="s">
        <v>0</v>
      </c>
      <c r="I235" s="22" t="s">
        <v>818</v>
      </c>
      <c r="J235" s="22" t="s">
        <v>819</v>
      </c>
      <c r="K235" s="20" t="s">
        <v>0</v>
      </c>
      <c r="L235" s="20" t="s">
        <v>1316</v>
      </c>
      <c r="M235" s="20" t="s">
        <v>1389</v>
      </c>
      <c r="N235" s="20" t="s">
        <v>1390</v>
      </c>
      <c r="O235" s="21" t="s">
        <v>9</v>
      </c>
      <c r="P235" s="21">
        <v>7</v>
      </c>
      <c r="Q235" s="21" t="s">
        <v>1358</v>
      </c>
      <c r="R235" s="21" t="s">
        <v>1320</v>
      </c>
      <c r="S235" s="21" t="s">
        <v>1321</v>
      </c>
      <c r="T235" s="21" t="s">
        <v>1316</v>
      </c>
      <c r="U235" s="21" t="s">
        <v>2134</v>
      </c>
      <c r="V235" s="21" t="s">
        <v>2135</v>
      </c>
      <c r="W235" s="20" t="s">
        <v>2136</v>
      </c>
      <c r="X235" s="21" t="s">
        <v>2137</v>
      </c>
      <c r="Y235" s="21" t="s">
        <v>2138</v>
      </c>
      <c r="Z235" s="21" t="s">
        <v>2139</v>
      </c>
      <c r="AA235" s="20">
        <v>3</v>
      </c>
      <c r="AB235" s="20" t="s">
        <v>1431</v>
      </c>
      <c r="AC235" s="21" t="s">
        <v>2122</v>
      </c>
      <c r="AD235" s="20" t="s">
        <v>1311</v>
      </c>
      <c r="AE235" s="16" t="str" cm="1">
        <f t="array" ref="AE235">IF(AF235="","",INDEX(전산회선!$E$4:$E$1141,_xlfn.AGGREGATE(15,6,ROW(전산회선!$E$4:$E$1141)-ROW(전산회선!$E$4)+1/((전산회선!$B$4:$B$1141=$E235)*(전산회선!$F$4:$F$1141=AF235)),1)))</f>
        <v>기업인터넷전화</v>
      </c>
      <c r="AF235" s="16">
        <f>IFERROR(IF(_xlfn.MAXIFS(전산회선!$F$4:$F$1141,전산회선!$B$4:$B$1141,$E235)=0,"",_xlfn.MAXIFS(전산회선!$F$4:$F$1141,전산회선!$B$4:$B$1141,$E235)),"")</f>
        <v>5</v>
      </c>
      <c r="AG235" s="16" t="str" cm="1">
        <f t="array" ref="AG235">IF(AH235="","",INDEX(전산회선!$E$4:$E$1141,_xlfn.AGGREGATE(15,6,ROW(전산회선!$E$4:$E$1141)-ROW(전산회선!$E$4)+1/((전산회선!$B$4:$B$1141=$E235)*(전산회선!$F$4:$F$1141=AH235)),1)))</f>
        <v>GTV</v>
      </c>
      <c r="AH235" s="16">
        <f>IFERROR(IF(_xlfn.MAXIFS(전산회선!$F$4:$F$1141,전산회선!$B$4:$B$1141,$E235,전산회선!$F$4:$F$1141,"&lt;"&amp;AF235)=0,"",_xlfn.MAXIFS(전산회선!$F$4:$F$1141,전산회선!$B$4:$B$1141,$E235,전산회선!$F$4:$F$1141,"&lt;"&amp;AF235)),"")</f>
        <v>1</v>
      </c>
      <c r="AI235" s="16" t="str" cm="1">
        <f t="array" ref="AI235">IF(AJ235="","",INDEX(전산회선!$E$4:$E$1141,_xlfn.AGGREGATE(15,6,ROW(전산회선!$E$4:$E$1141)-ROW(전산회선!$E$4)+1/((전산회선!$B$4:$B$1141=$E235)*(전산회선!$F$4:$F$1141=AJ235)),1)))</f>
        <v/>
      </c>
      <c r="AJ235" s="16" t="str">
        <f>IFERROR(IF(_xlfn.MAXIFS(전산회선!$F$4:$F$1141,전산회선!$B$4:$B$1141,$E235,전산회선!$F$4:$F$1141,"&lt;"&amp;AH235)=0,"",_xlfn.MAXIFS(전산회선!$F$4:$F$1141,전산회선!$B$4:$B$1141,$E235,전산회선!$F$4:$F$1141,"&lt;"&amp;AH235)),"")</f>
        <v/>
      </c>
      <c r="AK235" s="16" t="str" cm="1">
        <f t="array" ref="AK235">IF(AL235="","",INDEX(전산회선!$E$4:$E$1141,_xlfn.AGGREGATE(15,6,ROW(전산회선!$E$4:$E$1141)-ROW(전산회선!$E$4)+1/((전산회선!$B$4:$B$1141=$E235)*(전산회선!$F$4:$F$1141=AL235)),1)))</f>
        <v/>
      </c>
      <c r="AL235" s="16" t="str">
        <f>IFERROR(IF(_xlfn.MAXIFS(전산회선!$F$4:$F$1141,전산회선!$B$4:$B$1141,$E235,전산회선!$F$4:$F$1141,"&lt;"&amp;AJ235)=0,"",_xlfn.MAXIFS(전산회선!$F$4:$F$1141,전산회선!$B$4:$B$1141,$E235,전산회선!$F$4:$F$1141,"&lt;"&amp;AJ235)),"")</f>
        <v/>
      </c>
      <c r="AM235" s="16" t="str" cm="1">
        <f t="array" ref="AM235">IF(AN235="","",INDEX(전산회선!$E$4:$E$1141,_xlfn.AGGREGATE(15,6,ROW(전산회선!$E$4:$E$1141)-ROW(전산회선!$E$4)+1/((전산회선!$B$4:$B$1141=$E235)*(전산회선!$F$4:$F$1141=AN235)),1)))</f>
        <v/>
      </c>
      <c r="AN235" s="16" t="str">
        <f>IFERROR(IF(_xlfn.MAXIFS(전산회선!$F$4:$F$1141,전산회선!$B$4:$B$1141,$E235,전산회선!$F$4:$F$1141,"&lt;"&amp;AL235)=0,"",_xlfn.MAXIFS(전산회선!$F$4:$F$1141,전산회선!$B$4:$B$1141,$E235,전산회선!$F$4:$F$1141,"&lt;"&amp;AL235)),"")</f>
        <v/>
      </c>
      <c r="AO235" s="23">
        <v>48419</v>
      </c>
      <c r="AP235" s="23">
        <v>50108</v>
      </c>
      <c r="AQ235" s="23">
        <v>49900</v>
      </c>
      <c r="AR235" s="23">
        <v>49966</v>
      </c>
      <c r="AS235" s="23">
        <v>48237</v>
      </c>
      <c r="AT235" s="23">
        <v>49273</v>
      </c>
      <c r="AU235" s="23">
        <v>47964</v>
      </c>
      <c r="AV235" s="23">
        <v>48333</v>
      </c>
      <c r="AW235" s="23">
        <v>48753</v>
      </c>
      <c r="AX235" s="23">
        <v>49039</v>
      </c>
      <c r="AY235" s="23">
        <v>51731</v>
      </c>
      <c r="AZ235" s="23">
        <v>50975</v>
      </c>
      <c r="BA235" s="23">
        <v>49391.5</v>
      </c>
      <c r="BB235" s="23">
        <f t="shared" si="21"/>
        <v>592698</v>
      </c>
      <c r="BC235" s="23">
        <v>0</v>
      </c>
      <c r="BD235" s="23">
        <v>0</v>
      </c>
      <c r="BE235" s="23">
        <v>0</v>
      </c>
      <c r="BF235" s="23">
        <v>0</v>
      </c>
      <c r="BG235" s="23">
        <v>0</v>
      </c>
      <c r="BH235" s="23">
        <v>0</v>
      </c>
      <c r="BI235" s="23">
        <v>0</v>
      </c>
      <c r="BJ235" s="23">
        <v>0</v>
      </c>
      <c r="BK235" s="23">
        <v>0</v>
      </c>
      <c r="BL235" s="23">
        <v>0</v>
      </c>
      <c r="BM235" s="23">
        <v>0</v>
      </c>
      <c r="BN235" s="23">
        <v>0</v>
      </c>
      <c r="BO235" s="23">
        <v>0</v>
      </c>
      <c r="BP235" s="23">
        <v>0</v>
      </c>
      <c r="BQ235" s="17" t="str">
        <f>IFERROR(INDEX(피벗!$BL$5:$CH$5,1,MATCH($BR235,INDEX(피벗!$BL:$CH,MATCH($E235,피벗!$BJ:$BJ,0),0),0)),"")</f>
        <v/>
      </c>
      <c r="BR235" s="23" t="str">
        <f>IFERROR(LARGE(INDEX(피벗!$BL:$CH,MATCH(성장고객!$E235,피벗!$BJ:$BJ,0),0),1),"")</f>
        <v/>
      </c>
      <c r="BS235" s="27" t="str">
        <f t="shared" si="22"/>
        <v/>
      </c>
      <c r="BT235" s="17" t="str">
        <f>IFERROR(INDEX(피벗!$BL$5:$CH$5,1,MATCH($BU235,INDEX(피벗!$BL:$CH,MATCH($E235,피벗!$BJ:$BJ,0),0),0)),"")</f>
        <v/>
      </c>
      <c r="BU235" s="23" t="str">
        <f>IFERROR(LARGE(INDEX(피벗!$BL:$CH,MATCH(성장고객!$E235,피벗!$BJ:$BJ,0),0),2),"")</f>
        <v/>
      </c>
      <c r="BV235" s="27" t="str">
        <f t="shared" si="23"/>
        <v/>
      </c>
      <c r="BW235" s="17" t="str">
        <f>IFERROR(INDEX(피벗!$BL$5:$CH$5,1,MATCH($BX235,INDEX(피벗!$BL:$CH,MATCH($E235,피벗!$BJ:$BJ,0),0),0)),"")</f>
        <v/>
      </c>
      <c r="BX235" s="23" t="str">
        <f>IFERROR(LARGE(INDEX(피벗!$BL:$CH,MATCH(성장고객!$E235,피벗!$BJ:$BJ,0),0),3),"")</f>
        <v/>
      </c>
      <c r="BY235" s="27" t="str">
        <f t="shared" si="24"/>
        <v/>
      </c>
      <c r="BZ235" s="17" t="str">
        <f>IFERROR(INDEX(피벗!$BL$5:$CH$5,1,MATCH($CA235,INDEX(피벗!$BL:$CH,MATCH($E235,피벗!$BJ:$BJ,0),0),0)),"")</f>
        <v/>
      </c>
      <c r="CA235" s="23" t="str">
        <f>IFERROR(LARGE(INDEX(피벗!$BL:$CH,MATCH(성장고객!$E235,피벗!$BJ:$BJ,0),0),4),"")</f>
        <v/>
      </c>
      <c r="CB235" s="27" t="str">
        <f t="shared" si="25"/>
        <v/>
      </c>
      <c r="CC235" s="17" t="str">
        <f>IFERROR(INDEX(피벗!$BL$5:$CH$5,1,MATCH($CD235,INDEX(피벗!$BL:$CH,MATCH($E235,피벗!$BJ:$BJ,0),0),0)),"")</f>
        <v/>
      </c>
      <c r="CD235" s="23" t="str">
        <f>IFERROR(LARGE(INDEX(피벗!$BL:$CH,MATCH(성장고객!$E235,피벗!$BJ:$BJ,0),0),5),"")</f>
        <v/>
      </c>
      <c r="CE235" s="27" t="str">
        <f t="shared" si="26"/>
        <v/>
      </c>
      <c r="CF235" s="23" t="str">
        <f>IFERROR(INDEX(피벗!$CI:$CI,MATCH($E235,피벗!$BJ:$BJ,0)),"")</f>
        <v/>
      </c>
      <c r="CG235" s="25" t="str">
        <f t="shared" si="27"/>
        <v/>
      </c>
      <c r="CH235" s="17" t="str">
        <f>IFERROR(INDEX(피벗!$EZ$5:$GE$5,1,MATCH($CI235,INDEX(피벗!$EZ:$GE,MATCH($E235,피벗!$EY:$EY,0),0),0)),"")</f>
        <v>GiGA인터넷</v>
      </c>
      <c r="CI235" s="23">
        <f>IFERROR(LARGE(INDEX(피벗!$EZ:$GE,MATCH(성장고객!$E235,피벗!$EY:$EY,0),0),1),"")</f>
        <v>267600</v>
      </c>
      <c r="CJ235" s="17" t="str">
        <f>IFERROR(INDEX(피벗!$EZ$5:$GE$5,1,MATCH($CK235,INDEX(피벗!$EZ:$GE,MATCH($E235,피벗!$EY:$EY,0),0),0)),"")</f>
        <v>GTV</v>
      </c>
      <c r="CK235" s="23">
        <f>IFERROR(LARGE(INDEX(피벗!$EZ:$GE,MATCH(성장고객!$E235,피벗!$EY:$EY,0),0),2),"")</f>
        <v>116640</v>
      </c>
      <c r="CL235" s="17" t="str">
        <f>IFERROR(INDEX(피벗!$EZ$5:$GE$5,1,MATCH($CM235,INDEX(피벗!$EZ:$GE,MATCH($E235,피벗!$EY:$EY,0),0),0)),"")</f>
        <v>기업인터넷전화</v>
      </c>
      <c r="CM235" s="23">
        <f>IFERROR(LARGE(INDEX(피벗!$EZ:$GE,MATCH(성장고객!$E235,피벗!$EY:$EY,0),0),3),"")</f>
        <v>107286</v>
      </c>
      <c r="CN235" s="17" t="str">
        <f>IFERROR(INDEX(피벗!$EZ$5:$GE$5,1,MATCH($CO235,INDEX(피벗!$EZ:$GE,MATCH($E235,피벗!$EY:$EY,0),0),0)),"")</f>
        <v>인터넷부가</v>
      </c>
      <c r="CO235" s="23">
        <f>IFERROR(LARGE(INDEX(피벗!$EZ:$GE,MATCH(성장고객!$E235,피벗!$EY:$EY,0),0),4),"")</f>
        <v>65112</v>
      </c>
      <c r="CP235" s="17" t="str">
        <f>IFERROR(INDEX(피벗!$EZ$5:$GE$5,1,MATCH($CQ235,INDEX(피벗!$EZ:$GE,MATCH($E235,피벗!$EY:$EY,0),0),0)),"")</f>
        <v>기가지니 TV</v>
      </c>
      <c r="CQ235" s="23">
        <f>IFERROR(LARGE(INDEX(피벗!$EZ:$GE,MATCH(성장고객!$E235,피벗!$EY:$EY,0),0),5),"")</f>
        <v>36000</v>
      </c>
      <c r="CR235" s="23">
        <f>IFERROR(INDEX(피벗!$GF:$GF,MATCH($E235,피벗!$EY:$EY,0)),"")</f>
        <v>592698</v>
      </c>
    </row>
    <row r="236" spans="1:96" x14ac:dyDescent="0.45">
      <c r="A236" s="20" t="s">
        <v>982</v>
      </c>
      <c r="B236" s="20" t="s">
        <v>29</v>
      </c>
      <c r="C236" s="20" t="s">
        <v>104</v>
      </c>
      <c r="D236" s="20" t="s">
        <v>1099</v>
      </c>
      <c r="E236" s="20" t="s">
        <v>165</v>
      </c>
      <c r="F236" s="21" t="s">
        <v>166</v>
      </c>
      <c r="G236" s="21" t="s">
        <v>1</v>
      </c>
      <c r="H236" s="21" t="s">
        <v>0</v>
      </c>
      <c r="I236" s="22"/>
      <c r="J236" s="22" t="s">
        <v>167</v>
      </c>
      <c r="K236" s="20" t="s">
        <v>0</v>
      </c>
      <c r="L236" s="20" t="s">
        <v>1333</v>
      </c>
      <c r="M236" s="20" t="s">
        <v>1330</v>
      </c>
      <c r="N236" s="20" t="s">
        <v>1331</v>
      </c>
      <c r="O236" s="21" t="s">
        <v>1739</v>
      </c>
      <c r="P236" s="21">
        <v>113</v>
      </c>
      <c r="Q236" s="21" t="s">
        <v>9</v>
      </c>
      <c r="R236" s="21" t="s">
        <v>9</v>
      </c>
      <c r="S236" s="21" t="s">
        <v>9</v>
      </c>
      <c r="T236" s="21" t="s">
        <v>9</v>
      </c>
      <c r="U236" s="21" t="s">
        <v>9</v>
      </c>
      <c r="V236" s="21" t="s">
        <v>9</v>
      </c>
      <c r="W236" s="20" t="s">
        <v>9</v>
      </c>
      <c r="X236" s="21" t="s">
        <v>9</v>
      </c>
      <c r="Y236" s="21" t="s">
        <v>9</v>
      </c>
      <c r="Z236" s="21" t="s">
        <v>9</v>
      </c>
      <c r="AA236" s="20">
        <v>0</v>
      </c>
      <c r="AB236" s="20" t="s">
        <v>9</v>
      </c>
      <c r="AC236" s="21" t="s">
        <v>9</v>
      </c>
      <c r="AD236" s="20" t="s">
        <v>9</v>
      </c>
      <c r="AE236" s="16" t="str" cm="1">
        <f t="array" ref="AE236">IF(AF236="","",INDEX(전산회선!$E$4:$E$1141,_xlfn.AGGREGATE(15,6,ROW(전산회선!$E$4:$E$1141)-ROW(전산회선!$E$4)+1/((전산회선!$B$4:$B$1141=$E236)*(전산회선!$F$4:$F$1141=AF236)),1)))</f>
        <v>GTV Biz</v>
      </c>
      <c r="AF236" s="16">
        <f>IFERROR(IF(_xlfn.MAXIFS(전산회선!$F$4:$F$1141,전산회선!$B$4:$B$1141,$E236)=0,"",_xlfn.MAXIFS(전산회선!$F$4:$F$1141,전산회선!$B$4:$B$1141,$E236)),"")</f>
        <v>8</v>
      </c>
      <c r="AG236" s="16" t="str" cm="1">
        <f t="array" ref="AG236">IF(AH236="","",INDEX(전산회선!$E$4:$E$1141,_xlfn.AGGREGATE(15,6,ROW(전산회선!$E$4:$E$1141)-ROW(전산회선!$E$4)+1/((전산회선!$B$4:$B$1141=$E236)*(전산회선!$F$4:$F$1141=AH236)),1)))</f>
        <v>홈일반전화</v>
      </c>
      <c r="AH236" s="16">
        <f>IFERROR(IF(_xlfn.MAXIFS(전산회선!$F$4:$F$1141,전산회선!$B$4:$B$1141,$E236,전산회선!$F$4:$F$1141,"&lt;"&amp;AF236)=0,"",_xlfn.MAXIFS(전산회선!$F$4:$F$1141,전산회선!$B$4:$B$1141,$E236,전산회선!$F$4:$F$1141,"&lt;"&amp;AF236)),"")</f>
        <v>2</v>
      </c>
      <c r="AI236" s="16" t="str" cm="1">
        <f t="array" ref="AI236">IF(AJ236="","",INDEX(전산회선!$E$4:$E$1141,_xlfn.AGGREGATE(15,6,ROW(전산회선!$E$4:$E$1141)-ROW(전산회선!$E$4)+1/((전산회선!$B$4:$B$1141=$E236)*(전산회선!$F$4:$F$1141=AJ236)),1)))</f>
        <v>기업일반전화</v>
      </c>
      <c r="AJ236" s="16">
        <f>IFERROR(IF(_xlfn.MAXIFS(전산회선!$F$4:$F$1141,전산회선!$B$4:$B$1141,$E236,전산회선!$F$4:$F$1141,"&lt;"&amp;AH236)=0,"",_xlfn.MAXIFS(전산회선!$F$4:$F$1141,전산회선!$B$4:$B$1141,$E236,전산회선!$F$4:$F$1141,"&lt;"&amp;AH236)),"")</f>
        <v>1</v>
      </c>
      <c r="AK236" s="16" t="str" cm="1">
        <f t="array" ref="AK236">IF(AL236="","",INDEX(전산회선!$E$4:$E$1141,_xlfn.AGGREGATE(15,6,ROW(전산회선!$E$4:$E$1141)-ROW(전산회선!$E$4)+1/((전산회선!$B$4:$B$1141=$E236)*(전산회선!$F$4:$F$1141=AL236)),1)))</f>
        <v/>
      </c>
      <c r="AL236" s="16" t="str">
        <f>IFERROR(IF(_xlfn.MAXIFS(전산회선!$F$4:$F$1141,전산회선!$B$4:$B$1141,$E236,전산회선!$F$4:$F$1141,"&lt;"&amp;AJ236)=0,"",_xlfn.MAXIFS(전산회선!$F$4:$F$1141,전산회선!$B$4:$B$1141,$E236,전산회선!$F$4:$F$1141,"&lt;"&amp;AJ236)),"")</f>
        <v/>
      </c>
      <c r="AM236" s="16" t="str" cm="1">
        <f t="array" ref="AM236">IF(AN236="","",INDEX(전산회선!$E$4:$E$1141,_xlfn.AGGREGATE(15,6,ROW(전산회선!$E$4:$E$1141)-ROW(전산회선!$E$4)+1/((전산회선!$B$4:$B$1141=$E236)*(전산회선!$F$4:$F$1141=AN236)),1)))</f>
        <v/>
      </c>
      <c r="AN236" s="16" t="str">
        <f>IFERROR(IF(_xlfn.MAXIFS(전산회선!$F$4:$F$1141,전산회선!$B$4:$B$1141,$E236,전산회선!$F$4:$F$1141,"&lt;"&amp;AL236)=0,"",_xlfn.MAXIFS(전산회선!$F$4:$F$1141,전산회선!$B$4:$B$1141,$E236,전산회선!$F$4:$F$1141,"&lt;"&amp;AL236)),"")</f>
        <v/>
      </c>
      <c r="AO236" s="23">
        <v>178459</v>
      </c>
      <c r="AP236" s="23">
        <v>179056</v>
      </c>
      <c r="AQ236" s="23">
        <v>178820</v>
      </c>
      <c r="AR236" s="23">
        <v>179937</v>
      </c>
      <c r="AS236" s="23">
        <v>177862</v>
      </c>
      <c r="AT236" s="23">
        <v>178964</v>
      </c>
      <c r="AU236" s="23">
        <v>179242</v>
      </c>
      <c r="AV236" s="23">
        <v>179736</v>
      </c>
      <c r="AW236" s="23">
        <v>179635</v>
      </c>
      <c r="AX236" s="23">
        <v>178342</v>
      </c>
      <c r="AY236" s="23">
        <v>179155</v>
      </c>
      <c r="AZ236" s="23">
        <v>178828</v>
      </c>
      <c r="BA236" s="23">
        <v>179003</v>
      </c>
      <c r="BB236" s="23">
        <f t="shared" si="21"/>
        <v>2148036</v>
      </c>
      <c r="BC236" s="23">
        <v>0</v>
      </c>
      <c r="BD236" s="23">
        <v>0</v>
      </c>
      <c r="BE236" s="23">
        <v>0</v>
      </c>
      <c r="BF236" s="23">
        <v>0</v>
      </c>
      <c r="BG236" s="23">
        <v>0</v>
      </c>
      <c r="BH236" s="23">
        <v>0</v>
      </c>
      <c r="BI236" s="23">
        <v>0</v>
      </c>
      <c r="BJ236" s="23">
        <v>0</v>
      </c>
      <c r="BK236" s="23">
        <v>0</v>
      </c>
      <c r="BL236" s="23">
        <v>0</v>
      </c>
      <c r="BM236" s="23">
        <v>0</v>
      </c>
      <c r="BN236" s="23">
        <v>0</v>
      </c>
      <c r="BO236" s="23">
        <v>0</v>
      </c>
      <c r="BP236" s="23">
        <v>0</v>
      </c>
      <c r="BQ236" s="17" t="str">
        <f>IFERROR(INDEX(피벗!$BL$5:$CH$5,1,MATCH($BR236,INDEX(피벗!$BL:$CH,MATCH($E236,피벗!$BJ:$BJ,0),0),0)),"")</f>
        <v/>
      </c>
      <c r="BR236" s="23" t="str">
        <f>IFERROR(LARGE(INDEX(피벗!$BL:$CH,MATCH(성장고객!$E236,피벗!$BJ:$BJ,0),0),1),"")</f>
        <v/>
      </c>
      <c r="BS236" s="27" t="str">
        <f t="shared" si="22"/>
        <v/>
      </c>
      <c r="BT236" s="17" t="str">
        <f>IFERROR(INDEX(피벗!$BL$5:$CH$5,1,MATCH($BU236,INDEX(피벗!$BL:$CH,MATCH($E236,피벗!$BJ:$BJ,0),0),0)),"")</f>
        <v/>
      </c>
      <c r="BU236" s="23" t="str">
        <f>IFERROR(LARGE(INDEX(피벗!$BL:$CH,MATCH(성장고객!$E236,피벗!$BJ:$BJ,0),0),2),"")</f>
        <v/>
      </c>
      <c r="BV236" s="27" t="str">
        <f t="shared" si="23"/>
        <v/>
      </c>
      <c r="BW236" s="17" t="str">
        <f>IFERROR(INDEX(피벗!$BL$5:$CH$5,1,MATCH($BX236,INDEX(피벗!$BL:$CH,MATCH($E236,피벗!$BJ:$BJ,0),0),0)),"")</f>
        <v/>
      </c>
      <c r="BX236" s="23" t="str">
        <f>IFERROR(LARGE(INDEX(피벗!$BL:$CH,MATCH(성장고객!$E236,피벗!$BJ:$BJ,0),0),3),"")</f>
        <v/>
      </c>
      <c r="BY236" s="27" t="str">
        <f t="shared" si="24"/>
        <v/>
      </c>
      <c r="BZ236" s="17" t="str">
        <f>IFERROR(INDEX(피벗!$BL$5:$CH$5,1,MATCH($CA236,INDEX(피벗!$BL:$CH,MATCH($E236,피벗!$BJ:$BJ,0),0),0)),"")</f>
        <v/>
      </c>
      <c r="CA236" s="23" t="str">
        <f>IFERROR(LARGE(INDEX(피벗!$BL:$CH,MATCH(성장고객!$E236,피벗!$BJ:$BJ,0),0),4),"")</f>
        <v/>
      </c>
      <c r="CB236" s="27" t="str">
        <f t="shared" si="25"/>
        <v/>
      </c>
      <c r="CC236" s="17" t="str">
        <f>IFERROR(INDEX(피벗!$BL$5:$CH$5,1,MATCH($CD236,INDEX(피벗!$BL:$CH,MATCH($E236,피벗!$BJ:$BJ,0),0),0)),"")</f>
        <v/>
      </c>
      <c r="CD236" s="23" t="str">
        <f>IFERROR(LARGE(INDEX(피벗!$BL:$CH,MATCH(성장고객!$E236,피벗!$BJ:$BJ,0),0),5),"")</f>
        <v/>
      </c>
      <c r="CE236" s="27" t="str">
        <f t="shared" si="26"/>
        <v/>
      </c>
      <c r="CF236" s="23" t="str">
        <f>IFERROR(INDEX(피벗!$CI:$CI,MATCH($E236,피벗!$BJ:$BJ,0)),"")</f>
        <v/>
      </c>
      <c r="CG236" s="25" t="str">
        <f t="shared" si="27"/>
        <v/>
      </c>
      <c r="CH236" s="17" t="str">
        <f>IFERROR(INDEX(피벗!$EZ$5:$GE$5,1,MATCH($CI236,INDEX(피벗!$EZ:$GE,MATCH($E236,피벗!$EY:$EY,0),0),0)),"")</f>
        <v>기업일반전화</v>
      </c>
      <c r="CI236" s="23">
        <f>IFERROR(LARGE(INDEX(피벗!$EZ:$GE,MATCH(성장고객!$E236,피벗!$EY:$EY,0),0),1),"")</f>
        <v>768000</v>
      </c>
      <c r="CJ236" s="17" t="str">
        <f>IFERROR(INDEX(피벗!$EZ$5:$GE$5,1,MATCH($CK236,INDEX(피벗!$EZ:$GE,MATCH($E236,피벗!$EY:$EY,0),0),0)),"")</f>
        <v>MeGA인터넷</v>
      </c>
      <c r="CK236" s="23">
        <f>IFERROR(LARGE(INDEX(피벗!$EZ:$GE,MATCH(성장고객!$E236,피벗!$EY:$EY,0),0),2),"")</f>
        <v>516000</v>
      </c>
      <c r="CL236" s="17" t="str">
        <f>IFERROR(INDEX(피벗!$EZ$5:$GE$5,1,MATCH($CM236,INDEX(피벗!$EZ:$GE,MATCH($E236,피벗!$EY:$EY,0),0),0)),"")</f>
        <v>GTV Biz</v>
      </c>
      <c r="CM236" s="23">
        <f>IFERROR(LARGE(INDEX(피벗!$EZ:$GE,MATCH(성장고객!$E236,피벗!$EY:$EY,0),0),3),"")</f>
        <v>408000</v>
      </c>
      <c r="CN236" s="17" t="str">
        <f>IFERROR(INDEX(피벗!$EZ$5:$GE$5,1,MATCH($CO236,INDEX(피벗!$EZ:$GE,MATCH($E236,피벗!$EY:$EY,0),0),0)),"")</f>
        <v>TV PPV</v>
      </c>
      <c r="CO236" s="23">
        <f>IFERROR(LARGE(INDEX(피벗!$EZ:$GE,MATCH(성장고객!$E236,피벗!$EY:$EY,0),0),4),"")</f>
        <v>156000</v>
      </c>
      <c r="CP236" s="17" t="str">
        <f>IFERROR(INDEX(피벗!$EZ$5:$GE$5,1,MATCH($CQ236,INDEX(피벗!$EZ:$GE,MATCH($E236,피벗!$EY:$EY,0),0),0)),"")</f>
        <v>홈일반전화</v>
      </c>
      <c r="CQ236" s="23">
        <f>IFERROR(LARGE(INDEX(피벗!$EZ:$GE,MATCH(성장고객!$E236,피벗!$EY:$EY,0),0),5),"")</f>
        <v>132036</v>
      </c>
      <c r="CR236" s="23">
        <f>IFERROR(INDEX(피벗!$GF:$GF,MATCH($E236,피벗!$EY:$EY,0)),"")</f>
        <v>2148036</v>
      </c>
    </row>
    <row r="237" spans="1:96" x14ac:dyDescent="0.45">
      <c r="A237" s="20" t="s">
        <v>982</v>
      </c>
      <c r="B237" s="20" t="s">
        <v>29</v>
      </c>
      <c r="C237" s="20" t="s">
        <v>104</v>
      </c>
      <c r="D237" s="20" t="s">
        <v>1100</v>
      </c>
      <c r="E237" s="20" t="s">
        <v>220</v>
      </c>
      <c r="F237" s="21" t="s">
        <v>221</v>
      </c>
      <c r="G237" s="21" t="s">
        <v>1</v>
      </c>
      <c r="H237" s="21" t="s">
        <v>0</v>
      </c>
      <c r="I237" s="22"/>
      <c r="J237" s="22" t="s">
        <v>222</v>
      </c>
      <c r="K237" s="20" t="s">
        <v>9</v>
      </c>
      <c r="L237" s="20" t="s">
        <v>9</v>
      </c>
      <c r="M237" s="20" t="s">
        <v>9</v>
      </c>
      <c r="N237" s="20" t="s">
        <v>9</v>
      </c>
      <c r="O237" s="21" t="s">
        <v>9</v>
      </c>
      <c r="P237" s="21" t="s">
        <v>9</v>
      </c>
      <c r="Q237" s="21" t="s">
        <v>9</v>
      </c>
      <c r="R237" s="21" t="s">
        <v>9</v>
      </c>
      <c r="S237" s="21" t="s">
        <v>9</v>
      </c>
      <c r="T237" s="21" t="s">
        <v>9</v>
      </c>
      <c r="U237" s="21" t="s">
        <v>9</v>
      </c>
      <c r="V237" s="21" t="s">
        <v>9</v>
      </c>
      <c r="W237" s="20" t="s">
        <v>9</v>
      </c>
      <c r="X237" s="21" t="s">
        <v>9</v>
      </c>
      <c r="Y237" s="21" t="s">
        <v>9</v>
      </c>
      <c r="Z237" s="21" t="s">
        <v>9</v>
      </c>
      <c r="AA237" s="20" t="s">
        <v>9</v>
      </c>
      <c r="AB237" s="20" t="s">
        <v>9</v>
      </c>
      <c r="AC237" s="21" t="s">
        <v>9</v>
      </c>
      <c r="AD237" s="20" t="s">
        <v>9</v>
      </c>
      <c r="AE237" s="16" t="str" cm="1">
        <f t="array" ref="AE237">IF(AF237="","",INDEX(전산회선!$E$4:$E$1141,_xlfn.AGGREGATE(15,6,ROW(전산회선!$E$4:$E$1141)-ROW(전산회선!$E$4)+1/((전산회선!$B$4:$B$1141=$E237)*(전산회선!$F$4:$F$1141=AF237)),1)))</f>
        <v>기업인터넷전화</v>
      </c>
      <c r="AF237" s="16">
        <f>IFERROR(IF(_xlfn.MAXIFS(전산회선!$F$4:$F$1141,전산회선!$B$4:$B$1141,$E237)=0,"",_xlfn.MAXIFS(전산회선!$F$4:$F$1141,전산회선!$B$4:$B$1141,$E237)),"")</f>
        <v>31</v>
      </c>
      <c r="AG237" s="16" t="str" cm="1">
        <f t="array" ref="AG237">IF(AH237="","",INDEX(전산회선!$E$4:$E$1141,_xlfn.AGGREGATE(15,6,ROW(전산회선!$E$4:$E$1141)-ROW(전산회선!$E$4)+1/((전산회선!$B$4:$B$1141=$E237)*(전산회선!$F$4:$F$1141=AH237)),1)))</f>
        <v>MeGA인터넷</v>
      </c>
      <c r="AH237" s="16">
        <f>IFERROR(IF(_xlfn.MAXIFS(전산회선!$F$4:$F$1141,전산회선!$B$4:$B$1141,$E237,전산회선!$F$4:$F$1141,"&lt;"&amp;AF237)=0,"",_xlfn.MAXIFS(전산회선!$F$4:$F$1141,전산회선!$B$4:$B$1141,$E237,전산회선!$F$4:$F$1141,"&lt;"&amp;AF237)),"")</f>
        <v>8</v>
      </c>
      <c r="AI237" s="16" t="str" cm="1">
        <f t="array" ref="AI237">IF(AJ237="","",INDEX(전산회선!$E$4:$E$1141,_xlfn.AGGREGATE(15,6,ROW(전산회선!$E$4:$E$1141)-ROW(전산회선!$E$4)+1/((전산회선!$B$4:$B$1141=$E237)*(전산회선!$F$4:$F$1141=AJ237)),1)))</f>
        <v>홈일반전화</v>
      </c>
      <c r="AJ237" s="16">
        <f>IFERROR(IF(_xlfn.MAXIFS(전산회선!$F$4:$F$1141,전산회선!$B$4:$B$1141,$E237,전산회선!$F$4:$F$1141,"&lt;"&amp;AH237)=0,"",_xlfn.MAXIFS(전산회선!$F$4:$F$1141,전산회선!$B$4:$B$1141,$E237,전산회선!$F$4:$F$1141,"&lt;"&amp;AH237)),"")</f>
        <v>2</v>
      </c>
      <c r="AK237" s="16" t="str" cm="1">
        <f t="array" ref="AK237">IF(AL237="","",INDEX(전산회선!$E$4:$E$1141,_xlfn.AGGREGATE(15,6,ROW(전산회선!$E$4:$E$1141)-ROW(전산회선!$E$4)+1/((전산회선!$B$4:$B$1141=$E237)*(전산회선!$F$4:$F$1141=AL237)),1)))</f>
        <v>기업인터넷</v>
      </c>
      <c r="AL237" s="16">
        <f>IFERROR(IF(_xlfn.MAXIFS(전산회선!$F$4:$F$1141,전산회선!$B$4:$B$1141,$E237,전산회선!$F$4:$F$1141,"&lt;"&amp;AJ237)=0,"",_xlfn.MAXIFS(전산회선!$F$4:$F$1141,전산회선!$B$4:$B$1141,$E237,전산회선!$F$4:$F$1141,"&lt;"&amp;AJ237)),"")</f>
        <v>1</v>
      </c>
      <c r="AM237" s="16" t="str" cm="1">
        <f t="array" ref="AM237">IF(AN237="","",INDEX(전산회선!$E$4:$E$1141,_xlfn.AGGREGATE(15,6,ROW(전산회선!$E$4:$E$1141)-ROW(전산회선!$E$4)+1/((전산회선!$B$4:$B$1141=$E237)*(전산회선!$F$4:$F$1141=AN237)),1)))</f>
        <v/>
      </c>
      <c r="AN237" s="16" t="str">
        <f>IFERROR(IF(_xlfn.MAXIFS(전산회선!$F$4:$F$1141,전산회선!$B$4:$B$1141,$E237,전산회선!$F$4:$F$1141,"&lt;"&amp;AL237)=0,"",_xlfn.MAXIFS(전산회선!$F$4:$F$1141,전산회선!$B$4:$B$1141,$E237,전산회선!$F$4:$F$1141,"&lt;"&amp;AL237)),"")</f>
        <v/>
      </c>
      <c r="AO237" s="23">
        <v>488426</v>
      </c>
      <c r="AP237" s="23">
        <v>473584</v>
      </c>
      <c r="AQ237" s="23">
        <v>482827</v>
      </c>
      <c r="AR237" s="23">
        <v>464494</v>
      </c>
      <c r="AS237" s="23">
        <v>460322</v>
      </c>
      <c r="AT237" s="23">
        <v>465301</v>
      </c>
      <c r="AU237" s="23">
        <v>467593</v>
      </c>
      <c r="AV237" s="23">
        <v>456969</v>
      </c>
      <c r="AW237" s="23">
        <v>472725</v>
      </c>
      <c r="AX237" s="23">
        <v>473054</v>
      </c>
      <c r="AY237" s="23">
        <v>471116</v>
      </c>
      <c r="AZ237" s="23">
        <v>473485</v>
      </c>
      <c r="BA237" s="23">
        <v>470824.66666666669</v>
      </c>
      <c r="BB237" s="23">
        <f t="shared" si="21"/>
        <v>5649896</v>
      </c>
      <c r="BC237" s="23">
        <v>0</v>
      </c>
      <c r="BD237" s="23">
        <v>0</v>
      </c>
      <c r="BE237" s="23">
        <v>0</v>
      </c>
      <c r="BF237" s="23">
        <v>0</v>
      </c>
      <c r="BG237" s="23">
        <v>0</v>
      </c>
      <c r="BH237" s="23">
        <v>0</v>
      </c>
      <c r="BI237" s="23">
        <v>0</v>
      </c>
      <c r="BJ237" s="23">
        <v>0</v>
      </c>
      <c r="BK237" s="23">
        <v>0</v>
      </c>
      <c r="BL237" s="23">
        <v>0</v>
      </c>
      <c r="BM237" s="23">
        <v>0</v>
      </c>
      <c r="BN237" s="23">
        <v>26933</v>
      </c>
      <c r="BO237" s="23">
        <v>2244.4166666666665</v>
      </c>
      <c r="BP237" s="23">
        <v>26933</v>
      </c>
      <c r="BQ237" s="17" t="str">
        <f>IFERROR(INDEX(피벗!$BL$5:$CH$5,1,MATCH($BR237,INDEX(피벗!$BL:$CH,MATCH($E237,피벗!$BJ:$BJ,0),0),0)),"")</f>
        <v>기업인터넷</v>
      </c>
      <c r="BR237" s="23">
        <f>IFERROR(LARGE(INDEX(피벗!$BL:$CH,MATCH(성장고객!$E237,피벗!$BJ:$BJ,0),0),1),"")</f>
        <v>20226</v>
      </c>
      <c r="BS237" s="27">
        <f t="shared" si="22"/>
        <v>3.5798889041497401E-3</v>
      </c>
      <c r="BT237" s="17" t="str">
        <f>IFERROR(INDEX(피벗!$BL$5:$CH$5,1,MATCH($BU237,INDEX(피벗!$BL:$CH,MATCH($E237,피벗!$BJ:$BJ,0),0),0)),"")</f>
        <v>GiGA인터넷</v>
      </c>
      <c r="BU237" s="23">
        <f>IFERROR(LARGE(INDEX(피벗!$BL:$CH,MATCH(성장고객!$E237,피벗!$BJ:$BJ,0),0),2),"")</f>
        <v>4236</v>
      </c>
      <c r="BV237" s="27">
        <f t="shared" si="23"/>
        <v>7.4974831395126565E-4</v>
      </c>
      <c r="BW237" s="17" t="str">
        <f>IFERROR(INDEX(피벗!$BL$5:$CH$5,1,MATCH($BX237,INDEX(피벗!$BL:$CH,MATCH($E237,피벗!$BJ:$BJ,0),0),0)),"")</f>
        <v>MeGA인터넷</v>
      </c>
      <c r="BX237" s="23">
        <f>IFERROR(LARGE(INDEX(피벗!$BL:$CH,MATCH(성장고객!$E237,피벗!$BJ:$BJ,0),0),3),"")</f>
        <v>2471</v>
      </c>
      <c r="BY237" s="27">
        <f t="shared" si="24"/>
        <v>4.3735318313823827E-4</v>
      </c>
      <c r="BZ237" s="17" t="str">
        <f>IFERROR(INDEX(피벗!$BL$5:$CH$5,1,MATCH($CA237,INDEX(피벗!$BL:$CH,MATCH($E237,피벗!$BJ:$BJ,0),0),0)),"")</f>
        <v>인터넷부가</v>
      </c>
      <c r="CA237" s="23">
        <f>IFERROR(LARGE(INDEX(피벗!$BL:$CH,MATCH(성장고객!$E237,피벗!$BJ:$BJ,0),0),4),"")</f>
        <v>0</v>
      </c>
      <c r="CB237" s="27">
        <f t="shared" si="25"/>
        <v>0</v>
      </c>
      <c r="CC237" s="17" t="str">
        <f>IFERROR(INDEX(피벗!$BL$5:$CH$5,1,MATCH($CD237,INDEX(피벗!$BL:$CH,MATCH($E237,피벗!$BJ:$BJ,0),0),0)),"")</f>
        <v/>
      </c>
      <c r="CD237" s="23" t="str">
        <f>IFERROR(LARGE(INDEX(피벗!$BL:$CH,MATCH(성장고객!$E237,피벗!$BJ:$BJ,0),0),5),"")</f>
        <v/>
      </c>
      <c r="CE237" s="27" t="str">
        <f t="shared" si="26"/>
        <v/>
      </c>
      <c r="CF237" s="23">
        <f>IFERROR(INDEX(피벗!$CI:$CI,MATCH($E237,피벗!$BJ:$BJ,0)),"")</f>
        <v>26933</v>
      </c>
      <c r="CG237" s="25">
        <f t="shared" si="27"/>
        <v>4.7669904012392437E-3</v>
      </c>
      <c r="CH237" s="17" t="str">
        <f>IFERROR(INDEX(피벗!$EZ$5:$GE$5,1,MATCH($CI237,INDEX(피벗!$EZ:$GE,MATCH($E237,피벗!$EY:$EY,0),0),0)),"")</f>
        <v>데이터플랫폼</v>
      </c>
      <c r="CI237" s="23">
        <f>IFERROR(LARGE(INDEX(피벗!$EZ:$GE,MATCH(성장고객!$E237,피벗!$EY:$EY,0),0),1),"")</f>
        <v>2142581</v>
      </c>
      <c r="CJ237" s="17" t="str">
        <f>IFERROR(INDEX(피벗!$EZ$5:$GE$5,1,MATCH($CK237,INDEX(피벗!$EZ:$GE,MATCH($E237,피벗!$EY:$EY,0),0),0)),"")</f>
        <v>MeGA인터넷</v>
      </c>
      <c r="CK237" s="23">
        <f>IFERROR(LARGE(INDEX(피벗!$EZ:$GE,MATCH(성장고객!$E237,피벗!$EY:$EY,0),0),2),"")</f>
        <v>1711696</v>
      </c>
      <c r="CL237" s="17" t="str">
        <f>IFERROR(INDEX(피벗!$EZ$5:$GE$5,1,MATCH($CM237,INDEX(피벗!$EZ:$GE,MATCH($E237,피벗!$EY:$EY,0),0),0)),"")</f>
        <v>기업인터넷전화</v>
      </c>
      <c r="CM237" s="23">
        <f>IFERROR(LARGE(INDEX(피벗!$EZ:$GE,MATCH(성장고객!$E237,피벗!$EY:$EY,0),0),3),"")</f>
        <v>877444</v>
      </c>
      <c r="CN237" s="17" t="str">
        <f>IFERROR(INDEX(피벗!$EZ$5:$GE$5,1,MATCH($CO237,INDEX(피벗!$EZ:$GE,MATCH($E237,피벗!$EY:$EY,0),0),0)),"")</f>
        <v>기업일반전화</v>
      </c>
      <c r="CO237" s="23">
        <f>IFERROR(LARGE(INDEX(피벗!$EZ:$GE,MATCH(성장고객!$E237,피벗!$EY:$EY,0),0),4),"")</f>
        <v>734400</v>
      </c>
      <c r="CP237" s="17" t="str">
        <f>IFERROR(INDEX(피벗!$EZ$5:$GE$5,1,MATCH($CQ237,INDEX(피벗!$EZ:$GE,MATCH($E237,피벗!$EY:$EY,0),0),0)),"")</f>
        <v>홈일반전화</v>
      </c>
      <c r="CQ237" s="23">
        <f>IFERROR(LARGE(INDEX(피벗!$EZ:$GE,MATCH(성장고객!$E237,피벗!$EY:$EY,0),0),5),"")</f>
        <v>106513</v>
      </c>
      <c r="CR237" s="23">
        <f>IFERROR(INDEX(피벗!$GF:$GF,MATCH($E237,피벗!$EY:$EY,0)),"")</f>
        <v>5649896</v>
      </c>
    </row>
    <row r="238" spans="1:96" x14ac:dyDescent="0.45">
      <c r="A238" s="20" t="s">
        <v>982</v>
      </c>
      <c r="B238" s="20" t="s">
        <v>701</v>
      </c>
      <c r="C238" s="20" t="s">
        <v>104</v>
      </c>
      <c r="D238" s="20" t="s">
        <v>985</v>
      </c>
      <c r="E238" s="20" t="s">
        <v>741</v>
      </c>
      <c r="F238" s="21" t="s">
        <v>742</v>
      </c>
      <c r="G238" s="21" t="s">
        <v>1</v>
      </c>
      <c r="H238" s="21" t="s">
        <v>0</v>
      </c>
      <c r="I238" s="22"/>
      <c r="J238" s="22" t="s">
        <v>743</v>
      </c>
      <c r="K238" s="20" t="s">
        <v>0</v>
      </c>
      <c r="L238" s="20" t="s">
        <v>1316</v>
      </c>
      <c r="M238" s="20" t="s">
        <v>1330</v>
      </c>
      <c r="N238" s="20" t="s">
        <v>1331</v>
      </c>
      <c r="O238" s="21" t="s">
        <v>2064</v>
      </c>
      <c r="P238" s="21">
        <v>30</v>
      </c>
      <c r="Q238" s="21" t="s">
        <v>9</v>
      </c>
      <c r="R238" s="21" t="s">
        <v>9</v>
      </c>
      <c r="S238" s="21" t="s">
        <v>9</v>
      </c>
      <c r="T238" s="21" t="s">
        <v>9</v>
      </c>
      <c r="U238" s="21" t="s">
        <v>9</v>
      </c>
      <c r="V238" s="21" t="s">
        <v>9</v>
      </c>
      <c r="W238" s="20" t="s">
        <v>9</v>
      </c>
      <c r="X238" s="21" t="s">
        <v>9</v>
      </c>
      <c r="Y238" s="21" t="s">
        <v>9</v>
      </c>
      <c r="Z238" s="21" t="s">
        <v>9</v>
      </c>
      <c r="AA238" s="20">
        <v>0</v>
      </c>
      <c r="AB238" s="20" t="s">
        <v>9</v>
      </c>
      <c r="AC238" s="21" t="s">
        <v>9</v>
      </c>
      <c r="AD238" s="20" t="s">
        <v>9</v>
      </c>
      <c r="AE238" s="16" t="str" cm="1">
        <f t="array" ref="AE238">IF(AF238="","",INDEX(전산회선!$E$4:$E$1141,_xlfn.AGGREGATE(15,6,ROW(전산회선!$E$4:$E$1141)-ROW(전산회선!$E$4)+1/((전산회선!$B$4:$B$1141=$E238)*(전산회선!$F$4:$F$1141=AF238)),1)))</f>
        <v>홈일반전화</v>
      </c>
      <c r="AF238" s="16">
        <f>IFERROR(IF(_xlfn.MAXIFS(전산회선!$F$4:$F$1141,전산회선!$B$4:$B$1141,$E238)=0,"",_xlfn.MAXIFS(전산회선!$F$4:$F$1141,전산회선!$B$4:$B$1141,$E238)),"")</f>
        <v>23</v>
      </c>
      <c r="AG238" s="16" t="str" cm="1">
        <f t="array" ref="AG238">IF(AH238="","",INDEX(전산회선!$E$4:$E$1141,_xlfn.AGGREGATE(15,6,ROW(전산회선!$E$4:$E$1141)-ROW(전산회선!$E$4)+1/((전산회선!$B$4:$B$1141=$E238)*(전산회선!$F$4:$F$1141=AH238)),1)))</f>
        <v>MeGA인터넷</v>
      </c>
      <c r="AH238" s="16">
        <f>IFERROR(IF(_xlfn.MAXIFS(전산회선!$F$4:$F$1141,전산회선!$B$4:$B$1141,$E238,전산회선!$F$4:$F$1141,"&lt;"&amp;AF238)=0,"",_xlfn.MAXIFS(전산회선!$F$4:$F$1141,전산회선!$B$4:$B$1141,$E238,전산회선!$F$4:$F$1141,"&lt;"&amp;AF238)),"")</f>
        <v>3</v>
      </c>
      <c r="AI238" s="16" t="str" cm="1">
        <f t="array" ref="AI238">IF(AJ238="","",INDEX(전산회선!$E$4:$E$1141,_xlfn.AGGREGATE(15,6,ROW(전산회선!$E$4:$E$1141)-ROW(전산회선!$E$4)+1/((전산회선!$B$4:$B$1141=$E238)*(전산회선!$F$4:$F$1141=AJ238)),1)))</f>
        <v>기업메시징</v>
      </c>
      <c r="AJ238" s="16">
        <f>IFERROR(IF(_xlfn.MAXIFS(전산회선!$F$4:$F$1141,전산회선!$B$4:$B$1141,$E238,전산회선!$F$4:$F$1141,"&lt;"&amp;AH238)=0,"",_xlfn.MAXIFS(전산회선!$F$4:$F$1141,전산회선!$B$4:$B$1141,$E238,전산회선!$F$4:$F$1141,"&lt;"&amp;AH238)),"")</f>
        <v>1</v>
      </c>
      <c r="AK238" s="16" t="str" cm="1">
        <f t="array" ref="AK238">IF(AL238="","",INDEX(전산회선!$E$4:$E$1141,_xlfn.AGGREGATE(15,6,ROW(전산회선!$E$4:$E$1141)-ROW(전산회선!$E$4)+1/((전산회선!$B$4:$B$1141=$E238)*(전산회선!$F$4:$F$1141=AL238)),1)))</f>
        <v/>
      </c>
      <c r="AL238" s="16" t="str">
        <f>IFERROR(IF(_xlfn.MAXIFS(전산회선!$F$4:$F$1141,전산회선!$B$4:$B$1141,$E238,전산회선!$F$4:$F$1141,"&lt;"&amp;AJ238)=0,"",_xlfn.MAXIFS(전산회선!$F$4:$F$1141,전산회선!$B$4:$B$1141,$E238,전산회선!$F$4:$F$1141,"&lt;"&amp;AJ238)),"")</f>
        <v/>
      </c>
      <c r="AM238" s="16" t="str" cm="1">
        <f t="array" ref="AM238">IF(AN238="","",INDEX(전산회선!$E$4:$E$1141,_xlfn.AGGREGATE(15,6,ROW(전산회선!$E$4:$E$1141)-ROW(전산회선!$E$4)+1/((전산회선!$B$4:$B$1141=$E238)*(전산회선!$F$4:$F$1141=AN238)),1)))</f>
        <v/>
      </c>
      <c r="AN238" s="16" t="str">
        <f>IFERROR(IF(_xlfn.MAXIFS(전산회선!$F$4:$F$1141,전산회선!$B$4:$B$1141,$E238,전산회선!$F$4:$F$1141,"&lt;"&amp;AL238)=0,"",_xlfn.MAXIFS(전산회선!$F$4:$F$1141,전산회선!$B$4:$B$1141,$E238,전산회선!$F$4:$F$1141,"&lt;"&amp;AL238)),"")</f>
        <v/>
      </c>
      <c r="AO238" s="23">
        <v>747364</v>
      </c>
      <c r="AP238" s="23">
        <v>520894</v>
      </c>
      <c r="AQ238" s="23">
        <v>697907</v>
      </c>
      <c r="AR238" s="23">
        <v>656534</v>
      </c>
      <c r="AS238" s="23">
        <v>529227</v>
      </c>
      <c r="AT238" s="23">
        <v>565709</v>
      </c>
      <c r="AU238" s="23">
        <v>675310</v>
      </c>
      <c r="AV238" s="23">
        <v>645904</v>
      </c>
      <c r="AW238" s="23">
        <v>657194</v>
      </c>
      <c r="AX238" s="23">
        <v>799118</v>
      </c>
      <c r="AY238" s="23">
        <v>815062</v>
      </c>
      <c r="AZ238" s="23">
        <v>725950</v>
      </c>
      <c r="BA238" s="23">
        <v>669681.08333333337</v>
      </c>
      <c r="BB238" s="23">
        <f t="shared" si="21"/>
        <v>8036173</v>
      </c>
      <c r="BC238" s="23">
        <v>12293</v>
      </c>
      <c r="BD238" s="23">
        <v>30234</v>
      </c>
      <c r="BE238" s="23">
        <v>30234</v>
      </c>
      <c r="BF238" s="23">
        <v>30234</v>
      </c>
      <c r="BG238" s="23">
        <v>30234</v>
      </c>
      <c r="BH238" s="23">
        <v>30234</v>
      </c>
      <c r="BI238" s="23">
        <v>30234</v>
      </c>
      <c r="BJ238" s="23">
        <v>30234</v>
      </c>
      <c r="BK238" s="23">
        <v>30234</v>
      </c>
      <c r="BL238" s="23">
        <v>30234</v>
      </c>
      <c r="BM238" s="23">
        <v>30234</v>
      </c>
      <c r="BN238" s="23">
        <v>30234</v>
      </c>
      <c r="BO238" s="23">
        <v>28738.916666666668</v>
      </c>
      <c r="BP238" s="23">
        <v>344867</v>
      </c>
      <c r="BQ238" s="17" t="str">
        <f>IFERROR(INDEX(피벗!$BL$5:$CH$5,1,MATCH($BR238,INDEX(피벗!$BL:$CH,MATCH($E238,피벗!$BJ:$BJ,0),0),0)),"")</f>
        <v>GiGA인터넷</v>
      </c>
      <c r="BR238" s="23">
        <f>IFERROR(LARGE(INDEX(피벗!$BL:$CH,MATCH(성장고객!$E238,피벗!$BJ:$BJ,0),0),1),"")</f>
        <v>322093</v>
      </c>
      <c r="BS238" s="27">
        <f t="shared" si="22"/>
        <v>4.0080396477278429E-2</v>
      </c>
      <c r="BT238" s="17" t="str">
        <f>IFERROR(INDEX(피벗!$BL$5:$CH$5,1,MATCH($BU238,INDEX(피벗!$BL:$CH,MATCH($E238,피벗!$BJ:$BJ,0),0),0)),"")</f>
        <v>인터넷부가</v>
      </c>
      <c r="BU238" s="23">
        <f>IFERROR(LARGE(INDEX(피벗!$BL:$CH,MATCH(성장고객!$E238,피벗!$BJ:$BJ,0),0),2),"")</f>
        <v>22774</v>
      </c>
      <c r="BV238" s="27">
        <f t="shared" si="23"/>
        <v>2.8339360041153916E-3</v>
      </c>
      <c r="BW238" s="17" t="str">
        <f>IFERROR(INDEX(피벗!$BL$5:$CH$5,1,MATCH($BX238,INDEX(피벗!$BL:$CH,MATCH($E238,피벗!$BJ:$BJ,0),0),0)),"")</f>
        <v/>
      </c>
      <c r="BX238" s="23" t="str">
        <f>IFERROR(LARGE(INDEX(피벗!$BL:$CH,MATCH(성장고객!$E238,피벗!$BJ:$BJ,0),0),3),"")</f>
        <v/>
      </c>
      <c r="BY238" s="27" t="str">
        <f t="shared" si="24"/>
        <v/>
      </c>
      <c r="BZ238" s="17" t="str">
        <f>IFERROR(INDEX(피벗!$BL$5:$CH$5,1,MATCH($CA238,INDEX(피벗!$BL:$CH,MATCH($E238,피벗!$BJ:$BJ,0),0),0)),"")</f>
        <v/>
      </c>
      <c r="CA238" s="23" t="str">
        <f>IFERROR(LARGE(INDEX(피벗!$BL:$CH,MATCH(성장고객!$E238,피벗!$BJ:$BJ,0),0),4),"")</f>
        <v/>
      </c>
      <c r="CB238" s="27" t="str">
        <f t="shared" si="25"/>
        <v/>
      </c>
      <c r="CC238" s="17" t="str">
        <f>IFERROR(INDEX(피벗!$BL$5:$CH$5,1,MATCH($CD238,INDEX(피벗!$BL:$CH,MATCH($E238,피벗!$BJ:$BJ,0),0),0)),"")</f>
        <v/>
      </c>
      <c r="CD238" s="23" t="str">
        <f>IFERROR(LARGE(INDEX(피벗!$BL:$CH,MATCH(성장고객!$E238,피벗!$BJ:$BJ,0),0),5),"")</f>
        <v/>
      </c>
      <c r="CE238" s="27" t="str">
        <f t="shared" si="26"/>
        <v/>
      </c>
      <c r="CF238" s="23">
        <f>IFERROR(INDEX(피벗!$CI:$CI,MATCH($E238,피벗!$BJ:$BJ,0)),"")</f>
        <v>344867</v>
      </c>
      <c r="CG238" s="25">
        <f t="shared" si="27"/>
        <v>4.291433248139382E-2</v>
      </c>
      <c r="CH238" s="17" t="str">
        <f>IFERROR(INDEX(피벗!$EZ$5:$GE$5,1,MATCH($CI238,INDEX(피벗!$EZ:$GE,MATCH($E238,피벗!$EY:$EY,0),0),0)),"")</f>
        <v>기업메시징</v>
      </c>
      <c r="CI238" s="23">
        <f>IFERROR(LARGE(INDEX(피벗!$EZ:$GE,MATCH(성장고객!$E238,피벗!$EY:$EY,0),0),1),"")</f>
        <v>5743860</v>
      </c>
      <c r="CJ238" s="17" t="str">
        <f>IFERROR(INDEX(피벗!$EZ$5:$GE$5,1,MATCH($CK238,INDEX(피벗!$EZ:$GE,MATCH($E238,피벗!$EY:$EY,0),0),0)),"")</f>
        <v>홈일반전화</v>
      </c>
      <c r="CK238" s="23">
        <f>IFERROR(LARGE(INDEX(피벗!$EZ:$GE,MATCH(성장고객!$E238,피벗!$EY:$EY,0),0),2),"")</f>
        <v>942297</v>
      </c>
      <c r="CL238" s="17" t="str">
        <f>IFERROR(INDEX(피벗!$EZ$5:$GE$5,1,MATCH($CM238,INDEX(피벗!$EZ:$GE,MATCH($E238,피벗!$EY:$EY,0),0),0)),"")</f>
        <v>MeGA인터넷</v>
      </c>
      <c r="CM238" s="23">
        <f>IFERROR(LARGE(INDEX(피벗!$EZ:$GE,MATCH(성장고객!$E238,피벗!$EY:$EY,0),0),3),"")</f>
        <v>720000</v>
      </c>
      <c r="CN238" s="17" t="str">
        <f>IFERROR(INDEX(피벗!$EZ$5:$GE$5,1,MATCH($CO238,INDEX(피벗!$EZ:$GE,MATCH($E238,피벗!$EY:$EY,0),0),0)),"")</f>
        <v>GiGA인터넷</v>
      </c>
      <c r="CO238" s="23">
        <f>IFERROR(LARGE(INDEX(피벗!$EZ:$GE,MATCH(성장고객!$E238,피벗!$EY:$EY,0),0),4),"")</f>
        <v>322093</v>
      </c>
      <c r="CP238" s="17" t="str">
        <f>IFERROR(INDEX(피벗!$EZ$5:$GE$5,1,MATCH($CQ238,INDEX(피벗!$EZ:$GE,MATCH($E238,피벗!$EY:$EY,0),0),0)),"")</f>
        <v>홈지능망</v>
      </c>
      <c r="CQ238" s="23">
        <f>IFERROR(LARGE(INDEX(피벗!$EZ:$GE,MATCH(성장고객!$E238,피벗!$EY:$EY,0),0),5),"")</f>
        <v>285120</v>
      </c>
      <c r="CR238" s="23">
        <f>IFERROR(INDEX(피벗!$GF:$GF,MATCH($E238,피벗!$EY:$EY,0)),"")</f>
        <v>8036173</v>
      </c>
    </row>
    <row r="239" spans="1:96" x14ac:dyDescent="0.45">
      <c r="A239" s="20" t="s">
        <v>982</v>
      </c>
      <c r="B239" s="20" t="s">
        <v>26</v>
      </c>
      <c r="C239" s="20" t="s">
        <v>30</v>
      </c>
      <c r="D239" s="20" t="s">
        <v>1194</v>
      </c>
      <c r="E239" s="20" t="s">
        <v>1195</v>
      </c>
      <c r="F239" s="21" t="s">
        <v>1196</v>
      </c>
      <c r="G239" s="21" t="s">
        <v>1</v>
      </c>
      <c r="H239" s="21" t="s">
        <v>0</v>
      </c>
      <c r="I239" s="22" t="s">
        <v>1197</v>
      </c>
      <c r="J239" s="22" t="s">
        <v>1198</v>
      </c>
      <c r="K239" s="20" t="s">
        <v>0</v>
      </c>
      <c r="L239" s="20" t="s">
        <v>1316</v>
      </c>
      <c r="M239" s="20" t="s">
        <v>1563</v>
      </c>
      <c r="N239" s="20" t="s">
        <v>1336</v>
      </c>
      <c r="O239" s="21" t="s">
        <v>1651</v>
      </c>
      <c r="P239" s="21">
        <v>20</v>
      </c>
      <c r="Q239" s="21" t="s">
        <v>1338</v>
      </c>
      <c r="R239" s="21" t="s">
        <v>2098</v>
      </c>
      <c r="S239" s="21" t="s">
        <v>1321</v>
      </c>
      <c r="T239" s="21" t="s">
        <v>1316</v>
      </c>
      <c r="U239" s="21" t="s">
        <v>1359</v>
      </c>
      <c r="V239" s="21" t="s">
        <v>2193</v>
      </c>
      <c r="W239" s="20" t="s">
        <v>9</v>
      </c>
      <c r="X239" s="21" t="s">
        <v>2194</v>
      </c>
      <c r="Y239" s="21" t="s">
        <v>1591</v>
      </c>
      <c r="Z239" s="21" t="s">
        <v>2195</v>
      </c>
      <c r="AA239" s="20">
        <v>58</v>
      </c>
      <c r="AB239" s="20" t="s">
        <v>1328</v>
      </c>
      <c r="AC239" s="21" t="s">
        <v>1672</v>
      </c>
      <c r="AD239" s="20" t="s">
        <v>1311</v>
      </c>
      <c r="AE239" s="16" t="str" cm="1">
        <f t="array" ref="AE239">IF(AF239="","",INDEX(전산회선!$E$4:$E$1141,_xlfn.AGGREGATE(15,6,ROW(전산회선!$E$4:$E$1141)-ROW(전산회선!$E$4)+1/((전산회선!$B$4:$B$1141=$E239)*(전산회선!$F$4:$F$1141=AF239)),1)))</f>
        <v>기업인터넷전화</v>
      </c>
      <c r="AF239" s="16">
        <f>IFERROR(IF(_xlfn.MAXIFS(전산회선!$F$4:$F$1141,전산회선!$B$4:$B$1141,$E239)=0,"",_xlfn.MAXIFS(전산회선!$F$4:$F$1141,전산회선!$B$4:$B$1141,$E239)),"")</f>
        <v>10</v>
      </c>
      <c r="AG239" s="16" t="str" cm="1">
        <f t="array" ref="AG239">IF(AH239="","",INDEX(전산회선!$E$4:$E$1141,_xlfn.AGGREGATE(15,6,ROW(전산회선!$E$4:$E$1141)-ROW(전산회선!$E$4)+1/((전산회선!$B$4:$B$1141=$E239)*(전산회선!$F$4:$F$1141=AH239)),1)))</f>
        <v>기업일반전화</v>
      </c>
      <c r="AH239" s="16">
        <f>IFERROR(IF(_xlfn.MAXIFS(전산회선!$F$4:$F$1141,전산회선!$B$4:$B$1141,$E239,전산회선!$F$4:$F$1141,"&lt;"&amp;AF239)=0,"",_xlfn.MAXIFS(전산회선!$F$4:$F$1141,전산회선!$B$4:$B$1141,$E239,전산회선!$F$4:$F$1141,"&lt;"&amp;AF239)),"")</f>
        <v>7</v>
      </c>
      <c r="AI239" s="16" t="str" cm="1">
        <f t="array" ref="AI239">IF(AJ239="","",INDEX(전산회선!$E$4:$E$1141,_xlfn.AGGREGATE(15,6,ROW(전산회선!$E$4:$E$1141)-ROW(전산회선!$E$4)+1/((전산회선!$B$4:$B$1141=$E239)*(전산회선!$F$4:$F$1141=AJ239)),1)))</f>
        <v>기업메시징</v>
      </c>
      <c r="AJ239" s="16">
        <f>IFERROR(IF(_xlfn.MAXIFS(전산회선!$F$4:$F$1141,전산회선!$B$4:$B$1141,$E239,전산회선!$F$4:$F$1141,"&lt;"&amp;AH239)=0,"",_xlfn.MAXIFS(전산회선!$F$4:$F$1141,전산회선!$B$4:$B$1141,$E239,전산회선!$F$4:$F$1141,"&lt;"&amp;AH239)),"")</f>
        <v>2</v>
      </c>
      <c r="AK239" s="16" t="str" cm="1">
        <f t="array" ref="AK239">IF(AL239="","",INDEX(전산회선!$E$4:$E$1141,_xlfn.AGGREGATE(15,6,ROW(전산회선!$E$4:$E$1141)-ROW(전산회선!$E$4)+1/((전산회선!$B$4:$B$1141=$E239)*(전산회선!$F$4:$F$1141=AL239)),1)))</f>
        <v/>
      </c>
      <c r="AL239" s="16" t="str">
        <f>IFERROR(IF(_xlfn.MAXIFS(전산회선!$F$4:$F$1141,전산회선!$B$4:$B$1141,$E239,전산회선!$F$4:$F$1141,"&lt;"&amp;AJ239)=0,"",_xlfn.MAXIFS(전산회선!$F$4:$F$1141,전산회선!$B$4:$B$1141,$E239,전산회선!$F$4:$F$1141,"&lt;"&amp;AJ239)),"")</f>
        <v/>
      </c>
      <c r="AM239" s="16" t="str" cm="1">
        <f t="array" ref="AM239">IF(AN239="","",INDEX(전산회선!$E$4:$E$1141,_xlfn.AGGREGATE(15,6,ROW(전산회선!$E$4:$E$1141)-ROW(전산회선!$E$4)+1/((전산회선!$B$4:$B$1141=$E239)*(전산회선!$F$4:$F$1141=AN239)),1)))</f>
        <v/>
      </c>
      <c r="AN239" s="16" t="str">
        <f>IFERROR(IF(_xlfn.MAXIFS(전산회선!$F$4:$F$1141,전산회선!$B$4:$B$1141,$E239,전산회선!$F$4:$F$1141,"&lt;"&amp;AL239)=0,"",_xlfn.MAXIFS(전산회선!$F$4:$F$1141,전산회선!$B$4:$B$1141,$E239,전산회선!$F$4:$F$1141,"&lt;"&amp;AL239)),"")</f>
        <v/>
      </c>
      <c r="AO239" s="23">
        <v>92025</v>
      </c>
      <c r="AP239" s="23">
        <v>81392</v>
      </c>
      <c r="AQ239" s="23">
        <v>92419</v>
      </c>
      <c r="AR239" s="23">
        <v>90830</v>
      </c>
      <c r="AS239" s="23">
        <v>104676</v>
      </c>
      <c r="AT239" s="23">
        <v>90982</v>
      </c>
      <c r="AU239" s="23">
        <v>84814</v>
      </c>
      <c r="AV239" s="23">
        <v>91906</v>
      </c>
      <c r="AW239" s="23">
        <v>91525</v>
      </c>
      <c r="AX239" s="23">
        <v>93435</v>
      </c>
      <c r="AY239" s="23">
        <v>155534</v>
      </c>
      <c r="AZ239" s="23">
        <v>119367</v>
      </c>
      <c r="BA239" s="23">
        <v>99075.416666666672</v>
      </c>
      <c r="BB239" s="23">
        <f t="shared" si="21"/>
        <v>1188905</v>
      </c>
      <c r="BC239" s="23">
        <v>0</v>
      </c>
      <c r="BD239" s="23">
        <v>0</v>
      </c>
      <c r="BE239" s="23">
        <v>0</v>
      </c>
      <c r="BF239" s="23">
        <v>0</v>
      </c>
      <c r="BG239" s="23">
        <v>0</v>
      </c>
      <c r="BH239" s="23">
        <v>0</v>
      </c>
      <c r="BI239" s="23">
        <v>0</v>
      </c>
      <c r="BJ239" s="23">
        <v>0</v>
      </c>
      <c r="BK239" s="23">
        <v>0</v>
      </c>
      <c r="BL239" s="23">
        <v>0</v>
      </c>
      <c r="BM239" s="23">
        <v>0</v>
      </c>
      <c r="BN239" s="23">
        <v>0</v>
      </c>
      <c r="BO239" s="23">
        <v>0</v>
      </c>
      <c r="BP239" s="23">
        <v>0</v>
      </c>
      <c r="BQ239" s="17" t="str">
        <f>IFERROR(INDEX(피벗!$BL$5:$CH$5,1,MATCH($BR239,INDEX(피벗!$BL:$CH,MATCH($E239,피벗!$BJ:$BJ,0),0),0)),"")</f>
        <v/>
      </c>
      <c r="BR239" s="23" t="str">
        <f>IFERROR(LARGE(INDEX(피벗!$BL:$CH,MATCH(성장고객!$E239,피벗!$BJ:$BJ,0),0),1),"")</f>
        <v/>
      </c>
      <c r="BS239" s="27" t="str">
        <f t="shared" si="22"/>
        <v/>
      </c>
      <c r="BT239" s="17" t="str">
        <f>IFERROR(INDEX(피벗!$BL$5:$CH$5,1,MATCH($BU239,INDEX(피벗!$BL:$CH,MATCH($E239,피벗!$BJ:$BJ,0),0),0)),"")</f>
        <v/>
      </c>
      <c r="BU239" s="23" t="str">
        <f>IFERROR(LARGE(INDEX(피벗!$BL:$CH,MATCH(성장고객!$E239,피벗!$BJ:$BJ,0),0),2),"")</f>
        <v/>
      </c>
      <c r="BV239" s="27" t="str">
        <f t="shared" si="23"/>
        <v/>
      </c>
      <c r="BW239" s="17" t="str">
        <f>IFERROR(INDEX(피벗!$BL$5:$CH$5,1,MATCH($BX239,INDEX(피벗!$BL:$CH,MATCH($E239,피벗!$BJ:$BJ,0),0),0)),"")</f>
        <v/>
      </c>
      <c r="BX239" s="23" t="str">
        <f>IFERROR(LARGE(INDEX(피벗!$BL:$CH,MATCH(성장고객!$E239,피벗!$BJ:$BJ,0),0),3),"")</f>
        <v/>
      </c>
      <c r="BY239" s="27" t="str">
        <f t="shared" si="24"/>
        <v/>
      </c>
      <c r="BZ239" s="17" t="str">
        <f>IFERROR(INDEX(피벗!$BL$5:$CH$5,1,MATCH($CA239,INDEX(피벗!$BL:$CH,MATCH($E239,피벗!$BJ:$BJ,0),0),0)),"")</f>
        <v/>
      </c>
      <c r="CA239" s="23" t="str">
        <f>IFERROR(LARGE(INDEX(피벗!$BL:$CH,MATCH(성장고객!$E239,피벗!$BJ:$BJ,0),0),4),"")</f>
        <v/>
      </c>
      <c r="CB239" s="27" t="str">
        <f t="shared" si="25"/>
        <v/>
      </c>
      <c r="CC239" s="17" t="str">
        <f>IFERROR(INDEX(피벗!$BL$5:$CH$5,1,MATCH($CD239,INDEX(피벗!$BL:$CH,MATCH($E239,피벗!$BJ:$BJ,0),0),0)),"")</f>
        <v/>
      </c>
      <c r="CD239" s="23" t="str">
        <f>IFERROR(LARGE(INDEX(피벗!$BL:$CH,MATCH(성장고객!$E239,피벗!$BJ:$BJ,0),0),5),"")</f>
        <v/>
      </c>
      <c r="CE239" s="27" t="str">
        <f t="shared" si="26"/>
        <v/>
      </c>
      <c r="CF239" s="23" t="str">
        <f>IFERROR(INDEX(피벗!$CI:$CI,MATCH($E239,피벗!$BJ:$BJ,0)),"")</f>
        <v/>
      </c>
      <c r="CG239" s="25" t="str">
        <f t="shared" si="27"/>
        <v/>
      </c>
      <c r="CH239" s="17" t="str">
        <f>IFERROR(INDEX(피벗!$EZ$5:$GE$5,1,MATCH($CI239,INDEX(피벗!$EZ:$GE,MATCH($E239,피벗!$EY:$EY,0),0),0)),"")</f>
        <v>기업일반전화</v>
      </c>
      <c r="CI239" s="23">
        <f>IFERROR(LARGE(INDEX(피벗!$EZ:$GE,MATCH(성장고객!$E239,피벗!$EY:$EY,0),0),1),"")</f>
        <v>588172</v>
      </c>
      <c r="CJ239" s="17" t="str">
        <f>IFERROR(INDEX(피벗!$EZ$5:$GE$5,1,MATCH($CK239,INDEX(피벗!$EZ:$GE,MATCH($E239,피벗!$EY:$EY,0),0),0)),"")</f>
        <v>기업인터넷전화</v>
      </c>
      <c r="CK239" s="23">
        <f>IFERROR(LARGE(INDEX(피벗!$EZ:$GE,MATCH(성장고객!$E239,피벗!$EY:$EY,0),0),2),"")</f>
        <v>466585</v>
      </c>
      <c r="CL239" s="17" t="str">
        <f>IFERROR(INDEX(피벗!$EZ$5:$GE$5,1,MATCH($CM239,INDEX(피벗!$EZ:$GE,MATCH($E239,피벗!$EY:$EY,0),0),0)),"")</f>
        <v>기업메시징</v>
      </c>
      <c r="CM239" s="23">
        <f>IFERROR(LARGE(INDEX(피벗!$EZ:$GE,MATCH(성장고객!$E239,피벗!$EY:$EY,0),0),3),"")</f>
        <v>134148</v>
      </c>
      <c r="CN239" s="17" t="str">
        <f>IFERROR(INDEX(피벗!$EZ$5:$GE$5,1,MATCH($CO239,INDEX(피벗!$EZ:$GE,MATCH($E239,피벗!$EY:$EY,0),0),0)),"")</f>
        <v>AI기업지능망</v>
      </c>
      <c r="CO239" s="23">
        <f>IFERROR(LARGE(INDEX(피벗!$EZ:$GE,MATCH(성장고객!$E239,피벗!$EY:$EY,0),0),4),"")</f>
        <v>0</v>
      </c>
      <c r="CP239" s="17" t="str">
        <f>IFERROR(INDEX(피벗!$EZ$5:$GE$5,1,MATCH($CQ239,INDEX(피벗!$EZ:$GE,MATCH($E239,피벗!$EY:$EY,0),0),0)),"")</f>
        <v/>
      </c>
      <c r="CQ239" s="23" t="str">
        <f>IFERROR(LARGE(INDEX(피벗!$EZ:$GE,MATCH(성장고객!$E239,피벗!$EY:$EY,0),0),5),"")</f>
        <v/>
      </c>
      <c r="CR239" s="23">
        <f>IFERROR(INDEX(피벗!$GF:$GF,MATCH($E239,피벗!$EY:$EY,0)),"")</f>
        <v>1188905</v>
      </c>
    </row>
    <row r="240" spans="1:96" x14ac:dyDescent="0.45">
      <c r="A240" s="20" t="s">
        <v>982</v>
      </c>
      <c r="B240" s="20" t="s">
        <v>26</v>
      </c>
      <c r="C240" s="20" t="s">
        <v>30</v>
      </c>
      <c r="D240" s="20" t="s">
        <v>1214</v>
      </c>
      <c r="E240" s="20" t="s">
        <v>459</v>
      </c>
      <c r="F240" s="21" t="s">
        <v>460</v>
      </c>
      <c r="G240" s="21" t="s">
        <v>1</v>
      </c>
      <c r="H240" s="21" t="s">
        <v>0</v>
      </c>
      <c r="I240" s="22" t="s">
        <v>461</v>
      </c>
      <c r="J240" s="22" t="s">
        <v>462</v>
      </c>
      <c r="K240" s="20" t="s">
        <v>9</v>
      </c>
      <c r="L240" s="20" t="s">
        <v>9</v>
      </c>
      <c r="M240" s="20" t="s">
        <v>9</v>
      </c>
      <c r="N240" s="20" t="s">
        <v>9</v>
      </c>
      <c r="O240" s="21" t="s">
        <v>9</v>
      </c>
      <c r="P240" s="21" t="s">
        <v>9</v>
      </c>
      <c r="Q240" s="21" t="s">
        <v>9</v>
      </c>
      <c r="R240" s="21" t="s">
        <v>9</v>
      </c>
      <c r="S240" s="21" t="s">
        <v>9</v>
      </c>
      <c r="T240" s="21" t="s">
        <v>9</v>
      </c>
      <c r="U240" s="21" t="s">
        <v>9</v>
      </c>
      <c r="V240" s="21" t="s">
        <v>9</v>
      </c>
      <c r="W240" s="20" t="s">
        <v>9</v>
      </c>
      <c r="X240" s="21" t="s">
        <v>9</v>
      </c>
      <c r="Y240" s="21" t="s">
        <v>9</v>
      </c>
      <c r="Z240" s="21" t="s">
        <v>9</v>
      </c>
      <c r="AA240" s="20" t="s">
        <v>9</v>
      </c>
      <c r="AB240" s="20" t="s">
        <v>9</v>
      </c>
      <c r="AC240" s="21" t="s">
        <v>9</v>
      </c>
      <c r="AD240" s="20" t="s">
        <v>9</v>
      </c>
      <c r="AE240" s="16" t="str" cm="1">
        <f t="array" ref="AE240">IF(AF240="","",INDEX(전산회선!$E$4:$E$1141,_xlfn.AGGREGATE(15,6,ROW(전산회선!$E$4:$E$1141)-ROW(전산회선!$E$4)+1/((전산회선!$B$4:$B$1141=$E240)*(전산회선!$F$4:$F$1141=AF240)),1)))</f>
        <v>홈일반전화</v>
      </c>
      <c r="AF240" s="16">
        <f>IFERROR(IF(_xlfn.MAXIFS(전산회선!$F$4:$F$1141,전산회선!$B$4:$B$1141,$E240)=0,"",_xlfn.MAXIFS(전산회선!$F$4:$F$1141,전산회선!$B$4:$B$1141,$E240)),"")</f>
        <v>7</v>
      </c>
      <c r="AG240" s="16" t="str" cm="1">
        <f t="array" ref="AG240">IF(AH240="","",INDEX(전산회선!$E$4:$E$1141,_xlfn.AGGREGATE(15,6,ROW(전산회선!$E$4:$E$1141)-ROW(전산회선!$E$4)+1/((전산회선!$B$4:$B$1141=$E240)*(전산회선!$F$4:$F$1141=AH240)),1)))</f>
        <v>GiGA인터넷</v>
      </c>
      <c r="AH240" s="16">
        <f>IFERROR(IF(_xlfn.MAXIFS(전산회선!$F$4:$F$1141,전산회선!$B$4:$B$1141,$E240,전산회선!$F$4:$F$1141,"&lt;"&amp;AF240)=0,"",_xlfn.MAXIFS(전산회선!$F$4:$F$1141,전산회선!$B$4:$B$1141,$E240,전산회선!$F$4:$F$1141,"&lt;"&amp;AF240)),"")</f>
        <v>3</v>
      </c>
      <c r="AI240" s="16" t="str" cm="1">
        <f t="array" ref="AI240">IF(AJ240="","",INDEX(전산회선!$E$4:$E$1141,_xlfn.AGGREGATE(15,6,ROW(전산회선!$E$4:$E$1141)-ROW(전산회선!$E$4)+1/((전산회선!$B$4:$B$1141=$E240)*(전산회선!$F$4:$F$1141=AJ240)),1)))</f>
        <v>전용회선</v>
      </c>
      <c r="AJ240" s="16">
        <f>IFERROR(IF(_xlfn.MAXIFS(전산회선!$F$4:$F$1141,전산회선!$B$4:$B$1141,$E240,전산회선!$F$4:$F$1141,"&lt;"&amp;AH240)=0,"",_xlfn.MAXIFS(전산회선!$F$4:$F$1141,전산회선!$B$4:$B$1141,$E240,전산회선!$F$4:$F$1141,"&lt;"&amp;AH240)),"")</f>
        <v>1</v>
      </c>
      <c r="AK240" s="16" t="str" cm="1">
        <f t="array" ref="AK240">IF(AL240="","",INDEX(전산회선!$E$4:$E$1141,_xlfn.AGGREGATE(15,6,ROW(전산회선!$E$4:$E$1141)-ROW(전산회선!$E$4)+1/((전산회선!$B$4:$B$1141=$E240)*(전산회선!$F$4:$F$1141=AL240)),1)))</f>
        <v/>
      </c>
      <c r="AL240" s="16" t="str">
        <f>IFERROR(IF(_xlfn.MAXIFS(전산회선!$F$4:$F$1141,전산회선!$B$4:$B$1141,$E240,전산회선!$F$4:$F$1141,"&lt;"&amp;AJ240)=0,"",_xlfn.MAXIFS(전산회선!$F$4:$F$1141,전산회선!$B$4:$B$1141,$E240,전산회선!$F$4:$F$1141,"&lt;"&amp;AJ240)),"")</f>
        <v/>
      </c>
      <c r="AM240" s="16" t="str" cm="1">
        <f t="array" ref="AM240">IF(AN240="","",INDEX(전산회선!$E$4:$E$1141,_xlfn.AGGREGATE(15,6,ROW(전산회선!$E$4:$E$1141)-ROW(전산회선!$E$4)+1/((전산회선!$B$4:$B$1141=$E240)*(전산회선!$F$4:$F$1141=AN240)),1)))</f>
        <v/>
      </c>
      <c r="AN240" s="16" t="str">
        <f>IFERROR(IF(_xlfn.MAXIFS(전산회선!$F$4:$F$1141,전산회선!$B$4:$B$1141,$E240,전산회선!$F$4:$F$1141,"&lt;"&amp;AL240)=0,"",_xlfn.MAXIFS(전산회선!$F$4:$F$1141,전산회선!$B$4:$B$1141,$E240,전산회선!$F$4:$F$1141,"&lt;"&amp;AL240)),"")</f>
        <v/>
      </c>
      <c r="AO240" s="23">
        <v>280224</v>
      </c>
      <c r="AP240" s="23">
        <v>284174</v>
      </c>
      <c r="AQ240" s="23">
        <v>282246</v>
      </c>
      <c r="AR240" s="23">
        <v>279585</v>
      </c>
      <c r="AS240" s="23">
        <v>273562</v>
      </c>
      <c r="AT240" s="23">
        <v>274011</v>
      </c>
      <c r="AU240" s="23">
        <v>278177</v>
      </c>
      <c r="AV240" s="23">
        <v>273954</v>
      </c>
      <c r="AW240" s="23">
        <v>275396</v>
      </c>
      <c r="AX240" s="23">
        <v>269206</v>
      </c>
      <c r="AY240" s="23">
        <v>270224</v>
      </c>
      <c r="AZ240" s="23">
        <v>273832</v>
      </c>
      <c r="BA240" s="23">
        <v>276215.91666666669</v>
      </c>
      <c r="BB240" s="23">
        <f t="shared" si="21"/>
        <v>3314591</v>
      </c>
      <c r="BC240" s="23">
        <v>0</v>
      </c>
      <c r="BD240" s="23">
        <v>0</v>
      </c>
      <c r="BE240" s="23">
        <v>0</v>
      </c>
      <c r="BF240" s="23">
        <v>0</v>
      </c>
      <c r="BG240" s="23">
        <v>0</v>
      </c>
      <c r="BH240" s="23">
        <v>0</v>
      </c>
      <c r="BI240" s="23">
        <v>0</v>
      </c>
      <c r="BJ240" s="23">
        <v>0</v>
      </c>
      <c r="BK240" s="23">
        <v>0</v>
      </c>
      <c r="BL240" s="23">
        <v>0</v>
      </c>
      <c r="BM240" s="23">
        <v>0</v>
      </c>
      <c r="BN240" s="23">
        <v>0</v>
      </c>
      <c r="BO240" s="23">
        <v>0</v>
      </c>
      <c r="BP240" s="23">
        <v>0</v>
      </c>
      <c r="BQ240" s="17" t="str">
        <f>IFERROR(INDEX(피벗!$BL$5:$CH$5,1,MATCH($BR240,INDEX(피벗!$BL:$CH,MATCH($E240,피벗!$BJ:$BJ,0),0),0)),"")</f>
        <v/>
      </c>
      <c r="BR240" s="23" t="str">
        <f>IFERROR(LARGE(INDEX(피벗!$BL:$CH,MATCH(성장고객!$E240,피벗!$BJ:$BJ,0),0),1),"")</f>
        <v/>
      </c>
      <c r="BS240" s="27" t="str">
        <f t="shared" si="22"/>
        <v/>
      </c>
      <c r="BT240" s="17" t="str">
        <f>IFERROR(INDEX(피벗!$BL$5:$CH$5,1,MATCH($BU240,INDEX(피벗!$BL:$CH,MATCH($E240,피벗!$BJ:$BJ,0),0),0)),"")</f>
        <v/>
      </c>
      <c r="BU240" s="23" t="str">
        <f>IFERROR(LARGE(INDEX(피벗!$BL:$CH,MATCH(성장고객!$E240,피벗!$BJ:$BJ,0),0),2),"")</f>
        <v/>
      </c>
      <c r="BV240" s="27" t="str">
        <f t="shared" si="23"/>
        <v/>
      </c>
      <c r="BW240" s="17" t="str">
        <f>IFERROR(INDEX(피벗!$BL$5:$CH$5,1,MATCH($BX240,INDEX(피벗!$BL:$CH,MATCH($E240,피벗!$BJ:$BJ,0),0),0)),"")</f>
        <v/>
      </c>
      <c r="BX240" s="23" t="str">
        <f>IFERROR(LARGE(INDEX(피벗!$BL:$CH,MATCH(성장고객!$E240,피벗!$BJ:$BJ,0),0),3),"")</f>
        <v/>
      </c>
      <c r="BY240" s="27" t="str">
        <f t="shared" si="24"/>
        <v/>
      </c>
      <c r="BZ240" s="17" t="str">
        <f>IFERROR(INDEX(피벗!$BL$5:$CH$5,1,MATCH($CA240,INDEX(피벗!$BL:$CH,MATCH($E240,피벗!$BJ:$BJ,0),0),0)),"")</f>
        <v/>
      </c>
      <c r="CA240" s="23" t="str">
        <f>IFERROR(LARGE(INDEX(피벗!$BL:$CH,MATCH(성장고객!$E240,피벗!$BJ:$BJ,0),0),4),"")</f>
        <v/>
      </c>
      <c r="CB240" s="27" t="str">
        <f t="shared" si="25"/>
        <v/>
      </c>
      <c r="CC240" s="17" t="str">
        <f>IFERROR(INDEX(피벗!$BL$5:$CH$5,1,MATCH($CD240,INDEX(피벗!$BL:$CH,MATCH($E240,피벗!$BJ:$BJ,0),0),0)),"")</f>
        <v/>
      </c>
      <c r="CD240" s="23" t="str">
        <f>IFERROR(LARGE(INDEX(피벗!$BL:$CH,MATCH(성장고객!$E240,피벗!$BJ:$BJ,0),0),5),"")</f>
        <v/>
      </c>
      <c r="CE240" s="27" t="str">
        <f t="shared" si="26"/>
        <v/>
      </c>
      <c r="CF240" s="23" t="str">
        <f>IFERROR(INDEX(피벗!$CI:$CI,MATCH($E240,피벗!$BJ:$BJ,0)),"")</f>
        <v/>
      </c>
      <c r="CG240" s="25" t="str">
        <f t="shared" si="27"/>
        <v/>
      </c>
      <c r="CH240" s="17" t="str">
        <f>IFERROR(INDEX(피벗!$EZ$5:$GE$5,1,MATCH($CI240,INDEX(피벗!$EZ:$GE,MATCH($E240,피벗!$EY:$EY,0),0),0)),"")</f>
        <v>전용회선</v>
      </c>
      <c r="CI240" s="23">
        <f>IFERROR(LARGE(INDEX(피벗!$EZ:$GE,MATCH(성장고객!$E240,피벗!$EY:$EY,0),0),1),"")</f>
        <v>1512576</v>
      </c>
      <c r="CJ240" s="17" t="str">
        <f>IFERROR(INDEX(피벗!$EZ$5:$GE$5,1,MATCH($CK240,INDEX(피벗!$EZ:$GE,MATCH($E240,피벗!$EY:$EY,0),0),0)),"")</f>
        <v>GiGA인터넷</v>
      </c>
      <c r="CK240" s="23">
        <f>IFERROR(LARGE(INDEX(피벗!$EZ:$GE,MATCH(성장고객!$E240,피벗!$EY:$EY,0),0),2),"")</f>
        <v>907200</v>
      </c>
      <c r="CL240" s="17" t="str">
        <f>IFERROR(INDEX(피벗!$EZ$5:$GE$5,1,MATCH($CM240,INDEX(피벗!$EZ:$GE,MATCH($E240,피벗!$EY:$EY,0),0),0)),"")</f>
        <v>홈일반전화</v>
      </c>
      <c r="CM240" s="23">
        <f>IFERROR(LARGE(INDEX(피벗!$EZ:$GE,MATCH(성장고객!$E240,피벗!$EY:$EY,0),0),3),"")</f>
        <v>411815</v>
      </c>
      <c r="CN240" s="17" t="str">
        <f>IFERROR(INDEX(피벗!$EZ$5:$GE$5,1,MATCH($CO240,INDEX(피벗!$EZ:$GE,MATCH($E240,피벗!$EY:$EY,0),0),0)),"")</f>
        <v>홈지능망</v>
      </c>
      <c r="CO240" s="23">
        <f>IFERROR(LARGE(INDEX(피벗!$EZ:$GE,MATCH(성장고객!$E240,피벗!$EY:$EY,0),0),4),"")</f>
        <v>288000</v>
      </c>
      <c r="CP240" s="17" t="str">
        <f>IFERROR(INDEX(피벗!$EZ$5:$GE$5,1,MATCH($CQ240,INDEX(피벗!$EZ:$GE,MATCH($E240,피벗!$EY:$EY,0),0),0)),"")</f>
        <v>AI기업지능망</v>
      </c>
      <c r="CQ240" s="23">
        <f>IFERROR(LARGE(INDEX(피벗!$EZ:$GE,MATCH(성장고객!$E240,피벗!$EY:$EY,0),0),5),"")</f>
        <v>195000</v>
      </c>
      <c r="CR240" s="23">
        <f>IFERROR(INDEX(피벗!$GF:$GF,MATCH($E240,피벗!$EY:$EY,0)),"")</f>
        <v>3314591</v>
      </c>
    </row>
    <row r="241" spans="1:96" x14ac:dyDescent="0.45">
      <c r="A241" s="20" t="s">
        <v>982</v>
      </c>
      <c r="B241" s="20" t="s">
        <v>26</v>
      </c>
      <c r="C241" s="20" t="s">
        <v>30</v>
      </c>
      <c r="D241" s="20" t="s">
        <v>1194</v>
      </c>
      <c r="E241" s="20" t="s">
        <v>348</v>
      </c>
      <c r="F241" s="21" t="s">
        <v>349</v>
      </c>
      <c r="G241" s="21" t="s">
        <v>257</v>
      </c>
      <c r="H241" s="21" t="s">
        <v>0</v>
      </c>
      <c r="I241" s="22" t="s">
        <v>350</v>
      </c>
      <c r="J241" s="22" t="s">
        <v>351</v>
      </c>
      <c r="K241" s="20" t="s">
        <v>0</v>
      </c>
      <c r="L241" s="20" t="s">
        <v>1316</v>
      </c>
      <c r="M241" s="20" t="s">
        <v>1311</v>
      </c>
      <c r="N241" s="20" t="s">
        <v>1317</v>
      </c>
      <c r="O241" s="21" t="s">
        <v>2637</v>
      </c>
      <c r="P241" s="21">
        <v>5</v>
      </c>
      <c r="Q241" s="21" t="s">
        <v>1392</v>
      </c>
      <c r="R241" s="21" t="s">
        <v>1320</v>
      </c>
      <c r="S241" s="21" t="s">
        <v>1321</v>
      </c>
      <c r="T241" s="21" t="s">
        <v>1316</v>
      </c>
      <c r="U241" s="21" t="s">
        <v>2424</v>
      </c>
      <c r="V241" s="21" t="s">
        <v>2672</v>
      </c>
      <c r="W241" s="20" t="s">
        <v>2673</v>
      </c>
      <c r="X241" s="21" t="s">
        <v>2674</v>
      </c>
      <c r="Y241" s="21" t="s">
        <v>2675</v>
      </c>
      <c r="Z241" s="21" t="s">
        <v>2676</v>
      </c>
      <c r="AA241" s="20">
        <v>181</v>
      </c>
      <c r="AB241" s="20" t="s">
        <v>1579</v>
      </c>
      <c r="AC241" s="21" t="s">
        <v>2613</v>
      </c>
      <c r="AD241" s="20" t="s">
        <v>1311</v>
      </c>
      <c r="AE241" s="16" t="str" cm="1">
        <f t="array" ref="AE241">IF(AF241="","",INDEX(전산회선!$E$4:$E$1141,_xlfn.AGGREGATE(15,6,ROW(전산회선!$E$4:$E$1141)-ROW(전산회선!$E$4)+1/((전산회선!$B$4:$B$1141=$E241)*(전산회선!$F$4:$F$1141=AF241)),1)))</f>
        <v>GTV</v>
      </c>
      <c r="AF241" s="16">
        <f>IFERROR(IF(_xlfn.MAXIFS(전산회선!$F$4:$F$1141,전산회선!$B$4:$B$1141,$E241)=0,"",_xlfn.MAXIFS(전산회선!$F$4:$F$1141,전산회선!$B$4:$B$1141,$E241)),"")</f>
        <v>2</v>
      </c>
      <c r="AG241" s="16" t="str" cm="1">
        <f t="array" ref="AG241">IF(AH241="","",INDEX(전산회선!$E$4:$E$1141,_xlfn.AGGREGATE(15,6,ROW(전산회선!$E$4:$E$1141)-ROW(전산회선!$E$4)+1/((전산회선!$B$4:$B$1141=$E241)*(전산회선!$F$4:$F$1141=AH241)),1)))</f>
        <v>5G</v>
      </c>
      <c r="AH241" s="16">
        <f>IFERROR(IF(_xlfn.MAXIFS(전산회선!$F$4:$F$1141,전산회선!$B$4:$B$1141,$E241,전산회선!$F$4:$F$1141,"&lt;"&amp;AF241)=0,"",_xlfn.MAXIFS(전산회선!$F$4:$F$1141,전산회선!$B$4:$B$1141,$E241,전산회선!$F$4:$F$1141,"&lt;"&amp;AF241)),"")</f>
        <v>1</v>
      </c>
      <c r="AI241" s="16" t="str" cm="1">
        <f t="array" ref="AI241">IF(AJ241="","",INDEX(전산회선!$E$4:$E$1141,_xlfn.AGGREGATE(15,6,ROW(전산회선!$E$4:$E$1141)-ROW(전산회선!$E$4)+1/((전산회선!$B$4:$B$1141=$E241)*(전산회선!$F$4:$F$1141=AJ241)),1)))</f>
        <v/>
      </c>
      <c r="AJ241" s="16" t="str">
        <f>IFERROR(IF(_xlfn.MAXIFS(전산회선!$F$4:$F$1141,전산회선!$B$4:$B$1141,$E241,전산회선!$F$4:$F$1141,"&lt;"&amp;AH241)=0,"",_xlfn.MAXIFS(전산회선!$F$4:$F$1141,전산회선!$B$4:$B$1141,$E241,전산회선!$F$4:$F$1141,"&lt;"&amp;AH241)),"")</f>
        <v/>
      </c>
      <c r="AK241" s="16" t="str" cm="1">
        <f t="array" ref="AK241">IF(AL241="","",INDEX(전산회선!$E$4:$E$1141,_xlfn.AGGREGATE(15,6,ROW(전산회선!$E$4:$E$1141)-ROW(전산회선!$E$4)+1/((전산회선!$B$4:$B$1141=$E241)*(전산회선!$F$4:$F$1141=AL241)),1)))</f>
        <v/>
      </c>
      <c r="AL241" s="16" t="str">
        <f>IFERROR(IF(_xlfn.MAXIFS(전산회선!$F$4:$F$1141,전산회선!$B$4:$B$1141,$E241,전산회선!$F$4:$F$1141,"&lt;"&amp;AJ241)=0,"",_xlfn.MAXIFS(전산회선!$F$4:$F$1141,전산회선!$B$4:$B$1141,$E241,전산회선!$F$4:$F$1141,"&lt;"&amp;AJ241)),"")</f>
        <v/>
      </c>
      <c r="AM241" s="16" t="str" cm="1">
        <f t="array" ref="AM241">IF(AN241="","",INDEX(전산회선!$E$4:$E$1141,_xlfn.AGGREGATE(15,6,ROW(전산회선!$E$4:$E$1141)-ROW(전산회선!$E$4)+1/((전산회선!$B$4:$B$1141=$E241)*(전산회선!$F$4:$F$1141=AN241)),1)))</f>
        <v/>
      </c>
      <c r="AN241" s="16" t="str">
        <f>IFERROR(IF(_xlfn.MAXIFS(전산회선!$F$4:$F$1141,전산회선!$B$4:$B$1141,$E241,전산회선!$F$4:$F$1141,"&lt;"&amp;AL241)=0,"",_xlfn.MAXIFS(전산회선!$F$4:$F$1141,전산회선!$B$4:$B$1141,$E241,전산회선!$F$4:$F$1141,"&lt;"&amp;AL241)),"")</f>
        <v/>
      </c>
      <c r="AO241" s="23">
        <v>158169</v>
      </c>
      <c r="AP241" s="23">
        <v>158288</v>
      </c>
      <c r="AQ241" s="23">
        <v>158169</v>
      </c>
      <c r="AR241" s="23">
        <v>158169</v>
      </c>
      <c r="AS241" s="23">
        <v>160072</v>
      </c>
      <c r="AT241" s="23">
        <v>158942</v>
      </c>
      <c r="AU241" s="23">
        <v>158169</v>
      </c>
      <c r="AV241" s="23">
        <v>158169</v>
      </c>
      <c r="AW241" s="23">
        <v>158169</v>
      </c>
      <c r="AX241" s="23">
        <v>158169</v>
      </c>
      <c r="AY241" s="23">
        <v>158085</v>
      </c>
      <c r="AZ241" s="23">
        <v>158085</v>
      </c>
      <c r="BA241" s="23">
        <v>158387.91666666666</v>
      </c>
      <c r="BB241" s="23">
        <f t="shared" si="21"/>
        <v>1900655</v>
      </c>
      <c r="BC241" s="23">
        <v>0</v>
      </c>
      <c r="BD241" s="23">
        <v>0</v>
      </c>
      <c r="BE241" s="23">
        <v>0</v>
      </c>
      <c r="BF241" s="23">
        <v>0</v>
      </c>
      <c r="BG241" s="23">
        <v>0</v>
      </c>
      <c r="BH241" s="23">
        <v>0</v>
      </c>
      <c r="BI241" s="23">
        <v>0</v>
      </c>
      <c r="BJ241" s="23">
        <v>0</v>
      </c>
      <c r="BK241" s="23">
        <v>0</v>
      </c>
      <c r="BL241" s="23">
        <v>0</v>
      </c>
      <c r="BM241" s="23">
        <v>0</v>
      </c>
      <c r="BN241" s="23">
        <v>0</v>
      </c>
      <c r="BO241" s="23">
        <v>0</v>
      </c>
      <c r="BP241" s="23">
        <v>0</v>
      </c>
      <c r="BQ241" s="17" t="str">
        <f>IFERROR(INDEX(피벗!$BL$5:$CH$5,1,MATCH($BR241,INDEX(피벗!$BL:$CH,MATCH($E241,피벗!$BJ:$BJ,0),0),0)),"")</f>
        <v/>
      </c>
      <c r="BR241" s="23" t="str">
        <f>IFERROR(LARGE(INDEX(피벗!$BL:$CH,MATCH(성장고객!$E241,피벗!$BJ:$BJ,0),0),1),"")</f>
        <v/>
      </c>
      <c r="BS241" s="27" t="str">
        <f t="shared" si="22"/>
        <v/>
      </c>
      <c r="BT241" s="17" t="str">
        <f>IFERROR(INDEX(피벗!$BL$5:$CH$5,1,MATCH($BU241,INDEX(피벗!$BL:$CH,MATCH($E241,피벗!$BJ:$BJ,0),0),0)),"")</f>
        <v/>
      </c>
      <c r="BU241" s="23" t="str">
        <f>IFERROR(LARGE(INDEX(피벗!$BL:$CH,MATCH(성장고객!$E241,피벗!$BJ:$BJ,0),0),2),"")</f>
        <v/>
      </c>
      <c r="BV241" s="27" t="str">
        <f t="shared" si="23"/>
        <v/>
      </c>
      <c r="BW241" s="17" t="str">
        <f>IFERROR(INDEX(피벗!$BL$5:$CH$5,1,MATCH($BX241,INDEX(피벗!$BL:$CH,MATCH($E241,피벗!$BJ:$BJ,0),0),0)),"")</f>
        <v/>
      </c>
      <c r="BX241" s="23" t="str">
        <f>IFERROR(LARGE(INDEX(피벗!$BL:$CH,MATCH(성장고객!$E241,피벗!$BJ:$BJ,0),0),3),"")</f>
        <v/>
      </c>
      <c r="BY241" s="27" t="str">
        <f t="shared" si="24"/>
        <v/>
      </c>
      <c r="BZ241" s="17" t="str">
        <f>IFERROR(INDEX(피벗!$BL$5:$CH$5,1,MATCH($CA241,INDEX(피벗!$BL:$CH,MATCH($E241,피벗!$BJ:$BJ,0),0),0)),"")</f>
        <v/>
      </c>
      <c r="CA241" s="23" t="str">
        <f>IFERROR(LARGE(INDEX(피벗!$BL:$CH,MATCH(성장고객!$E241,피벗!$BJ:$BJ,0),0),4),"")</f>
        <v/>
      </c>
      <c r="CB241" s="27" t="str">
        <f t="shared" si="25"/>
        <v/>
      </c>
      <c r="CC241" s="17" t="str">
        <f>IFERROR(INDEX(피벗!$BL$5:$CH$5,1,MATCH($CD241,INDEX(피벗!$BL:$CH,MATCH($E241,피벗!$BJ:$BJ,0),0),0)),"")</f>
        <v/>
      </c>
      <c r="CD241" s="23" t="str">
        <f>IFERROR(LARGE(INDEX(피벗!$BL:$CH,MATCH(성장고객!$E241,피벗!$BJ:$BJ,0),0),5),"")</f>
        <v/>
      </c>
      <c r="CE241" s="27" t="str">
        <f t="shared" si="26"/>
        <v/>
      </c>
      <c r="CF241" s="23" t="str">
        <f>IFERROR(INDEX(피벗!$CI:$CI,MATCH($E241,피벗!$BJ:$BJ,0)),"")</f>
        <v/>
      </c>
      <c r="CG241" s="25" t="str">
        <f t="shared" si="27"/>
        <v/>
      </c>
      <c r="CH241" s="17" t="str">
        <f>IFERROR(INDEX(피벗!$EZ$5:$GE$5,1,MATCH($CI241,INDEX(피벗!$EZ:$GE,MATCH($E241,피벗!$EY:$EY,0),0),0)),"")</f>
        <v>MeGA인터넷</v>
      </c>
      <c r="CI241" s="23">
        <f>IFERROR(LARGE(INDEX(피벗!$EZ:$GE,MATCH(성장고객!$E241,피벗!$EY:$EY,0),0),1),"")</f>
        <v>1449000</v>
      </c>
      <c r="CJ241" s="17" t="str">
        <f>IFERROR(INDEX(피벗!$EZ$5:$GE$5,1,MATCH($CK241,INDEX(피벗!$EZ:$GE,MATCH($E241,피벗!$EY:$EY,0),0),0)),"")</f>
        <v>GTV</v>
      </c>
      <c r="CK241" s="23">
        <f>IFERROR(LARGE(INDEX(피벗!$EZ:$GE,MATCH(성장고객!$E241,피벗!$EY:$EY,0),0),2),"")</f>
        <v>224748</v>
      </c>
      <c r="CL241" s="17" t="str">
        <f>IFERROR(INDEX(피벗!$EZ$5:$GE$5,1,MATCH($CM241,INDEX(피벗!$EZ:$GE,MATCH($E241,피벗!$EY:$EY,0),0),0)),"")</f>
        <v>5G</v>
      </c>
      <c r="CM241" s="23">
        <f>IFERROR(LARGE(INDEX(피벗!$EZ:$GE,MATCH(성장고객!$E241,피벗!$EY:$EY,0),0),3),"")</f>
        <v>82545</v>
      </c>
      <c r="CN241" s="17" t="str">
        <f>IFERROR(INDEX(피벗!$EZ$5:$GE$5,1,MATCH($CO241,INDEX(피벗!$EZ:$GE,MATCH($E241,피벗!$EY:$EY,0),0),0)),"")</f>
        <v>기가지니 TV</v>
      </c>
      <c r="CO241" s="23">
        <f>IFERROR(LARGE(INDEX(피벗!$EZ:$GE,MATCH(성장고객!$E241,피벗!$EY:$EY,0),0),4),"")</f>
        <v>72000</v>
      </c>
      <c r="CP241" s="17" t="str">
        <f>IFERROR(INDEX(피벗!$EZ$5:$GE$5,1,MATCH($CQ241,INDEX(피벗!$EZ:$GE,MATCH($E241,피벗!$EY:$EY,0),0),0)),"")</f>
        <v>인터넷부가</v>
      </c>
      <c r="CQ241" s="23">
        <f>IFERROR(LARGE(INDEX(피벗!$EZ:$GE,MATCH(성장고객!$E241,피벗!$EY:$EY,0),0),5),"")</f>
        <v>65112</v>
      </c>
      <c r="CR241" s="23">
        <f>IFERROR(INDEX(피벗!$GF:$GF,MATCH($E241,피벗!$EY:$EY,0)),"")</f>
        <v>1900655</v>
      </c>
    </row>
    <row r="242" spans="1:96" x14ac:dyDescent="0.45">
      <c r="A242" s="20" t="s">
        <v>982</v>
      </c>
      <c r="B242" s="20" t="s">
        <v>26</v>
      </c>
      <c r="C242" s="20" t="s">
        <v>104</v>
      </c>
      <c r="D242" s="20" t="s">
        <v>1218</v>
      </c>
      <c r="E242" s="20" t="s">
        <v>444</v>
      </c>
      <c r="F242" s="21" t="s">
        <v>445</v>
      </c>
      <c r="G242" s="21" t="s">
        <v>257</v>
      </c>
      <c r="H242" s="21" t="s">
        <v>0</v>
      </c>
      <c r="I242" s="22" t="s">
        <v>446</v>
      </c>
      <c r="J242" s="22" t="s">
        <v>447</v>
      </c>
      <c r="K242" s="20" t="s">
        <v>0</v>
      </c>
      <c r="L242" s="20" t="s">
        <v>1316</v>
      </c>
      <c r="M242" s="20" t="s">
        <v>1311</v>
      </c>
      <c r="N242" s="20" t="s">
        <v>1317</v>
      </c>
      <c r="O242" s="21" t="s">
        <v>1609</v>
      </c>
      <c r="P242" s="21">
        <v>10</v>
      </c>
      <c r="Q242" s="21" t="s">
        <v>1518</v>
      </c>
      <c r="R242" s="21" t="s">
        <v>1320</v>
      </c>
      <c r="S242" s="21" t="s">
        <v>1321</v>
      </c>
      <c r="T242" s="21" t="s">
        <v>1316</v>
      </c>
      <c r="U242" s="21" t="s">
        <v>2479</v>
      </c>
      <c r="V242" s="21" t="s">
        <v>2667</v>
      </c>
      <c r="W242" s="20" t="s">
        <v>2668</v>
      </c>
      <c r="X242" s="21" t="s">
        <v>2669</v>
      </c>
      <c r="Y242" s="21" t="s">
        <v>2670</v>
      </c>
      <c r="Z242" s="21" t="s">
        <v>2671</v>
      </c>
      <c r="AA242" s="20">
        <v>375</v>
      </c>
      <c r="AB242" s="20" t="s">
        <v>1421</v>
      </c>
      <c r="AC242" s="21" t="s">
        <v>9</v>
      </c>
      <c r="AD242" s="20" t="s">
        <v>1311</v>
      </c>
      <c r="AE242" s="16" t="str" cm="1">
        <f t="array" ref="AE242">IF(AF242="","",INDEX(전산회선!$E$4:$E$1141,_xlfn.AGGREGATE(15,6,ROW(전산회선!$E$4:$E$1141)-ROW(전산회선!$E$4)+1/((전산회선!$B$4:$B$1141=$E242)*(전산회선!$F$4:$F$1141=AF242)),1)))</f>
        <v>홈일반전화</v>
      </c>
      <c r="AF242" s="16">
        <f>IFERROR(IF(_xlfn.MAXIFS(전산회선!$F$4:$F$1141,전산회선!$B$4:$B$1141,$E242)=0,"",_xlfn.MAXIFS(전산회선!$F$4:$F$1141,전산회선!$B$4:$B$1141,$E242)),"")</f>
        <v>7</v>
      </c>
      <c r="AG242" s="16" t="str" cm="1">
        <f t="array" ref="AG242">IF(AH242="","",INDEX(전산회선!$E$4:$E$1141,_xlfn.AGGREGATE(15,6,ROW(전산회선!$E$4:$E$1141)-ROW(전산회선!$E$4)+1/((전산회선!$B$4:$B$1141=$E242)*(전산회선!$F$4:$F$1141=AH242)),1)))</f>
        <v>GiGA인터넷</v>
      </c>
      <c r="AH242" s="16">
        <f>IFERROR(IF(_xlfn.MAXIFS(전산회선!$F$4:$F$1141,전산회선!$B$4:$B$1141,$E242,전산회선!$F$4:$F$1141,"&lt;"&amp;AF242)=0,"",_xlfn.MAXIFS(전산회선!$F$4:$F$1141,전산회선!$B$4:$B$1141,$E242,전산회선!$F$4:$F$1141,"&lt;"&amp;AF242)),"")</f>
        <v>2</v>
      </c>
      <c r="AI242" s="16" t="str" cm="1">
        <f t="array" ref="AI242">IF(AJ242="","",INDEX(전산회선!$E$4:$E$1141,_xlfn.AGGREGATE(15,6,ROW(전산회선!$E$4:$E$1141)-ROW(전산회선!$E$4)+1/((전산회선!$B$4:$B$1141=$E242)*(전산회선!$F$4:$F$1141=AJ242)),1)))</f>
        <v/>
      </c>
      <c r="AJ242" s="16" t="str">
        <f>IFERROR(IF(_xlfn.MAXIFS(전산회선!$F$4:$F$1141,전산회선!$B$4:$B$1141,$E242,전산회선!$F$4:$F$1141,"&lt;"&amp;AH242)=0,"",_xlfn.MAXIFS(전산회선!$F$4:$F$1141,전산회선!$B$4:$B$1141,$E242,전산회선!$F$4:$F$1141,"&lt;"&amp;AH242)),"")</f>
        <v/>
      </c>
      <c r="AK242" s="16" t="str" cm="1">
        <f t="array" ref="AK242">IF(AL242="","",INDEX(전산회선!$E$4:$E$1141,_xlfn.AGGREGATE(15,6,ROW(전산회선!$E$4:$E$1141)-ROW(전산회선!$E$4)+1/((전산회선!$B$4:$B$1141=$E242)*(전산회선!$F$4:$F$1141=AL242)),1)))</f>
        <v/>
      </c>
      <c r="AL242" s="16" t="str">
        <f>IFERROR(IF(_xlfn.MAXIFS(전산회선!$F$4:$F$1141,전산회선!$B$4:$B$1141,$E242,전산회선!$F$4:$F$1141,"&lt;"&amp;AJ242)=0,"",_xlfn.MAXIFS(전산회선!$F$4:$F$1141,전산회선!$B$4:$B$1141,$E242,전산회선!$F$4:$F$1141,"&lt;"&amp;AJ242)),"")</f>
        <v/>
      </c>
      <c r="AM242" s="16" t="str" cm="1">
        <f t="array" ref="AM242">IF(AN242="","",INDEX(전산회선!$E$4:$E$1141,_xlfn.AGGREGATE(15,6,ROW(전산회선!$E$4:$E$1141)-ROW(전산회선!$E$4)+1/((전산회선!$B$4:$B$1141=$E242)*(전산회선!$F$4:$F$1141=AN242)),1)))</f>
        <v/>
      </c>
      <c r="AN242" s="16" t="str">
        <f>IFERROR(IF(_xlfn.MAXIFS(전산회선!$F$4:$F$1141,전산회선!$B$4:$B$1141,$E242,전산회선!$F$4:$F$1141,"&lt;"&amp;AL242)=0,"",_xlfn.MAXIFS(전산회선!$F$4:$F$1141,전산회선!$B$4:$B$1141,$E242,전산회선!$F$4:$F$1141,"&lt;"&amp;AL242)),"")</f>
        <v/>
      </c>
      <c r="AO242" s="23">
        <v>133550</v>
      </c>
      <c r="AP242" s="23">
        <v>137415</v>
      </c>
      <c r="AQ242" s="23">
        <v>133282</v>
      </c>
      <c r="AR242" s="23">
        <v>132746</v>
      </c>
      <c r="AS242" s="23">
        <v>137820</v>
      </c>
      <c r="AT242" s="23">
        <v>138023</v>
      </c>
      <c r="AU242" s="23">
        <v>141432</v>
      </c>
      <c r="AV242" s="23">
        <v>133234</v>
      </c>
      <c r="AW242" s="23">
        <v>135080</v>
      </c>
      <c r="AX242" s="23">
        <v>134427</v>
      </c>
      <c r="AY242" s="23">
        <v>128452</v>
      </c>
      <c r="AZ242" s="23">
        <v>126088</v>
      </c>
      <c r="BA242" s="23">
        <v>134295.75</v>
      </c>
      <c r="BB242" s="23">
        <f t="shared" si="21"/>
        <v>1611549</v>
      </c>
      <c r="BC242" s="23">
        <v>0</v>
      </c>
      <c r="BD242" s="23">
        <v>0</v>
      </c>
      <c r="BE242" s="23">
        <v>0</v>
      </c>
      <c r="BF242" s="23">
        <v>0</v>
      </c>
      <c r="BG242" s="23">
        <v>0</v>
      </c>
      <c r="BH242" s="23">
        <v>0</v>
      </c>
      <c r="BI242" s="23">
        <v>0</v>
      </c>
      <c r="BJ242" s="23">
        <v>0</v>
      </c>
      <c r="BK242" s="23">
        <v>0</v>
      </c>
      <c r="BL242" s="23">
        <v>0</v>
      </c>
      <c r="BM242" s="23">
        <v>0</v>
      </c>
      <c r="BN242" s="23">
        <v>0</v>
      </c>
      <c r="BO242" s="23">
        <v>0</v>
      </c>
      <c r="BP242" s="23">
        <v>0</v>
      </c>
      <c r="BQ242" s="17" t="str">
        <f>IFERROR(INDEX(피벗!$BL$5:$CH$5,1,MATCH($BR242,INDEX(피벗!$BL:$CH,MATCH($E242,피벗!$BJ:$BJ,0),0),0)),"")</f>
        <v/>
      </c>
      <c r="BR242" s="23" t="str">
        <f>IFERROR(LARGE(INDEX(피벗!$BL:$CH,MATCH(성장고객!$E242,피벗!$BJ:$BJ,0),0),1),"")</f>
        <v/>
      </c>
      <c r="BS242" s="27" t="str">
        <f t="shared" si="22"/>
        <v/>
      </c>
      <c r="BT242" s="17" t="str">
        <f>IFERROR(INDEX(피벗!$BL$5:$CH$5,1,MATCH($BU242,INDEX(피벗!$BL:$CH,MATCH($E242,피벗!$BJ:$BJ,0),0),0)),"")</f>
        <v/>
      </c>
      <c r="BU242" s="23" t="str">
        <f>IFERROR(LARGE(INDEX(피벗!$BL:$CH,MATCH(성장고객!$E242,피벗!$BJ:$BJ,0),0),2),"")</f>
        <v/>
      </c>
      <c r="BV242" s="27" t="str">
        <f t="shared" si="23"/>
        <v/>
      </c>
      <c r="BW242" s="17" t="str">
        <f>IFERROR(INDEX(피벗!$BL$5:$CH$5,1,MATCH($BX242,INDEX(피벗!$BL:$CH,MATCH($E242,피벗!$BJ:$BJ,0),0),0)),"")</f>
        <v/>
      </c>
      <c r="BX242" s="23" t="str">
        <f>IFERROR(LARGE(INDEX(피벗!$BL:$CH,MATCH(성장고객!$E242,피벗!$BJ:$BJ,0),0),3),"")</f>
        <v/>
      </c>
      <c r="BY242" s="27" t="str">
        <f t="shared" si="24"/>
        <v/>
      </c>
      <c r="BZ242" s="17" t="str">
        <f>IFERROR(INDEX(피벗!$BL$5:$CH$5,1,MATCH($CA242,INDEX(피벗!$BL:$CH,MATCH($E242,피벗!$BJ:$BJ,0),0),0)),"")</f>
        <v/>
      </c>
      <c r="CA242" s="23" t="str">
        <f>IFERROR(LARGE(INDEX(피벗!$BL:$CH,MATCH(성장고객!$E242,피벗!$BJ:$BJ,0),0),4),"")</f>
        <v/>
      </c>
      <c r="CB242" s="27" t="str">
        <f t="shared" si="25"/>
        <v/>
      </c>
      <c r="CC242" s="17" t="str">
        <f>IFERROR(INDEX(피벗!$BL$5:$CH$5,1,MATCH($CD242,INDEX(피벗!$BL:$CH,MATCH($E242,피벗!$BJ:$BJ,0),0),0)),"")</f>
        <v/>
      </c>
      <c r="CD242" s="23" t="str">
        <f>IFERROR(LARGE(INDEX(피벗!$BL:$CH,MATCH(성장고객!$E242,피벗!$BJ:$BJ,0),0),5),"")</f>
        <v/>
      </c>
      <c r="CE242" s="27" t="str">
        <f t="shared" si="26"/>
        <v/>
      </c>
      <c r="CF242" s="23" t="str">
        <f>IFERROR(INDEX(피벗!$CI:$CI,MATCH($E242,피벗!$BJ:$BJ,0)),"")</f>
        <v/>
      </c>
      <c r="CG242" s="25" t="str">
        <f t="shared" si="27"/>
        <v/>
      </c>
      <c r="CH242" s="17" t="str">
        <f>IFERROR(INDEX(피벗!$EZ$5:$GE$5,1,MATCH($CI242,INDEX(피벗!$EZ:$GE,MATCH($E242,피벗!$EY:$EY,0),0),0)),"")</f>
        <v>GiGA인터넷</v>
      </c>
      <c r="CI242" s="23">
        <f>IFERROR(LARGE(INDEX(피벗!$EZ:$GE,MATCH(성장고객!$E242,피벗!$EY:$EY,0),0),1),"")</f>
        <v>900000</v>
      </c>
      <c r="CJ242" s="17" t="str">
        <f>IFERROR(INDEX(피벗!$EZ$5:$GE$5,1,MATCH($CK242,INDEX(피벗!$EZ:$GE,MATCH($E242,피벗!$EY:$EY,0),0),0)),"")</f>
        <v>홈일반전화</v>
      </c>
      <c r="CK242" s="23">
        <f>IFERROR(LARGE(INDEX(피벗!$EZ:$GE,MATCH(성장고객!$E242,피벗!$EY:$EY,0),0),2),"")</f>
        <v>637033</v>
      </c>
      <c r="CL242" s="17" t="str">
        <f>IFERROR(INDEX(피벗!$EZ$5:$GE$5,1,MATCH($CM242,INDEX(피벗!$EZ:$GE,MATCH($E242,피벗!$EY:$EY,0),0),0)),"")</f>
        <v>기업메시징</v>
      </c>
      <c r="CM242" s="23">
        <f>IFERROR(LARGE(INDEX(피벗!$EZ:$GE,MATCH(성장고객!$E242,피벗!$EY:$EY,0),0),3),"")</f>
        <v>74400</v>
      </c>
      <c r="CN242" s="17" t="str">
        <f>IFERROR(INDEX(피벗!$EZ$5:$GE$5,1,MATCH($CO242,INDEX(피벗!$EZ:$GE,MATCH($E242,피벗!$EY:$EY,0),0),0)),"")</f>
        <v>AI기업지능망</v>
      </c>
      <c r="CO242" s="23">
        <f>IFERROR(LARGE(INDEX(피벗!$EZ:$GE,MATCH(성장고객!$E242,피벗!$EY:$EY,0),0),4),"")</f>
        <v>116</v>
      </c>
      <c r="CP242" s="17" t="str">
        <f>IFERROR(INDEX(피벗!$EZ$5:$GE$5,1,MATCH($CQ242,INDEX(피벗!$EZ:$GE,MATCH($E242,피벗!$EY:$EY,0),0),0)),"")</f>
        <v>인터넷부가</v>
      </c>
      <c r="CQ242" s="23">
        <f>IFERROR(LARGE(INDEX(피벗!$EZ:$GE,MATCH(성장고객!$E242,피벗!$EY:$EY,0),0),5),"")</f>
        <v>0</v>
      </c>
      <c r="CR242" s="23">
        <f>IFERROR(INDEX(피벗!$GF:$GF,MATCH($E242,피벗!$EY:$EY,0)),"")</f>
        <v>1611549</v>
      </c>
    </row>
    <row r="243" spans="1:96" x14ac:dyDescent="0.45">
      <c r="A243" s="20" t="s">
        <v>982</v>
      </c>
      <c r="B243" s="20" t="s">
        <v>26</v>
      </c>
      <c r="C243" s="20" t="s">
        <v>30</v>
      </c>
      <c r="D243" s="20" t="s">
        <v>1194</v>
      </c>
      <c r="E243" s="20" t="s">
        <v>336</v>
      </c>
      <c r="F243" s="21" t="s">
        <v>337</v>
      </c>
      <c r="G243" s="21" t="s">
        <v>257</v>
      </c>
      <c r="H243" s="21" t="s">
        <v>0</v>
      </c>
      <c r="I243" s="22" t="s">
        <v>338</v>
      </c>
      <c r="J243" s="22" t="s">
        <v>339</v>
      </c>
      <c r="K243" s="20" t="s">
        <v>0</v>
      </c>
      <c r="L243" s="20" t="s">
        <v>1316</v>
      </c>
      <c r="M243" s="20" t="s">
        <v>1311</v>
      </c>
      <c r="N243" s="20" t="s">
        <v>1317</v>
      </c>
      <c r="O243" s="21" t="s">
        <v>2473</v>
      </c>
      <c r="P243" s="21">
        <v>9</v>
      </c>
      <c r="Q243" s="21" t="s">
        <v>1518</v>
      </c>
      <c r="R243" s="21" t="s">
        <v>1320</v>
      </c>
      <c r="S243" s="21" t="s">
        <v>1690</v>
      </c>
      <c r="T243" s="21" t="s">
        <v>1316</v>
      </c>
      <c r="U243" s="21" t="s">
        <v>2391</v>
      </c>
      <c r="V243" s="21" t="s">
        <v>2662</v>
      </c>
      <c r="W243" s="20" t="s">
        <v>2663</v>
      </c>
      <c r="X243" s="21" t="s">
        <v>2664</v>
      </c>
      <c r="Y243" s="21" t="s">
        <v>2665</v>
      </c>
      <c r="Z243" s="21" t="s">
        <v>2666</v>
      </c>
      <c r="AA243" s="20">
        <v>837</v>
      </c>
      <c r="AB243" s="20" t="s">
        <v>1399</v>
      </c>
      <c r="AC243" s="21" t="s">
        <v>1786</v>
      </c>
      <c r="AD243" s="20" t="s">
        <v>1311</v>
      </c>
      <c r="AE243" s="16" t="str" cm="1">
        <f t="array" ref="AE243">IF(AF243="","",INDEX(전산회선!$E$4:$E$1141,_xlfn.AGGREGATE(15,6,ROW(전산회선!$E$4:$E$1141)-ROW(전산회선!$E$4)+1/((전산회선!$B$4:$B$1141=$E243)*(전산회선!$F$4:$F$1141=AF243)),1)))</f>
        <v>IoT</v>
      </c>
      <c r="AF243" s="16">
        <f>IFERROR(IF(_xlfn.MAXIFS(전산회선!$F$4:$F$1141,전산회선!$B$4:$B$1141,$E243)=0,"",_xlfn.MAXIFS(전산회선!$F$4:$F$1141,전산회선!$B$4:$B$1141,$E243)),"")</f>
        <v>4</v>
      </c>
      <c r="AG243" s="16" t="str" cm="1">
        <f t="array" ref="AG243">IF(AH243="","",INDEX(전산회선!$E$4:$E$1141,_xlfn.AGGREGATE(15,6,ROW(전산회선!$E$4:$E$1141)-ROW(전산회선!$E$4)+1/((전산회선!$B$4:$B$1141=$E243)*(전산회선!$F$4:$F$1141=AH243)),1)))</f>
        <v>5G</v>
      </c>
      <c r="AH243" s="16">
        <f>IFERROR(IF(_xlfn.MAXIFS(전산회선!$F$4:$F$1141,전산회선!$B$4:$B$1141,$E243,전산회선!$F$4:$F$1141,"&lt;"&amp;AF243)=0,"",_xlfn.MAXIFS(전산회선!$F$4:$F$1141,전산회선!$B$4:$B$1141,$E243,전산회선!$F$4:$F$1141,"&lt;"&amp;AF243)),"")</f>
        <v>2</v>
      </c>
      <c r="AI243" s="16" t="str" cm="1">
        <f t="array" ref="AI243">IF(AJ243="","",INDEX(전산회선!$E$4:$E$1141,_xlfn.AGGREGATE(15,6,ROW(전산회선!$E$4:$E$1141)-ROW(전산회선!$E$4)+1/((전산회선!$B$4:$B$1141=$E243)*(전산회선!$F$4:$F$1141=AJ243)),1)))</f>
        <v>GiGA인터넷</v>
      </c>
      <c r="AJ243" s="16">
        <f>IFERROR(IF(_xlfn.MAXIFS(전산회선!$F$4:$F$1141,전산회선!$B$4:$B$1141,$E243,전산회선!$F$4:$F$1141,"&lt;"&amp;AH243)=0,"",_xlfn.MAXIFS(전산회선!$F$4:$F$1141,전산회선!$B$4:$B$1141,$E243,전산회선!$F$4:$F$1141,"&lt;"&amp;AH243)),"")</f>
        <v>1</v>
      </c>
      <c r="AK243" s="16" t="str" cm="1">
        <f t="array" ref="AK243">IF(AL243="","",INDEX(전산회선!$E$4:$E$1141,_xlfn.AGGREGATE(15,6,ROW(전산회선!$E$4:$E$1141)-ROW(전산회선!$E$4)+1/((전산회선!$B$4:$B$1141=$E243)*(전산회선!$F$4:$F$1141=AL243)),1)))</f>
        <v/>
      </c>
      <c r="AL243" s="16" t="str">
        <f>IFERROR(IF(_xlfn.MAXIFS(전산회선!$F$4:$F$1141,전산회선!$B$4:$B$1141,$E243,전산회선!$F$4:$F$1141,"&lt;"&amp;AJ243)=0,"",_xlfn.MAXIFS(전산회선!$F$4:$F$1141,전산회선!$B$4:$B$1141,$E243,전산회선!$F$4:$F$1141,"&lt;"&amp;AJ243)),"")</f>
        <v/>
      </c>
      <c r="AM243" s="16" t="str" cm="1">
        <f t="array" ref="AM243">IF(AN243="","",INDEX(전산회선!$E$4:$E$1141,_xlfn.AGGREGATE(15,6,ROW(전산회선!$E$4:$E$1141)-ROW(전산회선!$E$4)+1/((전산회선!$B$4:$B$1141=$E243)*(전산회선!$F$4:$F$1141=AN243)),1)))</f>
        <v/>
      </c>
      <c r="AN243" s="16" t="str">
        <f>IFERROR(IF(_xlfn.MAXIFS(전산회선!$F$4:$F$1141,전산회선!$B$4:$B$1141,$E243,전산회선!$F$4:$F$1141,"&lt;"&amp;AL243)=0,"",_xlfn.MAXIFS(전산회선!$F$4:$F$1141,전산회선!$B$4:$B$1141,$E243,전산회선!$F$4:$F$1141,"&lt;"&amp;AL243)),"")</f>
        <v/>
      </c>
      <c r="AO243" s="23">
        <v>278913</v>
      </c>
      <c r="AP243" s="23">
        <v>352747</v>
      </c>
      <c r="AQ243" s="23">
        <v>265529</v>
      </c>
      <c r="AR243" s="23">
        <v>173396</v>
      </c>
      <c r="AS243" s="23">
        <v>172889</v>
      </c>
      <c r="AT243" s="23">
        <v>184907</v>
      </c>
      <c r="AU243" s="23">
        <v>188803</v>
      </c>
      <c r="AV243" s="23">
        <v>172577</v>
      </c>
      <c r="AW243" s="23">
        <v>149343</v>
      </c>
      <c r="AX243" s="23">
        <v>96211</v>
      </c>
      <c r="AY243" s="23">
        <v>193277.17</v>
      </c>
      <c r="AZ243" s="23">
        <v>185550.36199999999</v>
      </c>
      <c r="BA243" s="23">
        <v>201178.54433333335</v>
      </c>
      <c r="BB243" s="23">
        <f t="shared" si="21"/>
        <v>2414142.5320000001</v>
      </c>
      <c r="BC243" s="23">
        <v>0</v>
      </c>
      <c r="BD243" s="23">
        <v>0</v>
      </c>
      <c r="BE243" s="23">
        <v>0</v>
      </c>
      <c r="BF243" s="23">
        <v>0</v>
      </c>
      <c r="BG243" s="23">
        <v>0</v>
      </c>
      <c r="BH243" s="23">
        <v>11667</v>
      </c>
      <c r="BI243" s="23">
        <v>16226</v>
      </c>
      <c r="BJ243" s="23">
        <v>0</v>
      </c>
      <c r="BK243" s="23">
        <v>0</v>
      </c>
      <c r="BL243" s="23">
        <v>2511</v>
      </c>
      <c r="BM243" s="23">
        <v>86115</v>
      </c>
      <c r="BN243" s="23">
        <v>54201</v>
      </c>
      <c r="BO243" s="23">
        <v>14226.666666666666</v>
      </c>
      <c r="BP243" s="23">
        <v>170720</v>
      </c>
      <c r="BQ243" s="17" t="str">
        <f>IFERROR(INDEX(피벗!$BL$5:$CH$5,1,MATCH($BR243,INDEX(피벗!$BL:$CH,MATCH($E243,피벗!$BJ:$BJ,0),0),0)),"")</f>
        <v>GiGA인터넷</v>
      </c>
      <c r="BR243" s="23">
        <f>IFERROR(LARGE(INDEX(피벗!$BL:$CH,MATCH(성장고객!$E243,피벗!$BJ:$BJ,0),0),1),"")</f>
        <v>100435</v>
      </c>
      <c r="BS243" s="27">
        <f t="shared" si="22"/>
        <v>4.1602763162784127E-2</v>
      </c>
      <c r="BT243" s="17" t="str">
        <f>IFERROR(INDEX(피벗!$BL$5:$CH$5,1,MATCH($BU243,INDEX(피벗!$BL:$CH,MATCH($E243,피벗!$BJ:$BJ,0),0),0)),"")</f>
        <v>홈일반전화</v>
      </c>
      <c r="BU243" s="23">
        <f>IFERROR(LARGE(INDEX(피벗!$BL:$CH,MATCH(성장고객!$E243,피벗!$BJ:$BJ,0),0),2),"")</f>
        <v>42392</v>
      </c>
      <c r="BV243" s="27">
        <f t="shared" si="23"/>
        <v>1.7559857977764173E-2</v>
      </c>
      <c r="BW243" s="17" t="str">
        <f>IFERROR(INDEX(피벗!$BL$5:$CH$5,1,MATCH($BX243,INDEX(피벗!$BL:$CH,MATCH($E243,피벗!$BJ:$BJ,0),0),0)),"")</f>
        <v>IoT</v>
      </c>
      <c r="BX243" s="23">
        <f>IFERROR(LARGE(INDEX(피벗!$BL:$CH,MATCH(성장고객!$E243,피벗!$BJ:$BJ,0),0),3),"")</f>
        <v>27893</v>
      </c>
      <c r="BY243" s="27">
        <f t="shared" si="24"/>
        <v>1.1553998834067184E-2</v>
      </c>
      <c r="BZ243" s="17" t="str">
        <f>IFERROR(INDEX(피벗!$BL$5:$CH$5,1,MATCH($CA243,INDEX(피벗!$BL:$CH,MATCH($E243,피벗!$BJ:$BJ,0),0),0)),"")</f>
        <v/>
      </c>
      <c r="CA243" s="23" t="str">
        <f>IFERROR(LARGE(INDEX(피벗!$BL:$CH,MATCH(성장고객!$E243,피벗!$BJ:$BJ,0),0),4),"")</f>
        <v/>
      </c>
      <c r="CB243" s="27" t="str">
        <f t="shared" si="25"/>
        <v/>
      </c>
      <c r="CC243" s="17" t="str">
        <f>IFERROR(INDEX(피벗!$BL$5:$CH$5,1,MATCH($CD243,INDEX(피벗!$BL:$CH,MATCH($E243,피벗!$BJ:$BJ,0),0),0)),"")</f>
        <v/>
      </c>
      <c r="CD243" s="23" t="str">
        <f>IFERROR(LARGE(INDEX(피벗!$BL:$CH,MATCH(성장고객!$E243,피벗!$BJ:$BJ,0),0),5),"")</f>
        <v/>
      </c>
      <c r="CE243" s="27" t="str">
        <f t="shared" si="26"/>
        <v/>
      </c>
      <c r="CF243" s="23">
        <f>IFERROR(INDEX(피벗!$CI:$CI,MATCH($E243,피벗!$BJ:$BJ,0)),"")</f>
        <v>170720</v>
      </c>
      <c r="CG243" s="25">
        <f t="shared" si="27"/>
        <v>7.071661997461548E-2</v>
      </c>
      <c r="CH243" s="17" t="str">
        <f>IFERROR(INDEX(피벗!$EZ$5:$GE$5,1,MATCH($CI243,INDEX(피벗!$EZ:$GE,MATCH($E243,피벗!$EY:$EY,0),0),0)),"")</f>
        <v>IoT</v>
      </c>
      <c r="CI243" s="23">
        <f>IFERROR(LARGE(INDEX(피벗!$EZ:$GE,MATCH(성장고객!$E243,피벗!$EY:$EY,0),0),1),"")</f>
        <v>680518</v>
      </c>
      <c r="CJ243" s="17" t="str">
        <f>IFERROR(INDEX(피벗!$EZ$5:$GE$5,1,MATCH($CK243,INDEX(피벗!$EZ:$GE,MATCH($E243,피벗!$EY:$EY,0),0),0)),"")</f>
        <v>기업인터넷</v>
      </c>
      <c r="CK243" s="23">
        <f>IFERROR(LARGE(INDEX(피벗!$EZ:$GE,MATCH(성장고객!$E243,피벗!$EY:$EY,0),0),2),"")</f>
        <v>576000</v>
      </c>
      <c r="CL243" s="17" t="str">
        <f>IFERROR(INDEX(피벗!$EZ$5:$GE$5,1,MATCH($CM243,INDEX(피벗!$EZ:$GE,MATCH($E243,피벗!$EY:$EY,0),0),0)),"")</f>
        <v>GiGA인터넷</v>
      </c>
      <c r="CM243" s="23">
        <f>IFERROR(LARGE(INDEX(피벗!$EZ:$GE,MATCH(성장고객!$E243,피벗!$EY:$EY,0),0),3),"")</f>
        <v>343038</v>
      </c>
      <c r="CN243" s="17" t="str">
        <f>IFERROR(INDEX(피벗!$EZ$5:$GE$5,1,MATCH($CO243,INDEX(피벗!$EZ:$GE,MATCH($E243,피벗!$EY:$EY,0),0),0)),"")</f>
        <v>홈일반전화</v>
      </c>
      <c r="CO243" s="23">
        <f>IFERROR(LARGE(INDEX(피벗!$EZ:$GE,MATCH(성장고객!$E243,피벗!$EY:$EY,0),0),4),"")</f>
        <v>339713</v>
      </c>
      <c r="CP243" s="17" t="str">
        <f>IFERROR(INDEX(피벗!$EZ$5:$GE$5,1,MATCH($CQ243,INDEX(피벗!$EZ:$GE,MATCH($E243,피벗!$EY:$EY,0),0),0)),"")</f>
        <v>MeGA인터넷</v>
      </c>
      <c r="CQ243" s="23">
        <f>IFERROR(LARGE(INDEX(피벗!$EZ:$GE,MATCH(성장고객!$E243,피벗!$EY:$EY,0),0),5),"")</f>
        <v>277020</v>
      </c>
      <c r="CR243" s="23">
        <f>IFERROR(INDEX(피벗!$GF:$GF,MATCH($E243,피벗!$EY:$EY,0)),"")</f>
        <v>2414142.5320000001</v>
      </c>
    </row>
    <row r="244" spans="1:96" x14ac:dyDescent="0.45">
      <c r="A244" s="20" t="s">
        <v>982</v>
      </c>
      <c r="B244" s="20" t="s">
        <v>26</v>
      </c>
      <c r="C244" s="20" t="s">
        <v>104</v>
      </c>
      <c r="D244" s="20" t="s">
        <v>984</v>
      </c>
      <c r="E244" s="20" t="s">
        <v>300</v>
      </c>
      <c r="F244" s="21" t="s">
        <v>301</v>
      </c>
      <c r="G244" s="21" t="s">
        <v>257</v>
      </c>
      <c r="H244" s="21" t="s">
        <v>0</v>
      </c>
      <c r="I244" s="22" t="s">
        <v>302</v>
      </c>
      <c r="J244" s="22" t="s">
        <v>303</v>
      </c>
      <c r="K244" s="20" t="s">
        <v>0</v>
      </c>
      <c r="L244" s="20" t="s">
        <v>1316</v>
      </c>
      <c r="M244" s="20" t="s">
        <v>1311</v>
      </c>
      <c r="N244" s="20" t="s">
        <v>1317</v>
      </c>
      <c r="O244" s="21" t="s">
        <v>2655</v>
      </c>
      <c r="P244" s="21">
        <v>12</v>
      </c>
      <c r="Q244" s="21" t="s">
        <v>1392</v>
      </c>
      <c r="R244" s="21" t="s">
        <v>1320</v>
      </c>
      <c r="S244" s="21" t="s">
        <v>1321</v>
      </c>
      <c r="T244" s="21" t="s">
        <v>1316</v>
      </c>
      <c r="U244" s="21" t="s">
        <v>2622</v>
      </c>
      <c r="V244" s="21" t="s">
        <v>2656</v>
      </c>
      <c r="W244" s="20" t="s">
        <v>2657</v>
      </c>
      <c r="X244" s="21" t="s">
        <v>2658</v>
      </c>
      <c r="Y244" s="21" t="s">
        <v>2659</v>
      </c>
      <c r="Z244" s="21" t="s">
        <v>2660</v>
      </c>
      <c r="AA244" s="20">
        <v>136</v>
      </c>
      <c r="AB244" s="20" t="s">
        <v>1354</v>
      </c>
      <c r="AC244" s="21" t="s">
        <v>2661</v>
      </c>
      <c r="AD244" s="20" t="s">
        <v>1311</v>
      </c>
      <c r="AE244" s="16" t="str" cm="1">
        <f t="array" ref="AE244">IF(AF244="","",INDEX(전산회선!$E$4:$E$1141,_xlfn.AGGREGATE(15,6,ROW(전산회선!$E$4:$E$1141)-ROW(전산회선!$E$4)+1/((전산회선!$B$4:$B$1141=$E244)*(전산회선!$F$4:$F$1141=AF244)),1)))</f>
        <v>홈일반전화</v>
      </c>
      <c r="AF244" s="16">
        <f>IFERROR(IF(_xlfn.MAXIFS(전산회선!$F$4:$F$1141,전산회선!$B$4:$B$1141,$E244)=0,"",_xlfn.MAXIFS(전산회선!$F$4:$F$1141,전산회선!$B$4:$B$1141,$E244)),"")</f>
        <v>6</v>
      </c>
      <c r="AG244" s="16" t="str" cm="1">
        <f t="array" ref="AG244">IF(AH244="","",INDEX(전산회선!$E$4:$E$1141,_xlfn.AGGREGATE(15,6,ROW(전산회선!$E$4:$E$1141)-ROW(전산회선!$E$4)+1/((전산회선!$B$4:$B$1141=$E244)*(전산회선!$F$4:$F$1141=AH244)),1)))</f>
        <v>MeGA인터넷</v>
      </c>
      <c r="AH244" s="16">
        <f>IFERROR(IF(_xlfn.MAXIFS(전산회선!$F$4:$F$1141,전산회선!$B$4:$B$1141,$E244,전산회선!$F$4:$F$1141,"&lt;"&amp;AF244)=0,"",_xlfn.MAXIFS(전산회선!$F$4:$F$1141,전산회선!$B$4:$B$1141,$E244,전산회선!$F$4:$F$1141,"&lt;"&amp;AF244)),"")</f>
        <v>3</v>
      </c>
      <c r="AI244" s="16" t="str" cm="1">
        <f t="array" ref="AI244">IF(AJ244="","",INDEX(전산회선!$E$4:$E$1141,_xlfn.AGGREGATE(15,6,ROW(전산회선!$E$4:$E$1141)-ROW(전산회선!$E$4)+1/((전산회선!$B$4:$B$1141=$E244)*(전산회선!$F$4:$F$1141=AJ244)),1)))</f>
        <v>GTV</v>
      </c>
      <c r="AJ244" s="16">
        <f>IFERROR(IF(_xlfn.MAXIFS(전산회선!$F$4:$F$1141,전산회선!$B$4:$B$1141,$E244,전산회선!$F$4:$F$1141,"&lt;"&amp;AH244)=0,"",_xlfn.MAXIFS(전산회선!$F$4:$F$1141,전산회선!$B$4:$B$1141,$E244,전산회선!$F$4:$F$1141,"&lt;"&amp;AH244)),"")</f>
        <v>2</v>
      </c>
      <c r="AK244" s="16" t="str" cm="1">
        <f t="array" ref="AK244">IF(AL244="","",INDEX(전산회선!$E$4:$E$1141,_xlfn.AGGREGATE(15,6,ROW(전산회선!$E$4:$E$1141)-ROW(전산회선!$E$4)+1/((전산회선!$B$4:$B$1141=$E244)*(전산회선!$F$4:$F$1141=AL244)),1)))</f>
        <v/>
      </c>
      <c r="AL244" s="16" t="str">
        <f>IFERROR(IF(_xlfn.MAXIFS(전산회선!$F$4:$F$1141,전산회선!$B$4:$B$1141,$E244,전산회선!$F$4:$F$1141,"&lt;"&amp;AJ244)=0,"",_xlfn.MAXIFS(전산회선!$F$4:$F$1141,전산회선!$B$4:$B$1141,$E244,전산회선!$F$4:$F$1141,"&lt;"&amp;AJ244)),"")</f>
        <v/>
      </c>
      <c r="AM244" s="16" t="str" cm="1">
        <f t="array" ref="AM244">IF(AN244="","",INDEX(전산회선!$E$4:$E$1141,_xlfn.AGGREGATE(15,6,ROW(전산회선!$E$4:$E$1141)-ROW(전산회선!$E$4)+1/((전산회선!$B$4:$B$1141=$E244)*(전산회선!$F$4:$F$1141=AN244)),1)))</f>
        <v/>
      </c>
      <c r="AN244" s="16" t="str">
        <f>IFERROR(IF(_xlfn.MAXIFS(전산회선!$F$4:$F$1141,전산회선!$B$4:$B$1141,$E244,전산회선!$F$4:$F$1141,"&lt;"&amp;AL244)=0,"",_xlfn.MAXIFS(전산회선!$F$4:$F$1141,전산회선!$B$4:$B$1141,$E244,전산회선!$F$4:$F$1141,"&lt;"&amp;AL244)),"")</f>
        <v/>
      </c>
      <c r="AO244" s="23">
        <v>323988</v>
      </c>
      <c r="AP244" s="23">
        <v>61625</v>
      </c>
      <c r="AQ244" s="23">
        <v>68772</v>
      </c>
      <c r="AR244" s="23">
        <v>149859</v>
      </c>
      <c r="AS244" s="23">
        <v>134631</v>
      </c>
      <c r="AT244" s="23">
        <v>134631</v>
      </c>
      <c r="AU244" s="23">
        <v>134631</v>
      </c>
      <c r="AV244" s="23">
        <v>134631</v>
      </c>
      <c r="AW244" s="23">
        <v>226343</v>
      </c>
      <c r="AX244" s="23">
        <v>136813</v>
      </c>
      <c r="AY244" s="23">
        <v>134364</v>
      </c>
      <c r="AZ244" s="23">
        <v>133541</v>
      </c>
      <c r="BA244" s="23">
        <v>147819.08333333334</v>
      </c>
      <c r="BB244" s="23">
        <f t="shared" si="21"/>
        <v>1773829</v>
      </c>
      <c r="BC244" s="23">
        <v>0</v>
      </c>
      <c r="BD244" s="23">
        <v>0</v>
      </c>
      <c r="BE244" s="23">
        <v>7147</v>
      </c>
      <c r="BF244" s="23">
        <v>55506</v>
      </c>
      <c r="BG244" s="23">
        <v>73006</v>
      </c>
      <c r="BH244" s="23">
        <v>73006</v>
      </c>
      <c r="BI244" s="23">
        <v>73006</v>
      </c>
      <c r="BJ244" s="23">
        <v>73006</v>
      </c>
      <c r="BK244" s="23">
        <v>109513</v>
      </c>
      <c r="BL244" s="23">
        <v>77093</v>
      </c>
      <c r="BM244" s="23">
        <v>77084</v>
      </c>
      <c r="BN244" s="23">
        <v>77006</v>
      </c>
      <c r="BO244" s="23">
        <v>57947.75</v>
      </c>
      <c r="BP244" s="23">
        <v>695373</v>
      </c>
      <c r="BQ244" s="17" t="str">
        <f>IFERROR(INDEX(피벗!$BL$5:$CH$5,1,MATCH($BR244,INDEX(피벗!$BL:$CH,MATCH($E244,피벗!$BJ:$BJ,0),0),0)),"")</f>
        <v>MeGA인터넷</v>
      </c>
      <c r="BR244" s="23">
        <f>IFERROR(LARGE(INDEX(피벗!$BL:$CH,MATCH(성장고객!$E244,피벗!$BJ:$BJ,0),0),1),"")</f>
        <v>369489</v>
      </c>
      <c r="BS244" s="27">
        <f t="shared" si="22"/>
        <v>0.20830023638129719</v>
      </c>
      <c r="BT244" s="17" t="str">
        <f>IFERROR(INDEX(피벗!$BL$5:$CH$5,1,MATCH($BU244,INDEX(피벗!$BL:$CH,MATCH($E244,피벗!$BJ:$BJ,0),0),0)),"")</f>
        <v>GTV</v>
      </c>
      <c r="BU244" s="23">
        <f>IFERROR(LARGE(INDEX(피벗!$BL:$CH,MATCH(성장고객!$E244,피벗!$BJ:$BJ,0),0),2),"")</f>
        <v>206567</v>
      </c>
      <c r="BV244" s="27">
        <f t="shared" si="23"/>
        <v>0.11645260056070794</v>
      </c>
      <c r="BW244" s="17" t="str">
        <f>IFERROR(INDEX(피벗!$BL$5:$CH$5,1,MATCH($BX244,INDEX(피벗!$BL:$CH,MATCH($E244,피벗!$BJ:$BJ,0),0),0)),"")</f>
        <v>기가지니 TV</v>
      </c>
      <c r="BX244" s="23">
        <f>IFERROR(LARGE(INDEX(피벗!$BL:$CH,MATCH(성장고객!$E244,피벗!$BJ:$BJ,0),0),3),"")</f>
        <v>52984</v>
      </c>
      <c r="BY244" s="27">
        <f t="shared" si="24"/>
        <v>2.9869846529738776E-2</v>
      </c>
      <c r="BZ244" s="17" t="str">
        <f>IFERROR(INDEX(피벗!$BL$5:$CH$5,1,MATCH($CA244,INDEX(피벗!$BL:$CH,MATCH($E244,피벗!$BJ:$BJ,0),0),0)),"")</f>
        <v>홈일반전화</v>
      </c>
      <c r="CA244" s="23">
        <f>IFERROR(LARGE(INDEX(피벗!$BL:$CH,MATCH(성장고객!$E244,피벗!$BJ:$BJ,0),0),4),"")</f>
        <v>48672</v>
      </c>
      <c r="CB244" s="27">
        <f t="shared" si="25"/>
        <v>2.7438947046192163E-2</v>
      </c>
      <c r="CC244" s="17" t="str">
        <f>IFERROR(INDEX(피벗!$BL$5:$CH$5,1,MATCH($CD244,INDEX(피벗!$BL:$CH,MATCH($E244,피벗!$BJ:$BJ,0),0),0)),"")</f>
        <v>인터넷부가</v>
      </c>
      <c r="CD244" s="23">
        <f>IFERROR(LARGE(INDEX(피벗!$BL:$CH,MATCH(성장고객!$E244,피벗!$BJ:$BJ,0),0),5),"")</f>
        <v>17661</v>
      </c>
      <c r="CE244" s="27">
        <f t="shared" si="26"/>
        <v>9.9564275925131448E-3</v>
      </c>
      <c r="CF244" s="23">
        <f>IFERROR(INDEX(피벗!$CI:$CI,MATCH($E244,피벗!$BJ:$BJ,0)),"")</f>
        <v>695373</v>
      </c>
      <c r="CG244" s="25">
        <f t="shared" si="27"/>
        <v>0.39201805811044921</v>
      </c>
      <c r="CH244" s="17" t="str">
        <f>IFERROR(INDEX(피벗!$EZ$5:$GE$5,1,MATCH($CI244,INDEX(피벗!$EZ:$GE,MATCH($E244,피벗!$EY:$EY,0),0),0)),"")</f>
        <v>MeGA인터넷</v>
      </c>
      <c r="CI244" s="23">
        <f>IFERROR(LARGE(INDEX(피벗!$EZ:$GE,MATCH(성장고객!$E244,피벗!$EY:$EY,0),0),1),"")</f>
        <v>625326</v>
      </c>
      <c r="CJ244" s="17" t="str">
        <f>IFERROR(INDEX(피벗!$EZ$5:$GE$5,1,MATCH($CK244,INDEX(피벗!$EZ:$GE,MATCH($E244,피벗!$EY:$EY,0),0),0)),"")</f>
        <v>홈일반전화</v>
      </c>
      <c r="CK244" s="23">
        <f>IFERROR(LARGE(INDEX(피벗!$EZ:$GE,MATCH(성장고객!$E244,피벗!$EY:$EY,0),0),2),"")</f>
        <v>555365</v>
      </c>
      <c r="CL244" s="17" t="str">
        <f>IFERROR(INDEX(피벗!$EZ$5:$GE$5,1,MATCH($CM244,INDEX(피벗!$EZ:$GE,MATCH($E244,피벗!$EY:$EY,0),0),0)),"")</f>
        <v>GTV</v>
      </c>
      <c r="CM244" s="23">
        <f>IFERROR(LARGE(INDEX(피벗!$EZ:$GE,MATCH(성장고객!$E244,피벗!$EY:$EY,0),0),3),"")</f>
        <v>416632</v>
      </c>
      <c r="CN244" s="17" t="str">
        <f>IFERROR(INDEX(피벗!$EZ$5:$GE$5,1,MATCH($CO244,INDEX(피벗!$EZ:$GE,MATCH($E244,피벗!$EY:$EY,0),0),0)),"")</f>
        <v>기가지니 TV</v>
      </c>
      <c r="CO244" s="23">
        <f>IFERROR(LARGE(INDEX(피벗!$EZ:$GE,MATCH(성장고객!$E244,피벗!$EY:$EY,0),0),4),"")</f>
        <v>112985</v>
      </c>
      <c r="CP244" s="17" t="str">
        <f>IFERROR(INDEX(피벗!$EZ$5:$GE$5,1,MATCH($CQ244,INDEX(피벗!$EZ:$GE,MATCH($E244,피벗!$EY:$EY,0),0),0)),"")</f>
        <v>기업메시징</v>
      </c>
      <c r="CQ244" s="23">
        <f>IFERROR(LARGE(INDEX(피벗!$EZ:$GE,MATCH(성장고객!$E244,피벗!$EY:$EY,0),0),5),"")</f>
        <v>33860</v>
      </c>
      <c r="CR244" s="23">
        <f>IFERROR(INDEX(피벗!$GF:$GF,MATCH($E244,피벗!$EY:$EY,0)),"")</f>
        <v>1773829</v>
      </c>
    </row>
    <row r="245" spans="1:96" x14ac:dyDescent="0.45">
      <c r="A245" s="20" t="s">
        <v>982</v>
      </c>
      <c r="B245" s="20" t="s">
        <v>26</v>
      </c>
      <c r="C245" s="20" t="s">
        <v>30</v>
      </c>
      <c r="D245" s="20" t="s">
        <v>1194</v>
      </c>
      <c r="E245" s="20" t="s">
        <v>332</v>
      </c>
      <c r="F245" s="21" t="s">
        <v>333</v>
      </c>
      <c r="G245" s="21" t="s">
        <v>257</v>
      </c>
      <c r="H245" s="21" t="s">
        <v>0</v>
      </c>
      <c r="I245" s="22" t="s">
        <v>334</v>
      </c>
      <c r="J245" s="22" t="s">
        <v>335</v>
      </c>
      <c r="K245" s="20" t="s">
        <v>25</v>
      </c>
      <c r="L245" s="20" t="s">
        <v>1316</v>
      </c>
      <c r="M245" s="20" t="s">
        <v>1311</v>
      </c>
      <c r="N245" s="20" t="s">
        <v>1317</v>
      </c>
      <c r="O245" s="21" t="s">
        <v>2649</v>
      </c>
      <c r="P245" s="21">
        <v>1</v>
      </c>
      <c r="Q245" s="21" t="s">
        <v>1635</v>
      </c>
      <c r="R245" s="21" t="s">
        <v>1320</v>
      </c>
      <c r="S245" s="21" t="s">
        <v>1321</v>
      </c>
      <c r="T245" s="21" t="s">
        <v>1316</v>
      </c>
      <c r="U245" s="21" t="s">
        <v>2391</v>
      </c>
      <c r="V245" s="21" t="s">
        <v>2650</v>
      </c>
      <c r="W245" s="20" t="s">
        <v>2651</v>
      </c>
      <c r="X245" s="21" t="s">
        <v>2652</v>
      </c>
      <c r="Y245" s="21" t="s">
        <v>2653</v>
      </c>
      <c r="Z245" s="21" t="s">
        <v>2654</v>
      </c>
      <c r="AA245" s="20">
        <v>306</v>
      </c>
      <c r="AB245" s="20" t="s">
        <v>1464</v>
      </c>
      <c r="AC245" s="21" t="s">
        <v>2289</v>
      </c>
      <c r="AD245" s="20" t="s">
        <v>1311</v>
      </c>
      <c r="AE245" s="16" t="str" cm="1">
        <f t="array" ref="AE245">IF(AF245="","",INDEX(전산회선!$E$4:$E$1141,_xlfn.AGGREGATE(15,6,ROW(전산회선!$E$4:$E$1141)-ROW(전산회선!$E$4)+1/((전산회선!$B$4:$B$1141=$E245)*(전산회선!$F$4:$F$1141=AF245)),1)))</f>
        <v/>
      </c>
      <c r="AF245" s="16" t="str">
        <f>IFERROR(IF(_xlfn.MAXIFS(전산회선!$F$4:$F$1141,전산회선!$B$4:$B$1141,$E245)=0,"",_xlfn.MAXIFS(전산회선!$F$4:$F$1141,전산회선!$B$4:$B$1141,$E245)),"")</f>
        <v/>
      </c>
      <c r="AG245" s="16" t="str" cm="1">
        <f t="array" ref="AG245">IF(AH245="","",INDEX(전산회선!$E$4:$E$1141,_xlfn.AGGREGATE(15,6,ROW(전산회선!$E$4:$E$1141)-ROW(전산회선!$E$4)+1/((전산회선!$B$4:$B$1141=$E245)*(전산회선!$F$4:$F$1141=AH245)),1)))</f>
        <v/>
      </c>
      <c r="AH245" s="16" t="str">
        <f>IFERROR(IF(_xlfn.MAXIFS(전산회선!$F$4:$F$1141,전산회선!$B$4:$B$1141,$E245,전산회선!$F$4:$F$1141,"&lt;"&amp;AF245)=0,"",_xlfn.MAXIFS(전산회선!$F$4:$F$1141,전산회선!$B$4:$B$1141,$E245,전산회선!$F$4:$F$1141,"&lt;"&amp;AF245)),"")</f>
        <v/>
      </c>
      <c r="AI245" s="16" t="str" cm="1">
        <f t="array" ref="AI245">IF(AJ245="","",INDEX(전산회선!$E$4:$E$1141,_xlfn.AGGREGATE(15,6,ROW(전산회선!$E$4:$E$1141)-ROW(전산회선!$E$4)+1/((전산회선!$B$4:$B$1141=$E245)*(전산회선!$F$4:$F$1141=AJ245)),1)))</f>
        <v/>
      </c>
      <c r="AJ245" s="16" t="str">
        <f>IFERROR(IF(_xlfn.MAXIFS(전산회선!$F$4:$F$1141,전산회선!$B$4:$B$1141,$E245,전산회선!$F$4:$F$1141,"&lt;"&amp;AH245)=0,"",_xlfn.MAXIFS(전산회선!$F$4:$F$1141,전산회선!$B$4:$B$1141,$E245,전산회선!$F$4:$F$1141,"&lt;"&amp;AH245)),"")</f>
        <v/>
      </c>
      <c r="AK245" s="16" t="str" cm="1">
        <f t="array" ref="AK245">IF(AL245="","",INDEX(전산회선!$E$4:$E$1141,_xlfn.AGGREGATE(15,6,ROW(전산회선!$E$4:$E$1141)-ROW(전산회선!$E$4)+1/((전산회선!$B$4:$B$1141=$E245)*(전산회선!$F$4:$F$1141=AL245)),1)))</f>
        <v/>
      </c>
      <c r="AL245" s="16" t="str">
        <f>IFERROR(IF(_xlfn.MAXIFS(전산회선!$F$4:$F$1141,전산회선!$B$4:$B$1141,$E245,전산회선!$F$4:$F$1141,"&lt;"&amp;AJ245)=0,"",_xlfn.MAXIFS(전산회선!$F$4:$F$1141,전산회선!$B$4:$B$1141,$E245,전산회선!$F$4:$F$1141,"&lt;"&amp;AJ245)),"")</f>
        <v/>
      </c>
      <c r="AM245" s="16" t="str" cm="1">
        <f t="array" ref="AM245">IF(AN245="","",INDEX(전산회선!$E$4:$E$1141,_xlfn.AGGREGATE(15,6,ROW(전산회선!$E$4:$E$1141)-ROW(전산회선!$E$4)+1/((전산회선!$B$4:$B$1141=$E245)*(전산회선!$F$4:$F$1141=AN245)),1)))</f>
        <v/>
      </c>
      <c r="AN245" s="16" t="str">
        <f>IFERROR(IF(_xlfn.MAXIFS(전산회선!$F$4:$F$1141,전산회선!$B$4:$B$1141,$E245,전산회선!$F$4:$F$1141,"&lt;"&amp;AL245)=0,"",_xlfn.MAXIFS(전산회선!$F$4:$F$1141,전산회선!$B$4:$B$1141,$E245,전산회선!$F$4:$F$1141,"&lt;"&amp;AL245)),"")</f>
        <v/>
      </c>
      <c r="AO245" s="23">
        <v>0</v>
      </c>
      <c r="AP245" s="23">
        <v>0</v>
      </c>
      <c r="AQ245" s="23">
        <v>0</v>
      </c>
      <c r="AR245" s="23">
        <v>0</v>
      </c>
      <c r="AS245" s="23">
        <v>0</v>
      </c>
      <c r="AT245" s="23">
        <v>0</v>
      </c>
      <c r="AU245" s="23">
        <v>0</v>
      </c>
      <c r="AV245" s="23">
        <v>0</v>
      </c>
      <c r="AW245" s="23">
        <v>0</v>
      </c>
      <c r="AX245" s="23">
        <v>0</v>
      </c>
      <c r="AY245" s="23">
        <v>0</v>
      </c>
      <c r="AZ245" s="23">
        <v>0</v>
      </c>
      <c r="BA245" s="23">
        <v>0</v>
      </c>
      <c r="BB245" s="23">
        <f t="shared" si="21"/>
        <v>0</v>
      </c>
      <c r="BC245" s="23">
        <v>0</v>
      </c>
      <c r="BD245" s="23">
        <v>0</v>
      </c>
      <c r="BE245" s="23">
        <v>0</v>
      </c>
      <c r="BF245" s="23">
        <v>0</v>
      </c>
      <c r="BG245" s="23">
        <v>0</v>
      </c>
      <c r="BH245" s="23">
        <v>0</v>
      </c>
      <c r="BI245" s="23">
        <v>0</v>
      </c>
      <c r="BJ245" s="23">
        <v>0</v>
      </c>
      <c r="BK245" s="23">
        <v>0</v>
      </c>
      <c r="BL245" s="23">
        <v>0</v>
      </c>
      <c r="BM245" s="23">
        <v>0</v>
      </c>
      <c r="BN245" s="23">
        <v>0</v>
      </c>
      <c r="BO245" s="23">
        <v>0</v>
      </c>
      <c r="BP245" s="23">
        <v>0</v>
      </c>
      <c r="BQ245" s="17" t="str">
        <f>IFERROR(INDEX(피벗!$BL$5:$CH$5,1,MATCH($BR245,INDEX(피벗!$BL:$CH,MATCH($E245,피벗!$BJ:$BJ,0),0),0)),"")</f>
        <v/>
      </c>
      <c r="BR245" s="23" t="str">
        <f>IFERROR(LARGE(INDEX(피벗!$BL:$CH,MATCH(성장고객!$E245,피벗!$BJ:$BJ,0),0),1),"")</f>
        <v/>
      </c>
      <c r="BS245" s="27" t="str">
        <f t="shared" si="22"/>
        <v/>
      </c>
      <c r="BT245" s="17" t="str">
        <f>IFERROR(INDEX(피벗!$BL$5:$CH$5,1,MATCH($BU245,INDEX(피벗!$BL:$CH,MATCH($E245,피벗!$BJ:$BJ,0),0),0)),"")</f>
        <v/>
      </c>
      <c r="BU245" s="23" t="str">
        <f>IFERROR(LARGE(INDEX(피벗!$BL:$CH,MATCH(성장고객!$E245,피벗!$BJ:$BJ,0),0),2),"")</f>
        <v/>
      </c>
      <c r="BV245" s="27" t="str">
        <f t="shared" si="23"/>
        <v/>
      </c>
      <c r="BW245" s="17" t="str">
        <f>IFERROR(INDEX(피벗!$BL$5:$CH$5,1,MATCH($BX245,INDEX(피벗!$BL:$CH,MATCH($E245,피벗!$BJ:$BJ,0),0),0)),"")</f>
        <v/>
      </c>
      <c r="BX245" s="23" t="str">
        <f>IFERROR(LARGE(INDEX(피벗!$BL:$CH,MATCH(성장고객!$E245,피벗!$BJ:$BJ,0),0),3),"")</f>
        <v/>
      </c>
      <c r="BY245" s="27" t="str">
        <f t="shared" si="24"/>
        <v/>
      </c>
      <c r="BZ245" s="17" t="str">
        <f>IFERROR(INDEX(피벗!$BL$5:$CH$5,1,MATCH($CA245,INDEX(피벗!$BL:$CH,MATCH($E245,피벗!$BJ:$BJ,0),0),0)),"")</f>
        <v/>
      </c>
      <c r="CA245" s="23" t="str">
        <f>IFERROR(LARGE(INDEX(피벗!$BL:$CH,MATCH(성장고객!$E245,피벗!$BJ:$BJ,0),0),4),"")</f>
        <v/>
      </c>
      <c r="CB245" s="27" t="str">
        <f t="shared" si="25"/>
        <v/>
      </c>
      <c r="CC245" s="17" t="str">
        <f>IFERROR(INDEX(피벗!$BL$5:$CH$5,1,MATCH($CD245,INDEX(피벗!$BL:$CH,MATCH($E245,피벗!$BJ:$BJ,0),0),0)),"")</f>
        <v/>
      </c>
      <c r="CD245" s="23" t="str">
        <f>IFERROR(LARGE(INDEX(피벗!$BL:$CH,MATCH(성장고객!$E245,피벗!$BJ:$BJ,0),0),5),"")</f>
        <v/>
      </c>
      <c r="CE245" s="27" t="str">
        <f t="shared" si="26"/>
        <v/>
      </c>
      <c r="CF245" s="23" t="str">
        <f>IFERROR(INDEX(피벗!$CI:$CI,MATCH($E245,피벗!$BJ:$BJ,0)),"")</f>
        <v/>
      </c>
      <c r="CG245" s="25" t="str">
        <f t="shared" si="27"/>
        <v/>
      </c>
      <c r="CH245" s="17" t="str">
        <f>IFERROR(INDEX(피벗!$EZ$5:$GE$5,1,MATCH($CI245,INDEX(피벗!$EZ:$GE,MATCH($E245,피벗!$EY:$EY,0),0),0)),"")</f>
        <v/>
      </c>
      <c r="CI245" s="23" t="str">
        <f>IFERROR(LARGE(INDEX(피벗!$EZ:$GE,MATCH(성장고객!$E245,피벗!$EY:$EY,0),0),1),"")</f>
        <v/>
      </c>
      <c r="CJ245" s="17" t="str">
        <f>IFERROR(INDEX(피벗!$EZ$5:$GE$5,1,MATCH($CK245,INDEX(피벗!$EZ:$GE,MATCH($E245,피벗!$EY:$EY,0),0),0)),"")</f>
        <v/>
      </c>
      <c r="CK245" s="23" t="str">
        <f>IFERROR(LARGE(INDEX(피벗!$EZ:$GE,MATCH(성장고객!$E245,피벗!$EY:$EY,0),0),2),"")</f>
        <v/>
      </c>
      <c r="CL245" s="17" t="str">
        <f>IFERROR(INDEX(피벗!$EZ$5:$GE$5,1,MATCH($CM245,INDEX(피벗!$EZ:$GE,MATCH($E245,피벗!$EY:$EY,0),0),0)),"")</f>
        <v/>
      </c>
      <c r="CM245" s="23" t="str">
        <f>IFERROR(LARGE(INDEX(피벗!$EZ:$GE,MATCH(성장고객!$E245,피벗!$EY:$EY,0),0),3),"")</f>
        <v/>
      </c>
      <c r="CN245" s="17" t="str">
        <f>IFERROR(INDEX(피벗!$EZ$5:$GE$5,1,MATCH($CO245,INDEX(피벗!$EZ:$GE,MATCH($E245,피벗!$EY:$EY,0),0),0)),"")</f>
        <v/>
      </c>
      <c r="CO245" s="23" t="str">
        <f>IFERROR(LARGE(INDEX(피벗!$EZ:$GE,MATCH(성장고객!$E245,피벗!$EY:$EY,0),0),4),"")</f>
        <v/>
      </c>
      <c r="CP245" s="17" t="str">
        <f>IFERROR(INDEX(피벗!$EZ$5:$GE$5,1,MATCH($CQ245,INDEX(피벗!$EZ:$GE,MATCH($E245,피벗!$EY:$EY,0),0),0)),"")</f>
        <v/>
      </c>
      <c r="CQ245" s="23" t="str">
        <f>IFERROR(LARGE(INDEX(피벗!$EZ:$GE,MATCH(성장고객!$E245,피벗!$EY:$EY,0),0),5),"")</f>
        <v/>
      </c>
      <c r="CR245" s="23" t="str">
        <f>IFERROR(INDEX(피벗!$GF:$GF,MATCH($E245,피벗!$EY:$EY,0)),"")</f>
        <v/>
      </c>
    </row>
    <row r="246" spans="1:96" x14ac:dyDescent="0.45">
      <c r="A246" s="20" t="s">
        <v>982</v>
      </c>
      <c r="B246" s="20" t="s">
        <v>26</v>
      </c>
      <c r="C246" s="20" t="s">
        <v>104</v>
      </c>
      <c r="D246" s="20" t="s">
        <v>1215</v>
      </c>
      <c r="E246" s="20" t="s">
        <v>646</v>
      </c>
      <c r="F246" s="21" t="s">
        <v>647</v>
      </c>
      <c r="G246" s="21" t="s">
        <v>1</v>
      </c>
      <c r="H246" s="21" t="s">
        <v>0</v>
      </c>
      <c r="I246" s="22" t="s">
        <v>648</v>
      </c>
      <c r="J246" s="22" t="s">
        <v>649</v>
      </c>
      <c r="K246" s="20" t="s">
        <v>0</v>
      </c>
      <c r="L246" s="20" t="s">
        <v>1316</v>
      </c>
      <c r="M246" s="20" t="s">
        <v>1433</v>
      </c>
      <c r="N246" s="20" t="s">
        <v>1317</v>
      </c>
      <c r="O246" s="21" t="s">
        <v>1642</v>
      </c>
      <c r="P246" s="21">
        <v>4</v>
      </c>
      <c r="Q246" s="21" t="s">
        <v>1347</v>
      </c>
      <c r="R246" s="21" t="s">
        <v>1320</v>
      </c>
      <c r="S246" s="21" t="s">
        <v>1321</v>
      </c>
      <c r="T246" s="21" t="s">
        <v>1316</v>
      </c>
      <c r="U246" s="21" t="s">
        <v>2644</v>
      </c>
      <c r="V246" s="21" t="s">
        <v>2645</v>
      </c>
      <c r="W246" s="20" t="s">
        <v>2646</v>
      </c>
      <c r="X246" s="21" t="s">
        <v>2647</v>
      </c>
      <c r="Y246" s="21" t="s">
        <v>2544</v>
      </c>
      <c r="Z246" s="21" t="s">
        <v>2648</v>
      </c>
      <c r="AA246" s="20">
        <v>17</v>
      </c>
      <c r="AB246" s="20" t="s">
        <v>1579</v>
      </c>
      <c r="AC246" s="21" t="s">
        <v>1440</v>
      </c>
      <c r="AD246" s="20" t="s">
        <v>1311</v>
      </c>
      <c r="AE246" s="16" t="str" cm="1">
        <f t="array" ref="AE246">IF(AF246="","",INDEX(전산회선!$E$4:$E$1141,_xlfn.AGGREGATE(15,6,ROW(전산회선!$E$4:$E$1141)-ROW(전산회선!$E$4)+1/((전산회선!$B$4:$B$1141=$E246)*(전산회선!$F$4:$F$1141=AF246)),1)))</f>
        <v>홈일반전화</v>
      </c>
      <c r="AF246" s="16">
        <f>IFERROR(IF(_xlfn.MAXIFS(전산회선!$F$4:$F$1141,전산회선!$B$4:$B$1141,$E246)=0,"",_xlfn.MAXIFS(전산회선!$F$4:$F$1141,전산회선!$B$4:$B$1141,$E246)),"")</f>
        <v>2</v>
      </c>
      <c r="AG246" s="16" t="str" cm="1">
        <f t="array" ref="AG246">IF(AH246="","",INDEX(전산회선!$E$4:$E$1141,_xlfn.AGGREGATE(15,6,ROW(전산회선!$E$4:$E$1141)-ROW(전산회선!$E$4)+1/((전산회선!$B$4:$B$1141=$E246)*(전산회선!$F$4:$F$1141=AH246)),1)))</f>
        <v>기업인터넷</v>
      </c>
      <c r="AH246" s="16">
        <f>IFERROR(IF(_xlfn.MAXIFS(전산회선!$F$4:$F$1141,전산회선!$B$4:$B$1141,$E246,전산회선!$F$4:$F$1141,"&lt;"&amp;AF246)=0,"",_xlfn.MAXIFS(전산회선!$F$4:$F$1141,전산회선!$B$4:$B$1141,$E246,전산회선!$F$4:$F$1141,"&lt;"&amp;AF246)),"")</f>
        <v>1</v>
      </c>
      <c r="AI246" s="16" t="str" cm="1">
        <f t="array" ref="AI246">IF(AJ246="","",INDEX(전산회선!$E$4:$E$1141,_xlfn.AGGREGATE(15,6,ROW(전산회선!$E$4:$E$1141)-ROW(전산회선!$E$4)+1/((전산회선!$B$4:$B$1141=$E246)*(전산회선!$F$4:$F$1141=AJ246)),1)))</f>
        <v/>
      </c>
      <c r="AJ246" s="16" t="str">
        <f>IFERROR(IF(_xlfn.MAXIFS(전산회선!$F$4:$F$1141,전산회선!$B$4:$B$1141,$E246,전산회선!$F$4:$F$1141,"&lt;"&amp;AH246)=0,"",_xlfn.MAXIFS(전산회선!$F$4:$F$1141,전산회선!$B$4:$B$1141,$E246,전산회선!$F$4:$F$1141,"&lt;"&amp;AH246)),"")</f>
        <v/>
      </c>
      <c r="AK246" s="16" t="str" cm="1">
        <f t="array" ref="AK246">IF(AL246="","",INDEX(전산회선!$E$4:$E$1141,_xlfn.AGGREGATE(15,6,ROW(전산회선!$E$4:$E$1141)-ROW(전산회선!$E$4)+1/((전산회선!$B$4:$B$1141=$E246)*(전산회선!$F$4:$F$1141=AL246)),1)))</f>
        <v/>
      </c>
      <c r="AL246" s="16" t="str">
        <f>IFERROR(IF(_xlfn.MAXIFS(전산회선!$F$4:$F$1141,전산회선!$B$4:$B$1141,$E246,전산회선!$F$4:$F$1141,"&lt;"&amp;AJ246)=0,"",_xlfn.MAXIFS(전산회선!$F$4:$F$1141,전산회선!$B$4:$B$1141,$E246,전산회선!$F$4:$F$1141,"&lt;"&amp;AJ246)),"")</f>
        <v/>
      </c>
      <c r="AM246" s="16" t="str" cm="1">
        <f t="array" ref="AM246">IF(AN246="","",INDEX(전산회선!$E$4:$E$1141,_xlfn.AGGREGATE(15,6,ROW(전산회선!$E$4:$E$1141)-ROW(전산회선!$E$4)+1/((전산회선!$B$4:$B$1141=$E246)*(전산회선!$F$4:$F$1141=AN246)),1)))</f>
        <v/>
      </c>
      <c r="AN246" s="16" t="str">
        <f>IFERROR(IF(_xlfn.MAXIFS(전산회선!$F$4:$F$1141,전산회선!$B$4:$B$1141,$E246,전산회선!$F$4:$F$1141,"&lt;"&amp;AL246)=0,"",_xlfn.MAXIFS(전산회선!$F$4:$F$1141,전산회선!$B$4:$B$1141,$E246,전산회선!$F$4:$F$1141,"&lt;"&amp;AL246)),"")</f>
        <v/>
      </c>
      <c r="AO246" s="23">
        <v>761977</v>
      </c>
      <c r="AP246" s="23">
        <v>682805</v>
      </c>
      <c r="AQ246" s="23">
        <v>682964</v>
      </c>
      <c r="AR246" s="23">
        <v>682699</v>
      </c>
      <c r="AS246" s="23">
        <v>682699</v>
      </c>
      <c r="AT246" s="23">
        <v>682660</v>
      </c>
      <c r="AU246" s="23">
        <v>682660</v>
      </c>
      <c r="AV246" s="23">
        <v>682699</v>
      </c>
      <c r="AW246" s="23">
        <v>682699</v>
      </c>
      <c r="AX246" s="23">
        <v>682699</v>
      </c>
      <c r="AY246" s="23">
        <v>682718</v>
      </c>
      <c r="AZ246" s="23">
        <v>683148</v>
      </c>
      <c r="BA246" s="23">
        <v>689368.91666666663</v>
      </c>
      <c r="BB246" s="23">
        <f t="shared" si="21"/>
        <v>8272427</v>
      </c>
      <c r="BC246" s="23">
        <v>0</v>
      </c>
      <c r="BD246" s="23">
        <v>0</v>
      </c>
      <c r="BE246" s="23">
        <v>0</v>
      </c>
      <c r="BF246" s="23">
        <v>0</v>
      </c>
      <c r="BG246" s="23">
        <v>0</v>
      </c>
      <c r="BH246" s="23">
        <v>0</v>
      </c>
      <c r="BI246" s="23">
        <v>0</v>
      </c>
      <c r="BJ246" s="23">
        <v>0</v>
      </c>
      <c r="BK246" s="23">
        <v>0</v>
      </c>
      <c r="BL246" s="23">
        <v>0</v>
      </c>
      <c r="BM246" s="23">
        <v>0</v>
      </c>
      <c r="BN246" s="23">
        <v>0</v>
      </c>
      <c r="BO246" s="23">
        <v>0</v>
      </c>
      <c r="BP246" s="23">
        <v>0</v>
      </c>
      <c r="BQ246" s="17" t="str">
        <f>IFERROR(INDEX(피벗!$BL$5:$CH$5,1,MATCH($BR246,INDEX(피벗!$BL:$CH,MATCH($E246,피벗!$BJ:$BJ,0),0),0)),"")</f>
        <v/>
      </c>
      <c r="BR246" s="23" t="str">
        <f>IFERROR(LARGE(INDEX(피벗!$BL:$CH,MATCH(성장고객!$E246,피벗!$BJ:$BJ,0),0),1),"")</f>
        <v/>
      </c>
      <c r="BS246" s="27" t="str">
        <f t="shared" si="22"/>
        <v/>
      </c>
      <c r="BT246" s="17" t="str">
        <f>IFERROR(INDEX(피벗!$BL$5:$CH$5,1,MATCH($BU246,INDEX(피벗!$BL:$CH,MATCH($E246,피벗!$BJ:$BJ,0),0),0)),"")</f>
        <v/>
      </c>
      <c r="BU246" s="23" t="str">
        <f>IFERROR(LARGE(INDEX(피벗!$BL:$CH,MATCH(성장고객!$E246,피벗!$BJ:$BJ,0),0),2),"")</f>
        <v/>
      </c>
      <c r="BV246" s="27" t="str">
        <f t="shared" si="23"/>
        <v/>
      </c>
      <c r="BW246" s="17" t="str">
        <f>IFERROR(INDEX(피벗!$BL$5:$CH$5,1,MATCH($BX246,INDEX(피벗!$BL:$CH,MATCH($E246,피벗!$BJ:$BJ,0),0),0)),"")</f>
        <v/>
      </c>
      <c r="BX246" s="23" t="str">
        <f>IFERROR(LARGE(INDEX(피벗!$BL:$CH,MATCH(성장고객!$E246,피벗!$BJ:$BJ,0),0),3),"")</f>
        <v/>
      </c>
      <c r="BY246" s="27" t="str">
        <f t="shared" si="24"/>
        <v/>
      </c>
      <c r="BZ246" s="17" t="str">
        <f>IFERROR(INDEX(피벗!$BL$5:$CH$5,1,MATCH($CA246,INDEX(피벗!$BL:$CH,MATCH($E246,피벗!$BJ:$BJ,0),0),0)),"")</f>
        <v/>
      </c>
      <c r="CA246" s="23" t="str">
        <f>IFERROR(LARGE(INDEX(피벗!$BL:$CH,MATCH(성장고객!$E246,피벗!$BJ:$BJ,0),0),4),"")</f>
        <v/>
      </c>
      <c r="CB246" s="27" t="str">
        <f t="shared" si="25"/>
        <v/>
      </c>
      <c r="CC246" s="17" t="str">
        <f>IFERROR(INDEX(피벗!$BL$5:$CH$5,1,MATCH($CD246,INDEX(피벗!$BL:$CH,MATCH($E246,피벗!$BJ:$BJ,0),0),0)),"")</f>
        <v/>
      </c>
      <c r="CD246" s="23" t="str">
        <f>IFERROR(LARGE(INDEX(피벗!$BL:$CH,MATCH(성장고객!$E246,피벗!$BJ:$BJ,0),0),5),"")</f>
        <v/>
      </c>
      <c r="CE246" s="27" t="str">
        <f t="shared" si="26"/>
        <v/>
      </c>
      <c r="CF246" s="23" t="str">
        <f>IFERROR(INDEX(피벗!$CI:$CI,MATCH($E246,피벗!$BJ:$BJ,0)),"")</f>
        <v/>
      </c>
      <c r="CG246" s="25" t="str">
        <f t="shared" si="27"/>
        <v/>
      </c>
      <c r="CH246" s="17" t="str">
        <f>IFERROR(INDEX(피벗!$EZ$5:$GE$5,1,MATCH($CI246,INDEX(피벗!$EZ:$GE,MATCH($E246,피벗!$EY:$EY,0),0),0)),"")</f>
        <v>기업인터넷</v>
      </c>
      <c r="CI246" s="23">
        <f>IFERROR(LARGE(INDEX(피벗!$EZ:$GE,MATCH(성장고객!$E246,피벗!$EY:$EY,0),0),1),"")</f>
        <v>6480000</v>
      </c>
      <c r="CJ246" s="17" t="str">
        <f>IFERROR(INDEX(피벗!$EZ$5:$GE$5,1,MATCH($CK246,INDEX(피벗!$EZ:$GE,MATCH($E246,피벗!$EY:$EY,0),0),0)),"")</f>
        <v>인터넷부가</v>
      </c>
      <c r="CK246" s="23">
        <f>IFERROR(LARGE(INDEX(피벗!$EZ:$GE,MATCH(성장고객!$E246,피벗!$EY:$EY,0),0),2),"")</f>
        <v>863942</v>
      </c>
      <c r="CL246" s="17" t="str">
        <f>IFERROR(INDEX(피벗!$EZ$5:$GE$5,1,MATCH($CM246,INDEX(피벗!$EZ:$GE,MATCH($E246,피벗!$EY:$EY,0),0),0)),"")</f>
        <v>10기가인터넷</v>
      </c>
      <c r="CM246" s="23">
        <f>IFERROR(LARGE(INDEX(피벗!$EZ:$GE,MATCH(성장고객!$E246,피벗!$EY:$EY,0),0),3),"")</f>
        <v>756000</v>
      </c>
      <c r="CN246" s="17" t="str">
        <f>IFERROR(INDEX(피벗!$EZ$5:$GE$5,1,MATCH($CO246,INDEX(피벗!$EZ:$GE,MATCH($E246,피벗!$EY:$EY,0),0),0)),"")</f>
        <v>홈일반전화</v>
      </c>
      <c r="CO246" s="23">
        <f>IFERROR(LARGE(INDEX(피벗!$EZ:$GE,MATCH(성장고객!$E246,피벗!$EY:$EY,0),0),4),"")</f>
        <v>147646</v>
      </c>
      <c r="CP246" s="17" t="str">
        <f>IFERROR(INDEX(피벗!$EZ$5:$GE$5,1,MATCH($CQ246,INDEX(피벗!$EZ:$GE,MATCH($E246,피벗!$EY:$EY,0),0),0)),"")</f>
        <v>GiGA인터넷</v>
      </c>
      <c r="CQ246" s="23">
        <f>IFERROR(LARGE(INDEX(피벗!$EZ:$GE,MATCH(성장고객!$E246,피벗!$EY:$EY,0),0),5),"")</f>
        <v>24839</v>
      </c>
      <c r="CR246" s="23">
        <f>IFERROR(INDEX(피벗!$GF:$GF,MATCH($E246,피벗!$EY:$EY,0)),"")</f>
        <v>8272427</v>
      </c>
    </row>
    <row r="247" spans="1:96" x14ac:dyDescent="0.45">
      <c r="A247" s="20" t="s">
        <v>982</v>
      </c>
      <c r="B247" s="20" t="s">
        <v>26</v>
      </c>
      <c r="C247" s="20" t="s">
        <v>104</v>
      </c>
      <c r="D247" s="20" t="s">
        <v>1215</v>
      </c>
      <c r="E247" s="20" t="s">
        <v>658</v>
      </c>
      <c r="F247" s="21" t="s">
        <v>659</v>
      </c>
      <c r="G247" s="21" t="s">
        <v>1</v>
      </c>
      <c r="H247" s="21" t="s">
        <v>0</v>
      </c>
      <c r="I247" s="22" t="s">
        <v>660</v>
      </c>
      <c r="J247" s="22" t="s">
        <v>661</v>
      </c>
      <c r="K247" s="20" t="s">
        <v>0</v>
      </c>
      <c r="L247" s="20" t="s">
        <v>1316</v>
      </c>
      <c r="M247" s="20" t="s">
        <v>1755</v>
      </c>
      <c r="N247" s="20" t="s">
        <v>1336</v>
      </c>
      <c r="O247" s="21" t="s">
        <v>2637</v>
      </c>
      <c r="P247" s="21">
        <v>3</v>
      </c>
      <c r="Q247" s="21" t="s">
        <v>1392</v>
      </c>
      <c r="R247" s="21" t="s">
        <v>1320</v>
      </c>
      <c r="S247" s="21" t="s">
        <v>1321</v>
      </c>
      <c r="T247" s="21" t="s">
        <v>1316</v>
      </c>
      <c r="U247" s="21" t="s">
        <v>2638</v>
      </c>
      <c r="V247" s="21" t="s">
        <v>2639</v>
      </c>
      <c r="W247" s="20" t="s">
        <v>2640</v>
      </c>
      <c r="X247" s="21" t="s">
        <v>2641</v>
      </c>
      <c r="Y247" s="21" t="s">
        <v>2642</v>
      </c>
      <c r="Z247" s="21" t="s">
        <v>2643</v>
      </c>
      <c r="AA247" s="20">
        <v>99</v>
      </c>
      <c r="AB247" s="20" t="s">
        <v>1354</v>
      </c>
      <c r="AC247" s="21" t="s">
        <v>2289</v>
      </c>
      <c r="AD247" s="20" t="s">
        <v>1311</v>
      </c>
      <c r="AE247" s="16" t="str" cm="1">
        <f t="array" ref="AE247">IF(AF247="","",INDEX(전산회선!$E$4:$E$1141,_xlfn.AGGREGATE(15,6,ROW(전산회선!$E$4:$E$1141)-ROW(전산회선!$E$4)+1/((전산회선!$B$4:$B$1141=$E247)*(전산회선!$F$4:$F$1141=AF247)),1)))</f>
        <v>기업인터넷</v>
      </c>
      <c r="AF247" s="16">
        <f>IFERROR(IF(_xlfn.MAXIFS(전산회선!$F$4:$F$1141,전산회선!$B$4:$B$1141,$E247)=0,"",_xlfn.MAXIFS(전산회선!$F$4:$F$1141,전산회선!$B$4:$B$1141,$E247)),"")</f>
        <v>1</v>
      </c>
      <c r="AG247" s="16" t="str" cm="1">
        <f t="array" ref="AG247">IF(AH247="","",INDEX(전산회선!$E$4:$E$1141,_xlfn.AGGREGATE(15,6,ROW(전산회선!$E$4:$E$1141)-ROW(전산회선!$E$4)+1/((전산회선!$B$4:$B$1141=$E247)*(전산회선!$F$4:$F$1141=AH247)),1)))</f>
        <v/>
      </c>
      <c r="AH247" s="16" t="str">
        <f>IFERROR(IF(_xlfn.MAXIFS(전산회선!$F$4:$F$1141,전산회선!$B$4:$B$1141,$E247,전산회선!$F$4:$F$1141,"&lt;"&amp;AF247)=0,"",_xlfn.MAXIFS(전산회선!$F$4:$F$1141,전산회선!$B$4:$B$1141,$E247,전산회선!$F$4:$F$1141,"&lt;"&amp;AF247)),"")</f>
        <v/>
      </c>
      <c r="AI247" s="16" t="str" cm="1">
        <f t="array" ref="AI247">IF(AJ247="","",INDEX(전산회선!$E$4:$E$1141,_xlfn.AGGREGATE(15,6,ROW(전산회선!$E$4:$E$1141)-ROW(전산회선!$E$4)+1/((전산회선!$B$4:$B$1141=$E247)*(전산회선!$F$4:$F$1141=AJ247)),1)))</f>
        <v/>
      </c>
      <c r="AJ247" s="16" t="str">
        <f>IFERROR(IF(_xlfn.MAXIFS(전산회선!$F$4:$F$1141,전산회선!$B$4:$B$1141,$E247,전산회선!$F$4:$F$1141,"&lt;"&amp;AH247)=0,"",_xlfn.MAXIFS(전산회선!$F$4:$F$1141,전산회선!$B$4:$B$1141,$E247,전산회선!$F$4:$F$1141,"&lt;"&amp;AH247)),"")</f>
        <v/>
      </c>
      <c r="AK247" s="16" t="str" cm="1">
        <f t="array" ref="AK247">IF(AL247="","",INDEX(전산회선!$E$4:$E$1141,_xlfn.AGGREGATE(15,6,ROW(전산회선!$E$4:$E$1141)-ROW(전산회선!$E$4)+1/((전산회선!$B$4:$B$1141=$E247)*(전산회선!$F$4:$F$1141=AL247)),1)))</f>
        <v/>
      </c>
      <c r="AL247" s="16" t="str">
        <f>IFERROR(IF(_xlfn.MAXIFS(전산회선!$F$4:$F$1141,전산회선!$B$4:$B$1141,$E247,전산회선!$F$4:$F$1141,"&lt;"&amp;AJ247)=0,"",_xlfn.MAXIFS(전산회선!$F$4:$F$1141,전산회선!$B$4:$B$1141,$E247,전산회선!$F$4:$F$1141,"&lt;"&amp;AJ247)),"")</f>
        <v/>
      </c>
      <c r="AM247" s="16" t="str" cm="1">
        <f t="array" ref="AM247">IF(AN247="","",INDEX(전산회선!$E$4:$E$1141,_xlfn.AGGREGATE(15,6,ROW(전산회선!$E$4:$E$1141)-ROW(전산회선!$E$4)+1/((전산회선!$B$4:$B$1141=$E247)*(전산회선!$F$4:$F$1141=AN247)),1)))</f>
        <v/>
      </c>
      <c r="AN247" s="16" t="str">
        <f>IFERROR(IF(_xlfn.MAXIFS(전산회선!$F$4:$F$1141,전산회선!$B$4:$B$1141,$E247,전산회선!$F$4:$F$1141,"&lt;"&amp;AL247)=0,"",_xlfn.MAXIFS(전산회선!$F$4:$F$1141,전산회선!$B$4:$B$1141,$E247,전산회선!$F$4:$F$1141,"&lt;"&amp;AL247)),"")</f>
        <v/>
      </c>
      <c r="AO247" s="23">
        <v>681880</v>
      </c>
      <c r="AP247" s="23">
        <v>681880</v>
      </c>
      <c r="AQ247" s="23">
        <v>681880</v>
      </c>
      <c r="AR247" s="23">
        <v>681880</v>
      </c>
      <c r="AS247" s="23">
        <v>681880</v>
      </c>
      <c r="AT247" s="23">
        <v>681970</v>
      </c>
      <c r="AU247" s="23">
        <v>681970</v>
      </c>
      <c r="AV247" s="23">
        <v>681970</v>
      </c>
      <c r="AW247" s="23">
        <v>681970</v>
      </c>
      <c r="AX247" s="23">
        <v>681970</v>
      </c>
      <c r="AY247" s="23">
        <v>675000</v>
      </c>
      <c r="AZ247" s="23">
        <v>675000</v>
      </c>
      <c r="BA247" s="23">
        <v>680770.83333333337</v>
      </c>
      <c r="BB247" s="23">
        <f t="shared" si="21"/>
        <v>8169250</v>
      </c>
      <c r="BC247" s="23">
        <v>0</v>
      </c>
      <c r="BD247" s="23">
        <v>0</v>
      </c>
      <c r="BE247" s="23">
        <v>0</v>
      </c>
      <c r="BF247" s="23">
        <v>0</v>
      </c>
      <c r="BG247" s="23">
        <v>0</v>
      </c>
      <c r="BH247" s="23">
        <v>0</v>
      </c>
      <c r="BI247" s="23">
        <v>0</v>
      </c>
      <c r="BJ247" s="23">
        <v>0</v>
      </c>
      <c r="BK247" s="23">
        <v>0</v>
      </c>
      <c r="BL247" s="23">
        <v>0</v>
      </c>
      <c r="BM247" s="23">
        <v>0</v>
      </c>
      <c r="BN247" s="23">
        <v>0</v>
      </c>
      <c r="BO247" s="23">
        <v>0</v>
      </c>
      <c r="BP247" s="23">
        <v>0</v>
      </c>
      <c r="BQ247" s="17" t="str">
        <f>IFERROR(INDEX(피벗!$BL$5:$CH$5,1,MATCH($BR247,INDEX(피벗!$BL:$CH,MATCH($E247,피벗!$BJ:$BJ,0),0),0)),"")</f>
        <v/>
      </c>
      <c r="BR247" s="23" t="str">
        <f>IFERROR(LARGE(INDEX(피벗!$BL:$CH,MATCH(성장고객!$E247,피벗!$BJ:$BJ,0),0),1),"")</f>
        <v/>
      </c>
      <c r="BS247" s="27" t="str">
        <f t="shared" si="22"/>
        <v/>
      </c>
      <c r="BT247" s="17" t="str">
        <f>IFERROR(INDEX(피벗!$BL$5:$CH$5,1,MATCH($BU247,INDEX(피벗!$BL:$CH,MATCH($E247,피벗!$BJ:$BJ,0),0),0)),"")</f>
        <v/>
      </c>
      <c r="BU247" s="23" t="str">
        <f>IFERROR(LARGE(INDEX(피벗!$BL:$CH,MATCH(성장고객!$E247,피벗!$BJ:$BJ,0),0),2),"")</f>
        <v/>
      </c>
      <c r="BV247" s="27" t="str">
        <f t="shared" si="23"/>
        <v/>
      </c>
      <c r="BW247" s="17" t="str">
        <f>IFERROR(INDEX(피벗!$BL$5:$CH$5,1,MATCH($BX247,INDEX(피벗!$BL:$CH,MATCH($E247,피벗!$BJ:$BJ,0),0),0)),"")</f>
        <v/>
      </c>
      <c r="BX247" s="23" t="str">
        <f>IFERROR(LARGE(INDEX(피벗!$BL:$CH,MATCH(성장고객!$E247,피벗!$BJ:$BJ,0),0),3),"")</f>
        <v/>
      </c>
      <c r="BY247" s="27" t="str">
        <f t="shared" si="24"/>
        <v/>
      </c>
      <c r="BZ247" s="17" t="str">
        <f>IFERROR(INDEX(피벗!$BL$5:$CH$5,1,MATCH($CA247,INDEX(피벗!$BL:$CH,MATCH($E247,피벗!$BJ:$BJ,0),0),0)),"")</f>
        <v/>
      </c>
      <c r="CA247" s="23" t="str">
        <f>IFERROR(LARGE(INDEX(피벗!$BL:$CH,MATCH(성장고객!$E247,피벗!$BJ:$BJ,0),0),4),"")</f>
        <v/>
      </c>
      <c r="CB247" s="27" t="str">
        <f t="shared" si="25"/>
        <v/>
      </c>
      <c r="CC247" s="17" t="str">
        <f>IFERROR(INDEX(피벗!$BL$5:$CH$5,1,MATCH($CD247,INDEX(피벗!$BL:$CH,MATCH($E247,피벗!$BJ:$BJ,0),0),0)),"")</f>
        <v/>
      </c>
      <c r="CD247" s="23" t="str">
        <f>IFERROR(LARGE(INDEX(피벗!$BL:$CH,MATCH(성장고객!$E247,피벗!$BJ:$BJ,0),0),5),"")</f>
        <v/>
      </c>
      <c r="CE247" s="27" t="str">
        <f t="shared" si="26"/>
        <v/>
      </c>
      <c r="CF247" s="23" t="str">
        <f>IFERROR(INDEX(피벗!$CI:$CI,MATCH($E247,피벗!$BJ:$BJ,0)),"")</f>
        <v/>
      </c>
      <c r="CG247" s="25" t="str">
        <f t="shared" si="27"/>
        <v/>
      </c>
      <c r="CH247" s="17" t="str">
        <f>IFERROR(INDEX(피벗!$EZ$5:$GE$5,1,MATCH($CI247,INDEX(피벗!$EZ:$GE,MATCH($E247,피벗!$EY:$EY,0),0),0)),"")</f>
        <v>기업인터넷</v>
      </c>
      <c r="CI247" s="23">
        <f>IFERROR(LARGE(INDEX(피벗!$EZ:$GE,MATCH(성장고객!$E247,피벗!$EY:$EY,0),0),1),"")</f>
        <v>6960000</v>
      </c>
      <c r="CJ247" s="17" t="str">
        <f>IFERROR(INDEX(피벗!$EZ$5:$GE$5,1,MATCH($CK247,INDEX(피벗!$EZ:$GE,MATCH($E247,피벗!$EY:$EY,0),0),0)),"")</f>
        <v>인터넷부가</v>
      </c>
      <c r="CK247" s="23">
        <f>IFERROR(LARGE(INDEX(피벗!$EZ:$GE,MATCH(성장고객!$E247,피벗!$EY:$EY,0),0),2),"")</f>
        <v>600000</v>
      </c>
      <c r="CL247" s="17" t="str">
        <f>IFERROR(INDEX(피벗!$EZ$5:$GE$5,1,MATCH($CM247,INDEX(피벗!$EZ:$GE,MATCH($E247,피벗!$EY:$EY,0),0),0)),"")</f>
        <v>GiGA인터넷</v>
      </c>
      <c r="CM247" s="23">
        <f>IFERROR(LARGE(INDEX(피벗!$EZ:$GE,MATCH(성장고객!$E247,피벗!$EY:$EY,0),0),3),"")</f>
        <v>540000</v>
      </c>
      <c r="CN247" s="17" t="str">
        <f>IFERROR(INDEX(피벗!$EZ$5:$GE$5,1,MATCH($CO247,INDEX(피벗!$EZ:$GE,MATCH($E247,피벗!$EY:$EY,0),0),0)),"")</f>
        <v>기업메시징</v>
      </c>
      <c r="CO247" s="23">
        <f>IFERROR(LARGE(INDEX(피벗!$EZ:$GE,MATCH(성장고객!$E247,피벗!$EY:$EY,0),0),4),"")</f>
        <v>69250</v>
      </c>
      <c r="CP247" s="17" t="str">
        <f>IFERROR(INDEX(피벗!$EZ$5:$GE$5,1,MATCH($CQ247,INDEX(피벗!$EZ:$GE,MATCH($E247,피벗!$EY:$EY,0),0),0)),"")</f>
        <v/>
      </c>
      <c r="CQ247" s="23" t="str">
        <f>IFERROR(LARGE(INDEX(피벗!$EZ:$GE,MATCH(성장고객!$E247,피벗!$EY:$EY,0),0),5),"")</f>
        <v/>
      </c>
      <c r="CR247" s="23">
        <f>IFERROR(INDEX(피벗!$GF:$GF,MATCH($E247,피벗!$EY:$EY,0)),"")</f>
        <v>8169250</v>
      </c>
    </row>
    <row r="248" spans="1:96" x14ac:dyDescent="0.45">
      <c r="A248" s="20" t="s">
        <v>982</v>
      </c>
      <c r="B248" s="20" t="s">
        <v>26</v>
      </c>
      <c r="C248" s="20" t="s">
        <v>104</v>
      </c>
      <c r="D248" s="20" t="s">
        <v>1218</v>
      </c>
      <c r="E248" s="20" t="s">
        <v>388</v>
      </c>
      <c r="F248" s="21" t="s">
        <v>389</v>
      </c>
      <c r="G248" s="21" t="s">
        <v>1</v>
      </c>
      <c r="H248" s="21" t="s">
        <v>0</v>
      </c>
      <c r="I248" s="22" t="s">
        <v>390</v>
      </c>
      <c r="J248" s="22" t="s">
        <v>391</v>
      </c>
      <c r="K248" s="20" t="s">
        <v>0</v>
      </c>
      <c r="L248" s="20" t="s">
        <v>1316</v>
      </c>
      <c r="M248" s="20" t="s">
        <v>1311</v>
      </c>
      <c r="N248" s="20" t="s">
        <v>1317</v>
      </c>
      <c r="O248" s="21" t="s">
        <v>2614</v>
      </c>
      <c r="P248" s="21">
        <v>42</v>
      </c>
      <c r="Q248" s="21" t="s">
        <v>1392</v>
      </c>
      <c r="R248" s="21" t="s">
        <v>1320</v>
      </c>
      <c r="S248" s="21" t="s">
        <v>1321</v>
      </c>
      <c r="T248" s="21" t="s">
        <v>1316</v>
      </c>
      <c r="U248" s="21" t="s">
        <v>2424</v>
      </c>
      <c r="V248" s="21" t="s">
        <v>2631</v>
      </c>
      <c r="W248" s="20" t="s">
        <v>2632</v>
      </c>
      <c r="X248" s="21" t="s">
        <v>2633</v>
      </c>
      <c r="Y248" s="21" t="s">
        <v>2634</v>
      </c>
      <c r="Z248" s="21" t="s">
        <v>2635</v>
      </c>
      <c r="AA248" s="20">
        <v>6</v>
      </c>
      <c r="AB248" s="20" t="s">
        <v>1328</v>
      </c>
      <c r="AC248" s="21" t="s">
        <v>2636</v>
      </c>
      <c r="AD248" s="20" t="s">
        <v>1311</v>
      </c>
      <c r="AE248" s="16" t="str" cm="1">
        <f t="array" ref="AE248">IF(AF248="","",INDEX(전산회선!$E$4:$E$1141,_xlfn.AGGREGATE(15,6,ROW(전산회선!$E$4:$E$1141)-ROW(전산회선!$E$4)+1/((전산회선!$B$4:$B$1141=$E248)*(전산회선!$F$4:$F$1141=AF248)),1)))</f>
        <v>기업인터넷전화</v>
      </c>
      <c r="AF248" s="16">
        <f>IFERROR(IF(_xlfn.MAXIFS(전산회선!$F$4:$F$1141,전산회선!$B$4:$B$1141,$E248)=0,"",_xlfn.MAXIFS(전산회선!$F$4:$F$1141,전산회선!$B$4:$B$1141,$E248)),"")</f>
        <v>32</v>
      </c>
      <c r="AG248" s="16" t="str" cm="1">
        <f t="array" ref="AG248">IF(AH248="","",INDEX(전산회선!$E$4:$E$1141,_xlfn.AGGREGATE(15,6,ROW(전산회선!$E$4:$E$1141)-ROW(전산회선!$E$4)+1/((전산회선!$B$4:$B$1141=$E248)*(전산회선!$F$4:$F$1141=AH248)),1)))</f>
        <v>기업인터넷</v>
      </c>
      <c r="AH248" s="16">
        <f>IFERROR(IF(_xlfn.MAXIFS(전산회선!$F$4:$F$1141,전산회선!$B$4:$B$1141,$E248,전산회선!$F$4:$F$1141,"&lt;"&amp;AF248)=0,"",_xlfn.MAXIFS(전산회선!$F$4:$F$1141,전산회선!$B$4:$B$1141,$E248,전산회선!$F$4:$F$1141,"&lt;"&amp;AF248)),"")</f>
        <v>4</v>
      </c>
      <c r="AI248" s="16" t="str" cm="1">
        <f t="array" ref="AI248">IF(AJ248="","",INDEX(전산회선!$E$4:$E$1141,_xlfn.AGGREGATE(15,6,ROW(전산회선!$E$4:$E$1141)-ROW(전산회선!$E$4)+1/((전산회선!$B$4:$B$1141=$E248)*(전산회선!$F$4:$F$1141=AJ248)),1)))</f>
        <v>홈일반전화</v>
      </c>
      <c r="AJ248" s="16">
        <f>IFERROR(IF(_xlfn.MAXIFS(전산회선!$F$4:$F$1141,전산회선!$B$4:$B$1141,$E248,전산회선!$F$4:$F$1141,"&lt;"&amp;AH248)=0,"",_xlfn.MAXIFS(전산회선!$F$4:$F$1141,전산회선!$B$4:$B$1141,$E248,전산회선!$F$4:$F$1141,"&lt;"&amp;AH248)),"")</f>
        <v>2</v>
      </c>
      <c r="AK248" s="16" t="str" cm="1">
        <f t="array" ref="AK248">IF(AL248="","",INDEX(전산회선!$E$4:$E$1141,_xlfn.AGGREGATE(15,6,ROW(전산회선!$E$4:$E$1141)-ROW(전산회선!$E$4)+1/((전산회선!$B$4:$B$1141=$E248)*(전산회선!$F$4:$F$1141=AL248)),1)))</f>
        <v>GiGA인터넷</v>
      </c>
      <c r="AL248" s="16">
        <f>IFERROR(IF(_xlfn.MAXIFS(전산회선!$F$4:$F$1141,전산회선!$B$4:$B$1141,$E248,전산회선!$F$4:$F$1141,"&lt;"&amp;AJ248)=0,"",_xlfn.MAXIFS(전산회선!$F$4:$F$1141,전산회선!$B$4:$B$1141,$E248,전산회선!$F$4:$F$1141,"&lt;"&amp;AJ248)),"")</f>
        <v>1</v>
      </c>
      <c r="AM248" s="16" t="str" cm="1">
        <f t="array" ref="AM248">IF(AN248="","",INDEX(전산회선!$E$4:$E$1141,_xlfn.AGGREGATE(15,6,ROW(전산회선!$E$4:$E$1141)-ROW(전산회선!$E$4)+1/((전산회선!$B$4:$B$1141=$E248)*(전산회선!$F$4:$F$1141=AN248)),1)))</f>
        <v/>
      </c>
      <c r="AN248" s="16" t="str">
        <f>IFERROR(IF(_xlfn.MAXIFS(전산회선!$F$4:$F$1141,전산회선!$B$4:$B$1141,$E248,전산회선!$F$4:$F$1141,"&lt;"&amp;AL248)=0,"",_xlfn.MAXIFS(전산회선!$F$4:$F$1141,전산회선!$B$4:$B$1141,$E248,전산회선!$F$4:$F$1141,"&lt;"&amp;AL248)),"")</f>
        <v/>
      </c>
      <c r="AO248" s="23">
        <v>681453</v>
      </c>
      <c r="AP248" s="23">
        <v>686335</v>
      </c>
      <c r="AQ248" s="23">
        <v>686123</v>
      </c>
      <c r="AR248" s="23">
        <v>685949</v>
      </c>
      <c r="AS248" s="23">
        <v>691318</v>
      </c>
      <c r="AT248" s="23">
        <v>685764</v>
      </c>
      <c r="AU248" s="23">
        <v>746853</v>
      </c>
      <c r="AV248" s="23">
        <v>726585</v>
      </c>
      <c r="AW248" s="23">
        <v>784201</v>
      </c>
      <c r="AX248" s="23">
        <v>713719</v>
      </c>
      <c r="AY248" s="23">
        <v>724671</v>
      </c>
      <c r="AZ248" s="23">
        <v>753537</v>
      </c>
      <c r="BA248" s="23">
        <v>713875.66666666663</v>
      </c>
      <c r="BB248" s="23">
        <f t="shared" si="21"/>
        <v>8566508</v>
      </c>
      <c r="BC248" s="23">
        <v>0</v>
      </c>
      <c r="BD248" s="23">
        <v>0</v>
      </c>
      <c r="BE248" s="23">
        <v>0</v>
      </c>
      <c r="BF248" s="23">
        <v>0</v>
      </c>
      <c r="BG248" s="23">
        <v>0</v>
      </c>
      <c r="BH248" s="23">
        <v>0</v>
      </c>
      <c r="BI248" s="23">
        <v>0</v>
      </c>
      <c r="BJ248" s="23">
        <v>0</v>
      </c>
      <c r="BK248" s="23">
        <v>0</v>
      </c>
      <c r="BL248" s="23">
        <v>0</v>
      </c>
      <c r="BM248" s="23">
        <v>0</v>
      </c>
      <c r="BN248" s="23">
        <v>25113</v>
      </c>
      <c r="BO248" s="23">
        <v>2092.75</v>
      </c>
      <c r="BP248" s="23">
        <v>25113</v>
      </c>
      <c r="BQ248" s="17" t="str">
        <f>IFERROR(INDEX(피벗!$BL$5:$CH$5,1,MATCH($BR248,INDEX(피벗!$BL:$CH,MATCH($E248,피벗!$BJ:$BJ,0),0),0)),"")</f>
        <v>GiGA인터넷</v>
      </c>
      <c r="BR248" s="23">
        <f>IFERROR(LARGE(INDEX(피벗!$BL:$CH,MATCH(성장고객!$E248,피벗!$BJ:$BJ,0),0),1),"")</f>
        <v>23241</v>
      </c>
      <c r="BS248" s="27">
        <f t="shared" si="22"/>
        <v>2.7130074471418226E-3</v>
      </c>
      <c r="BT248" s="17" t="str">
        <f>IFERROR(INDEX(피벗!$BL$5:$CH$5,1,MATCH($BU248,INDEX(피벗!$BL:$CH,MATCH($E248,피벗!$BJ:$BJ,0),0),0)),"")</f>
        <v>인터넷부가</v>
      </c>
      <c r="BU248" s="23">
        <f>IFERROR(LARGE(INDEX(피벗!$BL:$CH,MATCH(성장고객!$E248,피벗!$BJ:$BJ,0),0),2),"")</f>
        <v>1872</v>
      </c>
      <c r="BV248" s="27">
        <f t="shared" si="23"/>
        <v>2.1852544817561602E-4</v>
      </c>
      <c r="BW248" s="17" t="str">
        <f>IFERROR(INDEX(피벗!$BL$5:$CH$5,1,MATCH($BX248,INDEX(피벗!$BL:$CH,MATCH($E248,피벗!$BJ:$BJ,0),0),0)),"")</f>
        <v/>
      </c>
      <c r="BX248" s="23" t="str">
        <f>IFERROR(LARGE(INDEX(피벗!$BL:$CH,MATCH(성장고객!$E248,피벗!$BJ:$BJ,0),0),3),"")</f>
        <v/>
      </c>
      <c r="BY248" s="27" t="str">
        <f t="shared" si="24"/>
        <v/>
      </c>
      <c r="BZ248" s="17" t="str">
        <f>IFERROR(INDEX(피벗!$BL$5:$CH$5,1,MATCH($CA248,INDEX(피벗!$BL:$CH,MATCH($E248,피벗!$BJ:$BJ,0),0),0)),"")</f>
        <v/>
      </c>
      <c r="CA248" s="23" t="str">
        <f>IFERROR(LARGE(INDEX(피벗!$BL:$CH,MATCH(성장고객!$E248,피벗!$BJ:$BJ,0),0),4),"")</f>
        <v/>
      </c>
      <c r="CB248" s="27" t="str">
        <f t="shared" si="25"/>
        <v/>
      </c>
      <c r="CC248" s="17" t="str">
        <f>IFERROR(INDEX(피벗!$BL$5:$CH$5,1,MATCH($CD248,INDEX(피벗!$BL:$CH,MATCH($E248,피벗!$BJ:$BJ,0),0),0)),"")</f>
        <v/>
      </c>
      <c r="CD248" s="23" t="str">
        <f>IFERROR(LARGE(INDEX(피벗!$BL:$CH,MATCH(성장고객!$E248,피벗!$BJ:$BJ,0),0),5),"")</f>
        <v/>
      </c>
      <c r="CE248" s="27" t="str">
        <f t="shared" si="26"/>
        <v/>
      </c>
      <c r="CF248" s="23">
        <f>IFERROR(INDEX(피벗!$CI:$CI,MATCH($E248,피벗!$BJ:$BJ,0)),"")</f>
        <v>25113</v>
      </c>
      <c r="CG248" s="25">
        <f t="shared" si="27"/>
        <v>2.9315328953174384E-3</v>
      </c>
      <c r="CH248" s="17" t="str">
        <f>IFERROR(INDEX(피벗!$EZ$5:$GE$5,1,MATCH($CI248,INDEX(피벗!$EZ:$GE,MATCH($E248,피벗!$EY:$EY,0),0),0)),"")</f>
        <v>기업인터넷</v>
      </c>
      <c r="CI248" s="23">
        <f>IFERROR(LARGE(INDEX(피벗!$EZ:$GE,MATCH(성장고객!$E248,피벗!$EY:$EY,0),0),1),"")</f>
        <v>6600000</v>
      </c>
      <c r="CJ248" s="17" t="str">
        <f>IFERROR(INDEX(피벗!$EZ$5:$GE$5,1,MATCH($CK248,INDEX(피벗!$EZ:$GE,MATCH($E248,피벗!$EY:$EY,0),0),0)),"")</f>
        <v>기업인터넷전화</v>
      </c>
      <c r="CK248" s="23">
        <f>IFERROR(LARGE(INDEX(피벗!$EZ:$GE,MATCH(성장고객!$E248,피벗!$EY:$EY,0),0),2),"")</f>
        <v>512168</v>
      </c>
      <c r="CL248" s="17" t="str">
        <f>IFERROR(INDEX(피벗!$EZ$5:$GE$5,1,MATCH($CM248,INDEX(피벗!$EZ:$GE,MATCH($E248,피벗!$EY:$EY,0),0),0)),"")</f>
        <v>MeGA인터넷</v>
      </c>
      <c r="CM248" s="23">
        <f>IFERROR(LARGE(INDEX(피벗!$EZ:$GE,MATCH(성장고객!$E248,피벗!$EY:$EY,0),0),3),"")</f>
        <v>503088</v>
      </c>
      <c r="CN248" s="17" t="str">
        <f>IFERROR(INDEX(피벗!$EZ$5:$GE$5,1,MATCH($CO248,INDEX(피벗!$EZ:$GE,MATCH($E248,피벗!$EY:$EY,0),0),0)),"")</f>
        <v>데이터플랫폼</v>
      </c>
      <c r="CO248" s="23">
        <f>IFERROR(LARGE(INDEX(피벗!$EZ:$GE,MATCH(성장고객!$E248,피벗!$EY:$EY,0),0),4),"")</f>
        <v>392400</v>
      </c>
      <c r="CP248" s="17" t="str">
        <f>IFERROR(INDEX(피벗!$EZ$5:$GE$5,1,MATCH($CQ248,INDEX(피벗!$EZ:$GE,MATCH($E248,피벗!$EY:$EY,0),0),0)),"")</f>
        <v>국제전화</v>
      </c>
      <c r="CQ248" s="23">
        <f>IFERROR(LARGE(INDEX(피벗!$EZ:$GE,MATCH(성장고객!$E248,피벗!$EY:$EY,0),0),5),"")</f>
        <v>217837</v>
      </c>
      <c r="CR248" s="23">
        <f>IFERROR(INDEX(피벗!$GF:$GF,MATCH($E248,피벗!$EY:$EY,0)),"")</f>
        <v>8566508</v>
      </c>
    </row>
    <row r="249" spans="1:96" x14ac:dyDescent="0.45">
      <c r="A249" s="20" t="s">
        <v>982</v>
      </c>
      <c r="B249" s="20" t="s">
        <v>26</v>
      </c>
      <c r="C249" s="20" t="s">
        <v>104</v>
      </c>
      <c r="D249" s="20" t="s">
        <v>1218</v>
      </c>
      <c r="E249" s="20" t="s">
        <v>400</v>
      </c>
      <c r="F249" s="21" t="s">
        <v>401</v>
      </c>
      <c r="G249" s="21" t="s">
        <v>1</v>
      </c>
      <c r="H249" s="21" t="s">
        <v>0</v>
      </c>
      <c r="I249" s="22" t="s">
        <v>402</v>
      </c>
      <c r="J249" s="22" t="s">
        <v>403</v>
      </c>
      <c r="K249" s="20" t="s">
        <v>0</v>
      </c>
      <c r="L249" s="20" t="s">
        <v>1316</v>
      </c>
      <c r="M249" s="20" t="s">
        <v>1381</v>
      </c>
      <c r="N249" s="20" t="s">
        <v>1336</v>
      </c>
      <c r="O249" s="21" t="s">
        <v>2505</v>
      </c>
      <c r="P249" s="21">
        <v>115</v>
      </c>
      <c r="Q249" s="21" t="s">
        <v>1347</v>
      </c>
      <c r="R249" s="21" t="s">
        <v>1320</v>
      </c>
      <c r="S249" s="21" t="s">
        <v>1321</v>
      </c>
      <c r="T249" s="21" t="s">
        <v>1316</v>
      </c>
      <c r="U249" s="21" t="s">
        <v>2541</v>
      </c>
      <c r="V249" s="21" t="s">
        <v>2628</v>
      </c>
      <c r="W249" s="20" t="s">
        <v>2629</v>
      </c>
      <c r="X249" s="21" t="s">
        <v>9</v>
      </c>
      <c r="Y249" s="21" t="s">
        <v>2544</v>
      </c>
      <c r="Z249" s="21" t="s">
        <v>2630</v>
      </c>
      <c r="AA249" s="20">
        <v>61</v>
      </c>
      <c r="AB249" s="20" t="s">
        <v>1492</v>
      </c>
      <c r="AC249" s="21" t="s">
        <v>1440</v>
      </c>
      <c r="AD249" s="20" t="s">
        <v>1311</v>
      </c>
      <c r="AE249" s="16" t="str" cm="1">
        <f t="array" ref="AE249">IF(AF249="","",INDEX(전산회선!$E$4:$E$1141,_xlfn.AGGREGATE(15,6,ROW(전산회선!$E$4:$E$1141)-ROW(전산회선!$E$4)+1/((전산회선!$B$4:$B$1141=$E249)*(전산회선!$F$4:$F$1141=AF249)),1)))</f>
        <v>5G</v>
      </c>
      <c r="AF249" s="16">
        <f>IFERROR(IF(_xlfn.MAXIFS(전산회선!$F$4:$F$1141,전산회선!$B$4:$B$1141,$E249)=0,"",_xlfn.MAXIFS(전산회선!$F$4:$F$1141,전산회선!$B$4:$B$1141,$E249)),"")</f>
        <v>120</v>
      </c>
      <c r="AG249" s="16" t="str" cm="1">
        <f t="array" ref="AG249">IF(AH249="","",INDEX(전산회선!$E$4:$E$1141,_xlfn.AGGREGATE(15,6,ROW(전산회선!$E$4:$E$1141)-ROW(전산회선!$E$4)+1/((전산회선!$B$4:$B$1141=$E249)*(전산회선!$F$4:$F$1141=AH249)),1)))</f>
        <v>LTE</v>
      </c>
      <c r="AH249" s="16">
        <f>IFERROR(IF(_xlfn.MAXIFS(전산회선!$F$4:$F$1141,전산회선!$B$4:$B$1141,$E249,전산회선!$F$4:$F$1141,"&lt;"&amp;AF249)=0,"",_xlfn.MAXIFS(전산회선!$F$4:$F$1141,전산회선!$B$4:$B$1141,$E249,전산회선!$F$4:$F$1141,"&lt;"&amp;AF249)),"")</f>
        <v>8</v>
      </c>
      <c r="AI249" s="16" t="str" cm="1">
        <f t="array" ref="AI249">IF(AJ249="","",INDEX(전산회선!$E$4:$E$1141,_xlfn.AGGREGATE(15,6,ROW(전산회선!$E$4:$E$1141)-ROW(전산회선!$E$4)+1/((전산회선!$B$4:$B$1141=$E249)*(전산회선!$F$4:$F$1141=AJ249)),1)))</f>
        <v>10기가인터넷</v>
      </c>
      <c r="AJ249" s="16">
        <f>IFERROR(IF(_xlfn.MAXIFS(전산회선!$F$4:$F$1141,전산회선!$B$4:$B$1141,$E249,전산회선!$F$4:$F$1141,"&lt;"&amp;AH249)=0,"",_xlfn.MAXIFS(전산회선!$F$4:$F$1141,전산회선!$B$4:$B$1141,$E249,전산회선!$F$4:$F$1141,"&lt;"&amp;AH249)),"")</f>
        <v>3</v>
      </c>
      <c r="AK249" s="16" t="str" cm="1">
        <f t="array" ref="AK249">IF(AL249="","",INDEX(전산회선!$E$4:$E$1141,_xlfn.AGGREGATE(15,6,ROW(전산회선!$E$4:$E$1141)-ROW(전산회선!$E$4)+1/((전산회선!$B$4:$B$1141=$E249)*(전산회선!$F$4:$F$1141=AL249)),1)))</f>
        <v>홈일반전화</v>
      </c>
      <c r="AL249" s="16">
        <f>IFERROR(IF(_xlfn.MAXIFS(전산회선!$F$4:$F$1141,전산회선!$B$4:$B$1141,$E249,전산회선!$F$4:$F$1141,"&lt;"&amp;AJ249)=0,"",_xlfn.MAXIFS(전산회선!$F$4:$F$1141,전산회선!$B$4:$B$1141,$E249,전산회선!$F$4:$F$1141,"&lt;"&amp;AJ249)),"")</f>
        <v>2</v>
      </c>
      <c r="AM249" s="16" t="str" cm="1">
        <f t="array" ref="AM249">IF(AN249="","",INDEX(전산회선!$E$4:$E$1141,_xlfn.AGGREGATE(15,6,ROW(전산회선!$E$4:$E$1141)-ROW(전산회선!$E$4)+1/((전산회선!$B$4:$B$1141=$E249)*(전산회선!$F$4:$F$1141=AN249)),1)))</f>
        <v>GiGA인터넷</v>
      </c>
      <c r="AN249" s="16">
        <f>IFERROR(IF(_xlfn.MAXIFS(전산회선!$F$4:$F$1141,전산회선!$B$4:$B$1141,$E249,전산회선!$F$4:$F$1141,"&lt;"&amp;AL249)=0,"",_xlfn.MAXIFS(전산회선!$F$4:$F$1141,전산회선!$B$4:$B$1141,$E249,전산회선!$F$4:$F$1141,"&lt;"&amp;AL249)),"")</f>
        <v>1</v>
      </c>
      <c r="AO249" s="23">
        <v>7690268</v>
      </c>
      <c r="AP249" s="23">
        <v>7613804</v>
      </c>
      <c r="AQ249" s="23">
        <v>7956813</v>
      </c>
      <c r="AR249" s="23">
        <v>7525918</v>
      </c>
      <c r="AS249" s="23">
        <v>7592068</v>
      </c>
      <c r="AT249" s="23">
        <v>9686584</v>
      </c>
      <c r="AU249" s="23">
        <v>7510862</v>
      </c>
      <c r="AV249" s="23">
        <v>8507653</v>
      </c>
      <c r="AW249" s="23">
        <v>5549000</v>
      </c>
      <c r="AX249" s="23">
        <v>5773153</v>
      </c>
      <c r="AY249" s="23">
        <v>5530983</v>
      </c>
      <c r="AZ249" s="23">
        <v>6014674</v>
      </c>
      <c r="BA249" s="23">
        <v>7245981.666666667</v>
      </c>
      <c r="BB249" s="23">
        <f t="shared" si="21"/>
        <v>86951780</v>
      </c>
      <c r="BC249" s="23">
        <v>168724</v>
      </c>
      <c r="BD249" s="23">
        <v>580221</v>
      </c>
      <c r="BE249" s="23">
        <v>614395</v>
      </c>
      <c r="BF249" s="23">
        <v>756810</v>
      </c>
      <c r="BG249" s="23">
        <v>831111</v>
      </c>
      <c r="BH249" s="23">
        <v>4045186</v>
      </c>
      <c r="BI249" s="23">
        <v>6196982</v>
      </c>
      <c r="BJ249" s="23">
        <v>7014553</v>
      </c>
      <c r="BK249" s="23">
        <v>4802809</v>
      </c>
      <c r="BL249" s="23">
        <v>5029962</v>
      </c>
      <c r="BM249" s="23">
        <v>4787792</v>
      </c>
      <c r="BN249" s="23">
        <v>5271483</v>
      </c>
      <c r="BO249" s="23">
        <v>3341669</v>
      </c>
      <c r="BP249" s="23">
        <v>40100028</v>
      </c>
      <c r="BQ249" s="17" t="str">
        <f>IFERROR(INDEX(피벗!$BL$5:$CH$5,1,MATCH($BR249,INDEX(피벗!$BL:$CH,MATCH($E249,피벗!$BJ:$BJ,0),0),0)),"")</f>
        <v>5G</v>
      </c>
      <c r="BR249" s="23">
        <f>IFERROR(LARGE(INDEX(피벗!$BL:$CH,MATCH(성장고객!$E249,피벗!$BJ:$BJ,0),0),1),"")</f>
        <v>38187109</v>
      </c>
      <c r="BS249" s="27">
        <f t="shared" si="22"/>
        <v>0.4391757017510165</v>
      </c>
      <c r="BT249" s="17" t="str">
        <f>IFERROR(INDEX(피벗!$BL$5:$CH$5,1,MATCH($BU249,INDEX(피벗!$BL:$CH,MATCH($E249,피벗!$BJ:$BJ,0),0),0)),"")</f>
        <v>LTE</v>
      </c>
      <c r="BU249" s="23">
        <f>IFERROR(LARGE(INDEX(피벗!$BL:$CH,MATCH(성장고객!$E249,피벗!$BJ:$BJ,0),0),2),"")</f>
        <v>1849755</v>
      </c>
      <c r="BV249" s="27">
        <f t="shared" si="23"/>
        <v>2.1273342535368455E-2</v>
      </c>
      <c r="BW249" s="17" t="str">
        <f>IFERROR(INDEX(피벗!$BL$5:$CH$5,1,MATCH($BX249,INDEX(피벗!$BL:$CH,MATCH($E249,피벗!$BJ:$BJ,0),0),0)),"")</f>
        <v>인터넷부가</v>
      </c>
      <c r="BX249" s="23">
        <f>IFERROR(LARGE(INDEX(피벗!$BL:$CH,MATCH(성장고객!$E249,피벗!$BJ:$BJ,0),0),3),"")</f>
        <v>31446</v>
      </c>
      <c r="BY249" s="27">
        <f t="shared" si="24"/>
        <v>3.6164872070474003E-4</v>
      </c>
      <c r="BZ249" s="17" t="str">
        <f>IFERROR(INDEX(피벗!$BL$5:$CH$5,1,MATCH($CA249,INDEX(피벗!$BL:$CH,MATCH($E249,피벗!$BJ:$BJ,0),0),0)),"")</f>
        <v>10기가인터넷</v>
      </c>
      <c r="CA249" s="23">
        <f>IFERROR(LARGE(INDEX(피벗!$BL:$CH,MATCH(성장고객!$E249,피벗!$BJ:$BJ,0),0),4),"")</f>
        <v>29033</v>
      </c>
      <c r="CB249" s="27">
        <f t="shared" si="25"/>
        <v>3.3389770744198682E-4</v>
      </c>
      <c r="CC249" s="17" t="str">
        <f>IFERROR(INDEX(피벗!$BL$5:$CH$5,1,MATCH($CD249,INDEX(피벗!$BL:$CH,MATCH($E249,피벗!$BJ:$BJ,0),0),0)),"")</f>
        <v>국제전화</v>
      </c>
      <c r="CD249" s="23">
        <f>IFERROR(LARGE(INDEX(피벗!$BL:$CH,MATCH(성장고객!$E249,피벗!$BJ:$BJ,0),0),5),"")</f>
        <v>2685</v>
      </c>
      <c r="CE249" s="27">
        <f t="shared" si="26"/>
        <v>3.0879183841894901E-5</v>
      </c>
      <c r="CF249" s="23">
        <f>IFERROR(INDEX(피벗!$CI:$CI,MATCH($E249,피벗!$BJ:$BJ,0)),"")</f>
        <v>40100028</v>
      </c>
      <c r="CG249" s="25">
        <f t="shared" si="27"/>
        <v>0.46117546989837355</v>
      </c>
      <c r="CH249" s="17" t="str">
        <f>IFERROR(INDEX(피벗!$EZ$5:$GE$5,1,MATCH($CI249,INDEX(피벗!$EZ:$GE,MATCH($E249,피벗!$EY:$EY,0),0),0)),"")</f>
        <v>5G</v>
      </c>
      <c r="CI249" s="23">
        <f>IFERROR(LARGE(INDEX(피벗!$EZ:$GE,MATCH(성장고객!$E249,피벗!$EY:$EY,0),0),1),"")</f>
        <v>78369855</v>
      </c>
      <c r="CJ249" s="17" t="str">
        <f>IFERROR(INDEX(피벗!$EZ$5:$GE$5,1,MATCH($CK249,INDEX(피벗!$EZ:$GE,MATCH($E249,피벗!$EY:$EY,0),0),0)),"")</f>
        <v>LTE</v>
      </c>
      <c r="CK249" s="23">
        <f>IFERROR(LARGE(INDEX(피벗!$EZ:$GE,MATCH(성장고객!$E249,피벗!$EY:$EY,0),0),2),"")</f>
        <v>4722461</v>
      </c>
      <c r="CL249" s="17" t="str">
        <f>IFERROR(INDEX(피벗!$EZ$5:$GE$5,1,MATCH($CM249,INDEX(피벗!$EZ:$GE,MATCH($E249,피벗!$EY:$EY,0),0),0)),"")</f>
        <v>10기가인터넷</v>
      </c>
      <c r="CM249" s="23">
        <f>IFERROR(LARGE(INDEX(피벗!$EZ:$GE,MATCH(성장고객!$E249,피벗!$EY:$EY,0),0),3),"")</f>
        <v>1865033</v>
      </c>
      <c r="CN249" s="17" t="str">
        <f>IFERROR(INDEX(피벗!$EZ$5:$GE$5,1,MATCH($CO249,INDEX(피벗!$EZ:$GE,MATCH($E249,피벗!$EY:$EY,0),0),0)),"")</f>
        <v>인터넷부가</v>
      </c>
      <c r="CO249" s="23">
        <f>IFERROR(LARGE(INDEX(피벗!$EZ:$GE,MATCH(성장고객!$E249,피벗!$EY:$EY,0),0),4),"")</f>
        <v>1501426</v>
      </c>
      <c r="CP249" s="17" t="str">
        <f>IFERROR(INDEX(피벗!$EZ$5:$GE$5,1,MATCH($CQ249,INDEX(피벗!$EZ:$GE,MATCH($E249,피벗!$EY:$EY,0),0),0)),"")</f>
        <v>GiGA인터넷</v>
      </c>
      <c r="CQ249" s="23">
        <f>IFERROR(LARGE(INDEX(피벗!$EZ:$GE,MATCH(성장고객!$E249,피벗!$EY:$EY,0),0),5),"")</f>
        <v>378000</v>
      </c>
      <c r="CR249" s="23">
        <f>IFERROR(INDEX(피벗!$GF:$GF,MATCH($E249,피벗!$EY:$EY,0)),"")</f>
        <v>86951780</v>
      </c>
    </row>
    <row r="250" spans="1:96" x14ac:dyDescent="0.45">
      <c r="A250" s="20" t="s">
        <v>982</v>
      </c>
      <c r="B250" s="20" t="s">
        <v>26</v>
      </c>
      <c r="C250" s="20" t="s">
        <v>30</v>
      </c>
      <c r="D250" s="20" t="s">
        <v>1217</v>
      </c>
      <c r="E250" s="20" t="s">
        <v>502</v>
      </c>
      <c r="F250" s="21" t="s">
        <v>503</v>
      </c>
      <c r="G250" s="21" t="s">
        <v>257</v>
      </c>
      <c r="H250" s="21" t="s">
        <v>0</v>
      </c>
      <c r="I250" s="22" t="s">
        <v>504</v>
      </c>
      <c r="J250" s="22" t="s">
        <v>505</v>
      </c>
      <c r="K250" s="20" t="s">
        <v>9</v>
      </c>
      <c r="L250" s="20" t="s">
        <v>9</v>
      </c>
      <c r="M250" s="20" t="s">
        <v>9</v>
      </c>
      <c r="N250" s="20" t="s">
        <v>9</v>
      </c>
      <c r="O250" s="21" t="s">
        <v>9</v>
      </c>
      <c r="P250" s="21" t="s">
        <v>9</v>
      </c>
      <c r="Q250" s="21" t="s">
        <v>9</v>
      </c>
      <c r="R250" s="21" t="s">
        <v>9</v>
      </c>
      <c r="S250" s="21" t="s">
        <v>9</v>
      </c>
      <c r="T250" s="21" t="s">
        <v>9</v>
      </c>
      <c r="U250" s="21" t="s">
        <v>9</v>
      </c>
      <c r="V250" s="21" t="s">
        <v>9</v>
      </c>
      <c r="W250" s="20" t="s">
        <v>9</v>
      </c>
      <c r="X250" s="21" t="s">
        <v>9</v>
      </c>
      <c r="Y250" s="21" t="s">
        <v>9</v>
      </c>
      <c r="Z250" s="21" t="s">
        <v>9</v>
      </c>
      <c r="AA250" s="20" t="s">
        <v>9</v>
      </c>
      <c r="AB250" s="20" t="s">
        <v>9</v>
      </c>
      <c r="AC250" s="21" t="s">
        <v>9</v>
      </c>
      <c r="AD250" s="20" t="s">
        <v>9</v>
      </c>
      <c r="AE250" s="16" t="str" cm="1">
        <f t="array" ref="AE250">IF(AF250="","",INDEX(전산회선!$E$4:$E$1141,_xlfn.AGGREGATE(15,6,ROW(전산회선!$E$4:$E$1141)-ROW(전산회선!$E$4)+1/((전산회선!$B$4:$B$1141=$E250)*(전산회선!$F$4:$F$1141=AF250)),1)))</f>
        <v>GTV</v>
      </c>
      <c r="AF250" s="16">
        <f>IFERROR(IF(_xlfn.MAXIFS(전산회선!$F$4:$F$1141,전산회선!$B$4:$B$1141,$E250)=0,"",_xlfn.MAXIFS(전산회선!$F$4:$F$1141,전산회선!$B$4:$B$1141,$E250)),"")</f>
        <v>6</v>
      </c>
      <c r="AG250" s="16" t="str" cm="1">
        <f t="array" ref="AG250">IF(AH250="","",INDEX(전산회선!$E$4:$E$1141,_xlfn.AGGREGATE(15,6,ROW(전산회선!$E$4:$E$1141)-ROW(전산회선!$E$4)+1/((전산회선!$B$4:$B$1141=$E250)*(전산회선!$F$4:$F$1141=AH250)),1)))</f>
        <v>홈일반전화</v>
      </c>
      <c r="AH250" s="16">
        <f>IFERROR(IF(_xlfn.MAXIFS(전산회선!$F$4:$F$1141,전산회선!$B$4:$B$1141,$E250,전산회선!$F$4:$F$1141,"&lt;"&amp;AF250)=0,"",_xlfn.MAXIFS(전산회선!$F$4:$F$1141,전산회선!$B$4:$B$1141,$E250,전산회선!$F$4:$F$1141,"&lt;"&amp;AF250)),"")</f>
        <v>4</v>
      </c>
      <c r="AI250" s="16" t="str" cm="1">
        <f t="array" ref="AI250">IF(AJ250="","",INDEX(전산회선!$E$4:$E$1141,_xlfn.AGGREGATE(15,6,ROW(전산회선!$E$4:$E$1141)-ROW(전산회선!$E$4)+1/((전산회선!$B$4:$B$1141=$E250)*(전산회선!$F$4:$F$1141=AJ250)),1)))</f>
        <v>GTS</v>
      </c>
      <c r="AJ250" s="16">
        <f>IFERROR(IF(_xlfn.MAXIFS(전산회선!$F$4:$F$1141,전산회선!$B$4:$B$1141,$E250,전산회선!$F$4:$F$1141,"&lt;"&amp;AH250)=0,"",_xlfn.MAXIFS(전산회선!$F$4:$F$1141,전산회선!$B$4:$B$1141,$E250,전산회선!$F$4:$F$1141,"&lt;"&amp;AH250)),"")</f>
        <v>3</v>
      </c>
      <c r="AK250" s="16" t="str" cm="1">
        <f t="array" ref="AK250">IF(AL250="","",INDEX(전산회선!$E$4:$E$1141,_xlfn.AGGREGATE(15,6,ROW(전산회선!$E$4:$E$1141)-ROW(전산회선!$E$4)+1/((전산회선!$B$4:$B$1141=$E250)*(전산회선!$F$4:$F$1141=AL250)),1)))</f>
        <v/>
      </c>
      <c r="AL250" s="16" t="str">
        <f>IFERROR(IF(_xlfn.MAXIFS(전산회선!$F$4:$F$1141,전산회선!$B$4:$B$1141,$E250,전산회선!$F$4:$F$1141,"&lt;"&amp;AJ250)=0,"",_xlfn.MAXIFS(전산회선!$F$4:$F$1141,전산회선!$B$4:$B$1141,$E250,전산회선!$F$4:$F$1141,"&lt;"&amp;AJ250)),"")</f>
        <v/>
      </c>
      <c r="AM250" s="16" t="str" cm="1">
        <f t="array" ref="AM250">IF(AN250="","",INDEX(전산회선!$E$4:$E$1141,_xlfn.AGGREGATE(15,6,ROW(전산회선!$E$4:$E$1141)-ROW(전산회선!$E$4)+1/((전산회선!$B$4:$B$1141=$E250)*(전산회선!$F$4:$F$1141=AN250)),1)))</f>
        <v/>
      </c>
      <c r="AN250" s="16" t="str">
        <f>IFERROR(IF(_xlfn.MAXIFS(전산회선!$F$4:$F$1141,전산회선!$B$4:$B$1141,$E250,전산회선!$F$4:$F$1141,"&lt;"&amp;AL250)=0,"",_xlfn.MAXIFS(전산회선!$F$4:$F$1141,전산회선!$B$4:$B$1141,$E250,전산회선!$F$4:$F$1141,"&lt;"&amp;AL250)),"")</f>
        <v/>
      </c>
      <c r="AO250" s="23">
        <v>355435</v>
      </c>
      <c r="AP250" s="23">
        <v>355474</v>
      </c>
      <c r="AQ250" s="23">
        <v>355552</v>
      </c>
      <c r="AR250" s="23">
        <v>355765</v>
      </c>
      <c r="AS250" s="23">
        <v>355609</v>
      </c>
      <c r="AT250" s="23">
        <v>355885</v>
      </c>
      <c r="AU250" s="23">
        <v>356041</v>
      </c>
      <c r="AV250" s="23">
        <v>356080</v>
      </c>
      <c r="AW250" s="23">
        <v>356443</v>
      </c>
      <c r="AX250" s="23">
        <v>369375</v>
      </c>
      <c r="AY250" s="23">
        <v>368616</v>
      </c>
      <c r="AZ250" s="23">
        <v>369045</v>
      </c>
      <c r="BA250" s="23">
        <v>359110</v>
      </c>
      <c r="BB250" s="23">
        <f t="shared" si="21"/>
        <v>4309320</v>
      </c>
      <c r="BC250" s="23">
        <v>0</v>
      </c>
      <c r="BD250" s="23">
        <v>0</v>
      </c>
      <c r="BE250" s="23">
        <v>0</v>
      </c>
      <c r="BF250" s="23">
        <v>0</v>
      </c>
      <c r="BG250" s="23">
        <v>0</v>
      </c>
      <c r="BH250" s="23">
        <v>0</v>
      </c>
      <c r="BI250" s="23">
        <v>0</v>
      </c>
      <c r="BJ250" s="23">
        <v>0</v>
      </c>
      <c r="BK250" s="23">
        <v>0</v>
      </c>
      <c r="BL250" s="23">
        <v>0</v>
      </c>
      <c r="BM250" s="23">
        <v>0</v>
      </c>
      <c r="BN250" s="23">
        <v>0</v>
      </c>
      <c r="BO250" s="23">
        <v>0</v>
      </c>
      <c r="BP250" s="23">
        <v>0</v>
      </c>
      <c r="BQ250" s="17" t="str">
        <f>IFERROR(INDEX(피벗!$BL$5:$CH$5,1,MATCH($BR250,INDEX(피벗!$BL:$CH,MATCH($E250,피벗!$BJ:$BJ,0),0),0)),"")</f>
        <v/>
      </c>
      <c r="BR250" s="23" t="str">
        <f>IFERROR(LARGE(INDEX(피벗!$BL:$CH,MATCH(성장고객!$E250,피벗!$BJ:$BJ,0),0),1),"")</f>
        <v/>
      </c>
      <c r="BS250" s="27" t="str">
        <f t="shared" si="22"/>
        <v/>
      </c>
      <c r="BT250" s="17" t="str">
        <f>IFERROR(INDEX(피벗!$BL$5:$CH$5,1,MATCH($BU250,INDEX(피벗!$BL:$CH,MATCH($E250,피벗!$BJ:$BJ,0),0),0)),"")</f>
        <v/>
      </c>
      <c r="BU250" s="23" t="str">
        <f>IFERROR(LARGE(INDEX(피벗!$BL:$CH,MATCH(성장고객!$E250,피벗!$BJ:$BJ,0),0),2),"")</f>
        <v/>
      </c>
      <c r="BV250" s="27" t="str">
        <f t="shared" si="23"/>
        <v/>
      </c>
      <c r="BW250" s="17" t="str">
        <f>IFERROR(INDEX(피벗!$BL$5:$CH$5,1,MATCH($BX250,INDEX(피벗!$BL:$CH,MATCH($E250,피벗!$BJ:$BJ,0),0),0)),"")</f>
        <v/>
      </c>
      <c r="BX250" s="23" t="str">
        <f>IFERROR(LARGE(INDEX(피벗!$BL:$CH,MATCH(성장고객!$E250,피벗!$BJ:$BJ,0),0),3),"")</f>
        <v/>
      </c>
      <c r="BY250" s="27" t="str">
        <f t="shared" si="24"/>
        <v/>
      </c>
      <c r="BZ250" s="17" t="str">
        <f>IFERROR(INDEX(피벗!$BL$5:$CH$5,1,MATCH($CA250,INDEX(피벗!$BL:$CH,MATCH($E250,피벗!$BJ:$BJ,0),0),0)),"")</f>
        <v/>
      </c>
      <c r="CA250" s="23" t="str">
        <f>IFERROR(LARGE(INDEX(피벗!$BL:$CH,MATCH(성장고객!$E250,피벗!$BJ:$BJ,0),0),4),"")</f>
        <v/>
      </c>
      <c r="CB250" s="27" t="str">
        <f t="shared" si="25"/>
        <v/>
      </c>
      <c r="CC250" s="17" t="str">
        <f>IFERROR(INDEX(피벗!$BL$5:$CH$5,1,MATCH($CD250,INDEX(피벗!$BL:$CH,MATCH($E250,피벗!$BJ:$BJ,0),0),0)),"")</f>
        <v/>
      </c>
      <c r="CD250" s="23" t="str">
        <f>IFERROR(LARGE(INDEX(피벗!$BL:$CH,MATCH(성장고객!$E250,피벗!$BJ:$BJ,0),0),5),"")</f>
        <v/>
      </c>
      <c r="CE250" s="27" t="str">
        <f t="shared" si="26"/>
        <v/>
      </c>
      <c r="CF250" s="23" t="str">
        <f>IFERROR(INDEX(피벗!$CI:$CI,MATCH($E250,피벗!$BJ:$BJ,0)),"")</f>
        <v/>
      </c>
      <c r="CG250" s="25" t="str">
        <f t="shared" si="27"/>
        <v/>
      </c>
      <c r="CH250" s="17" t="str">
        <f>IFERROR(INDEX(피벗!$EZ$5:$GE$5,1,MATCH($CI250,INDEX(피벗!$EZ:$GE,MATCH($E250,피벗!$EY:$EY,0),0),0)),"")</f>
        <v>MeGA인터넷</v>
      </c>
      <c r="CI250" s="23">
        <f>IFERROR(LARGE(INDEX(피벗!$EZ:$GE,MATCH(성장고객!$E250,피벗!$EY:$EY,0),0),1),"")</f>
        <v>1653600</v>
      </c>
      <c r="CJ250" s="17" t="str">
        <f>IFERROR(INDEX(피벗!$EZ$5:$GE$5,1,MATCH($CK250,INDEX(피벗!$EZ:$GE,MATCH($E250,피벗!$EY:$EY,0),0),0)),"")</f>
        <v>GiGA인터넷</v>
      </c>
      <c r="CK250" s="23">
        <f>IFERROR(LARGE(INDEX(피벗!$EZ:$GE,MATCH(성장고객!$E250,피벗!$EY:$EY,0),0),2),"")</f>
        <v>1035822</v>
      </c>
      <c r="CL250" s="17" t="str">
        <f>IFERROR(INDEX(피벗!$EZ$5:$GE$5,1,MATCH($CM250,INDEX(피벗!$EZ:$GE,MATCH($E250,피벗!$EY:$EY,0),0),0)),"")</f>
        <v>GTV</v>
      </c>
      <c r="CM250" s="23">
        <f>IFERROR(LARGE(INDEX(피벗!$EZ:$GE,MATCH(성장고객!$E250,피벗!$EY:$EY,0),0),3),"")</f>
        <v>920644</v>
      </c>
      <c r="CN250" s="17" t="str">
        <f>IFERROR(INDEX(피벗!$EZ$5:$GE$5,1,MATCH($CO250,INDEX(피벗!$EZ:$GE,MATCH($E250,피벗!$EY:$EY,0),0),0)),"")</f>
        <v>홈일반전화</v>
      </c>
      <c r="CO250" s="23">
        <f>IFERROR(LARGE(INDEX(피벗!$EZ:$GE,MATCH(성장고객!$E250,피벗!$EY:$EY,0),0),4),"")</f>
        <v>256329</v>
      </c>
      <c r="CP250" s="17" t="str">
        <f>IFERROR(INDEX(피벗!$EZ$5:$GE$5,1,MATCH($CQ250,INDEX(피벗!$EZ:$GE,MATCH($E250,피벗!$EY:$EY,0),0),0)),"")</f>
        <v>홈지능망</v>
      </c>
      <c r="CQ250" s="23">
        <f>IFERROR(LARGE(INDEX(피벗!$EZ:$GE,MATCH(성장고객!$E250,피벗!$EY:$EY,0),0),5),"")</f>
        <v>130800</v>
      </c>
      <c r="CR250" s="23">
        <f>IFERROR(INDEX(피벗!$GF:$GF,MATCH($E250,피벗!$EY:$EY,0)),"")</f>
        <v>4309320</v>
      </c>
    </row>
    <row r="251" spans="1:96" x14ac:dyDescent="0.45">
      <c r="A251" s="20" t="s">
        <v>982</v>
      </c>
      <c r="B251" s="20" t="s">
        <v>26</v>
      </c>
      <c r="C251" s="20" t="s">
        <v>104</v>
      </c>
      <c r="D251" s="20" t="s">
        <v>984</v>
      </c>
      <c r="E251" s="20" t="s">
        <v>296</v>
      </c>
      <c r="F251" s="21" t="s">
        <v>297</v>
      </c>
      <c r="G251" s="21" t="s">
        <v>257</v>
      </c>
      <c r="H251" s="21" t="s">
        <v>0</v>
      </c>
      <c r="I251" s="22" t="s">
        <v>298</v>
      </c>
      <c r="J251" s="22" t="s">
        <v>299</v>
      </c>
      <c r="K251" s="20" t="s">
        <v>0</v>
      </c>
      <c r="L251" s="20" t="s">
        <v>1316</v>
      </c>
      <c r="M251" s="20" t="s">
        <v>1311</v>
      </c>
      <c r="N251" s="20" t="s">
        <v>1317</v>
      </c>
      <c r="O251" s="21" t="s">
        <v>9</v>
      </c>
      <c r="P251" s="21">
        <v>3</v>
      </c>
      <c r="Q251" s="21" t="s">
        <v>1347</v>
      </c>
      <c r="R251" s="21" t="s">
        <v>1320</v>
      </c>
      <c r="S251" s="21" t="s">
        <v>1321</v>
      </c>
      <c r="T251" s="21" t="s">
        <v>1316</v>
      </c>
      <c r="U251" s="21" t="s">
        <v>2622</v>
      </c>
      <c r="V251" s="21" t="s">
        <v>2623</v>
      </c>
      <c r="W251" s="20" t="s">
        <v>2624</v>
      </c>
      <c r="X251" s="21" t="s">
        <v>2625</v>
      </c>
      <c r="Y251" s="21" t="s">
        <v>2626</v>
      </c>
      <c r="Z251" s="21" t="s">
        <v>2627</v>
      </c>
      <c r="AA251" s="20">
        <v>12</v>
      </c>
      <c r="AB251" s="20" t="s">
        <v>1354</v>
      </c>
      <c r="AC251" s="21" t="s">
        <v>9</v>
      </c>
      <c r="AD251" s="20" t="s">
        <v>1311</v>
      </c>
      <c r="AE251" s="16" t="str" cm="1">
        <f t="array" ref="AE251">IF(AF251="","",INDEX(전산회선!$E$4:$E$1141,_xlfn.AGGREGATE(15,6,ROW(전산회선!$E$4:$E$1141)-ROW(전산회선!$E$4)+1/((전산회선!$B$4:$B$1141=$E251)*(전산회선!$F$4:$F$1141=AF251)),1)))</f>
        <v>홈일반전화</v>
      </c>
      <c r="AF251" s="16">
        <f>IFERROR(IF(_xlfn.MAXIFS(전산회선!$F$4:$F$1141,전산회선!$B$4:$B$1141,$E251)=0,"",_xlfn.MAXIFS(전산회선!$F$4:$F$1141,전산회선!$B$4:$B$1141,$E251)),"")</f>
        <v>3</v>
      </c>
      <c r="AG251" s="16" t="str" cm="1">
        <f t="array" ref="AG251">IF(AH251="","",INDEX(전산회선!$E$4:$E$1141,_xlfn.AGGREGATE(15,6,ROW(전산회선!$E$4:$E$1141)-ROW(전산회선!$E$4)+1/((전산회선!$B$4:$B$1141=$E251)*(전산회선!$F$4:$F$1141=AH251)),1)))</f>
        <v/>
      </c>
      <c r="AH251" s="16" t="str">
        <f>IFERROR(IF(_xlfn.MAXIFS(전산회선!$F$4:$F$1141,전산회선!$B$4:$B$1141,$E251,전산회선!$F$4:$F$1141,"&lt;"&amp;AF251)=0,"",_xlfn.MAXIFS(전산회선!$F$4:$F$1141,전산회선!$B$4:$B$1141,$E251,전산회선!$F$4:$F$1141,"&lt;"&amp;AF251)),"")</f>
        <v/>
      </c>
      <c r="AI251" s="16" t="str" cm="1">
        <f t="array" ref="AI251">IF(AJ251="","",INDEX(전산회선!$E$4:$E$1141,_xlfn.AGGREGATE(15,6,ROW(전산회선!$E$4:$E$1141)-ROW(전산회선!$E$4)+1/((전산회선!$B$4:$B$1141=$E251)*(전산회선!$F$4:$F$1141=AJ251)),1)))</f>
        <v/>
      </c>
      <c r="AJ251" s="16" t="str">
        <f>IFERROR(IF(_xlfn.MAXIFS(전산회선!$F$4:$F$1141,전산회선!$B$4:$B$1141,$E251,전산회선!$F$4:$F$1141,"&lt;"&amp;AH251)=0,"",_xlfn.MAXIFS(전산회선!$F$4:$F$1141,전산회선!$B$4:$B$1141,$E251,전산회선!$F$4:$F$1141,"&lt;"&amp;AH251)),"")</f>
        <v/>
      </c>
      <c r="AK251" s="16" t="str" cm="1">
        <f t="array" ref="AK251">IF(AL251="","",INDEX(전산회선!$E$4:$E$1141,_xlfn.AGGREGATE(15,6,ROW(전산회선!$E$4:$E$1141)-ROW(전산회선!$E$4)+1/((전산회선!$B$4:$B$1141=$E251)*(전산회선!$F$4:$F$1141=AL251)),1)))</f>
        <v/>
      </c>
      <c r="AL251" s="16" t="str">
        <f>IFERROR(IF(_xlfn.MAXIFS(전산회선!$F$4:$F$1141,전산회선!$B$4:$B$1141,$E251,전산회선!$F$4:$F$1141,"&lt;"&amp;AJ251)=0,"",_xlfn.MAXIFS(전산회선!$F$4:$F$1141,전산회선!$B$4:$B$1141,$E251,전산회선!$F$4:$F$1141,"&lt;"&amp;AJ251)),"")</f>
        <v/>
      </c>
      <c r="AM251" s="16" t="str" cm="1">
        <f t="array" ref="AM251">IF(AN251="","",INDEX(전산회선!$E$4:$E$1141,_xlfn.AGGREGATE(15,6,ROW(전산회선!$E$4:$E$1141)-ROW(전산회선!$E$4)+1/((전산회선!$B$4:$B$1141=$E251)*(전산회선!$F$4:$F$1141=AN251)),1)))</f>
        <v/>
      </c>
      <c r="AN251" s="16" t="str">
        <f>IFERROR(IF(_xlfn.MAXIFS(전산회선!$F$4:$F$1141,전산회선!$B$4:$B$1141,$E251,전산회선!$F$4:$F$1141,"&lt;"&amp;AL251)=0,"",_xlfn.MAXIFS(전산회선!$F$4:$F$1141,전산회선!$B$4:$B$1141,$E251,전산회선!$F$4:$F$1141,"&lt;"&amp;AL251)),"")</f>
        <v/>
      </c>
      <c r="AO251" s="23">
        <v>41339</v>
      </c>
      <c r="AP251" s="23">
        <v>42329</v>
      </c>
      <c r="AQ251" s="23">
        <v>40759</v>
      </c>
      <c r="AR251" s="23">
        <v>38719</v>
      </c>
      <c r="AS251" s="23">
        <v>42782</v>
      </c>
      <c r="AT251" s="23">
        <v>41037</v>
      </c>
      <c r="AU251" s="23">
        <v>42276</v>
      </c>
      <c r="AV251" s="23">
        <v>39592</v>
      </c>
      <c r="AW251" s="23">
        <v>39108</v>
      </c>
      <c r="AX251" s="23">
        <v>38665</v>
      </c>
      <c r="AY251" s="23">
        <v>39963</v>
      </c>
      <c r="AZ251" s="23">
        <v>41369</v>
      </c>
      <c r="BA251" s="23">
        <v>40661.5</v>
      </c>
      <c r="BB251" s="23">
        <f t="shared" si="21"/>
        <v>487938</v>
      </c>
      <c r="BC251" s="23">
        <v>0</v>
      </c>
      <c r="BD251" s="23">
        <v>0</v>
      </c>
      <c r="BE251" s="23">
        <v>0</v>
      </c>
      <c r="BF251" s="23">
        <v>0</v>
      </c>
      <c r="BG251" s="23">
        <v>0</v>
      </c>
      <c r="BH251" s="23">
        <v>0</v>
      </c>
      <c r="BI251" s="23">
        <v>0</v>
      </c>
      <c r="BJ251" s="23">
        <v>0</v>
      </c>
      <c r="BK251" s="23">
        <v>0</v>
      </c>
      <c r="BL251" s="23">
        <v>0</v>
      </c>
      <c r="BM251" s="23">
        <v>0</v>
      </c>
      <c r="BN251" s="23">
        <v>0</v>
      </c>
      <c r="BO251" s="23">
        <v>0</v>
      </c>
      <c r="BP251" s="23">
        <v>0</v>
      </c>
      <c r="BQ251" s="17" t="str">
        <f>IFERROR(INDEX(피벗!$BL$5:$CH$5,1,MATCH($BR251,INDEX(피벗!$BL:$CH,MATCH($E251,피벗!$BJ:$BJ,0),0),0)),"")</f>
        <v/>
      </c>
      <c r="BR251" s="23" t="str">
        <f>IFERROR(LARGE(INDEX(피벗!$BL:$CH,MATCH(성장고객!$E251,피벗!$BJ:$BJ,0),0),1),"")</f>
        <v/>
      </c>
      <c r="BS251" s="27" t="str">
        <f t="shared" si="22"/>
        <v/>
      </c>
      <c r="BT251" s="17" t="str">
        <f>IFERROR(INDEX(피벗!$BL$5:$CH$5,1,MATCH($BU251,INDEX(피벗!$BL:$CH,MATCH($E251,피벗!$BJ:$BJ,0),0),0)),"")</f>
        <v/>
      </c>
      <c r="BU251" s="23" t="str">
        <f>IFERROR(LARGE(INDEX(피벗!$BL:$CH,MATCH(성장고객!$E251,피벗!$BJ:$BJ,0),0),2),"")</f>
        <v/>
      </c>
      <c r="BV251" s="27" t="str">
        <f t="shared" si="23"/>
        <v/>
      </c>
      <c r="BW251" s="17" t="str">
        <f>IFERROR(INDEX(피벗!$BL$5:$CH$5,1,MATCH($BX251,INDEX(피벗!$BL:$CH,MATCH($E251,피벗!$BJ:$BJ,0),0),0)),"")</f>
        <v/>
      </c>
      <c r="BX251" s="23" t="str">
        <f>IFERROR(LARGE(INDEX(피벗!$BL:$CH,MATCH(성장고객!$E251,피벗!$BJ:$BJ,0),0),3),"")</f>
        <v/>
      </c>
      <c r="BY251" s="27" t="str">
        <f t="shared" si="24"/>
        <v/>
      </c>
      <c r="BZ251" s="17" t="str">
        <f>IFERROR(INDEX(피벗!$BL$5:$CH$5,1,MATCH($CA251,INDEX(피벗!$BL:$CH,MATCH($E251,피벗!$BJ:$BJ,0),0),0)),"")</f>
        <v/>
      </c>
      <c r="CA251" s="23" t="str">
        <f>IFERROR(LARGE(INDEX(피벗!$BL:$CH,MATCH(성장고객!$E251,피벗!$BJ:$BJ,0),0),4),"")</f>
        <v/>
      </c>
      <c r="CB251" s="27" t="str">
        <f t="shared" si="25"/>
        <v/>
      </c>
      <c r="CC251" s="17" t="str">
        <f>IFERROR(INDEX(피벗!$BL$5:$CH$5,1,MATCH($CD251,INDEX(피벗!$BL:$CH,MATCH($E251,피벗!$BJ:$BJ,0),0),0)),"")</f>
        <v/>
      </c>
      <c r="CD251" s="23" t="str">
        <f>IFERROR(LARGE(INDEX(피벗!$BL:$CH,MATCH(성장고객!$E251,피벗!$BJ:$BJ,0),0),5),"")</f>
        <v/>
      </c>
      <c r="CE251" s="27" t="str">
        <f t="shared" si="26"/>
        <v/>
      </c>
      <c r="CF251" s="23" t="str">
        <f>IFERROR(INDEX(피벗!$CI:$CI,MATCH($E251,피벗!$BJ:$BJ,0)),"")</f>
        <v/>
      </c>
      <c r="CG251" s="25" t="str">
        <f t="shared" si="27"/>
        <v/>
      </c>
      <c r="CH251" s="17" t="str">
        <f>IFERROR(INDEX(피벗!$EZ$5:$GE$5,1,MATCH($CI251,INDEX(피벗!$EZ:$GE,MATCH($E251,피벗!$EY:$EY,0),0),0)),"")</f>
        <v>홈일반전화</v>
      </c>
      <c r="CI251" s="23">
        <f>IFERROR(LARGE(INDEX(피벗!$EZ:$GE,MATCH(성장고객!$E251,피벗!$EY:$EY,0),0),1),"")</f>
        <v>281978</v>
      </c>
      <c r="CJ251" s="17" t="str">
        <f>IFERROR(INDEX(피벗!$EZ$5:$GE$5,1,MATCH($CK251,INDEX(피벗!$EZ:$GE,MATCH($E251,피벗!$EY:$EY,0),0),0)),"")</f>
        <v>홈지능망</v>
      </c>
      <c r="CK251" s="23">
        <f>IFERROR(LARGE(INDEX(피벗!$EZ:$GE,MATCH(성장고객!$E251,피벗!$EY:$EY,0),0),2),"")</f>
        <v>205931</v>
      </c>
      <c r="CL251" s="17" t="str">
        <f>IFERROR(INDEX(피벗!$EZ$5:$GE$5,1,MATCH($CM251,INDEX(피벗!$EZ:$GE,MATCH($E251,피벗!$EY:$EY,0),0),0)),"")</f>
        <v>AI기업지능망</v>
      </c>
      <c r="CM251" s="23">
        <f>IFERROR(LARGE(INDEX(피벗!$EZ:$GE,MATCH(성장고객!$E251,피벗!$EY:$EY,0),0),3),"")</f>
        <v>29</v>
      </c>
      <c r="CN251" s="17" t="str">
        <f>IFERROR(INDEX(피벗!$EZ$5:$GE$5,1,MATCH($CO251,INDEX(피벗!$EZ:$GE,MATCH($E251,피벗!$EY:$EY,0),0),0)),"")</f>
        <v/>
      </c>
      <c r="CO251" s="23" t="str">
        <f>IFERROR(LARGE(INDEX(피벗!$EZ:$GE,MATCH(성장고객!$E251,피벗!$EY:$EY,0),0),4),"")</f>
        <v/>
      </c>
      <c r="CP251" s="17" t="str">
        <f>IFERROR(INDEX(피벗!$EZ$5:$GE$5,1,MATCH($CQ251,INDEX(피벗!$EZ:$GE,MATCH($E251,피벗!$EY:$EY,0),0),0)),"")</f>
        <v/>
      </c>
      <c r="CQ251" s="23" t="str">
        <f>IFERROR(LARGE(INDEX(피벗!$EZ:$GE,MATCH(성장고객!$E251,피벗!$EY:$EY,0),0),5),"")</f>
        <v/>
      </c>
      <c r="CR251" s="23">
        <f>IFERROR(INDEX(피벗!$GF:$GF,MATCH($E251,피벗!$EY:$EY,0)),"")</f>
        <v>487938</v>
      </c>
    </row>
    <row r="252" spans="1:96" x14ac:dyDescent="0.45">
      <c r="A252" s="20" t="s">
        <v>982</v>
      </c>
      <c r="B252" s="20" t="s">
        <v>26</v>
      </c>
      <c r="C252" s="20" t="s">
        <v>104</v>
      </c>
      <c r="D252" s="20" t="s">
        <v>1215</v>
      </c>
      <c r="E252" s="20" t="s">
        <v>662</v>
      </c>
      <c r="F252" s="21" t="s">
        <v>663</v>
      </c>
      <c r="G252" s="21" t="s">
        <v>257</v>
      </c>
      <c r="H252" s="21" t="s">
        <v>0</v>
      </c>
      <c r="I252" s="22" t="s">
        <v>664</v>
      </c>
      <c r="J252" s="22" t="s">
        <v>665</v>
      </c>
      <c r="K252" s="20" t="s">
        <v>0</v>
      </c>
      <c r="L252" s="20" t="s">
        <v>1316</v>
      </c>
      <c r="M252" s="20" t="s">
        <v>1311</v>
      </c>
      <c r="N252" s="20" t="s">
        <v>1317</v>
      </c>
      <c r="O252" s="21" t="s">
        <v>2614</v>
      </c>
      <c r="P252" s="21">
        <v>14</v>
      </c>
      <c r="Q252" s="21" t="s">
        <v>1347</v>
      </c>
      <c r="R252" s="21" t="s">
        <v>1320</v>
      </c>
      <c r="S252" s="21" t="s">
        <v>1321</v>
      </c>
      <c r="T252" s="21" t="s">
        <v>1316</v>
      </c>
      <c r="U252" s="21" t="s">
        <v>2615</v>
      </c>
      <c r="V252" s="21" t="s">
        <v>2616</v>
      </c>
      <c r="W252" s="20" t="s">
        <v>2617</v>
      </c>
      <c r="X252" s="21" t="s">
        <v>2618</v>
      </c>
      <c r="Y252" s="21" t="s">
        <v>2619</v>
      </c>
      <c r="Z252" s="21" t="s">
        <v>2620</v>
      </c>
      <c r="AA252" s="20">
        <v>32</v>
      </c>
      <c r="AB252" s="20" t="s">
        <v>1354</v>
      </c>
      <c r="AC252" s="21" t="s">
        <v>2621</v>
      </c>
      <c r="AD252" s="20" t="s">
        <v>1311</v>
      </c>
      <c r="AE252" s="16" t="str" cm="1">
        <f t="array" ref="AE252">IF(AF252="","",INDEX(전산회선!$E$4:$E$1141,_xlfn.AGGREGATE(15,6,ROW(전산회선!$E$4:$E$1141)-ROW(전산회선!$E$4)+1/((전산회선!$B$4:$B$1141=$E252)*(전산회선!$F$4:$F$1141=AF252)),1)))</f>
        <v>기업인터넷전화</v>
      </c>
      <c r="AF252" s="16">
        <f>IFERROR(IF(_xlfn.MAXIFS(전산회선!$F$4:$F$1141,전산회선!$B$4:$B$1141,$E252)=0,"",_xlfn.MAXIFS(전산회선!$F$4:$F$1141,전산회선!$B$4:$B$1141,$E252)),"")</f>
        <v>38</v>
      </c>
      <c r="AG252" s="16" t="str" cm="1">
        <f t="array" ref="AG252">IF(AH252="","",INDEX(전산회선!$E$4:$E$1141,_xlfn.AGGREGATE(15,6,ROW(전산회선!$E$4:$E$1141)-ROW(전산회선!$E$4)+1/((전산회선!$B$4:$B$1141=$E252)*(전산회선!$F$4:$F$1141=AH252)),1)))</f>
        <v>5G</v>
      </c>
      <c r="AH252" s="16">
        <f>IFERROR(IF(_xlfn.MAXIFS(전산회선!$F$4:$F$1141,전산회선!$B$4:$B$1141,$E252,전산회선!$F$4:$F$1141,"&lt;"&amp;AF252)=0,"",_xlfn.MAXIFS(전산회선!$F$4:$F$1141,전산회선!$B$4:$B$1141,$E252,전산회선!$F$4:$F$1141,"&lt;"&amp;AF252)),"")</f>
        <v>2</v>
      </c>
      <c r="AI252" s="16" t="str" cm="1">
        <f t="array" ref="AI252">IF(AJ252="","",INDEX(전산회선!$E$4:$E$1141,_xlfn.AGGREGATE(15,6,ROW(전산회선!$E$4:$E$1141)-ROW(전산회선!$E$4)+1/((전산회선!$B$4:$B$1141=$E252)*(전산회선!$F$4:$F$1141=AJ252)),1)))</f>
        <v>LTE</v>
      </c>
      <c r="AJ252" s="16">
        <f>IFERROR(IF(_xlfn.MAXIFS(전산회선!$F$4:$F$1141,전산회선!$B$4:$B$1141,$E252,전산회선!$F$4:$F$1141,"&lt;"&amp;AH252)=0,"",_xlfn.MAXIFS(전산회선!$F$4:$F$1141,전산회선!$B$4:$B$1141,$E252,전산회선!$F$4:$F$1141,"&lt;"&amp;AH252)),"")</f>
        <v>1</v>
      </c>
      <c r="AK252" s="16" t="str" cm="1">
        <f t="array" ref="AK252">IF(AL252="","",INDEX(전산회선!$E$4:$E$1141,_xlfn.AGGREGATE(15,6,ROW(전산회선!$E$4:$E$1141)-ROW(전산회선!$E$4)+1/((전산회선!$B$4:$B$1141=$E252)*(전산회선!$F$4:$F$1141=AL252)),1)))</f>
        <v/>
      </c>
      <c r="AL252" s="16" t="str">
        <f>IFERROR(IF(_xlfn.MAXIFS(전산회선!$F$4:$F$1141,전산회선!$B$4:$B$1141,$E252,전산회선!$F$4:$F$1141,"&lt;"&amp;AJ252)=0,"",_xlfn.MAXIFS(전산회선!$F$4:$F$1141,전산회선!$B$4:$B$1141,$E252,전산회선!$F$4:$F$1141,"&lt;"&amp;AJ252)),"")</f>
        <v/>
      </c>
      <c r="AM252" s="16" t="str" cm="1">
        <f t="array" ref="AM252">IF(AN252="","",INDEX(전산회선!$E$4:$E$1141,_xlfn.AGGREGATE(15,6,ROW(전산회선!$E$4:$E$1141)-ROW(전산회선!$E$4)+1/((전산회선!$B$4:$B$1141=$E252)*(전산회선!$F$4:$F$1141=AN252)),1)))</f>
        <v/>
      </c>
      <c r="AN252" s="16" t="str">
        <f>IFERROR(IF(_xlfn.MAXIFS(전산회선!$F$4:$F$1141,전산회선!$B$4:$B$1141,$E252,전산회선!$F$4:$F$1141,"&lt;"&amp;AL252)=0,"",_xlfn.MAXIFS(전산회선!$F$4:$F$1141,전산회선!$B$4:$B$1141,$E252,전산회선!$F$4:$F$1141,"&lt;"&amp;AL252)),"")</f>
        <v/>
      </c>
      <c r="AO252" s="23">
        <v>320879.66499999998</v>
      </c>
      <c r="AP252" s="23">
        <v>323233.66499999998</v>
      </c>
      <c r="AQ252" s="23">
        <v>322228.66499999998</v>
      </c>
      <c r="AR252" s="23">
        <v>321688.66499999998</v>
      </c>
      <c r="AS252" s="23">
        <v>321196.66499999998</v>
      </c>
      <c r="AT252" s="23">
        <v>320287.66499999998</v>
      </c>
      <c r="AU252" s="23">
        <v>321414.66499999998</v>
      </c>
      <c r="AV252" s="23">
        <v>321187.66499999998</v>
      </c>
      <c r="AW252" s="23">
        <v>281817.87900000002</v>
      </c>
      <c r="AX252" s="23">
        <v>282294.87900000002</v>
      </c>
      <c r="AY252" s="23">
        <v>277652.87900000002</v>
      </c>
      <c r="AZ252" s="23">
        <v>278807.87900000002</v>
      </c>
      <c r="BA252" s="23">
        <v>307724.23633333336</v>
      </c>
      <c r="BB252" s="23">
        <f t="shared" si="21"/>
        <v>3692690.8360000006</v>
      </c>
      <c r="BC252" s="23">
        <v>0</v>
      </c>
      <c r="BD252" s="23">
        <v>0</v>
      </c>
      <c r="BE252" s="23">
        <v>0</v>
      </c>
      <c r="BF252" s="23">
        <v>0</v>
      </c>
      <c r="BG252" s="23">
        <v>0</v>
      </c>
      <c r="BH252" s="23">
        <v>0</v>
      </c>
      <c r="BI252" s="23">
        <v>0</v>
      </c>
      <c r="BJ252" s="23">
        <v>0</v>
      </c>
      <c r="BK252" s="23">
        <v>0</v>
      </c>
      <c r="BL252" s="23">
        <v>0</v>
      </c>
      <c r="BM252" s="23">
        <v>0</v>
      </c>
      <c r="BN252" s="23">
        <v>0</v>
      </c>
      <c r="BO252" s="23">
        <v>0</v>
      </c>
      <c r="BP252" s="23">
        <v>0</v>
      </c>
      <c r="BQ252" s="17" t="str">
        <f>IFERROR(INDEX(피벗!$BL$5:$CH$5,1,MATCH($BR252,INDEX(피벗!$BL:$CH,MATCH($E252,피벗!$BJ:$BJ,0),0),0)),"")</f>
        <v/>
      </c>
      <c r="BR252" s="23" t="str">
        <f>IFERROR(LARGE(INDEX(피벗!$BL:$CH,MATCH(성장고객!$E252,피벗!$BJ:$BJ,0),0),1),"")</f>
        <v/>
      </c>
      <c r="BS252" s="27" t="str">
        <f t="shared" si="22"/>
        <v/>
      </c>
      <c r="BT252" s="17" t="str">
        <f>IFERROR(INDEX(피벗!$BL$5:$CH$5,1,MATCH($BU252,INDEX(피벗!$BL:$CH,MATCH($E252,피벗!$BJ:$BJ,0),0),0)),"")</f>
        <v/>
      </c>
      <c r="BU252" s="23" t="str">
        <f>IFERROR(LARGE(INDEX(피벗!$BL:$CH,MATCH(성장고객!$E252,피벗!$BJ:$BJ,0),0),2),"")</f>
        <v/>
      </c>
      <c r="BV252" s="27" t="str">
        <f t="shared" si="23"/>
        <v/>
      </c>
      <c r="BW252" s="17" t="str">
        <f>IFERROR(INDEX(피벗!$BL$5:$CH$5,1,MATCH($BX252,INDEX(피벗!$BL:$CH,MATCH($E252,피벗!$BJ:$BJ,0),0),0)),"")</f>
        <v/>
      </c>
      <c r="BX252" s="23" t="str">
        <f>IFERROR(LARGE(INDEX(피벗!$BL:$CH,MATCH(성장고객!$E252,피벗!$BJ:$BJ,0),0),3),"")</f>
        <v/>
      </c>
      <c r="BY252" s="27" t="str">
        <f t="shared" si="24"/>
        <v/>
      </c>
      <c r="BZ252" s="17" t="str">
        <f>IFERROR(INDEX(피벗!$BL$5:$CH$5,1,MATCH($CA252,INDEX(피벗!$BL:$CH,MATCH($E252,피벗!$BJ:$BJ,0),0),0)),"")</f>
        <v/>
      </c>
      <c r="CA252" s="23" t="str">
        <f>IFERROR(LARGE(INDEX(피벗!$BL:$CH,MATCH(성장고객!$E252,피벗!$BJ:$BJ,0),0),4),"")</f>
        <v/>
      </c>
      <c r="CB252" s="27" t="str">
        <f t="shared" si="25"/>
        <v/>
      </c>
      <c r="CC252" s="17" t="str">
        <f>IFERROR(INDEX(피벗!$BL$5:$CH$5,1,MATCH($CD252,INDEX(피벗!$BL:$CH,MATCH($E252,피벗!$BJ:$BJ,0),0),0)),"")</f>
        <v/>
      </c>
      <c r="CD252" s="23" t="str">
        <f>IFERROR(LARGE(INDEX(피벗!$BL:$CH,MATCH(성장고객!$E252,피벗!$BJ:$BJ,0),0),5),"")</f>
        <v/>
      </c>
      <c r="CE252" s="27" t="str">
        <f t="shared" si="26"/>
        <v/>
      </c>
      <c r="CF252" s="23" t="str">
        <f>IFERROR(INDEX(피벗!$CI:$CI,MATCH($E252,피벗!$BJ:$BJ,0)),"")</f>
        <v/>
      </c>
      <c r="CG252" s="25" t="str">
        <f t="shared" si="27"/>
        <v/>
      </c>
      <c r="CH252" s="17" t="str">
        <f>IFERROR(INDEX(피벗!$EZ$5:$GE$5,1,MATCH($CI252,INDEX(피벗!$EZ:$GE,MATCH($E252,피벗!$EY:$EY,0),0),0)),"")</f>
        <v>5G</v>
      </c>
      <c r="CI252" s="23">
        <f>IFERROR(LARGE(INDEX(피벗!$EZ:$GE,MATCH(성장고객!$E252,피벗!$EY:$EY,0),0),1),"")</f>
        <v>951665.34799999988</v>
      </c>
      <c r="CJ252" s="17" t="str">
        <f>IFERROR(INDEX(피벗!$EZ$5:$GE$5,1,MATCH($CK252,INDEX(피벗!$EZ:$GE,MATCH($E252,피벗!$EY:$EY,0),0),0)),"")</f>
        <v>데이터플랫폼</v>
      </c>
      <c r="CK252" s="23">
        <f>IFERROR(LARGE(INDEX(피벗!$EZ:$GE,MATCH(성장고객!$E252,피벗!$EY:$EY,0),0),2),"")</f>
        <v>852000</v>
      </c>
      <c r="CL252" s="17" t="str">
        <f>IFERROR(INDEX(피벗!$EZ$5:$GE$5,1,MATCH($CM252,INDEX(피벗!$EZ:$GE,MATCH($E252,피벗!$EY:$EY,0),0),0)),"")</f>
        <v>LTE</v>
      </c>
      <c r="CM252" s="23">
        <f>IFERROR(LARGE(INDEX(피벗!$EZ:$GE,MATCH(성장고객!$E252,피벗!$EY:$EY,0),0),3),"")</f>
        <v>725490.48800000001</v>
      </c>
      <c r="CN252" s="17" t="str">
        <f>IFERROR(INDEX(피벗!$EZ$5:$GE$5,1,MATCH($CO252,INDEX(피벗!$EZ:$GE,MATCH($E252,피벗!$EY:$EY,0),0),0)),"")</f>
        <v>GiGA인터넷</v>
      </c>
      <c r="CO252" s="23">
        <f>IFERROR(LARGE(INDEX(피벗!$EZ:$GE,MATCH(성장고객!$E252,피벗!$EY:$EY,0),0),4),"")</f>
        <v>567000</v>
      </c>
      <c r="CP252" s="17" t="str">
        <f>IFERROR(INDEX(피벗!$EZ$5:$GE$5,1,MATCH($CQ252,INDEX(피벗!$EZ:$GE,MATCH($E252,피벗!$EY:$EY,0),0),0)),"")</f>
        <v>기업인터넷전화</v>
      </c>
      <c r="CQ252" s="23">
        <f>IFERROR(LARGE(INDEX(피벗!$EZ:$GE,MATCH(성장고객!$E252,피벗!$EY:$EY,0),0),5),"")</f>
        <v>497162</v>
      </c>
      <c r="CR252" s="23">
        <f>IFERROR(INDEX(피벗!$GF:$GF,MATCH($E252,피벗!$EY:$EY,0)),"")</f>
        <v>3692690.8359999997</v>
      </c>
    </row>
    <row r="253" spans="1:96" x14ac:dyDescent="0.45">
      <c r="A253" s="20" t="s">
        <v>982</v>
      </c>
      <c r="B253" s="20" t="s">
        <v>29</v>
      </c>
      <c r="C253" s="20" t="s">
        <v>30</v>
      </c>
      <c r="D253" s="20" t="s">
        <v>990</v>
      </c>
      <c r="E253" s="20" t="s">
        <v>1051</v>
      </c>
      <c r="F253" s="21" t="s">
        <v>1052</v>
      </c>
      <c r="G253" s="21" t="s">
        <v>1</v>
      </c>
      <c r="H253" s="21" t="s">
        <v>0</v>
      </c>
      <c r="I253" s="22"/>
      <c r="J253" s="22"/>
      <c r="K253" s="20" t="s">
        <v>9</v>
      </c>
      <c r="L253" s="20" t="s">
        <v>9</v>
      </c>
      <c r="M253" s="20" t="s">
        <v>9</v>
      </c>
      <c r="N253" s="20" t="s">
        <v>9</v>
      </c>
      <c r="O253" s="21" t="s">
        <v>9</v>
      </c>
      <c r="P253" s="21" t="s">
        <v>9</v>
      </c>
      <c r="Q253" s="21" t="s">
        <v>9</v>
      </c>
      <c r="R253" s="21" t="s">
        <v>9</v>
      </c>
      <c r="S253" s="21" t="s">
        <v>9</v>
      </c>
      <c r="T253" s="21" t="s">
        <v>9</v>
      </c>
      <c r="U253" s="21" t="s">
        <v>9</v>
      </c>
      <c r="V253" s="21" t="s">
        <v>9</v>
      </c>
      <c r="W253" s="20" t="s">
        <v>9</v>
      </c>
      <c r="X253" s="21" t="s">
        <v>9</v>
      </c>
      <c r="Y253" s="21" t="s">
        <v>9</v>
      </c>
      <c r="Z253" s="21" t="s">
        <v>9</v>
      </c>
      <c r="AA253" s="20" t="s">
        <v>9</v>
      </c>
      <c r="AB253" s="20" t="s">
        <v>9</v>
      </c>
      <c r="AC253" s="21" t="s">
        <v>9</v>
      </c>
      <c r="AD253" s="20" t="s">
        <v>9</v>
      </c>
      <c r="AE253" s="16" t="str" cm="1">
        <f t="array" ref="AE253">IF(AF253="","",INDEX(전산회선!$E$4:$E$1141,_xlfn.AGGREGATE(15,6,ROW(전산회선!$E$4:$E$1141)-ROW(전산회선!$E$4)+1/((전산회선!$B$4:$B$1141=$E253)*(전산회선!$F$4:$F$1141=AF253)),1)))</f>
        <v>GTV Biz</v>
      </c>
      <c r="AF253" s="16">
        <f>IFERROR(IF(_xlfn.MAXIFS(전산회선!$F$4:$F$1141,전산회선!$B$4:$B$1141,$E253)=0,"",_xlfn.MAXIFS(전산회선!$F$4:$F$1141,전산회선!$B$4:$B$1141,$E253)),"")</f>
        <v>26</v>
      </c>
      <c r="AG253" s="16" t="str" cm="1">
        <f t="array" ref="AG253">IF(AH253="","",INDEX(전산회선!$E$4:$E$1141,_xlfn.AGGREGATE(15,6,ROW(전산회선!$E$4:$E$1141)-ROW(전산회선!$E$4)+1/((전산회선!$B$4:$B$1141=$E253)*(전산회선!$F$4:$F$1141=AH253)),1)))</f>
        <v>기업인터넷전화</v>
      </c>
      <c r="AH253" s="16">
        <f>IFERROR(IF(_xlfn.MAXIFS(전산회선!$F$4:$F$1141,전산회선!$B$4:$B$1141,$E253,전산회선!$F$4:$F$1141,"&lt;"&amp;AF253)=0,"",_xlfn.MAXIFS(전산회선!$F$4:$F$1141,전산회선!$B$4:$B$1141,$E253,전산회선!$F$4:$F$1141,"&lt;"&amp;AF253)),"")</f>
        <v>22</v>
      </c>
      <c r="AI253" s="16" t="str" cm="1">
        <f t="array" ref="AI253">IF(AJ253="","",INDEX(전산회선!$E$4:$E$1141,_xlfn.AGGREGATE(15,6,ROW(전산회선!$E$4:$E$1141)-ROW(전산회선!$E$4)+1/((전산회선!$B$4:$B$1141=$E253)*(전산회선!$F$4:$F$1141=AJ253)),1)))</f>
        <v>GiGA인터넷</v>
      </c>
      <c r="AJ253" s="16">
        <f>IFERROR(IF(_xlfn.MAXIFS(전산회선!$F$4:$F$1141,전산회선!$B$4:$B$1141,$E253,전산회선!$F$4:$F$1141,"&lt;"&amp;AH253)=0,"",_xlfn.MAXIFS(전산회선!$F$4:$F$1141,전산회선!$B$4:$B$1141,$E253,전산회선!$F$4:$F$1141,"&lt;"&amp;AH253)),"")</f>
        <v>5</v>
      </c>
      <c r="AK253" s="16" t="str" cm="1">
        <f t="array" ref="AK253">IF(AL253="","",INDEX(전산회선!$E$4:$E$1141,_xlfn.AGGREGATE(15,6,ROW(전산회선!$E$4:$E$1141)-ROW(전산회선!$E$4)+1/((전산회선!$B$4:$B$1141=$E253)*(전산회선!$F$4:$F$1141=AL253)),1)))</f>
        <v>홈일반전화</v>
      </c>
      <c r="AL253" s="16">
        <f>IFERROR(IF(_xlfn.MAXIFS(전산회선!$F$4:$F$1141,전산회선!$B$4:$B$1141,$E253,전산회선!$F$4:$F$1141,"&lt;"&amp;AJ253)=0,"",_xlfn.MAXIFS(전산회선!$F$4:$F$1141,전산회선!$B$4:$B$1141,$E253,전산회선!$F$4:$F$1141,"&lt;"&amp;AJ253)),"")</f>
        <v>3</v>
      </c>
      <c r="AM253" s="16" t="str" cm="1">
        <f t="array" ref="AM253">IF(AN253="","",INDEX(전산회선!$E$4:$E$1141,_xlfn.AGGREGATE(15,6,ROW(전산회선!$E$4:$E$1141)-ROW(전산회선!$E$4)+1/((전산회선!$B$4:$B$1141=$E253)*(전산회선!$F$4:$F$1141=AN253)),1)))</f>
        <v>기업인터넷</v>
      </c>
      <c r="AN253" s="16">
        <f>IFERROR(IF(_xlfn.MAXIFS(전산회선!$F$4:$F$1141,전산회선!$B$4:$B$1141,$E253,전산회선!$F$4:$F$1141,"&lt;"&amp;AL253)=0,"",_xlfn.MAXIFS(전산회선!$F$4:$F$1141,전산회선!$B$4:$B$1141,$E253,전산회선!$F$4:$F$1141,"&lt;"&amp;AL253)),"")</f>
        <v>1</v>
      </c>
      <c r="AO253" s="23">
        <v>484798</v>
      </c>
      <c r="AP253" s="23">
        <v>477168</v>
      </c>
      <c r="AQ253" s="23">
        <v>498518</v>
      </c>
      <c r="AR253" s="23">
        <v>510240</v>
      </c>
      <c r="AS253" s="23">
        <v>526787</v>
      </c>
      <c r="AT253" s="23">
        <v>525812</v>
      </c>
      <c r="AU253" s="23">
        <v>528922</v>
      </c>
      <c r="AV253" s="23">
        <v>519833</v>
      </c>
      <c r="AW253" s="23">
        <v>527975</v>
      </c>
      <c r="AX253" s="23">
        <v>529105</v>
      </c>
      <c r="AY253" s="23">
        <v>530920</v>
      </c>
      <c r="AZ253" s="23">
        <v>526519</v>
      </c>
      <c r="BA253" s="23">
        <v>515549.75</v>
      </c>
      <c r="BB253" s="23">
        <f t="shared" si="21"/>
        <v>6186597</v>
      </c>
      <c r="BC253" s="23">
        <v>0</v>
      </c>
      <c r="BD253" s="23">
        <v>0</v>
      </c>
      <c r="BE253" s="23">
        <v>0</v>
      </c>
      <c r="BF253" s="23">
        <v>0</v>
      </c>
      <c r="BG253" s="23">
        <v>0</v>
      </c>
      <c r="BH253" s="23">
        <v>0</v>
      </c>
      <c r="BI253" s="23">
        <v>0</v>
      </c>
      <c r="BJ253" s="23">
        <v>0</v>
      </c>
      <c r="BK253" s="23">
        <v>0</v>
      </c>
      <c r="BL253" s="23">
        <v>0</v>
      </c>
      <c r="BM253" s="23">
        <v>0</v>
      </c>
      <c r="BN253" s="23">
        <v>0</v>
      </c>
      <c r="BO253" s="23">
        <v>0</v>
      </c>
      <c r="BP253" s="23">
        <v>0</v>
      </c>
      <c r="BQ253" s="17" t="str">
        <f>IFERROR(INDEX(피벗!$BL$5:$CH$5,1,MATCH($BR253,INDEX(피벗!$BL:$CH,MATCH($E253,피벗!$BJ:$BJ,0),0),0)),"")</f>
        <v/>
      </c>
      <c r="BR253" s="23" t="str">
        <f>IFERROR(LARGE(INDEX(피벗!$BL:$CH,MATCH(성장고객!$E253,피벗!$BJ:$BJ,0),0),1),"")</f>
        <v/>
      </c>
      <c r="BS253" s="27" t="str">
        <f t="shared" si="22"/>
        <v/>
      </c>
      <c r="BT253" s="17" t="str">
        <f>IFERROR(INDEX(피벗!$BL$5:$CH$5,1,MATCH($BU253,INDEX(피벗!$BL:$CH,MATCH($E253,피벗!$BJ:$BJ,0),0),0)),"")</f>
        <v/>
      </c>
      <c r="BU253" s="23" t="str">
        <f>IFERROR(LARGE(INDEX(피벗!$BL:$CH,MATCH(성장고객!$E253,피벗!$BJ:$BJ,0),0),2),"")</f>
        <v/>
      </c>
      <c r="BV253" s="27" t="str">
        <f t="shared" si="23"/>
        <v/>
      </c>
      <c r="BW253" s="17" t="str">
        <f>IFERROR(INDEX(피벗!$BL$5:$CH$5,1,MATCH($BX253,INDEX(피벗!$BL:$CH,MATCH($E253,피벗!$BJ:$BJ,0),0),0)),"")</f>
        <v/>
      </c>
      <c r="BX253" s="23" t="str">
        <f>IFERROR(LARGE(INDEX(피벗!$BL:$CH,MATCH(성장고객!$E253,피벗!$BJ:$BJ,0),0),3),"")</f>
        <v/>
      </c>
      <c r="BY253" s="27" t="str">
        <f t="shared" si="24"/>
        <v/>
      </c>
      <c r="BZ253" s="17" t="str">
        <f>IFERROR(INDEX(피벗!$BL$5:$CH$5,1,MATCH($CA253,INDEX(피벗!$BL:$CH,MATCH($E253,피벗!$BJ:$BJ,0),0),0)),"")</f>
        <v/>
      </c>
      <c r="CA253" s="23" t="str">
        <f>IFERROR(LARGE(INDEX(피벗!$BL:$CH,MATCH(성장고객!$E253,피벗!$BJ:$BJ,0),0),4),"")</f>
        <v/>
      </c>
      <c r="CB253" s="27" t="str">
        <f t="shared" si="25"/>
        <v/>
      </c>
      <c r="CC253" s="17" t="str">
        <f>IFERROR(INDEX(피벗!$BL$5:$CH$5,1,MATCH($CD253,INDEX(피벗!$BL:$CH,MATCH($E253,피벗!$BJ:$BJ,0),0),0)),"")</f>
        <v/>
      </c>
      <c r="CD253" s="23" t="str">
        <f>IFERROR(LARGE(INDEX(피벗!$BL:$CH,MATCH(성장고객!$E253,피벗!$BJ:$BJ,0),0),5),"")</f>
        <v/>
      </c>
      <c r="CE253" s="27" t="str">
        <f t="shared" si="26"/>
        <v/>
      </c>
      <c r="CF253" s="23" t="str">
        <f>IFERROR(INDEX(피벗!$CI:$CI,MATCH($E253,피벗!$BJ:$BJ,0)),"")</f>
        <v/>
      </c>
      <c r="CG253" s="25" t="str">
        <f t="shared" si="27"/>
        <v/>
      </c>
      <c r="CH253" s="17" t="str">
        <f>IFERROR(INDEX(피벗!$EZ$5:$GE$5,1,MATCH($CI253,INDEX(피벗!$EZ:$GE,MATCH($E253,피벗!$EY:$EY,0),0),0)),"")</f>
        <v>GTV Biz</v>
      </c>
      <c r="CI253" s="23">
        <f>IFERROR(LARGE(INDEX(피벗!$EZ:$GE,MATCH(성장고객!$E253,피벗!$EY:$EY,0),0),1),"")</f>
        <v>1981694</v>
      </c>
      <c r="CJ253" s="17" t="str">
        <f>IFERROR(INDEX(피벗!$EZ$5:$GE$5,1,MATCH($CK253,INDEX(피벗!$EZ:$GE,MATCH($E253,피벗!$EY:$EY,0),0),0)),"")</f>
        <v>기업인터넷</v>
      </c>
      <c r="CK253" s="23">
        <f>IFERROR(LARGE(INDEX(피벗!$EZ:$GE,MATCH(성장고객!$E253,피벗!$EY:$EY,0),0),2),"")</f>
        <v>1620000</v>
      </c>
      <c r="CL253" s="17" t="str">
        <f>IFERROR(INDEX(피벗!$EZ$5:$GE$5,1,MATCH($CM253,INDEX(피벗!$EZ:$GE,MATCH($E253,피벗!$EY:$EY,0),0),0)),"")</f>
        <v>GiGA인터넷</v>
      </c>
      <c r="CM253" s="23">
        <f>IFERROR(LARGE(INDEX(피벗!$EZ:$GE,MATCH(성장고객!$E253,피벗!$EY:$EY,0),0),3),"")</f>
        <v>1500000</v>
      </c>
      <c r="CN253" s="17" t="str">
        <f>IFERROR(INDEX(피벗!$EZ$5:$GE$5,1,MATCH($CO253,INDEX(피벗!$EZ:$GE,MATCH($E253,피벗!$EY:$EY,0),0),0)),"")</f>
        <v>기업인터넷전화</v>
      </c>
      <c r="CO253" s="23">
        <f>IFERROR(LARGE(INDEX(피벗!$EZ:$GE,MATCH(성장고객!$E253,피벗!$EY:$EY,0),0),4),"")</f>
        <v>794410</v>
      </c>
      <c r="CP253" s="17" t="str">
        <f>IFERROR(INDEX(피벗!$EZ$5:$GE$5,1,MATCH($CQ253,INDEX(피벗!$EZ:$GE,MATCH($E253,피벗!$EY:$EY,0),0),0)),"")</f>
        <v>홈일반전화</v>
      </c>
      <c r="CQ253" s="23">
        <f>IFERROR(LARGE(INDEX(피벗!$EZ:$GE,MATCH(성장고객!$E253,피벗!$EY:$EY,0),0),5),"")</f>
        <v>179068</v>
      </c>
      <c r="CR253" s="23">
        <f>IFERROR(INDEX(피벗!$GF:$GF,MATCH($E253,피벗!$EY:$EY,0)),"")</f>
        <v>6186597</v>
      </c>
    </row>
    <row r="254" spans="1:96" x14ac:dyDescent="0.45">
      <c r="A254" s="20" t="s">
        <v>982</v>
      </c>
      <c r="B254" s="20" t="s">
        <v>26</v>
      </c>
      <c r="C254" s="20" t="s">
        <v>104</v>
      </c>
      <c r="D254" s="20" t="s">
        <v>1215</v>
      </c>
      <c r="E254" s="20" t="s">
        <v>670</v>
      </c>
      <c r="F254" s="21" t="s">
        <v>671</v>
      </c>
      <c r="G254" s="21" t="s">
        <v>257</v>
      </c>
      <c r="H254" s="21" t="s">
        <v>0</v>
      </c>
      <c r="I254" s="22" t="s">
        <v>672</v>
      </c>
      <c r="J254" s="22" t="s">
        <v>673</v>
      </c>
      <c r="K254" s="20" t="s">
        <v>0</v>
      </c>
      <c r="L254" s="20" t="s">
        <v>1316</v>
      </c>
      <c r="M254" s="20" t="s">
        <v>1311</v>
      </c>
      <c r="N254" s="20" t="s">
        <v>1317</v>
      </c>
      <c r="O254" s="21" t="s">
        <v>2608</v>
      </c>
      <c r="P254" s="21">
        <v>2</v>
      </c>
      <c r="Q254" s="21" t="s">
        <v>1392</v>
      </c>
      <c r="R254" s="21" t="s">
        <v>1320</v>
      </c>
      <c r="S254" s="21" t="s">
        <v>1321</v>
      </c>
      <c r="T254" s="21" t="s">
        <v>1316</v>
      </c>
      <c r="U254" s="21" t="s">
        <v>2378</v>
      </c>
      <c r="V254" s="21" t="s">
        <v>2609</v>
      </c>
      <c r="W254" s="20" t="s">
        <v>2610</v>
      </c>
      <c r="X254" s="21" t="s">
        <v>2611</v>
      </c>
      <c r="Y254" s="21" t="s">
        <v>2382</v>
      </c>
      <c r="Z254" s="21" t="s">
        <v>2612</v>
      </c>
      <c r="AA254" s="20">
        <v>55</v>
      </c>
      <c r="AB254" s="20" t="s">
        <v>1448</v>
      </c>
      <c r="AC254" s="21" t="s">
        <v>2613</v>
      </c>
      <c r="AD254" s="20" t="s">
        <v>1311</v>
      </c>
      <c r="AE254" s="16" t="str" cm="1">
        <f t="array" ref="AE254">IF(AF254="","",INDEX(전산회선!$E$4:$E$1141,_xlfn.AGGREGATE(15,6,ROW(전산회선!$E$4:$E$1141)-ROW(전산회선!$E$4)+1/((전산회선!$B$4:$B$1141=$E254)*(전산회선!$F$4:$F$1141=AF254)),1)))</f>
        <v>홈일반전화</v>
      </c>
      <c r="AF254" s="16">
        <f>IFERROR(IF(_xlfn.MAXIFS(전산회선!$F$4:$F$1141,전산회선!$B$4:$B$1141,$E254)=0,"",_xlfn.MAXIFS(전산회선!$F$4:$F$1141,전산회선!$B$4:$B$1141,$E254)),"")</f>
        <v>1</v>
      </c>
      <c r="AG254" s="16" t="str" cm="1">
        <f t="array" ref="AG254">IF(AH254="","",INDEX(전산회선!$E$4:$E$1141,_xlfn.AGGREGATE(15,6,ROW(전산회선!$E$4:$E$1141)-ROW(전산회선!$E$4)+1/((전산회선!$B$4:$B$1141=$E254)*(전산회선!$F$4:$F$1141=AH254)),1)))</f>
        <v/>
      </c>
      <c r="AH254" s="16" t="str">
        <f>IFERROR(IF(_xlfn.MAXIFS(전산회선!$F$4:$F$1141,전산회선!$B$4:$B$1141,$E254,전산회선!$F$4:$F$1141,"&lt;"&amp;AF254)=0,"",_xlfn.MAXIFS(전산회선!$F$4:$F$1141,전산회선!$B$4:$B$1141,$E254,전산회선!$F$4:$F$1141,"&lt;"&amp;AF254)),"")</f>
        <v/>
      </c>
      <c r="AI254" s="16" t="str" cm="1">
        <f t="array" ref="AI254">IF(AJ254="","",INDEX(전산회선!$E$4:$E$1141,_xlfn.AGGREGATE(15,6,ROW(전산회선!$E$4:$E$1141)-ROW(전산회선!$E$4)+1/((전산회선!$B$4:$B$1141=$E254)*(전산회선!$F$4:$F$1141=AJ254)),1)))</f>
        <v/>
      </c>
      <c r="AJ254" s="16" t="str">
        <f>IFERROR(IF(_xlfn.MAXIFS(전산회선!$F$4:$F$1141,전산회선!$B$4:$B$1141,$E254,전산회선!$F$4:$F$1141,"&lt;"&amp;AH254)=0,"",_xlfn.MAXIFS(전산회선!$F$4:$F$1141,전산회선!$B$4:$B$1141,$E254,전산회선!$F$4:$F$1141,"&lt;"&amp;AH254)),"")</f>
        <v/>
      </c>
      <c r="AK254" s="16" t="str" cm="1">
        <f t="array" ref="AK254">IF(AL254="","",INDEX(전산회선!$E$4:$E$1141,_xlfn.AGGREGATE(15,6,ROW(전산회선!$E$4:$E$1141)-ROW(전산회선!$E$4)+1/((전산회선!$B$4:$B$1141=$E254)*(전산회선!$F$4:$F$1141=AL254)),1)))</f>
        <v/>
      </c>
      <c r="AL254" s="16" t="str">
        <f>IFERROR(IF(_xlfn.MAXIFS(전산회선!$F$4:$F$1141,전산회선!$B$4:$B$1141,$E254,전산회선!$F$4:$F$1141,"&lt;"&amp;AJ254)=0,"",_xlfn.MAXIFS(전산회선!$F$4:$F$1141,전산회선!$B$4:$B$1141,$E254,전산회선!$F$4:$F$1141,"&lt;"&amp;AJ254)),"")</f>
        <v/>
      </c>
      <c r="AM254" s="16" t="str" cm="1">
        <f t="array" ref="AM254">IF(AN254="","",INDEX(전산회선!$E$4:$E$1141,_xlfn.AGGREGATE(15,6,ROW(전산회선!$E$4:$E$1141)-ROW(전산회선!$E$4)+1/((전산회선!$B$4:$B$1141=$E254)*(전산회선!$F$4:$F$1141=AN254)),1)))</f>
        <v/>
      </c>
      <c r="AN254" s="16" t="str">
        <f>IFERROR(IF(_xlfn.MAXIFS(전산회선!$F$4:$F$1141,전산회선!$B$4:$B$1141,$E254,전산회선!$F$4:$F$1141,"&lt;"&amp;AL254)=0,"",_xlfn.MAXIFS(전산회선!$F$4:$F$1141,전산회선!$B$4:$B$1141,$E254,전산회선!$F$4:$F$1141,"&lt;"&amp;AL254)),"")</f>
        <v/>
      </c>
      <c r="AO254" s="23">
        <v>6056</v>
      </c>
      <c r="AP254" s="23">
        <v>9886</v>
      </c>
      <c r="AQ254" s="23">
        <v>6092</v>
      </c>
      <c r="AR254" s="23">
        <v>5374</v>
      </c>
      <c r="AS254" s="23">
        <v>5689</v>
      </c>
      <c r="AT254" s="23">
        <v>7357</v>
      </c>
      <c r="AU254" s="23">
        <v>5310</v>
      </c>
      <c r="AV254" s="23">
        <v>4831</v>
      </c>
      <c r="AW254" s="23">
        <v>5728</v>
      </c>
      <c r="AX254" s="23">
        <v>5813</v>
      </c>
      <c r="AY254" s="23">
        <v>7556</v>
      </c>
      <c r="AZ254" s="23">
        <v>7198</v>
      </c>
      <c r="BA254" s="23">
        <v>6407.5</v>
      </c>
      <c r="BB254" s="23">
        <f t="shared" si="21"/>
        <v>76890</v>
      </c>
      <c r="BC254" s="23">
        <v>0</v>
      </c>
      <c r="BD254" s="23">
        <v>0</v>
      </c>
      <c r="BE254" s="23">
        <v>0</v>
      </c>
      <c r="BF254" s="23">
        <v>0</v>
      </c>
      <c r="BG254" s="23">
        <v>0</v>
      </c>
      <c r="BH254" s="23">
        <v>0</v>
      </c>
      <c r="BI254" s="23">
        <v>0</v>
      </c>
      <c r="BJ254" s="23">
        <v>0</v>
      </c>
      <c r="BK254" s="23">
        <v>0</v>
      </c>
      <c r="BL254" s="23">
        <v>0</v>
      </c>
      <c r="BM254" s="23">
        <v>0</v>
      </c>
      <c r="BN254" s="23">
        <v>0</v>
      </c>
      <c r="BO254" s="23">
        <v>0</v>
      </c>
      <c r="BP254" s="23">
        <v>0</v>
      </c>
      <c r="BQ254" s="17" t="str">
        <f>IFERROR(INDEX(피벗!$BL$5:$CH$5,1,MATCH($BR254,INDEX(피벗!$BL:$CH,MATCH($E254,피벗!$BJ:$BJ,0),0),0)),"")</f>
        <v/>
      </c>
      <c r="BR254" s="23" t="str">
        <f>IFERROR(LARGE(INDEX(피벗!$BL:$CH,MATCH(성장고객!$E254,피벗!$BJ:$BJ,0),0),1),"")</f>
        <v/>
      </c>
      <c r="BS254" s="27" t="str">
        <f t="shared" si="22"/>
        <v/>
      </c>
      <c r="BT254" s="17" t="str">
        <f>IFERROR(INDEX(피벗!$BL$5:$CH$5,1,MATCH($BU254,INDEX(피벗!$BL:$CH,MATCH($E254,피벗!$BJ:$BJ,0),0),0)),"")</f>
        <v/>
      </c>
      <c r="BU254" s="23" t="str">
        <f>IFERROR(LARGE(INDEX(피벗!$BL:$CH,MATCH(성장고객!$E254,피벗!$BJ:$BJ,0),0),2),"")</f>
        <v/>
      </c>
      <c r="BV254" s="27" t="str">
        <f t="shared" si="23"/>
        <v/>
      </c>
      <c r="BW254" s="17" t="str">
        <f>IFERROR(INDEX(피벗!$BL$5:$CH$5,1,MATCH($BX254,INDEX(피벗!$BL:$CH,MATCH($E254,피벗!$BJ:$BJ,0),0),0)),"")</f>
        <v/>
      </c>
      <c r="BX254" s="23" t="str">
        <f>IFERROR(LARGE(INDEX(피벗!$BL:$CH,MATCH(성장고객!$E254,피벗!$BJ:$BJ,0),0),3),"")</f>
        <v/>
      </c>
      <c r="BY254" s="27" t="str">
        <f t="shared" si="24"/>
        <v/>
      </c>
      <c r="BZ254" s="17" t="str">
        <f>IFERROR(INDEX(피벗!$BL$5:$CH$5,1,MATCH($CA254,INDEX(피벗!$BL:$CH,MATCH($E254,피벗!$BJ:$BJ,0),0),0)),"")</f>
        <v/>
      </c>
      <c r="CA254" s="23" t="str">
        <f>IFERROR(LARGE(INDEX(피벗!$BL:$CH,MATCH(성장고객!$E254,피벗!$BJ:$BJ,0),0),4),"")</f>
        <v/>
      </c>
      <c r="CB254" s="27" t="str">
        <f t="shared" si="25"/>
        <v/>
      </c>
      <c r="CC254" s="17" t="str">
        <f>IFERROR(INDEX(피벗!$BL$5:$CH$5,1,MATCH($CD254,INDEX(피벗!$BL:$CH,MATCH($E254,피벗!$BJ:$BJ,0),0),0)),"")</f>
        <v/>
      </c>
      <c r="CD254" s="23" t="str">
        <f>IFERROR(LARGE(INDEX(피벗!$BL:$CH,MATCH(성장고객!$E254,피벗!$BJ:$BJ,0),0),5),"")</f>
        <v/>
      </c>
      <c r="CE254" s="27" t="str">
        <f t="shared" si="26"/>
        <v/>
      </c>
      <c r="CF254" s="23" t="str">
        <f>IFERROR(INDEX(피벗!$CI:$CI,MATCH($E254,피벗!$BJ:$BJ,0)),"")</f>
        <v/>
      </c>
      <c r="CG254" s="25" t="str">
        <f t="shared" si="27"/>
        <v/>
      </c>
      <c r="CH254" s="17" t="str">
        <f>IFERROR(INDEX(피벗!$EZ$5:$GE$5,1,MATCH($CI254,INDEX(피벗!$EZ:$GE,MATCH($E254,피벗!$EY:$EY,0),0),0)),"")</f>
        <v>홈일반전화</v>
      </c>
      <c r="CI254" s="23">
        <f>IFERROR(LARGE(INDEX(피벗!$EZ:$GE,MATCH(성장고객!$E254,피벗!$EY:$EY,0),0),1),"")</f>
        <v>76890</v>
      </c>
      <c r="CJ254" s="17" t="str">
        <f>IFERROR(INDEX(피벗!$EZ$5:$GE$5,1,MATCH($CK254,INDEX(피벗!$EZ:$GE,MATCH($E254,피벗!$EY:$EY,0),0),0)),"")</f>
        <v>AI기업지능망</v>
      </c>
      <c r="CK254" s="23">
        <f>IFERROR(LARGE(INDEX(피벗!$EZ:$GE,MATCH(성장고객!$E254,피벗!$EY:$EY,0),0),2),"")</f>
        <v>0</v>
      </c>
      <c r="CL254" s="17" t="str">
        <f>IFERROR(INDEX(피벗!$EZ$5:$GE$5,1,MATCH($CM254,INDEX(피벗!$EZ:$GE,MATCH($E254,피벗!$EY:$EY,0),0),0)),"")</f>
        <v/>
      </c>
      <c r="CM254" s="23" t="str">
        <f>IFERROR(LARGE(INDEX(피벗!$EZ:$GE,MATCH(성장고객!$E254,피벗!$EY:$EY,0),0),3),"")</f>
        <v/>
      </c>
      <c r="CN254" s="17" t="str">
        <f>IFERROR(INDEX(피벗!$EZ$5:$GE$5,1,MATCH($CO254,INDEX(피벗!$EZ:$GE,MATCH($E254,피벗!$EY:$EY,0),0),0)),"")</f>
        <v/>
      </c>
      <c r="CO254" s="23" t="str">
        <f>IFERROR(LARGE(INDEX(피벗!$EZ:$GE,MATCH(성장고객!$E254,피벗!$EY:$EY,0),0),4),"")</f>
        <v/>
      </c>
      <c r="CP254" s="17" t="str">
        <f>IFERROR(INDEX(피벗!$EZ$5:$GE$5,1,MATCH($CQ254,INDEX(피벗!$EZ:$GE,MATCH($E254,피벗!$EY:$EY,0),0),0)),"")</f>
        <v/>
      </c>
      <c r="CQ254" s="23" t="str">
        <f>IFERROR(LARGE(INDEX(피벗!$EZ:$GE,MATCH(성장고객!$E254,피벗!$EY:$EY,0),0),5),"")</f>
        <v/>
      </c>
      <c r="CR254" s="23">
        <f>IFERROR(INDEX(피벗!$GF:$GF,MATCH($E254,피벗!$EY:$EY,0)),"")</f>
        <v>76890</v>
      </c>
    </row>
    <row r="255" spans="1:96" x14ac:dyDescent="0.45">
      <c r="A255" s="20" t="s">
        <v>982</v>
      </c>
      <c r="B255" s="20" t="s">
        <v>26</v>
      </c>
      <c r="C255" s="20" t="s">
        <v>104</v>
      </c>
      <c r="D255" s="20" t="s">
        <v>1218</v>
      </c>
      <c r="E255" s="20" t="s">
        <v>372</v>
      </c>
      <c r="F255" s="21" t="s">
        <v>373</v>
      </c>
      <c r="G255" s="21" t="s">
        <v>1</v>
      </c>
      <c r="H255" s="21" t="s">
        <v>0</v>
      </c>
      <c r="I255" s="22" t="s">
        <v>374</v>
      </c>
      <c r="J255" s="22" t="s">
        <v>375</v>
      </c>
      <c r="K255" s="20" t="s">
        <v>0</v>
      </c>
      <c r="L255" s="20" t="s">
        <v>1316</v>
      </c>
      <c r="M255" s="20" t="s">
        <v>1389</v>
      </c>
      <c r="N255" s="20" t="s">
        <v>1390</v>
      </c>
      <c r="O255" s="21" t="s">
        <v>2600</v>
      </c>
      <c r="P255" s="21">
        <v>27</v>
      </c>
      <c r="Q255" s="21" t="s">
        <v>1392</v>
      </c>
      <c r="R255" s="21" t="s">
        <v>1320</v>
      </c>
      <c r="S255" s="21" t="s">
        <v>1321</v>
      </c>
      <c r="T255" s="21" t="s">
        <v>1316</v>
      </c>
      <c r="U255" s="21" t="s">
        <v>2601</v>
      </c>
      <c r="V255" s="21" t="s">
        <v>2602</v>
      </c>
      <c r="W255" s="20" t="s">
        <v>2603</v>
      </c>
      <c r="X255" s="21" t="s">
        <v>2604</v>
      </c>
      <c r="Y255" s="21" t="s">
        <v>2605</v>
      </c>
      <c r="Z255" s="21" t="s">
        <v>2606</v>
      </c>
      <c r="AA255" s="20">
        <v>25</v>
      </c>
      <c r="AB255" s="20" t="s">
        <v>1492</v>
      </c>
      <c r="AC255" s="21" t="s">
        <v>2607</v>
      </c>
      <c r="AD255" s="20" t="s">
        <v>1311</v>
      </c>
      <c r="AE255" s="16" t="str" cm="1">
        <f t="array" ref="AE255">IF(AF255="","",INDEX(전산회선!$E$4:$E$1141,_xlfn.AGGREGATE(15,6,ROW(전산회선!$E$4:$E$1141)-ROW(전산회선!$E$4)+1/((전산회선!$B$4:$B$1141=$E255)*(전산회선!$F$4:$F$1141=AF255)),1)))</f>
        <v>기업인터넷전화</v>
      </c>
      <c r="AF255" s="16">
        <f>IFERROR(IF(_xlfn.MAXIFS(전산회선!$F$4:$F$1141,전산회선!$B$4:$B$1141,$E255)=0,"",_xlfn.MAXIFS(전산회선!$F$4:$F$1141,전산회선!$B$4:$B$1141,$E255)),"")</f>
        <v>8</v>
      </c>
      <c r="AG255" s="16" t="str" cm="1">
        <f t="array" ref="AG255">IF(AH255="","",INDEX(전산회선!$E$4:$E$1141,_xlfn.AGGREGATE(15,6,ROW(전산회선!$E$4:$E$1141)-ROW(전산회선!$E$4)+1/((전산회선!$B$4:$B$1141=$E255)*(전산회선!$F$4:$F$1141=AH255)),1)))</f>
        <v>GTV</v>
      </c>
      <c r="AH255" s="16">
        <f>IFERROR(IF(_xlfn.MAXIFS(전산회선!$F$4:$F$1141,전산회선!$B$4:$B$1141,$E255,전산회선!$F$4:$F$1141,"&lt;"&amp;AF255)=0,"",_xlfn.MAXIFS(전산회선!$F$4:$F$1141,전산회선!$B$4:$B$1141,$E255,전산회선!$F$4:$F$1141,"&lt;"&amp;AF255)),"")</f>
        <v>4</v>
      </c>
      <c r="AI255" s="16" t="str" cm="1">
        <f t="array" ref="AI255">IF(AJ255="","",INDEX(전산회선!$E$4:$E$1141,_xlfn.AGGREGATE(15,6,ROW(전산회선!$E$4:$E$1141)-ROW(전산회선!$E$4)+1/((전산회선!$B$4:$B$1141=$E255)*(전산회선!$F$4:$F$1141=AJ255)),1)))</f>
        <v>GTV Biz</v>
      </c>
      <c r="AJ255" s="16">
        <f>IFERROR(IF(_xlfn.MAXIFS(전산회선!$F$4:$F$1141,전산회선!$B$4:$B$1141,$E255,전산회선!$F$4:$F$1141,"&lt;"&amp;AH255)=0,"",_xlfn.MAXIFS(전산회선!$F$4:$F$1141,전산회선!$B$4:$B$1141,$E255,전산회선!$F$4:$F$1141,"&lt;"&amp;AH255)),"")</f>
        <v>2</v>
      </c>
      <c r="AK255" s="16" t="str" cm="1">
        <f t="array" ref="AK255">IF(AL255="","",INDEX(전산회선!$E$4:$E$1141,_xlfn.AGGREGATE(15,6,ROW(전산회선!$E$4:$E$1141)-ROW(전산회선!$E$4)+1/((전산회선!$B$4:$B$1141=$E255)*(전산회선!$F$4:$F$1141=AL255)),1)))</f>
        <v>홈일반전화</v>
      </c>
      <c r="AL255" s="16">
        <f>IFERROR(IF(_xlfn.MAXIFS(전산회선!$F$4:$F$1141,전산회선!$B$4:$B$1141,$E255,전산회선!$F$4:$F$1141,"&lt;"&amp;AJ255)=0,"",_xlfn.MAXIFS(전산회선!$F$4:$F$1141,전산회선!$B$4:$B$1141,$E255,전산회선!$F$4:$F$1141,"&lt;"&amp;AJ255)),"")</f>
        <v>1</v>
      </c>
      <c r="AM255" s="16" t="str" cm="1">
        <f t="array" ref="AM255">IF(AN255="","",INDEX(전산회선!$E$4:$E$1141,_xlfn.AGGREGATE(15,6,ROW(전산회선!$E$4:$E$1141)-ROW(전산회선!$E$4)+1/((전산회선!$B$4:$B$1141=$E255)*(전산회선!$F$4:$F$1141=AN255)),1)))</f>
        <v/>
      </c>
      <c r="AN255" s="16" t="str">
        <f>IFERROR(IF(_xlfn.MAXIFS(전산회선!$F$4:$F$1141,전산회선!$B$4:$B$1141,$E255,전산회선!$F$4:$F$1141,"&lt;"&amp;AL255)=0,"",_xlfn.MAXIFS(전산회선!$F$4:$F$1141,전산회선!$B$4:$B$1141,$E255,전산회선!$F$4:$F$1141,"&lt;"&amp;AL255)),"")</f>
        <v/>
      </c>
      <c r="AO255" s="23">
        <v>401118</v>
      </c>
      <c r="AP255" s="23">
        <v>380586</v>
      </c>
      <c r="AQ255" s="23">
        <v>379491</v>
      </c>
      <c r="AR255" s="23">
        <v>413599</v>
      </c>
      <c r="AS255" s="23">
        <v>371667</v>
      </c>
      <c r="AT255" s="23">
        <v>283016</v>
      </c>
      <c r="AU255" s="23">
        <v>257983</v>
      </c>
      <c r="AV255" s="23">
        <v>327230</v>
      </c>
      <c r="AW255" s="23">
        <v>442082</v>
      </c>
      <c r="AX255" s="23">
        <v>396925</v>
      </c>
      <c r="AY255" s="23">
        <v>379668</v>
      </c>
      <c r="AZ255" s="23">
        <v>380526</v>
      </c>
      <c r="BA255" s="23">
        <v>367824.25</v>
      </c>
      <c r="BB255" s="23">
        <f t="shared" si="21"/>
        <v>4413891</v>
      </c>
      <c r="BC255" s="23">
        <v>0</v>
      </c>
      <c r="BD255" s="23">
        <v>0</v>
      </c>
      <c r="BE255" s="23">
        <v>0</v>
      </c>
      <c r="BF255" s="23">
        <v>0</v>
      </c>
      <c r="BG255" s="23">
        <v>0</v>
      </c>
      <c r="BH255" s="23">
        <v>0</v>
      </c>
      <c r="BI255" s="23">
        <v>0</v>
      </c>
      <c r="BJ255" s="23">
        <v>0</v>
      </c>
      <c r="BK255" s="23">
        <v>0</v>
      </c>
      <c r="BL255" s="23">
        <v>0</v>
      </c>
      <c r="BM255" s="23">
        <v>0</v>
      </c>
      <c r="BN255" s="23">
        <v>0</v>
      </c>
      <c r="BO255" s="23">
        <v>0</v>
      </c>
      <c r="BP255" s="23">
        <v>0</v>
      </c>
      <c r="BQ255" s="17" t="str">
        <f>IFERROR(INDEX(피벗!$BL$5:$CH$5,1,MATCH($BR255,INDEX(피벗!$BL:$CH,MATCH($E255,피벗!$BJ:$BJ,0),0),0)),"")</f>
        <v/>
      </c>
      <c r="BR255" s="23" t="str">
        <f>IFERROR(LARGE(INDEX(피벗!$BL:$CH,MATCH(성장고객!$E255,피벗!$BJ:$BJ,0),0),1),"")</f>
        <v/>
      </c>
      <c r="BS255" s="27" t="str">
        <f t="shared" si="22"/>
        <v/>
      </c>
      <c r="BT255" s="17" t="str">
        <f>IFERROR(INDEX(피벗!$BL$5:$CH$5,1,MATCH($BU255,INDEX(피벗!$BL:$CH,MATCH($E255,피벗!$BJ:$BJ,0),0),0)),"")</f>
        <v/>
      </c>
      <c r="BU255" s="23" t="str">
        <f>IFERROR(LARGE(INDEX(피벗!$BL:$CH,MATCH(성장고객!$E255,피벗!$BJ:$BJ,0),0),2),"")</f>
        <v/>
      </c>
      <c r="BV255" s="27" t="str">
        <f t="shared" si="23"/>
        <v/>
      </c>
      <c r="BW255" s="17" t="str">
        <f>IFERROR(INDEX(피벗!$BL$5:$CH$5,1,MATCH($BX255,INDEX(피벗!$BL:$CH,MATCH($E255,피벗!$BJ:$BJ,0),0),0)),"")</f>
        <v/>
      </c>
      <c r="BX255" s="23" t="str">
        <f>IFERROR(LARGE(INDEX(피벗!$BL:$CH,MATCH(성장고객!$E255,피벗!$BJ:$BJ,0),0),3),"")</f>
        <v/>
      </c>
      <c r="BY255" s="27" t="str">
        <f t="shared" si="24"/>
        <v/>
      </c>
      <c r="BZ255" s="17" t="str">
        <f>IFERROR(INDEX(피벗!$BL$5:$CH$5,1,MATCH($CA255,INDEX(피벗!$BL:$CH,MATCH($E255,피벗!$BJ:$BJ,0),0),0)),"")</f>
        <v/>
      </c>
      <c r="CA255" s="23" t="str">
        <f>IFERROR(LARGE(INDEX(피벗!$BL:$CH,MATCH(성장고객!$E255,피벗!$BJ:$BJ,0),0),4),"")</f>
        <v/>
      </c>
      <c r="CB255" s="27" t="str">
        <f t="shared" si="25"/>
        <v/>
      </c>
      <c r="CC255" s="17" t="str">
        <f>IFERROR(INDEX(피벗!$BL$5:$CH$5,1,MATCH($CD255,INDEX(피벗!$BL:$CH,MATCH($E255,피벗!$BJ:$BJ,0),0),0)),"")</f>
        <v/>
      </c>
      <c r="CD255" s="23" t="str">
        <f>IFERROR(LARGE(INDEX(피벗!$BL:$CH,MATCH(성장고객!$E255,피벗!$BJ:$BJ,0),0),5),"")</f>
        <v/>
      </c>
      <c r="CE255" s="27" t="str">
        <f t="shared" si="26"/>
        <v/>
      </c>
      <c r="CF255" s="23" t="str">
        <f>IFERROR(INDEX(피벗!$CI:$CI,MATCH($E255,피벗!$BJ:$BJ,0)),"")</f>
        <v/>
      </c>
      <c r="CG255" s="25" t="str">
        <f t="shared" si="27"/>
        <v/>
      </c>
      <c r="CH255" s="17" t="str">
        <f>IFERROR(INDEX(피벗!$EZ$5:$GE$5,1,MATCH($CI255,INDEX(피벗!$EZ:$GE,MATCH($E255,피벗!$EY:$EY,0),0),0)),"")</f>
        <v>GiGA인터넷</v>
      </c>
      <c r="CI255" s="23">
        <f>IFERROR(LARGE(INDEX(피벗!$EZ:$GE,MATCH(성장고객!$E255,피벗!$EY:$EY,0),0),1),"")</f>
        <v>2781155</v>
      </c>
      <c r="CJ255" s="17" t="str">
        <f>IFERROR(INDEX(피벗!$EZ$5:$GE$5,1,MATCH($CK255,INDEX(피벗!$EZ:$GE,MATCH($E255,피벗!$EY:$EY,0),0),0)),"")</f>
        <v>MeGA인터넷</v>
      </c>
      <c r="CK255" s="23">
        <f>IFERROR(LARGE(INDEX(피벗!$EZ:$GE,MATCH(성장고객!$E255,피벗!$EY:$EY,0),0),2),"")</f>
        <v>499709</v>
      </c>
      <c r="CL255" s="17" t="str">
        <f>IFERROR(INDEX(피벗!$EZ$5:$GE$5,1,MATCH($CM255,INDEX(피벗!$EZ:$GE,MATCH($E255,피벗!$EY:$EY,0),0),0)),"")</f>
        <v>GTV</v>
      </c>
      <c r="CM255" s="23">
        <f>IFERROR(LARGE(INDEX(피벗!$EZ:$GE,MATCH(성장고객!$E255,피벗!$EY:$EY,0),0),3),"")</f>
        <v>358369</v>
      </c>
      <c r="CN255" s="17" t="str">
        <f>IFERROR(INDEX(피벗!$EZ$5:$GE$5,1,MATCH($CO255,INDEX(피벗!$EZ:$GE,MATCH($E255,피벗!$EY:$EY,0),0),0)),"")</f>
        <v>GTV Biz</v>
      </c>
      <c r="CO255" s="23">
        <f>IFERROR(LARGE(INDEX(피벗!$EZ:$GE,MATCH(성장고객!$E255,피벗!$EY:$EY,0),0),4),"")</f>
        <v>343717</v>
      </c>
      <c r="CP255" s="17" t="str">
        <f>IFERROR(INDEX(피벗!$EZ$5:$GE$5,1,MATCH($CQ255,INDEX(피벗!$EZ:$GE,MATCH($E255,피벗!$EY:$EY,0),0),0)),"")</f>
        <v>기가지니 TV</v>
      </c>
      <c r="CQ255" s="23">
        <f>IFERROR(LARGE(INDEX(피벗!$EZ:$GE,MATCH(성장고객!$E255,피벗!$EY:$EY,0),0),5),"")</f>
        <v>256218</v>
      </c>
      <c r="CR255" s="23">
        <f>IFERROR(INDEX(피벗!$GF:$GF,MATCH($E255,피벗!$EY:$EY,0)),"")</f>
        <v>4413891</v>
      </c>
    </row>
    <row r="256" spans="1:96" x14ac:dyDescent="0.45">
      <c r="A256" s="20" t="s">
        <v>982</v>
      </c>
      <c r="B256" s="20" t="s">
        <v>29</v>
      </c>
      <c r="C256" s="20" t="s">
        <v>30</v>
      </c>
      <c r="D256" s="20" t="s">
        <v>95</v>
      </c>
      <c r="E256" s="20" t="s">
        <v>1058</v>
      </c>
      <c r="F256" s="21" t="s">
        <v>1059</v>
      </c>
      <c r="G256" s="21" t="s">
        <v>1</v>
      </c>
      <c r="H256" s="21" t="s">
        <v>0</v>
      </c>
      <c r="I256" s="22"/>
      <c r="J256" s="22"/>
      <c r="K256" s="20" t="s">
        <v>9</v>
      </c>
      <c r="L256" s="20" t="s">
        <v>9</v>
      </c>
      <c r="M256" s="20" t="s">
        <v>9</v>
      </c>
      <c r="N256" s="20" t="s">
        <v>9</v>
      </c>
      <c r="O256" s="21" t="s">
        <v>9</v>
      </c>
      <c r="P256" s="21" t="s">
        <v>9</v>
      </c>
      <c r="Q256" s="21" t="s">
        <v>9</v>
      </c>
      <c r="R256" s="21" t="s">
        <v>9</v>
      </c>
      <c r="S256" s="21" t="s">
        <v>9</v>
      </c>
      <c r="T256" s="21" t="s">
        <v>9</v>
      </c>
      <c r="U256" s="21" t="s">
        <v>9</v>
      </c>
      <c r="V256" s="21" t="s">
        <v>9</v>
      </c>
      <c r="W256" s="20" t="s">
        <v>9</v>
      </c>
      <c r="X256" s="21" t="s">
        <v>9</v>
      </c>
      <c r="Y256" s="21" t="s">
        <v>9</v>
      </c>
      <c r="Z256" s="21" t="s">
        <v>9</v>
      </c>
      <c r="AA256" s="20" t="s">
        <v>9</v>
      </c>
      <c r="AB256" s="20" t="s">
        <v>9</v>
      </c>
      <c r="AC256" s="21" t="s">
        <v>9</v>
      </c>
      <c r="AD256" s="20" t="s">
        <v>9</v>
      </c>
      <c r="AE256" s="16" t="str" cm="1">
        <f t="array" ref="AE256">IF(AF256="","",INDEX(전산회선!$E$4:$E$1141,_xlfn.AGGREGATE(15,6,ROW(전산회선!$E$4:$E$1141)-ROW(전산회선!$E$4)+1/((전산회선!$B$4:$B$1141=$E256)*(전산회선!$F$4:$F$1141=AF256)),1)))</f>
        <v>기업일반전화</v>
      </c>
      <c r="AF256" s="16">
        <f>IFERROR(IF(_xlfn.MAXIFS(전산회선!$F$4:$F$1141,전산회선!$B$4:$B$1141,$E256)=0,"",_xlfn.MAXIFS(전산회선!$F$4:$F$1141,전산회선!$B$4:$B$1141,$E256)),"")</f>
        <v>27</v>
      </c>
      <c r="AG256" s="16" t="str" cm="1">
        <f t="array" ref="AG256">IF(AH256="","",INDEX(전산회선!$E$4:$E$1141,_xlfn.AGGREGATE(15,6,ROW(전산회선!$E$4:$E$1141)-ROW(전산회선!$E$4)+1/((전산회선!$B$4:$B$1141=$E256)*(전산회선!$F$4:$F$1141=AH256)),1)))</f>
        <v>홈일반전화</v>
      </c>
      <c r="AH256" s="16">
        <f>IFERROR(IF(_xlfn.MAXIFS(전산회선!$F$4:$F$1141,전산회선!$B$4:$B$1141,$E256,전산회선!$F$4:$F$1141,"&lt;"&amp;AF256)=0,"",_xlfn.MAXIFS(전산회선!$F$4:$F$1141,전산회선!$B$4:$B$1141,$E256,전산회선!$F$4:$F$1141,"&lt;"&amp;AF256)),"")</f>
        <v>4</v>
      </c>
      <c r="AI256" s="16" t="str" cm="1">
        <f t="array" ref="AI256">IF(AJ256="","",INDEX(전산회선!$E$4:$E$1141,_xlfn.AGGREGATE(15,6,ROW(전산회선!$E$4:$E$1141)-ROW(전산회선!$E$4)+1/((전산회선!$B$4:$B$1141=$E256)*(전산회선!$F$4:$F$1141=AJ256)),1)))</f>
        <v>3G</v>
      </c>
      <c r="AJ256" s="16">
        <f>IFERROR(IF(_xlfn.MAXIFS(전산회선!$F$4:$F$1141,전산회선!$B$4:$B$1141,$E256,전산회선!$F$4:$F$1141,"&lt;"&amp;AH256)=0,"",_xlfn.MAXIFS(전산회선!$F$4:$F$1141,전산회선!$B$4:$B$1141,$E256,전산회선!$F$4:$F$1141,"&lt;"&amp;AH256)),"")</f>
        <v>1</v>
      </c>
      <c r="AK256" s="16" t="str" cm="1">
        <f t="array" ref="AK256">IF(AL256="","",INDEX(전산회선!$E$4:$E$1141,_xlfn.AGGREGATE(15,6,ROW(전산회선!$E$4:$E$1141)-ROW(전산회선!$E$4)+1/((전산회선!$B$4:$B$1141=$E256)*(전산회선!$F$4:$F$1141=AL256)),1)))</f>
        <v/>
      </c>
      <c r="AL256" s="16" t="str">
        <f>IFERROR(IF(_xlfn.MAXIFS(전산회선!$F$4:$F$1141,전산회선!$B$4:$B$1141,$E256,전산회선!$F$4:$F$1141,"&lt;"&amp;AJ256)=0,"",_xlfn.MAXIFS(전산회선!$F$4:$F$1141,전산회선!$B$4:$B$1141,$E256,전산회선!$F$4:$F$1141,"&lt;"&amp;AJ256)),"")</f>
        <v/>
      </c>
      <c r="AM256" s="16" t="str" cm="1">
        <f t="array" ref="AM256">IF(AN256="","",INDEX(전산회선!$E$4:$E$1141,_xlfn.AGGREGATE(15,6,ROW(전산회선!$E$4:$E$1141)-ROW(전산회선!$E$4)+1/((전산회선!$B$4:$B$1141=$E256)*(전산회선!$F$4:$F$1141=AN256)),1)))</f>
        <v/>
      </c>
      <c r="AN256" s="16" t="str">
        <f>IFERROR(IF(_xlfn.MAXIFS(전산회선!$F$4:$F$1141,전산회선!$B$4:$B$1141,$E256,전산회선!$F$4:$F$1141,"&lt;"&amp;AL256)=0,"",_xlfn.MAXIFS(전산회선!$F$4:$F$1141,전산회선!$B$4:$B$1141,$E256,전산회선!$F$4:$F$1141,"&lt;"&amp;AL256)),"")</f>
        <v/>
      </c>
      <c r="AO256" s="23">
        <v>238343.625</v>
      </c>
      <c r="AP256" s="23">
        <v>241348.625</v>
      </c>
      <c r="AQ256" s="23">
        <v>237449.625</v>
      </c>
      <c r="AR256" s="23">
        <v>241010.625</v>
      </c>
      <c r="AS256" s="23">
        <v>237346.625</v>
      </c>
      <c r="AT256" s="23">
        <v>234602.625</v>
      </c>
      <c r="AU256" s="23">
        <v>242200.625</v>
      </c>
      <c r="AV256" s="23">
        <v>240694.625</v>
      </c>
      <c r="AW256" s="23">
        <v>243183.625</v>
      </c>
      <c r="AX256" s="23">
        <v>242179.625</v>
      </c>
      <c r="AY256" s="23">
        <v>240271.625</v>
      </c>
      <c r="AZ256" s="23">
        <v>244780.625</v>
      </c>
      <c r="BA256" s="23">
        <v>240284.375</v>
      </c>
      <c r="BB256" s="23">
        <f t="shared" si="21"/>
        <v>2883412.5</v>
      </c>
      <c r="BC256" s="23">
        <v>0</v>
      </c>
      <c r="BD256" s="23">
        <v>0</v>
      </c>
      <c r="BE256" s="23">
        <v>0</v>
      </c>
      <c r="BF256" s="23">
        <v>0</v>
      </c>
      <c r="BG256" s="23">
        <v>0</v>
      </c>
      <c r="BH256" s="23">
        <v>0</v>
      </c>
      <c r="BI256" s="23">
        <v>0</v>
      </c>
      <c r="BJ256" s="23">
        <v>0</v>
      </c>
      <c r="BK256" s="23">
        <v>0</v>
      </c>
      <c r="BL256" s="23">
        <v>0</v>
      </c>
      <c r="BM256" s="23">
        <v>0</v>
      </c>
      <c r="BN256" s="23">
        <v>0</v>
      </c>
      <c r="BO256" s="23">
        <v>0</v>
      </c>
      <c r="BP256" s="23">
        <v>0</v>
      </c>
      <c r="BQ256" s="17" t="str">
        <f>IFERROR(INDEX(피벗!$BL$5:$CH$5,1,MATCH($BR256,INDEX(피벗!$BL:$CH,MATCH($E256,피벗!$BJ:$BJ,0),0),0)),"")</f>
        <v/>
      </c>
      <c r="BR256" s="23" t="str">
        <f>IFERROR(LARGE(INDEX(피벗!$BL:$CH,MATCH(성장고객!$E256,피벗!$BJ:$BJ,0),0),1),"")</f>
        <v/>
      </c>
      <c r="BS256" s="27" t="str">
        <f t="shared" si="22"/>
        <v/>
      </c>
      <c r="BT256" s="17" t="str">
        <f>IFERROR(INDEX(피벗!$BL$5:$CH$5,1,MATCH($BU256,INDEX(피벗!$BL:$CH,MATCH($E256,피벗!$BJ:$BJ,0),0),0)),"")</f>
        <v/>
      </c>
      <c r="BU256" s="23" t="str">
        <f>IFERROR(LARGE(INDEX(피벗!$BL:$CH,MATCH(성장고객!$E256,피벗!$BJ:$BJ,0),0),2),"")</f>
        <v/>
      </c>
      <c r="BV256" s="27" t="str">
        <f t="shared" si="23"/>
        <v/>
      </c>
      <c r="BW256" s="17" t="str">
        <f>IFERROR(INDEX(피벗!$BL$5:$CH$5,1,MATCH($BX256,INDEX(피벗!$BL:$CH,MATCH($E256,피벗!$BJ:$BJ,0),0),0)),"")</f>
        <v/>
      </c>
      <c r="BX256" s="23" t="str">
        <f>IFERROR(LARGE(INDEX(피벗!$BL:$CH,MATCH(성장고객!$E256,피벗!$BJ:$BJ,0),0),3),"")</f>
        <v/>
      </c>
      <c r="BY256" s="27" t="str">
        <f t="shared" si="24"/>
        <v/>
      </c>
      <c r="BZ256" s="17" t="str">
        <f>IFERROR(INDEX(피벗!$BL$5:$CH$5,1,MATCH($CA256,INDEX(피벗!$BL:$CH,MATCH($E256,피벗!$BJ:$BJ,0),0),0)),"")</f>
        <v/>
      </c>
      <c r="CA256" s="23" t="str">
        <f>IFERROR(LARGE(INDEX(피벗!$BL:$CH,MATCH(성장고객!$E256,피벗!$BJ:$BJ,0),0),4),"")</f>
        <v/>
      </c>
      <c r="CB256" s="27" t="str">
        <f t="shared" si="25"/>
        <v/>
      </c>
      <c r="CC256" s="17" t="str">
        <f>IFERROR(INDEX(피벗!$BL$5:$CH$5,1,MATCH($CD256,INDEX(피벗!$BL:$CH,MATCH($E256,피벗!$BJ:$BJ,0),0),0)),"")</f>
        <v/>
      </c>
      <c r="CD256" s="23" t="str">
        <f>IFERROR(LARGE(INDEX(피벗!$BL:$CH,MATCH(성장고객!$E256,피벗!$BJ:$BJ,0),0),5),"")</f>
        <v/>
      </c>
      <c r="CE256" s="27" t="str">
        <f t="shared" si="26"/>
        <v/>
      </c>
      <c r="CF256" s="23" t="str">
        <f>IFERROR(INDEX(피벗!$CI:$CI,MATCH($E256,피벗!$BJ:$BJ,0)),"")</f>
        <v/>
      </c>
      <c r="CG256" s="25" t="str">
        <f t="shared" si="27"/>
        <v/>
      </c>
      <c r="CH256" s="17" t="str">
        <f>IFERROR(INDEX(피벗!$EZ$5:$GE$5,1,MATCH($CI256,INDEX(피벗!$EZ:$GE,MATCH($E256,피벗!$EY:$EY,0),0),0)),"")</f>
        <v>GiGA인터넷</v>
      </c>
      <c r="CI256" s="23">
        <f>IFERROR(LARGE(INDEX(피벗!$EZ:$GE,MATCH(성장고객!$E256,피벗!$EY:$EY,0),0),1),"")</f>
        <v>1296000</v>
      </c>
      <c r="CJ256" s="17" t="str">
        <f>IFERROR(INDEX(피벗!$EZ$5:$GE$5,1,MATCH($CK256,INDEX(피벗!$EZ:$GE,MATCH($E256,피벗!$EY:$EY,0),0),0)),"")</f>
        <v>기업일반전화</v>
      </c>
      <c r="CK256" s="23">
        <f>IFERROR(LARGE(INDEX(피벗!$EZ:$GE,MATCH(성장고객!$E256,피벗!$EY:$EY,0),0),2),"")</f>
        <v>740869</v>
      </c>
      <c r="CL256" s="17" t="str">
        <f>IFERROR(INDEX(피벗!$EZ$5:$GE$5,1,MATCH($CM256,INDEX(피벗!$EZ:$GE,MATCH($E256,피벗!$EY:$EY,0),0),0)),"")</f>
        <v>인터넷부가</v>
      </c>
      <c r="CM256" s="23">
        <f>IFERROR(LARGE(INDEX(피벗!$EZ:$GE,MATCH(성장고객!$E256,피벗!$EY:$EY,0),0),3),"")</f>
        <v>420000</v>
      </c>
      <c r="CN256" s="17" t="str">
        <f>IFERROR(INDEX(피벗!$EZ$5:$GE$5,1,MATCH($CO256,INDEX(피벗!$EZ:$GE,MATCH($E256,피벗!$EY:$EY,0),0),0)),"")</f>
        <v>홈일반전화</v>
      </c>
      <c r="CO256" s="23">
        <f>IFERROR(LARGE(INDEX(피벗!$EZ:$GE,MATCH(성장고객!$E256,피벗!$EY:$EY,0),0),4),"")</f>
        <v>244310</v>
      </c>
      <c r="CP256" s="17" t="str">
        <f>IFERROR(INDEX(피벗!$EZ$5:$GE$5,1,MATCH($CQ256,INDEX(피벗!$EZ:$GE,MATCH($E256,피벗!$EY:$EY,0),0),0)),"")</f>
        <v>3G</v>
      </c>
      <c r="CQ256" s="23">
        <f>IFERROR(LARGE(INDEX(피벗!$EZ:$GE,MATCH(성장고객!$E256,피벗!$EY:$EY,0),0),5),"")</f>
        <v>115555.5</v>
      </c>
      <c r="CR256" s="23">
        <f>IFERROR(INDEX(피벗!$GF:$GF,MATCH($E256,피벗!$EY:$EY,0)),"")</f>
        <v>2883412.5</v>
      </c>
    </row>
    <row r="257" spans="1:96" x14ac:dyDescent="0.45">
      <c r="A257" s="20" t="s">
        <v>982</v>
      </c>
      <c r="B257" s="20" t="s">
        <v>26</v>
      </c>
      <c r="C257" s="20" t="s">
        <v>104</v>
      </c>
      <c r="D257" s="20" t="s">
        <v>1215</v>
      </c>
      <c r="E257" s="20" t="s">
        <v>697</v>
      </c>
      <c r="F257" s="21" t="s">
        <v>698</v>
      </c>
      <c r="G257" s="21" t="s">
        <v>257</v>
      </c>
      <c r="H257" s="21" t="s">
        <v>0</v>
      </c>
      <c r="I257" s="22" t="s">
        <v>699</v>
      </c>
      <c r="J257" s="22" t="s">
        <v>700</v>
      </c>
      <c r="K257" s="20" t="s">
        <v>0</v>
      </c>
      <c r="L257" s="20" t="s">
        <v>1316</v>
      </c>
      <c r="M257" s="20" t="s">
        <v>1311</v>
      </c>
      <c r="N257" s="20" t="s">
        <v>1317</v>
      </c>
      <c r="O257" s="21" t="s">
        <v>1466</v>
      </c>
      <c r="P257" s="21">
        <v>2</v>
      </c>
      <c r="Q257" s="21" t="s">
        <v>1392</v>
      </c>
      <c r="R257" s="21" t="s">
        <v>1320</v>
      </c>
      <c r="S257" s="21" t="s">
        <v>1690</v>
      </c>
      <c r="T257" s="21" t="s">
        <v>1316</v>
      </c>
      <c r="U257" s="21" t="s">
        <v>2451</v>
      </c>
      <c r="V257" s="21" t="s">
        <v>2594</v>
      </c>
      <c r="W257" s="20" t="s">
        <v>2595</v>
      </c>
      <c r="X257" s="21" t="s">
        <v>2596</v>
      </c>
      <c r="Y257" s="21" t="s">
        <v>2597</v>
      </c>
      <c r="Z257" s="21" t="s">
        <v>2598</v>
      </c>
      <c r="AA257" s="20">
        <v>43</v>
      </c>
      <c r="AB257" s="20" t="s">
        <v>1328</v>
      </c>
      <c r="AC257" s="21" t="s">
        <v>2599</v>
      </c>
      <c r="AD257" s="20" t="s">
        <v>1311</v>
      </c>
      <c r="AE257" s="16" t="str" cm="1">
        <f t="array" ref="AE257">IF(AF257="","",INDEX(전산회선!$E$4:$E$1141,_xlfn.AGGREGATE(15,6,ROW(전산회선!$E$4:$E$1141)-ROW(전산회선!$E$4)+1/((전산회선!$B$4:$B$1141=$E257)*(전산회선!$F$4:$F$1141=AF257)),1)))</f>
        <v>기업일반전화</v>
      </c>
      <c r="AF257" s="16">
        <f>IFERROR(IF(_xlfn.MAXIFS(전산회선!$F$4:$F$1141,전산회선!$B$4:$B$1141,$E257)=0,"",_xlfn.MAXIFS(전산회선!$F$4:$F$1141,전산회선!$B$4:$B$1141,$E257)),"")</f>
        <v>2</v>
      </c>
      <c r="AG257" s="16" t="str" cm="1">
        <f t="array" ref="AG257">IF(AH257="","",INDEX(전산회선!$E$4:$E$1141,_xlfn.AGGREGATE(15,6,ROW(전산회선!$E$4:$E$1141)-ROW(전산회선!$E$4)+1/((전산회선!$B$4:$B$1141=$E257)*(전산회선!$F$4:$F$1141=AH257)),1)))</f>
        <v/>
      </c>
      <c r="AH257" s="16" t="str">
        <f>IFERROR(IF(_xlfn.MAXIFS(전산회선!$F$4:$F$1141,전산회선!$B$4:$B$1141,$E257,전산회선!$F$4:$F$1141,"&lt;"&amp;AF257)=0,"",_xlfn.MAXIFS(전산회선!$F$4:$F$1141,전산회선!$B$4:$B$1141,$E257,전산회선!$F$4:$F$1141,"&lt;"&amp;AF257)),"")</f>
        <v/>
      </c>
      <c r="AI257" s="16" t="str" cm="1">
        <f t="array" ref="AI257">IF(AJ257="","",INDEX(전산회선!$E$4:$E$1141,_xlfn.AGGREGATE(15,6,ROW(전산회선!$E$4:$E$1141)-ROW(전산회선!$E$4)+1/((전산회선!$B$4:$B$1141=$E257)*(전산회선!$F$4:$F$1141=AJ257)),1)))</f>
        <v/>
      </c>
      <c r="AJ257" s="16" t="str">
        <f>IFERROR(IF(_xlfn.MAXIFS(전산회선!$F$4:$F$1141,전산회선!$B$4:$B$1141,$E257,전산회선!$F$4:$F$1141,"&lt;"&amp;AH257)=0,"",_xlfn.MAXIFS(전산회선!$F$4:$F$1141,전산회선!$B$4:$B$1141,$E257,전산회선!$F$4:$F$1141,"&lt;"&amp;AH257)),"")</f>
        <v/>
      </c>
      <c r="AK257" s="16" t="str" cm="1">
        <f t="array" ref="AK257">IF(AL257="","",INDEX(전산회선!$E$4:$E$1141,_xlfn.AGGREGATE(15,6,ROW(전산회선!$E$4:$E$1141)-ROW(전산회선!$E$4)+1/((전산회선!$B$4:$B$1141=$E257)*(전산회선!$F$4:$F$1141=AL257)),1)))</f>
        <v/>
      </c>
      <c r="AL257" s="16" t="str">
        <f>IFERROR(IF(_xlfn.MAXIFS(전산회선!$F$4:$F$1141,전산회선!$B$4:$B$1141,$E257,전산회선!$F$4:$F$1141,"&lt;"&amp;AJ257)=0,"",_xlfn.MAXIFS(전산회선!$F$4:$F$1141,전산회선!$B$4:$B$1141,$E257,전산회선!$F$4:$F$1141,"&lt;"&amp;AJ257)),"")</f>
        <v/>
      </c>
      <c r="AM257" s="16" t="str" cm="1">
        <f t="array" ref="AM257">IF(AN257="","",INDEX(전산회선!$E$4:$E$1141,_xlfn.AGGREGATE(15,6,ROW(전산회선!$E$4:$E$1141)-ROW(전산회선!$E$4)+1/((전산회선!$B$4:$B$1141=$E257)*(전산회선!$F$4:$F$1141=AN257)),1)))</f>
        <v/>
      </c>
      <c r="AN257" s="16" t="str">
        <f>IFERROR(IF(_xlfn.MAXIFS(전산회선!$F$4:$F$1141,전산회선!$B$4:$B$1141,$E257,전산회선!$F$4:$F$1141,"&lt;"&amp;AL257)=0,"",_xlfn.MAXIFS(전산회선!$F$4:$F$1141,전산회선!$B$4:$B$1141,$E257,전산회선!$F$4:$F$1141,"&lt;"&amp;AL257)),"")</f>
        <v/>
      </c>
      <c r="AO257" s="23">
        <v>11484</v>
      </c>
      <c r="AP257" s="23">
        <v>10750</v>
      </c>
      <c r="AQ257" s="23">
        <v>11030</v>
      </c>
      <c r="AR257" s="23">
        <v>10307</v>
      </c>
      <c r="AS257" s="23">
        <v>11239</v>
      </c>
      <c r="AT257" s="23">
        <v>10383</v>
      </c>
      <c r="AU257" s="23">
        <v>10327</v>
      </c>
      <c r="AV257" s="23">
        <v>10600</v>
      </c>
      <c r="AW257" s="23">
        <v>10000</v>
      </c>
      <c r="AX257" s="23">
        <v>10240</v>
      </c>
      <c r="AY257" s="23">
        <v>10507</v>
      </c>
      <c r="AZ257" s="23">
        <v>10137</v>
      </c>
      <c r="BA257" s="23">
        <v>10583.666666666666</v>
      </c>
      <c r="BB257" s="23">
        <f t="shared" si="21"/>
        <v>127004</v>
      </c>
      <c r="BC257" s="23">
        <v>0</v>
      </c>
      <c r="BD257" s="23">
        <v>0</v>
      </c>
      <c r="BE257" s="23">
        <v>0</v>
      </c>
      <c r="BF257" s="23">
        <v>0</v>
      </c>
      <c r="BG257" s="23">
        <v>0</v>
      </c>
      <c r="BH257" s="23">
        <v>0</v>
      </c>
      <c r="BI257" s="23">
        <v>0</v>
      </c>
      <c r="BJ257" s="23">
        <v>0</v>
      </c>
      <c r="BK257" s="23">
        <v>0</v>
      </c>
      <c r="BL257" s="23">
        <v>0</v>
      </c>
      <c r="BM257" s="23">
        <v>0</v>
      </c>
      <c r="BN257" s="23">
        <v>0</v>
      </c>
      <c r="BO257" s="23">
        <v>0</v>
      </c>
      <c r="BP257" s="23">
        <v>0</v>
      </c>
      <c r="BQ257" s="17" t="str">
        <f>IFERROR(INDEX(피벗!$BL$5:$CH$5,1,MATCH($BR257,INDEX(피벗!$BL:$CH,MATCH($E257,피벗!$BJ:$BJ,0),0),0)),"")</f>
        <v/>
      </c>
      <c r="BR257" s="23" t="str">
        <f>IFERROR(LARGE(INDEX(피벗!$BL:$CH,MATCH(성장고객!$E257,피벗!$BJ:$BJ,0),0),1),"")</f>
        <v/>
      </c>
      <c r="BS257" s="27" t="str">
        <f t="shared" si="22"/>
        <v/>
      </c>
      <c r="BT257" s="17" t="str">
        <f>IFERROR(INDEX(피벗!$BL$5:$CH$5,1,MATCH($BU257,INDEX(피벗!$BL:$CH,MATCH($E257,피벗!$BJ:$BJ,0),0),0)),"")</f>
        <v/>
      </c>
      <c r="BU257" s="23" t="str">
        <f>IFERROR(LARGE(INDEX(피벗!$BL:$CH,MATCH(성장고객!$E257,피벗!$BJ:$BJ,0),0),2),"")</f>
        <v/>
      </c>
      <c r="BV257" s="27" t="str">
        <f t="shared" si="23"/>
        <v/>
      </c>
      <c r="BW257" s="17" t="str">
        <f>IFERROR(INDEX(피벗!$BL$5:$CH$5,1,MATCH($BX257,INDEX(피벗!$BL:$CH,MATCH($E257,피벗!$BJ:$BJ,0),0),0)),"")</f>
        <v/>
      </c>
      <c r="BX257" s="23" t="str">
        <f>IFERROR(LARGE(INDEX(피벗!$BL:$CH,MATCH(성장고객!$E257,피벗!$BJ:$BJ,0),0),3),"")</f>
        <v/>
      </c>
      <c r="BY257" s="27" t="str">
        <f t="shared" si="24"/>
        <v/>
      </c>
      <c r="BZ257" s="17" t="str">
        <f>IFERROR(INDEX(피벗!$BL$5:$CH$5,1,MATCH($CA257,INDEX(피벗!$BL:$CH,MATCH($E257,피벗!$BJ:$BJ,0),0),0)),"")</f>
        <v/>
      </c>
      <c r="CA257" s="23" t="str">
        <f>IFERROR(LARGE(INDEX(피벗!$BL:$CH,MATCH(성장고객!$E257,피벗!$BJ:$BJ,0),0),4),"")</f>
        <v/>
      </c>
      <c r="CB257" s="27" t="str">
        <f t="shared" si="25"/>
        <v/>
      </c>
      <c r="CC257" s="17" t="str">
        <f>IFERROR(INDEX(피벗!$BL$5:$CH$5,1,MATCH($CD257,INDEX(피벗!$BL:$CH,MATCH($E257,피벗!$BJ:$BJ,0),0),0)),"")</f>
        <v/>
      </c>
      <c r="CD257" s="23" t="str">
        <f>IFERROR(LARGE(INDEX(피벗!$BL:$CH,MATCH(성장고객!$E257,피벗!$BJ:$BJ,0),0),5),"")</f>
        <v/>
      </c>
      <c r="CE257" s="27" t="str">
        <f t="shared" si="26"/>
        <v/>
      </c>
      <c r="CF257" s="23" t="str">
        <f>IFERROR(INDEX(피벗!$CI:$CI,MATCH($E257,피벗!$BJ:$BJ,0)),"")</f>
        <v/>
      </c>
      <c r="CG257" s="25" t="str">
        <f t="shared" si="27"/>
        <v/>
      </c>
      <c r="CH257" s="17" t="str">
        <f>IFERROR(INDEX(피벗!$EZ$5:$GE$5,1,MATCH($CI257,INDEX(피벗!$EZ:$GE,MATCH($E257,피벗!$EY:$EY,0),0),0)),"")</f>
        <v>기업일반전화</v>
      </c>
      <c r="CI257" s="23">
        <f>IFERROR(LARGE(INDEX(피벗!$EZ:$GE,MATCH(성장고객!$E257,피벗!$EY:$EY,0),0),1),"")</f>
        <v>127004</v>
      </c>
      <c r="CJ257" s="17" t="str">
        <f>IFERROR(INDEX(피벗!$EZ$5:$GE$5,1,MATCH($CK257,INDEX(피벗!$EZ:$GE,MATCH($E257,피벗!$EY:$EY,0),0),0)),"")</f>
        <v>AI기업지능망</v>
      </c>
      <c r="CK257" s="23">
        <f>IFERROR(LARGE(INDEX(피벗!$EZ:$GE,MATCH(성장고객!$E257,피벗!$EY:$EY,0),0),2),"")</f>
        <v>0</v>
      </c>
      <c r="CL257" s="17" t="str">
        <f>IFERROR(INDEX(피벗!$EZ$5:$GE$5,1,MATCH($CM257,INDEX(피벗!$EZ:$GE,MATCH($E257,피벗!$EY:$EY,0),0),0)),"")</f>
        <v/>
      </c>
      <c r="CM257" s="23" t="str">
        <f>IFERROR(LARGE(INDEX(피벗!$EZ:$GE,MATCH(성장고객!$E257,피벗!$EY:$EY,0),0),3),"")</f>
        <v/>
      </c>
      <c r="CN257" s="17" t="str">
        <f>IFERROR(INDEX(피벗!$EZ$5:$GE$5,1,MATCH($CO257,INDEX(피벗!$EZ:$GE,MATCH($E257,피벗!$EY:$EY,0),0),0)),"")</f>
        <v/>
      </c>
      <c r="CO257" s="23" t="str">
        <f>IFERROR(LARGE(INDEX(피벗!$EZ:$GE,MATCH(성장고객!$E257,피벗!$EY:$EY,0),0),4),"")</f>
        <v/>
      </c>
      <c r="CP257" s="17" t="str">
        <f>IFERROR(INDEX(피벗!$EZ$5:$GE$5,1,MATCH($CQ257,INDEX(피벗!$EZ:$GE,MATCH($E257,피벗!$EY:$EY,0),0),0)),"")</f>
        <v/>
      </c>
      <c r="CQ257" s="23" t="str">
        <f>IFERROR(LARGE(INDEX(피벗!$EZ:$GE,MATCH(성장고객!$E257,피벗!$EY:$EY,0),0),5),"")</f>
        <v/>
      </c>
      <c r="CR257" s="23">
        <f>IFERROR(INDEX(피벗!$GF:$GF,MATCH($E257,피벗!$EY:$EY,0)),"")</f>
        <v>127004</v>
      </c>
    </row>
    <row r="258" spans="1:96" x14ac:dyDescent="0.45">
      <c r="A258" s="20" t="s">
        <v>982</v>
      </c>
      <c r="B258" s="20" t="s">
        <v>26</v>
      </c>
      <c r="C258" s="20" t="s">
        <v>30</v>
      </c>
      <c r="D258" s="20" t="s">
        <v>1194</v>
      </c>
      <c r="E258" s="20" t="s">
        <v>368</v>
      </c>
      <c r="F258" s="21" t="s">
        <v>369</v>
      </c>
      <c r="G258" s="21" t="s">
        <v>257</v>
      </c>
      <c r="H258" s="21" t="s">
        <v>0</v>
      </c>
      <c r="I258" s="22" t="s">
        <v>370</v>
      </c>
      <c r="J258" s="22" t="s">
        <v>371</v>
      </c>
      <c r="K258" s="20" t="s">
        <v>25</v>
      </c>
      <c r="L258" s="20" t="s">
        <v>1316</v>
      </c>
      <c r="M258" s="20" t="s">
        <v>1311</v>
      </c>
      <c r="N258" s="20" t="s">
        <v>1317</v>
      </c>
      <c r="O258" s="21" t="s">
        <v>2581</v>
      </c>
      <c r="P258" s="21">
        <v>1</v>
      </c>
      <c r="Q258" s="21" t="s">
        <v>1518</v>
      </c>
      <c r="R258" s="21" t="s">
        <v>1320</v>
      </c>
      <c r="S258" s="21" t="s">
        <v>1563</v>
      </c>
      <c r="T258" s="21" t="s">
        <v>1316</v>
      </c>
      <c r="U258" s="21" t="s">
        <v>2424</v>
      </c>
      <c r="V258" s="21" t="s">
        <v>2582</v>
      </c>
      <c r="W258" s="20" t="s">
        <v>2583</v>
      </c>
      <c r="X258" s="21" t="s">
        <v>2584</v>
      </c>
      <c r="Y258" s="21" t="s">
        <v>2585</v>
      </c>
      <c r="Z258" s="21" t="s">
        <v>2586</v>
      </c>
      <c r="AA258" s="20">
        <v>57</v>
      </c>
      <c r="AB258" s="20" t="s">
        <v>1492</v>
      </c>
      <c r="AC258" s="21" t="s">
        <v>2587</v>
      </c>
      <c r="AD258" s="20" t="s">
        <v>1311</v>
      </c>
      <c r="AE258" s="16" t="str" cm="1">
        <f t="array" ref="AE258">IF(AF258="","",INDEX(전산회선!$E$4:$E$1141,_xlfn.AGGREGATE(15,6,ROW(전산회선!$E$4:$E$1141)-ROW(전산회선!$E$4)+1/((전산회선!$B$4:$B$1141=$E258)*(전산회선!$F$4:$F$1141=AF258)),1)))</f>
        <v/>
      </c>
      <c r="AF258" s="16" t="str">
        <f>IFERROR(IF(_xlfn.MAXIFS(전산회선!$F$4:$F$1141,전산회선!$B$4:$B$1141,$E258)=0,"",_xlfn.MAXIFS(전산회선!$F$4:$F$1141,전산회선!$B$4:$B$1141,$E258)),"")</f>
        <v/>
      </c>
      <c r="AG258" s="16" t="str" cm="1">
        <f t="array" ref="AG258">IF(AH258="","",INDEX(전산회선!$E$4:$E$1141,_xlfn.AGGREGATE(15,6,ROW(전산회선!$E$4:$E$1141)-ROW(전산회선!$E$4)+1/((전산회선!$B$4:$B$1141=$E258)*(전산회선!$F$4:$F$1141=AH258)),1)))</f>
        <v/>
      </c>
      <c r="AH258" s="16" t="str">
        <f>IFERROR(IF(_xlfn.MAXIFS(전산회선!$F$4:$F$1141,전산회선!$B$4:$B$1141,$E258,전산회선!$F$4:$F$1141,"&lt;"&amp;AF258)=0,"",_xlfn.MAXIFS(전산회선!$F$4:$F$1141,전산회선!$B$4:$B$1141,$E258,전산회선!$F$4:$F$1141,"&lt;"&amp;AF258)),"")</f>
        <v/>
      </c>
      <c r="AI258" s="16" t="str" cm="1">
        <f t="array" ref="AI258">IF(AJ258="","",INDEX(전산회선!$E$4:$E$1141,_xlfn.AGGREGATE(15,6,ROW(전산회선!$E$4:$E$1141)-ROW(전산회선!$E$4)+1/((전산회선!$B$4:$B$1141=$E258)*(전산회선!$F$4:$F$1141=AJ258)),1)))</f>
        <v/>
      </c>
      <c r="AJ258" s="16" t="str">
        <f>IFERROR(IF(_xlfn.MAXIFS(전산회선!$F$4:$F$1141,전산회선!$B$4:$B$1141,$E258,전산회선!$F$4:$F$1141,"&lt;"&amp;AH258)=0,"",_xlfn.MAXIFS(전산회선!$F$4:$F$1141,전산회선!$B$4:$B$1141,$E258,전산회선!$F$4:$F$1141,"&lt;"&amp;AH258)),"")</f>
        <v/>
      </c>
      <c r="AK258" s="16" t="str" cm="1">
        <f t="array" ref="AK258">IF(AL258="","",INDEX(전산회선!$E$4:$E$1141,_xlfn.AGGREGATE(15,6,ROW(전산회선!$E$4:$E$1141)-ROW(전산회선!$E$4)+1/((전산회선!$B$4:$B$1141=$E258)*(전산회선!$F$4:$F$1141=AL258)),1)))</f>
        <v/>
      </c>
      <c r="AL258" s="16" t="str">
        <f>IFERROR(IF(_xlfn.MAXIFS(전산회선!$F$4:$F$1141,전산회선!$B$4:$B$1141,$E258,전산회선!$F$4:$F$1141,"&lt;"&amp;AJ258)=0,"",_xlfn.MAXIFS(전산회선!$F$4:$F$1141,전산회선!$B$4:$B$1141,$E258,전산회선!$F$4:$F$1141,"&lt;"&amp;AJ258)),"")</f>
        <v/>
      </c>
      <c r="AM258" s="16" t="str" cm="1">
        <f t="array" ref="AM258">IF(AN258="","",INDEX(전산회선!$E$4:$E$1141,_xlfn.AGGREGATE(15,6,ROW(전산회선!$E$4:$E$1141)-ROW(전산회선!$E$4)+1/((전산회선!$B$4:$B$1141=$E258)*(전산회선!$F$4:$F$1141=AN258)),1)))</f>
        <v/>
      </c>
      <c r="AN258" s="16" t="str">
        <f>IFERROR(IF(_xlfn.MAXIFS(전산회선!$F$4:$F$1141,전산회선!$B$4:$B$1141,$E258,전산회선!$F$4:$F$1141,"&lt;"&amp;AL258)=0,"",_xlfn.MAXIFS(전산회선!$F$4:$F$1141,전산회선!$B$4:$B$1141,$E258,전산회선!$F$4:$F$1141,"&lt;"&amp;AL258)),"")</f>
        <v/>
      </c>
      <c r="AO258" s="23">
        <v>6880</v>
      </c>
      <c r="AP258" s="23">
        <v>6880</v>
      </c>
      <c r="AQ258" s="23">
        <v>6880</v>
      </c>
      <c r="AR258" s="23">
        <v>6880</v>
      </c>
      <c r="AS258" s="23">
        <v>6880</v>
      </c>
      <c r="AT258" s="23">
        <v>6880</v>
      </c>
      <c r="AU258" s="23">
        <v>6880</v>
      </c>
      <c r="AV258" s="23">
        <v>5820</v>
      </c>
      <c r="AW258" s="23">
        <v>5820</v>
      </c>
      <c r="AX258" s="23">
        <v>6880</v>
      </c>
      <c r="AY258" s="23">
        <v>0</v>
      </c>
      <c r="AZ258" s="23">
        <v>0</v>
      </c>
      <c r="BA258" s="23">
        <v>5556.666666666667</v>
      </c>
      <c r="BB258" s="23">
        <f t="shared" si="21"/>
        <v>66680</v>
      </c>
      <c r="BC258" s="23">
        <v>0</v>
      </c>
      <c r="BD258" s="23">
        <v>0</v>
      </c>
      <c r="BE258" s="23">
        <v>0</v>
      </c>
      <c r="BF258" s="23">
        <v>0</v>
      </c>
      <c r="BG258" s="23">
        <v>0</v>
      </c>
      <c r="BH258" s="23">
        <v>0</v>
      </c>
      <c r="BI258" s="23">
        <v>0</v>
      </c>
      <c r="BJ258" s="23">
        <v>0</v>
      </c>
      <c r="BK258" s="23">
        <v>0</v>
      </c>
      <c r="BL258" s="23">
        <v>0</v>
      </c>
      <c r="BM258" s="23">
        <v>0</v>
      </c>
      <c r="BN258" s="23">
        <v>0</v>
      </c>
      <c r="BO258" s="23">
        <v>0</v>
      </c>
      <c r="BP258" s="23">
        <v>0</v>
      </c>
      <c r="BQ258" s="17" t="str">
        <f>IFERROR(INDEX(피벗!$BL$5:$CH$5,1,MATCH($BR258,INDEX(피벗!$BL:$CH,MATCH($E258,피벗!$BJ:$BJ,0),0),0)),"")</f>
        <v/>
      </c>
      <c r="BR258" s="23" t="str">
        <f>IFERROR(LARGE(INDEX(피벗!$BL:$CH,MATCH(성장고객!$E258,피벗!$BJ:$BJ,0),0),1),"")</f>
        <v/>
      </c>
      <c r="BS258" s="27" t="str">
        <f t="shared" si="22"/>
        <v/>
      </c>
      <c r="BT258" s="17" t="str">
        <f>IFERROR(INDEX(피벗!$BL$5:$CH$5,1,MATCH($BU258,INDEX(피벗!$BL:$CH,MATCH($E258,피벗!$BJ:$BJ,0),0),0)),"")</f>
        <v/>
      </c>
      <c r="BU258" s="23" t="str">
        <f>IFERROR(LARGE(INDEX(피벗!$BL:$CH,MATCH(성장고객!$E258,피벗!$BJ:$BJ,0),0),2),"")</f>
        <v/>
      </c>
      <c r="BV258" s="27" t="str">
        <f t="shared" si="23"/>
        <v/>
      </c>
      <c r="BW258" s="17" t="str">
        <f>IFERROR(INDEX(피벗!$BL$5:$CH$5,1,MATCH($BX258,INDEX(피벗!$BL:$CH,MATCH($E258,피벗!$BJ:$BJ,0),0),0)),"")</f>
        <v/>
      </c>
      <c r="BX258" s="23" t="str">
        <f>IFERROR(LARGE(INDEX(피벗!$BL:$CH,MATCH(성장고객!$E258,피벗!$BJ:$BJ,0),0),3),"")</f>
        <v/>
      </c>
      <c r="BY258" s="27" t="str">
        <f t="shared" si="24"/>
        <v/>
      </c>
      <c r="BZ258" s="17" t="str">
        <f>IFERROR(INDEX(피벗!$BL$5:$CH$5,1,MATCH($CA258,INDEX(피벗!$BL:$CH,MATCH($E258,피벗!$BJ:$BJ,0),0),0)),"")</f>
        <v/>
      </c>
      <c r="CA258" s="23" t="str">
        <f>IFERROR(LARGE(INDEX(피벗!$BL:$CH,MATCH(성장고객!$E258,피벗!$BJ:$BJ,0),0),4),"")</f>
        <v/>
      </c>
      <c r="CB258" s="27" t="str">
        <f t="shared" si="25"/>
        <v/>
      </c>
      <c r="CC258" s="17" t="str">
        <f>IFERROR(INDEX(피벗!$BL$5:$CH$5,1,MATCH($CD258,INDEX(피벗!$BL:$CH,MATCH($E258,피벗!$BJ:$BJ,0),0),0)),"")</f>
        <v/>
      </c>
      <c r="CD258" s="23" t="str">
        <f>IFERROR(LARGE(INDEX(피벗!$BL:$CH,MATCH(성장고객!$E258,피벗!$BJ:$BJ,0),0),5),"")</f>
        <v/>
      </c>
      <c r="CE258" s="27" t="str">
        <f t="shared" si="26"/>
        <v/>
      </c>
      <c r="CF258" s="23" t="str">
        <f>IFERROR(INDEX(피벗!$CI:$CI,MATCH($E258,피벗!$BJ:$BJ,0)),"")</f>
        <v/>
      </c>
      <c r="CG258" s="25" t="str">
        <f t="shared" si="27"/>
        <v/>
      </c>
      <c r="CH258" s="17" t="str">
        <f>IFERROR(INDEX(피벗!$EZ$5:$GE$5,1,MATCH($CI258,INDEX(피벗!$EZ:$GE,MATCH($E258,피벗!$EY:$EY,0),0),0)),"")</f>
        <v>기업메시징</v>
      </c>
      <c r="CI258" s="23">
        <f>IFERROR(LARGE(INDEX(피벗!$EZ:$GE,MATCH(성장고객!$E258,피벗!$EY:$EY,0),0),1),"")</f>
        <v>66680</v>
      </c>
      <c r="CJ258" s="17" t="str">
        <f>IFERROR(INDEX(피벗!$EZ$5:$GE$5,1,MATCH($CK258,INDEX(피벗!$EZ:$GE,MATCH($E258,피벗!$EY:$EY,0),0),0)),"")</f>
        <v/>
      </c>
      <c r="CK258" s="23" t="str">
        <f>IFERROR(LARGE(INDEX(피벗!$EZ:$GE,MATCH(성장고객!$E258,피벗!$EY:$EY,0),0),2),"")</f>
        <v/>
      </c>
      <c r="CL258" s="17" t="str">
        <f>IFERROR(INDEX(피벗!$EZ$5:$GE$5,1,MATCH($CM258,INDEX(피벗!$EZ:$GE,MATCH($E258,피벗!$EY:$EY,0),0),0)),"")</f>
        <v/>
      </c>
      <c r="CM258" s="23" t="str">
        <f>IFERROR(LARGE(INDEX(피벗!$EZ:$GE,MATCH(성장고객!$E258,피벗!$EY:$EY,0),0),3),"")</f>
        <v/>
      </c>
      <c r="CN258" s="17" t="str">
        <f>IFERROR(INDEX(피벗!$EZ$5:$GE$5,1,MATCH($CO258,INDEX(피벗!$EZ:$GE,MATCH($E258,피벗!$EY:$EY,0),0),0)),"")</f>
        <v/>
      </c>
      <c r="CO258" s="23" t="str">
        <f>IFERROR(LARGE(INDEX(피벗!$EZ:$GE,MATCH(성장고객!$E258,피벗!$EY:$EY,0),0),4),"")</f>
        <v/>
      </c>
      <c r="CP258" s="17" t="str">
        <f>IFERROR(INDEX(피벗!$EZ$5:$GE$5,1,MATCH($CQ258,INDEX(피벗!$EZ:$GE,MATCH($E258,피벗!$EY:$EY,0),0),0)),"")</f>
        <v/>
      </c>
      <c r="CQ258" s="23" t="str">
        <f>IFERROR(LARGE(INDEX(피벗!$EZ:$GE,MATCH(성장고객!$E258,피벗!$EY:$EY,0),0),5),"")</f>
        <v/>
      </c>
      <c r="CR258" s="23">
        <f>IFERROR(INDEX(피벗!$GF:$GF,MATCH($E258,피벗!$EY:$EY,0)),"")</f>
        <v>66680</v>
      </c>
    </row>
    <row r="259" spans="1:96" x14ac:dyDescent="0.45">
      <c r="A259" s="20" t="s">
        <v>982</v>
      </c>
      <c r="B259" s="20" t="s">
        <v>26</v>
      </c>
      <c r="C259" s="20" t="s">
        <v>30</v>
      </c>
      <c r="D259" s="20" t="s">
        <v>1194</v>
      </c>
      <c r="E259" s="20" t="s">
        <v>340</v>
      </c>
      <c r="F259" s="21" t="s">
        <v>341</v>
      </c>
      <c r="G259" s="21" t="s">
        <v>257</v>
      </c>
      <c r="H259" s="21" t="s">
        <v>0</v>
      </c>
      <c r="I259" s="22" t="s">
        <v>342</v>
      </c>
      <c r="J259" s="22" t="s">
        <v>343</v>
      </c>
      <c r="K259" s="20" t="s">
        <v>0</v>
      </c>
      <c r="L259" s="20" t="s">
        <v>1316</v>
      </c>
      <c r="M259" s="20" t="s">
        <v>1423</v>
      </c>
      <c r="N259" s="20" t="s">
        <v>1424</v>
      </c>
      <c r="O259" s="21" t="s">
        <v>2573</v>
      </c>
      <c r="P259" s="21">
        <v>1</v>
      </c>
      <c r="Q259" s="21" t="s">
        <v>1392</v>
      </c>
      <c r="R259" s="21" t="s">
        <v>1320</v>
      </c>
      <c r="S259" s="21" t="s">
        <v>1321</v>
      </c>
      <c r="T259" s="21" t="s">
        <v>1316</v>
      </c>
      <c r="U259" s="21" t="s">
        <v>2574</v>
      </c>
      <c r="V259" s="21" t="s">
        <v>2575</v>
      </c>
      <c r="W259" s="20" t="s">
        <v>2576</v>
      </c>
      <c r="X259" s="21" t="s">
        <v>2577</v>
      </c>
      <c r="Y259" s="21" t="s">
        <v>2578</v>
      </c>
      <c r="Z259" s="21" t="s">
        <v>2579</v>
      </c>
      <c r="AA259" s="20">
        <v>54</v>
      </c>
      <c r="AB259" s="20" t="s">
        <v>1492</v>
      </c>
      <c r="AC259" s="21" t="s">
        <v>2580</v>
      </c>
      <c r="AD259" s="20" t="s">
        <v>1311</v>
      </c>
      <c r="AE259" s="16" t="str" cm="1">
        <f t="array" ref="AE259">IF(AF259="","",INDEX(전산회선!$E$4:$E$1141,_xlfn.AGGREGATE(15,6,ROW(전산회선!$E$4:$E$1141)-ROW(전산회선!$E$4)+1/((전산회선!$B$4:$B$1141=$E259)*(전산회선!$F$4:$F$1141=AF259)),1)))</f>
        <v/>
      </c>
      <c r="AF259" s="16" t="str">
        <f>IFERROR(IF(_xlfn.MAXIFS(전산회선!$F$4:$F$1141,전산회선!$B$4:$B$1141,$E259)=0,"",_xlfn.MAXIFS(전산회선!$F$4:$F$1141,전산회선!$B$4:$B$1141,$E259)),"")</f>
        <v/>
      </c>
      <c r="AG259" s="16" t="str" cm="1">
        <f t="array" ref="AG259">IF(AH259="","",INDEX(전산회선!$E$4:$E$1141,_xlfn.AGGREGATE(15,6,ROW(전산회선!$E$4:$E$1141)-ROW(전산회선!$E$4)+1/((전산회선!$B$4:$B$1141=$E259)*(전산회선!$F$4:$F$1141=AH259)),1)))</f>
        <v/>
      </c>
      <c r="AH259" s="16" t="str">
        <f>IFERROR(IF(_xlfn.MAXIFS(전산회선!$F$4:$F$1141,전산회선!$B$4:$B$1141,$E259,전산회선!$F$4:$F$1141,"&lt;"&amp;AF259)=0,"",_xlfn.MAXIFS(전산회선!$F$4:$F$1141,전산회선!$B$4:$B$1141,$E259,전산회선!$F$4:$F$1141,"&lt;"&amp;AF259)),"")</f>
        <v/>
      </c>
      <c r="AI259" s="16" t="str" cm="1">
        <f t="array" ref="AI259">IF(AJ259="","",INDEX(전산회선!$E$4:$E$1141,_xlfn.AGGREGATE(15,6,ROW(전산회선!$E$4:$E$1141)-ROW(전산회선!$E$4)+1/((전산회선!$B$4:$B$1141=$E259)*(전산회선!$F$4:$F$1141=AJ259)),1)))</f>
        <v/>
      </c>
      <c r="AJ259" s="16" t="str">
        <f>IFERROR(IF(_xlfn.MAXIFS(전산회선!$F$4:$F$1141,전산회선!$B$4:$B$1141,$E259,전산회선!$F$4:$F$1141,"&lt;"&amp;AH259)=0,"",_xlfn.MAXIFS(전산회선!$F$4:$F$1141,전산회선!$B$4:$B$1141,$E259,전산회선!$F$4:$F$1141,"&lt;"&amp;AH259)),"")</f>
        <v/>
      </c>
      <c r="AK259" s="16" t="str" cm="1">
        <f t="array" ref="AK259">IF(AL259="","",INDEX(전산회선!$E$4:$E$1141,_xlfn.AGGREGATE(15,6,ROW(전산회선!$E$4:$E$1141)-ROW(전산회선!$E$4)+1/((전산회선!$B$4:$B$1141=$E259)*(전산회선!$F$4:$F$1141=AL259)),1)))</f>
        <v/>
      </c>
      <c r="AL259" s="16" t="str">
        <f>IFERROR(IF(_xlfn.MAXIFS(전산회선!$F$4:$F$1141,전산회선!$B$4:$B$1141,$E259,전산회선!$F$4:$F$1141,"&lt;"&amp;AJ259)=0,"",_xlfn.MAXIFS(전산회선!$F$4:$F$1141,전산회선!$B$4:$B$1141,$E259,전산회선!$F$4:$F$1141,"&lt;"&amp;AJ259)),"")</f>
        <v/>
      </c>
      <c r="AM259" s="16" t="str" cm="1">
        <f t="array" ref="AM259">IF(AN259="","",INDEX(전산회선!$E$4:$E$1141,_xlfn.AGGREGATE(15,6,ROW(전산회선!$E$4:$E$1141)-ROW(전산회선!$E$4)+1/((전산회선!$B$4:$B$1141=$E259)*(전산회선!$F$4:$F$1141=AN259)),1)))</f>
        <v/>
      </c>
      <c r="AN259" s="16" t="str">
        <f>IFERROR(IF(_xlfn.MAXIFS(전산회선!$F$4:$F$1141,전산회선!$B$4:$B$1141,$E259,전산회선!$F$4:$F$1141,"&lt;"&amp;AL259)=0,"",_xlfn.MAXIFS(전산회선!$F$4:$F$1141,전산회선!$B$4:$B$1141,$E259,전산회선!$F$4:$F$1141,"&lt;"&amp;AL259)),"")</f>
        <v/>
      </c>
      <c r="AO259" s="23">
        <v>3620</v>
      </c>
      <c r="AP259" s="23">
        <v>3620</v>
      </c>
      <c r="AQ259" s="23">
        <v>3620</v>
      </c>
      <c r="AR259" s="23">
        <v>3620</v>
      </c>
      <c r="AS259" s="23">
        <v>3620</v>
      </c>
      <c r="AT259" s="23">
        <v>3620</v>
      </c>
      <c r="AU259" s="23">
        <v>3620</v>
      </c>
      <c r="AV259" s="23">
        <v>3620</v>
      </c>
      <c r="AW259" s="23">
        <v>3620</v>
      </c>
      <c r="AX259" s="23">
        <v>3620</v>
      </c>
      <c r="AY259" s="23">
        <v>0</v>
      </c>
      <c r="AZ259" s="23">
        <v>0</v>
      </c>
      <c r="BA259" s="23">
        <v>3016.6666666666665</v>
      </c>
      <c r="BB259" s="23">
        <f t="shared" si="21"/>
        <v>36200</v>
      </c>
      <c r="BC259" s="23">
        <v>0</v>
      </c>
      <c r="BD259" s="23">
        <v>0</v>
      </c>
      <c r="BE259" s="23">
        <v>0</v>
      </c>
      <c r="BF259" s="23">
        <v>0</v>
      </c>
      <c r="BG259" s="23">
        <v>0</v>
      </c>
      <c r="BH259" s="23">
        <v>0</v>
      </c>
      <c r="BI259" s="23">
        <v>0</v>
      </c>
      <c r="BJ259" s="23">
        <v>0</v>
      </c>
      <c r="BK259" s="23">
        <v>0</v>
      </c>
      <c r="BL259" s="23">
        <v>0</v>
      </c>
      <c r="BM259" s="23">
        <v>0</v>
      </c>
      <c r="BN259" s="23">
        <v>0</v>
      </c>
      <c r="BO259" s="23">
        <v>0</v>
      </c>
      <c r="BP259" s="23">
        <v>0</v>
      </c>
      <c r="BQ259" s="17" t="str">
        <f>IFERROR(INDEX(피벗!$BL$5:$CH$5,1,MATCH($BR259,INDEX(피벗!$BL:$CH,MATCH($E259,피벗!$BJ:$BJ,0),0),0)),"")</f>
        <v/>
      </c>
      <c r="BR259" s="23" t="str">
        <f>IFERROR(LARGE(INDEX(피벗!$BL:$CH,MATCH(성장고객!$E259,피벗!$BJ:$BJ,0),0),1),"")</f>
        <v/>
      </c>
      <c r="BS259" s="27" t="str">
        <f t="shared" si="22"/>
        <v/>
      </c>
      <c r="BT259" s="17" t="str">
        <f>IFERROR(INDEX(피벗!$BL$5:$CH$5,1,MATCH($BU259,INDEX(피벗!$BL:$CH,MATCH($E259,피벗!$BJ:$BJ,0),0),0)),"")</f>
        <v/>
      </c>
      <c r="BU259" s="23" t="str">
        <f>IFERROR(LARGE(INDEX(피벗!$BL:$CH,MATCH(성장고객!$E259,피벗!$BJ:$BJ,0),0),2),"")</f>
        <v/>
      </c>
      <c r="BV259" s="27" t="str">
        <f t="shared" si="23"/>
        <v/>
      </c>
      <c r="BW259" s="17" t="str">
        <f>IFERROR(INDEX(피벗!$BL$5:$CH$5,1,MATCH($BX259,INDEX(피벗!$BL:$CH,MATCH($E259,피벗!$BJ:$BJ,0),0),0)),"")</f>
        <v/>
      </c>
      <c r="BX259" s="23" t="str">
        <f>IFERROR(LARGE(INDEX(피벗!$BL:$CH,MATCH(성장고객!$E259,피벗!$BJ:$BJ,0),0),3),"")</f>
        <v/>
      </c>
      <c r="BY259" s="27" t="str">
        <f t="shared" si="24"/>
        <v/>
      </c>
      <c r="BZ259" s="17" t="str">
        <f>IFERROR(INDEX(피벗!$BL$5:$CH$5,1,MATCH($CA259,INDEX(피벗!$BL:$CH,MATCH($E259,피벗!$BJ:$BJ,0),0),0)),"")</f>
        <v/>
      </c>
      <c r="CA259" s="23" t="str">
        <f>IFERROR(LARGE(INDEX(피벗!$BL:$CH,MATCH(성장고객!$E259,피벗!$BJ:$BJ,0),0),4),"")</f>
        <v/>
      </c>
      <c r="CB259" s="27" t="str">
        <f t="shared" si="25"/>
        <v/>
      </c>
      <c r="CC259" s="17" t="str">
        <f>IFERROR(INDEX(피벗!$BL$5:$CH$5,1,MATCH($CD259,INDEX(피벗!$BL:$CH,MATCH($E259,피벗!$BJ:$BJ,0),0),0)),"")</f>
        <v/>
      </c>
      <c r="CD259" s="23" t="str">
        <f>IFERROR(LARGE(INDEX(피벗!$BL:$CH,MATCH(성장고객!$E259,피벗!$BJ:$BJ,0),0),5),"")</f>
        <v/>
      </c>
      <c r="CE259" s="27" t="str">
        <f t="shared" si="26"/>
        <v/>
      </c>
      <c r="CF259" s="23" t="str">
        <f>IFERROR(INDEX(피벗!$CI:$CI,MATCH($E259,피벗!$BJ:$BJ,0)),"")</f>
        <v/>
      </c>
      <c r="CG259" s="25" t="str">
        <f t="shared" si="27"/>
        <v/>
      </c>
      <c r="CH259" s="17" t="str">
        <f>IFERROR(INDEX(피벗!$EZ$5:$GE$5,1,MATCH($CI259,INDEX(피벗!$EZ:$GE,MATCH($E259,피벗!$EY:$EY,0),0),0)),"")</f>
        <v>기업메시징</v>
      </c>
      <c r="CI259" s="23">
        <f>IFERROR(LARGE(INDEX(피벗!$EZ:$GE,MATCH(성장고객!$E259,피벗!$EY:$EY,0),0),1),"")</f>
        <v>36200</v>
      </c>
      <c r="CJ259" s="17" t="str">
        <f>IFERROR(INDEX(피벗!$EZ$5:$GE$5,1,MATCH($CK259,INDEX(피벗!$EZ:$GE,MATCH($E259,피벗!$EY:$EY,0),0),0)),"")</f>
        <v/>
      </c>
      <c r="CK259" s="23" t="str">
        <f>IFERROR(LARGE(INDEX(피벗!$EZ:$GE,MATCH(성장고객!$E259,피벗!$EY:$EY,0),0),2),"")</f>
        <v/>
      </c>
      <c r="CL259" s="17" t="str">
        <f>IFERROR(INDEX(피벗!$EZ$5:$GE$5,1,MATCH($CM259,INDEX(피벗!$EZ:$GE,MATCH($E259,피벗!$EY:$EY,0),0),0)),"")</f>
        <v/>
      </c>
      <c r="CM259" s="23" t="str">
        <f>IFERROR(LARGE(INDEX(피벗!$EZ:$GE,MATCH(성장고객!$E259,피벗!$EY:$EY,0),0),3),"")</f>
        <v/>
      </c>
      <c r="CN259" s="17" t="str">
        <f>IFERROR(INDEX(피벗!$EZ$5:$GE$5,1,MATCH($CO259,INDEX(피벗!$EZ:$GE,MATCH($E259,피벗!$EY:$EY,0),0),0)),"")</f>
        <v/>
      </c>
      <c r="CO259" s="23" t="str">
        <f>IFERROR(LARGE(INDEX(피벗!$EZ:$GE,MATCH(성장고객!$E259,피벗!$EY:$EY,0),0),4),"")</f>
        <v/>
      </c>
      <c r="CP259" s="17" t="str">
        <f>IFERROR(INDEX(피벗!$EZ$5:$GE$5,1,MATCH($CQ259,INDEX(피벗!$EZ:$GE,MATCH($E259,피벗!$EY:$EY,0),0),0)),"")</f>
        <v/>
      </c>
      <c r="CQ259" s="23" t="str">
        <f>IFERROR(LARGE(INDEX(피벗!$EZ:$GE,MATCH(성장고객!$E259,피벗!$EY:$EY,0),0),5),"")</f>
        <v/>
      </c>
      <c r="CR259" s="23">
        <f>IFERROR(INDEX(피벗!$GF:$GF,MATCH($E259,피벗!$EY:$EY,0)),"")</f>
        <v>36200</v>
      </c>
    </row>
    <row r="260" spans="1:96" x14ac:dyDescent="0.45">
      <c r="A260" s="20" t="s">
        <v>982</v>
      </c>
      <c r="B260" s="20" t="s">
        <v>26</v>
      </c>
      <c r="C260" s="20" t="s">
        <v>30</v>
      </c>
      <c r="D260" s="20" t="s">
        <v>1217</v>
      </c>
      <c r="E260" s="20" t="s">
        <v>546</v>
      </c>
      <c r="F260" s="21" t="s">
        <v>547</v>
      </c>
      <c r="G260" s="21" t="s">
        <v>257</v>
      </c>
      <c r="H260" s="21" t="s">
        <v>0</v>
      </c>
      <c r="I260" s="22" t="s">
        <v>548</v>
      </c>
      <c r="J260" s="22" t="s">
        <v>549</v>
      </c>
      <c r="K260" s="20" t="s">
        <v>0</v>
      </c>
      <c r="L260" s="20" t="s">
        <v>1316</v>
      </c>
      <c r="M260" s="20" t="s">
        <v>1311</v>
      </c>
      <c r="N260" s="20" t="s">
        <v>1317</v>
      </c>
      <c r="O260" s="21" t="s">
        <v>1810</v>
      </c>
      <c r="P260" s="21">
        <v>8</v>
      </c>
      <c r="Q260" s="21" t="s">
        <v>1392</v>
      </c>
      <c r="R260" s="21" t="s">
        <v>1320</v>
      </c>
      <c r="S260" s="21" t="s">
        <v>1321</v>
      </c>
      <c r="T260" s="21" t="s">
        <v>1316</v>
      </c>
      <c r="U260" s="21" t="s">
        <v>2567</v>
      </c>
      <c r="V260" s="21" t="s">
        <v>2568</v>
      </c>
      <c r="W260" s="20" t="s">
        <v>2569</v>
      </c>
      <c r="X260" s="21" t="s">
        <v>2570</v>
      </c>
      <c r="Y260" s="21" t="s">
        <v>2571</v>
      </c>
      <c r="Z260" s="21" t="s">
        <v>2572</v>
      </c>
      <c r="AA260" s="20">
        <v>106</v>
      </c>
      <c r="AB260" s="20" t="s">
        <v>1473</v>
      </c>
      <c r="AC260" s="21" t="s">
        <v>1809</v>
      </c>
      <c r="AD260" s="20" t="s">
        <v>1311</v>
      </c>
      <c r="AE260" s="16" t="str" cm="1">
        <f t="array" ref="AE260">IF(AF260="","",INDEX(전산회선!$E$4:$E$1141,_xlfn.AGGREGATE(15,6,ROW(전산회선!$E$4:$E$1141)-ROW(전산회선!$E$4)+1/((전산회선!$B$4:$B$1141=$E260)*(전산회선!$F$4:$F$1141=AF260)),1)))</f>
        <v>홈일반전화</v>
      </c>
      <c r="AF260" s="16">
        <f>IFERROR(IF(_xlfn.MAXIFS(전산회선!$F$4:$F$1141,전산회선!$B$4:$B$1141,$E260)=0,"",_xlfn.MAXIFS(전산회선!$F$4:$F$1141,전산회선!$B$4:$B$1141,$E260)),"")</f>
        <v>4</v>
      </c>
      <c r="AG260" s="16" t="str" cm="1">
        <f t="array" ref="AG260">IF(AH260="","",INDEX(전산회선!$E$4:$E$1141,_xlfn.AGGREGATE(15,6,ROW(전산회선!$E$4:$E$1141)-ROW(전산회선!$E$4)+1/((전산회선!$B$4:$B$1141=$E260)*(전산회선!$F$4:$F$1141=AH260)),1)))</f>
        <v>GiGA인터넷</v>
      </c>
      <c r="AH260" s="16">
        <f>IFERROR(IF(_xlfn.MAXIFS(전산회선!$F$4:$F$1141,전산회선!$B$4:$B$1141,$E260,전산회선!$F$4:$F$1141,"&lt;"&amp;AF260)=0,"",_xlfn.MAXIFS(전산회선!$F$4:$F$1141,전산회선!$B$4:$B$1141,$E260,전산회선!$F$4:$F$1141,"&lt;"&amp;AF260)),"")</f>
        <v>2</v>
      </c>
      <c r="AI260" s="16" t="str" cm="1">
        <f t="array" ref="AI260">IF(AJ260="","",INDEX(전산회선!$E$4:$E$1141,_xlfn.AGGREGATE(15,6,ROW(전산회선!$E$4:$E$1141)-ROW(전산회선!$E$4)+1/((전산회선!$B$4:$B$1141=$E260)*(전산회선!$F$4:$F$1141=AJ260)),1)))</f>
        <v>IoT</v>
      </c>
      <c r="AJ260" s="16">
        <f>IFERROR(IF(_xlfn.MAXIFS(전산회선!$F$4:$F$1141,전산회선!$B$4:$B$1141,$E260,전산회선!$F$4:$F$1141,"&lt;"&amp;AH260)=0,"",_xlfn.MAXIFS(전산회선!$F$4:$F$1141,전산회선!$B$4:$B$1141,$E260,전산회선!$F$4:$F$1141,"&lt;"&amp;AH260)),"")</f>
        <v>1</v>
      </c>
      <c r="AK260" s="16" t="str" cm="1">
        <f t="array" ref="AK260">IF(AL260="","",INDEX(전산회선!$E$4:$E$1141,_xlfn.AGGREGATE(15,6,ROW(전산회선!$E$4:$E$1141)-ROW(전산회선!$E$4)+1/((전산회선!$B$4:$B$1141=$E260)*(전산회선!$F$4:$F$1141=AL260)),1)))</f>
        <v/>
      </c>
      <c r="AL260" s="16" t="str">
        <f>IFERROR(IF(_xlfn.MAXIFS(전산회선!$F$4:$F$1141,전산회선!$B$4:$B$1141,$E260,전산회선!$F$4:$F$1141,"&lt;"&amp;AJ260)=0,"",_xlfn.MAXIFS(전산회선!$F$4:$F$1141,전산회선!$B$4:$B$1141,$E260,전산회선!$F$4:$F$1141,"&lt;"&amp;AJ260)),"")</f>
        <v/>
      </c>
      <c r="AM260" s="16" t="str" cm="1">
        <f t="array" ref="AM260">IF(AN260="","",INDEX(전산회선!$E$4:$E$1141,_xlfn.AGGREGATE(15,6,ROW(전산회선!$E$4:$E$1141)-ROW(전산회선!$E$4)+1/((전산회선!$B$4:$B$1141=$E260)*(전산회선!$F$4:$F$1141=AN260)),1)))</f>
        <v/>
      </c>
      <c r="AN260" s="16" t="str">
        <f>IFERROR(IF(_xlfn.MAXIFS(전산회선!$F$4:$F$1141,전산회선!$B$4:$B$1141,$E260,전산회선!$F$4:$F$1141,"&lt;"&amp;AL260)=0,"",_xlfn.MAXIFS(전산회선!$F$4:$F$1141,전산회선!$B$4:$B$1141,$E260,전산회선!$F$4:$F$1141,"&lt;"&amp;AL260)),"")</f>
        <v/>
      </c>
      <c r="AO260" s="23">
        <v>153401</v>
      </c>
      <c r="AP260" s="23">
        <v>151400</v>
      </c>
      <c r="AQ260" s="23">
        <v>151259</v>
      </c>
      <c r="AR260" s="23">
        <v>151480</v>
      </c>
      <c r="AS260" s="23">
        <v>151289</v>
      </c>
      <c r="AT260" s="23">
        <v>151773</v>
      </c>
      <c r="AU260" s="23">
        <v>151760</v>
      </c>
      <c r="AV260" s="23">
        <v>151262</v>
      </c>
      <c r="AW260" s="23">
        <v>152428</v>
      </c>
      <c r="AX260" s="23">
        <v>151911</v>
      </c>
      <c r="AY260" s="23">
        <v>151355</v>
      </c>
      <c r="AZ260" s="23">
        <v>164634</v>
      </c>
      <c r="BA260" s="23">
        <v>152829.33333333334</v>
      </c>
      <c r="BB260" s="23">
        <f t="shared" si="21"/>
        <v>1833952</v>
      </c>
      <c r="BC260" s="23">
        <v>0</v>
      </c>
      <c r="BD260" s="23">
        <v>0</v>
      </c>
      <c r="BE260" s="23">
        <v>0</v>
      </c>
      <c r="BF260" s="23">
        <v>0</v>
      </c>
      <c r="BG260" s="23">
        <v>0</v>
      </c>
      <c r="BH260" s="23">
        <v>0</v>
      </c>
      <c r="BI260" s="23">
        <v>0</v>
      </c>
      <c r="BJ260" s="23">
        <v>0</v>
      </c>
      <c r="BK260" s="23">
        <v>0</v>
      </c>
      <c r="BL260" s="23">
        <v>0</v>
      </c>
      <c r="BM260" s="23">
        <v>0</v>
      </c>
      <c r="BN260" s="23">
        <v>13064</v>
      </c>
      <c r="BO260" s="23">
        <v>1088.6666666666667</v>
      </c>
      <c r="BP260" s="23">
        <v>13064</v>
      </c>
      <c r="BQ260" s="17" t="str">
        <f>IFERROR(INDEX(피벗!$BL$5:$CH$5,1,MATCH($BR260,INDEX(피벗!$BL:$CH,MATCH($E260,피벗!$BJ:$BJ,0),0),0)),"")</f>
        <v>IoT</v>
      </c>
      <c r="BR260" s="23">
        <f>IFERROR(LARGE(INDEX(피벗!$BL:$CH,MATCH(성장고객!$E260,피벗!$BJ:$BJ,0),0),1),"")</f>
        <v>13064</v>
      </c>
      <c r="BS260" s="27">
        <f t="shared" si="22"/>
        <v>7.1234143532655165E-3</v>
      </c>
      <c r="BT260" s="17" t="str">
        <f>IFERROR(INDEX(피벗!$BL$5:$CH$5,1,MATCH($BU260,INDEX(피벗!$BL:$CH,MATCH($E260,피벗!$BJ:$BJ,0),0),0)),"")</f>
        <v/>
      </c>
      <c r="BU260" s="23" t="str">
        <f>IFERROR(LARGE(INDEX(피벗!$BL:$CH,MATCH(성장고객!$E260,피벗!$BJ:$BJ,0),0),2),"")</f>
        <v/>
      </c>
      <c r="BV260" s="27" t="str">
        <f t="shared" si="23"/>
        <v/>
      </c>
      <c r="BW260" s="17" t="str">
        <f>IFERROR(INDEX(피벗!$BL$5:$CH$5,1,MATCH($BX260,INDEX(피벗!$BL:$CH,MATCH($E260,피벗!$BJ:$BJ,0),0),0)),"")</f>
        <v/>
      </c>
      <c r="BX260" s="23" t="str">
        <f>IFERROR(LARGE(INDEX(피벗!$BL:$CH,MATCH(성장고객!$E260,피벗!$BJ:$BJ,0),0),3),"")</f>
        <v/>
      </c>
      <c r="BY260" s="27" t="str">
        <f t="shared" si="24"/>
        <v/>
      </c>
      <c r="BZ260" s="17" t="str">
        <f>IFERROR(INDEX(피벗!$BL$5:$CH$5,1,MATCH($CA260,INDEX(피벗!$BL:$CH,MATCH($E260,피벗!$BJ:$BJ,0),0),0)),"")</f>
        <v/>
      </c>
      <c r="CA260" s="23" t="str">
        <f>IFERROR(LARGE(INDEX(피벗!$BL:$CH,MATCH(성장고객!$E260,피벗!$BJ:$BJ,0),0),4),"")</f>
        <v/>
      </c>
      <c r="CB260" s="27" t="str">
        <f t="shared" si="25"/>
        <v/>
      </c>
      <c r="CC260" s="17" t="str">
        <f>IFERROR(INDEX(피벗!$BL$5:$CH$5,1,MATCH($CD260,INDEX(피벗!$BL:$CH,MATCH($E260,피벗!$BJ:$BJ,0),0),0)),"")</f>
        <v/>
      </c>
      <c r="CD260" s="23" t="str">
        <f>IFERROR(LARGE(INDEX(피벗!$BL:$CH,MATCH(성장고객!$E260,피벗!$BJ:$BJ,0),0),5),"")</f>
        <v/>
      </c>
      <c r="CE260" s="27" t="str">
        <f t="shared" si="26"/>
        <v/>
      </c>
      <c r="CF260" s="23">
        <f>IFERROR(INDEX(피벗!$CI:$CI,MATCH($E260,피벗!$BJ:$BJ,0)),"")</f>
        <v>13064</v>
      </c>
      <c r="CG260" s="25">
        <f t="shared" si="27"/>
        <v>7.1234143532655165E-3</v>
      </c>
      <c r="CH260" s="17" t="str">
        <f>IFERROR(INDEX(피벗!$EZ$5:$GE$5,1,MATCH($CI260,INDEX(피벗!$EZ:$GE,MATCH($E260,피벗!$EY:$EY,0),0),0)),"")</f>
        <v>MeGA인터넷</v>
      </c>
      <c r="CI260" s="23">
        <f>IFERROR(LARGE(INDEX(피벗!$EZ:$GE,MATCH(성장고객!$E260,피벗!$EY:$EY,0),0),1),"")</f>
        <v>776162</v>
      </c>
      <c r="CJ260" s="17" t="str">
        <f>IFERROR(INDEX(피벗!$EZ$5:$GE$5,1,MATCH($CK260,INDEX(피벗!$EZ:$GE,MATCH($E260,피벗!$EY:$EY,0),0),0)),"")</f>
        <v>GiGA인터넷</v>
      </c>
      <c r="CK260" s="23">
        <f>IFERROR(LARGE(INDEX(피벗!$EZ:$GE,MATCH(성장고객!$E260,피벗!$EY:$EY,0),0),2),"")</f>
        <v>672000</v>
      </c>
      <c r="CL260" s="17" t="str">
        <f>IFERROR(INDEX(피벗!$EZ$5:$GE$5,1,MATCH($CM260,INDEX(피벗!$EZ:$GE,MATCH($E260,피벗!$EY:$EY,0),0),0)),"")</f>
        <v>홈일반전화</v>
      </c>
      <c r="CM260" s="23">
        <f>IFERROR(LARGE(INDEX(피벗!$EZ:$GE,MATCH(성장고객!$E260,피벗!$EY:$EY,0),0),3),"")</f>
        <v>275058</v>
      </c>
      <c r="CN260" s="17" t="str">
        <f>IFERROR(INDEX(피벗!$EZ$5:$GE$5,1,MATCH($CO260,INDEX(피벗!$EZ:$GE,MATCH($E260,피벗!$EY:$EY,0),0),0)),"")</f>
        <v>인터넷부가</v>
      </c>
      <c r="CO260" s="23">
        <f>IFERROR(LARGE(INDEX(피벗!$EZ:$GE,MATCH(성장고객!$E260,피벗!$EY:$EY,0),0),4),"")</f>
        <v>97668</v>
      </c>
      <c r="CP260" s="17" t="str">
        <f>IFERROR(INDEX(피벗!$EZ$5:$GE$5,1,MATCH($CQ260,INDEX(피벗!$EZ:$GE,MATCH($E260,피벗!$EY:$EY,0),0),0)),"")</f>
        <v>IoT</v>
      </c>
      <c r="CQ260" s="23">
        <f>IFERROR(LARGE(INDEX(피벗!$EZ:$GE,MATCH(성장고객!$E260,피벗!$EY:$EY,0),0),5),"")</f>
        <v>13064</v>
      </c>
      <c r="CR260" s="23">
        <f>IFERROR(INDEX(피벗!$GF:$GF,MATCH($E260,피벗!$EY:$EY,0)),"")</f>
        <v>1833952</v>
      </c>
    </row>
    <row r="261" spans="1:96" x14ac:dyDescent="0.45">
      <c r="A261" s="20" t="s">
        <v>982</v>
      </c>
      <c r="B261" s="20" t="s">
        <v>26</v>
      </c>
      <c r="C261" s="20" t="s">
        <v>104</v>
      </c>
      <c r="D261" s="20" t="s">
        <v>1216</v>
      </c>
      <c r="E261" s="20" t="s">
        <v>590</v>
      </c>
      <c r="F261" s="21" t="s">
        <v>591</v>
      </c>
      <c r="G261" s="21" t="s">
        <v>257</v>
      </c>
      <c r="H261" s="21" t="s">
        <v>0</v>
      </c>
      <c r="I261" s="22" t="s">
        <v>592</v>
      </c>
      <c r="J261" s="22" t="s">
        <v>593</v>
      </c>
      <c r="K261" s="20" t="s">
        <v>0</v>
      </c>
      <c r="L261" s="20" t="s">
        <v>1316</v>
      </c>
      <c r="M261" s="20" t="s">
        <v>1755</v>
      </c>
      <c r="N261" s="20" t="s">
        <v>1336</v>
      </c>
      <c r="O261" s="21" t="s">
        <v>2559</v>
      </c>
      <c r="P261" s="21">
        <v>18</v>
      </c>
      <c r="Q261" s="21" t="s">
        <v>1392</v>
      </c>
      <c r="R261" s="21" t="s">
        <v>1320</v>
      </c>
      <c r="S261" s="21" t="s">
        <v>1321</v>
      </c>
      <c r="T261" s="21" t="s">
        <v>1316</v>
      </c>
      <c r="U261" s="21" t="s">
        <v>2560</v>
      </c>
      <c r="V261" s="21" t="s">
        <v>2561</v>
      </c>
      <c r="W261" s="20" t="s">
        <v>2562</v>
      </c>
      <c r="X261" s="21" t="s">
        <v>2563</v>
      </c>
      <c r="Y261" s="21" t="s">
        <v>2564</v>
      </c>
      <c r="Z261" s="21" t="s">
        <v>2565</v>
      </c>
      <c r="AA261" s="20">
        <v>52</v>
      </c>
      <c r="AB261" s="20" t="s">
        <v>1579</v>
      </c>
      <c r="AC261" s="21" t="s">
        <v>2566</v>
      </c>
      <c r="AD261" s="20" t="s">
        <v>1311</v>
      </c>
      <c r="AE261" s="16" t="str" cm="1">
        <f t="array" ref="AE261">IF(AF261="","",INDEX(전산회선!$E$4:$E$1141,_xlfn.AGGREGATE(15,6,ROW(전산회선!$E$4:$E$1141)-ROW(전산회선!$E$4)+1/((전산회선!$B$4:$B$1141=$E261)*(전산회선!$F$4:$F$1141=AF261)),1)))</f>
        <v>기업인터넷전화</v>
      </c>
      <c r="AF261" s="16">
        <f>IFERROR(IF(_xlfn.MAXIFS(전산회선!$F$4:$F$1141,전산회선!$B$4:$B$1141,$E261)=0,"",_xlfn.MAXIFS(전산회선!$F$4:$F$1141,전산회선!$B$4:$B$1141,$E261)),"")</f>
        <v>37</v>
      </c>
      <c r="AG261" s="16" t="str" cm="1">
        <f t="array" ref="AG261">IF(AH261="","",INDEX(전산회선!$E$4:$E$1141,_xlfn.AGGREGATE(15,6,ROW(전산회선!$E$4:$E$1141)-ROW(전산회선!$E$4)+1/((전산회선!$B$4:$B$1141=$E261)*(전산회선!$F$4:$F$1141=AH261)),1)))</f>
        <v>GiGA인터넷</v>
      </c>
      <c r="AH261" s="16">
        <f>IFERROR(IF(_xlfn.MAXIFS(전산회선!$F$4:$F$1141,전산회선!$B$4:$B$1141,$E261,전산회선!$F$4:$F$1141,"&lt;"&amp;AF261)=0,"",_xlfn.MAXIFS(전산회선!$F$4:$F$1141,전산회선!$B$4:$B$1141,$E261,전산회선!$F$4:$F$1141,"&lt;"&amp;AF261)),"")</f>
        <v>4</v>
      </c>
      <c r="AI261" s="16" t="str" cm="1">
        <f t="array" ref="AI261">IF(AJ261="","",INDEX(전산회선!$E$4:$E$1141,_xlfn.AGGREGATE(15,6,ROW(전산회선!$E$4:$E$1141)-ROW(전산회선!$E$4)+1/((전산회선!$B$4:$B$1141=$E261)*(전산회선!$F$4:$F$1141=AJ261)),1)))</f>
        <v>홈일반전화</v>
      </c>
      <c r="AJ261" s="16">
        <f>IFERROR(IF(_xlfn.MAXIFS(전산회선!$F$4:$F$1141,전산회선!$B$4:$B$1141,$E261,전산회선!$F$4:$F$1141,"&lt;"&amp;AH261)=0,"",_xlfn.MAXIFS(전산회선!$F$4:$F$1141,전산회선!$B$4:$B$1141,$E261,전산회선!$F$4:$F$1141,"&lt;"&amp;AH261)),"")</f>
        <v>2</v>
      </c>
      <c r="AK261" s="16" t="str" cm="1">
        <f t="array" ref="AK261">IF(AL261="","",INDEX(전산회선!$E$4:$E$1141,_xlfn.AGGREGATE(15,6,ROW(전산회선!$E$4:$E$1141)-ROW(전산회선!$E$4)+1/((전산회선!$B$4:$B$1141=$E261)*(전산회선!$F$4:$F$1141=AL261)),1)))</f>
        <v>MeGA인터넷</v>
      </c>
      <c r="AL261" s="16">
        <f>IFERROR(IF(_xlfn.MAXIFS(전산회선!$F$4:$F$1141,전산회선!$B$4:$B$1141,$E261,전산회선!$F$4:$F$1141,"&lt;"&amp;AJ261)=0,"",_xlfn.MAXIFS(전산회선!$F$4:$F$1141,전산회선!$B$4:$B$1141,$E261,전산회선!$F$4:$F$1141,"&lt;"&amp;AJ261)),"")</f>
        <v>1</v>
      </c>
      <c r="AM261" s="16" t="str" cm="1">
        <f t="array" ref="AM261">IF(AN261="","",INDEX(전산회선!$E$4:$E$1141,_xlfn.AGGREGATE(15,6,ROW(전산회선!$E$4:$E$1141)-ROW(전산회선!$E$4)+1/((전산회선!$B$4:$B$1141=$E261)*(전산회선!$F$4:$F$1141=AN261)),1)))</f>
        <v/>
      </c>
      <c r="AN261" s="16" t="str">
        <f>IFERROR(IF(_xlfn.MAXIFS(전산회선!$F$4:$F$1141,전산회선!$B$4:$B$1141,$E261,전산회선!$F$4:$F$1141,"&lt;"&amp;AL261)=0,"",_xlfn.MAXIFS(전산회선!$F$4:$F$1141,전산회선!$B$4:$B$1141,$E261,전산회선!$F$4:$F$1141,"&lt;"&amp;AL261)),"")</f>
        <v/>
      </c>
      <c r="AO261" s="23">
        <v>335701</v>
      </c>
      <c r="AP261" s="23">
        <v>335079</v>
      </c>
      <c r="AQ261" s="23">
        <v>667504</v>
      </c>
      <c r="AR261" s="23">
        <v>297334</v>
      </c>
      <c r="AS261" s="23">
        <v>301479</v>
      </c>
      <c r="AT261" s="23">
        <v>301216</v>
      </c>
      <c r="AU261" s="23">
        <v>303994</v>
      </c>
      <c r="AV261" s="23">
        <v>298643</v>
      </c>
      <c r="AW261" s="23">
        <v>300378</v>
      </c>
      <c r="AX261" s="23">
        <v>299085</v>
      </c>
      <c r="AY261" s="23">
        <v>294731</v>
      </c>
      <c r="AZ261" s="23">
        <v>285042</v>
      </c>
      <c r="BA261" s="23">
        <v>335015.5</v>
      </c>
      <c r="BB261" s="23">
        <f t="shared" si="21"/>
        <v>4020186</v>
      </c>
      <c r="BC261" s="23">
        <v>0</v>
      </c>
      <c r="BD261" s="23">
        <v>0</v>
      </c>
      <c r="BE261" s="23">
        <v>0</v>
      </c>
      <c r="BF261" s="23">
        <v>0</v>
      </c>
      <c r="BG261" s="23">
        <v>0</v>
      </c>
      <c r="BH261" s="23">
        <v>0</v>
      </c>
      <c r="BI261" s="23">
        <v>0</v>
      </c>
      <c r="BJ261" s="23">
        <v>0</v>
      </c>
      <c r="BK261" s="23">
        <v>0</v>
      </c>
      <c r="BL261" s="23">
        <v>0</v>
      </c>
      <c r="BM261" s="23">
        <v>0</v>
      </c>
      <c r="BN261" s="23">
        <v>0</v>
      </c>
      <c r="BO261" s="23">
        <v>0</v>
      </c>
      <c r="BP261" s="23">
        <v>0</v>
      </c>
      <c r="BQ261" s="17" t="str">
        <f>IFERROR(INDEX(피벗!$BL$5:$CH$5,1,MATCH($BR261,INDEX(피벗!$BL:$CH,MATCH($E261,피벗!$BJ:$BJ,0),0),0)),"")</f>
        <v/>
      </c>
      <c r="BR261" s="23" t="str">
        <f>IFERROR(LARGE(INDEX(피벗!$BL:$CH,MATCH(성장고객!$E261,피벗!$BJ:$BJ,0),0),1),"")</f>
        <v/>
      </c>
      <c r="BS261" s="27" t="str">
        <f t="shared" si="22"/>
        <v/>
      </c>
      <c r="BT261" s="17" t="str">
        <f>IFERROR(INDEX(피벗!$BL$5:$CH$5,1,MATCH($BU261,INDEX(피벗!$BL:$CH,MATCH($E261,피벗!$BJ:$BJ,0),0),0)),"")</f>
        <v/>
      </c>
      <c r="BU261" s="23" t="str">
        <f>IFERROR(LARGE(INDEX(피벗!$BL:$CH,MATCH(성장고객!$E261,피벗!$BJ:$BJ,0),0),2),"")</f>
        <v/>
      </c>
      <c r="BV261" s="27" t="str">
        <f t="shared" si="23"/>
        <v/>
      </c>
      <c r="BW261" s="17" t="str">
        <f>IFERROR(INDEX(피벗!$BL$5:$CH$5,1,MATCH($BX261,INDEX(피벗!$BL:$CH,MATCH($E261,피벗!$BJ:$BJ,0),0),0)),"")</f>
        <v/>
      </c>
      <c r="BX261" s="23" t="str">
        <f>IFERROR(LARGE(INDEX(피벗!$BL:$CH,MATCH(성장고객!$E261,피벗!$BJ:$BJ,0),0),3),"")</f>
        <v/>
      </c>
      <c r="BY261" s="27" t="str">
        <f t="shared" si="24"/>
        <v/>
      </c>
      <c r="BZ261" s="17" t="str">
        <f>IFERROR(INDEX(피벗!$BL$5:$CH$5,1,MATCH($CA261,INDEX(피벗!$BL:$CH,MATCH($E261,피벗!$BJ:$BJ,0),0),0)),"")</f>
        <v/>
      </c>
      <c r="CA261" s="23" t="str">
        <f>IFERROR(LARGE(INDEX(피벗!$BL:$CH,MATCH(성장고객!$E261,피벗!$BJ:$BJ,0),0),4),"")</f>
        <v/>
      </c>
      <c r="CB261" s="27" t="str">
        <f t="shared" si="25"/>
        <v/>
      </c>
      <c r="CC261" s="17" t="str">
        <f>IFERROR(INDEX(피벗!$BL$5:$CH$5,1,MATCH($CD261,INDEX(피벗!$BL:$CH,MATCH($E261,피벗!$BJ:$BJ,0),0),0)),"")</f>
        <v/>
      </c>
      <c r="CD261" s="23" t="str">
        <f>IFERROR(LARGE(INDEX(피벗!$BL:$CH,MATCH(성장고객!$E261,피벗!$BJ:$BJ,0),0),5),"")</f>
        <v/>
      </c>
      <c r="CE261" s="27" t="str">
        <f t="shared" si="26"/>
        <v/>
      </c>
      <c r="CF261" s="23" t="str">
        <f>IFERROR(INDEX(피벗!$CI:$CI,MATCH($E261,피벗!$BJ:$BJ,0)),"")</f>
        <v/>
      </c>
      <c r="CG261" s="25" t="str">
        <f t="shared" si="27"/>
        <v/>
      </c>
      <c r="CH261" s="17" t="str">
        <f>IFERROR(INDEX(피벗!$EZ$5:$GE$5,1,MATCH($CI261,INDEX(피벗!$EZ:$GE,MATCH($E261,피벗!$EY:$EY,0),0),0)),"")</f>
        <v>GiGA인터넷</v>
      </c>
      <c r="CI261" s="23">
        <f>IFERROR(LARGE(INDEX(피벗!$EZ:$GE,MATCH(성장고객!$E261,피벗!$EY:$EY,0),0),1),"")</f>
        <v>2248781</v>
      </c>
      <c r="CJ261" s="17" t="str">
        <f>IFERROR(INDEX(피벗!$EZ$5:$GE$5,1,MATCH($CK261,INDEX(피벗!$EZ:$GE,MATCH($E261,피벗!$EY:$EY,0),0),0)),"")</f>
        <v>기업인터넷전화</v>
      </c>
      <c r="CK261" s="23">
        <f>IFERROR(LARGE(INDEX(피벗!$EZ:$GE,MATCH(성장고객!$E261,피벗!$EY:$EY,0),0),2),"")</f>
        <v>967432</v>
      </c>
      <c r="CL261" s="17" t="str">
        <f>IFERROR(INDEX(피벗!$EZ$5:$GE$5,1,MATCH($CM261,INDEX(피벗!$EZ:$GE,MATCH($E261,피벗!$EY:$EY,0),0),0)),"")</f>
        <v>MeGA인터넷</v>
      </c>
      <c r="CM261" s="23">
        <f>IFERROR(LARGE(INDEX(피벗!$EZ:$GE,MATCH(성장고객!$E261,피벗!$EY:$EY,0),0),3),"")</f>
        <v>275400</v>
      </c>
      <c r="CN261" s="17" t="str">
        <f>IFERROR(INDEX(피벗!$EZ$5:$GE$5,1,MATCH($CO261,INDEX(피벗!$EZ:$GE,MATCH($E261,피벗!$EY:$EY,0),0),0)),"")</f>
        <v>홈일반전화</v>
      </c>
      <c r="CO261" s="23">
        <f>IFERROR(LARGE(INDEX(피벗!$EZ:$GE,MATCH(성장고객!$E261,피벗!$EY:$EY,0),0),4),"")</f>
        <v>247743</v>
      </c>
      <c r="CP261" s="17" t="str">
        <f>IFERROR(INDEX(피벗!$EZ$5:$GE$5,1,MATCH($CQ261,INDEX(피벗!$EZ:$GE,MATCH($E261,피벗!$EY:$EY,0),0),0)),"")</f>
        <v>GTV</v>
      </c>
      <c r="CQ261" s="23">
        <f>IFERROR(LARGE(INDEX(피벗!$EZ:$GE,MATCH(성장고객!$E261,피벗!$EY:$EY,0),0),5),"")</f>
        <v>81016</v>
      </c>
      <c r="CR261" s="23">
        <f>IFERROR(INDEX(피벗!$GF:$GF,MATCH($E261,피벗!$EY:$EY,0)),"")</f>
        <v>4020186</v>
      </c>
    </row>
    <row r="262" spans="1:96" x14ac:dyDescent="0.45">
      <c r="A262" s="20" t="s">
        <v>982</v>
      </c>
      <c r="B262" s="20" t="s">
        <v>26</v>
      </c>
      <c r="C262" s="20" t="s">
        <v>104</v>
      </c>
      <c r="D262" s="20" t="s">
        <v>1215</v>
      </c>
      <c r="E262" s="20" t="s">
        <v>634</v>
      </c>
      <c r="F262" s="21" t="s">
        <v>635</v>
      </c>
      <c r="G262" s="21" t="s">
        <v>1</v>
      </c>
      <c r="H262" s="21" t="s">
        <v>0</v>
      </c>
      <c r="I262" s="22" t="s">
        <v>636</v>
      </c>
      <c r="J262" s="22" t="s">
        <v>637</v>
      </c>
      <c r="K262" s="20" t="s">
        <v>0</v>
      </c>
      <c r="L262" s="20" t="s">
        <v>1316</v>
      </c>
      <c r="M262" s="20" t="s">
        <v>9</v>
      </c>
      <c r="N262" s="20" t="s">
        <v>9</v>
      </c>
      <c r="O262" s="21" t="s">
        <v>2553</v>
      </c>
      <c r="P262" s="21">
        <v>61</v>
      </c>
      <c r="Q262" s="21" t="s">
        <v>1347</v>
      </c>
      <c r="R262" s="21" t="s">
        <v>1320</v>
      </c>
      <c r="S262" s="21" t="s">
        <v>1321</v>
      </c>
      <c r="T262" s="21" t="s">
        <v>1316</v>
      </c>
      <c r="U262" s="21" t="s">
        <v>2424</v>
      </c>
      <c r="V262" s="21" t="s">
        <v>2554</v>
      </c>
      <c r="W262" s="20" t="s">
        <v>9</v>
      </c>
      <c r="X262" s="21" t="s">
        <v>2555</v>
      </c>
      <c r="Y262" s="21" t="s">
        <v>2556</v>
      </c>
      <c r="Z262" s="21" t="s">
        <v>2557</v>
      </c>
      <c r="AA262" s="20">
        <v>14</v>
      </c>
      <c r="AB262" s="20" t="s">
        <v>1579</v>
      </c>
      <c r="AC262" s="21" t="s">
        <v>2558</v>
      </c>
      <c r="AD262" s="20" t="s">
        <v>1311</v>
      </c>
      <c r="AE262" s="16" t="str" cm="1">
        <f t="array" ref="AE262">IF(AF262="","",INDEX(전산회선!$E$4:$E$1141,_xlfn.AGGREGATE(15,6,ROW(전산회선!$E$4:$E$1141)-ROW(전산회선!$E$4)+1/((전산회선!$B$4:$B$1141=$E262)*(전산회선!$F$4:$F$1141=AF262)),1)))</f>
        <v>GTV Biz</v>
      </c>
      <c r="AF262" s="16">
        <f>IFERROR(IF(_xlfn.MAXIFS(전산회선!$F$4:$F$1141,전산회선!$B$4:$B$1141,$E262)=0,"",_xlfn.MAXIFS(전산회선!$F$4:$F$1141,전산회선!$B$4:$B$1141,$E262)),"")</f>
        <v>45</v>
      </c>
      <c r="AG262" s="16" t="str" cm="1">
        <f t="array" ref="AG262">IF(AH262="","",INDEX(전산회선!$E$4:$E$1141,_xlfn.AGGREGATE(15,6,ROW(전산회선!$E$4:$E$1141)-ROW(전산회선!$E$4)+1/((전산회선!$B$4:$B$1141=$E262)*(전산회선!$F$4:$F$1141=AH262)),1)))</f>
        <v>홈일반전화</v>
      </c>
      <c r="AH262" s="16">
        <f>IFERROR(IF(_xlfn.MAXIFS(전산회선!$F$4:$F$1141,전산회선!$B$4:$B$1141,$E262,전산회선!$F$4:$F$1141,"&lt;"&amp;AF262)=0,"",_xlfn.MAXIFS(전산회선!$F$4:$F$1141,전산회선!$B$4:$B$1141,$E262,전산회선!$F$4:$F$1141,"&lt;"&amp;AF262)),"")</f>
        <v>10</v>
      </c>
      <c r="AI262" s="16" t="str" cm="1">
        <f t="array" ref="AI262">IF(AJ262="","",INDEX(전산회선!$E$4:$E$1141,_xlfn.AGGREGATE(15,6,ROW(전산회선!$E$4:$E$1141)-ROW(전산회선!$E$4)+1/((전산회선!$B$4:$B$1141=$E262)*(전산회선!$F$4:$F$1141=AJ262)),1)))</f>
        <v>GiGA인터넷</v>
      </c>
      <c r="AJ262" s="16">
        <f>IFERROR(IF(_xlfn.MAXIFS(전산회선!$F$4:$F$1141,전산회선!$B$4:$B$1141,$E262,전산회선!$F$4:$F$1141,"&lt;"&amp;AH262)=0,"",_xlfn.MAXIFS(전산회선!$F$4:$F$1141,전산회선!$B$4:$B$1141,$E262,전산회선!$F$4:$F$1141,"&lt;"&amp;AH262)),"")</f>
        <v>6</v>
      </c>
      <c r="AK262" s="16" t="str" cm="1">
        <f t="array" ref="AK262">IF(AL262="","",INDEX(전산회선!$E$4:$E$1141,_xlfn.AGGREGATE(15,6,ROW(전산회선!$E$4:$E$1141)-ROW(전산회선!$E$4)+1/((전산회선!$B$4:$B$1141=$E262)*(전산회선!$F$4:$F$1141=AL262)),1)))</f>
        <v/>
      </c>
      <c r="AL262" s="16" t="str">
        <f>IFERROR(IF(_xlfn.MAXIFS(전산회선!$F$4:$F$1141,전산회선!$B$4:$B$1141,$E262,전산회선!$F$4:$F$1141,"&lt;"&amp;AJ262)=0,"",_xlfn.MAXIFS(전산회선!$F$4:$F$1141,전산회선!$B$4:$B$1141,$E262,전산회선!$F$4:$F$1141,"&lt;"&amp;AJ262)),"")</f>
        <v/>
      </c>
      <c r="AM262" s="16" t="str" cm="1">
        <f t="array" ref="AM262">IF(AN262="","",INDEX(전산회선!$E$4:$E$1141,_xlfn.AGGREGATE(15,6,ROW(전산회선!$E$4:$E$1141)-ROW(전산회선!$E$4)+1/((전산회선!$B$4:$B$1141=$E262)*(전산회선!$F$4:$F$1141=AN262)),1)))</f>
        <v/>
      </c>
      <c r="AN262" s="16" t="str">
        <f>IFERROR(IF(_xlfn.MAXIFS(전산회선!$F$4:$F$1141,전산회선!$B$4:$B$1141,$E262,전산회선!$F$4:$F$1141,"&lt;"&amp;AL262)=0,"",_xlfn.MAXIFS(전산회선!$F$4:$F$1141,전산회선!$B$4:$B$1141,$E262,전산회선!$F$4:$F$1141,"&lt;"&amp;AL262)),"")</f>
        <v/>
      </c>
      <c r="AO262" s="23">
        <v>743428</v>
      </c>
      <c r="AP262" s="23">
        <v>749662</v>
      </c>
      <c r="AQ262" s="23">
        <v>753504</v>
      </c>
      <c r="AR262" s="23">
        <v>758143</v>
      </c>
      <c r="AS262" s="23">
        <v>751170</v>
      </c>
      <c r="AT262" s="23">
        <v>744376</v>
      </c>
      <c r="AU262" s="23">
        <v>769946</v>
      </c>
      <c r="AV262" s="23">
        <v>765744</v>
      </c>
      <c r="AW262" s="23">
        <v>765799</v>
      </c>
      <c r="AX262" s="23">
        <v>764349</v>
      </c>
      <c r="AY262" s="23">
        <v>755094</v>
      </c>
      <c r="AZ262" s="23">
        <v>737521</v>
      </c>
      <c r="BA262" s="23">
        <v>754894.66666666663</v>
      </c>
      <c r="BB262" s="23">
        <f t="shared" ref="BB262:BB325" si="28">SUM(AO262:AZ262)</f>
        <v>9058736</v>
      </c>
      <c r="BC262" s="23">
        <v>0</v>
      </c>
      <c r="BD262" s="23">
        <v>0</v>
      </c>
      <c r="BE262" s="23">
        <v>0</v>
      </c>
      <c r="BF262" s="23">
        <v>0</v>
      </c>
      <c r="BG262" s="23">
        <v>0</v>
      </c>
      <c r="BH262" s="23">
        <v>0</v>
      </c>
      <c r="BI262" s="23">
        <v>0</v>
      </c>
      <c r="BJ262" s="23">
        <v>0</v>
      </c>
      <c r="BK262" s="23">
        <v>0</v>
      </c>
      <c r="BL262" s="23">
        <v>0</v>
      </c>
      <c r="BM262" s="23">
        <v>0</v>
      </c>
      <c r="BN262" s="23">
        <v>0</v>
      </c>
      <c r="BO262" s="23">
        <v>0</v>
      </c>
      <c r="BP262" s="23">
        <v>0</v>
      </c>
      <c r="BQ262" s="17" t="str">
        <f>IFERROR(INDEX(피벗!$BL$5:$CH$5,1,MATCH($BR262,INDEX(피벗!$BL:$CH,MATCH($E262,피벗!$BJ:$BJ,0),0),0)),"")</f>
        <v/>
      </c>
      <c r="BR262" s="23" t="str">
        <f>IFERROR(LARGE(INDEX(피벗!$BL:$CH,MATCH(성장고객!$E262,피벗!$BJ:$BJ,0),0),1),"")</f>
        <v/>
      </c>
      <c r="BS262" s="27" t="str">
        <f t="shared" ref="BS262:BS325" si="29">IFERROR(BR262/$BB262,"")</f>
        <v/>
      </c>
      <c r="BT262" s="17" t="str">
        <f>IFERROR(INDEX(피벗!$BL$5:$CH$5,1,MATCH($BU262,INDEX(피벗!$BL:$CH,MATCH($E262,피벗!$BJ:$BJ,0),0),0)),"")</f>
        <v/>
      </c>
      <c r="BU262" s="23" t="str">
        <f>IFERROR(LARGE(INDEX(피벗!$BL:$CH,MATCH(성장고객!$E262,피벗!$BJ:$BJ,0),0),2),"")</f>
        <v/>
      </c>
      <c r="BV262" s="27" t="str">
        <f t="shared" ref="BV262:BV325" si="30">IFERROR(BU262/$BB262,"")</f>
        <v/>
      </c>
      <c r="BW262" s="17" t="str">
        <f>IFERROR(INDEX(피벗!$BL$5:$CH$5,1,MATCH($BX262,INDEX(피벗!$BL:$CH,MATCH($E262,피벗!$BJ:$BJ,0),0),0)),"")</f>
        <v/>
      </c>
      <c r="BX262" s="23" t="str">
        <f>IFERROR(LARGE(INDEX(피벗!$BL:$CH,MATCH(성장고객!$E262,피벗!$BJ:$BJ,0),0),3),"")</f>
        <v/>
      </c>
      <c r="BY262" s="27" t="str">
        <f t="shared" ref="BY262:BY325" si="31">IFERROR(BX262/$BB262,"")</f>
        <v/>
      </c>
      <c r="BZ262" s="17" t="str">
        <f>IFERROR(INDEX(피벗!$BL$5:$CH$5,1,MATCH($CA262,INDEX(피벗!$BL:$CH,MATCH($E262,피벗!$BJ:$BJ,0),0),0)),"")</f>
        <v/>
      </c>
      <c r="CA262" s="23" t="str">
        <f>IFERROR(LARGE(INDEX(피벗!$BL:$CH,MATCH(성장고객!$E262,피벗!$BJ:$BJ,0),0),4),"")</f>
        <v/>
      </c>
      <c r="CB262" s="27" t="str">
        <f t="shared" ref="CB262:CB325" si="32">IFERROR(CA262/$BB262,"")</f>
        <v/>
      </c>
      <c r="CC262" s="17" t="str">
        <f>IFERROR(INDEX(피벗!$BL$5:$CH$5,1,MATCH($CD262,INDEX(피벗!$BL:$CH,MATCH($E262,피벗!$BJ:$BJ,0),0),0)),"")</f>
        <v/>
      </c>
      <c r="CD262" s="23" t="str">
        <f>IFERROR(LARGE(INDEX(피벗!$BL:$CH,MATCH(성장고객!$E262,피벗!$BJ:$BJ,0),0),5),"")</f>
        <v/>
      </c>
      <c r="CE262" s="27" t="str">
        <f t="shared" ref="CE262:CE325" si="33">IFERROR(CD262/$BB262,"")</f>
        <v/>
      </c>
      <c r="CF262" s="23" t="str">
        <f>IFERROR(INDEX(피벗!$CI:$CI,MATCH($E262,피벗!$BJ:$BJ,0)),"")</f>
        <v/>
      </c>
      <c r="CG262" s="25" t="str">
        <f t="shared" ref="CG262:CG325" si="34">IFERROR(CF262/$BB262,"")</f>
        <v/>
      </c>
      <c r="CH262" s="17" t="str">
        <f>IFERROR(INDEX(피벗!$EZ$5:$GE$5,1,MATCH($CI262,INDEX(피벗!$EZ:$GE,MATCH($E262,피벗!$EY:$EY,0),0),0)),"")</f>
        <v>GTV Biz</v>
      </c>
      <c r="CI262" s="23">
        <f>IFERROR(LARGE(INDEX(피벗!$EZ:$GE,MATCH(성장고객!$E262,피벗!$EY:$EY,0),0),1),"")</f>
        <v>5385507</v>
      </c>
      <c r="CJ262" s="17" t="str">
        <f>IFERROR(INDEX(피벗!$EZ$5:$GE$5,1,MATCH($CK262,INDEX(피벗!$EZ:$GE,MATCH($E262,피벗!$EY:$EY,0),0),0)),"")</f>
        <v>GiGA인터넷</v>
      </c>
      <c r="CK262" s="23">
        <f>IFERROR(LARGE(INDEX(피벗!$EZ:$GE,MATCH(성장고객!$E262,피벗!$EY:$EY,0),0),2),"")</f>
        <v>1861554</v>
      </c>
      <c r="CL262" s="17" t="str">
        <f>IFERROR(INDEX(피벗!$EZ$5:$GE$5,1,MATCH($CM262,INDEX(피벗!$EZ:$GE,MATCH($E262,피벗!$EY:$EY,0),0),0)),"")</f>
        <v>홈일반전화</v>
      </c>
      <c r="CM262" s="23">
        <f>IFERROR(LARGE(INDEX(피벗!$EZ:$GE,MATCH(성장고객!$E262,피벗!$EY:$EY,0),0),3),"")</f>
        <v>1782821</v>
      </c>
      <c r="CN262" s="17" t="str">
        <f>IFERROR(INDEX(피벗!$EZ$5:$GE$5,1,MATCH($CO262,INDEX(피벗!$EZ:$GE,MATCH($E262,피벗!$EY:$EY,0),0),0)),"")</f>
        <v>홈지능망</v>
      </c>
      <c r="CO262" s="23">
        <f>IFERROR(LARGE(INDEX(피벗!$EZ:$GE,MATCH(성장고객!$E262,피벗!$EY:$EY,0),0),4),"")</f>
        <v>28800</v>
      </c>
      <c r="CP262" s="17" t="str">
        <f>IFERROR(INDEX(피벗!$EZ$5:$GE$5,1,MATCH($CQ262,INDEX(피벗!$EZ:$GE,MATCH($E262,피벗!$EY:$EY,0),0),0)),"")</f>
        <v>AI기업지능망</v>
      </c>
      <c r="CQ262" s="23">
        <f>IFERROR(LARGE(INDEX(피벗!$EZ:$GE,MATCH(성장고객!$E262,피벗!$EY:$EY,0),0),5),"")</f>
        <v>54</v>
      </c>
      <c r="CR262" s="23">
        <f>IFERROR(INDEX(피벗!$GF:$GF,MATCH($E262,피벗!$EY:$EY,0)),"")</f>
        <v>9058736</v>
      </c>
    </row>
    <row r="263" spans="1:96" x14ac:dyDescent="0.45">
      <c r="A263" s="20" t="s">
        <v>982</v>
      </c>
      <c r="B263" s="20" t="s">
        <v>26</v>
      </c>
      <c r="C263" s="20" t="s">
        <v>30</v>
      </c>
      <c r="D263" s="20" t="s">
        <v>1217</v>
      </c>
      <c r="E263" s="20" t="s">
        <v>538</v>
      </c>
      <c r="F263" s="21" t="s">
        <v>539</v>
      </c>
      <c r="G263" s="21" t="s">
        <v>1</v>
      </c>
      <c r="H263" s="21" t="s">
        <v>0</v>
      </c>
      <c r="I263" s="22" t="s">
        <v>540</v>
      </c>
      <c r="J263" s="22" t="s">
        <v>541</v>
      </c>
      <c r="K263" s="20" t="s">
        <v>0</v>
      </c>
      <c r="L263" s="20" t="s">
        <v>1316</v>
      </c>
      <c r="M263" s="20" t="s">
        <v>1311</v>
      </c>
      <c r="N263" s="20" t="s">
        <v>1317</v>
      </c>
      <c r="O263" s="21" t="s">
        <v>2546</v>
      </c>
      <c r="P263" s="21">
        <v>6</v>
      </c>
      <c r="Q263" s="21" t="s">
        <v>1392</v>
      </c>
      <c r="R263" s="21" t="s">
        <v>1320</v>
      </c>
      <c r="S263" s="21" t="s">
        <v>1321</v>
      </c>
      <c r="T263" s="21" t="s">
        <v>1316</v>
      </c>
      <c r="U263" s="21" t="s">
        <v>2451</v>
      </c>
      <c r="V263" s="21" t="s">
        <v>2547</v>
      </c>
      <c r="W263" s="20" t="s">
        <v>2548</v>
      </c>
      <c r="X263" s="21" t="s">
        <v>2549</v>
      </c>
      <c r="Y263" s="21" t="s">
        <v>2550</v>
      </c>
      <c r="Z263" s="21" t="s">
        <v>2551</v>
      </c>
      <c r="AA263" s="20">
        <v>17</v>
      </c>
      <c r="AB263" s="20" t="s">
        <v>1354</v>
      </c>
      <c r="AC263" s="21" t="s">
        <v>2552</v>
      </c>
      <c r="AD263" s="20" t="s">
        <v>1311</v>
      </c>
      <c r="AE263" s="16" t="str" cm="1">
        <f t="array" ref="AE263">IF(AF263="","",INDEX(전산회선!$E$4:$E$1141,_xlfn.AGGREGATE(15,6,ROW(전산회선!$E$4:$E$1141)-ROW(전산회선!$E$4)+1/((전산회선!$B$4:$B$1141=$E263)*(전산회선!$F$4:$F$1141=AF263)),1)))</f>
        <v>홈일반전화</v>
      </c>
      <c r="AF263" s="16">
        <f>IFERROR(IF(_xlfn.MAXIFS(전산회선!$F$4:$F$1141,전산회선!$B$4:$B$1141,$E263)=0,"",_xlfn.MAXIFS(전산회선!$F$4:$F$1141,전산회선!$B$4:$B$1141,$E263)),"")</f>
        <v>3</v>
      </c>
      <c r="AG263" s="16" t="str" cm="1">
        <f t="array" ref="AG263">IF(AH263="","",INDEX(전산회선!$E$4:$E$1141,_xlfn.AGGREGATE(15,6,ROW(전산회선!$E$4:$E$1141)-ROW(전산회선!$E$4)+1/((전산회선!$B$4:$B$1141=$E263)*(전산회선!$F$4:$F$1141=AH263)),1)))</f>
        <v>기업인터넷</v>
      </c>
      <c r="AH263" s="16">
        <f>IFERROR(IF(_xlfn.MAXIFS(전산회선!$F$4:$F$1141,전산회선!$B$4:$B$1141,$E263,전산회선!$F$4:$F$1141,"&lt;"&amp;AF263)=0,"",_xlfn.MAXIFS(전산회선!$F$4:$F$1141,전산회선!$B$4:$B$1141,$E263,전산회선!$F$4:$F$1141,"&lt;"&amp;AF263)),"")</f>
        <v>1</v>
      </c>
      <c r="AI263" s="16" t="str" cm="1">
        <f t="array" ref="AI263">IF(AJ263="","",INDEX(전산회선!$E$4:$E$1141,_xlfn.AGGREGATE(15,6,ROW(전산회선!$E$4:$E$1141)-ROW(전산회선!$E$4)+1/((전산회선!$B$4:$B$1141=$E263)*(전산회선!$F$4:$F$1141=AJ263)),1)))</f>
        <v/>
      </c>
      <c r="AJ263" s="16" t="str">
        <f>IFERROR(IF(_xlfn.MAXIFS(전산회선!$F$4:$F$1141,전산회선!$B$4:$B$1141,$E263,전산회선!$F$4:$F$1141,"&lt;"&amp;AH263)=0,"",_xlfn.MAXIFS(전산회선!$F$4:$F$1141,전산회선!$B$4:$B$1141,$E263,전산회선!$F$4:$F$1141,"&lt;"&amp;AH263)),"")</f>
        <v/>
      </c>
      <c r="AK263" s="16" t="str" cm="1">
        <f t="array" ref="AK263">IF(AL263="","",INDEX(전산회선!$E$4:$E$1141,_xlfn.AGGREGATE(15,6,ROW(전산회선!$E$4:$E$1141)-ROW(전산회선!$E$4)+1/((전산회선!$B$4:$B$1141=$E263)*(전산회선!$F$4:$F$1141=AL263)),1)))</f>
        <v/>
      </c>
      <c r="AL263" s="16" t="str">
        <f>IFERROR(IF(_xlfn.MAXIFS(전산회선!$F$4:$F$1141,전산회선!$B$4:$B$1141,$E263,전산회선!$F$4:$F$1141,"&lt;"&amp;AJ263)=0,"",_xlfn.MAXIFS(전산회선!$F$4:$F$1141,전산회선!$B$4:$B$1141,$E263,전산회선!$F$4:$F$1141,"&lt;"&amp;AJ263)),"")</f>
        <v/>
      </c>
      <c r="AM263" s="16" t="str" cm="1">
        <f t="array" ref="AM263">IF(AN263="","",INDEX(전산회선!$E$4:$E$1141,_xlfn.AGGREGATE(15,6,ROW(전산회선!$E$4:$E$1141)-ROW(전산회선!$E$4)+1/((전산회선!$B$4:$B$1141=$E263)*(전산회선!$F$4:$F$1141=AN263)),1)))</f>
        <v/>
      </c>
      <c r="AN263" s="16" t="str">
        <f>IFERROR(IF(_xlfn.MAXIFS(전산회선!$F$4:$F$1141,전산회선!$B$4:$B$1141,$E263,전산회선!$F$4:$F$1141,"&lt;"&amp;AL263)=0,"",_xlfn.MAXIFS(전산회선!$F$4:$F$1141,전산회선!$B$4:$B$1141,$E263,전산회선!$F$4:$F$1141,"&lt;"&amp;AL263)),"")</f>
        <v/>
      </c>
      <c r="AO263" s="23">
        <v>572500</v>
      </c>
      <c r="AP263" s="23">
        <v>572500</v>
      </c>
      <c r="AQ263" s="23">
        <v>572500</v>
      </c>
      <c r="AR263" s="23">
        <v>572500</v>
      </c>
      <c r="AS263" s="23">
        <v>572500</v>
      </c>
      <c r="AT263" s="23">
        <v>572500</v>
      </c>
      <c r="AU263" s="23">
        <v>572500</v>
      </c>
      <c r="AV263" s="23">
        <v>572500</v>
      </c>
      <c r="AW263" s="23">
        <v>572500</v>
      </c>
      <c r="AX263" s="23">
        <v>572500</v>
      </c>
      <c r="AY263" s="23">
        <v>572500</v>
      </c>
      <c r="AZ263" s="23">
        <v>572500</v>
      </c>
      <c r="BA263" s="23">
        <v>572500</v>
      </c>
      <c r="BB263" s="23">
        <f t="shared" si="28"/>
        <v>6870000</v>
      </c>
      <c r="BC263" s="23">
        <v>0</v>
      </c>
      <c r="BD263" s="23">
        <v>0</v>
      </c>
      <c r="BE263" s="23">
        <v>0</v>
      </c>
      <c r="BF263" s="23">
        <v>0</v>
      </c>
      <c r="BG263" s="23">
        <v>0</v>
      </c>
      <c r="BH263" s="23">
        <v>0</v>
      </c>
      <c r="BI263" s="23">
        <v>0</v>
      </c>
      <c r="BJ263" s="23">
        <v>0</v>
      </c>
      <c r="BK263" s="23">
        <v>0</v>
      </c>
      <c r="BL263" s="23">
        <v>14516</v>
      </c>
      <c r="BM263" s="23">
        <v>450000</v>
      </c>
      <c r="BN263" s="23">
        <v>450000</v>
      </c>
      <c r="BO263" s="23">
        <v>76209.666666666672</v>
      </c>
      <c r="BP263" s="23">
        <v>914516</v>
      </c>
      <c r="BQ263" s="17" t="str">
        <f>IFERROR(INDEX(피벗!$BL$5:$CH$5,1,MATCH($BR263,INDEX(피벗!$BL:$CH,MATCH($E263,피벗!$BJ:$BJ,0),0),0)),"")</f>
        <v>기업인터넷</v>
      </c>
      <c r="BR263" s="23">
        <f>IFERROR(LARGE(INDEX(피벗!$BL:$CH,MATCH(성장고객!$E263,피벗!$BJ:$BJ,0),0),1),"")</f>
        <v>914516</v>
      </c>
      <c r="BS263" s="27">
        <f t="shared" si="29"/>
        <v>0.13311732168850074</v>
      </c>
      <c r="BT263" s="17" t="str">
        <f>IFERROR(INDEX(피벗!$BL$5:$CH$5,1,MATCH($BU263,INDEX(피벗!$BL:$CH,MATCH($E263,피벗!$BJ:$BJ,0),0),0)),"")</f>
        <v/>
      </c>
      <c r="BU263" s="23" t="str">
        <f>IFERROR(LARGE(INDEX(피벗!$BL:$CH,MATCH(성장고객!$E263,피벗!$BJ:$BJ,0),0),2),"")</f>
        <v/>
      </c>
      <c r="BV263" s="27" t="str">
        <f t="shared" si="30"/>
        <v/>
      </c>
      <c r="BW263" s="17" t="str">
        <f>IFERROR(INDEX(피벗!$BL$5:$CH$5,1,MATCH($BX263,INDEX(피벗!$BL:$CH,MATCH($E263,피벗!$BJ:$BJ,0),0),0)),"")</f>
        <v/>
      </c>
      <c r="BX263" s="23" t="str">
        <f>IFERROR(LARGE(INDEX(피벗!$BL:$CH,MATCH(성장고객!$E263,피벗!$BJ:$BJ,0),0),3),"")</f>
        <v/>
      </c>
      <c r="BY263" s="27" t="str">
        <f t="shared" si="31"/>
        <v/>
      </c>
      <c r="BZ263" s="17" t="str">
        <f>IFERROR(INDEX(피벗!$BL$5:$CH$5,1,MATCH($CA263,INDEX(피벗!$BL:$CH,MATCH($E263,피벗!$BJ:$BJ,0),0),0)),"")</f>
        <v/>
      </c>
      <c r="CA263" s="23" t="str">
        <f>IFERROR(LARGE(INDEX(피벗!$BL:$CH,MATCH(성장고객!$E263,피벗!$BJ:$BJ,0),0),4),"")</f>
        <v/>
      </c>
      <c r="CB263" s="27" t="str">
        <f t="shared" si="32"/>
        <v/>
      </c>
      <c r="CC263" s="17" t="str">
        <f>IFERROR(INDEX(피벗!$BL$5:$CH$5,1,MATCH($CD263,INDEX(피벗!$BL:$CH,MATCH($E263,피벗!$BJ:$BJ,0),0),0)),"")</f>
        <v/>
      </c>
      <c r="CD263" s="23" t="str">
        <f>IFERROR(LARGE(INDEX(피벗!$BL:$CH,MATCH(성장고객!$E263,피벗!$BJ:$BJ,0),0),5),"")</f>
        <v/>
      </c>
      <c r="CE263" s="27" t="str">
        <f t="shared" si="33"/>
        <v/>
      </c>
      <c r="CF263" s="23">
        <f>IFERROR(INDEX(피벗!$CI:$CI,MATCH($E263,피벗!$BJ:$BJ,0)),"")</f>
        <v>914516</v>
      </c>
      <c r="CG263" s="25">
        <f t="shared" si="34"/>
        <v>0.13311732168850074</v>
      </c>
      <c r="CH263" s="17" t="str">
        <f>IFERROR(INDEX(피벗!$EZ$5:$GE$5,1,MATCH($CI263,INDEX(피벗!$EZ:$GE,MATCH($E263,피벗!$EY:$EY,0),0),0)),"")</f>
        <v>기업인터넷</v>
      </c>
      <c r="CI263" s="23">
        <f>IFERROR(LARGE(INDEX(피벗!$EZ:$GE,MATCH(성장고객!$E263,피벗!$EY:$EY,0),0),1),"")</f>
        <v>5400000</v>
      </c>
      <c r="CJ263" s="17" t="str">
        <f>IFERROR(INDEX(피벗!$EZ$5:$GE$5,1,MATCH($CK263,INDEX(피벗!$EZ:$GE,MATCH($E263,피벗!$EY:$EY,0),0),0)),"")</f>
        <v>데이터플랫폼</v>
      </c>
      <c r="CK263" s="23">
        <f>IFERROR(LARGE(INDEX(피벗!$EZ:$GE,MATCH(성장고객!$E263,피벗!$EY:$EY,0),0),2),"")</f>
        <v>696000</v>
      </c>
      <c r="CL263" s="17" t="str">
        <f>IFERROR(INDEX(피벗!$EZ$5:$GE$5,1,MATCH($CM263,INDEX(피벗!$EZ:$GE,MATCH($E263,피벗!$EY:$EY,0),0),0)),"")</f>
        <v>GiGA인터넷</v>
      </c>
      <c r="CM263" s="23">
        <f>IFERROR(LARGE(INDEX(피벗!$EZ:$GE,MATCH(성장고객!$E263,피벗!$EY:$EY,0),0),3),"")</f>
        <v>540000</v>
      </c>
      <c r="CN263" s="17" t="str">
        <f>IFERROR(INDEX(피벗!$EZ$5:$GE$5,1,MATCH($CO263,INDEX(피벗!$EZ:$GE,MATCH($E263,피벗!$EY:$EY,0),0),0)),"")</f>
        <v>홈일반전화</v>
      </c>
      <c r="CO263" s="23">
        <f>IFERROR(LARGE(INDEX(피벗!$EZ:$GE,MATCH(성장고객!$E263,피벗!$EY:$EY,0),0),4),"")</f>
        <v>234000</v>
      </c>
      <c r="CP263" s="17" t="str">
        <f>IFERROR(INDEX(피벗!$EZ$5:$GE$5,1,MATCH($CQ263,INDEX(피벗!$EZ:$GE,MATCH($E263,피벗!$EY:$EY,0),0),0)),"")</f>
        <v/>
      </c>
      <c r="CQ263" s="23" t="str">
        <f>IFERROR(LARGE(INDEX(피벗!$EZ:$GE,MATCH(성장고객!$E263,피벗!$EY:$EY,0),0),5),"")</f>
        <v/>
      </c>
      <c r="CR263" s="23">
        <f>IFERROR(INDEX(피벗!$GF:$GF,MATCH($E263,피벗!$EY:$EY,0)),"")</f>
        <v>6870000</v>
      </c>
    </row>
    <row r="264" spans="1:96" x14ac:dyDescent="0.45">
      <c r="A264" s="20" t="s">
        <v>982</v>
      </c>
      <c r="B264" s="20" t="s">
        <v>26</v>
      </c>
      <c r="C264" s="20" t="s">
        <v>104</v>
      </c>
      <c r="D264" s="20" t="s">
        <v>1215</v>
      </c>
      <c r="E264" s="20" t="s">
        <v>465</v>
      </c>
      <c r="F264" s="21" t="s">
        <v>682</v>
      </c>
      <c r="G264" s="21" t="s">
        <v>257</v>
      </c>
      <c r="H264" s="21" t="s">
        <v>0</v>
      </c>
      <c r="I264" s="22" t="s">
        <v>683</v>
      </c>
      <c r="J264" s="22" t="s">
        <v>684</v>
      </c>
      <c r="K264" s="20" t="s">
        <v>0</v>
      </c>
      <c r="L264" s="20" t="s">
        <v>1316</v>
      </c>
      <c r="M264" s="20" t="s">
        <v>1562</v>
      </c>
      <c r="N264" s="20" t="s">
        <v>1563</v>
      </c>
      <c r="O264" s="21" t="s">
        <v>2335</v>
      </c>
      <c r="P264" s="21">
        <v>26</v>
      </c>
      <c r="Q264" s="21" t="s">
        <v>1338</v>
      </c>
      <c r="R264" s="21" t="s">
        <v>1667</v>
      </c>
      <c r="S264" s="21" t="s">
        <v>1321</v>
      </c>
      <c r="T264" s="21" t="s">
        <v>1316</v>
      </c>
      <c r="U264" s="21" t="s">
        <v>2336</v>
      </c>
      <c r="V264" s="21" t="s">
        <v>2337</v>
      </c>
      <c r="W264" s="20" t="s">
        <v>2338</v>
      </c>
      <c r="X264" s="21" t="s">
        <v>2339</v>
      </c>
      <c r="Y264" s="21" t="s">
        <v>2340</v>
      </c>
      <c r="Z264" s="21" t="s">
        <v>2341</v>
      </c>
      <c r="AA264" s="20">
        <v>30</v>
      </c>
      <c r="AB264" s="20" t="s">
        <v>1587</v>
      </c>
      <c r="AC264" s="21" t="s">
        <v>2342</v>
      </c>
      <c r="AD264" s="20" t="s">
        <v>1311</v>
      </c>
      <c r="AE264" s="16" t="str" cm="1">
        <f t="array" ref="AE264">IF(AF264="","",INDEX(전산회선!$E$4:$E$1141,_xlfn.AGGREGATE(15,6,ROW(전산회선!$E$4:$E$1141)-ROW(전산회선!$E$4)+1/((전산회선!$B$4:$B$1141=$E264)*(전산회선!$F$4:$F$1141=AF264)),1)))</f>
        <v>기업인터넷전화</v>
      </c>
      <c r="AF264" s="16">
        <f>IFERROR(IF(_xlfn.MAXIFS(전산회선!$F$4:$F$1141,전산회선!$B$4:$B$1141,$E264)=0,"",_xlfn.MAXIFS(전산회선!$F$4:$F$1141,전산회선!$B$4:$B$1141,$E264)),"")</f>
        <v>20</v>
      </c>
      <c r="AG264" s="16" t="str" cm="1">
        <f t="array" ref="AG264">IF(AH264="","",INDEX(전산회선!$E$4:$E$1141,_xlfn.AGGREGATE(15,6,ROW(전산회선!$E$4:$E$1141)-ROW(전산회선!$E$4)+1/((전산회선!$B$4:$B$1141=$E264)*(전산회선!$F$4:$F$1141=AH264)),1)))</f>
        <v>GiGA인터넷</v>
      </c>
      <c r="AH264" s="16">
        <f>IFERROR(IF(_xlfn.MAXIFS(전산회선!$F$4:$F$1141,전산회선!$B$4:$B$1141,$E264,전산회선!$F$4:$F$1141,"&lt;"&amp;AF264)=0,"",_xlfn.MAXIFS(전산회선!$F$4:$F$1141,전산회선!$B$4:$B$1141,$E264,전산회선!$F$4:$F$1141,"&lt;"&amp;AF264)),"")</f>
        <v>3</v>
      </c>
      <c r="AI264" s="16" t="str" cm="1">
        <f t="array" ref="AI264">IF(AJ264="","",INDEX(전산회선!$E$4:$E$1141,_xlfn.AGGREGATE(15,6,ROW(전산회선!$E$4:$E$1141)-ROW(전산회선!$E$4)+1/((전산회선!$B$4:$B$1141=$E264)*(전산회선!$F$4:$F$1141=AJ264)),1)))</f>
        <v>기업메시징</v>
      </c>
      <c r="AJ264" s="16">
        <f>IFERROR(IF(_xlfn.MAXIFS(전산회선!$F$4:$F$1141,전산회선!$B$4:$B$1141,$E264,전산회선!$F$4:$F$1141,"&lt;"&amp;AH264)=0,"",_xlfn.MAXIFS(전산회선!$F$4:$F$1141,전산회선!$B$4:$B$1141,$E264,전산회선!$F$4:$F$1141,"&lt;"&amp;AH264)),"")</f>
        <v>1</v>
      </c>
      <c r="AK264" s="16" t="str" cm="1">
        <f t="array" ref="AK264">IF(AL264="","",INDEX(전산회선!$E$4:$E$1141,_xlfn.AGGREGATE(15,6,ROW(전산회선!$E$4:$E$1141)-ROW(전산회선!$E$4)+1/((전산회선!$B$4:$B$1141=$E264)*(전산회선!$F$4:$F$1141=AL264)),1)))</f>
        <v/>
      </c>
      <c r="AL264" s="16" t="str">
        <f>IFERROR(IF(_xlfn.MAXIFS(전산회선!$F$4:$F$1141,전산회선!$B$4:$B$1141,$E264,전산회선!$F$4:$F$1141,"&lt;"&amp;AJ264)=0,"",_xlfn.MAXIFS(전산회선!$F$4:$F$1141,전산회선!$B$4:$B$1141,$E264,전산회선!$F$4:$F$1141,"&lt;"&amp;AJ264)),"")</f>
        <v/>
      </c>
      <c r="AM264" s="16" t="str" cm="1">
        <f t="array" ref="AM264">IF(AN264="","",INDEX(전산회선!$E$4:$E$1141,_xlfn.AGGREGATE(15,6,ROW(전산회선!$E$4:$E$1141)-ROW(전산회선!$E$4)+1/((전산회선!$B$4:$B$1141=$E264)*(전산회선!$F$4:$F$1141=AN264)),1)))</f>
        <v/>
      </c>
      <c r="AN264" s="16" t="str">
        <f>IFERROR(IF(_xlfn.MAXIFS(전산회선!$F$4:$F$1141,전산회선!$B$4:$B$1141,$E264,전산회선!$F$4:$F$1141,"&lt;"&amp;AL264)=0,"",_xlfn.MAXIFS(전산회선!$F$4:$F$1141,전산회선!$B$4:$B$1141,$E264,전산회선!$F$4:$F$1141,"&lt;"&amp;AL264)),"")</f>
        <v/>
      </c>
      <c r="AO264" s="23">
        <v>146864</v>
      </c>
      <c r="AP264" s="23">
        <v>145272</v>
      </c>
      <c r="AQ264" s="23">
        <v>144040</v>
      </c>
      <c r="AR264" s="23">
        <v>143657</v>
      </c>
      <c r="AS264" s="23">
        <v>148121</v>
      </c>
      <c r="AT264" s="23">
        <v>160434</v>
      </c>
      <c r="AU264" s="23">
        <v>157073</v>
      </c>
      <c r="AV264" s="23">
        <v>152816</v>
      </c>
      <c r="AW264" s="23">
        <v>162802</v>
      </c>
      <c r="AX264" s="23">
        <v>159661</v>
      </c>
      <c r="AY264" s="23">
        <v>153189</v>
      </c>
      <c r="AZ264" s="23">
        <v>162505</v>
      </c>
      <c r="BA264" s="23">
        <v>153036.16666666666</v>
      </c>
      <c r="BB264" s="23">
        <f t="shared" si="28"/>
        <v>1836434</v>
      </c>
      <c r="BC264" s="23">
        <v>0</v>
      </c>
      <c r="BD264" s="23">
        <v>1424</v>
      </c>
      <c r="BE264" s="23">
        <v>8000</v>
      </c>
      <c r="BF264" s="23">
        <v>8000</v>
      </c>
      <c r="BG264" s="23">
        <v>8000</v>
      </c>
      <c r="BH264" s="23">
        <v>8000</v>
      </c>
      <c r="BI264" s="23">
        <v>8000</v>
      </c>
      <c r="BJ264" s="23">
        <v>8000</v>
      </c>
      <c r="BK264" s="23">
        <v>8000</v>
      </c>
      <c r="BL264" s="23">
        <v>8000</v>
      </c>
      <c r="BM264" s="23">
        <v>8000</v>
      </c>
      <c r="BN264" s="23">
        <v>8000</v>
      </c>
      <c r="BO264" s="23">
        <v>6785.333333333333</v>
      </c>
      <c r="BP264" s="23">
        <v>81424</v>
      </c>
      <c r="BQ264" s="17" t="str">
        <f>IFERROR(INDEX(피벗!$BL$5:$CH$5,1,MATCH($BR264,INDEX(피벗!$BL:$CH,MATCH($E264,피벗!$BJ:$BJ,0),0),0)),"")</f>
        <v>기업인터넷전화</v>
      </c>
      <c r="BR264" s="23">
        <f>IFERROR(LARGE(INDEX(피벗!$BL:$CH,MATCH(성장고객!$E264,피벗!$BJ:$BJ,0),0),1),"")</f>
        <v>81424</v>
      </c>
      <c r="BS264" s="27">
        <f t="shared" si="29"/>
        <v>4.4338103084564977E-2</v>
      </c>
      <c r="BT264" s="17" t="str">
        <f>IFERROR(INDEX(피벗!$BL$5:$CH$5,1,MATCH($BU264,INDEX(피벗!$BL:$CH,MATCH($E264,피벗!$BJ:$BJ,0),0),0)),"")</f>
        <v/>
      </c>
      <c r="BU264" s="23" t="str">
        <f>IFERROR(LARGE(INDEX(피벗!$BL:$CH,MATCH(성장고객!$E264,피벗!$BJ:$BJ,0),0),2),"")</f>
        <v/>
      </c>
      <c r="BV264" s="27" t="str">
        <f t="shared" si="30"/>
        <v/>
      </c>
      <c r="BW264" s="17" t="str">
        <f>IFERROR(INDEX(피벗!$BL$5:$CH$5,1,MATCH($BX264,INDEX(피벗!$BL:$CH,MATCH($E264,피벗!$BJ:$BJ,0),0),0)),"")</f>
        <v/>
      </c>
      <c r="BX264" s="23" t="str">
        <f>IFERROR(LARGE(INDEX(피벗!$BL:$CH,MATCH(성장고객!$E264,피벗!$BJ:$BJ,0),0),3),"")</f>
        <v/>
      </c>
      <c r="BY264" s="27" t="str">
        <f t="shared" si="31"/>
        <v/>
      </c>
      <c r="BZ264" s="17" t="str">
        <f>IFERROR(INDEX(피벗!$BL$5:$CH$5,1,MATCH($CA264,INDEX(피벗!$BL:$CH,MATCH($E264,피벗!$BJ:$BJ,0),0),0)),"")</f>
        <v/>
      </c>
      <c r="CA264" s="23" t="str">
        <f>IFERROR(LARGE(INDEX(피벗!$BL:$CH,MATCH(성장고객!$E264,피벗!$BJ:$BJ,0),0),4),"")</f>
        <v/>
      </c>
      <c r="CB264" s="27" t="str">
        <f t="shared" si="32"/>
        <v/>
      </c>
      <c r="CC264" s="17" t="str">
        <f>IFERROR(INDEX(피벗!$BL$5:$CH$5,1,MATCH($CD264,INDEX(피벗!$BL:$CH,MATCH($E264,피벗!$BJ:$BJ,0),0),0)),"")</f>
        <v/>
      </c>
      <c r="CD264" s="23" t="str">
        <f>IFERROR(LARGE(INDEX(피벗!$BL:$CH,MATCH(성장고객!$E264,피벗!$BJ:$BJ,0),0),5),"")</f>
        <v/>
      </c>
      <c r="CE264" s="27" t="str">
        <f t="shared" si="33"/>
        <v/>
      </c>
      <c r="CF264" s="23">
        <f>IFERROR(INDEX(피벗!$CI:$CI,MATCH($E264,피벗!$BJ:$BJ,0)),"")</f>
        <v>81424</v>
      </c>
      <c r="CG264" s="25">
        <f t="shared" si="34"/>
        <v>4.4338103084564977E-2</v>
      </c>
      <c r="CH264" s="17" t="str">
        <f>IFERROR(INDEX(피벗!$EZ$5:$GE$5,1,MATCH($CI264,INDEX(피벗!$EZ:$GE,MATCH($E264,피벗!$EY:$EY,0),0),0)),"")</f>
        <v>GiGA인터넷</v>
      </c>
      <c r="CI264" s="23">
        <f>IFERROR(LARGE(INDEX(피벗!$EZ:$GE,MATCH(성장고객!$E264,피벗!$EY:$EY,0),0),1),"")</f>
        <v>731613</v>
      </c>
      <c r="CJ264" s="17" t="str">
        <f>IFERROR(INDEX(피벗!$EZ$5:$GE$5,1,MATCH($CK264,INDEX(피벗!$EZ:$GE,MATCH($E264,피벗!$EY:$EY,0),0),0)),"")</f>
        <v>MeGA인터넷</v>
      </c>
      <c r="CK264" s="23">
        <f>IFERROR(LARGE(INDEX(피벗!$EZ:$GE,MATCH(성장고객!$E264,피벗!$EY:$EY,0),0),2),"")</f>
        <v>558461</v>
      </c>
      <c r="CL264" s="17" t="str">
        <f>IFERROR(INDEX(피벗!$EZ$5:$GE$5,1,MATCH($CM264,INDEX(피벗!$EZ:$GE,MATCH($E264,피벗!$EY:$EY,0),0),0)),"")</f>
        <v>기업인터넷전화</v>
      </c>
      <c r="CM264" s="23">
        <f>IFERROR(LARGE(INDEX(피벗!$EZ:$GE,MATCH(성장고객!$E264,피벗!$EY:$EY,0),0),3),"")</f>
        <v>406669</v>
      </c>
      <c r="CN264" s="17" t="str">
        <f>IFERROR(INDEX(피벗!$EZ$5:$GE$5,1,MATCH($CO264,INDEX(피벗!$EZ:$GE,MATCH($E264,피벗!$EY:$EY,0),0),0)),"")</f>
        <v>기업메시징</v>
      </c>
      <c r="CO264" s="23">
        <f>IFERROR(LARGE(INDEX(피벗!$EZ:$GE,MATCH(성장고객!$E264,피벗!$EY:$EY,0),0),4),"")</f>
        <v>76970</v>
      </c>
      <c r="CP264" s="17" t="str">
        <f>IFERROR(INDEX(피벗!$EZ$5:$GE$5,1,MATCH($CQ264,INDEX(피벗!$EZ:$GE,MATCH($E264,피벗!$EY:$EY,0),0),0)),"")</f>
        <v>홈일반전화</v>
      </c>
      <c r="CQ264" s="23">
        <f>IFERROR(LARGE(INDEX(피벗!$EZ:$GE,MATCH(성장고객!$E264,피벗!$EY:$EY,0),0),5),"")</f>
        <v>62721</v>
      </c>
      <c r="CR264" s="23">
        <f>IFERROR(INDEX(피벗!$GF:$GF,MATCH($E264,피벗!$EY:$EY,0)),"")</f>
        <v>1836434</v>
      </c>
    </row>
    <row r="265" spans="1:96" x14ac:dyDescent="0.45">
      <c r="A265" s="20" t="s">
        <v>982</v>
      </c>
      <c r="B265" s="20" t="s">
        <v>26</v>
      </c>
      <c r="C265" s="20" t="s">
        <v>104</v>
      </c>
      <c r="D265" s="20" t="s">
        <v>1215</v>
      </c>
      <c r="E265" s="20" t="s">
        <v>614</v>
      </c>
      <c r="F265" s="21" t="s">
        <v>615</v>
      </c>
      <c r="G265" s="21" t="s">
        <v>1</v>
      </c>
      <c r="H265" s="21" t="s">
        <v>0</v>
      </c>
      <c r="I265" s="22" t="s">
        <v>616</v>
      </c>
      <c r="J265" s="22" t="s">
        <v>617</v>
      </c>
      <c r="K265" s="20" t="s">
        <v>0</v>
      </c>
      <c r="L265" s="20" t="s">
        <v>1316</v>
      </c>
      <c r="M265" s="20" t="s">
        <v>1563</v>
      </c>
      <c r="N265" s="20" t="s">
        <v>1336</v>
      </c>
      <c r="O265" s="21" t="s">
        <v>2540</v>
      </c>
      <c r="P265" s="21">
        <v>24</v>
      </c>
      <c r="Q265" s="21" t="s">
        <v>1338</v>
      </c>
      <c r="R265" s="21" t="s">
        <v>2098</v>
      </c>
      <c r="S265" s="21" t="s">
        <v>1321</v>
      </c>
      <c r="T265" s="21" t="s">
        <v>1316</v>
      </c>
      <c r="U265" s="21" t="s">
        <v>2541</v>
      </c>
      <c r="V265" s="21" t="s">
        <v>2542</v>
      </c>
      <c r="W265" s="20" t="s">
        <v>2543</v>
      </c>
      <c r="X265" s="21" t="s">
        <v>9</v>
      </c>
      <c r="Y265" s="21" t="s">
        <v>2544</v>
      </c>
      <c r="Z265" s="21" t="s">
        <v>2545</v>
      </c>
      <c r="AA265" s="20">
        <v>10</v>
      </c>
      <c r="AB265" s="20" t="s">
        <v>9</v>
      </c>
      <c r="AC265" s="21" t="s">
        <v>1344</v>
      </c>
      <c r="AD265" s="20" t="s">
        <v>9</v>
      </c>
      <c r="AE265" s="16" t="str" cm="1">
        <f t="array" ref="AE265">IF(AF265="","",INDEX(전산회선!$E$4:$E$1141,_xlfn.AGGREGATE(15,6,ROW(전산회선!$E$4:$E$1141)-ROW(전산회선!$E$4)+1/((전산회선!$B$4:$B$1141=$E265)*(전산회선!$F$4:$F$1141=AF265)),1)))</f>
        <v>기업인터넷전화</v>
      </c>
      <c r="AF265" s="16">
        <f>IFERROR(IF(_xlfn.MAXIFS(전산회선!$F$4:$F$1141,전산회선!$B$4:$B$1141,$E265)=0,"",_xlfn.MAXIFS(전산회선!$F$4:$F$1141,전산회선!$B$4:$B$1141,$E265)),"")</f>
        <v>11</v>
      </c>
      <c r="AG265" s="16" t="str" cm="1">
        <f t="array" ref="AG265">IF(AH265="","",INDEX(전산회선!$E$4:$E$1141,_xlfn.AGGREGATE(15,6,ROW(전산회선!$E$4:$E$1141)-ROW(전산회선!$E$4)+1/((전산회선!$B$4:$B$1141=$E265)*(전산회선!$F$4:$F$1141=AH265)),1)))</f>
        <v>5G</v>
      </c>
      <c r="AH265" s="16">
        <f>IFERROR(IF(_xlfn.MAXIFS(전산회선!$F$4:$F$1141,전산회선!$B$4:$B$1141,$E265,전산회선!$F$4:$F$1141,"&lt;"&amp;AF265)=0,"",_xlfn.MAXIFS(전산회선!$F$4:$F$1141,전산회선!$B$4:$B$1141,$E265,전산회선!$F$4:$F$1141,"&lt;"&amp;AF265)),"")</f>
        <v>10</v>
      </c>
      <c r="AI265" s="16" t="str" cm="1">
        <f t="array" ref="AI265">IF(AJ265="","",INDEX(전산회선!$E$4:$E$1141,_xlfn.AGGREGATE(15,6,ROW(전산회선!$E$4:$E$1141)-ROW(전산회선!$E$4)+1/((전산회선!$B$4:$B$1141=$E265)*(전산회선!$F$4:$F$1141=AJ265)),1)))</f>
        <v>GiGA인터넷</v>
      </c>
      <c r="AJ265" s="16">
        <f>IFERROR(IF(_xlfn.MAXIFS(전산회선!$F$4:$F$1141,전산회선!$B$4:$B$1141,$E265,전산회선!$F$4:$F$1141,"&lt;"&amp;AH265)=0,"",_xlfn.MAXIFS(전산회선!$F$4:$F$1141,전산회선!$B$4:$B$1141,$E265,전산회선!$F$4:$F$1141,"&lt;"&amp;AH265)),"")</f>
        <v>2</v>
      </c>
      <c r="AK265" s="16" t="str" cm="1">
        <f t="array" ref="AK265">IF(AL265="","",INDEX(전산회선!$E$4:$E$1141,_xlfn.AGGREGATE(15,6,ROW(전산회선!$E$4:$E$1141)-ROW(전산회선!$E$4)+1/((전산회선!$B$4:$B$1141=$E265)*(전산회선!$F$4:$F$1141=AL265)),1)))</f>
        <v>홈일반전화</v>
      </c>
      <c r="AL265" s="16">
        <f>IFERROR(IF(_xlfn.MAXIFS(전산회선!$F$4:$F$1141,전산회선!$B$4:$B$1141,$E265,전산회선!$F$4:$F$1141,"&lt;"&amp;AJ265)=0,"",_xlfn.MAXIFS(전산회선!$F$4:$F$1141,전산회선!$B$4:$B$1141,$E265,전산회선!$F$4:$F$1141,"&lt;"&amp;AJ265)),"")</f>
        <v>1</v>
      </c>
      <c r="AM265" s="16" t="str" cm="1">
        <f t="array" ref="AM265">IF(AN265="","",INDEX(전산회선!$E$4:$E$1141,_xlfn.AGGREGATE(15,6,ROW(전산회선!$E$4:$E$1141)-ROW(전산회선!$E$4)+1/((전산회선!$B$4:$B$1141=$E265)*(전산회선!$F$4:$F$1141=AN265)),1)))</f>
        <v/>
      </c>
      <c r="AN265" s="16" t="str">
        <f>IFERROR(IF(_xlfn.MAXIFS(전산회선!$F$4:$F$1141,전산회선!$B$4:$B$1141,$E265,전산회선!$F$4:$F$1141,"&lt;"&amp;AL265)=0,"",_xlfn.MAXIFS(전산회선!$F$4:$F$1141,전산회선!$B$4:$B$1141,$E265,전산회선!$F$4:$F$1141,"&lt;"&amp;AL265)),"")</f>
        <v/>
      </c>
      <c r="AO265" s="23">
        <v>571083.43500000006</v>
      </c>
      <c r="AP265" s="23">
        <v>534444.94200000004</v>
      </c>
      <c r="AQ265" s="23">
        <v>466357.84899999999</v>
      </c>
      <c r="AR265" s="23">
        <v>460924.84899999999</v>
      </c>
      <c r="AS265" s="23">
        <v>462507.84899999999</v>
      </c>
      <c r="AT265" s="23">
        <v>456787.95699999999</v>
      </c>
      <c r="AU265" s="23">
        <v>456945.26799999998</v>
      </c>
      <c r="AV265" s="23">
        <v>480093.26799999998</v>
      </c>
      <c r="AW265" s="23">
        <v>520093.26799999998</v>
      </c>
      <c r="AX265" s="23">
        <v>468318.26799999998</v>
      </c>
      <c r="AY265" s="23">
        <v>460921.26799999998</v>
      </c>
      <c r="AZ265" s="23">
        <v>458434.89500000002</v>
      </c>
      <c r="BA265" s="23">
        <v>483076.09300000005</v>
      </c>
      <c r="BB265" s="23">
        <f t="shared" si="28"/>
        <v>5796913.1160000004</v>
      </c>
      <c r="BC265" s="23">
        <v>0</v>
      </c>
      <c r="BD265" s="23">
        <v>0</v>
      </c>
      <c r="BE265" s="23">
        <v>0</v>
      </c>
      <c r="BF265" s="23">
        <v>0</v>
      </c>
      <c r="BG265" s="23">
        <v>0</v>
      </c>
      <c r="BH265" s="23">
        <v>0</v>
      </c>
      <c r="BI265" s="23">
        <v>0</v>
      </c>
      <c r="BJ265" s="23">
        <v>0</v>
      </c>
      <c r="BK265" s="23">
        <v>0</v>
      </c>
      <c r="BL265" s="23">
        <v>28234</v>
      </c>
      <c r="BM265" s="23">
        <v>28234</v>
      </c>
      <c r="BN265" s="23">
        <v>28234</v>
      </c>
      <c r="BO265" s="23">
        <v>7058.5</v>
      </c>
      <c r="BP265" s="23">
        <v>84702</v>
      </c>
      <c r="BQ265" s="17" t="str">
        <f>IFERROR(INDEX(피벗!$BL$5:$CH$5,1,MATCH($BR265,INDEX(피벗!$BL:$CH,MATCH($E265,피벗!$BJ:$BJ,0),0),0)),"")</f>
        <v>GiGA인터넷</v>
      </c>
      <c r="BR265" s="23">
        <f>IFERROR(LARGE(INDEX(피벗!$BL:$CH,MATCH(성장고객!$E265,피벗!$BJ:$BJ,0),0),1),"")</f>
        <v>84702</v>
      </c>
      <c r="BS265" s="27">
        <f t="shared" si="29"/>
        <v>1.4611569693224292E-2</v>
      </c>
      <c r="BT265" s="17" t="str">
        <f>IFERROR(INDEX(피벗!$BL$5:$CH$5,1,MATCH($BU265,INDEX(피벗!$BL:$CH,MATCH($E265,피벗!$BJ:$BJ,0),0),0)),"")</f>
        <v/>
      </c>
      <c r="BU265" s="23" t="str">
        <f>IFERROR(LARGE(INDEX(피벗!$BL:$CH,MATCH(성장고객!$E265,피벗!$BJ:$BJ,0),0),2),"")</f>
        <v/>
      </c>
      <c r="BV265" s="27" t="str">
        <f t="shared" si="30"/>
        <v/>
      </c>
      <c r="BW265" s="17" t="str">
        <f>IFERROR(INDEX(피벗!$BL$5:$CH$5,1,MATCH($BX265,INDEX(피벗!$BL:$CH,MATCH($E265,피벗!$BJ:$BJ,0),0),0)),"")</f>
        <v/>
      </c>
      <c r="BX265" s="23" t="str">
        <f>IFERROR(LARGE(INDEX(피벗!$BL:$CH,MATCH(성장고객!$E265,피벗!$BJ:$BJ,0),0),3),"")</f>
        <v/>
      </c>
      <c r="BY265" s="27" t="str">
        <f t="shared" si="31"/>
        <v/>
      </c>
      <c r="BZ265" s="17" t="str">
        <f>IFERROR(INDEX(피벗!$BL$5:$CH$5,1,MATCH($CA265,INDEX(피벗!$BL:$CH,MATCH($E265,피벗!$BJ:$BJ,0),0),0)),"")</f>
        <v/>
      </c>
      <c r="CA265" s="23" t="str">
        <f>IFERROR(LARGE(INDEX(피벗!$BL:$CH,MATCH(성장고객!$E265,피벗!$BJ:$BJ,0),0),4),"")</f>
        <v/>
      </c>
      <c r="CB265" s="27" t="str">
        <f t="shared" si="32"/>
        <v/>
      </c>
      <c r="CC265" s="17" t="str">
        <f>IFERROR(INDEX(피벗!$BL$5:$CH$5,1,MATCH($CD265,INDEX(피벗!$BL:$CH,MATCH($E265,피벗!$BJ:$BJ,0),0),0)),"")</f>
        <v/>
      </c>
      <c r="CD265" s="23" t="str">
        <f>IFERROR(LARGE(INDEX(피벗!$BL:$CH,MATCH(성장고객!$E265,피벗!$BJ:$BJ,0),0),5),"")</f>
        <v/>
      </c>
      <c r="CE265" s="27" t="str">
        <f t="shared" si="33"/>
        <v/>
      </c>
      <c r="CF265" s="23">
        <f>IFERROR(INDEX(피벗!$CI:$CI,MATCH($E265,피벗!$BJ:$BJ,0)),"")</f>
        <v>84702</v>
      </c>
      <c r="CG265" s="25">
        <f t="shared" si="34"/>
        <v>1.4611569693224292E-2</v>
      </c>
      <c r="CH265" s="17" t="str">
        <f>IFERROR(INDEX(피벗!$EZ$5:$GE$5,1,MATCH($CI265,INDEX(피벗!$EZ:$GE,MATCH($E265,피벗!$EY:$EY,0),0),0)),"")</f>
        <v>5G</v>
      </c>
      <c r="CI265" s="23">
        <f>IFERROR(LARGE(INDEX(피벗!$EZ:$GE,MATCH(성장고객!$E265,피벗!$EY:$EY,0),0),1),"")</f>
        <v>4544080.1160000004</v>
      </c>
      <c r="CJ265" s="17" t="str">
        <f>IFERROR(INDEX(피벗!$EZ$5:$GE$5,1,MATCH($CK265,INDEX(피벗!$EZ:$GE,MATCH($E265,피벗!$EY:$EY,0),0),0)),"")</f>
        <v>기업인터넷전화</v>
      </c>
      <c r="CK265" s="23">
        <f>IFERROR(LARGE(INDEX(피벗!$EZ:$GE,MATCH(성장고객!$E265,피벗!$EY:$EY,0),0),2),"")</f>
        <v>660964</v>
      </c>
      <c r="CL265" s="17" t="str">
        <f>IFERROR(INDEX(피벗!$EZ$5:$GE$5,1,MATCH($CM265,INDEX(피벗!$EZ:$GE,MATCH($E265,피벗!$EY:$EY,0),0),0)),"")</f>
        <v>GiGA인터넷</v>
      </c>
      <c r="CM265" s="23">
        <f>IFERROR(LARGE(INDEX(피벗!$EZ:$GE,MATCH(성장고객!$E265,피벗!$EY:$EY,0),0),3),"")</f>
        <v>433702</v>
      </c>
      <c r="CN265" s="17" t="str">
        <f>IFERROR(INDEX(피벗!$EZ$5:$GE$5,1,MATCH($CO265,INDEX(피벗!$EZ:$GE,MATCH($E265,피벗!$EY:$EY,0),0),0)),"")</f>
        <v>홈일반전화</v>
      </c>
      <c r="CO265" s="23">
        <f>IFERROR(LARGE(INDEX(피벗!$EZ:$GE,MATCH(성장고객!$E265,피벗!$EY:$EY,0),0),4),"")</f>
        <v>177630</v>
      </c>
      <c r="CP265" s="17" t="str">
        <f>IFERROR(INDEX(피벗!$EZ$5:$GE$5,1,MATCH($CQ265,INDEX(피벗!$EZ:$GE,MATCH($E265,피벗!$EY:$EY,0),0),0)),"")</f>
        <v>홈지능망</v>
      </c>
      <c r="CQ265" s="23">
        <f>IFERROR(LARGE(INDEX(피벗!$EZ:$GE,MATCH(성장고객!$E265,피벗!$EY:$EY,0),0),5),"")</f>
        <v>26400</v>
      </c>
      <c r="CR265" s="23">
        <f>IFERROR(INDEX(피벗!$GF:$GF,MATCH($E265,피벗!$EY:$EY,0)),"")</f>
        <v>5796913.1160000004</v>
      </c>
    </row>
    <row r="266" spans="1:96" x14ac:dyDescent="0.45">
      <c r="A266" s="20" t="s">
        <v>982</v>
      </c>
      <c r="B266" s="20" t="s">
        <v>26</v>
      </c>
      <c r="C266" s="20" t="s">
        <v>104</v>
      </c>
      <c r="D266" s="20" t="s">
        <v>1218</v>
      </c>
      <c r="E266" s="20" t="s">
        <v>420</v>
      </c>
      <c r="F266" s="21" t="s">
        <v>421</v>
      </c>
      <c r="G266" s="21" t="s">
        <v>1</v>
      </c>
      <c r="H266" s="21" t="s">
        <v>0</v>
      </c>
      <c r="I266" s="22" t="s">
        <v>422</v>
      </c>
      <c r="J266" s="22" t="s">
        <v>423</v>
      </c>
      <c r="K266" s="20" t="s">
        <v>0</v>
      </c>
      <c r="L266" s="20" t="s">
        <v>1316</v>
      </c>
      <c r="M266" s="20" t="s">
        <v>9</v>
      </c>
      <c r="N266" s="20" t="s">
        <v>9</v>
      </c>
      <c r="O266" s="21" t="s">
        <v>2947</v>
      </c>
      <c r="P266" s="21">
        <v>0</v>
      </c>
      <c r="Q266" s="21" t="s">
        <v>1347</v>
      </c>
      <c r="R266" s="21" t="s">
        <v>1320</v>
      </c>
      <c r="S266" s="21" t="s">
        <v>1321</v>
      </c>
      <c r="T266" s="21" t="s">
        <v>1316</v>
      </c>
      <c r="U266" s="21" t="s">
        <v>3064</v>
      </c>
      <c r="V266" s="21" t="s">
        <v>3065</v>
      </c>
      <c r="W266" s="20" t="s">
        <v>9</v>
      </c>
      <c r="X266" s="21" t="s">
        <v>9</v>
      </c>
      <c r="Y266" s="21" t="s">
        <v>3066</v>
      </c>
      <c r="Z266" s="21" t="s">
        <v>3067</v>
      </c>
      <c r="AA266" s="20">
        <v>0</v>
      </c>
      <c r="AB266" s="20" t="s">
        <v>1587</v>
      </c>
      <c r="AC266" s="21" t="s">
        <v>9</v>
      </c>
      <c r="AD266" s="20" t="s">
        <v>1311</v>
      </c>
      <c r="AE266" s="16" t="str" cm="1">
        <f t="array" ref="AE266">IF(AF266="","",INDEX(전산회선!$E$4:$E$1141,_xlfn.AGGREGATE(15,6,ROW(전산회선!$E$4:$E$1141)-ROW(전산회선!$E$4)+1/((전산회선!$B$4:$B$1141=$E266)*(전산회선!$F$4:$F$1141=AF266)),1)))</f>
        <v/>
      </c>
      <c r="AF266" s="16" t="str">
        <f>IFERROR(IF(_xlfn.MAXIFS(전산회선!$F$4:$F$1141,전산회선!$B$4:$B$1141,$E266)=0,"",_xlfn.MAXIFS(전산회선!$F$4:$F$1141,전산회선!$B$4:$B$1141,$E266)),"")</f>
        <v/>
      </c>
      <c r="AG266" s="16" t="str" cm="1">
        <f t="array" ref="AG266">IF(AH266="","",INDEX(전산회선!$E$4:$E$1141,_xlfn.AGGREGATE(15,6,ROW(전산회선!$E$4:$E$1141)-ROW(전산회선!$E$4)+1/((전산회선!$B$4:$B$1141=$E266)*(전산회선!$F$4:$F$1141=AH266)),1)))</f>
        <v/>
      </c>
      <c r="AH266" s="16" t="str">
        <f>IFERROR(IF(_xlfn.MAXIFS(전산회선!$F$4:$F$1141,전산회선!$B$4:$B$1141,$E266,전산회선!$F$4:$F$1141,"&lt;"&amp;AF266)=0,"",_xlfn.MAXIFS(전산회선!$F$4:$F$1141,전산회선!$B$4:$B$1141,$E266,전산회선!$F$4:$F$1141,"&lt;"&amp;AF266)),"")</f>
        <v/>
      </c>
      <c r="AI266" s="16" t="str" cm="1">
        <f t="array" ref="AI266">IF(AJ266="","",INDEX(전산회선!$E$4:$E$1141,_xlfn.AGGREGATE(15,6,ROW(전산회선!$E$4:$E$1141)-ROW(전산회선!$E$4)+1/((전산회선!$B$4:$B$1141=$E266)*(전산회선!$F$4:$F$1141=AJ266)),1)))</f>
        <v/>
      </c>
      <c r="AJ266" s="16" t="str">
        <f>IFERROR(IF(_xlfn.MAXIFS(전산회선!$F$4:$F$1141,전산회선!$B$4:$B$1141,$E266,전산회선!$F$4:$F$1141,"&lt;"&amp;AH266)=0,"",_xlfn.MAXIFS(전산회선!$F$4:$F$1141,전산회선!$B$4:$B$1141,$E266,전산회선!$F$4:$F$1141,"&lt;"&amp;AH266)),"")</f>
        <v/>
      </c>
      <c r="AK266" s="16" t="str" cm="1">
        <f t="array" ref="AK266">IF(AL266="","",INDEX(전산회선!$E$4:$E$1141,_xlfn.AGGREGATE(15,6,ROW(전산회선!$E$4:$E$1141)-ROW(전산회선!$E$4)+1/((전산회선!$B$4:$B$1141=$E266)*(전산회선!$F$4:$F$1141=AL266)),1)))</f>
        <v/>
      </c>
      <c r="AL266" s="16" t="str">
        <f>IFERROR(IF(_xlfn.MAXIFS(전산회선!$F$4:$F$1141,전산회선!$B$4:$B$1141,$E266,전산회선!$F$4:$F$1141,"&lt;"&amp;AJ266)=0,"",_xlfn.MAXIFS(전산회선!$F$4:$F$1141,전산회선!$B$4:$B$1141,$E266,전산회선!$F$4:$F$1141,"&lt;"&amp;AJ266)),"")</f>
        <v/>
      </c>
      <c r="AM266" s="16" t="str" cm="1">
        <f t="array" ref="AM266">IF(AN266="","",INDEX(전산회선!$E$4:$E$1141,_xlfn.AGGREGATE(15,6,ROW(전산회선!$E$4:$E$1141)-ROW(전산회선!$E$4)+1/((전산회선!$B$4:$B$1141=$E266)*(전산회선!$F$4:$F$1141=AN266)),1)))</f>
        <v/>
      </c>
      <c r="AN266" s="16" t="str">
        <f>IFERROR(IF(_xlfn.MAXIFS(전산회선!$F$4:$F$1141,전산회선!$B$4:$B$1141,$E266,전산회선!$F$4:$F$1141,"&lt;"&amp;AL266)=0,"",_xlfn.MAXIFS(전산회선!$F$4:$F$1141,전산회선!$B$4:$B$1141,$E266,전산회선!$F$4:$F$1141,"&lt;"&amp;AL266)),"")</f>
        <v/>
      </c>
      <c r="AO266" s="23">
        <v>15556</v>
      </c>
      <c r="AP266" s="23">
        <v>15556</v>
      </c>
      <c r="AQ266" s="23">
        <v>15556</v>
      </c>
      <c r="AR266" s="23">
        <v>15556</v>
      </c>
      <c r="AS266" s="23">
        <v>15556</v>
      </c>
      <c r="AT266" s="23">
        <v>15556</v>
      </c>
      <c r="AU266" s="23">
        <v>15556</v>
      </c>
      <c r="AV266" s="23">
        <v>15556</v>
      </c>
      <c r="AW266" s="23">
        <v>15556</v>
      </c>
      <c r="AX266" s="23">
        <v>0</v>
      </c>
      <c r="AY266" s="23">
        <v>0</v>
      </c>
      <c r="AZ266" s="23">
        <v>0</v>
      </c>
      <c r="BA266" s="23">
        <v>11667</v>
      </c>
      <c r="BB266" s="23">
        <f t="shared" si="28"/>
        <v>140004</v>
      </c>
      <c r="BC266" s="23">
        <v>0</v>
      </c>
      <c r="BD266" s="23">
        <v>0</v>
      </c>
      <c r="BE266" s="23">
        <v>0</v>
      </c>
      <c r="BF266" s="23">
        <v>0</v>
      </c>
      <c r="BG266" s="23">
        <v>0</v>
      </c>
      <c r="BH266" s="23">
        <v>0</v>
      </c>
      <c r="BI266" s="23">
        <v>0</v>
      </c>
      <c r="BJ266" s="23">
        <v>0</v>
      </c>
      <c r="BK266" s="23">
        <v>0</v>
      </c>
      <c r="BL266" s="23">
        <v>0</v>
      </c>
      <c r="BM266" s="23">
        <v>0</v>
      </c>
      <c r="BN266" s="23">
        <v>0</v>
      </c>
      <c r="BO266" s="23">
        <v>0</v>
      </c>
      <c r="BP266" s="23">
        <v>0</v>
      </c>
      <c r="BQ266" s="17" t="str">
        <f>IFERROR(INDEX(피벗!$BL$5:$CH$5,1,MATCH($BR266,INDEX(피벗!$BL:$CH,MATCH($E266,피벗!$BJ:$BJ,0),0),0)),"")</f>
        <v/>
      </c>
      <c r="BR266" s="23" t="str">
        <f>IFERROR(LARGE(INDEX(피벗!$BL:$CH,MATCH(성장고객!$E266,피벗!$BJ:$BJ,0),0),1),"")</f>
        <v/>
      </c>
      <c r="BS266" s="27" t="str">
        <f t="shared" si="29"/>
        <v/>
      </c>
      <c r="BT266" s="17" t="str">
        <f>IFERROR(INDEX(피벗!$BL$5:$CH$5,1,MATCH($BU266,INDEX(피벗!$BL:$CH,MATCH($E266,피벗!$BJ:$BJ,0),0),0)),"")</f>
        <v/>
      </c>
      <c r="BU266" s="23" t="str">
        <f>IFERROR(LARGE(INDEX(피벗!$BL:$CH,MATCH(성장고객!$E266,피벗!$BJ:$BJ,0),0),2),"")</f>
        <v/>
      </c>
      <c r="BV266" s="27" t="str">
        <f t="shared" si="30"/>
        <v/>
      </c>
      <c r="BW266" s="17" t="str">
        <f>IFERROR(INDEX(피벗!$BL$5:$CH$5,1,MATCH($BX266,INDEX(피벗!$BL:$CH,MATCH($E266,피벗!$BJ:$BJ,0),0),0)),"")</f>
        <v/>
      </c>
      <c r="BX266" s="23" t="str">
        <f>IFERROR(LARGE(INDEX(피벗!$BL:$CH,MATCH(성장고객!$E266,피벗!$BJ:$BJ,0),0),3),"")</f>
        <v/>
      </c>
      <c r="BY266" s="27" t="str">
        <f t="shared" si="31"/>
        <v/>
      </c>
      <c r="BZ266" s="17" t="str">
        <f>IFERROR(INDEX(피벗!$BL$5:$CH$5,1,MATCH($CA266,INDEX(피벗!$BL:$CH,MATCH($E266,피벗!$BJ:$BJ,0),0),0)),"")</f>
        <v/>
      </c>
      <c r="CA266" s="23" t="str">
        <f>IFERROR(LARGE(INDEX(피벗!$BL:$CH,MATCH(성장고객!$E266,피벗!$BJ:$BJ,0),0),4),"")</f>
        <v/>
      </c>
      <c r="CB266" s="27" t="str">
        <f t="shared" si="32"/>
        <v/>
      </c>
      <c r="CC266" s="17" t="str">
        <f>IFERROR(INDEX(피벗!$BL$5:$CH$5,1,MATCH($CD266,INDEX(피벗!$BL:$CH,MATCH($E266,피벗!$BJ:$BJ,0),0),0)),"")</f>
        <v/>
      </c>
      <c r="CD266" s="23" t="str">
        <f>IFERROR(LARGE(INDEX(피벗!$BL:$CH,MATCH(성장고객!$E266,피벗!$BJ:$BJ,0),0),5),"")</f>
        <v/>
      </c>
      <c r="CE266" s="27" t="str">
        <f t="shared" si="33"/>
        <v/>
      </c>
      <c r="CF266" s="23" t="str">
        <f>IFERROR(INDEX(피벗!$CI:$CI,MATCH($E266,피벗!$BJ:$BJ,0)),"")</f>
        <v/>
      </c>
      <c r="CG266" s="25" t="str">
        <f t="shared" si="34"/>
        <v/>
      </c>
      <c r="CH266" s="17" t="str">
        <f>IFERROR(INDEX(피벗!$EZ$5:$GE$5,1,MATCH($CI266,INDEX(피벗!$EZ:$GE,MATCH($E266,피벗!$EY:$EY,0),0),0)),"")</f>
        <v>GTV Biz</v>
      </c>
      <c r="CI266" s="23">
        <f>IFERROR(LARGE(INDEX(피벗!$EZ:$GE,MATCH(성장고객!$E266,피벗!$EY:$EY,0),0),1),"")</f>
        <v>112194</v>
      </c>
      <c r="CJ266" s="17" t="str">
        <f>IFERROR(INDEX(피벗!$EZ$5:$GE$5,1,MATCH($CK266,INDEX(피벗!$EZ:$GE,MATCH($E266,피벗!$EY:$EY,0),0),0)),"")</f>
        <v>GiGA인터넷</v>
      </c>
      <c r="CK266" s="23">
        <f>IFERROR(LARGE(INDEX(피벗!$EZ:$GE,MATCH(성장고객!$E266,피벗!$EY:$EY,0),0),2),"")</f>
        <v>27810</v>
      </c>
      <c r="CL266" s="17" t="str">
        <f>IFERROR(INDEX(피벗!$EZ$5:$GE$5,1,MATCH($CM266,INDEX(피벗!$EZ:$GE,MATCH($E266,피벗!$EY:$EY,0),0),0)),"")</f>
        <v/>
      </c>
      <c r="CM266" s="23" t="str">
        <f>IFERROR(LARGE(INDEX(피벗!$EZ:$GE,MATCH(성장고객!$E266,피벗!$EY:$EY,0),0),3),"")</f>
        <v/>
      </c>
      <c r="CN266" s="17" t="str">
        <f>IFERROR(INDEX(피벗!$EZ$5:$GE$5,1,MATCH($CO266,INDEX(피벗!$EZ:$GE,MATCH($E266,피벗!$EY:$EY,0),0),0)),"")</f>
        <v/>
      </c>
      <c r="CO266" s="23" t="str">
        <f>IFERROR(LARGE(INDEX(피벗!$EZ:$GE,MATCH(성장고객!$E266,피벗!$EY:$EY,0),0),4),"")</f>
        <v/>
      </c>
      <c r="CP266" s="17" t="str">
        <f>IFERROR(INDEX(피벗!$EZ$5:$GE$5,1,MATCH($CQ266,INDEX(피벗!$EZ:$GE,MATCH($E266,피벗!$EY:$EY,0),0),0)),"")</f>
        <v/>
      </c>
      <c r="CQ266" s="23" t="str">
        <f>IFERROR(LARGE(INDEX(피벗!$EZ:$GE,MATCH(성장고객!$E266,피벗!$EY:$EY,0),0),5),"")</f>
        <v/>
      </c>
      <c r="CR266" s="23">
        <f>IFERROR(INDEX(피벗!$GF:$GF,MATCH($E266,피벗!$EY:$EY,0)),"")</f>
        <v>140004</v>
      </c>
    </row>
    <row r="267" spans="1:96" x14ac:dyDescent="0.45">
      <c r="A267" s="20" t="s">
        <v>982</v>
      </c>
      <c r="B267" s="20" t="s">
        <v>29</v>
      </c>
      <c r="C267" s="20" t="s">
        <v>104</v>
      </c>
      <c r="D267" s="20" t="s">
        <v>1098</v>
      </c>
      <c r="E267" s="20" t="s">
        <v>137</v>
      </c>
      <c r="F267" s="21" t="s">
        <v>138</v>
      </c>
      <c r="G267" s="21" t="s">
        <v>1</v>
      </c>
      <c r="H267" s="21" t="s">
        <v>0</v>
      </c>
      <c r="I267" s="22" t="s">
        <v>139</v>
      </c>
      <c r="J267" s="22" t="s">
        <v>140</v>
      </c>
      <c r="K267" s="20" t="s">
        <v>0</v>
      </c>
      <c r="L267" s="20" t="s">
        <v>1316</v>
      </c>
      <c r="M267" s="20" t="s">
        <v>1311</v>
      </c>
      <c r="N267" s="20" t="s">
        <v>1317</v>
      </c>
      <c r="O267" s="21" t="s">
        <v>1697</v>
      </c>
      <c r="P267" s="21">
        <v>7</v>
      </c>
      <c r="Q267" s="21" t="s">
        <v>1392</v>
      </c>
      <c r="R267" s="21" t="s">
        <v>1320</v>
      </c>
      <c r="S267" s="21" t="s">
        <v>1321</v>
      </c>
      <c r="T267" s="21" t="s">
        <v>1316</v>
      </c>
      <c r="U267" s="21" t="s">
        <v>1698</v>
      </c>
      <c r="V267" s="21" t="s">
        <v>1699</v>
      </c>
      <c r="W267" s="20" t="s">
        <v>1700</v>
      </c>
      <c r="X267" s="21" t="s">
        <v>1701</v>
      </c>
      <c r="Y267" s="21" t="s">
        <v>1702</v>
      </c>
      <c r="Z267" s="21" t="s">
        <v>1703</v>
      </c>
      <c r="AA267" s="20">
        <v>181</v>
      </c>
      <c r="AB267" s="20" t="s">
        <v>1492</v>
      </c>
      <c r="AC267" s="21" t="s">
        <v>1704</v>
      </c>
      <c r="AD267" s="20" t="s">
        <v>1311</v>
      </c>
      <c r="AE267" s="16" t="str" cm="1">
        <f t="array" ref="AE267">IF(AF267="","",INDEX(전산회선!$E$4:$E$1141,_xlfn.AGGREGATE(15,6,ROW(전산회선!$E$4:$E$1141)-ROW(전산회선!$E$4)+1/((전산회선!$B$4:$B$1141=$E267)*(전산회선!$F$4:$F$1141=AF267)),1)))</f>
        <v>홈일반전화</v>
      </c>
      <c r="AF267" s="16">
        <f>IFERROR(IF(_xlfn.MAXIFS(전산회선!$F$4:$F$1141,전산회선!$B$4:$B$1141,$E267)=0,"",_xlfn.MAXIFS(전산회선!$F$4:$F$1141,전산회선!$B$4:$B$1141,$E267)),"")</f>
        <v>4</v>
      </c>
      <c r="AG267" s="16" t="str" cm="1">
        <f t="array" ref="AG267">IF(AH267="","",INDEX(전산회선!$E$4:$E$1141,_xlfn.AGGREGATE(15,6,ROW(전산회선!$E$4:$E$1141)-ROW(전산회선!$E$4)+1/((전산회선!$B$4:$B$1141=$E267)*(전산회선!$F$4:$F$1141=AH267)),1)))</f>
        <v>MeGA인터넷</v>
      </c>
      <c r="AH267" s="16">
        <f>IFERROR(IF(_xlfn.MAXIFS(전산회선!$F$4:$F$1141,전산회선!$B$4:$B$1141,$E267,전산회선!$F$4:$F$1141,"&lt;"&amp;AF267)=0,"",_xlfn.MAXIFS(전산회선!$F$4:$F$1141,전산회선!$B$4:$B$1141,$E267,전산회선!$F$4:$F$1141,"&lt;"&amp;AF267)),"")</f>
        <v>2</v>
      </c>
      <c r="AI267" s="16" t="str" cm="1">
        <f t="array" ref="AI267">IF(AJ267="","",INDEX(전산회선!$E$4:$E$1141,_xlfn.AGGREGATE(15,6,ROW(전산회선!$E$4:$E$1141)-ROW(전산회선!$E$4)+1/((전산회선!$B$4:$B$1141=$E267)*(전산회선!$F$4:$F$1141=AJ267)),1)))</f>
        <v>GiGA인터넷</v>
      </c>
      <c r="AJ267" s="16">
        <f>IFERROR(IF(_xlfn.MAXIFS(전산회선!$F$4:$F$1141,전산회선!$B$4:$B$1141,$E267,전산회선!$F$4:$F$1141,"&lt;"&amp;AH267)=0,"",_xlfn.MAXIFS(전산회선!$F$4:$F$1141,전산회선!$B$4:$B$1141,$E267,전산회선!$F$4:$F$1141,"&lt;"&amp;AH267)),"")</f>
        <v>1</v>
      </c>
      <c r="AK267" s="16" t="str" cm="1">
        <f t="array" ref="AK267">IF(AL267="","",INDEX(전산회선!$E$4:$E$1141,_xlfn.AGGREGATE(15,6,ROW(전산회선!$E$4:$E$1141)-ROW(전산회선!$E$4)+1/((전산회선!$B$4:$B$1141=$E267)*(전산회선!$F$4:$F$1141=AL267)),1)))</f>
        <v/>
      </c>
      <c r="AL267" s="16" t="str">
        <f>IFERROR(IF(_xlfn.MAXIFS(전산회선!$F$4:$F$1141,전산회선!$B$4:$B$1141,$E267,전산회선!$F$4:$F$1141,"&lt;"&amp;AJ267)=0,"",_xlfn.MAXIFS(전산회선!$F$4:$F$1141,전산회선!$B$4:$B$1141,$E267,전산회선!$F$4:$F$1141,"&lt;"&amp;AJ267)),"")</f>
        <v/>
      </c>
      <c r="AM267" s="16" t="str" cm="1">
        <f t="array" ref="AM267">IF(AN267="","",INDEX(전산회선!$E$4:$E$1141,_xlfn.AGGREGATE(15,6,ROW(전산회선!$E$4:$E$1141)-ROW(전산회선!$E$4)+1/((전산회선!$B$4:$B$1141=$E267)*(전산회선!$F$4:$F$1141=AN267)),1)))</f>
        <v/>
      </c>
      <c r="AN267" s="16" t="str">
        <f>IFERROR(IF(_xlfn.MAXIFS(전산회선!$F$4:$F$1141,전산회선!$B$4:$B$1141,$E267,전산회선!$F$4:$F$1141,"&lt;"&amp;AL267)=0,"",_xlfn.MAXIFS(전산회선!$F$4:$F$1141,전산회선!$B$4:$B$1141,$E267,전산회선!$F$4:$F$1141,"&lt;"&amp;AL267)),"")</f>
        <v/>
      </c>
      <c r="AO267" s="23">
        <v>144217</v>
      </c>
      <c r="AP267" s="23">
        <v>146009</v>
      </c>
      <c r="AQ267" s="23">
        <v>148027</v>
      </c>
      <c r="AR267" s="23">
        <v>147470</v>
      </c>
      <c r="AS267" s="23">
        <v>154063</v>
      </c>
      <c r="AT267" s="23">
        <v>145664</v>
      </c>
      <c r="AU267" s="23">
        <v>154656</v>
      </c>
      <c r="AV267" s="23">
        <v>148869</v>
      </c>
      <c r="AW267" s="23">
        <v>150423</v>
      </c>
      <c r="AX267" s="23">
        <v>144911</v>
      </c>
      <c r="AY267" s="23">
        <v>141292</v>
      </c>
      <c r="AZ267" s="23">
        <v>145533</v>
      </c>
      <c r="BA267" s="23">
        <v>147594.5</v>
      </c>
      <c r="BB267" s="23">
        <f t="shared" si="28"/>
        <v>1771134</v>
      </c>
      <c r="BC267" s="23">
        <v>0</v>
      </c>
      <c r="BD267" s="23">
        <v>0</v>
      </c>
      <c r="BE267" s="23">
        <v>0</v>
      </c>
      <c r="BF267" s="23">
        <v>0</v>
      </c>
      <c r="BG267" s="23">
        <v>0</v>
      </c>
      <c r="BH267" s="23">
        <v>0</v>
      </c>
      <c r="BI267" s="23">
        <v>0</v>
      </c>
      <c r="BJ267" s="23">
        <v>0</v>
      </c>
      <c r="BK267" s="23">
        <v>0</v>
      </c>
      <c r="BL267" s="23">
        <v>0</v>
      </c>
      <c r="BM267" s="23">
        <v>0</v>
      </c>
      <c r="BN267" s="23">
        <v>0</v>
      </c>
      <c r="BO267" s="23">
        <v>0</v>
      </c>
      <c r="BP267" s="23">
        <v>0</v>
      </c>
      <c r="BQ267" s="17" t="str">
        <f>IFERROR(INDEX(피벗!$BL$5:$CH$5,1,MATCH($BR267,INDEX(피벗!$BL:$CH,MATCH($E267,피벗!$BJ:$BJ,0),0),0)),"")</f>
        <v/>
      </c>
      <c r="BR267" s="23" t="str">
        <f>IFERROR(LARGE(INDEX(피벗!$BL:$CH,MATCH(성장고객!$E267,피벗!$BJ:$BJ,0),0),1),"")</f>
        <v/>
      </c>
      <c r="BS267" s="27" t="str">
        <f t="shared" si="29"/>
        <v/>
      </c>
      <c r="BT267" s="17" t="str">
        <f>IFERROR(INDEX(피벗!$BL$5:$CH$5,1,MATCH($BU267,INDEX(피벗!$BL:$CH,MATCH($E267,피벗!$BJ:$BJ,0),0),0)),"")</f>
        <v/>
      </c>
      <c r="BU267" s="23" t="str">
        <f>IFERROR(LARGE(INDEX(피벗!$BL:$CH,MATCH(성장고객!$E267,피벗!$BJ:$BJ,0),0),2),"")</f>
        <v/>
      </c>
      <c r="BV267" s="27" t="str">
        <f t="shared" si="30"/>
        <v/>
      </c>
      <c r="BW267" s="17" t="str">
        <f>IFERROR(INDEX(피벗!$BL$5:$CH$5,1,MATCH($BX267,INDEX(피벗!$BL:$CH,MATCH($E267,피벗!$BJ:$BJ,0),0),0)),"")</f>
        <v/>
      </c>
      <c r="BX267" s="23" t="str">
        <f>IFERROR(LARGE(INDEX(피벗!$BL:$CH,MATCH(성장고객!$E267,피벗!$BJ:$BJ,0),0),3),"")</f>
        <v/>
      </c>
      <c r="BY267" s="27" t="str">
        <f t="shared" si="31"/>
        <v/>
      </c>
      <c r="BZ267" s="17" t="str">
        <f>IFERROR(INDEX(피벗!$BL$5:$CH$5,1,MATCH($CA267,INDEX(피벗!$BL:$CH,MATCH($E267,피벗!$BJ:$BJ,0),0),0)),"")</f>
        <v/>
      </c>
      <c r="CA267" s="23" t="str">
        <f>IFERROR(LARGE(INDEX(피벗!$BL:$CH,MATCH(성장고객!$E267,피벗!$BJ:$BJ,0),0),4),"")</f>
        <v/>
      </c>
      <c r="CB267" s="27" t="str">
        <f t="shared" si="32"/>
        <v/>
      </c>
      <c r="CC267" s="17" t="str">
        <f>IFERROR(INDEX(피벗!$BL$5:$CH$5,1,MATCH($CD267,INDEX(피벗!$BL:$CH,MATCH($E267,피벗!$BJ:$BJ,0),0),0)),"")</f>
        <v/>
      </c>
      <c r="CD267" s="23" t="str">
        <f>IFERROR(LARGE(INDEX(피벗!$BL:$CH,MATCH(성장고객!$E267,피벗!$BJ:$BJ,0),0),5),"")</f>
        <v/>
      </c>
      <c r="CE267" s="27" t="str">
        <f t="shared" si="33"/>
        <v/>
      </c>
      <c r="CF267" s="23" t="str">
        <f>IFERROR(INDEX(피벗!$CI:$CI,MATCH($E267,피벗!$BJ:$BJ,0)),"")</f>
        <v/>
      </c>
      <c r="CG267" s="25" t="str">
        <f t="shared" si="34"/>
        <v/>
      </c>
      <c r="CH267" s="17" t="str">
        <f>IFERROR(INDEX(피벗!$EZ$5:$GE$5,1,MATCH($CI267,INDEX(피벗!$EZ:$GE,MATCH($E267,피벗!$EY:$EY,0),0),0)),"")</f>
        <v>MeGA인터넷</v>
      </c>
      <c r="CI267" s="23">
        <f>IFERROR(LARGE(INDEX(피벗!$EZ:$GE,MATCH(성장고객!$E267,피벗!$EY:$EY,0),0),1),"")</f>
        <v>589860</v>
      </c>
      <c r="CJ267" s="17" t="str">
        <f>IFERROR(INDEX(피벗!$EZ$5:$GE$5,1,MATCH($CK267,INDEX(피벗!$EZ:$GE,MATCH($E267,피벗!$EY:$EY,0),0),0)),"")</f>
        <v>GiGA인터넷</v>
      </c>
      <c r="CK267" s="23">
        <f>IFERROR(LARGE(INDEX(피벗!$EZ:$GE,MATCH(성장고객!$E267,피벗!$EY:$EY,0),0),2),"")</f>
        <v>486000</v>
      </c>
      <c r="CL267" s="17" t="str">
        <f>IFERROR(INDEX(피벗!$EZ$5:$GE$5,1,MATCH($CM267,INDEX(피벗!$EZ:$GE,MATCH($E267,피벗!$EY:$EY,0),0),0)),"")</f>
        <v>홈일반전화</v>
      </c>
      <c r="CM267" s="23">
        <f>IFERROR(LARGE(INDEX(피벗!$EZ:$GE,MATCH(성장고객!$E267,피벗!$EY:$EY,0),0),3),"")</f>
        <v>406982</v>
      </c>
      <c r="CN267" s="17" t="str">
        <f>IFERROR(INDEX(피벗!$EZ$5:$GE$5,1,MATCH($CO267,INDEX(피벗!$EZ:$GE,MATCH($E267,피벗!$EY:$EY,0),0),0)),"")</f>
        <v>홈지능망</v>
      </c>
      <c r="CO267" s="23">
        <f>IFERROR(LARGE(INDEX(피벗!$EZ:$GE,MATCH(성장고객!$E267,피벗!$EY:$EY,0),0),4),"")</f>
        <v>205592</v>
      </c>
      <c r="CP267" s="17" t="str">
        <f>IFERROR(INDEX(피벗!$EZ$5:$GE$5,1,MATCH($CQ267,INDEX(피벗!$EZ:$GE,MATCH($E267,피벗!$EY:$EY,0),0),0)),"")</f>
        <v>기업메시징</v>
      </c>
      <c r="CQ267" s="23">
        <f>IFERROR(LARGE(INDEX(피벗!$EZ:$GE,MATCH(성장고객!$E267,피벗!$EY:$EY,0),0),5),"")</f>
        <v>70700</v>
      </c>
      <c r="CR267" s="23">
        <f>IFERROR(INDEX(피벗!$GF:$GF,MATCH($E267,피벗!$EY:$EY,0)),"")</f>
        <v>1771134</v>
      </c>
    </row>
    <row r="268" spans="1:96" x14ac:dyDescent="0.45">
      <c r="A268" s="20" t="s">
        <v>982</v>
      </c>
      <c r="B268" s="20" t="s">
        <v>26</v>
      </c>
      <c r="C268" s="20" t="s">
        <v>104</v>
      </c>
      <c r="D268" s="20" t="s">
        <v>1215</v>
      </c>
      <c r="E268" s="20" t="s">
        <v>642</v>
      </c>
      <c r="F268" s="21" t="s">
        <v>643</v>
      </c>
      <c r="G268" s="21" t="s">
        <v>257</v>
      </c>
      <c r="H268" s="21" t="s">
        <v>0</v>
      </c>
      <c r="I268" s="22" t="s">
        <v>644</v>
      </c>
      <c r="J268" s="22" t="s">
        <v>645</v>
      </c>
      <c r="K268" s="20" t="s">
        <v>0</v>
      </c>
      <c r="L268" s="20" t="s">
        <v>1316</v>
      </c>
      <c r="M268" s="20" t="s">
        <v>1311</v>
      </c>
      <c r="N268" s="20" t="s">
        <v>1317</v>
      </c>
      <c r="O268" s="21" t="s">
        <v>1710</v>
      </c>
      <c r="P268" s="21">
        <v>0</v>
      </c>
      <c r="Q268" s="21" t="s">
        <v>1392</v>
      </c>
      <c r="R268" s="21" t="s">
        <v>1320</v>
      </c>
      <c r="S268" s="21" t="s">
        <v>1321</v>
      </c>
      <c r="T268" s="21" t="s">
        <v>1316</v>
      </c>
      <c r="U268" s="21" t="s">
        <v>2451</v>
      </c>
      <c r="V268" s="21" t="s">
        <v>3068</v>
      </c>
      <c r="W268" s="20" t="s">
        <v>3069</v>
      </c>
      <c r="X268" s="21" t="s">
        <v>3070</v>
      </c>
      <c r="Y268" s="21" t="s">
        <v>3071</v>
      </c>
      <c r="Z268" s="21" t="s">
        <v>3072</v>
      </c>
      <c r="AA268" s="20">
        <v>47</v>
      </c>
      <c r="AB268" s="20" t="s">
        <v>1328</v>
      </c>
      <c r="AC268" s="21" t="s">
        <v>1809</v>
      </c>
      <c r="AD268" s="20" t="s">
        <v>1311</v>
      </c>
      <c r="AE268" s="16" t="str" cm="1">
        <f t="array" ref="AE268">IF(AF268="","",INDEX(전산회선!$E$4:$E$1141,_xlfn.AGGREGATE(15,6,ROW(전산회선!$E$4:$E$1141)-ROW(전산회선!$E$4)+1/((전산회선!$B$4:$B$1141=$E268)*(전산회선!$F$4:$F$1141=AF268)),1)))</f>
        <v/>
      </c>
      <c r="AF268" s="16" t="str">
        <f>IFERROR(IF(_xlfn.MAXIFS(전산회선!$F$4:$F$1141,전산회선!$B$4:$B$1141,$E268)=0,"",_xlfn.MAXIFS(전산회선!$F$4:$F$1141,전산회선!$B$4:$B$1141,$E268)),"")</f>
        <v/>
      </c>
      <c r="AG268" s="16" t="str" cm="1">
        <f t="array" ref="AG268">IF(AH268="","",INDEX(전산회선!$E$4:$E$1141,_xlfn.AGGREGATE(15,6,ROW(전산회선!$E$4:$E$1141)-ROW(전산회선!$E$4)+1/((전산회선!$B$4:$B$1141=$E268)*(전산회선!$F$4:$F$1141=AH268)),1)))</f>
        <v/>
      </c>
      <c r="AH268" s="16" t="str">
        <f>IFERROR(IF(_xlfn.MAXIFS(전산회선!$F$4:$F$1141,전산회선!$B$4:$B$1141,$E268,전산회선!$F$4:$F$1141,"&lt;"&amp;AF268)=0,"",_xlfn.MAXIFS(전산회선!$F$4:$F$1141,전산회선!$B$4:$B$1141,$E268,전산회선!$F$4:$F$1141,"&lt;"&amp;AF268)),"")</f>
        <v/>
      </c>
      <c r="AI268" s="16" t="str" cm="1">
        <f t="array" ref="AI268">IF(AJ268="","",INDEX(전산회선!$E$4:$E$1141,_xlfn.AGGREGATE(15,6,ROW(전산회선!$E$4:$E$1141)-ROW(전산회선!$E$4)+1/((전산회선!$B$4:$B$1141=$E268)*(전산회선!$F$4:$F$1141=AJ268)),1)))</f>
        <v/>
      </c>
      <c r="AJ268" s="16" t="str">
        <f>IFERROR(IF(_xlfn.MAXIFS(전산회선!$F$4:$F$1141,전산회선!$B$4:$B$1141,$E268,전산회선!$F$4:$F$1141,"&lt;"&amp;AH268)=0,"",_xlfn.MAXIFS(전산회선!$F$4:$F$1141,전산회선!$B$4:$B$1141,$E268,전산회선!$F$4:$F$1141,"&lt;"&amp;AH268)),"")</f>
        <v/>
      </c>
      <c r="AK268" s="16" t="str" cm="1">
        <f t="array" ref="AK268">IF(AL268="","",INDEX(전산회선!$E$4:$E$1141,_xlfn.AGGREGATE(15,6,ROW(전산회선!$E$4:$E$1141)-ROW(전산회선!$E$4)+1/((전산회선!$B$4:$B$1141=$E268)*(전산회선!$F$4:$F$1141=AL268)),1)))</f>
        <v/>
      </c>
      <c r="AL268" s="16" t="str">
        <f>IFERROR(IF(_xlfn.MAXIFS(전산회선!$F$4:$F$1141,전산회선!$B$4:$B$1141,$E268,전산회선!$F$4:$F$1141,"&lt;"&amp;AJ268)=0,"",_xlfn.MAXIFS(전산회선!$F$4:$F$1141,전산회선!$B$4:$B$1141,$E268,전산회선!$F$4:$F$1141,"&lt;"&amp;AJ268)),"")</f>
        <v/>
      </c>
      <c r="AM268" s="16" t="str" cm="1">
        <f t="array" ref="AM268">IF(AN268="","",INDEX(전산회선!$E$4:$E$1141,_xlfn.AGGREGATE(15,6,ROW(전산회선!$E$4:$E$1141)-ROW(전산회선!$E$4)+1/((전산회선!$B$4:$B$1141=$E268)*(전산회선!$F$4:$F$1141=AN268)),1)))</f>
        <v/>
      </c>
      <c r="AN268" s="16" t="str">
        <f>IFERROR(IF(_xlfn.MAXIFS(전산회선!$F$4:$F$1141,전산회선!$B$4:$B$1141,$E268,전산회선!$F$4:$F$1141,"&lt;"&amp;AL268)=0,"",_xlfn.MAXIFS(전산회선!$F$4:$F$1141,전산회선!$B$4:$B$1141,$E268,전산회선!$F$4:$F$1141,"&lt;"&amp;AL268)),"")</f>
        <v/>
      </c>
      <c r="AO268" s="23">
        <v>58210</v>
      </c>
      <c r="AP268" s="23">
        <v>59441</v>
      </c>
      <c r="AQ268" s="23">
        <v>57120</v>
      </c>
      <c r="AR268" s="23">
        <v>59328</v>
      </c>
      <c r="AS268" s="23">
        <v>56665</v>
      </c>
      <c r="AT268" s="23">
        <v>57330</v>
      </c>
      <c r="AU268" s="23">
        <v>33896</v>
      </c>
      <c r="AV268" s="23">
        <v>0</v>
      </c>
      <c r="AW268" s="23">
        <v>0</v>
      </c>
      <c r="AX268" s="23">
        <v>0</v>
      </c>
      <c r="AY268" s="23">
        <v>0</v>
      </c>
      <c r="AZ268" s="23">
        <v>0</v>
      </c>
      <c r="BA268" s="23">
        <v>31832.5</v>
      </c>
      <c r="BB268" s="23">
        <f t="shared" si="28"/>
        <v>381990</v>
      </c>
      <c r="BC268" s="23">
        <v>0</v>
      </c>
      <c r="BD268" s="23">
        <v>0</v>
      </c>
      <c r="BE268" s="23">
        <v>0</v>
      </c>
      <c r="BF268" s="23">
        <v>0</v>
      </c>
      <c r="BG268" s="23">
        <v>0</v>
      </c>
      <c r="BH268" s="23">
        <v>0</v>
      </c>
      <c r="BI268" s="23">
        <v>0</v>
      </c>
      <c r="BJ268" s="23">
        <v>0</v>
      </c>
      <c r="BK268" s="23">
        <v>0</v>
      </c>
      <c r="BL268" s="23">
        <v>0</v>
      </c>
      <c r="BM268" s="23">
        <v>0</v>
      </c>
      <c r="BN268" s="23">
        <v>0</v>
      </c>
      <c r="BO268" s="23">
        <v>0</v>
      </c>
      <c r="BP268" s="23">
        <v>0</v>
      </c>
      <c r="BQ268" s="17" t="str">
        <f>IFERROR(INDEX(피벗!$BL$5:$CH$5,1,MATCH($BR268,INDEX(피벗!$BL:$CH,MATCH($E268,피벗!$BJ:$BJ,0),0),0)),"")</f>
        <v/>
      </c>
      <c r="BR268" s="23" t="str">
        <f>IFERROR(LARGE(INDEX(피벗!$BL:$CH,MATCH(성장고객!$E268,피벗!$BJ:$BJ,0),0),1),"")</f>
        <v/>
      </c>
      <c r="BS268" s="27" t="str">
        <f t="shared" si="29"/>
        <v/>
      </c>
      <c r="BT268" s="17" t="str">
        <f>IFERROR(INDEX(피벗!$BL$5:$CH$5,1,MATCH($BU268,INDEX(피벗!$BL:$CH,MATCH($E268,피벗!$BJ:$BJ,0),0),0)),"")</f>
        <v/>
      </c>
      <c r="BU268" s="23" t="str">
        <f>IFERROR(LARGE(INDEX(피벗!$BL:$CH,MATCH(성장고객!$E268,피벗!$BJ:$BJ,0),0),2),"")</f>
        <v/>
      </c>
      <c r="BV268" s="27" t="str">
        <f t="shared" si="30"/>
        <v/>
      </c>
      <c r="BW268" s="17" t="str">
        <f>IFERROR(INDEX(피벗!$BL$5:$CH$5,1,MATCH($BX268,INDEX(피벗!$BL:$CH,MATCH($E268,피벗!$BJ:$BJ,0),0),0)),"")</f>
        <v/>
      </c>
      <c r="BX268" s="23" t="str">
        <f>IFERROR(LARGE(INDEX(피벗!$BL:$CH,MATCH(성장고객!$E268,피벗!$BJ:$BJ,0),0),3),"")</f>
        <v/>
      </c>
      <c r="BY268" s="27" t="str">
        <f t="shared" si="31"/>
        <v/>
      </c>
      <c r="BZ268" s="17" t="str">
        <f>IFERROR(INDEX(피벗!$BL$5:$CH$5,1,MATCH($CA268,INDEX(피벗!$BL:$CH,MATCH($E268,피벗!$BJ:$BJ,0),0),0)),"")</f>
        <v/>
      </c>
      <c r="CA268" s="23" t="str">
        <f>IFERROR(LARGE(INDEX(피벗!$BL:$CH,MATCH(성장고객!$E268,피벗!$BJ:$BJ,0),0),4),"")</f>
        <v/>
      </c>
      <c r="CB268" s="27" t="str">
        <f t="shared" si="32"/>
        <v/>
      </c>
      <c r="CC268" s="17" t="str">
        <f>IFERROR(INDEX(피벗!$BL$5:$CH$5,1,MATCH($CD268,INDEX(피벗!$BL:$CH,MATCH($E268,피벗!$BJ:$BJ,0),0),0)),"")</f>
        <v/>
      </c>
      <c r="CD268" s="23" t="str">
        <f>IFERROR(LARGE(INDEX(피벗!$BL:$CH,MATCH(성장고객!$E268,피벗!$BJ:$BJ,0),0),5),"")</f>
        <v/>
      </c>
      <c r="CE268" s="27" t="str">
        <f t="shared" si="33"/>
        <v/>
      </c>
      <c r="CF268" s="23" t="str">
        <f>IFERROR(INDEX(피벗!$CI:$CI,MATCH($E268,피벗!$BJ:$BJ,0)),"")</f>
        <v/>
      </c>
      <c r="CG268" s="25" t="str">
        <f t="shared" si="34"/>
        <v/>
      </c>
      <c r="CH268" s="17" t="str">
        <f>IFERROR(INDEX(피벗!$EZ$5:$GE$5,1,MATCH($CI268,INDEX(피벗!$EZ:$GE,MATCH($E268,피벗!$EY:$EY,0),0),0)),"")</f>
        <v>MeGA인터넷</v>
      </c>
      <c r="CI268" s="23">
        <f>IFERROR(LARGE(INDEX(피벗!$EZ:$GE,MATCH(성장고객!$E268,피벗!$EY:$EY,0),0),1),"")</f>
        <v>265806</v>
      </c>
      <c r="CJ268" s="17" t="str">
        <f>IFERROR(INDEX(피벗!$EZ$5:$GE$5,1,MATCH($CK268,INDEX(피벗!$EZ:$GE,MATCH($E268,피벗!$EY:$EY,0),0),0)),"")</f>
        <v>기업인터넷전화</v>
      </c>
      <c r="CK268" s="23">
        <f>IFERROR(LARGE(INDEX(피벗!$EZ:$GE,MATCH(성장고객!$E268,피벗!$EY:$EY,0),0),2),"")</f>
        <v>116184</v>
      </c>
      <c r="CL268" s="17" t="str">
        <f>IFERROR(INDEX(피벗!$EZ$5:$GE$5,1,MATCH($CM268,INDEX(피벗!$EZ:$GE,MATCH($E268,피벗!$EY:$EY,0),0),0)),"")</f>
        <v>AI기업지능망</v>
      </c>
      <c r="CM268" s="23">
        <f>IFERROR(LARGE(INDEX(피벗!$EZ:$GE,MATCH(성장고객!$E268,피벗!$EY:$EY,0),0),3),"")</f>
        <v>0</v>
      </c>
      <c r="CN268" s="17" t="str">
        <f>IFERROR(INDEX(피벗!$EZ$5:$GE$5,1,MATCH($CO268,INDEX(피벗!$EZ:$GE,MATCH($E268,피벗!$EY:$EY,0),0),0)),"")</f>
        <v/>
      </c>
      <c r="CO268" s="23" t="str">
        <f>IFERROR(LARGE(INDEX(피벗!$EZ:$GE,MATCH(성장고객!$E268,피벗!$EY:$EY,0),0),4),"")</f>
        <v/>
      </c>
      <c r="CP268" s="17" t="str">
        <f>IFERROR(INDEX(피벗!$EZ$5:$GE$5,1,MATCH($CQ268,INDEX(피벗!$EZ:$GE,MATCH($E268,피벗!$EY:$EY,0),0),0)),"")</f>
        <v/>
      </c>
      <c r="CQ268" s="23" t="str">
        <f>IFERROR(LARGE(INDEX(피벗!$EZ:$GE,MATCH(성장고객!$E268,피벗!$EY:$EY,0),0),5),"")</f>
        <v/>
      </c>
      <c r="CR268" s="23">
        <f>IFERROR(INDEX(피벗!$GF:$GF,MATCH($E268,피벗!$EY:$EY,0)),"")</f>
        <v>381990</v>
      </c>
    </row>
    <row r="269" spans="1:96" x14ac:dyDescent="0.45">
      <c r="A269" s="20" t="s">
        <v>982</v>
      </c>
      <c r="B269" s="20" t="s">
        <v>29</v>
      </c>
      <c r="C269" s="20" t="s">
        <v>104</v>
      </c>
      <c r="D269" s="20" t="s">
        <v>1100</v>
      </c>
      <c r="E269" s="20" t="s">
        <v>210</v>
      </c>
      <c r="F269" s="21" t="s">
        <v>211</v>
      </c>
      <c r="G269" s="21" t="s">
        <v>1</v>
      </c>
      <c r="H269" s="21" t="s">
        <v>0</v>
      </c>
      <c r="I269" s="22" t="s">
        <v>212</v>
      </c>
      <c r="J269" s="22" t="s">
        <v>213</v>
      </c>
      <c r="K269" s="20" t="s">
        <v>0</v>
      </c>
      <c r="L269" s="20" t="s">
        <v>1316</v>
      </c>
      <c r="M269" s="20" t="s">
        <v>1311</v>
      </c>
      <c r="N269" s="20" t="s">
        <v>1317</v>
      </c>
      <c r="O269" s="21" t="s">
        <v>1710</v>
      </c>
      <c r="P269" s="21">
        <v>19</v>
      </c>
      <c r="Q269" s="21" t="s">
        <v>1392</v>
      </c>
      <c r="R269" s="21" t="s">
        <v>1320</v>
      </c>
      <c r="S269" s="21" t="s">
        <v>1321</v>
      </c>
      <c r="T269" s="21" t="s">
        <v>1316</v>
      </c>
      <c r="U269" s="21" t="s">
        <v>1675</v>
      </c>
      <c r="V269" s="21" t="s">
        <v>1804</v>
      </c>
      <c r="W269" s="20" t="s">
        <v>1805</v>
      </c>
      <c r="X269" s="21" t="s">
        <v>1806</v>
      </c>
      <c r="Y269" s="21" t="s">
        <v>1807</v>
      </c>
      <c r="Z269" s="21" t="s">
        <v>1808</v>
      </c>
      <c r="AA269" s="20">
        <v>87</v>
      </c>
      <c r="AB269" s="20" t="s">
        <v>1665</v>
      </c>
      <c r="AC269" s="21" t="s">
        <v>1809</v>
      </c>
      <c r="AD269" s="20" t="s">
        <v>1311</v>
      </c>
      <c r="AE269" s="16" t="str" cm="1">
        <f t="array" ref="AE269">IF(AF269="","",INDEX(전산회선!$E$4:$E$1141,_xlfn.AGGREGATE(15,6,ROW(전산회선!$E$4:$E$1141)-ROW(전산회선!$E$4)+1/((전산회선!$B$4:$B$1141=$E269)*(전산회선!$F$4:$F$1141=AF269)),1)))</f>
        <v>기업인터넷전화</v>
      </c>
      <c r="AF269" s="16">
        <f>IFERROR(IF(_xlfn.MAXIFS(전산회선!$F$4:$F$1141,전산회선!$B$4:$B$1141,$E269)=0,"",_xlfn.MAXIFS(전산회선!$F$4:$F$1141,전산회선!$B$4:$B$1141,$E269)),"")</f>
        <v>11</v>
      </c>
      <c r="AG269" s="16" t="str" cm="1">
        <f t="array" ref="AG269">IF(AH269="","",INDEX(전산회선!$E$4:$E$1141,_xlfn.AGGREGATE(15,6,ROW(전산회선!$E$4:$E$1141)-ROW(전산회선!$E$4)+1/((전산회선!$B$4:$B$1141=$E269)*(전산회선!$F$4:$F$1141=AH269)),1)))</f>
        <v>홈일반전화</v>
      </c>
      <c r="AH269" s="16">
        <f>IFERROR(IF(_xlfn.MAXIFS(전산회선!$F$4:$F$1141,전산회선!$B$4:$B$1141,$E269,전산회선!$F$4:$F$1141,"&lt;"&amp;AF269)=0,"",_xlfn.MAXIFS(전산회선!$F$4:$F$1141,전산회선!$B$4:$B$1141,$E269,전산회선!$F$4:$F$1141,"&lt;"&amp;AF269)),"")</f>
        <v>5</v>
      </c>
      <c r="AI269" s="16" t="str" cm="1">
        <f t="array" ref="AI269">IF(AJ269="","",INDEX(전산회선!$E$4:$E$1141,_xlfn.AGGREGATE(15,6,ROW(전산회선!$E$4:$E$1141)-ROW(전산회선!$E$4)+1/((전산회선!$B$4:$B$1141=$E269)*(전산회선!$F$4:$F$1141=AJ269)),1)))</f>
        <v>기업인터넷</v>
      </c>
      <c r="AJ269" s="16">
        <f>IFERROR(IF(_xlfn.MAXIFS(전산회선!$F$4:$F$1141,전산회선!$B$4:$B$1141,$E269,전산회선!$F$4:$F$1141,"&lt;"&amp;AH269)=0,"",_xlfn.MAXIFS(전산회선!$F$4:$F$1141,전산회선!$B$4:$B$1141,$E269,전산회선!$F$4:$F$1141,"&lt;"&amp;AH269)),"")</f>
        <v>2</v>
      </c>
      <c r="AK269" s="16" t="str" cm="1">
        <f t="array" ref="AK269">IF(AL269="","",INDEX(전산회선!$E$4:$E$1141,_xlfn.AGGREGATE(15,6,ROW(전산회선!$E$4:$E$1141)-ROW(전산회선!$E$4)+1/((전산회선!$B$4:$B$1141=$E269)*(전산회선!$F$4:$F$1141=AL269)),1)))</f>
        <v>MeGA인터넷</v>
      </c>
      <c r="AL269" s="16">
        <f>IFERROR(IF(_xlfn.MAXIFS(전산회선!$F$4:$F$1141,전산회선!$B$4:$B$1141,$E269,전산회선!$F$4:$F$1141,"&lt;"&amp;AJ269)=0,"",_xlfn.MAXIFS(전산회선!$F$4:$F$1141,전산회선!$B$4:$B$1141,$E269,전산회선!$F$4:$F$1141,"&lt;"&amp;AJ269)),"")</f>
        <v>1</v>
      </c>
      <c r="AM269" s="16" t="str" cm="1">
        <f t="array" ref="AM269">IF(AN269="","",INDEX(전산회선!$E$4:$E$1141,_xlfn.AGGREGATE(15,6,ROW(전산회선!$E$4:$E$1141)-ROW(전산회선!$E$4)+1/((전산회선!$B$4:$B$1141=$E269)*(전산회선!$F$4:$F$1141=AN269)),1)))</f>
        <v/>
      </c>
      <c r="AN269" s="16" t="str">
        <f>IFERROR(IF(_xlfn.MAXIFS(전산회선!$F$4:$F$1141,전산회선!$B$4:$B$1141,$E269,전산회선!$F$4:$F$1141,"&lt;"&amp;AL269)=0,"",_xlfn.MAXIFS(전산회선!$F$4:$F$1141,전산회선!$B$4:$B$1141,$E269,전산회선!$F$4:$F$1141,"&lt;"&amp;AL269)),"")</f>
        <v/>
      </c>
      <c r="AO269" s="23">
        <v>326268</v>
      </c>
      <c r="AP269" s="23">
        <v>335075</v>
      </c>
      <c r="AQ269" s="23">
        <v>344633</v>
      </c>
      <c r="AR269" s="23">
        <v>355929</v>
      </c>
      <c r="AS269" s="23">
        <v>340693</v>
      </c>
      <c r="AT269" s="23">
        <v>344167</v>
      </c>
      <c r="AU269" s="23">
        <v>344910</v>
      </c>
      <c r="AV269" s="23">
        <v>342248</v>
      </c>
      <c r="AW269" s="23">
        <v>341194</v>
      </c>
      <c r="AX269" s="23">
        <v>342104</v>
      </c>
      <c r="AY269" s="23">
        <v>334542</v>
      </c>
      <c r="AZ269" s="23">
        <v>333456</v>
      </c>
      <c r="BA269" s="23">
        <v>340434.91666666669</v>
      </c>
      <c r="BB269" s="23">
        <f t="shared" si="28"/>
        <v>4085219</v>
      </c>
      <c r="BC269" s="23">
        <v>0</v>
      </c>
      <c r="BD269" s="23">
        <v>0</v>
      </c>
      <c r="BE269" s="23">
        <v>51936</v>
      </c>
      <c r="BF269" s="23">
        <v>230000</v>
      </c>
      <c r="BG269" s="23">
        <v>230000</v>
      </c>
      <c r="BH269" s="23">
        <v>230000</v>
      </c>
      <c r="BI269" s="23">
        <v>230000</v>
      </c>
      <c r="BJ269" s="23">
        <v>230000</v>
      </c>
      <c r="BK269" s="23">
        <v>230000</v>
      </c>
      <c r="BL269" s="23">
        <v>230000</v>
      </c>
      <c r="BM269" s="23">
        <v>230000</v>
      </c>
      <c r="BN269" s="23">
        <v>230000</v>
      </c>
      <c r="BO269" s="23">
        <v>176828</v>
      </c>
      <c r="BP269" s="23">
        <v>2121936</v>
      </c>
      <c r="BQ269" s="17" t="str">
        <f>IFERROR(INDEX(피벗!$BL$5:$CH$5,1,MATCH($BR269,INDEX(피벗!$BL:$CH,MATCH($E269,피벗!$BJ:$BJ,0),0),0)),"")</f>
        <v>기업인터넷</v>
      </c>
      <c r="BR269" s="23">
        <f>IFERROR(LARGE(INDEX(피벗!$BL:$CH,MATCH(성장고객!$E269,피벗!$BJ:$BJ,0),0),1),"")</f>
        <v>2121936</v>
      </c>
      <c r="BS269" s="27">
        <f t="shared" si="29"/>
        <v>0.5194179308379796</v>
      </c>
      <c r="BT269" s="17" t="str">
        <f>IFERROR(INDEX(피벗!$BL$5:$CH$5,1,MATCH($BU269,INDEX(피벗!$BL:$CH,MATCH($E269,피벗!$BJ:$BJ,0),0),0)),"")</f>
        <v/>
      </c>
      <c r="BU269" s="23" t="str">
        <f>IFERROR(LARGE(INDEX(피벗!$BL:$CH,MATCH(성장고객!$E269,피벗!$BJ:$BJ,0),0),2),"")</f>
        <v/>
      </c>
      <c r="BV269" s="27" t="str">
        <f t="shared" si="30"/>
        <v/>
      </c>
      <c r="BW269" s="17" t="str">
        <f>IFERROR(INDEX(피벗!$BL$5:$CH$5,1,MATCH($BX269,INDEX(피벗!$BL:$CH,MATCH($E269,피벗!$BJ:$BJ,0),0),0)),"")</f>
        <v/>
      </c>
      <c r="BX269" s="23" t="str">
        <f>IFERROR(LARGE(INDEX(피벗!$BL:$CH,MATCH(성장고객!$E269,피벗!$BJ:$BJ,0),0),3),"")</f>
        <v/>
      </c>
      <c r="BY269" s="27" t="str">
        <f t="shared" si="31"/>
        <v/>
      </c>
      <c r="BZ269" s="17" t="str">
        <f>IFERROR(INDEX(피벗!$BL$5:$CH$5,1,MATCH($CA269,INDEX(피벗!$BL:$CH,MATCH($E269,피벗!$BJ:$BJ,0),0),0)),"")</f>
        <v/>
      </c>
      <c r="CA269" s="23" t="str">
        <f>IFERROR(LARGE(INDEX(피벗!$BL:$CH,MATCH(성장고객!$E269,피벗!$BJ:$BJ,0),0),4),"")</f>
        <v/>
      </c>
      <c r="CB269" s="27" t="str">
        <f t="shared" si="32"/>
        <v/>
      </c>
      <c r="CC269" s="17" t="str">
        <f>IFERROR(INDEX(피벗!$BL$5:$CH$5,1,MATCH($CD269,INDEX(피벗!$BL:$CH,MATCH($E269,피벗!$BJ:$BJ,0),0),0)),"")</f>
        <v/>
      </c>
      <c r="CD269" s="23" t="str">
        <f>IFERROR(LARGE(INDEX(피벗!$BL:$CH,MATCH(성장고객!$E269,피벗!$BJ:$BJ,0),0),5),"")</f>
        <v/>
      </c>
      <c r="CE269" s="27" t="str">
        <f t="shared" si="33"/>
        <v/>
      </c>
      <c r="CF269" s="23">
        <f>IFERROR(INDEX(피벗!$CI:$CI,MATCH($E269,피벗!$BJ:$BJ,0)),"")</f>
        <v>2121936</v>
      </c>
      <c r="CG269" s="25">
        <f t="shared" si="34"/>
        <v>0.5194179308379796</v>
      </c>
      <c r="CH269" s="17" t="str">
        <f>IFERROR(INDEX(피벗!$EZ$5:$GE$5,1,MATCH($CI269,INDEX(피벗!$EZ:$GE,MATCH($E269,피벗!$EY:$EY,0),0),0)),"")</f>
        <v>기업인터넷</v>
      </c>
      <c r="CI269" s="23">
        <f>IFERROR(LARGE(INDEX(피벗!$EZ:$GE,MATCH(성장고객!$E269,피벗!$EY:$EY,0),0),1),"")</f>
        <v>2121936</v>
      </c>
      <c r="CJ269" s="17" t="str">
        <f>IFERROR(INDEX(피벗!$EZ$5:$GE$5,1,MATCH($CK269,INDEX(피벗!$EZ:$GE,MATCH($E269,피벗!$EY:$EY,0),0),0)),"")</f>
        <v>기업인터넷전화</v>
      </c>
      <c r="CK269" s="23">
        <f>IFERROR(LARGE(INDEX(피벗!$EZ:$GE,MATCH(성장고객!$E269,피벗!$EY:$EY,0),0),2),"")</f>
        <v>646346</v>
      </c>
      <c r="CL269" s="17" t="str">
        <f>IFERROR(INDEX(피벗!$EZ$5:$GE$5,1,MATCH($CM269,INDEX(피벗!$EZ:$GE,MATCH($E269,피벗!$EY:$EY,0),0),0)),"")</f>
        <v>홈일반전화</v>
      </c>
      <c r="CM269" s="23">
        <f>IFERROR(LARGE(INDEX(피벗!$EZ:$GE,MATCH(성장고객!$E269,피벗!$EY:$EY,0),0),3),"")</f>
        <v>370959</v>
      </c>
      <c r="CN269" s="17" t="str">
        <f>IFERROR(INDEX(피벗!$EZ$5:$GE$5,1,MATCH($CO269,INDEX(피벗!$EZ:$GE,MATCH($E269,피벗!$EY:$EY,0),0),0)),"")</f>
        <v>MeGA인터넷</v>
      </c>
      <c r="CO269" s="23">
        <f>IFERROR(LARGE(INDEX(피벗!$EZ:$GE,MATCH(성장고객!$E269,피벗!$EY:$EY,0),0),4),"")</f>
        <v>368541</v>
      </c>
      <c r="CP269" s="17" t="str">
        <f>IFERROR(INDEX(피벗!$EZ$5:$GE$5,1,MATCH($CQ269,INDEX(피벗!$EZ:$GE,MATCH($E269,피벗!$EY:$EY,0),0),0)),"")</f>
        <v>데이터플랫폼</v>
      </c>
      <c r="CQ269" s="23">
        <f>IFERROR(LARGE(INDEX(피벗!$EZ:$GE,MATCH(성장고객!$E269,피벗!$EY:$EY,0),0),5),"")</f>
        <v>360290</v>
      </c>
      <c r="CR269" s="23">
        <f>IFERROR(INDEX(피벗!$GF:$GF,MATCH($E269,피벗!$EY:$EY,0)),"")</f>
        <v>4085219</v>
      </c>
    </row>
    <row r="270" spans="1:96" x14ac:dyDescent="0.45">
      <c r="A270" s="20" t="s">
        <v>982</v>
      </c>
      <c r="B270" s="20" t="s">
        <v>701</v>
      </c>
      <c r="C270" s="20" t="s">
        <v>104</v>
      </c>
      <c r="D270" s="20" t="s">
        <v>792</v>
      </c>
      <c r="E270" s="20" t="s">
        <v>812</v>
      </c>
      <c r="F270" s="21" t="s">
        <v>813</v>
      </c>
      <c r="G270" s="21" t="s">
        <v>1</v>
      </c>
      <c r="H270" s="21" t="s">
        <v>0</v>
      </c>
      <c r="I270" s="22" t="s">
        <v>814</v>
      </c>
      <c r="J270" s="22" t="s">
        <v>815</v>
      </c>
      <c r="K270" s="20" t="s">
        <v>0</v>
      </c>
      <c r="L270" s="20" t="s">
        <v>1316</v>
      </c>
      <c r="M270" s="20" t="s">
        <v>1389</v>
      </c>
      <c r="N270" s="20" t="s">
        <v>1390</v>
      </c>
      <c r="O270" s="21" t="s">
        <v>1391</v>
      </c>
      <c r="P270" s="21">
        <v>3</v>
      </c>
      <c r="Q270" s="21" t="s">
        <v>1347</v>
      </c>
      <c r="R270" s="21" t="s">
        <v>1320</v>
      </c>
      <c r="S270" s="21" t="s">
        <v>1321</v>
      </c>
      <c r="T270" s="21" t="s">
        <v>1316</v>
      </c>
      <c r="U270" s="21" t="s">
        <v>1407</v>
      </c>
      <c r="V270" s="21" t="s">
        <v>1408</v>
      </c>
      <c r="W270" s="20" t="s">
        <v>2130</v>
      </c>
      <c r="X270" s="21" t="s">
        <v>2131</v>
      </c>
      <c r="Y270" s="21" t="s">
        <v>1411</v>
      </c>
      <c r="Z270" s="21" t="s">
        <v>2132</v>
      </c>
      <c r="AA270" s="20">
        <v>12</v>
      </c>
      <c r="AB270" s="20" t="s">
        <v>1328</v>
      </c>
      <c r="AC270" s="21" t="s">
        <v>2133</v>
      </c>
      <c r="AD270" s="20" t="s">
        <v>1311</v>
      </c>
      <c r="AE270" s="16" t="str" cm="1">
        <f t="array" ref="AE270">IF(AF270="","",INDEX(전산회선!$E$4:$E$1141,_xlfn.AGGREGATE(15,6,ROW(전산회선!$E$4:$E$1141)-ROW(전산회선!$E$4)+1/((전산회선!$B$4:$B$1141=$E270)*(전산회선!$F$4:$F$1141=AF270)),1)))</f>
        <v>홈일반전화</v>
      </c>
      <c r="AF270" s="16">
        <f>IFERROR(IF(_xlfn.MAXIFS(전산회선!$F$4:$F$1141,전산회선!$B$4:$B$1141,$E270)=0,"",_xlfn.MAXIFS(전산회선!$F$4:$F$1141,전산회선!$B$4:$B$1141,$E270)),"")</f>
        <v>2</v>
      </c>
      <c r="AG270" s="16" t="str" cm="1">
        <f t="array" ref="AG270">IF(AH270="","",INDEX(전산회선!$E$4:$E$1141,_xlfn.AGGREGATE(15,6,ROW(전산회선!$E$4:$E$1141)-ROW(전산회선!$E$4)+1/((전산회선!$B$4:$B$1141=$E270)*(전산회선!$F$4:$F$1141=AH270)),1)))</f>
        <v/>
      </c>
      <c r="AH270" s="16" t="str">
        <f>IFERROR(IF(_xlfn.MAXIFS(전산회선!$F$4:$F$1141,전산회선!$B$4:$B$1141,$E270,전산회선!$F$4:$F$1141,"&lt;"&amp;AF270)=0,"",_xlfn.MAXIFS(전산회선!$F$4:$F$1141,전산회선!$B$4:$B$1141,$E270,전산회선!$F$4:$F$1141,"&lt;"&amp;AF270)),"")</f>
        <v/>
      </c>
      <c r="AI270" s="16" t="str" cm="1">
        <f t="array" ref="AI270">IF(AJ270="","",INDEX(전산회선!$E$4:$E$1141,_xlfn.AGGREGATE(15,6,ROW(전산회선!$E$4:$E$1141)-ROW(전산회선!$E$4)+1/((전산회선!$B$4:$B$1141=$E270)*(전산회선!$F$4:$F$1141=AJ270)),1)))</f>
        <v/>
      </c>
      <c r="AJ270" s="16" t="str">
        <f>IFERROR(IF(_xlfn.MAXIFS(전산회선!$F$4:$F$1141,전산회선!$B$4:$B$1141,$E270,전산회선!$F$4:$F$1141,"&lt;"&amp;AH270)=0,"",_xlfn.MAXIFS(전산회선!$F$4:$F$1141,전산회선!$B$4:$B$1141,$E270,전산회선!$F$4:$F$1141,"&lt;"&amp;AH270)),"")</f>
        <v/>
      </c>
      <c r="AK270" s="16" t="str" cm="1">
        <f t="array" ref="AK270">IF(AL270="","",INDEX(전산회선!$E$4:$E$1141,_xlfn.AGGREGATE(15,6,ROW(전산회선!$E$4:$E$1141)-ROW(전산회선!$E$4)+1/((전산회선!$B$4:$B$1141=$E270)*(전산회선!$F$4:$F$1141=AL270)),1)))</f>
        <v/>
      </c>
      <c r="AL270" s="16" t="str">
        <f>IFERROR(IF(_xlfn.MAXIFS(전산회선!$F$4:$F$1141,전산회선!$B$4:$B$1141,$E270,전산회선!$F$4:$F$1141,"&lt;"&amp;AJ270)=0,"",_xlfn.MAXIFS(전산회선!$F$4:$F$1141,전산회선!$B$4:$B$1141,$E270,전산회선!$F$4:$F$1141,"&lt;"&amp;AJ270)),"")</f>
        <v/>
      </c>
      <c r="AM270" s="16" t="str" cm="1">
        <f t="array" ref="AM270">IF(AN270="","",INDEX(전산회선!$E$4:$E$1141,_xlfn.AGGREGATE(15,6,ROW(전산회선!$E$4:$E$1141)-ROW(전산회선!$E$4)+1/((전산회선!$B$4:$B$1141=$E270)*(전산회선!$F$4:$F$1141=AN270)),1)))</f>
        <v/>
      </c>
      <c r="AN270" s="16" t="str">
        <f>IFERROR(IF(_xlfn.MAXIFS(전산회선!$F$4:$F$1141,전산회선!$B$4:$B$1141,$E270,전산회선!$F$4:$F$1141,"&lt;"&amp;AL270)=0,"",_xlfn.MAXIFS(전산회선!$F$4:$F$1141,전산회선!$B$4:$B$1141,$E270,전산회선!$F$4:$F$1141,"&lt;"&amp;AL270)),"")</f>
        <v/>
      </c>
      <c r="AO270" s="23">
        <v>19894</v>
      </c>
      <c r="AP270" s="23">
        <v>21010</v>
      </c>
      <c r="AQ270" s="23">
        <v>20675</v>
      </c>
      <c r="AR270" s="23">
        <v>19306</v>
      </c>
      <c r="AS270" s="23">
        <v>20699</v>
      </c>
      <c r="AT270" s="23">
        <v>19388</v>
      </c>
      <c r="AU270" s="23">
        <v>19691</v>
      </c>
      <c r="AV270" s="23">
        <v>18615</v>
      </c>
      <c r="AW270" s="23">
        <v>18354</v>
      </c>
      <c r="AX270" s="23">
        <v>18222</v>
      </c>
      <c r="AY270" s="23">
        <v>15127</v>
      </c>
      <c r="AZ270" s="23">
        <v>14901</v>
      </c>
      <c r="BA270" s="23">
        <v>18823.5</v>
      </c>
      <c r="BB270" s="23">
        <f t="shared" si="28"/>
        <v>225882</v>
      </c>
      <c r="BC270" s="23">
        <v>0</v>
      </c>
      <c r="BD270" s="23">
        <v>0</v>
      </c>
      <c r="BE270" s="23">
        <v>0</v>
      </c>
      <c r="BF270" s="23">
        <v>0</v>
      </c>
      <c r="BG270" s="23">
        <v>0</v>
      </c>
      <c r="BH270" s="23">
        <v>0</v>
      </c>
      <c r="BI270" s="23">
        <v>0</v>
      </c>
      <c r="BJ270" s="23">
        <v>0</v>
      </c>
      <c r="BK270" s="23">
        <v>0</v>
      </c>
      <c r="BL270" s="23">
        <v>0</v>
      </c>
      <c r="BM270" s="23">
        <v>0</v>
      </c>
      <c r="BN270" s="23">
        <v>0</v>
      </c>
      <c r="BO270" s="23">
        <v>0</v>
      </c>
      <c r="BP270" s="23">
        <v>0</v>
      </c>
      <c r="BQ270" s="17" t="str">
        <f>IFERROR(INDEX(피벗!$BL$5:$CH$5,1,MATCH($BR270,INDEX(피벗!$BL:$CH,MATCH($E270,피벗!$BJ:$BJ,0),0),0)),"")</f>
        <v/>
      </c>
      <c r="BR270" s="23" t="str">
        <f>IFERROR(LARGE(INDEX(피벗!$BL:$CH,MATCH(성장고객!$E270,피벗!$BJ:$BJ,0),0),1),"")</f>
        <v/>
      </c>
      <c r="BS270" s="27" t="str">
        <f t="shared" si="29"/>
        <v/>
      </c>
      <c r="BT270" s="17" t="str">
        <f>IFERROR(INDEX(피벗!$BL$5:$CH$5,1,MATCH($BU270,INDEX(피벗!$BL:$CH,MATCH($E270,피벗!$BJ:$BJ,0),0),0)),"")</f>
        <v/>
      </c>
      <c r="BU270" s="23" t="str">
        <f>IFERROR(LARGE(INDEX(피벗!$BL:$CH,MATCH(성장고객!$E270,피벗!$BJ:$BJ,0),0),2),"")</f>
        <v/>
      </c>
      <c r="BV270" s="27" t="str">
        <f t="shared" si="30"/>
        <v/>
      </c>
      <c r="BW270" s="17" t="str">
        <f>IFERROR(INDEX(피벗!$BL$5:$CH$5,1,MATCH($BX270,INDEX(피벗!$BL:$CH,MATCH($E270,피벗!$BJ:$BJ,0),0),0)),"")</f>
        <v/>
      </c>
      <c r="BX270" s="23" t="str">
        <f>IFERROR(LARGE(INDEX(피벗!$BL:$CH,MATCH(성장고객!$E270,피벗!$BJ:$BJ,0),0),3),"")</f>
        <v/>
      </c>
      <c r="BY270" s="27" t="str">
        <f t="shared" si="31"/>
        <v/>
      </c>
      <c r="BZ270" s="17" t="str">
        <f>IFERROR(INDEX(피벗!$BL$5:$CH$5,1,MATCH($CA270,INDEX(피벗!$BL:$CH,MATCH($E270,피벗!$BJ:$BJ,0),0),0)),"")</f>
        <v/>
      </c>
      <c r="CA270" s="23" t="str">
        <f>IFERROR(LARGE(INDEX(피벗!$BL:$CH,MATCH(성장고객!$E270,피벗!$BJ:$BJ,0),0),4),"")</f>
        <v/>
      </c>
      <c r="CB270" s="27" t="str">
        <f t="shared" si="32"/>
        <v/>
      </c>
      <c r="CC270" s="17" t="str">
        <f>IFERROR(INDEX(피벗!$BL$5:$CH$5,1,MATCH($CD270,INDEX(피벗!$BL:$CH,MATCH($E270,피벗!$BJ:$BJ,0),0),0)),"")</f>
        <v/>
      </c>
      <c r="CD270" s="23" t="str">
        <f>IFERROR(LARGE(INDEX(피벗!$BL:$CH,MATCH(성장고객!$E270,피벗!$BJ:$BJ,0),0),5),"")</f>
        <v/>
      </c>
      <c r="CE270" s="27" t="str">
        <f t="shared" si="33"/>
        <v/>
      </c>
      <c r="CF270" s="23" t="str">
        <f>IFERROR(INDEX(피벗!$CI:$CI,MATCH($E270,피벗!$BJ:$BJ,0)),"")</f>
        <v/>
      </c>
      <c r="CG270" s="25" t="str">
        <f t="shared" si="34"/>
        <v/>
      </c>
      <c r="CH270" s="17" t="str">
        <f>IFERROR(INDEX(피벗!$EZ$5:$GE$5,1,MATCH($CI270,INDEX(피벗!$EZ:$GE,MATCH($E270,피벗!$EY:$EY,0),0),0)),"")</f>
        <v>홈일반전화</v>
      </c>
      <c r="CI270" s="23">
        <f>IFERROR(LARGE(INDEX(피벗!$EZ:$GE,MATCH(성장고객!$E270,피벗!$EY:$EY,0),0),1),"")</f>
        <v>152086</v>
      </c>
      <c r="CJ270" s="17" t="str">
        <f>IFERROR(INDEX(피벗!$EZ$5:$GE$5,1,MATCH($CK270,INDEX(피벗!$EZ:$GE,MATCH($E270,피벗!$EY:$EY,0),0),0)),"")</f>
        <v>기업메시징</v>
      </c>
      <c r="CK270" s="23">
        <f>IFERROR(LARGE(INDEX(피벗!$EZ:$GE,MATCH(성장고객!$E270,피벗!$EY:$EY,0),0),2),"")</f>
        <v>30080</v>
      </c>
      <c r="CL270" s="17" t="str">
        <f>IFERROR(INDEX(피벗!$EZ$5:$GE$5,1,MATCH($CM270,INDEX(피벗!$EZ:$GE,MATCH($E270,피벗!$EY:$EY,0),0),0)),"")</f>
        <v>홈지능망</v>
      </c>
      <c r="CM270" s="23">
        <f>IFERROR(LARGE(INDEX(피벗!$EZ:$GE,MATCH(성장고객!$E270,피벗!$EY:$EY,0),0),3),"")</f>
        <v>26400</v>
      </c>
      <c r="CN270" s="17" t="str">
        <f>IFERROR(INDEX(피벗!$EZ$5:$GE$5,1,MATCH($CO270,INDEX(피벗!$EZ:$GE,MATCH($E270,피벗!$EY:$EY,0),0),0)),"")</f>
        <v>GiGA인터넷</v>
      </c>
      <c r="CO270" s="23">
        <f>IFERROR(LARGE(INDEX(피벗!$EZ:$GE,MATCH(성장고객!$E270,피벗!$EY:$EY,0),0),4),"")</f>
        <v>17316</v>
      </c>
      <c r="CP270" s="17" t="str">
        <f>IFERROR(INDEX(피벗!$EZ$5:$GE$5,1,MATCH($CQ270,INDEX(피벗!$EZ:$GE,MATCH($E270,피벗!$EY:$EY,0),0),0)),"")</f>
        <v>AI기업지능망</v>
      </c>
      <c r="CQ270" s="23">
        <f>IFERROR(LARGE(INDEX(피벗!$EZ:$GE,MATCH(성장고객!$E270,피벗!$EY:$EY,0),0),5),"")</f>
        <v>0</v>
      </c>
      <c r="CR270" s="23">
        <f>IFERROR(INDEX(피벗!$GF:$GF,MATCH($E270,피벗!$EY:$EY,0)),"")</f>
        <v>225882</v>
      </c>
    </row>
    <row r="271" spans="1:96" x14ac:dyDescent="0.45">
      <c r="A271" s="20" t="s">
        <v>982</v>
      </c>
      <c r="B271" s="20" t="s">
        <v>26</v>
      </c>
      <c r="C271" s="20" t="s">
        <v>104</v>
      </c>
      <c r="D271" s="20" t="s">
        <v>1216</v>
      </c>
      <c r="E271" s="20" t="s">
        <v>574</v>
      </c>
      <c r="F271" s="21" t="s">
        <v>575</v>
      </c>
      <c r="G271" s="21" t="s">
        <v>257</v>
      </c>
      <c r="H271" s="21" t="s">
        <v>0</v>
      </c>
      <c r="I271" s="22" t="s">
        <v>576</v>
      </c>
      <c r="J271" s="22" t="s">
        <v>577</v>
      </c>
      <c r="K271" s="20" t="s">
        <v>0</v>
      </c>
      <c r="L271" s="20" t="s">
        <v>1316</v>
      </c>
      <c r="M271" s="20" t="s">
        <v>1755</v>
      </c>
      <c r="N271" s="20" t="s">
        <v>1336</v>
      </c>
      <c r="O271" s="21" t="s">
        <v>1550</v>
      </c>
      <c r="P271" s="21">
        <v>15</v>
      </c>
      <c r="Q271" s="21" t="s">
        <v>1392</v>
      </c>
      <c r="R271" s="21" t="s">
        <v>1320</v>
      </c>
      <c r="S271" s="21" t="s">
        <v>1321</v>
      </c>
      <c r="T271" s="21" t="s">
        <v>1316</v>
      </c>
      <c r="U271" s="21" t="s">
        <v>2336</v>
      </c>
      <c r="V271" s="21" t="s">
        <v>2535</v>
      </c>
      <c r="W271" s="20" t="s">
        <v>2536</v>
      </c>
      <c r="X271" s="21" t="s">
        <v>2537</v>
      </c>
      <c r="Y271" s="21" t="s">
        <v>2532</v>
      </c>
      <c r="Z271" s="21" t="s">
        <v>2538</v>
      </c>
      <c r="AA271" s="20">
        <v>10</v>
      </c>
      <c r="AB271" s="20" t="s">
        <v>1421</v>
      </c>
      <c r="AC271" s="21" t="s">
        <v>2539</v>
      </c>
      <c r="AD271" s="20" t="s">
        <v>1311</v>
      </c>
      <c r="AE271" s="16" t="str" cm="1">
        <f t="array" ref="AE271">IF(AF271="","",INDEX(전산회선!$E$4:$E$1141,_xlfn.AGGREGATE(15,6,ROW(전산회선!$E$4:$E$1141)-ROW(전산회선!$E$4)+1/((전산회선!$B$4:$B$1141=$E271)*(전산회선!$F$4:$F$1141=AF271)),1)))</f>
        <v>기업인터넷전화</v>
      </c>
      <c r="AF271" s="16">
        <f>IFERROR(IF(_xlfn.MAXIFS(전산회선!$F$4:$F$1141,전산회선!$B$4:$B$1141,$E271)=0,"",_xlfn.MAXIFS(전산회선!$F$4:$F$1141,전산회선!$B$4:$B$1141,$E271)),"")</f>
        <v>12</v>
      </c>
      <c r="AG271" s="16" t="str" cm="1">
        <f t="array" ref="AG271">IF(AH271="","",INDEX(전산회선!$E$4:$E$1141,_xlfn.AGGREGATE(15,6,ROW(전산회선!$E$4:$E$1141)-ROW(전산회선!$E$4)+1/((전산회선!$B$4:$B$1141=$E271)*(전산회선!$F$4:$F$1141=AH271)),1)))</f>
        <v>GiGA인터넷</v>
      </c>
      <c r="AH271" s="16">
        <f>IFERROR(IF(_xlfn.MAXIFS(전산회선!$F$4:$F$1141,전산회선!$B$4:$B$1141,$E271,전산회선!$F$4:$F$1141,"&lt;"&amp;AF271)=0,"",_xlfn.MAXIFS(전산회선!$F$4:$F$1141,전산회선!$B$4:$B$1141,$E271,전산회선!$F$4:$F$1141,"&lt;"&amp;AF271)),"")</f>
        <v>3</v>
      </c>
      <c r="AI271" s="16" t="str" cm="1">
        <f t="array" ref="AI271">IF(AJ271="","",INDEX(전산회선!$E$4:$E$1141,_xlfn.AGGREGATE(15,6,ROW(전산회선!$E$4:$E$1141)-ROW(전산회선!$E$4)+1/((전산회선!$B$4:$B$1141=$E271)*(전산회선!$F$4:$F$1141=AJ271)),1)))</f>
        <v>홈일반전화</v>
      </c>
      <c r="AJ271" s="16">
        <f>IFERROR(IF(_xlfn.MAXIFS(전산회선!$F$4:$F$1141,전산회선!$B$4:$B$1141,$E271,전산회선!$F$4:$F$1141,"&lt;"&amp;AH271)=0,"",_xlfn.MAXIFS(전산회선!$F$4:$F$1141,전산회선!$B$4:$B$1141,$E271,전산회선!$F$4:$F$1141,"&lt;"&amp;AH271)),"")</f>
        <v>2</v>
      </c>
      <c r="AK271" s="16" t="str" cm="1">
        <f t="array" ref="AK271">IF(AL271="","",INDEX(전산회선!$E$4:$E$1141,_xlfn.AGGREGATE(15,6,ROW(전산회선!$E$4:$E$1141)-ROW(전산회선!$E$4)+1/((전산회선!$B$4:$B$1141=$E271)*(전산회선!$F$4:$F$1141=AL271)),1)))</f>
        <v/>
      </c>
      <c r="AL271" s="16" t="str">
        <f>IFERROR(IF(_xlfn.MAXIFS(전산회선!$F$4:$F$1141,전산회선!$B$4:$B$1141,$E271,전산회선!$F$4:$F$1141,"&lt;"&amp;AJ271)=0,"",_xlfn.MAXIFS(전산회선!$F$4:$F$1141,전산회선!$B$4:$B$1141,$E271,전산회선!$F$4:$F$1141,"&lt;"&amp;AJ271)),"")</f>
        <v/>
      </c>
      <c r="AM271" s="16" t="str" cm="1">
        <f t="array" ref="AM271">IF(AN271="","",INDEX(전산회선!$E$4:$E$1141,_xlfn.AGGREGATE(15,6,ROW(전산회선!$E$4:$E$1141)-ROW(전산회선!$E$4)+1/((전산회선!$B$4:$B$1141=$E271)*(전산회선!$F$4:$F$1141=AN271)),1)))</f>
        <v/>
      </c>
      <c r="AN271" s="16" t="str">
        <f>IFERROR(IF(_xlfn.MAXIFS(전산회선!$F$4:$F$1141,전산회선!$B$4:$B$1141,$E271,전산회선!$F$4:$F$1141,"&lt;"&amp;AL271)=0,"",_xlfn.MAXIFS(전산회선!$F$4:$F$1141,전산회선!$B$4:$B$1141,$E271,전산회선!$F$4:$F$1141,"&lt;"&amp;AL271)),"")</f>
        <v/>
      </c>
      <c r="AO271" s="23">
        <v>159013</v>
      </c>
      <c r="AP271" s="23">
        <v>160781</v>
      </c>
      <c r="AQ271" s="23">
        <v>164789</v>
      </c>
      <c r="AR271" s="23">
        <v>163286</v>
      </c>
      <c r="AS271" s="23">
        <v>141957</v>
      </c>
      <c r="AT271" s="23">
        <v>132024</v>
      </c>
      <c r="AU271" s="23">
        <v>133079</v>
      </c>
      <c r="AV271" s="23">
        <v>131804</v>
      </c>
      <c r="AW271" s="23">
        <v>132323</v>
      </c>
      <c r="AX271" s="23">
        <v>143081</v>
      </c>
      <c r="AY271" s="23">
        <v>138308</v>
      </c>
      <c r="AZ271" s="23">
        <v>137286</v>
      </c>
      <c r="BA271" s="23">
        <v>144810.91666666666</v>
      </c>
      <c r="BB271" s="23">
        <f t="shared" si="28"/>
        <v>1737731</v>
      </c>
      <c r="BC271" s="23">
        <v>0</v>
      </c>
      <c r="BD271" s="23">
        <v>0</v>
      </c>
      <c r="BE271" s="23">
        <v>0</v>
      </c>
      <c r="BF271" s="23">
        <v>0</v>
      </c>
      <c r="BG271" s="23">
        <v>0</v>
      </c>
      <c r="BH271" s="23">
        <v>0</v>
      </c>
      <c r="BI271" s="23">
        <v>0</v>
      </c>
      <c r="BJ271" s="23">
        <v>0</v>
      </c>
      <c r="BK271" s="23">
        <v>0</v>
      </c>
      <c r="BL271" s="23">
        <v>0</v>
      </c>
      <c r="BM271" s="23">
        <v>0</v>
      </c>
      <c r="BN271" s="23">
        <v>0</v>
      </c>
      <c r="BO271" s="23">
        <v>0</v>
      </c>
      <c r="BP271" s="23">
        <v>0</v>
      </c>
      <c r="BQ271" s="17" t="str">
        <f>IFERROR(INDEX(피벗!$BL$5:$CH$5,1,MATCH($BR271,INDEX(피벗!$BL:$CH,MATCH($E271,피벗!$BJ:$BJ,0),0),0)),"")</f>
        <v/>
      </c>
      <c r="BR271" s="23" t="str">
        <f>IFERROR(LARGE(INDEX(피벗!$BL:$CH,MATCH(성장고객!$E271,피벗!$BJ:$BJ,0),0),1),"")</f>
        <v/>
      </c>
      <c r="BS271" s="27" t="str">
        <f t="shared" si="29"/>
        <v/>
      </c>
      <c r="BT271" s="17" t="str">
        <f>IFERROR(INDEX(피벗!$BL$5:$CH$5,1,MATCH($BU271,INDEX(피벗!$BL:$CH,MATCH($E271,피벗!$BJ:$BJ,0),0),0)),"")</f>
        <v/>
      </c>
      <c r="BU271" s="23" t="str">
        <f>IFERROR(LARGE(INDEX(피벗!$BL:$CH,MATCH(성장고객!$E271,피벗!$BJ:$BJ,0),0),2),"")</f>
        <v/>
      </c>
      <c r="BV271" s="27" t="str">
        <f t="shared" si="30"/>
        <v/>
      </c>
      <c r="BW271" s="17" t="str">
        <f>IFERROR(INDEX(피벗!$BL$5:$CH$5,1,MATCH($BX271,INDEX(피벗!$BL:$CH,MATCH($E271,피벗!$BJ:$BJ,0),0),0)),"")</f>
        <v/>
      </c>
      <c r="BX271" s="23" t="str">
        <f>IFERROR(LARGE(INDEX(피벗!$BL:$CH,MATCH(성장고객!$E271,피벗!$BJ:$BJ,0),0),3),"")</f>
        <v/>
      </c>
      <c r="BY271" s="27" t="str">
        <f t="shared" si="31"/>
        <v/>
      </c>
      <c r="BZ271" s="17" t="str">
        <f>IFERROR(INDEX(피벗!$BL$5:$CH$5,1,MATCH($CA271,INDEX(피벗!$BL:$CH,MATCH($E271,피벗!$BJ:$BJ,0),0),0)),"")</f>
        <v/>
      </c>
      <c r="CA271" s="23" t="str">
        <f>IFERROR(LARGE(INDEX(피벗!$BL:$CH,MATCH(성장고객!$E271,피벗!$BJ:$BJ,0),0),4),"")</f>
        <v/>
      </c>
      <c r="CB271" s="27" t="str">
        <f t="shared" si="32"/>
        <v/>
      </c>
      <c r="CC271" s="17" t="str">
        <f>IFERROR(INDEX(피벗!$BL$5:$CH$5,1,MATCH($CD271,INDEX(피벗!$BL:$CH,MATCH($E271,피벗!$BJ:$BJ,0),0),0)),"")</f>
        <v/>
      </c>
      <c r="CD271" s="23" t="str">
        <f>IFERROR(LARGE(INDEX(피벗!$BL:$CH,MATCH(성장고객!$E271,피벗!$BJ:$BJ,0),0),5),"")</f>
        <v/>
      </c>
      <c r="CE271" s="27" t="str">
        <f t="shared" si="33"/>
        <v/>
      </c>
      <c r="CF271" s="23" t="str">
        <f>IFERROR(INDEX(피벗!$CI:$CI,MATCH($E271,피벗!$BJ:$BJ,0)),"")</f>
        <v/>
      </c>
      <c r="CG271" s="25" t="str">
        <f t="shared" si="34"/>
        <v/>
      </c>
      <c r="CH271" s="17" t="str">
        <f>IFERROR(INDEX(피벗!$EZ$5:$GE$5,1,MATCH($CI271,INDEX(피벗!$EZ:$GE,MATCH($E271,피벗!$EY:$EY,0),0),0)),"")</f>
        <v>GiGA인터넷</v>
      </c>
      <c r="CI271" s="23">
        <f>IFERROR(LARGE(INDEX(피벗!$EZ:$GE,MATCH(성장고객!$E271,피벗!$EY:$EY,0),0),1),"")</f>
        <v>1101580</v>
      </c>
      <c r="CJ271" s="17" t="str">
        <f>IFERROR(INDEX(피벗!$EZ$5:$GE$5,1,MATCH($CK271,INDEX(피벗!$EZ:$GE,MATCH($E271,피벗!$EY:$EY,0),0),0)),"")</f>
        <v>기업인터넷전화</v>
      </c>
      <c r="CK271" s="23">
        <f>IFERROR(LARGE(INDEX(피벗!$EZ:$GE,MATCH(성장고객!$E271,피벗!$EY:$EY,0),0),2),"")</f>
        <v>367843</v>
      </c>
      <c r="CL271" s="17" t="str">
        <f>IFERROR(INDEX(피벗!$EZ$5:$GE$5,1,MATCH($CM271,INDEX(피벗!$EZ:$GE,MATCH($E271,피벗!$EY:$EY,0),0),0)),"")</f>
        <v>홈일반전화</v>
      </c>
      <c r="CM271" s="23">
        <f>IFERROR(LARGE(INDEX(피벗!$EZ:$GE,MATCH(성장고객!$E271,피벗!$EY:$EY,0),0),3),"")</f>
        <v>157656</v>
      </c>
      <c r="CN271" s="17" t="str">
        <f>IFERROR(INDEX(피벗!$EZ$5:$GE$5,1,MATCH($CO271,INDEX(피벗!$EZ:$GE,MATCH($E271,피벗!$EY:$EY,0),0),0)),"")</f>
        <v>홈지능망</v>
      </c>
      <c r="CO271" s="23">
        <f>IFERROR(LARGE(INDEX(피벗!$EZ:$GE,MATCH(성장고객!$E271,피벗!$EY:$EY,0),0),4),"")</f>
        <v>48000</v>
      </c>
      <c r="CP271" s="17" t="str">
        <f>IFERROR(INDEX(피벗!$EZ$5:$GE$5,1,MATCH($CQ271,INDEX(피벗!$EZ:$GE,MATCH($E271,피벗!$EY:$EY,0),0),0)),"")</f>
        <v>기업메시징</v>
      </c>
      <c r="CQ271" s="23">
        <f>IFERROR(LARGE(INDEX(피벗!$EZ:$GE,MATCH(성장고객!$E271,피벗!$EY:$EY,0),0),5),"")</f>
        <v>46500</v>
      </c>
      <c r="CR271" s="23">
        <f>IFERROR(INDEX(피벗!$GF:$GF,MATCH($E271,피벗!$EY:$EY,0)),"")</f>
        <v>1737731</v>
      </c>
    </row>
    <row r="272" spans="1:96" x14ac:dyDescent="0.45">
      <c r="A272" s="20" t="s">
        <v>982</v>
      </c>
      <c r="B272" s="20" t="s">
        <v>26</v>
      </c>
      <c r="C272" s="20" t="s">
        <v>104</v>
      </c>
      <c r="D272" s="20" t="s">
        <v>1216</v>
      </c>
      <c r="E272" s="20" t="s">
        <v>578</v>
      </c>
      <c r="F272" s="21" t="s">
        <v>579</v>
      </c>
      <c r="G272" s="21" t="s">
        <v>257</v>
      </c>
      <c r="H272" s="21" t="s">
        <v>0</v>
      </c>
      <c r="I272" s="22" t="s">
        <v>580</v>
      </c>
      <c r="J272" s="22" t="s">
        <v>581</v>
      </c>
      <c r="K272" s="20" t="s">
        <v>25</v>
      </c>
      <c r="L272" s="20" t="s">
        <v>1316</v>
      </c>
      <c r="M272" s="20" t="s">
        <v>1311</v>
      </c>
      <c r="N272" s="20" t="s">
        <v>1317</v>
      </c>
      <c r="O272" s="21" t="s">
        <v>2528</v>
      </c>
      <c r="P272" s="21">
        <v>24</v>
      </c>
      <c r="Q272" s="21" t="s">
        <v>1392</v>
      </c>
      <c r="R272" s="21" t="s">
        <v>1320</v>
      </c>
      <c r="S272" s="21" t="s">
        <v>1690</v>
      </c>
      <c r="T272" s="21" t="s">
        <v>1316</v>
      </c>
      <c r="U272" s="21" t="s">
        <v>2336</v>
      </c>
      <c r="V272" s="21" t="s">
        <v>2529</v>
      </c>
      <c r="W272" s="20" t="s">
        <v>2530</v>
      </c>
      <c r="X272" s="21" t="s">
        <v>2531</v>
      </c>
      <c r="Y272" s="21" t="s">
        <v>2532</v>
      </c>
      <c r="Z272" s="21" t="s">
        <v>2533</v>
      </c>
      <c r="AA272" s="20">
        <v>12</v>
      </c>
      <c r="AB272" s="20" t="s">
        <v>1903</v>
      </c>
      <c r="AC272" s="21" t="s">
        <v>2534</v>
      </c>
      <c r="AD272" s="20" t="s">
        <v>1311</v>
      </c>
      <c r="AE272" s="16" t="str" cm="1">
        <f t="array" ref="AE272">IF(AF272="","",INDEX(전산회선!$E$4:$E$1141,_xlfn.AGGREGATE(15,6,ROW(전산회선!$E$4:$E$1141)-ROW(전산회선!$E$4)+1/((전산회선!$B$4:$B$1141=$E272)*(전산회선!$F$4:$F$1141=AF272)),1)))</f>
        <v>기업인터넷전화</v>
      </c>
      <c r="AF272" s="16">
        <f>IFERROR(IF(_xlfn.MAXIFS(전산회선!$F$4:$F$1141,전산회선!$B$4:$B$1141,$E272)=0,"",_xlfn.MAXIFS(전산회선!$F$4:$F$1141,전산회선!$B$4:$B$1141,$E272)),"")</f>
        <v>14</v>
      </c>
      <c r="AG272" s="16" t="str" cm="1">
        <f t="array" ref="AG272">IF(AH272="","",INDEX(전산회선!$E$4:$E$1141,_xlfn.AGGREGATE(15,6,ROW(전산회선!$E$4:$E$1141)-ROW(전산회선!$E$4)+1/((전산회선!$B$4:$B$1141=$E272)*(전산회선!$F$4:$F$1141=AH272)),1)))</f>
        <v>홈일반전화</v>
      </c>
      <c r="AH272" s="16">
        <f>IFERROR(IF(_xlfn.MAXIFS(전산회선!$F$4:$F$1141,전산회선!$B$4:$B$1141,$E272,전산회선!$F$4:$F$1141,"&lt;"&amp;AF272)=0,"",_xlfn.MAXIFS(전산회선!$F$4:$F$1141,전산회선!$B$4:$B$1141,$E272,전산회선!$F$4:$F$1141,"&lt;"&amp;AF272)),"")</f>
        <v>3</v>
      </c>
      <c r="AI272" s="16" t="str" cm="1">
        <f t="array" ref="AI272">IF(AJ272="","",INDEX(전산회선!$E$4:$E$1141,_xlfn.AGGREGATE(15,6,ROW(전산회선!$E$4:$E$1141)-ROW(전산회선!$E$4)+1/((전산회선!$B$4:$B$1141=$E272)*(전산회선!$F$4:$F$1141=AJ272)),1)))</f>
        <v>홈인터넷전화</v>
      </c>
      <c r="AJ272" s="16">
        <f>IFERROR(IF(_xlfn.MAXIFS(전산회선!$F$4:$F$1141,전산회선!$B$4:$B$1141,$E272,전산회선!$F$4:$F$1141,"&lt;"&amp;AH272)=0,"",_xlfn.MAXIFS(전산회선!$F$4:$F$1141,전산회선!$B$4:$B$1141,$E272,전산회선!$F$4:$F$1141,"&lt;"&amp;AH272)),"")</f>
        <v>1</v>
      </c>
      <c r="AK272" s="16" t="str" cm="1">
        <f t="array" ref="AK272">IF(AL272="","",INDEX(전산회선!$E$4:$E$1141,_xlfn.AGGREGATE(15,6,ROW(전산회선!$E$4:$E$1141)-ROW(전산회선!$E$4)+1/((전산회선!$B$4:$B$1141=$E272)*(전산회선!$F$4:$F$1141=AL272)),1)))</f>
        <v/>
      </c>
      <c r="AL272" s="16" t="str">
        <f>IFERROR(IF(_xlfn.MAXIFS(전산회선!$F$4:$F$1141,전산회선!$B$4:$B$1141,$E272,전산회선!$F$4:$F$1141,"&lt;"&amp;AJ272)=0,"",_xlfn.MAXIFS(전산회선!$F$4:$F$1141,전산회선!$B$4:$B$1141,$E272,전산회선!$F$4:$F$1141,"&lt;"&amp;AJ272)),"")</f>
        <v/>
      </c>
      <c r="AM272" s="16" t="str" cm="1">
        <f t="array" ref="AM272">IF(AN272="","",INDEX(전산회선!$E$4:$E$1141,_xlfn.AGGREGATE(15,6,ROW(전산회선!$E$4:$E$1141)-ROW(전산회선!$E$4)+1/((전산회선!$B$4:$B$1141=$E272)*(전산회선!$F$4:$F$1141=AN272)),1)))</f>
        <v/>
      </c>
      <c r="AN272" s="16" t="str">
        <f>IFERROR(IF(_xlfn.MAXIFS(전산회선!$F$4:$F$1141,전산회선!$B$4:$B$1141,$E272,전산회선!$F$4:$F$1141,"&lt;"&amp;AL272)=0,"",_xlfn.MAXIFS(전산회선!$F$4:$F$1141,전산회선!$B$4:$B$1141,$E272,전산회선!$F$4:$F$1141,"&lt;"&amp;AL272)),"")</f>
        <v/>
      </c>
      <c r="AO272" s="23">
        <v>179963</v>
      </c>
      <c r="AP272" s="23">
        <v>180419</v>
      </c>
      <c r="AQ272" s="23">
        <v>180453</v>
      </c>
      <c r="AR272" s="23">
        <v>183330</v>
      </c>
      <c r="AS272" s="23">
        <v>183208.682</v>
      </c>
      <c r="AT272" s="23">
        <v>182171</v>
      </c>
      <c r="AU272" s="23">
        <v>184113</v>
      </c>
      <c r="AV272" s="23">
        <v>166072</v>
      </c>
      <c r="AW272" s="23">
        <v>167409</v>
      </c>
      <c r="AX272" s="23">
        <v>164020</v>
      </c>
      <c r="AY272" s="23">
        <v>163962</v>
      </c>
      <c r="AZ272" s="23">
        <v>163887</v>
      </c>
      <c r="BA272" s="23">
        <v>174917.30683333334</v>
      </c>
      <c r="BB272" s="23">
        <f t="shared" si="28"/>
        <v>2099007.682</v>
      </c>
      <c r="BC272" s="23">
        <v>0</v>
      </c>
      <c r="BD272" s="23">
        <v>0</v>
      </c>
      <c r="BE272" s="23">
        <v>0</v>
      </c>
      <c r="BF272" s="23">
        <v>0</v>
      </c>
      <c r="BG272" s="23">
        <v>0</v>
      </c>
      <c r="BH272" s="23">
        <v>0</v>
      </c>
      <c r="BI272" s="23">
        <v>0</v>
      </c>
      <c r="BJ272" s="23">
        <v>0</v>
      </c>
      <c r="BK272" s="23">
        <v>0</v>
      </c>
      <c r="BL272" s="23">
        <v>0</v>
      </c>
      <c r="BM272" s="23">
        <v>0</v>
      </c>
      <c r="BN272" s="23">
        <v>0</v>
      </c>
      <c r="BO272" s="23">
        <v>0</v>
      </c>
      <c r="BP272" s="23">
        <v>0</v>
      </c>
      <c r="BQ272" s="17" t="str">
        <f>IFERROR(INDEX(피벗!$BL$5:$CH$5,1,MATCH($BR272,INDEX(피벗!$BL:$CH,MATCH($E272,피벗!$BJ:$BJ,0),0),0)),"")</f>
        <v/>
      </c>
      <c r="BR272" s="23" t="str">
        <f>IFERROR(LARGE(INDEX(피벗!$BL:$CH,MATCH(성장고객!$E272,피벗!$BJ:$BJ,0),0),1),"")</f>
        <v/>
      </c>
      <c r="BS272" s="27" t="str">
        <f t="shared" si="29"/>
        <v/>
      </c>
      <c r="BT272" s="17" t="str">
        <f>IFERROR(INDEX(피벗!$BL$5:$CH$5,1,MATCH($BU272,INDEX(피벗!$BL:$CH,MATCH($E272,피벗!$BJ:$BJ,0),0),0)),"")</f>
        <v/>
      </c>
      <c r="BU272" s="23" t="str">
        <f>IFERROR(LARGE(INDEX(피벗!$BL:$CH,MATCH(성장고객!$E272,피벗!$BJ:$BJ,0),0),2),"")</f>
        <v/>
      </c>
      <c r="BV272" s="27" t="str">
        <f t="shared" si="30"/>
        <v/>
      </c>
      <c r="BW272" s="17" t="str">
        <f>IFERROR(INDEX(피벗!$BL$5:$CH$5,1,MATCH($BX272,INDEX(피벗!$BL:$CH,MATCH($E272,피벗!$BJ:$BJ,0),0),0)),"")</f>
        <v/>
      </c>
      <c r="BX272" s="23" t="str">
        <f>IFERROR(LARGE(INDEX(피벗!$BL:$CH,MATCH(성장고객!$E272,피벗!$BJ:$BJ,0),0),3),"")</f>
        <v/>
      </c>
      <c r="BY272" s="27" t="str">
        <f t="shared" si="31"/>
        <v/>
      </c>
      <c r="BZ272" s="17" t="str">
        <f>IFERROR(INDEX(피벗!$BL$5:$CH$5,1,MATCH($CA272,INDEX(피벗!$BL:$CH,MATCH($E272,피벗!$BJ:$BJ,0),0),0)),"")</f>
        <v/>
      </c>
      <c r="CA272" s="23" t="str">
        <f>IFERROR(LARGE(INDEX(피벗!$BL:$CH,MATCH(성장고객!$E272,피벗!$BJ:$BJ,0),0),4),"")</f>
        <v/>
      </c>
      <c r="CB272" s="27" t="str">
        <f t="shared" si="32"/>
        <v/>
      </c>
      <c r="CC272" s="17" t="str">
        <f>IFERROR(INDEX(피벗!$BL$5:$CH$5,1,MATCH($CD272,INDEX(피벗!$BL:$CH,MATCH($E272,피벗!$BJ:$BJ,0),0),0)),"")</f>
        <v/>
      </c>
      <c r="CD272" s="23" t="str">
        <f>IFERROR(LARGE(INDEX(피벗!$BL:$CH,MATCH(성장고객!$E272,피벗!$BJ:$BJ,0),0),5),"")</f>
        <v/>
      </c>
      <c r="CE272" s="27" t="str">
        <f t="shared" si="33"/>
        <v/>
      </c>
      <c r="CF272" s="23" t="str">
        <f>IFERROR(INDEX(피벗!$CI:$CI,MATCH($E272,피벗!$BJ:$BJ,0)),"")</f>
        <v/>
      </c>
      <c r="CG272" s="25" t="str">
        <f t="shared" si="34"/>
        <v/>
      </c>
      <c r="CH272" s="17" t="str">
        <f>IFERROR(INDEX(피벗!$EZ$5:$GE$5,1,MATCH($CI272,INDEX(피벗!$EZ:$GE,MATCH($E272,피벗!$EY:$EY,0),0),0)),"")</f>
        <v>GiGA인터넷</v>
      </c>
      <c r="CI272" s="23">
        <f>IFERROR(LARGE(INDEX(피벗!$EZ:$GE,MATCH(성장고객!$E272,피벗!$EY:$EY,0),0),1),"")</f>
        <v>885677.68200000003</v>
      </c>
      <c r="CJ272" s="17" t="str">
        <f>IFERROR(INDEX(피벗!$EZ$5:$GE$5,1,MATCH($CK272,INDEX(피벗!$EZ:$GE,MATCH($E272,피벗!$EY:$EY,0),0),0)),"")</f>
        <v>기업인터넷전화</v>
      </c>
      <c r="CK272" s="23">
        <f>IFERROR(LARGE(INDEX(피벗!$EZ:$GE,MATCH(성장고객!$E272,피벗!$EY:$EY,0),0),2),"")</f>
        <v>362021</v>
      </c>
      <c r="CL272" s="17" t="str">
        <f>IFERROR(INDEX(피벗!$EZ$5:$GE$5,1,MATCH($CM272,INDEX(피벗!$EZ:$GE,MATCH($E272,피벗!$EY:$EY,0),0),0)),"")</f>
        <v>홈지능망</v>
      </c>
      <c r="CM272" s="23">
        <f>IFERROR(LARGE(INDEX(피벗!$EZ:$GE,MATCH(성장고객!$E272,피벗!$EY:$EY,0),0),3),"")</f>
        <v>299269</v>
      </c>
      <c r="CN272" s="17" t="str">
        <f>IFERROR(INDEX(피벗!$EZ$5:$GE$5,1,MATCH($CO272,INDEX(피벗!$EZ:$GE,MATCH($E272,피벗!$EY:$EY,0),0),0)),"")</f>
        <v>홈일반전화</v>
      </c>
      <c r="CO272" s="23">
        <f>IFERROR(LARGE(INDEX(피벗!$EZ:$GE,MATCH(성장고객!$E272,피벗!$EY:$EY,0),0),4),"")</f>
        <v>246290</v>
      </c>
      <c r="CP272" s="17" t="str">
        <f>IFERROR(INDEX(피벗!$EZ$5:$GE$5,1,MATCH($CQ272,INDEX(피벗!$EZ:$GE,MATCH($E272,피벗!$EY:$EY,0),0),0)),"")</f>
        <v>MeGA인터넷</v>
      </c>
      <c r="CQ272" s="23">
        <f>IFERROR(LARGE(INDEX(피벗!$EZ:$GE,MATCH(성장고객!$E272,피벗!$EY:$EY,0),0),5),"")</f>
        <v>240000</v>
      </c>
      <c r="CR272" s="23">
        <f>IFERROR(INDEX(피벗!$GF:$GF,MATCH($E272,피벗!$EY:$EY,0)),"")</f>
        <v>2099007.682</v>
      </c>
    </row>
    <row r="273" spans="1:96" x14ac:dyDescent="0.45">
      <c r="A273" s="20" t="s">
        <v>982</v>
      </c>
      <c r="B273" s="20" t="s">
        <v>26</v>
      </c>
      <c r="C273" s="20" t="s">
        <v>30</v>
      </c>
      <c r="D273" s="20" t="s">
        <v>1254</v>
      </c>
      <c r="E273" s="20" t="s">
        <v>1282</v>
      </c>
      <c r="F273" s="21" t="s">
        <v>1283</v>
      </c>
      <c r="G273" s="21" t="s">
        <v>1</v>
      </c>
      <c r="H273" s="21" t="s">
        <v>0</v>
      </c>
      <c r="I273" s="22" t="s">
        <v>962</v>
      </c>
      <c r="J273" s="22" t="s">
        <v>963</v>
      </c>
      <c r="K273" s="20" t="s">
        <v>9</v>
      </c>
      <c r="L273" s="20" t="s">
        <v>9</v>
      </c>
      <c r="M273" s="20" t="s">
        <v>9</v>
      </c>
      <c r="N273" s="20" t="s">
        <v>9</v>
      </c>
      <c r="O273" s="21" t="s">
        <v>9</v>
      </c>
      <c r="P273" s="21" t="s">
        <v>9</v>
      </c>
      <c r="Q273" s="21" t="s">
        <v>9</v>
      </c>
      <c r="R273" s="21" t="s">
        <v>9</v>
      </c>
      <c r="S273" s="21" t="s">
        <v>9</v>
      </c>
      <c r="T273" s="21" t="s">
        <v>9</v>
      </c>
      <c r="U273" s="21" t="s">
        <v>9</v>
      </c>
      <c r="V273" s="21" t="s">
        <v>9</v>
      </c>
      <c r="W273" s="20" t="s">
        <v>9</v>
      </c>
      <c r="X273" s="21" t="s">
        <v>9</v>
      </c>
      <c r="Y273" s="21" t="s">
        <v>9</v>
      </c>
      <c r="Z273" s="21" t="s">
        <v>9</v>
      </c>
      <c r="AA273" s="20" t="s">
        <v>9</v>
      </c>
      <c r="AB273" s="20" t="s">
        <v>9</v>
      </c>
      <c r="AC273" s="21" t="s">
        <v>9</v>
      </c>
      <c r="AD273" s="20" t="s">
        <v>9</v>
      </c>
      <c r="AE273" s="16" t="str" cm="1">
        <f t="array" ref="AE273">IF(AF273="","",INDEX(전산회선!$E$4:$E$1141,_xlfn.AGGREGATE(15,6,ROW(전산회선!$E$4:$E$1141)-ROW(전산회선!$E$4)+1/((전산회선!$B$4:$B$1141=$E273)*(전산회선!$F$4:$F$1141=AF273)),1)))</f>
        <v>기업인터넷전화</v>
      </c>
      <c r="AF273" s="16">
        <f>IFERROR(IF(_xlfn.MAXIFS(전산회선!$F$4:$F$1141,전산회선!$B$4:$B$1141,$E273)=0,"",_xlfn.MAXIFS(전산회선!$F$4:$F$1141,전산회선!$B$4:$B$1141,$E273)),"")</f>
        <v>32</v>
      </c>
      <c r="AG273" s="16" t="str" cm="1">
        <f t="array" ref="AG273">IF(AH273="","",INDEX(전산회선!$E$4:$E$1141,_xlfn.AGGREGATE(15,6,ROW(전산회선!$E$4:$E$1141)-ROW(전산회선!$E$4)+1/((전산회선!$B$4:$B$1141=$E273)*(전산회선!$F$4:$F$1141=AH273)),1)))</f>
        <v>GTV Biz</v>
      </c>
      <c r="AH273" s="16">
        <f>IFERROR(IF(_xlfn.MAXIFS(전산회선!$F$4:$F$1141,전산회선!$B$4:$B$1141,$E273,전산회선!$F$4:$F$1141,"&lt;"&amp;AF273)=0,"",_xlfn.MAXIFS(전산회선!$F$4:$F$1141,전산회선!$B$4:$B$1141,$E273,전산회선!$F$4:$F$1141,"&lt;"&amp;AF273)),"")</f>
        <v>6</v>
      </c>
      <c r="AI273" s="16" t="str" cm="1">
        <f t="array" ref="AI273">IF(AJ273="","",INDEX(전산회선!$E$4:$E$1141,_xlfn.AGGREGATE(15,6,ROW(전산회선!$E$4:$E$1141)-ROW(전산회선!$E$4)+1/((전산회선!$B$4:$B$1141=$E273)*(전산회선!$F$4:$F$1141=AJ273)),1)))</f>
        <v>MeGA인터넷</v>
      </c>
      <c r="AJ273" s="16">
        <f>IFERROR(IF(_xlfn.MAXIFS(전산회선!$F$4:$F$1141,전산회선!$B$4:$B$1141,$E273,전산회선!$F$4:$F$1141,"&lt;"&amp;AH273)=0,"",_xlfn.MAXIFS(전산회선!$F$4:$F$1141,전산회선!$B$4:$B$1141,$E273,전산회선!$F$4:$F$1141,"&lt;"&amp;AH273)),"")</f>
        <v>5</v>
      </c>
      <c r="AK273" s="16" t="str" cm="1">
        <f t="array" ref="AK273">IF(AL273="","",INDEX(전산회선!$E$4:$E$1141,_xlfn.AGGREGATE(15,6,ROW(전산회선!$E$4:$E$1141)-ROW(전산회선!$E$4)+1/((전산회선!$B$4:$B$1141=$E273)*(전산회선!$F$4:$F$1141=AL273)),1)))</f>
        <v>홈일반전화</v>
      </c>
      <c r="AL273" s="16">
        <f>IFERROR(IF(_xlfn.MAXIFS(전산회선!$F$4:$F$1141,전산회선!$B$4:$B$1141,$E273,전산회선!$F$4:$F$1141,"&lt;"&amp;AJ273)=0,"",_xlfn.MAXIFS(전산회선!$F$4:$F$1141,전산회선!$B$4:$B$1141,$E273,전산회선!$F$4:$F$1141,"&lt;"&amp;AJ273)),"")</f>
        <v>2</v>
      </c>
      <c r="AM273" s="16" t="str" cm="1">
        <f t="array" ref="AM273">IF(AN273="","",INDEX(전산회선!$E$4:$E$1141,_xlfn.AGGREGATE(15,6,ROW(전산회선!$E$4:$E$1141)-ROW(전산회선!$E$4)+1/((전산회선!$B$4:$B$1141=$E273)*(전산회선!$F$4:$F$1141=AN273)),1)))</f>
        <v>5G</v>
      </c>
      <c r="AN273" s="16">
        <f>IFERROR(IF(_xlfn.MAXIFS(전산회선!$F$4:$F$1141,전산회선!$B$4:$B$1141,$E273,전산회선!$F$4:$F$1141,"&lt;"&amp;AL273)=0,"",_xlfn.MAXIFS(전산회선!$F$4:$F$1141,전산회선!$B$4:$B$1141,$E273,전산회선!$F$4:$F$1141,"&lt;"&amp;AL273)),"")</f>
        <v>1</v>
      </c>
      <c r="AO273" s="23">
        <v>421486.07</v>
      </c>
      <c r="AP273" s="23">
        <v>416877.07</v>
      </c>
      <c r="AQ273" s="23">
        <v>416831.07</v>
      </c>
      <c r="AR273" s="23">
        <v>416302.07</v>
      </c>
      <c r="AS273" s="23">
        <v>416553.092</v>
      </c>
      <c r="AT273" s="23">
        <v>416271.17700000003</v>
      </c>
      <c r="AU273" s="23">
        <v>417193.44500000001</v>
      </c>
      <c r="AV273" s="23">
        <v>417298.44500000001</v>
      </c>
      <c r="AW273" s="23">
        <v>416833.44500000001</v>
      </c>
      <c r="AX273" s="23">
        <v>416719.44500000001</v>
      </c>
      <c r="AY273" s="23">
        <v>412022.44500000001</v>
      </c>
      <c r="AZ273" s="23">
        <v>411722.44500000001</v>
      </c>
      <c r="BA273" s="23">
        <v>416342.51824999996</v>
      </c>
      <c r="BB273" s="23">
        <f t="shared" si="28"/>
        <v>4996110.2189999996</v>
      </c>
      <c r="BC273" s="23">
        <v>0</v>
      </c>
      <c r="BD273" s="23">
        <v>0</v>
      </c>
      <c r="BE273" s="23">
        <v>0</v>
      </c>
      <c r="BF273" s="23">
        <v>0</v>
      </c>
      <c r="BG273" s="23">
        <v>0</v>
      </c>
      <c r="BH273" s="23">
        <v>0</v>
      </c>
      <c r="BI273" s="23">
        <v>0</v>
      </c>
      <c r="BJ273" s="23">
        <v>0</v>
      </c>
      <c r="BK273" s="23">
        <v>0</v>
      </c>
      <c r="BL273" s="23">
        <v>0</v>
      </c>
      <c r="BM273" s="23">
        <v>0</v>
      </c>
      <c r="BN273" s="23">
        <v>0</v>
      </c>
      <c r="BO273" s="23">
        <v>0</v>
      </c>
      <c r="BP273" s="23">
        <v>0</v>
      </c>
      <c r="BQ273" s="17" t="str">
        <f>IFERROR(INDEX(피벗!$BL$5:$CH$5,1,MATCH($BR273,INDEX(피벗!$BL:$CH,MATCH($E273,피벗!$BJ:$BJ,0),0),0)),"")</f>
        <v/>
      </c>
      <c r="BR273" s="23" t="str">
        <f>IFERROR(LARGE(INDEX(피벗!$BL:$CH,MATCH(성장고객!$E273,피벗!$BJ:$BJ,0),0),1),"")</f>
        <v/>
      </c>
      <c r="BS273" s="27" t="str">
        <f t="shared" si="29"/>
        <v/>
      </c>
      <c r="BT273" s="17" t="str">
        <f>IFERROR(INDEX(피벗!$BL$5:$CH$5,1,MATCH($BU273,INDEX(피벗!$BL:$CH,MATCH($E273,피벗!$BJ:$BJ,0),0),0)),"")</f>
        <v/>
      </c>
      <c r="BU273" s="23" t="str">
        <f>IFERROR(LARGE(INDEX(피벗!$BL:$CH,MATCH(성장고객!$E273,피벗!$BJ:$BJ,0),0),2),"")</f>
        <v/>
      </c>
      <c r="BV273" s="27" t="str">
        <f t="shared" si="30"/>
        <v/>
      </c>
      <c r="BW273" s="17" t="str">
        <f>IFERROR(INDEX(피벗!$BL$5:$CH$5,1,MATCH($BX273,INDEX(피벗!$BL:$CH,MATCH($E273,피벗!$BJ:$BJ,0),0),0)),"")</f>
        <v/>
      </c>
      <c r="BX273" s="23" t="str">
        <f>IFERROR(LARGE(INDEX(피벗!$BL:$CH,MATCH(성장고객!$E273,피벗!$BJ:$BJ,0),0),3),"")</f>
        <v/>
      </c>
      <c r="BY273" s="27" t="str">
        <f t="shared" si="31"/>
        <v/>
      </c>
      <c r="BZ273" s="17" t="str">
        <f>IFERROR(INDEX(피벗!$BL$5:$CH$5,1,MATCH($CA273,INDEX(피벗!$BL:$CH,MATCH($E273,피벗!$BJ:$BJ,0),0),0)),"")</f>
        <v/>
      </c>
      <c r="CA273" s="23" t="str">
        <f>IFERROR(LARGE(INDEX(피벗!$BL:$CH,MATCH(성장고객!$E273,피벗!$BJ:$BJ,0),0),4),"")</f>
        <v/>
      </c>
      <c r="CB273" s="27" t="str">
        <f t="shared" si="32"/>
        <v/>
      </c>
      <c r="CC273" s="17" t="str">
        <f>IFERROR(INDEX(피벗!$BL$5:$CH$5,1,MATCH($CD273,INDEX(피벗!$BL:$CH,MATCH($E273,피벗!$BJ:$BJ,0),0),0)),"")</f>
        <v/>
      </c>
      <c r="CD273" s="23" t="str">
        <f>IFERROR(LARGE(INDEX(피벗!$BL:$CH,MATCH(성장고객!$E273,피벗!$BJ:$BJ,0),0),5),"")</f>
        <v/>
      </c>
      <c r="CE273" s="27" t="str">
        <f t="shared" si="33"/>
        <v/>
      </c>
      <c r="CF273" s="23" t="str">
        <f>IFERROR(INDEX(피벗!$CI:$CI,MATCH($E273,피벗!$BJ:$BJ,0)),"")</f>
        <v/>
      </c>
      <c r="CG273" s="25" t="str">
        <f t="shared" si="34"/>
        <v/>
      </c>
      <c r="CH273" s="17" t="str">
        <f>IFERROR(INDEX(피벗!$EZ$5:$GE$5,1,MATCH($CI273,INDEX(피벗!$EZ:$GE,MATCH($E273,피벗!$EY:$EY,0),0),0)),"")</f>
        <v>데이터플랫폼</v>
      </c>
      <c r="CI273" s="23">
        <f>IFERROR(LARGE(INDEX(피벗!$EZ:$GE,MATCH(성장고객!$E273,피벗!$EY:$EY,0),0),1),"")</f>
        <v>1632000</v>
      </c>
      <c r="CJ273" s="17" t="str">
        <f>IFERROR(INDEX(피벗!$EZ$5:$GE$5,1,MATCH($CK273,INDEX(피벗!$EZ:$GE,MATCH($E273,피벗!$EY:$EY,0),0),0)),"")</f>
        <v>MeGA인터넷</v>
      </c>
      <c r="CK273" s="23">
        <f>IFERROR(LARGE(INDEX(피벗!$EZ:$GE,MATCH(성장고객!$E273,피벗!$EY:$EY,0),0),2),"")</f>
        <v>1239300</v>
      </c>
      <c r="CL273" s="17" t="str">
        <f>IFERROR(INDEX(피벗!$EZ$5:$GE$5,1,MATCH($CM273,INDEX(피벗!$EZ:$GE,MATCH($E273,피벗!$EY:$EY,0),0),0)),"")</f>
        <v>GiGA인터넷</v>
      </c>
      <c r="CM273" s="23">
        <f>IFERROR(LARGE(INDEX(피벗!$EZ:$GE,MATCH(성장고객!$E273,피벗!$EY:$EY,0),0),3),"")</f>
        <v>720000</v>
      </c>
      <c r="CN273" s="17" t="str">
        <f>IFERROR(INDEX(피벗!$EZ$5:$GE$5,1,MATCH($CO273,INDEX(피벗!$EZ:$GE,MATCH($E273,피벗!$EY:$EY,0),0),0)),"")</f>
        <v>기업인터넷전화</v>
      </c>
      <c r="CO273" s="23">
        <f>IFERROR(LARGE(INDEX(피벗!$EZ:$GE,MATCH(성장고객!$E273,피벗!$EY:$EY,0),0),4),"")</f>
        <v>396105</v>
      </c>
      <c r="CP273" s="17" t="str">
        <f>IFERROR(INDEX(피벗!$EZ$5:$GE$5,1,MATCH($CQ273,INDEX(피벗!$EZ:$GE,MATCH($E273,피벗!$EY:$EY,0),0),0)),"")</f>
        <v>GTV Biz</v>
      </c>
      <c r="CQ273" s="23">
        <f>IFERROR(LARGE(INDEX(피벗!$EZ:$GE,MATCH(성장고객!$E273,피벗!$EY:$EY,0),0),5),"")</f>
        <v>341760</v>
      </c>
      <c r="CR273" s="23">
        <f>IFERROR(INDEX(피벗!$GF:$GF,MATCH($E273,피벗!$EY:$EY,0)),"")</f>
        <v>4996110.2190000005</v>
      </c>
    </row>
    <row r="274" spans="1:96" x14ac:dyDescent="0.45">
      <c r="A274" s="20" t="s">
        <v>982</v>
      </c>
      <c r="B274" s="20" t="s">
        <v>26</v>
      </c>
      <c r="C274" s="20" t="s">
        <v>30</v>
      </c>
      <c r="D274" s="20" t="s">
        <v>1217</v>
      </c>
      <c r="E274" s="20" t="s">
        <v>530</v>
      </c>
      <c r="F274" s="21" t="s">
        <v>531</v>
      </c>
      <c r="G274" s="21" t="s">
        <v>257</v>
      </c>
      <c r="H274" s="21" t="s">
        <v>0</v>
      </c>
      <c r="I274" s="22" t="s">
        <v>532</v>
      </c>
      <c r="J274" s="22" t="s">
        <v>533</v>
      </c>
      <c r="K274" s="20" t="s">
        <v>0</v>
      </c>
      <c r="L274" s="20" t="s">
        <v>1316</v>
      </c>
      <c r="M274" s="20" t="s">
        <v>1311</v>
      </c>
      <c r="N274" s="20" t="s">
        <v>1317</v>
      </c>
      <c r="O274" s="21" t="s">
        <v>2520</v>
      </c>
      <c r="P274" s="21">
        <v>21</v>
      </c>
      <c r="Q274" s="21" t="s">
        <v>1518</v>
      </c>
      <c r="R274" s="21" t="s">
        <v>1320</v>
      </c>
      <c r="S274" s="21" t="s">
        <v>1563</v>
      </c>
      <c r="T274" s="21" t="s">
        <v>1316</v>
      </c>
      <c r="U274" s="21" t="s">
        <v>2521</v>
      </c>
      <c r="V274" s="21" t="s">
        <v>2522</v>
      </c>
      <c r="W274" s="20" t="s">
        <v>2523</v>
      </c>
      <c r="X274" s="21" t="s">
        <v>2524</v>
      </c>
      <c r="Y274" s="21" t="s">
        <v>2525</v>
      </c>
      <c r="Z274" s="21" t="s">
        <v>2526</v>
      </c>
      <c r="AA274" s="20">
        <v>414</v>
      </c>
      <c r="AB274" s="20" t="s">
        <v>1593</v>
      </c>
      <c r="AC274" s="21" t="s">
        <v>2527</v>
      </c>
      <c r="AD274" s="20" t="s">
        <v>1311</v>
      </c>
      <c r="AE274" s="16" t="str" cm="1">
        <f t="array" ref="AE274">IF(AF274="","",INDEX(전산회선!$E$4:$E$1141,_xlfn.AGGREGATE(15,6,ROW(전산회선!$E$4:$E$1141)-ROW(전산회선!$E$4)+1/((전산회선!$B$4:$B$1141=$E274)*(전산회선!$F$4:$F$1141=AF274)),1)))</f>
        <v>GiGA인터넷</v>
      </c>
      <c r="AF274" s="16">
        <f>IFERROR(IF(_xlfn.MAXIFS(전산회선!$F$4:$F$1141,전산회선!$B$4:$B$1141,$E274)=0,"",_xlfn.MAXIFS(전산회선!$F$4:$F$1141,전산회선!$B$4:$B$1141,$E274)),"")</f>
        <v>10</v>
      </c>
      <c r="AG274" s="16" t="str" cm="1">
        <f t="array" ref="AG274">IF(AH274="","",INDEX(전산회선!$E$4:$E$1141,_xlfn.AGGREGATE(15,6,ROW(전산회선!$E$4:$E$1141)-ROW(전산회선!$E$4)+1/((전산회선!$B$4:$B$1141=$E274)*(전산회선!$F$4:$F$1141=AH274)),1)))</f>
        <v>MeGA인터넷</v>
      </c>
      <c r="AH274" s="16">
        <f>IFERROR(IF(_xlfn.MAXIFS(전산회선!$F$4:$F$1141,전산회선!$B$4:$B$1141,$E274,전산회선!$F$4:$F$1141,"&lt;"&amp;AF274)=0,"",_xlfn.MAXIFS(전산회선!$F$4:$F$1141,전산회선!$B$4:$B$1141,$E274,전산회선!$F$4:$F$1141,"&lt;"&amp;AF274)),"")</f>
        <v>5</v>
      </c>
      <c r="AI274" s="16" t="str" cm="1">
        <f t="array" ref="AI274">IF(AJ274="","",INDEX(전산회선!$E$4:$E$1141,_xlfn.AGGREGATE(15,6,ROW(전산회선!$E$4:$E$1141)-ROW(전산회선!$E$4)+1/((전산회선!$B$4:$B$1141=$E274)*(전산회선!$F$4:$F$1141=AJ274)),1)))</f>
        <v>GTV</v>
      </c>
      <c r="AJ274" s="16">
        <f>IFERROR(IF(_xlfn.MAXIFS(전산회선!$F$4:$F$1141,전산회선!$B$4:$B$1141,$E274,전산회선!$F$4:$F$1141,"&lt;"&amp;AH274)=0,"",_xlfn.MAXIFS(전산회선!$F$4:$F$1141,전산회선!$B$4:$B$1141,$E274,전산회선!$F$4:$F$1141,"&lt;"&amp;AH274)),"")</f>
        <v>2</v>
      </c>
      <c r="AK274" s="16" t="str" cm="1">
        <f t="array" ref="AK274">IF(AL274="","",INDEX(전산회선!$E$4:$E$1141,_xlfn.AGGREGATE(15,6,ROW(전산회선!$E$4:$E$1141)-ROW(전산회선!$E$4)+1/((전산회선!$B$4:$B$1141=$E274)*(전산회선!$F$4:$F$1141=AL274)),1)))</f>
        <v>기업인터넷</v>
      </c>
      <c r="AL274" s="16">
        <f>IFERROR(IF(_xlfn.MAXIFS(전산회선!$F$4:$F$1141,전산회선!$B$4:$B$1141,$E274,전산회선!$F$4:$F$1141,"&lt;"&amp;AJ274)=0,"",_xlfn.MAXIFS(전산회선!$F$4:$F$1141,전산회선!$B$4:$B$1141,$E274,전산회선!$F$4:$F$1141,"&lt;"&amp;AJ274)),"")</f>
        <v>1</v>
      </c>
      <c r="AM274" s="16" t="str" cm="1">
        <f t="array" ref="AM274">IF(AN274="","",INDEX(전산회선!$E$4:$E$1141,_xlfn.AGGREGATE(15,6,ROW(전산회선!$E$4:$E$1141)-ROW(전산회선!$E$4)+1/((전산회선!$B$4:$B$1141=$E274)*(전산회선!$F$4:$F$1141=AN274)),1)))</f>
        <v/>
      </c>
      <c r="AN274" s="16" t="str">
        <f>IFERROR(IF(_xlfn.MAXIFS(전산회선!$F$4:$F$1141,전산회선!$B$4:$B$1141,$E274,전산회선!$F$4:$F$1141,"&lt;"&amp;AL274)=0,"",_xlfn.MAXIFS(전산회선!$F$4:$F$1141,전산회선!$B$4:$B$1141,$E274,전산회선!$F$4:$F$1141,"&lt;"&amp;AL274)),"")</f>
        <v/>
      </c>
      <c r="AO274" s="23">
        <v>713638</v>
      </c>
      <c r="AP274" s="23">
        <v>737861</v>
      </c>
      <c r="AQ274" s="23">
        <v>712638</v>
      </c>
      <c r="AR274" s="23">
        <v>709900</v>
      </c>
      <c r="AS274" s="23">
        <v>706991</v>
      </c>
      <c r="AT274" s="23">
        <v>706359</v>
      </c>
      <c r="AU274" s="23">
        <v>706101</v>
      </c>
      <c r="AV274" s="23">
        <v>706277</v>
      </c>
      <c r="AW274" s="23">
        <v>705552</v>
      </c>
      <c r="AX274" s="23">
        <v>705207</v>
      </c>
      <c r="AY274" s="23">
        <v>705285</v>
      </c>
      <c r="AZ274" s="23">
        <v>705207</v>
      </c>
      <c r="BA274" s="23">
        <v>710084.66666666663</v>
      </c>
      <c r="BB274" s="23">
        <f t="shared" si="28"/>
        <v>8521016</v>
      </c>
      <c r="BC274" s="23">
        <v>0</v>
      </c>
      <c r="BD274" s="23">
        <v>0</v>
      </c>
      <c r="BE274" s="23">
        <v>0</v>
      </c>
      <c r="BF274" s="23">
        <v>0</v>
      </c>
      <c r="BG274" s="23">
        <v>0</v>
      </c>
      <c r="BH274" s="23">
        <v>0</v>
      </c>
      <c r="BI274" s="23">
        <v>0</v>
      </c>
      <c r="BJ274" s="23">
        <v>0</v>
      </c>
      <c r="BK274" s="23">
        <v>0</v>
      </c>
      <c r="BL274" s="23">
        <v>0</v>
      </c>
      <c r="BM274" s="23">
        <v>0</v>
      </c>
      <c r="BN274" s="23">
        <v>0</v>
      </c>
      <c r="BO274" s="23">
        <v>0</v>
      </c>
      <c r="BP274" s="23">
        <v>0</v>
      </c>
      <c r="BQ274" s="17" t="str">
        <f>IFERROR(INDEX(피벗!$BL$5:$CH$5,1,MATCH($BR274,INDEX(피벗!$BL:$CH,MATCH($E274,피벗!$BJ:$BJ,0),0),0)),"")</f>
        <v/>
      </c>
      <c r="BR274" s="23" t="str">
        <f>IFERROR(LARGE(INDEX(피벗!$BL:$CH,MATCH(성장고객!$E274,피벗!$BJ:$BJ,0),0),1),"")</f>
        <v/>
      </c>
      <c r="BS274" s="27" t="str">
        <f t="shared" si="29"/>
        <v/>
      </c>
      <c r="BT274" s="17" t="str">
        <f>IFERROR(INDEX(피벗!$BL$5:$CH$5,1,MATCH($BU274,INDEX(피벗!$BL:$CH,MATCH($E274,피벗!$BJ:$BJ,0),0),0)),"")</f>
        <v/>
      </c>
      <c r="BU274" s="23" t="str">
        <f>IFERROR(LARGE(INDEX(피벗!$BL:$CH,MATCH(성장고객!$E274,피벗!$BJ:$BJ,0),0),2),"")</f>
        <v/>
      </c>
      <c r="BV274" s="27" t="str">
        <f t="shared" si="30"/>
        <v/>
      </c>
      <c r="BW274" s="17" t="str">
        <f>IFERROR(INDEX(피벗!$BL$5:$CH$5,1,MATCH($BX274,INDEX(피벗!$BL:$CH,MATCH($E274,피벗!$BJ:$BJ,0),0),0)),"")</f>
        <v/>
      </c>
      <c r="BX274" s="23" t="str">
        <f>IFERROR(LARGE(INDEX(피벗!$BL:$CH,MATCH(성장고객!$E274,피벗!$BJ:$BJ,0),0),3),"")</f>
        <v/>
      </c>
      <c r="BY274" s="27" t="str">
        <f t="shared" si="31"/>
        <v/>
      </c>
      <c r="BZ274" s="17" t="str">
        <f>IFERROR(INDEX(피벗!$BL$5:$CH$5,1,MATCH($CA274,INDEX(피벗!$BL:$CH,MATCH($E274,피벗!$BJ:$BJ,0),0),0)),"")</f>
        <v/>
      </c>
      <c r="CA274" s="23" t="str">
        <f>IFERROR(LARGE(INDEX(피벗!$BL:$CH,MATCH(성장고객!$E274,피벗!$BJ:$BJ,0),0),4),"")</f>
        <v/>
      </c>
      <c r="CB274" s="27" t="str">
        <f t="shared" si="32"/>
        <v/>
      </c>
      <c r="CC274" s="17" t="str">
        <f>IFERROR(INDEX(피벗!$BL$5:$CH$5,1,MATCH($CD274,INDEX(피벗!$BL:$CH,MATCH($E274,피벗!$BJ:$BJ,0),0),0)),"")</f>
        <v/>
      </c>
      <c r="CD274" s="23" t="str">
        <f>IFERROR(LARGE(INDEX(피벗!$BL:$CH,MATCH(성장고객!$E274,피벗!$BJ:$BJ,0),0),5),"")</f>
        <v/>
      </c>
      <c r="CE274" s="27" t="str">
        <f t="shared" si="33"/>
        <v/>
      </c>
      <c r="CF274" s="23" t="str">
        <f>IFERROR(INDEX(피벗!$CI:$CI,MATCH($E274,피벗!$BJ:$BJ,0)),"")</f>
        <v/>
      </c>
      <c r="CG274" s="25" t="str">
        <f t="shared" si="34"/>
        <v/>
      </c>
      <c r="CH274" s="17" t="str">
        <f>IFERROR(INDEX(피벗!$EZ$5:$GE$5,1,MATCH($CI274,INDEX(피벗!$EZ:$GE,MATCH($E274,피벗!$EY:$EY,0),0),0)),"")</f>
        <v>GiGA인터넷</v>
      </c>
      <c r="CI274" s="23">
        <f>IFERROR(LARGE(INDEX(피벗!$EZ:$GE,MATCH(성장고객!$E274,피벗!$EY:$EY,0),0),1),"")</f>
        <v>4449873</v>
      </c>
      <c r="CJ274" s="17" t="str">
        <f>IFERROR(INDEX(피벗!$EZ$5:$GE$5,1,MATCH($CK274,INDEX(피벗!$EZ:$GE,MATCH($E274,피벗!$EY:$EY,0),0),0)),"")</f>
        <v>MeGA인터넷</v>
      </c>
      <c r="CK274" s="23">
        <f>IFERROR(LARGE(INDEX(피벗!$EZ:$GE,MATCH(성장고객!$E274,피벗!$EY:$EY,0),0),2),"")</f>
        <v>1369236</v>
      </c>
      <c r="CL274" s="17" t="str">
        <f>IFERROR(INDEX(피벗!$EZ$5:$GE$5,1,MATCH($CM274,INDEX(피벗!$EZ:$GE,MATCH($E274,피벗!$EY:$EY,0),0),0)),"")</f>
        <v>인터넷부가</v>
      </c>
      <c r="CM274" s="23">
        <f>IFERROR(LARGE(INDEX(피벗!$EZ:$GE,MATCH(성장고객!$E274,피벗!$EY:$EY,0),0),3),"")</f>
        <v>1218635</v>
      </c>
      <c r="CN274" s="17" t="str">
        <f>IFERROR(INDEX(피벗!$EZ$5:$GE$5,1,MATCH($CO274,INDEX(피벗!$EZ:$GE,MATCH($E274,피벗!$EY:$EY,0),0),0)),"")</f>
        <v>기업인터넷</v>
      </c>
      <c r="CO274" s="23">
        <f>IFERROR(LARGE(INDEX(피벗!$EZ:$GE,MATCH(성장고객!$E274,피벗!$EY:$EY,0),0),4),"")</f>
        <v>1048800</v>
      </c>
      <c r="CP274" s="17" t="str">
        <f>IFERROR(INDEX(피벗!$EZ$5:$GE$5,1,MATCH($CQ274,INDEX(피벗!$EZ:$GE,MATCH($E274,피벗!$EY:$EY,0),0),0)),"")</f>
        <v>GTV</v>
      </c>
      <c r="CQ274" s="23">
        <f>IFERROR(LARGE(INDEX(피벗!$EZ:$GE,MATCH(성장고객!$E274,피벗!$EY:$EY,0),0),5),"")</f>
        <v>207280</v>
      </c>
      <c r="CR274" s="23">
        <f>IFERROR(INDEX(피벗!$GF:$GF,MATCH($E274,피벗!$EY:$EY,0)),"")</f>
        <v>8521016</v>
      </c>
    </row>
    <row r="275" spans="1:96" x14ac:dyDescent="0.45">
      <c r="A275" s="20" t="s">
        <v>982</v>
      </c>
      <c r="B275" s="20" t="s">
        <v>26</v>
      </c>
      <c r="C275" s="20" t="s">
        <v>104</v>
      </c>
      <c r="D275" s="20" t="s">
        <v>1218</v>
      </c>
      <c r="E275" s="20" t="s">
        <v>436</v>
      </c>
      <c r="F275" s="21" t="s">
        <v>437</v>
      </c>
      <c r="G275" s="21" t="s">
        <v>257</v>
      </c>
      <c r="H275" s="21" t="s">
        <v>0</v>
      </c>
      <c r="I275" s="22" t="s">
        <v>438</v>
      </c>
      <c r="J275" s="22" t="s">
        <v>439</v>
      </c>
      <c r="K275" s="20" t="s">
        <v>0</v>
      </c>
      <c r="L275" s="20" t="s">
        <v>1316</v>
      </c>
      <c r="M275" s="20" t="s">
        <v>1311</v>
      </c>
      <c r="N275" s="20" t="s">
        <v>1317</v>
      </c>
      <c r="O275" s="21" t="s">
        <v>2513</v>
      </c>
      <c r="P275" s="21">
        <v>12</v>
      </c>
      <c r="Q275" s="21" t="s">
        <v>1347</v>
      </c>
      <c r="R275" s="21" t="s">
        <v>1320</v>
      </c>
      <c r="S275" s="21" t="s">
        <v>1321</v>
      </c>
      <c r="T275" s="21" t="s">
        <v>1316</v>
      </c>
      <c r="U275" s="21" t="s">
        <v>2344</v>
      </c>
      <c r="V275" s="21" t="s">
        <v>2514</v>
      </c>
      <c r="W275" s="20" t="s">
        <v>2515</v>
      </c>
      <c r="X275" s="21" t="s">
        <v>2516</v>
      </c>
      <c r="Y275" s="21" t="s">
        <v>2517</v>
      </c>
      <c r="Z275" s="21" t="s">
        <v>2518</v>
      </c>
      <c r="AA275" s="20">
        <v>10</v>
      </c>
      <c r="AB275" s="20" t="s">
        <v>1431</v>
      </c>
      <c r="AC275" s="21" t="s">
        <v>2519</v>
      </c>
      <c r="AD275" s="20" t="s">
        <v>1311</v>
      </c>
      <c r="AE275" s="16" t="str" cm="1">
        <f t="array" ref="AE275">IF(AF275="","",INDEX(전산회선!$E$4:$E$1141,_xlfn.AGGREGATE(15,6,ROW(전산회선!$E$4:$E$1141)-ROW(전산회선!$E$4)+1/((전산회선!$B$4:$B$1141=$E275)*(전산회선!$F$4:$F$1141=AF275)),1)))</f>
        <v>기업인터넷전화</v>
      </c>
      <c r="AF275" s="16">
        <f>IFERROR(IF(_xlfn.MAXIFS(전산회선!$F$4:$F$1141,전산회선!$B$4:$B$1141,$E275)=0,"",_xlfn.MAXIFS(전산회선!$F$4:$F$1141,전산회선!$B$4:$B$1141,$E275)),"")</f>
        <v>10</v>
      </c>
      <c r="AG275" s="16" t="str" cm="1">
        <f t="array" ref="AG275">IF(AH275="","",INDEX(전산회선!$E$4:$E$1141,_xlfn.AGGREGATE(15,6,ROW(전산회선!$E$4:$E$1141)-ROW(전산회선!$E$4)+1/((전산회선!$B$4:$B$1141=$E275)*(전산회선!$F$4:$F$1141=AH275)),1)))</f>
        <v>GiGA인터넷</v>
      </c>
      <c r="AH275" s="16">
        <f>IFERROR(IF(_xlfn.MAXIFS(전산회선!$F$4:$F$1141,전산회선!$B$4:$B$1141,$E275,전산회선!$F$4:$F$1141,"&lt;"&amp;AF275)=0,"",_xlfn.MAXIFS(전산회선!$F$4:$F$1141,전산회선!$B$4:$B$1141,$E275,전산회선!$F$4:$F$1141,"&lt;"&amp;AF275)),"")</f>
        <v>1</v>
      </c>
      <c r="AI275" s="16" t="str" cm="1">
        <f t="array" ref="AI275">IF(AJ275="","",INDEX(전산회선!$E$4:$E$1141,_xlfn.AGGREGATE(15,6,ROW(전산회선!$E$4:$E$1141)-ROW(전산회선!$E$4)+1/((전산회선!$B$4:$B$1141=$E275)*(전산회선!$F$4:$F$1141=AJ275)),1)))</f>
        <v/>
      </c>
      <c r="AJ275" s="16" t="str">
        <f>IFERROR(IF(_xlfn.MAXIFS(전산회선!$F$4:$F$1141,전산회선!$B$4:$B$1141,$E275,전산회선!$F$4:$F$1141,"&lt;"&amp;AH275)=0,"",_xlfn.MAXIFS(전산회선!$F$4:$F$1141,전산회선!$B$4:$B$1141,$E275,전산회선!$F$4:$F$1141,"&lt;"&amp;AH275)),"")</f>
        <v/>
      </c>
      <c r="AK275" s="16" t="str" cm="1">
        <f t="array" ref="AK275">IF(AL275="","",INDEX(전산회선!$E$4:$E$1141,_xlfn.AGGREGATE(15,6,ROW(전산회선!$E$4:$E$1141)-ROW(전산회선!$E$4)+1/((전산회선!$B$4:$B$1141=$E275)*(전산회선!$F$4:$F$1141=AL275)),1)))</f>
        <v/>
      </c>
      <c r="AL275" s="16" t="str">
        <f>IFERROR(IF(_xlfn.MAXIFS(전산회선!$F$4:$F$1141,전산회선!$B$4:$B$1141,$E275,전산회선!$F$4:$F$1141,"&lt;"&amp;AJ275)=0,"",_xlfn.MAXIFS(전산회선!$F$4:$F$1141,전산회선!$B$4:$B$1141,$E275,전산회선!$F$4:$F$1141,"&lt;"&amp;AJ275)),"")</f>
        <v/>
      </c>
      <c r="AM275" s="16" t="str" cm="1">
        <f t="array" ref="AM275">IF(AN275="","",INDEX(전산회선!$E$4:$E$1141,_xlfn.AGGREGATE(15,6,ROW(전산회선!$E$4:$E$1141)-ROW(전산회선!$E$4)+1/((전산회선!$B$4:$B$1141=$E275)*(전산회선!$F$4:$F$1141=AN275)),1)))</f>
        <v/>
      </c>
      <c r="AN275" s="16" t="str">
        <f>IFERROR(IF(_xlfn.MAXIFS(전산회선!$F$4:$F$1141,전산회선!$B$4:$B$1141,$E275,전산회선!$F$4:$F$1141,"&lt;"&amp;AL275)=0,"",_xlfn.MAXIFS(전산회선!$F$4:$F$1141,전산회선!$B$4:$B$1141,$E275,전산회선!$F$4:$F$1141,"&lt;"&amp;AL275)),"")</f>
        <v/>
      </c>
      <c r="AO275" s="23">
        <v>58067</v>
      </c>
      <c r="AP275" s="23">
        <v>58195</v>
      </c>
      <c r="AQ275" s="23">
        <v>58141</v>
      </c>
      <c r="AR275" s="23">
        <v>57924</v>
      </c>
      <c r="AS275" s="23">
        <v>59260</v>
      </c>
      <c r="AT275" s="23">
        <v>58300</v>
      </c>
      <c r="AU275" s="23">
        <v>58039</v>
      </c>
      <c r="AV275" s="23">
        <v>58638</v>
      </c>
      <c r="AW275" s="23">
        <v>53026</v>
      </c>
      <c r="AX275" s="23">
        <v>53204</v>
      </c>
      <c r="AY275" s="23">
        <v>53411</v>
      </c>
      <c r="AZ275" s="23">
        <v>51665</v>
      </c>
      <c r="BA275" s="23">
        <v>56489.166666666664</v>
      </c>
      <c r="BB275" s="23">
        <f t="shared" si="28"/>
        <v>677870</v>
      </c>
      <c r="BC275" s="23">
        <v>0</v>
      </c>
      <c r="BD275" s="23">
        <v>0</v>
      </c>
      <c r="BE275" s="23">
        <v>0</v>
      </c>
      <c r="BF275" s="23">
        <v>0</v>
      </c>
      <c r="BG275" s="23">
        <v>0</v>
      </c>
      <c r="BH275" s="23">
        <v>0</v>
      </c>
      <c r="BI275" s="23">
        <v>0</v>
      </c>
      <c r="BJ275" s="23">
        <v>0</v>
      </c>
      <c r="BK275" s="23">
        <v>0</v>
      </c>
      <c r="BL275" s="23">
        <v>0</v>
      </c>
      <c r="BM275" s="23">
        <v>0</v>
      </c>
      <c r="BN275" s="23">
        <v>0</v>
      </c>
      <c r="BO275" s="23">
        <v>0</v>
      </c>
      <c r="BP275" s="23">
        <v>0</v>
      </c>
      <c r="BQ275" s="17" t="str">
        <f>IFERROR(INDEX(피벗!$BL$5:$CH$5,1,MATCH($BR275,INDEX(피벗!$BL:$CH,MATCH($E275,피벗!$BJ:$BJ,0),0),0)),"")</f>
        <v/>
      </c>
      <c r="BR275" s="23" t="str">
        <f>IFERROR(LARGE(INDEX(피벗!$BL:$CH,MATCH(성장고객!$E275,피벗!$BJ:$BJ,0),0),1),"")</f>
        <v/>
      </c>
      <c r="BS275" s="27" t="str">
        <f t="shared" si="29"/>
        <v/>
      </c>
      <c r="BT275" s="17" t="str">
        <f>IFERROR(INDEX(피벗!$BL$5:$CH$5,1,MATCH($BU275,INDEX(피벗!$BL:$CH,MATCH($E275,피벗!$BJ:$BJ,0),0),0)),"")</f>
        <v/>
      </c>
      <c r="BU275" s="23" t="str">
        <f>IFERROR(LARGE(INDEX(피벗!$BL:$CH,MATCH(성장고객!$E275,피벗!$BJ:$BJ,0),0),2),"")</f>
        <v/>
      </c>
      <c r="BV275" s="27" t="str">
        <f t="shared" si="30"/>
        <v/>
      </c>
      <c r="BW275" s="17" t="str">
        <f>IFERROR(INDEX(피벗!$BL$5:$CH$5,1,MATCH($BX275,INDEX(피벗!$BL:$CH,MATCH($E275,피벗!$BJ:$BJ,0),0),0)),"")</f>
        <v/>
      </c>
      <c r="BX275" s="23" t="str">
        <f>IFERROR(LARGE(INDEX(피벗!$BL:$CH,MATCH(성장고객!$E275,피벗!$BJ:$BJ,0),0),3),"")</f>
        <v/>
      </c>
      <c r="BY275" s="27" t="str">
        <f t="shared" si="31"/>
        <v/>
      </c>
      <c r="BZ275" s="17" t="str">
        <f>IFERROR(INDEX(피벗!$BL$5:$CH$5,1,MATCH($CA275,INDEX(피벗!$BL:$CH,MATCH($E275,피벗!$BJ:$BJ,0),0),0)),"")</f>
        <v/>
      </c>
      <c r="CA275" s="23" t="str">
        <f>IFERROR(LARGE(INDEX(피벗!$BL:$CH,MATCH(성장고객!$E275,피벗!$BJ:$BJ,0),0),4),"")</f>
        <v/>
      </c>
      <c r="CB275" s="27" t="str">
        <f t="shared" si="32"/>
        <v/>
      </c>
      <c r="CC275" s="17" t="str">
        <f>IFERROR(INDEX(피벗!$BL$5:$CH$5,1,MATCH($CD275,INDEX(피벗!$BL:$CH,MATCH($E275,피벗!$BJ:$BJ,0),0),0)),"")</f>
        <v/>
      </c>
      <c r="CD275" s="23" t="str">
        <f>IFERROR(LARGE(INDEX(피벗!$BL:$CH,MATCH(성장고객!$E275,피벗!$BJ:$BJ,0),0),5),"")</f>
        <v/>
      </c>
      <c r="CE275" s="27" t="str">
        <f t="shared" si="33"/>
        <v/>
      </c>
      <c r="CF275" s="23" t="str">
        <f>IFERROR(INDEX(피벗!$CI:$CI,MATCH($E275,피벗!$BJ:$BJ,0)),"")</f>
        <v/>
      </c>
      <c r="CG275" s="25" t="str">
        <f t="shared" si="34"/>
        <v/>
      </c>
      <c r="CH275" s="17" t="str">
        <f>IFERROR(INDEX(피벗!$EZ$5:$GE$5,1,MATCH($CI275,INDEX(피벗!$EZ:$GE,MATCH($E275,피벗!$EY:$EY,0),0),0)),"")</f>
        <v>GiGA인터넷</v>
      </c>
      <c r="CI275" s="23">
        <f>IFERROR(LARGE(INDEX(피벗!$EZ:$GE,MATCH(성장고객!$E275,피벗!$EY:$EY,0),0),1),"")</f>
        <v>312000</v>
      </c>
      <c r="CJ275" s="17" t="str">
        <f>IFERROR(INDEX(피벗!$EZ$5:$GE$5,1,MATCH($CK275,INDEX(피벗!$EZ:$GE,MATCH($E275,피벗!$EY:$EY,0),0),0)),"")</f>
        <v>MeGA인터넷</v>
      </c>
      <c r="CK275" s="23">
        <f>IFERROR(LARGE(INDEX(피벗!$EZ:$GE,MATCH(성장고객!$E275,피벗!$EY:$EY,0),0),2),"")</f>
        <v>228000</v>
      </c>
      <c r="CL275" s="17" t="str">
        <f>IFERROR(INDEX(피벗!$EZ$5:$GE$5,1,MATCH($CM275,INDEX(피벗!$EZ:$GE,MATCH($E275,피벗!$EY:$EY,0),0),0)),"")</f>
        <v>기업인터넷전화</v>
      </c>
      <c r="CM275" s="23">
        <f>IFERROR(LARGE(INDEX(피벗!$EZ:$GE,MATCH(성장고객!$E275,피벗!$EY:$EY,0),0),3),"")</f>
        <v>137390</v>
      </c>
      <c r="CN275" s="17" t="str">
        <f>IFERROR(INDEX(피벗!$EZ$5:$GE$5,1,MATCH($CO275,INDEX(피벗!$EZ:$GE,MATCH($E275,피벗!$EY:$EY,0),0),0)),"")</f>
        <v>AI기업지능망</v>
      </c>
      <c r="CO275" s="23">
        <f>IFERROR(LARGE(INDEX(피벗!$EZ:$GE,MATCH(성장고객!$E275,피벗!$EY:$EY,0),0),4),"")</f>
        <v>480</v>
      </c>
      <c r="CP275" s="17" t="str">
        <f>IFERROR(INDEX(피벗!$EZ$5:$GE$5,1,MATCH($CQ275,INDEX(피벗!$EZ:$GE,MATCH($E275,피벗!$EY:$EY,0),0),0)),"")</f>
        <v>인터넷부가</v>
      </c>
      <c r="CQ275" s="23">
        <f>IFERROR(LARGE(INDEX(피벗!$EZ:$GE,MATCH(성장고객!$E275,피벗!$EY:$EY,0),0),5),"")</f>
        <v>0</v>
      </c>
      <c r="CR275" s="23">
        <f>IFERROR(INDEX(피벗!$GF:$GF,MATCH($E275,피벗!$EY:$EY,0)),"")</f>
        <v>677870</v>
      </c>
    </row>
    <row r="276" spans="1:96" x14ac:dyDescent="0.45">
      <c r="A276" s="20" t="s">
        <v>982</v>
      </c>
      <c r="B276" s="20" t="s">
        <v>29</v>
      </c>
      <c r="C276" s="20" t="s">
        <v>104</v>
      </c>
      <c r="D276" s="20" t="s">
        <v>1099</v>
      </c>
      <c r="E276" s="20" t="s">
        <v>176</v>
      </c>
      <c r="F276" s="21" t="s">
        <v>177</v>
      </c>
      <c r="G276" s="21" t="s">
        <v>1</v>
      </c>
      <c r="H276" s="21" t="s">
        <v>0</v>
      </c>
      <c r="I276" s="22" t="s">
        <v>178</v>
      </c>
      <c r="J276" s="22" t="s">
        <v>179</v>
      </c>
      <c r="K276" s="20" t="s">
        <v>0</v>
      </c>
      <c r="L276" s="20" t="s">
        <v>1316</v>
      </c>
      <c r="M276" s="20" t="s">
        <v>1755</v>
      </c>
      <c r="N276" s="20" t="s">
        <v>1336</v>
      </c>
      <c r="O276" s="21" t="s">
        <v>9</v>
      </c>
      <c r="P276" s="21">
        <v>1</v>
      </c>
      <c r="Q276" s="21" t="s">
        <v>1392</v>
      </c>
      <c r="R276" s="21" t="s">
        <v>1320</v>
      </c>
      <c r="S276" s="21" t="s">
        <v>1321</v>
      </c>
      <c r="T276" s="21" t="s">
        <v>1316</v>
      </c>
      <c r="U276" s="21" t="s">
        <v>1741</v>
      </c>
      <c r="V276" s="21" t="s">
        <v>1756</v>
      </c>
      <c r="W276" s="20" t="s">
        <v>1757</v>
      </c>
      <c r="X276" s="21" t="s">
        <v>1758</v>
      </c>
      <c r="Y276" s="21" t="s">
        <v>1759</v>
      </c>
      <c r="Z276" s="21" t="s">
        <v>1760</v>
      </c>
      <c r="AA276" s="20">
        <v>7</v>
      </c>
      <c r="AB276" s="20" t="s">
        <v>1354</v>
      </c>
      <c r="AC276" s="21" t="s">
        <v>1761</v>
      </c>
      <c r="AD276" s="20" t="s">
        <v>1311</v>
      </c>
      <c r="AE276" s="16" t="str" cm="1">
        <f t="array" ref="AE276">IF(AF276="","",INDEX(전산회선!$E$4:$E$1141,_xlfn.AGGREGATE(15,6,ROW(전산회선!$E$4:$E$1141)-ROW(전산회선!$E$4)+1/((전산회선!$B$4:$B$1141=$E276)*(전산회선!$F$4:$F$1141=AF276)),1)))</f>
        <v/>
      </c>
      <c r="AF276" s="16" t="str">
        <f>IFERROR(IF(_xlfn.MAXIFS(전산회선!$F$4:$F$1141,전산회선!$B$4:$B$1141,$E276)=0,"",_xlfn.MAXIFS(전산회선!$F$4:$F$1141,전산회선!$B$4:$B$1141,$E276)),"")</f>
        <v/>
      </c>
      <c r="AG276" s="16" t="str" cm="1">
        <f t="array" ref="AG276">IF(AH276="","",INDEX(전산회선!$E$4:$E$1141,_xlfn.AGGREGATE(15,6,ROW(전산회선!$E$4:$E$1141)-ROW(전산회선!$E$4)+1/((전산회선!$B$4:$B$1141=$E276)*(전산회선!$F$4:$F$1141=AH276)),1)))</f>
        <v/>
      </c>
      <c r="AH276" s="16" t="str">
        <f>IFERROR(IF(_xlfn.MAXIFS(전산회선!$F$4:$F$1141,전산회선!$B$4:$B$1141,$E276,전산회선!$F$4:$F$1141,"&lt;"&amp;AF276)=0,"",_xlfn.MAXIFS(전산회선!$F$4:$F$1141,전산회선!$B$4:$B$1141,$E276,전산회선!$F$4:$F$1141,"&lt;"&amp;AF276)),"")</f>
        <v/>
      </c>
      <c r="AI276" s="16" t="str" cm="1">
        <f t="array" ref="AI276">IF(AJ276="","",INDEX(전산회선!$E$4:$E$1141,_xlfn.AGGREGATE(15,6,ROW(전산회선!$E$4:$E$1141)-ROW(전산회선!$E$4)+1/((전산회선!$B$4:$B$1141=$E276)*(전산회선!$F$4:$F$1141=AJ276)),1)))</f>
        <v/>
      </c>
      <c r="AJ276" s="16" t="str">
        <f>IFERROR(IF(_xlfn.MAXIFS(전산회선!$F$4:$F$1141,전산회선!$B$4:$B$1141,$E276,전산회선!$F$4:$F$1141,"&lt;"&amp;AH276)=0,"",_xlfn.MAXIFS(전산회선!$F$4:$F$1141,전산회선!$B$4:$B$1141,$E276,전산회선!$F$4:$F$1141,"&lt;"&amp;AH276)),"")</f>
        <v/>
      </c>
      <c r="AK276" s="16" t="str" cm="1">
        <f t="array" ref="AK276">IF(AL276="","",INDEX(전산회선!$E$4:$E$1141,_xlfn.AGGREGATE(15,6,ROW(전산회선!$E$4:$E$1141)-ROW(전산회선!$E$4)+1/((전산회선!$B$4:$B$1141=$E276)*(전산회선!$F$4:$F$1141=AL276)),1)))</f>
        <v/>
      </c>
      <c r="AL276" s="16" t="str">
        <f>IFERROR(IF(_xlfn.MAXIFS(전산회선!$F$4:$F$1141,전산회선!$B$4:$B$1141,$E276,전산회선!$F$4:$F$1141,"&lt;"&amp;AJ276)=0,"",_xlfn.MAXIFS(전산회선!$F$4:$F$1141,전산회선!$B$4:$B$1141,$E276,전산회선!$F$4:$F$1141,"&lt;"&amp;AJ276)),"")</f>
        <v/>
      </c>
      <c r="AM276" s="16" t="str" cm="1">
        <f t="array" ref="AM276">IF(AN276="","",INDEX(전산회선!$E$4:$E$1141,_xlfn.AGGREGATE(15,6,ROW(전산회선!$E$4:$E$1141)-ROW(전산회선!$E$4)+1/((전산회선!$B$4:$B$1141=$E276)*(전산회선!$F$4:$F$1141=AN276)),1)))</f>
        <v/>
      </c>
      <c r="AN276" s="16" t="str">
        <f>IFERROR(IF(_xlfn.MAXIFS(전산회선!$F$4:$F$1141,전산회선!$B$4:$B$1141,$E276,전산회선!$F$4:$F$1141,"&lt;"&amp;AL276)=0,"",_xlfn.MAXIFS(전산회선!$F$4:$F$1141,전산회선!$B$4:$B$1141,$E276,전산회선!$F$4:$F$1141,"&lt;"&amp;AL276)),"")</f>
        <v/>
      </c>
      <c r="AO276" s="23">
        <v>3130</v>
      </c>
      <c r="AP276" s="23">
        <v>3130</v>
      </c>
      <c r="AQ276" s="23">
        <v>3130</v>
      </c>
      <c r="AR276" s="23">
        <v>3130</v>
      </c>
      <c r="AS276" s="23">
        <v>3130</v>
      </c>
      <c r="AT276" s="23">
        <v>3130</v>
      </c>
      <c r="AU276" s="23">
        <v>3130</v>
      </c>
      <c r="AV276" s="23">
        <v>3130</v>
      </c>
      <c r="AW276" s="23">
        <v>3130</v>
      </c>
      <c r="AX276" s="23">
        <v>3130</v>
      </c>
      <c r="AY276" s="23">
        <v>0</v>
      </c>
      <c r="AZ276" s="23">
        <v>0</v>
      </c>
      <c r="BA276" s="23">
        <v>2608.3333333333335</v>
      </c>
      <c r="BB276" s="23">
        <f t="shared" si="28"/>
        <v>31300</v>
      </c>
      <c r="BC276" s="23">
        <v>0</v>
      </c>
      <c r="BD276" s="23">
        <v>0</v>
      </c>
      <c r="BE276" s="23">
        <v>0</v>
      </c>
      <c r="BF276" s="23">
        <v>0</v>
      </c>
      <c r="BG276" s="23">
        <v>0</v>
      </c>
      <c r="BH276" s="23">
        <v>0</v>
      </c>
      <c r="BI276" s="23">
        <v>0</v>
      </c>
      <c r="BJ276" s="23">
        <v>0</v>
      </c>
      <c r="BK276" s="23">
        <v>0</v>
      </c>
      <c r="BL276" s="23">
        <v>0</v>
      </c>
      <c r="BM276" s="23">
        <v>0</v>
      </c>
      <c r="BN276" s="23">
        <v>0</v>
      </c>
      <c r="BO276" s="23">
        <v>0</v>
      </c>
      <c r="BP276" s="23">
        <v>0</v>
      </c>
      <c r="BQ276" s="17" t="str">
        <f>IFERROR(INDEX(피벗!$BL$5:$CH$5,1,MATCH($BR276,INDEX(피벗!$BL:$CH,MATCH($E276,피벗!$BJ:$BJ,0),0),0)),"")</f>
        <v/>
      </c>
      <c r="BR276" s="23" t="str">
        <f>IFERROR(LARGE(INDEX(피벗!$BL:$CH,MATCH(성장고객!$E276,피벗!$BJ:$BJ,0),0),1),"")</f>
        <v/>
      </c>
      <c r="BS276" s="27" t="str">
        <f t="shared" si="29"/>
        <v/>
      </c>
      <c r="BT276" s="17" t="str">
        <f>IFERROR(INDEX(피벗!$BL$5:$CH$5,1,MATCH($BU276,INDEX(피벗!$BL:$CH,MATCH($E276,피벗!$BJ:$BJ,0),0),0)),"")</f>
        <v/>
      </c>
      <c r="BU276" s="23" t="str">
        <f>IFERROR(LARGE(INDEX(피벗!$BL:$CH,MATCH(성장고객!$E276,피벗!$BJ:$BJ,0),0),2),"")</f>
        <v/>
      </c>
      <c r="BV276" s="27" t="str">
        <f t="shared" si="30"/>
        <v/>
      </c>
      <c r="BW276" s="17" t="str">
        <f>IFERROR(INDEX(피벗!$BL$5:$CH$5,1,MATCH($BX276,INDEX(피벗!$BL:$CH,MATCH($E276,피벗!$BJ:$BJ,0),0),0)),"")</f>
        <v/>
      </c>
      <c r="BX276" s="23" t="str">
        <f>IFERROR(LARGE(INDEX(피벗!$BL:$CH,MATCH(성장고객!$E276,피벗!$BJ:$BJ,0),0),3),"")</f>
        <v/>
      </c>
      <c r="BY276" s="27" t="str">
        <f t="shared" si="31"/>
        <v/>
      </c>
      <c r="BZ276" s="17" t="str">
        <f>IFERROR(INDEX(피벗!$BL$5:$CH$5,1,MATCH($CA276,INDEX(피벗!$BL:$CH,MATCH($E276,피벗!$BJ:$BJ,0),0),0)),"")</f>
        <v/>
      </c>
      <c r="CA276" s="23" t="str">
        <f>IFERROR(LARGE(INDEX(피벗!$BL:$CH,MATCH(성장고객!$E276,피벗!$BJ:$BJ,0),0),4),"")</f>
        <v/>
      </c>
      <c r="CB276" s="27" t="str">
        <f t="shared" si="32"/>
        <v/>
      </c>
      <c r="CC276" s="17" t="str">
        <f>IFERROR(INDEX(피벗!$BL$5:$CH$5,1,MATCH($CD276,INDEX(피벗!$BL:$CH,MATCH($E276,피벗!$BJ:$BJ,0),0),0)),"")</f>
        <v/>
      </c>
      <c r="CD276" s="23" t="str">
        <f>IFERROR(LARGE(INDEX(피벗!$BL:$CH,MATCH(성장고객!$E276,피벗!$BJ:$BJ,0),0),5),"")</f>
        <v/>
      </c>
      <c r="CE276" s="27" t="str">
        <f t="shared" si="33"/>
        <v/>
      </c>
      <c r="CF276" s="23" t="str">
        <f>IFERROR(INDEX(피벗!$CI:$CI,MATCH($E276,피벗!$BJ:$BJ,0)),"")</f>
        <v/>
      </c>
      <c r="CG276" s="25" t="str">
        <f t="shared" si="34"/>
        <v/>
      </c>
      <c r="CH276" s="17" t="str">
        <f>IFERROR(INDEX(피벗!$EZ$5:$GE$5,1,MATCH($CI276,INDEX(피벗!$EZ:$GE,MATCH($E276,피벗!$EY:$EY,0),0),0)),"")</f>
        <v>기업메시징</v>
      </c>
      <c r="CI276" s="23">
        <f>IFERROR(LARGE(INDEX(피벗!$EZ:$GE,MATCH(성장고객!$E276,피벗!$EY:$EY,0),0),1),"")</f>
        <v>31300</v>
      </c>
      <c r="CJ276" s="17" t="str">
        <f>IFERROR(INDEX(피벗!$EZ$5:$GE$5,1,MATCH($CK276,INDEX(피벗!$EZ:$GE,MATCH($E276,피벗!$EY:$EY,0),0),0)),"")</f>
        <v/>
      </c>
      <c r="CK276" s="23" t="str">
        <f>IFERROR(LARGE(INDEX(피벗!$EZ:$GE,MATCH(성장고객!$E276,피벗!$EY:$EY,0),0),2),"")</f>
        <v/>
      </c>
      <c r="CL276" s="17" t="str">
        <f>IFERROR(INDEX(피벗!$EZ$5:$GE$5,1,MATCH($CM276,INDEX(피벗!$EZ:$GE,MATCH($E276,피벗!$EY:$EY,0),0),0)),"")</f>
        <v/>
      </c>
      <c r="CM276" s="23" t="str">
        <f>IFERROR(LARGE(INDEX(피벗!$EZ:$GE,MATCH(성장고객!$E276,피벗!$EY:$EY,0),0),3),"")</f>
        <v/>
      </c>
      <c r="CN276" s="17" t="str">
        <f>IFERROR(INDEX(피벗!$EZ$5:$GE$5,1,MATCH($CO276,INDEX(피벗!$EZ:$GE,MATCH($E276,피벗!$EY:$EY,0),0),0)),"")</f>
        <v/>
      </c>
      <c r="CO276" s="23" t="str">
        <f>IFERROR(LARGE(INDEX(피벗!$EZ:$GE,MATCH(성장고객!$E276,피벗!$EY:$EY,0),0),4),"")</f>
        <v/>
      </c>
      <c r="CP276" s="17" t="str">
        <f>IFERROR(INDEX(피벗!$EZ$5:$GE$5,1,MATCH($CQ276,INDEX(피벗!$EZ:$GE,MATCH($E276,피벗!$EY:$EY,0),0),0)),"")</f>
        <v/>
      </c>
      <c r="CQ276" s="23" t="str">
        <f>IFERROR(LARGE(INDEX(피벗!$EZ:$GE,MATCH(성장고객!$E276,피벗!$EY:$EY,0),0),5),"")</f>
        <v/>
      </c>
      <c r="CR276" s="23">
        <f>IFERROR(INDEX(피벗!$GF:$GF,MATCH($E276,피벗!$EY:$EY,0)),"")</f>
        <v>31300</v>
      </c>
    </row>
    <row r="277" spans="1:96" x14ac:dyDescent="0.45">
      <c r="A277" s="20" t="s">
        <v>982</v>
      </c>
      <c r="B277" s="20" t="s">
        <v>701</v>
      </c>
      <c r="C277" s="20" t="s">
        <v>30</v>
      </c>
      <c r="D277" s="20" t="s">
        <v>1149</v>
      </c>
      <c r="E277" s="20" t="s">
        <v>713</v>
      </c>
      <c r="F277" s="21" t="s">
        <v>714</v>
      </c>
      <c r="G277" s="21" t="s">
        <v>1</v>
      </c>
      <c r="H277" s="21" t="s">
        <v>0</v>
      </c>
      <c r="I277" s="22" t="s">
        <v>715</v>
      </c>
      <c r="J277" s="22" t="s">
        <v>716</v>
      </c>
      <c r="K277" s="20" t="s">
        <v>0</v>
      </c>
      <c r="L277" s="20" t="s">
        <v>1316</v>
      </c>
      <c r="M277" s="20" t="s">
        <v>1389</v>
      </c>
      <c r="N277" s="20" t="s">
        <v>1390</v>
      </c>
      <c r="O277" s="21" t="s">
        <v>1988</v>
      </c>
      <c r="P277" s="21">
        <v>6</v>
      </c>
      <c r="Q277" s="21" t="s">
        <v>1358</v>
      </c>
      <c r="R277" s="21" t="s">
        <v>1320</v>
      </c>
      <c r="S277" s="21" t="s">
        <v>1321</v>
      </c>
      <c r="T277" s="21" t="s">
        <v>1316</v>
      </c>
      <c r="U277" s="21" t="s">
        <v>1989</v>
      </c>
      <c r="V277" s="21" t="s">
        <v>1990</v>
      </c>
      <c r="W277" s="20" t="s">
        <v>1991</v>
      </c>
      <c r="X277" s="21" t="s">
        <v>1992</v>
      </c>
      <c r="Y277" s="21" t="s">
        <v>1993</v>
      </c>
      <c r="Z277" s="21" t="s">
        <v>1994</v>
      </c>
      <c r="AA277" s="20">
        <v>3</v>
      </c>
      <c r="AB277" s="20" t="s">
        <v>1649</v>
      </c>
      <c r="AC277" s="21" t="s">
        <v>1995</v>
      </c>
      <c r="AD277" s="20" t="s">
        <v>1311</v>
      </c>
      <c r="AE277" s="16" t="str" cm="1">
        <f t="array" ref="AE277">IF(AF277="","",INDEX(전산회선!$E$4:$E$1141,_xlfn.AGGREGATE(15,6,ROW(전산회선!$E$4:$E$1141)-ROW(전산회선!$E$4)+1/((전산회선!$B$4:$B$1141=$E277)*(전산회선!$F$4:$F$1141=AF277)),1)))</f>
        <v>GTV</v>
      </c>
      <c r="AF277" s="16">
        <f>IFERROR(IF(_xlfn.MAXIFS(전산회선!$F$4:$F$1141,전산회선!$B$4:$B$1141,$E277)=0,"",_xlfn.MAXIFS(전산회선!$F$4:$F$1141,전산회선!$B$4:$B$1141,$E277)),"")</f>
        <v>2</v>
      </c>
      <c r="AG277" s="16" t="str" cm="1">
        <f t="array" ref="AG277">IF(AH277="","",INDEX(전산회선!$E$4:$E$1141,_xlfn.AGGREGATE(15,6,ROW(전산회선!$E$4:$E$1141)-ROW(전산회선!$E$4)+1/((전산회선!$B$4:$B$1141=$E277)*(전산회선!$F$4:$F$1141=AH277)),1)))</f>
        <v>홈인터넷전화</v>
      </c>
      <c r="AH277" s="16">
        <f>IFERROR(IF(_xlfn.MAXIFS(전산회선!$F$4:$F$1141,전산회선!$B$4:$B$1141,$E277,전산회선!$F$4:$F$1141,"&lt;"&amp;AF277)=0,"",_xlfn.MAXIFS(전산회선!$F$4:$F$1141,전산회선!$B$4:$B$1141,$E277,전산회선!$F$4:$F$1141,"&lt;"&amp;AF277)),"")</f>
        <v>1</v>
      </c>
      <c r="AI277" s="16" t="str" cm="1">
        <f t="array" ref="AI277">IF(AJ277="","",INDEX(전산회선!$E$4:$E$1141,_xlfn.AGGREGATE(15,6,ROW(전산회선!$E$4:$E$1141)-ROW(전산회선!$E$4)+1/((전산회선!$B$4:$B$1141=$E277)*(전산회선!$F$4:$F$1141=AJ277)),1)))</f>
        <v/>
      </c>
      <c r="AJ277" s="16" t="str">
        <f>IFERROR(IF(_xlfn.MAXIFS(전산회선!$F$4:$F$1141,전산회선!$B$4:$B$1141,$E277,전산회선!$F$4:$F$1141,"&lt;"&amp;AH277)=0,"",_xlfn.MAXIFS(전산회선!$F$4:$F$1141,전산회선!$B$4:$B$1141,$E277,전산회선!$F$4:$F$1141,"&lt;"&amp;AH277)),"")</f>
        <v/>
      </c>
      <c r="AK277" s="16" t="str" cm="1">
        <f t="array" ref="AK277">IF(AL277="","",INDEX(전산회선!$E$4:$E$1141,_xlfn.AGGREGATE(15,6,ROW(전산회선!$E$4:$E$1141)-ROW(전산회선!$E$4)+1/((전산회선!$B$4:$B$1141=$E277)*(전산회선!$F$4:$F$1141=AL277)),1)))</f>
        <v/>
      </c>
      <c r="AL277" s="16" t="str">
        <f>IFERROR(IF(_xlfn.MAXIFS(전산회선!$F$4:$F$1141,전산회선!$B$4:$B$1141,$E277,전산회선!$F$4:$F$1141,"&lt;"&amp;AJ277)=0,"",_xlfn.MAXIFS(전산회선!$F$4:$F$1141,전산회선!$B$4:$B$1141,$E277,전산회선!$F$4:$F$1141,"&lt;"&amp;AJ277)),"")</f>
        <v/>
      </c>
      <c r="AM277" s="16" t="str" cm="1">
        <f t="array" ref="AM277">IF(AN277="","",INDEX(전산회선!$E$4:$E$1141,_xlfn.AGGREGATE(15,6,ROW(전산회선!$E$4:$E$1141)-ROW(전산회선!$E$4)+1/((전산회선!$B$4:$B$1141=$E277)*(전산회선!$F$4:$F$1141=AN277)),1)))</f>
        <v/>
      </c>
      <c r="AN277" s="16" t="str">
        <f>IFERROR(IF(_xlfn.MAXIFS(전산회선!$F$4:$F$1141,전산회선!$B$4:$B$1141,$E277,전산회선!$F$4:$F$1141,"&lt;"&amp;AL277)=0,"",_xlfn.MAXIFS(전산회선!$F$4:$F$1141,전산회선!$B$4:$B$1141,$E277,전산회선!$F$4:$F$1141,"&lt;"&amp;AL277)),"")</f>
        <v/>
      </c>
      <c r="AO277" s="23">
        <v>48222</v>
      </c>
      <c r="AP277" s="23">
        <v>48034</v>
      </c>
      <c r="AQ277" s="23">
        <v>48034</v>
      </c>
      <c r="AR277" s="23">
        <v>48034</v>
      </c>
      <c r="AS277" s="23">
        <v>48034</v>
      </c>
      <c r="AT277" s="23">
        <v>48034</v>
      </c>
      <c r="AU277" s="23">
        <v>46034</v>
      </c>
      <c r="AV277" s="23">
        <v>46034</v>
      </c>
      <c r="AW277" s="23">
        <v>46034</v>
      </c>
      <c r="AX277" s="23">
        <v>46034</v>
      </c>
      <c r="AY277" s="23">
        <v>46034</v>
      </c>
      <c r="AZ277" s="23">
        <v>46034</v>
      </c>
      <c r="BA277" s="23">
        <v>47049.666666666664</v>
      </c>
      <c r="BB277" s="23">
        <f t="shared" si="28"/>
        <v>564596</v>
      </c>
      <c r="BC277" s="23">
        <v>0</v>
      </c>
      <c r="BD277" s="23">
        <v>0</v>
      </c>
      <c r="BE277" s="23">
        <v>0</v>
      </c>
      <c r="BF277" s="23">
        <v>0</v>
      </c>
      <c r="BG277" s="23">
        <v>0</v>
      </c>
      <c r="BH277" s="23">
        <v>0</v>
      </c>
      <c r="BI277" s="23">
        <v>0</v>
      </c>
      <c r="BJ277" s="23">
        <v>0</v>
      </c>
      <c r="BK277" s="23">
        <v>0</v>
      </c>
      <c r="BL277" s="23">
        <v>0</v>
      </c>
      <c r="BM277" s="23">
        <v>0</v>
      </c>
      <c r="BN277" s="23">
        <v>0</v>
      </c>
      <c r="BO277" s="23">
        <v>0</v>
      </c>
      <c r="BP277" s="23">
        <v>0</v>
      </c>
      <c r="BQ277" s="17" t="str">
        <f>IFERROR(INDEX(피벗!$BL$5:$CH$5,1,MATCH($BR277,INDEX(피벗!$BL:$CH,MATCH($E277,피벗!$BJ:$BJ,0),0),0)),"")</f>
        <v/>
      </c>
      <c r="BR277" s="23" t="str">
        <f>IFERROR(LARGE(INDEX(피벗!$BL:$CH,MATCH(성장고객!$E277,피벗!$BJ:$BJ,0),0),1),"")</f>
        <v/>
      </c>
      <c r="BS277" s="27" t="str">
        <f t="shared" si="29"/>
        <v/>
      </c>
      <c r="BT277" s="17" t="str">
        <f>IFERROR(INDEX(피벗!$BL$5:$CH$5,1,MATCH($BU277,INDEX(피벗!$BL:$CH,MATCH($E277,피벗!$BJ:$BJ,0),0),0)),"")</f>
        <v/>
      </c>
      <c r="BU277" s="23" t="str">
        <f>IFERROR(LARGE(INDEX(피벗!$BL:$CH,MATCH(성장고객!$E277,피벗!$BJ:$BJ,0),0),2),"")</f>
        <v/>
      </c>
      <c r="BV277" s="27" t="str">
        <f t="shared" si="30"/>
        <v/>
      </c>
      <c r="BW277" s="17" t="str">
        <f>IFERROR(INDEX(피벗!$BL$5:$CH$5,1,MATCH($BX277,INDEX(피벗!$BL:$CH,MATCH($E277,피벗!$BJ:$BJ,0),0),0)),"")</f>
        <v/>
      </c>
      <c r="BX277" s="23" t="str">
        <f>IFERROR(LARGE(INDEX(피벗!$BL:$CH,MATCH(성장고객!$E277,피벗!$BJ:$BJ,0),0),3),"")</f>
        <v/>
      </c>
      <c r="BY277" s="27" t="str">
        <f t="shared" si="31"/>
        <v/>
      </c>
      <c r="BZ277" s="17" t="str">
        <f>IFERROR(INDEX(피벗!$BL$5:$CH$5,1,MATCH($CA277,INDEX(피벗!$BL:$CH,MATCH($E277,피벗!$BJ:$BJ,0),0),0)),"")</f>
        <v/>
      </c>
      <c r="CA277" s="23" t="str">
        <f>IFERROR(LARGE(INDEX(피벗!$BL:$CH,MATCH(성장고객!$E277,피벗!$BJ:$BJ,0),0),4),"")</f>
        <v/>
      </c>
      <c r="CB277" s="27" t="str">
        <f t="shared" si="32"/>
        <v/>
      </c>
      <c r="CC277" s="17" t="str">
        <f>IFERROR(INDEX(피벗!$BL$5:$CH$5,1,MATCH($CD277,INDEX(피벗!$BL:$CH,MATCH($E277,피벗!$BJ:$BJ,0),0),0)),"")</f>
        <v/>
      </c>
      <c r="CD277" s="23" t="str">
        <f>IFERROR(LARGE(INDEX(피벗!$BL:$CH,MATCH(성장고객!$E277,피벗!$BJ:$BJ,0),0),5),"")</f>
        <v/>
      </c>
      <c r="CE277" s="27" t="str">
        <f t="shared" si="33"/>
        <v/>
      </c>
      <c r="CF277" s="23" t="str">
        <f>IFERROR(INDEX(피벗!$CI:$CI,MATCH($E277,피벗!$BJ:$BJ,0)),"")</f>
        <v/>
      </c>
      <c r="CG277" s="25" t="str">
        <f t="shared" si="34"/>
        <v/>
      </c>
      <c r="CH277" s="17" t="str">
        <f>IFERROR(INDEX(피벗!$EZ$5:$GE$5,1,MATCH($CI277,INDEX(피벗!$EZ:$GE,MATCH($E277,피벗!$EY:$EY,0),0),0)),"")</f>
        <v>MeGA인터넷</v>
      </c>
      <c r="CI277" s="23">
        <f>IFERROR(LARGE(INDEX(피벗!$EZ:$GE,MATCH(성장고객!$E277,피벗!$EY:$EY,0),0),1),"")</f>
        <v>232008</v>
      </c>
      <c r="CJ277" s="17" t="str">
        <f>IFERROR(INDEX(피벗!$EZ$5:$GE$5,1,MATCH($CK277,INDEX(피벗!$EZ:$GE,MATCH($E277,피벗!$EY:$EY,0),0),0)),"")</f>
        <v>GTV</v>
      </c>
      <c r="CK277" s="23">
        <f>IFERROR(LARGE(INDEX(피벗!$EZ:$GE,MATCH(성장고객!$E277,피벗!$EY:$EY,0),0),2),"")</f>
        <v>222000</v>
      </c>
      <c r="CL277" s="17" t="str">
        <f>IFERROR(INDEX(피벗!$EZ$5:$GE$5,1,MATCH($CM277,INDEX(피벗!$EZ:$GE,MATCH($E277,피벗!$EY:$EY,0),0),0)),"")</f>
        <v>홈일반전화</v>
      </c>
      <c r="CM277" s="23">
        <f>IFERROR(LARGE(INDEX(피벗!$EZ:$GE,MATCH(성장고객!$E277,피벗!$EY:$EY,0),0),3),"")</f>
        <v>50588</v>
      </c>
      <c r="CN277" s="17" t="str">
        <f>IFERROR(INDEX(피벗!$EZ$5:$GE$5,1,MATCH($CO277,INDEX(피벗!$EZ:$GE,MATCH($E277,피벗!$EY:$EY,0),0),0)),"")</f>
        <v>홈지능망</v>
      </c>
      <c r="CO277" s="23">
        <f>IFERROR(LARGE(INDEX(피벗!$EZ:$GE,MATCH(성장고객!$E277,피벗!$EY:$EY,0),0),4),"")</f>
        <v>48000</v>
      </c>
      <c r="CP277" s="17" t="str">
        <f>IFERROR(INDEX(피벗!$EZ$5:$GE$5,1,MATCH($CQ277,INDEX(피벗!$EZ:$GE,MATCH($E277,피벗!$EY:$EY,0),0),0)),"")</f>
        <v>홈인터넷전화</v>
      </c>
      <c r="CQ277" s="23">
        <f>IFERROR(LARGE(INDEX(피벗!$EZ:$GE,MATCH(성장고객!$E277,피벗!$EY:$EY,0),0),5),"")</f>
        <v>12000</v>
      </c>
      <c r="CR277" s="23">
        <f>IFERROR(INDEX(피벗!$GF:$GF,MATCH($E277,피벗!$EY:$EY,0)),"")</f>
        <v>564596</v>
      </c>
    </row>
    <row r="278" spans="1:96" x14ac:dyDescent="0.45">
      <c r="A278" s="20" t="s">
        <v>982</v>
      </c>
      <c r="B278" s="20" t="s">
        <v>26</v>
      </c>
      <c r="C278" s="20" t="s">
        <v>104</v>
      </c>
      <c r="D278" s="20" t="s">
        <v>1215</v>
      </c>
      <c r="E278" s="20" t="s">
        <v>638</v>
      </c>
      <c r="F278" s="21" t="s">
        <v>639</v>
      </c>
      <c r="G278" s="21" t="s">
        <v>1</v>
      </c>
      <c r="H278" s="21" t="s">
        <v>0</v>
      </c>
      <c r="I278" s="22" t="s">
        <v>640</v>
      </c>
      <c r="J278" s="22" t="s">
        <v>641</v>
      </c>
      <c r="K278" s="20" t="s">
        <v>0</v>
      </c>
      <c r="L278" s="20" t="s">
        <v>1316</v>
      </c>
      <c r="M278" s="20" t="s">
        <v>1381</v>
      </c>
      <c r="N278" s="20" t="s">
        <v>1336</v>
      </c>
      <c r="O278" s="21" t="s">
        <v>2505</v>
      </c>
      <c r="P278" s="21">
        <v>111</v>
      </c>
      <c r="Q278" s="21" t="s">
        <v>1392</v>
      </c>
      <c r="R278" s="21" t="s">
        <v>1320</v>
      </c>
      <c r="S278" s="21" t="s">
        <v>1321</v>
      </c>
      <c r="T278" s="21" t="s">
        <v>1316</v>
      </c>
      <c r="U278" s="21" t="s">
        <v>2506</v>
      </c>
      <c r="V278" s="21" t="s">
        <v>2507</v>
      </c>
      <c r="W278" s="20" t="s">
        <v>2508</v>
      </c>
      <c r="X278" s="21" t="s">
        <v>2509</v>
      </c>
      <c r="Y278" s="21" t="s">
        <v>2510</v>
      </c>
      <c r="Z278" s="21" t="s">
        <v>2511</v>
      </c>
      <c r="AA278" s="20">
        <v>38</v>
      </c>
      <c r="AB278" s="20" t="s">
        <v>1649</v>
      </c>
      <c r="AC278" s="21" t="s">
        <v>2512</v>
      </c>
      <c r="AD278" s="20" t="s">
        <v>1311</v>
      </c>
      <c r="AE278" s="16" t="str" cm="1">
        <f t="array" ref="AE278">IF(AF278="","",INDEX(전산회선!$E$4:$E$1141,_xlfn.AGGREGATE(15,6,ROW(전산회선!$E$4:$E$1141)-ROW(전산회선!$E$4)+1/((전산회선!$B$4:$B$1141=$E278)*(전산회선!$F$4:$F$1141=AF278)),1)))</f>
        <v>기업인터넷전화</v>
      </c>
      <c r="AF278" s="16">
        <f>IFERROR(IF(_xlfn.MAXIFS(전산회선!$F$4:$F$1141,전산회선!$B$4:$B$1141,$E278)=0,"",_xlfn.MAXIFS(전산회선!$F$4:$F$1141,전산회선!$B$4:$B$1141,$E278)),"")</f>
        <v>21</v>
      </c>
      <c r="AG278" s="16" t="str" cm="1">
        <f t="array" ref="AG278">IF(AH278="","",INDEX(전산회선!$E$4:$E$1141,_xlfn.AGGREGATE(15,6,ROW(전산회선!$E$4:$E$1141)-ROW(전산회선!$E$4)+1/((전산회선!$B$4:$B$1141=$E278)*(전산회선!$F$4:$F$1141=AH278)),1)))</f>
        <v>홈일반전화</v>
      </c>
      <c r="AH278" s="16">
        <f>IFERROR(IF(_xlfn.MAXIFS(전산회선!$F$4:$F$1141,전산회선!$B$4:$B$1141,$E278,전산회선!$F$4:$F$1141,"&lt;"&amp;AF278)=0,"",_xlfn.MAXIFS(전산회선!$F$4:$F$1141,전산회선!$B$4:$B$1141,$E278,전산회선!$F$4:$F$1141,"&lt;"&amp;AF278)),"")</f>
        <v>16</v>
      </c>
      <c r="AI278" s="16" t="str" cm="1">
        <f t="array" ref="AI278">IF(AJ278="","",INDEX(전산회선!$E$4:$E$1141,_xlfn.AGGREGATE(15,6,ROW(전산회선!$E$4:$E$1141)-ROW(전산회선!$E$4)+1/((전산회선!$B$4:$B$1141=$E278)*(전산회선!$F$4:$F$1141=AJ278)),1)))</f>
        <v>GiGA인터넷</v>
      </c>
      <c r="AJ278" s="16">
        <f>IFERROR(IF(_xlfn.MAXIFS(전산회선!$F$4:$F$1141,전산회선!$B$4:$B$1141,$E278,전산회선!$F$4:$F$1141,"&lt;"&amp;AH278)=0,"",_xlfn.MAXIFS(전산회선!$F$4:$F$1141,전산회선!$B$4:$B$1141,$E278,전산회선!$F$4:$F$1141,"&lt;"&amp;AH278)),"")</f>
        <v>5</v>
      </c>
      <c r="AK278" s="16" t="str" cm="1">
        <f t="array" ref="AK278">IF(AL278="","",INDEX(전산회선!$E$4:$E$1141,_xlfn.AGGREGATE(15,6,ROW(전산회선!$E$4:$E$1141)-ROW(전산회선!$E$4)+1/((전산회선!$B$4:$B$1141=$E278)*(전산회선!$F$4:$F$1141=AL278)),1)))</f>
        <v>MeGA인터넷</v>
      </c>
      <c r="AL278" s="16">
        <f>IFERROR(IF(_xlfn.MAXIFS(전산회선!$F$4:$F$1141,전산회선!$B$4:$B$1141,$E278,전산회선!$F$4:$F$1141,"&lt;"&amp;AJ278)=0,"",_xlfn.MAXIFS(전산회선!$F$4:$F$1141,전산회선!$B$4:$B$1141,$E278,전산회선!$F$4:$F$1141,"&lt;"&amp;AJ278)),"")</f>
        <v>4</v>
      </c>
      <c r="AM278" s="16" t="str" cm="1">
        <f t="array" ref="AM278">IF(AN278="","",INDEX(전산회선!$E$4:$E$1141,_xlfn.AGGREGATE(15,6,ROW(전산회선!$E$4:$E$1141)-ROW(전산회선!$E$4)+1/((전산회선!$B$4:$B$1141=$E278)*(전산회선!$F$4:$F$1141=AN278)),1)))</f>
        <v/>
      </c>
      <c r="AN278" s="16" t="str">
        <f>IFERROR(IF(_xlfn.MAXIFS(전산회선!$F$4:$F$1141,전산회선!$B$4:$B$1141,$E278,전산회선!$F$4:$F$1141,"&lt;"&amp;AL278)=0,"",_xlfn.MAXIFS(전산회선!$F$4:$F$1141,전산회선!$B$4:$B$1141,$E278,전산회선!$F$4:$F$1141,"&lt;"&amp;AL278)),"")</f>
        <v/>
      </c>
      <c r="AO278" s="23">
        <v>621582.99999999988</v>
      </c>
      <c r="AP278" s="23">
        <v>637567.99999999988</v>
      </c>
      <c r="AQ278" s="23">
        <v>702473.99999999988</v>
      </c>
      <c r="AR278" s="23">
        <v>738197.99999999988</v>
      </c>
      <c r="AS278" s="23">
        <v>748877.99999999988</v>
      </c>
      <c r="AT278" s="23">
        <v>755458.99999999988</v>
      </c>
      <c r="AU278" s="23">
        <v>757225.99999999988</v>
      </c>
      <c r="AV278" s="23">
        <v>760238.99999999988</v>
      </c>
      <c r="AW278" s="23">
        <v>764135.99999999988</v>
      </c>
      <c r="AX278" s="23">
        <v>765809.99999999988</v>
      </c>
      <c r="AY278" s="23">
        <v>603344</v>
      </c>
      <c r="AZ278" s="23">
        <v>633522.99999999988</v>
      </c>
      <c r="BA278" s="23">
        <v>707369.83333333314</v>
      </c>
      <c r="BB278" s="23">
        <f t="shared" si="28"/>
        <v>8488437.9999999981</v>
      </c>
      <c r="BC278" s="23">
        <v>0</v>
      </c>
      <c r="BD278" s="23">
        <v>0</v>
      </c>
      <c r="BE278" s="23">
        <v>79293</v>
      </c>
      <c r="BF278" s="23">
        <v>101300</v>
      </c>
      <c r="BG278" s="23">
        <v>110680</v>
      </c>
      <c r="BH278" s="23">
        <v>118590</v>
      </c>
      <c r="BI278" s="23">
        <v>114924</v>
      </c>
      <c r="BJ278" s="23">
        <v>121009</v>
      </c>
      <c r="BK278" s="23">
        <v>121043</v>
      </c>
      <c r="BL278" s="23">
        <v>135585</v>
      </c>
      <c r="BM278" s="23">
        <v>123696</v>
      </c>
      <c r="BN278" s="23">
        <v>134126</v>
      </c>
      <c r="BO278" s="23">
        <v>96687.166666666672</v>
      </c>
      <c r="BP278" s="23">
        <v>1160246</v>
      </c>
      <c r="BQ278" s="17" t="str">
        <f>IFERROR(INDEX(피벗!$BL$5:$CH$5,1,MATCH($BR278,INDEX(피벗!$BL:$CH,MATCH($E278,피벗!$BJ:$BJ,0),0),0)),"")</f>
        <v>기업인터넷전화</v>
      </c>
      <c r="BR278" s="23">
        <f>IFERROR(LARGE(INDEX(피벗!$BL:$CH,MATCH(성장고객!$E278,피벗!$BJ:$BJ,0),0),1),"")</f>
        <v>450915</v>
      </c>
      <c r="BS278" s="27">
        <f t="shared" si="29"/>
        <v>5.312108069823919E-2</v>
      </c>
      <c r="BT278" s="17" t="str">
        <f>IFERROR(INDEX(피벗!$BL$5:$CH$5,1,MATCH($BU278,INDEX(피벗!$BL:$CH,MATCH($E278,피벗!$BJ:$BJ,0),0),0)),"")</f>
        <v>GiGA인터넷</v>
      </c>
      <c r="BU278" s="23">
        <f>IFERROR(LARGE(INDEX(피벗!$BL:$CH,MATCH(성장고객!$E278,피벗!$BJ:$BJ,0),0),2),"")</f>
        <v>273300</v>
      </c>
      <c r="BV278" s="27">
        <f t="shared" si="30"/>
        <v>3.2196736313559696E-2</v>
      </c>
      <c r="BW278" s="17" t="str">
        <f>IFERROR(INDEX(피벗!$BL$5:$CH$5,1,MATCH($BX278,INDEX(피벗!$BL:$CH,MATCH($E278,피벗!$BJ:$BJ,0),0),0)),"")</f>
        <v>MeGA인터넷</v>
      </c>
      <c r="BX278" s="23">
        <f>IFERROR(LARGE(INDEX(피벗!$BL:$CH,MATCH(성장고객!$E278,피벗!$BJ:$BJ,0),0),3),"")</f>
        <v>252506</v>
      </c>
      <c r="BY278" s="27">
        <f t="shared" si="31"/>
        <v>2.9747051224265294E-2</v>
      </c>
      <c r="BZ278" s="17" t="str">
        <f>IFERROR(INDEX(피벗!$BL$5:$CH$5,1,MATCH($CA278,INDEX(피벗!$BL:$CH,MATCH($E278,피벗!$BJ:$BJ,0),0),0)),"")</f>
        <v>홈일반전화</v>
      </c>
      <c r="CA278" s="23">
        <f>IFERROR(LARGE(INDEX(피벗!$BL:$CH,MATCH(성장고객!$E278,피벗!$BJ:$BJ,0),0),4),"")</f>
        <v>117739</v>
      </c>
      <c r="CB278" s="27">
        <f t="shared" si="32"/>
        <v>1.3870514221815606E-2</v>
      </c>
      <c r="CC278" s="17" t="str">
        <f>IFERROR(INDEX(피벗!$BL$5:$CH$5,1,MATCH($CD278,INDEX(피벗!$BL:$CH,MATCH($E278,피벗!$BJ:$BJ,0),0),0)),"")</f>
        <v>홈지능망</v>
      </c>
      <c r="CD278" s="23">
        <f>IFERROR(LARGE(INDEX(피벗!$BL:$CH,MATCH(성장고객!$E278,피벗!$BJ:$BJ,0),0),5),"")</f>
        <v>56171</v>
      </c>
      <c r="CE278" s="27">
        <f t="shared" si="33"/>
        <v>6.6173540997766624E-3</v>
      </c>
      <c r="CF278" s="23">
        <f>IFERROR(INDEX(피벗!$CI:$CI,MATCH($E278,피벗!$BJ:$BJ,0)),"")</f>
        <v>1160246</v>
      </c>
      <c r="CG278" s="25">
        <f t="shared" si="34"/>
        <v>0.13668545379020267</v>
      </c>
      <c r="CH278" s="17" t="str">
        <f>IFERROR(INDEX(피벗!$EZ$5:$GE$5,1,MATCH($CI278,INDEX(피벗!$EZ:$GE,MATCH($E278,피벗!$EY:$EY,0),0),0)),"")</f>
        <v>GiGA인터넷</v>
      </c>
      <c r="CI278" s="23">
        <f>IFERROR(LARGE(INDEX(피벗!$EZ:$GE,MATCH(성장고객!$E278,피벗!$EY:$EY,0),0),1),"")</f>
        <v>1900159</v>
      </c>
      <c r="CJ278" s="17" t="str">
        <f>IFERROR(INDEX(피벗!$EZ$5:$GE$5,1,MATCH($CK278,INDEX(피벗!$EZ:$GE,MATCH($E278,피벗!$EY:$EY,0),0),0)),"")</f>
        <v>기업인터넷전화</v>
      </c>
      <c r="CK278" s="23">
        <f>IFERROR(LARGE(INDEX(피벗!$EZ:$GE,MATCH(성장고객!$E278,피벗!$EY:$EY,0),0),2),"")</f>
        <v>1678728</v>
      </c>
      <c r="CL278" s="17" t="str">
        <f>IFERROR(INDEX(피벗!$EZ$5:$GE$5,1,MATCH($CM278,INDEX(피벗!$EZ:$GE,MATCH($E278,피벗!$EY:$EY,0),0),0)),"")</f>
        <v>홈일반전화</v>
      </c>
      <c r="CM278" s="23">
        <f>IFERROR(LARGE(INDEX(피벗!$EZ:$GE,MATCH(성장고객!$E278,피벗!$EY:$EY,0),0),3),"")</f>
        <v>1496451.7999999998</v>
      </c>
      <c r="CN278" s="17" t="str">
        <f>IFERROR(INDEX(피벗!$EZ$5:$GE$5,1,MATCH($CO278,INDEX(피벗!$EZ:$GE,MATCH($E278,피벗!$EY:$EY,0),0),0)),"")</f>
        <v>기업메시징</v>
      </c>
      <c r="CO278" s="23">
        <f>IFERROR(LARGE(INDEX(피벗!$EZ:$GE,MATCH(성장고객!$E278,피벗!$EY:$EY,0),0),4),"")</f>
        <v>1381228</v>
      </c>
      <c r="CP278" s="17" t="str">
        <f>IFERROR(INDEX(피벗!$EZ$5:$GE$5,1,MATCH($CQ278,INDEX(피벗!$EZ:$GE,MATCH($E278,피벗!$EY:$EY,0),0),0)),"")</f>
        <v>MeGA인터넷</v>
      </c>
      <c r="CQ278" s="23">
        <f>IFERROR(LARGE(INDEX(피벗!$EZ:$GE,MATCH(성장고객!$E278,피벗!$EY:$EY,0),0),5),"")</f>
        <v>828506</v>
      </c>
      <c r="CR278" s="23">
        <f>IFERROR(INDEX(피벗!$GF:$GF,MATCH($E278,피벗!$EY:$EY,0)),"")</f>
        <v>8488438</v>
      </c>
    </row>
    <row r="279" spans="1:96" x14ac:dyDescent="0.45">
      <c r="A279" s="20" t="s">
        <v>982</v>
      </c>
      <c r="B279" s="20" t="s">
        <v>29</v>
      </c>
      <c r="C279" s="20" t="s">
        <v>104</v>
      </c>
      <c r="D279" s="20" t="s">
        <v>1098</v>
      </c>
      <c r="E279" s="20" t="s">
        <v>123</v>
      </c>
      <c r="F279" s="21" t="s">
        <v>124</v>
      </c>
      <c r="G279" s="21" t="s">
        <v>1</v>
      </c>
      <c r="H279" s="21" t="s">
        <v>0</v>
      </c>
      <c r="I279" s="22" t="s">
        <v>125</v>
      </c>
      <c r="J279" s="22" t="s">
        <v>126</v>
      </c>
      <c r="K279" s="20" t="s">
        <v>0</v>
      </c>
      <c r="L279" s="20" t="s">
        <v>1316</v>
      </c>
      <c r="M279" s="20" t="s">
        <v>1311</v>
      </c>
      <c r="N279" s="20" t="s">
        <v>1317</v>
      </c>
      <c r="O279" s="21" t="s">
        <v>1674</v>
      </c>
      <c r="P279" s="21">
        <v>1</v>
      </c>
      <c r="Q279" s="21" t="s">
        <v>1347</v>
      </c>
      <c r="R279" s="21" t="s">
        <v>1320</v>
      </c>
      <c r="S279" s="21" t="s">
        <v>1321</v>
      </c>
      <c r="T279" s="21" t="s">
        <v>1316</v>
      </c>
      <c r="U279" s="21" t="s">
        <v>1675</v>
      </c>
      <c r="V279" s="21" t="s">
        <v>1676</v>
      </c>
      <c r="W279" s="20" t="s">
        <v>1677</v>
      </c>
      <c r="X279" s="21" t="s">
        <v>1678</v>
      </c>
      <c r="Y279" s="21" t="s">
        <v>1679</v>
      </c>
      <c r="Z279" s="21" t="s">
        <v>1680</v>
      </c>
      <c r="AA279" s="20">
        <v>22</v>
      </c>
      <c r="AB279" s="20" t="s">
        <v>1473</v>
      </c>
      <c r="AC279" s="21" t="s">
        <v>1681</v>
      </c>
      <c r="AD279" s="20" t="s">
        <v>1311</v>
      </c>
      <c r="AE279" s="16" t="str" cm="1">
        <f t="array" ref="AE279">IF(AF279="","",INDEX(전산회선!$E$4:$E$1141,_xlfn.AGGREGATE(15,6,ROW(전산회선!$E$4:$E$1141)-ROW(전산회선!$E$4)+1/((전산회선!$B$4:$B$1141=$E279)*(전산회선!$F$4:$F$1141=AF279)),1)))</f>
        <v/>
      </c>
      <c r="AF279" s="16" t="str">
        <f>IFERROR(IF(_xlfn.MAXIFS(전산회선!$F$4:$F$1141,전산회선!$B$4:$B$1141,$E279)=0,"",_xlfn.MAXIFS(전산회선!$F$4:$F$1141,전산회선!$B$4:$B$1141,$E279)),"")</f>
        <v/>
      </c>
      <c r="AG279" s="16" t="str" cm="1">
        <f t="array" ref="AG279">IF(AH279="","",INDEX(전산회선!$E$4:$E$1141,_xlfn.AGGREGATE(15,6,ROW(전산회선!$E$4:$E$1141)-ROW(전산회선!$E$4)+1/((전산회선!$B$4:$B$1141=$E279)*(전산회선!$F$4:$F$1141=AH279)),1)))</f>
        <v/>
      </c>
      <c r="AH279" s="16" t="str">
        <f>IFERROR(IF(_xlfn.MAXIFS(전산회선!$F$4:$F$1141,전산회선!$B$4:$B$1141,$E279,전산회선!$F$4:$F$1141,"&lt;"&amp;AF279)=0,"",_xlfn.MAXIFS(전산회선!$F$4:$F$1141,전산회선!$B$4:$B$1141,$E279,전산회선!$F$4:$F$1141,"&lt;"&amp;AF279)),"")</f>
        <v/>
      </c>
      <c r="AI279" s="16" t="str" cm="1">
        <f t="array" ref="AI279">IF(AJ279="","",INDEX(전산회선!$E$4:$E$1141,_xlfn.AGGREGATE(15,6,ROW(전산회선!$E$4:$E$1141)-ROW(전산회선!$E$4)+1/((전산회선!$B$4:$B$1141=$E279)*(전산회선!$F$4:$F$1141=AJ279)),1)))</f>
        <v/>
      </c>
      <c r="AJ279" s="16" t="str">
        <f>IFERROR(IF(_xlfn.MAXIFS(전산회선!$F$4:$F$1141,전산회선!$B$4:$B$1141,$E279,전산회선!$F$4:$F$1141,"&lt;"&amp;AH279)=0,"",_xlfn.MAXIFS(전산회선!$F$4:$F$1141,전산회선!$B$4:$B$1141,$E279,전산회선!$F$4:$F$1141,"&lt;"&amp;AH279)),"")</f>
        <v/>
      </c>
      <c r="AK279" s="16" t="str" cm="1">
        <f t="array" ref="AK279">IF(AL279="","",INDEX(전산회선!$E$4:$E$1141,_xlfn.AGGREGATE(15,6,ROW(전산회선!$E$4:$E$1141)-ROW(전산회선!$E$4)+1/((전산회선!$B$4:$B$1141=$E279)*(전산회선!$F$4:$F$1141=AL279)),1)))</f>
        <v/>
      </c>
      <c r="AL279" s="16" t="str">
        <f>IFERROR(IF(_xlfn.MAXIFS(전산회선!$F$4:$F$1141,전산회선!$B$4:$B$1141,$E279,전산회선!$F$4:$F$1141,"&lt;"&amp;AJ279)=0,"",_xlfn.MAXIFS(전산회선!$F$4:$F$1141,전산회선!$B$4:$B$1141,$E279,전산회선!$F$4:$F$1141,"&lt;"&amp;AJ279)),"")</f>
        <v/>
      </c>
      <c r="AM279" s="16" t="str" cm="1">
        <f t="array" ref="AM279">IF(AN279="","",INDEX(전산회선!$E$4:$E$1141,_xlfn.AGGREGATE(15,6,ROW(전산회선!$E$4:$E$1141)-ROW(전산회선!$E$4)+1/((전산회선!$B$4:$B$1141=$E279)*(전산회선!$F$4:$F$1141=AN279)),1)))</f>
        <v/>
      </c>
      <c r="AN279" s="16" t="str">
        <f>IFERROR(IF(_xlfn.MAXIFS(전산회선!$F$4:$F$1141,전산회선!$B$4:$B$1141,$E279,전산회선!$F$4:$F$1141,"&lt;"&amp;AL279)=0,"",_xlfn.MAXIFS(전산회선!$F$4:$F$1141,전산회선!$B$4:$B$1141,$E279,전산회선!$F$4:$F$1141,"&lt;"&amp;AL279)),"")</f>
        <v/>
      </c>
      <c r="AO279" s="23">
        <v>0</v>
      </c>
      <c r="AP279" s="23">
        <v>0</v>
      </c>
      <c r="AQ279" s="23">
        <v>0</v>
      </c>
      <c r="AR279" s="23">
        <v>0</v>
      </c>
      <c r="AS279" s="23">
        <v>0</v>
      </c>
      <c r="AT279" s="23">
        <v>0</v>
      </c>
      <c r="AU279" s="23">
        <v>0</v>
      </c>
      <c r="AV279" s="23">
        <v>0</v>
      </c>
      <c r="AW279" s="23">
        <v>0</v>
      </c>
      <c r="AX279" s="23">
        <v>0</v>
      </c>
      <c r="AY279" s="23">
        <v>0</v>
      </c>
      <c r="AZ279" s="23">
        <v>0</v>
      </c>
      <c r="BA279" s="23">
        <v>0</v>
      </c>
      <c r="BB279" s="23">
        <f t="shared" si="28"/>
        <v>0</v>
      </c>
      <c r="BC279" s="23">
        <v>0</v>
      </c>
      <c r="BD279" s="23">
        <v>0</v>
      </c>
      <c r="BE279" s="23">
        <v>0</v>
      </c>
      <c r="BF279" s="23">
        <v>0</v>
      </c>
      <c r="BG279" s="23">
        <v>0</v>
      </c>
      <c r="BH279" s="23">
        <v>0</v>
      </c>
      <c r="BI279" s="23">
        <v>0</v>
      </c>
      <c r="BJ279" s="23">
        <v>0</v>
      </c>
      <c r="BK279" s="23">
        <v>0</v>
      </c>
      <c r="BL279" s="23">
        <v>0</v>
      </c>
      <c r="BM279" s="23">
        <v>0</v>
      </c>
      <c r="BN279" s="23">
        <v>0</v>
      </c>
      <c r="BO279" s="23">
        <v>0</v>
      </c>
      <c r="BP279" s="23">
        <v>0</v>
      </c>
      <c r="BQ279" s="17" t="str">
        <f>IFERROR(INDEX(피벗!$BL$5:$CH$5,1,MATCH($BR279,INDEX(피벗!$BL:$CH,MATCH($E279,피벗!$BJ:$BJ,0),0),0)),"")</f>
        <v/>
      </c>
      <c r="BR279" s="23" t="str">
        <f>IFERROR(LARGE(INDEX(피벗!$BL:$CH,MATCH(성장고객!$E279,피벗!$BJ:$BJ,0),0),1),"")</f>
        <v/>
      </c>
      <c r="BS279" s="27" t="str">
        <f t="shared" si="29"/>
        <v/>
      </c>
      <c r="BT279" s="17" t="str">
        <f>IFERROR(INDEX(피벗!$BL$5:$CH$5,1,MATCH($BU279,INDEX(피벗!$BL:$CH,MATCH($E279,피벗!$BJ:$BJ,0),0),0)),"")</f>
        <v/>
      </c>
      <c r="BU279" s="23" t="str">
        <f>IFERROR(LARGE(INDEX(피벗!$BL:$CH,MATCH(성장고객!$E279,피벗!$BJ:$BJ,0),0),2),"")</f>
        <v/>
      </c>
      <c r="BV279" s="27" t="str">
        <f t="shared" si="30"/>
        <v/>
      </c>
      <c r="BW279" s="17" t="str">
        <f>IFERROR(INDEX(피벗!$BL$5:$CH$5,1,MATCH($BX279,INDEX(피벗!$BL:$CH,MATCH($E279,피벗!$BJ:$BJ,0),0),0)),"")</f>
        <v/>
      </c>
      <c r="BX279" s="23" t="str">
        <f>IFERROR(LARGE(INDEX(피벗!$BL:$CH,MATCH(성장고객!$E279,피벗!$BJ:$BJ,0),0),3),"")</f>
        <v/>
      </c>
      <c r="BY279" s="27" t="str">
        <f t="shared" si="31"/>
        <v/>
      </c>
      <c r="BZ279" s="17" t="str">
        <f>IFERROR(INDEX(피벗!$BL$5:$CH$5,1,MATCH($CA279,INDEX(피벗!$BL:$CH,MATCH($E279,피벗!$BJ:$BJ,0),0),0)),"")</f>
        <v/>
      </c>
      <c r="CA279" s="23" t="str">
        <f>IFERROR(LARGE(INDEX(피벗!$BL:$CH,MATCH(성장고객!$E279,피벗!$BJ:$BJ,0),0),4),"")</f>
        <v/>
      </c>
      <c r="CB279" s="27" t="str">
        <f t="shared" si="32"/>
        <v/>
      </c>
      <c r="CC279" s="17" t="str">
        <f>IFERROR(INDEX(피벗!$BL$5:$CH$5,1,MATCH($CD279,INDEX(피벗!$BL:$CH,MATCH($E279,피벗!$BJ:$BJ,0),0),0)),"")</f>
        <v/>
      </c>
      <c r="CD279" s="23" t="str">
        <f>IFERROR(LARGE(INDEX(피벗!$BL:$CH,MATCH(성장고객!$E279,피벗!$BJ:$BJ,0),0),5),"")</f>
        <v/>
      </c>
      <c r="CE279" s="27" t="str">
        <f t="shared" si="33"/>
        <v/>
      </c>
      <c r="CF279" s="23" t="str">
        <f>IFERROR(INDEX(피벗!$CI:$CI,MATCH($E279,피벗!$BJ:$BJ,0)),"")</f>
        <v/>
      </c>
      <c r="CG279" s="25" t="str">
        <f t="shared" si="34"/>
        <v/>
      </c>
      <c r="CH279" s="17" t="str">
        <f>IFERROR(INDEX(피벗!$EZ$5:$GE$5,1,MATCH($CI279,INDEX(피벗!$EZ:$GE,MATCH($E279,피벗!$EY:$EY,0),0),0)),"")</f>
        <v/>
      </c>
      <c r="CI279" s="23" t="str">
        <f>IFERROR(LARGE(INDEX(피벗!$EZ:$GE,MATCH(성장고객!$E279,피벗!$EY:$EY,0),0),1),"")</f>
        <v/>
      </c>
      <c r="CJ279" s="17" t="str">
        <f>IFERROR(INDEX(피벗!$EZ$5:$GE$5,1,MATCH($CK279,INDEX(피벗!$EZ:$GE,MATCH($E279,피벗!$EY:$EY,0),0),0)),"")</f>
        <v/>
      </c>
      <c r="CK279" s="23" t="str">
        <f>IFERROR(LARGE(INDEX(피벗!$EZ:$GE,MATCH(성장고객!$E279,피벗!$EY:$EY,0),0),2),"")</f>
        <v/>
      </c>
      <c r="CL279" s="17" t="str">
        <f>IFERROR(INDEX(피벗!$EZ$5:$GE$5,1,MATCH($CM279,INDEX(피벗!$EZ:$GE,MATCH($E279,피벗!$EY:$EY,0),0),0)),"")</f>
        <v/>
      </c>
      <c r="CM279" s="23" t="str">
        <f>IFERROR(LARGE(INDEX(피벗!$EZ:$GE,MATCH(성장고객!$E279,피벗!$EY:$EY,0),0),3),"")</f>
        <v/>
      </c>
      <c r="CN279" s="17" t="str">
        <f>IFERROR(INDEX(피벗!$EZ$5:$GE$5,1,MATCH($CO279,INDEX(피벗!$EZ:$GE,MATCH($E279,피벗!$EY:$EY,0),0),0)),"")</f>
        <v/>
      </c>
      <c r="CO279" s="23" t="str">
        <f>IFERROR(LARGE(INDEX(피벗!$EZ:$GE,MATCH(성장고객!$E279,피벗!$EY:$EY,0),0),4),"")</f>
        <v/>
      </c>
      <c r="CP279" s="17" t="str">
        <f>IFERROR(INDEX(피벗!$EZ$5:$GE$5,1,MATCH($CQ279,INDEX(피벗!$EZ:$GE,MATCH($E279,피벗!$EY:$EY,0),0),0)),"")</f>
        <v/>
      </c>
      <c r="CQ279" s="23" t="str">
        <f>IFERROR(LARGE(INDEX(피벗!$EZ:$GE,MATCH(성장고객!$E279,피벗!$EY:$EY,0),0),5),"")</f>
        <v/>
      </c>
      <c r="CR279" s="23" t="str">
        <f>IFERROR(INDEX(피벗!$GF:$GF,MATCH($E279,피벗!$EY:$EY,0)),"")</f>
        <v/>
      </c>
    </row>
    <row r="280" spans="1:96" x14ac:dyDescent="0.45">
      <c r="A280" s="20" t="s">
        <v>982</v>
      </c>
      <c r="B280" s="20" t="s">
        <v>26</v>
      </c>
      <c r="C280" s="20" t="s">
        <v>30</v>
      </c>
      <c r="D280" s="20" t="s">
        <v>1214</v>
      </c>
      <c r="E280" s="20" t="s">
        <v>474</v>
      </c>
      <c r="F280" s="21" t="s">
        <v>475</v>
      </c>
      <c r="G280" s="21" t="s">
        <v>1</v>
      </c>
      <c r="H280" s="21" t="s">
        <v>0</v>
      </c>
      <c r="I280" s="22" t="s">
        <v>476</v>
      </c>
      <c r="J280" s="22" t="s">
        <v>477</v>
      </c>
      <c r="K280" s="20" t="s">
        <v>9</v>
      </c>
      <c r="L280" s="20" t="s">
        <v>9</v>
      </c>
      <c r="M280" s="20" t="s">
        <v>9</v>
      </c>
      <c r="N280" s="20" t="s">
        <v>9</v>
      </c>
      <c r="O280" s="21" t="s">
        <v>9</v>
      </c>
      <c r="P280" s="21" t="s">
        <v>9</v>
      </c>
      <c r="Q280" s="21" t="s">
        <v>9</v>
      </c>
      <c r="R280" s="21" t="s">
        <v>9</v>
      </c>
      <c r="S280" s="21" t="s">
        <v>9</v>
      </c>
      <c r="T280" s="21" t="s">
        <v>9</v>
      </c>
      <c r="U280" s="21" t="s">
        <v>9</v>
      </c>
      <c r="V280" s="21" t="s">
        <v>9</v>
      </c>
      <c r="W280" s="20" t="s">
        <v>9</v>
      </c>
      <c r="X280" s="21" t="s">
        <v>9</v>
      </c>
      <c r="Y280" s="21" t="s">
        <v>9</v>
      </c>
      <c r="Z280" s="21" t="s">
        <v>9</v>
      </c>
      <c r="AA280" s="20" t="s">
        <v>9</v>
      </c>
      <c r="AB280" s="20" t="s">
        <v>9</v>
      </c>
      <c r="AC280" s="21" t="s">
        <v>9</v>
      </c>
      <c r="AD280" s="20" t="s">
        <v>9</v>
      </c>
      <c r="AE280" s="16" t="str" cm="1">
        <f t="array" ref="AE280">IF(AF280="","",INDEX(전산회선!$E$4:$E$1141,_xlfn.AGGREGATE(15,6,ROW(전산회선!$E$4:$E$1141)-ROW(전산회선!$E$4)+1/((전산회선!$B$4:$B$1141=$E280)*(전산회선!$F$4:$F$1141=AF280)),1)))</f>
        <v>기업인터넷전화</v>
      </c>
      <c r="AF280" s="16">
        <f>IFERROR(IF(_xlfn.MAXIFS(전산회선!$F$4:$F$1141,전산회선!$B$4:$B$1141,$E280)=0,"",_xlfn.MAXIFS(전산회선!$F$4:$F$1141,전산회선!$B$4:$B$1141,$E280)),"")</f>
        <v>70</v>
      </c>
      <c r="AG280" s="16" t="str" cm="1">
        <f t="array" ref="AG280">IF(AH280="","",INDEX(전산회선!$E$4:$E$1141,_xlfn.AGGREGATE(15,6,ROW(전산회선!$E$4:$E$1141)-ROW(전산회선!$E$4)+1/((전산회선!$B$4:$B$1141=$E280)*(전산회선!$F$4:$F$1141=AH280)),1)))</f>
        <v>홈일반전화</v>
      </c>
      <c r="AH280" s="16">
        <f>IFERROR(IF(_xlfn.MAXIFS(전산회선!$F$4:$F$1141,전산회선!$B$4:$B$1141,$E280,전산회선!$F$4:$F$1141,"&lt;"&amp;AF280)=0,"",_xlfn.MAXIFS(전산회선!$F$4:$F$1141,전산회선!$B$4:$B$1141,$E280,전산회선!$F$4:$F$1141,"&lt;"&amp;AF280)),"")</f>
        <v>4</v>
      </c>
      <c r="AI280" s="16" t="str" cm="1">
        <f t="array" ref="AI280">IF(AJ280="","",INDEX(전산회선!$E$4:$E$1141,_xlfn.AGGREGATE(15,6,ROW(전산회선!$E$4:$E$1141)-ROW(전산회선!$E$4)+1/((전산회선!$B$4:$B$1141=$E280)*(전산회선!$F$4:$F$1141=AJ280)),1)))</f>
        <v>기업인터넷</v>
      </c>
      <c r="AJ280" s="16">
        <f>IFERROR(IF(_xlfn.MAXIFS(전산회선!$F$4:$F$1141,전산회선!$B$4:$B$1141,$E280,전산회선!$F$4:$F$1141,"&lt;"&amp;AH280)=0,"",_xlfn.MAXIFS(전산회선!$F$4:$F$1141,전산회선!$B$4:$B$1141,$E280,전산회선!$F$4:$F$1141,"&lt;"&amp;AH280)),"")</f>
        <v>3</v>
      </c>
      <c r="AK280" s="16" t="str" cm="1">
        <f t="array" ref="AK280">IF(AL280="","",INDEX(전산회선!$E$4:$E$1141,_xlfn.AGGREGATE(15,6,ROW(전산회선!$E$4:$E$1141)-ROW(전산회선!$E$4)+1/((전산회선!$B$4:$B$1141=$E280)*(전산회선!$F$4:$F$1141=AL280)),1)))</f>
        <v>MeGA인터넷</v>
      </c>
      <c r="AL280" s="16">
        <f>IFERROR(IF(_xlfn.MAXIFS(전산회선!$F$4:$F$1141,전산회선!$B$4:$B$1141,$E280,전산회선!$F$4:$F$1141,"&lt;"&amp;AJ280)=0,"",_xlfn.MAXIFS(전산회선!$F$4:$F$1141,전산회선!$B$4:$B$1141,$E280,전산회선!$F$4:$F$1141,"&lt;"&amp;AJ280)),"")</f>
        <v>2</v>
      </c>
      <c r="AM280" s="16" t="str" cm="1">
        <f t="array" ref="AM280">IF(AN280="","",INDEX(전산회선!$E$4:$E$1141,_xlfn.AGGREGATE(15,6,ROW(전산회선!$E$4:$E$1141)-ROW(전산회선!$E$4)+1/((전산회선!$B$4:$B$1141=$E280)*(전산회선!$F$4:$F$1141=AN280)),1)))</f>
        <v>3G</v>
      </c>
      <c r="AN280" s="16">
        <f>IFERROR(IF(_xlfn.MAXIFS(전산회선!$F$4:$F$1141,전산회선!$B$4:$B$1141,$E280,전산회선!$F$4:$F$1141,"&lt;"&amp;AL280)=0,"",_xlfn.MAXIFS(전산회선!$F$4:$F$1141,전산회선!$B$4:$B$1141,$E280,전산회선!$F$4:$F$1141,"&lt;"&amp;AL280)),"")</f>
        <v>1</v>
      </c>
      <c r="AO280" s="23">
        <v>568565.86</v>
      </c>
      <c r="AP280" s="23">
        <v>564364.86</v>
      </c>
      <c r="AQ280" s="23">
        <v>539682.86</v>
      </c>
      <c r="AR280" s="23">
        <v>566809.86</v>
      </c>
      <c r="AS280" s="23">
        <v>560223.86</v>
      </c>
      <c r="AT280" s="23">
        <v>563404.86</v>
      </c>
      <c r="AU280" s="23">
        <v>564773.86</v>
      </c>
      <c r="AV280" s="23">
        <v>562827.83000000007</v>
      </c>
      <c r="AW280" s="23">
        <v>627135.84499999997</v>
      </c>
      <c r="AX280" s="23">
        <v>693499.79200000002</v>
      </c>
      <c r="AY280" s="23">
        <v>698719.61800000002</v>
      </c>
      <c r="AZ280" s="23">
        <v>696898.61800000002</v>
      </c>
      <c r="BA280" s="23">
        <v>600575.64358333324</v>
      </c>
      <c r="BB280" s="23">
        <f t="shared" si="28"/>
        <v>7206907.7229999993</v>
      </c>
      <c r="BC280" s="23">
        <v>0</v>
      </c>
      <c r="BD280" s="23">
        <v>0</v>
      </c>
      <c r="BE280" s="23">
        <v>0</v>
      </c>
      <c r="BF280" s="23">
        <v>0</v>
      </c>
      <c r="BG280" s="23">
        <v>0</v>
      </c>
      <c r="BH280" s="23">
        <v>0</v>
      </c>
      <c r="BI280" s="23">
        <v>0</v>
      </c>
      <c r="BJ280" s="23">
        <v>0</v>
      </c>
      <c r="BK280" s="23">
        <v>66233</v>
      </c>
      <c r="BL280" s="23">
        <v>129230</v>
      </c>
      <c r="BM280" s="23">
        <v>129230</v>
      </c>
      <c r="BN280" s="23">
        <v>129230</v>
      </c>
      <c r="BO280" s="23">
        <v>37826.916666666664</v>
      </c>
      <c r="BP280" s="23">
        <v>453923</v>
      </c>
      <c r="BQ280" s="17" t="str">
        <f>IFERROR(INDEX(피벗!$BL$5:$CH$5,1,MATCH($BR280,INDEX(피벗!$BL:$CH,MATCH($E280,피벗!$BJ:$BJ,0),0),0)),"")</f>
        <v>기업인터넷</v>
      </c>
      <c r="BR280" s="23">
        <f>IFERROR(LARGE(INDEX(피벗!$BL:$CH,MATCH(성장고객!$E280,피벗!$BJ:$BJ,0),0),1),"")</f>
        <v>406333</v>
      </c>
      <c r="BS280" s="27">
        <f t="shared" si="29"/>
        <v>5.6381046576083657E-2</v>
      </c>
      <c r="BT280" s="17" t="str">
        <f>IFERROR(INDEX(피벗!$BL$5:$CH$5,1,MATCH($BU280,INDEX(피벗!$BL:$CH,MATCH($E280,피벗!$BJ:$BJ,0),0),0)),"")</f>
        <v>기업인터넷전화</v>
      </c>
      <c r="BU280" s="23">
        <f>IFERROR(LARGE(INDEX(피벗!$BL:$CH,MATCH(성장고객!$E280,피벗!$BJ:$BJ,0),0),2),"")</f>
        <v>47590</v>
      </c>
      <c r="BV280" s="27">
        <f t="shared" si="30"/>
        <v>6.6033868933998013E-3</v>
      </c>
      <c r="BW280" s="17" t="str">
        <f>IFERROR(INDEX(피벗!$BL$5:$CH$5,1,MATCH($BX280,INDEX(피벗!$BL:$CH,MATCH($E280,피벗!$BJ:$BJ,0),0),0)),"")</f>
        <v/>
      </c>
      <c r="BX280" s="23" t="str">
        <f>IFERROR(LARGE(INDEX(피벗!$BL:$CH,MATCH(성장고객!$E280,피벗!$BJ:$BJ,0),0),3),"")</f>
        <v/>
      </c>
      <c r="BY280" s="27" t="str">
        <f t="shared" si="31"/>
        <v/>
      </c>
      <c r="BZ280" s="17" t="str">
        <f>IFERROR(INDEX(피벗!$BL$5:$CH$5,1,MATCH($CA280,INDEX(피벗!$BL:$CH,MATCH($E280,피벗!$BJ:$BJ,0),0),0)),"")</f>
        <v/>
      </c>
      <c r="CA280" s="23" t="str">
        <f>IFERROR(LARGE(INDEX(피벗!$BL:$CH,MATCH(성장고객!$E280,피벗!$BJ:$BJ,0),0),4),"")</f>
        <v/>
      </c>
      <c r="CB280" s="27" t="str">
        <f t="shared" si="32"/>
        <v/>
      </c>
      <c r="CC280" s="17" t="str">
        <f>IFERROR(INDEX(피벗!$BL$5:$CH$5,1,MATCH($CD280,INDEX(피벗!$BL:$CH,MATCH($E280,피벗!$BJ:$BJ,0),0),0)),"")</f>
        <v/>
      </c>
      <c r="CD280" s="23" t="str">
        <f>IFERROR(LARGE(INDEX(피벗!$BL:$CH,MATCH(성장고객!$E280,피벗!$BJ:$BJ,0),0),5),"")</f>
        <v/>
      </c>
      <c r="CE280" s="27" t="str">
        <f t="shared" si="33"/>
        <v/>
      </c>
      <c r="CF280" s="23">
        <f>IFERROR(INDEX(피벗!$CI:$CI,MATCH($E280,피벗!$BJ:$BJ,0)),"")</f>
        <v>453923</v>
      </c>
      <c r="CG280" s="25">
        <f t="shared" si="34"/>
        <v>6.2984433469483458E-2</v>
      </c>
      <c r="CH280" s="17" t="str">
        <f>IFERROR(INDEX(피벗!$EZ$5:$GE$5,1,MATCH($CI280,INDEX(피벗!$EZ:$GE,MATCH($E280,피벗!$EY:$EY,0),0),0)),"")</f>
        <v>기업인터넷</v>
      </c>
      <c r="CI280" s="23">
        <f>IFERROR(LARGE(INDEX(피벗!$EZ:$GE,MATCH(성장고객!$E280,피벗!$EY:$EY,0),0),1),"")</f>
        <v>3701563</v>
      </c>
      <c r="CJ280" s="17" t="str">
        <f>IFERROR(INDEX(피벗!$EZ$5:$GE$5,1,MATCH($CK280,INDEX(피벗!$EZ:$GE,MATCH($E280,피벗!$EY:$EY,0),0),0)),"")</f>
        <v>기업인터넷전화</v>
      </c>
      <c r="CK280" s="23">
        <f>IFERROR(LARGE(INDEX(피벗!$EZ:$GE,MATCH(성장고객!$E280,피벗!$EY:$EY,0),0),2),"")</f>
        <v>1021966</v>
      </c>
      <c r="CL280" s="17" t="str">
        <f>IFERROR(INDEX(피벗!$EZ$5:$GE$5,1,MATCH($CM280,INDEX(피벗!$EZ:$GE,MATCH($E280,피벗!$EY:$EY,0),0),0)),"")</f>
        <v>LTE</v>
      </c>
      <c r="CM280" s="23">
        <f>IFERROR(LARGE(INDEX(피벗!$EZ:$GE,MATCH(성장고객!$E280,피벗!$EY:$EY,0),0),3),"")</f>
        <v>766299.55199999979</v>
      </c>
      <c r="CN280" s="17" t="str">
        <f>IFERROR(INDEX(피벗!$EZ$5:$GE$5,1,MATCH($CO280,INDEX(피벗!$EZ:$GE,MATCH($E280,피벗!$EY:$EY,0),0),0)),"")</f>
        <v>MeGA인터넷</v>
      </c>
      <c r="CO280" s="23">
        <f>IFERROR(LARGE(INDEX(피벗!$EZ:$GE,MATCH(성장고객!$E280,피벗!$EY:$EY,0),0),4),"")</f>
        <v>487860</v>
      </c>
      <c r="CP280" s="17" t="str">
        <f>IFERROR(INDEX(피벗!$EZ$5:$GE$5,1,MATCH($CQ280,INDEX(피벗!$EZ:$GE,MATCH($E280,피벗!$EY:$EY,0),0),0)),"")</f>
        <v>GTV</v>
      </c>
      <c r="CQ280" s="23">
        <f>IFERROR(LARGE(INDEX(피벗!$EZ:$GE,MATCH(성장고객!$E280,피벗!$EY:$EY,0),0),5),"")</f>
        <v>328800</v>
      </c>
      <c r="CR280" s="23">
        <f>IFERROR(INDEX(피벗!$GF:$GF,MATCH($E280,피벗!$EY:$EY,0)),"")</f>
        <v>7206907.7229999993</v>
      </c>
    </row>
    <row r="281" spans="1:96" x14ac:dyDescent="0.45">
      <c r="A281" s="20" t="s">
        <v>982</v>
      </c>
      <c r="B281" s="20" t="s">
        <v>26</v>
      </c>
      <c r="C281" s="20" t="s">
        <v>104</v>
      </c>
      <c r="D281" s="20" t="s">
        <v>1199</v>
      </c>
      <c r="E281" s="20" t="s">
        <v>872</v>
      </c>
      <c r="F281" s="21" t="s">
        <v>873</v>
      </c>
      <c r="G281" s="21" t="s">
        <v>1</v>
      </c>
      <c r="H281" s="21" t="s">
        <v>0</v>
      </c>
      <c r="I281" s="22" t="s">
        <v>874</v>
      </c>
      <c r="J281" s="22" t="s">
        <v>875</v>
      </c>
      <c r="K281" s="20" t="s">
        <v>0</v>
      </c>
      <c r="L281" s="20" t="s">
        <v>1316</v>
      </c>
      <c r="M281" s="20" t="s">
        <v>1562</v>
      </c>
      <c r="N281" s="20" t="s">
        <v>1563</v>
      </c>
      <c r="O281" s="21" t="s">
        <v>2221</v>
      </c>
      <c r="P281" s="21">
        <v>14</v>
      </c>
      <c r="Q281" s="21" t="s">
        <v>1347</v>
      </c>
      <c r="R281" s="21" t="s">
        <v>1320</v>
      </c>
      <c r="S281" s="21" t="s">
        <v>1321</v>
      </c>
      <c r="T281" s="21" t="s">
        <v>1316</v>
      </c>
      <c r="U281" s="21" t="s">
        <v>2197</v>
      </c>
      <c r="V281" s="21" t="s">
        <v>2222</v>
      </c>
      <c r="W281" s="20" t="s">
        <v>2223</v>
      </c>
      <c r="X281" s="21" t="s">
        <v>9</v>
      </c>
      <c r="Y281" s="21" t="s">
        <v>2224</v>
      </c>
      <c r="Z281" s="21" t="s">
        <v>2225</v>
      </c>
      <c r="AA281" s="20">
        <v>13</v>
      </c>
      <c r="AB281" s="20" t="s">
        <v>1492</v>
      </c>
      <c r="AC281" s="21" t="s">
        <v>2226</v>
      </c>
      <c r="AD281" s="20" t="s">
        <v>1311</v>
      </c>
      <c r="AE281" s="16" t="str" cm="1">
        <f t="array" ref="AE281">IF(AF281="","",INDEX(전산회선!$E$4:$E$1141,_xlfn.AGGREGATE(15,6,ROW(전산회선!$E$4:$E$1141)-ROW(전산회선!$E$4)+1/((전산회선!$B$4:$B$1141=$E281)*(전산회선!$F$4:$F$1141=AF281)),1)))</f>
        <v>기업인터넷전화</v>
      </c>
      <c r="AF281" s="16">
        <f>IFERROR(IF(_xlfn.MAXIFS(전산회선!$F$4:$F$1141,전산회선!$B$4:$B$1141,$E281)=0,"",_xlfn.MAXIFS(전산회선!$F$4:$F$1141,전산회선!$B$4:$B$1141,$E281)),"")</f>
        <v>6</v>
      </c>
      <c r="AG281" s="16" t="str" cm="1">
        <f t="array" ref="AG281">IF(AH281="","",INDEX(전산회선!$E$4:$E$1141,_xlfn.AGGREGATE(15,6,ROW(전산회선!$E$4:$E$1141)-ROW(전산회선!$E$4)+1/((전산회선!$B$4:$B$1141=$E281)*(전산회선!$F$4:$F$1141=AH281)),1)))</f>
        <v>GTV</v>
      </c>
      <c r="AH281" s="16">
        <f>IFERROR(IF(_xlfn.MAXIFS(전산회선!$F$4:$F$1141,전산회선!$B$4:$B$1141,$E281,전산회선!$F$4:$F$1141,"&lt;"&amp;AF281)=0,"",_xlfn.MAXIFS(전산회선!$F$4:$F$1141,전산회선!$B$4:$B$1141,$E281,전산회선!$F$4:$F$1141,"&lt;"&amp;AF281)),"")</f>
        <v>2</v>
      </c>
      <c r="AI281" s="16" t="str" cm="1">
        <f t="array" ref="AI281">IF(AJ281="","",INDEX(전산회선!$E$4:$E$1141,_xlfn.AGGREGATE(15,6,ROW(전산회선!$E$4:$E$1141)-ROW(전산회선!$E$4)+1/((전산회선!$B$4:$B$1141=$E281)*(전산회선!$F$4:$F$1141=AJ281)),1)))</f>
        <v>GTV Biz</v>
      </c>
      <c r="AJ281" s="16">
        <f>IFERROR(IF(_xlfn.MAXIFS(전산회선!$F$4:$F$1141,전산회선!$B$4:$B$1141,$E281,전산회선!$F$4:$F$1141,"&lt;"&amp;AH281)=0,"",_xlfn.MAXIFS(전산회선!$F$4:$F$1141,전산회선!$B$4:$B$1141,$E281,전산회선!$F$4:$F$1141,"&lt;"&amp;AH281)),"")</f>
        <v>1</v>
      </c>
      <c r="AK281" s="16" t="str" cm="1">
        <f t="array" ref="AK281">IF(AL281="","",INDEX(전산회선!$E$4:$E$1141,_xlfn.AGGREGATE(15,6,ROW(전산회선!$E$4:$E$1141)-ROW(전산회선!$E$4)+1/((전산회선!$B$4:$B$1141=$E281)*(전산회선!$F$4:$F$1141=AL281)),1)))</f>
        <v/>
      </c>
      <c r="AL281" s="16" t="str">
        <f>IFERROR(IF(_xlfn.MAXIFS(전산회선!$F$4:$F$1141,전산회선!$B$4:$B$1141,$E281,전산회선!$F$4:$F$1141,"&lt;"&amp;AJ281)=0,"",_xlfn.MAXIFS(전산회선!$F$4:$F$1141,전산회선!$B$4:$B$1141,$E281,전산회선!$F$4:$F$1141,"&lt;"&amp;AJ281)),"")</f>
        <v/>
      </c>
      <c r="AM281" s="16" t="str" cm="1">
        <f t="array" ref="AM281">IF(AN281="","",INDEX(전산회선!$E$4:$E$1141,_xlfn.AGGREGATE(15,6,ROW(전산회선!$E$4:$E$1141)-ROW(전산회선!$E$4)+1/((전산회선!$B$4:$B$1141=$E281)*(전산회선!$F$4:$F$1141=AN281)),1)))</f>
        <v/>
      </c>
      <c r="AN281" s="16" t="str">
        <f>IFERROR(IF(_xlfn.MAXIFS(전산회선!$F$4:$F$1141,전산회선!$B$4:$B$1141,$E281,전산회선!$F$4:$F$1141,"&lt;"&amp;AL281)=0,"",_xlfn.MAXIFS(전산회선!$F$4:$F$1141,전산회선!$B$4:$B$1141,$E281,전산회선!$F$4:$F$1141,"&lt;"&amp;AL281)),"")</f>
        <v/>
      </c>
      <c r="AO281" s="23">
        <v>129037</v>
      </c>
      <c r="AP281" s="23">
        <v>129009</v>
      </c>
      <c r="AQ281" s="23">
        <v>129575</v>
      </c>
      <c r="AR281" s="23">
        <v>128931</v>
      </c>
      <c r="AS281" s="23">
        <v>129082</v>
      </c>
      <c r="AT281" s="23">
        <v>128984</v>
      </c>
      <c r="AU281" s="23">
        <v>126818</v>
      </c>
      <c r="AV281" s="23">
        <v>123132</v>
      </c>
      <c r="AW281" s="23">
        <v>123350</v>
      </c>
      <c r="AX281" s="23">
        <v>124724</v>
      </c>
      <c r="AY281" s="23">
        <v>118160</v>
      </c>
      <c r="AZ281" s="23">
        <v>118775</v>
      </c>
      <c r="BA281" s="23">
        <v>125798.08333333333</v>
      </c>
      <c r="BB281" s="23">
        <f t="shared" si="28"/>
        <v>1509577</v>
      </c>
      <c r="BC281" s="23">
        <v>0</v>
      </c>
      <c r="BD281" s="23">
        <v>0</v>
      </c>
      <c r="BE281" s="23">
        <v>0</v>
      </c>
      <c r="BF281" s="23">
        <v>0</v>
      </c>
      <c r="BG281" s="23">
        <v>0</v>
      </c>
      <c r="BH281" s="23">
        <v>0</v>
      </c>
      <c r="BI281" s="23">
        <v>0</v>
      </c>
      <c r="BJ281" s="23">
        <v>0</v>
      </c>
      <c r="BK281" s="23">
        <v>0</v>
      </c>
      <c r="BL281" s="23">
        <v>0</v>
      </c>
      <c r="BM281" s="23">
        <v>0</v>
      </c>
      <c r="BN281" s="23">
        <v>0</v>
      </c>
      <c r="BO281" s="23">
        <v>0</v>
      </c>
      <c r="BP281" s="23">
        <v>0</v>
      </c>
      <c r="BQ281" s="17" t="str">
        <f>IFERROR(INDEX(피벗!$BL$5:$CH$5,1,MATCH($BR281,INDEX(피벗!$BL:$CH,MATCH($E281,피벗!$BJ:$BJ,0),0),0)),"")</f>
        <v/>
      </c>
      <c r="BR281" s="23" t="str">
        <f>IFERROR(LARGE(INDEX(피벗!$BL:$CH,MATCH(성장고객!$E281,피벗!$BJ:$BJ,0),0),1),"")</f>
        <v/>
      </c>
      <c r="BS281" s="27" t="str">
        <f t="shared" si="29"/>
        <v/>
      </c>
      <c r="BT281" s="17" t="str">
        <f>IFERROR(INDEX(피벗!$BL$5:$CH$5,1,MATCH($BU281,INDEX(피벗!$BL:$CH,MATCH($E281,피벗!$BJ:$BJ,0),0),0)),"")</f>
        <v/>
      </c>
      <c r="BU281" s="23" t="str">
        <f>IFERROR(LARGE(INDEX(피벗!$BL:$CH,MATCH(성장고객!$E281,피벗!$BJ:$BJ,0),0),2),"")</f>
        <v/>
      </c>
      <c r="BV281" s="27" t="str">
        <f t="shared" si="30"/>
        <v/>
      </c>
      <c r="BW281" s="17" t="str">
        <f>IFERROR(INDEX(피벗!$BL$5:$CH$5,1,MATCH($BX281,INDEX(피벗!$BL:$CH,MATCH($E281,피벗!$BJ:$BJ,0),0),0)),"")</f>
        <v/>
      </c>
      <c r="BX281" s="23" t="str">
        <f>IFERROR(LARGE(INDEX(피벗!$BL:$CH,MATCH(성장고객!$E281,피벗!$BJ:$BJ,0),0),3),"")</f>
        <v/>
      </c>
      <c r="BY281" s="27" t="str">
        <f t="shared" si="31"/>
        <v/>
      </c>
      <c r="BZ281" s="17" t="str">
        <f>IFERROR(INDEX(피벗!$BL$5:$CH$5,1,MATCH($CA281,INDEX(피벗!$BL:$CH,MATCH($E281,피벗!$BJ:$BJ,0),0),0)),"")</f>
        <v/>
      </c>
      <c r="CA281" s="23" t="str">
        <f>IFERROR(LARGE(INDEX(피벗!$BL:$CH,MATCH(성장고객!$E281,피벗!$BJ:$BJ,0),0),4),"")</f>
        <v/>
      </c>
      <c r="CB281" s="27" t="str">
        <f t="shared" si="32"/>
        <v/>
      </c>
      <c r="CC281" s="17" t="str">
        <f>IFERROR(INDEX(피벗!$BL$5:$CH$5,1,MATCH($CD281,INDEX(피벗!$BL:$CH,MATCH($E281,피벗!$BJ:$BJ,0),0),0)),"")</f>
        <v/>
      </c>
      <c r="CD281" s="23" t="str">
        <f>IFERROR(LARGE(INDEX(피벗!$BL:$CH,MATCH(성장고객!$E281,피벗!$BJ:$BJ,0),0),5),"")</f>
        <v/>
      </c>
      <c r="CE281" s="27" t="str">
        <f t="shared" si="33"/>
        <v/>
      </c>
      <c r="CF281" s="23" t="str">
        <f>IFERROR(INDEX(피벗!$CI:$CI,MATCH($E281,피벗!$BJ:$BJ,0)),"")</f>
        <v/>
      </c>
      <c r="CG281" s="25" t="str">
        <f t="shared" si="34"/>
        <v/>
      </c>
      <c r="CH281" s="17" t="str">
        <f>IFERROR(INDEX(피벗!$EZ$5:$GE$5,1,MATCH($CI281,INDEX(피벗!$EZ:$GE,MATCH($E281,피벗!$EY:$EY,0),0),0)),"")</f>
        <v>GiGA인터넷</v>
      </c>
      <c r="CI281" s="23">
        <f>IFERROR(LARGE(INDEX(피벗!$EZ:$GE,MATCH(성장고객!$E281,피벗!$EY:$EY,0),0),1),"")</f>
        <v>810000</v>
      </c>
      <c r="CJ281" s="17" t="str">
        <f>IFERROR(INDEX(피벗!$EZ$5:$GE$5,1,MATCH($CK281,INDEX(피벗!$EZ:$GE,MATCH($E281,피벗!$EY:$EY,0),0),0)),"")</f>
        <v>GTV</v>
      </c>
      <c r="CK281" s="23">
        <f>IFERROR(LARGE(INDEX(피벗!$EZ:$GE,MATCH(성장고객!$E281,피벗!$EY:$EY,0),0),2),"")</f>
        <v>297959</v>
      </c>
      <c r="CL281" s="17" t="str">
        <f>IFERROR(INDEX(피벗!$EZ$5:$GE$5,1,MATCH($CM281,INDEX(피벗!$EZ:$GE,MATCH($E281,피벗!$EY:$EY,0),0),0)),"")</f>
        <v>GTV Biz</v>
      </c>
      <c r="CM281" s="23">
        <f>IFERROR(LARGE(INDEX(피벗!$EZ:$GE,MATCH(성장고객!$E281,피벗!$EY:$EY,0),0),3),"")</f>
        <v>129600</v>
      </c>
      <c r="CN281" s="17" t="str">
        <f>IFERROR(INDEX(피벗!$EZ$5:$GE$5,1,MATCH($CO281,INDEX(피벗!$EZ:$GE,MATCH($E281,피벗!$EY:$EY,0),0),0)),"")</f>
        <v>홈일반전화</v>
      </c>
      <c r="CO281" s="23">
        <f>IFERROR(LARGE(INDEX(피벗!$EZ:$GE,MATCH(성장고객!$E281,피벗!$EY:$EY,0),0),4),"")</f>
        <v>110947</v>
      </c>
      <c r="CP281" s="17" t="str">
        <f>IFERROR(INDEX(피벗!$EZ$5:$GE$5,1,MATCH($CQ281,INDEX(피벗!$EZ:$GE,MATCH($E281,피벗!$EY:$EY,0),0),0)),"")</f>
        <v>기업인터넷전화</v>
      </c>
      <c r="CQ281" s="23">
        <f>IFERROR(LARGE(INDEX(피벗!$EZ:$GE,MATCH(성장고객!$E281,피벗!$EY:$EY,0),0),5),"")</f>
        <v>86732</v>
      </c>
      <c r="CR281" s="23">
        <f>IFERROR(INDEX(피벗!$GF:$GF,MATCH($E281,피벗!$EY:$EY,0)),"")</f>
        <v>1509577</v>
      </c>
    </row>
    <row r="282" spans="1:96" x14ac:dyDescent="0.45">
      <c r="A282" s="20" t="s">
        <v>982</v>
      </c>
      <c r="B282" s="20" t="s">
        <v>701</v>
      </c>
      <c r="C282" s="20" t="s">
        <v>104</v>
      </c>
      <c r="D282" s="20" t="s">
        <v>792</v>
      </c>
      <c r="E282" s="20" t="s">
        <v>808</v>
      </c>
      <c r="F282" s="21" t="s">
        <v>809</v>
      </c>
      <c r="G282" s="21" t="s">
        <v>1</v>
      </c>
      <c r="H282" s="21" t="s">
        <v>0</v>
      </c>
      <c r="I282" s="22" t="s">
        <v>810</v>
      </c>
      <c r="J282" s="22" t="s">
        <v>811</v>
      </c>
      <c r="K282" s="20" t="s">
        <v>0</v>
      </c>
      <c r="L282" s="20" t="s">
        <v>1316</v>
      </c>
      <c r="M282" s="20" t="s">
        <v>1311</v>
      </c>
      <c r="N282" s="20" t="s">
        <v>1317</v>
      </c>
      <c r="O282" s="21" t="s">
        <v>2123</v>
      </c>
      <c r="P282" s="21">
        <v>28</v>
      </c>
      <c r="Q282" s="21" t="s">
        <v>1347</v>
      </c>
      <c r="R282" s="21" t="s">
        <v>1320</v>
      </c>
      <c r="S282" s="21" t="s">
        <v>1690</v>
      </c>
      <c r="T282" s="21" t="s">
        <v>1316</v>
      </c>
      <c r="U282" s="21" t="s">
        <v>2124</v>
      </c>
      <c r="V282" s="21" t="s">
        <v>2125</v>
      </c>
      <c r="W282" s="20" t="s">
        <v>2126</v>
      </c>
      <c r="X282" s="21" t="s">
        <v>2127</v>
      </c>
      <c r="Y282" s="21" t="s">
        <v>2128</v>
      </c>
      <c r="Z282" s="21" t="s">
        <v>2129</v>
      </c>
      <c r="AA282" s="20">
        <v>28</v>
      </c>
      <c r="AB282" s="20" t="s">
        <v>1328</v>
      </c>
      <c r="AC282" s="21" t="s">
        <v>9</v>
      </c>
      <c r="AD282" s="20" t="s">
        <v>1311</v>
      </c>
      <c r="AE282" s="16" t="str" cm="1">
        <f t="array" ref="AE282">IF(AF282="","",INDEX(전산회선!$E$4:$E$1141,_xlfn.AGGREGATE(15,6,ROW(전산회선!$E$4:$E$1141)-ROW(전산회선!$E$4)+1/((전산회선!$B$4:$B$1141=$E282)*(전산회선!$F$4:$F$1141=AF282)),1)))</f>
        <v>기업인터넷전화</v>
      </c>
      <c r="AF282" s="16">
        <f>IFERROR(IF(_xlfn.MAXIFS(전산회선!$F$4:$F$1141,전산회선!$B$4:$B$1141,$E282)=0,"",_xlfn.MAXIFS(전산회선!$F$4:$F$1141,전산회선!$B$4:$B$1141,$E282)),"")</f>
        <v>12</v>
      </c>
      <c r="AG282" s="16" t="str" cm="1">
        <f t="array" ref="AG282">IF(AH282="","",INDEX(전산회선!$E$4:$E$1141,_xlfn.AGGREGATE(15,6,ROW(전산회선!$E$4:$E$1141)-ROW(전산회선!$E$4)+1/((전산회선!$B$4:$B$1141=$E282)*(전산회선!$F$4:$F$1141=AH282)),1)))</f>
        <v>GTV Biz</v>
      </c>
      <c r="AH282" s="16">
        <f>IFERROR(IF(_xlfn.MAXIFS(전산회선!$F$4:$F$1141,전산회선!$B$4:$B$1141,$E282,전산회선!$F$4:$F$1141,"&lt;"&amp;AF282)=0,"",_xlfn.MAXIFS(전산회선!$F$4:$F$1141,전산회선!$B$4:$B$1141,$E282,전산회선!$F$4:$F$1141,"&lt;"&amp;AF282)),"")</f>
        <v>8</v>
      </c>
      <c r="AI282" s="16" t="str" cm="1">
        <f t="array" ref="AI282">IF(AJ282="","",INDEX(전산회선!$E$4:$E$1141,_xlfn.AGGREGATE(15,6,ROW(전산회선!$E$4:$E$1141)-ROW(전산회선!$E$4)+1/((전산회선!$B$4:$B$1141=$E282)*(전산회선!$F$4:$F$1141=AJ282)),1)))</f>
        <v>홈일반전화</v>
      </c>
      <c r="AJ282" s="16">
        <f>IFERROR(IF(_xlfn.MAXIFS(전산회선!$F$4:$F$1141,전산회선!$B$4:$B$1141,$E282,전산회선!$F$4:$F$1141,"&lt;"&amp;AH282)=0,"",_xlfn.MAXIFS(전산회선!$F$4:$F$1141,전산회선!$B$4:$B$1141,$E282,전산회선!$F$4:$F$1141,"&lt;"&amp;AH282)),"")</f>
        <v>3</v>
      </c>
      <c r="AK282" s="16" t="str" cm="1">
        <f t="array" ref="AK282">IF(AL282="","",INDEX(전산회선!$E$4:$E$1141,_xlfn.AGGREGATE(15,6,ROW(전산회선!$E$4:$E$1141)-ROW(전산회선!$E$4)+1/((전산회선!$B$4:$B$1141=$E282)*(전산회선!$F$4:$F$1141=AL282)),1)))</f>
        <v>IoT</v>
      </c>
      <c r="AL282" s="16">
        <f>IFERROR(IF(_xlfn.MAXIFS(전산회선!$F$4:$F$1141,전산회선!$B$4:$B$1141,$E282,전산회선!$F$4:$F$1141,"&lt;"&amp;AJ282)=0,"",_xlfn.MAXIFS(전산회선!$F$4:$F$1141,전산회선!$B$4:$B$1141,$E282,전산회선!$F$4:$F$1141,"&lt;"&amp;AJ282)),"")</f>
        <v>1</v>
      </c>
      <c r="AM282" s="16" t="str" cm="1">
        <f t="array" ref="AM282">IF(AN282="","",INDEX(전산회선!$E$4:$E$1141,_xlfn.AGGREGATE(15,6,ROW(전산회선!$E$4:$E$1141)-ROW(전산회선!$E$4)+1/((전산회선!$B$4:$B$1141=$E282)*(전산회선!$F$4:$F$1141=AN282)),1)))</f>
        <v/>
      </c>
      <c r="AN282" s="16" t="str">
        <f>IFERROR(IF(_xlfn.MAXIFS(전산회선!$F$4:$F$1141,전산회선!$B$4:$B$1141,$E282,전산회선!$F$4:$F$1141,"&lt;"&amp;AL282)=0,"",_xlfn.MAXIFS(전산회선!$F$4:$F$1141,전산회선!$B$4:$B$1141,$E282,전산회선!$F$4:$F$1141,"&lt;"&amp;AL282)),"")</f>
        <v/>
      </c>
      <c r="AO282" s="23">
        <v>264714</v>
      </c>
      <c r="AP282" s="23">
        <v>266257</v>
      </c>
      <c r="AQ282" s="23">
        <v>280684</v>
      </c>
      <c r="AR282" s="23">
        <v>266063</v>
      </c>
      <c r="AS282" s="23">
        <v>257328</v>
      </c>
      <c r="AT282" s="23">
        <v>259499</v>
      </c>
      <c r="AU282" s="23">
        <v>260369</v>
      </c>
      <c r="AV282" s="23">
        <v>260390</v>
      </c>
      <c r="AW282" s="23">
        <v>282848</v>
      </c>
      <c r="AX282" s="23">
        <v>276040</v>
      </c>
      <c r="AY282" s="23">
        <v>254108</v>
      </c>
      <c r="AZ282" s="23">
        <v>259401</v>
      </c>
      <c r="BA282" s="23">
        <v>265641.75</v>
      </c>
      <c r="BB282" s="23">
        <f t="shared" si="28"/>
        <v>3187701</v>
      </c>
      <c r="BC282" s="23">
        <v>0</v>
      </c>
      <c r="BD282" s="23">
        <v>0</v>
      </c>
      <c r="BE282" s="23">
        <v>0</v>
      </c>
      <c r="BF282" s="23">
        <v>0</v>
      </c>
      <c r="BG282" s="23">
        <v>0</v>
      </c>
      <c r="BH282" s="23">
        <v>0</v>
      </c>
      <c r="BI282" s="23">
        <v>0</v>
      </c>
      <c r="BJ282" s="23">
        <v>0</v>
      </c>
      <c r="BK282" s="23">
        <v>0</v>
      </c>
      <c r="BL282" s="23">
        <v>0</v>
      </c>
      <c r="BM282" s="23">
        <v>0</v>
      </c>
      <c r="BN282" s="23">
        <v>0</v>
      </c>
      <c r="BO282" s="23">
        <v>0</v>
      </c>
      <c r="BP282" s="23">
        <v>0</v>
      </c>
      <c r="BQ282" s="17" t="str">
        <f>IFERROR(INDEX(피벗!$BL$5:$CH$5,1,MATCH($BR282,INDEX(피벗!$BL:$CH,MATCH($E282,피벗!$BJ:$BJ,0),0),0)),"")</f>
        <v/>
      </c>
      <c r="BR282" s="23" t="str">
        <f>IFERROR(LARGE(INDEX(피벗!$BL:$CH,MATCH(성장고객!$E282,피벗!$BJ:$BJ,0),0),1),"")</f>
        <v/>
      </c>
      <c r="BS282" s="27" t="str">
        <f t="shared" si="29"/>
        <v/>
      </c>
      <c r="BT282" s="17" t="str">
        <f>IFERROR(INDEX(피벗!$BL$5:$CH$5,1,MATCH($BU282,INDEX(피벗!$BL:$CH,MATCH($E282,피벗!$BJ:$BJ,0),0),0)),"")</f>
        <v/>
      </c>
      <c r="BU282" s="23" t="str">
        <f>IFERROR(LARGE(INDEX(피벗!$BL:$CH,MATCH(성장고객!$E282,피벗!$BJ:$BJ,0),0),2),"")</f>
        <v/>
      </c>
      <c r="BV282" s="27" t="str">
        <f t="shared" si="30"/>
        <v/>
      </c>
      <c r="BW282" s="17" t="str">
        <f>IFERROR(INDEX(피벗!$BL$5:$CH$5,1,MATCH($BX282,INDEX(피벗!$BL:$CH,MATCH($E282,피벗!$BJ:$BJ,0),0),0)),"")</f>
        <v/>
      </c>
      <c r="BX282" s="23" t="str">
        <f>IFERROR(LARGE(INDEX(피벗!$BL:$CH,MATCH(성장고객!$E282,피벗!$BJ:$BJ,0),0),3),"")</f>
        <v/>
      </c>
      <c r="BY282" s="27" t="str">
        <f t="shared" si="31"/>
        <v/>
      </c>
      <c r="BZ282" s="17" t="str">
        <f>IFERROR(INDEX(피벗!$BL$5:$CH$5,1,MATCH($CA282,INDEX(피벗!$BL:$CH,MATCH($E282,피벗!$BJ:$BJ,0),0),0)),"")</f>
        <v/>
      </c>
      <c r="CA282" s="23" t="str">
        <f>IFERROR(LARGE(INDEX(피벗!$BL:$CH,MATCH(성장고객!$E282,피벗!$BJ:$BJ,0),0),4),"")</f>
        <v/>
      </c>
      <c r="CB282" s="27" t="str">
        <f t="shared" si="32"/>
        <v/>
      </c>
      <c r="CC282" s="17" t="str">
        <f>IFERROR(INDEX(피벗!$BL$5:$CH$5,1,MATCH($CD282,INDEX(피벗!$BL:$CH,MATCH($E282,피벗!$BJ:$BJ,0),0),0)),"")</f>
        <v/>
      </c>
      <c r="CD282" s="23" t="str">
        <f>IFERROR(LARGE(INDEX(피벗!$BL:$CH,MATCH(성장고객!$E282,피벗!$BJ:$BJ,0),0),5),"")</f>
        <v/>
      </c>
      <c r="CE282" s="27" t="str">
        <f t="shared" si="33"/>
        <v/>
      </c>
      <c r="CF282" s="23" t="str">
        <f>IFERROR(INDEX(피벗!$CI:$CI,MATCH($E282,피벗!$BJ:$BJ,0)),"")</f>
        <v/>
      </c>
      <c r="CG282" s="25" t="str">
        <f t="shared" si="34"/>
        <v/>
      </c>
      <c r="CH282" s="17" t="str">
        <f>IFERROR(INDEX(피벗!$EZ$5:$GE$5,1,MATCH($CI282,INDEX(피벗!$EZ:$GE,MATCH($E282,피벗!$EY:$EY,0),0),0)),"")</f>
        <v>기업인터넷</v>
      </c>
      <c r="CI282" s="23">
        <f>IFERROR(LARGE(INDEX(피벗!$EZ:$GE,MATCH(성장고객!$E282,피벗!$EY:$EY,0),0),1),"")</f>
        <v>912000</v>
      </c>
      <c r="CJ282" s="17" t="str">
        <f>IFERROR(INDEX(피벗!$EZ$5:$GE$5,1,MATCH($CK282,INDEX(피벗!$EZ:$GE,MATCH($E282,피벗!$EY:$EY,0),0),0)),"")</f>
        <v>GTV Biz</v>
      </c>
      <c r="CK282" s="23">
        <f>IFERROR(LARGE(INDEX(피벗!$EZ:$GE,MATCH(성장고객!$E282,피벗!$EY:$EY,0),0),2),"")</f>
        <v>858288</v>
      </c>
      <c r="CL282" s="17" t="str">
        <f>IFERROR(INDEX(피벗!$EZ$5:$GE$5,1,MATCH($CM282,INDEX(피벗!$EZ:$GE,MATCH($E282,피벗!$EY:$EY,0),0),0)),"")</f>
        <v>기업인터넷전화</v>
      </c>
      <c r="CM282" s="23">
        <f>IFERROR(LARGE(INDEX(피벗!$EZ:$GE,MATCH(성장고객!$E282,피벗!$EY:$EY,0),0),3),"")</f>
        <v>519815</v>
      </c>
      <c r="CN282" s="17" t="str">
        <f>IFERROR(INDEX(피벗!$EZ$5:$GE$5,1,MATCH($CO282,INDEX(피벗!$EZ:$GE,MATCH($E282,피벗!$EY:$EY,0),0),0)),"")</f>
        <v>GiGA인터넷</v>
      </c>
      <c r="CO282" s="23">
        <f>IFERROR(LARGE(INDEX(피벗!$EZ:$GE,MATCH(성장고객!$E282,피벗!$EY:$EY,0),0),4),"")</f>
        <v>310272</v>
      </c>
      <c r="CP282" s="17" t="str">
        <f>IFERROR(INDEX(피벗!$EZ$5:$GE$5,1,MATCH($CQ282,INDEX(피벗!$EZ:$GE,MATCH($E282,피벗!$EY:$EY,0),0),0)),"")</f>
        <v>MeGA인터넷</v>
      </c>
      <c r="CQ282" s="23">
        <f>IFERROR(LARGE(INDEX(피벗!$EZ:$GE,MATCH(성장고객!$E282,피벗!$EY:$EY,0),0),5),"")</f>
        <v>250272</v>
      </c>
      <c r="CR282" s="23">
        <f>IFERROR(INDEX(피벗!$GF:$GF,MATCH($E282,피벗!$EY:$EY,0)),"")</f>
        <v>3187701</v>
      </c>
    </row>
    <row r="283" spans="1:96" x14ac:dyDescent="0.45">
      <c r="A283" s="20" t="s">
        <v>982</v>
      </c>
      <c r="B283" s="20" t="s">
        <v>26</v>
      </c>
      <c r="C283" s="20" t="s">
        <v>30</v>
      </c>
      <c r="D283" s="20" t="s">
        <v>1217</v>
      </c>
      <c r="E283" s="20" t="s">
        <v>542</v>
      </c>
      <c r="F283" s="21" t="s">
        <v>543</v>
      </c>
      <c r="G283" s="21" t="s">
        <v>257</v>
      </c>
      <c r="H283" s="21" t="s">
        <v>0</v>
      </c>
      <c r="I283" s="22" t="s">
        <v>544</v>
      </c>
      <c r="J283" s="22" t="s">
        <v>545</v>
      </c>
      <c r="K283" s="20" t="s">
        <v>0</v>
      </c>
      <c r="L283" s="20" t="s">
        <v>1316</v>
      </c>
      <c r="M283" s="20" t="s">
        <v>1755</v>
      </c>
      <c r="N283" s="20" t="s">
        <v>1336</v>
      </c>
      <c r="O283" s="21" t="s">
        <v>2498</v>
      </c>
      <c r="P283" s="21">
        <v>2</v>
      </c>
      <c r="Q283" s="21" t="s">
        <v>1358</v>
      </c>
      <c r="R283" s="21" t="s">
        <v>1320</v>
      </c>
      <c r="S283" s="21" t="s">
        <v>1321</v>
      </c>
      <c r="T283" s="21" t="s">
        <v>1316</v>
      </c>
      <c r="U283" s="21" t="s">
        <v>2499</v>
      </c>
      <c r="V283" s="21" t="s">
        <v>2500</v>
      </c>
      <c r="W283" s="20" t="s">
        <v>2501</v>
      </c>
      <c r="X283" s="21" t="s">
        <v>9</v>
      </c>
      <c r="Y283" s="21" t="s">
        <v>2502</v>
      </c>
      <c r="Z283" s="21" t="s">
        <v>2503</v>
      </c>
      <c r="AA283" s="20">
        <v>0</v>
      </c>
      <c r="AB283" s="20" t="s">
        <v>9</v>
      </c>
      <c r="AC283" s="21" t="s">
        <v>2504</v>
      </c>
      <c r="AD283" s="20" t="s">
        <v>1311</v>
      </c>
      <c r="AE283" s="16" t="str" cm="1">
        <f t="array" ref="AE283">IF(AF283="","",INDEX(전산회선!$E$4:$E$1141,_xlfn.AGGREGATE(15,6,ROW(전산회선!$E$4:$E$1141)-ROW(전산회선!$E$4)+1/((전산회선!$B$4:$B$1141=$E283)*(전산회선!$F$4:$F$1141=AF283)),1)))</f>
        <v>기업인터넷전화</v>
      </c>
      <c r="AF283" s="16">
        <f>IFERROR(IF(_xlfn.MAXIFS(전산회선!$F$4:$F$1141,전산회선!$B$4:$B$1141,$E283)=0,"",_xlfn.MAXIFS(전산회선!$F$4:$F$1141,전산회선!$B$4:$B$1141,$E283)),"")</f>
        <v>1</v>
      </c>
      <c r="AG283" s="16" t="str" cm="1">
        <f t="array" ref="AG283">IF(AH283="","",INDEX(전산회선!$E$4:$E$1141,_xlfn.AGGREGATE(15,6,ROW(전산회선!$E$4:$E$1141)-ROW(전산회선!$E$4)+1/((전산회선!$B$4:$B$1141=$E283)*(전산회선!$F$4:$F$1141=AH283)),1)))</f>
        <v/>
      </c>
      <c r="AH283" s="16" t="str">
        <f>IFERROR(IF(_xlfn.MAXIFS(전산회선!$F$4:$F$1141,전산회선!$B$4:$B$1141,$E283,전산회선!$F$4:$F$1141,"&lt;"&amp;AF283)=0,"",_xlfn.MAXIFS(전산회선!$F$4:$F$1141,전산회선!$B$4:$B$1141,$E283,전산회선!$F$4:$F$1141,"&lt;"&amp;AF283)),"")</f>
        <v/>
      </c>
      <c r="AI283" s="16" t="str" cm="1">
        <f t="array" ref="AI283">IF(AJ283="","",INDEX(전산회선!$E$4:$E$1141,_xlfn.AGGREGATE(15,6,ROW(전산회선!$E$4:$E$1141)-ROW(전산회선!$E$4)+1/((전산회선!$B$4:$B$1141=$E283)*(전산회선!$F$4:$F$1141=AJ283)),1)))</f>
        <v/>
      </c>
      <c r="AJ283" s="16" t="str">
        <f>IFERROR(IF(_xlfn.MAXIFS(전산회선!$F$4:$F$1141,전산회선!$B$4:$B$1141,$E283,전산회선!$F$4:$F$1141,"&lt;"&amp;AH283)=0,"",_xlfn.MAXIFS(전산회선!$F$4:$F$1141,전산회선!$B$4:$B$1141,$E283,전산회선!$F$4:$F$1141,"&lt;"&amp;AH283)),"")</f>
        <v/>
      </c>
      <c r="AK283" s="16" t="str" cm="1">
        <f t="array" ref="AK283">IF(AL283="","",INDEX(전산회선!$E$4:$E$1141,_xlfn.AGGREGATE(15,6,ROW(전산회선!$E$4:$E$1141)-ROW(전산회선!$E$4)+1/((전산회선!$B$4:$B$1141=$E283)*(전산회선!$F$4:$F$1141=AL283)),1)))</f>
        <v/>
      </c>
      <c r="AL283" s="16" t="str">
        <f>IFERROR(IF(_xlfn.MAXIFS(전산회선!$F$4:$F$1141,전산회선!$B$4:$B$1141,$E283,전산회선!$F$4:$F$1141,"&lt;"&amp;AJ283)=0,"",_xlfn.MAXIFS(전산회선!$F$4:$F$1141,전산회선!$B$4:$B$1141,$E283,전산회선!$F$4:$F$1141,"&lt;"&amp;AJ283)),"")</f>
        <v/>
      </c>
      <c r="AM283" s="16" t="str" cm="1">
        <f t="array" ref="AM283">IF(AN283="","",INDEX(전산회선!$E$4:$E$1141,_xlfn.AGGREGATE(15,6,ROW(전산회선!$E$4:$E$1141)-ROW(전산회선!$E$4)+1/((전산회선!$B$4:$B$1141=$E283)*(전산회선!$F$4:$F$1141=AN283)),1)))</f>
        <v/>
      </c>
      <c r="AN283" s="16" t="str">
        <f>IFERROR(IF(_xlfn.MAXIFS(전산회선!$F$4:$F$1141,전산회선!$B$4:$B$1141,$E283,전산회선!$F$4:$F$1141,"&lt;"&amp;AL283)=0,"",_xlfn.MAXIFS(전산회선!$F$4:$F$1141,전산회선!$B$4:$B$1141,$E283,전산회선!$F$4:$F$1141,"&lt;"&amp;AL283)),"")</f>
        <v/>
      </c>
      <c r="AO283" s="23">
        <v>29607</v>
      </c>
      <c r="AP283" s="23">
        <v>28049</v>
      </c>
      <c r="AQ283" s="23">
        <v>28242</v>
      </c>
      <c r="AR283" s="23">
        <v>32760</v>
      </c>
      <c r="AS283" s="23">
        <v>25697</v>
      </c>
      <c r="AT283" s="23">
        <v>25779</v>
      </c>
      <c r="AU283" s="23">
        <v>26483</v>
      </c>
      <c r="AV283" s="23">
        <v>29061</v>
      </c>
      <c r="AW283" s="23">
        <v>34473</v>
      </c>
      <c r="AX283" s="23">
        <v>26661</v>
      </c>
      <c r="AY283" s="23">
        <v>30221</v>
      </c>
      <c r="AZ283" s="23">
        <v>25095</v>
      </c>
      <c r="BA283" s="23">
        <v>28510.666666666668</v>
      </c>
      <c r="BB283" s="23">
        <f t="shared" si="28"/>
        <v>342128</v>
      </c>
      <c r="BC283" s="23">
        <v>0</v>
      </c>
      <c r="BD283" s="23">
        <v>0</v>
      </c>
      <c r="BE283" s="23">
        <v>0</v>
      </c>
      <c r="BF283" s="23">
        <v>0</v>
      </c>
      <c r="BG283" s="23">
        <v>0</v>
      </c>
      <c r="BH283" s="23">
        <v>0</v>
      </c>
      <c r="BI283" s="23">
        <v>0</v>
      </c>
      <c r="BJ283" s="23">
        <v>0</v>
      </c>
      <c r="BK283" s="23">
        <v>0</v>
      </c>
      <c r="BL283" s="23">
        <v>0</v>
      </c>
      <c r="BM283" s="23">
        <v>0</v>
      </c>
      <c r="BN283" s="23">
        <v>0</v>
      </c>
      <c r="BO283" s="23">
        <v>0</v>
      </c>
      <c r="BP283" s="23">
        <v>0</v>
      </c>
      <c r="BQ283" s="17" t="str">
        <f>IFERROR(INDEX(피벗!$BL$5:$CH$5,1,MATCH($BR283,INDEX(피벗!$BL:$CH,MATCH($E283,피벗!$BJ:$BJ,0),0),0)),"")</f>
        <v/>
      </c>
      <c r="BR283" s="23" t="str">
        <f>IFERROR(LARGE(INDEX(피벗!$BL:$CH,MATCH(성장고객!$E283,피벗!$BJ:$BJ,0),0),1),"")</f>
        <v/>
      </c>
      <c r="BS283" s="27" t="str">
        <f t="shared" si="29"/>
        <v/>
      </c>
      <c r="BT283" s="17" t="str">
        <f>IFERROR(INDEX(피벗!$BL$5:$CH$5,1,MATCH($BU283,INDEX(피벗!$BL:$CH,MATCH($E283,피벗!$BJ:$BJ,0),0),0)),"")</f>
        <v/>
      </c>
      <c r="BU283" s="23" t="str">
        <f>IFERROR(LARGE(INDEX(피벗!$BL:$CH,MATCH(성장고객!$E283,피벗!$BJ:$BJ,0),0),2),"")</f>
        <v/>
      </c>
      <c r="BV283" s="27" t="str">
        <f t="shared" si="30"/>
        <v/>
      </c>
      <c r="BW283" s="17" t="str">
        <f>IFERROR(INDEX(피벗!$BL$5:$CH$5,1,MATCH($BX283,INDEX(피벗!$BL:$CH,MATCH($E283,피벗!$BJ:$BJ,0),0),0)),"")</f>
        <v/>
      </c>
      <c r="BX283" s="23" t="str">
        <f>IFERROR(LARGE(INDEX(피벗!$BL:$CH,MATCH(성장고객!$E283,피벗!$BJ:$BJ,0),0),3),"")</f>
        <v/>
      </c>
      <c r="BY283" s="27" t="str">
        <f t="shared" si="31"/>
        <v/>
      </c>
      <c r="BZ283" s="17" t="str">
        <f>IFERROR(INDEX(피벗!$BL$5:$CH$5,1,MATCH($CA283,INDEX(피벗!$BL:$CH,MATCH($E283,피벗!$BJ:$BJ,0),0),0)),"")</f>
        <v/>
      </c>
      <c r="CA283" s="23" t="str">
        <f>IFERROR(LARGE(INDEX(피벗!$BL:$CH,MATCH(성장고객!$E283,피벗!$BJ:$BJ,0),0),4),"")</f>
        <v/>
      </c>
      <c r="CB283" s="27" t="str">
        <f t="shared" si="32"/>
        <v/>
      </c>
      <c r="CC283" s="17" t="str">
        <f>IFERROR(INDEX(피벗!$BL$5:$CH$5,1,MATCH($CD283,INDEX(피벗!$BL:$CH,MATCH($E283,피벗!$BJ:$BJ,0),0),0)),"")</f>
        <v/>
      </c>
      <c r="CD283" s="23" t="str">
        <f>IFERROR(LARGE(INDEX(피벗!$BL:$CH,MATCH(성장고객!$E283,피벗!$BJ:$BJ,0),0),5),"")</f>
        <v/>
      </c>
      <c r="CE283" s="27" t="str">
        <f t="shared" si="33"/>
        <v/>
      </c>
      <c r="CF283" s="23" t="str">
        <f>IFERROR(INDEX(피벗!$CI:$CI,MATCH($E283,피벗!$BJ:$BJ,0)),"")</f>
        <v/>
      </c>
      <c r="CG283" s="25" t="str">
        <f t="shared" si="34"/>
        <v/>
      </c>
      <c r="CH283" s="17" t="str">
        <f>IFERROR(INDEX(피벗!$EZ$5:$GE$5,1,MATCH($CI283,INDEX(피벗!$EZ:$GE,MATCH($E283,피벗!$EY:$EY,0),0),0)),"")</f>
        <v>MeGA인터넷</v>
      </c>
      <c r="CI283" s="23">
        <f>IFERROR(LARGE(INDEX(피벗!$EZ:$GE,MATCH(성장고객!$E283,피벗!$EY:$EY,0),0),1),"")</f>
        <v>240000</v>
      </c>
      <c r="CJ283" s="17" t="str">
        <f>IFERROR(INDEX(피벗!$EZ$5:$GE$5,1,MATCH($CK283,INDEX(피벗!$EZ:$GE,MATCH($E283,피벗!$EY:$EY,0),0),0)),"")</f>
        <v>기업인터넷전화</v>
      </c>
      <c r="CK283" s="23">
        <f>IFERROR(LARGE(INDEX(피벗!$EZ:$GE,MATCH(성장고객!$E283,피벗!$EY:$EY,0),0),2),"")</f>
        <v>102128</v>
      </c>
      <c r="CL283" s="17" t="str">
        <f>IFERROR(INDEX(피벗!$EZ$5:$GE$5,1,MATCH($CM283,INDEX(피벗!$EZ:$GE,MATCH($E283,피벗!$EY:$EY,0),0),0)),"")</f>
        <v/>
      </c>
      <c r="CM283" s="23" t="str">
        <f>IFERROR(LARGE(INDEX(피벗!$EZ:$GE,MATCH(성장고객!$E283,피벗!$EY:$EY,0),0),3),"")</f>
        <v/>
      </c>
      <c r="CN283" s="17" t="str">
        <f>IFERROR(INDEX(피벗!$EZ$5:$GE$5,1,MATCH($CO283,INDEX(피벗!$EZ:$GE,MATCH($E283,피벗!$EY:$EY,0),0),0)),"")</f>
        <v/>
      </c>
      <c r="CO283" s="23" t="str">
        <f>IFERROR(LARGE(INDEX(피벗!$EZ:$GE,MATCH(성장고객!$E283,피벗!$EY:$EY,0),0),4),"")</f>
        <v/>
      </c>
      <c r="CP283" s="17" t="str">
        <f>IFERROR(INDEX(피벗!$EZ$5:$GE$5,1,MATCH($CQ283,INDEX(피벗!$EZ:$GE,MATCH($E283,피벗!$EY:$EY,0),0),0)),"")</f>
        <v/>
      </c>
      <c r="CQ283" s="23" t="str">
        <f>IFERROR(LARGE(INDEX(피벗!$EZ:$GE,MATCH(성장고객!$E283,피벗!$EY:$EY,0),0),5),"")</f>
        <v/>
      </c>
      <c r="CR283" s="23">
        <f>IFERROR(INDEX(피벗!$GF:$GF,MATCH($E283,피벗!$EY:$EY,0)),"")</f>
        <v>342128</v>
      </c>
    </row>
    <row r="284" spans="1:96" x14ac:dyDescent="0.45">
      <c r="A284" s="20" t="s">
        <v>982</v>
      </c>
      <c r="B284" s="20" t="s">
        <v>29</v>
      </c>
      <c r="C284" s="20" t="s">
        <v>104</v>
      </c>
      <c r="D284" s="20" t="s">
        <v>1100</v>
      </c>
      <c r="E284" s="20" t="s">
        <v>216</v>
      </c>
      <c r="F284" s="21" t="s">
        <v>217</v>
      </c>
      <c r="G284" s="21" t="s">
        <v>1</v>
      </c>
      <c r="H284" s="21" t="s">
        <v>0</v>
      </c>
      <c r="I284" s="22" t="s">
        <v>218</v>
      </c>
      <c r="J284" s="22" t="s">
        <v>219</v>
      </c>
      <c r="K284" s="20" t="s">
        <v>0</v>
      </c>
      <c r="L284" s="20" t="s">
        <v>1316</v>
      </c>
      <c r="M284" s="20" t="s">
        <v>1311</v>
      </c>
      <c r="N284" s="20" t="s">
        <v>1317</v>
      </c>
      <c r="O284" s="21" t="s">
        <v>1810</v>
      </c>
      <c r="P284" s="21">
        <v>74</v>
      </c>
      <c r="Q284" s="21" t="s">
        <v>1392</v>
      </c>
      <c r="R284" s="21" t="s">
        <v>1320</v>
      </c>
      <c r="S284" s="21" t="s">
        <v>1321</v>
      </c>
      <c r="T284" s="21" t="s">
        <v>1316</v>
      </c>
      <c r="U284" s="21" t="s">
        <v>1769</v>
      </c>
      <c r="V284" s="21" t="s">
        <v>1811</v>
      </c>
      <c r="W284" s="20" t="s">
        <v>1812</v>
      </c>
      <c r="X284" s="21" t="s">
        <v>1813</v>
      </c>
      <c r="Y284" s="21" t="s">
        <v>1814</v>
      </c>
      <c r="Z284" s="21" t="s">
        <v>1815</v>
      </c>
      <c r="AA284" s="20">
        <v>43</v>
      </c>
      <c r="AB284" s="20" t="s">
        <v>1464</v>
      </c>
      <c r="AC284" s="21" t="s">
        <v>1794</v>
      </c>
      <c r="AD284" s="20" t="s">
        <v>1311</v>
      </c>
      <c r="AE284" s="16" t="str" cm="1">
        <f t="array" ref="AE284">IF(AF284="","",INDEX(전산회선!$E$4:$E$1141,_xlfn.AGGREGATE(15,6,ROW(전산회선!$E$4:$E$1141)-ROW(전산회선!$E$4)+1/((전산회선!$B$4:$B$1141=$E284)*(전산회선!$F$4:$F$1141=AF284)),1)))</f>
        <v>기업인터넷전화</v>
      </c>
      <c r="AF284" s="16">
        <f>IFERROR(IF(_xlfn.MAXIFS(전산회선!$F$4:$F$1141,전산회선!$B$4:$B$1141,$E284)=0,"",_xlfn.MAXIFS(전산회선!$F$4:$F$1141,전산회선!$B$4:$B$1141,$E284)),"")</f>
        <v>53</v>
      </c>
      <c r="AG284" s="16" t="str" cm="1">
        <f t="array" ref="AG284">IF(AH284="","",INDEX(전산회선!$E$4:$E$1141,_xlfn.AGGREGATE(15,6,ROW(전산회선!$E$4:$E$1141)-ROW(전산회선!$E$4)+1/((전산회선!$B$4:$B$1141=$E284)*(전산회선!$F$4:$F$1141=AH284)),1)))</f>
        <v>MeGA인터넷</v>
      </c>
      <c r="AH284" s="16">
        <f>IFERROR(IF(_xlfn.MAXIFS(전산회선!$F$4:$F$1141,전산회선!$B$4:$B$1141,$E284,전산회선!$F$4:$F$1141,"&lt;"&amp;AF284)=0,"",_xlfn.MAXIFS(전산회선!$F$4:$F$1141,전산회선!$B$4:$B$1141,$E284,전산회선!$F$4:$F$1141,"&lt;"&amp;AF284)),"")</f>
        <v>12</v>
      </c>
      <c r="AI284" s="16" t="str" cm="1">
        <f t="array" ref="AI284">IF(AJ284="","",INDEX(전산회선!$E$4:$E$1141,_xlfn.AGGREGATE(15,6,ROW(전산회선!$E$4:$E$1141)-ROW(전산회선!$E$4)+1/((전산회선!$B$4:$B$1141=$E284)*(전산회선!$F$4:$F$1141=AJ284)),1)))</f>
        <v>홈일반전화</v>
      </c>
      <c r="AJ284" s="16">
        <f>IFERROR(IF(_xlfn.MAXIFS(전산회선!$F$4:$F$1141,전산회선!$B$4:$B$1141,$E284,전산회선!$F$4:$F$1141,"&lt;"&amp;AH284)=0,"",_xlfn.MAXIFS(전산회선!$F$4:$F$1141,전산회선!$B$4:$B$1141,$E284,전산회선!$F$4:$F$1141,"&lt;"&amp;AH284)),"")</f>
        <v>4</v>
      </c>
      <c r="AK284" s="16" t="str" cm="1">
        <f t="array" ref="AK284">IF(AL284="","",INDEX(전산회선!$E$4:$E$1141,_xlfn.AGGREGATE(15,6,ROW(전산회선!$E$4:$E$1141)-ROW(전산회선!$E$4)+1/((전산회선!$B$4:$B$1141=$E284)*(전산회선!$F$4:$F$1141=AL284)),1)))</f>
        <v>기업인터넷</v>
      </c>
      <c r="AL284" s="16">
        <f>IFERROR(IF(_xlfn.MAXIFS(전산회선!$F$4:$F$1141,전산회선!$B$4:$B$1141,$E284,전산회선!$F$4:$F$1141,"&lt;"&amp;AJ284)=0,"",_xlfn.MAXIFS(전산회선!$F$4:$F$1141,전산회선!$B$4:$B$1141,$E284,전산회선!$F$4:$F$1141,"&lt;"&amp;AJ284)),"")</f>
        <v>3</v>
      </c>
      <c r="AM284" s="16" t="str" cm="1">
        <f t="array" ref="AM284">IF(AN284="","",INDEX(전산회선!$E$4:$E$1141,_xlfn.AGGREGATE(15,6,ROW(전산회선!$E$4:$E$1141)-ROW(전산회선!$E$4)+1/((전산회선!$B$4:$B$1141=$E284)*(전산회선!$F$4:$F$1141=AN284)),1)))</f>
        <v>LTE</v>
      </c>
      <c r="AN284" s="16">
        <f>IFERROR(IF(_xlfn.MAXIFS(전산회선!$F$4:$F$1141,전산회선!$B$4:$B$1141,$E284,전산회선!$F$4:$F$1141,"&lt;"&amp;AL284)=0,"",_xlfn.MAXIFS(전산회선!$F$4:$F$1141,전산회선!$B$4:$B$1141,$E284,전산회선!$F$4:$F$1141,"&lt;"&amp;AL284)),"")</f>
        <v>2</v>
      </c>
      <c r="AO284" s="23">
        <v>789191.41200000001</v>
      </c>
      <c r="AP284" s="23">
        <v>790881.41200000001</v>
      </c>
      <c r="AQ284" s="23">
        <v>784494.41200000001</v>
      </c>
      <c r="AR284" s="23">
        <v>812119.41200000001</v>
      </c>
      <c r="AS284" s="23">
        <v>786087.41200000001</v>
      </c>
      <c r="AT284" s="23">
        <v>787873.41200000001</v>
      </c>
      <c r="AU284" s="23">
        <v>779939.41200000001</v>
      </c>
      <c r="AV284" s="23">
        <v>784932.41200000001</v>
      </c>
      <c r="AW284" s="23">
        <v>782643.41200000001</v>
      </c>
      <c r="AX284" s="23">
        <v>866403.41200000001</v>
      </c>
      <c r="AY284" s="23">
        <v>1027699.412</v>
      </c>
      <c r="AZ284" s="23">
        <v>1027540.412</v>
      </c>
      <c r="BA284" s="23">
        <v>834983.82866666687</v>
      </c>
      <c r="BB284" s="23">
        <f t="shared" si="28"/>
        <v>10019805.944000002</v>
      </c>
      <c r="BC284" s="23">
        <v>0</v>
      </c>
      <c r="BD284" s="23">
        <v>0</v>
      </c>
      <c r="BE284" s="23">
        <v>0</v>
      </c>
      <c r="BF284" s="23">
        <v>0</v>
      </c>
      <c r="BG284" s="23">
        <v>0</v>
      </c>
      <c r="BH284" s="23">
        <v>0</v>
      </c>
      <c r="BI284" s="23">
        <v>0</v>
      </c>
      <c r="BJ284" s="23">
        <v>0</v>
      </c>
      <c r="BK284" s="23">
        <v>0</v>
      </c>
      <c r="BL284" s="23">
        <v>82258</v>
      </c>
      <c r="BM284" s="23">
        <v>255000</v>
      </c>
      <c r="BN284" s="23">
        <v>255000</v>
      </c>
      <c r="BO284" s="23">
        <v>49354.833333333336</v>
      </c>
      <c r="BP284" s="23">
        <v>592258</v>
      </c>
      <c r="BQ284" s="17" t="str">
        <f>IFERROR(INDEX(피벗!$BL$5:$CH$5,1,MATCH($BR284,INDEX(피벗!$BL:$CH,MATCH($E284,피벗!$BJ:$BJ,0),0),0)),"")</f>
        <v>기업인터넷</v>
      </c>
      <c r="BR284" s="23">
        <f>IFERROR(LARGE(INDEX(피벗!$BL:$CH,MATCH(성장고객!$E284,피벗!$BJ:$BJ,0),0),1),"")</f>
        <v>592258</v>
      </c>
      <c r="BS284" s="27">
        <f t="shared" si="29"/>
        <v>5.910872958120035E-2</v>
      </c>
      <c r="BT284" s="17" t="str">
        <f>IFERROR(INDEX(피벗!$BL$5:$CH$5,1,MATCH($BU284,INDEX(피벗!$BL:$CH,MATCH($E284,피벗!$BJ:$BJ,0),0),0)),"")</f>
        <v/>
      </c>
      <c r="BU284" s="23" t="str">
        <f>IFERROR(LARGE(INDEX(피벗!$BL:$CH,MATCH(성장고객!$E284,피벗!$BJ:$BJ,0),0),2),"")</f>
        <v/>
      </c>
      <c r="BV284" s="27" t="str">
        <f t="shared" si="30"/>
        <v/>
      </c>
      <c r="BW284" s="17" t="str">
        <f>IFERROR(INDEX(피벗!$BL$5:$CH$5,1,MATCH($BX284,INDEX(피벗!$BL:$CH,MATCH($E284,피벗!$BJ:$BJ,0),0),0)),"")</f>
        <v/>
      </c>
      <c r="BX284" s="23" t="str">
        <f>IFERROR(LARGE(INDEX(피벗!$BL:$CH,MATCH(성장고객!$E284,피벗!$BJ:$BJ,0),0),3),"")</f>
        <v/>
      </c>
      <c r="BY284" s="27" t="str">
        <f t="shared" si="31"/>
        <v/>
      </c>
      <c r="BZ284" s="17" t="str">
        <f>IFERROR(INDEX(피벗!$BL$5:$CH$5,1,MATCH($CA284,INDEX(피벗!$BL:$CH,MATCH($E284,피벗!$BJ:$BJ,0),0),0)),"")</f>
        <v/>
      </c>
      <c r="CA284" s="23" t="str">
        <f>IFERROR(LARGE(INDEX(피벗!$BL:$CH,MATCH(성장고객!$E284,피벗!$BJ:$BJ,0),0),4),"")</f>
        <v/>
      </c>
      <c r="CB284" s="27" t="str">
        <f t="shared" si="32"/>
        <v/>
      </c>
      <c r="CC284" s="17" t="str">
        <f>IFERROR(INDEX(피벗!$BL$5:$CH$5,1,MATCH($CD284,INDEX(피벗!$BL:$CH,MATCH($E284,피벗!$BJ:$BJ,0),0),0)),"")</f>
        <v/>
      </c>
      <c r="CD284" s="23" t="str">
        <f>IFERROR(LARGE(INDEX(피벗!$BL:$CH,MATCH(성장고객!$E284,피벗!$BJ:$BJ,0),0),5),"")</f>
        <v/>
      </c>
      <c r="CE284" s="27" t="str">
        <f t="shared" si="33"/>
        <v/>
      </c>
      <c r="CF284" s="23">
        <f>IFERROR(INDEX(피벗!$CI:$CI,MATCH($E284,피벗!$BJ:$BJ,0)),"")</f>
        <v>592258</v>
      </c>
      <c r="CG284" s="25">
        <f t="shared" si="34"/>
        <v>5.910872958120035E-2</v>
      </c>
      <c r="CH284" s="17" t="str">
        <f>IFERROR(INDEX(피벗!$EZ$5:$GE$5,1,MATCH($CI284,INDEX(피벗!$EZ:$GE,MATCH($E284,피벗!$EY:$EY,0),0),0)),"")</f>
        <v>기업인터넷</v>
      </c>
      <c r="CI284" s="23">
        <f>IFERROR(LARGE(INDEX(피벗!$EZ:$GE,MATCH(성장고객!$E284,피벗!$EY:$EY,0),0),1),"")</f>
        <v>3712258</v>
      </c>
      <c r="CJ284" s="17" t="str">
        <f>IFERROR(INDEX(피벗!$EZ$5:$GE$5,1,MATCH($CK284,INDEX(피벗!$EZ:$GE,MATCH($E284,피벗!$EY:$EY,0),0),0)),"")</f>
        <v>MeGA인터넷</v>
      </c>
      <c r="CK284" s="23">
        <f>IFERROR(LARGE(INDEX(피벗!$EZ:$GE,MATCH(성장고객!$E284,피벗!$EY:$EY,0),0),2),"")</f>
        <v>3396138</v>
      </c>
      <c r="CL284" s="17" t="str">
        <f>IFERROR(INDEX(피벗!$EZ$5:$GE$5,1,MATCH($CM284,INDEX(피벗!$EZ:$GE,MATCH($E284,피벗!$EY:$EY,0),0),0)),"")</f>
        <v>기업인터넷전화</v>
      </c>
      <c r="CM284" s="23">
        <f>IFERROR(LARGE(INDEX(피벗!$EZ:$GE,MATCH(성장고객!$E284,피벗!$EY:$EY,0),0),3),"")</f>
        <v>1366975</v>
      </c>
      <c r="CN284" s="17" t="str">
        <f>IFERROR(INDEX(피벗!$EZ$5:$GE$5,1,MATCH($CO284,INDEX(피벗!$EZ:$GE,MATCH($E284,피벗!$EY:$EY,0),0),0)),"")</f>
        <v>LTE</v>
      </c>
      <c r="CO284" s="23">
        <f>IFERROR(LARGE(INDEX(피벗!$EZ:$GE,MATCH(성장고객!$E284,피벗!$EY:$EY,0),0),4),"")</f>
        <v>963808.94400000002</v>
      </c>
      <c r="CP284" s="17" t="str">
        <f>IFERROR(INDEX(피벗!$EZ$5:$GE$5,1,MATCH($CQ284,INDEX(피벗!$EZ:$GE,MATCH($E284,피벗!$EY:$EY,0),0),0)),"")</f>
        <v>홈일반전화</v>
      </c>
      <c r="CQ284" s="23">
        <f>IFERROR(LARGE(INDEX(피벗!$EZ:$GE,MATCH(성장고객!$E284,피벗!$EY:$EY,0),0),5),"")</f>
        <v>209925</v>
      </c>
      <c r="CR284" s="23">
        <f>IFERROR(INDEX(피벗!$GF:$GF,MATCH($E284,피벗!$EY:$EY,0)),"")</f>
        <v>10019805.944</v>
      </c>
    </row>
    <row r="285" spans="1:96" x14ac:dyDescent="0.45">
      <c r="A285" s="20" t="s">
        <v>982</v>
      </c>
      <c r="B285" s="20" t="s">
        <v>26</v>
      </c>
      <c r="C285" s="20" t="s">
        <v>104</v>
      </c>
      <c r="D285" s="20" t="s">
        <v>984</v>
      </c>
      <c r="E285" s="20" t="s">
        <v>5</v>
      </c>
      <c r="F285" s="21" t="s">
        <v>6</v>
      </c>
      <c r="G285" s="21" t="s">
        <v>1</v>
      </c>
      <c r="H285" s="21" t="s">
        <v>0</v>
      </c>
      <c r="I285" s="22" t="s">
        <v>7</v>
      </c>
      <c r="J285" s="22" t="s">
        <v>8</v>
      </c>
      <c r="K285" s="20" t="s">
        <v>0</v>
      </c>
      <c r="L285" s="20" t="s">
        <v>1316</v>
      </c>
      <c r="M285" s="20" t="s">
        <v>1311</v>
      </c>
      <c r="N285" s="20" t="s">
        <v>1317</v>
      </c>
      <c r="O285" s="21" t="s">
        <v>1318</v>
      </c>
      <c r="P285" s="21">
        <v>5</v>
      </c>
      <c r="Q285" s="21" t="s">
        <v>1319</v>
      </c>
      <c r="R285" s="21" t="s">
        <v>1320</v>
      </c>
      <c r="S285" s="21" t="s">
        <v>1321</v>
      </c>
      <c r="T285" s="21" t="s">
        <v>1316</v>
      </c>
      <c r="U285" s="21" t="s">
        <v>1322</v>
      </c>
      <c r="V285" s="21" t="s">
        <v>1323</v>
      </c>
      <c r="W285" s="20" t="s">
        <v>1324</v>
      </c>
      <c r="X285" s="21" t="s">
        <v>1325</v>
      </c>
      <c r="Y285" s="21" t="s">
        <v>1326</v>
      </c>
      <c r="Z285" s="21" t="s">
        <v>1327</v>
      </c>
      <c r="AA285" s="20">
        <v>35</v>
      </c>
      <c r="AB285" s="20" t="s">
        <v>1328</v>
      </c>
      <c r="AC285" s="21" t="s">
        <v>1329</v>
      </c>
      <c r="AD285" s="20" t="s">
        <v>1311</v>
      </c>
      <c r="AE285" s="16" t="str" cm="1">
        <f t="array" ref="AE285">IF(AF285="","",INDEX(전산회선!$E$4:$E$1141,_xlfn.AGGREGATE(15,6,ROW(전산회선!$E$4:$E$1141)-ROW(전산회선!$E$4)+1/((전산회선!$B$4:$B$1141=$E285)*(전산회선!$F$4:$F$1141=AF285)),1)))</f>
        <v>홈일반전화</v>
      </c>
      <c r="AF285" s="16">
        <f>IFERROR(IF(_xlfn.MAXIFS(전산회선!$F$4:$F$1141,전산회선!$B$4:$B$1141,$E285)=0,"",_xlfn.MAXIFS(전산회선!$F$4:$F$1141,전산회선!$B$4:$B$1141,$E285)),"")</f>
        <v>3</v>
      </c>
      <c r="AG285" s="16" t="str" cm="1">
        <f t="array" ref="AG285">IF(AH285="","",INDEX(전산회선!$E$4:$E$1141,_xlfn.AGGREGATE(15,6,ROW(전산회선!$E$4:$E$1141)-ROW(전산회선!$E$4)+1/((전산회선!$B$4:$B$1141=$E285)*(전산회선!$F$4:$F$1141=AH285)),1)))</f>
        <v>GiGA인터넷</v>
      </c>
      <c r="AH285" s="16">
        <f>IFERROR(IF(_xlfn.MAXIFS(전산회선!$F$4:$F$1141,전산회선!$B$4:$B$1141,$E285,전산회선!$F$4:$F$1141,"&lt;"&amp;AF285)=0,"",_xlfn.MAXIFS(전산회선!$F$4:$F$1141,전산회선!$B$4:$B$1141,$E285,전산회선!$F$4:$F$1141,"&lt;"&amp;AF285)),"")</f>
        <v>1</v>
      </c>
      <c r="AI285" s="16" t="str" cm="1">
        <f t="array" ref="AI285">IF(AJ285="","",INDEX(전산회선!$E$4:$E$1141,_xlfn.AGGREGATE(15,6,ROW(전산회선!$E$4:$E$1141)-ROW(전산회선!$E$4)+1/((전산회선!$B$4:$B$1141=$E285)*(전산회선!$F$4:$F$1141=AJ285)),1)))</f>
        <v/>
      </c>
      <c r="AJ285" s="16" t="str">
        <f>IFERROR(IF(_xlfn.MAXIFS(전산회선!$F$4:$F$1141,전산회선!$B$4:$B$1141,$E285,전산회선!$F$4:$F$1141,"&lt;"&amp;AH285)=0,"",_xlfn.MAXIFS(전산회선!$F$4:$F$1141,전산회선!$B$4:$B$1141,$E285,전산회선!$F$4:$F$1141,"&lt;"&amp;AH285)),"")</f>
        <v/>
      </c>
      <c r="AK285" s="16" t="str" cm="1">
        <f t="array" ref="AK285">IF(AL285="","",INDEX(전산회선!$E$4:$E$1141,_xlfn.AGGREGATE(15,6,ROW(전산회선!$E$4:$E$1141)-ROW(전산회선!$E$4)+1/((전산회선!$B$4:$B$1141=$E285)*(전산회선!$F$4:$F$1141=AL285)),1)))</f>
        <v/>
      </c>
      <c r="AL285" s="16" t="str">
        <f>IFERROR(IF(_xlfn.MAXIFS(전산회선!$F$4:$F$1141,전산회선!$B$4:$B$1141,$E285,전산회선!$F$4:$F$1141,"&lt;"&amp;AJ285)=0,"",_xlfn.MAXIFS(전산회선!$F$4:$F$1141,전산회선!$B$4:$B$1141,$E285,전산회선!$F$4:$F$1141,"&lt;"&amp;AJ285)),"")</f>
        <v/>
      </c>
      <c r="AM285" s="16" t="str" cm="1">
        <f t="array" ref="AM285">IF(AN285="","",INDEX(전산회선!$E$4:$E$1141,_xlfn.AGGREGATE(15,6,ROW(전산회선!$E$4:$E$1141)-ROW(전산회선!$E$4)+1/((전산회선!$B$4:$B$1141=$E285)*(전산회선!$F$4:$F$1141=AN285)),1)))</f>
        <v/>
      </c>
      <c r="AN285" s="16" t="str">
        <f>IFERROR(IF(_xlfn.MAXIFS(전산회선!$F$4:$F$1141,전산회선!$B$4:$B$1141,$E285,전산회선!$F$4:$F$1141,"&lt;"&amp;AL285)=0,"",_xlfn.MAXIFS(전산회선!$F$4:$F$1141,전산회선!$B$4:$B$1141,$E285,전산회선!$F$4:$F$1141,"&lt;"&amp;AL285)),"")</f>
        <v/>
      </c>
      <c r="AO285" s="23">
        <v>115657</v>
      </c>
      <c r="AP285" s="23">
        <v>115635</v>
      </c>
      <c r="AQ285" s="23">
        <v>115537</v>
      </c>
      <c r="AR285" s="23">
        <v>115715</v>
      </c>
      <c r="AS285" s="23">
        <v>115440</v>
      </c>
      <c r="AT285" s="23">
        <v>115448</v>
      </c>
      <c r="AU285" s="23">
        <v>115912</v>
      </c>
      <c r="AV285" s="23">
        <v>116715</v>
      </c>
      <c r="AW285" s="23">
        <v>116604</v>
      </c>
      <c r="AX285" s="23">
        <v>116531</v>
      </c>
      <c r="AY285" s="23">
        <v>116957</v>
      </c>
      <c r="AZ285" s="23">
        <v>117362</v>
      </c>
      <c r="BA285" s="23">
        <v>116126.08333333333</v>
      </c>
      <c r="BB285" s="23">
        <f t="shared" si="28"/>
        <v>1393513</v>
      </c>
      <c r="BC285" s="23">
        <v>0</v>
      </c>
      <c r="BD285" s="23">
        <v>0</v>
      </c>
      <c r="BE285" s="23">
        <v>0</v>
      </c>
      <c r="BF285" s="23">
        <v>0</v>
      </c>
      <c r="BG285" s="23">
        <v>0</v>
      </c>
      <c r="BH285" s="23">
        <v>0</v>
      </c>
      <c r="BI285" s="23">
        <v>355</v>
      </c>
      <c r="BJ285" s="23">
        <v>1000</v>
      </c>
      <c r="BK285" s="23">
        <v>1000</v>
      </c>
      <c r="BL285" s="23">
        <v>1000</v>
      </c>
      <c r="BM285" s="23">
        <v>1000</v>
      </c>
      <c r="BN285" s="23">
        <v>1000</v>
      </c>
      <c r="BO285" s="23">
        <v>446.25</v>
      </c>
      <c r="BP285" s="23">
        <v>5355</v>
      </c>
      <c r="BQ285" s="17" t="str">
        <f>IFERROR(INDEX(피벗!$BL$5:$CH$5,1,MATCH($BR285,INDEX(피벗!$BL:$CH,MATCH($E285,피벗!$BJ:$BJ,0),0),0)),"")</f>
        <v>홈일반전화</v>
      </c>
      <c r="BR285" s="23">
        <f>IFERROR(LARGE(INDEX(피벗!$BL:$CH,MATCH(성장고객!$E285,피벗!$BJ:$BJ,0),0),1),"")</f>
        <v>5355</v>
      </c>
      <c r="BS285" s="27">
        <f t="shared" si="29"/>
        <v>3.8428059156965168E-3</v>
      </c>
      <c r="BT285" s="17" t="str">
        <f>IFERROR(INDEX(피벗!$BL$5:$CH$5,1,MATCH($BU285,INDEX(피벗!$BL:$CH,MATCH($E285,피벗!$BJ:$BJ,0),0),0)),"")</f>
        <v/>
      </c>
      <c r="BU285" s="23" t="str">
        <f>IFERROR(LARGE(INDEX(피벗!$BL:$CH,MATCH(성장고객!$E285,피벗!$BJ:$BJ,0),0),2),"")</f>
        <v/>
      </c>
      <c r="BV285" s="27" t="str">
        <f t="shared" si="30"/>
        <v/>
      </c>
      <c r="BW285" s="17" t="str">
        <f>IFERROR(INDEX(피벗!$BL$5:$CH$5,1,MATCH($BX285,INDEX(피벗!$BL:$CH,MATCH($E285,피벗!$BJ:$BJ,0),0),0)),"")</f>
        <v/>
      </c>
      <c r="BX285" s="23" t="str">
        <f>IFERROR(LARGE(INDEX(피벗!$BL:$CH,MATCH(성장고객!$E285,피벗!$BJ:$BJ,0),0),3),"")</f>
        <v/>
      </c>
      <c r="BY285" s="27" t="str">
        <f t="shared" si="31"/>
        <v/>
      </c>
      <c r="BZ285" s="17" t="str">
        <f>IFERROR(INDEX(피벗!$BL$5:$CH$5,1,MATCH($CA285,INDEX(피벗!$BL:$CH,MATCH($E285,피벗!$BJ:$BJ,0),0),0)),"")</f>
        <v/>
      </c>
      <c r="CA285" s="23" t="str">
        <f>IFERROR(LARGE(INDEX(피벗!$BL:$CH,MATCH(성장고객!$E285,피벗!$BJ:$BJ,0),0),4),"")</f>
        <v/>
      </c>
      <c r="CB285" s="27" t="str">
        <f t="shared" si="32"/>
        <v/>
      </c>
      <c r="CC285" s="17" t="str">
        <f>IFERROR(INDEX(피벗!$BL$5:$CH$5,1,MATCH($CD285,INDEX(피벗!$BL:$CH,MATCH($E285,피벗!$BJ:$BJ,0),0),0)),"")</f>
        <v/>
      </c>
      <c r="CD285" s="23" t="str">
        <f>IFERROR(LARGE(INDEX(피벗!$BL:$CH,MATCH(성장고객!$E285,피벗!$BJ:$BJ,0),0),5),"")</f>
        <v/>
      </c>
      <c r="CE285" s="27" t="str">
        <f t="shared" si="33"/>
        <v/>
      </c>
      <c r="CF285" s="23">
        <f>IFERROR(INDEX(피벗!$CI:$CI,MATCH($E285,피벗!$BJ:$BJ,0)),"")</f>
        <v>5355</v>
      </c>
      <c r="CG285" s="25">
        <f t="shared" si="34"/>
        <v>3.8428059156965168E-3</v>
      </c>
      <c r="CH285" s="17" t="str">
        <f>IFERROR(INDEX(피벗!$EZ$5:$GE$5,1,MATCH($CI285,INDEX(피벗!$EZ:$GE,MATCH($E285,피벗!$EY:$EY,0),0),0)),"")</f>
        <v>데이터플랫폼</v>
      </c>
      <c r="CI285" s="23">
        <f>IFERROR(LARGE(INDEX(피벗!$EZ:$GE,MATCH(성장고객!$E285,피벗!$EY:$EY,0),0),1),"")</f>
        <v>708000</v>
      </c>
      <c r="CJ285" s="17" t="str">
        <f>IFERROR(INDEX(피벗!$EZ$5:$GE$5,1,MATCH($CK285,INDEX(피벗!$EZ:$GE,MATCH($E285,피벗!$EY:$EY,0),0),0)),"")</f>
        <v>GiGA인터넷</v>
      </c>
      <c r="CK285" s="23">
        <f>IFERROR(LARGE(INDEX(피벗!$EZ:$GE,MATCH(성장고객!$E285,피벗!$EY:$EY,0),0),2),"")</f>
        <v>486000</v>
      </c>
      <c r="CL285" s="17" t="str">
        <f>IFERROR(INDEX(피벗!$EZ$5:$GE$5,1,MATCH($CM285,INDEX(피벗!$EZ:$GE,MATCH($E285,피벗!$EY:$EY,0),0),0)),"")</f>
        <v>홈일반전화</v>
      </c>
      <c r="CM285" s="23">
        <f>IFERROR(LARGE(INDEX(피벗!$EZ:$GE,MATCH(성장고객!$E285,피벗!$EY:$EY,0),0),3),"")</f>
        <v>187891</v>
      </c>
      <c r="CN285" s="17" t="str">
        <f>IFERROR(INDEX(피벗!$EZ$5:$GE$5,1,MATCH($CO285,INDEX(피벗!$EZ:$GE,MATCH($E285,피벗!$EY:$EY,0),0),0)),"")</f>
        <v>인터넷부가</v>
      </c>
      <c r="CO285" s="23">
        <f>IFERROR(LARGE(INDEX(피벗!$EZ:$GE,MATCH(성장고객!$E285,피벗!$EY:$EY,0),0),4),"")</f>
        <v>11544</v>
      </c>
      <c r="CP285" s="17" t="str">
        <f>IFERROR(INDEX(피벗!$EZ$5:$GE$5,1,MATCH($CQ285,INDEX(피벗!$EZ:$GE,MATCH($E285,피벗!$EY:$EY,0),0),0)),"")</f>
        <v>AI기업지능망</v>
      </c>
      <c r="CQ285" s="23">
        <f>IFERROR(LARGE(INDEX(피벗!$EZ:$GE,MATCH(성장고객!$E285,피벗!$EY:$EY,0),0),5),"")</f>
        <v>78</v>
      </c>
      <c r="CR285" s="23">
        <f>IFERROR(INDEX(피벗!$GF:$GF,MATCH($E285,피벗!$EY:$EY,0)),"")</f>
        <v>1393513</v>
      </c>
    </row>
    <row r="286" spans="1:96" x14ac:dyDescent="0.45">
      <c r="A286" s="20" t="s">
        <v>982</v>
      </c>
      <c r="B286" s="20" t="s">
        <v>26</v>
      </c>
      <c r="C286" s="20" t="s">
        <v>30</v>
      </c>
      <c r="D286" s="20" t="s">
        <v>1254</v>
      </c>
      <c r="E286" s="20" t="s">
        <v>1269</v>
      </c>
      <c r="F286" s="21" t="s">
        <v>1270</v>
      </c>
      <c r="G286" s="21" t="s">
        <v>1</v>
      </c>
      <c r="H286" s="21" t="s">
        <v>0</v>
      </c>
      <c r="I286" s="22" t="s">
        <v>952</v>
      </c>
      <c r="J286" s="22" t="s">
        <v>953</v>
      </c>
      <c r="K286" s="20" t="s">
        <v>0</v>
      </c>
      <c r="L286" s="20" t="s">
        <v>9</v>
      </c>
      <c r="M286" s="20" t="s">
        <v>9</v>
      </c>
      <c r="N286" s="20" t="s">
        <v>9</v>
      </c>
      <c r="O286" s="21" t="s">
        <v>2947</v>
      </c>
      <c r="P286" s="21">
        <v>42</v>
      </c>
      <c r="Q286" s="21" t="s">
        <v>9</v>
      </c>
      <c r="R286" s="21" t="s">
        <v>9</v>
      </c>
      <c r="S286" s="21" t="s">
        <v>9</v>
      </c>
      <c r="T286" s="21" t="s">
        <v>9</v>
      </c>
      <c r="U286" s="21" t="s">
        <v>9</v>
      </c>
      <c r="V286" s="21" t="s">
        <v>9</v>
      </c>
      <c r="W286" s="20" t="s">
        <v>9</v>
      </c>
      <c r="X286" s="21" t="s">
        <v>9</v>
      </c>
      <c r="Y286" s="21" t="s">
        <v>9</v>
      </c>
      <c r="Z286" s="21" t="s">
        <v>9</v>
      </c>
      <c r="AA286" s="20">
        <v>0</v>
      </c>
      <c r="AB286" s="20" t="s">
        <v>9</v>
      </c>
      <c r="AC286" s="21" t="s">
        <v>9</v>
      </c>
      <c r="AD286" s="20" t="s">
        <v>9</v>
      </c>
      <c r="AE286" s="16" t="str" cm="1">
        <f t="array" ref="AE286">IF(AF286="","",INDEX(전산회선!$E$4:$E$1141,_xlfn.AGGREGATE(15,6,ROW(전산회선!$E$4:$E$1141)-ROW(전산회선!$E$4)+1/((전산회선!$B$4:$B$1141=$E286)*(전산회선!$F$4:$F$1141=AF286)),1)))</f>
        <v>GTV Biz</v>
      </c>
      <c r="AF286" s="16">
        <f>IFERROR(IF(_xlfn.MAXIFS(전산회선!$F$4:$F$1141,전산회선!$B$4:$B$1141,$E286)=0,"",_xlfn.MAXIFS(전산회선!$F$4:$F$1141,전산회선!$B$4:$B$1141,$E286)),"")</f>
        <v>36</v>
      </c>
      <c r="AG286" s="16" t="str" cm="1">
        <f t="array" ref="AG286">IF(AH286="","",INDEX(전산회선!$E$4:$E$1141,_xlfn.AGGREGATE(15,6,ROW(전산회선!$E$4:$E$1141)-ROW(전산회선!$E$4)+1/((전산회선!$B$4:$B$1141=$E286)*(전산회선!$F$4:$F$1141=AH286)),1)))</f>
        <v>GiGA인터넷</v>
      </c>
      <c r="AH286" s="16">
        <f>IFERROR(IF(_xlfn.MAXIFS(전산회선!$F$4:$F$1141,전산회선!$B$4:$B$1141,$E286,전산회선!$F$4:$F$1141,"&lt;"&amp;AF286)=0,"",_xlfn.MAXIFS(전산회선!$F$4:$F$1141,전산회선!$B$4:$B$1141,$E286,전산회선!$F$4:$F$1141,"&lt;"&amp;AF286)),"")</f>
        <v>5</v>
      </c>
      <c r="AI286" s="16" t="str" cm="1">
        <f t="array" ref="AI286">IF(AJ286="","",INDEX(전산회선!$E$4:$E$1141,_xlfn.AGGREGATE(15,6,ROW(전산회선!$E$4:$E$1141)-ROW(전산회선!$E$4)+1/((전산회선!$B$4:$B$1141=$E286)*(전산회선!$F$4:$F$1141=AJ286)),1)))</f>
        <v>홈일반전화</v>
      </c>
      <c r="AJ286" s="16">
        <f>IFERROR(IF(_xlfn.MAXIFS(전산회선!$F$4:$F$1141,전산회선!$B$4:$B$1141,$E286,전산회선!$F$4:$F$1141,"&lt;"&amp;AH286)=0,"",_xlfn.MAXIFS(전산회선!$F$4:$F$1141,전산회선!$B$4:$B$1141,$E286,전산회선!$F$4:$F$1141,"&lt;"&amp;AH286)),"")</f>
        <v>1</v>
      </c>
      <c r="AK286" s="16" t="str" cm="1">
        <f t="array" ref="AK286">IF(AL286="","",INDEX(전산회선!$E$4:$E$1141,_xlfn.AGGREGATE(15,6,ROW(전산회선!$E$4:$E$1141)-ROW(전산회선!$E$4)+1/((전산회선!$B$4:$B$1141=$E286)*(전산회선!$F$4:$F$1141=AL286)),1)))</f>
        <v/>
      </c>
      <c r="AL286" s="16" t="str">
        <f>IFERROR(IF(_xlfn.MAXIFS(전산회선!$F$4:$F$1141,전산회선!$B$4:$B$1141,$E286,전산회선!$F$4:$F$1141,"&lt;"&amp;AJ286)=0,"",_xlfn.MAXIFS(전산회선!$F$4:$F$1141,전산회선!$B$4:$B$1141,$E286,전산회선!$F$4:$F$1141,"&lt;"&amp;AJ286)),"")</f>
        <v/>
      </c>
      <c r="AM286" s="16" t="str" cm="1">
        <f t="array" ref="AM286">IF(AN286="","",INDEX(전산회선!$E$4:$E$1141,_xlfn.AGGREGATE(15,6,ROW(전산회선!$E$4:$E$1141)-ROW(전산회선!$E$4)+1/((전산회선!$B$4:$B$1141=$E286)*(전산회선!$F$4:$F$1141=AN286)),1)))</f>
        <v/>
      </c>
      <c r="AN286" s="16" t="str">
        <f>IFERROR(IF(_xlfn.MAXIFS(전산회선!$F$4:$F$1141,전산회선!$B$4:$B$1141,$E286,전산회선!$F$4:$F$1141,"&lt;"&amp;AL286)=0,"",_xlfn.MAXIFS(전산회선!$F$4:$F$1141,전산회선!$B$4:$B$1141,$E286,전산회선!$F$4:$F$1141,"&lt;"&amp;AL286)),"")</f>
        <v/>
      </c>
      <c r="AO286" s="23">
        <v>487869</v>
      </c>
      <c r="AP286" s="23">
        <v>488851</v>
      </c>
      <c r="AQ286" s="23">
        <v>489470</v>
      </c>
      <c r="AR286" s="23">
        <v>467942</v>
      </c>
      <c r="AS286" s="23">
        <v>470716</v>
      </c>
      <c r="AT286" s="23">
        <v>465931</v>
      </c>
      <c r="AU286" s="23">
        <v>470595</v>
      </c>
      <c r="AV286" s="23">
        <v>465729</v>
      </c>
      <c r="AW286" s="23">
        <v>467658</v>
      </c>
      <c r="AX286" s="23">
        <v>465268</v>
      </c>
      <c r="AY286" s="23">
        <v>462579</v>
      </c>
      <c r="AZ286" s="23">
        <v>463159</v>
      </c>
      <c r="BA286" s="23">
        <v>472147.25</v>
      </c>
      <c r="BB286" s="23">
        <f t="shared" si="28"/>
        <v>5665767</v>
      </c>
      <c r="BC286" s="23">
        <v>0</v>
      </c>
      <c r="BD286" s="23">
        <v>0</v>
      </c>
      <c r="BE286" s="23">
        <v>0</v>
      </c>
      <c r="BF286" s="23">
        <v>0</v>
      </c>
      <c r="BG286" s="23">
        <v>0</v>
      </c>
      <c r="BH286" s="23">
        <v>0</v>
      </c>
      <c r="BI286" s="23">
        <v>0</v>
      </c>
      <c r="BJ286" s="23">
        <v>0</v>
      </c>
      <c r="BK286" s="23">
        <v>0</v>
      </c>
      <c r="BL286" s="23">
        <v>0</v>
      </c>
      <c r="BM286" s="23">
        <v>0</v>
      </c>
      <c r="BN286" s="23">
        <v>0</v>
      </c>
      <c r="BO286" s="23">
        <v>0</v>
      </c>
      <c r="BP286" s="23">
        <v>0</v>
      </c>
      <c r="BQ286" s="17" t="str">
        <f>IFERROR(INDEX(피벗!$BL$5:$CH$5,1,MATCH($BR286,INDEX(피벗!$BL:$CH,MATCH($E286,피벗!$BJ:$BJ,0),0),0)),"")</f>
        <v/>
      </c>
      <c r="BR286" s="23" t="str">
        <f>IFERROR(LARGE(INDEX(피벗!$BL:$CH,MATCH(성장고객!$E286,피벗!$BJ:$BJ,0),0),1),"")</f>
        <v/>
      </c>
      <c r="BS286" s="27" t="str">
        <f t="shared" si="29"/>
        <v/>
      </c>
      <c r="BT286" s="17" t="str">
        <f>IFERROR(INDEX(피벗!$BL$5:$CH$5,1,MATCH($BU286,INDEX(피벗!$BL:$CH,MATCH($E286,피벗!$BJ:$BJ,0),0),0)),"")</f>
        <v/>
      </c>
      <c r="BU286" s="23" t="str">
        <f>IFERROR(LARGE(INDEX(피벗!$BL:$CH,MATCH(성장고객!$E286,피벗!$BJ:$BJ,0),0),2),"")</f>
        <v/>
      </c>
      <c r="BV286" s="27" t="str">
        <f t="shared" si="30"/>
        <v/>
      </c>
      <c r="BW286" s="17" t="str">
        <f>IFERROR(INDEX(피벗!$BL$5:$CH$5,1,MATCH($BX286,INDEX(피벗!$BL:$CH,MATCH($E286,피벗!$BJ:$BJ,0),0),0)),"")</f>
        <v/>
      </c>
      <c r="BX286" s="23" t="str">
        <f>IFERROR(LARGE(INDEX(피벗!$BL:$CH,MATCH(성장고객!$E286,피벗!$BJ:$BJ,0),0),3),"")</f>
        <v/>
      </c>
      <c r="BY286" s="27" t="str">
        <f t="shared" si="31"/>
        <v/>
      </c>
      <c r="BZ286" s="17" t="str">
        <f>IFERROR(INDEX(피벗!$BL$5:$CH$5,1,MATCH($CA286,INDEX(피벗!$BL:$CH,MATCH($E286,피벗!$BJ:$BJ,0),0),0)),"")</f>
        <v/>
      </c>
      <c r="CA286" s="23" t="str">
        <f>IFERROR(LARGE(INDEX(피벗!$BL:$CH,MATCH(성장고객!$E286,피벗!$BJ:$BJ,0),0),4),"")</f>
        <v/>
      </c>
      <c r="CB286" s="27" t="str">
        <f t="shared" si="32"/>
        <v/>
      </c>
      <c r="CC286" s="17" t="str">
        <f>IFERROR(INDEX(피벗!$BL$5:$CH$5,1,MATCH($CD286,INDEX(피벗!$BL:$CH,MATCH($E286,피벗!$BJ:$BJ,0),0),0)),"")</f>
        <v/>
      </c>
      <c r="CD286" s="23" t="str">
        <f>IFERROR(LARGE(INDEX(피벗!$BL:$CH,MATCH(성장고객!$E286,피벗!$BJ:$BJ,0),0),5),"")</f>
        <v/>
      </c>
      <c r="CE286" s="27" t="str">
        <f t="shared" si="33"/>
        <v/>
      </c>
      <c r="CF286" s="23" t="str">
        <f>IFERROR(INDEX(피벗!$CI:$CI,MATCH($E286,피벗!$BJ:$BJ,0)),"")</f>
        <v/>
      </c>
      <c r="CG286" s="25" t="str">
        <f t="shared" si="34"/>
        <v/>
      </c>
      <c r="CH286" s="17" t="str">
        <f>IFERROR(INDEX(피벗!$EZ$5:$GE$5,1,MATCH($CI286,INDEX(피벗!$EZ:$GE,MATCH($E286,피벗!$EY:$EY,0),0),0)),"")</f>
        <v>GTV Biz</v>
      </c>
      <c r="CI286" s="23">
        <f>IFERROR(LARGE(INDEX(피벗!$EZ:$GE,MATCH(성장고객!$E286,피벗!$EY:$EY,0),0),1),"")</f>
        <v>2681636</v>
      </c>
      <c r="CJ286" s="17" t="str">
        <f>IFERROR(INDEX(피벗!$EZ$5:$GE$5,1,MATCH($CK286,INDEX(피벗!$EZ:$GE,MATCH($E286,피벗!$EY:$EY,0),0),0)),"")</f>
        <v>GiGA인터넷</v>
      </c>
      <c r="CK286" s="23">
        <f>IFERROR(LARGE(INDEX(피벗!$EZ:$GE,MATCH(성장고객!$E286,피벗!$EY:$EY,0),0),2),"")</f>
        <v>1500000</v>
      </c>
      <c r="CL286" s="17" t="str">
        <f>IFERROR(INDEX(피벗!$EZ$5:$GE$5,1,MATCH($CM286,INDEX(피벗!$EZ:$GE,MATCH($E286,피벗!$EY:$EY,0),0),0)),"")</f>
        <v>GTV</v>
      </c>
      <c r="CM286" s="23">
        <f>IFERROR(LARGE(INDEX(피벗!$EZ:$GE,MATCH(성장고객!$E286,피벗!$EY:$EY,0),0),3),"")</f>
        <v>924000</v>
      </c>
      <c r="CN286" s="17" t="str">
        <f>IFERROR(INDEX(피벗!$EZ$5:$GE$5,1,MATCH($CO286,INDEX(피벗!$EZ:$GE,MATCH($E286,피벗!$EY:$EY,0),0),0)),"")</f>
        <v>홈일반전화</v>
      </c>
      <c r="CO286" s="23">
        <f>IFERROR(LARGE(INDEX(피벗!$EZ:$GE,MATCH(성장고객!$E286,피벗!$EY:$EY,0),0),4),"")</f>
        <v>296090</v>
      </c>
      <c r="CP286" s="17" t="str">
        <f>IFERROR(INDEX(피벗!$EZ$5:$GE$5,1,MATCH($CQ286,INDEX(피벗!$EZ:$GE,MATCH($E286,피벗!$EY:$EY,0),0),0)),"")</f>
        <v>기업메시징</v>
      </c>
      <c r="CQ286" s="23">
        <f>IFERROR(LARGE(INDEX(피벗!$EZ:$GE,MATCH(성장고객!$E286,피벗!$EY:$EY,0),0),5),"")</f>
        <v>210000</v>
      </c>
      <c r="CR286" s="23">
        <f>IFERROR(INDEX(피벗!$GF:$GF,MATCH($E286,피벗!$EY:$EY,0)),"")</f>
        <v>5665767</v>
      </c>
    </row>
    <row r="287" spans="1:96" x14ac:dyDescent="0.45">
      <c r="A287" s="20" t="s">
        <v>982</v>
      </c>
      <c r="B287" s="20" t="s">
        <v>26</v>
      </c>
      <c r="C287" s="20" t="s">
        <v>104</v>
      </c>
      <c r="D287" s="20" t="s">
        <v>1215</v>
      </c>
      <c r="E287" s="20" t="s">
        <v>626</v>
      </c>
      <c r="F287" s="21" t="s">
        <v>627</v>
      </c>
      <c r="G287" s="21" t="s">
        <v>1</v>
      </c>
      <c r="H287" s="21" t="s">
        <v>0</v>
      </c>
      <c r="I287" s="22" t="s">
        <v>628</v>
      </c>
      <c r="J287" s="22" t="s">
        <v>629</v>
      </c>
      <c r="K287" s="20" t="s">
        <v>0</v>
      </c>
      <c r="L287" s="20" t="s">
        <v>1316</v>
      </c>
      <c r="M287" s="20" t="s">
        <v>1381</v>
      </c>
      <c r="N287" s="20" t="s">
        <v>1336</v>
      </c>
      <c r="O287" s="21" t="s">
        <v>2490</v>
      </c>
      <c r="P287" s="21">
        <v>50</v>
      </c>
      <c r="Q287" s="21" t="s">
        <v>1358</v>
      </c>
      <c r="R287" s="21" t="s">
        <v>1320</v>
      </c>
      <c r="S287" s="21" t="s">
        <v>1321</v>
      </c>
      <c r="T287" s="21" t="s">
        <v>1316</v>
      </c>
      <c r="U287" s="21" t="s">
        <v>2491</v>
      </c>
      <c r="V287" s="21" t="s">
        <v>2492</v>
      </c>
      <c r="W287" s="20" t="s">
        <v>2493</v>
      </c>
      <c r="X287" s="21" t="s">
        <v>2494</v>
      </c>
      <c r="Y287" s="21" t="s">
        <v>2495</v>
      </c>
      <c r="Z287" s="21" t="s">
        <v>2496</v>
      </c>
      <c r="AA287" s="20">
        <v>6</v>
      </c>
      <c r="AB287" s="20" t="s">
        <v>1354</v>
      </c>
      <c r="AC287" s="21" t="s">
        <v>2497</v>
      </c>
      <c r="AD287" s="20" t="s">
        <v>1311</v>
      </c>
      <c r="AE287" s="16" t="str" cm="1">
        <f t="array" ref="AE287">IF(AF287="","",INDEX(전산회선!$E$4:$E$1141,_xlfn.AGGREGATE(15,6,ROW(전산회선!$E$4:$E$1141)-ROW(전산회선!$E$4)+1/((전산회선!$B$4:$B$1141=$E287)*(전산회선!$F$4:$F$1141=AF287)),1)))</f>
        <v>홈일반전화</v>
      </c>
      <c r="AF287" s="16">
        <f>IFERROR(IF(_xlfn.MAXIFS(전산회선!$F$4:$F$1141,전산회선!$B$4:$B$1141,$E287)=0,"",_xlfn.MAXIFS(전산회선!$F$4:$F$1141,전산회선!$B$4:$B$1141,$E287)),"")</f>
        <v>20</v>
      </c>
      <c r="AG287" s="16" t="str" cm="1">
        <f t="array" ref="AG287">IF(AH287="","",INDEX(전산회선!$E$4:$E$1141,_xlfn.AGGREGATE(15,6,ROW(전산회선!$E$4:$E$1141)-ROW(전산회선!$E$4)+1/((전산회선!$B$4:$B$1141=$E287)*(전산회선!$F$4:$F$1141=AH287)),1)))</f>
        <v>5G</v>
      </c>
      <c r="AH287" s="16">
        <f>IFERROR(IF(_xlfn.MAXIFS(전산회선!$F$4:$F$1141,전산회선!$B$4:$B$1141,$E287,전산회선!$F$4:$F$1141,"&lt;"&amp;AF287)=0,"",_xlfn.MAXIFS(전산회선!$F$4:$F$1141,전산회선!$B$4:$B$1141,$E287,전산회선!$F$4:$F$1141,"&lt;"&amp;AF287)),"")</f>
        <v>12</v>
      </c>
      <c r="AI287" s="16" t="str" cm="1">
        <f t="array" ref="AI287">IF(AJ287="","",INDEX(전산회선!$E$4:$E$1141,_xlfn.AGGREGATE(15,6,ROW(전산회선!$E$4:$E$1141)-ROW(전산회선!$E$4)+1/((전산회선!$B$4:$B$1141=$E287)*(전산회선!$F$4:$F$1141=AJ287)),1)))</f>
        <v>기업인터넷전화</v>
      </c>
      <c r="AJ287" s="16">
        <f>IFERROR(IF(_xlfn.MAXIFS(전산회선!$F$4:$F$1141,전산회선!$B$4:$B$1141,$E287,전산회선!$F$4:$F$1141,"&lt;"&amp;AH287)=0,"",_xlfn.MAXIFS(전산회선!$F$4:$F$1141,전산회선!$B$4:$B$1141,$E287,전산회선!$F$4:$F$1141,"&lt;"&amp;AH287)),"")</f>
        <v>3</v>
      </c>
      <c r="AK287" s="16" t="str" cm="1">
        <f t="array" ref="AK287">IF(AL287="","",INDEX(전산회선!$E$4:$E$1141,_xlfn.AGGREGATE(15,6,ROW(전산회선!$E$4:$E$1141)-ROW(전산회선!$E$4)+1/((전산회선!$B$4:$B$1141=$E287)*(전산회선!$F$4:$F$1141=AL287)),1)))</f>
        <v>MeGA인터넷</v>
      </c>
      <c r="AL287" s="16">
        <f>IFERROR(IF(_xlfn.MAXIFS(전산회선!$F$4:$F$1141,전산회선!$B$4:$B$1141,$E287,전산회선!$F$4:$F$1141,"&lt;"&amp;AJ287)=0,"",_xlfn.MAXIFS(전산회선!$F$4:$F$1141,전산회선!$B$4:$B$1141,$E287,전산회선!$F$4:$F$1141,"&lt;"&amp;AJ287)),"")</f>
        <v>2</v>
      </c>
      <c r="AM287" s="16" t="str" cm="1">
        <f t="array" ref="AM287">IF(AN287="","",INDEX(전산회선!$E$4:$E$1141,_xlfn.AGGREGATE(15,6,ROW(전산회선!$E$4:$E$1141)-ROW(전산회선!$E$4)+1/((전산회선!$B$4:$B$1141=$E287)*(전산회선!$F$4:$F$1141=AN287)),1)))</f>
        <v>Enterprise무선</v>
      </c>
      <c r="AN287" s="16">
        <f>IFERROR(IF(_xlfn.MAXIFS(전산회선!$F$4:$F$1141,전산회선!$B$4:$B$1141,$E287,전산회선!$F$4:$F$1141,"&lt;"&amp;AL287)=0,"",_xlfn.MAXIFS(전산회선!$F$4:$F$1141,전산회선!$B$4:$B$1141,$E287,전산회선!$F$4:$F$1141,"&lt;"&amp;AL287)),"")</f>
        <v>1</v>
      </c>
      <c r="AO287" s="23">
        <v>972647.446</v>
      </c>
      <c r="AP287" s="23">
        <v>971892.95799999998</v>
      </c>
      <c r="AQ287" s="23">
        <v>985567.24199999997</v>
      </c>
      <c r="AR287" s="23">
        <v>950344.90999999992</v>
      </c>
      <c r="AS287" s="23">
        <v>964770.47600000002</v>
      </c>
      <c r="AT287" s="23">
        <v>953258.06799999997</v>
      </c>
      <c r="AU287" s="23">
        <v>904802.06799999997</v>
      </c>
      <c r="AV287" s="23">
        <v>897544.69</v>
      </c>
      <c r="AW287" s="23">
        <v>907770.06799999997</v>
      </c>
      <c r="AX287" s="23">
        <v>870686.71600000001</v>
      </c>
      <c r="AY287" s="23">
        <v>778314.88599999994</v>
      </c>
      <c r="AZ287" s="23">
        <v>751316.84299999999</v>
      </c>
      <c r="BA287" s="23">
        <v>909076.36424999998</v>
      </c>
      <c r="BB287" s="23">
        <f t="shared" si="28"/>
        <v>10908916.370999999</v>
      </c>
      <c r="BC287" s="23">
        <v>0</v>
      </c>
      <c r="BD287" s="23">
        <v>0</v>
      </c>
      <c r="BE287" s="23">
        <v>0</v>
      </c>
      <c r="BF287" s="23">
        <v>0</v>
      </c>
      <c r="BG287" s="23">
        <v>0</v>
      </c>
      <c r="BH287" s="23">
        <v>0</v>
      </c>
      <c r="BI287" s="23">
        <v>0</v>
      </c>
      <c r="BJ287" s="23">
        <v>0</v>
      </c>
      <c r="BK287" s="23">
        <v>0</v>
      </c>
      <c r="BL287" s="23">
        <v>0</v>
      </c>
      <c r="BM287" s="23">
        <v>0</v>
      </c>
      <c r="BN287" s="23">
        <v>0</v>
      </c>
      <c r="BO287" s="23">
        <v>0</v>
      </c>
      <c r="BP287" s="23">
        <v>0</v>
      </c>
      <c r="BQ287" s="17" t="str">
        <f>IFERROR(INDEX(피벗!$BL$5:$CH$5,1,MATCH($BR287,INDEX(피벗!$BL:$CH,MATCH($E287,피벗!$BJ:$BJ,0),0),0)),"")</f>
        <v/>
      </c>
      <c r="BR287" s="23" t="str">
        <f>IFERROR(LARGE(INDEX(피벗!$BL:$CH,MATCH(성장고객!$E287,피벗!$BJ:$BJ,0),0),1),"")</f>
        <v/>
      </c>
      <c r="BS287" s="27" t="str">
        <f t="shared" si="29"/>
        <v/>
      </c>
      <c r="BT287" s="17" t="str">
        <f>IFERROR(INDEX(피벗!$BL$5:$CH$5,1,MATCH($BU287,INDEX(피벗!$BL:$CH,MATCH($E287,피벗!$BJ:$BJ,0),0),0)),"")</f>
        <v/>
      </c>
      <c r="BU287" s="23" t="str">
        <f>IFERROR(LARGE(INDEX(피벗!$BL:$CH,MATCH(성장고객!$E287,피벗!$BJ:$BJ,0),0),2),"")</f>
        <v/>
      </c>
      <c r="BV287" s="27" t="str">
        <f t="shared" si="30"/>
        <v/>
      </c>
      <c r="BW287" s="17" t="str">
        <f>IFERROR(INDEX(피벗!$BL$5:$CH$5,1,MATCH($BX287,INDEX(피벗!$BL:$CH,MATCH($E287,피벗!$BJ:$BJ,0),0),0)),"")</f>
        <v/>
      </c>
      <c r="BX287" s="23" t="str">
        <f>IFERROR(LARGE(INDEX(피벗!$BL:$CH,MATCH(성장고객!$E287,피벗!$BJ:$BJ,0),0),3),"")</f>
        <v/>
      </c>
      <c r="BY287" s="27" t="str">
        <f t="shared" si="31"/>
        <v/>
      </c>
      <c r="BZ287" s="17" t="str">
        <f>IFERROR(INDEX(피벗!$BL$5:$CH$5,1,MATCH($CA287,INDEX(피벗!$BL:$CH,MATCH($E287,피벗!$BJ:$BJ,0),0),0)),"")</f>
        <v/>
      </c>
      <c r="CA287" s="23" t="str">
        <f>IFERROR(LARGE(INDEX(피벗!$BL:$CH,MATCH(성장고객!$E287,피벗!$BJ:$BJ,0),0),4),"")</f>
        <v/>
      </c>
      <c r="CB287" s="27" t="str">
        <f t="shared" si="32"/>
        <v/>
      </c>
      <c r="CC287" s="17" t="str">
        <f>IFERROR(INDEX(피벗!$BL$5:$CH$5,1,MATCH($CD287,INDEX(피벗!$BL:$CH,MATCH($E287,피벗!$BJ:$BJ,0),0),0)),"")</f>
        <v/>
      </c>
      <c r="CD287" s="23" t="str">
        <f>IFERROR(LARGE(INDEX(피벗!$BL:$CH,MATCH(성장고객!$E287,피벗!$BJ:$BJ,0),0),5),"")</f>
        <v/>
      </c>
      <c r="CE287" s="27" t="str">
        <f t="shared" si="33"/>
        <v/>
      </c>
      <c r="CF287" s="23" t="str">
        <f>IFERROR(INDEX(피벗!$CI:$CI,MATCH($E287,피벗!$BJ:$BJ,0)),"")</f>
        <v/>
      </c>
      <c r="CG287" s="25" t="str">
        <f t="shared" si="34"/>
        <v/>
      </c>
      <c r="CH287" s="17" t="str">
        <f>IFERROR(INDEX(피벗!$EZ$5:$GE$5,1,MATCH($CI287,INDEX(피벗!$EZ:$GE,MATCH($E287,피벗!$EY:$EY,0),0),0)),"")</f>
        <v>5G</v>
      </c>
      <c r="CI287" s="23">
        <f>IFERROR(LARGE(INDEX(피벗!$EZ:$GE,MATCH(성장고객!$E287,피벗!$EY:$EY,0),0),1),"")</f>
        <v>5947254.3710000003</v>
      </c>
      <c r="CJ287" s="17" t="str">
        <f>IFERROR(INDEX(피벗!$EZ$5:$GE$5,1,MATCH($CK287,INDEX(피벗!$EZ:$GE,MATCH($E287,피벗!$EY:$EY,0),0),0)),"")</f>
        <v>홈지능망</v>
      </c>
      <c r="CK287" s="23">
        <f>IFERROR(LARGE(INDEX(피벗!$EZ:$GE,MATCH(성장고객!$E287,피벗!$EY:$EY,0),0),2),"")</f>
        <v>1795443</v>
      </c>
      <c r="CL287" s="17" t="str">
        <f>IFERROR(INDEX(피벗!$EZ$5:$GE$5,1,MATCH($CM287,INDEX(피벗!$EZ:$GE,MATCH($E287,피벗!$EY:$EY,0),0),0)),"")</f>
        <v>홈일반전화</v>
      </c>
      <c r="CM287" s="23">
        <f>IFERROR(LARGE(INDEX(피벗!$EZ:$GE,MATCH(성장고객!$E287,피벗!$EY:$EY,0),0),3),"")</f>
        <v>1539117</v>
      </c>
      <c r="CN287" s="17" t="str">
        <f>IFERROR(INDEX(피벗!$EZ$5:$GE$5,1,MATCH($CO287,INDEX(피벗!$EZ:$GE,MATCH($E287,피벗!$EY:$EY,0),0),0)),"")</f>
        <v>LTE</v>
      </c>
      <c r="CO287" s="23">
        <f>IFERROR(LARGE(INDEX(피벗!$EZ:$GE,MATCH(성장고객!$E287,피벗!$EY:$EY,0),0),4),"")</f>
        <v>741631</v>
      </c>
      <c r="CP287" s="17" t="str">
        <f>IFERROR(INDEX(피벗!$EZ$5:$GE$5,1,MATCH($CQ287,INDEX(피벗!$EZ:$GE,MATCH($E287,피벗!$EY:$EY,0),0),0)),"")</f>
        <v>MeGA인터넷</v>
      </c>
      <c r="CQ287" s="23">
        <f>IFERROR(LARGE(INDEX(피벗!$EZ:$GE,MATCH(성장고객!$E287,피벗!$EY:$EY,0),0),5),"")</f>
        <v>666900</v>
      </c>
      <c r="CR287" s="23">
        <f>IFERROR(INDEX(피벗!$GF:$GF,MATCH($E287,피벗!$EY:$EY,0)),"")</f>
        <v>10908916.370999999</v>
      </c>
    </row>
    <row r="288" spans="1:96" x14ac:dyDescent="0.45">
      <c r="A288" s="20" t="s">
        <v>982</v>
      </c>
      <c r="B288" s="20" t="s">
        <v>26</v>
      </c>
      <c r="C288" s="20" t="s">
        <v>104</v>
      </c>
      <c r="D288" s="20" t="s">
        <v>1216</v>
      </c>
      <c r="E288" s="20" t="s">
        <v>594</v>
      </c>
      <c r="F288" s="21" t="s">
        <v>595</v>
      </c>
      <c r="G288" s="21" t="s">
        <v>257</v>
      </c>
      <c r="H288" s="21" t="s">
        <v>0</v>
      </c>
      <c r="I288" s="22" t="s">
        <v>596</v>
      </c>
      <c r="J288" s="22" t="s">
        <v>597</v>
      </c>
      <c r="K288" s="20" t="s">
        <v>0</v>
      </c>
      <c r="L288" s="20" t="s">
        <v>1316</v>
      </c>
      <c r="M288" s="20" t="s">
        <v>1311</v>
      </c>
      <c r="N288" s="20" t="s">
        <v>1317</v>
      </c>
      <c r="O288" s="21" t="s">
        <v>2485</v>
      </c>
      <c r="P288" s="21">
        <v>25</v>
      </c>
      <c r="Q288" s="21" t="s">
        <v>1347</v>
      </c>
      <c r="R288" s="21" t="s">
        <v>1320</v>
      </c>
      <c r="S288" s="21" t="s">
        <v>1321</v>
      </c>
      <c r="T288" s="21" t="s">
        <v>1316</v>
      </c>
      <c r="U288" s="21" t="s">
        <v>2424</v>
      </c>
      <c r="V288" s="21" t="s">
        <v>2486</v>
      </c>
      <c r="W288" s="20" t="s">
        <v>2487</v>
      </c>
      <c r="X288" s="21" t="s">
        <v>2488</v>
      </c>
      <c r="Y288" s="21" t="s">
        <v>2428</v>
      </c>
      <c r="Z288" s="21" t="s">
        <v>2489</v>
      </c>
      <c r="AA288" s="20">
        <v>15</v>
      </c>
      <c r="AB288" s="20" t="s">
        <v>1579</v>
      </c>
      <c r="AC288" s="21" t="s">
        <v>9</v>
      </c>
      <c r="AD288" s="20" t="s">
        <v>1311</v>
      </c>
      <c r="AE288" s="16" t="str" cm="1">
        <f t="array" ref="AE288">IF(AF288="","",INDEX(전산회선!$E$4:$E$1141,_xlfn.AGGREGATE(15,6,ROW(전산회선!$E$4:$E$1141)-ROW(전산회선!$E$4)+1/((전산회선!$B$4:$B$1141=$E288)*(전산회선!$F$4:$F$1141=AF288)),1)))</f>
        <v>기업인터넷전화</v>
      </c>
      <c r="AF288" s="16">
        <f>IFERROR(IF(_xlfn.MAXIFS(전산회선!$F$4:$F$1141,전산회선!$B$4:$B$1141,$E288)=0,"",_xlfn.MAXIFS(전산회선!$F$4:$F$1141,전산회선!$B$4:$B$1141,$E288)),"")</f>
        <v>11</v>
      </c>
      <c r="AG288" s="16" t="str" cm="1">
        <f t="array" ref="AG288">IF(AH288="","",INDEX(전산회선!$E$4:$E$1141,_xlfn.AGGREGATE(15,6,ROW(전산회선!$E$4:$E$1141)-ROW(전산회선!$E$4)+1/((전산회선!$B$4:$B$1141=$E288)*(전산회선!$F$4:$F$1141=AH288)),1)))</f>
        <v>홈일반전화</v>
      </c>
      <c r="AH288" s="16">
        <f>IFERROR(IF(_xlfn.MAXIFS(전산회선!$F$4:$F$1141,전산회선!$B$4:$B$1141,$E288,전산회선!$F$4:$F$1141,"&lt;"&amp;AF288)=0,"",_xlfn.MAXIFS(전산회선!$F$4:$F$1141,전산회선!$B$4:$B$1141,$E288,전산회선!$F$4:$F$1141,"&lt;"&amp;AF288)),"")</f>
        <v>8</v>
      </c>
      <c r="AI288" s="16" t="str" cm="1">
        <f t="array" ref="AI288">IF(AJ288="","",INDEX(전산회선!$E$4:$E$1141,_xlfn.AGGREGATE(15,6,ROW(전산회선!$E$4:$E$1141)-ROW(전산회선!$E$4)+1/((전산회선!$B$4:$B$1141=$E288)*(전산회선!$F$4:$F$1141=AJ288)),1)))</f>
        <v>GiGA인터넷</v>
      </c>
      <c r="AJ288" s="16">
        <f>IFERROR(IF(_xlfn.MAXIFS(전산회선!$F$4:$F$1141,전산회선!$B$4:$B$1141,$E288,전산회선!$F$4:$F$1141,"&lt;"&amp;AH288)=0,"",_xlfn.MAXIFS(전산회선!$F$4:$F$1141,전산회선!$B$4:$B$1141,$E288,전산회선!$F$4:$F$1141,"&lt;"&amp;AH288)),"")</f>
        <v>5</v>
      </c>
      <c r="AK288" s="16" t="str" cm="1">
        <f t="array" ref="AK288">IF(AL288="","",INDEX(전산회선!$E$4:$E$1141,_xlfn.AGGREGATE(15,6,ROW(전산회선!$E$4:$E$1141)-ROW(전산회선!$E$4)+1/((전산회선!$B$4:$B$1141=$E288)*(전산회선!$F$4:$F$1141=AL288)),1)))</f>
        <v>GTS</v>
      </c>
      <c r="AL288" s="16">
        <f>IFERROR(IF(_xlfn.MAXIFS(전산회선!$F$4:$F$1141,전산회선!$B$4:$B$1141,$E288,전산회선!$F$4:$F$1141,"&lt;"&amp;AJ288)=0,"",_xlfn.MAXIFS(전산회선!$F$4:$F$1141,전산회선!$B$4:$B$1141,$E288,전산회선!$F$4:$F$1141,"&lt;"&amp;AJ288)),"")</f>
        <v>1</v>
      </c>
      <c r="AM288" s="16" t="str" cm="1">
        <f t="array" ref="AM288">IF(AN288="","",INDEX(전산회선!$E$4:$E$1141,_xlfn.AGGREGATE(15,6,ROW(전산회선!$E$4:$E$1141)-ROW(전산회선!$E$4)+1/((전산회선!$B$4:$B$1141=$E288)*(전산회선!$F$4:$F$1141=AN288)),1)))</f>
        <v/>
      </c>
      <c r="AN288" s="16" t="str">
        <f>IFERROR(IF(_xlfn.MAXIFS(전산회선!$F$4:$F$1141,전산회선!$B$4:$B$1141,$E288,전산회선!$F$4:$F$1141,"&lt;"&amp;AL288)=0,"",_xlfn.MAXIFS(전산회선!$F$4:$F$1141,전산회선!$B$4:$B$1141,$E288,전산회선!$F$4:$F$1141,"&lt;"&amp;AL288)),"")</f>
        <v/>
      </c>
      <c r="AO288" s="23">
        <v>276666</v>
      </c>
      <c r="AP288" s="23">
        <v>294539</v>
      </c>
      <c r="AQ288" s="23">
        <v>296194</v>
      </c>
      <c r="AR288" s="23">
        <v>300385</v>
      </c>
      <c r="AS288" s="23">
        <v>295474</v>
      </c>
      <c r="AT288" s="23">
        <v>290928</v>
      </c>
      <c r="AU288" s="23">
        <v>289717</v>
      </c>
      <c r="AV288" s="23">
        <v>284117</v>
      </c>
      <c r="AW288" s="23">
        <v>290006</v>
      </c>
      <c r="AX288" s="23">
        <v>291352</v>
      </c>
      <c r="AY288" s="23">
        <v>292407</v>
      </c>
      <c r="AZ288" s="23">
        <v>277447</v>
      </c>
      <c r="BA288" s="23">
        <v>289936</v>
      </c>
      <c r="BB288" s="23">
        <f t="shared" si="28"/>
        <v>3479232</v>
      </c>
      <c r="BC288" s="23">
        <v>0</v>
      </c>
      <c r="BD288" s="23">
        <v>0</v>
      </c>
      <c r="BE288" s="23">
        <v>0</v>
      </c>
      <c r="BF288" s="23">
        <v>0</v>
      </c>
      <c r="BG288" s="23">
        <v>0</v>
      </c>
      <c r="BH288" s="23">
        <v>0</v>
      </c>
      <c r="BI288" s="23">
        <v>0</v>
      </c>
      <c r="BJ288" s="23">
        <v>0</v>
      </c>
      <c r="BK288" s="23">
        <v>0</v>
      </c>
      <c r="BL288" s="23">
        <v>0</v>
      </c>
      <c r="BM288" s="23">
        <v>0</v>
      </c>
      <c r="BN288" s="23">
        <v>0</v>
      </c>
      <c r="BO288" s="23">
        <v>0</v>
      </c>
      <c r="BP288" s="23">
        <v>0</v>
      </c>
      <c r="BQ288" s="17" t="str">
        <f>IFERROR(INDEX(피벗!$BL$5:$CH$5,1,MATCH($BR288,INDEX(피벗!$BL:$CH,MATCH($E288,피벗!$BJ:$BJ,0),0),0)),"")</f>
        <v/>
      </c>
      <c r="BR288" s="23" t="str">
        <f>IFERROR(LARGE(INDEX(피벗!$BL:$CH,MATCH(성장고객!$E288,피벗!$BJ:$BJ,0),0),1),"")</f>
        <v/>
      </c>
      <c r="BS288" s="27" t="str">
        <f t="shared" si="29"/>
        <v/>
      </c>
      <c r="BT288" s="17" t="str">
        <f>IFERROR(INDEX(피벗!$BL$5:$CH$5,1,MATCH($BU288,INDEX(피벗!$BL:$CH,MATCH($E288,피벗!$BJ:$BJ,0),0),0)),"")</f>
        <v/>
      </c>
      <c r="BU288" s="23" t="str">
        <f>IFERROR(LARGE(INDEX(피벗!$BL:$CH,MATCH(성장고객!$E288,피벗!$BJ:$BJ,0),0),2),"")</f>
        <v/>
      </c>
      <c r="BV288" s="27" t="str">
        <f t="shared" si="30"/>
        <v/>
      </c>
      <c r="BW288" s="17" t="str">
        <f>IFERROR(INDEX(피벗!$BL$5:$CH$5,1,MATCH($BX288,INDEX(피벗!$BL:$CH,MATCH($E288,피벗!$BJ:$BJ,0),0),0)),"")</f>
        <v/>
      </c>
      <c r="BX288" s="23" t="str">
        <f>IFERROR(LARGE(INDEX(피벗!$BL:$CH,MATCH(성장고객!$E288,피벗!$BJ:$BJ,0),0),3),"")</f>
        <v/>
      </c>
      <c r="BY288" s="27" t="str">
        <f t="shared" si="31"/>
        <v/>
      </c>
      <c r="BZ288" s="17" t="str">
        <f>IFERROR(INDEX(피벗!$BL$5:$CH$5,1,MATCH($CA288,INDEX(피벗!$BL:$CH,MATCH($E288,피벗!$BJ:$BJ,0),0),0)),"")</f>
        <v/>
      </c>
      <c r="CA288" s="23" t="str">
        <f>IFERROR(LARGE(INDEX(피벗!$BL:$CH,MATCH(성장고객!$E288,피벗!$BJ:$BJ,0),0),4),"")</f>
        <v/>
      </c>
      <c r="CB288" s="27" t="str">
        <f t="shared" si="32"/>
        <v/>
      </c>
      <c r="CC288" s="17" t="str">
        <f>IFERROR(INDEX(피벗!$BL$5:$CH$5,1,MATCH($CD288,INDEX(피벗!$BL:$CH,MATCH($E288,피벗!$BJ:$BJ,0),0),0)),"")</f>
        <v/>
      </c>
      <c r="CD288" s="23" t="str">
        <f>IFERROR(LARGE(INDEX(피벗!$BL:$CH,MATCH(성장고객!$E288,피벗!$BJ:$BJ,0),0),5),"")</f>
        <v/>
      </c>
      <c r="CE288" s="27" t="str">
        <f t="shared" si="33"/>
        <v/>
      </c>
      <c r="CF288" s="23" t="str">
        <f>IFERROR(INDEX(피벗!$CI:$CI,MATCH($E288,피벗!$BJ:$BJ,0)),"")</f>
        <v/>
      </c>
      <c r="CG288" s="25" t="str">
        <f t="shared" si="34"/>
        <v/>
      </c>
      <c r="CH288" s="17" t="str">
        <f>IFERROR(INDEX(피벗!$EZ$5:$GE$5,1,MATCH($CI288,INDEX(피벗!$EZ:$GE,MATCH($E288,피벗!$EY:$EY,0),0),0)),"")</f>
        <v>GiGA인터넷</v>
      </c>
      <c r="CI288" s="23">
        <f>IFERROR(LARGE(INDEX(피벗!$EZ:$GE,MATCH(성장고객!$E288,피벗!$EY:$EY,0),0),1),"")</f>
        <v>1575000</v>
      </c>
      <c r="CJ288" s="17" t="str">
        <f>IFERROR(INDEX(피벗!$EZ$5:$GE$5,1,MATCH($CK288,INDEX(피벗!$EZ:$GE,MATCH($E288,피벗!$EY:$EY,0),0),0)),"")</f>
        <v>홈일반전화</v>
      </c>
      <c r="CK288" s="23">
        <f>IFERROR(LARGE(INDEX(피벗!$EZ:$GE,MATCH(성장고객!$E288,피벗!$EY:$EY,0),0),2),"")</f>
        <v>467818</v>
      </c>
      <c r="CL288" s="17" t="str">
        <f>IFERROR(INDEX(피벗!$EZ$5:$GE$5,1,MATCH($CM288,INDEX(피벗!$EZ:$GE,MATCH($E288,피벗!$EY:$EY,0),0),0)),"")</f>
        <v>홈지능망</v>
      </c>
      <c r="CM288" s="23">
        <f>IFERROR(LARGE(INDEX(피벗!$EZ:$GE,MATCH(성장고객!$E288,피벗!$EY:$EY,0),0),3),"")</f>
        <v>447248</v>
      </c>
      <c r="CN288" s="17" t="str">
        <f>IFERROR(INDEX(피벗!$EZ$5:$GE$5,1,MATCH($CO288,INDEX(피벗!$EZ:$GE,MATCH($E288,피벗!$EY:$EY,0),0),0)),"")</f>
        <v>기업인터넷전화</v>
      </c>
      <c r="CO288" s="23">
        <f>IFERROR(LARGE(INDEX(피벗!$EZ:$GE,MATCH(성장고객!$E288,피벗!$EY:$EY,0),0),4),"")</f>
        <v>405266</v>
      </c>
      <c r="CP288" s="17" t="str">
        <f>IFERROR(INDEX(피벗!$EZ$5:$GE$5,1,MATCH($CQ288,INDEX(피벗!$EZ:$GE,MATCH($E288,피벗!$EY:$EY,0),0),0)),"")</f>
        <v>AI기업지능망</v>
      </c>
      <c r="CQ288" s="23">
        <f>IFERROR(LARGE(INDEX(피벗!$EZ:$GE,MATCH(성장고객!$E288,피벗!$EY:$EY,0),0),5),"")</f>
        <v>288000</v>
      </c>
      <c r="CR288" s="23">
        <f>IFERROR(INDEX(피벗!$GF:$GF,MATCH($E288,피벗!$EY:$EY,0)),"")</f>
        <v>3479232</v>
      </c>
    </row>
    <row r="289" spans="1:96" x14ac:dyDescent="0.45">
      <c r="A289" s="20" t="s">
        <v>982</v>
      </c>
      <c r="B289" s="20" t="s">
        <v>26</v>
      </c>
      <c r="C289" s="20" t="s">
        <v>30</v>
      </c>
      <c r="D289" s="20" t="s">
        <v>1194</v>
      </c>
      <c r="E289" s="20" t="s">
        <v>352</v>
      </c>
      <c r="F289" s="21" t="s">
        <v>353</v>
      </c>
      <c r="G289" s="21" t="s">
        <v>257</v>
      </c>
      <c r="H289" s="21" t="s">
        <v>0</v>
      </c>
      <c r="I289" s="22" t="s">
        <v>354</v>
      </c>
      <c r="J289" s="22" t="s">
        <v>355</v>
      </c>
      <c r="K289" s="20" t="s">
        <v>0</v>
      </c>
      <c r="L289" s="20" t="s">
        <v>1316</v>
      </c>
      <c r="M289" s="20" t="s">
        <v>1311</v>
      </c>
      <c r="N289" s="20" t="s">
        <v>1317</v>
      </c>
      <c r="O289" s="21" t="s">
        <v>1810</v>
      </c>
      <c r="P289" s="21">
        <v>8</v>
      </c>
      <c r="Q289" s="21" t="s">
        <v>1392</v>
      </c>
      <c r="R289" s="21" t="s">
        <v>1320</v>
      </c>
      <c r="S289" s="21" t="s">
        <v>1321</v>
      </c>
      <c r="T289" s="21" t="s">
        <v>1316</v>
      </c>
      <c r="U289" s="21" t="s">
        <v>2479</v>
      </c>
      <c r="V289" s="21" t="s">
        <v>2480</v>
      </c>
      <c r="W289" s="20" t="s">
        <v>2481</v>
      </c>
      <c r="X289" s="21" t="s">
        <v>2482</v>
      </c>
      <c r="Y289" s="21" t="s">
        <v>2483</v>
      </c>
      <c r="Z289" s="21" t="s">
        <v>2484</v>
      </c>
      <c r="AA289" s="20">
        <v>36</v>
      </c>
      <c r="AB289" s="20" t="s">
        <v>1649</v>
      </c>
      <c r="AC289" s="21" t="s">
        <v>1380</v>
      </c>
      <c r="AD289" s="20" t="s">
        <v>1311</v>
      </c>
      <c r="AE289" s="16" t="str" cm="1">
        <f t="array" ref="AE289">IF(AF289="","",INDEX(전산회선!$E$4:$E$1141,_xlfn.AGGREGATE(15,6,ROW(전산회선!$E$4:$E$1141)-ROW(전산회선!$E$4)+1/((전산회선!$B$4:$B$1141=$E289)*(전산회선!$F$4:$F$1141=AF289)),1)))</f>
        <v>기업인터넷전화</v>
      </c>
      <c r="AF289" s="16">
        <f>IFERROR(IF(_xlfn.MAXIFS(전산회선!$F$4:$F$1141,전산회선!$B$4:$B$1141,$E289)=0,"",_xlfn.MAXIFS(전산회선!$F$4:$F$1141,전산회선!$B$4:$B$1141,$E289)),"")</f>
        <v>31</v>
      </c>
      <c r="AG289" s="16" t="str" cm="1">
        <f t="array" ref="AG289">IF(AH289="","",INDEX(전산회선!$E$4:$E$1141,_xlfn.AGGREGATE(15,6,ROW(전산회선!$E$4:$E$1141)-ROW(전산회선!$E$4)+1/((전산회선!$B$4:$B$1141=$E289)*(전산회선!$F$4:$F$1141=AH289)),1)))</f>
        <v>홈일반전화</v>
      </c>
      <c r="AH289" s="16">
        <f>IFERROR(IF(_xlfn.MAXIFS(전산회선!$F$4:$F$1141,전산회선!$B$4:$B$1141,$E289,전산회선!$F$4:$F$1141,"&lt;"&amp;AF289)=0,"",_xlfn.MAXIFS(전산회선!$F$4:$F$1141,전산회선!$B$4:$B$1141,$E289,전산회선!$F$4:$F$1141,"&lt;"&amp;AF289)),"")</f>
        <v>2</v>
      </c>
      <c r="AI289" s="16" t="str" cm="1">
        <f t="array" ref="AI289">IF(AJ289="","",INDEX(전산회선!$E$4:$E$1141,_xlfn.AGGREGATE(15,6,ROW(전산회선!$E$4:$E$1141)-ROW(전산회선!$E$4)+1/((전산회선!$B$4:$B$1141=$E289)*(전산회선!$F$4:$F$1141=AJ289)),1)))</f>
        <v/>
      </c>
      <c r="AJ289" s="16" t="str">
        <f>IFERROR(IF(_xlfn.MAXIFS(전산회선!$F$4:$F$1141,전산회선!$B$4:$B$1141,$E289,전산회선!$F$4:$F$1141,"&lt;"&amp;AH289)=0,"",_xlfn.MAXIFS(전산회선!$F$4:$F$1141,전산회선!$B$4:$B$1141,$E289,전산회선!$F$4:$F$1141,"&lt;"&amp;AH289)),"")</f>
        <v/>
      </c>
      <c r="AK289" s="16" t="str" cm="1">
        <f t="array" ref="AK289">IF(AL289="","",INDEX(전산회선!$E$4:$E$1141,_xlfn.AGGREGATE(15,6,ROW(전산회선!$E$4:$E$1141)-ROW(전산회선!$E$4)+1/((전산회선!$B$4:$B$1141=$E289)*(전산회선!$F$4:$F$1141=AL289)),1)))</f>
        <v/>
      </c>
      <c r="AL289" s="16" t="str">
        <f>IFERROR(IF(_xlfn.MAXIFS(전산회선!$F$4:$F$1141,전산회선!$B$4:$B$1141,$E289,전산회선!$F$4:$F$1141,"&lt;"&amp;AJ289)=0,"",_xlfn.MAXIFS(전산회선!$F$4:$F$1141,전산회선!$B$4:$B$1141,$E289,전산회선!$F$4:$F$1141,"&lt;"&amp;AJ289)),"")</f>
        <v/>
      </c>
      <c r="AM289" s="16" t="str" cm="1">
        <f t="array" ref="AM289">IF(AN289="","",INDEX(전산회선!$E$4:$E$1141,_xlfn.AGGREGATE(15,6,ROW(전산회선!$E$4:$E$1141)-ROW(전산회선!$E$4)+1/((전산회선!$B$4:$B$1141=$E289)*(전산회선!$F$4:$F$1141=AN289)),1)))</f>
        <v/>
      </c>
      <c r="AN289" s="16" t="str">
        <f>IFERROR(IF(_xlfn.MAXIFS(전산회선!$F$4:$F$1141,전산회선!$B$4:$B$1141,$E289,전산회선!$F$4:$F$1141,"&lt;"&amp;AL289)=0,"",_xlfn.MAXIFS(전산회선!$F$4:$F$1141,전산회선!$B$4:$B$1141,$E289,전산회선!$F$4:$F$1141,"&lt;"&amp;AL289)),"")</f>
        <v/>
      </c>
      <c r="AO289" s="23">
        <v>89871</v>
      </c>
      <c r="AP289" s="23">
        <v>97031</v>
      </c>
      <c r="AQ289" s="23">
        <v>103285</v>
      </c>
      <c r="AR289" s="23">
        <v>98612</v>
      </c>
      <c r="AS289" s="23">
        <v>92517</v>
      </c>
      <c r="AT289" s="23">
        <v>108620</v>
      </c>
      <c r="AU289" s="23">
        <v>103404</v>
      </c>
      <c r="AV289" s="23">
        <v>91362</v>
      </c>
      <c r="AW289" s="23">
        <v>99682</v>
      </c>
      <c r="AX289" s="23">
        <v>95627</v>
      </c>
      <c r="AY289" s="23">
        <v>93177</v>
      </c>
      <c r="AZ289" s="23">
        <v>99219</v>
      </c>
      <c r="BA289" s="23">
        <v>97700.583333333328</v>
      </c>
      <c r="BB289" s="23">
        <f t="shared" si="28"/>
        <v>1172407</v>
      </c>
      <c r="BC289" s="23">
        <v>0</v>
      </c>
      <c r="BD289" s="23">
        <v>0</v>
      </c>
      <c r="BE289" s="23">
        <v>0</v>
      </c>
      <c r="BF289" s="23">
        <v>0</v>
      </c>
      <c r="BG289" s="23">
        <v>0</v>
      </c>
      <c r="BH289" s="23">
        <v>0</v>
      </c>
      <c r="BI289" s="23">
        <v>0</v>
      </c>
      <c r="BJ289" s="23">
        <v>0</v>
      </c>
      <c r="BK289" s="23">
        <v>0</v>
      </c>
      <c r="BL289" s="23">
        <v>0</v>
      </c>
      <c r="BM289" s="23">
        <v>0</v>
      </c>
      <c r="BN289" s="23">
        <v>0</v>
      </c>
      <c r="BO289" s="23">
        <v>0</v>
      </c>
      <c r="BP289" s="23">
        <v>0</v>
      </c>
      <c r="BQ289" s="17" t="str">
        <f>IFERROR(INDEX(피벗!$BL$5:$CH$5,1,MATCH($BR289,INDEX(피벗!$BL:$CH,MATCH($E289,피벗!$BJ:$BJ,0),0),0)),"")</f>
        <v>GiGA인터넷</v>
      </c>
      <c r="BR289" s="23">
        <f>IFERROR(LARGE(INDEX(피벗!$BL:$CH,MATCH(성장고객!$E289,피벗!$BJ:$BJ,0),0),1),"")</f>
        <v>0</v>
      </c>
      <c r="BS289" s="27">
        <f t="shared" si="29"/>
        <v>0</v>
      </c>
      <c r="BT289" s="17" t="str">
        <f>IFERROR(INDEX(피벗!$BL$5:$CH$5,1,MATCH($BU289,INDEX(피벗!$BL:$CH,MATCH($E289,피벗!$BJ:$BJ,0),0),0)),"")</f>
        <v>GiGA인터넷</v>
      </c>
      <c r="BU289" s="23">
        <f>IFERROR(LARGE(INDEX(피벗!$BL:$CH,MATCH(성장고객!$E289,피벗!$BJ:$BJ,0),0),2),"")</f>
        <v>0</v>
      </c>
      <c r="BV289" s="27">
        <f t="shared" si="30"/>
        <v>0</v>
      </c>
      <c r="BW289" s="17" t="str">
        <f>IFERROR(INDEX(피벗!$BL$5:$CH$5,1,MATCH($BX289,INDEX(피벗!$BL:$CH,MATCH($E289,피벗!$BJ:$BJ,0),0),0)),"")</f>
        <v/>
      </c>
      <c r="BX289" s="23" t="str">
        <f>IFERROR(LARGE(INDEX(피벗!$BL:$CH,MATCH(성장고객!$E289,피벗!$BJ:$BJ,0),0),3),"")</f>
        <v/>
      </c>
      <c r="BY289" s="27" t="str">
        <f t="shared" si="31"/>
        <v/>
      </c>
      <c r="BZ289" s="17" t="str">
        <f>IFERROR(INDEX(피벗!$BL$5:$CH$5,1,MATCH($CA289,INDEX(피벗!$BL:$CH,MATCH($E289,피벗!$BJ:$BJ,0),0),0)),"")</f>
        <v/>
      </c>
      <c r="CA289" s="23" t="str">
        <f>IFERROR(LARGE(INDEX(피벗!$BL:$CH,MATCH(성장고객!$E289,피벗!$BJ:$BJ,0),0),4),"")</f>
        <v/>
      </c>
      <c r="CB289" s="27" t="str">
        <f t="shared" si="32"/>
        <v/>
      </c>
      <c r="CC289" s="17" t="str">
        <f>IFERROR(INDEX(피벗!$BL$5:$CH$5,1,MATCH($CD289,INDEX(피벗!$BL:$CH,MATCH($E289,피벗!$BJ:$BJ,0),0),0)),"")</f>
        <v/>
      </c>
      <c r="CD289" s="23" t="str">
        <f>IFERROR(LARGE(INDEX(피벗!$BL:$CH,MATCH(성장고객!$E289,피벗!$BJ:$BJ,0),0),5),"")</f>
        <v/>
      </c>
      <c r="CE289" s="27" t="str">
        <f t="shared" si="33"/>
        <v/>
      </c>
      <c r="CF289" s="23">
        <f>IFERROR(INDEX(피벗!$CI:$CI,MATCH($E289,피벗!$BJ:$BJ,0)),"")</f>
        <v>0</v>
      </c>
      <c r="CG289" s="25">
        <f t="shared" si="34"/>
        <v>0</v>
      </c>
      <c r="CH289" s="17" t="str">
        <f>IFERROR(INDEX(피벗!$EZ$5:$GE$5,1,MATCH($CI289,INDEX(피벗!$EZ:$GE,MATCH($E289,피벗!$EY:$EY,0),0),0)),"")</f>
        <v>MeGA인터넷</v>
      </c>
      <c r="CI289" s="23">
        <f>IFERROR(LARGE(INDEX(피벗!$EZ:$GE,MATCH(성장고객!$E289,피벗!$EY:$EY,0),0),1),"")</f>
        <v>495720</v>
      </c>
      <c r="CJ289" s="17" t="str">
        <f>IFERROR(INDEX(피벗!$EZ$5:$GE$5,1,MATCH($CK289,INDEX(피벗!$EZ:$GE,MATCH($E289,피벗!$EY:$EY,0),0),0)),"")</f>
        <v>기업인터넷전화</v>
      </c>
      <c r="CK289" s="23">
        <f>IFERROR(LARGE(INDEX(피벗!$EZ:$GE,MATCH(성장고객!$E289,피벗!$EY:$EY,0),0),2),"")</f>
        <v>432933</v>
      </c>
      <c r="CL289" s="17" t="str">
        <f>IFERROR(INDEX(피벗!$EZ$5:$GE$5,1,MATCH($CM289,INDEX(피벗!$EZ:$GE,MATCH($E289,피벗!$EY:$EY,0),0),0)),"")</f>
        <v>홈일반전화</v>
      </c>
      <c r="CM289" s="23">
        <f>IFERROR(LARGE(INDEX(피벗!$EZ:$GE,MATCH(성장고객!$E289,피벗!$EY:$EY,0),0),3),"")</f>
        <v>239806</v>
      </c>
      <c r="CN289" s="17" t="str">
        <f>IFERROR(INDEX(피벗!$EZ$5:$GE$5,1,MATCH($CO289,INDEX(피벗!$EZ:$GE,MATCH($E289,피벗!$EY:$EY,0),0),0)),"")</f>
        <v>국제전화</v>
      </c>
      <c r="CO289" s="23">
        <f>IFERROR(LARGE(INDEX(피벗!$EZ:$GE,MATCH(성장고객!$E289,피벗!$EY:$EY,0),0),4),"")</f>
        <v>3888</v>
      </c>
      <c r="CP289" s="17" t="str">
        <f>IFERROR(INDEX(피벗!$EZ$5:$GE$5,1,MATCH($CQ289,INDEX(피벗!$EZ:$GE,MATCH($E289,피벗!$EY:$EY,0),0),0)),"")</f>
        <v>AI기업지능망</v>
      </c>
      <c r="CQ289" s="23">
        <f>IFERROR(LARGE(INDEX(피벗!$EZ:$GE,MATCH(성장고객!$E289,피벗!$EY:$EY,0),0),5),"")</f>
        <v>60</v>
      </c>
      <c r="CR289" s="23">
        <f>IFERROR(INDEX(피벗!$GF:$GF,MATCH($E289,피벗!$EY:$EY,0)),"")</f>
        <v>1172407</v>
      </c>
    </row>
    <row r="290" spans="1:96" x14ac:dyDescent="0.45">
      <c r="A290" s="20" t="s">
        <v>982</v>
      </c>
      <c r="B290" s="20" t="s">
        <v>26</v>
      </c>
      <c r="C290" s="20" t="s">
        <v>30</v>
      </c>
      <c r="D290" s="20" t="s">
        <v>1217</v>
      </c>
      <c r="E290" s="20" t="s">
        <v>494</v>
      </c>
      <c r="F290" s="21" t="s">
        <v>495</v>
      </c>
      <c r="G290" s="21" t="s">
        <v>257</v>
      </c>
      <c r="H290" s="21" t="s">
        <v>0</v>
      </c>
      <c r="I290" s="22" t="s">
        <v>496</v>
      </c>
      <c r="J290" s="22" t="s">
        <v>497</v>
      </c>
      <c r="K290" s="20" t="s">
        <v>0</v>
      </c>
      <c r="L290" s="20" t="s">
        <v>1316</v>
      </c>
      <c r="M290" s="20" t="s">
        <v>1311</v>
      </c>
      <c r="N290" s="20" t="s">
        <v>1317</v>
      </c>
      <c r="O290" s="21" t="s">
        <v>2473</v>
      </c>
      <c r="P290" s="21">
        <v>35</v>
      </c>
      <c r="Q290" s="21" t="s">
        <v>1392</v>
      </c>
      <c r="R290" s="21" t="s">
        <v>1320</v>
      </c>
      <c r="S290" s="21" t="s">
        <v>1321</v>
      </c>
      <c r="T290" s="21" t="s">
        <v>1316</v>
      </c>
      <c r="U290" s="21" t="s">
        <v>2451</v>
      </c>
      <c r="V290" s="21" t="s">
        <v>2474</v>
      </c>
      <c r="W290" s="20" t="s">
        <v>2475</v>
      </c>
      <c r="X290" s="21" t="s">
        <v>2476</v>
      </c>
      <c r="Y290" s="21" t="s">
        <v>2477</v>
      </c>
      <c r="Z290" s="21" t="s">
        <v>2478</v>
      </c>
      <c r="AA290" s="20">
        <v>82</v>
      </c>
      <c r="AB290" s="20" t="s">
        <v>1431</v>
      </c>
      <c r="AC290" s="21" t="s">
        <v>1854</v>
      </c>
      <c r="AD290" s="20" t="s">
        <v>1311</v>
      </c>
      <c r="AE290" s="16" t="str" cm="1">
        <f t="array" ref="AE290">IF(AF290="","",INDEX(전산회선!$E$4:$E$1141,_xlfn.AGGREGATE(15,6,ROW(전산회선!$E$4:$E$1141)-ROW(전산회선!$E$4)+1/((전산회선!$B$4:$B$1141=$E290)*(전산회선!$F$4:$F$1141=AF290)),1)))</f>
        <v>기업인터넷전화</v>
      </c>
      <c r="AF290" s="16">
        <f>IFERROR(IF(_xlfn.MAXIFS(전산회선!$F$4:$F$1141,전산회선!$B$4:$B$1141,$E290)=0,"",_xlfn.MAXIFS(전산회선!$F$4:$F$1141,전산회선!$B$4:$B$1141,$E290)),"")</f>
        <v>21</v>
      </c>
      <c r="AG290" s="16" t="str" cm="1">
        <f t="array" ref="AG290">IF(AH290="","",INDEX(전산회선!$E$4:$E$1141,_xlfn.AGGREGATE(15,6,ROW(전산회선!$E$4:$E$1141)-ROW(전산회선!$E$4)+1/((전산회선!$B$4:$B$1141=$E290)*(전산회선!$F$4:$F$1141=AH290)),1)))</f>
        <v>5G</v>
      </c>
      <c r="AH290" s="16">
        <f>IFERROR(IF(_xlfn.MAXIFS(전산회선!$F$4:$F$1141,전산회선!$B$4:$B$1141,$E290,전산회선!$F$4:$F$1141,"&lt;"&amp;AF290)=0,"",_xlfn.MAXIFS(전산회선!$F$4:$F$1141,전산회선!$B$4:$B$1141,$E290,전산회선!$F$4:$F$1141,"&lt;"&amp;AF290)),"")</f>
        <v>4</v>
      </c>
      <c r="AI290" s="16" t="str" cm="1">
        <f t="array" ref="AI290">IF(AJ290="","",INDEX(전산회선!$E$4:$E$1141,_xlfn.AGGREGATE(15,6,ROW(전산회선!$E$4:$E$1141)-ROW(전산회선!$E$4)+1/((전산회선!$B$4:$B$1141=$E290)*(전산회선!$F$4:$F$1141=AJ290)),1)))</f>
        <v>MeGA인터넷</v>
      </c>
      <c r="AJ290" s="16">
        <f>IFERROR(IF(_xlfn.MAXIFS(전산회선!$F$4:$F$1141,전산회선!$B$4:$B$1141,$E290,전산회선!$F$4:$F$1141,"&lt;"&amp;AH290)=0,"",_xlfn.MAXIFS(전산회선!$F$4:$F$1141,전산회선!$B$4:$B$1141,$E290,전산회선!$F$4:$F$1141,"&lt;"&amp;AH290)),"")</f>
        <v>3</v>
      </c>
      <c r="AK290" s="16" t="str" cm="1">
        <f t="array" ref="AK290">IF(AL290="","",INDEX(전산회선!$E$4:$E$1141,_xlfn.AGGREGATE(15,6,ROW(전산회선!$E$4:$E$1141)-ROW(전산회선!$E$4)+1/((전산회선!$B$4:$B$1141=$E290)*(전산회선!$F$4:$F$1141=AL290)),1)))</f>
        <v>기업인터넷</v>
      </c>
      <c r="AL290" s="16">
        <f>IFERROR(IF(_xlfn.MAXIFS(전산회선!$F$4:$F$1141,전산회선!$B$4:$B$1141,$E290,전산회선!$F$4:$F$1141,"&lt;"&amp;AJ290)=0,"",_xlfn.MAXIFS(전산회선!$F$4:$F$1141,전산회선!$B$4:$B$1141,$E290,전산회선!$F$4:$F$1141,"&lt;"&amp;AJ290)),"")</f>
        <v>2</v>
      </c>
      <c r="AM290" s="16" t="str" cm="1">
        <f t="array" ref="AM290">IF(AN290="","",INDEX(전산회선!$E$4:$E$1141,_xlfn.AGGREGATE(15,6,ROW(전산회선!$E$4:$E$1141)-ROW(전산회선!$E$4)+1/((전산회선!$B$4:$B$1141=$E290)*(전산회선!$F$4:$F$1141=AN290)),1)))</f>
        <v>IoT</v>
      </c>
      <c r="AN290" s="16">
        <f>IFERROR(IF(_xlfn.MAXIFS(전산회선!$F$4:$F$1141,전산회선!$B$4:$B$1141,$E290,전산회선!$F$4:$F$1141,"&lt;"&amp;AL290)=0,"",_xlfn.MAXIFS(전산회선!$F$4:$F$1141,전산회선!$B$4:$B$1141,$E290,전산회선!$F$4:$F$1141,"&lt;"&amp;AL290)),"")</f>
        <v>1</v>
      </c>
      <c r="AO290" s="23">
        <v>623574.00399999996</v>
      </c>
      <c r="AP290" s="23">
        <v>630265.00399999996</v>
      </c>
      <c r="AQ290" s="23">
        <v>635351.53500000003</v>
      </c>
      <c r="AR290" s="23">
        <v>636930.20200000005</v>
      </c>
      <c r="AS290" s="23">
        <v>637369.20200000005</v>
      </c>
      <c r="AT290" s="23">
        <v>637935.84400000004</v>
      </c>
      <c r="AU290" s="23">
        <v>618274.20200000005</v>
      </c>
      <c r="AV290" s="23">
        <v>621498.20200000005</v>
      </c>
      <c r="AW290" s="23">
        <v>622060.15800000005</v>
      </c>
      <c r="AX290" s="23">
        <v>631453.05700000003</v>
      </c>
      <c r="AY290" s="23">
        <v>624290.76099999994</v>
      </c>
      <c r="AZ290" s="23">
        <v>618684.10699999996</v>
      </c>
      <c r="BA290" s="23">
        <v>628140.52316666662</v>
      </c>
      <c r="BB290" s="23">
        <f t="shared" si="28"/>
        <v>7537686.2779999999</v>
      </c>
      <c r="BC290" s="23">
        <v>0</v>
      </c>
      <c r="BD290" s="23">
        <v>0</v>
      </c>
      <c r="BE290" s="23">
        <v>0</v>
      </c>
      <c r="BF290" s="23">
        <v>0</v>
      </c>
      <c r="BG290" s="23">
        <v>0</v>
      </c>
      <c r="BH290" s="23">
        <v>0</v>
      </c>
      <c r="BI290" s="23">
        <v>10016</v>
      </c>
      <c r="BJ290" s="23">
        <v>13500</v>
      </c>
      <c r="BK290" s="23">
        <v>13500</v>
      </c>
      <c r="BL290" s="23">
        <v>13500</v>
      </c>
      <c r="BM290" s="23">
        <v>13500</v>
      </c>
      <c r="BN290" s="23">
        <v>13500</v>
      </c>
      <c r="BO290" s="23">
        <v>6459.666666666667</v>
      </c>
      <c r="BP290" s="23">
        <v>77516</v>
      </c>
      <c r="BQ290" s="17" t="str">
        <f>IFERROR(INDEX(피벗!$BL$5:$CH$5,1,MATCH($BR290,INDEX(피벗!$BL:$CH,MATCH($E290,피벗!$BJ:$BJ,0),0),0)),"")</f>
        <v>IoT</v>
      </c>
      <c r="BR290" s="23">
        <f>IFERROR(LARGE(INDEX(피벗!$BL:$CH,MATCH(성장고객!$E290,피벗!$BJ:$BJ,0),0),1),"")</f>
        <v>77516</v>
      </c>
      <c r="BS290" s="27">
        <f t="shared" si="29"/>
        <v>1.0283792286002062E-2</v>
      </c>
      <c r="BT290" s="17" t="str">
        <f>IFERROR(INDEX(피벗!$BL$5:$CH$5,1,MATCH($BU290,INDEX(피벗!$BL:$CH,MATCH($E290,피벗!$BJ:$BJ,0),0),0)),"")</f>
        <v/>
      </c>
      <c r="BU290" s="23" t="str">
        <f>IFERROR(LARGE(INDEX(피벗!$BL:$CH,MATCH(성장고객!$E290,피벗!$BJ:$BJ,0),0),2),"")</f>
        <v/>
      </c>
      <c r="BV290" s="27" t="str">
        <f t="shared" si="30"/>
        <v/>
      </c>
      <c r="BW290" s="17" t="str">
        <f>IFERROR(INDEX(피벗!$BL$5:$CH$5,1,MATCH($BX290,INDEX(피벗!$BL:$CH,MATCH($E290,피벗!$BJ:$BJ,0),0),0)),"")</f>
        <v/>
      </c>
      <c r="BX290" s="23" t="str">
        <f>IFERROR(LARGE(INDEX(피벗!$BL:$CH,MATCH(성장고객!$E290,피벗!$BJ:$BJ,0),0),3),"")</f>
        <v/>
      </c>
      <c r="BY290" s="27" t="str">
        <f t="shared" si="31"/>
        <v/>
      </c>
      <c r="BZ290" s="17" t="str">
        <f>IFERROR(INDEX(피벗!$BL$5:$CH$5,1,MATCH($CA290,INDEX(피벗!$BL:$CH,MATCH($E290,피벗!$BJ:$BJ,0),0),0)),"")</f>
        <v/>
      </c>
      <c r="CA290" s="23" t="str">
        <f>IFERROR(LARGE(INDEX(피벗!$BL:$CH,MATCH(성장고객!$E290,피벗!$BJ:$BJ,0),0),4),"")</f>
        <v/>
      </c>
      <c r="CB290" s="27" t="str">
        <f t="shared" si="32"/>
        <v/>
      </c>
      <c r="CC290" s="17" t="str">
        <f>IFERROR(INDEX(피벗!$BL$5:$CH$5,1,MATCH($CD290,INDEX(피벗!$BL:$CH,MATCH($E290,피벗!$BJ:$BJ,0),0),0)),"")</f>
        <v/>
      </c>
      <c r="CD290" s="23" t="str">
        <f>IFERROR(LARGE(INDEX(피벗!$BL:$CH,MATCH(성장고객!$E290,피벗!$BJ:$BJ,0),0),5),"")</f>
        <v/>
      </c>
      <c r="CE290" s="27" t="str">
        <f t="shared" si="33"/>
        <v/>
      </c>
      <c r="CF290" s="23">
        <f>IFERROR(INDEX(피벗!$CI:$CI,MATCH($E290,피벗!$BJ:$BJ,0)),"")</f>
        <v>77516</v>
      </c>
      <c r="CG290" s="25">
        <f t="shared" si="34"/>
        <v>1.0283792286002062E-2</v>
      </c>
      <c r="CH290" s="17" t="str">
        <f>IFERROR(INDEX(피벗!$EZ$5:$GE$5,1,MATCH($CI290,INDEX(피벗!$EZ:$GE,MATCH($E290,피벗!$EY:$EY,0),0),0)),"")</f>
        <v>기업인터넷</v>
      </c>
      <c r="CI290" s="23">
        <f>IFERROR(LARGE(INDEX(피벗!$EZ:$GE,MATCH(성장고객!$E290,피벗!$EY:$EY,0),0),1),"")</f>
        <v>2940000</v>
      </c>
      <c r="CJ290" s="17" t="str">
        <f>IFERROR(INDEX(피벗!$EZ$5:$GE$5,1,MATCH($CK290,INDEX(피벗!$EZ:$GE,MATCH($E290,피벗!$EY:$EY,0),0),0)),"")</f>
        <v>5G</v>
      </c>
      <c r="CK290" s="23">
        <f>IFERROR(LARGE(INDEX(피벗!$EZ:$GE,MATCH(성장고객!$E290,피벗!$EY:$EY,0),0),2),"")</f>
        <v>2898585.2779999999</v>
      </c>
      <c r="CL290" s="17" t="str">
        <f>IFERROR(INDEX(피벗!$EZ$5:$GE$5,1,MATCH($CM290,INDEX(피벗!$EZ:$GE,MATCH($E290,피벗!$EY:$EY,0),0),0)),"")</f>
        <v>MeGA인터넷</v>
      </c>
      <c r="CM290" s="23">
        <f>IFERROR(LARGE(INDEX(피벗!$EZ:$GE,MATCH(성장고객!$E290,피벗!$EY:$EY,0),0),3),"")</f>
        <v>720000</v>
      </c>
      <c r="CN290" s="17" t="str">
        <f>IFERROR(INDEX(피벗!$EZ$5:$GE$5,1,MATCH($CO290,INDEX(피벗!$EZ:$GE,MATCH($E290,피벗!$EY:$EY,0),0),0)),"")</f>
        <v>인터넷부가</v>
      </c>
      <c r="CO290" s="23">
        <f>IFERROR(LARGE(INDEX(피벗!$EZ:$GE,MATCH(성장고객!$E290,피벗!$EY:$EY,0),0),4),"")</f>
        <v>420000</v>
      </c>
      <c r="CP290" s="17" t="str">
        <f>IFERROR(INDEX(피벗!$EZ$5:$GE$5,1,MATCH($CQ290,INDEX(피벗!$EZ:$GE,MATCH($E290,피벗!$EY:$EY,0),0),0)),"")</f>
        <v>기업인터넷전화</v>
      </c>
      <c r="CQ290" s="23">
        <f>IFERROR(LARGE(INDEX(피벗!$EZ:$GE,MATCH(성장고객!$E290,피벗!$EY:$EY,0),0),5),"")</f>
        <v>296035</v>
      </c>
      <c r="CR290" s="23">
        <f>IFERROR(INDEX(피벗!$GF:$GF,MATCH($E290,피벗!$EY:$EY,0)),"")</f>
        <v>7537686.2779999999</v>
      </c>
    </row>
    <row r="291" spans="1:96" x14ac:dyDescent="0.45">
      <c r="A291" s="20" t="s">
        <v>982</v>
      </c>
      <c r="B291" s="20" t="s">
        <v>26</v>
      </c>
      <c r="C291" s="20" t="s">
        <v>104</v>
      </c>
      <c r="D291" s="20" t="s">
        <v>984</v>
      </c>
      <c r="E291" s="20" t="s">
        <v>272</v>
      </c>
      <c r="F291" s="21" t="s">
        <v>273</v>
      </c>
      <c r="G291" s="21" t="s">
        <v>1</v>
      </c>
      <c r="H291" s="21" t="s">
        <v>0</v>
      </c>
      <c r="I291" s="22" t="s">
        <v>274</v>
      </c>
      <c r="J291" s="22" t="s">
        <v>275</v>
      </c>
      <c r="K291" s="20" t="s">
        <v>0</v>
      </c>
      <c r="L291" s="20" t="s">
        <v>1316</v>
      </c>
      <c r="M291" s="20" t="s">
        <v>1658</v>
      </c>
      <c r="N291" s="20" t="s">
        <v>1390</v>
      </c>
      <c r="O291" s="21" t="s">
        <v>2466</v>
      </c>
      <c r="P291" s="21">
        <v>59</v>
      </c>
      <c r="Q291" s="21" t="s">
        <v>1392</v>
      </c>
      <c r="R291" s="21" t="s">
        <v>1320</v>
      </c>
      <c r="S291" s="21" t="s">
        <v>1321</v>
      </c>
      <c r="T291" s="21" t="s">
        <v>1316</v>
      </c>
      <c r="U291" s="21" t="s">
        <v>2250</v>
      </c>
      <c r="V291" s="21" t="s">
        <v>2467</v>
      </c>
      <c r="W291" s="20" t="s">
        <v>2468</v>
      </c>
      <c r="X291" s="21" t="s">
        <v>2469</v>
      </c>
      <c r="Y291" s="21" t="s">
        <v>2470</v>
      </c>
      <c r="Z291" s="21" t="s">
        <v>2471</v>
      </c>
      <c r="AA291" s="20">
        <v>4</v>
      </c>
      <c r="AB291" s="20" t="s">
        <v>2472</v>
      </c>
      <c r="AC291" s="21" t="s">
        <v>9</v>
      </c>
      <c r="AD291" s="20" t="s">
        <v>1311</v>
      </c>
      <c r="AE291" s="16" t="str" cm="1">
        <f t="array" ref="AE291">IF(AF291="","",INDEX(전산회선!$E$4:$E$1141,_xlfn.AGGREGATE(15,6,ROW(전산회선!$E$4:$E$1141)-ROW(전산회선!$E$4)+1/((전산회선!$B$4:$B$1141=$E291)*(전산회선!$F$4:$F$1141=AF291)),1)))</f>
        <v>GTV Biz</v>
      </c>
      <c r="AF291" s="16">
        <f>IFERROR(IF(_xlfn.MAXIFS(전산회선!$F$4:$F$1141,전산회선!$B$4:$B$1141,$E291)=0,"",_xlfn.MAXIFS(전산회선!$F$4:$F$1141,전산회선!$B$4:$B$1141,$E291)),"")</f>
        <v>47</v>
      </c>
      <c r="AG291" s="16" t="str" cm="1">
        <f t="array" ref="AG291">IF(AH291="","",INDEX(전산회선!$E$4:$E$1141,_xlfn.AGGREGATE(15,6,ROW(전산회선!$E$4:$E$1141)-ROW(전산회선!$E$4)+1/((전산회선!$B$4:$B$1141=$E291)*(전산회선!$F$4:$F$1141=AH291)),1)))</f>
        <v>홈일반전화</v>
      </c>
      <c r="AH291" s="16">
        <f>IFERROR(IF(_xlfn.MAXIFS(전산회선!$F$4:$F$1141,전산회선!$B$4:$B$1141,$E291,전산회선!$F$4:$F$1141,"&lt;"&amp;AF291)=0,"",_xlfn.MAXIFS(전산회선!$F$4:$F$1141,전산회선!$B$4:$B$1141,$E291,전산회선!$F$4:$F$1141,"&lt;"&amp;AF291)),"")</f>
        <v>6</v>
      </c>
      <c r="AI291" s="16" t="str" cm="1">
        <f t="array" ref="AI291">IF(AJ291="","",INDEX(전산회선!$E$4:$E$1141,_xlfn.AGGREGATE(15,6,ROW(전산회선!$E$4:$E$1141)-ROW(전산회선!$E$4)+1/((전산회선!$B$4:$B$1141=$E291)*(전산회선!$F$4:$F$1141=AJ291)),1)))</f>
        <v/>
      </c>
      <c r="AJ291" s="16" t="str">
        <f>IFERROR(IF(_xlfn.MAXIFS(전산회선!$F$4:$F$1141,전산회선!$B$4:$B$1141,$E291,전산회선!$F$4:$F$1141,"&lt;"&amp;AH291)=0,"",_xlfn.MAXIFS(전산회선!$F$4:$F$1141,전산회선!$B$4:$B$1141,$E291,전산회선!$F$4:$F$1141,"&lt;"&amp;AH291)),"")</f>
        <v/>
      </c>
      <c r="AK291" s="16" t="str" cm="1">
        <f t="array" ref="AK291">IF(AL291="","",INDEX(전산회선!$E$4:$E$1141,_xlfn.AGGREGATE(15,6,ROW(전산회선!$E$4:$E$1141)-ROW(전산회선!$E$4)+1/((전산회선!$B$4:$B$1141=$E291)*(전산회선!$F$4:$F$1141=AL291)),1)))</f>
        <v/>
      </c>
      <c r="AL291" s="16" t="str">
        <f>IFERROR(IF(_xlfn.MAXIFS(전산회선!$F$4:$F$1141,전산회선!$B$4:$B$1141,$E291,전산회선!$F$4:$F$1141,"&lt;"&amp;AJ291)=0,"",_xlfn.MAXIFS(전산회선!$F$4:$F$1141,전산회선!$B$4:$B$1141,$E291,전산회선!$F$4:$F$1141,"&lt;"&amp;AJ291)),"")</f>
        <v/>
      </c>
      <c r="AM291" s="16" t="str" cm="1">
        <f t="array" ref="AM291">IF(AN291="","",INDEX(전산회선!$E$4:$E$1141,_xlfn.AGGREGATE(15,6,ROW(전산회선!$E$4:$E$1141)-ROW(전산회선!$E$4)+1/((전산회선!$B$4:$B$1141=$E291)*(전산회선!$F$4:$F$1141=AN291)),1)))</f>
        <v/>
      </c>
      <c r="AN291" s="16" t="str">
        <f>IFERROR(IF(_xlfn.MAXIFS(전산회선!$F$4:$F$1141,전산회선!$B$4:$B$1141,$E291,전산회선!$F$4:$F$1141,"&lt;"&amp;AL291)=0,"",_xlfn.MAXIFS(전산회선!$F$4:$F$1141,전산회선!$B$4:$B$1141,$E291,전산회선!$F$4:$F$1141,"&lt;"&amp;AL291)),"")</f>
        <v/>
      </c>
      <c r="AO291" s="23">
        <v>640495</v>
      </c>
      <c r="AP291" s="23">
        <v>634354</v>
      </c>
      <c r="AQ291" s="23">
        <v>642659</v>
      </c>
      <c r="AR291" s="23">
        <v>652889</v>
      </c>
      <c r="AS291" s="23">
        <v>662607</v>
      </c>
      <c r="AT291" s="23">
        <v>643902</v>
      </c>
      <c r="AU291" s="23">
        <v>648565</v>
      </c>
      <c r="AV291" s="23">
        <v>656154</v>
      </c>
      <c r="AW291" s="23">
        <v>676100</v>
      </c>
      <c r="AX291" s="23">
        <v>671863</v>
      </c>
      <c r="AY291" s="23">
        <v>639919</v>
      </c>
      <c r="AZ291" s="23">
        <v>621130</v>
      </c>
      <c r="BA291" s="23">
        <v>649219.75</v>
      </c>
      <c r="BB291" s="23">
        <f t="shared" si="28"/>
        <v>7790637</v>
      </c>
      <c r="BC291" s="23">
        <v>0</v>
      </c>
      <c r="BD291" s="23">
        <v>0</v>
      </c>
      <c r="BE291" s="23">
        <v>0</v>
      </c>
      <c r="BF291" s="23">
        <v>0</v>
      </c>
      <c r="BG291" s="23">
        <v>0</v>
      </c>
      <c r="BH291" s="23">
        <v>0</v>
      </c>
      <c r="BI291" s="23">
        <v>0</v>
      </c>
      <c r="BJ291" s="23">
        <v>0</v>
      </c>
      <c r="BK291" s="23">
        <v>0</v>
      </c>
      <c r="BL291" s="23">
        <v>0</v>
      </c>
      <c r="BM291" s="23">
        <v>0</v>
      </c>
      <c r="BN291" s="23">
        <v>7742</v>
      </c>
      <c r="BO291" s="23">
        <v>645.16666666666663</v>
      </c>
      <c r="BP291" s="23">
        <v>7742</v>
      </c>
      <c r="BQ291" s="17" t="str">
        <f>IFERROR(INDEX(피벗!$BL$5:$CH$5,1,MATCH($BR291,INDEX(피벗!$BL:$CH,MATCH($E291,피벗!$BJ:$BJ,0),0),0)),"")</f>
        <v>홈지능망</v>
      </c>
      <c r="BR291" s="23">
        <f>IFERROR(LARGE(INDEX(피벗!$BL:$CH,MATCH(성장고객!$E291,피벗!$BJ:$BJ,0),0),1),"")</f>
        <v>7742</v>
      </c>
      <c r="BS291" s="27">
        <f t="shared" si="29"/>
        <v>9.9375699317013483E-4</v>
      </c>
      <c r="BT291" s="17" t="str">
        <f>IFERROR(INDEX(피벗!$BL$5:$CH$5,1,MATCH($BU291,INDEX(피벗!$BL:$CH,MATCH($E291,피벗!$BJ:$BJ,0),0),0)),"")</f>
        <v/>
      </c>
      <c r="BU291" s="23" t="str">
        <f>IFERROR(LARGE(INDEX(피벗!$BL:$CH,MATCH(성장고객!$E291,피벗!$BJ:$BJ,0),0),2),"")</f>
        <v/>
      </c>
      <c r="BV291" s="27" t="str">
        <f t="shared" si="30"/>
        <v/>
      </c>
      <c r="BW291" s="17" t="str">
        <f>IFERROR(INDEX(피벗!$BL$5:$CH$5,1,MATCH($BX291,INDEX(피벗!$BL:$CH,MATCH($E291,피벗!$BJ:$BJ,0),0),0)),"")</f>
        <v/>
      </c>
      <c r="BX291" s="23" t="str">
        <f>IFERROR(LARGE(INDEX(피벗!$BL:$CH,MATCH(성장고객!$E291,피벗!$BJ:$BJ,0),0),3),"")</f>
        <v/>
      </c>
      <c r="BY291" s="27" t="str">
        <f t="shared" si="31"/>
        <v/>
      </c>
      <c r="BZ291" s="17" t="str">
        <f>IFERROR(INDEX(피벗!$BL$5:$CH$5,1,MATCH($CA291,INDEX(피벗!$BL:$CH,MATCH($E291,피벗!$BJ:$BJ,0),0),0)),"")</f>
        <v/>
      </c>
      <c r="CA291" s="23" t="str">
        <f>IFERROR(LARGE(INDEX(피벗!$BL:$CH,MATCH(성장고객!$E291,피벗!$BJ:$BJ,0),0),4),"")</f>
        <v/>
      </c>
      <c r="CB291" s="27" t="str">
        <f t="shared" si="32"/>
        <v/>
      </c>
      <c r="CC291" s="17" t="str">
        <f>IFERROR(INDEX(피벗!$BL$5:$CH$5,1,MATCH($CD291,INDEX(피벗!$BL:$CH,MATCH($E291,피벗!$BJ:$BJ,0),0),0)),"")</f>
        <v/>
      </c>
      <c r="CD291" s="23" t="str">
        <f>IFERROR(LARGE(INDEX(피벗!$BL:$CH,MATCH(성장고객!$E291,피벗!$BJ:$BJ,0),0),5),"")</f>
        <v/>
      </c>
      <c r="CE291" s="27" t="str">
        <f t="shared" si="33"/>
        <v/>
      </c>
      <c r="CF291" s="23">
        <f>IFERROR(INDEX(피벗!$CI:$CI,MATCH($E291,피벗!$BJ:$BJ,0)),"")</f>
        <v>7742</v>
      </c>
      <c r="CG291" s="25">
        <f t="shared" si="34"/>
        <v>9.9375699317013483E-4</v>
      </c>
      <c r="CH291" s="17" t="str">
        <f>IFERROR(INDEX(피벗!$EZ$5:$GE$5,1,MATCH($CI291,INDEX(피벗!$EZ:$GE,MATCH($E291,피벗!$EY:$EY,0),0),0)),"")</f>
        <v>GTV Biz</v>
      </c>
      <c r="CI291" s="23">
        <f>IFERROR(LARGE(INDEX(피벗!$EZ:$GE,MATCH(성장고객!$E291,피벗!$EY:$EY,0),0),1),"")</f>
        <v>4988107</v>
      </c>
      <c r="CJ291" s="17" t="str">
        <f>IFERROR(INDEX(피벗!$EZ$5:$GE$5,1,MATCH($CK291,INDEX(피벗!$EZ:$GE,MATCH($E291,피벗!$EY:$EY,0),0),0)),"")</f>
        <v>GiGA인터넷</v>
      </c>
      <c r="CK291" s="23">
        <f>IFERROR(LARGE(INDEX(피벗!$EZ:$GE,MATCH(성장고객!$E291,피벗!$EY:$EY,0),0),2),"")</f>
        <v>1844424</v>
      </c>
      <c r="CL291" s="17" t="str">
        <f>IFERROR(INDEX(피벗!$EZ$5:$GE$5,1,MATCH($CM291,INDEX(피벗!$EZ:$GE,MATCH($E291,피벗!$EY:$EY,0),0),0)),"")</f>
        <v>홈지능망</v>
      </c>
      <c r="CM291" s="23">
        <f>IFERROR(LARGE(INDEX(피벗!$EZ:$GE,MATCH(성장고객!$E291,피벗!$EY:$EY,0),0),3),"")</f>
        <v>682528</v>
      </c>
      <c r="CN291" s="17" t="str">
        <f>IFERROR(INDEX(피벗!$EZ$5:$GE$5,1,MATCH($CO291,INDEX(피벗!$EZ:$GE,MATCH($E291,피벗!$EY:$EY,0),0),0)),"")</f>
        <v>홈일반전화</v>
      </c>
      <c r="CO291" s="23">
        <f>IFERROR(LARGE(INDEX(피벗!$EZ:$GE,MATCH(성장고객!$E291,피벗!$EY:$EY,0),0),4),"")</f>
        <v>266017</v>
      </c>
      <c r="CP291" s="17" t="str">
        <f>IFERROR(INDEX(피벗!$EZ$5:$GE$5,1,MATCH($CQ291,INDEX(피벗!$EZ:$GE,MATCH($E291,피벗!$EY:$EY,0),0),0)),"")</f>
        <v>기업메시징</v>
      </c>
      <c r="CQ291" s="23">
        <f>IFERROR(LARGE(INDEX(피벗!$EZ:$GE,MATCH(성장고객!$E291,피벗!$EY:$EY,0),0),5),"")</f>
        <v>9300</v>
      </c>
      <c r="CR291" s="23">
        <f>IFERROR(INDEX(피벗!$GF:$GF,MATCH($E291,피벗!$EY:$EY,0)),"")</f>
        <v>7790637</v>
      </c>
    </row>
    <row r="292" spans="1:96" x14ac:dyDescent="0.45">
      <c r="A292" s="20" t="s">
        <v>982</v>
      </c>
      <c r="B292" s="20" t="s">
        <v>26</v>
      </c>
      <c r="C292" s="20" t="s">
        <v>104</v>
      </c>
      <c r="D292" s="20" t="s">
        <v>1215</v>
      </c>
      <c r="E292" s="20" t="s">
        <v>689</v>
      </c>
      <c r="F292" s="21" t="s">
        <v>690</v>
      </c>
      <c r="G292" s="21" t="s">
        <v>257</v>
      </c>
      <c r="H292" s="21" t="s">
        <v>0</v>
      </c>
      <c r="I292" s="22" t="s">
        <v>691</v>
      </c>
      <c r="J292" s="22" t="s">
        <v>692</v>
      </c>
      <c r="K292" s="20" t="s">
        <v>25</v>
      </c>
      <c r="L292" s="20" t="s">
        <v>1316</v>
      </c>
      <c r="M292" s="20" t="s">
        <v>1311</v>
      </c>
      <c r="N292" s="20" t="s">
        <v>1317</v>
      </c>
      <c r="O292" s="21" t="s">
        <v>2458</v>
      </c>
      <c r="P292" s="21">
        <v>9</v>
      </c>
      <c r="Q292" s="21" t="s">
        <v>1392</v>
      </c>
      <c r="R292" s="21" t="s">
        <v>1320</v>
      </c>
      <c r="S292" s="21" t="s">
        <v>1321</v>
      </c>
      <c r="T292" s="21" t="s">
        <v>1316</v>
      </c>
      <c r="U292" s="21" t="s">
        <v>2459</v>
      </c>
      <c r="V292" s="21" t="s">
        <v>2460</v>
      </c>
      <c r="W292" s="20" t="s">
        <v>2461</v>
      </c>
      <c r="X292" s="21" t="s">
        <v>2462</v>
      </c>
      <c r="Y292" s="21" t="s">
        <v>2463</v>
      </c>
      <c r="Z292" s="21" t="s">
        <v>2464</v>
      </c>
      <c r="AA292" s="20">
        <v>102</v>
      </c>
      <c r="AB292" s="20" t="s">
        <v>2465</v>
      </c>
      <c r="AC292" s="21" t="s">
        <v>1371</v>
      </c>
      <c r="AD292" s="20" t="s">
        <v>1311</v>
      </c>
      <c r="AE292" s="16" t="str" cm="1">
        <f t="array" ref="AE292">IF(AF292="","",INDEX(전산회선!$E$4:$E$1141,_xlfn.AGGREGATE(15,6,ROW(전산회선!$E$4:$E$1141)-ROW(전산회선!$E$4)+1/((전산회선!$B$4:$B$1141=$E292)*(전산회선!$F$4:$F$1141=AF292)),1)))</f>
        <v>기업인터넷전화</v>
      </c>
      <c r="AF292" s="16">
        <f>IFERROR(IF(_xlfn.MAXIFS(전산회선!$F$4:$F$1141,전산회선!$B$4:$B$1141,$E292)=0,"",_xlfn.MAXIFS(전산회선!$F$4:$F$1141,전산회선!$B$4:$B$1141,$E292)),"")</f>
        <v>6</v>
      </c>
      <c r="AG292" s="16" t="str" cm="1">
        <f t="array" ref="AG292">IF(AH292="","",INDEX(전산회선!$E$4:$E$1141,_xlfn.AGGREGATE(15,6,ROW(전산회선!$E$4:$E$1141)-ROW(전산회선!$E$4)+1/((전산회선!$B$4:$B$1141=$E292)*(전산회선!$F$4:$F$1141=AH292)),1)))</f>
        <v>홈일반전화</v>
      </c>
      <c r="AH292" s="16">
        <f>IFERROR(IF(_xlfn.MAXIFS(전산회선!$F$4:$F$1141,전산회선!$B$4:$B$1141,$E292,전산회선!$F$4:$F$1141,"&lt;"&amp;AF292)=0,"",_xlfn.MAXIFS(전산회선!$F$4:$F$1141,전산회선!$B$4:$B$1141,$E292,전산회선!$F$4:$F$1141,"&lt;"&amp;AF292)),"")</f>
        <v>1</v>
      </c>
      <c r="AI292" s="16" t="str" cm="1">
        <f t="array" ref="AI292">IF(AJ292="","",INDEX(전산회선!$E$4:$E$1141,_xlfn.AGGREGATE(15,6,ROW(전산회선!$E$4:$E$1141)-ROW(전산회선!$E$4)+1/((전산회선!$B$4:$B$1141=$E292)*(전산회선!$F$4:$F$1141=AJ292)),1)))</f>
        <v/>
      </c>
      <c r="AJ292" s="16" t="str">
        <f>IFERROR(IF(_xlfn.MAXIFS(전산회선!$F$4:$F$1141,전산회선!$B$4:$B$1141,$E292,전산회선!$F$4:$F$1141,"&lt;"&amp;AH292)=0,"",_xlfn.MAXIFS(전산회선!$F$4:$F$1141,전산회선!$B$4:$B$1141,$E292,전산회선!$F$4:$F$1141,"&lt;"&amp;AH292)),"")</f>
        <v/>
      </c>
      <c r="AK292" s="16" t="str" cm="1">
        <f t="array" ref="AK292">IF(AL292="","",INDEX(전산회선!$E$4:$E$1141,_xlfn.AGGREGATE(15,6,ROW(전산회선!$E$4:$E$1141)-ROW(전산회선!$E$4)+1/((전산회선!$B$4:$B$1141=$E292)*(전산회선!$F$4:$F$1141=AL292)),1)))</f>
        <v/>
      </c>
      <c r="AL292" s="16" t="str">
        <f>IFERROR(IF(_xlfn.MAXIFS(전산회선!$F$4:$F$1141,전산회선!$B$4:$B$1141,$E292,전산회선!$F$4:$F$1141,"&lt;"&amp;AJ292)=0,"",_xlfn.MAXIFS(전산회선!$F$4:$F$1141,전산회선!$B$4:$B$1141,$E292,전산회선!$F$4:$F$1141,"&lt;"&amp;AJ292)),"")</f>
        <v/>
      </c>
      <c r="AM292" s="16" t="str" cm="1">
        <f t="array" ref="AM292">IF(AN292="","",INDEX(전산회선!$E$4:$E$1141,_xlfn.AGGREGATE(15,6,ROW(전산회선!$E$4:$E$1141)-ROW(전산회선!$E$4)+1/((전산회선!$B$4:$B$1141=$E292)*(전산회선!$F$4:$F$1141=AN292)),1)))</f>
        <v/>
      </c>
      <c r="AN292" s="16" t="str">
        <f>IFERROR(IF(_xlfn.MAXIFS(전산회선!$F$4:$F$1141,전산회선!$B$4:$B$1141,$E292,전산회선!$F$4:$F$1141,"&lt;"&amp;AL292)=0,"",_xlfn.MAXIFS(전산회선!$F$4:$F$1141,전산회선!$B$4:$B$1141,$E292,전산회선!$F$4:$F$1141,"&lt;"&amp;AL292)),"")</f>
        <v/>
      </c>
      <c r="AO292" s="23">
        <v>72194</v>
      </c>
      <c r="AP292" s="23">
        <v>72750</v>
      </c>
      <c r="AQ292" s="23">
        <v>74298</v>
      </c>
      <c r="AR292" s="23">
        <v>73075</v>
      </c>
      <c r="AS292" s="23">
        <v>70304</v>
      </c>
      <c r="AT292" s="23">
        <v>69943</v>
      </c>
      <c r="AU292" s="23">
        <v>71162</v>
      </c>
      <c r="AV292" s="23">
        <v>69632</v>
      </c>
      <c r="AW292" s="23">
        <v>72285</v>
      </c>
      <c r="AX292" s="23">
        <v>69632</v>
      </c>
      <c r="AY292" s="23">
        <v>69632</v>
      </c>
      <c r="AZ292" s="23">
        <v>69632</v>
      </c>
      <c r="BA292" s="23">
        <v>71211.583333333328</v>
      </c>
      <c r="BB292" s="23">
        <f t="shared" si="28"/>
        <v>854539</v>
      </c>
      <c r="BC292" s="23">
        <v>0</v>
      </c>
      <c r="BD292" s="23">
        <v>0</v>
      </c>
      <c r="BE292" s="23">
        <v>0</v>
      </c>
      <c r="BF292" s="23">
        <v>0</v>
      </c>
      <c r="BG292" s="23">
        <v>0</v>
      </c>
      <c r="BH292" s="23">
        <v>0</v>
      </c>
      <c r="BI292" s="23">
        <v>0</v>
      </c>
      <c r="BJ292" s="23">
        <v>0</v>
      </c>
      <c r="BK292" s="23">
        <v>0</v>
      </c>
      <c r="BL292" s="23">
        <v>0</v>
      </c>
      <c r="BM292" s="23">
        <v>0</v>
      </c>
      <c r="BN292" s="23">
        <v>0</v>
      </c>
      <c r="BO292" s="23">
        <v>0</v>
      </c>
      <c r="BP292" s="23">
        <v>0</v>
      </c>
      <c r="BQ292" s="17" t="str">
        <f>IFERROR(INDEX(피벗!$BL$5:$CH$5,1,MATCH($BR292,INDEX(피벗!$BL:$CH,MATCH($E292,피벗!$BJ:$BJ,0),0),0)),"")</f>
        <v/>
      </c>
      <c r="BR292" s="23" t="str">
        <f>IFERROR(LARGE(INDEX(피벗!$BL:$CH,MATCH(성장고객!$E292,피벗!$BJ:$BJ,0),0),1),"")</f>
        <v/>
      </c>
      <c r="BS292" s="27" t="str">
        <f t="shared" si="29"/>
        <v/>
      </c>
      <c r="BT292" s="17" t="str">
        <f>IFERROR(INDEX(피벗!$BL$5:$CH$5,1,MATCH($BU292,INDEX(피벗!$BL:$CH,MATCH($E292,피벗!$BJ:$BJ,0),0),0)),"")</f>
        <v/>
      </c>
      <c r="BU292" s="23" t="str">
        <f>IFERROR(LARGE(INDEX(피벗!$BL:$CH,MATCH(성장고객!$E292,피벗!$BJ:$BJ,0),0),2),"")</f>
        <v/>
      </c>
      <c r="BV292" s="27" t="str">
        <f t="shared" si="30"/>
        <v/>
      </c>
      <c r="BW292" s="17" t="str">
        <f>IFERROR(INDEX(피벗!$BL$5:$CH$5,1,MATCH($BX292,INDEX(피벗!$BL:$CH,MATCH($E292,피벗!$BJ:$BJ,0),0),0)),"")</f>
        <v/>
      </c>
      <c r="BX292" s="23" t="str">
        <f>IFERROR(LARGE(INDEX(피벗!$BL:$CH,MATCH(성장고객!$E292,피벗!$BJ:$BJ,0),0),3),"")</f>
        <v/>
      </c>
      <c r="BY292" s="27" t="str">
        <f t="shared" si="31"/>
        <v/>
      </c>
      <c r="BZ292" s="17" t="str">
        <f>IFERROR(INDEX(피벗!$BL$5:$CH$5,1,MATCH($CA292,INDEX(피벗!$BL:$CH,MATCH($E292,피벗!$BJ:$BJ,0),0),0)),"")</f>
        <v/>
      </c>
      <c r="CA292" s="23" t="str">
        <f>IFERROR(LARGE(INDEX(피벗!$BL:$CH,MATCH(성장고객!$E292,피벗!$BJ:$BJ,0),0),4),"")</f>
        <v/>
      </c>
      <c r="CB292" s="27" t="str">
        <f t="shared" si="32"/>
        <v/>
      </c>
      <c r="CC292" s="17" t="str">
        <f>IFERROR(INDEX(피벗!$BL$5:$CH$5,1,MATCH($CD292,INDEX(피벗!$BL:$CH,MATCH($E292,피벗!$BJ:$BJ,0),0),0)),"")</f>
        <v/>
      </c>
      <c r="CD292" s="23" t="str">
        <f>IFERROR(LARGE(INDEX(피벗!$BL:$CH,MATCH(성장고객!$E292,피벗!$BJ:$BJ,0),0),5),"")</f>
        <v/>
      </c>
      <c r="CE292" s="27" t="str">
        <f t="shared" si="33"/>
        <v/>
      </c>
      <c r="CF292" s="23" t="str">
        <f>IFERROR(INDEX(피벗!$CI:$CI,MATCH($E292,피벗!$BJ:$BJ,0)),"")</f>
        <v/>
      </c>
      <c r="CG292" s="25" t="str">
        <f t="shared" si="34"/>
        <v/>
      </c>
      <c r="CH292" s="17" t="str">
        <f>IFERROR(INDEX(피벗!$EZ$5:$GE$5,1,MATCH($CI292,INDEX(피벗!$EZ:$GE,MATCH($E292,피벗!$EY:$EY,0),0),0)),"")</f>
        <v>기업인터넷전화</v>
      </c>
      <c r="CI292" s="23">
        <f>IFERROR(LARGE(INDEX(피벗!$EZ:$GE,MATCH(성장고객!$E292,피벗!$EY:$EY,0),0),1),"")</f>
        <v>436195</v>
      </c>
      <c r="CJ292" s="17" t="str">
        <f>IFERROR(INDEX(피벗!$EZ$5:$GE$5,1,MATCH($CK292,INDEX(피벗!$EZ:$GE,MATCH($E292,피벗!$EY:$EY,0),0),0)),"")</f>
        <v>MeGA인터넷</v>
      </c>
      <c r="CK292" s="23">
        <f>IFERROR(LARGE(INDEX(피벗!$EZ:$GE,MATCH(성장고객!$E292,피벗!$EY:$EY,0),0),2),"")</f>
        <v>302400</v>
      </c>
      <c r="CL292" s="17" t="str">
        <f>IFERROR(INDEX(피벗!$EZ$5:$GE$5,1,MATCH($CM292,INDEX(피벗!$EZ:$GE,MATCH($E292,피벗!$EY:$EY,0),0),0)),"")</f>
        <v>홈일반전화</v>
      </c>
      <c r="CM292" s="23">
        <f>IFERROR(LARGE(INDEX(피벗!$EZ:$GE,MATCH(성장고객!$E292,피벗!$EY:$EY,0),0),3),"")</f>
        <v>92400</v>
      </c>
      <c r="CN292" s="17" t="str">
        <f>IFERROR(INDEX(피벗!$EZ$5:$GE$5,1,MATCH($CO292,INDEX(피벗!$EZ:$GE,MATCH($E292,피벗!$EY:$EY,0),0),0)),"")</f>
        <v>인터넷부가</v>
      </c>
      <c r="CO292" s="23">
        <f>IFERROR(LARGE(INDEX(피벗!$EZ:$GE,MATCH(성장고객!$E292,피벗!$EY:$EY,0),0),4),"")</f>
        <v>23544</v>
      </c>
      <c r="CP292" s="17" t="str">
        <f>IFERROR(INDEX(피벗!$EZ$5:$GE$5,1,MATCH($CQ292,INDEX(피벗!$EZ:$GE,MATCH($E292,피벗!$EY:$EY,0),0),0)),"")</f>
        <v>AI기업지능망</v>
      </c>
      <c r="CQ292" s="23">
        <f>IFERROR(LARGE(INDEX(피벗!$EZ:$GE,MATCH(성장고객!$E292,피벗!$EY:$EY,0),0),5),"")</f>
        <v>0</v>
      </c>
      <c r="CR292" s="23">
        <f>IFERROR(INDEX(피벗!$GF:$GF,MATCH($E292,피벗!$EY:$EY,0)),"")</f>
        <v>854539</v>
      </c>
    </row>
    <row r="293" spans="1:96" x14ac:dyDescent="0.45">
      <c r="A293" s="20" t="s">
        <v>982</v>
      </c>
      <c r="B293" s="20" t="s">
        <v>29</v>
      </c>
      <c r="C293" s="20" t="s">
        <v>30</v>
      </c>
      <c r="D293" s="20" t="s">
        <v>993</v>
      </c>
      <c r="E293" s="20" t="s">
        <v>1025</v>
      </c>
      <c r="F293" s="21" t="s">
        <v>1026</v>
      </c>
      <c r="G293" s="21" t="s">
        <v>1</v>
      </c>
      <c r="H293" s="21" t="s">
        <v>0</v>
      </c>
      <c r="I293" s="22" t="s">
        <v>68</v>
      </c>
      <c r="J293" s="22" t="s">
        <v>69</v>
      </c>
      <c r="K293" s="20" t="s">
        <v>0</v>
      </c>
      <c r="L293" s="20" t="s">
        <v>1316</v>
      </c>
      <c r="M293" s="20" t="s">
        <v>1389</v>
      </c>
      <c r="N293" s="20" t="s">
        <v>1390</v>
      </c>
      <c r="O293" s="21" t="s">
        <v>1494</v>
      </c>
      <c r="P293" s="21">
        <v>27</v>
      </c>
      <c r="Q293" s="21" t="s">
        <v>1392</v>
      </c>
      <c r="R293" s="21" t="s">
        <v>1320</v>
      </c>
      <c r="S293" s="21" t="s">
        <v>1321</v>
      </c>
      <c r="T293" s="21" t="s">
        <v>1316</v>
      </c>
      <c r="U293" s="21" t="s">
        <v>1359</v>
      </c>
      <c r="V293" s="21" t="s">
        <v>1495</v>
      </c>
      <c r="W293" s="20" t="s">
        <v>1496</v>
      </c>
      <c r="X293" s="21" t="s">
        <v>1497</v>
      </c>
      <c r="Y293" s="21" t="s">
        <v>1498</v>
      </c>
      <c r="Z293" s="21" t="s">
        <v>1499</v>
      </c>
      <c r="AA293" s="20">
        <v>15</v>
      </c>
      <c r="AB293" s="20" t="s">
        <v>1354</v>
      </c>
      <c r="AC293" s="21" t="s">
        <v>1500</v>
      </c>
      <c r="AD293" s="20" t="s">
        <v>1311</v>
      </c>
      <c r="AE293" s="16" t="str" cm="1">
        <f t="array" ref="AE293">IF(AF293="","",INDEX(전산회선!$E$4:$E$1141,_xlfn.AGGREGATE(15,6,ROW(전산회선!$E$4:$E$1141)-ROW(전산회선!$E$4)+1/((전산회선!$B$4:$B$1141=$E293)*(전산회선!$F$4:$F$1141=AF293)),1)))</f>
        <v>기업인터넷전화</v>
      </c>
      <c r="AF293" s="16">
        <f>IFERROR(IF(_xlfn.MAXIFS(전산회선!$F$4:$F$1141,전산회선!$B$4:$B$1141,$E293)=0,"",_xlfn.MAXIFS(전산회선!$F$4:$F$1141,전산회선!$B$4:$B$1141,$E293)),"")</f>
        <v>19</v>
      </c>
      <c r="AG293" s="16" t="str" cm="1">
        <f t="array" ref="AG293">IF(AH293="","",INDEX(전산회선!$E$4:$E$1141,_xlfn.AGGREGATE(15,6,ROW(전산회선!$E$4:$E$1141)-ROW(전산회선!$E$4)+1/((전산회선!$B$4:$B$1141=$E293)*(전산회선!$F$4:$F$1141=AH293)),1)))</f>
        <v>GiGA인터넷</v>
      </c>
      <c r="AH293" s="16">
        <f>IFERROR(IF(_xlfn.MAXIFS(전산회선!$F$4:$F$1141,전산회선!$B$4:$B$1141,$E293,전산회선!$F$4:$F$1141,"&lt;"&amp;AF293)=0,"",_xlfn.MAXIFS(전산회선!$F$4:$F$1141,전산회선!$B$4:$B$1141,$E293,전산회선!$F$4:$F$1141,"&lt;"&amp;AF293)),"")</f>
        <v>5</v>
      </c>
      <c r="AI293" s="16" t="str" cm="1">
        <f t="array" ref="AI293">IF(AJ293="","",INDEX(전산회선!$E$4:$E$1141,_xlfn.AGGREGATE(15,6,ROW(전산회선!$E$4:$E$1141)-ROW(전산회선!$E$4)+1/((전산회선!$B$4:$B$1141=$E293)*(전산회선!$F$4:$F$1141=AJ293)),1)))</f>
        <v>홈일반전화</v>
      </c>
      <c r="AJ293" s="16">
        <f>IFERROR(IF(_xlfn.MAXIFS(전산회선!$F$4:$F$1141,전산회선!$B$4:$B$1141,$E293,전산회선!$F$4:$F$1141,"&lt;"&amp;AH293)=0,"",_xlfn.MAXIFS(전산회선!$F$4:$F$1141,전산회선!$B$4:$B$1141,$E293,전산회선!$F$4:$F$1141,"&lt;"&amp;AH293)),"")</f>
        <v>1</v>
      </c>
      <c r="AK293" s="16" t="str" cm="1">
        <f t="array" ref="AK293">IF(AL293="","",INDEX(전산회선!$E$4:$E$1141,_xlfn.AGGREGATE(15,6,ROW(전산회선!$E$4:$E$1141)-ROW(전산회선!$E$4)+1/((전산회선!$B$4:$B$1141=$E293)*(전산회선!$F$4:$F$1141=AL293)),1)))</f>
        <v/>
      </c>
      <c r="AL293" s="16" t="str">
        <f>IFERROR(IF(_xlfn.MAXIFS(전산회선!$F$4:$F$1141,전산회선!$B$4:$B$1141,$E293,전산회선!$F$4:$F$1141,"&lt;"&amp;AJ293)=0,"",_xlfn.MAXIFS(전산회선!$F$4:$F$1141,전산회선!$B$4:$B$1141,$E293,전산회선!$F$4:$F$1141,"&lt;"&amp;AJ293)),"")</f>
        <v/>
      </c>
      <c r="AM293" s="16" t="str" cm="1">
        <f t="array" ref="AM293">IF(AN293="","",INDEX(전산회선!$E$4:$E$1141,_xlfn.AGGREGATE(15,6,ROW(전산회선!$E$4:$E$1141)-ROW(전산회선!$E$4)+1/((전산회선!$B$4:$B$1141=$E293)*(전산회선!$F$4:$F$1141=AN293)),1)))</f>
        <v/>
      </c>
      <c r="AN293" s="16" t="str">
        <f>IFERROR(IF(_xlfn.MAXIFS(전산회선!$F$4:$F$1141,전산회선!$B$4:$B$1141,$E293,전산회선!$F$4:$F$1141,"&lt;"&amp;AL293)=0,"",_xlfn.MAXIFS(전산회선!$F$4:$F$1141,전산회선!$B$4:$B$1141,$E293,전산회선!$F$4:$F$1141,"&lt;"&amp;AL293)),"")</f>
        <v/>
      </c>
      <c r="AO293" s="23">
        <v>189356</v>
      </c>
      <c r="AP293" s="23">
        <v>184234</v>
      </c>
      <c r="AQ293" s="23">
        <v>190444</v>
      </c>
      <c r="AR293" s="23">
        <v>183788</v>
      </c>
      <c r="AS293" s="23">
        <v>180871</v>
      </c>
      <c r="AT293" s="23">
        <v>188826</v>
      </c>
      <c r="AU293" s="23">
        <v>187273</v>
      </c>
      <c r="AV293" s="23">
        <v>186595</v>
      </c>
      <c r="AW293" s="23">
        <v>191116</v>
      </c>
      <c r="AX293" s="23">
        <v>179914</v>
      </c>
      <c r="AY293" s="23">
        <v>180397</v>
      </c>
      <c r="AZ293" s="23">
        <v>199729</v>
      </c>
      <c r="BA293" s="23">
        <v>186878.58333333334</v>
      </c>
      <c r="BB293" s="23">
        <f t="shared" si="28"/>
        <v>2242543</v>
      </c>
      <c r="BC293" s="23">
        <v>0</v>
      </c>
      <c r="BD293" s="23">
        <v>0</v>
      </c>
      <c r="BE293" s="23">
        <v>0</v>
      </c>
      <c r="BF293" s="23">
        <v>0</v>
      </c>
      <c r="BG293" s="23">
        <v>0</v>
      </c>
      <c r="BH293" s="23">
        <v>0</v>
      </c>
      <c r="BI293" s="23">
        <v>0</v>
      </c>
      <c r="BJ293" s="23">
        <v>0</v>
      </c>
      <c r="BK293" s="23">
        <v>0</v>
      </c>
      <c r="BL293" s="23">
        <v>0</v>
      </c>
      <c r="BM293" s="23">
        <v>0</v>
      </c>
      <c r="BN293" s="23">
        <v>0</v>
      </c>
      <c r="BO293" s="23">
        <v>0</v>
      </c>
      <c r="BP293" s="23">
        <v>0</v>
      </c>
      <c r="BQ293" s="17" t="str">
        <f>IFERROR(INDEX(피벗!$BL$5:$CH$5,1,MATCH($BR293,INDEX(피벗!$BL:$CH,MATCH($E293,피벗!$BJ:$BJ,0),0),0)),"")</f>
        <v/>
      </c>
      <c r="BR293" s="23" t="str">
        <f>IFERROR(LARGE(INDEX(피벗!$BL:$CH,MATCH(성장고객!$E293,피벗!$BJ:$BJ,0),0),1),"")</f>
        <v/>
      </c>
      <c r="BS293" s="27" t="str">
        <f t="shared" si="29"/>
        <v/>
      </c>
      <c r="BT293" s="17" t="str">
        <f>IFERROR(INDEX(피벗!$BL$5:$CH$5,1,MATCH($BU293,INDEX(피벗!$BL:$CH,MATCH($E293,피벗!$BJ:$BJ,0),0),0)),"")</f>
        <v/>
      </c>
      <c r="BU293" s="23" t="str">
        <f>IFERROR(LARGE(INDEX(피벗!$BL:$CH,MATCH(성장고객!$E293,피벗!$BJ:$BJ,0),0),2),"")</f>
        <v/>
      </c>
      <c r="BV293" s="27" t="str">
        <f t="shared" si="30"/>
        <v/>
      </c>
      <c r="BW293" s="17" t="str">
        <f>IFERROR(INDEX(피벗!$BL$5:$CH$5,1,MATCH($BX293,INDEX(피벗!$BL:$CH,MATCH($E293,피벗!$BJ:$BJ,0),0),0)),"")</f>
        <v/>
      </c>
      <c r="BX293" s="23" t="str">
        <f>IFERROR(LARGE(INDEX(피벗!$BL:$CH,MATCH(성장고객!$E293,피벗!$BJ:$BJ,0),0),3),"")</f>
        <v/>
      </c>
      <c r="BY293" s="27" t="str">
        <f t="shared" si="31"/>
        <v/>
      </c>
      <c r="BZ293" s="17" t="str">
        <f>IFERROR(INDEX(피벗!$BL$5:$CH$5,1,MATCH($CA293,INDEX(피벗!$BL:$CH,MATCH($E293,피벗!$BJ:$BJ,0),0),0)),"")</f>
        <v/>
      </c>
      <c r="CA293" s="23" t="str">
        <f>IFERROR(LARGE(INDEX(피벗!$BL:$CH,MATCH(성장고객!$E293,피벗!$BJ:$BJ,0),0),4),"")</f>
        <v/>
      </c>
      <c r="CB293" s="27" t="str">
        <f t="shared" si="32"/>
        <v/>
      </c>
      <c r="CC293" s="17" t="str">
        <f>IFERROR(INDEX(피벗!$BL$5:$CH$5,1,MATCH($CD293,INDEX(피벗!$BL:$CH,MATCH($E293,피벗!$BJ:$BJ,0),0),0)),"")</f>
        <v/>
      </c>
      <c r="CD293" s="23" t="str">
        <f>IFERROR(LARGE(INDEX(피벗!$BL:$CH,MATCH(성장고객!$E293,피벗!$BJ:$BJ,0),0),5),"")</f>
        <v/>
      </c>
      <c r="CE293" s="27" t="str">
        <f t="shared" si="33"/>
        <v/>
      </c>
      <c r="CF293" s="23" t="str">
        <f>IFERROR(INDEX(피벗!$CI:$CI,MATCH($E293,피벗!$BJ:$BJ,0)),"")</f>
        <v/>
      </c>
      <c r="CG293" s="25" t="str">
        <f t="shared" si="34"/>
        <v/>
      </c>
      <c r="CH293" s="17" t="str">
        <f>IFERROR(INDEX(피벗!$EZ$5:$GE$5,1,MATCH($CI293,INDEX(피벗!$EZ:$GE,MATCH($E293,피벗!$EY:$EY,0),0),0)),"")</f>
        <v>GiGA인터넷</v>
      </c>
      <c r="CI293" s="23">
        <f>IFERROR(LARGE(INDEX(피벗!$EZ:$GE,MATCH(성장고객!$E293,피벗!$EY:$EY,0),0),1),"")</f>
        <v>1469544</v>
      </c>
      <c r="CJ293" s="17" t="str">
        <f>IFERROR(INDEX(피벗!$EZ$5:$GE$5,1,MATCH($CK293,INDEX(피벗!$EZ:$GE,MATCH($E293,피벗!$EY:$EY,0),0),0)),"")</f>
        <v>기업인터넷전화</v>
      </c>
      <c r="CK293" s="23">
        <f>IFERROR(LARGE(INDEX(피벗!$EZ:$GE,MATCH(성장고객!$E293,피벗!$EY:$EY,0),0),2),"")</f>
        <v>675881</v>
      </c>
      <c r="CL293" s="17" t="str">
        <f>IFERROR(INDEX(피벗!$EZ$5:$GE$5,1,MATCH($CM293,INDEX(피벗!$EZ:$GE,MATCH($E293,피벗!$EY:$EY,0),0),0)),"")</f>
        <v>홈일반전화</v>
      </c>
      <c r="CM293" s="23">
        <f>IFERROR(LARGE(INDEX(피벗!$EZ:$GE,MATCH(성장고객!$E293,피벗!$EY:$EY,0),0),3),"")</f>
        <v>97058</v>
      </c>
      <c r="CN293" s="17" t="str">
        <f>IFERROR(INDEX(피벗!$EZ$5:$GE$5,1,MATCH($CO293,INDEX(피벗!$EZ:$GE,MATCH($E293,피벗!$EY:$EY,0),0),0)),"")</f>
        <v>AI기업지능망</v>
      </c>
      <c r="CO293" s="23">
        <f>IFERROR(LARGE(INDEX(피벗!$EZ:$GE,MATCH(성장고객!$E293,피벗!$EY:$EY,0),0),4),"")</f>
        <v>60</v>
      </c>
      <c r="CP293" s="17" t="str">
        <f>IFERROR(INDEX(피벗!$EZ$5:$GE$5,1,MATCH($CQ293,INDEX(피벗!$EZ:$GE,MATCH($E293,피벗!$EY:$EY,0),0),0)),"")</f>
        <v/>
      </c>
      <c r="CQ293" s="23" t="str">
        <f>IFERROR(LARGE(INDEX(피벗!$EZ:$GE,MATCH(성장고객!$E293,피벗!$EY:$EY,0),0),5),"")</f>
        <v/>
      </c>
      <c r="CR293" s="23">
        <f>IFERROR(INDEX(피벗!$GF:$GF,MATCH($E293,피벗!$EY:$EY,0)),"")</f>
        <v>2242543</v>
      </c>
    </row>
    <row r="294" spans="1:96" x14ac:dyDescent="0.45">
      <c r="A294" s="20" t="s">
        <v>982</v>
      </c>
      <c r="B294" s="20" t="s">
        <v>26</v>
      </c>
      <c r="C294" s="20" t="s">
        <v>30</v>
      </c>
      <c r="D294" s="20" t="s">
        <v>1194</v>
      </c>
      <c r="E294" s="20" t="s">
        <v>1190</v>
      </c>
      <c r="F294" s="21" t="s">
        <v>1191</v>
      </c>
      <c r="G294" s="21" t="s">
        <v>1</v>
      </c>
      <c r="H294" s="21" t="s">
        <v>0</v>
      </c>
      <c r="I294" s="22" t="s">
        <v>1192</v>
      </c>
      <c r="J294" s="22" t="s">
        <v>1193</v>
      </c>
      <c r="K294" s="20" t="s">
        <v>0</v>
      </c>
      <c r="L294" s="20" t="s">
        <v>9</v>
      </c>
      <c r="M294" s="20" t="s">
        <v>1311</v>
      </c>
      <c r="N294" s="20" t="s">
        <v>1317</v>
      </c>
      <c r="O294" s="21" t="s">
        <v>2192</v>
      </c>
      <c r="P294" s="21">
        <v>156</v>
      </c>
      <c r="Q294" s="21" t="s">
        <v>9</v>
      </c>
      <c r="R294" s="21" t="s">
        <v>9</v>
      </c>
      <c r="S294" s="21" t="s">
        <v>9</v>
      </c>
      <c r="T294" s="21" t="s">
        <v>9</v>
      </c>
      <c r="U294" s="21" t="s">
        <v>9</v>
      </c>
      <c r="V294" s="21" t="s">
        <v>9</v>
      </c>
      <c r="W294" s="20" t="s">
        <v>9</v>
      </c>
      <c r="X294" s="21" t="s">
        <v>9</v>
      </c>
      <c r="Y294" s="21" t="s">
        <v>9</v>
      </c>
      <c r="Z294" s="21" t="s">
        <v>9</v>
      </c>
      <c r="AA294" s="20">
        <v>0</v>
      </c>
      <c r="AB294" s="20" t="s">
        <v>9</v>
      </c>
      <c r="AC294" s="21" t="s">
        <v>9</v>
      </c>
      <c r="AD294" s="20" t="s">
        <v>9</v>
      </c>
      <c r="AE294" s="16" t="str" cm="1">
        <f t="array" ref="AE294">IF(AF294="","",INDEX(전산회선!$E$4:$E$1141,_xlfn.AGGREGATE(15,6,ROW(전산회선!$E$4:$E$1141)-ROW(전산회선!$E$4)+1/((전산회선!$B$4:$B$1141=$E294)*(전산회선!$F$4:$F$1141=AF294)),1)))</f>
        <v>기업인터넷</v>
      </c>
      <c r="AF294" s="16">
        <f>IFERROR(IF(_xlfn.MAXIFS(전산회선!$F$4:$F$1141,전산회선!$B$4:$B$1141,$E294)=0,"",_xlfn.MAXIFS(전산회선!$F$4:$F$1141,전산회선!$B$4:$B$1141,$E294)),"")</f>
        <v>2</v>
      </c>
      <c r="AG294" s="16" t="str" cm="1">
        <f t="array" ref="AG294">IF(AH294="","",INDEX(전산회선!$E$4:$E$1141,_xlfn.AGGREGATE(15,6,ROW(전산회선!$E$4:$E$1141)-ROW(전산회선!$E$4)+1/((전산회선!$B$4:$B$1141=$E294)*(전산회선!$F$4:$F$1141=AH294)),1)))</f>
        <v>홈일반전화</v>
      </c>
      <c r="AH294" s="16">
        <f>IFERROR(IF(_xlfn.MAXIFS(전산회선!$F$4:$F$1141,전산회선!$B$4:$B$1141,$E294,전산회선!$F$4:$F$1141,"&lt;"&amp;AF294)=0,"",_xlfn.MAXIFS(전산회선!$F$4:$F$1141,전산회선!$B$4:$B$1141,$E294,전산회선!$F$4:$F$1141,"&lt;"&amp;AF294)),"")</f>
        <v>1</v>
      </c>
      <c r="AI294" s="16" t="str" cm="1">
        <f t="array" ref="AI294">IF(AJ294="","",INDEX(전산회선!$E$4:$E$1141,_xlfn.AGGREGATE(15,6,ROW(전산회선!$E$4:$E$1141)-ROW(전산회선!$E$4)+1/((전산회선!$B$4:$B$1141=$E294)*(전산회선!$F$4:$F$1141=AJ294)),1)))</f>
        <v/>
      </c>
      <c r="AJ294" s="16" t="str">
        <f>IFERROR(IF(_xlfn.MAXIFS(전산회선!$F$4:$F$1141,전산회선!$B$4:$B$1141,$E294,전산회선!$F$4:$F$1141,"&lt;"&amp;AH294)=0,"",_xlfn.MAXIFS(전산회선!$F$4:$F$1141,전산회선!$B$4:$B$1141,$E294,전산회선!$F$4:$F$1141,"&lt;"&amp;AH294)),"")</f>
        <v/>
      </c>
      <c r="AK294" s="16" t="str" cm="1">
        <f t="array" ref="AK294">IF(AL294="","",INDEX(전산회선!$E$4:$E$1141,_xlfn.AGGREGATE(15,6,ROW(전산회선!$E$4:$E$1141)-ROW(전산회선!$E$4)+1/((전산회선!$B$4:$B$1141=$E294)*(전산회선!$F$4:$F$1141=AL294)),1)))</f>
        <v/>
      </c>
      <c r="AL294" s="16" t="str">
        <f>IFERROR(IF(_xlfn.MAXIFS(전산회선!$F$4:$F$1141,전산회선!$B$4:$B$1141,$E294,전산회선!$F$4:$F$1141,"&lt;"&amp;AJ294)=0,"",_xlfn.MAXIFS(전산회선!$F$4:$F$1141,전산회선!$B$4:$B$1141,$E294,전산회선!$F$4:$F$1141,"&lt;"&amp;AJ294)),"")</f>
        <v/>
      </c>
      <c r="AM294" s="16" t="str" cm="1">
        <f t="array" ref="AM294">IF(AN294="","",INDEX(전산회선!$E$4:$E$1141,_xlfn.AGGREGATE(15,6,ROW(전산회선!$E$4:$E$1141)-ROW(전산회선!$E$4)+1/((전산회선!$B$4:$B$1141=$E294)*(전산회선!$F$4:$F$1141=AN294)),1)))</f>
        <v/>
      </c>
      <c r="AN294" s="16" t="str">
        <f>IFERROR(IF(_xlfn.MAXIFS(전산회선!$F$4:$F$1141,전산회선!$B$4:$B$1141,$E294,전산회선!$F$4:$F$1141,"&lt;"&amp;AL294)=0,"",_xlfn.MAXIFS(전산회선!$F$4:$F$1141,전산회선!$B$4:$B$1141,$E294,전산회선!$F$4:$F$1141,"&lt;"&amp;AL294)),"")</f>
        <v/>
      </c>
      <c r="AO294" s="23">
        <v>4000</v>
      </c>
      <c r="AP294" s="23">
        <v>4000</v>
      </c>
      <c r="AQ294" s="23">
        <v>4000</v>
      </c>
      <c r="AR294" s="23">
        <v>4000</v>
      </c>
      <c r="AS294" s="23">
        <v>4000</v>
      </c>
      <c r="AT294" s="23">
        <v>4014</v>
      </c>
      <c r="AU294" s="23">
        <v>4000</v>
      </c>
      <c r="AV294" s="23">
        <v>4000</v>
      </c>
      <c r="AW294" s="23">
        <v>4000</v>
      </c>
      <c r="AX294" s="23">
        <v>4000</v>
      </c>
      <c r="AY294" s="23">
        <v>4000</v>
      </c>
      <c r="AZ294" s="23">
        <v>1434014</v>
      </c>
      <c r="BA294" s="23">
        <v>123169</v>
      </c>
      <c r="BB294" s="23">
        <f t="shared" si="28"/>
        <v>1478028</v>
      </c>
      <c r="BC294" s="23">
        <v>0</v>
      </c>
      <c r="BD294" s="23">
        <v>0</v>
      </c>
      <c r="BE294" s="23">
        <v>0</v>
      </c>
      <c r="BF294" s="23">
        <v>0</v>
      </c>
      <c r="BG294" s="23">
        <v>0</v>
      </c>
      <c r="BH294" s="23">
        <v>0</v>
      </c>
      <c r="BI294" s="23">
        <v>0</v>
      </c>
      <c r="BJ294" s="23">
        <v>0</v>
      </c>
      <c r="BK294" s="23">
        <v>0</v>
      </c>
      <c r="BL294" s="23">
        <v>0</v>
      </c>
      <c r="BM294" s="23">
        <v>0</v>
      </c>
      <c r="BN294" s="23">
        <v>1430000</v>
      </c>
      <c r="BO294" s="23">
        <v>119166.66666666667</v>
      </c>
      <c r="BP294" s="23">
        <v>1430000</v>
      </c>
      <c r="BQ294" s="17" t="str">
        <f>IFERROR(INDEX(피벗!$BL$5:$CH$5,1,MATCH($BR294,INDEX(피벗!$BL:$CH,MATCH($E294,피벗!$BJ:$BJ,0),0),0)),"")</f>
        <v>기업인터넷</v>
      </c>
      <c r="BR294" s="23">
        <f>IFERROR(LARGE(INDEX(피벗!$BL:$CH,MATCH(성장고객!$E294,피벗!$BJ:$BJ,0),0),1),"")</f>
        <v>1430000</v>
      </c>
      <c r="BS294" s="27">
        <f t="shared" si="29"/>
        <v>0.96750535172540708</v>
      </c>
      <c r="BT294" s="17" t="str">
        <f>IFERROR(INDEX(피벗!$BL$5:$CH$5,1,MATCH($BU294,INDEX(피벗!$BL:$CH,MATCH($E294,피벗!$BJ:$BJ,0),0),0)),"")</f>
        <v/>
      </c>
      <c r="BU294" s="23" t="str">
        <f>IFERROR(LARGE(INDEX(피벗!$BL:$CH,MATCH(성장고객!$E294,피벗!$BJ:$BJ,0),0),2),"")</f>
        <v/>
      </c>
      <c r="BV294" s="27" t="str">
        <f t="shared" si="30"/>
        <v/>
      </c>
      <c r="BW294" s="17" t="str">
        <f>IFERROR(INDEX(피벗!$BL$5:$CH$5,1,MATCH($BX294,INDEX(피벗!$BL:$CH,MATCH($E294,피벗!$BJ:$BJ,0),0),0)),"")</f>
        <v/>
      </c>
      <c r="BX294" s="23" t="str">
        <f>IFERROR(LARGE(INDEX(피벗!$BL:$CH,MATCH(성장고객!$E294,피벗!$BJ:$BJ,0),0),3),"")</f>
        <v/>
      </c>
      <c r="BY294" s="27" t="str">
        <f t="shared" si="31"/>
        <v/>
      </c>
      <c r="BZ294" s="17" t="str">
        <f>IFERROR(INDEX(피벗!$BL$5:$CH$5,1,MATCH($CA294,INDEX(피벗!$BL:$CH,MATCH($E294,피벗!$BJ:$BJ,0),0),0)),"")</f>
        <v/>
      </c>
      <c r="CA294" s="23" t="str">
        <f>IFERROR(LARGE(INDEX(피벗!$BL:$CH,MATCH(성장고객!$E294,피벗!$BJ:$BJ,0),0),4),"")</f>
        <v/>
      </c>
      <c r="CB294" s="27" t="str">
        <f t="shared" si="32"/>
        <v/>
      </c>
      <c r="CC294" s="17" t="str">
        <f>IFERROR(INDEX(피벗!$BL$5:$CH$5,1,MATCH($CD294,INDEX(피벗!$BL:$CH,MATCH($E294,피벗!$BJ:$BJ,0),0),0)),"")</f>
        <v/>
      </c>
      <c r="CD294" s="23" t="str">
        <f>IFERROR(LARGE(INDEX(피벗!$BL:$CH,MATCH(성장고객!$E294,피벗!$BJ:$BJ,0),0),5),"")</f>
        <v/>
      </c>
      <c r="CE294" s="27" t="str">
        <f t="shared" si="33"/>
        <v/>
      </c>
      <c r="CF294" s="23">
        <f>IFERROR(INDEX(피벗!$CI:$CI,MATCH($E294,피벗!$BJ:$BJ,0)),"")</f>
        <v>1430000</v>
      </c>
      <c r="CG294" s="25">
        <f t="shared" si="34"/>
        <v>0.96750535172540708</v>
      </c>
      <c r="CH294" s="17" t="str">
        <f>IFERROR(INDEX(피벗!$EZ$5:$GE$5,1,MATCH($CI294,INDEX(피벗!$EZ:$GE,MATCH($E294,피벗!$EY:$EY,0),0),0)),"")</f>
        <v>기업인터넷</v>
      </c>
      <c r="CI294" s="23">
        <f>IFERROR(LARGE(INDEX(피벗!$EZ:$GE,MATCH(성장고객!$E294,피벗!$EY:$EY,0),0),1),"")</f>
        <v>1430000</v>
      </c>
      <c r="CJ294" s="17" t="str">
        <f>IFERROR(INDEX(피벗!$EZ$5:$GE$5,1,MATCH($CK294,INDEX(피벗!$EZ:$GE,MATCH($E294,피벗!$EY:$EY,0),0),0)),"")</f>
        <v>홈일반전화</v>
      </c>
      <c r="CK294" s="23">
        <f>IFERROR(LARGE(INDEX(피벗!$EZ:$GE,MATCH(성장고객!$E294,피벗!$EY:$EY,0),0),2),"")</f>
        <v>48028</v>
      </c>
      <c r="CL294" s="17" t="str">
        <f>IFERROR(INDEX(피벗!$EZ$5:$GE$5,1,MATCH($CM294,INDEX(피벗!$EZ:$GE,MATCH($E294,피벗!$EY:$EY,0),0),0)),"")</f>
        <v/>
      </c>
      <c r="CM294" s="23" t="str">
        <f>IFERROR(LARGE(INDEX(피벗!$EZ:$GE,MATCH(성장고객!$E294,피벗!$EY:$EY,0),0),3),"")</f>
        <v/>
      </c>
      <c r="CN294" s="17" t="str">
        <f>IFERROR(INDEX(피벗!$EZ$5:$GE$5,1,MATCH($CO294,INDEX(피벗!$EZ:$GE,MATCH($E294,피벗!$EY:$EY,0),0),0)),"")</f>
        <v/>
      </c>
      <c r="CO294" s="23" t="str">
        <f>IFERROR(LARGE(INDEX(피벗!$EZ:$GE,MATCH(성장고객!$E294,피벗!$EY:$EY,0),0),4),"")</f>
        <v/>
      </c>
      <c r="CP294" s="17" t="str">
        <f>IFERROR(INDEX(피벗!$EZ$5:$GE$5,1,MATCH($CQ294,INDEX(피벗!$EZ:$GE,MATCH($E294,피벗!$EY:$EY,0),0),0)),"")</f>
        <v/>
      </c>
      <c r="CQ294" s="23" t="str">
        <f>IFERROR(LARGE(INDEX(피벗!$EZ:$GE,MATCH(성장고객!$E294,피벗!$EY:$EY,0),0),5),"")</f>
        <v/>
      </c>
      <c r="CR294" s="23">
        <f>IFERROR(INDEX(피벗!$GF:$GF,MATCH($E294,피벗!$EY:$EY,0)),"")</f>
        <v>1478028</v>
      </c>
    </row>
    <row r="295" spans="1:96" x14ac:dyDescent="0.45">
      <c r="A295" s="20" t="s">
        <v>982</v>
      </c>
      <c r="B295" s="20" t="s">
        <v>26</v>
      </c>
      <c r="C295" s="20" t="s">
        <v>104</v>
      </c>
      <c r="D295" s="20" t="s">
        <v>1199</v>
      </c>
      <c r="E295" s="20" t="s">
        <v>868</v>
      </c>
      <c r="F295" s="21" t="s">
        <v>869</v>
      </c>
      <c r="G295" s="21" t="s">
        <v>1</v>
      </c>
      <c r="H295" s="21" t="s">
        <v>0</v>
      </c>
      <c r="I295" s="22" t="s">
        <v>870</v>
      </c>
      <c r="J295" s="22" t="s">
        <v>871</v>
      </c>
      <c r="K295" s="20" t="s">
        <v>0</v>
      </c>
      <c r="L295" s="20" t="s">
        <v>1316</v>
      </c>
      <c r="M295" s="20" t="s">
        <v>1755</v>
      </c>
      <c r="N295" s="20" t="s">
        <v>1336</v>
      </c>
      <c r="O295" s="21" t="s">
        <v>2111</v>
      </c>
      <c r="P295" s="21">
        <v>20</v>
      </c>
      <c r="Q295" s="21" t="s">
        <v>1358</v>
      </c>
      <c r="R295" s="21" t="s">
        <v>1320</v>
      </c>
      <c r="S295" s="21" t="s">
        <v>1321</v>
      </c>
      <c r="T295" s="21" t="s">
        <v>1316</v>
      </c>
      <c r="U295" s="21" t="s">
        <v>2215</v>
      </c>
      <c r="V295" s="21" t="s">
        <v>2216</v>
      </c>
      <c r="W295" s="20" t="s">
        <v>9</v>
      </c>
      <c r="X295" s="21" t="s">
        <v>2217</v>
      </c>
      <c r="Y295" s="21" t="s">
        <v>2218</v>
      </c>
      <c r="Z295" s="21" t="s">
        <v>2219</v>
      </c>
      <c r="AA295" s="20">
        <v>1</v>
      </c>
      <c r="AB295" s="20" t="s">
        <v>1587</v>
      </c>
      <c r="AC295" s="21" t="s">
        <v>2220</v>
      </c>
      <c r="AD295" s="20" t="s">
        <v>1311</v>
      </c>
      <c r="AE295" s="16" t="str" cm="1">
        <f t="array" ref="AE295">IF(AF295="","",INDEX(전산회선!$E$4:$E$1141,_xlfn.AGGREGATE(15,6,ROW(전산회선!$E$4:$E$1141)-ROW(전산회선!$E$4)+1/((전산회선!$B$4:$B$1141=$E295)*(전산회선!$F$4:$F$1141=AF295)),1)))</f>
        <v>기업인터넷전화</v>
      </c>
      <c r="AF295" s="16">
        <f>IFERROR(IF(_xlfn.MAXIFS(전산회선!$F$4:$F$1141,전산회선!$B$4:$B$1141,$E295)=0,"",_xlfn.MAXIFS(전산회선!$F$4:$F$1141,전산회선!$B$4:$B$1141,$E295)),"")</f>
        <v>16</v>
      </c>
      <c r="AG295" s="16" t="str" cm="1">
        <f t="array" ref="AG295">IF(AH295="","",INDEX(전산회선!$E$4:$E$1141,_xlfn.AGGREGATE(15,6,ROW(전산회선!$E$4:$E$1141)-ROW(전산회선!$E$4)+1/((전산회선!$B$4:$B$1141=$E295)*(전산회선!$F$4:$F$1141=AH295)),1)))</f>
        <v>GiGA인터넷</v>
      </c>
      <c r="AH295" s="16">
        <f>IFERROR(IF(_xlfn.MAXIFS(전산회선!$F$4:$F$1141,전산회선!$B$4:$B$1141,$E295,전산회선!$F$4:$F$1141,"&lt;"&amp;AF295)=0,"",_xlfn.MAXIFS(전산회선!$F$4:$F$1141,전산회선!$B$4:$B$1141,$E295,전산회선!$F$4:$F$1141,"&lt;"&amp;AF295)),"")</f>
        <v>2</v>
      </c>
      <c r="AI295" s="16" t="str" cm="1">
        <f t="array" ref="AI295">IF(AJ295="","",INDEX(전산회선!$E$4:$E$1141,_xlfn.AGGREGATE(15,6,ROW(전산회선!$E$4:$E$1141)-ROW(전산회선!$E$4)+1/((전산회선!$B$4:$B$1141=$E295)*(전산회선!$F$4:$F$1141=AJ295)),1)))</f>
        <v>GTV</v>
      </c>
      <c r="AJ295" s="16">
        <f>IFERROR(IF(_xlfn.MAXIFS(전산회선!$F$4:$F$1141,전산회선!$B$4:$B$1141,$E295,전산회선!$F$4:$F$1141,"&lt;"&amp;AH295)=0,"",_xlfn.MAXIFS(전산회선!$F$4:$F$1141,전산회선!$B$4:$B$1141,$E295,전산회선!$F$4:$F$1141,"&lt;"&amp;AH295)),"")</f>
        <v>1</v>
      </c>
      <c r="AK295" s="16" t="str" cm="1">
        <f t="array" ref="AK295">IF(AL295="","",INDEX(전산회선!$E$4:$E$1141,_xlfn.AGGREGATE(15,6,ROW(전산회선!$E$4:$E$1141)-ROW(전산회선!$E$4)+1/((전산회선!$B$4:$B$1141=$E295)*(전산회선!$F$4:$F$1141=AL295)),1)))</f>
        <v/>
      </c>
      <c r="AL295" s="16" t="str">
        <f>IFERROR(IF(_xlfn.MAXIFS(전산회선!$F$4:$F$1141,전산회선!$B$4:$B$1141,$E295,전산회선!$F$4:$F$1141,"&lt;"&amp;AJ295)=0,"",_xlfn.MAXIFS(전산회선!$F$4:$F$1141,전산회선!$B$4:$B$1141,$E295,전산회선!$F$4:$F$1141,"&lt;"&amp;AJ295)),"")</f>
        <v/>
      </c>
      <c r="AM295" s="16" t="str" cm="1">
        <f t="array" ref="AM295">IF(AN295="","",INDEX(전산회선!$E$4:$E$1141,_xlfn.AGGREGATE(15,6,ROW(전산회선!$E$4:$E$1141)-ROW(전산회선!$E$4)+1/((전산회선!$B$4:$B$1141=$E295)*(전산회선!$F$4:$F$1141=AN295)),1)))</f>
        <v/>
      </c>
      <c r="AN295" s="16" t="str">
        <f>IFERROR(IF(_xlfn.MAXIFS(전산회선!$F$4:$F$1141,전산회선!$B$4:$B$1141,$E295,전산회선!$F$4:$F$1141,"&lt;"&amp;AL295)=0,"",_xlfn.MAXIFS(전산회선!$F$4:$F$1141,전산회선!$B$4:$B$1141,$E295,전산회선!$F$4:$F$1141,"&lt;"&amp;AL295)),"")</f>
        <v/>
      </c>
      <c r="AO295" s="23">
        <v>154049</v>
      </c>
      <c r="AP295" s="23">
        <v>154662</v>
      </c>
      <c r="AQ295" s="23">
        <v>153753</v>
      </c>
      <c r="AR295" s="23">
        <v>153645</v>
      </c>
      <c r="AS295" s="23">
        <v>151547</v>
      </c>
      <c r="AT295" s="23">
        <v>151518</v>
      </c>
      <c r="AU295" s="23">
        <v>149327</v>
      </c>
      <c r="AV295" s="23">
        <v>151788</v>
      </c>
      <c r="AW295" s="23">
        <v>152438</v>
      </c>
      <c r="AX295" s="23">
        <v>152760</v>
      </c>
      <c r="AY295" s="23">
        <v>155384</v>
      </c>
      <c r="AZ295" s="23">
        <v>152071</v>
      </c>
      <c r="BA295" s="23">
        <v>152745.16666666666</v>
      </c>
      <c r="BB295" s="23">
        <f t="shared" si="28"/>
        <v>1832942</v>
      </c>
      <c r="BC295" s="23">
        <v>0</v>
      </c>
      <c r="BD295" s="23">
        <v>0</v>
      </c>
      <c r="BE295" s="23">
        <v>0</v>
      </c>
      <c r="BF295" s="23">
        <v>0</v>
      </c>
      <c r="BG295" s="23">
        <v>0</v>
      </c>
      <c r="BH295" s="23">
        <v>0</v>
      </c>
      <c r="BI295" s="23">
        <v>0</v>
      </c>
      <c r="BJ295" s="23">
        <v>0</v>
      </c>
      <c r="BK295" s="23">
        <v>0</v>
      </c>
      <c r="BL295" s="23">
        <v>0</v>
      </c>
      <c r="BM295" s="23">
        <v>0</v>
      </c>
      <c r="BN295" s="23">
        <v>0</v>
      </c>
      <c r="BO295" s="23">
        <v>0</v>
      </c>
      <c r="BP295" s="23">
        <v>0</v>
      </c>
      <c r="BQ295" s="17" t="str">
        <f>IFERROR(INDEX(피벗!$BL$5:$CH$5,1,MATCH($BR295,INDEX(피벗!$BL:$CH,MATCH($E295,피벗!$BJ:$BJ,0),0),0)),"")</f>
        <v/>
      </c>
      <c r="BR295" s="23" t="str">
        <f>IFERROR(LARGE(INDEX(피벗!$BL:$CH,MATCH(성장고객!$E295,피벗!$BJ:$BJ,0),0),1),"")</f>
        <v/>
      </c>
      <c r="BS295" s="27" t="str">
        <f t="shared" si="29"/>
        <v/>
      </c>
      <c r="BT295" s="17" t="str">
        <f>IFERROR(INDEX(피벗!$BL$5:$CH$5,1,MATCH($BU295,INDEX(피벗!$BL:$CH,MATCH($E295,피벗!$BJ:$BJ,0),0),0)),"")</f>
        <v/>
      </c>
      <c r="BU295" s="23" t="str">
        <f>IFERROR(LARGE(INDEX(피벗!$BL:$CH,MATCH(성장고객!$E295,피벗!$BJ:$BJ,0),0),2),"")</f>
        <v/>
      </c>
      <c r="BV295" s="27" t="str">
        <f t="shared" si="30"/>
        <v/>
      </c>
      <c r="BW295" s="17" t="str">
        <f>IFERROR(INDEX(피벗!$BL$5:$CH$5,1,MATCH($BX295,INDEX(피벗!$BL:$CH,MATCH($E295,피벗!$BJ:$BJ,0),0),0)),"")</f>
        <v/>
      </c>
      <c r="BX295" s="23" t="str">
        <f>IFERROR(LARGE(INDEX(피벗!$BL:$CH,MATCH(성장고객!$E295,피벗!$BJ:$BJ,0),0),3),"")</f>
        <v/>
      </c>
      <c r="BY295" s="27" t="str">
        <f t="shared" si="31"/>
        <v/>
      </c>
      <c r="BZ295" s="17" t="str">
        <f>IFERROR(INDEX(피벗!$BL$5:$CH$5,1,MATCH($CA295,INDEX(피벗!$BL:$CH,MATCH($E295,피벗!$BJ:$BJ,0),0),0)),"")</f>
        <v/>
      </c>
      <c r="CA295" s="23" t="str">
        <f>IFERROR(LARGE(INDEX(피벗!$BL:$CH,MATCH(성장고객!$E295,피벗!$BJ:$BJ,0),0),4),"")</f>
        <v/>
      </c>
      <c r="CB295" s="27" t="str">
        <f t="shared" si="32"/>
        <v/>
      </c>
      <c r="CC295" s="17" t="str">
        <f>IFERROR(INDEX(피벗!$BL$5:$CH$5,1,MATCH($CD295,INDEX(피벗!$BL:$CH,MATCH($E295,피벗!$BJ:$BJ,0),0),0)),"")</f>
        <v/>
      </c>
      <c r="CD295" s="23" t="str">
        <f>IFERROR(LARGE(INDEX(피벗!$BL:$CH,MATCH(성장고객!$E295,피벗!$BJ:$BJ,0),0),5),"")</f>
        <v/>
      </c>
      <c r="CE295" s="27" t="str">
        <f t="shared" si="33"/>
        <v/>
      </c>
      <c r="CF295" s="23" t="str">
        <f>IFERROR(INDEX(피벗!$CI:$CI,MATCH($E295,피벗!$BJ:$BJ,0)),"")</f>
        <v/>
      </c>
      <c r="CG295" s="25" t="str">
        <f t="shared" si="34"/>
        <v/>
      </c>
      <c r="CH295" s="17" t="str">
        <f>IFERROR(INDEX(피벗!$EZ$5:$GE$5,1,MATCH($CI295,INDEX(피벗!$EZ:$GE,MATCH($E295,피벗!$EY:$EY,0),0),0)),"")</f>
        <v>GiGA인터넷</v>
      </c>
      <c r="CI295" s="23">
        <f>IFERROR(LARGE(INDEX(피벗!$EZ:$GE,MATCH(성장고객!$E295,피벗!$EY:$EY,0),0),1),"")</f>
        <v>918000</v>
      </c>
      <c r="CJ295" s="17" t="str">
        <f>IFERROR(INDEX(피벗!$EZ$5:$GE$5,1,MATCH($CK295,INDEX(피벗!$EZ:$GE,MATCH($E295,피벗!$EY:$EY,0),0),0)),"")</f>
        <v>기업인터넷전화</v>
      </c>
      <c r="CK295" s="23">
        <f>IFERROR(LARGE(INDEX(피벗!$EZ:$GE,MATCH(성장고객!$E295,피벗!$EY:$EY,0),0),2),"")</f>
        <v>607289</v>
      </c>
      <c r="CL295" s="17" t="str">
        <f>IFERROR(INDEX(피벗!$EZ$5:$GE$5,1,MATCH($CM295,INDEX(피벗!$EZ:$GE,MATCH($E295,피벗!$EY:$EY,0),0),0)),"")</f>
        <v>GTV</v>
      </c>
      <c r="CM295" s="23">
        <f>IFERROR(LARGE(INDEX(피벗!$EZ:$GE,MATCH(성장고객!$E295,피벗!$EY:$EY,0),0),3),"")</f>
        <v>234720</v>
      </c>
      <c r="CN295" s="17" t="str">
        <f>IFERROR(INDEX(피벗!$EZ$5:$GE$5,1,MATCH($CO295,INDEX(피벗!$EZ:$GE,MATCH($E295,피벗!$EY:$EY,0),0),0)),"")</f>
        <v>홈일반전화</v>
      </c>
      <c r="CO295" s="23">
        <f>IFERROR(LARGE(INDEX(피벗!$EZ:$GE,MATCH(성장고객!$E295,피벗!$EY:$EY,0),0),4),"")</f>
        <v>34533</v>
      </c>
      <c r="CP295" s="17" t="str">
        <f>IFERROR(INDEX(피벗!$EZ$5:$GE$5,1,MATCH($CQ295,INDEX(피벗!$EZ:$GE,MATCH($E295,피벗!$EY:$EY,0),0),0)),"")</f>
        <v>홈지능망</v>
      </c>
      <c r="CQ295" s="23">
        <f>IFERROR(LARGE(INDEX(피벗!$EZ:$GE,MATCH(성장고객!$E295,피벗!$EY:$EY,0),0),5),"")</f>
        <v>26400</v>
      </c>
      <c r="CR295" s="23">
        <f>IFERROR(INDEX(피벗!$GF:$GF,MATCH($E295,피벗!$EY:$EY,0)),"")</f>
        <v>1832942</v>
      </c>
    </row>
    <row r="296" spans="1:96" x14ac:dyDescent="0.45">
      <c r="A296" s="20" t="s">
        <v>982</v>
      </c>
      <c r="B296" s="20" t="s">
        <v>29</v>
      </c>
      <c r="C296" s="20" t="s">
        <v>30</v>
      </c>
      <c r="D296" s="20" t="s">
        <v>993</v>
      </c>
      <c r="E296" s="20" t="s">
        <v>1004</v>
      </c>
      <c r="F296" s="21" t="s">
        <v>1005</v>
      </c>
      <c r="G296" s="21" t="s">
        <v>1</v>
      </c>
      <c r="H296" s="21" t="s">
        <v>0</v>
      </c>
      <c r="I296" s="22" t="s">
        <v>43</v>
      </c>
      <c r="J296" s="22" t="s">
        <v>44</v>
      </c>
      <c r="K296" s="20" t="s">
        <v>0</v>
      </c>
      <c r="L296" s="20" t="s">
        <v>1316</v>
      </c>
      <c r="M296" s="20" t="s">
        <v>9</v>
      </c>
      <c r="N296" s="20" t="s">
        <v>9</v>
      </c>
      <c r="O296" s="21" t="s">
        <v>9</v>
      </c>
      <c r="P296" s="21">
        <v>0</v>
      </c>
      <c r="Q296" s="21" t="s">
        <v>1358</v>
      </c>
      <c r="R296" s="21" t="s">
        <v>1320</v>
      </c>
      <c r="S296" s="21" t="s">
        <v>1321</v>
      </c>
      <c r="T296" s="21" t="s">
        <v>1316</v>
      </c>
      <c r="U296" s="21" t="s">
        <v>1365</v>
      </c>
      <c r="V296" s="21" t="s">
        <v>3073</v>
      </c>
      <c r="W296" s="20" t="s">
        <v>3074</v>
      </c>
      <c r="X296" s="21" t="s">
        <v>3075</v>
      </c>
      <c r="Y296" s="21" t="s">
        <v>3076</v>
      </c>
      <c r="Z296" s="21" t="s">
        <v>3077</v>
      </c>
      <c r="AA296" s="20">
        <v>14</v>
      </c>
      <c r="AB296" s="20" t="s">
        <v>1328</v>
      </c>
      <c r="AC296" s="21" t="s">
        <v>3078</v>
      </c>
      <c r="AD296" s="20" t="s">
        <v>1311</v>
      </c>
      <c r="AE296" s="16" t="str" cm="1">
        <f t="array" ref="AE296">IF(AF296="","",INDEX(전산회선!$E$4:$E$1141,_xlfn.AGGREGATE(15,6,ROW(전산회선!$E$4:$E$1141)-ROW(전산회선!$E$4)+1/((전산회선!$B$4:$B$1141=$E296)*(전산회선!$F$4:$F$1141=AF296)),1)))</f>
        <v/>
      </c>
      <c r="AF296" s="16" t="str">
        <f>IFERROR(IF(_xlfn.MAXIFS(전산회선!$F$4:$F$1141,전산회선!$B$4:$B$1141,$E296)=0,"",_xlfn.MAXIFS(전산회선!$F$4:$F$1141,전산회선!$B$4:$B$1141,$E296)),"")</f>
        <v/>
      </c>
      <c r="AG296" s="16" t="str" cm="1">
        <f t="array" ref="AG296">IF(AH296="","",INDEX(전산회선!$E$4:$E$1141,_xlfn.AGGREGATE(15,6,ROW(전산회선!$E$4:$E$1141)-ROW(전산회선!$E$4)+1/((전산회선!$B$4:$B$1141=$E296)*(전산회선!$F$4:$F$1141=AH296)),1)))</f>
        <v/>
      </c>
      <c r="AH296" s="16" t="str">
        <f>IFERROR(IF(_xlfn.MAXIFS(전산회선!$F$4:$F$1141,전산회선!$B$4:$B$1141,$E296,전산회선!$F$4:$F$1141,"&lt;"&amp;AF296)=0,"",_xlfn.MAXIFS(전산회선!$F$4:$F$1141,전산회선!$B$4:$B$1141,$E296,전산회선!$F$4:$F$1141,"&lt;"&amp;AF296)),"")</f>
        <v/>
      </c>
      <c r="AI296" s="16" t="str" cm="1">
        <f t="array" ref="AI296">IF(AJ296="","",INDEX(전산회선!$E$4:$E$1141,_xlfn.AGGREGATE(15,6,ROW(전산회선!$E$4:$E$1141)-ROW(전산회선!$E$4)+1/((전산회선!$B$4:$B$1141=$E296)*(전산회선!$F$4:$F$1141=AJ296)),1)))</f>
        <v/>
      </c>
      <c r="AJ296" s="16" t="str">
        <f>IFERROR(IF(_xlfn.MAXIFS(전산회선!$F$4:$F$1141,전산회선!$B$4:$B$1141,$E296,전산회선!$F$4:$F$1141,"&lt;"&amp;AH296)=0,"",_xlfn.MAXIFS(전산회선!$F$4:$F$1141,전산회선!$B$4:$B$1141,$E296,전산회선!$F$4:$F$1141,"&lt;"&amp;AH296)),"")</f>
        <v/>
      </c>
      <c r="AK296" s="16" t="str" cm="1">
        <f t="array" ref="AK296">IF(AL296="","",INDEX(전산회선!$E$4:$E$1141,_xlfn.AGGREGATE(15,6,ROW(전산회선!$E$4:$E$1141)-ROW(전산회선!$E$4)+1/((전산회선!$B$4:$B$1141=$E296)*(전산회선!$F$4:$F$1141=AL296)),1)))</f>
        <v/>
      </c>
      <c r="AL296" s="16" t="str">
        <f>IFERROR(IF(_xlfn.MAXIFS(전산회선!$F$4:$F$1141,전산회선!$B$4:$B$1141,$E296,전산회선!$F$4:$F$1141,"&lt;"&amp;AJ296)=0,"",_xlfn.MAXIFS(전산회선!$F$4:$F$1141,전산회선!$B$4:$B$1141,$E296,전산회선!$F$4:$F$1141,"&lt;"&amp;AJ296)),"")</f>
        <v/>
      </c>
      <c r="AM296" s="16" t="str" cm="1">
        <f t="array" ref="AM296">IF(AN296="","",INDEX(전산회선!$E$4:$E$1141,_xlfn.AGGREGATE(15,6,ROW(전산회선!$E$4:$E$1141)-ROW(전산회선!$E$4)+1/((전산회선!$B$4:$B$1141=$E296)*(전산회선!$F$4:$F$1141=AN296)),1)))</f>
        <v/>
      </c>
      <c r="AN296" s="16" t="str">
        <f>IFERROR(IF(_xlfn.MAXIFS(전산회선!$F$4:$F$1141,전산회선!$B$4:$B$1141,$E296,전산회선!$F$4:$F$1141,"&lt;"&amp;AL296)=0,"",_xlfn.MAXIFS(전산회선!$F$4:$F$1141,전산회선!$B$4:$B$1141,$E296,전산회선!$F$4:$F$1141,"&lt;"&amp;AL296)),"")</f>
        <v/>
      </c>
      <c r="AO296" s="23">
        <v>0</v>
      </c>
      <c r="AP296" s="23">
        <v>0</v>
      </c>
      <c r="AQ296" s="23">
        <v>0</v>
      </c>
      <c r="AR296" s="23">
        <v>0</v>
      </c>
      <c r="AS296" s="23">
        <v>0</v>
      </c>
      <c r="AT296" s="23">
        <v>0</v>
      </c>
      <c r="AU296" s="23">
        <v>0</v>
      </c>
      <c r="AV296" s="23">
        <v>0</v>
      </c>
      <c r="AW296" s="23">
        <v>0</v>
      </c>
      <c r="AX296" s="23">
        <v>0</v>
      </c>
      <c r="AY296" s="23">
        <v>0</v>
      </c>
      <c r="AZ296" s="23">
        <v>0</v>
      </c>
      <c r="BA296" s="23">
        <v>0</v>
      </c>
      <c r="BB296" s="23">
        <f t="shared" si="28"/>
        <v>0</v>
      </c>
      <c r="BC296" s="23">
        <v>0</v>
      </c>
      <c r="BD296" s="23">
        <v>0</v>
      </c>
      <c r="BE296" s="23">
        <v>0</v>
      </c>
      <c r="BF296" s="23">
        <v>0</v>
      </c>
      <c r="BG296" s="23">
        <v>0</v>
      </c>
      <c r="BH296" s="23">
        <v>0</v>
      </c>
      <c r="BI296" s="23">
        <v>0</v>
      </c>
      <c r="BJ296" s="23">
        <v>0</v>
      </c>
      <c r="BK296" s="23">
        <v>0</v>
      </c>
      <c r="BL296" s="23">
        <v>0</v>
      </c>
      <c r="BM296" s="23">
        <v>0</v>
      </c>
      <c r="BN296" s="23">
        <v>0</v>
      </c>
      <c r="BO296" s="23">
        <v>0</v>
      </c>
      <c r="BP296" s="23">
        <v>0</v>
      </c>
      <c r="BQ296" s="17" t="str">
        <f>IFERROR(INDEX(피벗!$BL$5:$CH$5,1,MATCH($BR296,INDEX(피벗!$BL:$CH,MATCH($E296,피벗!$BJ:$BJ,0),0),0)),"")</f>
        <v/>
      </c>
      <c r="BR296" s="23" t="str">
        <f>IFERROR(LARGE(INDEX(피벗!$BL:$CH,MATCH(성장고객!$E296,피벗!$BJ:$BJ,0),0),1),"")</f>
        <v/>
      </c>
      <c r="BS296" s="27" t="str">
        <f t="shared" si="29"/>
        <v/>
      </c>
      <c r="BT296" s="17" t="str">
        <f>IFERROR(INDEX(피벗!$BL$5:$CH$5,1,MATCH($BU296,INDEX(피벗!$BL:$CH,MATCH($E296,피벗!$BJ:$BJ,0),0),0)),"")</f>
        <v/>
      </c>
      <c r="BU296" s="23" t="str">
        <f>IFERROR(LARGE(INDEX(피벗!$BL:$CH,MATCH(성장고객!$E296,피벗!$BJ:$BJ,0),0),2),"")</f>
        <v/>
      </c>
      <c r="BV296" s="27" t="str">
        <f t="shared" si="30"/>
        <v/>
      </c>
      <c r="BW296" s="17" t="str">
        <f>IFERROR(INDEX(피벗!$BL$5:$CH$5,1,MATCH($BX296,INDEX(피벗!$BL:$CH,MATCH($E296,피벗!$BJ:$BJ,0),0),0)),"")</f>
        <v/>
      </c>
      <c r="BX296" s="23" t="str">
        <f>IFERROR(LARGE(INDEX(피벗!$BL:$CH,MATCH(성장고객!$E296,피벗!$BJ:$BJ,0),0),3),"")</f>
        <v/>
      </c>
      <c r="BY296" s="27" t="str">
        <f t="shared" si="31"/>
        <v/>
      </c>
      <c r="BZ296" s="17" t="str">
        <f>IFERROR(INDEX(피벗!$BL$5:$CH$5,1,MATCH($CA296,INDEX(피벗!$BL:$CH,MATCH($E296,피벗!$BJ:$BJ,0),0),0)),"")</f>
        <v/>
      </c>
      <c r="CA296" s="23" t="str">
        <f>IFERROR(LARGE(INDEX(피벗!$BL:$CH,MATCH(성장고객!$E296,피벗!$BJ:$BJ,0),0),4),"")</f>
        <v/>
      </c>
      <c r="CB296" s="27" t="str">
        <f t="shared" si="32"/>
        <v/>
      </c>
      <c r="CC296" s="17" t="str">
        <f>IFERROR(INDEX(피벗!$BL$5:$CH$5,1,MATCH($CD296,INDEX(피벗!$BL:$CH,MATCH($E296,피벗!$BJ:$BJ,0),0),0)),"")</f>
        <v/>
      </c>
      <c r="CD296" s="23" t="str">
        <f>IFERROR(LARGE(INDEX(피벗!$BL:$CH,MATCH(성장고객!$E296,피벗!$BJ:$BJ,0),0),5),"")</f>
        <v/>
      </c>
      <c r="CE296" s="27" t="str">
        <f t="shared" si="33"/>
        <v/>
      </c>
      <c r="CF296" s="23" t="str">
        <f>IFERROR(INDEX(피벗!$CI:$CI,MATCH($E296,피벗!$BJ:$BJ,0)),"")</f>
        <v/>
      </c>
      <c r="CG296" s="25" t="str">
        <f t="shared" si="34"/>
        <v/>
      </c>
      <c r="CH296" s="17" t="str">
        <f>IFERROR(INDEX(피벗!$EZ$5:$GE$5,1,MATCH($CI296,INDEX(피벗!$EZ:$GE,MATCH($E296,피벗!$EY:$EY,0),0),0)),"")</f>
        <v/>
      </c>
      <c r="CI296" s="23" t="str">
        <f>IFERROR(LARGE(INDEX(피벗!$EZ:$GE,MATCH(성장고객!$E296,피벗!$EY:$EY,0),0),1),"")</f>
        <v/>
      </c>
      <c r="CJ296" s="17" t="str">
        <f>IFERROR(INDEX(피벗!$EZ$5:$GE$5,1,MATCH($CK296,INDEX(피벗!$EZ:$GE,MATCH($E296,피벗!$EY:$EY,0),0),0)),"")</f>
        <v/>
      </c>
      <c r="CK296" s="23" t="str">
        <f>IFERROR(LARGE(INDEX(피벗!$EZ:$GE,MATCH(성장고객!$E296,피벗!$EY:$EY,0),0),2),"")</f>
        <v/>
      </c>
      <c r="CL296" s="17" t="str">
        <f>IFERROR(INDEX(피벗!$EZ$5:$GE$5,1,MATCH($CM296,INDEX(피벗!$EZ:$GE,MATCH($E296,피벗!$EY:$EY,0),0),0)),"")</f>
        <v/>
      </c>
      <c r="CM296" s="23" t="str">
        <f>IFERROR(LARGE(INDEX(피벗!$EZ:$GE,MATCH(성장고객!$E296,피벗!$EY:$EY,0),0),3),"")</f>
        <v/>
      </c>
      <c r="CN296" s="17" t="str">
        <f>IFERROR(INDEX(피벗!$EZ$5:$GE$5,1,MATCH($CO296,INDEX(피벗!$EZ:$GE,MATCH($E296,피벗!$EY:$EY,0),0),0)),"")</f>
        <v/>
      </c>
      <c r="CO296" s="23" t="str">
        <f>IFERROR(LARGE(INDEX(피벗!$EZ:$GE,MATCH(성장고객!$E296,피벗!$EY:$EY,0),0),4),"")</f>
        <v/>
      </c>
      <c r="CP296" s="17" t="str">
        <f>IFERROR(INDEX(피벗!$EZ$5:$GE$5,1,MATCH($CQ296,INDEX(피벗!$EZ:$GE,MATCH($E296,피벗!$EY:$EY,0),0),0)),"")</f>
        <v/>
      </c>
      <c r="CQ296" s="23" t="str">
        <f>IFERROR(LARGE(INDEX(피벗!$EZ:$GE,MATCH(성장고객!$E296,피벗!$EY:$EY,0),0),5),"")</f>
        <v/>
      </c>
      <c r="CR296" s="23" t="str">
        <f>IFERROR(INDEX(피벗!$GF:$GF,MATCH($E296,피벗!$EY:$EY,0)),"")</f>
        <v/>
      </c>
    </row>
    <row r="297" spans="1:96" x14ac:dyDescent="0.45">
      <c r="A297" s="20" t="s">
        <v>982</v>
      </c>
      <c r="B297" s="20" t="s">
        <v>26</v>
      </c>
      <c r="C297" s="20" t="s">
        <v>30</v>
      </c>
      <c r="D297" s="20" t="s">
        <v>1254</v>
      </c>
      <c r="E297" s="20" t="s">
        <v>1261</v>
      </c>
      <c r="F297" s="21" t="s">
        <v>1262</v>
      </c>
      <c r="G297" s="21" t="s">
        <v>1</v>
      </c>
      <c r="H297" s="21" t="s">
        <v>0</v>
      </c>
      <c r="I297" s="22" t="s">
        <v>944</v>
      </c>
      <c r="J297" s="22" t="s">
        <v>945</v>
      </c>
      <c r="K297" s="20" t="s">
        <v>9</v>
      </c>
      <c r="L297" s="20" t="s">
        <v>9</v>
      </c>
      <c r="M297" s="20" t="s">
        <v>9</v>
      </c>
      <c r="N297" s="20" t="s">
        <v>9</v>
      </c>
      <c r="O297" s="21" t="s">
        <v>9</v>
      </c>
      <c r="P297" s="21" t="s">
        <v>9</v>
      </c>
      <c r="Q297" s="21" t="s">
        <v>9</v>
      </c>
      <c r="R297" s="21" t="s">
        <v>9</v>
      </c>
      <c r="S297" s="21" t="s">
        <v>9</v>
      </c>
      <c r="T297" s="21" t="s">
        <v>9</v>
      </c>
      <c r="U297" s="21" t="s">
        <v>9</v>
      </c>
      <c r="V297" s="21" t="s">
        <v>9</v>
      </c>
      <c r="W297" s="20" t="s">
        <v>9</v>
      </c>
      <c r="X297" s="21" t="s">
        <v>9</v>
      </c>
      <c r="Y297" s="21" t="s">
        <v>9</v>
      </c>
      <c r="Z297" s="21" t="s">
        <v>9</v>
      </c>
      <c r="AA297" s="20" t="s">
        <v>9</v>
      </c>
      <c r="AB297" s="20" t="s">
        <v>9</v>
      </c>
      <c r="AC297" s="21" t="s">
        <v>9</v>
      </c>
      <c r="AD297" s="20" t="s">
        <v>9</v>
      </c>
      <c r="AE297" s="16" t="str" cm="1">
        <f t="array" ref="AE297">IF(AF297="","",INDEX(전산회선!$E$4:$E$1141,_xlfn.AGGREGATE(15,6,ROW(전산회선!$E$4:$E$1141)-ROW(전산회선!$E$4)+1/((전산회선!$B$4:$B$1141=$E297)*(전산회선!$F$4:$F$1141=AF297)),1)))</f>
        <v>5G</v>
      </c>
      <c r="AF297" s="16">
        <f>IFERROR(IF(_xlfn.MAXIFS(전산회선!$F$4:$F$1141,전산회선!$B$4:$B$1141,$E297)=0,"",_xlfn.MAXIFS(전산회선!$F$4:$F$1141,전산회선!$B$4:$B$1141,$E297)),"")</f>
        <v>9</v>
      </c>
      <c r="AG297" s="16" t="str" cm="1">
        <f t="array" ref="AG297">IF(AH297="","",INDEX(전산회선!$E$4:$E$1141,_xlfn.AGGREGATE(15,6,ROW(전산회선!$E$4:$E$1141)-ROW(전산회선!$E$4)+1/((전산회선!$B$4:$B$1141=$E297)*(전산회선!$F$4:$F$1141=AH297)),1)))</f>
        <v>LTE</v>
      </c>
      <c r="AH297" s="16">
        <f>IFERROR(IF(_xlfn.MAXIFS(전산회선!$F$4:$F$1141,전산회선!$B$4:$B$1141,$E297,전산회선!$F$4:$F$1141,"&lt;"&amp;AF297)=0,"",_xlfn.MAXIFS(전산회선!$F$4:$F$1141,전산회선!$B$4:$B$1141,$E297,전산회선!$F$4:$F$1141,"&lt;"&amp;AF297)),"")</f>
        <v>5</v>
      </c>
      <c r="AI297" s="16" t="str" cm="1">
        <f t="array" ref="AI297">IF(AJ297="","",INDEX(전산회선!$E$4:$E$1141,_xlfn.AGGREGATE(15,6,ROW(전산회선!$E$4:$E$1141)-ROW(전산회선!$E$4)+1/((전산회선!$B$4:$B$1141=$E297)*(전산회선!$F$4:$F$1141=AJ297)),1)))</f>
        <v/>
      </c>
      <c r="AJ297" s="16" t="str">
        <f>IFERROR(IF(_xlfn.MAXIFS(전산회선!$F$4:$F$1141,전산회선!$B$4:$B$1141,$E297,전산회선!$F$4:$F$1141,"&lt;"&amp;AH297)=0,"",_xlfn.MAXIFS(전산회선!$F$4:$F$1141,전산회선!$B$4:$B$1141,$E297,전산회선!$F$4:$F$1141,"&lt;"&amp;AH297)),"")</f>
        <v/>
      </c>
      <c r="AK297" s="16" t="str" cm="1">
        <f t="array" ref="AK297">IF(AL297="","",INDEX(전산회선!$E$4:$E$1141,_xlfn.AGGREGATE(15,6,ROW(전산회선!$E$4:$E$1141)-ROW(전산회선!$E$4)+1/((전산회선!$B$4:$B$1141=$E297)*(전산회선!$F$4:$F$1141=AL297)),1)))</f>
        <v/>
      </c>
      <c r="AL297" s="16" t="str">
        <f>IFERROR(IF(_xlfn.MAXIFS(전산회선!$F$4:$F$1141,전산회선!$B$4:$B$1141,$E297,전산회선!$F$4:$F$1141,"&lt;"&amp;AJ297)=0,"",_xlfn.MAXIFS(전산회선!$F$4:$F$1141,전산회선!$B$4:$B$1141,$E297,전산회선!$F$4:$F$1141,"&lt;"&amp;AJ297)),"")</f>
        <v/>
      </c>
      <c r="AM297" s="16" t="str" cm="1">
        <f t="array" ref="AM297">IF(AN297="","",INDEX(전산회선!$E$4:$E$1141,_xlfn.AGGREGATE(15,6,ROW(전산회선!$E$4:$E$1141)-ROW(전산회선!$E$4)+1/((전산회선!$B$4:$B$1141=$E297)*(전산회선!$F$4:$F$1141=AN297)),1)))</f>
        <v/>
      </c>
      <c r="AN297" s="16" t="str">
        <f>IFERROR(IF(_xlfn.MAXIFS(전산회선!$F$4:$F$1141,전산회선!$B$4:$B$1141,$E297,전산회선!$F$4:$F$1141,"&lt;"&amp;AL297)=0,"",_xlfn.MAXIFS(전산회선!$F$4:$F$1141,전산회선!$B$4:$B$1141,$E297,전산회선!$F$4:$F$1141,"&lt;"&amp;AL297)),"")</f>
        <v/>
      </c>
      <c r="AO297" s="23">
        <v>1190782.6880000001</v>
      </c>
      <c r="AP297" s="23">
        <v>1198202.4439999999</v>
      </c>
      <c r="AQ297" s="23">
        <v>1198013.8629999999</v>
      </c>
      <c r="AR297" s="23">
        <v>1199944.007</v>
      </c>
      <c r="AS297" s="23">
        <v>1200123.932</v>
      </c>
      <c r="AT297" s="23">
        <v>1200241.0049999999</v>
      </c>
      <c r="AU297" s="23">
        <v>1186628.1429999999</v>
      </c>
      <c r="AV297" s="23">
        <v>736302.52499999991</v>
      </c>
      <c r="AW297" s="23">
        <v>596608.92700000003</v>
      </c>
      <c r="AX297" s="23">
        <v>540245.01300000004</v>
      </c>
      <c r="AY297" s="23">
        <v>496455.33500000002</v>
      </c>
      <c r="AZ297" s="23">
        <v>495237.15600000002</v>
      </c>
      <c r="BA297" s="23">
        <v>936565.41983333335</v>
      </c>
      <c r="BB297" s="23">
        <f t="shared" si="28"/>
        <v>11238785.038000001</v>
      </c>
      <c r="BC297" s="23">
        <v>0</v>
      </c>
      <c r="BD297" s="23">
        <v>0</v>
      </c>
      <c r="BE297" s="23">
        <v>0</v>
      </c>
      <c r="BF297" s="23">
        <v>0</v>
      </c>
      <c r="BG297" s="23">
        <v>0</v>
      </c>
      <c r="BH297" s="23">
        <v>0</v>
      </c>
      <c r="BI297" s="23">
        <v>0</v>
      </c>
      <c r="BJ297" s="23">
        <v>0</v>
      </c>
      <c r="BK297" s="23">
        <v>0</v>
      </c>
      <c r="BL297" s="23">
        <v>0</v>
      </c>
      <c r="BM297" s="23">
        <v>0</v>
      </c>
      <c r="BN297" s="23">
        <v>0</v>
      </c>
      <c r="BO297" s="23">
        <v>0</v>
      </c>
      <c r="BP297" s="23">
        <v>0</v>
      </c>
      <c r="BQ297" s="17" t="str">
        <f>IFERROR(INDEX(피벗!$BL$5:$CH$5,1,MATCH($BR297,INDEX(피벗!$BL:$CH,MATCH($E297,피벗!$BJ:$BJ,0),0),0)),"")</f>
        <v/>
      </c>
      <c r="BR297" s="23" t="str">
        <f>IFERROR(LARGE(INDEX(피벗!$BL:$CH,MATCH(성장고객!$E297,피벗!$BJ:$BJ,0),0),1),"")</f>
        <v/>
      </c>
      <c r="BS297" s="27" t="str">
        <f t="shared" si="29"/>
        <v/>
      </c>
      <c r="BT297" s="17" t="str">
        <f>IFERROR(INDEX(피벗!$BL$5:$CH$5,1,MATCH($BU297,INDEX(피벗!$BL:$CH,MATCH($E297,피벗!$BJ:$BJ,0),0),0)),"")</f>
        <v/>
      </c>
      <c r="BU297" s="23" t="str">
        <f>IFERROR(LARGE(INDEX(피벗!$BL:$CH,MATCH(성장고객!$E297,피벗!$BJ:$BJ,0),0),2),"")</f>
        <v/>
      </c>
      <c r="BV297" s="27" t="str">
        <f t="shared" si="30"/>
        <v/>
      </c>
      <c r="BW297" s="17" t="str">
        <f>IFERROR(INDEX(피벗!$BL$5:$CH$5,1,MATCH($BX297,INDEX(피벗!$BL:$CH,MATCH($E297,피벗!$BJ:$BJ,0),0),0)),"")</f>
        <v/>
      </c>
      <c r="BX297" s="23" t="str">
        <f>IFERROR(LARGE(INDEX(피벗!$BL:$CH,MATCH(성장고객!$E297,피벗!$BJ:$BJ,0),0),3),"")</f>
        <v/>
      </c>
      <c r="BY297" s="27" t="str">
        <f t="shared" si="31"/>
        <v/>
      </c>
      <c r="BZ297" s="17" t="str">
        <f>IFERROR(INDEX(피벗!$BL$5:$CH$5,1,MATCH($CA297,INDEX(피벗!$BL:$CH,MATCH($E297,피벗!$BJ:$BJ,0),0),0)),"")</f>
        <v/>
      </c>
      <c r="CA297" s="23" t="str">
        <f>IFERROR(LARGE(INDEX(피벗!$BL:$CH,MATCH(성장고객!$E297,피벗!$BJ:$BJ,0),0),4),"")</f>
        <v/>
      </c>
      <c r="CB297" s="27" t="str">
        <f t="shared" si="32"/>
        <v/>
      </c>
      <c r="CC297" s="17" t="str">
        <f>IFERROR(INDEX(피벗!$BL$5:$CH$5,1,MATCH($CD297,INDEX(피벗!$BL:$CH,MATCH($E297,피벗!$BJ:$BJ,0),0),0)),"")</f>
        <v/>
      </c>
      <c r="CD297" s="23" t="str">
        <f>IFERROR(LARGE(INDEX(피벗!$BL:$CH,MATCH(성장고객!$E297,피벗!$BJ:$BJ,0),0),5),"")</f>
        <v/>
      </c>
      <c r="CE297" s="27" t="str">
        <f t="shared" si="33"/>
        <v/>
      </c>
      <c r="CF297" s="23" t="str">
        <f>IFERROR(INDEX(피벗!$CI:$CI,MATCH($E297,피벗!$BJ:$BJ,0)),"")</f>
        <v/>
      </c>
      <c r="CG297" s="25" t="str">
        <f t="shared" si="34"/>
        <v/>
      </c>
      <c r="CH297" s="17" t="str">
        <f>IFERROR(INDEX(피벗!$EZ$5:$GE$5,1,MATCH($CI297,INDEX(피벗!$EZ:$GE,MATCH($E297,피벗!$EY:$EY,0),0),0)),"")</f>
        <v>5G</v>
      </c>
      <c r="CI297" s="23">
        <f>IFERROR(LARGE(INDEX(피벗!$EZ:$GE,MATCH(성장고객!$E297,피벗!$EY:$EY,0),0),1),"")</f>
        <v>5056401.0210000006</v>
      </c>
      <c r="CJ297" s="17" t="str">
        <f>IFERROR(INDEX(피벗!$EZ$5:$GE$5,1,MATCH($CK297,INDEX(피벗!$EZ:$GE,MATCH($E297,피벗!$EY:$EY,0),0),0)),"")</f>
        <v>기업인터넷</v>
      </c>
      <c r="CK297" s="23">
        <f>IFERROR(LARGE(INDEX(피벗!$EZ:$GE,MATCH(성장고객!$E297,피벗!$EY:$EY,0),0),2),"")</f>
        <v>3696000</v>
      </c>
      <c r="CL297" s="17" t="str">
        <f>IFERROR(INDEX(피벗!$EZ$5:$GE$5,1,MATCH($CM297,INDEX(피벗!$EZ:$GE,MATCH($E297,피벗!$EY:$EY,0),0),0)),"")</f>
        <v>LTE</v>
      </c>
      <c r="CM297" s="23">
        <f>IFERROR(LARGE(INDEX(피벗!$EZ:$GE,MATCH(성장고객!$E297,피벗!$EY:$EY,0),0),3),"")</f>
        <v>1428725.0169999995</v>
      </c>
      <c r="CN297" s="17" t="str">
        <f>IFERROR(INDEX(피벗!$EZ$5:$GE$5,1,MATCH($CO297,INDEX(피벗!$EZ:$GE,MATCH($E297,피벗!$EY:$EY,0),0),0)),"")</f>
        <v>GiGA인터넷</v>
      </c>
      <c r="CO297" s="23">
        <f>IFERROR(LARGE(INDEX(피벗!$EZ:$GE,MATCH(성장고객!$E297,피벗!$EY:$EY,0),0),4),"")</f>
        <v>535587</v>
      </c>
      <c r="CP297" s="17" t="str">
        <f>IFERROR(INDEX(피벗!$EZ$5:$GE$5,1,MATCH($CQ297,INDEX(피벗!$EZ:$GE,MATCH($E297,피벗!$EY:$EY,0),0),0)),"")</f>
        <v>기업인터넷전화</v>
      </c>
      <c r="CQ297" s="23">
        <f>IFERROR(LARGE(INDEX(피벗!$EZ:$GE,MATCH(성장고객!$E297,피벗!$EY:$EY,0),0),5),"")</f>
        <v>272585</v>
      </c>
      <c r="CR297" s="23">
        <f>IFERROR(INDEX(피벗!$GF:$GF,MATCH($E297,피벗!$EY:$EY,0)),"")</f>
        <v>11238785.038000001</v>
      </c>
    </row>
    <row r="298" spans="1:96" x14ac:dyDescent="0.45">
      <c r="A298" s="20" t="s">
        <v>982</v>
      </c>
      <c r="B298" s="20" t="s">
        <v>26</v>
      </c>
      <c r="C298" s="20" t="s">
        <v>30</v>
      </c>
      <c r="D298" s="20" t="s">
        <v>1254</v>
      </c>
      <c r="E298" s="20" t="s">
        <v>1278</v>
      </c>
      <c r="F298" s="21" t="s">
        <v>1279</v>
      </c>
      <c r="G298" s="21" t="s">
        <v>1</v>
      </c>
      <c r="H298" s="21" t="s">
        <v>0</v>
      </c>
      <c r="I298" s="22" t="s">
        <v>958</v>
      </c>
      <c r="J298" s="22" t="s">
        <v>959</v>
      </c>
      <c r="K298" s="20" t="s">
        <v>0</v>
      </c>
      <c r="L298" s="20" t="s">
        <v>1316</v>
      </c>
      <c r="M298" s="20" t="s">
        <v>1311</v>
      </c>
      <c r="N298" s="20" t="s">
        <v>1317</v>
      </c>
      <c r="O298" s="21" t="s">
        <v>2960</v>
      </c>
      <c r="P298" s="21">
        <v>95</v>
      </c>
      <c r="Q298" s="21" t="s">
        <v>1392</v>
      </c>
      <c r="R298" s="21" t="s">
        <v>1320</v>
      </c>
      <c r="S298" s="21" t="s">
        <v>1690</v>
      </c>
      <c r="T298" s="21" t="s">
        <v>1316</v>
      </c>
      <c r="U298" s="21" t="s">
        <v>2391</v>
      </c>
      <c r="V298" s="21" t="s">
        <v>2961</v>
      </c>
      <c r="W298" s="20" t="s">
        <v>2962</v>
      </c>
      <c r="X298" s="21" t="s">
        <v>2963</v>
      </c>
      <c r="Y298" s="21" t="s">
        <v>2964</v>
      </c>
      <c r="Z298" s="21" t="s">
        <v>2965</v>
      </c>
      <c r="AA298" s="20">
        <v>45</v>
      </c>
      <c r="AB298" s="20" t="s">
        <v>1431</v>
      </c>
      <c r="AC298" s="21" t="s">
        <v>2966</v>
      </c>
      <c r="AD298" s="20" t="s">
        <v>1311</v>
      </c>
      <c r="AE298" s="16" t="str" cm="1">
        <f t="array" ref="AE298">IF(AF298="","",INDEX(전산회선!$E$4:$E$1141,_xlfn.AGGREGATE(15,6,ROW(전산회선!$E$4:$E$1141)-ROW(전산회선!$E$4)+1/((전산회선!$B$4:$B$1141=$E298)*(전산회선!$F$4:$F$1141=AF298)),1)))</f>
        <v>기업인터넷전화</v>
      </c>
      <c r="AF298" s="16">
        <f>IFERROR(IF(_xlfn.MAXIFS(전산회선!$F$4:$F$1141,전산회선!$B$4:$B$1141,$E298)=0,"",_xlfn.MAXIFS(전산회선!$F$4:$F$1141,전산회선!$B$4:$B$1141,$E298)),"")</f>
        <v>75</v>
      </c>
      <c r="AG298" s="16" t="str" cm="1">
        <f t="array" ref="AG298">IF(AH298="","",INDEX(전산회선!$E$4:$E$1141,_xlfn.AGGREGATE(15,6,ROW(전산회선!$E$4:$E$1141)-ROW(전산회선!$E$4)+1/((전산회선!$B$4:$B$1141=$E298)*(전산회선!$F$4:$F$1141=AH298)),1)))</f>
        <v>GTS Biz</v>
      </c>
      <c r="AH298" s="16">
        <f>IFERROR(IF(_xlfn.MAXIFS(전산회선!$F$4:$F$1141,전산회선!$B$4:$B$1141,$E298,전산회선!$F$4:$F$1141,"&lt;"&amp;AF298)=0,"",_xlfn.MAXIFS(전산회선!$F$4:$F$1141,전산회선!$B$4:$B$1141,$E298,전산회선!$F$4:$F$1141,"&lt;"&amp;AF298)),"")</f>
        <v>6</v>
      </c>
      <c r="AI298" s="16" t="str" cm="1">
        <f t="array" ref="AI298">IF(AJ298="","",INDEX(전산회선!$E$4:$E$1141,_xlfn.AGGREGATE(15,6,ROW(전산회선!$E$4:$E$1141)-ROW(전산회선!$E$4)+1/((전산회선!$B$4:$B$1141=$E298)*(전산회선!$F$4:$F$1141=AJ298)),1)))</f>
        <v>홈일반전화</v>
      </c>
      <c r="AJ298" s="16">
        <f>IFERROR(IF(_xlfn.MAXIFS(전산회선!$F$4:$F$1141,전산회선!$B$4:$B$1141,$E298,전산회선!$F$4:$F$1141,"&lt;"&amp;AH298)=0,"",_xlfn.MAXIFS(전산회선!$F$4:$F$1141,전산회선!$B$4:$B$1141,$E298,전산회선!$F$4:$F$1141,"&lt;"&amp;AH298)),"")</f>
        <v>5</v>
      </c>
      <c r="AK298" s="16" t="str" cm="1">
        <f t="array" ref="AK298">IF(AL298="","",INDEX(전산회선!$E$4:$E$1141,_xlfn.AGGREGATE(15,6,ROW(전산회선!$E$4:$E$1141)-ROW(전산회선!$E$4)+1/((전산회선!$B$4:$B$1141=$E298)*(전산회선!$F$4:$F$1141=AL298)),1)))</f>
        <v>MeGA인터넷</v>
      </c>
      <c r="AL298" s="16">
        <f>IFERROR(IF(_xlfn.MAXIFS(전산회선!$F$4:$F$1141,전산회선!$B$4:$B$1141,$E298,전산회선!$F$4:$F$1141,"&lt;"&amp;AJ298)=0,"",_xlfn.MAXIFS(전산회선!$F$4:$F$1141,전산회선!$B$4:$B$1141,$E298,전산회선!$F$4:$F$1141,"&lt;"&amp;AJ298)),"")</f>
        <v>4</v>
      </c>
      <c r="AM298" s="16" t="str" cm="1">
        <f t="array" ref="AM298">IF(AN298="","",INDEX(전산회선!$E$4:$E$1141,_xlfn.AGGREGATE(15,6,ROW(전산회선!$E$4:$E$1141)-ROW(전산회선!$E$4)+1/((전산회선!$B$4:$B$1141=$E298)*(전산회선!$F$4:$F$1141=AN298)),1)))</f>
        <v/>
      </c>
      <c r="AN298" s="16" t="str">
        <f>IFERROR(IF(_xlfn.MAXIFS(전산회선!$F$4:$F$1141,전산회선!$B$4:$B$1141,$E298,전산회선!$F$4:$F$1141,"&lt;"&amp;AL298)=0,"",_xlfn.MAXIFS(전산회선!$F$4:$F$1141,전산회선!$B$4:$B$1141,$E298,전산회선!$F$4:$F$1141,"&lt;"&amp;AL298)),"")</f>
        <v/>
      </c>
      <c r="AO298" s="23">
        <v>435977</v>
      </c>
      <c r="AP298" s="23">
        <v>432336</v>
      </c>
      <c r="AQ298" s="23">
        <v>431584</v>
      </c>
      <c r="AR298" s="23">
        <v>439322</v>
      </c>
      <c r="AS298" s="23">
        <v>440843</v>
      </c>
      <c r="AT298" s="23">
        <v>438614</v>
      </c>
      <c r="AU298" s="23">
        <v>441100</v>
      </c>
      <c r="AV298" s="23">
        <v>444663</v>
      </c>
      <c r="AW298" s="23">
        <v>439901</v>
      </c>
      <c r="AX298" s="23">
        <v>435999</v>
      </c>
      <c r="AY298" s="23">
        <v>426938</v>
      </c>
      <c r="AZ298" s="23">
        <v>429091</v>
      </c>
      <c r="BA298" s="23">
        <v>436364</v>
      </c>
      <c r="BB298" s="23">
        <f t="shared" si="28"/>
        <v>5236368</v>
      </c>
      <c r="BC298" s="23">
        <v>0</v>
      </c>
      <c r="BD298" s="23">
        <v>0</v>
      </c>
      <c r="BE298" s="23">
        <v>0</v>
      </c>
      <c r="BF298" s="23">
        <v>0</v>
      </c>
      <c r="BG298" s="23">
        <v>0</v>
      </c>
      <c r="BH298" s="23">
        <v>0</v>
      </c>
      <c r="BI298" s="23">
        <v>0</v>
      </c>
      <c r="BJ298" s="23">
        <v>0</v>
      </c>
      <c r="BK298" s="23">
        <v>0</v>
      </c>
      <c r="BL298" s="23">
        <v>0</v>
      </c>
      <c r="BM298" s="23">
        <v>0</v>
      </c>
      <c r="BN298" s="23">
        <v>0</v>
      </c>
      <c r="BO298" s="23">
        <v>0</v>
      </c>
      <c r="BP298" s="23">
        <v>0</v>
      </c>
      <c r="BQ298" s="17" t="str">
        <f>IFERROR(INDEX(피벗!$BL$5:$CH$5,1,MATCH($BR298,INDEX(피벗!$BL:$CH,MATCH($E298,피벗!$BJ:$BJ,0),0),0)),"")</f>
        <v/>
      </c>
      <c r="BR298" s="23" t="str">
        <f>IFERROR(LARGE(INDEX(피벗!$BL:$CH,MATCH(성장고객!$E298,피벗!$BJ:$BJ,0),0),1),"")</f>
        <v/>
      </c>
      <c r="BS298" s="27" t="str">
        <f t="shared" si="29"/>
        <v/>
      </c>
      <c r="BT298" s="17" t="str">
        <f>IFERROR(INDEX(피벗!$BL$5:$CH$5,1,MATCH($BU298,INDEX(피벗!$BL:$CH,MATCH($E298,피벗!$BJ:$BJ,0),0),0)),"")</f>
        <v/>
      </c>
      <c r="BU298" s="23" t="str">
        <f>IFERROR(LARGE(INDEX(피벗!$BL:$CH,MATCH(성장고객!$E298,피벗!$BJ:$BJ,0),0),2),"")</f>
        <v/>
      </c>
      <c r="BV298" s="27" t="str">
        <f t="shared" si="30"/>
        <v/>
      </c>
      <c r="BW298" s="17" t="str">
        <f>IFERROR(INDEX(피벗!$BL$5:$CH$5,1,MATCH($BX298,INDEX(피벗!$BL:$CH,MATCH($E298,피벗!$BJ:$BJ,0),0),0)),"")</f>
        <v/>
      </c>
      <c r="BX298" s="23" t="str">
        <f>IFERROR(LARGE(INDEX(피벗!$BL:$CH,MATCH(성장고객!$E298,피벗!$BJ:$BJ,0),0),3),"")</f>
        <v/>
      </c>
      <c r="BY298" s="27" t="str">
        <f t="shared" si="31"/>
        <v/>
      </c>
      <c r="BZ298" s="17" t="str">
        <f>IFERROR(INDEX(피벗!$BL$5:$CH$5,1,MATCH($CA298,INDEX(피벗!$BL:$CH,MATCH($E298,피벗!$BJ:$BJ,0),0),0)),"")</f>
        <v/>
      </c>
      <c r="CA298" s="23" t="str">
        <f>IFERROR(LARGE(INDEX(피벗!$BL:$CH,MATCH(성장고객!$E298,피벗!$BJ:$BJ,0),0),4),"")</f>
        <v/>
      </c>
      <c r="CB298" s="27" t="str">
        <f t="shared" si="32"/>
        <v/>
      </c>
      <c r="CC298" s="17" t="str">
        <f>IFERROR(INDEX(피벗!$BL$5:$CH$5,1,MATCH($CD298,INDEX(피벗!$BL:$CH,MATCH($E298,피벗!$BJ:$BJ,0),0),0)),"")</f>
        <v/>
      </c>
      <c r="CD298" s="23" t="str">
        <f>IFERROR(LARGE(INDEX(피벗!$BL:$CH,MATCH(성장고객!$E298,피벗!$BJ:$BJ,0),0),5),"")</f>
        <v/>
      </c>
      <c r="CE298" s="27" t="str">
        <f t="shared" si="33"/>
        <v/>
      </c>
      <c r="CF298" s="23" t="str">
        <f>IFERROR(INDEX(피벗!$CI:$CI,MATCH($E298,피벗!$BJ:$BJ,0)),"")</f>
        <v/>
      </c>
      <c r="CG298" s="25" t="str">
        <f t="shared" si="34"/>
        <v/>
      </c>
      <c r="CH298" s="17" t="str">
        <f>IFERROR(INDEX(피벗!$EZ$5:$GE$5,1,MATCH($CI298,INDEX(피벗!$EZ:$GE,MATCH($E298,피벗!$EY:$EY,0),0),0)),"")</f>
        <v>GiGA인터넷</v>
      </c>
      <c r="CI298" s="23">
        <f>IFERROR(LARGE(INDEX(피벗!$EZ:$GE,MATCH(성장고객!$E298,피벗!$EY:$EY,0),0),1),"")</f>
        <v>1902000</v>
      </c>
      <c r="CJ298" s="17" t="str">
        <f>IFERROR(INDEX(피벗!$EZ$5:$GE$5,1,MATCH($CK298,INDEX(피벗!$EZ:$GE,MATCH($E298,피벗!$EY:$EY,0),0),0)),"")</f>
        <v>MeGA인터넷</v>
      </c>
      <c r="CK298" s="23">
        <f>IFERROR(LARGE(INDEX(피벗!$EZ:$GE,MATCH(성장고객!$E298,피벗!$EY:$EY,0),0),2),"")</f>
        <v>1147200</v>
      </c>
      <c r="CL298" s="17" t="str">
        <f>IFERROR(INDEX(피벗!$EZ$5:$GE$5,1,MATCH($CM298,INDEX(피벗!$EZ:$GE,MATCH($E298,피벗!$EY:$EY,0),0),0)),"")</f>
        <v>기업인터넷전화</v>
      </c>
      <c r="CM298" s="23">
        <f>IFERROR(LARGE(INDEX(피벗!$EZ:$GE,MATCH(성장고객!$E298,피벗!$EY:$EY,0),0),3),"")</f>
        <v>1074335</v>
      </c>
      <c r="CN298" s="17" t="str">
        <f>IFERROR(INDEX(피벗!$EZ$5:$GE$5,1,MATCH($CO298,INDEX(피벗!$EZ:$GE,MATCH($E298,피벗!$EY:$EY,0),0),0)),"")</f>
        <v>인터넷부가</v>
      </c>
      <c r="CO298" s="23">
        <f>IFERROR(LARGE(INDEX(피벗!$EZ:$GE,MATCH(성장고객!$E298,피벗!$EY:$EY,0),0),4),"")</f>
        <v>412615</v>
      </c>
      <c r="CP298" s="17" t="str">
        <f>IFERROR(INDEX(피벗!$EZ$5:$GE$5,1,MATCH($CQ298,INDEX(피벗!$EZ:$GE,MATCH($E298,피벗!$EY:$EY,0),0),0)),"")</f>
        <v>홈일반전화</v>
      </c>
      <c r="CQ298" s="23">
        <f>IFERROR(LARGE(INDEX(피벗!$EZ:$GE,MATCH(성장고객!$E298,피벗!$EY:$EY,0),0),5),"")</f>
        <v>268170</v>
      </c>
      <c r="CR298" s="23">
        <f>IFERROR(INDEX(피벗!$GF:$GF,MATCH($E298,피벗!$EY:$EY,0)),"")</f>
        <v>5236368</v>
      </c>
    </row>
    <row r="299" spans="1:96" x14ac:dyDescent="0.45">
      <c r="A299" s="20" t="s">
        <v>982</v>
      </c>
      <c r="B299" s="20" t="s">
        <v>26</v>
      </c>
      <c r="C299" s="20" t="s">
        <v>104</v>
      </c>
      <c r="D299" s="20" t="s">
        <v>1199</v>
      </c>
      <c r="E299" s="20" t="s">
        <v>864</v>
      </c>
      <c r="F299" s="21" t="s">
        <v>865</v>
      </c>
      <c r="G299" s="21" t="s">
        <v>1</v>
      </c>
      <c r="H299" s="21" t="s">
        <v>0</v>
      </c>
      <c r="I299" s="22" t="s">
        <v>866</v>
      </c>
      <c r="J299" s="22" t="s">
        <v>867</v>
      </c>
      <c r="K299" s="20" t="s">
        <v>0</v>
      </c>
      <c r="L299" s="20" t="s">
        <v>1316</v>
      </c>
      <c r="M299" s="20" t="s">
        <v>1389</v>
      </c>
      <c r="N299" s="20" t="s">
        <v>1390</v>
      </c>
      <c r="O299" s="21" t="s">
        <v>1391</v>
      </c>
      <c r="P299" s="21">
        <v>30</v>
      </c>
      <c r="Q299" s="21" t="s">
        <v>1392</v>
      </c>
      <c r="R299" s="21" t="s">
        <v>1320</v>
      </c>
      <c r="S299" s="21" t="s">
        <v>1321</v>
      </c>
      <c r="T299" s="21" t="s">
        <v>1316</v>
      </c>
      <c r="U299" s="21" t="s">
        <v>2209</v>
      </c>
      <c r="V299" s="21" t="s">
        <v>2210</v>
      </c>
      <c r="W299" s="20" t="s">
        <v>2211</v>
      </c>
      <c r="X299" s="21" t="s">
        <v>2212</v>
      </c>
      <c r="Y299" s="21" t="s">
        <v>2213</v>
      </c>
      <c r="Z299" s="21" t="s">
        <v>2214</v>
      </c>
      <c r="AA299" s="20">
        <v>17</v>
      </c>
      <c r="AB299" s="20" t="s">
        <v>1328</v>
      </c>
      <c r="AC299" s="21" t="s">
        <v>1413</v>
      </c>
      <c r="AD299" s="20" t="s">
        <v>1311</v>
      </c>
      <c r="AE299" s="16" t="str" cm="1">
        <f t="array" ref="AE299">IF(AF299="","",INDEX(전산회선!$E$4:$E$1141,_xlfn.AGGREGATE(15,6,ROW(전산회선!$E$4:$E$1141)-ROW(전산회선!$E$4)+1/((전산회선!$B$4:$B$1141=$E299)*(전산회선!$F$4:$F$1141=AF299)),1)))</f>
        <v>기업인터넷전화</v>
      </c>
      <c r="AF299" s="16">
        <f>IFERROR(IF(_xlfn.MAXIFS(전산회선!$F$4:$F$1141,전산회선!$B$4:$B$1141,$E299)=0,"",_xlfn.MAXIFS(전산회선!$F$4:$F$1141,전산회선!$B$4:$B$1141,$E299)),"")</f>
        <v>18</v>
      </c>
      <c r="AG299" s="16" t="str" cm="1">
        <f t="array" ref="AG299">IF(AH299="","",INDEX(전산회선!$E$4:$E$1141,_xlfn.AGGREGATE(15,6,ROW(전산회선!$E$4:$E$1141)-ROW(전산회선!$E$4)+1/((전산회선!$B$4:$B$1141=$E299)*(전산회선!$F$4:$F$1141=AH299)),1)))</f>
        <v>MeGA인터넷</v>
      </c>
      <c r="AH299" s="16">
        <f>IFERROR(IF(_xlfn.MAXIFS(전산회선!$F$4:$F$1141,전산회선!$B$4:$B$1141,$E299,전산회선!$F$4:$F$1141,"&lt;"&amp;AF299)=0,"",_xlfn.MAXIFS(전산회선!$F$4:$F$1141,전산회선!$B$4:$B$1141,$E299,전산회선!$F$4:$F$1141,"&lt;"&amp;AF299)),"")</f>
        <v>3</v>
      </c>
      <c r="AI299" s="16" t="str" cm="1">
        <f t="array" ref="AI299">IF(AJ299="","",INDEX(전산회선!$E$4:$E$1141,_xlfn.AGGREGATE(15,6,ROW(전산회선!$E$4:$E$1141)-ROW(전산회선!$E$4)+1/((전산회선!$B$4:$B$1141=$E299)*(전산회선!$F$4:$F$1141=AJ299)),1)))</f>
        <v>홈일반전화</v>
      </c>
      <c r="AJ299" s="16">
        <f>IFERROR(IF(_xlfn.MAXIFS(전산회선!$F$4:$F$1141,전산회선!$B$4:$B$1141,$E299,전산회선!$F$4:$F$1141,"&lt;"&amp;AH299)=0,"",_xlfn.MAXIFS(전산회선!$F$4:$F$1141,전산회선!$B$4:$B$1141,$E299,전산회선!$F$4:$F$1141,"&lt;"&amp;AH299)),"")</f>
        <v>2</v>
      </c>
      <c r="AK299" s="16" t="str" cm="1">
        <f t="array" ref="AK299">IF(AL299="","",INDEX(전산회선!$E$4:$E$1141,_xlfn.AGGREGATE(15,6,ROW(전산회선!$E$4:$E$1141)-ROW(전산회선!$E$4)+1/((전산회선!$B$4:$B$1141=$E299)*(전산회선!$F$4:$F$1141=AL299)),1)))</f>
        <v>GTV</v>
      </c>
      <c r="AL299" s="16">
        <f>IFERROR(IF(_xlfn.MAXIFS(전산회선!$F$4:$F$1141,전산회선!$B$4:$B$1141,$E299,전산회선!$F$4:$F$1141,"&lt;"&amp;AJ299)=0,"",_xlfn.MAXIFS(전산회선!$F$4:$F$1141,전산회선!$B$4:$B$1141,$E299,전산회선!$F$4:$F$1141,"&lt;"&amp;AJ299)),"")</f>
        <v>1</v>
      </c>
      <c r="AM299" s="16" t="str" cm="1">
        <f t="array" ref="AM299">IF(AN299="","",INDEX(전산회선!$E$4:$E$1141,_xlfn.AGGREGATE(15,6,ROW(전산회선!$E$4:$E$1141)-ROW(전산회선!$E$4)+1/((전산회선!$B$4:$B$1141=$E299)*(전산회선!$F$4:$F$1141=AN299)),1)))</f>
        <v/>
      </c>
      <c r="AN299" s="16" t="str">
        <f>IFERROR(IF(_xlfn.MAXIFS(전산회선!$F$4:$F$1141,전산회선!$B$4:$B$1141,$E299,전산회선!$F$4:$F$1141,"&lt;"&amp;AL299)=0,"",_xlfn.MAXIFS(전산회선!$F$4:$F$1141,전산회선!$B$4:$B$1141,$E299,전산회선!$F$4:$F$1141,"&lt;"&amp;AL299)),"")</f>
        <v/>
      </c>
      <c r="AO299" s="23">
        <v>166931</v>
      </c>
      <c r="AP299" s="23">
        <v>192589</v>
      </c>
      <c r="AQ299" s="23">
        <v>245921</v>
      </c>
      <c r="AR299" s="23">
        <v>240468</v>
      </c>
      <c r="AS299" s="23">
        <v>273346</v>
      </c>
      <c r="AT299" s="23">
        <v>297998</v>
      </c>
      <c r="AU299" s="23">
        <v>293326</v>
      </c>
      <c r="AV299" s="23">
        <v>289027</v>
      </c>
      <c r="AW299" s="23">
        <v>336535</v>
      </c>
      <c r="AX299" s="23">
        <v>335257</v>
      </c>
      <c r="AY299" s="23">
        <v>331734</v>
      </c>
      <c r="AZ299" s="23">
        <v>290779</v>
      </c>
      <c r="BA299" s="23">
        <v>274492.58333333331</v>
      </c>
      <c r="BB299" s="23">
        <f t="shared" si="28"/>
        <v>3293911</v>
      </c>
      <c r="BC299" s="23">
        <v>0</v>
      </c>
      <c r="BD299" s="23">
        <v>21503</v>
      </c>
      <c r="BE299" s="23">
        <v>73682</v>
      </c>
      <c r="BF299" s="23">
        <v>65465</v>
      </c>
      <c r="BG299" s="23">
        <v>101266</v>
      </c>
      <c r="BH299" s="23">
        <v>120427</v>
      </c>
      <c r="BI299" s="23">
        <v>120987</v>
      </c>
      <c r="BJ299" s="23">
        <v>120987</v>
      </c>
      <c r="BK299" s="23">
        <v>161816</v>
      </c>
      <c r="BL299" s="23">
        <v>167389</v>
      </c>
      <c r="BM299" s="23">
        <v>163716</v>
      </c>
      <c r="BN299" s="23">
        <v>152545</v>
      </c>
      <c r="BO299" s="23">
        <v>105815.25</v>
      </c>
      <c r="BP299" s="23">
        <v>1269783</v>
      </c>
      <c r="BQ299" s="17" t="str">
        <f>IFERROR(INDEX(피벗!$BL$5:$CH$5,1,MATCH($BR299,INDEX(피벗!$BL:$CH,MATCH($E299,피벗!$BJ:$BJ,0),0),0)),"")</f>
        <v>GiGA인터넷</v>
      </c>
      <c r="BR299" s="23">
        <f>IFERROR(LARGE(INDEX(피벗!$BL:$CH,MATCH(성장고객!$E299,피벗!$BJ:$BJ,0),0),1),"")</f>
        <v>594674</v>
      </c>
      <c r="BS299" s="27">
        <f t="shared" si="29"/>
        <v>0.18053736120982017</v>
      </c>
      <c r="BT299" s="17" t="str">
        <f>IFERROR(INDEX(피벗!$BL$5:$CH$5,1,MATCH($BU299,INDEX(피벗!$BL:$CH,MATCH($E299,피벗!$BJ:$BJ,0),0),0)),"")</f>
        <v>MeGA인터넷</v>
      </c>
      <c r="BU299" s="23">
        <f>IFERROR(LARGE(INDEX(피벗!$BL:$CH,MATCH(성장고객!$E299,피벗!$BJ:$BJ,0),0),2),"")</f>
        <v>435861</v>
      </c>
      <c r="BV299" s="27">
        <f t="shared" si="30"/>
        <v>0.13232324734942746</v>
      </c>
      <c r="BW299" s="17" t="str">
        <f>IFERROR(INDEX(피벗!$BL$5:$CH$5,1,MATCH($BX299,INDEX(피벗!$BL:$CH,MATCH($E299,피벗!$BJ:$BJ,0),0),0)),"")</f>
        <v>인터넷부가</v>
      </c>
      <c r="BX299" s="23">
        <f>IFERROR(LARGE(INDEX(피벗!$BL:$CH,MATCH(성장고객!$E299,피벗!$BJ:$BJ,0),0),3),"")</f>
        <v>103717</v>
      </c>
      <c r="BY299" s="27">
        <f t="shared" si="31"/>
        <v>3.148749313506042E-2</v>
      </c>
      <c r="BZ299" s="17" t="str">
        <f>IFERROR(INDEX(피벗!$BL$5:$CH$5,1,MATCH($CA299,INDEX(피벗!$BL:$CH,MATCH($E299,피벗!$BJ:$BJ,0),0),0)),"")</f>
        <v>GTV</v>
      </c>
      <c r="CA299" s="23">
        <f>IFERROR(LARGE(INDEX(피벗!$BL:$CH,MATCH(성장고객!$E299,피벗!$BJ:$BJ,0),0),4),"")</f>
        <v>102137</v>
      </c>
      <c r="CB299" s="27">
        <f t="shared" si="32"/>
        <v>3.1007820187005659E-2</v>
      </c>
      <c r="CC299" s="17" t="str">
        <f>IFERROR(INDEX(피벗!$BL$5:$CH$5,1,MATCH($CD299,INDEX(피벗!$BL:$CH,MATCH($E299,피벗!$BJ:$BJ,0),0),0)),"")</f>
        <v>기가지니 TV</v>
      </c>
      <c r="CD299" s="23">
        <f>IFERROR(LARGE(INDEX(피벗!$BL:$CH,MATCH(성장고객!$E299,피벗!$BJ:$BJ,0),0),5),"")</f>
        <v>31714</v>
      </c>
      <c r="CE299" s="27">
        <f t="shared" si="33"/>
        <v>9.628068275068756E-3</v>
      </c>
      <c r="CF299" s="23">
        <f>IFERROR(INDEX(피벗!$CI:$CI,MATCH($E299,피벗!$BJ:$BJ,0)),"")</f>
        <v>1269783</v>
      </c>
      <c r="CG299" s="25">
        <f t="shared" si="34"/>
        <v>0.38549402215178247</v>
      </c>
      <c r="CH299" s="17" t="str">
        <f>IFERROR(INDEX(피벗!$EZ$5:$GE$5,1,MATCH($CI299,INDEX(피벗!$EZ:$GE,MATCH($E299,피벗!$EY:$EY,0),0),0)),"")</f>
        <v>GiGA인터넷</v>
      </c>
      <c r="CI299" s="23">
        <f>IFERROR(LARGE(INDEX(피벗!$EZ:$GE,MATCH(성장고객!$E299,피벗!$EY:$EY,0),0),1),"")</f>
        <v>1579363</v>
      </c>
      <c r="CJ299" s="17" t="str">
        <f>IFERROR(INDEX(피벗!$EZ$5:$GE$5,1,MATCH($CK299,INDEX(피벗!$EZ:$GE,MATCH($E299,피벗!$EY:$EY,0),0),0)),"")</f>
        <v>MeGA인터넷</v>
      </c>
      <c r="CK299" s="23">
        <f>IFERROR(LARGE(INDEX(피벗!$EZ:$GE,MATCH(성장고객!$E299,피벗!$EY:$EY,0),0),2),"")</f>
        <v>711261</v>
      </c>
      <c r="CL299" s="17" t="str">
        <f>IFERROR(INDEX(피벗!$EZ$5:$GE$5,1,MATCH($CM299,INDEX(피벗!$EZ:$GE,MATCH($E299,피벗!$EY:$EY,0),0),0)),"")</f>
        <v>기업인터넷전화</v>
      </c>
      <c r="CM299" s="23">
        <f>IFERROR(LARGE(INDEX(피벗!$EZ:$GE,MATCH(성장고객!$E299,피벗!$EY:$EY,0),0),3),"")</f>
        <v>419353</v>
      </c>
      <c r="CN299" s="17" t="str">
        <f>IFERROR(INDEX(피벗!$EZ$5:$GE$5,1,MATCH($CO299,INDEX(피벗!$EZ:$GE,MATCH($E299,피벗!$EY:$EY,0),0),0)),"")</f>
        <v>GTV</v>
      </c>
      <c r="CO299" s="23">
        <f>IFERROR(LARGE(INDEX(피벗!$EZ:$GE,MATCH(성장고객!$E299,피벗!$EY:$EY,0),0),4),"")</f>
        <v>274224</v>
      </c>
      <c r="CP299" s="17" t="str">
        <f>IFERROR(INDEX(피벗!$EZ$5:$GE$5,1,MATCH($CQ299,INDEX(피벗!$EZ:$GE,MATCH($E299,피벗!$EY:$EY,0),0),0)),"")</f>
        <v>인터넷부가</v>
      </c>
      <c r="CQ299" s="23">
        <f>IFERROR(LARGE(INDEX(피벗!$EZ:$GE,MATCH(성장고객!$E299,피벗!$EY:$EY,0),0),5),"")</f>
        <v>126942</v>
      </c>
      <c r="CR299" s="23">
        <f>IFERROR(INDEX(피벗!$GF:$GF,MATCH($E299,피벗!$EY:$EY,0)),"")</f>
        <v>3293911</v>
      </c>
    </row>
    <row r="300" spans="1:96" x14ac:dyDescent="0.45">
      <c r="A300" s="20" t="s">
        <v>982</v>
      </c>
      <c r="B300" s="20" t="s">
        <v>29</v>
      </c>
      <c r="C300" s="20" t="s">
        <v>30</v>
      </c>
      <c r="D300" s="20" t="s">
        <v>990</v>
      </c>
      <c r="E300" s="20" t="s">
        <v>1035</v>
      </c>
      <c r="F300" s="21" t="s">
        <v>1036</v>
      </c>
      <c r="G300" s="21" t="s">
        <v>1</v>
      </c>
      <c r="H300" s="21" t="s">
        <v>0</v>
      </c>
      <c r="I300" s="22" t="s">
        <v>78</v>
      </c>
      <c r="J300" s="22" t="s">
        <v>79</v>
      </c>
      <c r="K300" s="20" t="s">
        <v>0</v>
      </c>
      <c r="L300" s="20" t="s">
        <v>1316</v>
      </c>
      <c r="M300" s="20" t="s">
        <v>1389</v>
      </c>
      <c r="N300" s="20" t="s">
        <v>1390</v>
      </c>
      <c r="O300" s="21" t="s">
        <v>1391</v>
      </c>
      <c r="P300" s="21">
        <v>4</v>
      </c>
      <c r="Q300" s="21" t="s">
        <v>1347</v>
      </c>
      <c r="R300" s="21" t="s">
        <v>1320</v>
      </c>
      <c r="S300" s="21" t="s">
        <v>1321</v>
      </c>
      <c r="T300" s="21" t="s">
        <v>1316</v>
      </c>
      <c r="U300" s="21" t="s">
        <v>1533</v>
      </c>
      <c r="V300" s="21" t="s">
        <v>1534</v>
      </c>
      <c r="W300" s="20" t="s">
        <v>1535</v>
      </c>
      <c r="X300" s="21" t="s">
        <v>1536</v>
      </c>
      <c r="Y300" s="21" t="s">
        <v>1537</v>
      </c>
      <c r="Z300" s="21" t="s">
        <v>1538</v>
      </c>
      <c r="AA300" s="20">
        <v>16</v>
      </c>
      <c r="AB300" s="20" t="s">
        <v>1328</v>
      </c>
      <c r="AC300" s="21" t="s">
        <v>1539</v>
      </c>
      <c r="AD300" s="20" t="s">
        <v>1311</v>
      </c>
      <c r="AE300" s="16" t="str" cm="1">
        <f t="array" ref="AE300">IF(AF300="","",INDEX(전산회선!$E$4:$E$1141,_xlfn.AGGREGATE(15,6,ROW(전산회선!$E$4:$E$1141)-ROW(전산회선!$E$4)+1/((전산회선!$B$4:$B$1141=$E300)*(전산회선!$F$4:$F$1141=AF300)),1)))</f>
        <v>홈일반전화</v>
      </c>
      <c r="AF300" s="16">
        <f>IFERROR(IF(_xlfn.MAXIFS(전산회선!$F$4:$F$1141,전산회선!$B$4:$B$1141,$E300)=0,"",_xlfn.MAXIFS(전산회선!$F$4:$F$1141,전산회선!$B$4:$B$1141,$E300)),"")</f>
        <v>2</v>
      </c>
      <c r="AG300" s="16" t="str" cm="1">
        <f t="array" ref="AG300">IF(AH300="","",INDEX(전산회선!$E$4:$E$1141,_xlfn.AGGREGATE(15,6,ROW(전산회선!$E$4:$E$1141)-ROW(전산회선!$E$4)+1/((전산회선!$B$4:$B$1141=$E300)*(전산회선!$F$4:$F$1141=AH300)),1)))</f>
        <v>MeGA인터넷</v>
      </c>
      <c r="AH300" s="16">
        <f>IFERROR(IF(_xlfn.MAXIFS(전산회선!$F$4:$F$1141,전산회선!$B$4:$B$1141,$E300,전산회선!$F$4:$F$1141,"&lt;"&amp;AF300)=0,"",_xlfn.MAXIFS(전산회선!$F$4:$F$1141,전산회선!$B$4:$B$1141,$E300,전산회선!$F$4:$F$1141,"&lt;"&amp;AF300)),"")</f>
        <v>1</v>
      </c>
      <c r="AI300" s="16" t="str" cm="1">
        <f t="array" ref="AI300">IF(AJ300="","",INDEX(전산회선!$E$4:$E$1141,_xlfn.AGGREGATE(15,6,ROW(전산회선!$E$4:$E$1141)-ROW(전산회선!$E$4)+1/((전산회선!$B$4:$B$1141=$E300)*(전산회선!$F$4:$F$1141=AJ300)),1)))</f>
        <v/>
      </c>
      <c r="AJ300" s="16" t="str">
        <f>IFERROR(IF(_xlfn.MAXIFS(전산회선!$F$4:$F$1141,전산회선!$B$4:$B$1141,$E300,전산회선!$F$4:$F$1141,"&lt;"&amp;AH300)=0,"",_xlfn.MAXIFS(전산회선!$F$4:$F$1141,전산회선!$B$4:$B$1141,$E300,전산회선!$F$4:$F$1141,"&lt;"&amp;AH300)),"")</f>
        <v/>
      </c>
      <c r="AK300" s="16" t="str" cm="1">
        <f t="array" ref="AK300">IF(AL300="","",INDEX(전산회선!$E$4:$E$1141,_xlfn.AGGREGATE(15,6,ROW(전산회선!$E$4:$E$1141)-ROW(전산회선!$E$4)+1/((전산회선!$B$4:$B$1141=$E300)*(전산회선!$F$4:$F$1141=AL300)),1)))</f>
        <v/>
      </c>
      <c r="AL300" s="16" t="str">
        <f>IFERROR(IF(_xlfn.MAXIFS(전산회선!$F$4:$F$1141,전산회선!$B$4:$B$1141,$E300,전산회선!$F$4:$F$1141,"&lt;"&amp;AJ300)=0,"",_xlfn.MAXIFS(전산회선!$F$4:$F$1141,전산회선!$B$4:$B$1141,$E300,전산회선!$F$4:$F$1141,"&lt;"&amp;AJ300)),"")</f>
        <v/>
      </c>
      <c r="AM300" s="16" t="str" cm="1">
        <f t="array" ref="AM300">IF(AN300="","",INDEX(전산회선!$E$4:$E$1141,_xlfn.AGGREGATE(15,6,ROW(전산회선!$E$4:$E$1141)-ROW(전산회선!$E$4)+1/((전산회선!$B$4:$B$1141=$E300)*(전산회선!$F$4:$F$1141=AN300)),1)))</f>
        <v/>
      </c>
      <c r="AN300" s="16" t="str">
        <f>IFERROR(IF(_xlfn.MAXIFS(전산회선!$F$4:$F$1141,전산회선!$B$4:$B$1141,$E300,전산회선!$F$4:$F$1141,"&lt;"&amp;AL300)=0,"",_xlfn.MAXIFS(전산회선!$F$4:$F$1141,전산회선!$B$4:$B$1141,$E300,전산회선!$F$4:$F$1141,"&lt;"&amp;AL300)),"")</f>
        <v/>
      </c>
      <c r="AO300" s="23">
        <v>49301</v>
      </c>
      <c r="AP300" s="23">
        <v>49446</v>
      </c>
      <c r="AQ300" s="23">
        <v>49867</v>
      </c>
      <c r="AR300" s="23">
        <v>49374</v>
      </c>
      <c r="AS300" s="23">
        <v>49417</v>
      </c>
      <c r="AT300" s="23">
        <v>49867</v>
      </c>
      <c r="AU300" s="23">
        <v>49910</v>
      </c>
      <c r="AV300" s="23">
        <v>49533</v>
      </c>
      <c r="AW300" s="23">
        <v>49954</v>
      </c>
      <c r="AX300" s="23">
        <v>49575</v>
      </c>
      <c r="AY300" s="23">
        <v>49751</v>
      </c>
      <c r="AZ300" s="23">
        <v>49867</v>
      </c>
      <c r="BA300" s="23">
        <v>49655.166666666664</v>
      </c>
      <c r="BB300" s="23">
        <f t="shared" si="28"/>
        <v>595862</v>
      </c>
      <c r="BC300" s="23">
        <v>0</v>
      </c>
      <c r="BD300" s="23">
        <v>0</v>
      </c>
      <c r="BE300" s="23">
        <v>0</v>
      </c>
      <c r="BF300" s="23">
        <v>0</v>
      </c>
      <c r="BG300" s="23">
        <v>0</v>
      </c>
      <c r="BH300" s="23">
        <v>0</v>
      </c>
      <c r="BI300" s="23">
        <v>0</v>
      </c>
      <c r="BJ300" s="23">
        <v>0</v>
      </c>
      <c r="BK300" s="23">
        <v>0</v>
      </c>
      <c r="BL300" s="23">
        <v>0</v>
      </c>
      <c r="BM300" s="23">
        <v>0</v>
      </c>
      <c r="BN300" s="23">
        <v>0</v>
      </c>
      <c r="BO300" s="23">
        <v>0</v>
      </c>
      <c r="BP300" s="23">
        <v>0</v>
      </c>
      <c r="BQ300" s="17" t="str">
        <f>IFERROR(INDEX(피벗!$BL$5:$CH$5,1,MATCH($BR300,INDEX(피벗!$BL:$CH,MATCH($E300,피벗!$BJ:$BJ,0),0),0)),"")</f>
        <v/>
      </c>
      <c r="BR300" s="23" t="str">
        <f>IFERROR(LARGE(INDEX(피벗!$BL:$CH,MATCH(성장고객!$E300,피벗!$BJ:$BJ,0),0),1),"")</f>
        <v/>
      </c>
      <c r="BS300" s="27" t="str">
        <f t="shared" si="29"/>
        <v/>
      </c>
      <c r="BT300" s="17" t="str">
        <f>IFERROR(INDEX(피벗!$BL$5:$CH$5,1,MATCH($BU300,INDEX(피벗!$BL:$CH,MATCH($E300,피벗!$BJ:$BJ,0),0),0)),"")</f>
        <v/>
      </c>
      <c r="BU300" s="23" t="str">
        <f>IFERROR(LARGE(INDEX(피벗!$BL:$CH,MATCH(성장고객!$E300,피벗!$BJ:$BJ,0),0),2),"")</f>
        <v/>
      </c>
      <c r="BV300" s="27" t="str">
        <f t="shared" si="30"/>
        <v/>
      </c>
      <c r="BW300" s="17" t="str">
        <f>IFERROR(INDEX(피벗!$BL$5:$CH$5,1,MATCH($BX300,INDEX(피벗!$BL:$CH,MATCH($E300,피벗!$BJ:$BJ,0),0),0)),"")</f>
        <v/>
      </c>
      <c r="BX300" s="23" t="str">
        <f>IFERROR(LARGE(INDEX(피벗!$BL:$CH,MATCH(성장고객!$E300,피벗!$BJ:$BJ,0),0),3),"")</f>
        <v/>
      </c>
      <c r="BY300" s="27" t="str">
        <f t="shared" si="31"/>
        <v/>
      </c>
      <c r="BZ300" s="17" t="str">
        <f>IFERROR(INDEX(피벗!$BL$5:$CH$5,1,MATCH($CA300,INDEX(피벗!$BL:$CH,MATCH($E300,피벗!$BJ:$BJ,0),0),0)),"")</f>
        <v/>
      </c>
      <c r="CA300" s="23" t="str">
        <f>IFERROR(LARGE(INDEX(피벗!$BL:$CH,MATCH(성장고객!$E300,피벗!$BJ:$BJ,0),0),4),"")</f>
        <v/>
      </c>
      <c r="CB300" s="27" t="str">
        <f t="shared" si="32"/>
        <v/>
      </c>
      <c r="CC300" s="17" t="str">
        <f>IFERROR(INDEX(피벗!$BL$5:$CH$5,1,MATCH($CD300,INDEX(피벗!$BL:$CH,MATCH($E300,피벗!$BJ:$BJ,0),0),0)),"")</f>
        <v/>
      </c>
      <c r="CD300" s="23" t="str">
        <f>IFERROR(LARGE(INDEX(피벗!$BL:$CH,MATCH(성장고객!$E300,피벗!$BJ:$BJ,0),0),5),"")</f>
        <v/>
      </c>
      <c r="CE300" s="27" t="str">
        <f t="shared" si="33"/>
        <v/>
      </c>
      <c r="CF300" s="23" t="str">
        <f>IFERROR(INDEX(피벗!$CI:$CI,MATCH($E300,피벗!$BJ:$BJ,0)),"")</f>
        <v/>
      </c>
      <c r="CG300" s="25" t="str">
        <f t="shared" si="34"/>
        <v/>
      </c>
      <c r="CH300" s="17" t="str">
        <f>IFERROR(INDEX(피벗!$EZ$5:$GE$5,1,MATCH($CI300,INDEX(피벗!$EZ:$GE,MATCH($E300,피벗!$EY:$EY,0),0),0)),"")</f>
        <v>MeGA인터넷</v>
      </c>
      <c r="CI300" s="23">
        <f>IFERROR(LARGE(INDEX(피벗!$EZ:$GE,MATCH(성장고객!$E300,피벗!$EY:$EY,0),0),1),"")</f>
        <v>240000</v>
      </c>
      <c r="CJ300" s="17" t="str">
        <f>IFERROR(INDEX(피벗!$EZ$5:$GE$5,1,MATCH($CK300,INDEX(피벗!$EZ:$GE,MATCH($E300,피벗!$EY:$EY,0),0),0)),"")</f>
        <v>홈지능망</v>
      </c>
      <c r="CK300" s="23">
        <f>IFERROR(LARGE(INDEX(피벗!$EZ:$GE,MATCH(성장고객!$E300,피벗!$EY:$EY,0),0),2),"")</f>
        <v>204000</v>
      </c>
      <c r="CL300" s="17" t="str">
        <f>IFERROR(INDEX(피벗!$EZ$5:$GE$5,1,MATCH($CM300,INDEX(피벗!$EZ:$GE,MATCH($E300,피벗!$EY:$EY,0),0),0)),"")</f>
        <v>홈일반전화</v>
      </c>
      <c r="CM300" s="23">
        <f>IFERROR(LARGE(INDEX(피벗!$EZ:$GE,MATCH(성장고객!$E300,피벗!$EY:$EY,0),0),3),"")</f>
        <v>151862</v>
      </c>
      <c r="CN300" s="17" t="str">
        <f>IFERROR(INDEX(피벗!$EZ$5:$GE$5,1,MATCH($CO300,INDEX(피벗!$EZ:$GE,MATCH($E300,피벗!$EY:$EY,0),0),0)),"")</f>
        <v/>
      </c>
      <c r="CO300" s="23" t="str">
        <f>IFERROR(LARGE(INDEX(피벗!$EZ:$GE,MATCH(성장고객!$E300,피벗!$EY:$EY,0),0),4),"")</f>
        <v/>
      </c>
      <c r="CP300" s="17" t="str">
        <f>IFERROR(INDEX(피벗!$EZ$5:$GE$5,1,MATCH($CQ300,INDEX(피벗!$EZ:$GE,MATCH($E300,피벗!$EY:$EY,0),0),0)),"")</f>
        <v/>
      </c>
      <c r="CQ300" s="23" t="str">
        <f>IFERROR(LARGE(INDEX(피벗!$EZ:$GE,MATCH(성장고객!$E300,피벗!$EY:$EY,0),0),5),"")</f>
        <v/>
      </c>
      <c r="CR300" s="23">
        <f>IFERROR(INDEX(피벗!$GF:$GF,MATCH($E300,피벗!$EY:$EY,0)),"")</f>
        <v>595862</v>
      </c>
    </row>
    <row r="301" spans="1:96" x14ac:dyDescent="0.45">
      <c r="A301" s="20" t="s">
        <v>982</v>
      </c>
      <c r="B301" s="20" t="s">
        <v>26</v>
      </c>
      <c r="C301" s="20" t="s">
        <v>30</v>
      </c>
      <c r="D301" s="20" t="s">
        <v>1254</v>
      </c>
      <c r="E301" s="20" t="s">
        <v>1271</v>
      </c>
      <c r="F301" s="21" t="s">
        <v>1272</v>
      </c>
      <c r="G301" s="21" t="s">
        <v>1</v>
      </c>
      <c r="H301" s="21" t="s">
        <v>0</v>
      </c>
      <c r="I301" s="22" t="s">
        <v>954</v>
      </c>
      <c r="J301" s="22" t="s">
        <v>955</v>
      </c>
      <c r="K301" s="20" t="s">
        <v>0</v>
      </c>
      <c r="L301" s="20" t="s">
        <v>1316</v>
      </c>
      <c r="M301" s="20" t="s">
        <v>1311</v>
      </c>
      <c r="N301" s="20" t="s">
        <v>1317</v>
      </c>
      <c r="O301" s="21" t="s">
        <v>2948</v>
      </c>
      <c r="P301" s="21">
        <v>74</v>
      </c>
      <c r="Q301" s="21" t="s">
        <v>1392</v>
      </c>
      <c r="R301" s="21" t="s">
        <v>1320</v>
      </c>
      <c r="S301" s="21" t="s">
        <v>1321</v>
      </c>
      <c r="T301" s="21" t="s">
        <v>1316</v>
      </c>
      <c r="U301" s="21" t="s">
        <v>2867</v>
      </c>
      <c r="V301" s="21" t="s">
        <v>2949</v>
      </c>
      <c r="W301" s="20" t="s">
        <v>2950</v>
      </c>
      <c r="X301" s="21" t="s">
        <v>2951</v>
      </c>
      <c r="Y301" s="21" t="s">
        <v>2952</v>
      </c>
      <c r="Z301" s="21" t="s">
        <v>2953</v>
      </c>
      <c r="AA301" s="20">
        <v>59</v>
      </c>
      <c r="AB301" s="20" t="s">
        <v>1354</v>
      </c>
      <c r="AC301" s="21" t="s">
        <v>2289</v>
      </c>
      <c r="AD301" s="20" t="s">
        <v>1311</v>
      </c>
      <c r="AE301" s="16" t="str" cm="1">
        <f t="array" ref="AE301">IF(AF301="","",INDEX(전산회선!$E$4:$E$1141,_xlfn.AGGREGATE(15,6,ROW(전산회선!$E$4:$E$1141)-ROW(전산회선!$E$4)+1/((전산회선!$B$4:$B$1141=$E301)*(전산회선!$F$4:$F$1141=AF301)),1)))</f>
        <v>기업인터넷전화</v>
      </c>
      <c r="AF301" s="16">
        <f>IFERROR(IF(_xlfn.MAXIFS(전산회선!$F$4:$F$1141,전산회선!$B$4:$B$1141,$E301)=0,"",_xlfn.MAXIFS(전산회선!$F$4:$F$1141,전산회선!$B$4:$B$1141,$E301)),"")</f>
        <v>65</v>
      </c>
      <c r="AG301" s="16" t="str" cm="1">
        <f t="array" ref="AG301">IF(AH301="","",INDEX(전산회선!$E$4:$E$1141,_xlfn.AGGREGATE(15,6,ROW(전산회선!$E$4:$E$1141)-ROW(전산회선!$E$4)+1/((전산회선!$B$4:$B$1141=$E301)*(전산회선!$F$4:$F$1141=AH301)),1)))</f>
        <v>GiGA인터넷</v>
      </c>
      <c r="AH301" s="16">
        <f>IFERROR(IF(_xlfn.MAXIFS(전산회선!$F$4:$F$1141,전산회선!$B$4:$B$1141,$E301,전산회선!$F$4:$F$1141,"&lt;"&amp;AF301)=0,"",_xlfn.MAXIFS(전산회선!$F$4:$F$1141,전산회선!$B$4:$B$1141,$E301,전산회선!$F$4:$F$1141,"&lt;"&amp;AF301)),"")</f>
        <v>3</v>
      </c>
      <c r="AI301" s="16" t="str" cm="1">
        <f t="array" ref="AI301">IF(AJ301="","",INDEX(전산회선!$E$4:$E$1141,_xlfn.AGGREGATE(15,6,ROW(전산회선!$E$4:$E$1141)-ROW(전산회선!$E$4)+1/((전산회선!$B$4:$B$1141=$E301)*(전산회선!$F$4:$F$1141=AJ301)),1)))</f>
        <v>GTV</v>
      </c>
      <c r="AJ301" s="16">
        <f>IFERROR(IF(_xlfn.MAXIFS(전산회선!$F$4:$F$1141,전산회선!$B$4:$B$1141,$E301,전산회선!$F$4:$F$1141,"&lt;"&amp;AH301)=0,"",_xlfn.MAXIFS(전산회선!$F$4:$F$1141,전산회선!$B$4:$B$1141,$E301,전산회선!$F$4:$F$1141,"&lt;"&amp;AH301)),"")</f>
        <v>2</v>
      </c>
      <c r="AK301" s="16" t="str" cm="1">
        <f t="array" ref="AK301">IF(AL301="","",INDEX(전산회선!$E$4:$E$1141,_xlfn.AGGREGATE(15,6,ROW(전산회선!$E$4:$E$1141)-ROW(전산회선!$E$4)+1/((전산회선!$B$4:$B$1141=$E301)*(전산회선!$F$4:$F$1141=AL301)),1)))</f>
        <v>홈일반전화</v>
      </c>
      <c r="AL301" s="16">
        <f>IFERROR(IF(_xlfn.MAXIFS(전산회선!$F$4:$F$1141,전산회선!$B$4:$B$1141,$E301,전산회선!$F$4:$F$1141,"&lt;"&amp;AJ301)=0,"",_xlfn.MAXIFS(전산회선!$F$4:$F$1141,전산회선!$B$4:$B$1141,$E301,전산회선!$F$4:$F$1141,"&lt;"&amp;AJ301)),"")</f>
        <v>1</v>
      </c>
      <c r="AM301" s="16" t="str" cm="1">
        <f t="array" ref="AM301">IF(AN301="","",INDEX(전산회선!$E$4:$E$1141,_xlfn.AGGREGATE(15,6,ROW(전산회선!$E$4:$E$1141)-ROW(전산회선!$E$4)+1/((전산회선!$B$4:$B$1141=$E301)*(전산회선!$F$4:$F$1141=AN301)),1)))</f>
        <v/>
      </c>
      <c r="AN301" s="16" t="str">
        <f>IFERROR(IF(_xlfn.MAXIFS(전산회선!$F$4:$F$1141,전산회선!$B$4:$B$1141,$E301,전산회선!$F$4:$F$1141,"&lt;"&amp;AL301)=0,"",_xlfn.MAXIFS(전산회선!$F$4:$F$1141,전산회선!$B$4:$B$1141,$E301,전산회선!$F$4:$F$1141,"&lt;"&amp;AL301)),"")</f>
        <v/>
      </c>
      <c r="AO301" s="23">
        <v>440511</v>
      </c>
      <c r="AP301" s="23">
        <v>446123</v>
      </c>
      <c r="AQ301" s="23">
        <v>441050</v>
      </c>
      <c r="AR301" s="23">
        <v>437274</v>
      </c>
      <c r="AS301" s="23">
        <v>429492</v>
      </c>
      <c r="AT301" s="23">
        <v>426418</v>
      </c>
      <c r="AU301" s="23">
        <v>428044</v>
      </c>
      <c r="AV301" s="23">
        <v>429317</v>
      </c>
      <c r="AW301" s="23">
        <v>434786</v>
      </c>
      <c r="AX301" s="23">
        <v>432088</v>
      </c>
      <c r="AY301" s="23">
        <v>435280</v>
      </c>
      <c r="AZ301" s="23">
        <v>441186</v>
      </c>
      <c r="BA301" s="23">
        <v>435130.75</v>
      </c>
      <c r="BB301" s="23">
        <f t="shared" si="28"/>
        <v>5221569</v>
      </c>
      <c r="BC301" s="23">
        <v>0</v>
      </c>
      <c r="BD301" s="23">
        <v>0</v>
      </c>
      <c r="BE301" s="23">
        <v>0</v>
      </c>
      <c r="BF301" s="23">
        <v>0</v>
      </c>
      <c r="BG301" s="23">
        <v>0</v>
      </c>
      <c r="BH301" s="23">
        <v>0</v>
      </c>
      <c r="BI301" s="23">
        <v>387</v>
      </c>
      <c r="BJ301" s="23">
        <v>4000</v>
      </c>
      <c r="BK301" s="23">
        <v>4000</v>
      </c>
      <c r="BL301" s="23">
        <v>4000</v>
      </c>
      <c r="BM301" s="23">
        <v>4000</v>
      </c>
      <c r="BN301" s="23">
        <v>4000</v>
      </c>
      <c r="BO301" s="23">
        <v>1698.9166666666667</v>
      </c>
      <c r="BP301" s="23">
        <v>20387</v>
      </c>
      <c r="BQ301" s="17" t="str">
        <f>IFERROR(INDEX(피벗!$BL$5:$CH$5,1,MATCH($BR301,INDEX(피벗!$BL:$CH,MATCH($E301,피벗!$BJ:$BJ,0),0),0)),"")</f>
        <v>기업인터넷전화</v>
      </c>
      <c r="BR301" s="23">
        <f>IFERROR(LARGE(INDEX(피벗!$BL:$CH,MATCH(성장고객!$E301,피벗!$BJ:$BJ,0),0),1),"")</f>
        <v>20387</v>
      </c>
      <c r="BS301" s="27">
        <f t="shared" si="29"/>
        <v>3.9043819970587383E-3</v>
      </c>
      <c r="BT301" s="17" t="str">
        <f>IFERROR(INDEX(피벗!$BL$5:$CH$5,1,MATCH($BU301,INDEX(피벗!$BL:$CH,MATCH($E301,피벗!$BJ:$BJ,0),0),0)),"")</f>
        <v/>
      </c>
      <c r="BU301" s="23" t="str">
        <f>IFERROR(LARGE(INDEX(피벗!$BL:$CH,MATCH(성장고객!$E301,피벗!$BJ:$BJ,0),0),2),"")</f>
        <v/>
      </c>
      <c r="BV301" s="27" t="str">
        <f t="shared" si="30"/>
        <v/>
      </c>
      <c r="BW301" s="17" t="str">
        <f>IFERROR(INDEX(피벗!$BL$5:$CH$5,1,MATCH($BX301,INDEX(피벗!$BL:$CH,MATCH($E301,피벗!$BJ:$BJ,0),0),0)),"")</f>
        <v/>
      </c>
      <c r="BX301" s="23" t="str">
        <f>IFERROR(LARGE(INDEX(피벗!$BL:$CH,MATCH(성장고객!$E301,피벗!$BJ:$BJ,0),0),3),"")</f>
        <v/>
      </c>
      <c r="BY301" s="27" t="str">
        <f t="shared" si="31"/>
        <v/>
      </c>
      <c r="BZ301" s="17" t="str">
        <f>IFERROR(INDEX(피벗!$BL$5:$CH$5,1,MATCH($CA301,INDEX(피벗!$BL:$CH,MATCH($E301,피벗!$BJ:$BJ,0),0),0)),"")</f>
        <v/>
      </c>
      <c r="CA301" s="23" t="str">
        <f>IFERROR(LARGE(INDEX(피벗!$BL:$CH,MATCH(성장고객!$E301,피벗!$BJ:$BJ,0),0),4),"")</f>
        <v/>
      </c>
      <c r="CB301" s="27" t="str">
        <f t="shared" si="32"/>
        <v/>
      </c>
      <c r="CC301" s="17" t="str">
        <f>IFERROR(INDEX(피벗!$BL$5:$CH$5,1,MATCH($CD301,INDEX(피벗!$BL:$CH,MATCH($E301,피벗!$BJ:$BJ,0),0),0)),"")</f>
        <v/>
      </c>
      <c r="CD301" s="23" t="str">
        <f>IFERROR(LARGE(INDEX(피벗!$BL:$CH,MATCH(성장고객!$E301,피벗!$BJ:$BJ,0),0),5),"")</f>
        <v/>
      </c>
      <c r="CE301" s="27" t="str">
        <f t="shared" si="33"/>
        <v/>
      </c>
      <c r="CF301" s="23">
        <f>IFERROR(INDEX(피벗!$CI:$CI,MATCH($E301,피벗!$BJ:$BJ,0)),"")</f>
        <v>20387</v>
      </c>
      <c r="CG301" s="25">
        <f t="shared" si="34"/>
        <v>3.9043819970587383E-3</v>
      </c>
      <c r="CH301" s="17" t="str">
        <f>IFERROR(INDEX(피벗!$EZ$5:$GE$5,1,MATCH($CI301,INDEX(피벗!$EZ:$GE,MATCH($E301,피벗!$EY:$EY,0),0),0)),"")</f>
        <v>기업인터넷전화</v>
      </c>
      <c r="CI301" s="23">
        <f>IFERROR(LARGE(INDEX(피벗!$EZ:$GE,MATCH(성장고객!$E301,피벗!$EY:$EY,0),0),1),"")</f>
        <v>1657545</v>
      </c>
      <c r="CJ301" s="17" t="str">
        <f>IFERROR(INDEX(피벗!$EZ$5:$GE$5,1,MATCH($CK301,INDEX(피벗!$EZ:$GE,MATCH($E301,피벗!$EY:$EY,0),0),0)),"")</f>
        <v>10기가인터넷</v>
      </c>
      <c r="CK301" s="23">
        <f>IFERROR(LARGE(INDEX(피벗!$EZ:$GE,MATCH(성장고객!$E301,피벗!$EY:$EY,0),0),2),"")</f>
        <v>1296000</v>
      </c>
      <c r="CL301" s="17" t="str">
        <f>IFERROR(INDEX(피벗!$EZ$5:$GE$5,1,MATCH($CM301,INDEX(피벗!$EZ:$GE,MATCH($E301,피벗!$EY:$EY,0),0),0)),"")</f>
        <v>GiGA인터넷</v>
      </c>
      <c r="CM301" s="23">
        <f>IFERROR(LARGE(INDEX(피벗!$EZ:$GE,MATCH(성장고객!$E301,피벗!$EY:$EY,0),0),3),"")</f>
        <v>1200000</v>
      </c>
      <c r="CN301" s="17" t="str">
        <f>IFERROR(INDEX(피벗!$EZ$5:$GE$5,1,MATCH($CO301,INDEX(피벗!$EZ:$GE,MATCH($E301,피벗!$EY:$EY,0),0),0)),"")</f>
        <v>인터넷부가</v>
      </c>
      <c r="CO301" s="23">
        <f>IFERROR(LARGE(INDEX(피벗!$EZ:$GE,MATCH(성장고객!$E301,피벗!$EY:$EY,0),0),4),"")</f>
        <v>606000</v>
      </c>
      <c r="CP301" s="17" t="str">
        <f>IFERROR(INDEX(피벗!$EZ$5:$GE$5,1,MATCH($CQ301,INDEX(피벗!$EZ:$GE,MATCH($E301,피벗!$EY:$EY,0),0),0)),"")</f>
        <v>GTV</v>
      </c>
      <c r="CQ301" s="23">
        <f>IFERROR(LARGE(INDEX(피벗!$EZ:$GE,MATCH(성장고객!$E301,피벗!$EY:$EY,0),0),5),"")</f>
        <v>366720</v>
      </c>
      <c r="CR301" s="23">
        <f>IFERROR(INDEX(피벗!$GF:$GF,MATCH($E301,피벗!$EY:$EY,0)),"")</f>
        <v>5221569</v>
      </c>
    </row>
    <row r="302" spans="1:96" x14ac:dyDescent="0.45">
      <c r="A302" s="20" t="s">
        <v>982</v>
      </c>
      <c r="B302" s="20" t="s">
        <v>26</v>
      </c>
      <c r="C302" s="20" t="s">
        <v>30</v>
      </c>
      <c r="D302" s="20" t="s">
        <v>1254</v>
      </c>
      <c r="E302" s="20" t="s">
        <v>1263</v>
      </c>
      <c r="F302" s="21" t="s">
        <v>1264</v>
      </c>
      <c r="G302" s="21" t="s">
        <v>1</v>
      </c>
      <c r="H302" s="21" t="s">
        <v>0</v>
      </c>
      <c r="I302" s="22" t="s">
        <v>946</v>
      </c>
      <c r="J302" s="22" t="s">
        <v>947</v>
      </c>
      <c r="K302" s="20" t="s">
        <v>0</v>
      </c>
      <c r="L302" s="20" t="s">
        <v>1316</v>
      </c>
      <c r="M302" s="20" t="s">
        <v>1311</v>
      </c>
      <c r="N302" s="20" t="s">
        <v>1317</v>
      </c>
      <c r="O302" s="21" t="s">
        <v>2614</v>
      </c>
      <c r="P302" s="21">
        <v>15</v>
      </c>
      <c r="Q302" s="21" t="s">
        <v>1347</v>
      </c>
      <c r="R302" s="21" t="s">
        <v>1320</v>
      </c>
      <c r="S302" s="21" t="s">
        <v>1321</v>
      </c>
      <c r="T302" s="21" t="s">
        <v>1316</v>
      </c>
      <c r="U302" s="21" t="s">
        <v>2479</v>
      </c>
      <c r="V302" s="21" t="s">
        <v>2938</v>
      </c>
      <c r="W302" s="20" t="s">
        <v>2939</v>
      </c>
      <c r="X302" s="21" t="s">
        <v>2940</v>
      </c>
      <c r="Y302" s="21" t="s">
        <v>2642</v>
      </c>
      <c r="Z302" s="21" t="s">
        <v>2941</v>
      </c>
      <c r="AA302" s="20">
        <v>52</v>
      </c>
      <c r="AB302" s="20" t="s">
        <v>1448</v>
      </c>
      <c r="AC302" s="21" t="s">
        <v>2942</v>
      </c>
      <c r="AD302" s="20" t="s">
        <v>1311</v>
      </c>
      <c r="AE302" s="16" t="str" cm="1">
        <f t="array" ref="AE302">IF(AF302="","",INDEX(전산회선!$E$4:$E$1141,_xlfn.AGGREGATE(15,6,ROW(전산회선!$E$4:$E$1141)-ROW(전산회선!$E$4)+1/((전산회선!$B$4:$B$1141=$E302)*(전산회선!$F$4:$F$1141=AF302)),1)))</f>
        <v>5G</v>
      </c>
      <c r="AF302" s="16">
        <f>IFERROR(IF(_xlfn.MAXIFS(전산회선!$F$4:$F$1141,전산회선!$B$4:$B$1141,$E302)=0,"",_xlfn.MAXIFS(전산회선!$F$4:$F$1141,전산회선!$B$4:$B$1141,$E302)),"")</f>
        <v>6</v>
      </c>
      <c r="AG302" s="16" t="str" cm="1">
        <f t="array" ref="AG302">IF(AH302="","",INDEX(전산회선!$E$4:$E$1141,_xlfn.AGGREGATE(15,6,ROW(전산회선!$E$4:$E$1141)-ROW(전산회선!$E$4)+1/((전산회선!$B$4:$B$1141=$E302)*(전산회선!$F$4:$F$1141=AH302)),1)))</f>
        <v>기업인터넷전화</v>
      </c>
      <c r="AH302" s="16">
        <f>IFERROR(IF(_xlfn.MAXIFS(전산회선!$F$4:$F$1141,전산회선!$B$4:$B$1141,$E302,전산회선!$F$4:$F$1141,"&lt;"&amp;AF302)=0,"",_xlfn.MAXIFS(전산회선!$F$4:$F$1141,전산회선!$B$4:$B$1141,$E302,전산회선!$F$4:$F$1141,"&lt;"&amp;AF302)),"")</f>
        <v>4</v>
      </c>
      <c r="AI302" s="16" t="str" cm="1">
        <f t="array" ref="AI302">IF(AJ302="","",INDEX(전산회선!$E$4:$E$1141,_xlfn.AGGREGATE(15,6,ROW(전산회선!$E$4:$E$1141)-ROW(전산회선!$E$4)+1/((전산회선!$B$4:$B$1141=$E302)*(전산회선!$F$4:$F$1141=AJ302)),1)))</f>
        <v>홈일반전화</v>
      </c>
      <c r="AJ302" s="16">
        <f>IFERROR(IF(_xlfn.MAXIFS(전산회선!$F$4:$F$1141,전산회선!$B$4:$B$1141,$E302,전산회선!$F$4:$F$1141,"&lt;"&amp;AH302)=0,"",_xlfn.MAXIFS(전산회선!$F$4:$F$1141,전산회선!$B$4:$B$1141,$E302,전산회선!$F$4:$F$1141,"&lt;"&amp;AH302)),"")</f>
        <v>2</v>
      </c>
      <c r="AK302" s="16" t="str" cm="1">
        <f t="array" ref="AK302">IF(AL302="","",INDEX(전산회선!$E$4:$E$1141,_xlfn.AGGREGATE(15,6,ROW(전산회선!$E$4:$E$1141)-ROW(전산회선!$E$4)+1/((전산회선!$B$4:$B$1141=$E302)*(전산회선!$F$4:$F$1141=AL302)),1)))</f>
        <v>기업인터넷</v>
      </c>
      <c r="AL302" s="16">
        <f>IFERROR(IF(_xlfn.MAXIFS(전산회선!$F$4:$F$1141,전산회선!$B$4:$B$1141,$E302,전산회선!$F$4:$F$1141,"&lt;"&amp;AJ302)=0,"",_xlfn.MAXIFS(전산회선!$F$4:$F$1141,전산회선!$B$4:$B$1141,$E302,전산회선!$F$4:$F$1141,"&lt;"&amp;AJ302)),"")</f>
        <v>1</v>
      </c>
      <c r="AM302" s="16" t="str" cm="1">
        <f t="array" ref="AM302">IF(AN302="","",INDEX(전산회선!$E$4:$E$1141,_xlfn.AGGREGATE(15,6,ROW(전산회선!$E$4:$E$1141)-ROW(전산회선!$E$4)+1/((전산회선!$B$4:$B$1141=$E302)*(전산회선!$F$4:$F$1141=AN302)),1)))</f>
        <v/>
      </c>
      <c r="AN302" s="16" t="str">
        <f>IFERROR(IF(_xlfn.MAXIFS(전산회선!$F$4:$F$1141,전산회선!$B$4:$B$1141,$E302,전산회선!$F$4:$F$1141,"&lt;"&amp;AL302)=0,"",_xlfn.MAXIFS(전산회선!$F$4:$F$1141,전산회선!$B$4:$B$1141,$E302,전산회선!$F$4:$F$1141,"&lt;"&amp;AL302)),"")</f>
        <v/>
      </c>
      <c r="AO302" s="23">
        <v>89630</v>
      </c>
      <c r="AP302" s="23">
        <v>105020</v>
      </c>
      <c r="AQ302" s="23">
        <v>106412</v>
      </c>
      <c r="AR302" s="23">
        <v>95212</v>
      </c>
      <c r="AS302" s="23">
        <v>93533</v>
      </c>
      <c r="AT302" s="23">
        <v>91563</v>
      </c>
      <c r="AU302" s="23">
        <v>102479</v>
      </c>
      <c r="AV302" s="23">
        <v>208274.04300000001</v>
      </c>
      <c r="AW302" s="23">
        <v>376299.74</v>
      </c>
      <c r="AX302" s="23">
        <v>358695.74</v>
      </c>
      <c r="AY302" s="23">
        <v>391553.74</v>
      </c>
      <c r="AZ302" s="23">
        <v>510094.74</v>
      </c>
      <c r="BA302" s="23">
        <v>210730.58358333333</v>
      </c>
      <c r="BB302" s="23">
        <f t="shared" si="28"/>
        <v>2528767.003</v>
      </c>
      <c r="BC302" s="23">
        <v>0</v>
      </c>
      <c r="BD302" s="23">
        <v>0</v>
      </c>
      <c r="BE302" s="23">
        <v>0</v>
      </c>
      <c r="BF302" s="23">
        <v>0</v>
      </c>
      <c r="BG302" s="23">
        <v>0</v>
      </c>
      <c r="BH302" s="23">
        <v>0</v>
      </c>
      <c r="BI302" s="23">
        <v>0</v>
      </c>
      <c r="BJ302" s="23">
        <v>21623</v>
      </c>
      <c r="BK302" s="23">
        <v>135773</v>
      </c>
      <c r="BL302" s="23">
        <v>135773</v>
      </c>
      <c r="BM302" s="23">
        <v>158773</v>
      </c>
      <c r="BN302" s="23">
        <v>260673</v>
      </c>
      <c r="BO302" s="23">
        <v>59384.583333333336</v>
      </c>
      <c r="BP302" s="23">
        <v>712615</v>
      </c>
      <c r="BQ302" s="17" t="str">
        <f>IFERROR(INDEX(피벗!$BL$5:$CH$5,1,MATCH($BR302,INDEX(피벗!$BL:$CH,MATCH($E302,피벗!$BJ:$BJ,0),0),0)),"")</f>
        <v>5G</v>
      </c>
      <c r="BR302" s="23">
        <f>IFERROR(LARGE(INDEX(피벗!$BL:$CH,MATCH(성장고객!$E302,피벗!$BJ:$BJ,0),0),1),"")</f>
        <v>574615</v>
      </c>
      <c r="BS302" s="27">
        <f t="shared" si="29"/>
        <v>0.22723129466586131</v>
      </c>
      <c r="BT302" s="17" t="str">
        <f>IFERROR(INDEX(피벗!$BL$5:$CH$5,1,MATCH($BU302,INDEX(피벗!$BL:$CH,MATCH($E302,피벗!$BJ:$BJ,0),0),0)),"")</f>
        <v>기업인터넷</v>
      </c>
      <c r="BU302" s="23">
        <f>IFERROR(LARGE(INDEX(피벗!$BL:$CH,MATCH(성장고객!$E302,피벗!$BJ:$BJ,0),0),2),"")</f>
        <v>138000</v>
      </c>
      <c r="BV302" s="27">
        <f t="shared" si="30"/>
        <v>5.4572050266506897E-2</v>
      </c>
      <c r="BW302" s="17" t="str">
        <f>IFERROR(INDEX(피벗!$BL$5:$CH$5,1,MATCH($BX302,INDEX(피벗!$BL:$CH,MATCH($E302,피벗!$BJ:$BJ,0),0),0)),"")</f>
        <v/>
      </c>
      <c r="BX302" s="23" t="str">
        <f>IFERROR(LARGE(INDEX(피벗!$BL:$CH,MATCH(성장고객!$E302,피벗!$BJ:$BJ,0),0),3),"")</f>
        <v/>
      </c>
      <c r="BY302" s="27" t="str">
        <f t="shared" si="31"/>
        <v/>
      </c>
      <c r="BZ302" s="17" t="str">
        <f>IFERROR(INDEX(피벗!$BL$5:$CH$5,1,MATCH($CA302,INDEX(피벗!$BL:$CH,MATCH($E302,피벗!$BJ:$BJ,0),0),0)),"")</f>
        <v/>
      </c>
      <c r="CA302" s="23" t="str">
        <f>IFERROR(LARGE(INDEX(피벗!$BL:$CH,MATCH(성장고객!$E302,피벗!$BJ:$BJ,0),0),4),"")</f>
        <v/>
      </c>
      <c r="CB302" s="27" t="str">
        <f t="shared" si="32"/>
        <v/>
      </c>
      <c r="CC302" s="17" t="str">
        <f>IFERROR(INDEX(피벗!$BL$5:$CH$5,1,MATCH($CD302,INDEX(피벗!$BL:$CH,MATCH($E302,피벗!$BJ:$BJ,0),0),0)),"")</f>
        <v/>
      </c>
      <c r="CD302" s="23" t="str">
        <f>IFERROR(LARGE(INDEX(피벗!$BL:$CH,MATCH(성장고객!$E302,피벗!$BJ:$BJ,0),0),5),"")</f>
        <v/>
      </c>
      <c r="CE302" s="27" t="str">
        <f t="shared" si="33"/>
        <v/>
      </c>
      <c r="CF302" s="23">
        <f>IFERROR(INDEX(피벗!$CI:$CI,MATCH($E302,피벗!$BJ:$BJ,0)),"")</f>
        <v>712615</v>
      </c>
      <c r="CG302" s="25">
        <f t="shared" si="34"/>
        <v>0.28180334493236819</v>
      </c>
      <c r="CH302" s="17" t="str">
        <f>IFERROR(INDEX(피벗!$EZ$5:$GE$5,1,MATCH($CI302,INDEX(피벗!$EZ:$GE,MATCH($E302,피벗!$EY:$EY,0),0),0)),"")</f>
        <v>5G</v>
      </c>
      <c r="CI302" s="23">
        <f>IFERROR(LARGE(INDEX(피벗!$EZ:$GE,MATCH(성장고객!$E302,피벗!$EY:$EY,0),0),1),"")</f>
        <v>1213609.003</v>
      </c>
      <c r="CJ302" s="17" t="str">
        <f>IFERROR(INDEX(피벗!$EZ$5:$GE$5,1,MATCH($CK302,INDEX(피벗!$EZ:$GE,MATCH($E302,피벗!$EY:$EY,0),0),0)),"")</f>
        <v>GiGA인터넷</v>
      </c>
      <c r="CK302" s="23">
        <f>IFERROR(LARGE(INDEX(피벗!$EZ:$GE,MATCH(성장고객!$E302,피벗!$EY:$EY,0),0),2),"")</f>
        <v>615600</v>
      </c>
      <c r="CL302" s="17" t="str">
        <f>IFERROR(INDEX(피벗!$EZ$5:$GE$5,1,MATCH($CM302,INDEX(피벗!$EZ:$GE,MATCH($E302,피벗!$EY:$EY,0),0),0)),"")</f>
        <v>홈일반전화</v>
      </c>
      <c r="CM302" s="23">
        <f>IFERROR(LARGE(INDEX(피벗!$EZ:$GE,MATCH(성장고객!$E302,피벗!$EY:$EY,0),0),3),"")</f>
        <v>379992</v>
      </c>
      <c r="CN302" s="17" t="str">
        <f>IFERROR(INDEX(피벗!$EZ$5:$GE$5,1,MATCH($CO302,INDEX(피벗!$EZ:$GE,MATCH($E302,피벗!$EY:$EY,0),0),0)),"")</f>
        <v>기업인터넷전화</v>
      </c>
      <c r="CO302" s="23">
        <f>IFERROR(LARGE(INDEX(피벗!$EZ:$GE,MATCH(성장고객!$E302,피벗!$EY:$EY,0),0),4),"")</f>
        <v>159424</v>
      </c>
      <c r="CP302" s="17" t="str">
        <f>IFERROR(INDEX(피벗!$EZ$5:$GE$5,1,MATCH($CQ302,INDEX(피벗!$EZ:$GE,MATCH($E302,피벗!$EY:$EY,0),0),0)),"")</f>
        <v>기업인터넷</v>
      </c>
      <c r="CQ302" s="23">
        <f>IFERROR(LARGE(INDEX(피벗!$EZ:$GE,MATCH(성장고객!$E302,피벗!$EY:$EY,0),0),5),"")</f>
        <v>138000</v>
      </c>
      <c r="CR302" s="23">
        <f>IFERROR(INDEX(피벗!$GF:$GF,MATCH($E302,피벗!$EY:$EY,0)),"")</f>
        <v>2528767.003</v>
      </c>
    </row>
    <row r="303" spans="1:96" x14ac:dyDescent="0.45">
      <c r="A303" s="20" t="s">
        <v>982</v>
      </c>
      <c r="B303" s="20" t="s">
        <v>26</v>
      </c>
      <c r="C303" s="20" t="s">
        <v>104</v>
      </c>
      <c r="D303" s="20" t="s">
        <v>1199</v>
      </c>
      <c r="E303" s="20" t="s">
        <v>860</v>
      </c>
      <c r="F303" s="21" t="s">
        <v>861</v>
      </c>
      <c r="G303" s="21" t="s">
        <v>1</v>
      </c>
      <c r="H303" s="21" t="s">
        <v>0</v>
      </c>
      <c r="I303" s="22" t="s">
        <v>862</v>
      </c>
      <c r="J303" s="22" t="s">
        <v>863</v>
      </c>
      <c r="K303" s="20" t="s">
        <v>0</v>
      </c>
      <c r="L303" s="20" t="s">
        <v>1316</v>
      </c>
      <c r="M303" s="20" t="s">
        <v>1389</v>
      </c>
      <c r="N303" s="20" t="s">
        <v>1390</v>
      </c>
      <c r="O303" s="21" t="s">
        <v>1391</v>
      </c>
      <c r="P303" s="21">
        <v>10</v>
      </c>
      <c r="Q303" s="21" t="s">
        <v>9</v>
      </c>
      <c r="R303" s="21" t="s">
        <v>1320</v>
      </c>
      <c r="S303" s="21" t="s">
        <v>1321</v>
      </c>
      <c r="T303" s="21" t="s">
        <v>1316</v>
      </c>
      <c r="U303" s="21" t="s">
        <v>2204</v>
      </c>
      <c r="V303" s="21" t="s">
        <v>2205</v>
      </c>
      <c r="W303" s="20" t="s">
        <v>9</v>
      </c>
      <c r="X303" s="21" t="s">
        <v>9</v>
      </c>
      <c r="Y303" s="21" t="s">
        <v>2206</v>
      </c>
      <c r="Z303" s="21" t="s">
        <v>2207</v>
      </c>
      <c r="AA303" s="20">
        <v>5</v>
      </c>
      <c r="AB303" s="20" t="s">
        <v>1587</v>
      </c>
      <c r="AC303" s="21" t="s">
        <v>2208</v>
      </c>
      <c r="AD303" s="20" t="s">
        <v>1311</v>
      </c>
      <c r="AE303" s="16" t="str" cm="1">
        <f t="array" ref="AE303">IF(AF303="","",INDEX(전산회선!$E$4:$E$1141,_xlfn.AGGREGATE(15,6,ROW(전산회선!$E$4:$E$1141)-ROW(전산회선!$E$4)+1/((전산회선!$B$4:$B$1141=$E303)*(전산회선!$F$4:$F$1141=AF303)),1)))</f>
        <v>기업인터넷전화</v>
      </c>
      <c r="AF303" s="16">
        <f>IFERROR(IF(_xlfn.MAXIFS(전산회선!$F$4:$F$1141,전산회선!$B$4:$B$1141,$E303)=0,"",_xlfn.MAXIFS(전산회선!$F$4:$F$1141,전산회선!$B$4:$B$1141,$E303)),"")</f>
        <v>6</v>
      </c>
      <c r="AG303" s="16" t="str" cm="1">
        <f t="array" ref="AG303">IF(AH303="","",INDEX(전산회선!$E$4:$E$1141,_xlfn.AGGREGATE(15,6,ROW(전산회선!$E$4:$E$1141)-ROW(전산회선!$E$4)+1/((전산회선!$B$4:$B$1141=$E303)*(전산회선!$F$4:$F$1141=AH303)),1)))</f>
        <v>GiGA인터넷</v>
      </c>
      <c r="AH303" s="16">
        <f>IFERROR(IF(_xlfn.MAXIFS(전산회선!$F$4:$F$1141,전산회선!$B$4:$B$1141,$E303,전산회선!$F$4:$F$1141,"&lt;"&amp;AF303)=0,"",_xlfn.MAXIFS(전산회선!$F$4:$F$1141,전산회선!$B$4:$B$1141,$E303,전산회선!$F$4:$F$1141,"&lt;"&amp;AF303)),"")</f>
        <v>3</v>
      </c>
      <c r="AI303" s="16" t="str" cm="1">
        <f t="array" ref="AI303">IF(AJ303="","",INDEX(전산회선!$E$4:$E$1141,_xlfn.AGGREGATE(15,6,ROW(전산회선!$E$4:$E$1141)-ROW(전산회선!$E$4)+1/((전산회선!$B$4:$B$1141=$E303)*(전산회선!$F$4:$F$1141=AJ303)),1)))</f>
        <v>GTV</v>
      </c>
      <c r="AJ303" s="16">
        <f>IFERROR(IF(_xlfn.MAXIFS(전산회선!$F$4:$F$1141,전산회선!$B$4:$B$1141,$E303,전산회선!$F$4:$F$1141,"&lt;"&amp;AH303)=0,"",_xlfn.MAXIFS(전산회선!$F$4:$F$1141,전산회선!$B$4:$B$1141,$E303,전산회선!$F$4:$F$1141,"&lt;"&amp;AH303)),"")</f>
        <v>2</v>
      </c>
      <c r="AK303" s="16" t="str" cm="1">
        <f t="array" ref="AK303">IF(AL303="","",INDEX(전산회선!$E$4:$E$1141,_xlfn.AGGREGATE(15,6,ROW(전산회선!$E$4:$E$1141)-ROW(전산회선!$E$4)+1/((전산회선!$B$4:$B$1141=$E303)*(전산회선!$F$4:$F$1141=AL303)),1)))</f>
        <v>홈일반전화</v>
      </c>
      <c r="AL303" s="16">
        <f>IFERROR(IF(_xlfn.MAXIFS(전산회선!$F$4:$F$1141,전산회선!$B$4:$B$1141,$E303,전산회선!$F$4:$F$1141,"&lt;"&amp;AJ303)=0,"",_xlfn.MAXIFS(전산회선!$F$4:$F$1141,전산회선!$B$4:$B$1141,$E303,전산회선!$F$4:$F$1141,"&lt;"&amp;AJ303)),"")</f>
        <v>1</v>
      </c>
      <c r="AM303" s="16" t="str" cm="1">
        <f t="array" ref="AM303">IF(AN303="","",INDEX(전산회선!$E$4:$E$1141,_xlfn.AGGREGATE(15,6,ROW(전산회선!$E$4:$E$1141)-ROW(전산회선!$E$4)+1/((전산회선!$B$4:$B$1141=$E303)*(전산회선!$F$4:$F$1141=AN303)),1)))</f>
        <v/>
      </c>
      <c r="AN303" s="16" t="str">
        <f>IFERROR(IF(_xlfn.MAXIFS(전산회선!$F$4:$F$1141,전산회선!$B$4:$B$1141,$E303,전산회선!$F$4:$F$1141,"&lt;"&amp;AL303)=0,"",_xlfn.MAXIFS(전산회선!$F$4:$F$1141,전산회선!$B$4:$B$1141,$E303,전산회선!$F$4:$F$1141,"&lt;"&amp;AL303)),"")</f>
        <v/>
      </c>
      <c r="AO303" s="23">
        <v>132569</v>
      </c>
      <c r="AP303" s="23">
        <v>130843</v>
      </c>
      <c r="AQ303" s="23">
        <v>132021</v>
      </c>
      <c r="AR303" s="23">
        <v>132024</v>
      </c>
      <c r="AS303" s="23">
        <v>163331</v>
      </c>
      <c r="AT303" s="23">
        <v>130978</v>
      </c>
      <c r="AU303" s="23">
        <v>132374</v>
      </c>
      <c r="AV303" s="23">
        <v>130802</v>
      </c>
      <c r="AW303" s="23">
        <v>130806</v>
      </c>
      <c r="AX303" s="23">
        <v>128455</v>
      </c>
      <c r="AY303" s="23">
        <v>128935</v>
      </c>
      <c r="AZ303" s="23">
        <v>134055</v>
      </c>
      <c r="BA303" s="23">
        <v>133932.75</v>
      </c>
      <c r="BB303" s="23">
        <f t="shared" si="28"/>
        <v>1607193</v>
      </c>
      <c r="BC303" s="23">
        <v>0</v>
      </c>
      <c r="BD303" s="23">
        <v>0</v>
      </c>
      <c r="BE303" s="23">
        <v>0</v>
      </c>
      <c r="BF303" s="23">
        <v>0</v>
      </c>
      <c r="BG303" s="23">
        <v>0</v>
      </c>
      <c r="BH303" s="23">
        <v>0</v>
      </c>
      <c r="BI303" s="23">
        <v>0</v>
      </c>
      <c r="BJ303" s="23">
        <v>0</v>
      </c>
      <c r="BK303" s="23">
        <v>0</v>
      </c>
      <c r="BL303" s="23">
        <v>0</v>
      </c>
      <c r="BM303" s="23">
        <v>0</v>
      </c>
      <c r="BN303" s="23">
        <v>0</v>
      </c>
      <c r="BO303" s="23">
        <v>0</v>
      </c>
      <c r="BP303" s="23">
        <v>0</v>
      </c>
      <c r="BQ303" s="17" t="str">
        <f>IFERROR(INDEX(피벗!$BL$5:$CH$5,1,MATCH($BR303,INDEX(피벗!$BL:$CH,MATCH($E303,피벗!$BJ:$BJ,0),0),0)),"")</f>
        <v/>
      </c>
      <c r="BR303" s="23" t="str">
        <f>IFERROR(LARGE(INDEX(피벗!$BL:$CH,MATCH(성장고객!$E303,피벗!$BJ:$BJ,0),0),1),"")</f>
        <v/>
      </c>
      <c r="BS303" s="27" t="str">
        <f t="shared" si="29"/>
        <v/>
      </c>
      <c r="BT303" s="17" t="str">
        <f>IFERROR(INDEX(피벗!$BL$5:$CH$5,1,MATCH($BU303,INDEX(피벗!$BL:$CH,MATCH($E303,피벗!$BJ:$BJ,0),0),0)),"")</f>
        <v/>
      </c>
      <c r="BU303" s="23" t="str">
        <f>IFERROR(LARGE(INDEX(피벗!$BL:$CH,MATCH(성장고객!$E303,피벗!$BJ:$BJ,0),0),2),"")</f>
        <v/>
      </c>
      <c r="BV303" s="27" t="str">
        <f t="shared" si="30"/>
        <v/>
      </c>
      <c r="BW303" s="17" t="str">
        <f>IFERROR(INDEX(피벗!$BL$5:$CH$5,1,MATCH($BX303,INDEX(피벗!$BL:$CH,MATCH($E303,피벗!$BJ:$BJ,0),0),0)),"")</f>
        <v/>
      </c>
      <c r="BX303" s="23" t="str">
        <f>IFERROR(LARGE(INDEX(피벗!$BL:$CH,MATCH(성장고객!$E303,피벗!$BJ:$BJ,0),0),3),"")</f>
        <v/>
      </c>
      <c r="BY303" s="27" t="str">
        <f t="shared" si="31"/>
        <v/>
      </c>
      <c r="BZ303" s="17" t="str">
        <f>IFERROR(INDEX(피벗!$BL$5:$CH$5,1,MATCH($CA303,INDEX(피벗!$BL:$CH,MATCH($E303,피벗!$BJ:$BJ,0),0),0)),"")</f>
        <v/>
      </c>
      <c r="CA303" s="23" t="str">
        <f>IFERROR(LARGE(INDEX(피벗!$BL:$CH,MATCH(성장고객!$E303,피벗!$BJ:$BJ,0),0),4),"")</f>
        <v/>
      </c>
      <c r="CB303" s="27" t="str">
        <f t="shared" si="32"/>
        <v/>
      </c>
      <c r="CC303" s="17" t="str">
        <f>IFERROR(INDEX(피벗!$BL$5:$CH$5,1,MATCH($CD303,INDEX(피벗!$BL:$CH,MATCH($E303,피벗!$BJ:$BJ,0),0),0)),"")</f>
        <v/>
      </c>
      <c r="CD303" s="23" t="str">
        <f>IFERROR(LARGE(INDEX(피벗!$BL:$CH,MATCH(성장고객!$E303,피벗!$BJ:$BJ,0),0),5),"")</f>
        <v/>
      </c>
      <c r="CE303" s="27" t="str">
        <f t="shared" si="33"/>
        <v/>
      </c>
      <c r="CF303" s="23" t="str">
        <f>IFERROR(INDEX(피벗!$CI:$CI,MATCH($E303,피벗!$BJ:$BJ,0)),"")</f>
        <v/>
      </c>
      <c r="CG303" s="25" t="str">
        <f t="shared" si="34"/>
        <v/>
      </c>
      <c r="CH303" s="17" t="str">
        <f>IFERROR(INDEX(피벗!$EZ$5:$GE$5,1,MATCH($CI303,INDEX(피벗!$EZ:$GE,MATCH($E303,피벗!$EY:$EY,0),0),0)),"")</f>
        <v>GiGA인터넷</v>
      </c>
      <c r="CI303" s="23">
        <f>IFERROR(LARGE(INDEX(피벗!$EZ:$GE,MATCH(성장고객!$E303,피벗!$EY:$EY,0),0),1),"")</f>
        <v>1040728</v>
      </c>
      <c r="CJ303" s="17" t="str">
        <f>IFERROR(INDEX(피벗!$EZ$5:$GE$5,1,MATCH($CK303,INDEX(피벗!$EZ:$GE,MATCH($E303,피벗!$EY:$EY,0),0),0)),"")</f>
        <v>GTV</v>
      </c>
      <c r="CK303" s="23">
        <f>IFERROR(LARGE(INDEX(피벗!$EZ:$GE,MATCH(성장고객!$E303,피벗!$EY:$EY,0),0),2),"")</f>
        <v>318420</v>
      </c>
      <c r="CL303" s="17" t="str">
        <f>IFERROR(INDEX(피벗!$EZ$5:$GE$5,1,MATCH($CM303,INDEX(피벗!$EZ:$GE,MATCH($E303,피벗!$EY:$EY,0),0),0)),"")</f>
        <v>기가지니 TV</v>
      </c>
      <c r="CM303" s="23">
        <f>IFERROR(LARGE(INDEX(피벗!$EZ:$GE,MATCH(성장고객!$E303,피벗!$EY:$EY,0),0),3),"")</f>
        <v>96000</v>
      </c>
      <c r="CN303" s="17" t="str">
        <f>IFERROR(INDEX(피벗!$EZ$5:$GE$5,1,MATCH($CO303,INDEX(피벗!$EZ:$GE,MATCH($E303,피벗!$EY:$EY,0),0),0)),"")</f>
        <v>기업인터넷전화</v>
      </c>
      <c r="CO303" s="23">
        <f>IFERROR(LARGE(INDEX(피벗!$EZ:$GE,MATCH(성장고객!$E303,피벗!$EY:$EY,0),0),4),"")</f>
        <v>91152</v>
      </c>
      <c r="CP303" s="17" t="str">
        <f>IFERROR(INDEX(피벗!$EZ$5:$GE$5,1,MATCH($CQ303,INDEX(피벗!$EZ:$GE,MATCH($E303,피벗!$EY:$EY,0),0),0)),"")</f>
        <v>홈일반전화</v>
      </c>
      <c r="CQ303" s="23">
        <f>IFERROR(LARGE(INDEX(피벗!$EZ:$GE,MATCH(성장고객!$E303,피벗!$EY:$EY,0),0),5),"")</f>
        <v>52235</v>
      </c>
      <c r="CR303" s="23">
        <f>IFERROR(INDEX(피벗!$GF:$GF,MATCH($E303,피벗!$EY:$EY,0)),"")</f>
        <v>1607193</v>
      </c>
    </row>
    <row r="304" spans="1:96" x14ac:dyDescent="0.45">
      <c r="A304" s="20" t="s">
        <v>982</v>
      </c>
      <c r="B304" s="20" t="s">
        <v>26</v>
      </c>
      <c r="C304" s="20" t="s">
        <v>30</v>
      </c>
      <c r="D304" s="20" t="s">
        <v>1217</v>
      </c>
      <c r="E304" s="20" t="s">
        <v>526</v>
      </c>
      <c r="F304" s="21" t="s">
        <v>527</v>
      </c>
      <c r="G304" s="21" t="s">
        <v>1</v>
      </c>
      <c r="H304" s="21" t="s">
        <v>0</v>
      </c>
      <c r="I304" s="22" t="s">
        <v>528</v>
      </c>
      <c r="J304" s="22" t="s">
        <v>529</v>
      </c>
      <c r="K304" s="20" t="s">
        <v>0</v>
      </c>
      <c r="L304" s="20" t="s">
        <v>1316</v>
      </c>
      <c r="M304" s="20" t="s">
        <v>1311</v>
      </c>
      <c r="N304" s="20" t="s">
        <v>1317</v>
      </c>
      <c r="O304" s="21" t="s">
        <v>1925</v>
      </c>
      <c r="P304" s="21">
        <v>29</v>
      </c>
      <c r="Q304" s="21" t="s">
        <v>1358</v>
      </c>
      <c r="R304" s="21" t="s">
        <v>1320</v>
      </c>
      <c r="S304" s="21" t="s">
        <v>1321</v>
      </c>
      <c r="T304" s="21" t="s">
        <v>1316</v>
      </c>
      <c r="U304" s="21" t="s">
        <v>2451</v>
      </c>
      <c r="V304" s="21" t="s">
        <v>2452</v>
      </c>
      <c r="W304" s="20" t="s">
        <v>2453</v>
      </c>
      <c r="X304" s="21" t="s">
        <v>2454</v>
      </c>
      <c r="Y304" s="21" t="s">
        <v>2455</v>
      </c>
      <c r="Z304" s="21" t="s">
        <v>2456</v>
      </c>
      <c r="AA304" s="20">
        <v>9</v>
      </c>
      <c r="AB304" s="20" t="s">
        <v>1399</v>
      </c>
      <c r="AC304" s="21" t="s">
        <v>2457</v>
      </c>
      <c r="AD304" s="20" t="s">
        <v>1311</v>
      </c>
      <c r="AE304" s="16" t="str" cm="1">
        <f t="array" ref="AE304">IF(AF304="","",INDEX(전산회선!$E$4:$E$1141,_xlfn.AGGREGATE(15,6,ROW(전산회선!$E$4:$E$1141)-ROW(전산회선!$E$4)+1/((전산회선!$B$4:$B$1141=$E304)*(전산회선!$F$4:$F$1141=AF304)),1)))</f>
        <v>5G</v>
      </c>
      <c r="AF304" s="16">
        <f>IFERROR(IF(_xlfn.MAXIFS(전산회선!$F$4:$F$1141,전산회선!$B$4:$B$1141,$E304)=0,"",_xlfn.MAXIFS(전산회선!$F$4:$F$1141,전산회선!$B$4:$B$1141,$E304)),"")</f>
        <v>20</v>
      </c>
      <c r="AG304" s="16" t="str" cm="1">
        <f t="array" ref="AG304">IF(AH304="","",INDEX(전산회선!$E$4:$E$1141,_xlfn.AGGREGATE(15,6,ROW(전산회선!$E$4:$E$1141)-ROW(전산회선!$E$4)+1/((전산회선!$B$4:$B$1141=$E304)*(전산회선!$F$4:$F$1141=AH304)),1)))</f>
        <v>LTE</v>
      </c>
      <c r="AH304" s="16">
        <f>IFERROR(IF(_xlfn.MAXIFS(전산회선!$F$4:$F$1141,전산회선!$B$4:$B$1141,$E304,전산회선!$F$4:$F$1141,"&lt;"&amp;AF304)=0,"",_xlfn.MAXIFS(전산회선!$F$4:$F$1141,전산회선!$B$4:$B$1141,$E304,전산회선!$F$4:$F$1141,"&lt;"&amp;AF304)),"")</f>
        <v>3</v>
      </c>
      <c r="AI304" s="16" t="str" cm="1">
        <f t="array" ref="AI304">IF(AJ304="","",INDEX(전산회선!$E$4:$E$1141,_xlfn.AGGREGATE(15,6,ROW(전산회선!$E$4:$E$1141)-ROW(전산회선!$E$4)+1/((전산회선!$B$4:$B$1141=$E304)*(전산회선!$F$4:$F$1141=AJ304)),1)))</f>
        <v>GTV</v>
      </c>
      <c r="AJ304" s="16">
        <f>IFERROR(IF(_xlfn.MAXIFS(전산회선!$F$4:$F$1141,전산회선!$B$4:$B$1141,$E304,전산회선!$F$4:$F$1141,"&lt;"&amp;AH304)=0,"",_xlfn.MAXIFS(전산회선!$F$4:$F$1141,전산회선!$B$4:$B$1141,$E304,전산회선!$F$4:$F$1141,"&lt;"&amp;AH304)),"")</f>
        <v>1</v>
      </c>
      <c r="AK304" s="16" t="str" cm="1">
        <f t="array" ref="AK304">IF(AL304="","",INDEX(전산회선!$E$4:$E$1141,_xlfn.AGGREGATE(15,6,ROW(전산회선!$E$4:$E$1141)-ROW(전산회선!$E$4)+1/((전산회선!$B$4:$B$1141=$E304)*(전산회선!$F$4:$F$1141=AL304)),1)))</f>
        <v/>
      </c>
      <c r="AL304" s="16" t="str">
        <f>IFERROR(IF(_xlfn.MAXIFS(전산회선!$F$4:$F$1141,전산회선!$B$4:$B$1141,$E304,전산회선!$F$4:$F$1141,"&lt;"&amp;AJ304)=0,"",_xlfn.MAXIFS(전산회선!$F$4:$F$1141,전산회선!$B$4:$B$1141,$E304,전산회선!$F$4:$F$1141,"&lt;"&amp;AJ304)),"")</f>
        <v/>
      </c>
      <c r="AM304" s="16" t="str" cm="1">
        <f t="array" ref="AM304">IF(AN304="","",INDEX(전산회선!$E$4:$E$1141,_xlfn.AGGREGATE(15,6,ROW(전산회선!$E$4:$E$1141)-ROW(전산회선!$E$4)+1/((전산회선!$B$4:$B$1141=$E304)*(전산회선!$F$4:$F$1141=AN304)),1)))</f>
        <v/>
      </c>
      <c r="AN304" s="16" t="str">
        <f>IFERROR(IF(_xlfn.MAXIFS(전산회선!$F$4:$F$1141,전산회선!$B$4:$B$1141,$E304,전산회선!$F$4:$F$1141,"&lt;"&amp;AL304)=0,"",_xlfn.MAXIFS(전산회선!$F$4:$F$1141,전산회선!$B$4:$B$1141,$E304,전산회선!$F$4:$F$1141,"&lt;"&amp;AL304)),"")</f>
        <v/>
      </c>
      <c r="AO304" s="23">
        <v>954180.22</v>
      </c>
      <c r="AP304" s="23">
        <v>882902.31299999997</v>
      </c>
      <c r="AQ304" s="23">
        <v>898690.429</v>
      </c>
      <c r="AR304" s="23">
        <v>854824.24199999997</v>
      </c>
      <c r="AS304" s="23">
        <v>847640.90399999998</v>
      </c>
      <c r="AT304" s="23">
        <v>840835.946</v>
      </c>
      <c r="AU304" s="23">
        <v>793883.77799999993</v>
      </c>
      <c r="AV304" s="23">
        <v>775741.71400000004</v>
      </c>
      <c r="AW304" s="23">
        <v>757221.03599999996</v>
      </c>
      <c r="AX304" s="23">
        <v>757954.97499999998</v>
      </c>
      <c r="AY304" s="23">
        <v>766580.2969999999</v>
      </c>
      <c r="AZ304" s="23">
        <v>760998.17499999993</v>
      </c>
      <c r="BA304" s="23">
        <v>824287.83574999997</v>
      </c>
      <c r="BB304" s="23">
        <f t="shared" si="28"/>
        <v>9891454.0289999992</v>
      </c>
      <c r="BC304" s="23">
        <v>0</v>
      </c>
      <c r="BD304" s="23">
        <v>0</v>
      </c>
      <c r="BE304" s="23">
        <v>0</v>
      </c>
      <c r="BF304" s="23">
        <v>0</v>
      </c>
      <c r="BG304" s="23">
        <v>0</v>
      </c>
      <c r="BH304" s="23">
        <v>0</v>
      </c>
      <c r="BI304" s="23">
        <v>0</v>
      </c>
      <c r="BJ304" s="23">
        <v>0</v>
      </c>
      <c r="BK304" s="23">
        <v>0</v>
      </c>
      <c r="BL304" s="23">
        <v>0</v>
      </c>
      <c r="BM304" s="23">
        <v>0</v>
      </c>
      <c r="BN304" s="23">
        <v>0</v>
      </c>
      <c r="BO304" s="23">
        <v>0</v>
      </c>
      <c r="BP304" s="23">
        <v>0</v>
      </c>
      <c r="BQ304" s="17" t="str">
        <f>IFERROR(INDEX(피벗!$BL$5:$CH$5,1,MATCH($BR304,INDEX(피벗!$BL:$CH,MATCH($E304,피벗!$BJ:$BJ,0),0),0)),"")</f>
        <v/>
      </c>
      <c r="BR304" s="23" t="str">
        <f>IFERROR(LARGE(INDEX(피벗!$BL:$CH,MATCH(성장고객!$E304,피벗!$BJ:$BJ,0),0),1),"")</f>
        <v/>
      </c>
      <c r="BS304" s="27" t="str">
        <f t="shared" si="29"/>
        <v/>
      </c>
      <c r="BT304" s="17" t="str">
        <f>IFERROR(INDEX(피벗!$BL$5:$CH$5,1,MATCH($BU304,INDEX(피벗!$BL:$CH,MATCH($E304,피벗!$BJ:$BJ,0),0),0)),"")</f>
        <v/>
      </c>
      <c r="BU304" s="23" t="str">
        <f>IFERROR(LARGE(INDEX(피벗!$BL:$CH,MATCH(성장고객!$E304,피벗!$BJ:$BJ,0),0),2),"")</f>
        <v/>
      </c>
      <c r="BV304" s="27" t="str">
        <f t="shared" si="30"/>
        <v/>
      </c>
      <c r="BW304" s="17" t="str">
        <f>IFERROR(INDEX(피벗!$BL$5:$CH$5,1,MATCH($BX304,INDEX(피벗!$BL:$CH,MATCH($E304,피벗!$BJ:$BJ,0),0),0)),"")</f>
        <v/>
      </c>
      <c r="BX304" s="23" t="str">
        <f>IFERROR(LARGE(INDEX(피벗!$BL:$CH,MATCH(성장고객!$E304,피벗!$BJ:$BJ,0),0),3),"")</f>
        <v/>
      </c>
      <c r="BY304" s="27" t="str">
        <f t="shared" si="31"/>
        <v/>
      </c>
      <c r="BZ304" s="17" t="str">
        <f>IFERROR(INDEX(피벗!$BL$5:$CH$5,1,MATCH($CA304,INDEX(피벗!$BL:$CH,MATCH($E304,피벗!$BJ:$BJ,0),0),0)),"")</f>
        <v/>
      </c>
      <c r="CA304" s="23" t="str">
        <f>IFERROR(LARGE(INDEX(피벗!$BL:$CH,MATCH(성장고객!$E304,피벗!$BJ:$BJ,0),0),4),"")</f>
        <v/>
      </c>
      <c r="CB304" s="27" t="str">
        <f t="shared" si="32"/>
        <v/>
      </c>
      <c r="CC304" s="17" t="str">
        <f>IFERROR(INDEX(피벗!$BL$5:$CH$5,1,MATCH($CD304,INDEX(피벗!$BL:$CH,MATCH($E304,피벗!$BJ:$BJ,0),0),0)),"")</f>
        <v/>
      </c>
      <c r="CD304" s="23" t="str">
        <f>IFERROR(LARGE(INDEX(피벗!$BL:$CH,MATCH(성장고객!$E304,피벗!$BJ:$BJ,0),0),5),"")</f>
        <v/>
      </c>
      <c r="CE304" s="27" t="str">
        <f t="shared" si="33"/>
        <v/>
      </c>
      <c r="CF304" s="23" t="str">
        <f>IFERROR(INDEX(피벗!$CI:$CI,MATCH($E304,피벗!$BJ:$BJ,0)),"")</f>
        <v/>
      </c>
      <c r="CG304" s="25" t="str">
        <f t="shared" si="34"/>
        <v/>
      </c>
      <c r="CH304" s="17" t="str">
        <f>IFERROR(INDEX(피벗!$EZ$5:$GE$5,1,MATCH($CI304,INDEX(피벗!$EZ:$GE,MATCH($E304,피벗!$EY:$EY,0),0),0)),"")</f>
        <v>5G</v>
      </c>
      <c r="CI304" s="23">
        <f>IFERROR(LARGE(INDEX(피벗!$EZ:$GE,MATCH(성장고객!$E304,피벗!$EY:$EY,0),0),1),"")</f>
        <v>8714151.0610000007</v>
      </c>
      <c r="CJ304" s="17" t="str">
        <f>IFERROR(INDEX(피벗!$EZ$5:$GE$5,1,MATCH($CK304,INDEX(피벗!$EZ:$GE,MATCH($E304,피벗!$EY:$EY,0),0),0)),"")</f>
        <v>LTE</v>
      </c>
      <c r="CK304" s="23">
        <f>IFERROR(LARGE(INDEX(피벗!$EZ:$GE,MATCH(성장고객!$E304,피벗!$EY:$EY,0),0),2),"")</f>
        <v>584839.96799999999</v>
      </c>
      <c r="CL304" s="17" t="str">
        <f>IFERROR(INDEX(피벗!$EZ$5:$GE$5,1,MATCH($CM304,INDEX(피벗!$EZ:$GE,MATCH($E304,피벗!$EY:$EY,0),0),0)),"")</f>
        <v>GiGA인터넷</v>
      </c>
      <c r="CM304" s="23">
        <f>IFERROR(LARGE(INDEX(피벗!$EZ:$GE,MATCH(성장고객!$E304,피벗!$EY:$EY,0),0),3),"")</f>
        <v>300000</v>
      </c>
      <c r="CN304" s="17" t="str">
        <f>IFERROR(INDEX(피벗!$EZ$5:$GE$5,1,MATCH($CO304,INDEX(피벗!$EZ:$GE,MATCH($E304,피벗!$EY:$EY,0),0),0)),"")</f>
        <v>GTV</v>
      </c>
      <c r="CO304" s="23">
        <f>IFERROR(LARGE(INDEX(피벗!$EZ:$GE,MATCH(성장고객!$E304,피벗!$EY:$EY,0),0),4),"")</f>
        <v>132000</v>
      </c>
      <c r="CP304" s="17" t="str">
        <f>IFERROR(INDEX(피벗!$EZ$5:$GE$5,1,MATCH($CQ304,INDEX(피벗!$EZ:$GE,MATCH($E304,피벗!$EY:$EY,0),0),0)),"")</f>
        <v>기업인터넷전화</v>
      </c>
      <c r="CQ304" s="23">
        <f>IFERROR(LARGE(INDEX(피벗!$EZ:$GE,MATCH(성장고객!$E304,피벗!$EY:$EY,0),0),5),"")</f>
        <v>84447</v>
      </c>
      <c r="CR304" s="23">
        <f>IFERROR(INDEX(피벗!$GF:$GF,MATCH($E304,피벗!$EY:$EY,0)),"")</f>
        <v>9891454.029000001</v>
      </c>
    </row>
    <row r="305" spans="1:96" x14ac:dyDescent="0.45">
      <c r="A305" s="20" t="s">
        <v>982</v>
      </c>
      <c r="B305" s="20" t="s">
        <v>701</v>
      </c>
      <c r="C305" s="20" t="s">
        <v>104</v>
      </c>
      <c r="D305" s="20" t="s">
        <v>792</v>
      </c>
      <c r="E305" s="20" t="s">
        <v>804</v>
      </c>
      <c r="F305" s="21" t="s">
        <v>805</v>
      </c>
      <c r="G305" s="21" t="s">
        <v>1</v>
      </c>
      <c r="H305" s="21" t="s">
        <v>0</v>
      </c>
      <c r="I305" s="22" t="s">
        <v>806</v>
      </c>
      <c r="J305" s="22" t="s">
        <v>807</v>
      </c>
      <c r="K305" s="20" t="s">
        <v>0</v>
      </c>
      <c r="L305" s="20" t="s">
        <v>1316</v>
      </c>
      <c r="M305" s="20" t="s">
        <v>1389</v>
      </c>
      <c r="N305" s="20" t="s">
        <v>1390</v>
      </c>
      <c r="O305" s="21" t="s">
        <v>1434</v>
      </c>
      <c r="P305" s="21">
        <v>1</v>
      </c>
      <c r="Q305" s="21" t="s">
        <v>1347</v>
      </c>
      <c r="R305" s="21" t="s">
        <v>1320</v>
      </c>
      <c r="S305" s="21" t="s">
        <v>1321</v>
      </c>
      <c r="T305" s="21" t="s">
        <v>1316</v>
      </c>
      <c r="U305" s="21" t="s">
        <v>2117</v>
      </c>
      <c r="V305" s="21" t="s">
        <v>2118</v>
      </c>
      <c r="W305" s="20" t="s">
        <v>9</v>
      </c>
      <c r="X305" s="21" t="s">
        <v>2119</v>
      </c>
      <c r="Y305" s="21" t="s">
        <v>2120</v>
      </c>
      <c r="Z305" s="21" t="s">
        <v>2121</v>
      </c>
      <c r="AA305" s="20">
        <v>3</v>
      </c>
      <c r="AB305" s="20" t="s">
        <v>1464</v>
      </c>
      <c r="AC305" s="21" t="s">
        <v>2122</v>
      </c>
      <c r="AD305" s="20" t="s">
        <v>1311</v>
      </c>
      <c r="AE305" s="16" t="str" cm="1">
        <f t="array" ref="AE305">IF(AF305="","",INDEX(전산회선!$E$4:$E$1141,_xlfn.AGGREGATE(15,6,ROW(전산회선!$E$4:$E$1141)-ROW(전산회선!$E$4)+1/((전산회선!$B$4:$B$1141=$E305)*(전산회선!$F$4:$F$1141=AF305)),1)))</f>
        <v/>
      </c>
      <c r="AF305" s="16" t="str">
        <f>IFERROR(IF(_xlfn.MAXIFS(전산회선!$F$4:$F$1141,전산회선!$B$4:$B$1141,$E305)=0,"",_xlfn.MAXIFS(전산회선!$F$4:$F$1141,전산회선!$B$4:$B$1141,$E305)),"")</f>
        <v/>
      </c>
      <c r="AG305" s="16" t="str" cm="1">
        <f t="array" ref="AG305">IF(AH305="","",INDEX(전산회선!$E$4:$E$1141,_xlfn.AGGREGATE(15,6,ROW(전산회선!$E$4:$E$1141)-ROW(전산회선!$E$4)+1/((전산회선!$B$4:$B$1141=$E305)*(전산회선!$F$4:$F$1141=AH305)),1)))</f>
        <v/>
      </c>
      <c r="AH305" s="16" t="str">
        <f>IFERROR(IF(_xlfn.MAXIFS(전산회선!$F$4:$F$1141,전산회선!$B$4:$B$1141,$E305,전산회선!$F$4:$F$1141,"&lt;"&amp;AF305)=0,"",_xlfn.MAXIFS(전산회선!$F$4:$F$1141,전산회선!$B$4:$B$1141,$E305,전산회선!$F$4:$F$1141,"&lt;"&amp;AF305)),"")</f>
        <v/>
      </c>
      <c r="AI305" s="16" t="str" cm="1">
        <f t="array" ref="AI305">IF(AJ305="","",INDEX(전산회선!$E$4:$E$1141,_xlfn.AGGREGATE(15,6,ROW(전산회선!$E$4:$E$1141)-ROW(전산회선!$E$4)+1/((전산회선!$B$4:$B$1141=$E305)*(전산회선!$F$4:$F$1141=AJ305)),1)))</f>
        <v/>
      </c>
      <c r="AJ305" s="16" t="str">
        <f>IFERROR(IF(_xlfn.MAXIFS(전산회선!$F$4:$F$1141,전산회선!$B$4:$B$1141,$E305,전산회선!$F$4:$F$1141,"&lt;"&amp;AH305)=0,"",_xlfn.MAXIFS(전산회선!$F$4:$F$1141,전산회선!$B$4:$B$1141,$E305,전산회선!$F$4:$F$1141,"&lt;"&amp;AH305)),"")</f>
        <v/>
      </c>
      <c r="AK305" s="16" t="str" cm="1">
        <f t="array" ref="AK305">IF(AL305="","",INDEX(전산회선!$E$4:$E$1141,_xlfn.AGGREGATE(15,6,ROW(전산회선!$E$4:$E$1141)-ROW(전산회선!$E$4)+1/((전산회선!$B$4:$B$1141=$E305)*(전산회선!$F$4:$F$1141=AL305)),1)))</f>
        <v/>
      </c>
      <c r="AL305" s="16" t="str">
        <f>IFERROR(IF(_xlfn.MAXIFS(전산회선!$F$4:$F$1141,전산회선!$B$4:$B$1141,$E305,전산회선!$F$4:$F$1141,"&lt;"&amp;AJ305)=0,"",_xlfn.MAXIFS(전산회선!$F$4:$F$1141,전산회선!$B$4:$B$1141,$E305,전산회선!$F$4:$F$1141,"&lt;"&amp;AJ305)),"")</f>
        <v/>
      </c>
      <c r="AM305" s="16" t="str" cm="1">
        <f t="array" ref="AM305">IF(AN305="","",INDEX(전산회선!$E$4:$E$1141,_xlfn.AGGREGATE(15,6,ROW(전산회선!$E$4:$E$1141)-ROW(전산회선!$E$4)+1/((전산회선!$B$4:$B$1141=$E305)*(전산회선!$F$4:$F$1141=AN305)),1)))</f>
        <v/>
      </c>
      <c r="AN305" s="16" t="str">
        <f>IFERROR(IF(_xlfn.MAXIFS(전산회선!$F$4:$F$1141,전산회선!$B$4:$B$1141,$E305,전산회선!$F$4:$F$1141,"&lt;"&amp;AL305)=0,"",_xlfn.MAXIFS(전산회선!$F$4:$F$1141,전산회선!$B$4:$B$1141,$E305,전산회선!$F$4:$F$1141,"&lt;"&amp;AL305)),"")</f>
        <v/>
      </c>
      <c r="AO305" s="23">
        <v>5754</v>
      </c>
      <c r="AP305" s="23">
        <v>5754</v>
      </c>
      <c r="AQ305" s="23">
        <v>5754</v>
      </c>
      <c r="AR305" s="23">
        <v>5754</v>
      </c>
      <c r="AS305" s="23">
        <v>5754</v>
      </c>
      <c r="AT305" s="23">
        <v>3737</v>
      </c>
      <c r="AU305" s="23">
        <v>254</v>
      </c>
      <c r="AV305" s="23">
        <v>254</v>
      </c>
      <c r="AW305" s="23">
        <v>254</v>
      </c>
      <c r="AX305" s="23">
        <v>254</v>
      </c>
      <c r="AY305" s="23">
        <v>254</v>
      </c>
      <c r="AZ305" s="23">
        <v>254</v>
      </c>
      <c r="BA305" s="23">
        <v>2835.9166666666665</v>
      </c>
      <c r="BB305" s="23">
        <f t="shared" si="28"/>
        <v>34031</v>
      </c>
      <c r="BC305" s="23">
        <v>0</v>
      </c>
      <c r="BD305" s="23">
        <v>0</v>
      </c>
      <c r="BE305" s="23">
        <v>0</v>
      </c>
      <c r="BF305" s="23">
        <v>0</v>
      </c>
      <c r="BG305" s="23">
        <v>0</v>
      </c>
      <c r="BH305" s="23">
        <v>0</v>
      </c>
      <c r="BI305" s="23">
        <v>0</v>
      </c>
      <c r="BJ305" s="23">
        <v>0</v>
      </c>
      <c r="BK305" s="23">
        <v>0</v>
      </c>
      <c r="BL305" s="23">
        <v>0</v>
      </c>
      <c r="BM305" s="23">
        <v>0</v>
      </c>
      <c r="BN305" s="23">
        <v>0</v>
      </c>
      <c r="BO305" s="23">
        <v>0</v>
      </c>
      <c r="BP305" s="23">
        <v>0</v>
      </c>
      <c r="BQ305" s="17" t="str">
        <f>IFERROR(INDEX(피벗!$BL$5:$CH$5,1,MATCH($BR305,INDEX(피벗!$BL:$CH,MATCH($E305,피벗!$BJ:$BJ,0),0),0)),"")</f>
        <v/>
      </c>
      <c r="BR305" s="23" t="str">
        <f>IFERROR(LARGE(INDEX(피벗!$BL:$CH,MATCH(성장고객!$E305,피벗!$BJ:$BJ,0),0),1),"")</f>
        <v/>
      </c>
      <c r="BS305" s="27" t="str">
        <f t="shared" si="29"/>
        <v/>
      </c>
      <c r="BT305" s="17" t="str">
        <f>IFERROR(INDEX(피벗!$BL$5:$CH$5,1,MATCH($BU305,INDEX(피벗!$BL:$CH,MATCH($E305,피벗!$BJ:$BJ,0),0),0)),"")</f>
        <v/>
      </c>
      <c r="BU305" s="23" t="str">
        <f>IFERROR(LARGE(INDEX(피벗!$BL:$CH,MATCH(성장고객!$E305,피벗!$BJ:$BJ,0),0),2),"")</f>
        <v/>
      </c>
      <c r="BV305" s="27" t="str">
        <f t="shared" si="30"/>
        <v/>
      </c>
      <c r="BW305" s="17" t="str">
        <f>IFERROR(INDEX(피벗!$BL$5:$CH$5,1,MATCH($BX305,INDEX(피벗!$BL:$CH,MATCH($E305,피벗!$BJ:$BJ,0),0),0)),"")</f>
        <v/>
      </c>
      <c r="BX305" s="23" t="str">
        <f>IFERROR(LARGE(INDEX(피벗!$BL:$CH,MATCH(성장고객!$E305,피벗!$BJ:$BJ,0),0),3),"")</f>
        <v/>
      </c>
      <c r="BY305" s="27" t="str">
        <f t="shared" si="31"/>
        <v/>
      </c>
      <c r="BZ305" s="17" t="str">
        <f>IFERROR(INDEX(피벗!$BL$5:$CH$5,1,MATCH($CA305,INDEX(피벗!$BL:$CH,MATCH($E305,피벗!$BJ:$BJ,0),0),0)),"")</f>
        <v/>
      </c>
      <c r="CA305" s="23" t="str">
        <f>IFERROR(LARGE(INDEX(피벗!$BL:$CH,MATCH(성장고객!$E305,피벗!$BJ:$BJ,0),0),4),"")</f>
        <v/>
      </c>
      <c r="CB305" s="27" t="str">
        <f t="shared" si="32"/>
        <v/>
      </c>
      <c r="CC305" s="17" t="str">
        <f>IFERROR(INDEX(피벗!$BL$5:$CH$5,1,MATCH($CD305,INDEX(피벗!$BL:$CH,MATCH($E305,피벗!$BJ:$BJ,0),0),0)),"")</f>
        <v/>
      </c>
      <c r="CD305" s="23" t="str">
        <f>IFERROR(LARGE(INDEX(피벗!$BL:$CH,MATCH(성장고객!$E305,피벗!$BJ:$BJ,0),0),5),"")</f>
        <v/>
      </c>
      <c r="CE305" s="27" t="str">
        <f t="shared" si="33"/>
        <v/>
      </c>
      <c r="CF305" s="23" t="str">
        <f>IFERROR(INDEX(피벗!$CI:$CI,MATCH($E305,피벗!$BJ:$BJ,0)),"")</f>
        <v/>
      </c>
      <c r="CG305" s="25" t="str">
        <f t="shared" si="34"/>
        <v/>
      </c>
      <c r="CH305" s="17" t="str">
        <f>IFERROR(INDEX(피벗!$EZ$5:$GE$5,1,MATCH($CI305,INDEX(피벗!$EZ:$GE,MATCH($E305,피벗!$EY:$EY,0),0),0)),"")</f>
        <v>기업인터넷전화</v>
      </c>
      <c r="CI305" s="23">
        <f>IFERROR(LARGE(INDEX(피벗!$EZ:$GE,MATCH(성장고객!$E305,피벗!$EY:$EY,0),0),1),"")</f>
        <v>34031</v>
      </c>
      <c r="CJ305" s="17" t="str">
        <f>IFERROR(INDEX(피벗!$EZ$5:$GE$5,1,MATCH($CK305,INDEX(피벗!$EZ:$GE,MATCH($E305,피벗!$EY:$EY,0),0),0)),"")</f>
        <v/>
      </c>
      <c r="CK305" s="23" t="str">
        <f>IFERROR(LARGE(INDEX(피벗!$EZ:$GE,MATCH(성장고객!$E305,피벗!$EY:$EY,0),0),2),"")</f>
        <v/>
      </c>
      <c r="CL305" s="17" t="str">
        <f>IFERROR(INDEX(피벗!$EZ$5:$GE$5,1,MATCH($CM305,INDEX(피벗!$EZ:$GE,MATCH($E305,피벗!$EY:$EY,0),0),0)),"")</f>
        <v/>
      </c>
      <c r="CM305" s="23" t="str">
        <f>IFERROR(LARGE(INDEX(피벗!$EZ:$GE,MATCH(성장고객!$E305,피벗!$EY:$EY,0),0),3),"")</f>
        <v/>
      </c>
      <c r="CN305" s="17" t="str">
        <f>IFERROR(INDEX(피벗!$EZ$5:$GE$5,1,MATCH($CO305,INDEX(피벗!$EZ:$GE,MATCH($E305,피벗!$EY:$EY,0),0),0)),"")</f>
        <v/>
      </c>
      <c r="CO305" s="23" t="str">
        <f>IFERROR(LARGE(INDEX(피벗!$EZ:$GE,MATCH(성장고객!$E305,피벗!$EY:$EY,0),0),4),"")</f>
        <v/>
      </c>
      <c r="CP305" s="17" t="str">
        <f>IFERROR(INDEX(피벗!$EZ$5:$GE$5,1,MATCH($CQ305,INDEX(피벗!$EZ:$GE,MATCH($E305,피벗!$EY:$EY,0),0),0)),"")</f>
        <v/>
      </c>
      <c r="CQ305" s="23" t="str">
        <f>IFERROR(LARGE(INDEX(피벗!$EZ:$GE,MATCH(성장고객!$E305,피벗!$EY:$EY,0),0),5),"")</f>
        <v/>
      </c>
      <c r="CR305" s="23">
        <f>IFERROR(INDEX(피벗!$GF:$GF,MATCH($E305,피벗!$EY:$EY,0)),"")</f>
        <v>34031</v>
      </c>
    </row>
    <row r="306" spans="1:96" x14ac:dyDescent="0.45">
      <c r="A306" s="20" t="s">
        <v>982</v>
      </c>
      <c r="B306" s="20" t="s">
        <v>701</v>
      </c>
      <c r="C306" s="20" t="s">
        <v>104</v>
      </c>
      <c r="D306" s="20" t="s">
        <v>985</v>
      </c>
      <c r="E306" s="20" t="s">
        <v>21</v>
      </c>
      <c r="F306" s="21" t="s">
        <v>22</v>
      </c>
      <c r="G306" s="21" t="s">
        <v>1</v>
      </c>
      <c r="H306" s="21" t="s">
        <v>0</v>
      </c>
      <c r="I306" s="22" t="s">
        <v>23</v>
      </c>
      <c r="J306" s="22" t="s">
        <v>24</v>
      </c>
      <c r="K306" s="20" t="s">
        <v>0</v>
      </c>
      <c r="L306" s="20" t="s">
        <v>1316</v>
      </c>
      <c r="M306" s="20" t="s">
        <v>1311</v>
      </c>
      <c r="N306" s="20" t="s">
        <v>1317</v>
      </c>
      <c r="O306" s="21" t="s">
        <v>1346</v>
      </c>
      <c r="P306" s="21">
        <v>43</v>
      </c>
      <c r="Q306" s="21" t="s">
        <v>1347</v>
      </c>
      <c r="R306" s="21" t="s">
        <v>1320</v>
      </c>
      <c r="S306" s="21" t="s">
        <v>1321</v>
      </c>
      <c r="T306" s="21" t="s">
        <v>1316</v>
      </c>
      <c r="U306" s="21" t="s">
        <v>1348</v>
      </c>
      <c r="V306" s="21" t="s">
        <v>1349</v>
      </c>
      <c r="W306" s="20" t="s">
        <v>1350</v>
      </c>
      <c r="X306" s="21" t="s">
        <v>1351</v>
      </c>
      <c r="Y306" s="21" t="s">
        <v>1352</v>
      </c>
      <c r="Z306" s="21" t="s">
        <v>1353</v>
      </c>
      <c r="AA306" s="20">
        <v>28</v>
      </c>
      <c r="AB306" s="20" t="s">
        <v>1354</v>
      </c>
      <c r="AC306" s="21" t="s">
        <v>1355</v>
      </c>
      <c r="AD306" s="20" t="s">
        <v>1311</v>
      </c>
      <c r="AE306" s="16" t="str" cm="1">
        <f t="array" ref="AE306">IF(AF306="","",INDEX(전산회선!$E$4:$E$1141,_xlfn.AGGREGATE(15,6,ROW(전산회선!$E$4:$E$1141)-ROW(전산회선!$E$4)+1/((전산회선!$B$4:$B$1141=$E306)*(전산회선!$F$4:$F$1141=AF306)),1)))</f>
        <v>5G</v>
      </c>
      <c r="AF306" s="16">
        <f>IFERROR(IF(_xlfn.MAXIFS(전산회선!$F$4:$F$1141,전산회선!$B$4:$B$1141,$E306)=0,"",_xlfn.MAXIFS(전산회선!$F$4:$F$1141,전산회선!$B$4:$B$1141,$E306)),"")</f>
        <v>19</v>
      </c>
      <c r="AG306" s="16" t="str" cm="1">
        <f t="array" ref="AG306">IF(AH306="","",INDEX(전산회선!$E$4:$E$1141,_xlfn.AGGREGATE(15,6,ROW(전산회선!$E$4:$E$1141)-ROW(전산회선!$E$4)+1/((전산회선!$B$4:$B$1141=$E306)*(전산회선!$F$4:$F$1141=AH306)),1)))</f>
        <v>기업인터넷전화</v>
      </c>
      <c r="AH306" s="16">
        <f>IFERROR(IF(_xlfn.MAXIFS(전산회선!$F$4:$F$1141,전산회선!$B$4:$B$1141,$E306,전산회선!$F$4:$F$1141,"&lt;"&amp;AF306)=0,"",_xlfn.MAXIFS(전산회선!$F$4:$F$1141,전산회선!$B$4:$B$1141,$E306,전산회선!$F$4:$F$1141,"&lt;"&amp;AF306)),"")</f>
        <v>13</v>
      </c>
      <c r="AI306" s="16" t="str" cm="1">
        <f t="array" ref="AI306">IF(AJ306="","",INDEX(전산회선!$E$4:$E$1141,_xlfn.AGGREGATE(15,6,ROW(전산회선!$E$4:$E$1141)-ROW(전산회선!$E$4)+1/((전산회선!$B$4:$B$1141=$E306)*(전산회선!$F$4:$F$1141=AJ306)),1)))</f>
        <v>GTV</v>
      </c>
      <c r="AJ306" s="16">
        <f>IFERROR(IF(_xlfn.MAXIFS(전산회선!$F$4:$F$1141,전산회선!$B$4:$B$1141,$E306,전산회선!$F$4:$F$1141,"&lt;"&amp;AH306)=0,"",_xlfn.MAXIFS(전산회선!$F$4:$F$1141,전산회선!$B$4:$B$1141,$E306,전산회선!$F$4:$F$1141,"&lt;"&amp;AH306)),"")</f>
        <v>5</v>
      </c>
      <c r="AK306" s="16" t="str" cm="1">
        <f t="array" ref="AK306">IF(AL306="","",INDEX(전산회선!$E$4:$E$1141,_xlfn.AGGREGATE(15,6,ROW(전산회선!$E$4:$E$1141)-ROW(전산회선!$E$4)+1/((전산회선!$B$4:$B$1141=$E306)*(전산회선!$F$4:$F$1141=AL306)),1)))</f>
        <v>GiGA인터넷</v>
      </c>
      <c r="AL306" s="16">
        <f>IFERROR(IF(_xlfn.MAXIFS(전산회선!$F$4:$F$1141,전산회선!$B$4:$B$1141,$E306,전산회선!$F$4:$F$1141,"&lt;"&amp;AJ306)=0,"",_xlfn.MAXIFS(전산회선!$F$4:$F$1141,전산회선!$B$4:$B$1141,$E306,전산회선!$F$4:$F$1141,"&lt;"&amp;AJ306)),"")</f>
        <v>4</v>
      </c>
      <c r="AM306" s="16" t="str" cm="1">
        <f t="array" ref="AM306">IF(AN306="","",INDEX(전산회선!$E$4:$E$1141,_xlfn.AGGREGATE(15,6,ROW(전산회선!$E$4:$E$1141)-ROW(전산회선!$E$4)+1/((전산회선!$B$4:$B$1141=$E306)*(전산회선!$F$4:$F$1141=AN306)),1)))</f>
        <v>IoT</v>
      </c>
      <c r="AN306" s="16">
        <f>IFERROR(IF(_xlfn.MAXIFS(전산회선!$F$4:$F$1141,전산회선!$B$4:$B$1141,$E306,전산회선!$F$4:$F$1141,"&lt;"&amp;AL306)=0,"",_xlfn.MAXIFS(전산회선!$F$4:$F$1141,전산회선!$B$4:$B$1141,$E306,전산회선!$F$4:$F$1141,"&lt;"&amp;AL306)),"")</f>
        <v>1</v>
      </c>
      <c r="AO306" s="23">
        <v>1035278.576</v>
      </c>
      <c r="AP306" s="23">
        <v>954024.75</v>
      </c>
      <c r="AQ306" s="23">
        <v>955011.40399999998</v>
      </c>
      <c r="AR306" s="23">
        <v>944996.08400000003</v>
      </c>
      <c r="AS306" s="23">
        <v>886222.7</v>
      </c>
      <c r="AT306" s="23">
        <v>890431.7</v>
      </c>
      <c r="AU306" s="23">
        <v>890249.67799999996</v>
      </c>
      <c r="AV306" s="23">
        <v>879122.95900000003</v>
      </c>
      <c r="AW306" s="23">
        <v>880640.15</v>
      </c>
      <c r="AX306" s="23">
        <v>902874.07299999997</v>
      </c>
      <c r="AY306" s="23">
        <v>806874.28799999994</v>
      </c>
      <c r="AZ306" s="23">
        <v>802410.68599999999</v>
      </c>
      <c r="BA306" s="23">
        <v>902344.75400000019</v>
      </c>
      <c r="BB306" s="23">
        <f t="shared" si="28"/>
        <v>10828137.048000002</v>
      </c>
      <c r="BC306" s="23">
        <v>0</v>
      </c>
      <c r="BD306" s="23">
        <v>0</v>
      </c>
      <c r="BE306" s="23">
        <v>0</v>
      </c>
      <c r="BF306" s="23">
        <v>0</v>
      </c>
      <c r="BG306" s="23">
        <v>0</v>
      </c>
      <c r="BH306" s="23">
        <v>0</v>
      </c>
      <c r="BI306" s="23">
        <v>0</v>
      </c>
      <c r="BJ306" s="23">
        <v>0</v>
      </c>
      <c r="BK306" s="23">
        <v>0</v>
      </c>
      <c r="BL306" s="23">
        <v>0</v>
      </c>
      <c r="BM306" s="23">
        <v>0</v>
      </c>
      <c r="BN306" s="23">
        <v>0</v>
      </c>
      <c r="BO306" s="23">
        <v>0</v>
      </c>
      <c r="BP306" s="23">
        <v>0</v>
      </c>
      <c r="BQ306" s="17" t="str">
        <f>IFERROR(INDEX(피벗!$BL$5:$CH$5,1,MATCH($BR306,INDEX(피벗!$BL:$CH,MATCH($E306,피벗!$BJ:$BJ,0),0),0)),"")</f>
        <v/>
      </c>
      <c r="BR306" s="23" t="str">
        <f>IFERROR(LARGE(INDEX(피벗!$BL:$CH,MATCH(성장고객!$E306,피벗!$BJ:$BJ,0),0),1),"")</f>
        <v/>
      </c>
      <c r="BS306" s="27" t="str">
        <f t="shared" si="29"/>
        <v/>
      </c>
      <c r="BT306" s="17" t="str">
        <f>IFERROR(INDEX(피벗!$BL$5:$CH$5,1,MATCH($BU306,INDEX(피벗!$BL:$CH,MATCH($E306,피벗!$BJ:$BJ,0),0),0)),"")</f>
        <v/>
      </c>
      <c r="BU306" s="23" t="str">
        <f>IFERROR(LARGE(INDEX(피벗!$BL:$CH,MATCH(성장고객!$E306,피벗!$BJ:$BJ,0),0),2),"")</f>
        <v/>
      </c>
      <c r="BV306" s="27" t="str">
        <f t="shared" si="30"/>
        <v/>
      </c>
      <c r="BW306" s="17" t="str">
        <f>IFERROR(INDEX(피벗!$BL$5:$CH$5,1,MATCH($BX306,INDEX(피벗!$BL:$CH,MATCH($E306,피벗!$BJ:$BJ,0),0),0)),"")</f>
        <v/>
      </c>
      <c r="BX306" s="23" t="str">
        <f>IFERROR(LARGE(INDEX(피벗!$BL:$CH,MATCH(성장고객!$E306,피벗!$BJ:$BJ,0),0),3),"")</f>
        <v/>
      </c>
      <c r="BY306" s="27" t="str">
        <f t="shared" si="31"/>
        <v/>
      </c>
      <c r="BZ306" s="17" t="str">
        <f>IFERROR(INDEX(피벗!$BL$5:$CH$5,1,MATCH($CA306,INDEX(피벗!$BL:$CH,MATCH($E306,피벗!$BJ:$BJ,0),0),0)),"")</f>
        <v/>
      </c>
      <c r="CA306" s="23" t="str">
        <f>IFERROR(LARGE(INDEX(피벗!$BL:$CH,MATCH(성장고객!$E306,피벗!$BJ:$BJ,0),0),4),"")</f>
        <v/>
      </c>
      <c r="CB306" s="27" t="str">
        <f t="shared" si="32"/>
        <v/>
      </c>
      <c r="CC306" s="17" t="str">
        <f>IFERROR(INDEX(피벗!$BL$5:$CH$5,1,MATCH($CD306,INDEX(피벗!$BL:$CH,MATCH($E306,피벗!$BJ:$BJ,0),0),0)),"")</f>
        <v/>
      </c>
      <c r="CD306" s="23" t="str">
        <f>IFERROR(LARGE(INDEX(피벗!$BL:$CH,MATCH(성장고객!$E306,피벗!$BJ:$BJ,0),0),5),"")</f>
        <v/>
      </c>
      <c r="CE306" s="27" t="str">
        <f t="shared" si="33"/>
        <v/>
      </c>
      <c r="CF306" s="23" t="str">
        <f>IFERROR(INDEX(피벗!$CI:$CI,MATCH($E306,피벗!$BJ:$BJ,0)),"")</f>
        <v/>
      </c>
      <c r="CG306" s="25" t="str">
        <f t="shared" si="34"/>
        <v/>
      </c>
      <c r="CH306" s="17" t="str">
        <f>IFERROR(INDEX(피벗!$EZ$5:$GE$5,1,MATCH($CI306,INDEX(피벗!$EZ:$GE,MATCH($E306,피벗!$EY:$EY,0),0),0)),"")</f>
        <v>5G</v>
      </c>
      <c r="CI306" s="23">
        <f>IFERROR(LARGE(INDEX(피벗!$EZ:$GE,MATCH(성장고객!$E306,피벗!$EY:$EY,0),0),1),"")</f>
        <v>8670502.0480000004</v>
      </c>
      <c r="CJ306" s="17" t="str">
        <f>IFERROR(INDEX(피벗!$EZ$5:$GE$5,1,MATCH($CK306,INDEX(피벗!$EZ:$GE,MATCH($E306,피벗!$EY:$EY,0),0),0)),"")</f>
        <v>GiGA인터넷</v>
      </c>
      <c r="CK306" s="23">
        <f>IFERROR(LARGE(INDEX(피벗!$EZ:$GE,MATCH(성장고객!$E306,피벗!$EY:$EY,0),0),2),"")</f>
        <v>1102272</v>
      </c>
      <c r="CL306" s="17" t="str">
        <f>IFERROR(INDEX(피벗!$EZ$5:$GE$5,1,MATCH($CM306,INDEX(피벗!$EZ:$GE,MATCH($E306,피벗!$EY:$EY,0),0),0)),"")</f>
        <v>GTV</v>
      </c>
      <c r="CM306" s="23">
        <f>IFERROR(LARGE(INDEX(피벗!$EZ:$GE,MATCH(성장고객!$E306,피벗!$EY:$EY,0),0),3),"")</f>
        <v>523764</v>
      </c>
      <c r="CN306" s="17" t="str">
        <f>IFERROR(INDEX(피벗!$EZ$5:$GE$5,1,MATCH($CO306,INDEX(피벗!$EZ:$GE,MATCH($E306,피벗!$EY:$EY,0),0),0)),"")</f>
        <v>기업인터넷전화</v>
      </c>
      <c r="CO306" s="23">
        <f>IFERROR(LARGE(INDEX(피벗!$EZ:$GE,MATCH(성장고객!$E306,피벗!$EY:$EY,0),0),4),"")</f>
        <v>463008</v>
      </c>
      <c r="CP306" s="17" t="str">
        <f>IFERROR(INDEX(피벗!$EZ$5:$GE$5,1,MATCH($CQ306,INDEX(피벗!$EZ:$GE,MATCH($E306,피벗!$EY:$EY,0),0),0)),"")</f>
        <v>IoT</v>
      </c>
      <c r="CQ306" s="23">
        <f>IFERROR(LARGE(INDEX(피벗!$EZ:$GE,MATCH(성장고객!$E306,피벗!$EY:$EY,0),0),5),"")</f>
        <v>120000</v>
      </c>
      <c r="CR306" s="23">
        <f>IFERROR(INDEX(피벗!$GF:$GF,MATCH($E306,피벗!$EY:$EY,0)),"")</f>
        <v>10828137.048</v>
      </c>
    </row>
    <row r="307" spans="1:96" x14ac:dyDescent="0.45">
      <c r="A307" s="20" t="s">
        <v>982</v>
      </c>
      <c r="B307" s="20" t="s">
        <v>26</v>
      </c>
      <c r="C307" s="20" t="s">
        <v>30</v>
      </c>
      <c r="D307" s="20" t="s">
        <v>1214</v>
      </c>
      <c r="E307" s="20" t="s">
        <v>1225</v>
      </c>
      <c r="F307" s="21" t="s">
        <v>457</v>
      </c>
      <c r="G307" s="21" t="s">
        <v>1</v>
      </c>
      <c r="H307" s="21" t="s">
        <v>0</v>
      </c>
      <c r="I307" s="22" t="s">
        <v>1226</v>
      </c>
      <c r="J307" s="22" t="s">
        <v>1227</v>
      </c>
      <c r="K307" s="20" t="s">
        <v>0</v>
      </c>
      <c r="L307" s="20" t="s">
        <v>1316</v>
      </c>
      <c r="M307" s="20" t="s">
        <v>1755</v>
      </c>
      <c r="N307" s="20" t="s">
        <v>1336</v>
      </c>
      <c r="O307" s="21" t="s">
        <v>2238</v>
      </c>
      <c r="P307" s="21">
        <v>42</v>
      </c>
      <c r="Q307" s="21" t="s">
        <v>1392</v>
      </c>
      <c r="R307" s="21" t="s">
        <v>1320</v>
      </c>
      <c r="S307" s="21" t="s">
        <v>1321</v>
      </c>
      <c r="T307" s="21" t="s">
        <v>1316</v>
      </c>
      <c r="U307" s="21" t="s">
        <v>2445</v>
      </c>
      <c r="V307" s="21" t="s">
        <v>2446</v>
      </c>
      <c r="W307" s="20" t="s">
        <v>2447</v>
      </c>
      <c r="X307" s="21" t="s">
        <v>2448</v>
      </c>
      <c r="Y307" s="21" t="s">
        <v>2449</v>
      </c>
      <c r="Z307" s="21" t="s">
        <v>2450</v>
      </c>
      <c r="AA307" s="20">
        <v>27</v>
      </c>
      <c r="AB307" s="20" t="s">
        <v>1328</v>
      </c>
      <c r="AC307" s="21" t="s">
        <v>9</v>
      </c>
      <c r="AD307" s="20" t="s">
        <v>1311</v>
      </c>
      <c r="AE307" s="16" t="str" cm="1">
        <f t="array" ref="AE307">IF(AF307="","",INDEX(전산회선!$E$4:$E$1141,_xlfn.AGGREGATE(15,6,ROW(전산회선!$E$4:$E$1141)-ROW(전산회선!$E$4)+1/((전산회선!$B$4:$B$1141=$E307)*(전산회선!$F$4:$F$1141=AF307)),1)))</f>
        <v>기업인터넷전화</v>
      </c>
      <c r="AF307" s="16">
        <f>IFERROR(IF(_xlfn.MAXIFS(전산회선!$F$4:$F$1141,전산회선!$B$4:$B$1141,$E307)=0,"",_xlfn.MAXIFS(전산회선!$F$4:$F$1141,전산회선!$B$4:$B$1141,$E307)),"")</f>
        <v>19</v>
      </c>
      <c r="AG307" s="16" t="str" cm="1">
        <f t="array" ref="AG307">IF(AH307="","",INDEX(전산회선!$E$4:$E$1141,_xlfn.AGGREGATE(15,6,ROW(전산회선!$E$4:$E$1141)-ROW(전산회선!$E$4)+1/((전산회선!$B$4:$B$1141=$E307)*(전산회선!$F$4:$F$1141=AH307)),1)))</f>
        <v>5G</v>
      </c>
      <c r="AH307" s="16">
        <f>IFERROR(IF(_xlfn.MAXIFS(전산회선!$F$4:$F$1141,전산회선!$B$4:$B$1141,$E307,전산회선!$F$4:$F$1141,"&lt;"&amp;AF307)=0,"",_xlfn.MAXIFS(전산회선!$F$4:$F$1141,전산회선!$B$4:$B$1141,$E307,전산회선!$F$4:$F$1141,"&lt;"&amp;AF307)),"")</f>
        <v>9</v>
      </c>
      <c r="AI307" s="16" t="str" cm="1">
        <f t="array" ref="AI307">IF(AJ307="","",INDEX(전산회선!$E$4:$E$1141,_xlfn.AGGREGATE(15,6,ROW(전산회선!$E$4:$E$1141)-ROW(전산회선!$E$4)+1/((전산회선!$B$4:$B$1141=$E307)*(전산회선!$F$4:$F$1141=AJ307)),1)))</f>
        <v>MeGA인터넷</v>
      </c>
      <c r="AJ307" s="16">
        <f>IFERROR(IF(_xlfn.MAXIFS(전산회선!$F$4:$F$1141,전산회선!$B$4:$B$1141,$E307,전산회선!$F$4:$F$1141,"&lt;"&amp;AH307)=0,"",_xlfn.MAXIFS(전산회선!$F$4:$F$1141,전산회선!$B$4:$B$1141,$E307,전산회선!$F$4:$F$1141,"&lt;"&amp;AH307)),"")</f>
        <v>4</v>
      </c>
      <c r="AK307" s="16" t="str" cm="1">
        <f t="array" ref="AK307">IF(AL307="","",INDEX(전산회선!$E$4:$E$1141,_xlfn.AGGREGATE(15,6,ROW(전산회선!$E$4:$E$1141)-ROW(전산회선!$E$4)+1/((전산회선!$B$4:$B$1141=$E307)*(전산회선!$F$4:$F$1141=AL307)),1)))</f>
        <v>LTE</v>
      </c>
      <c r="AL307" s="16">
        <f>IFERROR(IF(_xlfn.MAXIFS(전산회선!$F$4:$F$1141,전산회선!$B$4:$B$1141,$E307,전산회선!$F$4:$F$1141,"&lt;"&amp;AJ307)=0,"",_xlfn.MAXIFS(전산회선!$F$4:$F$1141,전산회선!$B$4:$B$1141,$E307,전산회선!$F$4:$F$1141,"&lt;"&amp;AJ307)),"")</f>
        <v>3</v>
      </c>
      <c r="AM307" s="16" t="str" cm="1">
        <f t="array" ref="AM307">IF(AN307="","",INDEX(전산회선!$E$4:$E$1141,_xlfn.AGGREGATE(15,6,ROW(전산회선!$E$4:$E$1141)-ROW(전산회선!$E$4)+1/((전산회선!$B$4:$B$1141=$E307)*(전산회선!$F$4:$F$1141=AN307)),1)))</f>
        <v>홈일반전화</v>
      </c>
      <c r="AN307" s="16">
        <f>IFERROR(IF(_xlfn.MAXIFS(전산회선!$F$4:$F$1141,전산회선!$B$4:$B$1141,$E307,전산회선!$F$4:$F$1141,"&lt;"&amp;AL307)=0,"",_xlfn.MAXIFS(전산회선!$F$4:$F$1141,전산회선!$B$4:$B$1141,$E307,전산회선!$F$4:$F$1141,"&lt;"&amp;AL307)),"")</f>
        <v>2</v>
      </c>
      <c r="AO307" s="23">
        <v>557009.53499999992</v>
      </c>
      <c r="AP307" s="23">
        <v>540755.48199999996</v>
      </c>
      <c r="AQ307" s="23">
        <v>575964.03699999989</v>
      </c>
      <c r="AR307" s="23">
        <v>595916.28399999987</v>
      </c>
      <c r="AS307" s="23">
        <v>584763.11099999992</v>
      </c>
      <c r="AT307" s="23">
        <v>576778.18599999987</v>
      </c>
      <c r="AU307" s="23">
        <v>595758.42299999995</v>
      </c>
      <c r="AV307" s="23">
        <v>557019.027</v>
      </c>
      <c r="AW307" s="23">
        <v>567373.49300000002</v>
      </c>
      <c r="AX307" s="23">
        <v>567078.00399999996</v>
      </c>
      <c r="AY307" s="23">
        <v>569369.97000000009</v>
      </c>
      <c r="AZ307" s="23">
        <v>612196.44900000002</v>
      </c>
      <c r="BA307" s="23">
        <v>574998.50008333323</v>
      </c>
      <c r="BB307" s="23">
        <f t="shared" si="28"/>
        <v>6899982.0009999992</v>
      </c>
      <c r="BC307" s="23">
        <v>0</v>
      </c>
      <c r="BD307" s="23">
        <v>0</v>
      </c>
      <c r="BE307" s="23">
        <v>0</v>
      </c>
      <c r="BF307" s="23">
        <v>0</v>
      </c>
      <c r="BG307" s="23">
        <v>0</v>
      </c>
      <c r="BH307" s="23">
        <v>0</v>
      </c>
      <c r="BI307" s="23">
        <v>0</v>
      </c>
      <c r="BJ307" s="23">
        <v>0</v>
      </c>
      <c r="BK307" s="23">
        <v>0</v>
      </c>
      <c r="BL307" s="23">
        <v>0</v>
      </c>
      <c r="BM307" s="23">
        <v>0</v>
      </c>
      <c r="BN307" s="23">
        <v>0</v>
      </c>
      <c r="BO307" s="23">
        <v>0</v>
      </c>
      <c r="BP307" s="23">
        <v>0</v>
      </c>
      <c r="BQ307" s="17" t="str">
        <f>IFERROR(INDEX(피벗!$BL$5:$CH$5,1,MATCH($BR307,INDEX(피벗!$BL:$CH,MATCH($E307,피벗!$BJ:$BJ,0),0),0)),"")</f>
        <v/>
      </c>
      <c r="BR307" s="23" t="str">
        <f>IFERROR(LARGE(INDEX(피벗!$BL:$CH,MATCH(성장고객!$E307,피벗!$BJ:$BJ,0),0),1),"")</f>
        <v/>
      </c>
      <c r="BS307" s="27" t="str">
        <f t="shared" si="29"/>
        <v/>
      </c>
      <c r="BT307" s="17" t="str">
        <f>IFERROR(INDEX(피벗!$BL$5:$CH$5,1,MATCH($BU307,INDEX(피벗!$BL:$CH,MATCH($E307,피벗!$BJ:$BJ,0),0),0)),"")</f>
        <v/>
      </c>
      <c r="BU307" s="23" t="str">
        <f>IFERROR(LARGE(INDEX(피벗!$BL:$CH,MATCH(성장고객!$E307,피벗!$BJ:$BJ,0),0),2),"")</f>
        <v/>
      </c>
      <c r="BV307" s="27" t="str">
        <f t="shared" si="30"/>
        <v/>
      </c>
      <c r="BW307" s="17" t="str">
        <f>IFERROR(INDEX(피벗!$BL$5:$CH$5,1,MATCH($BX307,INDEX(피벗!$BL:$CH,MATCH($E307,피벗!$BJ:$BJ,0),0),0)),"")</f>
        <v/>
      </c>
      <c r="BX307" s="23" t="str">
        <f>IFERROR(LARGE(INDEX(피벗!$BL:$CH,MATCH(성장고객!$E307,피벗!$BJ:$BJ,0),0),3),"")</f>
        <v/>
      </c>
      <c r="BY307" s="27" t="str">
        <f t="shared" si="31"/>
        <v/>
      </c>
      <c r="BZ307" s="17" t="str">
        <f>IFERROR(INDEX(피벗!$BL$5:$CH$5,1,MATCH($CA307,INDEX(피벗!$BL:$CH,MATCH($E307,피벗!$BJ:$BJ,0),0),0)),"")</f>
        <v/>
      </c>
      <c r="CA307" s="23" t="str">
        <f>IFERROR(LARGE(INDEX(피벗!$BL:$CH,MATCH(성장고객!$E307,피벗!$BJ:$BJ,0),0),4),"")</f>
        <v/>
      </c>
      <c r="CB307" s="27" t="str">
        <f t="shared" si="32"/>
        <v/>
      </c>
      <c r="CC307" s="17" t="str">
        <f>IFERROR(INDEX(피벗!$BL$5:$CH$5,1,MATCH($CD307,INDEX(피벗!$BL:$CH,MATCH($E307,피벗!$BJ:$BJ,0),0),0)),"")</f>
        <v/>
      </c>
      <c r="CD307" s="23" t="str">
        <f>IFERROR(LARGE(INDEX(피벗!$BL:$CH,MATCH(성장고객!$E307,피벗!$BJ:$BJ,0),0),5),"")</f>
        <v/>
      </c>
      <c r="CE307" s="27" t="str">
        <f t="shared" si="33"/>
        <v/>
      </c>
      <c r="CF307" s="23" t="str">
        <f>IFERROR(INDEX(피벗!$CI:$CI,MATCH($E307,피벗!$BJ:$BJ,0)),"")</f>
        <v/>
      </c>
      <c r="CG307" s="25" t="str">
        <f t="shared" si="34"/>
        <v/>
      </c>
      <c r="CH307" s="17" t="str">
        <f>IFERROR(INDEX(피벗!$EZ$5:$GE$5,1,MATCH($CI307,INDEX(피벗!$EZ:$GE,MATCH($E307,피벗!$EY:$EY,0),0),0)),"")</f>
        <v>5G</v>
      </c>
      <c r="CI307" s="23">
        <f>IFERROR(LARGE(INDEX(피벗!$EZ:$GE,MATCH(성장고객!$E307,피벗!$EY:$EY,0),0),1),"")</f>
        <v>3717151.6159999999</v>
      </c>
      <c r="CJ307" s="17" t="str">
        <f>IFERROR(INDEX(피벗!$EZ$5:$GE$5,1,MATCH($CK307,INDEX(피벗!$EZ:$GE,MATCH($E307,피벗!$EY:$EY,0),0),0)),"")</f>
        <v>MeGA인터넷</v>
      </c>
      <c r="CK307" s="23">
        <f>IFERROR(LARGE(INDEX(피벗!$EZ:$GE,MATCH(성장고객!$E307,피벗!$EY:$EY,0),0),2),"")</f>
        <v>915000</v>
      </c>
      <c r="CL307" s="17" t="str">
        <f>IFERROR(INDEX(피벗!$EZ$5:$GE$5,1,MATCH($CM307,INDEX(피벗!$EZ:$GE,MATCH($E307,피벗!$EY:$EY,0),0),0)),"")</f>
        <v>LTE</v>
      </c>
      <c r="CM307" s="23">
        <f>IFERROR(LARGE(INDEX(피벗!$EZ:$GE,MATCH(성장고객!$E307,피벗!$EY:$EY,0),0),3),"")</f>
        <v>732017.924</v>
      </c>
      <c r="CN307" s="17" t="str">
        <f>IFERROR(INDEX(피벗!$EZ$5:$GE$5,1,MATCH($CO307,INDEX(피벗!$EZ:$GE,MATCH($E307,피벗!$EY:$EY,0),0),0)),"")</f>
        <v>GiGA인터넷</v>
      </c>
      <c r="CO307" s="23">
        <f>IFERROR(LARGE(INDEX(피벗!$EZ:$GE,MATCH(성장고객!$E307,피벗!$EY:$EY,0),0),4),"")</f>
        <v>344095</v>
      </c>
      <c r="CP307" s="17" t="str">
        <f>IFERROR(INDEX(피벗!$EZ$5:$GE$5,1,MATCH($CQ307,INDEX(피벗!$EZ:$GE,MATCH($E307,피벗!$EY:$EY,0),0),0)),"")</f>
        <v>기업인터넷전화</v>
      </c>
      <c r="CQ307" s="23">
        <f>IFERROR(LARGE(INDEX(피벗!$EZ:$GE,MATCH(성장고객!$E307,피벗!$EY:$EY,0),0),5),"")</f>
        <v>340888</v>
      </c>
      <c r="CR307" s="23">
        <f>IFERROR(INDEX(피벗!$GF:$GF,MATCH($E307,피벗!$EY:$EY,0)),"")</f>
        <v>6899982.0009999992</v>
      </c>
    </row>
    <row r="308" spans="1:96" x14ac:dyDescent="0.45">
      <c r="A308" s="20" t="s">
        <v>982</v>
      </c>
      <c r="B308" s="20" t="s">
        <v>26</v>
      </c>
      <c r="C308" s="20" t="s">
        <v>30</v>
      </c>
      <c r="D308" s="20" t="s">
        <v>1214</v>
      </c>
      <c r="E308" s="20" t="s">
        <v>480</v>
      </c>
      <c r="F308" s="21" t="s">
        <v>481</v>
      </c>
      <c r="G308" s="21" t="s">
        <v>1</v>
      </c>
      <c r="H308" s="21" t="s">
        <v>0</v>
      </c>
      <c r="I308" s="22" t="s">
        <v>1223</v>
      </c>
      <c r="J308" s="22" t="s">
        <v>1224</v>
      </c>
      <c r="K308" s="20" t="s">
        <v>0</v>
      </c>
      <c r="L308" s="20" t="s">
        <v>1316</v>
      </c>
      <c r="M308" s="20" t="s">
        <v>1381</v>
      </c>
      <c r="N308" s="20" t="s">
        <v>1336</v>
      </c>
      <c r="O308" s="21" t="s">
        <v>2438</v>
      </c>
      <c r="P308" s="21">
        <v>15</v>
      </c>
      <c r="Q308" s="21" t="s">
        <v>1392</v>
      </c>
      <c r="R308" s="21" t="s">
        <v>1320</v>
      </c>
      <c r="S308" s="21" t="s">
        <v>1321</v>
      </c>
      <c r="T308" s="21" t="s">
        <v>1316</v>
      </c>
      <c r="U308" s="21" t="s">
        <v>2439</v>
      </c>
      <c r="V308" s="21" t="s">
        <v>2440</v>
      </c>
      <c r="W308" s="20" t="s">
        <v>2441</v>
      </c>
      <c r="X308" s="21" t="s">
        <v>2442</v>
      </c>
      <c r="Y308" s="21" t="s">
        <v>2443</v>
      </c>
      <c r="Z308" s="21" t="s">
        <v>2444</v>
      </c>
      <c r="AA308" s="20">
        <v>32</v>
      </c>
      <c r="AB308" s="20" t="s">
        <v>1473</v>
      </c>
      <c r="AC308" s="21" t="s">
        <v>1839</v>
      </c>
      <c r="AD308" s="20" t="s">
        <v>1311</v>
      </c>
      <c r="AE308" s="16" t="str" cm="1">
        <f t="array" ref="AE308">IF(AF308="","",INDEX(전산회선!$E$4:$E$1141,_xlfn.AGGREGATE(15,6,ROW(전산회선!$E$4:$E$1141)-ROW(전산회선!$E$4)+1/((전산회선!$B$4:$B$1141=$E308)*(전산회선!$F$4:$F$1141=AF308)),1)))</f>
        <v>5G</v>
      </c>
      <c r="AF308" s="16">
        <f>IFERROR(IF(_xlfn.MAXIFS(전산회선!$F$4:$F$1141,전산회선!$B$4:$B$1141,$E308)=0,"",_xlfn.MAXIFS(전산회선!$F$4:$F$1141,전산회선!$B$4:$B$1141,$E308)),"")</f>
        <v>13</v>
      </c>
      <c r="AG308" s="16" t="str" cm="1">
        <f t="array" ref="AG308">IF(AH308="","",INDEX(전산회선!$E$4:$E$1141,_xlfn.AGGREGATE(15,6,ROW(전산회선!$E$4:$E$1141)-ROW(전산회선!$E$4)+1/((전산회선!$B$4:$B$1141=$E308)*(전산회선!$F$4:$F$1141=AH308)),1)))</f>
        <v>LTE</v>
      </c>
      <c r="AH308" s="16">
        <f>IFERROR(IF(_xlfn.MAXIFS(전산회선!$F$4:$F$1141,전산회선!$B$4:$B$1141,$E308,전산회선!$F$4:$F$1141,"&lt;"&amp;AF308)=0,"",_xlfn.MAXIFS(전산회선!$F$4:$F$1141,전산회선!$B$4:$B$1141,$E308,전산회선!$F$4:$F$1141,"&lt;"&amp;AF308)),"")</f>
        <v>1</v>
      </c>
      <c r="AI308" s="16" t="str" cm="1">
        <f t="array" ref="AI308">IF(AJ308="","",INDEX(전산회선!$E$4:$E$1141,_xlfn.AGGREGATE(15,6,ROW(전산회선!$E$4:$E$1141)-ROW(전산회선!$E$4)+1/((전산회선!$B$4:$B$1141=$E308)*(전산회선!$F$4:$F$1141=AJ308)),1)))</f>
        <v/>
      </c>
      <c r="AJ308" s="16" t="str">
        <f>IFERROR(IF(_xlfn.MAXIFS(전산회선!$F$4:$F$1141,전산회선!$B$4:$B$1141,$E308,전산회선!$F$4:$F$1141,"&lt;"&amp;AH308)=0,"",_xlfn.MAXIFS(전산회선!$F$4:$F$1141,전산회선!$B$4:$B$1141,$E308,전산회선!$F$4:$F$1141,"&lt;"&amp;AH308)),"")</f>
        <v/>
      </c>
      <c r="AK308" s="16" t="str" cm="1">
        <f t="array" ref="AK308">IF(AL308="","",INDEX(전산회선!$E$4:$E$1141,_xlfn.AGGREGATE(15,6,ROW(전산회선!$E$4:$E$1141)-ROW(전산회선!$E$4)+1/((전산회선!$B$4:$B$1141=$E308)*(전산회선!$F$4:$F$1141=AL308)),1)))</f>
        <v/>
      </c>
      <c r="AL308" s="16" t="str">
        <f>IFERROR(IF(_xlfn.MAXIFS(전산회선!$F$4:$F$1141,전산회선!$B$4:$B$1141,$E308,전산회선!$F$4:$F$1141,"&lt;"&amp;AJ308)=0,"",_xlfn.MAXIFS(전산회선!$F$4:$F$1141,전산회선!$B$4:$B$1141,$E308,전산회선!$F$4:$F$1141,"&lt;"&amp;AJ308)),"")</f>
        <v/>
      </c>
      <c r="AM308" s="16" t="str" cm="1">
        <f t="array" ref="AM308">IF(AN308="","",INDEX(전산회선!$E$4:$E$1141,_xlfn.AGGREGATE(15,6,ROW(전산회선!$E$4:$E$1141)-ROW(전산회선!$E$4)+1/((전산회선!$B$4:$B$1141=$E308)*(전산회선!$F$4:$F$1141=AN308)),1)))</f>
        <v/>
      </c>
      <c r="AN308" s="16" t="str">
        <f>IFERROR(IF(_xlfn.MAXIFS(전산회선!$F$4:$F$1141,전산회선!$B$4:$B$1141,$E308,전산회선!$F$4:$F$1141,"&lt;"&amp;AL308)=0,"",_xlfn.MAXIFS(전산회선!$F$4:$F$1141,전산회선!$B$4:$B$1141,$E308,전산회선!$F$4:$F$1141,"&lt;"&amp;AL308)),"")</f>
        <v/>
      </c>
      <c r="AO308" s="23">
        <v>578490.43099999998</v>
      </c>
      <c r="AP308" s="23">
        <v>580411.58499999996</v>
      </c>
      <c r="AQ308" s="23">
        <v>579622.08700000006</v>
      </c>
      <c r="AR308" s="23">
        <v>570987.48300000001</v>
      </c>
      <c r="AS308" s="23">
        <v>564951.35100000002</v>
      </c>
      <c r="AT308" s="23">
        <v>525688.28099999996</v>
      </c>
      <c r="AU308" s="23">
        <v>515075.40300000005</v>
      </c>
      <c r="AV308" s="23">
        <v>521512.28099999996</v>
      </c>
      <c r="AW308" s="23">
        <v>532564.277</v>
      </c>
      <c r="AX308" s="23">
        <v>434711.98600000003</v>
      </c>
      <c r="AY308" s="23">
        <v>432139.50700000004</v>
      </c>
      <c r="AZ308" s="23">
        <v>438551.50700000004</v>
      </c>
      <c r="BA308" s="23">
        <v>522892.18158333329</v>
      </c>
      <c r="BB308" s="23">
        <f t="shared" si="28"/>
        <v>6274706.1789999995</v>
      </c>
      <c r="BC308" s="23">
        <v>0</v>
      </c>
      <c r="BD308" s="23">
        <v>0</v>
      </c>
      <c r="BE308" s="23">
        <v>0</v>
      </c>
      <c r="BF308" s="23">
        <v>0</v>
      </c>
      <c r="BG308" s="23">
        <v>0</v>
      </c>
      <c r="BH308" s="23">
        <v>0</v>
      </c>
      <c r="BI308" s="23">
        <v>0</v>
      </c>
      <c r="BJ308" s="23">
        <v>0</v>
      </c>
      <c r="BK308" s="23">
        <v>0</v>
      </c>
      <c r="BL308" s="23">
        <v>0</v>
      </c>
      <c r="BM308" s="23">
        <v>0</v>
      </c>
      <c r="BN308" s="23">
        <v>0</v>
      </c>
      <c r="BO308" s="23">
        <v>0</v>
      </c>
      <c r="BP308" s="23">
        <v>0</v>
      </c>
      <c r="BQ308" s="17" t="str">
        <f>IFERROR(INDEX(피벗!$BL$5:$CH$5,1,MATCH($BR308,INDEX(피벗!$BL:$CH,MATCH($E308,피벗!$BJ:$BJ,0),0),0)),"")</f>
        <v/>
      </c>
      <c r="BR308" s="23" t="str">
        <f>IFERROR(LARGE(INDEX(피벗!$BL:$CH,MATCH(성장고객!$E308,피벗!$BJ:$BJ,0),0),1),"")</f>
        <v/>
      </c>
      <c r="BS308" s="27" t="str">
        <f t="shared" si="29"/>
        <v/>
      </c>
      <c r="BT308" s="17" t="str">
        <f>IFERROR(INDEX(피벗!$BL$5:$CH$5,1,MATCH($BU308,INDEX(피벗!$BL:$CH,MATCH($E308,피벗!$BJ:$BJ,0),0),0)),"")</f>
        <v/>
      </c>
      <c r="BU308" s="23" t="str">
        <f>IFERROR(LARGE(INDEX(피벗!$BL:$CH,MATCH(성장고객!$E308,피벗!$BJ:$BJ,0),0),2),"")</f>
        <v/>
      </c>
      <c r="BV308" s="27" t="str">
        <f t="shared" si="30"/>
        <v/>
      </c>
      <c r="BW308" s="17" t="str">
        <f>IFERROR(INDEX(피벗!$BL$5:$CH$5,1,MATCH($BX308,INDEX(피벗!$BL:$CH,MATCH($E308,피벗!$BJ:$BJ,0),0),0)),"")</f>
        <v/>
      </c>
      <c r="BX308" s="23" t="str">
        <f>IFERROR(LARGE(INDEX(피벗!$BL:$CH,MATCH(성장고객!$E308,피벗!$BJ:$BJ,0),0),3),"")</f>
        <v/>
      </c>
      <c r="BY308" s="27" t="str">
        <f t="shared" si="31"/>
        <v/>
      </c>
      <c r="BZ308" s="17" t="str">
        <f>IFERROR(INDEX(피벗!$BL$5:$CH$5,1,MATCH($CA308,INDEX(피벗!$BL:$CH,MATCH($E308,피벗!$BJ:$BJ,0),0),0)),"")</f>
        <v/>
      </c>
      <c r="CA308" s="23" t="str">
        <f>IFERROR(LARGE(INDEX(피벗!$BL:$CH,MATCH(성장고객!$E308,피벗!$BJ:$BJ,0),0),4),"")</f>
        <v/>
      </c>
      <c r="CB308" s="27" t="str">
        <f t="shared" si="32"/>
        <v/>
      </c>
      <c r="CC308" s="17" t="str">
        <f>IFERROR(INDEX(피벗!$BL$5:$CH$5,1,MATCH($CD308,INDEX(피벗!$BL:$CH,MATCH($E308,피벗!$BJ:$BJ,0),0),0)),"")</f>
        <v/>
      </c>
      <c r="CD308" s="23" t="str">
        <f>IFERROR(LARGE(INDEX(피벗!$BL:$CH,MATCH(성장고객!$E308,피벗!$BJ:$BJ,0),0),5),"")</f>
        <v/>
      </c>
      <c r="CE308" s="27" t="str">
        <f t="shared" si="33"/>
        <v/>
      </c>
      <c r="CF308" s="23" t="str">
        <f>IFERROR(INDEX(피벗!$CI:$CI,MATCH($E308,피벗!$BJ:$BJ,0)),"")</f>
        <v/>
      </c>
      <c r="CG308" s="25" t="str">
        <f t="shared" si="34"/>
        <v/>
      </c>
      <c r="CH308" s="17" t="str">
        <f>IFERROR(INDEX(피벗!$EZ$5:$GE$5,1,MATCH($CI308,INDEX(피벗!$EZ:$GE,MATCH($E308,피벗!$EY:$EY,0),0),0)),"")</f>
        <v>5G</v>
      </c>
      <c r="CI308" s="23">
        <f>IFERROR(LARGE(INDEX(피벗!$EZ:$GE,MATCH(성장고객!$E308,피벗!$EY:$EY,0),0),1),"")</f>
        <v>5486885.0589999994</v>
      </c>
      <c r="CJ308" s="17" t="str">
        <f>IFERROR(INDEX(피벗!$EZ$5:$GE$5,1,MATCH($CK308,INDEX(피벗!$EZ:$GE,MATCH($E308,피벗!$EY:$EY,0),0),0)),"")</f>
        <v>LTE</v>
      </c>
      <c r="CK308" s="23">
        <f>IFERROR(LARGE(INDEX(피벗!$EZ:$GE,MATCH(성장고객!$E308,피벗!$EY:$EY,0),0),2),"")</f>
        <v>842799.11999999976</v>
      </c>
      <c r="CL308" s="17" t="str">
        <f>IFERROR(INDEX(피벗!$EZ$5:$GE$5,1,MATCH($CM308,INDEX(피벗!$EZ:$GE,MATCH($E308,피벗!$EY:$EY,0),0),0)),"")</f>
        <v>국제전화</v>
      </c>
      <c r="CM308" s="23">
        <f>IFERROR(LARGE(INDEX(피벗!$EZ:$GE,MATCH(성장고객!$E308,피벗!$EY:$EY,0),0),3),"")</f>
        <v>14658</v>
      </c>
      <c r="CN308" s="17" t="str">
        <f>IFERROR(INDEX(피벗!$EZ$5:$GE$5,1,MATCH($CO308,INDEX(피벗!$EZ:$GE,MATCH($E308,피벗!$EY:$EY,0),0),0)),"")</f>
        <v>3G</v>
      </c>
      <c r="CO308" s="23">
        <f>IFERROR(LARGE(INDEX(피벗!$EZ:$GE,MATCH(성장고객!$E308,피벗!$EY:$EY,0),0),4),"")</f>
        <v>-69636</v>
      </c>
      <c r="CP308" s="17" t="str">
        <f>IFERROR(INDEX(피벗!$EZ$5:$GE$5,1,MATCH($CQ308,INDEX(피벗!$EZ:$GE,MATCH($E308,피벗!$EY:$EY,0),0),0)),"")</f>
        <v/>
      </c>
      <c r="CQ308" s="23" t="str">
        <f>IFERROR(LARGE(INDEX(피벗!$EZ:$GE,MATCH(성장고객!$E308,피벗!$EY:$EY,0),0),5),"")</f>
        <v/>
      </c>
      <c r="CR308" s="23">
        <f>IFERROR(INDEX(피벗!$GF:$GF,MATCH($E308,피벗!$EY:$EY,0)),"")</f>
        <v>6274706.1789999995</v>
      </c>
    </row>
    <row r="309" spans="1:96" x14ac:dyDescent="0.45">
      <c r="A309" s="20" t="s">
        <v>982</v>
      </c>
      <c r="B309" s="20" t="s">
        <v>29</v>
      </c>
      <c r="C309" s="20" t="s">
        <v>30</v>
      </c>
      <c r="D309" s="20" t="s">
        <v>990</v>
      </c>
      <c r="E309" s="20" t="s">
        <v>1041</v>
      </c>
      <c r="F309" s="21" t="s">
        <v>1042</v>
      </c>
      <c r="G309" s="21" t="s">
        <v>1</v>
      </c>
      <c r="H309" s="21" t="s">
        <v>0</v>
      </c>
      <c r="I309" s="22" t="s">
        <v>84</v>
      </c>
      <c r="J309" s="22" t="s">
        <v>85</v>
      </c>
      <c r="K309" s="20" t="s">
        <v>0</v>
      </c>
      <c r="L309" s="20" t="s">
        <v>1316</v>
      </c>
      <c r="M309" s="20" t="s">
        <v>1311</v>
      </c>
      <c r="N309" s="20" t="s">
        <v>1317</v>
      </c>
      <c r="O309" s="21" t="s">
        <v>1550</v>
      </c>
      <c r="P309" s="21">
        <v>1</v>
      </c>
      <c r="Q309" s="21" t="s">
        <v>1392</v>
      </c>
      <c r="R309" s="21" t="s">
        <v>1320</v>
      </c>
      <c r="S309" s="21" t="s">
        <v>1321</v>
      </c>
      <c r="T309" s="21" t="s">
        <v>1316</v>
      </c>
      <c r="U309" s="21" t="s">
        <v>1365</v>
      </c>
      <c r="V309" s="21" t="s">
        <v>1551</v>
      </c>
      <c r="W309" s="20" t="s">
        <v>1552</v>
      </c>
      <c r="X309" s="21" t="s">
        <v>1553</v>
      </c>
      <c r="Y309" s="21" t="s">
        <v>1369</v>
      </c>
      <c r="Z309" s="21" t="s">
        <v>1554</v>
      </c>
      <c r="AA309" s="20">
        <v>9</v>
      </c>
      <c r="AB309" s="20" t="s">
        <v>1473</v>
      </c>
      <c r="AC309" s="21" t="s">
        <v>9</v>
      </c>
      <c r="AD309" s="20" t="s">
        <v>1311</v>
      </c>
      <c r="AE309" s="16" t="str" cm="1">
        <f t="array" ref="AE309">IF(AF309="","",INDEX(전산회선!$E$4:$E$1141,_xlfn.AGGREGATE(15,6,ROW(전산회선!$E$4:$E$1141)-ROW(전산회선!$E$4)+1/((전산회선!$B$4:$B$1141=$E309)*(전산회선!$F$4:$F$1141=AF309)),1)))</f>
        <v/>
      </c>
      <c r="AF309" s="16" t="str">
        <f>IFERROR(IF(_xlfn.MAXIFS(전산회선!$F$4:$F$1141,전산회선!$B$4:$B$1141,$E309)=0,"",_xlfn.MAXIFS(전산회선!$F$4:$F$1141,전산회선!$B$4:$B$1141,$E309)),"")</f>
        <v/>
      </c>
      <c r="AG309" s="16" t="str" cm="1">
        <f t="array" ref="AG309">IF(AH309="","",INDEX(전산회선!$E$4:$E$1141,_xlfn.AGGREGATE(15,6,ROW(전산회선!$E$4:$E$1141)-ROW(전산회선!$E$4)+1/((전산회선!$B$4:$B$1141=$E309)*(전산회선!$F$4:$F$1141=AH309)),1)))</f>
        <v/>
      </c>
      <c r="AH309" s="16" t="str">
        <f>IFERROR(IF(_xlfn.MAXIFS(전산회선!$F$4:$F$1141,전산회선!$B$4:$B$1141,$E309,전산회선!$F$4:$F$1141,"&lt;"&amp;AF309)=0,"",_xlfn.MAXIFS(전산회선!$F$4:$F$1141,전산회선!$B$4:$B$1141,$E309,전산회선!$F$4:$F$1141,"&lt;"&amp;AF309)),"")</f>
        <v/>
      </c>
      <c r="AI309" s="16" t="str" cm="1">
        <f t="array" ref="AI309">IF(AJ309="","",INDEX(전산회선!$E$4:$E$1141,_xlfn.AGGREGATE(15,6,ROW(전산회선!$E$4:$E$1141)-ROW(전산회선!$E$4)+1/((전산회선!$B$4:$B$1141=$E309)*(전산회선!$F$4:$F$1141=AJ309)),1)))</f>
        <v/>
      </c>
      <c r="AJ309" s="16" t="str">
        <f>IFERROR(IF(_xlfn.MAXIFS(전산회선!$F$4:$F$1141,전산회선!$B$4:$B$1141,$E309,전산회선!$F$4:$F$1141,"&lt;"&amp;AH309)=0,"",_xlfn.MAXIFS(전산회선!$F$4:$F$1141,전산회선!$B$4:$B$1141,$E309,전산회선!$F$4:$F$1141,"&lt;"&amp;AH309)),"")</f>
        <v/>
      </c>
      <c r="AK309" s="16" t="str" cm="1">
        <f t="array" ref="AK309">IF(AL309="","",INDEX(전산회선!$E$4:$E$1141,_xlfn.AGGREGATE(15,6,ROW(전산회선!$E$4:$E$1141)-ROW(전산회선!$E$4)+1/((전산회선!$B$4:$B$1141=$E309)*(전산회선!$F$4:$F$1141=AL309)),1)))</f>
        <v/>
      </c>
      <c r="AL309" s="16" t="str">
        <f>IFERROR(IF(_xlfn.MAXIFS(전산회선!$F$4:$F$1141,전산회선!$B$4:$B$1141,$E309,전산회선!$F$4:$F$1141,"&lt;"&amp;AJ309)=0,"",_xlfn.MAXIFS(전산회선!$F$4:$F$1141,전산회선!$B$4:$B$1141,$E309,전산회선!$F$4:$F$1141,"&lt;"&amp;AJ309)),"")</f>
        <v/>
      </c>
      <c r="AM309" s="16" t="str" cm="1">
        <f t="array" ref="AM309">IF(AN309="","",INDEX(전산회선!$E$4:$E$1141,_xlfn.AGGREGATE(15,6,ROW(전산회선!$E$4:$E$1141)-ROW(전산회선!$E$4)+1/((전산회선!$B$4:$B$1141=$E309)*(전산회선!$F$4:$F$1141=AN309)),1)))</f>
        <v/>
      </c>
      <c r="AN309" s="16" t="str">
        <f>IFERROR(IF(_xlfn.MAXIFS(전산회선!$F$4:$F$1141,전산회선!$B$4:$B$1141,$E309,전산회선!$F$4:$F$1141,"&lt;"&amp;AL309)=0,"",_xlfn.MAXIFS(전산회선!$F$4:$F$1141,전산회선!$B$4:$B$1141,$E309,전산회선!$F$4:$F$1141,"&lt;"&amp;AL309)),"")</f>
        <v/>
      </c>
      <c r="AO309" s="23">
        <v>107412</v>
      </c>
      <c r="AP309" s="23">
        <v>107418</v>
      </c>
      <c r="AQ309" s="23">
        <v>108351</v>
      </c>
      <c r="AR309" s="23">
        <v>109040</v>
      </c>
      <c r="AS309" s="23">
        <v>107172</v>
      </c>
      <c r="AT309" s="23">
        <v>107022</v>
      </c>
      <c r="AU309" s="23">
        <v>107635</v>
      </c>
      <c r="AV309" s="23">
        <v>88001</v>
      </c>
      <c r="AW309" s="23">
        <v>3130</v>
      </c>
      <c r="AX309" s="23">
        <v>3130</v>
      </c>
      <c r="AY309" s="23">
        <v>0</v>
      </c>
      <c r="AZ309" s="23">
        <v>0</v>
      </c>
      <c r="BA309" s="23">
        <v>70692.583333333328</v>
      </c>
      <c r="BB309" s="23">
        <f t="shared" si="28"/>
        <v>848311</v>
      </c>
      <c r="BC309" s="23">
        <v>0</v>
      </c>
      <c r="BD309" s="23">
        <v>0</v>
      </c>
      <c r="BE309" s="23">
        <v>0</v>
      </c>
      <c r="BF309" s="23">
        <v>0</v>
      </c>
      <c r="BG309" s="23">
        <v>0</v>
      </c>
      <c r="BH309" s="23">
        <v>0</v>
      </c>
      <c r="BI309" s="23">
        <v>0</v>
      </c>
      <c r="BJ309" s="23">
        <v>0</v>
      </c>
      <c r="BK309" s="23">
        <v>0</v>
      </c>
      <c r="BL309" s="23">
        <v>0</v>
      </c>
      <c r="BM309" s="23">
        <v>0</v>
      </c>
      <c r="BN309" s="23">
        <v>0</v>
      </c>
      <c r="BO309" s="23">
        <v>0</v>
      </c>
      <c r="BP309" s="23">
        <v>0</v>
      </c>
      <c r="BQ309" s="17" t="str">
        <f>IFERROR(INDEX(피벗!$BL$5:$CH$5,1,MATCH($BR309,INDEX(피벗!$BL:$CH,MATCH($E309,피벗!$BJ:$BJ,0),0),0)),"")</f>
        <v/>
      </c>
      <c r="BR309" s="23" t="str">
        <f>IFERROR(LARGE(INDEX(피벗!$BL:$CH,MATCH(성장고객!$E309,피벗!$BJ:$BJ,0),0),1),"")</f>
        <v/>
      </c>
      <c r="BS309" s="27" t="str">
        <f t="shared" si="29"/>
        <v/>
      </c>
      <c r="BT309" s="17" t="str">
        <f>IFERROR(INDEX(피벗!$BL$5:$CH$5,1,MATCH($BU309,INDEX(피벗!$BL:$CH,MATCH($E309,피벗!$BJ:$BJ,0),0),0)),"")</f>
        <v/>
      </c>
      <c r="BU309" s="23" t="str">
        <f>IFERROR(LARGE(INDEX(피벗!$BL:$CH,MATCH(성장고객!$E309,피벗!$BJ:$BJ,0),0),2),"")</f>
        <v/>
      </c>
      <c r="BV309" s="27" t="str">
        <f t="shared" si="30"/>
        <v/>
      </c>
      <c r="BW309" s="17" t="str">
        <f>IFERROR(INDEX(피벗!$BL$5:$CH$5,1,MATCH($BX309,INDEX(피벗!$BL:$CH,MATCH($E309,피벗!$BJ:$BJ,0),0),0)),"")</f>
        <v/>
      </c>
      <c r="BX309" s="23" t="str">
        <f>IFERROR(LARGE(INDEX(피벗!$BL:$CH,MATCH(성장고객!$E309,피벗!$BJ:$BJ,0),0),3),"")</f>
        <v/>
      </c>
      <c r="BY309" s="27" t="str">
        <f t="shared" si="31"/>
        <v/>
      </c>
      <c r="BZ309" s="17" t="str">
        <f>IFERROR(INDEX(피벗!$BL$5:$CH$5,1,MATCH($CA309,INDEX(피벗!$BL:$CH,MATCH($E309,피벗!$BJ:$BJ,0),0),0)),"")</f>
        <v/>
      </c>
      <c r="CA309" s="23" t="str">
        <f>IFERROR(LARGE(INDEX(피벗!$BL:$CH,MATCH(성장고객!$E309,피벗!$BJ:$BJ,0),0),4),"")</f>
        <v/>
      </c>
      <c r="CB309" s="27" t="str">
        <f t="shared" si="32"/>
        <v/>
      </c>
      <c r="CC309" s="17" t="str">
        <f>IFERROR(INDEX(피벗!$BL$5:$CH$5,1,MATCH($CD309,INDEX(피벗!$BL:$CH,MATCH($E309,피벗!$BJ:$BJ,0),0),0)),"")</f>
        <v/>
      </c>
      <c r="CD309" s="23" t="str">
        <f>IFERROR(LARGE(INDEX(피벗!$BL:$CH,MATCH(성장고객!$E309,피벗!$BJ:$BJ,0),0),5),"")</f>
        <v/>
      </c>
      <c r="CE309" s="27" t="str">
        <f t="shared" si="33"/>
        <v/>
      </c>
      <c r="CF309" s="23" t="str">
        <f>IFERROR(INDEX(피벗!$CI:$CI,MATCH($E309,피벗!$BJ:$BJ,0)),"")</f>
        <v/>
      </c>
      <c r="CG309" s="25" t="str">
        <f t="shared" si="34"/>
        <v/>
      </c>
      <c r="CH309" s="17" t="str">
        <f>IFERROR(INDEX(피벗!$EZ$5:$GE$5,1,MATCH($CI309,INDEX(피벗!$EZ:$GE,MATCH($E309,피벗!$EY:$EY,0),0),0)),"")</f>
        <v>GiGA인터넷</v>
      </c>
      <c r="CI309" s="23">
        <f>IFERROR(LARGE(INDEX(피벗!$EZ:$GE,MATCH(성장고객!$E309,피벗!$EY:$EY,0),0),1),"")</f>
        <v>475782</v>
      </c>
      <c r="CJ309" s="17" t="str">
        <f>IFERROR(INDEX(피벗!$EZ$5:$GE$5,1,MATCH($CK309,INDEX(피벗!$EZ:$GE,MATCH($E309,피벗!$EY:$EY,0),0),0)),"")</f>
        <v>기업인터넷전화</v>
      </c>
      <c r="CK309" s="23">
        <f>IFERROR(LARGE(INDEX(피벗!$EZ:$GE,MATCH(성장고객!$E309,피벗!$EY:$EY,0),0),2),"")</f>
        <v>208496</v>
      </c>
      <c r="CL309" s="17" t="str">
        <f>IFERROR(INDEX(피벗!$EZ$5:$GE$5,1,MATCH($CM309,INDEX(피벗!$EZ:$GE,MATCH($E309,피벗!$EY:$EY,0),0),0)),"")</f>
        <v>홈일반전화</v>
      </c>
      <c r="CM309" s="23">
        <f>IFERROR(LARGE(INDEX(피벗!$EZ:$GE,MATCH(성장고객!$E309,피벗!$EY:$EY,0),0),3),"")</f>
        <v>132733</v>
      </c>
      <c r="CN309" s="17" t="str">
        <f>IFERROR(INDEX(피벗!$EZ$5:$GE$5,1,MATCH($CO309,INDEX(피벗!$EZ:$GE,MATCH($E309,피벗!$EY:$EY,0),0),0)),"")</f>
        <v>기업메시징</v>
      </c>
      <c r="CO309" s="23">
        <f>IFERROR(LARGE(INDEX(피벗!$EZ:$GE,MATCH(성장고객!$E309,피벗!$EY:$EY,0),0),4),"")</f>
        <v>31300</v>
      </c>
      <c r="CP309" s="17" t="str">
        <f>IFERROR(INDEX(피벗!$EZ$5:$GE$5,1,MATCH($CQ309,INDEX(피벗!$EZ:$GE,MATCH($E309,피벗!$EY:$EY,0),0),0)),"")</f>
        <v>AI기업지능망</v>
      </c>
      <c r="CQ309" s="23">
        <f>IFERROR(LARGE(INDEX(피벗!$EZ:$GE,MATCH(성장고객!$E309,피벗!$EY:$EY,0),0),5),"")</f>
        <v>0</v>
      </c>
      <c r="CR309" s="23">
        <f>IFERROR(INDEX(피벗!$GF:$GF,MATCH($E309,피벗!$EY:$EY,0)),"")</f>
        <v>848311</v>
      </c>
    </row>
    <row r="310" spans="1:96" x14ac:dyDescent="0.45">
      <c r="A310" s="20" t="s">
        <v>982</v>
      </c>
      <c r="B310" s="20" t="s">
        <v>701</v>
      </c>
      <c r="C310" s="20" t="s">
        <v>104</v>
      </c>
      <c r="D310" s="20" t="s">
        <v>985</v>
      </c>
      <c r="E310" s="20" t="s">
        <v>759</v>
      </c>
      <c r="F310" s="21" t="s">
        <v>760</v>
      </c>
      <c r="G310" s="21" t="s">
        <v>1</v>
      </c>
      <c r="H310" s="21" t="s">
        <v>0</v>
      </c>
      <c r="I310" s="22" t="s">
        <v>761</v>
      </c>
      <c r="J310" s="22" t="s">
        <v>762</v>
      </c>
      <c r="K310" s="20" t="s">
        <v>0</v>
      </c>
      <c r="L310" s="20" t="s">
        <v>1316</v>
      </c>
      <c r="M310" s="20" t="s">
        <v>1389</v>
      </c>
      <c r="N310" s="20" t="s">
        <v>1390</v>
      </c>
      <c r="O310" s="21" t="s">
        <v>9</v>
      </c>
      <c r="P310" s="21">
        <v>14</v>
      </c>
      <c r="Q310" s="21" t="s">
        <v>1358</v>
      </c>
      <c r="R310" s="21" t="s">
        <v>1320</v>
      </c>
      <c r="S310" s="21" t="s">
        <v>1321</v>
      </c>
      <c r="T310" s="21" t="s">
        <v>1316</v>
      </c>
      <c r="U310" s="21" t="s">
        <v>2067</v>
      </c>
      <c r="V310" s="21" t="s">
        <v>2068</v>
      </c>
      <c r="W310" s="20" t="s">
        <v>2069</v>
      </c>
      <c r="X310" s="21" t="s">
        <v>2070</v>
      </c>
      <c r="Y310" s="21" t="s">
        <v>2071</v>
      </c>
      <c r="Z310" s="21" t="s">
        <v>2072</v>
      </c>
      <c r="AA310" s="20">
        <v>9</v>
      </c>
      <c r="AB310" s="20" t="s">
        <v>1354</v>
      </c>
      <c r="AC310" s="21" t="s">
        <v>2073</v>
      </c>
      <c r="AD310" s="20" t="s">
        <v>1311</v>
      </c>
      <c r="AE310" s="16" t="str" cm="1">
        <f t="array" ref="AE310">IF(AF310="","",INDEX(전산회선!$E$4:$E$1141,_xlfn.AGGREGATE(15,6,ROW(전산회선!$E$4:$E$1141)-ROW(전산회선!$E$4)+1/((전산회선!$B$4:$B$1141=$E310)*(전산회선!$F$4:$F$1141=AF310)),1)))</f>
        <v>기업인터넷전화</v>
      </c>
      <c r="AF310" s="16">
        <f>IFERROR(IF(_xlfn.MAXIFS(전산회선!$F$4:$F$1141,전산회선!$B$4:$B$1141,$E310)=0,"",_xlfn.MAXIFS(전산회선!$F$4:$F$1141,전산회선!$B$4:$B$1141,$E310)),"")</f>
        <v>8</v>
      </c>
      <c r="AG310" s="16" t="str" cm="1">
        <f t="array" ref="AG310">IF(AH310="","",INDEX(전산회선!$E$4:$E$1141,_xlfn.AGGREGATE(15,6,ROW(전산회선!$E$4:$E$1141)-ROW(전산회선!$E$4)+1/((전산회선!$B$4:$B$1141=$E310)*(전산회선!$F$4:$F$1141=AH310)),1)))</f>
        <v>홈일반전화</v>
      </c>
      <c r="AH310" s="16">
        <f>IFERROR(IF(_xlfn.MAXIFS(전산회선!$F$4:$F$1141,전산회선!$B$4:$B$1141,$E310,전산회선!$F$4:$F$1141,"&lt;"&amp;AF310)=0,"",_xlfn.MAXIFS(전산회선!$F$4:$F$1141,전산회선!$B$4:$B$1141,$E310,전산회선!$F$4:$F$1141,"&lt;"&amp;AF310)),"")</f>
        <v>2</v>
      </c>
      <c r="AI310" s="16" t="str" cm="1">
        <f t="array" ref="AI310">IF(AJ310="","",INDEX(전산회선!$E$4:$E$1141,_xlfn.AGGREGATE(15,6,ROW(전산회선!$E$4:$E$1141)-ROW(전산회선!$E$4)+1/((전산회선!$B$4:$B$1141=$E310)*(전산회선!$F$4:$F$1141=AJ310)),1)))</f>
        <v>IoT</v>
      </c>
      <c r="AJ310" s="16">
        <f>IFERROR(IF(_xlfn.MAXIFS(전산회선!$F$4:$F$1141,전산회선!$B$4:$B$1141,$E310,전산회선!$F$4:$F$1141,"&lt;"&amp;AH310)=0,"",_xlfn.MAXIFS(전산회선!$F$4:$F$1141,전산회선!$B$4:$B$1141,$E310,전산회선!$F$4:$F$1141,"&lt;"&amp;AH310)),"")</f>
        <v>1</v>
      </c>
      <c r="AK310" s="16" t="str" cm="1">
        <f t="array" ref="AK310">IF(AL310="","",INDEX(전산회선!$E$4:$E$1141,_xlfn.AGGREGATE(15,6,ROW(전산회선!$E$4:$E$1141)-ROW(전산회선!$E$4)+1/((전산회선!$B$4:$B$1141=$E310)*(전산회선!$F$4:$F$1141=AL310)),1)))</f>
        <v/>
      </c>
      <c r="AL310" s="16" t="str">
        <f>IFERROR(IF(_xlfn.MAXIFS(전산회선!$F$4:$F$1141,전산회선!$B$4:$B$1141,$E310,전산회선!$F$4:$F$1141,"&lt;"&amp;AJ310)=0,"",_xlfn.MAXIFS(전산회선!$F$4:$F$1141,전산회선!$B$4:$B$1141,$E310,전산회선!$F$4:$F$1141,"&lt;"&amp;AJ310)),"")</f>
        <v/>
      </c>
      <c r="AM310" s="16" t="str" cm="1">
        <f t="array" ref="AM310">IF(AN310="","",INDEX(전산회선!$E$4:$E$1141,_xlfn.AGGREGATE(15,6,ROW(전산회선!$E$4:$E$1141)-ROW(전산회선!$E$4)+1/((전산회선!$B$4:$B$1141=$E310)*(전산회선!$F$4:$F$1141=AN310)),1)))</f>
        <v/>
      </c>
      <c r="AN310" s="16" t="str">
        <f>IFERROR(IF(_xlfn.MAXIFS(전산회선!$F$4:$F$1141,전산회선!$B$4:$B$1141,$E310,전산회선!$F$4:$F$1141,"&lt;"&amp;AL310)=0,"",_xlfn.MAXIFS(전산회선!$F$4:$F$1141,전산회선!$B$4:$B$1141,$E310,전산회선!$F$4:$F$1141,"&lt;"&amp;AL310)),"")</f>
        <v/>
      </c>
      <c r="AO310" s="23">
        <v>80864</v>
      </c>
      <c r="AP310" s="23">
        <v>79991</v>
      </c>
      <c r="AQ310" s="23">
        <v>85789</v>
      </c>
      <c r="AR310" s="23">
        <v>96985</v>
      </c>
      <c r="AS310" s="23">
        <v>99552</v>
      </c>
      <c r="AT310" s="23">
        <v>98427</v>
      </c>
      <c r="AU310" s="23">
        <v>99119</v>
      </c>
      <c r="AV310" s="23">
        <v>92449</v>
      </c>
      <c r="AW310" s="23">
        <v>98454</v>
      </c>
      <c r="AX310" s="23">
        <v>99021</v>
      </c>
      <c r="AY310" s="23">
        <v>98798</v>
      </c>
      <c r="AZ310" s="23">
        <v>105291</v>
      </c>
      <c r="BA310" s="23">
        <v>94561.666666666672</v>
      </c>
      <c r="BB310" s="23">
        <f t="shared" si="28"/>
        <v>1134740</v>
      </c>
      <c r="BC310" s="23">
        <v>0</v>
      </c>
      <c r="BD310" s="23">
        <v>0</v>
      </c>
      <c r="BE310" s="23">
        <v>0</v>
      </c>
      <c r="BF310" s="23">
        <v>0</v>
      </c>
      <c r="BG310" s="23">
        <v>0</v>
      </c>
      <c r="BH310" s="23">
        <v>0</v>
      </c>
      <c r="BI310" s="23">
        <v>0</v>
      </c>
      <c r="BJ310" s="23">
        <v>0</v>
      </c>
      <c r="BK310" s="23">
        <v>0</v>
      </c>
      <c r="BL310" s="23">
        <v>0</v>
      </c>
      <c r="BM310" s="23">
        <v>0</v>
      </c>
      <c r="BN310" s="23">
        <v>0</v>
      </c>
      <c r="BO310" s="23">
        <v>0</v>
      </c>
      <c r="BP310" s="23">
        <v>0</v>
      </c>
      <c r="BQ310" s="17" t="str">
        <f>IFERROR(INDEX(피벗!$BL$5:$CH$5,1,MATCH($BR310,INDEX(피벗!$BL:$CH,MATCH($E310,피벗!$BJ:$BJ,0),0),0)),"")</f>
        <v/>
      </c>
      <c r="BR310" s="23" t="str">
        <f>IFERROR(LARGE(INDEX(피벗!$BL:$CH,MATCH(성장고객!$E310,피벗!$BJ:$BJ,0),0),1),"")</f>
        <v/>
      </c>
      <c r="BS310" s="27" t="str">
        <f t="shared" si="29"/>
        <v/>
      </c>
      <c r="BT310" s="17" t="str">
        <f>IFERROR(INDEX(피벗!$BL$5:$CH$5,1,MATCH($BU310,INDEX(피벗!$BL:$CH,MATCH($E310,피벗!$BJ:$BJ,0),0),0)),"")</f>
        <v/>
      </c>
      <c r="BU310" s="23" t="str">
        <f>IFERROR(LARGE(INDEX(피벗!$BL:$CH,MATCH(성장고객!$E310,피벗!$BJ:$BJ,0),0),2),"")</f>
        <v/>
      </c>
      <c r="BV310" s="27" t="str">
        <f t="shared" si="30"/>
        <v/>
      </c>
      <c r="BW310" s="17" t="str">
        <f>IFERROR(INDEX(피벗!$BL$5:$CH$5,1,MATCH($BX310,INDEX(피벗!$BL:$CH,MATCH($E310,피벗!$BJ:$BJ,0),0),0)),"")</f>
        <v/>
      </c>
      <c r="BX310" s="23" t="str">
        <f>IFERROR(LARGE(INDEX(피벗!$BL:$CH,MATCH(성장고객!$E310,피벗!$BJ:$BJ,0),0),3),"")</f>
        <v/>
      </c>
      <c r="BY310" s="27" t="str">
        <f t="shared" si="31"/>
        <v/>
      </c>
      <c r="BZ310" s="17" t="str">
        <f>IFERROR(INDEX(피벗!$BL$5:$CH$5,1,MATCH($CA310,INDEX(피벗!$BL:$CH,MATCH($E310,피벗!$BJ:$BJ,0),0),0)),"")</f>
        <v/>
      </c>
      <c r="CA310" s="23" t="str">
        <f>IFERROR(LARGE(INDEX(피벗!$BL:$CH,MATCH(성장고객!$E310,피벗!$BJ:$BJ,0),0),4),"")</f>
        <v/>
      </c>
      <c r="CB310" s="27" t="str">
        <f t="shared" si="32"/>
        <v/>
      </c>
      <c r="CC310" s="17" t="str">
        <f>IFERROR(INDEX(피벗!$BL$5:$CH$5,1,MATCH($CD310,INDEX(피벗!$BL:$CH,MATCH($E310,피벗!$BJ:$BJ,0),0),0)),"")</f>
        <v/>
      </c>
      <c r="CD310" s="23" t="str">
        <f>IFERROR(LARGE(INDEX(피벗!$BL:$CH,MATCH(성장고객!$E310,피벗!$BJ:$BJ,0),0),5),"")</f>
        <v/>
      </c>
      <c r="CE310" s="27" t="str">
        <f t="shared" si="33"/>
        <v/>
      </c>
      <c r="CF310" s="23" t="str">
        <f>IFERROR(INDEX(피벗!$CI:$CI,MATCH($E310,피벗!$BJ:$BJ,0)),"")</f>
        <v/>
      </c>
      <c r="CG310" s="25" t="str">
        <f t="shared" si="34"/>
        <v/>
      </c>
      <c r="CH310" s="17" t="str">
        <f>IFERROR(INDEX(피벗!$EZ$5:$GE$5,1,MATCH($CI310,INDEX(피벗!$EZ:$GE,MATCH($E310,피벗!$EY:$EY,0),0),0)),"")</f>
        <v>기업인터넷전화</v>
      </c>
      <c r="CI310" s="23">
        <f>IFERROR(LARGE(INDEX(피벗!$EZ:$GE,MATCH(성장고객!$E310,피벗!$EY:$EY,0),0),1),"")</f>
        <v>302847</v>
      </c>
      <c r="CJ310" s="17" t="str">
        <f>IFERROR(INDEX(피벗!$EZ$5:$GE$5,1,MATCH($CK310,INDEX(피벗!$EZ:$GE,MATCH($E310,피벗!$EY:$EY,0),0),0)),"")</f>
        <v>GiGA인터넷</v>
      </c>
      <c r="CK310" s="23">
        <f>IFERROR(LARGE(INDEX(피벗!$EZ:$GE,MATCH(성장고객!$E310,피벗!$EY:$EY,0),0),2),"")</f>
        <v>240000</v>
      </c>
      <c r="CL310" s="17" t="str">
        <f>IFERROR(INDEX(피벗!$EZ$5:$GE$5,1,MATCH($CM310,INDEX(피벗!$EZ:$GE,MATCH($E310,피벗!$EY:$EY,0),0),0)),"")</f>
        <v>GiGA인터넷</v>
      </c>
      <c r="CM310" s="23">
        <f>IFERROR(LARGE(INDEX(피벗!$EZ:$GE,MATCH(성장고객!$E310,피벗!$EY:$EY,0),0),3),"")</f>
        <v>240000</v>
      </c>
      <c r="CN310" s="17" t="str">
        <f>IFERROR(INDEX(피벗!$EZ$5:$GE$5,1,MATCH($CO310,INDEX(피벗!$EZ:$GE,MATCH($E310,피벗!$EY:$EY,0),0),0)),"")</f>
        <v>홈일반전화</v>
      </c>
      <c r="CO310" s="23">
        <f>IFERROR(LARGE(INDEX(피벗!$EZ:$GE,MATCH(성장고객!$E310,피벗!$EY:$EY,0),0),4),"")</f>
        <v>126768</v>
      </c>
      <c r="CP310" s="17" t="str">
        <f>IFERROR(INDEX(피벗!$EZ$5:$GE$5,1,MATCH($CQ310,INDEX(피벗!$EZ:$GE,MATCH($E310,피벗!$EY:$EY,0),0),0)),"")</f>
        <v>IoT</v>
      </c>
      <c r="CQ310" s="23">
        <f>IFERROR(LARGE(INDEX(피벗!$EZ:$GE,MATCH(성장고객!$E310,피벗!$EY:$EY,0),0),5),"")</f>
        <v>126725</v>
      </c>
      <c r="CR310" s="23">
        <f>IFERROR(INDEX(피벗!$GF:$GF,MATCH($E310,피벗!$EY:$EY,0)),"")</f>
        <v>1134740</v>
      </c>
    </row>
    <row r="311" spans="1:96" x14ac:dyDescent="0.45">
      <c r="A311" s="20" t="s">
        <v>982</v>
      </c>
      <c r="B311" s="20" t="s">
        <v>26</v>
      </c>
      <c r="C311" s="20" t="s">
        <v>104</v>
      </c>
      <c r="D311" s="20" t="s">
        <v>1215</v>
      </c>
      <c r="E311" s="20" t="s">
        <v>622</v>
      </c>
      <c r="F311" s="21" t="s">
        <v>623</v>
      </c>
      <c r="G311" s="21" t="s">
        <v>1</v>
      </c>
      <c r="H311" s="21" t="s">
        <v>0</v>
      </c>
      <c r="I311" s="22" t="s">
        <v>624</v>
      </c>
      <c r="J311" s="22" t="s">
        <v>625</v>
      </c>
      <c r="K311" s="20" t="s">
        <v>0</v>
      </c>
      <c r="L311" s="20" t="s">
        <v>1316</v>
      </c>
      <c r="M311" s="20" t="s">
        <v>1389</v>
      </c>
      <c r="N311" s="20" t="s">
        <v>1390</v>
      </c>
      <c r="O311" s="21" t="s">
        <v>2431</v>
      </c>
      <c r="P311" s="21">
        <v>1</v>
      </c>
      <c r="Q311" s="21" t="s">
        <v>1347</v>
      </c>
      <c r="R311" s="21" t="s">
        <v>1320</v>
      </c>
      <c r="S311" s="21" t="s">
        <v>1321</v>
      </c>
      <c r="T311" s="21" t="s">
        <v>1316</v>
      </c>
      <c r="U311" s="21" t="s">
        <v>2351</v>
      </c>
      <c r="V311" s="21" t="s">
        <v>2432</v>
      </c>
      <c r="W311" s="20" t="s">
        <v>2433</v>
      </c>
      <c r="X311" s="21" t="s">
        <v>2434</v>
      </c>
      <c r="Y311" s="21" t="s">
        <v>2435</v>
      </c>
      <c r="Z311" s="21" t="s">
        <v>2436</v>
      </c>
      <c r="AA311" s="20">
        <v>5</v>
      </c>
      <c r="AB311" s="20" t="s">
        <v>1696</v>
      </c>
      <c r="AC311" s="21" t="s">
        <v>2437</v>
      </c>
      <c r="AD311" s="20" t="s">
        <v>1311</v>
      </c>
      <c r="AE311" s="16" t="str" cm="1">
        <f t="array" ref="AE311">IF(AF311="","",INDEX(전산회선!$E$4:$E$1141,_xlfn.AGGREGATE(15,6,ROW(전산회선!$E$4:$E$1141)-ROW(전산회선!$E$4)+1/((전산회선!$B$4:$B$1141=$E311)*(전산회선!$F$4:$F$1141=AF311)),1)))</f>
        <v>홈일반전화</v>
      </c>
      <c r="AF311" s="16">
        <f>IFERROR(IF(_xlfn.MAXIFS(전산회선!$F$4:$F$1141,전산회선!$B$4:$B$1141,$E311)=0,"",_xlfn.MAXIFS(전산회선!$F$4:$F$1141,전산회선!$B$4:$B$1141,$E311)),"")</f>
        <v>1</v>
      </c>
      <c r="AG311" s="16" t="str" cm="1">
        <f t="array" ref="AG311">IF(AH311="","",INDEX(전산회선!$E$4:$E$1141,_xlfn.AGGREGATE(15,6,ROW(전산회선!$E$4:$E$1141)-ROW(전산회선!$E$4)+1/((전산회선!$B$4:$B$1141=$E311)*(전산회선!$F$4:$F$1141=AH311)),1)))</f>
        <v/>
      </c>
      <c r="AH311" s="16" t="str">
        <f>IFERROR(IF(_xlfn.MAXIFS(전산회선!$F$4:$F$1141,전산회선!$B$4:$B$1141,$E311,전산회선!$F$4:$F$1141,"&lt;"&amp;AF311)=0,"",_xlfn.MAXIFS(전산회선!$F$4:$F$1141,전산회선!$B$4:$B$1141,$E311,전산회선!$F$4:$F$1141,"&lt;"&amp;AF311)),"")</f>
        <v/>
      </c>
      <c r="AI311" s="16" t="str" cm="1">
        <f t="array" ref="AI311">IF(AJ311="","",INDEX(전산회선!$E$4:$E$1141,_xlfn.AGGREGATE(15,6,ROW(전산회선!$E$4:$E$1141)-ROW(전산회선!$E$4)+1/((전산회선!$B$4:$B$1141=$E311)*(전산회선!$F$4:$F$1141=AJ311)),1)))</f>
        <v/>
      </c>
      <c r="AJ311" s="16" t="str">
        <f>IFERROR(IF(_xlfn.MAXIFS(전산회선!$F$4:$F$1141,전산회선!$B$4:$B$1141,$E311,전산회선!$F$4:$F$1141,"&lt;"&amp;AH311)=0,"",_xlfn.MAXIFS(전산회선!$F$4:$F$1141,전산회선!$B$4:$B$1141,$E311,전산회선!$F$4:$F$1141,"&lt;"&amp;AH311)),"")</f>
        <v/>
      </c>
      <c r="AK311" s="16" t="str" cm="1">
        <f t="array" ref="AK311">IF(AL311="","",INDEX(전산회선!$E$4:$E$1141,_xlfn.AGGREGATE(15,6,ROW(전산회선!$E$4:$E$1141)-ROW(전산회선!$E$4)+1/((전산회선!$B$4:$B$1141=$E311)*(전산회선!$F$4:$F$1141=AL311)),1)))</f>
        <v/>
      </c>
      <c r="AL311" s="16" t="str">
        <f>IFERROR(IF(_xlfn.MAXIFS(전산회선!$F$4:$F$1141,전산회선!$B$4:$B$1141,$E311,전산회선!$F$4:$F$1141,"&lt;"&amp;AJ311)=0,"",_xlfn.MAXIFS(전산회선!$F$4:$F$1141,전산회선!$B$4:$B$1141,$E311,전산회선!$F$4:$F$1141,"&lt;"&amp;AJ311)),"")</f>
        <v/>
      </c>
      <c r="AM311" s="16" t="str" cm="1">
        <f t="array" ref="AM311">IF(AN311="","",INDEX(전산회선!$E$4:$E$1141,_xlfn.AGGREGATE(15,6,ROW(전산회선!$E$4:$E$1141)-ROW(전산회선!$E$4)+1/((전산회선!$B$4:$B$1141=$E311)*(전산회선!$F$4:$F$1141=AN311)),1)))</f>
        <v/>
      </c>
      <c r="AN311" s="16" t="str">
        <f>IFERROR(IF(_xlfn.MAXIFS(전산회선!$F$4:$F$1141,전산회선!$B$4:$B$1141,$E311,전산회선!$F$4:$F$1141,"&lt;"&amp;AL311)=0,"",_xlfn.MAXIFS(전산회선!$F$4:$F$1141,전산회선!$B$4:$B$1141,$E311,전산회선!$F$4:$F$1141,"&lt;"&amp;AL311)),"")</f>
        <v/>
      </c>
      <c r="AO311" s="23">
        <v>653439</v>
      </c>
      <c r="AP311" s="23">
        <v>580465</v>
      </c>
      <c r="AQ311" s="23">
        <v>580325</v>
      </c>
      <c r="AR311" s="23">
        <v>542344</v>
      </c>
      <c r="AS311" s="23">
        <v>9174</v>
      </c>
      <c r="AT311" s="23">
        <v>9000</v>
      </c>
      <c r="AU311" s="23">
        <v>9420</v>
      </c>
      <c r="AV311" s="23">
        <v>9093</v>
      </c>
      <c r="AW311" s="23">
        <v>9148</v>
      </c>
      <c r="AX311" s="23">
        <v>9116</v>
      </c>
      <c r="AY311" s="23">
        <v>9072</v>
      </c>
      <c r="AZ311" s="23">
        <v>9341</v>
      </c>
      <c r="BA311" s="23">
        <v>202494.75</v>
      </c>
      <c r="BB311" s="23">
        <f t="shared" si="28"/>
        <v>2429937</v>
      </c>
      <c r="BC311" s="23">
        <v>0</v>
      </c>
      <c r="BD311" s="23">
        <v>0</v>
      </c>
      <c r="BE311" s="23">
        <v>0</v>
      </c>
      <c r="BF311" s="23">
        <v>0</v>
      </c>
      <c r="BG311" s="23">
        <v>0</v>
      </c>
      <c r="BH311" s="23">
        <v>0</v>
      </c>
      <c r="BI311" s="23">
        <v>0</v>
      </c>
      <c r="BJ311" s="23">
        <v>0</v>
      </c>
      <c r="BK311" s="23">
        <v>0</v>
      </c>
      <c r="BL311" s="23">
        <v>0</v>
      </c>
      <c r="BM311" s="23">
        <v>0</v>
      </c>
      <c r="BN311" s="23">
        <v>0</v>
      </c>
      <c r="BO311" s="23">
        <v>0</v>
      </c>
      <c r="BP311" s="23">
        <v>0</v>
      </c>
      <c r="BQ311" s="17" t="str">
        <f>IFERROR(INDEX(피벗!$BL$5:$CH$5,1,MATCH($BR311,INDEX(피벗!$BL:$CH,MATCH($E311,피벗!$BJ:$BJ,0),0),0)),"")</f>
        <v/>
      </c>
      <c r="BR311" s="23" t="str">
        <f>IFERROR(LARGE(INDEX(피벗!$BL:$CH,MATCH(성장고객!$E311,피벗!$BJ:$BJ,0),0),1),"")</f>
        <v/>
      </c>
      <c r="BS311" s="27" t="str">
        <f t="shared" si="29"/>
        <v/>
      </c>
      <c r="BT311" s="17" t="str">
        <f>IFERROR(INDEX(피벗!$BL$5:$CH$5,1,MATCH($BU311,INDEX(피벗!$BL:$CH,MATCH($E311,피벗!$BJ:$BJ,0),0),0)),"")</f>
        <v/>
      </c>
      <c r="BU311" s="23" t="str">
        <f>IFERROR(LARGE(INDEX(피벗!$BL:$CH,MATCH(성장고객!$E311,피벗!$BJ:$BJ,0),0),2),"")</f>
        <v/>
      </c>
      <c r="BV311" s="27" t="str">
        <f t="shared" si="30"/>
        <v/>
      </c>
      <c r="BW311" s="17" t="str">
        <f>IFERROR(INDEX(피벗!$BL$5:$CH$5,1,MATCH($BX311,INDEX(피벗!$BL:$CH,MATCH($E311,피벗!$BJ:$BJ,0),0),0)),"")</f>
        <v/>
      </c>
      <c r="BX311" s="23" t="str">
        <f>IFERROR(LARGE(INDEX(피벗!$BL:$CH,MATCH(성장고객!$E311,피벗!$BJ:$BJ,0),0),3),"")</f>
        <v/>
      </c>
      <c r="BY311" s="27" t="str">
        <f t="shared" si="31"/>
        <v/>
      </c>
      <c r="BZ311" s="17" t="str">
        <f>IFERROR(INDEX(피벗!$BL$5:$CH$5,1,MATCH($CA311,INDEX(피벗!$BL:$CH,MATCH($E311,피벗!$BJ:$BJ,0),0),0)),"")</f>
        <v/>
      </c>
      <c r="CA311" s="23" t="str">
        <f>IFERROR(LARGE(INDEX(피벗!$BL:$CH,MATCH(성장고객!$E311,피벗!$BJ:$BJ,0),0),4),"")</f>
        <v/>
      </c>
      <c r="CB311" s="27" t="str">
        <f t="shared" si="32"/>
        <v/>
      </c>
      <c r="CC311" s="17" t="str">
        <f>IFERROR(INDEX(피벗!$BL$5:$CH$5,1,MATCH($CD311,INDEX(피벗!$BL:$CH,MATCH($E311,피벗!$BJ:$BJ,0),0),0)),"")</f>
        <v/>
      </c>
      <c r="CD311" s="23" t="str">
        <f>IFERROR(LARGE(INDEX(피벗!$BL:$CH,MATCH(성장고객!$E311,피벗!$BJ:$BJ,0),0),5),"")</f>
        <v/>
      </c>
      <c r="CE311" s="27" t="str">
        <f t="shared" si="33"/>
        <v/>
      </c>
      <c r="CF311" s="23" t="str">
        <f>IFERROR(INDEX(피벗!$CI:$CI,MATCH($E311,피벗!$BJ:$BJ,0)),"")</f>
        <v/>
      </c>
      <c r="CG311" s="25" t="str">
        <f t="shared" si="34"/>
        <v/>
      </c>
      <c r="CH311" s="17" t="str">
        <f>IFERROR(INDEX(피벗!$EZ$5:$GE$5,1,MATCH($CI311,INDEX(피벗!$EZ:$GE,MATCH($E311,피벗!$EY:$EY,0),0),0)),"")</f>
        <v>GTV Biz</v>
      </c>
      <c r="CI311" s="23">
        <f>IFERROR(LARGE(INDEX(피벗!$EZ:$GE,MATCH(성장고객!$E311,피벗!$EY:$EY,0),0),1),"")</f>
        <v>1270168</v>
      </c>
      <c r="CJ311" s="17" t="str">
        <f>IFERROR(INDEX(피벗!$EZ$5:$GE$5,1,MATCH($CK311,INDEX(피벗!$EZ:$GE,MATCH($E311,피벗!$EY:$EY,0),0),0)),"")</f>
        <v>GiGA인터넷</v>
      </c>
      <c r="CK311" s="23">
        <f>IFERROR(LARGE(INDEX(피벗!$EZ:$GE,MATCH(성장고객!$E311,피벗!$EY:$EY,0),0),2),"")</f>
        <v>593634</v>
      </c>
      <c r="CL311" s="17" t="str">
        <f>IFERROR(INDEX(피벗!$EZ$5:$GE$5,1,MATCH($CM311,INDEX(피벗!$EZ:$GE,MATCH($E311,피벗!$EY:$EY,0),0),0)),"")</f>
        <v>GTV</v>
      </c>
      <c r="CM311" s="23">
        <f>IFERROR(LARGE(INDEX(피벗!$EZ:$GE,MATCH(성장고객!$E311,피벗!$EY:$EY,0),0),3),"")</f>
        <v>401214</v>
      </c>
      <c r="CN311" s="17" t="str">
        <f>IFERROR(INDEX(피벗!$EZ$5:$GE$5,1,MATCH($CO311,INDEX(피벗!$EZ:$GE,MATCH($E311,피벗!$EY:$EY,0),0),0)),"")</f>
        <v>홈일반전화</v>
      </c>
      <c r="CO311" s="23">
        <f>IFERROR(LARGE(INDEX(피벗!$EZ:$GE,MATCH(성장고객!$E311,피벗!$EY:$EY,0),0),4),"")</f>
        <v>164921</v>
      </c>
      <c r="CP311" s="17" t="str">
        <f>IFERROR(INDEX(피벗!$EZ$5:$GE$5,1,MATCH($CQ311,INDEX(피벗!$EZ:$GE,MATCH($E311,피벗!$EY:$EY,0),0),0)),"")</f>
        <v/>
      </c>
      <c r="CQ311" s="23" t="str">
        <f>IFERROR(LARGE(INDEX(피벗!$EZ:$GE,MATCH(성장고객!$E311,피벗!$EY:$EY,0),0),5),"")</f>
        <v/>
      </c>
      <c r="CR311" s="23">
        <f>IFERROR(INDEX(피벗!$GF:$GF,MATCH($E311,피벗!$EY:$EY,0)),"")</f>
        <v>2429937</v>
      </c>
    </row>
    <row r="312" spans="1:96" x14ac:dyDescent="0.45">
      <c r="A312" s="20" t="s">
        <v>982</v>
      </c>
      <c r="B312" s="20" t="s">
        <v>26</v>
      </c>
      <c r="C312" s="20" t="s">
        <v>30</v>
      </c>
      <c r="D312" s="20" t="s">
        <v>1254</v>
      </c>
      <c r="E312" s="20" t="s">
        <v>1259</v>
      </c>
      <c r="F312" s="21" t="s">
        <v>1260</v>
      </c>
      <c r="G312" s="21" t="s">
        <v>1</v>
      </c>
      <c r="H312" s="21" t="s">
        <v>0</v>
      </c>
      <c r="I312" s="22" t="s">
        <v>942</v>
      </c>
      <c r="J312" s="22" t="s">
        <v>943</v>
      </c>
      <c r="K312" s="20" t="s">
        <v>9</v>
      </c>
      <c r="L312" s="20" t="s">
        <v>9</v>
      </c>
      <c r="M312" s="20" t="s">
        <v>9</v>
      </c>
      <c r="N312" s="20" t="s">
        <v>9</v>
      </c>
      <c r="O312" s="21" t="s">
        <v>9</v>
      </c>
      <c r="P312" s="21" t="s">
        <v>9</v>
      </c>
      <c r="Q312" s="21" t="s">
        <v>9</v>
      </c>
      <c r="R312" s="21" t="s">
        <v>9</v>
      </c>
      <c r="S312" s="21" t="s">
        <v>9</v>
      </c>
      <c r="T312" s="21" t="s">
        <v>9</v>
      </c>
      <c r="U312" s="21" t="s">
        <v>9</v>
      </c>
      <c r="V312" s="21" t="s">
        <v>9</v>
      </c>
      <c r="W312" s="20" t="s">
        <v>9</v>
      </c>
      <c r="X312" s="21" t="s">
        <v>9</v>
      </c>
      <c r="Y312" s="21" t="s">
        <v>9</v>
      </c>
      <c r="Z312" s="21" t="s">
        <v>9</v>
      </c>
      <c r="AA312" s="20" t="s">
        <v>9</v>
      </c>
      <c r="AB312" s="20" t="s">
        <v>9</v>
      </c>
      <c r="AC312" s="21" t="s">
        <v>9</v>
      </c>
      <c r="AD312" s="20" t="s">
        <v>9</v>
      </c>
      <c r="AE312" s="16" t="str" cm="1">
        <f t="array" ref="AE312">IF(AF312="","",INDEX(전산회선!$E$4:$E$1141,_xlfn.AGGREGATE(15,6,ROW(전산회선!$E$4:$E$1141)-ROW(전산회선!$E$4)+1/((전산회선!$B$4:$B$1141=$E312)*(전산회선!$F$4:$F$1141=AF312)),1)))</f>
        <v>IoT</v>
      </c>
      <c r="AF312" s="16">
        <f>IFERROR(IF(_xlfn.MAXIFS(전산회선!$F$4:$F$1141,전산회선!$B$4:$B$1141,$E312)=0,"",_xlfn.MAXIFS(전산회선!$F$4:$F$1141,전산회선!$B$4:$B$1141,$E312)),"")</f>
        <v>24</v>
      </c>
      <c r="AG312" s="16" t="str" cm="1">
        <f t="array" ref="AG312">IF(AH312="","",INDEX(전산회선!$E$4:$E$1141,_xlfn.AGGREGATE(15,6,ROW(전산회선!$E$4:$E$1141)-ROW(전산회선!$E$4)+1/((전산회선!$B$4:$B$1141=$E312)*(전산회선!$F$4:$F$1141=AH312)),1)))</f>
        <v>홈일반전화</v>
      </c>
      <c r="AH312" s="16">
        <f>IFERROR(IF(_xlfn.MAXIFS(전산회선!$F$4:$F$1141,전산회선!$B$4:$B$1141,$E312,전산회선!$F$4:$F$1141,"&lt;"&amp;AF312)=0,"",_xlfn.MAXIFS(전산회선!$F$4:$F$1141,전산회선!$B$4:$B$1141,$E312,전산회선!$F$4:$F$1141,"&lt;"&amp;AF312)),"")</f>
        <v>21</v>
      </c>
      <c r="AI312" s="16" t="str" cm="1">
        <f t="array" ref="AI312">IF(AJ312="","",INDEX(전산회선!$E$4:$E$1141,_xlfn.AGGREGATE(15,6,ROW(전산회선!$E$4:$E$1141)-ROW(전산회선!$E$4)+1/((전산회선!$B$4:$B$1141=$E312)*(전산회선!$F$4:$F$1141=AJ312)),1)))</f>
        <v>기업인터넷전화</v>
      </c>
      <c r="AJ312" s="16">
        <f>IFERROR(IF(_xlfn.MAXIFS(전산회선!$F$4:$F$1141,전산회선!$B$4:$B$1141,$E312,전산회선!$F$4:$F$1141,"&lt;"&amp;AH312)=0,"",_xlfn.MAXIFS(전산회선!$F$4:$F$1141,전산회선!$B$4:$B$1141,$E312,전산회선!$F$4:$F$1141,"&lt;"&amp;AH312)),"")</f>
        <v>5</v>
      </c>
      <c r="AK312" s="16" t="str" cm="1">
        <f t="array" ref="AK312">IF(AL312="","",INDEX(전산회선!$E$4:$E$1141,_xlfn.AGGREGATE(15,6,ROW(전산회선!$E$4:$E$1141)-ROW(전산회선!$E$4)+1/((전산회선!$B$4:$B$1141=$E312)*(전산회선!$F$4:$F$1141=AL312)),1)))</f>
        <v>MeGA인터넷</v>
      </c>
      <c r="AL312" s="16">
        <f>IFERROR(IF(_xlfn.MAXIFS(전산회선!$F$4:$F$1141,전산회선!$B$4:$B$1141,$E312,전산회선!$F$4:$F$1141,"&lt;"&amp;AJ312)=0,"",_xlfn.MAXIFS(전산회선!$F$4:$F$1141,전산회선!$B$4:$B$1141,$E312,전산회선!$F$4:$F$1141,"&lt;"&amp;AJ312)),"")</f>
        <v>4</v>
      </c>
      <c r="AM312" s="16" t="str" cm="1">
        <f t="array" ref="AM312">IF(AN312="","",INDEX(전산회선!$E$4:$E$1141,_xlfn.AGGREGATE(15,6,ROW(전산회선!$E$4:$E$1141)-ROW(전산회선!$E$4)+1/((전산회선!$B$4:$B$1141=$E312)*(전산회선!$F$4:$F$1141=AN312)),1)))</f>
        <v>GiGA인터넷</v>
      </c>
      <c r="AN312" s="16">
        <f>IFERROR(IF(_xlfn.MAXIFS(전산회선!$F$4:$F$1141,전산회선!$B$4:$B$1141,$E312,전산회선!$F$4:$F$1141,"&lt;"&amp;AL312)=0,"",_xlfn.MAXIFS(전산회선!$F$4:$F$1141,전산회선!$B$4:$B$1141,$E312,전산회선!$F$4:$F$1141,"&lt;"&amp;AL312)),"")</f>
        <v>3</v>
      </c>
      <c r="AO312" s="23">
        <v>578050</v>
      </c>
      <c r="AP312" s="23">
        <v>577319</v>
      </c>
      <c r="AQ312" s="23">
        <v>577165</v>
      </c>
      <c r="AR312" s="23">
        <v>586108</v>
      </c>
      <c r="AS312" s="23">
        <v>633375</v>
      </c>
      <c r="AT312" s="23">
        <v>645691</v>
      </c>
      <c r="AU312" s="23">
        <v>670632</v>
      </c>
      <c r="AV312" s="23">
        <v>629349</v>
      </c>
      <c r="AW312" s="23">
        <v>618945</v>
      </c>
      <c r="AX312" s="23">
        <v>610943</v>
      </c>
      <c r="AY312" s="23">
        <v>612985</v>
      </c>
      <c r="AZ312" s="23">
        <v>638807</v>
      </c>
      <c r="BA312" s="23">
        <v>614947.41666666663</v>
      </c>
      <c r="BB312" s="23">
        <f t="shared" si="28"/>
        <v>7379369</v>
      </c>
      <c r="BC312" s="23">
        <v>0</v>
      </c>
      <c r="BD312" s="23">
        <v>0</v>
      </c>
      <c r="BE312" s="23">
        <v>0</v>
      </c>
      <c r="BF312" s="23">
        <v>0</v>
      </c>
      <c r="BG312" s="23">
        <v>36994</v>
      </c>
      <c r="BH312" s="23">
        <v>5550</v>
      </c>
      <c r="BI312" s="23">
        <v>40021</v>
      </c>
      <c r="BJ312" s="23">
        <v>10638</v>
      </c>
      <c r="BK312" s="23">
        <v>10351</v>
      </c>
      <c r="BL312" s="23">
        <v>10234</v>
      </c>
      <c r="BM312" s="23">
        <v>10546</v>
      </c>
      <c r="BN312" s="23">
        <v>11043</v>
      </c>
      <c r="BO312" s="23">
        <v>11281.416666666666</v>
      </c>
      <c r="BP312" s="23">
        <v>135377</v>
      </c>
      <c r="BQ312" s="17" t="str">
        <f>IFERROR(INDEX(피벗!$BL$5:$CH$5,1,MATCH($BR312,INDEX(피벗!$BL:$CH,MATCH($E312,피벗!$BJ:$BJ,0),0),0)),"")</f>
        <v>홈일반전화</v>
      </c>
      <c r="BR312" s="23">
        <f>IFERROR(LARGE(INDEX(피벗!$BL:$CH,MATCH(성장고객!$E312,피벗!$BJ:$BJ,0),0),1),"")</f>
        <v>135377</v>
      </c>
      <c r="BS312" s="27">
        <f t="shared" si="29"/>
        <v>1.8345335488711839E-2</v>
      </c>
      <c r="BT312" s="17" t="str">
        <f>IFERROR(INDEX(피벗!$BL$5:$CH$5,1,MATCH($BU312,INDEX(피벗!$BL:$CH,MATCH($E312,피벗!$BJ:$BJ,0),0),0)),"")</f>
        <v/>
      </c>
      <c r="BU312" s="23" t="str">
        <f>IFERROR(LARGE(INDEX(피벗!$BL:$CH,MATCH(성장고객!$E312,피벗!$BJ:$BJ,0),0),2),"")</f>
        <v/>
      </c>
      <c r="BV312" s="27" t="str">
        <f t="shared" si="30"/>
        <v/>
      </c>
      <c r="BW312" s="17" t="str">
        <f>IFERROR(INDEX(피벗!$BL$5:$CH$5,1,MATCH($BX312,INDEX(피벗!$BL:$CH,MATCH($E312,피벗!$BJ:$BJ,0),0),0)),"")</f>
        <v/>
      </c>
      <c r="BX312" s="23" t="str">
        <f>IFERROR(LARGE(INDEX(피벗!$BL:$CH,MATCH(성장고객!$E312,피벗!$BJ:$BJ,0),0),3),"")</f>
        <v/>
      </c>
      <c r="BY312" s="27" t="str">
        <f t="shared" si="31"/>
        <v/>
      </c>
      <c r="BZ312" s="17" t="str">
        <f>IFERROR(INDEX(피벗!$BL$5:$CH$5,1,MATCH($CA312,INDEX(피벗!$BL:$CH,MATCH($E312,피벗!$BJ:$BJ,0),0),0)),"")</f>
        <v/>
      </c>
      <c r="CA312" s="23" t="str">
        <f>IFERROR(LARGE(INDEX(피벗!$BL:$CH,MATCH(성장고객!$E312,피벗!$BJ:$BJ,0),0),4),"")</f>
        <v/>
      </c>
      <c r="CB312" s="27" t="str">
        <f t="shared" si="32"/>
        <v/>
      </c>
      <c r="CC312" s="17" t="str">
        <f>IFERROR(INDEX(피벗!$BL$5:$CH$5,1,MATCH($CD312,INDEX(피벗!$BL:$CH,MATCH($E312,피벗!$BJ:$BJ,0),0),0)),"")</f>
        <v/>
      </c>
      <c r="CD312" s="23" t="str">
        <f>IFERROR(LARGE(INDEX(피벗!$BL:$CH,MATCH(성장고객!$E312,피벗!$BJ:$BJ,0),0),5),"")</f>
        <v/>
      </c>
      <c r="CE312" s="27" t="str">
        <f t="shared" si="33"/>
        <v/>
      </c>
      <c r="CF312" s="23">
        <f>IFERROR(INDEX(피벗!$CI:$CI,MATCH($E312,피벗!$BJ:$BJ,0)),"")</f>
        <v>135377</v>
      </c>
      <c r="CG312" s="25">
        <f t="shared" si="34"/>
        <v>1.8345335488711839E-2</v>
      </c>
      <c r="CH312" s="17" t="str">
        <f>IFERROR(INDEX(피벗!$EZ$5:$GE$5,1,MATCH($CI312,INDEX(피벗!$EZ:$GE,MATCH($E312,피벗!$EY:$EY,0),0),0)),"")</f>
        <v>홈일반전화</v>
      </c>
      <c r="CI312" s="23">
        <f>IFERROR(LARGE(INDEX(피벗!$EZ:$GE,MATCH(성장고객!$E312,피벗!$EY:$EY,0),0),1),"")</f>
        <v>1911136</v>
      </c>
      <c r="CJ312" s="17" t="str">
        <f>IFERROR(INDEX(피벗!$EZ$5:$GE$5,1,MATCH($CK312,INDEX(피벗!$EZ:$GE,MATCH($E312,피벗!$EY:$EY,0),0),0)),"")</f>
        <v>IoT</v>
      </c>
      <c r="CK312" s="23">
        <f>IFERROR(LARGE(INDEX(피벗!$EZ:$GE,MATCH(성장고객!$E312,피벗!$EY:$EY,0),0),2),"")</f>
        <v>1420606</v>
      </c>
      <c r="CL312" s="17" t="str">
        <f>IFERROR(INDEX(피벗!$EZ$5:$GE$5,1,MATCH($CM312,INDEX(피벗!$EZ:$GE,MATCH($E312,피벗!$EY:$EY,0),0),0)),"")</f>
        <v>GiGA인터넷</v>
      </c>
      <c r="CM312" s="23">
        <f>IFERROR(LARGE(INDEX(피벗!$EZ:$GE,MATCH(성장고객!$E312,피벗!$EY:$EY,0),0),3),"")</f>
        <v>994174</v>
      </c>
      <c r="CN312" s="17" t="str">
        <f>IFERROR(INDEX(피벗!$EZ$5:$GE$5,1,MATCH($CO312,INDEX(피벗!$EZ:$GE,MATCH($E312,피벗!$EY:$EY,0),0),0)),"")</f>
        <v>MeGA인터넷</v>
      </c>
      <c r="CO312" s="23">
        <f>IFERROR(LARGE(INDEX(피벗!$EZ:$GE,MATCH(성장고객!$E312,피벗!$EY:$EY,0),0),4),"")</f>
        <v>929088</v>
      </c>
      <c r="CP312" s="17" t="str">
        <f>IFERROR(INDEX(피벗!$EZ$5:$GE$5,1,MATCH($CQ312,INDEX(피벗!$EZ:$GE,MATCH($E312,피벗!$EY:$EY,0),0),0)),"")</f>
        <v>홈지능망</v>
      </c>
      <c r="CQ312" s="23">
        <f>IFERROR(LARGE(INDEX(피벗!$EZ:$GE,MATCH(성장고객!$E312,피벗!$EY:$EY,0),0),5),"")</f>
        <v>896165</v>
      </c>
      <c r="CR312" s="23">
        <f>IFERROR(INDEX(피벗!$GF:$GF,MATCH($E312,피벗!$EY:$EY,0)),"")</f>
        <v>7379369</v>
      </c>
    </row>
    <row r="313" spans="1:96" x14ac:dyDescent="0.45">
      <c r="A313" s="20" t="s">
        <v>982</v>
      </c>
      <c r="B313" s="20" t="s">
        <v>26</v>
      </c>
      <c r="C313" s="20" t="s">
        <v>30</v>
      </c>
      <c r="D313" s="20" t="s">
        <v>1214</v>
      </c>
      <c r="E313" s="20" t="s">
        <v>1221</v>
      </c>
      <c r="F313" s="21" t="s">
        <v>469</v>
      </c>
      <c r="G313" s="21" t="s">
        <v>1</v>
      </c>
      <c r="H313" s="21" t="s">
        <v>0</v>
      </c>
      <c r="I313" s="22" t="s">
        <v>1222</v>
      </c>
      <c r="J313" s="22">
        <v>5048164844</v>
      </c>
      <c r="K313" s="20" t="s">
        <v>9</v>
      </c>
      <c r="L313" s="20" t="s">
        <v>9</v>
      </c>
      <c r="M313" s="20" t="s">
        <v>9</v>
      </c>
      <c r="N313" s="20" t="s">
        <v>9</v>
      </c>
      <c r="O313" s="21" t="s">
        <v>9</v>
      </c>
      <c r="P313" s="21" t="s">
        <v>9</v>
      </c>
      <c r="Q313" s="21" t="s">
        <v>9</v>
      </c>
      <c r="R313" s="21" t="s">
        <v>9</v>
      </c>
      <c r="S313" s="21" t="s">
        <v>9</v>
      </c>
      <c r="T313" s="21" t="s">
        <v>9</v>
      </c>
      <c r="U313" s="21" t="s">
        <v>9</v>
      </c>
      <c r="V313" s="21" t="s">
        <v>9</v>
      </c>
      <c r="W313" s="20" t="s">
        <v>9</v>
      </c>
      <c r="X313" s="21" t="s">
        <v>9</v>
      </c>
      <c r="Y313" s="21" t="s">
        <v>9</v>
      </c>
      <c r="Z313" s="21" t="s">
        <v>9</v>
      </c>
      <c r="AA313" s="20" t="s">
        <v>9</v>
      </c>
      <c r="AB313" s="20" t="s">
        <v>9</v>
      </c>
      <c r="AC313" s="21" t="s">
        <v>9</v>
      </c>
      <c r="AD313" s="20" t="s">
        <v>9</v>
      </c>
      <c r="AE313" s="16" t="str" cm="1">
        <f t="array" ref="AE313">IF(AF313="","",INDEX(전산회선!$E$4:$E$1141,_xlfn.AGGREGATE(15,6,ROW(전산회선!$E$4:$E$1141)-ROW(전산회선!$E$4)+1/((전산회선!$B$4:$B$1141=$E313)*(전산회선!$F$4:$F$1141=AF313)),1)))</f>
        <v>기업인터넷전화</v>
      </c>
      <c r="AF313" s="16">
        <f>IFERROR(IF(_xlfn.MAXIFS(전산회선!$F$4:$F$1141,전산회선!$B$4:$B$1141,$E313)=0,"",_xlfn.MAXIFS(전산회선!$F$4:$F$1141,전산회선!$B$4:$B$1141,$E313)),"")</f>
        <v>105</v>
      </c>
      <c r="AG313" s="16" t="str" cm="1">
        <f t="array" ref="AG313">IF(AH313="","",INDEX(전산회선!$E$4:$E$1141,_xlfn.AGGREGATE(15,6,ROW(전산회선!$E$4:$E$1141)-ROW(전산회선!$E$4)+1/((전산회선!$B$4:$B$1141=$E313)*(전산회선!$F$4:$F$1141=AH313)),1)))</f>
        <v>홈일반전화</v>
      </c>
      <c r="AH313" s="16">
        <f>IFERROR(IF(_xlfn.MAXIFS(전산회선!$F$4:$F$1141,전산회선!$B$4:$B$1141,$E313,전산회선!$F$4:$F$1141,"&lt;"&amp;AF313)=0,"",_xlfn.MAXIFS(전산회선!$F$4:$F$1141,전산회선!$B$4:$B$1141,$E313,전산회선!$F$4:$F$1141,"&lt;"&amp;AF313)),"")</f>
        <v>5</v>
      </c>
      <c r="AI313" s="16" t="str" cm="1">
        <f t="array" ref="AI313">IF(AJ313="","",INDEX(전산회선!$E$4:$E$1141,_xlfn.AGGREGATE(15,6,ROW(전산회선!$E$4:$E$1141)-ROW(전산회선!$E$4)+1/((전산회선!$B$4:$B$1141=$E313)*(전산회선!$F$4:$F$1141=AJ313)),1)))</f>
        <v>GTV</v>
      </c>
      <c r="AJ313" s="16">
        <f>IFERROR(IF(_xlfn.MAXIFS(전산회선!$F$4:$F$1141,전산회선!$B$4:$B$1141,$E313,전산회선!$F$4:$F$1141,"&lt;"&amp;AH313)=0,"",_xlfn.MAXIFS(전산회선!$F$4:$F$1141,전산회선!$B$4:$B$1141,$E313,전산회선!$F$4:$F$1141,"&lt;"&amp;AH313)),"")</f>
        <v>3</v>
      </c>
      <c r="AK313" s="16" t="str" cm="1">
        <f t="array" ref="AK313">IF(AL313="","",INDEX(전산회선!$E$4:$E$1141,_xlfn.AGGREGATE(15,6,ROW(전산회선!$E$4:$E$1141)-ROW(전산회선!$E$4)+1/((전산회선!$B$4:$B$1141=$E313)*(전산회선!$F$4:$F$1141=AL313)),1)))</f>
        <v>Enterprise무선</v>
      </c>
      <c r="AL313" s="16">
        <f>IFERROR(IF(_xlfn.MAXIFS(전산회선!$F$4:$F$1141,전산회선!$B$4:$B$1141,$E313,전산회선!$F$4:$F$1141,"&lt;"&amp;AJ313)=0,"",_xlfn.MAXIFS(전산회선!$F$4:$F$1141,전산회선!$B$4:$B$1141,$E313,전산회선!$F$4:$F$1141,"&lt;"&amp;AJ313)),"")</f>
        <v>1</v>
      </c>
      <c r="AM313" s="16" t="str" cm="1">
        <f t="array" ref="AM313">IF(AN313="","",INDEX(전산회선!$E$4:$E$1141,_xlfn.AGGREGATE(15,6,ROW(전산회선!$E$4:$E$1141)-ROW(전산회선!$E$4)+1/((전산회선!$B$4:$B$1141=$E313)*(전산회선!$F$4:$F$1141=AN313)),1)))</f>
        <v/>
      </c>
      <c r="AN313" s="16" t="str">
        <f>IFERROR(IF(_xlfn.MAXIFS(전산회선!$F$4:$F$1141,전산회선!$B$4:$B$1141,$E313,전산회선!$F$4:$F$1141,"&lt;"&amp;AL313)=0,"",_xlfn.MAXIFS(전산회선!$F$4:$F$1141,전산회선!$B$4:$B$1141,$E313,전산회선!$F$4:$F$1141,"&lt;"&amp;AL313)),"")</f>
        <v/>
      </c>
      <c r="AO313" s="23">
        <v>393562</v>
      </c>
      <c r="AP313" s="23">
        <v>397336</v>
      </c>
      <c r="AQ313" s="23">
        <v>400865</v>
      </c>
      <c r="AR313" s="23">
        <v>398314</v>
      </c>
      <c r="AS313" s="23">
        <v>393462</v>
      </c>
      <c r="AT313" s="23">
        <v>391505</v>
      </c>
      <c r="AU313" s="23">
        <v>394437</v>
      </c>
      <c r="AV313" s="23">
        <v>391660</v>
      </c>
      <c r="AW313" s="23">
        <v>396533</v>
      </c>
      <c r="AX313" s="23">
        <v>392657</v>
      </c>
      <c r="AY313" s="23">
        <v>389811</v>
      </c>
      <c r="AZ313" s="23">
        <v>392230</v>
      </c>
      <c r="BA313" s="23">
        <v>394364.33333333331</v>
      </c>
      <c r="BB313" s="23">
        <f t="shared" si="28"/>
        <v>4732372</v>
      </c>
      <c r="BC313" s="23">
        <v>0</v>
      </c>
      <c r="BD313" s="23">
        <v>0</v>
      </c>
      <c r="BE313" s="23">
        <v>0</v>
      </c>
      <c r="BF313" s="23">
        <v>0</v>
      </c>
      <c r="BG313" s="23">
        <v>0</v>
      </c>
      <c r="BH313" s="23">
        <v>0</v>
      </c>
      <c r="BI313" s="23">
        <v>0</v>
      </c>
      <c r="BJ313" s="23">
        <v>0</v>
      </c>
      <c r="BK313" s="23">
        <v>0</v>
      </c>
      <c r="BL313" s="23">
        <v>0</v>
      </c>
      <c r="BM313" s="23">
        <v>0</v>
      </c>
      <c r="BN313" s="23">
        <v>0</v>
      </c>
      <c r="BO313" s="23">
        <v>0</v>
      </c>
      <c r="BP313" s="23">
        <v>0</v>
      </c>
      <c r="BQ313" s="17" t="str">
        <f>IFERROR(INDEX(피벗!$BL$5:$CH$5,1,MATCH($BR313,INDEX(피벗!$BL:$CH,MATCH($E313,피벗!$BJ:$BJ,0),0),0)),"")</f>
        <v/>
      </c>
      <c r="BR313" s="23" t="str">
        <f>IFERROR(LARGE(INDEX(피벗!$BL:$CH,MATCH(성장고객!$E313,피벗!$BJ:$BJ,0),0),1),"")</f>
        <v/>
      </c>
      <c r="BS313" s="27" t="str">
        <f t="shared" si="29"/>
        <v/>
      </c>
      <c r="BT313" s="17" t="str">
        <f>IFERROR(INDEX(피벗!$BL$5:$CH$5,1,MATCH($BU313,INDEX(피벗!$BL:$CH,MATCH($E313,피벗!$BJ:$BJ,0),0),0)),"")</f>
        <v/>
      </c>
      <c r="BU313" s="23" t="str">
        <f>IFERROR(LARGE(INDEX(피벗!$BL:$CH,MATCH(성장고객!$E313,피벗!$BJ:$BJ,0),0),2),"")</f>
        <v/>
      </c>
      <c r="BV313" s="27" t="str">
        <f t="shared" si="30"/>
        <v/>
      </c>
      <c r="BW313" s="17" t="str">
        <f>IFERROR(INDEX(피벗!$BL$5:$CH$5,1,MATCH($BX313,INDEX(피벗!$BL:$CH,MATCH($E313,피벗!$BJ:$BJ,0),0),0)),"")</f>
        <v/>
      </c>
      <c r="BX313" s="23" t="str">
        <f>IFERROR(LARGE(INDEX(피벗!$BL:$CH,MATCH(성장고객!$E313,피벗!$BJ:$BJ,0),0),3),"")</f>
        <v/>
      </c>
      <c r="BY313" s="27" t="str">
        <f t="shared" si="31"/>
        <v/>
      </c>
      <c r="BZ313" s="17" t="str">
        <f>IFERROR(INDEX(피벗!$BL$5:$CH$5,1,MATCH($CA313,INDEX(피벗!$BL:$CH,MATCH($E313,피벗!$BJ:$BJ,0),0),0)),"")</f>
        <v/>
      </c>
      <c r="CA313" s="23" t="str">
        <f>IFERROR(LARGE(INDEX(피벗!$BL:$CH,MATCH(성장고객!$E313,피벗!$BJ:$BJ,0),0),4),"")</f>
        <v/>
      </c>
      <c r="CB313" s="27" t="str">
        <f t="shared" si="32"/>
        <v/>
      </c>
      <c r="CC313" s="17" t="str">
        <f>IFERROR(INDEX(피벗!$BL$5:$CH$5,1,MATCH($CD313,INDEX(피벗!$BL:$CH,MATCH($E313,피벗!$BJ:$BJ,0),0),0)),"")</f>
        <v/>
      </c>
      <c r="CD313" s="23" t="str">
        <f>IFERROR(LARGE(INDEX(피벗!$BL:$CH,MATCH(성장고객!$E313,피벗!$BJ:$BJ,0),0),5),"")</f>
        <v/>
      </c>
      <c r="CE313" s="27" t="str">
        <f t="shared" si="33"/>
        <v/>
      </c>
      <c r="CF313" s="23" t="str">
        <f>IFERROR(INDEX(피벗!$CI:$CI,MATCH($E313,피벗!$BJ:$BJ,0)),"")</f>
        <v/>
      </c>
      <c r="CG313" s="25" t="str">
        <f t="shared" si="34"/>
        <v/>
      </c>
      <c r="CH313" s="17" t="str">
        <f>IFERROR(INDEX(피벗!$EZ$5:$GE$5,1,MATCH($CI313,INDEX(피벗!$EZ:$GE,MATCH($E313,피벗!$EY:$EY,0),0),0)),"")</f>
        <v>기업인터넷전화</v>
      </c>
      <c r="CI313" s="23">
        <f>IFERROR(LARGE(INDEX(피벗!$EZ:$GE,MATCH(성장고객!$E313,피벗!$EY:$EY,0),0),1),"")</f>
        <v>1667924</v>
      </c>
      <c r="CJ313" s="17" t="str">
        <f>IFERROR(INDEX(피벗!$EZ$5:$GE$5,1,MATCH($CK313,INDEX(피벗!$EZ:$GE,MATCH($E313,피벗!$EY:$EY,0),0),0)),"")</f>
        <v>GiGA인터넷</v>
      </c>
      <c r="CK313" s="23">
        <f>IFERROR(LARGE(INDEX(피벗!$EZ:$GE,MATCH(성장고객!$E313,피벗!$EY:$EY,0),0),2),"")</f>
        <v>850800</v>
      </c>
      <c r="CL313" s="17" t="str">
        <f>IFERROR(INDEX(피벗!$EZ$5:$GE$5,1,MATCH($CM313,INDEX(피벗!$EZ:$GE,MATCH($E313,피벗!$EY:$EY,0),0),0)),"")</f>
        <v>MeGA인터넷</v>
      </c>
      <c r="CM313" s="23">
        <f>IFERROR(LARGE(INDEX(피벗!$EZ:$GE,MATCH(성장고객!$E313,피벗!$EY:$EY,0),0),3),"")</f>
        <v>720000</v>
      </c>
      <c r="CN313" s="17" t="str">
        <f>IFERROR(INDEX(피벗!$EZ$5:$GE$5,1,MATCH($CO313,INDEX(피벗!$EZ:$GE,MATCH($E313,피벗!$EY:$EY,0),0),0)),"")</f>
        <v>데이터플랫폼</v>
      </c>
      <c r="CO313" s="23">
        <f>IFERROR(LARGE(INDEX(피벗!$EZ:$GE,MATCH(성장고객!$E313,피벗!$EY:$EY,0),0),4),"")</f>
        <v>671292</v>
      </c>
      <c r="CP313" s="17" t="str">
        <f>IFERROR(INDEX(피벗!$EZ$5:$GE$5,1,MATCH($CQ313,INDEX(피벗!$EZ:$GE,MATCH($E313,피벗!$EY:$EY,0),0),0)),"")</f>
        <v>GTV</v>
      </c>
      <c r="CQ313" s="23">
        <f>IFERROR(LARGE(INDEX(피벗!$EZ:$GE,MATCH(성장고객!$E313,피벗!$EY:$EY,0),0),5),"")</f>
        <v>312000</v>
      </c>
      <c r="CR313" s="23">
        <f>IFERROR(INDEX(피벗!$GF:$GF,MATCH($E313,피벗!$EY:$EY,0)),"")</f>
        <v>4732372</v>
      </c>
    </row>
    <row r="314" spans="1:96" x14ac:dyDescent="0.45">
      <c r="A314" s="20" t="s">
        <v>982</v>
      </c>
      <c r="B314" s="20" t="s">
        <v>26</v>
      </c>
      <c r="C314" s="20" t="s">
        <v>30</v>
      </c>
      <c r="D314" s="20" t="s">
        <v>1194</v>
      </c>
      <c r="E314" s="20" t="s">
        <v>320</v>
      </c>
      <c r="F314" s="21" t="s">
        <v>321</v>
      </c>
      <c r="G314" s="21" t="s">
        <v>257</v>
      </c>
      <c r="H314" s="21" t="s">
        <v>0</v>
      </c>
      <c r="I314" s="22" t="s">
        <v>322</v>
      </c>
      <c r="J314" s="22" t="s">
        <v>323</v>
      </c>
      <c r="K314" s="20" t="s">
        <v>0</v>
      </c>
      <c r="L314" s="20" t="s">
        <v>1316</v>
      </c>
      <c r="M314" s="20" t="s">
        <v>1311</v>
      </c>
      <c r="N314" s="20" t="s">
        <v>1317</v>
      </c>
      <c r="O314" s="21" t="s">
        <v>2423</v>
      </c>
      <c r="P314" s="21">
        <v>7</v>
      </c>
      <c r="Q314" s="21" t="s">
        <v>1392</v>
      </c>
      <c r="R314" s="21" t="s">
        <v>1320</v>
      </c>
      <c r="S314" s="21" t="s">
        <v>1321</v>
      </c>
      <c r="T314" s="21" t="s">
        <v>1316</v>
      </c>
      <c r="U314" s="21" t="s">
        <v>2424</v>
      </c>
      <c r="V314" s="21" t="s">
        <v>2425</v>
      </c>
      <c r="W314" s="20" t="s">
        <v>2426</v>
      </c>
      <c r="X314" s="21" t="s">
        <v>2427</v>
      </c>
      <c r="Y314" s="21" t="s">
        <v>2428</v>
      </c>
      <c r="Z314" s="21" t="s">
        <v>2429</v>
      </c>
      <c r="AA314" s="20">
        <v>72</v>
      </c>
      <c r="AB314" s="20" t="s">
        <v>1354</v>
      </c>
      <c r="AC314" s="21" t="s">
        <v>2430</v>
      </c>
      <c r="AD314" s="20" t="s">
        <v>1311</v>
      </c>
      <c r="AE314" s="16" t="str" cm="1">
        <f t="array" ref="AE314">IF(AF314="","",INDEX(전산회선!$E$4:$E$1141,_xlfn.AGGREGATE(15,6,ROW(전산회선!$E$4:$E$1141)-ROW(전산회선!$E$4)+1/((전산회선!$B$4:$B$1141=$E314)*(전산회선!$F$4:$F$1141=AF314)),1)))</f>
        <v>홈일반전화</v>
      </c>
      <c r="AF314" s="16">
        <f>IFERROR(IF(_xlfn.MAXIFS(전산회선!$F$4:$F$1141,전산회선!$B$4:$B$1141,$E314)=0,"",_xlfn.MAXIFS(전산회선!$F$4:$F$1141,전산회선!$B$4:$B$1141,$E314)),"")</f>
        <v>6</v>
      </c>
      <c r="AG314" s="16" t="str" cm="1">
        <f t="array" ref="AG314">IF(AH314="","",INDEX(전산회선!$E$4:$E$1141,_xlfn.AGGREGATE(15,6,ROW(전산회선!$E$4:$E$1141)-ROW(전산회선!$E$4)+1/((전산회선!$B$4:$B$1141=$E314)*(전산회선!$F$4:$F$1141=AH314)),1)))</f>
        <v>MeGA인터넷</v>
      </c>
      <c r="AH314" s="16">
        <f>IFERROR(IF(_xlfn.MAXIFS(전산회선!$F$4:$F$1141,전산회선!$B$4:$B$1141,$E314,전산회선!$F$4:$F$1141,"&lt;"&amp;AF314)=0,"",_xlfn.MAXIFS(전산회선!$F$4:$F$1141,전산회선!$B$4:$B$1141,$E314,전산회선!$F$4:$F$1141,"&lt;"&amp;AF314)),"")</f>
        <v>1</v>
      </c>
      <c r="AI314" s="16" t="str" cm="1">
        <f t="array" ref="AI314">IF(AJ314="","",INDEX(전산회선!$E$4:$E$1141,_xlfn.AGGREGATE(15,6,ROW(전산회선!$E$4:$E$1141)-ROW(전산회선!$E$4)+1/((전산회선!$B$4:$B$1141=$E314)*(전산회선!$F$4:$F$1141=AJ314)),1)))</f>
        <v/>
      </c>
      <c r="AJ314" s="16" t="str">
        <f>IFERROR(IF(_xlfn.MAXIFS(전산회선!$F$4:$F$1141,전산회선!$B$4:$B$1141,$E314,전산회선!$F$4:$F$1141,"&lt;"&amp;AH314)=0,"",_xlfn.MAXIFS(전산회선!$F$4:$F$1141,전산회선!$B$4:$B$1141,$E314,전산회선!$F$4:$F$1141,"&lt;"&amp;AH314)),"")</f>
        <v/>
      </c>
      <c r="AK314" s="16" t="str" cm="1">
        <f t="array" ref="AK314">IF(AL314="","",INDEX(전산회선!$E$4:$E$1141,_xlfn.AGGREGATE(15,6,ROW(전산회선!$E$4:$E$1141)-ROW(전산회선!$E$4)+1/((전산회선!$B$4:$B$1141=$E314)*(전산회선!$F$4:$F$1141=AL314)),1)))</f>
        <v/>
      </c>
      <c r="AL314" s="16" t="str">
        <f>IFERROR(IF(_xlfn.MAXIFS(전산회선!$F$4:$F$1141,전산회선!$B$4:$B$1141,$E314,전산회선!$F$4:$F$1141,"&lt;"&amp;AJ314)=0,"",_xlfn.MAXIFS(전산회선!$F$4:$F$1141,전산회선!$B$4:$B$1141,$E314,전산회선!$F$4:$F$1141,"&lt;"&amp;AJ314)),"")</f>
        <v/>
      </c>
      <c r="AM314" s="16" t="str" cm="1">
        <f t="array" ref="AM314">IF(AN314="","",INDEX(전산회선!$E$4:$E$1141,_xlfn.AGGREGATE(15,6,ROW(전산회선!$E$4:$E$1141)-ROW(전산회선!$E$4)+1/((전산회선!$B$4:$B$1141=$E314)*(전산회선!$F$4:$F$1141=AN314)),1)))</f>
        <v/>
      </c>
      <c r="AN314" s="16" t="str">
        <f>IFERROR(IF(_xlfn.MAXIFS(전산회선!$F$4:$F$1141,전산회선!$B$4:$B$1141,$E314,전산회선!$F$4:$F$1141,"&lt;"&amp;AL314)=0,"",_xlfn.MAXIFS(전산회선!$F$4:$F$1141,전산회선!$B$4:$B$1141,$E314,전산회선!$F$4:$F$1141,"&lt;"&amp;AL314)),"")</f>
        <v/>
      </c>
      <c r="AO314" s="23">
        <v>84970</v>
      </c>
      <c r="AP314" s="23">
        <v>87059</v>
      </c>
      <c r="AQ314" s="23">
        <v>88318</v>
      </c>
      <c r="AR314" s="23">
        <v>84468</v>
      </c>
      <c r="AS314" s="23">
        <v>86884</v>
      </c>
      <c r="AT314" s="23">
        <v>86958</v>
      </c>
      <c r="AU314" s="23">
        <v>87542</v>
      </c>
      <c r="AV314" s="23">
        <v>85245</v>
      </c>
      <c r="AW314" s="23">
        <v>86153</v>
      </c>
      <c r="AX314" s="23">
        <v>84453</v>
      </c>
      <c r="AY314" s="23">
        <v>83589</v>
      </c>
      <c r="AZ314" s="23">
        <v>84030</v>
      </c>
      <c r="BA314" s="23">
        <v>85805.75</v>
      </c>
      <c r="BB314" s="23">
        <f t="shared" si="28"/>
        <v>1029669</v>
      </c>
      <c r="BC314" s="23">
        <v>0</v>
      </c>
      <c r="BD314" s="23">
        <v>0</v>
      </c>
      <c r="BE314" s="23">
        <v>0</v>
      </c>
      <c r="BF314" s="23">
        <v>0</v>
      </c>
      <c r="BG314" s="23">
        <v>0</v>
      </c>
      <c r="BH314" s="23">
        <v>0</v>
      </c>
      <c r="BI314" s="23">
        <v>0</v>
      </c>
      <c r="BJ314" s="23">
        <v>0</v>
      </c>
      <c r="BK314" s="23">
        <v>0</v>
      </c>
      <c r="BL314" s="23">
        <v>0</v>
      </c>
      <c r="BM314" s="23">
        <v>0</v>
      </c>
      <c r="BN314" s="23">
        <v>0</v>
      </c>
      <c r="BO314" s="23">
        <v>0</v>
      </c>
      <c r="BP314" s="23">
        <v>0</v>
      </c>
      <c r="BQ314" s="17" t="str">
        <f>IFERROR(INDEX(피벗!$BL$5:$CH$5,1,MATCH($BR314,INDEX(피벗!$BL:$CH,MATCH($E314,피벗!$BJ:$BJ,0),0),0)),"")</f>
        <v/>
      </c>
      <c r="BR314" s="23" t="str">
        <f>IFERROR(LARGE(INDEX(피벗!$BL:$CH,MATCH(성장고객!$E314,피벗!$BJ:$BJ,0),0),1),"")</f>
        <v/>
      </c>
      <c r="BS314" s="27" t="str">
        <f t="shared" si="29"/>
        <v/>
      </c>
      <c r="BT314" s="17" t="str">
        <f>IFERROR(INDEX(피벗!$BL$5:$CH$5,1,MATCH($BU314,INDEX(피벗!$BL:$CH,MATCH($E314,피벗!$BJ:$BJ,0),0),0)),"")</f>
        <v/>
      </c>
      <c r="BU314" s="23" t="str">
        <f>IFERROR(LARGE(INDEX(피벗!$BL:$CH,MATCH(성장고객!$E314,피벗!$BJ:$BJ,0),0),2),"")</f>
        <v/>
      </c>
      <c r="BV314" s="27" t="str">
        <f t="shared" si="30"/>
        <v/>
      </c>
      <c r="BW314" s="17" t="str">
        <f>IFERROR(INDEX(피벗!$BL$5:$CH$5,1,MATCH($BX314,INDEX(피벗!$BL:$CH,MATCH($E314,피벗!$BJ:$BJ,0),0),0)),"")</f>
        <v/>
      </c>
      <c r="BX314" s="23" t="str">
        <f>IFERROR(LARGE(INDEX(피벗!$BL:$CH,MATCH(성장고객!$E314,피벗!$BJ:$BJ,0),0),3),"")</f>
        <v/>
      </c>
      <c r="BY314" s="27" t="str">
        <f t="shared" si="31"/>
        <v/>
      </c>
      <c r="BZ314" s="17" t="str">
        <f>IFERROR(INDEX(피벗!$BL$5:$CH$5,1,MATCH($CA314,INDEX(피벗!$BL:$CH,MATCH($E314,피벗!$BJ:$BJ,0),0),0)),"")</f>
        <v/>
      </c>
      <c r="CA314" s="23" t="str">
        <f>IFERROR(LARGE(INDEX(피벗!$BL:$CH,MATCH(성장고객!$E314,피벗!$BJ:$BJ,0),0),4),"")</f>
        <v/>
      </c>
      <c r="CB314" s="27" t="str">
        <f t="shared" si="32"/>
        <v/>
      </c>
      <c r="CC314" s="17" t="str">
        <f>IFERROR(INDEX(피벗!$BL$5:$CH$5,1,MATCH($CD314,INDEX(피벗!$BL:$CH,MATCH($E314,피벗!$BJ:$BJ,0),0),0)),"")</f>
        <v/>
      </c>
      <c r="CD314" s="23" t="str">
        <f>IFERROR(LARGE(INDEX(피벗!$BL:$CH,MATCH(성장고객!$E314,피벗!$BJ:$BJ,0),0),5),"")</f>
        <v/>
      </c>
      <c r="CE314" s="27" t="str">
        <f t="shared" si="33"/>
        <v/>
      </c>
      <c r="CF314" s="23" t="str">
        <f>IFERROR(INDEX(피벗!$CI:$CI,MATCH($E314,피벗!$BJ:$BJ,0)),"")</f>
        <v/>
      </c>
      <c r="CG314" s="25" t="str">
        <f t="shared" si="34"/>
        <v/>
      </c>
      <c r="CH314" s="17" t="str">
        <f>IFERROR(INDEX(피벗!$EZ$5:$GE$5,1,MATCH($CI314,INDEX(피벗!$EZ:$GE,MATCH($E314,피벗!$EY:$EY,0),0),0)),"")</f>
        <v>홈지능망</v>
      </c>
      <c r="CI314" s="23">
        <f>IFERROR(LARGE(INDEX(피벗!$EZ:$GE,MATCH(성장고객!$E314,피벗!$EY:$EY,0),0),1),"")</f>
        <v>324000</v>
      </c>
      <c r="CJ314" s="17" t="str">
        <f>IFERROR(INDEX(피벗!$EZ$5:$GE$5,1,MATCH($CK314,INDEX(피벗!$EZ:$GE,MATCH($E314,피벗!$EY:$EY,0),0),0)),"")</f>
        <v>홈일반전화</v>
      </c>
      <c r="CK314" s="23">
        <f>IFERROR(LARGE(INDEX(피벗!$EZ:$GE,MATCH(성장고객!$E314,피벗!$EY:$EY,0),0),2),"")</f>
        <v>305649</v>
      </c>
      <c r="CL314" s="17" t="str">
        <f>IFERROR(INDEX(피벗!$EZ$5:$GE$5,1,MATCH($CM314,INDEX(피벗!$EZ:$GE,MATCH($E314,피벗!$EY:$EY,0),0),0)),"")</f>
        <v>MeGA인터넷</v>
      </c>
      <c r="CM314" s="23">
        <f>IFERROR(LARGE(INDEX(피벗!$EZ:$GE,MATCH(성장고객!$E314,피벗!$EY:$EY,0),0),3),"")</f>
        <v>247860</v>
      </c>
      <c r="CN314" s="17" t="str">
        <f>IFERROR(INDEX(피벗!$EZ$5:$GE$5,1,MATCH($CO314,INDEX(피벗!$EZ:$GE,MATCH($E314,피벗!$EY:$EY,0),0),0)),"")</f>
        <v>AI기업지능망</v>
      </c>
      <c r="CO314" s="23">
        <f>IFERROR(LARGE(INDEX(피벗!$EZ:$GE,MATCH(성장고객!$E314,피벗!$EY:$EY,0),0),4),"")</f>
        <v>96000</v>
      </c>
      <c r="CP314" s="17" t="str">
        <f>IFERROR(INDEX(피벗!$EZ$5:$GE$5,1,MATCH($CQ314,INDEX(피벗!$EZ:$GE,MATCH($E314,피벗!$EY:$EY,0),0),0)),"")</f>
        <v>기업일반전화</v>
      </c>
      <c r="CQ314" s="23">
        <f>IFERROR(LARGE(INDEX(피벗!$EZ:$GE,MATCH(성장고객!$E314,피벗!$EY:$EY,0),0),5),"")</f>
        <v>56160</v>
      </c>
      <c r="CR314" s="23">
        <f>IFERROR(INDEX(피벗!$GF:$GF,MATCH($E314,피벗!$EY:$EY,0)),"")</f>
        <v>1029669</v>
      </c>
    </row>
    <row r="315" spans="1:96" x14ac:dyDescent="0.45">
      <c r="A315" s="20" t="s">
        <v>982</v>
      </c>
      <c r="B315" s="20" t="s">
        <v>29</v>
      </c>
      <c r="C315" s="20" t="s">
        <v>104</v>
      </c>
      <c r="D315" s="20" t="s">
        <v>1100</v>
      </c>
      <c r="E315" s="20" t="s">
        <v>245</v>
      </c>
      <c r="F315" s="21" t="s">
        <v>246</v>
      </c>
      <c r="G315" s="21" t="s">
        <v>1</v>
      </c>
      <c r="H315" s="21" t="s">
        <v>0</v>
      </c>
      <c r="I315" s="22" t="s">
        <v>247</v>
      </c>
      <c r="J315" s="22" t="s">
        <v>248</v>
      </c>
      <c r="K315" s="20" t="s">
        <v>0</v>
      </c>
      <c r="L315" s="20" t="s">
        <v>1316</v>
      </c>
      <c r="M315" s="20" t="s">
        <v>1311</v>
      </c>
      <c r="N315" s="20" t="s">
        <v>1317</v>
      </c>
      <c r="O315" s="21" t="s">
        <v>1710</v>
      </c>
      <c r="P315" s="21">
        <v>43</v>
      </c>
      <c r="Q315" s="21" t="s">
        <v>1392</v>
      </c>
      <c r="R315" s="21" t="s">
        <v>1320</v>
      </c>
      <c r="S315" s="21" t="s">
        <v>1690</v>
      </c>
      <c r="T315" s="21" t="s">
        <v>1316</v>
      </c>
      <c r="U315" s="21" t="s">
        <v>1711</v>
      </c>
      <c r="V315" s="21" t="s">
        <v>1846</v>
      </c>
      <c r="W315" s="20" t="s">
        <v>1847</v>
      </c>
      <c r="X315" s="21" t="s">
        <v>1848</v>
      </c>
      <c r="Y315" s="21" t="s">
        <v>1714</v>
      </c>
      <c r="Z315" s="21" t="s">
        <v>1849</v>
      </c>
      <c r="AA315" s="20">
        <v>52</v>
      </c>
      <c r="AB315" s="20" t="s">
        <v>1464</v>
      </c>
      <c r="AC315" s="21" t="s">
        <v>9</v>
      </c>
      <c r="AD315" s="20" t="s">
        <v>1311</v>
      </c>
      <c r="AE315" s="16" t="str" cm="1">
        <f t="array" ref="AE315">IF(AF315="","",INDEX(전산회선!$E$4:$E$1141,_xlfn.AGGREGATE(15,6,ROW(전산회선!$E$4:$E$1141)-ROW(전산회선!$E$4)+1/((전산회선!$B$4:$B$1141=$E315)*(전산회선!$F$4:$F$1141=AF315)),1)))</f>
        <v>기업인터넷전화</v>
      </c>
      <c r="AF315" s="16">
        <f>IFERROR(IF(_xlfn.MAXIFS(전산회선!$F$4:$F$1141,전산회선!$B$4:$B$1141,$E315)=0,"",_xlfn.MAXIFS(전산회선!$F$4:$F$1141,전산회선!$B$4:$B$1141,$E315)),"")</f>
        <v>29</v>
      </c>
      <c r="AG315" s="16" t="str" cm="1">
        <f t="array" ref="AG315">IF(AH315="","",INDEX(전산회선!$E$4:$E$1141,_xlfn.AGGREGATE(15,6,ROW(전산회선!$E$4:$E$1141)-ROW(전산회선!$E$4)+1/((전산회선!$B$4:$B$1141=$E315)*(전산회선!$F$4:$F$1141=AH315)),1)))</f>
        <v>5G</v>
      </c>
      <c r="AH315" s="16">
        <f>IFERROR(IF(_xlfn.MAXIFS(전산회선!$F$4:$F$1141,전산회선!$B$4:$B$1141,$E315,전산회선!$F$4:$F$1141,"&lt;"&amp;AF315)=0,"",_xlfn.MAXIFS(전산회선!$F$4:$F$1141,전산회선!$B$4:$B$1141,$E315,전산회선!$F$4:$F$1141,"&lt;"&amp;AF315)),"")</f>
        <v>4</v>
      </c>
      <c r="AI315" s="16" t="str" cm="1">
        <f t="array" ref="AI315">IF(AJ315="","",INDEX(전산회선!$E$4:$E$1141,_xlfn.AGGREGATE(15,6,ROW(전산회선!$E$4:$E$1141)-ROW(전산회선!$E$4)+1/((전산회선!$B$4:$B$1141=$E315)*(전산회선!$F$4:$F$1141=AJ315)),1)))</f>
        <v>기업인터넷</v>
      </c>
      <c r="AJ315" s="16">
        <f>IFERROR(IF(_xlfn.MAXIFS(전산회선!$F$4:$F$1141,전산회선!$B$4:$B$1141,$E315,전산회선!$F$4:$F$1141,"&lt;"&amp;AH315)=0,"",_xlfn.MAXIFS(전산회선!$F$4:$F$1141,전산회선!$B$4:$B$1141,$E315,전산회선!$F$4:$F$1141,"&lt;"&amp;AH315)),"")</f>
        <v>2</v>
      </c>
      <c r="AK315" s="16" t="str" cm="1">
        <f t="array" ref="AK315">IF(AL315="","",INDEX(전산회선!$E$4:$E$1141,_xlfn.AGGREGATE(15,6,ROW(전산회선!$E$4:$E$1141)-ROW(전산회선!$E$4)+1/((전산회선!$B$4:$B$1141=$E315)*(전산회선!$F$4:$F$1141=AL315)),1)))</f>
        <v>LTE</v>
      </c>
      <c r="AL315" s="16">
        <f>IFERROR(IF(_xlfn.MAXIFS(전산회선!$F$4:$F$1141,전산회선!$B$4:$B$1141,$E315,전산회선!$F$4:$F$1141,"&lt;"&amp;AJ315)=0,"",_xlfn.MAXIFS(전산회선!$F$4:$F$1141,전산회선!$B$4:$B$1141,$E315,전산회선!$F$4:$F$1141,"&lt;"&amp;AJ315)),"")</f>
        <v>1</v>
      </c>
      <c r="AM315" s="16" t="str" cm="1">
        <f t="array" ref="AM315">IF(AN315="","",INDEX(전산회선!$E$4:$E$1141,_xlfn.AGGREGATE(15,6,ROW(전산회선!$E$4:$E$1141)-ROW(전산회선!$E$4)+1/((전산회선!$B$4:$B$1141=$E315)*(전산회선!$F$4:$F$1141=AN315)),1)))</f>
        <v/>
      </c>
      <c r="AN315" s="16" t="str">
        <f>IFERROR(IF(_xlfn.MAXIFS(전산회선!$F$4:$F$1141,전산회선!$B$4:$B$1141,$E315,전산회선!$F$4:$F$1141,"&lt;"&amp;AL315)=0,"",_xlfn.MAXIFS(전산회선!$F$4:$F$1141,전산회선!$B$4:$B$1141,$E315,전산회선!$F$4:$F$1141,"&lt;"&amp;AL315)),"")</f>
        <v/>
      </c>
      <c r="AO315" s="23">
        <v>484524.04599999997</v>
      </c>
      <c r="AP315" s="23">
        <v>501569.04599999997</v>
      </c>
      <c r="AQ315" s="23">
        <v>501555.04599999997</v>
      </c>
      <c r="AR315" s="23">
        <v>506629.04599999997</v>
      </c>
      <c r="AS315" s="23">
        <v>481503.04599999997</v>
      </c>
      <c r="AT315" s="23">
        <v>481314.04599999997</v>
      </c>
      <c r="AU315" s="23">
        <v>476194.04599999997</v>
      </c>
      <c r="AV315" s="23">
        <v>464639.04599999997</v>
      </c>
      <c r="AW315" s="23">
        <v>460077.04599999997</v>
      </c>
      <c r="AX315" s="23">
        <v>475354.04599999997</v>
      </c>
      <c r="AY315" s="23">
        <v>475713.04599999997</v>
      </c>
      <c r="AZ315" s="23">
        <v>471470.29</v>
      </c>
      <c r="BA315" s="23">
        <v>481711.81633333332</v>
      </c>
      <c r="BB315" s="23">
        <f t="shared" si="28"/>
        <v>5780541.7960000001</v>
      </c>
      <c r="BC315" s="23">
        <v>0</v>
      </c>
      <c r="BD315" s="23">
        <v>0</v>
      </c>
      <c r="BE315" s="23">
        <v>0</v>
      </c>
      <c r="BF315" s="23">
        <v>0</v>
      </c>
      <c r="BG315" s="23">
        <v>0</v>
      </c>
      <c r="BH315" s="23">
        <v>0</v>
      </c>
      <c r="BI315" s="23">
        <v>0</v>
      </c>
      <c r="BJ315" s="23">
        <v>0</v>
      </c>
      <c r="BK315" s="23">
        <v>0</v>
      </c>
      <c r="BL315" s="23">
        <v>0</v>
      </c>
      <c r="BM315" s="23">
        <v>0</v>
      </c>
      <c r="BN315" s="23">
        <v>0</v>
      </c>
      <c r="BO315" s="23">
        <v>0</v>
      </c>
      <c r="BP315" s="23">
        <v>0</v>
      </c>
      <c r="BQ315" s="17" t="str">
        <f>IFERROR(INDEX(피벗!$BL$5:$CH$5,1,MATCH($BR315,INDEX(피벗!$BL:$CH,MATCH($E315,피벗!$BJ:$BJ,0),0),0)),"")</f>
        <v/>
      </c>
      <c r="BR315" s="23" t="str">
        <f>IFERROR(LARGE(INDEX(피벗!$BL:$CH,MATCH(성장고객!$E315,피벗!$BJ:$BJ,0),0),1),"")</f>
        <v/>
      </c>
      <c r="BS315" s="27" t="str">
        <f t="shared" si="29"/>
        <v/>
      </c>
      <c r="BT315" s="17" t="str">
        <f>IFERROR(INDEX(피벗!$BL$5:$CH$5,1,MATCH($BU315,INDEX(피벗!$BL:$CH,MATCH($E315,피벗!$BJ:$BJ,0),0),0)),"")</f>
        <v/>
      </c>
      <c r="BU315" s="23" t="str">
        <f>IFERROR(LARGE(INDEX(피벗!$BL:$CH,MATCH(성장고객!$E315,피벗!$BJ:$BJ,0),0),2),"")</f>
        <v/>
      </c>
      <c r="BV315" s="27" t="str">
        <f t="shared" si="30"/>
        <v/>
      </c>
      <c r="BW315" s="17" t="str">
        <f>IFERROR(INDEX(피벗!$BL$5:$CH$5,1,MATCH($BX315,INDEX(피벗!$BL:$CH,MATCH($E315,피벗!$BJ:$BJ,0),0),0)),"")</f>
        <v/>
      </c>
      <c r="BX315" s="23" t="str">
        <f>IFERROR(LARGE(INDEX(피벗!$BL:$CH,MATCH(성장고객!$E315,피벗!$BJ:$BJ,0),0),3),"")</f>
        <v/>
      </c>
      <c r="BY315" s="27" t="str">
        <f t="shared" si="31"/>
        <v/>
      </c>
      <c r="BZ315" s="17" t="str">
        <f>IFERROR(INDEX(피벗!$BL$5:$CH$5,1,MATCH($CA315,INDEX(피벗!$BL:$CH,MATCH($E315,피벗!$BJ:$BJ,0),0),0)),"")</f>
        <v/>
      </c>
      <c r="CA315" s="23" t="str">
        <f>IFERROR(LARGE(INDEX(피벗!$BL:$CH,MATCH(성장고객!$E315,피벗!$BJ:$BJ,0),0),4),"")</f>
        <v/>
      </c>
      <c r="CB315" s="27" t="str">
        <f t="shared" si="32"/>
        <v/>
      </c>
      <c r="CC315" s="17" t="str">
        <f>IFERROR(INDEX(피벗!$BL$5:$CH$5,1,MATCH($CD315,INDEX(피벗!$BL:$CH,MATCH($E315,피벗!$BJ:$BJ,0),0),0)),"")</f>
        <v/>
      </c>
      <c r="CD315" s="23" t="str">
        <f>IFERROR(LARGE(INDEX(피벗!$BL:$CH,MATCH(성장고객!$E315,피벗!$BJ:$BJ,0),0),5),"")</f>
        <v/>
      </c>
      <c r="CE315" s="27" t="str">
        <f t="shared" si="33"/>
        <v/>
      </c>
      <c r="CF315" s="23" t="str">
        <f>IFERROR(INDEX(피벗!$CI:$CI,MATCH($E315,피벗!$BJ:$BJ,0)),"")</f>
        <v/>
      </c>
      <c r="CG315" s="25" t="str">
        <f t="shared" si="34"/>
        <v/>
      </c>
      <c r="CH315" s="17" t="str">
        <f>IFERROR(INDEX(피벗!$EZ$5:$GE$5,1,MATCH($CI315,INDEX(피벗!$EZ:$GE,MATCH($E315,피벗!$EY:$EY,0),0),0)),"")</f>
        <v>기업인터넷</v>
      </c>
      <c r="CI315" s="23">
        <f>IFERROR(LARGE(INDEX(피벗!$EZ:$GE,MATCH(성장고객!$E315,피벗!$EY:$EY,0),0),1),"")</f>
        <v>2400000</v>
      </c>
      <c r="CJ315" s="17" t="str">
        <f>IFERROR(INDEX(피벗!$EZ$5:$GE$5,1,MATCH($CK315,INDEX(피벗!$EZ:$GE,MATCH($E315,피벗!$EY:$EY,0),0),0)),"")</f>
        <v>5G</v>
      </c>
      <c r="CK315" s="23">
        <f>IFERROR(LARGE(INDEX(피벗!$EZ:$GE,MATCH(성장고객!$E315,피벗!$EY:$EY,0),0),2),"")</f>
        <v>1350148.52</v>
      </c>
      <c r="CL315" s="17" t="str">
        <f>IFERROR(INDEX(피벗!$EZ$5:$GE$5,1,MATCH($CM315,INDEX(피벗!$EZ:$GE,MATCH($E315,피벗!$EY:$EY,0),0),0)),"")</f>
        <v>LTE</v>
      </c>
      <c r="CM315" s="23">
        <f>IFERROR(LARGE(INDEX(피벗!$EZ:$GE,MATCH(성장고객!$E315,피벗!$EY:$EY,0),0),3),"")</f>
        <v>577183.27599999995</v>
      </c>
      <c r="CN315" s="17" t="str">
        <f>IFERROR(INDEX(피벗!$EZ$5:$GE$5,1,MATCH($CO315,INDEX(피벗!$EZ:$GE,MATCH($E315,피벗!$EY:$EY,0),0),0)),"")</f>
        <v>기업인터넷전화</v>
      </c>
      <c r="CO315" s="23">
        <f>IFERROR(LARGE(INDEX(피벗!$EZ:$GE,MATCH(성장고객!$E315,피벗!$EY:$EY,0),0),4),"")</f>
        <v>515659</v>
      </c>
      <c r="CP315" s="17" t="str">
        <f>IFERROR(INDEX(피벗!$EZ$5:$GE$5,1,MATCH($CQ315,INDEX(피벗!$EZ:$GE,MATCH($E315,피벗!$EY:$EY,0),0),0)),"")</f>
        <v>GiGA인터넷</v>
      </c>
      <c r="CQ315" s="23">
        <f>IFERROR(LARGE(INDEX(피벗!$EZ:$GE,MATCH(성장고객!$E315,피벗!$EY:$EY,0),0),5),"")</f>
        <v>369544</v>
      </c>
      <c r="CR315" s="23">
        <f>IFERROR(INDEX(피벗!$GF:$GF,MATCH($E315,피벗!$EY:$EY,0)),"")</f>
        <v>5780541.7960000001</v>
      </c>
    </row>
    <row r="316" spans="1:96" x14ac:dyDescent="0.45">
      <c r="A316" s="20" t="s">
        <v>982</v>
      </c>
      <c r="B316" s="20" t="s">
        <v>29</v>
      </c>
      <c r="C316" s="20" t="s">
        <v>104</v>
      </c>
      <c r="D316" s="20" t="s">
        <v>1100</v>
      </c>
      <c r="E316" s="20" t="s">
        <v>235</v>
      </c>
      <c r="F316" s="21" t="s">
        <v>236</v>
      </c>
      <c r="G316" s="21" t="s">
        <v>1</v>
      </c>
      <c r="H316" s="21" t="s">
        <v>0</v>
      </c>
      <c r="I316" s="22" t="s">
        <v>237</v>
      </c>
      <c r="J316" s="22" t="s">
        <v>238</v>
      </c>
      <c r="K316" s="20" t="s">
        <v>0</v>
      </c>
      <c r="L316" s="20" t="s">
        <v>1316</v>
      </c>
      <c r="M316" s="20" t="s">
        <v>1381</v>
      </c>
      <c r="N316" s="20" t="s">
        <v>1336</v>
      </c>
      <c r="O316" s="21" t="s">
        <v>1832</v>
      </c>
      <c r="P316" s="21">
        <v>20</v>
      </c>
      <c r="Q316" s="21" t="s">
        <v>1392</v>
      </c>
      <c r="R316" s="21" t="s">
        <v>1320</v>
      </c>
      <c r="S316" s="21" t="s">
        <v>1321</v>
      </c>
      <c r="T316" s="21" t="s">
        <v>1316</v>
      </c>
      <c r="U316" s="21" t="s">
        <v>1833</v>
      </c>
      <c r="V316" s="21" t="s">
        <v>1834</v>
      </c>
      <c r="W316" s="20" t="s">
        <v>1835</v>
      </c>
      <c r="X316" s="21" t="s">
        <v>1836</v>
      </c>
      <c r="Y316" s="21" t="s">
        <v>1837</v>
      </c>
      <c r="Z316" s="21" t="s">
        <v>1838</v>
      </c>
      <c r="AA316" s="20">
        <v>9</v>
      </c>
      <c r="AB316" s="20" t="s">
        <v>1448</v>
      </c>
      <c r="AC316" s="21" t="s">
        <v>1839</v>
      </c>
      <c r="AD316" s="20" t="s">
        <v>1311</v>
      </c>
      <c r="AE316" s="16" t="str" cm="1">
        <f t="array" ref="AE316">IF(AF316="","",INDEX(전산회선!$E$4:$E$1141,_xlfn.AGGREGATE(15,6,ROW(전산회선!$E$4:$E$1141)-ROW(전산회선!$E$4)+1/((전산회선!$B$4:$B$1141=$E316)*(전산회선!$F$4:$F$1141=AF316)),1)))</f>
        <v>홈일반전화</v>
      </c>
      <c r="AF316" s="16">
        <f>IFERROR(IF(_xlfn.MAXIFS(전산회선!$F$4:$F$1141,전산회선!$B$4:$B$1141,$E316)=0,"",_xlfn.MAXIFS(전산회선!$F$4:$F$1141,전산회선!$B$4:$B$1141,$E316)),"")</f>
        <v>16</v>
      </c>
      <c r="AG316" s="16" t="str" cm="1">
        <f t="array" ref="AG316">IF(AH316="","",INDEX(전산회선!$E$4:$E$1141,_xlfn.AGGREGATE(15,6,ROW(전산회선!$E$4:$E$1141)-ROW(전산회선!$E$4)+1/((전산회선!$B$4:$B$1141=$E316)*(전산회선!$F$4:$F$1141=AH316)),1)))</f>
        <v>기업인터넷</v>
      </c>
      <c r="AH316" s="16">
        <f>IFERROR(IF(_xlfn.MAXIFS(전산회선!$F$4:$F$1141,전산회선!$B$4:$B$1141,$E316,전산회선!$F$4:$F$1141,"&lt;"&amp;AF316)=0,"",_xlfn.MAXIFS(전산회선!$F$4:$F$1141,전산회선!$B$4:$B$1141,$E316,전산회선!$F$4:$F$1141,"&lt;"&amp;AF316)),"")</f>
        <v>1</v>
      </c>
      <c r="AI316" s="16" t="str" cm="1">
        <f t="array" ref="AI316">IF(AJ316="","",INDEX(전산회선!$E$4:$E$1141,_xlfn.AGGREGATE(15,6,ROW(전산회선!$E$4:$E$1141)-ROW(전산회선!$E$4)+1/((전산회선!$B$4:$B$1141=$E316)*(전산회선!$F$4:$F$1141=AJ316)),1)))</f>
        <v/>
      </c>
      <c r="AJ316" s="16" t="str">
        <f>IFERROR(IF(_xlfn.MAXIFS(전산회선!$F$4:$F$1141,전산회선!$B$4:$B$1141,$E316,전산회선!$F$4:$F$1141,"&lt;"&amp;AH316)=0,"",_xlfn.MAXIFS(전산회선!$F$4:$F$1141,전산회선!$B$4:$B$1141,$E316,전산회선!$F$4:$F$1141,"&lt;"&amp;AH316)),"")</f>
        <v/>
      </c>
      <c r="AK316" s="16" t="str" cm="1">
        <f t="array" ref="AK316">IF(AL316="","",INDEX(전산회선!$E$4:$E$1141,_xlfn.AGGREGATE(15,6,ROW(전산회선!$E$4:$E$1141)-ROW(전산회선!$E$4)+1/((전산회선!$B$4:$B$1141=$E316)*(전산회선!$F$4:$F$1141=AL316)),1)))</f>
        <v/>
      </c>
      <c r="AL316" s="16" t="str">
        <f>IFERROR(IF(_xlfn.MAXIFS(전산회선!$F$4:$F$1141,전산회선!$B$4:$B$1141,$E316,전산회선!$F$4:$F$1141,"&lt;"&amp;AJ316)=0,"",_xlfn.MAXIFS(전산회선!$F$4:$F$1141,전산회선!$B$4:$B$1141,$E316,전산회선!$F$4:$F$1141,"&lt;"&amp;AJ316)),"")</f>
        <v/>
      </c>
      <c r="AM316" s="16" t="str" cm="1">
        <f t="array" ref="AM316">IF(AN316="","",INDEX(전산회선!$E$4:$E$1141,_xlfn.AGGREGATE(15,6,ROW(전산회선!$E$4:$E$1141)-ROW(전산회선!$E$4)+1/((전산회선!$B$4:$B$1141=$E316)*(전산회선!$F$4:$F$1141=AN316)),1)))</f>
        <v/>
      </c>
      <c r="AN316" s="16" t="str">
        <f>IFERROR(IF(_xlfn.MAXIFS(전산회선!$F$4:$F$1141,전산회선!$B$4:$B$1141,$E316,전산회선!$F$4:$F$1141,"&lt;"&amp;AL316)=0,"",_xlfn.MAXIFS(전산회선!$F$4:$F$1141,전산회선!$B$4:$B$1141,$E316,전산회선!$F$4:$F$1141,"&lt;"&amp;AL316)),"")</f>
        <v/>
      </c>
      <c r="AO316" s="23">
        <v>456724</v>
      </c>
      <c r="AP316" s="23">
        <v>454798</v>
      </c>
      <c r="AQ316" s="23">
        <v>463361</v>
      </c>
      <c r="AR316" s="23">
        <v>470574</v>
      </c>
      <c r="AS316" s="23">
        <v>475632</v>
      </c>
      <c r="AT316" s="23">
        <v>464913</v>
      </c>
      <c r="AU316" s="23">
        <v>472915</v>
      </c>
      <c r="AV316" s="23">
        <v>473341</v>
      </c>
      <c r="AW316" s="23">
        <v>467262</v>
      </c>
      <c r="AX316" s="23">
        <v>465671</v>
      </c>
      <c r="AY316" s="23">
        <v>452389</v>
      </c>
      <c r="AZ316" s="23">
        <v>446881</v>
      </c>
      <c r="BA316" s="23">
        <v>463705.08333333331</v>
      </c>
      <c r="BB316" s="23">
        <f t="shared" si="28"/>
        <v>5564461</v>
      </c>
      <c r="BC316" s="23">
        <v>0</v>
      </c>
      <c r="BD316" s="23">
        <v>0</v>
      </c>
      <c r="BE316" s="23">
        <v>0</v>
      </c>
      <c r="BF316" s="23">
        <v>0</v>
      </c>
      <c r="BG316" s="23">
        <v>0</v>
      </c>
      <c r="BH316" s="23">
        <v>0</v>
      </c>
      <c r="BI316" s="23">
        <v>0</v>
      </c>
      <c r="BJ316" s="23">
        <v>0</v>
      </c>
      <c r="BK316" s="23">
        <v>0</v>
      </c>
      <c r="BL316" s="23">
        <v>0</v>
      </c>
      <c r="BM316" s="23">
        <v>0</v>
      </c>
      <c r="BN316" s="23">
        <v>0</v>
      </c>
      <c r="BO316" s="23">
        <v>0</v>
      </c>
      <c r="BP316" s="23">
        <v>0</v>
      </c>
      <c r="BQ316" s="17" t="str">
        <f>IFERROR(INDEX(피벗!$BL$5:$CH$5,1,MATCH($BR316,INDEX(피벗!$BL:$CH,MATCH($E316,피벗!$BJ:$BJ,0),0),0)),"")</f>
        <v/>
      </c>
      <c r="BR316" s="23" t="str">
        <f>IFERROR(LARGE(INDEX(피벗!$BL:$CH,MATCH(성장고객!$E316,피벗!$BJ:$BJ,0),0),1),"")</f>
        <v/>
      </c>
      <c r="BS316" s="27" t="str">
        <f t="shared" si="29"/>
        <v/>
      </c>
      <c r="BT316" s="17" t="str">
        <f>IFERROR(INDEX(피벗!$BL$5:$CH$5,1,MATCH($BU316,INDEX(피벗!$BL:$CH,MATCH($E316,피벗!$BJ:$BJ,0),0),0)),"")</f>
        <v/>
      </c>
      <c r="BU316" s="23" t="str">
        <f>IFERROR(LARGE(INDEX(피벗!$BL:$CH,MATCH(성장고객!$E316,피벗!$BJ:$BJ,0),0),2),"")</f>
        <v/>
      </c>
      <c r="BV316" s="27" t="str">
        <f t="shared" si="30"/>
        <v/>
      </c>
      <c r="BW316" s="17" t="str">
        <f>IFERROR(INDEX(피벗!$BL$5:$CH$5,1,MATCH($BX316,INDEX(피벗!$BL:$CH,MATCH($E316,피벗!$BJ:$BJ,0),0),0)),"")</f>
        <v/>
      </c>
      <c r="BX316" s="23" t="str">
        <f>IFERROR(LARGE(INDEX(피벗!$BL:$CH,MATCH(성장고객!$E316,피벗!$BJ:$BJ,0),0),3),"")</f>
        <v/>
      </c>
      <c r="BY316" s="27" t="str">
        <f t="shared" si="31"/>
        <v/>
      </c>
      <c r="BZ316" s="17" t="str">
        <f>IFERROR(INDEX(피벗!$BL$5:$CH$5,1,MATCH($CA316,INDEX(피벗!$BL:$CH,MATCH($E316,피벗!$BJ:$BJ,0),0),0)),"")</f>
        <v/>
      </c>
      <c r="CA316" s="23" t="str">
        <f>IFERROR(LARGE(INDEX(피벗!$BL:$CH,MATCH(성장고객!$E316,피벗!$BJ:$BJ,0),0),4),"")</f>
        <v/>
      </c>
      <c r="CB316" s="27" t="str">
        <f t="shared" si="32"/>
        <v/>
      </c>
      <c r="CC316" s="17" t="str">
        <f>IFERROR(INDEX(피벗!$BL$5:$CH$5,1,MATCH($CD316,INDEX(피벗!$BL:$CH,MATCH($E316,피벗!$BJ:$BJ,0),0),0)),"")</f>
        <v/>
      </c>
      <c r="CD316" s="23" t="str">
        <f>IFERROR(LARGE(INDEX(피벗!$BL:$CH,MATCH(성장고객!$E316,피벗!$BJ:$BJ,0),0),5),"")</f>
        <v/>
      </c>
      <c r="CE316" s="27" t="str">
        <f t="shared" si="33"/>
        <v/>
      </c>
      <c r="CF316" s="23" t="str">
        <f>IFERROR(INDEX(피벗!$CI:$CI,MATCH($E316,피벗!$BJ:$BJ,0)),"")</f>
        <v/>
      </c>
      <c r="CG316" s="25" t="str">
        <f t="shared" si="34"/>
        <v/>
      </c>
      <c r="CH316" s="17" t="str">
        <f>IFERROR(INDEX(피벗!$EZ$5:$GE$5,1,MATCH($CI316,INDEX(피벗!$EZ:$GE,MATCH($E316,피벗!$EY:$EY,0),0),0)),"")</f>
        <v>기업인터넷</v>
      </c>
      <c r="CI316" s="23">
        <f>IFERROR(LARGE(INDEX(피벗!$EZ:$GE,MATCH(성장고객!$E316,피벗!$EY:$EY,0),0),1),"")</f>
        <v>3000000</v>
      </c>
      <c r="CJ316" s="17" t="str">
        <f>IFERROR(INDEX(피벗!$EZ$5:$GE$5,1,MATCH($CK316,INDEX(피벗!$EZ:$GE,MATCH($E316,피벗!$EY:$EY,0),0),0)),"")</f>
        <v>홈일반전화</v>
      </c>
      <c r="CK316" s="23">
        <f>IFERROR(LARGE(INDEX(피벗!$EZ:$GE,MATCH(성장고객!$E316,피벗!$EY:$EY,0),0),2),"")</f>
        <v>1573801</v>
      </c>
      <c r="CL316" s="17" t="str">
        <f>IFERROR(INDEX(피벗!$EZ$5:$GE$5,1,MATCH($CM316,INDEX(피벗!$EZ:$GE,MATCH($E316,피벗!$EY:$EY,0),0),0)),"")</f>
        <v>데이터플랫폼</v>
      </c>
      <c r="CM316" s="23">
        <f>IFERROR(LARGE(INDEX(피벗!$EZ:$GE,MATCH(성장고객!$E316,피벗!$EY:$EY,0),0),3),"")</f>
        <v>820800</v>
      </c>
      <c r="CN316" s="17" t="str">
        <f>IFERROR(INDEX(피벗!$EZ$5:$GE$5,1,MATCH($CO316,INDEX(피벗!$EZ:$GE,MATCH($E316,피벗!$EY:$EY,0),0),0)),"")</f>
        <v>홈지능망</v>
      </c>
      <c r="CO316" s="23">
        <f>IFERROR(LARGE(INDEX(피벗!$EZ:$GE,MATCH(성장고객!$E316,피벗!$EY:$EY,0),0),4),"")</f>
        <v>79200</v>
      </c>
      <c r="CP316" s="17" t="str">
        <f>IFERROR(INDEX(피벗!$EZ$5:$GE$5,1,MATCH($CQ316,INDEX(피벗!$EZ:$GE,MATCH($E316,피벗!$EY:$EY,0),0),0)),"")</f>
        <v>AI기업지능망</v>
      </c>
      <c r="CQ316" s="23">
        <f>IFERROR(LARGE(INDEX(피벗!$EZ:$GE,MATCH(성장고객!$E316,피벗!$EY:$EY,0),0),5),"")</f>
        <v>57840</v>
      </c>
      <c r="CR316" s="23">
        <f>IFERROR(INDEX(피벗!$GF:$GF,MATCH($E316,피벗!$EY:$EY,0)),"")</f>
        <v>5564461</v>
      </c>
    </row>
    <row r="317" spans="1:96" x14ac:dyDescent="0.45">
      <c r="A317" s="20" t="s">
        <v>982</v>
      </c>
      <c r="B317" s="20" t="s">
        <v>29</v>
      </c>
      <c r="C317" s="20" t="s">
        <v>104</v>
      </c>
      <c r="D317" s="20" t="s">
        <v>1098</v>
      </c>
      <c r="E317" s="20" t="s">
        <v>127</v>
      </c>
      <c r="F317" s="21" t="s">
        <v>128</v>
      </c>
      <c r="G317" s="21" t="s">
        <v>1</v>
      </c>
      <c r="H317" s="21" t="s">
        <v>0</v>
      </c>
      <c r="I317" s="22" t="s">
        <v>129</v>
      </c>
      <c r="J317" s="22" t="s">
        <v>130</v>
      </c>
      <c r="K317" s="20" t="s">
        <v>0</v>
      </c>
      <c r="L317" s="20" t="s">
        <v>1316</v>
      </c>
      <c r="M317" s="20" t="s">
        <v>1311</v>
      </c>
      <c r="N317" s="20" t="s">
        <v>1317</v>
      </c>
      <c r="O317" s="21" t="s">
        <v>1682</v>
      </c>
      <c r="P317" s="21">
        <v>1</v>
      </c>
      <c r="Q317" s="21" t="s">
        <v>1518</v>
      </c>
      <c r="R317" s="21" t="s">
        <v>1320</v>
      </c>
      <c r="S317" s="21" t="s">
        <v>1636</v>
      </c>
      <c r="T317" s="21" t="s">
        <v>1316</v>
      </c>
      <c r="U317" s="21" t="s">
        <v>1683</v>
      </c>
      <c r="V317" s="21" t="s">
        <v>1684</v>
      </c>
      <c r="W317" s="20" t="s">
        <v>1685</v>
      </c>
      <c r="X317" s="21" t="s">
        <v>1686</v>
      </c>
      <c r="Y317" s="21" t="s">
        <v>1687</v>
      </c>
      <c r="Z317" s="21" t="s">
        <v>1688</v>
      </c>
      <c r="AA317" s="20">
        <v>75</v>
      </c>
      <c r="AB317" s="20" t="s">
        <v>1649</v>
      </c>
      <c r="AC317" s="21" t="s">
        <v>1689</v>
      </c>
      <c r="AD317" s="20" t="s">
        <v>1311</v>
      </c>
      <c r="AE317" s="16" t="str" cm="1">
        <f t="array" ref="AE317">IF(AF317="","",INDEX(전산회선!$E$4:$E$1141,_xlfn.AGGREGATE(15,6,ROW(전산회선!$E$4:$E$1141)-ROW(전산회선!$E$4)+1/((전산회선!$B$4:$B$1141=$E317)*(전산회선!$F$4:$F$1141=AF317)),1)))</f>
        <v/>
      </c>
      <c r="AF317" s="16" t="str">
        <f>IFERROR(IF(_xlfn.MAXIFS(전산회선!$F$4:$F$1141,전산회선!$B$4:$B$1141,$E317)=0,"",_xlfn.MAXIFS(전산회선!$F$4:$F$1141,전산회선!$B$4:$B$1141,$E317)),"")</f>
        <v/>
      </c>
      <c r="AG317" s="16" t="str" cm="1">
        <f t="array" ref="AG317">IF(AH317="","",INDEX(전산회선!$E$4:$E$1141,_xlfn.AGGREGATE(15,6,ROW(전산회선!$E$4:$E$1141)-ROW(전산회선!$E$4)+1/((전산회선!$B$4:$B$1141=$E317)*(전산회선!$F$4:$F$1141=AH317)),1)))</f>
        <v/>
      </c>
      <c r="AH317" s="16" t="str">
        <f>IFERROR(IF(_xlfn.MAXIFS(전산회선!$F$4:$F$1141,전산회선!$B$4:$B$1141,$E317,전산회선!$F$4:$F$1141,"&lt;"&amp;AF317)=0,"",_xlfn.MAXIFS(전산회선!$F$4:$F$1141,전산회선!$B$4:$B$1141,$E317,전산회선!$F$4:$F$1141,"&lt;"&amp;AF317)),"")</f>
        <v/>
      </c>
      <c r="AI317" s="16" t="str" cm="1">
        <f t="array" ref="AI317">IF(AJ317="","",INDEX(전산회선!$E$4:$E$1141,_xlfn.AGGREGATE(15,6,ROW(전산회선!$E$4:$E$1141)-ROW(전산회선!$E$4)+1/((전산회선!$B$4:$B$1141=$E317)*(전산회선!$F$4:$F$1141=AJ317)),1)))</f>
        <v/>
      </c>
      <c r="AJ317" s="16" t="str">
        <f>IFERROR(IF(_xlfn.MAXIFS(전산회선!$F$4:$F$1141,전산회선!$B$4:$B$1141,$E317,전산회선!$F$4:$F$1141,"&lt;"&amp;AH317)=0,"",_xlfn.MAXIFS(전산회선!$F$4:$F$1141,전산회선!$B$4:$B$1141,$E317,전산회선!$F$4:$F$1141,"&lt;"&amp;AH317)),"")</f>
        <v/>
      </c>
      <c r="AK317" s="16" t="str" cm="1">
        <f t="array" ref="AK317">IF(AL317="","",INDEX(전산회선!$E$4:$E$1141,_xlfn.AGGREGATE(15,6,ROW(전산회선!$E$4:$E$1141)-ROW(전산회선!$E$4)+1/((전산회선!$B$4:$B$1141=$E317)*(전산회선!$F$4:$F$1141=AL317)),1)))</f>
        <v/>
      </c>
      <c r="AL317" s="16" t="str">
        <f>IFERROR(IF(_xlfn.MAXIFS(전산회선!$F$4:$F$1141,전산회선!$B$4:$B$1141,$E317,전산회선!$F$4:$F$1141,"&lt;"&amp;AJ317)=0,"",_xlfn.MAXIFS(전산회선!$F$4:$F$1141,전산회선!$B$4:$B$1141,$E317,전산회선!$F$4:$F$1141,"&lt;"&amp;AJ317)),"")</f>
        <v/>
      </c>
      <c r="AM317" s="16" t="str" cm="1">
        <f t="array" ref="AM317">IF(AN317="","",INDEX(전산회선!$E$4:$E$1141,_xlfn.AGGREGATE(15,6,ROW(전산회선!$E$4:$E$1141)-ROW(전산회선!$E$4)+1/((전산회선!$B$4:$B$1141=$E317)*(전산회선!$F$4:$F$1141=AN317)),1)))</f>
        <v/>
      </c>
      <c r="AN317" s="16" t="str">
        <f>IFERROR(IF(_xlfn.MAXIFS(전산회선!$F$4:$F$1141,전산회선!$B$4:$B$1141,$E317,전산회선!$F$4:$F$1141,"&lt;"&amp;AL317)=0,"",_xlfn.MAXIFS(전산회선!$F$4:$F$1141,전산회선!$B$4:$B$1141,$E317,전산회선!$F$4:$F$1141,"&lt;"&amp;AL317)),"")</f>
        <v/>
      </c>
      <c r="AO317" s="23">
        <v>6880</v>
      </c>
      <c r="AP317" s="23">
        <v>6880</v>
      </c>
      <c r="AQ317" s="23">
        <v>6880</v>
      </c>
      <c r="AR317" s="23">
        <v>6880</v>
      </c>
      <c r="AS317" s="23">
        <v>6880</v>
      </c>
      <c r="AT317" s="23">
        <v>6880</v>
      </c>
      <c r="AU317" s="23">
        <v>6880</v>
      </c>
      <c r="AV317" s="23">
        <v>6880</v>
      </c>
      <c r="AW317" s="23">
        <v>6880</v>
      </c>
      <c r="AX317" s="23">
        <v>6880</v>
      </c>
      <c r="AY317" s="23">
        <v>0</v>
      </c>
      <c r="AZ317" s="23">
        <v>0</v>
      </c>
      <c r="BA317" s="23">
        <v>5733.333333333333</v>
      </c>
      <c r="BB317" s="23">
        <f t="shared" si="28"/>
        <v>68800</v>
      </c>
      <c r="BC317" s="23">
        <v>0</v>
      </c>
      <c r="BD317" s="23">
        <v>0</v>
      </c>
      <c r="BE317" s="23">
        <v>0</v>
      </c>
      <c r="BF317" s="23">
        <v>0</v>
      </c>
      <c r="BG317" s="23">
        <v>0</v>
      </c>
      <c r="BH317" s="23">
        <v>0</v>
      </c>
      <c r="BI317" s="23">
        <v>0</v>
      </c>
      <c r="BJ317" s="23">
        <v>0</v>
      </c>
      <c r="BK317" s="23">
        <v>0</v>
      </c>
      <c r="BL317" s="23">
        <v>0</v>
      </c>
      <c r="BM317" s="23">
        <v>0</v>
      </c>
      <c r="BN317" s="23">
        <v>0</v>
      </c>
      <c r="BO317" s="23">
        <v>0</v>
      </c>
      <c r="BP317" s="23">
        <v>0</v>
      </c>
      <c r="BQ317" s="17" t="str">
        <f>IFERROR(INDEX(피벗!$BL$5:$CH$5,1,MATCH($BR317,INDEX(피벗!$BL:$CH,MATCH($E317,피벗!$BJ:$BJ,0),0),0)),"")</f>
        <v/>
      </c>
      <c r="BR317" s="23" t="str">
        <f>IFERROR(LARGE(INDEX(피벗!$BL:$CH,MATCH(성장고객!$E317,피벗!$BJ:$BJ,0),0),1),"")</f>
        <v/>
      </c>
      <c r="BS317" s="27" t="str">
        <f t="shared" si="29"/>
        <v/>
      </c>
      <c r="BT317" s="17" t="str">
        <f>IFERROR(INDEX(피벗!$BL$5:$CH$5,1,MATCH($BU317,INDEX(피벗!$BL:$CH,MATCH($E317,피벗!$BJ:$BJ,0),0),0)),"")</f>
        <v/>
      </c>
      <c r="BU317" s="23" t="str">
        <f>IFERROR(LARGE(INDEX(피벗!$BL:$CH,MATCH(성장고객!$E317,피벗!$BJ:$BJ,0),0),2),"")</f>
        <v/>
      </c>
      <c r="BV317" s="27" t="str">
        <f t="shared" si="30"/>
        <v/>
      </c>
      <c r="BW317" s="17" t="str">
        <f>IFERROR(INDEX(피벗!$BL$5:$CH$5,1,MATCH($BX317,INDEX(피벗!$BL:$CH,MATCH($E317,피벗!$BJ:$BJ,0),0),0)),"")</f>
        <v/>
      </c>
      <c r="BX317" s="23" t="str">
        <f>IFERROR(LARGE(INDEX(피벗!$BL:$CH,MATCH(성장고객!$E317,피벗!$BJ:$BJ,0),0),3),"")</f>
        <v/>
      </c>
      <c r="BY317" s="27" t="str">
        <f t="shared" si="31"/>
        <v/>
      </c>
      <c r="BZ317" s="17" t="str">
        <f>IFERROR(INDEX(피벗!$BL$5:$CH$5,1,MATCH($CA317,INDEX(피벗!$BL:$CH,MATCH($E317,피벗!$BJ:$BJ,0),0),0)),"")</f>
        <v/>
      </c>
      <c r="CA317" s="23" t="str">
        <f>IFERROR(LARGE(INDEX(피벗!$BL:$CH,MATCH(성장고객!$E317,피벗!$BJ:$BJ,0),0),4),"")</f>
        <v/>
      </c>
      <c r="CB317" s="27" t="str">
        <f t="shared" si="32"/>
        <v/>
      </c>
      <c r="CC317" s="17" t="str">
        <f>IFERROR(INDEX(피벗!$BL$5:$CH$5,1,MATCH($CD317,INDEX(피벗!$BL:$CH,MATCH($E317,피벗!$BJ:$BJ,0),0),0)),"")</f>
        <v/>
      </c>
      <c r="CD317" s="23" t="str">
        <f>IFERROR(LARGE(INDEX(피벗!$BL:$CH,MATCH(성장고객!$E317,피벗!$BJ:$BJ,0),0),5),"")</f>
        <v/>
      </c>
      <c r="CE317" s="27" t="str">
        <f t="shared" si="33"/>
        <v/>
      </c>
      <c r="CF317" s="23" t="str">
        <f>IFERROR(INDEX(피벗!$CI:$CI,MATCH($E317,피벗!$BJ:$BJ,0)),"")</f>
        <v/>
      </c>
      <c r="CG317" s="25" t="str">
        <f t="shared" si="34"/>
        <v/>
      </c>
      <c r="CH317" s="17" t="str">
        <f>IFERROR(INDEX(피벗!$EZ$5:$GE$5,1,MATCH($CI317,INDEX(피벗!$EZ:$GE,MATCH($E317,피벗!$EY:$EY,0),0),0)),"")</f>
        <v>기업메시징</v>
      </c>
      <c r="CI317" s="23">
        <f>IFERROR(LARGE(INDEX(피벗!$EZ:$GE,MATCH(성장고객!$E317,피벗!$EY:$EY,0),0),1),"")</f>
        <v>68800</v>
      </c>
      <c r="CJ317" s="17" t="str">
        <f>IFERROR(INDEX(피벗!$EZ$5:$GE$5,1,MATCH($CK317,INDEX(피벗!$EZ:$GE,MATCH($E317,피벗!$EY:$EY,0),0),0)),"")</f>
        <v/>
      </c>
      <c r="CK317" s="23" t="str">
        <f>IFERROR(LARGE(INDEX(피벗!$EZ:$GE,MATCH(성장고객!$E317,피벗!$EY:$EY,0),0),2),"")</f>
        <v/>
      </c>
      <c r="CL317" s="17" t="str">
        <f>IFERROR(INDEX(피벗!$EZ$5:$GE$5,1,MATCH($CM317,INDEX(피벗!$EZ:$GE,MATCH($E317,피벗!$EY:$EY,0),0),0)),"")</f>
        <v/>
      </c>
      <c r="CM317" s="23" t="str">
        <f>IFERROR(LARGE(INDEX(피벗!$EZ:$GE,MATCH(성장고객!$E317,피벗!$EY:$EY,0),0),3),"")</f>
        <v/>
      </c>
      <c r="CN317" s="17" t="str">
        <f>IFERROR(INDEX(피벗!$EZ$5:$GE$5,1,MATCH($CO317,INDEX(피벗!$EZ:$GE,MATCH($E317,피벗!$EY:$EY,0),0),0)),"")</f>
        <v/>
      </c>
      <c r="CO317" s="23" t="str">
        <f>IFERROR(LARGE(INDEX(피벗!$EZ:$GE,MATCH(성장고객!$E317,피벗!$EY:$EY,0),0),4),"")</f>
        <v/>
      </c>
      <c r="CP317" s="17" t="str">
        <f>IFERROR(INDEX(피벗!$EZ$5:$GE$5,1,MATCH($CQ317,INDEX(피벗!$EZ:$GE,MATCH($E317,피벗!$EY:$EY,0),0),0)),"")</f>
        <v/>
      </c>
      <c r="CQ317" s="23" t="str">
        <f>IFERROR(LARGE(INDEX(피벗!$EZ:$GE,MATCH(성장고객!$E317,피벗!$EY:$EY,0),0),5),"")</f>
        <v/>
      </c>
      <c r="CR317" s="23">
        <f>IFERROR(INDEX(피벗!$GF:$GF,MATCH($E317,피벗!$EY:$EY,0)),"")</f>
        <v>68800</v>
      </c>
    </row>
    <row r="318" spans="1:96" x14ac:dyDescent="0.45">
      <c r="A318" s="20" t="s">
        <v>982</v>
      </c>
      <c r="B318" s="20" t="s">
        <v>29</v>
      </c>
      <c r="C318" s="20" t="s">
        <v>104</v>
      </c>
      <c r="D318" s="20" t="s">
        <v>1099</v>
      </c>
      <c r="E318" s="20" t="s">
        <v>204</v>
      </c>
      <c r="F318" s="21" t="s">
        <v>205</v>
      </c>
      <c r="G318" s="21" t="s">
        <v>1</v>
      </c>
      <c r="H318" s="21" t="s">
        <v>0</v>
      </c>
      <c r="I318" s="22" t="s">
        <v>206</v>
      </c>
      <c r="J318" s="22" t="s">
        <v>207</v>
      </c>
      <c r="K318" s="20" t="s">
        <v>0</v>
      </c>
      <c r="L318" s="20" t="s">
        <v>1316</v>
      </c>
      <c r="M318" s="20" t="s">
        <v>1381</v>
      </c>
      <c r="N318" s="20" t="s">
        <v>1336</v>
      </c>
      <c r="O318" s="21" t="s">
        <v>1795</v>
      </c>
      <c r="P318" s="21">
        <v>27</v>
      </c>
      <c r="Q318" s="21" t="s">
        <v>1392</v>
      </c>
      <c r="R318" s="21" t="s">
        <v>1320</v>
      </c>
      <c r="S318" s="21" t="s">
        <v>1321</v>
      </c>
      <c r="T318" s="21" t="s">
        <v>1316</v>
      </c>
      <c r="U318" s="21" t="s">
        <v>1796</v>
      </c>
      <c r="V318" s="21" t="s">
        <v>1797</v>
      </c>
      <c r="W318" s="20" t="s">
        <v>1798</v>
      </c>
      <c r="X318" s="21" t="s">
        <v>1799</v>
      </c>
      <c r="Y318" s="21" t="s">
        <v>1800</v>
      </c>
      <c r="Z318" s="21" t="s">
        <v>1801</v>
      </c>
      <c r="AA318" s="20">
        <v>168</v>
      </c>
      <c r="AB318" s="20" t="s">
        <v>1665</v>
      </c>
      <c r="AC318" s="21" t="s">
        <v>1802</v>
      </c>
      <c r="AD318" s="20" t="s">
        <v>1311</v>
      </c>
      <c r="AE318" s="16" t="str" cm="1">
        <f t="array" ref="AE318">IF(AF318="","",INDEX(전산회선!$E$4:$E$1141,_xlfn.AGGREGATE(15,6,ROW(전산회선!$E$4:$E$1141)-ROW(전산회선!$E$4)+1/((전산회선!$B$4:$B$1141=$E318)*(전산회선!$F$4:$F$1141=AF318)),1)))</f>
        <v>기업인터넷전화</v>
      </c>
      <c r="AF318" s="16">
        <f>IFERROR(IF(_xlfn.MAXIFS(전산회선!$F$4:$F$1141,전산회선!$B$4:$B$1141,$E318)=0,"",_xlfn.MAXIFS(전산회선!$F$4:$F$1141,전산회선!$B$4:$B$1141,$E318)),"")</f>
        <v>32</v>
      </c>
      <c r="AG318" s="16" t="str" cm="1">
        <f t="array" ref="AG318">IF(AH318="","",INDEX(전산회선!$E$4:$E$1141,_xlfn.AGGREGATE(15,6,ROW(전산회선!$E$4:$E$1141)-ROW(전산회선!$E$4)+1/((전산회선!$B$4:$B$1141=$E318)*(전산회선!$F$4:$F$1141=AH318)),1)))</f>
        <v>홈일반전화</v>
      </c>
      <c r="AH318" s="16">
        <f>IFERROR(IF(_xlfn.MAXIFS(전산회선!$F$4:$F$1141,전산회선!$B$4:$B$1141,$E318,전산회선!$F$4:$F$1141,"&lt;"&amp;AF318)=0,"",_xlfn.MAXIFS(전산회선!$F$4:$F$1141,전산회선!$B$4:$B$1141,$E318,전산회선!$F$4:$F$1141,"&lt;"&amp;AF318)),"")</f>
        <v>12</v>
      </c>
      <c r="AI318" s="16" t="str" cm="1">
        <f t="array" ref="AI318">IF(AJ318="","",INDEX(전산회선!$E$4:$E$1141,_xlfn.AGGREGATE(15,6,ROW(전산회선!$E$4:$E$1141)-ROW(전산회선!$E$4)+1/((전산회선!$B$4:$B$1141=$E318)*(전산회선!$F$4:$F$1141=AJ318)),1)))</f>
        <v>MeGA인터넷</v>
      </c>
      <c r="AJ318" s="16">
        <f>IFERROR(IF(_xlfn.MAXIFS(전산회선!$F$4:$F$1141,전산회선!$B$4:$B$1141,$E318,전산회선!$F$4:$F$1141,"&lt;"&amp;AH318)=0,"",_xlfn.MAXIFS(전산회선!$F$4:$F$1141,전산회선!$B$4:$B$1141,$E318,전산회선!$F$4:$F$1141,"&lt;"&amp;AH318)),"")</f>
        <v>5</v>
      </c>
      <c r="AK318" s="16" t="str" cm="1">
        <f t="array" ref="AK318">IF(AL318="","",INDEX(전산회선!$E$4:$E$1141,_xlfn.AGGREGATE(15,6,ROW(전산회선!$E$4:$E$1141)-ROW(전산회선!$E$4)+1/((전산회선!$B$4:$B$1141=$E318)*(전산회선!$F$4:$F$1141=AL318)),1)))</f>
        <v>GTV</v>
      </c>
      <c r="AL318" s="16">
        <f>IFERROR(IF(_xlfn.MAXIFS(전산회선!$F$4:$F$1141,전산회선!$B$4:$B$1141,$E318,전산회선!$F$4:$F$1141,"&lt;"&amp;AJ318)=0,"",_xlfn.MAXIFS(전산회선!$F$4:$F$1141,전산회선!$B$4:$B$1141,$E318,전산회선!$F$4:$F$1141,"&lt;"&amp;AJ318)),"")</f>
        <v>2</v>
      </c>
      <c r="AM318" s="16" t="str" cm="1">
        <f t="array" ref="AM318">IF(AN318="","",INDEX(전산회선!$E$4:$E$1141,_xlfn.AGGREGATE(15,6,ROW(전산회선!$E$4:$E$1141)-ROW(전산회선!$E$4)+1/((전산회선!$B$4:$B$1141=$E318)*(전산회선!$F$4:$F$1141=AN318)),1)))</f>
        <v>기업인터넷</v>
      </c>
      <c r="AN318" s="16">
        <f>IFERROR(IF(_xlfn.MAXIFS(전산회선!$F$4:$F$1141,전산회선!$B$4:$B$1141,$E318,전산회선!$F$4:$F$1141,"&lt;"&amp;AL318)=0,"",_xlfn.MAXIFS(전산회선!$F$4:$F$1141,전산회선!$B$4:$B$1141,$E318,전산회선!$F$4:$F$1141,"&lt;"&amp;AL318)),"")</f>
        <v>1</v>
      </c>
      <c r="AO318" s="23">
        <v>459016</v>
      </c>
      <c r="AP318" s="23">
        <v>455562</v>
      </c>
      <c r="AQ318" s="23">
        <v>455281</v>
      </c>
      <c r="AR318" s="23">
        <v>466811</v>
      </c>
      <c r="AS318" s="23">
        <v>495848</v>
      </c>
      <c r="AT318" s="23">
        <v>490543</v>
      </c>
      <c r="AU318" s="23">
        <v>505302</v>
      </c>
      <c r="AV318" s="23">
        <v>465905</v>
      </c>
      <c r="AW318" s="23">
        <v>449924</v>
      </c>
      <c r="AX318" s="23">
        <v>471850</v>
      </c>
      <c r="AY318" s="23">
        <v>448210</v>
      </c>
      <c r="AZ318" s="23">
        <v>461600</v>
      </c>
      <c r="BA318" s="23">
        <v>468821</v>
      </c>
      <c r="BB318" s="23">
        <f t="shared" si="28"/>
        <v>5625852</v>
      </c>
      <c r="BC318" s="23">
        <v>0</v>
      </c>
      <c r="BD318" s="23">
        <v>0</v>
      </c>
      <c r="BE318" s="23">
        <v>0</v>
      </c>
      <c r="BF318" s="23">
        <v>0</v>
      </c>
      <c r="BG318" s="23">
        <v>14839</v>
      </c>
      <c r="BH318" s="23">
        <v>115000</v>
      </c>
      <c r="BI318" s="23">
        <v>115000</v>
      </c>
      <c r="BJ318" s="23">
        <v>115000</v>
      </c>
      <c r="BK318" s="23">
        <v>115000</v>
      </c>
      <c r="BL318" s="23">
        <v>115000</v>
      </c>
      <c r="BM318" s="23">
        <v>115000</v>
      </c>
      <c r="BN318" s="23">
        <v>115000</v>
      </c>
      <c r="BO318" s="23">
        <v>68319.916666666672</v>
      </c>
      <c r="BP318" s="23">
        <v>819839</v>
      </c>
      <c r="BQ318" s="17" t="str">
        <f>IFERROR(INDEX(피벗!$BL$5:$CH$5,1,MATCH($BR318,INDEX(피벗!$BL:$CH,MATCH($E318,피벗!$BJ:$BJ,0),0),0)),"")</f>
        <v>기업인터넷</v>
      </c>
      <c r="BR318" s="23">
        <f>IFERROR(LARGE(INDEX(피벗!$BL:$CH,MATCH(성장고객!$E318,피벗!$BJ:$BJ,0),0),1),"")</f>
        <v>819839</v>
      </c>
      <c r="BS318" s="27">
        <f t="shared" si="29"/>
        <v>0.14572708276008683</v>
      </c>
      <c r="BT318" s="17" t="str">
        <f>IFERROR(INDEX(피벗!$BL$5:$CH$5,1,MATCH($BU318,INDEX(피벗!$BL:$CH,MATCH($E318,피벗!$BJ:$BJ,0),0),0)),"")</f>
        <v/>
      </c>
      <c r="BU318" s="23" t="str">
        <f>IFERROR(LARGE(INDEX(피벗!$BL:$CH,MATCH(성장고객!$E318,피벗!$BJ:$BJ,0),0),2),"")</f>
        <v/>
      </c>
      <c r="BV318" s="27" t="str">
        <f t="shared" si="30"/>
        <v/>
      </c>
      <c r="BW318" s="17" t="str">
        <f>IFERROR(INDEX(피벗!$BL$5:$CH$5,1,MATCH($BX318,INDEX(피벗!$BL:$CH,MATCH($E318,피벗!$BJ:$BJ,0),0),0)),"")</f>
        <v/>
      </c>
      <c r="BX318" s="23" t="str">
        <f>IFERROR(LARGE(INDEX(피벗!$BL:$CH,MATCH(성장고객!$E318,피벗!$BJ:$BJ,0),0),3),"")</f>
        <v/>
      </c>
      <c r="BY318" s="27" t="str">
        <f t="shared" si="31"/>
        <v/>
      </c>
      <c r="BZ318" s="17" t="str">
        <f>IFERROR(INDEX(피벗!$BL$5:$CH$5,1,MATCH($CA318,INDEX(피벗!$BL:$CH,MATCH($E318,피벗!$BJ:$BJ,0),0),0)),"")</f>
        <v/>
      </c>
      <c r="CA318" s="23" t="str">
        <f>IFERROR(LARGE(INDEX(피벗!$BL:$CH,MATCH(성장고객!$E318,피벗!$BJ:$BJ,0),0),4),"")</f>
        <v/>
      </c>
      <c r="CB318" s="27" t="str">
        <f t="shared" si="32"/>
        <v/>
      </c>
      <c r="CC318" s="17" t="str">
        <f>IFERROR(INDEX(피벗!$BL$5:$CH$5,1,MATCH($CD318,INDEX(피벗!$BL:$CH,MATCH($E318,피벗!$BJ:$BJ,0),0),0)),"")</f>
        <v/>
      </c>
      <c r="CD318" s="23" t="str">
        <f>IFERROR(LARGE(INDEX(피벗!$BL:$CH,MATCH(성장고객!$E318,피벗!$BJ:$BJ,0),0),5),"")</f>
        <v/>
      </c>
      <c r="CE318" s="27" t="str">
        <f t="shared" si="33"/>
        <v/>
      </c>
      <c r="CF318" s="23">
        <f>IFERROR(INDEX(피벗!$CI:$CI,MATCH($E318,피벗!$BJ:$BJ,0)),"")</f>
        <v>819839</v>
      </c>
      <c r="CG318" s="25">
        <f t="shared" si="34"/>
        <v>0.14572708276008683</v>
      </c>
      <c r="CH318" s="17" t="str">
        <f>IFERROR(INDEX(피벗!$EZ$5:$GE$5,1,MATCH($CI318,INDEX(피벗!$EZ:$GE,MATCH($E318,피벗!$EY:$EY,0),0),0)),"")</f>
        <v>홈일반전화</v>
      </c>
      <c r="CI318" s="23">
        <f>IFERROR(LARGE(INDEX(피벗!$EZ:$GE,MATCH(성장고객!$E318,피벗!$EY:$EY,0),0),1),"")</f>
        <v>1864979</v>
      </c>
      <c r="CJ318" s="17" t="str">
        <f>IFERROR(INDEX(피벗!$EZ$5:$GE$5,1,MATCH($CK318,INDEX(피벗!$EZ:$GE,MATCH($E318,피벗!$EY:$EY,0),0),0)),"")</f>
        <v>MeGA인터넷</v>
      </c>
      <c r="CK318" s="23">
        <f>IFERROR(LARGE(INDEX(피벗!$EZ:$GE,MATCH(성장고객!$E318,피벗!$EY:$EY,0),0),2),"")</f>
        <v>1622742</v>
      </c>
      <c r="CL318" s="17" t="str">
        <f>IFERROR(INDEX(피벗!$EZ$5:$GE$5,1,MATCH($CM318,INDEX(피벗!$EZ:$GE,MATCH($E318,피벗!$EY:$EY,0),0),0)),"")</f>
        <v>기업인터넷</v>
      </c>
      <c r="CM318" s="23">
        <f>IFERROR(LARGE(INDEX(피벗!$EZ:$GE,MATCH(성장고객!$E318,피벗!$EY:$EY,0),0),3),"")</f>
        <v>819839</v>
      </c>
      <c r="CN318" s="17" t="str">
        <f>IFERROR(INDEX(피벗!$EZ$5:$GE$5,1,MATCH($CO318,INDEX(피벗!$EZ:$GE,MATCH($E318,피벗!$EY:$EY,0),0),0)),"")</f>
        <v>GiGA인터넷</v>
      </c>
      <c r="CO318" s="23">
        <f>IFERROR(LARGE(INDEX(피벗!$EZ:$GE,MATCH(성장고객!$E318,피벗!$EY:$EY,0),0),4),"")</f>
        <v>417580</v>
      </c>
      <c r="CP318" s="17" t="str">
        <f>IFERROR(INDEX(피벗!$EZ$5:$GE$5,1,MATCH($CQ318,INDEX(피벗!$EZ:$GE,MATCH($E318,피벗!$EY:$EY,0),0),0)),"")</f>
        <v>기업인터넷전화</v>
      </c>
      <c r="CQ318" s="23">
        <f>IFERROR(LARGE(INDEX(피벗!$EZ:$GE,MATCH(성장고객!$E318,피벗!$EY:$EY,0),0),5),"")</f>
        <v>408000</v>
      </c>
      <c r="CR318" s="23">
        <f>IFERROR(INDEX(피벗!$GF:$GF,MATCH($E318,피벗!$EY:$EY,0)),"")</f>
        <v>5625852</v>
      </c>
    </row>
    <row r="319" spans="1:96" x14ac:dyDescent="0.45">
      <c r="A319" s="20" t="s">
        <v>982</v>
      </c>
      <c r="B319" s="20" t="s">
        <v>26</v>
      </c>
      <c r="C319" s="20" t="s">
        <v>104</v>
      </c>
      <c r="D319" s="20" t="s">
        <v>1199</v>
      </c>
      <c r="E319" s="20" t="s">
        <v>856</v>
      </c>
      <c r="F319" s="21" t="s">
        <v>857</v>
      </c>
      <c r="G319" s="21" t="s">
        <v>1</v>
      </c>
      <c r="H319" s="21" t="s">
        <v>0</v>
      </c>
      <c r="I319" s="22" t="s">
        <v>858</v>
      </c>
      <c r="J319" s="22" t="s">
        <v>859</v>
      </c>
      <c r="K319" s="20" t="s">
        <v>0</v>
      </c>
      <c r="L319" s="20" t="s">
        <v>1316</v>
      </c>
      <c r="M319" s="20" t="s">
        <v>1381</v>
      </c>
      <c r="N319" s="20" t="s">
        <v>1336</v>
      </c>
      <c r="O319" s="21" t="s">
        <v>2196</v>
      </c>
      <c r="P319" s="21">
        <v>17</v>
      </c>
      <c r="Q319" s="21" t="s">
        <v>1358</v>
      </c>
      <c r="R319" s="21" t="s">
        <v>1320</v>
      </c>
      <c r="S319" s="21" t="s">
        <v>1321</v>
      </c>
      <c r="T319" s="21" t="s">
        <v>1316</v>
      </c>
      <c r="U319" s="21" t="s">
        <v>2197</v>
      </c>
      <c r="V319" s="21" t="s">
        <v>2198</v>
      </c>
      <c r="W319" s="20" t="s">
        <v>2199</v>
      </c>
      <c r="X319" s="21" t="s">
        <v>2200</v>
      </c>
      <c r="Y319" s="21" t="s">
        <v>2201</v>
      </c>
      <c r="Z319" s="21" t="s">
        <v>2202</v>
      </c>
      <c r="AA319" s="20">
        <v>4</v>
      </c>
      <c r="AB319" s="20" t="s">
        <v>1328</v>
      </c>
      <c r="AC319" s="21" t="s">
        <v>2203</v>
      </c>
      <c r="AD319" s="20" t="s">
        <v>1311</v>
      </c>
      <c r="AE319" s="16" t="str" cm="1">
        <f t="array" ref="AE319">IF(AF319="","",INDEX(전산회선!$E$4:$E$1141,_xlfn.AGGREGATE(15,6,ROW(전산회선!$E$4:$E$1141)-ROW(전산회선!$E$4)+1/((전산회선!$B$4:$B$1141=$E319)*(전산회선!$F$4:$F$1141=AF319)),1)))</f>
        <v>홈일반전화</v>
      </c>
      <c r="AF319" s="16">
        <f>IFERROR(IF(_xlfn.MAXIFS(전산회선!$F$4:$F$1141,전산회선!$B$4:$B$1141,$E319)=0,"",_xlfn.MAXIFS(전산회선!$F$4:$F$1141,전산회선!$B$4:$B$1141,$E319)),"")</f>
        <v>9</v>
      </c>
      <c r="AG319" s="16" t="str" cm="1">
        <f t="array" ref="AG319">IF(AH319="","",INDEX(전산회선!$E$4:$E$1141,_xlfn.AGGREGATE(15,6,ROW(전산회선!$E$4:$E$1141)-ROW(전산회선!$E$4)+1/((전산회선!$B$4:$B$1141=$E319)*(전산회선!$F$4:$F$1141=AH319)),1)))</f>
        <v>GiGA인터넷</v>
      </c>
      <c r="AH319" s="16">
        <f>IFERROR(IF(_xlfn.MAXIFS(전산회선!$F$4:$F$1141,전산회선!$B$4:$B$1141,$E319,전산회선!$F$4:$F$1141,"&lt;"&amp;AF319)=0,"",_xlfn.MAXIFS(전산회선!$F$4:$F$1141,전산회선!$B$4:$B$1141,$E319,전산회선!$F$4:$F$1141,"&lt;"&amp;AF319)),"")</f>
        <v>4</v>
      </c>
      <c r="AI319" s="16" t="str" cm="1">
        <f t="array" ref="AI319">IF(AJ319="","",INDEX(전산회선!$E$4:$E$1141,_xlfn.AGGREGATE(15,6,ROW(전산회선!$E$4:$E$1141)-ROW(전산회선!$E$4)+1/((전산회선!$B$4:$B$1141=$E319)*(전산회선!$F$4:$F$1141=AJ319)),1)))</f>
        <v>GTS</v>
      </c>
      <c r="AJ319" s="16">
        <f>IFERROR(IF(_xlfn.MAXIFS(전산회선!$F$4:$F$1141,전산회선!$B$4:$B$1141,$E319,전산회선!$F$4:$F$1141,"&lt;"&amp;AH319)=0,"",_xlfn.MAXIFS(전산회선!$F$4:$F$1141,전산회선!$B$4:$B$1141,$E319,전산회선!$F$4:$F$1141,"&lt;"&amp;AH319)),"")</f>
        <v>2</v>
      </c>
      <c r="AK319" s="16" t="str" cm="1">
        <f t="array" ref="AK319">IF(AL319="","",INDEX(전산회선!$E$4:$E$1141,_xlfn.AGGREGATE(15,6,ROW(전산회선!$E$4:$E$1141)-ROW(전산회선!$E$4)+1/((전산회선!$B$4:$B$1141=$E319)*(전산회선!$F$4:$F$1141=AL319)),1)))</f>
        <v>기업메시징</v>
      </c>
      <c r="AL319" s="16">
        <f>IFERROR(IF(_xlfn.MAXIFS(전산회선!$F$4:$F$1141,전산회선!$B$4:$B$1141,$E319,전산회선!$F$4:$F$1141,"&lt;"&amp;AJ319)=0,"",_xlfn.MAXIFS(전산회선!$F$4:$F$1141,전산회선!$B$4:$B$1141,$E319,전산회선!$F$4:$F$1141,"&lt;"&amp;AJ319)),"")</f>
        <v>1</v>
      </c>
      <c r="AM319" s="16" t="str" cm="1">
        <f t="array" ref="AM319">IF(AN319="","",INDEX(전산회선!$E$4:$E$1141,_xlfn.AGGREGATE(15,6,ROW(전산회선!$E$4:$E$1141)-ROW(전산회선!$E$4)+1/((전산회선!$B$4:$B$1141=$E319)*(전산회선!$F$4:$F$1141=AN319)),1)))</f>
        <v/>
      </c>
      <c r="AN319" s="16" t="str">
        <f>IFERROR(IF(_xlfn.MAXIFS(전산회선!$F$4:$F$1141,전산회선!$B$4:$B$1141,$E319,전산회선!$F$4:$F$1141,"&lt;"&amp;AL319)=0,"",_xlfn.MAXIFS(전산회선!$F$4:$F$1141,전산회선!$B$4:$B$1141,$E319,전산회선!$F$4:$F$1141,"&lt;"&amp;AL319)),"")</f>
        <v/>
      </c>
      <c r="AO319" s="23">
        <v>169844</v>
      </c>
      <c r="AP319" s="23">
        <v>166041</v>
      </c>
      <c r="AQ319" s="23">
        <v>164583</v>
      </c>
      <c r="AR319" s="23">
        <v>170864</v>
      </c>
      <c r="AS319" s="23">
        <v>166598</v>
      </c>
      <c r="AT319" s="23">
        <v>163762</v>
      </c>
      <c r="AU319" s="23">
        <v>170336</v>
      </c>
      <c r="AV319" s="23">
        <v>164957</v>
      </c>
      <c r="AW319" s="23">
        <v>164992</v>
      </c>
      <c r="AX319" s="23">
        <v>165160</v>
      </c>
      <c r="AY319" s="23">
        <v>162841</v>
      </c>
      <c r="AZ319" s="23">
        <v>165044</v>
      </c>
      <c r="BA319" s="23">
        <v>166251.83333333334</v>
      </c>
      <c r="BB319" s="23">
        <f t="shared" si="28"/>
        <v>1995022</v>
      </c>
      <c r="BC319" s="23">
        <v>0</v>
      </c>
      <c r="BD319" s="23">
        <v>0</v>
      </c>
      <c r="BE319" s="23">
        <v>0</v>
      </c>
      <c r="BF319" s="23">
        <v>0</v>
      </c>
      <c r="BG319" s="23">
        <v>0</v>
      </c>
      <c r="BH319" s="23">
        <v>0</v>
      </c>
      <c r="BI319" s="23">
        <v>0</v>
      </c>
      <c r="BJ319" s="23">
        <v>0</v>
      </c>
      <c r="BK319" s="23">
        <v>0</v>
      </c>
      <c r="BL319" s="23">
        <v>0</v>
      </c>
      <c r="BM319" s="23">
        <v>0</v>
      </c>
      <c r="BN319" s="23">
        <v>0</v>
      </c>
      <c r="BO319" s="23">
        <v>0</v>
      </c>
      <c r="BP319" s="23">
        <v>0</v>
      </c>
      <c r="BQ319" s="17" t="str">
        <f>IFERROR(INDEX(피벗!$BL$5:$CH$5,1,MATCH($BR319,INDEX(피벗!$BL:$CH,MATCH($E319,피벗!$BJ:$BJ,0),0),0)),"")</f>
        <v/>
      </c>
      <c r="BR319" s="23" t="str">
        <f>IFERROR(LARGE(INDEX(피벗!$BL:$CH,MATCH(성장고객!$E319,피벗!$BJ:$BJ,0),0),1),"")</f>
        <v/>
      </c>
      <c r="BS319" s="27" t="str">
        <f t="shared" si="29"/>
        <v/>
      </c>
      <c r="BT319" s="17" t="str">
        <f>IFERROR(INDEX(피벗!$BL$5:$CH$5,1,MATCH($BU319,INDEX(피벗!$BL:$CH,MATCH($E319,피벗!$BJ:$BJ,0),0),0)),"")</f>
        <v/>
      </c>
      <c r="BU319" s="23" t="str">
        <f>IFERROR(LARGE(INDEX(피벗!$BL:$CH,MATCH(성장고객!$E319,피벗!$BJ:$BJ,0),0),2),"")</f>
        <v/>
      </c>
      <c r="BV319" s="27" t="str">
        <f t="shared" si="30"/>
        <v/>
      </c>
      <c r="BW319" s="17" t="str">
        <f>IFERROR(INDEX(피벗!$BL$5:$CH$5,1,MATCH($BX319,INDEX(피벗!$BL:$CH,MATCH($E319,피벗!$BJ:$BJ,0),0),0)),"")</f>
        <v/>
      </c>
      <c r="BX319" s="23" t="str">
        <f>IFERROR(LARGE(INDEX(피벗!$BL:$CH,MATCH(성장고객!$E319,피벗!$BJ:$BJ,0),0),3),"")</f>
        <v/>
      </c>
      <c r="BY319" s="27" t="str">
        <f t="shared" si="31"/>
        <v/>
      </c>
      <c r="BZ319" s="17" t="str">
        <f>IFERROR(INDEX(피벗!$BL$5:$CH$5,1,MATCH($CA319,INDEX(피벗!$BL:$CH,MATCH($E319,피벗!$BJ:$BJ,0),0),0)),"")</f>
        <v/>
      </c>
      <c r="CA319" s="23" t="str">
        <f>IFERROR(LARGE(INDEX(피벗!$BL:$CH,MATCH(성장고객!$E319,피벗!$BJ:$BJ,0),0),4),"")</f>
        <v/>
      </c>
      <c r="CB319" s="27" t="str">
        <f t="shared" si="32"/>
        <v/>
      </c>
      <c r="CC319" s="17" t="str">
        <f>IFERROR(INDEX(피벗!$BL$5:$CH$5,1,MATCH($CD319,INDEX(피벗!$BL:$CH,MATCH($E319,피벗!$BJ:$BJ,0),0),0)),"")</f>
        <v/>
      </c>
      <c r="CD319" s="23" t="str">
        <f>IFERROR(LARGE(INDEX(피벗!$BL:$CH,MATCH(성장고객!$E319,피벗!$BJ:$BJ,0),0),5),"")</f>
        <v/>
      </c>
      <c r="CE319" s="27" t="str">
        <f t="shared" si="33"/>
        <v/>
      </c>
      <c r="CF319" s="23" t="str">
        <f>IFERROR(INDEX(피벗!$CI:$CI,MATCH($E319,피벗!$BJ:$BJ,0)),"")</f>
        <v/>
      </c>
      <c r="CG319" s="25" t="str">
        <f t="shared" si="34"/>
        <v/>
      </c>
      <c r="CH319" s="17" t="str">
        <f>IFERROR(INDEX(피벗!$EZ$5:$GE$5,1,MATCH($CI319,INDEX(피벗!$EZ:$GE,MATCH($E319,피벗!$EY:$EY,0),0),0)),"")</f>
        <v>GiGA인터넷</v>
      </c>
      <c r="CI319" s="23">
        <f>IFERROR(LARGE(INDEX(피벗!$EZ:$GE,MATCH(성장고객!$E319,피벗!$EY:$EY,0),0),1),"")</f>
        <v>1212000</v>
      </c>
      <c r="CJ319" s="17" t="str">
        <f>IFERROR(INDEX(피벗!$EZ$5:$GE$5,1,MATCH($CK319,INDEX(피벗!$EZ:$GE,MATCH($E319,피벗!$EY:$EY,0),0),0)),"")</f>
        <v>홈일반전화</v>
      </c>
      <c r="CK319" s="23">
        <f>IFERROR(LARGE(INDEX(피벗!$EZ:$GE,MATCH(성장고객!$E319,피벗!$EY:$EY,0),0),2),"")</f>
        <v>571882</v>
      </c>
      <c r="CL319" s="17" t="str">
        <f>IFERROR(INDEX(피벗!$EZ$5:$GE$5,1,MATCH($CM319,INDEX(피벗!$EZ:$GE,MATCH($E319,피벗!$EY:$EY,0),0),0)),"")</f>
        <v>홈지능망</v>
      </c>
      <c r="CM319" s="23">
        <f>IFERROR(LARGE(INDEX(피벗!$EZ:$GE,MATCH(성장고객!$E319,피벗!$EY:$EY,0),0),3),"")</f>
        <v>105600</v>
      </c>
      <c r="CN319" s="17" t="str">
        <f>IFERROR(INDEX(피벗!$EZ$5:$GE$5,1,MATCH($CO319,INDEX(피벗!$EZ:$GE,MATCH($E319,피벗!$EY:$EY,0),0),0)),"")</f>
        <v>GTS</v>
      </c>
      <c r="CO319" s="23">
        <f>IFERROR(LARGE(INDEX(피벗!$EZ:$GE,MATCH(성장고객!$E319,피벗!$EY:$EY,0),0),4),"")</f>
        <v>81540</v>
      </c>
      <c r="CP319" s="17" t="str">
        <f>IFERROR(INDEX(피벗!$EZ$5:$GE$5,1,MATCH($CQ319,INDEX(피벗!$EZ:$GE,MATCH($E319,피벗!$EY:$EY,0),0),0)),"")</f>
        <v>기업메시징</v>
      </c>
      <c r="CQ319" s="23">
        <f>IFERROR(LARGE(INDEX(피벗!$EZ:$GE,MATCH(성장고객!$E319,피벗!$EY:$EY,0),0),5),"")</f>
        <v>24000</v>
      </c>
      <c r="CR319" s="23">
        <f>IFERROR(INDEX(피벗!$GF:$GF,MATCH($E319,피벗!$EY:$EY,0)),"")</f>
        <v>1995022</v>
      </c>
    </row>
    <row r="320" spans="1:96" x14ac:dyDescent="0.45">
      <c r="A320" s="20" t="s">
        <v>982</v>
      </c>
      <c r="B320" s="20" t="s">
        <v>29</v>
      </c>
      <c r="C320" s="20" t="s">
        <v>30</v>
      </c>
      <c r="D320" s="20" t="s">
        <v>95</v>
      </c>
      <c r="E320" s="20" t="s">
        <v>1027</v>
      </c>
      <c r="F320" s="21" t="s">
        <v>1028</v>
      </c>
      <c r="G320" s="21" t="s">
        <v>1</v>
      </c>
      <c r="H320" s="21" t="s">
        <v>0</v>
      </c>
      <c r="I320" s="22" t="s">
        <v>70</v>
      </c>
      <c r="J320" s="22" t="s">
        <v>71</v>
      </c>
      <c r="K320" s="20" t="s">
        <v>0</v>
      </c>
      <c r="L320" s="20" t="s">
        <v>1316</v>
      </c>
      <c r="M320" s="20" t="s">
        <v>1501</v>
      </c>
      <c r="N320" s="20" t="s">
        <v>1390</v>
      </c>
      <c r="O320" s="21" t="s">
        <v>1502</v>
      </c>
      <c r="P320" s="21">
        <v>19</v>
      </c>
      <c r="Q320" s="21" t="s">
        <v>1392</v>
      </c>
      <c r="R320" s="21" t="s">
        <v>1320</v>
      </c>
      <c r="S320" s="21" t="s">
        <v>1321</v>
      </c>
      <c r="T320" s="21" t="s">
        <v>1316</v>
      </c>
      <c r="U320" s="21" t="s">
        <v>1503</v>
      </c>
      <c r="V320" s="21" t="s">
        <v>1504</v>
      </c>
      <c r="W320" s="20" t="s">
        <v>1505</v>
      </c>
      <c r="X320" s="21" t="s">
        <v>1506</v>
      </c>
      <c r="Y320" s="21" t="s">
        <v>1507</v>
      </c>
      <c r="Z320" s="21" t="s">
        <v>1508</v>
      </c>
      <c r="AA320" s="20">
        <v>8</v>
      </c>
      <c r="AB320" s="20" t="s">
        <v>1431</v>
      </c>
      <c r="AC320" s="21" t="s">
        <v>1509</v>
      </c>
      <c r="AD320" s="20" t="s">
        <v>1311</v>
      </c>
      <c r="AE320" s="16" t="str" cm="1">
        <f t="array" ref="AE320">IF(AF320="","",INDEX(전산회선!$E$4:$E$1141,_xlfn.AGGREGATE(15,6,ROW(전산회선!$E$4:$E$1141)-ROW(전산회선!$E$4)+1/((전산회선!$B$4:$B$1141=$E320)*(전산회선!$F$4:$F$1141=AF320)),1)))</f>
        <v>GiGA인터넷</v>
      </c>
      <c r="AF320" s="16">
        <f>IFERROR(IF(_xlfn.MAXIFS(전산회선!$F$4:$F$1141,전산회선!$B$4:$B$1141,$E320)=0,"",_xlfn.MAXIFS(전산회선!$F$4:$F$1141,전산회선!$B$4:$B$1141,$E320)),"")</f>
        <v>11</v>
      </c>
      <c r="AG320" s="16" t="str" cm="1">
        <f t="array" ref="AG320">IF(AH320="","",INDEX(전산회선!$E$4:$E$1141,_xlfn.AGGREGATE(15,6,ROW(전산회선!$E$4:$E$1141)-ROW(전산회선!$E$4)+1/((전산회선!$B$4:$B$1141=$E320)*(전산회선!$F$4:$F$1141=AH320)),1)))</f>
        <v>홈일반전화</v>
      </c>
      <c r="AH320" s="16">
        <f>IFERROR(IF(_xlfn.MAXIFS(전산회선!$F$4:$F$1141,전산회선!$B$4:$B$1141,$E320,전산회선!$F$4:$F$1141,"&lt;"&amp;AF320)=0,"",_xlfn.MAXIFS(전산회선!$F$4:$F$1141,전산회선!$B$4:$B$1141,$E320,전산회선!$F$4:$F$1141,"&lt;"&amp;AF320)),"")</f>
        <v>6</v>
      </c>
      <c r="AI320" s="16" t="str" cm="1">
        <f t="array" ref="AI320">IF(AJ320="","",INDEX(전산회선!$E$4:$E$1141,_xlfn.AGGREGATE(15,6,ROW(전산회선!$E$4:$E$1141)-ROW(전산회선!$E$4)+1/((전산회선!$B$4:$B$1141=$E320)*(전산회선!$F$4:$F$1141=AJ320)),1)))</f>
        <v>GTV Biz</v>
      </c>
      <c r="AJ320" s="16">
        <f>IFERROR(IF(_xlfn.MAXIFS(전산회선!$F$4:$F$1141,전산회선!$B$4:$B$1141,$E320,전산회선!$F$4:$F$1141,"&lt;"&amp;AH320)=0,"",_xlfn.MAXIFS(전산회선!$F$4:$F$1141,전산회선!$B$4:$B$1141,$E320,전산회선!$F$4:$F$1141,"&lt;"&amp;AH320)),"")</f>
        <v>1</v>
      </c>
      <c r="AK320" s="16" t="str" cm="1">
        <f t="array" ref="AK320">IF(AL320="","",INDEX(전산회선!$E$4:$E$1141,_xlfn.AGGREGATE(15,6,ROW(전산회선!$E$4:$E$1141)-ROW(전산회선!$E$4)+1/((전산회선!$B$4:$B$1141=$E320)*(전산회선!$F$4:$F$1141=AL320)),1)))</f>
        <v/>
      </c>
      <c r="AL320" s="16" t="str">
        <f>IFERROR(IF(_xlfn.MAXIFS(전산회선!$F$4:$F$1141,전산회선!$B$4:$B$1141,$E320,전산회선!$F$4:$F$1141,"&lt;"&amp;AJ320)=0,"",_xlfn.MAXIFS(전산회선!$F$4:$F$1141,전산회선!$B$4:$B$1141,$E320,전산회선!$F$4:$F$1141,"&lt;"&amp;AJ320)),"")</f>
        <v/>
      </c>
      <c r="AM320" s="16" t="str" cm="1">
        <f t="array" ref="AM320">IF(AN320="","",INDEX(전산회선!$E$4:$E$1141,_xlfn.AGGREGATE(15,6,ROW(전산회선!$E$4:$E$1141)-ROW(전산회선!$E$4)+1/((전산회선!$B$4:$B$1141=$E320)*(전산회선!$F$4:$F$1141=AN320)),1)))</f>
        <v/>
      </c>
      <c r="AN320" s="16" t="str">
        <f>IFERROR(IF(_xlfn.MAXIFS(전산회선!$F$4:$F$1141,전산회선!$B$4:$B$1141,$E320,전산회선!$F$4:$F$1141,"&lt;"&amp;AL320)=0,"",_xlfn.MAXIFS(전산회선!$F$4:$F$1141,전산회선!$B$4:$B$1141,$E320,전산회선!$F$4:$F$1141,"&lt;"&amp;AL320)),"")</f>
        <v/>
      </c>
      <c r="AO320" s="23">
        <v>414296</v>
      </c>
      <c r="AP320" s="23">
        <v>416178</v>
      </c>
      <c r="AQ320" s="23">
        <v>415084</v>
      </c>
      <c r="AR320" s="23">
        <v>412153</v>
      </c>
      <c r="AS320" s="23">
        <v>410811</v>
      </c>
      <c r="AT320" s="23">
        <v>410239</v>
      </c>
      <c r="AU320" s="23">
        <v>409305</v>
      </c>
      <c r="AV320" s="23">
        <v>409197</v>
      </c>
      <c r="AW320" s="23">
        <v>409553</v>
      </c>
      <c r="AX320" s="23">
        <v>410212</v>
      </c>
      <c r="AY320" s="23">
        <v>408190</v>
      </c>
      <c r="AZ320" s="23">
        <v>407692</v>
      </c>
      <c r="BA320" s="23">
        <v>411075.83333333331</v>
      </c>
      <c r="BB320" s="23">
        <f t="shared" si="28"/>
        <v>4932910</v>
      </c>
      <c r="BC320" s="23">
        <v>0</v>
      </c>
      <c r="BD320" s="23">
        <v>0</v>
      </c>
      <c r="BE320" s="23">
        <v>0</v>
      </c>
      <c r="BF320" s="23">
        <v>0</v>
      </c>
      <c r="BG320" s="23">
        <v>0</v>
      </c>
      <c r="BH320" s="23">
        <v>0</v>
      </c>
      <c r="BI320" s="23">
        <v>0</v>
      </c>
      <c r="BJ320" s="23">
        <v>0</v>
      </c>
      <c r="BK320" s="23">
        <v>0</v>
      </c>
      <c r="BL320" s="23">
        <v>0</v>
      </c>
      <c r="BM320" s="23">
        <v>0</v>
      </c>
      <c r="BN320" s="23">
        <v>0</v>
      </c>
      <c r="BO320" s="23">
        <v>0</v>
      </c>
      <c r="BP320" s="23">
        <v>0</v>
      </c>
      <c r="BQ320" s="17" t="str">
        <f>IFERROR(INDEX(피벗!$BL$5:$CH$5,1,MATCH($BR320,INDEX(피벗!$BL:$CH,MATCH($E320,피벗!$BJ:$BJ,0),0),0)),"")</f>
        <v/>
      </c>
      <c r="BR320" s="23" t="str">
        <f>IFERROR(LARGE(INDEX(피벗!$BL:$CH,MATCH(성장고객!$E320,피벗!$BJ:$BJ,0),0),1),"")</f>
        <v/>
      </c>
      <c r="BS320" s="27" t="str">
        <f t="shared" si="29"/>
        <v/>
      </c>
      <c r="BT320" s="17" t="str">
        <f>IFERROR(INDEX(피벗!$BL$5:$CH$5,1,MATCH($BU320,INDEX(피벗!$BL:$CH,MATCH($E320,피벗!$BJ:$BJ,0),0),0)),"")</f>
        <v/>
      </c>
      <c r="BU320" s="23" t="str">
        <f>IFERROR(LARGE(INDEX(피벗!$BL:$CH,MATCH(성장고객!$E320,피벗!$BJ:$BJ,0),0),2),"")</f>
        <v/>
      </c>
      <c r="BV320" s="27" t="str">
        <f t="shared" si="30"/>
        <v/>
      </c>
      <c r="BW320" s="17" t="str">
        <f>IFERROR(INDEX(피벗!$BL$5:$CH$5,1,MATCH($BX320,INDEX(피벗!$BL:$CH,MATCH($E320,피벗!$BJ:$BJ,0),0),0)),"")</f>
        <v/>
      </c>
      <c r="BX320" s="23" t="str">
        <f>IFERROR(LARGE(INDEX(피벗!$BL:$CH,MATCH(성장고객!$E320,피벗!$BJ:$BJ,0),0),3),"")</f>
        <v/>
      </c>
      <c r="BY320" s="27" t="str">
        <f t="shared" si="31"/>
        <v/>
      </c>
      <c r="BZ320" s="17" t="str">
        <f>IFERROR(INDEX(피벗!$BL$5:$CH$5,1,MATCH($CA320,INDEX(피벗!$BL:$CH,MATCH($E320,피벗!$BJ:$BJ,0),0),0)),"")</f>
        <v/>
      </c>
      <c r="CA320" s="23" t="str">
        <f>IFERROR(LARGE(INDEX(피벗!$BL:$CH,MATCH(성장고객!$E320,피벗!$BJ:$BJ,0),0),4),"")</f>
        <v/>
      </c>
      <c r="CB320" s="27" t="str">
        <f t="shared" si="32"/>
        <v/>
      </c>
      <c r="CC320" s="17" t="str">
        <f>IFERROR(INDEX(피벗!$BL$5:$CH$5,1,MATCH($CD320,INDEX(피벗!$BL:$CH,MATCH($E320,피벗!$BJ:$BJ,0),0),0)),"")</f>
        <v/>
      </c>
      <c r="CD320" s="23" t="str">
        <f>IFERROR(LARGE(INDEX(피벗!$BL:$CH,MATCH(성장고객!$E320,피벗!$BJ:$BJ,0),0),5),"")</f>
        <v/>
      </c>
      <c r="CE320" s="27" t="str">
        <f t="shared" si="33"/>
        <v/>
      </c>
      <c r="CF320" s="23" t="str">
        <f>IFERROR(INDEX(피벗!$CI:$CI,MATCH($E320,피벗!$BJ:$BJ,0)),"")</f>
        <v/>
      </c>
      <c r="CG320" s="25" t="str">
        <f t="shared" si="34"/>
        <v/>
      </c>
      <c r="CH320" s="17" t="str">
        <f>IFERROR(INDEX(피벗!$EZ$5:$GE$5,1,MATCH($CI320,INDEX(피벗!$EZ:$GE,MATCH($E320,피벗!$EY:$EY,0),0),0)),"")</f>
        <v>GiGA인터넷</v>
      </c>
      <c r="CI320" s="23">
        <f>IFERROR(LARGE(INDEX(피벗!$EZ:$GE,MATCH(성장고객!$E320,피벗!$EY:$EY,0),0),1),"")</f>
        <v>4261480</v>
      </c>
      <c r="CJ320" s="17" t="str">
        <f>IFERROR(INDEX(피벗!$EZ$5:$GE$5,1,MATCH($CK320,INDEX(피벗!$EZ:$GE,MATCH($E320,피벗!$EY:$EY,0),0),0)),"")</f>
        <v>홈일반전화</v>
      </c>
      <c r="CK320" s="23">
        <f>IFERROR(LARGE(INDEX(피벗!$EZ:$GE,MATCH(성장고객!$E320,피벗!$EY:$EY,0),0),2),"")</f>
        <v>430197.40000000008</v>
      </c>
      <c r="CL320" s="17" t="str">
        <f>IFERROR(INDEX(피벗!$EZ$5:$GE$5,1,MATCH($CM320,INDEX(피벗!$EZ:$GE,MATCH($E320,피벗!$EY:$EY,0),0),0)),"")</f>
        <v>GTV Biz</v>
      </c>
      <c r="CM320" s="23">
        <f>IFERROR(LARGE(INDEX(피벗!$EZ:$GE,MATCH(성장고객!$E320,피벗!$EY:$EY,0),0),3),"")</f>
        <v>136112</v>
      </c>
      <c r="CN320" s="17" t="str">
        <f>IFERROR(INDEX(피벗!$EZ$5:$GE$5,1,MATCH($CO320,INDEX(피벗!$EZ:$GE,MATCH($E320,피벗!$EY:$EY,0),0),0)),"")</f>
        <v>홈지능망</v>
      </c>
      <c r="CO320" s="23">
        <f>IFERROR(LARGE(INDEX(피벗!$EZ:$GE,MATCH(성장고객!$E320,피벗!$EY:$EY,0),0),4),"")</f>
        <v>45120.600000000006</v>
      </c>
      <c r="CP320" s="17" t="str">
        <f>IFERROR(INDEX(피벗!$EZ$5:$GE$5,1,MATCH($CQ320,INDEX(피벗!$EZ:$GE,MATCH($E320,피벗!$EY:$EY,0),0),0)),"")</f>
        <v>인터넷부가</v>
      </c>
      <c r="CQ320" s="23">
        <f>IFERROR(LARGE(INDEX(피벗!$EZ:$GE,MATCH(성장고객!$E320,피벗!$EY:$EY,0),0),5),"")</f>
        <v>36000</v>
      </c>
      <c r="CR320" s="23">
        <f>IFERROR(INDEX(피벗!$GF:$GF,MATCH($E320,피벗!$EY:$EY,0)),"")</f>
        <v>4932910</v>
      </c>
    </row>
    <row r="321" spans="1:96" x14ac:dyDescent="0.45">
      <c r="A321" s="20" t="s">
        <v>982</v>
      </c>
      <c r="B321" s="20" t="s">
        <v>26</v>
      </c>
      <c r="C321" s="20" t="s">
        <v>104</v>
      </c>
      <c r="D321" s="20" t="s">
        <v>984</v>
      </c>
      <c r="E321" s="20" t="s">
        <v>268</v>
      </c>
      <c r="F321" s="21" t="s">
        <v>269</v>
      </c>
      <c r="G321" s="21" t="s">
        <v>1</v>
      </c>
      <c r="H321" s="21" t="s">
        <v>0</v>
      </c>
      <c r="I321" s="22" t="s">
        <v>270</v>
      </c>
      <c r="J321" s="22" t="s">
        <v>271</v>
      </c>
      <c r="K321" s="20" t="s">
        <v>0</v>
      </c>
      <c r="L321" s="20" t="s">
        <v>2418</v>
      </c>
      <c r="M321" s="20" t="s">
        <v>1311</v>
      </c>
      <c r="N321" s="20" t="s">
        <v>1317</v>
      </c>
      <c r="O321" s="21" t="s">
        <v>2419</v>
      </c>
      <c r="P321" s="21">
        <v>6</v>
      </c>
      <c r="Q321" s="21" t="s">
        <v>1347</v>
      </c>
      <c r="R321" s="21" t="s">
        <v>1320</v>
      </c>
      <c r="S321" s="21" t="s">
        <v>1321</v>
      </c>
      <c r="T321" s="21" t="s">
        <v>2418</v>
      </c>
      <c r="U321" s="21" t="s">
        <v>2250</v>
      </c>
      <c r="V321" s="21" t="s">
        <v>2420</v>
      </c>
      <c r="W321" s="20" t="s">
        <v>2421</v>
      </c>
      <c r="X321" s="21" t="s">
        <v>9</v>
      </c>
      <c r="Y321" s="21" t="s">
        <v>2254</v>
      </c>
      <c r="Z321" s="21" t="s">
        <v>2422</v>
      </c>
      <c r="AA321" s="20">
        <v>7</v>
      </c>
      <c r="AB321" s="20" t="s">
        <v>1696</v>
      </c>
      <c r="AC321" s="21" t="s">
        <v>9</v>
      </c>
      <c r="AD321" s="20" t="s">
        <v>1311</v>
      </c>
      <c r="AE321" s="16" t="str" cm="1">
        <f t="array" ref="AE321">IF(AF321="","",INDEX(전산회선!$E$4:$E$1141,_xlfn.AGGREGATE(15,6,ROW(전산회선!$E$4:$E$1141)-ROW(전산회선!$E$4)+1/((전산회선!$B$4:$B$1141=$E321)*(전산회선!$F$4:$F$1141=AF321)),1)))</f>
        <v/>
      </c>
      <c r="AF321" s="16" t="str">
        <f>IFERROR(IF(_xlfn.MAXIFS(전산회선!$F$4:$F$1141,전산회선!$B$4:$B$1141,$E321)=0,"",_xlfn.MAXIFS(전산회선!$F$4:$F$1141,전산회선!$B$4:$B$1141,$E321)),"")</f>
        <v/>
      </c>
      <c r="AG321" s="16" t="str" cm="1">
        <f t="array" ref="AG321">IF(AH321="","",INDEX(전산회선!$E$4:$E$1141,_xlfn.AGGREGATE(15,6,ROW(전산회선!$E$4:$E$1141)-ROW(전산회선!$E$4)+1/((전산회선!$B$4:$B$1141=$E321)*(전산회선!$F$4:$F$1141=AH321)),1)))</f>
        <v/>
      </c>
      <c r="AH321" s="16" t="str">
        <f>IFERROR(IF(_xlfn.MAXIFS(전산회선!$F$4:$F$1141,전산회선!$B$4:$B$1141,$E321,전산회선!$F$4:$F$1141,"&lt;"&amp;AF321)=0,"",_xlfn.MAXIFS(전산회선!$F$4:$F$1141,전산회선!$B$4:$B$1141,$E321,전산회선!$F$4:$F$1141,"&lt;"&amp;AF321)),"")</f>
        <v/>
      </c>
      <c r="AI321" s="16" t="str" cm="1">
        <f t="array" ref="AI321">IF(AJ321="","",INDEX(전산회선!$E$4:$E$1141,_xlfn.AGGREGATE(15,6,ROW(전산회선!$E$4:$E$1141)-ROW(전산회선!$E$4)+1/((전산회선!$B$4:$B$1141=$E321)*(전산회선!$F$4:$F$1141=AJ321)),1)))</f>
        <v/>
      </c>
      <c r="AJ321" s="16" t="str">
        <f>IFERROR(IF(_xlfn.MAXIFS(전산회선!$F$4:$F$1141,전산회선!$B$4:$B$1141,$E321,전산회선!$F$4:$F$1141,"&lt;"&amp;AH321)=0,"",_xlfn.MAXIFS(전산회선!$F$4:$F$1141,전산회선!$B$4:$B$1141,$E321,전산회선!$F$4:$F$1141,"&lt;"&amp;AH321)),"")</f>
        <v/>
      </c>
      <c r="AK321" s="16" t="str" cm="1">
        <f t="array" ref="AK321">IF(AL321="","",INDEX(전산회선!$E$4:$E$1141,_xlfn.AGGREGATE(15,6,ROW(전산회선!$E$4:$E$1141)-ROW(전산회선!$E$4)+1/((전산회선!$B$4:$B$1141=$E321)*(전산회선!$F$4:$F$1141=AL321)),1)))</f>
        <v/>
      </c>
      <c r="AL321" s="16" t="str">
        <f>IFERROR(IF(_xlfn.MAXIFS(전산회선!$F$4:$F$1141,전산회선!$B$4:$B$1141,$E321,전산회선!$F$4:$F$1141,"&lt;"&amp;AJ321)=0,"",_xlfn.MAXIFS(전산회선!$F$4:$F$1141,전산회선!$B$4:$B$1141,$E321,전산회선!$F$4:$F$1141,"&lt;"&amp;AJ321)),"")</f>
        <v/>
      </c>
      <c r="AM321" s="16" t="str" cm="1">
        <f t="array" ref="AM321">IF(AN321="","",INDEX(전산회선!$E$4:$E$1141,_xlfn.AGGREGATE(15,6,ROW(전산회선!$E$4:$E$1141)-ROW(전산회선!$E$4)+1/((전산회선!$B$4:$B$1141=$E321)*(전산회선!$F$4:$F$1141=AN321)),1)))</f>
        <v/>
      </c>
      <c r="AN321" s="16" t="str">
        <f>IFERROR(IF(_xlfn.MAXIFS(전산회선!$F$4:$F$1141,전산회선!$B$4:$B$1141,$E321,전산회선!$F$4:$F$1141,"&lt;"&amp;AL321)=0,"",_xlfn.MAXIFS(전산회선!$F$4:$F$1141,전산회선!$B$4:$B$1141,$E321,전산회선!$F$4:$F$1141,"&lt;"&amp;AL321)),"")</f>
        <v/>
      </c>
      <c r="AO321" s="23">
        <v>0</v>
      </c>
      <c r="AP321" s="23">
        <v>0</v>
      </c>
      <c r="AQ321" s="23">
        <v>0</v>
      </c>
      <c r="AR321" s="23">
        <v>0</v>
      </c>
      <c r="AS321" s="23">
        <v>0</v>
      </c>
      <c r="AT321" s="23">
        <v>0</v>
      </c>
      <c r="AU321" s="23">
        <v>0</v>
      </c>
      <c r="AV321" s="23">
        <v>0</v>
      </c>
      <c r="AW321" s="23">
        <v>0</v>
      </c>
      <c r="AX321" s="23">
        <v>0</v>
      </c>
      <c r="AY321" s="23">
        <v>0</v>
      </c>
      <c r="AZ321" s="23">
        <v>0</v>
      </c>
      <c r="BA321" s="23">
        <v>0</v>
      </c>
      <c r="BB321" s="23">
        <f t="shared" si="28"/>
        <v>0</v>
      </c>
      <c r="BC321" s="23">
        <v>0</v>
      </c>
      <c r="BD321" s="23">
        <v>0</v>
      </c>
      <c r="BE321" s="23">
        <v>0</v>
      </c>
      <c r="BF321" s="23">
        <v>0</v>
      </c>
      <c r="BG321" s="23">
        <v>0</v>
      </c>
      <c r="BH321" s="23">
        <v>0</v>
      </c>
      <c r="BI321" s="23">
        <v>0</v>
      </c>
      <c r="BJ321" s="23">
        <v>0</v>
      </c>
      <c r="BK321" s="23">
        <v>0</v>
      </c>
      <c r="BL321" s="23">
        <v>0</v>
      </c>
      <c r="BM321" s="23">
        <v>0</v>
      </c>
      <c r="BN321" s="23">
        <v>0</v>
      </c>
      <c r="BO321" s="23">
        <v>0</v>
      </c>
      <c r="BP321" s="23">
        <v>0</v>
      </c>
      <c r="BQ321" s="17" t="str">
        <f>IFERROR(INDEX(피벗!$BL$5:$CH$5,1,MATCH($BR321,INDEX(피벗!$BL:$CH,MATCH($E321,피벗!$BJ:$BJ,0),0),0)),"")</f>
        <v/>
      </c>
      <c r="BR321" s="23" t="str">
        <f>IFERROR(LARGE(INDEX(피벗!$BL:$CH,MATCH(성장고객!$E321,피벗!$BJ:$BJ,0),0),1),"")</f>
        <v/>
      </c>
      <c r="BS321" s="27" t="str">
        <f t="shared" si="29"/>
        <v/>
      </c>
      <c r="BT321" s="17" t="str">
        <f>IFERROR(INDEX(피벗!$BL$5:$CH$5,1,MATCH($BU321,INDEX(피벗!$BL:$CH,MATCH($E321,피벗!$BJ:$BJ,0),0),0)),"")</f>
        <v/>
      </c>
      <c r="BU321" s="23" t="str">
        <f>IFERROR(LARGE(INDEX(피벗!$BL:$CH,MATCH(성장고객!$E321,피벗!$BJ:$BJ,0),0),2),"")</f>
        <v/>
      </c>
      <c r="BV321" s="27" t="str">
        <f t="shared" si="30"/>
        <v/>
      </c>
      <c r="BW321" s="17" t="str">
        <f>IFERROR(INDEX(피벗!$BL$5:$CH$5,1,MATCH($BX321,INDEX(피벗!$BL:$CH,MATCH($E321,피벗!$BJ:$BJ,0),0),0)),"")</f>
        <v/>
      </c>
      <c r="BX321" s="23" t="str">
        <f>IFERROR(LARGE(INDEX(피벗!$BL:$CH,MATCH(성장고객!$E321,피벗!$BJ:$BJ,0),0),3),"")</f>
        <v/>
      </c>
      <c r="BY321" s="27" t="str">
        <f t="shared" si="31"/>
        <v/>
      </c>
      <c r="BZ321" s="17" t="str">
        <f>IFERROR(INDEX(피벗!$BL$5:$CH$5,1,MATCH($CA321,INDEX(피벗!$BL:$CH,MATCH($E321,피벗!$BJ:$BJ,0),0),0)),"")</f>
        <v/>
      </c>
      <c r="CA321" s="23" t="str">
        <f>IFERROR(LARGE(INDEX(피벗!$BL:$CH,MATCH(성장고객!$E321,피벗!$BJ:$BJ,0),0),4),"")</f>
        <v/>
      </c>
      <c r="CB321" s="27" t="str">
        <f t="shared" si="32"/>
        <v/>
      </c>
      <c r="CC321" s="17" t="str">
        <f>IFERROR(INDEX(피벗!$BL$5:$CH$5,1,MATCH($CD321,INDEX(피벗!$BL:$CH,MATCH($E321,피벗!$BJ:$BJ,0),0),0)),"")</f>
        <v/>
      </c>
      <c r="CD321" s="23" t="str">
        <f>IFERROR(LARGE(INDEX(피벗!$BL:$CH,MATCH(성장고객!$E321,피벗!$BJ:$BJ,0),0),5),"")</f>
        <v/>
      </c>
      <c r="CE321" s="27" t="str">
        <f t="shared" si="33"/>
        <v/>
      </c>
      <c r="CF321" s="23" t="str">
        <f>IFERROR(INDEX(피벗!$CI:$CI,MATCH($E321,피벗!$BJ:$BJ,0)),"")</f>
        <v/>
      </c>
      <c r="CG321" s="25" t="str">
        <f t="shared" si="34"/>
        <v/>
      </c>
      <c r="CH321" s="17" t="str">
        <f>IFERROR(INDEX(피벗!$EZ$5:$GE$5,1,MATCH($CI321,INDEX(피벗!$EZ:$GE,MATCH($E321,피벗!$EY:$EY,0),0),0)),"")</f>
        <v/>
      </c>
      <c r="CI321" s="23" t="str">
        <f>IFERROR(LARGE(INDEX(피벗!$EZ:$GE,MATCH(성장고객!$E321,피벗!$EY:$EY,0),0),1),"")</f>
        <v/>
      </c>
      <c r="CJ321" s="17" t="str">
        <f>IFERROR(INDEX(피벗!$EZ$5:$GE$5,1,MATCH($CK321,INDEX(피벗!$EZ:$GE,MATCH($E321,피벗!$EY:$EY,0),0),0)),"")</f>
        <v/>
      </c>
      <c r="CK321" s="23" t="str">
        <f>IFERROR(LARGE(INDEX(피벗!$EZ:$GE,MATCH(성장고객!$E321,피벗!$EY:$EY,0),0),2),"")</f>
        <v/>
      </c>
      <c r="CL321" s="17" t="str">
        <f>IFERROR(INDEX(피벗!$EZ$5:$GE$5,1,MATCH($CM321,INDEX(피벗!$EZ:$GE,MATCH($E321,피벗!$EY:$EY,0),0),0)),"")</f>
        <v/>
      </c>
      <c r="CM321" s="23" t="str">
        <f>IFERROR(LARGE(INDEX(피벗!$EZ:$GE,MATCH(성장고객!$E321,피벗!$EY:$EY,0),0),3),"")</f>
        <v/>
      </c>
      <c r="CN321" s="17" t="str">
        <f>IFERROR(INDEX(피벗!$EZ$5:$GE$5,1,MATCH($CO321,INDEX(피벗!$EZ:$GE,MATCH($E321,피벗!$EY:$EY,0),0),0)),"")</f>
        <v/>
      </c>
      <c r="CO321" s="23" t="str">
        <f>IFERROR(LARGE(INDEX(피벗!$EZ:$GE,MATCH(성장고객!$E321,피벗!$EY:$EY,0),0),4),"")</f>
        <v/>
      </c>
      <c r="CP321" s="17" t="str">
        <f>IFERROR(INDEX(피벗!$EZ$5:$GE$5,1,MATCH($CQ321,INDEX(피벗!$EZ:$GE,MATCH($E321,피벗!$EY:$EY,0),0),0)),"")</f>
        <v/>
      </c>
      <c r="CQ321" s="23" t="str">
        <f>IFERROR(LARGE(INDEX(피벗!$EZ:$GE,MATCH(성장고객!$E321,피벗!$EY:$EY,0),0),5),"")</f>
        <v/>
      </c>
      <c r="CR321" s="23" t="str">
        <f>IFERROR(INDEX(피벗!$GF:$GF,MATCH($E321,피벗!$EY:$EY,0)),"")</f>
        <v/>
      </c>
    </row>
    <row r="322" spans="1:96" x14ac:dyDescent="0.45">
      <c r="A322" s="20" t="s">
        <v>982</v>
      </c>
      <c r="B322" s="20" t="s">
        <v>701</v>
      </c>
      <c r="C322" s="20" t="s">
        <v>104</v>
      </c>
      <c r="D322" s="20" t="s">
        <v>985</v>
      </c>
      <c r="E322" s="20" t="s">
        <v>763</v>
      </c>
      <c r="F322" s="21" t="s">
        <v>764</v>
      </c>
      <c r="G322" s="21" t="s">
        <v>1</v>
      </c>
      <c r="H322" s="21" t="s">
        <v>0</v>
      </c>
      <c r="I322" s="22" t="s">
        <v>765</v>
      </c>
      <c r="J322" s="22" t="s">
        <v>766</v>
      </c>
      <c r="K322" s="20" t="s">
        <v>0</v>
      </c>
      <c r="L322" s="20" t="s">
        <v>1316</v>
      </c>
      <c r="M322" s="20" t="s">
        <v>1311</v>
      </c>
      <c r="N322" s="20" t="s">
        <v>1317</v>
      </c>
      <c r="O322" s="21" t="s">
        <v>2074</v>
      </c>
      <c r="P322" s="21">
        <v>4</v>
      </c>
      <c r="Q322" s="21" t="s">
        <v>1358</v>
      </c>
      <c r="R322" s="21" t="s">
        <v>1320</v>
      </c>
      <c r="S322" s="21" t="s">
        <v>1321</v>
      </c>
      <c r="T322" s="21" t="s">
        <v>1316</v>
      </c>
      <c r="U322" s="21" t="s">
        <v>2067</v>
      </c>
      <c r="V322" s="21" t="s">
        <v>2075</v>
      </c>
      <c r="W322" s="20" t="s">
        <v>2076</v>
      </c>
      <c r="X322" s="21" t="s">
        <v>2077</v>
      </c>
      <c r="Y322" s="21" t="s">
        <v>2071</v>
      </c>
      <c r="Z322" s="21" t="s">
        <v>2078</v>
      </c>
      <c r="AA322" s="20">
        <v>8</v>
      </c>
      <c r="AB322" s="20" t="s">
        <v>1473</v>
      </c>
      <c r="AC322" s="21" t="s">
        <v>2079</v>
      </c>
      <c r="AD322" s="20" t="s">
        <v>1311</v>
      </c>
      <c r="AE322" s="16" t="str" cm="1">
        <f t="array" ref="AE322">IF(AF322="","",INDEX(전산회선!$E$4:$E$1141,_xlfn.AGGREGATE(15,6,ROW(전산회선!$E$4:$E$1141)-ROW(전산회선!$E$4)+1/((전산회선!$B$4:$B$1141=$E322)*(전산회선!$F$4:$F$1141=AF322)),1)))</f>
        <v>홈일반전화</v>
      </c>
      <c r="AF322" s="16">
        <f>IFERROR(IF(_xlfn.MAXIFS(전산회선!$F$4:$F$1141,전산회선!$B$4:$B$1141,$E322)=0,"",_xlfn.MAXIFS(전산회선!$F$4:$F$1141,전산회선!$B$4:$B$1141,$E322)),"")</f>
        <v>2</v>
      </c>
      <c r="AG322" s="16" t="str" cm="1">
        <f t="array" ref="AG322">IF(AH322="","",INDEX(전산회선!$E$4:$E$1141,_xlfn.AGGREGATE(15,6,ROW(전산회선!$E$4:$E$1141)-ROW(전산회선!$E$4)+1/((전산회선!$B$4:$B$1141=$E322)*(전산회선!$F$4:$F$1141=AH322)),1)))</f>
        <v>MeGA인터넷</v>
      </c>
      <c r="AH322" s="16">
        <f>IFERROR(IF(_xlfn.MAXIFS(전산회선!$F$4:$F$1141,전산회선!$B$4:$B$1141,$E322,전산회선!$F$4:$F$1141,"&lt;"&amp;AF322)=0,"",_xlfn.MAXIFS(전산회선!$F$4:$F$1141,전산회선!$B$4:$B$1141,$E322,전산회선!$F$4:$F$1141,"&lt;"&amp;AF322)),"")</f>
        <v>1</v>
      </c>
      <c r="AI322" s="16" t="str" cm="1">
        <f t="array" ref="AI322">IF(AJ322="","",INDEX(전산회선!$E$4:$E$1141,_xlfn.AGGREGATE(15,6,ROW(전산회선!$E$4:$E$1141)-ROW(전산회선!$E$4)+1/((전산회선!$B$4:$B$1141=$E322)*(전산회선!$F$4:$F$1141=AJ322)),1)))</f>
        <v/>
      </c>
      <c r="AJ322" s="16" t="str">
        <f>IFERROR(IF(_xlfn.MAXIFS(전산회선!$F$4:$F$1141,전산회선!$B$4:$B$1141,$E322,전산회선!$F$4:$F$1141,"&lt;"&amp;AH322)=0,"",_xlfn.MAXIFS(전산회선!$F$4:$F$1141,전산회선!$B$4:$B$1141,$E322,전산회선!$F$4:$F$1141,"&lt;"&amp;AH322)),"")</f>
        <v/>
      </c>
      <c r="AK322" s="16" t="str" cm="1">
        <f t="array" ref="AK322">IF(AL322="","",INDEX(전산회선!$E$4:$E$1141,_xlfn.AGGREGATE(15,6,ROW(전산회선!$E$4:$E$1141)-ROW(전산회선!$E$4)+1/((전산회선!$B$4:$B$1141=$E322)*(전산회선!$F$4:$F$1141=AL322)),1)))</f>
        <v/>
      </c>
      <c r="AL322" s="16" t="str">
        <f>IFERROR(IF(_xlfn.MAXIFS(전산회선!$F$4:$F$1141,전산회선!$B$4:$B$1141,$E322,전산회선!$F$4:$F$1141,"&lt;"&amp;AJ322)=0,"",_xlfn.MAXIFS(전산회선!$F$4:$F$1141,전산회선!$B$4:$B$1141,$E322,전산회선!$F$4:$F$1141,"&lt;"&amp;AJ322)),"")</f>
        <v/>
      </c>
      <c r="AM322" s="16" t="str" cm="1">
        <f t="array" ref="AM322">IF(AN322="","",INDEX(전산회선!$E$4:$E$1141,_xlfn.AGGREGATE(15,6,ROW(전산회선!$E$4:$E$1141)-ROW(전산회선!$E$4)+1/((전산회선!$B$4:$B$1141=$E322)*(전산회선!$F$4:$F$1141=AN322)),1)))</f>
        <v/>
      </c>
      <c r="AN322" s="16" t="str">
        <f>IFERROR(IF(_xlfn.MAXIFS(전산회선!$F$4:$F$1141,전산회선!$B$4:$B$1141,$E322,전산회선!$F$4:$F$1141,"&lt;"&amp;AL322)=0,"",_xlfn.MAXIFS(전산회선!$F$4:$F$1141,전산회선!$B$4:$B$1141,$E322,전산회선!$F$4:$F$1141,"&lt;"&amp;AL322)),"")</f>
        <v/>
      </c>
      <c r="AO322" s="23">
        <v>44044</v>
      </c>
      <c r="AP322" s="23">
        <v>43131</v>
      </c>
      <c r="AQ322" s="23">
        <v>43533</v>
      </c>
      <c r="AR322" s="23">
        <v>45914</v>
      </c>
      <c r="AS322" s="23">
        <v>44944</v>
      </c>
      <c r="AT322" s="23">
        <v>45103</v>
      </c>
      <c r="AU322" s="23">
        <v>43610</v>
      </c>
      <c r="AV322" s="23">
        <v>45175</v>
      </c>
      <c r="AW322" s="23">
        <v>43363</v>
      </c>
      <c r="AX322" s="23">
        <v>42841</v>
      </c>
      <c r="AY322" s="23">
        <v>43460</v>
      </c>
      <c r="AZ322" s="23">
        <v>44001</v>
      </c>
      <c r="BA322" s="23">
        <v>44093.25</v>
      </c>
      <c r="BB322" s="23">
        <f t="shared" si="28"/>
        <v>529119</v>
      </c>
      <c r="BC322" s="23">
        <v>0</v>
      </c>
      <c r="BD322" s="23">
        <v>0</v>
      </c>
      <c r="BE322" s="23">
        <v>0</v>
      </c>
      <c r="BF322" s="23">
        <v>0</v>
      </c>
      <c r="BG322" s="23">
        <v>0</v>
      </c>
      <c r="BH322" s="23">
        <v>0</v>
      </c>
      <c r="BI322" s="23">
        <v>0</v>
      </c>
      <c r="BJ322" s="23">
        <v>0</v>
      </c>
      <c r="BK322" s="23">
        <v>0</v>
      </c>
      <c r="BL322" s="23">
        <v>0</v>
      </c>
      <c r="BM322" s="23">
        <v>0</v>
      </c>
      <c r="BN322" s="23">
        <v>0</v>
      </c>
      <c r="BO322" s="23">
        <v>0</v>
      </c>
      <c r="BP322" s="23">
        <v>0</v>
      </c>
      <c r="BQ322" s="17" t="str">
        <f>IFERROR(INDEX(피벗!$BL$5:$CH$5,1,MATCH($BR322,INDEX(피벗!$BL:$CH,MATCH($E322,피벗!$BJ:$BJ,0),0),0)),"")</f>
        <v/>
      </c>
      <c r="BR322" s="23" t="str">
        <f>IFERROR(LARGE(INDEX(피벗!$BL:$CH,MATCH(성장고객!$E322,피벗!$BJ:$BJ,0),0),1),"")</f>
        <v/>
      </c>
      <c r="BS322" s="27" t="str">
        <f t="shared" si="29"/>
        <v/>
      </c>
      <c r="BT322" s="17" t="str">
        <f>IFERROR(INDEX(피벗!$BL$5:$CH$5,1,MATCH($BU322,INDEX(피벗!$BL:$CH,MATCH($E322,피벗!$BJ:$BJ,0),0),0)),"")</f>
        <v/>
      </c>
      <c r="BU322" s="23" t="str">
        <f>IFERROR(LARGE(INDEX(피벗!$BL:$CH,MATCH(성장고객!$E322,피벗!$BJ:$BJ,0),0),2),"")</f>
        <v/>
      </c>
      <c r="BV322" s="27" t="str">
        <f t="shared" si="30"/>
        <v/>
      </c>
      <c r="BW322" s="17" t="str">
        <f>IFERROR(INDEX(피벗!$BL$5:$CH$5,1,MATCH($BX322,INDEX(피벗!$BL:$CH,MATCH($E322,피벗!$BJ:$BJ,0),0),0)),"")</f>
        <v/>
      </c>
      <c r="BX322" s="23" t="str">
        <f>IFERROR(LARGE(INDEX(피벗!$BL:$CH,MATCH(성장고객!$E322,피벗!$BJ:$BJ,0),0),3),"")</f>
        <v/>
      </c>
      <c r="BY322" s="27" t="str">
        <f t="shared" si="31"/>
        <v/>
      </c>
      <c r="BZ322" s="17" t="str">
        <f>IFERROR(INDEX(피벗!$BL$5:$CH$5,1,MATCH($CA322,INDEX(피벗!$BL:$CH,MATCH($E322,피벗!$BJ:$BJ,0),0),0)),"")</f>
        <v/>
      </c>
      <c r="CA322" s="23" t="str">
        <f>IFERROR(LARGE(INDEX(피벗!$BL:$CH,MATCH(성장고객!$E322,피벗!$BJ:$BJ,0),0),4),"")</f>
        <v/>
      </c>
      <c r="CB322" s="27" t="str">
        <f t="shared" si="32"/>
        <v/>
      </c>
      <c r="CC322" s="17" t="str">
        <f>IFERROR(INDEX(피벗!$BL$5:$CH$5,1,MATCH($CD322,INDEX(피벗!$BL:$CH,MATCH($E322,피벗!$BJ:$BJ,0),0),0)),"")</f>
        <v/>
      </c>
      <c r="CD322" s="23" t="str">
        <f>IFERROR(LARGE(INDEX(피벗!$BL:$CH,MATCH(성장고객!$E322,피벗!$BJ:$BJ,0),0),5),"")</f>
        <v/>
      </c>
      <c r="CE322" s="27" t="str">
        <f t="shared" si="33"/>
        <v/>
      </c>
      <c r="CF322" s="23" t="str">
        <f>IFERROR(INDEX(피벗!$CI:$CI,MATCH($E322,피벗!$BJ:$BJ,0)),"")</f>
        <v/>
      </c>
      <c r="CG322" s="25" t="str">
        <f t="shared" si="34"/>
        <v/>
      </c>
      <c r="CH322" s="17" t="str">
        <f>IFERROR(INDEX(피벗!$EZ$5:$GE$5,1,MATCH($CI322,INDEX(피벗!$EZ:$GE,MATCH($E322,피벗!$EY:$EY,0),0),0)),"")</f>
        <v>MeGA인터넷</v>
      </c>
      <c r="CI322" s="23">
        <f>IFERROR(LARGE(INDEX(피벗!$EZ:$GE,MATCH(성장고객!$E322,피벗!$EY:$EY,0),0),1),"")</f>
        <v>252000</v>
      </c>
      <c r="CJ322" s="17" t="str">
        <f>IFERROR(INDEX(피벗!$EZ$5:$GE$5,1,MATCH($CK322,INDEX(피벗!$EZ:$GE,MATCH($E322,피벗!$EY:$EY,0),0),0)),"")</f>
        <v>홈지능망</v>
      </c>
      <c r="CK322" s="23">
        <f>IFERROR(LARGE(INDEX(피벗!$EZ:$GE,MATCH(성장고객!$E322,피벗!$EY:$EY,0),0),2),"")</f>
        <v>156318</v>
      </c>
      <c r="CL322" s="17" t="str">
        <f>IFERROR(INDEX(피벗!$EZ$5:$GE$5,1,MATCH($CM322,INDEX(피벗!$EZ:$GE,MATCH($E322,피벗!$EY:$EY,0),0),0)),"")</f>
        <v>홈일반전화</v>
      </c>
      <c r="CM322" s="23">
        <f>IFERROR(LARGE(INDEX(피벗!$EZ:$GE,MATCH(성장고객!$E322,피벗!$EY:$EY,0),0),3),"")</f>
        <v>120801</v>
      </c>
      <c r="CN322" s="17" t="str">
        <f>IFERROR(INDEX(피벗!$EZ$5:$GE$5,1,MATCH($CO322,INDEX(피벗!$EZ:$GE,MATCH($E322,피벗!$EY:$EY,0),0),0)),"")</f>
        <v>인터넷부가</v>
      </c>
      <c r="CO322" s="23">
        <f>IFERROR(LARGE(INDEX(피벗!$EZ:$GE,MATCH(성장고객!$E322,피벗!$EY:$EY,0),0),4),"")</f>
        <v>0</v>
      </c>
      <c r="CP322" s="17" t="str">
        <f>IFERROR(INDEX(피벗!$EZ$5:$GE$5,1,MATCH($CQ322,INDEX(피벗!$EZ:$GE,MATCH($E322,피벗!$EY:$EY,0),0),0)),"")</f>
        <v/>
      </c>
      <c r="CQ322" s="23" t="str">
        <f>IFERROR(LARGE(INDEX(피벗!$EZ:$GE,MATCH(성장고객!$E322,피벗!$EY:$EY,0),0),5),"")</f>
        <v/>
      </c>
      <c r="CR322" s="23">
        <f>IFERROR(INDEX(피벗!$GF:$GF,MATCH($E322,피벗!$EY:$EY,0)),"")</f>
        <v>529119</v>
      </c>
    </row>
    <row r="323" spans="1:96" x14ac:dyDescent="0.45">
      <c r="A323" s="20" t="s">
        <v>982</v>
      </c>
      <c r="B323" s="20" t="s">
        <v>26</v>
      </c>
      <c r="C323" s="20" t="s">
        <v>104</v>
      </c>
      <c r="D323" s="20" t="s">
        <v>1218</v>
      </c>
      <c r="E323" s="20" t="s">
        <v>412</v>
      </c>
      <c r="F323" s="21" t="s">
        <v>413</v>
      </c>
      <c r="G323" s="21" t="s">
        <v>1</v>
      </c>
      <c r="H323" s="21" t="s">
        <v>0</v>
      </c>
      <c r="I323" s="22" t="s">
        <v>414</v>
      </c>
      <c r="J323" s="22" t="s">
        <v>415</v>
      </c>
      <c r="K323" s="20" t="s">
        <v>0</v>
      </c>
      <c r="L323" s="20" t="s">
        <v>1316</v>
      </c>
      <c r="M323" s="20" t="s">
        <v>9</v>
      </c>
      <c r="N323" s="20" t="s">
        <v>9</v>
      </c>
      <c r="O323" s="21" t="s">
        <v>2412</v>
      </c>
      <c r="P323" s="21">
        <v>44</v>
      </c>
      <c r="Q323" s="21" t="s">
        <v>1347</v>
      </c>
      <c r="R323" s="21" t="s">
        <v>1320</v>
      </c>
      <c r="S323" s="21" t="s">
        <v>1321</v>
      </c>
      <c r="T323" s="21" t="s">
        <v>1316</v>
      </c>
      <c r="U323" s="21" t="s">
        <v>2413</v>
      </c>
      <c r="V323" s="21" t="s">
        <v>2414</v>
      </c>
      <c r="W323" s="20" t="s">
        <v>9</v>
      </c>
      <c r="X323" s="21" t="s">
        <v>9</v>
      </c>
      <c r="Y323" s="21" t="s">
        <v>2415</v>
      </c>
      <c r="Z323" s="21" t="s">
        <v>2416</v>
      </c>
      <c r="AA323" s="20">
        <v>4</v>
      </c>
      <c r="AB323" s="20" t="s">
        <v>1399</v>
      </c>
      <c r="AC323" s="21" t="s">
        <v>2417</v>
      </c>
      <c r="AD323" s="20" t="s">
        <v>1311</v>
      </c>
      <c r="AE323" s="16" t="str" cm="1">
        <f t="array" ref="AE323">IF(AF323="","",INDEX(전산회선!$E$4:$E$1141,_xlfn.AGGREGATE(15,6,ROW(전산회선!$E$4:$E$1141)-ROW(전산회선!$E$4)+1/((전산회선!$B$4:$B$1141=$E323)*(전산회선!$F$4:$F$1141=AF323)),1)))</f>
        <v>GTV Biz</v>
      </c>
      <c r="AF323" s="16">
        <f>IFERROR(IF(_xlfn.MAXIFS(전산회선!$F$4:$F$1141,전산회선!$B$4:$B$1141,$E323)=0,"",_xlfn.MAXIFS(전산회선!$F$4:$F$1141,전산회선!$B$4:$B$1141,$E323)),"")</f>
        <v>36</v>
      </c>
      <c r="AG323" s="16" t="str" cm="1">
        <f t="array" ref="AG323">IF(AH323="","",INDEX(전산회선!$E$4:$E$1141,_xlfn.AGGREGATE(15,6,ROW(전산회선!$E$4:$E$1141)-ROW(전산회선!$E$4)+1/((전산회선!$B$4:$B$1141=$E323)*(전산회선!$F$4:$F$1141=AH323)),1)))</f>
        <v>GiGA인터넷</v>
      </c>
      <c r="AH323" s="16">
        <f>IFERROR(IF(_xlfn.MAXIFS(전산회선!$F$4:$F$1141,전산회선!$B$4:$B$1141,$E323,전산회선!$F$4:$F$1141,"&lt;"&amp;AF323)=0,"",_xlfn.MAXIFS(전산회선!$F$4:$F$1141,전산회선!$B$4:$B$1141,$E323,전산회선!$F$4:$F$1141,"&lt;"&amp;AF323)),"")</f>
        <v>5</v>
      </c>
      <c r="AI323" s="16" t="str" cm="1">
        <f t="array" ref="AI323">IF(AJ323="","",INDEX(전산회선!$E$4:$E$1141,_xlfn.AGGREGATE(15,6,ROW(전산회선!$E$4:$E$1141)-ROW(전산회선!$E$4)+1/((전산회선!$B$4:$B$1141=$E323)*(전산회선!$F$4:$F$1141=AJ323)),1)))</f>
        <v>홈일반전화</v>
      </c>
      <c r="AJ323" s="16">
        <f>IFERROR(IF(_xlfn.MAXIFS(전산회선!$F$4:$F$1141,전산회선!$B$4:$B$1141,$E323,전산회선!$F$4:$F$1141,"&lt;"&amp;AH323)=0,"",_xlfn.MAXIFS(전산회선!$F$4:$F$1141,전산회선!$B$4:$B$1141,$E323,전산회선!$F$4:$F$1141,"&lt;"&amp;AH323)),"")</f>
        <v>3</v>
      </c>
      <c r="AK323" s="16" t="str" cm="1">
        <f t="array" ref="AK323">IF(AL323="","",INDEX(전산회선!$E$4:$E$1141,_xlfn.AGGREGATE(15,6,ROW(전산회선!$E$4:$E$1141)-ROW(전산회선!$E$4)+1/((전산회선!$B$4:$B$1141=$E323)*(전산회선!$F$4:$F$1141=AL323)),1)))</f>
        <v/>
      </c>
      <c r="AL323" s="16" t="str">
        <f>IFERROR(IF(_xlfn.MAXIFS(전산회선!$F$4:$F$1141,전산회선!$B$4:$B$1141,$E323,전산회선!$F$4:$F$1141,"&lt;"&amp;AJ323)=0,"",_xlfn.MAXIFS(전산회선!$F$4:$F$1141,전산회선!$B$4:$B$1141,$E323,전산회선!$F$4:$F$1141,"&lt;"&amp;AJ323)),"")</f>
        <v/>
      </c>
      <c r="AM323" s="16" t="str" cm="1">
        <f t="array" ref="AM323">IF(AN323="","",INDEX(전산회선!$E$4:$E$1141,_xlfn.AGGREGATE(15,6,ROW(전산회선!$E$4:$E$1141)-ROW(전산회선!$E$4)+1/((전산회선!$B$4:$B$1141=$E323)*(전산회선!$F$4:$F$1141=AN323)),1)))</f>
        <v/>
      </c>
      <c r="AN323" s="16" t="str">
        <f>IFERROR(IF(_xlfn.MAXIFS(전산회선!$F$4:$F$1141,전산회선!$B$4:$B$1141,$E323,전산회선!$F$4:$F$1141,"&lt;"&amp;AL323)=0,"",_xlfn.MAXIFS(전산회선!$F$4:$F$1141,전산회선!$B$4:$B$1141,$E323,전산회선!$F$4:$F$1141,"&lt;"&amp;AL323)),"")</f>
        <v/>
      </c>
      <c r="AO323" s="23">
        <v>540520</v>
      </c>
      <c r="AP323" s="23">
        <v>537874</v>
      </c>
      <c r="AQ323" s="23">
        <v>538229</v>
      </c>
      <c r="AR323" s="23">
        <v>539433</v>
      </c>
      <c r="AS323" s="23">
        <v>550089</v>
      </c>
      <c r="AT323" s="23">
        <v>540899</v>
      </c>
      <c r="AU323" s="23">
        <v>541056</v>
      </c>
      <c r="AV323" s="23">
        <v>539227</v>
      </c>
      <c r="AW323" s="23">
        <v>543039</v>
      </c>
      <c r="AX323" s="23">
        <v>526266</v>
      </c>
      <c r="AY323" s="23">
        <v>528407</v>
      </c>
      <c r="AZ323" s="23">
        <v>525520</v>
      </c>
      <c r="BA323" s="23">
        <v>537546.58333333337</v>
      </c>
      <c r="BB323" s="23">
        <f t="shared" si="28"/>
        <v>6450559</v>
      </c>
      <c r="BC323" s="23">
        <v>0</v>
      </c>
      <c r="BD323" s="23">
        <v>0</v>
      </c>
      <c r="BE323" s="23">
        <v>0</v>
      </c>
      <c r="BF323" s="23">
        <v>0</v>
      </c>
      <c r="BG323" s="23">
        <v>0</v>
      </c>
      <c r="BH323" s="23">
        <v>0</v>
      </c>
      <c r="BI323" s="23">
        <v>0</v>
      </c>
      <c r="BJ323" s="23">
        <v>0</v>
      </c>
      <c r="BK323" s="23">
        <v>0</v>
      </c>
      <c r="BL323" s="23">
        <v>0</v>
      </c>
      <c r="BM323" s="23">
        <v>0</v>
      </c>
      <c r="BN323" s="23">
        <v>0</v>
      </c>
      <c r="BO323" s="23">
        <v>0</v>
      </c>
      <c r="BP323" s="23">
        <v>0</v>
      </c>
      <c r="BQ323" s="17" t="str">
        <f>IFERROR(INDEX(피벗!$BL$5:$CH$5,1,MATCH($BR323,INDEX(피벗!$BL:$CH,MATCH($E323,피벗!$BJ:$BJ,0),0),0)),"")</f>
        <v/>
      </c>
      <c r="BR323" s="23" t="str">
        <f>IFERROR(LARGE(INDEX(피벗!$BL:$CH,MATCH(성장고객!$E323,피벗!$BJ:$BJ,0),0),1),"")</f>
        <v/>
      </c>
      <c r="BS323" s="27" t="str">
        <f t="shared" si="29"/>
        <v/>
      </c>
      <c r="BT323" s="17" t="str">
        <f>IFERROR(INDEX(피벗!$BL$5:$CH$5,1,MATCH($BU323,INDEX(피벗!$BL:$CH,MATCH($E323,피벗!$BJ:$BJ,0),0),0)),"")</f>
        <v/>
      </c>
      <c r="BU323" s="23" t="str">
        <f>IFERROR(LARGE(INDEX(피벗!$BL:$CH,MATCH(성장고객!$E323,피벗!$BJ:$BJ,0),0),2),"")</f>
        <v/>
      </c>
      <c r="BV323" s="27" t="str">
        <f t="shared" si="30"/>
        <v/>
      </c>
      <c r="BW323" s="17" t="str">
        <f>IFERROR(INDEX(피벗!$BL$5:$CH$5,1,MATCH($BX323,INDEX(피벗!$BL:$CH,MATCH($E323,피벗!$BJ:$BJ,0),0),0)),"")</f>
        <v/>
      </c>
      <c r="BX323" s="23" t="str">
        <f>IFERROR(LARGE(INDEX(피벗!$BL:$CH,MATCH(성장고객!$E323,피벗!$BJ:$BJ,0),0),3),"")</f>
        <v/>
      </c>
      <c r="BY323" s="27" t="str">
        <f t="shared" si="31"/>
        <v/>
      </c>
      <c r="BZ323" s="17" t="str">
        <f>IFERROR(INDEX(피벗!$BL$5:$CH$5,1,MATCH($CA323,INDEX(피벗!$BL:$CH,MATCH($E323,피벗!$BJ:$BJ,0),0),0)),"")</f>
        <v/>
      </c>
      <c r="CA323" s="23" t="str">
        <f>IFERROR(LARGE(INDEX(피벗!$BL:$CH,MATCH(성장고객!$E323,피벗!$BJ:$BJ,0),0),4),"")</f>
        <v/>
      </c>
      <c r="CB323" s="27" t="str">
        <f t="shared" si="32"/>
        <v/>
      </c>
      <c r="CC323" s="17" t="str">
        <f>IFERROR(INDEX(피벗!$BL$5:$CH$5,1,MATCH($CD323,INDEX(피벗!$BL:$CH,MATCH($E323,피벗!$BJ:$BJ,0),0),0)),"")</f>
        <v/>
      </c>
      <c r="CD323" s="23" t="str">
        <f>IFERROR(LARGE(INDEX(피벗!$BL:$CH,MATCH(성장고객!$E323,피벗!$BJ:$BJ,0),0),5),"")</f>
        <v/>
      </c>
      <c r="CE323" s="27" t="str">
        <f t="shared" si="33"/>
        <v/>
      </c>
      <c r="CF323" s="23" t="str">
        <f>IFERROR(INDEX(피벗!$CI:$CI,MATCH($E323,피벗!$BJ:$BJ,0)),"")</f>
        <v/>
      </c>
      <c r="CG323" s="25" t="str">
        <f t="shared" si="34"/>
        <v/>
      </c>
      <c r="CH323" s="17" t="str">
        <f>IFERROR(INDEX(피벗!$EZ$5:$GE$5,1,MATCH($CI323,INDEX(피벗!$EZ:$GE,MATCH($E323,피벗!$EY:$EY,0),0),0)),"")</f>
        <v>GTV Biz</v>
      </c>
      <c r="CI323" s="23">
        <f>IFERROR(LARGE(INDEX(피벗!$EZ:$GE,MATCH(성장고객!$E323,피벗!$EY:$EY,0),0),1),"")</f>
        <v>4523010</v>
      </c>
      <c r="CJ323" s="17" t="str">
        <f>IFERROR(INDEX(피벗!$EZ$5:$GE$5,1,MATCH($CK323,INDEX(피벗!$EZ:$GE,MATCH($E323,피벗!$EY:$EY,0),0),0)),"")</f>
        <v>GiGA인터넷</v>
      </c>
      <c r="CK323" s="23">
        <f>IFERROR(LARGE(INDEX(피벗!$EZ:$GE,MATCH(성장고객!$E323,피벗!$EY:$EY,0),0),2),"")</f>
        <v>1527750</v>
      </c>
      <c r="CL323" s="17" t="str">
        <f>IFERROR(INDEX(피벗!$EZ$5:$GE$5,1,MATCH($CM323,INDEX(피벗!$EZ:$GE,MATCH($E323,피벗!$EY:$EY,0),0),0)),"")</f>
        <v>홈일반전화</v>
      </c>
      <c r="CM323" s="23">
        <f>IFERROR(LARGE(INDEX(피벗!$EZ:$GE,MATCH(성장고객!$E323,피벗!$EY:$EY,0),0),3),"")</f>
        <v>373399</v>
      </c>
      <c r="CN323" s="17" t="str">
        <f>IFERROR(INDEX(피벗!$EZ$5:$GE$5,1,MATCH($CO323,INDEX(피벗!$EZ:$GE,MATCH($E323,피벗!$EY:$EY,0),0),0)),"")</f>
        <v>홈지능망</v>
      </c>
      <c r="CO323" s="23">
        <f>IFERROR(LARGE(INDEX(피벗!$EZ:$GE,MATCH(성장고객!$E323,피벗!$EY:$EY,0),0),4),"")</f>
        <v>26400</v>
      </c>
      <c r="CP323" s="17" t="str">
        <f>IFERROR(INDEX(피벗!$EZ$5:$GE$5,1,MATCH($CQ323,INDEX(피벗!$EZ:$GE,MATCH($E323,피벗!$EY:$EY,0),0),0)),"")</f>
        <v/>
      </c>
      <c r="CQ323" s="23" t="str">
        <f>IFERROR(LARGE(INDEX(피벗!$EZ:$GE,MATCH(성장고객!$E323,피벗!$EY:$EY,0),0),5),"")</f>
        <v/>
      </c>
      <c r="CR323" s="23">
        <f>IFERROR(INDEX(피벗!$GF:$GF,MATCH($E323,피벗!$EY:$EY,0)),"")</f>
        <v>6450559</v>
      </c>
    </row>
    <row r="324" spans="1:96" x14ac:dyDescent="0.45">
      <c r="A324" s="20" t="s">
        <v>982</v>
      </c>
      <c r="B324" s="20" t="s">
        <v>26</v>
      </c>
      <c r="C324" s="20" t="s">
        <v>30</v>
      </c>
      <c r="D324" s="20" t="s">
        <v>1214</v>
      </c>
      <c r="E324" s="20" t="s">
        <v>1219</v>
      </c>
      <c r="F324" s="21" t="s">
        <v>463</v>
      </c>
      <c r="G324" s="21" t="s">
        <v>1</v>
      </c>
      <c r="H324" s="21" t="s">
        <v>0</v>
      </c>
      <c r="I324" s="22" t="s">
        <v>1220</v>
      </c>
      <c r="J324" s="22">
        <v>5138100524</v>
      </c>
      <c r="K324" s="20" t="s">
        <v>0</v>
      </c>
      <c r="L324" s="20" t="s">
        <v>1316</v>
      </c>
      <c r="M324" s="20" t="s">
        <v>1335</v>
      </c>
      <c r="N324" s="20" t="s">
        <v>1336</v>
      </c>
      <c r="O324" s="21" t="s">
        <v>2403</v>
      </c>
      <c r="P324" s="21">
        <v>30</v>
      </c>
      <c r="Q324" s="21" t="s">
        <v>1392</v>
      </c>
      <c r="R324" s="21" t="s">
        <v>1320</v>
      </c>
      <c r="S324" s="21" t="s">
        <v>2404</v>
      </c>
      <c r="T324" s="21" t="s">
        <v>1316</v>
      </c>
      <c r="U324" s="21" t="s">
        <v>2405</v>
      </c>
      <c r="V324" s="21" t="s">
        <v>2406</v>
      </c>
      <c r="W324" s="20" t="s">
        <v>2407</v>
      </c>
      <c r="X324" s="21" t="s">
        <v>2408</v>
      </c>
      <c r="Y324" s="21" t="s">
        <v>2409</v>
      </c>
      <c r="Z324" s="21" t="s">
        <v>2410</v>
      </c>
      <c r="AA324" s="20">
        <v>19</v>
      </c>
      <c r="AB324" s="20" t="s">
        <v>1545</v>
      </c>
      <c r="AC324" s="21" t="s">
        <v>2411</v>
      </c>
      <c r="AD324" s="20" t="s">
        <v>1313</v>
      </c>
      <c r="AE324" s="16" t="str" cm="1">
        <f t="array" ref="AE324">IF(AF324="","",INDEX(전산회선!$E$4:$E$1141,_xlfn.AGGREGATE(15,6,ROW(전산회선!$E$4:$E$1141)-ROW(전산회선!$E$4)+1/((전산회선!$B$4:$B$1141=$E324)*(전산회선!$F$4:$F$1141=AF324)),1)))</f>
        <v>GiGA인터넷</v>
      </c>
      <c r="AF324" s="16">
        <f>IFERROR(IF(_xlfn.MAXIFS(전산회선!$F$4:$F$1141,전산회선!$B$4:$B$1141,$E324)=0,"",_xlfn.MAXIFS(전산회선!$F$4:$F$1141,전산회선!$B$4:$B$1141,$E324)),"")</f>
        <v>2</v>
      </c>
      <c r="AG324" s="16" t="str" cm="1">
        <f t="array" ref="AG324">IF(AH324="","",INDEX(전산회선!$E$4:$E$1141,_xlfn.AGGREGATE(15,6,ROW(전산회선!$E$4:$E$1141)-ROW(전산회선!$E$4)+1/((전산회선!$B$4:$B$1141=$E324)*(전산회선!$F$4:$F$1141=AH324)),1)))</f>
        <v>IoT</v>
      </c>
      <c r="AH324" s="16">
        <f>IFERROR(IF(_xlfn.MAXIFS(전산회선!$F$4:$F$1141,전산회선!$B$4:$B$1141,$E324,전산회선!$F$4:$F$1141,"&lt;"&amp;AF324)=0,"",_xlfn.MAXIFS(전산회선!$F$4:$F$1141,전산회선!$B$4:$B$1141,$E324,전산회선!$F$4:$F$1141,"&lt;"&amp;AF324)),"")</f>
        <v>1</v>
      </c>
      <c r="AI324" s="16" t="str" cm="1">
        <f t="array" ref="AI324">IF(AJ324="","",INDEX(전산회선!$E$4:$E$1141,_xlfn.AGGREGATE(15,6,ROW(전산회선!$E$4:$E$1141)-ROW(전산회선!$E$4)+1/((전산회선!$B$4:$B$1141=$E324)*(전산회선!$F$4:$F$1141=AJ324)),1)))</f>
        <v/>
      </c>
      <c r="AJ324" s="16" t="str">
        <f>IFERROR(IF(_xlfn.MAXIFS(전산회선!$F$4:$F$1141,전산회선!$B$4:$B$1141,$E324,전산회선!$F$4:$F$1141,"&lt;"&amp;AH324)=0,"",_xlfn.MAXIFS(전산회선!$F$4:$F$1141,전산회선!$B$4:$B$1141,$E324,전산회선!$F$4:$F$1141,"&lt;"&amp;AH324)),"")</f>
        <v/>
      </c>
      <c r="AK324" s="16" t="str" cm="1">
        <f t="array" ref="AK324">IF(AL324="","",INDEX(전산회선!$E$4:$E$1141,_xlfn.AGGREGATE(15,6,ROW(전산회선!$E$4:$E$1141)-ROW(전산회선!$E$4)+1/((전산회선!$B$4:$B$1141=$E324)*(전산회선!$F$4:$F$1141=AL324)),1)))</f>
        <v/>
      </c>
      <c r="AL324" s="16" t="str">
        <f>IFERROR(IF(_xlfn.MAXIFS(전산회선!$F$4:$F$1141,전산회선!$B$4:$B$1141,$E324,전산회선!$F$4:$F$1141,"&lt;"&amp;AJ324)=0,"",_xlfn.MAXIFS(전산회선!$F$4:$F$1141,전산회선!$B$4:$B$1141,$E324,전산회선!$F$4:$F$1141,"&lt;"&amp;AJ324)),"")</f>
        <v/>
      </c>
      <c r="AM324" s="16" t="str" cm="1">
        <f t="array" ref="AM324">IF(AN324="","",INDEX(전산회선!$E$4:$E$1141,_xlfn.AGGREGATE(15,6,ROW(전산회선!$E$4:$E$1141)-ROW(전산회선!$E$4)+1/((전산회선!$B$4:$B$1141=$E324)*(전산회선!$F$4:$F$1141=AN324)),1)))</f>
        <v/>
      </c>
      <c r="AN324" s="16" t="str">
        <f>IFERROR(IF(_xlfn.MAXIFS(전산회선!$F$4:$F$1141,전산회선!$B$4:$B$1141,$E324,전산회선!$F$4:$F$1141,"&lt;"&amp;AL324)=0,"",_xlfn.MAXIFS(전산회선!$F$4:$F$1141,전산회선!$B$4:$B$1141,$E324,전산회선!$F$4:$F$1141,"&lt;"&amp;AL324)),"")</f>
        <v/>
      </c>
      <c r="AO324" s="23">
        <v>985620</v>
      </c>
      <c r="AP324" s="23">
        <v>985620</v>
      </c>
      <c r="AQ324" s="23">
        <v>781915</v>
      </c>
      <c r="AR324" s="23">
        <v>435570</v>
      </c>
      <c r="AS324" s="23">
        <v>435570</v>
      </c>
      <c r="AT324" s="23">
        <v>435570</v>
      </c>
      <c r="AU324" s="23">
        <v>435570</v>
      </c>
      <c r="AV324" s="23">
        <v>435570</v>
      </c>
      <c r="AW324" s="23">
        <v>435570</v>
      </c>
      <c r="AX324" s="23">
        <v>449207</v>
      </c>
      <c r="AY324" s="23">
        <v>435570</v>
      </c>
      <c r="AZ324" s="23">
        <v>435570</v>
      </c>
      <c r="BA324" s="23">
        <v>557243.5</v>
      </c>
      <c r="BB324" s="23">
        <f t="shared" si="28"/>
        <v>6686922</v>
      </c>
      <c r="BC324" s="23">
        <v>0</v>
      </c>
      <c r="BD324" s="23">
        <v>0</v>
      </c>
      <c r="BE324" s="23">
        <v>0</v>
      </c>
      <c r="BF324" s="23">
        <v>352070</v>
      </c>
      <c r="BG324" s="23">
        <v>352070</v>
      </c>
      <c r="BH324" s="23">
        <v>352070</v>
      </c>
      <c r="BI324" s="23">
        <v>352070</v>
      </c>
      <c r="BJ324" s="23">
        <v>352070</v>
      </c>
      <c r="BK324" s="23">
        <v>352070</v>
      </c>
      <c r="BL324" s="23">
        <v>352070</v>
      </c>
      <c r="BM324" s="23">
        <v>352070</v>
      </c>
      <c r="BN324" s="23">
        <v>352070</v>
      </c>
      <c r="BO324" s="23">
        <v>264052.5</v>
      </c>
      <c r="BP324" s="23">
        <v>3168630</v>
      </c>
      <c r="BQ324" s="17" t="str">
        <f>IFERROR(INDEX(피벗!$BL$5:$CH$5,1,MATCH($BR324,INDEX(피벗!$BL:$CH,MATCH($E324,피벗!$BJ:$BJ,0),0),0)),"")</f>
        <v>데이터플랫폼</v>
      </c>
      <c r="BR324" s="23">
        <f>IFERROR(LARGE(INDEX(피벗!$BL:$CH,MATCH(성장고객!$E324,피벗!$BJ:$BJ,0),0),1),"")</f>
        <v>3168630</v>
      </c>
      <c r="BS324" s="27">
        <f t="shared" si="29"/>
        <v>0.47385478700065592</v>
      </c>
      <c r="BT324" s="17" t="str">
        <f>IFERROR(INDEX(피벗!$BL$5:$CH$5,1,MATCH($BU324,INDEX(피벗!$BL:$CH,MATCH($E324,피벗!$BJ:$BJ,0),0),0)),"")</f>
        <v/>
      </c>
      <c r="BU324" s="23" t="str">
        <f>IFERROR(LARGE(INDEX(피벗!$BL:$CH,MATCH(성장고객!$E324,피벗!$BJ:$BJ,0),0),2),"")</f>
        <v/>
      </c>
      <c r="BV324" s="27" t="str">
        <f t="shared" si="30"/>
        <v/>
      </c>
      <c r="BW324" s="17" t="str">
        <f>IFERROR(INDEX(피벗!$BL$5:$CH$5,1,MATCH($BX324,INDEX(피벗!$BL:$CH,MATCH($E324,피벗!$BJ:$BJ,0),0),0)),"")</f>
        <v/>
      </c>
      <c r="BX324" s="23" t="str">
        <f>IFERROR(LARGE(INDEX(피벗!$BL:$CH,MATCH(성장고객!$E324,피벗!$BJ:$BJ,0),0),3),"")</f>
        <v/>
      </c>
      <c r="BY324" s="27" t="str">
        <f t="shared" si="31"/>
        <v/>
      </c>
      <c r="BZ324" s="17" t="str">
        <f>IFERROR(INDEX(피벗!$BL$5:$CH$5,1,MATCH($CA324,INDEX(피벗!$BL:$CH,MATCH($E324,피벗!$BJ:$BJ,0),0),0)),"")</f>
        <v/>
      </c>
      <c r="CA324" s="23" t="str">
        <f>IFERROR(LARGE(INDEX(피벗!$BL:$CH,MATCH(성장고객!$E324,피벗!$BJ:$BJ,0),0),4),"")</f>
        <v/>
      </c>
      <c r="CB324" s="27" t="str">
        <f t="shared" si="32"/>
        <v/>
      </c>
      <c r="CC324" s="17" t="str">
        <f>IFERROR(INDEX(피벗!$BL$5:$CH$5,1,MATCH($CD324,INDEX(피벗!$BL:$CH,MATCH($E324,피벗!$BJ:$BJ,0),0),0)),"")</f>
        <v/>
      </c>
      <c r="CD324" s="23" t="str">
        <f>IFERROR(LARGE(INDEX(피벗!$BL:$CH,MATCH(성장고객!$E324,피벗!$BJ:$BJ,0),0),5),"")</f>
        <v/>
      </c>
      <c r="CE324" s="27" t="str">
        <f t="shared" si="33"/>
        <v/>
      </c>
      <c r="CF324" s="23">
        <f>IFERROR(INDEX(피벗!$CI:$CI,MATCH($E324,피벗!$BJ:$BJ,0)),"")</f>
        <v>3168630</v>
      </c>
      <c r="CG324" s="25">
        <f t="shared" si="34"/>
        <v>0.47385478700065592</v>
      </c>
      <c r="CH324" s="17" t="str">
        <f>IFERROR(INDEX(피벗!$EZ$5:$GE$5,1,MATCH($CI324,INDEX(피벗!$EZ:$GE,MATCH($E324,피벗!$EY:$EY,0),0),0)),"")</f>
        <v>데이터플랫폼</v>
      </c>
      <c r="CI324" s="23">
        <f>IFERROR(LARGE(INDEX(피벗!$EZ:$GE,MATCH(성장고객!$E324,피벗!$EY:$EY,0),0),1),"")</f>
        <v>5671285</v>
      </c>
      <c r="CJ324" s="17" t="str">
        <f>IFERROR(INDEX(피벗!$EZ$5:$GE$5,1,MATCH($CK324,INDEX(피벗!$EZ:$GE,MATCH($E324,피벗!$EY:$EY,0),0),0)),"")</f>
        <v>GiGA인터넷</v>
      </c>
      <c r="CK324" s="23">
        <f>IFERROR(LARGE(INDEX(피벗!$EZ:$GE,MATCH(성장고객!$E324,피벗!$EY:$EY,0),0),2),"")</f>
        <v>853637</v>
      </c>
      <c r="CL324" s="17" t="str">
        <f>IFERROR(INDEX(피벗!$EZ$5:$GE$5,1,MATCH($CM324,INDEX(피벗!$EZ:$GE,MATCH($E324,피벗!$EY:$EY,0),0),0)),"")</f>
        <v>GTV</v>
      </c>
      <c r="CM324" s="23">
        <f>IFERROR(LARGE(INDEX(피벗!$EZ:$GE,MATCH(성장고객!$E324,피벗!$EY:$EY,0),0),3),"")</f>
        <v>120000</v>
      </c>
      <c r="CN324" s="17" t="str">
        <f>IFERROR(INDEX(피벗!$EZ$5:$GE$5,1,MATCH($CO324,INDEX(피벗!$EZ:$GE,MATCH($E324,피벗!$EY:$EY,0),0),0)),"")</f>
        <v>IoT</v>
      </c>
      <c r="CO324" s="23">
        <f>IFERROR(LARGE(INDEX(피벗!$EZ:$GE,MATCH(성장고객!$E324,피벗!$EY:$EY,0),0),4),"")</f>
        <v>42000</v>
      </c>
      <c r="CP324" s="17" t="str">
        <f>IFERROR(INDEX(피벗!$EZ$5:$GE$5,1,MATCH($CQ324,INDEX(피벗!$EZ:$GE,MATCH($E324,피벗!$EY:$EY,0),0),0)),"")</f>
        <v/>
      </c>
      <c r="CQ324" s="23" t="str">
        <f>IFERROR(LARGE(INDEX(피벗!$EZ:$GE,MATCH(성장고객!$E324,피벗!$EY:$EY,0),0),5),"")</f>
        <v/>
      </c>
      <c r="CR324" s="23">
        <f>IFERROR(INDEX(피벗!$GF:$GF,MATCH($E324,피벗!$EY:$EY,0)),"")</f>
        <v>6686922</v>
      </c>
    </row>
    <row r="325" spans="1:96" x14ac:dyDescent="0.45">
      <c r="A325" s="20" t="s">
        <v>982</v>
      </c>
      <c r="B325" s="20" t="s">
        <v>29</v>
      </c>
      <c r="C325" s="20" t="s">
        <v>30</v>
      </c>
      <c r="D325" s="20" t="s">
        <v>990</v>
      </c>
      <c r="E325" s="20" t="s">
        <v>1068</v>
      </c>
      <c r="F325" s="21" t="s">
        <v>1069</v>
      </c>
      <c r="G325" s="21" t="s">
        <v>1</v>
      </c>
      <c r="H325" s="21" t="s">
        <v>0</v>
      </c>
      <c r="I325" s="22"/>
      <c r="J325" s="22"/>
      <c r="K325" s="20" t="s">
        <v>0</v>
      </c>
      <c r="L325" s="20" t="s">
        <v>1316</v>
      </c>
      <c r="M325" s="20" t="s">
        <v>1562</v>
      </c>
      <c r="N325" s="20" t="s">
        <v>1563</v>
      </c>
      <c r="O325" s="21" t="s">
        <v>1550</v>
      </c>
      <c r="P325" s="21">
        <v>7</v>
      </c>
      <c r="Q325" s="21" t="s">
        <v>1392</v>
      </c>
      <c r="R325" s="21" t="s">
        <v>1320</v>
      </c>
      <c r="S325" s="21" t="s">
        <v>1321</v>
      </c>
      <c r="T325" s="21" t="s">
        <v>1316</v>
      </c>
      <c r="U325" s="21" t="s">
        <v>1564</v>
      </c>
      <c r="V325" s="21" t="s">
        <v>1565</v>
      </c>
      <c r="W325" s="20" t="s">
        <v>1566</v>
      </c>
      <c r="X325" s="21" t="s">
        <v>1567</v>
      </c>
      <c r="Y325" s="21" t="s">
        <v>1568</v>
      </c>
      <c r="Z325" s="21" t="s">
        <v>1569</v>
      </c>
      <c r="AA325" s="20">
        <v>22</v>
      </c>
      <c r="AB325" s="20" t="s">
        <v>1431</v>
      </c>
      <c r="AC325" s="21" t="s">
        <v>1570</v>
      </c>
      <c r="AD325" s="20" t="s">
        <v>1311</v>
      </c>
      <c r="AE325" s="16" t="str" cm="1">
        <f t="array" ref="AE325">IF(AF325="","",INDEX(전산회선!$E$4:$E$1141,_xlfn.AGGREGATE(15,6,ROW(전산회선!$E$4:$E$1141)-ROW(전산회선!$E$4)+1/((전산회선!$B$4:$B$1141=$E325)*(전산회선!$F$4:$F$1141=AF325)),1)))</f>
        <v>홈일반전화</v>
      </c>
      <c r="AF325" s="16">
        <f>IFERROR(IF(_xlfn.MAXIFS(전산회선!$F$4:$F$1141,전산회선!$B$4:$B$1141,$E325)=0,"",_xlfn.MAXIFS(전산회선!$F$4:$F$1141,전산회선!$B$4:$B$1141,$E325)),"")</f>
        <v>3</v>
      </c>
      <c r="AG325" s="16" t="str" cm="1">
        <f t="array" ref="AG325">IF(AH325="","",INDEX(전산회선!$E$4:$E$1141,_xlfn.AGGREGATE(15,6,ROW(전산회선!$E$4:$E$1141)-ROW(전산회선!$E$4)+1/((전산회선!$B$4:$B$1141=$E325)*(전산회선!$F$4:$F$1141=AH325)),1)))</f>
        <v>GiGA인터넷</v>
      </c>
      <c r="AH325" s="16">
        <f>IFERROR(IF(_xlfn.MAXIFS(전산회선!$F$4:$F$1141,전산회선!$B$4:$B$1141,$E325,전산회선!$F$4:$F$1141,"&lt;"&amp;AF325)=0,"",_xlfn.MAXIFS(전산회선!$F$4:$F$1141,전산회선!$B$4:$B$1141,$E325,전산회선!$F$4:$F$1141,"&lt;"&amp;AF325)),"")</f>
        <v>2</v>
      </c>
      <c r="AI325" s="16" t="str" cm="1">
        <f t="array" ref="AI325">IF(AJ325="","",INDEX(전산회선!$E$4:$E$1141,_xlfn.AGGREGATE(15,6,ROW(전산회선!$E$4:$E$1141)-ROW(전산회선!$E$4)+1/((전산회선!$B$4:$B$1141=$E325)*(전산회선!$F$4:$F$1141=AJ325)),1)))</f>
        <v>MeGA인터넷</v>
      </c>
      <c r="AJ325" s="16">
        <f>IFERROR(IF(_xlfn.MAXIFS(전산회선!$F$4:$F$1141,전산회선!$B$4:$B$1141,$E325,전산회선!$F$4:$F$1141,"&lt;"&amp;AH325)=0,"",_xlfn.MAXIFS(전산회선!$F$4:$F$1141,전산회선!$B$4:$B$1141,$E325,전산회선!$F$4:$F$1141,"&lt;"&amp;AH325)),"")</f>
        <v>1</v>
      </c>
      <c r="AK325" s="16" t="str" cm="1">
        <f t="array" ref="AK325">IF(AL325="","",INDEX(전산회선!$E$4:$E$1141,_xlfn.AGGREGATE(15,6,ROW(전산회선!$E$4:$E$1141)-ROW(전산회선!$E$4)+1/((전산회선!$B$4:$B$1141=$E325)*(전산회선!$F$4:$F$1141=AL325)),1)))</f>
        <v/>
      </c>
      <c r="AL325" s="16" t="str">
        <f>IFERROR(IF(_xlfn.MAXIFS(전산회선!$F$4:$F$1141,전산회선!$B$4:$B$1141,$E325,전산회선!$F$4:$F$1141,"&lt;"&amp;AJ325)=0,"",_xlfn.MAXIFS(전산회선!$F$4:$F$1141,전산회선!$B$4:$B$1141,$E325,전산회선!$F$4:$F$1141,"&lt;"&amp;AJ325)),"")</f>
        <v/>
      </c>
      <c r="AM325" s="16" t="str" cm="1">
        <f t="array" ref="AM325">IF(AN325="","",INDEX(전산회선!$E$4:$E$1141,_xlfn.AGGREGATE(15,6,ROW(전산회선!$E$4:$E$1141)-ROW(전산회선!$E$4)+1/((전산회선!$B$4:$B$1141=$E325)*(전산회선!$F$4:$F$1141=AN325)),1)))</f>
        <v/>
      </c>
      <c r="AN325" s="16" t="str">
        <f>IFERROR(IF(_xlfn.MAXIFS(전산회선!$F$4:$F$1141,전산회선!$B$4:$B$1141,$E325,전산회선!$F$4:$F$1141,"&lt;"&amp;AL325)=0,"",_xlfn.MAXIFS(전산회선!$F$4:$F$1141,전산회선!$B$4:$B$1141,$E325,전산회선!$F$4:$F$1141,"&lt;"&amp;AL325)),"")</f>
        <v/>
      </c>
      <c r="AO325" s="23">
        <v>115925</v>
      </c>
      <c r="AP325" s="23">
        <v>115925</v>
      </c>
      <c r="AQ325" s="23">
        <v>115925</v>
      </c>
      <c r="AR325" s="23">
        <v>115925</v>
      </c>
      <c r="AS325" s="23">
        <v>115925</v>
      </c>
      <c r="AT325" s="23">
        <v>115935</v>
      </c>
      <c r="AU325" s="23">
        <v>115190</v>
      </c>
      <c r="AV325" s="23">
        <v>115190</v>
      </c>
      <c r="AW325" s="23">
        <v>115190</v>
      </c>
      <c r="AX325" s="23">
        <v>115190</v>
      </c>
      <c r="AY325" s="23">
        <v>110540</v>
      </c>
      <c r="AZ325" s="23">
        <v>110540</v>
      </c>
      <c r="BA325" s="23">
        <v>114783.33333333333</v>
      </c>
      <c r="BB325" s="23">
        <f t="shared" si="28"/>
        <v>1377400</v>
      </c>
      <c r="BC325" s="23">
        <v>0</v>
      </c>
      <c r="BD325" s="23">
        <v>0</v>
      </c>
      <c r="BE325" s="23">
        <v>0</v>
      </c>
      <c r="BF325" s="23">
        <v>0</v>
      </c>
      <c r="BG325" s="23">
        <v>0</v>
      </c>
      <c r="BH325" s="23">
        <v>0</v>
      </c>
      <c r="BI325" s="23">
        <v>0</v>
      </c>
      <c r="BJ325" s="23">
        <v>0</v>
      </c>
      <c r="BK325" s="23">
        <v>0</v>
      </c>
      <c r="BL325" s="23">
        <v>0</v>
      </c>
      <c r="BM325" s="23">
        <v>0</v>
      </c>
      <c r="BN325" s="23">
        <v>0</v>
      </c>
      <c r="BO325" s="23">
        <v>0</v>
      </c>
      <c r="BP325" s="23">
        <v>0</v>
      </c>
      <c r="BQ325" s="17" t="str">
        <f>IFERROR(INDEX(피벗!$BL$5:$CH$5,1,MATCH($BR325,INDEX(피벗!$BL:$CH,MATCH($E325,피벗!$BJ:$BJ,0),0),0)),"")</f>
        <v/>
      </c>
      <c r="BR325" s="23" t="str">
        <f>IFERROR(LARGE(INDEX(피벗!$BL:$CH,MATCH(성장고객!$E325,피벗!$BJ:$BJ,0),0),1),"")</f>
        <v/>
      </c>
      <c r="BS325" s="27" t="str">
        <f t="shared" si="29"/>
        <v/>
      </c>
      <c r="BT325" s="17" t="str">
        <f>IFERROR(INDEX(피벗!$BL$5:$CH$5,1,MATCH($BU325,INDEX(피벗!$BL:$CH,MATCH($E325,피벗!$BJ:$BJ,0),0),0)),"")</f>
        <v/>
      </c>
      <c r="BU325" s="23" t="str">
        <f>IFERROR(LARGE(INDEX(피벗!$BL:$CH,MATCH(성장고객!$E325,피벗!$BJ:$BJ,0),0),2),"")</f>
        <v/>
      </c>
      <c r="BV325" s="27" t="str">
        <f t="shared" si="30"/>
        <v/>
      </c>
      <c r="BW325" s="17" t="str">
        <f>IFERROR(INDEX(피벗!$BL$5:$CH$5,1,MATCH($BX325,INDEX(피벗!$BL:$CH,MATCH($E325,피벗!$BJ:$BJ,0),0),0)),"")</f>
        <v/>
      </c>
      <c r="BX325" s="23" t="str">
        <f>IFERROR(LARGE(INDEX(피벗!$BL:$CH,MATCH(성장고객!$E325,피벗!$BJ:$BJ,0),0),3),"")</f>
        <v/>
      </c>
      <c r="BY325" s="27" t="str">
        <f t="shared" si="31"/>
        <v/>
      </c>
      <c r="BZ325" s="17" t="str">
        <f>IFERROR(INDEX(피벗!$BL$5:$CH$5,1,MATCH($CA325,INDEX(피벗!$BL:$CH,MATCH($E325,피벗!$BJ:$BJ,0),0),0)),"")</f>
        <v/>
      </c>
      <c r="CA325" s="23" t="str">
        <f>IFERROR(LARGE(INDEX(피벗!$BL:$CH,MATCH(성장고객!$E325,피벗!$BJ:$BJ,0),0),4),"")</f>
        <v/>
      </c>
      <c r="CB325" s="27" t="str">
        <f t="shared" si="32"/>
        <v/>
      </c>
      <c r="CC325" s="17" t="str">
        <f>IFERROR(INDEX(피벗!$BL$5:$CH$5,1,MATCH($CD325,INDEX(피벗!$BL:$CH,MATCH($E325,피벗!$BJ:$BJ,0),0),0)),"")</f>
        <v/>
      </c>
      <c r="CD325" s="23" t="str">
        <f>IFERROR(LARGE(INDEX(피벗!$BL:$CH,MATCH(성장고객!$E325,피벗!$BJ:$BJ,0),0),5),"")</f>
        <v/>
      </c>
      <c r="CE325" s="27" t="str">
        <f t="shared" si="33"/>
        <v/>
      </c>
      <c r="CF325" s="23" t="str">
        <f>IFERROR(INDEX(피벗!$CI:$CI,MATCH($E325,피벗!$BJ:$BJ,0)),"")</f>
        <v/>
      </c>
      <c r="CG325" s="25" t="str">
        <f t="shared" si="34"/>
        <v/>
      </c>
      <c r="CH325" s="17" t="str">
        <f>IFERROR(INDEX(피벗!$EZ$5:$GE$5,1,MATCH($CI325,INDEX(피벗!$EZ:$GE,MATCH($E325,피벗!$EY:$EY,0),0),0)),"")</f>
        <v>GiGA인터넷</v>
      </c>
      <c r="CI325" s="23">
        <f>IFERROR(LARGE(INDEX(피벗!$EZ:$GE,MATCH(성장고객!$E325,피벗!$EY:$EY,0),0),1),"")</f>
        <v>918000</v>
      </c>
      <c r="CJ325" s="17" t="str">
        <f>IFERROR(INDEX(피벗!$EZ$5:$GE$5,1,MATCH($CK325,INDEX(피벗!$EZ:$GE,MATCH($E325,피벗!$EY:$EY,0),0),0)),"")</f>
        <v>MeGA인터넷</v>
      </c>
      <c r="CK325" s="23">
        <f>IFERROR(LARGE(INDEX(피벗!$EZ:$GE,MATCH(성장고객!$E325,피벗!$EY:$EY,0),0),2),"")</f>
        <v>244420</v>
      </c>
      <c r="CL325" s="17" t="str">
        <f>IFERROR(INDEX(피벗!$EZ$5:$GE$5,1,MATCH($CM325,INDEX(피벗!$EZ:$GE,MATCH($E325,피벗!$EY:$EY,0),0),0)),"")</f>
        <v>홈일반전화</v>
      </c>
      <c r="CM325" s="23">
        <f>IFERROR(LARGE(INDEX(피벗!$EZ:$GE,MATCH(성장고객!$E325,피벗!$EY:$EY,0),0),3),"")</f>
        <v>168480</v>
      </c>
      <c r="CN325" s="17" t="str">
        <f>IFERROR(INDEX(피벗!$EZ$5:$GE$5,1,MATCH($CO325,INDEX(피벗!$EZ:$GE,MATCH($E325,피벗!$EY:$EY,0),0),0)),"")</f>
        <v>기업메시징</v>
      </c>
      <c r="CO325" s="23">
        <f>IFERROR(LARGE(INDEX(피벗!$EZ:$GE,MATCH(성장고객!$E325,피벗!$EY:$EY,0),0),4),"")</f>
        <v>46500</v>
      </c>
      <c r="CP325" s="17" t="str">
        <f>IFERROR(INDEX(피벗!$EZ$5:$GE$5,1,MATCH($CQ325,INDEX(피벗!$EZ:$GE,MATCH($E325,피벗!$EY:$EY,0),0),0)),"")</f>
        <v/>
      </c>
      <c r="CQ325" s="23" t="str">
        <f>IFERROR(LARGE(INDEX(피벗!$EZ:$GE,MATCH(성장고객!$E325,피벗!$EY:$EY,0),0),5),"")</f>
        <v/>
      </c>
      <c r="CR325" s="23">
        <f>IFERROR(INDEX(피벗!$GF:$GF,MATCH($E325,피벗!$EY:$EY,0)),"")</f>
        <v>1377400</v>
      </c>
    </row>
    <row r="326" spans="1:96" x14ac:dyDescent="0.45">
      <c r="A326" s="20" t="s">
        <v>982</v>
      </c>
      <c r="B326" s="20" t="s">
        <v>26</v>
      </c>
      <c r="C326" s="20" t="s">
        <v>104</v>
      </c>
      <c r="D326" s="20" t="s">
        <v>1215</v>
      </c>
      <c r="E326" s="20" t="s">
        <v>666</v>
      </c>
      <c r="F326" s="21" t="s">
        <v>667</v>
      </c>
      <c r="G326" s="21" t="s">
        <v>257</v>
      </c>
      <c r="H326" s="21" t="s">
        <v>0</v>
      </c>
      <c r="I326" s="22" t="s">
        <v>668</v>
      </c>
      <c r="J326" s="22" t="s">
        <v>669</v>
      </c>
      <c r="K326" s="20" t="s">
        <v>0</v>
      </c>
      <c r="L326" s="20" t="s">
        <v>1316</v>
      </c>
      <c r="M326" s="20" t="s">
        <v>1389</v>
      </c>
      <c r="N326" s="20" t="s">
        <v>1390</v>
      </c>
      <c r="O326" s="21" t="s">
        <v>2044</v>
      </c>
      <c r="P326" s="21">
        <v>19</v>
      </c>
      <c r="Q326" s="21" t="s">
        <v>1392</v>
      </c>
      <c r="R326" s="21" t="s">
        <v>1320</v>
      </c>
      <c r="S326" s="21" t="s">
        <v>1321</v>
      </c>
      <c r="T326" s="21" t="s">
        <v>1316</v>
      </c>
      <c r="U326" s="21" t="s">
        <v>2397</v>
      </c>
      <c r="V326" s="21" t="s">
        <v>2398</v>
      </c>
      <c r="W326" s="20" t="s">
        <v>2399</v>
      </c>
      <c r="X326" s="21" t="s">
        <v>2400</v>
      </c>
      <c r="Y326" s="21" t="s">
        <v>2401</v>
      </c>
      <c r="Z326" s="21" t="s">
        <v>2402</v>
      </c>
      <c r="AA326" s="20">
        <v>16</v>
      </c>
      <c r="AB326" s="20" t="s">
        <v>1431</v>
      </c>
      <c r="AC326" s="21" t="s">
        <v>1456</v>
      </c>
      <c r="AD326" s="20" t="s">
        <v>1311</v>
      </c>
      <c r="AE326" s="16" t="str" cm="1">
        <f t="array" ref="AE326">IF(AF326="","",INDEX(전산회선!$E$4:$E$1141,_xlfn.AGGREGATE(15,6,ROW(전산회선!$E$4:$E$1141)-ROW(전산회선!$E$4)+1/((전산회선!$B$4:$B$1141=$E326)*(전산회선!$F$4:$F$1141=AF326)),1)))</f>
        <v>기업인터넷전화</v>
      </c>
      <c r="AF326" s="16">
        <f>IFERROR(IF(_xlfn.MAXIFS(전산회선!$F$4:$F$1141,전산회선!$B$4:$B$1141,$E326)=0,"",_xlfn.MAXIFS(전산회선!$F$4:$F$1141,전산회선!$B$4:$B$1141,$E326)),"")</f>
        <v>6</v>
      </c>
      <c r="AG326" s="16" t="str" cm="1">
        <f t="array" ref="AG326">IF(AH326="","",INDEX(전산회선!$E$4:$E$1141,_xlfn.AGGREGATE(15,6,ROW(전산회선!$E$4:$E$1141)-ROW(전산회선!$E$4)+1/((전산회선!$B$4:$B$1141=$E326)*(전산회선!$F$4:$F$1141=AH326)),1)))</f>
        <v>홈일반전화</v>
      </c>
      <c r="AH326" s="16">
        <f>IFERROR(IF(_xlfn.MAXIFS(전산회선!$F$4:$F$1141,전산회선!$B$4:$B$1141,$E326,전산회선!$F$4:$F$1141,"&lt;"&amp;AF326)=0,"",_xlfn.MAXIFS(전산회선!$F$4:$F$1141,전산회선!$B$4:$B$1141,$E326,전산회선!$F$4:$F$1141,"&lt;"&amp;AF326)),"")</f>
        <v>3</v>
      </c>
      <c r="AI326" s="16" t="str" cm="1">
        <f t="array" ref="AI326">IF(AJ326="","",INDEX(전산회선!$E$4:$E$1141,_xlfn.AGGREGATE(15,6,ROW(전산회선!$E$4:$E$1141)-ROW(전산회선!$E$4)+1/((전산회선!$B$4:$B$1141=$E326)*(전산회선!$F$4:$F$1141=AJ326)),1)))</f>
        <v>GTV</v>
      </c>
      <c r="AJ326" s="16">
        <f>IFERROR(IF(_xlfn.MAXIFS(전산회선!$F$4:$F$1141,전산회선!$B$4:$B$1141,$E326,전산회선!$F$4:$F$1141,"&lt;"&amp;AH326)=0,"",_xlfn.MAXIFS(전산회선!$F$4:$F$1141,전산회선!$B$4:$B$1141,$E326,전산회선!$F$4:$F$1141,"&lt;"&amp;AH326)),"")</f>
        <v>2</v>
      </c>
      <c r="AK326" s="16" t="str" cm="1">
        <f t="array" ref="AK326">IF(AL326="","",INDEX(전산회선!$E$4:$E$1141,_xlfn.AGGREGATE(15,6,ROW(전산회선!$E$4:$E$1141)-ROW(전산회선!$E$4)+1/((전산회선!$B$4:$B$1141=$E326)*(전산회선!$F$4:$F$1141=AL326)),1)))</f>
        <v>홈인터넷전화</v>
      </c>
      <c r="AL326" s="16">
        <f>IFERROR(IF(_xlfn.MAXIFS(전산회선!$F$4:$F$1141,전산회선!$B$4:$B$1141,$E326,전산회선!$F$4:$F$1141,"&lt;"&amp;AJ326)=0,"",_xlfn.MAXIFS(전산회선!$F$4:$F$1141,전산회선!$B$4:$B$1141,$E326,전산회선!$F$4:$F$1141,"&lt;"&amp;AJ326)),"")</f>
        <v>1</v>
      </c>
      <c r="AM326" s="16" t="str" cm="1">
        <f t="array" ref="AM326">IF(AN326="","",INDEX(전산회선!$E$4:$E$1141,_xlfn.AGGREGATE(15,6,ROW(전산회선!$E$4:$E$1141)-ROW(전산회선!$E$4)+1/((전산회선!$B$4:$B$1141=$E326)*(전산회선!$F$4:$F$1141=AN326)),1)))</f>
        <v/>
      </c>
      <c r="AN326" s="16" t="str">
        <f>IFERROR(IF(_xlfn.MAXIFS(전산회선!$F$4:$F$1141,전산회선!$B$4:$B$1141,$E326,전산회선!$F$4:$F$1141,"&lt;"&amp;AL326)=0,"",_xlfn.MAXIFS(전산회선!$F$4:$F$1141,전산회선!$B$4:$B$1141,$E326,전산회선!$F$4:$F$1141,"&lt;"&amp;AL326)),"")</f>
        <v/>
      </c>
      <c r="AO326" s="23">
        <v>246925</v>
      </c>
      <c r="AP326" s="23">
        <v>245950</v>
      </c>
      <c r="AQ326" s="23">
        <v>254794</v>
      </c>
      <c r="AR326" s="23">
        <v>248334</v>
      </c>
      <c r="AS326" s="23">
        <v>256675</v>
      </c>
      <c r="AT326" s="23">
        <v>241623</v>
      </c>
      <c r="AU326" s="23">
        <v>249029</v>
      </c>
      <c r="AV326" s="23">
        <v>234843</v>
      </c>
      <c r="AW326" s="23">
        <v>260579</v>
      </c>
      <c r="AX326" s="23">
        <v>229116</v>
      </c>
      <c r="AY326" s="23">
        <v>220618</v>
      </c>
      <c r="AZ326" s="23">
        <v>238252</v>
      </c>
      <c r="BA326" s="23">
        <v>243894.83333333334</v>
      </c>
      <c r="BB326" s="23">
        <f t="shared" ref="BB326:BB347" si="35">SUM(AO326:AZ326)</f>
        <v>2926738</v>
      </c>
      <c r="BC326" s="23">
        <v>0</v>
      </c>
      <c r="BD326" s="23">
        <v>0</v>
      </c>
      <c r="BE326" s="23">
        <v>0</v>
      </c>
      <c r="BF326" s="23">
        <v>0</v>
      </c>
      <c r="BG326" s="23">
        <v>0</v>
      </c>
      <c r="BH326" s="23">
        <v>0</v>
      </c>
      <c r="BI326" s="23">
        <v>0</v>
      </c>
      <c r="BJ326" s="23">
        <v>0</v>
      </c>
      <c r="BK326" s="23">
        <v>0</v>
      </c>
      <c r="BL326" s="23">
        <v>0</v>
      </c>
      <c r="BM326" s="23">
        <v>0</v>
      </c>
      <c r="BN326" s="23">
        <v>0</v>
      </c>
      <c r="BO326" s="23">
        <v>0</v>
      </c>
      <c r="BP326" s="23">
        <v>0</v>
      </c>
      <c r="BQ326" s="17" t="str">
        <f>IFERROR(INDEX(피벗!$BL$5:$CH$5,1,MATCH($BR326,INDEX(피벗!$BL:$CH,MATCH($E326,피벗!$BJ:$BJ,0),0),0)),"")</f>
        <v/>
      </c>
      <c r="BR326" s="23" t="str">
        <f>IFERROR(LARGE(INDEX(피벗!$BL:$CH,MATCH(성장고객!$E326,피벗!$BJ:$BJ,0),0),1),"")</f>
        <v/>
      </c>
      <c r="BS326" s="27" t="str">
        <f t="shared" ref="BS326:BS347" si="36">IFERROR(BR326/$BB326,"")</f>
        <v/>
      </c>
      <c r="BT326" s="17" t="str">
        <f>IFERROR(INDEX(피벗!$BL$5:$CH$5,1,MATCH($BU326,INDEX(피벗!$BL:$CH,MATCH($E326,피벗!$BJ:$BJ,0),0),0)),"")</f>
        <v/>
      </c>
      <c r="BU326" s="23" t="str">
        <f>IFERROR(LARGE(INDEX(피벗!$BL:$CH,MATCH(성장고객!$E326,피벗!$BJ:$BJ,0),0),2),"")</f>
        <v/>
      </c>
      <c r="BV326" s="27" t="str">
        <f t="shared" ref="BV326:BV347" si="37">IFERROR(BU326/$BB326,"")</f>
        <v/>
      </c>
      <c r="BW326" s="17" t="str">
        <f>IFERROR(INDEX(피벗!$BL$5:$CH$5,1,MATCH($BX326,INDEX(피벗!$BL:$CH,MATCH($E326,피벗!$BJ:$BJ,0),0),0)),"")</f>
        <v/>
      </c>
      <c r="BX326" s="23" t="str">
        <f>IFERROR(LARGE(INDEX(피벗!$BL:$CH,MATCH(성장고객!$E326,피벗!$BJ:$BJ,0),0),3),"")</f>
        <v/>
      </c>
      <c r="BY326" s="27" t="str">
        <f t="shared" ref="BY326:BY347" si="38">IFERROR(BX326/$BB326,"")</f>
        <v/>
      </c>
      <c r="BZ326" s="17" t="str">
        <f>IFERROR(INDEX(피벗!$BL$5:$CH$5,1,MATCH($CA326,INDEX(피벗!$BL:$CH,MATCH($E326,피벗!$BJ:$BJ,0),0),0)),"")</f>
        <v/>
      </c>
      <c r="CA326" s="23" t="str">
        <f>IFERROR(LARGE(INDEX(피벗!$BL:$CH,MATCH(성장고객!$E326,피벗!$BJ:$BJ,0),0),4),"")</f>
        <v/>
      </c>
      <c r="CB326" s="27" t="str">
        <f t="shared" ref="CB326:CB347" si="39">IFERROR(CA326/$BB326,"")</f>
        <v/>
      </c>
      <c r="CC326" s="17" t="str">
        <f>IFERROR(INDEX(피벗!$BL$5:$CH$5,1,MATCH($CD326,INDEX(피벗!$BL:$CH,MATCH($E326,피벗!$BJ:$BJ,0),0),0)),"")</f>
        <v/>
      </c>
      <c r="CD326" s="23" t="str">
        <f>IFERROR(LARGE(INDEX(피벗!$BL:$CH,MATCH(성장고객!$E326,피벗!$BJ:$BJ,0),0),5),"")</f>
        <v/>
      </c>
      <c r="CE326" s="27" t="str">
        <f t="shared" ref="CE326:CE347" si="40">IFERROR(CD326/$BB326,"")</f>
        <v/>
      </c>
      <c r="CF326" s="23" t="str">
        <f>IFERROR(INDEX(피벗!$CI:$CI,MATCH($E326,피벗!$BJ:$BJ,0)),"")</f>
        <v/>
      </c>
      <c r="CG326" s="25" t="str">
        <f t="shared" ref="CG326:CG347" si="41">IFERROR(CF326/$BB326,"")</f>
        <v/>
      </c>
      <c r="CH326" s="17" t="str">
        <f>IFERROR(INDEX(피벗!$EZ$5:$GE$5,1,MATCH($CI326,INDEX(피벗!$EZ:$GE,MATCH($E326,피벗!$EY:$EY,0),0),0)),"")</f>
        <v>GiGA인터넷</v>
      </c>
      <c r="CI326" s="23">
        <f>IFERROR(LARGE(INDEX(피벗!$EZ:$GE,MATCH(성장고객!$E326,피벗!$EY:$EY,0),0),1),"")</f>
        <v>1658924</v>
      </c>
      <c r="CJ326" s="17" t="str">
        <f>IFERROR(INDEX(피벗!$EZ$5:$GE$5,1,MATCH($CK326,INDEX(피벗!$EZ:$GE,MATCH($E326,피벗!$EY:$EY,0),0),0)),"")</f>
        <v>GTV</v>
      </c>
      <c r="CK326" s="23">
        <f>IFERROR(LARGE(INDEX(피벗!$EZ:$GE,MATCH(성장고객!$E326,피벗!$EY:$EY,0),0),2),"")</f>
        <v>364938</v>
      </c>
      <c r="CL326" s="17" t="str">
        <f>IFERROR(INDEX(피벗!$EZ$5:$GE$5,1,MATCH($CM326,INDEX(피벗!$EZ:$GE,MATCH($E326,피벗!$EY:$EY,0),0),0)),"")</f>
        <v>기업인터넷전화</v>
      </c>
      <c r="CM326" s="23">
        <f>IFERROR(LARGE(INDEX(피벗!$EZ:$GE,MATCH(성장고객!$E326,피벗!$EY:$EY,0),0),3),"")</f>
        <v>259995</v>
      </c>
      <c r="CN326" s="17" t="str">
        <f>IFERROR(INDEX(피벗!$EZ$5:$GE$5,1,MATCH($CO326,INDEX(피벗!$EZ:$GE,MATCH($E326,피벗!$EY:$EY,0),0),0)),"")</f>
        <v>홈일반전화</v>
      </c>
      <c r="CO326" s="23">
        <f>IFERROR(LARGE(INDEX(피벗!$EZ:$GE,MATCH(성장고객!$E326,피벗!$EY:$EY,0),0),4),"")</f>
        <v>226145</v>
      </c>
      <c r="CP326" s="17" t="str">
        <f>IFERROR(INDEX(피벗!$EZ$5:$GE$5,1,MATCH($CQ326,INDEX(피벗!$EZ:$GE,MATCH($E326,피벗!$EY:$EY,0),0),0)),"")</f>
        <v>MeGA인터넷</v>
      </c>
      <c r="CQ326" s="23">
        <f>IFERROR(LARGE(INDEX(피벗!$EZ:$GE,MATCH(성장고객!$E326,피벗!$EY:$EY,0),0),5),"")</f>
        <v>222680</v>
      </c>
      <c r="CR326" s="23">
        <f>IFERROR(INDEX(피벗!$GF:$GF,MATCH($E326,피벗!$EY:$EY,0)),"")</f>
        <v>2926738</v>
      </c>
    </row>
    <row r="327" spans="1:96" x14ac:dyDescent="0.45">
      <c r="A327" s="20" t="s">
        <v>982</v>
      </c>
      <c r="B327" s="20" t="s">
        <v>26</v>
      </c>
      <c r="C327" s="20" t="s">
        <v>104</v>
      </c>
      <c r="D327" s="20" t="s">
        <v>1216</v>
      </c>
      <c r="E327" s="20" t="s">
        <v>606</v>
      </c>
      <c r="F327" s="21" t="s">
        <v>607</v>
      </c>
      <c r="G327" s="21" t="s">
        <v>257</v>
      </c>
      <c r="H327" s="21" t="s">
        <v>0</v>
      </c>
      <c r="I327" s="22" t="s">
        <v>608</v>
      </c>
      <c r="J327" s="22" t="s">
        <v>609</v>
      </c>
      <c r="K327" s="20" t="s">
        <v>0</v>
      </c>
      <c r="L327" s="20" t="s">
        <v>1316</v>
      </c>
      <c r="M327" s="20" t="s">
        <v>1311</v>
      </c>
      <c r="N327" s="20" t="s">
        <v>1317</v>
      </c>
      <c r="O327" s="21" t="s">
        <v>1525</v>
      </c>
      <c r="P327" s="21">
        <v>90</v>
      </c>
      <c r="Q327" s="21" t="s">
        <v>1392</v>
      </c>
      <c r="R327" s="21" t="s">
        <v>1320</v>
      </c>
      <c r="S327" s="21" t="s">
        <v>1690</v>
      </c>
      <c r="T327" s="21" t="s">
        <v>1316</v>
      </c>
      <c r="U327" s="21" t="s">
        <v>2391</v>
      </c>
      <c r="V327" s="21" t="s">
        <v>2392</v>
      </c>
      <c r="W327" s="20" t="s">
        <v>2393</v>
      </c>
      <c r="X327" s="21" t="s">
        <v>2394</v>
      </c>
      <c r="Y327" s="21" t="s">
        <v>2395</v>
      </c>
      <c r="Z327" s="21" t="s">
        <v>2396</v>
      </c>
      <c r="AA327" s="20">
        <v>56</v>
      </c>
      <c r="AB327" s="20" t="s">
        <v>1649</v>
      </c>
      <c r="AC327" s="21" t="s">
        <v>1380</v>
      </c>
      <c r="AD327" s="20" t="s">
        <v>1311</v>
      </c>
      <c r="AE327" s="16" t="str" cm="1">
        <f t="array" ref="AE327">IF(AF327="","",INDEX(전산회선!$E$4:$E$1141,_xlfn.AGGREGATE(15,6,ROW(전산회선!$E$4:$E$1141)-ROW(전산회선!$E$4)+1/((전산회선!$B$4:$B$1141=$E327)*(전산회선!$F$4:$F$1141=AF327)),1)))</f>
        <v>기업인터넷전화</v>
      </c>
      <c r="AF327" s="16">
        <f>IFERROR(IF(_xlfn.MAXIFS(전산회선!$F$4:$F$1141,전산회선!$B$4:$B$1141,$E327)=0,"",_xlfn.MAXIFS(전산회선!$F$4:$F$1141,전산회선!$B$4:$B$1141,$E327)),"")</f>
        <v>75</v>
      </c>
      <c r="AG327" s="16" t="str" cm="1">
        <f t="array" ref="AG327">IF(AH327="","",INDEX(전산회선!$E$4:$E$1141,_xlfn.AGGREGATE(15,6,ROW(전산회선!$E$4:$E$1141)-ROW(전산회선!$E$4)+1/((전산회선!$B$4:$B$1141=$E327)*(전산회선!$F$4:$F$1141=AH327)),1)))</f>
        <v>MeGA인터넷</v>
      </c>
      <c r="AH327" s="16">
        <f>IFERROR(IF(_xlfn.MAXIFS(전산회선!$F$4:$F$1141,전산회선!$B$4:$B$1141,$E327,전산회선!$F$4:$F$1141,"&lt;"&amp;AF327)=0,"",_xlfn.MAXIFS(전산회선!$F$4:$F$1141,전산회선!$B$4:$B$1141,$E327,전산회선!$F$4:$F$1141,"&lt;"&amp;AF327)),"")</f>
        <v>5</v>
      </c>
      <c r="AI327" s="16" t="str" cm="1">
        <f t="array" ref="AI327">IF(AJ327="","",INDEX(전산회선!$E$4:$E$1141,_xlfn.AGGREGATE(15,6,ROW(전산회선!$E$4:$E$1141)-ROW(전산회선!$E$4)+1/((전산회선!$B$4:$B$1141=$E327)*(전산회선!$F$4:$F$1141=AJ327)),1)))</f>
        <v>GTV Biz</v>
      </c>
      <c r="AJ327" s="16">
        <f>IFERROR(IF(_xlfn.MAXIFS(전산회선!$F$4:$F$1141,전산회선!$B$4:$B$1141,$E327,전산회선!$F$4:$F$1141,"&lt;"&amp;AH327)=0,"",_xlfn.MAXIFS(전산회선!$F$4:$F$1141,전산회선!$B$4:$B$1141,$E327,전산회선!$F$4:$F$1141,"&lt;"&amp;AH327)),"")</f>
        <v>4</v>
      </c>
      <c r="AK327" s="16" t="str" cm="1">
        <f t="array" ref="AK327">IF(AL327="","",INDEX(전산회선!$E$4:$E$1141,_xlfn.AGGREGATE(15,6,ROW(전산회선!$E$4:$E$1141)-ROW(전산회선!$E$4)+1/((전산회선!$B$4:$B$1141=$E327)*(전산회선!$F$4:$F$1141=AL327)),1)))</f>
        <v>홈일반전화</v>
      </c>
      <c r="AL327" s="16">
        <f>IFERROR(IF(_xlfn.MAXIFS(전산회선!$F$4:$F$1141,전산회선!$B$4:$B$1141,$E327,전산회선!$F$4:$F$1141,"&lt;"&amp;AJ327)=0,"",_xlfn.MAXIFS(전산회선!$F$4:$F$1141,전산회선!$B$4:$B$1141,$E327,전산회선!$F$4:$F$1141,"&lt;"&amp;AJ327)),"")</f>
        <v>3</v>
      </c>
      <c r="AM327" s="16" t="str" cm="1">
        <f t="array" ref="AM327">IF(AN327="","",INDEX(전산회선!$E$4:$E$1141,_xlfn.AGGREGATE(15,6,ROW(전산회선!$E$4:$E$1141)-ROW(전산회선!$E$4)+1/((전산회선!$B$4:$B$1141=$E327)*(전산회선!$F$4:$F$1141=AN327)),1)))</f>
        <v>GiGA인터넷</v>
      </c>
      <c r="AN327" s="16">
        <f>IFERROR(IF(_xlfn.MAXIFS(전산회선!$F$4:$F$1141,전산회선!$B$4:$B$1141,$E327,전산회선!$F$4:$F$1141,"&lt;"&amp;AL327)=0,"",_xlfn.MAXIFS(전산회선!$F$4:$F$1141,전산회선!$B$4:$B$1141,$E327,전산회선!$F$4:$F$1141,"&lt;"&amp;AL327)),"")</f>
        <v>2</v>
      </c>
      <c r="AO327" s="23">
        <v>554321</v>
      </c>
      <c r="AP327" s="23">
        <v>550791</v>
      </c>
      <c r="AQ327" s="23">
        <v>548909</v>
      </c>
      <c r="AR327" s="23">
        <v>553730</v>
      </c>
      <c r="AS327" s="23">
        <v>551448</v>
      </c>
      <c r="AT327" s="23">
        <v>554849</v>
      </c>
      <c r="AU327" s="23">
        <v>558614</v>
      </c>
      <c r="AV327" s="23">
        <v>554996</v>
      </c>
      <c r="AW327" s="23">
        <v>687787</v>
      </c>
      <c r="AX327" s="23">
        <v>499471</v>
      </c>
      <c r="AY327" s="23">
        <v>491809</v>
      </c>
      <c r="AZ327" s="23">
        <v>499858</v>
      </c>
      <c r="BA327" s="23">
        <v>550548.58333333337</v>
      </c>
      <c r="BB327" s="23">
        <f t="shared" si="35"/>
        <v>6606583</v>
      </c>
      <c r="BC327" s="23">
        <v>44511</v>
      </c>
      <c r="BD327" s="23">
        <v>45962</v>
      </c>
      <c r="BE327" s="23">
        <v>45962</v>
      </c>
      <c r="BF327" s="23">
        <v>45962</v>
      </c>
      <c r="BG327" s="23">
        <v>45962</v>
      </c>
      <c r="BH327" s="23">
        <v>45962</v>
      </c>
      <c r="BI327" s="23">
        <v>45962</v>
      </c>
      <c r="BJ327" s="23">
        <v>45962</v>
      </c>
      <c r="BK327" s="23">
        <v>181817</v>
      </c>
      <c r="BL327" s="23">
        <v>962</v>
      </c>
      <c r="BM327" s="23">
        <v>962</v>
      </c>
      <c r="BN327" s="23">
        <v>962</v>
      </c>
      <c r="BO327" s="23">
        <v>45912.333333333336</v>
      </c>
      <c r="BP327" s="23">
        <v>550948</v>
      </c>
      <c r="BQ327" s="17" t="str">
        <f>IFERROR(INDEX(피벗!$BL$5:$CH$5,1,MATCH($BR327,INDEX(피벗!$BL:$CH,MATCH($E327,피벗!$BJ:$BJ,0),0),0)),"")</f>
        <v>GiGA인터넷</v>
      </c>
      <c r="BR327" s="23">
        <f>IFERROR(LARGE(INDEX(피벗!$BL:$CH,MATCH(성장고객!$E327,피벗!$BJ:$BJ,0),0),1),"")</f>
        <v>539404</v>
      </c>
      <c r="BS327" s="27">
        <f t="shared" si="36"/>
        <v>8.1646442646675296E-2</v>
      </c>
      <c r="BT327" s="17" t="str">
        <f>IFERROR(INDEX(피벗!$BL$5:$CH$5,1,MATCH($BU327,INDEX(피벗!$BL:$CH,MATCH($E327,피벗!$BJ:$BJ,0),0),0)),"")</f>
        <v>인터넷부가</v>
      </c>
      <c r="BU327" s="23">
        <f>IFERROR(LARGE(INDEX(피벗!$BL:$CH,MATCH(성장고객!$E327,피벗!$BJ:$BJ,0),0),2),"")</f>
        <v>11544</v>
      </c>
      <c r="BV327" s="27">
        <f t="shared" si="37"/>
        <v>1.7473480617741426E-3</v>
      </c>
      <c r="BW327" s="17" t="str">
        <f>IFERROR(INDEX(피벗!$BL$5:$CH$5,1,MATCH($BX327,INDEX(피벗!$BL:$CH,MATCH($E327,피벗!$BJ:$BJ,0),0),0)),"")</f>
        <v/>
      </c>
      <c r="BX327" s="23" t="str">
        <f>IFERROR(LARGE(INDEX(피벗!$BL:$CH,MATCH(성장고객!$E327,피벗!$BJ:$BJ,0),0),3),"")</f>
        <v/>
      </c>
      <c r="BY327" s="27" t="str">
        <f t="shared" si="38"/>
        <v/>
      </c>
      <c r="BZ327" s="17" t="str">
        <f>IFERROR(INDEX(피벗!$BL$5:$CH$5,1,MATCH($CA327,INDEX(피벗!$BL:$CH,MATCH($E327,피벗!$BJ:$BJ,0),0),0)),"")</f>
        <v/>
      </c>
      <c r="CA327" s="23" t="str">
        <f>IFERROR(LARGE(INDEX(피벗!$BL:$CH,MATCH(성장고객!$E327,피벗!$BJ:$BJ,0),0),4),"")</f>
        <v/>
      </c>
      <c r="CB327" s="27" t="str">
        <f t="shared" si="39"/>
        <v/>
      </c>
      <c r="CC327" s="17" t="str">
        <f>IFERROR(INDEX(피벗!$BL$5:$CH$5,1,MATCH($CD327,INDEX(피벗!$BL:$CH,MATCH($E327,피벗!$BJ:$BJ,0),0),0)),"")</f>
        <v/>
      </c>
      <c r="CD327" s="23" t="str">
        <f>IFERROR(LARGE(INDEX(피벗!$BL:$CH,MATCH(성장고객!$E327,피벗!$BJ:$BJ,0),0),5),"")</f>
        <v/>
      </c>
      <c r="CE327" s="27" t="str">
        <f t="shared" si="40"/>
        <v/>
      </c>
      <c r="CF327" s="23">
        <f>IFERROR(INDEX(피벗!$CI:$CI,MATCH($E327,피벗!$BJ:$BJ,0)),"")</f>
        <v>550948</v>
      </c>
      <c r="CG327" s="25">
        <f t="shared" si="41"/>
        <v>8.3393790708449433E-2</v>
      </c>
      <c r="CH327" s="17" t="str">
        <f>IFERROR(INDEX(피벗!$EZ$5:$GE$5,1,MATCH($CI327,INDEX(피벗!$EZ:$GE,MATCH($E327,피벗!$EY:$EY,0),0),0)),"")</f>
        <v>기업인터넷전화</v>
      </c>
      <c r="CI327" s="23">
        <f>IFERROR(LARGE(INDEX(피벗!$EZ:$GE,MATCH(성장고객!$E327,피벗!$EY:$EY,0),0),1),"")</f>
        <v>2303184</v>
      </c>
      <c r="CJ327" s="17" t="str">
        <f>IFERROR(INDEX(피벗!$EZ$5:$GE$5,1,MATCH($CK327,INDEX(피벗!$EZ:$GE,MATCH($E327,피벗!$EY:$EY,0),0),0)),"")</f>
        <v>GiGA인터넷</v>
      </c>
      <c r="CK327" s="23">
        <f>IFERROR(LARGE(INDEX(피벗!$EZ:$GE,MATCH(성장고객!$E327,피벗!$EY:$EY,0),0),2),"")</f>
        <v>1330552</v>
      </c>
      <c r="CL327" s="17" t="str">
        <f>IFERROR(INDEX(피벗!$EZ$5:$GE$5,1,MATCH($CM327,INDEX(피벗!$EZ:$GE,MATCH($E327,피벗!$EY:$EY,0),0),0)),"")</f>
        <v>MeGA인터넷</v>
      </c>
      <c r="CM327" s="23">
        <f>IFERROR(LARGE(INDEX(피벗!$EZ:$GE,MATCH(성장고객!$E327,피벗!$EY:$EY,0),0),3),"")</f>
        <v>1281982</v>
      </c>
      <c r="CN327" s="17" t="str">
        <f>IFERROR(INDEX(피벗!$EZ$5:$GE$5,1,MATCH($CO327,INDEX(피벗!$EZ:$GE,MATCH($E327,피벗!$EY:$EY,0),0),0)),"")</f>
        <v>인터넷부가</v>
      </c>
      <c r="CO327" s="23">
        <f>IFERROR(LARGE(INDEX(피벗!$EZ:$GE,MATCH(성장고객!$E327,피벗!$EY:$EY,0),0),4),"")</f>
        <v>575712</v>
      </c>
      <c r="CP327" s="17" t="str">
        <f>IFERROR(INDEX(피벗!$EZ$5:$GE$5,1,MATCH($CQ327,INDEX(피벗!$EZ:$GE,MATCH($E327,피벗!$EY:$EY,0),0),0)),"")</f>
        <v>GTV Biz</v>
      </c>
      <c r="CQ327" s="23">
        <f>IFERROR(LARGE(INDEX(피벗!$EZ:$GE,MATCH(성장고객!$E327,피벗!$EY:$EY,0),0),5),"")</f>
        <v>562728</v>
      </c>
      <c r="CR327" s="23">
        <f>IFERROR(INDEX(피벗!$GF:$GF,MATCH($E327,피벗!$EY:$EY,0)),"")</f>
        <v>6606583</v>
      </c>
    </row>
    <row r="328" spans="1:96" x14ac:dyDescent="0.45">
      <c r="A328" s="20" t="s">
        <v>982</v>
      </c>
      <c r="B328" s="20" t="s">
        <v>29</v>
      </c>
      <c r="C328" s="20" t="s">
        <v>30</v>
      </c>
      <c r="D328" s="20" t="s">
        <v>95</v>
      </c>
      <c r="E328" s="20" t="s">
        <v>1033</v>
      </c>
      <c r="F328" s="21" t="s">
        <v>1034</v>
      </c>
      <c r="G328" s="21" t="s">
        <v>1</v>
      </c>
      <c r="H328" s="21" t="s">
        <v>0</v>
      </c>
      <c r="I328" s="22" t="s">
        <v>76</v>
      </c>
      <c r="J328" s="22" t="s">
        <v>77</v>
      </c>
      <c r="K328" s="20" t="s">
        <v>0</v>
      </c>
      <c r="L328" s="20" t="s">
        <v>1316</v>
      </c>
      <c r="M328" s="20" t="s">
        <v>1311</v>
      </c>
      <c r="N328" s="20" t="s">
        <v>1317</v>
      </c>
      <c r="O328" s="21" t="s">
        <v>1525</v>
      </c>
      <c r="P328" s="21">
        <v>8</v>
      </c>
      <c r="Q328" s="21" t="s">
        <v>1347</v>
      </c>
      <c r="R328" s="21" t="s">
        <v>1320</v>
      </c>
      <c r="S328" s="21" t="s">
        <v>1321</v>
      </c>
      <c r="T328" s="21" t="s">
        <v>1316</v>
      </c>
      <c r="U328" s="21" t="s">
        <v>1526</v>
      </c>
      <c r="V328" s="21" t="s">
        <v>1527</v>
      </c>
      <c r="W328" s="20" t="s">
        <v>1528</v>
      </c>
      <c r="X328" s="21" t="s">
        <v>1529</v>
      </c>
      <c r="Y328" s="21" t="s">
        <v>1530</v>
      </c>
      <c r="Z328" s="21" t="s">
        <v>1531</v>
      </c>
      <c r="AA328" s="20">
        <v>3</v>
      </c>
      <c r="AB328" s="20" t="s">
        <v>1464</v>
      </c>
      <c r="AC328" s="21" t="s">
        <v>1532</v>
      </c>
      <c r="AD328" s="20" t="s">
        <v>1311</v>
      </c>
      <c r="AE328" s="16" t="str" cm="1">
        <f t="array" ref="AE328">IF(AF328="","",INDEX(전산회선!$E$4:$E$1141,_xlfn.AGGREGATE(15,6,ROW(전산회선!$E$4:$E$1141)-ROW(전산회선!$E$4)+1/((전산회선!$B$4:$B$1141=$E328)*(전산회선!$F$4:$F$1141=AF328)),1)))</f>
        <v>GTV</v>
      </c>
      <c r="AF328" s="16">
        <f>IFERROR(IF(_xlfn.MAXIFS(전산회선!$F$4:$F$1141,전산회선!$B$4:$B$1141,$E328)=0,"",_xlfn.MAXIFS(전산회선!$F$4:$F$1141,전산회선!$B$4:$B$1141,$E328)),"")</f>
        <v>4</v>
      </c>
      <c r="AG328" s="16" t="str" cm="1">
        <f t="array" ref="AG328">IF(AH328="","",INDEX(전산회선!$E$4:$E$1141,_xlfn.AGGREGATE(15,6,ROW(전산회선!$E$4:$E$1141)-ROW(전산회선!$E$4)+1/((전산회선!$B$4:$B$1141=$E328)*(전산회선!$F$4:$F$1141=AH328)),1)))</f>
        <v>홈일반전화</v>
      </c>
      <c r="AH328" s="16">
        <f>IFERROR(IF(_xlfn.MAXIFS(전산회선!$F$4:$F$1141,전산회선!$B$4:$B$1141,$E328,전산회선!$F$4:$F$1141,"&lt;"&amp;AF328)=0,"",_xlfn.MAXIFS(전산회선!$F$4:$F$1141,전산회선!$B$4:$B$1141,$E328,전산회선!$F$4:$F$1141,"&lt;"&amp;AF328)),"")</f>
        <v>3</v>
      </c>
      <c r="AI328" s="16" t="str" cm="1">
        <f t="array" ref="AI328">IF(AJ328="","",INDEX(전산회선!$E$4:$E$1141,_xlfn.AGGREGATE(15,6,ROW(전산회선!$E$4:$E$1141)-ROW(전산회선!$E$4)+1/((전산회선!$B$4:$B$1141=$E328)*(전산회선!$F$4:$F$1141=AJ328)),1)))</f>
        <v>GiGA인터넷</v>
      </c>
      <c r="AJ328" s="16">
        <f>IFERROR(IF(_xlfn.MAXIFS(전산회선!$F$4:$F$1141,전산회선!$B$4:$B$1141,$E328,전산회선!$F$4:$F$1141,"&lt;"&amp;AH328)=0,"",_xlfn.MAXIFS(전산회선!$F$4:$F$1141,전산회선!$B$4:$B$1141,$E328,전산회선!$F$4:$F$1141,"&lt;"&amp;AH328)),"")</f>
        <v>1</v>
      </c>
      <c r="AK328" s="16" t="str" cm="1">
        <f t="array" ref="AK328">IF(AL328="","",INDEX(전산회선!$E$4:$E$1141,_xlfn.AGGREGATE(15,6,ROW(전산회선!$E$4:$E$1141)-ROW(전산회선!$E$4)+1/((전산회선!$B$4:$B$1141=$E328)*(전산회선!$F$4:$F$1141=AL328)),1)))</f>
        <v/>
      </c>
      <c r="AL328" s="16" t="str">
        <f>IFERROR(IF(_xlfn.MAXIFS(전산회선!$F$4:$F$1141,전산회선!$B$4:$B$1141,$E328,전산회선!$F$4:$F$1141,"&lt;"&amp;AJ328)=0,"",_xlfn.MAXIFS(전산회선!$F$4:$F$1141,전산회선!$B$4:$B$1141,$E328,전산회선!$F$4:$F$1141,"&lt;"&amp;AJ328)),"")</f>
        <v/>
      </c>
      <c r="AM328" s="16" t="str" cm="1">
        <f t="array" ref="AM328">IF(AN328="","",INDEX(전산회선!$E$4:$E$1141,_xlfn.AGGREGATE(15,6,ROW(전산회선!$E$4:$E$1141)-ROW(전산회선!$E$4)+1/((전산회선!$B$4:$B$1141=$E328)*(전산회선!$F$4:$F$1141=AN328)),1)))</f>
        <v/>
      </c>
      <c r="AN328" s="16" t="str">
        <f>IFERROR(IF(_xlfn.MAXIFS(전산회선!$F$4:$F$1141,전산회선!$B$4:$B$1141,$E328,전산회선!$F$4:$F$1141,"&lt;"&amp;AL328)=0,"",_xlfn.MAXIFS(전산회선!$F$4:$F$1141,전산회선!$B$4:$B$1141,$E328,전산회선!$F$4:$F$1141,"&lt;"&amp;AL328)),"")</f>
        <v/>
      </c>
      <c r="AO328" s="23">
        <v>59145</v>
      </c>
      <c r="AP328" s="23">
        <v>58739</v>
      </c>
      <c r="AQ328" s="23">
        <v>58869</v>
      </c>
      <c r="AR328" s="23">
        <v>59013</v>
      </c>
      <c r="AS328" s="23">
        <v>58738</v>
      </c>
      <c r="AT328" s="23">
        <v>60496</v>
      </c>
      <c r="AU328" s="23">
        <v>60281</v>
      </c>
      <c r="AV328" s="23">
        <v>60543</v>
      </c>
      <c r="AW328" s="23">
        <v>60363</v>
      </c>
      <c r="AX328" s="23">
        <v>60413</v>
      </c>
      <c r="AY328" s="23">
        <v>60183</v>
      </c>
      <c r="AZ328" s="23">
        <v>60270</v>
      </c>
      <c r="BA328" s="23">
        <v>59754.416666666664</v>
      </c>
      <c r="BB328" s="23">
        <f t="shared" si="35"/>
        <v>717053</v>
      </c>
      <c r="BC328" s="23">
        <v>0</v>
      </c>
      <c r="BD328" s="23">
        <v>0</v>
      </c>
      <c r="BE328" s="23">
        <v>0</v>
      </c>
      <c r="BF328" s="23">
        <v>0</v>
      </c>
      <c r="BG328" s="23">
        <v>0</v>
      </c>
      <c r="BH328" s="23">
        <v>0</v>
      </c>
      <c r="BI328" s="23">
        <v>0</v>
      </c>
      <c r="BJ328" s="23">
        <v>0</v>
      </c>
      <c r="BK328" s="23">
        <v>0</v>
      </c>
      <c r="BL328" s="23">
        <v>0</v>
      </c>
      <c r="BM328" s="23">
        <v>0</v>
      </c>
      <c r="BN328" s="23">
        <v>0</v>
      </c>
      <c r="BO328" s="23">
        <v>0</v>
      </c>
      <c r="BP328" s="23">
        <v>0</v>
      </c>
      <c r="BQ328" s="17" t="str">
        <f>IFERROR(INDEX(피벗!$BL$5:$CH$5,1,MATCH($BR328,INDEX(피벗!$BL:$CH,MATCH($E328,피벗!$BJ:$BJ,0),0),0)),"")</f>
        <v/>
      </c>
      <c r="BR328" s="23" t="str">
        <f>IFERROR(LARGE(INDEX(피벗!$BL:$CH,MATCH(성장고객!$E328,피벗!$BJ:$BJ,0),0),1),"")</f>
        <v/>
      </c>
      <c r="BS328" s="27" t="str">
        <f t="shared" si="36"/>
        <v/>
      </c>
      <c r="BT328" s="17" t="str">
        <f>IFERROR(INDEX(피벗!$BL$5:$CH$5,1,MATCH($BU328,INDEX(피벗!$BL:$CH,MATCH($E328,피벗!$BJ:$BJ,0),0),0)),"")</f>
        <v/>
      </c>
      <c r="BU328" s="23" t="str">
        <f>IFERROR(LARGE(INDEX(피벗!$BL:$CH,MATCH(성장고객!$E328,피벗!$BJ:$BJ,0),0),2),"")</f>
        <v/>
      </c>
      <c r="BV328" s="27" t="str">
        <f t="shared" si="37"/>
        <v/>
      </c>
      <c r="BW328" s="17" t="str">
        <f>IFERROR(INDEX(피벗!$BL$5:$CH$5,1,MATCH($BX328,INDEX(피벗!$BL:$CH,MATCH($E328,피벗!$BJ:$BJ,0),0),0)),"")</f>
        <v/>
      </c>
      <c r="BX328" s="23" t="str">
        <f>IFERROR(LARGE(INDEX(피벗!$BL:$CH,MATCH(성장고객!$E328,피벗!$BJ:$BJ,0),0),3),"")</f>
        <v/>
      </c>
      <c r="BY328" s="27" t="str">
        <f t="shared" si="38"/>
        <v/>
      </c>
      <c r="BZ328" s="17" t="str">
        <f>IFERROR(INDEX(피벗!$BL$5:$CH$5,1,MATCH($CA328,INDEX(피벗!$BL:$CH,MATCH($E328,피벗!$BJ:$BJ,0),0),0)),"")</f>
        <v/>
      </c>
      <c r="CA328" s="23" t="str">
        <f>IFERROR(LARGE(INDEX(피벗!$BL:$CH,MATCH(성장고객!$E328,피벗!$BJ:$BJ,0),0),4),"")</f>
        <v/>
      </c>
      <c r="CB328" s="27" t="str">
        <f t="shared" si="39"/>
        <v/>
      </c>
      <c r="CC328" s="17" t="str">
        <f>IFERROR(INDEX(피벗!$BL$5:$CH$5,1,MATCH($CD328,INDEX(피벗!$BL:$CH,MATCH($E328,피벗!$BJ:$BJ,0),0),0)),"")</f>
        <v/>
      </c>
      <c r="CD328" s="23" t="str">
        <f>IFERROR(LARGE(INDEX(피벗!$BL:$CH,MATCH(성장고객!$E328,피벗!$BJ:$BJ,0),0),5),"")</f>
        <v/>
      </c>
      <c r="CE328" s="27" t="str">
        <f t="shared" si="40"/>
        <v/>
      </c>
      <c r="CF328" s="23" t="str">
        <f>IFERROR(INDEX(피벗!$CI:$CI,MATCH($E328,피벗!$BJ:$BJ,0)),"")</f>
        <v/>
      </c>
      <c r="CG328" s="25" t="str">
        <f t="shared" si="41"/>
        <v/>
      </c>
      <c r="CH328" s="17" t="str">
        <f>IFERROR(INDEX(피벗!$EZ$5:$GE$5,1,MATCH($CI328,INDEX(피벗!$EZ:$GE,MATCH($E328,피벗!$EY:$EY,0),0),0)),"")</f>
        <v>GiGA인터넷</v>
      </c>
      <c r="CI328" s="23">
        <f>IFERROR(LARGE(INDEX(피벗!$EZ:$GE,MATCH(성장고객!$E328,피벗!$EY:$EY,0),0),1),"")</f>
        <v>240000</v>
      </c>
      <c r="CJ328" s="17" t="str">
        <f>IFERROR(INDEX(피벗!$EZ$5:$GE$5,1,MATCH($CK328,INDEX(피벗!$EZ:$GE,MATCH($E328,피벗!$EY:$EY,0),0),0)),"")</f>
        <v>GTV</v>
      </c>
      <c r="CK328" s="23">
        <f>IFERROR(LARGE(INDEX(피벗!$EZ:$GE,MATCH(성장고객!$E328,피벗!$EY:$EY,0),0),2),"")</f>
        <v>223392</v>
      </c>
      <c r="CL328" s="17" t="str">
        <f>IFERROR(INDEX(피벗!$EZ$5:$GE$5,1,MATCH($CM328,INDEX(피벗!$EZ:$GE,MATCH($E328,피벗!$EY:$EY,0),0),0)),"")</f>
        <v>기가지니 TV</v>
      </c>
      <c r="CM328" s="23">
        <f>IFERROR(LARGE(INDEX(피벗!$EZ:$GE,MATCH(성장고객!$E328,피벗!$EY:$EY,0),0),3),"")</f>
        <v>108000</v>
      </c>
      <c r="CN328" s="17" t="str">
        <f>IFERROR(INDEX(피벗!$EZ$5:$GE$5,1,MATCH($CO328,INDEX(피벗!$EZ:$GE,MATCH($E328,피벗!$EY:$EY,0),0),0)),"")</f>
        <v>홈일반전화</v>
      </c>
      <c r="CO328" s="23">
        <f>IFERROR(LARGE(INDEX(피벗!$EZ:$GE,MATCH(성장고객!$E328,피벗!$EY:$EY,0),0),4),"")</f>
        <v>102023</v>
      </c>
      <c r="CP328" s="17" t="str">
        <f>IFERROR(INDEX(피벗!$EZ$5:$GE$5,1,MATCH($CQ328,INDEX(피벗!$EZ:$GE,MATCH($E328,피벗!$EY:$EY,0),0),0)),"")</f>
        <v>인터넷부가</v>
      </c>
      <c r="CQ328" s="23">
        <f>IFERROR(LARGE(INDEX(피벗!$EZ:$GE,MATCH(성장고객!$E328,피벗!$EY:$EY,0),0),5),"")</f>
        <v>43638</v>
      </c>
      <c r="CR328" s="23">
        <f>IFERROR(INDEX(피벗!$GF:$GF,MATCH($E328,피벗!$EY:$EY,0)),"")</f>
        <v>717053</v>
      </c>
    </row>
    <row r="329" spans="1:96" x14ac:dyDescent="0.45">
      <c r="A329" s="20" t="s">
        <v>982</v>
      </c>
      <c r="B329" s="20" t="s">
        <v>26</v>
      </c>
      <c r="C329" s="20" t="s">
        <v>104</v>
      </c>
      <c r="D329" s="20" t="s">
        <v>1218</v>
      </c>
      <c r="E329" s="20" t="s">
        <v>440</v>
      </c>
      <c r="F329" s="21" t="s">
        <v>441</v>
      </c>
      <c r="G329" s="21" t="s">
        <v>257</v>
      </c>
      <c r="H329" s="21" t="s">
        <v>0</v>
      </c>
      <c r="I329" s="22" t="s">
        <v>442</v>
      </c>
      <c r="J329" s="22" t="s">
        <v>443</v>
      </c>
      <c r="K329" s="20" t="s">
        <v>0</v>
      </c>
      <c r="L329" s="20" t="s">
        <v>1316</v>
      </c>
      <c r="M329" s="20" t="s">
        <v>1311</v>
      </c>
      <c r="N329" s="20" t="s">
        <v>1317</v>
      </c>
      <c r="O329" s="21" t="s">
        <v>1710</v>
      </c>
      <c r="P329" s="21">
        <v>0</v>
      </c>
      <c r="Q329" s="21" t="s">
        <v>1347</v>
      </c>
      <c r="R329" s="21" t="s">
        <v>1320</v>
      </c>
      <c r="S329" s="21" t="s">
        <v>1690</v>
      </c>
      <c r="T329" s="21" t="s">
        <v>1316</v>
      </c>
      <c r="U329" s="21" t="s">
        <v>2451</v>
      </c>
      <c r="V329" s="21" t="s">
        <v>3079</v>
      </c>
      <c r="W329" s="20" t="s">
        <v>3080</v>
      </c>
      <c r="X329" s="21" t="s">
        <v>3081</v>
      </c>
      <c r="Y329" s="21" t="s">
        <v>3082</v>
      </c>
      <c r="Z329" s="21" t="s">
        <v>3083</v>
      </c>
      <c r="AA329" s="20">
        <v>20</v>
      </c>
      <c r="AB329" s="20" t="s">
        <v>1696</v>
      </c>
      <c r="AC329" s="21" t="s">
        <v>1809</v>
      </c>
      <c r="AD329" s="20" t="s">
        <v>1311</v>
      </c>
      <c r="AE329" s="16" t="str" cm="1">
        <f t="array" ref="AE329">IF(AF329="","",INDEX(전산회선!$E$4:$E$1141,_xlfn.AGGREGATE(15,6,ROW(전산회선!$E$4:$E$1141)-ROW(전산회선!$E$4)+1/((전산회선!$B$4:$B$1141=$E329)*(전산회선!$F$4:$F$1141=AF329)),1)))</f>
        <v/>
      </c>
      <c r="AF329" s="16" t="str">
        <f>IFERROR(IF(_xlfn.MAXIFS(전산회선!$F$4:$F$1141,전산회선!$B$4:$B$1141,$E329)=0,"",_xlfn.MAXIFS(전산회선!$F$4:$F$1141,전산회선!$B$4:$B$1141,$E329)),"")</f>
        <v/>
      </c>
      <c r="AG329" s="16" t="str" cm="1">
        <f t="array" ref="AG329">IF(AH329="","",INDEX(전산회선!$E$4:$E$1141,_xlfn.AGGREGATE(15,6,ROW(전산회선!$E$4:$E$1141)-ROW(전산회선!$E$4)+1/((전산회선!$B$4:$B$1141=$E329)*(전산회선!$F$4:$F$1141=AH329)),1)))</f>
        <v/>
      </c>
      <c r="AH329" s="16" t="str">
        <f>IFERROR(IF(_xlfn.MAXIFS(전산회선!$F$4:$F$1141,전산회선!$B$4:$B$1141,$E329,전산회선!$F$4:$F$1141,"&lt;"&amp;AF329)=0,"",_xlfn.MAXIFS(전산회선!$F$4:$F$1141,전산회선!$B$4:$B$1141,$E329,전산회선!$F$4:$F$1141,"&lt;"&amp;AF329)),"")</f>
        <v/>
      </c>
      <c r="AI329" s="16" t="str" cm="1">
        <f t="array" ref="AI329">IF(AJ329="","",INDEX(전산회선!$E$4:$E$1141,_xlfn.AGGREGATE(15,6,ROW(전산회선!$E$4:$E$1141)-ROW(전산회선!$E$4)+1/((전산회선!$B$4:$B$1141=$E329)*(전산회선!$F$4:$F$1141=AJ329)),1)))</f>
        <v/>
      </c>
      <c r="AJ329" s="16" t="str">
        <f>IFERROR(IF(_xlfn.MAXIFS(전산회선!$F$4:$F$1141,전산회선!$B$4:$B$1141,$E329,전산회선!$F$4:$F$1141,"&lt;"&amp;AH329)=0,"",_xlfn.MAXIFS(전산회선!$F$4:$F$1141,전산회선!$B$4:$B$1141,$E329,전산회선!$F$4:$F$1141,"&lt;"&amp;AH329)),"")</f>
        <v/>
      </c>
      <c r="AK329" s="16" t="str" cm="1">
        <f t="array" ref="AK329">IF(AL329="","",INDEX(전산회선!$E$4:$E$1141,_xlfn.AGGREGATE(15,6,ROW(전산회선!$E$4:$E$1141)-ROW(전산회선!$E$4)+1/((전산회선!$B$4:$B$1141=$E329)*(전산회선!$F$4:$F$1141=AL329)),1)))</f>
        <v/>
      </c>
      <c r="AL329" s="16" t="str">
        <f>IFERROR(IF(_xlfn.MAXIFS(전산회선!$F$4:$F$1141,전산회선!$B$4:$B$1141,$E329,전산회선!$F$4:$F$1141,"&lt;"&amp;AJ329)=0,"",_xlfn.MAXIFS(전산회선!$F$4:$F$1141,전산회선!$B$4:$B$1141,$E329,전산회선!$F$4:$F$1141,"&lt;"&amp;AJ329)),"")</f>
        <v/>
      </c>
      <c r="AM329" s="16" t="str" cm="1">
        <f t="array" ref="AM329">IF(AN329="","",INDEX(전산회선!$E$4:$E$1141,_xlfn.AGGREGATE(15,6,ROW(전산회선!$E$4:$E$1141)-ROW(전산회선!$E$4)+1/((전산회선!$B$4:$B$1141=$E329)*(전산회선!$F$4:$F$1141=AN329)),1)))</f>
        <v/>
      </c>
      <c r="AN329" s="16" t="str">
        <f>IFERROR(IF(_xlfn.MAXIFS(전산회선!$F$4:$F$1141,전산회선!$B$4:$B$1141,$E329,전산회선!$F$4:$F$1141,"&lt;"&amp;AL329)=0,"",_xlfn.MAXIFS(전산회선!$F$4:$F$1141,전산회선!$B$4:$B$1141,$E329,전산회선!$F$4:$F$1141,"&lt;"&amp;AL329)),"")</f>
        <v/>
      </c>
      <c r="AO329" s="23">
        <v>123720</v>
      </c>
      <c r="AP329" s="23">
        <v>123720</v>
      </c>
      <c r="AQ329" s="23">
        <v>123720</v>
      </c>
      <c r="AR329" s="23">
        <v>123720</v>
      </c>
      <c r="AS329" s="23">
        <v>123720</v>
      </c>
      <c r="AT329" s="23">
        <v>123720</v>
      </c>
      <c r="AU329" s="23">
        <v>11977</v>
      </c>
      <c r="AV329" s="23">
        <v>0</v>
      </c>
      <c r="AW329" s="23">
        <v>0</v>
      </c>
      <c r="AX329" s="23">
        <v>0</v>
      </c>
      <c r="AY329" s="23">
        <v>0</v>
      </c>
      <c r="AZ329" s="23">
        <v>0</v>
      </c>
      <c r="BA329" s="23">
        <v>62858.083333333336</v>
      </c>
      <c r="BB329" s="23">
        <f t="shared" si="35"/>
        <v>754297</v>
      </c>
      <c r="BC329" s="23">
        <v>0</v>
      </c>
      <c r="BD329" s="23">
        <v>0</v>
      </c>
      <c r="BE329" s="23">
        <v>0</v>
      </c>
      <c r="BF329" s="23">
        <v>0</v>
      </c>
      <c r="BG329" s="23">
        <v>0</v>
      </c>
      <c r="BH329" s="23">
        <v>0</v>
      </c>
      <c r="BI329" s="23">
        <v>0</v>
      </c>
      <c r="BJ329" s="23">
        <v>0</v>
      </c>
      <c r="BK329" s="23">
        <v>0</v>
      </c>
      <c r="BL329" s="23">
        <v>0</v>
      </c>
      <c r="BM329" s="23">
        <v>0</v>
      </c>
      <c r="BN329" s="23">
        <v>0</v>
      </c>
      <c r="BO329" s="23">
        <v>0</v>
      </c>
      <c r="BP329" s="23">
        <v>0</v>
      </c>
      <c r="BQ329" s="17" t="str">
        <f>IFERROR(INDEX(피벗!$BL$5:$CH$5,1,MATCH($BR329,INDEX(피벗!$BL:$CH,MATCH($E329,피벗!$BJ:$BJ,0),0),0)),"")</f>
        <v/>
      </c>
      <c r="BR329" s="23" t="str">
        <f>IFERROR(LARGE(INDEX(피벗!$BL:$CH,MATCH(성장고객!$E329,피벗!$BJ:$BJ,0),0),1),"")</f>
        <v/>
      </c>
      <c r="BS329" s="27" t="str">
        <f t="shared" si="36"/>
        <v/>
      </c>
      <c r="BT329" s="17" t="str">
        <f>IFERROR(INDEX(피벗!$BL$5:$CH$5,1,MATCH($BU329,INDEX(피벗!$BL:$CH,MATCH($E329,피벗!$BJ:$BJ,0),0),0)),"")</f>
        <v/>
      </c>
      <c r="BU329" s="23" t="str">
        <f>IFERROR(LARGE(INDEX(피벗!$BL:$CH,MATCH(성장고객!$E329,피벗!$BJ:$BJ,0),0),2),"")</f>
        <v/>
      </c>
      <c r="BV329" s="27" t="str">
        <f t="shared" si="37"/>
        <v/>
      </c>
      <c r="BW329" s="17" t="str">
        <f>IFERROR(INDEX(피벗!$BL$5:$CH$5,1,MATCH($BX329,INDEX(피벗!$BL:$CH,MATCH($E329,피벗!$BJ:$BJ,0),0),0)),"")</f>
        <v/>
      </c>
      <c r="BX329" s="23" t="str">
        <f>IFERROR(LARGE(INDEX(피벗!$BL:$CH,MATCH(성장고객!$E329,피벗!$BJ:$BJ,0),0),3),"")</f>
        <v/>
      </c>
      <c r="BY329" s="27" t="str">
        <f t="shared" si="38"/>
        <v/>
      </c>
      <c r="BZ329" s="17" t="str">
        <f>IFERROR(INDEX(피벗!$BL$5:$CH$5,1,MATCH($CA329,INDEX(피벗!$BL:$CH,MATCH($E329,피벗!$BJ:$BJ,0),0),0)),"")</f>
        <v/>
      </c>
      <c r="CA329" s="23" t="str">
        <f>IFERROR(LARGE(INDEX(피벗!$BL:$CH,MATCH(성장고객!$E329,피벗!$BJ:$BJ,0),0),4),"")</f>
        <v/>
      </c>
      <c r="CB329" s="27" t="str">
        <f t="shared" si="39"/>
        <v/>
      </c>
      <c r="CC329" s="17" t="str">
        <f>IFERROR(INDEX(피벗!$BL$5:$CH$5,1,MATCH($CD329,INDEX(피벗!$BL:$CH,MATCH($E329,피벗!$BJ:$BJ,0),0),0)),"")</f>
        <v/>
      </c>
      <c r="CD329" s="23" t="str">
        <f>IFERROR(LARGE(INDEX(피벗!$BL:$CH,MATCH(성장고객!$E329,피벗!$BJ:$BJ,0),0),5),"")</f>
        <v/>
      </c>
      <c r="CE329" s="27" t="str">
        <f t="shared" si="40"/>
        <v/>
      </c>
      <c r="CF329" s="23" t="str">
        <f>IFERROR(INDEX(피벗!$CI:$CI,MATCH($E329,피벗!$BJ:$BJ,0)),"")</f>
        <v/>
      </c>
      <c r="CG329" s="25" t="str">
        <f t="shared" si="41"/>
        <v/>
      </c>
      <c r="CH329" s="17" t="str">
        <f>IFERROR(INDEX(피벗!$EZ$5:$GE$5,1,MATCH($CI329,INDEX(피벗!$EZ:$GE,MATCH($E329,피벗!$EY:$EY,0),0),0)),"")</f>
        <v>GiGA인터넷</v>
      </c>
      <c r="CI329" s="23">
        <f>IFERROR(LARGE(INDEX(피벗!$EZ:$GE,MATCH(성장고객!$E329,피벗!$EY:$EY,0),0),1),"")</f>
        <v>615778</v>
      </c>
      <c r="CJ329" s="17" t="str">
        <f>IFERROR(INDEX(피벗!$EZ$5:$GE$5,1,MATCH($CK329,INDEX(피벗!$EZ:$GE,MATCH($E329,피벗!$EY:$EY,0),0),0)),"")</f>
        <v>MeGA인터넷</v>
      </c>
      <c r="CK329" s="23">
        <f>IFERROR(LARGE(INDEX(피벗!$EZ:$GE,MATCH(성장고객!$E329,피벗!$EY:$EY,0),0),2),"")</f>
        <v>121936</v>
      </c>
      <c r="CL329" s="17" t="str">
        <f>IFERROR(INDEX(피벗!$EZ$5:$GE$5,1,MATCH($CM329,INDEX(피벗!$EZ:$GE,MATCH($E329,피벗!$EY:$EY,0),0),0)),"")</f>
        <v>인터넷부가</v>
      </c>
      <c r="CM329" s="23">
        <f>IFERROR(LARGE(INDEX(피벗!$EZ:$GE,MATCH(성장고객!$E329,피벗!$EY:$EY,0),0),3),"")</f>
        <v>16583</v>
      </c>
      <c r="CN329" s="17" t="str">
        <f>IFERROR(INDEX(피벗!$EZ$5:$GE$5,1,MATCH($CO329,INDEX(피벗!$EZ:$GE,MATCH($E329,피벗!$EY:$EY,0),0),0)),"")</f>
        <v/>
      </c>
      <c r="CO329" s="23" t="str">
        <f>IFERROR(LARGE(INDEX(피벗!$EZ:$GE,MATCH(성장고객!$E329,피벗!$EY:$EY,0),0),4),"")</f>
        <v/>
      </c>
      <c r="CP329" s="17" t="str">
        <f>IFERROR(INDEX(피벗!$EZ$5:$GE$5,1,MATCH($CQ329,INDEX(피벗!$EZ:$GE,MATCH($E329,피벗!$EY:$EY,0),0),0)),"")</f>
        <v/>
      </c>
      <c r="CQ329" s="23" t="str">
        <f>IFERROR(LARGE(INDEX(피벗!$EZ:$GE,MATCH(성장고객!$E329,피벗!$EY:$EY,0),0),5),"")</f>
        <v/>
      </c>
      <c r="CR329" s="23">
        <f>IFERROR(INDEX(피벗!$GF:$GF,MATCH($E329,피벗!$EY:$EY,0)),"")</f>
        <v>754297</v>
      </c>
    </row>
    <row r="330" spans="1:96" x14ac:dyDescent="0.45">
      <c r="A330" s="20" t="s">
        <v>982</v>
      </c>
      <c r="B330" s="20" t="s">
        <v>701</v>
      </c>
      <c r="C330" s="20" t="s">
        <v>30</v>
      </c>
      <c r="D330" s="20" t="s">
        <v>983</v>
      </c>
      <c r="E330" s="20" t="s">
        <v>1137</v>
      </c>
      <c r="F330" s="21" t="s">
        <v>1138</v>
      </c>
      <c r="G330" s="21" t="s">
        <v>1</v>
      </c>
      <c r="H330" s="21" t="s">
        <v>0</v>
      </c>
      <c r="I330" s="22" t="s">
        <v>3153</v>
      </c>
      <c r="J330" s="22">
        <v>5128118661</v>
      </c>
      <c r="K330" s="20" t="s">
        <v>0</v>
      </c>
      <c r="L330" s="20" t="s">
        <v>1316</v>
      </c>
      <c r="M330" s="20" t="s">
        <v>1755</v>
      </c>
      <c r="N330" s="20" t="s">
        <v>1336</v>
      </c>
      <c r="O330" s="21" t="s">
        <v>1943</v>
      </c>
      <c r="P330" s="21">
        <v>2</v>
      </c>
      <c r="Q330" s="21" t="s">
        <v>1347</v>
      </c>
      <c r="R330" s="21" t="s">
        <v>1320</v>
      </c>
      <c r="S330" s="21" t="s">
        <v>1321</v>
      </c>
      <c r="T330" s="21" t="s">
        <v>1316</v>
      </c>
      <c r="U330" s="21" t="s">
        <v>1936</v>
      </c>
      <c r="V330" s="21" t="s">
        <v>1944</v>
      </c>
      <c r="W330" s="20" t="s">
        <v>1945</v>
      </c>
      <c r="X330" s="21" t="s">
        <v>1946</v>
      </c>
      <c r="Y330" s="21" t="s">
        <v>1947</v>
      </c>
      <c r="Z330" s="21" t="s">
        <v>1948</v>
      </c>
      <c r="AA330" s="20">
        <v>4</v>
      </c>
      <c r="AB330" s="20" t="s">
        <v>1949</v>
      </c>
      <c r="AC330" s="21" t="s">
        <v>1950</v>
      </c>
      <c r="AD330" s="20" t="s">
        <v>1311</v>
      </c>
      <c r="AE330" s="16" t="str" cm="1">
        <f t="array" ref="AE330">IF(AF330="","",INDEX(전산회선!$E$4:$E$1141,_xlfn.AGGREGATE(15,6,ROW(전산회선!$E$4:$E$1141)-ROW(전산회선!$E$4)+1/((전산회선!$B$4:$B$1141=$E330)*(전산회선!$F$4:$F$1141=AF330)),1)))</f>
        <v>홈일반전화</v>
      </c>
      <c r="AF330" s="16">
        <f>IFERROR(IF(_xlfn.MAXIFS(전산회선!$F$4:$F$1141,전산회선!$B$4:$B$1141,$E330)=0,"",_xlfn.MAXIFS(전산회선!$F$4:$F$1141,전산회선!$B$4:$B$1141,$E330)),"")</f>
        <v>1</v>
      </c>
      <c r="AG330" s="16" t="str" cm="1">
        <f t="array" ref="AG330">IF(AH330="","",INDEX(전산회선!$E$4:$E$1141,_xlfn.AGGREGATE(15,6,ROW(전산회선!$E$4:$E$1141)-ROW(전산회선!$E$4)+1/((전산회선!$B$4:$B$1141=$E330)*(전산회선!$F$4:$F$1141=AH330)),1)))</f>
        <v/>
      </c>
      <c r="AH330" s="16" t="str">
        <f>IFERROR(IF(_xlfn.MAXIFS(전산회선!$F$4:$F$1141,전산회선!$B$4:$B$1141,$E330,전산회선!$F$4:$F$1141,"&lt;"&amp;AF330)=0,"",_xlfn.MAXIFS(전산회선!$F$4:$F$1141,전산회선!$B$4:$B$1141,$E330,전산회선!$F$4:$F$1141,"&lt;"&amp;AF330)),"")</f>
        <v/>
      </c>
      <c r="AI330" s="16" t="str" cm="1">
        <f t="array" ref="AI330">IF(AJ330="","",INDEX(전산회선!$E$4:$E$1141,_xlfn.AGGREGATE(15,6,ROW(전산회선!$E$4:$E$1141)-ROW(전산회선!$E$4)+1/((전산회선!$B$4:$B$1141=$E330)*(전산회선!$F$4:$F$1141=AJ330)),1)))</f>
        <v/>
      </c>
      <c r="AJ330" s="16" t="str">
        <f>IFERROR(IF(_xlfn.MAXIFS(전산회선!$F$4:$F$1141,전산회선!$B$4:$B$1141,$E330,전산회선!$F$4:$F$1141,"&lt;"&amp;AH330)=0,"",_xlfn.MAXIFS(전산회선!$F$4:$F$1141,전산회선!$B$4:$B$1141,$E330,전산회선!$F$4:$F$1141,"&lt;"&amp;AH330)),"")</f>
        <v/>
      </c>
      <c r="AK330" s="16" t="str" cm="1">
        <f t="array" ref="AK330">IF(AL330="","",INDEX(전산회선!$E$4:$E$1141,_xlfn.AGGREGATE(15,6,ROW(전산회선!$E$4:$E$1141)-ROW(전산회선!$E$4)+1/((전산회선!$B$4:$B$1141=$E330)*(전산회선!$F$4:$F$1141=AL330)),1)))</f>
        <v/>
      </c>
      <c r="AL330" s="16" t="str">
        <f>IFERROR(IF(_xlfn.MAXIFS(전산회선!$F$4:$F$1141,전산회선!$B$4:$B$1141,$E330,전산회선!$F$4:$F$1141,"&lt;"&amp;AJ330)=0,"",_xlfn.MAXIFS(전산회선!$F$4:$F$1141,전산회선!$B$4:$B$1141,$E330,전산회선!$F$4:$F$1141,"&lt;"&amp;AJ330)),"")</f>
        <v/>
      </c>
      <c r="AM330" s="16" t="str" cm="1">
        <f t="array" ref="AM330">IF(AN330="","",INDEX(전산회선!$E$4:$E$1141,_xlfn.AGGREGATE(15,6,ROW(전산회선!$E$4:$E$1141)-ROW(전산회선!$E$4)+1/((전산회선!$B$4:$B$1141=$E330)*(전산회선!$F$4:$F$1141=AN330)),1)))</f>
        <v/>
      </c>
      <c r="AN330" s="16" t="str">
        <f>IFERROR(IF(_xlfn.MAXIFS(전산회선!$F$4:$F$1141,전산회선!$B$4:$B$1141,$E330,전산회선!$F$4:$F$1141,"&lt;"&amp;AL330)=0,"",_xlfn.MAXIFS(전산회선!$F$4:$F$1141,전산회선!$B$4:$B$1141,$E330,전산회선!$F$4:$F$1141,"&lt;"&amp;AL330)),"")</f>
        <v/>
      </c>
      <c r="AO330" s="23">
        <v>31000</v>
      </c>
      <c r="AP330" s="23">
        <v>31000</v>
      </c>
      <c r="AQ330" s="23">
        <v>31039</v>
      </c>
      <c r="AR330" s="23">
        <v>31000</v>
      </c>
      <c r="AS330" s="23">
        <v>31174</v>
      </c>
      <c r="AT330" s="23">
        <v>31136</v>
      </c>
      <c r="AU330" s="23">
        <v>31039</v>
      </c>
      <c r="AV330" s="23">
        <v>31000</v>
      </c>
      <c r="AW330" s="23">
        <v>31039</v>
      </c>
      <c r="AX330" s="23">
        <v>31039</v>
      </c>
      <c r="AY330" s="23">
        <v>31000</v>
      </c>
      <c r="AZ330" s="23">
        <v>31039</v>
      </c>
      <c r="BA330" s="23">
        <v>31042.083333333332</v>
      </c>
      <c r="BB330" s="23">
        <f t="shared" si="35"/>
        <v>372505</v>
      </c>
      <c r="BC330" s="23">
        <v>0</v>
      </c>
      <c r="BD330" s="23">
        <v>0</v>
      </c>
      <c r="BE330" s="23">
        <v>0</v>
      </c>
      <c r="BF330" s="23">
        <v>0</v>
      </c>
      <c r="BG330" s="23">
        <v>0</v>
      </c>
      <c r="BH330" s="23">
        <v>0</v>
      </c>
      <c r="BI330" s="23">
        <v>0</v>
      </c>
      <c r="BJ330" s="23">
        <v>0</v>
      </c>
      <c r="BK330" s="23">
        <v>0</v>
      </c>
      <c r="BL330" s="23">
        <v>0</v>
      </c>
      <c r="BM330" s="23">
        <v>0</v>
      </c>
      <c r="BN330" s="23">
        <v>0</v>
      </c>
      <c r="BO330" s="23">
        <v>0</v>
      </c>
      <c r="BP330" s="23">
        <v>0</v>
      </c>
      <c r="BQ330" s="17" t="str">
        <f>IFERROR(INDEX(피벗!$BL$5:$CH$5,1,MATCH($BR330,INDEX(피벗!$BL:$CH,MATCH($E330,피벗!$BJ:$BJ,0),0),0)),"")</f>
        <v/>
      </c>
      <c r="BR330" s="23" t="str">
        <f>IFERROR(LARGE(INDEX(피벗!$BL:$CH,MATCH(성장고객!$E330,피벗!$BJ:$BJ,0),0),1),"")</f>
        <v/>
      </c>
      <c r="BS330" s="27" t="str">
        <f t="shared" si="36"/>
        <v/>
      </c>
      <c r="BT330" s="17" t="str">
        <f>IFERROR(INDEX(피벗!$BL$5:$CH$5,1,MATCH($BU330,INDEX(피벗!$BL:$CH,MATCH($E330,피벗!$BJ:$BJ,0),0),0)),"")</f>
        <v/>
      </c>
      <c r="BU330" s="23" t="str">
        <f>IFERROR(LARGE(INDEX(피벗!$BL:$CH,MATCH(성장고객!$E330,피벗!$BJ:$BJ,0),0),2),"")</f>
        <v/>
      </c>
      <c r="BV330" s="27" t="str">
        <f t="shared" si="37"/>
        <v/>
      </c>
      <c r="BW330" s="17" t="str">
        <f>IFERROR(INDEX(피벗!$BL$5:$CH$5,1,MATCH($BX330,INDEX(피벗!$BL:$CH,MATCH($E330,피벗!$BJ:$BJ,0),0),0)),"")</f>
        <v/>
      </c>
      <c r="BX330" s="23" t="str">
        <f>IFERROR(LARGE(INDEX(피벗!$BL:$CH,MATCH(성장고객!$E330,피벗!$BJ:$BJ,0),0),3),"")</f>
        <v/>
      </c>
      <c r="BY330" s="27" t="str">
        <f t="shared" si="38"/>
        <v/>
      </c>
      <c r="BZ330" s="17" t="str">
        <f>IFERROR(INDEX(피벗!$BL$5:$CH$5,1,MATCH($CA330,INDEX(피벗!$BL:$CH,MATCH($E330,피벗!$BJ:$BJ,0),0),0)),"")</f>
        <v/>
      </c>
      <c r="CA330" s="23" t="str">
        <f>IFERROR(LARGE(INDEX(피벗!$BL:$CH,MATCH(성장고객!$E330,피벗!$BJ:$BJ,0),0),4),"")</f>
        <v/>
      </c>
      <c r="CB330" s="27" t="str">
        <f t="shared" si="39"/>
        <v/>
      </c>
      <c r="CC330" s="17" t="str">
        <f>IFERROR(INDEX(피벗!$BL$5:$CH$5,1,MATCH($CD330,INDEX(피벗!$BL:$CH,MATCH($E330,피벗!$BJ:$BJ,0),0),0)),"")</f>
        <v/>
      </c>
      <c r="CD330" s="23" t="str">
        <f>IFERROR(LARGE(INDEX(피벗!$BL:$CH,MATCH(성장고객!$E330,피벗!$BJ:$BJ,0),0),5),"")</f>
        <v/>
      </c>
      <c r="CE330" s="27" t="str">
        <f t="shared" si="40"/>
        <v/>
      </c>
      <c r="CF330" s="23" t="str">
        <f>IFERROR(INDEX(피벗!$CI:$CI,MATCH($E330,피벗!$BJ:$BJ,0)),"")</f>
        <v/>
      </c>
      <c r="CG330" s="25" t="str">
        <f t="shared" si="41"/>
        <v/>
      </c>
      <c r="CH330" s="17" t="str">
        <f>IFERROR(INDEX(피벗!$EZ$5:$GE$5,1,MATCH($CI330,INDEX(피벗!$EZ:$GE,MATCH($E330,피벗!$EY:$EY,0),0),0)),"")</f>
        <v>GiGA인터넷</v>
      </c>
      <c r="CI330" s="23">
        <f>IFERROR(LARGE(INDEX(피벗!$EZ:$GE,MATCH(성장고객!$E330,피벗!$EY:$EY,0),0),1),"")</f>
        <v>324000</v>
      </c>
      <c r="CJ330" s="17" t="str">
        <f>IFERROR(INDEX(피벗!$EZ$5:$GE$5,1,MATCH($CK330,INDEX(피벗!$EZ:$GE,MATCH($E330,피벗!$EY:$EY,0),0),0)),"")</f>
        <v>홈일반전화</v>
      </c>
      <c r="CK330" s="23">
        <f>IFERROR(LARGE(INDEX(피벗!$EZ:$GE,MATCH(성장고객!$E330,피벗!$EY:$EY,0),0),2),"")</f>
        <v>48505</v>
      </c>
      <c r="CL330" s="17" t="str">
        <f>IFERROR(INDEX(피벗!$EZ$5:$GE$5,1,MATCH($CM330,INDEX(피벗!$EZ:$GE,MATCH($E330,피벗!$EY:$EY,0),0),0)),"")</f>
        <v/>
      </c>
      <c r="CM330" s="23" t="str">
        <f>IFERROR(LARGE(INDEX(피벗!$EZ:$GE,MATCH(성장고객!$E330,피벗!$EY:$EY,0),0),3),"")</f>
        <v/>
      </c>
      <c r="CN330" s="17" t="str">
        <f>IFERROR(INDEX(피벗!$EZ$5:$GE$5,1,MATCH($CO330,INDEX(피벗!$EZ:$GE,MATCH($E330,피벗!$EY:$EY,0),0),0)),"")</f>
        <v/>
      </c>
      <c r="CO330" s="23" t="str">
        <f>IFERROR(LARGE(INDEX(피벗!$EZ:$GE,MATCH(성장고객!$E330,피벗!$EY:$EY,0),0),4),"")</f>
        <v/>
      </c>
      <c r="CP330" s="17" t="str">
        <f>IFERROR(INDEX(피벗!$EZ$5:$GE$5,1,MATCH($CQ330,INDEX(피벗!$EZ:$GE,MATCH($E330,피벗!$EY:$EY,0),0),0)),"")</f>
        <v/>
      </c>
      <c r="CQ330" s="23" t="str">
        <f>IFERROR(LARGE(INDEX(피벗!$EZ:$GE,MATCH(성장고객!$E330,피벗!$EY:$EY,0),0),5),"")</f>
        <v/>
      </c>
      <c r="CR330" s="23">
        <f>IFERROR(INDEX(피벗!$GF:$GF,MATCH($E330,피벗!$EY:$EY,0)),"")</f>
        <v>372505</v>
      </c>
    </row>
    <row r="331" spans="1:96" x14ac:dyDescent="0.45">
      <c r="A331" s="20" t="s">
        <v>982</v>
      </c>
      <c r="B331" s="20" t="s">
        <v>26</v>
      </c>
      <c r="C331" s="20" t="s">
        <v>30</v>
      </c>
      <c r="D331" s="20" t="s">
        <v>1217</v>
      </c>
      <c r="E331" s="20" t="s">
        <v>506</v>
      </c>
      <c r="F331" s="21" t="s">
        <v>507</v>
      </c>
      <c r="G331" s="21" t="s">
        <v>257</v>
      </c>
      <c r="H331" s="21" t="s">
        <v>0</v>
      </c>
      <c r="I331" s="22" t="s">
        <v>508</v>
      </c>
      <c r="J331" s="22" t="s">
        <v>509</v>
      </c>
      <c r="K331" s="20" t="s">
        <v>0</v>
      </c>
      <c r="L331" s="20" t="s">
        <v>1316</v>
      </c>
      <c r="M331" s="20" t="s">
        <v>1311</v>
      </c>
      <c r="N331" s="20" t="s">
        <v>1317</v>
      </c>
      <c r="O331" s="21" t="s">
        <v>1609</v>
      </c>
      <c r="P331" s="21">
        <v>18</v>
      </c>
      <c r="Q331" s="21" t="s">
        <v>1347</v>
      </c>
      <c r="R331" s="21" t="s">
        <v>1320</v>
      </c>
      <c r="S331" s="21" t="s">
        <v>1321</v>
      </c>
      <c r="T331" s="21" t="s">
        <v>1316</v>
      </c>
      <c r="U331" s="21" t="s">
        <v>2385</v>
      </c>
      <c r="V331" s="21" t="s">
        <v>2386</v>
      </c>
      <c r="W331" s="20" t="s">
        <v>2387</v>
      </c>
      <c r="X331" s="21" t="s">
        <v>2388</v>
      </c>
      <c r="Y331" s="21" t="s">
        <v>2389</v>
      </c>
      <c r="Z331" s="21" t="s">
        <v>2390</v>
      </c>
      <c r="AA331" s="20">
        <v>16</v>
      </c>
      <c r="AB331" s="20" t="s">
        <v>1665</v>
      </c>
      <c r="AC331" s="21" t="s">
        <v>9</v>
      </c>
      <c r="AD331" s="20" t="s">
        <v>1311</v>
      </c>
      <c r="AE331" s="16" t="str" cm="1">
        <f t="array" ref="AE331">IF(AF331="","",INDEX(전산회선!$E$4:$E$1141,_xlfn.AGGREGATE(15,6,ROW(전산회선!$E$4:$E$1141)-ROW(전산회선!$E$4)+1/((전산회선!$B$4:$B$1141=$E331)*(전산회선!$F$4:$F$1141=AF331)),1)))</f>
        <v>MeGA인터넷</v>
      </c>
      <c r="AF331" s="16">
        <f>IFERROR(IF(_xlfn.MAXIFS(전산회선!$F$4:$F$1141,전산회선!$B$4:$B$1141,$E331)=0,"",_xlfn.MAXIFS(전산회선!$F$4:$F$1141,전산회선!$B$4:$B$1141,$E331)),"")</f>
        <v>4</v>
      </c>
      <c r="AG331" s="16" t="str" cm="1">
        <f t="array" ref="AG331">IF(AH331="","",INDEX(전산회선!$E$4:$E$1141,_xlfn.AGGREGATE(15,6,ROW(전산회선!$E$4:$E$1141)-ROW(전산회선!$E$4)+1/((전산회선!$B$4:$B$1141=$E331)*(전산회선!$F$4:$F$1141=AH331)),1)))</f>
        <v>GTV</v>
      </c>
      <c r="AH331" s="16">
        <f>IFERROR(IF(_xlfn.MAXIFS(전산회선!$F$4:$F$1141,전산회선!$B$4:$B$1141,$E331,전산회선!$F$4:$F$1141,"&lt;"&amp;AF331)=0,"",_xlfn.MAXIFS(전산회선!$F$4:$F$1141,전산회선!$B$4:$B$1141,$E331,전산회선!$F$4:$F$1141,"&lt;"&amp;AF331)),"")</f>
        <v>3</v>
      </c>
      <c r="AI331" s="16" t="str" cm="1">
        <f t="array" ref="AI331">IF(AJ331="","",INDEX(전산회선!$E$4:$E$1141,_xlfn.AGGREGATE(15,6,ROW(전산회선!$E$4:$E$1141)-ROW(전산회선!$E$4)+1/((전산회선!$B$4:$B$1141=$E331)*(전산회선!$F$4:$F$1141=AJ331)),1)))</f>
        <v>GiGA인터넷</v>
      </c>
      <c r="AJ331" s="16">
        <f>IFERROR(IF(_xlfn.MAXIFS(전산회선!$F$4:$F$1141,전산회선!$B$4:$B$1141,$E331,전산회선!$F$4:$F$1141,"&lt;"&amp;AH331)=0,"",_xlfn.MAXIFS(전산회선!$F$4:$F$1141,전산회선!$B$4:$B$1141,$E331,전산회선!$F$4:$F$1141,"&lt;"&amp;AH331)),"")</f>
        <v>2</v>
      </c>
      <c r="AK331" s="16" t="str" cm="1">
        <f t="array" ref="AK331">IF(AL331="","",INDEX(전산회선!$E$4:$E$1141,_xlfn.AGGREGATE(15,6,ROW(전산회선!$E$4:$E$1141)-ROW(전산회선!$E$4)+1/((전산회선!$B$4:$B$1141=$E331)*(전산회선!$F$4:$F$1141=AL331)),1)))</f>
        <v>기업인터넷전화</v>
      </c>
      <c r="AL331" s="16">
        <f>IFERROR(IF(_xlfn.MAXIFS(전산회선!$F$4:$F$1141,전산회선!$B$4:$B$1141,$E331,전산회선!$F$4:$F$1141,"&lt;"&amp;AJ331)=0,"",_xlfn.MAXIFS(전산회선!$F$4:$F$1141,전산회선!$B$4:$B$1141,$E331,전산회선!$F$4:$F$1141,"&lt;"&amp;AJ331)),"")</f>
        <v>1</v>
      </c>
      <c r="AM331" s="16" t="str" cm="1">
        <f t="array" ref="AM331">IF(AN331="","",INDEX(전산회선!$E$4:$E$1141,_xlfn.AGGREGATE(15,6,ROW(전산회선!$E$4:$E$1141)-ROW(전산회선!$E$4)+1/((전산회선!$B$4:$B$1141=$E331)*(전산회선!$F$4:$F$1141=AN331)),1)))</f>
        <v/>
      </c>
      <c r="AN331" s="16" t="str">
        <f>IFERROR(IF(_xlfn.MAXIFS(전산회선!$F$4:$F$1141,전산회선!$B$4:$B$1141,$E331,전산회선!$F$4:$F$1141,"&lt;"&amp;AL331)=0,"",_xlfn.MAXIFS(전산회선!$F$4:$F$1141,전산회선!$B$4:$B$1141,$E331,전산회선!$F$4:$F$1141,"&lt;"&amp;AL331)),"")</f>
        <v/>
      </c>
      <c r="AO331" s="23">
        <v>258384</v>
      </c>
      <c r="AP331" s="23">
        <v>257373</v>
      </c>
      <c r="AQ331" s="23">
        <v>261687</v>
      </c>
      <c r="AR331" s="23">
        <v>258018</v>
      </c>
      <c r="AS331" s="23">
        <v>257524</v>
      </c>
      <c r="AT331" s="23">
        <v>257849</v>
      </c>
      <c r="AU331" s="23">
        <v>257116</v>
      </c>
      <c r="AV331" s="23">
        <v>258240</v>
      </c>
      <c r="AW331" s="23">
        <v>256973</v>
      </c>
      <c r="AX331" s="23">
        <v>256589</v>
      </c>
      <c r="AY331" s="23">
        <v>253039</v>
      </c>
      <c r="AZ331" s="23">
        <v>254863</v>
      </c>
      <c r="BA331" s="23">
        <v>257304.58333333334</v>
      </c>
      <c r="BB331" s="23">
        <f t="shared" si="35"/>
        <v>3087655</v>
      </c>
      <c r="BC331" s="23">
        <v>0</v>
      </c>
      <c r="BD331" s="23">
        <v>0</v>
      </c>
      <c r="BE331" s="23">
        <v>0</v>
      </c>
      <c r="BF331" s="23">
        <v>0</v>
      </c>
      <c r="BG331" s="23">
        <v>0</v>
      </c>
      <c r="BH331" s="23">
        <v>0</v>
      </c>
      <c r="BI331" s="23">
        <v>0</v>
      </c>
      <c r="BJ331" s="23">
        <v>0</v>
      </c>
      <c r="BK331" s="23">
        <v>0</v>
      </c>
      <c r="BL331" s="23">
        <v>0</v>
      </c>
      <c r="BM331" s="23">
        <v>0</v>
      </c>
      <c r="BN331" s="23">
        <v>0</v>
      </c>
      <c r="BO331" s="23">
        <v>0</v>
      </c>
      <c r="BP331" s="23">
        <v>0</v>
      </c>
      <c r="BQ331" s="17" t="str">
        <f>IFERROR(INDEX(피벗!$BL$5:$CH$5,1,MATCH($BR331,INDEX(피벗!$BL:$CH,MATCH($E331,피벗!$BJ:$BJ,0),0),0)),"")</f>
        <v/>
      </c>
      <c r="BR331" s="23" t="str">
        <f>IFERROR(LARGE(INDEX(피벗!$BL:$CH,MATCH(성장고객!$E331,피벗!$BJ:$BJ,0),0),1),"")</f>
        <v/>
      </c>
      <c r="BS331" s="27" t="str">
        <f t="shared" si="36"/>
        <v/>
      </c>
      <c r="BT331" s="17" t="str">
        <f>IFERROR(INDEX(피벗!$BL$5:$CH$5,1,MATCH($BU331,INDEX(피벗!$BL:$CH,MATCH($E331,피벗!$BJ:$BJ,0),0),0)),"")</f>
        <v/>
      </c>
      <c r="BU331" s="23" t="str">
        <f>IFERROR(LARGE(INDEX(피벗!$BL:$CH,MATCH(성장고객!$E331,피벗!$BJ:$BJ,0),0),2),"")</f>
        <v/>
      </c>
      <c r="BV331" s="27" t="str">
        <f t="shared" si="37"/>
        <v/>
      </c>
      <c r="BW331" s="17" t="str">
        <f>IFERROR(INDEX(피벗!$BL$5:$CH$5,1,MATCH($BX331,INDEX(피벗!$BL:$CH,MATCH($E331,피벗!$BJ:$BJ,0),0),0)),"")</f>
        <v/>
      </c>
      <c r="BX331" s="23" t="str">
        <f>IFERROR(LARGE(INDEX(피벗!$BL:$CH,MATCH(성장고객!$E331,피벗!$BJ:$BJ,0),0),3),"")</f>
        <v/>
      </c>
      <c r="BY331" s="27" t="str">
        <f t="shared" si="38"/>
        <v/>
      </c>
      <c r="BZ331" s="17" t="str">
        <f>IFERROR(INDEX(피벗!$BL$5:$CH$5,1,MATCH($CA331,INDEX(피벗!$BL:$CH,MATCH($E331,피벗!$BJ:$BJ,0),0),0)),"")</f>
        <v/>
      </c>
      <c r="CA331" s="23" t="str">
        <f>IFERROR(LARGE(INDEX(피벗!$BL:$CH,MATCH(성장고객!$E331,피벗!$BJ:$BJ,0),0),4),"")</f>
        <v/>
      </c>
      <c r="CB331" s="27" t="str">
        <f t="shared" si="39"/>
        <v/>
      </c>
      <c r="CC331" s="17" t="str">
        <f>IFERROR(INDEX(피벗!$BL$5:$CH$5,1,MATCH($CD331,INDEX(피벗!$BL:$CH,MATCH($E331,피벗!$BJ:$BJ,0),0),0)),"")</f>
        <v/>
      </c>
      <c r="CD331" s="23" t="str">
        <f>IFERROR(LARGE(INDEX(피벗!$BL:$CH,MATCH(성장고객!$E331,피벗!$BJ:$BJ,0),0),5),"")</f>
        <v/>
      </c>
      <c r="CE331" s="27" t="str">
        <f t="shared" si="40"/>
        <v/>
      </c>
      <c r="CF331" s="23" t="str">
        <f>IFERROR(INDEX(피벗!$CI:$CI,MATCH($E331,피벗!$BJ:$BJ,0)),"")</f>
        <v/>
      </c>
      <c r="CG331" s="25" t="str">
        <f t="shared" si="41"/>
        <v/>
      </c>
      <c r="CH331" s="17" t="str">
        <f>IFERROR(INDEX(피벗!$EZ$5:$GE$5,1,MATCH($CI331,INDEX(피벗!$EZ:$GE,MATCH($E331,피벗!$EY:$EY,0),0),0)),"")</f>
        <v>MeGA인터넷</v>
      </c>
      <c r="CI331" s="23">
        <f>IFERROR(LARGE(INDEX(피벗!$EZ:$GE,MATCH(성장고객!$E331,피벗!$EY:$EY,0),0),1),"")</f>
        <v>1162800</v>
      </c>
      <c r="CJ331" s="17" t="str">
        <f>IFERROR(INDEX(피벗!$EZ$5:$GE$5,1,MATCH($CK331,INDEX(피벗!$EZ:$GE,MATCH($E331,피벗!$EY:$EY,0),0),0)),"")</f>
        <v>GiGA인터넷</v>
      </c>
      <c r="CK331" s="23">
        <f>IFERROR(LARGE(INDEX(피벗!$EZ:$GE,MATCH(성장고객!$E331,피벗!$EY:$EY,0),0),2),"")</f>
        <v>840000</v>
      </c>
      <c r="CL331" s="17" t="str">
        <f>IFERROR(INDEX(피벗!$EZ$5:$GE$5,1,MATCH($CM331,INDEX(피벗!$EZ:$GE,MATCH($E331,피벗!$EY:$EY,0),0),0)),"")</f>
        <v>GTV</v>
      </c>
      <c r="CM331" s="23">
        <f>IFERROR(LARGE(INDEX(피벗!$EZ:$GE,MATCH(성장고객!$E331,피벗!$EY:$EY,0),0),3),"")</f>
        <v>552000</v>
      </c>
      <c r="CN331" s="17" t="str">
        <f>IFERROR(INDEX(피벗!$EZ$5:$GE$5,1,MATCH($CO331,INDEX(피벗!$EZ:$GE,MATCH($E331,피벗!$EY:$EY,0),0),0)),"")</f>
        <v>기업인터넷전화</v>
      </c>
      <c r="CO331" s="23">
        <f>IFERROR(LARGE(INDEX(피벗!$EZ:$GE,MATCH(성장고객!$E331,피벗!$EY:$EY,0),0),4),"")</f>
        <v>386005</v>
      </c>
      <c r="CP331" s="17" t="str">
        <f>IFERROR(INDEX(피벗!$EZ$5:$GE$5,1,MATCH($CQ331,INDEX(피벗!$EZ:$GE,MATCH($E331,피벗!$EY:$EY,0),0),0)),"")</f>
        <v>홈일반전화</v>
      </c>
      <c r="CQ331" s="23">
        <f>IFERROR(LARGE(INDEX(피벗!$EZ:$GE,MATCH(성장고객!$E331,피벗!$EY:$EY,0),0),5),"")</f>
        <v>50180</v>
      </c>
      <c r="CR331" s="23">
        <f>IFERROR(INDEX(피벗!$GF:$GF,MATCH($E331,피벗!$EY:$EY,0)),"")</f>
        <v>3087655</v>
      </c>
    </row>
    <row r="332" spans="1:96" x14ac:dyDescent="0.45">
      <c r="A332" s="20" t="s">
        <v>982</v>
      </c>
      <c r="B332" s="20" t="s">
        <v>29</v>
      </c>
      <c r="C332" s="20" t="s">
        <v>30</v>
      </c>
      <c r="D332" s="20" t="s">
        <v>993</v>
      </c>
      <c r="E332" s="20" t="s">
        <v>1015</v>
      </c>
      <c r="F332" s="21" t="s">
        <v>1016</v>
      </c>
      <c r="G332" s="21" t="s">
        <v>1</v>
      </c>
      <c r="H332" s="21" t="s">
        <v>0</v>
      </c>
      <c r="I332" s="22" t="s">
        <v>56</v>
      </c>
      <c r="J332" s="22" t="s">
        <v>57</v>
      </c>
      <c r="K332" s="20" t="s">
        <v>0</v>
      </c>
      <c r="L332" s="20" t="s">
        <v>1316</v>
      </c>
      <c r="M332" s="20" t="s">
        <v>1311</v>
      </c>
      <c r="N332" s="20" t="s">
        <v>1317</v>
      </c>
      <c r="O332" s="21" t="s">
        <v>1457</v>
      </c>
      <c r="P332" s="21">
        <v>1</v>
      </c>
      <c r="Q332" s="21" t="s">
        <v>1392</v>
      </c>
      <c r="R332" s="21" t="s">
        <v>1320</v>
      </c>
      <c r="S332" s="21" t="s">
        <v>1321</v>
      </c>
      <c r="T332" s="21" t="s">
        <v>1316</v>
      </c>
      <c r="U332" s="21" t="s">
        <v>1458</v>
      </c>
      <c r="V332" s="21" t="s">
        <v>1459</v>
      </c>
      <c r="W332" s="20" t="s">
        <v>1460</v>
      </c>
      <c r="X332" s="21" t="s">
        <v>1461</v>
      </c>
      <c r="Y332" s="21" t="s">
        <v>1462</v>
      </c>
      <c r="Z332" s="21" t="s">
        <v>1463</v>
      </c>
      <c r="AA332" s="20">
        <v>45</v>
      </c>
      <c r="AB332" s="20" t="s">
        <v>1464</v>
      </c>
      <c r="AC332" s="21" t="s">
        <v>1465</v>
      </c>
      <c r="AD332" s="20" t="s">
        <v>1311</v>
      </c>
      <c r="AE332" s="16" t="str" cm="1">
        <f t="array" ref="AE332">IF(AF332="","",INDEX(전산회선!$E$4:$E$1141,_xlfn.AGGREGATE(15,6,ROW(전산회선!$E$4:$E$1141)-ROW(전산회선!$E$4)+1/((전산회선!$B$4:$B$1141=$E332)*(전산회선!$F$4:$F$1141=AF332)),1)))</f>
        <v>홈일반전화</v>
      </c>
      <c r="AF332" s="16">
        <f>IFERROR(IF(_xlfn.MAXIFS(전산회선!$F$4:$F$1141,전산회선!$B$4:$B$1141,$E332)=0,"",_xlfn.MAXIFS(전산회선!$F$4:$F$1141,전산회선!$B$4:$B$1141,$E332)),"")</f>
        <v>1</v>
      </c>
      <c r="AG332" s="16" t="str" cm="1">
        <f t="array" ref="AG332">IF(AH332="","",INDEX(전산회선!$E$4:$E$1141,_xlfn.AGGREGATE(15,6,ROW(전산회선!$E$4:$E$1141)-ROW(전산회선!$E$4)+1/((전산회선!$B$4:$B$1141=$E332)*(전산회선!$F$4:$F$1141=AH332)),1)))</f>
        <v/>
      </c>
      <c r="AH332" s="16" t="str">
        <f>IFERROR(IF(_xlfn.MAXIFS(전산회선!$F$4:$F$1141,전산회선!$B$4:$B$1141,$E332,전산회선!$F$4:$F$1141,"&lt;"&amp;AF332)=0,"",_xlfn.MAXIFS(전산회선!$F$4:$F$1141,전산회선!$B$4:$B$1141,$E332,전산회선!$F$4:$F$1141,"&lt;"&amp;AF332)),"")</f>
        <v/>
      </c>
      <c r="AI332" s="16" t="str" cm="1">
        <f t="array" ref="AI332">IF(AJ332="","",INDEX(전산회선!$E$4:$E$1141,_xlfn.AGGREGATE(15,6,ROW(전산회선!$E$4:$E$1141)-ROW(전산회선!$E$4)+1/((전산회선!$B$4:$B$1141=$E332)*(전산회선!$F$4:$F$1141=AJ332)),1)))</f>
        <v/>
      </c>
      <c r="AJ332" s="16" t="str">
        <f>IFERROR(IF(_xlfn.MAXIFS(전산회선!$F$4:$F$1141,전산회선!$B$4:$B$1141,$E332,전산회선!$F$4:$F$1141,"&lt;"&amp;AH332)=0,"",_xlfn.MAXIFS(전산회선!$F$4:$F$1141,전산회선!$B$4:$B$1141,$E332,전산회선!$F$4:$F$1141,"&lt;"&amp;AH332)),"")</f>
        <v/>
      </c>
      <c r="AK332" s="16" t="str" cm="1">
        <f t="array" ref="AK332">IF(AL332="","",INDEX(전산회선!$E$4:$E$1141,_xlfn.AGGREGATE(15,6,ROW(전산회선!$E$4:$E$1141)-ROW(전산회선!$E$4)+1/((전산회선!$B$4:$B$1141=$E332)*(전산회선!$F$4:$F$1141=AL332)),1)))</f>
        <v/>
      </c>
      <c r="AL332" s="16" t="str">
        <f>IFERROR(IF(_xlfn.MAXIFS(전산회선!$F$4:$F$1141,전산회선!$B$4:$B$1141,$E332,전산회선!$F$4:$F$1141,"&lt;"&amp;AJ332)=0,"",_xlfn.MAXIFS(전산회선!$F$4:$F$1141,전산회선!$B$4:$B$1141,$E332,전산회선!$F$4:$F$1141,"&lt;"&amp;AJ332)),"")</f>
        <v/>
      </c>
      <c r="AM332" s="16" t="str" cm="1">
        <f t="array" ref="AM332">IF(AN332="","",INDEX(전산회선!$E$4:$E$1141,_xlfn.AGGREGATE(15,6,ROW(전산회선!$E$4:$E$1141)-ROW(전산회선!$E$4)+1/((전산회선!$B$4:$B$1141=$E332)*(전산회선!$F$4:$F$1141=AN332)),1)))</f>
        <v/>
      </c>
      <c r="AN332" s="16" t="str">
        <f>IFERROR(IF(_xlfn.MAXIFS(전산회선!$F$4:$F$1141,전산회선!$B$4:$B$1141,$E332,전산회선!$F$4:$F$1141,"&lt;"&amp;AL332)=0,"",_xlfn.MAXIFS(전산회선!$F$4:$F$1141,전산회선!$B$4:$B$1141,$E332,전산회선!$F$4:$F$1141,"&lt;"&amp;AL332)),"")</f>
        <v/>
      </c>
      <c r="AO332" s="23">
        <v>11743</v>
      </c>
      <c r="AP332" s="23">
        <v>12719</v>
      </c>
      <c r="AQ332" s="23">
        <v>12694</v>
      </c>
      <c r="AR332" s="23">
        <v>12982</v>
      </c>
      <c r="AS332" s="23">
        <v>12412</v>
      </c>
      <c r="AT332" s="23">
        <v>12062</v>
      </c>
      <c r="AU332" s="23">
        <v>13209</v>
      </c>
      <c r="AV332" s="23">
        <v>12464</v>
      </c>
      <c r="AW332" s="23">
        <v>12323</v>
      </c>
      <c r="AX332" s="23">
        <v>11611</v>
      </c>
      <c r="AY332" s="23">
        <v>7097</v>
      </c>
      <c r="AZ332" s="23">
        <v>7413</v>
      </c>
      <c r="BA332" s="23">
        <v>11560.75</v>
      </c>
      <c r="BB332" s="23">
        <f t="shared" si="35"/>
        <v>138729</v>
      </c>
      <c r="BC332" s="23">
        <v>0</v>
      </c>
      <c r="BD332" s="23">
        <v>0</v>
      </c>
      <c r="BE332" s="23">
        <v>0</v>
      </c>
      <c r="BF332" s="23">
        <v>0</v>
      </c>
      <c r="BG332" s="23">
        <v>0</v>
      </c>
      <c r="BH332" s="23">
        <v>0</v>
      </c>
      <c r="BI332" s="23">
        <v>0</v>
      </c>
      <c r="BJ332" s="23">
        <v>0</v>
      </c>
      <c r="BK332" s="23">
        <v>0</v>
      </c>
      <c r="BL332" s="23">
        <v>0</v>
      </c>
      <c r="BM332" s="23">
        <v>0</v>
      </c>
      <c r="BN332" s="23">
        <v>0</v>
      </c>
      <c r="BO332" s="23">
        <v>0</v>
      </c>
      <c r="BP332" s="23">
        <v>0</v>
      </c>
      <c r="BQ332" s="17" t="str">
        <f>IFERROR(INDEX(피벗!$BL$5:$CH$5,1,MATCH($BR332,INDEX(피벗!$BL:$CH,MATCH($E332,피벗!$BJ:$BJ,0),0),0)),"")</f>
        <v/>
      </c>
      <c r="BR332" s="23" t="str">
        <f>IFERROR(LARGE(INDEX(피벗!$BL:$CH,MATCH(성장고객!$E332,피벗!$BJ:$BJ,0),0),1),"")</f>
        <v/>
      </c>
      <c r="BS332" s="27" t="str">
        <f t="shared" si="36"/>
        <v/>
      </c>
      <c r="BT332" s="17" t="str">
        <f>IFERROR(INDEX(피벗!$BL$5:$CH$5,1,MATCH($BU332,INDEX(피벗!$BL:$CH,MATCH($E332,피벗!$BJ:$BJ,0),0),0)),"")</f>
        <v/>
      </c>
      <c r="BU332" s="23" t="str">
        <f>IFERROR(LARGE(INDEX(피벗!$BL:$CH,MATCH(성장고객!$E332,피벗!$BJ:$BJ,0),0),2),"")</f>
        <v/>
      </c>
      <c r="BV332" s="27" t="str">
        <f t="shared" si="37"/>
        <v/>
      </c>
      <c r="BW332" s="17" t="str">
        <f>IFERROR(INDEX(피벗!$BL$5:$CH$5,1,MATCH($BX332,INDEX(피벗!$BL:$CH,MATCH($E332,피벗!$BJ:$BJ,0),0),0)),"")</f>
        <v/>
      </c>
      <c r="BX332" s="23" t="str">
        <f>IFERROR(LARGE(INDEX(피벗!$BL:$CH,MATCH(성장고객!$E332,피벗!$BJ:$BJ,0),0),3),"")</f>
        <v/>
      </c>
      <c r="BY332" s="27" t="str">
        <f t="shared" si="38"/>
        <v/>
      </c>
      <c r="BZ332" s="17" t="str">
        <f>IFERROR(INDEX(피벗!$BL$5:$CH$5,1,MATCH($CA332,INDEX(피벗!$BL:$CH,MATCH($E332,피벗!$BJ:$BJ,0),0),0)),"")</f>
        <v/>
      </c>
      <c r="CA332" s="23" t="str">
        <f>IFERROR(LARGE(INDEX(피벗!$BL:$CH,MATCH(성장고객!$E332,피벗!$BJ:$BJ,0),0),4),"")</f>
        <v/>
      </c>
      <c r="CB332" s="27" t="str">
        <f t="shared" si="39"/>
        <v/>
      </c>
      <c r="CC332" s="17" t="str">
        <f>IFERROR(INDEX(피벗!$BL$5:$CH$5,1,MATCH($CD332,INDEX(피벗!$BL:$CH,MATCH($E332,피벗!$BJ:$BJ,0),0),0)),"")</f>
        <v/>
      </c>
      <c r="CD332" s="23" t="str">
        <f>IFERROR(LARGE(INDEX(피벗!$BL:$CH,MATCH(성장고객!$E332,피벗!$BJ:$BJ,0),0),5),"")</f>
        <v/>
      </c>
      <c r="CE332" s="27" t="str">
        <f t="shared" si="40"/>
        <v/>
      </c>
      <c r="CF332" s="23" t="str">
        <f>IFERROR(INDEX(피벗!$CI:$CI,MATCH($E332,피벗!$BJ:$BJ,0)),"")</f>
        <v/>
      </c>
      <c r="CG332" s="25" t="str">
        <f t="shared" si="41"/>
        <v/>
      </c>
      <c r="CH332" s="17" t="str">
        <f>IFERROR(INDEX(피벗!$EZ$5:$GE$5,1,MATCH($CI332,INDEX(피벗!$EZ:$GE,MATCH($E332,피벗!$EY:$EY,0),0),0)),"")</f>
        <v>홈일반전화</v>
      </c>
      <c r="CI332" s="23">
        <f>IFERROR(LARGE(INDEX(피벗!$EZ:$GE,MATCH(성장고객!$E332,피벗!$EY:$EY,0),0),1),"")</f>
        <v>87179</v>
      </c>
      <c r="CJ332" s="17" t="str">
        <f>IFERROR(INDEX(피벗!$EZ$5:$GE$5,1,MATCH($CK332,INDEX(피벗!$EZ:$GE,MATCH($E332,피벗!$EY:$EY,0),0),0)),"")</f>
        <v>기업메시징</v>
      </c>
      <c r="CK332" s="23">
        <f>IFERROR(LARGE(INDEX(피벗!$EZ:$GE,MATCH(성장고객!$E332,피벗!$EY:$EY,0),0),2),"")</f>
        <v>51550</v>
      </c>
      <c r="CL332" s="17" t="str">
        <f>IFERROR(INDEX(피벗!$EZ$5:$GE$5,1,MATCH($CM332,INDEX(피벗!$EZ:$GE,MATCH($E332,피벗!$EY:$EY,0),0),0)),"")</f>
        <v/>
      </c>
      <c r="CM332" s="23" t="str">
        <f>IFERROR(LARGE(INDEX(피벗!$EZ:$GE,MATCH(성장고객!$E332,피벗!$EY:$EY,0),0),3),"")</f>
        <v/>
      </c>
      <c r="CN332" s="17" t="str">
        <f>IFERROR(INDEX(피벗!$EZ$5:$GE$5,1,MATCH($CO332,INDEX(피벗!$EZ:$GE,MATCH($E332,피벗!$EY:$EY,0),0),0)),"")</f>
        <v/>
      </c>
      <c r="CO332" s="23" t="str">
        <f>IFERROR(LARGE(INDEX(피벗!$EZ:$GE,MATCH(성장고객!$E332,피벗!$EY:$EY,0),0),4),"")</f>
        <v/>
      </c>
      <c r="CP332" s="17" t="str">
        <f>IFERROR(INDEX(피벗!$EZ$5:$GE$5,1,MATCH($CQ332,INDEX(피벗!$EZ:$GE,MATCH($E332,피벗!$EY:$EY,0),0),0)),"")</f>
        <v/>
      </c>
      <c r="CQ332" s="23" t="str">
        <f>IFERROR(LARGE(INDEX(피벗!$EZ:$GE,MATCH(성장고객!$E332,피벗!$EY:$EY,0),0),5),"")</f>
        <v/>
      </c>
      <c r="CR332" s="23">
        <f>IFERROR(INDEX(피벗!$GF:$GF,MATCH($E332,피벗!$EY:$EY,0)),"")</f>
        <v>138729</v>
      </c>
    </row>
    <row r="333" spans="1:96" x14ac:dyDescent="0.45">
      <c r="A333" s="20" t="s">
        <v>982</v>
      </c>
      <c r="B333" s="20" t="s">
        <v>26</v>
      </c>
      <c r="C333" s="20" t="s">
        <v>30</v>
      </c>
      <c r="D333" s="20" t="s">
        <v>1217</v>
      </c>
      <c r="E333" s="20" t="s">
        <v>522</v>
      </c>
      <c r="F333" s="21" t="s">
        <v>523</v>
      </c>
      <c r="G333" s="21" t="s">
        <v>257</v>
      </c>
      <c r="H333" s="21" t="s">
        <v>0</v>
      </c>
      <c r="I333" s="22" t="s">
        <v>524</v>
      </c>
      <c r="J333" s="22" t="s">
        <v>525</v>
      </c>
      <c r="K333" s="20" t="s">
        <v>0</v>
      </c>
      <c r="L333" s="20" t="s">
        <v>1316</v>
      </c>
      <c r="M333" s="20" t="s">
        <v>1311</v>
      </c>
      <c r="N333" s="20" t="s">
        <v>1317</v>
      </c>
      <c r="O333" s="21" t="s">
        <v>2377</v>
      </c>
      <c r="P333" s="21">
        <v>19</v>
      </c>
      <c r="Q333" s="21" t="s">
        <v>1347</v>
      </c>
      <c r="R333" s="21" t="s">
        <v>1320</v>
      </c>
      <c r="S333" s="21" t="s">
        <v>1321</v>
      </c>
      <c r="T333" s="21" t="s">
        <v>1316</v>
      </c>
      <c r="U333" s="21" t="s">
        <v>2378</v>
      </c>
      <c r="V333" s="21" t="s">
        <v>2379</v>
      </c>
      <c r="W333" s="20" t="s">
        <v>2380</v>
      </c>
      <c r="X333" s="21" t="s">
        <v>2381</v>
      </c>
      <c r="Y333" s="21" t="s">
        <v>2382</v>
      </c>
      <c r="Z333" s="21" t="s">
        <v>2383</v>
      </c>
      <c r="AA333" s="20">
        <v>22</v>
      </c>
      <c r="AB333" s="20" t="s">
        <v>1473</v>
      </c>
      <c r="AC333" s="21" t="s">
        <v>2384</v>
      </c>
      <c r="AD333" s="20" t="s">
        <v>1311</v>
      </c>
      <c r="AE333" s="16" t="str" cm="1">
        <f t="array" ref="AE333">IF(AF333="","",INDEX(전산회선!$E$4:$E$1141,_xlfn.AGGREGATE(15,6,ROW(전산회선!$E$4:$E$1141)-ROW(전산회선!$E$4)+1/((전산회선!$B$4:$B$1141=$E333)*(전산회선!$F$4:$F$1141=AF333)),1)))</f>
        <v>기업인터넷전화</v>
      </c>
      <c r="AF333" s="16">
        <f>IFERROR(IF(_xlfn.MAXIFS(전산회선!$F$4:$F$1141,전산회선!$B$4:$B$1141,$E333)=0,"",_xlfn.MAXIFS(전산회선!$F$4:$F$1141,전산회선!$B$4:$B$1141,$E333)),"")</f>
        <v>8</v>
      </c>
      <c r="AG333" s="16" t="str" cm="1">
        <f t="array" ref="AG333">IF(AH333="","",INDEX(전산회선!$E$4:$E$1141,_xlfn.AGGREGATE(15,6,ROW(전산회선!$E$4:$E$1141)-ROW(전산회선!$E$4)+1/((전산회선!$B$4:$B$1141=$E333)*(전산회선!$F$4:$F$1141=AH333)),1)))</f>
        <v>5G</v>
      </c>
      <c r="AH333" s="16">
        <f>IFERROR(IF(_xlfn.MAXIFS(전산회선!$F$4:$F$1141,전산회선!$B$4:$B$1141,$E333,전산회선!$F$4:$F$1141,"&lt;"&amp;AF333)=0,"",_xlfn.MAXIFS(전산회선!$F$4:$F$1141,전산회선!$B$4:$B$1141,$E333,전산회선!$F$4:$F$1141,"&lt;"&amp;AF333)),"")</f>
        <v>4</v>
      </c>
      <c r="AI333" s="16" t="str" cm="1">
        <f t="array" ref="AI333">IF(AJ333="","",INDEX(전산회선!$E$4:$E$1141,_xlfn.AGGREGATE(15,6,ROW(전산회선!$E$4:$E$1141)-ROW(전산회선!$E$4)+1/((전산회선!$B$4:$B$1141=$E333)*(전산회선!$F$4:$F$1141=AJ333)),1)))</f>
        <v>GiGA인터넷</v>
      </c>
      <c r="AJ333" s="16">
        <f>IFERROR(IF(_xlfn.MAXIFS(전산회선!$F$4:$F$1141,전산회선!$B$4:$B$1141,$E333,전산회선!$F$4:$F$1141,"&lt;"&amp;AH333)=0,"",_xlfn.MAXIFS(전산회선!$F$4:$F$1141,전산회선!$B$4:$B$1141,$E333,전산회선!$F$4:$F$1141,"&lt;"&amp;AH333)),"")</f>
        <v>2</v>
      </c>
      <c r="AK333" s="16" t="str" cm="1">
        <f t="array" ref="AK333">IF(AL333="","",INDEX(전산회선!$E$4:$E$1141,_xlfn.AGGREGATE(15,6,ROW(전산회선!$E$4:$E$1141)-ROW(전산회선!$E$4)+1/((전산회선!$B$4:$B$1141=$E333)*(전산회선!$F$4:$F$1141=AL333)),1)))</f>
        <v>LTE</v>
      </c>
      <c r="AL333" s="16">
        <f>IFERROR(IF(_xlfn.MAXIFS(전산회선!$F$4:$F$1141,전산회선!$B$4:$B$1141,$E333,전산회선!$F$4:$F$1141,"&lt;"&amp;AJ333)=0,"",_xlfn.MAXIFS(전산회선!$F$4:$F$1141,전산회선!$B$4:$B$1141,$E333,전산회선!$F$4:$F$1141,"&lt;"&amp;AJ333)),"")</f>
        <v>1</v>
      </c>
      <c r="AM333" s="16" t="str" cm="1">
        <f t="array" ref="AM333">IF(AN333="","",INDEX(전산회선!$E$4:$E$1141,_xlfn.AGGREGATE(15,6,ROW(전산회선!$E$4:$E$1141)-ROW(전산회선!$E$4)+1/((전산회선!$B$4:$B$1141=$E333)*(전산회선!$F$4:$F$1141=AN333)),1)))</f>
        <v/>
      </c>
      <c r="AN333" s="16" t="str">
        <f>IFERROR(IF(_xlfn.MAXIFS(전산회선!$F$4:$F$1141,전산회선!$B$4:$B$1141,$E333,전산회선!$F$4:$F$1141,"&lt;"&amp;AL333)=0,"",_xlfn.MAXIFS(전산회선!$F$4:$F$1141,전산회선!$B$4:$B$1141,$E333,전산회선!$F$4:$F$1141,"&lt;"&amp;AL333)),"")</f>
        <v/>
      </c>
      <c r="AO333" s="23">
        <v>387744.64899999998</v>
      </c>
      <c r="AP333" s="23">
        <v>341657.64899999998</v>
      </c>
      <c r="AQ333" s="23">
        <v>343011.34899999999</v>
      </c>
      <c r="AR333" s="23">
        <v>343982.25099999999</v>
      </c>
      <c r="AS333" s="23">
        <v>340465.88500000001</v>
      </c>
      <c r="AT333" s="23">
        <v>341937.53899999999</v>
      </c>
      <c r="AU333" s="23">
        <v>359451.88500000001</v>
      </c>
      <c r="AV333" s="23">
        <v>338451.54099999997</v>
      </c>
      <c r="AW333" s="23">
        <v>339056.54099999997</v>
      </c>
      <c r="AX333" s="23">
        <v>326022.93700000003</v>
      </c>
      <c r="AY333" s="23">
        <v>321770.68099999998</v>
      </c>
      <c r="AZ333" s="23">
        <v>328346.663</v>
      </c>
      <c r="BA333" s="23">
        <v>342658.29749999999</v>
      </c>
      <c r="BB333" s="23">
        <f t="shared" si="35"/>
        <v>4111899.57</v>
      </c>
      <c r="BC333" s="23">
        <v>0</v>
      </c>
      <c r="BD333" s="23">
        <v>0</v>
      </c>
      <c r="BE333" s="23">
        <v>0</v>
      </c>
      <c r="BF333" s="23">
        <v>0</v>
      </c>
      <c r="BG333" s="23">
        <v>0</v>
      </c>
      <c r="BH333" s="23">
        <v>0</v>
      </c>
      <c r="BI333" s="23">
        <v>0</v>
      </c>
      <c r="BJ333" s="23">
        <v>0</v>
      </c>
      <c r="BK333" s="23">
        <v>0</v>
      </c>
      <c r="BL333" s="23">
        <v>0</v>
      </c>
      <c r="BM333" s="23">
        <v>0</v>
      </c>
      <c r="BN333" s="23">
        <v>0</v>
      </c>
      <c r="BO333" s="23">
        <v>0</v>
      </c>
      <c r="BP333" s="23">
        <v>0</v>
      </c>
      <c r="BQ333" s="17" t="str">
        <f>IFERROR(INDEX(피벗!$BL$5:$CH$5,1,MATCH($BR333,INDEX(피벗!$BL:$CH,MATCH($E333,피벗!$BJ:$BJ,0),0),0)),"")</f>
        <v/>
      </c>
      <c r="BR333" s="23" t="str">
        <f>IFERROR(LARGE(INDEX(피벗!$BL:$CH,MATCH(성장고객!$E333,피벗!$BJ:$BJ,0),0),1),"")</f>
        <v/>
      </c>
      <c r="BS333" s="27" t="str">
        <f t="shared" si="36"/>
        <v/>
      </c>
      <c r="BT333" s="17" t="str">
        <f>IFERROR(INDEX(피벗!$BL$5:$CH$5,1,MATCH($BU333,INDEX(피벗!$BL:$CH,MATCH($E333,피벗!$BJ:$BJ,0),0),0)),"")</f>
        <v/>
      </c>
      <c r="BU333" s="23" t="str">
        <f>IFERROR(LARGE(INDEX(피벗!$BL:$CH,MATCH(성장고객!$E333,피벗!$BJ:$BJ,0),0),2),"")</f>
        <v/>
      </c>
      <c r="BV333" s="27" t="str">
        <f t="shared" si="37"/>
        <v/>
      </c>
      <c r="BW333" s="17" t="str">
        <f>IFERROR(INDEX(피벗!$BL$5:$CH$5,1,MATCH($BX333,INDEX(피벗!$BL:$CH,MATCH($E333,피벗!$BJ:$BJ,0),0),0)),"")</f>
        <v/>
      </c>
      <c r="BX333" s="23" t="str">
        <f>IFERROR(LARGE(INDEX(피벗!$BL:$CH,MATCH(성장고객!$E333,피벗!$BJ:$BJ,0),0),3),"")</f>
        <v/>
      </c>
      <c r="BY333" s="27" t="str">
        <f t="shared" si="38"/>
        <v/>
      </c>
      <c r="BZ333" s="17" t="str">
        <f>IFERROR(INDEX(피벗!$BL$5:$CH$5,1,MATCH($CA333,INDEX(피벗!$BL:$CH,MATCH($E333,피벗!$BJ:$BJ,0),0),0)),"")</f>
        <v/>
      </c>
      <c r="CA333" s="23" t="str">
        <f>IFERROR(LARGE(INDEX(피벗!$BL:$CH,MATCH(성장고객!$E333,피벗!$BJ:$BJ,0),0),4),"")</f>
        <v/>
      </c>
      <c r="CB333" s="27" t="str">
        <f t="shared" si="39"/>
        <v/>
      </c>
      <c r="CC333" s="17" t="str">
        <f>IFERROR(INDEX(피벗!$BL$5:$CH$5,1,MATCH($CD333,INDEX(피벗!$BL:$CH,MATCH($E333,피벗!$BJ:$BJ,0),0),0)),"")</f>
        <v/>
      </c>
      <c r="CD333" s="23" t="str">
        <f>IFERROR(LARGE(INDEX(피벗!$BL:$CH,MATCH(성장고객!$E333,피벗!$BJ:$BJ,0),0),5),"")</f>
        <v/>
      </c>
      <c r="CE333" s="27" t="str">
        <f t="shared" si="40"/>
        <v/>
      </c>
      <c r="CF333" s="23" t="str">
        <f>IFERROR(INDEX(피벗!$CI:$CI,MATCH($E333,피벗!$BJ:$BJ,0)),"")</f>
        <v/>
      </c>
      <c r="CG333" s="25" t="str">
        <f t="shared" si="41"/>
        <v/>
      </c>
      <c r="CH333" s="17" t="str">
        <f>IFERROR(INDEX(피벗!$EZ$5:$GE$5,1,MATCH($CI333,INDEX(피벗!$EZ:$GE,MATCH($E333,피벗!$EY:$EY,0),0),0)),"")</f>
        <v>GiGA인터넷</v>
      </c>
      <c r="CI333" s="23">
        <f>IFERROR(LARGE(INDEX(피벗!$EZ:$GE,MATCH(성장고객!$E333,피벗!$EY:$EY,0),0),1),"")</f>
        <v>1379400</v>
      </c>
      <c r="CJ333" s="17" t="str">
        <f>IFERROR(INDEX(피벗!$EZ$5:$GE$5,1,MATCH($CK333,INDEX(피벗!$EZ:$GE,MATCH($E333,피벗!$EY:$EY,0),0),0)),"")</f>
        <v>5G</v>
      </c>
      <c r="CK333" s="23">
        <f>IFERROR(LARGE(INDEX(피벗!$EZ:$GE,MATCH(성장고객!$E333,피벗!$EY:$EY,0),0),2),"")</f>
        <v>1129014.57</v>
      </c>
      <c r="CL333" s="17" t="str">
        <f>IFERROR(INDEX(피벗!$EZ$5:$GE$5,1,MATCH($CM333,INDEX(피벗!$EZ:$GE,MATCH($E333,피벗!$EY:$EY,0),0),0)),"")</f>
        <v>홈일반전화</v>
      </c>
      <c r="CM333" s="23">
        <f>IFERROR(LARGE(INDEX(피벗!$EZ:$GE,MATCH(성장고객!$E333,피벗!$EY:$EY,0),0),3),"")</f>
        <v>496097</v>
      </c>
      <c r="CN333" s="17" t="str">
        <f>IFERROR(INDEX(피벗!$EZ$5:$GE$5,1,MATCH($CO333,INDEX(피벗!$EZ:$GE,MATCH($E333,피벗!$EY:$EY,0),0),0)),"")</f>
        <v>LTE</v>
      </c>
      <c r="CO333" s="23">
        <f>IFERROR(LARGE(INDEX(피벗!$EZ:$GE,MATCH(성장고객!$E333,피벗!$EY:$EY,0),0),4),"")</f>
        <v>312316</v>
      </c>
      <c r="CP333" s="17" t="str">
        <f>IFERROR(INDEX(피벗!$EZ$5:$GE$5,1,MATCH($CQ333,INDEX(피벗!$EZ:$GE,MATCH($E333,피벗!$EY:$EY,0),0),0)),"")</f>
        <v>AI기업지능망</v>
      </c>
      <c r="CQ333" s="23">
        <f>IFERROR(LARGE(INDEX(피벗!$EZ:$GE,MATCH(성장고객!$E333,피벗!$EY:$EY,0),0),5),"")</f>
        <v>288000</v>
      </c>
      <c r="CR333" s="23">
        <f>IFERROR(INDEX(피벗!$GF:$GF,MATCH($E333,피벗!$EY:$EY,0)),"")</f>
        <v>4111899.5700000003</v>
      </c>
    </row>
    <row r="334" spans="1:96" x14ac:dyDescent="0.45">
      <c r="A334" s="20" t="s">
        <v>982</v>
      </c>
      <c r="B334" s="20" t="s">
        <v>29</v>
      </c>
      <c r="C334" s="20" t="s">
        <v>104</v>
      </c>
      <c r="D334" s="20" t="s">
        <v>1098</v>
      </c>
      <c r="E334" s="20" t="s">
        <v>131</v>
      </c>
      <c r="F334" s="21" t="s">
        <v>132</v>
      </c>
      <c r="G334" s="21" t="s">
        <v>1</v>
      </c>
      <c r="H334" s="21" t="s">
        <v>0</v>
      </c>
      <c r="I334" s="22" t="s">
        <v>133</v>
      </c>
      <c r="J334" s="22" t="s">
        <v>134</v>
      </c>
      <c r="K334" s="20" t="s">
        <v>0</v>
      </c>
      <c r="L334" s="20" t="s">
        <v>1316</v>
      </c>
      <c r="M334" s="20" t="s">
        <v>1311</v>
      </c>
      <c r="N334" s="20" t="s">
        <v>1317</v>
      </c>
      <c r="O334" s="21" t="s">
        <v>1372</v>
      </c>
      <c r="P334" s="21">
        <v>2</v>
      </c>
      <c r="Q334" s="21" t="s">
        <v>1392</v>
      </c>
      <c r="R334" s="21" t="s">
        <v>1320</v>
      </c>
      <c r="S334" s="21" t="s">
        <v>1690</v>
      </c>
      <c r="T334" s="21" t="s">
        <v>1316</v>
      </c>
      <c r="U334" s="21" t="s">
        <v>1450</v>
      </c>
      <c r="V334" s="21" t="s">
        <v>1691</v>
      </c>
      <c r="W334" s="20" t="s">
        <v>1692</v>
      </c>
      <c r="X334" s="21" t="s">
        <v>1693</v>
      </c>
      <c r="Y334" s="21" t="s">
        <v>1694</v>
      </c>
      <c r="Z334" s="21" t="s">
        <v>1695</v>
      </c>
      <c r="AA334" s="20">
        <v>33</v>
      </c>
      <c r="AB334" s="20" t="s">
        <v>1696</v>
      </c>
      <c r="AC334" s="21" t="s">
        <v>9</v>
      </c>
      <c r="AD334" s="20" t="s">
        <v>1311</v>
      </c>
      <c r="AE334" s="16" t="str" cm="1">
        <f t="array" ref="AE334">IF(AF334="","",INDEX(전산회선!$E$4:$E$1141,_xlfn.AGGREGATE(15,6,ROW(전산회선!$E$4:$E$1141)-ROW(전산회선!$E$4)+1/((전산회선!$B$4:$B$1141=$E334)*(전산회선!$F$4:$F$1141=AF334)),1)))</f>
        <v>홈일반전화</v>
      </c>
      <c r="AF334" s="16">
        <f>IFERROR(IF(_xlfn.MAXIFS(전산회선!$F$4:$F$1141,전산회선!$B$4:$B$1141,$E334)=0,"",_xlfn.MAXIFS(전산회선!$F$4:$F$1141,전산회선!$B$4:$B$1141,$E334)),"")</f>
        <v>2</v>
      </c>
      <c r="AG334" s="16" t="str" cm="1">
        <f t="array" ref="AG334">IF(AH334="","",INDEX(전산회선!$E$4:$E$1141,_xlfn.AGGREGATE(15,6,ROW(전산회선!$E$4:$E$1141)-ROW(전산회선!$E$4)+1/((전산회선!$B$4:$B$1141=$E334)*(전산회선!$F$4:$F$1141=AH334)),1)))</f>
        <v/>
      </c>
      <c r="AH334" s="16" t="str">
        <f>IFERROR(IF(_xlfn.MAXIFS(전산회선!$F$4:$F$1141,전산회선!$B$4:$B$1141,$E334,전산회선!$F$4:$F$1141,"&lt;"&amp;AF334)=0,"",_xlfn.MAXIFS(전산회선!$F$4:$F$1141,전산회선!$B$4:$B$1141,$E334,전산회선!$F$4:$F$1141,"&lt;"&amp;AF334)),"")</f>
        <v/>
      </c>
      <c r="AI334" s="16" t="str" cm="1">
        <f t="array" ref="AI334">IF(AJ334="","",INDEX(전산회선!$E$4:$E$1141,_xlfn.AGGREGATE(15,6,ROW(전산회선!$E$4:$E$1141)-ROW(전산회선!$E$4)+1/((전산회선!$B$4:$B$1141=$E334)*(전산회선!$F$4:$F$1141=AJ334)),1)))</f>
        <v/>
      </c>
      <c r="AJ334" s="16" t="str">
        <f>IFERROR(IF(_xlfn.MAXIFS(전산회선!$F$4:$F$1141,전산회선!$B$4:$B$1141,$E334,전산회선!$F$4:$F$1141,"&lt;"&amp;AH334)=0,"",_xlfn.MAXIFS(전산회선!$F$4:$F$1141,전산회선!$B$4:$B$1141,$E334,전산회선!$F$4:$F$1141,"&lt;"&amp;AH334)),"")</f>
        <v/>
      </c>
      <c r="AK334" s="16" t="str" cm="1">
        <f t="array" ref="AK334">IF(AL334="","",INDEX(전산회선!$E$4:$E$1141,_xlfn.AGGREGATE(15,6,ROW(전산회선!$E$4:$E$1141)-ROW(전산회선!$E$4)+1/((전산회선!$B$4:$B$1141=$E334)*(전산회선!$F$4:$F$1141=AL334)),1)))</f>
        <v/>
      </c>
      <c r="AL334" s="16" t="str">
        <f>IFERROR(IF(_xlfn.MAXIFS(전산회선!$F$4:$F$1141,전산회선!$B$4:$B$1141,$E334,전산회선!$F$4:$F$1141,"&lt;"&amp;AJ334)=0,"",_xlfn.MAXIFS(전산회선!$F$4:$F$1141,전산회선!$B$4:$B$1141,$E334,전산회선!$F$4:$F$1141,"&lt;"&amp;AJ334)),"")</f>
        <v/>
      </c>
      <c r="AM334" s="16" t="str" cm="1">
        <f t="array" ref="AM334">IF(AN334="","",INDEX(전산회선!$E$4:$E$1141,_xlfn.AGGREGATE(15,6,ROW(전산회선!$E$4:$E$1141)-ROW(전산회선!$E$4)+1/((전산회선!$B$4:$B$1141=$E334)*(전산회선!$F$4:$F$1141=AN334)),1)))</f>
        <v/>
      </c>
      <c r="AN334" s="16" t="str">
        <f>IFERROR(IF(_xlfn.MAXIFS(전산회선!$F$4:$F$1141,전산회선!$B$4:$B$1141,$E334,전산회선!$F$4:$F$1141,"&lt;"&amp;AL334)=0,"",_xlfn.MAXIFS(전산회선!$F$4:$F$1141,전산회선!$B$4:$B$1141,$E334,전산회선!$F$4:$F$1141,"&lt;"&amp;AL334)),"")</f>
        <v/>
      </c>
      <c r="AO334" s="23">
        <v>10439</v>
      </c>
      <c r="AP334" s="23">
        <v>10439</v>
      </c>
      <c r="AQ334" s="23">
        <v>10400</v>
      </c>
      <c r="AR334" s="23">
        <v>10400</v>
      </c>
      <c r="AS334" s="23">
        <v>10545</v>
      </c>
      <c r="AT334" s="23">
        <v>10400</v>
      </c>
      <c r="AU334" s="23">
        <v>10690</v>
      </c>
      <c r="AV334" s="23">
        <v>10400</v>
      </c>
      <c r="AW334" s="23">
        <v>10400</v>
      </c>
      <c r="AX334" s="23">
        <v>10400</v>
      </c>
      <c r="AY334" s="23">
        <v>10400</v>
      </c>
      <c r="AZ334" s="23">
        <v>10400</v>
      </c>
      <c r="BA334" s="23">
        <v>10442.75</v>
      </c>
      <c r="BB334" s="23">
        <f t="shared" si="35"/>
        <v>125313</v>
      </c>
      <c r="BC334" s="23">
        <v>0</v>
      </c>
      <c r="BD334" s="23">
        <v>0</v>
      </c>
      <c r="BE334" s="23">
        <v>0</v>
      </c>
      <c r="BF334" s="23">
        <v>0</v>
      </c>
      <c r="BG334" s="23">
        <v>0</v>
      </c>
      <c r="BH334" s="23">
        <v>0</v>
      </c>
      <c r="BI334" s="23">
        <v>0</v>
      </c>
      <c r="BJ334" s="23">
        <v>0</v>
      </c>
      <c r="BK334" s="23">
        <v>0</v>
      </c>
      <c r="BL334" s="23">
        <v>0</v>
      </c>
      <c r="BM334" s="23">
        <v>0</v>
      </c>
      <c r="BN334" s="23">
        <v>0</v>
      </c>
      <c r="BO334" s="23">
        <v>0</v>
      </c>
      <c r="BP334" s="23">
        <v>0</v>
      </c>
      <c r="BQ334" s="17" t="str">
        <f>IFERROR(INDEX(피벗!$BL$5:$CH$5,1,MATCH($BR334,INDEX(피벗!$BL:$CH,MATCH($E334,피벗!$BJ:$BJ,0),0),0)),"")</f>
        <v/>
      </c>
      <c r="BR334" s="23" t="str">
        <f>IFERROR(LARGE(INDEX(피벗!$BL:$CH,MATCH(성장고객!$E334,피벗!$BJ:$BJ,0),0),1),"")</f>
        <v/>
      </c>
      <c r="BS334" s="27" t="str">
        <f t="shared" si="36"/>
        <v/>
      </c>
      <c r="BT334" s="17" t="str">
        <f>IFERROR(INDEX(피벗!$BL$5:$CH$5,1,MATCH($BU334,INDEX(피벗!$BL:$CH,MATCH($E334,피벗!$BJ:$BJ,0),0),0)),"")</f>
        <v/>
      </c>
      <c r="BU334" s="23" t="str">
        <f>IFERROR(LARGE(INDEX(피벗!$BL:$CH,MATCH(성장고객!$E334,피벗!$BJ:$BJ,0),0),2),"")</f>
        <v/>
      </c>
      <c r="BV334" s="27" t="str">
        <f t="shared" si="37"/>
        <v/>
      </c>
      <c r="BW334" s="17" t="str">
        <f>IFERROR(INDEX(피벗!$BL$5:$CH$5,1,MATCH($BX334,INDEX(피벗!$BL:$CH,MATCH($E334,피벗!$BJ:$BJ,0),0),0)),"")</f>
        <v/>
      </c>
      <c r="BX334" s="23" t="str">
        <f>IFERROR(LARGE(INDEX(피벗!$BL:$CH,MATCH(성장고객!$E334,피벗!$BJ:$BJ,0),0),3),"")</f>
        <v/>
      </c>
      <c r="BY334" s="27" t="str">
        <f t="shared" si="38"/>
        <v/>
      </c>
      <c r="BZ334" s="17" t="str">
        <f>IFERROR(INDEX(피벗!$BL$5:$CH$5,1,MATCH($CA334,INDEX(피벗!$BL:$CH,MATCH($E334,피벗!$BJ:$BJ,0),0),0)),"")</f>
        <v/>
      </c>
      <c r="CA334" s="23" t="str">
        <f>IFERROR(LARGE(INDEX(피벗!$BL:$CH,MATCH(성장고객!$E334,피벗!$BJ:$BJ,0),0),4),"")</f>
        <v/>
      </c>
      <c r="CB334" s="27" t="str">
        <f t="shared" si="39"/>
        <v/>
      </c>
      <c r="CC334" s="17" t="str">
        <f>IFERROR(INDEX(피벗!$BL$5:$CH$5,1,MATCH($CD334,INDEX(피벗!$BL:$CH,MATCH($E334,피벗!$BJ:$BJ,0),0),0)),"")</f>
        <v/>
      </c>
      <c r="CD334" s="23" t="str">
        <f>IFERROR(LARGE(INDEX(피벗!$BL:$CH,MATCH(성장고객!$E334,피벗!$BJ:$BJ,0),0),5),"")</f>
        <v/>
      </c>
      <c r="CE334" s="27" t="str">
        <f t="shared" si="40"/>
        <v/>
      </c>
      <c r="CF334" s="23" t="str">
        <f>IFERROR(INDEX(피벗!$CI:$CI,MATCH($E334,피벗!$BJ:$BJ,0)),"")</f>
        <v/>
      </c>
      <c r="CG334" s="25" t="str">
        <f t="shared" si="41"/>
        <v/>
      </c>
      <c r="CH334" s="17" t="str">
        <f>IFERROR(INDEX(피벗!$EZ$5:$GE$5,1,MATCH($CI334,INDEX(피벗!$EZ:$GE,MATCH($E334,피벗!$EY:$EY,0),0),0)),"")</f>
        <v>홈일반전화</v>
      </c>
      <c r="CI334" s="23">
        <f>IFERROR(LARGE(INDEX(피벗!$EZ:$GE,MATCH(성장고객!$E334,피벗!$EY:$EY,0),0),1),"")</f>
        <v>125313</v>
      </c>
      <c r="CJ334" s="17" t="str">
        <f>IFERROR(INDEX(피벗!$EZ$5:$GE$5,1,MATCH($CK334,INDEX(피벗!$EZ:$GE,MATCH($E334,피벗!$EY:$EY,0),0),0)),"")</f>
        <v/>
      </c>
      <c r="CK334" s="23" t="str">
        <f>IFERROR(LARGE(INDEX(피벗!$EZ:$GE,MATCH(성장고객!$E334,피벗!$EY:$EY,0),0),2),"")</f>
        <v/>
      </c>
      <c r="CL334" s="17" t="str">
        <f>IFERROR(INDEX(피벗!$EZ$5:$GE$5,1,MATCH($CM334,INDEX(피벗!$EZ:$GE,MATCH($E334,피벗!$EY:$EY,0),0),0)),"")</f>
        <v/>
      </c>
      <c r="CM334" s="23" t="str">
        <f>IFERROR(LARGE(INDEX(피벗!$EZ:$GE,MATCH(성장고객!$E334,피벗!$EY:$EY,0),0),3),"")</f>
        <v/>
      </c>
      <c r="CN334" s="17" t="str">
        <f>IFERROR(INDEX(피벗!$EZ$5:$GE$5,1,MATCH($CO334,INDEX(피벗!$EZ:$GE,MATCH($E334,피벗!$EY:$EY,0),0),0)),"")</f>
        <v/>
      </c>
      <c r="CO334" s="23" t="str">
        <f>IFERROR(LARGE(INDEX(피벗!$EZ:$GE,MATCH(성장고객!$E334,피벗!$EY:$EY,0),0),4),"")</f>
        <v/>
      </c>
      <c r="CP334" s="17" t="str">
        <f>IFERROR(INDEX(피벗!$EZ$5:$GE$5,1,MATCH($CQ334,INDEX(피벗!$EZ:$GE,MATCH($E334,피벗!$EY:$EY,0),0),0)),"")</f>
        <v/>
      </c>
      <c r="CQ334" s="23" t="str">
        <f>IFERROR(LARGE(INDEX(피벗!$EZ:$GE,MATCH(성장고객!$E334,피벗!$EY:$EY,0),0),5),"")</f>
        <v/>
      </c>
      <c r="CR334" s="23">
        <f>IFERROR(INDEX(피벗!$GF:$GF,MATCH($E334,피벗!$EY:$EY,0)),"")</f>
        <v>125313</v>
      </c>
    </row>
    <row r="335" spans="1:96" x14ac:dyDescent="0.45">
      <c r="A335" s="20" t="s">
        <v>982</v>
      </c>
      <c r="B335" s="20" t="s">
        <v>26</v>
      </c>
      <c r="C335" s="20" t="s">
        <v>30</v>
      </c>
      <c r="D335" s="20" t="s">
        <v>1217</v>
      </c>
      <c r="E335" s="20" t="s">
        <v>534</v>
      </c>
      <c r="F335" s="21" t="s">
        <v>535</v>
      </c>
      <c r="G335" s="21" t="s">
        <v>257</v>
      </c>
      <c r="H335" s="21" t="s">
        <v>0</v>
      </c>
      <c r="I335" s="22" t="s">
        <v>536</v>
      </c>
      <c r="J335" s="22" t="s">
        <v>537</v>
      </c>
      <c r="K335" s="20" t="s">
        <v>0</v>
      </c>
      <c r="L335" s="20" t="s">
        <v>1316</v>
      </c>
      <c r="M335" s="20" t="s">
        <v>1311</v>
      </c>
      <c r="N335" s="20" t="s">
        <v>1317</v>
      </c>
      <c r="O335" s="21" t="s">
        <v>2370</v>
      </c>
      <c r="P335" s="21">
        <v>8</v>
      </c>
      <c r="Q335" s="21" t="s">
        <v>1392</v>
      </c>
      <c r="R335" s="21" t="s">
        <v>1320</v>
      </c>
      <c r="S335" s="21" t="s">
        <v>1321</v>
      </c>
      <c r="T335" s="21" t="s">
        <v>1316</v>
      </c>
      <c r="U335" s="21" t="s">
        <v>2371</v>
      </c>
      <c r="V335" s="21" t="s">
        <v>2372</v>
      </c>
      <c r="W335" s="20" t="s">
        <v>2373</v>
      </c>
      <c r="X335" s="21" t="s">
        <v>2374</v>
      </c>
      <c r="Y335" s="21" t="s">
        <v>2375</v>
      </c>
      <c r="Z335" s="21" t="s">
        <v>2376</v>
      </c>
      <c r="AA335" s="20">
        <v>42</v>
      </c>
      <c r="AB335" s="20" t="s">
        <v>1579</v>
      </c>
      <c r="AC335" s="21" t="s">
        <v>1854</v>
      </c>
      <c r="AD335" s="20" t="s">
        <v>1311</v>
      </c>
      <c r="AE335" s="16" t="str" cm="1">
        <f t="array" ref="AE335">IF(AF335="","",INDEX(전산회선!$E$4:$E$1141,_xlfn.AGGREGATE(15,6,ROW(전산회선!$E$4:$E$1141)-ROW(전산회선!$E$4)+1/((전산회선!$B$4:$B$1141=$E335)*(전산회선!$F$4:$F$1141=AF335)),1)))</f>
        <v>홈일반전화</v>
      </c>
      <c r="AF335" s="16">
        <f>IFERROR(IF(_xlfn.MAXIFS(전산회선!$F$4:$F$1141,전산회선!$B$4:$B$1141,$E335)=0,"",_xlfn.MAXIFS(전산회선!$F$4:$F$1141,전산회선!$B$4:$B$1141,$E335)),"")</f>
        <v>5</v>
      </c>
      <c r="AG335" s="16" t="str" cm="1">
        <f t="array" ref="AG335">IF(AH335="","",INDEX(전산회선!$E$4:$E$1141,_xlfn.AGGREGATE(15,6,ROW(전산회선!$E$4:$E$1141)-ROW(전산회선!$E$4)+1/((전산회선!$B$4:$B$1141=$E335)*(전산회선!$F$4:$F$1141=AH335)),1)))</f>
        <v>GiGA인터넷</v>
      </c>
      <c r="AH335" s="16">
        <f>IFERROR(IF(_xlfn.MAXIFS(전산회선!$F$4:$F$1141,전산회선!$B$4:$B$1141,$E335,전산회선!$F$4:$F$1141,"&lt;"&amp;AF335)=0,"",_xlfn.MAXIFS(전산회선!$F$4:$F$1141,전산회선!$B$4:$B$1141,$E335,전산회선!$F$4:$F$1141,"&lt;"&amp;AF335)),"")</f>
        <v>3</v>
      </c>
      <c r="AI335" s="16" t="str" cm="1">
        <f t="array" ref="AI335">IF(AJ335="","",INDEX(전산회선!$E$4:$E$1141,_xlfn.AGGREGATE(15,6,ROW(전산회선!$E$4:$E$1141)-ROW(전산회선!$E$4)+1/((전산회선!$B$4:$B$1141=$E335)*(전산회선!$F$4:$F$1141=AJ335)),1)))</f>
        <v/>
      </c>
      <c r="AJ335" s="16" t="str">
        <f>IFERROR(IF(_xlfn.MAXIFS(전산회선!$F$4:$F$1141,전산회선!$B$4:$B$1141,$E335,전산회선!$F$4:$F$1141,"&lt;"&amp;AH335)=0,"",_xlfn.MAXIFS(전산회선!$F$4:$F$1141,전산회선!$B$4:$B$1141,$E335,전산회선!$F$4:$F$1141,"&lt;"&amp;AH335)),"")</f>
        <v/>
      </c>
      <c r="AK335" s="16" t="str" cm="1">
        <f t="array" ref="AK335">IF(AL335="","",INDEX(전산회선!$E$4:$E$1141,_xlfn.AGGREGATE(15,6,ROW(전산회선!$E$4:$E$1141)-ROW(전산회선!$E$4)+1/((전산회선!$B$4:$B$1141=$E335)*(전산회선!$F$4:$F$1141=AL335)),1)))</f>
        <v/>
      </c>
      <c r="AL335" s="16" t="str">
        <f>IFERROR(IF(_xlfn.MAXIFS(전산회선!$F$4:$F$1141,전산회선!$B$4:$B$1141,$E335,전산회선!$F$4:$F$1141,"&lt;"&amp;AJ335)=0,"",_xlfn.MAXIFS(전산회선!$F$4:$F$1141,전산회선!$B$4:$B$1141,$E335,전산회선!$F$4:$F$1141,"&lt;"&amp;AJ335)),"")</f>
        <v/>
      </c>
      <c r="AM335" s="16" t="str" cm="1">
        <f t="array" ref="AM335">IF(AN335="","",INDEX(전산회선!$E$4:$E$1141,_xlfn.AGGREGATE(15,6,ROW(전산회선!$E$4:$E$1141)-ROW(전산회선!$E$4)+1/((전산회선!$B$4:$B$1141=$E335)*(전산회선!$F$4:$F$1141=AN335)),1)))</f>
        <v/>
      </c>
      <c r="AN335" s="16" t="str">
        <f>IFERROR(IF(_xlfn.MAXIFS(전산회선!$F$4:$F$1141,전산회선!$B$4:$B$1141,$E335,전산회선!$F$4:$F$1141,"&lt;"&amp;AL335)=0,"",_xlfn.MAXIFS(전산회선!$F$4:$F$1141,전산회선!$B$4:$B$1141,$E335,전산회선!$F$4:$F$1141,"&lt;"&amp;AL335)),"")</f>
        <v/>
      </c>
      <c r="AO335" s="23">
        <v>119531</v>
      </c>
      <c r="AP335" s="23">
        <v>119297</v>
      </c>
      <c r="AQ335" s="23">
        <v>119375</v>
      </c>
      <c r="AR335" s="23">
        <v>119453</v>
      </c>
      <c r="AS335" s="23">
        <v>120115</v>
      </c>
      <c r="AT335" s="23">
        <v>119453</v>
      </c>
      <c r="AU335" s="23">
        <v>119495</v>
      </c>
      <c r="AV335" s="23">
        <v>119180</v>
      </c>
      <c r="AW335" s="23">
        <v>119258</v>
      </c>
      <c r="AX335" s="23">
        <v>119258</v>
      </c>
      <c r="AY335" s="23">
        <v>119295</v>
      </c>
      <c r="AZ335" s="23">
        <v>119420</v>
      </c>
      <c r="BA335" s="23">
        <v>119427.5</v>
      </c>
      <c r="BB335" s="23">
        <f t="shared" si="35"/>
        <v>1433130</v>
      </c>
      <c r="BC335" s="23">
        <v>0</v>
      </c>
      <c r="BD335" s="23">
        <v>0</v>
      </c>
      <c r="BE335" s="23">
        <v>0</v>
      </c>
      <c r="BF335" s="23">
        <v>0</v>
      </c>
      <c r="BG335" s="23">
        <v>0</v>
      </c>
      <c r="BH335" s="23">
        <v>0</v>
      </c>
      <c r="BI335" s="23">
        <v>0</v>
      </c>
      <c r="BJ335" s="23">
        <v>0</v>
      </c>
      <c r="BK335" s="23">
        <v>0</v>
      </c>
      <c r="BL335" s="23">
        <v>0</v>
      </c>
      <c r="BM335" s="23">
        <v>0</v>
      </c>
      <c r="BN335" s="23">
        <v>0</v>
      </c>
      <c r="BO335" s="23">
        <v>0</v>
      </c>
      <c r="BP335" s="23">
        <v>0</v>
      </c>
      <c r="BQ335" s="17" t="str">
        <f>IFERROR(INDEX(피벗!$BL$5:$CH$5,1,MATCH($BR335,INDEX(피벗!$BL:$CH,MATCH($E335,피벗!$BJ:$BJ,0),0),0)),"")</f>
        <v/>
      </c>
      <c r="BR335" s="23" t="str">
        <f>IFERROR(LARGE(INDEX(피벗!$BL:$CH,MATCH(성장고객!$E335,피벗!$BJ:$BJ,0),0),1),"")</f>
        <v/>
      </c>
      <c r="BS335" s="27" t="str">
        <f t="shared" si="36"/>
        <v/>
      </c>
      <c r="BT335" s="17" t="str">
        <f>IFERROR(INDEX(피벗!$BL$5:$CH$5,1,MATCH($BU335,INDEX(피벗!$BL:$CH,MATCH($E335,피벗!$BJ:$BJ,0),0),0)),"")</f>
        <v/>
      </c>
      <c r="BU335" s="23" t="str">
        <f>IFERROR(LARGE(INDEX(피벗!$BL:$CH,MATCH(성장고객!$E335,피벗!$BJ:$BJ,0),0),2),"")</f>
        <v/>
      </c>
      <c r="BV335" s="27" t="str">
        <f t="shared" si="37"/>
        <v/>
      </c>
      <c r="BW335" s="17" t="str">
        <f>IFERROR(INDEX(피벗!$BL$5:$CH$5,1,MATCH($BX335,INDEX(피벗!$BL:$CH,MATCH($E335,피벗!$BJ:$BJ,0),0),0)),"")</f>
        <v/>
      </c>
      <c r="BX335" s="23" t="str">
        <f>IFERROR(LARGE(INDEX(피벗!$BL:$CH,MATCH(성장고객!$E335,피벗!$BJ:$BJ,0),0),3),"")</f>
        <v/>
      </c>
      <c r="BY335" s="27" t="str">
        <f t="shared" si="38"/>
        <v/>
      </c>
      <c r="BZ335" s="17" t="str">
        <f>IFERROR(INDEX(피벗!$BL$5:$CH$5,1,MATCH($CA335,INDEX(피벗!$BL:$CH,MATCH($E335,피벗!$BJ:$BJ,0),0),0)),"")</f>
        <v/>
      </c>
      <c r="CA335" s="23" t="str">
        <f>IFERROR(LARGE(INDEX(피벗!$BL:$CH,MATCH(성장고객!$E335,피벗!$BJ:$BJ,0),0),4),"")</f>
        <v/>
      </c>
      <c r="CB335" s="27" t="str">
        <f t="shared" si="39"/>
        <v/>
      </c>
      <c r="CC335" s="17" t="str">
        <f>IFERROR(INDEX(피벗!$BL$5:$CH$5,1,MATCH($CD335,INDEX(피벗!$BL:$CH,MATCH($E335,피벗!$BJ:$BJ,0),0),0)),"")</f>
        <v/>
      </c>
      <c r="CD335" s="23" t="str">
        <f>IFERROR(LARGE(INDEX(피벗!$BL:$CH,MATCH(성장고객!$E335,피벗!$BJ:$BJ,0),0),5),"")</f>
        <v/>
      </c>
      <c r="CE335" s="27" t="str">
        <f t="shared" si="40"/>
        <v/>
      </c>
      <c r="CF335" s="23" t="str">
        <f>IFERROR(INDEX(피벗!$CI:$CI,MATCH($E335,피벗!$BJ:$BJ,0)),"")</f>
        <v/>
      </c>
      <c r="CG335" s="25" t="str">
        <f t="shared" si="41"/>
        <v/>
      </c>
      <c r="CH335" s="17" t="str">
        <f>IFERROR(INDEX(피벗!$EZ$5:$GE$5,1,MATCH($CI335,INDEX(피벗!$EZ:$GE,MATCH($E335,피벗!$EY:$EY,0),0),0)),"")</f>
        <v>GiGA인터넷</v>
      </c>
      <c r="CI335" s="23">
        <f>IFERROR(LARGE(INDEX(피벗!$EZ:$GE,MATCH(성장고객!$E335,피벗!$EY:$EY,0),0),1),"")</f>
        <v>984000</v>
      </c>
      <c r="CJ335" s="17" t="str">
        <f>IFERROR(INDEX(피벗!$EZ$5:$GE$5,1,MATCH($CK335,INDEX(피벗!$EZ:$GE,MATCH($E335,피벗!$EY:$EY,0),0),0)),"")</f>
        <v>홈일반전화</v>
      </c>
      <c r="CK335" s="23">
        <f>IFERROR(LARGE(INDEX(피벗!$EZ:$GE,MATCH(성장고객!$E335,피벗!$EY:$EY,0),0),2),"")</f>
        <v>184506</v>
      </c>
      <c r="CL335" s="17" t="str">
        <f>IFERROR(INDEX(피벗!$EZ$5:$GE$5,1,MATCH($CM335,INDEX(피벗!$EZ:$GE,MATCH($E335,피벗!$EY:$EY,0),0),0)),"")</f>
        <v>인터넷부가</v>
      </c>
      <c r="CM335" s="23">
        <f>IFERROR(LARGE(INDEX(피벗!$EZ:$GE,MATCH(성장고객!$E335,피벗!$EY:$EY,0),0),3),"")</f>
        <v>142224</v>
      </c>
      <c r="CN335" s="17" t="str">
        <f>IFERROR(INDEX(피벗!$EZ$5:$GE$5,1,MATCH($CO335,INDEX(피벗!$EZ:$GE,MATCH($E335,피벗!$EY:$EY,0),0),0)),"")</f>
        <v>AI기업지능망</v>
      </c>
      <c r="CO335" s="23">
        <f>IFERROR(LARGE(INDEX(피벗!$EZ:$GE,MATCH(성장고객!$E335,피벗!$EY:$EY,0),0),4),"")</f>
        <v>96000</v>
      </c>
      <c r="CP335" s="17" t="str">
        <f>IFERROR(INDEX(피벗!$EZ$5:$GE$5,1,MATCH($CQ335,INDEX(피벗!$EZ:$GE,MATCH($E335,피벗!$EY:$EY,0),0),0)),"")</f>
        <v>홈지능망</v>
      </c>
      <c r="CQ335" s="23">
        <f>IFERROR(LARGE(INDEX(피벗!$EZ:$GE,MATCH(성장고객!$E335,피벗!$EY:$EY,0),0),5),"")</f>
        <v>26400</v>
      </c>
      <c r="CR335" s="23">
        <f>IFERROR(INDEX(피벗!$GF:$GF,MATCH($E335,피벗!$EY:$EY,0)),"")</f>
        <v>1433130</v>
      </c>
    </row>
    <row r="336" spans="1:96" x14ac:dyDescent="0.45">
      <c r="A336" s="20" t="s">
        <v>982</v>
      </c>
      <c r="B336" s="20" t="s">
        <v>26</v>
      </c>
      <c r="C336" s="20" t="s">
        <v>30</v>
      </c>
      <c r="D336" s="20" t="s">
        <v>1254</v>
      </c>
      <c r="E336" s="20" t="s">
        <v>1252</v>
      </c>
      <c r="F336" s="21" t="s">
        <v>1253</v>
      </c>
      <c r="G336" s="21" t="s">
        <v>1</v>
      </c>
      <c r="H336" s="21" t="s">
        <v>0</v>
      </c>
      <c r="I336" s="22" t="s">
        <v>936</v>
      </c>
      <c r="J336" s="22" t="s">
        <v>937</v>
      </c>
      <c r="K336" s="20" t="s">
        <v>9</v>
      </c>
      <c r="L336" s="20" t="s">
        <v>9</v>
      </c>
      <c r="M336" s="20" t="s">
        <v>9</v>
      </c>
      <c r="N336" s="20" t="s">
        <v>9</v>
      </c>
      <c r="O336" s="21" t="s">
        <v>9</v>
      </c>
      <c r="P336" s="21" t="s">
        <v>9</v>
      </c>
      <c r="Q336" s="21" t="s">
        <v>9</v>
      </c>
      <c r="R336" s="21" t="s">
        <v>9</v>
      </c>
      <c r="S336" s="21" t="s">
        <v>9</v>
      </c>
      <c r="T336" s="21" t="s">
        <v>9</v>
      </c>
      <c r="U336" s="21" t="s">
        <v>9</v>
      </c>
      <c r="V336" s="21" t="s">
        <v>9</v>
      </c>
      <c r="W336" s="20" t="s">
        <v>9</v>
      </c>
      <c r="X336" s="21" t="s">
        <v>9</v>
      </c>
      <c r="Y336" s="21" t="s">
        <v>9</v>
      </c>
      <c r="Z336" s="21" t="s">
        <v>9</v>
      </c>
      <c r="AA336" s="20" t="s">
        <v>9</v>
      </c>
      <c r="AB336" s="20" t="s">
        <v>9</v>
      </c>
      <c r="AC336" s="21" t="s">
        <v>9</v>
      </c>
      <c r="AD336" s="20" t="s">
        <v>9</v>
      </c>
      <c r="AE336" s="16" t="str" cm="1">
        <f t="array" ref="AE336">IF(AF336="","",INDEX(전산회선!$E$4:$E$1141,_xlfn.AGGREGATE(15,6,ROW(전산회선!$E$4:$E$1141)-ROW(전산회선!$E$4)+1/((전산회선!$B$4:$B$1141=$E336)*(전산회선!$F$4:$F$1141=AF336)),1)))</f>
        <v>기업인터넷전화</v>
      </c>
      <c r="AF336" s="16">
        <f>IFERROR(IF(_xlfn.MAXIFS(전산회선!$F$4:$F$1141,전산회선!$B$4:$B$1141,$E336)=0,"",_xlfn.MAXIFS(전산회선!$F$4:$F$1141,전산회선!$B$4:$B$1141,$E336)),"")</f>
        <v>27</v>
      </c>
      <c r="AG336" s="16" t="str" cm="1">
        <f t="array" ref="AG336">IF(AH336="","",INDEX(전산회선!$E$4:$E$1141,_xlfn.AGGREGATE(15,6,ROW(전산회선!$E$4:$E$1141)-ROW(전산회선!$E$4)+1/((전산회선!$B$4:$B$1141=$E336)*(전산회선!$F$4:$F$1141=AH336)),1)))</f>
        <v>MeGA인터넷</v>
      </c>
      <c r="AH336" s="16">
        <f>IFERROR(IF(_xlfn.MAXIFS(전산회선!$F$4:$F$1141,전산회선!$B$4:$B$1141,$E336,전산회선!$F$4:$F$1141,"&lt;"&amp;AF336)=0,"",_xlfn.MAXIFS(전산회선!$F$4:$F$1141,전산회선!$B$4:$B$1141,$E336,전산회선!$F$4:$F$1141,"&lt;"&amp;AF336)),"")</f>
        <v>14</v>
      </c>
      <c r="AI336" s="16" t="str" cm="1">
        <f t="array" ref="AI336">IF(AJ336="","",INDEX(전산회선!$E$4:$E$1141,_xlfn.AGGREGATE(15,6,ROW(전산회선!$E$4:$E$1141)-ROW(전산회선!$E$4)+1/((전산회선!$B$4:$B$1141=$E336)*(전산회선!$F$4:$F$1141=AJ336)),1)))</f>
        <v>5G</v>
      </c>
      <c r="AJ336" s="16">
        <f>IFERROR(IF(_xlfn.MAXIFS(전산회선!$F$4:$F$1141,전산회선!$B$4:$B$1141,$E336,전산회선!$F$4:$F$1141,"&lt;"&amp;AH336)=0,"",_xlfn.MAXIFS(전산회선!$F$4:$F$1141,전산회선!$B$4:$B$1141,$E336,전산회선!$F$4:$F$1141,"&lt;"&amp;AH336)),"")</f>
        <v>2</v>
      </c>
      <c r="AK336" s="16" t="str" cm="1">
        <f t="array" ref="AK336">IF(AL336="","",INDEX(전산회선!$E$4:$E$1141,_xlfn.AGGREGATE(15,6,ROW(전산회선!$E$4:$E$1141)-ROW(전산회선!$E$4)+1/((전산회선!$B$4:$B$1141=$E336)*(전산회선!$F$4:$F$1141=AL336)),1)))</f>
        <v>LTE</v>
      </c>
      <c r="AL336" s="16">
        <f>IFERROR(IF(_xlfn.MAXIFS(전산회선!$F$4:$F$1141,전산회선!$B$4:$B$1141,$E336,전산회선!$F$4:$F$1141,"&lt;"&amp;AJ336)=0,"",_xlfn.MAXIFS(전산회선!$F$4:$F$1141,전산회선!$B$4:$B$1141,$E336,전산회선!$F$4:$F$1141,"&lt;"&amp;AJ336)),"")</f>
        <v>1</v>
      </c>
      <c r="AM336" s="16" t="str" cm="1">
        <f t="array" ref="AM336">IF(AN336="","",INDEX(전산회선!$E$4:$E$1141,_xlfn.AGGREGATE(15,6,ROW(전산회선!$E$4:$E$1141)-ROW(전산회선!$E$4)+1/((전산회선!$B$4:$B$1141=$E336)*(전산회선!$F$4:$F$1141=AN336)),1)))</f>
        <v/>
      </c>
      <c r="AN336" s="16" t="str">
        <f>IFERROR(IF(_xlfn.MAXIFS(전산회선!$F$4:$F$1141,전산회선!$B$4:$B$1141,$E336,전산회선!$F$4:$F$1141,"&lt;"&amp;AL336)=0,"",_xlfn.MAXIFS(전산회선!$F$4:$F$1141,전산회선!$B$4:$B$1141,$E336,전산회선!$F$4:$F$1141,"&lt;"&amp;AL336)),"")</f>
        <v/>
      </c>
      <c r="AO336" s="23">
        <v>1485521.2420000001</v>
      </c>
      <c r="AP336" s="23">
        <v>1489298.2420000001</v>
      </c>
      <c r="AQ336" s="23">
        <v>1490016.2420000001</v>
      </c>
      <c r="AR336" s="23">
        <v>1505890.2420000001</v>
      </c>
      <c r="AS336" s="23">
        <v>1495553.2420000001</v>
      </c>
      <c r="AT336" s="23">
        <v>1501568.2420000001</v>
      </c>
      <c r="AU336" s="23">
        <v>1508987.2420000001</v>
      </c>
      <c r="AV336" s="23">
        <v>1495534.2420000001</v>
      </c>
      <c r="AW336" s="23">
        <v>1518044.2420000001</v>
      </c>
      <c r="AX336" s="23">
        <v>1509041.2420000001</v>
      </c>
      <c r="AY336" s="23">
        <v>1502568.2420000001</v>
      </c>
      <c r="AZ336" s="23">
        <v>1504636.2420000001</v>
      </c>
      <c r="BA336" s="23">
        <v>1500554.9086666668</v>
      </c>
      <c r="BB336" s="23">
        <f t="shared" si="35"/>
        <v>18006658.904000003</v>
      </c>
      <c r="BC336" s="23">
        <v>0</v>
      </c>
      <c r="BD336" s="23">
        <v>0</v>
      </c>
      <c r="BE336" s="23">
        <v>0</v>
      </c>
      <c r="BF336" s="23">
        <v>4634</v>
      </c>
      <c r="BG336" s="23">
        <v>5734</v>
      </c>
      <c r="BH336" s="23">
        <v>5734</v>
      </c>
      <c r="BI336" s="23">
        <v>5734</v>
      </c>
      <c r="BJ336" s="23">
        <v>5734</v>
      </c>
      <c r="BK336" s="23">
        <v>5734</v>
      </c>
      <c r="BL336" s="23">
        <v>5734</v>
      </c>
      <c r="BM336" s="23">
        <v>5734</v>
      </c>
      <c r="BN336" s="23">
        <v>5734</v>
      </c>
      <c r="BO336" s="23">
        <v>4208.833333333333</v>
      </c>
      <c r="BP336" s="23">
        <v>50506</v>
      </c>
      <c r="BQ336" s="17" t="str">
        <f>IFERROR(INDEX(피벗!$BL$5:$CH$5,1,MATCH($BR336,INDEX(피벗!$BL:$CH,MATCH($E336,피벗!$BJ:$BJ,0),0),0)),"")</f>
        <v>기업인터넷전화</v>
      </c>
      <c r="BR336" s="23">
        <f>IFERROR(LARGE(INDEX(피벗!$BL:$CH,MATCH(성장고객!$E336,피벗!$BJ:$BJ,0),0),1),"")</f>
        <v>50506</v>
      </c>
      <c r="BS336" s="27">
        <f t="shared" si="36"/>
        <v>2.8048512647052245E-3</v>
      </c>
      <c r="BT336" s="17" t="str">
        <f>IFERROR(INDEX(피벗!$BL$5:$CH$5,1,MATCH($BU336,INDEX(피벗!$BL:$CH,MATCH($E336,피벗!$BJ:$BJ,0),0),0)),"")</f>
        <v/>
      </c>
      <c r="BU336" s="23" t="str">
        <f>IFERROR(LARGE(INDEX(피벗!$BL:$CH,MATCH(성장고객!$E336,피벗!$BJ:$BJ,0),0),2),"")</f>
        <v/>
      </c>
      <c r="BV336" s="27" t="str">
        <f t="shared" si="37"/>
        <v/>
      </c>
      <c r="BW336" s="17" t="str">
        <f>IFERROR(INDEX(피벗!$BL$5:$CH$5,1,MATCH($BX336,INDEX(피벗!$BL:$CH,MATCH($E336,피벗!$BJ:$BJ,0),0),0)),"")</f>
        <v/>
      </c>
      <c r="BX336" s="23" t="str">
        <f>IFERROR(LARGE(INDEX(피벗!$BL:$CH,MATCH(성장고객!$E336,피벗!$BJ:$BJ,0),0),3),"")</f>
        <v/>
      </c>
      <c r="BY336" s="27" t="str">
        <f t="shared" si="38"/>
        <v/>
      </c>
      <c r="BZ336" s="17" t="str">
        <f>IFERROR(INDEX(피벗!$BL$5:$CH$5,1,MATCH($CA336,INDEX(피벗!$BL:$CH,MATCH($E336,피벗!$BJ:$BJ,0),0),0)),"")</f>
        <v/>
      </c>
      <c r="CA336" s="23" t="str">
        <f>IFERROR(LARGE(INDEX(피벗!$BL:$CH,MATCH(성장고객!$E336,피벗!$BJ:$BJ,0),0),4),"")</f>
        <v/>
      </c>
      <c r="CB336" s="27" t="str">
        <f t="shared" si="39"/>
        <v/>
      </c>
      <c r="CC336" s="17" t="str">
        <f>IFERROR(INDEX(피벗!$BL$5:$CH$5,1,MATCH($CD336,INDEX(피벗!$BL:$CH,MATCH($E336,피벗!$BJ:$BJ,0),0),0)),"")</f>
        <v/>
      </c>
      <c r="CD336" s="23" t="str">
        <f>IFERROR(LARGE(INDEX(피벗!$BL:$CH,MATCH(성장고객!$E336,피벗!$BJ:$BJ,0),0),5),"")</f>
        <v/>
      </c>
      <c r="CE336" s="27" t="str">
        <f t="shared" si="40"/>
        <v/>
      </c>
      <c r="CF336" s="23">
        <f>IFERROR(INDEX(피벗!$CI:$CI,MATCH($E336,피벗!$BJ:$BJ,0)),"")</f>
        <v>50506</v>
      </c>
      <c r="CG336" s="25">
        <f t="shared" si="41"/>
        <v>2.8048512647052245E-3</v>
      </c>
      <c r="CH336" s="17" t="str">
        <f>IFERROR(INDEX(피벗!$EZ$5:$GE$5,1,MATCH($CI336,INDEX(피벗!$EZ:$GE,MATCH($E336,피벗!$EY:$EY,0),0),0)),"")</f>
        <v>인터넷부가</v>
      </c>
      <c r="CI336" s="23">
        <f>IFERROR(LARGE(INDEX(피벗!$EZ:$GE,MATCH(성장고객!$E336,피벗!$EY:$EY,0),0),1),"")</f>
        <v>5681424</v>
      </c>
      <c r="CJ336" s="17" t="str">
        <f>IFERROR(INDEX(피벗!$EZ$5:$GE$5,1,MATCH($CK336,INDEX(피벗!$EZ:$GE,MATCH($E336,피벗!$EY:$EY,0),0),0)),"")</f>
        <v>MeGA인터넷</v>
      </c>
      <c r="CK336" s="23">
        <f>IFERROR(LARGE(INDEX(피벗!$EZ:$GE,MATCH(성장고객!$E336,피벗!$EY:$EY,0),0),2),"")</f>
        <v>4465123</v>
      </c>
      <c r="CL336" s="17" t="str">
        <f>IFERROR(INDEX(피벗!$EZ$5:$GE$5,1,MATCH($CM336,INDEX(피벗!$EZ:$GE,MATCH($E336,피벗!$EY:$EY,0),0),0)),"")</f>
        <v>기업인터넷</v>
      </c>
      <c r="CM336" s="23">
        <f>IFERROR(LARGE(INDEX(피벗!$EZ:$GE,MATCH(성장고객!$E336,피벗!$EY:$EY,0),0),3),"")</f>
        <v>3000000</v>
      </c>
      <c r="CN336" s="17" t="str">
        <f>IFERROR(INDEX(피벗!$EZ$5:$GE$5,1,MATCH($CO336,INDEX(피벗!$EZ:$GE,MATCH($E336,피벗!$EY:$EY,0),0),0)),"")</f>
        <v>GiGA인터넷</v>
      </c>
      <c r="CO336" s="23">
        <f>IFERROR(LARGE(INDEX(피벗!$EZ:$GE,MATCH(성장고객!$E336,피벗!$EY:$EY,0),0),4),"")</f>
        <v>1482290</v>
      </c>
      <c r="CP336" s="17" t="str">
        <f>IFERROR(INDEX(피벗!$EZ$5:$GE$5,1,MATCH($CQ336,INDEX(피벗!$EZ:$GE,MATCH($E336,피벗!$EY:$EY,0),0),0)),"")</f>
        <v>기업인터넷전화</v>
      </c>
      <c r="CQ336" s="23">
        <f>IFERROR(LARGE(INDEX(피벗!$EZ:$GE,MATCH(성장고객!$E336,피벗!$EY:$EY,0),0),5),"")</f>
        <v>1080722</v>
      </c>
      <c r="CR336" s="23">
        <f>IFERROR(INDEX(피벗!$GF:$GF,MATCH($E336,피벗!$EY:$EY,0)),"")</f>
        <v>18006658.903999999</v>
      </c>
    </row>
    <row r="337" spans="1:96" x14ac:dyDescent="0.45">
      <c r="A337" s="20" t="s">
        <v>982</v>
      </c>
      <c r="B337" s="20" t="s">
        <v>26</v>
      </c>
      <c r="C337" s="20" t="s">
        <v>104</v>
      </c>
      <c r="D337" s="20" t="s">
        <v>1216</v>
      </c>
      <c r="E337" s="20" t="s">
        <v>550</v>
      </c>
      <c r="F337" s="21" t="s">
        <v>551</v>
      </c>
      <c r="G337" s="21" t="s">
        <v>257</v>
      </c>
      <c r="H337" s="21" t="s">
        <v>0</v>
      </c>
      <c r="I337" s="22" t="s">
        <v>552</v>
      </c>
      <c r="J337" s="22" t="s">
        <v>553</v>
      </c>
      <c r="K337" s="20" t="s">
        <v>9</v>
      </c>
      <c r="L337" s="20" t="s">
        <v>9</v>
      </c>
      <c r="M337" s="20" t="s">
        <v>9</v>
      </c>
      <c r="N337" s="20" t="s">
        <v>9</v>
      </c>
      <c r="O337" s="21" t="s">
        <v>9</v>
      </c>
      <c r="P337" s="21" t="s">
        <v>9</v>
      </c>
      <c r="Q337" s="21" t="s">
        <v>9</v>
      </c>
      <c r="R337" s="21" t="s">
        <v>9</v>
      </c>
      <c r="S337" s="21" t="s">
        <v>9</v>
      </c>
      <c r="T337" s="21" t="s">
        <v>9</v>
      </c>
      <c r="U337" s="21" t="s">
        <v>9</v>
      </c>
      <c r="V337" s="21" t="s">
        <v>9</v>
      </c>
      <c r="W337" s="20" t="s">
        <v>9</v>
      </c>
      <c r="X337" s="21" t="s">
        <v>9</v>
      </c>
      <c r="Y337" s="21" t="s">
        <v>9</v>
      </c>
      <c r="Z337" s="21" t="s">
        <v>9</v>
      </c>
      <c r="AA337" s="20" t="s">
        <v>9</v>
      </c>
      <c r="AB337" s="20" t="s">
        <v>9</v>
      </c>
      <c r="AC337" s="21" t="s">
        <v>9</v>
      </c>
      <c r="AD337" s="20" t="s">
        <v>9</v>
      </c>
      <c r="AE337" s="16" t="str" cm="1">
        <f t="array" ref="AE337">IF(AF337="","",INDEX(전산회선!$E$4:$E$1141,_xlfn.AGGREGATE(15,6,ROW(전산회선!$E$4:$E$1141)-ROW(전산회선!$E$4)+1/((전산회선!$B$4:$B$1141=$E337)*(전산회선!$F$4:$F$1141=AF337)),1)))</f>
        <v>기업인터넷전화</v>
      </c>
      <c r="AF337" s="16">
        <f>IFERROR(IF(_xlfn.MAXIFS(전산회선!$F$4:$F$1141,전산회선!$B$4:$B$1141,$E337)=0,"",_xlfn.MAXIFS(전산회선!$F$4:$F$1141,전산회선!$B$4:$B$1141,$E337)),"")</f>
        <v>14</v>
      </c>
      <c r="AG337" s="16" t="str" cm="1">
        <f t="array" ref="AG337">IF(AH337="","",INDEX(전산회선!$E$4:$E$1141,_xlfn.AGGREGATE(15,6,ROW(전산회선!$E$4:$E$1141)-ROW(전산회선!$E$4)+1/((전산회선!$B$4:$B$1141=$E337)*(전산회선!$F$4:$F$1141=AH337)),1)))</f>
        <v>5G</v>
      </c>
      <c r="AH337" s="16">
        <f>IFERROR(IF(_xlfn.MAXIFS(전산회선!$F$4:$F$1141,전산회선!$B$4:$B$1141,$E337,전산회선!$F$4:$F$1141,"&lt;"&amp;AF337)=0,"",_xlfn.MAXIFS(전산회선!$F$4:$F$1141,전산회선!$B$4:$B$1141,$E337,전산회선!$F$4:$F$1141,"&lt;"&amp;AF337)),"")</f>
        <v>12</v>
      </c>
      <c r="AI337" s="16" t="str" cm="1">
        <f t="array" ref="AI337">IF(AJ337="","",INDEX(전산회선!$E$4:$E$1141,_xlfn.AGGREGATE(15,6,ROW(전산회선!$E$4:$E$1141)-ROW(전산회선!$E$4)+1/((전산회선!$B$4:$B$1141=$E337)*(전산회선!$F$4:$F$1141=AJ337)),1)))</f>
        <v>GiGA인터넷</v>
      </c>
      <c r="AJ337" s="16">
        <f>IFERROR(IF(_xlfn.MAXIFS(전산회선!$F$4:$F$1141,전산회선!$B$4:$B$1141,$E337,전산회선!$F$4:$F$1141,"&lt;"&amp;AH337)=0,"",_xlfn.MAXIFS(전산회선!$F$4:$F$1141,전산회선!$B$4:$B$1141,$E337,전산회선!$F$4:$F$1141,"&lt;"&amp;AH337)),"")</f>
        <v>6</v>
      </c>
      <c r="AK337" s="16" t="str" cm="1">
        <f t="array" ref="AK337">IF(AL337="","",INDEX(전산회선!$E$4:$E$1141,_xlfn.AGGREGATE(15,6,ROW(전산회선!$E$4:$E$1141)-ROW(전산회선!$E$4)+1/((전산회선!$B$4:$B$1141=$E337)*(전산회선!$F$4:$F$1141=AL337)),1)))</f>
        <v>LTE</v>
      </c>
      <c r="AL337" s="16">
        <f>IFERROR(IF(_xlfn.MAXIFS(전산회선!$F$4:$F$1141,전산회선!$B$4:$B$1141,$E337,전산회선!$F$4:$F$1141,"&lt;"&amp;AJ337)=0,"",_xlfn.MAXIFS(전산회선!$F$4:$F$1141,전산회선!$B$4:$B$1141,$E337,전산회선!$F$4:$F$1141,"&lt;"&amp;AJ337)),"")</f>
        <v>5</v>
      </c>
      <c r="AM337" s="16" t="str" cm="1">
        <f t="array" ref="AM337">IF(AN337="","",INDEX(전산회선!$E$4:$E$1141,_xlfn.AGGREGATE(15,6,ROW(전산회선!$E$4:$E$1141)-ROW(전산회선!$E$4)+1/((전산회선!$B$4:$B$1141=$E337)*(전산회선!$F$4:$F$1141=AN337)),1)))</f>
        <v>IoT</v>
      </c>
      <c r="AN337" s="16">
        <f>IFERROR(IF(_xlfn.MAXIFS(전산회선!$F$4:$F$1141,전산회선!$B$4:$B$1141,$E337,전산회선!$F$4:$F$1141,"&lt;"&amp;AL337)=0,"",_xlfn.MAXIFS(전산회선!$F$4:$F$1141,전산회선!$B$4:$B$1141,$E337,전산회선!$F$4:$F$1141,"&lt;"&amp;AL337)),"")</f>
        <v>3</v>
      </c>
      <c r="AO337" s="23">
        <v>1113773.548</v>
      </c>
      <c r="AP337" s="23">
        <v>1100779.7560000001</v>
      </c>
      <c r="AQ337" s="23">
        <v>1098814.9569999999</v>
      </c>
      <c r="AR337" s="23">
        <v>1062857.3829999999</v>
      </c>
      <c r="AS337" s="23">
        <v>1044489.351</v>
      </c>
      <c r="AT337" s="23">
        <v>1040627.936</v>
      </c>
      <c r="AU337" s="23">
        <v>1065060.9360000002</v>
      </c>
      <c r="AV337" s="23">
        <v>1057063.4309999999</v>
      </c>
      <c r="AW337" s="23">
        <v>1059049.9560000002</v>
      </c>
      <c r="AX337" s="23">
        <v>1074759.5219999999</v>
      </c>
      <c r="AY337" s="23">
        <v>1043366.113</v>
      </c>
      <c r="AZ337" s="23">
        <v>1023716.346</v>
      </c>
      <c r="BA337" s="23">
        <v>1065363.2695833333</v>
      </c>
      <c r="BB337" s="23">
        <f t="shared" si="35"/>
        <v>12784359.234999999</v>
      </c>
      <c r="BC337" s="23">
        <v>0</v>
      </c>
      <c r="BD337" s="23">
        <v>0</v>
      </c>
      <c r="BE337" s="23">
        <v>0</v>
      </c>
      <c r="BF337" s="23">
        <v>0</v>
      </c>
      <c r="BG337" s="23">
        <v>0</v>
      </c>
      <c r="BH337" s="23">
        <v>0</v>
      </c>
      <c r="BI337" s="23">
        <v>0</v>
      </c>
      <c r="BJ337" s="23">
        <v>0</v>
      </c>
      <c r="BK337" s="23">
        <v>0</v>
      </c>
      <c r="BL337" s="23">
        <v>0</v>
      </c>
      <c r="BM337" s="23">
        <v>0</v>
      </c>
      <c r="BN337" s="23">
        <v>0</v>
      </c>
      <c r="BO337" s="23">
        <v>0</v>
      </c>
      <c r="BP337" s="23">
        <v>0</v>
      </c>
      <c r="BQ337" s="17" t="str">
        <f>IFERROR(INDEX(피벗!$BL$5:$CH$5,1,MATCH($BR337,INDEX(피벗!$BL:$CH,MATCH($E337,피벗!$BJ:$BJ,0),0),0)),"")</f>
        <v/>
      </c>
      <c r="BR337" s="23" t="str">
        <f>IFERROR(LARGE(INDEX(피벗!$BL:$CH,MATCH(성장고객!$E337,피벗!$BJ:$BJ,0),0),1),"")</f>
        <v/>
      </c>
      <c r="BS337" s="27" t="str">
        <f t="shared" si="36"/>
        <v/>
      </c>
      <c r="BT337" s="17" t="str">
        <f>IFERROR(INDEX(피벗!$BL$5:$CH$5,1,MATCH($BU337,INDEX(피벗!$BL:$CH,MATCH($E337,피벗!$BJ:$BJ,0),0),0)),"")</f>
        <v/>
      </c>
      <c r="BU337" s="23" t="str">
        <f>IFERROR(LARGE(INDEX(피벗!$BL:$CH,MATCH(성장고객!$E337,피벗!$BJ:$BJ,0),0),2),"")</f>
        <v/>
      </c>
      <c r="BV337" s="27" t="str">
        <f t="shared" si="37"/>
        <v/>
      </c>
      <c r="BW337" s="17" t="str">
        <f>IFERROR(INDEX(피벗!$BL$5:$CH$5,1,MATCH($BX337,INDEX(피벗!$BL:$CH,MATCH($E337,피벗!$BJ:$BJ,0),0),0)),"")</f>
        <v/>
      </c>
      <c r="BX337" s="23" t="str">
        <f>IFERROR(LARGE(INDEX(피벗!$BL:$CH,MATCH(성장고객!$E337,피벗!$BJ:$BJ,0),0),3),"")</f>
        <v/>
      </c>
      <c r="BY337" s="27" t="str">
        <f t="shared" si="38"/>
        <v/>
      </c>
      <c r="BZ337" s="17" t="str">
        <f>IFERROR(INDEX(피벗!$BL$5:$CH$5,1,MATCH($CA337,INDEX(피벗!$BL:$CH,MATCH($E337,피벗!$BJ:$BJ,0),0),0)),"")</f>
        <v/>
      </c>
      <c r="CA337" s="23" t="str">
        <f>IFERROR(LARGE(INDEX(피벗!$BL:$CH,MATCH(성장고객!$E337,피벗!$BJ:$BJ,0),0),4),"")</f>
        <v/>
      </c>
      <c r="CB337" s="27" t="str">
        <f t="shared" si="39"/>
        <v/>
      </c>
      <c r="CC337" s="17" t="str">
        <f>IFERROR(INDEX(피벗!$BL$5:$CH$5,1,MATCH($CD337,INDEX(피벗!$BL:$CH,MATCH($E337,피벗!$BJ:$BJ,0),0),0)),"")</f>
        <v/>
      </c>
      <c r="CD337" s="23" t="str">
        <f>IFERROR(LARGE(INDEX(피벗!$BL:$CH,MATCH(성장고객!$E337,피벗!$BJ:$BJ,0),0),5),"")</f>
        <v/>
      </c>
      <c r="CE337" s="27" t="str">
        <f t="shared" si="40"/>
        <v/>
      </c>
      <c r="CF337" s="23" t="str">
        <f>IFERROR(INDEX(피벗!$CI:$CI,MATCH($E337,피벗!$BJ:$BJ,0)),"")</f>
        <v/>
      </c>
      <c r="CG337" s="25" t="str">
        <f t="shared" si="41"/>
        <v/>
      </c>
      <c r="CH337" s="17" t="str">
        <f>IFERROR(INDEX(피벗!$EZ$5:$GE$5,1,MATCH($CI337,INDEX(피벗!$EZ:$GE,MATCH($E337,피벗!$EY:$EY,0),0),0)),"")</f>
        <v>5G</v>
      </c>
      <c r="CI337" s="23">
        <f>IFERROR(LARGE(INDEX(피벗!$EZ:$GE,MATCH(성장고객!$E337,피벗!$EY:$EY,0),0),1),"")</f>
        <v>6502454.7389999991</v>
      </c>
      <c r="CJ337" s="17" t="str">
        <f>IFERROR(INDEX(피벗!$EZ$5:$GE$5,1,MATCH($CK337,INDEX(피벗!$EZ:$GE,MATCH($E337,피벗!$EY:$EY,0),0),0)),"")</f>
        <v>GiGA인터넷</v>
      </c>
      <c r="CK337" s="23">
        <f>IFERROR(LARGE(INDEX(피벗!$EZ:$GE,MATCH(성장고객!$E337,피벗!$EY:$EY,0),0),2),"")</f>
        <v>2038800</v>
      </c>
      <c r="CL337" s="17" t="str">
        <f>IFERROR(INDEX(피벗!$EZ$5:$GE$5,1,MATCH($CM337,INDEX(피벗!$EZ:$GE,MATCH($E337,피벗!$EY:$EY,0),0),0)),"")</f>
        <v>기업인터넷</v>
      </c>
      <c r="CM337" s="23">
        <f>IFERROR(LARGE(INDEX(피벗!$EZ:$GE,MATCH(성장고객!$E337,피벗!$EY:$EY,0),0),3),"")</f>
        <v>1560000</v>
      </c>
      <c r="CN337" s="17" t="str">
        <f>IFERROR(INDEX(피벗!$EZ$5:$GE$5,1,MATCH($CO337,INDEX(피벗!$EZ:$GE,MATCH($E337,피벗!$EY:$EY,0),0),0)),"")</f>
        <v>LTE</v>
      </c>
      <c r="CO337" s="23">
        <f>IFERROR(LARGE(INDEX(피벗!$EZ:$GE,MATCH(성장고객!$E337,피벗!$EY:$EY,0),0),4),"")</f>
        <v>1232293.4960000003</v>
      </c>
      <c r="CP337" s="17" t="str">
        <f>IFERROR(INDEX(피벗!$EZ$5:$GE$5,1,MATCH($CQ337,INDEX(피벗!$EZ:$GE,MATCH($E337,피벗!$EY:$EY,0),0),0)),"")</f>
        <v>기업일반전화</v>
      </c>
      <c r="CQ337" s="23">
        <f>IFERROR(LARGE(INDEX(피벗!$EZ:$GE,MATCH(성장고객!$E337,피벗!$EY:$EY,0),0),5),"")</f>
        <v>614584</v>
      </c>
      <c r="CR337" s="23">
        <f>IFERROR(INDEX(피벗!$GF:$GF,MATCH($E337,피벗!$EY:$EY,0)),"")</f>
        <v>12784359.234999999</v>
      </c>
    </row>
    <row r="338" spans="1:96" x14ac:dyDescent="0.45">
      <c r="A338" s="20" t="s">
        <v>982</v>
      </c>
      <c r="B338" s="20" t="s">
        <v>26</v>
      </c>
      <c r="C338" s="20" t="s">
        <v>30</v>
      </c>
      <c r="D338" s="20" t="s">
        <v>1254</v>
      </c>
      <c r="E338" s="20" t="s">
        <v>1255</v>
      </c>
      <c r="F338" s="21" t="s">
        <v>1256</v>
      </c>
      <c r="G338" s="21" t="s">
        <v>1</v>
      </c>
      <c r="H338" s="21" t="s">
        <v>0</v>
      </c>
      <c r="I338" s="22" t="s">
        <v>938</v>
      </c>
      <c r="J338" s="22" t="s">
        <v>939</v>
      </c>
      <c r="K338" s="20" t="s">
        <v>9</v>
      </c>
      <c r="L338" s="20" t="s">
        <v>9</v>
      </c>
      <c r="M338" s="20" t="s">
        <v>9</v>
      </c>
      <c r="N338" s="20" t="s">
        <v>9</v>
      </c>
      <c r="O338" s="21" t="s">
        <v>9</v>
      </c>
      <c r="P338" s="21" t="s">
        <v>9</v>
      </c>
      <c r="Q338" s="21" t="s">
        <v>9</v>
      </c>
      <c r="R338" s="21" t="s">
        <v>9</v>
      </c>
      <c r="S338" s="21" t="s">
        <v>9</v>
      </c>
      <c r="T338" s="21" t="s">
        <v>9</v>
      </c>
      <c r="U338" s="21" t="s">
        <v>9</v>
      </c>
      <c r="V338" s="21" t="s">
        <v>9</v>
      </c>
      <c r="W338" s="20" t="s">
        <v>9</v>
      </c>
      <c r="X338" s="21" t="s">
        <v>9</v>
      </c>
      <c r="Y338" s="21" t="s">
        <v>9</v>
      </c>
      <c r="Z338" s="21" t="s">
        <v>9</v>
      </c>
      <c r="AA338" s="20" t="s">
        <v>9</v>
      </c>
      <c r="AB338" s="20" t="s">
        <v>9</v>
      </c>
      <c r="AC338" s="21" t="s">
        <v>9</v>
      </c>
      <c r="AD338" s="20" t="s">
        <v>9</v>
      </c>
      <c r="AE338" s="16" t="str" cm="1">
        <f t="array" ref="AE338">IF(AF338="","",INDEX(전산회선!$E$4:$E$1141,_xlfn.AGGREGATE(15,6,ROW(전산회선!$E$4:$E$1141)-ROW(전산회선!$E$4)+1/((전산회선!$B$4:$B$1141=$E338)*(전산회선!$F$4:$F$1141=AF338)),1)))</f>
        <v>기업인터넷전화</v>
      </c>
      <c r="AF338" s="16">
        <f>IFERROR(IF(_xlfn.MAXIFS(전산회선!$F$4:$F$1141,전산회선!$B$4:$B$1141,$E338)=0,"",_xlfn.MAXIFS(전산회선!$F$4:$F$1141,전산회선!$B$4:$B$1141,$E338)),"")</f>
        <v>20</v>
      </c>
      <c r="AG338" s="16" t="str" cm="1">
        <f t="array" ref="AG338">IF(AH338="","",INDEX(전산회선!$E$4:$E$1141,_xlfn.AGGREGATE(15,6,ROW(전산회선!$E$4:$E$1141)-ROW(전산회선!$E$4)+1/((전산회선!$B$4:$B$1141=$E338)*(전산회선!$F$4:$F$1141=AH338)),1)))</f>
        <v>홈일반전화</v>
      </c>
      <c r="AH338" s="16">
        <f>IFERROR(IF(_xlfn.MAXIFS(전산회선!$F$4:$F$1141,전산회선!$B$4:$B$1141,$E338,전산회선!$F$4:$F$1141,"&lt;"&amp;AF338)=0,"",_xlfn.MAXIFS(전산회선!$F$4:$F$1141,전산회선!$B$4:$B$1141,$E338,전산회선!$F$4:$F$1141,"&lt;"&amp;AF338)),"")</f>
        <v>19</v>
      </c>
      <c r="AI338" s="16" t="str" cm="1">
        <f t="array" ref="AI338">IF(AJ338="","",INDEX(전산회선!$E$4:$E$1141,_xlfn.AGGREGATE(15,6,ROW(전산회선!$E$4:$E$1141)-ROW(전산회선!$E$4)+1/((전산회선!$B$4:$B$1141=$E338)*(전산회선!$F$4:$F$1141=AJ338)),1)))</f>
        <v>5G</v>
      </c>
      <c r="AJ338" s="16">
        <f>IFERROR(IF(_xlfn.MAXIFS(전산회선!$F$4:$F$1141,전산회선!$B$4:$B$1141,$E338,전산회선!$F$4:$F$1141,"&lt;"&amp;AH338)=0,"",_xlfn.MAXIFS(전산회선!$F$4:$F$1141,전산회선!$B$4:$B$1141,$E338,전산회선!$F$4:$F$1141,"&lt;"&amp;AH338)),"")</f>
        <v>9</v>
      </c>
      <c r="AK338" s="16" t="str" cm="1">
        <f t="array" ref="AK338">IF(AL338="","",INDEX(전산회선!$E$4:$E$1141,_xlfn.AGGREGATE(15,6,ROW(전산회선!$E$4:$E$1141)-ROW(전산회선!$E$4)+1/((전산회선!$B$4:$B$1141=$E338)*(전산회선!$F$4:$F$1141=AL338)),1)))</f>
        <v>LTE</v>
      </c>
      <c r="AL338" s="16">
        <f>IFERROR(IF(_xlfn.MAXIFS(전산회선!$F$4:$F$1141,전산회선!$B$4:$B$1141,$E338,전산회선!$F$4:$F$1141,"&lt;"&amp;AJ338)=0,"",_xlfn.MAXIFS(전산회선!$F$4:$F$1141,전산회선!$B$4:$B$1141,$E338,전산회선!$F$4:$F$1141,"&lt;"&amp;AJ338)),"")</f>
        <v>2</v>
      </c>
      <c r="AM338" s="16" t="str" cm="1">
        <f t="array" ref="AM338">IF(AN338="","",INDEX(전산회선!$E$4:$E$1141,_xlfn.AGGREGATE(15,6,ROW(전산회선!$E$4:$E$1141)-ROW(전산회선!$E$4)+1/((전산회선!$B$4:$B$1141=$E338)*(전산회선!$F$4:$F$1141=AN338)),1)))</f>
        <v>기업일반전화</v>
      </c>
      <c r="AN338" s="16">
        <f>IFERROR(IF(_xlfn.MAXIFS(전산회선!$F$4:$F$1141,전산회선!$B$4:$B$1141,$E338,전산회선!$F$4:$F$1141,"&lt;"&amp;AL338)=0,"",_xlfn.MAXIFS(전산회선!$F$4:$F$1141,전산회선!$B$4:$B$1141,$E338,전산회선!$F$4:$F$1141,"&lt;"&amp;AL338)),"")</f>
        <v>1</v>
      </c>
      <c r="AO338" s="23">
        <v>819784.19799999997</v>
      </c>
      <c r="AP338" s="23">
        <v>859683.46799999999</v>
      </c>
      <c r="AQ338" s="23">
        <v>860715.37699999998</v>
      </c>
      <c r="AR338" s="23">
        <v>822677.58499999996</v>
      </c>
      <c r="AS338" s="23">
        <v>803229.64599999995</v>
      </c>
      <c r="AT338" s="23">
        <v>789416.09299999999</v>
      </c>
      <c r="AU338" s="23">
        <v>813333.277</v>
      </c>
      <c r="AV338" s="23">
        <v>779684.95900000003</v>
      </c>
      <c r="AW338" s="23">
        <v>795665.58899999992</v>
      </c>
      <c r="AX338" s="23">
        <v>770392.23699999996</v>
      </c>
      <c r="AY338" s="23">
        <v>791176.21299999999</v>
      </c>
      <c r="AZ338" s="23">
        <v>790091.95299999998</v>
      </c>
      <c r="BA338" s="23">
        <v>807987.5495833332</v>
      </c>
      <c r="BB338" s="23">
        <f t="shared" si="35"/>
        <v>9695850.5949999988</v>
      </c>
      <c r="BC338" s="23">
        <v>0</v>
      </c>
      <c r="BD338" s="23">
        <v>0</v>
      </c>
      <c r="BE338" s="23">
        <v>0</v>
      </c>
      <c r="BF338" s="23">
        <v>0</v>
      </c>
      <c r="BG338" s="23">
        <v>0</v>
      </c>
      <c r="BH338" s="23">
        <v>0</v>
      </c>
      <c r="BI338" s="23">
        <v>0</v>
      </c>
      <c r="BJ338" s="23">
        <v>0</v>
      </c>
      <c r="BK338" s="23">
        <v>0</v>
      </c>
      <c r="BL338" s="23">
        <v>0</v>
      </c>
      <c r="BM338" s="23">
        <v>0</v>
      </c>
      <c r="BN338" s="23">
        <v>0</v>
      </c>
      <c r="BO338" s="23">
        <v>0</v>
      </c>
      <c r="BP338" s="23">
        <v>0</v>
      </c>
      <c r="BQ338" s="17" t="str">
        <f>IFERROR(INDEX(피벗!$BL$5:$CH$5,1,MATCH($BR338,INDEX(피벗!$BL:$CH,MATCH($E338,피벗!$BJ:$BJ,0),0),0)),"")</f>
        <v/>
      </c>
      <c r="BR338" s="23" t="str">
        <f>IFERROR(LARGE(INDEX(피벗!$BL:$CH,MATCH(성장고객!$E338,피벗!$BJ:$BJ,0),0),1),"")</f>
        <v/>
      </c>
      <c r="BS338" s="27" t="str">
        <f t="shared" si="36"/>
        <v/>
      </c>
      <c r="BT338" s="17" t="str">
        <f>IFERROR(INDEX(피벗!$BL$5:$CH$5,1,MATCH($BU338,INDEX(피벗!$BL:$CH,MATCH($E338,피벗!$BJ:$BJ,0),0),0)),"")</f>
        <v/>
      </c>
      <c r="BU338" s="23" t="str">
        <f>IFERROR(LARGE(INDEX(피벗!$BL:$CH,MATCH(성장고객!$E338,피벗!$BJ:$BJ,0),0),2),"")</f>
        <v/>
      </c>
      <c r="BV338" s="27" t="str">
        <f t="shared" si="37"/>
        <v/>
      </c>
      <c r="BW338" s="17" t="str">
        <f>IFERROR(INDEX(피벗!$BL$5:$CH$5,1,MATCH($BX338,INDEX(피벗!$BL:$CH,MATCH($E338,피벗!$BJ:$BJ,0),0),0)),"")</f>
        <v/>
      </c>
      <c r="BX338" s="23" t="str">
        <f>IFERROR(LARGE(INDEX(피벗!$BL:$CH,MATCH(성장고객!$E338,피벗!$BJ:$BJ,0),0),3),"")</f>
        <v/>
      </c>
      <c r="BY338" s="27" t="str">
        <f t="shared" si="38"/>
        <v/>
      </c>
      <c r="BZ338" s="17" t="str">
        <f>IFERROR(INDEX(피벗!$BL$5:$CH$5,1,MATCH($CA338,INDEX(피벗!$BL:$CH,MATCH($E338,피벗!$BJ:$BJ,0),0),0)),"")</f>
        <v/>
      </c>
      <c r="CA338" s="23" t="str">
        <f>IFERROR(LARGE(INDEX(피벗!$BL:$CH,MATCH(성장고객!$E338,피벗!$BJ:$BJ,0),0),4),"")</f>
        <v/>
      </c>
      <c r="CB338" s="27" t="str">
        <f t="shared" si="39"/>
        <v/>
      </c>
      <c r="CC338" s="17" t="str">
        <f>IFERROR(INDEX(피벗!$BL$5:$CH$5,1,MATCH($CD338,INDEX(피벗!$BL:$CH,MATCH($E338,피벗!$BJ:$BJ,0),0),0)),"")</f>
        <v/>
      </c>
      <c r="CD338" s="23" t="str">
        <f>IFERROR(LARGE(INDEX(피벗!$BL:$CH,MATCH(성장고객!$E338,피벗!$BJ:$BJ,0),0),5),"")</f>
        <v/>
      </c>
      <c r="CE338" s="27" t="str">
        <f t="shared" si="40"/>
        <v/>
      </c>
      <c r="CF338" s="23" t="str">
        <f>IFERROR(INDEX(피벗!$CI:$CI,MATCH($E338,피벗!$BJ:$BJ,0)),"")</f>
        <v/>
      </c>
      <c r="CG338" s="25" t="str">
        <f t="shared" si="41"/>
        <v/>
      </c>
      <c r="CH338" s="17" t="str">
        <f>IFERROR(INDEX(피벗!$EZ$5:$GE$5,1,MATCH($CI338,INDEX(피벗!$EZ:$GE,MATCH($E338,피벗!$EY:$EY,0),0),0)),"")</f>
        <v>5G</v>
      </c>
      <c r="CI338" s="23">
        <f>IFERROR(LARGE(INDEX(피벗!$EZ:$GE,MATCH(성장고객!$E338,피벗!$EY:$EY,0),0),1),"")</f>
        <v>4063123.5950000007</v>
      </c>
      <c r="CJ338" s="17" t="str">
        <f>IFERROR(INDEX(피벗!$EZ$5:$GE$5,1,MATCH($CK338,INDEX(피벗!$EZ:$GE,MATCH($E338,피벗!$EY:$EY,0),0),0)),"")</f>
        <v>홈일반전화</v>
      </c>
      <c r="CK338" s="23">
        <f>IFERROR(LARGE(INDEX(피벗!$EZ:$GE,MATCH(성장고객!$E338,피벗!$EY:$EY,0),0),2),"")</f>
        <v>1944383</v>
      </c>
      <c r="CL338" s="17" t="str">
        <f>IFERROR(INDEX(피벗!$EZ$5:$GE$5,1,MATCH($CM338,INDEX(피벗!$EZ:$GE,MATCH($E338,피벗!$EY:$EY,0),0),0)),"")</f>
        <v>LTE</v>
      </c>
      <c r="CM338" s="23">
        <f>IFERROR(LARGE(INDEX(피벗!$EZ:$GE,MATCH(성장고객!$E338,피벗!$EY:$EY,0),0),3),"")</f>
        <v>1136558</v>
      </c>
      <c r="CN338" s="17" t="str">
        <f>IFERROR(INDEX(피벗!$EZ$5:$GE$5,1,MATCH($CO338,INDEX(피벗!$EZ:$GE,MATCH($E338,피벗!$EY:$EY,0),0),0)),"")</f>
        <v>기업인터넷전화</v>
      </c>
      <c r="CO338" s="23">
        <f>IFERROR(LARGE(INDEX(피벗!$EZ:$GE,MATCH(성장고객!$E338,피벗!$EY:$EY,0),0),4),"")</f>
        <v>856519</v>
      </c>
      <c r="CP338" s="17" t="str">
        <f>IFERROR(INDEX(피벗!$EZ$5:$GE$5,1,MATCH($CQ338,INDEX(피벗!$EZ:$GE,MATCH($E338,피벗!$EY:$EY,0),0),0)),"")</f>
        <v>GiGA인터넷</v>
      </c>
      <c r="CQ338" s="23">
        <f>IFERROR(LARGE(INDEX(피벗!$EZ:$GE,MATCH(성장고객!$E338,피벗!$EY:$EY,0),0),5),"")</f>
        <v>702000</v>
      </c>
      <c r="CR338" s="23">
        <f>IFERROR(INDEX(피벗!$GF:$GF,MATCH($E338,피벗!$EY:$EY,0)),"")</f>
        <v>9695850.5950000007</v>
      </c>
    </row>
    <row r="339" spans="1:96" x14ac:dyDescent="0.45">
      <c r="A339" s="20" t="s">
        <v>982</v>
      </c>
      <c r="B339" s="20" t="s">
        <v>26</v>
      </c>
      <c r="C339" s="20" t="s">
        <v>104</v>
      </c>
      <c r="D339" s="20" t="s">
        <v>984</v>
      </c>
      <c r="E339" s="20" t="s">
        <v>304</v>
      </c>
      <c r="F339" s="21" t="s">
        <v>305</v>
      </c>
      <c r="G339" s="21" t="s">
        <v>257</v>
      </c>
      <c r="H339" s="21" t="s">
        <v>0</v>
      </c>
      <c r="I339" s="22" t="s">
        <v>306</v>
      </c>
      <c r="J339" s="22" t="s">
        <v>307</v>
      </c>
      <c r="K339" s="20" t="s">
        <v>0</v>
      </c>
      <c r="L339" s="20" t="s">
        <v>1316</v>
      </c>
      <c r="M339" s="20" t="s">
        <v>1311</v>
      </c>
      <c r="N339" s="20" t="s">
        <v>1317</v>
      </c>
      <c r="O339" s="21" t="s">
        <v>2123</v>
      </c>
      <c r="P339" s="21">
        <v>6</v>
      </c>
      <c r="Q339" s="21" t="s">
        <v>1392</v>
      </c>
      <c r="R339" s="21" t="s">
        <v>1320</v>
      </c>
      <c r="S339" s="21" t="s">
        <v>1690</v>
      </c>
      <c r="T339" s="21" t="s">
        <v>1316</v>
      </c>
      <c r="U339" s="21" t="s">
        <v>2364</v>
      </c>
      <c r="V339" s="21" t="s">
        <v>2365</v>
      </c>
      <c r="W339" s="20" t="s">
        <v>2366</v>
      </c>
      <c r="X339" s="21" t="s">
        <v>2367</v>
      </c>
      <c r="Y339" s="21" t="s">
        <v>2368</v>
      </c>
      <c r="Z339" s="21" t="s">
        <v>2369</v>
      </c>
      <c r="AA339" s="20">
        <v>16</v>
      </c>
      <c r="AB339" s="20" t="s">
        <v>1379</v>
      </c>
      <c r="AC339" s="21" t="s">
        <v>9</v>
      </c>
      <c r="AD339" s="20" t="s">
        <v>1311</v>
      </c>
      <c r="AE339" s="16" t="str" cm="1">
        <f t="array" ref="AE339">IF(AF339="","",INDEX(전산회선!$E$4:$E$1141,_xlfn.AGGREGATE(15,6,ROW(전산회선!$E$4:$E$1141)-ROW(전산회선!$E$4)+1/((전산회선!$B$4:$B$1141=$E339)*(전산회선!$F$4:$F$1141=AF339)),1)))</f>
        <v>홈일반전화</v>
      </c>
      <c r="AF339" s="16">
        <f>IFERROR(IF(_xlfn.MAXIFS(전산회선!$F$4:$F$1141,전산회선!$B$4:$B$1141,$E339)=0,"",_xlfn.MAXIFS(전산회선!$F$4:$F$1141,전산회선!$B$4:$B$1141,$E339)),"")</f>
        <v>4</v>
      </c>
      <c r="AG339" s="16" t="str" cm="1">
        <f t="array" ref="AG339">IF(AH339="","",INDEX(전산회선!$E$4:$E$1141,_xlfn.AGGREGATE(15,6,ROW(전산회선!$E$4:$E$1141)-ROW(전산회선!$E$4)+1/((전산회선!$B$4:$B$1141=$E339)*(전산회선!$F$4:$F$1141=AH339)),1)))</f>
        <v>GiGA인터넷</v>
      </c>
      <c r="AH339" s="16">
        <f>IFERROR(IF(_xlfn.MAXIFS(전산회선!$F$4:$F$1141,전산회선!$B$4:$B$1141,$E339,전산회선!$F$4:$F$1141,"&lt;"&amp;AF339)=0,"",_xlfn.MAXIFS(전산회선!$F$4:$F$1141,전산회선!$B$4:$B$1141,$E339,전산회선!$F$4:$F$1141,"&lt;"&amp;AF339)),"")</f>
        <v>1</v>
      </c>
      <c r="AI339" s="16" t="str" cm="1">
        <f t="array" ref="AI339">IF(AJ339="","",INDEX(전산회선!$E$4:$E$1141,_xlfn.AGGREGATE(15,6,ROW(전산회선!$E$4:$E$1141)-ROW(전산회선!$E$4)+1/((전산회선!$B$4:$B$1141=$E339)*(전산회선!$F$4:$F$1141=AJ339)),1)))</f>
        <v/>
      </c>
      <c r="AJ339" s="16" t="str">
        <f>IFERROR(IF(_xlfn.MAXIFS(전산회선!$F$4:$F$1141,전산회선!$B$4:$B$1141,$E339,전산회선!$F$4:$F$1141,"&lt;"&amp;AH339)=0,"",_xlfn.MAXIFS(전산회선!$F$4:$F$1141,전산회선!$B$4:$B$1141,$E339,전산회선!$F$4:$F$1141,"&lt;"&amp;AH339)),"")</f>
        <v/>
      </c>
      <c r="AK339" s="16" t="str" cm="1">
        <f t="array" ref="AK339">IF(AL339="","",INDEX(전산회선!$E$4:$E$1141,_xlfn.AGGREGATE(15,6,ROW(전산회선!$E$4:$E$1141)-ROW(전산회선!$E$4)+1/((전산회선!$B$4:$B$1141=$E339)*(전산회선!$F$4:$F$1141=AL339)),1)))</f>
        <v/>
      </c>
      <c r="AL339" s="16" t="str">
        <f>IFERROR(IF(_xlfn.MAXIFS(전산회선!$F$4:$F$1141,전산회선!$B$4:$B$1141,$E339,전산회선!$F$4:$F$1141,"&lt;"&amp;AJ339)=0,"",_xlfn.MAXIFS(전산회선!$F$4:$F$1141,전산회선!$B$4:$B$1141,$E339,전산회선!$F$4:$F$1141,"&lt;"&amp;AJ339)),"")</f>
        <v/>
      </c>
      <c r="AM339" s="16" t="str" cm="1">
        <f t="array" ref="AM339">IF(AN339="","",INDEX(전산회선!$E$4:$E$1141,_xlfn.AGGREGATE(15,6,ROW(전산회선!$E$4:$E$1141)-ROW(전산회선!$E$4)+1/((전산회선!$B$4:$B$1141=$E339)*(전산회선!$F$4:$F$1141=AN339)),1)))</f>
        <v/>
      </c>
      <c r="AN339" s="16" t="str">
        <f>IFERROR(IF(_xlfn.MAXIFS(전산회선!$F$4:$F$1141,전산회선!$B$4:$B$1141,$E339,전산회선!$F$4:$F$1141,"&lt;"&amp;AL339)=0,"",_xlfn.MAXIFS(전산회선!$F$4:$F$1141,전산회선!$B$4:$B$1141,$E339,전산회선!$F$4:$F$1141,"&lt;"&amp;AL339)),"")</f>
        <v/>
      </c>
      <c r="AO339" s="23">
        <v>55868</v>
      </c>
      <c r="AP339" s="23">
        <v>56390</v>
      </c>
      <c r="AQ339" s="23">
        <v>56656</v>
      </c>
      <c r="AR339" s="23">
        <v>57605</v>
      </c>
      <c r="AS339" s="23">
        <v>54855</v>
      </c>
      <c r="AT339" s="23">
        <v>57136</v>
      </c>
      <c r="AU339" s="23">
        <v>54888</v>
      </c>
      <c r="AV339" s="23">
        <v>55923</v>
      </c>
      <c r="AW339" s="23">
        <v>58880</v>
      </c>
      <c r="AX339" s="23">
        <v>56987</v>
      </c>
      <c r="AY339" s="23">
        <v>59308</v>
      </c>
      <c r="AZ339" s="23">
        <v>55608</v>
      </c>
      <c r="BA339" s="23">
        <v>56675.333333333336</v>
      </c>
      <c r="BB339" s="23">
        <f t="shared" si="35"/>
        <v>680104</v>
      </c>
      <c r="BC339" s="23">
        <v>0</v>
      </c>
      <c r="BD339" s="23">
        <v>0</v>
      </c>
      <c r="BE339" s="23">
        <v>0</v>
      </c>
      <c r="BF339" s="23">
        <v>0</v>
      </c>
      <c r="BG339" s="23">
        <v>0</v>
      </c>
      <c r="BH339" s="23">
        <v>0</v>
      </c>
      <c r="BI339" s="23">
        <v>0</v>
      </c>
      <c r="BJ339" s="23">
        <v>0</v>
      </c>
      <c r="BK339" s="23">
        <v>0</v>
      </c>
      <c r="BL339" s="23">
        <v>0</v>
      </c>
      <c r="BM339" s="23">
        <v>0</v>
      </c>
      <c r="BN339" s="23">
        <v>0</v>
      </c>
      <c r="BO339" s="23">
        <v>0</v>
      </c>
      <c r="BP339" s="23">
        <v>0</v>
      </c>
      <c r="BQ339" s="17" t="str">
        <f>IFERROR(INDEX(피벗!$BL$5:$CH$5,1,MATCH($BR339,INDEX(피벗!$BL:$CH,MATCH($E339,피벗!$BJ:$BJ,0),0),0)),"")</f>
        <v/>
      </c>
      <c r="BR339" s="23" t="str">
        <f>IFERROR(LARGE(INDEX(피벗!$BL:$CH,MATCH(성장고객!$E339,피벗!$BJ:$BJ,0),0),1),"")</f>
        <v/>
      </c>
      <c r="BS339" s="27" t="str">
        <f t="shared" si="36"/>
        <v/>
      </c>
      <c r="BT339" s="17" t="str">
        <f>IFERROR(INDEX(피벗!$BL$5:$CH$5,1,MATCH($BU339,INDEX(피벗!$BL:$CH,MATCH($E339,피벗!$BJ:$BJ,0),0),0)),"")</f>
        <v/>
      </c>
      <c r="BU339" s="23" t="str">
        <f>IFERROR(LARGE(INDEX(피벗!$BL:$CH,MATCH(성장고객!$E339,피벗!$BJ:$BJ,0),0),2),"")</f>
        <v/>
      </c>
      <c r="BV339" s="27" t="str">
        <f t="shared" si="37"/>
        <v/>
      </c>
      <c r="BW339" s="17" t="str">
        <f>IFERROR(INDEX(피벗!$BL$5:$CH$5,1,MATCH($BX339,INDEX(피벗!$BL:$CH,MATCH($E339,피벗!$BJ:$BJ,0),0),0)),"")</f>
        <v/>
      </c>
      <c r="BX339" s="23" t="str">
        <f>IFERROR(LARGE(INDEX(피벗!$BL:$CH,MATCH(성장고객!$E339,피벗!$BJ:$BJ,0),0),3),"")</f>
        <v/>
      </c>
      <c r="BY339" s="27" t="str">
        <f t="shared" si="38"/>
        <v/>
      </c>
      <c r="BZ339" s="17" t="str">
        <f>IFERROR(INDEX(피벗!$BL$5:$CH$5,1,MATCH($CA339,INDEX(피벗!$BL:$CH,MATCH($E339,피벗!$BJ:$BJ,0),0),0)),"")</f>
        <v/>
      </c>
      <c r="CA339" s="23" t="str">
        <f>IFERROR(LARGE(INDEX(피벗!$BL:$CH,MATCH(성장고객!$E339,피벗!$BJ:$BJ,0),0),4),"")</f>
        <v/>
      </c>
      <c r="CB339" s="27" t="str">
        <f t="shared" si="39"/>
        <v/>
      </c>
      <c r="CC339" s="17" t="str">
        <f>IFERROR(INDEX(피벗!$BL$5:$CH$5,1,MATCH($CD339,INDEX(피벗!$BL:$CH,MATCH($E339,피벗!$BJ:$BJ,0),0),0)),"")</f>
        <v/>
      </c>
      <c r="CD339" s="23" t="str">
        <f>IFERROR(LARGE(INDEX(피벗!$BL:$CH,MATCH(성장고객!$E339,피벗!$BJ:$BJ,0),0),5),"")</f>
        <v/>
      </c>
      <c r="CE339" s="27" t="str">
        <f t="shared" si="40"/>
        <v/>
      </c>
      <c r="CF339" s="23" t="str">
        <f>IFERROR(INDEX(피벗!$CI:$CI,MATCH($E339,피벗!$BJ:$BJ,0)),"")</f>
        <v/>
      </c>
      <c r="CG339" s="25" t="str">
        <f t="shared" si="41"/>
        <v/>
      </c>
      <c r="CH339" s="17" t="str">
        <f>IFERROR(INDEX(피벗!$EZ$5:$GE$5,1,MATCH($CI339,INDEX(피벗!$EZ:$GE,MATCH($E339,피벗!$EY:$EY,0),0),0)),"")</f>
        <v>GiGA인터넷</v>
      </c>
      <c r="CI339" s="23">
        <f>IFERROR(LARGE(INDEX(피벗!$EZ:$GE,MATCH(성장고객!$E339,피벗!$EY:$EY,0),0),1),"")</f>
        <v>360000</v>
      </c>
      <c r="CJ339" s="17" t="str">
        <f>IFERROR(INDEX(피벗!$EZ$5:$GE$5,1,MATCH($CK339,INDEX(피벗!$EZ:$GE,MATCH($E339,피벗!$EY:$EY,0),0),0)),"")</f>
        <v>홈일반전화</v>
      </c>
      <c r="CK339" s="23">
        <f>IFERROR(LARGE(INDEX(피벗!$EZ:$GE,MATCH(성장고객!$E339,피벗!$EY:$EY,0),0),2),"")</f>
        <v>224104</v>
      </c>
      <c r="CL339" s="17" t="str">
        <f>IFERROR(INDEX(피벗!$EZ$5:$GE$5,1,MATCH($CM339,INDEX(피벗!$EZ:$GE,MATCH($E339,피벗!$EY:$EY,0),0),0)),"")</f>
        <v>홈지능망</v>
      </c>
      <c r="CM339" s="23">
        <f>IFERROR(LARGE(INDEX(피벗!$EZ:$GE,MATCH(성장고객!$E339,피벗!$EY:$EY,0),0),3),"")</f>
        <v>72000</v>
      </c>
      <c r="CN339" s="17" t="str">
        <f>IFERROR(INDEX(피벗!$EZ$5:$GE$5,1,MATCH($CO339,INDEX(피벗!$EZ:$GE,MATCH($E339,피벗!$EY:$EY,0),0),0)),"")</f>
        <v>인터넷부가</v>
      </c>
      <c r="CO339" s="23">
        <f>IFERROR(LARGE(INDEX(피벗!$EZ:$GE,MATCH(성장고객!$E339,피벗!$EY:$EY,0),0),4),"")</f>
        <v>24000</v>
      </c>
      <c r="CP339" s="17" t="str">
        <f>IFERROR(INDEX(피벗!$EZ$5:$GE$5,1,MATCH($CQ339,INDEX(피벗!$EZ:$GE,MATCH($E339,피벗!$EY:$EY,0),0),0)),"")</f>
        <v>AI기업지능망</v>
      </c>
      <c r="CQ339" s="23">
        <f>IFERROR(LARGE(INDEX(피벗!$EZ:$GE,MATCH(성장고객!$E339,피벗!$EY:$EY,0),0),5),"")</f>
        <v>0</v>
      </c>
      <c r="CR339" s="23">
        <f>IFERROR(INDEX(피벗!$GF:$GF,MATCH($E339,피벗!$EY:$EY,0)),"")</f>
        <v>680104</v>
      </c>
    </row>
    <row r="340" spans="1:96" x14ac:dyDescent="0.45">
      <c r="A340" s="20" t="s">
        <v>982</v>
      </c>
      <c r="B340" s="20" t="s">
        <v>26</v>
      </c>
      <c r="C340" s="20" t="s">
        <v>104</v>
      </c>
      <c r="D340" s="20" t="s">
        <v>1216</v>
      </c>
      <c r="E340" s="20" t="s">
        <v>602</v>
      </c>
      <c r="F340" s="21" t="s">
        <v>603</v>
      </c>
      <c r="G340" s="21" t="s">
        <v>257</v>
      </c>
      <c r="H340" s="21" t="s">
        <v>0</v>
      </c>
      <c r="I340" s="22" t="s">
        <v>604</v>
      </c>
      <c r="J340" s="22" t="s">
        <v>605</v>
      </c>
      <c r="K340" s="20" t="s">
        <v>0</v>
      </c>
      <c r="L340" s="20" t="s">
        <v>1316</v>
      </c>
      <c r="M340" s="20" t="s">
        <v>1755</v>
      </c>
      <c r="N340" s="20" t="s">
        <v>1336</v>
      </c>
      <c r="O340" s="21" t="s">
        <v>2357</v>
      </c>
      <c r="P340" s="21">
        <v>15</v>
      </c>
      <c r="Q340" s="21" t="s">
        <v>1392</v>
      </c>
      <c r="R340" s="21" t="s">
        <v>1320</v>
      </c>
      <c r="S340" s="21" t="s">
        <v>1321</v>
      </c>
      <c r="T340" s="21" t="s">
        <v>1316</v>
      </c>
      <c r="U340" s="21" t="s">
        <v>2358</v>
      </c>
      <c r="V340" s="21" t="s">
        <v>2359</v>
      </c>
      <c r="W340" s="20" t="s">
        <v>2360</v>
      </c>
      <c r="X340" s="21" t="s">
        <v>2361</v>
      </c>
      <c r="Y340" s="21" t="s">
        <v>2362</v>
      </c>
      <c r="Z340" s="21" t="s">
        <v>2363</v>
      </c>
      <c r="AA340" s="20">
        <v>9</v>
      </c>
      <c r="AB340" s="20" t="s">
        <v>1328</v>
      </c>
      <c r="AC340" s="21" t="s">
        <v>9</v>
      </c>
      <c r="AD340" s="20" t="s">
        <v>1311</v>
      </c>
      <c r="AE340" s="16" t="str" cm="1">
        <f t="array" ref="AE340">IF(AF340="","",INDEX(전산회선!$E$4:$E$1141,_xlfn.AGGREGATE(15,6,ROW(전산회선!$E$4:$E$1141)-ROW(전산회선!$E$4)+1/((전산회선!$B$4:$B$1141=$E340)*(전산회선!$F$4:$F$1141=AF340)),1)))</f>
        <v>기업인터넷전화</v>
      </c>
      <c r="AF340" s="16">
        <f>IFERROR(IF(_xlfn.MAXIFS(전산회선!$F$4:$F$1141,전산회선!$B$4:$B$1141,$E340)=0,"",_xlfn.MAXIFS(전산회선!$F$4:$F$1141,전산회선!$B$4:$B$1141,$E340)),"")</f>
        <v>11</v>
      </c>
      <c r="AG340" s="16" t="str" cm="1">
        <f t="array" ref="AG340">IF(AH340="","",INDEX(전산회선!$E$4:$E$1141,_xlfn.AGGREGATE(15,6,ROW(전산회선!$E$4:$E$1141)-ROW(전산회선!$E$4)+1/((전산회선!$B$4:$B$1141=$E340)*(전산회선!$F$4:$F$1141=AH340)),1)))</f>
        <v>GiGA인터넷</v>
      </c>
      <c r="AH340" s="16">
        <f>IFERROR(IF(_xlfn.MAXIFS(전산회선!$F$4:$F$1141,전산회선!$B$4:$B$1141,$E340,전산회선!$F$4:$F$1141,"&lt;"&amp;AF340)=0,"",_xlfn.MAXIFS(전산회선!$F$4:$F$1141,전산회선!$B$4:$B$1141,$E340,전산회선!$F$4:$F$1141,"&lt;"&amp;AF340)),"")</f>
        <v>3</v>
      </c>
      <c r="AI340" s="16" t="str" cm="1">
        <f t="array" ref="AI340">IF(AJ340="","",INDEX(전산회선!$E$4:$E$1141,_xlfn.AGGREGATE(15,6,ROW(전산회선!$E$4:$E$1141)-ROW(전산회선!$E$4)+1/((전산회선!$B$4:$B$1141=$E340)*(전산회선!$F$4:$F$1141=AJ340)),1)))</f>
        <v>홈일반전화</v>
      </c>
      <c r="AJ340" s="16">
        <f>IFERROR(IF(_xlfn.MAXIFS(전산회선!$F$4:$F$1141,전산회선!$B$4:$B$1141,$E340,전산회선!$F$4:$F$1141,"&lt;"&amp;AH340)=0,"",_xlfn.MAXIFS(전산회선!$F$4:$F$1141,전산회선!$B$4:$B$1141,$E340,전산회선!$F$4:$F$1141,"&lt;"&amp;AH340)),"")</f>
        <v>1</v>
      </c>
      <c r="AK340" s="16" t="str" cm="1">
        <f t="array" ref="AK340">IF(AL340="","",INDEX(전산회선!$E$4:$E$1141,_xlfn.AGGREGATE(15,6,ROW(전산회선!$E$4:$E$1141)-ROW(전산회선!$E$4)+1/((전산회선!$B$4:$B$1141=$E340)*(전산회선!$F$4:$F$1141=AL340)),1)))</f>
        <v/>
      </c>
      <c r="AL340" s="16" t="str">
        <f>IFERROR(IF(_xlfn.MAXIFS(전산회선!$F$4:$F$1141,전산회선!$B$4:$B$1141,$E340,전산회선!$F$4:$F$1141,"&lt;"&amp;AJ340)=0,"",_xlfn.MAXIFS(전산회선!$F$4:$F$1141,전산회선!$B$4:$B$1141,$E340,전산회선!$F$4:$F$1141,"&lt;"&amp;AJ340)),"")</f>
        <v/>
      </c>
      <c r="AM340" s="16" t="str" cm="1">
        <f t="array" ref="AM340">IF(AN340="","",INDEX(전산회선!$E$4:$E$1141,_xlfn.AGGREGATE(15,6,ROW(전산회선!$E$4:$E$1141)-ROW(전산회선!$E$4)+1/((전산회선!$B$4:$B$1141=$E340)*(전산회선!$F$4:$F$1141=AN340)),1)))</f>
        <v/>
      </c>
      <c r="AN340" s="16" t="str">
        <f>IFERROR(IF(_xlfn.MAXIFS(전산회선!$F$4:$F$1141,전산회선!$B$4:$B$1141,$E340,전산회선!$F$4:$F$1141,"&lt;"&amp;AL340)=0,"",_xlfn.MAXIFS(전산회선!$F$4:$F$1141,전산회선!$B$4:$B$1141,$E340,전산회선!$F$4:$F$1141,"&lt;"&amp;AL340)),"")</f>
        <v/>
      </c>
      <c r="AO340" s="23">
        <v>173668</v>
      </c>
      <c r="AP340" s="23">
        <v>138525</v>
      </c>
      <c r="AQ340" s="23">
        <v>136849</v>
      </c>
      <c r="AR340" s="23">
        <v>164897</v>
      </c>
      <c r="AS340" s="23">
        <v>135248</v>
      </c>
      <c r="AT340" s="23">
        <v>135435</v>
      </c>
      <c r="AU340" s="23">
        <v>138149</v>
      </c>
      <c r="AV340" s="23">
        <v>135505</v>
      </c>
      <c r="AW340" s="23">
        <v>158949</v>
      </c>
      <c r="AX340" s="23">
        <v>144716</v>
      </c>
      <c r="AY340" s="23">
        <v>144982</v>
      </c>
      <c r="AZ340" s="23">
        <v>136504</v>
      </c>
      <c r="BA340" s="23">
        <v>145285.58333333334</v>
      </c>
      <c r="BB340" s="23">
        <f t="shared" si="35"/>
        <v>1743427</v>
      </c>
      <c r="BC340" s="23">
        <v>0</v>
      </c>
      <c r="BD340" s="23">
        <v>0</v>
      </c>
      <c r="BE340" s="23">
        <v>0</v>
      </c>
      <c r="BF340" s="23">
        <v>0</v>
      </c>
      <c r="BG340" s="23">
        <v>0</v>
      </c>
      <c r="BH340" s="23">
        <v>0</v>
      </c>
      <c r="BI340" s="23">
        <v>0</v>
      </c>
      <c r="BJ340" s="23">
        <v>0</v>
      </c>
      <c r="BK340" s="23">
        <v>0</v>
      </c>
      <c r="BL340" s="23">
        <v>0</v>
      </c>
      <c r="BM340" s="23">
        <v>0</v>
      </c>
      <c r="BN340" s="23">
        <v>0</v>
      </c>
      <c r="BO340" s="23">
        <v>0</v>
      </c>
      <c r="BP340" s="23">
        <v>0</v>
      </c>
      <c r="BQ340" s="17" t="str">
        <f>IFERROR(INDEX(피벗!$BL$5:$CH$5,1,MATCH($BR340,INDEX(피벗!$BL:$CH,MATCH($E340,피벗!$BJ:$BJ,0),0),0)),"")</f>
        <v/>
      </c>
      <c r="BR340" s="23" t="str">
        <f>IFERROR(LARGE(INDEX(피벗!$BL:$CH,MATCH(성장고객!$E340,피벗!$BJ:$BJ,0),0),1),"")</f>
        <v/>
      </c>
      <c r="BS340" s="27" t="str">
        <f t="shared" si="36"/>
        <v/>
      </c>
      <c r="BT340" s="17" t="str">
        <f>IFERROR(INDEX(피벗!$BL$5:$CH$5,1,MATCH($BU340,INDEX(피벗!$BL:$CH,MATCH($E340,피벗!$BJ:$BJ,0),0),0)),"")</f>
        <v/>
      </c>
      <c r="BU340" s="23" t="str">
        <f>IFERROR(LARGE(INDEX(피벗!$BL:$CH,MATCH(성장고객!$E340,피벗!$BJ:$BJ,0),0),2),"")</f>
        <v/>
      </c>
      <c r="BV340" s="27" t="str">
        <f t="shared" si="37"/>
        <v/>
      </c>
      <c r="BW340" s="17" t="str">
        <f>IFERROR(INDEX(피벗!$BL$5:$CH$5,1,MATCH($BX340,INDEX(피벗!$BL:$CH,MATCH($E340,피벗!$BJ:$BJ,0),0),0)),"")</f>
        <v/>
      </c>
      <c r="BX340" s="23" t="str">
        <f>IFERROR(LARGE(INDEX(피벗!$BL:$CH,MATCH(성장고객!$E340,피벗!$BJ:$BJ,0),0),3),"")</f>
        <v/>
      </c>
      <c r="BY340" s="27" t="str">
        <f t="shared" si="38"/>
        <v/>
      </c>
      <c r="BZ340" s="17" t="str">
        <f>IFERROR(INDEX(피벗!$BL$5:$CH$5,1,MATCH($CA340,INDEX(피벗!$BL:$CH,MATCH($E340,피벗!$BJ:$BJ,0),0),0)),"")</f>
        <v/>
      </c>
      <c r="CA340" s="23" t="str">
        <f>IFERROR(LARGE(INDEX(피벗!$BL:$CH,MATCH(성장고객!$E340,피벗!$BJ:$BJ,0),0),4),"")</f>
        <v/>
      </c>
      <c r="CB340" s="27" t="str">
        <f t="shared" si="39"/>
        <v/>
      </c>
      <c r="CC340" s="17" t="str">
        <f>IFERROR(INDEX(피벗!$BL$5:$CH$5,1,MATCH($CD340,INDEX(피벗!$BL:$CH,MATCH($E340,피벗!$BJ:$BJ,0),0),0)),"")</f>
        <v/>
      </c>
      <c r="CD340" s="23" t="str">
        <f>IFERROR(LARGE(INDEX(피벗!$BL:$CH,MATCH(성장고객!$E340,피벗!$BJ:$BJ,0),0),5),"")</f>
        <v/>
      </c>
      <c r="CE340" s="27" t="str">
        <f t="shared" si="40"/>
        <v/>
      </c>
      <c r="CF340" s="23" t="str">
        <f>IFERROR(INDEX(피벗!$CI:$CI,MATCH($E340,피벗!$BJ:$BJ,0)),"")</f>
        <v/>
      </c>
      <c r="CG340" s="25" t="str">
        <f t="shared" si="41"/>
        <v/>
      </c>
      <c r="CH340" s="17" t="str">
        <f>IFERROR(INDEX(피벗!$EZ$5:$GE$5,1,MATCH($CI340,INDEX(피벗!$EZ:$GE,MATCH($E340,피벗!$EY:$EY,0),0),0)),"")</f>
        <v>GiGA인터넷</v>
      </c>
      <c r="CI340" s="23">
        <f>IFERROR(LARGE(INDEX(피벗!$EZ:$GE,MATCH(성장고객!$E340,피벗!$EY:$EY,0),0),1),"")</f>
        <v>937980</v>
      </c>
      <c r="CJ340" s="17" t="str">
        <f>IFERROR(INDEX(피벗!$EZ$5:$GE$5,1,MATCH($CK340,INDEX(피벗!$EZ:$GE,MATCH($E340,피벗!$EY:$EY,0),0),0)),"")</f>
        <v>기업인터넷전화</v>
      </c>
      <c r="CK340" s="23">
        <f>IFERROR(LARGE(INDEX(피벗!$EZ:$GE,MATCH(성장고객!$E340,피벗!$EY:$EY,0),0),2),"")</f>
        <v>335725</v>
      </c>
      <c r="CL340" s="17" t="str">
        <f>IFERROR(INDEX(피벗!$EZ$5:$GE$5,1,MATCH($CM340,INDEX(피벗!$EZ:$GE,MATCH($E340,피벗!$EY:$EY,0),0),0)),"")</f>
        <v>인터넷부가</v>
      </c>
      <c r="CM340" s="23">
        <f>IFERROR(LARGE(INDEX(피벗!$EZ:$GE,MATCH(성장고객!$E340,피벗!$EY:$EY,0),0),3),"")</f>
        <v>227892</v>
      </c>
      <c r="CN340" s="17" t="str">
        <f>IFERROR(INDEX(피벗!$EZ$5:$GE$5,1,MATCH($CO340,INDEX(피벗!$EZ:$GE,MATCH($E340,피벗!$EY:$EY,0),0),0)),"")</f>
        <v>홈일반전화</v>
      </c>
      <c r="CO340" s="23">
        <f>IFERROR(LARGE(INDEX(피벗!$EZ:$GE,MATCH(성장고객!$E340,피벗!$EY:$EY,0),0),4),"")</f>
        <v>136230</v>
      </c>
      <c r="CP340" s="17" t="str">
        <f>IFERROR(INDEX(피벗!$EZ$5:$GE$5,1,MATCH($CQ340,INDEX(피벗!$EZ:$GE,MATCH($E340,피벗!$EY:$EY,0),0),0)),"")</f>
        <v>홈지능망</v>
      </c>
      <c r="CQ340" s="23">
        <f>IFERROR(LARGE(INDEX(피벗!$EZ:$GE,MATCH(성장고객!$E340,피벗!$EY:$EY,0),0),5),"")</f>
        <v>105600</v>
      </c>
      <c r="CR340" s="23">
        <f>IFERROR(INDEX(피벗!$GF:$GF,MATCH($E340,피벗!$EY:$EY,0)),"")</f>
        <v>1743427</v>
      </c>
    </row>
    <row r="341" spans="1:96" x14ac:dyDescent="0.45">
      <c r="A341" s="20" t="s">
        <v>982</v>
      </c>
      <c r="B341" s="20" t="s">
        <v>26</v>
      </c>
      <c r="C341" s="20" t="s">
        <v>104</v>
      </c>
      <c r="D341" s="20" t="s">
        <v>1215</v>
      </c>
      <c r="E341" s="20" t="s">
        <v>630</v>
      </c>
      <c r="F341" s="21" t="s">
        <v>631</v>
      </c>
      <c r="G341" s="21" t="s">
        <v>1</v>
      </c>
      <c r="H341" s="21" t="s">
        <v>0</v>
      </c>
      <c r="I341" s="22" t="s">
        <v>632</v>
      </c>
      <c r="J341" s="22" t="s">
        <v>633</v>
      </c>
      <c r="K341" s="20" t="s">
        <v>0</v>
      </c>
      <c r="L341" s="20" t="s">
        <v>1316</v>
      </c>
      <c r="M341" s="20" t="s">
        <v>1311</v>
      </c>
      <c r="N341" s="20" t="s">
        <v>1317</v>
      </c>
      <c r="O341" s="21" t="s">
        <v>2350</v>
      </c>
      <c r="P341" s="21">
        <v>15</v>
      </c>
      <c r="Q341" s="21" t="s">
        <v>1347</v>
      </c>
      <c r="R341" s="21" t="s">
        <v>1320</v>
      </c>
      <c r="S341" s="21" t="s">
        <v>1321</v>
      </c>
      <c r="T341" s="21" t="s">
        <v>1316</v>
      </c>
      <c r="U341" s="21" t="s">
        <v>2351</v>
      </c>
      <c r="V341" s="21" t="s">
        <v>2352</v>
      </c>
      <c r="W341" s="20" t="s">
        <v>9</v>
      </c>
      <c r="X341" s="21" t="s">
        <v>2353</v>
      </c>
      <c r="Y341" s="21" t="s">
        <v>2354</v>
      </c>
      <c r="Z341" s="21" t="s">
        <v>2355</v>
      </c>
      <c r="AA341" s="20">
        <v>0</v>
      </c>
      <c r="AB341" s="20" t="s">
        <v>1448</v>
      </c>
      <c r="AC341" s="21" t="s">
        <v>2356</v>
      </c>
      <c r="AD341" s="20" t="s">
        <v>1311</v>
      </c>
      <c r="AE341" s="16" t="str" cm="1">
        <f t="array" ref="AE341">IF(AF341="","",INDEX(전산회선!$E$4:$E$1141,_xlfn.AGGREGATE(15,6,ROW(전산회선!$E$4:$E$1141)-ROW(전산회선!$E$4)+1/((전산회선!$B$4:$B$1141=$E341)*(전산회선!$F$4:$F$1141=AF341)),1)))</f>
        <v>5G</v>
      </c>
      <c r="AF341" s="16">
        <f>IFERROR(IF(_xlfn.MAXIFS(전산회선!$F$4:$F$1141,전산회선!$B$4:$B$1141,$E341)=0,"",_xlfn.MAXIFS(전산회선!$F$4:$F$1141,전산회선!$B$4:$B$1141,$E341)),"")</f>
        <v>11</v>
      </c>
      <c r="AG341" s="16" t="str" cm="1">
        <f t="array" ref="AG341">IF(AH341="","",INDEX(전산회선!$E$4:$E$1141,_xlfn.AGGREGATE(15,6,ROW(전산회선!$E$4:$E$1141)-ROW(전산회선!$E$4)+1/((전산회선!$B$4:$B$1141=$E341)*(전산회선!$F$4:$F$1141=AH341)),1)))</f>
        <v>MeGA인터넷</v>
      </c>
      <c r="AH341" s="16">
        <f>IFERROR(IF(_xlfn.MAXIFS(전산회선!$F$4:$F$1141,전산회선!$B$4:$B$1141,$E341,전산회선!$F$4:$F$1141,"&lt;"&amp;AF341)=0,"",_xlfn.MAXIFS(전산회선!$F$4:$F$1141,전산회선!$B$4:$B$1141,$E341,전산회선!$F$4:$F$1141,"&lt;"&amp;AF341)),"")</f>
        <v>2</v>
      </c>
      <c r="AI341" s="16" t="str" cm="1">
        <f t="array" ref="AI341">IF(AJ341="","",INDEX(전산회선!$E$4:$E$1141,_xlfn.AGGREGATE(15,6,ROW(전산회선!$E$4:$E$1141)-ROW(전산회선!$E$4)+1/((전산회선!$B$4:$B$1141=$E341)*(전산회선!$F$4:$F$1141=AJ341)),1)))</f>
        <v>LTE</v>
      </c>
      <c r="AJ341" s="16">
        <f>IFERROR(IF(_xlfn.MAXIFS(전산회선!$F$4:$F$1141,전산회선!$B$4:$B$1141,$E341,전산회선!$F$4:$F$1141,"&lt;"&amp;AH341)=0,"",_xlfn.MAXIFS(전산회선!$F$4:$F$1141,전산회선!$B$4:$B$1141,$E341,전산회선!$F$4:$F$1141,"&lt;"&amp;AH341)),"")</f>
        <v>1</v>
      </c>
      <c r="AK341" s="16" t="str" cm="1">
        <f t="array" ref="AK341">IF(AL341="","",INDEX(전산회선!$E$4:$E$1141,_xlfn.AGGREGATE(15,6,ROW(전산회선!$E$4:$E$1141)-ROW(전산회선!$E$4)+1/((전산회선!$B$4:$B$1141=$E341)*(전산회선!$F$4:$F$1141=AL341)),1)))</f>
        <v/>
      </c>
      <c r="AL341" s="16" t="str">
        <f>IFERROR(IF(_xlfn.MAXIFS(전산회선!$F$4:$F$1141,전산회선!$B$4:$B$1141,$E341,전산회선!$F$4:$F$1141,"&lt;"&amp;AJ341)=0,"",_xlfn.MAXIFS(전산회선!$F$4:$F$1141,전산회선!$B$4:$B$1141,$E341,전산회선!$F$4:$F$1141,"&lt;"&amp;AJ341)),"")</f>
        <v/>
      </c>
      <c r="AM341" s="16" t="str" cm="1">
        <f t="array" ref="AM341">IF(AN341="","",INDEX(전산회선!$E$4:$E$1141,_xlfn.AGGREGATE(15,6,ROW(전산회선!$E$4:$E$1141)-ROW(전산회선!$E$4)+1/((전산회선!$B$4:$B$1141=$E341)*(전산회선!$F$4:$F$1141=AN341)),1)))</f>
        <v/>
      </c>
      <c r="AN341" s="16" t="str">
        <f>IFERROR(IF(_xlfn.MAXIFS(전산회선!$F$4:$F$1141,전산회선!$B$4:$B$1141,$E341,전산회선!$F$4:$F$1141,"&lt;"&amp;AL341)=0,"",_xlfn.MAXIFS(전산회선!$F$4:$F$1141,전산회선!$B$4:$B$1141,$E341,전산회선!$F$4:$F$1141,"&lt;"&amp;AL341)),"")</f>
        <v/>
      </c>
      <c r="AO341" s="23">
        <v>502353.15399999998</v>
      </c>
      <c r="AP341" s="23">
        <v>508234.212</v>
      </c>
      <c r="AQ341" s="23">
        <v>503486.00400000002</v>
      </c>
      <c r="AR341" s="23">
        <v>501579.75799999997</v>
      </c>
      <c r="AS341" s="23">
        <v>506863.29399999999</v>
      </c>
      <c r="AT341" s="23">
        <v>497933.97399999999</v>
      </c>
      <c r="AU341" s="23">
        <v>501960.97399999999</v>
      </c>
      <c r="AV341" s="23">
        <v>505235.70400000003</v>
      </c>
      <c r="AW341" s="23">
        <v>506818.58100000001</v>
      </c>
      <c r="AX341" s="23">
        <v>472610.76899999997</v>
      </c>
      <c r="AY341" s="23">
        <v>473172.78200000001</v>
      </c>
      <c r="AZ341" s="23">
        <v>438004.82900000003</v>
      </c>
      <c r="BA341" s="23">
        <v>493187.83624999993</v>
      </c>
      <c r="BB341" s="23">
        <f t="shared" si="35"/>
        <v>5918254.0349999992</v>
      </c>
      <c r="BC341" s="23">
        <v>0</v>
      </c>
      <c r="BD341" s="23">
        <v>0</v>
      </c>
      <c r="BE341" s="23">
        <v>0</v>
      </c>
      <c r="BF341" s="23">
        <v>0</v>
      </c>
      <c r="BG341" s="23">
        <v>0</v>
      </c>
      <c r="BH341" s="23">
        <v>0</v>
      </c>
      <c r="BI341" s="23">
        <v>0</v>
      </c>
      <c r="BJ341" s="23">
        <v>0</v>
      </c>
      <c r="BK341" s="23">
        <v>0</v>
      </c>
      <c r="BL341" s="23">
        <v>0</v>
      </c>
      <c r="BM341" s="23">
        <v>0</v>
      </c>
      <c r="BN341" s="23">
        <v>0</v>
      </c>
      <c r="BO341" s="23">
        <v>0</v>
      </c>
      <c r="BP341" s="23">
        <v>0</v>
      </c>
      <c r="BQ341" s="17" t="str">
        <f>IFERROR(INDEX(피벗!$BL$5:$CH$5,1,MATCH($BR341,INDEX(피벗!$BL:$CH,MATCH($E341,피벗!$BJ:$BJ,0),0),0)),"")</f>
        <v/>
      </c>
      <c r="BR341" s="23" t="str">
        <f>IFERROR(LARGE(INDEX(피벗!$BL:$CH,MATCH(성장고객!$E341,피벗!$BJ:$BJ,0),0),1),"")</f>
        <v/>
      </c>
      <c r="BS341" s="27" t="str">
        <f t="shared" si="36"/>
        <v/>
      </c>
      <c r="BT341" s="17" t="str">
        <f>IFERROR(INDEX(피벗!$BL$5:$CH$5,1,MATCH($BU341,INDEX(피벗!$BL:$CH,MATCH($E341,피벗!$BJ:$BJ,0),0),0)),"")</f>
        <v/>
      </c>
      <c r="BU341" s="23" t="str">
        <f>IFERROR(LARGE(INDEX(피벗!$BL:$CH,MATCH(성장고객!$E341,피벗!$BJ:$BJ,0),0),2),"")</f>
        <v/>
      </c>
      <c r="BV341" s="27" t="str">
        <f t="shared" si="37"/>
        <v/>
      </c>
      <c r="BW341" s="17" t="str">
        <f>IFERROR(INDEX(피벗!$BL$5:$CH$5,1,MATCH($BX341,INDEX(피벗!$BL:$CH,MATCH($E341,피벗!$BJ:$BJ,0),0),0)),"")</f>
        <v/>
      </c>
      <c r="BX341" s="23" t="str">
        <f>IFERROR(LARGE(INDEX(피벗!$BL:$CH,MATCH(성장고객!$E341,피벗!$BJ:$BJ,0),0),3),"")</f>
        <v/>
      </c>
      <c r="BY341" s="27" t="str">
        <f t="shared" si="38"/>
        <v/>
      </c>
      <c r="BZ341" s="17" t="str">
        <f>IFERROR(INDEX(피벗!$BL$5:$CH$5,1,MATCH($CA341,INDEX(피벗!$BL:$CH,MATCH($E341,피벗!$BJ:$BJ,0),0),0)),"")</f>
        <v/>
      </c>
      <c r="CA341" s="23" t="str">
        <f>IFERROR(LARGE(INDEX(피벗!$BL:$CH,MATCH(성장고객!$E341,피벗!$BJ:$BJ,0),0),4),"")</f>
        <v/>
      </c>
      <c r="CB341" s="27" t="str">
        <f t="shared" si="39"/>
        <v/>
      </c>
      <c r="CC341" s="17" t="str">
        <f>IFERROR(INDEX(피벗!$BL$5:$CH$5,1,MATCH($CD341,INDEX(피벗!$BL:$CH,MATCH($E341,피벗!$BJ:$BJ,0),0),0)),"")</f>
        <v/>
      </c>
      <c r="CD341" s="23" t="str">
        <f>IFERROR(LARGE(INDEX(피벗!$BL:$CH,MATCH(성장고객!$E341,피벗!$BJ:$BJ,0),0),5),"")</f>
        <v/>
      </c>
      <c r="CE341" s="27" t="str">
        <f t="shared" si="40"/>
        <v/>
      </c>
      <c r="CF341" s="23" t="str">
        <f>IFERROR(INDEX(피벗!$CI:$CI,MATCH($E341,피벗!$BJ:$BJ,0)),"")</f>
        <v/>
      </c>
      <c r="CG341" s="25" t="str">
        <f t="shared" si="41"/>
        <v/>
      </c>
      <c r="CH341" s="17" t="str">
        <f>IFERROR(INDEX(피벗!$EZ$5:$GE$5,1,MATCH($CI341,INDEX(피벗!$EZ:$GE,MATCH($E341,피벗!$EY:$EY,0),0),0)),"")</f>
        <v>5G</v>
      </c>
      <c r="CI341" s="23">
        <f>IFERROR(LARGE(INDEX(피벗!$EZ:$GE,MATCH(성장고객!$E341,피벗!$EY:$EY,0),0),1),"")</f>
        <v>5099917.0349999992</v>
      </c>
      <c r="CJ341" s="17" t="str">
        <f>IFERROR(INDEX(피벗!$EZ$5:$GE$5,1,MATCH($CK341,INDEX(피벗!$EZ:$GE,MATCH($E341,피벗!$EY:$EY,0),0),0)),"")</f>
        <v>MeGA인터넷</v>
      </c>
      <c r="CK341" s="23">
        <f>IFERROR(LARGE(INDEX(피벗!$EZ:$GE,MATCH(성장고객!$E341,피벗!$EY:$EY,0),0),2),"")</f>
        <v>486420</v>
      </c>
      <c r="CL341" s="17" t="str">
        <f>IFERROR(INDEX(피벗!$EZ$5:$GE$5,1,MATCH($CM341,INDEX(피벗!$EZ:$GE,MATCH($E341,피벗!$EY:$EY,0),0),0)),"")</f>
        <v>LTE</v>
      </c>
      <c r="CM341" s="23">
        <f>IFERROR(LARGE(INDEX(피벗!$EZ:$GE,MATCH(성장고객!$E341,피벗!$EY:$EY,0),0),3),"")</f>
        <v>377671</v>
      </c>
      <c r="CN341" s="17" t="str">
        <f>IFERROR(INDEX(피벗!$EZ$5:$GE$5,1,MATCH($CO341,INDEX(피벗!$EZ:$GE,MATCH($E341,피벗!$EY:$EY,0),0),0)),"")</f>
        <v>3G</v>
      </c>
      <c r="CO341" s="23">
        <f>IFERROR(LARGE(INDEX(피벗!$EZ:$GE,MATCH(성장고객!$E341,피벗!$EY:$EY,0),0),4),"")</f>
        <v>-45754</v>
      </c>
      <c r="CP341" s="17" t="str">
        <f>IFERROR(INDEX(피벗!$EZ$5:$GE$5,1,MATCH($CQ341,INDEX(피벗!$EZ:$GE,MATCH($E341,피벗!$EY:$EY,0),0),0)),"")</f>
        <v/>
      </c>
      <c r="CQ341" s="23" t="str">
        <f>IFERROR(LARGE(INDEX(피벗!$EZ:$GE,MATCH(성장고객!$E341,피벗!$EY:$EY,0),0),5),"")</f>
        <v/>
      </c>
      <c r="CR341" s="23">
        <f>IFERROR(INDEX(피벗!$GF:$GF,MATCH($E341,피벗!$EY:$EY,0)),"")</f>
        <v>5918254.0349999992</v>
      </c>
    </row>
    <row r="342" spans="1:96" x14ac:dyDescent="0.45">
      <c r="A342" s="20" t="s">
        <v>982</v>
      </c>
      <c r="B342" s="20" t="s">
        <v>26</v>
      </c>
      <c r="C342" s="20" t="s">
        <v>104</v>
      </c>
      <c r="D342" s="20" t="s">
        <v>1215</v>
      </c>
      <c r="E342" s="20" t="s">
        <v>693</v>
      </c>
      <c r="F342" s="21" t="s">
        <v>694</v>
      </c>
      <c r="G342" s="21" t="s">
        <v>257</v>
      </c>
      <c r="H342" s="21" t="s">
        <v>0</v>
      </c>
      <c r="I342" s="22" t="s">
        <v>695</v>
      </c>
      <c r="J342" s="22" t="s">
        <v>696</v>
      </c>
      <c r="K342" s="20" t="s">
        <v>0</v>
      </c>
      <c r="L342" s="20" t="s">
        <v>1316</v>
      </c>
      <c r="M342" s="20" t="s">
        <v>1311</v>
      </c>
      <c r="N342" s="20" t="s">
        <v>1317</v>
      </c>
      <c r="O342" s="21" t="s">
        <v>2343</v>
      </c>
      <c r="P342" s="21">
        <v>17</v>
      </c>
      <c r="Q342" s="21" t="s">
        <v>1347</v>
      </c>
      <c r="R342" s="21" t="s">
        <v>1320</v>
      </c>
      <c r="S342" s="21" t="s">
        <v>1690</v>
      </c>
      <c r="T342" s="21" t="s">
        <v>1316</v>
      </c>
      <c r="U342" s="21" t="s">
        <v>2344</v>
      </c>
      <c r="V342" s="21" t="s">
        <v>2345</v>
      </c>
      <c r="W342" s="20" t="s">
        <v>2346</v>
      </c>
      <c r="X342" s="21" t="s">
        <v>2347</v>
      </c>
      <c r="Y342" s="21" t="s">
        <v>2348</v>
      </c>
      <c r="Z342" s="21" t="s">
        <v>2349</v>
      </c>
      <c r="AA342" s="20">
        <v>33</v>
      </c>
      <c r="AB342" s="20" t="s">
        <v>1464</v>
      </c>
      <c r="AC342" s="21" t="s">
        <v>9</v>
      </c>
      <c r="AD342" s="20" t="s">
        <v>1311</v>
      </c>
      <c r="AE342" s="16" t="str" cm="1">
        <f t="array" ref="AE342">IF(AF342="","",INDEX(전산회선!$E$4:$E$1141,_xlfn.AGGREGATE(15,6,ROW(전산회선!$E$4:$E$1141)-ROW(전산회선!$E$4)+1/((전산회선!$B$4:$B$1141=$E342)*(전산회선!$F$4:$F$1141=AF342)),1)))</f>
        <v>기업인터넷전화</v>
      </c>
      <c r="AF342" s="16">
        <f>IFERROR(IF(_xlfn.MAXIFS(전산회선!$F$4:$F$1141,전산회선!$B$4:$B$1141,$E342)=0,"",_xlfn.MAXIFS(전산회선!$F$4:$F$1141,전산회선!$B$4:$B$1141,$E342)),"")</f>
        <v>10</v>
      </c>
      <c r="AG342" s="16" t="str" cm="1">
        <f t="array" ref="AG342">IF(AH342="","",INDEX(전산회선!$E$4:$E$1141,_xlfn.AGGREGATE(15,6,ROW(전산회선!$E$4:$E$1141)-ROW(전산회선!$E$4)+1/((전산회선!$B$4:$B$1141=$E342)*(전산회선!$F$4:$F$1141=AH342)),1)))</f>
        <v>GTV</v>
      </c>
      <c r="AH342" s="16">
        <f>IFERROR(IF(_xlfn.MAXIFS(전산회선!$F$4:$F$1141,전산회선!$B$4:$B$1141,$E342,전산회선!$F$4:$F$1141,"&lt;"&amp;AF342)=0,"",_xlfn.MAXIFS(전산회선!$F$4:$F$1141,전산회선!$B$4:$B$1141,$E342,전산회선!$F$4:$F$1141,"&lt;"&amp;AF342)),"")</f>
        <v>2</v>
      </c>
      <c r="AI342" s="16" t="str" cm="1">
        <f t="array" ref="AI342">IF(AJ342="","",INDEX(전산회선!$E$4:$E$1141,_xlfn.AGGREGATE(15,6,ROW(전산회선!$E$4:$E$1141)-ROW(전산회선!$E$4)+1/((전산회선!$B$4:$B$1141=$E342)*(전산회선!$F$4:$F$1141=AJ342)),1)))</f>
        <v>MeGA인터넷</v>
      </c>
      <c r="AJ342" s="16">
        <f>IFERROR(IF(_xlfn.MAXIFS(전산회선!$F$4:$F$1141,전산회선!$B$4:$B$1141,$E342,전산회선!$F$4:$F$1141,"&lt;"&amp;AH342)=0,"",_xlfn.MAXIFS(전산회선!$F$4:$F$1141,전산회선!$B$4:$B$1141,$E342,전산회선!$F$4:$F$1141,"&lt;"&amp;AH342)),"")</f>
        <v>1</v>
      </c>
      <c r="AK342" s="16" t="str" cm="1">
        <f t="array" ref="AK342">IF(AL342="","",INDEX(전산회선!$E$4:$E$1141,_xlfn.AGGREGATE(15,6,ROW(전산회선!$E$4:$E$1141)-ROW(전산회선!$E$4)+1/((전산회선!$B$4:$B$1141=$E342)*(전산회선!$F$4:$F$1141=AL342)),1)))</f>
        <v/>
      </c>
      <c r="AL342" s="16" t="str">
        <f>IFERROR(IF(_xlfn.MAXIFS(전산회선!$F$4:$F$1141,전산회선!$B$4:$B$1141,$E342,전산회선!$F$4:$F$1141,"&lt;"&amp;AJ342)=0,"",_xlfn.MAXIFS(전산회선!$F$4:$F$1141,전산회선!$B$4:$B$1141,$E342,전산회선!$F$4:$F$1141,"&lt;"&amp;AJ342)),"")</f>
        <v/>
      </c>
      <c r="AM342" s="16" t="str" cm="1">
        <f t="array" ref="AM342">IF(AN342="","",INDEX(전산회선!$E$4:$E$1141,_xlfn.AGGREGATE(15,6,ROW(전산회선!$E$4:$E$1141)-ROW(전산회선!$E$4)+1/((전산회선!$B$4:$B$1141=$E342)*(전산회선!$F$4:$F$1141=AN342)),1)))</f>
        <v/>
      </c>
      <c r="AN342" s="16" t="str">
        <f>IFERROR(IF(_xlfn.MAXIFS(전산회선!$F$4:$F$1141,전산회선!$B$4:$B$1141,$E342,전산회선!$F$4:$F$1141,"&lt;"&amp;AL342)=0,"",_xlfn.MAXIFS(전산회선!$F$4:$F$1141,전산회선!$B$4:$B$1141,$E342,전산회선!$F$4:$F$1141,"&lt;"&amp;AL342)),"")</f>
        <v/>
      </c>
      <c r="AO342" s="23">
        <v>192056</v>
      </c>
      <c r="AP342" s="23">
        <v>192156</v>
      </c>
      <c r="AQ342" s="23">
        <v>191406</v>
      </c>
      <c r="AR342" s="23">
        <v>189780</v>
      </c>
      <c r="AS342" s="23">
        <v>184745</v>
      </c>
      <c r="AT342" s="23">
        <v>183827</v>
      </c>
      <c r="AU342" s="23">
        <v>184425</v>
      </c>
      <c r="AV342" s="23">
        <v>185474</v>
      </c>
      <c r="AW342" s="23">
        <v>185981</v>
      </c>
      <c r="AX342" s="23">
        <v>187743</v>
      </c>
      <c r="AY342" s="23">
        <v>185785</v>
      </c>
      <c r="AZ342" s="23">
        <v>182350</v>
      </c>
      <c r="BA342" s="23">
        <v>187144</v>
      </c>
      <c r="BB342" s="23">
        <f t="shared" si="35"/>
        <v>2245728</v>
      </c>
      <c r="BC342" s="23">
        <v>0</v>
      </c>
      <c r="BD342" s="23">
        <v>0</v>
      </c>
      <c r="BE342" s="23">
        <v>0</v>
      </c>
      <c r="BF342" s="23">
        <v>0</v>
      </c>
      <c r="BG342" s="23">
        <v>0</v>
      </c>
      <c r="BH342" s="23">
        <v>0</v>
      </c>
      <c r="BI342" s="23">
        <v>0</v>
      </c>
      <c r="BJ342" s="23">
        <v>0</v>
      </c>
      <c r="BK342" s="23">
        <v>0</v>
      </c>
      <c r="BL342" s="23">
        <v>0</v>
      </c>
      <c r="BM342" s="23">
        <v>0</v>
      </c>
      <c r="BN342" s="23">
        <v>0</v>
      </c>
      <c r="BO342" s="23">
        <v>0</v>
      </c>
      <c r="BP342" s="23">
        <v>0</v>
      </c>
      <c r="BQ342" s="17" t="str">
        <f>IFERROR(INDEX(피벗!$BL$5:$CH$5,1,MATCH($BR342,INDEX(피벗!$BL:$CH,MATCH($E342,피벗!$BJ:$BJ,0),0),0)),"")</f>
        <v/>
      </c>
      <c r="BR342" s="23" t="str">
        <f>IFERROR(LARGE(INDEX(피벗!$BL:$CH,MATCH(성장고객!$E342,피벗!$BJ:$BJ,0),0),1),"")</f>
        <v/>
      </c>
      <c r="BS342" s="27" t="str">
        <f t="shared" si="36"/>
        <v/>
      </c>
      <c r="BT342" s="17" t="str">
        <f>IFERROR(INDEX(피벗!$BL$5:$CH$5,1,MATCH($BU342,INDEX(피벗!$BL:$CH,MATCH($E342,피벗!$BJ:$BJ,0),0),0)),"")</f>
        <v/>
      </c>
      <c r="BU342" s="23" t="str">
        <f>IFERROR(LARGE(INDEX(피벗!$BL:$CH,MATCH(성장고객!$E342,피벗!$BJ:$BJ,0),0),2),"")</f>
        <v/>
      </c>
      <c r="BV342" s="27" t="str">
        <f t="shared" si="37"/>
        <v/>
      </c>
      <c r="BW342" s="17" t="str">
        <f>IFERROR(INDEX(피벗!$BL$5:$CH$5,1,MATCH($BX342,INDEX(피벗!$BL:$CH,MATCH($E342,피벗!$BJ:$BJ,0),0),0)),"")</f>
        <v/>
      </c>
      <c r="BX342" s="23" t="str">
        <f>IFERROR(LARGE(INDEX(피벗!$BL:$CH,MATCH(성장고객!$E342,피벗!$BJ:$BJ,0),0),3),"")</f>
        <v/>
      </c>
      <c r="BY342" s="27" t="str">
        <f t="shared" si="38"/>
        <v/>
      </c>
      <c r="BZ342" s="17" t="str">
        <f>IFERROR(INDEX(피벗!$BL$5:$CH$5,1,MATCH($CA342,INDEX(피벗!$BL:$CH,MATCH($E342,피벗!$BJ:$BJ,0),0),0)),"")</f>
        <v/>
      </c>
      <c r="CA342" s="23" t="str">
        <f>IFERROR(LARGE(INDEX(피벗!$BL:$CH,MATCH(성장고객!$E342,피벗!$BJ:$BJ,0),0),4),"")</f>
        <v/>
      </c>
      <c r="CB342" s="27" t="str">
        <f t="shared" si="39"/>
        <v/>
      </c>
      <c r="CC342" s="17" t="str">
        <f>IFERROR(INDEX(피벗!$BL$5:$CH$5,1,MATCH($CD342,INDEX(피벗!$BL:$CH,MATCH($E342,피벗!$BJ:$BJ,0),0),0)),"")</f>
        <v/>
      </c>
      <c r="CD342" s="23" t="str">
        <f>IFERROR(LARGE(INDEX(피벗!$BL:$CH,MATCH(성장고객!$E342,피벗!$BJ:$BJ,0),0),5),"")</f>
        <v/>
      </c>
      <c r="CE342" s="27" t="str">
        <f t="shared" si="40"/>
        <v/>
      </c>
      <c r="CF342" s="23" t="str">
        <f>IFERROR(INDEX(피벗!$CI:$CI,MATCH($E342,피벗!$BJ:$BJ,0)),"")</f>
        <v/>
      </c>
      <c r="CG342" s="25" t="str">
        <f t="shared" si="41"/>
        <v/>
      </c>
      <c r="CH342" s="17" t="str">
        <f>IFERROR(INDEX(피벗!$EZ$5:$GE$5,1,MATCH($CI342,INDEX(피벗!$EZ:$GE,MATCH($E342,피벗!$EY:$EY,0),0),0)),"")</f>
        <v>GiGA인터넷</v>
      </c>
      <c r="CI342" s="23">
        <f>IFERROR(LARGE(INDEX(피벗!$EZ:$GE,MATCH(성장고객!$E342,피벗!$EY:$EY,0),0),1),"")</f>
        <v>864000</v>
      </c>
      <c r="CJ342" s="17" t="str">
        <f>IFERROR(INDEX(피벗!$EZ$5:$GE$5,1,MATCH($CK342,INDEX(피벗!$EZ:$GE,MATCH($E342,피벗!$EY:$EY,0),0),0)),"")</f>
        <v>인터넷부가</v>
      </c>
      <c r="CK342" s="23">
        <f>IFERROR(LARGE(INDEX(피벗!$EZ:$GE,MATCH(성장고객!$E342,피벗!$EY:$EY,0),0),2),"")</f>
        <v>497544</v>
      </c>
      <c r="CL342" s="17" t="str">
        <f>IFERROR(INDEX(피벗!$EZ$5:$GE$5,1,MATCH($CM342,INDEX(피벗!$EZ:$GE,MATCH($E342,피벗!$EY:$EY,0),0),0)),"")</f>
        <v>기업인터넷전화</v>
      </c>
      <c r="CM342" s="23">
        <f>IFERROR(LARGE(INDEX(피벗!$EZ:$GE,MATCH(성장고객!$E342,피벗!$EY:$EY,0),0),3),"")</f>
        <v>292858</v>
      </c>
      <c r="CN342" s="17" t="str">
        <f>IFERROR(INDEX(피벗!$EZ$5:$GE$5,1,MATCH($CO342,INDEX(피벗!$EZ:$GE,MATCH($E342,피벗!$EY:$EY,0),0),0)),"")</f>
        <v>MeGA인터넷</v>
      </c>
      <c r="CO342" s="23">
        <f>IFERROR(LARGE(INDEX(피벗!$EZ:$GE,MATCH(성장고객!$E342,피벗!$EY:$EY,0),0),4),"")</f>
        <v>240000</v>
      </c>
      <c r="CP342" s="17" t="str">
        <f>IFERROR(INDEX(피벗!$EZ$5:$GE$5,1,MATCH($CQ342,INDEX(피벗!$EZ:$GE,MATCH($E342,피벗!$EY:$EY,0),0),0)),"")</f>
        <v>GTV</v>
      </c>
      <c r="CQ342" s="23">
        <f>IFERROR(LARGE(INDEX(피벗!$EZ:$GE,MATCH(성장고객!$E342,피벗!$EY:$EY,0),0),5),"")</f>
        <v>228000</v>
      </c>
      <c r="CR342" s="23">
        <f>IFERROR(INDEX(피벗!$GF:$GF,MATCH($E342,피벗!$EY:$EY,0)),"")</f>
        <v>2245728</v>
      </c>
    </row>
    <row r="343" spans="1:96" x14ac:dyDescent="0.45">
      <c r="A343" s="20" t="s">
        <v>982</v>
      </c>
      <c r="B343" s="20" t="s">
        <v>26</v>
      </c>
      <c r="C343" s="20" t="s">
        <v>30</v>
      </c>
      <c r="D343" s="20" t="s">
        <v>1214</v>
      </c>
      <c r="E343" s="20" t="s">
        <v>470</v>
      </c>
      <c r="F343" s="21" t="s">
        <v>471</v>
      </c>
      <c r="G343" s="21" t="s">
        <v>1</v>
      </c>
      <c r="H343" s="21" t="s">
        <v>0</v>
      </c>
      <c r="I343" s="22" t="s">
        <v>472</v>
      </c>
      <c r="J343" s="22" t="s">
        <v>473</v>
      </c>
      <c r="K343" s="20" t="s">
        <v>9</v>
      </c>
      <c r="L343" s="20" t="s">
        <v>9</v>
      </c>
      <c r="M343" s="20" t="s">
        <v>9</v>
      </c>
      <c r="N343" s="20" t="s">
        <v>9</v>
      </c>
      <c r="O343" s="21" t="s">
        <v>9</v>
      </c>
      <c r="P343" s="21" t="s">
        <v>9</v>
      </c>
      <c r="Q343" s="21" t="s">
        <v>9</v>
      </c>
      <c r="R343" s="21" t="s">
        <v>9</v>
      </c>
      <c r="S343" s="21" t="s">
        <v>9</v>
      </c>
      <c r="T343" s="21" t="s">
        <v>9</v>
      </c>
      <c r="U343" s="21" t="s">
        <v>9</v>
      </c>
      <c r="V343" s="21" t="s">
        <v>9</v>
      </c>
      <c r="W343" s="20" t="s">
        <v>9</v>
      </c>
      <c r="X343" s="21" t="s">
        <v>9</v>
      </c>
      <c r="Y343" s="21" t="s">
        <v>9</v>
      </c>
      <c r="Z343" s="21" t="s">
        <v>9</v>
      </c>
      <c r="AA343" s="20" t="s">
        <v>9</v>
      </c>
      <c r="AB343" s="20" t="s">
        <v>9</v>
      </c>
      <c r="AC343" s="21" t="s">
        <v>9</v>
      </c>
      <c r="AD343" s="20" t="s">
        <v>9</v>
      </c>
      <c r="AE343" s="16" t="str" cm="1">
        <f t="array" ref="AE343">IF(AF343="","",INDEX(전산회선!$E$4:$E$1141,_xlfn.AGGREGATE(15,6,ROW(전산회선!$E$4:$E$1141)-ROW(전산회선!$E$4)+1/((전산회선!$B$4:$B$1141=$E343)*(전산회선!$F$4:$F$1141=AF343)),1)))</f>
        <v>기업인터넷전화</v>
      </c>
      <c r="AF343" s="16">
        <f>IFERROR(IF(_xlfn.MAXIFS(전산회선!$F$4:$F$1141,전산회선!$B$4:$B$1141,$E343)=0,"",_xlfn.MAXIFS(전산회선!$F$4:$F$1141,전산회선!$B$4:$B$1141,$E343)),"")</f>
        <v>100</v>
      </c>
      <c r="AG343" s="16" t="str" cm="1">
        <f t="array" ref="AG343">IF(AH343="","",INDEX(전산회선!$E$4:$E$1141,_xlfn.AGGREGATE(15,6,ROW(전산회선!$E$4:$E$1141)-ROW(전산회선!$E$4)+1/((전산회선!$B$4:$B$1141=$E343)*(전산회선!$F$4:$F$1141=AH343)),1)))</f>
        <v>기업일반전화</v>
      </c>
      <c r="AH343" s="16">
        <f>IFERROR(IF(_xlfn.MAXIFS(전산회선!$F$4:$F$1141,전산회선!$B$4:$B$1141,$E343,전산회선!$F$4:$F$1141,"&lt;"&amp;AF343)=0,"",_xlfn.MAXIFS(전산회선!$F$4:$F$1141,전산회선!$B$4:$B$1141,$E343,전산회선!$F$4:$F$1141,"&lt;"&amp;AF343)),"")</f>
        <v>40</v>
      </c>
      <c r="AI343" s="16" t="str" cm="1">
        <f t="array" ref="AI343">IF(AJ343="","",INDEX(전산회선!$E$4:$E$1141,_xlfn.AGGREGATE(15,6,ROW(전산회선!$E$4:$E$1141)-ROW(전산회선!$E$4)+1/((전산회선!$B$4:$B$1141=$E343)*(전산회선!$F$4:$F$1141=AJ343)),1)))</f>
        <v>홈일반전화</v>
      </c>
      <c r="AJ343" s="16">
        <f>IFERROR(IF(_xlfn.MAXIFS(전산회선!$F$4:$F$1141,전산회선!$B$4:$B$1141,$E343,전산회선!$F$4:$F$1141,"&lt;"&amp;AH343)=0,"",_xlfn.MAXIFS(전산회선!$F$4:$F$1141,전산회선!$B$4:$B$1141,$E343,전산회선!$F$4:$F$1141,"&lt;"&amp;AH343)),"")</f>
        <v>34</v>
      </c>
      <c r="AK343" s="16" t="str" cm="1">
        <f t="array" ref="AK343">IF(AL343="","",INDEX(전산회선!$E$4:$E$1141,_xlfn.AGGREGATE(15,6,ROW(전산회선!$E$4:$E$1141)-ROW(전산회선!$E$4)+1/((전산회선!$B$4:$B$1141=$E343)*(전산회선!$F$4:$F$1141=AL343)),1)))</f>
        <v>GiGA인터넷</v>
      </c>
      <c r="AL343" s="16">
        <f>IFERROR(IF(_xlfn.MAXIFS(전산회선!$F$4:$F$1141,전산회선!$B$4:$B$1141,$E343,전산회선!$F$4:$F$1141,"&lt;"&amp;AJ343)=0,"",_xlfn.MAXIFS(전산회선!$F$4:$F$1141,전산회선!$B$4:$B$1141,$E343,전산회선!$F$4:$F$1141,"&lt;"&amp;AJ343)),"")</f>
        <v>19</v>
      </c>
      <c r="AM343" s="16" t="str" cm="1">
        <f t="array" ref="AM343">IF(AN343="","",INDEX(전산회선!$E$4:$E$1141,_xlfn.AGGREGATE(15,6,ROW(전산회선!$E$4:$E$1141)-ROW(전산회선!$E$4)+1/((전산회선!$B$4:$B$1141=$E343)*(전산회선!$F$4:$F$1141=AN343)),1)))</f>
        <v>GTV</v>
      </c>
      <c r="AN343" s="16">
        <f>IFERROR(IF(_xlfn.MAXIFS(전산회선!$F$4:$F$1141,전산회선!$B$4:$B$1141,$E343,전산회선!$F$4:$F$1141,"&lt;"&amp;AL343)=0,"",_xlfn.MAXIFS(전산회선!$F$4:$F$1141,전산회선!$B$4:$B$1141,$E343,전산회선!$F$4:$F$1141,"&lt;"&amp;AL343)),"")</f>
        <v>4</v>
      </c>
      <c r="AO343" s="23">
        <v>1689334.8</v>
      </c>
      <c r="AP343" s="23">
        <v>1637270.8</v>
      </c>
      <c r="AQ343" s="23">
        <v>1649828.8</v>
      </c>
      <c r="AR343" s="23">
        <v>1643361.8</v>
      </c>
      <c r="AS343" s="23">
        <v>1646204.8</v>
      </c>
      <c r="AT343" s="23">
        <v>1687998.8</v>
      </c>
      <c r="AU343" s="23">
        <v>1656449.8</v>
      </c>
      <c r="AV343" s="23">
        <v>1677389.8</v>
      </c>
      <c r="AW343" s="23">
        <v>1677399.8</v>
      </c>
      <c r="AX343" s="23">
        <v>1649449.8</v>
      </c>
      <c r="AY343" s="23">
        <v>1664145.8</v>
      </c>
      <c r="AZ343" s="23">
        <v>1699256.8</v>
      </c>
      <c r="BA343" s="23">
        <v>1664840.966666667</v>
      </c>
      <c r="BB343" s="23">
        <f t="shared" si="35"/>
        <v>19978091.600000005</v>
      </c>
      <c r="BC343" s="23">
        <v>0</v>
      </c>
      <c r="BD343" s="23">
        <v>0</v>
      </c>
      <c r="BE343" s="23">
        <v>0</v>
      </c>
      <c r="BF343" s="23">
        <v>0</v>
      </c>
      <c r="BG343" s="23">
        <v>0</v>
      </c>
      <c r="BH343" s="23">
        <v>43694</v>
      </c>
      <c r="BI343" s="23">
        <v>12969</v>
      </c>
      <c r="BJ343" s="23">
        <v>21658</v>
      </c>
      <c r="BK343" s="23">
        <v>22832</v>
      </c>
      <c r="BL343" s="23">
        <v>22832</v>
      </c>
      <c r="BM343" s="23">
        <v>40853</v>
      </c>
      <c r="BN343" s="23">
        <v>22832</v>
      </c>
      <c r="BO343" s="23">
        <v>15639.166666666666</v>
      </c>
      <c r="BP343" s="23">
        <v>187670</v>
      </c>
      <c r="BQ343" s="17" t="str">
        <f>IFERROR(INDEX(피벗!$BL$5:$CH$5,1,MATCH($BR343,INDEX(피벗!$BL:$CH,MATCH($E343,피벗!$BJ:$BJ,0),0),0)),"")</f>
        <v>기업인터넷전화</v>
      </c>
      <c r="BR343" s="23">
        <f>IFERROR(LARGE(INDEX(피벗!$BL:$CH,MATCH(성장고객!$E343,피벗!$BJ:$BJ,0),0),1),"")</f>
        <v>96619</v>
      </c>
      <c r="BS343" s="27">
        <f t="shared" si="36"/>
        <v>4.8362477224801583E-3</v>
      </c>
      <c r="BT343" s="17" t="str">
        <f>IFERROR(INDEX(피벗!$BL$5:$CH$5,1,MATCH($BU343,INDEX(피벗!$BL:$CH,MATCH($E343,피벗!$BJ:$BJ,0),0),0)),"")</f>
        <v>홈일반전화</v>
      </c>
      <c r="BU343" s="23">
        <f>IFERROR(LARGE(INDEX(피벗!$BL:$CH,MATCH(성장고객!$E343,피벗!$BJ:$BJ,0),0),2),"")</f>
        <v>71522.072999999989</v>
      </c>
      <c r="BV343" s="27">
        <f t="shared" si="37"/>
        <v>3.5800252812936331E-3</v>
      </c>
      <c r="BW343" s="17" t="str">
        <f>IFERROR(INDEX(피벗!$BL$5:$CH$5,1,MATCH($BX343,INDEX(피벗!$BL:$CH,MATCH($E343,피벗!$BJ:$BJ,0),0),0)),"")</f>
        <v>홈지능망</v>
      </c>
      <c r="BX343" s="23">
        <f>IFERROR(LARGE(INDEX(피벗!$BL:$CH,MATCH(성장고객!$E343,피벗!$BJ:$BJ,0),0),3),"")</f>
        <v>19528.927</v>
      </c>
      <c r="BY343" s="27">
        <f t="shared" si="38"/>
        <v>9.7751714182750049E-4</v>
      </c>
      <c r="BZ343" s="17" t="str">
        <f>IFERROR(INDEX(피벗!$BL$5:$CH$5,1,MATCH($CA343,INDEX(피벗!$BL:$CH,MATCH($E343,피벗!$BJ:$BJ,0),0),0)),"")</f>
        <v/>
      </c>
      <c r="CA343" s="23" t="str">
        <f>IFERROR(LARGE(INDEX(피벗!$BL:$CH,MATCH(성장고객!$E343,피벗!$BJ:$BJ,0),0),4),"")</f>
        <v/>
      </c>
      <c r="CB343" s="27" t="str">
        <f t="shared" si="39"/>
        <v/>
      </c>
      <c r="CC343" s="17" t="str">
        <f>IFERROR(INDEX(피벗!$BL$5:$CH$5,1,MATCH($CD343,INDEX(피벗!$BL:$CH,MATCH($E343,피벗!$BJ:$BJ,0),0),0)),"")</f>
        <v/>
      </c>
      <c r="CD343" s="23" t="str">
        <f>IFERROR(LARGE(INDEX(피벗!$BL:$CH,MATCH(성장고객!$E343,피벗!$BJ:$BJ,0),0),5),"")</f>
        <v/>
      </c>
      <c r="CE343" s="27" t="str">
        <f t="shared" si="40"/>
        <v/>
      </c>
      <c r="CF343" s="23">
        <f>IFERROR(INDEX(피벗!$CI:$CI,MATCH($E343,피벗!$BJ:$BJ,0)),"")</f>
        <v>187669.99999999997</v>
      </c>
      <c r="CG343" s="25">
        <f t="shared" si="41"/>
        <v>9.3937901456012905E-3</v>
      </c>
      <c r="CH343" s="17" t="str">
        <f>IFERROR(INDEX(피벗!$EZ$5:$GE$5,1,MATCH($CI343,INDEX(피벗!$EZ:$GE,MATCH($E343,피벗!$EY:$EY,0),0),0)),"")</f>
        <v>GiGA인터넷</v>
      </c>
      <c r="CI343" s="23">
        <f>IFERROR(LARGE(INDEX(피벗!$EZ:$GE,MATCH(성장고객!$E343,피벗!$EY:$EY,0),0),1),"")</f>
        <v>6407974.5999999987</v>
      </c>
      <c r="CJ343" s="17" t="str">
        <f>IFERROR(INDEX(피벗!$EZ$5:$GE$5,1,MATCH($CK343,INDEX(피벗!$EZ:$GE,MATCH($E343,피벗!$EY:$EY,0),0),0)),"")</f>
        <v>기업일반전화</v>
      </c>
      <c r="CK343" s="23">
        <f>IFERROR(LARGE(INDEX(피벗!$EZ:$GE,MATCH(성장고객!$E343,피벗!$EY:$EY,0),0),2),"")</f>
        <v>4767784</v>
      </c>
      <c r="CL343" s="17" t="str">
        <f>IFERROR(INDEX(피벗!$EZ$5:$GE$5,1,MATCH($CM343,INDEX(피벗!$EZ:$GE,MATCH($E343,피벗!$EY:$EY,0),0),0)),"")</f>
        <v>기업인터넷전화</v>
      </c>
      <c r="CM343" s="23">
        <f>IFERROR(LARGE(INDEX(피벗!$EZ:$GE,MATCH(성장고객!$E343,피벗!$EY:$EY,0),0),3),"")</f>
        <v>3042042</v>
      </c>
      <c r="CN343" s="17" t="str">
        <f>IFERROR(INDEX(피벗!$EZ$5:$GE$5,1,MATCH($CO343,INDEX(피벗!$EZ:$GE,MATCH($E343,피벗!$EY:$EY,0),0),0)),"")</f>
        <v>홈일반전화</v>
      </c>
      <c r="CO343" s="23">
        <f>IFERROR(LARGE(INDEX(피벗!$EZ:$GE,MATCH(성장고객!$E343,피벗!$EY:$EY,0),0),4),"")</f>
        <v>2449344.0730000003</v>
      </c>
      <c r="CP343" s="17" t="str">
        <f>IFERROR(INDEX(피벗!$EZ$5:$GE$5,1,MATCH($CQ343,INDEX(피벗!$EZ:$GE,MATCH($E343,피벗!$EY:$EY,0),0),0)),"")</f>
        <v>인터넷부가</v>
      </c>
      <c r="CQ343" s="23">
        <f>IFERROR(LARGE(INDEX(피벗!$EZ:$GE,MATCH(성장고객!$E343,피벗!$EY:$EY,0),0),5),"")</f>
        <v>1312410</v>
      </c>
      <c r="CR343" s="23">
        <f>IFERROR(INDEX(피벗!$GF:$GF,MATCH($E343,피벗!$EY:$EY,0)),"")</f>
        <v>19978091.599999998</v>
      </c>
    </row>
    <row r="344" spans="1:96" x14ac:dyDescent="0.45">
      <c r="A344" s="20" t="s">
        <v>982</v>
      </c>
      <c r="B344" s="20" t="s">
        <v>701</v>
      </c>
      <c r="C344" s="20" t="s">
        <v>104</v>
      </c>
      <c r="D344" s="20" t="s">
        <v>792</v>
      </c>
      <c r="E344" s="20" t="s">
        <v>800</v>
      </c>
      <c r="F344" s="21" t="s">
        <v>801</v>
      </c>
      <c r="G344" s="21" t="s">
        <v>1</v>
      </c>
      <c r="H344" s="21" t="s">
        <v>0</v>
      </c>
      <c r="I344" s="22" t="s">
        <v>802</v>
      </c>
      <c r="J344" s="22" t="s">
        <v>803</v>
      </c>
      <c r="K344" s="20" t="s">
        <v>0</v>
      </c>
      <c r="L344" s="20" t="s">
        <v>1316</v>
      </c>
      <c r="M344" s="20" t="s">
        <v>1356</v>
      </c>
      <c r="N344" s="20" t="s">
        <v>1336</v>
      </c>
      <c r="O344" s="21" t="s">
        <v>2111</v>
      </c>
      <c r="P344" s="21">
        <v>4</v>
      </c>
      <c r="Q344" s="21" t="s">
        <v>1338</v>
      </c>
      <c r="R344" s="21" t="s">
        <v>2098</v>
      </c>
      <c r="S344" s="21" t="s">
        <v>1321</v>
      </c>
      <c r="T344" s="21" t="s">
        <v>1316</v>
      </c>
      <c r="U344" s="21" t="s">
        <v>2112</v>
      </c>
      <c r="V344" s="21" t="s">
        <v>2113</v>
      </c>
      <c r="W344" s="20" t="s">
        <v>2114</v>
      </c>
      <c r="X344" s="21" t="s">
        <v>9</v>
      </c>
      <c r="Y344" s="21" t="s">
        <v>2115</v>
      </c>
      <c r="Z344" s="21" t="s">
        <v>2116</v>
      </c>
      <c r="AA344" s="20">
        <v>0</v>
      </c>
      <c r="AB344" s="20" t="s">
        <v>9</v>
      </c>
      <c r="AC344" s="21" t="s">
        <v>1344</v>
      </c>
      <c r="AD344" s="20" t="s">
        <v>9</v>
      </c>
      <c r="AE344" s="16" t="str" cm="1">
        <f t="array" ref="AE344">IF(AF344="","",INDEX(전산회선!$E$4:$E$1141,_xlfn.AGGREGATE(15,6,ROW(전산회선!$E$4:$E$1141)-ROW(전산회선!$E$4)+1/((전산회선!$B$4:$B$1141=$E344)*(전산회선!$F$4:$F$1141=AF344)),1)))</f>
        <v>홈일반전화</v>
      </c>
      <c r="AF344" s="16">
        <f>IFERROR(IF(_xlfn.MAXIFS(전산회선!$F$4:$F$1141,전산회선!$B$4:$B$1141,$E344)=0,"",_xlfn.MAXIFS(전산회선!$F$4:$F$1141,전산회선!$B$4:$B$1141,$E344)),"")</f>
        <v>2</v>
      </c>
      <c r="AG344" s="16" t="str" cm="1">
        <f t="array" ref="AG344">IF(AH344="","",INDEX(전산회선!$E$4:$E$1141,_xlfn.AGGREGATE(15,6,ROW(전산회선!$E$4:$E$1141)-ROW(전산회선!$E$4)+1/((전산회선!$B$4:$B$1141=$E344)*(전산회선!$F$4:$F$1141=AH344)),1)))</f>
        <v>기업메시징</v>
      </c>
      <c r="AH344" s="16">
        <f>IFERROR(IF(_xlfn.MAXIFS(전산회선!$F$4:$F$1141,전산회선!$B$4:$B$1141,$E344,전산회선!$F$4:$F$1141,"&lt;"&amp;AF344)=0,"",_xlfn.MAXIFS(전산회선!$F$4:$F$1141,전산회선!$B$4:$B$1141,$E344,전산회선!$F$4:$F$1141,"&lt;"&amp;AF344)),"")</f>
        <v>1</v>
      </c>
      <c r="AI344" s="16" t="str" cm="1">
        <f t="array" ref="AI344">IF(AJ344="","",INDEX(전산회선!$E$4:$E$1141,_xlfn.AGGREGATE(15,6,ROW(전산회선!$E$4:$E$1141)-ROW(전산회선!$E$4)+1/((전산회선!$B$4:$B$1141=$E344)*(전산회선!$F$4:$F$1141=AJ344)),1)))</f>
        <v/>
      </c>
      <c r="AJ344" s="16" t="str">
        <f>IFERROR(IF(_xlfn.MAXIFS(전산회선!$F$4:$F$1141,전산회선!$B$4:$B$1141,$E344,전산회선!$F$4:$F$1141,"&lt;"&amp;AH344)=0,"",_xlfn.MAXIFS(전산회선!$F$4:$F$1141,전산회선!$B$4:$B$1141,$E344,전산회선!$F$4:$F$1141,"&lt;"&amp;AH344)),"")</f>
        <v/>
      </c>
      <c r="AK344" s="16" t="str" cm="1">
        <f t="array" ref="AK344">IF(AL344="","",INDEX(전산회선!$E$4:$E$1141,_xlfn.AGGREGATE(15,6,ROW(전산회선!$E$4:$E$1141)-ROW(전산회선!$E$4)+1/((전산회선!$B$4:$B$1141=$E344)*(전산회선!$F$4:$F$1141=AL344)),1)))</f>
        <v/>
      </c>
      <c r="AL344" s="16" t="str">
        <f>IFERROR(IF(_xlfn.MAXIFS(전산회선!$F$4:$F$1141,전산회선!$B$4:$B$1141,$E344,전산회선!$F$4:$F$1141,"&lt;"&amp;AJ344)=0,"",_xlfn.MAXIFS(전산회선!$F$4:$F$1141,전산회선!$B$4:$B$1141,$E344,전산회선!$F$4:$F$1141,"&lt;"&amp;AJ344)),"")</f>
        <v/>
      </c>
      <c r="AM344" s="16" t="str" cm="1">
        <f t="array" ref="AM344">IF(AN344="","",INDEX(전산회선!$E$4:$E$1141,_xlfn.AGGREGATE(15,6,ROW(전산회선!$E$4:$E$1141)-ROW(전산회선!$E$4)+1/((전산회선!$B$4:$B$1141=$E344)*(전산회선!$F$4:$F$1141=AN344)),1)))</f>
        <v/>
      </c>
      <c r="AN344" s="16" t="str">
        <f>IFERROR(IF(_xlfn.MAXIFS(전산회선!$F$4:$F$1141,전산회선!$B$4:$B$1141,$E344,전산회선!$F$4:$F$1141,"&lt;"&amp;AL344)=0,"",_xlfn.MAXIFS(전산회선!$F$4:$F$1141,전산회선!$B$4:$B$1141,$E344,전산회선!$F$4:$F$1141,"&lt;"&amp;AL344)),"")</f>
        <v/>
      </c>
      <c r="AO344" s="23">
        <v>43964</v>
      </c>
      <c r="AP344" s="23">
        <v>47783</v>
      </c>
      <c r="AQ344" s="23">
        <v>47773</v>
      </c>
      <c r="AR344" s="23">
        <v>44633</v>
      </c>
      <c r="AS344" s="23">
        <v>41100</v>
      </c>
      <c r="AT344" s="23">
        <v>41316</v>
      </c>
      <c r="AU344" s="23">
        <v>45813</v>
      </c>
      <c r="AV344" s="23">
        <v>40728</v>
      </c>
      <c r="AW344" s="23">
        <v>46151</v>
      </c>
      <c r="AX344" s="23">
        <v>46267</v>
      </c>
      <c r="AY344" s="23">
        <v>47257</v>
      </c>
      <c r="AZ344" s="23">
        <v>40511</v>
      </c>
      <c r="BA344" s="23">
        <v>44441.333333333336</v>
      </c>
      <c r="BB344" s="23">
        <f t="shared" si="35"/>
        <v>533296</v>
      </c>
      <c r="BC344" s="23">
        <v>0</v>
      </c>
      <c r="BD344" s="23">
        <v>0</v>
      </c>
      <c r="BE344" s="23">
        <v>0</v>
      </c>
      <c r="BF344" s="23">
        <v>0</v>
      </c>
      <c r="BG344" s="23">
        <v>0</v>
      </c>
      <c r="BH344" s="23">
        <v>0</v>
      </c>
      <c r="BI344" s="23">
        <v>0</v>
      </c>
      <c r="BJ344" s="23">
        <v>0</v>
      </c>
      <c r="BK344" s="23">
        <v>0</v>
      </c>
      <c r="BL344" s="23">
        <v>0</v>
      </c>
      <c r="BM344" s="23">
        <v>0</v>
      </c>
      <c r="BN344" s="23">
        <v>0</v>
      </c>
      <c r="BO344" s="23">
        <v>0</v>
      </c>
      <c r="BP344" s="23">
        <v>0</v>
      </c>
      <c r="BQ344" s="17" t="str">
        <f>IFERROR(INDEX(피벗!$BL$5:$CH$5,1,MATCH($BR344,INDEX(피벗!$BL:$CH,MATCH($E344,피벗!$BJ:$BJ,0),0),0)),"")</f>
        <v/>
      </c>
      <c r="BR344" s="23" t="str">
        <f>IFERROR(LARGE(INDEX(피벗!$BL:$CH,MATCH(성장고객!$E344,피벗!$BJ:$BJ,0),0),1),"")</f>
        <v/>
      </c>
      <c r="BS344" s="27" t="str">
        <f t="shared" si="36"/>
        <v/>
      </c>
      <c r="BT344" s="17" t="str">
        <f>IFERROR(INDEX(피벗!$BL$5:$CH$5,1,MATCH($BU344,INDEX(피벗!$BL:$CH,MATCH($E344,피벗!$BJ:$BJ,0),0),0)),"")</f>
        <v/>
      </c>
      <c r="BU344" s="23" t="str">
        <f>IFERROR(LARGE(INDEX(피벗!$BL:$CH,MATCH(성장고객!$E344,피벗!$BJ:$BJ,0),0),2),"")</f>
        <v/>
      </c>
      <c r="BV344" s="27" t="str">
        <f t="shared" si="37"/>
        <v/>
      </c>
      <c r="BW344" s="17" t="str">
        <f>IFERROR(INDEX(피벗!$BL$5:$CH$5,1,MATCH($BX344,INDEX(피벗!$BL:$CH,MATCH($E344,피벗!$BJ:$BJ,0),0),0)),"")</f>
        <v/>
      </c>
      <c r="BX344" s="23" t="str">
        <f>IFERROR(LARGE(INDEX(피벗!$BL:$CH,MATCH(성장고객!$E344,피벗!$BJ:$BJ,0),0),3),"")</f>
        <v/>
      </c>
      <c r="BY344" s="27" t="str">
        <f t="shared" si="38"/>
        <v/>
      </c>
      <c r="BZ344" s="17" t="str">
        <f>IFERROR(INDEX(피벗!$BL$5:$CH$5,1,MATCH($CA344,INDEX(피벗!$BL:$CH,MATCH($E344,피벗!$BJ:$BJ,0),0),0)),"")</f>
        <v/>
      </c>
      <c r="CA344" s="23" t="str">
        <f>IFERROR(LARGE(INDEX(피벗!$BL:$CH,MATCH(성장고객!$E344,피벗!$BJ:$BJ,0),0),4),"")</f>
        <v/>
      </c>
      <c r="CB344" s="27" t="str">
        <f t="shared" si="39"/>
        <v/>
      </c>
      <c r="CC344" s="17" t="str">
        <f>IFERROR(INDEX(피벗!$BL$5:$CH$5,1,MATCH($CD344,INDEX(피벗!$BL:$CH,MATCH($E344,피벗!$BJ:$BJ,0),0),0)),"")</f>
        <v/>
      </c>
      <c r="CD344" s="23" t="str">
        <f>IFERROR(LARGE(INDEX(피벗!$BL:$CH,MATCH(성장고객!$E344,피벗!$BJ:$BJ,0),0),5),"")</f>
        <v/>
      </c>
      <c r="CE344" s="27" t="str">
        <f t="shared" si="40"/>
        <v/>
      </c>
      <c r="CF344" s="23" t="str">
        <f>IFERROR(INDEX(피벗!$CI:$CI,MATCH($E344,피벗!$BJ:$BJ,0)),"")</f>
        <v/>
      </c>
      <c r="CG344" s="25" t="str">
        <f t="shared" si="41"/>
        <v/>
      </c>
      <c r="CH344" s="17" t="str">
        <f>IFERROR(INDEX(피벗!$EZ$5:$GE$5,1,MATCH($CI344,INDEX(피벗!$EZ:$GE,MATCH($E344,피벗!$EY:$EY,0),0),0)),"")</f>
        <v>MeGA인터넷</v>
      </c>
      <c r="CI344" s="23">
        <f>IFERROR(LARGE(INDEX(피벗!$EZ:$GE,MATCH(성장고객!$E344,피벗!$EY:$EY,0),0),1),"")</f>
        <v>342000</v>
      </c>
      <c r="CJ344" s="17" t="str">
        <f>IFERROR(INDEX(피벗!$EZ$5:$GE$5,1,MATCH($CK344,INDEX(피벗!$EZ:$GE,MATCH($E344,피벗!$EY:$EY,0),0),0)),"")</f>
        <v>홈일반전화</v>
      </c>
      <c r="CK344" s="23">
        <f>IFERROR(LARGE(INDEX(피벗!$EZ:$GE,MATCH(성장고객!$E344,피벗!$EY:$EY,0),0),2),"")</f>
        <v>153896</v>
      </c>
      <c r="CL344" s="17" t="str">
        <f>IFERROR(INDEX(피벗!$EZ$5:$GE$5,1,MATCH($CM344,INDEX(피벗!$EZ:$GE,MATCH($E344,피벗!$EY:$EY,0),0),0)),"")</f>
        <v>기업메시징</v>
      </c>
      <c r="CM344" s="23">
        <f>IFERROR(LARGE(INDEX(피벗!$EZ:$GE,MATCH(성장고객!$E344,피벗!$EY:$EY,0),0),3),"")</f>
        <v>37400</v>
      </c>
      <c r="CN344" s="17" t="str">
        <f>IFERROR(INDEX(피벗!$EZ$5:$GE$5,1,MATCH($CO344,INDEX(피벗!$EZ:$GE,MATCH($E344,피벗!$EY:$EY,0),0),0)),"")</f>
        <v/>
      </c>
      <c r="CO344" s="23" t="str">
        <f>IFERROR(LARGE(INDEX(피벗!$EZ:$GE,MATCH(성장고객!$E344,피벗!$EY:$EY,0),0),4),"")</f>
        <v/>
      </c>
      <c r="CP344" s="17" t="str">
        <f>IFERROR(INDEX(피벗!$EZ$5:$GE$5,1,MATCH($CQ344,INDEX(피벗!$EZ:$GE,MATCH($E344,피벗!$EY:$EY,0),0),0)),"")</f>
        <v/>
      </c>
      <c r="CQ344" s="23" t="str">
        <f>IFERROR(LARGE(INDEX(피벗!$EZ:$GE,MATCH(성장고객!$E344,피벗!$EY:$EY,0),0),5),"")</f>
        <v/>
      </c>
      <c r="CR344" s="23">
        <f>IFERROR(INDEX(피벗!$GF:$GF,MATCH($E344,피벗!$EY:$EY,0)),"")</f>
        <v>533296</v>
      </c>
    </row>
    <row r="345" spans="1:96" x14ac:dyDescent="0.45">
      <c r="A345" s="20" t="s">
        <v>982</v>
      </c>
      <c r="B345" s="20" t="s">
        <v>701</v>
      </c>
      <c r="C345" s="20" t="s">
        <v>104</v>
      </c>
      <c r="D345" s="20" t="s">
        <v>792</v>
      </c>
      <c r="E345" s="20" t="s">
        <v>797</v>
      </c>
      <c r="F345" s="21" t="s">
        <v>798</v>
      </c>
      <c r="G345" s="21" t="s">
        <v>1</v>
      </c>
      <c r="H345" s="21" t="s">
        <v>0</v>
      </c>
      <c r="I345" s="22" t="s">
        <v>799</v>
      </c>
      <c r="J345" s="22" t="s">
        <v>1189</v>
      </c>
      <c r="K345" s="20" t="s">
        <v>0</v>
      </c>
      <c r="L345" s="20" t="s">
        <v>1316</v>
      </c>
      <c r="M345" s="20" t="s">
        <v>1563</v>
      </c>
      <c r="N345" s="20" t="s">
        <v>1336</v>
      </c>
      <c r="O345" s="21" t="s">
        <v>2105</v>
      </c>
      <c r="P345" s="21">
        <v>5</v>
      </c>
      <c r="Q345" s="21" t="s">
        <v>1338</v>
      </c>
      <c r="R345" s="21" t="s">
        <v>2098</v>
      </c>
      <c r="S345" s="21" t="s">
        <v>1321</v>
      </c>
      <c r="T345" s="21" t="s">
        <v>1316</v>
      </c>
      <c r="U345" s="21" t="s">
        <v>2106</v>
      </c>
      <c r="V345" s="21" t="s">
        <v>2107</v>
      </c>
      <c r="W345" s="20" t="s">
        <v>2108</v>
      </c>
      <c r="X345" s="21" t="s">
        <v>9</v>
      </c>
      <c r="Y345" s="21" t="s">
        <v>2109</v>
      </c>
      <c r="Z345" s="21" t="s">
        <v>2110</v>
      </c>
      <c r="AA345" s="20">
        <v>5</v>
      </c>
      <c r="AB345" s="20" t="s">
        <v>9</v>
      </c>
      <c r="AC345" s="21" t="s">
        <v>1672</v>
      </c>
      <c r="AD345" s="20" t="s">
        <v>9</v>
      </c>
      <c r="AE345" s="16" t="str" cm="1">
        <f t="array" ref="AE345">IF(AF345="","",INDEX(전산회선!$E$4:$E$1141,_xlfn.AGGREGATE(15,6,ROW(전산회선!$E$4:$E$1141)-ROW(전산회선!$E$4)+1/((전산회선!$B$4:$B$1141=$E345)*(전산회선!$F$4:$F$1141=AF345)),1)))</f>
        <v>기업인터넷전화</v>
      </c>
      <c r="AF345" s="16">
        <f>IFERROR(IF(_xlfn.MAXIFS(전산회선!$F$4:$F$1141,전산회선!$B$4:$B$1141,$E345)=0,"",_xlfn.MAXIFS(전산회선!$F$4:$F$1141,전산회선!$B$4:$B$1141,$E345)),"")</f>
        <v>3</v>
      </c>
      <c r="AG345" s="16" t="str" cm="1">
        <f t="array" ref="AG345">IF(AH345="","",INDEX(전산회선!$E$4:$E$1141,_xlfn.AGGREGATE(15,6,ROW(전산회선!$E$4:$E$1141)-ROW(전산회선!$E$4)+1/((전산회선!$B$4:$B$1141=$E345)*(전산회선!$F$4:$F$1141=AH345)),1)))</f>
        <v>홈일반전화</v>
      </c>
      <c r="AH345" s="16">
        <f>IFERROR(IF(_xlfn.MAXIFS(전산회선!$F$4:$F$1141,전산회선!$B$4:$B$1141,$E345,전산회선!$F$4:$F$1141,"&lt;"&amp;AF345)=0,"",_xlfn.MAXIFS(전산회선!$F$4:$F$1141,전산회선!$B$4:$B$1141,$E345,전산회선!$F$4:$F$1141,"&lt;"&amp;AF345)),"")</f>
        <v>1</v>
      </c>
      <c r="AI345" s="16" t="str" cm="1">
        <f t="array" ref="AI345">IF(AJ345="","",INDEX(전산회선!$E$4:$E$1141,_xlfn.AGGREGATE(15,6,ROW(전산회선!$E$4:$E$1141)-ROW(전산회선!$E$4)+1/((전산회선!$B$4:$B$1141=$E345)*(전산회선!$F$4:$F$1141=AJ345)),1)))</f>
        <v/>
      </c>
      <c r="AJ345" s="16" t="str">
        <f>IFERROR(IF(_xlfn.MAXIFS(전산회선!$F$4:$F$1141,전산회선!$B$4:$B$1141,$E345,전산회선!$F$4:$F$1141,"&lt;"&amp;AH345)=0,"",_xlfn.MAXIFS(전산회선!$F$4:$F$1141,전산회선!$B$4:$B$1141,$E345,전산회선!$F$4:$F$1141,"&lt;"&amp;AH345)),"")</f>
        <v/>
      </c>
      <c r="AK345" s="16" t="str" cm="1">
        <f t="array" ref="AK345">IF(AL345="","",INDEX(전산회선!$E$4:$E$1141,_xlfn.AGGREGATE(15,6,ROW(전산회선!$E$4:$E$1141)-ROW(전산회선!$E$4)+1/((전산회선!$B$4:$B$1141=$E345)*(전산회선!$F$4:$F$1141=AL345)),1)))</f>
        <v/>
      </c>
      <c r="AL345" s="16" t="str">
        <f>IFERROR(IF(_xlfn.MAXIFS(전산회선!$F$4:$F$1141,전산회선!$B$4:$B$1141,$E345,전산회선!$F$4:$F$1141,"&lt;"&amp;AJ345)=0,"",_xlfn.MAXIFS(전산회선!$F$4:$F$1141,전산회선!$B$4:$B$1141,$E345,전산회선!$F$4:$F$1141,"&lt;"&amp;AJ345)),"")</f>
        <v/>
      </c>
      <c r="AM345" s="16" t="str" cm="1">
        <f t="array" ref="AM345">IF(AN345="","",INDEX(전산회선!$E$4:$E$1141,_xlfn.AGGREGATE(15,6,ROW(전산회선!$E$4:$E$1141)-ROW(전산회선!$E$4)+1/((전산회선!$B$4:$B$1141=$E345)*(전산회선!$F$4:$F$1141=AN345)),1)))</f>
        <v/>
      </c>
      <c r="AN345" s="16" t="str">
        <f>IFERROR(IF(_xlfn.MAXIFS(전산회선!$F$4:$F$1141,전산회선!$B$4:$B$1141,$E345,전산회선!$F$4:$F$1141,"&lt;"&amp;AL345)=0,"",_xlfn.MAXIFS(전산회선!$F$4:$F$1141,전산회선!$B$4:$B$1141,$E345,전산회선!$F$4:$F$1141,"&lt;"&amp;AL345)),"")</f>
        <v/>
      </c>
      <c r="AO345" s="23">
        <v>57087</v>
      </c>
      <c r="AP345" s="23">
        <v>45297</v>
      </c>
      <c r="AQ345" s="23">
        <v>43895</v>
      </c>
      <c r="AR345" s="23">
        <v>44728</v>
      </c>
      <c r="AS345" s="23">
        <v>45261</v>
      </c>
      <c r="AT345" s="23">
        <v>42243</v>
      </c>
      <c r="AU345" s="23">
        <v>45470</v>
      </c>
      <c r="AV345" s="23">
        <v>49481</v>
      </c>
      <c r="AW345" s="23">
        <v>51157</v>
      </c>
      <c r="AX345" s="23">
        <v>47180</v>
      </c>
      <c r="AY345" s="23">
        <v>45680</v>
      </c>
      <c r="AZ345" s="23">
        <v>46207</v>
      </c>
      <c r="BA345" s="23">
        <v>46973.833333333336</v>
      </c>
      <c r="BB345" s="23">
        <f t="shared" si="35"/>
        <v>563686</v>
      </c>
      <c r="BC345" s="23">
        <v>0</v>
      </c>
      <c r="BD345" s="23">
        <v>0</v>
      </c>
      <c r="BE345" s="23">
        <v>0</v>
      </c>
      <c r="BF345" s="23">
        <v>0</v>
      </c>
      <c r="BG345" s="23">
        <v>0</v>
      </c>
      <c r="BH345" s="23">
        <v>0</v>
      </c>
      <c r="BI345" s="23">
        <v>0</v>
      </c>
      <c r="BJ345" s="23">
        <v>0</v>
      </c>
      <c r="BK345" s="23">
        <v>0</v>
      </c>
      <c r="BL345" s="23">
        <v>0</v>
      </c>
      <c r="BM345" s="23">
        <v>0</v>
      </c>
      <c r="BN345" s="23">
        <v>0</v>
      </c>
      <c r="BO345" s="23">
        <v>0</v>
      </c>
      <c r="BP345" s="23">
        <v>0</v>
      </c>
      <c r="BQ345" s="17" t="str">
        <f>IFERROR(INDEX(피벗!$BL$5:$CH$5,1,MATCH($BR345,INDEX(피벗!$BL:$CH,MATCH($E345,피벗!$BJ:$BJ,0),0),0)),"")</f>
        <v/>
      </c>
      <c r="BR345" s="23" t="str">
        <f>IFERROR(LARGE(INDEX(피벗!$BL:$CH,MATCH(성장고객!$E345,피벗!$BJ:$BJ,0),0),1),"")</f>
        <v/>
      </c>
      <c r="BS345" s="27" t="str">
        <f t="shared" si="36"/>
        <v/>
      </c>
      <c r="BT345" s="17" t="str">
        <f>IFERROR(INDEX(피벗!$BL$5:$CH$5,1,MATCH($BU345,INDEX(피벗!$BL:$CH,MATCH($E345,피벗!$BJ:$BJ,0),0),0)),"")</f>
        <v/>
      </c>
      <c r="BU345" s="23" t="str">
        <f>IFERROR(LARGE(INDEX(피벗!$BL:$CH,MATCH(성장고객!$E345,피벗!$BJ:$BJ,0),0),2),"")</f>
        <v/>
      </c>
      <c r="BV345" s="27" t="str">
        <f t="shared" si="37"/>
        <v/>
      </c>
      <c r="BW345" s="17" t="str">
        <f>IFERROR(INDEX(피벗!$BL$5:$CH$5,1,MATCH($BX345,INDEX(피벗!$BL:$CH,MATCH($E345,피벗!$BJ:$BJ,0),0),0)),"")</f>
        <v/>
      </c>
      <c r="BX345" s="23" t="str">
        <f>IFERROR(LARGE(INDEX(피벗!$BL:$CH,MATCH(성장고객!$E345,피벗!$BJ:$BJ,0),0),3),"")</f>
        <v/>
      </c>
      <c r="BY345" s="27" t="str">
        <f t="shared" si="38"/>
        <v/>
      </c>
      <c r="BZ345" s="17" t="str">
        <f>IFERROR(INDEX(피벗!$BL$5:$CH$5,1,MATCH($CA345,INDEX(피벗!$BL:$CH,MATCH($E345,피벗!$BJ:$BJ,0),0),0)),"")</f>
        <v/>
      </c>
      <c r="CA345" s="23" t="str">
        <f>IFERROR(LARGE(INDEX(피벗!$BL:$CH,MATCH(성장고객!$E345,피벗!$BJ:$BJ,0),0),4),"")</f>
        <v/>
      </c>
      <c r="CB345" s="27" t="str">
        <f t="shared" si="39"/>
        <v/>
      </c>
      <c r="CC345" s="17" t="str">
        <f>IFERROR(INDEX(피벗!$BL$5:$CH$5,1,MATCH($CD345,INDEX(피벗!$BL:$CH,MATCH($E345,피벗!$BJ:$BJ,0),0),0)),"")</f>
        <v/>
      </c>
      <c r="CD345" s="23" t="str">
        <f>IFERROR(LARGE(INDEX(피벗!$BL:$CH,MATCH(성장고객!$E345,피벗!$BJ:$BJ,0),0),5),"")</f>
        <v/>
      </c>
      <c r="CE345" s="27" t="str">
        <f t="shared" si="40"/>
        <v/>
      </c>
      <c r="CF345" s="23" t="str">
        <f>IFERROR(INDEX(피벗!$CI:$CI,MATCH($E345,피벗!$BJ:$BJ,0)),"")</f>
        <v/>
      </c>
      <c r="CG345" s="25" t="str">
        <f t="shared" si="41"/>
        <v/>
      </c>
      <c r="CH345" s="17" t="str">
        <f>IFERROR(INDEX(피벗!$EZ$5:$GE$5,1,MATCH($CI345,INDEX(피벗!$EZ:$GE,MATCH($E345,피벗!$EY:$EY,0),0),0)),"")</f>
        <v>GiGA인터넷</v>
      </c>
      <c r="CI345" s="23">
        <f>IFERROR(LARGE(INDEX(피벗!$EZ:$GE,MATCH(성장고객!$E345,피벗!$EY:$EY,0),0),1),"")</f>
        <v>313637</v>
      </c>
      <c r="CJ345" s="17" t="str">
        <f>IFERROR(INDEX(피벗!$EZ$5:$GE$5,1,MATCH($CK345,INDEX(피벗!$EZ:$GE,MATCH($E345,피벗!$EY:$EY,0),0),0)),"")</f>
        <v>기업인터넷전화</v>
      </c>
      <c r="CK345" s="23">
        <f>IFERROR(LARGE(INDEX(피벗!$EZ:$GE,MATCH(성장고객!$E345,피벗!$EY:$EY,0),0),2),"")</f>
        <v>131393</v>
      </c>
      <c r="CL345" s="17" t="str">
        <f>IFERROR(INDEX(피벗!$EZ$5:$GE$5,1,MATCH($CM345,INDEX(피벗!$EZ:$GE,MATCH($E345,피벗!$EY:$EY,0),0),0)),"")</f>
        <v>홈일반전화</v>
      </c>
      <c r="CM345" s="23">
        <f>IFERROR(LARGE(INDEX(피벗!$EZ:$GE,MATCH(성장고객!$E345,피벗!$EY:$EY,0),0),3),"")</f>
        <v>99600</v>
      </c>
      <c r="CN345" s="17" t="str">
        <f>IFERROR(INDEX(피벗!$EZ$5:$GE$5,1,MATCH($CO345,INDEX(피벗!$EZ:$GE,MATCH($E345,피벗!$EY:$EY,0),0),0)),"")</f>
        <v>인터넷부가</v>
      </c>
      <c r="CO345" s="23">
        <f>IFERROR(LARGE(INDEX(피벗!$EZ:$GE,MATCH(성장고객!$E345,피벗!$EY:$EY,0),0),4),"")</f>
        <v>19056</v>
      </c>
      <c r="CP345" s="17" t="str">
        <f>IFERROR(INDEX(피벗!$EZ$5:$GE$5,1,MATCH($CQ345,INDEX(피벗!$EZ:$GE,MATCH($E345,피벗!$EY:$EY,0),0),0)),"")</f>
        <v>AI기업지능망</v>
      </c>
      <c r="CQ345" s="23">
        <f>IFERROR(LARGE(INDEX(피벗!$EZ:$GE,MATCH(성장고객!$E345,피벗!$EY:$EY,0),0),5),"")</f>
        <v>0</v>
      </c>
      <c r="CR345" s="23">
        <f>IFERROR(INDEX(피벗!$GF:$GF,MATCH($E345,피벗!$EY:$EY,0)),"")</f>
        <v>563686</v>
      </c>
    </row>
    <row r="346" spans="1:96" x14ac:dyDescent="0.45">
      <c r="A346" s="20" t="s">
        <v>982</v>
      </c>
      <c r="B346" s="20" t="s">
        <v>701</v>
      </c>
      <c r="C346" s="20" t="s">
        <v>104</v>
      </c>
      <c r="D346" s="20" t="s">
        <v>792</v>
      </c>
      <c r="E346" s="20" t="s">
        <v>793</v>
      </c>
      <c r="F346" s="21" t="s">
        <v>794</v>
      </c>
      <c r="G346" s="21" t="s">
        <v>1</v>
      </c>
      <c r="H346" s="21" t="s">
        <v>0</v>
      </c>
      <c r="I346" s="22" t="s">
        <v>795</v>
      </c>
      <c r="J346" s="22" t="s">
        <v>796</v>
      </c>
      <c r="K346" s="20" t="s">
        <v>0</v>
      </c>
      <c r="L346" s="20" t="s">
        <v>1316</v>
      </c>
      <c r="M346" s="20" t="s">
        <v>1381</v>
      </c>
      <c r="N346" s="20" t="s">
        <v>1336</v>
      </c>
      <c r="O346" s="21" t="s">
        <v>2097</v>
      </c>
      <c r="P346" s="21">
        <v>10</v>
      </c>
      <c r="Q346" s="21" t="s">
        <v>1338</v>
      </c>
      <c r="R346" s="21" t="s">
        <v>2098</v>
      </c>
      <c r="S346" s="21" t="s">
        <v>1321</v>
      </c>
      <c r="T346" s="21" t="s">
        <v>1316</v>
      </c>
      <c r="U346" s="21" t="s">
        <v>1407</v>
      </c>
      <c r="V346" s="21" t="s">
        <v>2099</v>
      </c>
      <c r="W346" s="20" t="s">
        <v>2100</v>
      </c>
      <c r="X346" s="21" t="s">
        <v>2101</v>
      </c>
      <c r="Y346" s="21" t="s">
        <v>2102</v>
      </c>
      <c r="Z346" s="21" t="s">
        <v>2103</v>
      </c>
      <c r="AA346" s="20">
        <v>6</v>
      </c>
      <c r="AB346" s="20" t="s">
        <v>1328</v>
      </c>
      <c r="AC346" s="21" t="s">
        <v>2104</v>
      </c>
      <c r="AD346" s="20" t="s">
        <v>1311</v>
      </c>
      <c r="AE346" s="16" t="str" cm="1">
        <f t="array" ref="AE346">IF(AF346="","",INDEX(전산회선!$E$4:$E$1141,_xlfn.AGGREGATE(15,6,ROW(전산회선!$E$4:$E$1141)-ROW(전산회선!$E$4)+1/((전산회선!$B$4:$B$1141=$E346)*(전산회선!$F$4:$F$1141=AF346)),1)))</f>
        <v>기업인터넷전화</v>
      </c>
      <c r="AF346" s="16">
        <f>IFERROR(IF(_xlfn.MAXIFS(전산회선!$F$4:$F$1141,전산회선!$B$4:$B$1141,$E346)=0,"",_xlfn.MAXIFS(전산회선!$F$4:$F$1141,전산회선!$B$4:$B$1141,$E346)),"")</f>
        <v>6</v>
      </c>
      <c r="AG346" s="16" t="str" cm="1">
        <f t="array" ref="AG346">IF(AH346="","",INDEX(전산회선!$E$4:$E$1141,_xlfn.AGGREGATE(15,6,ROW(전산회선!$E$4:$E$1141)-ROW(전산회선!$E$4)+1/((전산회선!$B$4:$B$1141=$E346)*(전산회선!$F$4:$F$1141=AH346)),1)))</f>
        <v>GiGA인터넷</v>
      </c>
      <c r="AH346" s="16">
        <f>IFERROR(IF(_xlfn.MAXIFS(전산회선!$F$4:$F$1141,전산회선!$B$4:$B$1141,$E346,전산회선!$F$4:$F$1141,"&lt;"&amp;AF346)=0,"",_xlfn.MAXIFS(전산회선!$F$4:$F$1141,전산회선!$B$4:$B$1141,$E346,전산회선!$F$4:$F$1141,"&lt;"&amp;AF346)),"")</f>
        <v>3</v>
      </c>
      <c r="AI346" s="16" t="str" cm="1">
        <f t="array" ref="AI346">IF(AJ346="","",INDEX(전산회선!$E$4:$E$1141,_xlfn.AGGREGATE(15,6,ROW(전산회선!$E$4:$E$1141)-ROW(전산회선!$E$4)+1/((전산회선!$B$4:$B$1141=$E346)*(전산회선!$F$4:$F$1141=AJ346)),1)))</f>
        <v/>
      </c>
      <c r="AJ346" s="16" t="str">
        <f>IFERROR(IF(_xlfn.MAXIFS(전산회선!$F$4:$F$1141,전산회선!$B$4:$B$1141,$E346,전산회선!$F$4:$F$1141,"&lt;"&amp;AH346)=0,"",_xlfn.MAXIFS(전산회선!$F$4:$F$1141,전산회선!$B$4:$B$1141,$E346,전산회선!$F$4:$F$1141,"&lt;"&amp;AH346)),"")</f>
        <v/>
      </c>
      <c r="AK346" s="16" t="str" cm="1">
        <f t="array" ref="AK346">IF(AL346="","",INDEX(전산회선!$E$4:$E$1141,_xlfn.AGGREGATE(15,6,ROW(전산회선!$E$4:$E$1141)-ROW(전산회선!$E$4)+1/((전산회선!$B$4:$B$1141=$E346)*(전산회선!$F$4:$F$1141=AL346)),1)))</f>
        <v/>
      </c>
      <c r="AL346" s="16" t="str">
        <f>IFERROR(IF(_xlfn.MAXIFS(전산회선!$F$4:$F$1141,전산회선!$B$4:$B$1141,$E346,전산회선!$F$4:$F$1141,"&lt;"&amp;AJ346)=0,"",_xlfn.MAXIFS(전산회선!$F$4:$F$1141,전산회선!$B$4:$B$1141,$E346,전산회선!$F$4:$F$1141,"&lt;"&amp;AJ346)),"")</f>
        <v/>
      </c>
      <c r="AM346" s="16" t="str" cm="1">
        <f t="array" ref="AM346">IF(AN346="","",INDEX(전산회선!$E$4:$E$1141,_xlfn.AGGREGATE(15,6,ROW(전산회선!$E$4:$E$1141)-ROW(전산회선!$E$4)+1/((전산회선!$B$4:$B$1141=$E346)*(전산회선!$F$4:$F$1141=AN346)),1)))</f>
        <v/>
      </c>
      <c r="AN346" s="16" t="str">
        <f>IFERROR(IF(_xlfn.MAXIFS(전산회선!$F$4:$F$1141,전산회선!$B$4:$B$1141,$E346,전산회선!$F$4:$F$1141,"&lt;"&amp;AL346)=0,"",_xlfn.MAXIFS(전산회선!$F$4:$F$1141,전산회선!$B$4:$B$1141,$E346,전산회선!$F$4:$F$1141,"&lt;"&amp;AL346)),"")</f>
        <v/>
      </c>
      <c r="AO346" s="23">
        <v>115343</v>
      </c>
      <c r="AP346" s="23">
        <v>116155</v>
      </c>
      <c r="AQ346" s="23">
        <v>115730</v>
      </c>
      <c r="AR346" s="23">
        <v>145339</v>
      </c>
      <c r="AS346" s="23">
        <v>189917</v>
      </c>
      <c r="AT346" s="23">
        <v>152802</v>
      </c>
      <c r="AU346" s="23">
        <v>133078</v>
      </c>
      <c r="AV346" s="23">
        <v>118141</v>
      </c>
      <c r="AW346" s="23">
        <v>135421</v>
      </c>
      <c r="AX346" s="23">
        <v>117778</v>
      </c>
      <c r="AY346" s="23">
        <v>120430</v>
      </c>
      <c r="AZ346" s="23">
        <v>116380</v>
      </c>
      <c r="BA346" s="23">
        <v>131376.16666666666</v>
      </c>
      <c r="BB346" s="23">
        <f t="shared" si="35"/>
        <v>1576514</v>
      </c>
      <c r="BC346" s="23">
        <v>0</v>
      </c>
      <c r="BD346" s="23">
        <v>0</v>
      </c>
      <c r="BE346" s="23">
        <v>0</v>
      </c>
      <c r="BF346" s="23">
        <v>22740</v>
      </c>
      <c r="BG346" s="23">
        <v>34295</v>
      </c>
      <c r="BH346" s="23">
        <v>34295</v>
      </c>
      <c r="BI346" s="23">
        <v>16016</v>
      </c>
      <c r="BJ346" s="23">
        <v>962</v>
      </c>
      <c r="BK346" s="23">
        <v>962</v>
      </c>
      <c r="BL346" s="23">
        <v>962</v>
      </c>
      <c r="BM346" s="23">
        <v>962</v>
      </c>
      <c r="BN346" s="23">
        <v>962</v>
      </c>
      <c r="BO346" s="23">
        <v>9346.3333333333339</v>
      </c>
      <c r="BP346" s="23">
        <v>112156</v>
      </c>
      <c r="BQ346" s="17" t="str">
        <f>IFERROR(INDEX(피벗!$BL$5:$CH$5,1,MATCH($BR346,INDEX(피벗!$BL:$CH,MATCH($E346,피벗!$BJ:$BJ,0),0),0)),"")</f>
        <v>GiGA인터넷</v>
      </c>
      <c r="BR346" s="23">
        <f>IFERROR(LARGE(INDEX(피벗!$BL:$CH,MATCH(성장고객!$E346,피벗!$BJ:$BJ,0),0),1),"")</f>
        <v>112156</v>
      </c>
      <c r="BS346" s="27">
        <f t="shared" si="36"/>
        <v>7.1141772290001862E-2</v>
      </c>
      <c r="BT346" s="17" t="str">
        <f>IFERROR(INDEX(피벗!$BL$5:$CH$5,1,MATCH($BU346,INDEX(피벗!$BL:$CH,MATCH($E346,피벗!$BJ:$BJ,0),0),0)),"")</f>
        <v/>
      </c>
      <c r="BU346" s="23" t="str">
        <f>IFERROR(LARGE(INDEX(피벗!$BL:$CH,MATCH(성장고객!$E346,피벗!$BJ:$BJ,0),0),2),"")</f>
        <v/>
      </c>
      <c r="BV346" s="27" t="str">
        <f t="shared" si="37"/>
        <v/>
      </c>
      <c r="BW346" s="17" t="str">
        <f>IFERROR(INDEX(피벗!$BL$5:$CH$5,1,MATCH($BX346,INDEX(피벗!$BL:$CH,MATCH($E346,피벗!$BJ:$BJ,0),0),0)),"")</f>
        <v/>
      </c>
      <c r="BX346" s="23" t="str">
        <f>IFERROR(LARGE(INDEX(피벗!$BL:$CH,MATCH(성장고객!$E346,피벗!$BJ:$BJ,0),0),3),"")</f>
        <v/>
      </c>
      <c r="BY346" s="27" t="str">
        <f t="shared" si="38"/>
        <v/>
      </c>
      <c r="BZ346" s="17" t="str">
        <f>IFERROR(INDEX(피벗!$BL$5:$CH$5,1,MATCH($CA346,INDEX(피벗!$BL:$CH,MATCH($E346,피벗!$BJ:$BJ,0),0),0)),"")</f>
        <v/>
      </c>
      <c r="CA346" s="23" t="str">
        <f>IFERROR(LARGE(INDEX(피벗!$BL:$CH,MATCH(성장고객!$E346,피벗!$BJ:$BJ,0),0),4),"")</f>
        <v/>
      </c>
      <c r="CB346" s="27" t="str">
        <f t="shared" si="39"/>
        <v/>
      </c>
      <c r="CC346" s="17" t="str">
        <f>IFERROR(INDEX(피벗!$BL$5:$CH$5,1,MATCH($CD346,INDEX(피벗!$BL:$CH,MATCH($E346,피벗!$BJ:$BJ,0),0),0)),"")</f>
        <v/>
      </c>
      <c r="CD346" s="23" t="str">
        <f>IFERROR(LARGE(INDEX(피벗!$BL:$CH,MATCH(성장고객!$E346,피벗!$BJ:$BJ,0),0),5),"")</f>
        <v/>
      </c>
      <c r="CE346" s="27" t="str">
        <f t="shared" si="40"/>
        <v/>
      </c>
      <c r="CF346" s="23">
        <f>IFERROR(INDEX(피벗!$CI:$CI,MATCH($E346,피벗!$BJ:$BJ,0)),"")</f>
        <v>112156</v>
      </c>
      <c r="CG346" s="25">
        <f t="shared" si="41"/>
        <v>7.1141772290001862E-2</v>
      </c>
      <c r="CH346" s="17" t="str">
        <f>IFERROR(INDEX(피벗!$EZ$5:$GE$5,1,MATCH($CI346,INDEX(피벗!$EZ:$GE,MATCH($E346,피벗!$EY:$EY,0),0),0)),"")</f>
        <v>GiGA인터넷</v>
      </c>
      <c r="CI346" s="23">
        <f>IFERROR(LARGE(INDEX(피벗!$EZ:$GE,MATCH(성장고객!$E346,피벗!$EY:$EY,0),0),1),"")</f>
        <v>1084156</v>
      </c>
      <c r="CJ346" s="17" t="str">
        <f>IFERROR(INDEX(피벗!$EZ$5:$GE$5,1,MATCH($CK346,INDEX(피벗!$EZ:$GE,MATCH($E346,피벗!$EY:$EY,0),0),0)),"")</f>
        <v>기업인터넷전화</v>
      </c>
      <c r="CK346" s="23">
        <f>IFERROR(LARGE(INDEX(피벗!$EZ:$GE,MATCH(성장고객!$E346,피벗!$EY:$EY,0),0),2),"")</f>
        <v>280103</v>
      </c>
      <c r="CL346" s="17" t="str">
        <f>IFERROR(INDEX(피벗!$EZ$5:$GE$5,1,MATCH($CM346,INDEX(피벗!$EZ:$GE,MATCH($E346,피벗!$EY:$EY,0),0),0)),"")</f>
        <v>인터넷부가</v>
      </c>
      <c r="CM346" s="23">
        <f>IFERROR(LARGE(INDEX(피벗!$EZ:$GE,MATCH(성장고객!$E346,피벗!$EY:$EY,0),0),3),"")</f>
        <v>121668</v>
      </c>
      <c r="CN346" s="17" t="str">
        <f>IFERROR(INDEX(피벗!$EZ$5:$GE$5,1,MATCH($CO346,INDEX(피벗!$EZ:$GE,MATCH($E346,피벗!$EY:$EY,0),0),0)),"")</f>
        <v>홈지능망</v>
      </c>
      <c r="CO346" s="23">
        <f>IFERROR(LARGE(INDEX(피벗!$EZ:$GE,MATCH(성장고객!$E346,피벗!$EY:$EY,0),0),4),"")</f>
        <v>59400</v>
      </c>
      <c r="CP346" s="17" t="str">
        <f>IFERROR(INDEX(피벗!$EZ$5:$GE$5,1,MATCH($CQ346,INDEX(피벗!$EZ:$GE,MATCH($E346,피벗!$EY:$EY,0),0),0)),"")</f>
        <v>국제전화</v>
      </c>
      <c r="CQ346" s="23">
        <f>IFERROR(LARGE(INDEX(피벗!$EZ:$GE,MATCH(성장고객!$E346,피벗!$EY:$EY,0),0),5),"")</f>
        <v>31187</v>
      </c>
      <c r="CR346" s="23">
        <f>IFERROR(INDEX(피벗!$GF:$GF,MATCH($E346,피벗!$EY:$EY,0)),"")</f>
        <v>1576514</v>
      </c>
    </row>
    <row r="347" spans="1:96" x14ac:dyDescent="0.45">
      <c r="A347" s="20" t="s">
        <v>982</v>
      </c>
      <c r="B347" s="20" t="s">
        <v>29</v>
      </c>
      <c r="C347" s="20" t="s">
        <v>104</v>
      </c>
      <c r="D347" s="20" t="s">
        <v>1100</v>
      </c>
      <c r="E347" s="20" t="s">
        <v>93</v>
      </c>
      <c r="F347" s="21" t="s">
        <v>94</v>
      </c>
      <c r="G347" s="21" t="s">
        <v>1</v>
      </c>
      <c r="H347" s="21" t="s">
        <v>0</v>
      </c>
      <c r="I347" s="22" t="s">
        <v>243</v>
      </c>
      <c r="J347" s="22" t="s">
        <v>244</v>
      </c>
      <c r="K347" s="20" t="s">
        <v>9</v>
      </c>
      <c r="L347" s="20" t="s">
        <v>9</v>
      </c>
      <c r="M347" s="20" t="s">
        <v>9</v>
      </c>
      <c r="N347" s="20" t="s">
        <v>9</v>
      </c>
      <c r="O347" s="21" t="s">
        <v>9</v>
      </c>
      <c r="P347" s="21" t="s">
        <v>9</v>
      </c>
      <c r="Q347" s="21" t="s">
        <v>9</v>
      </c>
      <c r="R347" s="21" t="s">
        <v>9</v>
      </c>
      <c r="S347" s="21" t="s">
        <v>9</v>
      </c>
      <c r="T347" s="21" t="s">
        <v>9</v>
      </c>
      <c r="U347" s="21" t="s">
        <v>9</v>
      </c>
      <c r="V347" s="21" t="s">
        <v>9</v>
      </c>
      <c r="W347" s="20" t="s">
        <v>9</v>
      </c>
      <c r="X347" s="21" t="s">
        <v>9</v>
      </c>
      <c r="Y347" s="21" t="s">
        <v>9</v>
      </c>
      <c r="Z347" s="21" t="s">
        <v>9</v>
      </c>
      <c r="AA347" s="20" t="s">
        <v>9</v>
      </c>
      <c r="AB347" s="20" t="s">
        <v>9</v>
      </c>
      <c r="AC347" s="21" t="s">
        <v>9</v>
      </c>
      <c r="AD347" s="20" t="s">
        <v>9</v>
      </c>
      <c r="AE347" s="16" t="str" cm="1">
        <f t="array" ref="AE347">IF(AF347="","",INDEX(전산회선!$E$4:$E$1141,_xlfn.AGGREGATE(15,6,ROW(전산회선!$E$4:$E$1141)-ROW(전산회선!$E$4)+1/((전산회선!$B$4:$B$1141=$E347)*(전산회선!$F$4:$F$1141=AF347)),1)))</f>
        <v>기업인터넷전화</v>
      </c>
      <c r="AF347" s="16">
        <f>IFERROR(IF(_xlfn.MAXIFS(전산회선!$F$4:$F$1141,전산회선!$B$4:$B$1141,$E347)=0,"",_xlfn.MAXIFS(전산회선!$F$4:$F$1141,전산회선!$B$4:$B$1141,$E347)),"")</f>
        <v>24</v>
      </c>
      <c r="AG347" s="16" t="str" cm="1">
        <f t="array" ref="AG347">IF(AH347="","",INDEX(전산회선!$E$4:$E$1141,_xlfn.AGGREGATE(15,6,ROW(전산회선!$E$4:$E$1141)-ROW(전산회선!$E$4)+1/((전산회선!$B$4:$B$1141=$E347)*(전산회선!$F$4:$F$1141=AH347)),1)))</f>
        <v>홈일반전화</v>
      </c>
      <c r="AH347" s="16">
        <f>IFERROR(IF(_xlfn.MAXIFS(전산회선!$F$4:$F$1141,전산회선!$B$4:$B$1141,$E347,전산회선!$F$4:$F$1141,"&lt;"&amp;AF347)=0,"",_xlfn.MAXIFS(전산회선!$F$4:$F$1141,전산회선!$B$4:$B$1141,$E347,전산회선!$F$4:$F$1141,"&lt;"&amp;AF347)),"")</f>
        <v>4</v>
      </c>
      <c r="AI347" s="16" t="str" cm="1">
        <f t="array" ref="AI347">IF(AJ347="","",INDEX(전산회선!$E$4:$E$1141,_xlfn.AGGREGATE(15,6,ROW(전산회선!$E$4:$E$1141)-ROW(전산회선!$E$4)+1/((전산회선!$B$4:$B$1141=$E347)*(전산회선!$F$4:$F$1141=AJ347)),1)))</f>
        <v>기업인터넷</v>
      </c>
      <c r="AJ347" s="16">
        <f>IFERROR(IF(_xlfn.MAXIFS(전산회선!$F$4:$F$1141,전산회선!$B$4:$B$1141,$E347,전산회선!$F$4:$F$1141,"&lt;"&amp;AH347)=0,"",_xlfn.MAXIFS(전산회선!$F$4:$F$1141,전산회선!$B$4:$B$1141,$E347,전산회선!$F$4:$F$1141,"&lt;"&amp;AH347)),"")</f>
        <v>2</v>
      </c>
      <c r="AK347" s="16" t="str" cm="1">
        <f t="array" ref="AK347">IF(AL347="","",INDEX(전산회선!$E$4:$E$1141,_xlfn.AGGREGATE(15,6,ROW(전산회선!$E$4:$E$1141)-ROW(전산회선!$E$4)+1/((전산회선!$B$4:$B$1141=$E347)*(전산회선!$F$4:$F$1141=AL347)),1)))</f>
        <v>기업메시징</v>
      </c>
      <c r="AL347" s="16">
        <f>IFERROR(IF(_xlfn.MAXIFS(전산회선!$F$4:$F$1141,전산회선!$B$4:$B$1141,$E347,전산회선!$F$4:$F$1141,"&lt;"&amp;AJ347)=0,"",_xlfn.MAXIFS(전산회선!$F$4:$F$1141,전산회선!$B$4:$B$1141,$E347,전산회선!$F$4:$F$1141,"&lt;"&amp;AJ347)),"")</f>
        <v>1</v>
      </c>
      <c r="AM347" s="16" t="str" cm="1">
        <f t="array" ref="AM347">IF(AN347="","",INDEX(전산회선!$E$4:$E$1141,_xlfn.AGGREGATE(15,6,ROW(전산회선!$E$4:$E$1141)-ROW(전산회선!$E$4)+1/((전산회선!$B$4:$B$1141=$E347)*(전산회선!$F$4:$F$1141=AN347)),1)))</f>
        <v/>
      </c>
      <c r="AN347" s="16" t="str">
        <f>IFERROR(IF(_xlfn.MAXIFS(전산회선!$F$4:$F$1141,전산회선!$B$4:$B$1141,$E347,전산회선!$F$4:$F$1141,"&lt;"&amp;AL347)=0,"",_xlfn.MAXIFS(전산회선!$F$4:$F$1141,전산회선!$B$4:$B$1141,$E347,전산회선!$F$4:$F$1141,"&lt;"&amp;AL347)),"")</f>
        <v/>
      </c>
      <c r="AO347" s="23">
        <v>405387</v>
      </c>
      <c r="AP347" s="23">
        <v>447281</v>
      </c>
      <c r="AQ347" s="23">
        <v>448682</v>
      </c>
      <c r="AR347" s="23">
        <v>455366</v>
      </c>
      <c r="AS347" s="23">
        <v>446148</v>
      </c>
      <c r="AT347" s="23">
        <v>441525</v>
      </c>
      <c r="AU347" s="23">
        <v>467875</v>
      </c>
      <c r="AV347" s="23">
        <v>432183</v>
      </c>
      <c r="AW347" s="23">
        <v>505186</v>
      </c>
      <c r="AX347" s="23">
        <v>461808</v>
      </c>
      <c r="AY347" s="23">
        <v>440029</v>
      </c>
      <c r="AZ347" s="23">
        <v>422600</v>
      </c>
      <c r="BA347" s="23">
        <v>447839.16666666669</v>
      </c>
      <c r="BB347" s="23">
        <f t="shared" si="35"/>
        <v>5374070</v>
      </c>
      <c r="BC347" s="23">
        <v>0</v>
      </c>
      <c r="BD347" s="23">
        <v>0</v>
      </c>
      <c r="BE347" s="23">
        <v>0</v>
      </c>
      <c r="BF347" s="23">
        <v>0</v>
      </c>
      <c r="BG347" s="23">
        <v>1491</v>
      </c>
      <c r="BH347" s="23">
        <v>9911</v>
      </c>
      <c r="BI347" s="23">
        <v>9911</v>
      </c>
      <c r="BJ347" s="23">
        <v>9911</v>
      </c>
      <c r="BK347" s="23">
        <v>9911</v>
      </c>
      <c r="BL347" s="23">
        <v>9911</v>
      </c>
      <c r="BM347" s="23">
        <v>9911</v>
      </c>
      <c r="BN347" s="23">
        <v>9911</v>
      </c>
      <c r="BO347" s="23">
        <v>5905.666666666667</v>
      </c>
      <c r="BP347" s="23">
        <v>70868</v>
      </c>
      <c r="BQ347" s="17" t="str">
        <f>IFERROR(INDEX(피벗!$BL$5:$CH$5,1,MATCH($BR347,INDEX(피벗!$BL:$CH,MATCH($E347,피벗!$BJ:$BJ,0),0),0)),"")</f>
        <v>GTV</v>
      </c>
      <c r="BR347" s="23">
        <f>IFERROR(LARGE(INDEX(피벗!$BL:$CH,MATCH(성장고객!$E347,피벗!$BJ:$BJ,0),0),1),"")</f>
        <v>49675</v>
      </c>
      <c r="BS347" s="27">
        <f t="shared" si="36"/>
        <v>9.243459798625623E-3</v>
      </c>
      <c r="BT347" s="17" t="str">
        <f>IFERROR(INDEX(피벗!$BL$5:$CH$5,1,MATCH($BU347,INDEX(피벗!$BL:$CH,MATCH($E347,피벗!$BJ:$BJ,0),0),0)),"")</f>
        <v>기가지니 TV</v>
      </c>
      <c r="BU347" s="23">
        <f>IFERROR(LARGE(INDEX(피벗!$BL:$CH,MATCH(성장고객!$E347,피벗!$BJ:$BJ,0),0),2),"")</f>
        <v>21193</v>
      </c>
      <c r="BV347" s="27">
        <f t="shared" si="37"/>
        <v>3.9435660495676459E-3</v>
      </c>
      <c r="BW347" s="17" t="str">
        <f>IFERROR(INDEX(피벗!$BL$5:$CH$5,1,MATCH($BX347,INDEX(피벗!$BL:$CH,MATCH($E347,피벗!$BJ:$BJ,0),0),0)),"")</f>
        <v/>
      </c>
      <c r="BX347" s="23" t="str">
        <f>IFERROR(LARGE(INDEX(피벗!$BL:$CH,MATCH(성장고객!$E347,피벗!$BJ:$BJ,0),0),3),"")</f>
        <v/>
      </c>
      <c r="BY347" s="27" t="str">
        <f t="shared" si="38"/>
        <v/>
      </c>
      <c r="BZ347" s="17" t="str">
        <f>IFERROR(INDEX(피벗!$BL$5:$CH$5,1,MATCH($CA347,INDEX(피벗!$BL:$CH,MATCH($E347,피벗!$BJ:$BJ,0),0),0)),"")</f>
        <v/>
      </c>
      <c r="CA347" s="23" t="str">
        <f>IFERROR(LARGE(INDEX(피벗!$BL:$CH,MATCH(성장고객!$E347,피벗!$BJ:$BJ,0),0),4),"")</f>
        <v/>
      </c>
      <c r="CB347" s="27" t="str">
        <f t="shared" si="39"/>
        <v/>
      </c>
      <c r="CC347" s="17" t="str">
        <f>IFERROR(INDEX(피벗!$BL$5:$CH$5,1,MATCH($CD347,INDEX(피벗!$BL:$CH,MATCH($E347,피벗!$BJ:$BJ,0),0),0)),"")</f>
        <v/>
      </c>
      <c r="CD347" s="23" t="str">
        <f>IFERROR(LARGE(INDEX(피벗!$BL:$CH,MATCH(성장고객!$E347,피벗!$BJ:$BJ,0),0),5),"")</f>
        <v/>
      </c>
      <c r="CE347" s="27" t="str">
        <f t="shared" si="40"/>
        <v/>
      </c>
      <c r="CF347" s="23">
        <f>IFERROR(INDEX(피벗!$CI:$CI,MATCH($E347,피벗!$BJ:$BJ,0)),"")</f>
        <v>70868</v>
      </c>
      <c r="CG347" s="25">
        <f t="shared" si="41"/>
        <v>1.3187025848193269E-2</v>
      </c>
      <c r="CH347" s="17" t="str">
        <f>IFERROR(INDEX(피벗!$EZ$5:$GE$5,1,MATCH($CI347,INDEX(피벗!$EZ:$GE,MATCH($E347,피벗!$EY:$EY,0),0),0)),"")</f>
        <v>기업인터넷</v>
      </c>
      <c r="CI347" s="23">
        <f>IFERROR(LARGE(INDEX(피벗!$EZ:$GE,MATCH(성장고객!$E347,피벗!$EY:$EY,0),0),1),"")</f>
        <v>2520000</v>
      </c>
      <c r="CJ347" s="17" t="str">
        <f>IFERROR(INDEX(피벗!$EZ$5:$GE$5,1,MATCH($CK347,INDEX(피벗!$EZ:$GE,MATCH($E347,피벗!$EY:$EY,0),0),0)),"")</f>
        <v>기업인터넷전화</v>
      </c>
      <c r="CK347" s="23">
        <f>IFERROR(LARGE(INDEX(피벗!$EZ:$GE,MATCH(성장고객!$E347,피벗!$EY:$EY,0),0),2),"")</f>
        <v>1291774</v>
      </c>
      <c r="CL347" s="17" t="str">
        <f>IFERROR(INDEX(피벗!$EZ$5:$GE$5,1,MATCH($CM347,INDEX(피벗!$EZ:$GE,MATCH($E347,피벗!$EY:$EY,0),0),0)),"")</f>
        <v>GiGA인터넷</v>
      </c>
      <c r="CM347" s="23">
        <f>IFERROR(LARGE(INDEX(피벗!$EZ:$GE,MATCH(성장고객!$E347,피벗!$EY:$EY,0),0),3),"")</f>
        <v>378000</v>
      </c>
      <c r="CN347" s="17" t="str">
        <f>IFERROR(INDEX(피벗!$EZ$5:$GE$5,1,MATCH($CO347,INDEX(피벗!$EZ:$GE,MATCH($E347,피벗!$EY:$EY,0),0),0)),"")</f>
        <v>홈일반전화</v>
      </c>
      <c r="CO347" s="23">
        <f>IFERROR(LARGE(INDEX(피벗!$EZ:$GE,MATCH(성장고객!$E347,피벗!$EY:$EY,0),0),4),"")</f>
        <v>351062</v>
      </c>
      <c r="CP347" s="17" t="str">
        <f>IFERROR(INDEX(피벗!$EZ$5:$GE$5,1,MATCH($CQ347,INDEX(피벗!$EZ:$GE,MATCH($E347,피벗!$EY:$EY,0),0),0)),"")</f>
        <v>홈지능망</v>
      </c>
      <c r="CQ347" s="23">
        <f>IFERROR(LARGE(INDEX(피벗!$EZ:$GE,MATCH(성장고객!$E347,피벗!$EY:$EY,0),0),5),"")</f>
        <v>240000</v>
      </c>
      <c r="CR347" s="23">
        <f>IFERROR(INDEX(피벗!$GF:$GF,MATCH($E347,피벗!$EY:$EY,0)),"")</f>
        <v>5374070</v>
      </c>
    </row>
  </sheetData>
  <autoFilter ref="A4:AD347" xr:uid="{656BFA13-35D7-4863-AE35-783707E678EA}"/>
  <phoneticPr fontId="1" type="noConversion"/>
  <pageMargins left="0.7" right="0.7" top="0.75" bottom="0.75" header="0.3" footer="0.3"/>
  <ignoredErrors>
    <ignoredError sqref="BB5:BB347" formulaRange="1"/>
    <ignoredError sqref="I7:J16 J6 I19:J37 J17 J18 I17:I18 J45:J57 J44 J40:J43 J38 J39 J59:J62 J58 J64:J72 J63 J74:J79 J73 J84:J88 J81 J82 J83 J80 J90:J94 J89 J98 J96 J95 J97 J100 J99 J104:J114 J101 J102 J103 J116:J136 J115 J138:J139 J137 J141 J140 J143:J161 J142 J163:J164 J162 J166:J193 J165 J195:J329 J194 I331:J347 J330 I195:I329 I166:I193 I163:I164 I143:I161 I141 I138:I139 I116:I136 I104:I114 I100 I98 I90:I94 I84:I88 I74:I79 I64:I72 I59:I62 I40:I43 I45:I57 I38:I39 I58 I44 I63 I73 I80:I83 I89 I95:I97 I99 I101:I103 I115 I137 I140 I142 I162 I165 I194 I330" numberStoredAsText="1"/>
    <ignoredError sqref="AF5:AN34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C6D5-F2EB-4392-81C2-596BFFC447FF}">
  <dimension ref="A1:GF2148"/>
  <sheetViews>
    <sheetView zoomScale="70" zoomScaleNormal="70" workbookViewId="0">
      <selection activeCell="X19" sqref="X19"/>
    </sheetView>
  </sheetViews>
  <sheetFormatPr defaultRowHeight="17" x14ac:dyDescent="0.45"/>
  <cols>
    <col min="32" max="32" width="12.75" bestFit="1" customWidth="1"/>
    <col min="35" max="35" width="22" customWidth="1"/>
    <col min="36" max="36" width="45.08203125" bestFit="1" customWidth="1"/>
    <col min="37" max="59" width="17.58203125" bestFit="1" customWidth="1"/>
    <col min="60" max="60" width="13.83203125" bestFit="1" customWidth="1"/>
    <col min="61" max="61" width="22.33203125" bestFit="1" customWidth="1"/>
    <col min="62" max="63" width="22.33203125" style="9" bestFit="1" customWidth="1"/>
    <col min="64" max="82" width="22.33203125" bestFit="1" customWidth="1"/>
    <col min="83" max="84" width="28" bestFit="1" customWidth="1"/>
    <col min="85" max="88" width="22.33203125" bestFit="1" customWidth="1"/>
    <col min="89" max="89" width="16.83203125" bestFit="1" customWidth="1"/>
    <col min="90" max="90" width="15.08203125" bestFit="1" customWidth="1"/>
    <col min="91" max="102" width="14.33203125" bestFit="1" customWidth="1"/>
    <col min="103" max="119" width="15.08203125" bestFit="1" customWidth="1"/>
    <col min="120" max="120" width="16.83203125" bestFit="1" customWidth="1"/>
    <col min="121" max="121" width="13" bestFit="1" customWidth="1"/>
    <col min="122" max="122" width="9.58203125" bestFit="1" customWidth="1"/>
    <col min="123" max="123" width="13.5" bestFit="1" customWidth="1"/>
    <col min="124" max="124" width="11.33203125" bestFit="1" customWidth="1"/>
    <col min="125" max="126" width="14.25" bestFit="1" customWidth="1"/>
    <col min="127" max="127" width="13.08203125" bestFit="1" customWidth="1"/>
    <col min="128" max="128" width="14.33203125" bestFit="1" customWidth="1"/>
    <col min="129" max="129" width="14.25" bestFit="1" customWidth="1"/>
    <col min="130" max="131" width="9.58203125" bestFit="1" customWidth="1"/>
    <col min="132" max="132" width="13" bestFit="1" customWidth="1"/>
    <col min="133" max="133" width="10.58203125" bestFit="1" customWidth="1"/>
    <col min="134" max="135" width="14.25" bestFit="1" customWidth="1"/>
    <col min="136" max="136" width="12.75" bestFit="1" customWidth="1"/>
    <col min="137" max="138" width="9.58203125" bestFit="1" customWidth="1"/>
    <col min="139" max="139" width="12.5" bestFit="1" customWidth="1"/>
    <col min="140" max="140" width="11.75" bestFit="1" customWidth="1"/>
    <col min="141" max="141" width="15.08203125" bestFit="1" customWidth="1"/>
    <col min="142" max="142" width="13" bestFit="1" customWidth="1"/>
    <col min="143" max="143" width="9.25" bestFit="1" customWidth="1"/>
    <col min="144" max="144" width="11" bestFit="1" customWidth="1"/>
    <col min="145" max="145" width="13" bestFit="1" customWidth="1"/>
    <col min="146" max="147" width="11" bestFit="1" customWidth="1"/>
    <col min="148" max="148" width="10.58203125" bestFit="1" customWidth="1"/>
    <col min="149" max="149" width="13" bestFit="1" customWidth="1"/>
    <col min="150" max="151" width="14.25" bestFit="1" customWidth="1"/>
    <col min="152" max="152" width="13" bestFit="1" customWidth="1"/>
    <col min="153" max="153" width="14.25" bestFit="1" customWidth="1"/>
    <col min="154" max="457" width="15.08203125" bestFit="1" customWidth="1"/>
    <col min="458" max="469" width="19.33203125" bestFit="1" customWidth="1"/>
  </cols>
  <sheetData>
    <row r="1" spans="1:188" x14ac:dyDescent="0.45">
      <c r="A1" t="s">
        <v>2995</v>
      </c>
      <c r="B1" t="s">
        <v>2996</v>
      </c>
      <c r="Q1" t="s">
        <v>2995</v>
      </c>
      <c r="R1" t="s">
        <v>3098</v>
      </c>
      <c r="CK1" s="7" t="s">
        <v>2997</v>
      </c>
      <c r="CL1" t="s">
        <v>2998</v>
      </c>
      <c r="CZ1" t="s">
        <v>2997</v>
      </c>
      <c r="DA1" t="s">
        <v>2998</v>
      </c>
      <c r="DP1" s="7" t="s">
        <v>3124</v>
      </c>
      <c r="DQ1" s="7" t="s">
        <v>3995</v>
      </c>
    </row>
    <row r="2" spans="1:188" x14ac:dyDescent="0.45">
      <c r="A2" t="s">
        <v>2997</v>
      </c>
      <c r="B2" t="s">
        <v>2998</v>
      </c>
      <c r="Q2" t="s">
        <v>2997</v>
      </c>
      <c r="R2" t="s">
        <v>2998</v>
      </c>
      <c r="DP2" s="7" t="s">
        <v>3994</v>
      </c>
      <c r="DQ2" t="s">
        <v>3109</v>
      </c>
      <c r="DR2" t="s">
        <v>3108</v>
      </c>
      <c r="DS2" t="s">
        <v>3114</v>
      </c>
      <c r="DT2" t="s">
        <v>3119</v>
      </c>
      <c r="DU2" t="s">
        <v>3115</v>
      </c>
      <c r="DV2" t="s">
        <v>3111</v>
      </c>
      <c r="DW2" t="s">
        <v>3110</v>
      </c>
      <c r="DX2" t="s">
        <v>3636</v>
      </c>
      <c r="DY2" t="s">
        <v>3100</v>
      </c>
      <c r="DZ2" t="s">
        <v>3431</v>
      </c>
      <c r="EA2" t="s">
        <v>3736</v>
      </c>
      <c r="EB2" t="s">
        <v>3104</v>
      </c>
      <c r="EC2" t="s">
        <v>3106</v>
      </c>
      <c r="ED2" t="s">
        <v>3116</v>
      </c>
      <c r="EE2" t="s">
        <v>3112</v>
      </c>
      <c r="EF2" t="s">
        <v>3919</v>
      </c>
      <c r="EG2" t="s">
        <v>3122</v>
      </c>
      <c r="EH2" t="s">
        <v>3117</v>
      </c>
      <c r="EI2" t="s">
        <v>3105</v>
      </c>
      <c r="EJ2" t="s">
        <v>3102</v>
      </c>
      <c r="EK2" t="s">
        <v>3113</v>
      </c>
      <c r="EL2" t="s">
        <v>3402</v>
      </c>
      <c r="EM2" t="s">
        <v>3727</v>
      </c>
      <c r="EN2" t="s">
        <v>3121</v>
      </c>
      <c r="EO2" t="s">
        <v>3120</v>
      </c>
      <c r="EP2" t="s">
        <v>3803</v>
      </c>
      <c r="EQ2" t="s">
        <v>3101</v>
      </c>
      <c r="ER2" t="s">
        <v>3781</v>
      </c>
      <c r="ES2" t="s">
        <v>3118</v>
      </c>
      <c r="ET2" t="s">
        <v>3103</v>
      </c>
      <c r="EU2" t="s">
        <v>3107</v>
      </c>
      <c r="EV2" t="s">
        <v>3996</v>
      </c>
      <c r="EW2" t="s">
        <v>3045</v>
      </c>
    </row>
    <row r="3" spans="1:188" x14ac:dyDescent="0.45">
      <c r="CK3" s="7" t="s">
        <v>2999</v>
      </c>
      <c r="CL3" s="7" t="s">
        <v>3099</v>
      </c>
      <c r="CM3" t="s">
        <v>3001</v>
      </c>
      <c r="CN3" t="s">
        <v>3002</v>
      </c>
      <c r="CO3" t="s">
        <v>3003</v>
      </c>
      <c r="CP3" t="s">
        <v>3004</v>
      </c>
      <c r="CQ3" t="s">
        <v>3005</v>
      </c>
      <c r="CR3" t="s">
        <v>3006</v>
      </c>
      <c r="CS3" t="s">
        <v>3007</v>
      </c>
      <c r="CT3" t="s">
        <v>3008</v>
      </c>
      <c r="CU3" t="s">
        <v>3009</v>
      </c>
      <c r="CV3" t="s">
        <v>3010</v>
      </c>
      <c r="CW3" t="s">
        <v>3011</v>
      </c>
      <c r="CX3" t="s">
        <v>3012</v>
      </c>
      <c r="CZ3" t="s">
        <v>2999</v>
      </c>
      <c r="DA3" t="s">
        <v>3099</v>
      </c>
      <c r="DB3" t="s">
        <v>3001</v>
      </c>
      <c r="DC3" t="s">
        <v>3002</v>
      </c>
      <c r="DD3" t="s">
        <v>3003</v>
      </c>
      <c r="DE3" t="s">
        <v>3004</v>
      </c>
      <c r="DF3" t="s">
        <v>3005</v>
      </c>
      <c r="DG3" t="s">
        <v>3006</v>
      </c>
      <c r="DH3" t="s">
        <v>3007</v>
      </c>
      <c r="DI3" t="s">
        <v>3008</v>
      </c>
      <c r="DJ3" t="s">
        <v>3009</v>
      </c>
      <c r="DK3" t="s">
        <v>3010</v>
      </c>
      <c r="DL3" t="s">
        <v>3011</v>
      </c>
      <c r="DM3" t="s">
        <v>3012</v>
      </c>
      <c r="DN3" t="s">
        <v>3123</v>
      </c>
      <c r="DP3" s="31" t="s">
        <v>1141</v>
      </c>
      <c r="DY3">
        <v>300000</v>
      </c>
      <c r="ET3">
        <v>101904</v>
      </c>
      <c r="EU3">
        <v>26400</v>
      </c>
      <c r="EW3">
        <v>428304</v>
      </c>
    </row>
    <row r="4" spans="1:188" x14ac:dyDescent="0.45">
      <c r="A4" t="s">
        <v>2999</v>
      </c>
      <c r="B4" t="s">
        <v>3000</v>
      </c>
      <c r="C4" t="s">
        <v>3001</v>
      </c>
      <c r="D4" t="s">
        <v>3002</v>
      </c>
      <c r="E4" t="s">
        <v>3003</v>
      </c>
      <c r="F4" t="s">
        <v>3004</v>
      </c>
      <c r="G4" t="s">
        <v>3005</v>
      </c>
      <c r="H4" t="s">
        <v>3006</v>
      </c>
      <c r="I4" t="s">
        <v>3007</v>
      </c>
      <c r="J4" t="s">
        <v>3008</v>
      </c>
      <c r="K4" t="s">
        <v>3009</v>
      </c>
      <c r="L4" t="s">
        <v>3010</v>
      </c>
      <c r="M4" t="s">
        <v>3011</v>
      </c>
      <c r="N4" t="s">
        <v>3012</v>
      </c>
      <c r="Q4" t="s">
        <v>2999</v>
      </c>
      <c r="R4" t="s">
        <v>3000</v>
      </c>
      <c r="S4" t="s">
        <v>3099</v>
      </c>
      <c r="T4" t="s">
        <v>3001</v>
      </c>
      <c r="U4" t="s">
        <v>3002</v>
      </c>
      <c r="V4" t="s">
        <v>3003</v>
      </c>
      <c r="W4" t="s">
        <v>3004</v>
      </c>
      <c r="X4" t="s">
        <v>3005</v>
      </c>
      <c r="Y4" t="s">
        <v>3006</v>
      </c>
      <c r="Z4" t="s">
        <v>3007</v>
      </c>
      <c r="AA4" t="s">
        <v>3008</v>
      </c>
      <c r="AB4" t="s">
        <v>3009</v>
      </c>
      <c r="AC4" t="s">
        <v>3010</v>
      </c>
      <c r="AD4" t="s">
        <v>3011</v>
      </c>
      <c r="AE4" t="s">
        <v>3012</v>
      </c>
      <c r="AF4" t="s">
        <v>3123</v>
      </c>
      <c r="AI4" s="7" t="s">
        <v>3124</v>
      </c>
      <c r="AK4" s="7" t="s">
        <v>3099</v>
      </c>
      <c r="BJ4" s="9" t="s">
        <v>3124</v>
      </c>
      <c r="CK4" t="s">
        <v>1141</v>
      </c>
      <c r="CL4" t="s">
        <v>3100</v>
      </c>
      <c r="CM4" s="32">
        <v>25000</v>
      </c>
      <c r="CN4" s="32">
        <v>25000</v>
      </c>
      <c r="CO4" s="32">
        <v>25000</v>
      </c>
      <c r="CP4" s="32">
        <v>25000</v>
      </c>
      <c r="CQ4" s="32">
        <v>25000</v>
      </c>
      <c r="CR4" s="32">
        <v>25000</v>
      </c>
      <c r="CS4" s="32">
        <v>25000</v>
      </c>
      <c r="CT4" s="32">
        <v>25000</v>
      </c>
      <c r="CU4" s="32">
        <v>25000</v>
      </c>
      <c r="CV4" s="32">
        <v>25000</v>
      </c>
      <c r="CW4" s="32">
        <v>25000</v>
      </c>
      <c r="CX4" s="32">
        <v>25000</v>
      </c>
      <c r="CZ4" t="s">
        <v>1141</v>
      </c>
      <c r="DA4" t="s">
        <v>3100</v>
      </c>
      <c r="DB4">
        <v>25000</v>
      </c>
      <c r="DC4">
        <v>25000</v>
      </c>
      <c r="DD4">
        <v>25000</v>
      </c>
      <c r="DE4">
        <v>25000</v>
      </c>
      <c r="DF4">
        <v>25000</v>
      </c>
      <c r="DG4">
        <v>25000</v>
      </c>
      <c r="DH4">
        <v>25000</v>
      </c>
      <c r="DI4">
        <v>25000</v>
      </c>
      <c r="DJ4">
        <v>25000</v>
      </c>
      <c r="DK4">
        <v>25000</v>
      </c>
      <c r="DL4">
        <v>25000</v>
      </c>
      <c r="DM4">
        <v>25000</v>
      </c>
      <c r="DN4">
        <f>SUM(DB4:DM4)</f>
        <v>300000</v>
      </c>
      <c r="DP4" s="31" t="s">
        <v>654</v>
      </c>
      <c r="DV4">
        <v>0</v>
      </c>
      <c r="DY4">
        <v>1525637</v>
      </c>
      <c r="EH4">
        <v>299761</v>
      </c>
      <c r="EJ4">
        <v>4920000</v>
      </c>
      <c r="EK4">
        <v>1158112</v>
      </c>
      <c r="EQ4">
        <v>67478</v>
      </c>
      <c r="ES4">
        <v>42000</v>
      </c>
      <c r="ET4">
        <v>106560</v>
      </c>
      <c r="EU4">
        <v>120000</v>
      </c>
      <c r="EW4">
        <v>8239548</v>
      </c>
    </row>
    <row r="5" spans="1:188" x14ac:dyDescent="0.45">
      <c r="A5" t="s">
        <v>1141</v>
      </c>
      <c r="B5" t="s">
        <v>1142</v>
      </c>
      <c r="C5">
        <v>35799</v>
      </c>
      <c r="D5">
        <v>36219</v>
      </c>
      <c r="E5">
        <v>36069</v>
      </c>
      <c r="F5">
        <v>35364</v>
      </c>
      <c r="G5">
        <v>36429</v>
      </c>
      <c r="H5">
        <v>35209</v>
      </c>
      <c r="I5">
        <v>35351</v>
      </c>
      <c r="J5">
        <v>35546</v>
      </c>
      <c r="K5">
        <v>35424</v>
      </c>
      <c r="L5">
        <v>35522</v>
      </c>
      <c r="M5">
        <v>35498</v>
      </c>
      <c r="N5">
        <v>35874</v>
      </c>
      <c r="Q5" t="s">
        <v>920</v>
      </c>
      <c r="R5" t="s">
        <v>921</v>
      </c>
      <c r="S5" t="s">
        <v>3100</v>
      </c>
      <c r="T5">
        <v>0</v>
      </c>
      <c r="U5">
        <v>0</v>
      </c>
      <c r="V5">
        <v>0</v>
      </c>
      <c r="W5">
        <v>0</v>
      </c>
      <c r="X5">
        <v>0</v>
      </c>
      <c r="Y5">
        <v>2129</v>
      </c>
      <c r="Z5">
        <v>35962</v>
      </c>
      <c r="AA5">
        <v>35962</v>
      </c>
      <c r="AB5">
        <v>35962</v>
      </c>
      <c r="AC5">
        <v>35962</v>
      </c>
      <c r="AD5">
        <v>35962</v>
      </c>
      <c r="AE5">
        <v>35962</v>
      </c>
      <c r="AF5" s="6">
        <f>SUM(T5:AE5)</f>
        <v>217901</v>
      </c>
      <c r="AI5" s="7" t="s">
        <v>2999</v>
      </c>
      <c r="AJ5" s="7" t="s">
        <v>3000</v>
      </c>
      <c r="AK5" t="s">
        <v>3109</v>
      </c>
      <c r="AL5" t="s">
        <v>3108</v>
      </c>
      <c r="AM5" t="s">
        <v>3114</v>
      </c>
      <c r="AN5" t="s">
        <v>3119</v>
      </c>
      <c r="AO5" t="s">
        <v>3115</v>
      </c>
      <c r="AP5" t="s">
        <v>3111</v>
      </c>
      <c r="AQ5" t="s">
        <v>3110</v>
      </c>
      <c r="AR5" t="s">
        <v>3100</v>
      </c>
      <c r="AS5" t="s">
        <v>3104</v>
      </c>
      <c r="AT5" t="s">
        <v>3106</v>
      </c>
      <c r="AU5" t="s">
        <v>3116</v>
      </c>
      <c r="AV5" t="s">
        <v>3112</v>
      </c>
      <c r="AW5" t="s">
        <v>3122</v>
      </c>
      <c r="AX5" t="s">
        <v>3117</v>
      </c>
      <c r="AY5" t="s">
        <v>3105</v>
      </c>
      <c r="AZ5" t="s">
        <v>3102</v>
      </c>
      <c r="BA5" t="s">
        <v>3113</v>
      </c>
      <c r="BB5" t="s">
        <v>3121</v>
      </c>
      <c r="BC5" t="s">
        <v>3120</v>
      </c>
      <c r="BD5" t="s">
        <v>3101</v>
      </c>
      <c r="BE5" t="s">
        <v>3118</v>
      </c>
      <c r="BF5" t="s">
        <v>3103</v>
      </c>
      <c r="BG5" t="s">
        <v>3107</v>
      </c>
      <c r="BH5" t="s">
        <v>3045</v>
      </c>
      <c r="BJ5" s="11" t="s">
        <v>2999</v>
      </c>
      <c r="BK5" s="11" t="s">
        <v>3000</v>
      </c>
      <c r="BL5" s="12" t="s">
        <v>3109</v>
      </c>
      <c r="BM5" s="12" t="s">
        <v>3108</v>
      </c>
      <c r="BN5" s="12" t="s">
        <v>3114</v>
      </c>
      <c r="BO5" s="12" t="s">
        <v>3119</v>
      </c>
      <c r="BP5" s="12" t="s">
        <v>3115</v>
      </c>
      <c r="BQ5" s="12" t="s">
        <v>3111</v>
      </c>
      <c r="BR5" s="12" t="s">
        <v>3110</v>
      </c>
      <c r="BS5" s="12" t="s">
        <v>3100</v>
      </c>
      <c r="BT5" s="12" t="s">
        <v>3104</v>
      </c>
      <c r="BU5" s="12" t="s">
        <v>3106</v>
      </c>
      <c r="BV5" s="12" t="s">
        <v>3116</v>
      </c>
      <c r="BW5" s="12" t="s">
        <v>3112</v>
      </c>
      <c r="BX5" s="12" t="s">
        <v>3122</v>
      </c>
      <c r="BY5" s="12" t="s">
        <v>3117</v>
      </c>
      <c r="BZ5" s="12" t="s">
        <v>3105</v>
      </c>
      <c r="CA5" s="12" t="s">
        <v>3102</v>
      </c>
      <c r="CB5" s="12" t="s">
        <v>3113</v>
      </c>
      <c r="CC5" s="12" t="s">
        <v>3121</v>
      </c>
      <c r="CD5" s="12" t="s">
        <v>3120</v>
      </c>
      <c r="CE5" s="12" t="s">
        <v>3101</v>
      </c>
      <c r="CF5" s="12" t="s">
        <v>3118</v>
      </c>
      <c r="CG5" s="12" t="s">
        <v>3103</v>
      </c>
      <c r="CH5" s="12" t="s">
        <v>3107</v>
      </c>
      <c r="CI5" s="12" t="s">
        <v>3045</v>
      </c>
      <c r="CK5" t="s">
        <v>1141</v>
      </c>
      <c r="CL5" t="s">
        <v>3103</v>
      </c>
      <c r="CM5" s="32">
        <v>8599</v>
      </c>
      <c r="CN5" s="32">
        <v>9019</v>
      </c>
      <c r="CO5" s="32">
        <v>8869</v>
      </c>
      <c r="CP5" s="32">
        <v>8164</v>
      </c>
      <c r="CQ5" s="32">
        <v>9229</v>
      </c>
      <c r="CR5" s="32">
        <v>8009</v>
      </c>
      <c r="CS5" s="32">
        <v>8151</v>
      </c>
      <c r="CT5" s="32">
        <v>8346</v>
      </c>
      <c r="CU5" s="32">
        <v>8224</v>
      </c>
      <c r="CV5" s="32">
        <v>8322</v>
      </c>
      <c r="CW5" s="32">
        <v>8298</v>
      </c>
      <c r="CX5" s="32">
        <v>8674</v>
      </c>
      <c r="CZ5" t="s">
        <v>1141</v>
      </c>
      <c r="DA5" t="s">
        <v>3103</v>
      </c>
      <c r="DB5">
        <v>8599</v>
      </c>
      <c r="DC5">
        <v>9019</v>
      </c>
      <c r="DD5">
        <v>8869</v>
      </c>
      <c r="DE5">
        <v>8164</v>
      </c>
      <c r="DF5">
        <v>9229</v>
      </c>
      <c r="DG5">
        <v>8009</v>
      </c>
      <c r="DH5">
        <v>8151</v>
      </c>
      <c r="DI5">
        <v>8346</v>
      </c>
      <c r="DJ5">
        <v>8224</v>
      </c>
      <c r="DK5">
        <v>8322</v>
      </c>
      <c r="DL5">
        <v>8298</v>
      </c>
      <c r="DM5">
        <v>8674</v>
      </c>
      <c r="DN5">
        <f t="shared" ref="DN5:DN68" si="0">SUM(DB5:DM5)</f>
        <v>101904</v>
      </c>
      <c r="DP5" s="31" t="s">
        <v>276</v>
      </c>
      <c r="DV5">
        <v>13729</v>
      </c>
      <c r="DY5">
        <v>1747716</v>
      </c>
      <c r="EC5">
        <v>3751187</v>
      </c>
      <c r="EQ5">
        <v>11544</v>
      </c>
      <c r="ET5">
        <v>104723</v>
      </c>
      <c r="EU5">
        <v>668247</v>
      </c>
      <c r="EW5">
        <v>6297146</v>
      </c>
      <c r="EY5" s="1" t="s">
        <v>3994</v>
      </c>
      <c r="EZ5" s="1" t="s">
        <v>3109</v>
      </c>
      <c r="FA5" s="1" t="s">
        <v>3108</v>
      </c>
      <c r="FB5" s="1" t="s">
        <v>3114</v>
      </c>
      <c r="FC5" s="1" t="s">
        <v>3119</v>
      </c>
      <c r="FD5" s="1" t="s">
        <v>3115</v>
      </c>
      <c r="FE5" s="1" t="s">
        <v>3111</v>
      </c>
      <c r="FF5" s="1" t="s">
        <v>3110</v>
      </c>
      <c r="FG5" s="1" t="s">
        <v>3636</v>
      </c>
      <c r="FH5" s="1" t="s">
        <v>3100</v>
      </c>
      <c r="FI5" s="1" t="s">
        <v>3431</v>
      </c>
      <c r="FJ5" s="1" t="s">
        <v>3736</v>
      </c>
      <c r="FK5" s="1" t="s">
        <v>3104</v>
      </c>
      <c r="FL5" s="1" t="s">
        <v>3106</v>
      </c>
      <c r="FM5" s="1" t="s">
        <v>3116</v>
      </c>
      <c r="FN5" s="1" t="s">
        <v>3112</v>
      </c>
      <c r="FO5" s="1" t="s">
        <v>3919</v>
      </c>
      <c r="FP5" s="1" t="s">
        <v>3122</v>
      </c>
      <c r="FQ5" s="1" t="s">
        <v>3117</v>
      </c>
      <c r="FR5" s="1" t="s">
        <v>3105</v>
      </c>
      <c r="FS5" s="1" t="s">
        <v>3102</v>
      </c>
      <c r="FT5" s="1" t="s">
        <v>3113</v>
      </c>
      <c r="FU5" s="1" t="s">
        <v>3402</v>
      </c>
      <c r="FV5" s="1" t="s">
        <v>3727</v>
      </c>
      <c r="FW5" s="1" t="s">
        <v>3121</v>
      </c>
      <c r="FX5" s="1" t="s">
        <v>3120</v>
      </c>
      <c r="FY5" s="1" t="s">
        <v>3803</v>
      </c>
      <c r="FZ5" s="1" t="s">
        <v>3101</v>
      </c>
      <c r="GA5" s="1" t="s">
        <v>3781</v>
      </c>
      <c r="GB5" s="1" t="s">
        <v>3118</v>
      </c>
      <c r="GC5" s="1" t="s">
        <v>3103</v>
      </c>
      <c r="GD5" s="1" t="s">
        <v>3107</v>
      </c>
      <c r="GE5" s="1" t="s">
        <v>3996</v>
      </c>
      <c r="GF5" s="1" t="s">
        <v>3045</v>
      </c>
    </row>
    <row r="6" spans="1:188" x14ac:dyDescent="0.45">
      <c r="A6" t="s">
        <v>654</v>
      </c>
      <c r="B6" t="s">
        <v>655</v>
      </c>
      <c r="C6">
        <v>662154</v>
      </c>
      <c r="D6">
        <v>659203</v>
      </c>
      <c r="E6">
        <v>660254</v>
      </c>
      <c r="F6">
        <v>658455</v>
      </c>
      <c r="G6">
        <v>657053</v>
      </c>
      <c r="H6">
        <v>657207</v>
      </c>
      <c r="I6">
        <v>757680</v>
      </c>
      <c r="J6">
        <v>797785</v>
      </c>
      <c r="K6">
        <v>715940</v>
      </c>
      <c r="L6">
        <v>658486</v>
      </c>
      <c r="M6">
        <v>671530</v>
      </c>
      <c r="N6">
        <v>683801</v>
      </c>
      <c r="Q6" t="s">
        <v>920</v>
      </c>
      <c r="R6" t="s">
        <v>921</v>
      </c>
      <c r="S6" t="s">
        <v>3101</v>
      </c>
      <c r="T6">
        <v>0</v>
      </c>
      <c r="U6">
        <v>0</v>
      </c>
      <c r="V6">
        <v>0</v>
      </c>
      <c r="W6">
        <v>0</v>
      </c>
      <c r="X6">
        <v>0</v>
      </c>
      <c r="Y6">
        <v>150</v>
      </c>
      <c r="Z6">
        <v>4500</v>
      </c>
      <c r="AA6">
        <v>4500</v>
      </c>
      <c r="AB6">
        <v>4500</v>
      </c>
      <c r="AC6">
        <v>4500</v>
      </c>
      <c r="AD6">
        <v>4500</v>
      </c>
      <c r="AE6">
        <v>4500</v>
      </c>
      <c r="AF6" s="6">
        <f t="shared" ref="AF6:AF69" si="1">SUM(T6:AE6)</f>
        <v>27150</v>
      </c>
      <c r="AI6" t="s">
        <v>920</v>
      </c>
      <c r="AJ6" t="s">
        <v>921</v>
      </c>
      <c r="AR6">
        <v>217901</v>
      </c>
      <c r="BD6">
        <v>27150</v>
      </c>
      <c r="BH6">
        <v>245051</v>
      </c>
      <c r="BJ6" s="10" t="s">
        <v>920</v>
      </c>
      <c r="BK6" s="10" t="s">
        <v>921</v>
      </c>
      <c r="BL6" s="8"/>
      <c r="BM6" s="8"/>
      <c r="BN6" s="8"/>
      <c r="BO6" s="8"/>
      <c r="BP6" s="8"/>
      <c r="BQ6" s="8"/>
      <c r="BR6" s="8"/>
      <c r="BS6" s="8">
        <v>217901</v>
      </c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>
        <v>27150</v>
      </c>
      <c r="CF6" s="8"/>
      <c r="CG6" s="8"/>
      <c r="CH6" s="8"/>
      <c r="CI6" s="13">
        <v>245051</v>
      </c>
      <c r="CK6" t="s">
        <v>1141</v>
      </c>
      <c r="CL6" t="s">
        <v>3107</v>
      </c>
      <c r="CM6" s="32">
        <v>2200</v>
      </c>
      <c r="CN6" s="32">
        <v>2200</v>
      </c>
      <c r="CO6" s="32">
        <v>2200</v>
      </c>
      <c r="CP6" s="32">
        <v>2200</v>
      </c>
      <c r="CQ6" s="32">
        <v>2200</v>
      </c>
      <c r="CR6" s="32">
        <v>2200</v>
      </c>
      <c r="CS6" s="32">
        <v>2200</v>
      </c>
      <c r="CT6" s="32">
        <v>2200</v>
      </c>
      <c r="CU6" s="32">
        <v>2200</v>
      </c>
      <c r="CV6" s="32">
        <v>2200</v>
      </c>
      <c r="CW6" s="32">
        <v>2200</v>
      </c>
      <c r="CX6" s="32">
        <v>2200</v>
      </c>
      <c r="CZ6" t="s">
        <v>1141</v>
      </c>
      <c r="DA6" t="s">
        <v>3107</v>
      </c>
      <c r="DB6">
        <v>2200</v>
      </c>
      <c r="DC6">
        <v>2200</v>
      </c>
      <c r="DD6">
        <v>2200</v>
      </c>
      <c r="DE6">
        <v>2200</v>
      </c>
      <c r="DF6">
        <v>2200</v>
      </c>
      <c r="DG6">
        <v>2200</v>
      </c>
      <c r="DH6">
        <v>2200</v>
      </c>
      <c r="DI6">
        <v>2200</v>
      </c>
      <c r="DJ6">
        <v>2200</v>
      </c>
      <c r="DK6">
        <v>2200</v>
      </c>
      <c r="DL6">
        <v>2200</v>
      </c>
      <c r="DM6">
        <v>2200</v>
      </c>
      <c r="DN6">
        <f t="shared" si="0"/>
        <v>26400</v>
      </c>
      <c r="DP6" s="31" t="s">
        <v>526</v>
      </c>
      <c r="DT6">
        <v>-22001</v>
      </c>
      <c r="DU6">
        <v>8714151.0610000007</v>
      </c>
      <c r="DY6">
        <v>300000</v>
      </c>
      <c r="EB6">
        <v>132000</v>
      </c>
      <c r="ED6">
        <v>584839.96799999999</v>
      </c>
      <c r="EH6">
        <v>100</v>
      </c>
      <c r="EI6">
        <v>48000</v>
      </c>
      <c r="EK6">
        <v>84447</v>
      </c>
      <c r="EQ6">
        <v>12000</v>
      </c>
      <c r="ET6">
        <v>37917</v>
      </c>
      <c r="EW6">
        <v>9891454.029000001</v>
      </c>
      <c r="EY6" s="1" t="s">
        <v>1141</v>
      </c>
      <c r="EZ6" s="1"/>
      <c r="FA6" s="1"/>
      <c r="FB6" s="1"/>
      <c r="FC6" s="1"/>
      <c r="FD6" s="1"/>
      <c r="FE6" s="1"/>
      <c r="FF6" s="1"/>
      <c r="FG6" s="1"/>
      <c r="FH6" s="1">
        <v>300000</v>
      </c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>
        <v>101904</v>
      </c>
      <c r="GD6" s="1">
        <v>26400</v>
      </c>
      <c r="GE6" s="1"/>
      <c r="GF6" s="1">
        <v>428304</v>
      </c>
    </row>
    <row r="7" spans="1:188" x14ac:dyDescent="0.45">
      <c r="A7" t="s">
        <v>276</v>
      </c>
      <c r="B7" t="s">
        <v>277</v>
      </c>
      <c r="C7">
        <v>520690</v>
      </c>
      <c r="D7">
        <v>519589</v>
      </c>
      <c r="E7">
        <v>529487</v>
      </c>
      <c r="F7">
        <v>527043</v>
      </c>
      <c r="G7">
        <v>547044</v>
      </c>
      <c r="H7">
        <v>541639</v>
      </c>
      <c r="I7">
        <v>536392</v>
      </c>
      <c r="J7">
        <v>525053</v>
      </c>
      <c r="K7">
        <v>529187</v>
      </c>
      <c r="L7">
        <v>519380</v>
      </c>
      <c r="M7">
        <v>501408</v>
      </c>
      <c r="N7">
        <v>500234</v>
      </c>
      <c r="Q7" t="s">
        <v>1190</v>
      </c>
      <c r="R7" t="s">
        <v>1191</v>
      </c>
      <c r="S7" t="s">
        <v>3102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1430000</v>
      </c>
      <c r="AF7" s="6">
        <f t="shared" si="1"/>
        <v>1430000</v>
      </c>
      <c r="AI7" t="s">
        <v>1190</v>
      </c>
      <c r="AJ7" t="s">
        <v>1191</v>
      </c>
      <c r="AZ7">
        <v>1430000</v>
      </c>
      <c r="BH7">
        <v>1430000</v>
      </c>
      <c r="BJ7" s="10" t="s">
        <v>1190</v>
      </c>
      <c r="BK7" s="10" t="s">
        <v>1191</v>
      </c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>
        <v>1430000</v>
      </c>
      <c r="CB7" s="8"/>
      <c r="CC7" s="8"/>
      <c r="CD7" s="8"/>
      <c r="CE7" s="8"/>
      <c r="CF7" s="8"/>
      <c r="CG7" s="8"/>
      <c r="CH7" s="8"/>
      <c r="CI7" s="13">
        <v>1430000</v>
      </c>
      <c r="CK7" t="s">
        <v>654</v>
      </c>
      <c r="CL7" t="s">
        <v>3111</v>
      </c>
      <c r="CM7" s="32">
        <v>0</v>
      </c>
      <c r="CN7" s="32">
        <v>0</v>
      </c>
      <c r="CO7" s="32">
        <v>0</v>
      </c>
      <c r="CP7" s="32">
        <v>0</v>
      </c>
      <c r="CQ7" s="32">
        <v>0</v>
      </c>
      <c r="CR7" s="32">
        <v>0</v>
      </c>
      <c r="CS7" s="32">
        <v>0</v>
      </c>
      <c r="CT7" s="32">
        <v>0</v>
      </c>
      <c r="CU7" s="32">
        <v>0</v>
      </c>
      <c r="CV7" s="32">
        <v>0</v>
      </c>
      <c r="CW7" s="32">
        <v>0</v>
      </c>
      <c r="CX7" s="32">
        <v>0</v>
      </c>
      <c r="CZ7" t="s">
        <v>654</v>
      </c>
      <c r="DA7" t="s">
        <v>3111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f t="shared" si="0"/>
        <v>0</v>
      </c>
      <c r="DP7" s="31" t="s">
        <v>1129</v>
      </c>
      <c r="DY7">
        <v>360000</v>
      </c>
      <c r="EQ7">
        <v>12000</v>
      </c>
      <c r="EW7">
        <v>372000</v>
      </c>
      <c r="EY7" s="1" t="s">
        <v>654</v>
      </c>
      <c r="EZ7" s="1"/>
      <c r="FA7" s="1"/>
      <c r="FB7" s="1"/>
      <c r="FC7" s="1"/>
      <c r="FD7" s="1"/>
      <c r="FE7" s="1">
        <v>0</v>
      </c>
      <c r="FF7" s="1"/>
      <c r="FG7" s="1"/>
      <c r="FH7" s="1">
        <v>1525637</v>
      </c>
      <c r="FI7" s="1"/>
      <c r="FJ7" s="1"/>
      <c r="FK7" s="1"/>
      <c r="FL7" s="1"/>
      <c r="FM7" s="1"/>
      <c r="FN7" s="1"/>
      <c r="FO7" s="1"/>
      <c r="FP7" s="1"/>
      <c r="FQ7" s="1">
        <v>299761</v>
      </c>
      <c r="FR7" s="1"/>
      <c r="FS7" s="1">
        <v>4920000</v>
      </c>
      <c r="FT7" s="1">
        <v>1158112</v>
      </c>
      <c r="FU7" s="1"/>
      <c r="FV7" s="1"/>
      <c r="FW7" s="1"/>
      <c r="FX7" s="1"/>
      <c r="FY7" s="1"/>
      <c r="FZ7" s="1">
        <v>67478</v>
      </c>
      <c r="GA7" s="1"/>
      <c r="GB7" s="1">
        <v>42000</v>
      </c>
      <c r="GC7" s="1">
        <v>106560</v>
      </c>
      <c r="GD7" s="1">
        <v>120000</v>
      </c>
      <c r="GE7" s="1"/>
      <c r="GF7" s="1">
        <v>8239548</v>
      </c>
    </row>
    <row r="8" spans="1:188" x14ac:dyDescent="0.45">
      <c r="A8" t="s">
        <v>526</v>
      </c>
      <c r="B8" t="s">
        <v>527</v>
      </c>
      <c r="C8">
        <v>954180.22</v>
      </c>
      <c r="D8">
        <v>882902.31299999997</v>
      </c>
      <c r="E8">
        <v>898690.429</v>
      </c>
      <c r="F8">
        <v>854824.24199999997</v>
      </c>
      <c r="G8">
        <v>847640.90399999998</v>
      </c>
      <c r="H8">
        <v>840835.946</v>
      </c>
      <c r="I8">
        <v>793883.77799999993</v>
      </c>
      <c r="J8">
        <v>775741.71400000004</v>
      </c>
      <c r="K8">
        <v>757221.03599999996</v>
      </c>
      <c r="L8">
        <v>757954.97499999998</v>
      </c>
      <c r="M8">
        <v>766580.2969999999</v>
      </c>
      <c r="N8">
        <v>760998.17499999993</v>
      </c>
      <c r="Q8" t="s">
        <v>424</v>
      </c>
      <c r="R8" t="s">
        <v>425</v>
      </c>
      <c r="S8" t="s">
        <v>3103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59499</v>
      </c>
      <c r="AC8">
        <v>10400</v>
      </c>
      <c r="AD8">
        <v>10414</v>
      </c>
      <c r="AE8">
        <v>10400</v>
      </c>
      <c r="AF8" s="6">
        <f t="shared" si="1"/>
        <v>90713</v>
      </c>
      <c r="AI8" t="s">
        <v>424</v>
      </c>
      <c r="AJ8" t="s">
        <v>425</v>
      </c>
      <c r="BF8">
        <v>90713</v>
      </c>
      <c r="BH8">
        <v>90713</v>
      </c>
      <c r="BJ8" s="10" t="s">
        <v>424</v>
      </c>
      <c r="BK8" s="10" t="s">
        <v>425</v>
      </c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>
        <v>90713</v>
      </c>
      <c r="CH8" s="8"/>
      <c r="CI8" s="13">
        <v>90713</v>
      </c>
      <c r="CK8" t="s">
        <v>654</v>
      </c>
      <c r="CL8" t="s">
        <v>3100</v>
      </c>
      <c r="CM8" s="32">
        <v>126000</v>
      </c>
      <c r="CN8" s="32">
        <v>126000</v>
      </c>
      <c r="CO8" s="32">
        <v>126000</v>
      </c>
      <c r="CP8" s="32">
        <v>126000</v>
      </c>
      <c r="CQ8" s="32">
        <v>126000</v>
      </c>
      <c r="CR8" s="32">
        <v>126000</v>
      </c>
      <c r="CS8" s="32">
        <v>126000</v>
      </c>
      <c r="CT8" s="32">
        <v>126000</v>
      </c>
      <c r="CU8" s="32">
        <v>126000</v>
      </c>
      <c r="CV8" s="32">
        <v>126000</v>
      </c>
      <c r="CW8" s="32">
        <v>139637</v>
      </c>
      <c r="CX8" s="32">
        <v>126000</v>
      </c>
      <c r="CZ8" t="s">
        <v>654</v>
      </c>
      <c r="DA8" t="s">
        <v>3100</v>
      </c>
      <c r="DB8">
        <v>126000</v>
      </c>
      <c r="DC8">
        <v>126000</v>
      </c>
      <c r="DD8">
        <v>126000</v>
      </c>
      <c r="DE8">
        <v>126000</v>
      </c>
      <c r="DF8">
        <v>126000</v>
      </c>
      <c r="DG8">
        <v>126000</v>
      </c>
      <c r="DH8">
        <v>126000</v>
      </c>
      <c r="DI8">
        <v>126000</v>
      </c>
      <c r="DJ8">
        <v>126000</v>
      </c>
      <c r="DK8">
        <v>126000</v>
      </c>
      <c r="DL8">
        <v>139637</v>
      </c>
      <c r="DM8">
        <v>126000</v>
      </c>
      <c r="DN8">
        <f t="shared" si="0"/>
        <v>1525637</v>
      </c>
      <c r="DP8" s="31" t="s">
        <v>920</v>
      </c>
      <c r="DY8">
        <v>1741352</v>
      </c>
      <c r="EB8">
        <v>167548</v>
      </c>
      <c r="EE8">
        <v>274660</v>
      </c>
      <c r="EQ8">
        <v>51150</v>
      </c>
      <c r="ET8">
        <v>164488</v>
      </c>
      <c r="EW8">
        <v>2399198</v>
      </c>
      <c r="EY8" s="1" t="s">
        <v>276</v>
      </c>
      <c r="EZ8" s="1"/>
      <c r="FA8" s="1"/>
      <c r="FB8" s="1"/>
      <c r="FC8" s="1"/>
      <c r="FD8" s="1"/>
      <c r="FE8" s="1">
        <v>13729</v>
      </c>
      <c r="FF8" s="1"/>
      <c r="FG8" s="1"/>
      <c r="FH8" s="1">
        <v>1747716</v>
      </c>
      <c r="FI8" s="1"/>
      <c r="FJ8" s="1"/>
      <c r="FK8" s="1"/>
      <c r="FL8" s="1">
        <v>3751187</v>
      </c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>
        <v>11544</v>
      </c>
      <c r="GA8" s="1"/>
      <c r="GB8" s="1"/>
      <c r="GC8" s="1">
        <v>104723</v>
      </c>
      <c r="GD8" s="1">
        <v>668247</v>
      </c>
      <c r="GE8" s="1"/>
      <c r="GF8" s="1">
        <v>6297146</v>
      </c>
    </row>
    <row r="9" spans="1:188" x14ac:dyDescent="0.45">
      <c r="A9" t="s">
        <v>1129</v>
      </c>
      <c r="B9" t="s">
        <v>1130</v>
      </c>
      <c r="C9">
        <v>31000</v>
      </c>
      <c r="D9">
        <v>31000</v>
      </c>
      <c r="E9">
        <v>31000</v>
      </c>
      <c r="F9">
        <v>31000</v>
      </c>
      <c r="G9">
        <v>31000</v>
      </c>
      <c r="H9">
        <v>31000</v>
      </c>
      <c r="I9">
        <v>31000</v>
      </c>
      <c r="J9">
        <v>31000</v>
      </c>
      <c r="K9">
        <v>31000</v>
      </c>
      <c r="L9">
        <v>31000</v>
      </c>
      <c r="M9">
        <v>31000</v>
      </c>
      <c r="N9">
        <v>31000</v>
      </c>
      <c r="Q9" t="s">
        <v>260</v>
      </c>
      <c r="R9" t="s">
        <v>261</v>
      </c>
      <c r="S9" t="s">
        <v>3100</v>
      </c>
      <c r="T9">
        <v>8920</v>
      </c>
      <c r="U9">
        <v>25856</v>
      </c>
      <c r="V9">
        <v>25856</v>
      </c>
      <c r="W9">
        <v>25856</v>
      </c>
      <c r="X9">
        <v>25856</v>
      </c>
      <c r="Y9">
        <v>25856</v>
      </c>
      <c r="Z9">
        <v>25856</v>
      </c>
      <c r="AA9">
        <v>25856</v>
      </c>
      <c r="AB9">
        <v>19189</v>
      </c>
      <c r="AC9">
        <v>856</v>
      </c>
      <c r="AD9">
        <v>856</v>
      </c>
      <c r="AE9">
        <v>856</v>
      </c>
      <c r="AF9" s="6">
        <f t="shared" si="1"/>
        <v>211669</v>
      </c>
      <c r="AI9" t="s">
        <v>260</v>
      </c>
      <c r="AJ9" t="s">
        <v>261</v>
      </c>
      <c r="AR9">
        <v>211669</v>
      </c>
      <c r="AS9">
        <v>96380</v>
      </c>
      <c r="AY9">
        <v>45290</v>
      </c>
      <c r="BD9">
        <v>8057</v>
      </c>
      <c r="BH9">
        <v>361396</v>
      </c>
      <c r="BJ9" s="10" t="s">
        <v>260</v>
      </c>
      <c r="BK9" s="10" t="s">
        <v>261</v>
      </c>
      <c r="BL9" s="8"/>
      <c r="BM9" s="8"/>
      <c r="BN9" s="8"/>
      <c r="BO9" s="8"/>
      <c r="BP9" s="8"/>
      <c r="BQ9" s="8"/>
      <c r="BR9" s="8"/>
      <c r="BS9" s="8">
        <v>211669</v>
      </c>
      <c r="BT9" s="8">
        <v>96380</v>
      </c>
      <c r="BU9" s="8"/>
      <c r="BV9" s="8"/>
      <c r="BW9" s="8"/>
      <c r="BX9" s="8"/>
      <c r="BY9" s="8"/>
      <c r="BZ9" s="8">
        <v>45290</v>
      </c>
      <c r="CA9" s="8"/>
      <c r="CB9" s="8"/>
      <c r="CC9" s="8"/>
      <c r="CD9" s="8"/>
      <c r="CE9" s="8">
        <v>8057</v>
      </c>
      <c r="CF9" s="8"/>
      <c r="CG9" s="8"/>
      <c r="CH9" s="8"/>
      <c r="CI9" s="13">
        <v>361396</v>
      </c>
      <c r="CK9" t="s">
        <v>654</v>
      </c>
      <c r="CL9" t="s">
        <v>3117</v>
      </c>
      <c r="CM9" s="32">
        <v>0</v>
      </c>
      <c r="CN9" s="32">
        <v>0</v>
      </c>
      <c r="CO9" s="32">
        <v>0</v>
      </c>
      <c r="CP9" s="32">
        <v>0</v>
      </c>
      <c r="CQ9" s="32">
        <v>0</v>
      </c>
      <c r="CR9" s="32">
        <v>0</v>
      </c>
      <c r="CS9" s="32">
        <v>100400</v>
      </c>
      <c r="CT9" s="32">
        <v>140246</v>
      </c>
      <c r="CU9" s="32">
        <v>57267</v>
      </c>
      <c r="CV9" s="32">
        <v>1848</v>
      </c>
      <c r="CW9" s="32">
        <v>0</v>
      </c>
      <c r="CX9" s="32">
        <v>0</v>
      </c>
      <c r="CZ9" t="s">
        <v>654</v>
      </c>
      <c r="DA9" t="s">
        <v>3117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100400</v>
      </c>
      <c r="DI9">
        <v>140246</v>
      </c>
      <c r="DJ9">
        <v>57267</v>
      </c>
      <c r="DK9">
        <v>1848</v>
      </c>
      <c r="DL9">
        <v>0</v>
      </c>
      <c r="DM9">
        <v>0</v>
      </c>
      <c r="DN9">
        <f t="shared" si="0"/>
        <v>299761</v>
      </c>
      <c r="DP9" s="31" t="s">
        <v>1145</v>
      </c>
      <c r="DY9">
        <v>35807</v>
      </c>
      <c r="EB9">
        <v>56768</v>
      </c>
      <c r="EE9">
        <v>158581</v>
      </c>
      <c r="EI9">
        <v>72000</v>
      </c>
      <c r="EQ9">
        <v>43931</v>
      </c>
      <c r="ET9">
        <v>36685</v>
      </c>
      <c r="EW9">
        <v>403772</v>
      </c>
      <c r="EY9" s="1" t="s">
        <v>526</v>
      </c>
      <c r="EZ9" s="1"/>
      <c r="FA9" s="1"/>
      <c r="FB9" s="1"/>
      <c r="FC9" s="1">
        <v>-22001</v>
      </c>
      <c r="FD9" s="1">
        <v>8714151.0610000007</v>
      </c>
      <c r="FE9" s="1"/>
      <c r="FF9" s="1"/>
      <c r="FG9" s="1"/>
      <c r="FH9" s="1">
        <v>300000</v>
      </c>
      <c r="FI9" s="1"/>
      <c r="FJ9" s="1"/>
      <c r="FK9" s="1">
        <v>132000</v>
      </c>
      <c r="FL9" s="1"/>
      <c r="FM9" s="1">
        <v>584839.96799999999</v>
      </c>
      <c r="FN9" s="1"/>
      <c r="FO9" s="1"/>
      <c r="FP9" s="1"/>
      <c r="FQ9" s="1">
        <v>100</v>
      </c>
      <c r="FR9" s="1">
        <v>48000</v>
      </c>
      <c r="FS9" s="1"/>
      <c r="FT9" s="1">
        <v>84447</v>
      </c>
      <c r="FU9" s="1"/>
      <c r="FV9" s="1"/>
      <c r="FW9" s="1"/>
      <c r="FX9" s="1"/>
      <c r="FY9" s="1"/>
      <c r="FZ9" s="1">
        <v>12000</v>
      </c>
      <c r="GA9" s="1"/>
      <c r="GB9" s="1"/>
      <c r="GC9" s="1">
        <v>37917</v>
      </c>
      <c r="GD9" s="1"/>
      <c r="GE9" s="1"/>
      <c r="GF9" s="1">
        <v>9891454.029000001</v>
      </c>
    </row>
    <row r="10" spans="1:188" x14ac:dyDescent="0.45">
      <c r="A10" t="s">
        <v>920</v>
      </c>
      <c r="B10" t="s">
        <v>921</v>
      </c>
      <c r="C10">
        <v>180520</v>
      </c>
      <c r="D10">
        <v>180007</v>
      </c>
      <c r="E10">
        <v>180789</v>
      </c>
      <c r="F10">
        <v>179920</v>
      </c>
      <c r="G10">
        <v>179969</v>
      </c>
      <c r="H10">
        <v>182658</v>
      </c>
      <c r="I10">
        <v>219806</v>
      </c>
      <c r="J10">
        <v>219647</v>
      </c>
      <c r="K10">
        <v>219647</v>
      </c>
      <c r="L10">
        <v>219647</v>
      </c>
      <c r="M10">
        <v>219932</v>
      </c>
      <c r="N10">
        <v>216656</v>
      </c>
      <c r="Q10" t="s">
        <v>260</v>
      </c>
      <c r="R10" t="s">
        <v>261</v>
      </c>
      <c r="S10" t="s">
        <v>3104</v>
      </c>
      <c r="T10">
        <v>4196</v>
      </c>
      <c r="U10">
        <v>11647</v>
      </c>
      <c r="V10">
        <v>11647</v>
      </c>
      <c r="W10">
        <v>11647</v>
      </c>
      <c r="X10">
        <v>11647</v>
      </c>
      <c r="Y10">
        <v>11647</v>
      </c>
      <c r="Z10">
        <v>11647</v>
      </c>
      <c r="AA10">
        <v>11647</v>
      </c>
      <c r="AB10">
        <v>8714</v>
      </c>
      <c r="AC10">
        <v>647</v>
      </c>
      <c r="AD10">
        <v>647</v>
      </c>
      <c r="AE10">
        <v>647</v>
      </c>
      <c r="AF10" s="6">
        <f t="shared" si="1"/>
        <v>96380</v>
      </c>
      <c r="AI10" t="s">
        <v>5</v>
      </c>
      <c r="AJ10" t="s">
        <v>6</v>
      </c>
      <c r="BF10">
        <v>5355</v>
      </c>
      <c r="BH10">
        <v>5355</v>
      </c>
      <c r="BJ10" s="10" t="s">
        <v>5</v>
      </c>
      <c r="BK10" s="10" t="s">
        <v>6</v>
      </c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>
        <v>5355</v>
      </c>
      <c r="CH10" s="8"/>
      <c r="CI10" s="13">
        <v>5355</v>
      </c>
      <c r="CK10" t="s">
        <v>654</v>
      </c>
      <c r="CL10" t="s">
        <v>3102</v>
      </c>
      <c r="CM10" s="32">
        <v>410000</v>
      </c>
      <c r="CN10" s="32">
        <v>410000</v>
      </c>
      <c r="CO10" s="32">
        <v>410000</v>
      </c>
      <c r="CP10" s="32">
        <v>410000</v>
      </c>
      <c r="CQ10" s="32">
        <v>410000</v>
      </c>
      <c r="CR10" s="32">
        <v>410000</v>
      </c>
      <c r="CS10" s="32">
        <v>410000</v>
      </c>
      <c r="CT10" s="32">
        <v>410000</v>
      </c>
      <c r="CU10" s="32">
        <v>410000</v>
      </c>
      <c r="CV10" s="32">
        <v>410000</v>
      </c>
      <c r="CW10" s="32">
        <v>410000</v>
      </c>
      <c r="CX10" s="32">
        <v>410000</v>
      </c>
      <c r="CZ10" t="s">
        <v>654</v>
      </c>
      <c r="DA10" t="s">
        <v>3102</v>
      </c>
      <c r="DB10">
        <v>410000</v>
      </c>
      <c r="DC10">
        <v>410000</v>
      </c>
      <c r="DD10">
        <v>410000</v>
      </c>
      <c r="DE10">
        <v>410000</v>
      </c>
      <c r="DF10">
        <v>410000</v>
      </c>
      <c r="DG10">
        <v>410000</v>
      </c>
      <c r="DH10">
        <v>410000</v>
      </c>
      <c r="DI10">
        <v>410000</v>
      </c>
      <c r="DJ10">
        <v>410000</v>
      </c>
      <c r="DK10">
        <v>410000</v>
      </c>
      <c r="DL10">
        <v>410000</v>
      </c>
      <c r="DM10">
        <v>410000</v>
      </c>
      <c r="DN10">
        <f t="shared" si="0"/>
        <v>4920000</v>
      </c>
      <c r="DP10" s="31" t="s">
        <v>1190</v>
      </c>
      <c r="EJ10">
        <v>1430000</v>
      </c>
      <c r="ET10">
        <v>48028</v>
      </c>
      <c r="EW10">
        <v>1478028</v>
      </c>
      <c r="EY10" s="1" t="s">
        <v>1129</v>
      </c>
      <c r="EZ10" s="1"/>
      <c r="FA10" s="1"/>
      <c r="FB10" s="1"/>
      <c r="FC10" s="1"/>
      <c r="FD10" s="1"/>
      <c r="FE10" s="1"/>
      <c r="FF10" s="1"/>
      <c r="FG10" s="1"/>
      <c r="FH10" s="1">
        <v>360000</v>
      </c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>
        <v>12000</v>
      </c>
      <c r="GA10" s="1"/>
      <c r="GB10" s="1"/>
      <c r="GC10" s="1"/>
      <c r="GD10" s="1"/>
      <c r="GE10" s="1"/>
      <c r="GF10" s="1">
        <v>372000</v>
      </c>
    </row>
    <row r="11" spans="1:188" x14ac:dyDescent="0.45">
      <c r="A11" t="s">
        <v>1145</v>
      </c>
      <c r="B11" t="s">
        <v>1146</v>
      </c>
      <c r="C11">
        <v>13000</v>
      </c>
      <c r="D11">
        <v>13000</v>
      </c>
      <c r="E11">
        <v>13000</v>
      </c>
      <c r="F11">
        <v>13000</v>
      </c>
      <c r="G11">
        <v>10032</v>
      </c>
      <c r="H11">
        <v>9133</v>
      </c>
      <c r="I11">
        <v>60907</v>
      </c>
      <c r="J11">
        <v>66000</v>
      </c>
      <c r="K11">
        <v>66000</v>
      </c>
      <c r="L11">
        <v>66000</v>
      </c>
      <c r="M11">
        <v>60700</v>
      </c>
      <c r="N11">
        <v>13000</v>
      </c>
      <c r="Q11" t="s">
        <v>260</v>
      </c>
      <c r="R11" t="s">
        <v>261</v>
      </c>
      <c r="S11" t="s">
        <v>3105</v>
      </c>
      <c r="T11">
        <v>1290</v>
      </c>
      <c r="U11">
        <v>4000</v>
      </c>
      <c r="V11">
        <v>4000</v>
      </c>
      <c r="W11">
        <v>4000</v>
      </c>
      <c r="X11">
        <v>4000</v>
      </c>
      <c r="Y11">
        <v>4000</v>
      </c>
      <c r="Z11">
        <v>4000</v>
      </c>
      <c r="AA11">
        <v>4000</v>
      </c>
      <c r="AB11">
        <v>4000</v>
      </c>
      <c r="AC11">
        <v>4000</v>
      </c>
      <c r="AD11">
        <v>4000</v>
      </c>
      <c r="AE11">
        <v>4000</v>
      </c>
      <c r="AF11" s="6">
        <f t="shared" si="1"/>
        <v>45290</v>
      </c>
      <c r="AI11" t="s">
        <v>710</v>
      </c>
      <c r="AJ11" t="s">
        <v>711</v>
      </c>
      <c r="AR11">
        <v>480590</v>
      </c>
      <c r="AS11">
        <v>140325</v>
      </c>
      <c r="AT11">
        <v>860305</v>
      </c>
      <c r="BF11">
        <v>27848</v>
      </c>
      <c r="BG11">
        <v>9871</v>
      </c>
      <c r="BH11">
        <v>1518939</v>
      </c>
      <c r="BJ11" s="10" t="s">
        <v>710</v>
      </c>
      <c r="BK11" s="10" t="s">
        <v>711</v>
      </c>
      <c r="BL11" s="8"/>
      <c r="BM11" s="8"/>
      <c r="BN11" s="8"/>
      <c r="BO11" s="8"/>
      <c r="BP11" s="8"/>
      <c r="BQ11" s="8"/>
      <c r="BR11" s="8"/>
      <c r="BS11" s="8">
        <v>480590</v>
      </c>
      <c r="BT11" s="8">
        <v>140325</v>
      </c>
      <c r="BU11" s="8">
        <v>860305</v>
      </c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>
        <v>27848</v>
      </c>
      <c r="CH11" s="8">
        <v>9871</v>
      </c>
      <c r="CI11" s="13">
        <v>1518939</v>
      </c>
      <c r="CK11" t="s">
        <v>654</v>
      </c>
      <c r="CL11" t="s">
        <v>3113</v>
      </c>
      <c r="CM11" s="32">
        <v>97762</v>
      </c>
      <c r="CN11" s="32">
        <v>94811</v>
      </c>
      <c r="CO11" s="32">
        <v>95862</v>
      </c>
      <c r="CP11" s="32">
        <v>94123</v>
      </c>
      <c r="CQ11" s="32">
        <v>93683</v>
      </c>
      <c r="CR11" s="32">
        <v>93327</v>
      </c>
      <c r="CS11" s="32">
        <v>93400</v>
      </c>
      <c r="CT11" s="32">
        <v>93659</v>
      </c>
      <c r="CU11" s="32">
        <v>94793</v>
      </c>
      <c r="CV11" s="32">
        <v>92758</v>
      </c>
      <c r="CW11" s="32">
        <v>94013</v>
      </c>
      <c r="CX11" s="32">
        <v>119921</v>
      </c>
      <c r="CZ11" t="s">
        <v>654</v>
      </c>
      <c r="DA11" t="s">
        <v>3113</v>
      </c>
      <c r="DB11">
        <v>97762</v>
      </c>
      <c r="DC11">
        <v>94811</v>
      </c>
      <c r="DD11">
        <v>95862</v>
      </c>
      <c r="DE11">
        <v>94123</v>
      </c>
      <c r="DF11">
        <v>93683</v>
      </c>
      <c r="DG11">
        <v>93327</v>
      </c>
      <c r="DH11">
        <v>93400</v>
      </c>
      <c r="DI11">
        <v>93659</v>
      </c>
      <c r="DJ11">
        <v>94793</v>
      </c>
      <c r="DK11">
        <v>92758</v>
      </c>
      <c r="DL11">
        <v>94013</v>
      </c>
      <c r="DM11">
        <v>119921</v>
      </c>
      <c r="DN11">
        <f t="shared" si="0"/>
        <v>1158112</v>
      </c>
      <c r="DP11" s="31" t="s">
        <v>876</v>
      </c>
      <c r="DY11">
        <v>336000</v>
      </c>
      <c r="EE11">
        <v>960000</v>
      </c>
      <c r="EQ11">
        <v>0</v>
      </c>
      <c r="ET11">
        <v>274376</v>
      </c>
      <c r="EW11">
        <v>1570376</v>
      </c>
      <c r="EY11" s="1" t="s">
        <v>920</v>
      </c>
      <c r="EZ11" s="1"/>
      <c r="FA11" s="1"/>
      <c r="FB11" s="1"/>
      <c r="FC11" s="1"/>
      <c r="FD11" s="1"/>
      <c r="FE11" s="1"/>
      <c r="FF11" s="1"/>
      <c r="FG11" s="1"/>
      <c r="FH11" s="1">
        <v>1741352</v>
      </c>
      <c r="FI11" s="1"/>
      <c r="FJ11" s="1"/>
      <c r="FK11" s="1">
        <v>167548</v>
      </c>
      <c r="FL11" s="1"/>
      <c r="FM11" s="1"/>
      <c r="FN11" s="1">
        <v>274660</v>
      </c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>
        <v>51150</v>
      </c>
      <c r="GA11" s="1"/>
      <c r="GB11" s="1"/>
      <c r="GC11" s="1">
        <v>164488</v>
      </c>
      <c r="GD11" s="1"/>
      <c r="GE11" s="1"/>
      <c r="GF11" s="1">
        <v>2399198</v>
      </c>
    </row>
    <row r="12" spans="1:188" x14ac:dyDescent="0.45">
      <c r="A12" t="s">
        <v>1190</v>
      </c>
      <c r="B12" t="s">
        <v>1191</v>
      </c>
      <c r="C12">
        <v>4000</v>
      </c>
      <c r="D12">
        <v>4000</v>
      </c>
      <c r="E12">
        <v>4000</v>
      </c>
      <c r="F12">
        <v>4000</v>
      </c>
      <c r="G12">
        <v>4000</v>
      </c>
      <c r="H12">
        <v>4014</v>
      </c>
      <c r="I12">
        <v>4000</v>
      </c>
      <c r="J12">
        <v>4000</v>
      </c>
      <c r="K12">
        <v>4000</v>
      </c>
      <c r="L12">
        <v>4000</v>
      </c>
      <c r="M12">
        <v>4000</v>
      </c>
      <c r="N12">
        <v>1434014</v>
      </c>
      <c r="Q12" t="s">
        <v>260</v>
      </c>
      <c r="R12" t="s">
        <v>261</v>
      </c>
      <c r="S12" t="s">
        <v>3101</v>
      </c>
      <c r="T12">
        <v>323</v>
      </c>
      <c r="U12">
        <v>1000</v>
      </c>
      <c r="V12">
        <v>1000</v>
      </c>
      <c r="W12">
        <v>1000</v>
      </c>
      <c r="X12">
        <v>1000</v>
      </c>
      <c r="Y12">
        <v>1000</v>
      </c>
      <c r="Z12">
        <v>1000</v>
      </c>
      <c r="AA12">
        <v>1000</v>
      </c>
      <c r="AB12">
        <v>734</v>
      </c>
      <c r="AC12">
        <v>0</v>
      </c>
      <c r="AD12">
        <v>0</v>
      </c>
      <c r="AE12">
        <v>0</v>
      </c>
      <c r="AF12" s="6">
        <f t="shared" si="1"/>
        <v>8057</v>
      </c>
      <c r="AI12" t="s">
        <v>991</v>
      </c>
      <c r="AJ12" t="s">
        <v>992</v>
      </c>
      <c r="AL12">
        <v>162000</v>
      </c>
      <c r="BH12">
        <v>162000</v>
      </c>
      <c r="BJ12" s="10" t="s">
        <v>991</v>
      </c>
      <c r="BK12" s="10" t="s">
        <v>992</v>
      </c>
      <c r="BL12" s="8"/>
      <c r="BM12" s="8">
        <v>162000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13">
        <v>162000</v>
      </c>
      <c r="CK12" t="s">
        <v>654</v>
      </c>
      <c r="CL12" t="s">
        <v>3101</v>
      </c>
      <c r="CM12" s="32">
        <v>6012</v>
      </c>
      <c r="CN12" s="32">
        <v>6012</v>
      </c>
      <c r="CO12" s="32">
        <v>6012</v>
      </c>
      <c r="CP12" s="32">
        <v>5952</v>
      </c>
      <c r="CQ12" s="32">
        <v>4990</v>
      </c>
      <c r="CR12" s="32">
        <v>5500</v>
      </c>
      <c r="CS12" s="32">
        <v>5500</v>
      </c>
      <c r="CT12" s="32">
        <v>5500</v>
      </c>
      <c r="CU12" s="32">
        <v>5500</v>
      </c>
      <c r="CV12" s="32">
        <v>5500</v>
      </c>
      <c r="CW12" s="32">
        <v>5500</v>
      </c>
      <c r="CX12" s="32">
        <v>5500</v>
      </c>
      <c r="CZ12" t="s">
        <v>654</v>
      </c>
      <c r="DA12" t="s">
        <v>3101</v>
      </c>
      <c r="DB12">
        <v>6012</v>
      </c>
      <c r="DC12">
        <v>6012</v>
      </c>
      <c r="DD12">
        <v>6012</v>
      </c>
      <c r="DE12">
        <v>5952</v>
      </c>
      <c r="DF12">
        <v>4990</v>
      </c>
      <c r="DG12">
        <v>5500</v>
      </c>
      <c r="DH12">
        <v>5500</v>
      </c>
      <c r="DI12">
        <v>5500</v>
      </c>
      <c r="DJ12">
        <v>5500</v>
      </c>
      <c r="DK12">
        <v>5500</v>
      </c>
      <c r="DL12">
        <v>5500</v>
      </c>
      <c r="DM12">
        <v>5500</v>
      </c>
      <c r="DN12">
        <f t="shared" si="0"/>
        <v>67478</v>
      </c>
      <c r="DP12" s="31" t="s">
        <v>646</v>
      </c>
      <c r="DS12">
        <v>756000</v>
      </c>
      <c r="DY12">
        <v>24839</v>
      </c>
      <c r="EJ12">
        <v>6480000</v>
      </c>
      <c r="EQ12">
        <v>863942</v>
      </c>
      <c r="ET12">
        <v>147646</v>
      </c>
      <c r="EW12">
        <v>8272427</v>
      </c>
      <c r="EY12" s="1" t="s">
        <v>1145</v>
      </c>
      <c r="EZ12" s="1"/>
      <c r="FA12" s="1"/>
      <c r="FB12" s="1"/>
      <c r="FC12" s="1"/>
      <c r="FD12" s="1"/>
      <c r="FE12" s="1"/>
      <c r="FF12" s="1"/>
      <c r="FG12" s="1"/>
      <c r="FH12" s="1">
        <v>35807</v>
      </c>
      <c r="FI12" s="1"/>
      <c r="FJ12" s="1"/>
      <c r="FK12" s="1">
        <v>56768</v>
      </c>
      <c r="FL12" s="1"/>
      <c r="FM12" s="1"/>
      <c r="FN12" s="1">
        <v>158581</v>
      </c>
      <c r="FO12" s="1"/>
      <c r="FP12" s="1"/>
      <c r="FQ12" s="1"/>
      <c r="FR12" s="1">
        <v>72000</v>
      </c>
      <c r="FS12" s="1"/>
      <c r="FT12" s="1"/>
      <c r="FU12" s="1"/>
      <c r="FV12" s="1"/>
      <c r="FW12" s="1"/>
      <c r="FX12" s="1"/>
      <c r="FY12" s="1"/>
      <c r="FZ12" s="1">
        <v>43931</v>
      </c>
      <c r="GA12" s="1"/>
      <c r="GB12" s="1"/>
      <c r="GC12" s="1">
        <v>36685</v>
      </c>
      <c r="GD12" s="1"/>
      <c r="GE12" s="1"/>
      <c r="GF12" s="1">
        <v>403772</v>
      </c>
    </row>
    <row r="13" spans="1:188" x14ac:dyDescent="0.45">
      <c r="A13" t="s">
        <v>876</v>
      </c>
      <c r="B13" t="s">
        <v>877</v>
      </c>
      <c r="C13">
        <v>127466</v>
      </c>
      <c r="D13">
        <v>129745</v>
      </c>
      <c r="E13">
        <v>127736</v>
      </c>
      <c r="F13">
        <v>130243</v>
      </c>
      <c r="G13">
        <v>132091</v>
      </c>
      <c r="H13">
        <v>129162</v>
      </c>
      <c r="I13">
        <v>130794</v>
      </c>
      <c r="J13">
        <v>135667</v>
      </c>
      <c r="K13">
        <v>134450</v>
      </c>
      <c r="L13">
        <v>134926</v>
      </c>
      <c r="M13">
        <v>132124</v>
      </c>
      <c r="N13">
        <v>125972</v>
      </c>
      <c r="Q13" t="s">
        <v>5</v>
      </c>
      <c r="R13" t="s">
        <v>6</v>
      </c>
      <c r="S13" t="s">
        <v>3103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355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 s="6">
        <f t="shared" si="1"/>
        <v>5355</v>
      </c>
      <c r="AI13" t="s">
        <v>264</v>
      </c>
      <c r="AJ13" t="s">
        <v>265</v>
      </c>
      <c r="AK13">
        <v>37258</v>
      </c>
      <c r="BG13">
        <v>1065</v>
      </c>
      <c r="BH13">
        <v>38323</v>
      </c>
      <c r="BJ13" s="10" t="s">
        <v>264</v>
      </c>
      <c r="BK13" s="10" t="s">
        <v>265</v>
      </c>
      <c r="BL13" s="8">
        <v>37258</v>
      </c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>
        <v>1065</v>
      </c>
      <c r="CI13" s="13">
        <v>38323</v>
      </c>
      <c r="CK13" t="s">
        <v>654</v>
      </c>
      <c r="CL13" t="s">
        <v>3118</v>
      </c>
      <c r="CM13" s="32">
        <v>3500</v>
      </c>
      <c r="CN13" s="32">
        <v>3500</v>
      </c>
      <c r="CO13" s="32">
        <v>3500</v>
      </c>
      <c r="CP13" s="32">
        <v>3500</v>
      </c>
      <c r="CQ13" s="32">
        <v>3500</v>
      </c>
      <c r="CR13" s="32">
        <v>3500</v>
      </c>
      <c r="CS13" s="32">
        <v>3500</v>
      </c>
      <c r="CT13" s="32">
        <v>3500</v>
      </c>
      <c r="CU13" s="32">
        <v>3500</v>
      </c>
      <c r="CV13" s="32">
        <v>3500</v>
      </c>
      <c r="CW13" s="32">
        <v>3500</v>
      </c>
      <c r="CX13" s="32">
        <v>3500</v>
      </c>
      <c r="CZ13" t="s">
        <v>654</v>
      </c>
      <c r="DA13" t="s">
        <v>3118</v>
      </c>
      <c r="DB13">
        <v>3500</v>
      </c>
      <c r="DC13">
        <v>3500</v>
      </c>
      <c r="DD13">
        <v>3500</v>
      </c>
      <c r="DE13">
        <v>3500</v>
      </c>
      <c r="DF13">
        <v>3500</v>
      </c>
      <c r="DG13">
        <v>3500</v>
      </c>
      <c r="DH13">
        <v>3500</v>
      </c>
      <c r="DI13">
        <v>3500</v>
      </c>
      <c r="DJ13">
        <v>3500</v>
      </c>
      <c r="DK13">
        <v>3500</v>
      </c>
      <c r="DL13">
        <v>3500</v>
      </c>
      <c r="DM13">
        <v>3500</v>
      </c>
      <c r="DN13">
        <f t="shared" si="0"/>
        <v>42000</v>
      </c>
      <c r="DP13" s="31" t="s">
        <v>424</v>
      </c>
      <c r="EK13">
        <v>-7238</v>
      </c>
      <c r="ET13">
        <v>153234</v>
      </c>
      <c r="EW13">
        <v>145996</v>
      </c>
      <c r="EY13" s="1" t="s">
        <v>1190</v>
      </c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>
        <v>1430000</v>
      </c>
      <c r="FT13" s="1"/>
      <c r="FU13" s="1"/>
      <c r="FV13" s="1"/>
      <c r="FW13" s="1"/>
      <c r="FX13" s="1"/>
      <c r="FY13" s="1"/>
      <c r="FZ13" s="1"/>
      <c r="GA13" s="1"/>
      <c r="GB13" s="1"/>
      <c r="GC13" s="1">
        <v>48028</v>
      </c>
      <c r="GD13" s="1"/>
      <c r="GE13" s="1"/>
      <c r="GF13" s="1">
        <v>1478028</v>
      </c>
    </row>
    <row r="14" spans="1:188" x14ac:dyDescent="0.45">
      <c r="A14" t="s">
        <v>646</v>
      </c>
      <c r="B14" t="s">
        <v>3013</v>
      </c>
      <c r="C14">
        <v>761977</v>
      </c>
      <c r="D14">
        <v>682805</v>
      </c>
      <c r="E14">
        <v>682964</v>
      </c>
      <c r="F14">
        <v>682699</v>
      </c>
      <c r="G14">
        <v>682699</v>
      </c>
      <c r="H14">
        <v>682660</v>
      </c>
      <c r="I14">
        <v>682660</v>
      </c>
      <c r="J14">
        <v>682699</v>
      </c>
      <c r="K14">
        <v>682699</v>
      </c>
      <c r="L14">
        <v>682699</v>
      </c>
      <c r="M14">
        <v>682718</v>
      </c>
      <c r="N14">
        <v>683148</v>
      </c>
      <c r="Q14" t="s">
        <v>710</v>
      </c>
      <c r="R14" t="s">
        <v>711</v>
      </c>
      <c r="S14" t="s">
        <v>3100</v>
      </c>
      <c r="T14">
        <v>0</v>
      </c>
      <c r="U14">
        <v>0</v>
      </c>
      <c r="V14">
        <v>19025</v>
      </c>
      <c r="W14">
        <v>51285</v>
      </c>
      <c r="X14">
        <v>51285</v>
      </c>
      <c r="Y14">
        <v>51285</v>
      </c>
      <c r="Z14">
        <v>51285</v>
      </c>
      <c r="AA14">
        <v>51285</v>
      </c>
      <c r="AB14">
        <v>51285</v>
      </c>
      <c r="AC14">
        <v>51285</v>
      </c>
      <c r="AD14">
        <v>51285</v>
      </c>
      <c r="AE14">
        <v>51285</v>
      </c>
      <c r="AF14" s="6">
        <f t="shared" si="1"/>
        <v>480590</v>
      </c>
      <c r="AI14" t="s">
        <v>737</v>
      </c>
      <c r="AJ14" t="s">
        <v>738</v>
      </c>
      <c r="BG14">
        <v>4536</v>
      </c>
      <c r="BH14">
        <v>4536</v>
      </c>
      <c r="BJ14" s="10" t="s">
        <v>737</v>
      </c>
      <c r="BK14" s="10" t="s">
        <v>3125</v>
      </c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>
        <v>4536</v>
      </c>
      <c r="CI14" s="13">
        <v>4536</v>
      </c>
      <c r="CK14" t="s">
        <v>654</v>
      </c>
      <c r="CL14" t="s">
        <v>3103</v>
      </c>
      <c r="CM14" s="32">
        <v>8880</v>
      </c>
      <c r="CN14" s="32">
        <v>8880</v>
      </c>
      <c r="CO14" s="32">
        <v>8880</v>
      </c>
      <c r="CP14" s="32">
        <v>8880</v>
      </c>
      <c r="CQ14" s="32">
        <v>8880</v>
      </c>
      <c r="CR14" s="32">
        <v>8880</v>
      </c>
      <c r="CS14" s="32">
        <v>8880</v>
      </c>
      <c r="CT14" s="32">
        <v>8880</v>
      </c>
      <c r="CU14" s="32">
        <v>8880</v>
      </c>
      <c r="CV14" s="32">
        <v>8880</v>
      </c>
      <c r="CW14" s="32">
        <v>8880</v>
      </c>
      <c r="CX14" s="32">
        <v>8880</v>
      </c>
      <c r="CZ14" t="s">
        <v>654</v>
      </c>
      <c r="DA14" t="s">
        <v>3103</v>
      </c>
      <c r="DB14">
        <v>8880</v>
      </c>
      <c r="DC14">
        <v>8880</v>
      </c>
      <c r="DD14">
        <v>8880</v>
      </c>
      <c r="DE14">
        <v>8880</v>
      </c>
      <c r="DF14">
        <v>8880</v>
      </c>
      <c r="DG14">
        <v>8880</v>
      </c>
      <c r="DH14">
        <v>8880</v>
      </c>
      <c r="DI14">
        <v>8880</v>
      </c>
      <c r="DJ14">
        <v>8880</v>
      </c>
      <c r="DK14">
        <v>8880</v>
      </c>
      <c r="DL14">
        <v>8880</v>
      </c>
      <c r="DM14">
        <v>8880</v>
      </c>
      <c r="DN14">
        <f t="shared" si="0"/>
        <v>106560</v>
      </c>
      <c r="DP14" s="31" t="s">
        <v>1091</v>
      </c>
      <c r="DV14">
        <v>0</v>
      </c>
      <c r="DY14">
        <v>2883360</v>
      </c>
      <c r="EB14">
        <v>487344</v>
      </c>
      <c r="EE14">
        <v>316037</v>
      </c>
      <c r="EH14">
        <v>3614</v>
      </c>
      <c r="EI14">
        <v>36000</v>
      </c>
      <c r="EJ14">
        <v>1620000</v>
      </c>
      <c r="EK14">
        <v>1673163</v>
      </c>
      <c r="EQ14">
        <v>70632</v>
      </c>
      <c r="ET14">
        <v>366097</v>
      </c>
      <c r="EW14">
        <v>7456247</v>
      </c>
      <c r="EY14" s="1" t="s">
        <v>876</v>
      </c>
      <c r="EZ14" s="1"/>
      <c r="FA14" s="1"/>
      <c r="FB14" s="1"/>
      <c r="FC14" s="1"/>
      <c r="FD14" s="1"/>
      <c r="FE14" s="1"/>
      <c r="FF14" s="1"/>
      <c r="FG14" s="1"/>
      <c r="FH14" s="1">
        <v>336000</v>
      </c>
      <c r="FI14" s="1"/>
      <c r="FJ14" s="1"/>
      <c r="FK14" s="1"/>
      <c r="FL14" s="1"/>
      <c r="FM14" s="1"/>
      <c r="FN14" s="1">
        <v>960000</v>
      </c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>
        <v>0</v>
      </c>
      <c r="GA14" s="1"/>
      <c r="GB14" s="1"/>
      <c r="GC14" s="1">
        <v>274376</v>
      </c>
      <c r="GD14" s="1"/>
      <c r="GE14" s="1"/>
      <c r="GF14" s="1">
        <v>1570376</v>
      </c>
    </row>
    <row r="15" spans="1:188" x14ac:dyDescent="0.45">
      <c r="A15" t="s">
        <v>424</v>
      </c>
      <c r="B15" t="s">
        <v>425</v>
      </c>
      <c r="C15">
        <v>4166</v>
      </c>
      <c r="D15">
        <v>4166</v>
      </c>
      <c r="E15">
        <v>4193</v>
      </c>
      <c r="F15">
        <v>4166</v>
      </c>
      <c r="G15">
        <v>4217</v>
      </c>
      <c r="H15">
        <v>4180</v>
      </c>
      <c r="I15">
        <v>4166</v>
      </c>
      <c r="J15">
        <v>5229</v>
      </c>
      <c r="K15">
        <v>64699</v>
      </c>
      <c r="L15">
        <v>15600</v>
      </c>
      <c r="M15">
        <v>15614</v>
      </c>
      <c r="N15">
        <v>15600</v>
      </c>
      <c r="Q15" t="s">
        <v>710</v>
      </c>
      <c r="R15" t="s">
        <v>711</v>
      </c>
      <c r="S15" t="s">
        <v>3104</v>
      </c>
      <c r="T15">
        <v>0</v>
      </c>
      <c r="U15">
        <v>0</v>
      </c>
      <c r="V15">
        <v>5325</v>
      </c>
      <c r="W15">
        <v>15000</v>
      </c>
      <c r="X15">
        <v>15000</v>
      </c>
      <c r="Y15">
        <v>15000</v>
      </c>
      <c r="Z15">
        <v>15000</v>
      </c>
      <c r="AA15">
        <v>15000</v>
      </c>
      <c r="AB15">
        <v>15000</v>
      </c>
      <c r="AC15">
        <v>15000</v>
      </c>
      <c r="AD15">
        <v>15000</v>
      </c>
      <c r="AE15">
        <v>15000</v>
      </c>
      <c r="AF15" s="6">
        <f t="shared" si="1"/>
        <v>140325</v>
      </c>
      <c r="AI15" t="s">
        <v>1207</v>
      </c>
      <c r="AJ15" t="s">
        <v>1208</v>
      </c>
      <c r="AQ15">
        <v>4158031</v>
      </c>
      <c r="BH15">
        <v>4158031</v>
      </c>
      <c r="BJ15" s="10" t="s">
        <v>1207</v>
      </c>
      <c r="BK15" s="10" t="s">
        <v>1208</v>
      </c>
      <c r="BL15" s="8"/>
      <c r="BM15" s="8"/>
      <c r="BN15" s="8"/>
      <c r="BO15" s="8"/>
      <c r="BP15" s="8"/>
      <c r="BQ15" s="8"/>
      <c r="BR15" s="8">
        <v>4158031</v>
      </c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13">
        <v>4158031</v>
      </c>
      <c r="CK15" t="s">
        <v>654</v>
      </c>
      <c r="CL15" t="s">
        <v>3107</v>
      </c>
      <c r="CM15" s="32">
        <v>10000</v>
      </c>
      <c r="CN15" s="32">
        <v>10000</v>
      </c>
      <c r="CO15" s="32">
        <v>10000</v>
      </c>
      <c r="CP15" s="32">
        <v>10000</v>
      </c>
      <c r="CQ15" s="32">
        <v>10000</v>
      </c>
      <c r="CR15" s="32">
        <v>10000</v>
      </c>
      <c r="CS15" s="32">
        <v>10000</v>
      </c>
      <c r="CT15" s="32">
        <v>10000</v>
      </c>
      <c r="CU15" s="32">
        <v>10000</v>
      </c>
      <c r="CV15" s="32">
        <v>10000</v>
      </c>
      <c r="CW15" s="32">
        <v>10000</v>
      </c>
      <c r="CX15" s="32">
        <v>10000</v>
      </c>
      <c r="CZ15" t="s">
        <v>654</v>
      </c>
      <c r="DA15" t="s">
        <v>3107</v>
      </c>
      <c r="DB15">
        <v>10000</v>
      </c>
      <c r="DC15">
        <v>10000</v>
      </c>
      <c r="DD15">
        <v>10000</v>
      </c>
      <c r="DE15">
        <v>10000</v>
      </c>
      <c r="DF15">
        <v>10000</v>
      </c>
      <c r="DG15">
        <v>10000</v>
      </c>
      <c r="DH15">
        <v>10000</v>
      </c>
      <c r="DI15">
        <v>10000</v>
      </c>
      <c r="DJ15">
        <v>10000</v>
      </c>
      <c r="DK15">
        <v>10000</v>
      </c>
      <c r="DL15">
        <v>10000</v>
      </c>
      <c r="DM15">
        <v>10000</v>
      </c>
      <c r="DN15">
        <f t="shared" si="0"/>
        <v>120000</v>
      </c>
      <c r="DP15" s="31" t="s">
        <v>1135</v>
      </c>
      <c r="DV15">
        <v>0</v>
      </c>
      <c r="EE15">
        <v>480000</v>
      </c>
      <c r="EK15">
        <v>60188</v>
      </c>
      <c r="EQ15">
        <v>12000</v>
      </c>
      <c r="ET15">
        <v>161288</v>
      </c>
      <c r="EU15">
        <v>26400</v>
      </c>
      <c r="EW15">
        <v>739876</v>
      </c>
      <c r="EY15" s="1" t="s">
        <v>646</v>
      </c>
      <c r="EZ15" s="1"/>
      <c r="FA15" s="1"/>
      <c r="FB15" s="1">
        <v>756000</v>
      </c>
      <c r="FC15" s="1"/>
      <c r="FD15" s="1"/>
      <c r="FE15" s="1"/>
      <c r="FF15" s="1"/>
      <c r="FG15" s="1"/>
      <c r="FH15" s="1">
        <v>24839</v>
      </c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>
        <v>6480000</v>
      </c>
      <c r="FT15" s="1"/>
      <c r="FU15" s="1"/>
      <c r="FV15" s="1"/>
      <c r="FW15" s="1"/>
      <c r="FX15" s="1"/>
      <c r="FY15" s="1"/>
      <c r="FZ15" s="1">
        <v>863942</v>
      </c>
      <c r="GA15" s="1"/>
      <c r="GB15" s="1"/>
      <c r="GC15" s="1">
        <v>147646</v>
      </c>
      <c r="GD15" s="1"/>
      <c r="GE15" s="1"/>
      <c r="GF15" s="1">
        <v>8272427</v>
      </c>
    </row>
    <row r="16" spans="1:188" x14ac:dyDescent="0.45">
      <c r="A16" t="s">
        <v>1091</v>
      </c>
      <c r="B16" t="s">
        <v>1092</v>
      </c>
      <c r="C16">
        <v>574306</v>
      </c>
      <c r="D16">
        <v>595191</v>
      </c>
      <c r="E16">
        <v>642344</v>
      </c>
      <c r="F16">
        <v>903905</v>
      </c>
      <c r="G16">
        <v>574044</v>
      </c>
      <c r="H16">
        <v>555399</v>
      </c>
      <c r="I16">
        <v>557441</v>
      </c>
      <c r="J16">
        <v>580629</v>
      </c>
      <c r="K16">
        <v>685157</v>
      </c>
      <c r="L16">
        <v>633240</v>
      </c>
      <c r="M16">
        <v>573940</v>
      </c>
      <c r="N16">
        <v>580651</v>
      </c>
      <c r="Q16" t="s">
        <v>710</v>
      </c>
      <c r="R16" t="s">
        <v>711</v>
      </c>
      <c r="S16" t="s">
        <v>3106</v>
      </c>
      <c r="T16">
        <v>0</v>
      </c>
      <c r="U16">
        <v>0</v>
      </c>
      <c r="V16">
        <v>36094</v>
      </c>
      <c r="W16">
        <v>91579</v>
      </c>
      <c r="X16">
        <v>91579</v>
      </c>
      <c r="Y16">
        <v>91579</v>
      </c>
      <c r="Z16">
        <v>91579</v>
      </c>
      <c r="AA16">
        <v>91579</v>
      </c>
      <c r="AB16">
        <v>91579</v>
      </c>
      <c r="AC16">
        <v>91579</v>
      </c>
      <c r="AD16">
        <v>91579</v>
      </c>
      <c r="AE16">
        <v>91579</v>
      </c>
      <c r="AF16" s="6">
        <f t="shared" si="1"/>
        <v>860305</v>
      </c>
      <c r="AI16" t="s">
        <v>253</v>
      </c>
      <c r="AJ16" t="s">
        <v>254</v>
      </c>
      <c r="AL16">
        <v>70780</v>
      </c>
      <c r="BH16">
        <v>70780</v>
      </c>
      <c r="BJ16" s="10" t="s">
        <v>253</v>
      </c>
      <c r="BK16" s="10" t="s">
        <v>254</v>
      </c>
      <c r="BL16" s="8"/>
      <c r="BM16" s="8">
        <v>70780</v>
      </c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13">
        <v>70780</v>
      </c>
      <c r="CK16" t="s">
        <v>276</v>
      </c>
      <c r="CL16" t="s">
        <v>3111</v>
      </c>
      <c r="CM16" s="32">
        <v>109</v>
      </c>
      <c r="CN16" s="32">
        <v>1066</v>
      </c>
      <c r="CO16" s="32">
        <v>741</v>
      </c>
      <c r="CP16" s="32">
        <v>686</v>
      </c>
      <c r="CQ16" s="32">
        <v>1843</v>
      </c>
      <c r="CR16" s="32">
        <v>3053</v>
      </c>
      <c r="CS16" s="32">
        <v>1453</v>
      </c>
      <c r="CT16" s="32">
        <v>947</v>
      </c>
      <c r="CU16" s="32">
        <v>1953</v>
      </c>
      <c r="CV16" s="32">
        <v>746</v>
      </c>
      <c r="CW16" s="32">
        <v>422</v>
      </c>
      <c r="CX16" s="32">
        <v>710</v>
      </c>
      <c r="CZ16" t="s">
        <v>276</v>
      </c>
      <c r="DA16" t="s">
        <v>3111</v>
      </c>
      <c r="DB16">
        <v>109</v>
      </c>
      <c r="DC16">
        <v>1066</v>
      </c>
      <c r="DD16">
        <v>741</v>
      </c>
      <c r="DE16">
        <v>686</v>
      </c>
      <c r="DF16">
        <v>1843</v>
      </c>
      <c r="DG16">
        <v>3053</v>
      </c>
      <c r="DH16">
        <v>1453</v>
      </c>
      <c r="DI16">
        <v>947</v>
      </c>
      <c r="DJ16">
        <v>1953</v>
      </c>
      <c r="DK16">
        <v>746</v>
      </c>
      <c r="DL16">
        <v>422</v>
      </c>
      <c r="DM16">
        <v>710</v>
      </c>
      <c r="DN16">
        <f t="shared" si="0"/>
        <v>13729</v>
      </c>
      <c r="DP16" s="31" t="s">
        <v>223</v>
      </c>
      <c r="DR16">
        <v>37800</v>
      </c>
      <c r="DV16">
        <v>600</v>
      </c>
      <c r="DY16">
        <v>540000</v>
      </c>
      <c r="EE16">
        <v>307800</v>
      </c>
      <c r="EH16">
        <v>7116</v>
      </c>
      <c r="EK16">
        <v>1650276</v>
      </c>
      <c r="EL16">
        <v>48000</v>
      </c>
      <c r="EQ16">
        <v>0</v>
      </c>
      <c r="EW16">
        <v>2591592</v>
      </c>
      <c r="EY16" s="1" t="s">
        <v>424</v>
      </c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>
        <v>-7238</v>
      </c>
      <c r="FU16" s="1"/>
      <c r="FV16" s="1"/>
      <c r="FW16" s="1"/>
      <c r="FX16" s="1"/>
      <c r="FY16" s="1"/>
      <c r="FZ16" s="1"/>
      <c r="GA16" s="1"/>
      <c r="GB16" s="1"/>
      <c r="GC16" s="1">
        <v>153234</v>
      </c>
      <c r="GD16" s="1"/>
      <c r="GE16" s="1"/>
      <c r="GF16" s="1">
        <v>145996</v>
      </c>
    </row>
    <row r="17" spans="1:188" x14ac:dyDescent="0.45">
      <c r="A17" t="s">
        <v>1135</v>
      </c>
      <c r="B17" t="s">
        <v>1136</v>
      </c>
      <c r="C17">
        <v>60855</v>
      </c>
      <c r="D17">
        <v>60800</v>
      </c>
      <c r="E17">
        <v>60800</v>
      </c>
      <c r="F17">
        <v>61073</v>
      </c>
      <c r="G17">
        <v>61710</v>
      </c>
      <c r="H17">
        <v>63460</v>
      </c>
      <c r="I17">
        <v>62916</v>
      </c>
      <c r="J17">
        <v>62641</v>
      </c>
      <c r="K17">
        <v>62830</v>
      </c>
      <c r="L17">
        <v>61191</v>
      </c>
      <c r="M17">
        <v>60800</v>
      </c>
      <c r="N17">
        <v>60800</v>
      </c>
      <c r="Q17" t="s">
        <v>710</v>
      </c>
      <c r="R17" t="s">
        <v>711</v>
      </c>
      <c r="S17" t="s">
        <v>3103</v>
      </c>
      <c r="T17">
        <v>0</v>
      </c>
      <c r="U17">
        <v>0</v>
      </c>
      <c r="V17">
        <v>0</v>
      </c>
      <c r="W17">
        <v>93</v>
      </c>
      <c r="X17">
        <v>2800</v>
      </c>
      <c r="Y17">
        <v>2800</v>
      </c>
      <c r="Z17">
        <v>3155</v>
      </c>
      <c r="AA17">
        <v>3800</v>
      </c>
      <c r="AB17">
        <v>3800</v>
      </c>
      <c r="AC17">
        <v>3800</v>
      </c>
      <c r="AD17">
        <v>3800</v>
      </c>
      <c r="AE17">
        <v>3800</v>
      </c>
      <c r="AF17" s="6">
        <f t="shared" si="1"/>
        <v>27848</v>
      </c>
      <c r="AI17" t="s">
        <v>998</v>
      </c>
      <c r="AJ17" t="s">
        <v>999</v>
      </c>
      <c r="AP17">
        <v>0</v>
      </c>
      <c r="AR17">
        <v>37684.800000000003</v>
      </c>
      <c r="AS17">
        <v>16039.2</v>
      </c>
      <c r="AV17">
        <v>54790</v>
      </c>
      <c r="AY17">
        <v>8129</v>
      </c>
      <c r="BA17">
        <v>24192</v>
      </c>
      <c r="BD17">
        <v>4064</v>
      </c>
      <c r="BF17">
        <v>133054.86900000001</v>
      </c>
      <c r="BG17">
        <v>9896.1309999999994</v>
      </c>
      <c r="BH17">
        <v>287850</v>
      </c>
      <c r="BJ17" s="10" t="s">
        <v>998</v>
      </c>
      <c r="BK17" s="10" t="s">
        <v>999</v>
      </c>
      <c r="BL17" s="8"/>
      <c r="BM17" s="8"/>
      <c r="BN17" s="8"/>
      <c r="BO17" s="8"/>
      <c r="BP17" s="8"/>
      <c r="BQ17" s="8">
        <v>0</v>
      </c>
      <c r="BR17" s="8"/>
      <c r="BS17" s="8">
        <v>37684.800000000003</v>
      </c>
      <c r="BT17" s="8">
        <v>16039.2</v>
      </c>
      <c r="BU17" s="8"/>
      <c r="BV17" s="8"/>
      <c r="BW17" s="8">
        <v>54790</v>
      </c>
      <c r="BX17" s="8"/>
      <c r="BY17" s="8"/>
      <c r="BZ17" s="8">
        <v>8129</v>
      </c>
      <c r="CA17" s="8"/>
      <c r="CB17" s="8">
        <v>24192</v>
      </c>
      <c r="CC17" s="8"/>
      <c r="CD17" s="8"/>
      <c r="CE17" s="8">
        <v>4064</v>
      </c>
      <c r="CF17" s="8"/>
      <c r="CG17" s="8">
        <v>133054.86900000001</v>
      </c>
      <c r="CH17" s="8">
        <v>9896.1309999999994</v>
      </c>
      <c r="CI17" s="13">
        <v>287850</v>
      </c>
      <c r="CK17" t="s">
        <v>276</v>
      </c>
      <c r="CL17" t="s">
        <v>3100</v>
      </c>
      <c r="CM17" s="32">
        <v>145643</v>
      </c>
      <c r="CN17" s="32">
        <v>145643</v>
      </c>
      <c r="CO17" s="32">
        <v>145643</v>
      </c>
      <c r="CP17" s="32">
        <v>145643</v>
      </c>
      <c r="CQ17" s="32">
        <v>145643</v>
      </c>
      <c r="CR17" s="32">
        <v>145643</v>
      </c>
      <c r="CS17" s="32">
        <v>145643</v>
      </c>
      <c r="CT17" s="32">
        <v>145643</v>
      </c>
      <c r="CU17" s="32">
        <v>145643</v>
      </c>
      <c r="CV17" s="32">
        <v>145643</v>
      </c>
      <c r="CW17" s="32">
        <v>145643</v>
      </c>
      <c r="CX17" s="32">
        <v>145643</v>
      </c>
      <c r="CZ17" t="s">
        <v>276</v>
      </c>
      <c r="DA17" t="s">
        <v>3100</v>
      </c>
      <c r="DB17">
        <v>145643</v>
      </c>
      <c r="DC17">
        <v>145643</v>
      </c>
      <c r="DD17">
        <v>145643</v>
      </c>
      <c r="DE17">
        <v>145643</v>
      </c>
      <c r="DF17">
        <v>145643</v>
      </c>
      <c r="DG17">
        <v>145643</v>
      </c>
      <c r="DH17">
        <v>145643</v>
      </c>
      <c r="DI17">
        <v>145643</v>
      </c>
      <c r="DJ17">
        <v>145643</v>
      </c>
      <c r="DK17">
        <v>145643</v>
      </c>
      <c r="DL17">
        <v>145643</v>
      </c>
      <c r="DM17">
        <v>145643</v>
      </c>
      <c r="DN17">
        <f t="shared" si="0"/>
        <v>1747716</v>
      </c>
      <c r="DP17" s="31" t="s">
        <v>734</v>
      </c>
      <c r="DQ17">
        <v>15550</v>
      </c>
      <c r="DY17">
        <v>360000</v>
      </c>
      <c r="ET17">
        <v>55202</v>
      </c>
      <c r="EW17">
        <v>430752</v>
      </c>
      <c r="EY17" s="1" t="s">
        <v>1091</v>
      </c>
      <c r="EZ17" s="1"/>
      <c r="FA17" s="1"/>
      <c r="FB17" s="1"/>
      <c r="FC17" s="1"/>
      <c r="FD17" s="1"/>
      <c r="FE17" s="1">
        <v>0</v>
      </c>
      <c r="FF17" s="1"/>
      <c r="FG17" s="1"/>
      <c r="FH17" s="1">
        <v>2883360</v>
      </c>
      <c r="FI17" s="1"/>
      <c r="FJ17" s="1"/>
      <c r="FK17" s="1">
        <v>487344</v>
      </c>
      <c r="FL17" s="1"/>
      <c r="FM17" s="1"/>
      <c r="FN17" s="1">
        <v>316037</v>
      </c>
      <c r="FO17" s="1"/>
      <c r="FP17" s="1"/>
      <c r="FQ17" s="1">
        <v>3614</v>
      </c>
      <c r="FR17" s="1">
        <v>36000</v>
      </c>
      <c r="FS17" s="1">
        <v>1620000</v>
      </c>
      <c r="FT17" s="1">
        <v>1673163</v>
      </c>
      <c r="FU17" s="1"/>
      <c r="FV17" s="1"/>
      <c r="FW17" s="1"/>
      <c r="FX17" s="1"/>
      <c r="FY17" s="1"/>
      <c r="FZ17" s="1">
        <v>70632</v>
      </c>
      <c r="GA17" s="1"/>
      <c r="GB17" s="1"/>
      <c r="GC17" s="1">
        <v>366097</v>
      </c>
      <c r="GD17" s="1"/>
      <c r="GE17" s="1"/>
      <c r="GF17" s="1">
        <v>7456247</v>
      </c>
    </row>
    <row r="18" spans="1:188" x14ac:dyDescent="0.45">
      <c r="A18" t="s">
        <v>223</v>
      </c>
      <c r="B18" t="s">
        <v>224</v>
      </c>
      <c r="C18">
        <v>220251</v>
      </c>
      <c r="D18">
        <v>221195</v>
      </c>
      <c r="E18">
        <v>221103</v>
      </c>
      <c r="F18">
        <v>217490</v>
      </c>
      <c r="G18">
        <v>219811</v>
      </c>
      <c r="H18">
        <v>213285</v>
      </c>
      <c r="I18">
        <v>229037</v>
      </c>
      <c r="J18">
        <v>227227</v>
      </c>
      <c r="K18">
        <v>210735</v>
      </c>
      <c r="L18">
        <v>203362</v>
      </c>
      <c r="M18">
        <v>205404</v>
      </c>
      <c r="N18">
        <v>202692</v>
      </c>
      <c r="Q18" t="s">
        <v>710</v>
      </c>
      <c r="R18" t="s">
        <v>711</v>
      </c>
      <c r="S18" t="s">
        <v>3107</v>
      </c>
      <c r="T18">
        <v>0</v>
      </c>
      <c r="U18">
        <v>0</v>
      </c>
      <c r="V18">
        <v>871</v>
      </c>
      <c r="W18">
        <v>1000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1000</v>
      </c>
      <c r="AD18">
        <v>1000</v>
      </c>
      <c r="AE18">
        <v>1000</v>
      </c>
      <c r="AF18" s="6">
        <f t="shared" si="1"/>
        <v>9871</v>
      </c>
      <c r="AI18" t="s">
        <v>1117</v>
      </c>
      <c r="AJ18" t="s">
        <v>1118</v>
      </c>
      <c r="BF18">
        <v>16200</v>
      </c>
      <c r="BH18">
        <v>16200</v>
      </c>
      <c r="BJ18" s="10" t="s">
        <v>1117</v>
      </c>
      <c r="BK18" s="10" t="s">
        <v>1118</v>
      </c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>
        <v>16200</v>
      </c>
      <c r="CH18" s="8"/>
      <c r="CI18" s="13">
        <v>16200</v>
      </c>
      <c r="CK18" t="s">
        <v>276</v>
      </c>
      <c r="CL18" t="s">
        <v>3106</v>
      </c>
      <c r="CM18" s="32">
        <v>325192</v>
      </c>
      <c r="CN18" s="32">
        <v>325192</v>
      </c>
      <c r="CO18" s="32">
        <v>319425</v>
      </c>
      <c r="CP18" s="32">
        <v>309042</v>
      </c>
      <c r="CQ18" s="32">
        <v>309042</v>
      </c>
      <c r="CR18" s="32">
        <v>309042</v>
      </c>
      <c r="CS18" s="32">
        <v>309042</v>
      </c>
      <c r="CT18" s="32">
        <v>309042</v>
      </c>
      <c r="CU18" s="32">
        <v>309042</v>
      </c>
      <c r="CV18" s="32">
        <v>309042</v>
      </c>
      <c r="CW18" s="32">
        <v>309042</v>
      </c>
      <c r="CX18" s="32">
        <v>309042</v>
      </c>
      <c r="CZ18" t="s">
        <v>276</v>
      </c>
      <c r="DA18" t="s">
        <v>3106</v>
      </c>
      <c r="DB18">
        <v>325192</v>
      </c>
      <c r="DC18">
        <v>325192</v>
      </c>
      <c r="DD18">
        <v>319425</v>
      </c>
      <c r="DE18">
        <v>309042</v>
      </c>
      <c r="DF18">
        <v>309042</v>
      </c>
      <c r="DG18">
        <v>309042</v>
      </c>
      <c r="DH18">
        <v>309042</v>
      </c>
      <c r="DI18">
        <v>309042</v>
      </c>
      <c r="DJ18">
        <v>309042</v>
      </c>
      <c r="DK18">
        <v>309042</v>
      </c>
      <c r="DL18">
        <v>309042</v>
      </c>
      <c r="DM18">
        <v>309042</v>
      </c>
      <c r="DN18">
        <f t="shared" si="0"/>
        <v>3751187</v>
      </c>
      <c r="DP18" s="31" t="s">
        <v>260</v>
      </c>
      <c r="DT18">
        <v>7115</v>
      </c>
      <c r="DY18">
        <v>1837854</v>
      </c>
      <c r="EB18">
        <v>1056380</v>
      </c>
      <c r="EC18">
        <v>1949932</v>
      </c>
      <c r="EE18">
        <v>525958</v>
      </c>
      <c r="EI18">
        <v>45290</v>
      </c>
      <c r="EK18">
        <v>397188</v>
      </c>
      <c r="EQ18">
        <v>46335</v>
      </c>
      <c r="ET18">
        <v>72000</v>
      </c>
      <c r="EW18">
        <v>5938052</v>
      </c>
      <c r="EY18" s="1" t="s">
        <v>1135</v>
      </c>
      <c r="EZ18" s="1"/>
      <c r="FA18" s="1"/>
      <c r="FB18" s="1"/>
      <c r="FC18" s="1"/>
      <c r="FD18" s="1"/>
      <c r="FE18" s="1">
        <v>0</v>
      </c>
      <c r="FF18" s="1"/>
      <c r="FG18" s="1"/>
      <c r="FH18" s="1"/>
      <c r="FI18" s="1"/>
      <c r="FJ18" s="1"/>
      <c r="FK18" s="1"/>
      <c r="FL18" s="1"/>
      <c r="FM18" s="1"/>
      <c r="FN18" s="1">
        <v>480000</v>
      </c>
      <c r="FO18" s="1"/>
      <c r="FP18" s="1"/>
      <c r="FQ18" s="1"/>
      <c r="FR18" s="1"/>
      <c r="FS18" s="1"/>
      <c r="FT18" s="1">
        <v>60188</v>
      </c>
      <c r="FU18" s="1"/>
      <c r="FV18" s="1"/>
      <c r="FW18" s="1"/>
      <c r="FX18" s="1"/>
      <c r="FY18" s="1"/>
      <c r="FZ18" s="1">
        <v>12000</v>
      </c>
      <c r="GA18" s="1"/>
      <c r="GB18" s="1"/>
      <c r="GC18" s="1">
        <v>161288</v>
      </c>
      <c r="GD18" s="1">
        <v>26400</v>
      </c>
      <c r="GE18" s="1"/>
      <c r="GF18" s="1">
        <v>739876</v>
      </c>
    </row>
    <row r="19" spans="1:188" x14ac:dyDescent="0.45">
      <c r="A19" t="s">
        <v>734</v>
      </c>
      <c r="B19" t="s">
        <v>735</v>
      </c>
      <c r="C19">
        <v>38374</v>
      </c>
      <c r="D19">
        <v>36364</v>
      </c>
      <c r="E19">
        <v>36407</v>
      </c>
      <c r="F19">
        <v>37828</v>
      </c>
      <c r="G19">
        <v>36320</v>
      </c>
      <c r="H19">
        <v>35370</v>
      </c>
      <c r="I19">
        <v>35196</v>
      </c>
      <c r="J19">
        <v>35631</v>
      </c>
      <c r="K19">
        <v>35124</v>
      </c>
      <c r="L19">
        <v>35167</v>
      </c>
      <c r="M19">
        <v>34362</v>
      </c>
      <c r="N19">
        <v>34609</v>
      </c>
      <c r="Q19" t="s">
        <v>991</v>
      </c>
      <c r="R19" t="s">
        <v>992</v>
      </c>
      <c r="S19" t="s">
        <v>3108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54000</v>
      </c>
      <c r="AD19">
        <v>54000</v>
      </c>
      <c r="AE19">
        <v>54000</v>
      </c>
      <c r="AF19" s="6">
        <f t="shared" si="1"/>
        <v>162000</v>
      </c>
      <c r="AI19" t="s">
        <v>153</v>
      </c>
      <c r="AJ19" t="s">
        <v>154</v>
      </c>
      <c r="AZ19">
        <v>387097</v>
      </c>
      <c r="BH19">
        <v>387097</v>
      </c>
      <c r="BJ19" s="10" t="s">
        <v>153</v>
      </c>
      <c r="BK19" s="10" t="s">
        <v>154</v>
      </c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>
        <v>387097</v>
      </c>
      <c r="CB19" s="8"/>
      <c r="CC19" s="8"/>
      <c r="CD19" s="8"/>
      <c r="CE19" s="8"/>
      <c r="CF19" s="8"/>
      <c r="CG19" s="8"/>
      <c r="CH19" s="8"/>
      <c r="CI19" s="13">
        <v>387097</v>
      </c>
      <c r="CK19" t="s">
        <v>276</v>
      </c>
      <c r="CL19" t="s">
        <v>3101</v>
      </c>
      <c r="CM19" s="32">
        <v>962</v>
      </c>
      <c r="CN19" s="32">
        <v>962</v>
      </c>
      <c r="CO19" s="32">
        <v>962</v>
      </c>
      <c r="CP19" s="32">
        <v>962</v>
      </c>
      <c r="CQ19" s="32">
        <v>962</v>
      </c>
      <c r="CR19" s="32">
        <v>962</v>
      </c>
      <c r="CS19" s="32">
        <v>962</v>
      </c>
      <c r="CT19" s="32">
        <v>962</v>
      </c>
      <c r="CU19" s="32">
        <v>962</v>
      </c>
      <c r="CV19" s="32">
        <v>962</v>
      </c>
      <c r="CW19" s="32">
        <v>962</v>
      </c>
      <c r="CX19" s="32">
        <v>962</v>
      </c>
      <c r="CZ19" t="s">
        <v>276</v>
      </c>
      <c r="DA19" t="s">
        <v>3101</v>
      </c>
      <c r="DB19">
        <v>962</v>
      </c>
      <c r="DC19">
        <v>962</v>
      </c>
      <c r="DD19">
        <v>962</v>
      </c>
      <c r="DE19">
        <v>962</v>
      </c>
      <c r="DF19">
        <v>962</v>
      </c>
      <c r="DG19">
        <v>962</v>
      </c>
      <c r="DH19">
        <v>962</v>
      </c>
      <c r="DI19">
        <v>962</v>
      </c>
      <c r="DJ19">
        <v>962</v>
      </c>
      <c r="DK19">
        <v>962</v>
      </c>
      <c r="DL19">
        <v>962</v>
      </c>
      <c r="DM19">
        <v>962</v>
      </c>
      <c r="DN19">
        <f t="shared" si="0"/>
        <v>11544</v>
      </c>
      <c r="DP19" s="31" t="s">
        <v>1070</v>
      </c>
      <c r="DV19">
        <v>0</v>
      </c>
      <c r="DY19">
        <v>396000</v>
      </c>
      <c r="EQ19">
        <v>0</v>
      </c>
      <c r="ET19">
        <v>123600</v>
      </c>
      <c r="EW19">
        <v>519600</v>
      </c>
      <c r="EY19" s="1" t="s">
        <v>223</v>
      </c>
      <c r="EZ19" s="1"/>
      <c r="FA19" s="1">
        <v>37800</v>
      </c>
      <c r="FB19" s="1"/>
      <c r="FC19" s="1"/>
      <c r="FD19" s="1"/>
      <c r="FE19" s="1">
        <v>600</v>
      </c>
      <c r="FF19" s="1"/>
      <c r="FG19" s="1"/>
      <c r="FH19" s="1">
        <v>540000</v>
      </c>
      <c r="FI19" s="1"/>
      <c r="FJ19" s="1"/>
      <c r="FK19" s="1"/>
      <c r="FL19" s="1"/>
      <c r="FM19" s="1"/>
      <c r="FN19" s="1">
        <v>307800</v>
      </c>
      <c r="FO19" s="1"/>
      <c r="FP19" s="1"/>
      <c r="FQ19" s="1">
        <v>7116</v>
      </c>
      <c r="FR19" s="1"/>
      <c r="FS19" s="1"/>
      <c r="FT19" s="1">
        <v>1650276</v>
      </c>
      <c r="FU19" s="1">
        <v>48000</v>
      </c>
      <c r="FV19" s="1"/>
      <c r="FW19" s="1"/>
      <c r="FX19" s="1"/>
      <c r="FY19" s="1"/>
      <c r="FZ19" s="1">
        <v>0</v>
      </c>
      <c r="GA19" s="1"/>
      <c r="GB19" s="1"/>
      <c r="GC19" s="1"/>
      <c r="GD19" s="1"/>
      <c r="GE19" s="1"/>
      <c r="GF19" s="1">
        <v>2591592</v>
      </c>
    </row>
    <row r="20" spans="1:188" x14ac:dyDescent="0.45">
      <c r="A20" t="s">
        <v>260</v>
      </c>
      <c r="B20" t="s">
        <v>261</v>
      </c>
      <c r="C20">
        <v>637211</v>
      </c>
      <c r="D20">
        <v>649472</v>
      </c>
      <c r="E20">
        <v>649472</v>
      </c>
      <c r="F20">
        <v>648552</v>
      </c>
      <c r="G20">
        <v>649472</v>
      </c>
      <c r="H20">
        <v>648552</v>
      </c>
      <c r="I20">
        <v>649472</v>
      </c>
      <c r="J20">
        <v>649472</v>
      </c>
      <c r="K20">
        <v>495583</v>
      </c>
      <c r="L20">
        <v>72119</v>
      </c>
      <c r="M20">
        <v>94710</v>
      </c>
      <c r="N20">
        <v>93965</v>
      </c>
      <c r="Q20" t="s">
        <v>264</v>
      </c>
      <c r="R20" t="s">
        <v>265</v>
      </c>
      <c r="S20" t="s">
        <v>3109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2258</v>
      </c>
      <c r="AD20">
        <v>17500</v>
      </c>
      <c r="AE20">
        <v>17500</v>
      </c>
      <c r="AF20" s="6">
        <f t="shared" si="1"/>
        <v>37258</v>
      </c>
      <c r="AI20" t="s">
        <v>702</v>
      </c>
      <c r="AJ20" t="s">
        <v>703</v>
      </c>
      <c r="AV20">
        <v>392000</v>
      </c>
      <c r="BD20">
        <v>1125972</v>
      </c>
      <c r="BH20">
        <v>1517972</v>
      </c>
      <c r="BJ20" s="10" t="s">
        <v>702</v>
      </c>
      <c r="BK20" s="10" t="s">
        <v>703</v>
      </c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>
        <v>392000</v>
      </c>
      <c r="BX20" s="8"/>
      <c r="BY20" s="8"/>
      <c r="BZ20" s="8"/>
      <c r="CA20" s="8"/>
      <c r="CB20" s="8"/>
      <c r="CC20" s="8"/>
      <c r="CD20" s="8"/>
      <c r="CE20" s="8">
        <v>1125972</v>
      </c>
      <c r="CF20" s="8"/>
      <c r="CG20" s="8"/>
      <c r="CH20" s="8"/>
      <c r="CI20" s="13">
        <v>1517972</v>
      </c>
      <c r="CK20" t="s">
        <v>276</v>
      </c>
      <c r="CL20" t="s">
        <v>3103</v>
      </c>
      <c r="CM20" s="32">
        <v>8070</v>
      </c>
      <c r="CN20" s="32">
        <v>7601</v>
      </c>
      <c r="CO20" s="32">
        <v>8815</v>
      </c>
      <c r="CP20" s="32">
        <v>7857</v>
      </c>
      <c r="CQ20" s="32">
        <v>10228</v>
      </c>
      <c r="CR20" s="32">
        <v>9723</v>
      </c>
      <c r="CS20" s="32">
        <v>8527</v>
      </c>
      <c r="CT20" s="32">
        <v>7590</v>
      </c>
      <c r="CU20" s="32">
        <v>8997</v>
      </c>
      <c r="CV20" s="32">
        <v>10903</v>
      </c>
      <c r="CW20" s="32">
        <v>8607</v>
      </c>
      <c r="CX20" s="32">
        <v>7805</v>
      </c>
      <c r="CZ20" t="s">
        <v>276</v>
      </c>
      <c r="DA20" t="s">
        <v>3103</v>
      </c>
      <c r="DB20">
        <v>8070</v>
      </c>
      <c r="DC20">
        <v>7601</v>
      </c>
      <c r="DD20">
        <v>8815</v>
      </c>
      <c r="DE20">
        <v>7857</v>
      </c>
      <c r="DF20">
        <v>10228</v>
      </c>
      <c r="DG20">
        <v>9723</v>
      </c>
      <c r="DH20">
        <v>8527</v>
      </c>
      <c r="DI20">
        <v>7590</v>
      </c>
      <c r="DJ20">
        <v>8997</v>
      </c>
      <c r="DK20">
        <v>10903</v>
      </c>
      <c r="DL20">
        <v>8607</v>
      </c>
      <c r="DM20">
        <v>7805</v>
      </c>
      <c r="DN20">
        <f t="shared" si="0"/>
        <v>104723</v>
      </c>
      <c r="DP20" s="31" t="s">
        <v>5</v>
      </c>
      <c r="DV20">
        <v>78</v>
      </c>
      <c r="DY20">
        <v>486000</v>
      </c>
      <c r="EO20">
        <v>708000</v>
      </c>
      <c r="EQ20">
        <v>11544</v>
      </c>
      <c r="ET20">
        <v>187891</v>
      </c>
      <c r="EW20">
        <v>1393513</v>
      </c>
      <c r="EY20" s="1" t="s">
        <v>734</v>
      </c>
      <c r="EZ20" s="1">
        <v>15550</v>
      </c>
      <c r="FA20" s="1"/>
      <c r="FB20" s="1"/>
      <c r="FC20" s="1"/>
      <c r="FD20" s="1"/>
      <c r="FE20" s="1"/>
      <c r="FF20" s="1"/>
      <c r="FG20" s="1"/>
      <c r="FH20" s="1">
        <v>360000</v>
      </c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>
        <v>55202</v>
      </c>
      <c r="GD20" s="1"/>
      <c r="GE20" s="1"/>
      <c r="GF20" s="1">
        <v>430752</v>
      </c>
    </row>
    <row r="21" spans="1:188" x14ac:dyDescent="0.45">
      <c r="A21" t="s">
        <v>1070</v>
      </c>
      <c r="B21" t="s">
        <v>1071</v>
      </c>
      <c r="C21">
        <v>43300</v>
      </c>
      <c r="D21">
        <v>43300</v>
      </c>
      <c r="E21">
        <v>43300</v>
      </c>
      <c r="F21">
        <v>43300</v>
      </c>
      <c r="G21">
        <v>43300</v>
      </c>
      <c r="H21">
        <v>43300</v>
      </c>
      <c r="I21">
        <v>43300</v>
      </c>
      <c r="J21">
        <v>43300</v>
      </c>
      <c r="K21">
        <v>43300</v>
      </c>
      <c r="L21">
        <v>43300</v>
      </c>
      <c r="M21">
        <v>43300</v>
      </c>
      <c r="N21">
        <v>43300</v>
      </c>
      <c r="Q21" t="s">
        <v>264</v>
      </c>
      <c r="R21" t="s">
        <v>265</v>
      </c>
      <c r="S21" t="s">
        <v>3107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65</v>
      </c>
      <c r="AD21">
        <v>500</v>
      </c>
      <c r="AE21">
        <v>500</v>
      </c>
      <c r="AF21" s="6">
        <f t="shared" si="1"/>
        <v>1065</v>
      </c>
      <c r="AI21" t="s">
        <v>204</v>
      </c>
      <c r="AJ21" t="s">
        <v>205</v>
      </c>
      <c r="AZ21">
        <v>819839</v>
      </c>
      <c r="BH21">
        <v>819839</v>
      </c>
      <c r="BJ21" s="10" t="s">
        <v>204</v>
      </c>
      <c r="BK21" s="10" t="s">
        <v>205</v>
      </c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>
        <v>819839</v>
      </c>
      <c r="CB21" s="8"/>
      <c r="CC21" s="8"/>
      <c r="CD21" s="8"/>
      <c r="CE21" s="8"/>
      <c r="CF21" s="8"/>
      <c r="CG21" s="8"/>
      <c r="CH21" s="8"/>
      <c r="CI21" s="13">
        <v>819839</v>
      </c>
      <c r="CK21" t="s">
        <v>276</v>
      </c>
      <c r="CL21" t="s">
        <v>3107</v>
      </c>
      <c r="CM21" s="32">
        <v>40714</v>
      </c>
      <c r="CN21" s="32">
        <v>39125</v>
      </c>
      <c r="CO21" s="32">
        <v>53901</v>
      </c>
      <c r="CP21" s="32">
        <v>62853</v>
      </c>
      <c r="CQ21" s="32">
        <v>79326</v>
      </c>
      <c r="CR21" s="32">
        <v>73216</v>
      </c>
      <c r="CS21" s="32">
        <v>70765</v>
      </c>
      <c r="CT21" s="32">
        <v>60869</v>
      </c>
      <c r="CU21" s="32">
        <v>62590</v>
      </c>
      <c r="CV21" s="32">
        <v>52084</v>
      </c>
      <c r="CW21" s="32">
        <v>36732</v>
      </c>
      <c r="CX21" s="32">
        <v>36072</v>
      </c>
      <c r="CZ21" t="s">
        <v>276</v>
      </c>
      <c r="DA21" t="s">
        <v>3107</v>
      </c>
      <c r="DB21">
        <v>40714</v>
      </c>
      <c r="DC21">
        <v>39125</v>
      </c>
      <c r="DD21">
        <v>53901</v>
      </c>
      <c r="DE21">
        <v>62853</v>
      </c>
      <c r="DF21">
        <v>79326</v>
      </c>
      <c r="DG21">
        <v>73216</v>
      </c>
      <c r="DH21">
        <v>70765</v>
      </c>
      <c r="DI21">
        <v>60869</v>
      </c>
      <c r="DJ21">
        <v>62590</v>
      </c>
      <c r="DK21">
        <v>52084</v>
      </c>
      <c r="DL21">
        <v>36732</v>
      </c>
      <c r="DM21">
        <v>36072</v>
      </c>
      <c r="DN21">
        <f t="shared" si="0"/>
        <v>668247</v>
      </c>
      <c r="DP21" s="31" t="s">
        <v>988</v>
      </c>
      <c r="DY21">
        <v>725080</v>
      </c>
      <c r="EB21">
        <v>159582</v>
      </c>
      <c r="EI21">
        <v>36000</v>
      </c>
      <c r="EQ21">
        <v>51630</v>
      </c>
      <c r="EW21">
        <v>972292</v>
      </c>
      <c r="EY21" s="1" t="s">
        <v>260</v>
      </c>
      <c r="EZ21" s="1"/>
      <c r="FA21" s="1"/>
      <c r="FB21" s="1"/>
      <c r="FC21" s="1">
        <v>7115</v>
      </c>
      <c r="FD21" s="1"/>
      <c r="FE21" s="1"/>
      <c r="FF21" s="1"/>
      <c r="FG21" s="1"/>
      <c r="FH21" s="1">
        <v>1837854</v>
      </c>
      <c r="FI21" s="1"/>
      <c r="FJ21" s="1"/>
      <c r="FK21" s="1">
        <v>1056380</v>
      </c>
      <c r="FL21" s="1">
        <v>1949932</v>
      </c>
      <c r="FM21" s="1"/>
      <c r="FN21" s="1">
        <v>525958</v>
      </c>
      <c r="FO21" s="1"/>
      <c r="FP21" s="1"/>
      <c r="FQ21" s="1"/>
      <c r="FR21" s="1">
        <v>45290</v>
      </c>
      <c r="FS21" s="1"/>
      <c r="FT21" s="1">
        <v>397188</v>
      </c>
      <c r="FU21" s="1"/>
      <c r="FV21" s="1"/>
      <c r="FW21" s="1"/>
      <c r="FX21" s="1"/>
      <c r="FY21" s="1"/>
      <c r="FZ21" s="1">
        <v>46335</v>
      </c>
      <c r="GA21" s="1"/>
      <c r="GB21" s="1"/>
      <c r="GC21" s="1">
        <v>72000</v>
      </c>
      <c r="GD21" s="1"/>
      <c r="GE21" s="1"/>
      <c r="GF21" s="1">
        <v>5938052</v>
      </c>
    </row>
    <row r="22" spans="1:188" x14ac:dyDescent="0.45">
      <c r="A22" t="s">
        <v>5</v>
      </c>
      <c r="B22" t="s">
        <v>6</v>
      </c>
      <c r="C22">
        <v>115657</v>
      </c>
      <c r="D22">
        <v>115635</v>
      </c>
      <c r="E22">
        <v>115537</v>
      </c>
      <c r="F22">
        <v>115715</v>
      </c>
      <c r="G22">
        <v>115440</v>
      </c>
      <c r="H22">
        <v>115448</v>
      </c>
      <c r="I22">
        <v>115912</v>
      </c>
      <c r="J22">
        <v>116715</v>
      </c>
      <c r="K22">
        <v>116604</v>
      </c>
      <c r="L22">
        <v>116531</v>
      </c>
      <c r="M22">
        <v>116957</v>
      </c>
      <c r="N22">
        <v>117362</v>
      </c>
      <c r="Q22" t="s">
        <v>737</v>
      </c>
      <c r="R22" t="s">
        <v>738</v>
      </c>
      <c r="S22" t="s">
        <v>3107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903</v>
      </c>
      <c r="AA22">
        <v>1000</v>
      </c>
      <c r="AB22">
        <v>1000</v>
      </c>
      <c r="AC22">
        <v>1000</v>
      </c>
      <c r="AD22">
        <v>633</v>
      </c>
      <c r="AE22">
        <v>0</v>
      </c>
      <c r="AF22" s="6">
        <f t="shared" si="1"/>
        <v>4536</v>
      </c>
      <c r="AI22" t="s">
        <v>292</v>
      </c>
      <c r="AJ22" t="s">
        <v>1275</v>
      </c>
      <c r="AR22">
        <v>124848</v>
      </c>
      <c r="BD22">
        <v>10900</v>
      </c>
      <c r="BH22">
        <v>135748</v>
      </c>
      <c r="BJ22" s="10" t="s">
        <v>292</v>
      </c>
      <c r="BK22" s="10" t="s">
        <v>1275</v>
      </c>
      <c r="BL22" s="8"/>
      <c r="BM22" s="8"/>
      <c r="BN22" s="8"/>
      <c r="BO22" s="8"/>
      <c r="BP22" s="8"/>
      <c r="BQ22" s="8"/>
      <c r="BR22" s="8"/>
      <c r="BS22" s="8">
        <v>124848</v>
      </c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>
        <v>10900</v>
      </c>
      <c r="CF22" s="8"/>
      <c r="CG22" s="8"/>
      <c r="CH22" s="8"/>
      <c r="CI22" s="13">
        <v>135748</v>
      </c>
      <c r="CK22" t="s">
        <v>526</v>
      </c>
      <c r="CL22" t="s">
        <v>3119</v>
      </c>
      <c r="CM22" s="32">
        <v>-2892</v>
      </c>
      <c r="CN22" s="32">
        <v>-1809</v>
      </c>
      <c r="CO22" s="32">
        <v>-1939</v>
      </c>
      <c r="CP22" s="32">
        <v>-1611</v>
      </c>
      <c r="CQ22" s="32">
        <v>-1638</v>
      </c>
      <c r="CR22" s="32">
        <v>-1861</v>
      </c>
      <c r="CS22" s="32">
        <v>-1285</v>
      </c>
      <c r="CT22" s="32">
        <v>-1705</v>
      </c>
      <c r="CU22" s="32">
        <v>-1901</v>
      </c>
      <c r="CV22" s="32">
        <v>-1770</v>
      </c>
      <c r="CW22" s="32">
        <v>-1749</v>
      </c>
      <c r="CX22" s="32">
        <v>-1841</v>
      </c>
      <c r="CZ22" t="s">
        <v>526</v>
      </c>
      <c r="DA22" t="s">
        <v>3119</v>
      </c>
      <c r="DB22">
        <v>-2892</v>
      </c>
      <c r="DC22">
        <v>-1809</v>
      </c>
      <c r="DD22">
        <v>-1939</v>
      </c>
      <c r="DE22">
        <v>-1611</v>
      </c>
      <c r="DF22">
        <v>-1638</v>
      </c>
      <c r="DG22">
        <v>-1861</v>
      </c>
      <c r="DH22">
        <v>-1285</v>
      </c>
      <c r="DI22">
        <v>-1705</v>
      </c>
      <c r="DJ22">
        <v>-1901</v>
      </c>
      <c r="DK22">
        <v>-1770</v>
      </c>
      <c r="DL22">
        <v>-1749</v>
      </c>
      <c r="DM22">
        <v>-1841</v>
      </c>
      <c r="DN22">
        <f t="shared" si="0"/>
        <v>-22001</v>
      </c>
      <c r="DP22" s="31" t="s">
        <v>634</v>
      </c>
      <c r="DV22">
        <v>54</v>
      </c>
      <c r="DY22">
        <v>1861554</v>
      </c>
      <c r="EC22">
        <v>5385507</v>
      </c>
      <c r="ET22">
        <v>1782821</v>
      </c>
      <c r="EU22">
        <v>28800</v>
      </c>
      <c r="EW22">
        <v>9058736</v>
      </c>
      <c r="EY22" s="1" t="s">
        <v>1070</v>
      </c>
      <c r="EZ22" s="1"/>
      <c r="FA22" s="1"/>
      <c r="FB22" s="1"/>
      <c r="FC22" s="1"/>
      <c r="FD22" s="1"/>
      <c r="FE22" s="1">
        <v>0</v>
      </c>
      <c r="FF22" s="1"/>
      <c r="FG22" s="1"/>
      <c r="FH22" s="1">
        <v>396000</v>
      </c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>
        <v>0</v>
      </c>
      <c r="GA22" s="1"/>
      <c r="GB22" s="1"/>
      <c r="GC22" s="1">
        <v>123600</v>
      </c>
      <c r="GD22" s="1"/>
      <c r="GE22" s="1"/>
      <c r="GF22" s="1">
        <v>519600</v>
      </c>
    </row>
    <row r="23" spans="1:188" x14ac:dyDescent="0.45">
      <c r="A23" t="s">
        <v>988</v>
      </c>
      <c r="B23" t="s">
        <v>989</v>
      </c>
      <c r="C23">
        <v>78069</v>
      </c>
      <c r="D23">
        <v>78069</v>
      </c>
      <c r="E23">
        <v>78069</v>
      </c>
      <c r="F23">
        <v>78009</v>
      </c>
      <c r="G23">
        <v>78009</v>
      </c>
      <c r="H23">
        <v>78519</v>
      </c>
      <c r="I23">
        <v>78519</v>
      </c>
      <c r="J23">
        <v>78519</v>
      </c>
      <c r="K23">
        <v>78519</v>
      </c>
      <c r="L23">
        <v>111247</v>
      </c>
      <c r="M23">
        <v>78519</v>
      </c>
      <c r="N23">
        <v>78225</v>
      </c>
      <c r="Q23" t="s">
        <v>1207</v>
      </c>
      <c r="R23" t="s">
        <v>1208</v>
      </c>
      <c r="S23" t="s">
        <v>3110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2216178</v>
      </c>
      <c r="AC23">
        <v>1941853</v>
      </c>
      <c r="AD23">
        <v>0</v>
      </c>
      <c r="AE23">
        <v>0</v>
      </c>
      <c r="AF23" s="6">
        <f t="shared" si="1"/>
        <v>4158031</v>
      </c>
      <c r="AI23" t="s">
        <v>400</v>
      </c>
      <c r="AJ23" t="s">
        <v>3016</v>
      </c>
      <c r="AM23">
        <v>29033</v>
      </c>
      <c r="AO23">
        <v>38187109</v>
      </c>
      <c r="AU23">
        <v>1849755</v>
      </c>
      <c r="AX23">
        <v>2685</v>
      </c>
      <c r="BD23">
        <v>31446</v>
      </c>
      <c r="BH23">
        <v>40100028</v>
      </c>
      <c r="BJ23" s="10" t="s">
        <v>400</v>
      </c>
      <c r="BK23" s="10" t="s">
        <v>3016</v>
      </c>
      <c r="BL23" s="8"/>
      <c r="BM23" s="8"/>
      <c r="BN23" s="8">
        <v>29033</v>
      </c>
      <c r="BO23" s="8"/>
      <c r="BP23" s="8">
        <v>38187109</v>
      </c>
      <c r="BQ23" s="8"/>
      <c r="BR23" s="8"/>
      <c r="BS23" s="8"/>
      <c r="BT23" s="8"/>
      <c r="BU23" s="8"/>
      <c r="BV23" s="8">
        <v>1849755</v>
      </c>
      <c r="BW23" s="8"/>
      <c r="BX23" s="8"/>
      <c r="BY23" s="8">
        <v>2685</v>
      </c>
      <c r="BZ23" s="8"/>
      <c r="CA23" s="8"/>
      <c r="CB23" s="8"/>
      <c r="CC23" s="8"/>
      <c r="CD23" s="8"/>
      <c r="CE23" s="8">
        <v>31446</v>
      </c>
      <c r="CF23" s="8"/>
      <c r="CG23" s="8"/>
      <c r="CH23" s="8"/>
      <c r="CI23" s="13">
        <v>40100028</v>
      </c>
      <c r="CK23" t="s">
        <v>526</v>
      </c>
      <c r="CL23" t="s">
        <v>3115</v>
      </c>
      <c r="CM23" s="32">
        <v>857513.30599999998</v>
      </c>
      <c r="CN23" s="32">
        <v>785113.39899999998</v>
      </c>
      <c r="CO23" s="32">
        <v>800938.51500000001</v>
      </c>
      <c r="CP23" s="32">
        <v>756794.32799999998</v>
      </c>
      <c r="CQ23" s="32">
        <v>749371.99</v>
      </c>
      <c r="CR23" s="32">
        <v>742652.03200000001</v>
      </c>
      <c r="CS23" s="32">
        <v>695258.86399999994</v>
      </c>
      <c r="CT23" s="32">
        <v>677670.8</v>
      </c>
      <c r="CU23" s="32">
        <v>659524.12199999997</v>
      </c>
      <c r="CV23" s="32">
        <v>659892.06099999999</v>
      </c>
      <c r="CW23" s="32">
        <v>666560.38299999991</v>
      </c>
      <c r="CX23" s="32">
        <v>662861.26099999994</v>
      </c>
      <c r="CZ23" t="s">
        <v>526</v>
      </c>
      <c r="DA23" t="s">
        <v>3115</v>
      </c>
      <c r="DB23">
        <v>857513.30599999998</v>
      </c>
      <c r="DC23">
        <v>785113.39899999998</v>
      </c>
      <c r="DD23">
        <v>800938.51500000001</v>
      </c>
      <c r="DE23">
        <v>756794.32799999998</v>
      </c>
      <c r="DF23">
        <v>749371.99</v>
      </c>
      <c r="DG23">
        <v>742652.03200000001</v>
      </c>
      <c r="DH23">
        <v>695258.86399999994</v>
      </c>
      <c r="DI23">
        <v>677670.8</v>
      </c>
      <c r="DJ23">
        <v>659524.12199999997</v>
      </c>
      <c r="DK23">
        <v>659892.06099999999</v>
      </c>
      <c r="DL23">
        <v>666560.38299999991</v>
      </c>
      <c r="DM23">
        <v>662861.26099999994</v>
      </c>
      <c r="DN23">
        <f t="shared" si="0"/>
        <v>8714151.0610000007</v>
      </c>
      <c r="DP23" s="31" t="s">
        <v>710</v>
      </c>
      <c r="DV23">
        <v>478</v>
      </c>
      <c r="DY23">
        <v>480590</v>
      </c>
      <c r="EB23">
        <v>140325</v>
      </c>
      <c r="EC23">
        <v>860305</v>
      </c>
      <c r="ET23">
        <v>111402</v>
      </c>
      <c r="EU23">
        <v>107798</v>
      </c>
      <c r="EW23">
        <v>1700898</v>
      </c>
      <c r="EY23" s="1" t="s">
        <v>5</v>
      </c>
      <c r="EZ23" s="1"/>
      <c r="FA23" s="1"/>
      <c r="FB23" s="1"/>
      <c r="FC23" s="1"/>
      <c r="FD23" s="1"/>
      <c r="FE23" s="1">
        <v>78</v>
      </c>
      <c r="FF23" s="1"/>
      <c r="FG23" s="1"/>
      <c r="FH23" s="1">
        <v>486000</v>
      </c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>
        <v>708000</v>
      </c>
      <c r="FY23" s="1"/>
      <c r="FZ23" s="1">
        <v>11544</v>
      </c>
      <c r="GA23" s="1"/>
      <c r="GB23" s="1"/>
      <c r="GC23" s="1">
        <v>187891</v>
      </c>
      <c r="GD23" s="1"/>
      <c r="GE23" s="1"/>
      <c r="GF23" s="1">
        <v>1393513</v>
      </c>
    </row>
    <row r="24" spans="1:188" x14ac:dyDescent="0.45">
      <c r="A24" t="s">
        <v>634</v>
      </c>
      <c r="B24" t="s">
        <v>3014</v>
      </c>
      <c r="C24">
        <v>743428</v>
      </c>
      <c r="D24">
        <v>749662</v>
      </c>
      <c r="E24">
        <v>753504</v>
      </c>
      <c r="F24">
        <v>758143</v>
      </c>
      <c r="G24">
        <v>751170</v>
      </c>
      <c r="H24">
        <v>744376</v>
      </c>
      <c r="I24">
        <v>769946</v>
      </c>
      <c r="J24">
        <v>765744</v>
      </c>
      <c r="K24">
        <v>765799</v>
      </c>
      <c r="L24">
        <v>764349</v>
      </c>
      <c r="M24">
        <v>755094</v>
      </c>
      <c r="N24">
        <v>737521</v>
      </c>
      <c r="Q24" t="s">
        <v>253</v>
      </c>
      <c r="R24" t="s">
        <v>254</v>
      </c>
      <c r="S24" t="s">
        <v>3108</v>
      </c>
      <c r="T24">
        <v>0</v>
      </c>
      <c r="U24">
        <v>500</v>
      </c>
      <c r="V24">
        <v>14000</v>
      </c>
      <c r="W24">
        <v>14000</v>
      </c>
      <c r="X24">
        <v>14000</v>
      </c>
      <c r="Y24">
        <v>14000</v>
      </c>
      <c r="Z24">
        <v>14280</v>
      </c>
      <c r="AA24">
        <v>0</v>
      </c>
      <c r="AB24">
        <v>0</v>
      </c>
      <c r="AC24">
        <v>0</v>
      </c>
      <c r="AD24">
        <v>0</v>
      </c>
      <c r="AE24">
        <v>0</v>
      </c>
      <c r="AF24" s="6">
        <f t="shared" si="1"/>
        <v>70780</v>
      </c>
      <c r="AI24" t="s">
        <v>1006</v>
      </c>
      <c r="AJ24" t="s">
        <v>1007</v>
      </c>
      <c r="AL24">
        <v>88665</v>
      </c>
      <c r="BH24">
        <v>88665</v>
      </c>
      <c r="BJ24" s="10" t="s">
        <v>1006</v>
      </c>
      <c r="BK24" s="10" t="s">
        <v>1007</v>
      </c>
      <c r="BL24" s="8"/>
      <c r="BM24" s="8">
        <v>88665</v>
      </c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13">
        <v>88665</v>
      </c>
      <c r="CK24" t="s">
        <v>526</v>
      </c>
      <c r="CL24" t="s">
        <v>3100</v>
      </c>
      <c r="CM24" s="32">
        <v>25000</v>
      </c>
      <c r="CN24" s="32">
        <v>25000</v>
      </c>
      <c r="CO24" s="32">
        <v>25000</v>
      </c>
      <c r="CP24" s="32">
        <v>25000</v>
      </c>
      <c r="CQ24" s="32">
        <v>25000</v>
      </c>
      <c r="CR24" s="32">
        <v>25000</v>
      </c>
      <c r="CS24" s="32">
        <v>25000</v>
      </c>
      <c r="CT24" s="32">
        <v>25000</v>
      </c>
      <c r="CU24" s="32">
        <v>25000</v>
      </c>
      <c r="CV24" s="32">
        <v>25000</v>
      </c>
      <c r="CW24" s="32">
        <v>25000</v>
      </c>
      <c r="CX24" s="32">
        <v>25000</v>
      </c>
      <c r="CZ24" t="s">
        <v>526</v>
      </c>
      <c r="DA24" t="s">
        <v>3100</v>
      </c>
      <c r="DB24">
        <v>25000</v>
      </c>
      <c r="DC24">
        <v>25000</v>
      </c>
      <c r="DD24">
        <v>25000</v>
      </c>
      <c r="DE24">
        <v>25000</v>
      </c>
      <c r="DF24">
        <v>25000</v>
      </c>
      <c r="DG24">
        <v>25000</v>
      </c>
      <c r="DH24">
        <v>25000</v>
      </c>
      <c r="DI24">
        <v>25000</v>
      </c>
      <c r="DJ24">
        <v>25000</v>
      </c>
      <c r="DK24">
        <v>25000</v>
      </c>
      <c r="DL24">
        <v>25000</v>
      </c>
      <c r="DM24">
        <v>25000</v>
      </c>
      <c r="DN24">
        <f t="shared" si="0"/>
        <v>300000</v>
      </c>
      <c r="DP24" s="31" t="s">
        <v>991</v>
      </c>
      <c r="DR24">
        <v>162000</v>
      </c>
      <c r="EW24">
        <v>162000</v>
      </c>
      <c r="EY24" s="1" t="s">
        <v>988</v>
      </c>
      <c r="EZ24" s="1"/>
      <c r="FA24" s="1"/>
      <c r="FB24" s="1"/>
      <c r="FC24" s="1"/>
      <c r="FD24" s="1"/>
      <c r="FE24" s="1"/>
      <c r="FF24" s="1"/>
      <c r="FG24" s="1"/>
      <c r="FH24" s="1">
        <v>725080</v>
      </c>
      <c r="FI24" s="1"/>
      <c r="FJ24" s="1"/>
      <c r="FK24" s="1">
        <v>159582</v>
      </c>
      <c r="FL24" s="1"/>
      <c r="FM24" s="1"/>
      <c r="FN24" s="1"/>
      <c r="FO24" s="1"/>
      <c r="FP24" s="1"/>
      <c r="FQ24" s="1"/>
      <c r="FR24" s="1">
        <v>36000</v>
      </c>
      <c r="FS24" s="1"/>
      <c r="FT24" s="1"/>
      <c r="FU24" s="1"/>
      <c r="FV24" s="1"/>
      <c r="FW24" s="1"/>
      <c r="FX24" s="1"/>
      <c r="FY24" s="1"/>
      <c r="FZ24" s="1">
        <v>51630</v>
      </c>
      <c r="GA24" s="1"/>
      <c r="GB24" s="1"/>
      <c r="GC24" s="1"/>
      <c r="GD24" s="1"/>
      <c r="GE24" s="1"/>
      <c r="GF24" s="1">
        <v>972292</v>
      </c>
    </row>
    <row r="25" spans="1:188" x14ac:dyDescent="0.45">
      <c r="A25" t="s">
        <v>710</v>
      </c>
      <c r="B25" t="s">
        <v>711</v>
      </c>
      <c r="C25">
        <v>6000</v>
      </c>
      <c r="D25">
        <v>6000</v>
      </c>
      <c r="E25">
        <v>75596</v>
      </c>
      <c r="F25">
        <v>172911</v>
      </c>
      <c r="G25">
        <v>179885</v>
      </c>
      <c r="H25">
        <v>181902</v>
      </c>
      <c r="I25">
        <v>198562</v>
      </c>
      <c r="J25">
        <v>184791</v>
      </c>
      <c r="K25">
        <v>175532</v>
      </c>
      <c r="L25">
        <v>178264</v>
      </c>
      <c r="M25">
        <v>171773</v>
      </c>
      <c r="N25">
        <v>169682</v>
      </c>
      <c r="Q25" t="s">
        <v>998</v>
      </c>
      <c r="R25" t="s">
        <v>999</v>
      </c>
      <c r="S25" t="s">
        <v>3111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s="6">
        <f t="shared" si="1"/>
        <v>0</v>
      </c>
      <c r="AI25" t="s">
        <v>220</v>
      </c>
      <c r="AJ25" t="s">
        <v>221</v>
      </c>
      <c r="AR25">
        <v>4236</v>
      </c>
      <c r="AV25">
        <v>2471</v>
      </c>
      <c r="AZ25">
        <v>20226</v>
      </c>
      <c r="BD25">
        <v>0</v>
      </c>
      <c r="BH25">
        <v>26933</v>
      </c>
      <c r="BJ25" s="10" t="s">
        <v>220</v>
      </c>
      <c r="BK25" s="10" t="s">
        <v>221</v>
      </c>
      <c r="BL25" s="8"/>
      <c r="BM25" s="8"/>
      <c r="BN25" s="8"/>
      <c r="BO25" s="8"/>
      <c r="BP25" s="8"/>
      <c r="BQ25" s="8"/>
      <c r="BR25" s="8"/>
      <c r="BS25" s="8">
        <v>4236</v>
      </c>
      <c r="BT25" s="8"/>
      <c r="BU25" s="8"/>
      <c r="BV25" s="8"/>
      <c r="BW25" s="8">
        <v>2471</v>
      </c>
      <c r="BX25" s="8"/>
      <c r="BY25" s="8"/>
      <c r="BZ25" s="8"/>
      <c r="CA25" s="8">
        <v>20226</v>
      </c>
      <c r="CB25" s="8"/>
      <c r="CC25" s="8"/>
      <c r="CD25" s="8"/>
      <c r="CE25" s="8">
        <v>0</v>
      </c>
      <c r="CF25" s="8"/>
      <c r="CG25" s="8"/>
      <c r="CH25" s="8"/>
      <c r="CI25" s="13">
        <v>26933</v>
      </c>
      <c r="CK25" t="s">
        <v>526</v>
      </c>
      <c r="CL25" t="s">
        <v>3104</v>
      </c>
      <c r="CM25" s="32">
        <v>11000</v>
      </c>
      <c r="CN25" s="32">
        <v>11000</v>
      </c>
      <c r="CO25" s="32">
        <v>11000</v>
      </c>
      <c r="CP25" s="32">
        <v>11000</v>
      </c>
      <c r="CQ25" s="32">
        <v>11000</v>
      </c>
      <c r="CR25" s="32">
        <v>11000</v>
      </c>
      <c r="CS25" s="32">
        <v>11000</v>
      </c>
      <c r="CT25" s="32">
        <v>11000</v>
      </c>
      <c r="CU25" s="32">
        <v>11000</v>
      </c>
      <c r="CV25" s="32">
        <v>11000</v>
      </c>
      <c r="CW25" s="32">
        <v>11000</v>
      </c>
      <c r="CX25" s="32">
        <v>11000</v>
      </c>
      <c r="CZ25" t="s">
        <v>526</v>
      </c>
      <c r="DA25" t="s">
        <v>3104</v>
      </c>
      <c r="DB25">
        <v>11000</v>
      </c>
      <c r="DC25">
        <v>11000</v>
      </c>
      <c r="DD25">
        <v>11000</v>
      </c>
      <c r="DE25">
        <v>11000</v>
      </c>
      <c r="DF25">
        <v>11000</v>
      </c>
      <c r="DG25">
        <v>11000</v>
      </c>
      <c r="DH25">
        <v>11000</v>
      </c>
      <c r="DI25">
        <v>11000</v>
      </c>
      <c r="DJ25">
        <v>11000</v>
      </c>
      <c r="DK25">
        <v>11000</v>
      </c>
      <c r="DL25">
        <v>11000</v>
      </c>
      <c r="DM25">
        <v>11000</v>
      </c>
      <c r="DN25">
        <f t="shared" si="0"/>
        <v>132000</v>
      </c>
      <c r="DP25" s="31" t="s">
        <v>1121</v>
      </c>
      <c r="DY25">
        <v>360000</v>
      </c>
      <c r="EW25">
        <v>360000</v>
      </c>
      <c r="EY25" s="1" t="s">
        <v>634</v>
      </c>
      <c r="EZ25" s="1"/>
      <c r="FA25" s="1"/>
      <c r="FB25" s="1"/>
      <c r="FC25" s="1"/>
      <c r="FD25" s="1"/>
      <c r="FE25" s="1">
        <v>54</v>
      </c>
      <c r="FF25" s="1"/>
      <c r="FG25" s="1"/>
      <c r="FH25" s="1">
        <v>1861554</v>
      </c>
      <c r="FI25" s="1"/>
      <c r="FJ25" s="1"/>
      <c r="FK25" s="1"/>
      <c r="FL25" s="1">
        <v>5385507</v>
      </c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>
        <v>1782821</v>
      </c>
      <c r="GD25" s="1">
        <v>28800</v>
      </c>
      <c r="GE25" s="1"/>
      <c r="GF25" s="1">
        <v>9058736</v>
      </c>
    </row>
    <row r="26" spans="1:188" x14ac:dyDescent="0.45">
      <c r="A26" t="s">
        <v>991</v>
      </c>
      <c r="B26" t="s">
        <v>992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54000</v>
      </c>
      <c r="M26">
        <v>54000</v>
      </c>
      <c r="N26">
        <v>54000</v>
      </c>
      <c r="Q26" t="s">
        <v>998</v>
      </c>
      <c r="R26" t="s">
        <v>999</v>
      </c>
      <c r="S26" t="s">
        <v>3100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1776</v>
      </c>
      <c r="AD26">
        <v>17916.5</v>
      </c>
      <c r="AE26">
        <v>17992.3</v>
      </c>
      <c r="AF26" s="6">
        <f t="shared" si="1"/>
        <v>37684.800000000003</v>
      </c>
      <c r="AI26" t="s">
        <v>828</v>
      </c>
      <c r="AJ26" t="s">
        <v>829</v>
      </c>
      <c r="AP26">
        <v>0</v>
      </c>
      <c r="BA26">
        <v>42120</v>
      </c>
      <c r="BF26">
        <v>33502</v>
      </c>
      <c r="BH26">
        <v>75622</v>
      </c>
      <c r="BJ26" s="10" t="s">
        <v>828</v>
      </c>
      <c r="BK26" s="10" t="s">
        <v>829</v>
      </c>
      <c r="BL26" s="8"/>
      <c r="BM26" s="8"/>
      <c r="BN26" s="8"/>
      <c r="BO26" s="8"/>
      <c r="BP26" s="8"/>
      <c r="BQ26" s="8">
        <v>0</v>
      </c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>
        <v>42120</v>
      </c>
      <c r="CC26" s="8"/>
      <c r="CD26" s="8"/>
      <c r="CE26" s="8"/>
      <c r="CF26" s="8"/>
      <c r="CG26" s="8">
        <v>33502</v>
      </c>
      <c r="CH26" s="8"/>
      <c r="CI26" s="13">
        <v>75622</v>
      </c>
      <c r="CK26" t="s">
        <v>526</v>
      </c>
      <c r="CL26" t="s">
        <v>3116</v>
      </c>
      <c r="CM26" s="32">
        <v>48558.913999999997</v>
      </c>
      <c r="CN26" s="32">
        <v>48558.913999999997</v>
      </c>
      <c r="CO26" s="32">
        <v>48558.913999999997</v>
      </c>
      <c r="CP26" s="32">
        <v>48558.913999999997</v>
      </c>
      <c r="CQ26" s="32">
        <v>48558.913999999997</v>
      </c>
      <c r="CR26" s="32">
        <v>48558.913999999997</v>
      </c>
      <c r="CS26" s="32">
        <v>48558.913999999997</v>
      </c>
      <c r="CT26" s="32">
        <v>48558.913999999997</v>
      </c>
      <c r="CU26" s="32">
        <v>48558.913999999997</v>
      </c>
      <c r="CV26" s="32">
        <v>48559.913999999997</v>
      </c>
      <c r="CW26" s="32">
        <v>50690.913999999997</v>
      </c>
      <c r="CX26" s="32">
        <v>48558.913999999997</v>
      </c>
      <c r="CZ26" t="s">
        <v>526</v>
      </c>
      <c r="DA26" t="s">
        <v>3116</v>
      </c>
      <c r="DB26">
        <v>48558.913999999997</v>
      </c>
      <c r="DC26">
        <v>48558.913999999997</v>
      </c>
      <c r="DD26">
        <v>48558.913999999997</v>
      </c>
      <c r="DE26">
        <v>48558.913999999997</v>
      </c>
      <c r="DF26">
        <v>48558.913999999997</v>
      </c>
      <c r="DG26">
        <v>48558.913999999997</v>
      </c>
      <c r="DH26">
        <v>48558.913999999997</v>
      </c>
      <c r="DI26">
        <v>48558.913999999997</v>
      </c>
      <c r="DJ26">
        <v>48558.913999999997</v>
      </c>
      <c r="DK26">
        <v>48559.913999999997</v>
      </c>
      <c r="DL26">
        <v>50690.913999999997</v>
      </c>
      <c r="DM26">
        <v>48558.913999999997</v>
      </c>
      <c r="DN26">
        <f t="shared" si="0"/>
        <v>584839.96799999999</v>
      </c>
      <c r="DP26" s="31" t="s">
        <v>994</v>
      </c>
      <c r="EB26">
        <v>181640</v>
      </c>
      <c r="EE26">
        <v>242460</v>
      </c>
      <c r="EI26">
        <v>36000</v>
      </c>
      <c r="EQ26">
        <v>12000</v>
      </c>
      <c r="ET26">
        <v>59999.399999999987</v>
      </c>
      <c r="EU26">
        <v>45120.600000000006</v>
      </c>
      <c r="EW26">
        <v>577220</v>
      </c>
      <c r="EY26" s="1" t="s">
        <v>710</v>
      </c>
      <c r="EZ26" s="1"/>
      <c r="FA26" s="1"/>
      <c r="FB26" s="1"/>
      <c r="FC26" s="1"/>
      <c r="FD26" s="1"/>
      <c r="FE26" s="1">
        <v>478</v>
      </c>
      <c r="FF26" s="1"/>
      <c r="FG26" s="1"/>
      <c r="FH26" s="1">
        <v>480590</v>
      </c>
      <c r="FI26" s="1"/>
      <c r="FJ26" s="1"/>
      <c r="FK26" s="1">
        <v>140325</v>
      </c>
      <c r="FL26" s="1">
        <v>860305</v>
      </c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>
        <v>111402</v>
      </c>
      <c r="GD26" s="1">
        <v>107798</v>
      </c>
      <c r="GE26" s="1"/>
      <c r="GF26" s="1">
        <v>1700898</v>
      </c>
    </row>
    <row r="27" spans="1:188" x14ac:dyDescent="0.45">
      <c r="A27" t="s">
        <v>1121</v>
      </c>
      <c r="B27" t="s">
        <v>1122</v>
      </c>
      <c r="C27">
        <v>30000</v>
      </c>
      <c r="D27">
        <v>30000</v>
      </c>
      <c r="E27">
        <v>30000</v>
      </c>
      <c r="F27">
        <v>30000</v>
      </c>
      <c r="G27">
        <v>30000</v>
      </c>
      <c r="H27">
        <v>30000</v>
      </c>
      <c r="I27">
        <v>30000</v>
      </c>
      <c r="J27">
        <v>30000</v>
      </c>
      <c r="K27">
        <v>30000</v>
      </c>
      <c r="L27">
        <v>30000</v>
      </c>
      <c r="M27">
        <v>30000</v>
      </c>
      <c r="N27">
        <v>30000</v>
      </c>
      <c r="Q27" t="s">
        <v>998</v>
      </c>
      <c r="R27" t="s">
        <v>999</v>
      </c>
      <c r="S27" t="s">
        <v>3104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1018</v>
      </c>
      <c r="AD27">
        <v>7601.5</v>
      </c>
      <c r="AE27">
        <v>7419.7</v>
      </c>
      <c r="AF27" s="6">
        <f t="shared" si="1"/>
        <v>16039.2</v>
      </c>
      <c r="AI27" t="s">
        <v>824</v>
      </c>
      <c r="AJ27" t="s">
        <v>825</v>
      </c>
      <c r="AR27">
        <v>658593</v>
      </c>
      <c r="AT27">
        <v>41400</v>
      </c>
      <c r="AV27">
        <v>17332</v>
      </c>
      <c r="AY27">
        <v>14710</v>
      </c>
      <c r="BD27">
        <v>390029</v>
      </c>
      <c r="BF27">
        <v>101174.16199999998</v>
      </c>
      <c r="BG27">
        <v>29595.837999999996</v>
      </c>
      <c r="BH27">
        <v>1252834</v>
      </c>
      <c r="BJ27" s="10" t="s">
        <v>824</v>
      </c>
      <c r="BK27" s="10" t="s">
        <v>825</v>
      </c>
      <c r="BL27" s="8"/>
      <c r="BM27" s="8"/>
      <c r="BN27" s="8"/>
      <c r="BO27" s="8"/>
      <c r="BP27" s="8"/>
      <c r="BQ27" s="8"/>
      <c r="BR27" s="8"/>
      <c r="BS27" s="8">
        <v>658593</v>
      </c>
      <c r="BT27" s="8"/>
      <c r="BU27" s="8">
        <v>41400</v>
      </c>
      <c r="BV27" s="8"/>
      <c r="BW27" s="8">
        <v>17332</v>
      </c>
      <c r="BX27" s="8"/>
      <c r="BY27" s="8"/>
      <c r="BZ27" s="8">
        <v>14710</v>
      </c>
      <c r="CA27" s="8"/>
      <c r="CB27" s="8"/>
      <c r="CC27" s="8"/>
      <c r="CD27" s="8"/>
      <c r="CE27" s="8">
        <v>390029</v>
      </c>
      <c r="CF27" s="8"/>
      <c r="CG27" s="8">
        <v>101174.16199999998</v>
      </c>
      <c r="CH27" s="8">
        <v>29595.837999999996</v>
      </c>
      <c r="CI27" s="13">
        <v>1252834</v>
      </c>
      <c r="CK27" t="s">
        <v>526</v>
      </c>
      <c r="CL27" t="s">
        <v>3117</v>
      </c>
      <c r="CM27" s="32">
        <v>0</v>
      </c>
      <c r="CN27" s="32">
        <v>0</v>
      </c>
      <c r="CO27" s="32">
        <v>0</v>
      </c>
      <c r="CP27" s="32">
        <v>0</v>
      </c>
      <c r="CQ27" s="32">
        <v>0</v>
      </c>
      <c r="CR27" s="32">
        <v>0</v>
      </c>
      <c r="CS27" s="32">
        <v>0</v>
      </c>
      <c r="CT27" s="32">
        <v>100</v>
      </c>
      <c r="CU27" s="32">
        <v>0</v>
      </c>
      <c r="CV27" s="32">
        <v>0</v>
      </c>
      <c r="CW27" s="32">
        <v>0</v>
      </c>
      <c r="CX27" s="32">
        <v>0</v>
      </c>
      <c r="CZ27" t="s">
        <v>526</v>
      </c>
      <c r="DA27" t="s">
        <v>3117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100</v>
      </c>
      <c r="DJ27">
        <v>0</v>
      </c>
      <c r="DK27">
        <v>0</v>
      </c>
      <c r="DL27">
        <v>0</v>
      </c>
      <c r="DM27">
        <v>0</v>
      </c>
      <c r="DN27">
        <f t="shared" si="0"/>
        <v>100</v>
      </c>
      <c r="DP27" s="31" t="s">
        <v>1115</v>
      </c>
      <c r="DY27">
        <v>360000</v>
      </c>
      <c r="EW27">
        <v>360000</v>
      </c>
      <c r="EY27" s="1" t="s">
        <v>991</v>
      </c>
      <c r="EZ27" s="1"/>
      <c r="FA27" s="1">
        <v>162000</v>
      </c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>
        <v>162000</v>
      </c>
    </row>
    <row r="28" spans="1:188" x14ac:dyDescent="0.45">
      <c r="A28" t="s">
        <v>994</v>
      </c>
      <c r="B28" t="s">
        <v>995</v>
      </c>
      <c r="C28">
        <v>48790</v>
      </c>
      <c r="D28">
        <v>48790</v>
      </c>
      <c r="E28">
        <v>48790</v>
      </c>
      <c r="F28">
        <v>48770</v>
      </c>
      <c r="G28">
        <v>47760</v>
      </c>
      <c r="H28">
        <v>47760</v>
      </c>
      <c r="I28">
        <v>47760</v>
      </c>
      <c r="J28">
        <v>47760</v>
      </c>
      <c r="K28">
        <v>47760</v>
      </c>
      <c r="L28">
        <v>47760</v>
      </c>
      <c r="M28">
        <v>47760</v>
      </c>
      <c r="N28">
        <v>47760</v>
      </c>
      <c r="Q28" t="s">
        <v>998</v>
      </c>
      <c r="R28" t="s">
        <v>999</v>
      </c>
      <c r="S28" t="s">
        <v>3112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9962</v>
      </c>
      <c r="AE28">
        <v>44828</v>
      </c>
      <c r="AF28" s="6">
        <f t="shared" si="1"/>
        <v>54790</v>
      </c>
      <c r="AI28" t="s">
        <v>392</v>
      </c>
      <c r="AJ28" t="s">
        <v>393</v>
      </c>
      <c r="AR28">
        <v>1191763</v>
      </c>
      <c r="AS28">
        <v>85090</v>
      </c>
      <c r="AY28">
        <v>23942</v>
      </c>
      <c r="BD28">
        <v>89719</v>
      </c>
      <c r="BE28">
        <v>79637</v>
      </c>
      <c r="BF28">
        <v>332705.95899999992</v>
      </c>
      <c r="BG28">
        <v>94892.040999999968</v>
      </c>
      <c r="BH28">
        <v>1897748.9999999998</v>
      </c>
      <c r="BJ28" s="10" t="s">
        <v>392</v>
      </c>
      <c r="BK28" s="10" t="s">
        <v>393</v>
      </c>
      <c r="BL28" s="8"/>
      <c r="BM28" s="8"/>
      <c r="BN28" s="8"/>
      <c r="BO28" s="8"/>
      <c r="BP28" s="8"/>
      <c r="BQ28" s="8"/>
      <c r="BR28" s="8"/>
      <c r="BS28" s="8">
        <v>1191763</v>
      </c>
      <c r="BT28" s="8">
        <v>85090</v>
      </c>
      <c r="BU28" s="8"/>
      <c r="BV28" s="8"/>
      <c r="BW28" s="8"/>
      <c r="BX28" s="8"/>
      <c r="BY28" s="8"/>
      <c r="BZ28" s="8">
        <v>23942</v>
      </c>
      <c r="CA28" s="8"/>
      <c r="CB28" s="8"/>
      <c r="CC28" s="8"/>
      <c r="CD28" s="8"/>
      <c r="CE28" s="8">
        <v>89719</v>
      </c>
      <c r="CF28" s="8">
        <v>79637</v>
      </c>
      <c r="CG28" s="8">
        <v>332705.95899999992</v>
      </c>
      <c r="CH28" s="8">
        <v>94892.040999999968</v>
      </c>
      <c r="CI28" s="13">
        <v>1897748.9999999998</v>
      </c>
      <c r="CK28" t="s">
        <v>526</v>
      </c>
      <c r="CL28" t="s">
        <v>3105</v>
      </c>
      <c r="CM28" s="32">
        <v>4000</v>
      </c>
      <c r="CN28" s="32">
        <v>4000</v>
      </c>
      <c r="CO28" s="32">
        <v>4000</v>
      </c>
      <c r="CP28" s="32">
        <v>4000</v>
      </c>
      <c r="CQ28" s="32">
        <v>4000</v>
      </c>
      <c r="CR28" s="32">
        <v>4000</v>
      </c>
      <c r="CS28" s="32">
        <v>4000</v>
      </c>
      <c r="CT28" s="32">
        <v>4000</v>
      </c>
      <c r="CU28" s="32">
        <v>4000</v>
      </c>
      <c r="CV28" s="32">
        <v>4000</v>
      </c>
      <c r="CW28" s="32">
        <v>4000</v>
      </c>
      <c r="CX28" s="32">
        <v>4000</v>
      </c>
      <c r="CZ28" t="s">
        <v>526</v>
      </c>
      <c r="DA28" t="s">
        <v>3105</v>
      </c>
      <c r="DB28">
        <v>4000</v>
      </c>
      <c r="DC28">
        <v>4000</v>
      </c>
      <c r="DD28">
        <v>4000</v>
      </c>
      <c r="DE28">
        <v>4000</v>
      </c>
      <c r="DF28">
        <v>4000</v>
      </c>
      <c r="DG28">
        <v>4000</v>
      </c>
      <c r="DH28">
        <v>4000</v>
      </c>
      <c r="DI28">
        <v>4000</v>
      </c>
      <c r="DJ28">
        <v>4000</v>
      </c>
      <c r="DK28">
        <v>4000</v>
      </c>
      <c r="DL28">
        <v>4000</v>
      </c>
      <c r="DM28">
        <v>4000</v>
      </c>
      <c r="DN28">
        <f t="shared" si="0"/>
        <v>48000</v>
      </c>
      <c r="DP28" s="31" t="s">
        <v>264</v>
      </c>
      <c r="DQ28">
        <v>19250</v>
      </c>
      <c r="DV28">
        <v>0</v>
      </c>
      <c r="DY28">
        <v>3128386</v>
      </c>
      <c r="EB28">
        <v>162000</v>
      </c>
      <c r="EC28">
        <v>8836333</v>
      </c>
      <c r="EE28">
        <v>228000</v>
      </c>
      <c r="EH28">
        <v>864</v>
      </c>
      <c r="EQ28">
        <v>30000</v>
      </c>
      <c r="ET28">
        <v>305836</v>
      </c>
      <c r="EU28">
        <v>96589</v>
      </c>
      <c r="EW28">
        <v>12807258</v>
      </c>
      <c r="EY28" s="1" t="s">
        <v>1121</v>
      </c>
      <c r="EZ28" s="1"/>
      <c r="FA28" s="1"/>
      <c r="FB28" s="1"/>
      <c r="FC28" s="1"/>
      <c r="FD28" s="1"/>
      <c r="FE28" s="1"/>
      <c r="FF28" s="1"/>
      <c r="FG28" s="1"/>
      <c r="FH28" s="1">
        <v>360000</v>
      </c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>
        <v>360000</v>
      </c>
    </row>
    <row r="29" spans="1:188" x14ac:dyDescent="0.45">
      <c r="A29" t="s">
        <v>1115</v>
      </c>
      <c r="B29" t="s">
        <v>1116</v>
      </c>
      <c r="C29">
        <v>30000</v>
      </c>
      <c r="D29">
        <v>30000</v>
      </c>
      <c r="E29">
        <v>30000</v>
      </c>
      <c r="F29">
        <v>30000</v>
      </c>
      <c r="G29">
        <v>30000</v>
      </c>
      <c r="H29">
        <v>30000</v>
      </c>
      <c r="I29">
        <v>30000</v>
      </c>
      <c r="J29">
        <v>30000</v>
      </c>
      <c r="K29">
        <v>30000</v>
      </c>
      <c r="L29">
        <v>30000</v>
      </c>
      <c r="M29">
        <v>30000</v>
      </c>
      <c r="N29">
        <v>30000</v>
      </c>
      <c r="Q29" t="s">
        <v>998</v>
      </c>
      <c r="R29" t="s">
        <v>999</v>
      </c>
      <c r="S29" t="s">
        <v>3105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129</v>
      </c>
      <c r="AD29">
        <v>4000</v>
      </c>
      <c r="AE29">
        <v>4000</v>
      </c>
      <c r="AF29" s="6">
        <f t="shared" si="1"/>
        <v>8129</v>
      </c>
      <c r="AI29" t="s">
        <v>356</v>
      </c>
      <c r="AJ29" t="s">
        <v>357</v>
      </c>
      <c r="AR29">
        <v>425014</v>
      </c>
      <c r="AV29">
        <v>574464</v>
      </c>
      <c r="BA29">
        <v>14641</v>
      </c>
      <c r="BD29">
        <v>54167</v>
      </c>
      <c r="BH29">
        <v>1068286</v>
      </c>
      <c r="BJ29" s="10" t="s">
        <v>356</v>
      </c>
      <c r="BK29" s="10" t="s">
        <v>357</v>
      </c>
      <c r="BL29" s="8"/>
      <c r="BM29" s="8"/>
      <c r="BN29" s="8"/>
      <c r="BO29" s="8"/>
      <c r="BP29" s="8"/>
      <c r="BQ29" s="8"/>
      <c r="BR29" s="8"/>
      <c r="BS29" s="8">
        <v>425014</v>
      </c>
      <c r="BT29" s="8"/>
      <c r="BU29" s="8"/>
      <c r="BV29" s="8"/>
      <c r="BW29" s="8">
        <v>574464</v>
      </c>
      <c r="BX29" s="8"/>
      <c r="BY29" s="8"/>
      <c r="BZ29" s="8"/>
      <c r="CA29" s="8"/>
      <c r="CB29" s="8">
        <v>14641</v>
      </c>
      <c r="CC29" s="8"/>
      <c r="CD29" s="8"/>
      <c r="CE29" s="8">
        <v>54167</v>
      </c>
      <c r="CF29" s="8"/>
      <c r="CG29" s="8"/>
      <c r="CH29" s="8"/>
      <c r="CI29" s="13">
        <v>1068286</v>
      </c>
      <c r="CK29" t="s">
        <v>526</v>
      </c>
      <c r="CL29" t="s">
        <v>3113</v>
      </c>
      <c r="CM29" s="32">
        <v>7000</v>
      </c>
      <c r="CN29" s="32">
        <v>7000</v>
      </c>
      <c r="CO29" s="32">
        <v>7031</v>
      </c>
      <c r="CP29" s="32">
        <v>7000</v>
      </c>
      <c r="CQ29" s="32">
        <v>7036</v>
      </c>
      <c r="CR29" s="32">
        <v>7000</v>
      </c>
      <c r="CS29" s="32">
        <v>7000</v>
      </c>
      <c r="CT29" s="32">
        <v>7000</v>
      </c>
      <c r="CU29" s="32">
        <v>7000</v>
      </c>
      <c r="CV29" s="32">
        <v>7000</v>
      </c>
      <c r="CW29" s="32">
        <v>7000</v>
      </c>
      <c r="CX29" s="32">
        <v>7380</v>
      </c>
      <c r="CZ29" t="s">
        <v>526</v>
      </c>
      <c r="DA29" t="s">
        <v>3113</v>
      </c>
      <c r="DB29">
        <v>7000</v>
      </c>
      <c r="DC29">
        <v>7000</v>
      </c>
      <c r="DD29">
        <v>7031</v>
      </c>
      <c r="DE29">
        <v>7000</v>
      </c>
      <c r="DF29">
        <v>7036</v>
      </c>
      <c r="DG29">
        <v>7000</v>
      </c>
      <c r="DH29">
        <v>7000</v>
      </c>
      <c r="DI29">
        <v>7000</v>
      </c>
      <c r="DJ29">
        <v>7000</v>
      </c>
      <c r="DK29">
        <v>7000</v>
      </c>
      <c r="DL29">
        <v>7000</v>
      </c>
      <c r="DM29">
        <v>7380</v>
      </c>
      <c r="DN29">
        <f t="shared" si="0"/>
        <v>84447</v>
      </c>
      <c r="DP29" s="31" t="s">
        <v>737</v>
      </c>
      <c r="ET29">
        <v>131615</v>
      </c>
      <c r="EU29">
        <v>4826</v>
      </c>
      <c r="EW29">
        <v>136441</v>
      </c>
      <c r="EY29" s="1" t="s">
        <v>994</v>
      </c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>
        <v>181640</v>
      </c>
      <c r="FL29" s="1"/>
      <c r="FM29" s="1"/>
      <c r="FN29" s="1">
        <v>242460</v>
      </c>
      <c r="FO29" s="1"/>
      <c r="FP29" s="1"/>
      <c r="FQ29" s="1"/>
      <c r="FR29" s="1">
        <v>36000</v>
      </c>
      <c r="FS29" s="1"/>
      <c r="FT29" s="1"/>
      <c r="FU29" s="1"/>
      <c r="FV29" s="1"/>
      <c r="FW29" s="1"/>
      <c r="FX29" s="1"/>
      <c r="FY29" s="1"/>
      <c r="FZ29" s="1">
        <v>12000</v>
      </c>
      <c r="GA29" s="1"/>
      <c r="GB29" s="1"/>
      <c r="GC29" s="1">
        <v>59999.399999999987</v>
      </c>
      <c r="GD29" s="1">
        <v>45120.600000000006</v>
      </c>
      <c r="GE29" s="1"/>
      <c r="GF29" s="1">
        <v>577220</v>
      </c>
    </row>
    <row r="30" spans="1:188" x14ac:dyDescent="0.45">
      <c r="A30" t="s">
        <v>264</v>
      </c>
      <c r="B30" t="s">
        <v>265</v>
      </c>
      <c r="C30">
        <v>1186335</v>
      </c>
      <c r="D30">
        <v>1089712</v>
      </c>
      <c r="E30">
        <v>1045249</v>
      </c>
      <c r="F30">
        <v>1046616</v>
      </c>
      <c r="G30">
        <v>1046198</v>
      </c>
      <c r="H30">
        <v>1046473</v>
      </c>
      <c r="I30">
        <v>1057969</v>
      </c>
      <c r="J30">
        <v>1049525</v>
      </c>
      <c r="K30">
        <v>1052873</v>
      </c>
      <c r="L30">
        <v>1057030</v>
      </c>
      <c r="M30">
        <v>1056586</v>
      </c>
      <c r="N30">
        <v>1072692</v>
      </c>
      <c r="Q30" t="s">
        <v>998</v>
      </c>
      <c r="R30" t="s">
        <v>999</v>
      </c>
      <c r="S30" t="s">
        <v>3113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24192</v>
      </c>
      <c r="AF30" s="6">
        <f t="shared" si="1"/>
        <v>24192</v>
      </c>
      <c r="AI30" t="s">
        <v>1008</v>
      </c>
      <c r="AJ30" t="s">
        <v>1009</v>
      </c>
      <c r="AP30">
        <v>0</v>
      </c>
      <c r="BF30">
        <v>48727.839999999989</v>
      </c>
      <c r="BG30">
        <v>12032.16</v>
      </c>
      <c r="BH30">
        <v>60759.999999999985</v>
      </c>
      <c r="BJ30" s="10" t="s">
        <v>1008</v>
      </c>
      <c r="BK30" s="10" t="s">
        <v>1009</v>
      </c>
      <c r="BL30" s="8"/>
      <c r="BM30" s="8"/>
      <c r="BN30" s="8"/>
      <c r="BO30" s="8"/>
      <c r="BP30" s="8"/>
      <c r="BQ30" s="8">
        <v>0</v>
      </c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>
        <v>48727.839999999989</v>
      </c>
      <c r="CH30" s="8">
        <v>12032.16</v>
      </c>
      <c r="CI30" s="13">
        <v>60759.999999999985</v>
      </c>
      <c r="CK30" t="s">
        <v>526</v>
      </c>
      <c r="CL30" t="s">
        <v>3101</v>
      </c>
      <c r="CM30" s="32">
        <v>1000</v>
      </c>
      <c r="CN30" s="32">
        <v>1000</v>
      </c>
      <c r="CO30" s="32">
        <v>1000</v>
      </c>
      <c r="CP30" s="32">
        <v>1000</v>
      </c>
      <c r="CQ30" s="32">
        <v>1000</v>
      </c>
      <c r="CR30" s="32">
        <v>1000</v>
      </c>
      <c r="CS30" s="32">
        <v>1000</v>
      </c>
      <c r="CT30" s="32">
        <v>1000</v>
      </c>
      <c r="CU30" s="32">
        <v>1000</v>
      </c>
      <c r="CV30" s="32">
        <v>1000</v>
      </c>
      <c r="CW30" s="32">
        <v>1000</v>
      </c>
      <c r="CX30" s="32">
        <v>1000</v>
      </c>
      <c r="CZ30" t="s">
        <v>526</v>
      </c>
      <c r="DA30" t="s">
        <v>3101</v>
      </c>
      <c r="DB30">
        <v>1000</v>
      </c>
      <c r="DC30">
        <v>1000</v>
      </c>
      <c r="DD30">
        <v>1000</v>
      </c>
      <c r="DE30">
        <v>1000</v>
      </c>
      <c r="DF30">
        <v>1000</v>
      </c>
      <c r="DG30">
        <v>1000</v>
      </c>
      <c r="DH30">
        <v>1000</v>
      </c>
      <c r="DI30">
        <v>1000</v>
      </c>
      <c r="DJ30">
        <v>1000</v>
      </c>
      <c r="DK30">
        <v>1000</v>
      </c>
      <c r="DL30">
        <v>1000</v>
      </c>
      <c r="DM30">
        <v>1000</v>
      </c>
      <c r="DN30">
        <f t="shared" si="0"/>
        <v>12000</v>
      </c>
      <c r="DP30" s="31" t="s">
        <v>1113</v>
      </c>
      <c r="DV30">
        <v>173584.84900000002</v>
      </c>
      <c r="EW30">
        <v>173584.84900000002</v>
      </c>
      <c r="EY30" s="1" t="s">
        <v>1115</v>
      </c>
      <c r="EZ30" s="1"/>
      <c r="FA30" s="1"/>
      <c r="FB30" s="1"/>
      <c r="FC30" s="1"/>
      <c r="FD30" s="1"/>
      <c r="FE30" s="1"/>
      <c r="FF30" s="1"/>
      <c r="FG30" s="1"/>
      <c r="FH30" s="1">
        <v>360000</v>
      </c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>
        <v>360000</v>
      </c>
    </row>
    <row r="31" spans="1:188" x14ac:dyDescent="0.45">
      <c r="A31" t="s">
        <v>737</v>
      </c>
      <c r="B31" t="s">
        <v>738</v>
      </c>
      <c r="C31">
        <v>8932</v>
      </c>
      <c r="D31">
        <v>8990</v>
      </c>
      <c r="E31">
        <v>8700</v>
      </c>
      <c r="F31">
        <v>8772</v>
      </c>
      <c r="G31">
        <v>8700</v>
      </c>
      <c r="H31">
        <v>10280</v>
      </c>
      <c r="I31">
        <v>8700</v>
      </c>
      <c r="J31">
        <v>8845</v>
      </c>
      <c r="K31">
        <v>8729</v>
      </c>
      <c r="L31">
        <v>8816</v>
      </c>
      <c r="M31">
        <v>46977</v>
      </c>
      <c r="N31">
        <v>0</v>
      </c>
      <c r="Q31" t="s">
        <v>998</v>
      </c>
      <c r="R31" t="s">
        <v>999</v>
      </c>
      <c r="S31" t="s">
        <v>3101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64</v>
      </c>
      <c r="AD31">
        <v>2000</v>
      </c>
      <c r="AE31">
        <v>2000</v>
      </c>
      <c r="AF31" s="6">
        <f t="shared" si="1"/>
        <v>4064</v>
      </c>
      <c r="AI31" t="s">
        <v>376</v>
      </c>
      <c r="AJ31" t="s">
        <v>377</v>
      </c>
      <c r="AR31">
        <v>546527.10000000009</v>
      </c>
      <c r="AS31">
        <v>388671.89999999997</v>
      </c>
      <c r="AY31">
        <v>144325</v>
      </c>
      <c r="BD31">
        <v>40565</v>
      </c>
      <c r="BH31">
        <v>1120089</v>
      </c>
      <c r="BJ31" s="10" t="s">
        <v>376</v>
      </c>
      <c r="BK31" s="10" t="s">
        <v>377</v>
      </c>
      <c r="BL31" s="8"/>
      <c r="BM31" s="8"/>
      <c r="BN31" s="8"/>
      <c r="BO31" s="8"/>
      <c r="BP31" s="8"/>
      <c r="BQ31" s="8"/>
      <c r="BR31" s="8"/>
      <c r="BS31" s="8">
        <v>546527.10000000009</v>
      </c>
      <c r="BT31" s="8">
        <v>388671.89999999997</v>
      </c>
      <c r="BU31" s="8"/>
      <c r="BV31" s="8"/>
      <c r="BW31" s="8"/>
      <c r="BX31" s="8"/>
      <c r="BY31" s="8"/>
      <c r="BZ31" s="8">
        <v>144325</v>
      </c>
      <c r="CA31" s="8"/>
      <c r="CB31" s="8"/>
      <c r="CC31" s="8"/>
      <c r="CD31" s="8"/>
      <c r="CE31" s="8">
        <v>40565</v>
      </c>
      <c r="CF31" s="8"/>
      <c r="CG31" s="8"/>
      <c r="CH31" s="8"/>
      <c r="CI31" s="13">
        <v>1120089</v>
      </c>
      <c r="CK31" t="s">
        <v>526</v>
      </c>
      <c r="CL31" t="s">
        <v>3103</v>
      </c>
      <c r="CM31" s="32">
        <v>3000</v>
      </c>
      <c r="CN31" s="32">
        <v>3039</v>
      </c>
      <c r="CO31" s="32">
        <v>3101</v>
      </c>
      <c r="CP31" s="32">
        <v>3082</v>
      </c>
      <c r="CQ31" s="32">
        <v>3312</v>
      </c>
      <c r="CR31" s="32">
        <v>3486</v>
      </c>
      <c r="CS31" s="32">
        <v>3351</v>
      </c>
      <c r="CT31" s="32">
        <v>3117</v>
      </c>
      <c r="CU31" s="32">
        <v>3039</v>
      </c>
      <c r="CV31" s="32">
        <v>3273</v>
      </c>
      <c r="CW31" s="32">
        <v>3078</v>
      </c>
      <c r="CX31" s="32">
        <v>3039</v>
      </c>
      <c r="CZ31" t="s">
        <v>526</v>
      </c>
      <c r="DA31" t="s">
        <v>3103</v>
      </c>
      <c r="DB31">
        <v>3000</v>
      </c>
      <c r="DC31">
        <v>3039</v>
      </c>
      <c r="DD31">
        <v>3101</v>
      </c>
      <c r="DE31">
        <v>3082</v>
      </c>
      <c r="DF31">
        <v>3312</v>
      </c>
      <c r="DG31">
        <v>3486</v>
      </c>
      <c r="DH31">
        <v>3351</v>
      </c>
      <c r="DI31">
        <v>3117</v>
      </c>
      <c r="DJ31">
        <v>3039</v>
      </c>
      <c r="DK31">
        <v>3273</v>
      </c>
      <c r="DL31">
        <v>3078</v>
      </c>
      <c r="DM31">
        <v>3039</v>
      </c>
      <c r="DN31">
        <f t="shared" si="0"/>
        <v>37917</v>
      </c>
      <c r="DP31" s="31" t="s">
        <v>996</v>
      </c>
      <c r="DV31">
        <v>240000</v>
      </c>
      <c r="DY31">
        <v>1272000</v>
      </c>
      <c r="EB31">
        <v>66000</v>
      </c>
      <c r="EI31">
        <v>0</v>
      </c>
      <c r="EK31">
        <v>219303</v>
      </c>
      <c r="ET31">
        <v>21968</v>
      </c>
      <c r="EW31">
        <v>1819271</v>
      </c>
      <c r="EY31" s="1" t="s">
        <v>264</v>
      </c>
      <c r="EZ31" s="1">
        <v>19250</v>
      </c>
      <c r="FA31" s="1"/>
      <c r="FB31" s="1"/>
      <c r="FC31" s="1"/>
      <c r="FD31" s="1"/>
      <c r="FE31" s="1">
        <v>0</v>
      </c>
      <c r="FF31" s="1"/>
      <c r="FG31" s="1"/>
      <c r="FH31" s="1">
        <v>3128386</v>
      </c>
      <c r="FI31" s="1"/>
      <c r="FJ31" s="1"/>
      <c r="FK31" s="1">
        <v>162000</v>
      </c>
      <c r="FL31" s="1">
        <v>8836333</v>
      </c>
      <c r="FM31" s="1"/>
      <c r="FN31" s="1">
        <v>228000</v>
      </c>
      <c r="FO31" s="1"/>
      <c r="FP31" s="1"/>
      <c r="FQ31" s="1">
        <v>864</v>
      </c>
      <c r="FR31" s="1"/>
      <c r="FS31" s="1"/>
      <c r="FT31" s="1"/>
      <c r="FU31" s="1"/>
      <c r="FV31" s="1"/>
      <c r="FW31" s="1"/>
      <c r="FX31" s="1"/>
      <c r="FY31" s="1"/>
      <c r="FZ31" s="1">
        <v>30000</v>
      </c>
      <c r="GA31" s="1"/>
      <c r="GB31" s="1"/>
      <c r="GC31" s="1">
        <v>305836</v>
      </c>
      <c r="GD31" s="1">
        <v>96589</v>
      </c>
      <c r="GE31" s="1"/>
      <c r="GF31" s="1">
        <v>12807258</v>
      </c>
    </row>
    <row r="32" spans="1:188" x14ac:dyDescent="0.45">
      <c r="A32" t="s">
        <v>1113</v>
      </c>
      <c r="B32" t="s">
        <v>1114</v>
      </c>
      <c r="C32">
        <v>14136.165000000001</v>
      </c>
      <c r="D32">
        <v>14015.057000000001</v>
      </c>
      <c r="E32">
        <v>14523.329</v>
      </c>
      <c r="F32">
        <v>15015.155999999999</v>
      </c>
      <c r="G32">
        <v>14104</v>
      </c>
      <c r="H32">
        <v>14069.41</v>
      </c>
      <c r="I32">
        <v>14041.566000000001</v>
      </c>
      <c r="J32">
        <v>15575.785</v>
      </c>
      <c r="K32">
        <v>14104</v>
      </c>
      <c r="L32">
        <v>14713.380999999999</v>
      </c>
      <c r="M32">
        <v>14208</v>
      </c>
      <c r="N32">
        <v>15079</v>
      </c>
      <c r="Q32" t="s">
        <v>998</v>
      </c>
      <c r="R32" t="s">
        <v>999</v>
      </c>
      <c r="S32" t="s">
        <v>3103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56614</v>
      </c>
      <c r="AD32">
        <v>9354.3090000000011</v>
      </c>
      <c r="AE32">
        <v>67086.559999999998</v>
      </c>
      <c r="AF32" s="6">
        <f t="shared" si="1"/>
        <v>133054.86900000001</v>
      </c>
      <c r="AI32" t="s">
        <v>49</v>
      </c>
      <c r="AJ32" t="s">
        <v>1010</v>
      </c>
      <c r="AO32">
        <v>196643</v>
      </c>
      <c r="AU32">
        <v>9680</v>
      </c>
      <c r="BH32">
        <v>206323</v>
      </c>
      <c r="BJ32" s="10" t="s">
        <v>49</v>
      </c>
      <c r="BK32" s="10" t="s">
        <v>1010</v>
      </c>
      <c r="BL32" s="8"/>
      <c r="BM32" s="8"/>
      <c r="BN32" s="8"/>
      <c r="BO32" s="8"/>
      <c r="BP32" s="8">
        <v>196643</v>
      </c>
      <c r="BQ32" s="8"/>
      <c r="BR32" s="8"/>
      <c r="BS32" s="8"/>
      <c r="BT32" s="8"/>
      <c r="BU32" s="8"/>
      <c r="BV32" s="8">
        <v>9680</v>
      </c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13">
        <v>206323</v>
      </c>
      <c r="CK32" t="s">
        <v>1129</v>
      </c>
      <c r="CL32" t="s">
        <v>3100</v>
      </c>
      <c r="CM32" s="32">
        <v>30000</v>
      </c>
      <c r="CN32" s="32">
        <v>30000</v>
      </c>
      <c r="CO32" s="32">
        <v>30000</v>
      </c>
      <c r="CP32" s="32">
        <v>30000</v>
      </c>
      <c r="CQ32" s="32">
        <v>30000</v>
      </c>
      <c r="CR32" s="32">
        <v>30000</v>
      </c>
      <c r="CS32" s="32">
        <v>30000</v>
      </c>
      <c r="CT32" s="32">
        <v>30000</v>
      </c>
      <c r="CU32" s="32">
        <v>30000</v>
      </c>
      <c r="CV32" s="32">
        <v>30000</v>
      </c>
      <c r="CW32" s="32">
        <v>30000</v>
      </c>
      <c r="CX32" s="32">
        <v>30000</v>
      </c>
      <c r="CZ32" t="s">
        <v>1129</v>
      </c>
      <c r="DA32" t="s">
        <v>3100</v>
      </c>
      <c r="DB32">
        <v>30000</v>
      </c>
      <c r="DC32">
        <v>30000</v>
      </c>
      <c r="DD32">
        <v>30000</v>
      </c>
      <c r="DE32">
        <v>30000</v>
      </c>
      <c r="DF32">
        <v>30000</v>
      </c>
      <c r="DG32">
        <v>30000</v>
      </c>
      <c r="DH32">
        <v>30000</v>
      </c>
      <c r="DI32">
        <v>30000</v>
      </c>
      <c r="DJ32">
        <v>30000</v>
      </c>
      <c r="DK32">
        <v>30000</v>
      </c>
      <c r="DL32">
        <v>30000</v>
      </c>
      <c r="DM32">
        <v>30000</v>
      </c>
      <c r="DN32">
        <f t="shared" si="0"/>
        <v>360000</v>
      </c>
      <c r="DP32" s="31" t="s">
        <v>1143</v>
      </c>
      <c r="DY32">
        <v>349830</v>
      </c>
      <c r="EQ32">
        <v>12000</v>
      </c>
      <c r="ET32">
        <v>60814</v>
      </c>
      <c r="EW32">
        <v>422644</v>
      </c>
      <c r="EY32" s="1" t="s">
        <v>737</v>
      </c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>
        <v>131615</v>
      </c>
      <c r="GD32" s="1">
        <v>4826</v>
      </c>
      <c r="GE32" s="1"/>
      <c r="GF32" s="1">
        <v>136441</v>
      </c>
    </row>
    <row r="33" spans="1:188" x14ac:dyDescent="0.45">
      <c r="A33" t="s">
        <v>996</v>
      </c>
      <c r="B33" t="s">
        <v>997</v>
      </c>
      <c r="C33">
        <v>150332</v>
      </c>
      <c r="D33">
        <v>149383</v>
      </c>
      <c r="E33">
        <v>150074</v>
      </c>
      <c r="F33">
        <v>149586</v>
      </c>
      <c r="G33">
        <v>148996</v>
      </c>
      <c r="H33">
        <v>151474</v>
      </c>
      <c r="I33">
        <v>152370</v>
      </c>
      <c r="J33">
        <v>152322</v>
      </c>
      <c r="K33">
        <v>156189</v>
      </c>
      <c r="L33">
        <v>152439</v>
      </c>
      <c r="M33">
        <v>151941</v>
      </c>
      <c r="N33">
        <v>154165</v>
      </c>
      <c r="Q33" t="s">
        <v>998</v>
      </c>
      <c r="R33" t="s">
        <v>999</v>
      </c>
      <c r="S33" t="s">
        <v>3107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1842.691</v>
      </c>
      <c r="AE33">
        <v>8053.44</v>
      </c>
      <c r="AF33" s="6">
        <f t="shared" si="1"/>
        <v>9896.1309999999994</v>
      </c>
      <c r="AI33" t="s">
        <v>928</v>
      </c>
      <c r="AJ33" t="s">
        <v>929</v>
      </c>
      <c r="AR33">
        <v>318264</v>
      </c>
      <c r="AS33">
        <v>221099</v>
      </c>
      <c r="AY33">
        <v>70646</v>
      </c>
      <c r="BA33">
        <v>78152</v>
      </c>
      <c r="BD33">
        <v>11775</v>
      </c>
      <c r="BF33">
        <v>93991</v>
      </c>
      <c r="BH33">
        <v>793927</v>
      </c>
      <c r="BJ33" s="10" t="s">
        <v>928</v>
      </c>
      <c r="BK33" s="10" t="s">
        <v>929</v>
      </c>
      <c r="BL33" s="8"/>
      <c r="BM33" s="8"/>
      <c r="BN33" s="8"/>
      <c r="BO33" s="8"/>
      <c r="BP33" s="8"/>
      <c r="BQ33" s="8"/>
      <c r="BR33" s="8"/>
      <c r="BS33" s="8">
        <v>318264</v>
      </c>
      <c r="BT33" s="8">
        <v>221099</v>
      </c>
      <c r="BU33" s="8"/>
      <c r="BV33" s="8"/>
      <c r="BW33" s="8"/>
      <c r="BX33" s="8"/>
      <c r="BY33" s="8"/>
      <c r="BZ33" s="8">
        <v>70646</v>
      </c>
      <c r="CA33" s="8"/>
      <c r="CB33" s="8">
        <v>78152</v>
      </c>
      <c r="CC33" s="8"/>
      <c r="CD33" s="8"/>
      <c r="CE33" s="8">
        <v>11775</v>
      </c>
      <c r="CF33" s="8"/>
      <c r="CG33" s="8">
        <v>93991</v>
      </c>
      <c r="CH33" s="8"/>
      <c r="CI33" s="13">
        <v>793927</v>
      </c>
      <c r="CK33" t="s">
        <v>1129</v>
      </c>
      <c r="CL33" t="s">
        <v>3101</v>
      </c>
      <c r="CM33" s="32">
        <v>1000</v>
      </c>
      <c r="CN33" s="32">
        <v>1000</v>
      </c>
      <c r="CO33" s="32">
        <v>1000</v>
      </c>
      <c r="CP33" s="32">
        <v>1000</v>
      </c>
      <c r="CQ33" s="32">
        <v>1000</v>
      </c>
      <c r="CR33" s="32">
        <v>1000</v>
      </c>
      <c r="CS33" s="32">
        <v>1000</v>
      </c>
      <c r="CT33" s="32">
        <v>1000</v>
      </c>
      <c r="CU33" s="32">
        <v>1000</v>
      </c>
      <c r="CV33" s="32">
        <v>1000</v>
      </c>
      <c r="CW33" s="32">
        <v>1000</v>
      </c>
      <c r="CX33" s="32">
        <v>1000</v>
      </c>
      <c r="CZ33" t="s">
        <v>1129</v>
      </c>
      <c r="DA33" t="s">
        <v>3101</v>
      </c>
      <c r="DB33">
        <v>1000</v>
      </c>
      <c r="DC33">
        <v>1000</v>
      </c>
      <c r="DD33">
        <v>1000</v>
      </c>
      <c r="DE33">
        <v>1000</v>
      </c>
      <c r="DF33">
        <v>1000</v>
      </c>
      <c r="DG33">
        <v>1000</v>
      </c>
      <c r="DH33">
        <v>1000</v>
      </c>
      <c r="DI33">
        <v>1000</v>
      </c>
      <c r="DJ33">
        <v>1000</v>
      </c>
      <c r="DK33">
        <v>1000</v>
      </c>
      <c r="DL33">
        <v>1000</v>
      </c>
      <c r="DM33">
        <v>1000</v>
      </c>
      <c r="DN33">
        <f t="shared" si="0"/>
        <v>12000</v>
      </c>
      <c r="DP33" s="31" t="s">
        <v>775</v>
      </c>
      <c r="DY33">
        <v>336000</v>
      </c>
      <c r="EQ33">
        <v>12000</v>
      </c>
      <c r="ET33">
        <v>169547</v>
      </c>
      <c r="EW33">
        <v>517547</v>
      </c>
      <c r="EY33" s="1" t="s">
        <v>1113</v>
      </c>
      <c r="EZ33" s="1"/>
      <c r="FA33" s="1"/>
      <c r="FB33" s="1"/>
      <c r="FC33" s="1"/>
      <c r="FD33" s="1"/>
      <c r="FE33" s="1">
        <v>173584.84900000002</v>
      </c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>
        <v>173584.84900000002</v>
      </c>
    </row>
    <row r="34" spans="1:188" x14ac:dyDescent="0.45">
      <c r="A34" t="s">
        <v>1143</v>
      </c>
      <c r="B34" t="s">
        <v>1144</v>
      </c>
      <c r="C34">
        <v>31962</v>
      </c>
      <c r="D34">
        <v>36062</v>
      </c>
      <c r="E34">
        <v>35462</v>
      </c>
      <c r="F34">
        <v>35462</v>
      </c>
      <c r="G34">
        <v>35462</v>
      </c>
      <c r="H34">
        <v>35462</v>
      </c>
      <c r="I34">
        <v>35462</v>
      </c>
      <c r="J34">
        <v>35462</v>
      </c>
      <c r="K34">
        <v>35462</v>
      </c>
      <c r="L34">
        <v>35462</v>
      </c>
      <c r="M34">
        <v>35462</v>
      </c>
      <c r="N34">
        <v>35462</v>
      </c>
      <c r="Q34" t="s">
        <v>1117</v>
      </c>
      <c r="R34" t="s">
        <v>1118</v>
      </c>
      <c r="S34" t="s">
        <v>3103</v>
      </c>
      <c r="T34">
        <v>0</v>
      </c>
      <c r="U34">
        <v>0</v>
      </c>
      <c r="V34">
        <v>0</v>
      </c>
      <c r="W34">
        <v>200</v>
      </c>
      <c r="X34">
        <v>2000</v>
      </c>
      <c r="Y34">
        <v>2000</v>
      </c>
      <c r="Z34">
        <v>2000</v>
      </c>
      <c r="AA34">
        <v>2000</v>
      </c>
      <c r="AB34">
        <v>2000</v>
      </c>
      <c r="AC34">
        <v>2000</v>
      </c>
      <c r="AD34">
        <v>2000</v>
      </c>
      <c r="AE34">
        <v>2000</v>
      </c>
      <c r="AF34" s="6">
        <f t="shared" si="1"/>
        <v>16200</v>
      </c>
      <c r="AI34" t="s">
        <v>932</v>
      </c>
      <c r="AJ34" t="s">
        <v>933</v>
      </c>
      <c r="AV34">
        <v>185991</v>
      </c>
      <c r="BH34">
        <v>185991</v>
      </c>
      <c r="BJ34" s="10" t="s">
        <v>932</v>
      </c>
      <c r="BK34" s="10" t="s">
        <v>933</v>
      </c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>
        <v>185991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13">
        <v>185991</v>
      </c>
      <c r="CK34" t="s">
        <v>920</v>
      </c>
      <c r="CL34" t="s">
        <v>3100</v>
      </c>
      <c r="CM34" s="32">
        <v>127470</v>
      </c>
      <c r="CN34" s="32">
        <v>127470</v>
      </c>
      <c r="CO34" s="32">
        <v>127470</v>
      </c>
      <c r="CP34" s="32">
        <v>127470</v>
      </c>
      <c r="CQ34" s="32">
        <v>127470</v>
      </c>
      <c r="CR34" s="32">
        <v>129609</v>
      </c>
      <c r="CS34" s="32">
        <v>162697</v>
      </c>
      <c r="CT34" s="32">
        <v>162697</v>
      </c>
      <c r="CU34" s="32">
        <v>162697</v>
      </c>
      <c r="CV34" s="32">
        <v>162697</v>
      </c>
      <c r="CW34" s="32">
        <v>162707</v>
      </c>
      <c r="CX34" s="32">
        <v>160898</v>
      </c>
      <c r="CZ34" t="s">
        <v>920</v>
      </c>
      <c r="DA34" t="s">
        <v>3100</v>
      </c>
      <c r="DB34">
        <v>127470</v>
      </c>
      <c r="DC34">
        <v>127470</v>
      </c>
      <c r="DD34">
        <v>127470</v>
      </c>
      <c r="DE34">
        <v>127470</v>
      </c>
      <c r="DF34">
        <v>127470</v>
      </c>
      <c r="DG34">
        <v>129609</v>
      </c>
      <c r="DH34">
        <v>162697</v>
      </c>
      <c r="DI34">
        <v>162697</v>
      </c>
      <c r="DJ34">
        <v>162697</v>
      </c>
      <c r="DK34">
        <v>162697</v>
      </c>
      <c r="DL34">
        <v>162707</v>
      </c>
      <c r="DM34">
        <v>160898</v>
      </c>
      <c r="DN34">
        <f t="shared" si="0"/>
        <v>1741352</v>
      </c>
      <c r="DP34" s="31" t="s">
        <v>771</v>
      </c>
      <c r="EE34">
        <v>240000</v>
      </c>
      <c r="ET34">
        <v>124826</v>
      </c>
      <c r="EW34">
        <v>364826</v>
      </c>
      <c r="EY34" s="1" t="s">
        <v>996</v>
      </c>
      <c r="EZ34" s="1"/>
      <c r="FA34" s="1"/>
      <c r="FB34" s="1"/>
      <c r="FC34" s="1"/>
      <c r="FD34" s="1"/>
      <c r="FE34" s="1">
        <v>240000</v>
      </c>
      <c r="FF34" s="1"/>
      <c r="FG34" s="1"/>
      <c r="FH34" s="1">
        <v>1272000</v>
      </c>
      <c r="FI34" s="1"/>
      <c r="FJ34" s="1"/>
      <c r="FK34" s="1">
        <v>66000</v>
      </c>
      <c r="FL34" s="1"/>
      <c r="FM34" s="1"/>
      <c r="FN34" s="1"/>
      <c r="FO34" s="1"/>
      <c r="FP34" s="1"/>
      <c r="FQ34" s="1"/>
      <c r="FR34" s="1">
        <v>0</v>
      </c>
      <c r="FS34" s="1"/>
      <c r="FT34" s="1">
        <v>219303</v>
      </c>
      <c r="FU34" s="1"/>
      <c r="FV34" s="1"/>
      <c r="FW34" s="1"/>
      <c r="FX34" s="1"/>
      <c r="FY34" s="1"/>
      <c r="FZ34" s="1"/>
      <c r="GA34" s="1"/>
      <c r="GB34" s="1"/>
      <c r="GC34" s="1">
        <v>21968</v>
      </c>
      <c r="GD34" s="1"/>
      <c r="GE34" s="1"/>
      <c r="GF34" s="1">
        <v>1819271</v>
      </c>
    </row>
    <row r="35" spans="1:188" x14ac:dyDescent="0.45">
      <c r="A35" t="s">
        <v>775</v>
      </c>
      <c r="B35" t="s">
        <v>776</v>
      </c>
      <c r="C35">
        <v>41502</v>
      </c>
      <c r="D35">
        <v>43105</v>
      </c>
      <c r="E35">
        <v>44782</v>
      </c>
      <c r="F35">
        <v>43917</v>
      </c>
      <c r="G35">
        <v>43207</v>
      </c>
      <c r="H35">
        <v>42112</v>
      </c>
      <c r="I35">
        <v>41990</v>
      </c>
      <c r="J35">
        <v>41130</v>
      </c>
      <c r="K35">
        <v>45481</v>
      </c>
      <c r="L35">
        <v>45033</v>
      </c>
      <c r="M35">
        <v>41997</v>
      </c>
      <c r="N35">
        <v>43291</v>
      </c>
      <c r="Q35" t="s">
        <v>153</v>
      </c>
      <c r="R35" t="s">
        <v>154</v>
      </c>
      <c r="S35" t="s">
        <v>3102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387097</v>
      </c>
      <c r="AF35" s="6">
        <f t="shared" si="1"/>
        <v>387097</v>
      </c>
      <c r="AI35" t="s">
        <v>452</v>
      </c>
      <c r="AJ35" t="s">
        <v>453</v>
      </c>
      <c r="AR35">
        <v>32545</v>
      </c>
      <c r="AS35">
        <v>19795</v>
      </c>
      <c r="AY35">
        <v>3700</v>
      </c>
      <c r="BD35">
        <v>1234</v>
      </c>
      <c r="BH35">
        <v>57274</v>
      </c>
      <c r="BJ35" s="10" t="s">
        <v>452</v>
      </c>
      <c r="BK35" s="10" t="s">
        <v>453</v>
      </c>
      <c r="BL35" s="8"/>
      <c r="BM35" s="8"/>
      <c r="BN35" s="8"/>
      <c r="BO35" s="8"/>
      <c r="BP35" s="8"/>
      <c r="BQ35" s="8"/>
      <c r="BR35" s="8"/>
      <c r="BS35" s="8">
        <v>32545</v>
      </c>
      <c r="BT35" s="8">
        <v>19795</v>
      </c>
      <c r="BU35" s="8"/>
      <c r="BV35" s="8"/>
      <c r="BW35" s="8"/>
      <c r="BX35" s="8"/>
      <c r="BY35" s="8"/>
      <c r="BZ35" s="8">
        <v>3700</v>
      </c>
      <c r="CA35" s="8"/>
      <c r="CB35" s="8"/>
      <c r="CC35" s="8"/>
      <c r="CD35" s="8"/>
      <c r="CE35" s="8">
        <v>1234</v>
      </c>
      <c r="CF35" s="8"/>
      <c r="CG35" s="8"/>
      <c r="CH35" s="8"/>
      <c r="CI35" s="13">
        <v>57274</v>
      </c>
      <c r="CK35" t="s">
        <v>920</v>
      </c>
      <c r="CL35" t="s">
        <v>3104</v>
      </c>
      <c r="CM35" s="32">
        <v>14000</v>
      </c>
      <c r="CN35" s="32">
        <v>14000</v>
      </c>
      <c r="CO35" s="32">
        <v>14000</v>
      </c>
      <c r="CP35" s="32">
        <v>14000</v>
      </c>
      <c r="CQ35" s="32">
        <v>14000</v>
      </c>
      <c r="CR35" s="32">
        <v>14000</v>
      </c>
      <c r="CS35" s="32">
        <v>14000</v>
      </c>
      <c r="CT35" s="32">
        <v>14000</v>
      </c>
      <c r="CU35" s="32">
        <v>14000</v>
      </c>
      <c r="CV35" s="32">
        <v>14000</v>
      </c>
      <c r="CW35" s="32">
        <v>14000</v>
      </c>
      <c r="CX35" s="32">
        <v>13548</v>
      </c>
      <c r="CZ35" t="s">
        <v>920</v>
      </c>
      <c r="DA35" t="s">
        <v>3104</v>
      </c>
      <c r="DB35">
        <v>14000</v>
      </c>
      <c r="DC35">
        <v>14000</v>
      </c>
      <c r="DD35">
        <v>14000</v>
      </c>
      <c r="DE35">
        <v>14000</v>
      </c>
      <c r="DF35">
        <v>14000</v>
      </c>
      <c r="DG35">
        <v>14000</v>
      </c>
      <c r="DH35">
        <v>14000</v>
      </c>
      <c r="DI35">
        <v>14000</v>
      </c>
      <c r="DJ35">
        <v>14000</v>
      </c>
      <c r="DK35">
        <v>14000</v>
      </c>
      <c r="DL35">
        <v>14000</v>
      </c>
      <c r="DM35">
        <v>13548</v>
      </c>
      <c r="DN35">
        <f t="shared" si="0"/>
        <v>167548</v>
      </c>
      <c r="DP35" s="31" t="s">
        <v>1123</v>
      </c>
      <c r="EB35">
        <v>140820</v>
      </c>
      <c r="EE35">
        <v>240000</v>
      </c>
      <c r="EI35">
        <v>36000</v>
      </c>
      <c r="EK35">
        <v>16284</v>
      </c>
      <c r="EQ35">
        <v>12000</v>
      </c>
      <c r="EW35">
        <v>445104</v>
      </c>
      <c r="EY35" s="1" t="s">
        <v>1143</v>
      </c>
      <c r="EZ35" s="1"/>
      <c r="FA35" s="1"/>
      <c r="FB35" s="1"/>
      <c r="FC35" s="1"/>
      <c r="FD35" s="1"/>
      <c r="FE35" s="1"/>
      <c r="FF35" s="1"/>
      <c r="FG35" s="1"/>
      <c r="FH35" s="1">
        <v>349830</v>
      </c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>
        <v>12000</v>
      </c>
      <c r="GA35" s="1"/>
      <c r="GB35" s="1"/>
      <c r="GC35" s="1">
        <v>60814</v>
      </c>
      <c r="GD35" s="1"/>
      <c r="GE35" s="1"/>
      <c r="GF35" s="1">
        <v>422644</v>
      </c>
    </row>
    <row r="36" spans="1:188" x14ac:dyDescent="0.45">
      <c r="A36" t="s">
        <v>771</v>
      </c>
      <c r="B36" t="s">
        <v>772</v>
      </c>
      <c r="C36">
        <v>29362</v>
      </c>
      <c r="D36">
        <v>31041</v>
      </c>
      <c r="E36">
        <v>31380</v>
      </c>
      <c r="F36">
        <v>29835</v>
      </c>
      <c r="G36">
        <v>29745</v>
      </c>
      <c r="H36">
        <v>30202</v>
      </c>
      <c r="I36">
        <v>30459</v>
      </c>
      <c r="J36">
        <v>29900</v>
      </c>
      <c r="K36">
        <v>31069</v>
      </c>
      <c r="L36">
        <v>30413</v>
      </c>
      <c r="M36">
        <v>30151</v>
      </c>
      <c r="N36">
        <v>31269</v>
      </c>
      <c r="Q36" t="s">
        <v>702</v>
      </c>
      <c r="R36" t="s">
        <v>703</v>
      </c>
      <c r="S36" t="s">
        <v>3112</v>
      </c>
      <c r="T36">
        <v>0</v>
      </c>
      <c r="U36">
        <v>0</v>
      </c>
      <c r="V36">
        <v>0</v>
      </c>
      <c r="W36">
        <v>0</v>
      </c>
      <c r="X36">
        <v>0</v>
      </c>
      <c r="Y36">
        <v>56000</v>
      </c>
      <c r="Z36">
        <v>56000</v>
      </c>
      <c r="AA36">
        <v>56000</v>
      </c>
      <c r="AB36">
        <v>56000</v>
      </c>
      <c r="AC36">
        <v>56000</v>
      </c>
      <c r="AD36">
        <v>56000</v>
      </c>
      <c r="AE36">
        <v>56000</v>
      </c>
      <c r="AF36" s="6">
        <f t="shared" si="1"/>
        <v>392000</v>
      </c>
      <c r="AI36" t="s">
        <v>324</v>
      </c>
      <c r="AJ36" t="s">
        <v>325</v>
      </c>
      <c r="AL36">
        <v>18450</v>
      </c>
      <c r="BH36">
        <v>18450</v>
      </c>
      <c r="BJ36" s="10" t="s">
        <v>324</v>
      </c>
      <c r="BK36" s="10" t="s">
        <v>325</v>
      </c>
      <c r="BL36" s="8"/>
      <c r="BM36" s="8">
        <v>18450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13">
        <v>18450</v>
      </c>
      <c r="CK36" t="s">
        <v>920</v>
      </c>
      <c r="CL36" t="s">
        <v>3112</v>
      </c>
      <c r="CM36" s="32">
        <v>22950</v>
      </c>
      <c r="CN36" s="32">
        <v>22950</v>
      </c>
      <c r="CO36" s="32">
        <v>22950</v>
      </c>
      <c r="CP36" s="32">
        <v>22950</v>
      </c>
      <c r="CQ36" s="32">
        <v>22950</v>
      </c>
      <c r="CR36" s="32">
        <v>22950</v>
      </c>
      <c r="CS36" s="32">
        <v>22950</v>
      </c>
      <c r="CT36" s="32">
        <v>22950</v>
      </c>
      <c r="CU36" s="32">
        <v>22950</v>
      </c>
      <c r="CV36" s="32">
        <v>22950</v>
      </c>
      <c r="CW36" s="32">
        <v>22950</v>
      </c>
      <c r="CX36" s="32">
        <v>22210</v>
      </c>
      <c r="CZ36" t="s">
        <v>920</v>
      </c>
      <c r="DA36" t="s">
        <v>3112</v>
      </c>
      <c r="DB36">
        <v>22950</v>
      </c>
      <c r="DC36">
        <v>22950</v>
      </c>
      <c r="DD36">
        <v>22950</v>
      </c>
      <c r="DE36">
        <v>22950</v>
      </c>
      <c r="DF36">
        <v>22950</v>
      </c>
      <c r="DG36">
        <v>22950</v>
      </c>
      <c r="DH36">
        <v>22950</v>
      </c>
      <c r="DI36">
        <v>22950</v>
      </c>
      <c r="DJ36">
        <v>22950</v>
      </c>
      <c r="DK36">
        <v>22950</v>
      </c>
      <c r="DL36">
        <v>22950</v>
      </c>
      <c r="DM36">
        <v>22210</v>
      </c>
      <c r="DN36">
        <f t="shared" si="0"/>
        <v>274660</v>
      </c>
      <c r="DP36" s="31" t="s">
        <v>884</v>
      </c>
      <c r="DQ36">
        <v>18566</v>
      </c>
      <c r="DV36">
        <v>0</v>
      </c>
      <c r="DY36">
        <v>1086000</v>
      </c>
      <c r="EB36">
        <v>437857</v>
      </c>
      <c r="EI36">
        <v>4000</v>
      </c>
      <c r="EK36">
        <v>371517</v>
      </c>
      <c r="EQ36">
        <v>35544</v>
      </c>
      <c r="ET36">
        <v>94811</v>
      </c>
      <c r="EU36">
        <v>193311</v>
      </c>
      <c r="EW36">
        <v>2241606</v>
      </c>
      <c r="EY36" s="1" t="s">
        <v>775</v>
      </c>
      <c r="EZ36" s="1"/>
      <c r="FA36" s="1"/>
      <c r="FB36" s="1"/>
      <c r="FC36" s="1"/>
      <c r="FD36" s="1"/>
      <c r="FE36" s="1"/>
      <c r="FF36" s="1"/>
      <c r="FG36" s="1"/>
      <c r="FH36" s="1">
        <v>336000</v>
      </c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>
        <v>12000</v>
      </c>
      <c r="GA36" s="1"/>
      <c r="GB36" s="1"/>
      <c r="GC36" s="1">
        <v>169547</v>
      </c>
      <c r="GD36" s="1"/>
      <c r="GE36" s="1"/>
      <c r="GF36" s="1">
        <v>517547</v>
      </c>
    </row>
    <row r="37" spans="1:188" x14ac:dyDescent="0.45">
      <c r="A37" t="s">
        <v>1123</v>
      </c>
      <c r="B37" t="s">
        <v>1124</v>
      </c>
      <c r="C37">
        <v>37092</v>
      </c>
      <c r="D37">
        <v>37092</v>
      </c>
      <c r="E37">
        <v>37092</v>
      </c>
      <c r="F37">
        <v>37092</v>
      </c>
      <c r="G37">
        <v>37092</v>
      </c>
      <c r="H37">
        <v>37092</v>
      </c>
      <c r="I37">
        <v>37092</v>
      </c>
      <c r="J37">
        <v>37092</v>
      </c>
      <c r="K37">
        <v>37092</v>
      </c>
      <c r="L37">
        <v>37092</v>
      </c>
      <c r="M37">
        <v>37092</v>
      </c>
      <c r="N37">
        <v>37092</v>
      </c>
      <c r="Q37" t="s">
        <v>702</v>
      </c>
      <c r="R37" t="s">
        <v>703</v>
      </c>
      <c r="S37" t="s">
        <v>3101</v>
      </c>
      <c r="T37">
        <v>0</v>
      </c>
      <c r="U37">
        <v>0</v>
      </c>
      <c r="V37">
        <v>0</v>
      </c>
      <c r="W37">
        <v>0</v>
      </c>
      <c r="X37">
        <v>48504</v>
      </c>
      <c r="Y37">
        <v>153924</v>
      </c>
      <c r="Z37">
        <v>153924</v>
      </c>
      <c r="AA37">
        <v>153924</v>
      </c>
      <c r="AB37">
        <v>153924</v>
      </c>
      <c r="AC37">
        <v>153924</v>
      </c>
      <c r="AD37">
        <v>153924</v>
      </c>
      <c r="AE37">
        <v>153924</v>
      </c>
      <c r="AF37" s="6">
        <f t="shared" si="1"/>
        <v>1125972</v>
      </c>
      <c r="AI37" t="s">
        <v>864</v>
      </c>
      <c r="AJ37" t="s">
        <v>865</v>
      </c>
      <c r="AN37">
        <v>1680</v>
      </c>
      <c r="AR37">
        <v>594674</v>
      </c>
      <c r="AS37">
        <v>102137</v>
      </c>
      <c r="AV37">
        <v>435861</v>
      </c>
      <c r="AY37">
        <v>31714</v>
      </c>
      <c r="BD37">
        <v>103717</v>
      </c>
      <c r="BH37">
        <v>1269783</v>
      </c>
      <c r="BJ37" s="10" t="s">
        <v>864</v>
      </c>
      <c r="BK37" s="10" t="s">
        <v>865</v>
      </c>
      <c r="BL37" s="8"/>
      <c r="BM37" s="8"/>
      <c r="BN37" s="8"/>
      <c r="BO37" s="8">
        <v>1680</v>
      </c>
      <c r="BP37" s="8"/>
      <c r="BQ37" s="8"/>
      <c r="BR37" s="8"/>
      <c r="BS37" s="8">
        <v>594674</v>
      </c>
      <c r="BT37" s="8">
        <v>102137</v>
      </c>
      <c r="BU37" s="8"/>
      <c r="BV37" s="8"/>
      <c r="BW37" s="8">
        <v>435861</v>
      </c>
      <c r="BX37" s="8"/>
      <c r="BY37" s="8"/>
      <c r="BZ37" s="8">
        <v>31714</v>
      </c>
      <c r="CA37" s="8"/>
      <c r="CB37" s="8"/>
      <c r="CC37" s="8"/>
      <c r="CD37" s="8"/>
      <c r="CE37" s="8">
        <v>103717</v>
      </c>
      <c r="CF37" s="8"/>
      <c r="CG37" s="8"/>
      <c r="CH37" s="8"/>
      <c r="CI37" s="13">
        <v>1269783</v>
      </c>
      <c r="CK37" t="s">
        <v>920</v>
      </c>
      <c r="CL37" t="s">
        <v>3101</v>
      </c>
      <c r="CM37" s="32">
        <v>2000</v>
      </c>
      <c r="CN37" s="32">
        <v>2000</v>
      </c>
      <c r="CO37" s="32">
        <v>2000</v>
      </c>
      <c r="CP37" s="32">
        <v>2000</v>
      </c>
      <c r="CQ37" s="32">
        <v>2000</v>
      </c>
      <c r="CR37" s="32">
        <v>2150</v>
      </c>
      <c r="CS37" s="32">
        <v>6500</v>
      </c>
      <c r="CT37" s="32">
        <v>6500</v>
      </c>
      <c r="CU37" s="32">
        <v>6500</v>
      </c>
      <c r="CV37" s="32">
        <v>6500</v>
      </c>
      <c r="CW37" s="32">
        <v>6500</v>
      </c>
      <c r="CX37" s="32">
        <v>6500</v>
      </c>
      <c r="CZ37" t="s">
        <v>920</v>
      </c>
      <c r="DA37" t="s">
        <v>3101</v>
      </c>
      <c r="DB37">
        <v>2000</v>
      </c>
      <c r="DC37">
        <v>2000</v>
      </c>
      <c r="DD37">
        <v>2000</v>
      </c>
      <c r="DE37">
        <v>2000</v>
      </c>
      <c r="DF37">
        <v>2000</v>
      </c>
      <c r="DG37">
        <v>2150</v>
      </c>
      <c r="DH37">
        <v>6500</v>
      </c>
      <c r="DI37">
        <v>6500</v>
      </c>
      <c r="DJ37">
        <v>6500</v>
      </c>
      <c r="DK37">
        <v>6500</v>
      </c>
      <c r="DL37">
        <v>6500</v>
      </c>
      <c r="DM37">
        <v>6500</v>
      </c>
      <c r="DN37">
        <f t="shared" si="0"/>
        <v>51150</v>
      </c>
      <c r="DP37" s="31" t="s">
        <v>896</v>
      </c>
      <c r="DY37">
        <v>480000</v>
      </c>
      <c r="EE37">
        <v>1477203</v>
      </c>
      <c r="EW37">
        <v>1957203</v>
      </c>
      <c r="EY37" s="1" t="s">
        <v>771</v>
      </c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>
        <v>240000</v>
      </c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>
        <v>124826</v>
      </c>
      <c r="GD37" s="1"/>
      <c r="GE37" s="1"/>
      <c r="GF37" s="1">
        <v>364826</v>
      </c>
    </row>
    <row r="38" spans="1:188" x14ac:dyDescent="0.45">
      <c r="A38" t="s">
        <v>884</v>
      </c>
      <c r="B38" t="s">
        <v>885</v>
      </c>
      <c r="C38">
        <v>169262</v>
      </c>
      <c r="D38">
        <v>183518</v>
      </c>
      <c r="E38">
        <v>196705</v>
      </c>
      <c r="F38">
        <v>191074</v>
      </c>
      <c r="G38">
        <v>194954</v>
      </c>
      <c r="H38">
        <v>184995</v>
      </c>
      <c r="I38">
        <v>188683</v>
      </c>
      <c r="J38">
        <v>186790</v>
      </c>
      <c r="K38">
        <v>189114</v>
      </c>
      <c r="L38">
        <v>186893</v>
      </c>
      <c r="M38">
        <v>186126</v>
      </c>
      <c r="N38">
        <v>183492</v>
      </c>
      <c r="Q38" t="s">
        <v>204</v>
      </c>
      <c r="R38" t="s">
        <v>205</v>
      </c>
      <c r="S38" t="s">
        <v>3102</v>
      </c>
      <c r="T38">
        <v>0</v>
      </c>
      <c r="U38">
        <v>0</v>
      </c>
      <c r="V38">
        <v>0</v>
      </c>
      <c r="W38">
        <v>0</v>
      </c>
      <c r="X38">
        <v>14839</v>
      </c>
      <c r="Y38">
        <v>115000</v>
      </c>
      <c r="Z38">
        <v>115000</v>
      </c>
      <c r="AA38">
        <v>115000</v>
      </c>
      <c r="AB38">
        <v>115000</v>
      </c>
      <c r="AC38">
        <v>115000</v>
      </c>
      <c r="AD38">
        <v>115000</v>
      </c>
      <c r="AE38">
        <v>115000</v>
      </c>
      <c r="AF38" s="6">
        <f t="shared" si="1"/>
        <v>819839</v>
      </c>
      <c r="AI38" t="s">
        <v>1259</v>
      </c>
      <c r="AJ38" t="s">
        <v>1260</v>
      </c>
      <c r="BF38">
        <v>135377</v>
      </c>
      <c r="BH38">
        <v>135377</v>
      </c>
      <c r="BJ38" s="10" t="s">
        <v>1259</v>
      </c>
      <c r="BK38" s="10" t="s">
        <v>1260</v>
      </c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>
        <v>135377</v>
      </c>
      <c r="CH38" s="8"/>
      <c r="CI38" s="13">
        <v>135377</v>
      </c>
      <c r="CK38" t="s">
        <v>920</v>
      </c>
      <c r="CL38" t="s">
        <v>3103</v>
      </c>
      <c r="CM38" s="32">
        <v>14100</v>
      </c>
      <c r="CN38" s="32">
        <v>13587</v>
      </c>
      <c r="CO38" s="32">
        <v>14369</v>
      </c>
      <c r="CP38" s="32">
        <v>13500</v>
      </c>
      <c r="CQ38" s="32">
        <v>13549</v>
      </c>
      <c r="CR38" s="32">
        <v>13949</v>
      </c>
      <c r="CS38" s="32">
        <v>13659</v>
      </c>
      <c r="CT38" s="32">
        <v>13500</v>
      </c>
      <c r="CU38" s="32">
        <v>13500</v>
      </c>
      <c r="CV38" s="32">
        <v>13500</v>
      </c>
      <c r="CW38" s="32">
        <v>13775</v>
      </c>
      <c r="CX38" s="32">
        <v>13500</v>
      </c>
      <c r="CZ38" t="s">
        <v>920</v>
      </c>
      <c r="DA38" t="s">
        <v>3103</v>
      </c>
      <c r="DB38">
        <v>14100</v>
      </c>
      <c r="DC38">
        <v>13587</v>
      </c>
      <c r="DD38">
        <v>14369</v>
      </c>
      <c r="DE38">
        <v>13500</v>
      </c>
      <c r="DF38">
        <v>13549</v>
      </c>
      <c r="DG38">
        <v>13949</v>
      </c>
      <c r="DH38">
        <v>13659</v>
      </c>
      <c r="DI38">
        <v>13500</v>
      </c>
      <c r="DJ38">
        <v>13500</v>
      </c>
      <c r="DK38">
        <v>13500</v>
      </c>
      <c r="DL38">
        <v>13775</v>
      </c>
      <c r="DM38">
        <v>13500</v>
      </c>
      <c r="DN38">
        <f t="shared" si="0"/>
        <v>164488</v>
      </c>
      <c r="DP38" s="31" t="s">
        <v>416</v>
      </c>
      <c r="DY38">
        <v>1317405</v>
      </c>
      <c r="EB38">
        <v>1119600</v>
      </c>
      <c r="EC38">
        <v>2880654</v>
      </c>
      <c r="ET38">
        <v>348272</v>
      </c>
      <c r="EU38">
        <v>26400</v>
      </c>
      <c r="EW38">
        <v>5692331</v>
      </c>
      <c r="EY38" s="1" t="s">
        <v>1123</v>
      </c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>
        <v>140820</v>
      </c>
      <c r="FL38" s="1"/>
      <c r="FM38" s="1"/>
      <c r="FN38" s="1">
        <v>240000</v>
      </c>
      <c r="FO38" s="1"/>
      <c r="FP38" s="1"/>
      <c r="FQ38" s="1"/>
      <c r="FR38" s="1">
        <v>36000</v>
      </c>
      <c r="FS38" s="1"/>
      <c r="FT38" s="1">
        <v>16284</v>
      </c>
      <c r="FU38" s="1"/>
      <c r="FV38" s="1"/>
      <c r="FW38" s="1"/>
      <c r="FX38" s="1"/>
      <c r="FY38" s="1"/>
      <c r="FZ38" s="1">
        <v>12000</v>
      </c>
      <c r="GA38" s="1"/>
      <c r="GB38" s="1"/>
      <c r="GC38" s="1"/>
      <c r="GD38" s="1"/>
      <c r="GE38" s="1"/>
      <c r="GF38" s="1">
        <v>445104</v>
      </c>
    </row>
    <row r="39" spans="1:188" x14ac:dyDescent="0.45">
      <c r="A39" t="s">
        <v>896</v>
      </c>
      <c r="B39" t="s">
        <v>897</v>
      </c>
      <c r="C39">
        <v>191886</v>
      </c>
      <c r="D39">
        <v>191886</v>
      </c>
      <c r="E39">
        <v>224614</v>
      </c>
      <c r="F39">
        <v>191886</v>
      </c>
      <c r="G39">
        <v>191886</v>
      </c>
      <c r="H39">
        <v>195929</v>
      </c>
      <c r="I39">
        <v>137386</v>
      </c>
      <c r="J39">
        <v>137386</v>
      </c>
      <c r="K39">
        <v>137386</v>
      </c>
      <c r="L39">
        <v>137386</v>
      </c>
      <c r="M39">
        <v>116686</v>
      </c>
      <c r="N39">
        <v>102886</v>
      </c>
      <c r="Q39" t="s">
        <v>292</v>
      </c>
      <c r="R39" t="s">
        <v>1275</v>
      </c>
      <c r="S39" t="s">
        <v>3100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31962</v>
      </c>
      <c r="AC39">
        <v>30962</v>
      </c>
      <c r="AD39">
        <v>30962</v>
      </c>
      <c r="AE39">
        <v>30962</v>
      </c>
      <c r="AF39" s="6">
        <f t="shared" si="1"/>
        <v>124848</v>
      </c>
      <c r="AI39" t="s">
        <v>1150</v>
      </c>
      <c r="AJ39" t="s">
        <v>1151</v>
      </c>
      <c r="BA39">
        <v>6000</v>
      </c>
      <c r="BH39">
        <v>6000</v>
      </c>
      <c r="BJ39" s="10" t="s">
        <v>1150</v>
      </c>
      <c r="BK39" s="10" t="s">
        <v>1151</v>
      </c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>
        <v>6000</v>
      </c>
      <c r="CC39" s="8"/>
      <c r="CD39" s="8"/>
      <c r="CE39" s="8"/>
      <c r="CF39" s="8"/>
      <c r="CG39" s="8"/>
      <c r="CH39" s="8"/>
      <c r="CI39" s="13">
        <v>6000</v>
      </c>
      <c r="CK39" t="s">
        <v>1145</v>
      </c>
      <c r="CL39" t="s">
        <v>3100</v>
      </c>
      <c r="CM39" s="32">
        <v>0</v>
      </c>
      <c r="CN39" s="32">
        <v>0</v>
      </c>
      <c r="CO39" s="32">
        <v>0</v>
      </c>
      <c r="CP39" s="32">
        <v>0</v>
      </c>
      <c r="CQ39" s="32">
        <v>0</v>
      </c>
      <c r="CR39" s="32">
        <v>0</v>
      </c>
      <c r="CS39" s="32">
        <v>35807</v>
      </c>
      <c r="CT39" s="32">
        <v>0</v>
      </c>
      <c r="CU39" s="32">
        <v>0</v>
      </c>
      <c r="CV39" s="32">
        <v>0</v>
      </c>
      <c r="CW39" s="32">
        <v>0</v>
      </c>
      <c r="CX39" s="32">
        <v>0</v>
      </c>
      <c r="CZ39" t="s">
        <v>1145</v>
      </c>
      <c r="DA39" t="s">
        <v>3100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35807</v>
      </c>
      <c r="DI39">
        <v>0</v>
      </c>
      <c r="DJ39">
        <v>0</v>
      </c>
      <c r="DK39">
        <v>0</v>
      </c>
      <c r="DL39">
        <v>0</v>
      </c>
      <c r="DM39">
        <v>0</v>
      </c>
      <c r="DN39">
        <f t="shared" si="0"/>
        <v>35807</v>
      </c>
      <c r="DP39" s="31" t="s">
        <v>408</v>
      </c>
      <c r="DY39">
        <v>1152136</v>
      </c>
      <c r="EA39">
        <v>1840377</v>
      </c>
      <c r="ET39">
        <v>7468</v>
      </c>
      <c r="EW39">
        <v>2999981</v>
      </c>
      <c r="EY39" s="1" t="s">
        <v>884</v>
      </c>
      <c r="EZ39" s="1">
        <v>18566</v>
      </c>
      <c r="FA39" s="1"/>
      <c r="FB39" s="1"/>
      <c r="FC39" s="1"/>
      <c r="FD39" s="1"/>
      <c r="FE39" s="1">
        <v>0</v>
      </c>
      <c r="FF39" s="1"/>
      <c r="FG39" s="1"/>
      <c r="FH39" s="1">
        <v>1086000</v>
      </c>
      <c r="FI39" s="1"/>
      <c r="FJ39" s="1"/>
      <c r="FK39" s="1">
        <v>437857</v>
      </c>
      <c r="FL39" s="1"/>
      <c r="FM39" s="1"/>
      <c r="FN39" s="1"/>
      <c r="FO39" s="1"/>
      <c r="FP39" s="1"/>
      <c r="FQ39" s="1"/>
      <c r="FR39" s="1">
        <v>4000</v>
      </c>
      <c r="FS39" s="1"/>
      <c r="FT39" s="1">
        <v>371517</v>
      </c>
      <c r="FU39" s="1"/>
      <c r="FV39" s="1"/>
      <c r="FW39" s="1"/>
      <c r="FX39" s="1"/>
      <c r="FY39" s="1"/>
      <c r="FZ39" s="1">
        <v>35544</v>
      </c>
      <c r="GA39" s="1"/>
      <c r="GB39" s="1"/>
      <c r="GC39" s="1">
        <v>94811</v>
      </c>
      <c r="GD39" s="1">
        <v>193311</v>
      </c>
      <c r="GE39" s="1"/>
      <c r="GF39" s="1">
        <v>2241606</v>
      </c>
    </row>
    <row r="40" spans="1:188" x14ac:dyDescent="0.45">
      <c r="A40" t="s">
        <v>416</v>
      </c>
      <c r="B40" t="s">
        <v>417</v>
      </c>
      <c r="C40">
        <v>549681</v>
      </c>
      <c r="D40">
        <v>545537</v>
      </c>
      <c r="E40">
        <v>548409</v>
      </c>
      <c r="F40">
        <v>547733</v>
      </c>
      <c r="G40">
        <v>551926</v>
      </c>
      <c r="H40">
        <v>549800</v>
      </c>
      <c r="I40">
        <v>548279</v>
      </c>
      <c r="J40">
        <v>531319</v>
      </c>
      <c r="K40">
        <v>532749</v>
      </c>
      <c r="L40">
        <v>532457</v>
      </c>
      <c r="M40">
        <v>217648</v>
      </c>
      <c r="N40">
        <v>36793</v>
      </c>
      <c r="Q40" t="s">
        <v>292</v>
      </c>
      <c r="R40" t="s">
        <v>1275</v>
      </c>
      <c r="S40" t="s">
        <v>3101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2575</v>
      </c>
      <c r="AC40">
        <v>2775</v>
      </c>
      <c r="AD40">
        <v>2775</v>
      </c>
      <c r="AE40">
        <v>2775</v>
      </c>
      <c r="AF40" s="6">
        <f t="shared" si="1"/>
        <v>10900</v>
      </c>
      <c r="AI40" t="s">
        <v>1021</v>
      </c>
      <c r="AJ40" t="s">
        <v>1022</v>
      </c>
      <c r="AP40">
        <v>0</v>
      </c>
      <c r="AR40">
        <v>446858</v>
      </c>
      <c r="AS40">
        <v>104030</v>
      </c>
      <c r="AT40">
        <v>111577</v>
      </c>
      <c r="AY40">
        <v>19900</v>
      </c>
      <c r="BA40">
        <v>352128</v>
      </c>
      <c r="BD40">
        <v>-58882</v>
      </c>
      <c r="BF40">
        <v>54467</v>
      </c>
      <c r="BH40">
        <v>1030078</v>
      </c>
      <c r="BJ40" s="10" t="s">
        <v>1021</v>
      </c>
      <c r="BK40" s="10" t="s">
        <v>1022</v>
      </c>
      <c r="BL40" s="8"/>
      <c r="BM40" s="8"/>
      <c r="BN40" s="8"/>
      <c r="BO40" s="8"/>
      <c r="BP40" s="8"/>
      <c r="BQ40" s="8">
        <v>0</v>
      </c>
      <c r="BR40" s="8"/>
      <c r="BS40" s="8">
        <v>446858</v>
      </c>
      <c r="BT40" s="8">
        <v>104030</v>
      </c>
      <c r="BU40" s="8">
        <v>111577</v>
      </c>
      <c r="BV40" s="8"/>
      <c r="BW40" s="8"/>
      <c r="BX40" s="8"/>
      <c r="BY40" s="8"/>
      <c r="BZ40" s="8">
        <v>19900</v>
      </c>
      <c r="CA40" s="8"/>
      <c r="CB40" s="8">
        <v>352128</v>
      </c>
      <c r="CC40" s="8"/>
      <c r="CD40" s="8"/>
      <c r="CE40" s="8">
        <v>-58882</v>
      </c>
      <c r="CF40" s="8"/>
      <c r="CG40" s="8">
        <v>54467</v>
      </c>
      <c r="CH40" s="8"/>
      <c r="CI40" s="13">
        <v>1030078</v>
      </c>
      <c r="CK40" t="s">
        <v>1145</v>
      </c>
      <c r="CL40" t="s">
        <v>3104</v>
      </c>
      <c r="CM40" s="32">
        <v>0</v>
      </c>
      <c r="CN40" s="32">
        <v>0</v>
      </c>
      <c r="CO40" s="32">
        <v>0</v>
      </c>
      <c r="CP40" s="32">
        <v>0</v>
      </c>
      <c r="CQ40" s="32">
        <v>0</v>
      </c>
      <c r="CR40" s="32">
        <v>0</v>
      </c>
      <c r="CS40" s="32">
        <v>9968</v>
      </c>
      <c r="CT40" s="32">
        <v>12000</v>
      </c>
      <c r="CU40" s="32">
        <v>12000</v>
      </c>
      <c r="CV40" s="32">
        <v>12000</v>
      </c>
      <c r="CW40" s="32">
        <v>10800</v>
      </c>
      <c r="CX40" s="32">
        <v>0</v>
      </c>
      <c r="CZ40" t="s">
        <v>1145</v>
      </c>
      <c r="DA40" t="s">
        <v>3104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9968</v>
      </c>
      <c r="DI40">
        <v>12000</v>
      </c>
      <c r="DJ40">
        <v>12000</v>
      </c>
      <c r="DK40">
        <v>12000</v>
      </c>
      <c r="DL40">
        <v>10800</v>
      </c>
      <c r="DM40">
        <v>0</v>
      </c>
      <c r="DN40">
        <f t="shared" si="0"/>
        <v>56768</v>
      </c>
      <c r="DP40" s="31" t="s">
        <v>860</v>
      </c>
      <c r="DV40">
        <v>0</v>
      </c>
      <c r="DY40">
        <v>1040728</v>
      </c>
      <c r="EB40">
        <v>318420</v>
      </c>
      <c r="EE40">
        <v>8658</v>
      </c>
      <c r="EI40">
        <v>96000</v>
      </c>
      <c r="EK40">
        <v>91152</v>
      </c>
      <c r="EQ40">
        <v>0</v>
      </c>
      <c r="ET40">
        <v>52235</v>
      </c>
      <c r="EW40">
        <v>1607193</v>
      </c>
      <c r="EY40" s="1" t="s">
        <v>896</v>
      </c>
      <c r="EZ40" s="1"/>
      <c r="FA40" s="1"/>
      <c r="FB40" s="1"/>
      <c r="FC40" s="1"/>
      <c r="FD40" s="1"/>
      <c r="FE40" s="1"/>
      <c r="FF40" s="1"/>
      <c r="FG40" s="1"/>
      <c r="FH40" s="1">
        <v>480000</v>
      </c>
      <c r="FI40" s="1"/>
      <c r="FJ40" s="1"/>
      <c r="FK40" s="1"/>
      <c r="FL40" s="1"/>
      <c r="FM40" s="1"/>
      <c r="FN40" s="1">
        <v>1477203</v>
      </c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>
        <v>1957203</v>
      </c>
    </row>
    <row r="41" spans="1:188" x14ac:dyDescent="0.45">
      <c r="A41" t="s">
        <v>408</v>
      </c>
      <c r="B41" t="s">
        <v>409</v>
      </c>
      <c r="C41">
        <v>601784</v>
      </c>
      <c r="D41">
        <v>601784</v>
      </c>
      <c r="E41">
        <v>601819</v>
      </c>
      <c r="F41">
        <v>1194594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Q41" t="s">
        <v>400</v>
      </c>
      <c r="R41" t="s">
        <v>3016</v>
      </c>
      <c r="S41" t="s">
        <v>3114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29033</v>
      </c>
      <c r="AF41" s="6">
        <f t="shared" si="1"/>
        <v>29033</v>
      </c>
      <c r="AI41" t="s">
        <v>1211</v>
      </c>
      <c r="AJ41" t="s">
        <v>3025</v>
      </c>
      <c r="AV41">
        <v>89326</v>
      </c>
      <c r="BA41">
        <v>86485</v>
      </c>
      <c r="BH41">
        <v>175811</v>
      </c>
      <c r="BJ41" s="10" t="s">
        <v>1211</v>
      </c>
      <c r="BK41" s="10" t="s">
        <v>3025</v>
      </c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>
        <v>89326</v>
      </c>
      <c r="BX41" s="8"/>
      <c r="BY41" s="8"/>
      <c r="BZ41" s="8"/>
      <c r="CA41" s="8"/>
      <c r="CB41" s="8">
        <v>86485</v>
      </c>
      <c r="CC41" s="8"/>
      <c r="CD41" s="8"/>
      <c r="CE41" s="8"/>
      <c r="CF41" s="8"/>
      <c r="CG41" s="8"/>
      <c r="CH41" s="8"/>
      <c r="CI41" s="13">
        <v>175811</v>
      </c>
      <c r="CK41" t="s">
        <v>1145</v>
      </c>
      <c r="CL41" t="s">
        <v>3112</v>
      </c>
      <c r="CM41" s="32">
        <v>0</v>
      </c>
      <c r="CN41" s="32">
        <v>0</v>
      </c>
      <c r="CO41" s="32">
        <v>0</v>
      </c>
      <c r="CP41" s="32">
        <v>0</v>
      </c>
      <c r="CQ41" s="32">
        <v>0</v>
      </c>
      <c r="CR41" s="32">
        <v>0</v>
      </c>
      <c r="CS41" s="32">
        <v>2581</v>
      </c>
      <c r="CT41" s="32">
        <v>40000</v>
      </c>
      <c r="CU41" s="32">
        <v>40000</v>
      </c>
      <c r="CV41" s="32">
        <v>40000</v>
      </c>
      <c r="CW41" s="32">
        <v>36000</v>
      </c>
      <c r="CX41" s="32">
        <v>0</v>
      </c>
      <c r="CZ41" t="s">
        <v>1145</v>
      </c>
      <c r="DA41" t="s">
        <v>3112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2581</v>
      </c>
      <c r="DI41">
        <v>40000</v>
      </c>
      <c r="DJ41">
        <v>40000</v>
      </c>
      <c r="DK41">
        <v>40000</v>
      </c>
      <c r="DL41">
        <v>36000</v>
      </c>
      <c r="DM41">
        <v>0</v>
      </c>
      <c r="DN41">
        <f t="shared" si="0"/>
        <v>158581</v>
      </c>
      <c r="DP41" s="31" t="s">
        <v>1207</v>
      </c>
      <c r="DV41">
        <v>168000</v>
      </c>
      <c r="DW41">
        <v>4158031</v>
      </c>
      <c r="EK41">
        <v>125183</v>
      </c>
      <c r="EW41">
        <v>4451214</v>
      </c>
      <c r="EY41" s="1" t="s">
        <v>416</v>
      </c>
      <c r="EZ41" s="1"/>
      <c r="FA41" s="1"/>
      <c r="FB41" s="1"/>
      <c r="FC41" s="1"/>
      <c r="FD41" s="1"/>
      <c r="FE41" s="1"/>
      <c r="FF41" s="1"/>
      <c r="FG41" s="1"/>
      <c r="FH41" s="1">
        <v>1317405</v>
      </c>
      <c r="FI41" s="1"/>
      <c r="FJ41" s="1"/>
      <c r="FK41" s="1">
        <v>1119600</v>
      </c>
      <c r="FL41" s="1">
        <v>2880654</v>
      </c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>
        <v>348272</v>
      </c>
      <c r="GD41" s="1">
        <v>26400</v>
      </c>
      <c r="GE41" s="1"/>
      <c r="GF41" s="1">
        <v>5692331</v>
      </c>
    </row>
    <row r="42" spans="1:188" x14ac:dyDescent="0.45">
      <c r="A42" t="s">
        <v>860</v>
      </c>
      <c r="B42" t="s">
        <v>861</v>
      </c>
      <c r="C42">
        <v>132569</v>
      </c>
      <c r="D42">
        <v>130843</v>
      </c>
      <c r="E42">
        <v>132021</v>
      </c>
      <c r="F42">
        <v>132024</v>
      </c>
      <c r="G42">
        <v>163331</v>
      </c>
      <c r="H42">
        <v>130978</v>
      </c>
      <c r="I42">
        <v>132374</v>
      </c>
      <c r="J42">
        <v>130802</v>
      </c>
      <c r="K42">
        <v>130806</v>
      </c>
      <c r="L42">
        <v>128455</v>
      </c>
      <c r="M42">
        <v>128935</v>
      </c>
      <c r="N42">
        <v>134055</v>
      </c>
      <c r="Q42" t="s">
        <v>400</v>
      </c>
      <c r="R42" t="s">
        <v>3016</v>
      </c>
      <c r="S42" t="s">
        <v>3115</v>
      </c>
      <c r="T42">
        <v>168724</v>
      </c>
      <c r="U42">
        <v>479313</v>
      </c>
      <c r="V42">
        <v>387352</v>
      </c>
      <c r="W42">
        <v>731583</v>
      </c>
      <c r="X42">
        <v>803199</v>
      </c>
      <c r="Y42">
        <v>4019959</v>
      </c>
      <c r="Z42">
        <v>6062663</v>
      </c>
      <c r="AA42">
        <v>6787510</v>
      </c>
      <c r="AB42">
        <v>4525312</v>
      </c>
      <c r="AC42">
        <v>4727238</v>
      </c>
      <c r="AD42">
        <v>4459841</v>
      </c>
      <c r="AE42">
        <v>5034415</v>
      </c>
      <c r="AF42" s="6">
        <f t="shared" si="1"/>
        <v>38187109</v>
      </c>
      <c r="AI42" t="s">
        <v>614</v>
      </c>
      <c r="AJ42" t="s">
        <v>3026</v>
      </c>
      <c r="AR42">
        <v>84702</v>
      </c>
      <c r="BH42">
        <v>84702</v>
      </c>
      <c r="BJ42" s="10" t="s">
        <v>614</v>
      </c>
      <c r="BK42" s="10" t="s">
        <v>3026</v>
      </c>
      <c r="BL42" s="8"/>
      <c r="BM42" s="8"/>
      <c r="BN42" s="8"/>
      <c r="BO42" s="8"/>
      <c r="BP42" s="8"/>
      <c r="BQ42" s="8"/>
      <c r="BR42" s="8"/>
      <c r="BS42" s="8">
        <v>84702</v>
      </c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13">
        <v>84702</v>
      </c>
      <c r="CK42" t="s">
        <v>1145</v>
      </c>
      <c r="CL42" t="s">
        <v>3105</v>
      </c>
      <c r="CM42" s="32">
        <v>6000</v>
      </c>
      <c r="CN42" s="32">
        <v>6000</v>
      </c>
      <c r="CO42" s="32">
        <v>6000</v>
      </c>
      <c r="CP42" s="32">
        <v>6000</v>
      </c>
      <c r="CQ42" s="32">
        <v>6000</v>
      </c>
      <c r="CR42" s="32">
        <v>6000</v>
      </c>
      <c r="CS42" s="32">
        <v>6000</v>
      </c>
      <c r="CT42" s="32">
        <v>6000</v>
      </c>
      <c r="CU42" s="32">
        <v>6000</v>
      </c>
      <c r="CV42" s="32">
        <v>6000</v>
      </c>
      <c r="CW42" s="32">
        <v>6000</v>
      </c>
      <c r="CX42" s="32">
        <v>6000</v>
      </c>
      <c r="CZ42" t="s">
        <v>1145</v>
      </c>
      <c r="DA42" t="s">
        <v>3105</v>
      </c>
      <c r="DB42">
        <v>6000</v>
      </c>
      <c r="DC42">
        <v>6000</v>
      </c>
      <c r="DD42">
        <v>6000</v>
      </c>
      <c r="DE42">
        <v>6000</v>
      </c>
      <c r="DF42">
        <v>6000</v>
      </c>
      <c r="DG42">
        <v>6000</v>
      </c>
      <c r="DH42">
        <v>6000</v>
      </c>
      <c r="DI42">
        <v>6000</v>
      </c>
      <c r="DJ42">
        <v>6000</v>
      </c>
      <c r="DK42">
        <v>6000</v>
      </c>
      <c r="DL42">
        <v>6000</v>
      </c>
      <c r="DM42">
        <v>6000</v>
      </c>
      <c r="DN42">
        <f t="shared" si="0"/>
        <v>72000</v>
      </c>
      <c r="DP42" s="31" t="s">
        <v>1073</v>
      </c>
      <c r="DV42">
        <v>0</v>
      </c>
      <c r="ES42">
        <v>121894</v>
      </c>
      <c r="ET42">
        <v>152899</v>
      </c>
      <c r="EU42">
        <v>8543</v>
      </c>
      <c r="EW42">
        <v>283336</v>
      </c>
      <c r="EY42" s="1" t="s">
        <v>408</v>
      </c>
      <c r="EZ42" s="1"/>
      <c r="FA42" s="1"/>
      <c r="FB42" s="1"/>
      <c r="FC42" s="1"/>
      <c r="FD42" s="1"/>
      <c r="FE42" s="1"/>
      <c r="FF42" s="1"/>
      <c r="FG42" s="1"/>
      <c r="FH42" s="1">
        <v>1152136</v>
      </c>
      <c r="FI42" s="1"/>
      <c r="FJ42" s="1">
        <v>1840377</v>
      </c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>
        <v>7468</v>
      </c>
      <c r="GD42" s="1"/>
      <c r="GE42" s="1"/>
      <c r="GF42" s="1">
        <v>2999981</v>
      </c>
    </row>
    <row r="43" spans="1:188" x14ac:dyDescent="0.45">
      <c r="A43" t="s">
        <v>1207</v>
      </c>
      <c r="B43" t="s">
        <v>1208</v>
      </c>
      <c r="C43">
        <v>19650</v>
      </c>
      <c r="D43">
        <v>19650</v>
      </c>
      <c r="E43">
        <v>19650</v>
      </c>
      <c r="F43">
        <v>24440</v>
      </c>
      <c r="G43">
        <v>22509</v>
      </c>
      <c r="H43">
        <v>19888</v>
      </c>
      <c r="I43">
        <v>22392</v>
      </c>
      <c r="J43">
        <v>19650</v>
      </c>
      <c r="K43">
        <v>2252154</v>
      </c>
      <c r="L43">
        <v>1966841</v>
      </c>
      <c r="M43">
        <v>29344</v>
      </c>
      <c r="N43">
        <v>35046</v>
      </c>
      <c r="Q43" t="s">
        <v>400</v>
      </c>
      <c r="R43" t="s">
        <v>3016</v>
      </c>
      <c r="S43" t="s">
        <v>3116</v>
      </c>
      <c r="T43">
        <v>0</v>
      </c>
      <c r="U43">
        <v>100908</v>
      </c>
      <c r="V43">
        <v>227043</v>
      </c>
      <c r="W43">
        <v>25227</v>
      </c>
      <c r="X43">
        <v>25227</v>
      </c>
      <c r="Y43">
        <v>25227</v>
      </c>
      <c r="Z43">
        <v>134319</v>
      </c>
      <c r="AA43">
        <v>227043</v>
      </c>
      <c r="AB43">
        <v>277497</v>
      </c>
      <c r="AC43">
        <v>302724</v>
      </c>
      <c r="AD43">
        <v>327951</v>
      </c>
      <c r="AE43">
        <v>176589</v>
      </c>
      <c r="AF43" s="6">
        <f t="shared" si="1"/>
        <v>1849755</v>
      </c>
      <c r="AI43" t="s">
        <v>300</v>
      </c>
      <c r="AJ43" t="s">
        <v>3027</v>
      </c>
      <c r="AS43">
        <v>206567</v>
      </c>
      <c r="AV43">
        <v>369489</v>
      </c>
      <c r="AY43">
        <v>52984</v>
      </c>
      <c r="BD43">
        <v>17661</v>
      </c>
      <c r="BF43">
        <v>48672</v>
      </c>
      <c r="BH43">
        <v>695373</v>
      </c>
      <c r="BJ43" s="10" t="s">
        <v>300</v>
      </c>
      <c r="BK43" s="10" t="s">
        <v>3027</v>
      </c>
      <c r="BL43" s="8"/>
      <c r="BM43" s="8"/>
      <c r="BN43" s="8"/>
      <c r="BO43" s="8"/>
      <c r="BP43" s="8"/>
      <c r="BQ43" s="8"/>
      <c r="BR43" s="8"/>
      <c r="BS43" s="8"/>
      <c r="BT43" s="8">
        <v>206567</v>
      </c>
      <c r="BU43" s="8"/>
      <c r="BV43" s="8"/>
      <c r="BW43" s="8">
        <v>369489</v>
      </c>
      <c r="BX43" s="8"/>
      <c r="BY43" s="8"/>
      <c r="BZ43" s="8">
        <v>52984</v>
      </c>
      <c r="CA43" s="8"/>
      <c r="CB43" s="8"/>
      <c r="CC43" s="8"/>
      <c r="CD43" s="8"/>
      <c r="CE43" s="8">
        <v>17661</v>
      </c>
      <c r="CF43" s="8"/>
      <c r="CG43" s="8">
        <v>48672</v>
      </c>
      <c r="CH43" s="8"/>
      <c r="CI43" s="13">
        <v>695373</v>
      </c>
      <c r="CK43" t="s">
        <v>1145</v>
      </c>
      <c r="CL43" t="s">
        <v>3101</v>
      </c>
      <c r="CM43" s="32">
        <v>3000</v>
      </c>
      <c r="CN43" s="32">
        <v>3000</v>
      </c>
      <c r="CO43" s="32">
        <v>3000</v>
      </c>
      <c r="CP43" s="32">
        <v>3000</v>
      </c>
      <c r="CQ43" s="32">
        <v>3000</v>
      </c>
      <c r="CR43" s="32">
        <v>3000</v>
      </c>
      <c r="CS43" s="32">
        <v>3131</v>
      </c>
      <c r="CT43" s="32">
        <v>5000</v>
      </c>
      <c r="CU43" s="32">
        <v>5000</v>
      </c>
      <c r="CV43" s="32">
        <v>5000</v>
      </c>
      <c r="CW43" s="32">
        <v>4800</v>
      </c>
      <c r="CX43" s="32">
        <v>3000</v>
      </c>
      <c r="CZ43" t="s">
        <v>1145</v>
      </c>
      <c r="DA43" t="s">
        <v>3101</v>
      </c>
      <c r="DB43">
        <v>3000</v>
      </c>
      <c r="DC43">
        <v>3000</v>
      </c>
      <c r="DD43">
        <v>3000</v>
      </c>
      <c r="DE43">
        <v>3000</v>
      </c>
      <c r="DF43">
        <v>3000</v>
      </c>
      <c r="DG43">
        <v>3000</v>
      </c>
      <c r="DH43">
        <v>3131</v>
      </c>
      <c r="DI43">
        <v>5000</v>
      </c>
      <c r="DJ43">
        <v>5000</v>
      </c>
      <c r="DK43">
        <v>5000</v>
      </c>
      <c r="DL43">
        <v>4800</v>
      </c>
      <c r="DM43">
        <v>3000</v>
      </c>
      <c r="DN43">
        <f t="shared" si="0"/>
        <v>43931</v>
      </c>
      <c r="DP43" s="31" t="s">
        <v>412</v>
      </c>
      <c r="DY43">
        <v>1527750</v>
      </c>
      <c r="EC43">
        <v>4523010</v>
      </c>
      <c r="ET43">
        <v>373399</v>
      </c>
      <c r="EU43">
        <v>26400</v>
      </c>
      <c r="EW43">
        <v>6450559</v>
      </c>
      <c r="EY43" s="1" t="s">
        <v>860</v>
      </c>
      <c r="EZ43" s="1"/>
      <c r="FA43" s="1"/>
      <c r="FB43" s="1"/>
      <c r="FC43" s="1"/>
      <c r="FD43" s="1"/>
      <c r="FE43" s="1">
        <v>0</v>
      </c>
      <c r="FF43" s="1"/>
      <c r="FG43" s="1"/>
      <c r="FH43" s="1">
        <v>1040728</v>
      </c>
      <c r="FI43" s="1"/>
      <c r="FJ43" s="1"/>
      <c r="FK43" s="1">
        <v>318420</v>
      </c>
      <c r="FL43" s="1"/>
      <c r="FM43" s="1"/>
      <c r="FN43" s="1">
        <v>8658</v>
      </c>
      <c r="FO43" s="1"/>
      <c r="FP43" s="1"/>
      <c r="FQ43" s="1"/>
      <c r="FR43" s="1">
        <v>96000</v>
      </c>
      <c r="FS43" s="1"/>
      <c r="FT43" s="1">
        <v>91152</v>
      </c>
      <c r="FU43" s="1"/>
      <c r="FV43" s="1"/>
      <c r="FW43" s="1"/>
      <c r="FX43" s="1"/>
      <c r="FY43" s="1"/>
      <c r="FZ43" s="1">
        <v>0</v>
      </c>
      <c r="GA43" s="1"/>
      <c r="GB43" s="1"/>
      <c r="GC43" s="1">
        <v>52235</v>
      </c>
      <c r="GD43" s="1"/>
      <c r="GE43" s="1"/>
      <c r="GF43" s="1">
        <v>1607193</v>
      </c>
    </row>
    <row r="44" spans="1:188" x14ac:dyDescent="0.45">
      <c r="A44" t="s">
        <v>1073</v>
      </c>
      <c r="B44" t="s">
        <v>1074</v>
      </c>
      <c r="C44">
        <v>31582</v>
      </c>
      <c r="D44">
        <v>29271</v>
      </c>
      <c r="E44">
        <v>30992</v>
      </c>
      <c r="F44">
        <v>32089</v>
      </c>
      <c r="G44">
        <v>19375</v>
      </c>
      <c r="H44">
        <v>18726</v>
      </c>
      <c r="I44">
        <v>20945</v>
      </c>
      <c r="J44">
        <v>20476</v>
      </c>
      <c r="K44">
        <v>22620</v>
      </c>
      <c r="L44">
        <v>19043</v>
      </c>
      <c r="M44">
        <v>19731</v>
      </c>
      <c r="N44">
        <v>18486</v>
      </c>
      <c r="Q44" t="s">
        <v>400</v>
      </c>
      <c r="R44" t="s">
        <v>3016</v>
      </c>
      <c r="S44" t="s">
        <v>3117</v>
      </c>
      <c r="T44">
        <v>0</v>
      </c>
      <c r="U44">
        <v>0</v>
      </c>
      <c r="V44">
        <v>0</v>
      </c>
      <c r="W44">
        <v>0</v>
      </c>
      <c r="X44">
        <v>2685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s="6">
        <f t="shared" si="1"/>
        <v>2685</v>
      </c>
      <c r="AI44" t="s">
        <v>586</v>
      </c>
      <c r="AJ44" t="s">
        <v>587</v>
      </c>
      <c r="AV44">
        <v>112318</v>
      </c>
      <c r="BA44">
        <v>8135</v>
      </c>
      <c r="BD44">
        <v>26593</v>
      </c>
      <c r="BF44">
        <v>82186</v>
      </c>
      <c r="BH44">
        <v>229232</v>
      </c>
      <c r="BJ44" s="10" t="s">
        <v>586</v>
      </c>
      <c r="BK44" s="10" t="s">
        <v>587</v>
      </c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>
        <v>112318</v>
      </c>
      <c r="BX44" s="8"/>
      <c r="BY44" s="8"/>
      <c r="BZ44" s="8"/>
      <c r="CA44" s="8"/>
      <c r="CB44" s="8">
        <v>8135</v>
      </c>
      <c r="CC44" s="8"/>
      <c r="CD44" s="8"/>
      <c r="CE44" s="8">
        <v>26593</v>
      </c>
      <c r="CF44" s="8"/>
      <c r="CG44" s="8">
        <v>82186</v>
      </c>
      <c r="CH44" s="8"/>
      <c r="CI44" s="13">
        <v>229232</v>
      </c>
      <c r="CK44" t="s">
        <v>1145</v>
      </c>
      <c r="CL44" t="s">
        <v>3103</v>
      </c>
      <c r="CM44" s="32">
        <v>4000</v>
      </c>
      <c r="CN44" s="32">
        <v>4000</v>
      </c>
      <c r="CO44" s="32">
        <v>4000</v>
      </c>
      <c r="CP44" s="32">
        <v>4000</v>
      </c>
      <c r="CQ44" s="32">
        <v>1032</v>
      </c>
      <c r="CR44" s="32">
        <v>133</v>
      </c>
      <c r="CS44" s="32">
        <v>3420</v>
      </c>
      <c r="CT44" s="32">
        <v>3000</v>
      </c>
      <c r="CU44" s="32">
        <v>3000</v>
      </c>
      <c r="CV44" s="32">
        <v>3000</v>
      </c>
      <c r="CW44" s="32">
        <v>3100</v>
      </c>
      <c r="CX44" s="32">
        <v>4000</v>
      </c>
      <c r="CZ44" t="s">
        <v>1145</v>
      </c>
      <c r="DA44" t="s">
        <v>3103</v>
      </c>
      <c r="DB44">
        <v>4000</v>
      </c>
      <c r="DC44">
        <v>4000</v>
      </c>
      <c r="DD44">
        <v>4000</v>
      </c>
      <c r="DE44">
        <v>4000</v>
      </c>
      <c r="DF44">
        <v>1032</v>
      </c>
      <c r="DG44">
        <v>133</v>
      </c>
      <c r="DH44">
        <v>3420</v>
      </c>
      <c r="DI44">
        <v>3000</v>
      </c>
      <c r="DJ44">
        <v>3000</v>
      </c>
      <c r="DK44">
        <v>3000</v>
      </c>
      <c r="DL44">
        <v>3100</v>
      </c>
      <c r="DM44">
        <v>4000</v>
      </c>
      <c r="DN44">
        <f t="shared" si="0"/>
        <v>36685</v>
      </c>
      <c r="DP44" s="31" t="s">
        <v>880</v>
      </c>
      <c r="DV44">
        <v>109322</v>
      </c>
      <c r="DY44">
        <v>300000</v>
      </c>
      <c r="EB44">
        <v>228000</v>
      </c>
      <c r="EG44">
        <v>453065</v>
      </c>
      <c r="EI44">
        <v>36000</v>
      </c>
      <c r="EQ44">
        <v>0</v>
      </c>
      <c r="ET44">
        <v>339003</v>
      </c>
      <c r="EU44">
        <v>232302</v>
      </c>
      <c r="EW44">
        <v>1697692</v>
      </c>
      <c r="EY44" s="1" t="s">
        <v>1207</v>
      </c>
      <c r="EZ44" s="1"/>
      <c r="FA44" s="1"/>
      <c r="FB44" s="1"/>
      <c r="FC44" s="1"/>
      <c r="FD44" s="1"/>
      <c r="FE44" s="1">
        <v>168000</v>
      </c>
      <c r="FF44" s="1">
        <v>4158031</v>
      </c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>
        <v>125183</v>
      </c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>
        <v>4451214</v>
      </c>
    </row>
    <row r="45" spans="1:188" x14ac:dyDescent="0.45">
      <c r="A45" t="s">
        <v>412</v>
      </c>
      <c r="B45" t="s">
        <v>413</v>
      </c>
      <c r="C45">
        <v>540520</v>
      </c>
      <c r="D45">
        <v>537874</v>
      </c>
      <c r="E45">
        <v>538229</v>
      </c>
      <c r="F45">
        <v>539433</v>
      </c>
      <c r="G45">
        <v>550089</v>
      </c>
      <c r="H45">
        <v>540899</v>
      </c>
      <c r="I45">
        <v>541056</v>
      </c>
      <c r="J45">
        <v>539227</v>
      </c>
      <c r="K45">
        <v>543039</v>
      </c>
      <c r="L45">
        <v>526266</v>
      </c>
      <c r="M45">
        <v>528407</v>
      </c>
      <c r="N45">
        <v>525520</v>
      </c>
      <c r="Q45" t="s">
        <v>400</v>
      </c>
      <c r="R45" t="s">
        <v>3016</v>
      </c>
      <c r="S45" t="s">
        <v>3101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31446</v>
      </c>
      <c r="AF45" s="6">
        <f t="shared" si="1"/>
        <v>31446</v>
      </c>
      <c r="AI45" t="s">
        <v>1263</v>
      </c>
      <c r="AJ45" t="s">
        <v>1264</v>
      </c>
      <c r="AO45">
        <v>574615</v>
      </c>
      <c r="AZ45">
        <v>138000</v>
      </c>
      <c r="BH45">
        <v>712615</v>
      </c>
      <c r="BJ45" s="10" t="s">
        <v>1263</v>
      </c>
      <c r="BK45" s="10" t="s">
        <v>1264</v>
      </c>
      <c r="BL45" s="8"/>
      <c r="BM45" s="8"/>
      <c r="BN45" s="8"/>
      <c r="BO45" s="8"/>
      <c r="BP45" s="8">
        <v>574615</v>
      </c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>
        <v>138000</v>
      </c>
      <c r="CB45" s="8"/>
      <c r="CC45" s="8"/>
      <c r="CD45" s="8"/>
      <c r="CE45" s="8"/>
      <c r="CF45" s="8"/>
      <c r="CG45" s="8"/>
      <c r="CH45" s="8"/>
      <c r="CI45" s="13">
        <v>712615</v>
      </c>
      <c r="CK45" t="s">
        <v>1190</v>
      </c>
      <c r="CL45" t="s">
        <v>3102</v>
      </c>
      <c r="CM45" s="32">
        <v>0</v>
      </c>
      <c r="CN45" s="32">
        <v>0</v>
      </c>
      <c r="CO45" s="32">
        <v>0</v>
      </c>
      <c r="CP45" s="32">
        <v>0</v>
      </c>
      <c r="CQ45" s="32">
        <v>0</v>
      </c>
      <c r="CR45" s="32">
        <v>0</v>
      </c>
      <c r="CS45" s="32">
        <v>0</v>
      </c>
      <c r="CT45" s="32">
        <v>0</v>
      </c>
      <c r="CU45" s="32">
        <v>0</v>
      </c>
      <c r="CV45" s="32">
        <v>0</v>
      </c>
      <c r="CW45" s="32">
        <v>0</v>
      </c>
      <c r="CX45" s="32">
        <v>1430000</v>
      </c>
      <c r="CZ45" t="s">
        <v>1190</v>
      </c>
      <c r="DA45" t="s">
        <v>3102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1430000</v>
      </c>
      <c r="DN45">
        <f t="shared" si="0"/>
        <v>1430000</v>
      </c>
      <c r="DP45" s="31" t="s">
        <v>1169</v>
      </c>
      <c r="DY45">
        <v>396745</v>
      </c>
      <c r="EB45">
        <v>60000</v>
      </c>
      <c r="EC45">
        <v>282188</v>
      </c>
      <c r="EQ45">
        <v>-57982</v>
      </c>
      <c r="EW45">
        <v>680951</v>
      </c>
      <c r="EY45" s="1" t="s">
        <v>1073</v>
      </c>
      <c r="EZ45" s="1"/>
      <c r="FA45" s="1"/>
      <c r="FB45" s="1"/>
      <c r="FC45" s="1"/>
      <c r="FD45" s="1"/>
      <c r="FE45" s="1">
        <v>0</v>
      </c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>
        <v>121894</v>
      </c>
      <c r="GC45" s="1">
        <v>152899</v>
      </c>
      <c r="GD45" s="1">
        <v>8543</v>
      </c>
      <c r="GE45" s="1"/>
      <c r="GF45" s="1">
        <v>283336</v>
      </c>
    </row>
    <row r="46" spans="1:188" x14ac:dyDescent="0.45">
      <c r="A46" t="s">
        <v>880</v>
      </c>
      <c r="B46" t="s">
        <v>881</v>
      </c>
      <c r="C46">
        <v>153106</v>
      </c>
      <c r="D46">
        <v>140246</v>
      </c>
      <c r="E46">
        <v>137915</v>
      </c>
      <c r="F46">
        <v>136235</v>
      </c>
      <c r="G46">
        <v>137363</v>
      </c>
      <c r="H46">
        <v>134019</v>
      </c>
      <c r="I46">
        <v>135411</v>
      </c>
      <c r="J46">
        <v>168124</v>
      </c>
      <c r="K46">
        <v>143862</v>
      </c>
      <c r="L46">
        <v>138996</v>
      </c>
      <c r="M46">
        <v>135546</v>
      </c>
      <c r="N46">
        <v>136869</v>
      </c>
      <c r="Q46" t="s">
        <v>1006</v>
      </c>
      <c r="R46" t="s">
        <v>1007</v>
      </c>
      <c r="S46" t="s">
        <v>3108</v>
      </c>
      <c r="T46">
        <v>0</v>
      </c>
      <c r="U46">
        <v>0</v>
      </c>
      <c r="V46">
        <v>0</v>
      </c>
      <c r="W46">
        <v>0</v>
      </c>
      <c r="X46">
        <v>0</v>
      </c>
      <c r="Y46">
        <v>7250</v>
      </c>
      <c r="Z46">
        <v>13645</v>
      </c>
      <c r="AA46">
        <v>13770</v>
      </c>
      <c r="AB46">
        <v>13500</v>
      </c>
      <c r="AC46">
        <v>13500</v>
      </c>
      <c r="AD46">
        <v>13500</v>
      </c>
      <c r="AE46">
        <v>13500</v>
      </c>
      <c r="AF46" s="6">
        <f t="shared" si="1"/>
        <v>88665</v>
      </c>
      <c r="AI46" t="s">
        <v>1089</v>
      </c>
      <c r="AJ46" t="s">
        <v>1090</v>
      </c>
      <c r="AR46">
        <v>1902502</v>
      </c>
      <c r="AS46">
        <v>172813</v>
      </c>
      <c r="AY46">
        <v>44903</v>
      </c>
      <c r="AZ46">
        <v>650000</v>
      </c>
      <c r="BC46">
        <v>116000</v>
      </c>
      <c r="BD46">
        <v>11544</v>
      </c>
      <c r="BH46">
        <v>2897762</v>
      </c>
      <c r="BJ46" s="10" t="s">
        <v>1089</v>
      </c>
      <c r="BK46" s="10" t="s">
        <v>1090</v>
      </c>
      <c r="BL46" s="8"/>
      <c r="BM46" s="8"/>
      <c r="BN46" s="8"/>
      <c r="BO46" s="8"/>
      <c r="BP46" s="8"/>
      <c r="BQ46" s="8"/>
      <c r="BR46" s="8"/>
      <c r="BS46" s="8">
        <v>1902502</v>
      </c>
      <c r="BT46" s="8">
        <v>172813</v>
      </c>
      <c r="BU46" s="8"/>
      <c r="BV46" s="8"/>
      <c r="BW46" s="8"/>
      <c r="BX46" s="8"/>
      <c r="BY46" s="8"/>
      <c r="BZ46" s="8">
        <v>44903</v>
      </c>
      <c r="CA46" s="8">
        <v>650000</v>
      </c>
      <c r="CB46" s="8"/>
      <c r="CC46" s="8"/>
      <c r="CD46" s="8">
        <v>116000</v>
      </c>
      <c r="CE46" s="8">
        <v>11544</v>
      </c>
      <c r="CF46" s="8"/>
      <c r="CG46" s="8"/>
      <c r="CH46" s="8"/>
      <c r="CI46" s="13">
        <v>2897762</v>
      </c>
      <c r="CK46" t="s">
        <v>1190</v>
      </c>
      <c r="CL46" t="s">
        <v>3103</v>
      </c>
      <c r="CM46" s="32">
        <v>4000</v>
      </c>
      <c r="CN46" s="32">
        <v>4000</v>
      </c>
      <c r="CO46" s="32">
        <v>4000</v>
      </c>
      <c r="CP46" s="32">
        <v>4000</v>
      </c>
      <c r="CQ46" s="32">
        <v>4000</v>
      </c>
      <c r="CR46" s="32">
        <v>4014</v>
      </c>
      <c r="CS46" s="32">
        <v>4000</v>
      </c>
      <c r="CT46" s="32">
        <v>4000</v>
      </c>
      <c r="CU46" s="32">
        <v>4000</v>
      </c>
      <c r="CV46" s="32">
        <v>4000</v>
      </c>
      <c r="CW46" s="32">
        <v>4000</v>
      </c>
      <c r="CX46" s="32">
        <v>4014</v>
      </c>
      <c r="CZ46" t="s">
        <v>1190</v>
      </c>
      <c r="DA46" t="s">
        <v>3103</v>
      </c>
      <c r="DB46">
        <v>4000</v>
      </c>
      <c r="DC46">
        <v>4000</v>
      </c>
      <c r="DD46">
        <v>4000</v>
      </c>
      <c r="DE46">
        <v>4000</v>
      </c>
      <c r="DF46">
        <v>4000</v>
      </c>
      <c r="DG46">
        <v>4014</v>
      </c>
      <c r="DH46">
        <v>4000</v>
      </c>
      <c r="DI46">
        <v>4000</v>
      </c>
      <c r="DJ46">
        <v>4000</v>
      </c>
      <c r="DK46">
        <v>4000</v>
      </c>
      <c r="DL46">
        <v>4000</v>
      </c>
      <c r="DM46">
        <v>4014</v>
      </c>
      <c r="DN46">
        <f t="shared" si="0"/>
        <v>48028</v>
      </c>
      <c r="DP46" s="31" t="s">
        <v>1125</v>
      </c>
      <c r="DY46">
        <v>816000</v>
      </c>
      <c r="EB46">
        <v>120000</v>
      </c>
      <c r="EI46">
        <v>48000</v>
      </c>
      <c r="EQ46">
        <v>66000</v>
      </c>
      <c r="ET46">
        <v>70665</v>
      </c>
      <c r="EU46">
        <v>96000</v>
      </c>
      <c r="EW46">
        <v>1216665</v>
      </c>
      <c r="EY46" s="1" t="s">
        <v>412</v>
      </c>
      <c r="EZ46" s="1"/>
      <c r="FA46" s="1"/>
      <c r="FB46" s="1"/>
      <c r="FC46" s="1"/>
      <c r="FD46" s="1"/>
      <c r="FE46" s="1"/>
      <c r="FF46" s="1"/>
      <c r="FG46" s="1"/>
      <c r="FH46" s="1">
        <v>1527750</v>
      </c>
      <c r="FI46" s="1"/>
      <c r="FJ46" s="1"/>
      <c r="FK46" s="1"/>
      <c r="FL46" s="1">
        <v>4523010</v>
      </c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>
        <v>373399</v>
      </c>
      <c r="GD46" s="1">
        <v>26400</v>
      </c>
      <c r="GE46" s="1"/>
      <c r="GF46" s="1">
        <v>6450559</v>
      </c>
    </row>
    <row r="47" spans="1:188" x14ac:dyDescent="0.45">
      <c r="A47" t="s">
        <v>1169</v>
      </c>
      <c r="B47" t="s">
        <v>1170</v>
      </c>
      <c r="C47">
        <v>50058</v>
      </c>
      <c r="D47">
        <v>49313</v>
      </c>
      <c r="E47">
        <v>49313</v>
      </c>
      <c r="F47">
        <v>49253</v>
      </c>
      <c r="G47">
        <v>49253</v>
      </c>
      <c r="H47">
        <v>49761</v>
      </c>
      <c r="I47">
        <v>64000</v>
      </c>
      <c r="J47">
        <v>64000</v>
      </c>
      <c r="K47">
        <v>64000</v>
      </c>
      <c r="L47">
        <v>64000</v>
      </c>
      <c r="M47">
        <v>64000</v>
      </c>
      <c r="N47">
        <v>64000</v>
      </c>
      <c r="Q47" t="s">
        <v>220</v>
      </c>
      <c r="R47" t="s">
        <v>221</v>
      </c>
      <c r="S47" t="s">
        <v>3100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4236</v>
      </c>
      <c r="AF47" s="6">
        <f t="shared" si="1"/>
        <v>4236</v>
      </c>
      <c r="AI47" t="s">
        <v>494</v>
      </c>
      <c r="AJ47" t="s">
        <v>495</v>
      </c>
      <c r="AL47">
        <v>77516</v>
      </c>
      <c r="BH47">
        <v>77516</v>
      </c>
      <c r="BJ47" s="10" t="s">
        <v>494</v>
      </c>
      <c r="BK47" s="10" t="s">
        <v>495</v>
      </c>
      <c r="BL47" s="8"/>
      <c r="BM47" s="8">
        <v>77516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13">
        <v>77516</v>
      </c>
      <c r="CK47" t="s">
        <v>876</v>
      </c>
      <c r="CL47" t="s">
        <v>3100</v>
      </c>
      <c r="CM47" s="32">
        <v>28000</v>
      </c>
      <c r="CN47" s="32">
        <v>28000</v>
      </c>
      <c r="CO47" s="32">
        <v>28000</v>
      </c>
      <c r="CP47" s="32">
        <v>28000</v>
      </c>
      <c r="CQ47" s="32">
        <v>28000</v>
      </c>
      <c r="CR47" s="32">
        <v>28000</v>
      </c>
      <c r="CS47" s="32">
        <v>28000</v>
      </c>
      <c r="CT47" s="32">
        <v>28000</v>
      </c>
      <c r="CU47" s="32">
        <v>28000</v>
      </c>
      <c r="CV47" s="32">
        <v>28000</v>
      </c>
      <c r="CW47" s="32">
        <v>28000</v>
      </c>
      <c r="CX47" s="32">
        <v>28000</v>
      </c>
      <c r="CZ47" t="s">
        <v>876</v>
      </c>
      <c r="DA47" t="s">
        <v>3100</v>
      </c>
      <c r="DB47">
        <v>28000</v>
      </c>
      <c r="DC47">
        <v>28000</v>
      </c>
      <c r="DD47">
        <v>28000</v>
      </c>
      <c r="DE47">
        <v>28000</v>
      </c>
      <c r="DF47">
        <v>28000</v>
      </c>
      <c r="DG47">
        <v>28000</v>
      </c>
      <c r="DH47">
        <v>28000</v>
      </c>
      <c r="DI47">
        <v>28000</v>
      </c>
      <c r="DJ47">
        <v>28000</v>
      </c>
      <c r="DK47">
        <v>28000</v>
      </c>
      <c r="DL47">
        <v>28000</v>
      </c>
      <c r="DM47">
        <v>28000</v>
      </c>
      <c r="DN47">
        <f t="shared" si="0"/>
        <v>336000</v>
      </c>
      <c r="DP47" s="31" t="s">
        <v>1269</v>
      </c>
      <c r="DQ47">
        <v>210000</v>
      </c>
      <c r="DV47">
        <v>41</v>
      </c>
      <c r="DY47">
        <v>1500000</v>
      </c>
      <c r="EB47">
        <v>924000</v>
      </c>
      <c r="EC47">
        <v>2681636</v>
      </c>
      <c r="ET47">
        <v>296090</v>
      </c>
      <c r="EU47">
        <v>54000</v>
      </c>
      <c r="EW47">
        <v>5665767</v>
      </c>
      <c r="EY47" s="1" t="s">
        <v>880</v>
      </c>
      <c r="EZ47" s="1"/>
      <c r="FA47" s="1"/>
      <c r="FB47" s="1"/>
      <c r="FC47" s="1"/>
      <c r="FD47" s="1"/>
      <c r="FE47" s="1">
        <v>109322</v>
      </c>
      <c r="FF47" s="1"/>
      <c r="FG47" s="1"/>
      <c r="FH47" s="1">
        <v>300000</v>
      </c>
      <c r="FI47" s="1"/>
      <c r="FJ47" s="1"/>
      <c r="FK47" s="1">
        <v>228000</v>
      </c>
      <c r="FL47" s="1"/>
      <c r="FM47" s="1"/>
      <c r="FN47" s="1"/>
      <c r="FO47" s="1"/>
      <c r="FP47" s="1">
        <v>453065</v>
      </c>
      <c r="FQ47" s="1"/>
      <c r="FR47" s="1">
        <v>36000</v>
      </c>
      <c r="FS47" s="1"/>
      <c r="FT47" s="1"/>
      <c r="FU47" s="1"/>
      <c r="FV47" s="1"/>
      <c r="FW47" s="1"/>
      <c r="FX47" s="1"/>
      <c r="FY47" s="1"/>
      <c r="FZ47" s="1">
        <v>0</v>
      </c>
      <c r="GA47" s="1"/>
      <c r="GB47" s="1"/>
      <c r="GC47" s="1">
        <v>339003</v>
      </c>
      <c r="GD47" s="1">
        <v>232302</v>
      </c>
      <c r="GE47" s="1"/>
      <c r="GF47" s="1">
        <v>1697692</v>
      </c>
    </row>
    <row r="48" spans="1:188" x14ac:dyDescent="0.45">
      <c r="A48" t="s">
        <v>1125</v>
      </c>
      <c r="B48" t="s">
        <v>1126</v>
      </c>
      <c r="C48">
        <v>101300</v>
      </c>
      <c r="D48">
        <v>101300</v>
      </c>
      <c r="E48">
        <v>101409</v>
      </c>
      <c r="F48">
        <v>101327</v>
      </c>
      <c r="G48">
        <v>101343</v>
      </c>
      <c r="H48">
        <v>101300</v>
      </c>
      <c r="I48">
        <v>101688</v>
      </c>
      <c r="J48">
        <v>101329</v>
      </c>
      <c r="K48">
        <v>101401</v>
      </c>
      <c r="L48">
        <v>101532</v>
      </c>
      <c r="M48">
        <v>101368</v>
      </c>
      <c r="N48">
        <v>101368</v>
      </c>
      <c r="Q48" t="s">
        <v>220</v>
      </c>
      <c r="R48" t="s">
        <v>221</v>
      </c>
      <c r="S48" t="s">
        <v>3112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2471</v>
      </c>
      <c r="AF48" s="6">
        <f t="shared" si="1"/>
        <v>2471</v>
      </c>
      <c r="AI48" t="s">
        <v>1271</v>
      </c>
      <c r="AJ48" t="s">
        <v>1272</v>
      </c>
      <c r="BA48">
        <v>20387</v>
      </c>
      <c r="BH48">
        <v>20387</v>
      </c>
      <c r="BJ48" s="10" t="s">
        <v>1271</v>
      </c>
      <c r="BK48" s="10" t="s">
        <v>1272</v>
      </c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>
        <v>20387</v>
      </c>
      <c r="CC48" s="8"/>
      <c r="CD48" s="8"/>
      <c r="CE48" s="8"/>
      <c r="CF48" s="8"/>
      <c r="CG48" s="8"/>
      <c r="CH48" s="8"/>
      <c r="CI48" s="13">
        <v>20387</v>
      </c>
      <c r="CK48" t="s">
        <v>876</v>
      </c>
      <c r="CL48" t="s">
        <v>3112</v>
      </c>
      <c r="CM48" s="32">
        <v>80000</v>
      </c>
      <c r="CN48" s="32">
        <v>80000</v>
      </c>
      <c r="CO48" s="32">
        <v>80000</v>
      </c>
      <c r="CP48" s="32">
        <v>80000</v>
      </c>
      <c r="CQ48" s="32">
        <v>80000</v>
      </c>
      <c r="CR48" s="32">
        <v>80000</v>
      </c>
      <c r="CS48" s="32">
        <v>80000</v>
      </c>
      <c r="CT48" s="32">
        <v>80000</v>
      </c>
      <c r="CU48" s="32">
        <v>80000</v>
      </c>
      <c r="CV48" s="32">
        <v>80000</v>
      </c>
      <c r="CW48" s="32">
        <v>80000</v>
      </c>
      <c r="CX48" s="32">
        <v>80000</v>
      </c>
      <c r="CZ48" t="s">
        <v>876</v>
      </c>
      <c r="DA48" t="s">
        <v>3112</v>
      </c>
      <c r="DB48">
        <v>80000</v>
      </c>
      <c r="DC48">
        <v>80000</v>
      </c>
      <c r="DD48">
        <v>80000</v>
      </c>
      <c r="DE48">
        <v>80000</v>
      </c>
      <c r="DF48">
        <v>80000</v>
      </c>
      <c r="DG48">
        <v>80000</v>
      </c>
      <c r="DH48">
        <v>80000</v>
      </c>
      <c r="DI48">
        <v>80000</v>
      </c>
      <c r="DJ48">
        <v>80000</v>
      </c>
      <c r="DK48">
        <v>80000</v>
      </c>
      <c r="DL48">
        <v>80000</v>
      </c>
      <c r="DM48">
        <v>80000</v>
      </c>
      <c r="DN48">
        <f t="shared" si="0"/>
        <v>960000</v>
      </c>
      <c r="DP48" s="31" t="s">
        <v>1161</v>
      </c>
      <c r="EB48">
        <v>120000</v>
      </c>
      <c r="EC48">
        <v>4712</v>
      </c>
      <c r="EE48">
        <v>204000</v>
      </c>
      <c r="EI48">
        <v>44000</v>
      </c>
      <c r="EQ48">
        <v>-104271</v>
      </c>
      <c r="ES48">
        <v>21910</v>
      </c>
      <c r="ET48">
        <v>21504</v>
      </c>
      <c r="EW48">
        <v>311855</v>
      </c>
      <c r="EY48" s="1" t="s">
        <v>1169</v>
      </c>
      <c r="EZ48" s="1"/>
      <c r="FA48" s="1"/>
      <c r="FB48" s="1"/>
      <c r="FC48" s="1"/>
      <c r="FD48" s="1"/>
      <c r="FE48" s="1"/>
      <c r="FF48" s="1"/>
      <c r="FG48" s="1"/>
      <c r="FH48" s="1">
        <v>396745</v>
      </c>
      <c r="FI48" s="1"/>
      <c r="FJ48" s="1"/>
      <c r="FK48" s="1">
        <v>60000</v>
      </c>
      <c r="FL48" s="1">
        <v>282188</v>
      </c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>
        <v>-57982</v>
      </c>
      <c r="GA48" s="1"/>
      <c r="GB48" s="1"/>
      <c r="GC48" s="1"/>
      <c r="GD48" s="1"/>
      <c r="GE48" s="1"/>
      <c r="GF48" s="1">
        <v>680951</v>
      </c>
    </row>
    <row r="49" spans="1:188" x14ac:dyDescent="0.45">
      <c r="A49" t="s">
        <v>1269</v>
      </c>
      <c r="B49" t="s">
        <v>1270</v>
      </c>
      <c r="C49">
        <v>487869</v>
      </c>
      <c r="D49">
        <v>488851</v>
      </c>
      <c r="E49">
        <v>489470</v>
      </c>
      <c r="F49">
        <v>467942</v>
      </c>
      <c r="G49">
        <v>470716</v>
      </c>
      <c r="H49">
        <v>465931</v>
      </c>
      <c r="I49">
        <v>470595</v>
      </c>
      <c r="J49">
        <v>465729</v>
      </c>
      <c r="K49">
        <v>467658</v>
      </c>
      <c r="L49">
        <v>465268</v>
      </c>
      <c r="M49">
        <v>462579</v>
      </c>
      <c r="N49">
        <v>463159</v>
      </c>
      <c r="Q49" t="s">
        <v>220</v>
      </c>
      <c r="R49" t="s">
        <v>221</v>
      </c>
      <c r="S49" t="s">
        <v>3102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20226</v>
      </c>
      <c r="AF49" s="6">
        <f t="shared" si="1"/>
        <v>20226</v>
      </c>
      <c r="AI49" t="s">
        <v>638</v>
      </c>
      <c r="AJ49" t="s">
        <v>639</v>
      </c>
      <c r="AK49">
        <v>50</v>
      </c>
      <c r="AP49">
        <v>1099</v>
      </c>
      <c r="AR49">
        <v>273300</v>
      </c>
      <c r="AV49">
        <v>252506</v>
      </c>
      <c r="BA49">
        <v>450915</v>
      </c>
      <c r="BD49">
        <v>8466</v>
      </c>
      <c r="BF49">
        <v>117739</v>
      </c>
      <c r="BG49">
        <v>56171</v>
      </c>
      <c r="BH49">
        <v>1160246</v>
      </c>
      <c r="BJ49" s="10" t="s">
        <v>638</v>
      </c>
      <c r="BK49" s="10" t="s">
        <v>639</v>
      </c>
      <c r="BL49" s="8">
        <v>50</v>
      </c>
      <c r="BM49" s="8"/>
      <c r="BN49" s="8"/>
      <c r="BO49" s="8"/>
      <c r="BP49" s="8"/>
      <c r="BQ49" s="8">
        <v>1099</v>
      </c>
      <c r="BR49" s="8"/>
      <c r="BS49" s="8">
        <v>273300</v>
      </c>
      <c r="BT49" s="8"/>
      <c r="BU49" s="8"/>
      <c r="BV49" s="8"/>
      <c r="BW49" s="8">
        <v>252506</v>
      </c>
      <c r="BX49" s="8"/>
      <c r="BY49" s="8"/>
      <c r="BZ49" s="8"/>
      <c r="CA49" s="8"/>
      <c r="CB49" s="8">
        <v>450915</v>
      </c>
      <c r="CC49" s="8"/>
      <c r="CD49" s="8"/>
      <c r="CE49" s="8">
        <v>8466</v>
      </c>
      <c r="CF49" s="8"/>
      <c r="CG49" s="8">
        <v>117739</v>
      </c>
      <c r="CH49" s="8">
        <v>56171</v>
      </c>
      <c r="CI49" s="13">
        <v>1160246</v>
      </c>
      <c r="CK49" t="s">
        <v>876</v>
      </c>
      <c r="CL49" t="s">
        <v>3101</v>
      </c>
      <c r="CM49" s="32">
        <v>0</v>
      </c>
      <c r="CN49" s="32">
        <v>0</v>
      </c>
      <c r="CO49" s="32">
        <v>0</v>
      </c>
      <c r="CP49" s="32">
        <v>0</v>
      </c>
      <c r="CQ49" s="32">
        <v>0</v>
      </c>
      <c r="CR49" s="32">
        <v>0</v>
      </c>
      <c r="CS49" s="32">
        <v>0</v>
      </c>
      <c r="CT49" s="32">
        <v>0</v>
      </c>
      <c r="CU49" s="32">
        <v>0</v>
      </c>
      <c r="CV49" s="32">
        <v>0</v>
      </c>
      <c r="CW49" s="32">
        <v>0</v>
      </c>
      <c r="CX49" s="32">
        <v>0</v>
      </c>
      <c r="CZ49" t="s">
        <v>876</v>
      </c>
      <c r="DA49" t="s">
        <v>3101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f t="shared" si="0"/>
        <v>0</v>
      </c>
      <c r="DP49" s="31" t="s">
        <v>832</v>
      </c>
      <c r="DQ49">
        <v>158160</v>
      </c>
      <c r="DV49">
        <v>0</v>
      </c>
      <c r="DY49">
        <v>636000</v>
      </c>
      <c r="EB49">
        <v>168000</v>
      </c>
      <c r="EQ49">
        <v>42000</v>
      </c>
      <c r="ET49">
        <v>501246</v>
      </c>
      <c r="EU49">
        <v>178452</v>
      </c>
      <c r="EW49">
        <v>1683858</v>
      </c>
      <c r="EY49" s="1" t="s">
        <v>1125</v>
      </c>
      <c r="EZ49" s="1"/>
      <c r="FA49" s="1"/>
      <c r="FB49" s="1"/>
      <c r="FC49" s="1"/>
      <c r="FD49" s="1"/>
      <c r="FE49" s="1"/>
      <c r="FF49" s="1"/>
      <c r="FG49" s="1"/>
      <c r="FH49" s="1">
        <v>816000</v>
      </c>
      <c r="FI49" s="1"/>
      <c r="FJ49" s="1"/>
      <c r="FK49" s="1">
        <v>120000</v>
      </c>
      <c r="FL49" s="1"/>
      <c r="FM49" s="1"/>
      <c r="FN49" s="1"/>
      <c r="FO49" s="1"/>
      <c r="FP49" s="1"/>
      <c r="FQ49" s="1"/>
      <c r="FR49" s="1">
        <v>48000</v>
      </c>
      <c r="FS49" s="1"/>
      <c r="FT49" s="1"/>
      <c r="FU49" s="1"/>
      <c r="FV49" s="1"/>
      <c r="FW49" s="1"/>
      <c r="FX49" s="1"/>
      <c r="FY49" s="1"/>
      <c r="FZ49" s="1">
        <v>66000</v>
      </c>
      <c r="GA49" s="1"/>
      <c r="GB49" s="1"/>
      <c r="GC49" s="1">
        <v>70665</v>
      </c>
      <c r="GD49" s="1">
        <v>96000</v>
      </c>
      <c r="GE49" s="1"/>
      <c r="GF49" s="1">
        <v>1216665</v>
      </c>
    </row>
    <row r="50" spans="1:188" x14ac:dyDescent="0.45">
      <c r="A50" t="s">
        <v>1161</v>
      </c>
      <c r="B50" t="s">
        <v>1162</v>
      </c>
      <c r="C50">
        <v>26956</v>
      </c>
      <c r="D50">
        <v>26999</v>
      </c>
      <c r="E50">
        <v>26985</v>
      </c>
      <c r="F50">
        <v>27098</v>
      </c>
      <c r="G50">
        <v>21439</v>
      </c>
      <c r="H50">
        <v>19079</v>
      </c>
      <c r="I50">
        <v>17879</v>
      </c>
      <c r="J50">
        <v>17871</v>
      </c>
      <c r="K50">
        <v>32549</v>
      </c>
      <c r="L50">
        <v>33000</v>
      </c>
      <c r="M50">
        <v>33000</v>
      </c>
      <c r="N50">
        <v>29000</v>
      </c>
      <c r="Q50" t="s">
        <v>220</v>
      </c>
      <c r="R50" t="s">
        <v>221</v>
      </c>
      <c r="S50" t="s">
        <v>3101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s="6">
        <f t="shared" si="1"/>
        <v>0</v>
      </c>
      <c r="AI50" t="s">
        <v>388</v>
      </c>
      <c r="AJ50" t="s">
        <v>3029</v>
      </c>
      <c r="AR50">
        <v>23241</v>
      </c>
      <c r="BD50">
        <v>1872</v>
      </c>
      <c r="BH50">
        <v>25113</v>
      </c>
      <c r="BJ50" s="10" t="s">
        <v>388</v>
      </c>
      <c r="BK50" s="10" t="s">
        <v>3029</v>
      </c>
      <c r="BL50" s="8"/>
      <c r="BM50" s="8"/>
      <c r="BN50" s="8"/>
      <c r="BO50" s="8"/>
      <c r="BP50" s="8"/>
      <c r="BQ50" s="8"/>
      <c r="BR50" s="8"/>
      <c r="BS50" s="8">
        <v>23241</v>
      </c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>
        <v>1872</v>
      </c>
      <c r="CF50" s="8"/>
      <c r="CG50" s="8"/>
      <c r="CH50" s="8"/>
      <c r="CI50" s="13">
        <v>25113</v>
      </c>
      <c r="CK50" t="s">
        <v>876</v>
      </c>
      <c r="CL50" t="s">
        <v>3103</v>
      </c>
      <c r="CM50" s="32">
        <v>19466</v>
      </c>
      <c r="CN50" s="32">
        <v>21745</v>
      </c>
      <c r="CO50" s="32">
        <v>19736</v>
      </c>
      <c r="CP50" s="32">
        <v>22243</v>
      </c>
      <c r="CQ50" s="32">
        <v>24091</v>
      </c>
      <c r="CR50" s="32">
        <v>21162</v>
      </c>
      <c r="CS50" s="32">
        <v>22794</v>
      </c>
      <c r="CT50" s="32">
        <v>27667</v>
      </c>
      <c r="CU50" s="32">
        <v>26450</v>
      </c>
      <c r="CV50" s="32">
        <v>26926</v>
      </c>
      <c r="CW50" s="32">
        <v>24124</v>
      </c>
      <c r="CX50" s="32">
        <v>17972</v>
      </c>
      <c r="CZ50" t="s">
        <v>876</v>
      </c>
      <c r="DA50" t="s">
        <v>3103</v>
      </c>
      <c r="DB50">
        <v>19466</v>
      </c>
      <c r="DC50">
        <v>21745</v>
      </c>
      <c r="DD50">
        <v>19736</v>
      </c>
      <c r="DE50">
        <v>22243</v>
      </c>
      <c r="DF50">
        <v>24091</v>
      </c>
      <c r="DG50">
        <v>21162</v>
      </c>
      <c r="DH50">
        <v>22794</v>
      </c>
      <c r="DI50">
        <v>27667</v>
      </c>
      <c r="DJ50">
        <v>26450</v>
      </c>
      <c r="DK50">
        <v>26926</v>
      </c>
      <c r="DL50">
        <v>24124</v>
      </c>
      <c r="DM50">
        <v>17972</v>
      </c>
      <c r="DN50">
        <f t="shared" si="0"/>
        <v>274376</v>
      </c>
      <c r="DP50" s="31" t="s">
        <v>924</v>
      </c>
      <c r="DY50">
        <v>493637</v>
      </c>
      <c r="EB50">
        <v>305220</v>
      </c>
      <c r="EE50">
        <v>503088</v>
      </c>
      <c r="EG50">
        <v>741455</v>
      </c>
      <c r="EI50">
        <v>36000</v>
      </c>
      <c r="EQ50">
        <v>69300</v>
      </c>
      <c r="ET50">
        <v>95469</v>
      </c>
      <c r="EW50">
        <v>2244169</v>
      </c>
      <c r="EY50" s="1" t="s">
        <v>1269</v>
      </c>
      <c r="EZ50" s="1">
        <v>210000</v>
      </c>
      <c r="FA50" s="1"/>
      <c r="FB50" s="1"/>
      <c r="FC50" s="1"/>
      <c r="FD50" s="1"/>
      <c r="FE50" s="1">
        <v>41</v>
      </c>
      <c r="FF50" s="1"/>
      <c r="FG50" s="1"/>
      <c r="FH50" s="1">
        <v>1500000</v>
      </c>
      <c r="FI50" s="1"/>
      <c r="FJ50" s="1"/>
      <c r="FK50" s="1">
        <v>924000</v>
      </c>
      <c r="FL50" s="1">
        <v>2681636</v>
      </c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>
        <v>296090</v>
      </c>
      <c r="GD50" s="1">
        <v>54000</v>
      </c>
      <c r="GE50" s="1"/>
      <c r="GF50" s="1">
        <v>5665767</v>
      </c>
    </row>
    <row r="51" spans="1:188" x14ac:dyDescent="0.45">
      <c r="A51" t="s">
        <v>832</v>
      </c>
      <c r="B51" t="s">
        <v>833</v>
      </c>
      <c r="C51">
        <v>122205</v>
      </c>
      <c r="D51">
        <v>126832</v>
      </c>
      <c r="E51">
        <v>135760</v>
      </c>
      <c r="F51">
        <v>130984</v>
      </c>
      <c r="G51">
        <v>145041</v>
      </c>
      <c r="H51">
        <v>136651</v>
      </c>
      <c r="I51">
        <v>140160</v>
      </c>
      <c r="J51">
        <v>152228</v>
      </c>
      <c r="K51">
        <v>180227</v>
      </c>
      <c r="L51">
        <v>152606</v>
      </c>
      <c r="M51">
        <v>134294</v>
      </c>
      <c r="N51">
        <v>126870</v>
      </c>
      <c r="Q51" t="s">
        <v>828</v>
      </c>
      <c r="R51" t="s">
        <v>829</v>
      </c>
      <c r="S51" t="s">
        <v>3111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s="6">
        <f t="shared" si="1"/>
        <v>0</v>
      </c>
      <c r="AI51" t="s">
        <v>1273</v>
      </c>
      <c r="AJ51" t="s">
        <v>3030</v>
      </c>
      <c r="AR51">
        <v>1077505</v>
      </c>
      <c r="BD51">
        <v>48064</v>
      </c>
      <c r="BH51">
        <v>1125569</v>
      </c>
      <c r="BJ51" s="10" t="s">
        <v>1273</v>
      </c>
      <c r="BK51" s="10" t="s">
        <v>3030</v>
      </c>
      <c r="BL51" s="8"/>
      <c r="BM51" s="8"/>
      <c r="BN51" s="8"/>
      <c r="BO51" s="8"/>
      <c r="BP51" s="8"/>
      <c r="BQ51" s="8"/>
      <c r="BR51" s="8"/>
      <c r="BS51" s="8">
        <v>1077505</v>
      </c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>
        <v>48064</v>
      </c>
      <c r="CF51" s="8"/>
      <c r="CG51" s="8"/>
      <c r="CH51" s="8"/>
      <c r="CI51" s="13">
        <v>1125569</v>
      </c>
      <c r="CK51" t="s">
        <v>646</v>
      </c>
      <c r="CL51" t="s">
        <v>3114</v>
      </c>
      <c r="CM51" s="32">
        <v>63000</v>
      </c>
      <c r="CN51" s="32">
        <v>63000</v>
      </c>
      <c r="CO51" s="32">
        <v>63000</v>
      </c>
      <c r="CP51" s="32">
        <v>63000</v>
      </c>
      <c r="CQ51" s="32">
        <v>63000</v>
      </c>
      <c r="CR51" s="32">
        <v>63000</v>
      </c>
      <c r="CS51" s="32">
        <v>63000</v>
      </c>
      <c r="CT51" s="32">
        <v>63000</v>
      </c>
      <c r="CU51" s="32">
        <v>63000</v>
      </c>
      <c r="CV51" s="32">
        <v>63000</v>
      </c>
      <c r="CW51" s="32">
        <v>63000</v>
      </c>
      <c r="CX51" s="32">
        <v>63000</v>
      </c>
      <c r="CZ51" t="s">
        <v>646</v>
      </c>
      <c r="DA51" t="s">
        <v>3114</v>
      </c>
      <c r="DB51">
        <v>63000</v>
      </c>
      <c r="DC51">
        <v>63000</v>
      </c>
      <c r="DD51">
        <v>63000</v>
      </c>
      <c r="DE51">
        <v>63000</v>
      </c>
      <c r="DF51">
        <v>63000</v>
      </c>
      <c r="DG51">
        <v>63000</v>
      </c>
      <c r="DH51">
        <v>63000</v>
      </c>
      <c r="DI51">
        <v>63000</v>
      </c>
      <c r="DJ51">
        <v>63000</v>
      </c>
      <c r="DK51">
        <v>63000</v>
      </c>
      <c r="DL51">
        <v>63000</v>
      </c>
      <c r="DM51">
        <v>63000</v>
      </c>
      <c r="DN51">
        <f t="shared" si="0"/>
        <v>756000</v>
      </c>
      <c r="DP51" s="31" t="s">
        <v>253</v>
      </c>
      <c r="DR51">
        <v>70780</v>
      </c>
      <c r="DT51">
        <v>22980</v>
      </c>
      <c r="DV51">
        <v>246</v>
      </c>
      <c r="DY51">
        <v>1596000</v>
      </c>
      <c r="EK51">
        <v>135600</v>
      </c>
      <c r="EL51">
        <v>192252</v>
      </c>
      <c r="EQ51">
        <v>3034632</v>
      </c>
      <c r="ET51">
        <v>66000</v>
      </c>
      <c r="EW51">
        <v>5118490</v>
      </c>
      <c r="EY51" s="1" t="s">
        <v>1161</v>
      </c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>
        <v>120000</v>
      </c>
      <c r="FL51" s="1">
        <v>4712</v>
      </c>
      <c r="FM51" s="1"/>
      <c r="FN51" s="1">
        <v>204000</v>
      </c>
      <c r="FO51" s="1"/>
      <c r="FP51" s="1"/>
      <c r="FQ51" s="1"/>
      <c r="FR51" s="1">
        <v>44000</v>
      </c>
      <c r="FS51" s="1"/>
      <c r="FT51" s="1"/>
      <c r="FU51" s="1"/>
      <c r="FV51" s="1"/>
      <c r="FW51" s="1"/>
      <c r="FX51" s="1"/>
      <c r="FY51" s="1"/>
      <c r="FZ51" s="1">
        <v>-104271</v>
      </c>
      <c r="GA51" s="1"/>
      <c r="GB51" s="1">
        <v>21910</v>
      </c>
      <c r="GC51" s="1">
        <v>21504</v>
      </c>
      <c r="GD51" s="1"/>
      <c r="GE51" s="1"/>
      <c r="GF51" s="1">
        <v>311855</v>
      </c>
    </row>
    <row r="52" spans="1:188" x14ac:dyDescent="0.45">
      <c r="A52" t="s">
        <v>924</v>
      </c>
      <c r="B52" t="s">
        <v>925</v>
      </c>
      <c r="C52">
        <v>192410</v>
      </c>
      <c r="D52">
        <v>182218</v>
      </c>
      <c r="E52">
        <v>182715</v>
      </c>
      <c r="F52">
        <v>182769</v>
      </c>
      <c r="G52">
        <v>219886</v>
      </c>
      <c r="H52">
        <v>181776</v>
      </c>
      <c r="I52">
        <v>182859</v>
      </c>
      <c r="J52">
        <v>181134</v>
      </c>
      <c r="K52">
        <v>191279</v>
      </c>
      <c r="L52">
        <v>183463</v>
      </c>
      <c r="M52">
        <v>181738</v>
      </c>
      <c r="N52">
        <v>181922</v>
      </c>
      <c r="Q52" t="s">
        <v>828</v>
      </c>
      <c r="R52" t="s">
        <v>829</v>
      </c>
      <c r="S52" t="s">
        <v>3113</v>
      </c>
      <c r="T52">
        <v>0</v>
      </c>
      <c r="U52">
        <v>0</v>
      </c>
      <c r="V52">
        <v>0</v>
      </c>
      <c r="W52">
        <v>0</v>
      </c>
      <c r="X52">
        <v>2668</v>
      </c>
      <c r="Y52">
        <v>5636</v>
      </c>
      <c r="Z52">
        <v>5636</v>
      </c>
      <c r="AA52">
        <v>5636</v>
      </c>
      <c r="AB52">
        <v>5636</v>
      </c>
      <c r="AC52">
        <v>5636</v>
      </c>
      <c r="AD52">
        <v>5636</v>
      </c>
      <c r="AE52">
        <v>5636</v>
      </c>
      <c r="AF52" s="6">
        <f t="shared" si="1"/>
        <v>42120</v>
      </c>
      <c r="AI52" t="s">
        <v>109</v>
      </c>
      <c r="AJ52" t="s">
        <v>110</v>
      </c>
      <c r="AP52">
        <v>196871</v>
      </c>
      <c r="BB52">
        <v>20000000</v>
      </c>
      <c r="BF52">
        <v>444935</v>
      </c>
      <c r="BG52">
        <v>116487</v>
      </c>
      <c r="BH52">
        <v>20758293</v>
      </c>
      <c r="BJ52" s="10" t="s">
        <v>109</v>
      </c>
      <c r="BK52" s="10" t="s">
        <v>110</v>
      </c>
      <c r="BL52" s="8"/>
      <c r="BM52" s="8"/>
      <c r="BN52" s="8"/>
      <c r="BO52" s="8"/>
      <c r="BP52" s="8"/>
      <c r="BQ52" s="8">
        <v>196871</v>
      </c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>
        <v>20000000</v>
      </c>
      <c r="CD52" s="8"/>
      <c r="CE52" s="8"/>
      <c r="CF52" s="8"/>
      <c r="CG52" s="8">
        <v>444935</v>
      </c>
      <c r="CH52" s="8">
        <v>116487</v>
      </c>
      <c r="CI52" s="13">
        <v>20758293</v>
      </c>
      <c r="CK52" t="s">
        <v>646</v>
      </c>
      <c r="CL52" t="s">
        <v>3100</v>
      </c>
      <c r="CM52" s="32">
        <v>24839</v>
      </c>
      <c r="CN52" s="32">
        <v>0</v>
      </c>
      <c r="CO52" s="32">
        <v>0</v>
      </c>
      <c r="CP52" s="32">
        <v>0</v>
      </c>
      <c r="CQ52" s="32">
        <v>0</v>
      </c>
      <c r="CR52" s="32">
        <v>0</v>
      </c>
      <c r="CS52" s="32">
        <v>0</v>
      </c>
      <c r="CT52" s="32">
        <v>0</v>
      </c>
      <c r="CU52" s="32">
        <v>0</v>
      </c>
      <c r="CV52" s="32">
        <v>0</v>
      </c>
      <c r="CW52" s="32">
        <v>0</v>
      </c>
      <c r="CX52" s="32">
        <v>0</v>
      </c>
      <c r="CZ52" t="s">
        <v>646</v>
      </c>
      <c r="DA52" t="s">
        <v>3100</v>
      </c>
      <c r="DB52">
        <v>24839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f t="shared" si="0"/>
        <v>24839</v>
      </c>
      <c r="DP52" s="31" t="s">
        <v>404</v>
      </c>
      <c r="DQ52">
        <v>100</v>
      </c>
      <c r="DT52">
        <v>-50086</v>
      </c>
      <c r="DU52">
        <v>5473454.4350000015</v>
      </c>
      <c r="DV52">
        <v>152017.959</v>
      </c>
      <c r="DY52">
        <v>637860</v>
      </c>
      <c r="ED52">
        <v>272190.81300000008</v>
      </c>
      <c r="EE52">
        <v>106000</v>
      </c>
      <c r="EH52">
        <v>6541</v>
      </c>
      <c r="EK52">
        <v>561989</v>
      </c>
      <c r="EQ52">
        <v>14945</v>
      </c>
      <c r="ET52">
        <v>108877</v>
      </c>
      <c r="EU52">
        <v>110323</v>
      </c>
      <c r="EW52">
        <v>7394212.2070000013</v>
      </c>
      <c r="EY52" s="1" t="s">
        <v>832</v>
      </c>
      <c r="EZ52" s="1">
        <v>158160</v>
      </c>
      <c r="FA52" s="1"/>
      <c r="FB52" s="1"/>
      <c r="FC52" s="1"/>
      <c r="FD52" s="1"/>
      <c r="FE52" s="1">
        <v>0</v>
      </c>
      <c r="FF52" s="1"/>
      <c r="FG52" s="1"/>
      <c r="FH52" s="1">
        <v>636000</v>
      </c>
      <c r="FI52" s="1"/>
      <c r="FJ52" s="1"/>
      <c r="FK52" s="1">
        <v>168000</v>
      </c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>
        <v>42000</v>
      </c>
      <c r="GA52" s="1"/>
      <c r="GB52" s="1"/>
      <c r="GC52" s="1">
        <v>501246</v>
      </c>
      <c r="GD52" s="1">
        <v>178452</v>
      </c>
      <c r="GE52" s="1"/>
      <c r="GF52" s="1">
        <v>1683858</v>
      </c>
    </row>
    <row r="53" spans="1:188" x14ac:dyDescent="0.45">
      <c r="A53" t="s">
        <v>253</v>
      </c>
      <c r="B53" t="s">
        <v>254</v>
      </c>
      <c r="C53">
        <v>426346</v>
      </c>
      <c r="D53">
        <v>419186</v>
      </c>
      <c r="E53">
        <v>432795</v>
      </c>
      <c r="F53">
        <v>432722</v>
      </c>
      <c r="G53">
        <v>432757</v>
      </c>
      <c r="H53">
        <v>432722</v>
      </c>
      <c r="I53">
        <v>440626</v>
      </c>
      <c r="J53">
        <v>426462</v>
      </c>
      <c r="K53">
        <v>418816</v>
      </c>
      <c r="L53">
        <v>418686</v>
      </c>
      <c r="M53">
        <v>418686</v>
      </c>
      <c r="N53">
        <v>418686</v>
      </c>
      <c r="Q53" t="s">
        <v>828</v>
      </c>
      <c r="R53" t="s">
        <v>829</v>
      </c>
      <c r="S53" t="s">
        <v>3103</v>
      </c>
      <c r="T53">
        <v>0</v>
      </c>
      <c r="U53">
        <v>0</v>
      </c>
      <c r="V53">
        <v>0</v>
      </c>
      <c r="W53">
        <v>0</v>
      </c>
      <c r="X53">
        <v>33502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s="6">
        <f t="shared" si="1"/>
        <v>33502</v>
      </c>
      <c r="AI53" t="s">
        <v>1081</v>
      </c>
      <c r="AJ53" t="s">
        <v>1082</v>
      </c>
      <c r="AK53">
        <v>64450</v>
      </c>
      <c r="BH53">
        <v>64450</v>
      </c>
      <c r="BJ53" s="10" t="s">
        <v>1081</v>
      </c>
      <c r="BK53" s="10" t="s">
        <v>1082</v>
      </c>
      <c r="BL53" s="8">
        <v>64450</v>
      </c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13">
        <v>64450</v>
      </c>
      <c r="CK53" t="s">
        <v>646</v>
      </c>
      <c r="CL53" t="s">
        <v>3102</v>
      </c>
      <c r="CM53" s="32">
        <v>540000</v>
      </c>
      <c r="CN53" s="32">
        <v>540000</v>
      </c>
      <c r="CO53" s="32">
        <v>540000</v>
      </c>
      <c r="CP53" s="32">
        <v>540000</v>
      </c>
      <c r="CQ53" s="32">
        <v>540000</v>
      </c>
      <c r="CR53" s="32">
        <v>540000</v>
      </c>
      <c r="CS53" s="32">
        <v>540000</v>
      </c>
      <c r="CT53" s="32">
        <v>540000</v>
      </c>
      <c r="CU53" s="32">
        <v>540000</v>
      </c>
      <c r="CV53" s="32">
        <v>540000</v>
      </c>
      <c r="CW53" s="32">
        <v>540000</v>
      </c>
      <c r="CX53" s="32">
        <v>540000</v>
      </c>
      <c r="CZ53" t="s">
        <v>646</v>
      </c>
      <c r="DA53" t="s">
        <v>3102</v>
      </c>
      <c r="DB53">
        <v>540000</v>
      </c>
      <c r="DC53">
        <v>540000</v>
      </c>
      <c r="DD53">
        <v>540000</v>
      </c>
      <c r="DE53">
        <v>540000</v>
      </c>
      <c r="DF53">
        <v>540000</v>
      </c>
      <c r="DG53">
        <v>540000</v>
      </c>
      <c r="DH53">
        <v>540000</v>
      </c>
      <c r="DI53">
        <v>540000</v>
      </c>
      <c r="DJ53">
        <v>540000</v>
      </c>
      <c r="DK53">
        <v>540000</v>
      </c>
      <c r="DL53">
        <v>540000</v>
      </c>
      <c r="DM53">
        <v>540000</v>
      </c>
      <c r="DN53">
        <f t="shared" si="0"/>
        <v>6480000</v>
      </c>
      <c r="DP53" s="31" t="s">
        <v>344</v>
      </c>
      <c r="DQ53">
        <v>72200</v>
      </c>
      <c r="DR53">
        <v>252000</v>
      </c>
      <c r="DY53">
        <v>1284000</v>
      </c>
      <c r="EQ53">
        <v>1536000</v>
      </c>
      <c r="EW53">
        <v>3144200</v>
      </c>
      <c r="EY53" s="1" t="s">
        <v>924</v>
      </c>
      <c r="EZ53" s="1"/>
      <c r="FA53" s="1"/>
      <c r="FB53" s="1"/>
      <c r="FC53" s="1"/>
      <c r="FD53" s="1"/>
      <c r="FE53" s="1"/>
      <c r="FF53" s="1"/>
      <c r="FG53" s="1"/>
      <c r="FH53" s="1">
        <v>493637</v>
      </c>
      <c r="FI53" s="1"/>
      <c r="FJ53" s="1"/>
      <c r="FK53" s="1">
        <v>305220</v>
      </c>
      <c r="FL53" s="1"/>
      <c r="FM53" s="1"/>
      <c r="FN53" s="1">
        <v>503088</v>
      </c>
      <c r="FO53" s="1"/>
      <c r="FP53" s="1">
        <v>741455</v>
      </c>
      <c r="FQ53" s="1"/>
      <c r="FR53" s="1">
        <v>36000</v>
      </c>
      <c r="FS53" s="1"/>
      <c r="FT53" s="1"/>
      <c r="FU53" s="1"/>
      <c r="FV53" s="1"/>
      <c r="FW53" s="1"/>
      <c r="FX53" s="1"/>
      <c r="FY53" s="1"/>
      <c r="FZ53" s="1">
        <v>69300</v>
      </c>
      <c r="GA53" s="1"/>
      <c r="GB53" s="1"/>
      <c r="GC53" s="1">
        <v>95469</v>
      </c>
      <c r="GD53" s="1"/>
      <c r="GE53" s="1"/>
      <c r="GF53" s="1">
        <v>2244169</v>
      </c>
    </row>
    <row r="54" spans="1:188" x14ac:dyDescent="0.45">
      <c r="A54" t="s">
        <v>404</v>
      </c>
      <c r="B54" t="s">
        <v>405</v>
      </c>
      <c r="C54">
        <v>819153.09900000005</v>
      </c>
      <c r="D54">
        <v>712605.34200000006</v>
      </c>
      <c r="E54">
        <v>718685.96700000006</v>
      </c>
      <c r="F54">
        <v>678865.35899999994</v>
      </c>
      <c r="G54">
        <v>655061.53200000001</v>
      </c>
      <c r="H54">
        <v>585498.34900000005</v>
      </c>
      <c r="I54">
        <v>586514.44900000014</v>
      </c>
      <c r="J54">
        <v>562150.12</v>
      </c>
      <c r="K54">
        <v>570075.83899999992</v>
      </c>
      <c r="L54">
        <v>594881.60599999991</v>
      </c>
      <c r="M54">
        <v>469342.61199999996</v>
      </c>
      <c r="N54">
        <v>441377.93300000002</v>
      </c>
      <c r="Q54" t="s">
        <v>824</v>
      </c>
      <c r="R54" t="s">
        <v>825</v>
      </c>
      <c r="S54" t="s">
        <v>3100</v>
      </c>
      <c r="T54">
        <v>0</v>
      </c>
      <c r="U54">
        <v>0</v>
      </c>
      <c r="V54">
        <v>5162</v>
      </c>
      <c r="W54">
        <v>40000</v>
      </c>
      <c r="X54">
        <v>40000</v>
      </c>
      <c r="Y54">
        <v>40000</v>
      </c>
      <c r="Z54">
        <v>51413</v>
      </c>
      <c r="AA54">
        <v>76962</v>
      </c>
      <c r="AB54">
        <v>76962</v>
      </c>
      <c r="AC54">
        <v>92270</v>
      </c>
      <c r="AD54">
        <v>105818</v>
      </c>
      <c r="AE54">
        <v>130006</v>
      </c>
      <c r="AF54" s="6">
        <f t="shared" si="1"/>
        <v>658593</v>
      </c>
      <c r="AI54" t="s">
        <v>538</v>
      </c>
      <c r="AJ54" t="s">
        <v>3031</v>
      </c>
      <c r="AZ54">
        <v>914516</v>
      </c>
      <c r="BH54">
        <v>914516</v>
      </c>
      <c r="BJ54" s="10" t="s">
        <v>538</v>
      </c>
      <c r="BK54" s="10" t="s">
        <v>3031</v>
      </c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>
        <v>914516</v>
      </c>
      <c r="CB54" s="8"/>
      <c r="CC54" s="8"/>
      <c r="CD54" s="8"/>
      <c r="CE54" s="8"/>
      <c r="CF54" s="8"/>
      <c r="CG54" s="8"/>
      <c r="CH54" s="8"/>
      <c r="CI54" s="13">
        <v>914516</v>
      </c>
      <c r="CK54" t="s">
        <v>646</v>
      </c>
      <c r="CL54" t="s">
        <v>3101</v>
      </c>
      <c r="CM54" s="32">
        <v>121442</v>
      </c>
      <c r="CN54" s="32">
        <v>67500</v>
      </c>
      <c r="CO54" s="32">
        <v>67500</v>
      </c>
      <c r="CP54" s="32">
        <v>67500</v>
      </c>
      <c r="CQ54" s="32">
        <v>67500</v>
      </c>
      <c r="CR54" s="32">
        <v>67500</v>
      </c>
      <c r="CS54" s="32">
        <v>67500</v>
      </c>
      <c r="CT54" s="32">
        <v>67500</v>
      </c>
      <c r="CU54" s="32">
        <v>67500</v>
      </c>
      <c r="CV54" s="32">
        <v>67500</v>
      </c>
      <c r="CW54" s="32">
        <v>67500</v>
      </c>
      <c r="CX54" s="32">
        <v>67500</v>
      </c>
      <c r="CZ54" t="s">
        <v>646</v>
      </c>
      <c r="DA54" t="s">
        <v>3101</v>
      </c>
      <c r="DB54">
        <v>121442</v>
      </c>
      <c r="DC54">
        <v>67500</v>
      </c>
      <c r="DD54">
        <v>67500</v>
      </c>
      <c r="DE54">
        <v>67500</v>
      </c>
      <c r="DF54">
        <v>67500</v>
      </c>
      <c r="DG54">
        <v>67500</v>
      </c>
      <c r="DH54">
        <v>67500</v>
      </c>
      <c r="DI54">
        <v>67500</v>
      </c>
      <c r="DJ54">
        <v>67500</v>
      </c>
      <c r="DK54">
        <v>67500</v>
      </c>
      <c r="DL54">
        <v>67500</v>
      </c>
      <c r="DM54">
        <v>67500</v>
      </c>
      <c r="DN54">
        <f t="shared" si="0"/>
        <v>863942</v>
      </c>
      <c r="DP54" s="31" t="s">
        <v>722</v>
      </c>
      <c r="DQ54">
        <v>10000</v>
      </c>
      <c r="DY54">
        <v>336000</v>
      </c>
      <c r="EE54">
        <v>302400</v>
      </c>
      <c r="EQ54">
        <v>30000</v>
      </c>
      <c r="ET54">
        <v>123361</v>
      </c>
      <c r="EW54">
        <v>801761</v>
      </c>
      <c r="EY54" s="1" t="s">
        <v>253</v>
      </c>
      <c r="EZ54" s="1"/>
      <c r="FA54" s="1">
        <v>70780</v>
      </c>
      <c r="FB54" s="1"/>
      <c r="FC54" s="1">
        <v>22980</v>
      </c>
      <c r="FD54" s="1"/>
      <c r="FE54" s="1">
        <v>246</v>
      </c>
      <c r="FF54" s="1"/>
      <c r="FG54" s="1"/>
      <c r="FH54" s="1">
        <v>1596000</v>
      </c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>
        <v>135600</v>
      </c>
      <c r="FU54" s="1">
        <v>192252</v>
      </c>
      <c r="FV54" s="1"/>
      <c r="FW54" s="1"/>
      <c r="FX54" s="1"/>
      <c r="FY54" s="1"/>
      <c r="FZ54" s="1">
        <v>3034632</v>
      </c>
      <c r="GA54" s="1"/>
      <c r="GB54" s="1"/>
      <c r="GC54" s="1">
        <v>66000</v>
      </c>
      <c r="GD54" s="1"/>
      <c r="GE54" s="1"/>
      <c r="GF54" s="1">
        <v>5118490</v>
      </c>
    </row>
    <row r="55" spans="1:188" x14ac:dyDescent="0.45">
      <c r="A55" t="s">
        <v>344</v>
      </c>
      <c r="B55" t="s">
        <v>345</v>
      </c>
      <c r="C55">
        <v>263220</v>
      </c>
      <c r="D55">
        <v>263220</v>
      </c>
      <c r="E55">
        <v>263220</v>
      </c>
      <c r="F55">
        <v>263220</v>
      </c>
      <c r="G55">
        <v>263220</v>
      </c>
      <c r="H55">
        <v>263220</v>
      </c>
      <c r="I55">
        <v>263220</v>
      </c>
      <c r="J55">
        <v>263220</v>
      </c>
      <c r="K55">
        <v>263220</v>
      </c>
      <c r="L55">
        <v>263220</v>
      </c>
      <c r="M55">
        <v>256000</v>
      </c>
      <c r="N55">
        <v>256000</v>
      </c>
      <c r="Q55" t="s">
        <v>824</v>
      </c>
      <c r="R55" t="s">
        <v>825</v>
      </c>
      <c r="S55" t="s">
        <v>3106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8284</v>
      </c>
      <c r="AD55">
        <v>16558</v>
      </c>
      <c r="AE55">
        <v>16558</v>
      </c>
      <c r="AF55" s="6">
        <f t="shared" si="1"/>
        <v>41400</v>
      </c>
      <c r="AI55" t="s">
        <v>196</v>
      </c>
      <c r="AJ55" t="s">
        <v>197</v>
      </c>
      <c r="AL55">
        <v>49500</v>
      </c>
      <c r="BH55">
        <v>49500</v>
      </c>
      <c r="BJ55" s="10" t="s">
        <v>196</v>
      </c>
      <c r="BK55" s="10" t="s">
        <v>197</v>
      </c>
      <c r="BL55" s="8"/>
      <c r="BM55" s="8">
        <v>49500</v>
      </c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13">
        <v>49500</v>
      </c>
      <c r="CK55" t="s">
        <v>646</v>
      </c>
      <c r="CL55" t="s">
        <v>3103</v>
      </c>
      <c r="CM55" s="32">
        <v>12696</v>
      </c>
      <c r="CN55" s="32">
        <v>12305</v>
      </c>
      <c r="CO55" s="32">
        <v>12464</v>
      </c>
      <c r="CP55" s="32">
        <v>12199</v>
      </c>
      <c r="CQ55" s="32">
        <v>12199</v>
      </c>
      <c r="CR55" s="32">
        <v>12160</v>
      </c>
      <c r="CS55" s="32">
        <v>12160</v>
      </c>
      <c r="CT55" s="32">
        <v>12199</v>
      </c>
      <c r="CU55" s="32">
        <v>12199</v>
      </c>
      <c r="CV55" s="32">
        <v>12199</v>
      </c>
      <c r="CW55" s="32">
        <v>12218</v>
      </c>
      <c r="CX55" s="32">
        <v>12648</v>
      </c>
      <c r="CZ55" t="s">
        <v>646</v>
      </c>
      <c r="DA55" t="s">
        <v>3103</v>
      </c>
      <c r="DB55">
        <v>12696</v>
      </c>
      <c r="DC55">
        <v>12305</v>
      </c>
      <c r="DD55">
        <v>12464</v>
      </c>
      <c r="DE55">
        <v>12199</v>
      </c>
      <c r="DF55">
        <v>12199</v>
      </c>
      <c r="DG55">
        <v>12160</v>
      </c>
      <c r="DH55">
        <v>12160</v>
      </c>
      <c r="DI55">
        <v>12199</v>
      </c>
      <c r="DJ55">
        <v>12199</v>
      </c>
      <c r="DK55">
        <v>12199</v>
      </c>
      <c r="DL55">
        <v>12218</v>
      </c>
      <c r="DM55">
        <v>12648</v>
      </c>
      <c r="DN55">
        <f t="shared" si="0"/>
        <v>147646</v>
      </c>
      <c r="DP55" s="31" t="s">
        <v>1133</v>
      </c>
      <c r="ET55">
        <v>67026</v>
      </c>
      <c r="EW55">
        <v>67026</v>
      </c>
      <c r="EY55" s="1" t="s">
        <v>404</v>
      </c>
      <c r="EZ55" s="1">
        <v>100</v>
      </c>
      <c r="FA55" s="1"/>
      <c r="FB55" s="1"/>
      <c r="FC55" s="1">
        <v>-50086</v>
      </c>
      <c r="FD55" s="1">
        <v>5473454.4350000015</v>
      </c>
      <c r="FE55" s="1">
        <v>152017.959</v>
      </c>
      <c r="FF55" s="1"/>
      <c r="FG55" s="1"/>
      <c r="FH55" s="1">
        <v>637860</v>
      </c>
      <c r="FI55" s="1"/>
      <c r="FJ55" s="1"/>
      <c r="FK55" s="1"/>
      <c r="FL55" s="1"/>
      <c r="FM55" s="1">
        <v>272190.81300000008</v>
      </c>
      <c r="FN55" s="1">
        <v>106000</v>
      </c>
      <c r="FO55" s="1"/>
      <c r="FP55" s="1"/>
      <c r="FQ55" s="1">
        <v>6541</v>
      </c>
      <c r="FR55" s="1"/>
      <c r="FS55" s="1"/>
      <c r="FT55" s="1">
        <v>561989</v>
      </c>
      <c r="FU55" s="1"/>
      <c r="FV55" s="1"/>
      <c r="FW55" s="1"/>
      <c r="FX55" s="1"/>
      <c r="FY55" s="1"/>
      <c r="FZ55" s="1">
        <v>14945</v>
      </c>
      <c r="GA55" s="1"/>
      <c r="GB55" s="1"/>
      <c r="GC55" s="1">
        <v>108877</v>
      </c>
      <c r="GD55" s="1">
        <v>110323</v>
      </c>
      <c r="GE55" s="1"/>
      <c r="GF55" s="1">
        <v>7394212.2070000013</v>
      </c>
    </row>
    <row r="56" spans="1:188" x14ac:dyDescent="0.45">
      <c r="A56" t="s">
        <v>722</v>
      </c>
      <c r="B56" t="s">
        <v>723</v>
      </c>
      <c r="C56">
        <v>67092</v>
      </c>
      <c r="D56">
        <v>66770</v>
      </c>
      <c r="E56">
        <v>67007</v>
      </c>
      <c r="F56">
        <v>66725</v>
      </c>
      <c r="G56">
        <v>66786</v>
      </c>
      <c r="H56">
        <v>66941</v>
      </c>
      <c r="I56">
        <v>66933</v>
      </c>
      <c r="J56">
        <v>66716</v>
      </c>
      <c r="K56">
        <v>66833</v>
      </c>
      <c r="L56">
        <v>66953</v>
      </c>
      <c r="M56">
        <v>65891</v>
      </c>
      <c r="N56">
        <v>67114</v>
      </c>
      <c r="Q56" t="s">
        <v>824</v>
      </c>
      <c r="R56" t="s">
        <v>825</v>
      </c>
      <c r="S56" t="s">
        <v>3112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17332</v>
      </c>
      <c r="AF56" s="6">
        <f t="shared" si="1"/>
        <v>17332</v>
      </c>
      <c r="AI56" t="s">
        <v>90</v>
      </c>
      <c r="AJ56" t="s">
        <v>91</v>
      </c>
      <c r="AL56">
        <v>448173</v>
      </c>
      <c r="BH56">
        <v>448173</v>
      </c>
      <c r="BJ56" s="10" t="s">
        <v>90</v>
      </c>
      <c r="BK56" s="10" t="s">
        <v>91</v>
      </c>
      <c r="BL56" s="8"/>
      <c r="BM56" s="8">
        <v>448173</v>
      </c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13">
        <v>448173</v>
      </c>
      <c r="CK56" t="s">
        <v>424</v>
      </c>
      <c r="CL56" t="s">
        <v>3113</v>
      </c>
      <c r="CM56" s="32">
        <v>-1034</v>
      </c>
      <c r="CN56" s="32">
        <v>-1034</v>
      </c>
      <c r="CO56" s="32">
        <v>-1034</v>
      </c>
      <c r="CP56" s="32">
        <v>-1034</v>
      </c>
      <c r="CQ56" s="32">
        <v>-1034</v>
      </c>
      <c r="CR56" s="32">
        <v>-1034</v>
      </c>
      <c r="CS56" s="32">
        <v>-1034</v>
      </c>
      <c r="CT56" s="32">
        <v>0</v>
      </c>
      <c r="CU56" s="32">
        <v>0</v>
      </c>
      <c r="CV56" s="32">
        <v>0</v>
      </c>
      <c r="CW56" s="32">
        <v>0</v>
      </c>
      <c r="CX56" s="32">
        <v>0</v>
      </c>
      <c r="CZ56" t="s">
        <v>424</v>
      </c>
      <c r="DA56" t="s">
        <v>3113</v>
      </c>
      <c r="DB56">
        <v>-1034</v>
      </c>
      <c r="DC56">
        <v>-1034</v>
      </c>
      <c r="DD56">
        <v>-1034</v>
      </c>
      <c r="DE56">
        <v>-1034</v>
      </c>
      <c r="DF56">
        <v>-1034</v>
      </c>
      <c r="DG56">
        <v>-1034</v>
      </c>
      <c r="DH56">
        <v>-1034</v>
      </c>
      <c r="DI56">
        <v>0</v>
      </c>
      <c r="DJ56">
        <v>0</v>
      </c>
      <c r="DK56">
        <v>0</v>
      </c>
      <c r="DL56">
        <v>0</v>
      </c>
      <c r="DM56">
        <v>0</v>
      </c>
      <c r="DN56">
        <f t="shared" si="0"/>
        <v>-7238</v>
      </c>
      <c r="DP56" s="31" t="s">
        <v>868</v>
      </c>
      <c r="DV56">
        <v>0</v>
      </c>
      <c r="DY56">
        <v>918000</v>
      </c>
      <c r="EB56">
        <v>234720</v>
      </c>
      <c r="EK56">
        <v>607289</v>
      </c>
      <c r="EQ56">
        <v>12000</v>
      </c>
      <c r="ET56">
        <v>34533</v>
      </c>
      <c r="EU56">
        <v>26400</v>
      </c>
      <c r="EW56">
        <v>1832942</v>
      </c>
      <c r="EY56" s="1" t="s">
        <v>344</v>
      </c>
      <c r="EZ56" s="1">
        <v>72200</v>
      </c>
      <c r="FA56" s="1">
        <v>252000</v>
      </c>
      <c r="FB56" s="1"/>
      <c r="FC56" s="1"/>
      <c r="FD56" s="1"/>
      <c r="FE56" s="1"/>
      <c r="FF56" s="1"/>
      <c r="FG56" s="1"/>
      <c r="FH56" s="1">
        <v>1284000</v>
      </c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>
        <v>1536000</v>
      </c>
      <c r="GA56" s="1"/>
      <c r="GB56" s="1"/>
      <c r="GC56" s="1"/>
      <c r="GD56" s="1"/>
      <c r="GE56" s="1"/>
      <c r="GF56" s="1">
        <v>3144200</v>
      </c>
    </row>
    <row r="57" spans="1:188" x14ac:dyDescent="0.45">
      <c r="A57" t="s">
        <v>1133</v>
      </c>
      <c r="B57" t="s">
        <v>1134</v>
      </c>
      <c r="C57">
        <v>5377</v>
      </c>
      <c r="D57">
        <v>5942</v>
      </c>
      <c r="E57">
        <v>6363</v>
      </c>
      <c r="F57">
        <v>5609</v>
      </c>
      <c r="G57">
        <v>5667</v>
      </c>
      <c r="H57">
        <v>5739</v>
      </c>
      <c r="I57">
        <v>5706</v>
      </c>
      <c r="J57">
        <v>5029</v>
      </c>
      <c r="K57">
        <v>5304</v>
      </c>
      <c r="L57">
        <v>5406</v>
      </c>
      <c r="M57">
        <v>5217</v>
      </c>
      <c r="N57">
        <v>5667</v>
      </c>
      <c r="Q57" t="s">
        <v>824</v>
      </c>
      <c r="R57" t="s">
        <v>825</v>
      </c>
      <c r="S57" t="s">
        <v>3105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2710</v>
      </c>
      <c r="AD57">
        <v>6000</v>
      </c>
      <c r="AE57">
        <v>6000</v>
      </c>
      <c r="AF57" s="6">
        <f t="shared" si="1"/>
        <v>14710</v>
      </c>
      <c r="AI57" t="s">
        <v>448</v>
      </c>
      <c r="AJ57" t="s">
        <v>449</v>
      </c>
      <c r="AR57">
        <v>1005321</v>
      </c>
      <c r="BA57">
        <v>39691</v>
      </c>
      <c r="BD57">
        <v>412583</v>
      </c>
      <c r="BH57">
        <v>1457595</v>
      </c>
      <c r="BJ57" s="10" t="s">
        <v>448</v>
      </c>
      <c r="BK57" s="10" t="s">
        <v>449</v>
      </c>
      <c r="BL57" s="8"/>
      <c r="BM57" s="8"/>
      <c r="BN57" s="8"/>
      <c r="BO57" s="8"/>
      <c r="BP57" s="8"/>
      <c r="BQ57" s="8"/>
      <c r="BR57" s="8"/>
      <c r="BS57" s="8">
        <v>1005321</v>
      </c>
      <c r="BT57" s="8"/>
      <c r="BU57" s="8"/>
      <c r="BV57" s="8"/>
      <c r="BW57" s="8"/>
      <c r="BX57" s="8"/>
      <c r="BY57" s="8"/>
      <c r="BZ57" s="8"/>
      <c r="CA57" s="8"/>
      <c r="CB57" s="8">
        <v>39691</v>
      </c>
      <c r="CC57" s="8"/>
      <c r="CD57" s="8"/>
      <c r="CE57" s="8">
        <v>412583</v>
      </c>
      <c r="CF57" s="8"/>
      <c r="CG57" s="8"/>
      <c r="CH57" s="8"/>
      <c r="CI57" s="13">
        <v>1457595</v>
      </c>
      <c r="CK57" t="s">
        <v>424</v>
      </c>
      <c r="CL57" t="s">
        <v>3103</v>
      </c>
      <c r="CM57" s="32">
        <v>5200</v>
      </c>
      <c r="CN57" s="32">
        <v>5200</v>
      </c>
      <c r="CO57" s="32">
        <v>5227</v>
      </c>
      <c r="CP57" s="32">
        <v>5200</v>
      </c>
      <c r="CQ57" s="32">
        <v>5251</v>
      </c>
      <c r="CR57" s="32">
        <v>5214</v>
      </c>
      <c r="CS57" s="32">
        <v>5200</v>
      </c>
      <c r="CT57" s="32">
        <v>5229</v>
      </c>
      <c r="CU57" s="32">
        <v>64699</v>
      </c>
      <c r="CV57" s="32">
        <v>15600</v>
      </c>
      <c r="CW57" s="32">
        <v>15614</v>
      </c>
      <c r="CX57" s="32">
        <v>15600</v>
      </c>
      <c r="CZ57" t="s">
        <v>424</v>
      </c>
      <c r="DA57" t="s">
        <v>3103</v>
      </c>
      <c r="DB57">
        <v>5200</v>
      </c>
      <c r="DC57">
        <v>5200</v>
      </c>
      <c r="DD57">
        <v>5227</v>
      </c>
      <c r="DE57">
        <v>5200</v>
      </c>
      <c r="DF57">
        <v>5251</v>
      </c>
      <c r="DG57">
        <v>5214</v>
      </c>
      <c r="DH57">
        <v>5200</v>
      </c>
      <c r="DI57">
        <v>5229</v>
      </c>
      <c r="DJ57">
        <v>64699</v>
      </c>
      <c r="DK57">
        <v>15600</v>
      </c>
      <c r="DL57">
        <v>15614</v>
      </c>
      <c r="DM57">
        <v>15600</v>
      </c>
      <c r="DN57">
        <f t="shared" si="0"/>
        <v>153234</v>
      </c>
      <c r="DP57" s="31" t="s">
        <v>1087</v>
      </c>
      <c r="DQ57">
        <v>61900</v>
      </c>
      <c r="EW57">
        <v>61900</v>
      </c>
      <c r="EY57" s="1" t="s">
        <v>722</v>
      </c>
      <c r="EZ57" s="1">
        <v>10000</v>
      </c>
      <c r="FA57" s="1"/>
      <c r="FB57" s="1"/>
      <c r="FC57" s="1"/>
      <c r="FD57" s="1"/>
      <c r="FE57" s="1"/>
      <c r="FF57" s="1"/>
      <c r="FG57" s="1"/>
      <c r="FH57" s="1">
        <v>336000</v>
      </c>
      <c r="FI57" s="1"/>
      <c r="FJ57" s="1"/>
      <c r="FK57" s="1"/>
      <c r="FL57" s="1"/>
      <c r="FM57" s="1"/>
      <c r="FN57" s="1">
        <v>302400</v>
      </c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>
        <v>30000</v>
      </c>
      <c r="GA57" s="1"/>
      <c r="GB57" s="1"/>
      <c r="GC57" s="1">
        <v>123361</v>
      </c>
      <c r="GD57" s="1"/>
      <c r="GE57" s="1"/>
      <c r="GF57" s="1">
        <v>801761</v>
      </c>
    </row>
    <row r="58" spans="1:188" x14ac:dyDescent="0.45">
      <c r="A58" t="s">
        <v>868</v>
      </c>
      <c r="B58" t="s">
        <v>869</v>
      </c>
      <c r="C58">
        <v>154049</v>
      </c>
      <c r="D58">
        <v>154662</v>
      </c>
      <c r="E58">
        <v>153753</v>
      </c>
      <c r="F58">
        <v>153645</v>
      </c>
      <c r="G58">
        <v>151547</v>
      </c>
      <c r="H58">
        <v>151518</v>
      </c>
      <c r="I58">
        <v>149327</v>
      </c>
      <c r="J58">
        <v>151788</v>
      </c>
      <c r="K58">
        <v>152438</v>
      </c>
      <c r="L58">
        <v>152760</v>
      </c>
      <c r="M58">
        <v>155384</v>
      </c>
      <c r="N58">
        <v>152071</v>
      </c>
      <c r="Q58" t="s">
        <v>824</v>
      </c>
      <c r="R58" t="s">
        <v>825</v>
      </c>
      <c r="S58" t="s">
        <v>3101</v>
      </c>
      <c r="T58">
        <v>0</v>
      </c>
      <c r="U58">
        <v>0</v>
      </c>
      <c r="V58">
        <v>1220</v>
      </c>
      <c r="W58">
        <v>2962</v>
      </c>
      <c r="X58">
        <v>35690</v>
      </c>
      <c r="Y58">
        <v>2962</v>
      </c>
      <c r="Z58">
        <v>2962</v>
      </c>
      <c r="AA58">
        <v>2962</v>
      </c>
      <c r="AB58">
        <v>2962</v>
      </c>
      <c r="AC58">
        <v>385285</v>
      </c>
      <c r="AD58">
        <v>-23488</v>
      </c>
      <c r="AE58">
        <v>-23488</v>
      </c>
      <c r="AF58" s="6">
        <f t="shared" si="1"/>
        <v>390029</v>
      </c>
      <c r="AI58" t="s">
        <v>216</v>
      </c>
      <c r="AJ58" t="s">
        <v>217</v>
      </c>
      <c r="AZ58">
        <v>592258</v>
      </c>
      <c r="BH58">
        <v>592258</v>
      </c>
      <c r="BJ58" s="10" t="s">
        <v>216</v>
      </c>
      <c r="BK58" s="10" t="s">
        <v>217</v>
      </c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>
        <v>592258</v>
      </c>
      <c r="CB58" s="8"/>
      <c r="CC58" s="8"/>
      <c r="CD58" s="8"/>
      <c r="CE58" s="8"/>
      <c r="CF58" s="8"/>
      <c r="CG58" s="8"/>
      <c r="CH58" s="8"/>
      <c r="CI58" s="13">
        <v>592258</v>
      </c>
      <c r="CK58" t="s">
        <v>1091</v>
      </c>
      <c r="CL58" t="s">
        <v>3111</v>
      </c>
      <c r="CM58" s="32">
        <v>0</v>
      </c>
      <c r="CN58" s="32">
        <v>0</v>
      </c>
      <c r="CO58" s="32">
        <v>0</v>
      </c>
      <c r="CP58" s="32">
        <v>0</v>
      </c>
      <c r="CQ58" s="32">
        <v>0</v>
      </c>
      <c r="CR58" s="32">
        <v>0</v>
      </c>
      <c r="CS58" s="32">
        <v>0</v>
      </c>
      <c r="CT58" s="32">
        <v>0</v>
      </c>
      <c r="CU58" s="32">
        <v>0</v>
      </c>
      <c r="CV58" s="32">
        <v>0</v>
      </c>
      <c r="CW58" s="32">
        <v>0</v>
      </c>
      <c r="CX58" s="32">
        <v>0</v>
      </c>
      <c r="CZ58" t="s">
        <v>1091</v>
      </c>
      <c r="DA58" t="s">
        <v>3111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f t="shared" si="0"/>
        <v>0</v>
      </c>
      <c r="DP58" s="31" t="s">
        <v>420</v>
      </c>
      <c r="DY58">
        <v>27810</v>
      </c>
      <c r="EC58">
        <v>112194</v>
      </c>
      <c r="EW58">
        <v>140004</v>
      </c>
      <c r="EY58" s="1" t="s">
        <v>1133</v>
      </c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>
        <v>67026</v>
      </c>
      <c r="GD58" s="1"/>
      <c r="GE58" s="1"/>
      <c r="GF58" s="1">
        <v>67026</v>
      </c>
    </row>
    <row r="59" spans="1:188" x14ac:dyDescent="0.45">
      <c r="A59" t="s">
        <v>1087</v>
      </c>
      <c r="B59" t="s">
        <v>1088</v>
      </c>
      <c r="C59">
        <v>5830</v>
      </c>
      <c r="D59">
        <v>5830</v>
      </c>
      <c r="E59">
        <v>5830</v>
      </c>
      <c r="F59">
        <v>5830</v>
      </c>
      <c r="G59">
        <v>5830</v>
      </c>
      <c r="H59">
        <v>5830</v>
      </c>
      <c r="I59">
        <v>5830</v>
      </c>
      <c r="J59">
        <v>7030</v>
      </c>
      <c r="K59">
        <v>7030</v>
      </c>
      <c r="L59">
        <v>7030</v>
      </c>
      <c r="M59">
        <v>0</v>
      </c>
      <c r="N59">
        <v>0</v>
      </c>
      <c r="Q59" t="s">
        <v>824</v>
      </c>
      <c r="R59" t="s">
        <v>825</v>
      </c>
      <c r="S59" t="s">
        <v>3103</v>
      </c>
      <c r="T59">
        <v>0</v>
      </c>
      <c r="U59">
        <v>0</v>
      </c>
      <c r="V59">
        <v>0</v>
      </c>
      <c r="W59">
        <v>32728</v>
      </c>
      <c r="X59">
        <v>33446.512000000002</v>
      </c>
      <c r="Y59">
        <v>4999.95</v>
      </c>
      <c r="Z59">
        <v>4999.95</v>
      </c>
      <c r="AA59">
        <v>4999.95</v>
      </c>
      <c r="AB59">
        <v>4999.95</v>
      </c>
      <c r="AC59">
        <v>4999.95</v>
      </c>
      <c r="AD59">
        <v>4999.95</v>
      </c>
      <c r="AE59">
        <v>4999.95</v>
      </c>
      <c r="AF59" s="6">
        <f t="shared" si="1"/>
        <v>101174.16199999998</v>
      </c>
      <c r="AI59" t="s">
        <v>465</v>
      </c>
      <c r="AJ59" t="s">
        <v>466</v>
      </c>
      <c r="BA59">
        <v>81424</v>
      </c>
      <c r="BH59">
        <v>81424</v>
      </c>
      <c r="BJ59" s="10" t="s">
        <v>465</v>
      </c>
      <c r="BK59" s="10" t="s">
        <v>466</v>
      </c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>
        <v>81424</v>
      </c>
      <c r="CC59" s="8"/>
      <c r="CD59" s="8"/>
      <c r="CE59" s="8"/>
      <c r="CF59" s="8"/>
      <c r="CG59" s="8"/>
      <c r="CH59" s="8"/>
      <c r="CI59" s="13">
        <v>81424</v>
      </c>
      <c r="CK59" t="s">
        <v>1091</v>
      </c>
      <c r="CL59" t="s">
        <v>3100</v>
      </c>
      <c r="CM59" s="32">
        <v>240280</v>
      </c>
      <c r="CN59" s="32">
        <v>240280</v>
      </c>
      <c r="CO59" s="32">
        <v>240280</v>
      </c>
      <c r="CP59" s="32">
        <v>240280</v>
      </c>
      <c r="CQ59" s="32">
        <v>240280</v>
      </c>
      <c r="CR59" s="32">
        <v>240280</v>
      </c>
      <c r="CS59" s="32">
        <v>240280</v>
      </c>
      <c r="CT59" s="32">
        <v>240280</v>
      </c>
      <c r="CU59" s="32">
        <v>240280</v>
      </c>
      <c r="CV59" s="32">
        <v>240280</v>
      </c>
      <c r="CW59" s="32">
        <v>240280</v>
      </c>
      <c r="CX59" s="32">
        <v>240280</v>
      </c>
      <c r="CZ59" t="s">
        <v>1091</v>
      </c>
      <c r="DA59" t="s">
        <v>3100</v>
      </c>
      <c r="DB59">
        <v>240280</v>
      </c>
      <c r="DC59">
        <v>240280</v>
      </c>
      <c r="DD59">
        <v>240280</v>
      </c>
      <c r="DE59">
        <v>240280</v>
      </c>
      <c r="DF59">
        <v>240280</v>
      </c>
      <c r="DG59">
        <v>240280</v>
      </c>
      <c r="DH59">
        <v>240280</v>
      </c>
      <c r="DI59">
        <v>240280</v>
      </c>
      <c r="DJ59">
        <v>240280</v>
      </c>
      <c r="DK59">
        <v>240280</v>
      </c>
      <c r="DL59">
        <v>240280</v>
      </c>
      <c r="DM59">
        <v>240280</v>
      </c>
      <c r="DN59">
        <f t="shared" si="0"/>
        <v>2883360</v>
      </c>
      <c r="DP59" s="31" t="s">
        <v>176</v>
      </c>
      <c r="DQ59">
        <v>31300</v>
      </c>
      <c r="EW59">
        <v>31300</v>
      </c>
      <c r="EY59" s="1" t="s">
        <v>868</v>
      </c>
      <c r="EZ59" s="1"/>
      <c r="FA59" s="1"/>
      <c r="FB59" s="1"/>
      <c r="FC59" s="1"/>
      <c r="FD59" s="1"/>
      <c r="FE59" s="1">
        <v>0</v>
      </c>
      <c r="FF59" s="1"/>
      <c r="FG59" s="1"/>
      <c r="FH59" s="1">
        <v>918000</v>
      </c>
      <c r="FI59" s="1"/>
      <c r="FJ59" s="1"/>
      <c r="FK59" s="1">
        <v>234720</v>
      </c>
      <c r="FL59" s="1"/>
      <c r="FM59" s="1"/>
      <c r="FN59" s="1"/>
      <c r="FO59" s="1"/>
      <c r="FP59" s="1"/>
      <c r="FQ59" s="1"/>
      <c r="FR59" s="1"/>
      <c r="FS59" s="1"/>
      <c r="FT59" s="1">
        <v>607289</v>
      </c>
      <c r="FU59" s="1"/>
      <c r="FV59" s="1"/>
      <c r="FW59" s="1"/>
      <c r="FX59" s="1"/>
      <c r="FY59" s="1"/>
      <c r="FZ59" s="1">
        <v>12000</v>
      </c>
      <c r="GA59" s="1"/>
      <c r="GB59" s="1"/>
      <c r="GC59" s="1">
        <v>34533</v>
      </c>
      <c r="GD59" s="1">
        <v>26400</v>
      </c>
      <c r="GE59" s="1"/>
      <c r="GF59" s="1">
        <v>1832942</v>
      </c>
    </row>
    <row r="60" spans="1:188" x14ac:dyDescent="0.45">
      <c r="A60" t="s">
        <v>420</v>
      </c>
      <c r="B60" t="s">
        <v>421</v>
      </c>
      <c r="C60">
        <v>15556</v>
      </c>
      <c r="D60">
        <v>15556</v>
      </c>
      <c r="E60">
        <v>15556</v>
      </c>
      <c r="F60">
        <v>15556</v>
      </c>
      <c r="G60">
        <v>15556</v>
      </c>
      <c r="H60">
        <v>15556</v>
      </c>
      <c r="I60">
        <v>15556</v>
      </c>
      <c r="J60">
        <v>15556</v>
      </c>
      <c r="K60">
        <v>15556</v>
      </c>
      <c r="L60">
        <v>0</v>
      </c>
      <c r="M60">
        <v>0</v>
      </c>
      <c r="N60">
        <v>0</v>
      </c>
      <c r="Q60" t="s">
        <v>824</v>
      </c>
      <c r="R60" t="s">
        <v>825</v>
      </c>
      <c r="S60" t="s">
        <v>3107</v>
      </c>
      <c r="T60">
        <v>0</v>
      </c>
      <c r="U60">
        <v>0</v>
      </c>
      <c r="V60">
        <v>0</v>
      </c>
      <c r="W60">
        <v>0</v>
      </c>
      <c r="X60">
        <v>3275.4879999999998</v>
      </c>
      <c r="Y60">
        <v>3760.05</v>
      </c>
      <c r="Z60">
        <v>3760.05</v>
      </c>
      <c r="AA60">
        <v>3760.05</v>
      </c>
      <c r="AB60">
        <v>3760.05</v>
      </c>
      <c r="AC60">
        <v>3760.05</v>
      </c>
      <c r="AD60">
        <v>3760.05</v>
      </c>
      <c r="AE60">
        <v>3760.05</v>
      </c>
      <c r="AF60" s="6">
        <f t="shared" si="1"/>
        <v>29595.837999999996</v>
      </c>
      <c r="AI60" t="s">
        <v>17</v>
      </c>
      <c r="AJ60" t="s">
        <v>18</v>
      </c>
      <c r="AL60">
        <v>66532</v>
      </c>
      <c r="BG60">
        <v>53935</v>
      </c>
      <c r="BH60">
        <v>120467</v>
      </c>
      <c r="BJ60" s="10" t="s">
        <v>17</v>
      </c>
      <c r="BK60" s="10" t="s">
        <v>18</v>
      </c>
      <c r="BL60" s="8"/>
      <c r="BM60" s="8">
        <v>66532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>
        <v>53935</v>
      </c>
      <c r="CI60" s="13">
        <v>120467</v>
      </c>
      <c r="CK60" t="s">
        <v>1091</v>
      </c>
      <c r="CL60" t="s">
        <v>3104</v>
      </c>
      <c r="CM60" s="32">
        <v>40612</v>
      </c>
      <c r="CN60" s="32">
        <v>40612</v>
      </c>
      <c r="CO60" s="32">
        <v>40612</v>
      </c>
      <c r="CP60" s="32">
        <v>40612</v>
      </c>
      <c r="CQ60" s="32">
        <v>40612</v>
      </c>
      <c r="CR60" s="32">
        <v>40612</v>
      </c>
      <c r="CS60" s="32">
        <v>40612</v>
      </c>
      <c r="CT60" s="32">
        <v>40612</v>
      </c>
      <c r="CU60" s="32">
        <v>40612</v>
      </c>
      <c r="CV60" s="32">
        <v>40612</v>
      </c>
      <c r="CW60" s="32">
        <v>40612</v>
      </c>
      <c r="CX60" s="32">
        <v>40612</v>
      </c>
      <c r="CZ60" t="s">
        <v>1091</v>
      </c>
      <c r="DA60" t="s">
        <v>3104</v>
      </c>
      <c r="DB60">
        <v>40612</v>
      </c>
      <c r="DC60">
        <v>40612</v>
      </c>
      <c r="DD60">
        <v>40612</v>
      </c>
      <c r="DE60">
        <v>40612</v>
      </c>
      <c r="DF60">
        <v>40612</v>
      </c>
      <c r="DG60">
        <v>40612</v>
      </c>
      <c r="DH60">
        <v>40612</v>
      </c>
      <c r="DI60">
        <v>40612</v>
      </c>
      <c r="DJ60">
        <v>40612</v>
      </c>
      <c r="DK60">
        <v>40612</v>
      </c>
      <c r="DL60">
        <v>40612</v>
      </c>
      <c r="DM60">
        <v>40612</v>
      </c>
      <c r="DN60">
        <f t="shared" si="0"/>
        <v>487344</v>
      </c>
      <c r="DP60" s="31" t="s">
        <v>1119</v>
      </c>
      <c r="EE60">
        <v>240000</v>
      </c>
      <c r="EQ60">
        <v>44556</v>
      </c>
      <c r="ET60">
        <v>180101</v>
      </c>
      <c r="EU60">
        <v>96000</v>
      </c>
      <c r="EW60">
        <v>560657</v>
      </c>
      <c r="EY60" s="1" t="s">
        <v>1087</v>
      </c>
      <c r="EZ60" s="1">
        <v>61900</v>
      </c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>
        <v>61900</v>
      </c>
    </row>
    <row r="61" spans="1:188" x14ac:dyDescent="0.45">
      <c r="A61" t="s">
        <v>176</v>
      </c>
      <c r="B61" t="s">
        <v>177</v>
      </c>
      <c r="C61">
        <v>3130</v>
      </c>
      <c r="D61">
        <v>3130</v>
      </c>
      <c r="E61">
        <v>3130</v>
      </c>
      <c r="F61">
        <v>3130</v>
      </c>
      <c r="G61">
        <v>3130</v>
      </c>
      <c r="H61">
        <v>3130</v>
      </c>
      <c r="I61">
        <v>3130</v>
      </c>
      <c r="J61">
        <v>3130</v>
      </c>
      <c r="K61">
        <v>3130</v>
      </c>
      <c r="L61">
        <v>3130</v>
      </c>
      <c r="M61">
        <v>0</v>
      </c>
      <c r="N61">
        <v>0</v>
      </c>
      <c r="Q61" t="s">
        <v>392</v>
      </c>
      <c r="R61" t="s">
        <v>393</v>
      </c>
      <c r="S61" t="s">
        <v>3100</v>
      </c>
      <c r="T61">
        <v>71600</v>
      </c>
      <c r="U61">
        <v>73924</v>
      </c>
      <c r="V61">
        <v>73924</v>
      </c>
      <c r="W61">
        <v>73924</v>
      </c>
      <c r="X61">
        <v>73924</v>
      </c>
      <c r="Y61">
        <v>73924</v>
      </c>
      <c r="Z61">
        <v>73924</v>
      </c>
      <c r="AA61">
        <v>86522</v>
      </c>
      <c r="AB61">
        <v>134647</v>
      </c>
      <c r="AC61">
        <v>143199</v>
      </c>
      <c r="AD61">
        <v>166471</v>
      </c>
      <c r="AE61">
        <v>145780</v>
      </c>
      <c r="AF61" s="6">
        <f t="shared" si="1"/>
        <v>1191763</v>
      </c>
      <c r="AI61" t="s">
        <v>1252</v>
      </c>
      <c r="AJ61" t="s">
        <v>1253</v>
      </c>
      <c r="BA61">
        <v>50506</v>
      </c>
      <c r="BH61">
        <v>50506</v>
      </c>
      <c r="BJ61" s="10" t="s">
        <v>1252</v>
      </c>
      <c r="BK61" s="10" t="s">
        <v>1253</v>
      </c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>
        <v>50506</v>
      </c>
      <c r="CC61" s="8"/>
      <c r="CD61" s="8"/>
      <c r="CE61" s="8"/>
      <c r="CF61" s="8"/>
      <c r="CG61" s="8"/>
      <c r="CH61" s="8"/>
      <c r="CI61" s="13">
        <v>50506</v>
      </c>
      <c r="CK61" t="s">
        <v>1091</v>
      </c>
      <c r="CL61" t="s">
        <v>3112</v>
      </c>
      <c r="CM61" s="32">
        <v>25200</v>
      </c>
      <c r="CN61" s="32">
        <v>38837</v>
      </c>
      <c r="CO61" s="32">
        <v>25200</v>
      </c>
      <c r="CP61" s="32">
        <v>25200</v>
      </c>
      <c r="CQ61" s="32">
        <v>25200</v>
      </c>
      <c r="CR61" s="32">
        <v>25200</v>
      </c>
      <c r="CS61" s="32">
        <v>25200</v>
      </c>
      <c r="CT61" s="32">
        <v>25200</v>
      </c>
      <c r="CU61" s="32">
        <v>25200</v>
      </c>
      <c r="CV61" s="32">
        <v>25200</v>
      </c>
      <c r="CW61" s="32">
        <v>25200</v>
      </c>
      <c r="CX61" s="32">
        <v>25200</v>
      </c>
      <c r="CZ61" t="s">
        <v>1091</v>
      </c>
      <c r="DA61" t="s">
        <v>3112</v>
      </c>
      <c r="DB61">
        <v>25200</v>
      </c>
      <c r="DC61">
        <v>38837</v>
      </c>
      <c r="DD61">
        <v>25200</v>
      </c>
      <c r="DE61">
        <v>25200</v>
      </c>
      <c r="DF61">
        <v>25200</v>
      </c>
      <c r="DG61">
        <v>25200</v>
      </c>
      <c r="DH61">
        <v>25200</v>
      </c>
      <c r="DI61">
        <v>25200</v>
      </c>
      <c r="DJ61">
        <v>25200</v>
      </c>
      <c r="DK61">
        <v>25200</v>
      </c>
      <c r="DL61">
        <v>25200</v>
      </c>
      <c r="DM61">
        <v>25200</v>
      </c>
      <c r="DN61">
        <f t="shared" si="0"/>
        <v>316037</v>
      </c>
      <c r="DP61" s="31" t="s">
        <v>998</v>
      </c>
      <c r="DQ61">
        <v>47500</v>
      </c>
      <c r="DT61">
        <v>780</v>
      </c>
      <c r="DV61">
        <v>0</v>
      </c>
      <c r="DY61">
        <v>1618145.8</v>
      </c>
      <c r="EB61">
        <v>16039.2</v>
      </c>
      <c r="EE61">
        <v>276334</v>
      </c>
      <c r="EI61">
        <v>8129</v>
      </c>
      <c r="EK61">
        <v>24192</v>
      </c>
      <c r="EQ61">
        <v>137379</v>
      </c>
      <c r="ET61">
        <v>899395.54500000004</v>
      </c>
      <c r="EU61">
        <v>9176.4549999999999</v>
      </c>
      <c r="EW61">
        <v>3037071</v>
      </c>
      <c r="EY61" s="1" t="s">
        <v>420</v>
      </c>
      <c r="EZ61" s="1"/>
      <c r="FA61" s="1"/>
      <c r="FB61" s="1"/>
      <c r="FC61" s="1"/>
      <c r="FD61" s="1"/>
      <c r="FE61" s="1"/>
      <c r="FF61" s="1"/>
      <c r="FG61" s="1"/>
      <c r="FH61" s="1">
        <v>27810</v>
      </c>
      <c r="FI61" s="1"/>
      <c r="FJ61" s="1"/>
      <c r="FK61" s="1"/>
      <c r="FL61" s="1">
        <v>112194</v>
      </c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>
        <v>140004</v>
      </c>
    </row>
    <row r="62" spans="1:188" x14ac:dyDescent="0.45">
      <c r="A62" t="s">
        <v>1119</v>
      </c>
      <c r="B62" t="s">
        <v>1120</v>
      </c>
      <c r="C62">
        <v>46720</v>
      </c>
      <c r="D62">
        <v>46720</v>
      </c>
      <c r="E62">
        <v>46821</v>
      </c>
      <c r="F62">
        <v>46720</v>
      </c>
      <c r="G62">
        <v>46720</v>
      </c>
      <c r="H62">
        <v>46720</v>
      </c>
      <c r="I62">
        <v>46720</v>
      </c>
      <c r="J62">
        <v>46720</v>
      </c>
      <c r="K62">
        <v>46720</v>
      </c>
      <c r="L62">
        <v>46720</v>
      </c>
      <c r="M62">
        <v>46678</v>
      </c>
      <c r="N62">
        <v>46678</v>
      </c>
      <c r="Q62" t="s">
        <v>392</v>
      </c>
      <c r="R62" t="s">
        <v>393</v>
      </c>
      <c r="S62" t="s">
        <v>3104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6937</v>
      </c>
      <c r="AB62">
        <v>15647</v>
      </c>
      <c r="AC62">
        <v>13712</v>
      </c>
      <c r="AD62">
        <v>33147</v>
      </c>
      <c r="AE62">
        <v>15647</v>
      </c>
      <c r="AF62" s="6">
        <f t="shared" si="1"/>
        <v>85090</v>
      </c>
      <c r="AI62" t="s">
        <v>364</v>
      </c>
      <c r="AJ62" t="s">
        <v>365</v>
      </c>
      <c r="AR62">
        <v>435718</v>
      </c>
      <c r="AV62">
        <v>93197</v>
      </c>
      <c r="BH62">
        <v>528915</v>
      </c>
      <c r="BJ62" s="10" t="s">
        <v>364</v>
      </c>
      <c r="BK62" s="10" t="s">
        <v>365</v>
      </c>
      <c r="BL62" s="8"/>
      <c r="BM62" s="8"/>
      <c r="BN62" s="8"/>
      <c r="BO62" s="8"/>
      <c r="BP62" s="8"/>
      <c r="BQ62" s="8"/>
      <c r="BR62" s="8"/>
      <c r="BS62" s="8">
        <v>435718</v>
      </c>
      <c r="BT62" s="8"/>
      <c r="BU62" s="8"/>
      <c r="BV62" s="8"/>
      <c r="BW62" s="8">
        <v>93197</v>
      </c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13">
        <v>528915</v>
      </c>
      <c r="CK62" t="s">
        <v>1091</v>
      </c>
      <c r="CL62" t="s">
        <v>3117</v>
      </c>
      <c r="CM62" s="32">
        <v>0</v>
      </c>
      <c r="CN62" s="32">
        <v>0</v>
      </c>
      <c r="CO62" s="32">
        <v>0</v>
      </c>
      <c r="CP62" s="32">
        <v>0</v>
      </c>
      <c r="CQ62" s="32">
        <v>3614</v>
      </c>
      <c r="CR62" s="32">
        <v>0</v>
      </c>
      <c r="CS62" s="32">
        <v>0</v>
      </c>
      <c r="CT62" s="32">
        <v>0</v>
      </c>
      <c r="CU62" s="32">
        <v>0</v>
      </c>
      <c r="CV62" s="32">
        <v>0</v>
      </c>
      <c r="CW62" s="32">
        <v>0</v>
      </c>
      <c r="CX62" s="32">
        <v>0</v>
      </c>
      <c r="CZ62" t="s">
        <v>1091</v>
      </c>
      <c r="DA62" t="s">
        <v>3117</v>
      </c>
      <c r="DB62">
        <v>0</v>
      </c>
      <c r="DC62">
        <v>0</v>
      </c>
      <c r="DD62">
        <v>0</v>
      </c>
      <c r="DE62">
        <v>0</v>
      </c>
      <c r="DF62">
        <v>3614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f t="shared" si="0"/>
        <v>3614</v>
      </c>
      <c r="DP62" s="31" t="s">
        <v>1157</v>
      </c>
      <c r="DY62">
        <v>336000</v>
      </c>
      <c r="ET62">
        <v>102611</v>
      </c>
      <c r="EU62">
        <v>26400</v>
      </c>
      <c r="EW62">
        <v>465011</v>
      </c>
      <c r="EY62" s="1" t="s">
        <v>176</v>
      </c>
      <c r="EZ62" s="1">
        <v>31300</v>
      </c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>
        <v>31300</v>
      </c>
    </row>
    <row r="63" spans="1:188" x14ac:dyDescent="0.45">
      <c r="A63" t="s">
        <v>998</v>
      </c>
      <c r="B63" t="s">
        <v>999</v>
      </c>
      <c r="C63">
        <v>191060</v>
      </c>
      <c r="D63">
        <v>201285</v>
      </c>
      <c r="E63">
        <v>201012</v>
      </c>
      <c r="F63">
        <v>200913</v>
      </c>
      <c r="G63">
        <v>204664</v>
      </c>
      <c r="H63">
        <v>231104</v>
      </c>
      <c r="I63">
        <v>233934</v>
      </c>
      <c r="J63">
        <v>233037</v>
      </c>
      <c r="K63">
        <v>305690</v>
      </c>
      <c r="L63">
        <v>311951</v>
      </c>
      <c r="M63">
        <v>312114</v>
      </c>
      <c r="N63">
        <v>410306.99999999994</v>
      </c>
      <c r="Q63" t="s">
        <v>392</v>
      </c>
      <c r="R63" t="s">
        <v>393</v>
      </c>
      <c r="S63" t="s">
        <v>3105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2516</v>
      </c>
      <c r="AB63">
        <v>6000</v>
      </c>
      <c r="AC63">
        <v>5226</v>
      </c>
      <c r="AD63">
        <v>4200</v>
      </c>
      <c r="AE63">
        <v>6000</v>
      </c>
      <c r="AF63" s="6">
        <f t="shared" si="1"/>
        <v>23942</v>
      </c>
      <c r="AI63" t="s">
        <v>1047</v>
      </c>
      <c r="AJ63" t="s">
        <v>1048</v>
      </c>
      <c r="AR63">
        <v>310885.14799999999</v>
      </c>
      <c r="BD63">
        <v>8525</v>
      </c>
      <c r="BH63">
        <v>319410.14799999999</v>
      </c>
      <c r="BJ63" s="10" t="s">
        <v>1047</v>
      </c>
      <c r="BK63" s="10" t="s">
        <v>1048</v>
      </c>
      <c r="BL63" s="8"/>
      <c r="BM63" s="8"/>
      <c r="BN63" s="8"/>
      <c r="BO63" s="8"/>
      <c r="BP63" s="8"/>
      <c r="BQ63" s="8"/>
      <c r="BR63" s="8"/>
      <c r="BS63" s="8">
        <v>310885.14799999999</v>
      </c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>
        <v>8525</v>
      </c>
      <c r="CF63" s="8"/>
      <c r="CG63" s="8"/>
      <c r="CH63" s="8"/>
      <c r="CI63" s="13">
        <v>319410.14799999999</v>
      </c>
      <c r="CK63" t="s">
        <v>1091</v>
      </c>
      <c r="CL63" t="s">
        <v>3105</v>
      </c>
      <c r="CM63" s="32">
        <v>3000</v>
      </c>
      <c r="CN63" s="32">
        <v>3000</v>
      </c>
      <c r="CO63" s="32">
        <v>3000</v>
      </c>
      <c r="CP63" s="32">
        <v>3000</v>
      </c>
      <c r="CQ63" s="32">
        <v>3000</v>
      </c>
      <c r="CR63" s="32">
        <v>3000</v>
      </c>
      <c r="CS63" s="32">
        <v>3000</v>
      </c>
      <c r="CT63" s="32">
        <v>3000</v>
      </c>
      <c r="CU63" s="32">
        <v>3000</v>
      </c>
      <c r="CV63" s="32">
        <v>3000</v>
      </c>
      <c r="CW63" s="32">
        <v>3000</v>
      </c>
      <c r="CX63" s="32">
        <v>3000</v>
      </c>
      <c r="CZ63" t="s">
        <v>1091</v>
      </c>
      <c r="DA63" t="s">
        <v>3105</v>
      </c>
      <c r="DB63">
        <v>3000</v>
      </c>
      <c r="DC63">
        <v>3000</v>
      </c>
      <c r="DD63">
        <v>3000</v>
      </c>
      <c r="DE63">
        <v>3000</v>
      </c>
      <c r="DF63">
        <v>3000</v>
      </c>
      <c r="DG63">
        <v>3000</v>
      </c>
      <c r="DH63">
        <v>3000</v>
      </c>
      <c r="DI63">
        <v>3000</v>
      </c>
      <c r="DJ63">
        <v>3000</v>
      </c>
      <c r="DK63">
        <v>3000</v>
      </c>
      <c r="DL63">
        <v>3000</v>
      </c>
      <c r="DM63">
        <v>3000</v>
      </c>
      <c r="DN63">
        <f t="shared" si="0"/>
        <v>36000</v>
      </c>
      <c r="DP63" s="31" t="s">
        <v>145</v>
      </c>
      <c r="DY63">
        <v>275400</v>
      </c>
      <c r="EE63">
        <v>240000</v>
      </c>
      <c r="EK63">
        <v>216000</v>
      </c>
      <c r="EQ63">
        <v>32556</v>
      </c>
      <c r="ET63">
        <v>56160</v>
      </c>
      <c r="EW63">
        <v>820116</v>
      </c>
      <c r="EY63" s="1" t="s">
        <v>1119</v>
      </c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>
        <v>240000</v>
      </c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>
        <v>44556</v>
      </c>
      <c r="GA63" s="1"/>
      <c r="GB63" s="1"/>
      <c r="GC63" s="1">
        <v>180101</v>
      </c>
      <c r="GD63" s="1">
        <v>96000</v>
      </c>
      <c r="GE63" s="1"/>
      <c r="GF63" s="1">
        <v>560657</v>
      </c>
    </row>
    <row r="64" spans="1:188" x14ac:dyDescent="0.45">
      <c r="A64" t="s">
        <v>1157</v>
      </c>
      <c r="B64" t="s">
        <v>1158</v>
      </c>
      <c r="C64">
        <v>38855</v>
      </c>
      <c r="D64">
        <v>38145</v>
      </c>
      <c r="E64">
        <v>39822</v>
      </c>
      <c r="F64">
        <v>38561</v>
      </c>
      <c r="G64">
        <v>38232</v>
      </c>
      <c r="H64">
        <v>39984</v>
      </c>
      <c r="I64">
        <v>38043</v>
      </c>
      <c r="J64">
        <v>38420</v>
      </c>
      <c r="K64">
        <v>38816</v>
      </c>
      <c r="L64">
        <v>38430</v>
      </c>
      <c r="M64">
        <v>38638</v>
      </c>
      <c r="N64">
        <v>39065</v>
      </c>
      <c r="Q64" t="s">
        <v>392</v>
      </c>
      <c r="R64" t="s">
        <v>393</v>
      </c>
      <c r="S64" t="s">
        <v>3101</v>
      </c>
      <c r="T64">
        <v>9678</v>
      </c>
      <c r="U64">
        <v>10000</v>
      </c>
      <c r="V64">
        <v>10000</v>
      </c>
      <c r="W64">
        <v>10000</v>
      </c>
      <c r="X64">
        <v>10000</v>
      </c>
      <c r="Y64">
        <v>10000</v>
      </c>
      <c r="Z64">
        <v>10000</v>
      </c>
      <c r="AA64">
        <v>988</v>
      </c>
      <c r="AB64">
        <v>4578</v>
      </c>
      <c r="AC64">
        <v>4853</v>
      </c>
      <c r="AD64">
        <v>4511</v>
      </c>
      <c r="AE64">
        <v>5111</v>
      </c>
      <c r="AF64" s="6">
        <f t="shared" si="1"/>
        <v>89719</v>
      </c>
      <c r="AI64" t="s">
        <v>1219</v>
      </c>
      <c r="AJ64" t="s">
        <v>463</v>
      </c>
      <c r="BC64">
        <v>3168630</v>
      </c>
      <c r="BH64">
        <v>3168630</v>
      </c>
      <c r="BJ64" s="10" t="s">
        <v>1219</v>
      </c>
      <c r="BK64" s="10" t="s">
        <v>463</v>
      </c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>
        <v>3168630</v>
      </c>
      <c r="CE64" s="8"/>
      <c r="CF64" s="8"/>
      <c r="CG64" s="8"/>
      <c r="CH64" s="8"/>
      <c r="CI64" s="13">
        <v>3168630</v>
      </c>
      <c r="CK64" t="s">
        <v>1091</v>
      </c>
      <c r="CL64" t="s">
        <v>3102</v>
      </c>
      <c r="CM64" s="32">
        <v>135000</v>
      </c>
      <c r="CN64" s="32">
        <v>135000</v>
      </c>
      <c r="CO64" s="32">
        <v>135000</v>
      </c>
      <c r="CP64" s="32">
        <v>135000</v>
      </c>
      <c r="CQ64" s="32">
        <v>135000</v>
      </c>
      <c r="CR64" s="32">
        <v>135000</v>
      </c>
      <c r="CS64" s="32">
        <v>135000</v>
      </c>
      <c r="CT64" s="32">
        <v>135000</v>
      </c>
      <c r="CU64" s="32">
        <v>135000</v>
      </c>
      <c r="CV64" s="32">
        <v>135000</v>
      </c>
      <c r="CW64" s="32">
        <v>135000</v>
      </c>
      <c r="CX64" s="32">
        <v>135000</v>
      </c>
      <c r="CZ64" t="s">
        <v>1091</v>
      </c>
      <c r="DA64" t="s">
        <v>3102</v>
      </c>
      <c r="DB64">
        <v>135000</v>
      </c>
      <c r="DC64">
        <v>135000</v>
      </c>
      <c r="DD64">
        <v>135000</v>
      </c>
      <c r="DE64">
        <v>135000</v>
      </c>
      <c r="DF64">
        <v>135000</v>
      </c>
      <c r="DG64">
        <v>135000</v>
      </c>
      <c r="DH64">
        <v>135000</v>
      </c>
      <c r="DI64">
        <v>135000</v>
      </c>
      <c r="DJ64">
        <v>135000</v>
      </c>
      <c r="DK64">
        <v>135000</v>
      </c>
      <c r="DL64">
        <v>135000</v>
      </c>
      <c r="DM64">
        <v>135000</v>
      </c>
      <c r="DN64">
        <f t="shared" si="0"/>
        <v>1620000</v>
      </c>
      <c r="DP64" s="31" t="s">
        <v>1000</v>
      </c>
      <c r="DT64">
        <v>-96421</v>
      </c>
      <c r="DU64">
        <v>8046422.5429999996</v>
      </c>
      <c r="DX64">
        <v>1372015</v>
      </c>
      <c r="DY64">
        <v>324000</v>
      </c>
      <c r="ED64">
        <v>167725</v>
      </c>
      <c r="EH64">
        <v>47719</v>
      </c>
      <c r="EJ64">
        <v>5400000</v>
      </c>
      <c r="EK64">
        <v>118172</v>
      </c>
      <c r="ET64">
        <v>113264</v>
      </c>
      <c r="EW64">
        <v>15492896.543</v>
      </c>
      <c r="EY64" s="1" t="s">
        <v>998</v>
      </c>
      <c r="EZ64" s="1">
        <v>47500</v>
      </c>
      <c r="FA64" s="1"/>
      <c r="FB64" s="1"/>
      <c r="FC64" s="1">
        <v>780</v>
      </c>
      <c r="FD64" s="1"/>
      <c r="FE64" s="1">
        <v>0</v>
      </c>
      <c r="FF64" s="1"/>
      <c r="FG64" s="1"/>
      <c r="FH64" s="1">
        <v>1618145.8</v>
      </c>
      <c r="FI64" s="1"/>
      <c r="FJ64" s="1"/>
      <c r="FK64" s="1">
        <v>16039.2</v>
      </c>
      <c r="FL64" s="1"/>
      <c r="FM64" s="1"/>
      <c r="FN64" s="1">
        <v>276334</v>
      </c>
      <c r="FO64" s="1"/>
      <c r="FP64" s="1"/>
      <c r="FQ64" s="1"/>
      <c r="FR64" s="1">
        <v>8129</v>
      </c>
      <c r="FS64" s="1"/>
      <c r="FT64" s="1">
        <v>24192</v>
      </c>
      <c r="FU64" s="1"/>
      <c r="FV64" s="1"/>
      <c r="FW64" s="1"/>
      <c r="FX64" s="1"/>
      <c r="FY64" s="1"/>
      <c r="FZ64" s="1">
        <v>137379</v>
      </c>
      <c r="GA64" s="1"/>
      <c r="GB64" s="1"/>
      <c r="GC64" s="1">
        <v>899395.54500000004</v>
      </c>
      <c r="GD64" s="1">
        <v>9176.4549999999999</v>
      </c>
      <c r="GE64" s="1"/>
      <c r="GF64" s="1">
        <v>3037071</v>
      </c>
    </row>
    <row r="65" spans="1:188" x14ac:dyDescent="0.45">
      <c r="A65" t="s">
        <v>145</v>
      </c>
      <c r="B65" t="s">
        <v>146</v>
      </c>
      <c r="C65">
        <v>68350</v>
      </c>
      <c r="D65">
        <v>68350</v>
      </c>
      <c r="E65">
        <v>68350</v>
      </c>
      <c r="F65">
        <v>68350</v>
      </c>
      <c r="G65">
        <v>68350</v>
      </c>
      <c r="H65">
        <v>68350</v>
      </c>
      <c r="I65">
        <v>68350</v>
      </c>
      <c r="J65">
        <v>68350</v>
      </c>
      <c r="K65">
        <v>68350</v>
      </c>
      <c r="L65">
        <v>68350</v>
      </c>
      <c r="M65">
        <v>68308</v>
      </c>
      <c r="N65">
        <v>68308</v>
      </c>
      <c r="Q65" t="s">
        <v>392</v>
      </c>
      <c r="R65" t="s">
        <v>393</v>
      </c>
      <c r="S65" t="s">
        <v>3118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41293</v>
      </c>
      <c r="AB65">
        <v>9586</v>
      </c>
      <c r="AC65">
        <v>9586</v>
      </c>
      <c r="AD65">
        <v>9586</v>
      </c>
      <c r="AE65">
        <v>9586</v>
      </c>
      <c r="AF65" s="6">
        <f t="shared" si="1"/>
        <v>79637</v>
      </c>
      <c r="AI65" t="s">
        <v>1236</v>
      </c>
      <c r="AJ65" t="s">
        <v>464</v>
      </c>
      <c r="BC65">
        <v>1637550</v>
      </c>
      <c r="BH65">
        <v>1637550</v>
      </c>
      <c r="BJ65" s="10" t="s">
        <v>1236</v>
      </c>
      <c r="BK65" s="10" t="s">
        <v>464</v>
      </c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>
        <v>1637550</v>
      </c>
      <c r="CE65" s="8"/>
      <c r="CF65" s="8"/>
      <c r="CG65" s="8"/>
      <c r="CH65" s="8"/>
      <c r="CI65" s="13">
        <v>1637550</v>
      </c>
      <c r="CK65" t="s">
        <v>1091</v>
      </c>
      <c r="CL65" t="s">
        <v>3113</v>
      </c>
      <c r="CM65" s="32">
        <v>93680</v>
      </c>
      <c r="CN65" s="32">
        <v>102228</v>
      </c>
      <c r="CO65" s="32">
        <v>155704</v>
      </c>
      <c r="CP65" s="32">
        <v>419591</v>
      </c>
      <c r="CQ65" s="32">
        <v>92106</v>
      </c>
      <c r="CR65" s="32">
        <v>77023</v>
      </c>
      <c r="CS65" s="32">
        <v>78233</v>
      </c>
      <c r="CT65" s="32">
        <v>101674</v>
      </c>
      <c r="CU65" s="32">
        <v>204221</v>
      </c>
      <c r="CV65" s="32">
        <v>152713</v>
      </c>
      <c r="CW65" s="32">
        <v>94568</v>
      </c>
      <c r="CX65" s="32">
        <v>101422</v>
      </c>
      <c r="CZ65" t="s">
        <v>1091</v>
      </c>
      <c r="DA65" t="s">
        <v>3113</v>
      </c>
      <c r="DB65">
        <v>93680</v>
      </c>
      <c r="DC65">
        <v>102228</v>
      </c>
      <c r="DD65">
        <v>155704</v>
      </c>
      <c r="DE65">
        <v>419591</v>
      </c>
      <c r="DF65">
        <v>92106</v>
      </c>
      <c r="DG65">
        <v>77023</v>
      </c>
      <c r="DH65">
        <v>78233</v>
      </c>
      <c r="DI65">
        <v>101674</v>
      </c>
      <c r="DJ65">
        <v>204221</v>
      </c>
      <c r="DK65">
        <v>152713</v>
      </c>
      <c r="DL65">
        <v>94568</v>
      </c>
      <c r="DM65">
        <v>101422</v>
      </c>
      <c r="DN65">
        <f t="shared" si="0"/>
        <v>1673163</v>
      </c>
      <c r="DP65" s="31" t="s">
        <v>1195</v>
      </c>
      <c r="DQ65">
        <v>134148</v>
      </c>
      <c r="DV65">
        <v>0</v>
      </c>
      <c r="EK65">
        <v>466585</v>
      </c>
      <c r="EL65">
        <v>588172</v>
      </c>
      <c r="EW65">
        <v>1188905</v>
      </c>
      <c r="EY65" s="1" t="s">
        <v>1157</v>
      </c>
      <c r="EZ65" s="1"/>
      <c r="FA65" s="1"/>
      <c r="FB65" s="1"/>
      <c r="FC65" s="1"/>
      <c r="FD65" s="1"/>
      <c r="FE65" s="1"/>
      <c r="FF65" s="1"/>
      <c r="FG65" s="1"/>
      <c r="FH65" s="1">
        <v>336000</v>
      </c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>
        <v>102611</v>
      </c>
      <c r="GD65" s="1">
        <v>26400</v>
      </c>
      <c r="GE65" s="1"/>
      <c r="GF65" s="1">
        <v>465011</v>
      </c>
    </row>
    <row r="66" spans="1:188" x14ac:dyDescent="0.45">
      <c r="A66" t="s">
        <v>1000</v>
      </c>
      <c r="B66" t="s">
        <v>1001</v>
      </c>
      <c r="C66">
        <v>1503438.54</v>
      </c>
      <c r="D66">
        <v>1427917.1430000002</v>
      </c>
      <c r="E66">
        <v>1360948.8199999998</v>
      </c>
      <c r="F66">
        <v>1344991.0529999998</v>
      </c>
      <c r="G66">
        <v>1331971.0079999999</v>
      </c>
      <c r="H66">
        <v>1242206.588</v>
      </c>
      <c r="I66">
        <v>1271398.567</v>
      </c>
      <c r="J66">
        <v>1217787.567</v>
      </c>
      <c r="K66">
        <v>1219447.9750000001</v>
      </c>
      <c r="L66">
        <v>1183059.094</v>
      </c>
      <c r="M66">
        <v>1193127.094</v>
      </c>
      <c r="N66">
        <v>1196603.094</v>
      </c>
      <c r="Q66" t="s">
        <v>392</v>
      </c>
      <c r="R66" t="s">
        <v>393</v>
      </c>
      <c r="S66" t="s">
        <v>3103</v>
      </c>
      <c r="T66">
        <v>56365</v>
      </c>
      <c r="U66">
        <v>8215.4719999999998</v>
      </c>
      <c r="V66">
        <v>9999.9</v>
      </c>
      <c r="W66">
        <v>10466.9</v>
      </c>
      <c r="X66">
        <v>10999.9</v>
      </c>
      <c r="Y66">
        <v>10999.9</v>
      </c>
      <c r="Z66">
        <v>10999.9</v>
      </c>
      <c r="AA66">
        <v>43727.9</v>
      </c>
      <c r="AB66">
        <v>12633.217000000001</v>
      </c>
      <c r="AC66">
        <v>76681.289999999994</v>
      </c>
      <c r="AD66">
        <v>57172.29</v>
      </c>
      <c r="AE66">
        <v>24444.29</v>
      </c>
      <c r="AF66" s="6">
        <f t="shared" si="1"/>
        <v>332705.95899999992</v>
      </c>
      <c r="AI66" t="s">
        <v>1060</v>
      </c>
      <c r="AJ66" t="s">
        <v>1061</v>
      </c>
      <c r="AL66">
        <v>575190</v>
      </c>
      <c r="BH66">
        <v>575190</v>
      </c>
      <c r="BJ66" s="10" t="s">
        <v>1060</v>
      </c>
      <c r="BK66" s="10" t="s">
        <v>1061</v>
      </c>
      <c r="BL66" s="8"/>
      <c r="BM66" s="8">
        <v>575190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13">
        <v>575190</v>
      </c>
      <c r="CK66" t="s">
        <v>1091</v>
      </c>
      <c r="CL66" t="s">
        <v>3101</v>
      </c>
      <c r="CM66" s="32">
        <v>5886</v>
      </c>
      <c r="CN66" s="32">
        <v>5886</v>
      </c>
      <c r="CO66" s="32">
        <v>5886</v>
      </c>
      <c r="CP66" s="32">
        <v>5886</v>
      </c>
      <c r="CQ66" s="32">
        <v>5886</v>
      </c>
      <c r="CR66" s="32">
        <v>5886</v>
      </c>
      <c r="CS66" s="32">
        <v>5886</v>
      </c>
      <c r="CT66" s="32">
        <v>5886</v>
      </c>
      <c r="CU66" s="32">
        <v>5886</v>
      </c>
      <c r="CV66" s="32">
        <v>5886</v>
      </c>
      <c r="CW66" s="32">
        <v>5886</v>
      </c>
      <c r="CX66" s="32">
        <v>5886</v>
      </c>
      <c r="CZ66" t="s">
        <v>1091</v>
      </c>
      <c r="DA66" t="s">
        <v>3101</v>
      </c>
      <c r="DB66">
        <v>5886</v>
      </c>
      <c r="DC66">
        <v>5886</v>
      </c>
      <c r="DD66">
        <v>5886</v>
      </c>
      <c r="DE66">
        <v>5886</v>
      </c>
      <c r="DF66">
        <v>5886</v>
      </c>
      <c r="DG66">
        <v>5886</v>
      </c>
      <c r="DH66">
        <v>5886</v>
      </c>
      <c r="DI66">
        <v>5886</v>
      </c>
      <c r="DJ66">
        <v>5886</v>
      </c>
      <c r="DK66">
        <v>5886</v>
      </c>
      <c r="DL66">
        <v>5886</v>
      </c>
      <c r="DM66">
        <v>5886</v>
      </c>
      <c r="DN66">
        <f t="shared" si="0"/>
        <v>70632</v>
      </c>
      <c r="DP66" s="31" t="s">
        <v>180</v>
      </c>
      <c r="DY66">
        <v>1080000</v>
      </c>
      <c r="EQ66">
        <v>1200000</v>
      </c>
      <c r="EW66">
        <v>2280000</v>
      </c>
      <c r="EY66" s="1" t="s">
        <v>145</v>
      </c>
      <c r="EZ66" s="1"/>
      <c r="FA66" s="1"/>
      <c r="FB66" s="1"/>
      <c r="FC66" s="1"/>
      <c r="FD66" s="1"/>
      <c r="FE66" s="1"/>
      <c r="FF66" s="1"/>
      <c r="FG66" s="1"/>
      <c r="FH66" s="1">
        <v>275400</v>
      </c>
      <c r="FI66" s="1"/>
      <c r="FJ66" s="1"/>
      <c r="FK66" s="1"/>
      <c r="FL66" s="1"/>
      <c r="FM66" s="1"/>
      <c r="FN66" s="1">
        <v>240000</v>
      </c>
      <c r="FO66" s="1"/>
      <c r="FP66" s="1"/>
      <c r="FQ66" s="1"/>
      <c r="FR66" s="1"/>
      <c r="FS66" s="1"/>
      <c r="FT66" s="1">
        <v>216000</v>
      </c>
      <c r="FU66" s="1"/>
      <c r="FV66" s="1"/>
      <c r="FW66" s="1"/>
      <c r="FX66" s="1"/>
      <c r="FY66" s="1"/>
      <c r="FZ66" s="1">
        <v>32556</v>
      </c>
      <c r="GA66" s="1"/>
      <c r="GB66" s="1"/>
      <c r="GC66" s="1">
        <v>56160</v>
      </c>
      <c r="GD66" s="1"/>
      <c r="GE66" s="1"/>
      <c r="GF66" s="1">
        <v>820116</v>
      </c>
    </row>
    <row r="67" spans="1:188" x14ac:dyDescent="0.45">
      <c r="A67" t="s">
        <v>1195</v>
      </c>
      <c r="B67" t="s">
        <v>1196</v>
      </c>
      <c r="C67">
        <v>92025</v>
      </c>
      <c r="D67">
        <v>81392</v>
      </c>
      <c r="E67">
        <v>92419</v>
      </c>
      <c r="F67">
        <v>90830</v>
      </c>
      <c r="G67">
        <v>104676</v>
      </c>
      <c r="H67">
        <v>90982</v>
      </c>
      <c r="I67">
        <v>84814</v>
      </c>
      <c r="J67">
        <v>91906</v>
      </c>
      <c r="K67">
        <v>91525</v>
      </c>
      <c r="L67">
        <v>93435</v>
      </c>
      <c r="M67">
        <v>155534</v>
      </c>
      <c r="N67">
        <v>119367</v>
      </c>
      <c r="Q67" t="s">
        <v>392</v>
      </c>
      <c r="R67" t="s">
        <v>393</v>
      </c>
      <c r="S67" t="s">
        <v>3107</v>
      </c>
      <c r="T67">
        <v>0</v>
      </c>
      <c r="U67">
        <v>6178.5280000000002</v>
      </c>
      <c r="V67">
        <v>7520.1</v>
      </c>
      <c r="W67">
        <v>7520.1</v>
      </c>
      <c r="X67">
        <v>7520.1</v>
      </c>
      <c r="Y67">
        <v>7520.1</v>
      </c>
      <c r="Z67">
        <v>7520.1</v>
      </c>
      <c r="AA67">
        <v>7520.1</v>
      </c>
      <c r="AB67">
        <v>8748.7829999999994</v>
      </c>
      <c r="AC67">
        <v>11614.71</v>
      </c>
      <c r="AD67">
        <v>11614.71</v>
      </c>
      <c r="AE67">
        <v>11614.71</v>
      </c>
      <c r="AF67" s="6">
        <f t="shared" si="1"/>
        <v>94892.040999999968</v>
      </c>
      <c r="AI67" t="s">
        <v>474</v>
      </c>
      <c r="AJ67" t="s">
        <v>475</v>
      </c>
      <c r="AZ67">
        <v>406333</v>
      </c>
      <c r="BA67">
        <v>47590</v>
      </c>
      <c r="BH67">
        <v>453923</v>
      </c>
      <c r="BJ67" s="10" t="s">
        <v>474</v>
      </c>
      <c r="BK67" s="10" t="s">
        <v>475</v>
      </c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>
        <v>406333</v>
      </c>
      <c r="CB67" s="8">
        <v>47590</v>
      </c>
      <c r="CC67" s="8"/>
      <c r="CD67" s="8"/>
      <c r="CE67" s="8"/>
      <c r="CF67" s="8"/>
      <c r="CG67" s="8"/>
      <c r="CH67" s="8"/>
      <c r="CI67" s="13">
        <v>453923</v>
      </c>
      <c r="CK67" t="s">
        <v>1091</v>
      </c>
      <c r="CL67" t="s">
        <v>3103</v>
      </c>
      <c r="CM67" s="32">
        <v>30648</v>
      </c>
      <c r="CN67" s="32">
        <v>29348</v>
      </c>
      <c r="CO67" s="32">
        <v>36662</v>
      </c>
      <c r="CP67" s="32">
        <v>34336</v>
      </c>
      <c r="CQ67" s="32">
        <v>28346</v>
      </c>
      <c r="CR67" s="32">
        <v>28398</v>
      </c>
      <c r="CS67" s="32">
        <v>29230</v>
      </c>
      <c r="CT67" s="32">
        <v>28977</v>
      </c>
      <c r="CU67" s="32">
        <v>30958</v>
      </c>
      <c r="CV67" s="32">
        <v>30549</v>
      </c>
      <c r="CW67" s="32">
        <v>29394</v>
      </c>
      <c r="CX67" s="32">
        <v>29251</v>
      </c>
      <c r="CZ67" t="s">
        <v>1091</v>
      </c>
      <c r="DA67" t="s">
        <v>3103</v>
      </c>
      <c r="DB67">
        <v>30648</v>
      </c>
      <c r="DC67">
        <v>29348</v>
      </c>
      <c r="DD67">
        <v>36662</v>
      </c>
      <c r="DE67">
        <v>34336</v>
      </c>
      <c r="DF67">
        <v>28346</v>
      </c>
      <c r="DG67">
        <v>28398</v>
      </c>
      <c r="DH67">
        <v>29230</v>
      </c>
      <c r="DI67">
        <v>28977</v>
      </c>
      <c r="DJ67">
        <v>30958</v>
      </c>
      <c r="DK67">
        <v>30549</v>
      </c>
      <c r="DL67">
        <v>29394</v>
      </c>
      <c r="DM67">
        <v>29251</v>
      </c>
      <c r="DN67">
        <f t="shared" si="0"/>
        <v>366097</v>
      </c>
      <c r="DP67" s="31" t="s">
        <v>630</v>
      </c>
      <c r="DT67">
        <v>-45754</v>
      </c>
      <c r="DU67">
        <v>5099917.0349999992</v>
      </c>
      <c r="ED67">
        <v>377671</v>
      </c>
      <c r="EE67">
        <v>486420</v>
      </c>
      <c r="EW67">
        <v>5918254.0349999992</v>
      </c>
      <c r="EY67" s="1" t="s">
        <v>1000</v>
      </c>
      <c r="EZ67" s="1"/>
      <c r="FA67" s="1"/>
      <c r="FB67" s="1"/>
      <c r="FC67" s="1">
        <v>-96421</v>
      </c>
      <c r="FD67" s="1">
        <v>8046422.5429999996</v>
      </c>
      <c r="FE67" s="1"/>
      <c r="FF67" s="1"/>
      <c r="FG67" s="1">
        <v>1372015</v>
      </c>
      <c r="FH67" s="1">
        <v>324000</v>
      </c>
      <c r="FI67" s="1"/>
      <c r="FJ67" s="1"/>
      <c r="FK67" s="1"/>
      <c r="FL67" s="1"/>
      <c r="FM67" s="1">
        <v>167725</v>
      </c>
      <c r="FN67" s="1"/>
      <c r="FO67" s="1"/>
      <c r="FP67" s="1"/>
      <c r="FQ67" s="1">
        <v>47719</v>
      </c>
      <c r="FR67" s="1"/>
      <c r="FS67" s="1">
        <v>5400000</v>
      </c>
      <c r="FT67" s="1">
        <v>118172</v>
      </c>
      <c r="FU67" s="1"/>
      <c r="FV67" s="1"/>
      <c r="FW67" s="1"/>
      <c r="FX67" s="1"/>
      <c r="FY67" s="1"/>
      <c r="FZ67" s="1"/>
      <c r="GA67" s="1"/>
      <c r="GB67" s="1"/>
      <c r="GC67" s="1">
        <v>113264</v>
      </c>
      <c r="GD67" s="1"/>
      <c r="GE67" s="1"/>
      <c r="GF67" s="1">
        <v>15492896.543</v>
      </c>
    </row>
    <row r="68" spans="1:188" x14ac:dyDescent="0.45">
      <c r="A68" t="s">
        <v>180</v>
      </c>
      <c r="B68" t="s">
        <v>181</v>
      </c>
      <c r="C68">
        <v>190000</v>
      </c>
      <c r="D68">
        <v>190000</v>
      </c>
      <c r="E68">
        <v>190000</v>
      </c>
      <c r="F68">
        <v>190000</v>
      </c>
      <c r="G68">
        <v>190000</v>
      </c>
      <c r="H68">
        <v>190000</v>
      </c>
      <c r="I68">
        <v>190000</v>
      </c>
      <c r="J68">
        <v>190000</v>
      </c>
      <c r="K68">
        <v>190000</v>
      </c>
      <c r="L68">
        <v>190000</v>
      </c>
      <c r="M68">
        <v>190000</v>
      </c>
      <c r="N68">
        <v>190000</v>
      </c>
      <c r="Q68" t="s">
        <v>356</v>
      </c>
      <c r="R68" t="s">
        <v>357</v>
      </c>
      <c r="S68" t="s">
        <v>3100</v>
      </c>
      <c r="T68">
        <v>0</v>
      </c>
      <c r="U68">
        <v>34714</v>
      </c>
      <c r="V68">
        <v>40500</v>
      </c>
      <c r="W68">
        <v>40500</v>
      </c>
      <c r="X68">
        <v>40500</v>
      </c>
      <c r="Y68">
        <v>40500</v>
      </c>
      <c r="Z68">
        <v>40500</v>
      </c>
      <c r="AA68">
        <v>40500</v>
      </c>
      <c r="AB68">
        <v>39300</v>
      </c>
      <c r="AC68">
        <v>36000</v>
      </c>
      <c r="AD68">
        <v>36000</v>
      </c>
      <c r="AE68">
        <v>36000</v>
      </c>
      <c r="AF68" s="6">
        <f t="shared" si="1"/>
        <v>425014</v>
      </c>
      <c r="AI68" t="s">
        <v>1039</v>
      </c>
      <c r="AJ68" t="s">
        <v>1040</v>
      </c>
      <c r="AL68">
        <v>46452</v>
      </c>
      <c r="BH68">
        <v>46452</v>
      </c>
      <c r="BJ68" s="10" t="s">
        <v>1039</v>
      </c>
      <c r="BK68" s="10" t="s">
        <v>1040</v>
      </c>
      <c r="BL68" s="8"/>
      <c r="BM68" s="8">
        <v>46452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13">
        <v>46452</v>
      </c>
      <c r="CK68" t="s">
        <v>1135</v>
      </c>
      <c r="CL68" t="s">
        <v>3111</v>
      </c>
      <c r="CM68" s="32">
        <v>0</v>
      </c>
      <c r="CN68" s="32">
        <v>0</v>
      </c>
      <c r="CO68" s="32">
        <v>0</v>
      </c>
      <c r="CP68" s="32">
        <v>0</v>
      </c>
      <c r="CQ68" s="32">
        <v>0</v>
      </c>
      <c r="CR68" s="32">
        <v>0</v>
      </c>
      <c r="CS68" s="32">
        <v>0</v>
      </c>
      <c r="CT68" s="32">
        <v>0</v>
      </c>
      <c r="CU68" s="32">
        <v>0</v>
      </c>
      <c r="CV68" s="32">
        <v>0</v>
      </c>
      <c r="CW68" s="32">
        <v>0</v>
      </c>
      <c r="CX68" s="32">
        <v>0</v>
      </c>
      <c r="CZ68" t="s">
        <v>1135</v>
      </c>
      <c r="DA68" t="s">
        <v>3111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f t="shared" si="0"/>
        <v>0</v>
      </c>
      <c r="DP68" s="31" t="s">
        <v>396</v>
      </c>
      <c r="DY68">
        <v>3661896</v>
      </c>
      <c r="EB68">
        <v>1728000</v>
      </c>
      <c r="EC68">
        <v>10152154</v>
      </c>
      <c r="ET68">
        <v>74631</v>
      </c>
      <c r="EW68">
        <v>15616681</v>
      </c>
      <c r="EY68" s="1" t="s">
        <v>1195</v>
      </c>
      <c r="EZ68" s="1">
        <v>134148</v>
      </c>
      <c r="FA68" s="1"/>
      <c r="FB68" s="1"/>
      <c r="FC68" s="1"/>
      <c r="FD68" s="1"/>
      <c r="FE68" s="1">
        <v>0</v>
      </c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>
        <v>466585</v>
      </c>
      <c r="FU68" s="1">
        <v>588172</v>
      </c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>
        <v>1188905</v>
      </c>
    </row>
    <row r="69" spans="1:188" x14ac:dyDescent="0.45">
      <c r="A69" t="s">
        <v>630</v>
      </c>
      <c r="B69" t="s">
        <v>631</v>
      </c>
      <c r="C69">
        <v>502353.15399999998</v>
      </c>
      <c r="D69">
        <v>508234.212</v>
      </c>
      <c r="E69">
        <v>503486.00400000002</v>
      </c>
      <c r="F69">
        <v>501579.75799999997</v>
      </c>
      <c r="G69">
        <v>506863.29399999999</v>
      </c>
      <c r="H69">
        <v>497933.97399999999</v>
      </c>
      <c r="I69">
        <v>501960.97399999999</v>
      </c>
      <c r="J69">
        <v>505235.70400000003</v>
      </c>
      <c r="K69">
        <v>506818.58100000001</v>
      </c>
      <c r="L69">
        <v>472610.76899999997</v>
      </c>
      <c r="M69">
        <v>473172.78200000001</v>
      </c>
      <c r="N69">
        <v>438004.82900000003</v>
      </c>
      <c r="Q69" t="s">
        <v>356</v>
      </c>
      <c r="R69" t="s">
        <v>357</v>
      </c>
      <c r="S69" t="s">
        <v>3112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52154</v>
      </c>
      <c r="AA69">
        <v>104462</v>
      </c>
      <c r="AB69">
        <v>104462</v>
      </c>
      <c r="AC69">
        <v>104462</v>
      </c>
      <c r="AD69">
        <v>104462</v>
      </c>
      <c r="AE69">
        <v>104462</v>
      </c>
      <c r="AF69" s="6">
        <f t="shared" si="1"/>
        <v>574464</v>
      </c>
      <c r="AI69" t="s">
        <v>470</v>
      </c>
      <c r="AJ69" t="s">
        <v>471</v>
      </c>
      <c r="BA69">
        <v>96619</v>
      </c>
      <c r="BF69">
        <v>71522.072999999989</v>
      </c>
      <c r="BG69">
        <v>19528.927</v>
      </c>
      <c r="BH69">
        <v>187669.99999999997</v>
      </c>
      <c r="BJ69" s="10" t="s">
        <v>470</v>
      </c>
      <c r="BK69" s="10" t="s">
        <v>471</v>
      </c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>
        <v>96619</v>
      </c>
      <c r="CC69" s="8"/>
      <c r="CD69" s="8"/>
      <c r="CE69" s="8"/>
      <c r="CF69" s="8"/>
      <c r="CG69" s="8">
        <v>71522.072999999989</v>
      </c>
      <c r="CH69" s="8">
        <v>19528.927</v>
      </c>
      <c r="CI69" s="13">
        <v>187669.99999999997</v>
      </c>
      <c r="CK69" t="s">
        <v>1135</v>
      </c>
      <c r="CL69" t="s">
        <v>3112</v>
      </c>
      <c r="CM69" s="32">
        <v>40000</v>
      </c>
      <c r="CN69" s="32">
        <v>40000</v>
      </c>
      <c r="CO69" s="32">
        <v>40000</v>
      </c>
      <c r="CP69" s="32">
        <v>40000</v>
      </c>
      <c r="CQ69" s="32">
        <v>40000</v>
      </c>
      <c r="CR69" s="32">
        <v>40000</v>
      </c>
      <c r="CS69" s="32">
        <v>40000</v>
      </c>
      <c r="CT69" s="32">
        <v>40000</v>
      </c>
      <c r="CU69" s="32">
        <v>40000</v>
      </c>
      <c r="CV69" s="32">
        <v>40000</v>
      </c>
      <c r="CW69" s="32">
        <v>40000</v>
      </c>
      <c r="CX69" s="32">
        <v>40000</v>
      </c>
      <c r="CZ69" t="s">
        <v>1135</v>
      </c>
      <c r="DA69" t="s">
        <v>3112</v>
      </c>
      <c r="DB69">
        <v>40000</v>
      </c>
      <c r="DC69">
        <v>40000</v>
      </c>
      <c r="DD69">
        <v>40000</v>
      </c>
      <c r="DE69">
        <v>40000</v>
      </c>
      <c r="DF69">
        <v>40000</v>
      </c>
      <c r="DG69">
        <v>40000</v>
      </c>
      <c r="DH69">
        <v>40000</v>
      </c>
      <c r="DI69">
        <v>40000</v>
      </c>
      <c r="DJ69">
        <v>40000</v>
      </c>
      <c r="DK69">
        <v>40000</v>
      </c>
      <c r="DL69">
        <v>40000</v>
      </c>
      <c r="DM69">
        <v>40000</v>
      </c>
      <c r="DN69">
        <f t="shared" ref="DN69:DN132" si="2">SUM(DB69:DM69)</f>
        <v>480000</v>
      </c>
      <c r="DP69" s="31" t="s">
        <v>428</v>
      </c>
      <c r="DQ69">
        <v>2237</v>
      </c>
      <c r="DR69">
        <v>44460</v>
      </c>
      <c r="DV69">
        <v>2835</v>
      </c>
      <c r="DY69">
        <v>7553928</v>
      </c>
      <c r="EC69">
        <v>18558840</v>
      </c>
      <c r="EF69">
        <v>5640000</v>
      </c>
      <c r="EK69">
        <v>2777509</v>
      </c>
      <c r="EQ69">
        <v>11544</v>
      </c>
      <c r="ET69">
        <v>941452</v>
      </c>
      <c r="EU69">
        <v>422675</v>
      </c>
      <c r="EW69">
        <v>35955480</v>
      </c>
      <c r="EY69" s="1" t="s">
        <v>180</v>
      </c>
      <c r="EZ69" s="1"/>
      <c r="FA69" s="1"/>
      <c r="FB69" s="1"/>
      <c r="FC69" s="1"/>
      <c r="FD69" s="1"/>
      <c r="FE69" s="1"/>
      <c r="FF69" s="1"/>
      <c r="FG69" s="1"/>
      <c r="FH69" s="1">
        <v>1080000</v>
      </c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>
        <v>1200000</v>
      </c>
      <c r="GA69" s="1"/>
      <c r="GB69" s="1"/>
      <c r="GC69" s="1"/>
      <c r="GD69" s="1"/>
      <c r="GE69" s="1"/>
      <c r="GF69" s="1">
        <v>2280000</v>
      </c>
    </row>
    <row r="70" spans="1:188" x14ac:dyDescent="0.45">
      <c r="A70" t="s">
        <v>396</v>
      </c>
      <c r="B70" t="s">
        <v>397</v>
      </c>
      <c r="C70">
        <v>1378299</v>
      </c>
      <c r="D70">
        <v>1378270</v>
      </c>
      <c r="E70">
        <v>1378169</v>
      </c>
      <c r="F70">
        <v>1378169</v>
      </c>
      <c r="G70">
        <v>1378169</v>
      </c>
      <c r="H70">
        <v>1294973</v>
      </c>
      <c r="I70">
        <v>1253477</v>
      </c>
      <c r="J70">
        <v>1235431</v>
      </c>
      <c r="K70">
        <v>1235431</v>
      </c>
      <c r="L70">
        <v>1235431</v>
      </c>
      <c r="M70">
        <v>1235431</v>
      </c>
      <c r="N70">
        <v>1235431</v>
      </c>
      <c r="Q70" t="s">
        <v>356</v>
      </c>
      <c r="R70" t="s">
        <v>357</v>
      </c>
      <c r="S70" t="s">
        <v>3113</v>
      </c>
      <c r="T70">
        <v>0</v>
      </c>
      <c r="U70">
        <v>1071</v>
      </c>
      <c r="V70">
        <v>1357</v>
      </c>
      <c r="W70">
        <v>1357</v>
      </c>
      <c r="X70">
        <v>1357</v>
      </c>
      <c r="Y70">
        <v>1357</v>
      </c>
      <c r="Z70">
        <v>1357</v>
      </c>
      <c r="AA70">
        <v>1357</v>
      </c>
      <c r="AB70">
        <v>1357</v>
      </c>
      <c r="AC70">
        <v>1357</v>
      </c>
      <c r="AD70">
        <v>1357</v>
      </c>
      <c r="AE70">
        <v>1357</v>
      </c>
      <c r="AF70" s="6">
        <f t="shared" ref="AF70:AF133" si="3">SUM(T70:AE70)</f>
        <v>14641</v>
      </c>
      <c r="AI70" t="s">
        <v>490</v>
      </c>
      <c r="AJ70" t="s">
        <v>491</v>
      </c>
      <c r="AK70">
        <v>42420</v>
      </c>
      <c r="AP70">
        <v>0</v>
      </c>
      <c r="AV70">
        <v>156083</v>
      </c>
      <c r="BA70">
        <v>1884701</v>
      </c>
      <c r="BH70">
        <v>2083204</v>
      </c>
      <c r="BJ70" s="10" t="s">
        <v>490</v>
      </c>
      <c r="BK70" s="10" t="s">
        <v>491</v>
      </c>
      <c r="BL70" s="8">
        <v>42420</v>
      </c>
      <c r="BM70" s="8"/>
      <c r="BN70" s="8"/>
      <c r="BO70" s="8"/>
      <c r="BP70" s="8"/>
      <c r="BQ70" s="8">
        <v>0</v>
      </c>
      <c r="BR70" s="8"/>
      <c r="BS70" s="8"/>
      <c r="BT70" s="8"/>
      <c r="BU70" s="8"/>
      <c r="BV70" s="8"/>
      <c r="BW70" s="8">
        <v>156083</v>
      </c>
      <c r="BX70" s="8"/>
      <c r="BY70" s="8"/>
      <c r="BZ70" s="8"/>
      <c r="CA70" s="8"/>
      <c r="CB70" s="8">
        <v>1884701</v>
      </c>
      <c r="CC70" s="8"/>
      <c r="CD70" s="8"/>
      <c r="CE70" s="8"/>
      <c r="CF70" s="8"/>
      <c r="CG70" s="8"/>
      <c r="CH70" s="8"/>
      <c r="CI70" s="13">
        <v>2083204</v>
      </c>
      <c r="CK70" t="s">
        <v>1135</v>
      </c>
      <c r="CL70" t="s">
        <v>3113</v>
      </c>
      <c r="CM70" s="32">
        <v>5055</v>
      </c>
      <c r="CN70" s="32">
        <v>5000</v>
      </c>
      <c r="CO70" s="32">
        <v>5000</v>
      </c>
      <c r="CP70" s="32">
        <v>5000</v>
      </c>
      <c r="CQ70" s="32">
        <v>5000</v>
      </c>
      <c r="CR70" s="32">
        <v>5000</v>
      </c>
      <c r="CS70" s="32">
        <v>5000</v>
      </c>
      <c r="CT70" s="32">
        <v>5133</v>
      </c>
      <c r="CU70" s="32">
        <v>5000</v>
      </c>
      <c r="CV70" s="32">
        <v>5000</v>
      </c>
      <c r="CW70" s="32">
        <v>5000</v>
      </c>
      <c r="CX70" s="32">
        <v>5000</v>
      </c>
      <c r="CZ70" t="s">
        <v>1135</v>
      </c>
      <c r="DA70" t="s">
        <v>3113</v>
      </c>
      <c r="DB70">
        <v>5055</v>
      </c>
      <c r="DC70">
        <v>5000</v>
      </c>
      <c r="DD70">
        <v>5000</v>
      </c>
      <c r="DE70">
        <v>5000</v>
      </c>
      <c r="DF70">
        <v>5000</v>
      </c>
      <c r="DG70">
        <v>5000</v>
      </c>
      <c r="DH70">
        <v>5000</v>
      </c>
      <c r="DI70">
        <v>5133</v>
      </c>
      <c r="DJ70">
        <v>5000</v>
      </c>
      <c r="DK70">
        <v>5000</v>
      </c>
      <c r="DL70">
        <v>5000</v>
      </c>
      <c r="DM70">
        <v>5000</v>
      </c>
      <c r="DN70">
        <f t="shared" si="2"/>
        <v>60188</v>
      </c>
      <c r="DP70" s="31" t="s">
        <v>1147</v>
      </c>
      <c r="DV70">
        <v>48000</v>
      </c>
      <c r="DY70">
        <v>636000</v>
      </c>
      <c r="EK70">
        <v>346053</v>
      </c>
      <c r="EQ70">
        <v>130224</v>
      </c>
      <c r="ET70">
        <v>235777</v>
      </c>
      <c r="EU70">
        <v>132990</v>
      </c>
      <c r="EW70">
        <v>1529044</v>
      </c>
      <c r="EY70" s="1" t="s">
        <v>630</v>
      </c>
      <c r="EZ70" s="1"/>
      <c r="FA70" s="1"/>
      <c r="FB70" s="1"/>
      <c r="FC70" s="1">
        <v>-45754</v>
      </c>
      <c r="FD70" s="1">
        <v>5099917.0349999992</v>
      </c>
      <c r="FE70" s="1"/>
      <c r="FF70" s="1"/>
      <c r="FG70" s="1"/>
      <c r="FH70" s="1"/>
      <c r="FI70" s="1"/>
      <c r="FJ70" s="1"/>
      <c r="FK70" s="1"/>
      <c r="FL70" s="1"/>
      <c r="FM70" s="1">
        <v>377671</v>
      </c>
      <c r="FN70" s="1">
        <v>486420</v>
      </c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>
        <v>5918254.0349999992</v>
      </c>
    </row>
    <row r="71" spans="1:188" x14ac:dyDescent="0.45">
      <c r="A71" t="s">
        <v>428</v>
      </c>
      <c r="B71" t="s">
        <v>429</v>
      </c>
      <c r="C71">
        <v>2970310</v>
      </c>
      <c r="D71">
        <v>2996242</v>
      </c>
      <c r="E71">
        <v>3012580</v>
      </c>
      <c r="F71">
        <v>2999532</v>
      </c>
      <c r="G71">
        <v>3047706</v>
      </c>
      <c r="H71">
        <v>2983022</v>
      </c>
      <c r="I71">
        <v>3000764</v>
      </c>
      <c r="J71">
        <v>2996488</v>
      </c>
      <c r="K71">
        <v>2990558</v>
      </c>
      <c r="L71">
        <v>2990994</v>
      </c>
      <c r="M71">
        <v>2982058</v>
      </c>
      <c r="N71">
        <v>2985226</v>
      </c>
      <c r="Q71" t="s">
        <v>356</v>
      </c>
      <c r="R71" t="s">
        <v>357</v>
      </c>
      <c r="S71" t="s">
        <v>3101</v>
      </c>
      <c r="T71">
        <v>0</v>
      </c>
      <c r="U71">
        <v>1819</v>
      </c>
      <c r="V71">
        <v>1962</v>
      </c>
      <c r="W71">
        <v>1962</v>
      </c>
      <c r="X71">
        <v>1962</v>
      </c>
      <c r="Y71">
        <v>1962</v>
      </c>
      <c r="Z71">
        <v>1962</v>
      </c>
      <c r="AA71">
        <v>1962</v>
      </c>
      <c r="AB71">
        <v>34690</v>
      </c>
      <c r="AC71">
        <v>1962</v>
      </c>
      <c r="AD71">
        <v>1962</v>
      </c>
      <c r="AE71">
        <v>1962</v>
      </c>
      <c r="AF71" s="6">
        <f t="shared" si="3"/>
        <v>54167</v>
      </c>
      <c r="AI71" t="s">
        <v>478</v>
      </c>
      <c r="AJ71" t="s">
        <v>479</v>
      </c>
      <c r="AR71">
        <v>289297</v>
      </c>
      <c r="BH71">
        <v>289297</v>
      </c>
      <c r="BJ71" s="10" t="s">
        <v>478</v>
      </c>
      <c r="BK71" s="10" t="s">
        <v>479</v>
      </c>
      <c r="BL71" s="8"/>
      <c r="BM71" s="8"/>
      <c r="BN71" s="8"/>
      <c r="BO71" s="8"/>
      <c r="BP71" s="8"/>
      <c r="BQ71" s="8"/>
      <c r="BR71" s="8"/>
      <c r="BS71" s="8">
        <v>289297</v>
      </c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13">
        <v>289297</v>
      </c>
      <c r="CK71" t="s">
        <v>1135</v>
      </c>
      <c r="CL71" t="s">
        <v>3101</v>
      </c>
      <c r="CM71" s="32">
        <v>1000</v>
      </c>
      <c r="CN71" s="32">
        <v>1000</v>
      </c>
      <c r="CO71" s="32">
        <v>1000</v>
      </c>
      <c r="CP71" s="32">
        <v>1000</v>
      </c>
      <c r="CQ71" s="32">
        <v>1000</v>
      </c>
      <c r="CR71" s="32">
        <v>1000</v>
      </c>
      <c r="CS71" s="32">
        <v>1000</v>
      </c>
      <c r="CT71" s="32">
        <v>1000</v>
      </c>
      <c r="CU71" s="32">
        <v>1000</v>
      </c>
      <c r="CV71" s="32">
        <v>1000</v>
      </c>
      <c r="CW71" s="32">
        <v>1000</v>
      </c>
      <c r="CX71" s="32">
        <v>1000</v>
      </c>
      <c r="CZ71" t="s">
        <v>1135</v>
      </c>
      <c r="DA71" t="s">
        <v>3101</v>
      </c>
      <c r="DB71">
        <v>1000</v>
      </c>
      <c r="DC71">
        <v>1000</v>
      </c>
      <c r="DD71">
        <v>1000</v>
      </c>
      <c r="DE71">
        <v>1000</v>
      </c>
      <c r="DF71">
        <v>1000</v>
      </c>
      <c r="DG71">
        <v>1000</v>
      </c>
      <c r="DH71">
        <v>1000</v>
      </c>
      <c r="DI71">
        <v>1000</v>
      </c>
      <c r="DJ71">
        <v>1000</v>
      </c>
      <c r="DK71">
        <v>1000</v>
      </c>
      <c r="DL71">
        <v>1000</v>
      </c>
      <c r="DM71">
        <v>1000</v>
      </c>
      <c r="DN71">
        <f t="shared" si="2"/>
        <v>12000</v>
      </c>
      <c r="DP71" s="31" t="s">
        <v>1117</v>
      </c>
      <c r="ET71">
        <v>176974</v>
      </c>
      <c r="EU71">
        <v>30217</v>
      </c>
      <c r="EW71">
        <v>207191</v>
      </c>
      <c r="EY71" s="1" t="s">
        <v>396</v>
      </c>
      <c r="EZ71" s="1"/>
      <c r="FA71" s="1"/>
      <c r="FB71" s="1"/>
      <c r="FC71" s="1"/>
      <c r="FD71" s="1"/>
      <c r="FE71" s="1"/>
      <c r="FF71" s="1"/>
      <c r="FG71" s="1"/>
      <c r="FH71" s="1">
        <v>3661896</v>
      </c>
      <c r="FI71" s="1"/>
      <c r="FJ71" s="1"/>
      <c r="FK71" s="1">
        <v>1728000</v>
      </c>
      <c r="FL71" s="1">
        <v>10152154</v>
      </c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>
        <v>74631</v>
      </c>
      <c r="GD71" s="1"/>
      <c r="GE71" s="1"/>
      <c r="GF71" s="1">
        <v>15616681</v>
      </c>
    </row>
    <row r="72" spans="1:188" x14ac:dyDescent="0.45">
      <c r="A72" t="s">
        <v>1147</v>
      </c>
      <c r="B72" t="s">
        <v>1148</v>
      </c>
      <c r="C72">
        <v>125002</v>
      </c>
      <c r="D72">
        <v>128916</v>
      </c>
      <c r="E72">
        <v>135702</v>
      </c>
      <c r="F72">
        <v>144640</v>
      </c>
      <c r="G72">
        <v>128421</v>
      </c>
      <c r="H72">
        <v>128975</v>
      </c>
      <c r="I72">
        <v>127707</v>
      </c>
      <c r="J72">
        <v>127167</v>
      </c>
      <c r="K72">
        <v>124394</v>
      </c>
      <c r="L72">
        <v>118968</v>
      </c>
      <c r="M72">
        <v>121463</v>
      </c>
      <c r="N72">
        <v>117689</v>
      </c>
      <c r="Q72" t="s">
        <v>1008</v>
      </c>
      <c r="R72" t="s">
        <v>1009</v>
      </c>
      <c r="S72" t="s">
        <v>3111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s="6">
        <f t="shared" si="3"/>
        <v>0</v>
      </c>
      <c r="AI72" t="s">
        <v>1064</v>
      </c>
      <c r="AJ72" t="s">
        <v>1065</v>
      </c>
      <c r="AP72">
        <v>0</v>
      </c>
      <c r="AR72">
        <v>265195</v>
      </c>
      <c r="BD72">
        <v>20214</v>
      </c>
      <c r="BF72">
        <v>52226</v>
      </c>
      <c r="BH72">
        <v>337635</v>
      </c>
      <c r="BJ72" s="10" t="s">
        <v>1064</v>
      </c>
      <c r="BK72" s="10" t="s">
        <v>1065</v>
      </c>
      <c r="BL72" s="8"/>
      <c r="BM72" s="8"/>
      <c r="BN72" s="8"/>
      <c r="BO72" s="8"/>
      <c r="BP72" s="8"/>
      <c r="BQ72" s="8">
        <v>0</v>
      </c>
      <c r="BR72" s="8"/>
      <c r="BS72" s="8">
        <v>265195</v>
      </c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>
        <v>20214</v>
      </c>
      <c r="CF72" s="8"/>
      <c r="CG72" s="8">
        <v>52226</v>
      </c>
      <c r="CH72" s="8"/>
      <c r="CI72" s="13">
        <v>337635</v>
      </c>
      <c r="CK72" t="s">
        <v>1135</v>
      </c>
      <c r="CL72" t="s">
        <v>3103</v>
      </c>
      <c r="CM72" s="32">
        <v>12600</v>
      </c>
      <c r="CN72" s="32">
        <v>12600</v>
      </c>
      <c r="CO72" s="32">
        <v>12600</v>
      </c>
      <c r="CP72" s="32">
        <v>12873</v>
      </c>
      <c r="CQ72" s="32">
        <v>13510</v>
      </c>
      <c r="CR72" s="32">
        <v>15260</v>
      </c>
      <c r="CS72" s="32">
        <v>14716</v>
      </c>
      <c r="CT72" s="32">
        <v>14308</v>
      </c>
      <c r="CU72" s="32">
        <v>14630</v>
      </c>
      <c r="CV72" s="32">
        <v>12991</v>
      </c>
      <c r="CW72" s="32">
        <v>12600</v>
      </c>
      <c r="CX72" s="32">
        <v>12600</v>
      </c>
      <c r="CZ72" t="s">
        <v>1135</v>
      </c>
      <c r="DA72" t="s">
        <v>3103</v>
      </c>
      <c r="DB72">
        <v>12600</v>
      </c>
      <c r="DC72">
        <v>12600</v>
      </c>
      <c r="DD72">
        <v>12600</v>
      </c>
      <c r="DE72">
        <v>12873</v>
      </c>
      <c r="DF72">
        <v>13510</v>
      </c>
      <c r="DG72">
        <v>15260</v>
      </c>
      <c r="DH72">
        <v>14716</v>
      </c>
      <c r="DI72">
        <v>14308</v>
      </c>
      <c r="DJ72">
        <v>14630</v>
      </c>
      <c r="DK72">
        <v>12991</v>
      </c>
      <c r="DL72">
        <v>12600</v>
      </c>
      <c r="DM72">
        <v>12600</v>
      </c>
      <c r="DN72">
        <f t="shared" si="2"/>
        <v>161288</v>
      </c>
      <c r="DP72" s="31" t="s">
        <v>1131</v>
      </c>
      <c r="ET72">
        <v>68160</v>
      </c>
      <c r="EW72">
        <v>68160</v>
      </c>
      <c r="EY72" s="1" t="s">
        <v>428</v>
      </c>
      <c r="EZ72" s="1">
        <v>2237</v>
      </c>
      <c r="FA72" s="1">
        <v>44460</v>
      </c>
      <c r="FB72" s="1"/>
      <c r="FC72" s="1"/>
      <c r="FD72" s="1"/>
      <c r="FE72" s="1">
        <v>2835</v>
      </c>
      <c r="FF72" s="1"/>
      <c r="FG72" s="1"/>
      <c r="FH72" s="1">
        <v>7553928</v>
      </c>
      <c r="FI72" s="1"/>
      <c r="FJ72" s="1"/>
      <c r="FK72" s="1"/>
      <c r="FL72" s="1">
        <v>18558840</v>
      </c>
      <c r="FM72" s="1"/>
      <c r="FN72" s="1"/>
      <c r="FO72" s="1">
        <v>5640000</v>
      </c>
      <c r="FP72" s="1"/>
      <c r="FQ72" s="1"/>
      <c r="FR72" s="1"/>
      <c r="FS72" s="1"/>
      <c r="FT72" s="1">
        <v>2777509</v>
      </c>
      <c r="FU72" s="1"/>
      <c r="FV72" s="1"/>
      <c r="FW72" s="1"/>
      <c r="FX72" s="1"/>
      <c r="FY72" s="1"/>
      <c r="FZ72" s="1">
        <v>11544</v>
      </c>
      <c r="GA72" s="1"/>
      <c r="GB72" s="1"/>
      <c r="GC72" s="1">
        <v>941452</v>
      </c>
      <c r="GD72" s="1">
        <v>422675</v>
      </c>
      <c r="GE72" s="1"/>
      <c r="GF72" s="1">
        <v>35955480</v>
      </c>
    </row>
    <row r="73" spans="1:188" x14ac:dyDescent="0.45">
      <c r="A73" t="s">
        <v>1117</v>
      </c>
      <c r="B73" t="s">
        <v>1118</v>
      </c>
      <c r="C73">
        <v>20448</v>
      </c>
      <c r="D73">
        <v>20448</v>
      </c>
      <c r="E73">
        <v>20448</v>
      </c>
      <c r="F73">
        <v>31697</v>
      </c>
      <c r="G73">
        <v>14320</v>
      </c>
      <c r="H73">
        <v>15104</v>
      </c>
      <c r="I73">
        <v>14149</v>
      </c>
      <c r="J73">
        <v>14203</v>
      </c>
      <c r="K73">
        <v>14323</v>
      </c>
      <c r="L73">
        <v>13857</v>
      </c>
      <c r="M73">
        <v>13961</v>
      </c>
      <c r="N73">
        <v>14233</v>
      </c>
      <c r="Q73" t="s">
        <v>1008</v>
      </c>
      <c r="R73" t="s">
        <v>1009</v>
      </c>
      <c r="S73" t="s">
        <v>3103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32728</v>
      </c>
      <c r="AB73">
        <v>999.99</v>
      </c>
      <c r="AC73">
        <v>4999.95</v>
      </c>
      <c r="AD73">
        <v>4999.95</v>
      </c>
      <c r="AE73">
        <v>4999.95</v>
      </c>
      <c r="AF73" s="6">
        <f t="shared" si="3"/>
        <v>48727.839999999989</v>
      </c>
      <c r="AI73" t="s">
        <v>200</v>
      </c>
      <c r="AJ73" t="s">
        <v>201</v>
      </c>
      <c r="AZ73">
        <v>219194</v>
      </c>
      <c r="BH73">
        <v>219194</v>
      </c>
      <c r="BJ73" s="10" t="s">
        <v>200</v>
      </c>
      <c r="BK73" s="10" t="s">
        <v>201</v>
      </c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>
        <v>219194</v>
      </c>
      <c r="CB73" s="8"/>
      <c r="CC73" s="8"/>
      <c r="CD73" s="8"/>
      <c r="CE73" s="8"/>
      <c r="CF73" s="8"/>
      <c r="CG73" s="8"/>
      <c r="CH73" s="8"/>
      <c r="CI73" s="13">
        <v>219194</v>
      </c>
      <c r="CK73" t="s">
        <v>1135</v>
      </c>
      <c r="CL73" t="s">
        <v>3107</v>
      </c>
      <c r="CM73" s="32">
        <v>2200</v>
      </c>
      <c r="CN73" s="32">
        <v>2200</v>
      </c>
      <c r="CO73" s="32">
        <v>2200</v>
      </c>
      <c r="CP73" s="32">
        <v>2200</v>
      </c>
      <c r="CQ73" s="32">
        <v>2200</v>
      </c>
      <c r="CR73" s="32">
        <v>2200</v>
      </c>
      <c r="CS73" s="32">
        <v>2200</v>
      </c>
      <c r="CT73" s="32">
        <v>2200</v>
      </c>
      <c r="CU73" s="32">
        <v>2200</v>
      </c>
      <c r="CV73" s="32">
        <v>2200</v>
      </c>
      <c r="CW73" s="32">
        <v>2200</v>
      </c>
      <c r="CX73" s="32">
        <v>2200</v>
      </c>
      <c r="CZ73" t="s">
        <v>1135</v>
      </c>
      <c r="DA73" t="s">
        <v>3107</v>
      </c>
      <c r="DB73">
        <v>2200</v>
      </c>
      <c r="DC73">
        <v>2200</v>
      </c>
      <c r="DD73">
        <v>2200</v>
      </c>
      <c r="DE73">
        <v>2200</v>
      </c>
      <c r="DF73">
        <v>2200</v>
      </c>
      <c r="DG73">
        <v>2200</v>
      </c>
      <c r="DH73">
        <v>2200</v>
      </c>
      <c r="DI73">
        <v>2200</v>
      </c>
      <c r="DJ73">
        <v>2200</v>
      </c>
      <c r="DK73">
        <v>2200</v>
      </c>
      <c r="DL73">
        <v>2200</v>
      </c>
      <c r="DM73">
        <v>2200</v>
      </c>
      <c r="DN73">
        <f t="shared" si="2"/>
        <v>26400</v>
      </c>
      <c r="DP73" s="31" t="s">
        <v>1111</v>
      </c>
      <c r="DV73">
        <v>0</v>
      </c>
      <c r="EE73">
        <v>240000</v>
      </c>
      <c r="ET73">
        <v>132000</v>
      </c>
      <c r="EW73">
        <v>372000</v>
      </c>
      <c r="EY73" s="1" t="s">
        <v>1147</v>
      </c>
      <c r="EZ73" s="1"/>
      <c r="FA73" s="1"/>
      <c r="FB73" s="1"/>
      <c r="FC73" s="1"/>
      <c r="FD73" s="1"/>
      <c r="FE73" s="1">
        <v>48000</v>
      </c>
      <c r="FF73" s="1"/>
      <c r="FG73" s="1"/>
      <c r="FH73" s="1">
        <v>636000</v>
      </c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>
        <v>346053</v>
      </c>
      <c r="FU73" s="1"/>
      <c r="FV73" s="1"/>
      <c r="FW73" s="1"/>
      <c r="FX73" s="1"/>
      <c r="FY73" s="1"/>
      <c r="FZ73" s="1">
        <v>130224</v>
      </c>
      <c r="GA73" s="1"/>
      <c r="GB73" s="1"/>
      <c r="GC73" s="1">
        <v>235777</v>
      </c>
      <c r="GD73" s="1">
        <v>132990</v>
      </c>
      <c r="GE73" s="1"/>
      <c r="GF73" s="1">
        <v>1529044</v>
      </c>
    </row>
    <row r="74" spans="1:188" x14ac:dyDescent="0.45">
      <c r="A74" t="s">
        <v>1131</v>
      </c>
      <c r="B74" t="s">
        <v>1132</v>
      </c>
      <c r="C74">
        <v>6044</v>
      </c>
      <c r="D74">
        <v>5725</v>
      </c>
      <c r="E74">
        <v>5319</v>
      </c>
      <c r="F74">
        <v>5290</v>
      </c>
      <c r="G74">
        <v>5551</v>
      </c>
      <c r="H74">
        <v>5652</v>
      </c>
      <c r="I74">
        <v>5536</v>
      </c>
      <c r="J74">
        <v>5174</v>
      </c>
      <c r="K74">
        <v>5319</v>
      </c>
      <c r="L74">
        <v>5464</v>
      </c>
      <c r="M74">
        <v>6203</v>
      </c>
      <c r="N74">
        <v>6883</v>
      </c>
      <c r="Q74" t="s">
        <v>1008</v>
      </c>
      <c r="R74" t="s">
        <v>1009</v>
      </c>
      <c r="S74" t="s">
        <v>3107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752.01</v>
      </c>
      <c r="AC74">
        <v>3760.05</v>
      </c>
      <c r="AD74">
        <v>3760.05</v>
      </c>
      <c r="AE74">
        <v>3760.05</v>
      </c>
      <c r="AF74" s="6">
        <f t="shared" si="3"/>
        <v>12032.16</v>
      </c>
      <c r="AI74" t="s">
        <v>566</v>
      </c>
      <c r="AJ74" t="s">
        <v>567</v>
      </c>
      <c r="AL74">
        <v>24300</v>
      </c>
      <c r="BH74">
        <v>24300</v>
      </c>
      <c r="BJ74" s="10" t="s">
        <v>566</v>
      </c>
      <c r="BK74" s="10" t="s">
        <v>567</v>
      </c>
      <c r="BL74" s="8"/>
      <c r="BM74" s="8">
        <v>24300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13">
        <v>24300</v>
      </c>
      <c r="CK74" t="s">
        <v>223</v>
      </c>
      <c r="CL74" t="s">
        <v>3108</v>
      </c>
      <c r="CM74" s="32">
        <v>3150</v>
      </c>
      <c r="CN74" s="32">
        <v>3150</v>
      </c>
      <c r="CO74" s="32">
        <v>3150</v>
      </c>
      <c r="CP74" s="32">
        <v>3150</v>
      </c>
      <c r="CQ74" s="32">
        <v>3150</v>
      </c>
      <c r="CR74" s="32">
        <v>3150</v>
      </c>
      <c r="CS74" s="32">
        <v>3150</v>
      </c>
      <c r="CT74" s="32">
        <v>3150</v>
      </c>
      <c r="CU74" s="32">
        <v>3150</v>
      </c>
      <c r="CV74" s="32">
        <v>3150</v>
      </c>
      <c r="CW74" s="32">
        <v>3150</v>
      </c>
      <c r="CX74" s="32">
        <v>3150</v>
      </c>
      <c r="CZ74" t="s">
        <v>223</v>
      </c>
      <c r="DA74" t="s">
        <v>3108</v>
      </c>
      <c r="DB74">
        <v>3150</v>
      </c>
      <c r="DC74">
        <v>3150</v>
      </c>
      <c r="DD74">
        <v>3150</v>
      </c>
      <c r="DE74">
        <v>3150</v>
      </c>
      <c r="DF74">
        <v>3150</v>
      </c>
      <c r="DG74">
        <v>3150</v>
      </c>
      <c r="DH74">
        <v>3150</v>
      </c>
      <c r="DI74">
        <v>3150</v>
      </c>
      <c r="DJ74">
        <v>3150</v>
      </c>
      <c r="DK74">
        <v>3150</v>
      </c>
      <c r="DL74">
        <v>3150</v>
      </c>
      <c r="DM74">
        <v>3150</v>
      </c>
      <c r="DN74">
        <f t="shared" si="2"/>
        <v>37800</v>
      </c>
      <c r="DP74" s="31" t="s">
        <v>380</v>
      </c>
      <c r="DQ74">
        <v>24500</v>
      </c>
      <c r="DT74">
        <v>-23166</v>
      </c>
      <c r="DU74">
        <v>2235531.6160000004</v>
      </c>
      <c r="DV74">
        <v>0</v>
      </c>
      <c r="DX74">
        <v>2520000</v>
      </c>
      <c r="DY74">
        <v>713544</v>
      </c>
      <c r="EH74">
        <v>3078876</v>
      </c>
      <c r="EJ74">
        <v>4500000</v>
      </c>
      <c r="EK74">
        <v>1545540</v>
      </c>
      <c r="EL74">
        <v>39</v>
      </c>
      <c r="EU74">
        <v>48116</v>
      </c>
      <c r="EW74">
        <v>14642980.616</v>
      </c>
      <c r="EY74" s="1" t="s">
        <v>1117</v>
      </c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>
        <v>176974</v>
      </c>
      <c r="GD74" s="1">
        <v>30217</v>
      </c>
      <c r="GE74" s="1"/>
      <c r="GF74" s="1">
        <v>207191</v>
      </c>
    </row>
    <row r="75" spans="1:188" x14ac:dyDescent="0.45">
      <c r="A75" t="s">
        <v>1111</v>
      </c>
      <c r="B75" t="s">
        <v>3015</v>
      </c>
      <c r="C75">
        <v>31000</v>
      </c>
      <c r="D75">
        <v>31000</v>
      </c>
      <c r="E75">
        <v>31000</v>
      </c>
      <c r="F75">
        <v>31000</v>
      </c>
      <c r="G75">
        <v>31000</v>
      </c>
      <c r="H75">
        <v>31000</v>
      </c>
      <c r="I75">
        <v>31000</v>
      </c>
      <c r="J75">
        <v>31000</v>
      </c>
      <c r="K75">
        <v>31000</v>
      </c>
      <c r="L75">
        <v>31000</v>
      </c>
      <c r="M75">
        <v>31000</v>
      </c>
      <c r="N75">
        <v>31000</v>
      </c>
      <c r="Q75" t="s">
        <v>376</v>
      </c>
      <c r="R75" t="s">
        <v>377</v>
      </c>
      <c r="S75" t="s">
        <v>3100</v>
      </c>
      <c r="T75">
        <v>10284.4</v>
      </c>
      <c r="U75">
        <v>30036.9</v>
      </c>
      <c r="V75">
        <v>32484.6</v>
      </c>
      <c r="W75">
        <v>49906</v>
      </c>
      <c r="X75">
        <v>50476.9</v>
      </c>
      <c r="Y75">
        <v>50476.9</v>
      </c>
      <c r="Z75">
        <v>50476.9</v>
      </c>
      <c r="AA75">
        <v>50476.9</v>
      </c>
      <c r="AB75">
        <v>55476.9</v>
      </c>
      <c r="AC75">
        <v>55476.9</v>
      </c>
      <c r="AD75">
        <v>55476.9</v>
      </c>
      <c r="AE75">
        <v>55476.9</v>
      </c>
      <c r="AF75" s="6">
        <f t="shared" si="3"/>
        <v>546527.10000000009</v>
      </c>
      <c r="AI75" t="s">
        <v>546</v>
      </c>
      <c r="AJ75" t="s">
        <v>3040</v>
      </c>
      <c r="AL75">
        <v>13064</v>
      </c>
      <c r="BH75">
        <v>13064</v>
      </c>
      <c r="BJ75" s="10" t="s">
        <v>546</v>
      </c>
      <c r="BK75" s="10" t="s">
        <v>3040</v>
      </c>
      <c r="BL75" s="8"/>
      <c r="BM75" s="8">
        <v>13064</v>
      </c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13">
        <v>13064</v>
      </c>
      <c r="CK75" t="s">
        <v>223</v>
      </c>
      <c r="CL75" t="s">
        <v>3111</v>
      </c>
      <c r="CM75" s="32">
        <v>0</v>
      </c>
      <c r="CN75" s="32">
        <v>0</v>
      </c>
      <c r="CO75" s="32">
        <v>0</v>
      </c>
      <c r="CP75" s="32">
        <v>0</v>
      </c>
      <c r="CQ75" s="32">
        <v>0</v>
      </c>
      <c r="CR75" s="32">
        <v>600</v>
      </c>
      <c r="CS75" s="32">
        <v>0</v>
      </c>
      <c r="CT75" s="32">
        <v>0</v>
      </c>
      <c r="CU75" s="32">
        <v>0</v>
      </c>
      <c r="CV75" s="32">
        <v>0</v>
      </c>
      <c r="CW75" s="32">
        <v>0</v>
      </c>
      <c r="CX75" s="32">
        <v>0</v>
      </c>
      <c r="CZ75" t="s">
        <v>223</v>
      </c>
      <c r="DA75" t="s">
        <v>3111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600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f t="shared" si="2"/>
        <v>600</v>
      </c>
      <c r="DP75" s="31" t="s">
        <v>157</v>
      </c>
      <c r="ER75">
        <v>6552000</v>
      </c>
      <c r="EW75">
        <v>6552000</v>
      </c>
      <c r="EY75" s="1" t="s">
        <v>1131</v>
      </c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>
        <v>68160</v>
      </c>
      <c r="GD75" s="1"/>
      <c r="GE75" s="1"/>
      <c r="GF75" s="1">
        <v>68160</v>
      </c>
    </row>
    <row r="76" spans="1:188" x14ac:dyDescent="0.45">
      <c r="A76" t="s">
        <v>380</v>
      </c>
      <c r="B76" t="s">
        <v>381</v>
      </c>
      <c r="C76">
        <v>1249700.699</v>
      </c>
      <c r="D76">
        <v>1243514.486</v>
      </c>
      <c r="E76">
        <v>1258452.55</v>
      </c>
      <c r="F76">
        <v>1218885.7930000001</v>
      </c>
      <c r="G76">
        <v>1187455.517</v>
      </c>
      <c r="H76">
        <v>1210605.9380000001</v>
      </c>
      <c r="I76">
        <v>1197670.9380000001</v>
      </c>
      <c r="J76">
        <v>1203593.9380000001</v>
      </c>
      <c r="K76">
        <v>1215455.9380000001</v>
      </c>
      <c r="L76">
        <v>1146483.9380000001</v>
      </c>
      <c r="M76">
        <v>1207823.665</v>
      </c>
      <c r="N76">
        <v>1303337.216</v>
      </c>
      <c r="Q76" t="s">
        <v>376</v>
      </c>
      <c r="R76" t="s">
        <v>377</v>
      </c>
      <c r="S76" t="s">
        <v>3104</v>
      </c>
      <c r="T76">
        <v>10148.6</v>
      </c>
      <c r="U76">
        <v>23229.1</v>
      </c>
      <c r="V76">
        <v>24839.4</v>
      </c>
      <c r="W76">
        <v>36382</v>
      </c>
      <c r="X76">
        <v>36759.1</v>
      </c>
      <c r="Y76">
        <v>36759.1</v>
      </c>
      <c r="Z76">
        <v>36759.1</v>
      </c>
      <c r="AA76">
        <v>36759.1</v>
      </c>
      <c r="AB76">
        <v>36759.1</v>
      </c>
      <c r="AC76">
        <v>36759.1</v>
      </c>
      <c r="AD76">
        <v>36759.1</v>
      </c>
      <c r="AE76">
        <v>36759.1</v>
      </c>
      <c r="AF76" s="6">
        <f t="shared" si="3"/>
        <v>388671.89999999997</v>
      </c>
      <c r="AI76" t="s">
        <v>96</v>
      </c>
      <c r="AJ76" t="s">
        <v>97</v>
      </c>
      <c r="BF76">
        <v>20812</v>
      </c>
      <c r="BH76">
        <v>20812</v>
      </c>
      <c r="BJ76" s="10" t="s">
        <v>96</v>
      </c>
      <c r="BK76" s="10" t="s">
        <v>97</v>
      </c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>
        <v>20812</v>
      </c>
      <c r="CH76" s="8"/>
      <c r="CI76" s="13">
        <v>20812</v>
      </c>
      <c r="CK76" t="s">
        <v>223</v>
      </c>
      <c r="CL76" t="s">
        <v>3100</v>
      </c>
      <c r="CM76" s="32">
        <v>45000</v>
      </c>
      <c r="CN76" s="32">
        <v>45000</v>
      </c>
      <c r="CO76" s="32">
        <v>45000</v>
      </c>
      <c r="CP76" s="32">
        <v>45000</v>
      </c>
      <c r="CQ76" s="32">
        <v>45000</v>
      </c>
      <c r="CR76" s="32">
        <v>45000</v>
      </c>
      <c r="CS76" s="32">
        <v>45000</v>
      </c>
      <c r="CT76" s="32">
        <v>45000</v>
      </c>
      <c r="CU76" s="32">
        <v>45000</v>
      </c>
      <c r="CV76" s="32">
        <v>45000</v>
      </c>
      <c r="CW76" s="32">
        <v>45000</v>
      </c>
      <c r="CX76" s="32">
        <v>45000</v>
      </c>
      <c r="CZ76" t="s">
        <v>223</v>
      </c>
      <c r="DA76" t="s">
        <v>3100</v>
      </c>
      <c r="DB76">
        <v>45000</v>
      </c>
      <c r="DC76">
        <v>45000</v>
      </c>
      <c r="DD76">
        <v>45000</v>
      </c>
      <c r="DE76">
        <v>45000</v>
      </c>
      <c r="DF76">
        <v>45000</v>
      </c>
      <c r="DG76">
        <v>45000</v>
      </c>
      <c r="DH76">
        <v>45000</v>
      </c>
      <c r="DI76">
        <v>45000</v>
      </c>
      <c r="DJ76">
        <v>45000</v>
      </c>
      <c r="DK76">
        <v>45000</v>
      </c>
      <c r="DL76">
        <v>45000</v>
      </c>
      <c r="DM76">
        <v>45000</v>
      </c>
      <c r="DN76">
        <f t="shared" si="2"/>
        <v>540000</v>
      </c>
      <c r="DP76" s="31" t="s">
        <v>153</v>
      </c>
      <c r="EJ76">
        <v>387097</v>
      </c>
      <c r="EW76">
        <v>387097</v>
      </c>
      <c r="EY76" s="1" t="s">
        <v>1111</v>
      </c>
      <c r="EZ76" s="1"/>
      <c r="FA76" s="1"/>
      <c r="FB76" s="1"/>
      <c r="FC76" s="1"/>
      <c r="FD76" s="1"/>
      <c r="FE76" s="1">
        <v>0</v>
      </c>
      <c r="FF76" s="1"/>
      <c r="FG76" s="1"/>
      <c r="FH76" s="1"/>
      <c r="FI76" s="1"/>
      <c r="FJ76" s="1"/>
      <c r="FK76" s="1"/>
      <c r="FL76" s="1"/>
      <c r="FM76" s="1"/>
      <c r="FN76" s="1">
        <v>240000</v>
      </c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>
        <v>132000</v>
      </c>
      <c r="GD76" s="1"/>
      <c r="GE76" s="1"/>
      <c r="GF76" s="1">
        <v>372000</v>
      </c>
    </row>
    <row r="77" spans="1:188" x14ac:dyDescent="0.45">
      <c r="A77" t="s">
        <v>157</v>
      </c>
      <c r="B77" t="s">
        <v>158</v>
      </c>
      <c r="C77">
        <v>546000</v>
      </c>
      <c r="D77">
        <v>546000</v>
      </c>
      <c r="E77">
        <v>546000</v>
      </c>
      <c r="F77">
        <v>546000</v>
      </c>
      <c r="G77">
        <v>546000</v>
      </c>
      <c r="H77">
        <v>546000</v>
      </c>
      <c r="I77">
        <v>546000</v>
      </c>
      <c r="J77">
        <v>546000</v>
      </c>
      <c r="K77">
        <v>546000</v>
      </c>
      <c r="L77">
        <v>546000</v>
      </c>
      <c r="M77">
        <v>546000</v>
      </c>
      <c r="N77">
        <v>546000</v>
      </c>
      <c r="Q77" t="s">
        <v>376</v>
      </c>
      <c r="R77" t="s">
        <v>377</v>
      </c>
      <c r="S77" t="s">
        <v>3105</v>
      </c>
      <c r="T77">
        <v>3097</v>
      </c>
      <c r="U77">
        <v>7428</v>
      </c>
      <c r="V77">
        <v>8000</v>
      </c>
      <c r="W77">
        <v>13800</v>
      </c>
      <c r="X77">
        <v>14000</v>
      </c>
      <c r="Y77">
        <v>14000</v>
      </c>
      <c r="Z77">
        <v>14000</v>
      </c>
      <c r="AA77">
        <v>14000</v>
      </c>
      <c r="AB77">
        <v>14000</v>
      </c>
      <c r="AC77">
        <v>14000</v>
      </c>
      <c r="AD77">
        <v>14000</v>
      </c>
      <c r="AE77">
        <v>14000</v>
      </c>
      <c r="AF77" s="6">
        <f t="shared" si="3"/>
        <v>144325</v>
      </c>
      <c r="AI77" t="s">
        <v>554</v>
      </c>
      <c r="AJ77" t="s">
        <v>555</v>
      </c>
      <c r="AP77">
        <v>0</v>
      </c>
      <c r="BF77">
        <v>80320</v>
      </c>
      <c r="BH77">
        <v>80320</v>
      </c>
      <c r="BJ77" s="10" t="s">
        <v>554</v>
      </c>
      <c r="BK77" s="10" t="s">
        <v>555</v>
      </c>
      <c r="BL77" s="8"/>
      <c r="BM77" s="8"/>
      <c r="BN77" s="8"/>
      <c r="BO77" s="8"/>
      <c r="BP77" s="8"/>
      <c r="BQ77" s="8">
        <v>0</v>
      </c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>
        <v>80320</v>
      </c>
      <c r="CH77" s="8"/>
      <c r="CI77" s="13">
        <v>80320</v>
      </c>
      <c r="CK77" t="s">
        <v>223</v>
      </c>
      <c r="CL77" t="s">
        <v>3112</v>
      </c>
      <c r="CM77" s="32">
        <v>25650</v>
      </c>
      <c r="CN77" s="32">
        <v>25650</v>
      </c>
      <c r="CO77" s="32">
        <v>25650</v>
      </c>
      <c r="CP77" s="32">
        <v>25650</v>
      </c>
      <c r="CQ77" s="32">
        <v>25650</v>
      </c>
      <c r="CR77" s="32">
        <v>25650</v>
      </c>
      <c r="CS77" s="32">
        <v>25650</v>
      </c>
      <c r="CT77" s="32">
        <v>25650</v>
      </c>
      <c r="CU77" s="32">
        <v>25650</v>
      </c>
      <c r="CV77" s="32">
        <v>25650</v>
      </c>
      <c r="CW77" s="32">
        <v>25650</v>
      </c>
      <c r="CX77" s="32">
        <v>25650</v>
      </c>
      <c r="CZ77" t="s">
        <v>223</v>
      </c>
      <c r="DA77" t="s">
        <v>3112</v>
      </c>
      <c r="DB77">
        <v>25650</v>
      </c>
      <c r="DC77">
        <v>25650</v>
      </c>
      <c r="DD77">
        <v>25650</v>
      </c>
      <c r="DE77">
        <v>25650</v>
      </c>
      <c r="DF77">
        <v>25650</v>
      </c>
      <c r="DG77">
        <v>25650</v>
      </c>
      <c r="DH77">
        <v>25650</v>
      </c>
      <c r="DI77">
        <v>25650</v>
      </c>
      <c r="DJ77">
        <v>25650</v>
      </c>
      <c r="DK77">
        <v>25650</v>
      </c>
      <c r="DL77">
        <v>25650</v>
      </c>
      <c r="DM77">
        <v>25650</v>
      </c>
      <c r="DN77">
        <f t="shared" si="2"/>
        <v>307800</v>
      </c>
      <c r="DP77" s="31" t="s">
        <v>702</v>
      </c>
      <c r="EE77">
        <v>392000</v>
      </c>
      <c r="EQ77">
        <v>1125972</v>
      </c>
      <c r="EW77">
        <v>1517972</v>
      </c>
      <c r="EY77" s="1" t="s">
        <v>380</v>
      </c>
      <c r="EZ77" s="1">
        <v>24500</v>
      </c>
      <c r="FA77" s="1"/>
      <c r="FB77" s="1"/>
      <c r="FC77" s="1">
        <v>-23166</v>
      </c>
      <c r="FD77" s="1">
        <v>2235531.6160000004</v>
      </c>
      <c r="FE77" s="1">
        <v>0</v>
      </c>
      <c r="FF77" s="1"/>
      <c r="FG77" s="1">
        <v>2520000</v>
      </c>
      <c r="FH77" s="1">
        <v>713544</v>
      </c>
      <c r="FI77" s="1"/>
      <c r="FJ77" s="1"/>
      <c r="FK77" s="1"/>
      <c r="FL77" s="1"/>
      <c r="FM77" s="1"/>
      <c r="FN77" s="1"/>
      <c r="FO77" s="1"/>
      <c r="FP77" s="1"/>
      <c r="FQ77" s="1">
        <v>3078876</v>
      </c>
      <c r="FR77" s="1"/>
      <c r="FS77" s="1">
        <v>4500000</v>
      </c>
      <c r="FT77" s="1">
        <v>1545540</v>
      </c>
      <c r="FU77" s="1">
        <v>39</v>
      </c>
      <c r="FV77" s="1"/>
      <c r="FW77" s="1"/>
      <c r="FX77" s="1"/>
      <c r="FY77" s="1"/>
      <c r="FZ77" s="1"/>
      <c r="GA77" s="1"/>
      <c r="GB77" s="1"/>
      <c r="GC77" s="1"/>
      <c r="GD77" s="1">
        <v>48116</v>
      </c>
      <c r="GE77" s="1"/>
      <c r="GF77" s="1">
        <v>14642980.616</v>
      </c>
    </row>
    <row r="78" spans="1:188" x14ac:dyDescent="0.45">
      <c r="A78" t="s">
        <v>153</v>
      </c>
      <c r="B78" t="s">
        <v>154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387097</v>
      </c>
      <c r="Q78" t="s">
        <v>376</v>
      </c>
      <c r="R78" t="s">
        <v>377</v>
      </c>
      <c r="S78" t="s">
        <v>3101</v>
      </c>
      <c r="T78">
        <v>775</v>
      </c>
      <c r="U78">
        <v>1857</v>
      </c>
      <c r="V78">
        <v>2000</v>
      </c>
      <c r="W78">
        <v>3933</v>
      </c>
      <c r="X78">
        <v>4000</v>
      </c>
      <c r="Y78">
        <v>4000</v>
      </c>
      <c r="Z78">
        <v>4000</v>
      </c>
      <c r="AA78">
        <v>4000</v>
      </c>
      <c r="AB78">
        <v>4000</v>
      </c>
      <c r="AC78">
        <v>4000</v>
      </c>
      <c r="AD78">
        <v>4000</v>
      </c>
      <c r="AE78">
        <v>4000</v>
      </c>
      <c r="AF78" s="6">
        <f t="shared" si="3"/>
        <v>40565</v>
      </c>
      <c r="AI78" t="s">
        <v>208</v>
      </c>
      <c r="AJ78" t="s">
        <v>209</v>
      </c>
      <c r="AP78">
        <v>0</v>
      </c>
      <c r="AZ78">
        <v>6660900</v>
      </c>
      <c r="BA78">
        <v>912862</v>
      </c>
      <c r="BH78">
        <v>7573762</v>
      </c>
      <c r="BJ78" s="10" t="s">
        <v>208</v>
      </c>
      <c r="BK78" s="10" t="s">
        <v>209</v>
      </c>
      <c r="BL78" s="8"/>
      <c r="BM78" s="8"/>
      <c r="BN78" s="8"/>
      <c r="BO78" s="8"/>
      <c r="BP78" s="8"/>
      <c r="BQ78" s="8">
        <v>0</v>
      </c>
      <c r="BR78" s="8"/>
      <c r="BS78" s="8"/>
      <c r="BT78" s="8"/>
      <c r="BU78" s="8"/>
      <c r="BV78" s="8"/>
      <c r="BW78" s="8"/>
      <c r="BX78" s="8"/>
      <c r="BY78" s="8"/>
      <c r="BZ78" s="8"/>
      <c r="CA78" s="8">
        <v>6660900</v>
      </c>
      <c r="CB78" s="8">
        <v>912862</v>
      </c>
      <c r="CC78" s="8"/>
      <c r="CD78" s="8"/>
      <c r="CE78" s="8"/>
      <c r="CF78" s="8"/>
      <c r="CG78" s="8"/>
      <c r="CH78" s="8"/>
      <c r="CI78" s="13">
        <v>7573762</v>
      </c>
      <c r="CK78" t="s">
        <v>223</v>
      </c>
      <c r="CL78" t="s">
        <v>3117</v>
      </c>
      <c r="CM78" s="32">
        <v>0</v>
      </c>
      <c r="CN78" s="32">
        <v>740</v>
      </c>
      <c r="CO78" s="32">
        <v>127</v>
      </c>
      <c r="CP78" s="32">
        <v>0</v>
      </c>
      <c r="CQ78" s="32">
        <v>335</v>
      </c>
      <c r="CR78" s="32">
        <v>1050</v>
      </c>
      <c r="CS78" s="32">
        <v>0</v>
      </c>
      <c r="CT78" s="32">
        <v>4612</v>
      </c>
      <c r="CU78" s="32">
        <v>0</v>
      </c>
      <c r="CV78" s="32">
        <v>0</v>
      </c>
      <c r="CW78" s="32">
        <v>0</v>
      </c>
      <c r="CX78" s="32">
        <v>252</v>
      </c>
      <c r="CZ78" t="s">
        <v>223</v>
      </c>
      <c r="DA78" t="s">
        <v>3117</v>
      </c>
      <c r="DB78">
        <v>0</v>
      </c>
      <c r="DC78">
        <v>740</v>
      </c>
      <c r="DD78">
        <v>127</v>
      </c>
      <c r="DE78">
        <v>0</v>
      </c>
      <c r="DF78">
        <v>335</v>
      </c>
      <c r="DG78">
        <v>1050</v>
      </c>
      <c r="DH78">
        <v>0</v>
      </c>
      <c r="DI78">
        <v>4612</v>
      </c>
      <c r="DJ78">
        <v>0</v>
      </c>
      <c r="DK78">
        <v>0</v>
      </c>
      <c r="DL78">
        <v>0</v>
      </c>
      <c r="DM78">
        <v>252</v>
      </c>
      <c r="DN78">
        <f t="shared" si="2"/>
        <v>7116</v>
      </c>
      <c r="DP78" s="31" t="s">
        <v>674</v>
      </c>
      <c r="DV78">
        <v>0</v>
      </c>
      <c r="DY78">
        <v>342168</v>
      </c>
      <c r="EB78">
        <v>172112</v>
      </c>
      <c r="EE78">
        <v>1088400</v>
      </c>
      <c r="EI78">
        <v>36000</v>
      </c>
      <c r="EK78">
        <v>381390</v>
      </c>
      <c r="EQ78">
        <v>18000</v>
      </c>
      <c r="ES78">
        <v>24000</v>
      </c>
      <c r="ET78">
        <v>117255</v>
      </c>
      <c r="EW78">
        <v>2179325</v>
      </c>
      <c r="EY78" s="1" t="s">
        <v>157</v>
      </c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>
        <v>6552000</v>
      </c>
      <c r="GB78" s="1"/>
      <c r="GC78" s="1"/>
      <c r="GD78" s="1"/>
      <c r="GE78" s="1"/>
      <c r="GF78" s="1">
        <v>6552000</v>
      </c>
    </row>
    <row r="79" spans="1:188" x14ac:dyDescent="0.45">
      <c r="A79" t="s">
        <v>702</v>
      </c>
      <c r="B79" t="s">
        <v>703</v>
      </c>
      <c r="C79">
        <v>0</v>
      </c>
      <c r="D79">
        <v>0</v>
      </c>
      <c r="E79">
        <v>0</v>
      </c>
      <c r="F79">
        <v>0</v>
      </c>
      <c r="G79">
        <v>48504</v>
      </c>
      <c r="H79">
        <v>209924</v>
      </c>
      <c r="I79">
        <v>209924</v>
      </c>
      <c r="J79">
        <v>209924</v>
      </c>
      <c r="K79">
        <v>209924</v>
      </c>
      <c r="L79">
        <v>209924</v>
      </c>
      <c r="M79">
        <v>209924</v>
      </c>
      <c r="N79">
        <v>209924</v>
      </c>
      <c r="Q79" t="s">
        <v>49</v>
      </c>
      <c r="R79" t="s">
        <v>1010</v>
      </c>
      <c r="S79" t="s">
        <v>3115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23460</v>
      </c>
      <c r="AA79">
        <v>34091</v>
      </c>
      <c r="AB79">
        <v>36819</v>
      </c>
      <c r="AC79">
        <v>34091</v>
      </c>
      <c r="AD79">
        <v>34091</v>
      </c>
      <c r="AE79">
        <v>34091</v>
      </c>
      <c r="AF79" s="6">
        <f t="shared" si="3"/>
        <v>196643</v>
      </c>
      <c r="AI79" t="s">
        <v>1053</v>
      </c>
      <c r="AJ79" t="s">
        <v>1054</v>
      </c>
      <c r="AL79">
        <v>85387</v>
      </c>
      <c r="AP79">
        <v>0</v>
      </c>
      <c r="AR79">
        <v>64924</v>
      </c>
      <c r="AS79">
        <v>26588</v>
      </c>
      <c r="AV79">
        <v>61174</v>
      </c>
      <c r="AY79">
        <v>9900</v>
      </c>
      <c r="BA79">
        <v>235712</v>
      </c>
      <c r="BD79">
        <v>6600</v>
      </c>
      <c r="BF79">
        <v>108731</v>
      </c>
      <c r="BG79">
        <v>284</v>
      </c>
      <c r="BH79">
        <v>599300</v>
      </c>
      <c r="BJ79" s="10" t="s">
        <v>1053</v>
      </c>
      <c r="BK79" s="10" t="s">
        <v>1054</v>
      </c>
      <c r="BL79" s="8"/>
      <c r="BM79" s="8">
        <v>85387</v>
      </c>
      <c r="BN79" s="8"/>
      <c r="BO79" s="8"/>
      <c r="BP79" s="8"/>
      <c r="BQ79" s="8">
        <v>0</v>
      </c>
      <c r="BR79" s="8"/>
      <c r="BS79" s="8">
        <v>64924</v>
      </c>
      <c r="BT79" s="8">
        <v>26588</v>
      </c>
      <c r="BU79" s="8"/>
      <c r="BV79" s="8"/>
      <c r="BW79" s="8">
        <v>61174</v>
      </c>
      <c r="BX79" s="8"/>
      <c r="BY79" s="8"/>
      <c r="BZ79" s="8">
        <v>9900</v>
      </c>
      <c r="CA79" s="8"/>
      <c r="CB79" s="8">
        <v>235712</v>
      </c>
      <c r="CC79" s="8"/>
      <c r="CD79" s="8"/>
      <c r="CE79" s="8">
        <v>6600</v>
      </c>
      <c r="CF79" s="8"/>
      <c r="CG79" s="8">
        <v>108731</v>
      </c>
      <c r="CH79" s="8">
        <v>284</v>
      </c>
      <c r="CI79" s="13">
        <v>599300</v>
      </c>
      <c r="CK79" t="s">
        <v>223</v>
      </c>
      <c r="CL79" t="s">
        <v>3113</v>
      </c>
      <c r="CM79" s="32">
        <v>142451</v>
      </c>
      <c r="CN79" s="32">
        <v>142655</v>
      </c>
      <c r="CO79" s="32">
        <v>143176</v>
      </c>
      <c r="CP79" s="32">
        <v>139690</v>
      </c>
      <c r="CQ79" s="32">
        <v>141676</v>
      </c>
      <c r="CR79" s="32">
        <v>133835</v>
      </c>
      <c r="CS79" s="32">
        <v>151237</v>
      </c>
      <c r="CT79" s="32">
        <v>144815</v>
      </c>
      <c r="CU79" s="32">
        <v>132935</v>
      </c>
      <c r="CV79" s="32">
        <v>125562</v>
      </c>
      <c r="CW79" s="32">
        <v>127604</v>
      </c>
      <c r="CX79" s="32">
        <v>124640</v>
      </c>
      <c r="CZ79" t="s">
        <v>223</v>
      </c>
      <c r="DA79" t="s">
        <v>3113</v>
      </c>
      <c r="DB79">
        <v>142451</v>
      </c>
      <c r="DC79">
        <v>142655</v>
      </c>
      <c r="DD79">
        <v>143176</v>
      </c>
      <c r="DE79">
        <v>139690</v>
      </c>
      <c r="DF79">
        <v>141676</v>
      </c>
      <c r="DG79">
        <v>133835</v>
      </c>
      <c r="DH79">
        <v>151237</v>
      </c>
      <c r="DI79">
        <v>144815</v>
      </c>
      <c r="DJ79">
        <v>132935</v>
      </c>
      <c r="DK79">
        <v>125562</v>
      </c>
      <c r="DL79">
        <v>127604</v>
      </c>
      <c r="DM79">
        <v>124640</v>
      </c>
      <c r="DN79">
        <f t="shared" si="2"/>
        <v>1650276</v>
      </c>
      <c r="DP79" s="31" t="s">
        <v>812</v>
      </c>
      <c r="DQ79">
        <v>30080</v>
      </c>
      <c r="DV79">
        <v>0</v>
      </c>
      <c r="DY79">
        <v>17316</v>
      </c>
      <c r="ET79">
        <v>152086</v>
      </c>
      <c r="EU79">
        <v>26400</v>
      </c>
      <c r="EW79">
        <v>225882</v>
      </c>
      <c r="EY79" s="1" t="s">
        <v>153</v>
      </c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>
        <v>387097</v>
      </c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>
        <v>387097</v>
      </c>
    </row>
    <row r="80" spans="1:188" x14ac:dyDescent="0.45">
      <c r="A80" t="s">
        <v>674</v>
      </c>
      <c r="B80" t="s">
        <v>675</v>
      </c>
      <c r="C80">
        <v>181901</v>
      </c>
      <c r="D80">
        <v>181360</v>
      </c>
      <c r="E80">
        <v>181065</v>
      </c>
      <c r="F80">
        <v>180966</v>
      </c>
      <c r="G80">
        <v>180841</v>
      </c>
      <c r="H80">
        <v>181002</v>
      </c>
      <c r="I80">
        <v>181995</v>
      </c>
      <c r="J80">
        <v>181943</v>
      </c>
      <c r="K80">
        <v>181944</v>
      </c>
      <c r="L80">
        <v>182037</v>
      </c>
      <c r="M80">
        <v>182432</v>
      </c>
      <c r="N80">
        <v>181839</v>
      </c>
      <c r="Q80" t="s">
        <v>49</v>
      </c>
      <c r="R80" t="s">
        <v>1010</v>
      </c>
      <c r="S80" t="s">
        <v>3116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9680</v>
      </c>
      <c r="AF80" s="6">
        <f t="shared" si="3"/>
        <v>9680</v>
      </c>
      <c r="AI80" t="s">
        <v>1107</v>
      </c>
      <c r="AJ80" t="s">
        <v>1108</v>
      </c>
      <c r="AV80">
        <v>97069</v>
      </c>
      <c r="BD80">
        <v>4613</v>
      </c>
      <c r="BF80">
        <v>2968</v>
      </c>
      <c r="BH80">
        <v>104650</v>
      </c>
      <c r="BJ80" s="10" t="s">
        <v>1107</v>
      </c>
      <c r="BK80" s="10" t="s">
        <v>1108</v>
      </c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>
        <v>97069</v>
      </c>
      <c r="BX80" s="8"/>
      <c r="BY80" s="8"/>
      <c r="BZ80" s="8"/>
      <c r="CA80" s="8"/>
      <c r="CB80" s="8"/>
      <c r="CC80" s="8"/>
      <c r="CD80" s="8"/>
      <c r="CE80" s="8">
        <v>4613</v>
      </c>
      <c r="CF80" s="8"/>
      <c r="CG80" s="8">
        <v>2968</v>
      </c>
      <c r="CH80" s="8"/>
      <c r="CI80" s="13">
        <v>104650</v>
      </c>
      <c r="CK80" t="s">
        <v>223</v>
      </c>
      <c r="CL80" t="s">
        <v>3402</v>
      </c>
      <c r="CM80" s="32">
        <v>4000</v>
      </c>
      <c r="CN80" s="32">
        <v>4000</v>
      </c>
      <c r="CO80" s="32">
        <v>4000</v>
      </c>
      <c r="CP80" s="32">
        <v>4000</v>
      </c>
      <c r="CQ80" s="32">
        <v>4000</v>
      </c>
      <c r="CR80" s="32">
        <v>4000</v>
      </c>
      <c r="CS80" s="32">
        <v>4000</v>
      </c>
      <c r="CT80" s="32">
        <v>4000</v>
      </c>
      <c r="CU80" s="32">
        <v>4000</v>
      </c>
      <c r="CV80" s="32">
        <v>4000</v>
      </c>
      <c r="CW80" s="32">
        <v>4000</v>
      </c>
      <c r="CX80" s="32">
        <v>4000</v>
      </c>
      <c r="CZ80" t="s">
        <v>223</v>
      </c>
      <c r="DA80" t="s">
        <v>3402</v>
      </c>
      <c r="DB80">
        <v>4000</v>
      </c>
      <c r="DC80">
        <v>4000</v>
      </c>
      <c r="DD80">
        <v>4000</v>
      </c>
      <c r="DE80">
        <v>4000</v>
      </c>
      <c r="DF80">
        <v>4000</v>
      </c>
      <c r="DG80">
        <v>4000</v>
      </c>
      <c r="DH80">
        <v>4000</v>
      </c>
      <c r="DI80">
        <v>4000</v>
      </c>
      <c r="DJ80">
        <v>4000</v>
      </c>
      <c r="DK80">
        <v>4000</v>
      </c>
      <c r="DL80">
        <v>4000</v>
      </c>
      <c r="DM80">
        <v>4000</v>
      </c>
      <c r="DN80">
        <f t="shared" si="2"/>
        <v>48000</v>
      </c>
      <c r="DP80" s="31" t="s">
        <v>800</v>
      </c>
      <c r="DQ80">
        <v>37400</v>
      </c>
      <c r="EE80">
        <v>342000</v>
      </c>
      <c r="ET80">
        <v>153896</v>
      </c>
      <c r="EW80">
        <v>533296</v>
      </c>
      <c r="EY80" s="1" t="s">
        <v>702</v>
      </c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>
        <v>392000</v>
      </c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>
        <v>1125972</v>
      </c>
      <c r="GA80" s="1"/>
      <c r="GB80" s="1"/>
      <c r="GC80" s="1"/>
      <c r="GD80" s="1"/>
      <c r="GE80" s="1"/>
      <c r="GF80" s="1">
        <v>1517972</v>
      </c>
    </row>
    <row r="81" spans="1:188" x14ac:dyDescent="0.45">
      <c r="A81" t="s">
        <v>812</v>
      </c>
      <c r="B81" t="s">
        <v>813</v>
      </c>
      <c r="C81">
        <v>19894</v>
      </c>
      <c r="D81">
        <v>21010</v>
      </c>
      <c r="E81">
        <v>20675</v>
      </c>
      <c r="F81">
        <v>19306</v>
      </c>
      <c r="G81">
        <v>20699</v>
      </c>
      <c r="H81">
        <v>19388</v>
      </c>
      <c r="I81">
        <v>19691</v>
      </c>
      <c r="J81">
        <v>18615</v>
      </c>
      <c r="K81">
        <v>18354</v>
      </c>
      <c r="L81">
        <v>18222</v>
      </c>
      <c r="M81">
        <v>15127</v>
      </c>
      <c r="N81">
        <v>14901</v>
      </c>
      <c r="Q81" t="s">
        <v>928</v>
      </c>
      <c r="R81" t="s">
        <v>929</v>
      </c>
      <c r="S81" t="s">
        <v>3100</v>
      </c>
      <c r="T81">
        <v>20211</v>
      </c>
      <c r="U81">
        <v>25856</v>
      </c>
      <c r="V81">
        <v>25856</v>
      </c>
      <c r="W81">
        <v>39493</v>
      </c>
      <c r="X81">
        <v>25856</v>
      </c>
      <c r="Y81">
        <v>25856</v>
      </c>
      <c r="Z81">
        <v>25856</v>
      </c>
      <c r="AA81">
        <v>25856</v>
      </c>
      <c r="AB81">
        <v>25856</v>
      </c>
      <c r="AC81">
        <v>25856</v>
      </c>
      <c r="AD81">
        <v>25856</v>
      </c>
      <c r="AE81">
        <v>25856</v>
      </c>
      <c r="AF81" s="6">
        <f t="shared" si="3"/>
        <v>318264</v>
      </c>
      <c r="AI81" t="s">
        <v>210</v>
      </c>
      <c r="AJ81" t="s">
        <v>211</v>
      </c>
      <c r="AZ81">
        <v>2121936</v>
      </c>
      <c r="BH81">
        <v>2121936</v>
      </c>
      <c r="BJ81" s="10" t="s">
        <v>210</v>
      </c>
      <c r="BK81" s="10" t="s">
        <v>211</v>
      </c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>
        <v>2121936</v>
      </c>
      <c r="CB81" s="8"/>
      <c r="CC81" s="8"/>
      <c r="CD81" s="8"/>
      <c r="CE81" s="8"/>
      <c r="CF81" s="8"/>
      <c r="CG81" s="8"/>
      <c r="CH81" s="8"/>
      <c r="CI81" s="13">
        <v>2121936</v>
      </c>
      <c r="CK81" t="s">
        <v>223</v>
      </c>
      <c r="CL81" t="s">
        <v>3101</v>
      </c>
      <c r="CM81" s="32">
        <v>0</v>
      </c>
      <c r="CN81" s="32">
        <v>0</v>
      </c>
      <c r="CO81" s="32">
        <v>0</v>
      </c>
      <c r="CP81" s="32">
        <v>0</v>
      </c>
      <c r="CQ81" s="32">
        <v>0</v>
      </c>
      <c r="CR81" s="32">
        <v>0</v>
      </c>
      <c r="CS81" s="32">
        <v>0</v>
      </c>
      <c r="CT81" s="32">
        <v>0</v>
      </c>
      <c r="CU81" s="32">
        <v>0</v>
      </c>
      <c r="CV81" s="32">
        <v>0</v>
      </c>
      <c r="CW81" s="32">
        <v>0</v>
      </c>
      <c r="CX81" s="32">
        <v>0</v>
      </c>
      <c r="CZ81" t="s">
        <v>223</v>
      </c>
      <c r="DA81" t="s">
        <v>3101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f t="shared" si="2"/>
        <v>0</v>
      </c>
      <c r="DP81" s="31" t="s">
        <v>1002</v>
      </c>
      <c r="DQ81">
        <v>4650</v>
      </c>
      <c r="DV81">
        <v>1030</v>
      </c>
      <c r="DY81">
        <v>160577</v>
      </c>
      <c r="EB81">
        <v>40643</v>
      </c>
      <c r="EI81">
        <v>18677</v>
      </c>
      <c r="EQ81">
        <v>-93599</v>
      </c>
      <c r="ET81">
        <v>170767</v>
      </c>
      <c r="EU81">
        <v>26400</v>
      </c>
      <c r="EW81">
        <v>329145</v>
      </c>
      <c r="EY81" s="1" t="s">
        <v>674</v>
      </c>
      <c r="EZ81" s="1"/>
      <c r="FA81" s="1"/>
      <c r="FB81" s="1"/>
      <c r="FC81" s="1"/>
      <c r="FD81" s="1"/>
      <c r="FE81" s="1">
        <v>0</v>
      </c>
      <c r="FF81" s="1"/>
      <c r="FG81" s="1"/>
      <c r="FH81" s="1">
        <v>342168</v>
      </c>
      <c r="FI81" s="1"/>
      <c r="FJ81" s="1"/>
      <c r="FK81" s="1">
        <v>172112</v>
      </c>
      <c r="FL81" s="1"/>
      <c r="FM81" s="1"/>
      <c r="FN81" s="1">
        <v>1088400</v>
      </c>
      <c r="FO81" s="1"/>
      <c r="FP81" s="1"/>
      <c r="FQ81" s="1"/>
      <c r="FR81" s="1">
        <v>36000</v>
      </c>
      <c r="FS81" s="1"/>
      <c r="FT81" s="1">
        <v>381390</v>
      </c>
      <c r="FU81" s="1"/>
      <c r="FV81" s="1"/>
      <c r="FW81" s="1"/>
      <c r="FX81" s="1"/>
      <c r="FY81" s="1"/>
      <c r="FZ81" s="1">
        <v>18000</v>
      </c>
      <c r="GA81" s="1"/>
      <c r="GB81" s="1">
        <v>24000</v>
      </c>
      <c r="GC81" s="1">
        <v>117255</v>
      </c>
      <c r="GD81" s="1"/>
      <c r="GE81" s="1"/>
      <c r="GF81" s="1">
        <v>2179325</v>
      </c>
    </row>
    <row r="82" spans="1:188" x14ac:dyDescent="0.45">
      <c r="A82" t="s">
        <v>800</v>
      </c>
      <c r="B82" t="s">
        <v>801</v>
      </c>
      <c r="C82">
        <v>43964</v>
      </c>
      <c r="D82">
        <v>47783</v>
      </c>
      <c r="E82">
        <v>47773</v>
      </c>
      <c r="F82">
        <v>44633</v>
      </c>
      <c r="G82">
        <v>41100</v>
      </c>
      <c r="H82">
        <v>41316</v>
      </c>
      <c r="I82">
        <v>45813</v>
      </c>
      <c r="J82">
        <v>40728</v>
      </c>
      <c r="K82">
        <v>46151</v>
      </c>
      <c r="L82">
        <v>46267</v>
      </c>
      <c r="M82">
        <v>47257</v>
      </c>
      <c r="N82">
        <v>40511</v>
      </c>
      <c r="Q82" t="s">
        <v>928</v>
      </c>
      <c r="R82" t="s">
        <v>929</v>
      </c>
      <c r="S82" t="s">
        <v>3104</v>
      </c>
      <c r="T82">
        <v>14761</v>
      </c>
      <c r="U82">
        <v>18758</v>
      </c>
      <c r="V82">
        <v>18758</v>
      </c>
      <c r="W82">
        <v>18758</v>
      </c>
      <c r="X82">
        <v>18758</v>
      </c>
      <c r="Y82">
        <v>18758</v>
      </c>
      <c r="Z82">
        <v>18758</v>
      </c>
      <c r="AA82">
        <v>18758</v>
      </c>
      <c r="AB82">
        <v>18758</v>
      </c>
      <c r="AC82">
        <v>18758</v>
      </c>
      <c r="AD82">
        <v>18758</v>
      </c>
      <c r="AE82">
        <v>18758</v>
      </c>
      <c r="AF82" s="6">
        <f t="shared" si="3"/>
        <v>221099</v>
      </c>
      <c r="AI82" t="s">
        <v>1230</v>
      </c>
      <c r="AJ82" t="s">
        <v>3041</v>
      </c>
      <c r="AR82">
        <v>88360.4</v>
      </c>
      <c r="AS82">
        <v>47526.6</v>
      </c>
      <c r="AY82">
        <v>12387</v>
      </c>
      <c r="BD82">
        <v>4129</v>
      </c>
      <c r="BF82">
        <v>2613</v>
      </c>
      <c r="BH82">
        <v>155016</v>
      </c>
      <c r="BJ82" s="10" t="s">
        <v>1230</v>
      </c>
      <c r="BK82" s="10" t="s">
        <v>3041</v>
      </c>
      <c r="BL82" s="8"/>
      <c r="BM82" s="8"/>
      <c r="BN82" s="8"/>
      <c r="BO82" s="8"/>
      <c r="BP82" s="8"/>
      <c r="BQ82" s="8"/>
      <c r="BR82" s="8"/>
      <c r="BS82" s="8">
        <v>88360.4</v>
      </c>
      <c r="BT82" s="8">
        <v>47526.6</v>
      </c>
      <c r="BU82" s="8"/>
      <c r="BV82" s="8"/>
      <c r="BW82" s="8"/>
      <c r="BX82" s="8"/>
      <c r="BY82" s="8"/>
      <c r="BZ82" s="8">
        <v>12387</v>
      </c>
      <c r="CA82" s="8"/>
      <c r="CB82" s="8"/>
      <c r="CC82" s="8"/>
      <c r="CD82" s="8"/>
      <c r="CE82" s="8">
        <v>4129</v>
      </c>
      <c r="CF82" s="8"/>
      <c r="CG82" s="8">
        <v>2613</v>
      </c>
      <c r="CH82" s="8"/>
      <c r="CI82" s="13">
        <v>155016</v>
      </c>
      <c r="CK82" t="s">
        <v>734</v>
      </c>
      <c r="CL82" t="s">
        <v>3109</v>
      </c>
      <c r="CM82" s="32">
        <v>3200</v>
      </c>
      <c r="CN82" s="32">
        <v>1900</v>
      </c>
      <c r="CO82" s="32">
        <v>1900</v>
      </c>
      <c r="CP82" s="32">
        <v>1900</v>
      </c>
      <c r="CQ82" s="32">
        <v>1900</v>
      </c>
      <c r="CR82" s="32">
        <v>950</v>
      </c>
      <c r="CS82" s="32">
        <v>950</v>
      </c>
      <c r="CT82" s="32">
        <v>950</v>
      </c>
      <c r="CU82" s="32">
        <v>950</v>
      </c>
      <c r="CV82" s="32">
        <v>950</v>
      </c>
      <c r="CW82" s="32">
        <v>0</v>
      </c>
      <c r="CX82" s="32">
        <v>0</v>
      </c>
      <c r="CZ82" t="s">
        <v>734</v>
      </c>
      <c r="DA82" t="s">
        <v>3109</v>
      </c>
      <c r="DB82">
        <v>3200</v>
      </c>
      <c r="DC82">
        <v>1900</v>
      </c>
      <c r="DD82">
        <v>1900</v>
      </c>
      <c r="DE82">
        <v>1900</v>
      </c>
      <c r="DF82">
        <v>1900</v>
      </c>
      <c r="DG82">
        <v>950</v>
      </c>
      <c r="DH82">
        <v>950</v>
      </c>
      <c r="DI82">
        <v>950</v>
      </c>
      <c r="DJ82">
        <v>950</v>
      </c>
      <c r="DK82">
        <v>950</v>
      </c>
      <c r="DL82">
        <v>0</v>
      </c>
      <c r="DM82">
        <v>0</v>
      </c>
      <c r="DN82">
        <f t="shared" si="2"/>
        <v>15550</v>
      </c>
      <c r="DP82" s="31" t="s">
        <v>1176</v>
      </c>
      <c r="DY82">
        <v>194517</v>
      </c>
      <c r="ET82">
        <v>108488</v>
      </c>
      <c r="EW82">
        <v>303005</v>
      </c>
      <c r="EY82" s="1" t="s">
        <v>812</v>
      </c>
      <c r="EZ82" s="1">
        <v>30080</v>
      </c>
      <c r="FA82" s="1"/>
      <c r="FB82" s="1"/>
      <c r="FC82" s="1"/>
      <c r="FD82" s="1"/>
      <c r="FE82" s="1">
        <v>0</v>
      </c>
      <c r="FF82" s="1"/>
      <c r="FG82" s="1"/>
      <c r="FH82" s="1">
        <v>17316</v>
      </c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>
        <v>152086</v>
      </c>
      <c r="GD82" s="1">
        <v>26400</v>
      </c>
      <c r="GE82" s="1"/>
      <c r="GF82" s="1">
        <v>225882</v>
      </c>
    </row>
    <row r="83" spans="1:188" x14ac:dyDescent="0.45">
      <c r="A83" t="s">
        <v>1002</v>
      </c>
      <c r="B83" t="s">
        <v>1003</v>
      </c>
      <c r="C83">
        <v>40789</v>
      </c>
      <c r="D83">
        <v>41082</v>
      </c>
      <c r="E83">
        <v>42997</v>
      </c>
      <c r="F83">
        <v>40809</v>
      </c>
      <c r="G83">
        <v>41571</v>
      </c>
      <c r="H83">
        <v>39866</v>
      </c>
      <c r="I83">
        <v>11673</v>
      </c>
      <c r="J83">
        <v>4702</v>
      </c>
      <c r="K83">
        <v>16084</v>
      </c>
      <c r="L83">
        <v>16255</v>
      </c>
      <c r="M83">
        <v>14593</v>
      </c>
      <c r="N83">
        <v>18724</v>
      </c>
      <c r="Q83" t="s">
        <v>928</v>
      </c>
      <c r="R83" t="s">
        <v>929</v>
      </c>
      <c r="S83" t="s">
        <v>3105</v>
      </c>
      <c r="T83">
        <v>4646</v>
      </c>
      <c r="U83">
        <v>6000</v>
      </c>
      <c r="V83">
        <v>6000</v>
      </c>
      <c r="W83">
        <v>6000</v>
      </c>
      <c r="X83">
        <v>6000</v>
      </c>
      <c r="Y83">
        <v>6000</v>
      </c>
      <c r="Z83">
        <v>6000</v>
      </c>
      <c r="AA83">
        <v>6000</v>
      </c>
      <c r="AB83">
        <v>6000</v>
      </c>
      <c r="AC83">
        <v>6000</v>
      </c>
      <c r="AD83">
        <v>6000</v>
      </c>
      <c r="AE83">
        <v>6000</v>
      </c>
      <c r="AF83" s="6">
        <f t="shared" si="3"/>
        <v>70646</v>
      </c>
      <c r="AI83" t="s">
        <v>272</v>
      </c>
      <c r="AJ83" t="s">
        <v>273</v>
      </c>
      <c r="BG83">
        <v>7742</v>
      </c>
      <c r="BH83">
        <v>7742</v>
      </c>
      <c r="BJ83" s="10" t="s">
        <v>272</v>
      </c>
      <c r="BK83" s="10" t="s">
        <v>273</v>
      </c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>
        <v>7742</v>
      </c>
      <c r="CI83" s="13">
        <v>7742</v>
      </c>
      <c r="CK83" t="s">
        <v>734</v>
      </c>
      <c r="CL83" t="s">
        <v>3100</v>
      </c>
      <c r="CM83" s="32">
        <v>30000</v>
      </c>
      <c r="CN83" s="32">
        <v>30000</v>
      </c>
      <c r="CO83" s="32">
        <v>30000</v>
      </c>
      <c r="CP83" s="32">
        <v>30000</v>
      </c>
      <c r="CQ83" s="32">
        <v>30000</v>
      </c>
      <c r="CR83" s="32">
        <v>30000</v>
      </c>
      <c r="CS83" s="32">
        <v>30000</v>
      </c>
      <c r="CT83" s="32">
        <v>30000</v>
      </c>
      <c r="CU83" s="32">
        <v>30000</v>
      </c>
      <c r="CV83" s="32">
        <v>30000</v>
      </c>
      <c r="CW83" s="32">
        <v>30000</v>
      </c>
      <c r="CX83" s="32">
        <v>30000</v>
      </c>
      <c r="CZ83" t="s">
        <v>734</v>
      </c>
      <c r="DA83" t="s">
        <v>3100</v>
      </c>
      <c r="DB83">
        <v>30000</v>
      </c>
      <c r="DC83">
        <v>30000</v>
      </c>
      <c r="DD83">
        <v>30000</v>
      </c>
      <c r="DE83">
        <v>30000</v>
      </c>
      <c r="DF83">
        <v>30000</v>
      </c>
      <c r="DG83">
        <v>30000</v>
      </c>
      <c r="DH83">
        <v>30000</v>
      </c>
      <c r="DI83">
        <v>30000</v>
      </c>
      <c r="DJ83">
        <v>30000</v>
      </c>
      <c r="DK83">
        <v>30000</v>
      </c>
      <c r="DL83">
        <v>30000</v>
      </c>
      <c r="DM83">
        <v>30000</v>
      </c>
      <c r="DN83">
        <f t="shared" si="2"/>
        <v>360000</v>
      </c>
      <c r="DP83" s="31" t="s">
        <v>204</v>
      </c>
      <c r="DQ83">
        <v>104200</v>
      </c>
      <c r="DV83">
        <v>60</v>
      </c>
      <c r="DY83">
        <v>417580</v>
      </c>
      <c r="EB83">
        <v>302052</v>
      </c>
      <c r="EE83">
        <v>1622742</v>
      </c>
      <c r="EI83">
        <v>36000</v>
      </c>
      <c r="EJ83">
        <v>819839</v>
      </c>
      <c r="EK83">
        <v>408000</v>
      </c>
      <c r="EQ83">
        <v>24000</v>
      </c>
      <c r="ET83">
        <v>1864979</v>
      </c>
      <c r="EU83">
        <v>26400</v>
      </c>
      <c r="EW83">
        <v>5625852</v>
      </c>
      <c r="EY83" s="1" t="s">
        <v>800</v>
      </c>
      <c r="EZ83" s="1">
        <v>37400</v>
      </c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>
        <v>342000</v>
      </c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>
        <v>153896</v>
      </c>
      <c r="GD83" s="1"/>
      <c r="GE83" s="1"/>
      <c r="GF83" s="1">
        <v>533296</v>
      </c>
    </row>
    <row r="84" spans="1:188" x14ac:dyDescent="0.45">
      <c r="A84" t="s">
        <v>1176</v>
      </c>
      <c r="B84" t="s">
        <v>1177</v>
      </c>
      <c r="C84">
        <v>39656</v>
      </c>
      <c r="D84">
        <v>38104</v>
      </c>
      <c r="E84">
        <v>38945</v>
      </c>
      <c r="F84">
        <v>38858</v>
      </c>
      <c r="G84">
        <v>39931</v>
      </c>
      <c r="H84">
        <v>40758</v>
      </c>
      <c r="I84">
        <v>25246</v>
      </c>
      <c r="J84">
        <v>8177</v>
      </c>
      <c r="K84">
        <v>8597</v>
      </c>
      <c r="L84">
        <v>8931</v>
      </c>
      <c r="M84">
        <v>7814</v>
      </c>
      <c r="N84">
        <v>7988</v>
      </c>
      <c r="Q84" t="s">
        <v>928</v>
      </c>
      <c r="R84" t="s">
        <v>929</v>
      </c>
      <c r="S84" t="s">
        <v>3113</v>
      </c>
      <c r="T84">
        <v>4304</v>
      </c>
      <c r="U84">
        <v>6452</v>
      </c>
      <c r="V84">
        <v>6476</v>
      </c>
      <c r="W84">
        <v>6101</v>
      </c>
      <c r="X84">
        <v>7890</v>
      </c>
      <c r="Y84">
        <v>6454</v>
      </c>
      <c r="Z84">
        <v>6538</v>
      </c>
      <c r="AA84">
        <v>6725</v>
      </c>
      <c r="AB84">
        <v>5687</v>
      </c>
      <c r="AC84">
        <v>7461</v>
      </c>
      <c r="AD84">
        <v>6711</v>
      </c>
      <c r="AE84">
        <v>7353</v>
      </c>
      <c r="AF84" s="6">
        <f t="shared" si="3"/>
        <v>78152</v>
      </c>
      <c r="AI84" t="s">
        <v>848</v>
      </c>
      <c r="AJ84" t="s">
        <v>849</v>
      </c>
      <c r="AT84">
        <v>42577</v>
      </c>
      <c r="AY84">
        <v>18100</v>
      </c>
      <c r="BH84">
        <v>60677</v>
      </c>
      <c r="BJ84" s="10" t="s">
        <v>848</v>
      </c>
      <c r="BK84" s="10" t="s">
        <v>849</v>
      </c>
      <c r="BL84" s="8"/>
      <c r="BM84" s="8"/>
      <c r="BN84" s="8"/>
      <c r="BO84" s="8"/>
      <c r="BP84" s="8"/>
      <c r="BQ84" s="8"/>
      <c r="BR84" s="8"/>
      <c r="BS84" s="8"/>
      <c r="BT84" s="8"/>
      <c r="BU84" s="8">
        <v>42577</v>
      </c>
      <c r="BV84" s="8"/>
      <c r="BW84" s="8"/>
      <c r="BX84" s="8"/>
      <c r="BY84" s="8"/>
      <c r="BZ84" s="8">
        <v>18100</v>
      </c>
      <c r="CA84" s="8"/>
      <c r="CB84" s="8"/>
      <c r="CC84" s="8"/>
      <c r="CD84" s="8"/>
      <c r="CE84" s="8"/>
      <c r="CF84" s="8"/>
      <c r="CG84" s="8"/>
      <c r="CH84" s="8"/>
      <c r="CI84" s="13">
        <v>60677</v>
      </c>
      <c r="CK84" t="s">
        <v>734</v>
      </c>
      <c r="CL84" t="s">
        <v>3103</v>
      </c>
      <c r="CM84" s="32">
        <v>5174</v>
      </c>
      <c r="CN84" s="32">
        <v>4464</v>
      </c>
      <c r="CO84" s="32">
        <v>4507</v>
      </c>
      <c r="CP84" s="32">
        <v>5928</v>
      </c>
      <c r="CQ84" s="32">
        <v>4420</v>
      </c>
      <c r="CR84" s="32">
        <v>4420</v>
      </c>
      <c r="CS84" s="32">
        <v>4246</v>
      </c>
      <c r="CT84" s="32">
        <v>4681</v>
      </c>
      <c r="CU84" s="32">
        <v>4174</v>
      </c>
      <c r="CV84" s="32">
        <v>4217</v>
      </c>
      <c r="CW84" s="32">
        <v>4362</v>
      </c>
      <c r="CX84" s="32">
        <v>4609</v>
      </c>
      <c r="CZ84" t="s">
        <v>734</v>
      </c>
      <c r="DA84" t="s">
        <v>3103</v>
      </c>
      <c r="DB84">
        <v>5174</v>
      </c>
      <c r="DC84">
        <v>4464</v>
      </c>
      <c r="DD84">
        <v>4507</v>
      </c>
      <c r="DE84">
        <v>5928</v>
      </c>
      <c r="DF84">
        <v>4420</v>
      </c>
      <c r="DG84">
        <v>4420</v>
      </c>
      <c r="DH84">
        <v>4246</v>
      </c>
      <c r="DI84">
        <v>4681</v>
      </c>
      <c r="DJ84">
        <v>4174</v>
      </c>
      <c r="DK84">
        <v>4217</v>
      </c>
      <c r="DL84">
        <v>4362</v>
      </c>
      <c r="DM84">
        <v>4609</v>
      </c>
      <c r="DN84">
        <f t="shared" si="2"/>
        <v>55202</v>
      </c>
      <c r="DP84" s="31" t="s">
        <v>872</v>
      </c>
      <c r="DQ84">
        <v>47500</v>
      </c>
      <c r="DY84">
        <v>810000</v>
      </c>
      <c r="EB84">
        <v>297959</v>
      </c>
      <c r="EC84">
        <v>129600</v>
      </c>
      <c r="EI84">
        <v>26839</v>
      </c>
      <c r="EK84">
        <v>86732</v>
      </c>
      <c r="ET84">
        <v>110947</v>
      </c>
      <c r="EW84">
        <v>1509577</v>
      </c>
      <c r="EY84" s="1" t="s">
        <v>1002</v>
      </c>
      <c r="EZ84" s="1">
        <v>4650</v>
      </c>
      <c r="FA84" s="1"/>
      <c r="FB84" s="1"/>
      <c r="FC84" s="1"/>
      <c r="FD84" s="1"/>
      <c r="FE84" s="1">
        <v>1030</v>
      </c>
      <c r="FF84" s="1"/>
      <c r="FG84" s="1"/>
      <c r="FH84" s="1">
        <v>160577</v>
      </c>
      <c r="FI84" s="1"/>
      <c r="FJ84" s="1"/>
      <c r="FK84" s="1">
        <v>40643</v>
      </c>
      <c r="FL84" s="1"/>
      <c r="FM84" s="1"/>
      <c r="FN84" s="1"/>
      <c r="FO84" s="1"/>
      <c r="FP84" s="1"/>
      <c r="FQ84" s="1"/>
      <c r="FR84" s="1">
        <v>18677</v>
      </c>
      <c r="FS84" s="1"/>
      <c r="FT84" s="1"/>
      <c r="FU84" s="1"/>
      <c r="FV84" s="1"/>
      <c r="FW84" s="1"/>
      <c r="FX84" s="1"/>
      <c r="FY84" s="1"/>
      <c r="FZ84" s="1">
        <v>-93599</v>
      </c>
      <c r="GA84" s="1"/>
      <c r="GB84" s="1"/>
      <c r="GC84" s="1">
        <v>170767</v>
      </c>
      <c r="GD84" s="1">
        <v>26400</v>
      </c>
      <c r="GE84" s="1"/>
      <c r="GF84" s="1">
        <v>329145</v>
      </c>
    </row>
    <row r="85" spans="1:188" x14ac:dyDescent="0.45">
      <c r="A85" t="s">
        <v>204</v>
      </c>
      <c r="B85" t="s">
        <v>205</v>
      </c>
      <c r="C85">
        <v>459016</v>
      </c>
      <c r="D85">
        <v>455562</v>
      </c>
      <c r="E85">
        <v>455281</v>
      </c>
      <c r="F85">
        <v>466811</v>
      </c>
      <c r="G85">
        <v>495848</v>
      </c>
      <c r="H85">
        <v>490543</v>
      </c>
      <c r="I85">
        <v>505302</v>
      </c>
      <c r="J85">
        <v>465905</v>
      </c>
      <c r="K85">
        <v>449924</v>
      </c>
      <c r="L85">
        <v>471850</v>
      </c>
      <c r="M85">
        <v>448210</v>
      </c>
      <c r="N85">
        <v>461600</v>
      </c>
      <c r="Q85" t="s">
        <v>928</v>
      </c>
      <c r="R85" t="s">
        <v>929</v>
      </c>
      <c r="S85" t="s">
        <v>3101</v>
      </c>
      <c r="T85">
        <v>775</v>
      </c>
      <c r="U85">
        <v>1000</v>
      </c>
      <c r="V85">
        <v>1000</v>
      </c>
      <c r="W85">
        <v>1000</v>
      </c>
      <c r="X85">
        <v>1000</v>
      </c>
      <c r="Y85">
        <v>1000</v>
      </c>
      <c r="Z85">
        <v>1000</v>
      </c>
      <c r="AA85">
        <v>1000</v>
      </c>
      <c r="AB85">
        <v>1000</v>
      </c>
      <c r="AC85">
        <v>1000</v>
      </c>
      <c r="AD85">
        <v>1000</v>
      </c>
      <c r="AE85">
        <v>1000</v>
      </c>
      <c r="AF85" s="6">
        <f t="shared" si="3"/>
        <v>11775</v>
      </c>
      <c r="AI85" t="s">
        <v>13</v>
      </c>
      <c r="AJ85" t="s">
        <v>14</v>
      </c>
      <c r="AP85">
        <v>0</v>
      </c>
      <c r="BF85">
        <v>63920.47</v>
      </c>
      <c r="BG85">
        <v>14789.529999999999</v>
      </c>
      <c r="BH85">
        <v>78710</v>
      </c>
      <c r="BJ85" s="10" t="s">
        <v>13</v>
      </c>
      <c r="BK85" s="10" t="s">
        <v>14</v>
      </c>
      <c r="BL85" s="8"/>
      <c r="BM85" s="8"/>
      <c r="BN85" s="8"/>
      <c r="BO85" s="8"/>
      <c r="BP85" s="8"/>
      <c r="BQ85" s="8">
        <v>0</v>
      </c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>
        <v>63920.47</v>
      </c>
      <c r="CH85" s="8">
        <v>14789.529999999999</v>
      </c>
      <c r="CI85" s="13">
        <v>78710</v>
      </c>
      <c r="CK85" t="s">
        <v>260</v>
      </c>
      <c r="CL85" t="s">
        <v>3119</v>
      </c>
      <c r="CM85" s="32">
        <v>920</v>
      </c>
      <c r="CN85" s="32">
        <v>920</v>
      </c>
      <c r="CO85" s="32">
        <v>920</v>
      </c>
      <c r="CP85" s="32">
        <v>0</v>
      </c>
      <c r="CQ85" s="32">
        <v>920</v>
      </c>
      <c r="CR85" s="32">
        <v>0</v>
      </c>
      <c r="CS85" s="32">
        <v>920</v>
      </c>
      <c r="CT85" s="32">
        <v>920</v>
      </c>
      <c r="CU85" s="32">
        <v>920</v>
      </c>
      <c r="CV85" s="32">
        <v>675</v>
      </c>
      <c r="CW85" s="32">
        <v>0</v>
      </c>
      <c r="CX85" s="32">
        <v>0</v>
      </c>
      <c r="CZ85" t="s">
        <v>260</v>
      </c>
      <c r="DA85" t="s">
        <v>3119</v>
      </c>
      <c r="DB85">
        <v>920</v>
      </c>
      <c r="DC85">
        <v>920</v>
      </c>
      <c r="DD85">
        <v>920</v>
      </c>
      <c r="DE85">
        <v>0</v>
      </c>
      <c r="DF85">
        <v>920</v>
      </c>
      <c r="DG85">
        <v>0</v>
      </c>
      <c r="DH85">
        <v>920</v>
      </c>
      <c r="DI85">
        <v>920</v>
      </c>
      <c r="DJ85">
        <v>920</v>
      </c>
      <c r="DK85">
        <v>675</v>
      </c>
      <c r="DL85">
        <v>0</v>
      </c>
      <c r="DM85">
        <v>0</v>
      </c>
      <c r="DN85">
        <f t="shared" si="2"/>
        <v>7115</v>
      </c>
      <c r="DP85" s="31" t="s">
        <v>558</v>
      </c>
      <c r="DQ85">
        <v>15100</v>
      </c>
      <c r="ET85">
        <v>163200</v>
      </c>
      <c r="EU85">
        <v>10800</v>
      </c>
      <c r="EW85">
        <v>189100</v>
      </c>
      <c r="EY85" s="1" t="s">
        <v>1176</v>
      </c>
      <c r="EZ85" s="1"/>
      <c r="FA85" s="1"/>
      <c r="FB85" s="1"/>
      <c r="FC85" s="1"/>
      <c r="FD85" s="1"/>
      <c r="FE85" s="1"/>
      <c r="FF85" s="1"/>
      <c r="FG85" s="1"/>
      <c r="FH85" s="1">
        <v>194517</v>
      </c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>
        <v>108488</v>
      </c>
      <c r="GD85" s="1"/>
      <c r="GE85" s="1"/>
      <c r="GF85" s="1">
        <v>303005</v>
      </c>
    </row>
    <row r="86" spans="1:188" x14ac:dyDescent="0.45">
      <c r="A86" t="s">
        <v>872</v>
      </c>
      <c r="B86" t="s">
        <v>873</v>
      </c>
      <c r="C86">
        <v>129037</v>
      </c>
      <c r="D86">
        <v>129009</v>
      </c>
      <c r="E86">
        <v>129575</v>
      </c>
      <c r="F86">
        <v>128931</v>
      </c>
      <c r="G86">
        <v>129082</v>
      </c>
      <c r="H86">
        <v>128984</v>
      </c>
      <c r="I86">
        <v>126818</v>
      </c>
      <c r="J86">
        <v>123132</v>
      </c>
      <c r="K86">
        <v>123350</v>
      </c>
      <c r="L86">
        <v>124724</v>
      </c>
      <c r="M86">
        <v>118160</v>
      </c>
      <c r="N86">
        <v>118775</v>
      </c>
      <c r="Q86" t="s">
        <v>928</v>
      </c>
      <c r="R86" t="s">
        <v>929</v>
      </c>
      <c r="S86" t="s">
        <v>3103</v>
      </c>
      <c r="T86">
        <v>33491</v>
      </c>
      <c r="U86">
        <v>5500</v>
      </c>
      <c r="V86">
        <v>5500</v>
      </c>
      <c r="W86">
        <v>5500</v>
      </c>
      <c r="X86">
        <v>5500</v>
      </c>
      <c r="Y86">
        <v>5500</v>
      </c>
      <c r="Z86">
        <v>5500</v>
      </c>
      <c r="AA86">
        <v>5500</v>
      </c>
      <c r="AB86">
        <v>5500</v>
      </c>
      <c r="AC86">
        <v>5500</v>
      </c>
      <c r="AD86">
        <v>5500</v>
      </c>
      <c r="AE86">
        <v>5500</v>
      </c>
      <c r="AF86" s="6">
        <f t="shared" si="3"/>
        <v>93991</v>
      </c>
      <c r="AI86" t="s">
        <v>606</v>
      </c>
      <c r="AJ86" t="s">
        <v>607</v>
      </c>
      <c r="AR86">
        <v>539404</v>
      </c>
      <c r="BD86">
        <v>11544</v>
      </c>
      <c r="BH86">
        <v>550948</v>
      </c>
      <c r="BJ86" s="10" t="s">
        <v>606</v>
      </c>
      <c r="BK86" s="10" t="s">
        <v>607</v>
      </c>
      <c r="BL86" s="8"/>
      <c r="BM86" s="8"/>
      <c r="BN86" s="8"/>
      <c r="BO86" s="8"/>
      <c r="BP86" s="8"/>
      <c r="BQ86" s="8"/>
      <c r="BR86" s="8"/>
      <c r="BS86" s="8">
        <v>539404</v>
      </c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>
        <v>11544</v>
      </c>
      <c r="CF86" s="8"/>
      <c r="CG86" s="8"/>
      <c r="CH86" s="8"/>
      <c r="CI86" s="13">
        <v>550948</v>
      </c>
      <c r="CK86" t="s">
        <v>260</v>
      </c>
      <c r="CL86" t="s">
        <v>3100</v>
      </c>
      <c r="CM86" s="32">
        <v>197079</v>
      </c>
      <c r="CN86" s="32">
        <v>211591</v>
      </c>
      <c r="CO86" s="32">
        <v>211591</v>
      </c>
      <c r="CP86" s="32">
        <v>211591</v>
      </c>
      <c r="CQ86" s="32">
        <v>211591</v>
      </c>
      <c r="CR86" s="32">
        <v>211591</v>
      </c>
      <c r="CS86" s="32">
        <v>211591</v>
      </c>
      <c r="CT86" s="32">
        <v>211591</v>
      </c>
      <c r="CU86" s="32">
        <v>155590</v>
      </c>
      <c r="CV86" s="32">
        <v>1591</v>
      </c>
      <c r="CW86" s="32">
        <v>1601</v>
      </c>
      <c r="CX86" s="32">
        <v>856</v>
      </c>
      <c r="CZ86" t="s">
        <v>260</v>
      </c>
      <c r="DA86" t="s">
        <v>3100</v>
      </c>
      <c r="DB86">
        <v>197079</v>
      </c>
      <c r="DC86">
        <v>211591</v>
      </c>
      <c r="DD86">
        <v>211591</v>
      </c>
      <c r="DE86">
        <v>211591</v>
      </c>
      <c r="DF86">
        <v>211591</v>
      </c>
      <c r="DG86">
        <v>211591</v>
      </c>
      <c r="DH86">
        <v>211591</v>
      </c>
      <c r="DI86">
        <v>211591</v>
      </c>
      <c r="DJ86">
        <v>155590</v>
      </c>
      <c r="DK86">
        <v>1591</v>
      </c>
      <c r="DL86">
        <v>1601</v>
      </c>
      <c r="DM86">
        <v>856</v>
      </c>
      <c r="DN86">
        <f t="shared" si="2"/>
        <v>1837854</v>
      </c>
      <c r="DP86" s="31" t="s">
        <v>292</v>
      </c>
      <c r="DV86">
        <v>60</v>
      </c>
      <c r="DY86">
        <v>127734</v>
      </c>
      <c r="EB86">
        <v>614400</v>
      </c>
      <c r="EE86">
        <v>2003400</v>
      </c>
      <c r="EK86">
        <v>237434</v>
      </c>
      <c r="EQ86">
        <v>10900</v>
      </c>
      <c r="ES86">
        <v>24000</v>
      </c>
      <c r="ET86">
        <v>159841</v>
      </c>
      <c r="EW86">
        <v>3177769</v>
      </c>
      <c r="EY86" s="1" t="s">
        <v>204</v>
      </c>
      <c r="EZ86" s="1">
        <v>104200</v>
      </c>
      <c r="FA86" s="1"/>
      <c r="FB86" s="1"/>
      <c r="FC86" s="1"/>
      <c r="FD86" s="1"/>
      <c r="FE86" s="1">
        <v>60</v>
      </c>
      <c r="FF86" s="1"/>
      <c r="FG86" s="1"/>
      <c r="FH86" s="1">
        <v>417580</v>
      </c>
      <c r="FI86" s="1"/>
      <c r="FJ86" s="1"/>
      <c r="FK86" s="1">
        <v>302052</v>
      </c>
      <c r="FL86" s="1"/>
      <c r="FM86" s="1"/>
      <c r="FN86" s="1">
        <v>1622742</v>
      </c>
      <c r="FO86" s="1"/>
      <c r="FP86" s="1"/>
      <c r="FQ86" s="1"/>
      <c r="FR86" s="1">
        <v>36000</v>
      </c>
      <c r="FS86" s="1">
        <v>819839</v>
      </c>
      <c r="FT86" s="1">
        <v>408000</v>
      </c>
      <c r="FU86" s="1"/>
      <c r="FV86" s="1"/>
      <c r="FW86" s="1"/>
      <c r="FX86" s="1"/>
      <c r="FY86" s="1"/>
      <c r="FZ86" s="1">
        <v>24000</v>
      </c>
      <c r="GA86" s="1"/>
      <c r="GB86" s="1"/>
      <c r="GC86" s="1">
        <v>1864979</v>
      </c>
      <c r="GD86" s="1">
        <v>26400</v>
      </c>
      <c r="GE86" s="1"/>
      <c r="GF86" s="1">
        <v>5625852</v>
      </c>
    </row>
    <row r="87" spans="1:188" x14ac:dyDescent="0.45">
      <c r="A87" t="s">
        <v>558</v>
      </c>
      <c r="B87" t="s">
        <v>559</v>
      </c>
      <c r="C87">
        <v>15650</v>
      </c>
      <c r="D87">
        <v>16150</v>
      </c>
      <c r="E87">
        <v>15800</v>
      </c>
      <c r="F87">
        <v>15750</v>
      </c>
      <c r="G87">
        <v>16000</v>
      </c>
      <c r="H87">
        <v>15600</v>
      </c>
      <c r="I87">
        <v>15800</v>
      </c>
      <c r="J87">
        <v>15450</v>
      </c>
      <c r="K87">
        <v>16000</v>
      </c>
      <c r="L87">
        <v>15450</v>
      </c>
      <c r="M87">
        <v>15700</v>
      </c>
      <c r="N87">
        <v>15750</v>
      </c>
      <c r="Q87" t="s">
        <v>932</v>
      </c>
      <c r="R87" t="s">
        <v>933</v>
      </c>
      <c r="S87" t="s">
        <v>3112</v>
      </c>
      <c r="T87">
        <v>0</v>
      </c>
      <c r="U87">
        <v>0</v>
      </c>
      <c r="V87">
        <v>0</v>
      </c>
      <c r="W87">
        <v>18295</v>
      </c>
      <c r="X87">
        <v>20962</v>
      </c>
      <c r="Y87">
        <v>20962</v>
      </c>
      <c r="Z87">
        <v>20962</v>
      </c>
      <c r="AA87">
        <v>20962</v>
      </c>
      <c r="AB87">
        <v>20962</v>
      </c>
      <c r="AC87">
        <v>20962</v>
      </c>
      <c r="AD87">
        <v>20962</v>
      </c>
      <c r="AE87">
        <v>20962</v>
      </c>
      <c r="AF87" s="6">
        <f t="shared" si="3"/>
        <v>185991</v>
      </c>
      <c r="AI87" t="s">
        <v>1043</v>
      </c>
      <c r="AJ87" t="s">
        <v>1044</v>
      </c>
      <c r="AR87">
        <v>60591</v>
      </c>
      <c r="BD87">
        <v>1833</v>
      </c>
      <c r="BH87">
        <v>62424</v>
      </c>
      <c r="BJ87" s="10" t="s">
        <v>1043</v>
      </c>
      <c r="BK87" s="10" t="s">
        <v>1044</v>
      </c>
      <c r="BL87" s="8"/>
      <c r="BM87" s="8"/>
      <c r="BN87" s="8"/>
      <c r="BO87" s="8"/>
      <c r="BP87" s="8"/>
      <c r="BQ87" s="8"/>
      <c r="BR87" s="8"/>
      <c r="BS87" s="8">
        <v>60591</v>
      </c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>
        <v>1833</v>
      </c>
      <c r="CF87" s="8"/>
      <c r="CG87" s="8"/>
      <c r="CH87" s="8"/>
      <c r="CI87" s="13">
        <v>62424</v>
      </c>
      <c r="CK87" t="s">
        <v>260</v>
      </c>
      <c r="CL87" t="s">
        <v>3104</v>
      </c>
      <c r="CM87" s="32">
        <v>84196</v>
      </c>
      <c r="CN87" s="32">
        <v>91647</v>
      </c>
      <c r="CO87" s="32">
        <v>91647</v>
      </c>
      <c r="CP87" s="32">
        <v>91647</v>
      </c>
      <c r="CQ87" s="32">
        <v>91647</v>
      </c>
      <c r="CR87" s="32">
        <v>91647</v>
      </c>
      <c r="CS87" s="32">
        <v>91647</v>
      </c>
      <c r="CT87" s="32">
        <v>91647</v>
      </c>
      <c r="CU87" s="32">
        <v>88714</v>
      </c>
      <c r="CV87" s="32">
        <v>80647</v>
      </c>
      <c r="CW87" s="32">
        <v>80647</v>
      </c>
      <c r="CX87" s="32">
        <v>80647</v>
      </c>
      <c r="CZ87" t="s">
        <v>260</v>
      </c>
      <c r="DA87" t="s">
        <v>3104</v>
      </c>
      <c r="DB87">
        <v>84196</v>
      </c>
      <c r="DC87">
        <v>91647</v>
      </c>
      <c r="DD87">
        <v>91647</v>
      </c>
      <c r="DE87">
        <v>91647</v>
      </c>
      <c r="DF87">
        <v>91647</v>
      </c>
      <c r="DG87">
        <v>91647</v>
      </c>
      <c r="DH87">
        <v>91647</v>
      </c>
      <c r="DI87">
        <v>91647</v>
      </c>
      <c r="DJ87">
        <v>88714</v>
      </c>
      <c r="DK87">
        <v>80647</v>
      </c>
      <c r="DL87">
        <v>80647</v>
      </c>
      <c r="DM87">
        <v>80647</v>
      </c>
      <c r="DN87">
        <f t="shared" si="2"/>
        <v>1056380</v>
      </c>
      <c r="DP87" s="31" t="s">
        <v>912</v>
      </c>
      <c r="DV87">
        <v>288674.37599999999</v>
      </c>
      <c r="DY87">
        <v>993600</v>
      </c>
      <c r="EB87">
        <v>165312</v>
      </c>
      <c r="EC87">
        <v>64800</v>
      </c>
      <c r="EK87">
        <v>469182</v>
      </c>
      <c r="EQ87">
        <v>0</v>
      </c>
      <c r="ET87">
        <v>43659</v>
      </c>
      <c r="EU87">
        <v>120000</v>
      </c>
      <c r="EW87">
        <v>2145227.3760000002</v>
      </c>
      <c r="EY87" s="1" t="s">
        <v>872</v>
      </c>
      <c r="EZ87" s="1">
        <v>47500</v>
      </c>
      <c r="FA87" s="1"/>
      <c r="FB87" s="1"/>
      <c r="FC87" s="1"/>
      <c r="FD87" s="1"/>
      <c r="FE87" s="1"/>
      <c r="FF87" s="1"/>
      <c r="FG87" s="1"/>
      <c r="FH87" s="1">
        <v>810000</v>
      </c>
      <c r="FI87" s="1"/>
      <c r="FJ87" s="1"/>
      <c r="FK87" s="1">
        <v>297959</v>
      </c>
      <c r="FL87" s="1">
        <v>129600</v>
      </c>
      <c r="FM87" s="1"/>
      <c r="FN87" s="1"/>
      <c r="FO87" s="1"/>
      <c r="FP87" s="1"/>
      <c r="FQ87" s="1"/>
      <c r="FR87" s="1">
        <v>26839</v>
      </c>
      <c r="FS87" s="1"/>
      <c r="FT87" s="1">
        <v>86732</v>
      </c>
      <c r="FU87" s="1"/>
      <c r="FV87" s="1"/>
      <c r="FW87" s="1"/>
      <c r="FX87" s="1"/>
      <c r="FY87" s="1"/>
      <c r="FZ87" s="1"/>
      <c r="GA87" s="1"/>
      <c r="GB87" s="1"/>
      <c r="GC87" s="1">
        <v>110947</v>
      </c>
      <c r="GD87" s="1"/>
      <c r="GE87" s="1"/>
      <c r="GF87" s="1">
        <v>1509577</v>
      </c>
    </row>
    <row r="88" spans="1:188" x14ac:dyDescent="0.45">
      <c r="A88" t="s">
        <v>292</v>
      </c>
      <c r="B88" t="s">
        <v>1275</v>
      </c>
      <c r="C88">
        <v>251249</v>
      </c>
      <c r="D88">
        <v>251013</v>
      </c>
      <c r="E88">
        <v>253396</v>
      </c>
      <c r="F88">
        <v>250755</v>
      </c>
      <c r="G88">
        <v>253307</v>
      </c>
      <c r="H88">
        <v>250668</v>
      </c>
      <c r="I88">
        <v>253156</v>
      </c>
      <c r="J88">
        <v>253997</v>
      </c>
      <c r="K88">
        <v>290505</v>
      </c>
      <c r="L88">
        <v>297277</v>
      </c>
      <c r="M88">
        <v>286320</v>
      </c>
      <c r="N88">
        <v>286126</v>
      </c>
      <c r="Q88" t="s">
        <v>452</v>
      </c>
      <c r="R88" t="s">
        <v>453</v>
      </c>
      <c r="S88" t="s">
        <v>3100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6689</v>
      </c>
      <c r="AE88">
        <v>25856</v>
      </c>
      <c r="AF88" s="6">
        <f t="shared" si="3"/>
        <v>32545</v>
      </c>
      <c r="AI88" t="s">
        <v>336</v>
      </c>
      <c r="AJ88" t="s">
        <v>3042</v>
      </c>
      <c r="AL88">
        <v>27893</v>
      </c>
      <c r="AR88">
        <v>100435</v>
      </c>
      <c r="BF88">
        <v>42392</v>
      </c>
      <c r="BH88">
        <v>170720</v>
      </c>
      <c r="BJ88" s="10" t="s">
        <v>336</v>
      </c>
      <c r="BK88" s="10" t="s">
        <v>3042</v>
      </c>
      <c r="BL88" s="8"/>
      <c r="BM88" s="8">
        <v>27893</v>
      </c>
      <c r="BN88" s="8"/>
      <c r="BO88" s="8"/>
      <c r="BP88" s="8"/>
      <c r="BQ88" s="8"/>
      <c r="BR88" s="8"/>
      <c r="BS88" s="8">
        <v>100435</v>
      </c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>
        <v>42392</v>
      </c>
      <c r="CH88" s="8"/>
      <c r="CI88" s="13">
        <v>170720</v>
      </c>
      <c r="CK88" t="s">
        <v>260</v>
      </c>
      <c r="CL88" t="s">
        <v>3106</v>
      </c>
      <c r="CM88" s="32">
        <v>233132</v>
      </c>
      <c r="CN88" s="32">
        <v>222000</v>
      </c>
      <c r="CO88" s="32">
        <v>222000</v>
      </c>
      <c r="CP88" s="32">
        <v>222000</v>
      </c>
      <c r="CQ88" s="32">
        <v>222000</v>
      </c>
      <c r="CR88" s="32">
        <v>222000</v>
      </c>
      <c r="CS88" s="32">
        <v>222000</v>
      </c>
      <c r="CT88" s="32">
        <v>222000</v>
      </c>
      <c r="CU88" s="32">
        <v>162800</v>
      </c>
      <c r="CV88" s="32">
        <v>0</v>
      </c>
      <c r="CW88" s="32">
        <v>0</v>
      </c>
      <c r="CX88" s="32">
        <v>0</v>
      </c>
      <c r="CZ88" t="s">
        <v>260</v>
      </c>
      <c r="DA88" t="s">
        <v>3106</v>
      </c>
      <c r="DB88">
        <v>233132</v>
      </c>
      <c r="DC88">
        <v>222000</v>
      </c>
      <c r="DD88">
        <v>222000</v>
      </c>
      <c r="DE88">
        <v>222000</v>
      </c>
      <c r="DF88">
        <v>222000</v>
      </c>
      <c r="DG88">
        <v>222000</v>
      </c>
      <c r="DH88">
        <v>222000</v>
      </c>
      <c r="DI88">
        <v>222000</v>
      </c>
      <c r="DJ88">
        <v>162800</v>
      </c>
      <c r="DK88">
        <v>0</v>
      </c>
      <c r="DL88">
        <v>0</v>
      </c>
      <c r="DM88">
        <v>0</v>
      </c>
      <c r="DN88">
        <f t="shared" si="2"/>
        <v>1949932</v>
      </c>
      <c r="DP88" s="31" t="s">
        <v>400</v>
      </c>
      <c r="DS88">
        <v>1865033</v>
      </c>
      <c r="DU88">
        <v>78369855</v>
      </c>
      <c r="DY88">
        <v>378000</v>
      </c>
      <c r="ED88">
        <v>4722461</v>
      </c>
      <c r="EH88">
        <v>2685</v>
      </c>
      <c r="EQ88">
        <v>1501426</v>
      </c>
      <c r="ET88">
        <v>112320</v>
      </c>
      <c r="EW88">
        <v>86951780</v>
      </c>
      <c r="EY88" s="1" t="s">
        <v>558</v>
      </c>
      <c r="EZ88" s="1">
        <v>15100</v>
      </c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>
        <v>163200</v>
      </c>
      <c r="GD88" s="1">
        <v>10800</v>
      </c>
      <c r="GE88" s="1"/>
      <c r="GF88" s="1">
        <v>189100</v>
      </c>
    </row>
    <row r="89" spans="1:188" x14ac:dyDescent="0.45">
      <c r="A89" t="s">
        <v>912</v>
      </c>
      <c r="B89" t="s">
        <v>913</v>
      </c>
      <c r="C89">
        <v>173141.31200000001</v>
      </c>
      <c r="D89">
        <v>173486.087</v>
      </c>
      <c r="E89">
        <v>180157.26799999998</v>
      </c>
      <c r="F89">
        <v>181360.95299999998</v>
      </c>
      <c r="G89">
        <v>180005.929</v>
      </c>
      <c r="H89">
        <v>179727.421</v>
      </c>
      <c r="I89">
        <v>174590.11599999998</v>
      </c>
      <c r="J89">
        <v>177762.69699999999</v>
      </c>
      <c r="K89">
        <v>192353.42199999999</v>
      </c>
      <c r="L89">
        <v>181732.64199999999</v>
      </c>
      <c r="M89">
        <v>179214.13199999998</v>
      </c>
      <c r="N89">
        <v>171695.397</v>
      </c>
      <c r="Q89" t="s">
        <v>452</v>
      </c>
      <c r="R89" t="s">
        <v>453</v>
      </c>
      <c r="S89" t="s">
        <v>3104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4148</v>
      </c>
      <c r="AE89">
        <v>15647</v>
      </c>
      <c r="AF89" s="6">
        <f t="shared" si="3"/>
        <v>19795</v>
      </c>
      <c r="AI89" t="s">
        <v>705</v>
      </c>
      <c r="AJ89" t="s">
        <v>706</v>
      </c>
      <c r="AL89">
        <v>16680</v>
      </c>
      <c r="BC89">
        <v>1750000</v>
      </c>
      <c r="BF89">
        <v>61868</v>
      </c>
      <c r="BH89">
        <v>1828548</v>
      </c>
      <c r="BJ89" s="10" t="s">
        <v>705</v>
      </c>
      <c r="BK89" s="10" t="s">
        <v>706</v>
      </c>
      <c r="BL89" s="8"/>
      <c r="BM89" s="8">
        <v>16680</v>
      </c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>
        <v>1750000</v>
      </c>
      <c r="CE89" s="8"/>
      <c r="CF89" s="8"/>
      <c r="CG89" s="8">
        <v>61868</v>
      </c>
      <c r="CH89" s="8"/>
      <c r="CI89" s="13">
        <v>1828548</v>
      </c>
      <c r="CK89" t="s">
        <v>260</v>
      </c>
      <c r="CL89" t="s">
        <v>3112</v>
      </c>
      <c r="CM89" s="32">
        <v>61957</v>
      </c>
      <c r="CN89" s="32">
        <v>60000</v>
      </c>
      <c r="CO89" s="32">
        <v>60000</v>
      </c>
      <c r="CP89" s="32">
        <v>60000</v>
      </c>
      <c r="CQ89" s="32">
        <v>60000</v>
      </c>
      <c r="CR89" s="32">
        <v>60000</v>
      </c>
      <c r="CS89" s="32">
        <v>60000</v>
      </c>
      <c r="CT89" s="32">
        <v>60000</v>
      </c>
      <c r="CU89" s="32">
        <v>44001</v>
      </c>
      <c r="CV89" s="32">
        <v>0</v>
      </c>
      <c r="CW89" s="32">
        <v>0</v>
      </c>
      <c r="CX89" s="32">
        <v>0</v>
      </c>
      <c r="CZ89" t="s">
        <v>260</v>
      </c>
      <c r="DA89" t="s">
        <v>3112</v>
      </c>
      <c r="DB89">
        <v>61957</v>
      </c>
      <c r="DC89">
        <v>60000</v>
      </c>
      <c r="DD89">
        <v>60000</v>
      </c>
      <c r="DE89">
        <v>60000</v>
      </c>
      <c r="DF89">
        <v>60000</v>
      </c>
      <c r="DG89">
        <v>60000</v>
      </c>
      <c r="DH89">
        <v>60000</v>
      </c>
      <c r="DI89">
        <v>60000</v>
      </c>
      <c r="DJ89">
        <v>44001</v>
      </c>
      <c r="DK89">
        <v>0</v>
      </c>
      <c r="DL89">
        <v>0</v>
      </c>
      <c r="DM89">
        <v>0</v>
      </c>
      <c r="DN89">
        <f t="shared" si="2"/>
        <v>525958</v>
      </c>
      <c r="DP89" s="31" t="s">
        <v>820</v>
      </c>
      <c r="DQ89">
        <v>42098</v>
      </c>
      <c r="DV89">
        <v>180</v>
      </c>
      <c r="DY89">
        <v>846000</v>
      </c>
      <c r="EC89">
        <v>185760</v>
      </c>
      <c r="EE89">
        <v>501497</v>
      </c>
      <c r="EK89">
        <v>342742</v>
      </c>
      <c r="ET89">
        <v>132014</v>
      </c>
      <c r="EW89">
        <v>2050291</v>
      </c>
      <c r="EY89" s="1" t="s">
        <v>292</v>
      </c>
      <c r="EZ89" s="1"/>
      <c r="FA89" s="1"/>
      <c r="FB89" s="1"/>
      <c r="FC89" s="1"/>
      <c r="FD89" s="1"/>
      <c r="FE89" s="1">
        <v>60</v>
      </c>
      <c r="FF89" s="1"/>
      <c r="FG89" s="1"/>
      <c r="FH89" s="1">
        <v>127734</v>
      </c>
      <c r="FI89" s="1"/>
      <c r="FJ89" s="1"/>
      <c r="FK89" s="1">
        <v>614400</v>
      </c>
      <c r="FL89" s="1"/>
      <c r="FM89" s="1"/>
      <c r="FN89" s="1">
        <v>2003400</v>
      </c>
      <c r="FO89" s="1"/>
      <c r="FP89" s="1"/>
      <c r="FQ89" s="1"/>
      <c r="FR89" s="1"/>
      <c r="FS89" s="1"/>
      <c r="FT89" s="1">
        <v>237434</v>
      </c>
      <c r="FU89" s="1"/>
      <c r="FV89" s="1"/>
      <c r="FW89" s="1"/>
      <c r="FX89" s="1"/>
      <c r="FY89" s="1"/>
      <c r="FZ89" s="1">
        <v>10900</v>
      </c>
      <c r="GA89" s="1"/>
      <c r="GB89" s="1">
        <v>24000</v>
      </c>
      <c r="GC89" s="1">
        <v>159841</v>
      </c>
      <c r="GD89" s="1"/>
      <c r="GE89" s="1"/>
      <c r="GF89" s="1">
        <v>3177769</v>
      </c>
    </row>
    <row r="90" spans="1:188" x14ac:dyDescent="0.45">
      <c r="A90" t="s">
        <v>400</v>
      </c>
      <c r="B90" t="s">
        <v>3016</v>
      </c>
      <c r="C90">
        <v>7690268</v>
      </c>
      <c r="D90">
        <v>7613804</v>
      </c>
      <c r="E90">
        <v>7956813</v>
      </c>
      <c r="F90">
        <v>7525918</v>
      </c>
      <c r="G90">
        <v>7592068</v>
      </c>
      <c r="H90">
        <v>9686584</v>
      </c>
      <c r="I90">
        <v>7510862</v>
      </c>
      <c r="J90">
        <v>8507653</v>
      </c>
      <c r="K90">
        <v>5549000</v>
      </c>
      <c r="L90">
        <v>5773153</v>
      </c>
      <c r="M90">
        <v>5530983</v>
      </c>
      <c r="N90">
        <v>6014674</v>
      </c>
      <c r="Q90" t="s">
        <v>452</v>
      </c>
      <c r="R90" t="s">
        <v>453</v>
      </c>
      <c r="S90" t="s">
        <v>3105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700</v>
      </c>
      <c r="AE90">
        <v>3000</v>
      </c>
      <c r="AF90" s="6">
        <f t="shared" si="3"/>
        <v>3700</v>
      </c>
      <c r="AI90" t="s">
        <v>793</v>
      </c>
      <c r="AJ90" t="s">
        <v>794</v>
      </c>
      <c r="AR90">
        <v>112156</v>
      </c>
      <c r="BH90">
        <v>112156</v>
      </c>
      <c r="BJ90" s="10" t="s">
        <v>793</v>
      </c>
      <c r="BK90" s="10" t="s">
        <v>794</v>
      </c>
      <c r="BL90" s="8"/>
      <c r="BM90" s="8"/>
      <c r="BN90" s="8"/>
      <c r="BO90" s="8"/>
      <c r="BP90" s="8"/>
      <c r="BQ90" s="8"/>
      <c r="BR90" s="8"/>
      <c r="BS90" s="8">
        <v>112156</v>
      </c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13">
        <v>112156</v>
      </c>
      <c r="CK90" t="s">
        <v>260</v>
      </c>
      <c r="CL90" t="s">
        <v>3105</v>
      </c>
      <c r="CM90" s="32">
        <v>1290</v>
      </c>
      <c r="CN90" s="32">
        <v>4000</v>
      </c>
      <c r="CO90" s="32">
        <v>4000</v>
      </c>
      <c r="CP90" s="32">
        <v>4000</v>
      </c>
      <c r="CQ90" s="32">
        <v>4000</v>
      </c>
      <c r="CR90" s="32">
        <v>4000</v>
      </c>
      <c r="CS90" s="32">
        <v>4000</v>
      </c>
      <c r="CT90" s="32">
        <v>4000</v>
      </c>
      <c r="CU90" s="32">
        <v>4000</v>
      </c>
      <c r="CV90" s="32">
        <v>4000</v>
      </c>
      <c r="CW90" s="32">
        <v>4000</v>
      </c>
      <c r="CX90" s="32">
        <v>4000</v>
      </c>
      <c r="CZ90" t="s">
        <v>260</v>
      </c>
      <c r="DA90" t="s">
        <v>3105</v>
      </c>
      <c r="DB90">
        <v>1290</v>
      </c>
      <c r="DC90">
        <v>4000</v>
      </c>
      <c r="DD90">
        <v>4000</v>
      </c>
      <c r="DE90">
        <v>4000</v>
      </c>
      <c r="DF90">
        <v>4000</v>
      </c>
      <c r="DG90">
        <v>4000</v>
      </c>
      <c r="DH90">
        <v>4000</v>
      </c>
      <c r="DI90">
        <v>4000</v>
      </c>
      <c r="DJ90">
        <v>4000</v>
      </c>
      <c r="DK90">
        <v>4000</v>
      </c>
      <c r="DL90">
        <v>4000</v>
      </c>
      <c r="DM90">
        <v>4000</v>
      </c>
      <c r="DN90">
        <f t="shared" si="2"/>
        <v>45290</v>
      </c>
      <c r="DP90" s="31" t="s">
        <v>1006</v>
      </c>
      <c r="DQ90">
        <v>600</v>
      </c>
      <c r="DR90">
        <v>88665</v>
      </c>
      <c r="DV90">
        <v>196</v>
      </c>
      <c r="DY90">
        <v>840000</v>
      </c>
      <c r="EB90">
        <v>140820</v>
      </c>
      <c r="EC90">
        <v>125220</v>
      </c>
      <c r="EE90">
        <v>240000</v>
      </c>
      <c r="EI90">
        <v>36000</v>
      </c>
      <c r="EQ90">
        <v>12000</v>
      </c>
      <c r="ET90">
        <v>870260</v>
      </c>
      <c r="EW90">
        <v>2353761</v>
      </c>
      <c r="EY90" s="1" t="s">
        <v>912</v>
      </c>
      <c r="EZ90" s="1"/>
      <c r="FA90" s="1"/>
      <c r="FB90" s="1"/>
      <c r="FC90" s="1"/>
      <c r="FD90" s="1"/>
      <c r="FE90" s="1">
        <v>288674.37599999999</v>
      </c>
      <c r="FF90" s="1"/>
      <c r="FG90" s="1"/>
      <c r="FH90" s="1">
        <v>993600</v>
      </c>
      <c r="FI90" s="1"/>
      <c r="FJ90" s="1"/>
      <c r="FK90" s="1">
        <v>165312</v>
      </c>
      <c r="FL90" s="1">
        <v>64800</v>
      </c>
      <c r="FM90" s="1"/>
      <c r="FN90" s="1"/>
      <c r="FO90" s="1"/>
      <c r="FP90" s="1"/>
      <c r="FQ90" s="1"/>
      <c r="FR90" s="1"/>
      <c r="FS90" s="1"/>
      <c r="FT90" s="1">
        <v>469182</v>
      </c>
      <c r="FU90" s="1"/>
      <c r="FV90" s="1"/>
      <c r="FW90" s="1"/>
      <c r="FX90" s="1"/>
      <c r="FY90" s="1"/>
      <c r="FZ90" s="1">
        <v>0</v>
      </c>
      <c r="GA90" s="1"/>
      <c r="GB90" s="1"/>
      <c r="GC90" s="1">
        <v>43659</v>
      </c>
      <c r="GD90" s="1">
        <v>120000</v>
      </c>
      <c r="GE90" s="1"/>
      <c r="GF90" s="1">
        <v>2145227.3760000002</v>
      </c>
    </row>
    <row r="91" spans="1:188" x14ac:dyDescent="0.45">
      <c r="A91" t="s">
        <v>820</v>
      </c>
      <c r="B91" t="s">
        <v>821</v>
      </c>
      <c r="C91">
        <v>184846</v>
      </c>
      <c r="D91">
        <v>176707</v>
      </c>
      <c r="E91">
        <v>176148</v>
      </c>
      <c r="F91">
        <v>174820</v>
      </c>
      <c r="G91">
        <v>171269</v>
      </c>
      <c r="H91">
        <v>168140</v>
      </c>
      <c r="I91">
        <v>167037</v>
      </c>
      <c r="J91">
        <v>166288</v>
      </c>
      <c r="K91">
        <v>170452</v>
      </c>
      <c r="L91">
        <v>164476</v>
      </c>
      <c r="M91">
        <v>162359</v>
      </c>
      <c r="N91">
        <v>167749</v>
      </c>
      <c r="Q91" t="s">
        <v>452</v>
      </c>
      <c r="R91" t="s">
        <v>453</v>
      </c>
      <c r="S91" t="s">
        <v>3101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234</v>
      </c>
      <c r="AE91">
        <v>1000</v>
      </c>
      <c r="AF91" s="6">
        <f t="shared" si="3"/>
        <v>1234</v>
      </c>
      <c r="AI91" t="s">
        <v>93</v>
      </c>
      <c r="AJ91" t="s">
        <v>94</v>
      </c>
      <c r="AS91">
        <v>49675</v>
      </c>
      <c r="AY91">
        <v>21193</v>
      </c>
      <c r="BH91">
        <v>70868</v>
      </c>
      <c r="BJ91" s="10" t="s">
        <v>93</v>
      </c>
      <c r="BK91" s="10" t="s">
        <v>94</v>
      </c>
      <c r="BL91" s="8"/>
      <c r="BM91" s="8"/>
      <c r="BN91" s="8"/>
      <c r="BO91" s="8"/>
      <c r="BP91" s="8"/>
      <c r="BQ91" s="8"/>
      <c r="BR91" s="8"/>
      <c r="BS91" s="8"/>
      <c r="BT91" s="8">
        <v>49675</v>
      </c>
      <c r="BU91" s="8"/>
      <c r="BV91" s="8"/>
      <c r="BW91" s="8"/>
      <c r="BX91" s="8"/>
      <c r="BY91" s="8"/>
      <c r="BZ91" s="8">
        <v>21193</v>
      </c>
      <c r="CA91" s="8"/>
      <c r="CB91" s="8"/>
      <c r="CC91" s="8"/>
      <c r="CD91" s="8"/>
      <c r="CE91" s="8"/>
      <c r="CF91" s="8"/>
      <c r="CG91" s="8"/>
      <c r="CH91" s="8"/>
      <c r="CI91" s="13">
        <v>70868</v>
      </c>
      <c r="CK91" t="s">
        <v>260</v>
      </c>
      <c r="CL91" t="s">
        <v>3113</v>
      </c>
      <c r="CM91" s="32">
        <v>48852</v>
      </c>
      <c r="CN91" s="32">
        <v>48852</v>
      </c>
      <c r="CO91" s="32">
        <v>48852</v>
      </c>
      <c r="CP91" s="32">
        <v>48852</v>
      </c>
      <c r="CQ91" s="32">
        <v>48852</v>
      </c>
      <c r="CR91" s="32">
        <v>48852</v>
      </c>
      <c r="CS91" s="32">
        <v>48852</v>
      </c>
      <c r="CT91" s="32">
        <v>48852</v>
      </c>
      <c r="CU91" s="32">
        <v>29628</v>
      </c>
      <c r="CV91" s="32">
        <v>-23256</v>
      </c>
      <c r="CW91" s="32">
        <v>0</v>
      </c>
      <c r="CX91" s="32">
        <v>0</v>
      </c>
      <c r="CZ91" t="s">
        <v>260</v>
      </c>
      <c r="DA91" t="s">
        <v>3113</v>
      </c>
      <c r="DB91">
        <v>48852</v>
      </c>
      <c r="DC91">
        <v>48852</v>
      </c>
      <c r="DD91">
        <v>48852</v>
      </c>
      <c r="DE91">
        <v>48852</v>
      </c>
      <c r="DF91">
        <v>48852</v>
      </c>
      <c r="DG91">
        <v>48852</v>
      </c>
      <c r="DH91">
        <v>48852</v>
      </c>
      <c r="DI91">
        <v>48852</v>
      </c>
      <c r="DJ91">
        <v>29628</v>
      </c>
      <c r="DK91">
        <v>-23256</v>
      </c>
      <c r="DL91">
        <v>0</v>
      </c>
      <c r="DM91">
        <v>0</v>
      </c>
      <c r="DN91">
        <f t="shared" si="2"/>
        <v>397188</v>
      </c>
      <c r="DP91" s="31" t="s">
        <v>816</v>
      </c>
      <c r="DV91">
        <v>60</v>
      </c>
      <c r="DY91">
        <v>267600</v>
      </c>
      <c r="EB91">
        <v>116640</v>
      </c>
      <c r="EI91">
        <v>36000</v>
      </c>
      <c r="EK91">
        <v>107286</v>
      </c>
      <c r="EQ91">
        <v>65112</v>
      </c>
      <c r="EW91">
        <v>592698</v>
      </c>
      <c r="EY91" s="1" t="s">
        <v>400</v>
      </c>
      <c r="EZ91" s="1"/>
      <c r="FA91" s="1"/>
      <c r="FB91" s="1">
        <v>1865033</v>
      </c>
      <c r="FC91" s="1"/>
      <c r="FD91" s="1">
        <v>78369855</v>
      </c>
      <c r="FE91" s="1"/>
      <c r="FF91" s="1"/>
      <c r="FG91" s="1"/>
      <c r="FH91" s="1">
        <v>378000</v>
      </c>
      <c r="FI91" s="1"/>
      <c r="FJ91" s="1"/>
      <c r="FK91" s="1"/>
      <c r="FL91" s="1"/>
      <c r="FM91" s="1">
        <v>4722461</v>
      </c>
      <c r="FN91" s="1"/>
      <c r="FO91" s="1"/>
      <c r="FP91" s="1"/>
      <c r="FQ91" s="1">
        <v>2685</v>
      </c>
      <c r="FR91" s="1"/>
      <c r="FS91" s="1"/>
      <c r="FT91" s="1"/>
      <c r="FU91" s="1"/>
      <c r="FV91" s="1"/>
      <c r="FW91" s="1"/>
      <c r="FX91" s="1"/>
      <c r="FY91" s="1"/>
      <c r="FZ91" s="1">
        <v>1501426</v>
      </c>
      <c r="GA91" s="1"/>
      <c r="GB91" s="1"/>
      <c r="GC91" s="1">
        <v>112320</v>
      </c>
      <c r="GD91" s="1"/>
      <c r="GE91" s="1"/>
      <c r="GF91" s="1">
        <v>86951780</v>
      </c>
    </row>
    <row r="92" spans="1:188" x14ac:dyDescent="0.45">
      <c r="A92" t="s">
        <v>1006</v>
      </c>
      <c r="B92" t="s">
        <v>1007</v>
      </c>
      <c r="C92">
        <v>189161</v>
      </c>
      <c r="D92">
        <v>188312</v>
      </c>
      <c r="E92">
        <v>187681</v>
      </c>
      <c r="F92">
        <v>188257</v>
      </c>
      <c r="G92">
        <v>187906</v>
      </c>
      <c r="H92">
        <v>197115</v>
      </c>
      <c r="I92">
        <v>202890</v>
      </c>
      <c r="J92">
        <v>203136</v>
      </c>
      <c r="K92">
        <v>201785</v>
      </c>
      <c r="L92">
        <v>202749</v>
      </c>
      <c r="M92">
        <v>202895</v>
      </c>
      <c r="N92">
        <v>201874</v>
      </c>
      <c r="Q92" t="s">
        <v>324</v>
      </c>
      <c r="R92" t="s">
        <v>325</v>
      </c>
      <c r="S92" t="s">
        <v>3108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4950</v>
      </c>
      <c r="AE92">
        <v>13500</v>
      </c>
      <c r="AF92" s="6">
        <f t="shared" si="3"/>
        <v>18450</v>
      </c>
      <c r="AI92" t="s">
        <v>741</v>
      </c>
      <c r="AJ92" t="s">
        <v>742</v>
      </c>
      <c r="AR92">
        <v>322093</v>
      </c>
      <c r="BD92">
        <v>22774</v>
      </c>
      <c r="BH92">
        <v>344867</v>
      </c>
      <c r="BJ92" s="10" t="s">
        <v>741</v>
      </c>
      <c r="BK92" s="10" t="s">
        <v>742</v>
      </c>
      <c r="BL92" s="8"/>
      <c r="BM92" s="8"/>
      <c r="BN92" s="8"/>
      <c r="BO92" s="8"/>
      <c r="BP92" s="8"/>
      <c r="BQ92" s="8"/>
      <c r="BR92" s="8"/>
      <c r="BS92" s="8">
        <v>322093</v>
      </c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>
        <v>22774</v>
      </c>
      <c r="CF92" s="8"/>
      <c r="CG92" s="8"/>
      <c r="CH92" s="8"/>
      <c r="CI92" s="13">
        <v>344867</v>
      </c>
      <c r="CK92" t="s">
        <v>260</v>
      </c>
      <c r="CL92" t="s">
        <v>3101</v>
      </c>
      <c r="CM92" s="32">
        <v>3785</v>
      </c>
      <c r="CN92" s="32">
        <v>4462</v>
      </c>
      <c r="CO92" s="32">
        <v>4462</v>
      </c>
      <c r="CP92" s="32">
        <v>4462</v>
      </c>
      <c r="CQ92" s="32">
        <v>4462</v>
      </c>
      <c r="CR92" s="32">
        <v>4462</v>
      </c>
      <c r="CS92" s="32">
        <v>4462</v>
      </c>
      <c r="CT92" s="32">
        <v>4462</v>
      </c>
      <c r="CU92" s="32">
        <v>3930</v>
      </c>
      <c r="CV92" s="32">
        <v>2462</v>
      </c>
      <c r="CW92" s="32">
        <v>2462</v>
      </c>
      <c r="CX92" s="32">
        <v>2462</v>
      </c>
      <c r="CZ92" t="s">
        <v>260</v>
      </c>
      <c r="DA92" t="s">
        <v>3101</v>
      </c>
      <c r="DB92">
        <v>3785</v>
      </c>
      <c r="DC92">
        <v>4462</v>
      </c>
      <c r="DD92">
        <v>4462</v>
      </c>
      <c r="DE92">
        <v>4462</v>
      </c>
      <c r="DF92">
        <v>4462</v>
      </c>
      <c r="DG92">
        <v>4462</v>
      </c>
      <c r="DH92">
        <v>4462</v>
      </c>
      <c r="DI92">
        <v>4462</v>
      </c>
      <c r="DJ92">
        <v>3930</v>
      </c>
      <c r="DK92">
        <v>2462</v>
      </c>
      <c r="DL92">
        <v>2462</v>
      </c>
      <c r="DM92">
        <v>2462</v>
      </c>
      <c r="DN92">
        <f t="shared" si="2"/>
        <v>46335</v>
      </c>
      <c r="DP92" s="31" t="s">
        <v>693</v>
      </c>
      <c r="DQ92">
        <v>47500</v>
      </c>
      <c r="DV92">
        <v>0</v>
      </c>
      <c r="DY92">
        <v>864000</v>
      </c>
      <c r="EB92">
        <v>228000</v>
      </c>
      <c r="EE92">
        <v>240000</v>
      </c>
      <c r="EK92">
        <v>292858</v>
      </c>
      <c r="EQ92">
        <v>497544</v>
      </c>
      <c r="ET92">
        <v>75826</v>
      </c>
      <c r="EW92">
        <v>2245728</v>
      </c>
      <c r="EY92" s="1" t="s">
        <v>820</v>
      </c>
      <c r="EZ92" s="1">
        <v>42098</v>
      </c>
      <c r="FA92" s="1"/>
      <c r="FB92" s="1"/>
      <c r="FC92" s="1"/>
      <c r="FD92" s="1"/>
      <c r="FE92" s="1">
        <v>180</v>
      </c>
      <c r="FF92" s="1"/>
      <c r="FG92" s="1"/>
      <c r="FH92" s="1">
        <v>846000</v>
      </c>
      <c r="FI92" s="1"/>
      <c r="FJ92" s="1"/>
      <c r="FK92" s="1"/>
      <c r="FL92" s="1">
        <v>185760</v>
      </c>
      <c r="FM92" s="1"/>
      <c r="FN92" s="1">
        <v>501497</v>
      </c>
      <c r="FO92" s="1"/>
      <c r="FP92" s="1"/>
      <c r="FQ92" s="1"/>
      <c r="FR92" s="1"/>
      <c r="FS92" s="1"/>
      <c r="FT92" s="1">
        <v>342742</v>
      </c>
      <c r="FU92" s="1"/>
      <c r="FV92" s="1"/>
      <c r="FW92" s="1"/>
      <c r="FX92" s="1"/>
      <c r="FY92" s="1"/>
      <c r="FZ92" s="1"/>
      <c r="GA92" s="1"/>
      <c r="GB92" s="1"/>
      <c r="GC92" s="1">
        <v>132014</v>
      </c>
      <c r="GD92" s="1"/>
      <c r="GE92" s="1"/>
      <c r="GF92" s="1">
        <v>2050291</v>
      </c>
    </row>
    <row r="93" spans="1:188" x14ac:dyDescent="0.45">
      <c r="A93" t="s">
        <v>816</v>
      </c>
      <c r="B93" t="s">
        <v>817</v>
      </c>
      <c r="C93">
        <v>48419</v>
      </c>
      <c r="D93">
        <v>50108</v>
      </c>
      <c r="E93">
        <v>49900</v>
      </c>
      <c r="F93">
        <v>49966</v>
      </c>
      <c r="G93">
        <v>48237</v>
      </c>
      <c r="H93">
        <v>49273</v>
      </c>
      <c r="I93">
        <v>47964</v>
      </c>
      <c r="J93">
        <v>48333</v>
      </c>
      <c r="K93">
        <v>48753</v>
      </c>
      <c r="L93">
        <v>49039</v>
      </c>
      <c r="M93">
        <v>51731</v>
      </c>
      <c r="N93">
        <v>50975</v>
      </c>
      <c r="Q93" t="s">
        <v>864</v>
      </c>
      <c r="R93" t="s">
        <v>865</v>
      </c>
      <c r="S93" t="s">
        <v>3119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560</v>
      </c>
      <c r="AA93">
        <v>560</v>
      </c>
      <c r="AB93">
        <v>560</v>
      </c>
      <c r="AC93">
        <v>0</v>
      </c>
      <c r="AD93">
        <v>0</v>
      </c>
      <c r="AE93">
        <v>0</v>
      </c>
      <c r="AF93" s="6">
        <f t="shared" si="3"/>
        <v>1680</v>
      </c>
      <c r="AI93" t="s">
        <v>352</v>
      </c>
      <c r="AJ93" t="s">
        <v>353</v>
      </c>
      <c r="AR93">
        <v>0</v>
      </c>
      <c r="BD93">
        <v>0</v>
      </c>
      <c r="BH93">
        <v>0</v>
      </c>
      <c r="BJ93" s="10" t="s">
        <v>352</v>
      </c>
      <c r="BK93" s="10" t="s">
        <v>353</v>
      </c>
      <c r="BL93" s="8"/>
      <c r="BM93" s="8"/>
      <c r="BN93" s="8"/>
      <c r="BO93" s="8"/>
      <c r="BP93" s="8"/>
      <c r="BQ93" s="8"/>
      <c r="BR93" s="8"/>
      <c r="BS93" s="8">
        <v>0</v>
      </c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>
        <v>0</v>
      </c>
      <c r="CF93" s="8"/>
      <c r="CG93" s="8"/>
      <c r="CH93" s="8"/>
      <c r="CI93" s="13">
        <v>0</v>
      </c>
      <c r="CK93" t="s">
        <v>260</v>
      </c>
      <c r="CL93" t="s">
        <v>3103</v>
      </c>
      <c r="CM93" s="32">
        <v>6000</v>
      </c>
      <c r="CN93" s="32">
        <v>6000</v>
      </c>
      <c r="CO93" s="32">
        <v>6000</v>
      </c>
      <c r="CP93" s="32">
        <v>6000</v>
      </c>
      <c r="CQ93" s="32">
        <v>6000</v>
      </c>
      <c r="CR93" s="32">
        <v>6000</v>
      </c>
      <c r="CS93" s="32">
        <v>6000</v>
      </c>
      <c r="CT93" s="32">
        <v>6000</v>
      </c>
      <c r="CU93" s="32">
        <v>6000</v>
      </c>
      <c r="CV93" s="32">
        <v>6000</v>
      </c>
      <c r="CW93" s="32">
        <v>6000</v>
      </c>
      <c r="CX93" s="32">
        <v>6000</v>
      </c>
      <c r="CZ93" t="s">
        <v>260</v>
      </c>
      <c r="DA93" t="s">
        <v>3103</v>
      </c>
      <c r="DB93">
        <v>6000</v>
      </c>
      <c r="DC93">
        <v>6000</v>
      </c>
      <c r="DD93">
        <v>6000</v>
      </c>
      <c r="DE93">
        <v>6000</v>
      </c>
      <c r="DF93">
        <v>6000</v>
      </c>
      <c r="DG93">
        <v>6000</v>
      </c>
      <c r="DH93">
        <v>6000</v>
      </c>
      <c r="DI93">
        <v>6000</v>
      </c>
      <c r="DJ93">
        <v>6000</v>
      </c>
      <c r="DK93">
        <v>6000</v>
      </c>
      <c r="DL93">
        <v>6000</v>
      </c>
      <c r="DM93">
        <v>6000</v>
      </c>
      <c r="DN93">
        <f t="shared" si="2"/>
        <v>72000</v>
      </c>
      <c r="DP93" s="31" t="s">
        <v>1051</v>
      </c>
      <c r="DQ93">
        <v>500</v>
      </c>
      <c r="DV93">
        <v>811</v>
      </c>
      <c r="DY93">
        <v>1500000</v>
      </c>
      <c r="EB93">
        <v>74114</v>
      </c>
      <c r="EC93">
        <v>1981694</v>
      </c>
      <c r="EI93">
        <v>36000</v>
      </c>
      <c r="EJ93">
        <v>1620000</v>
      </c>
      <c r="EK93">
        <v>794410</v>
      </c>
      <c r="ET93">
        <v>179068</v>
      </c>
      <c r="EW93">
        <v>6186597</v>
      </c>
      <c r="EY93" s="1" t="s">
        <v>1006</v>
      </c>
      <c r="EZ93" s="1">
        <v>600</v>
      </c>
      <c r="FA93" s="1">
        <v>88665</v>
      </c>
      <c r="FB93" s="1"/>
      <c r="FC93" s="1"/>
      <c r="FD93" s="1"/>
      <c r="FE93" s="1">
        <v>196</v>
      </c>
      <c r="FF93" s="1"/>
      <c r="FG93" s="1"/>
      <c r="FH93" s="1">
        <v>840000</v>
      </c>
      <c r="FI93" s="1"/>
      <c r="FJ93" s="1"/>
      <c r="FK93" s="1">
        <v>140820</v>
      </c>
      <c r="FL93" s="1">
        <v>125220</v>
      </c>
      <c r="FM93" s="1"/>
      <c r="FN93" s="1">
        <v>240000</v>
      </c>
      <c r="FO93" s="1"/>
      <c r="FP93" s="1"/>
      <c r="FQ93" s="1"/>
      <c r="FR93" s="1">
        <v>36000</v>
      </c>
      <c r="FS93" s="1"/>
      <c r="FT93" s="1"/>
      <c r="FU93" s="1"/>
      <c r="FV93" s="1"/>
      <c r="FW93" s="1"/>
      <c r="FX93" s="1"/>
      <c r="FY93" s="1"/>
      <c r="FZ93" s="1">
        <v>12000</v>
      </c>
      <c r="GA93" s="1"/>
      <c r="GB93" s="1"/>
      <c r="GC93" s="1">
        <v>870260</v>
      </c>
      <c r="GD93" s="1"/>
      <c r="GE93" s="1"/>
      <c r="GF93" s="1">
        <v>2353761</v>
      </c>
    </row>
    <row r="94" spans="1:188" x14ac:dyDescent="0.45">
      <c r="A94" t="s">
        <v>693</v>
      </c>
      <c r="B94" t="s">
        <v>694</v>
      </c>
      <c r="C94">
        <v>192056</v>
      </c>
      <c r="D94">
        <v>192156</v>
      </c>
      <c r="E94">
        <v>191406</v>
      </c>
      <c r="F94">
        <v>189780</v>
      </c>
      <c r="G94">
        <v>184745</v>
      </c>
      <c r="H94">
        <v>183827</v>
      </c>
      <c r="I94">
        <v>184425</v>
      </c>
      <c r="J94">
        <v>185474</v>
      </c>
      <c r="K94">
        <v>185981</v>
      </c>
      <c r="L94">
        <v>187743</v>
      </c>
      <c r="M94">
        <v>185785</v>
      </c>
      <c r="N94">
        <v>182350</v>
      </c>
      <c r="Q94" t="s">
        <v>864</v>
      </c>
      <c r="R94" t="s">
        <v>865</v>
      </c>
      <c r="S94" t="s">
        <v>3100</v>
      </c>
      <c r="T94">
        <v>0</v>
      </c>
      <c r="U94">
        <v>0</v>
      </c>
      <c r="V94">
        <v>0</v>
      </c>
      <c r="W94">
        <v>0</v>
      </c>
      <c r="X94">
        <v>30640</v>
      </c>
      <c r="Y94">
        <v>46962</v>
      </c>
      <c r="Z94">
        <v>46962</v>
      </c>
      <c r="AA94">
        <v>46962</v>
      </c>
      <c r="AB94">
        <v>87791</v>
      </c>
      <c r="AC94">
        <v>93924</v>
      </c>
      <c r="AD94">
        <v>126652</v>
      </c>
      <c r="AE94">
        <v>114781</v>
      </c>
      <c r="AF94" s="6">
        <f t="shared" si="3"/>
        <v>594674</v>
      </c>
      <c r="AI94" t="s">
        <v>161</v>
      </c>
      <c r="AJ94" t="s">
        <v>162</v>
      </c>
      <c r="BA94">
        <v>18258</v>
      </c>
      <c r="BF94">
        <v>61333</v>
      </c>
      <c r="BG94">
        <v>30890</v>
      </c>
      <c r="BH94">
        <v>110481</v>
      </c>
      <c r="BJ94" s="10" t="s">
        <v>161</v>
      </c>
      <c r="BK94" s="10" t="s">
        <v>162</v>
      </c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>
        <v>18258</v>
      </c>
      <c r="CC94" s="8"/>
      <c r="CD94" s="8"/>
      <c r="CE94" s="8"/>
      <c r="CF94" s="8"/>
      <c r="CG94" s="8">
        <v>61333</v>
      </c>
      <c r="CH94" s="8">
        <v>30890</v>
      </c>
      <c r="CI94" s="13">
        <v>110481</v>
      </c>
      <c r="CK94" t="s">
        <v>1070</v>
      </c>
      <c r="CL94" t="s">
        <v>3111</v>
      </c>
      <c r="CM94" s="32">
        <v>0</v>
      </c>
      <c r="CN94" s="32">
        <v>0</v>
      </c>
      <c r="CO94" s="32">
        <v>0</v>
      </c>
      <c r="CP94" s="32">
        <v>0</v>
      </c>
      <c r="CQ94" s="32">
        <v>0</v>
      </c>
      <c r="CR94" s="32">
        <v>0</v>
      </c>
      <c r="CS94" s="32">
        <v>0</v>
      </c>
      <c r="CT94" s="32">
        <v>0</v>
      </c>
      <c r="CU94" s="32">
        <v>0</v>
      </c>
      <c r="CV94" s="32">
        <v>0</v>
      </c>
      <c r="CW94" s="32">
        <v>0</v>
      </c>
      <c r="CX94" s="32">
        <v>0</v>
      </c>
      <c r="CZ94" t="s">
        <v>1070</v>
      </c>
      <c r="DA94" t="s">
        <v>3111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f t="shared" si="2"/>
        <v>0</v>
      </c>
      <c r="DP94" s="31" t="s">
        <v>844</v>
      </c>
      <c r="DQ94">
        <v>97455</v>
      </c>
      <c r="DR94">
        <v>42000</v>
      </c>
      <c r="ET94">
        <v>265925</v>
      </c>
      <c r="EW94">
        <v>405380</v>
      </c>
      <c r="EY94" s="1" t="s">
        <v>816</v>
      </c>
      <c r="EZ94" s="1"/>
      <c r="FA94" s="1"/>
      <c r="FB94" s="1"/>
      <c r="FC94" s="1"/>
      <c r="FD94" s="1"/>
      <c r="FE94" s="1">
        <v>60</v>
      </c>
      <c r="FF94" s="1"/>
      <c r="FG94" s="1"/>
      <c r="FH94" s="1">
        <v>267600</v>
      </c>
      <c r="FI94" s="1"/>
      <c r="FJ94" s="1"/>
      <c r="FK94" s="1">
        <v>116640</v>
      </c>
      <c r="FL94" s="1"/>
      <c r="FM94" s="1"/>
      <c r="FN94" s="1"/>
      <c r="FO94" s="1"/>
      <c r="FP94" s="1"/>
      <c r="FQ94" s="1"/>
      <c r="FR94" s="1">
        <v>36000</v>
      </c>
      <c r="FS94" s="1"/>
      <c r="FT94" s="1">
        <v>107286</v>
      </c>
      <c r="FU94" s="1"/>
      <c r="FV94" s="1"/>
      <c r="FW94" s="1"/>
      <c r="FX94" s="1"/>
      <c r="FY94" s="1"/>
      <c r="FZ94" s="1">
        <v>65112</v>
      </c>
      <c r="GA94" s="1"/>
      <c r="GB94" s="1"/>
      <c r="GC94" s="1"/>
      <c r="GD94" s="1"/>
      <c r="GE94" s="1"/>
      <c r="GF94" s="1">
        <v>592698</v>
      </c>
    </row>
    <row r="95" spans="1:188" x14ac:dyDescent="0.45">
      <c r="A95" t="s">
        <v>1051</v>
      </c>
      <c r="B95" t="s">
        <v>3017</v>
      </c>
      <c r="C95">
        <v>484798</v>
      </c>
      <c r="D95">
        <v>477168</v>
      </c>
      <c r="E95">
        <v>498518</v>
      </c>
      <c r="F95">
        <v>510240</v>
      </c>
      <c r="G95">
        <v>526787</v>
      </c>
      <c r="H95">
        <v>525812</v>
      </c>
      <c r="I95">
        <v>528922</v>
      </c>
      <c r="J95">
        <v>519833</v>
      </c>
      <c r="K95">
        <v>527975</v>
      </c>
      <c r="L95">
        <v>529105</v>
      </c>
      <c r="M95">
        <v>530920</v>
      </c>
      <c r="N95">
        <v>526519</v>
      </c>
      <c r="Q95" t="s">
        <v>864</v>
      </c>
      <c r="R95" t="s">
        <v>865</v>
      </c>
      <c r="S95" t="s">
        <v>3104</v>
      </c>
      <c r="T95">
        <v>0</v>
      </c>
      <c r="U95">
        <v>6934</v>
      </c>
      <c r="V95">
        <v>11647</v>
      </c>
      <c r="W95">
        <v>11647</v>
      </c>
      <c r="X95">
        <v>11647</v>
      </c>
      <c r="Y95">
        <v>11647</v>
      </c>
      <c r="Z95">
        <v>11647</v>
      </c>
      <c r="AA95">
        <v>11647</v>
      </c>
      <c r="AB95">
        <v>11647</v>
      </c>
      <c r="AC95">
        <v>11647</v>
      </c>
      <c r="AD95">
        <v>1380</v>
      </c>
      <c r="AE95">
        <v>647</v>
      </c>
      <c r="AF95" s="6">
        <f t="shared" si="3"/>
        <v>102137</v>
      </c>
      <c r="AI95" t="s">
        <v>747</v>
      </c>
      <c r="AJ95" t="s">
        <v>748</v>
      </c>
      <c r="AS95">
        <v>4781.2</v>
      </c>
      <c r="AV95">
        <v>5342.8</v>
      </c>
      <c r="AY95">
        <v>1290</v>
      </c>
      <c r="BD95">
        <v>323</v>
      </c>
      <c r="BH95">
        <v>11737</v>
      </c>
      <c r="BJ95" s="10" t="s">
        <v>747</v>
      </c>
      <c r="BK95" s="10" t="s">
        <v>748</v>
      </c>
      <c r="BL95" s="8"/>
      <c r="BM95" s="8"/>
      <c r="BN95" s="8"/>
      <c r="BO95" s="8"/>
      <c r="BP95" s="8"/>
      <c r="BQ95" s="8"/>
      <c r="BR95" s="8"/>
      <c r="BS95" s="8"/>
      <c r="BT95" s="8">
        <v>4781.2</v>
      </c>
      <c r="BU95" s="8"/>
      <c r="BV95" s="8"/>
      <c r="BW95" s="8">
        <v>5342.8</v>
      </c>
      <c r="BX95" s="8"/>
      <c r="BY95" s="8"/>
      <c r="BZ95" s="8">
        <v>1290</v>
      </c>
      <c r="CA95" s="8"/>
      <c r="CB95" s="8"/>
      <c r="CC95" s="8"/>
      <c r="CD95" s="8"/>
      <c r="CE95" s="8">
        <v>323</v>
      </c>
      <c r="CF95" s="8"/>
      <c r="CG95" s="8"/>
      <c r="CH95" s="8"/>
      <c r="CI95" s="13">
        <v>11737</v>
      </c>
      <c r="CK95" t="s">
        <v>1070</v>
      </c>
      <c r="CL95" t="s">
        <v>3100</v>
      </c>
      <c r="CM95" s="32">
        <v>33000</v>
      </c>
      <c r="CN95" s="32">
        <v>33000</v>
      </c>
      <c r="CO95" s="32">
        <v>33000</v>
      </c>
      <c r="CP95" s="32">
        <v>33000</v>
      </c>
      <c r="CQ95" s="32">
        <v>33000</v>
      </c>
      <c r="CR95" s="32">
        <v>33000</v>
      </c>
      <c r="CS95" s="32">
        <v>33000</v>
      </c>
      <c r="CT95" s="32">
        <v>33000</v>
      </c>
      <c r="CU95" s="32">
        <v>33000</v>
      </c>
      <c r="CV95" s="32">
        <v>33000</v>
      </c>
      <c r="CW95" s="32">
        <v>33000</v>
      </c>
      <c r="CX95" s="32">
        <v>33000</v>
      </c>
      <c r="CZ95" t="s">
        <v>1070</v>
      </c>
      <c r="DA95" t="s">
        <v>3100</v>
      </c>
      <c r="DB95">
        <v>33000</v>
      </c>
      <c r="DC95">
        <v>33000</v>
      </c>
      <c r="DD95">
        <v>33000</v>
      </c>
      <c r="DE95">
        <v>33000</v>
      </c>
      <c r="DF95">
        <v>33000</v>
      </c>
      <c r="DG95">
        <v>33000</v>
      </c>
      <c r="DH95">
        <v>33000</v>
      </c>
      <c r="DI95">
        <v>33000</v>
      </c>
      <c r="DJ95">
        <v>33000</v>
      </c>
      <c r="DK95">
        <v>33000</v>
      </c>
      <c r="DL95">
        <v>33000</v>
      </c>
      <c r="DM95">
        <v>33000</v>
      </c>
      <c r="DN95">
        <f t="shared" si="2"/>
        <v>396000</v>
      </c>
      <c r="DP95" s="31" t="s">
        <v>718</v>
      </c>
      <c r="DQ95">
        <v>236000</v>
      </c>
      <c r="DY95">
        <v>255600</v>
      </c>
      <c r="EB95">
        <v>120960</v>
      </c>
      <c r="EK95">
        <v>204381</v>
      </c>
      <c r="EQ95">
        <v>32556</v>
      </c>
      <c r="ET95">
        <v>42277</v>
      </c>
      <c r="EU95">
        <v>26400</v>
      </c>
      <c r="EW95">
        <v>918174</v>
      </c>
      <c r="EY95" s="1" t="s">
        <v>693</v>
      </c>
      <c r="EZ95" s="1">
        <v>47500</v>
      </c>
      <c r="FA95" s="1"/>
      <c r="FB95" s="1"/>
      <c r="FC95" s="1"/>
      <c r="FD95" s="1"/>
      <c r="FE95" s="1">
        <v>0</v>
      </c>
      <c r="FF95" s="1"/>
      <c r="FG95" s="1"/>
      <c r="FH95" s="1">
        <v>864000</v>
      </c>
      <c r="FI95" s="1"/>
      <c r="FJ95" s="1"/>
      <c r="FK95" s="1">
        <v>228000</v>
      </c>
      <c r="FL95" s="1"/>
      <c r="FM95" s="1"/>
      <c r="FN95" s="1">
        <v>240000</v>
      </c>
      <c r="FO95" s="1"/>
      <c r="FP95" s="1"/>
      <c r="FQ95" s="1"/>
      <c r="FR95" s="1"/>
      <c r="FS95" s="1"/>
      <c r="FT95" s="1">
        <v>292858</v>
      </c>
      <c r="FU95" s="1"/>
      <c r="FV95" s="1"/>
      <c r="FW95" s="1"/>
      <c r="FX95" s="1"/>
      <c r="FY95" s="1"/>
      <c r="FZ95" s="1">
        <v>497544</v>
      </c>
      <c r="GA95" s="1"/>
      <c r="GB95" s="1"/>
      <c r="GC95" s="1">
        <v>75826</v>
      </c>
      <c r="GD95" s="1"/>
      <c r="GE95" s="1"/>
      <c r="GF95" s="1">
        <v>2245728</v>
      </c>
    </row>
    <row r="96" spans="1:188" x14ac:dyDescent="0.45">
      <c r="A96" t="s">
        <v>844</v>
      </c>
      <c r="B96" t="s">
        <v>845</v>
      </c>
      <c r="C96">
        <v>30249</v>
      </c>
      <c r="D96">
        <v>33614</v>
      </c>
      <c r="E96">
        <v>30852</v>
      </c>
      <c r="F96">
        <v>32727</v>
      </c>
      <c r="G96">
        <v>30100</v>
      </c>
      <c r="H96">
        <v>29880</v>
      </c>
      <c r="I96">
        <v>64685</v>
      </c>
      <c r="J96">
        <v>30248</v>
      </c>
      <c r="K96">
        <v>31172</v>
      </c>
      <c r="L96">
        <v>30543</v>
      </c>
      <c r="M96">
        <v>31233</v>
      </c>
      <c r="N96">
        <v>30077</v>
      </c>
      <c r="Q96" t="s">
        <v>864</v>
      </c>
      <c r="R96" t="s">
        <v>865</v>
      </c>
      <c r="S96" t="s">
        <v>3112</v>
      </c>
      <c r="T96">
        <v>0</v>
      </c>
      <c r="U96">
        <v>12284</v>
      </c>
      <c r="V96">
        <v>57073</v>
      </c>
      <c r="W96">
        <v>48856</v>
      </c>
      <c r="X96">
        <v>48856</v>
      </c>
      <c r="Y96">
        <v>48856</v>
      </c>
      <c r="Z96">
        <v>48856</v>
      </c>
      <c r="AA96">
        <v>48856</v>
      </c>
      <c r="AB96">
        <v>48856</v>
      </c>
      <c r="AC96">
        <v>48856</v>
      </c>
      <c r="AD96">
        <v>23656</v>
      </c>
      <c r="AE96">
        <v>856</v>
      </c>
      <c r="AF96" s="6">
        <f t="shared" si="3"/>
        <v>435861</v>
      </c>
      <c r="AI96" t="s">
        <v>750</v>
      </c>
      <c r="AJ96" t="s">
        <v>751</v>
      </c>
      <c r="AS96">
        <v>13538.3</v>
      </c>
      <c r="AV96">
        <v>14321.7</v>
      </c>
      <c r="AY96">
        <v>5420</v>
      </c>
      <c r="BD96">
        <v>903</v>
      </c>
      <c r="BH96">
        <v>34183</v>
      </c>
      <c r="BJ96" s="10" t="s">
        <v>750</v>
      </c>
      <c r="BK96" s="10" t="s">
        <v>751</v>
      </c>
      <c r="BL96" s="8"/>
      <c r="BM96" s="8"/>
      <c r="BN96" s="8"/>
      <c r="BO96" s="8"/>
      <c r="BP96" s="8"/>
      <c r="BQ96" s="8"/>
      <c r="BR96" s="8"/>
      <c r="BS96" s="8"/>
      <c r="BT96" s="8">
        <v>13538.3</v>
      </c>
      <c r="BU96" s="8"/>
      <c r="BV96" s="8"/>
      <c r="BW96" s="8">
        <v>14321.7</v>
      </c>
      <c r="BX96" s="8"/>
      <c r="BY96" s="8"/>
      <c r="BZ96" s="8">
        <v>5420</v>
      </c>
      <c r="CA96" s="8"/>
      <c r="CB96" s="8"/>
      <c r="CC96" s="8"/>
      <c r="CD96" s="8"/>
      <c r="CE96" s="8">
        <v>903</v>
      </c>
      <c r="CF96" s="8"/>
      <c r="CG96" s="8"/>
      <c r="CH96" s="8"/>
      <c r="CI96" s="13">
        <v>34183</v>
      </c>
      <c r="CK96" t="s">
        <v>1070</v>
      </c>
      <c r="CL96" t="s">
        <v>3101</v>
      </c>
      <c r="CM96" s="32">
        <v>0</v>
      </c>
      <c r="CN96" s="32">
        <v>0</v>
      </c>
      <c r="CO96" s="32">
        <v>0</v>
      </c>
      <c r="CP96" s="32">
        <v>0</v>
      </c>
      <c r="CQ96" s="32">
        <v>0</v>
      </c>
      <c r="CR96" s="32">
        <v>0</v>
      </c>
      <c r="CS96" s="32">
        <v>0</v>
      </c>
      <c r="CT96" s="32">
        <v>0</v>
      </c>
      <c r="CU96" s="32">
        <v>0</v>
      </c>
      <c r="CV96" s="32">
        <v>0</v>
      </c>
      <c r="CW96" s="32">
        <v>0</v>
      </c>
      <c r="CX96" s="32">
        <v>0</v>
      </c>
      <c r="CZ96" t="s">
        <v>1070</v>
      </c>
      <c r="DA96" t="s">
        <v>3101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f t="shared" si="2"/>
        <v>0</v>
      </c>
      <c r="DP96" s="31" t="s">
        <v>1093</v>
      </c>
      <c r="DV96">
        <v>120</v>
      </c>
      <c r="DY96">
        <v>486000</v>
      </c>
      <c r="EE96">
        <v>15392</v>
      </c>
      <c r="EK96">
        <v>690233</v>
      </c>
      <c r="EQ96">
        <v>575944</v>
      </c>
      <c r="ET96">
        <v>56589</v>
      </c>
      <c r="EU96">
        <v>120000</v>
      </c>
      <c r="EW96">
        <v>1944278</v>
      </c>
      <c r="EY96" s="1" t="s">
        <v>1051</v>
      </c>
      <c r="EZ96" s="1">
        <v>500</v>
      </c>
      <c r="FA96" s="1"/>
      <c r="FB96" s="1"/>
      <c r="FC96" s="1"/>
      <c r="FD96" s="1"/>
      <c r="FE96" s="1">
        <v>811</v>
      </c>
      <c r="FF96" s="1"/>
      <c r="FG96" s="1"/>
      <c r="FH96" s="1">
        <v>1500000</v>
      </c>
      <c r="FI96" s="1"/>
      <c r="FJ96" s="1"/>
      <c r="FK96" s="1">
        <v>74114</v>
      </c>
      <c r="FL96" s="1">
        <v>1981694</v>
      </c>
      <c r="FM96" s="1"/>
      <c r="FN96" s="1"/>
      <c r="FO96" s="1"/>
      <c r="FP96" s="1"/>
      <c r="FQ96" s="1"/>
      <c r="FR96" s="1">
        <v>36000</v>
      </c>
      <c r="FS96" s="1">
        <v>1620000</v>
      </c>
      <c r="FT96" s="1">
        <v>794410</v>
      </c>
      <c r="FU96" s="1"/>
      <c r="FV96" s="1"/>
      <c r="FW96" s="1"/>
      <c r="FX96" s="1"/>
      <c r="FY96" s="1"/>
      <c r="FZ96" s="1"/>
      <c r="GA96" s="1"/>
      <c r="GB96" s="1"/>
      <c r="GC96" s="1">
        <v>179068</v>
      </c>
      <c r="GD96" s="1"/>
      <c r="GE96" s="1"/>
      <c r="GF96" s="1">
        <v>6186597</v>
      </c>
    </row>
    <row r="97" spans="1:188" x14ac:dyDescent="0.45">
      <c r="A97" t="s">
        <v>718</v>
      </c>
      <c r="B97" t="s">
        <v>719</v>
      </c>
      <c r="C97">
        <v>52559</v>
      </c>
      <c r="D97">
        <v>63002</v>
      </c>
      <c r="E97">
        <v>60888</v>
      </c>
      <c r="F97">
        <v>58116</v>
      </c>
      <c r="G97">
        <v>52122</v>
      </c>
      <c r="H97">
        <v>53891</v>
      </c>
      <c r="I97">
        <v>54789</v>
      </c>
      <c r="J97">
        <v>51145</v>
      </c>
      <c r="K97">
        <v>53366</v>
      </c>
      <c r="L97">
        <v>56763</v>
      </c>
      <c r="M97">
        <v>301233</v>
      </c>
      <c r="N97">
        <v>60300</v>
      </c>
      <c r="Q97" t="s">
        <v>864</v>
      </c>
      <c r="R97" t="s">
        <v>865</v>
      </c>
      <c r="S97" t="s">
        <v>3105</v>
      </c>
      <c r="T97">
        <v>0</v>
      </c>
      <c r="U97">
        <v>1714</v>
      </c>
      <c r="V97">
        <v>3000</v>
      </c>
      <c r="W97">
        <v>3000</v>
      </c>
      <c r="X97">
        <v>3000</v>
      </c>
      <c r="Y97">
        <v>3000</v>
      </c>
      <c r="Z97">
        <v>3000</v>
      </c>
      <c r="AA97">
        <v>3000</v>
      </c>
      <c r="AB97">
        <v>3000</v>
      </c>
      <c r="AC97">
        <v>3000</v>
      </c>
      <c r="AD97">
        <v>3000</v>
      </c>
      <c r="AE97">
        <v>3000</v>
      </c>
      <c r="AF97" s="6">
        <f t="shared" si="3"/>
        <v>31714</v>
      </c>
      <c r="AI97" t="s">
        <v>756</v>
      </c>
      <c r="AJ97" t="s">
        <v>757</v>
      </c>
      <c r="AS97">
        <v>102866</v>
      </c>
      <c r="AV97">
        <v>152655</v>
      </c>
      <c r="AW97">
        <v>1400</v>
      </c>
      <c r="AY97">
        <v>21871</v>
      </c>
      <c r="BD97">
        <v>7291</v>
      </c>
      <c r="BH97">
        <v>286083</v>
      </c>
      <c r="BJ97" s="10" t="s">
        <v>756</v>
      </c>
      <c r="BK97" s="10" t="s">
        <v>757</v>
      </c>
      <c r="BL97" s="8"/>
      <c r="BM97" s="8"/>
      <c r="BN97" s="8"/>
      <c r="BO97" s="8"/>
      <c r="BP97" s="8"/>
      <c r="BQ97" s="8"/>
      <c r="BR97" s="8"/>
      <c r="BS97" s="8"/>
      <c r="BT97" s="8">
        <v>102866</v>
      </c>
      <c r="BU97" s="8"/>
      <c r="BV97" s="8"/>
      <c r="BW97" s="8">
        <v>152655</v>
      </c>
      <c r="BX97" s="8">
        <v>1400</v>
      </c>
      <c r="BY97" s="8"/>
      <c r="BZ97" s="8">
        <v>21871</v>
      </c>
      <c r="CA97" s="8"/>
      <c r="CB97" s="8"/>
      <c r="CC97" s="8"/>
      <c r="CD97" s="8"/>
      <c r="CE97" s="8">
        <v>7291</v>
      </c>
      <c r="CF97" s="8"/>
      <c r="CG97" s="8"/>
      <c r="CH97" s="8"/>
      <c r="CI97" s="13">
        <v>286083</v>
      </c>
      <c r="CK97" t="s">
        <v>1070</v>
      </c>
      <c r="CL97" t="s">
        <v>3103</v>
      </c>
      <c r="CM97" s="32">
        <v>10300</v>
      </c>
      <c r="CN97" s="32">
        <v>10300</v>
      </c>
      <c r="CO97" s="32">
        <v>10300</v>
      </c>
      <c r="CP97" s="32">
        <v>10300</v>
      </c>
      <c r="CQ97" s="32">
        <v>10300</v>
      </c>
      <c r="CR97" s="32">
        <v>10300</v>
      </c>
      <c r="CS97" s="32">
        <v>10300</v>
      </c>
      <c r="CT97" s="32">
        <v>10300</v>
      </c>
      <c r="CU97" s="32">
        <v>10300</v>
      </c>
      <c r="CV97" s="32">
        <v>10300</v>
      </c>
      <c r="CW97" s="32">
        <v>10300</v>
      </c>
      <c r="CX97" s="32">
        <v>10300</v>
      </c>
      <c r="CZ97" t="s">
        <v>1070</v>
      </c>
      <c r="DA97" t="s">
        <v>3103</v>
      </c>
      <c r="DB97">
        <v>10300</v>
      </c>
      <c r="DC97">
        <v>10300</v>
      </c>
      <c r="DD97">
        <v>10300</v>
      </c>
      <c r="DE97">
        <v>10300</v>
      </c>
      <c r="DF97">
        <v>10300</v>
      </c>
      <c r="DG97">
        <v>10300</v>
      </c>
      <c r="DH97">
        <v>10300</v>
      </c>
      <c r="DI97">
        <v>10300</v>
      </c>
      <c r="DJ97">
        <v>10300</v>
      </c>
      <c r="DK97">
        <v>10300</v>
      </c>
      <c r="DL97">
        <v>10300</v>
      </c>
      <c r="DM97">
        <v>10300</v>
      </c>
      <c r="DN97">
        <f t="shared" si="2"/>
        <v>123600</v>
      </c>
      <c r="DP97" s="31" t="s">
        <v>1265</v>
      </c>
      <c r="DV97">
        <v>60</v>
      </c>
      <c r="EB97">
        <v>136944</v>
      </c>
      <c r="EE97">
        <v>1450272</v>
      </c>
      <c r="EH97">
        <v>8727</v>
      </c>
      <c r="EI97">
        <v>48000</v>
      </c>
      <c r="EK97">
        <v>1013516</v>
      </c>
      <c r="EO97">
        <v>1500000</v>
      </c>
      <c r="EQ97">
        <v>1725630</v>
      </c>
      <c r="EW97">
        <v>5883149</v>
      </c>
      <c r="EY97" s="1" t="s">
        <v>844</v>
      </c>
      <c r="EZ97" s="1">
        <v>97455</v>
      </c>
      <c r="FA97" s="1">
        <v>42000</v>
      </c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>
        <v>265925</v>
      </c>
      <c r="GD97" s="1"/>
      <c r="GE97" s="1"/>
      <c r="GF97" s="1">
        <v>405380</v>
      </c>
    </row>
    <row r="98" spans="1:188" x14ac:dyDescent="0.45">
      <c r="A98" t="s">
        <v>1093</v>
      </c>
      <c r="B98" t="s">
        <v>1094</v>
      </c>
      <c r="C98">
        <v>166746</v>
      </c>
      <c r="D98">
        <v>166823</v>
      </c>
      <c r="E98">
        <v>166590</v>
      </c>
      <c r="F98">
        <v>166746</v>
      </c>
      <c r="G98">
        <v>159642</v>
      </c>
      <c r="H98">
        <v>159642</v>
      </c>
      <c r="I98">
        <v>159642</v>
      </c>
      <c r="J98">
        <v>159762</v>
      </c>
      <c r="K98">
        <v>159720</v>
      </c>
      <c r="L98">
        <v>159642</v>
      </c>
      <c r="M98">
        <v>159681</v>
      </c>
      <c r="N98">
        <v>159642</v>
      </c>
      <c r="Q98" t="s">
        <v>864</v>
      </c>
      <c r="R98" t="s">
        <v>865</v>
      </c>
      <c r="S98" t="s">
        <v>3101</v>
      </c>
      <c r="T98">
        <v>0</v>
      </c>
      <c r="U98">
        <v>571</v>
      </c>
      <c r="V98">
        <v>1962</v>
      </c>
      <c r="W98">
        <v>1962</v>
      </c>
      <c r="X98">
        <v>7123</v>
      </c>
      <c r="Y98">
        <v>9962</v>
      </c>
      <c r="Z98">
        <v>9962</v>
      </c>
      <c r="AA98">
        <v>9962</v>
      </c>
      <c r="AB98">
        <v>9962</v>
      </c>
      <c r="AC98">
        <v>9962</v>
      </c>
      <c r="AD98">
        <v>9028</v>
      </c>
      <c r="AE98">
        <v>33261</v>
      </c>
      <c r="AF98" s="6">
        <f t="shared" si="3"/>
        <v>103717</v>
      </c>
      <c r="AI98" t="s">
        <v>1105</v>
      </c>
      <c r="AJ98" t="s">
        <v>3044</v>
      </c>
      <c r="AR98">
        <v>442742</v>
      </c>
      <c r="BD98">
        <v>9620</v>
      </c>
      <c r="BH98">
        <v>452362</v>
      </c>
      <c r="BJ98" s="10" t="s">
        <v>1105</v>
      </c>
      <c r="BK98" s="10" t="s">
        <v>3044</v>
      </c>
      <c r="BL98" s="8"/>
      <c r="BM98" s="8"/>
      <c r="BN98" s="8"/>
      <c r="BO98" s="8"/>
      <c r="BP98" s="8"/>
      <c r="BQ98" s="8"/>
      <c r="BR98" s="8"/>
      <c r="BS98" s="8">
        <v>442742</v>
      </c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>
        <v>9620</v>
      </c>
      <c r="CF98" s="8"/>
      <c r="CG98" s="8"/>
      <c r="CH98" s="8"/>
      <c r="CI98" s="13">
        <v>452362</v>
      </c>
      <c r="CK98" t="s">
        <v>5</v>
      </c>
      <c r="CL98" t="s">
        <v>3111</v>
      </c>
      <c r="CM98" s="32">
        <v>0</v>
      </c>
      <c r="CN98" s="32">
        <v>0</v>
      </c>
      <c r="CO98" s="32">
        <v>0</v>
      </c>
      <c r="CP98" s="32">
        <v>0</v>
      </c>
      <c r="CQ98" s="32">
        <v>0</v>
      </c>
      <c r="CR98" s="32">
        <v>0</v>
      </c>
      <c r="CS98" s="32">
        <v>78</v>
      </c>
      <c r="CT98" s="32">
        <v>0</v>
      </c>
      <c r="CU98" s="32">
        <v>0</v>
      </c>
      <c r="CV98" s="32">
        <v>0</v>
      </c>
      <c r="CW98" s="32">
        <v>0</v>
      </c>
      <c r="CX98" s="32">
        <v>0</v>
      </c>
      <c r="CZ98" t="s">
        <v>5</v>
      </c>
      <c r="DA98" t="s">
        <v>3111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78</v>
      </c>
      <c r="DI98">
        <v>0</v>
      </c>
      <c r="DJ98">
        <v>0</v>
      </c>
      <c r="DK98">
        <v>0</v>
      </c>
      <c r="DL98">
        <v>0</v>
      </c>
      <c r="DM98">
        <v>0</v>
      </c>
      <c r="DN98">
        <f t="shared" si="2"/>
        <v>78</v>
      </c>
      <c r="DP98" s="31" t="s">
        <v>220</v>
      </c>
      <c r="DV98">
        <v>0</v>
      </c>
      <c r="DY98">
        <v>4236</v>
      </c>
      <c r="EE98">
        <v>1711696</v>
      </c>
      <c r="EJ98">
        <v>20226</v>
      </c>
      <c r="EK98">
        <v>877444</v>
      </c>
      <c r="EL98">
        <v>734400</v>
      </c>
      <c r="EO98">
        <v>2142581</v>
      </c>
      <c r="EQ98">
        <v>0</v>
      </c>
      <c r="ET98">
        <v>106513</v>
      </c>
      <c r="EU98">
        <v>52800</v>
      </c>
      <c r="EW98">
        <v>5649896</v>
      </c>
      <c r="EY98" s="1" t="s">
        <v>718</v>
      </c>
      <c r="EZ98" s="1">
        <v>236000</v>
      </c>
      <c r="FA98" s="1"/>
      <c r="FB98" s="1"/>
      <c r="FC98" s="1"/>
      <c r="FD98" s="1"/>
      <c r="FE98" s="1"/>
      <c r="FF98" s="1"/>
      <c r="FG98" s="1"/>
      <c r="FH98" s="1">
        <v>255600</v>
      </c>
      <c r="FI98" s="1"/>
      <c r="FJ98" s="1"/>
      <c r="FK98" s="1">
        <v>120960</v>
      </c>
      <c r="FL98" s="1"/>
      <c r="FM98" s="1"/>
      <c r="FN98" s="1"/>
      <c r="FO98" s="1"/>
      <c r="FP98" s="1"/>
      <c r="FQ98" s="1"/>
      <c r="FR98" s="1"/>
      <c r="FS98" s="1"/>
      <c r="FT98" s="1">
        <v>204381</v>
      </c>
      <c r="FU98" s="1"/>
      <c r="FV98" s="1"/>
      <c r="FW98" s="1"/>
      <c r="FX98" s="1"/>
      <c r="FY98" s="1"/>
      <c r="FZ98" s="1">
        <v>32556</v>
      </c>
      <c r="GA98" s="1"/>
      <c r="GB98" s="1"/>
      <c r="GC98" s="1">
        <v>42277</v>
      </c>
      <c r="GD98" s="1">
        <v>26400</v>
      </c>
      <c r="GE98" s="1"/>
      <c r="GF98" s="1">
        <v>918174</v>
      </c>
    </row>
    <row r="99" spans="1:188" x14ac:dyDescent="0.45">
      <c r="A99" t="s">
        <v>1265</v>
      </c>
      <c r="B99" t="s">
        <v>1266</v>
      </c>
      <c r="C99">
        <v>490377</v>
      </c>
      <c r="D99">
        <v>482980</v>
      </c>
      <c r="E99">
        <v>496829</v>
      </c>
      <c r="F99">
        <v>488611</v>
      </c>
      <c r="G99">
        <v>487276</v>
      </c>
      <c r="H99">
        <v>491506</v>
      </c>
      <c r="I99">
        <v>497048</v>
      </c>
      <c r="J99">
        <v>495658</v>
      </c>
      <c r="K99">
        <v>493632</v>
      </c>
      <c r="L99">
        <v>489611</v>
      </c>
      <c r="M99">
        <v>485882</v>
      </c>
      <c r="N99">
        <v>483739</v>
      </c>
      <c r="Q99" t="s">
        <v>1259</v>
      </c>
      <c r="R99" t="s">
        <v>1260</v>
      </c>
      <c r="S99" t="s">
        <v>3103</v>
      </c>
      <c r="T99">
        <v>0</v>
      </c>
      <c r="U99">
        <v>0</v>
      </c>
      <c r="V99">
        <v>0</v>
      </c>
      <c r="W99">
        <v>0</v>
      </c>
      <c r="X99">
        <v>36994</v>
      </c>
      <c r="Y99">
        <v>5550</v>
      </c>
      <c r="Z99">
        <v>40021</v>
      </c>
      <c r="AA99">
        <v>10638</v>
      </c>
      <c r="AB99">
        <v>10351</v>
      </c>
      <c r="AC99">
        <v>10234</v>
      </c>
      <c r="AD99">
        <v>10546</v>
      </c>
      <c r="AE99">
        <v>11043</v>
      </c>
      <c r="AF99" s="6">
        <f t="shared" si="3"/>
        <v>135377</v>
      </c>
      <c r="AI99" t="s">
        <v>1109</v>
      </c>
      <c r="AJ99" t="s">
        <v>1110</v>
      </c>
      <c r="AL99">
        <v>13336</v>
      </c>
      <c r="BH99">
        <v>13336</v>
      </c>
      <c r="BJ99" s="10" t="s">
        <v>1109</v>
      </c>
      <c r="BK99" s="10" t="s">
        <v>1110</v>
      </c>
      <c r="BL99" s="8"/>
      <c r="BM99" s="8">
        <v>13336</v>
      </c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13">
        <v>13336</v>
      </c>
      <c r="CK99" t="s">
        <v>5</v>
      </c>
      <c r="CL99" t="s">
        <v>3100</v>
      </c>
      <c r="CM99" s="32">
        <v>40500</v>
      </c>
      <c r="CN99" s="32">
        <v>40500</v>
      </c>
      <c r="CO99" s="32">
        <v>40500</v>
      </c>
      <c r="CP99" s="32">
        <v>40500</v>
      </c>
      <c r="CQ99" s="32">
        <v>40500</v>
      </c>
      <c r="CR99" s="32">
        <v>40500</v>
      </c>
      <c r="CS99" s="32">
        <v>40500</v>
      </c>
      <c r="CT99" s="32">
        <v>40500</v>
      </c>
      <c r="CU99" s="32">
        <v>40500</v>
      </c>
      <c r="CV99" s="32">
        <v>40500</v>
      </c>
      <c r="CW99" s="32">
        <v>40500</v>
      </c>
      <c r="CX99" s="32">
        <v>40500</v>
      </c>
      <c r="CZ99" t="s">
        <v>5</v>
      </c>
      <c r="DA99" t="s">
        <v>3100</v>
      </c>
      <c r="DB99">
        <v>40500</v>
      </c>
      <c r="DC99">
        <v>40500</v>
      </c>
      <c r="DD99">
        <v>40500</v>
      </c>
      <c r="DE99">
        <v>40500</v>
      </c>
      <c r="DF99">
        <v>40500</v>
      </c>
      <c r="DG99">
        <v>40500</v>
      </c>
      <c r="DH99">
        <v>40500</v>
      </c>
      <c r="DI99">
        <v>40500</v>
      </c>
      <c r="DJ99">
        <v>40500</v>
      </c>
      <c r="DK99">
        <v>40500</v>
      </c>
      <c r="DL99">
        <v>40500</v>
      </c>
      <c r="DM99">
        <v>40500</v>
      </c>
      <c r="DN99">
        <f t="shared" si="2"/>
        <v>486000</v>
      </c>
      <c r="DP99" s="31" t="s">
        <v>1095</v>
      </c>
      <c r="DT99">
        <v>-77571</v>
      </c>
      <c r="DU99">
        <v>17247353.236000001</v>
      </c>
      <c r="ED99">
        <v>914516.04400000011</v>
      </c>
      <c r="EH99">
        <v>200</v>
      </c>
      <c r="EU99">
        <v>0</v>
      </c>
      <c r="EW99">
        <v>18084498.280000001</v>
      </c>
      <c r="EY99" s="1" t="s">
        <v>1093</v>
      </c>
      <c r="EZ99" s="1"/>
      <c r="FA99" s="1"/>
      <c r="FB99" s="1"/>
      <c r="FC99" s="1"/>
      <c r="FD99" s="1"/>
      <c r="FE99" s="1">
        <v>120</v>
      </c>
      <c r="FF99" s="1"/>
      <c r="FG99" s="1"/>
      <c r="FH99" s="1">
        <v>486000</v>
      </c>
      <c r="FI99" s="1"/>
      <c r="FJ99" s="1"/>
      <c r="FK99" s="1"/>
      <c r="FL99" s="1"/>
      <c r="FM99" s="1"/>
      <c r="FN99" s="1">
        <v>15392</v>
      </c>
      <c r="FO99" s="1"/>
      <c r="FP99" s="1"/>
      <c r="FQ99" s="1"/>
      <c r="FR99" s="1"/>
      <c r="FS99" s="1"/>
      <c r="FT99" s="1">
        <v>690233</v>
      </c>
      <c r="FU99" s="1"/>
      <c r="FV99" s="1"/>
      <c r="FW99" s="1"/>
      <c r="FX99" s="1"/>
      <c r="FY99" s="1"/>
      <c r="FZ99" s="1">
        <v>575944</v>
      </c>
      <c r="GA99" s="1"/>
      <c r="GB99" s="1"/>
      <c r="GC99" s="1">
        <v>56589</v>
      </c>
      <c r="GD99" s="1">
        <v>120000</v>
      </c>
      <c r="GE99" s="1"/>
      <c r="GF99" s="1">
        <v>1944278</v>
      </c>
    </row>
    <row r="100" spans="1:188" x14ac:dyDescent="0.45">
      <c r="A100" t="s">
        <v>220</v>
      </c>
      <c r="B100" t="s">
        <v>221</v>
      </c>
      <c r="C100">
        <v>488426</v>
      </c>
      <c r="D100">
        <v>473584</v>
      </c>
      <c r="E100">
        <v>482827</v>
      </c>
      <c r="F100">
        <v>464494</v>
      </c>
      <c r="G100">
        <v>460322</v>
      </c>
      <c r="H100">
        <v>465301</v>
      </c>
      <c r="I100">
        <v>467593</v>
      </c>
      <c r="J100">
        <v>456969</v>
      </c>
      <c r="K100">
        <v>472725</v>
      </c>
      <c r="L100">
        <v>473054</v>
      </c>
      <c r="M100">
        <v>471116</v>
      </c>
      <c r="N100">
        <v>473485</v>
      </c>
      <c r="Q100" t="s">
        <v>1150</v>
      </c>
      <c r="R100" t="s">
        <v>1151</v>
      </c>
      <c r="S100" t="s">
        <v>3113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1000</v>
      </c>
      <c r="AA100">
        <v>1000</v>
      </c>
      <c r="AB100">
        <v>1000</v>
      </c>
      <c r="AC100">
        <v>1000</v>
      </c>
      <c r="AD100">
        <v>1000</v>
      </c>
      <c r="AE100">
        <v>1000</v>
      </c>
      <c r="AF100" s="6">
        <f t="shared" si="3"/>
        <v>6000</v>
      </c>
      <c r="AI100" t="s">
        <v>1280</v>
      </c>
      <c r="AJ100" t="s">
        <v>1281</v>
      </c>
      <c r="AR100">
        <v>486871</v>
      </c>
      <c r="BD100">
        <v>555028</v>
      </c>
      <c r="BF100">
        <v>146945</v>
      </c>
      <c r="BH100">
        <v>1188844</v>
      </c>
      <c r="BJ100" s="10" t="s">
        <v>1280</v>
      </c>
      <c r="BK100" s="10" t="s">
        <v>1281</v>
      </c>
      <c r="BL100" s="8"/>
      <c r="BM100" s="8"/>
      <c r="BN100" s="8"/>
      <c r="BO100" s="8"/>
      <c r="BP100" s="8"/>
      <c r="BQ100" s="8"/>
      <c r="BR100" s="8"/>
      <c r="BS100" s="8">
        <v>486871</v>
      </c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>
        <v>555028</v>
      </c>
      <c r="CF100" s="8"/>
      <c r="CG100" s="8">
        <v>146945</v>
      </c>
      <c r="CH100" s="8"/>
      <c r="CI100" s="13">
        <v>1188844</v>
      </c>
      <c r="CK100" t="s">
        <v>5</v>
      </c>
      <c r="CL100" t="s">
        <v>3120</v>
      </c>
      <c r="CM100" s="32">
        <v>59000</v>
      </c>
      <c r="CN100" s="32">
        <v>59000</v>
      </c>
      <c r="CO100" s="32">
        <v>59000</v>
      </c>
      <c r="CP100" s="32">
        <v>59000</v>
      </c>
      <c r="CQ100" s="32">
        <v>59000</v>
      </c>
      <c r="CR100" s="32">
        <v>59000</v>
      </c>
      <c r="CS100" s="32">
        <v>59000</v>
      </c>
      <c r="CT100" s="32">
        <v>59000</v>
      </c>
      <c r="CU100" s="32">
        <v>59000</v>
      </c>
      <c r="CV100" s="32">
        <v>59000</v>
      </c>
      <c r="CW100" s="32">
        <v>59000</v>
      </c>
      <c r="CX100" s="32">
        <v>59000</v>
      </c>
      <c r="CZ100" t="s">
        <v>5</v>
      </c>
      <c r="DA100" t="s">
        <v>3120</v>
      </c>
      <c r="DB100">
        <v>59000</v>
      </c>
      <c r="DC100">
        <v>59000</v>
      </c>
      <c r="DD100">
        <v>59000</v>
      </c>
      <c r="DE100">
        <v>59000</v>
      </c>
      <c r="DF100">
        <v>59000</v>
      </c>
      <c r="DG100">
        <v>59000</v>
      </c>
      <c r="DH100">
        <v>59000</v>
      </c>
      <c r="DI100">
        <v>59000</v>
      </c>
      <c r="DJ100">
        <v>59000</v>
      </c>
      <c r="DK100">
        <v>59000</v>
      </c>
      <c r="DL100">
        <v>59000</v>
      </c>
      <c r="DM100">
        <v>59000</v>
      </c>
      <c r="DN100">
        <f t="shared" si="2"/>
        <v>708000</v>
      </c>
      <c r="DP100" s="31" t="s">
        <v>184</v>
      </c>
      <c r="DV100">
        <v>0</v>
      </c>
      <c r="EE100">
        <v>306000</v>
      </c>
      <c r="ET100">
        <v>188085</v>
      </c>
      <c r="EU100">
        <v>22800</v>
      </c>
      <c r="EW100">
        <v>516885</v>
      </c>
      <c r="EY100" s="1" t="s">
        <v>1265</v>
      </c>
      <c r="EZ100" s="1"/>
      <c r="FA100" s="1"/>
      <c r="FB100" s="1"/>
      <c r="FC100" s="1"/>
      <c r="FD100" s="1"/>
      <c r="FE100" s="1">
        <v>60</v>
      </c>
      <c r="FF100" s="1"/>
      <c r="FG100" s="1"/>
      <c r="FH100" s="1"/>
      <c r="FI100" s="1"/>
      <c r="FJ100" s="1"/>
      <c r="FK100" s="1">
        <v>136944</v>
      </c>
      <c r="FL100" s="1"/>
      <c r="FM100" s="1"/>
      <c r="FN100" s="1">
        <v>1450272</v>
      </c>
      <c r="FO100" s="1"/>
      <c r="FP100" s="1"/>
      <c r="FQ100" s="1">
        <v>8727</v>
      </c>
      <c r="FR100" s="1">
        <v>48000</v>
      </c>
      <c r="FS100" s="1"/>
      <c r="FT100" s="1">
        <v>1013516</v>
      </c>
      <c r="FU100" s="1"/>
      <c r="FV100" s="1"/>
      <c r="FW100" s="1"/>
      <c r="FX100" s="1">
        <v>1500000</v>
      </c>
      <c r="FY100" s="1"/>
      <c r="FZ100" s="1">
        <v>1725630</v>
      </c>
      <c r="GA100" s="1"/>
      <c r="GB100" s="1"/>
      <c r="GC100" s="1"/>
      <c r="GD100" s="1"/>
      <c r="GE100" s="1"/>
      <c r="GF100" s="1">
        <v>5883149</v>
      </c>
    </row>
    <row r="101" spans="1:188" x14ac:dyDescent="0.45">
      <c r="A101" t="s">
        <v>1095</v>
      </c>
      <c r="B101" t="s">
        <v>1096</v>
      </c>
      <c r="C101">
        <v>1386099.5079999999</v>
      </c>
      <c r="D101">
        <v>1409524.8299999998</v>
      </c>
      <c r="E101">
        <v>1553296.662</v>
      </c>
      <c r="F101">
        <v>1622141.4580000001</v>
      </c>
      <c r="G101">
        <v>1601735.7210000001</v>
      </c>
      <c r="H101">
        <v>1612168.206</v>
      </c>
      <c r="I101">
        <v>1576357.95</v>
      </c>
      <c r="J101">
        <v>1556637.115</v>
      </c>
      <c r="K101">
        <v>1501524.263</v>
      </c>
      <c r="L101">
        <v>1451600.263</v>
      </c>
      <c r="M101">
        <v>1450152.5830000001</v>
      </c>
      <c r="N101">
        <v>1363259.7209999999</v>
      </c>
      <c r="Q101" t="s">
        <v>1021</v>
      </c>
      <c r="R101" t="s">
        <v>1022</v>
      </c>
      <c r="S101" t="s">
        <v>3111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s="6">
        <f t="shared" si="3"/>
        <v>0</v>
      </c>
      <c r="AI101" t="s">
        <v>3045</v>
      </c>
      <c r="AK101">
        <v>144178</v>
      </c>
      <c r="AL101">
        <v>1783918</v>
      </c>
      <c r="AM101">
        <v>29033</v>
      </c>
      <c r="AN101">
        <v>1680</v>
      </c>
      <c r="AO101">
        <v>38958367</v>
      </c>
      <c r="AP101">
        <v>197970</v>
      </c>
      <c r="AQ101">
        <v>4158031</v>
      </c>
      <c r="AR101">
        <v>13176409.448000001</v>
      </c>
      <c r="AS101">
        <v>1797922.2000000002</v>
      </c>
      <c r="AT101">
        <v>1055859</v>
      </c>
      <c r="AU101">
        <v>1859435</v>
      </c>
      <c r="AV101">
        <v>3066390.5</v>
      </c>
      <c r="AW101">
        <v>1400</v>
      </c>
      <c r="AX101">
        <v>2685</v>
      </c>
      <c r="AY101">
        <v>550404</v>
      </c>
      <c r="AZ101">
        <v>14360299</v>
      </c>
      <c r="BA101">
        <v>4450518</v>
      </c>
      <c r="BB101">
        <v>20000000</v>
      </c>
      <c r="BC101">
        <v>6672180</v>
      </c>
      <c r="BD101">
        <v>3020093</v>
      </c>
      <c r="BE101">
        <v>79637</v>
      </c>
      <c r="BF101">
        <v>2482298.3730000001</v>
      </c>
      <c r="BG101">
        <v>461715.62699999998</v>
      </c>
      <c r="BH101">
        <v>118310423.148</v>
      </c>
      <c r="BJ101" s="9" t="s">
        <v>3045</v>
      </c>
      <c r="BL101" s="5">
        <v>144178</v>
      </c>
      <c r="BM101" s="5">
        <v>1783918</v>
      </c>
      <c r="BN101" s="5">
        <v>29033</v>
      </c>
      <c r="BO101" s="5">
        <v>1680</v>
      </c>
      <c r="BP101" s="5">
        <v>38958367</v>
      </c>
      <c r="BQ101" s="5">
        <v>197970</v>
      </c>
      <c r="BR101" s="5">
        <v>4158031</v>
      </c>
      <c r="BS101" s="5">
        <v>13176409.448000001</v>
      </c>
      <c r="BT101" s="5">
        <v>1797922.2000000002</v>
      </c>
      <c r="BU101" s="5">
        <v>1055859</v>
      </c>
      <c r="BV101" s="5">
        <v>1859435</v>
      </c>
      <c r="BW101" s="5">
        <v>3066390.5</v>
      </c>
      <c r="BX101" s="5">
        <v>1400</v>
      </c>
      <c r="BY101" s="5">
        <v>2685</v>
      </c>
      <c r="BZ101" s="5">
        <v>550404</v>
      </c>
      <c r="CA101" s="5">
        <v>14360299</v>
      </c>
      <c r="CB101" s="5">
        <v>4450518</v>
      </c>
      <c r="CC101" s="5">
        <v>20000000</v>
      </c>
      <c r="CD101" s="5">
        <v>6672180</v>
      </c>
      <c r="CE101" s="5">
        <v>3020093</v>
      </c>
      <c r="CF101" s="5">
        <v>79637</v>
      </c>
      <c r="CG101" s="5">
        <v>2482298.3730000001</v>
      </c>
      <c r="CH101" s="5">
        <v>461715.62699999998</v>
      </c>
      <c r="CI101" s="5">
        <v>118310423.148</v>
      </c>
      <c r="CK101" t="s">
        <v>5</v>
      </c>
      <c r="CL101" t="s">
        <v>3101</v>
      </c>
      <c r="CM101" s="32">
        <v>962</v>
      </c>
      <c r="CN101" s="32">
        <v>962</v>
      </c>
      <c r="CO101" s="32">
        <v>962</v>
      </c>
      <c r="CP101" s="32">
        <v>962</v>
      </c>
      <c r="CQ101" s="32">
        <v>962</v>
      </c>
      <c r="CR101" s="32">
        <v>962</v>
      </c>
      <c r="CS101" s="32">
        <v>962</v>
      </c>
      <c r="CT101" s="32">
        <v>962</v>
      </c>
      <c r="CU101" s="32">
        <v>962</v>
      </c>
      <c r="CV101" s="32">
        <v>962</v>
      </c>
      <c r="CW101" s="32">
        <v>962</v>
      </c>
      <c r="CX101" s="32">
        <v>962</v>
      </c>
      <c r="CZ101" t="s">
        <v>5</v>
      </c>
      <c r="DA101" t="s">
        <v>3101</v>
      </c>
      <c r="DB101">
        <v>962</v>
      </c>
      <c r="DC101">
        <v>962</v>
      </c>
      <c r="DD101">
        <v>962</v>
      </c>
      <c r="DE101">
        <v>962</v>
      </c>
      <c r="DF101">
        <v>962</v>
      </c>
      <c r="DG101">
        <v>962</v>
      </c>
      <c r="DH101">
        <v>962</v>
      </c>
      <c r="DI101">
        <v>962</v>
      </c>
      <c r="DJ101">
        <v>962</v>
      </c>
      <c r="DK101">
        <v>962</v>
      </c>
      <c r="DL101">
        <v>962</v>
      </c>
      <c r="DM101">
        <v>962</v>
      </c>
      <c r="DN101">
        <f t="shared" si="2"/>
        <v>11544</v>
      </c>
      <c r="DP101" s="31" t="s">
        <v>1247</v>
      </c>
      <c r="DT101">
        <v>34516</v>
      </c>
      <c r="DU101">
        <v>992322.04</v>
      </c>
      <c r="DV101">
        <v>153705.27100000001</v>
      </c>
      <c r="DY101">
        <v>857544</v>
      </c>
      <c r="ED101">
        <v>504020</v>
      </c>
      <c r="EE101">
        <v>240000</v>
      </c>
      <c r="EH101">
        <v>59</v>
      </c>
      <c r="EJ101">
        <v>5400000</v>
      </c>
      <c r="EK101">
        <v>309659</v>
      </c>
      <c r="EO101">
        <v>948000</v>
      </c>
      <c r="EQ101">
        <v>12000</v>
      </c>
      <c r="ET101">
        <v>104160</v>
      </c>
      <c r="EU101">
        <v>26400</v>
      </c>
      <c r="EW101">
        <v>9582385.3110000007</v>
      </c>
      <c r="EY101" s="1" t="s">
        <v>220</v>
      </c>
      <c r="EZ101" s="1"/>
      <c r="FA101" s="1"/>
      <c r="FB101" s="1"/>
      <c r="FC101" s="1"/>
      <c r="FD101" s="1"/>
      <c r="FE101" s="1">
        <v>0</v>
      </c>
      <c r="FF101" s="1"/>
      <c r="FG101" s="1"/>
      <c r="FH101" s="1">
        <v>4236</v>
      </c>
      <c r="FI101" s="1"/>
      <c r="FJ101" s="1"/>
      <c r="FK101" s="1"/>
      <c r="FL101" s="1"/>
      <c r="FM101" s="1"/>
      <c r="FN101" s="1">
        <v>1711696</v>
      </c>
      <c r="FO101" s="1"/>
      <c r="FP101" s="1"/>
      <c r="FQ101" s="1"/>
      <c r="FR101" s="1"/>
      <c r="FS101" s="1">
        <v>20226</v>
      </c>
      <c r="FT101" s="1">
        <v>877444</v>
      </c>
      <c r="FU101" s="1">
        <v>734400</v>
      </c>
      <c r="FV101" s="1"/>
      <c r="FW101" s="1"/>
      <c r="FX101" s="1">
        <v>2142581</v>
      </c>
      <c r="FY101" s="1"/>
      <c r="FZ101" s="1">
        <v>0</v>
      </c>
      <c r="GA101" s="1"/>
      <c r="GB101" s="1"/>
      <c r="GC101" s="1">
        <v>106513</v>
      </c>
      <c r="GD101" s="1">
        <v>52800</v>
      </c>
      <c r="GE101" s="1"/>
      <c r="GF101" s="1">
        <v>5649896</v>
      </c>
    </row>
    <row r="102" spans="1:188" x14ac:dyDescent="0.45">
      <c r="A102" t="s">
        <v>184</v>
      </c>
      <c r="B102" t="s">
        <v>185</v>
      </c>
      <c r="C102">
        <v>42744</v>
      </c>
      <c r="D102">
        <v>42251</v>
      </c>
      <c r="E102">
        <v>43822</v>
      </c>
      <c r="F102">
        <v>44127</v>
      </c>
      <c r="G102">
        <v>44233</v>
      </c>
      <c r="H102">
        <v>44102</v>
      </c>
      <c r="I102">
        <v>43386</v>
      </c>
      <c r="J102">
        <v>43324</v>
      </c>
      <c r="K102">
        <v>42940</v>
      </c>
      <c r="L102">
        <v>42223</v>
      </c>
      <c r="M102">
        <v>41985</v>
      </c>
      <c r="N102">
        <v>41748</v>
      </c>
      <c r="Q102" t="s">
        <v>1021</v>
      </c>
      <c r="R102" t="s">
        <v>1022</v>
      </c>
      <c r="S102" t="s">
        <v>3100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33722</v>
      </c>
      <c r="Z102">
        <v>68856</v>
      </c>
      <c r="AA102">
        <v>68856</v>
      </c>
      <c r="AB102">
        <v>68856</v>
      </c>
      <c r="AC102">
        <v>68856</v>
      </c>
      <c r="AD102">
        <v>68856</v>
      </c>
      <c r="AE102">
        <v>68856</v>
      </c>
      <c r="AF102" s="6">
        <f t="shared" si="3"/>
        <v>446858</v>
      </c>
      <c r="CK102" t="s">
        <v>5</v>
      </c>
      <c r="CL102" t="s">
        <v>3103</v>
      </c>
      <c r="CM102" s="32">
        <v>15195</v>
      </c>
      <c r="CN102" s="32">
        <v>15173</v>
      </c>
      <c r="CO102" s="32">
        <v>15075</v>
      </c>
      <c r="CP102" s="32">
        <v>15253</v>
      </c>
      <c r="CQ102" s="32">
        <v>14978</v>
      </c>
      <c r="CR102" s="32">
        <v>14986</v>
      </c>
      <c r="CS102" s="32">
        <v>15372</v>
      </c>
      <c r="CT102" s="32">
        <v>16253</v>
      </c>
      <c r="CU102" s="32">
        <v>16142</v>
      </c>
      <c r="CV102" s="32">
        <v>16069</v>
      </c>
      <c r="CW102" s="32">
        <v>16495</v>
      </c>
      <c r="CX102" s="32">
        <v>16900</v>
      </c>
      <c r="CZ102" t="s">
        <v>5</v>
      </c>
      <c r="DA102" t="s">
        <v>3103</v>
      </c>
      <c r="DB102">
        <v>15195</v>
      </c>
      <c r="DC102">
        <v>15173</v>
      </c>
      <c r="DD102">
        <v>15075</v>
      </c>
      <c r="DE102">
        <v>15253</v>
      </c>
      <c r="DF102">
        <v>14978</v>
      </c>
      <c r="DG102">
        <v>14986</v>
      </c>
      <c r="DH102">
        <v>15372</v>
      </c>
      <c r="DI102">
        <v>16253</v>
      </c>
      <c r="DJ102">
        <v>16142</v>
      </c>
      <c r="DK102">
        <v>16069</v>
      </c>
      <c r="DL102">
        <v>16495</v>
      </c>
      <c r="DM102">
        <v>16900</v>
      </c>
      <c r="DN102">
        <f t="shared" si="2"/>
        <v>187891</v>
      </c>
      <c r="DP102" s="31" t="s">
        <v>767</v>
      </c>
      <c r="DY102">
        <v>180000</v>
      </c>
      <c r="EB102">
        <v>129600</v>
      </c>
      <c r="EI102">
        <v>0</v>
      </c>
      <c r="EQ102">
        <v>0</v>
      </c>
      <c r="ET102">
        <v>36000</v>
      </c>
      <c r="EW102">
        <v>345600</v>
      </c>
      <c r="EY102" s="1" t="s">
        <v>1095</v>
      </c>
      <c r="EZ102" s="1"/>
      <c r="FA102" s="1"/>
      <c r="FB102" s="1"/>
      <c r="FC102" s="1">
        <v>-77571</v>
      </c>
      <c r="FD102" s="1">
        <v>17247353.236000001</v>
      </c>
      <c r="FE102" s="1"/>
      <c r="FF102" s="1"/>
      <c r="FG102" s="1"/>
      <c r="FH102" s="1"/>
      <c r="FI102" s="1"/>
      <c r="FJ102" s="1"/>
      <c r="FK102" s="1"/>
      <c r="FL102" s="1"/>
      <c r="FM102" s="1">
        <v>914516.04400000011</v>
      </c>
      <c r="FN102" s="1"/>
      <c r="FO102" s="1"/>
      <c r="FP102" s="1"/>
      <c r="FQ102" s="1">
        <v>200</v>
      </c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>
        <v>0</v>
      </c>
      <c r="GE102" s="1"/>
      <c r="GF102" s="1">
        <v>18084498.280000001</v>
      </c>
    </row>
    <row r="103" spans="1:188" x14ac:dyDescent="0.45">
      <c r="A103" t="s">
        <v>1247</v>
      </c>
      <c r="B103" t="s">
        <v>456</v>
      </c>
      <c r="C103">
        <v>800563.97699999996</v>
      </c>
      <c r="D103">
        <v>803268.81099999999</v>
      </c>
      <c r="E103">
        <v>799081.81099999999</v>
      </c>
      <c r="F103">
        <v>810090.81099999999</v>
      </c>
      <c r="G103">
        <v>795407.41</v>
      </c>
      <c r="H103">
        <v>790619.81099999999</v>
      </c>
      <c r="I103">
        <v>792346.81099999999</v>
      </c>
      <c r="J103">
        <v>792136.32400000002</v>
      </c>
      <c r="K103">
        <v>793545.81099999999</v>
      </c>
      <c r="L103">
        <v>793197.52800000005</v>
      </c>
      <c r="M103">
        <v>809065.08299999998</v>
      </c>
      <c r="N103">
        <v>803061.12300000002</v>
      </c>
      <c r="Q103" t="s">
        <v>1021</v>
      </c>
      <c r="R103" t="s">
        <v>1022</v>
      </c>
      <c r="S103" t="s">
        <v>3104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10148</v>
      </c>
      <c r="Z103">
        <v>15647</v>
      </c>
      <c r="AA103">
        <v>15647</v>
      </c>
      <c r="AB103">
        <v>15647</v>
      </c>
      <c r="AC103">
        <v>15647</v>
      </c>
      <c r="AD103">
        <v>15647</v>
      </c>
      <c r="AE103">
        <v>15647</v>
      </c>
      <c r="AF103" s="6">
        <f t="shared" si="3"/>
        <v>104030</v>
      </c>
      <c r="CK103" t="s">
        <v>988</v>
      </c>
      <c r="CL103" t="s">
        <v>3100</v>
      </c>
      <c r="CM103" s="32">
        <v>57696</v>
      </c>
      <c r="CN103" s="32">
        <v>57696</v>
      </c>
      <c r="CO103" s="32">
        <v>57696</v>
      </c>
      <c r="CP103" s="32">
        <v>57696</v>
      </c>
      <c r="CQ103" s="32">
        <v>57696</v>
      </c>
      <c r="CR103" s="32">
        <v>57696</v>
      </c>
      <c r="CS103" s="32">
        <v>57696</v>
      </c>
      <c r="CT103" s="32">
        <v>57696</v>
      </c>
      <c r="CU103" s="32">
        <v>57696</v>
      </c>
      <c r="CV103" s="32">
        <v>90424</v>
      </c>
      <c r="CW103" s="32">
        <v>57696</v>
      </c>
      <c r="CX103" s="32">
        <v>57696</v>
      </c>
      <c r="CZ103" t="s">
        <v>988</v>
      </c>
      <c r="DA103" t="s">
        <v>3100</v>
      </c>
      <c r="DB103">
        <v>57696</v>
      </c>
      <c r="DC103">
        <v>57696</v>
      </c>
      <c r="DD103">
        <v>57696</v>
      </c>
      <c r="DE103">
        <v>57696</v>
      </c>
      <c r="DF103">
        <v>57696</v>
      </c>
      <c r="DG103">
        <v>57696</v>
      </c>
      <c r="DH103">
        <v>57696</v>
      </c>
      <c r="DI103">
        <v>57696</v>
      </c>
      <c r="DJ103">
        <v>57696</v>
      </c>
      <c r="DK103">
        <v>90424</v>
      </c>
      <c r="DL103">
        <v>57696</v>
      </c>
      <c r="DM103">
        <v>57696</v>
      </c>
      <c r="DN103">
        <f t="shared" si="2"/>
        <v>725080</v>
      </c>
      <c r="DP103" s="31" t="s">
        <v>288</v>
      </c>
      <c r="EE103">
        <v>240000</v>
      </c>
      <c r="ET103">
        <v>24000</v>
      </c>
      <c r="EW103">
        <v>264000</v>
      </c>
      <c r="EY103" s="1" t="s">
        <v>184</v>
      </c>
      <c r="EZ103" s="1"/>
      <c r="FA103" s="1"/>
      <c r="FB103" s="1"/>
      <c r="FC103" s="1"/>
      <c r="FD103" s="1"/>
      <c r="FE103" s="1">
        <v>0</v>
      </c>
      <c r="FF103" s="1"/>
      <c r="FG103" s="1"/>
      <c r="FH103" s="1"/>
      <c r="FI103" s="1"/>
      <c r="FJ103" s="1"/>
      <c r="FK103" s="1"/>
      <c r="FL103" s="1"/>
      <c r="FM103" s="1"/>
      <c r="FN103" s="1">
        <v>306000</v>
      </c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>
        <v>188085</v>
      </c>
      <c r="GD103" s="1">
        <v>22800</v>
      </c>
      <c r="GE103" s="1"/>
      <c r="GF103" s="1">
        <v>516885</v>
      </c>
    </row>
    <row r="104" spans="1:188" x14ac:dyDescent="0.45">
      <c r="A104" t="s">
        <v>767</v>
      </c>
      <c r="B104" t="s">
        <v>768</v>
      </c>
      <c r="C104">
        <v>28800</v>
      </c>
      <c r="D104">
        <v>28800</v>
      </c>
      <c r="E104">
        <v>28800</v>
      </c>
      <c r="F104">
        <v>28800</v>
      </c>
      <c r="G104">
        <v>28800</v>
      </c>
      <c r="H104">
        <v>28800</v>
      </c>
      <c r="I104">
        <v>28800</v>
      </c>
      <c r="J104">
        <v>28800</v>
      </c>
      <c r="K104">
        <v>28800</v>
      </c>
      <c r="L104">
        <v>28800</v>
      </c>
      <c r="M104">
        <v>28800</v>
      </c>
      <c r="N104">
        <v>28800</v>
      </c>
      <c r="Q104" t="s">
        <v>1021</v>
      </c>
      <c r="R104" t="s">
        <v>1022</v>
      </c>
      <c r="S104" t="s">
        <v>3106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2967</v>
      </c>
      <c r="AA104">
        <v>21722</v>
      </c>
      <c r="AB104">
        <v>21722</v>
      </c>
      <c r="AC104">
        <v>21722</v>
      </c>
      <c r="AD104">
        <v>21722</v>
      </c>
      <c r="AE104">
        <v>21722</v>
      </c>
      <c r="AF104" s="6">
        <f t="shared" si="3"/>
        <v>111577</v>
      </c>
      <c r="CK104" t="s">
        <v>988</v>
      </c>
      <c r="CL104" t="s">
        <v>3104</v>
      </c>
      <c r="CM104" s="32">
        <v>13323</v>
      </c>
      <c r="CN104" s="32">
        <v>13323</v>
      </c>
      <c r="CO104" s="32">
        <v>13323</v>
      </c>
      <c r="CP104" s="32">
        <v>13323</v>
      </c>
      <c r="CQ104" s="32">
        <v>13323</v>
      </c>
      <c r="CR104" s="32">
        <v>13323</v>
      </c>
      <c r="CS104" s="32">
        <v>13323</v>
      </c>
      <c r="CT104" s="32">
        <v>13323</v>
      </c>
      <c r="CU104" s="32">
        <v>13323</v>
      </c>
      <c r="CV104" s="32">
        <v>13323</v>
      </c>
      <c r="CW104" s="32">
        <v>13323</v>
      </c>
      <c r="CX104" s="32">
        <v>13029</v>
      </c>
      <c r="CZ104" t="s">
        <v>988</v>
      </c>
      <c r="DA104" t="s">
        <v>3104</v>
      </c>
      <c r="DB104">
        <v>13323</v>
      </c>
      <c r="DC104">
        <v>13323</v>
      </c>
      <c r="DD104">
        <v>13323</v>
      </c>
      <c r="DE104">
        <v>13323</v>
      </c>
      <c r="DF104">
        <v>13323</v>
      </c>
      <c r="DG104">
        <v>13323</v>
      </c>
      <c r="DH104">
        <v>13323</v>
      </c>
      <c r="DI104">
        <v>13323</v>
      </c>
      <c r="DJ104">
        <v>13323</v>
      </c>
      <c r="DK104">
        <v>13323</v>
      </c>
      <c r="DL104">
        <v>13323</v>
      </c>
      <c r="DM104">
        <v>13029</v>
      </c>
      <c r="DN104">
        <f t="shared" si="2"/>
        <v>159582</v>
      </c>
      <c r="DP104" s="31" t="s">
        <v>828</v>
      </c>
      <c r="DV104">
        <v>0</v>
      </c>
      <c r="DY104">
        <v>486000</v>
      </c>
      <c r="EE104">
        <v>210420</v>
      </c>
      <c r="EK104">
        <v>733792</v>
      </c>
      <c r="EQ104">
        <v>59544</v>
      </c>
      <c r="ET104">
        <v>33502</v>
      </c>
      <c r="EU104">
        <v>96000</v>
      </c>
      <c r="EW104">
        <v>1619258</v>
      </c>
      <c r="EY104" s="1" t="s">
        <v>1247</v>
      </c>
      <c r="EZ104" s="1"/>
      <c r="FA104" s="1"/>
      <c r="FB104" s="1"/>
      <c r="FC104" s="1">
        <v>34516</v>
      </c>
      <c r="FD104" s="1">
        <v>992322.04</v>
      </c>
      <c r="FE104" s="1">
        <v>153705.27100000001</v>
      </c>
      <c r="FF104" s="1"/>
      <c r="FG104" s="1"/>
      <c r="FH104" s="1">
        <v>857544</v>
      </c>
      <c r="FI104" s="1"/>
      <c r="FJ104" s="1"/>
      <c r="FK104" s="1"/>
      <c r="FL104" s="1"/>
      <c r="FM104" s="1">
        <v>504020</v>
      </c>
      <c r="FN104" s="1">
        <v>240000</v>
      </c>
      <c r="FO104" s="1"/>
      <c r="FP104" s="1"/>
      <c r="FQ104" s="1">
        <v>59</v>
      </c>
      <c r="FR104" s="1"/>
      <c r="FS104" s="1">
        <v>5400000</v>
      </c>
      <c r="FT104" s="1">
        <v>309659</v>
      </c>
      <c r="FU104" s="1"/>
      <c r="FV104" s="1"/>
      <c r="FW104" s="1"/>
      <c r="FX104" s="1">
        <v>948000</v>
      </c>
      <c r="FY104" s="1"/>
      <c r="FZ104" s="1">
        <v>12000</v>
      </c>
      <c r="GA104" s="1"/>
      <c r="GB104" s="1"/>
      <c r="GC104" s="1">
        <v>104160</v>
      </c>
      <c r="GD104" s="1">
        <v>26400</v>
      </c>
      <c r="GE104" s="1"/>
      <c r="GF104" s="1">
        <v>9582385.3110000007</v>
      </c>
    </row>
    <row r="105" spans="1:188" x14ac:dyDescent="0.45">
      <c r="A105" t="s">
        <v>288</v>
      </c>
      <c r="B105" t="s">
        <v>289</v>
      </c>
      <c r="C105">
        <v>22000</v>
      </c>
      <c r="D105">
        <v>22000</v>
      </c>
      <c r="E105">
        <v>22000</v>
      </c>
      <c r="F105">
        <v>22000</v>
      </c>
      <c r="G105">
        <v>22000</v>
      </c>
      <c r="H105">
        <v>22000</v>
      </c>
      <c r="I105">
        <v>22000</v>
      </c>
      <c r="J105">
        <v>22000</v>
      </c>
      <c r="K105">
        <v>22000</v>
      </c>
      <c r="L105">
        <v>22000</v>
      </c>
      <c r="M105">
        <v>22000</v>
      </c>
      <c r="N105">
        <v>22000</v>
      </c>
      <c r="Q105" t="s">
        <v>1021</v>
      </c>
      <c r="R105" t="s">
        <v>1022</v>
      </c>
      <c r="S105" t="s">
        <v>3105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1900</v>
      </c>
      <c r="Z105">
        <v>3000</v>
      </c>
      <c r="AA105">
        <v>3000</v>
      </c>
      <c r="AB105">
        <v>3000</v>
      </c>
      <c r="AC105">
        <v>3000</v>
      </c>
      <c r="AD105">
        <v>3000</v>
      </c>
      <c r="AE105">
        <v>3000</v>
      </c>
      <c r="AF105" s="6">
        <f t="shared" si="3"/>
        <v>19900</v>
      </c>
      <c r="CK105" t="s">
        <v>988</v>
      </c>
      <c r="CL105" t="s">
        <v>3105</v>
      </c>
      <c r="CM105" s="32">
        <v>3000</v>
      </c>
      <c r="CN105" s="32">
        <v>3000</v>
      </c>
      <c r="CO105" s="32">
        <v>3000</v>
      </c>
      <c r="CP105" s="32">
        <v>3000</v>
      </c>
      <c r="CQ105" s="32">
        <v>3000</v>
      </c>
      <c r="CR105" s="32">
        <v>3000</v>
      </c>
      <c r="CS105" s="32">
        <v>3000</v>
      </c>
      <c r="CT105" s="32">
        <v>3000</v>
      </c>
      <c r="CU105" s="32">
        <v>3000</v>
      </c>
      <c r="CV105" s="32">
        <v>3000</v>
      </c>
      <c r="CW105" s="32">
        <v>3000</v>
      </c>
      <c r="CX105" s="32">
        <v>3000</v>
      </c>
      <c r="CZ105" t="s">
        <v>988</v>
      </c>
      <c r="DA105" t="s">
        <v>3105</v>
      </c>
      <c r="DB105">
        <v>3000</v>
      </c>
      <c r="DC105">
        <v>3000</v>
      </c>
      <c r="DD105">
        <v>3000</v>
      </c>
      <c r="DE105">
        <v>3000</v>
      </c>
      <c r="DF105">
        <v>3000</v>
      </c>
      <c r="DG105">
        <v>3000</v>
      </c>
      <c r="DH105">
        <v>3000</v>
      </c>
      <c r="DI105">
        <v>3000</v>
      </c>
      <c r="DJ105">
        <v>3000</v>
      </c>
      <c r="DK105">
        <v>3000</v>
      </c>
      <c r="DL105">
        <v>3000</v>
      </c>
      <c r="DM105">
        <v>3000</v>
      </c>
      <c r="DN105">
        <f t="shared" si="2"/>
        <v>36000</v>
      </c>
      <c r="DP105" s="31" t="s">
        <v>1225</v>
      </c>
      <c r="DQ105">
        <v>298608</v>
      </c>
      <c r="DT105">
        <v>-245</v>
      </c>
      <c r="DU105">
        <v>3717151.6159999999</v>
      </c>
      <c r="DV105">
        <v>154504.46100000001</v>
      </c>
      <c r="DY105">
        <v>344095</v>
      </c>
      <c r="EB105">
        <v>129600</v>
      </c>
      <c r="ED105">
        <v>732017.924</v>
      </c>
      <c r="EE105">
        <v>915000</v>
      </c>
      <c r="EK105">
        <v>340888</v>
      </c>
      <c r="EQ105">
        <v>42000</v>
      </c>
      <c r="ET105">
        <v>84762</v>
      </c>
      <c r="EU105">
        <v>141600</v>
      </c>
      <c r="EW105">
        <v>6899982.0009999992</v>
      </c>
      <c r="EY105" s="1" t="s">
        <v>767</v>
      </c>
      <c r="EZ105" s="1"/>
      <c r="FA105" s="1"/>
      <c r="FB105" s="1"/>
      <c r="FC105" s="1"/>
      <c r="FD105" s="1"/>
      <c r="FE105" s="1"/>
      <c r="FF105" s="1"/>
      <c r="FG105" s="1"/>
      <c r="FH105" s="1">
        <v>180000</v>
      </c>
      <c r="FI105" s="1"/>
      <c r="FJ105" s="1"/>
      <c r="FK105" s="1">
        <v>129600</v>
      </c>
      <c r="FL105" s="1"/>
      <c r="FM105" s="1"/>
      <c r="FN105" s="1"/>
      <c r="FO105" s="1"/>
      <c r="FP105" s="1"/>
      <c r="FQ105" s="1"/>
      <c r="FR105" s="1">
        <v>0</v>
      </c>
      <c r="FS105" s="1"/>
      <c r="FT105" s="1"/>
      <c r="FU105" s="1"/>
      <c r="FV105" s="1"/>
      <c r="FW105" s="1"/>
      <c r="FX105" s="1"/>
      <c r="FY105" s="1"/>
      <c r="FZ105" s="1">
        <v>0</v>
      </c>
      <c r="GA105" s="1"/>
      <c r="GB105" s="1"/>
      <c r="GC105" s="1">
        <v>36000</v>
      </c>
      <c r="GD105" s="1"/>
      <c r="GE105" s="1"/>
      <c r="GF105" s="1">
        <v>345600</v>
      </c>
    </row>
    <row r="106" spans="1:188" x14ac:dyDescent="0.45">
      <c r="A106" t="s">
        <v>828</v>
      </c>
      <c r="B106" t="s">
        <v>829</v>
      </c>
      <c r="C106">
        <v>131270</v>
      </c>
      <c r="D106">
        <v>133621</v>
      </c>
      <c r="E106">
        <v>129720</v>
      </c>
      <c r="F106">
        <v>129927</v>
      </c>
      <c r="G106">
        <v>170765</v>
      </c>
      <c r="H106">
        <v>132653</v>
      </c>
      <c r="I106">
        <v>138566</v>
      </c>
      <c r="J106">
        <v>132596</v>
      </c>
      <c r="K106">
        <v>129986</v>
      </c>
      <c r="L106">
        <v>131240</v>
      </c>
      <c r="M106">
        <v>131735</v>
      </c>
      <c r="N106">
        <v>127179</v>
      </c>
      <c r="Q106" t="s">
        <v>1021</v>
      </c>
      <c r="R106" t="s">
        <v>1022</v>
      </c>
      <c r="S106" t="s">
        <v>3113</v>
      </c>
      <c r="T106">
        <v>518</v>
      </c>
      <c r="U106">
        <v>3421</v>
      </c>
      <c r="V106">
        <v>14631</v>
      </c>
      <c r="W106">
        <v>10400</v>
      </c>
      <c r="X106">
        <v>5309</v>
      </c>
      <c r="Y106">
        <v>23091</v>
      </c>
      <c r="Z106">
        <v>56001</v>
      </c>
      <c r="AA106">
        <v>58001</v>
      </c>
      <c r="AB106">
        <v>56441</v>
      </c>
      <c r="AC106">
        <v>34508</v>
      </c>
      <c r="AD106">
        <v>47602</v>
      </c>
      <c r="AE106">
        <v>42205</v>
      </c>
      <c r="AF106" s="6">
        <f t="shared" si="3"/>
        <v>352128</v>
      </c>
      <c r="CK106" t="s">
        <v>988</v>
      </c>
      <c r="CL106" t="s">
        <v>3101</v>
      </c>
      <c r="CM106" s="32">
        <v>4050</v>
      </c>
      <c r="CN106" s="32">
        <v>4050</v>
      </c>
      <c r="CO106" s="32">
        <v>4050</v>
      </c>
      <c r="CP106" s="32">
        <v>3990</v>
      </c>
      <c r="CQ106" s="32">
        <v>3990</v>
      </c>
      <c r="CR106" s="32">
        <v>4500</v>
      </c>
      <c r="CS106" s="32">
        <v>4500</v>
      </c>
      <c r="CT106" s="32">
        <v>4500</v>
      </c>
      <c r="CU106" s="32">
        <v>4500</v>
      </c>
      <c r="CV106" s="32">
        <v>4500</v>
      </c>
      <c r="CW106" s="32">
        <v>4500</v>
      </c>
      <c r="CX106" s="32">
        <v>4500</v>
      </c>
      <c r="CZ106" t="s">
        <v>988</v>
      </c>
      <c r="DA106" t="s">
        <v>3101</v>
      </c>
      <c r="DB106">
        <v>4050</v>
      </c>
      <c r="DC106">
        <v>4050</v>
      </c>
      <c r="DD106">
        <v>4050</v>
      </c>
      <c r="DE106">
        <v>3990</v>
      </c>
      <c r="DF106">
        <v>3990</v>
      </c>
      <c r="DG106">
        <v>4500</v>
      </c>
      <c r="DH106">
        <v>4500</v>
      </c>
      <c r="DI106">
        <v>4500</v>
      </c>
      <c r="DJ106">
        <v>4500</v>
      </c>
      <c r="DK106">
        <v>4500</v>
      </c>
      <c r="DL106">
        <v>4500</v>
      </c>
      <c r="DM106">
        <v>4500</v>
      </c>
      <c r="DN106">
        <f t="shared" si="2"/>
        <v>51630</v>
      </c>
      <c r="DP106" s="31" t="s">
        <v>92</v>
      </c>
      <c r="DQ106">
        <v>47500</v>
      </c>
      <c r="DU106">
        <v>754289</v>
      </c>
      <c r="DV106">
        <v>0</v>
      </c>
      <c r="DY106">
        <v>4181075.2</v>
      </c>
      <c r="EB106">
        <v>2130288.7999999998</v>
      </c>
      <c r="EE106">
        <v>240000</v>
      </c>
      <c r="EG106">
        <v>781700</v>
      </c>
      <c r="EI106">
        <v>0</v>
      </c>
      <c r="EL106">
        <v>4235248</v>
      </c>
      <c r="EQ106">
        <v>12000</v>
      </c>
      <c r="ET106">
        <v>62400</v>
      </c>
      <c r="EW106">
        <v>12444501</v>
      </c>
      <c r="EY106" s="1" t="s">
        <v>288</v>
      </c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>
        <v>240000</v>
      </c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>
        <v>24000</v>
      </c>
      <c r="GD106" s="1"/>
      <c r="GE106" s="1"/>
      <c r="GF106" s="1">
        <v>264000</v>
      </c>
    </row>
    <row r="107" spans="1:188" x14ac:dyDescent="0.45">
      <c r="A107" t="s">
        <v>1225</v>
      </c>
      <c r="B107" t="s">
        <v>457</v>
      </c>
      <c r="C107">
        <v>557009.53499999992</v>
      </c>
      <c r="D107">
        <v>540755.48199999996</v>
      </c>
      <c r="E107">
        <v>575964.03699999989</v>
      </c>
      <c r="F107">
        <v>595916.28399999987</v>
      </c>
      <c r="G107">
        <v>584763.11099999992</v>
      </c>
      <c r="H107">
        <v>576778.18599999987</v>
      </c>
      <c r="I107">
        <v>595758.42299999995</v>
      </c>
      <c r="J107">
        <v>557019.027</v>
      </c>
      <c r="K107">
        <v>567373.49300000002</v>
      </c>
      <c r="L107">
        <v>567078.00399999996</v>
      </c>
      <c r="M107">
        <v>569369.97000000009</v>
      </c>
      <c r="N107">
        <v>612196.44900000002</v>
      </c>
      <c r="Q107" t="s">
        <v>1021</v>
      </c>
      <c r="R107" t="s">
        <v>1022</v>
      </c>
      <c r="S107" t="s">
        <v>3101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1862</v>
      </c>
      <c r="Z107">
        <v>-10124</v>
      </c>
      <c r="AA107">
        <v>-10124</v>
      </c>
      <c r="AB107">
        <v>-10124</v>
      </c>
      <c r="AC107">
        <v>-10124</v>
      </c>
      <c r="AD107">
        <v>-10124</v>
      </c>
      <c r="AE107">
        <v>-10124</v>
      </c>
      <c r="AF107" s="6">
        <f t="shared" si="3"/>
        <v>-58882</v>
      </c>
      <c r="CK107" t="s">
        <v>634</v>
      </c>
      <c r="CL107" t="s">
        <v>3111</v>
      </c>
      <c r="CM107" s="32">
        <v>0</v>
      </c>
      <c r="CN107" s="32">
        <v>0</v>
      </c>
      <c r="CO107" s="32">
        <v>0</v>
      </c>
      <c r="CP107" s="32">
        <v>0</v>
      </c>
      <c r="CQ107" s="32">
        <v>0</v>
      </c>
      <c r="CR107" s="32">
        <v>0</v>
      </c>
      <c r="CS107" s="32">
        <v>0</v>
      </c>
      <c r="CT107" s="32">
        <v>0</v>
      </c>
      <c r="CU107" s="32">
        <v>0</v>
      </c>
      <c r="CV107" s="32">
        <v>0</v>
      </c>
      <c r="CW107" s="32">
        <v>0</v>
      </c>
      <c r="CX107" s="32">
        <v>54</v>
      </c>
      <c r="CZ107" t="s">
        <v>634</v>
      </c>
      <c r="DA107" t="s">
        <v>3111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54</v>
      </c>
      <c r="DN107">
        <f t="shared" si="2"/>
        <v>54</v>
      </c>
      <c r="DP107" s="31" t="s">
        <v>296</v>
      </c>
      <c r="DV107">
        <v>29</v>
      </c>
      <c r="ET107">
        <v>281978</v>
      </c>
      <c r="EU107">
        <v>205931</v>
      </c>
      <c r="EW107">
        <v>487938</v>
      </c>
      <c r="EY107" s="1" t="s">
        <v>828</v>
      </c>
      <c r="EZ107" s="1"/>
      <c r="FA107" s="1"/>
      <c r="FB107" s="1"/>
      <c r="FC107" s="1"/>
      <c r="FD107" s="1"/>
      <c r="FE107" s="1">
        <v>0</v>
      </c>
      <c r="FF107" s="1"/>
      <c r="FG107" s="1"/>
      <c r="FH107" s="1">
        <v>486000</v>
      </c>
      <c r="FI107" s="1"/>
      <c r="FJ107" s="1"/>
      <c r="FK107" s="1"/>
      <c r="FL107" s="1"/>
      <c r="FM107" s="1"/>
      <c r="FN107" s="1">
        <v>210420</v>
      </c>
      <c r="FO107" s="1"/>
      <c r="FP107" s="1"/>
      <c r="FQ107" s="1"/>
      <c r="FR107" s="1"/>
      <c r="FS107" s="1"/>
      <c r="FT107" s="1">
        <v>733792</v>
      </c>
      <c r="FU107" s="1"/>
      <c r="FV107" s="1"/>
      <c r="FW107" s="1"/>
      <c r="FX107" s="1"/>
      <c r="FY107" s="1"/>
      <c r="FZ107" s="1">
        <v>59544</v>
      </c>
      <c r="GA107" s="1"/>
      <c r="GB107" s="1"/>
      <c r="GC107" s="1">
        <v>33502</v>
      </c>
      <c r="GD107" s="1">
        <v>96000</v>
      </c>
      <c r="GE107" s="1"/>
      <c r="GF107" s="1">
        <v>1619258</v>
      </c>
    </row>
    <row r="108" spans="1:188" x14ac:dyDescent="0.45">
      <c r="A108" t="s">
        <v>92</v>
      </c>
      <c r="B108" t="s">
        <v>117</v>
      </c>
      <c r="C108">
        <v>1038625</v>
      </c>
      <c r="D108">
        <v>1039573</v>
      </c>
      <c r="E108">
        <v>1043191</v>
      </c>
      <c r="F108">
        <v>1049145</v>
      </c>
      <c r="G108">
        <v>1031633</v>
      </c>
      <c r="H108">
        <v>1030167</v>
      </c>
      <c r="I108">
        <v>1031935</v>
      </c>
      <c r="J108">
        <v>1030962</v>
      </c>
      <c r="K108">
        <v>1037980</v>
      </c>
      <c r="L108">
        <v>1033204</v>
      </c>
      <c r="M108">
        <v>1063632</v>
      </c>
      <c r="N108">
        <v>1014454</v>
      </c>
      <c r="Q108" t="s">
        <v>1021</v>
      </c>
      <c r="R108" t="s">
        <v>1022</v>
      </c>
      <c r="S108" t="s">
        <v>3103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32995</v>
      </c>
      <c r="Z108">
        <v>4731</v>
      </c>
      <c r="AA108">
        <v>2223</v>
      </c>
      <c r="AB108">
        <v>3986</v>
      </c>
      <c r="AC108">
        <v>2234</v>
      </c>
      <c r="AD108">
        <v>6259</v>
      </c>
      <c r="AE108">
        <v>2039</v>
      </c>
      <c r="AF108" s="6">
        <f t="shared" si="3"/>
        <v>54467</v>
      </c>
      <c r="CK108" t="s">
        <v>634</v>
      </c>
      <c r="CL108" t="s">
        <v>3100</v>
      </c>
      <c r="CM108" s="32">
        <v>155136</v>
      </c>
      <c r="CN108" s="32">
        <v>155136</v>
      </c>
      <c r="CO108" s="32">
        <v>155136</v>
      </c>
      <c r="CP108" s="32">
        <v>155136</v>
      </c>
      <c r="CQ108" s="32">
        <v>155136</v>
      </c>
      <c r="CR108" s="32">
        <v>155136</v>
      </c>
      <c r="CS108" s="32">
        <v>155136</v>
      </c>
      <c r="CT108" s="32">
        <v>155136</v>
      </c>
      <c r="CU108" s="32">
        <v>155136</v>
      </c>
      <c r="CV108" s="32">
        <v>155136</v>
      </c>
      <c r="CW108" s="32">
        <v>155136</v>
      </c>
      <c r="CX108" s="32">
        <v>155058</v>
      </c>
      <c r="CZ108" t="s">
        <v>634</v>
      </c>
      <c r="DA108" t="s">
        <v>3100</v>
      </c>
      <c r="DB108">
        <v>155136</v>
      </c>
      <c r="DC108">
        <v>155136</v>
      </c>
      <c r="DD108">
        <v>155136</v>
      </c>
      <c r="DE108">
        <v>155136</v>
      </c>
      <c r="DF108">
        <v>155136</v>
      </c>
      <c r="DG108">
        <v>155136</v>
      </c>
      <c r="DH108">
        <v>155136</v>
      </c>
      <c r="DI108">
        <v>155136</v>
      </c>
      <c r="DJ108">
        <v>155136</v>
      </c>
      <c r="DK108">
        <v>155136</v>
      </c>
      <c r="DL108">
        <v>155136</v>
      </c>
      <c r="DM108">
        <v>155058</v>
      </c>
      <c r="DN108">
        <f t="shared" si="2"/>
        <v>1861554</v>
      </c>
      <c r="DP108" s="31" t="s">
        <v>440</v>
      </c>
      <c r="DY108">
        <v>615778</v>
      </c>
      <c r="EE108">
        <v>121936</v>
      </c>
      <c r="EQ108">
        <v>16583</v>
      </c>
      <c r="EW108">
        <v>754297</v>
      </c>
      <c r="EY108" s="1" t="s">
        <v>1225</v>
      </c>
      <c r="EZ108" s="1">
        <v>298608</v>
      </c>
      <c r="FA108" s="1"/>
      <c r="FB108" s="1"/>
      <c r="FC108" s="1">
        <v>-245</v>
      </c>
      <c r="FD108" s="1">
        <v>3717151.6159999999</v>
      </c>
      <c r="FE108" s="1">
        <v>154504.46100000001</v>
      </c>
      <c r="FF108" s="1"/>
      <c r="FG108" s="1"/>
      <c r="FH108" s="1">
        <v>344095</v>
      </c>
      <c r="FI108" s="1"/>
      <c r="FJ108" s="1"/>
      <c r="FK108" s="1">
        <v>129600</v>
      </c>
      <c r="FL108" s="1"/>
      <c r="FM108" s="1">
        <v>732017.924</v>
      </c>
      <c r="FN108" s="1">
        <v>915000</v>
      </c>
      <c r="FO108" s="1"/>
      <c r="FP108" s="1"/>
      <c r="FQ108" s="1"/>
      <c r="FR108" s="1"/>
      <c r="FS108" s="1"/>
      <c r="FT108" s="1">
        <v>340888</v>
      </c>
      <c r="FU108" s="1"/>
      <c r="FV108" s="1"/>
      <c r="FW108" s="1"/>
      <c r="FX108" s="1"/>
      <c r="FY108" s="1"/>
      <c r="FZ108" s="1">
        <v>42000</v>
      </c>
      <c r="GA108" s="1"/>
      <c r="GB108" s="1"/>
      <c r="GC108" s="1">
        <v>84762</v>
      </c>
      <c r="GD108" s="1">
        <v>141600</v>
      </c>
      <c r="GE108" s="1"/>
      <c r="GF108" s="1">
        <v>6899982.0009999992</v>
      </c>
    </row>
    <row r="109" spans="1:188" x14ac:dyDescent="0.45">
      <c r="A109" t="s">
        <v>296</v>
      </c>
      <c r="B109" t="s">
        <v>3018</v>
      </c>
      <c r="C109">
        <v>41339</v>
      </c>
      <c r="D109">
        <v>42329</v>
      </c>
      <c r="E109">
        <v>40759</v>
      </c>
      <c r="F109">
        <v>38719</v>
      </c>
      <c r="G109">
        <v>42782</v>
      </c>
      <c r="H109">
        <v>41037</v>
      </c>
      <c r="I109">
        <v>42276</v>
      </c>
      <c r="J109">
        <v>39592</v>
      </c>
      <c r="K109">
        <v>39108</v>
      </c>
      <c r="L109">
        <v>38665</v>
      </c>
      <c r="M109">
        <v>39963</v>
      </c>
      <c r="N109">
        <v>41369</v>
      </c>
      <c r="Q109" t="s">
        <v>1211</v>
      </c>
      <c r="R109" t="s">
        <v>3025</v>
      </c>
      <c r="S109" t="s">
        <v>3112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5478</v>
      </c>
      <c r="AB109">
        <v>20962</v>
      </c>
      <c r="AC109">
        <v>20962</v>
      </c>
      <c r="AD109">
        <v>20962</v>
      </c>
      <c r="AE109">
        <v>20962</v>
      </c>
      <c r="AF109" s="6">
        <f t="shared" si="3"/>
        <v>89326</v>
      </c>
      <c r="CK109" t="s">
        <v>634</v>
      </c>
      <c r="CL109" t="s">
        <v>3106</v>
      </c>
      <c r="CM109" s="32">
        <v>449518</v>
      </c>
      <c r="CN109" s="32">
        <v>449518</v>
      </c>
      <c r="CO109" s="32">
        <v>449518</v>
      </c>
      <c r="CP109" s="32">
        <v>449518</v>
      </c>
      <c r="CQ109" s="32">
        <v>449518</v>
      </c>
      <c r="CR109" s="32">
        <v>449518</v>
      </c>
      <c r="CS109" s="32">
        <v>449518</v>
      </c>
      <c r="CT109" s="32">
        <v>449518</v>
      </c>
      <c r="CU109" s="32">
        <v>449518</v>
      </c>
      <c r="CV109" s="32">
        <v>449518</v>
      </c>
      <c r="CW109" s="32">
        <v>449518</v>
      </c>
      <c r="CX109" s="32">
        <v>440809</v>
      </c>
      <c r="CZ109" t="s">
        <v>634</v>
      </c>
      <c r="DA109" t="s">
        <v>3106</v>
      </c>
      <c r="DB109">
        <v>449518</v>
      </c>
      <c r="DC109">
        <v>449518</v>
      </c>
      <c r="DD109">
        <v>449518</v>
      </c>
      <c r="DE109">
        <v>449518</v>
      </c>
      <c r="DF109">
        <v>449518</v>
      </c>
      <c r="DG109">
        <v>449518</v>
      </c>
      <c r="DH109">
        <v>449518</v>
      </c>
      <c r="DI109">
        <v>449518</v>
      </c>
      <c r="DJ109">
        <v>449518</v>
      </c>
      <c r="DK109">
        <v>449518</v>
      </c>
      <c r="DL109">
        <v>449518</v>
      </c>
      <c r="DM109">
        <v>440809</v>
      </c>
      <c r="DN109">
        <f t="shared" si="2"/>
        <v>5385507</v>
      </c>
      <c r="DP109" s="31" t="s">
        <v>808</v>
      </c>
      <c r="DQ109">
        <v>46950</v>
      </c>
      <c r="DR109">
        <v>42000</v>
      </c>
      <c r="DV109">
        <v>600</v>
      </c>
      <c r="DY109">
        <v>310272</v>
      </c>
      <c r="EC109">
        <v>858288</v>
      </c>
      <c r="EE109">
        <v>250272</v>
      </c>
      <c r="EJ109">
        <v>912000</v>
      </c>
      <c r="EK109">
        <v>519815</v>
      </c>
      <c r="EQ109">
        <v>12000</v>
      </c>
      <c r="ET109">
        <v>235504</v>
      </c>
      <c r="EW109">
        <v>3187701</v>
      </c>
      <c r="EY109" s="1" t="s">
        <v>92</v>
      </c>
      <c r="EZ109" s="1">
        <v>47500</v>
      </c>
      <c r="FA109" s="1"/>
      <c r="FB109" s="1"/>
      <c r="FC109" s="1"/>
      <c r="FD109" s="1">
        <v>754289</v>
      </c>
      <c r="FE109" s="1">
        <v>0</v>
      </c>
      <c r="FF109" s="1"/>
      <c r="FG109" s="1"/>
      <c r="FH109" s="1">
        <v>4181075.2</v>
      </c>
      <c r="FI109" s="1"/>
      <c r="FJ109" s="1"/>
      <c r="FK109" s="1">
        <v>2130288.7999999998</v>
      </c>
      <c r="FL109" s="1"/>
      <c r="FM109" s="1"/>
      <c r="FN109" s="1">
        <v>240000</v>
      </c>
      <c r="FO109" s="1"/>
      <c r="FP109" s="1">
        <v>781700</v>
      </c>
      <c r="FQ109" s="1"/>
      <c r="FR109" s="1">
        <v>0</v>
      </c>
      <c r="FS109" s="1"/>
      <c r="FT109" s="1"/>
      <c r="FU109" s="1">
        <v>4235248</v>
      </c>
      <c r="FV109" s="1"/>
      <c r="FW109" s="1"/>
      <c r="FX109" s="1"/>
      <c r="FY109" s="1"/>
      <c r="FZ109" s="1">
        <v>12000</v>
      </c>
      <c r="GA109" s="1"/>
      <c r="GB109" s="1"/>
      <c r="GC109" s="1">
        <v>62400</v>
      </c>
      <c r="GD109" s="1"/>
      <c r="GE109" s="1"/>
      <c r="GF109" s="1">
        <v>12444501</v>
      </c>
    </row>
    <row r="110" spans="1:188" x14ac:dyDescent="0.45">
      <c r="A110" t="s">
        <v>440</v>
      </c>
      <c r="B110" t="s">
        <v>441</v>
      </c>
      <c r="C110">
        <v>123720</v>
      </c>
      <c r="D110">
        <v>123720</v>
      </c>
      <c r="E110">
        <v>123720</v>
      </c>
      <c r="F110">
        <v>123720</v>
      </c>
      <c r="G110">
        <v>123720</v>
      </c>
      <c r="H110">
        <v>123720</v>
      </c>
      <c r="I110">
        <v>11977</v>
      </c>
      <c r="J110">
        <v>0</v>
      </c>
      <c r="K110">
        <v>0</v>
      </c>
      <c r="L110">
        <v>0</v>
      </c>
      <c r="M110">
        <v>0</v>
      </c>
      <c r="N110">
        <v>0</v>
      </c>
      <c r="Q110" t="s">
        <v>1211</v>
      </c>
      <c r="R110" t="s">
        <v>3025</v>
      </c>
      <c r="S110" t="s">
        <v>3113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2485</v>
      </c>
      <c r="AB110">
        <v>21000</v>
      </c>
      <c r="AC110">
        <v>21000</v>
      </c>
      <c r="AD110">
        <v>21000</v>
      </c>
      <c r="AE110">
        <v>21000</v>
      </c>
      <c r="AF110" s="6">
        <f t="shared" si="3"/>
        <v>86485</v>
      </c>
      <c r="CK110" t="s">
        <v>634</v>
      </c>
      <c r="CL110" t="s">
        <v>3103</v>
      </c>
      <c r="CM110" s="32">
        <v>136374</v>
      </c>
      <c r="CN110" s="32">
        <v>142608</v>
      </c>
      <c r="CO110" s="32">
        <v>146450</v>
      </c>
      <c r="CP110" s="32">
        <v>151089</v>
      </c>
      <c r="CQ110" s="32">
        <v>144116</v>
      </c>
      <c r="CR110" s="32">
        <v>137322</v>
      </c>
      <c r="CS110" s="32">
        <v>162892</v>
      </c>
      <c r="CT110" s="32">
        <v>158690</v>
      </c>
      <c r="CU110" s="32">
        <v>158745</v>
      </c>
      <c r="CV110" s="32">
        <v>157295</v>
      </c>
      <c r="CW110" s="32">
        <v>148040</v>
      </c>
      <c r="CX110" s="32">
        <v>139200</v>
      </c>
      <c r="CZ110" t="s">
        <v>634</v>
      </c>
      <c r="DA110" t="s">
        <v>3103</v>
      </c>
      <c r="DB110">
        <v>136374</v>
      </c>
      <c r="DC110">
        <v>142608</v>
      </c>
      <c r="DD110">
        <v>146450</v>
      </c>
      <c r="DE110">
        <v>151089</v>
      </c>
      <c r="DF110">
        <v>144116</v>
      </c>
      <c r="DG110">
        <v>137322</v>
      </c>
      <c r="DH110">
        <v>162892</v>
      </c>
      <c r="DI110">
        <v>158690</v>
      </c>
      <c r="DJ110">
        <v>158745</v>
      </c>
      <c r="DK110">
        <v>157295</v>
      </c>
      <c r="DL110">
        <v>148040</v>
      </c>
      <c r="DM110">
        <v>139200</v>
      </c>
      <c r="DN110">
        <f t="shared" si="2"/>
        <v>1782821</v>
      </c>
      <c r="DP110" s="31" t="s">
        <v>824</v>
      </c>
      <c r="DY110">
        <v>1126427</v>
      </c>
      <c r="EB110">
        <v>90143</v>
      </c>
      <c r="EC110">
        <v>41400</v>
      </c>
      <c r="EE110">
        <v>17332</v>
      </c>
      <c r="EI110">
        <v>50310</v>
      </c>
      <c r="EQ110">
        <v>449362</v>
      </c>
      <c r="ET110">
        <v>166506.84199999998</v>
      </c>
      <c r="EU110">
        <v>78731.15800000001</v>
      </c>
      <c r="EW110">
        <v>2020212</v>
      </c>
      <c r="EY110" s="1" t="s">
        <v>296</v>
      </c>
      <c r="EZ110" s="1"/>
      <c r="FA110" s="1"/>
      <c r="FB110" s="1"/>
      <c r="FC110" s="1"/>
      <c r="FD110" s="1"/>
      <c r="FE110" s="1">
        <v>29</v>
      </c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>
        <v>281978</v>
      </c>
      <c r="GD110" s="1">
        <v>205931</v>
      </c>
      <c r="GE110" s="1"/>
      <c r="GF110" s="1">
        <v>487938</v>
      </c>
    </row>
    <row r="111" spans="1:188" x14ac:dyDescent="0.45">
      <c r="A111" t="s">
        <v>808</v>
      </c>
      <c r="B111" t="s">
        <v>809</v>
      </c>
      <c r="C111">
        <v>264714</v>
      </c>
      <c r="D111">
        <v>266257</v>
      </c>
      <c r="E111">
        <v>280684</v>
      </c>
      <c r="F111">
        <v>266063</v>
      </c>
      <c r="G111">
        <v>257328</v>
      </c>
      <c r="H111">
        <v>259499</v>
      </c>
      <c r="I111">
        <v>260369</v>
      </c>
      <c r="J111">
        <v>260390</v>
      </c>
      <c r="K111">
        <v>282848</v>
      </c>
      <c r="L111">
        <v>276040</v>
      </c>
      <c r="M111">
        <v>254108</v>
      </c>
      <c r="N111">
        <v>259401</v>
      </c>
      <c r="Q111" t="s">
        <v>614</v>
      </c>
      <c r="R111" t="s">
        <v>3026</v>
      </c>
      <c r="S111" t="s">
        <v>3100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28234</v>
      </c>
      <c r="AD111">
        <v>28234</v>
      </c>
      <c r="AE111">
        <v>28234</v>
      </c>
      <c r="AF111" s="6">
        <f t="shared" si="3"/>
        <v>84702</v>
      </c>
      <c r="CK111" t="s">
        <v>634</v>
      </c>
      <c r="CL111" t="s">
        <v>3107</v>
      </c>
      <c r="CM111" s="32">
        <v>2400</v>
      </c>
      <c r="CN111" s="32">
        <v>2400</v>
      </c>
      <c r="CO111" s="32">
        <v>2400</v>
      </c>
      <c r="CP111" s="32">
        <v>2400</v>
      </c>
      <c r="CQ111" s="32">
        <v>2400</v>
      </c>
      <c r="CR111" s="32">
        <v>2400</v>
      </c>
      <c r="CS111" s="32">
        <v>2400</v>
      </c>
      <c r="CT111" s="32">
        <v>2400</v>
      </c>
      <c r="CU111" s="32">
        <v>2400</v>
      </c>
      <c r="CV111" s="32">
        <v>2400</v>
      </c>
      <c r="CW111" s="32">
        <v>2400</v>
      </c>
      <c r="CX111" s="32">
        <v>2400</v>
      </c>
      <c r="CZ111" t="s">
        <v>634</v>
      </c>
      <c r="DA111" t="s">
        <v>3107</v>
      </c>
      <c r="DB111">
        <v>2400</v>
      </c>
      <c r="DC111">
        <v>2400</v>
      </c>
      <c r="DD111">
        <v>2400</v>
      </c>
      <c r="DE111">
        <v>2400</v>
      </c>
      <c r="DF111">
        <v>2400</v>
      </c>
      <c r="DG111">
        <v>2400</v>
      </c>
      <c r="DH111">
        <v>2400</v>
      </c>
      <c r="DI111">
        <v>2400</v>
      </c>
      <c r="DJ111">
        <v>2400</v>
      </c>
      <c r="DK111">
        <v>2400</v>
      </c>
      <c r="DL111">
        <v>2400</v>
      </c>
      <c r="DM111">
        <v>2400</v>
      </c>
      <c r="DN111">
        <f t="shared" si="2"/>
        <v>28800</v>
      </c>
      <c r="DP111" s="31" t="s">
        <v>759</v>
      </c>
      <c r="DR111">
        <v>126725</v>
      </c>
      <c r="DV111">
        <v>0</v>
      </c>
      <c r="DY111">
        <v>240000</v>
      </c>
      <c r="EB111">
        <v>86400</v>
      </c>
      <c r="EE111">
        <v>240000</v>
      </c>
      <c r="EK111">
        <v>302847</v>
      </c>
      <c r="EQ111">
        <v>0</v>
      </c>
      <c r="ET111">
        <v>126768</v>
      </c>
      <c r="EU111">
        <v>12000</v>
      </c>
      <c r="EW111">
        <v>1134740</v>
      </c>
      <c r="EY111" s="1" t="s">
        <v>440</v>
      </c>
      <c r="EZ111" s="1"/>
      <c r="FA111" s="1"/>
      <c r="FB111" s="1"/>
      <c r="FC111" s="1"/>
      <c r="FD111" s="1"/>
      <c r="FE111" s="1"/>
      <c r="FF111" s="1"/>
      <c r="FG111" s="1"/>
      <c r="FH111" s="1">
        <v>615778</v>
      </c>
      <c r="FI111" s="1"/>
      <c r="FJ111" s="1"/>
      <c r="FK111" s="1"/>
      <c r="FL111" s="1"/>
      <c r="FM111" s="1"/>
      <c r="FN111" s="1">
        <v>121936</v>
      </c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>
        <v>16583</v>
      </c>
      <c r="GA111" s="1"/>
      <c r="GB111" s="1"/>
      <c r="GC111" s="1"/>
      <c r="GD111" s="1"/>
      <c r="GE111" s="1"/>
      <c r="GF111" s="1">
        <v>754297</v>
      </c>
    </row>
    <row r="112" spans="1:188" x14ac:dyDescent="0.45">
      <c r="A112" t="s">
        <v>824</v>
      </c>
      <c r="B112" t="s">
        <v>825</v>
      </c>
      <c r="C112">
        <v>60913</v>
      </c>
      <c r="D112">
        <v>60913</v>
      </c>
      <c r="E112">
        <v>67295</v>
      </c>
      <c r="F112">
        <v>136603</v>
      </c>
      <c r="G112">
        <v>173325</v>
      </c>
      <c r="H112">
        <v>112635</v>
      </c>
      <c r="I112">
        <v>124048</v>
      </c>
      <c r="J112">
        <v>149596.99999999997</v>
      </c>
      <c r="K112">
        <v>186018.99999999997</v>
      </c>
      <c r="L112">
        <v>558222.00000000012</v>
      </c>
      <c r="M112">
        <v>174560.99999999997</v>
      </c>
      <c r="N112">
        <v>216080.99999999997</v>
      </c>
      <c r="Q112" t="s">
        <v>300</v>
      </c>
      <c r="R112" t="s">
        <v>3027</v>
      </c>
      <c r="S112" t="s">
        <v>3104</v>
      </c>
      <c r="T112">
        <v>0</v>
      </c>
      <c r="U112">
        <v>0</v>
      </c>
      <c r="V112">
        <v>2421</v>
      </c>
      <c r="W112">
        <v>17794</v>
      </c>
      <c r="X112">
        <v>23294</v>
      </c>
      <c r="Y112">
        <v>23294</v>
      </c>
      <c r="Z112">
        <v>23294</v>
      </c>
      <c r="AA112">
        <v>23294</v>
      </c>
      <c r="AB112">
        <v>23294</v>
      </c>
      <c r="AC112">
        <v>23294</v>
      </c>
      <c r="AD112">
        <v>23294</v>
      </c>
      <c r="AE112">
        <v>23294</v>
      </c>
      <c r="AF112" s="6">
        <f t="shared" si="3"/>
        <v>206567</v>
      </c>
      <c r="CK112" t="s">
        <v>710</v>
      </c>
      <c r="CL112" t="s">
        <v>3111</v>
      </c>
      <c r="CM112" s="32">
        <v>0</v>
      </c>
      <c r="CN112" s="32">
        <v>0</v>
      </c>
      <c r="CO112" s="32">
        <v>0</v>
      </c>
      <c r="CP112" s="32">
        <v>0</v>
      </c>
      <c r="CQ112" s="32">
        <v>478</v>
      </c>
      <c r="CR112" s="32">
        <v>0</v>
      </c>
      <c r="CS112" s="32">
        <v>0</v>
      </c>
      <c r="CT112" s="32">
        <v>0</v>
      </c>
      <c r="CU112" s="32">
        <v>0</v>
      </c>
      <c r="CV112" s="32">
        <v>0</v>
      </c>
      <c r="CW112" s="32">
        <v>0</v>
      </c>
      <c r="CX112" s="32">
        <v>0</v>
      </c>
      <c r="CZ112" t="s">
        <v>710</v>
      </c>
      <c r="DA112" t="s">
        <v>3111</v>
      </c>
      <c r="DB112">
        <v>0</v>
      </c>
      <c r="DC112">
        <v>0</v>
      </c>
      <c r="DD112">
        <v>0</v>
      </c>
      <c r="DE112">
        <v>0</v>
      </c>
      <c r="DF112">
        <v>478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f t="shared" si="2"/>
        <v>478</v>
      </c>
      <c r="DP112" s="31" t="s">
        <v>697</v>
      </c>
      <c r="DV112">
        <v>0</v>
      </c>
      <c r="EL112">
        <v>127004</v>
      </c>
      <c r="EW112">
        <v>127004</v>
      </c>
      <c r="EY112" s="1" t="s">
        <v>808</v>
      </c>
      <c r="EZ112" s="1">
        <v>46950</v>
      </c>
      <c r="FA112" s="1">
        <v>42000</v>
      </c>
      <c r="FB112" s="1"/>
      <c r="FC112" s="1"/>
      <c r="FD112" s="1"/>
      <c r="FE112" s="1">
        <v>600</v>
      </c>
      <c r="FF112" s="1"/>
      <c r="FG112" s="1"/>
      <c r="FH112" s="1">
        <v>310272</v>
      </c>
      <c r="FI112" s="1"/>
      <c r="FJ112" s="1"/>
      <c r="FK112" s="1"/>
      <c r="FL112" s="1">
        <v>858288</v>
      </c>
      <c r="FM112" s="1"/>
      <c r="FN112" s="1">
        <v>250272</v>
      </c>
      <c r="FO112" s="1"/>
      <c r="FP112" s="1"/>
      <c r="FQ112" s="1"/>
      <c r="FR112" s="1"/>
      <c r="FS112" s="1">
        <v>912000</v>
      </c>
      <c r="FT112" s="1">
        <v>519815</v>
      </c>
      <c r="FU112" s="1"/>
      <c r="FV112" s="1"/>
      <c r="FW112" s="1"/>
      <c r="FX112" s="1"/>
      <c r="FY112" s="1"/>
      <c r="FZ112" s="1">
        <v>12000</v>
      </c>
      <c r="GA112" s="1"/>
      <c r="GB112" s="1"/>
      <c r="GC112" s="1">
        <v>235504</v>
      </c>
      <c r="GD112" s="1"/>
      <c r="GE112" s="1"/>
      <c r="GF112" s="1">
        <v>3187701</v>
      </c>
    </row>
    <row r="113" spans="1:188" x14ac:dyDescent="0.45">
      <c r="A113" t="s">
        <v>759</v>
      </c>
      <c r="B113" t="s">
        <v>760</v>
      </c>
      <c r="C113">
        <v>80864</v>
      </c>
      <c r="D113">
        <v>79991</v>
      </c>
      <c r="E113">
        <v>85789</v>
      </c>
      <c r="F113">
        <v>96985</v>
      </c>
      <c r="G113">
        <v>99552</v>
      </c>
      <c r="H113">
        <v>98427</v>
      </c>
      <c r="I113">
        <v>99119</v>
      </c>
      <c r="J113">
        <v>92449</v>
      </c>
      <c r="K113">
        <v>98454</v>
      </c>
      <c r="L113">
        <v>99021</v>
      </c>
      <c r="M113">
        <v>98798</v>
      </c>
      <c r="N113">
        <v>105291</v>
      </c>
      <c r="Q113" t="s">
        <v>300</v>
      </c>
      <c r="R113" t="s">
        <v>3027</v>
      </c>
      <c r="S113" t="s">
        <v>3112</v>
      </c>
      <c r="T113">
        <v>0</v>
      </c>
      <c r="U113">
        <v>0</v>
      </c>
      <c r="V113">
        <v>4081</v>
      </c>
      <c r="W113">
        <v>31712</v>
      </c>
      <c r="X113">
        <v>41712</v>
      </c>
      <c r="Y113">
        <v>41712</v>
      </c>
      <c r="Z113">
        <v>41712</v>
      </c>
      <c r="AA113">
        <v>41712</v>
      </c>
      <c r="AB113">
        <v>41712</v>
      </c>
      <c r="AC113">
        <v>41712</v>
      </c>
      <c r="AD113">
        <v>41712</v>
      </c>
      <c r="AE113">
        <v>41712</v>
      </c>
      <c r="AF113" s="6">
        <f t="shared" si="3"/>
        <v>369489</v>
      </c>
      <c r="CK113" t="s">
        <v>710</v>
      </c>
      <c r="CL113" t="s">
        <v>3100</v>
      </c>
      <c r="CM113" s="32">
        <v>0</v>
      </c>
      <c r="CN113" s="32">
        <v>0</v>
      </c>
      <c r="CO113" s="32">
        <v>19025</v>
      </c>
      <c r="CP113" s="32">
        <v>51285</v>
      </c>
      <c r="CQ113" s="32">
        <v>51285</v>
      </c>
      <c r="CR113" s="32">
        <v>51285</v>
      </c>
      <c r="CS113" s="32">
        <v>51285</v>
      </c>
      <c r="CT113" s="32">
        <v>51285</v>
      </c>
      <c r="CU113" s="32">
        <v>51285</v>
      </c>
      <c r="CV113" s="32">
        <v>51285</v>
      </c>
      <c r="CW113" s="32">
        <v>51285</v>
      </c>
      <c r="CX113" s="32">
        <v>51285</v>
      </c>
      <c r="CZ113" t="s">
        <v>710</v>
      </c>
      <c r="DA113" t="s">
        <v>3100</v>
      </c>
      <c r="DB113">
        <v>0</v>
      </c>
      <c r="DC113">
        <v>0</v>
      </c>
      <c r="DD113">
        <v>19025</v>
      </c>
      <c r="DE113">
        <v>51285</v>
      </c>
      <c r="DF113">
        <v>51285</v>
      </c>
      <c r="DG113">
        <v>51285</v>
      </c>
      <c r="DH113">
        <v>51285</v>
      </c>
      <c r="DI113">
        <v>51285</v>
      </c>
      <c r="DJ113">
        <v>51285</v>
      </c>
      <c r="DK113">
        <v>51285</v>
      </c>
      <c r="DL113">
        <v>51285</v>
      </c>
      <c r="DM113">
        <v>51285</v>
      </c>
      <c r="DN113">
        <f t="shared" si="2"/>
        <v>480590</v>
      </c>
      <c r="DP113" s="31" t="s">
        <v>1278</v>
      </c>
      <c r="DV113">
        <v>180</v>
      </c>
      <c r="DY113">
        <v>1902000</v>
      </c>
      <c r="EA113">
        <v>211200</v>
      </c>
      <c r="EE113">
        <v>1147200</v>
      </c>
      <c r="EH113">
        <v>76668</v>
      </c>
      <c r="EK113">
        <v>1074335</v>
      </c>
      <c r="EQ113">
        <v>412615</v>
      </c>
      <c r="ET113">
        <v>268170</v>
      </c>
      <c r="EU113">
        <v>144000</v>
      </c>
      <c r="EW113">
        <v>5236368</v>
      </c>
      <c r="EY113" s="1" t="s">
        <v>824</v>
      </c>
      <c r="EZ113" s="1"/>
      <c r="FA113" s="1"/>
      <c r="FB113" s="1"/>
      <c r="FC113" s="1"/>
      <c r="FD113" s="1"/>
      <c r="FE113" s="1"/>
      <c r="FF113" s="1"/>
      <c r="FG113" s="1"/>
      <c r="FH113" s="1">
        <v>1126427</v>
      </c>
      <c r="FI113" s="1"/>
      <c r="FJ113" s="1"/>
      <c r="FK113" s="1">
        <v>90143</v>
      </c>
      <c r="FL113" s="1">
        <v>41400</v>
      </c>
      <c r="FM113" s="1"/>
      <c r="FN113" s="1">
        <v>17332</v>
      </c>
      <c r="FO113" s="1"/>
      <c r="FP113" s="1"/>
      <c r="FQ113" s="1"/>
      <c r="FR113" s="1">
        <v>50310</v>
      </c>
      <c r="FS113" s="1"/>
      <c r="FT113" s="1"/>
      <c r="FU113" s="1"/>
      <c r="FV113" s="1"/>
      <c r="FW113" s="1"/>
      <c r="FX113" s="1"/>
      <c r="FY113" s="1"/>
      <c r="FZ113" s="1">
        <v>449362</v>
      </c>
      <c r="GA113" s="1"/>
      <c r="GB113" s="1"/>
      <c r="GC113" s="1">
        <v>166506.84199999998</v>
      </c>
      <c r="GD113" s="1">
        <v>78731.15800000001</v>
      </c>
      <c r="GE113" s="1"/>
      <c r="GF113" s="1">
        <v>2020212</v>
      </c>
    </row>
    <row r="114" spans="1:188" x14ac:dyDescent="0.45">
      <c r="A114" t="s">
        <v>697</v>
      </c>
      <c r="B114" t="s">
        <v>3019</v>
      </c>
      <c r="C114">
        <v>11484</v>
      </c>
      <c r="D114">
        <v>10750</v>
      </c>
      <c r="E114">
        <v>11030</v>
      </c>
      <c r="F114">
        <v>10307</v>
      </c>
      <c r="G114">
        <v>11239</v>
      </c>
      <c r="H114">
        <v>10383</v>
      </c>
      <c r="I114">
        <v>10327</v>
      </c>
      <c r="J114">
        <v>10600</v>
      </c>
      <c r="K114">
        <v>10000</v>
      </c>
      <c r="L114">
        <v>10240</v>
      </c>
      <c r="M114">
        <v>10507</v>
      </c>
      <c r="N114">
        <v>10137</v>
      </c>
      <c r="Q114" t="s">
        <v>300</v>
      </c>
      <c r="R114" t="s">
        <v>3027</v>
      </c>
      <c r="S114" t="s">
        <v>3105</v>
      </c>
      <c r="T114">
        <v>0</v>
      </c>
      <c r="U114">
        <v>0</v>
      </c>
      <c r="V114">
        <v>484</v>
      </c>
      <c r="W114">
        <v>4500</v>
      </c>
      <c r="X114">
        <v>6000</v>
      </c>
      <c r="Y114">
        <v>6000</v>
      </c>
      <c r="Z114">
        <v>6000</v>
      </c>
      <c r="AA114">
        <v>6000</v>
      </c>
      <c r="AB114">
        <v>6000</v>
      </c>
      <c r="AC114">
        <v>6000</v>
      </c>
      <c r="AD114">
        <v>6000</v>
      </c>
      <c r="AE114">
        <v>6000</v>
      </c>
      <c r="AF114" s="6">
        <f t="shared" si="3"/>
        <v>52984</v>
      </c>
      <c r="CK114" t="s">
        <v>710</v>
      </c>
      <c r="CL114" t="s">
        <v>3104</v>
      </c>
      <c r="CM114" s="32">
        <v>0</v>
      </c>
      <c r="CN114" s="32">
        <v>0</v>
      </c>
      <c r="CO114" s="32">
        <v>5325</v>
      </c>
      <c r="CP114" s="32">
        <v>15000</v>
      </c>
      <c r="CQ114" s="32">
        <v>15000</v>
      </c>
      <c r="CR114" s="32">
        <v>15000</v>
      </c>
      <c r="CS114" s="32">
        <v>15000</v>
      </c>
      <c r="CT114" s="32">
        <v>15000</v>
      </c>
      <c r="CU114" s="32">
        <v>15000</v>
      </c>
      <c r="CV114" s="32">
        <v>15000</v>
      </c>
      <c r="CW114" s="32">
        <v>15000</v>
      </c>
      <c r="CX114" s="32">
        <v>15000</v>
      </c>
      <c r="CZ114" t="s">
        <v>710</v>
      </c>
      <c r="DA114" t="s">
        <v>3104</v>
      </c>
      <c r="DB114">
        <v>0</v>
      </c>
      <c r="DC114">
        <v>0</v>
      </c>
      <c r="DD114">
        <v>5325</v>
      </c>
      <c r="DE114">
        <v>15000</v>
      </c>
      <c r="DF114">
        <v>15000</v>
      </c>
      <c r="DG114">
        <v>15000</v>
      </c>
      <c r="DH114">
        <v>15000</v>
      </c>
      <c r="DI114">
        <v>15000</v>
      </c>
      <c r="DJ114">
        <v>15000</v>
      </c>
      <c r="DK114">
        <v>15000</v>
      </c>
      <c r="DL114">
        <v>15000</v>
      </c>
      <c r="DM114">
        <v>15000</v>
      </c>
      <c r="DN114">
        <f t="shared" si="2"/>
        <v>140325</v>
      </c>
      <c r="DP114" s="31" t="s">
        <v>392</v>
      </c>
      <c r="DT114">
        <v>6079</v>
      </c>
      <c r="DY114">
        <v>5069334</v>
      </c>
      <c r="DZ114">
        <v>123533</v>
      </c>
      <c r="EB114">
        <v>609753</v>
      </c>
      <c r="EC114">
        <v>181535</v>
      </c>
      <c r="EE114">
        <v>1032786</v>
      </c>
      <c r="EI114">
        <v>190781</v>
      </c>
      <c r="EQ114">
        <v>421687</v>
      </c>
      <c r="ES114">
        <v>79637</v>
      </c>
      <c r="ET114">
        <v>1389905.959</v>
      </c>
      <c r="EU114">
        <v>94892.040999999968</v>
      </c>
      <c r="EW114">
        <v>9199923</v>
      </c>
      <c r="EY114" s="1" t="s">
        <v>759</v>
      </c>
      <c r="EZ114" s="1"/>
      <c r="FA114" s="1">
        <v>126725</v>
      </c>
      <c r="FB114" s="1"/>
      <c r="FC114" s="1"/>
      <c r="FD114" s="1"/>
      <c r="FE114" s="1">
        <v>0</v>
      </c>
      <c r="FF114" s="1"/>
      <c r="FG114" s="1"/>
      <c r="FH114" s="1">
        <v>240000</v>
      </c>
      <c r="FI114" s="1"/>
      <c r="FJ114" s="1"/>
      <c r="FK114" s="1">
        <v>86400</v>
      </c>
      <c r="FL114" s="1"/>
      <c r="FM114" s="1"/>
      <c r="FN114" s="1">
        <v>240000</v>
      </c>
      <c r="FO114" s="1"/>
      <c r="FP114" s="1"/>
      <c r="FQ114" s="1"/>
      <c r="FR114" s="1"/>
      <c r="FS114" s="1"/>
      <c r="FT114" s="1">
        <v>302847</v>
      </c>
      <c r="FU114" s="1"/>
      <c r="FV114" s="1"/>
      <c r="FW114" s="1"/>
      <c r="FX114" s="1"/>
      <c r="FY114" s="1"/>
      <c r="FZ114" s="1">
        <v>0</v>
      </c>
      <c r="GA114" s="1"/>
      <c r="GB114" s="1"/>
      <c r="GC114" s="1">
        <v>126768</v>
      </c>
      <c r="GD114" s="1">
        <v>12000</v>
      </c>
      <c r="GE114" s="1"/>
      <c r="GF114" s="1">
        <v>1134740</v>
      </c>
    </row>
    <row r="115" spans="1:188" x14ac:dyDescent="0.45">
      <c r="A115" t="s">
        <v>1278</v>
      </c>
      <c r="B115" t="s">
        <v>1279</v>
      </c>
      <c r="C115">
        <v>435977</v>
      </c>
      <c r="D115">
        <v>432336</v>
      </c>
      <c r="E115">
        <v>431584</v>
      </c>
      <c r="F115">
        <v>439322</v>
      </c>
      <c r="G115">
        <v>440843</v>
      </c>
      <c r="H115">
        <v>438614</v>
      </c>
      <c r="I115">
        <v>441100</v>
      </c>
      <c r="J115">
        <v>444663</v>
      </c>
      <c r="K115">
        <v>439901</v>
      </c>
      <c r="L115">
        <v>435999</v>
      </c>
      <c r="M115">
        <v>426938</v>
      </c>
      <c r="N115">
        <v>429091</v>
      </c>
      <c r="Q115" t="s">
        <v>300</v>
      </c>
      <c r="R115" t="s">
        <v>3027</v>
      </c>
      <c r="S115" t="s">
        <v>3101</v>
      </c>
      <c r="T115">
        <v>0</v>
      </c>
      <c r="U115">
        <v>0</v>
      </c>
      <c r="V115">
        <v>161</v>
      </c>
      <c r="W115">
        <v>1500</v>
      </c>
      <c r="X115">
        <v>2000</v>
      </c>
      <c r="Y115">
        <v>2000</v>
      </c>
      <c r="Z115">
        <v>2000</v>
      </c>
      <c r="AA115">
        <v>2000</v>
      </c>
      <c r="AB115">
        <v>2000</v>
      </c>
      <c r="AC115">
        <v>2000</v>
      </c>
      <c r="AD115">
        <v>2000</v>
      </c>
      <c r="AE115">
        <v>2000</v>
      </c>
      <c r="AF115" s="6">
        <f t="shared" si="3"/>
        <v>17661</v>
      </c>
      <c r="CK115" t="s">
        <v>710</v>
      </c>
      <c r="CL115" t="s">
        <v>3106</v>
      </c>
      <c r="CM115" s="32">
        <v>0</v>
      </c>
      <c r="CN115" s="32">
        <v>0</v>
      </c>
      <c r="CO115" s="32">
        <v>36094</v>
      </c>
      <c r="CP115" s="32">
        <v>91579</v>
      </c>
      <c r="CQ115" s="32">
        <v>91579</v>
      </c>
      <c r="CR115" s="32">
        <v>91579</v>
      </c>
      <c r="CS115" s="32">
        <v>91579</v>
      </c>
      <c r="CT115" s="32">
        <v>91579</v>
      </c>
      <c r="CU115" s="32">
        <v>91579</v>
      </c>
      <c r="CV115" s="32">
        <v>91579</v>
      </c>
      <c r="CW115" s="32">
        <v>91579</v>
      </c>
      <c r="CX115" s="32">
        <v>91579</v>
      </c>
      <c r="CZ115" t="s">
        <v>710</v>
      </c>
      <c r="DA115" t="s">
        <v>3106</v>
      </c>
      <c r="DB115">
        <v>0</v>
      </c>
      <c r="DC115">
        <v>0</v>
      </c>
      <c r="DD115">
        <v>36094</v>
      </c>
      <c r="DE115">
        <v>91579</v>
      </c>
      <c r="DF115">
        <v>91579</v>
      </c>
      <c r="DG115">
        <v>91579</v>
      </c>
      <c r="DH115">
        <v>91579</v>
      </c>
      <c r="DI115">
        <v>91579</v>
      </c>
      <c r="DJ115">
        <v>91579</v>
      </c>
      <c r="DK115">
        <v>91579</v>
      </c>
      <c r="DL115">
        <v>91579</v>
      </c>
      <c r="DM115">
        <v>91579</v>
      </c>
      <c r="DN115">
        <f t="shared" si="2"/>
        <v>860305</v>
      </c>
      <c r="DP115" s="31" t="s">
        <v>574</v>
      </c>
      <c r="DQ115">
        <v>46500</v>
      </c>
      <c r="DV115">
        <v>0</v>
      </c>
      <c r="DY115">
        <v>1101580</v>
      </c>
      <c r="EK115">
        <v>367843</v>
      </c>
      <c r="EQ115">
        <v>16152</v>
      </c>
      <c r="ET115">
        <v>157656</v>
      </c>
      <c r="EU115">
        <v>48000</v>
      </c>
      <c r="EW115">
        <v>1737731</v>
      </c>
      <c r="EY115" s="1" t="s">
        <v>697</v>
      </c>
      <c r="EZ115" s="1"/>
      <c r="FA115" s="1"/>
      <c r="FB115" s="1"/>
      <c r="FC115" s="1"/>
      <c r="FD115" s="1"/>
      <c r="FE115" s="1">
        <v>0</v>
      </c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>
        <v>127004</v>
      </c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>
        <v>127004</v>
      </c>
    </row>
    <row r="116" spans="1:188" x14ac:dyDescent="0.45">
      <c r="A116" t="s">
        <v>392</v>
      </c>
      <c r="B116" t="s">
        <v>393</v>
      </c>
      <c r="C116">
        <v>803631</v>
      </c>
      <c r="D116">
        <v>766467.00000000012</v>
      </c>
      <c r="E116">
        <v>760479</v>
      </c>
      <c r="F116">
        <v>752763</v>
      </c>
      <c r="G116">
        <v>753098</v>
      </c>
      <c r="H116">
        <v>753626</v>
      </c>
      <c r="I116">
        <v>660474</v>
      </c>
      <c r="J116">
        <v>746404</v>
      </c>
      <c r="K116">
        <v>748981</v>
      </c>
      <c r="L116">
        <v>830506</v>
      </c>
      <c r="M116">
        <v>852070</v>
      </c>
      <c r="N116">
        <v>771424</v>
      </c>
      <c r="Q116" t="s">
        <v>300</v>
      </c>
      <c r="R116" t="s">
        <v>3027</v>
      </c>
      <c r="S116" t="s">
        <v>3103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36507</v>
      </c>
      <c r="AC116">
        <v>4087</v>
      </c>
      <c r="AD116">
        <v>4078</v>
      </c>
      <c r="AE116">
        <v>4000</v>
      </c>
      <c r="AF116" s="6">
        <f t="shared" si="3"/>
        <v>48672</v>
      </c>
      <c r="CK116" t="s">
        <v>710</v>
      </c>
      <c r="CL116" t="s">
        <v>3103</v>
      </c>
      <c r="CM116" s="32">
        <v>6000</v>
      </c>
      <c r="CN116" s="32">
        <v>6000</v>
      </c>
      <c r="CO116" s="32">
        <v>5799</v>
      </c>
      <c r="CP116" s="32">
        <v>4717</v>
      </c>
      <c r="CQ116" s="32">
        <v>9463</v>
      </c>
      <c r="CR116" s="32">
        <v>11045</v>
      </c>
      <c r="CS116" s="32">
        <v>15538</v>
      </c>
      <c r="CT116" s="32">
        <v>14515</v>
      </c>
      <c r="CU116" s="32">
        <v>10616</v>
      </c>
      <c r="CV116" s="32">
        <v>10724</v>
      </c>
      <c r="CW116" s="32">
        <v>8477</v>
      </c>
      <c r="CX116" s="32">
        <v>8508</v>
      </c>
      <c r="CZ116" t="s">
        <v>710</v>
      </c>
      <c r="DA116" t="s">
        <v>3103</v>
      </c>
      <c r="DB116">
        <v>6000</v>
      </c>
      <c r="DC116">
        <v>6000</v>
      </c>
      <c r="DD116">
        <v>5799</v>
      </c>
      <c r="DE116">
        <v>4717</v>
      </c>
      <c r="DF116">
        <v>9463</v>
      </c>
      <c r="DG116">
        <v>11045</v>
      </c>
      <c r="DH116">
        <v>15538</v>
      </c>
      <c r="DI116">
        <v>14515</v>
      </c>
      <c r="DJ116">
        <v>10616</v>
      </c>
      <c r="DK116">
        <v>10724</v>
      </c>
      <c r="DL116">
        <v>8477</v>
      </c>
      <c r="DM116">
        <v>8508</v>
      </c>
      <c r="DN116">
        <f t="shared" si="2"/>
        <v>111402</v>
      </c>
      <c r="DP116" s="31" t="s">
        <v>1164</v>
      </c>
      <c r="EE116">
        <v>581400</v>
      </c>
      <c r="EP116">
        <v>384000</v>
      </c>
      <c r="EW116">
        <v>965400</v>
      </c>
      <c r="EY116" s="1" t="s">
        <v>1278</v>
      </c>
      <c r="EZ116" s="1"/>
      <c r="FA116" s="1"/>
      <c r="FB116" s="1"/>
      <c r="FC116" s="1"/>
      <c r="FD116" s="1"/>
      <c r="FE116" s="1">
        <v>180</v>
      </c>
      <c r="FF116" s="1"/>
      <c r="FG116" s="1"/>
      <c r="FH116" s="1">
        <v>1902000</v>
      </c>
      <c r="FI116" s="1"/>
      <c r="FJ116" s="1">
        <v>211200</v>
      </c>
      <c r="FK116" s="1"/>
      <c r="FL116" s="1"/>
      <c r="FM116" s="1"/>
      <c r="FN116" s="1">
        <v>1147200</v>
      </c>
      <c r="FO116" s="1"/>
      <c r="FP116" s="1"/>
      <c r="FQ116" s="1">
        <v>76668</v>
      </c>
      <c r="FR116" s="1"/>
      <c r="FS116" s="1"/>
      <c r="FT116" s="1">
        <v>1074335</v>
      </c>
      <c r="FU116" s="1"/>
      <c r="FV116" s="1"/>
      <c r="FW116" s="1"/>
      <c r="FX116" s="1"/>
      <c r="FY116" s="1"/>
      <c r="FZ116" s="1">
        <v>412615</v>
      </c>
      <c r="GA116" s="1"/>
      <c r="GB116" s="1"/>
      <c r="GC116" s="1">
        <v>268170</v>
      </c>
      <c r="GD116" s="1">
        <v>144000</v>
      </c>
      <c r="GE116" s="1"/>
      <c r="GF116" s="1">
        <v>5236368</v>
      </c>
    </row>
    <row r="117" spans="1:188" x14ac:dyDescent="0.45">
      <c r="A117" t="s">
        <v>574</v>
      </c>
      <c r="B117" t="s">
        <v>575</v>
      </c>
      <c r="C117">
        <v>159013</v>
      </c>
      <c r="D117">
        <v>160781</v>
      </c>
      <c r="E117">
        <v>164789</v>
      </c>
      <c r="F117">
        <v>163286</v>
      </c>
      <c r="G117">
        <v>141957</v>
      </c>
      <c r="H117">
        <v>132024</v>
      </c>
      <c r="I117">
        <v>133079</v>
      </c>
      <c r="J117">
        <v>131804</v>
      </c>
      <c r="K117">
        <v>132323</v>
      </c>
      <c r="L117">
        <v>143081</v>
      </c>
      <c r="M117">
        <v>138308</v>
      </c>
      <c r="N117">
        <v>137286</v>
      </c>
      <c r="Q117" t="s">
        <v>586</v>
      </c>
      <c r="R117" t="s">
        <v>587</v>
      </c>
      <c r="S117" t="s">
        <v>3112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1546</v>
      </c>
      <c r="Z117">
        <v>18462</v>
      </c>
      <c r="AA117">
        <v>18462</v>
      </c>
      <c r="AB117">
        <v>18462</v>
      </c>
      <c r="AC117">
        <v>18462</v>
      </c>
      <c r="AD117">
        <v>18462</v>
      </c>
      <c r="AE117">
        <v>18462</v>
      </c>
      <c r="AF117" s="6">
        <f t="shared" si="3"/>
        <v>112318</v>
      </c>
      <c r="CK117" t="s">
        <v>710</v>
      </c>
      <c r="CL117" t="s">
        <v>3107</v>
      </c>
      <c r="CM117" s="32">
        <v>0</v>
      </c>
      <c r="CN117" s="32">
        <v>0</v>
      </c>
      <c r="CO117" s="32">
        <v>9353</v>
      </c>
      <c r="CP117" s="32">
        <v>10330</v>
      </c>
      <c r="CQ117" s="32">
        <v>12080</v>
      </c>
      <c r="CR117" s="32">
        <v>12993</v>
      </c>
      <c r="CS117" s="32">
        <v>25160</v>
      </c>
      <c r="CT117" s="32">
        <v>12412</v>
      </c>
      <c r="CU117" s="32">
        <v>7052</v>
      </c>
      <c r="CV117" s="32">
        <v>9676</v>
      </c>
      <c r="CW117" s="32">
        <v>5432</v>
      </c>
      <c r="CX117" s="32">
        <v>3310</v>
      </c>
      <c r="CZ117" t="s">
        <v>710</v>
      </c>
      <c r="DA117" t="s">
        <v>3107</v>
      </c>
      <c r="DB117">
        <v>0</v>
      </c>
      <c r="DC117">
        <v>0</v>
      </c>
      <c r="DD117">
        <v>9353</v>
      </c>
      <c r="DE117">
        <v>10330</v>
      </c>
      <c r="DF117">
        <v>12080</v>
      </c>
      <c r="DG117">
        <v>12993</v>
      </c>
      <c r="DH117">
        <v>25160</v>
      </c>
      <c r="DI117">
        <v>12412</v>
      </c>
      <c r="DJ117">
        <v>7052</v>
      </c>
      <c r="DK117">
        <v>9676</v>
      </c>
      <c r="DL117">
        <v>5432</v>
      </c>
      <c r="DM117">
        <v>3310</v>
      </c>
      <c r="DN117">
        <f t="shared" si="2"/>
        <v>107798</v>
      </c>
      <c r="DP117" s="31" t="s">
        <v>356</v>
      </c>
      <c r="DT117">
        <v>820</v>
      </c>
      <c r="DY117">
        <v>2142935</v>
      </c>
      <c r="EB117">
        <v>165404</v>
      </c>
      <c r="EE117">
        <v>1070512</v>
      </c>
      <c r="EI117">
        <v>72000</v>
      </c>
      <c r="EK117">
        <v>14641</v>
      </c>
      <c r="EQ117">
        <v>488024</v>
      </c>
      <c r="EW117">
        <v>3954336</v>
      </c>
      <c r="EY117" s="1" t="s">
        <v>392</v>
      </c>
      <c r="EZ117" s="1"/>
      <c r="FA117" s="1"/>
      <c r="FB117" s="1"/>
      <c r="FC117" s="1">
        <v>6079</v>
      </c>
      <c r="FD117" s="1"/>
      <c r="FE117" s="1"/>
      <c r="FF117" s="1"/>
      <c r="FG117" s="1"/>
      <c r="FH117" s="1">
        <v>5069334</v>
      </c>
      <c r="FI117" s="1">
        <v>123533</v>
      </c>
      <c r="FJ117" s="1"/>
      <c r="FK117" s="1">
        <v>609753</v>
      </c>
      <c r="FL117" s="1">
        <v>181535</v>
      </c>
      <c r="FM117" s="1"/>
      <c r="FN117" s="1">
        <v>1032786</v>
      </c>
      <c r="FO117" s="1"/>
      <c r="FP117" s="1"/>
      <c r="FQ117" s="1"/>
      <c r="FR117" s="1">
        <v>190781</v>
      </c>
      <c r="FS117" s="1"/>
      <c r="FT117" s="1"/>
      <c r="FU117" s="1"/>
      <c r="FV117" s="1"/>
      <c r="FW117" s="1"/>
      <c r="FX117" s="1"/>
      <c r="FY117" s="1"/>
      <c r="FZ117" s="1">
        <v>421687</v>
      </c>
      <c r="GA117" s="1"/>
      <c r="GB117" s="1">
        <v>79637</v>
      </c>
      <c r="GC117" s="1">
        <v>1389905.959</v>
      </c>
      <c r="GD117" s="1">
        <v>94892.040999999968</v>
      </c>
      <c r="GE117" s="1"/>
      <c r="GF117" s="1">
        <v>9199923</v>
      </c>
    </row>
    <row r="118" spans="1:188" x14ac:dyDescent="0.45">
      <c r="A118" t="s">
        <v>1164</v>
      </c>
      <c r="B118" t="s">
        <v>1165</v>
      </c>
      <c r="C118">
        <v>80450</v>
      </c>
      <c r="D118">
        <v>80450</v>
      </c>
      <c r="E118">
        <v>80450</v>
      </c>
      <c r="F118">
        <v>80450</v>
      </c>
      <c r="G118">
        <v>80450</v>
      </c>
      <c r="H118">
        <v>80450</v>
      </c>
      <c r="I118">
        <v>80450</v>
      </c>
      <c r="J118">
        <v>80450</v>
      </c>
      <c r="K118">
        <v>80450</v>
      </c>
      <c r="L118">
        <v>80450</v>
      </c>
      <c r="M118">
        <v>80450</v>
      </c>
      <c r="N118">
        <v>80450</v>
      </c>
      <c r="Q118" t="s">
        <v>586</v>
      </c>
      <c r="R118" t="s">
        <v>587</v>
      </c>
      <c r="S118" t="s">
        <v>3113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-557</v>
      </c>
      <c r="Z118">
        <v>1628</v>
      </c>
      <c r="AA118">
        <v>1377</v>
      </c>
      <c r="AB118">
        <v>1377</v>
      </c>
      <c r="AC118">
        <v>1377</v>
      </c>
      <c r="AD118">
        <v>1556</v>
      </c>
      <c r="AE118">
        <v>1377</v>
      </c>
      <c r="AF118" s="6">
        <f t="shared" si="3"/>
        <v>8135</v>
      </c>
      <c r="CK118" t="s">
        <v>991</v>
      </c>
      <c r="CL118" t="s">
        <v>3108</v>
      </c>
      <c r="CM118" s="32">
        <v>0</v>
      </c>
      <c r="CN118" s="32">
        <v>0</v>
      </c>
      <c r="CO118" s="32">
        <v>0</v>
      </c>
      <c r="CP118" s="32">
        <v>0</v>
      </c>
      <c r="CQ118" s="32">
        <v>0</v>
      </c>
      <c r="CR118" s="32">
        <v>0</v>
      </c>
      <c r="CS118" s="32">
        <v>0</v>
      </c>
      <c r="CT118" s="32">
        <v>0</v>
      </c>
      <c r="CU118" s="32">
        <v>0</v>
      </c>
      <c r="CV118" s="32">
        <v>54000</v>
      </c>
      <c r="CW118" s="32">
        <v>54000</v>
      </c>
      <c r="CX118" s="32">
        <v>54000</v>
      </c>
      <c r="CZ118" t="s">
        <v>991</v>
      </c>
      <c r="DA118" t="s">
        <v>3108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54000</v>
      </c>
      <c r="DL118">
        <v>54000</v>
      </c>
      <c r="DM118">
        <v>54000</v>
      </c>
      <c r="DN118">
        <f t="shared" si="2"/>
        <v>162000</v>
      </c>
      <c r="DP118" s="31" t="s">
        <v>542</v>
      </c>
      <c r="EE118">
        <v>240000</v>
      </c>
      <c r="EK118">
        <v>102128</v>
      </c>
      <c r="EW118">
        <v>342128</v>
      </c>
      <c r="EY118" s="1" t="s">
        <v>574</v>
      </c>
      <c r="EZ118" s="1">
        <v>46500</v>
      </c>
      <c r="FA118" s="1"/>
      <c r="FB118" s="1"/>
      <c r="FC118" s="1"/>
      <c r="FD118" s="1"/>
      <c r="FE118" s="1">
        <v>0</v>
      </c>
      <c r="FF118" s="1"/>
      <c r="FG118" s="1"/>
      <c r="FH118" s="1">
        <v>1101580</v>
      </c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>
        <v>367843</v>
      </c>
      <c r="FU118" s="1"/>
      <c r="FV118" s="1"/>
      <c r="FW118" s="1"/>
      <c r="FX118" s="1"/>
      <c r="FY118" s="1"/>
      <c r="FZ118" s="1">
        <v>16152</v>
      </c>
      <c r="GA118" s="1"/>
      <c r="GB118" s="1"/>
      <c r="GC118" s="1">
        <v>157656</v>
      </c>
      <c r="GD118" s="1">
        <v>48000</v>
      </c>
      <c r="GE118" s="1"/>
      <c r="GF118" s="1">
        <v>1737731</v>
      </c>
    </row>
    <row r="119" spans="1:188" x14ac:dyDescent="0.45">
      <c r="A119" t="s">
        <v>356</v>
      </c>
      <c r="B119" t="s">
        <v>357</v>
      </c>
      <c r="C119">
        <v>506156</v>
      </c>
      <c r="D119">
        <v>260461</v>
      </c>
      <c r="E119">
        <v>236421</v>
      </c>
      <c r="F119">
        <v>198583</v>
      </c>
      <c r="G119">
        <v>224203</v>
      </c>
      <c r="H119">
        <v>241062</v>
      </c>
      <c r="I119">
        <v>295892</v>
      </c>
      <c r="J119">
        <v>347455</v>
      </c>
      <c r="K119">
        <v>377666</v>
      </c>
      <c r="L119">
        <v>343004</v>
      </c>
      <c r="M119">
        <v>623891</v>
      </c>
      <c r="N119">
        <v>299542</v>
      </c>
      <c r="Q119" t="s">
        <v>586</v>
      </c>
      <c r="R119" t="s">
        <v>587</v>
      </c>
      <c r="S119" t="s">
        <v>3101</v>
      </c>
      <c r="T119">
        <v>1034</v>
      </c>
      <c r="U119">
        <v>1775</v>
      </c>
      <c r="V119">
        <v>1775</v>
      </c>
      <c r="W119">
        <v>1775</v>
      </c>
      <c r="X119">
        <v>1775</v>
      </c>
      <c r="Y119">
        <v>1809</v>
      </c>
      <c r="Z119">
        <v>2775</v>
      </c>
      <c r="AA119">
        <v>2775</v>
      </c>
      <c r="AB119">
        <v>2775</v>
      </c>
      <c r="AC119">
        <v>2775</v>
      </c>
      <c r="AD119">
        <v>2775</v>
      </c>
      <c r="AE119">
        <v>2775</v>
      </c>
      <c r="AF119" s="6">
        <f t="shared" si="3"/>
        <v>26593</v>
      </c>
      <c r="CK119" t="s">
        <v>1121</v>
      </c>
      <c r="CL119" t="s">
        <v>3100</v>
      </c>
      <c r="CM119" s="32">
        <v>30000</v>
      </c>
      <c r="CN119" s="32">
        <v>30000</v>
      </c>
      <c r="CO119" s="32">
        <v>30000</v>
      </c>
      <c r="CP119" s="32">
        <v>30000</v>
      </c>
      <c r="CQ119" s="32">
        <v>30000</v>
      </c>
      <c r="CR119" s="32">
        <v>30000</v>
      </c>
      <c r="CS119" s="32">
        <v>30000</v>
      </c>
      <c r="CT119" s="32">
        <v>30000</v>
      </c>
      <c r="CU119" s="32">
        <v>30000</v>
      </c>
      <c r="CV119" s="32">
        <v>30000</v>
      </c>
      <c r="CW119" s="32">
        <v>30000</v>
      </c>
      <c r="CX119" s="32">
        <v>30000</v>
      </c>
      <c r="CZ119" t="s">
        <v>1121</v>
      </c>
      <c r="DA119" t="s">
        <v>3100</v>
      </c>
      <c r="DB119">
        <v>30000</v>
      </c>
      <c r="DC119">
        <v>30000</v>
      </c>
      <c r="DD119">
        <v>30000</v>
      </c>
      <c r="DE119">
        <v>30000</v>
      </c>
      <c r="DF119">
        <v>30000</v>
      </c>
      <c r="DG119">
        <v>30000</v>
      </c>
      <c r="DH119">
        <v>30000</v>
      </c>
      <c r="DI119">
        <v>30000</v>
      </c>
      <c r="DJ119">
        <v>30000</v>
      </c>
      <c r="DK119">
        <v>30000</v>
      </c>
      <c r="DL119">
        <v>30000</v>
      </c>
      <c r="DM119">
        <v>30000</v>
      </c>
      <c r="DN119">
        <f t="shared" si="2"/>
        <v>360000</v>
      </c>
      <c r="DP119" s="31" t="s">
        <v>763</v>
      </c>
      <c r="EE119">
        <v>252000</v>
      </c>
      <c r="EQ119">
        <v>0</v>
      </c>
      <c r="ET119">
        <v>120801</v>
      </c>
      <c r="EU119">
        <v>156318</v>
      </c>
      <c r="EW119">
        <v>529119</v>
      </c>
      <c r="EY119" s="1" t="s">
        <v>1164</v>
      </c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>
        <v>581400</v>
      </c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>
        <v>384000</v>
      </c>
      <c r="FZ119" s="1"/>
      <c r="GA119" s="1"/>
      <c r="GB119" s="1"/>
      <c r="GC119" s="1"/>
      <c r="GD119" s="1"/>
      <c r="GE119" s="1"/>
      <c r="GF119" s="1">
        <v>965400</v>
      </c>
    </row>
    <row r="120" spans="1:188" x14ac:dyDescent="0.45">
      <c r="A120" t="s">
        <v>542</v>
      </c>
      <c r="B120" t="s">
        <v>543</v>
      </c>
      <c r="C120">
        <v>29607</v>
      </c>
      <c r="D120">
        <v>28049</v>
      </c>
      <c r="E120">
        <v>28242</v>
      </c>
      <c r="F120">
        <v>32760</v>
      </c>
      <c r="G120">
        <v>25697</v>
      </c>
      <c r="H120">
        <v>25779</v>
      </c>
      <c r="I120">
        <v>26483</v>
      </c>
      <c r="J120">
        <v>29061</v>
      </c>
      <c r="K120">
        <v>34473</v>
      </c>
      <c r="L120">
        <v>26661</v>
      </c>
      <c r="M120">
        <v>30221</v>
      </c>
      <c r="N120">
        <v>25095</v>
      </c>
      <c r="Q120" t="s">
        <v>586</v>
      </c>
      <c r="R120" t="s">
        <v>587</v>
      </c>
      <c r="S120" t="s">
        <v>3103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64186</v>
      </c>
      <c r="Z120">
        <v>3000</v>
      </c>
      <c r="AA120">
        <v>3000</v>
      </c>
      <c r="AB120">
        <v>3000</v>
      </c>
      <c r="AC120">
        <v>3000</v>
      </c>
      <c r="AD120">
        <v>3000</v>
      </c>
      <c r="AE120">
        <v>3000</v>
      </c>
      <c r="AF120" s="6">
        <f t="shared" si="3"/>
        <v>82186</v>
      </c>
      <c r="CK120" t="s">
        <v>994</v>
      </c>
      <c r="CL120" t="s">
        <v>3104</v>
      </c>
      <c r="CM120" s="32">
        <v>15412</v>
      </c>
      <c r="CN120" s="32">
        <v>15412</v>
      </c>
      <c r="CO120" s="32">
        <v>15412</v>
      </c>
      <c r="CP120" s="32">
        <v>15404</v>
      </c>
      <c r="CQ120" s="32">
        <v>15000</v>
      </c>
      <c r="CR120" s="32">
        <v>15000</v>
      </c>
      <c r="CS120" s="32">
        <v>15000</v>
      </c>
      <c r="CT120" s="32">
        <v>15000</v>
      </c>
      <c r="CU120" s="32">
        <v>15000</v>
      </c>
      <c r="CV120" s="32">
        <v>15000</v>
      </c>
      <c r="CW120" s="32">
        <v>15000</v>
      </c>
      <c r="CX120" s="32">
        <v>15000</v>
      </c>
      <c r="CZ120" t="s">
        <v>994</v>
      </c>
      <c r="DA120" t="s">
        <v>3104</v>
      </c>
      <c r="DB120">
        <v>15412</v>
      </c>
      <c r="DC120">
        <v>15412</v>
      </c>
      <c r="DD120">
        <v>15412</v>
      </c>
      <c r="DE120">
        <v>15404</v>
      </c>
      <c r="DF120">
        <v>15000</v>
      </c>
      <c r="DG120">
        <v>15000</v>
      </c>
      <c r="DH120">
        <v>15000</v>
      </c>
      <c r="DI120">
        <v>15000</v>
      </c>
      <c r="DJ120">
        <v>15000</v>
      </c>
      <c r="DK120">
        <v>15000</v>
      </c>
      <c r="DL120">
        <v>15000</v>
      </c>
      <c r="DM120">
        <v>15000</v>
      </c>
      <c r="DN120">
        <f t="shared" si="2"/>
        <v>181640</v>
      </c>
      <c r="DP120" s="31" t="s">
        <v>622</v>
      </c>
      <c r="DY120">
        <v>593634</v>
      </c>
      <c r="EB120">
        <v>401214</v>
      </c>
      <c r="EC120">
        <v>1270168</v>
      </c>
      <c r="ET120">
        <v>164921</v>
      </c>
      <c r="EW120">
        <v>2429937</v>
      </c>
      <c r="EY120" s="1" t="s">
        <v>356</v>
      </c>
      <c r="EZ120" s="1"/>
      <c r="FA120" s="1"/>
      <c r="FB120" s="1"/>
      <c r="FC120" s="1">
        <v>820</v>
      </c>
      <c r="FD120" s="1"/>
      <c r="FE120" s="1"/>
      <c r="FF120" s="1"/>
      <c r="FG120" s="1"/>
      <c r="FH120" s="1">
        <v>2142935</v>
      </c>
      <c r="FI120" s="1"/>
      <c r="FJ120" s="1"/>
      <c r="FK120" s="1">
        <v>165404</v>
      </c>
      <c r="FL120" s="1"/>
      <c r="FM120" s="1"/>
      <c r="FN120" s="1">
        <v>1070512</v>
      </c>
      <c r="FO120" s="1"/>
      <c r="FP120" s="1"/>
      <c r="FQ120" s="1"/>
      <c r="FR120" s="1">
        <v>72000</v>
      </c>
      <c r="FS120" s="1"/>
      <c r="FT120" s="1">
        <v>14641</v>
      </c>
      <c r="FU120" s="1"/>
      <c r="FV120" s="1"/>
      <c r="FW120" s="1"/>
      <c r="FX120" s="1"/>
      <c r="FY120" s="1"/>
      <c r="FZ120" s="1">
        <v>488024</v>
      </c>
      <c r="GA120" s="1"/>
      <c r="GB120" s="1"/>
      <c r="GC120" s="1"/>
      <c r="GD120" s="1"/>
      <c r="GE120" s="1"/>
      <c r="GF120" s="1">
        <v>3954336</v>
      </c>
    </row>
    <row r="121" spans="1:188" x14ac:dyDescent="0.45">
      <c r="A121" t="s">
        <v>763</v>
      </c>
      <c r="B121" t="s">
        <v>764</v>
      </c>
      <c r="C121">
        <v>44044</v>
      </c>
      <c r="D121">
        <v>43131</v>
      </c>
      <c r="E121">
        <v>43533</v>
      </c>
      <c r="F121">
        <v>45914</v>
      </c>
      <c r="G121">
        <v>44944</v>
      </c>
      <c r="H121">
        <v>45103</v>
      </c>
      <c r="I121">
        <v>43610</v>
      </c>
      <c r="J121">
        <v>45175</v>
      </c>
      <c r="K121">
        <v>43363</v>
      </c>
      <c r="L121">
        <v>42841</v>
      </c>
      <c r="M121">
        <v>43460</v>
      </c>
      <c r="N121">
        <v>44001</v>
      </c>
      <c r="Q121" t="s">
        <v>1263</v>
      </c>
      <c r="R121" t="s">
        <v>1264</v>
      </c>
      <c r="S121" t="s">
        <v>3115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21623</v>
      </c>
      <c r="AB121">
        <v>135773</v>
      </c>
      <c r="AC121">
        <v>135773</v>
      </c>
      <c r="AD121">
        <v>135773</v>
      </c>
      <c r="AE121">
        <v>145673</v>
      </c>
      <c r="AF121" s="6">
        <f t="shared" si="3"/>
        <v>574615</v>
      </c>
      <c r="CK121" t="s">
        <v>994</v>
      </c>
      <c r="CL121" t="s">
        <v>3112</v>
      </c>
      <c r="CM121" s="32">
        <v>20618</v>
      </c>
      <c r="CN121" s="32">
        <v>20618</v>
      </c>
      <c r="CO121" s="32">
        <v>20618</v>
      </c>
      <c r="CP121" s="32">
        <v>20606</v>
      </c>
      <c r="CQ121" s="32">
        <v>20000</v>
      </c>
      <c r="CR121" s="32">
        <v>20000</v>
      </c>
      <c r="CS121" s="32">
        <v>20000</v>
      </c>
      <c r="CT121" s="32">
        <v>20000</v>
      </c>
      <c r="CU121" s="32">
        <v>20000</v>
      </c>
      <c r="CV121" s="32">
        <v>20000</v>
      </c>
      <c r="CW121" s="32">
        <v>20000</v>
      </c>
      <c r="CX121" s="32">
        <v>20000</v>
      </c>
      <c r="CZ121" t="s">
        <v>994</v>
      </c>
      <c r="DA121" t="s">
        <v>3112</v>
      </c>
      <c r="DB121">
        <v>20618</v>
      </c>
      <c r="DC121">
        <v>20618</v>
      </c>
      <c r="DD121">
        <v>20618</v>
      </c>
      <c r="DE121">
        <v>20606</v>
      </c>
      <c r="DF121">
        <v>20000</v>
      </c>
      <c r="DG121">
        <v>20000</v>
      </c>
      <c r="DH121">
        <v>20000</v>
      </c>
      <c r="DI121">
        <v>20000</v>
      </c>
      <c r="DJ121">
        <v>20000</v>
      </c>
      <c r="DK121">
        <v>20000</v>
      </c>
      <c r="DL121">
        <v>20000</v>
      </c>
      <c r="DM121">
        <v>20000</v>
      </c>
      <c r="DN121">
        <f t="shared" si="2"/>
        <v>242460</v>
      </c>
      <c r="DP121" s="31" t="s">
        <v>986</v>
      </c>
      <c r="DV121">
        <v>48000</v>
      </c>
      <c r="DY121">
        <v>480000</v>
      </c>
      <c r="EE121">
        <v>1367400</v>
      </c>
      <c r="EQ121">
        <v>551544</v>
      </c>
      <c r="ET121">
        <v>83577</v>
      </c>
      <c r="EU121">
        <v>50400</v>
      </c>
      <c r="EW121">
        <v>2580921</v>
      </c>
      <c r="EY121" s="1" t="s">
        <v>542</v>
      </c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>
        <v>240000</v>
      </c>
      <c r="FO121" s="1"/>
      <c r="FP121" s="1"/>
      <c r="FQ121" s="1"/>
      <c r="FR121" s="1"/>
      <c r="FS121" s="1"/>
      <c r="FT121" s="1">
        <v>102128</v>
      </c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>
        <v>342128</v>
      </c>
    </row>
    <row r="122" spans="1:188" x14ac:dyDescent="0.45">
      <c r="A122" t="s">
        <v>622</v>
      </c>
      <c r="B122" t="s">
        <v>623</v>
      </c>
      <c r="C122">
        <v>653439</v>
      </c>
      <c r="D122">
        <v>580465</v>
      </c>
      <c r="E122">
        <v>580325</v>
      </c>
      <c r="F122">
        <v>542344</v>
      </c>
      <c r="G122">
        <v>9174</v>
      </c>
      <c r="H122">
        <v>9000</v>
      </c>
      <c r="I122">
        <v>9420</v>
      </c>
      <c r="J122">
        <v>9093</v>
      </c>
      <c r="K122">
        <v>9148</v>
      </c>
      <c r="L122">
        <v>9116</v>
      </c>
      <c r="M122">
        <v>9072</v>
      </c>
      <c r="N122">
        <v>9341</v>
      </c>
      <c r="Q122" t="s">
        <v>1263</v>
      </c>
      <c r="R122" t="s">
        <v>1264</v>
      </c>
      <c r="S122" t="s">
        <v>3102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23000</v>
      </c>
      <c r="AE122">
        <v>115000</v>
      </c>
      <c r="AF122" s="6">
        <f t="shared" si="3"/>
        <v>138000</v>
      </c>
      <c r="CK122" t="s">
        <v>994</v>
      </c>
      <c r="CL122" t="s">
        <v>3105</v>
      </c>
      <c r="CM122" s="32">
        <v>3000</v>
      </c>
      <c r="CN122" s="32">
        <v>3000</v>
      </c>
      <c r="CO122" s="32">
        <v>3000</v>
      </c>
      <c r="CP122" s="32">
        <v>3000</v>
      </c>
      <c r="CQ122" s="32">
        <v>3000</v>
      </c>
      <c r="CR122" s="32">
        <v>3000</v>
      </c>
      <c r="CS122" s="32">
        <v>3000</v>
      </c>
      <c r="CT122" s="32">
        <v>3000</v>
      </c>
      <c r="CU122" s="32">
        <v>3000</v>
      </c>
      <c r="CV122" s="32">
        <v>3000</v>
      </c>
      <c r="CW122" s="32">
        <v>3000</v>
      </c>
      <c r="CX122" s="32">
        <v>3000</v>
      </c>
      <c r="CZ122" t="s">
        <v>994</v>
      </c>
      <c r="DA122" t="s">
        <v>3105</v>
      </c>
      <c r="DB122">
        <v>3000</v>
      </c>
      <c r="DC122">
        <v>3000</v>
      </c>
      <c r="DD122">
        <v>3000</v>
      </c>
      <c r="DE122">
        <v>3000</v>
      </c>
      <c r="DF122">
        <v>3000</v>
      </c>
      <c r="DG122">
        <v>3000</v>
      </c>
      <c r="DH122">
        <v>3000</v>
      </c>
      <c r="DI122">
        <v>3000</v>
      </c>
      <c r="DJ122">
        <v>3000</v>
      </c>
      <c r="DK122">
        <v>3000</v>
      </c>
      <c r="DL122">
        <v>3000</v>
      </c>
      <c r="DM122">
        <v>3000</v>
      </c>
      <c r="DN122">
        <f t="shared" si="2"/>
        <v>36000</v>
      </c>
      <c r="DP122" s="31" t="s">
        <v>1008</v>
      </c>
      <c r="DR122">
        <v>120000</v>
      </c>
      <c r="DV122">
        <v>0</v>
      </c>
      <c r="DY122">
        <v>486000</v>
      </c>
      <c r="EE122">
        <v>246420</v>
      </c>
      <c r="EK122">
        <v>44980</v>
      </c>
      <c r="EQ122">
        <v>11544</v>
      </c>
      <c r="ET122">
        <v>48727.839999999989</v>
      </c>
      <c r="EU122">
        <v>38432.160000000003</v>
      </c>
      <c r="EW122">
        <v>996104</v>
      </c>
      <c r="EY122" s="1" t="s">
        <v>763</v>
      </c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>
        <v>252000</v>
      </c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>
        <v>0</v>
      </c>
      <c r="GA122" s="1"/>
      <c r="GB122" s="1"/>
      <c r="GC122" s="1">
        <v>120801</v>
      </c>
      <c r="GD122" s="1">
        <v>156318</v>
      </c>
      <c r="GE122" s="1"/>
      <c r="GF122" s="1">
        <v>529119</v>
      </c>
    </row>
    <row r="123" spans="1:188" x14ac:dyDescent="0.45">
      <c r="A123" t="s">
        <v>986</v>
      </c>
      <c r="B123" t="s">
        <v>987</v>
      </c>
      <c r="C123">
        <v>215012</v>
      </c>
      <c r="D123">
        <v>215304</v>
      </c>
      <c r="E123">
        <v>215298</v>
      </c>
      <c r="F123">
        <v>215107</v>
      </c>
      <c r="G123">
        <v>215012</v>
      </c>
      <c r="H123">
        <v>215012</v>
      </c>
      <c r="I123">
        <v>215116</v>
      </c>
      <c r="J123">
        <v>215012</v>
      </c>
      <c r="K123">
        <v>215012</v>
      </c>
      <c r="L123">
        <v>215012</v>
      </c>
      <c r="M123">
        <v>215012</v>
      </c>
      <c r="N123">
        <v>215012</v>
      </c>
      <c r="Q123" t="s">
        <v>1089</v>
      </c>
      <c r="R123" t="s">
        <v>1090</v>
      </c>
      <c r="S123" t="s">
        <v>3100</v>
      </c>
      <c r="T123">
        <v>11123</v>
      </c>
      <c r="U123">
        <v>64424</v>
      </c>
      <c r="V123">
        <v>71924</v>
      </c>
      <c r="W123">
        <v>71924</v>
      </c>
      <c r="X123">
        <v>71924</v>
      </c>
      <c r="Y123">
        <v>71924</v>
      </c>
      <c r="Z123">
        <v>94930</v>
      </c>
      <c r="AA123">
        <v>289769</v>
      </c>
      <c r="AB123">
        <v>288640</v>
      </c>
      <c r="AC123">
        <v>288640</v>
      </c>
      <c r="AD123">
        <v>288640</v>
      </c>
      <c r="AE123">
        <v>288640</v>
      </c>
      <c r="AF123" s="6">
        <f t="shared" si="3"/>
        <v>1902502</v>
      </c>
      <c r="CK123" t="s">
        <v>994</v>
      </c>
      <c r="CL123" t="s">
        <v>3101</v>
      </c>
      <c r="CM123" s="32">
        <v>1000</v>
      </c>
      <c r="CN123" s="32">
        <v>1000</v>
      </c>
      <c r="CO123" s="32">
        <v>1000</v>
      </c>
      <c r="CP123" s="32">
        <v>1000</v>
      </c>
      <c r="CQ123" s="32">
        <v>1000</v>
      </c>
      <c r="CR123" s="32">
        <v>1000</v>
      </c>
      <c r="CS123" s="32">
        <v>1000</v>
      </c>
      <c r="CT123" s="32">
        <v>1000</v>
      </c>
      <c r="CU123" s="32">
        <v>1000</v>
      </c>
      <c r="CV123" s="32">
        <v>1000</v>
      </c>
      <c r="CW123" s="32">
        <v>1000</v>
      </c>
      <c r="CX123" s="32">
        <v>1000</v>
      </c>
      <c r="CZ123" t="s">
        <v>994</v>
      </c>
      <c r="DA123" t="s">
        <v>3101</v>
      </c>
      <c r="DB123">
        <v>1000</v>
      </c>
      <c r="DC123">
        <v>1000</v>
      </c>
      <c r="DD123">
        <v>1000</v>
      </c>
      <c r="DE123">
        <v>1000</v>
      </c>
      <c r="DF123">
        <v>1000</v>
      </c>
      <c r="DG123">
        <v>1000</v>
      </c>
      <c r="DH123">
        <v>1000</v>
      </c>
      <c r="DI123">
        <v>1000</v>
      </c>
      <c r="DJ123">
        <v>1000</v>
      </c>
      <c r="DK123">
        <v>1000</v>
      </c>
      <c r="DL123">
        <v>1000</v>
      </c>
      <c r="DM123">
        <v>1000</v>
      </c>
      <c r="DN123">
        <f t="shared" si="2"/>
        <v>12000</v>
      </c>
      <c r="DP123" s="31" t="s">
        <v>1049</v>
      </c>
      <c r="DV123">
        <v>0</v>
      </c>
      <c r="DY123">
        <v>1416000</v>
      </c>
      <c r="EB123">
        <v>291387</v>
      </c>
      <c r="EE123">
        <v>374739</v>
      </c>
      <c r="EH123">
        <v>2880</v>
      </c>
      <c r="EK123">
        <v>936000</v>
      </c>
      <c r="EL123">
        <v>1152000</v>
      </c>
      <c r="EQ123">
        <v>25650</v>
      </c>
      <c r="ES123">
        <v>120000</v>
      </c>
      <c r="ET123">
        <v>714806</v>
      </c>
      <c r="EU123">
        <v>79200</v>
      </c>
      <c r="EW123">
        <v>5112662</v>
      </c>
      <c r="EY123" s="1" t="s">
        <v>622</v>
      </c>
      <c r="EZ123" s="1"/>
      <c r="FA123" s="1"/>
      <c r="FB123" s="1"/>
      <c r="FC123" s="1"/>
      <c r="FD123" s="1"/>
      <c r="FE123" s="1"/>
      <c r="FF123" s="1"/>
      <c r="FG123" s="1"/>
      <c r="FH123" s="1">
        <v>593634</v>
      </c>
      <c r="FI123" s="1"/>
      <c r="FJ123" s="1"/>
      <c r="FK123" s="1">
        <v>401214</v>
      </c>
      <c r="FL123" s="1">
        <v>1270168</v>
      </c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>
        <v>164921</v>
      </c>
      <c r="GD123" s="1"/>
      <c r="GE123" s="1"/>
      <c r="GF123" s="1">
        <v>2429937</v>
      </c>
    </row>
    <row r="124" spans="1:188" x14ac:dyDescent="0.45">
      <c r="A124" t="s">
        <v>1008</v>
      </c>
      <c r="B124" t="s">
        <v>1009</v>
      </c>
      <c r="C124">
        <v>77754</v>
      </c>
      <c r="D124">
        <v>78044</v>
      </c>
      <c r="E124">
        <v>78431</v>
      </c>
      <c r="F124">
        <v>77835</v>
      </c>
      <c r="G124">
        <v>78215</v>
      </c>
      <c r="H124">
        <v>78704</v>
      </c>
      <c r="I124">
        <v>77905</v>
      </c>
      <c r="J124">
        <v>110625</v>
      </c>
      <c r="K124">
        <v>79779</v>
      </c>
      <c r="L124">
        <v>85980</v>
      </c>
      <c r="M124">
        <v>86229</v>
      </c>
      <c r="N124">
        <v>86603</v>
      </c>
      <c r="Q124" t="s">
        <v>1089</v>
      </c>
      <c r="R124" t="s">
        <v>1090</v>
      </c>
      <c r="S124" t="s">
        <v>3104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2952</v>
      </c>
      <c r="AA124">
        <v>31985</v>
      </c>
      <c r="AB124">
        <v>34469</v>
      </c>
      <c r="AC124">
        <v>34469</v>
      </c>
      <c r="AD124">
        <v>34469</v>
      </c>
      <c r="AE124">
        <v>34469</v>
      </c>
      <c r="AF124" s="6">
        <f t="shared" si="3"/>
        <v>172813</v>
      </c>
      <c r="CK124" t="s">
        <v>994</v>
      </c>
      <c r="CL124" t="s">
        <v>3103</v>
      </c>
      <c r="CM124" s="32">
        <v>4999.95</v>
      </c>
      <c r="CN124" s="32">
        <v>4999.95</v>
      </c>
      <c r="CO124" s="32">
        <v>4999.95</v>
      </c>
      <c r="CP124" s="32">
        <v>4999.95</v>
      </c>
      <c r="CQ124" s="32">
        <v>4999.95</v>
      </c>
      <c r="CR124" s="32">
        <v>4999.95</v>
      </c>
      <c r="CS124" s="32">
        <v>4999.95</v>
      </c>
      <c r="CT124" s="32">
        <v>4999.95</v>
      </c>
      <c r="CU124" s="32">
        <v>4999.95</v>
      </c>
      <c r="CV124" s="32">
        <v>4999.95</v>
      </c>
      <c r="CW124" s="32">
        <v>4999.95</v>
      </c>
      <c r="CX124" s="32">
        <v>4999.95</v>
      </c>
      <c r="CZ124" t="s">
        <v>994</v>
      </c>
      <c r="DA124" t="s">
        <v>3103</v>
      </c>
      <c r="DB124">
        <v>4999.95</v>
      </c>
      <c r="DC124">
        <v>4999.95</v>
      </c>
      <c r="DD124">
        <v>4999.95</v>
      </c>
      <c r="DE124">
        <v>4999.95</v>
      </c>
      <c r="DF124">
        <v>4999.95</v>
      </c>
      <c r="DG124">
        <v>4999.95</v>
      </c>
      <c r="DH124">
        <v>4999.95</v>
      </c>
      <c r="DI124">
        <v>4999.95</v>
      </c>
      <c r="DJ124">
        <v>4999.95</v>
      </c>
      <c r="DK124">
        <v>4999.95</v>
      </c>
      <c r="DL124">
        <v>4999.95</v>
      </c>
      <c r="DM124">
        <v>4999.95</v>
      </c>
      <c r="DN124">
        <f t="shared" si="2"/>
        <v>59999.399999999987</v>
      </c>
      <c r="DP124" s="31" t="s">
        <v>231</v>
      </c>
      <c r="DQ124">
        <v>36200</v>
      </c>
      <c r="DV124">
        <v>180</v>
      </c>
      <c r="DY124">
        <v>1198800</v>
      </c>
      <c r="ED124">
        <v>64968</v>
      </c>
      <c r="EK124">
        <v>959089</v>
      </c>
      <c r="ET124">
        <v>128934</v>
      </c>
      <c r="EW124">
        <v>2388171</v>
      </c>
      <c r="EY124" s="1" t="s">
        <v>986</v>
      </c>
      <c r="EZ124" s="1"/>
      <c r="FA124" s="1"/>
      <c r="FB124" s="1"/>
      <c r="FC124" s="1"/>
      <c r="FD124" s="1"/>
      <c r="FE124" s="1">
        <v>48000</v>
      </c>
      <c r="FF124" s="1"/>
      <c r="FG124" s="1"/>
      <c r="FH124" s="1">
        <v>480000</v>
      </c>
      <c r="FI124" s="1"/>
      <c r="FJ124" s="1"/>
      <c r="FK124" s="1"/>
      <c r="FL124" s="1"/>
      <c r="FM124" s="1"/>
      <c r="FN124" s="1">
        <v>1367400</v>
      </c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>
        <v>551544</v>
      </c>
      <c r="GA124" s="1"/>
      <c r="GB124" s="1"/>
      <c r="GC124" s="1">
        <v>83577</v>
      </c>
      <c r="GD124" s="1">
        <v>50400</v>
      </c>
      <c r="GE124" s="1"/>
      <c r="GF124" s="1">
        <v>2580921</v>
      </c>
    </row>
    <row r="125" spans="1:188" x14ac:dyDescent="0.45">
      <c r="A125" t="s">
        <v>1049</v>
      </c>
      <c r="B125" t="s">
        <v>1050</v>
      </c>
      <c r="C125">
        <v>465517</v>
      </c>
      <c r="D125">
        <v>466096</v>
      </c>
      <c r="E125">
        <v>454871</v>
      </c>
      <c r="F125">
        <v>413252</v>
      </c>
      <c r="G125">
        <v>415920</v>
      </c>
      <c r="H125">
        <v>412446</v>
      </c>
      <c r="I125">
        <v>413929</v>
      </c>
      <c r="J125">
        <v>412142</v>
      </c>
      <c r="K125">
        <v>413613</v>
      </c>
      <c r="L125">
        <v>411700</v>
      </c>
      <c r="M125">
        <v>412428</v>
      </c>
      <c r="N125">
        <v>420748</v>
      </c>
      <c r="Q125" t="s">
        <v>1089</v>
      </c>
      <c r="R125" t="s">
        <v>1090</v>
      </c>
      <c r="S125" t="s">
        <v>3105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580</v>
      </c>
      <c r="AA125">
        <v>8323</v>
      </c>
      <c r="AB125">
        <v>9000</v>
      </c>
      <c r="AC125">
        <v>9000</v>
      </c>
      <c r="AD125">
        <v>9000</v>
      </c>
      <c r="AE125">
        <v>9000</v>
      </c>
      <c r="AF125" s="6">
        <f t="shared" si="3"/>
        <v>44903</v>
      </c>
      <c r="CK125" t="s">
        <v>994</v>
      </c>
      <c r="CL125" t="s">
        <v>3107</v>
      </c>
      <c r="CM125" s="32">
        <v>3760.05</v>
      </c>
      <c r="CN125" s="32">
        <v>3760.05</v>
      </c>
      <c r="CO125" s="32">
        <v>3760.05</v>
      </c>
      <c r="CP125" s="32">
        <v>3760.05</v>
      </c>
      <c r="CQ125" s="32">
        <v>3760.05</v>
      </c>
      <c r="CR125" s="32">
        <v>3760.05</v>
      </c>
      <c r="CS125" s="32">
        <v>3760.05</v>
      </c>
      <c r="CT125" s="32">
        <v>3760.05</v>
      </c>
      <c r="CU125" s="32">
        <v>3760.05</v>
      </c>
      <c r="CV125" s="32">
        <v>3760.05</v>
      </c>
      <c r="CW125" s="32">
        <v>3760.05</v>
      </c>
      <c r="CX125" s="32">
        <v>3760.05</v>
      </c>
      <c r="CZ125" t="s">
        <v>994</v>
      </c>
      <c r="DA125" t="s">
        <v>3107</v>
      </c>
      <c r="DB125">
        <v>3760.05</v>
      </c>
      <c r="DC125">
        <v>3760.05</v>
      </c>
      <c r="DD125">
        <v>3760.05</v>
      </c>
      <c r="DE125">
        <v>3760.05</v>
      </c>
      <c r="DF125">
        <v>3760.05</v>
      </c>
      <c r="DG125">
        <v>3760.05</v>
      </c>
      <c r="DH125">
        <v>3760.05</v>
      </c>
      <c r="DI125">
        <v>3760.05</v>
      </c>
      <c r="DJ125">
        <v>3760.05</v>
      </c>
      <c r="DK125">
        <v>3760.05</v>
      </c>
      <c r="DL125">
        <v>3760.05</v>
      </c>
      <c r="DM125">
        <v>3760.05</v>
      </c>
      <c r="DN125">
        <f t="shared" si="2"/>
        <v>45120.600000000006</v>
      </c>
      <c r="DP125" s="31" t="s">
        <v>113</v>
      </c>
      <c r="DQ125">
        <v>74700</v>
      </c>
      <c r="DV125">
        <v>120</v>
      </c>
      <c r="DY125">
        <v>6500095</v>
      </c>
      <c r="DZ125">
        <v>239328</v>
      </c>
      <c r="EB125">
        <v>106932</v>
      </c>
      <c r="EC125">
        <v>48000</v>
      </c>
      <c r="EE125">
        <v>1892400</v>
      </c>
      <c r="EG125">
        <v>978900</v>
      </c>
      <c r="EH125">
        <v>43824</v>
      </c>
      <c r="EI125">
        <v>36000</v>
      </c>
      <c r="EK125">
        <v>589224</v>
      </c>
      <c r="EQ125">
        <v>616410</v>
      </c>
      <c r="ET125">
        <v>825526</v>
      </c>
      <c r="EU125">
        <v>91947</v>
      </c>
      <c r="EW125">
        <v>12043406</v>
      </c>
      <c r="EY125" s="1" t="s">
        <v>1008</v>
      </c>
      <c r="EZ125" s="1"/>
      <c r="FA125" s="1">
        <v>120000</v>
      </c>
      <c r="FB125" s="1"/>
      <c r="FC125" s="1"/>
      <c r="FD125" s="1"/>
      <c r="FE125" s="1">
        <v>0</v>
      </c>
      <c r="FF125" s="1"/>
      <c r="FG125" s="1"/>
      <c r="FH125" s="1">
        <v>486000</v>
      </c>
      <c r="FI125" s="1"/>
      <c r="FJ125" s="1"/>
      <c r="FK125" s="1"/>
      <c r="FL125" s="1"/>
      <c r="FM125" s="1"/>
      <c r="FN125" s="1">
        <v>246420</v>
      </c>
      <c r="FO125" s="1"/>
      <c r="FP125" s="1"/>
      <c r="FQ125" s="1"/>
      <c r="FR125" s="1"/>
      <c r="FS125" s="1"/>
      <c r="FT125" s="1">
        <v>44980</v>
      </c>
      <c r="FU125" s="1"/>
      <c r="FV125" s="1"/>
      <c r="FW125" s="1"/>
      <c r="FX125" s="1"/>
      <c r="FY125" s="1"/>
      <c r="FZ125" s="1">
        <v>11544</v>
      </c>
      <c r="GA125" s="1"/>
      <c r="GB125" s="1"/>
      <c r="GC125" s="1">
        <v>48727.839999999989</v>
      </c>
      <c r="GD125" s="1">
        <v>38432.160000000003</v>
      </c>
      <c r="GE125" s="1"/>
      <c r="GF125" s="1">
        <v>996104</v>
      </c>
    </row>
    <row r="126" spans="1:188" x14ac:dyDescent="0.45">
      <c r="A126" t="s">
        <v>231</v>
      </c>
      <c r="B126" t="s">
        <v>232</v>
      </c>
      <c r="C126">
        <v>209153</v>
      </c>
      <c r="D126">
        <v>207068</v>
      </c>
      <c r="E126">
        <v>205074</v>
      </c>
      <c r="F126">
        <v>204197</v>
      </c>
      <c r="G126">
        <v>200445</v>
      </c>
      <c r="H126">
        <v>193662</v>
      </c>
      <c r="I126">
        <v>201023</v>
      </c>
      <c r="J126">
        <v>186718</v>
      </c>
      <c r="K126">
        <v>200420</v>
      </c>
      <c r="L126">
        <v>197390</v>
      </c>
      <c r="M126">
        <v>192863</v>
      </c>
      <c r="N126">
        <v>190158</v>
      </c>
      <c r="Q126" t="s">
        <v>1089</v>
      </c>
      <c r="R126" t="s">
        <v>1090</v>
      </c>
      <c r="S126" t="s">
        <v>3102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130000</v>
      </c>
      <c r="AB126">
        <v>130000</v>
      </c>
      <c r="AC126">
        <v>130000</v>
      </c>
      <c r="AD126">
        <v>130000</v>
      </c>
      <c r="AE126">
        <v>130000</v>
      </c>
      <c r="AF126" s="6">
        <f t="shared" si="3"/>
        <v>650000</v>
      </c>
      <c r="CK126" t="s">
        <v>1115</v>
      </c>
      <c r="CL126" t="s">
        <v>3100</v>
      </c>
      <c r="CM126" s="32">
        <v>30000</v>
      </c>
      <c r="CN126" s="32">
        <v>30000</v>
      </c>
      <c r="CO126" s="32">
        <v>30000</v>
      </c>
      <c r="CP126" s="32">
        <v>30000</v>
      </c>
      <c r="CQ126" s="32">
        <v>30000</v>
      </c>
      <c r="CR126" s="32">
        <v>30000</v>
      </c>
      <c r="CS126" s="32">
        <v>30000</v>
      </c>
      <c r="CT126" s="32">
        <v>30000</v>
      </c>
      <c r="CU126" s="32">
        <v>30000</v>
      </c>
      <c r="CV126" s="32">
        <v>30000</v>
      </c>
      <c r="CW126" s="32">
        <v>30000</v>
      </c>
      <c r="CX126" s="32">
        <v>30000</v>
      </c>
      <c r="CZ126" t="s">
        <v>1115</v>
      </c>
      <c r="DA126" t="s">
        <v>3100</v>
      </c>
      <c r="DB126">
        <v>30000</v>
      </c>
      <c r="DC126">
        <v>30000</v>
      </c>
      <c r="DD126">
        <v>30000</v>
      </c>
      <c r="DE126">
        <v>30000</v>
      </c>
      <c r="DF126">
        <v>30000</v>
      </c>
      <c r="DG126">
        <v>30000</v>
      </c>
      <c r="DH126">
        <v>30000</v>
      </c>
      <c r="DI126">
        <v>30000</v>
      </c>
      <c r="DJ126">
        <v>30000</v>
      </c>
      <c r="DK126">
        <v>30000</v>
      </c>
      <c r="DL126">
        <v>30000</v>
      </c>
      <c r="DM126">
        <v>30000</v>
      </c>
      <c r="DN126">
        <f t="shared" si="2"/>
        <v>360000</v>
      </c>
      <c r="DP126" s="31" t="s">
        <v>900</v>
      </c>
      <c r="DV126">
        <v>0</v>
      </c>
      <c r="DY126">
        <v>486000</v>
      </c>
      <c r="EC126">
        <v>116640</v>
      </c>
      <c r="EE126">
        <v>378000</v>
      </c>
      <c r="EK126">
        <v>639076</v>
      </c>
      <c r="ET126">
        <v>132000</v>
      </c>
      <c r="EU126">
        <v>26400</v>
      </c>
      <c r="EW126">
        <v>1778116</v>
      </c>
      <c r="EY126" s="1" t="s">
        <v>1049</v>
      </c>
      <c r="EZ126" s="1"/>
      <c r="FA126" s="1"/>
      <c r="FB126" s="1"/>
      <c r="FC126" s="1"/>
      <c r="FD126" s="1"/>
      <c r="FE126" s="1">
        <v>0</v>
      </c>
      <c r="FF126" s="1"/>
      <c r="FG126" s="1"/>
      <c r="FH126" s="1">
        <v>1416000</v>
      </c>
      <c r="FI126" s="1"/>
      <c r="FJ126" s="1"/>
      <c r="FK126" s="1">
        <v>291387</v>
      </c>
      <c r="FL126" s="1"/>
      <c r="FM126" s="1"/>
      <c r="FN126" s="1">
        <v>374739</v>
      </c>
      <c r="FO126" s="1"/>
      <c r="FP126" s="1"/>
      <c r="FQ126" s="1">
        <v>2880</v>
      </c>
      <c r="FR126" s="1"/>
      <c r="FS126" s="1"/>
      <c r="FT126" s="1">
        <v>936000</v>
      </c>
      <c r="FU126" s="1">
        <v>1152000</v>
      </c>
      <c r="FV126" s="1"/>
      <c r="FW126" s="1"/>
      <c r="FX126" s="1"/>
      <c r="FY126" s="1"/>
      <c r="FZ126" s="1">
        <v>25650</v>
      </c>
      <c r="GA126" s="1"/>
      <c r="GB126" s="1">
        <v>120000</v>
      </c>
      <c r="GC126" s="1">
        <v>714806</v>
      </c>
      <c r="GD126" s="1">
        <v>79200</v>
      </c>
      <c r="GE126" s="1"/>
      <c r="GF126" s="1">
        <v>5112662</v>
      </c>
    </row>
    <row r="127" spans="1:188" x14ac:dyDescent="0.45">
      <c r="A127" t="s">
        <v>113</v>
      </c>
      <c r="B127" t="s">
        <v>114</v>
      </c>
      <c r="C127">
        <v>1001893</v>
      </c>
      <c r="D127">
        <v>1004718</v>
      </c>
      <c r="E127">
        <v>1003546</v>
      </c>
      <c r="F127">
        <v>1004466</v>
      </c>
      <c r="G127">
        <v>1009808</v>
      </c>
      <c r="H127">
        <v>1001529</v>
      </c>
      <c r="I127">
        <v>1008781</v>
      </c>
      <c r="J127">
        <v>1008911</v>
      </c>
      <c r="K127">
        <v>1007371</v>
      </c>
      <c r="L127">
        <v>1005972</v>
      </c>
      <c r="M127">
        <v>987742</v>
      </c>
      <c r="N127">
        <v>998669</v>
      </c>
      <c r="Q127" t="s">
        <v>1089</v>
      </c>
      <c r="R127" t="s">
        <v>1090</v>
      </c>
      <c r="S127" t="s">
        <v>3120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29000</v>
      </c>
      <c r="AC127">
        <v>29000</v>
      </c>
      <c r="AD127">
        <v>29000</v>
      </c>
      <c r="AE127">
        <v>29000</v>
      </c>
      <c r="AF127" s="6">
        <f t="shared" si="3"/>
        <v>116000</v>
      </c>
      <c r="CK127" t="s">
        <v>264</v>
      </c>
      <c r="CL127" t="s">
        <v>3109</v>
      </c>
      <c r="CM127" s="32">
        <v>0</v>
      </c>
      <c r="CN127" s="32">
        <v>0</v>
      </c>
      <c r="CO127" s="32">
        <v>0</v>
      </c>
      <c r="CP127" s="32">
        <v>0</v>
      </c>
      <c r="CQ127" s="32">
        <v>0</v>
      </c>
      <c r="CR127" s="32">
        <v>0</v>
      </c>
      <c r="CS127" s="32">
        <v>0</v>
      </c>
      <c r="CT127" s="32">
        <v>0</v>
      </c>
      <c r="CU127" s="32">
        <v>0</v>
      </c>
      <c r="CV127" s="32">
        <v>0</v>
      </c>
      <c r="CW127" s="32">
        <v>1750</v>
      </c>
      <c r="CX127" s="32">
        <v>17500</v>
      </c>
      <c r="CZ127" t="s">
        <v>264</v>
      </c>
      <c r="DA127" t="s">
        <v>3109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1750</v>
      </c>
      <c r="DM127">
        <v>17500</v>
      </c>
      <c r="DN127">
        <f t="shared" si="2"/>
        <v>19250</v>
      </c>
      <c r="DP127" s="31" t="s">
        <v>836</v>
      </c>
      <c r="DV127">
        <v>217</v>
      </c>
      <c r="EE127">
        <v>290700</v>
      </c>
      <c r="ET127">
        <v>277429</v>
      </c>
      <c r="EU127">
        <v>33333</v>
      </c>
      <c r="EW127">
        <v>601679</v>
      </c>
      <c r="EY127" s="1" t="s">
        <v>231</v>
      </c>
      <c r="EZ127" s="1">
        <v>36200</v>
      </c>
      <c r="FA127" s="1"/>
      <c r="FB127" s="1"/>
      <c r="FC127" s="1"/>
      <c r="FD127" s="1"/>
      <c r="FE127" s="1">
        <v>180</v>
      </c>
      <c r="FF127" s="1"/>
      <c r="FG127" s="1"/>
      <c r="FH127" s="1">
        <v>1198800</v>
      </c>
      <c r="FI127" s="1"/>
      <c r="FJ127" s="1"/>
      <c r="FK127" s="1"/>
      <c r="FL127" s="1"/>
      <c r="FM127" s="1">
        <v>64968</v>
      </c>
      <c r="FN127" s="1"/>
      <c r="FO127" s="1"/>
      <c r="FP127" s="1"/>
      <c r="FQ127" s="1"/>
      <c r="FR127" s="1"/>
      <c r="FS127" s="1"/>
      <c r="FT127" s="1">
        <v>959089</v>
      </c>
      <c r="FU127" s="1"/>
      <c r="FV127" s="1"/>
      <c r="FW127" s="1"/>
      <c r="FX127" s="1"/>
      <c r="FY127" s="1"/>
      <c r="FZ127" s="1"/>
      <c r="GA127" s="1"/>
      <c r="GB127" s="1"/>
      <c r="GC127" s="1">
        <v>128934</v>
      </c>
      <c r="GD127" s="1"/>
      <c r="GE127" s="1"/>
      <c r="GF127" s="1">
        <v>2388171</v>
      </c>
    </row>
    <row r="128" spans="1:188" x14ac:dyDescent="0.45">
      <c r="A128" t="s">
        <v>900</v>
      </c>
      <c r="B128" t="s">
        <v>901</v>
      </c>
      <c r="C128">
        <v>146537</v>
      </c>
      <c r="D128">
        <v>156915</v>
      </c>
      <c r="E128">
        <v>148545</v>
      </c>
      <c r="F128">
        <v>149580</v>
      </c>
      <c r="G128">
        <v>144460</v>
      </c>
      <c r="H128">
        <v>144204</v>
      </c>
      <c r="I128">
        <v>147413</v>
      </c>
      <c r="J128">
        <v>144235</v>
      </c>
      <c r="K128">
        <v>146611</v>
      </c>
      <c r="L128">
        <v>144561</v>
      </c>
      <c r="M128">
        <v>153745</v>
      </c>
      <c r="N128">
        <v>151310</v>
      </c>
      <c r="Q128" t="s">
        <v>1089</v>
      </c>
      <c r="R128" t="s">
        <v>1090</v>
      </c>
      <c r="S128" t="s">
        <v>3101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1924</v>
      </c>
      <c r="AA128">
        <v>1924</v>
      </c>
      <c r="AB128">
        <v>1924</v>
      </c>
      <c r="AC128">
        <v>1924</v>
      </c>
      <c r="AD128">
        <v>1924</v>
      </c>
      <c r="AE128">
        <v>1924</v>
      </c>
      <c r="AF128" s="6">
        <f t="shared" si="3"/>
        <v>11544</v>
      </c>
      <c r="CK128" t="s">
        <v>264</v>
      </c>
      <c r="CL128" t="s">
        <v>3111</v>
      </c>
      <c r="CM128" s="32">
        <v>0</v>
      </c>
      <c r="CN128" s="32">
        <v>0</v>
      </c>
      <c r="CO128" s="32">
        <v>0</v>
      </c>
      <c r="CP128" s="32">
        <v>0</v>
      </c>
      <c r="CQ128" s="32">
        <v>0</v>
      </c>
      <c r="CR128" s="32">
        <v>0</v>
      </c>
      <c r="CS128" s="32">
        <v>0</v>
      </c>
      <c r="CT128" s="32">
        <v>0</v>
      </c>
      <c r="CU128" s="32">
        <v>0</v>
      </c>
      <c r="CV128" s="32">
        <v>0</v>
      </c>
      <c r="CW128" s="32">
        <v>0</v>
      </c>
      <c r="CX128" s="32">
        <v>0</v>
      </c>
      <c r="CZ128" t="s">
        <v>264</v>
      </c>
      <c r="DA128" t="s">
        <v>3111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f t="shared" si="2"/>
        <v>0</v>
      </c>
      <c r="DP128" s="31" t="s">
        <v>141</v>
      </c>
      <c r="DQ128">
        <v>69050</v>
      </c>
      <c r="DV128">
        <v>0</v>
      </c>
      <c r="DY128">
        <v>378000</v>
      </c>
      <c r="EK128">
        <v>82602</v>
      </c>
      <c r="EQ128">
        <v>12000</v>
      </c>
      <c r="ET128">
        <v>58461</v>
      </c>
      <c r="EW128">
        <v>600113</v>
      </c>
      <c r="EY128" s="1" t="s">
        <v>113</v>
      </c>
      <c r="EZ128" s="1">
        <v>74700</v>
      </c>
      <c r="FA128" s="1"/>
      <c r="FB128" s="1"/>
      <c r="FC128" s="1"/>
      <c r="FD128" s="1"/>
      <c r="FE128" s="1">
        <v>120</v>
      </c>
      <c r="FF128" s="1"/>
      <c r="FG128" s="1"/>
      <c r="FH128" s="1">
        <v>6500095</v>
      </c>
      <c r="FI128" s="1">
        <v>239328</v>
      </c>
      <c r="FJ128" s="1"/>
      <c r="FK128" s="1">
        <v>106932</v>
      </c>
      <c r="FL128" s="1">
        <v>48000</v>
      </c>
      <c r="FM128" s="1"/>
      <c r="FN128" s="1">
        <v>1892400</v>
      </c>
      <c r="FO128" s="1"/>
      <c r="FP128" s="1">
        <v>978900</v>
      </c>
      <c r="FQ128" s="1">
        <v>43824</v>
      </c>
      <c r="FR128" s="1">
        <v>36000</v>
      </c>
      <c r="FS128" s="1"/>
      <c r="FT128" s="1">
        <v>589224</v>
      </c>
      <c r="FU128" s="1"/>
      <c r="FV128" s="1"/>
      <c r="FW128" s="1"/>
      <c r="FX128" s="1"/>
      <c r="FY128" s="1"/>
      <c r="FZ128" s="1">
        <v>616410</v>
      </c>
      <c r="GA128" s="1"/>
      <c r="GB128" s="1"/>
      <c r="GC128" s="1">
        <v>825526</v>
      </c>
      <c r="GD128" s="1">
        <v>91947</v>
      </c>
      <c r="GE128" s="1"/>
      <c r="GF128" s="1">
        <v>12043406</v>
      </c>
    </row>
    <row r="129" spans="1:188" x14ac:dyDescent="0.45">
      <c r="A129" t="s">
        <v>836</v>
      </c>
      <c r="B129" t="s">
        <v>837</v>
      </c>
      <c r="C129">
        <v>47641</v>
      </c>
      <c r="D129">
        <v>52599</v>
      </c>
      <c r="E129">
        <v>50530</v>
      </c>
      <c r="F129">
        <v>51742</v>
      </c>
      <c r="G129">
        <v>50465</v>
      </c>
      <c r="H129">
        <v>48674</v>
      </c>
      <c r="I129">
        <v>50356</v>
      </c>
      <c r="J129">
        <v>48175</v>
      </c>
      <c r="K129">
        <v>52547</v>
      </c>
      <c r="L129">
        <v>48536</v>
      </c>
      <c r="M129">
        <v>50256</v>
      </c>
      <c r="N129">
        <v>50158</v>
      </c>
      <c r="Q129" t="s">
        <v>494</v>
      </c>
      <c r="R129" t="s">
        <v>495</v>
      </c>
      <c r="S129" t="s">
        <v>3108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10016</v>
      </c>
      <c r="AA129">
        <v>13500</v>
      </c>
      <c r="AB129">
        <v>13500</v>
      </c>
      <c r="AC129">
        <v>13500</v>
      </c>
      <c r="AD129">
        <v>13500</v>
      </c>
      <c r="AE129">
        <v>13500</v>
      </c>
      <c r="AF129" s="6">
        <f t="shared" si="3"/>
        <v>77516</v>
      </c>
      <c r="CK129" t="s">
        <v>264</v>
      </c>
      <c r="CL129" t="s">
        <v>3100</v>
      </c>
      <c r="CM129" s="32">
        <v>304717</v>
      </c>
      <c r="CN129" s="32">
        <v>276499</v>
      </c>
      <c r="CO129" s="32">
        <v>254717</v>
      </c>
      <c r="CP129" s="32">
        <v>254717</v>
      </c>
      <c r="CQ129" s="32">
        <v>254717</v>
      </c>
      <c r="CR129" s="32">
        <v>254717</v>
      </c>
      <c r="CS129" s="32">
        <v>254717</v>
      </c>
      <c r="CT129" s="32">
        <v>254717</v>
      </c>
      <c r="CU129" s="32">
        <v>254717</v>
      </c>
      <c r="CV129" s="32">
        <v>254717</v>
      </c>
      <c r="CW129" s="32">
        <v>254717</v>
      </c>
      <c r="CX129" s="32">
        <v>254717</v>
      </c>
      <c r="CZ129" t="s">
        <v>264</v>
      </c>
      <c r="DA129" t="s">
        <v>3100</v>
      </c>
      <c r="DB129">
        <v>304717</v>
      </c>
      <c r="DC129">
        <v>276499</v>
      </c>
      <c r="DD129">
        <v>254717</v>
      </c>
      <c r="DE129">
        <v>254717</v>
      </c>
      <c r="DF129">
        <v>254717</v>
      </c>
      <c r="DG129">
        <v>254717</v>
      </c>
      <c r="DH129">
        <v>254717</v>
      </c>
      <c r="DI129">
        <v>254717</v>
      </c>
      <c r="DJ129">
        <v>254717</v>
      </c>
      <c r="DK129">
        <v>254717</v>
      </c>
      <c r="DL129">
        <v>254717</v>
      </c>
      <c r="DM129">
        <v>254717</v>
      </c>
      <c r="DN129">
        <f t="shared" si="2"/>
        <v>3128386</v>
      </c>
      <c r="DP129" s="31" t="s">
        <v>376</v>
      </c>
      <c r="DQ129">
        <v>70700</v>
      </c>
      <c r="DR129">
        <v>162000</v>
      </c>
      <c r="DY129">
        <v>1918817.0999999994</v>
      </c>
      <c r="EB129">
        <v>388671.89999999997</v>
      </c>
      <c r="EE129">
        <v>525032</v>
      </c>
      <c r="EI129">
        <v>144325</v>
      </c>
      <c r="EK129">
        <v>24000</v>
      </c>
      <c r="EQ129">
        <v>1418350</v>
      </c>
      <c r="ET129">
        <v>689820</v>
      </c>
      <c r="EU129">
        <v>50400</v>
      </c>
      <c r="EW129">
        <v>5392116</v>
      </c>
      <c r="EY129" s="1" t="s">
        <v>900</v>
      </c>
      <c r="EZ129" s="1"/>
      <c r="FA129" s="1"/>
      <c r="FB129" s="1"/>
      <c r="FC129" s="1"/>
      <c r="FD129" s="1"/>
      <c r="FE129" s="1">
        <v>0</v>
      </c>
      <c r="FF129" s="1"/>
      <c r="FG129" s="1"/>
      <c r="FH129" s="1">
        <v>486000</v>
      </c>
      <c r="FI129" s="1"/>
      <c r="FJ129" s="1"/>
      <c r="FK129" s="1"/>
      <c r="FL129" s="1">
        <v>116640</v>
      </c>
      <c r="FM129" s="1"/>
      <c r="FN129" s="1">
        <v>378000</v>
      </c>
      <c r="FO129" s="1"/>
      <c r="FP129" s="1"/>
      <c r="FQ129" s="1"/>
      <c r="FR129" s="1"/>
      <c r="FS129" s="1"/>
      <c r="FT129" s="1">
        <v>639076</v>
      </c>
      <c r="FU129" s="1"/>
      <c r="FV129" s="1"/>
      <c r="FW129" s="1"/>
      <c r="FX129" s="1"/>
      <c r="FY129" s="1"/>
      <c r="FZ129" s="1"/>
      <c r="GA129" s="1"/>
      <c r="GB129" s="1"/>
      <c r="GC129" s="1">
        <v>132000</v>
      </c>
      <c r="GD129" s="1">
        <v>26400</v>
      </c>
      <c r="GE129" s="1"/>
      <c r="GF129" s="1">
        <v>1778116</v>
      </c>
    </row>
    <row r="130" spans="1:188" x14ac:dyDescent="0.45">
      <c r="A130" t="s">
        <v>141</v>
      </c>
      <c r="B130" t="s">
        <v>142</v>
      </c>
      <c r="C130">
        <v>50979</v>
      </c>
      <c r="D130">
        <v>53734</v>
      </c>
      <c r="E130">
        <v>50728</v>
      </c>
      <c r="F130">
        <v>50612</v>
      </c>
      <c r="G130">
        <v>50622</v>
      </c>
      <c r="H130">
        <v>49601</v>
      </c>
      <c r="I130">
        <v>50501</v>
      </c>
      <c r="J130">
        <v>50253</v>
      </c>
      <c r="K130">
        <v>50459</v>
      </c>
      <c r="L130">
        <v>51586</v>
      </c>
      <c r="M130">
        <v>45483</v>
      </c>
      <c r="N130">
        <v>45555</v>
      </c>
      <c r="Q130" t="s">
        <v>1271</v>
      </c>
      <c r="R130" t="s">
        <v>1272</v>
      </c>
      <c r="S130" t="s">
        <v>3113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387</v>
      </c>
      <c r="AA130">
        <v>4000</v>
      </c>
      <c r="AB130">
        <v>4000</v>
      </c>
      <c r="AC130">
        <v>4000</v>
      </c>
      <c r="AD130">
        <v>4000</v>
      </c>
      <c r="AE130">
        <v>4000</v>
      </c>
      <c r="AF130" s="6">
        <f t="shared" si="3"/>
        <v>20387</v>
      </c>
      <c r="CK130" t="s">
        <v>264</v>
      </c>
      <c r="CL130" t="s">
        <v>3104</v>
      </c>
      <c r="CM130" s="32">
        <v>13500</v>
      </c>
      <c r="CN130" s="32">
        <v>13500</v>
      </c>
      <c r="CO130" s="32">
        <v>13500</v>
      </c>
      <c r="CP130" s="32">
        <v>13500</v>
      </c>
      <c r="CQ130" s="32">
        <v>13500</v>
      </c>
      <c r="CR130" s="32">
        <v>13500</v>
      </c>
      <c r="CS130" s="32">
        <v>13500</v>
      </c>
      <c r="CT130" s="32">
        <v>13500</v>
      </c>
      <c r="CU130" s="32">
        <v>13500</v>
      </c>
      <c r="CV130" s="32">
        <v>13500</v>
      </c>
      <c r="CW130" s="32">
        <v>13500</v>
      </c>
      <c r="CX130" s="32">
        <v>13500</v>
      </c>
      <c r="CZ130" t="s">
        <v>264</v>
      </c>
      <c r="DA130" t="s">
        <v>3104</v>
      </c>
      <c r="DB130">
        <v>13500</v>
      </c>
      <c r="DC130">
        <v>13500</v>
      </c>
      <c r="DD130">
        <v>13500</v>
      </c>
      <c r="DE130">
        <v>13500</v>
      </c>
      <c r="DF130">
        <v>13500</v>
      </c>
      <c r="DG130">
        <v>13500</v>
      </c>
      <c r="DH130">
        <v>13500</v>
      </c>
      <c r="DI130">
        <v>13500</v>
      </c>
      <c r="DJ130">
        <v>13500</v>
      </c>
      <c r="DK130">
        <v>13500</v>
      </c>
      <c r="DL130">
        <v>13500</v>
      </c>
      <c r="DM130">
        <v>13500</v>
      </c>
      <c r="DN130">
        <f t="shared" si="2"/>
        <v>162000</v>
      </c>
      <c r="DP130" s="31" t="s">
        <v>1173</v>
      </c>
      <c r="DY130">
        <v>550800</v>
      </c>
      <c r="ET130">
        <v>504933</v>
      </c>
      <c r="EU130">
        <v>52800</v>
      </c>
      <c r="EW130">
        <v>1108533</v>
      </c>
      <c r="EY130" s="1" t="s">
        <v>836</v>
      </c>
      <c r="EZ130" s="1"/>
      <c r="FA130" s="1"/>
      <c r="FB130" s="1"/>
      <c r="FC130" s="1"/>
      <c r="FD130" s="1"/>
      <c r="FE130" s="1">
        <v>217</v>
      </c>
      <c r="FF130" s="1"/>
      <c r="FG130" s="1"/>
      <c r="FH130" s="1"/>
      <c r="FI130" s="1"/>
      <c r="FJ130" s="1"/>
      <c r="FK130" s="1"/>
      <c r="FL130" s="1"/>
      <c r="FM130" s="1"/>
      <c r="FN130" s="1">
        <v>290700</v>
      </c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>
        <v>277429</v>
      </c>
      <c r="GD130" s="1">
        <v>33333</v>
      </c>
      <c r="GE130" s="1"/>
      <c r="GF130" s="1">
        <v>601679</v>
      </c>
    </row>
    <row r="131" spans="1:188" x14ac:dyDescent="0.45">
      <c r="A131" t="s">
        <v>376</v>
      </c>
      <c r="B131" t="s">
        <v>377</v>
      </c>
      <c r="C131">
        <v>405286</v>
      </c>
      <c r="D131">
        <v>439924</v>
      </c>
      <c r="E131">
        <v>455677</v>
      </c>
      <c r="F131">
        <v>491015</v>
      </c>
      <c r="G131">
        <v>777457</v>
      </c>
      <c r="H131">
        <v>410902</v>
      </c>
      <c r="I131">
        <v>416096</v>
      </c>
      <c r="J131">
        <v>416698</v>
      </c>
      <c r="K131">
        <v>407252</v>
      </c>
      <c r="L131">
        <v>408093</v>
      </c>
      <c r="M131">
        <v>383367</v>
      </c>
      <c r="N131">
        <v>380349</v>
      </c>
      <c r="Q131" t="s">
        <v>638</v>
      </c>
      <c r="R131" t="s">
        <v>639</v>
      </c>
      <c r="S131" t="s">
        <v>3109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50</v>
      </c>
      <c r="AF131" s="6">
        <f t="shared" si="3"/>
        <v>50</v>
      </c>
      <c r="CK131" t="s">
        <v>264</v>
      </c>
      <c r="CL131" t="s">
        <v>3106</v>
      </c>
      <c r="CM131" s="32">
        <v>819224</v>
      </c>
      <c r="CN131" s="32">
        <v>742639</v>
      </c>
      <c r="CO131" s="32">
        <v>725609</v>
      </c>
      <c r="CP131" s="32">
        <v>725609</v>
      </c>
      <c r="CQ131" s="32">
        <v>725609</v>
      </c>
      <c r="CR131" s="32">
        <v>725609</v>
      </c>
      <c r="CS131" s="32">
        <v>725609</v>
      </c>
      <c r="CT131" s="32">
        <v>725609</v>
      </c>
      <c r="CU131" s="32">
        <v>725609</v>
      </c>
      <c r="CV131" s="32">
        <v>725609</v>
      </c>
      <c r="CW131" s="32">
        <v>731989</v>
      </c>
      <c r="CX131" s="32">
        <v>737609</v>
      </c>
      <c r="CZ131" t="s">
        <v>264</v>
      </c>
      <c r="DA131" t="s">
        <v>3106</v>
      </c>
      <c r="DB131">
        <v>819224</v>
      </c>
      <c r="DC131">
        <v>742639</v>
      </c>
      <c r="DD131">
        <v>725609</v>
      </c>
      <c r="DE131">
        <v>725609</v>
      </c>
      <c r="DF131">
        <v>725609</v>
      </c>
      <c r="DG131">
        <v>725609</v>
      </c>
      <c r="DH131">
        <v>725609</v>
      </c>
      <c r="DI131">
        <v>725609</v>
      </c>
      <c r="DJ131">
        <v>725609</v>
      </c>
      <c r="DK131">
        <v>725609</v>
      </c>
      <c r="DL131">
        <v>731989</v>
      </c>
      <c r="DM131">
        <v>737609</v>
      </c>
      <c r="DN131">
        <f t="shared" si="2"/>
        <v>8836333</v>
      </c>
      <c r="DP131" s="31" t="s">
        <v>534</v>
      </c>
      <c r="DV131">
        <v>96000</v>
      </c>
      <c r="DY131">
        <v>984000</v>
      </c>
      <c r="EQ131">
        <v>142224</v>
      </c>
      <c r="ET131">
        <v>184506</v>
      </c>
      <c r="EU131">
        <v>26400</v>
      </c>
      <c r="EW131">
        <v>1433130</v>
      </c>
      <c r="EY131" s="1" t="s">
        <v>141</v>
      </c>
      <c r="EZ131" s="1">
        <v>69050</v>
      </c>
      <c r="FA131" s="1"/>
      <c r="FB131" s="1"/>
      <c r="FC131" s="1"/>
      <c r="FD131" s="1"/>
      <c r="FE131" s="1">
        <v>0</v>
      </c>
      <c r="FF131" s="1"/>
      <c r="FG131" s="1"/>
      <c r="FH131" s="1">
        <v>378000</v>
      </c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>
        <v>82602</v>
      </c>
      <c r="FU131" s="1"/>
      <c r="FV131" s="1"/>
      <c r="FW131" s="1"/>
      <c r="FX131" s="1"/>
      <c r="FY131" s="1"/>
      <c r="FZ131" s="1">
        <v>12000</v>
      </c>
      <c r="GA131" s="1"/>
      <c r="GB131" s="1"/>
      <c r="GC131" s="1">
        <v>58461</v>
      </c>
      <c r="GD131" s="1"/>
      <c r="GE131" s="1"/>
      <c r="GF131" s="1">
        <v>600113</v>
      </c>
    </row>
    <row r="132" spans="1:188" x14ac:dyDescent="0.45">
      <c r="A132" t="s">
        <v>1173</v>
      </c>
      <c r="B132" t="s">
        <v>1174</v>
      </c>
      <c r="C132">
        <v>66000</v>
      </c>
      <c r="D132">
        <v>66130</v>
      </c>
      <c r="E132">
        <v>100523</v>
      </c>
      <c r="F132">
        <v>130538</v>
      </c>
      <c r="G132">
        <v>106129</v>
      </c>
      <c r="H132">
        <v>100178</v>
      </c>
      <c r="I132">
        <v>89039</v>
      </c>
      <c r="J132">
        <v>86205</v>
      </c>
      <c r="K132">
        <v>92374</v>
      </c>
      <c r="L132">
        <v>85901</v>
      </c>
      <c r="M132">
        <v>111233</v>
      </c>
      <c r="N132">
        <v>74283</v>
      </c>
      <c r="Q132" t="s">
        <v>638</v>
      </c>
      <c r="R132" t="s">
        <v>639</v>
      </c>
      <c r="S132" t="s">
        <v>3111</v>
      </c>
      <c r="T132">
        <v>0</v>
      </c>
      <c r="U132">
        <v>0</v>
      </c>
      <c r="V132">
        <v>480</v>
      </c>
      <c r="W132">
        <v>156</v>
      </c>
      <c r="X132">
        <v>0</v>
      </c>
      <c r="Y132">
        <v>300</v>
      </c>
      <c r="Z132">
        <v>103</v>
      </c>
      <c r="AA132">
        <v>0</v>
      </c>
      <c r="AB132">
        <v>60</v>
      </c>
      <c r="AC132">
        <v>0</v>
      </c>
      <c r="AD132">
        <v>0</v>
      </c>
      <c r="AE132">
        <v>0</v>
      </c>
      <c r="AF132" s="6">
        <f t="shared" si="3"/>
        <v>1099</v>
      </c>
      <c r="CK132" t="s">
        <v>264</v>
      </c>
      <c r="CL132" t="s">
        <v>3112</v>
      </c>
      <c r="CM132" s="32">
        <v>19000</v>
      </c>
      <c r="CN132" s="32">
        <v>19000</v>
      </c>
      <c r="CO132" s="32">
        <v>19000</v>
      </c>
      <c r="CP132" s="32">
        <v>19000</v>
      </c>
      <c r="CQ132" s="32">
        <v>19000</v>
      </c>
      <c r="CR132" s="32">
        <v>19000</v>
      </c>
      <c r="CS132" s="32">
        <v>19000</v>
      </c>
      <c r="CT132" s="32">
        <v>19000</v>
      </c>
      <c r="CU132" s="32">
        <v>19000</v>
      </c>
      <c r="CV132" s="32">
        <v>19000</v>
      </c>
      <c r="CW132" s="32">
        <v>19000</v>
      </c>
      <c r="CX132" s="32">
        <v>19000</v>
      </c>
      <c r="CZ132" t="s">
        <v>264</v>
      </c>
      <c r="DA132" t="s">
        <v>3112</v>
      </c>
      <c r="DB132">
        <v>19000</v>
      </c>
      <c r="DC132">
        <v>19000</v>
      </c>
      <c r="DD132">
        <v>19000</v>
      </c>
      <c r="DE132">
        <v>19000</v>
      </c>
      <c r="DF132">
        <v>19000</v>
      </c>
      <c r="DG132">
        <v>19000</v>
      </c>
      <c r="DH132">
        <v>19000</v>
      </c>
      <c r="DI132">
        <v>19000</v>
      </c>
      <c r="DJ132">
        <v>19000</v>
      </c>
      <c r="DK132">
        <v>19000</v>
      </c>
      <c r="DL132">
        <v>19000</v>
      </c>
      <c r="DM132">
        <v>19000</v>
      </c>
      <c r="DN132">
        <f t="shared" si="2"/>
        <v>228000</v>
      </c>
      <c r="DP132" s="31" t="s">
        <v>49</v>
      </c>
      <c r="DT132">
        <v>-22826</v>
      </c>
      <c r="DU132">
        <v>7168994.8780000005</v>
      </c>
      <c r="ED132">
        <v>456596.864</v>
      </c>
      <c r="ET132">
        <v>190344</v>
      </c>
      <c r="EU132">
        <v>12000</v>
      </c>
      <c r="EW132">
        <v>7805109.7420000006</v>
      </c>
      <c r="EY132" s="1" t="s">
        <v>376</v>
      </c>
      <c r="EZ132" s="1">
        <v>70700</v>
      </c>
      <c r="FA132" s="1">
        <v>162000</v>
      </c>
      <c r="FB132" s="1"/>
      <c r="FC132" s="1"/>
      <c r="FD132" s="1"/>
      <c r="FE132" s="1"/>
      <c r="FF132" s="1"/>
      <c r="FG132" s="1"/>
      <c r="FH132" s="1">
        <v>1918817.0999999994</v>
      </c>
      <c r="FI132" s="1"/>
      <c r="FJ132" s="1"/>
      <c r="FK132" s="1">
        <v>388671.89999999997</v>
      </c>
      <c r="FL132" s="1"/>
      <c r="FM132" s="1"/>
      <c r="FN132" s="1">
        <v>525032</v>
      </c>
      <c r="FO132" s="1"/>
      <c r="FP132" s="1"/>
      <c r="FQ132" s="1"/>
      <c r="FR132" s="1">
        <v>144325</v>
      </c>
      <c r="FS132" s="1"/>
      <c r="FT132" s="1">
        <v>24000</v>
      </c>
      <c r="FU132" s="1"/>
      <c r="FV132" s="1"/>
      <c r="FW132" s="1"/>
      <c r="FX132" s="1"/>
      <c r="FY132" s="1"/>
      <c r="FZ132" s="1">
        <v>1418350</v>
      </c>
      <c r="GA132" s="1"/>
      <c r="GB132" s="1"/>
      <c r="GC132" s="1">
        <v>689820</v>
      </c>
      <c r="GD132" s="1">
        <v>50400</v>
      </c>
      <c r="GE132" s="1"/>
      <c r="GF132" s="1">
        <v>5392116</v>
      </c>
    </row>
    <row r="133" spans="1:188" x14ac:dyDescent="0.45">
      <c r="A133" t="s">
        <v>534</v>
      </c>
      <c r="B133" t="s">
        <v>535</v>
      </c>
      <c r="C133">
        <v>119531</v>
      </c>
      <c r="D133">
        <v>119297</v>
      </c>
      <c r="E133">
        <v>119375</v>
      </c>
      <c r="F133">
        <v>119453</v>
      </c>
      <c r="G133">
        <v>120115</v>
      </c>
      <c r="H133">
        <v>119453</v>
      </c>
      <c r="I133">
        <v>119495</v>
      </c>
      <c r="J133">
        <v>119180</v>
      </c>
      <c r="K133">
        <v>119258</v>
      </c>
      <c r="L133">
        <v>119258</v>
      </c>
      <c r="M133">
        <v>119295</v>
      </c>
      <c r="N133">
        <v>119420</v>
      </c>
      <c r="Q133" t="s">
        <v>638</v>
      </c>
      <c r="R133" t="s">
        <v>639</v>
      </c>
      <c r="S133" t="s">
        <v>3100</v>
      </c>
      <c r="T133">
        <v>0</v>
      </c>
      <c r="U133">
        <v>0</v>
      </c>
      <c r="V133">
        <v>12575</v>
      </c>
      <c r="W133">
        <v>29029</v>
      </c>
      <c r="X133">
        <v>28962</v>
      </c>
      <c r="Y133">
        <v>28962</v>
      </c>
      <c r="Z133">
        <v>28962</v>
      </c>
      <c r="AA133">
        <v>28962</v>
      </c>
      <c r="AB133">
        <v>28962</v>
      </c>
      <c r="AC133">
        <v>28962</v>
      </c>
      <c r="AD133">
        <v>28962</v>
      </c>
      <c r="AE133">
        <v>28962</v>
      </c>
      <c r="AF133" s="6">
        <f t="shared" si="3"/>
        <v>273300</v>
      </c>
      <c r="CK133" t="s">
        <v>264</v>
      </c>
      <c r="CL133" t="s">
        <v>3117</v>
      </c>
      <c r="CM133" s="32">
        <v>0</v>
      </c>
      <c r="CN133" s="32">
        <v>0</v>
      </c>
      <c r="CO133" s="32">
        <v>864</v>
      </c>
      <c r="CP133" s="32">
        <v>0</v>
      </c>
      <c r="CQ133" s="32">
        <v>0</v>
      </c>
      <c r="CR133" s="32">
        <v>0</v>
      </c>
      <c r="CS133" s="32">
        <v>0</v>
      </c>
      <c r="CT133" s="32">
        <v>0</v>
      </c>
      <c r="CU133" s="32">
        <v>0</v>
      </c>
      <c r="CV133" s="32">
        <v>0</v>
      </c>
      <c r="CW133" s="32">
        <v>0</v>
      </c>
      <c r="CX133" s="32">
        <v>0</v>
      </c>
      <c r="CZ133" t="s">
        <v>264</v>
      </c>
      <c r="DA133" t="s">
        <v>3117</v>
      </c>
      <c r="DB133">
        <v>0</v>
      </c>
      <c r="DC133">
        <v>0</v>
      </c>
      <c r="DD133">
        <v>864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f t="shared" ref="DN133:DN196" si="4">SUM(DB133:DM133)</f>
        <v>864</v>
      </c>
      <c r="DP133" s="31" t="s">
        <v>436</v>
      </c>
      <c r="DV133">
        <v>480</v>
      </c>
      <c r="DY133">
        <v>312000</v>
      </c>
      <c r="EE133">
        <v>228000</v>
      </c>
      <c r="EK133">
        <v>137390</v>
      </c>
      <c r="EQ133">
        <v>0</v>
      </c>
      <c r="EW133">
        <v>677870</v>
      </c>
      <c r="EY133" s="1" t="s">
        <v>1173</v>
      </c>
      <c r="EZ133" s="1"/>
      <c r="FA133" s="1"/>
      <c r="FB133" s="1"/>
      <c r="FC133" s="1"/>
      <c r="FD133" s="1"/>
      <c r="FE133" s="1"/>
      <c r="FF133" s="1"/>
      <c r="FG133" s="1"/>
      <c r="FH133" s="1">
        <v>550800</v>
      </c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>
        <v>504933</v>
      </c>
      <c r="GD133" s="1">
        <v>52800</v>
      </c>
      <c r="GE133" s="1"/>
      <c r="GF133" s="1">
        <v>1108533</v>
      </c>
    </row>
    <row r="134" spans="1:188" x14ac:dyDescent="0.45">
      <c r="A134" t="s">
        <v>49</v>
      </c>
      <c r="B134" t="s">
        <v>1010</v>
      </c>
      <c r="C134">
        <v>694519.63600000006</v>
      </c>
      <c r="D134">
        <v>684250.397</v>
      </c>
      <c r="E134">
        <v>694902.41899999999</v>
      </c>
      <c r="F134">
        <v>721279.42599999998</v>
      </c>
      <c r="G134">
        <v>730791.42599999998</v>
      </c>
      <c r="H134">
        <v>768283.16399999999</v>
      </c>
      <c r="I134">
        <v>675312.80700000003</v>
      </c>
      <c r="J134">
        <v>572382.23899999994</v>
      </c>
      <c r="K134">
        <v>568319.80700000003</v>
      </c>
      <c r="L134">
        <v>552822.71100000001</v>
      </c>
      <c r="M134">
        <v>559994.03600000008</v>
      </c>
      <c r="N134">
        <v>582251.674</v>
      </c>
      <c r="Q134" t="s">
        <v>638</v>
      </c>
      <c r="R134" t="s">
        <v>639</v>
      </c>
      <c r="S134" t="s">
        <v>3112</v>
      </c>
      <c r="T134">
        <v>0</v>
      </c>
      <c r="U134">
        <v>0</v>
      </c>
      <c r="V134">
        <v>0</v>
      </c>
      <c r="W134">
        <v>10295</v>
      </c>
      <c r="X134">
        <v>20962</v>
      </c>
      <c r="Y134">
        <v>20962</v>
      </c>
      <c r="Z134">
        <v>20962</v>
      </c>
      <c r="AA134">
        <v>20962</v>
      </c>
      <c r="AB134">
        <v>32591</v>
      </c>
      <c r="AC134">
        <v>41924</v>
      </c>
      <c r="AD134">
        <v>41924</v>
      </c>
      <c r="AE134">
        <v>41924</v>
      </c>
      <c r="AF134" s="6">
        <f t="shared" ref="AF134:AF197" si="5">SUM(T134:AE134)</f>
        <v>252506</v>
      </c>
      <c r="CK134" t="s">
        <v>264</v>
      </c>
      <c r="CL134" t="s">
        <v>3101</v>
      </c>
      <c r="CM134" s="32">
        <v>2500</v>
      </c>
      <c r="CN134" s="32">
        <v>2500</v>
      </c>
      <c r="CO134" s="32">
        <v>2500</v>
      </c>
      <c r="CP134" s="32">
        <v>2500</v>
      </c>
      <c r="CQ134" s="32">
        <v>2500</v>
      </c>
      <c r="CR134" s="32">
        <v>2500</v>
      </c>
      <c r="CS134" s="32">
        <v>2500</v>
      </c>
      <c r="CT134" s="32">
        <v>2500</v>
      </c>
      <c r="CU134" s="32">
        <v>2500</v>
      </c>
      <c r="CV134" s="32">
        <v>2500</v>
      </c>
      <c r="CW134" s="32">
        <v>2500</v>
      </c>
      <c r="CX134" s="32">
        <v>2500</v>
      </c>
      <c r="CZ134" t="s">
        <v>264</v>
      </c>
      <c r="DA134" t="s">
        <v>3101</v>
      </c>
      <c r="DB134">
        <v>2500</v>
      </c>
      <c r="DC134">
        <v>2500</v>
      </c>
      <c r="DD134">
        <v>2500</v>
      </c>
      <c r="DE134">
        <v>2500</v>
      </c>
      <c r="DF134">
        <v>2500</v>
      </c>
      <c r="DG134">
        <v>2500</v>
      </c>
      <c r="DH134">
        <v>2500</v>
      </c>
      <c r="DI134">
        <v>2500</v>
      </c>
      <c r="DJ134">
        <v>2500</v>
      </c>
      <c r="DK134">
        <v>2500</v>
      </c>
      <c r="DL134">
        <v>2500</v>
      </c>
      <c r="DM134">
        <v>2500</v>
      </c>
      <c r="DN134">
        <f t="shared" si="4"/>
        <v>30000</v>
      </c>
      <c r="DP134" s="31" t="s">
        <v>888</v>
      </c>
      <c r="DQ134">
        <v>350</v>
      </c>
      <c r="DV134">
        <v>60</v>
      </c>
      <c r="DY134">
        <v>591600</v>
      </c>
      <c r="EB134">
        <v>122464</v>
      </c>
      <c r="EC134">
        <v>201520</v>
      </c>
      <c r="EH134">
        <v>127</v>
      </c>
      <c r="EI134">
        <v>36000</v>
      </c>
      <c r="EK134">
        <v>307431</v>
      </c>
      <c r="EQ134">
        <v>95112</v>
      </c>
      <c r="ET134">
        <v>38427</v>
      </c>
      <c r="EU134">
        <v>65536</v>
      </c>
      <c r="EW134">
        <v>1458627</v>
      </c>
      <c r="EY134" s="1" t="s">
        <v>534</v>
      </c>
      <c r="EZ134" s="1"/>
      <c r="FA134" s="1"/>
      <c r="FB134" s="1"/>
      <c r="FC134" s="1"/>
      <c r="FD134" s="1"/>
      <c r="FE134" s="1">
        <v>96000</v>
      </c>
      <c r="FF134" s="1"/>
      <c r="FG134" s="1"/>
      <c r="FH134" s="1">
        <v>984000</v>
      </c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>
        <v>142224</v>
      </c>
      <c r="GA134" s="1"/>
      <c r="GB134" s="1"/>
      <c r="GC134" s="1">
        <v>184506</v>
      </c>
      <c r="GD134" s="1">
        <v>26400</v>
      </c>
      <c r="GE134" s="1"/>
      <c r="GF134" s="1">
        <v>1433130</v>
      </c>
    </row>
    <row r="135" spans="1:188" x14ac:dyDescent="0.45">
      <c r="A135" t="s">
        <v>436</v>
      </c>
      <c r="B135" t="s">
        <v>437</v>
      </c>
      <c r="C135">
        <v>58067</v>
      </c>
      <c r="D135">
        <v>58195</v>
      </c>
      <c r="E135">
        <v>58141</v>
      </c>
      <c r="F135">
        <v>57924</v>
      </c>
      <c r="G135">
        <v>59260</v>
      </c>
      <c r="H135">
        <v>58300</v>
      </c>
      <c r="I135">
        <v>58039</v>
      </c>
      <c r="J135">
        <v>58638</v>
      </c>
      <c r="K135">
        <v>53026</v>
      </c>
      <c r="L135">
        <v>53204</v>
      </c>
      <c r="M135">
        <v>53411</v>
      </c>
      <c r="N135">
        <v>51665</v>
      </c>
      <c r="Q135" t="s">
        <v>638</v>
      </c>
      <c r="R135" t="s">
        <v>639</v>
      </c>
      <c r="S135" t="s">
        <v>3113</v>
      </c>
      <c r="T135">
        <v>0</v>
      </c>
      <c r="U135">
        <v>0</v>
      </c>
      <c r="V135">
        <v>0</v>
      </c>
      <c r="W135">
        <v>52729</v>
      </c>
      <c r="X135">
        <v>46362</v>
      </c>
      <c r="Y135">
        <v>55879</v>
      </c>
      <c r="Z135">
        <v>52220</v>
      </c>
      <c r="AA135">
        <v>58389</v>
      </c>
      <c r="AB135">
        <v>45852</v>
      </c>
      <c r="AC135">
        <v>50964</v>
      </c>
      <c r="AD135">
        <v>38964</v>
      </c>
      <c r="AE135">
        <v>49556</v>
      </c>
      <c r="AF135" s="6">
        <f t="shared" si="5"/>
        <v>450915</v>
      </c>
      <c r="CK135" t="s">
        <v>264</v>
      </c>
      <c r="CL135" t="s">
        <v>3103</v>
      </c>
      <c r="CM135" s="32">
        <v>19394</v>
      </c>
      <c r="CN135" s="32">
        <v>27574</v>
      </c>
      <c r="CO135" s="32">
        <v>21059</v>
      </c>
      <c r="CP135" s="32">
        <v>23290</v>
      </c>
      <c r="CQ135" s="32">
        <v>22872</v>
      </c>
      <c r="CR135" s="32">
        <v>23147</v>
      </c>
      <c r="CS135" s="32">
        <v>34643</v>
      </c>
      <c r="CT135" s="32">
        <v>26199</v>
      </c>
      <c r="CU135" s="32">
        <v>29508</v>
      </c>
      <c r="CV135" s="32">
        <v>33704</v>
      </c>
      <c r="CW135" s="32">
        <v>25080</v>
      </c>
      <c r="CX135" s="32">
        <v>19366</v>
      </c>
      <c r="CZ135" t="s">
        <v>264</v>
      </c>
      <c r="DA135" t="s">
        <v>3103</v>
      </c>
      <c r="DB135">
        <v>19394</v>
      </c>
      <c r="DC135">
        <v>27574</v>
      </c>
      <c r="DD135">
        <v>21059</v>
      </c>
      <c r="DE135">
        <v>23290</v>
      </c>
      <c r="DF135">
        <v>22872</v>
      </c>
      <c r="DG135">
        <v>23147</v>
      </c>
      <c r="DH135">
        <v>34643</v>
      </c>
      <c r="DI135">
        <v>26199</v>
      </c>
      <c r="DJ135">
        <v>29508</v>
      </c>
      <c r="DK135">
        <v>33704</v>
      </c>
      <c r="DL135">
        <v>25080</v>
      </c>
      <c r="DM135">
        <v>19366</v>
      </c>
      <c r="DN135">
        <f t="shared" si="4"/>
        <v>305836</v>
      </c>
      <c r="DP135" s="31" t="s">
        <v>666</v>
      </c>
      <c r="DQ135">
        <v>46500</v>
      </c>
      <c r="DT135">
        <v>900</v>
      </c>
      <c r="DV135">
        <v>0</v>
      </c>
      <c r="DY135">
        <v>1658924</v>
      </c>
      <c r="EB135">
        <v>364938</v>
      </c>
      <c r="EE135">
        <v>222680</v>
      </c>
      <c r="EG135">
        <v>96000</v>
      </c>
      <c r="EI135">
        <v>96000</v>
      </c>
      <c r="EK135">
        <v>259995</v>
      </c>
      <c r="EQ135">
        <v>-183968</v>
      </c>
      <c r="ES135">
        <v>42624</v>
      </c>
      <c r="ET135">
        <v>226145</v>
      </c>
      <c r="EU135">
        <v>96000</v>
      </c>
      <c r="EW135">
        <v>2926738</v>
      </c>
      <c r="EY135" s="1" t="s">
        <v>49</v>
      </c>
      <c r="EZ135" s="1"/>
      <c r="FA135" s="1"/>
      <c r="FB135" s="1"/>
      <c r="FC135" s="1">
        <v>-22826</v>
      </c>
      <c r="FD135" s="1">
        <v>7168994.8780000005</v>
      </c>
      <c r="FE135" s="1"/>
      <c r="FF135" s="1"/>
      <c r="FG135" s="1"/>
      <c r="FH135" s="1"/>
      <c r="FI135" s="1"/>
      <c r="FJ135" s="1"/>
      <c r="FK135" s="1"/>
      <c r="FL135" s="1"/>
      <c r="FM135" s="1">
        <v>456596.864</v>
      </c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>
        <v>190344</v>
      </c>
      <c r="GD135" s="1">
        <v>12000</v>
      </c>
      <c r="GE135" s="1"/>
      <c r="GF135" s="1">
        <v>7805109.7420000006</v>
      </c>
    </row>
    <row r="136" spans="1:188" x14ac:dyDescent="0.45">
      <c r="A136" t="s">
        <v>888</v>
      </c>
      <c r="B136" t="s">
        <v>889</v>
      </c>
      <c r="C136">
        <v>140381</v>
      </c>
      <c r="D136">
        <v>134554</v>
      </c>
      <c r="E136">
        <v>141571</v>
      </c>
      <c r="F136">
        <v>132947</v>
      </c>
      <c r="G136">
        <v>112491</v>
      </c>
      <c r="H136">
        <v>115582</v>
      </c>
      <c r="I136">
        <v>106197</v>
      </c>
      <c r="J136">
        <v>109476</v>
      </c>
      <c r="K136">
        <v>137602</v>
      </c>
      <c r="L136">
        <v>110700</v>
      </c>
      <c r="M136">
        <v>108957</v>
      </c>
      <c r="N136">
        <v>108169</v>
      </c>
      <c r="Q136" t="s">
        <v>638</v>
      </c>
      <c r="R136" t="s">
        <v>639</v>
      </c>
      <c r="S136" t="s">
        <v>3101</v>
      </c>
      <c r="T136">
        <v>0</v>
      </c>
      <c r="U136">
        <v>0</v>
      </c>
      <c r="V136">
        <v>0</v>
      </c>
      <c r="W136">
        <v>466</v>
      </c>
      <c r="X136">
        <v>1000</v>
      </c>
      <c r="Y136">
        <v>1000</v>
      </c>
      <c r="Z136">
        <v>1000</v>
      </c>
      <c r="AA136">
        <v>1000</v>
      </c>
      <c r="AB136">
        <v>1000</v>
      </c>
      <c r="AC136">
        <v>1000</v>
      </c>
      <c r="AD136">
        <v>1000</v>
      </c>
      <c r="AE136">
        <v>1000</v>
      </c>
      <c r="AF136" s="6">
        <f t="shared" si="5"/>
        <v>8466</v>
      </c>
      <c r="CK136" t="s">
        <v>264</v>
      </c>
      <c r="CL136" t="s">
        <v>3107</v>
      </c>
      <c r="CM136" s="32">
        <v>8000</v>
      </c>
      <c r="CN136" s="32">
        <v>8000</v>
      </c>
      <c r="CO136" s="32">
        <v>8000</v>
      </c>
      <c r="CP136" s="32">
        <v>8000</v>
      </c>
      <c r="CQ136" s="32">
        <v>8000</v>
      </c>
      <c r="CR136" s="32">
        <v>8000</v>
      </c>
      <c r="CS136" s="32">
        <v>8000</v>
      </c>
      <c r="CT136" s="32">
        <v>8000</v>
      </c>
      <c r="CU136" s="32">
        <v>8039</v>
      </c>
      <c r="CV136" s="32">
        <v>8000</v>
      </c>
      <c r="CW136" s="32">
        <v>8050</v>
      </c>
      <c r="CX136" s="32">
        <v>8500</v>
      </c>
      <c r="CZ136" t="s">
        <v>264</v>
      </c>
      <c r="DA136" t="s">
        <v>3107</v>
      </c>
      <c r="DB136">
        <v>8000</v>
      </c>
      <c r="DC136">
        <v>8000</v>
      </c>
      <c r="DD136">
        <v>8000</v>
      </c>
      <c r="DE136">
        <v>8000</v>
      </c>
      <c r="DF136">
        <v>8000</v>
      </c>
      <c r="DG136">
        <v>8000</v>
      </c>
      <c r="DH136">
        <v>8000</v>
      </c>
      <c r="DI136">
        <v>8000</v>
      </c>
      <c r="DJ136">
        <v>8039</v>
      </c>
      <c r="DK136">
        <v>8000</v>
      </c>
      <c r="DL136">
        <v>8050</v>
      </c>
      <c r="DM136">
        <v>8500</v>
      </c>
      <c r="DN136">
        <f t="shared" si="4"/>
        <v>96589</v>
      </c>
      <c r="DP136" s="31" t="s">
        <v>928</v>
      </c>
      <c r="DY136">
        <v>318264</v>
      </c>
      <c r="EB136">
        <v>221099</v>
      </c>
      <c r="EI136">
        <v>70646</v>
      </c>
      <c r="EK136">
        <v>78152</v>
      </c>
      <c r="EQ136">
        <v>11775</v>
      </c>
      <c r="ET136">
        <v>93991</v>
      </c>
      <c r="EW136">
        <v>793927</v>
      </c>
      <c r="EY136" s="1" t="s">
        <v>436</v>
      </c>
      <c r="EZ136" s="1"/>
      <c r="FA136" s="1"/>
      <c r="FB136" s="1"/>
      <c r="FC136" s="1"/>
      <c r="FD136" s="1"/>
      <c r="FE136" s="1">
        <v>480</v>
      </c>
      <c r="FF136" s="1"/>
      <c r="FG136" s="1"/>
      <c r="FH136" s="1">
        <v>312000</v>
      </c>
      <c r="FI136" s="1"/>
      <c r="FJ136" s="1"/>
      <c r="FK136" s="1"/>
      <c r="FL136" s="1"/>
      <c r="FM136" s="1"/>
      <c r="FN136" s="1">
        <v>228000</v>
      </c>
      <c r="FO136" s="1"/>
      <c r="FP136" s="1"/>
      <c r="FQ136" s="1"/>
      <c r="FR136" s="1"/>
      <c r="FS136" s="1"/>
      <c r="FT136" s="1">
        <v>137390</v>
      </c>
      <c r="FU136" s="1"/>
      <c r="FV136" s="1"/>
      <c r="FW136" s="1"/>
      <c r="FX136" s="1"/>
      <c r="FY136" s="1"/>
      <c r="FZ136" s="1">
        <v>0</v>
      </c>
      <c r="GA136" s="1"/>
      <c r="GB136" s="1"/>
      <c r="GC136" s="1"/>
      <c r="GD136" s="1"/>
      <c r="GE136" s="1"/>
      <c r="GF136" s="1">
        <v>677870</v>
      </c>
    </row>
    <row r="137" spans="1:188" x14ac:dyDescent="0.45">
      <c r="A137" t="s">
        <v>666</v>
      </c>
      <c r="B137" t="s">
        <v>667</v>
      </c>
      <c r="C137">
        <v>246925</v>
      </c>
      <c r="D137">
        <v>245950</v>
      </c>
      <c r="E137">
        <v>254794</v>
      </c>
      <c r="F137">
        <v>248334</v>
      </c>
      <c r="G137">
        <v>256675</v>
      </c>
      <c r="H137">
        <v>241623</v>
      </c>
      <c r="I137">
        <v>249029</v>
      </c>
      <c r="J137">
        <v>234843</v>
      </c>
      <c r="K137">
        <v>260579</v>
      </c>
      <c r="L137">
        <v>229116</v>
      </c>
      <c r="M137">
        <v>220618</v>
      </c>
      <c r="N137">
        <v>238252</v>
      </c>
      <c r="Q137" t="s">
        <v>638</v>
      </c>
      <c r="R137" t="s">
        <v>639</v>
      </c>
      <c r="S137" t="s">
        <v>3103</v>
      </c>
      <c r="T137">
        <v>0</v>
      </c>
      <c r="U137">
        <v>0</v>
      </c>
      <c r="V137">
        <v>65315</v>
      </c>
      <c r="W137">
        <v>6352</v>
      </c>
      <c r="X137">
        <v>7452</v>
      </c>
      <c r="Y137">
        <v>5287</v>
      </c>
      <c r="Z137">
        <v>5477</v>
      </c>
      <c r="AA137">
        <v>5496</v>
      </c>
      <c r="AB137">
        <v>5745</v>
      </c>
      <c r="AC137">
        <v>5535</v>
      </c>
      <c r="AD137">
        <v>5646</v>
      </c>
      <c r="AE137">
        <v>5434</v>
      </c>
      <c r="AF137" s="6">
        <f t="shared" si="5"/>
        <v>117739</v>
      </c>
      <c r="CK137" t="s">
        <v>737</v>
      </c>
      <c r="CL137" t="s">
        <v>3103</v>
      </c>
      <c r="CM137" s="32">
        <v>8932</v>
      </c>
      <c r="CN137" s="32">
        <v>8990</v>
      </c>
      <c r="CO137" s="32">
        <v>8700</v>
      </c>
      <c r="CP137" s="32">
        <v>8772</v>
      </c>
      <c r="CQ137" s="32">
        <v>8700</v>
      </c>
      <c r="CR137" s="32">
        <v>10280</v>
      </c>
      <c r="CS137" s="32">
        <v>7797</v>
      </c>
      <c r="CT137" s="32">
        <v>7700</v>
      </c>
      <c r="CU137" s="32">
        <v>7700</v>
      </c>
      <c r="CV137" s="32">
        <v>7700</v>
      </c>
      <c r="CW137" s="32">
        <v>46344</v>
      </c>
      <c r="CX137" s="32">
        <v>0</v>
      </c>
      <c r="CZ137" t="s">
        <v>737</v>
      </c>
      <c r="DA137" t="s">
        <v>3103</v>
      </c>
      <c r="DB137">
        <v>8932</v>
      </c>
      <c r="DC137">
        <v>8990</v>
      </c>
      <c r="DD137">
        <v>8700</v>
      </c>
      <c r="DE137">
        <v>8772</v>
      </c>
      <c r="DF137">
        <v>8700</v>
      </c>
      <c r="DG137">
        <v>10280</v>
      </c>
      <c r="DH137">
        <v>7797</v>
      </c>
      <c r="DI137">
        <v>7700</v>
      </c>
      <c r="DJ137">
        <v>7700</v>
      </c>
      <c r="DK137">
        <v>7700</v>
      </c>
      <c r="DL137">
        <v>46344</v>
      </c>
      <c r="DM137">
        <v>0</v>
      </c>
      <c r="DN137">
        <f t="shared" si="4"/>
        <v>131615</v>
      </c>
      <c r="DP137" s="31" t="s">
        <v>348</v>
      </c>
      <c r="DU137">
        <v>82545</v>
      </c>
      <c r="EB137">
        <v>224748</v>
      </c>
      <c r="ED137">
        <v>7250</v>
      </c>
      <c r="EE137">
        <v>1449000</v>
      </c>
      <c r="EI137">
        <v>72000</v>
      </c>
      <c r="EQ137">
        <v>65112</v>
      </c>
      <c r="EW137">
        <v>1900655</v>
      </c>
      <c r="EY137" s="1" t="s">
        <v>888</v>
      </c>
      <c r="EZ137" s="1">
        <v>350</v>
      </c>
      <c r="FA137" s="1"/>
      <c r="FB137" s="1"/>
      <c r="FC137" s="1"/>
      <c r="FD137" s="1"/>
      <c r="FE137" s="1">
        <v>60</v>
      </c>
      <c r="FF137" s="1"/>
      <c r="FG137" s="1"/>
      <c r="FH137" s="1">
        <v>591600</v>
      </c>
      <c r="FI137" s="1"/>
      <c r="FJ137" s="1"/>
      <c r="FK137" s="1">
        <v>122464</v>
      </c>
      <c r="FL137" s="1">
        <v>201520</v>
      </c>
      <c r="FM137" s="1"/>
      <c r="FN137" s="1"/>
      <c r="FO137" s="1"/>
      <c r="FP137" s="1"/>
      <c r="FQ137" s="1">
        <v>127</v>
      </c>
      <c r="FR137" s="1">
        <v>36000</v>
      </c>
      <c r="FS137" s="1"/>
      <c r="FT137" s="1">
        <v>307431</v>
      </c>
      <c r="FU137" s="1"/>
      <c r="FV137" s="1"/>
      <c r="FW137" s="1"/>
      <c r="FX137" s="1"/>
      <c r="FY137" s="1"/>
      <c r="FZ137" s="1">
        <v>95112</v>
      </c>
      <c r="GA137" s="1"/>
      <c r="GB137" s="1"/>
      <c r="GC137" s="1">
        <v>38427</v>
      </c>
      <c r="GD137" s="1">
        <v>65536</v>
      </c>
      <c r="GE137" s="1"/>
      <c r="GF137" s="1">
        <v>1458627</v>
      </c>
    </row>
    <row r="138" spans="1:188" x14ac:dyDescent="0.45">
      <c r="A138" t="s">
        <v>928</v>
      </c>
      <c r="B138" t="s">
        <v>929</v>
      </c>
      <c r="C138">
        <v>78188</v>
      </c>
      <c r="D138">
        <v>63566</v>
      </c>
      <c r="E138">
        <v>63590</v>
      </c>
      <c r="F138">
        <v>76852</v>
      </c>
      <c r="G138">
        <v>65004</v>
      </c>
      <c r="H138">
        <v>63568</v>
      </c>
      <c r="I138">
        <v>63652</v>
      </c>
      <c r="J138">
        <v>63839</v>
      </c>
      <c r="K138">
        <v>62801</v>
      </c>
      <c r="L138">
        <v>64575</v>
      </c>
      <c r="M138">
        <v>63825</v>
      </c>
      <c r="N138">
        <v>64467</v>
      </c>
      <c r="Q138" t="s">
        <v>638</v>
      </c>
      <c r="R138" t="s">
        <v>639</v>
      </c>
      <c r="S138" t="s">
        <v>3107</v>
      </c>
      <c r="T138">
        <v>0</v>
      </c>
      <c r="U138">
        <v>0</v>
      </c>
      <c r="V138">
        <v>923</v>
      </c>
      <c r="W138">
        <v>2273</v>
      </c>
      <c r="X138">
        <v>5942</v>
      </c>
      <c r="Y138">
        <v>6200</v>
      </c>
      <c r="Z138">
        <v>6200</v>
      </c>
      <c r="AA138">
        <v>6200</v>
      </c>
      <c r="AB138">
        <v>6833</v>
      </c>
      <c r="AC138">
        <v>7200</v>
      </c>
      <c r="AD138">
        <v>7200</v>
      </c>
      <c r="AE138">
        <v>7200</v>
      </c>
      <c r="AF138" s="6">
        <f t="shared" si="5"/>
        <v>56171</v>
      </c>
      <c r="CK138" t="s">
        <v>737</v>
      </c>
      <c r="CL138" t="s">
        <v>3107</v>
      </c>
      <c r="CM138" s="32">
        <v>0</v>
      </c>
      <c r="CN138" s="32">
        <v>0</v>
      </c>
      <c r="CO138" s="32">
        <v>0</v>
      </c>
      <c r="CP138" s="32">
        <v>0</v>
      </c>
      <c r="CQ138" s="32">
        <v>0</v>
      </c>
      <c r="CR138" s="32">
        <v>0</v>
      </c>
      <c r="CS138" s="32">
        <v>903</v>
      </c>
      <c r="CT138" s="32">
        <v>1145</v>
      </c>
      <c r="CU138" s="32">
        <v>1029</v>
      </c>
      <c r="CV138" s="32">
        <v>1116</v>
      </c>
      <c r="CW138" s="32">
        <v>633</v>
      </c>
      <c r="CX138" s="32">
        <v>0</v>
      </c>
      <c r="CZ138" t="s">
        <v>737</v>
      </c>
      <c r="DA138" t="s">
        <v>3107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903</v>
      </c>
      <c r="DI138">
        <v>1145</v>
      </c>
      <c r="DJ138">
        <v>1029</v>
      </c>
      <c r="DK138">
        <v>1116</v>
      </c>
      <c r="DL138">
        <v>633</v>
      </c>
      <c r="DM138">
        <v>0</v>
      </c>
      <c r="DN138">
        <f t="shared" si="4"/>
        <v>4826</v>
      </c>
      <c r="DP138" s="31" t="s">
        <v>1276</v>
      </c>
      <c r="DQ138">
        <v>46650</v>
      </c>
      <c r="DV138">
        <v>0</v>
      </c>
      <c r="DY138">
        <v>2220000</v>
      </c>
      <c r="EC138">
        <v>240000</v>
      </c>
      <c r="EK138">
        <v>362284</v>
      </c>
      <c r="EO138">
        <v>1020000</v>
      </c>
      <c r="EQ138">
        <v>195336</v>
      </c>
      <c r="ET138">
        <v>1053852</v>
      </c>
      <c r="EU138">
        <v>158400</v>
      </c>
      <c r="EW138">
        <v>5296522</v>
      </c>
      <c r="EY138" s="1" t="s">
        <v>666</v>
      </c>
      <c r="EZ138" s="1">
        <v>46500</v>
      </c>
      <c r="FA138" s="1"/>
      <c r="FB138" s="1"/>
      <c r="FC138" s="1">
        <v>900</v>
      </c>
      <c r="FD138" s="1"/>
      <c r="FE138" s="1">
        <v>0</v>
      </c>
      <c r="FF138" s="1"/>
      <c r="FG138" s="1"/>
      <c r="FH138" s="1">
        <v>1658924</v>
      </c>
      <c r="FI138" s="1"/>
      <c r="FJ138" s="1"/>
      <c r="FK138" s="1">
        <v>364938</v>
      </c>
      <c r="FL138" s="1"/>
      <c r="FM138" s="1"/>
      <c r="FN138" s="1">
        <v>222680</v>
      </c>
      <c r="FO138" s="1"/>
      <c r="FP138" s="1">
        <v>96000</v>
      </c>
      <c r="FQ138" s="1"/>
      <c r="FR138" s="1">
        <v>96000</v>
      </c>
      <c r="FS138" s="1"/>
      <c r="FT138" s="1">
        <v>259995</v>
      </c>
      <c r="FU138" s="1"/>
      <c r="FV138" s="1"/>
      <c r="FW138" s="1"/>
      <c r="FX138" s="1"/>
      <c r="FY138" s="1"/>
      <c r="FZ138" s="1">
        <v>-183968</v>
      </c>
      <c r="GA138" s="1"/>
      <c r="GB138" s="1">
        <v>42624</v>
      </c>
      <c r="GC138" s="1">
        <v>226145</v>
      </c>
      <c r="GD138" s="1">
        <v>96000</v>
      </c>
      <c r="GE138" s="1"/>
      <c r="GF138" s="1">
        <v>2926738</v>
      </c>
    </row>
    <row r="139" spans="1:188" x14ac:dyDescent="0.45">
      <c r="A139" t="s">
        <v>348</v>
      </c>
      <c r="B139" t="s">
        <v>3020</v>
      </c>
      <c r="C139">
        <v>158169</v>
      </c>
      <c r="D139">
        <v>158288</v>
      </c>
      <c r="E139">
        <v>158169</v>
      </c>
      <c r="F139">
        <v>158169</v>
      </c>
      <c r="G139">
        <v>160072</v>
      </c>
      <c r="H139">
        <v>158942</v>
      </c>
      <c r="I139">
        <v>158169</v>
      </c>
      <c r="J139">
        <v>158169</v>
      </c>
      <c r="K139">
        <v>158169</v>
      </c>
      <c r="L139">
        <v>158169</v>
      </c>
      <c r="M139">
        <v>158085</v>
      </c>
      <c r="N139">
        <v>158085</v>
      </c>
      <c r="Q139" t="s">
        <v>388</v>
      </c>
      <c r="R139" t="s">
        <v>3029</v>
      </c>
      <c r="S139" t="s">
        <v>3100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23241</v>
      </c>
      <c r="AF139" s="6">
        <f t="shared" si="5"/>
        <v>23241</v>
      </c>
      <c r="CK139" t="s">
        <v>1113</v>
      </c>
      <c r="CL139" t="s">
        <v>3111</v>
      </c>
      <c r="CM139" s="32">
        <v>14136.165000000001</v>
      </c>
      <c r="CN139" s="32">
        <v>14015.057000000001</v>
      </c>
      <c r="CO139" s="32">
        <v>14523.329</v>
      </c>
      <c r="CP139" s="32">
        <v>15015.155999999999</v>
      </c>
      <c r="CQ139" s="32">
        <v>14104</v>
      </c>
      <c r="CR139" s="32">
        <v>14069.41</v>
      </c>
      <c r="CS139" s="32">
        <v>14041.566000000001</v>
      </c>
      <c r="CT139" s="32">
        <v>15575.785</v>
      </c>
      <c r="CU139" s="32">
        <v>14104</v>
      </c>
      <c r="CV139" s="32">
        <v>14713.380999999999</v>
      </c>
      <c r="CW139" s="32">
        <v>14208</v>
      </c>
      <c r="CX139" s="32">
        <v>15079</v>
      </c>
      <c r="CZ139" t="s">
        <v>1113</v>
      </c>
      <c r="DA139" t="s">
        <v>3111</v>
      </c>
      <c r="DB139">
        <v>14136.165000000001</v>
      </c>
      <c r="DC139">
        <v>14015.057000000001</v>
      </c>
      <c r="DD139">
        <v>14523.329</v>
      </c>
      <c r="DE139">
        <v>15015.155999999999</v>
      </c>
      <c r="DF139">
        <v>14104</v>
      </c>
      <c r="DG139">
        <v>14069.41</v>
      </c>
      <c r="DH139">
        <v>14041.566000000001</v>
      </c>
      <c r="DI139">
        <v>15575.785</v>
      </c>
      <c r="DJ139">
        <v>14104</v>
      </c>
      <c r="DK139">
        <v>14713.380999999999</v>
      </c>
      <c r="DL139">
        <v>14208</v>
      </c>
      <c r="DM139">
        <v>15079</v>
      </c>
      <c r="DN139">
        <f t="shared" si="4"/>
        <v>173584.84900000002</v>
      </c>
      <c r="DP139" s="31" t="s">
        <v>1011</v>
      </c>
      <c r="DQ139">
        <v>20090</v>
      </c>
      <c r="DY139">
        <v>540000</v>
      </c>
      <c r="EQ139">
        <v>12000</v>
      </c>
      <c r="ET139">
        <v>161225</v>
      </c>
      <c r="EW139">
        <v>733315</v>
      </c>
      <c r="EY139" s="1" t="s">
        <v>928</v>
      </c>
      <c r="EZ139" s="1"/>
      <c r="FA139" s="1"/>
      <c r="FB139" s="1"/>
      <c r="FC139" s="1"/>
      <c r="FD139" s="1"/>
      <c r="FE139" s="1"/>
      <c r="FF139" s="1"/>
      <c r="FG139" s="1"/>
      <c r="FH139" s="1">
        <v>318264</v>
      </c>
      <c r="FI139" s="1"/>
      <c r="FJ139" s="1"/>
      <c r="FK139" s="1">
        <v>221099</v>
      </c>
      <c r="FL139" s="1"/>
      <c r="FM139" s="1"/>
      <c r="FN139" s="1"/>
      <c r="FO139" s="1"/>
      <c r="FP139" s="1"/>
      <c r="FQ139" s="1"/>
      <c r="FR139" s="1">
        <v>70646</v>
      </c>
      <c r="FS139" s="1"/>
      <c r="FT139" s="1">
        <v>78152</v>
      </c>
      <c r="FU139" s="1"/>
      <c r="FV139" s="1"/>
      <c r="FW139" s="1"/>
      <c r="FX139" s="1"/>
      <c r="FY139" s="1"/>
      <c r="FZ139" s="1">
        <v>11775</v>
      </c>
      <c r="GA139" s="1"/>
      <c r="GB139" s="1"/>
      <c r="GC139" s="1">
        <v>93991</v>
      </c>
      <c r="GD139" s="1"/>
      <c r="GE139" s="1"/>
      <c r="GF139" s="1">
        <v>793927</v>
      </c>
    </row>
    <row r="140" spans="1:188" x14ac:dyDescent="0.45">
      <c r="A140" t="s">
        <v>1276</v>
      </c>
      <c r="B140" t="s">
        <v>1277</v>
      </c>
      <c r="C140">
        <v>433395</v>
      </c>
      <c r="D140">
        <v>443846</v>
      </c>
      <c r="E140">
        <v>435947</v>
      </c>
      <c r="F140">
        <v>441351</v>
      </c>
      <c r="G140">
        <v>446131</v>
      </c>
      <c r="H140">
        <v>439952</v>
      </c>
      <c r="I140">
        <v>450674</v>
      </c>
      <c r="J140">
        <v>440723</v>
      </c>
      <c r="K140">
        <v>448908</v>
      </c>
      <c r="L140">
        <v>450587</v>
      </c>
      <c r="M140">
        <v>433731</v>
      </c>
      <c r="N140">
        <v>431277</v>
      </c>
      <c r="Q140" t="s">
        <v>388</v>
      </c>
      <c r="R140" t="s">
        <v>3029</v>
      </c>
      <c r="S140" t="s">
        <v>3101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1872</v>
      </c>
      <c r="AF140" s="6">
        <f t="shared" si="5"/>
        <v>1872</v>
      </c>
      <c r="CK140" t="s">
        <v>996</v>
      </c>
      <c r="CL140" t="s">
        <v>3111</v>
      </c>
      <c r="CM140" s="32">
        <v>20000</v>
      </c>
      <c r="CN140" s="32">
        <v>20000</v>
      </c>
      <c r="CO140" s="32">
        <v>20000</v>
      </c>
      <c r="CP140" s="32">
        <v>20000</v>
      </c>
      <c r="CQ140" s="32">
        <v>20000</v>
      </c>
      <c r="CR140" s="32">
        <v>20000</v>
      </c>
      <c r="CS140" s="32">
        <v>20000</v>
      </c>
      <c r="CT140" s="32">
        <v>20000</v>
      </c>
      <c r="CU140" s="32">
        <v>20000</v>
      </c>
      <c r="CV140" s="32">
        <v>20000</v>
      </c>
      <c r="CW140" s="32">
        <v>20000</v>
      </c>
      <c r="CX140" s="32">
        <v>20000</v>
      </c>
      <c r="CZ140" t="s">
        <v>996</v>
      </c>
      <c r="DA140" t="s">
        <v>3111</v>
      </c>
      <c r="DB140">
        <v>20000</v>
      </c>
      <c r="DC140">
        <v>20000</v>
      </c>
      <c r="DD140">
        <v>20000</v>
      </c>
      <c r="DE140">
        <v>20000</v>
      </c>
      <c r="DF140">
        <v>20000</v>
      </c>
      <c r="DG140">
        <v>20000</v>
      </c>
      <c r="DH140">
        <v>20000</v>
      </c>
      <c r="DI140">
        <v>20000</v>
      </c>
      <c r="DJ140">
        <v>20000</v>
      </c>
      <c r="DK140">
        <v>20000</v>
      </c>
      <c r="DL140">
        <v>20000</v>
      </c>
      <c r="DM140">
        <v>20000</v>
      </c>
      <c r="DN140">
        <f t="shared" si="4"/>
        <v>240000</v>
      </c>
      <c r="DP140" s="31" t="s">
        <v>932</v>
      </c>
      <c r="EE140">
        <v>1729215</v>
      </c>
      <c r="ET140">
        <v>190880</v>
      </c>
      <c r="EU140">
        <v>62400</v>
      </c>
      <c r="EW140">
        <v>1982495</v>
      </c>
      <c r="EY140" s="1" t="s">
        <v>348</v>
      </c>
      <c r="EZ140" s="1"/>
      <c r="FA140" s="1"/>
      <c r="FB140" s="1"/>
      <c r="FC140" s="1"/>
      <c r="FD140" s="1">
        <v>82545</v>
      </c>
      <c r="FE140" s="1"/>
      <c r="FF140" s="1"/>
      <c r="FG140" s="1"/>
      <c r="FH140" s="1"/>
      <c r="FI140" s="1"/>
      <c r="FJ140" s="1"/>
      <c r="FK140" s="1">
        <v>224748</v>
      </c>
      <c r="FL140" s="1"/>
      <c r="FM140" s="1">
        <v>7250</v>
      </c>
      <c r="FN140" s="1">
        <v>1449000</v>
      </c>
      <c r="FO140" s="1"/>
      <c r="FP140" s="1"/>
      <c r="FQ140" s="1"/>
      <c r="FR140" s="1">
        <v>72000</v>
      </c>
      <c r="FS140" s="1"/>
      <c r="FT140" s="1"/>
      <c r="FU140" s="1"/>
      <c r="FV140" s="1"/>
      <c r="FW140" s="1"/>
      <c r="FX140" s="1"/>
      <c r="FY140" s="1"/>
      <c r="FZ140" s="1">
        <v>65112</v>
      </c>
      <c r="GA140" s="1"/>
      <c r="GB140" s="1"/>
      <c r="GC140" s="1"/>
      <c r="GD140" s="1"/>
      <c r="GE140" s="1"/>
      <c r="GF140" s="1">
        <v>1900655</v>
      </c>
    </row>
    <row r="141" spans="1:188" x14ac:dyDescent="0.45">
      <c r="A141" t="s">
        <v>1011</v>
      </c>
      <c r="B141" t="s">
        <v>1012</v>
      </c>
      <c r="C141">
        <v>61908</v>
      </c>
      <c r="D141">
        <v>62162</v>
      </c>
      <c r="E141">
        <v>62045</v>
      </c>
      <c r="F141">
        <v>62487</v>
      </c>
      <c r="G141">
        <v>61386</v>
      </c>
      <c r="H141">
        <v>61878</v>
      </c>
      <c r="I141">
        <v>61810</v>
      </c>
      <c r="J141">
        <v>60222</v>
      </c>
      <c r="K141">
        <v>60143</v>
      </c>
      <c r="L141">
        <v>60568</v>
      </c>
      <c r="M141">
        <v>59543</v>
      </c>
      <c r="N141">
        <v>59163</v>
      </c>
      <c r="Q141" t="s">
        <v>1273</v>
      </c>
      <c r="R141" t="s">
        <v>3030</v>
      </c>
      <c r="S141" t="s">
        <v>3100</v>
      </c>
      <c r="T141">
        <v>0</v>
      </c>
      <c r="U141">
        <v>0</v>
      </c>
      <c r="V141">
        <v>79531</v>
      </c>
      <c r="W141">
        <v>110886</v>
      </c>
      <c r="X141">
        <v>110886</v>
      </c>
      <c r="Y141">
        <v>110886</v>
      </c>
      <c r="Z141">
        <v>110886</v>
      </c>
      <c r="AA141">
        <v>110886</v>
      </c>
      <c r="AB141">
        <v>110886</v>
      </c>
      <c r="AC141">
        <v>110886</v>
      </c>
      <c r="AD141">
        <v>110886</v>
      </c>
      <c r="AE141">
        <v>110886</v>
      </c>
      <c r="AF141" s="6">
        <f t="shared" si="5"/>
        <v>1077505</v>
      </c>
      <c r="CK141" t="s">
        <v>996</v>
      </c>
      <c r="CL141" t="s">
        <v>3100</v>
      </c>
      <c r="CM141" s="32">
        <v>106000</v>
      </c>
      <c r="CN141" s="32">
        <v>106000</v>
      </c>
      <c r="CO141" s="32">
        <v>106000</v>
      </c>
      <c r="CP141" s="32">
        <v>106000</v>
      </c>
      <c r="CQ141" s="32">
        <v>106000</v>
      </c>
      <c r="CR141" s="32">
        <v>106000</v>
      </c>
      <c r="CS141" s="32">
        <v>106000</v>
      </c>
      <c r="CT141" s="32">
        <v>106000</v>
      </c>
      <c r="CU141" s="32">
        <v>106000</v>
      </c>
      <c r="CV141" s="32">
        <v>106000</v>
      </c>
      <c r="CW141" s="32">
        <v>106000</v>
      </c>
      <c r="CX141" s="32">
        <v>106000</v>
      </c>
      <c r="CZ141" t="s">
        <v>996</v>
      </c>
      <c r="DA141" t="s">
        <v>3100</v>
      </c>
      <c r="DB141">
        <v>106000</v>
      </c>
      <c r="DC141">
        <v>106000</v>
      </c>
      <c r="DD141">
        <v>106000</v>
      </c>
      <c r="DE141">
        <v>106000</v>
      </c>
      <c r="DF141">
        <v>106000</v>
      </c>
      <c r="DG141">
        <v>106000</v>
      </c>
      <c r="DH141">
        <v>106000</v>
      </c>
      <c r="DI141">
        <v>106000</v>
      </c>
      <c r="DJ141">
        <v>106000</v>
      </c>
      <c r="DK141">
        <v>106000</v>
      </c>
      <c r="DL141">
        <v>106000</v>
      </c>
      <c r="DM141">
        <v>106000</v>
      </c>
      <c r="DN141">
        <f t="shared" si="4"/>
        <v>1272000</v>
      </c>
      <c r="DP141" s="31" t="s">
        <v>444</v>
      </c>
      <c r="DQ141">
        <v>74400</v>
      </c>
      <c r="DV141">
        <v>116</v>
      </c>
      <c r="DY141">
        <v>900000</v>
      </c>
      <c r="EQ141">
        <v>0</v>
      </c>
      <c r="ET141">
        <v>637033</v>
      </c>
      <c r="EW141">
        <v>1611549</v>
      </c>
      <c r="EY141" s="1" t="s">
        <v>1276</v>
      </c>
      <c r="EZ141" s="1">
        <v>46650</v>
      </c>
      <c r="FA141" s="1"/>
      <c r="FB141" s="1"/>
      <c r="FC141" s="1"/>
      <c r="FD141" s="1"/>
      <c r="FE141" s="1">
        <v>0</v>
      </c>
      <c r="FF141" s="1"/>
      <c r="FG141" s="1"/>
      <c r="FH141" s="1">
        <v>2220000</v>
      </c>
      <c r="FI141" s="1"/>
      <c r="FJ141" s="1"/>
      <c r="FK141" s="1"/>
      <c r="FL141" s="1">
        <v>240000</v>
      </c>
      <c r="FM141" s="1"/>
      <c r="FN141" s="1"/>
      <c r="FO141" s="1"/>
      <c r="FP141" s="1"/>
      <c r="FQ141" s="1"/>
      <c r="FR141" s="1"/>
      <c r="FS141" s="1"/>
      <c r="FT141" s="1">
        <v>362284</v>
      </c>
      <c r="FU141" s="1"/>
      <c r="FV141" s="1"/>
      <c r="FW141" s="1"/>
      <c r="FX141" s="1">
        <v>1020000</v>
      </c>
      <c r="FY141" s="1"/>
      <c r="FZ141" s="1">
        <v>195336</v>
      </c>
      <c r="GA141" s="1"/>
      <c r="GB141" s="1"/>
      <c r="GC141" s="1">
        <v>1053852</v>
      </c>
      <c r="GD141" s="1">
        <v>158400</v>
      </c>
      <c r="GE141" s="1"/>
      <c r="GF141" s="1">
        <v>5296522</v>
      </c>
    </row>
    <row r="142" spans="1:188" x14ac:dyDescent="0.45">
      <c r="A142" t="s">
        <v>932</v>
      </c>
      <c r="B142" t="s">
        <v>933</v>
      </c>
      <c r="C142">
        <v>148177</v>
      </c>
      <c r="D142">
        <v>149408</v>
      </c>
      <c r="E142">
        <v>150866</v>
      </c>
      <c r="F142">
        <v>167167</v>
      </c>
      <c r="G142">
        <v>170581</v>
      </c>
      <c r="H142">
        <v>170314</v>
      </c>
      <c r="I142">
        <v>170830</v>
      </c>
      <c r="J142">
        <v>170795</v>
      </c>
      <c r="K142">
        <v>171816</v>
      </c>
      <c r="L142">
        <v>170565</v>
      </c>
      <c r="M142">
        <v>170540</v>
      </c>
      <c r="N142">
        <v>171436</v>
      </c>
      <c r="Q142" t="s">
        <v>1273</v>
      </c>
      <c r="R142" t="s">
        <v>3030</v>
      </c>
      <c r="S142" t="s">
        <v>3101</v>
      </c>
      <c r="T142">
        <v>0</v>
      </c>
      <c r="U142">
        <v>0</v>
      </c>
      <c r="V142">
        <v>3064</v>
      </c>
      <c r="W142">
        <v>5000</v>
      </c>
      <c r="X142">
        <v>5000</v>
      </c>
      <c r="Y142">
        <v>5000</v>
      </c>
      <c r="Z142">
        <v>5000</v>
      </c>
      <c r="AA142">
        <v>5000</v>
      </c>
      <c r="AB142">
        <v>5000</v>
      </c>
      <c r="AC142">
        <v>5000</v>
      </c>
      <c r="AD142">
        <v>5000</v>
      </c>
      <c r="AE142">
        <v>5000</v>
      </c>
      <c r="AF142" s="6">
        <f t="shared" si="5"/>
        <v>48064</v>
      </c>
      <c r="CK142" t="s">
        <v>996</v>
      </c>
      <c r="CL142" t="s">
        <v>3104</v>
      </c>
      <c r="CM142" s="32">
        <v>5000</v>
      </c>
      <c r="CN142" s="32">
        <v>5000</v>
      </c>
      <c r="CO142" s="32">
        <v>5000</v>
      </c>
      <c r="CP142" s="32">
        <v>5000</v>
      </c>
      <c r="CQ142" s="32">
        <v>5000</v>
      </c>
      <c r="CR142" s="32">
        <v>5000</v>
      </c>
      <c r="CS142" s="32">
        <v>6000</v>
      </c>
      <c r="CT142" s="32">
        <v>6000</v>
      </c>
      <c r="CU142" s="32">
        <v>6000</v>
      </c>
      <c r="CV142" s="32">
        <v>6000</v>
      </c>
      <c r="CW142" s="32">
        <v>6000</v>
      </c>
      <c r="CX142" s="32">
        <v>6000</v>
      </c>
      <c r="CZ142" t="s">
        <v>996</v>
      </c>
      <c r="DA142" t="s">
        <v>3104</v>
      </c>
      <c r="DB142">
        <v>5000</v>
      </c>
      <c r="DC142">
        <v>5000</v>
      </c>
      <c r="DD142">
        <v>5000</v>
      </c>
      <c r="DE142">
        <v>5000</v>
      </c>
      <c r="DF142">
        <v>5000</v>
      </c>
      <c r="DG142">
        <v>5000</v>
      </c>
      <c r="DH142">
        <v>6000</v>
      </c>
      <c r="DI142">
        <v>6000</v>
      </c>
      <c r="DJ142">
        <v>6000</v>
      </c>
      <c r="DK142">
        <v>6000</v>
      </c>
      <c r="DL142">
        <v>6000</v>
      </c>
      <c r="DM142">
        <v>6000</v>
      </c>
      <c r="DN142">
        <f t="shared" si="4"/>
        <v>66000</v>
      </c>
      <c r="DP142" s="31" t="s">
        <v>1013</v>
      </c>
      <c r="DQ142">
        <v>46500</v>
      </c>
      <c r="DY142">
        <v>4508132</v>
      </c>
      <c r="EB142">
        <v>438593</v>
      </c>
      <c r="EI142">
        <v>130670</v>
      </c>
      <c r="EQ142">
        <v>195925</v>
      </c>
      <c r="ET142">
        <v>89607</v>
      </c>
      <c r="EW142">
        <v>5409427</v>
      </c>
      <c r="EY142" s="1" t="s">
        <v>1011</v>
      </c>
      <c r="EZ142" s="1">
        <v>20090</v>
      </c>
      <c r="FA142" s="1"/>
      <c r="FB142" s="1"/>
      <c r="FC142" s="1"/>
      <c r="FD142" s="1"/>
      <c r="FE142" s="1"/>
      <c r="FF142" s="1"/>
      <c r="FG142" s="1"/>
      <c r="FH142" s="1">
        <v>540000</v>
      </c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>
        <v>12000</v>
      </c>
      <c r="GA142" s="1"/>
      <c r="GB142" s="1"/>
      <c r="GC142" s="1">
        <v>161225</v>
      </c>
      <c r="GD142" s="1"/>
      <c r="GE142" s="1"/>
      <c r="GF142" s="1">
        <v>733315</v>
      </c>
    </row>
    <row r="143" spans="1:188" x14ac:dyDescent="0.45">
      <c r="A143" t="s">
        <v>444</v>
      </c>
      <c r="B143" t="s">
        <v>3021</v>
      </c>
      <c r="C143">
        <v>133550</v>
      </c>
      <c r="D143">
        <v>137415</v>
      </c>
      <c r="E143">
        <v>133282</v>
      </c>
      <c r="F143">
        <v>132746</v>
      </c>
      <c r="G143">
        <v>137820</v>
      </c>
      <c r="H143">
        <v>138023</v>
      </c>
      <c r="I143">
        <v>141432</v>
      </c>
      <c r="J143">
        <v>133234</v>
      </c>
      <c r="K143">
        <v>135080</v>
      </c>
      <c r="L143">
        <v>134427</v>
      </c>
      <c r="M143">
        <v>128452</v>
      </c>
      <c r="N143">
        <v>126088</v>
      </c>
      <c r="Q143" t="s">
        <v>109</v>
      </c>
      <c r="R143" t="s">
        <v>110</v>
      </c>
      <c r="S143" t="s">
        <v>3111</v>
      </c>
      <c r="T143">
        <v>9871</v>
      </c>
      <c r="U143">
        <v>17000</v>
      </c>
      <c r="V143">
        <v>17000</v>
      </c>
      <c r="W143">
        <v>17000</v>
      </c>
      <c r="X143">
        <v>17000</v>
      </c>
      <c r="Y143">
        <v>17000</v>
      </c>
      <c r="Z143">
        <v>17000</v>
      </c>
      <c r="AA143">
        <v>17000</v>
      </c>
      <c r="AB143">
        <v>17000</v>
      </c>
      <c r="AC143">
        <v>17000</v>
      </c>
      <c r="AD143">
        <v>17000</v>
      </c>
      <c r="AE143">
        <v>17000</v>
      </c>
      <c r="AF143" s="6">
        <f t="shared" si="5"/>
        <v>196871</v>
      </c>
      <c r="CK143" t="s">
        <v>996</v>
      </c>
      <c r="CL143" t="s">
        <v>3105</v>
      </c>
      <c r="CM143" s="32">
        <v>0</v>
      </c>
      <c r="CN143" s="32">
        <v>0</v>
      </c>
      <c r="CO143" s="32">
        <v>0</v>
      </c>
      <c r="CP143" s="32">
        <v>0</v>
      </c>
      <c r="CQ143" s="32">
        <v>0</v>
      </c>
      <c r="CR143" s="32">
        <v>0</v>
      </c>
      <c r="CS143" s="32">
        <v>0</v>
      </c>
      <c r="CT143" s="32">
        <v>0</v>
      </c>
      <c r="CU143" s="32">
        <v>0</v>
      </c>
      <c r="CV143" s="32">
        <v>0</v>
      </c>
      <c r="CW143" s="32">
        <v>0</v>
      </c>
      <c r="CX143" s="32">
        <v>0</v>
      </c>
      <c r="CZ143" t="s">
        <v>996</v>
      </c>
      <c r="DA143" t="s">
        <v>3105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f t="shared" si="4"/>
        <v>0</v>
      </c>
      <c r="DP143" s="31" t="s">
        <v>1015</v>
      </c>
      <c r="DQ143">
        <v>51550</v>
      </c>
      <c r="ET143">
        <v>87179</v>
      </c>
      <c r="EW143">
        <v>138729</v>
      </c>
      <c r="EY143" s="1" t="s">
        <v>932</v>
      </c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>
        <v>1729215</v>
      </c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>
        <v>190880</v>
      </c>
      <c r="GD143" s="1">
        <v>62400</v>
      </c>
      <c r="GE143" s="1"/>
      <c r="GF143" s="1">
        <v>1982495</v>
      </c>
    </row>
    <row r="144" spans="1:188" x14ac:dyDescent="0.45">
      <c r="A144" t="s">
        <v>1013</v>
      </c>
      <c r="B144" t="s">
        <v>1014</v>
      </c>
      <c r="C144">
        <v>527852</v>
      </c>
      <c r="D144">
        <v>541400</v>
      </c>
      <c r="E144">
        <v>582690</v>
      </c>
      <c r="F144">
        <v>481079</v>
      </c>
      <c r="G144">
        <v>412250</v>
      </c>
      <c r="H144">
        <v>412250</v>
      </c>
      <c r="I144">
        <v>434357</v>
      </c>
      <c r="J144">
        <v>407525</v>
      </c>
      <c r="K144">
        <v>403114</v>
      </c>
      <c r="L144">
        <v>379401</v>
      </c>
      <c r="M144">
        <v>413135</v>
      </c>
      <c r="N144">
        <v>414374</v>
      </c>
      <c r="Q144" t="s">
        <v>109</v>
      </c>
      <c r="R144" t="s">
        <v>110</v>
      </c>
      <c r="S144" t="s">
        <v>3121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20000000</v>
      </c>
      <c r="AD144">
        <v>0</v>
      </c>
      <c r="AE144">
        <v>0</v>
      </c>
      <c r="AF144" s="6">
        <f t="shared" si="5"/>
        <v>20000000</v>
      </c>
      <c r="CK144" t="s">
        <v>996</v>
      </c>
      <c r="CL144" t="s">
        <v>3113</v>
      </c>
      <c r="CM144" s="32">
        <v>19211</v>
      </c>
      <c r="CN144" s="32">
        <v>18184</v>
      </c>
      <c r="CO144" s="32">
        <v>18870</v>
      </c>
      <c r="CP144" s="32">
        <v>18305</v>
      </c>
      <c r="CQ144" s="32">
        <v>17734</v>
      </c>
      <c r="CR144" s="32">
        <v>20227</v>
      </c>
      <c r="CS144" s="32">
        <v>18331</v>
      </c>
      <c r="CT144" s="32">
        <v>17822</v>
      </c>
      <c r="CU144" s="32">
        <v>17709</v>
      </c>
      <c r="CV144" s="32">
        <v>17729</v>
      </c>
      <c r="CW144" s="32">
        <v>17747</v>
      </c>
      <c r="CX144" s="32">
        <v>17434</v>
      </c>
      <c r="CZ144" t="s">
        <v>996</v>
      </c>
      <c r="DA144" t="s">
        <v>3113</v>
      </c>
      <c r="DB144">
        <v>19211</v>
      </c>
      <c r="DC144">
        <v>18184</v>
      </c>
      <c r="DD144">
        <v>18870</v>
      </c>
      <c r="DE144">
        <v>18305</v>
      </c>
      <c r="DF144">
        <v>17734</v>
      </c>
      <c r="DG144">
        <v>20227</v>
      </c>
      <c r="DH144">
        <v>18331</v>
      </c>
      <c r="DI144">
        <v>17822</v>
      </c>
      <c r="DJ144">
        <v>17709</v>
      </c>
      <c r="DK144">
        <v>17729</v>
      </c>
      <c r="DL144">
        <v>17747</v>
      </c>
      <c r="DM144">
        <v>17434</v>
      </c>
      <c r="DN144">
        <f t="shared" si="4"/>
        <v>219303</v>
      </c>
      <c r="DP144" s="31" t="s">
        <v>562</v>
      </c>
      <c r="DQ144">
        <v>46550</v>
      </c>
      <c r="DV144">
        <v>600</v>
      </c>
      <c r="DY144">
        <v>624000</v>
      </c>
      <c r="EA144">
        <v>496320</v>
      </c>
      <c r="EK144">
        <v>518592</v>
      </c>
      <c r="ET144">
        <v>157804</v>
      </c>
      <c r="EU144">
        <v>196973</v>
      </c>
      <c r="EW144">
        <v>2040839</v>
      </c>
      <c r="EY144" s="1" t="s">
        <v>444</v>
      </c>
      <c r="EZ144" s="1">
        <v>74400</v>
      </c>
      <c r="FA144" s="1"/>
      <c r="FB144" s="1"/>
      <c r="FC144" s="1"/>
      <c r="FD144" s="1"/>
      <c r="FE144" s="1">
        <v>116</v>
      </c>
      <c r="FF144" s="1"/>
      <c r="FG144" s="1"/>
      <c r="FH144" s="1">
        <v>900000</v>
      </c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>
        <v>0</v>
      </c>
      <c r="GA144" s="1"/>
      <c r="GB144" s="1"/>
      <c r="GC144" s="1">
        <v>637033</v>
      </c>
      <c r="GD144" s="1"/>
      <c r="GE144" s="1"/>
      <c r="GF144" s="1">
        <v>1611549</v>
      </c>
    </row>
    <row r="145" spans="1:188" x14ac:dyDescent="0.45">
      <c r="A145" t="s">
        <v>1015</v>
      </c>
      <c r="B145" t="s">
        <v>1016</v>
      </c>
      <c r="C145">
        <v>11743</v>
      </c>
      <c r="D145">
        <v>12719</v>
      </c>
      <c r="E145">
        <v>12694</v>
      </c>
      <c r="F145">
        <v>12982</v>
      </c>
      <c r="G145">
        <v>12412</v>
      </c>
      <c r="H145">
        <v>12062</v>
      </c>
      <c r="I145">
        <v>13209</v>
      </c>
      <c r="J145">
        <v>12464</v>
      </c>
      <c r="K145">
        <v>12323</v>
      </c>
      <c r="L145">
        <v>11611</v>
      </c>
      <c r="M145">
        <v>7097</v>
      </c>
      <c r="N145">
        <v>7413</v>
      </c>
      <c r="Q145" t="s">
        <v>109</v>
      </c>
      <c r="R145" t="s">
        <v>110</v>
      </c>
      <c r="S145" t="s">
        <v>3103</v>
      </c>
      <c r="T145">
        <v>102499</v>
      </c>
      <c r="U145">
        <v>27900</v>
      </c>
      <c r="V145">
        <v>28088</v>
      </c>
      <c r="W145">
        <v>28103</v>
      </c>
      <c r="X145">
        <v>29553</v>
      </c>
      <c r="Y145">
        <v>28587</v>
      </c>
      <c r="Z145">
        <v>29900</v>
      </c>
      <c r="AA145">
        <v>32931</v>
      </c>
      <c r="AB145">
        <v>46474</v>
      </c>
      <c r="AC145">
        <v>31331</v>
      </c>
      <c r="AD145">
        <v>31481</v>
      </c>
      <c r="AE145">
        <v>28088</v>
      </c>
      <c r="AF145" s="6">
        <f t="shared" si="5"/>
        <v>444935</v>
      </c>
      <c r="CK145" t="s">
        <v>996</v>
      </c>
      <c r="CL145" t="s">
        <v>3103</v>
      </c>
      <c r="CM145" s="32">
        <v>121</v>
      </c>
      <c r="CN145" s="32">
        <v>199</v>
      </c>
      <c r="CO145" s="32">
        <v>204</v>
      </c>
      <c r="CP145" s="32">
        <v>281</v>
      </c>
      <c r="CQ145" s="32">
        <v>262</v>
      </c>
      <c r="CR145" s="32">
        <v>247</v>
      </c>
      <c r="CS145" s="32">
        <v>2039</v>
      </c>
      <c r="CT145" s="32">
        <v>2500</v>
      </c>
      <c r="CU145" s="32">
        <v>6480</v>
      </c>
      <c r="CV145" s="32">
        <v>2710</v>
      </c>
      <c r="CW145" s="32">
        <v>2194</v>
      </c>
      <c r="CX145" s="32">
        <v>4731</v>
      </c>
      <c r="CZ145" t="s">
        <v>996</v>
      </c>
      <c r="DA145" t="s">
        <v>3103</v>
      </c>
      <c r="DB145">
        <v>121</v>
      </c>
      <c r="DC145">
        <v>199</v>
      </c>
      <c r="DD145">
        <v>204</v>
      </c>
      <c r="DE145">
        <v>281</v>
      </c>
      <c r="DF145">
        <v>262</v>
      </c>
      <c r="DG145">
        <v>247</v>
      </c>
      <c r="DH145">
        <v>2039</v>
      </c>
      <c r="DI145">
        <v>2500</v>
      </c>
      <c r="DJ145">
        <v>6480</v>
      </c>
      <c r="DK145">
        <v>2710</v>
      </c>
      <c r="DL145">
        <v>2194</v>
      </c>
      <c r="DM145">
        <v>4731</v>
      </c>
      <c r="DN145">
        <f t="shared" si="4"/>
        <v>21968</v>
      </c>
      <c r="DP145" s="31" t="s">
        <v>689</v>
      </c>
      <c r="DV145">
        <v>0</v>
      </c>
      <c r="EE145">
        <v>302400</v>
      </c>
      <c r="EK145">
        <v>436195</v>
      </c>
      <c r="EQ145">
        <v>23544</v>
      </c>
      <c r="ET145">
        <v>92400</v>
      </c>
      <c r="EW145">
        <v>854539</v>
      </c>
      <c r="EY145" s="1" t="s">
        <v>1013</v>
      </c>
      <c r="EZ145" s="1">
        <v>46500</v>
      </c>
      <c r="FA145" s="1"/>
      <c r="FB145" s="1"/>
      <c r="FC145" s="1"/>
      <c r="FD145" s="1"/>
      <c r="FE145" s="1"/>
      <c r="FF145" s="1"/>
      <c r="FG145" s="1"/>
      <c r="FH145" s="1">
        <v>4508132</v>
      </c>
      <c r="FI145" s="1"/>
      <c r="FJ145" s="1"/>
      <c r="FK145" s="1">
        <v>438593</v>
      </c>
      <c r="FL145" s="1"/>
      <c r="FM145" s="1"/>
      <c r="FN145" s="1"/>
      <c r="FO145" s="1"/>
      <c r="FP145" s="1"/>
      <c r="FQ145" s="1"/>
      <c r="FR145" s="1">
        <v>130670</v>
      </c>
      <c r="FS145" s="1"/>
      <c r="FT145" s="1"/>
      <c r="FU145" s="1"/>
      <c r="FV145" s="1"/>
      <c r="FW145" s="1"/>
      <c r="FX145" s="1"/>
      <c r="FY145" s="1"/>
      <c r="FZ145" s="1">
        <v>195925</v>
      </c>
      <c r="GA145" s="1"/>
      <c r="GB145" s="1"/>
      <c r="GC145" s="1">
        <v>89607</v>
      </c>
      <c r="GD145" s="1"/>
      <c r="GE145" s="1"/>
      <c r="GF145" s="1">
        <v>5409427</v>
      </c>
    </row>
    <row r="146" spans="1:188" x14ac:dyDescent="0.45">
      <c r="A146" t="s">
        <v>562</v>
      </c>
      <c r="B146" t="s">
        <v>563</v>
      </c>
      <c r="C146">
        <v>171895</v>
      </c>
      <c r="D146">
        <v>171252</v>
      </c>
      <c r="E146">
        <v>173278</v>
      </c>
      <c r="F146">
        <v>178623</v>
      </c>
      <c r="G146">
        <v>175672</v>
      </c>
      <c r="H146">
        <v>170745</v>
      </c>
      <c r="I146">
        <v>173846</v>
      </c>
      <c r="J146">
        <v>167964</v>
      </c>
      <c r="K146">
        <v>164511</v>
      </c>
      <c r="L146">
        <v>166970</v>
      </c>
      <c r="M146">
        <v>165872</v>
      </c>
      <c r="N146">
        <v>160211</v>
      </c>
      <c r="Q146" t="s">
        <v>109</v>
      </c>
      <c r="R146" t="s">
        <v>110</v>
      </c>
      <c r="S146" t="s">
        <v>3107</v>
      </c>
      <c r="T146">
        <v>0</v>
      </c>
      <c r="U146">
        <v>8487</v>
      </c>
      <c r="V146">
        <v>10800</v>
      </c>
      <c r="W146">
        <v>10800</v>
      </c>
      <c r="X146">
        <v>10800</v>
      </c>
      <c r="Y146">
        <v>10800</v>
      </c>
      <c r="Z146">
        <v>10800</v>
      </c>
      <c r="AA146">
        <v>10800</v>
      </c>
      <c r="AB146">
        <v>10800</v>
      </c>
      <c r="AC146">
        <v>10800</v>
      </c>
      <c r="AD146">
        <v>10800</v>
      </c>
      <c r="AE146">
        <v>10800</v>
      </c>
      <c r="AF146" s="6">
        <f t="shared" si="5"/>
        <v>116487</v>
      </c>
      <c r="CK146" t="s">
        <v>1143</v>
      </c>
      <c r="CL146" t="s">
        <v>3100</v>
      </c>
      <c r="CM146" s="32">
        <v>30962</v>
      </c>
      <c r="CN146" s="32">
        <v>29248</v>
      </c>
      <c r="CO146" s="32">
        <v>28962</v>
      </c>
      <c r="CP146" s="32">
        <v>28962</v>
      </c>
      <c r="CQ146" s="32">
        <v>28962</v>
      </c>
      <c r="CR146" s="32">
        <v>28962</v>
      </c>
      <c r="CS146" s="32">
        <v>28962</v>
      </c>
      <c r="CT146" s="32">
        <v>28962</v>
      </c>
      <c r="CU146" s="32">
        <v>28962</v>
      </c>
      <c r="CV146" s="32">
        <v>28962</v>
      </c>
      <c r="CW146" s="32">
        <v>28962</v>
      </c>
      <c r="CX146" s="32">
        <v>28962</v>
      </c>
      <c r="CZ146" t="s">
        <v>1143</v>
      </c>
      <c r="DA146" t="s">
        <v>3100</v>
      </c>
      <c r="DB146">
        <v>30962</v>
      </c>
      <c r="DC146">
        <v>29248</v>
      </c>
      <c r="DD146">
        <v>28962</v>
      </c>
      <c r="DE146">
        <v>28962</v>
      </c>
      <c r="DF146">
        <v>28962</v>
      </c>
      <c r="DG146">
        <v>28962</v>
      </c>
      <c r="DH146">
        <v>28962</v>
      </c>
      <c r="DI146">
        <v>28962</v>
      </c>
      <c r="DJ146">
        <v>28962</v>
      </c>
      <c r="DK146">
        <v>28962</v>
      </c>
      <c r="DL146">
        <v>28962</v>
      </c>
      <c r="DM146">
        <v>28962</v>
      </c>
      <c r="DN146">
        <f t="shared" si="4"/>
        <v>349830</v>
      </c>
      <c r="DP146" s="31" t="s">
        <v>1017</v>
      </c>
      <c r="ET146">
        <v>62400</v>
      </c>
      <c r="EU146">
        <v>48000</v>
      </c>
      <c r="EW146">
        <v>110400</v>
      </c>
      <c r="EY146" s="1" t="s">
        <v>1015</v>
      </c>
      <c r="EZ146" s="1">
        <v>51550</v>
      </c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>
        <v>87179</v>
      </c>
      <c r="GD146" s="1"/>
      <c r="GE146" s="1"/>
      <c r="GF146" s="1">
        <v>138729</v>
      </c>
    </row>
    <row r="147" spans="1:188" x14ac:dyDescent="0.45">
      <c r="A147" t="s">
        <v>689</v>
      </c>
      <c r="B147" t="s">
        <v>690</v>
      </c>
      <c r="C147">
        <v>72194</v>
      </c>
      <c r="D147">
        <v>72750</v>
      </c>
      <c r="E147">
        <v>74298</v>
      </c>
      <c r="F147">
        <v>73075</v>
      </c>
      <c r="G147">
        <v>70304</v>
      </c>
      <c r="H147">
        <v>69943</v>
      </c>
      <c r="I147">
        <v>71162</v>
      </c>
      <c r="J147">
        <v>69632</v>
      </c>
      <c r="K147">
        <v>72285</v>
      </c>
      <c r="L147">
        <v>69632</v>
      </c>
      <c r="M147">
        <v>69632</v>
      </c>
      <c r="N147">
        <v>69632</v>
      </c>
      <c r="Q147" t="s">
        <v>1081</v>
      </c>
      <c r="R147" t="s">
        <v>1082</v>
      </c>
      <c r="S147" t="s">
        <v>3109</v>
      </c>
      <c r="T147">
        <v>0</v>
      </c>
      <c r="U147">
        <v>0</v>
      </c>
      <c r="V147">
        <v>5830</v>
      </c>
      <c r="W147">
        <v>7220</v>
      </c>
      <c r="X147">
        <v>7220</v>
      </c>
      <c r="Y147">
        <v>15300</v>
      </c>
      <c r="Z147">
        <v>7220</v>
      </c>
      <c r="AA147">
        <v>7220</v>
      </c>
      <c r="AB147">
        <v>7220</v>
      </c>
      <c r="AC147">
        <v>7220</v>
      </c>
      <c r="AD147">
        <v>0</v>
      </c>
      <c r="AE147">
        <v>0</v>
      </c>
      <c r="AF147" s="6">
        <f t="shared" si="5"/>
        <v>64450</v>
      </c>
      <c r="CK147" t="s">
        <v>1143</v>
      </c>
      <c r="CL147" t="s">
        <v>3101</v>
      </c>
      <c r="CM147" s="32">
        <v>1000</v>
      </c>
      <c r="CN147" s="32">
        <v>1000</v>
      </c>
      <c r="CO147" s="32">
        <v>1000</v>
      </c>
      <c r="CP147" s="32">
        <v>1000</v>
      </c>
      <c r="CQ147" s="32">
        <v>1000</v>
      </c>
      <c r="CR147" s="32">
        <v>1000</v>
      </c>
      <c r="CS147" s="32">
        <v>1000</v>
      </c>
      <c r="CT147" s="32">
        <v>1000</v>
      </c>
      <c r="CU147" s="32">
        <v>1000</v>
      </c>
      <c r="CV147" s="32">
        <v>1000</v>
      </c>
      <c r="CW147" s="32">
        <v>1000</v>
      </c>
      <c r="CX147" s="32">
        <v>1000</v>
      </c>
      <c r="CZ147" t="s">
        <v>1143</v>
      </c>
      <c r="DA147" t="s">
        <v>3101</v>
      </c>
      <c r="DB147">
        <v>1000</v>
      </c>
      <c r="DC147">
        <v>1000</v>
      </c>
      <c r="DD147">
        <v>1000</v>
      </c>
      <c r="DE147">
        <v>1000</v>
      </c>
      <c r="DF147">
        <v>1000</v>
      </c>
      <c r="DG147">
        <v>1000</v>
      </c>
      <c r="DH147">
        <v>1000</v>
      </c>
      <c r="DI147">
        <v>1000</v>
      </c>
      <c r="DJ147">
        <v>1000</v>
      </c>
      <c r="DK147">
        <v>1000</v>
      </c>
      <c r="DL147">
        <v>1000</v>
      </c>
      <c r="DM147">
        <v>1000</v>
      </c>
      <c r="DN147">
        <f t="shared" si="4"/>
        <v>12000</v>
      </c>
      <c r="DP147" s="31" t="s">
        <v>514</v>
      </c>
      <c r="DQ147">
        <v>69000</v>
      </c>
      <c r="DV147">
        <v>240120</v>
      </c>
      <c r="DY147">
        <v>685637</v>
      </c>
      <c r="EE147">
        <v>306000</v>
      </c>
      <c r="EK147">
        <v>384000</v>
      </c>
      <c r="EQ147">
        <v>0</v>
      </c>
      <c r="ET147">
        <v>1282562</v>
      </c>
      <c r="EU147">
        <v>214800</v>
      </c>
      <c r="EW147">
        <v>3182119</v>
      </c>
      <c r="EY147" s="1" t="s">
        <v>562</v>
      </c>
      <c r="EZ147" s="1">
        <v>46550</v>
      </c>
      <c r="FA147" s="1"/>
      <c r="FB147" s="1"/>
      <c r="FC147" s="1"/>
      <c r="FD147" s="1"/>
      <c r="FE147" s="1">
        <v>600</v>
      </c>
      <c r="FF147" s="1"/>
      <c r="FG147" s="1"/>
      <c r="FH147" s="1">
        <v>624000</v>
      </c>
      <c r="FI147" s="1"/>
      <c r="FJ147" s="1">
        <v>496320</v>
      </c>
      <c r="FK147" s="1"/>
      <c r="FL147" s="1"/>
      <c r="FM147" s="1"/>
      <c r="FN147" s="1"/>
      <c r="FO147" s="1"/>
      <c r="FP147" s="1"/>
      <c r="FQ147" s="1"/>
      <c r="FR147" s="1"/>
      <c r="FS147" s="1"/>
      <c r="FT147" s="1">
        <v>518592</v>
      </c>
      <c r="FU147" s="1"/>
      <c r="FV147" s="1"/>
      <c r="FW147" s="1"/>
      <c r="FX147" s="1"/>
      <c r="FY147" s="1"/>
      <c r="FZ147" s="1"/>
      <c r="GA147" s="1"/>
      <c r="GB147" s="1"/>
      <c r="GC147" s="1">
        <v>157804</v>
      </c>
      <c r="GD147" s="1">
        <v>196973</v>
      </c>
      <c r="GE147" s="1"/>
      <c r="GF147" s="1">
        <v>2040839</v>
      </c>
    </row>
    <row r="148" spans="1:188" x14ac:dyDescent="0.45">
      <c r="A148" t="s">
        <v>1017</v>
      </c>
      <c r="B148" t="s">
        <v>1018</v>
      </c>
      <c r="C148">
        <v>9200</v>
      </c>
      <c r="D148">
        <v>9200</v>
      </c>
      <c r="E148">
        <v>9200</v>
      </c>
      <c r="F148">
        <v>9200</v>
      </c>
      <c r="G148">
        <v>9200</v>
      </c>
      <c r="H148">
        <v>9200</v>
      </c>
      <c r="I148">
        <v>9200</v>
      </c>
      <c r="J148">
        <v>9200</v>
      </c>
      <c r="K148">
        <v>9200</v>
      </c>
      <c r="L148">
        <v>9200</v>
      </c>
      <c r="M148">
        <v>9200</v>
      </c>
      <c r="N148">
        <v>9200</v>
      </c>
      <c r="Q148" t="s">
        <v>538</v>
      </c>
      <c r="R148" t="s">
        <v>3031</v>
      </c>
      <c r="S148" t="s">
        <v>3102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14516</v>
      </c>
      <c r="AD148">
        <v>450000</v>
      </c>
      <c r="AE148">
        <v>450000</v>
      </c>
      <c r="AF148" s="6">
        <f t="shared" si="5"/>
        <v>914516</v>
      </c>
      <c r="CK148" t="s">
        <v>1143</v>
      </c>
      <c r="CL148" t="s">
        <v>3103</v>
      </c>
      <c r="CM148" s="32">
        <v>0</v>
      </c>
      <c r="CN148" s="32">
        <v>5814</v>
      </c>
      <c r="CO148" s="32">
        <v>5500</v>
      </c>
      <c r="CP148" s="32">
        <v>5500</v>
      </c>
      <c r="CQ148" s="32">
        <v>5500</v>
      </c>
      <c r="CR148" s="32">
        <v>5500</v>
      </c>
      <c r="CS148" s="32">
        <v>5500</v>
      </c>
      <c r="CT148" s="32">
        <v>5500</v>
      </c>
      <c r="CU148" s="32">
        <v>5500</v>
      </c>
      <c r="CV148" s="32">
        <v>5500</v>
      </c>
      <c r="CW148" s="32">
        <v>5500</v>
      </c>
      <c r="CX148" s="32">
        <v>5500</v>
      </c>
      <c r="CZ148" t="s">
        <v>1143</v>
      </c>
      <c r="DA148" t="s">
        <v>3103</v>
      </c>
      <c r="DB148">
        <v>0</v>
      </c>
      <c r="DC148">
        <v>5814</v>
      </c>
      <c r="DD148">
        <v>5500</v>
      </c>
      <c r="DE148">
        <v>5500</v>
      </c>
      <c r="DF148">
        <v>5500</v>
      </c>
      <c r="DG148">
        <v>5500</v>
      </c>
      <c r="DH148">
        <v>5500</v>
      </c>
      <c r="DI148">
        <v>5500</v>
      </c>
      <c r="DJ148">
        <v>5500</v>
      </c>
      <c r="DK148">
        <v>5500</v>
      </c>
      <c r="DL148">
        <v>5500</v>
      </c>
      <c r="DM148">
        <v>5500</v>
      </c>
      <c r="DN148">
        <f t="shared" si="4"/>
        <v>60814</v>
      </c>
      <c r="DP148" s="31" t="s">
        <v>1233</v>
      </c>
      <c r="DQ148">
        <v>46600</v>
      </c>
      <c r="DV148">
        <v>420</v>
      </c>
      <c r="DY148">
        <v>984000</v>
      </c>
      <c r="EK148">
        <v>60499</v>
      </c>
      <c r="ET148">
        <v>564296</v>
      </c>
      <c r="EU148">
        <v>207840</v>
      </c>
      <c r="EW148">
        <v>1863655</v>
      </c>
      <c r="EY148" s="1" t="s">
        <v>689</v>
      </c>
      <c r="EZ148" s="1"/>
      <c r="FA148" s="1"/>
      <c r="FB148" s="1"/>
      <c r="FC148" s="1"/>
      <c r="FD148" s="1"/>
      <c r="FE148" s="1">
        <v>0</v>
      </c>
      <c r="FF148" s="1"/>
      <c r="FG148" s="1"/>
      <c r="FH148" s="1"/>
      <c r="FI148" s="1"/>
      <c r="FJ148" s="1"/>
      <c r="FK148" s="1"/>
      <c r="FL148" s="1"/>
      <c r="FM148" s="1"/>
      <c r="FN148" s="1">
        <v>302400</v>
      </c>
      <c r="FO148" s="1"/>
      <c r="FP148" s="1"/>
      <c r="FQ148" s="1"/>
      <c r="FR148" s="1"/>
      <c r="FS148" s="1"/>
      <c r="FT148" s="1">
        <v>436195</v>
      </c>
      <c r="FU148" s="1"/>
      <c r="FV148" s="1"/>
      <c r="FW148" s="1"/>
      <c r="FX148" s="1"/>
      <c r="FY148" s="1"/>
      <c r="FZ148" s="1">
        <v>23544</v>
      </c>
      <c r="GA148" s="1"/>
      <c r="GB148" s="1"/>
      <c r="GC148" s="1">
        <v>92400</v>
      </c>
      <c r="GD148" s="1"/>
      <c r="GE148" s="1"/>
      <c r="GF148" s="1">
        <v>854539</v>
      </c>
    </row>
    <row r="149" spans="1:188" x14ac:dyDescent="0.45">
      <c r="A149" t="s">
        <v>514</v>
      </c>
      <c r="B149" t="s">
        <v>515</v>
      </c>
      <c r="C149">
        <v>268824</v>
      </c>
      <c r="D149">
        <v>267035</v>
      </c>
      <c r="E149">
        <v>262224</v>
      </c>
      <c r="F149">
        <v>263323</v>
      </c>
      <c r="G149">
        <v>267215</v>
      </c>
      <c r="H149">
        <v>265675</v>
      </c>
      <c r="I149">
        <v>266007</v>
      </c>
      <c r="J149">
        <v>263754</v>
      </c>
      <c r="K149">
        <v>261889</v>
      </c>
      <c r="L149">
        <v>263922</v>
      </c>
      <c r="M149">
        <v>268802</v>
      </c>
      <c r="N149">
        <v>263449</v>
      </c>
      <c r="Q149" t="s">
        <v>196</v>
      </c>
      <c r="R149" t="s">
        <v>197</v>
      </c>
      <c r="S149" t="s">
        <v>3108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9000</v>
      </c>
      <c r="AC149">
        <v>13500</v>
      </c>
      <c r="AD149">
        <v>13500</v>
      </c>
      <c r="AE149">
        <v>13500</v>
      </c>
      <c r="AF149" s="6">
        <f t="shared" si="5"/>
        <v>49500</v>
      </c>
      <c r="CK149" t="s">
        <v>775</v>
      </c>
      <c r="CL149" t="s">
        <v>3100</v>
      </c>
      <c r="CM149" s="32">
        <v>28000</v>
      </c>
      <c r="CN149" s="32">
        <v>28000</v>
      </c>
      <c r="CO149" s="32">
        <v>28000</v>
      </c>
      <c r="CP149" s="32">
        <v>28000</v>
      </c>
      <c r="CQ149" s="32">
        <v>28000</v>
      </c>
      <c r="CR149" s="32">
        <v>28000</v>
      </c>
      <c r="CS149" s="32">
        <v>28000</v>
      </c>
      <c r="CT149" s="32">
        <v>28000</v>
      </c>
      <c r="CU149" s="32">
        <v>28000</v>
      </c>
      <c r="CV149" s="32">
        <v>28000</v>
      </c>
      <c r="CW149" s="32">
        <v>28000</v>
      </c>
      <c r="CX149" s="32">
        <v>28000</v>
      </c>
      <c r="CZ149" t="s">
        <v>775</v>
      </c>
      <c r="DA149" t="s">
        <v>3100</v>
      </c>
      <c r="DB149">
        <v>28000</v>
      </c>
      <c r="DC149">
        <v>28000</v>
      </c>
      <c r="DD149">
        <v>28000</v>
      </c>
      <c r="DE149">
        <v>28000</v>
      </c>
      <c r="DF149">
        <v>28000</v>
      </c>
      <c r="DG149">
        <v>28000</v>
      </c>
      <c r="DH149">
        <v>28000</v>
      </c>
      <c r="DI149">
        <v>28000</v>
      </c>
      <c r="DJ149">
        <v>28000</v>
      </c>
      <c r="DK149">
        <v>28000</v>
      </c>
      <c r="DL149">
        <v>28000</v>
      </c>
      <c r="DM149">
        <v>28000</v>
      </c>
      <c r="DN149">
        <f t="shared" si="4"/>
        <v>336000</v>
      </c>
      <c r="DP149" s="31" t="s">
        <v>797</v>
      </c>
      <c r="DV149">
        <v>0</v>
      </c>
      <c r="DY149">
        <v>313637</v>
      </c>
      <c r="EK149">
        <v>131393</v>
      </c>
      <c r="EQ149">
        <v>19056</v>
      </c>
      <c r="ET149">
        <v>99600</v>
      </c>
      <c r="EW149">
        <v>563686</v>
      </c>
      <c r="EY149" s="1" t="s">
        <v>1017</v>
      </c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>
        <v>62400</v>
      </c>
      <c r="GD149" s="1">
        <v>48000</v>
      </c>
      <c r="GE149" s="1"/>
      <c r="GF149" s="1">
        <v>110400</v>
      </c>
    </row>
    <row r="150" spans="1:188" x14ac:dyDescent="0.45">
      <c r="A150" t="s">
        <v>1233</v>
      </c>
      <c r="B150" t="s">
        <v>458</v>
      </c>
      <c r="C150">
        <v>155406</v>
      </c>
      <c r="D150">
        <v>155656</v>
      </c>
      <c r="E150">
        <v>157601</v>
      </c>
      <c r="F150">
        <v>157028</v>
      </c>
      <c r="G150">
        <v>165540</v>
      </c>
      <c r="H150">
        <v>154798</v>
      </c>
      <c r="I150">
        <v>155866</v>
      </c>
      <c r="J150">
        <v>152448</v>
      </c>
      <c r="K150">
        <v>154429</v>
      </c>
      <c r="L150">
        <v>155124</v>
      </c>
      <c r="M150">
        <v>150282</v>
      </c>
      <c r="N150">
        <v>149477</v>
      </c>
      <c r="Q150" t="s">
        <v>90</v>
      </c>
      <c r="R150" t="s">
        <v>91</v>
      </c>
      <c r="S150" t="s">
        <v>3108</v>
      </c>
      <c r="T150">
        <v>0</v>
      </c>
      <c r="U150">
        <v>0</v>
      </c>
      <c r="V150">
        <v>0</v>
      </c>
      <c r="W150">
        <v>-11403</v>
      </c>
      <c r="X150">
        <v>10197</v>
      </c>
      <c r="Y150">
        <v>64197</v>
      </c>
      <c r="Z150">
        <v>64197</v>
      </c>
      <c r="AA150">
        <v>64197</v>
      </c>
      <c r="AB150">
        <v>64197</v>
      </c>
      <c r="AC150">
        <v>64197</v>
      </c>
      <c r="AD150">
        <v>64197</v>
      </c>
      <c r="AE150">
        <v>64197</v>
      </c>
      <c r="AF150" s="6">
        <f t="shared" si="5"/>
        <v>448173</v>
      </c>
      <c r="CK150" t="s">
        <v>775</v>
      </c>
      <c r="CL150" t="s">
        <v>3101</v>
      </c>
      <c r="CM150" s="32">
        <v>1000</v>
      </c>
      <c r="CN150" s="32">
        <v>1000</v>
      </c>
      <c r="CO150" s="32">
        <v>1000</v>
      </c>
      <c r="CP150" s="32">
        <v>1000</v>
      </c>
      <c r="CQ150" s="32">
        <v>1000</v>
      </c>
      <c r="CR150" s="32">
        <v>1000</v>
      </c>
      <c r="CS150" s="32">
        <v>1000</v>
      </c>
      <c r="CT150" s="32">
        <v>1000</v>
      </c>
      <c r="CU150" s="32">
        <v>1000</v>
      </c>
      <c r="CV150" s="32">
        <v>1000</v>
      </c>
      <c r="CW150" s="32">
        <v>1000</v>
      </c>
      <c r="CX150" s="32">
        <v>1000</v>
      </c>
      <c r="CZ150" t="s">
        <v>775</v>
      </c>
      <c r="DA150" t="s">
        <v>3101</v>
      </c>
      <c r="DB150">
        <v>1000</v>
      </c>
      <c r="DC150">
        <v>1000</v>
      </c>
      <c r="DD150">
        <v>1000</v>
      </c>
      <c r="DE150">
        <v>1000</v>
      </c>
      <c r="DF150">
        <v>1000</v>
      </c>
      <c r="DG150">
        <v>1000</v>
      </c>
      <c r="DH150">
        <v>1000</v>
      </c>
      <c r="DI150">
        <v>1000</v>
      </c>
      <c r="DJ150">
        <v>1000</v>
      </c>
      <c r="DK150">
        <v>1000</v>
      </c>
      <c r="DL150">
        <v>1000</v>
      </c>
      <c r="DM150">
        <v>1000</v>
      </c>
      <c r="DN150">
        <f t="shared" si="4"/>
        <v>12000</v>
      </c>
      <c r="DP150" s="31" t="s">
        <v>452</v>
      </c>
      <c r="DV150">
        <v>0</v>
      </c>
      <c r="DY150">
        <v>557089</v>
      </c>
      <c r="EB150">
        <v>293683</v>
      </c>
      <c r="EC150">
        <v>542112</v>
      </c>
      <c r="EE150">
        <v>240000</v>
      </c>
      <c r="EH150">
        <v>61475</v>
      </c>
      <c r="EI150">
        <v>75700</v>
      </c>
      <c r="EJ150">
        <v>4800000</v>
      </c>
      <c r="EK150">
        <v>2185276</v>
      </c>
      <c r="EQ150">
        <v>1234</v>
      </c>
      <c r="EW150">
        <v>8756569</v>
      </c>
      <c r="EY150" s="1" t="s">
        <v>514</v>
      </c>
      <c r="EZ150" s="1">
        <v>69000</v>
      </c>
      <c r="FA150" s="1"/>
      <c r="FB150" s="1"/>
      <c r="FC150" s="1"/>
      <c r="FD150" s="1"/>
      <c r="FE150" s="1">
        <v>240120</v>
      </c>
      <c r="FF150" s="1"/>
      <c r="FG150" s="1"/>
      <c r="FH150" s="1">
        <v>685637</v>
      </c>
      <c r="FI150" s="1"/>
      <c r="FJ150" s="1"/>
      <c r="FK150" s="1"/>
      <c r="FL150" s="1"/>
      <c r="FM150" s="1"/>
      <c r="FN150" s="1">
        <v>306000</v>
      </c>
      <c r="FO150" s="1"/>
      <c r="FP150" s="1"/>
      <c r="FQ150" s="1"/>
      <c r="FR150" s="1"/>
      <c r="FS150" s="1"/>
      <c r="FT150" s="1">
        <v>384000</v>
      </c>
      <c r="FU150" s="1"/>
      <c r="FV150" s="1"/>
      <c r="FW150" s="1"/>
      <c r="FX150" s="1"/>
      <c r="FY150" s="1"/>
      <c r="FZ150" s="1">
        <v>0</v>
      </c>
      <c r="GA150" s="1"/>
      <c r="GB150" s="1"/>
      <c r="GC150" s="1">
        <v>1282562</v>
      </c>
      <c r="GD150" s="1">
        <v>214800</v>
      </c>
      <c r="GE150" s="1"/>
      <c r="GF150" s="1">
        <v>3182119</v>
      </c>
    </row>
    <row r="151" spans="1:188" x14ac:dyDescent="0.45">
      <c r="A151" t="s">
        <v>797</v>
      </c>
      <c r="B151" t="s">
        <v>798</v>
      </c>
      <c r="C151">
        <v>57087</v>
      </c>
      <c r="D151">
        <v>45297</v>
      </c>
      <c r="E151">
        <v>43895</v>
      </c>
      <c r="F151">
        <v>44728</v>
      </c>
      <c r="G151">
        <v>45261</v>
      </c>
      <c r="H151">
        <v>42243</v>
      </c>
      <c r="I151">
        <v>45470</v>
      </c>
      <c r="J151">
        <v>49481</v>
      </c>
      <c r="K151">
        <v>51157</v>
      </c>
      <c r="L151">
        <v>47180</v>
      </c>
      <c r="M151">
        <v>45680</v>
      </c>
      <c r="N151">
        <v>46207</v>
      </c>
      <c r="Q151" t="s">
        <v>448</v>
      </c>
      <c r="R151" t="s">
        <v>449</v>
      </c>
      <c r="S151" t="s">
        <v>3100</v>
      </c>
      <c r="T151">
        <v>0</v>
      </c>
      <c r="U151">
        <v>0</v>
      </c>
      <c r="V151">
        <v>0</v>
      </c>
      <c r="W151">
        <v>11733</v>
      </c>
      <c r="X151">
        <v>72388</v>
      </c>
      <c r="Y151">
        <v>132000</v>
      </c>
      <c r="Z151">
        <v>132000</v>
      </c>
      <c r="AA151">
        <v>132000</v>
      </c>
      <c r="AB151">
        <v>129200</v>
      </c>
      <c r="AC151">
        <v>132000</v>
      </c>
      <c r="AD151">
        <v>132000</v>
      </c>
      <c r="AE151">
        <v>132000</v>
      </c>
      <c r="AF151" s="6">
        <f t="shared" si="5"/>
        <v>1005321</v>
      </c>
      <c r="CK151" t="s">
        <v>775</v>
      </c>
      <c r="CL151" t="s">
        <v>3103</v>
      </c>
      <c r="CM151" s="32">
        <v>12502</v>
      </c>
      <c r="CN151" s="32">
        <v>14105</v>
      </c>
      <c r="CO151" s="32">
        <v>15782</v>
      </c>
      <c r="CP151" s="32">
        <v>14917</v>
      </c>
      <c r="CQ151" s="32">
        <v>14207</v>
      </c>
      <c r="CR151" s="32">
        <v>13112</v>
      </c>
      <c r="CS151" s="32">
        <v>12990</v>
      </c>
      <c r="CT151" s="32">
        <v>12130</v>
      </c>
      <c r="CU151" s="32">
        <v>16481</v>
      </c>
      <c r="CV151" s="32">
        <v>16033</v>
      </c>
      <c r="CW151" s="32">
        <v>12997</v>
      </c>
      <c r="CX151" s="32">
        <v>14291</v>
      </c>
      <c r="CZ151" t="s">
        <v>775</v>
      </c>
      <c r="DA151" t="s">
        <v>3103</v>
      </c>
      <c r="DB151">
        <v>12502</v>
      </c>
      <c r="DC151">
        <v>14105</v>
      </c>
      <c r="DD151">
        <v>15782</v>
      </c>
      <c r="DE151">
        <v>14917</v>
      </c>
      <c r="DF151">
        <v>14207</v>
      </c>
      <c r="DG151">
        <v>13112</v>
      </c>
      <c r="DH151">
        <v>12990</v>
      </c>
      <c r="DI151">
        <v>12130</v>
      </c>
      <c r="DJ151">
        <v>16481</v>
      </c>
      <c r="DK151">
        <v>16033</v>
      </c>
      <c r="DL151">
        <v>12997</v>
      </c>
      <c r="DM151">
        <v>14291</v>
      </c>
      <c r="DN151">
        <f t="shared" si="4"/>
        <v>169547</v>
      </c>
      <c r="DP151" s="31" t="s">
        <v>372</v>
      </c>
      <c r="DQ151">
        <v>50</v>
      </c>
      <c r="DV151">
        <v>120</v>
      </c>
      <c r="DY151">
        <v>2781155</v>
      </c>
      <c r="EB151">
        <v>358369</v>
      </c>
      <c r="EC151">
        <v>343717</v>
      </c>
      <c r="EE151">
        <v>499709</v>
      </c>
      <c r="EI151">
        <v>256218</v>
      </c>
      <c r="EK151">
        <v>128462</v>
      </c>
      <c r="EQ151">
        <v>-46309</v>
      </c>
      <c r="ET151">
        <v>66000</v>
      </c>
      <c r="EU151">
        <v>26400</v>
      </c>
      <c r="EW151">
        <v>4413891</v>
      </c>
      <c r="EY151" s="1" t="s">
        <v>1233</v>
      </c>
      <c r="EZ151" s="1">
        <v>46600</v>
      </c>
      <c r="FA151" s="1"/>
      <c r="FB151" s="1"/>
      <c r="FC151" s="1"/>
      <c r="FD151" s="1"/>
      <c r="FE151" s="1">
        <v>420</v>
      </c>
      <c r="FF151" s="1"/>
      <c r="FG151" s="1"/>
      <c r="FH151" s="1">
        <v>984000</v>
      </c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>
        <v>60499</v>
      </c>
      <c r="FU151" s="1"/>
      <c r="FV151" s="1"/>
      <c r="FW151" s="1"/>
      <c r="FX151" s="1"/>
      <c r="FY151" s="1"/>
      <c r="FZ151" s="1"/>
      <c r="GA151" s="1"/>
      <c r="GB151" s="1"/>
      <c r="GC151" s="1">
        <v>564296</v>
      </c>
      <c r="GD151" s="1">
        <v>207840</v>
      </c>
      <c r="GE151" s="1"/>
      <c r="GF151" s="1">
        <v>1863655</v>
      </c>
    </row>
    <row r="152" spans="1:188" x14ac:dyDescent="0.45">
      <c r="A152" t="s">
        <v>452</v>
      </c>
      <c r="B152" t="s">
        <v>453</v>
      </c>
      <c r="C152">
        <v>725744</v>
      </c>
      <c r="D152">
        <v>729936</v>
      </c>
      <c r="E152">
        <v>725807</v>
      </c>
      <c r="F152">
        <v>744653</v>
      </c>
      <c r="G152">
        <v>718493</v>
      </c>
      <c r="H152">
        <v>732467</v>
      </c>
      <c r="I152">
        <v>723764</v>
      </c>
      <c r="J152">
        <v>726353</v>
      </c>
      <c r="K152">
        <v>722300</v>
      </c>
      <c r="L152">
        <v>714495</v>
      </c>
      <c r="M152">
        <v>730110</v>
      </c>
      <c r="N152">
        <v>762447</v>
      </c>
      <c r="Q152" t="s">
        <v>448</v>
      </c>
      <c r="R152" t="s">
        <v>449</v>
      </c>
      <c r="S152" t="s">
        <v>3113</v>
      </c>
      <c r="T152">
        <v>0</v>
      </c>
      <c r="U152">
        <v>0</v>
      </c>
      <c r="V152">
        <v>0</v>
      </c>
      <c r="W152">
        <v>0</v>
      </c>
      <c r="X152">
        <v>13030</v>
      </c>
      <c r="Y152">
        <v>4334</v>
      </c>
      <c r="Z152">
        <v>3871</v>
      </c>
      <c r="AA152">
        <v>3591</v>
      </c>
      <c r="AB152">
        <v>3591</v>
      </c>
      <c r="AC152">
        <v>3591</v>
      </c>
      <c r="AD152">
        <v>3650</v>
      </c>
      <c r="AE152">
        <v>4033</v>
      </c>
      <c r="AF152" s="6">
        <f t="shared" si="5"/>
        <v>39691</v>
      </c>
      <c r="CK152" t="s">
        <v>771</v>
      </c>
      <c r="CL152" t="s">
        <v>3112</v>
      </c>
      <c r="CM152" s="32">
        <v>20000</v>
      </c>
      <c r="CN152" s="32">
        <v>20000</v>
      </c>
      <c r="CO152" s="32">
        <v>20000</v>
      </c>
      <c r="CP152" s="32">
        <v>20000</v>
      </c>
      <c r="CQ152" s="32">
        <v>20000</v>
      </c>
      <c r="CR152" s="32">
        <v>20000</v>
      </c>
      <c r="CS152" s="32">
        <v>20000</v>
      </c>
      <c r="CT152" s="32">
        <v>20000</v>
      </c>
      <c r="CU152" s="32">
        <v>20000</v>
      </c>
      <c r="CV152" s="32">
        <v>20000</v>
      </c>
      <c r="CW152" s="32">
        <v>20000</v>
      </c>
      <c r="CX152" s="32">
        <v>20000</v>
      </c>
      <c r="CZ152" t="s">
        <v>771</v>
      </c>
      <c r="DA152" t="s">
        <v>3112</v>
      </c>
      <c r="DB152">
        <v>20000</v>
      </c>
      <c r="DC152">
        <v>20000</v>
      </c>
      <c r="DD152">
        <v>20000</v>
      </c>
      <c r="DE152">
        <v>20000</v>
      </c>
      <c r="DF152">
        <v>20000</v>
      </c>
      <c r="DG152">
        <v>20000</v>
      </c>
      <c r="DH152">
        <v>20000</v>
      </c>
      <c r="DI152">
        <v>20000</v>
      </c>
      <c r="DJ152">
        <v>20000</v>
      </c>
      <c r="DK152">
        <v>20000</v>
      </c>
      <c r="DL152">
        <v>20000</v>
      </c>
      <c r="DM152">
        <v>20000</v>
      </c>
      <c r="DN152">
        <f t="shared" si="4"/>
        <v>240000</v>
      </c>
      <c r="DP152" s="31" t="s">
        <v>172</v>
      </c>
      <c r="EJ152">
        <v>9060000</v>
      </c>
      <c r="EW152">
        <v>9060000</v>
      </c>
      <c r="EY152" s="1" t="s">
        <v>797</v>
      </c>
      <c r="EZ152" s="1"/>
      <c r="FA152" s="1"/>
      <c r="FB152" s="1"/>
      <c r="FC152" s="1"/>
      <c r="FD152" s="1"/>
      <c r="FE152" s="1">
        <v>0</v>
      </c>
      <c r="FF152" s="1"/>
      <c r="FG152" s="1"/>
      <c r="FH152" s="1">
        <v>313637</v>
      </c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>
        <v>131393</v>
      </c>
      <c r="FU152" s="1"/>
      <c r="FV152" s="1"/>
      <c r="FW152" s="1"/>
      <c r="FX152" s="1"/>
      <c r="FY152" s="1"/>
      <c r="FZ152" s="1">
        <v>19056</v>
      </c>
      <c r="GA152" s="1"/>
      <c r="GB152" s="1"/>
      <c r="GC152" s="1">
        <v>99600</v>
      </c>
      <c r="GD152" s="1"/>
      <c r="GE152" s="1"/>
      <c r="GF152" s="1">
        <v>563686</v>
      </c>
    </row>
    <row r="153" spans="1:188" x14ac:dyDescent="0.45">
      <c r="A153" t="s">
        <v>372</v>
      </c>
      <c r="B153" t="s">
        <v>3022</v>
      </c>
      <c r="C153">
        <v>401118</v>
      </c>
      <c r="D153">
        <v>380586</v>
      </c>
      <c r="E153">
        <v>379491</v>
      </c>
      <c r="F153">
        <v>413599</v>
      </c>
      <c r="G153">
        <v>371667</v>
      </c>
      <c r="H153">
        <v>283016</v>
      </c>
      <c r="I153">
        <v>257983</v>
      </c>
      <c r="J153">
        <v>327230</v>
      </c>
      <c r="K153">
        <v>442082</v>
      </c>
      <c r="L153">
        <v>396925</v>
      </c>
      <c r="M153">
        <v>379668</v>
      </c>
      <c r="N153">
        <v>380526</v>
      </c>
      <c r="Q153" t="s">
        <v>448</v>
      </c>
      <c r="R153" t="s">
        <v>449</v>
      </c>
      <c r="S153" t="s">
        <v>3101</v>
      </c>
      <c r="T153">
        <v>0</v>
      </c>
      <c r="U153">
        <v>0</v>
      </c>
      <c r="V153">
        <v>0</v>
      </c>
      <c r="W153">
        <v>13495</v>
      </c>
      <c r="X153">
        <v>49886</v>
      </c>
      <c r="Y153">
        <v>49886</v>
      </c>
      <c r="Z153">
        <v>49886</v>
      </c>
      <c r="AA153">
        <v>49886</v>
      </c>
      <c r="AB153">
        <v>49886</v>
      </c>
      <c r="AC153">
        <v>49886</v>
      </c>
      <c r="AD153">
        <v>49886</v>
      </c>
      <c r="AE153">
        <v>49886</v>
      </c>
      <c r="AF153" s="6">
        <f t="shared" si="5"/>
        <v>412583</v>
      </c>
      <c r="CK153" t="s">
        <v>771</v>
      </c>
      <c r="CL153" t="s">
        <v>3103</v>
      </c>
      <c r="CM153" s="32">
        <v>9362</v>
      </c>
      <c r="CN153" s="32">
        <v>11041</v>
      </c>
      <c r="CO153" s="32">
        <v>11380</v>
      </c>
      <c r="CP153" s="32">
        <v>9835</v>
      </c>
      <c r="CQ153" s="32">
        <v>9745</v>
      </c>
      <c r="CR153" s="32">
        <v>10202</v>
      </c>
      <c r="CS153" s="32">
        <v>10459</v>
      </c>
      <c r="CT153" s="32">
        <v>9900</v>
      </c>
      <c r="CU153" s="32">
        <v>11069</v>
      </c>
      <c r="CV153" s="32">
        <v>10413</v>
      </c>
      <c r="CW153" s="32">
        <v>10151</v>
      </c>
      <c r="CX153" s="32">
        <v>11269</v>
      </c>
      <c r="CZ153" t="s">
        <v>771</v>
      </c>
      <c r="DA153" t="s">
        <v>3103</v>
      </c>
      <c r="DB153">
        <v>9362</v>
      </c>
      <c r="DC153">
        <v>11041</v>
      </c>
      <c r="DD153">
        <v>11380</v>
      </c>
      <c r="DE153">
        <v>9835</v>
      </c>
      <c r="DF153">
        <v>9745</v>
      </c>
      <c r="DG153">
        <v>10202</v>
      </c>
      <c r="DH153">
        <v>10459</v>
      </c>
      <c r="DI153">
        <v>9900</v>
      </c>
      <c r="DJ153">
        <v>11069</v>
      </c>
      <c r="DK153">
        <v>10413</v>
      </c>
      <c r="DL153">
        <v>10151</v>
      </c>
      <c r="DM153">
        <v>11269</v>
      </c>
      <c r="DN153">
        <f t="shared" si="4"/>
        <v>124826</v>
      </c>
      <c r="DP153" s="31" t="s">
        <v>1019</v>
      </c>
      <c r="DQ153">
        <v>68800</v>
      </c>
      <c r="DV153">
        <v>16118</v>
      </c>
      <c r="EE153">
        <v>596700</v>
      </c>
      <c r="ET153">
        <v>1268931</v>
      </c>
      <c r="EU153">
        <v>419079</v>
      </c>
      <c r="EW153">
        <v>2369628</v>
      </c>
      <c r="EY153" s="1" t="s">
        <v>452</v>
      </c>
      <c r="EZ153" s="1"/>
      <c r="FA153" s="1"/>
      <c r="FB153" s="1"/>
      <c r="FC153" s="1"/>
      <c r="FD153" s="1"/>
      <c r="FE153" s="1">
        <v>0</v>
      </c>
      <c r="FF153" s="1"/>
      <c r="FG153" s="1"/>
      <c r="FH153" s="1">
        <v>557089</v>
      </c>
      <c r="FI153" s="1"/>
      <c r="FJ153" s="1"/>
      <c r="FK153" s="1">
        <v>293683</v>
      </c>
      <c r="FL153" s="1">
        <v>542112</v>
      </c>
      <c r="FM153" s="1"/>
      <c r="FN153" s="1">
        <v>240000</v>
      </c>
      <c r="FO153" s="1"/>
      <c r="FP153" s="1"/>
      <c r="FQ153" s="1">
        <v>61475</v>
      </c>
      <c r="FR153" s="1">
        <v>75700</v>
      </c>
      <c r="FS153" s="1">
        <v>4800000</v>
      </c>
      <c r="FT153" s="1">
        <v>2185276</v>
      </c>
      <c r="FU153" s="1"/>
      <c r="FV153" s="1"/>
      <c r="FW153" s="1"/>
      <c r="FX153" s="1"/>
      <c r="FY153" s="1"/>
      <c r="FZ153" s="1">
        <v>1234</v>
      </c>
      <c r="GA153" s="1"/>
      <c r="GB153" s="1"/>
      <c r="GC153" s="1"/>
      <c r="GD153" s="1"/>
      <c r="GE153" s="1"/>
      <c r="GF153" s="1">
        <v>8756569</v>
      </c>
    </row>
    <row r="154" spans="1:188" x14ac:dyDescent="0.45">
      <c r="A154" t="s">
        <v>172</v>
      </c>
      <c r="B154" t="s">
        <v>173</v>
      </c>
      <c r="C154">
        <v>755000</v>
      </c>
      <c r="D154">
        <v>755000</v>
      </c>
      <c r="E154">
        <v>755000</v>
      </c>
      <c r="F154">
        <v>755000</v>
      </c>
      <c r="G154">
        <v>755000</v>
      </c>
      <c r="H154">
        <v>755000</v>
      </c>
      <c r="I154">
        <v>755000</v>
      </c>
      <c r="J154">
        <v>755000</v>
      </c>
      <c r="K154">
        <v>755000</v>
      </c>
      <c r="L154">
        <v>755000</v>
      </c>
      <c r="M154">
        <v>755000</v>
      </c>
      <c r="N154">
        <v>755000</v>
      </c>
      <c r="Q154" t="s">
        <v>216</v>
      </c>
      <c r="R154" t="s">
        <v>217</v>
      </c>
      <c r="S154" t="s">
        <v>3102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82258</v>
      </c>
      <c r="AD154">
        <v>255000</v>
      </c>
      <c r="AE154">
        <v>255000</v>
      </c>
      <c r="AF154" s="6">
        <f t="shared" si="5"/>
        <v>592258</v>
      </c>
      <c r="CK154" t="s">
        <v>1123</v>
      </c>
      <c r="CL154" t="s">
        <v>3104</v>
      </c>
      <c r="CM154" s="32">
        <v>11735</v>
      </c>
      <c r="CN154" s="32">
        <v>11735</v>
      </c>
      <c r="CO154" s="32">
        <v>11735</v>
      </c>
      <c r="CP154" s="32">
        <v>11735</v>
      </c>
      <c r="CQ154" s="32">
        <v>11735</v>
      </c>
      <c r="CR154" s="32">
        <v>11735</v>
      </c>
      <c r="CS154" s="32">
        <v>11735</v>
      </c>
      <c r="CT154" s="32">
        <v>11735</v>
      </c>
      <c r="CU154" s="32">
        <v>11735</v>
      </c>
      <c r="CV154" s="32">
        <v>11735</v>
      </c>
      <c r="CW154" s="32">
        <v>11735</v>
      </c>
      <c r="CX154" s="32">
        <v>11735</v>
      </c>
      <c r="CZ154" t="s">
        <v>1123</v>
      </c>
      <c r="DA154" t="s">
        <v>3104</v>
      </c>
      <c r="DB154">
        <v>11735</v>
      </c>
      <c r="DC154">
        <v>11735</v>
      </c>
      <c r="DD154">
        <v>11735</v>
      </c>
      <c r="DE154">
        <v>11735</v>
      </c>
      <c r="DF154">
        <v>11735</v>
      </c>
      <c r="DG154">
        <v>11735</v>
      </c>
      <c r="DH154">
        <v>11735</v>
      </c>
      <c r="DI154">
        <v>11735</v>
      </c>
      <c r="DJ154">
        <v>11735</v>
      </c>
      <c r="DK154">
        <v>11735</v>
      </c>
      <c r="DL154">
        <v>11735</v>
      </c>
      <c r="DM154">
        <v>11735</v>
      </c>
      <c r="DN154">
        <f t="shared" si="4"/>
        <v>140820</v>
      </c>
      <c r="DP154" s="31" t="s">
        <v>324</v>
      </c>
      <c r="DQ154">
        <v>19000</v>
      </c>
      <c r="DR154">
        <v>18450</v>
      </c>
      <c r="DV154">
        <v>48000</v>
      </c>
      <c r="DY154">
        <v>3202800</v>
      </c>
      <c r="EB154">
        <v>444000</v>
      </c>
      <c r="EE154">
        <v>1200000</v>
      </c>
      <c r="EI154">
        <v>72000</v>
      </c>
      <c r="EK154">
        <v>1445004</v>
      </c>
      <c r="EQ154">
        <v>540000</v>
      </c>
      <c r="ES154">
        <v>66095</v>
      </c>
      <c r="ET154">
        <v>41705</v>
      </c>
      <c r="EU154">
        <v>262560</v>
      </c>
      <c r="EW154">
        <v>7359614</v>
      </c>
      <c r="EY154" s="1" t="s">
        <v>372</v>
      </c>
      <c r="EZ154" s="1">
        <v>50</v>
      </c>
      <c r="FA154" s="1"/>
      <c r="FB154" s="1"/>
      <c r="FC154" s="1"/>
      <c r="FD154" s="1"/>
      <c r="FE154" s="1">
        <v>120</v>
      </c>
      <c r="FF154" s="1"/>
      <c r="FG154" s="1"/>
      <c r="FH154" s="1">
        <v>2781155</v>
      </c>
      <c r="FI154" s="1"/>
      <c r="FJ154" s="1"/>
      <c r="FK154" s="1">
        <v>358369</v>
      </c>
      <c r="FL154" s="1">
        <v>343717</v>
      </c>
      <c r="FM154" s="1"/>
      <c r="FN154" s="1">
        <v>499709</v>
      </c>
      <c r="FO154" s="1"/>
      <c r="FP154" s="1"/>
      <c r="FQ154" s="1"/>
      <c r="FR154" s="1">
        <v>256218</v>
      </c>
      <c r="FS154" s="1"/>
      <c r="FT154" s="1">
        <v>128462</v>
      </c>
      <c r="FU154" s="1"/>
      <c r="FV154" s="1"/>
      <c r="FW154" s="1"/>
      <c r="FX154" s="1"/>
      <c r="FY154" s="1"/>
      <c r="FZ154" s="1">
        <v>-46309</v>
      </c>
      <c r="GA154" s="1"/>
      <c r="GB154" s="1"/>
      <c r="GC154" s="1">
        <v>66000</v>
      </c>
      <c r="GD154" s="1">
        <v>26400</v>
      </c>
      <c r="GE154" s="1"/>
      <c r="GF154" s="1">
        <v>4413891</v>
      </c>
    </row>
    <row r="155" spans="1:188" x14ac:dyDescent="0.45">
      <c r="A155" t="s">
        <v>1019</v>
      </c>
      <c r="B155" t="s">
        <v>1020</v>
      </c>
      <c r="C155">
        <v>207137</v>
      </c>
      <c r="D155">
        <v>208455</v>
      </c>
      <c r="E155">
        <v>202302</v>
      </c>
      <c r="F155">
        <v>205635</v>
      </c>
      <c r="G155">
        <v>191322</v>
      </c>
      <c r="H155">
        <v>189482</v>
      </c>
      <c r="I155">
        <v>189072</v>
      </c>
      <c r="J155">
        <v>191131</v>
      </c>
      <c r="K155">
        <v>192156</v>
      </c>
      <c r="L155">
        <v>195757</v>
      </c>
      <c r="M155">
        <v>194112</v>
      </c>
      <c r="N155">
        <v>203067</v>
      </c>
      <c r="Q155" t="s">
        <v>465</v>
      </c>
      <c r="R155" t="s">
        <v>466</v>
      </c>
      <c r="S155" t="s">
        <v>3113</v>
      </c>
      <c r="T155">
        <v>0</v>
      </c>
      <c r="U155">
        <v>1424</v>
      </c>
      <c r="V155">
        <v>8000</v>
      </c>
      <c r="W155">
        <v>8000</v>
      </c>
      <c r="X155">
        <v>8000</v>
      </c>
      <c r="Y155">
        <v>8000</v>
      </c>
      <c r="Z155">
        <v>8000</v>
      </c>
      <c r="AA155">
        <v>8000</v>
      </c>
      <c r="AB155">
        <v>8000</v>
      </c>
      <c r="AC155">
        <v>8000</v>
      </c>
      <c r="AD155">
        <v>8000</v>
      </c>
      <c r="AE155">
        <v>8000</v>
      </c>
      <c r="AF155" s="6">
        <f t="shared" si="5"/>
        <v>81424</v>
      </c>
      <c r="CK155" t="s">
        <v>1123</v>
      </c>
      <c r="CL155" t="s">
        <v>3112</v>
      </c>
      <c r="CM155" s="32">
        <v>20000</v>
      </c>
      <c r="CN155" s="32">
        <v>20000</v>
      </c>
      <c r="CO155" s="32">
        <v>20000</v>
      </c>
      <c r="CP155" s="32">
        <v>20000</v>
      </c>
      <c r="CQ155" s="32">
        <v>20000</v>
      </c>
      <c r="CR155" s="32">
        <v>20000</v>
      </c>
      <c r="CS155" s="32">
        <v>20000</v>
      </c>
      <c r="CT155" s="32">
        <v>20000</v>
      </c>
      <c r="CU155" s="32">
        <v>20000</v>
      </c>
      <c r="CV155" s="32">
        <v>20000</v>
      </c>
      <c r="CW155" s="32">
        <v>20000</v>
      </c>
      <c r="CX155" s="32">
        <v>20000</v>
      </c>
      <c r="CZ155" t="s">
        <v>1123</v>
      </c>
      <c r="DA155" t="s">
        <v>3112</v>
      </c>
      <c r="DB155">
        <v>20000</v>
      </c>
      <c r="DC155">
        <v>20000</v>
      </c>
      <c r="DD155">
        <v>20000</v>
      </c>
      <c r="DE155">
        <v>20000</v>
      </c>
      <c r="DF155">
        <v>20000</v>
      </c>
      <c r="DG155">
        <v>20000</v>
      </c>
      <c r="DH155">
        <v>20000</v>
      </c>
      <c r="DI155">
        <v>20000</v>
      </c>
      <c r="DJ155">
        <v>20000</v>
      </c>
      <c r="DK155">
        <v>20000</v>
      </c>
      <c r="DL155">
        <v>20000</v>
      </c>
      <c r="DM155">
        <v>20000</v>
      </c>
      <c r="DN155">
        <f t="shared" si="4"/>
        <v>240000</v>
      </c>
      <c r="DP155" s="31" t="s">
        <v>245</v>
      </c>
      <c r="DT155">
        <v>-9939</v>
      </c>
      <c r="DU155">
        <v>1350148.52</v>
      </c>
      <c r="DV155">
        <v>0</v>
      </c>
      <c r="DY155">
        <v>369544</v>
      </c>
      <c r="ED155">
        <v>577183.27599999995</v>
      </c>
      <c r="EE155">
        <v>240000</v>
      </c>
      <c r="EJ155">
        <v>2400000</v>
      </c>
      <c r="EK155">
        <v>515659</v>
      </c>
      <c r="EQ155">
        <v>36000</v>
      </c>
      <c r="ET155">
        <v>249146</v>
      </c>
      <c r="EU155">
        <v>52800</v>
      </c>
      <c r="EW155">
        <v>5780541.7960000001</v>
      </c>
      <c r="EY155" s="1" t="s">
        <v>172</v>
      </c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>
        <v>9060000</v>
      </c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>
        <v>9060000</v>
      </c>
    </row>
    <row r="156" spans="1:188" x14ac:dyDescent="0.45">
      <c r="A156" t="s">
        <v>324</v>
      </c>
      <c r="B156" t="s">
        <v>325</v>
      </c>
      <c r="C156">
        <v>628550</v>
      </c>
      <c r="D156">
        <v>613939</v>
      </c>
      <c r="E156">
        <v>611775</v>
      </c>
      <c r="F156">
        <v>609899</v>
      </c>
      <c r="G156">
        <v>613133</v>
      </c>
      <c r="H156">
        <v>609542</v>
      </c>
      <c r="I156">
        <v>610476</v>
      </c>
      <c r="J156">
        <v>611281</v>
      </c>
      <c r="K156">
        <v>609751</v>
      </c>
      <c r="L156">
        <v>608400</v>
      </c>
      <c r="M156">
        <v>611990</v>
      </c>
      <c r="N156">
        <v>620878</v>
      </c>
      <c r="Q156" t="s">
        <v>17</v>
      </c>
      <c r="R156" t="s">
        <v>18</v>
      </c>
      <c r="S156" t="s">
        <v>3108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12532</v>
      </c>
      <c r="AB156">
        <v>13500</v>
      </c>
      <c r="AC156">
        <v>13500</v>
      </c>
      <c r="AD156">
        <v>13500</v>
      </c>
      <c r="AE156">
        <v>13500</v>
      </c>
      <c r="AF156" s="6">
        <f t="shared" si="5"/>
        <v>66532</v>
      </c>
      <c r="CK156" t="s">
        <v>1123</v>
      </c>
      <c r="CL156" t="s">
        <v>3105</v>
      </c>
      <c r="CM156" s="32">
        <v>3000</v>
      </c>
      <c r="CN156" s="32">
        <v>3000</v>
      </c>
      <c r="CO156" s="32">
        <v>3000</v>
      </c>
      <c r="CP156" s="32">
        <v>3000</v>
      </c>
      <c r="CQ156" s="32">
        <v>3000</v>
      </c>
      <c r="CR156" s="32">
        <v>3000</v>
      </c>
      <c r="CS156" s="32">
        <v>3000</v>
      </c>
      <c r="CT156" s="32">
        <v>3000</v>
      </c>
      <c r="CU156" s="32">
        <v>3000</v>
      </c>
      <c r="CV156" s="32">
        <v>3000</v>
      </c>
      <c r="CW156" s="32">
        <v>3000</v>
      </c>
      <c r="CX156" s="32">
        <v>3000</v>
      </c>
      <c r="CZ156" t="s">
        <v>1123</v>
      </c>
      <c r="DA156" t="s">
        <v>3105</v>
      </c>
      <c r="DB156">
        <v>3000</v>
      </c>
      <c r="DC156">
        <v>3000</v>
      </c>
      <c r="DD156">
        <v>3000</v>
      </c>
      <c r="DE156">
        <v>3000</v>
      </c>
      <c r="DF156">
        <v>3000</v>
      </c>
      <c r="DG156">
        <v>3000</v>
      </c>
      <c r="DH156">
        <v>3000</v>
      </c>
      <c r="DI156">
        <v>3000</v>
      </c>
      <c r="DJ156">
        <v>3000</v>
      </c>
      <c r="DK156">
        <v>3000</v>
      </c>
      <c r="DL156">
        <v>3000</v>
      </c>
      <c r="DM156">
        <v>3000</v>
      </c>
      <c r="DN156">
        <f t="shared" si="4"/>
        <v>36000</v>
      </c>
      <c r="DP156" s="31" t="s">
        <v>340</v>
      </c>
      <c r="DQ156">
        <v>36200</v>
      </c>
      <c r="EW156">
        <v>36200</v>
      </c>
      <c r="EY156" s="1" t="s">
        <v>1019</v>
      </c>
      <c r="EZ156" s="1">
        <v>68800</v>
      </c>
      <c r="FA156" s="1"/>
      <c r="FB156" s="1"/>
      <c r="FC156" s="1"/>
      <c r="FD156" s="1"/>
      <c r="FE156" s="1">
        <v>16118</v>
      </c>
      <c r="FF156" s="1"/>
      <c r="FG156" s="1"/>
      <c r="FH156" s="1"/>
      <c r="FI156" s="1"/>
      <c r="FJ156" s="1"/>
      <c r="FK156" s="1"/>
      <c r="FL156" s="1"/>
      <c r="FM156" s="1"/>
      <c r="FN156" s="1">
        <v>596700</v>
      </c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>
        <v>1268931</v>
      </c>
      <c r="GD156" s="1">
        <v>419079</v>
      </c>
      <c r="GE156" s="1"/>
      <c r="GF156" s="1">
        <v>2369628</v>
      </c>
    </row>
    <row r="157" spans="1:188" x14ac:dyDescent="0.45">
      <c r="A157" t="s">
        <v>245</v>
      </c>
      <c r="B157" t="s">
        <v>246</v>
      </c>
      <c r="C157">
        <v>484524.04599999997</v>
      </c>
      <c r="D157">
        <v>501569.04599999997</v>
      </c>
      <c r="E157">
        <v>501555.04599999997</v>
      </c>
      <c r="F157">
        <v>506629.04599999997</v>
      </c>
      <c r="G157">
        <v>481503.04599999997</v>
      </c>
      <c r="H157">
        <v>481314.04599999997</v>
      </c>
      <c r="I157">
        <v>476194.04599999997</v>
      </c>
      <c r="J157">
        <v>464639.04599999997</v>
      </c>
      <c r="K157">
        <v>460077.04599999997</v>
      </c>
      <c r="L157">
        <v>475354.04599999997</v>
      </c>
      <c r="M157">
        <v>475713.04599999997</v>
      </c>
      <c r="N157">
        <v>471470.29</v>
      </c>
      <c r="Q157" t="s">
        <v>17</v>
      </c>
      <c r="R157" t="s">
        <v>18</v>
      </c>
      <c r="S157" t="s">
        <v>3107</v>
      </c>
      <c r="T157">
        <v>0</v>
      </c>
      <c r="U157">
        <v>0</v>
      </c>
      <c r="V157">
        <v>3226</v>
      </c>
      <c r="W157">
        <v>4000</v>
      </c>
      <c r="X157">
        <v>4709</v>
      </c>
      <c r="Y157">
        <v>6000</v>
      </c>
      <c r="Z157">
        <v>6000</v>
      </c>
      <c r="AA157">
        <v>6000</v>
      </c>
      <c r="AB157">
        <v>6000</v>
      </c>
      <c r="AC157">
        <v>6000</v>
      </c>
      <c r="AD157">
        <v>6000</v>
      </c>
      <c r="AE157">
        <v>6000</v>
      </c>
      <c r="AF157" s="6">
        <f t="shared" si="5"/>
        <v>53935</v>
      </c>
      <c r="CK157" t="s">
        <v>1123</v>
      </c>
      <c r="CL157" t="s">
        <v>3113</v>
      </c>
      <c r="CM157" s="32">
        <v>1357</v>
      </c>
      <c r="CN157" s="32">
        <v>1357</v>
      </c>
      <c r="CO157" s="32">
        <v>1357</v>
      </c>
      <c r="CP157" s="32">
        <v>1357</v>
      </c>
      <c r="CQ157" s="32">
        <v>1357</v>
      </c>
      <c r="CR157" s="32">
        <v>1357</v>
      </c>
      <c r="CS157" s="32">
        <v>1357</v>
      </c>
      <c r="CT157" s="32">
        <v>1357</v>
      </c>
      <c r="CU157" s="32">
        <v>1357</v>
      </c>
      <c r="CV157" s="32">
        <v>1357</v>
      </c>
      <c r="CW157" s="32">
        <v>1357</v>
      </c>
      <c r="CX157" s="32">
        <v>1357</v>
      </c>
      <c r="CZ157" t="s">
        <v>1123</v>
      </c>
      <c r="DA157" t="s">
        <v>3113</v>
      </c>
      <c r="DB157">
        <v>1357</v>
      </c>
      <c r="DC157">
        <v>1357</v>
      </c>
      <c r="DD157">
        <v>1357</v>
      </c>
      <c r="DE157">
        <v>1357</v>
      </c>
      <c r="DF157">
        <v>1357</v>
      </c>
      <c r="DG157">
        <v>1357</v>
      </c>
      <c r="DH157">
        <v>1357</v>
      </c>
      <c r="DI157">
        <v>1357</v>
      </c>
      <c r="DJ157">
        <v>1357</v>
      </c>
      <c r="DK157">
        <v>1357</v>
      </c>
      <c r="DL157">
        <v>1357</v>
      </c>
      <c r="DM157">
        <v>1357</v>
      </c>
      <c r="DN157">
        <f t="shared" si="4"/>
        <v>16284</v>
      </c>
      <c r="DP157" s="31" t="s">
        <v>864</v>
      </c>
      <c r="DT157">
        <v>1680</v>
      </c>
      <c r="DV157">
        <v>660</v>
      </c>
      <c r="DY157">
        <v>1579363</v>
      </c>
      <c r="EB157">
        <v>274224</v>
      </c>
      <c r="EE157">
        <v>711261</v>
      </c>
      <c r="EI157">
        <v>65391</v>
      </c>
      <c r="EK157">
        <v>419353</v>
      </c>
      <c r="EQ157">
        <v>126942</v>
      </c>
      <c r="ET157">
        <v>91688</v>
      </c>
      <c r="EU157">
        <v>23349</v>
      </c>
      <c r="EW157">
        <v>3293911</v>
      </c>
      <c r="EY157" s="1" t="s">
        <v>324</v>
      </c>
      <c r="EZ157" s="1">
        <v>19000</v>
      </c>
      <c r="FA157" s="1">
        <v>18450</v>
      </c>
      <c r="FB157" s="1"/>
      <c r="FC157" s="1"/>
      <c r="FD157" s="1"/>
      <c r="FE157" s="1">
        <v>48000</v>
      </c>
      <c r="FF157" s="1"/>
      <c r="FG157" s="1"/>
      <c r="FH157" s="1">
        <v>3202800</v>
      </c>
      <c r="FI157" s="1"/>
      <c r="FJ157" s="1"/>
      <c r="FK157" s="1">
        <v>444000</v>
      </c>
      <c r="FL157" s="1"/>
      <c r="FM157" s="1"/>
      <c r="FN157" s="1">
        <v>1200000</v>
      </c>
      <c r="FO157" s="1"/>
      <c r="FP157" s="1"/>
      <c r="FQ157" s="1"/>
      <c r="FR157" s="1">
        <v>72000</v>
      </c>
      <c r="FS157" s="1"/>
      <c r="FT157" s="1">
        <v>1445004</v>
      </c>
      <c r="FU157" s="1"/>
      <c r="FV157" s="1"/>
      <c r="FW157" s="1"/>
      <c r="FX157" s="1"/>
      <c r="FY157" s="1"/>
      <c r="FZ157" s="1">
        <v>540000</v>
      </c>
      <c r="GA157" s="1"/>
      <c r="GB157" s="1">
        <v>66095</v>
      </c>
      <c r="GC157" s="1">
        <v>41705</v>
      </c>
      <c r="GD157" s="1">
        <v>262560</v>
      </c>
      <c r="GE157" s="1"/>
      <c r="GF157" s="1">
        <v>7359614</v>
      </c>
    </row>
    <row r="158" spans="1:188" x14ac:dyDescent="0.45">
      <c r="A158" t="s">
        <v>340</v>
      </c>
      <c r="B158" t="s">
        <v>3023</v>
      </c>
      <c r="C158">
        <v>3620</v>
      </c>
      <c r="D158">
        <v>3620</v>
      </c>
      <c r="E158">
        <v>3620</v>
      </c>
      <c r="F158">
        <v>3620</v>
      </c>
      <c r="G158">
        <v>3620</v>
      </c>
      <c r="H158">
        <v>3620</v>
      </c>
      <c r="I158">
        <v>3620</v>
      </c>
      <c r="J158">
        <v>3620</v>
      </c>
      <c r="K158">
        <v>3620</v>
      </c>
      <c r="L158">
        <v>3620</v>
      </c>
      <c r="M158">
        <v>0</v>
      </c>
      <c r="N158">
        <v>0</v>
      </c>
      <c r="Q158" t="s">
        <v>1252</v>
      </c>
      <c r="R158" t="s">
        <v>1253</v>
      </c>
      <c r="S158" t="s">
        <v>3113</v>
      </c>
      <c r="T158">
        <v>0</v>
      </c>
      <c r="U158">
        <v>0</v>
      </c>
      <c r="V158">
        <v>0</v>
      </c>
      <c r="W158">
        <v>4634</v>
      </c>
      <c r="X158">
        <v>5734</v>
      </c>
      <c r="Y158">
        <v>5734</v>
      </c>
      <c r="Z158">
        <v>5734</v>
      </c>
      <c r="AA158">
        <v>5734</v>
      </c>
      <c r="AB158">
        <v>5734</v>
      </c>
      <c r="AC158">
        <v>5734</v>
      </c>
      <c r="AD158">
        <v>5734</v>
      </c>
      <c r="AE158">
        <v>5734</v>
      </c>
      <c r="AF158" s="6">
        <f t="shared" si="5"/>
        <v>50506</v>
      </c>
      <c r="CK158" t="s">
        <v>1123</v>
      </c>
      <c r="CL158" t="s">
        <v>3101</v>
      </c>
      <c r="CM158" s="32">
        <v>1000</v>
      </c>
      <c r="CN158" s="32">
        <v>1000</v>
      </c>
      <c r="CO158" s="32">
        <v>1000</v>
      </c>
      <c r="CP158" s="32">
        <v>1000</v>
      </c>
      <c r="CQ158" s="32">
        <v>1000</v>
      </c>
      <c r="CR158" s="32">
        <v>1000</v>
      </c>
      <c r="CS158" s="32">
        <v>1000</v>
      </c>
      <c r="CT158" s="32">
        <v>1000</v>
      </c>
      <c r="CU158" s="32">
        <v>1000</v>
      </c>
      <c r="CV158" s="32">
        <v>1000</v>
      </c>
      <c r="CW158" s="32">
        <v>1000</v>
      </c>
      <c r="CX158" s="32">
        <v>1000</v>
      </c>
      <c r="CZ158" t="s">
        <v>1123</v>
      </c>
      <c r="DA158" t="s">
        <v>3101</v>
      </c>
      <c r="DB158">
        <v>1000</v>
      </c>
      <c r="DC158">
        <v>1000</v>
      </c>
      <c r="DD158">
        <v>1000</v>
      </c>
      <c r="DE158">
        <v>1000</v>
      </c>
      <c r="DF158">
        <v>1000</v>
      </c>
      <c r="DG158">
        <v>1000</v>
      </c>
      <c r="DH158">
        <v>1000</v>
      </c>
      <c r="DI158">
        <v>1000</v>
      </c>
      <c r="DJ158">
        <v>1000</v>
      </c>
      <c r="DK158">
        <v>1000</v>
      </c>
      <c r="DL158">
        <v>1000</v>
      </c>
      <c r="DM158">
        <v>1000</v>
      </c>
      <c r="DN158">
        <f t="shared" si="4"/>
        <v>12000</v>
      </c>
      <c r="DP158" s="31" t="s">
        <v>137</v>
      </c>
      <c r="DQ158">
        <v>70700</v>
      </c>
      <c r="DV158">
        <v>0</v>
      </c>
      <c r="DY158">
        <v>486000</v>
      </c>
      <c r="EE158">
        <v>589860</v>
      </c>
      <c r="EQ158">
        <v>12000</v>
      </c>
      <c r="ET158">
        <v>406982</v>
      </c>
      <c r="EU158">
        <v>205592</v>
      </c>
      <c r="EW158">
        <v>1771134</v>
      </c>
      <c r="EY158" s="1" t="s">
        <v>245</v>
      </c>
      <c r="EZ158" s="1"/>
      <c r="FA158" s="1"/>
      <c r="FB158" s="1"/>
      <c r="FC158" s="1">
        <v>-9939</v>
      </c>
      <c r="FD158" s="1">
        <v>1350148.52</v>
      </c>
      <c r="FE158" s="1">
        <v>0</v>
      </c>
      <c r="FF158" s="1"/>
      <c r="FG158" s="1"/>
      <c r="FH158" s="1">
        <v>369544</v>
      </c>
      <c r="FI158" s="1"/>
      <c r="FJ158" s="1"/>
      <c r="FK158" s="1"/>
      <c r="FL158" s="1"/>
      <c r="FM158" s="1">
        <v>577183.27599999995</v>
      </c>
      <c r="FN158" s="1">
        <v>240000</v>
      </c>
      <c r="FO158" s="1"/>
      <c r="FP158" s="1"/>
      <c r="FQ158" s="1"/>
      <c r="FR158" s="1"/>
      <c r="FS158" s="1">
        <v>2400000</v>
      </c>
      <c r="FT158" s="1">
        <v>515659</v>
      </c>
      <c r="FU158" s="1"/>
      <c r="FV158" s="1"/>
      <c r="FW158" s="1"/>
      <c r="FX158" s="1"/>
      <c r="FY158" s="1"/>
      <c r="FZ158" s="1">
        <v>36000</v>
      </c>
      <c r="GA158" s="1"/>
      <c r="GB158" s="1"/>
      <c r="GC158" s="1">
        <v>249146</v>
      </c>
      <c r="GD158" s="1">
        <v>52800</v>
      </c>
      <c r="GE158" s="1"/>
      <c r="GF158" s="1">
        <v>5780541.7960000001</v>
      </c>
    </row>
    <row r="159" spans="1:188" x14ac:dyDescent="0.45">
      <c r="A159" t="s">
        <v>864</v>
      </c>
      <c r="B159" t="s">
        <v>865</v>
      </c>
      <c r="C159">
        <v>166931</v>
      </c>
      <c r="D159">
        <v>192589</v>
      </c>
      <c r="E159">
        <v>245921</v>
      </c>
      <c r="F159">
        <v>240468</v>
      </c>
      <c r="G159">
        <v>273346</v>
      </c>
      <c r="H159">
        <v>297998</v>
      </c>
      <c r="I159">
        <v>293326</v>
      </c>
      <c r="J159">
        <v>289027</v>
      </c>
      <c r="K159">
        <v>336535</v>
      </c>
      <c r="L159">
        <v>335257</v>
      </c>
      <c r="M159">
        <v>331734</v>
      </c>
      <c r="N159">
        <v>290779</v>
      </c>
      <c r="Q159" t="s">
        <v>364</v>
      </c>
      <c r="R159" t="s">
        <v>365</v>
      </c>
      <c r="S159" t="s">
        <v>3100</v>
      </c>
      <c r="T159">
        <v>20801</v>
      </c>
      <c r="U159">
        <v>41962</v>
      </c>
      <c r="V159">
        <v>41962</v>
      </c>
      <c r="W159">
        <v>41962</v>
      </c>
      <c r="X159">
        <v>74690</v>
      </c>
      <c r="Y159">
        <v>41962</v>
      </c>
      <c r="Z159">
        <v>41962</v>
      </c>
      <c r="AA159">
        <v>41962</v>
      </c>
      <c r="AB159">
        <v>56957</v>
      </c>
      <c r="AC159">
        <v>3962</v>
      </c>
      <c r="AD159">
        <v>3962</v>
      </c>
      <c r="AE159">
        <v>23574</v>
      </c>
      <c r="AF159" s="6">
        <f t="shared" si="5"/>
        <v>435718</v>
      </c>
      <c r="CK159" t="s">
        <v>884</v>
      </c>
      <c r="CL159" t="s">
        <v>3109</v>
      </c>
      <c r="CM159" s="32">
        <v>950</v>
      </c>
      <c r="CN159" s="32">
        <v>950</v>
      </c>
      <c r="CO159" s="32">
        <v>977</v>
      </c>
      <c r="CP159" s="32">
        <v>1017</v>
      </c>
      <c r="CQ159" s="32">
        <v>1940</v>
      </c>
      <c r="CR159" s="32">
        <v>1017</v>
      </c>
      <c r="CS159" s="32">
        <v>1927</v>
      </c>
      <c r="CT159" s="32">
        <v>3227</v>
      </c>
      <c r="CU159" s="32">
        <v>3294</v>
      </c>
      <c r="CV159" s="32">
        <v>3213</v>
      </c>
      <c r="CW159" s="32">
        <v>27</v>
      </c>
      <c r="CX159" s="32">
        <v>27</v>
      </c>
      <c r="CZ159" t="s">
        <v>884</v>
      </c>
      <c r="DA159" t="s">
        <v>3109</v>
      </c>
      <c r="DB159">
        <v>950</v>
      </c>
      <c r="DC159">
        <v>950</v>
      </c>
      <c r="DD159">
        <v>977</v>
      </c>
      <c r="DE159">
        <v>1017</v>
      </c>
      <c r="DF159">
        <v>1940</v>
      </c>
      <c r="DG159">
        <v>1017</v>
      </c>
      <c r="DH159">
        <v>1927</v>
      </c>
      <c r="DI159">
        <v>3227</v>
      </c>
      <c r="DJ159">
        <v>3294</v>
      </c>
      <c r="DK159">
        <v>3213</v>
      </c>
      <c r="DL159">
        <v>27</v>
      </c>
      <c r="DM159">
        <v>27</v>
      </c>
      <c r="DN159">
        <f t="shared" si="4"/>
        <v>18566</v>
      </c>
      <c r="DP159" s="31" t="s">
        <v>804</v>
      </c>
      <c r="EK159">
        <v>34031</v>
      </c>
      <c r="EW159">
        <v>34031</v>
      </c>
      <c r="EY159" s="1" t="s">
        <v>340</v>
      </c>
      <c r="EZ159" s="1">
        <v>36200</v>
      </c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>
        <v>36200</v>
      </c>
    </row>
    <row r="160" spans="1:188" x14ac:dyDescent="0.45">
      <c r="A160" t="s">
        <v>137</v>
      </c>
      <c r="B160" t="s">
        <v>138</v>
      </c>
      <c r="C160">
        <v>144217</v>
      </c>
      <c r="D160">
        <v>146009</v>
      </c>
      <c r="E160">
        <v>148027</v>
      </c>
      <c r="F160">
        <v>147470</v>
      </c>
      <c r="G160">
        <v>154063</v>
      </c>
      <c r="H160">
        <v>145664</v>
      </c>
      <c r="I160">
        <v>154656</v>
      </c>
      <c r="J160">
        <v>148869</v>
      </c>
      <c r="K160">
        <v>150423</v>
      </c>
      <c r="L160">
        <v>144911</v>
      </c>
      <c r="M160">
        <v>141292</v>
      </c>
      <c r="N160">
        <v>145533</v>
      </c>
      <c r="Q160" t="s">
        <v>364</v>
      </c>
      <c r="R160" t="s">
        <v>365</v>
      </c>
      <c r="S160" t="s">
        <v>3112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9349</v>
      </c>
      <c r="AB160">
        <v>20962</v>
      </c>
      <c r="AC160">
        <v>20962</v>
      </c>
      <c r="AD160">
        <v>20962</v>
      </c>
      <c r="AE160">
        <v>20962</v>
      </c>
      <c r="AF160" s="6">
        <f t="shared" si="5"/>
        <v>93197</v>
      </c>
      <c r="CK160" t="s">
        <v>884</v>
      </c>
      <c r="CL160" t="s">
        <v>3111</v>
      </c>
      <c r="CM160" s="32">
        <v>0</v>
      </c>
      <c r="CN160" s="32">
        <v>0</v>
      </c>
      <c r="CO160" s="32">
        <v>0</v>
      </c>
      <c r="CP160" s="32">
        <v>0</v>
      </c>
      <c r="CQ160" s="32">
        <v>0</v>
      </c>
      <c r="CR160" s="32">
        <v>0</v>
      </c>
      <c r="CS160" s="32">
        <v>0</v>
      </c>
      <c r="CT160" s="32">
        <v>0</v>
      </c>
      <c r="CU160" s="32">
        <v>0</v>
      </c>
      <c r="CV160" s="32">
        <v>0</v>
      </c>
      <c r="CW160" s="32">
        <v>0</v>
      </c>
      <c r="CX160" s="32">
        <v>0</v>
      </c>
      <c r="CZ160" t="s">
        <v>884</v>
      </c>
      <c r="DA160" t="s">
        <v>3111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f t="shared" si="4"/>
        <v>0</v>
      </c>
      <c r="DP160" s="31" t="s">
        <v>482</v>
      </c>
      <c r="DQ160">
        <v>1100</v>
      </c>
      <c r="DV160">
        <v>0</v>
      </c>
      <c r="DY160">
        <v>337637</v>
      </c>
      <c r="EB160">
        <v>163200</v>
      </c>
      <c r="EE160">
        <v>856800</v>
      </c>
      <c r="EK160">
        <v>1114447</v>
      </c>
      <c r="ES160">
        <v>12000</v>
      </c>
      <c r="ET160">
        <v>614058</v>
      </c>
      <c r="EU160">
        <v>144000</v>
      </c>
      <c r="EW160">
        <v>3243242</v>
      </c>
      <c r="EY160" s="1" t="s">
        <v>864</v>
      </c>
      <c r="EZ160" s="1"/>
      <c r="FA160" s="1"/>
      <c r="FB160" s="1"/>
      <c r="FC160" s="1">
        <v>1680</v>
      </c>
      <c r="FD160" s="1"/>
      <c r="FE160" s="1">
        <v>660</v>
      </c>
      <c r="FF160" s="1"/>
      <c r="FG160" s="1"/>
      <c r="FH160" s="1">
        <v>1579363</v>
      </c>
      <c r="FI160" s="1"/>
      <c r="FJ160" s="1"/>
      <c r="FK160" s="1">
        <v>274224</v>
      </c>
      <c r="FL160" s="1"/>
      <c r="FM160" s="1"/>
      <c r="FN160" s="1">
        <v>711261</v>
      </c>
      <c r="FO160" s="1"/>
      <c r="FP160" s="1"/>
      <c r="FQ160" s="1"/>
      <c r="FR160" s="1">
        <v>65391</v>
      </c>
      <c r="FS160" s="1"/>
      <c r="FT160" s="1">
        <v>419353</v>
      </c>
      <c r="FU160" s="1"/>
      <c r="FV160" s="1"/>
      <c r="FW160" s="1"/>
      <c r="FX160" s="1"/>
      <c r="FY160" s="1"/>
      <c r="FZ160" s="1">
        <v>126942</v>
      </c>
      <c r="GA160" s="1"/>
      <c r="GB160" s="1"/>
      <c r="GC160" s="1">
        <v>91688</v>
      </c>
      <c r="GD160" s="1">
        <v>23349</v>
      </c>
      <c r="GE160" s="1"/>
      <c r="GF160" s="1">
        <v>3293911</v>
      </c>
    </row>
    <row r="161" spans="1:188" x14ac:dyDescent="0.45">
      <c r="A161" t="s">
        <v>804</v>
      </c>
      <c r="B161" t="s">
        <v>805</v>
      </c>
      <c r="C161">
        <v>5754</v>
      </c>
      <c r="D161">
        <v>5754</v>
      </c>
      <c r="E161">
        <v>5754</v>
      </c>
      <c r="F161">
        <v>5754</v>
      </c>
      <c r="G161">
        <v>5754</v>
      </c>
      <c r="H161">
        <v>3737</v>
      </c>
      <c r="I161">
        <v>254</v>
      </c>
      <c r="J161">
        <v>254</v>
      </c>
      <c r="K161">
        <v>254</v>
      </c>
      <c r="L161">
        <v>254</v>
      </c>
      <c r="M161">
        <v>254</v>
      </c>
      <c r="N161">
        <v>254</v>
      </c>
      <c r="Q161" t="s">
        <v>1047</v>
      </c>
      <c r="R161" t="s">
        <v>1048</v>
      </c>
      <c r="S161" t="s">
        <v>3100</v>
      </c>
      <c r="T161">
        <v>0</v>
      </c>
      <c r="U161">
        <v>19025.148000000001</v>
      </c>
      <c r="V161">
        <v>28742</v>
      </c>
      <c r="W161">
        <v>28742</v>
      </c>
      <c r="X161">
        <v>28742</v>
      </c>
      <c r="Y161">
        <v>28742</v>
      </c>
      <c r="Z161">
        <v>28742</v>
      </c>
      <c r="AA161">
        <v>28742</v>
      </c>
      <c r="AB161">
        <v>29852</v>
      </c>
      <c r="AC161">
        <v>29852</v>
      </c>
      <c r="AD161">
        <v>29852</v>
      </c>
      <c r="AE161">
        <v>29852</v>
      </c>
      <c r="AF161" s="6">
        <f t="shared" si="5"/>
        <v>310885.14799999999</v>
      </c>
      <c r="CK161" t="s">
        <v>884</v>
      </c>
      <c r="CL161" t="s">
        <v>3100</v>
      </c>
      <c r="CM161" s="32">
        <v>90500</v>
      </c>
      <c r="CN161" s="32">
        <v>90500</v>
      </c>
      <c r="CO161" s="32">
        <v>90500</v>
      </c>
      <c r="CP161" s="32">
        <v>90500</v>
      </c>
      <c r="CQ161" s="32">
        <v>90500</v>
      </c>
      <c r="CR161" s="32">
        <v>90500</v>
      </c>
      <c r="CS161" s="32">
        <v>90500</v>
      </c>
      <c r="CT161" s="32">
        <v>90500</v>
      </c>
      <c r="CU161" s="32">
        <v>90500</v>
      </c>
      <c r="CV161" s="32">
        <v>90500</v>
      </c>
      <c r="CW161" s="32">
        <v>90500</v>
      </c>
      <c r="CX161" s="32">
        <v>90500</v>
      </c>
      <c r="CZ161" t="s">
        <v>884</v>
      </c>
      <c r="DA161" t="s">
        <v>3100</v>
      </c>
      <c r="DB161">
        <v>90500</v>
      </c>
      <c r="DC161">
        <v>90500</v>
      </c>
      <c r="DD161">
        <v>90500</v>
      </c>
      <c r="DE161">
        <v>90500</v>
      </c>
      <c r="DF161">
        <v>90500</v>
      </c>
      <c r="DG161">
        <v>90500</v>
      </c>
      <c r="DH161">
        <v>90500</v>
      </c>
      <c r="DI161">
        <v>90500</v>
      </c>
      <c r="DJ161">
        <v>90500</v>
      </c>
      <c r="DK161">
        <v>90500</v>
      </c>
      <c r="DL161">
        <v>90500</v>
      </c>
      <c r="DM161">
        <v>90500</v>
      </c>
      <c r="DN161">
        <f t="shared" si="4"/>
        <v>1086000</v>
      </c>
      <c r="DP161" s="31" t="s">
        <v>368</v>
      </c>
      <c r="DQ161">
        <v>66680</v>
      </c>
      <c r="EW161">
        <v>66680</v>
      </c>
      <c r="EY161" s="1" t="s">
        <v>137</v>
      </c>
      <c r="EZ161" s="1">
        <v>70700</v>
      </c>
      <c r="FA161" s="1"/>
      <c r="FB161" s="1"/>
      <c r="FC161" s="1"/>
      <c r="FD161" s="1"/>
      <c r="FE161" s="1">
        <v>0</v>
      </c>
      <c r="FF161" s="1"/>
      <c r="FG161" s="1"/>
      <c r="FH161" s="1">
        <v>486000</v>
      </c>
      <c r="FI161" s="1"/>
      <c r="FJ161" s="1"/>
      <c r="FK161" s="1"/>
      <c r="FL161" s="1"/>
      <c r="FM161" s="1"/>
      <c r="FN161" s="1">
        <v>589860</v>
      </c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>
        <v>12000</v>
      </c>
      <c r="GA161" s="1"/>
      <c r="GB161" s="1"/>
      <c r="GC161" s="1">
        <v>406982</v>
      </c>
      <c r="GD161" s="1">
        <v>205592</v>
      </c>
      <c r="GE161" s="1"/>
      <c r="GF161" s="1">
        <v>1771134</v>
      </c>
    </row>
    <row r="162" spans="1:188" x14ac:dyDescent="0.45">
      <c r="A162" t="s">
        <v>482</v>
      </c>
      <c r="B162" t="s">
        <v>483</v>
      </c>
      <c r="C162">
        <v>268050</v>
      </c>
      <c r="D162">
        <v>272769</v>
      </c>
      <c r="E162">
        <v>272662</v>
      </c>
      <c r="F162">
        <v>273666</v>
      </c>
      <c r="G162">
        <v>266091</v>
      </c>
      <c r="H162">
        <v>272109</v>
      </c>
      <c r="I162">
        <v>273807</v>
      </c>
      <c r="J162">
        <v>282742</v>
      </c>
      <c r="K162">
        <v>275039</v>
      </c>
      <c r="L162">
        <v>259937</v>
      </c>
      <c r="M162">
        <v>261000</v>
      </c>
      <c r="N162">
        <v>265370</v>
      </c>
      <c r="Q162" t="s">
        <v>1047</v>
      </c>
      <c r="R162" t="s">
        <v>1048</v>
      </c>
      <c r="S162" t="s">
        <v>3101</v>
      </c>
      <c r="T162">
        <v>0</v>
      </c>
      <c r="U162">
        <v>775</v>
      </c>
      <c r="V162">
        <v>775</v>
      </c>
      <c r="W162">
        <v>775</v>
      </c>
      <c r="X162">
        <v>775</v>
      </c>
      <c r="Y162">
        <v>775</v>
      </c>
      <c r="Z162">
        <v>775</v>
      </c>
      <c r="AA162">
        <v>775</v>
      </c>
      <c r="AB162">
        <v>775</v>
      </c>
      <c r="AC162">
        <v>775</v>
      </c>
      <c r="AD162">
        <v>775</v>
      </c>
      <c r="AE162">
        <v>775</v>
      </c>
      <c r="AF162" s="6">
        <f t="shared" si="5"/>
        <v>8525</v>
      </c>
      <c r="CK162" t="s">
        <v>884</v>
      </c>
      <c r="CL162" t="s">
        <v>3104</v>
      </c>
      <c r="CM162" s="32">
        <v>38000</v>
      </c>
      <c r="CN162" s="32">
        <v>36857</v>
      </c>
      <c r="CO162" s="32">
        <v>36000</v>
      </c>
      <c r="CP162" s="32">
        <v>36000</v>
      </c>
      <c r="CQ162" s="32">
        <v>36000</v>
      </c>
      <c r="CR162" s="32">
        <v>36000</v>
      </c>
      <c r="CS162" s="32">
        <v>36000</v>
      </c>
      <c r="CT162" s="32">
        <v>36000</v>
      </c>
      <c r="CU162" s="32">
        <v>36000</v>
      </c>
      <c r="CV162" s="32">
        <v>36000</v>
      </c>
      <c r="CW162" s="32">
        <v>39000</v>
      </c>
      <c r="CX162" s="32">
        <v>36000</v>
      </c>
      <c r="CZ162" t="s">
        <v>884</v>
      </c>
      <c r="DA162" t="s">
        <v>3104</v>
      </c>
      <c r="DB162">
        <v>38000</v>
      </c>
      <c r="DC162">
        <v>36857</v>
      </c>
      <c r="DD162">
        <v>36000</v>
      </c>
      <c r="DE162">
        <v>36000</v>
      </c>
      <c r="DF162">
        <v>36000</v>
      </c>
      <c r="DG162">
        <v>36000</v>
      </c>
      <c r="DH162">
        <v>36000</v>
      </c>
      <c r="DI162">
        <v>36000</v>
      </c>
      <c r="DJ162">
        <v>36000</v>
      </c>
      <c r="DK162">
        <v>36000</v>
      </c>
      <c r="DL162">
        <v>39000</v>
      </c>
      <c r="DM162">
        <v>36000</v>
      </c>
      <c r="DN162">
        <f t="shared" si="4"/>
        <v>437857</v>
      </c>
      <c r="DP162" s="31" t="s">
        <v>1267</v>
      </c>
      <c r="DQ162">
        <v>46500</v>
      </c>
      <c r="DV162">
        <v>120</v>
      </c>
      <c r="DY162">
        <v>1884000</v>
      </c>
      <c r="EE162">
        <v>240000</v>
      </c>
      <c r="EK162">
        <v>669135</v>
      </c>
      <c r="EQ162">
        <v>1160394</v>
      </c>
      <c r="ER162">
        <v>1552800</v>
      </c>
      <c r="ET162">
        <v>316677</v>
      </c>
      <c r="EW162">
        <v>5869626</v>
      </c>
      <c r="EY162" s="1" t="s">
        <v>804</v>
      </c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>
        <v>34031</v>
      </c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>
        <v>34031</v>
      </c>
    </row>
    <row r="163" spans="1:188" x14ac:dyDescent="0.45">
      <c r="A163" t="s">
        <v>368</v>
      </c>
      <c r="B163" t="s">
        <v>3024</v>
      </c>
      <c r="C163">
        <v>6880</v>
      </c>
      <c r="D163">
        <v>6880</v>
      </c>
      <c r="E163">
        <v>6880</v>
      </c>
      <c r="F163">
        <v>6880</v>
      </c>
      <c r="G163">
        <v>6880</v>
      </c>
      <c r="H163">
        <v>6880</v>
      </c>
      <c r="I163">
        <v>6880</v>
      </c>
      <c r="J163">
        <v>5820</v>
      </c>
      <c r="K163">
        <v>5820</v>
      </c>
      <c r="L163">
        <v>6880</v>
      </c>
      <c r="M163">
        <v>0</v>
      </c>
      <c r="N163">
        <v>0</v>
      </c>
      <c r="Q163" t="s">
        <v>1219</v>
      </c>
      <c r="R163" t="s">
        <v>463</v>
      </c>
      <c r="S163" t="s">
        <v>3120</v>
      </c>
      <c r="T163">
        <v>0</v>
      </c>
      <c r="U163">
        <v>0</v>
      </c>
      <c r="V163">
        <v>0</v>
      </c>
      <c r="W163">
        <v>352070</v>
      </c>
      <c r="X163">
        <v>352070</v>
      </c>
      <c r="Y163">
        <v>352070</v>
      </c>
      <c r="Z163">
        <v>352070</v>
      </c>
      <c r="AA163">
        <v>352070</v>
      </c>
      <c r="AB163">
        <v>352070</v>
      </c>
      <c r="AC163">
        <v>352070</v>
      </c>
      <c r="AD163">
        <v>352070</v>
      </c>
      <c r="AE163">
        <v>352070</v>
      </c>
      <c r="AF163" s="6">
        <f t="shared" si="5"/>
        <v>3168630</v>
      </c>
      <c r="CK163" t="s">
        <v>884</v>
      </c>
      <c r="CL163" t="s">
        <v>3105</v>
      </c>
      <c r="CM163" s="32">
        <v>4000</v>
      </c>
      <c r="CN163" s="32">
        <v>0</v>
      </c>
      <c r="CO163" s="32">
        <v>0</v>
      </c>
      <c r="CP163" s="32">
        <v>0</v>
      </c>
      <c r="CQ163" s="32">
        <v>0</v>
      </c>
      <c r="CR163" s="32">
        <v>0</v>
      </c>
      <c r="CS163" s="32">
        <v>0</v>
      </c>
      <c r="CT163" s="32">
        <v>0</v>
      </c>
      <c r="CU163" s="32">
        <v>0</v>
      </c>
      <c r="CV163" s="32">
        <v>0</v>
      </c>
      <c r="CW163" s="32">
        <v>0</v>
      </c>
      <c r="CX163" s="32">
        <v>0</v>
      </c>
      <c r="CZ163" t="s">
        <v>884</v>
      </c>
      <c r="DA163" t="s">
        <v>3105</v>
      </c>
      <c r="DB163">
        <v>4000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f t="shared" si="4"/>
        <v>4000</v>
      </c>
      <c r="DP163" s="31" t="s">
        <v>1259</v>
      </c>
      <c r="DQ163">
        <v>533</v>
      </c>
      <c r="DR163">
        <v>1420606</v>
      </c>
      <c r="DV163">
        <v>4384</v>
      </c>
      <c r="DY163">
        <v>994174</v>
      </c>
      <c r="EE163">
        <v>929088</v>
      </c>
      <c r="EK163">
        <v>893205</v>
      </c>
      <c r="EQ163">
        <v>330078</v>
      </c>
      <c r="ET163">
        <v>1911136</v>
      </c>
      <c r="EU163">
        <v>896165</v>
      </c>
      <c r="EW163">
        <v>7379369</v>
      </c>
      <c r="EY163" s="1" t="s">
        <v>482</v>
      </c>
      <c r="EZ163" s="1">
        <v>1100</v>
      </c>
      <c r="FA163" s="1"/>
      <c r="FB163" s="1"/>
      <c r="FC163" s="1"/>
      <c r="FD163" s="1"/>
      <c r="FE163" s="1">
        <v>0</v>
      </c>
      <c r="FF163" s="1"/>
      <c r="FG163" s="1"/>
      <c r="FH163" s="1">
        <v>337637</v>
      </c>
      <c r="FI163" s="1"/>
      <c r="FJ163" s="1"/>
      <c r="FK163" s="1">
        <v>163200</v>
      </c>
      <c r="FL163" s="1"/>
      <c r="FM163" s="1"/>
      <c r="FN163" s="1">
        <v>856800</v>
      </c>
      <c r="FO163" s="1"/>
      <c r="FP163" s="1"/>
      <c r="FQ163" s="1"/>
      <c r="FR163" s="1"/>
      <c r="FS163" s="1"/>
      <c r="FT163" s="1">
        <v>1114447</v>
      </c>
      <c r="FU163" s="1"/>
      <c r="FV163" s="1"/>
      <c r="FW163" s="1"/>
      <c r="FX163" s="1"/>
      <c r="FY163" s="1"/>
      <c r="FZ163" s="1"/>
      <c r="GA163" s="1"/>
      <c r="GB163" s="1">
        <v>12000</v>
      </c>
      <c r="GC163" s="1">
        <v>614058</v>
      </c>
      <c r="GD163" s="1">
        <v>144000</v>
      </c>
      <c r="GE163" s="1"/>
      <c r="GF163" s="1">
        <v>3243242</v>
      </c>
    </row>
    <row r="164" spans="1:188" x14ac:dyDescent="0.45">
      <c r="A164" t="s">
        <v>1267</v>
      </c>
      <c r="B164" t="s">
        <v>1268</v>
      </c>
      <c r="C164">
        <v>490293</v>
      </c>
      <c r="D164">
        <v>494841</v>
      </c>
      <c r="E164">
        <v>498447</v>
      </c>
      <c r="F164">
        <v>498719</v>
      </c>
      <c r="G164">
        <v>484469</v>
      </c>
      <c r="H164">
        <v>489606</v>
      </c>
      <c r="I164">
        <v>486370</v>
      </c>
      <c r="J164">
        <v>488829</v>
      </c>
      <c r="K164">
        <v>487822</v>
      </c>
      <c r="L164">
        <v>484382</v>
      </c>
      <c r="M164">
        <v>482576</v>
      </c>
      <c r="N164">
        <v>483272</v>
      </c>
      <c r="Q164" t="s">
        <v>1236</v>
      </c>
      <c r="R164" t="s">
        <v>464</v>
      </c>
      <c r="S164" t="s">
        <v>3120</v>
      </c>
      <c r="T164">
        <v>0</v>
      </c>
      <c r="U164">
        <v>0</v>
      </c>
      <c r="V164">
        <v>0</v>
      </c>
      <c r="W164">
        <v>181950</v>
      </c>
      <c r="X164">
        <v>181950</v>
      </c>
      <c r="Y164">
        <v>181950</v>
      </c>
      <c r="Z164">
        <v>181950</v>
      </c>
      <c r="AA164">
        <v>181950</v>
      </c>
      <c r="AB164">
        <v>181950</v>
      </c>
      <c r="AC164">
        <v>181950</v>
      </c>
      <c r="AD164">
        <v>181950</v>
      </c>
      <c r="AE164">
        <v>181950</v>
      </c>
      <c r="AF164" s="6">
        <f t="shared" si="5"/>
        <v>1637550</v>
      </c>
      <c r="CK164" t="s">
        <v>884</v>
      </c>
      <c r="CL164" t="s">
        <v>3113</v>
      </c>
      <c r="CM164" s="32">
        <v>28250</v>
      </c>
      <c r="CN164" s="32">
        <v>38734</v>
      </c>
      <c r="CO164" s="32">
        <v>42536</v>
      </c>
      <c r="CP164" s="32">
        <v>29796</v>
      </c>
      <c r="CQ164" s="32">
        <v>31717</v>
      </c>
      <c r="CR164" s="32">
        <v>28311</v>
      </c>
      <c r="CS164" s="32">
        <v>28989</v>
      </c>
      <c r="CT164" s="32">
        <v>28457</v>
      </c>
      <c r="CU164" s="32">
        <v>28371</v>
      </c>
      <c r="CV164" s="32">
        <v>28733</v>
      </c>
      <c r="CW164" s="32">
        <v>28609</v>
      </c>
      <c r="CX164" s="32">
        <v>29014</v>
      </c>
      <c r="CZ164" t="s">
        <v>884</v>
      </c>
      <c r="DA164" t="s">
        <v>3113</v>
      </c>
      <c r="DB164">
        <v>28250</v>
      </c>
      <c r="DC164">
        <v>38734</v>
      </c>
      <c r="DD164">
        <v>42536</v>
      </c>
      <c r="DE164">
        <v>29796</v>
      </c>
      <c r="DF164">
        <v>31717</v>
      </c>
      <c r="DG164">
        <v>28311</v>
      </c>
      <c r="DH164">
        <v>28989</v>
      </c>
      <c r="DI164">
        <v>28457</v>
      </c>
      <c r="DJ164">
        <v>28371</v>
      </c>
      <c r="DK164">
        <v>28733</v>
      </c>
      <c r="DL164">
        <v>28609</v>
      </c>
      <c r="DM164">
        <v>29014</v>
      </c>
      <c r="DN164">
        <f t="shared" si="4"/>
        <v>371517</v>
      </c>
      <c r="DP164" s="31" t="s">
        <v>165</v>
      </c>
      <c r="EB164">
        <v>96000</v>
      </c>
      <c r="EC164">
        <v>408000</v>
      </c>
      <c r="EE164">
        <v>516000</v>
      </c>
      <c r="EG164">
        <v>156000</v>
      </c>
      <c r="EL164">
        <v>768000</v>
      </c>
      <c r="ET164">
        <v>132036</v>
      </c>
      <c r="EU164">
        <v>72000</v>
      </c>
      <c r="EW164">
        <v>2148036</v>
      </c>
      <c r="EY164" s="1" t="s">
        <v>368</v>
      </c>
      <c r="EZ164" s="1">
        <v>66680</v>
      </c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>
        <v>66680</v>
      </c>
    </row>
    <row r="165" spans="1:188" x14ac:dyDescent="0.45">
      <c r="A165" t="s">
        <v>1259</v>
      </c>
      <c r="B165" t="s">
        <v>1260</v>
      </c>
      <c r="C165">
        <v>578050</v>
      </c>
      <c r="D165">
        <v>577319</v>
      </c>
      <c r="E165">
        <v>577165</v>
      </c>
      <c r="F165">
        <v>586108</v>
      </c>
      <c r="G165">
        <v>633375</v>
      </c>
      <c r="H165">
        <v>645691</v>
      </c>
      <c r="I165">
        <v>670632</v>
      </c>
      <c r="J165">
        <v>629349</v>
      </c>
      <c r="K165">
        <v>618945</v>
      </c>
      <c r="L165">
        <v>610943</v>
      </c>
      <c r="M165">
        <v>612985</v>
      </c>
      <c r="N165">
        <v>638807</v>
      </c>
      <c r="Q165" t="s">
        <v>1060</v>
      </c>
      <c r="R165" t="s">
        <v>1061</v>
      </c>
      <c r="S165" t="s">
        <v>3108</v>
      </c>
      <c r="T165">
        <v>0</v>
      </c>
      <c r="U165">
        <v>0</v>
      </c>
      <c r="V165">
        <v>0</v>
      </c>
      <c r="W165">
        <v>-36990</v>
      </c>
      <c r="X165">
        <v>-29790</v>
      </c>
      <c r="Y165">
        <v>91710</v>
      </c>
      <c r="Z165">
        <v>91710</v>
      </c>
      <c r="AA165">
        <v>91710</v>
      </c>
      <c r="AB165">
        <v>91710</v>
      </c>
      <c r="AC165">
        <v>91710</v>
      </c>
      <c r="AD165">
        <v>91710</v>
      </c>
      <c r="AE165">
        <v>91710</v>
      </c>
      <c r="AF165" s="6">
        <f t="shared" si="5"/>
        <v>575190</v>
      </c>
      <c r="CK165" t="s">
        <v>884</v>
      </c>
      <c r="CL165" t="s">
        <v>3101</v>
      </c>
      <c r="CM165" s="32">
        <v>2962</v>
      </c>
      <c r="CN165" s="32">
        <v>2962</v>
      </c>
      <c r="CO165" s="32">
        <v>2962</v>
      </c>
      <c r="CP165" s="32">
        <v>2962</v>
      </c>
      <c r="CQ165" s="32">
        <v>2962</v>
      </c>
      <c r="CR165" s="32">
        <v>2962</v>
      </c>
      <c r="CS165" s="32">
        <v>2962</v>
      </c>
      <c r="CT165" s="32">
        <v>2962</v>
      </c>
      <c r="CU165" s="32">
        <v>2962</v>
      </c>
      <c r="CV165" s="32">
        <v>2962</v>
      </c>
      <c r="CW165" s="32">
        <v>2962</v>
      </c>
      <c r="CX165" s="32">
        <v>2962</v>
      </c>
      <c r="CZ165" t="s">
        <v>884</v>
      </c>
      <c r="DA165" t="s">
        <v>3101</v>
      </c>
      <c r="DB165">
        <v>2962</v>
      </c>
      <c r="DC165">
        <v>2962</v>
      </c>
      <c r="DD165">
        <v>2962</v>
      </c>
      <c r="DE165">
        <v>2962</v>
      </c>
      <c r="DF165">
        <v>2962</v>
      </c>
      <c r="DG165">
        <v>2962</v>
      </c>
      <c r="DH165">
        <v>2962</v>
      </c>
      <c r="DI165">
        <v>2962</v>
      </c>
      <c r="DJ165">
        <v>2962</v>
      </c>
      <c r="DK165">
        <v>2962</v>
      </c>
      <c r="DL165">
        <v>2962</v>
      </c>
      <c r="DM165">
        <v>2962</v>
      </c>
      <c r="DN165">
        <f t="shared" si="4"/>
        <v>35544</v>
      </c>
      <c r="DP165" s="31" t="s">
        <v>730</v>
      </c>
      <c r="DY165">
        <v>646272</v>
      </c>
      <c r="EB165">
        <v>184944</v>
      </c>
      <c r="EI165">
        <v>36000</v>
      </c>
      <c r="EQ165">
        <v>-158580</v>
      </c>
      <c r="ET165">
        <v>24000</v>
      </c>
      <c r="EW165">
        <v>732636</v>
      </c>
      <c r="EY165" s="1" t="s">
        <v>1267</v>
      </c>
      <c r="EZ165" s="1">
        <v>46500</v>
      </c>
      <c r="FA165" s="1"/>
      <c r="FB165" s="1"/>
      <c r="FC165" s="1"/>
      <c r="FD165" s="1"/>
      <c r="FE165" s="1">
        <v>120</v>
      </c>
      <c r="FF165" s="1"/>
      <c r="FG165" s="1"/>
      <c r="FH165" s="1">
        <v>1884000</v>
      </c>
      <c r="FI165" s="1"/>
      <c r="FJ165" s="1"/>
      <c r="FK165" s="1"/>
      <c r="FL165" s="1"/>
      <c r="FM165" s="1"/>
      <c r="FN165" s="1">
        <v>240000</v>
      </c>
      <c r="FO165" s="1"/>
      <c r="FP165" s="1"/>
      <c r="FQ165" s="1"/>
      <c r="FR165" s="1"/>
      <c r="FS165" s="1"/>
      <c r="FT165" s="1">
        <v>669135</v>
      </c>
      <c r="FU165" s="1"/>
      <c r="FV165" s="1"/>
      <c r="FW165" s="1"/>
      <c r="FX165" s="1"/>
      <c r="FY165" s="1"/>
      <c r="FZ165" s="1">
        <v>1160394</v>
      </c>
      <c r="GA165" s="1">
        <v>1552800</v>
      </c>
      <c r="GB165" s="1"/>
      <c r="GC165" s="1">
        <v>316677</v>
      </c>
      <c r="GD165" s="1"/>
      <c r="GE165" s="1"/>
      <c r="GF165" s="1">
        <v>5869626</v>
      </c>
    </row>
    <row r="166" spans="1:188" x14ac:dyDescent="0.45">
      <c r="A166" t="s">
        <v>165</v>
      </c>
      <c r="B166" t="s">
        <v>166</v>
      </c>
      <c r="C166">
        <v>178459</v>
      </c>
      <c r="D166">
        <v>179056</v>
      </c>
      <c r="E166">
        <v>178820</v>
      </c>
      <c r="F166">
        <v>179937</v>
      </c>
      <c r="G166">
        <v>177862</v>
      </c>
      <c r="H166">
        <v>178964</v>
      </c>
      <c r="I166">
        <v>179242</v>
      </c>
      <c r="J166">
        <v>179736</v>
      </c>
      <c r="K166">
        <v>179635</v>
      </c>
      <c r="L166">
        <v>178342</v>
      </c>
      <c r="M166">
        <v>179155</v>
      </c>
      <c r="N166">
        <v>178828</v>
      </c>
      <c r="Q166" t="s">
        <v>474</v>
      </c>
      <c r="R166" t="s">
        <v>475</v>
      </c>
      <c r="S166" t="s">
        <v>3102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61333</v>
      </c>
      <c r="AC166">
        <v>115000</v>
      </c>
      <c r="AD166">
        <v>115000</v>
      </c>
      <c r="AE166">
        <v>115000</v>
      </c>
      <c r="AF166" s="6">
        <f t="shared" si="5"/>
        <v>406333</v>
      </c>
      <c r="CK166" t="s">
        <v>884</v>
      </c>
      <c r="CL166" t="s">
        <v>3103</v>
      </c>
      <c r="CM166" s="32">
        <v>4600</v>
      </c>
      <c r="CN166" s="32">
        <v>12282</v>
      </c>
      <c r="CO166" s="32">
        <v>9851</v>
      </c>
      <c r="CP166" s="32">
        <v>9575</v>
      </c>
      <c r="CQ166" s="32">
        <v>11808</v>
      </c>
      <c r="CR166" s="32">
        <v>6478</v>
      </c>
      <c r="CS166" s="32">
        <v>9005</v>
      </c>
      <c r="CT166" s="32">
        <v>6390</v>
      </c>
      <c r="CU166" s="32">
        <v>8487</v>
      </c>
      <c r="CV166" s="32">
        <v>5658</v>
      </c>
      <c r="CW166" s="32">
        <v>5396</v>
      </c>
      <c r="CX166" s="32">
        <v>5281</v>
      </c>
      <c r="CZ166" t="s">
        <v>884</v>
      </c>
      <c r="DA166" t="s">
        <v>3103</v>
      </c>
      <c r="DB166">
        <v>4600</v>
      </c>
      <c r="DC166">
        <v>12282</v>
      </c>
      <c r="DD166">
        <v>9851</v>
      </c>
      <c r="DE166">
        <v>9575</v>
      </c>
      <c r="DF166">
        <v>11808</v>
      </c>
      <c r="DG166">
        <v>6478</v>
      </c>
      <c r="DH166">
        <v>9005</v>
      </c>
      <c r="DI166">
        <v>6390</v>
      </c>
      <c r="DJ166">
        <v>8487</v>
      </c>
      <c r="DK166">
        <v>5658</v>
      </c>
      <c r="DL166">
        <v>5396</v>
      </c>
      <c r="DM166">
        <v>5281</v>
      </c>
      <c r="DN166">
        <f t="shared" si="4"/>
        <v>94811</v>
      </c>
      <c r="DP166" s="31" t="s">
        <v>1153</v>
      </c>
      <c r="DV166">
        <v>0</v>
      </c>
      <c r="DY166">
        <v>272400</v>
      </c>
      <c r="EB166">
        <v>50398</v>
      </c>
      <c r="EC166">
        <v>109330</v>
      </c>
      <c r="EK166">
        <v>48000</v>
      </c>
      <c r="EQ166">
        <v>65112</v>
      </c>
      <c r="ET166">
        <v>346729</v>
      </c>
      <c r="EU166">
        <v>262594</v>
      </c>
      <c r="EW166">
        <v>1154563</v>
      </c>
      <c r="EY166" s="1" t="s">
        <v>1259</v>
      </c>
      <c r="EZ166" s="1">
        <v>533</v>
      </c>
      <c r="FA166" s="1">
        <v>1420606</v>
      </c>
      <c r="FB166" s="1"/>
      <c r="FC166" s="1"/>
      <c r="FD166" s="1"/>
      <c r="FE166" s="1">
        <v>4384</v>
      </c>
      <c r="FF166" s="1"/>
      <c r="FG166" s="1"/>
      <c r="FH166" s="1">
        <v>994174</v>
      </c>
      <c r="FI166" s="1"/>
      <c r="FJ166" s="1"/>
      <c r="FK166" s="1"/>
      <c r="FL166" s="1"/>
      <c r="FM166" s="1"/>
      <c r="FN166" s="1">
        <v>929088</v>
      </c>
      <c r="FO166" s="1"/>
      <c r="FP166" s="1"/>
      <c r="FQ166" s="1"/>
      <c r="FR166" s="1"/>
      <c r="FS166" s="1"/>
      <c r="FT166" s="1">
        <v>893205</v>
      </c>
      <c r="FU166" s="1"/>
      <c r="FV166" s="1"/>
      <c r="FW166" s="1"/>
      <c r="FX166" s="1"/>
      <c r="FY166" s="1"/>
      <c r="FZ166" s="1">
        <v>330078</v>
      </c>
      <c r="GA166" s="1"/>
      <c r="GB166" s="1"/>
      <c r="GC166" s="1">
        <v>1911136</v>
      </c>
      <c r="GD166" s="1">
        <v>896165</v>
      </c>
      <c r="GE166" s="1"/>
      <c r="GF166" s="1">
        <v>7379369</v>
      </c>
    </row>
    <row r="167" spans="1:188" x14ac:dyDescent="0.45">
      <c r="A167" t="s">
        <v>730</v>
      </c>
      <c r="B167" t="s">
        <v>731</v>
      </c>
      <c r="C167">
        <v>61053</v>
      </c>
      <c r="D167">
        <v>61053</v>
      </c>
      <c r="E167">
        <v>61053</v>
      </c>
      <c r="F167">
        <v>61053</v>
      </c>
      <c r="G167">
        <v>61053</v>
      </c>
      <c r="H167">
        <v>61053</v>
      </c>
      <c r="I167">
        <v>61053</v>
      </c>
      <c r="J167">
        <v>61053</v>
      </c>
      <c r="K167">
        <v>61053</v>
      </c>
      <c r="L167">
        <v>61053</v>
      </c>
      <c r="M167">
        <v>61053</v>
      </c>
      <c r="N167">
        <v>61053</v>
      </c>
      <c r="Q167" t="s">
        <v>474</v>
      </c>
      <c r="R167" t="s">
        <v>475</v>
      </c>
      <c r="S167" t="s">
        <v>3113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4900</v>
      </c>
      <c r="AC167">
        <v>14230</v>
      </c>
      <c r="AD167">
        <v>14230</v>
      </c>
      <c r="AE167">
        <v>14230</v>
      </c>
      <c r="AF167" s="6">
        <f t="shared" si="5"/>
        <v>47590</v>
      </c>
      <c r="CK167" t="s">
        <v>884</v>
      </c>
      <c r="CL167" t="s">
        <v>3107</v>
      </c>
      <c r="CM167" s="32">
        <v>0</v>
      </c>
      <c r="CN167" s="32">
        <v>1233</v>
      </c>
      <c r="CO167" s="32">
        <v>13879</v>
      </c>
      <c r="CP167" s="32">
        <v>21224</v>
      </c>
      <c r="CQ167" s="32">
        <v>20027</v>
      </c>
      <c r="CR167" s="32">
        <v>19727</v>
      </c>
      <c r="CS167" s="32">
        <v>19300</v>
      </c>
      <c r="CT167" s="32">
        <v>19254</v>
      </c>
      <c r="CU167" s="32">
        <v>19500</v>
      </c>
      <c r="CV167" s="32">
        <v>19827</v>
      </c>
      <c r="CW167" s="32">
        <v>19632</v>
      </c>
      <c r="CX167" s="32">
        <v>19708</v>
      </c>
      <c r="CZ167" t="s">
        <v>884</v>
      </c>
      <c r="DA167" t="s">
        <v>3107</v>
      </c>
      <c r="DB167">
        <v>0</v>
      </c>
      <c r="DC167">
        <v>1233</v>
      </c>
      <c r="DD167">
        <v>13879</v>
      </c>
      <c r="DE167">
        <v>21224</v>
      </c>
      <c r="DF167">
        <v>20027</v>
      </c>
      <c r="DG167">
        <v>19727</v>
      </c>
      <c r="DH167">
        <v>19300</v>
      </c>
      <c r="DI167">
        <v>19254</v>
      </c>
      <c r="DJ167">
        <v>19500</v>
      </c>
      <c r="DK167">
        <v>19827</v>
      </c>
      <c r="DL167">
        <v>19632</v>
      </c>
      <c r="DM167">
        <v>19708</v>
      </c>
      <c r="DN167">
        <f t="shared" si="4"/>
        <v>193311</v>
      </c>
      <c r="DP167" s="31" t="s">
        <v>1150</v>
      </c>
      <c r="DQ167">
        <v>70100</v>
      </c>
      <c r="DV167">
        <v>469659.41800000001</v>
      </c>
      <c r="DY167">
        <v>871800</v>
      </c>
      <c r="EB167">
        <v>420000</v>
      </c>
      <c r="EE167">
        <v>770947</v>
      </c>
      <c r="EH167">
        <v>38417</v>
      </c>
      <c r="EI167">
        <v>0</v>
      </c>
      <c r="EK167">
        <v>1202569</v>
      </c>
      <c r="EQ167">
        <v>162780</v>
      </c>
      <c r="ET167">
        <v>893832</v>
      </c>
      <c r="EU167">
        <v>362400</v>
      </c>
      <c r="EW167">
        <v>5262504.4179999996</v>
      </c>
      <c r="EY167" s="1" t="s">
        <v>165</v>
      </c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>
        <v>96000</v>
      </c>
      <c r="FL167" s="1">
        <v>408000</v>
      </c>
      <c r="FM167" s="1"/>
      <c r="FN167" s="1">
        <v>516000</v>
      </c>
      <c r="FO167" s="1"/>
      <c r="FP167" s="1">
        <v>156000</v>
      </c>
      <c r="FQ167" s="1"/>
      <c r="FR167" s="1"/>
      <c r="FS167" s="1"/>
      <c r="FT167" s="1"/>
      <c r="FU167" s="1">
        <v>768000</v>
      </c>
      <c r="FV167" s="1"/>
      <c r="FW167" s="1"/>
      <c r="FX167" s="1"/>
      <c r="FY167" s="1"/>
      <c r="FZ167" s="1"/>
      <c r="GA167" s="1"/>
      <c r="GB167" s="1"/>
      <c r="GC167" s="1">
        <v>132036</v>
      </c>
      <c r="GD167" s="1">
        <v>72000</v>
      </c>
      <c r="GE167" s="1"/>
      <c r="GF167" s="1">
        <v>2148036</v>
      </c>
    </row>
    <row r="168" spans="1:188" x14ac:dyDescent="0.45">
      <c r="A168" t="s">
        <v>1153</v>
      </c>
      <c r="B168" t="s">
        <v>1154</v>
      </c>
      <c r="C168">
        <v>84603</v>
      </c>
      <c r="D168">
        <v>82530</v>
      </c>
      <c r="E168">
        <v>102939</v>
      </c>
      <c r="F168">
        <v>117096</v>
      </c>
      <c r="G168">
        <v>108216</v>
      </c>
      <c r="H168">
        <v>100909</v>
      </c>
      <c r="I168">
        <v>102602</v>
      </c>
      <c r="J168">
        <v>85920</v>
      </c>
      <c r="K168">
        <v>96644</v>
      </c>
      <c r="L168">
        <v>86246</v>
      </c>
      <c r="M168">
        <v>91569</v>
      </c>
      <c r="N168">
        <v>95289</v>
      </c>
      <c r="Q168" t="s">
        <v>1039</v>
      </c>
      <c r="R168" t="s">
        <v>1040</v>
      </c>
      <c r="S168" t="s">
        <v>3108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6452</v>
      </c>
      <c r="AB168">
        <v>10000</v>
      </c>
      <c r="AC168">
        <v>10000</v>
      </c>
      <c r="AD168">
        <v>10000</v>
      </c>
      <c r="AE168">
        <v>10000</v>
      </c>
      <c r="AF168" s="6">
        <f t="shared" si="5"/>
        <v>46452</v>
      </c>
      <c r="CK168" t="s">
        <v>896</v>
      </c>
      <c r="CL168" t="s">
        <v>3100</v>
      </c>
      <c r="CM168" s="32">
        <v>40000</v>
      </c>
      <c r="CN168" s="32">
        <v>40000</v>
      </c>
      <c r="CO168" s="32">
        <v>40000</v>
      </c>
      <c r="CP168" s="32">
        <v>40000</v>
      </c>
      <c r="CQ168" s="32">
        <v>40000</v>
      </c>
      <c r="CR168" s="32">
        <v>40000</v>
      </c>
      <c r="CS168" s="32">
        <v>40000</v>
      </c>
      <c r="CT168" s="32">
        <v>40000</v>
      </c>
      <c r="CU168" s="32">
        <v>40000</v>
      </c>
      <c r="CV168" s="32">
        <v>40000</v>
      </c>
      <c r="CW168" s="32">
        <v>40000</v>
      </c>
      <c r="CX168" s="32">
        <v>40000</v>
      </c>
      <c r="CZ168" t="s">
        <v>896</v>
      </c>
      <c r="DA168" t="s">
        <v>3100</v>
      </c>
      <c r="DB168">
        <v>40000</v>
      </c>
      <c r="DC168">
        <v>40000</v>
      </c>
      <c r="DD168">
        <v>40000</v>
      </c>
      <c r="DE168">
        <v>40000</v>
      </c>
      <c r="DF168">
        <v>40000</v>
      </c>
      <c r="DG168">
        <v>40000</v>
      </c>
      <c r="DH168">
        <v>40000</v>
      </c>
      <c r="DI168">
        <v>40000</v>
      </c>
      <c r="DJ168">
        <v>40000</v>
      </c>
      <c r="DK168">
        <v>40000</v>
      </c>
      <c r="DL168">
        <v>40000</v>
      </c>
      <c r="DM168">
        <v>40000</v>
      </c>
      <c r="DN168">
        <f t="shared" si="4"/>
        <v>480000</v>
      </c>
      <c r="DP168" s="31" t="s">
        <v>360</v>
      </c>
      <c r="ET168">
        <v>304757</v>
      </c>
      <c r="EU168">
        <v>26400</v>
      </c>
      <c r="EW168">
        <v>331157</v>
      </c>
      <c r="EY168" s="1" t="s">
        <v>730</v>
      </c>
      <c r="EZ168" s="1"/>
      <c r="FA168" s="1"/>
      <c r="FB168" s="1"/>
      <c r="FC168" s="1"/>
      <c r="FD168" s="1"/>
      <c r="FE168" s="1"/>
      <c r="FF168" s="1"/>
      <c r="FG168" s="1"/>
      <c r="FH168" s="1">
        <v>646272</v>
      </c>
      <c r="FI168" s="1"/>
      <c r="FJ168" s="1"/>
      <c r="FK168" s="1">
        <v>184944</v>
      </c>
      <c r="FL168" s="1"/>
      <c r="FM168" s="1"/>
      <c r="FN168" s="1"/>
      <c r="FO168" s="1"/>
      <c r="FP168" s="1"/>
      <c r="FQ168" s="1"/>
      <c r="FR168" s="1">
        <v>36000</v>
      </c>
      <c r="FS168" s="1"/>
      <c r="FT168" s="1"/>
      <c r="FU168" s="1"/>
      <c r="FV168" s="1"/>
      <c r="FW168" s="1"/>
      <c r="FX168" s="1"/>
      <c r="FY168" s="1"/>
      <c r="FZ168" s="1">
        <v>-158580</v>
      </c>
      <c r="GA168" s="1"/>
      <c r="GB168" s="1"/>
      <c r="GC168" s="1">
        <v>24000</v>
      </c>
      <c r="GD168" s="1"/>
      <c r="GE168" s="1"/>
      <c r="GF168" s="1">
        <v>732636</v>
      </c>
    </row>
    <row r="169" spans="1:188" x14ac:dyDescent="0.45">
      <c r="A169" t="s">
        <v>1150</v>
      </c>
      <c r="B169" t="s">
        <v>1151</v>
      </c>
      <c r="C169">
        <v>458923.97199999995</v>
      </c>
      <c r="D169">
        <v>464360.67300000001</v>
      </c>
      <c r="E169">
        <v>487074.00099999999</v>
      </c>
      <c r="F169">
        <v>475356.41600000003</v>
      </c>
      <c r="G169">
        <v>453644.25800000003</v>
      </c>
      <c r="H169">
        <v>463204.91899999999</v>
      </c>
      <c r="I169">
        <v>425368.57399999996</v>
      </c>
      <c r="J169">
        <v>405710.70900000003</v>
      </c>
      <c r="K169">
        <v>411316.30900000001</v>
      </c>
      <c r="L169">
        <v>419860.14500000002</v>
      </c>
      <c r="M169">
        <v>403785.55100000004</v>
      </c>
      <c r="N169">
        <v>393898.891</v>
      </c>
      <c r="Q169" t="s">
        <v>470</v>
      </c>
      <c r="R169" t="s">
        <v>471</v>
      </c>
      <c r="S169" t="s">
        <v>3113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10966</v>
      </c>
      <c r="Z169">
        <v>11272</v>
      </c>
      <c r="AA169">
        <v>11272</v>
      </c>
      <c r="AB169">
        <v>11272</v>
      </c>
      <c r="AC169">
        <v>11272</v>
      </c>
      <c r="AD169">
        <v>29293</v>
      </c>
      <c r="AE169">
        <v>11272</v>
      </c>
      <c r="AF169" s="6">
        <f t="shared" si="5"/>
        <v>96619</v>
      </c>
      <c r="CK169" t="s">
        <v>896</v>
      </c>
      <c r="CL169" t="s">
        <v>3112</v>
      </c>
      <c r="CM169" s="32">
        <v>151886</v>
      </c>
      <c r="CN169" s="32">
        <v>151886</v>
      </c>
      <c r="CO169" s="32">
        <v>184614</v>
      </c>
      <c r="CP169" s="32">
        <v>151886</v>
      </c>
      <c r="CQ169" s="32">
        <v>151886</v>
      </c>
      <c r="CR169" s="32">
        <v>155929</v>
      </c>
      <c r="CS169" s="32">
        <v>97386</v>
      </c>
      <c r="CT169" s="32">
        <v>97386</v>
      </c>
      <c r="CU169" s="32">
        <v>97386</v>
      </c>
      <c r="CV169" s="32">
        <v>97386</v>
      </c>
      <c r="CW169" s="32">
        <v>76686</v>
      </c>
      <c r="CX169" s="32">
        <v>62886</v>
      </c>
      <c r="CZ169" t="s">
        <v>896</v>
      </c>
      <c r="DA169" t="s">
        <v>3112</v>
      </c>
      <c r="DB169">
        <v>151886</v>
      </c>
      <c r="DC169">
        <v>151886</v>
      </c>
      <c r="DD169">
        <v>184614</v>
      </c>
      <c r="DE169">
        <v>151886</v>
      </c>
      <c r="DF169">
        <v>151886</v>
      </c>
      <c r="DG169">
        <v>155929</v>
      </c>
      <c r="DH169">
        <v>97386</v>
      </c>
      <c r="DI169">
        <v>97386</v>
      </c>
      <c r="DJ169">
        <v>97386</v>
      </c>
      <c r="DK169">
        <v>97386</v>
      </c>
      <c r="DL169">
        <v>76686</v>
      </c>
      <c r="DM169">
        <v>62886</v>
      </c>
      <c r="DN169">
        <f t="shared" si="4"/>
        <v>1477203</v>
      </c>
      <c r="DP169" s="31" t="s">
        <v>916</v>
      </c>
      <c r="DQ169">
        <v>9300</v>
      </c>
      <c r="DV169">
        <v>0</v>
      </c>
      <c r="DY169">
        <v>1648781</v>
      </c>
      <c r="EB169">
        <v>129600</v>
      </c>
      <c r="EI169">
        <v>0</v>
      </c>
      <c r="EK169">
        <v>193433</v>
      </c>
      <c r="EQ169">
        <v>32556</v>
      </c>
      <c r="ET169">
        <v>174238</v>
      </c>
      <c r="EU169">
        <v>533</v>
      </c>
      <c r="EW169">
        <v>2188441</v>
      </c>
      <c r="EY169" s="1" t="s">
        <v>1153</v>
      </c>
      <c r="EZ169" s="1"/>
      <c r="FA169" s="1"/>
      <c r="FB169" s="1"/>
      <c r="FC169" s="1"/>
      <c r="FD169" s="1"/>
      <c r="FE169" s="1">
        <v>0</v>
      </c>
      <c r="FF169" s="1"/>
      <c r="FG169" s="1"/>
      <c r="FH169" s="1">
        <v>272400</v>
      </c>
      <c r="FI169" s="1"/>
      <c r="FJ169" s="1"/>
      <c r="FK169" s="1">
        <v>50398</v>
      </c>
      <c r="FL169" s="1">
        <v>109330</v>
      </c>
      <c r="FM169" s="1"/>
      <c r="FN169" s="1"/>
      <c r="FO169" s="1"/>
      <c r="FP169" s="1"/>
      <c r="FQ169" s="1"/>
      <c r="FR169" s="1"/>
      <c r="FS169" s="1"/>
      <c r="FT169" s="1">
        <v>48000</v>
      </c>
      <c r="FU169" s="1"/>
      <c r="FV169" s="1"/>
      <c r="FW169" s="1"/>
      <c r="FX169" s="1"/>
      <c r="FY169" s="1"/>
      <c r="FZ169" s="1">
        <v>65112</v>
      </c>
      <c r="GA169" s="1"/>
      <c r="GB169" s="1"/>
      <c r="GC169" s="1">
        <v>346729</v>
      </c>
      <c r="GD169" s="1">
        <v>262594</v>
      </c>
      <c r="GE169" s="1"/>
      <c r="GF169" s="1">
        <v>1154563</v>
      </c>
    </row>
    <row r="170" spans="1:188" x14ac:dyDescent="0.45">
      <c r="A170" t="s">
        <v>360</v>
      </c>
      <c r="B170" t="s">
        <v>361</v>
      </c>
      <c r="C170">
        <v>25601</v>
      </c>
      <c r="D170">
        <v>28029</v>
      </c>
      <c r="E170">
        <v>26837</v>
      </c>
      <c r="F170">
        <v>28652</v>
      </c>
      <c r="G170">
        <v>27273</v>
      </c>
      <c r="H170">
        <v>25987</v>
      </c>
      <c r="I170">
        <v>28921</v>
      </c>
      <c r="J170">
        <v>28291</v>
      </c>
      <c r="K170">
        <v>29145</v>
      </c>
      <c r="L170">
        <v>26917</v>
      </c>
      <c r="M170">
        <v>27275</v>
      </c>
      <c r="N170">
        <v>28229</v>
      </c>
      <c r="Q170" t="s">
        <v>470</v>
      </c>
      <c r="R170" t="s">
        <v>471</v>
      </c>
      <c r="S170" t="s">
        <v>3103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32728</v>
      </c>
      <c r="Z170">
        <v>968.32299999999998</v>
      </c>
      <c r="AA170">
        <v>6625.95</v>
      </c>
      <c r="AB170">
        <v>7799.95</v>
      </c>
      <c r="AC170">
        <v>7799.95</v>
      </c>
      <c r="AD170">
        <v>7799.95</v>
      </c>
      <c r="AE170">
        <v>7799.95</v>
      </c>
      <c r="AF170" s="6">
        <f t="shared" si="5"/>
        <v>71522.072999999989</v>
      </c>
      <c r="CK170" t="s">
        <v>416</v>
      </c>
      <c r="CL170" t="s">
        <v>3100</v>
      </c>
      <c r="CM170" s="32">
        <v>128090</v>
      </c>
      <c r="CN170" s="32">
        <v>128090</v>
      </c>
      <c r="CO170" s="32">
        <v>128090</v>
      </c>
      <c r="CP170" s="32">
        <v>128090</v>
      </c>
      <c r="CQ170" s="32">
        <v>128090</v>
      </c>
      <c r="CR170" s="32">
        <v>128090</v>
      </c>
      <c r="CS170" s="32">
        <v>128030</v>
      </c>
      <c r="CT170" s="32">
        <v>125000</v>
      </c>
      <c r="CU170" s="32">
        <v>125000</v>
      </c>
      <c r="CV170" s="32">
        <v>125000</v>
      </c>
      <c r="CW170" s="32">
        <v>45835</v>
      </c>
      <c r="CX170" s="32">
        <v>0</v>
      </c>
      <c r="CZ170" t="s">
        <v>416</v>
      </c>
      <c r="DA170" t="s">
        <v>3100</v>
      </c>
      <c r="DB170">
        <v>128090</v>
      </c>
      <c r="DC170">
        <v>128090</v>
      </c>
      <c r="DD170">
        <v>128090</v>
      </c>
      <c r="DE170">
        <v>128090</v>
      </c>
      <c r="DF170">
        <v>128090</v>
      </c>
      <c r="DG170">
        <v>128090</v>
      </c>
      <c r="DH170">
        <v>128030</v>
      </c>
      <c r="DI170">
        <v>125000</v>
      </c>
      <c r="DJ170">
        <v>125000</v>
      </c>
      <c r="DK170">
        <v>125000</v>
      </c>
      <c r="DL170">
        <v>45835</v>
      </c>
      <c r="DM170">
        <v>0</v>
      </c>
      <c r="DN170">
        <f t="shared" si="4"/>
        <v>1317405</v>
      </c>
      <c r="DP170" s="31" t="s">
        <v>904</v>
      </c>
      <c r="DQ170">
        <v>67630</v>
      </c>
      <c r="DV170">
        <v>0</v>
      </c>
      <c r="DY170">
        <v>912000</v>
      </c>
      <c r="EB170">
        <v>86400</v>
      </c>
      <c r="EK170">
        <v>335391</v>
      </c>
      <c r="ET170">
        <v>83605</v>
      </c>
      <c r="EU170">
        <v>96000</v>
      </c>
      <c r="EW170">
        <v>1581026</v>
      </c>
      <c r="EY170" s="1" t="s">
        <v>1150</v>
      </c>
      <c r="EZ170" s="1">
        <v>70100</v>
      </c>
      <c r="FA170" s="1"/>
      <c r="FB170" s="1"/>
      <c r="FC170" s="1"/>
      <c r="FD170" s="1"/>
      <c r="FE170" s="1">
        <v>469659.41800000001</v>
      </c>
      <c r="FF170" s="1"/>
      <c r="FG170" s="1"/>
      <c r="FH170" s="1">
        <v>871800</v>
      </c>
      <c r="FI170" s="1"/>
      <c r="FJ170" s="1"/>
      <c r="FK170" s="1">
        <v>420000</v>
      </c>
      <c r="FL170" s="1"/>
      <c r="FM170" s="1"/>
      <c r="FN170" s="1">
        <v>770947</v>
      </c>
      <c r="FO170" s="1"/>
      <c r="FP170" s="1"/>
      <c r="FQ170" s="1">
        <v>38417</v>
      </c>
      <c r="FR170" s="1">
        <v>0</v>
      </c>
      <c r="FS170" s="1"/>
      <c r="FT170" s="1">
        <v>1202569</v>
      </c>
      <c r="FU170" s="1"/>
      <c r="FV170" s="1"/>
      <c r="FW170" s="1"/>
      <c r="FX170" s="1"/>
      <c r="FY170" s="1"/>
      <c r="FZ170" s="1">
        <v>162780</v>
      </c>
      <c r="GA170" s="1"/>
      <c r="GB170" s="1"/>
      <c r="GC170" s="1">
        <v>893832</v>
      </c>
      <c r="GD170" s="1">
        <v>362400</v>
      </c>
      <c r="GE170" s="1"/>
      <c r="GF170" s="1">
        <v>5262504.4179999996</v>
      </c>
    </row>
    <row r="171" spans="1:188" x14ac:dyDescent="0.45">
      <c r="A171" t="s">
        <v>916</v>
      </c>
      <c r="B171" t="s">
        <v>917</v>
      </c>
      <c r="C171">
        <v>177976</v>
      </c>
      <c r="D171">
        <v>195049</v>
      </c>
      <c r="E171">
        <v>179809</v>
      </c>
      <c r="F171">
        <v>179500</v>
      </c>
      <c r="G171">
        <v>179172</v>
      </c>
      <c r="H171">
        <v>180991</v>
      </c>
      <c r="I171">
        <v>178457</v>
      </c>
      <c r="J171">
        <v>205989</v>
      </c>
      <c r="K171">
        <v>177260</v>
      </c>
      <c r="L171">
        <v>177350</v>
      </c>
      <c r="M171">
        <v>178038</v>
      </c>
      <c r="N171">
        <v>178850</v>
      </c>
      <c r="Q171" t="s">
        <v>470</v>
      </c>
      <c r="R171" t="s">
        <v>471</v>
      </c>
      <c r="S171" t="s">
        <v>3107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728.67700000000002</v>
      </c>
      <c r="AA171">
        <v>3760.05</v>
      </c>
      <c r="AB171">
        <v>3760.05</v>
      </c>
      <c r="AC171">
        <v>3760.05</v>
      </c>
      <c r="AD171">
        <v>3760.05</v>
      </c>
      <c r="AE171">
        <v>3760.05</v>
      </c>
      <c r="AF171" s="6">
        <f t="shared" si="5"/>
        <v>19528.927</v>
      </c>
      <c r="CK171" t="s">
        <v>416</v>
      </c>
      <c r="CL171" t="s">
        <v>3104</v>
      </c>
      <c r="CM171" s="32">
        <v>108000</v>
      </c>
      <c r="CN171" s="32">
        <v>108000</v>
      </c>
      <c r="CO171" s="32">
        <v>108000</v>
      </c>
      <c r="CP171" s="32">
        <v>108000</v>
      </c>
      <c r="CQ171" s="32">
        <v>108000</v>
      </c>
      <c r="CR171" s="32">
        <v>108000</v>
      </c>
      <c r="CS171" s="32">
        <v>108000</v>
      </c>
      <c r="CT171" s="32">
        <v>108000</v>
      </c>
      <c r="CU171" s="32">
        <v>108000</v>
      </c>
      <c r="CV171" s="32">
        <v>108000</v>
      </c>
      <c r="CW171" s="32">
        <v>39600</v>
      </c>
      <c r="CX171" s="32">
        <v>0</v>
      </c>
      <c r="CZ171" t="s">
        <v>416</v>
      </c>
      <c r="DA171" t="s">
        <v>3104</v>
      </c>
      <c r="DB171">
        <v>108000</v>
      </c>
      <c r="DC171">
        <v>108000</v>
      </c>
      <c r="DD171">
        <v>108000</v>
      </c>
      <c r="DE171">
        <v>108000</v>
      </c>
      <c r="DF171">
        <v>108000</v>
      </c>
      <c r="DG171">
        <v>108000</v>
      </c>
      <c r="DH171">
        <v>108000</v>
      </c>
      <c r="DI171">
        <v>108000</v>
      </c>
      <c r="DJ171">
        <v>108000</v>
      </c>
      <c r="DK171">
        <v>108000</v>
      </c>
      <c r="DL171">
        <v>39600</v>
      </c>
      <c r="DM171">
        <v>0</v>
      </c>
      <c r="DN171">
        <f t="shared" si="4"/>
        <v>1119600</v>
      </c>
      <c r="DP171" s="31" t="s">
        <v>131</v>
      </c>
      <c r="ET171">
        <v>125313</v>
      </c>
      <c r="EW171">
        <v>125313</v>
      </c>
      <c r="EY171" s="1" t="s">
        <v>360</v>
      </c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>
        <v>304757</v>
      </c>
      <c r="GD171" s="1">
        <v>26400</v>
      </c>
      <c r="GE171" s="1"/>
      <c r="GF171" s="1">
        <v>331157</v>
      </c>
    </row>
    <row r="172" spans="1:188" x14ac:dyDescent="0.45">
      <c r="A172" t="s">
        <v>904</v>
      </c>
      <c r="B172" t="s">
        <v>905</v>
      </c>
      <c r="C172">
        <v>133323</v>
      </c>
      <c r="D172">
        <v>132725</v>
      </c>
      <c r="E172">
        <v>124270</v>
      </c>
      <c r="F172">
        <v>130203</v>
      </c>
      <c r="G172">
        <v>141578</v>
      </c>
      <c r="H172">
        <v>127967</v>
      </c>
      <c r="I172">
        <v>128709</v>
      </c>
      <c r="J172">
        <v>129329</v>
      </c>
      <c r="K172">
        <v>136127</v>
      </c>
      <c r="L172">
        <v>132529</v>
      </c>
      <c r="M172">
        <v>132026</v>
      </c>
      <c r="N172">
        <v>132240</v>
      </c>
      <c r="Q172" t="s">
        <v>490</v>
      </c>
      <c r="R172" t="s">
        <v>491</v>
      </c>
      <c r="S172" t="s">
        <v>3109</v>
      </c>
      <c r="T172">
        <v>0</v>
      </c>
      <c r="U172">
        <v>0</v>
      </c>
      <c r="V172">
        <v>0</v>
      </c>
      <c r="W172">
        <v>0</v>
      </c>
      <c r="X172">
        <v>7070</v>
      </c>
      <c r="Y172">
        <v>7070</v>
      </c>
      <c r="Z172">
        <v>7070</v>
      </c>
      <c r="AA172">
        <v>7070</v>
      </c>
      <c r="AB172">
        <v>7070</v>
      </c>
      <c r="AC172">
        <v>7070</v>
      </c>
      <c r="AD172">
        <v>0</v>
      </c>
      <c r="AE172">
        <v>0</v>
      </c>
      <c r="AF172" s="6">
        <f t="shared" si="5"/>
        <v>42420</v>
      </c>
      <c r="CK172" t="s">
        <v>416</v>
      </c>
      <c r="CL172" t="s">
        <v>3106</v>
      </c>
      <c r="CM172" s="32">
        <v>281474</v>
      </c>
      <c r="CN172" s="32">
        <v>281474</v>
      </c>
      <c r="CO172" s="32">
        <v>281474</v>
      </c>
      <c r="CP172" s="32">
        <v>281474</v>
      </c>
      <c r="CQ172" s="32">
        <v>281474</v>
      </c>
      <c r="CR172" s="32">
        <v>281474</v>
      </c>
      <c r="CS172" s="32">
        <v>281598</v>
      </c>
      <c r="CT172" s="32">
        <v>270360</v>
      </c>
      <c r="CU172" s="32">
        <v>270360</v>
      </c>
      <c r="CV172" s="32">
        <v>270360</v>
      </c>
      <c r="CW172" s="32">
        <v>99132</v>
      </c>
      <c r="CX172" s="32">
        <v>0</v>
      </c>
      <c r="CZ172" t="s">
        <v>416</v>
      </c>
      <c r="DA172" t="s">
        <v>3106</v>
      </c>
      <c r="DB172">
        <v>281474</v>
      </c>
      <c r="DC172">
        <v>281474</v>
      </c>
      <c r="DD172">
        <v>281474</v>
      </c>
      <c r="DE172">
        <v>281474</v>
      </c>
      <c r="DF172">
        <v>281474</v>
      </c>
      <c r="DG172">
        <v>281474</v>
      </c>
      <c r="DH172">
        <v>281598</v>
      </c>
      <c r="DI172">
        <v>270360</v>
      </c>
      <c r="DJ172">
        <v>270360</v>
      </c>
      <c r="DK172">
        <v>270360</v>
      </c>
      <c r="DL172">
        <v>99132</v>
      </c>
      <c r="DM172">
        <v>0</v>
      </c>
      <c r="DN172">
        <f t="shared" si="4"/>
        <v>2880654</v>
      </c>
      <c r="DP172" s="31" t="s">
        <v>1021</v>
      </c>
      <c r="DQ172">
        <v>46550</v>
      </c>
      <c r="DV172">
        <v>0</v>
      </c>
      <c r="DY172">
        <v>2247448</v>
      </c>
      <c r="EB172">
        <v>104030</v>
      </c>
      <c r="EC172">
        <v>1877953</v>
      </c>
      <c r="EI172">
        <v>19900</v>
      </c>
      <c r="EK172">
        <v>682258</v>
      </c>
      <c r="EQ172">
        <v>3118</v>
      </c>
      <c r="ET172">
        <v>169287</v>
      </c>
      <c r="EW172">
        <v>5150544</v>
      </c>
      <c r="EY172" s="1" t="s">
        <v>916</v>
      </c>
      <c r="EZ172" s="1">
        <v>9300</v>
      </c>
      <c r="FA172" s="1"/>
      <c r="FB172" s="1"/>
      <c r="FC172" s="1"/>
      <c r="FD172" s="1"/>
      <c r="FE172" s="1">
        <v>0</v>
      </c>
      <c r="FF172" s="1"/>
      <c r="FG172" s="1"/>
      <c r="FH172" s="1">
        <v>1648781</v>
      </c>
      <c r="FI172" s="1"/>
      <c r="FJ172" s="1"/>
      <c r="FK172" s="1">
        <v>129600</v>
      </c>
      <c r="FL172" s="1"/>
      <c r="FM172" s="1"/>
      <c r="FN172" s="1"/>
      <c r="FO172" s="1"/>
      <c r="FP172" s="1"/>
      <c r="FQ172" s="1"/>
      <c r="FR172" s="1">
        <v>0</v>
      </c>
      <c r="FS172" s="1"/>
      <c r="FT172" s="1">
        <v>193433</v>
      </c>
      <c r="FU172" s="1"/>
      <c r="FV172" s="1"/>
      <c r="FW172" s="1"/>
      <c r="FX172" s="1"/>
      <c r="FY172" s="1"/>
      <c r="FZ172" s="1">
        <v>32556</v>
      </c>
      <c r="GA172" s="1"/>
      <c r="GB172" s="1"/>
      <c r="GC172" s="1">
        <v>174238</v>
      </c>
      <c r="GD172" s="1">
        <v>533</v>
      </c>
      <c r="GE172" s="1"/>
      <c r="GF172" s="1">
        <v>2188441</v>
      </c>
    </row>
    <row r="173" spans="1:188" x14ac:dyDescent="0.45">
      <c r="A173" t="s">
        <v>131</v>
      </c>
      <c r="B173" t="s">
        <v>132</v>
      </c>
      <c r="C173">
        <v>10439</v>
      </c>
      <c r="D173">
        <v>10439</v>
      </c>
      <c r="E173">
        <v>10400</v>
      </c>
      <c r="F173">
        <v>10400</v>
      </c>
      <c r="G173">
        <v>10545</v>
      </c>
      <c r="H173">
        <v>10400</v>
      </c>
      <c r="I173">
        <v>10690</v>
      </c>
      <c r="J173">
        <v>10400</v>
      </c>
      <c r="K173">
        <v>10400</v>
      </c>
      <c r="L173">
        <v>10400</v>
      </c>
      <c r="M173">
        <v>10400</v>
      </c>
      <c r="N173">
        <v>10400</v>
      </c>
      <c r="Q173" t="s">
        <v>490</v>
      </c>
      <c r="R173" t="s">
        <v>491</v>
      </c>
      <c r="S173" t="s">
        <v>3111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s="6">
        <f t="shared" si="5"/>
        <v>0</v>
      </c>
      <c r="CK173" t="s">
        <v>416</v>
      </c>
      <c r="CL173" t="s">
        <v>3103</v>
      </c>
      <c r="CM173" s="32">
        <v>29917</v>
      </c>
      <c r="CN173" s="32">
        <v>25773</v>
      </c>
      <c r="CO173" s="32">
        <v>28645</v>
      </c>
      <c r="CP173" s="32">
        <v>27969</v>
      </c>
      <c r="CQ173" s="32">
        <v>32162</v>
      </c>
      <c r="CR173" s="32">
        <v>30036</v>
      </c>
      <c r="CS173" s="32">
        <v>28451</v>
      </c>
      <c r="CT173" s="32">
        <v>25759</v>
      </c>
      <c r="CU173" s="32">
        <v>27189</v>
      </c>
      <c r="CV173" s="32">
        <v>26897</v>
      </c>
      <c r="CW173" s="32">
        <v>30881</v>
      </c>
      <c r="CX173" s="32">
        <v>34593</v>
      </c>
      <c r="CZ173" t="s">
        <v>416</v>
      </c>
      <c r="DA173" t="s">
        <v>3103</v>
      </c>
      <c r="DB173">
        <v>29917</v>
      </c>
      <c r="DC173">
        <v>25773</v>
      </c>
      <c r="DD173">
        <v>28645</v>
      </c>
      <c r="DE173">
        <v>27969</v>
      </c>
      <c r="DF173">
        <v>32162</v>
      </c>
      <c r="DG173">
        <v>30036</v>
      </c>
      <c r="DH173">
        <v>28451</v>
      </c>
      <c r="DI173">
        <v>25759</v>
      </c>
      <c r="DJ173">
        <v>27189</v>
      </c>
      <c r="DK173">
        <v>26897</v>
      </c>
      <c r="DL173">
        <v>30881</v>
      </c>
      <c r="DM173">
        <v>34593</v>
      </c>
      <c r="DN173">
        <f t="shared" si="4"/>
        <v>348272</v>
      </c>
      <c r="DP173" s="31" t="s">
        <v>1023</v>
      </c>
      <c r="DQ173">
        <v>69100</v>
      </c>
      <c r="DV173">
        <v>206654.32500000001</v>
      </c>
      <c r="DY173">
        <v>774000</v>
      </c>
      <c r="EE173">
        <v>959334</v>
      </c>
      <c r="EK173">
        <v>475949</v>
      </c>
      <c r="EQ173">
        <v>30000</v>
      </c>
      <c r="ET173">
        <v>189754</v>
      </c>
      <c r="EU173">
        <v>279147</v>
      </c>
      <c r="EW173">
        <v>2983938.3250000002</v>
      </c>
      <c r="EY173" s="1" t="s">
        <v>904</v>
      </c>
      <c r="EZ173" s="1">
        <v>67630</v>
      </c>
      <c r="FA173" s="1"/>
      <c r="FB173" s="1"/>
      <c r="FC173" s="1"/>
      <c r="FD173" s="1"/>
      <c r="FE173" s="1">
        <v>0</v>
      </c>
      <c r="FF173" s="1"/>
      <c r="FG173" s="1"/>
      <c r="FH173" s="1">
        <v>912000</v>
      </c>
      <c r="FI173" s="1"/>
      <c r="FJ173" s="1"/>
      <c r="FK173" s="1">
        <v>86400</v>
      </c>
      <c r="FL173" s="1"/>
      <c r="FM173" s="1"/>
      <c r="FN173" s="1"/>
      <c r="FO173" s="1"/>
      <c r="FP173" s="1"/>
      <c r="FQ173" s="1"/>
      <c r="FR173" s="1"/>
      <c r="FS173" s="1"/>
      <c r="FT173" s="1">
        <v>335391</v>
      </c>
      <c r="FU173" s="1"/>
      <c r="FV173" s="1"/>
      <c r="FW173" s="1"/>
      <c r="FX173" s="1"/>
      <c r="FY173" s="1"/>
      <c r="FZ173" s="1"/>
      <c r="GA173" s="1"/>
      <c r="GB173" s="1"/>
      <c r="GC173" s="1">
        <v>83605</v>
      </c>
      <c r="GD173" s="1">
        <v>96000</v>
      </c>
      <c r="GE173" s="1"/>
      <c r="GF173" s="1">
        <v>1581026</v>
      </c>
    </row>
    <row r="174" spans="1:188" x14ac:dyDescent="0.45">
      <c r="A174" t="s">
        <v>1021</v>
      </c>
      <c r="B174" t="s">
        <v>1022</v>
      </c>
      <c r="C174">
        <v>422707</v>
      </c>
      <c r="D174">
        <v>341418</v>
      </c>
      <c r="E174">
        <v>350297</v>
      </c>
      <c r="F174">
        <v>341039</v>
      </c>
      <c r="G174">
        <v>337308</v>
      </c>
      <c r="H174">
        <v>440587</v>
      </c>
      <c r="I174">
        <v>505586</v>
      </c>
      <c r="J174">
        <v>496758</v>
      </c>
      <c r="K174">
        <v>500689</v>
      </c>
      <c r="L174">
        <v>464729</v>
      </c>
      <c r="M174">
        <v>480422</v>
      </c>
      <c r="N174">
        <v>469004</v>
      </c>
      <c r="Q174" t="s">
        <v>490</v>
      </c>
      <c r="R174" t="s">
        <v>491</v>
      </c>
      <c r="S174" t="s">
        <v>3112</v>
      </c>
      <c r="T174">
        <v>0</v>
      </c>
      <c r="U174">
        <v>0</v>
      </c>
      <c r="V174">
        <v>0</v>
      </c>
      <c r="W174">
        <v>0</v>
      </c>
      <c r="X174">
        <v>9349</v>
      </c>
      <c r="Y174">
        <v>20962</v>
      </c>
      <c r="Z174">
        <v>20962</v>
      </c>
      <c r="AA174">
        <v>20962</v>
      </c>
      <c r="AB174">
        <v>20962</v>
      </c>
      <c r="AC174">
        <v>20962</v>
      </c>
      <c r="AD174">
        <v>20962</v>
      </c>
      <c r="AE174">
        <v>20962</v>
      </c>
      <c r="AF174" s="6">
        <f t="shared" si="5"/>
        <v>156083</v>
      </c>
      <c r="CK174" t="s">
        <v>416</v>
      </c>
      <c r="CL174" t="s">
        <v>3107</v>
      </c>
      <c r="CM174" s="32">
        <v>2200</v>
      </c>
      <c r="CN174" s="32">
        <v>2200</v>
      </c>
      <c r="CO174" s="32">
        <v>2200</v>
      </c>
      <c r="CP174" s="32">
        <v>2200</v>
      </c>
      <c r="CQ174" s="32">
        <v>2200</v>
      </c>
      <c r="CR174" s="32">
        <v>2200</v>
      </c>
      <c r="CS174" s="32">
        <v>2200</v>
      </c>
      <c r="CT174" s="32">
        <v>2200</v>
      </c>
      <c r="CU174" s="32">
        <v>2200</v>
      </c>
      <c r="CV174" s="32">
        <v>2200</v>
      </c>
      <c r="CW174" s="32">
        <v>2200</v>
      </c>
      <c r="CX174" s="32">
        <v>2200</v>
      </c>
      <c r="CZ174" t="s">
        <v>416</v>
      </c>
      <c r="DA174" t="s">
        <v>3107</v>
      </c>
      <c r="DB174">
        <v>2200</v>
      </c>
      <c r="DC174">
        <v>2200</v>
      </c>
      <c r="DD174">
        <v>2200</v>
      </c>
      <c r="DE174">
        <v>2200</v>
      </c>
      <c r="DF174">
        <v>2200</v>
      </c>
      <c r="DG174">
        <v>2200</v>
      </c>
      <c r="DH174">
        <v>2200</v>
      </c>
      <c r="DI174">
        <v>2200</v>
      </c>
      <c r="DJ174">
        <v>2200</v>
      </c>
      <c r="DK174">
        <v>2200</v>
      </c>
      <c r="DL174">
        <v>2200</v>
      </c>
      <c r="DM174">
        <v>2200</v>
      </c>
      <c r="DN174">
        <f t="shared" si="4"/>
        <v>26400</v>
      </c>
      <c r="DP174" s="31" t="s">
        <v>1211</v>
      </c>
      <c r="DV174">
        <v>180</v>
      </c>
      <c r="DY174">
        <v>953420</v>
      </c>
      <c r="EE174">
        <v>209258</v>
      </c>
      <c r="EH174">
        <v>17331</v>
      </c>
      <c r="EK174">
        <v>1413515</v>
      </c>
      <c r="EQ174">
        <v>209032</v>
      </c>
      <c r="ES174">
        <v>104520</v>
      </c>
      <c r="ET174">
        <v>316927</v>
      </c>
      <c r="EW174">
        <v>3224183</v>
      </c>
      <c r="EY174" s="1" t="s">
        <v>131</v>
      </c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>
        <v>125313</v>
      </c>
      <c r="GD174" s="1"/>
      <c r="GE174" s="1"/>
      <c r="GF174" s="1">
        <v>125313</v>
      </c>
    </row>
    <row r="175" spans="1:188" x14ac:dyDescent="0.45">
      <c r="A175" t="s">
        <v>1023</v>
      </c>
      <c r="B175" t="s">
        <v>1024</v>
      </c>
      <c r="C175">
        <v>246833.516</v>
      </c>
      <c r="D175">
        <v>247830.60399999999</v>
      </c>
      <c r="E175">
        <v>250004.25700000001</v>
      </c>
      <c r="F175">
        <v>253434.44899999999</v>
      </c>
      <c r="G175">
        <v>255063.139</v>
      </c>
      <c r="H175">
        <v>255959.56</v>
      </c>
      <c r="I175">
        <v>247670.296</v>
      </c>
      <c r="J175">
        <v>245089.51699999999</v>
      </c>
      <c r="K175">
        <v>249417.03</v>
      </c>
      <c r="L175">
        <v>249702.014</v>
      </c>
      <c r="M175">
        <v>239964.73800000001</v>
      </c>
      <c r="N175">
        <v>242969.20499999999</v>
      </c>
      <c r="Q175" t="s">
        <v>490</v>
      </c>
      <c r="R175" t="s">
        <v>491</v>
      </c>
      <c r="S175" t="s">
        <v>3113</v>
      </c>
      <c r="T175">
        <v>0</v>
      </c>
      <c r="U175">
        <v>0</v>
      </c>
      <c r="V175">
        <v>0</v>
      </c>
      <c r="W175">
        <v>0</v>
      </c>
      <c r="X175">
        <v>137720</v>
      </c>
      <c r="Y175">
        <v>252377</v>
      </c>
      <c r="Z175">
        <v>250148</v>
      </c>
      <c r="AA175">
        <v>249079</v>
      </c>
      <c r="AB175">
        <v>248143</v>
      </c>
      <c r="AC175">
        <v>249643</v>
      </c>
      <c r="AD175">
        <v>247966</v>
      </c>
      <c r="AE175">
        <v>249625</v>
      </c>
      <c r="AF175" s="6">
        <f t="shared" si="5"/>
        <v>1884701</v>
      </c>
      <c r="CK175" t="s">
        <v>408</v>
      </c>
      <c r="CL175" t="s">
        <v>3100</v>
      </c>
      <c r="CM175" s="32">
        <v>307950</v>
      </c>
      <c r="CN175" s="32">
        <v>307950</v>
      </c>
      <c r="CO175" s="32">
        <v>307950</v>
      </c>
      <c r="CP175" s="32">
        <v>228286</v>
      </c>
      <c r="CQ175" s="32">
        <v>0</v>
      </c>
      <c r="CR175" s="32">
        <v>0</v>
      </c>
      <c r="CS175" s="32">
        <v>0</v>
      </c>
      <c r="CT175" s="32">
        <v>0</v>
      </c>
      <c r="CU175" s="32">
        <v>0</v>
      </c>
      <c r="CV175" s="32">
        <v>0</v>
      </c>
      <c r="CW175" s="32">
        <v>0</v>
      </c>
      <c r="CX175" s="32">
        <v>0</v>
      </c>
      <c r="CZ175" t="s">
        <v>408</v>
      </c>
      <c r="DA175" t="s">
        <v>3100</v>
      </c>
      <c r="DB175">
        <v>307950</v>
      </c>
      <c r="DC175">
        <v>307950</v>
      </c>
      <c r="DD175">
        <v>307950</v>
      </c>
      <c r="DE175">
        <v>228286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f t="shared" si="4"/>
        <v>1152136</v>
      </c>
      <c r="DP175" s="31" t="s">
        <v>614</v>
      </c>
      <c r="DT175">
        <v>-46223</v>
      </c>
      <c r="DU175">
        <v>4544080.1160000004</v>
      </c>
      <c r="DV175">
        <v>360</v>
      </c>
      <c r="DY175">
        <v>433702</v>
      </c>
      <c r="EK175">
        <v>660964</v>
      </c>
      <c r="ET175">
        <v>177630</v>
      </c>
      <c r="EU175">
        <v>26400</v>
      </c>
      <c r="EW175">
        <v>5796913.1160000004</v>
      </c>
      <c r="EY175" s="1" t="s">
        <v>1021</v>
      </c>
      <c r="EZ175" s="1">
        <v>46550</v>
      </c>
      <c r="FA175" s="1"/>
      <c r="FB175" s="1"/>
      <c r="FC175" s="1"/>
      <c r="FD175" s="1"/>
      <c r="FE175" s="1">
        <v>0</v>
      </c>
      <c r="FF175" s="1"/>
      <c r="FG175" s="1"/>
      <c r="FH175" s="1">
        <v>2247448</v>
      </c>
      <c r="FI175" s="1"/>
      <c r="FJ175" s="1"/>
      <c r="FK175" s="1">
        <v>104030</v>
      </c>
      <c r="FL175" s="1">
        <v>1877953</v>
      </c>
      <c r="FM175" s="1"/>
      <c r="FN175" s="1"/>
      <c r="FO175" s="1"/>
      <c r="FP175" s="1"/>
      <c r="FQ175" s="1"/>
      <c r="FR175" s="1">
        <v>19900</v>
      </c>
      <c r="FS175" s="1"/>
      <c r="FT175" s="1">
        <v>682258</v>
      </c>
      <c r="FU175" s="1"/>
      <c r="FV175" s="1"/>
      <c r="FW175" s="1"/>
      <c r="FX175" s="1"/>
      <c r="FY175" s="1"/>
      <c r="FZ175" s="1">
        <v>3118</v>
      </c>
      <c r="GA175" s="1"/>
      <c r="GB175" s="1"/>
      <c r="GC175" s="1">
        <v>169287</v>
      </c>
      <c r="GD175" s="1"/>
      <c r="GE175" s="1"/>
      <c r="GF175" s="1">
        <v>5150544</v>
      </c>
    </row>
    <row r="176" spans="1:188" x14ac:dyDescent="0.45">
      <c r="A176" t="s">
        <v>1211</v>
      </c>
      <c r="B176" t="s">
        <v>3025</v>
      </c>
      <c r="C176">
        <v>0</v>
      </c>
      <c r="D176">
        <v>0</v>
      </c>
      <c r="E176">
        <v>0</v>
      </c>
      <c r="F176">
        <v>103563</v>
      </c>
      <c r="G176">
        <v>113495</v>
      </c>
      <c r="H176">
        <v>115615</v>
      </c>
      <c r="I176">
        <v>215122</v>
      </c>
      <c r="J176">
        <v>523939</v>
      </c>
      <c r="K176">
        <v>541076</v>
      </c>
      <c r="L176">
        <v>575817</v>
      </c>
      <c r="M176">
        <v>517302</v>
      </c>
      <c r="N176">
        <v>518254</v>
      </c>
      <c r="Q176" t="s">
        <v>478</v>
      </c>
      <c r="R176" t="s">
        <v>479</v>
      </c>
      <c r="S176" t="s">
        <v>3100</v>
      </c>
      <c r="T176">
        <v>0</v>
      </c>
      <c r="U176">
        <v>0</v>
      </c>
      <c r="V176">
        <v>10639</v>
      </c>
      <c r="W176">
        <v>30962</v>
      </c>
      <c r="X176">
        <v>30962</v>
      </c>
      <c r="Y176">
        <v>30962</v>
      </c>
      <c r="Z176">
        <v>30962</v>
      </c>
      <c r="AA176">
        <v>30962</v>
      </c>
      <c r="AB176">
        <v>30962</v>
      </c>
      <c r="AC176">
        <v>30962</v>
      </c>
      <c r="AD176">
        <v>30962</v>
      </c>
      <c r="AE176">
        <v>30962</v>
      </c>
      <c r="AF176" s="6">
        <f t="shared" si="5"/>
        <v>289297</v>
      </c>
      <c r="CK176" t="s">
        <v>408</v>
      </c>
      <c r="CL176" t="s">
        <v>3736</v>
      </c>
      <c r="CM176" s="32">
        <v>291834</v>
      </c>
      <c r="CN176" s="32">
        <v>291834</v>
      </c>
      <c r="CO176" s="32">
        <v>291869</v>
      </c>
      <c r="CP176" s="32">
        <v>964840</v>
      </c>
      <c r="CQ176" s="32">
        <v>0</v>
      </c>
      <c r="CR176" s="32">
        <v>0</v>
      </c>
      <c r="CS176" s="32">
        <v>0</v>
      </c>
      <c r="CT176" s="32">
        <v>0</v>
      </c>
      <c r="CU176" s="32">
        <v>0</v>
      </c>
      <c r="CV176" s="32">
        <v>0</v>
      </c>
      <c r="CW176" s="32">
        <v>0</v>
      </c>
      <c r="CX176" s="32">
        <v>0</v>
      </c>
      <c r="CZ176" t="s">
        <v>408</v>
      </c>
      <c r="DA176" t="s">
        <v>3736</v>
      </c>
      <c r="DB176">
        <v>291834</v>
      </c>
      <c r="DC176">
        <v>291834</v>
      </c>
      <c r="DD176">
        <v>291869</v>
      </c>
      <c r="DE176">
        <v>964840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f t="shared" si="4"/>
        <v>1840377</v>
      </c>
      <c r="DP176" s="31" t="s">
        <v>1286</v>
      </c>
      <c r="DQ176">
        <v>68800</v>
      </c>
      <c r="DV176">
        <v>120</v>
      </c>
      <c r="EE176">
        <v>240000</v>
      </c>
      <c r="EJ176">
        <v>2760000</v>
      </c>
      <c r="EK176">
        <v>441038</v>
      </c>
      <c r="EO176">
        <v>708000</v>
      </c>
      <c r="ET176">
        <v>238132</v>
      </c>
      <c r="EU176">
        <v>192000</v>
      </c>
      <c r="EW176">
        <v>4648090</v>
      </c>
      <c r="EY176" s="1" t="s">
        <v>1023</v>
      </c>
      <c r="EZ176" s="1">
        <v>69100</v>
      </c>
      <c r="FA176" s="1"/>
      <c r="FB176" s="1"/>
      <c r="FC176" s="1"/>
      <c r="FD176" s="1"/>
      <c r="FE176" s="1">
        <v>206654.32500000001</v>
      </c>
      <c r="FF176" s="1"/>
      <c r="FG176" s="1"/>
      <c r="FH176" s="1">
        <v>774000</v>
      </c>
      <c r="FI176" s="1"/>
      <c r="FJ176" s="1"/>
      <c r="FK176" s="1"/>
      <c r="FL176" s="1"/>
      <c r="FM176" s="1"/>
      <c r="FN176" s="1">
        <v>959334</v>
      </c>
      <c r="FO176" s="1"/>
      <c r="FP176" s="1"/>
      <c r="FQ176" s="1"/>
      <c r="FR176" s="1"/>
      <c r="FS176" s="1"/>
      <c r="FT176" s="1">
        <v>475949</v>
      </c>
      <c r="FU176" s="1"/>
      <c r="FV176" s="1"/>
      <c r="FW176" s="1"/>
      <c r="FX176" s="1"/>
      <c r="FY176" s="1"/>
      <c r="FZ176" s="1">
        <v>30000</v>
      </c>
      <c r="GA176" s="1"/>
      <c r="GB176" s="1"/>
      <c r="GC176" s="1">
        <v>189754</v>
      </c>
      <c r="GD176" s="1">
        <v>279147</v>
      </c>
      <c r="GE176" s="1"/>
      <c r="GF176" s="1">
        <v>2983938.3250000002</v>
      </c>
    </row>
    <row r="177" spans="1:188" x14ac:dyDescent="0.45">
      <c r="A177" t="s">
        <v>614</v>
      </c>
      <c r="B177" t="s">
        <v>3026</v>
      </c>
      <c r="C177">
        <v>571083.43500000006</v>
      </c>
      <c r="D177">
        <v>534444.94200000004</v>
      </c>
      <c r="E177">
        <v>466357.84899999999</v>
      </c>
      <c r="F177">
        <v>460924.84899999999</v>
      </c>
      <c r="G177">
        <v>462507.84899999999</v>
      </c>
      <c r="H177">
        <v>456787.95699999999</v>
      </c>
      <c r="I177">
        <v>456945.26799999998</v>
      </c>
      <c r="J177">
        <v>480093.26799999998</v>
      </c>
      <c r="K177">
        <v>520093.26799999998</v>
      </c>
      <c r="L177">
        <v>468318.26799999998</v>
      </c>
      <c r="M177">
        <v>460921.26799999998</v>
      </c>
      <c r="N177">
        <v>458434.89500000002</v>
      </c>
      <c r="Q177" t="s">
        <v>1064</v>
      </c>
      <c r="R177" t="s">
        <v>1065</v>
      </c>
      <c r="S177" t="s">
        <v>3111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s="6">
        <f t="shared" si="5"/>
        <v>0</v>
      </c>
      <c r="CK177" t="s">
        <v>408</v>
      </c>
      <c r="CL177" t="s">
        <v>3103</v>
      </c>
      <c r="CM177" s="32">
        <v>2000</v>
      </c>
      <c r="CN177" s="32">
        <v>2000</v>
      </c>
      <c r="CO177" s="32">
        <v>2000</v>
      </c>
      <c r="CP177" s="32">
        <v>1468</v>
      </c>
      <c r="CQ177" s="32">
        <v>0</v>
      </c>
      <c r="CR177" s="32">
        <v>0</v>
      </c>
      <c r="CS177" s="32">
        <v>0</v>
      </c>
      <c r="CT177" s="32">
        <v>0</v>
      </c>
      <c r="CU177" s="32">
        <v>0</v>
      </c>
      <c r="CV177" s="32">
        <v>0</v>
      </c>
      <c r="CW177" s="32">
        <v>0</v>
      </c>
      <c r="CX177" s="32">
        <v>0</v>
      </c>
      <c r="CZ177" t="s">
        <v>408</v>
      </c>
      <c r="DA177" t="s">
        <v>3103</v>
      </c>
      <c r="DB177">
        <v>2000</v>
      </c>
      <c r="DC177">
        <v>2000</v>
      </c>
      <c r="DD177">
        <v>2000</v>
      </c>
      <c r="DE177">
        <v>1468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f t="shared" si="4"/>
        <v>7468</v>
      </c>
      <c r="DP177" s="31" t="s">
        <v>300</v>
      </c>
      <c r="DQ177">
        <v>33860</v>
      </c>
      <c r="DV177">
        <v>0</v>
      </c>
      <c r="EB177">
        <v>416632</v>
      </c>
      <c r="EE177">
        <v>625326</v>
      </c>
      <c r="EI177">
        <v>112985</v>
      </c>
      <c r="EQ177">
        <v>29661</v>
      </c>
      <c r="ET177">
        <v>555365</v>
      </c>
      <c r="EW177">
        <v>1773829</v>
      </c>
      <c r="EY177" s="1" t="s">
        <v>1211</v>
      </c>
      <c r="EZ177" s="1"/>
      <c r="FA177" s="1"/>
      <c r="FB177" s="1"/>
      <c r="FC177" s="1"/>
      <c r="FD177" s="1"/>
      <c r="FE177" s="1">
        <v>180</v>
      </c>
      <c r="FF177" s="1"/>
      <c r="FG177" s="1"/>
      <c r="FH177" s="1">
        <v>953420</v>
      </c>
      <c r="FI177" s="1"/>
      <c r="FJ177" s="1"/>
      <c r="FK177" s="1"/>
      <c r="FL177" s="1"/>
      <c r="FM177" s="1"/>
      <c r="FN177" s="1">
        <v>209258</v>
      </c>
      <c r="FO177" s="1"/>
      <c r="FP177" s="1"/>
      <c r="FQ177" s="1">
        <v>17331</v>
      </c>
      <c r="FR177" s="1"/>
      <c r="FS177" s="1"/>
      <c r="FT177" s="1">
        <v>1413515</v>
      </c>
      <c r="FU177" s="1"/>
      <c r="FV177" s="1"/>
      <c r="FW177" s="1"/>
      <c r="FX177" s="1"/>
      <c r="FY177" s="1"/>
      <c r="FZ177" s="1">
        <v>209032</v>
      </c>
      <c r="GA177" s="1"/>
      <c r="GB177" s="1">
        <v>104520</v>
      </c>
      <c r="GC177" s="1">
        <v>316927</v>
      </c>
      <c r="GD177" s="1"/>
      <c r="GE177" s="1"/>
      <c r="GF177" s="1">
        <v>3224183</v>
      </c>
    </row>
    <row r="178" spans="1:188" x14ac:dyDescent="0.45">
      <c r="A178" t="s">
        <v>1286</v>
      </c>
      <c r="B178" t="s">
        <v>1287</v>
      </c>
      <c r="C178">
        <v>391734</v>
      </c>
      <c r="D178">
        <v>390151</v>
      </c>
      <c r="E178">
        <v>389557</v>
      </c>
      <c r="F178">
        <v>391915</v>
      </c>
      <c r="G178">
        <v>388976</v>
      </c>
      <c r="H178">
        <v>386908</v>
      </c>
      <c r="I178">
        <v>387980</v>
      </c>
      <c r="J178">
        <v>387037</v>
      </c>
      <c r="K178">
        <v>387516</v>
      </c>
      <c r="L178">
        <v>385863</v>
      </c>
      <c r="M178">
        <v>379117</v>
      </c>
      <c r="N178">
        <v>381336</v>
      </c>
      <c r="Q178" t="s">
        <v>1064</v>
      </c>
      <c r="R178" t="s">
        <v>1065</v>
      </c>
      <c r="S178" t="s">
        <v>3100</v>
      </c>
      <c r="T178">
        <v>0</v>
      </c>
      <c r="U178">
        <v>3670</v>
      </c>
      <c r="V178">
        <v>25419</v>
      </c>
      <c r="W178">
        <v>26234</v>
      </c>
      <c r="X178">
        <v>26234</v>
      </c>
      <c r="Y178">
        <v>26234</v>
      </c>
      <c r="Z178">
        <v>26234</v>
      </c>
      <c r="AA178">
        <v>26234</v>
      </c>
      <c r="AB178">
        <v>26234</v>
      </c>
      <c r="AC178">
        <v>26234</v>
      </c>
      <c r="AD178">
        <v>26234</v>
      </c>
      <c r="AE178">
        <v>26234</v>
      </c>
      <c r="AF178" s="6">
        <f t="shared" si="5"/>
        <v>265195</v>
      </c>
      <c r="CK178" t="s">
        <v>860</v>
      </c>
      <c r="CL178" t="s">
        <v>3111</v>
      </c>
      <c r="CM178" s="32">
        <v>0</v>
      </c>
      <c r="CN178" s="32">
        <v>0</v>
      </c>
      <c r="CO178" s="32">
        <v>0</v>
      </c>
      <c r="CP178" s="32">
        <v>0</v>
      </c>
      <c r="CQ178" s="32">
        <v>0</v>
      </c>
      <c r="CR178" s="32">
        <v>0</v>
      </c>
      <c r="CS178" s="32">
        <v>0</v>
      </c>
      <c r="CT178" s="32">
        <v>0</v>
      </c>
      <c r="CU178" s="32">
        <v>0</v>
      </c>
      <c r="CV178" s="32">
        <v>0</v>
      </c>
      <c r="CW178" s="32">
        <v>0</v>
      </c>
      <c r="CX178" s="32">
        <v>0</v>
      </c>
      <c r="CZ178" t="s">
        <v>860</v>
      </c>
      <c r="DA178" t="s">
        <v>3111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f t="shared" si="4"/>
        <v>0</v>
      </c>
      <c r="DP178" s="31" t="s">
        <v>610</v>
      </c>
      <c r="DQ178">
        <v>50</v>
      </c>
      <c r="DV178">
        <v>0</v>
      </c>
      <c r="DY178">
        <v>744880</v>
      </c>
      <c r="EQ178">
        <v>18000</v>
      </c>
      <c r="ET178">
        <v>490098</v>
      </c>
      <c r="EU178">
        <v>21600</v>
      </c>
      <c r="EW178">
        <v>1274628</v>
      </c>
      <c r="EY178" s="1" t="s">
        <v>614</v>
      </c>
      <c r="EZ178" s="1"/>
      <c r="FA178" s="1"/>
      <c r="FB178" s="1"/>
      <c r="FC178" s="1">
        <v>-46223</v>
      </c>
      <c r="FD178" s="1">
        <v>4544080.1160000004</v>
      </c>
      <c r="FE178" s="1">
        <v>360</v>
      </c>
      <c r="FF178" s="1"/>
      <c r="FG178" s="1"/>
      <c r="FH178" s="1">
        <v>433702</v>
      </c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>
        <v>660964</v>
      </c>
      <c r="FU178" s="1"/>
      <c r="FV178" s="1"/>
      <c r="FW178" s="1"/>
      <c r="FX178" s="1"/>
      <c r="FY178" s="1"/>
      <c r="FZ178" s="1"/>
      <c r="GA178" s="1"/>
      <c r="GB178" s="1"/>
      <c r="GC178" s="1">
        <v>177630</v>
      </c>
      <c r="GD178" s="1">
        <v>26400</v>
      </c>
      <c r="GE178" s="1"/>
      <c r="GF178" s="1">
        <v>5796913.1160000004</v>
      </c>
    </row>
    <row r="179" spans="1:188" x14ac:dyDescent="0.45">
      <c r="A179" t="s">
        <v>300</v>
      </c>
      <c r="B179" t="s">
        <v>3027</v>
      </c>
      <c r="C179">
        <v>323988</v>
      </c>
      <c r="D179">
        <v>61625</v>
      </c>
      <c r="E179">
        <v>68772</v>
      </c>
      <c r="F179">
        <v>149859</v>
      </c>
      <c r="G179">
        <v>134631</v>
      </c>
      <c r="H179">
        <v>134631</v>
      </c>
      <c r="I179">
        <v>134631</v>
      </c>
      <c r="J179">
        <v>134631</v>
      </c>
      <c r="K179">
        <v>226343</v>
      </c>
      <c r="L179">
        <v>136813</v>
      </c>
      <c r="M179">
        <v>134364</v>
      </c>
      <c r="N179">
        <v>133541</v>
      </c>
      <c r="Q179" t="s">
        <v>1064</v>
      </c>
      <c r="R179" t="s">
        <v>1065</v>
      </c>
      <c r="S179" t="s">
        <v>3101</v>
      </c>
      <c r="T179">
        <v>0</v>
      </c>
      <c r="U179">
        <v>214</v>
      </c>
      <c r="V179">
        <v>2000</v>
      </c>
      <c r="W179">
        <v>2000</v>
      </c>
      <c r="X179">
        <v>2000</v>
      </c>
      <c r="Y179">
        <v>2000</v>
      </c>
      <c r="Z179">
        <v>2000</v>
      </c>
      <c r="AA179">
        <v>2000</v>
      </c>
      <c r="AB179">
        <v>2000</v>
      </c>
      <c r="AC179">
        <v>2000</v>
      </c>
      <c r="AD179">
        <v>2000</v>
      </c>
      <c r="AE179">
        <v>2000</v>
      </c>
      <c r="AF179" s="6">
        <f t="shared" si="5"/>
        <v>20214</v>
      </c>
      <c r="CK179" t="s">
        <v>860</v>
      </c>
      <c r="CL179" t="s">
        <v>3100</v>
      </c>
      <c r="CM179" s="32">
        <v>84000</v>
      </c>
      <c r="CN179" s="32">
        <v>84000</v>
      </c>
      <c r="CO179" s="32">
        <v>84000</v>
      </c>
      <c r="CP179" s="32">
        <v>84000</v>
      </c>
      <c r="CQ179" s="32">
        <v>116728</v>
      </c>
      <c r="CR179" s="32">
        <v>84000</v>
      </c>
      <c r="CS179" s="32">
        <v>84000</v>
      </c>
      <c r="CT179" s="32">
        <v>84000</v>
      </c>
      <c r="CU179" s="32">
        <v>84000</v>
      </c>
      <c r="CV179" s="32">
        <v>84000</v>
      </c>
      <c r="CW179" s="32">
        <v>84000</v>
      </c>
      <c r="CX179" s="32">
        <v>84000</v>
      </c>
      <c r="CZ179" t="s">
        <v>860</v>
      </c>
      <c r="DA179" t="s">
        <v>3100</v>
      </c>
      <c r="DB179">
        <v>84000</v>
      </c>
      <c r="DC179">
        <v>84000</v>
      </c>
      <c r="DD179">
        <v>84000</v>
      </c>
      <c r="DE179">
        <v>84000</v>
      </c>
      <c r="DF179">
        <v>116728</v>
      </c>
      <c r="DG179">
        <v>84000</v>
      </c>
      <c r="DH179">
        <v>84000</v>
      </c>
      <c r="DI179">
        <v>84000</v>
      </c>
      <c r="DJ179">
        <v>84000</v>
      </c>
      <c r="DK179">
        <v>84000</v>
      </c>
      <c r="DL179">
        <v>84000</v>
      </c>
      <c r="DM179">
        <v>84000</v>
      </c>
      <c r="DN179">
        <f t="shared" si="4"/>
        <v>1040728</v>
      </c>
      <c r="DP179" s="31" t="s">
        <v>892</v>
      </c>
      <c r="DQ179">
        <v>46500</v>
      </c>
      <c r="DV179">
        <v>192060</v>
      </c>
      <c r="DY179">
        <v>677544</v>
      </c>
      <c r="ES179">
        <v>34547</v>
      </c>
      <c r="ET179">
        <v>516338</v>
      </c>
      <c r="EU179">
        <v>148800</v>
      </c>
      <c r="EW179">
        <v>1615789</v>
      </c>
      <c r="EY179" s="1" t="s">
        <v>1286</v>
      </c>
      <c r="EZ179" s="1">
        <v>68800</v>
      </c>
      <c r="FA179" s="1"/>
      <c r="FB179" s="1"/>
      <c r="FC179" s="1"/>
      <c r="FD179" s="1"/>
      <c r="FE179" s="1">
        <v>120</v>
      </c>
      <c r="FF179" s="1"/>
      <c r="FG179" s="1"/>
      <c r="FH179" s="1"/>
      <c r="FI179" s="1"/>
      <c r="FJ179" s="1"/>
      <c r="FK179" s="1"/>
      <c r="FL179" s="1"/>
      <c r="FM179" s="1"/>
      <c r="FN179" s="1">
        <v>240000</v>
      </c>
      <c r="FO179" s="1"/>
      <c r="FP179" s="1"/>
      <c r="FQ179" s="1"/>
      <c r="FR179" s="1"/>
      <c r="FS179" s="1">
        <v>2760000</v>
      </c>
      <c r="FT179" s="1">
        <v>441038</v>
      </c>
      <c r="FU179" s="1"/>
      <c r="FV179" s="1"/>
      <c r="FW179" s="1"/>
      <c r="FX179" s="1">
        <v>708000</v>
      </c>
      <c r="FY179" s="1"/>
      <c r="FZ179" s="1"/>
      <c r="GA179" s="1"/>
      <c r="GB179" s="1"/>
      <c r="GC179" s="1">
        <v>238132</v>
      </c>
      <c r="GD179" s="1">
        <v>192000</v>
      </c>
      <c r="GE179" s="1"/>
      <c r="GF179" s="1">
        <v>4648090</v>
      </c>
    </row>
    <row r="180" spans="1:188" x14ac:dyDescent="0.45">
      <c r="A180" t="s">
        <v>610</v>
      </c>
      <c r="B180" t="s">
        <v>611</v>
      </c>
      <c r="C180">
        <v>104253</v>
      </c>
      <c r="D180">
        <v>107519</v>
      </c>
      <c r="E180">
        <v>111981</v>
      </c>
      <c r="F180">
        <v>108616</v>
      </c>
      <c r="G180">
        <v>105406</v>
      </c>
      <c r="H180">
        <v>106748</v>
      </c>
      <c r="I180">
        <v>105760</v>
      </c>
      <c r="J180">
        <v>106200</v>
      </c>
      <c r="K180">
        <v>103766</v>
      </c>
      <c r="L180">
        <v>106994</v>
      </c>
      <c r="M180">
        <v>102741</v>
      </c>
      <c r="N180">
        <v>104644</v>
      </c>
      <c r="Q180" t="s">
        <v>1064</v>
      </c>
      <c r="R180" t="s">
        <v>1065</v>
      </c>
      <c r="S180" t="s">
        <v>3103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36226</v>
      </c>
      <c r="AB180">
        <v>4000</v>
      </c>
      <c r="AC180">
        <v>4000</v>
      </c>
      <c r="AD180">
        <v>4000</v>
      </c>
      <c r="AE180">
        <v>4000</v>
      </c>
      <c r="AF180" s="6">
        <f t="shared" si="5"/>
        <v>52226</v>
      </c>
      <c r="CK180" t="s">
        <v>860</v>
      </c>
      <c r="CL180" t="s">
        <v>3104</v>
      </c>
      <c r="CM180" s="32">
        <v>26535</v>
      </c>
      <c r="CN180" s="32">
        <v>26535</v>
      </c>
      <c r="CO180" s="32">
        <v>26535</v>
      </c>
      <c r="CP180" s="32">
        <v>26535</v>
      </c>
      <c r="CQ180" s="32">
        <v>26535</v>
      </c>
      <c r="CR180" s="32">
        <v>26535</v>
      </c>
      <c r="CS180" s="32">
        <v>26535</v>
      </c>
      <c r="CT180" s="32">
        <v>26535</v>
      </c>
      <c r="CU180" s="32">
        <v>26535</v>
      </c>
      <c r="CV180" s="32">
        <v>26535</v>
      </c>
      <c r="CW180" s="32">
        <v>26535</v>
      </c>
      <c r="CX180" s="32">
        <v>26535</v>
      </c>
      <c r="CZ180" t="s">
        <v>860</v>
      </c>
      <c r="DA180" t="s">
        <v>3104</v>
      </c>
      <c r="DB180">
        <v>26535</v>
      </c>
      <c r="DC180">
        <v>26535</v>
      </c>
      <c r="DD180">
        <v>26535</v>
      </c>
      <c r="DE180">
        <v>26535</v>
      </c>
      <c r="DF180">
        <v>26535</v>
      </c>
      <c r="DG180">
        <v>26535</v>
      </c>
      <c r="DH180">
        <v>26535</v>
      </c>
      <c r="DI180">
        <v>26535</v>
      </c>
      <c r="DJ180">
        <v>26535</v>
      </c>
      <c r="DK180">
        <v>26535</v>
      </c>
      <c r="DL180">
        <v>26535</v>
      </c>
      <c r="DM180">
        <v>26535</v>
      </c>
      <c r="DN180">
        <f t="shared" si="4"/>
        <v>318420</v>
      </c>
      <c r="DP180" s="31" t="s">
        <v>304</v>
      </c>
      <c r="DV180">
        <v>0</v>
      </c>
      <c r="DY180">
        <v>360000</v>
      </c>
      <c r="EQ180">
        <v>24000</v>
      </c>
      <c r="ET180">
        <v>224104</v>
      </c>
      <c r="EU180">
        <v>72000</v>
      </c>
      <c r="EW180">
        <v>680104</v>
      </c>
      <c r="EY180" s="1" t="s">
        <v>300</v>
      </c>
      <c r="EZ180" s="1">
        <v>33860</v>
      </c>
      <c r="FA180" s="1"/>
      <c r="FB180" s="1"/>
      <c r="FC180" s="1"/>
      <c r="FD180" s="1"/>
      <c r="FE180" s="1">
        <v>0</v>
      </c>
      <c r="FF180" s="1"/>
      <c r="FG180" s="1"/>
      <c r="FH180" s="1"/>
      <c r="FI180" s="1"/>
      <c r="FJ180" s="1"/>
      <c r="FK180" s="1">
        <v>416632</v>
      </c>
      <c r="FL180" s="1"/>
      <c r="FM180" s="1"/>
      <c r="FN180" s="1">
        <v>625326</v>
      </c>
      <c r="FO180" s="1"/>
      <c r="FP180" s="1"/>
      <c r="FQ180" s="1"/>
      <c r="FR180" s="1">
        <v>112985</v>
      </c>
      <c r="FS180" s="1"/>
      <c r="FT180" s="1"/>
      <c r="FU180" s="1"/>
      <c r="FV180" s="1"/>
      <c r="FW180" s="1"/>
      <c r="FX180" s="1"/>
      <c r="FY180" s="1"/>
      <c r="FZ180" s="1">
        <v>29661</v>
      </c>
      <c r="GA180" s="1"/>
      <c r="GB180" s="1"/>
      <c r="GC180" s="1">
        <v>555365</v>
      </c>
      <c r="GD180" s="1"/>
      <c r="GE180" s="1"/>
      <c r="GF180" s="1">
        <v>1773829</v>
      </c>
    </row>
    <row r="181" spans="1:188" x14ac:dyDescent="0.45">
      <c r="A181" t="s">
        <v>892</v>
      </c>
      <c r="B181" t="s">
        <v>893</v>
      </c>
      <c r="C181">
        <v>138547</v>
      </c>
      <c r="D181">
        <v>138150</v>
      </c>
      <c r="E181">
        <v>138928</v>
      </c>
      <c r="F181">
        <v>137780</v>
      </c>
      <c r="G181">
        <v>139736</v>
      </c>
      <c r="H181">
        <v>139831</v>
      </c>
      <c r="I181">
        <v>137164</v>
      </c>
      <c r="J181">
        <v>137250</v>
      </c>
      <c r="K181">
        <v>129508</v>
      </c>
      <c r="L181">
        <v>131922</v>
      </c>
      <c r="M181">
        <v>123585</v>
      </c>
      <c r="N181">
        <v>123388</v>
      </c>
      <c r="Q181" t="s">
        <v>200</v>
      </c>
      <c r="R181" t="s">
        <v>201</v>
      </c>
      <c r="S181" t="s">
        <v>3102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39194</v>
      </c>
      <c r="AB181">
        <v>45000</v>
      </c>
      <c r="AC181">
        <v>45000</v>
      </c>
      <c r="AD181">
        <v>45000</v>
      </c>
      <c r="AE181">
        <v>45000</v>
      </c>
      <c r="AF181" s="6">
        <f t="shared" si="5"/>
        <v>219194</v>
      </c>
      <c r="CK181" t="s">
        <v>860</v>
      </c>
      <c r="CL181" t="s">
        <v>3112</v>
      </c>
      <c r="CM181" s="32">
        <v>962</v>
      </c>
      <c r="CN181" s="32">
        <v>962</v>
      </c>
      <c r="CO181" s="32">
        <v>962</v>
      </c>
      <c r="CP181" s="32">
        <v>962</v>
      </c>
      <c r="CQ181" s="32">
        <v>962</v>
      </c>
      <c r="CR181" s="32">
        <v>962</v>
      </c>
      <c r="CS181" s="32">
        <v>962</v>
      </c>
      <c r="CT181" s="32">
        <v>962</v>
      </c>
      <c r="CU181" s="32">
        <v>962</v>
      </c>
      <c r="CV181" s="32">
        <v>0</v>
      </c>
      <c r="CW181" s="32">
        <v>0</v>
      </c>
      <c r="CX181" s="32">
        <v>0</v>
      </c>
      <c r="CZ181" t="s">
        <v>860</v>
      </c>
      <c r="DA181" t="s">
        <v>3112</v>
      </c>
      <c r="DB181">
        <v>962</v>
      </c>
      <c r="DC181">
        <v>962</v>
      </c>
      <c r="DD181">
        <v>962</v>
      </c>
      <c r="DE181">
        <v>962</v>
      </c>
      <c r="DF181">
        <v>962</v>
      </c>
      <c r="DG181">
        <v>962</v>
      </c>
      <c r="DH181">
        <v>962</v>
      </c>
      <c r="DI181">
        <v>962</v>
      </c>
      <c r="DJ181">
        <v>962</v>
      </c>
      <c r="DK181">
        <v>0</v>
      </c>
      <c r="DL181">
        <v>0</v>
      </c>
      <c r="DM181">
        <v>0</v>
      </c>
      <c r="DN181">
        <f t="shared" si="4"/>
        <v>8658</v>
      </c>
      <c r="DP181" s="31" t="s">
        <v>1075</v>
      </c>
      <c r="DQ181">
        <v>29500</v>
      </c>
      <c r="EW181">
        <v>29500</v>
      </c>
      <c r="EY181" s="1" t="s">
        <v>610</v>
      </c>
      <c r="EZ181" s="1">
        <v>50</v>
      </c>
      <c r="FA181" s="1"/>
      <c r="FB181" s="1"/>
      <c r="FC181" s="1"/>
      <c r="FD181" s="1"/>
      <c r="FE181" s="1">
        <v>0</v>
      </c>
      <c r="FF181" s="1"/>
      <c r="FG181" s="1"/>
      <c r="FH181" s="1">
        <v>744880</v>
      </c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>
        <v>18000</v>
      </c>
      <c r="GA181" s="1"/>
      <c r="GB181" s="1"/>
      <c r="GC181" s="1">
        <v>490098</v>
      </c>
      <c r="GD181" s="1">
        <v>21600</v>
      </c>
      <c r="GE181" s="1"/>
      <c r="GF181" s="1">
        <v>1274628</v>
      </c>
    </row>
    <row r="182" spans="1:188" x14ac:dyDescent="0.45">
      <c r="A182" t="s">
        <v>304</v>
      </c>
      <c r="B182" t="s">
        <v>305</v>
      </c>
      <c r="C182">
        <v>55868</v>
      </c>
      <c r="D182">
        <v>56390</v>
      </c>
      <c r="E182">
        <v>56656</v>
      </c>
      <c r="F182">
        <v>57605</v>
      </c>
      <c r="G182">
        <v>54855</v>
      </c>
      <c r="H182">
        <v>57136</v>
      </c>
      <c r="I182">
        <v>54888</v>
      </c>
      <c r="J182">
        <v>55923</v>
      </c>
      <c r="K182">
        <v>58880</v>
      </c>
      <c r="L182">
        <v>56987</v>
      </c>
      <c r="M182">
        <v>59308</v>
      </c>
      <c r="N182">
        <v>55608</v>
      </c>
      <c r="Q182" t="s">
        <v>566</v>
      </c>
      <c r="R182" t="s">
        <v>567</v>
      </c>
      <c r="S182" t="s">
        <v>3108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10800</v>
      </c>
      <c r="AE182">
        <v>13500</v>
      </c>
      <c r="AF182" s="6">
        <f t="shared" si="5"/>
        <v>24300</v>
      </c>
      <c r="CK182" t="s">
        <v>860</v>
      </c>
      <c r="CL182" t="s">
        <v>3105</v>
      </c>
      <c r="CM182" s="32">
        <v>8000</v>
      </c>
      <c r="CN182" s="32">
        <v>8000</v>
      </c>
      <c r="CO182" s="32">
        <v>8000</v>
      </c>
      <c r="CP182" s="32">
        <v>8000</v>
      </c>
      <c r="CQ182" s="32">
        <v>8000</v>
      </c>
      <c r="CR182" s="32">
        <v>8000</v>
      </c>
      <c r="CS182" s="32">
        <v>8000</v>
      </c>
      <c r="CT182" s="32">
        <v>8000</v>
      </c>
      <c r="CU182" s="32">
        <v>8000</v>
      </c>
      <c r="CV182" s="32">
        <v>8000</v>
      </c>
      <c r="CW182" s="32">
        <v>8000</v>
      </c>
      <c r="CX182" s="32">
        <v>8000</v>
      </c>
      <c r="CZ182" t="s">
        <v>860</v>
      </c>
      <c r="DA182" t="s">
        <v>3105</v>
      </c>
      <c r="DB182">
        <v>8000</v>
      </c>
      <c r="DC182">
        <v>8000</v>
      </c>
      <c r="DD182">
        <v>8000</v>
      </c>
      <c r="DE182">
        <v>8000</v>
      </c>
      <c r="DF182">
        <v>8000</v>
      </c>
      <c r="DG182">
        <v>8000</v>
      </c>
      <c r="DH182">
        <v>8000</v>
      </c>
      <c r="DI182">
        <v>8000</v>
      </c>
      <c r="DJ182">
        <v>8000</v>
      </c>
      <c r="DK182">
        <v>8000</v>
      </c>
      <c r="DL182">
        <v>8000</v>
      </c>
      <c r="DM182">
        <v>8000</v>
      </c>
      <c r="DN182">
        <f t="shared" si="4"/>
        <v>96000</v>
      </c>
      <c r="DP182" s="31" t="s">
        <v>594</v>
      </c>
      <c r="DQ182">
        <v>40420</v>
      </c>
      <c r="DV182">
        <v>288000</v>
      </c>
      <c r="DY182">
        <v>1575000</v>
      </c>
      <c r="DZ182">
        <v>82368</v>
      </c>
      <c r="EG182">
        <v>108000</v>
      </c>
      <c r="EK182">
        <v>405266</v>
      </c>
      <c r="EQ182">
        <v>65112</v>
      </c>
      <c r="ET182">
        <v>467818</v>
      </c>
      <c r="EU182">
        <v>447248</v>
      </c>
      <c r="EW182">
        <v>3479232</v>
      </c>
      <c r="EY182" s="1" t="s">
        <v>892</v>
      </c>
      <c r="EZ182" s="1">
        <v>46500</v>
      </c>
      <c r="FA182" s="1"/>
      <c r="FB182" s="1"/>
      <c r="FC182" s="1"/>
      <c r="FD182" s="1"/>
      <c r="FE182" s="1">
        <v>192060</v>
      </c>
      <c r="FF182" s="1"/>
      <c r="FG182" s="1"/>
      <c r="FH182" s="1">
        <v>677544</v>
      </c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>
        <v>34547</v>
      </c>
      <c r="GC182" s="1">
        <v>516338</v>
      </c>
      <c r="GD182" s="1">
        <v>148800</v>
      </c>
      <c r="GE182" s="1"/>
      <c r="GF182" s="1">
        <v>1615789</v>
      </c>
    </row>
    <row r="183" spans="1:188" x14ac:dyDescent="0.45">
      <c r="A183" t="s">
        <v>1075</v>
      </c>
      <c r="B183" t="s">
        <v>1076</v>
      </c>
      <c r="C183">
        <v>2950</v>
      </c>
      <c r="D183">
        <v>2950</v>
      </c>
      <c r="E183">
        <v>2950</v>
      </c>
      <c r="F183">
        <v>2950</v>
      </c>
      <c r="G183">
        <v>2950</v>
      </c>
      <c r="H183">
        <v>2950</v>
      </c>
      <c r="I183">
        <v>2950</v>
      </c>
      <c r="J183">
        <v>2950</v>
      </c>
      <c r="K183">
        <v>2950</v>
      </c>
      <c r="L183">
        <v>2950</v>
      </c>
      <c r="M183">
        <v>0</v>
      </c>
      <c r="N183">
        <v>0</v>
      </c>
      <c r="Q183" t="s">
        <v>546</v>
      </c>
      <c r="R183" t="s">
        <v>3040</v>
      </c>
      <c r="S183" t="s">
        <v>3108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13064</v>
      </c>
      <c r="AF183" s="6">
        <f t="shared" si="5"/>
        <v>13064</v>
      </c>
      <c r="CK183" t="s">
        <v>860</v>
      </c>
      <c r="CL183" t="s">
        <v>3113</v>
      </c>
      <c r="CM183" s="32">
        <v>8385</v>
      </c>
      <c r="CN183" s="32">
        <v>7484</v>
      </c>
      <c r="CO183" s="32">
        <v>7315</v>
      </c>
      <c r="CP183" s="32">
        <v>7390</v>
      </c>
      <c r="CQ183" s="32">
        <v>7506</v>
      </c>
      <c r="CR183" s="32">
        <v>7175</v>
      </c>
      <c r="CS183" s="32">
        <v>7610</v>
      </c>
      <c r="CT183" s="32">
        <v>7366</v>
      </c>
      <c r="CU183" s="32">
        <v>6906</v>
      </c>
      <c r="CV183" s="32">
        <v>6320</v>
      </c>
      <c r="CW183" s="32">
        <v>6612</v>
      </c>
      <c r="CX183" s="32">
        <v>11083</v>
      </c>
      <c r="CZ183" t="s">
        <v>860</v>
      </c>
      <c r="DA183" t="s">
        <v>3113</v>
      </c>
      <c r="DB183">
        <v>8385</v>
      </c>
      <c r="DC183">
        <v>7484</v>
      </c>
      <c r="DD183">
        <v>7315</v>
      </c>
      <c r="DE183">
        <v>7390</v>
      </c>
      <c r="DF183">
        <v>7506</v>
      </c>
      <c r="DG183">
        <v>7175</v>
      </c>
      <c r="DH183">
        <v>7610</v>
      </c>
      <c r="DI183">
        <v>7366</v>
      </c>
      <c r="DJ183">
        <v>6906</v>
      </c>
      <c r="DK183">
        <v>6320</v>
      </c>
      <c r="DL183">
        <v>6612</v>
      </c>
      <c r="DM183">
        <v>11083</v>
      </c>
      <c r="DN183">
        <f t="shared" si="4"/>
        <v>91152</v>
      </c>
      <c r="DP183" s="31" t="s">
        <v>642</v>
      </c>
      <c r="DV183">
        <v>0</v>
      </c>
      <c r="EE183">
        <v>265806</v>
      </c>
      <c r="EK183">
        <v>116184</v>
      </c>
      <c r="EW183">
        <v>381990</v>
      </c>
      <c r="EY183" s="1" t="s">
        <v>304</v>
      </c>
      <c r="EZ183" s="1"/>
      <c r="FA183" s="1"/>
      <c r="FB183" s="1"/>
      <c r="FC183" s="1"/>
      <c r="FD183" s="1"/>
      <c r="FE183" s="1">
        <v>0</v>
      </c>
      <c r="FF183" s="1"/>
      <c r="FG183" s="1"/>
      <c r="FH183" s="1">
        <v>360000</v>
      </c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>
        <v>24000</v>
      </c>
      <c r="GA183" s="1"/>
      <c r="GB183" s="1"/>
      <c r="GC183" s="1">
        <v>224104</v>
      </c>
      <c r="GD183" s="1">
        <v>72000</v>
      </c>
      <c r="GE183" s="1"/>
      <c r="GF183" s="1">
        <v>680104</v>
      </c>
    </row>
    <row r="184" spans="1:188" x14ac:dyDescent="0.45">
      <c r="A184" t="s">
        <v>594</v>
      </c>
      <c r="B184" t="s">
        <v>595</v>
      </c>
      <c r="C184">
        <v>276666</v>
      </c>
      <c r="D184">
        <v>294539</v>
      </c>
      <c r="E184">
        <v>296194</v>
      </c>
      <c r="F184">
        <v>300385</v>
      </c>
      <c r="G184">
        <v>295474</v>
      </c>
      <c r="H184">
        <v>290928</v>
      </c>
      <c r="I184">
        <v>289717</v>
      </c>
      <c r="J184">
        <v>284117</v>
      </c>
      <c r="K184">
        <v>290006</v>
      </c>
      <c r="L184">
        <v>291352</v>
      </c>
      <c r="M184">
        <v>292407</v>
      </c>
      <c r="N184">
        <v>277447</v>
      </c>
      <c r="Q184" t="s">
        <v>96</v>
      </c>
      <c r="R184" t="s">
        <v>97</v>
      </c>
      <c r="S184" t="s">
        <v>3103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1213</v>
      </c>
      <c r="AC184">
        <v>2800</v>
      </c>
      <c r="AD184">
        <v>5599</v>
      </c>
      <c r="AE184">
        <v>11200</v>
      </c>
      <c r="AF184" s="6">
        <f t="shared" si="5"/>
        <v>20812</v>
      </c>
      <c r="CK184" t="s">
        <v>860</v>
      </c>
      <c r="CL184" t="s">
        <v>3101</v>
      </c>
      <c r="CM184" s="32">
        <v>0</v>
      </c>
      <c r="CN184" s="32">
        <v>0</v>
      </c>
      <c r="CO184" s="32">
        <v>0</v>
      </c>
      <c r="CP184" s="32">
        <v>0</v>
      </c>
      <c r="CQ184" s="32">
        <v>0</v>
      </c>
      <c r="CR184" s="32">
        <v>0</v>
      </c>
      <c r="CS184" s="32">
        <v>0</v>
      </c>
      <c r="CT184" s="32">
        <v>0</v>
      </c>
      <c r="CU184" s="32">
        <v>0</v>
      </c>
      <c r="CV184" s="32">
        <v>0</v>
      </c>
      <c r="CW184" s="32">
        <v>0</v>
      </c>
      <c r="CX184" s="32">
        <v>0</v>
      </c>
      <c r="CZ184" t="s">
        <v>860</v>
      </c>
      <c r="DA184" t="s">
        <v>3101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f t="shared" si="4"/>
        <v>0</v>
      </c>
      <c r="DP184" s="31" t="s">
        <v>1025</v>
      </c>
      <c r="DV184">
        <v>60</v>
      </c>
      <c r="DY184">
        <v>1469544</v>
      </c>
      <c r="EK184">
        <v>675881</v>
      </c>
      <c r="ET184">
        <v>97058</v>
      </c>
      <c r="EW184">
        <v>2242543</v>
      </c>
      <c r="EY184" s="1" t="s">
        <v>1075</v>
      </c>
      <c r="EZ184" s="1">
        <v>29500</v>
      </c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>
        <v>29500</v>
      </c>
    </row>
    <row r="185" spans="1:188" x14ac:dyDescent="0.45">
      <c r="A185" t="s">
        <v>642</v>
      </c>
      <c r="B185" t="s">
        <v>643</v>
      </c>
      <c r="C185">
        <v>58210</v>
      </c>
      <c r="D185">
        <v>59441</v>
      </c>
      <c r="E185">
        <v>57120</v>
      </c>
      <c r="F185">
        <v>59328</v>
      </c>
      <c r="G185">
        <v>56665</v>
      </c>
      <c r="H185">
        <v>57330</v>
      </c>
      <c r="I185">
        <v>33896</v>
      </c>
      <c r="J185">
        <v>0</v>
      </c>
      <c r="K185">
        <v>0</v>
      </c>
      <c r="L185">
        <v>0</v>
      </c>
      <c r="M185">
        <v>0</v>
      </c>
      <c r="N185">
        <v>0</v>
      </c>
      <c r="Q185" t="s">
        <v>554</v>
      </c>
      <c r="R185" t="s">
        <v>555</v>
      </c>
      <c r="S185" t="s">
        <v>3111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s="6">
        <f t="shared" si="5"/>
        <v>0</v>
      </c>
      <c r="CK185" t="s">
        <v>860</v>
      </c>
      <c r="CL185" t="s">
        <v>3103</v>
      </c>
      <c r="CM185" s="32">
        <v>4687</v>
      </c>
      <c r="CN185" s="32">
        <v>3862</v>
      </c>
      <c r="CO185" s="32">
        <v>5209</v>
      </c>
      <c r="CP185" s="32">
        <v>5137</v>
      </c>
      <c r="CQ185" s="32">
        <v>3600</v>
      </c>
      <c r="CR185" s="32">
        <v>4306</v>
      </c>
      <c r="CS185" s="32">
        <v>5267</v>
      </c>
      <c r="CT185" s="32">
        <v>3939</v>
      </c>
      <c r="CU185" s="32">
        <v>4403</v>
      </c>
      <c r="CV185" s="32">
        <v>3600</v>
      </c>
      <c r="CW185" s="32">
        <v>3788</v>
      </c>
      <c r="CX185" s="32">
        <v>4437</v>
      </c>
      <c r="CZ185" t="s">
        <v>860</v>
      </c>
      <c r="DA185" t="s">
        <v>3103</v>
      </c>
      <c r="DB185">
        <v>4687</v>
      </c>
      <c r="DC185">
        <v>3862</v>
      </c>
      <c r="DD185">
        <v>5209</v>
      </c>
      <c r="DE185">
        <v>5137</v>
      </c>
      <c r="DF185">
        <v>3600</v>
      </c>
      <c r="DG185">
        <v>4306</v>
      </c>
      <c r="DH185">
        <v>5267</v>
      </c>
      <c r="DI185">
        <v>3939</v>
      </c>
      <c r="DJ185">
        <v>4403</v>
      </c>
      <c r="DK185">
        <v>3600</v>
      </c>
      <c r="DL185">
        <v>3788</v>
      </c>
      <c r="DM185">
        <v>4437</v>
      </c>
      <c r="DN185">
        <f t="shared" si="4"/>
        <v>52235</v>
      </c>
      <c r="DP185" s="31" t="s">
        <v>432</v>
      </c>
      <c r="DQ185">
        <v>68800</v>
      </c>
      <c r="EB185">
        <v>257220</v>
      </c>
      <c r="EI185">
        <v>48000</v>
      </c>
      <c r="EW185">
        <v>374020</v>
      </c>
      <c r="EY185" s="1" t="s">
        <v>594</v>
      </c>
      <c r="EZ185" s="1">
        <v>40420</v>
      </c>
      <c r="FA185" s="1"/>
      <c r="FB185" s="1"/>
      <c r="FC185" s="1"/>
      <c r="FD185" s="1"/>
      <c r="FE185" s="1">
        <v>288000</v>
      </c>
      <c r="FF185" s="1"/>
      <c r="FG185" s="1"/>
      <c r="FH185" s="1">
        <v>1575000</v>
      </c>
      <c r="FI185" s="1">
        <v>82368</v>
      </c>
      <c r="FJ185" s="1"/>
      <c r="FK185" s="1"/>
      <c r="FL185" s="1"/>
      <c r="FM185" s="1"/>
      <c r="FN185" s="1"/>
      <c r="FO185" s="1"/>
      <c r="FP185" s="1">
        <v>108000</v>
      </c>
      <c r="FQ185" s="1"/>
      <c r="FR185" s="1"/>
      <c r="FS185" s="1"/>
      <c r="FT185" s="1">
        <v>405266</v>
      </c>
      <c r="FU185" s="1"/>
      <c r="FV185" s="1"/>
      <c r="FW185" s="1"/>
      <c r="FX185" s="1"/>
      <c r="FY185" s="1"/>
      <c r="FZ185" s="1">
        <v>65112</v>
      </c>
      <c r="GA185" s="1"/>
      <c r="GB185" s="1"/>
      <c r="GC185" s="1">
        <v>467818</v>
      </c>
      <c r="GD185" s="1">
        <v>447248</v>
      </c>
      <c r="GE185" s="1"/>
      <c r="GF185" s="1">
        <v>3479232</v>
      </c>
    </row>
    <row r="186" spans="1:188" x14ac:dyDescent="0.45">
      <c r="A186" t="s">
        <v>1025</v>
      </c>
      <c r="B186" t="s">
        <v>1026</v>
      </c>
      <c r="C186">
        <v>189356</v>
      </c>
      <c r="D186">
        <v>184234</v>
      </c>
      <c r="E186">
        <v>190444</v>
      </c>
      <c r="F186">
        <v>183788</v>
      </c>
      <c r="G186">
        <v>180871</v>
      </c>
      <c r="H186">
        <v>188826</v>
      </c>
      <c r="I186">
        <v>187273</v>
      </c>
      <c r="J186">
        <v>186595</v>
      </c>
      <c r="K186">
        <v>191116</v>
      </c>
      <c r="L186">
        <v>179914</v>
      </c>
      <c r="M186">
        <v>180397</v>
      </c>
      <c r="N186">
        <v>199729</v>
      </c>
      <c r="Q186" t="s">
        <v>554</v>
      </c>
      <c r="R186" t="s">
        <v>555</v>
      </c>
      <c r="S186" t="s">
        <v>3103</v>
      </c>
      <c r="T186">
        <v>35852</v>
      </c>
      <c r="U186">
        <v>4078</v>
      </c>
      <c r="V186">
        <v>4039</v>
      </c>
      <c r="W186">
        <v>4000</v>
      </c>
      <c r="X186">
        <v>4000</v>
      </c>
      <c r="Y186">
        <v>4000</v>
      </c>
      <c r="Z186">
        <v>4000</v>
      </c>
      <c r="AA186">
        <v>4117</v>
      </c>
      <c r="AB186">
        <v>4078</v>
      </c>
      <c r="AC186">
        <v>4117</v>
      </c>
      <c r="AD186">
        <v>4000</v>
      </c>
      <c r="AE186">
        <v>4039</v>
      </c>
      <c r="AF186" s="6">
        <f t="shared" si="5"/>
        <v>80320</v>
      </c>
      <c r="CK186" t="s">
        <v>1207</v>
      </c>
      <c r="CL186" t="s">
        <v>3111</v>
      </c>
      <c r="CM186" s="32">
        <v>14000</v>
      </c>
      <c r="CN186" s="32">
        <v>14000</v>
      </c>
      <c r="CO186" s="32">
        <v>14000</v>
      </c>
      <c r="CP186" s="32">
        <v>14000</v>
      </c>
      <c r="CQ186" s="32">
        <v>14000</v>
      </c>
      <c r="CR186" s="32">
        <v>14000</v>
      </c>
      <c r="CS186" s="32">
        <v>14000</v>
      </c>
      <c r="CT186" s="32">
        <v>14000</v>
      </c>
      <c r="CU186" s="32">
        <v>14000</v>
      </c>
      <c r="CV186" s="32">
        <v>14000</v>
      </c>
      <c r="CW186" s="32">
        <v>14000</v>
      </c>
      <c r="CX186" s="32">
        <v>14000</v>
      </c>
      <c r="CZ186" t="s">
        <v>1207</v>
      </c>
      <c r="DA186" t="s">
        <v>3111</v>
      </c>
      <c r="DB186">
        <v>14000</v>
      </c>
      <c r="DC186">
        <v>14000</v>
      </c>
      <c r="DD186">
        <v>14000</v>
      </c>
      <c r="DE186">
        <v>14000</v>
      </c>
      <c r="DF186">
        <v>14000</v>
      </c>
      <c r="DG186">
        <v>14000</v>
      </c>
      <c r="DH186">
        <v>14000</v>
      </c>
      <c r="DI186">
        <v>14000</v>
      </c>
      <c r="DJ186">
        <v>14000</v>
      </c>
      <c r="DK186">
        <v>14000</v>
      </c>
      <c r="DL186">
        <v>14000</v>
      </c>
      <c r="DM186">
        <v>14000</v>
      </c>
      <c r="DN186">
        <f t="shared" si="4"/>
        <v>168000</v>
      </c>
      <c r="DP186" s="31" t="s">
        <v>856</v>
      </c>
      <c r="DQ186">
        <v>24000</v>
      </c>
      <c r="DV186">
        <v>0</v>
      </c>
      <c r="DY186">
        <v>1212000</v>
      </c>
      <c r="DZ186">
        <v>81540</v>
      </c>
      <c r="EQ186">
        <v>0</v>
      </c>
      <c r="ET186">
        <v>571882</v>
      </c>
      <c r="EU186">
        <v>105600</v>
      </c>
      <c r="EW186">
        <v>1995022</v>
      </c>
      <c r="EY186" s="1" t="s">
        <v>642</v>
      </c>
      <c r="EZ186" s="1"/>
      <c r="FA186" s="1"/>
      <c r="FB186" s="1"/>
      <c r="FC186" s="1"/>
      <c r="FD186" s="1"/>
      <c r="FE186" s="1">
        <v>0</v>
      </c>
      <c r="FF186" s="1"/>
      <c r="FG186" s="1"/>
      <c r="FH186" s="1"/>
      <c r="FI186" s="1"/>
      <c r="FJ186" s="1"/>
      <c r="FK186" s="1"/>
      <c r="FL186" s="1"/>
      <c r="FM186" s="1"/>
      <c r="FN186" s="1">
        <v>265806</v>
      </c>
      <c r="FO186" s="1"/>
      <c r="FP186" s="1"/>
      <c r="FQ186" s="1"/>
      <c r="FR186" s="1"/>
      <c r="FS186" s="1"/>
      <c r="FT186" s="1">
        <v>116184</v>
      </c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>
        <v>381990</v>
      </c>
    </row>
    <row r="187" spans="1:188" x14ac:dyDescent="0.45">
      <c r="A187" t="s">
        <v>432</v>
      </c>
      <c r="B187" t="s">
        <v>433</v>
      </c>
      <c r="C187">
        <v>32315</v>
      </c>
      <c r="D187">
        <v>32315</v>
      </c>
      <c r="E187">
        <v>32315</v>
      </c>
      <c r="F187">
        <v>32315</v>
      </c>
      <c r="G187">
        <v>32315</v>
      </c>
      <c r="H187">
        <v>32315</v>
      </c>
      <c r="I187">
        <v>32315</v>
      </c>
      <c r="J187">
        <v>32315</v>
      </c>
      <c r="K187">
        <v>32315</v>
      </c>
      <c r="L187">
        <v>32315</v>
      </c>
      <c r="M187">
        <v>25435</v>
      </c>
      <c r="N187">
        <v>25435</v>
      </c>
      <c r="Q187" t="s">
        <v>208</v>
      </c>
      <c r="R187" t="s">
        <v>209</v>
      </c>
      <c r="S187" t="s">
        <v>3111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s="6">
        <f t="shared" si="5"/>
        <v>0</v>
      </c>
      <c r="CK187" t="s">
        <v>1207</v>
      </c>
      <c r="CL187" t="s">
        <v>3110</v>
      </c>
      <c r="CM187" s="32">
        <v>0</v>
      </c>
      <c r="CN187" s="32">
        <v>0</v>
      </c>
      <c r="CO187" s="32">
        <v>0</v>
      </c>
      <c r="CP187" s="32">
        <v>0</v>
      </c>
      <c r="CQ187" s="32">
        <v>0</v>
      </c>
      <c r="CR187" s="32">
        <v>0</v>
      </c>
      <c r="CS187" s="32">
        <v>0</v>
      </c>
      <c r="CT187" s="32">
        <v>0</v>
      </c>
      <c r="CU187" s="32">
        <v>2216178</v>
      </c>
      <c r="CV187" s="32">
        <v>1941853</v>
      </c>
      <c r="CW187" s="32">
        <v>0</v>
      </c>
      <c r="CX187" s="32">
        <v>0</v>
      </c>
      <c r="CZ187" t="s">
        <v>1207</v>
      </c>
      <c r="DA187" t="s">
        <v>3110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2216178</v>
      </c>
      <c r="DK187">
        <v>1941853</v>
      </c>
      <c r="DL187">
        <v>0</v>
      </c>
      <c r="DM187">
        <v>0</v>
      </c>
      <c r="DN187">
        <f t="shared" si="4"/>
        <v>4158031</v>
      </c>
      <c r="DP187" s="31" t="s">
        <v>1288</v>
      </c>
      <c r="DQ187">
        <v>46550</v>
      </c>
      <c r="DV187">
        <v>288180</v>
      </c>
      <c r="DY187">
        <v>275400</v>
      </c>
      <c r="EJ187">
        <v>2016000</v>
      </c>
      <c r="EK187">
        <v>886224</v>
      </c>
      <c r="ET187">
        <v>217191</v>
      </c>
      <c r="EU187">
        <v>432000</v>
      </c>
      <c r="EW187">
        <v>4161545</v>
      </c>
      <c r="EY187" s="1" t="s">
        <v>1025</v>
      </c>
      <c r="EZ187" s="1"/>
      <c r="FA187" s="1"/>
      <c r="FB187" s="1"/>
      <c r="FC187" s="1"/>
      <c r="FD187" s="1"/>
      <c r="FE187" s="1">
        <v>60</v>
      </c>
      <c r="FF187" s="1"/>
      <c r="FG187" s="1"/>
      <c r="FH187" s="1">
        <v>1469544</v>
      </c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>
        <v>675881</v>
      </c>
      <c r="FU187" s="1"/>
      <c r="FV187" s="1"/>
      <c r="FW187" s="1"/>
      <c r="FX187" s="1"/>
      <c r="FY187" s="1"/>
      <c r="FZ187" s="1"/>
      <c r="GA187" s="1"/>
      <c r="GB187" s="1"/>
      <c r="GC187" s="1">
        <v>97058</v>
      </c>
      <c r="GD187" s="1"/>
      <c r="GE187" s="1"/>
      <c r="GF187" s="1">
        <v>2242543</v>
      </c>
    </row>
    <row r="188" spans="1:188" x14ac:dyDescent="0.45">
      <c r="A188" t="s">
        <v>856</v>
      </c>
      <c r="B188" t="s">
        <v>857</v>
      </c>
      <c r="C188">
        <v>169844</v>
      </c>
      <c r="D188">
        <v>166041</v>
      </c>
      <c r="E188">
        <v>164583</v>
      </c>
      <c r="F188">
        <v>170864</v>
      </c>
      <c r="G188">
        <v>166598</v>
      </c>
      <c r="H188">
        <v>163762</v>
      </c>
      <c r="I188">
        <v>170336</v>
      </c>
      <c r="J188">
        <v>164957</v>
      </c>
      <c r="K188">
        <v>164992</v>
      </c>
      <c r="L188">
        <v>165160</v>
      </c>
      <c r="M188">
        <v>162841</v>
      </c>
      <c r="N188">
        <v>165044</v>
      </c>
      <c r="Q188" t="s">
        <v>208</v>
      </c>
      <c r="R188" t="s">
        <v>209</v>
      </c>
      <c r="S188" t="s">
        <v>3102</v>
      </c>
      <c r="T188">
        <v>891000</v>
      </c>
      <c r="U188">
        <v>527000</v>
      </c>
      <c r="V188">
        <v>527000</v>
      </c>
      <c r="W188">
        <v>527000</v>
      </c>
      <c r="X188">
        <v>527000</v>
      </c>
      <c r="Y188">
        <v>527000</v>
      </c>
      <c r="Z188">
        <v>527000</v>
      </c>
      <c r="AA188">
        <v>527000</v>
      </c>
      <c r="AB188">
        <v>527000</v>
      </c>
      <c r="AC188">
        <v>527000</v>
      </c>
      <c r="AD188">
        <v>527000</v>
      </c>
      <c r="AE188">
        <v>499900</v>
      </c>
      <c r="AF188" s="6">
        <f t="shared" si="5"/>
        <v>6660900</v>
      </c>
      <c r="CK188" t="s">
        <v>1207</v>
      </c>
      <c r="CL188" t="s">
        <v>3113</v>
      </c>
      <c r="CM188" s="32">
        <v>5650</v>
      </c>
      <c r="CN188" s="32">
        <v>5650</v>
      </c>
      <c r="CO188" s="32">
        <v>5650</v>
      </c>
      <c r="CP188" s="32">
        <v>10440</v>
      </c>
      <c r="CQ188" s="32">
        <v>8509</v>
      </c>
      <c r="CR188" s="32">
        <v>5888</v>
      </c>
      <c r="CS188" s="32">
        <v>8392</v>
      </c>
      <c r="CT188" s="32">
        <v>5650</v>
      </c>
      <c r="CU188" s="32">
        <v>21976</v>
      </c>
      <c r="CV188" s="32">
        <v>10988</v>
      </c>
      <c r="CW188" s="32">
        <v>15344</v>
      </c>
      <c r="CX188" s="32">
        <v>21046</v>
      </c>
      <c r="CZ188" t="s">
        <v>1207</v>
      </c>
      <c r="DA188" t="s">
        <v>3113</v>
      </c>
      <c r="DB188">
        <v>5650</v>
      </c>
      <c r="DC188">
        <v>5650</v>
      </c>
      <c r="DD188">
        <v>5650</v>
      </c>
      <c r="DE188">
        <v>10440</v>
      </c>
      <c r="DF188">
        <v>8509</v>
      </c>
      <c r="DG188">
        <v>5888</v>
      </c>
      <c r="DH188">
        <v>8392</v>
      </c>
      <c r="DI188">
        <v>5650</v>
      </c>
      <c r="DJ188">
        <v>21976</v>
      </c>
      <c r="DK188">
        <v>10988</v>
      </c>
      <c r="DL188">
        <v>15344</v>
      </c>
      <c r="DM188">
        <v>21046</v>
      </c>
      <c r="DN188">
        <f t="shared" si="4"/>
        <v>125183</v>
      </c>
      <c r="DP188" s="31" t="s">
        <v>670</v>
      </c>
      <c r="DV188">
        <v>0</v>
      </c>
      <c r="ET188">
        <v>76890</v>
      </c>
      <c r="EW188">
        <v>76890</v>
      </c>
      <c r="EY188" s="1" t="s">
        <v>432</v>
      </c>
      <c r="EZ188" s="1">
        <v>68800</v>
      </c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>
        <v>257220</v>
      </c>
      <c r="FL188" s="1"/>
      <c r="FM188" s="1"/>
      <c r="FN188" s="1"/>
      <c r="FO188" s="1"/>
      <c r="FP188" s="1"/>
      <c r="FQ188" s="1"/>
      <c r="FR188" s="1">
        <v>48000</v>
      </c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>
        <v>374020</v>
      </c>
    </row>
    <row r="189" spans="1:188" x14ac:dyDescent="0.45">
      <c r="A189" t="s">
        <v>1288</v>
      </c>
      <c r="B189" t="s">
        <v>1289</v>
      </c>
      <c r="C189">
        <v>343198</v>
      </c>
      <c r="D189">
        <v>352748</v>
      </c>
      <c r="E189">
        <v>361986</v>
      </c>
      <c r="F189">
        <v>352463</v>
      </c>
      <c r="G189">
        <v>351930</v>
      </c>
      <c r="H189">
        <v>338106</v>
      </c>
      <c r="I189">
        <v>342083</v>
      </c>
      <c r="J189">
        <v>355873</v>
      </c>
      <c r="K189">
        <v>355543</v>
      </c>
      <c r="L189">
        <v>341342</v>
      </c>
      <c r="M189">
        <v>335481</v>
      </c>
      <c r="N189">
        <v>330792</v>
      </c>
      <c r="Q189" t="s">
        <v>208</v>
      </c>
      <c r="R189" t="s">
        <v>209</v>
      </c>
      <c r="S189" t="s">
        <v>3113</v>
      </c>
      <c r="T189">
        <v>279445</v>
      </c>
      <c r="U189">
        <v>104061</v>
      </c>
      <c r="V189">
        <v>94017</v>
      </c>
      <c r="W189">
        <v>33037</v>
      </c>
      <c r="X189">
        <v>-3111</v>
      </c>
      <c r="Y189">
        <v>18556</v>
      </c>
      <c r="Z189">
        <v>73387</v>
      </c>
      <c r="AA189">
        <v>70255</v>
      </c>
      <c r="AB189">
        <v>69237</v>
      </c>
      <c r="AC189">
        <v>67288</v>
      </c>
      <c r="AD189">
        <v>66337</v>
      </c>
      <c r="AE189">
        <v>40353</v>
      </c>
      <c r="AF189" s="6">
        <f t="shared" si="5"/>
        <v>912862</v>
      </c>
      <c r="CK189" t="s">
        <v>1073</v>
      </c>
      <c r="CL189" t="s">
        <v>3111</v>
      </c>
      <c r="CM189" s="32">
        <v>0</v>
      </c>
      <c r="CN189" s="32">
        <v>0</v>
      </c>
      <c r="CO189" s="32">
        <v>0</v>
      </c>
      <c r="CP189" s="32">
        <v>0</v>
      </c>
      <c r="CQ189" s="32">
        <v>0</v>
      </c>
      <c r="CR189" s="32">
        <v>0</v>
      </c>
      <c r="CS189" s="32">
        <v>0</v>
      </c>
      <c r="CT189" s="32">
        <v>0</v>
      </c>
      <c r="CU189" s="32">
        <v>0</v>
      </c>
      <c r="CV189" s="32">
        <v>0</v>
      </c>
      <c r="CW189" s="32">
        <v>0</v>
      </c>
      <c r="CX189" s="32">
        <v>0</v>
      </c>
      <c r="CZ189" t="s">
        <v>1073</v>
      </c>
      <c r="DA189" t="s">
        <v>3111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f t="shared" si="4"/>
        <v>0</v>
      </c>
      <c r="DP189" s="31" t="s">
        <v>713</v>
      </c>
      <c r="EB189">
        <v>222000</v>
      </c>
      <c r="EE189">
        <v>232008</v>
      </c>
      <c r="EI189">
        <v>0</v>
      </c>
      <c r="ES189">
        <v>12000</v>
      </c>
      <c r="ET189">
        <v>50588</v>
      </c>
      <c r="EU189">
        <v>48000</v>
      </c>
      <c r="EW189">
        <v>564596</v>
      </c>
      <c r="EY189" s="1" t="s">
        <v>856</v>
      </c>
      <c r="EZ189" s="1">
        <v>24000</v>
      </c>
      <c r="FA189" s="1"/>
      <c r="FB189" s="1"/>
      <c r="FC189" s="1"/>
      <c r="FD189" s="1"/>
      <c r="FE189" s="1">
        <v>0</v>
      </c>
      <c r="FF189" s="1"/>
      <c r="FG189" s="1"/>
      <c r="FH189" s="1">
        <v>1212000</v>
      </c>
      <c r="FI189" s="1">
        <v>81540</v>
      </c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>
        <v>0</v>
      </c>
      <c r="GA189" s="1"/>
      <c r="GB189" s="1"/>
      <c r="GC189" s="1">
        <v>571882</v>
      </c>
      <c r="GD189" s="1">
        <v>105600</v>
      </c>
      <c r="GE189" s="1"/>
      <c r="GF189" s="1">
        <v>1995022</v>
      </c>
    </row>
    <row r="190" spans="1:188" x14ac:dyDescent="0.45">
      <c r="A190" t="s">
        <v>670</v>
      </c>
      <c r="B190" t="s">
        <v>3028</v>
      </c>
      <c r="C190">
        <v>6056</v>
      </c>
      <c r="D190">
        <v>9886</v>
      </c>
      <c r="E190">
        <v>6092</v>
      </c>
      <c r="F190">
        <v>5374</v>
      </c>
      <c r="G190">
        <v>5689</v>
      </c>
      <c r="H190">
        <v>7357</v>
      </c>
      <c r="I190">
        <v>5310</v>
      </c>
      <c r="J190">
        <v>4831</v>
      </c>
      <c r="K190">
        <v>5728</v>
      </c>
      <c r="L190">
        <v>5813</v>
      </c>
      <c r="M190">
        <v>7556</v>
      </c>
      <c r="N190">
        <v>7198</v>
      </c>
      <c r="Q190" t="s">
        <v>1053</v>
      </c>
      <c r="R190" t="s">
        <v>1054</v>
      </c>
      <c r="S190" t="s">
        <v>3108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18458</v>
      </c>
      <c r="AC190">
        <v>28387</v>
      </c>
      <c r="AD190">
        <v>19271</v>
      </c>
      <c r="AE190">
        <v>19271</v>
      </c>
      <c r="AF190" s="6">
        <f t="shared" si="5"/>
        <v>85387</v>
      </c>
      <c r="CK190" t="s">
        <v>1073</v>
      </c>
      <c r="CL190" t="s">
        <v>3118</v>
      </c>
      <c r="CM190" s="32">
        <v>10453</v>
      </c>
      <c r="CN190" s="32">
        <v>8113</v>
      </c>
      <c r="CO190" s="32">
        <v>9602</v>
      </c>
      <c r="CP190" s="32">
        <v>10314</v>
      </c>
      <c r="CQ190" s="32">
        <v>10211</v>
      </c>
      <c r="CR190" s="32">
        <v>9432</v>
      </c>
      <c r="CS190" s="32">
        <v>10846</v>
      </c>
      <c r="CT190" s="32">
        <v>10911</v>
      </c>
      <c r="CU190" s="32">
        <v>13384</v>
      </c>
      <c r="CV190" s="32">
        <v>9115</v>
      </c>
      <c r="CW190" s="32">
        <v>10255</v>
      </c>
      <c r="CX190" s="32">
        <v>9258</v>
      </c>
      <c r="CZ190" t="s">
        <v>1073</v>
      </c>
      <c r="DA190" t="s">
        <v>3118</v>
      </c>
      <c r="DB190">
        <v>10453</v>
      </c>
      <c r="DC190">
        <v>8113</v>
      </c>
      <c r="DD190">
        <v>9602</v>
      </c>
      <c r="DE190">
        <v>10314</v>
      </c>
      <c r="DF190">
        <v>10211</v>
      </c>
      <c r="DG190">
        <v>9432</v>
      </c>
      <c r="DH190">
        <v>10846</v>
      </c>
      <c r="DI190">
        <v>10911</v>
      </c>
      <c r="DJ190">
        <v>13384</v>
      </c>
      <c r="DK190">
        <v>9115</v>
      </c>
      <c r="DL190">
        <v>10255</v>
      </c>
      <c r="DM190">
        <v>9258</v>
      </c>
      <c r="DN190">
        <f t="shared" si="4"/>
        <v>121894</v>
      </c>
      <c r="DP190" s="31" t="s">
        <v>1127</v>
      </c>
      <c r="DQ190">
        <v>9300</v>
      </c>
      <c r="EW190">
        <v>9300</v>
      </c>
      <c r="EY190" s="1" t="s">
        <v>1288</v>
      </c>
      <c r="EZ190" s="1">
        <v>46550</v>
      </c>
      <c r="FA190" s="1"/>
      <c r="FB190" s="1"/>
      <c r="FC190" s="1"/>
      <c r="FD190" s="1"/>
      <c r="FE190" s="1">
        <v>288180</v>
      </c>
      <c r="FF190" s="1"/>
      <c r="FG190" s="1"/>
      <c r="FH190" s="1">
        <v>275400</v>
      </c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>
        <v>2016000</v>
      </c>
      <c r="FT190" s="1">
        <v>886224</v>
      </c>
      <c r="FU190" s="1"/>
      <c r="FV190" s="1"/>
      <c r="FW190" s="1"/>
      <c r="FX190" s="1"/>
      <c r="FY190" s="1"/>
      <c r="FZ190" s="1"/>
      <c r="GA190" s="1"/>
      <c r="GB190" s="1"/>
      <c r="GC190" s="1">
        <v>217191</v>
      </c>
      <c r="GD190" s="1">
        <v>432000</v>
      </c>
      <c r="GE190" s="1"/>
      <c r="GF190" s="1">
        <v>4161545</v>
      </c>
    </row>
    <row r="191" spans="1:188" x14ac:dyDescent="0.45">
      <c r="A191" t="s">
        <v>713</v>
      </c>
      <c r="B191" t="s">
        <v>714</v>
      </c>
      <c r="C191">
        <v>48222</v>
      </c>
      <c r="D191">
        <v>48034</v>
      </c>
      <c r="E191">
        <v>48034</v>
      </c>
      <c r="F191">
        <v>48034</v>
      </c>
      <c r="G191">
        <v>48034</v>
      </c>
      <c r="H191">
        <v>48034</v>
      </c>
      <c r="I191">
        <v>46034</v>
      </c>
      <c r="J191">
        <v>46034</v>
      </c>
      <c r="K191">
        <v>46034</v>
      </c>
      <c r="L191">
        <v>46034</v>
      </c>
      <c r="M191">
        <v>46034</v>
      </c>
      <c r="N191">
        <v>46034</v>
      </c>
      <c r="Q191" t="s">
        <v>1053</v>
      </c>
      <c r="R191" t="s">
        <v>1054</v>
      </c>
      <c r="S191" t="s">
        <v>3111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s="6">
        <f t="shared" si="5"/>
        <v>0</v>
      </c>
      <c r="CK191" t="s">
        <v>1073</v>
      </c>
      <c r="CL191" t="s">
        <v>3103</v>
      </c>
      <c r="CM191" s="32">
        <v>19129</v>
      </c>
      <c r="CN191" s="32">
        <v>19129</v>
      </c>
      <c r="CO191" s="32">
        <v>19390</v>
      </c>
      <c r="CP191" s="32">
        <v>19261</v>
      </c>
      <c r="CQ191" s="32">
        <v>9164</v>
      </c>
      <c r="CR191" s="32">
        <v>9294</v>
      </c>
      <c r="CS191" s="32">
        <v>10099</v>
      </c>
      <c r="CT191" s="32">
        <v>9565</v>
      </c>
      <c r="CU191" s="32">
        <v>9236</v>
      </c>
      <c r="CV191" s="32">
        <v>9928</v>
      </c>
      <c r="CW191" s="32">
        <v>9476</v>
      </c>
      <c r="CX191" s="32">
        <v>9228</v>
      </c>
      <c r="CZ191" t="s">
        <v>1073</v>
      </c>
      <c r="DA191" t="s">
        <v>3103</v>
      </c>
      <c r="DB191">
        <v>19129</v>
      </c>
      <c r="DC191">
        <v>19129</v>
      </c>
      <c r="DD191">
        <v>19390</v>
      </c>
      <c r="DE191">
        <v>19261</v>
      </c>
      <c r="DF191">
        <v>9164</v>
      </c>
      <c r="DG191">
        <v>9294</v>
      </c>
      <c r="DH191">
        <v>10099</v>
      </c>
      <c r="DI191">
        <v>9565</v>
      </c>
      <c r="DJ191">
        <v>9236</v>
      </c>
      <c r="DK191">
        <v>9928</v>
      </c>
      <c r="DL191">
        <v>9476</v>
      </c>
      <c r="DM191">
        <v>9228</v>
      </c>
      <c r="DN191">
        <f t="shared" si="4"/>
        <v>152899</v>
      </c>
      <c r="DP191" s="31" t="s">
        <v>1181</v>
      </c>
      <c r="ET191">
        <v>147878</v>
      </c>
      <c r="EW191">
        <v>147878</v>
      </c>
      <c r="EY191" s="1" t="s">
        <v>670</v>
      </c>
      <c r="EZ191" s="1"/>
      <c r="FA191" s="1"/>
      <c r="FB191" s="1"/>
      <c r="FC191" s="1"/>
      <c r="FD191" s="1"/>
      <c r="FE191" s="1">
        <v>0</v>
      </c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>
        <v>76890</v>
      </c>
      <c r="GD191" s="1"/>
      <c r="GE191" s="1"/>
      <c r="GF191" s="1">
        <v>76890</v>
      </c>
    </row>
    <row r="192" spans="1:188" x14ac:dyDescent="0.45">
      <c r="A192" t="s">
        <v>1127</v>
      </c>
      <c r="B192" t="s">
        <v>1128</v>
      </c>
      <c r="C192">
        <v>930</v>
      </c>
      <c r="D192">
        <v>930</v>
      </c>
      <c r="E192">
        <v>930</v>
      </c>
      <c r="F192">
        <v>930</v>
      </c>
      <c r="G192">
        <v>930</v>
      </c>
      <c r="H192">
        <v>930</v>
      </c>
      <c r="I192">
        <v>930</v>
      </c>
      <c r="J192">
        <v>930</v>
      </c>
      <c r="K192">
        <v>930</v>
      </c>
      <c r="L192">
        <v>930</v>
      </c>
      <c r="M192">
        <v>0</v>
      </c>
      <c r="N192">
        <v>0</v>
      </c>
      <c r="Q192" t="s">
        <v>1053</v>
      </c>
      <c r="R192" t="s">
        <v>1054</v>
      </c>
      <c r="S192" t="s">
        <v>3100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6447.1</v>
      </c>
      <c r="AC192">
        <v>19492.3</v>
      </c>
      <c r="AD192">
        <v>19492.3</v>
      </c>
      <c r="AE192">
        <v>19492.3</v>
      </c>
      <c r="AF192" s="6">
        <f t="shared" si="5"/>
        <v>64924</v>
      </c>
      <c r="CK192" t="s">
        <v>1073</v>
      </c>
      <c r="CL192" t="s">
        <v>3107</v>
      </c>
      <c r="CM192" s="32">
        <v>2000</v>
      </c>
      <c r="CN192" s="32">
        <v>2029</v>
      </c>
      <c r="CO192" s="32">
        <v>2000</v>
      </c>
      <c r="CP192" s="32">
        <v>2514</v>
      </c>
      <c r="CQ192" s="32">
        <v>0</v>
      </c>
      <c r="CR192" s="32">
        <v>0</v>
      </c>
      <c r="CS192" s="32">
        <v>0</v>
      </c>
      <c r="CT192" s="32">
        <v>0</v>
      </c>
      <c r="CU192" s="32">
        <v>0</v>
      </c>
      <c r="CV192" s="32">
        <v>0</v>
      </c>
      <c r="CW192" s="32">
        <v>0</v>
      </c>
      <c r="CX192" s="32">
        <v>0</v>
      </c>
      <c r="CZ192" t="s">
        <v>1073</v>
      </c>
      <c r="DA192" t="s">
        <v>3107</v>
      </c>
      <c r="DB192">
        <v>2000</v>
      </c>
      <c r="DC192">
        <v>2029</v>
      </c>
      <c r="DD192">
        <v>2000</v>
      </c>
      <c r="DE192">
        <v>2514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f t="shared" si="4"/>
        <v>8543</v>
      </c>
      <c r="DP192" s="31" t="s">
        <v>586</v>
      </c>
      <c r="DT192">
        <v>830</v>
      </c>
      <c r="DV192">
        <v>39</v>
      </c>
      <c r="DY192">
        <v>7208791</v>
      </c>
      <c r="EB192">
        <v>530958</v>
      </c>
      <c r="EE192">
        <v>9136828</v>
      </c>
      <c r="EG192">
        <v>0</v>
      </c>
      <c r="EI192">
        <v>84000</v>
      </c>
      <c r="EK192">
        <v>1052963</v>
      </c>
      <c r="EQ192">
        <v>1457149</v>
      </c>
      <c r="ET192">
        <v>627205</v>
      </c>
      <c r="EW192">
        <v>20098763</v>
      </c>
      <c r="EY192" s="1" t="s">
        <v>713</v>
      </c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>
        <v>222000</v>
      </c>
      <c r="FL192" s="1"/>
      <c r="FM192" s="1"/>
      <c r="FN192" s="1">
        <v>232008</v>
      </c>
      <c r="FO192" s="1"/>
      <c r="FP192" s="1"/>
      <c r="FQ192" s="1"/>
      <c r="FR192" s="1">
        <v>0</v>
      </c>
      <c r="FS192" s="1"/>
      <c r="FT192" s="1"/>
      <c r="FU192" s="1"/>
      <c r="FV192" s="1"/>
      <c r="FW192" s="1"/>
      <c r="FX192" s="1"/>
      <c r="FY192" s="1"/>
      <c r="FZ192" s="1"/>
      <c r="GA192" s="1"/>
      <c r="GB192" s="1">
        <v>12000</v>
      </c>
      <c r="GC192" s="1">
        <v>50588</v>
      </c>
      <c r="GD192" s="1">
        <v>48000</v>
      </c>
      <c r="GE192" s="1"/>
      <c r="GF192" s="1">
        <v>564596</v>
      </c>
    </row>
    <row r="193" spans="1:188" x14ac:dyDescent="0.45">
      <c r="A193" t="s">
        <v>1181</v>
      </c>
      <c r="B193" t="s">
        <v>1182</v>
      </c>
      <c r="C193">
        <v>11772</v>
      </c>
      <c r="D193">
        <v>11990</v>
      </c>
      <c r="E193">
        <v>11888</v>
      </c>
      <c r="F193">
        <v>12178</v>
      </c>
      <c r="G193">
        <v>11772</v>
      </c>
      <c r="H193">
        <v>12338</v>
      </c>
      <c r="I193">
        <v>11917</v>
      </c>
      <c r="J193">
        <v>12338</v>
      </c>
      <c r="K193">
        <v>12251</v>
      </c>
      <c r="L193">
        <v>12004</v>
      </c>
      <c r="M193">
        <v>14991</v>
      </c>
      <c r="N193">
        <v>12439</v>
      </c>
      <c r="Q193" t="s">
        <v>1053</v>
      </c>
      <c r="R193" t="s">
        <v>1054</v>
      </c>
      <c r="S193" t="s">
        <v>3104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2828.9</v>
      </c>
      <c r="AC193">
        <v>7919.7</v>
      </c>
      <c r="AD193">
        <v>7919.7</v>
      </c>
      <c r="AE193">
        <v>7919.7</v>
      </c>
      <c r="AF193" s="6">
        <f t="shared" si="5"/>
        <v>26588</v>
      </c>
      <c r="CK193" t="s">
        <v>412</v>
      </c>
      <c r="CL193" t="s">
        <v>3100</v>
      </c>
      <c r="CM193" s="32">
        <v>128090</v>
      </c>
      <c r="CN193" s="32">
        <v>128090</v>
      </c>
      <c r="CO193" s="32">
        <v>128090</v>
      </c>
      <c r="CP193" s="32">
        <v>128090</v>
      </c>
      <c r="CQ193" s="32">
        <v>128090</v>
      </c>
      <c r="CR193" s="32">
        <v>128090</v>
      </c>
      <c r="CS193" s="32">
        <v>128090</v>
      </c>
      <c r="CT193" s="32">
        <v>128090</v>
      </c>
      <c r="CU193" s="32">
        <v>128030</v>
      </c>
      <c r="CV193" s="32">
        <v>125000</v>
      </c>
      <c r="CW193" s="32">
        <v>125000</v>
      </c>
      <c r="CX193" s="32">
        <v>125000</v>
      </c>
      <c r="CZ193" t="s">
        <v>412</v>
      </c>
      <c r="DA193" t="s">
        <v>3100</v>
      </c>
      <c r="DB193">
        <v>128090</v>
      </c>
      <c r="DC193">
        <v>128090</v>
      </c>
      <c r="DD193">
        <v>128090</v>
      </c>
      <c r="DE193">
        <v>128090</v>
      </c>
      <c r="DF193">
        <v>128090</v>
      </c>
      <c r="DG193">
        <v>128090</v>
      </c>
      <c r="DH193">
        <v>128090</v>
      </c>
      <c r="DI193">
        <v>128090</v>
      </c>
      <c r="DJ193">
        <v>128030</v>
      </c>
      <c r="DK193">
        <v>125000</v>
      </c>
      <c r="DL193">
        <v>125000</v>
      </c>
      <c r="DM193">
        <v>125000</v>
      </c>
      <c r="DN193">
        <f t="shared" si="4"/>
        <v>1527750</v>
      </c>
      <c r="DP193" s="31" t="s">
        <v>127</v>
      </c>
      <c r="DQ193">
        <v>68800</v>
      </c>
      <c r="EW193">
        <v>68800</v>
      </c>
      <c r="EY193" s="1" t="s">
        <v>1127</v>
      </c>
      <c r="EZ193" s="1">
        <v>9300</v>
      </c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>
        <v>9300</v>
      </c>
    </row>
    <row r="194" spans="1:188" x14ac:dyDescent="0.45">
      <c r="A194" t="s">
        <v>586</v>
      </c>
      <c r="B194" t="s">
        <v>587</v>
      </c>
      <c r="C194">
        <v>1659349</v>
      </c>
      <c r="D194">
        <v>1660593</v>
      </c>
      <c r="E194">
        <v>1660454</v>
      </c>
      <c r="F194">
        <v>1672915</v>
      </c>
      <c r="G194">
        <v>1661374</v>
      </c>
      <c r="H194">
        <v>1726938</v>
      </c>
      <c r="I194">
        <v>1683540</v>
      </c>
      <c r="J194">
        <v>1683817</v>
      </c>
      <c r="K194">
        <v>1684732</v>
      </c>
      <c r="L194">
        <v>1683010</v>
      </c>
      <c r="M194">
        <v>1676142</v>
      </c>
      <c r="N194">
        <v>1645899</v>
      </c>
      <c r="Q194" t="s">
        <v>1053</v>
      </c>
      <c r="R194" t="s">
        <v>1054</v>
      </c>
      <c r="S194" t="s">
        <v>3112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6106</v>
      </c>
      <c r="AC194">
        <v>18356</v>
      </c>
      <c r="AD194">
        <v>18356</v>
      </c>
      <c r="AE194">
        <v>18356</v>
      </c>
      <c r="AF194" s="6">
        <f t="shared" si="5"/>
        <v>61174</v>
      </c>
      <c r="CK194" t="s">
        <v>412</v>
      </c>
      <c r="CL194" t="s">
        <v>3106</v>
      </c>
      <c r="CM194" s="32">
        <v>379582</v>
      </c>
      <c r="CN194" s="32">
        <v>379582</v>
      </c>
      <c r="CO194" s="32">
        <v>379582</v>
      </c>
      <c r="CP194" s="32">
        <v>379582</v>
      </c>
      <c r="CQ194" s="32">
        <v>379582</v>
      </c>
      <c r="CR194" s="32">
        <v>379582</v>
      </c>
      <c r="CS194" s="32">
        <v>379582</v>
      </c>
      <c r="CT194" s="32">
        <v>379582</v>
      </c>
      <c r="CU194" s="32">
        <v>379714</v>
      </c>
      <c r="CV194" s="32">
        <v>368880</v>
      </c>
      <c r="CW194" s="32">
        <v>368880</v>
      </c>
      <c r="CX194" s="32">
        <v>368880</v>
      </c>
      <c r="CZ194" t="s">
        <v>412</v>
      </c>
      <c r="DA194" t="s">
        <v>3106</v>
      </c>
      <c r="DB194">
        <v>379582</v>
      </c>
      <c r="DC194">
        <v>379582</v>
      </c>
      <c r="DD194">
        <v>379582</v>
      </c>
      <c r="DE194">
        <v>379582</v>
      </c>
      <c r="DF194">
        <v>379582</v>
      </c>
      <c r="DG194">
        <v>379582</v>
      </c>
      <c r="DH194">
        <v>379582</v>
      </c>
      <c r="DI194">
        <v>379582</v>
      </c>
      <c r="DJ194">
        <v>379714</v>
      </c>
      <c r="DK194">
        <v>368880</v>
      </c>
      <c r="DL194">
        <v>368880</v>
      </c>
      <c r="DM194">
        <v>368880</v>
      </c>
      <c r="DN194">
        <f t="shared" si="4"/>
        <v>4523010</v>
      </c>
      <c r="DP194" s="31" t="s">
        <v>1292</v>
      </c>
      <c r="DQ194">
        <v>50</v>
      </c>
      <c r="DT194">
        <v>-101</v>
      </c>
      <c r="DU194">
        <v>850528.44</v>
      </c>
      <c r="DV194">
        <v>245</v>
      </c>
      <c r="DY194">
        <v>378000</v>
      </c>
      <c r="EH194">
        <v>16686</v>
      </c>
      <c r="EK194">
        <v>421026</v>
      </c>
      <c r="EO194">
        <v>1560000</v>
      </c>
      <c r="ET194">
        <v>116991</v>
      </c>
      <c r="EW194">
        <v>3343425.44</v>
      </c>
      <c r="EY194" s="1" t="s">
        <v>1181</v>
      </c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>
        <v>147878</v>
      </c>
      <c r="GD194" s="1"/>
      <c r="GE194" s="1"/>
      <c r="GF194" s="1">
        <v>147878</v>
      </c>
    </row>
    <row r="195" spans="1:188" x14ac:dyDescent="0.45">
      <c r="A195" t="s">
        <v>127</v>
      </c>
      <c r="B195" t="s">
        <v>128</v>
      </c>
      <c r="C195">
        <v>6880</v>
      </c>
      <c r="D195">
        <v>6880</v>
      </c>
      <c r="E195">
        <v>6880</v>
      </c>
      <c r="F195">
        <v>6880</v>
      </c>
      <c r="G195">
        <v>6880</v>
      </c>
      <c r="H195">
        <v>6880</v>
      </c>
      <c r="I195">
        <v>6880</v>
      </c>
      <c r="J195">
        <v>6880</v>
      </c>
      <c r="K195">
        <v>6880</v>
      </c>
      <c r="L195">
        <v>6880</v>
      </c>
      <c r="M195">
        <v>0</v>
      </c>
      <c r="N195">
        <v>0</v>
      </c>
      <c r="Q195" t="s">
        <v>1053</v>
      </c>
      <c r="R195" t="s">
        <v>1054</v>
      </c>
      <c r="S195" t="s">
        <v>3105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900</v>
      </c>
      <c r="AC195">
        <v>3000</v>
      </c>
      <c r="AD195">
        <v>3000</v>
      </c>
      <c r="AE195">
        <v>3000</v>
      </c>
      <c r="AF195" s="6">
        <f t="shared" si="5"/>
        <v>9900</v>
      </c>
      <c r="CK195" t="s">
        <v>412</v>
      </c>
      <c r="CL195" t="s">
        <v>3103</v>
      </c>
      <c r="CM195" s="32">
        <v>30648</v>
      </c>
      <c r="CN195" s="32">
        <v>28002</v>
      </c>
      <c r="CO195" s="32">
        <v>28357</v>
      </c>
      <c r="CP195" s="32">
        <v>29561</v>
      </c>
      <c r="CQ195" s="32">
        <v>40217</v>
      </c>
      <c r="CR195" s="32">
        <v>31027</v>
      </c>
      <c r="CS195" s="32">
        <v>31184</v>
      </c>
      <c r="CT195" s="32">
        <v>29355</v>
      </c>
      <c r="CU195" s="32">
        <v>33095</v>
      </c>
      <c r="CV195" s="32">
        <v>30186</v>
      </c>
      <c r="CW195" s="32">
        <v>32327</v>
      </c>
      <c r="CX195" s="32">
        <v>29440</v>
      </c>
      <c r="CZ195" t="s">
        <v>412</v>
      </c>
      <c r="DA195" t="s">
        <v>3103</v>
      </c>
      <c r="DB195">
        <v>30648</v>
      </c>
      <c r="DC195">
        <v>28002</v>
      </c>
      <c r="DD195">
        <v>28357</v>
      </c>
      <c r="DE195">
        <v>29561</v>
      </c>
      <c r="DF195">
        <v>40217</v>
      </c>
      <c r="DG195">
        <v>31027</v>
      </c>
      <c r="DH195">
        <v>31184</v>
      </c>
      <c r="DI195">
        <v>29355</v>
      </c>
      <c r="DJ195">
        <v>33095</v>
      </c>
      <c r="DK195">
        <v>30186</v>
      </c>
      <c r="DL195">
        <v>32327</v>
      </c>
      <c r="DM195">
        <v>29440</v>
      </c>
      <c r="DN195">
        <f t="shared" si="4"/>
        <v>373399</v>
      </c>
      <c r="DP195" s="31" t="s">
        <v>1263</v>
      </c>
      <c r="DQ195">
        <v>850</v>
      </c>
      <c r="DT195">
        <v>-11264</v>
      </c>
      <c r="DU195">
        <v>1213609.003</v>
      </c>
      <c r="DV195">
        <v>0</v>
      </c>
      <c r="DY195">
        <v>615600</v>
      </c>
      <c r="EJ195">
        <v>138000</v>
      </c>
      <c r="EK195">
        <v>159424</v>
      </c>
      <c r="EQ195">
        <v>32556</v>
      </c>
      <c r="ET195">
        <v>379992</v>
      </c>
      <c r="EW195">
        <v>2528767.003</v>
      </c>
      <c r="EY195" s="1" t="s">
        <v>586</v>
      </c>
      <c r="EZ195" s="1"/>
      <c r="FA195" s="1"/>
      <c r="FB195" s="1"/>
      <c r="FC195" s="1">
        <v>830</v>
      </c>
      <c r="FD195" s="1"/>
      <c r="FE195" s="1">
        <v>39</v>
      </c>
      <c r="FF195" s="1"/>
      <c r="FG195" s="1"/>
      <c r="FH195" s="1">
        <v>7208791</v>
      </c>
      <c r="FI195" s="1"/>
      <c r="FJ195" s="1"/>
      <c r="FK195" s="1">
        <v>530958</v>
      </c>
      <c r="FL195" s="1"/>
      <c r="FM195" s="1"/>
      <c r="FN195" s="1">
        <v>9136828</v>
      </c>
      <c r="FO195" s="1"/>
      <c r="FP195" s="1">
        <v>0</v>
      </c>
      <c r="FQ195" s="1"/>
      <c r="FR195" s="1">
        <v>84000</v>
      </c>
      <c r="FS195" s="1"/>
      <c r="FT195" s="1">
        <v>1052963</v>
      </c>
      <c r="FU195" s="1"/>
      <c r="FV195" s="1"/>
      <c r="FW195" s="1"/>
      <c r="FX195" s="1"/>
      <c r="FY195" s="1"/>
      <c r="FZ195" s="1">
        <v>1457149</v>
      </c>
      <c r="GA195" s="1"/>
      <c r="GB195" s="1"/>
      <c r="GC195" s="1">
        <v>627205</v>
      </c>
      <c r="GD195" s="1"/>
      <c r="GE195" s="1"/>
      <c r="GF195" s="1">
        <v>20098763</v>
      </c>
    </row>
    <row r="196" spans="1:188" x14ac:dyDescent="0.45">
      <c r="A196" t="s">
        <v>1292</v>
      </c>
      <c r="B196" t="s">
        <v>1293</v>
      </c>
      <c r="C196">
        <v>274933.62</v>
      </c>
      <c r="D196">
        <v>274047.62</v>
      </c>
      <c r="E196">
        <v>287125.62</v>
      </c>
      <c r="F196">
        <v>274559.62</v>
      </c>
      <c r="G196">
        <v>273365.62</v>
      </c>
      <c r="H196">
        <v>280152.62</v>
      </c>
      <c r="I196">
        <v>280759.62</v>
      </c>
      <c r="J196">
        <v>280641.62</v>
      </c>
      <c r="K196">
        <v>279228.62</v>
      </c>
      <c r="L196">
        <v>279073.62</v>
      </c>
      <c r="M196">
        <v>279516.62</v>
      </c>
      <c r="N196">
        <v>280020.62</v>
      </c>
      <c r="Q196" t="s">
        <v>1053</v>
      </c>
      <c r="R196" t="s">
        <v>1054</v>
      </c>
      <c r="S196" t="s">
        <v>3113</v>
      </c>
      <c r="T196">
        <v>0</v>
      </c>
      <c r="U196">
        <v>0</v>
      </c>
      <c r="V196">
        <v>0</v>
      </c>
      <c r="W196">
        <v>4465</v>
      </c>
      <c r="X196">
        <v>18221</v>
      </c>
      <c r="Y196">
        <v>22496</v>
      </c>
      <c r="Z196">
        <v>19364</v>
      </c>
      <c r="AA196">
        <v>19538</v>
      </c>
      <c r="AB196">
        <v>28644</v>
      </c>
      <c r="AC196">
        <v>35843</v>
      </c>
      <c r="AD196">
        <v>44767</v>
      </c>
      <c r="AE196">
        <v>42374</v>
      </c>
      <c r="AF196" s="6">
        <f t="shared" si="5"/>
        <v>235712</v>
      </c>
      <c r="CK196" t="s">
        <v>412</v>
      </c>
      <c r="CL196" t="s">
        <v>3107</v>
      </c>
      <c r="CM196" s="32">
        <v>2200</v>
      </c>
      <c r="CN196" s="32">
        <v>2200</v>
      </c>
      <c r="CO196" s="32">
        <v>2200</v>
      </c>
      <c r="CP196" s="32">
        <v>2200</v>
      </c>
      <c r="CQ196" s="32">
        <v>2200</v>
      </c>
      <c r="CR196" s="32">
        <v>2200</v>
      </c>
      <c r="CS196" s="32">
        <v>2200</v>
      </c>
      <c r="CT196" s="32">
        <v>2200</v>
      </c>
      <c r="CU196" s="32">
        <v>2200</v>
      </c>
      <c r="CV196" s="32">
        <v>2200</v>
      </c>
      <c r="CW196" s="32">
        <v>2200</v>
      </c>
      <c r="CX196" s="32">
        <v>2200</v>
      </c>
      <c r="CZ196" t="s">
        <v>412</v>
      </c>
      <c r="DA196" t="s">
        <v>3107</v>
      </c>
      <c r="DB196">
        <v>2200</v>
      </c>
      <c r="DC196">
        <v>2200</v>
      </c>
      <c r="DD196">
        <v>2200</v>
      </c>
      <c r="DE196">
        <v>2200</v>
      </c>
      <c r="DF196">
        <v>2200</v>
      </c>
      <c r="DG196">
        <v>2200</v>
      </c>
      <c r="DH196">
        <v>2200</v>
      </c>
      <c r="DI196">
        <v>2200</v>
      </c>
      <c r="DJ196">
        <v>2200</v>
      </c>
      <c r="DK196">
        <v>2200</v>
      </c>
      <c r="DL196">
        <v>2200</v>
      </c>
      <c r="DM196">
        <v>2200</v>
      </c>
      <c r="DN196">
        <f t="shared" si="4"/>
        <v>26400</v>
      </c>
      <c r="DP196" s="31" t="s">
        <v>602</v>
      </c>
      <c r="DV196">
        <v>0</v>
      </c>
      <c r="DY196">
        <v>937980</v>
      </c>
      <c r="EK196">
        <v>335725</v>
      </c>
      <c r="EQ196">
        <v>227892</v>
      </c>
      <c r="ET196">
        <v>136230</v>
      </c>
      <c r="EU196">
        <v>105600</v>
      </c>
      <c r="EW196">
        <v>1743427</v>
      </c>
      <c r="EY196" s="1" t="s">
        <v>127</v>
      </c>
      <c r="EZ196" s="1">
        <v>68800</v>
      </c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>
        <v>68800</v>
      </c>
    </row>
    <row r="197" spans="1:188" x14ac:dyDescent="0.45">
      <c r="A197" t="s">
        <v>1263</v>
      </c>
      <c r="B197" t="s">
        <v>1264</v>
      </c>
      <c r="C197">
        <v>89630</v>
      </c>
      <c r="D197">
        <v>105020</v>
      </c>
      <c r="E197">
        <v>106412</v>
      </c>
      <c r="F197">
        <v>95212</v>
      </c>
      <c r="G197">
        <v>93533</v>
      </c>
      <c r="H197">
        <v>91563</v>
      </c>
      <c r="I197">
        <v>102479</v>
      </c>
      <c r="J197">
        <v>208274.04300000001</v>
      </c>
      <c r="K197">
        <v>376299.74</v>
      </c>
      <c r="L197">
        <v>358695.74</v>
      </c>
      <c r="M197">
        <v>391553.74</v>
      </c>
      <c r="N197">
        <v>510094.74</v>
      </c>
      <c r="Q197" t="s">
        <v>1053</v>
      </c>
      <c r="R197" t="s">
        <v>1054</v>
      </c>
      <c r="S197" t="s">
        <v>3101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600</v>
      </c>
      <c r="AC197">
        <v>2000</v>
      </c>
      <c r="AD197">
        <v>2000</v>
      </c>
      <c r="AE197">
        <v>2000</v>
      </c>
      <c r="AF197" s="6">
        <f t="shared" si="5"/>
        <v>6600</v>
      </c>
      <c r="CK197" t="s">
        <v>880</v>
      </c>
      <c r="CL197" t="s">
        <v>3111</v>
      </c>
      <c r="CM197" s="32">
        <v>11329</v>
      </c>
      <c r="CN197" s="32">
        <v>8750</v>
      </c>
      <c r="CO197" s="32">
        <v>8812</v>
      </c>
      <c r="CP197" s="32">
        <v>8437</v>
      </c>
      <c r="CQ197" s="32">
        <v>8640</v>
      </c>
      <c r="CR197" s="32">
        <v>8062</v>
      </c>
      <c r="CS197" s="32">
        <v>8703</v>
      </c>
      <c r="CT197" s="32">
        <v>8578</v>
      </c>
      <c r="CU197" s="32">
        <v>10387</v>
      </c>
      <c r="CV197" s="32">
        <v>9906</v>
      </c>
      <c r="CW197" s="32">
        <v>8718</v>
      </c>
      <c r="CX197" s="32">
        <v>9000</v>
      </c>
      <c r="CZ197" t="s">
        <v>880</v>
      </c>
      <c r="DA197" t="s">
        <v>3111</v>
      </c>
      <c r="DB197">
        <v>11329</v>
      </c>
      <c r="DC197">
        <v>8750</v>
      </c>
      <c r="DD197">
        <v>8812</v>
      </c>
      <c r="DE197">
        <v>8437</v>
      </c>
      <c r="DF197">
        <v>8640</v>
      </c>
      <c r="DG197">
        <v>8062</v>
      </c>
      <c r="DH197">
        <v>8703</v>
      </c>
      <c r="DI197">
        <v>8578</v>
      </c>
      <c r="DJ197">
        <v>10387</v>
      </c>
      <c r="DK197">
        <v>9906</v>
      </c>
      <c r="DL197">
        <v>8718</v>
      </c>
      <c r="DM197">
        <v>9000</v>
      </c>
      <c r="DN197">
        <f t="shared" ref="DN197:DN260" si="6">SUM(DB197:DM197)</f>
        <v>109322</v>
      </c>
      <c r="DP197" s="31" t="s">
        <v>1185</v>
      </c>
      <c r="ET197">
        <v>88344</v>
      </c>
      <c r="EW197">
        <v>88344</v>
      </c>
      <c r="EY197" s="1" t="s">
        <v>1292</v>
      </c>
      <c r="EZ197" s="1">
        <v>50</v>
      </c>
      <c r="FA197" s="1"/>
      <c r="FB197" s="1"/>
      <c r="FC197" s="1">
        <v>-101</v>
      </c>
      <c r="FD197" s="1">
        <v>850528.44</v>
      </c>
      <c r="FE197" s="1">
        <v>245</v>
      </c>
      <c r="FF197" s="1"/>
      <c r="FG197" s="1"/>
      <c r="FH197" s="1">
        <v>378000</v>
      </c>
      <c r="FI197" s="1"/>
      <c r="FJ197" s="1"/>
      <c r="FK197" s="1"/>
      <c r="FL197" s="1"/>
      <c r="FM197" s="1"/>
      <c r="FN197" s="1"/>
      <c r="FO197" s="1"/>
      <c r="FP197" s="1"/>
      <c r="FQ197" s="1">
        <v>16686</v>
      </c>
      <c r="FR197" s="1"/>
      <c r="FS197" s="1"/>
      <c r="FT197" s="1">
        <v>421026</v>
      </c>
      <c r="FU197" s="1"/>
      <c r="FV197" s="1"/>
      <c r="FW197" s="1"/>
      <c r="FX197" s="1">
        <v>1560000</v>
      </c>
      <c r="FY197" s="1"/>
      <c r="FZ197" s="1"/>
      <c r="GA197" s="1"/>
      <c r="GB197" s="1"/>
      <c r="GC197" s="1">
        <v>116991</v>
      </c>
      <c r="GD197" s="1"/>
      <c r="GE197" s="1"/>
      <c r="GF197" s="1">
        <v>3343425.44</v>
      </c>
    </row>
    <row r="198" spans="1:188" x14ac:dyDescent="0.45">
      <c r="A198" t="s">
        <v>602</v>
      </c>
      <c r="B198" t="s">
        <v>603</v>
      </c>
      <c r="C198">
        <v>173668</v>
      </c>
      <c r="D198">
        <v>138525</v>
      </c>
      <c r="E198">
        <v>136849</v>
      </c>
      <c r="F198">
        <v>164897</v>
      </c>
      <c r="G198">
        <v>135248</v>
      </c>
      <c r="H198">
        <v>135435</v>
      </c>
      <c r="I198">
        <v>138149</v>
      </c>
      <c r="J198">
        <v>135505</v>
      </c>
      <c r="K198">
        <v>158949</v>
      </c>
      <c r="L198">
        <v>144716</v>
      </c>
      <c r="M198">
        <v>144982</v>
      </c>
      <c r="N198">
        <v>136504</v>
      </c>
      <c r="Q198" t="s">
        <v>1053</v>
      </c>
      <c r="R198" t="s">
        <v>1054</v>
      </c>
      <c r="S198" t="s">
        <v>3103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92039</v>
      </c>
      <c r="AC198">
        <v>5434</v>
      </c>
      <c r="AD198">
        <v>5512</v>
      </c>
      <c r="AE198">
        <v>5746</v>
      </c>
      <c r="AF198" s="6">
        <f t="shared" ref="AF198:AF254" si="7">SUM(T198:AE198)</f>
        <v>108731</v>
      </c>
      <c r="CK198" t="s">
        <v>880</v>
      </c>
      <c r="CL198" t="s">
        <v>3100</v>
      </c>
      <c r="CM198" s="32">
        <v>25000</v>
      </c>
      <c r="CN198" s="32">
        <v>25000</v>
      </c>
      <c r="CO198" s="32">
        <v>25000</v>
      </c>
      <c r="CP198" s="32">
        <v>25000</v>
      </c>
      <c r="CQ198" s="32">
        <v>25000</v>
      </c>
      <c r="CR198" s="32">
        <v>25000</v>
      </c>
      <c r="CS198" s="32">
        <v>25000</v>
      </c>
      <c r="CT198" s="32">
        <v>25000</v>
      </c>
      <c r="CU198" s="32">
        <v>25000</v>
      </c>
      <c r="CV198" s="32">
        <v>25000</v>
      </c>
      <c r="CW198" s="32">
        <v>25000</v>
      </c>
      <c r="CX198" s="32">
        <v>25000</v>
      </c>
      <c r="CZ198" t="s">
        <v>880</v>
      </c>
      <c r="DA198" t="s">
        <v>3100</v>
      </c>
      <c r="DB198">
        <v>25000</v>
      </c>
      <c r="DC198">
        <v>25000</v>
      </c>
      <c r="DD198">
        <v>25000</v>
      </c>
      <c r="DE198">
        <v>25000</v>
      </c>
      <c r="DF198">
        <v>25000</v>
      </c>
      <c r="DG198">
        <v>25000</v>
      </c>
      <c r="DH198">
        <v>25000</v>
      </c>
      <c r="DI198">
        <v>25000</v>
      </c>
      <c r="DJ198">
        <v>25000</v>
      </c>
      <c r="DK198">
        <v>25000</v>
      </c>
      <c r="DL198">
        <v>25000</v>
      </c>
      <c r="DM198">
        <v>25000</v>
      </c>
      <c r="DN198">
        <f t="shared" si="6"/>
        <v>300000</v>
      </c>
      <c r="DP198" s="31" t="s">
        <v>1284</v>
      </c>
      <c r="DV198">
        <v>0</v>
      </c>
      <c r="DY198">
        <v>972000</v>
      </c>
      <c r="EB198">
        <v>259200</v>
      </c>
      <c r="EC198">
        <v>820800</v>
      </c>
      <c r="EE198">
        <v>960000</v>
      </c>
      <c r="EH198">
        <v>16092</v>
      </c>
      <c r="EK198">
        <v>1002181</v>
      </c>
      <c r="EQ198">
        <v>420000</v>
      </c>
      <c r="ET198">
        <v>287524</v>
      </c>
      <c r="EW198">
        <v>4737797</v>
      </c>
      <c r="EY198" s="1" t="s">
        <v>1263</v>
      </c>
      <c r="EZ198" s="1">
        <v>850</v>
      </c>
      <c r="FA198" s="1"/>
      <c r="FB198" s="1"/>
      <c r="FC198" s="1">
        <v>-11264</v>
      </c>
      <c r="FD198" s="1">
        <v>1213609.003</v>
      </c>
      <c r="FE198" s="1">
        <v>0</v>
      </c>
      <c r="FF198" s="1"/>
      <c r="FG198" s="1"/>
      <c r="FH198" s="1">
        <v>615600</v>
      </c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>
        <v>138000</v>
      </c>
      <c r="FT198" s="1">
        <v>159424</v>
      </c>
      <c r="FU198" s="1"/>
      <c r="FV198" s="1"/>
      <c r="FW198" s="1"/>
      <c r="FX198" s="1"/>
      <c r="FY198" s="1"/>
      <c r="FZ198" s="1">
        <v>32556</v>
      </c>
      <c r="GA198" s="1"/>
      <c r="GB198" s="1"/>
      <c r="GC198" s="1">
        <v>379992</v>
      </c>
      <c r="GD198" s="1"/>
      <c r="GE198" s="1"/>
      <c r="GF198" s="1">
        <v>2528767.003</v>
      </c>
    </row>
    <row r="199" spans="1:188" x14ac:dyDescent="0.45">
      <c r="A199" t="s">
        <v>1185</v>
      </c>
      <c r="B199" t="s">
        <v>1186</v>
      </c>
      <c r="C199">
        <v>7237</v>
      </c>
      <c r="D199">
        <v>7310</v>
      </c>
      <c r="E199">
        <v>7528</v>
      </c>
      <c r="F199">
        <v>7257</v>
      </c>
      <c r="G199">
        <v>7136</v>
      </c>
      <c r="H199">
        <v>7301</v>
      </c>
      <c r="I199">
        <v>7435</v>
      </c>
      <c r="J199">
        <v>7339</v>
      </c>
      <c r="K199">
        <v>7837</v>
      </c>
      <c r="L199">
        <v>7672</v>
      </c>
      <c r="M199">
        <v>7087</v>
      </c>
      <c r="N199">
        <v>7205</v>
      </c>
      <c r="Q199" t="s">
        <v>1053</v>
      </c>
      <c r="R199" t="s">
        <v>1054</v>
      </c>
      <c r="S199" t="s">
        <v>3107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284</v>
      </c>
      <c r="AF199" s="6">
        <f t="shared" si="7"/>
        <v>284</v>
      </c>
      <c r="CK199" t="s">
        <v>880</v>
      </c>
      <c r="CL199" t="s">
        <v>3104</v>
      </c>
      <c r="CM199" s="32">
        <v>19000</v>
      </c>
      <c r="CN199" s="32">
        <v>19000</v>
      </c>
      <c r="CO199" s="32">
        <v>19000</v>
      </c>
      <c r="CP199" s="32">
        <v>19000</v>
      </c>
      <c r="CQ199" s="32">
        <v>19000</v>
      </c>
      <c r="CR199" s="32">
        <v>19000</v>
      </c>
      <c r="CS199" s="32">
        <v>19000</v>
      </c>
      <c r="CT199" s="32">
        <v>19000</v>
      </c>
      <c r="CU199" s="32">
        <v>19000</v>
      </c>
      <c r="CV199" s="32">
        <v>19000</v>
      </c>
      <c r="CW199" s="32">
        <v>19000</v>
      </c>
      <c r="CX199" s="32">
        <v>19000</v>
      </c>
      <c r="CZ199" t="s">
        <v>880</v>
      </c>
      <c r="DA199" t="s">
        <v>3104</v>
      </c>
      <c r="DB199">
        <v>19000</v>
      </c>
      <c r="DC199">
        <v>19000</v>
      </c>
      <c r="DD199">
        <v>19000</v>
      </c>
      <c r="DE199">
        <v>19000</v>
      </c>
      <c r="DF199">
        <v>19000</v>
      </c>
      <c r="DG199">
        <v>19000</v>
      </c>
      <c r="DH199">
        <v>19000</v>
      </c>
      <c r="DI199">
        <v>19000</v>
      </c>
      <c r="DJ199">
        <v>19000</v>
      </c>
      <c r="DK199">
        <v>19000</v>
      </c>
      <c r="DL199">
        <v>19000</v>
      </c>
      <c r="DM199">
        <v>19000</v>
      </c>
      <c r="DN199">
        <f t="shared" si="6"/>
        <v>228000</v>
      </c>
      <c r="DP199" s="31" t="s">
        <v>192</v>
      </c>
      <c r="DQ199">
        <v>50</v>
      </c>
      <c r="DY199">
        <v>373637</v>
      </c>
      <c r="EB199">
        <v>129600</v>
      </c>
      <c r="EK199">
        <v>152312</v>
      </c>
      <c r="EQ199">
        <v>0</v>
      </c>
      <c r="ET199">
        <v>333452</v>
      </c>
      <c r="EW199">
        <v>989051</v>
      </c>
      <c r="EY199" s="1" t="s">
        <v>602</v>
      </c>
      <c r="EZ199" s="1"/>
      <c r="FA199" s="1"/>
      <c r="FB199" s="1"/>
      <c r="FC199" s="1"/>
      <c r="FD199" s="1"/>
      <c r="FE199" s="1">
        <v>0</v>
      </c>
      <c r="FF199" s="1"/>
      <c r="FG199" s="1"/>
      <c r="FH199" s="1">
        <v>937980</v>
      </c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>
        <v>335725</v>
      </c>
      <c r="FU199" s="1"/>
      <c r="FV199" s="1"/>
      <c r="FW199" s="1"/>
      <c r="FX199" s="1"/>
      <c r="FY199" s="1"/>
      <c r="FZ199" s="1">
        <v>227892</v>
      </c>
      <c r="GA199" s="1"/>
      <c r="GB199" s="1"/>
      <c r="GC199" s="1">
        <v>136230</v>
      </c>
      <c r="GD199" s="1">
        <v>105600</v>
      </c>
      <c r="GE199" s="1"/>
      <c r="GF199" s="1">
        <v>1743427</v>
      </c>
    </row>
    <row r="200" spans="1:188" x14ac:dyDescent="0.45">
      <c r="A200" t="s">
        <v>1284</v>
      </c>
      <c r="B200" t="s">
        <v>1285</v>
      </c>
      <c r="C200">
        <v>393447</v>
      </c>
      <c r="D200">
        <v>391830</v>
      </c>
      <c r="E200">
        <v>390733</v>
      </c>
      <c r="F200">
        <v>393274</v>
      </c>
      <c r="G200">
        <v>393341</v>
      </c>
      <c r="H200">
        <v>393375</v>
      </c>
      <c r="I200">
        <v>393258</v>
      </c>
      <c r="J200">
        <v>393480</v>
      </c>
      <c r="K200">
        <v>396011</v>
      </c>
      <c r="L200">
        <v>401231</v>
      </c>
      <c r="M200">
        <v>399667</v>
      </c>
      <c r="N200">
        <v>398150</v>
      </c>
      <c r="Q200" t="s">
        <v>1107</v>
      </c>
      <c r="R200" t="s">
        <v>1108</v>
      </c>
      <c r="S200" t="s">
        <v>3112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13221</v>
      </c>
      <c r="AB200">
        <v>20962</v>
      </c>
      <c r="AC200">
        <v>20962</v>
      </c>
      <c r="AD200">
        <v>20962</v>
      </c>
      <c r="AE200">
        <v>20962</v>
      </c>
      <c r="AF200" s="6">
        <f t="shared" si="7"/>
        <v>97069</v>
      </c>
      <c r="CK200" t="s">
        <v>880</v>
      </c>
      <c r="CL200" t="s">
        <v>3122</v>
      </c>
      <c r="CM200" s="32">
        <v>35065</v>
      </c>
      <c r="CN200" s="32">
        <v>38000</v>
      </c>
      <c r="CO200" s="32">
        <v>38000</v>
      </c>
      <c r="CP200" s="32">
        <v>38000</v>
      </c>
      <c r="CQ200" s="32">
        <v>38000</v>
      </c>
      <c r="CR200" s="32">
        <v>38000</v>
      </c>
      <c r="CS200" s="32">
        <v>38000</v>
      </c>
      <c r="CT200" s="32">
        <v>38000</v>
      </c>
      <c r="CU200" s="32">
        <v>38000</v>
      </c>
      <c r="CV200" s="32">
        <v>38000</v>
      </c>
      <c r="CW200" s="32">
        <v>38000</v>
      </c>
      <c r="CX200" s="32">
        <v>38000</v>
      </c>
      <c r="CZ200" t="s">
        <v>880</v>
      </c>
      <c r="DA200" t="s">
        <v>3122</v>
      </c>
      <c r="DB200">
        <v>35065</v>
      </c>
      <c r="DC200">
        <v>38000</v>
      </c>
      <c r="DD200">
        <v>38000</v>
      </c>
      <c r="DE200">
        <v>38000</v>
      </c>
      <c r="DF200">
        <v>38000</v>
      </c>
      <c r="DG200">
        <v>38000</v>
      </c>
      <c r="DH200">
        <v>38000</v>
      </c>
      <c r="DI200">
        <v>38000</v>
      </c>
      <c r="DJ200">
        <v>38000</v>
      </c>
      <c r="DK200">
        <v>38000</v>
      </c>
      <c r="DL200">
        <v>38000</v>
      </c>
      <c r="DM200">
        <v>38000</v>
      </c>
      <c r="DN200">
        <f t="shared" si="6"/>
        <v>453065</v>
      </c>
      <c r="DP200" s="31" t="s">
        <v>149</v>
      </c>
      <c r="DQ200">
        <v>27060</v>
      </c>
      <c r="EW200">
        <v>27060</v>
      </c>
      <c r="EY200" s="1" t="s">
        <v>1185</v>
      </c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>
        <v>88344</v>
      </c>
      <c r="GD200" s="1"/>
      <c r="GE200" s="1"/>
      <c r="GF200" s="1">
        <v>88344</v>
      </c>
    </row>
    <row r="201" spans="1:188" x14ac:dyDescent="0.45">
      <c r="A201" t="s">
        <v>192</v>
      </c>
      <c r="B201" t="s">
        <v>193</v>
      </c>
      <c r="C201">
        <v>82439</v>
      </c>
      <c r="D201">
        <v>83792</v>
      </c>
      <c r="E201">
        <v>82014</v>
      </c>
      <c r="F201">
        <v>82569</v>
      </c>
      <c r="G201">
        <v>82087</v>
      </c>
      <c r="H201">
        <v>82770</v>
      </c>
      <c r="I201">
        <v>93670</v>
      </c>
      <c r="J201">
        <v>79664</v>
      </c>
      <c r="K201">
        <v>81349</v>
      </c>
      <c r="L201">
        <v>78355</v>
      </c>
      <c r="M201">
        <v>81456</v>
      </c>
      <c r="N201">
        <v>78886</v>
      </c>
      <c r="Q201" t="s">
        <v>1107</v>
      </c>
      <c r="R201" t="s">
        <v>1108</v>
      </c>
      <c r="S201" t="s">
        <v>3101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613</v>
      </c>
      <c r="AB201">
        <v>1000</v>
      </c>
      <c r="AC201">
        <v>1000</v>
      </c>
      <c r="AD201">
        <v>1000</v>
      </c>
      <c r="AE201">
        <v>1000</v>
      </c>
      <c r="AF201" s="6">
        <f t="shared" si="7"/>
        <v>4613</v>
      </c>
      <c r="CK201" t="s">
        <v>880</v>
      </c>
      <c r="CL201" t="s">
        <v>3105</v>
      </c>
      <c r="CM201" s="32">
        <v>3000</v>
      </c>
      <c r="CN201" s="32">
        <v>3000</v>
      </c>
      <c r="CO201" s="32">
        <v>3000</v>
      </c>
      <c r="CP201" s="32">
        <v>3000</v>
      </c>
      <c r="CQ201" s="32">
        <v>3000</v>
      </c>
      <c r="CR201" s="32">
        <v>3000</v>
      </c>
      <c r="CS201" s="32">
        <v>3000</v>
      </c>
      <c r="CT201" s="32">
        <v>3000</v>
      </c>
      <c r="CU201" s="32">
        <v>3000</v>
      </c>
      <c r="CV201" s="32">
        <v>3000</v>
      </c>
      <c r="CW201" s="32">
        <v>3000</v>
      </c>
      <c r="CX201" s="32">
        <v>3000</v>
      </c>
      <c r="CZ201" t="s">
        <v>880</v>
      </c>
      <c r="DA201" t="s">
        <v>3105</v>
      </c>
      <c r="DB201">
        <v>3000</v>
      </c>
      <c r="DC201">
        <v>3000</v>
      </c>
      <c r="DD201">
        <v>3000</v>
      </c>
      <c r="DE201">
        <v>3000</v>
      </c>
      <c r="DF201">
        <v>3000</v>
      </c>
      <c r="DG201">
        <v>3000</v>
      </c>
      <c r="DH201">
        <v>3000</v>
      </c>
      <c r="DI201">
        <v>3000</v>
      </c>
      <c r="DJ201">
        <v>3000</v>
      </c>
      <c r="DK201">
        <v>3000</v>
      </c>
      <c r="DL201">
        <v>3000</v>
      </c>
      <c r="DM201">
        <v>3000</v>
      </c>
      <c r="DN201">
        <f t="shared" si="6"/>
        <v>36000</v>
      </c>
      <c r="DP201" s="31" t="s">
        <v>1089</v>
      </c>
      <c r="DQ201">
        <v>915965</v>
      </c>
      <c r="DU201">
        <v>379196</v>
      </c>
      <c r="DV201">
        <v>1086</v>
      </c>
      <c r="DX201">
        <v>29710</v>
      </c>
      <c r="DY201">
        <v>4703328</v>
      </c>
      <c r="EB201">
        <v>837998</v>
      </c>
      <c r="ED201">
        <v>3000</v>
      </c>
      <c r="EI201">
        <v>116903</v>
      </c>
      <c r="EJ201">
        <v>650000</v>
      </c>
      <c r="EL201">
        <v>447328</v>
      </c>
      <c r="EO201">
        <v>116000</v>
      </c>
      <c r="EQ201">
        <v>41544</v>
      </c>
      <c r="ET201">
        <v>950347</v>
      </c>
      <c r="EU201">
        <v>284528</v>
      </c>
      <c r="EW201">
        <v>9476933</v>
      </c>
      <c r="EY201" s="1" t="s">
        <v>1284</v>
      </c>
      <c r="EZ201" s="1"/>
      <c r="FA201" s="1"/>
      <c r="FB201" s="1"/>
      <c r="FC201" s="1"/>
      <c r="FD201" s="1"/>
      <c r="FE201" s="1">
        <v>0</v>
      </c>
      <c r="FF201" s="1"/>
      <c r="FG201" s="1"/>
      <c r="FH201" s="1">
        <v>972000</v>
      </c>
      <c r="FI201" s="1"/>
      <c r="FJ201" s="1"/>
      <c r="FK201" s="1">
        <v>259200</v>
      </c>
      <c r="FL201" s="1">
        <v>820800</v>
      </c>
      <c r="FM201" s="1"/>
      <c r="FN201" s="1">
        <v>960000</v>
      </c>
      <c r="FO201" s="1"/>
      <c r="FP201" s="1"/>
      <c r="FQ201" s="1">
        <v>16092</v>
      </c>
      <c r="FR201" s="1"/>
      <c r="FS201" s="1"/>
      <c r="FT201" s="1">
        <v>1002181</v>
      </c>
      <c r="FU201" s="1"/>
      <c r="FV201" s="1"/>
      <c r="FW201" s="1"/>
      <c r="FX201" s="1"/>
      <c r="FY201" s="1"/>
      <c r="FZ201" s="1">
        <v>420000</v>
      </c>
      <c r="GA201" s="1"/>
      <c r="GB201" s="1"/>
      <c r="GC201" s="1">
        <v>287524</v>
      </c>
      <c r="GD201" s="1"/>
      <c r="GE201" s="1"/>
      <c r="GF201" s="1">
        <v>4737797</v>
      </c>
    </row>
    <row r="202" spans="1:188" x14ac:dyDescent="0.45">
      <c r="A202" t="s">
        <v>149</v>
      </c>
      <c r="B202" t="s">
        <v>150</v>
      </c>
      <c r="C202">
        <v>6880</v>
      </c>
      <c r="D202">
        <v>6880</v>
      </c>
      <c r="E202">
        <v>6880</v>
      </c>
      <c r="F202">
        <v>6420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Q202" t="s">
        <v>1107</v>
      </c>
      <c r="R202" t="s">
        <v>1108</v>
      </c>
      <c r="S202" t="s">
        <v>3103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968</v>
      </c>
      <c r="AD202">
        <v>1000</v>
      </c>
      <c r="AE202">
        <v>1000</v>
      </c>
      <c r="AF202" s="6">
        <f t="shared" si="7"/>
        <v>2968</v>
      </c>
      <c r="CK202" t="s">
        <v>880</v>
      </c>
      <c r="CL202" t="s">
        <v>3101</v>
      </c>
      <c r="CM202" s="32">
        <v>0</v>
      </c>
      <c r="CN202" s="32">
        <v>0</v>
      </c>
      <c r="CO202" s="32">
        <v>0</v>
      </c>
      <c r="CP202" s="32">
        <v>0</v>
      </c>
      <c r="CQ202" s="32">
        <v>0</v>
      </c>
      <c r="CR202" s="32">
        <v>0</v>
      </c>
      <c r="CS202" s="32">
        <v>0</v>
      </c>
      <c r="CT202" s="32">
        <v>0</v>
      </c>
      <c r="CU202" s="32">
        <v>0</v>
      </c>
      <c r="CV202" s="32">
        <v>0</v>
      </c>
      <c r="CW202" s="32">
        <v>0</v>
      </c>
      <c r="CX202" s="32">
        <v>0</v>
      </c>
      <c r="CZ202" t="s">
        <v>880</v>
      </c>
      <c r="DA202" t="s">
        <v>3101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f t="shared" si="6"/>
        <v>0</v>
      </c>
      <c r="DP202" s="31" t="s">
        <v>1027</v>
      </c>
      <c r="DV202">
        <v>0</v>
      </c>
      <c r="DY202">
        <v>4261480</v>
      </c>
      <c r="EB202">
        <v>24000</v>
      </c>
      <c r="EC202">
        <v>136112</v>
      </c>
      <c r="EQ202">
        <v>36000</v>
      </c>
      <c r="ET202">
        <v>430197.40000000008</v>
      </c>
      <c r="EU202">
        <v>45120.600000000006</v>
      </c>
      <c r="EW202">
        <v>4932910</v>
      </c>
      <c r="EY202" s="1" t="s">
        <v>192</v>
      </c>
      <c r="EZ202" s="1">
        <v>50</v>
      </c>
      <c r="FA202" s="1"/>
      <c r="FB202" s="1"/>
      <c r="FC202" s="1"/>
      <c r="FD202" s="1"/>
      <c r="FE202" s="1"/>
      <c r="FF202" s="1"/>
      <c r="FG202" s="1"/>
      <c r="FH202" s="1">
        <v>373637</v>
      </c>
      <c r="FI202" s="1"/>
      <c r="FJ202" s="1"/>
      <c r="FK202" s="1">
        <v>129600</v>
      </c>
      <c r="FL202" s="1"/>
      <c r="FM202" s="1"/>
      <c r="FN202" s="1"/>
      <c r="FO202" s="1"/>
      <c r="FP202" s="1"/>
      <c r="FQ202" s="1"/>
      <c r="FR202" s="1"/>
      <c r="FS202" s="1"/>
      <c r="FT202" s="1">
        <v>152312</v>
      </c>
      <c r="FU202" s="1"/>
      <c r="FV202" s="1"/>
      <c r="FW202" s="1"/>
      <c r="FX202" s="1"/>
      <c r="FY202" s="1"/>
      <c r="FZ202" s="1">
        <v>0</v>
      </c>
      <c r="GA202" s="1"/>
      <c r="GB202" s="1"/>
      <c r="GC202" s="1">
        <v>333452</v>
      </c>
      <c r="GD202" s="1"/>
      <c r="GE202" s="1"/>
      <c r="GF202" s="1">
        <v>989051</v>
      </c>
    </row>
    <row r="203" spans="1:188" x14ac:dyDescent="0.45">
      <c r="A203" t="s">
        <v>1089</v>
      </c>
      <c r="B203" t="s">
        <v>1090</v>
      </c>
      <c r="C203">
        <v>565979</v>
      </c>
      <c r="D203">
        <v>669751</v>
      </c>
      <c r="E203">
        <v>582639</v>
      </c>
      <c r="F203">
        <v>592347</v>
      </c>
      <c r="G203">
        <v>593611</v>
      </c>
      <c r="H203">
        <v>587615</v>
      </c>
      <c r="I203">
        <v>664396</v>
      </c>
      <c r="J203">
        <v>1008482</v>
      </c>
      <c r="K203">
        <v>1025185</v>
      </c>
      <c r="L203">
        <v>1013802</v>
      </c>
      <c r="M203">
        <v>1029542</v>
      </c>
      <c r="N203">
        <v>1143584</v>
      </c>
      <c r="Q203" t="s">
        <v>210</v>
      </c>
      <c r="R203" t="s">
        <v>211</v>
      </c>
      <c r="S203" t="s">
        <v>3102</v>
      </c>
      <c r="T203">
        <v>0</v>
      </c>
      <c r="U203">
        <v>0</v>
      </c>
      <c r="V203">
        <v>51936</v>
      </c>
      <c r="W203">
        <v>230000</v>
      </c>
      <c r="X203">
        <v>230000</v>
      </c>
      <c r="Y203">
        <v>230000</v>
      </c>
      <c r="Z203">
        <v>230000</v>
      </c>
      <c r="AA203">
        <v>230000</v>
      </c>
      <c r="AB203">
        <v>230000</v>
      </c>
      <c r="AC203">
        <v>230000</v>
      </c>
      <c r="AD203">
        <v>230000</v>
      </c>
      <c r="AE203">
        <v>230000</v>
      </c>
      <c r="AF203" s="6">
        <f t="shared" si="7"/>
        <v>2121936</v>
      </c>
      <c r="CK203" t="s">
        <v>880</v>
      </c>
      <c r="CL203" t="s">
        <v>3103</v>
      </c>
      <c r="CM203" s="32">
        <v>25878</v>
      </c>
      <c r="CN203" s="32">
        <v>25400</v>
      </c>
      <c r="CO203" s="32">
        <v>25517</v>
      </c>
      <c r="CP203" s="32">
        <v>25400</v>
      </c>
      <c r="CQ203" s="32">
        <v>25439</v>
      </c>
      <c r="CR203" s="32">
        <v>25400</v>
      </c>
      <c r="CS203" s="32">
        <v>25400</v>
      </c>
      <c r="CT203" s="32">
        <v>58206</v>
      </c>
      <c r="CU203" s="32">
        <v>25791</v>
      </c>
      <c r="CV203" s="32">
        <v>25400</v>
      </c>
      <c r="CW203" s="32">
        <v>25584</v>
      </c>
      <c r="CX203" s="32">
        <v>25588</v>
      </c>
      <c r="CZ203" t="s">
        <v>880</v>
      </c>
      <c r="DA203" t="s">
        <v>3103</v>
      </c>
      <c r="DB203">
        <v>25878</v>
      </c>
      <c r="DC203">
        <v>25400</v>
      </c>
      <c r="DD203">
        <v>25517</v>
      </c>
      <c r="DE203">
        <v>25400</v>
      </c>
      <c r="DF203">
        <v>25439</v>
      </c>
      <c r="DG203">
        <v>25400</v>
      </c>
      <c r="DH203">
        <v>25400</v>
      </c>
      <c r="DI203">
        <v>58206</v>
      </c>
      <c r="DJ203">
        <v>25791</v>
      </c>
      <c r="DK203">
        <v>25400</v>
      </c>
      <c r="DL203">
        <v>25584</v>
      </c>
      <c r="DM203">
        <v>25588</v>
      </c>
      <c r="DN203">
        <f t="shared" si="6"/>
        <v>339003</v>
      </c>
      <c r="DP203" s="31" t="s">
        <v>494</v>
      </c>
      <c r="DQ203">
        <v>68800</v>
      </c>
      <c r="DR203">
        <v>77516</v>
      </c>
      <c r="DT203">
        <v>-8417</v>
      </c>
      <c r="DU203">
        <v>2898585.2779999999</v>
      </c>
      <c r="DV203">
        <v>0</v>
      </c>
      <c r="EE203">
        <v>720000</v>
      </c>
      <c r="EJ203">
        <v>2940000</v>
      </c>
      <c r="EK203">
        <v>296035</v>
      </c>
      <c r="EQ203">
        <v>420000</v>
      </c>
      <c r="ET203">
        <v>98767</v>
      </c>
      <c r="EU203">
        <v>26400</v>
      </c>
      <c r="EW203">
        <v>7537686.2779999999</v>
      </c>
      <c r="EY203" s="1" t="s">
        <v>149</v>
      </c>
      <c r="EZ203" s="1">
        <v>27060</v>
      </c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>
        <v>27060</v>
      </c>
    </row>
    <row r="204" spans="1:188" x14ac:dyDescent="0.45">
      <c r="A204" t="s">
        <v>1027</v>
      </c>
      <c r="B204" t="s">
        <v>1028</v>
      </c>
      <c r="C204">
        <v>414296</v>
      </c>
      <c r="D204">
        <v>416178</v>
      </c>
      <c r="E204">
        <v>415084</v>
      </c>
      <c r="F204">
        <v>412153</v>
      </c>
      <c r="G204">
        <v>410811</v>
      </c>
      <c r="H204">
        <v>410239</v>
      </c>
      <c r="I204">
        <v>409305</v>
      </c>
      <c r="J204">
        <v>409197</v>
      </c>
      <c r="K204">
        <v>409553</v>
      </c>
      <c r="L204">
        <v>410212</v>
      </c>
      <c r="M204">
        <v>408190</v>
      </c>
      <c r="N204">
        <v>407692</v>
      </c>
      <c r="Q204" t="s">
        <v>1230</v>
      </c>
      <c r="R204" t="s">
        <v>3041</v>
      </c>
      <c r="S204" t="s">
        <v>3100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3484.4</v>
      </c>
      <c r="AB204">
        <v>21219</v>
      </c>
      <c r="AC204">
        <v>21219</v>
      </c>
      <c r="AD204">
        <v>21219</v>
      </c>
      <c r="AE204">
        <v>21219</v>
      </c>
      <c r="AF204" s="6">
        <f t="shared" si="7"/>
        <v>88360.4</v>
      </c>
      <c r="CK204" t="s">
        <v>880</v>
      </c>
      <c r="CL204" t="s">
        <v>3107</v>
      </c>
      <c r="CM204" s="32">
        <v>33834</v>
      </c>
      <c r="CN204" s="32">
        <v>21096</v>
      </c>
      <c r="CO204" s="32">
        <v>18586</v>
      </c>
      <c r="CP204" s="32">
        <v>17398</v>
      </c>
      <c r="CQ204" s="32">
        <v>18284</v>
      </c>
      <c r="CR204" s="32">
        <v>15557</v>
      </c>
      <c r="CS204" s="32">
        <v>16308</v>
      </c>
      <c r="CT204" s="32">
        <v>16340</v>
      </c>
      <c r="CU204" s="32">
        <v>22684</v>
      </c>
      <c r="CV204" s="32">
        <v>18690</v>
      </c>
      <c r="CW204" s="32">
        <v>16244</v>
      </c>
      <c r="CX204" s="32">
        <v>17281</v>
      </c>
      <c r="CZ204" t="s">
        <v>880</v>
      </c>
      <c r="DA204" t="s">
        <v>3107</v>
      </c>
      <c r="DB204">
        <v>33834</v>
      </c>
      <c r="DC204">
        <v>21096</v>
      </c>
      <c r="DD204">
        <v>18586</v>
      </c>
      <c r="DE204">
        <v>17398</v>
      </c>
      <c r="DF204">
        <v>18284</v>
      </c>
      <c r="DG204">
        <v>15557</v>
      </c>
      <c r="DH204">
        <v>16308</v>
      </c>
      <c r="DI204">
        <v>16340</v>
      </c>
      <c r="DJ204">
        <v>22684</v>
      </c>
      <c r="DK204">
        <v>18690</v>
      </c>
      <c r="DL204">
        <v>16244</v>
      </c>
      <c r="DM204">
        <v>17281</v>
      </c>
      <c r="DN204">
        <f t="shared" si="6"/>
        <v>232302</v>
      </c>
      <c r="DP204" s="31" t="s">
        <v>1271</v>
      </c>
      <c r="DS204">
        <v>1296000</v>
      </c>
      <c r="DV204">
        <v>60</v>
      </c>
      <c r="DY204">
        <v>1200000</v>
      </c>
      <c r="EB204">
        <v>366720</v>
      </c>
      <c r="EH204">
        <v>12138</v>
      </c>
      <c r="EI204">
        <v>13000</v>
      </c>
      <c r="EK204">
        <v>1657545</v>
      </c>
      <c r="EM204">
        <v>5300</v>
      </c>
      <c r="EQ204">
        <v>606000</v>
      </c>
      <c r="ET204">
        <v>64806</v>
      </c>
      <c r="EW204">
        <v>5221569</v>
      </c>
      <c r="EY204" s="1" t="s">
        <v>1089</v>
      </c>
      <c r="EZ204" s="1">
        <v>915965</v>
      </c>
      <c r="FA204" s="1"/>
      <c r="FB204" s="1"/>
      <c r="FC204" s="1"/>
      <c r="FD204" s="1">
        <v>379196</v>
      </c>
      <c r="FE204" s="1">
        <v>1086</v>
      </c>
      <c r="FF204" s="1"/>
      <c r="FG204" s="1">
        <v>29710</v>
      </c>
      <c r="FH204" s="1">
        <v>4703328</v>
      </c>
      <c r="FI204" s="1"/>
      <c r="FJ204" s="1"/>
      <c r="FK204" s="1">
        <v>837998</v>
      </c>
      <c r="FL204" s="1"/>
      <c r="FM204" s="1">
        <v>3000</v>
      </c>
      <c r="FN204" s="1"/>
      <c r="FO204" s="1"/>
      <c r="FP204" s="1"/>
      <c r="FQ204" s="1"/>
      <c r="FR204" s="1">
        <v>116903</v>
      </c>
      <c r="FS204" s="1">
        <v>650000</v>
      </c>
      <c r="FT204" s="1"/>
      <c r="FU204" s="1">
        <v>447328</v>
      </c>
      <c r="FV204" s="1"/>
      <c r="FW204" s="1"/>
      <c r="FX204" s="1">
        <v>116000</v>
      </c>
      <c r="FY204" s="1"/>
      <c r="FZ204" s="1">
        <v>41544</v>
      </c>
      <c r="GA204" s="1"/>
      <c r="GB204" s="1"/>
      <c r="GC204" s="1">
        <v>950347</v>
      </c>
      <c r="GD204" s="1">
        <v>284528</v>
      </c>
      <c r="GE204" s="1"/>
      <c r="GF204" s="1">
        <v>9476933</v>
      </c>
    </row>
    <row r="205" spans="1:188" x14ac:dyDescent="0.45">
      <c r="A205" t="s">
        <v>494</v>
      </c>
      <c r="B205" t="s">
        <v>495</v>
      </c>
      <c r="C205">
        <v>623574.00399999996</v>
      </c>
      <c r="D205">
        <v>630265.00399999996</v>
      </c>
      <c r="E205">
        <v>635351.53500000003</v>
      </c>
      <c r="F205">
        <v>636930.20200000005</v>
      </c>
      <c r="G205">
        <v>637369.20200000005</v>
      </c>
      <c r="H205">
        <v>637935.84400000004</v>
      </c>
      <c r="I205">
        <v>618274.20200000005</v>
      </c>
      <c r="J205">
        <v>621498.20200000005</v>
      </c>
      <c r="K205">
        <v>622060.15800000005</v>
      </c>
      <c r="L205">
        <v>631453.05700000003</v>
      </c>
      <c r="M205">
        <v>624290.76099999994</v>
      </c>
      <c r="N205">
        <v>618684.10699999996</v>
      </c>
      <c r="Q205" t="s">
        <v>1230</v>
      </c>
      <c r="R205" t="s">
        <v>3041</v>
      </c>
      <c r="S205" t="s">
        <v>3104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2030.6</v>
      </c>
      <c r="AB205">
        <v>11374</v>
      </c>
      <c r="AC205">
        <v>11374</v>
      </c>
      <c r="AD205">
        <v>11374</v>
      </c>
      <c r="AE205">
        <v>11374</v>
      </c>
      <c r="AF205" s="6">
        <f t="shared" si="7"/>
        <v>47526.6</v>
      </c>
      <c r="CK205" t="s">
        <v>1169</v>
      </c>
      <c r="CL205" t="s">
        <v>3100</v>
      </c>
      <c r="CM205" s="32">
        <v>33745</v>
      </c>
      <c r="CN205" s="32">
        <v>33000</v>
      </c>
      <c r="CO205" s="32">
        <v>33000</v>
      </c>
      <c r="CP205" s="32">
        <v>33000</v>
      </c>
      <c r="CQ205" s="32">
        <v>33000</v>
      </c>
      <c r="CR205" s="32">
        <v>33000</v>
      </c>
      <c r="CS205" s="32">
        <v>33000</v>
      </c>
      <c r="CT205" s="32">
        <v>33000</v>
      </c>
      <c r="CU205" s="32">
        <v>33000</v>
      </c>
      <c r="CV205" s="32">
        <v>33000</v>
      </c>
      <c r="CW205" s="32">
        <v>33000</v>
      </c>
      <c r="CX205" s="32">
        <v>33000</v>
      </c>
      <c r="CZ205" t="s">
        <v>1169</v>
      </c>
      <c r="DA205" t="s">
        <v>3100</v>
      </c>
      <c r="DB205">
        <v>33745</v>
      </c>
      <c r="DC205">
        <v>33000</v>
      </c>
      <c r="DD205">
        <v>33000</v>
      </c>
      <c r="DE205">
        <v>33000</v>
      </c>
      <c r="DF205">
        <v>33000</v>
      </c>
      <c r="DG205">
        <v>33000</v>
      </c>
      <c r="DH205">
        <v>33000</v>
      </c>
      <c r="DI205">
        <v>33000</v>
      </c>
      <c r="DJ205">
        <v>33000</v>
      </c>
      <c r="DK205">
        <v>33000</v>
      </c>
      <c r="DL205">
        <v>33000</v>
      </c>
      <c r="DM205">
        <v>33000</v>
      </c>
      <c r="DN205">
        <f t="shared" si="6"/>
        <v>396745</v>
      </c>
      <c r="DP205" s="31" t="s">
        <v>1029</v>
      </c>
      <c r="DV205">
        <v>78</v>
      </c>
      <c r="DY205">
        <v>1982893</v>
      </c>
      <c r="EB205">
        <v>399207</v>
      </c>
      <c r="EE205">
        <v>2106600</v>
      </c>
      <c r="EI205">
        <v>30536</v>
      </c>
      <c r="EJ205">
        <v>2832000</v>
      </c>
      <c r="EK205">
        <v>581224</v>
      </c>
      <c r="EQ205">
        <v>0</v>
      </c>
      <c r="ET205">
        <v>2021108.3999999997</v>
      </c>
      <c r="EU205">
        <v>2933166.5999999996</v>
      </c>
      <c r="EW205">
        <v>12886813</v>
      </c>
      <c r="EY205" s="1" t="s">
        <v>1027</v>
      </c>
      <c r="EZ205" s="1"/>
      <c r="FA205" s="1"/>
      <c r="FB205" s="1"/>
      <c r="FC205" s="1"/>
      <c r="FD205" s="1"/>
      <c r="FE205" s="1">
        <v>0</v>
      </c>
      <c r="FF205" s="1"/>
      <c r="FG205" s="1"/>
      <c r="FH205" s="1">
        <v>4261480</v>
      </c>
      <c r="FI205" s="1"/>
      <c r="FJ205" s="1"/>
      <c r="FK205" s="1">
        <v>24000</v>
      </c>
      <c r="FL205" s="1">
        <v>136112</v>
      </c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>
        <v>36000</v>
      </c>
      <c r="GA205" s="1"/>
      <c r="GB205" s="1"/>
      <c r="GC205" s="1">
        <v>430197.40000000008</v>
      </c>
      <c r="GD205" s="1">
        <v>45120.600000000006</v>
      </c>
      <c r="GE205" s="1"/>
      <c r="GF205" s="1">
        <v>4932910</v>
      </c>
    </row>
    <row r="206" spans="1:188" x14ac:dyDescent="0.45">
      <c r="A206" t="s">
        <v>1271</v>
      </c>
      <c r="B206" t="s">
        <v>1272</v>
      </c>
      <c r="C206">
        <v>440511</v>
      </c>
      <c r="D206">
        <v>446123</v>
      </c>
      <c r="E206">
        <v>441050</v>
      </c>
      <c r="F206">
        <v>437274</v>
      </c>
      <c r="G206">
        <v>429492</v>
      </c>
      <c r="H206">
        <v>426418</v>
      </c>
      <c r="I206">
        <v>428044</v>
      </c>
      <c r="J206">
        <v>429317</v>
      </c>
      <c r="K206">
        <v>434786</v>
      </c>
      <c r="L206">
        <v>432088</v>
      </c>
      <c r="M206">
        <v>435280</v>
      </c>
      <c r="N206">
        <v>441186</v>
      </c>
      <c r="Q206" t="s">
        <v>1230</v>
      </c>
      <c r="R206" t="s">
        <v>3041</v>
      </c>
      <c r="S206" t="s">
        <v>3105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387</v>
      </c>
      <c r="AB206">
        <v>3000</v>
      </c>
      <c r="AC206">
        <v>3000</v>
      </c>
      <c r="AD206">
        <v>3000</v>
      </c>
      <c r="AE206">
        <v>3000</v>
      </c>
      <c r="AF206" s="6">
        <f t="shared" si="7"/>
        <v>12387</v>
      </c>
      <c r="CK206" t="s">
        <v>1169</v>
      </c>
      <c r="CL206" t="s">
        <v>3104</v>
      </c>
      <c r="CM206" s="32">
        <v>5000</v>
      </c>
      <c r="CN206" s="32">
        <v>5000</v>
      </c>
      <c r="CO206" s="32">
        <v>5000</v>
      </c>
      <c r="CP206" s="32">
        <v>5000</v>
      </c>
      <c r="CQ206" s="32">
        <v>5000</v>
      </c>
      <c r="CR206" s="32">
        <v>5000</v>
      </c>
      <c r="CS206" s="32">
        <v>5000</v>
      </c>
      <c r="CT206" s="32">
        <v>5000</v>
      </c>
      <c r="CU206" s="32">
        <v>5000</v>
      </c>
      <c r="CV206" s="32">
        <v>5000</v>
      </c>
      <c r="CW206" s="32">
        <v>5000</v>
      </c>
      <c r="CX206" s="32">
        <v>5000</v>
      </c>
      <c r="CZ206" t="s">
        <v>1169</v>
      </c>
      <c r="DA206" t="s">
        <v>3104</v>
      </c>
      <c r="DB206">
        <v>5000</v>
      </c>
      <c r="DC206">
        <v>5000</v>
      </c>
      <c r="DD206">
        <v>5000</v>
      </c>
      <c r="DE206">
        <v>5000</v>
      </c>
      <c r="DF206">
        <v>5000</v>
      </c>
      <c r="DG206">
        <v>5000</v>
      </c>
      <c r="DH206">
        <v>5000</v>
      </c>
      <c r="DI206">
        <v>5000</v>
      </c>
      <c r="DJ206">
        <v>5000</v>
      </c>
      <c r="DK206">
        <v>5000</v>
      </c>
      <c r="DL206">
        <v>5000</v>
      </c>
      <c r="DM206">
        <v>5000</v>
      </c>
      <c r="DN206">
        <f t="shared" si="6"/>
        <v>60000</v>
      </c>
      <c r="DP206" s="31" t="s">
        <v>530</v>
      </c>
      <c r="DV206">
        <v>0</v>
      </c>
      <c r="DY206">
        <v>4449873</v>
      </c>
      <c r="EB206">
        <v>207280</v>
      </c>
      <c r="EE206">
        <v>1369236</v>
      </c>
      <c r="EI206">
        <v>72000</v>
      </c>
      <c r="EJ206">
        <v>1048800</v>
      </c>
      <c r="EQ206">
        <v>1218635</v>
      </c>
      <c r="ES206">
        <v>24000</v>
      </c>
      <c r="ET206">
        <v>131192</v>
      </c>
      <c r="EW206">
        <v>8521016</v>
      </c>
      <c r="EY206" s="1" t="s">
        <v>494</v>
      </c>
      <c r="EZ206" s="1">
        <v>68800</v>
      </c>
      <c r="FA206" s="1">
        <v>77516</v>
      </c>
      <c r="FB206" s="1"/>
      <c r="FC206" s="1">
        <v>-8417</v>
      </c>
      <c r="FD206" s="1">
        <v>2898585.2779999999</v>
      </c>
      <c r="FE206" s="1">
        <v>0</v>
      </c>
      <c r="FF206" s="1"/>
      <c r="FG206" s="1"/>
      <c r="FH206" s="1"/>
      <c r="FI206" s="1"/>
      <c r="FJ206" s="1"/>
      <c r="FK206" s="1"/>
      <c r="FL206" s="1"/>
      <c r="FM206" s="1"/>
      <c r="FN206" s="1">
        <v>720000</v>
      </c>
      <c r="FO206" s="1"/>
      <c r="FP206" s="1"/>
      <c r="FQ206" s="1"/>
      <c r="FR206" s="1"/>
      <c r="FS206" s="1">
        <v>2940000</v>
      </c>
      <c r="FT206" s="1">
        <v>296035</v>
      </c>
      <c r="FU206" s="1"/>
      <c r="FV206" s="1"/>
      <c r="FW206" s="1"/>
      <c r="FX206" s="1"/>
      <c r="FY206" s="1"/>
      <c r="FZ206" s="1">
        <v>420000</v>
      </c>
      <c r="GA206" s="1"/>
      <c r="GB206" s="1"/>
      <c r="GC206" s="1">
        <v>98767</v>
      </c>
      <c r="GD206" s="1">
        <v>26400</v>
      </c>
      <c r="GE206" s="1"/>
      <c r="GF206" s="1">
        <v>7537686.2779999999</v>
      </c>
    </row>
    <row r="207" spans="1:188" x14ac:dyDescent="0.45">
      <c r="A207" t="s">
        <v>1029</v>
      </c>
      <c r="B207" t="s">
        <v>1030</v>
      </c>
      <c r="C207">
        <v>1067782</v>
      </c>
      <c r="D207">
        <v>1082863</v>
      </c>
      <c r="E207">
        <v>1072228</v>
      </c>
      <c r="F207">
        <v>1073633</v>
      </c>
      <c r="G207">
        <v>1070160</v>
      </c>
      <c r="H207">
        <v>1077831</v>
      </c>
      <c r="I207">
        <v>1078944</v>
      </c>
      <c r="J207">
        <v>1070651</v>
      </c>
      <c r="K207">
        <v>1078609</v>
      </c>
      <c r="L207">
        <v>1074119</v>
      </c>
      <c r="M207">
        <v>1071865</v>
      </c>
      <c r="N207">
        <v>1068128</v>
      </c>
      <c r="Q207" t="s">
        <v>1230</v>
      </c>
      <c r="R207" t="s">
        <v>3041</v>
      </c>
      <c r="S207" t="s">
        <v>3101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129</v>
      </c>
      <c r="AB207">
        <v>1000</v>
      </c>
      <c r="AC207">
        <v>1000</v>
      </c>
      <c r="AD207">
        <v>1000</v>
      </c>
      <c r="AE207">
        <v>1000</v>
      </c>
      <c r="AF207" s="6">
        <f t="shared" si="7"/>
        <v>4129</v>
      </c>
      <c r="CK207" t="s">
        <v>1169</v>
      </c>
      <c r="CL207" t="s">
        <v>3106</v>
      </c>
      <c r="CM207" s="32">
        <v>24029</v>
      </c>
      <c r="CN207" s="32">
        <v>24029</v>
      </c>
      <c r="CO207" s="32">
        <v>24029</v>
      </c>
      <c r="CP207" s="32">
        <v>24029</v>
      </c>
      <c r="CQ207" s="32">
        <v>24029</v>
      </c>
      <c r="CR207" s="32">
        <v>24043</v>
      </c>
      <c r="CS207" s="32">
        <v>23000</v>
      </c>
      <c r="CT207" s="32">
        <v>23000</v>
      </c>
      <c r="CU207" s="32">
        <v>23000</v>
      </c>
      <c r="CV207" s="32">
        <v>23000</v>
      </c>
      <c r="CW207" s="32">
        <v>23000</v>
      </c>
      <c r="CX207" s="32">
        <v>23000</v>
      </c>
      <c r="CZ207" t="s">
        <v>1169</v>
      </c>
      <c r="DA207" t="s">
        <v>3106</v>
      </c>
      <c r="DB207">
        <v>24029</v>
      </c>
      <c r="DC207">
        <v>24029</v>
      </c>
      <c r="DD207">
        <v>24029</v>
      </c>
      <c r="DE207">
        <v>24029</v>
      </c>
      <c r="DF207">
        <v>24029</v>
      </c>
      <c r="DG207">
        <v>24043</v>
      </c>
      <c r="DH207">
        <v>23000</v>
      </c>
      <c r="DI207">
        <v>23000</v>
      </c>
      <c r="DJ207">
        <v>23000</v>
      </c>
      <c r="DK207">
        <v>23000</v>
      </c>
      <c r="DL207">
        <v>23000</v>
      </c>
      <c r="DM207">
        <v>23000</v>
      </c>
      <c r="DN207">
        <f t="shared" si="6"/>
        <v>282188</v>
      </c>
      <c r="DP207" s="31" t="s">
        <v>638</v>
      </c>
      <c r="DQ207">
        <v>1381228</v>
      </c>
      <c r="DV207">
        <v>6143</v>
      </c>
      <c r="DY207">
        <v>1900159</v>
      </c>
      <c r="EE207">
        <v>828506</v>
      </c>
      <c r="EK207">
        <v>1678728</v>
      </c>
      <c r="EQ207">
        <v>597886</v>
      </c>
      <c r="ET207">
        <v>1496451.7999999998</v>
      </c>
      <c r="EU207">
        <v>599336.19999999984</v>
      </c>
      <c r="EW207">
        <v>8488438</v>
      </c>
      <c r="EY207" s="1" t="s">
        <v>1271</v>
      </c>
      <c r="EZ207" s="1"/>
      <c r="FA207" s="1"/>
      <c r="FB207" s="1">
        <v>1296000</v>
      </c>
      <c r="FC207" s="1"/>
      <c r="FD207" s="1"/>
      <c r="FE207" s="1">
        <v>60</v>
      </c>
      <c r="FF207" s="1"/>
      <c r="FG207" s="1"/>
      <c r="FH207" s="1">
        <v>1200000</v>
      </c>
      <c r="FI207" s="1"/>
      <c r="FJ207" s="1"/>
      <c r="FK207" s="1">
        <v>366720</v>
      </c>
      <c r="FL207" s="1"/>
      <c r="FM207" s="1"/>
      <c r="FN207" s="1"/>
      <c r="FO207" s="1"/>
      <c r="FP207" s="1"/>
      <c r="FQ207" s="1">
        <v>12138</v>
      </c>
      <c r="FR207" s="1">
        <v>13000</v>
      </c>
      <c r="FS207" s="1"/>
      <c r="FT207" s="1">
        <v>1657545</v>
      </c>
      <c r="FU207" s="1"/>
      <c r="FV207" s="1">
        <v>5300</v>
      </c>
      <c r="FW207" s="1"/>
      <c r="FX207" s="1"/>
      <c r="FY207" s="1"/>
      <c r="FZ207" s="1">
        <v>606000</v>
      </c>
      <c r="GA207" s="1"/>
      <c r="GB207" s="1"/>
      <c r="GC207" s="1">
        <v>64806</v>
      </c>
      <c r="GD207" s="1"/>
      <c r="GE207" s="1"/>
      <c r="GF207" s="1">
        <v>5221569</v>
      </c>
    </row>
    <row r="208" spans="1:188" x14ac:dyDescent="0.45">
      <c r="A208" t="s">
        <v>530</v>
      </c>
      <c r="B208" t="s">
        <v>531</v>
      </c>
      <c r="C208">
        <v>713638</v>
      </c>
      <c r="D208">
        <v>737861</v>
      </c>
      <c r="E208">
        <v>712638</v>
      </c>
      <c r="F208">
        <v>709900</v>
      </c>
      <c r="G208">
        <v>706991</v>
      </c>
      <c r="H208">
        <v>706359</v>
      </c>
      <c r="I208">
        <v>706101</v>
      </c>
      <c r="J208">
        <v>706277</v>
      </c>
      <c r="K208">
        <v>705552</v>
      </c>
      <c r="L208">
        <v>705207</v>
      </c>
      <c r="M208">
        <v>705285</v>
      </c>
      <c r="N208">
        <v>705207</v>
      </c>
      <c r="Q208" t="s">
        <v>1230</v>
      </c>
      <c r="R208" t="s">
        <v>3041</v>
      </c>
      <c r="S208" t="s">
        <v>3103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613</v>
      </c>
      <c r="AD208">
        <v>1000</v>
      </c>
      <c r="AE208">
        <v>1000</v>
      </c>
      <c r="AF208" s="6">
        <f t="shared" si="7"/>
        <v>2613</v>
      </c>
      <c r="CK208" t="s">
        <v>1169</v>
      </c>
      <c r="CL208" t="s">
        <v>3101</v>
      </c>
      <c r="CM208" s="32">
        <v>-12716</v>
      </c>
      <c r="CN208" s="32">
        <v>-12716</v>
      </c>
      <c r="CO208" s="32">
        <v>-12716</v>
      </c>
      <c r="CP208" s="32">
        <v>-12776</v>
      </c>
      <c r="CQ208" s="32">
        <v>-12776</v>
      </c>
      <c r="CR208" s="32">
        <v>-12282</v>
      </c>
      <c r="CS208" s="32">
        <v>3000</v>
      </c>
      <c r="CT208" s="32">
        <v>3000</v>
      </c>
      <c r="CU208" s="32">
        <v>3000</v>
      </c>
      <c r="CV208" s="32">
        <v>3000</v>
      </c>
      <c r="CW208" s="32">
        <v>3000</v>
      </c>
      <c r="CX208" s="32">
        <v>3000</v>
      </c>
      <c r="CZ208" t="s">
        <v>1169</v>
      </c>
      <c r="DA208" t="s">
        <v>3101</v>
      </c>
      <c r="DB208">
        <v>-12716</v>
      </c>
      <c r="DC208">
        <v>-12716</v>
      </c>
      <c r="DD208">
        <v>-12716</v>
      </c>
      <c r="DE208">
        <v>-12776</v>
      </c>
      <c r="DF208">
        <v>-12776</v>
      </c>
      <c r="DG208">
        <v>-12282</v>
      </c>
      <c r="DH208">
        <v>3000</v>
      </c>
      <c r="DI208">
        <v>3000</v>
      </c>
      <c r="DJ208">
        <v>3000</v>
      </c>
      <c r="DK208">
        <v>3000</v>
      </c>
      <c r="DL208">
        <v>3000</v>
      </c>
      <c r="DM208">
        <v>3000</v>
      </c>
      <c r="DN208">
        <f t="shared" si="6"/>
        <v>-57982</v>
      </c>
      <c r="DP208" s="31" t="s">
        <v>1031</v>
      </c>
      <c r="DV208">
        <v>101</v>
      </c>
      <c r="DY208">
        <v>850304</v>
      </c>
      <c r="EB208">
        <v>173155</v>
      </c>
      <c r="EE208">
        <v>581400</v>
      </c>
      <c r="EH208">
        <v>67360</v>
      </c>
      <c r="EJ208">
        <v>3600000</v>
      </c>
      <c r="EK208">
        <v>164399</v>
      </c>
      <c r="EL208">
        <v>1447444</v>
      </c>
      <c r="EU208">
        <v>39</v>
      </c>
      <c r="EW208">
        <v>6884202</v>
      </c>
      <c r="EY208" s="1" t="s">
        <v>1029</v>
      </c>
      <c r="EZ208" s="1"/>
      <c r="FA208" s="1"/>
      <c r="FB208" s="1"/>
      <c r="FC208" s="1"/>
      <c r="FD208" s="1"/>
      <c r="FE208" s="1">
        <v>78</v>
      </c>
      <c r="FF208" s="1"/>
      <c r="FG208" s="1"/>
      <c r="FH208" s="1">
        <v>1982893</v>
      </c>
      <c r="FI208" s="1"/>
      <c r="FJ208" s="1"/>
      <c r="FK208" s="1">
        <v>399207</v>
      </c>
      <c r="FL208" s="1"/>
      <c r="FM208" s="1"/>
      <c r="FN208" s="1">
        <v>2106600</v>
      </c>
      <c r="FO208" s="1"/>
      <c r="FP208" s="1"/>
      <c r="FQ208" s="1"/>
      <c r="FR208" s="1">
        <v>30536</v>
      </c>
      <c r="FS208" s="1">
        <v>2832000</v>
      </c>
      <c r="FT208" s="1">
        <v>581224</v>
      </c>
      <c r="FU208" s="1"/>
      <c r="FV208" s="1"/>
      <c r="FW208" s="1"/>
      <c r="FX208" s="1"/>
      <c r="FY208" s="1"/>
      <c r="FZ208" s="1">
        <v>0</v>
      </c>
      <c r="GA208" s="1"/>
      <c r="GB208" s="1"/>
      <c r="GC208" s="1">
        <v>2021108.3999999997</v>
      </c>
      <c r="GD208" s="1">
        <v>2933166.5999999996</v>
      </c>
      <c r="GE208" s="1"/>
      <c r="GF208" s="1">
        <v>12886813</v>
      </c>
    </row>
    <row r="209" spans="1:188" x14ac:dyDescent="0.45">
      <c r="A209" t="s">
        <v>638</v>
      </c>
      <c r="B209" t="s">
        <v>639</v>
      </c>
      <c r="C209">
        <v>621582.99999999988</v>
      </c>
      <c r="D209">
        <v>637567.99999999988</v>
      </c>
      <c r="E209">
        <v>702473.99999999988</v>
      </c>
      <c r="F209">
        <v>738197.99999999988</v>
      </c>
      <c r="G209">
        <v>748877.99999999988</v>
      </c>
      <c r="H209">
        <v>755458.99999999988</v>
      </c>
      <c r="I209">
        <v>757225.99999999988</v>
      </c>
      <c r="J209">
        <v>760238.99999999988</v>
      </c>
      <c r="K209">
        <v>764135.99999999988</v>
      </c>
      <c r="L209">
        <v>765809.99999999988</v>
      </c>
      <c r="M209">
        <v>603344</v>
      </c>
      <c r="N209">
        <v>633522.99999999988</v>
      </c>
      <c r="Q209" t="s">
        <v>272</v>
      </c>
      <c r="R209" t="s">
        <v>273</v>
      </c>
      <c r="S209" t="s">
        <v>3107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7742</v>
      </c>
      <c r="AF209" s="6">
        <f t="shared" si="7"/>
        <v>7742</v>
      </c>
      <c r="CK209" t="s">
        <v>1125</v>
      </c>
      <c r="CL209" t="s">
        <v>3100</v>
      </c>
      <c r="CM209" s="32">
        <v>68000</v>
      </c>
      <c r="CN209" s="32">
        <v>68000</v>
      </c>
      <c r="CO209" s="32">
        <v>68000</v>
      </c>
      <c r="CP209" s="32">
        <v>68000</v>
      </c>
      <c r="CQ209" s="32">
        <v>68000</v>
      </c>
      <c r="CR209" s="32">
        <v>68000</v>
      </c>
      <c r="CS209" s="32">
        <v>68000</v>
      </c>
      <c r="CT209" s="32">
        <v>68000</v>
      </c>
      <c r="CU209" s="32">
        <v>68000</v>
      </c>
      <c r="CV209" s="32">
        <v>68000</v>
      </c>
      <c r="CW209" s="32">
        <v>68000</v>
      </c>
      <c r="CX209" s="32">
        <v>68000</v>
      </c>
      <c r="CZ209" t="s">
        <v>1125</v>
      </c>
      <c r="DA209" t="s">
        <v>3100</v>
      </c>
      <c r="DB209">
        <v>68000</v>
      </c>
      <c r="DC209">
        <v>68000</v>
      </c>
      <c r="DD209">
        <v>68000</v>
      </c>
      <c r="DE209">
        <v>68000</v>
      </c>
      <c r="DF209">
        <v>68000</v>
      </c>
      <c r="DG209">
        <v>68000</v>
      </c>
      <c r="DH209">
        <v>68000</v>
      </c>
      <c r="DI209">
        <v>68000</v>
      </c>
      <c r="DJ209">
        <v>68000</v>
      </c>
      <c r="DK209">
        <v>68000</v>
      </c>
      <c r="DL209">
        <v>68000</v>
      </c>
      <c r="DM209">
        <v>68000</v>
      </c>
      <c r="DN209">
        <f t="shared" si="6"/>
        <v>816000</v>
      </c>
      <c r="DP209" s="31" t="s">
        <v>1137</v>
      </c>
      <c r="DY209">
        <v>324000</v>
      </c>
      <c r="ET209">
        <v>48505</v>
      </c>
      <c r="EW209">
        <v>372505</v>
      </c>
      <c r="EY209" s="1" t="s">
        <v>530</v>
      </c>
      <c r="EZ209" s="1"/>
      <c r="FA209" s="1"/>
      <c r="FB209" s="1"/>
      <c r="FC209" s="1"/>
      <c r="FD209" s="1"/>
      <c r="FE209" s="1">
        <v>0</v>
      </c>
      <c r="FF209" s="1"/>
      <c r="FG209" s="1"/>
      <c r="FH209" s="1">
        <v>4449873</v>
      </c>
      <c r="FI209" s="1"/>
      <c r="FJ209" s="1"/>
      <c r="FK209" s="1">
        <v>207280</v>
      </c>
      <c r="FL209" s="1"/>
      <c r="FM209" s="1"/>
      <c r="FN209" s="1">
        <v>1369236</v>
      </c>
      <c r="FO209" s="1"/>
      <c r="FP209" s="1"/>
      <c r="FQ209" s="1"/>
      <c r="FR209" s="1">
        <v>72000</v>
      </c>
      <c r="FS209" s="1">
        <v>1048800</v>
      </c>
      <c r="FT209" s="1"/>
      <c r="FU209" s="1"/>
      <c r="FV209" s="1"/>
      <c r="FW209" s="1"/>
      <c r="FX209" s="1"/>
      <c r="FY209" s="1"/>
      <c r="FZ209" s="1">
        <v>1218635</v>
      </c>
      <c r="GA209" s="1"/>
      <c r="GB209" s="1">
        <v>24000</v>
      </c>
      <c r="GC209" s="1">
        <v>131192</v>
      </c>
      <c r="GD209" s="1"/>
      <c r="GE209" s="1"/>
      <c r="GF209" s="1">
        <v>8521016</v>
      </c>
    </row>
    <row r="210" spans="1:188" x14ac:dyDescent="0.45">
      <c r="A210" t="s">
        <v>1031</v>
      </c>
      <c r="B210" t="s">
        <v>1032</v>
      </c>
      <c r="C210">
        <v>572035</v>
      </c>
      <c r="D210">
        <v>577776</v>
      </c>
      <c r="E210">
        <v>574712</v>
      </c>
      <c r="F210">
        <v>570375</v>
      </c>
      <c r="G210">
        <v>573780</v>
      </c>
      <c r="H210">
        <v>572661</v>
      </c>
      <c r="I210">
        <v>575185</v>
      </c>
      <c r="J210">
        <v>576236</v>
      </c>
      <c r="K210">
        <v>570823</v>
      </c>
      <c r="L210">
        <v>575236</v>
      </c>
      <c r="M210">
        <v>570880</v>
      </c>
      <c r="N210">
        <v>574503</v>
      </c>
      <c r="Q210" t="s">
        <v>848</v>
      </c>
      <c r="R210" t="s">
        <v>849</v>
      </c>
      <c r="S210" t="s">
        <v>3106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1111</v>
      </c>
      <c r="Z210">
        <v>6911</v>
      </c>
      <c r="AA210">
        <v>6911</v>
      </c>
      <c r="AB210">
        <v>6911</v>
      </c>
      <c r="AC210">
        <v>6911</v>
      </c>
      <c r="AD210">
        <v>6911</v>
      </c>
      <c r="AE210">
        <v>6911</v>
      </c>
      <c r="AF210" s="6">
        <f t="shared" si="7"/>
        <v>42577</v>
      </c>
      <c r="CK210" t="s">
        <v>1125</v>
      </c>
      <c r="CL210" t="s">
        <v>3104</v>
      </c>
      <c r="CM210" s="32">
        <v>10000</v>
      </c>
      <c r="CN210" s="32">
        <v>10000</v>
      </c>
      <c r="CO210" s="32">
        <v>10000</v>
      </c>
      <c r="CP210" s="32">
        <v>10000</v>
      </c>
      <c r="CQ210" s="32">
        <v>10000</v>
      </c>
      <c r="CR210" s="32">
        <v>10000</v>
      </c>
      <c r="CS210" s="32">
        <v>10000</v>
      </c>
      <c r="CT210" s="32">
        <v>10000</v>
      </c>
      <c r="CU210" s="32">
        <v>10000</v>
      </c>
      <c r="CV210" s="32">
        <v>10000</v>
      </c>
      <c r="CW210" s="32">
        <v>10000</v>
      </c>
      <c r="CX210" s="32">
        <v>10000</v>
      </c>
      <c r="CZ210" t="s">
        <v>1125</v>
      </c>
      <c r="DA210" t="s">
        <v>3104</v>
      </c>
      <c r="DB210">
        <v>10000</v>
      </c>
      <c r="DC210">
        <v>10000</v>
      </c>
      <c r="DD210">
        <v>10000</v>
      </c>
      <c r="DE210">
        <v>10000</v>
      </c>
      <c r="DF210">
        <v>10000</v>
      </c>
      <c r="DG210">
        <v>10000</v>
      </c>
      <c r="DH210">
        <v>10000</v>
      </c>
      <c r="DI210">
        <v>10000</v>
      </c>
      <c r="DJ210">
        <v>10000</v>
      </c>
      <c r="DK210">
        <v>10000</v>
      </c>
      <c r="DL210">
        <v>10000</v>
      </c>
      <c r="DM210">
        <v>10000</v>
      </c>
      <c r="DN210">
        <f t="shared" si="6"/>
        <v>120000</v>
      </c>
      <c r="DP210" s="31" t="s">
        <v>388</v>
      </c>
      <c r="DQ210">
        <v>70700</v>
      </c>
      <c r="DV210">
        <v>300</v>
      </c>
      <c r="DY210">
        <v>23241</v>
      </c>
      <c r="EE210">
        <v>503088</v>
      </c>
      <c r="EH210">
        <v>217837</v>
      </c>
      <c r="EJ210">
        <v>6600000</v>
      </c>
      <c r="EK210">
        <v>512168</v>
      </c>
      <c r="EO210">
        <v>392400</v>
      </c>
      <c r="EQ210">
        <v>1872</v>
      </c>
      <c r="ET210">
        <v>124902</v>
      </c>
      <c r="EU210">
        <v>120000</v>
      </c>
      <c r="EW210">
        <v>8566508</v>
      </c>
      <c r="EY210" s="1" t="s">
        <v>638</v>
      </c>
      <c r="EZ210" s="1">
        <v>1381228</v>
      </c>
      <c r="FA210" s="1"/>
      <c r="FB210" s="1"/>
      <c r="FC210" s="1"/>
      <c r="FD210" s="1"/>
      <c r="FE210" s="1">
        <v>6143</v>
      </c>
      <c r="FF210" s="1"/>
      <c r="FG210" s="1"/>
      <c r="FH210" s="1">
        <v>1900159</v>
      </c>
      <c r="FI210" s="1"/>
      <c r="FJ210" s="1"/>
      <c r="FK210" s="1"/>
      <c r="FL210" s="1"/>
      <c r="FM210" s="1"/>
      <c r="FN210" s="1">
        <v>828506</v>
      </c>
      <c r="FO210" s="1"/>
      <c r="FP210" s="1"/>
      <c r="FQ210" s="1"/>
      <c r="FR210" s="1"/>
      <c r="FS210" s="1"/>
      <c r="FT210" s="1">
        <v>1678728</v>
      </c>
      <c r="FU210" s="1"/>
      <c r="FV210" s="1"/>
      <c r="FW210" s="1"/>
      <c r="FX210" s="1"/>
      <c r="FY210" s="1"/>
      <c r="FZ210" s="1">
        <v>597886</v>
      </c>
      <c r="GA210" s="1"/>
      <c r="GB210" s="1"/>
      <c r="GC210" s="1">
        <v>1496451.7999999998</v>
      </c>
      <c r="GD210" s="1">
        <v>599336.19999999984</v>
      </c>
      <c r="GE210" s="1"/>
      <c r="GF210" s="1">
        <v>8488438</v>
      </c>
    </row>
    <row r="211" spans="1:188" x14ac:dyDescent="0.45">
      <c r="A211" t="s">
        <v>1137</v>
      </c>
      <c r="B211" t="s">
        <v>1138</v>
      </c>
      <c r="C211">
        <v>31000</v>
      </c>
      <c r="D211">
        <v>31000</v>
      </c>
      <c r="E211">
        <v>31039</v>
      </c>
      <c r="F211">
        <v>31000</v>
      </c>
      <c r="G211">
        <v>31174</v>
      </c>
      <c r="H211">
        <v>31136</v>
      </c>
      <c r="I211">
        <v>31039</v>
      </c>
      <c r="J211">
        <v>31000</v>
      </c>
      <c r="K211">
        <v>31039</v>
      </c>
      <c r="L211">
        <v>31039</v>
      </c>
      <c r="M211">
        <v>31000</v>
      </c>
      <c r="N211">
        <v>31039</v>
      </c>
      <c r="Q211" t="s">
        <v>848</v>
      </c>
      <c r="R211" t="s">
        <v>849</v>
      </c>
      <c r="S211" t="s">
        <v>3105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100</v>
      </c>
      <c r="Z211">
        <v>3000</v>
      </c>
      <c r="AA211">
        <v>3000</v>
      </c>
      <c r="AB211">
        <v>3000</v>
      </c>
      <c r="AC211">
        <v>3000</v>
      </c>
      <c r="AD211">
        <v>3000</v>
      </c>
      <c r="AE211">
        <v>3000</v>
      </c>
      <c r="AF211" s="6">
        <f t="shared" si="7"/>
        <v>18100</v>
      </c>
      <c r="CK211" t="s">
        <v>1125</v>
      </c>
      <c r="CL211" t="s">
        <v>3105</v>
      </c>
      <c r="CM211" s="32">
        <v>4000</v>
      </c>
      <c r="CN211" s="32">
        <v>4000</v>
      </c>
      <c r="CO211" s="32">
        <v>4000</v>
      </c>
      <c r="CP211" s="32">
        <v>4000</v>
      </c>
      <c r="CQ211" s="32">
        <v>4000</v>
      </c>
      <c r="CR211" s="32">
        <v>4000</v>
      </c>
      <c r="CS211" s="32">
        <v>4000</v>
      </c>
      <c r="CT211" s="32">
        <v>4000</v>
      </c>
      <c r="CU211" s="32">
        <v>4000</v>
      </c>
      <c r="CV211" s="32">
        <v>4000</v>
      </c>
      <c r="CW211" s="32">
        <v>4000</v>
      </c>
      <c r="CX211" s="32">
        <v>4000</v>
      </c>
      <c r="CZ211" t="s">
        <v>1125</v>
      </c>
      <c r="DA211" t="s">
        <v>3105</v>
      </c>
      <c r="DB211">
        <v>4000</v>
      </c>
      <c r="DC211">
        <v>4000</v>
      </c>
      <c r="DD211">
        <v>4000</v>
      </c>
      <c r="DE211">
        <v>4000</v>
      </c>
      <c r="DF211">
        <v>4000</v>
      </c>
      <c r="DG211">
        <v>4000</v>
      </c>
      <c r="DH211">
        <v>4000</v>
      </c>
      <c r="DI211">
        <v>4000</v>
      </c>
      <c r="DJ211">
        <v>4000</v>
      </c>
      <c r="DK211">
        <v>4000</v>
      </c>
      <c r="DL211">
        <v>4000</v>
      </c>
      <c r="DM211">
        <v>4000</v>
      </c>
      <c r="DN211">
        <f t="shared" si="6"/>
        <v>48000</v>
      </c>
      <c r="DP211" s="31" t="s">
        <v>550</v>
      </c>
      <c r="DQ211">
        <v>66460</v>
      </c>
      <c r="DR211">
        <v>180000</v>
      </c>
      <c r="DT211">
        <v>-39884</v>
      </c>
      <c r="DU211">
        <v>6502454.7389999991</v>
      </c>
      <c r="DV211">
        <v>0</v>
      </c>
      <c r="DY211">
        <v>2038800</v>
      </c>
      <c r="EB211">
        <v>172420</v>
      </c>
      <c r="ED211">
        <v>1232293.4960000003</v>
      </c>
      <c r="EJ211">
        <v>1560000</v>
      </c>
      <c r="EK211">
        <v>211891</v>
      </c>
      <c r="EL211">
        <v>614584</v>
      </c>
      <c r="EQ211">
        <v>11544</v>
      </c>
      <c r="ET211">
        <v>233796</v>
      </c>
      <c r="EU211">
        <v>0</v>
      </c>
      <c r="EW211">
        <v>12784359.234999999</v>
      </c>
      <c r="EY211" s="1" t="s">
        <v>1031</v>
      </c>
      <c r="EZ211" s="1"/>
      <c r="FA211" s="1"/>
      <c r="FB211" s="1"/>
      <c r="FC211" s="1"/>
      <c r="FD211" s="1"/>
      <c r="FE211" s="1">
        <v>101</v>
      </c>
      <c r="FF211" s="1"/>
      <c r="FG211" s="1"/>
      <c r="FH211" s="1">
        <v>850304</v>
      </c>
      <c r="FI211" s="1"/>
      <c r="FJ211" s="1"/>
      <c r="FK211" s="1">
        <v>173155</v>
      </c>
      <c r="FL211" s="1"/>
      <c r="FM211" s="1"/>
      <c r="FN211" s="1">
        <v>581400</v>
      </c>
      <c r="FO211" s="1"/>
      <c r="FP211" s="1"/>
      <c r="FQ211" s="1">
        <v>67360</v>
      </c>
      <c r="FR211" s="1"/>
      <c r="FS211" s="1">
        <v>3600000</v>
      </c>
      <c r="FT211" s="1">
        <v>164399</v>
      </c>
      <c r="FU211" s="1">
        <v>1447444</v>
      </c>
      <c r="FV211" s="1"/>
      <c r="FW211" s="1"/>
      <c r="FX211" s="1"/>
      <c r="FY211" s="1"/>
      <c r="FZ211" s="1"/>
      <c r="GA211" s="1"/>
      <c r="GB211" s="1"/>
      <c r="GC211" s="1"/>
      <c r="GD211" s="1">
        <v>39</v>
      </c>
      <c r="GE211" s="1"/>
      <c r="GF211" s="1">
        <v>6884202</v>
      </c>
    </row>
    <row r="212" spans="1:188" x14ac:dyDescent="0.45">
      <c r="A212" t="s">
        <v>388</v>
      </c>
      <c r="B212" t="s">
        <v>3029</v>
      </c>
      <c r="C212">
        <v>681453</v>
      </c>
      <c r="D212">
        <v>686335</v>
      </c>
      <c r="E212">
        <v>686123</v>
      </c>
      <c r="F212">
        <v>685949</v>
      </c>
      <c r="G212">
        <v>691318</v>
      </c>
      <c r="H212">
        <v>685764</v>
      </c>
      <c r="I212">
        <v>746853</v>
      </c>
      <c r="J212">
        <v>726585</v>
      </c>
      <c r="K212">
        <v>784201</v>
      </c>
      <c r="L212">
        <v>713719</v>
      </c>
      <c r="M212">
        <v>724671</v>
      </c>
      <c r="N212">
        <v>753537</v>
      </c>
      <c r="Q212" t="s">
        <v>13</v>
      </c>
      <c r="R212" t="s">
        <v>14</v>
      </c>
      <c r="S212" t="s">
        <v>3111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s="6">
        <f t="shared" si="7"/>
        <v>0</v>
      </c>
      <c r="CK212" t="s">
        <v>1125</v>
      </c>
      <c r="CL212" t="s">
        <v>3101</v>
      </c>
      <c r="CM212" s="32">
        <v>5500</v>
      </c>
      <c r="CN212" s="32">
        <v>5500</v>
      </c>
      <c r="CO212" s="32">
        <v>5500</v>
      </c>
      <c r="CP212" s="32">
        <v>5500</v>
      </c>
      <c r="CQ212" s="32">
        <v>5500</v>
      </c>
      <c r="CR212" s="32">
        <v>5500</v>
      </c>
      <c r="CS212" s="32">
        <v>5500</v>
      </c>
      <c r="CT212" s="32">
        <v>5500</v>
      </c>
      <c r="CU212" s="32">
        <v>5500</v>
      </c>
      <c r="CV212" s="32">
        <v>5500</v>
      </c>
      <c r="CW212" s="32">
        <v>5500</v>
      </c>
      <c r="CX212" s="32">
        <v>5500</v>
      </c>
      <c r="CZ212" t="s">
        <v>1125</v>
      </c>
      <c r="DA212" t="s">
        <v>3101</v>
      </c>
      <c r="DB212">
        <v>5500</v>
      </c>
      <c r="DC212">
        <v>5500</v>
      </c>
      <c r="DD212">
        <v>5500</v>
      </c>
      <c r="DE212">
        <v>5500</v>
      </c>
      <c r="DF212">
        <v>5500</v>
      </c>
      <c r="DG212">
        <v>5500</v>
      </c>
      <c r="DH212">
        <v>5500</v>
      </c>
      <c r="DI212">
        <v>5500</v>
      </c>
      <c r="DJ212">
        <v>5500</v>
      </c>
      <c r="DK212">
        <v>5500</v>
      </c>
      <c r="DL212">
        <v>5500</v>
      </c>
      <c r="DM212">
        <v>5500</v>
      </c>
      <c r="DN212">
        <f t="shared" si="6"/>
        <v>66000</v>
      </c>
      <c r="DP212" s="31" t="s">
        <v>1033</v>
      </c>
      <c r="DY212">
        <v>240000</v>
      </c>
      <c r="EB212">
        <v>223392</v>
      </c>
      <c r="EI212">
        <v>108000</v>
      </c>
      <c r="EQ212">
        <v>43638</v>
      </c>
      <c r="ET212">
        <v>102023</v>
      </c>
      <c r="EW212">
        <v>717053</v>
      </c>
      <c r="EY212" s="1" t="s">
        <v>1137</v>
      </c>
      <c r="EZ212" s="1"/>
      <c r="FA212" s="1"/>
      <c r="FB212" s="1"/>
      <c r="FC212" s="1"/>
      <c r="FD212" s="1"/>
      <c r="FE212" s="1"/>
      <c r="FF212" s="1"/>
      <c r="FG212" s="1"/>
      <c r="FH212" s="1">
        <v>324000</v>
      </c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>
        <v>48505</v>
      </c>
      <c r="GD212" s="1"/>
      <c r="GE212" s="1"/>
      <c r="GF212" s="1">
        <v>372505</v>
      </c>
    </row>
    <row r="213" spans="1:188" x14ac:dyDescent="0.45">
      <c r="A213" t="s">
        <v>550</v>
      </c>
      <c r="B213" t="s">
        <v>551</v>
      </c>
      <c r="C213">
        <v>1113773.548</v>
      </c>
      <c r="D213">
        <v>1100779.7560000001</v>
      </c>
      <c r="E213">
        <v>1098814.9569999999</v>
      </c>
      <c r="F213">
        <v>1062857.3829999999</v>
      </c>
      <c r="G213">
        <v>1044489.351</v>
      </c>
      <c r="H213">
        <v>1040627.936</v>
      </c>
      <c r="I213">
        <v>1065060.9360000002</v>
      </c>
      <c r="J213">
        <v>1057063.4309999999</v>
      </c>
      <c r="K213">
        <v>1059049.9560000002</v>
      </c>
      <c r="L213">
        <v>1074759.5219999999</v>
      </c>
      <c r="M213">
        <v>1043366.113</v>
      </c>
      <c r="N213">
        <v>1023716.346</v>
      </c>
      <c r="Q213" t="s">
        <v>13</v>
      </c>
      <c r="R213" t="s">
        <v>14</v>
      </c>
      <c r="S213" t="s">
        <v>3103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40007.620000000003</v>
      </c>
      <c r="AC213">
        <v>7799.95</v>
      </c>
      <c r="AD213">
        <v>7799.95</v>
      </c>
      <c r="AE213">
        <v>8312.9500000000007</v>
      </c>
      <c r="AF213" s="6">
        <f t="shared" si="7"/>
        <v>63920.47</v>
      </c>
      <c r="CK213" t="s">
        <v>1125</v>
      </c>
      <c r="CL213" t="s">
        <v>3103</v>
      </c>
      <c r="CM213" s="32">
        <v>5800</v>
      </c>
      <c r="CN213" s="32">
        <v>5800</v>
      </c>
      <c r="CO213" s="32">
        <v>5909</v>
      </c>
      <c r="CP213" s="32">
        <v>5827</v>
      </c>
      <c r="CQ213" s="32">
        <v>5843</v>
      </c>
      <c r="CR213" s="32">
        <v>5800</v>
      </c>
      <c r="CS213" s="32">
        <v>6188</v>
      </c>
      <c r="CT213" s="32">
        <v>5829</v>
      </c>
      <c r="CU213" s="32">
        <v>5901</v>
      </c>
      <c r="CV213" s="32">
        <v>6032</v>
      </c>
      <c r="CW213" s="32">
        <v>5868</v>
      </c>
      <c r="CX213" s="32">
        <v>5868</v>
      </c>
      <c r="CZ213" t="s">
        <v>1125</v>
      </c>
      <c r="DA213" t="s">
        <v>3103</v>
      </c>
      <c r="DB213">
        <v>5800</v>
      </c>
      <c r="DC213">
        <v>5800</v>
      </c>
      <c r="DD213">
        <v>5909</v>
      </c>
      <c r="DE213">
        <v>5827</v>
      </c>
      <c r="DF213">
        <v>5843</v>
      </c>
      <c r="DG213">
        <v>5800</v>
      </c>
      <c r="DH213">
        <v>6188</v>
      </c>
      <c r="DI213">
        <v>5829</v>
      </c>
      <c r="DJ213">
        <v>5901</v>
      </c>
      <c r="DK213">
        <v>6032</v>
      </c>
      <c r="DL213">
        <v>5868</v>
      </c>
      <c r="DM213">
        <v>5868</v>
      </c>
      <c r="DN213">
        <f t="shared" si="6"/>
        <v>70665</v>
      </c>
      <c r="DP213" s="31" t="s">
        <v>725</v>
      </c>
      <c r="DR213">
        <v>175272</v>
      </c>
      <c r="DY213">
        <v>291600</v>
      </c>
      <c r="ET213">
        <v>65114</v>
      </c>
      <c r="EU213">
        <v>38902</v>
      </c>
      <c r="EW213">
        <v>570888</v>
      </c>
      <c r="EY213" s="1" t="s">
        <v>388</v>
      </c>
      <c r="EZ213" s="1">
        <v>70700</v>
      </c>
      <c r="FA213" s="1"/>
      <c r="FB213" s="1"/>
      <c r="FC213" s="1"/>
      <c r="FD213" s="1"/>
      <c r="FE213" s="1">
        <v>300</v>
      </c>
      <c r="FF213" s="1"/>
      <c r="FG213" s="1"/>
      <c r="FH213" s="1">
        <v>23241</v>
      </c>
      <c r="FI213" s="1"/>
      <c r="FJ213" s="1"/>
      <c r="FK213" s="1"/>
      <c r="FL213" s="1"/>
      <c r="FM213" s="1"/>
      <c r="FN213" s="1">
        <v>503088</v>
      </c>
      <c r="FO213" s="1"/>
      <c r="FP213" s="1"/>
      <c r="FQ213" s="1">
        <v>217837</v>
      </c>
      <c r="FR213" s="1"/>
      <c r="FS213" s="1">
        <v>6600000</v>
      </c>
      <c r="FT213" s="1">
        <v>512168</v>
      </c>
      <c r="FU213" s="1"/>
      <c r="FV213" s="1"/>
      <c r="FW213" s="1"/>
      <c r="FX213" s="1">
        <v>392400</v>
      </c>
      <c r="FY213" s="1"/>
      <c r="FZ213" s="1">
        <v>1872</v>
      </c>
      <c r="GA213" s="1"/>
      <c r="GB213" s="1"/>
      <c r="GC213" s="1">
        <v>124902</v>
      </c>
      <c r="GD213" s="1">
        <v>120000</v>
      </c>
      <c r="GE213" s="1"/>
      <c r="GF213" s="1">
        <v>8566508</v>
      </c>
    </row>
    <row r="214" spans="1:188" x14ac:dyDescent="0.45">
      <c r="A214" t="s">
        <v>1033</v>
      </c>
      <c r="B214" t="s">
        <v>1034</v>
      </c>
      <c r="C214">
        <v>59145</v>
      </c>
      <c r="D214">
        <v>58739</v>
      </c>
      <c r="E214">
        <v>58869</v>
      </c>
      <c r="F214">
        <v>59013</v>
      </c>
      <c r="G214">
        <v>58738</v>
      </c>
      <c r="H214">
        <v>60496</v>
      </c>
      <c r="I214">
        <v>60281</v>
      </c>
      <c r="J214">
        <v>60543</v>
      </c>
      <c r="K214">
        <v>60363</v>
      </c>
      <c r="L214">
        <v>60413</v>
      </c>
      <c r="M214">
        <v>60183</v>
      </c>
      <c r="N214">
        <v>60270</v>
      </c>
      <c r="Q214" t="s">
        <v>13</v>
      </c>
      <c r="R214" t="s">
        <v>14</v>
      </c>
      <c r="S214" t="s">
        <v>3107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3509.38</v>
      </c>
      <c r="AC214">
        <v>3760.05</v>
      </c>
      <c r="AD214">
        <v>3760.05</v>
      </c>
      <c r="AE214">
        <v>3760.05</v>
      </c>
      <c r="AF214" s="6">
        <f t="shared" si="7"/>
        <v>14789.529999999999</v>
      </c>
      <c r="CK214" t="s">
        <v>1125</v>
      </c>
      <c r="CL214" t="s">
        <v>3107</v>
      </c>
      <c r="CM214" s="32">
        <v>8000</v>
      </c>
      <c r="CN214" s="32">
        <v>8000</v>
      </c>
      <c r="CO214" s="32">
        <v>8000</v>
      </c>
      <c r="CP214" s="32">
        <v>8000</v>
      </c>
      <c r="CQ214" s="32">
        <v>8000</v>
      </c>
      <c r="CR214" s="32">
        <v>8000</v>
      </c>
      <c r="CS214" s="32">
        <v>8000</v>
      </c>
      <c r="CT214" s="32">
        <v>8000</v>
      </c>
      <c r="CU214" s="32">
        <v>8000</v>
      </c>
      <c r="CV214" s="32">
        <v>8000</v>
      </c>
      <c r="CW214" s="32">
        <v>8000</v>
      </c>
      <c r="CX214" s="32">
        <v>8000</v>
      </c>
      <c r="CZ214" t="s">
        <v>1125</v>
      </c>
      <c r="DA214" t="s">
        <v>3107</v>
      </c>
      <c r="DB214">
        <v>8000</v>
      </c>
      <c r="DC214">
        <v>8000</v>
      </c>
      <c r="DD214">
        <v>8000</v>
      </c>
      <c r="DE214">
        <v>8000</v>
      </c>
      <c r="DF214">
        <v>8000</v>
      </c>
      <c r="DG214">
        <v>8000</v>
      </c>
      <c r="DH214">
        <v>8000</v>
      </c>
      <c r="DI214">
        <v>8000</v>
      </c>
      <c r="DJ214">
        <v>8000</v>
      </c>
      <c r="DK214">
        <v>8000</v>
      </c>
      <c r="DL214">
        <v>8000</v>
      </c>
      <c r="DM214">
        <v>8000</v>
      </c>
      <c r="DN214">
        <f t="shared" si="6"/>
        <v>96000</v>
      </c>
      <c r="DP214" s="31" t="s">
        <v>1273</v>
      </c>
      <c r="DQ214">
        <v>46550</v>
      </c>
      <c r="DY214">
        <v>2214775</v>
      </c>
      <c r="EE214">
        <v>580265</v>
      </c>
      <c r="EQ214">
        <v>60064</v>
      </c>
      <c r="ET214">
        <v>213105</v>
      </c>
      <c r="EW214">
        <v>3114759</v>
      </c>
      <c r="EY214" s="1" t="s">
        <v>550</v>
      </c>
      <c r="EZ214" s="1">
        <v>66460</v>
      </c>
      <c r="FA214" s="1">
        <v>180000</v>
      </c>
      <c r="FB214" s="1"/>
      <c r="FC214" s="1">
        <v>-39884</v>
      </c>
      <c r="FD214" s="1">
        <v>6502454.7389999991</v>
      </c>
      <c r="FE214" s="1">
        <v>0</v>
      </c>
      <c r="FF214" s="1"/>
      <c r="FG214" s="1"/>
      <c r="FH214" s="1">
        <v>2038800</v>
      </c>
      <c r="FI214" s="1"/>
      <c r="FJ214" s="1"/>
      <c r="FK214" s="1">
        <v>172420</v>
      </c>
      <c r="FL214" s="1"/>
      <c r="FM214" s="1">
        <v>1232293.4960000003</v>
      </c>
      <c r="FN214" s="1"/>
      <c r="FO214" s="1"/>
      <c r="FP214" s="1"/>
      <c r="FQ214" s="1"/>
      <c r="FR214" s="1"/>
      <c r="FS214" s="1">
        <v>1560000</v>
      </c>
      <c r="FT214" s="1">
        <v>211891</v>
      </c>
      <c r="FU214" s="1">
        <v>614584</v>
      </c>
      <c r="FV214" s="1"/>
      <c r="FW214" s="1"/>
      <c r="FX214" s="1"/>
      <c r="FY214" s="1"/>
      <c r="FZ214" s="1">
        <v>11544</v>
      </c>
      <c r="GA214" s="1"/>
      <c r="GB214" s="1"/>
      <c r="GC214" s="1">
        <v>233796</v>
      </c>
      <c r="GD214" s="1">
        <v>0</v>
      </c>
      <c r="GE214" s="1"/>
      <c r="GF214" s="1">
        <v>12784359.234999999</v>
      </c>
    </row>
    <row r="215" spans="1:188" x14ac:dyDescent="0.45">
      <c r="A215" t="s">
        <v>725</v>
      </c>
      <c r="B215" t="s">
        <v>726</v>
      </c>
      <c r="C215">
        <v>60600</v>
      </c>
      <c r="D215">
        <v>60875</v>
      </c>
      <c r="E215">
        <v>60658</v>
      </c>
      <c r="F215">
        <v>60658</v>
      </c>
      <c r="G215">
        <v>60687</v>
      </c>
      <c r="H215">
        <v>60668</v>
      </c>
      <c r="I215">
        <v>54789</v>
      </c>
      <c r="J215">
        <v>33153</v>
      </c>
      <c r="K215">
        <v>29700</v>
      </c>
      <c r="L215">
        <v>29700</v>
      </c>
      <c r="M215">
        <v>29700</v>
      </c>
      <c r="N215">
        <v>29700</v>
      </c>
      <c r="Q215" t="s">
        <v>606</v>
      </c>
      <c r="R215" t="s">
        <v>607</v>
      </c>
      <c r="S215" t="s">
        <v>3100</v>
      </c>
      <c r="T215">
        <v>43549</v>
      </c>
      <c r="U215">
        <v>45000</v>
      </c>
      <c r="V215">
        <v>45000</v>
      </c>
      <c r="W215">
        <v>45000</v>
      </c>
      <c r="X215">
        <v>45000</v>
      </c>
      <c r="Y215">
        <v>45000</v>
      </c>
      <c r="Z215">
        <v>45000</v>
      </c>
      <c r="AA215">
        <v>45000</v>
      </c>
      <c r="AB215">
        <v>180855</v>
      </c>
      <c r="AC215">
        <v>0</v>
      </c>
      <c r="AD215">
        <v>0</v>
      </c>
      <c r="AE215">
        <v>0</v>
      </c>
      <c r="AF215" s="6">
        <f t="shared" si="7"/>
        <v>539404</v>
      </c>
      <c r="CK215" t="s">
        <v>1269</v>
      </c>
      <c r="CL215" t="s">
        <v>3109</v>
      </c>
      <c r="CM215" s="32">
        <v>17500</v>
      </c>
      <c r="CN215" s="32">
        <v>17500</v>
      </c>
      <c r="CO215" s="32">
        <v>17500</v>
      </c>
      <c r="CP215" s="32">
        <v>17500</v>
      </c>
      <c r="CQ215" s="32">
        <v>17500</v>
      </c>
      <c r="CR215" s="32">
        <v>17500</v>
      </c>
      <c r="CS215" s="32">
        <v>17500</v>
      </c>
      <c r="CT215" s="32">
        <v>17500</v>
      </c>
      <c r="CU215" s="32">
        <v>17500</v>
      </c>
      <c r="CV215" s="32">
        <v>17500</v>
      </c>
      <c r="CW215" s="32">
        <v>17500</v>
      </c>
      <c r="CX215" s="32">
        <v>17500</v>
      </c>
      <c r="CZ215" t="s">
        <v>1269</v>
      </c>
      <c r="DA215" t="s">
        <v>3109</v>
      </c>
      <c r="DB215">
        <v>17500</v>
      </c>
      <c r="DC215">
        <v>17500</v>
      </c>
      <c r="DD215">
        <v>17500</v>
      </c>
      <c r="DE215">
        <v>17500</v>
      </c>
      <c r="DF215">
        <v>17500</v>
      </c>
      <c r="DG215">
        <v>17500</v>
      </c>
      <c r="DH215">
        <v>17500</v>
      </c>
      <c r="DI215">
        <v>17500</v>
      </c>
      <c r="DJ215">
        <v>17500</v>
      </c>
      <c r="DK215">
        <v>17500</v>
      </c>
      <c r="DL215">
        <v>17500</v>
      </c>
      <c r="DM215">
        <v>17500</v>
      </c>
      <c r="DN215">
        <f t="shared" si="6"/>
        <v>210000</v>
      </c>
      <c r="DP215" s="31" t="s">
        <v>109</v>
      </c>
      <c r="DT215">
        <v>2560</v>
      </c>
      <c r="DV215">
        <v>909617.55599999987</v>
      </c>
      <c r="DY215">
        <v>1404000</v>
      </c>
      <c r="EB215">
        <v>144000</v>
      </c>
      <c r="EE215">
        <v>240000</v>
      </c>
      <c r="EK215">
        <v>1124331</v>
      </c>
      <c r="EN215">
        <v>20000000</v>
      </c>
      <c r="EQ215">
        <v>23544</v>
      </c>
      <c r="ET215">
        <v>3994271</v>
      </c>
      <c r="EU215">
        <v>1974087</v>
      </c>
      <c r="EW215">
        <v>29816410.556000002</v>
      </c>
      <c r="EY215" s="1" t="s">
        <v>1033</v>
      </c>
      <c r="EZ215" s="1"/>
      <c r="FA215" s="1"/>
      <c r="FB215" s="1"/>
      <c r="FC215" s="1"/>
      <c r="FD215" s="1"/>
      <c r="FE215" s="1"/>
      <c r="FF215" s="1"/>
      <c r="FG215" s="1"/>
      <c r="FH215" s="1">
        <v>240000</v>
      </c>
      <c r="FI215" s="1"/>
      <c r="FJ215" s="1"/>
      <c r="FK215" s="1">
        <v>223392</v>
      </c>
      <c r="FL215" s="1"/>
      <c r="FM215" s="1"/>
      <c r="FN215" s="1"/>
      <c r="FO215" s="1"/>
      <c r="FP215" s="1"/>
      <c r="FQ215" s="1"/>
      <c r="FR215" s="1">
        <v>108000</v>
      </c>
      <c r="FS215" s="1"/>
      <c r="FT215" s="1"/>
      <c r="FU215" s="1"/>
      <c r="FV215" s="1"/>
      <c r="FW215" s="1"/>
      <c r="FX215" s="1"/>
      <c r="FY215" s="1"/>
      <c r="FZ215" s="1">
        <v>43638</v>
      </c>
      <c r="GA215" s="1"/>
      <c r="GB215" s="1"/>
      <c r="GC215" s="1">
        <v>102023</v>
      </c>
      <c r="GD215" s="1"/>
      <c r="GE215" s="1"/>
      <c r="GF215" s="1">
        <v>717053</v>
      </c>
    </row>
    <row r="216" spans="1:188" x14ac:dyDescent="0.45">
      <c r="A216" t="s">
        <v>1273</v>
      </c>
      <c r="B216" t="s">
        <v>3030</v>
      </c>
      <c r="C216">
        <v>164978</v>
      </c>
      <c r="D216">
        <v>165440</v>
      </c>
      <c r="E216">
        <v>249011</v>
      </c>
      <c r="F216">
        <v>281535</v>
      </c>
      <c r="G216">
        <v>298018</v>
      </c>
      <c r="H216">
        <v>282050</v>
      </c>
      <c r="I216">
        <v>280852</v>
      </c>
      <c r="J216">
        <v>280541</v>
      </c>
      <c r="K216">
        <v>280879</v>
      </c>
      <c r="L216">
        <v>280143</v>
      </c>
      <c r="M216">
        <v>275566</v>
      </c>
      <c r="N216">
        <v>275746</v>
      </c>
      <c r="Q216" t="s">
        <v>606</v>
      </c>
      <c r="R216" t="s">
        <v>607</v>
      </c>
      <c r="S216" t="s">
        <v>3101</v>
      </c>
      <c r="T216">
        <v>962</v>
      </c>
      <c r="U216">
        <v>962</v>
      </c>
      <c r="V216">
        <v>962</v>
      </c>
      <c r="W216">
        <v>962</v>
      </c>
      <c r="X216">
        <v>962</v>
      </c>
      <c r="Y216">
        <v>962</v>
      </c>
      <c r="Z216">
        <v>962</v>
      </c>
      <c r="AA216">
        <v>962</v>
      </c>
      <c r="AB216">
        <v>962</v>
      </c>
      <c r="AC216">
        <v>962</v>
      </c>
      <c r="AD216">
        <v>962</v>
      </c>
      <c r="AE216">
        <v>962</v>
      </c>
      <c r="AF216" s="6">
        <f t="shared" si="7"/>
        <v>11544</v>
      </c>
      <c r="CK216" t="s">
        <v>1269</v>
      </c>
      <c r="CL216" t="s">
        <v>3111</v>
      </c>
      <c r="CM216" s="32">
        <v>0</v>
      </c>
      <c r="CN216" s="32">
        <v>0</v>
      </c>
      <c r="CO216" s="32">
        <v>0</v>
      </c>
      <c r="CP216" s="32">
        <v>41</v>
      </c>
      <c r="CQ216" s="32">
        <v>0</v>
      </c>
      <c r="CR216" s="32">
        <v>0</v>
      </c>
      <c r="CS216" s="32">
        <v>0</v>
      </c>
      <c r="CT216" s="32">
        <v>0</v>
      </c>
      <c r="CU216" s="32">
        <v>0</v>
      </c>
      <c r="CV216" s="32">
        <v>0</v>
      </c>
      <c r="CW216" s="32">
        <v>0</v>
      </c>
      <c r="CX216" s="32">
        <v>0</v>
      </c>
      <c r="CZ216" t="s">
        <v>1269</v>
      </c>
      <c r="DA216" t="s">
        <v>3111</v>
      </c>
      <c r="DB216">
        <v>0</v>
      </c>
      <c r="DC216">
        <v>0</v>
      </c>
      <c r="DD216">
        <v>0</v>
      </c>
      <c r="DE216">
        <v>41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f t="shared" si="6"/>
        <v>41</v>
      </c>
      <c r="DP216" s="31" t="s">
        <v>908</v>
      </c>
      <c r="DY216">
        <v>645672</v>
      </c>
      <c r="EB216">
        <v>582276</v>
      </c>
      <c r="EI216">
        <v>72000</v>
      </c>
      <c r="EK216">
        <v>36066</v>
      </c>
      <c r="EQ216">
        <v>0</v>
      </c>
      <c r="ET216">
        <v>201600</v>
      </c>
      <c r="EU216">
        <v>26400</v>
      </c>
      <c r="EW216">
        <v>1564014</v>
      </c>
      <c r="EY216" s="1" t="s">
        <v>725</v>
      </c>
      <c r="EZ216" s="1"/>
      <c r="FA216" s="1">
        <v>175272</v>
      </c>
      <c r="FB216" s="1"/>
      <c r="FC216" s="1"/>
      <c r="FD216" s="1"/>
      <c r="FE216" s="1"/>
      <c r="FF216" s="1"/>
      <c r="FG216" s="1"/>
      <c r="FH216" s="1">
        <v>291600</v>
      </c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>
        <v>65114</v>
      </c>
      <c r="GD216" s="1">
        <v>38902</v>
      </c>
      <c r="GE216" s="1"/>
      <c r="GF216" s="1">
        <v>570888</v>
      </c>
    </row>
    <row r="217" spans="1:188" x14ac:dyDescent="0.45">
      <c r="A217" t="s">
        <v>109</v>
      </c>
      <c r="B217" t="s">
        <v>110</v>
      </c>
      <c r="C217">
        <v>839125.06499999994</v>
      </c>
      <c r="D217">
        <v>795532.00800000003</v>
      </c>
      <c r="E217">
        <v>817769.13400000008</v>
      </c>
      <c r="F217">
        <v>805064.48399999994</v>
      </c>
      <c r="G217">
        <v>808765.14199999999</v>
      </c>
      <c r="H217">
        <v>829897.92599999998</v>
      </c>
      <c r="I217">
        <v>818887.88400000008</v>
      </c>
      <c r="J217">
        <v>824607.36699999997</v>
      </c>
      <c r="K217">
        <v>825750.71100000001</v>
      </c>
      <c r="L217">
        <v>20801023.662999999</v>
      </c>
      <c r="M217">
        <v>810473.48499999999</v>
      </c>
      <c r="N217">
        <v>839513.68700000003</v>
      </c>
      <c r="Q217" t="s">
        <v>1043</v>
      </c>
      <c r="R217" t="s">
        <v>1044</v>
      </c>
      <c r="S217" t="s">
        <v>3100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27629</v>
      </c>
      <c r="AE217">
        <v>32962</v>
      </c>
      <c r="AF217" s="6">
        <f t="shared" si="7"/>
        <v>60591</v>
      </c>
      <c r="CK217" t="s">
        <v>1269</v>
      </c>
      <c r="CL217" t="s">
        <v>3100</v>
      </c>
      <c r="CM217" s="32">
        <v>125000</v>
      </c>
      <c r="CN217" s="32">
        <v>125000</v>
      </c>
      <c r="CO217" s="32">
        <v>125000</v>
      </c>
      <c r="CP217" s="32">
        <v>125000</v>
      </c>
      <c r="CQ217" s="32">
        <v>125000</v>
      </c>
      <c r="CR217" s="32">
        <v>125000</v>
      </c>
      <c r="CS217" s="32">
        <v>125000</v>
      </c>
      <c r="CT217" s="32">
        <v>125000</v>
      </c>
      <c r="CU217" s="32">
        <v>125000</v>
      </c>
      <c r="CV217" s="32">
        <v>125000</v>
      </c>
      <c r="CW217" s="32">
        <v>125000</v>
      </c>
      <c r="CX217" s="32">
        <v>125000</v>
      </c>
      <c r="CZ217" t="s">
        <v>1269</v>
      </c>
      <c r="DA217" t="s">
        <v>3100</v>
      </c>
      <c r="DB217">
        <v>125000</v>
      </c>
      <c r="DC217">
        <v>125000</v>
      </c>
      <c r="DD217">
        <v>125000</v>
      </c>
      <c r="DE217">
        <v>125000</v>
      </c>
      <c r="DF217">
        <v>125000</v>
      </c>
      <c r="DG217">
        <v>125000</v>
      </c>
      <c r="DH217">
        <v>125000</v>
      </c>
      <c r="DI217">
        <v>125000</v>
      </c>
      <c r="DJ217">
        <v>125000</v>
      </c>
      <c r="DK217">
        <v>125000</v>
      </c>
      <c r="DL217">
        <v>125000</v>
      </c>
      <c r="DM217">
        <v>125000</v>
      </c>
      <c r="DN217">
        <f t="shared" si="6"/>
        <v>1500000</v>
      </c>
      <c r="DP217" s="31" t="s">
        <v>840</v>
      </c>
      <c r="DQ217">
        <v>40800</v>
      </c>
      <c r="DV217">
        <v>0</v>
      </c>
      <c r="ET217">
        <v>524619</v>
      </c>
      <c r="EU217">
        <v>52800</v>
      </c>
      <c r="EW217">
        <v>618219</v>
      </c>
      <c r="EY217" s="1" t="s">
        <v>1273</v>
      </c>
      <c r="EZ217" s="1">
        <v>46550</v>
      </c>
      <c r="FA217" s="1"/>
      <c r="FB217" s="1"/>
      <c r="FC217" s="1"/>
      <c r="FD217" s="1"/>
      <c r="FE217" s="1"/>
      <c r="FF217" s="1"/>
      <c r="FG217" s="1"/>
      <c r="FH217" s="1">
        <v>2214775</v>
      </c>
      <c r="FI217" s="1"/>
      <c r="FJ217" s="1"/>
      <c r="FK217" s="1"/>
      <c r="FL217" s="1"/>
      <c r="FM217" s="1"/>
      <c r="FN217" s="1">
        <v>580265</v>
      </c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>
        <v>60064</v>
      </c>
      <c r="GA217" s="1"/>
      <c r="GB217" s="1"/>
      <c r="GC217" s="1">
        <v>213105</v>
      </c>
      <c r="GD217" s="1"/>
      <c r="GE217" s="1"/>
      <c r="GF217" s="1">
        <v>3114759</v>
      </c>
    </row>
    <row r="218" spans="1:188" x14ac:dyDescent="0.45">
      <c r="A218" t="s">
        <v>908</v>
      </c>
      <c r="B218" t="s">
        <v>909</v>
      </c>
      <c r="C218">
        <v>130395</v>
      </c>
      <c r="D218">
        <v>130329</v>
      </c>
      <c r="E218">
        <v>130329</v>
      </c>
      <c r="F218">
        <v>130329</v>
      </c>
      <c r="G218">
        <v>130329</v>
      </c>
      <c r="H218">
        <v>130329</v>
      </c>
      <c r="I218">
        <v>130329</v>
      </c>
      <c r="J218">
        <v>130329</v>
      </c>
      <c r="K218">
        <v>130329</v>
      </c>
      <c r="L218">
        <v>130329</v>
      </c>
      <c r="M218">
        <v>130329</v>
      </c>
      <c r="N218">
        <v>130329</v>
      </c>
      <c r="Q218" t="s">
        <v>1043</v>
      </c>
      <c r="R218" t="s">
        <v>1044</v>
      </c>
      <c r="S218" t="s">
        <v>3101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833</v>
      </c>
      <c r="AE218">
        <v>1000</v>
      </c>
      <c r="AF218" s="6">
        <f t="shared" si="7"/>
        <v>1833</v>
      </c>
      <c r="CK218" t="s">
        <v>1269</v>
      </c>
      <c r="CL218" t="s">
        <v>3104</v>
      </c>
      <c r="CM218" s="32">
        <v>77000</v>
      </c>
      <c r="CN218" s="32">
        <v>77000</v>
      </c>
      <c r="CO218" s="32">
        <v>77000</v>
      </c>
      <c r="CP218" s="32">
        <v>77000</v>
      </c>
      <c r="CQ218" s="32">
        <v>77000</v>
      </c>
      <c r="CR218" s="32">
        <v>77000</v>
      </c>
      <c r="CS218" s="32">
        <v>77000</v>
      </c>
      <c r="CT218" s="32">
        <v>77000</v>
      </c>
      <c r="CU218" s="32">
        <v>77000</v>
      </c>
      <c r="CV218" s="32">
        <v>77000</v>
      </c>
      <c r="CW218" s="32">
        <v>77000</v>
      </c>
      <c r="CX218" s="32">
        <v>77000</v>
      </c>
      <c r="CZ218" t="s">
        <v>1269</v>
      </c>
      <c r="DA218" t="s">
        <v>3104</v>
      </c>
      <c r="DB218">
        <v>77000</v>
      </c>
      <c r="DC218">
        <v>77000</v>
      </c>
      <c r="DD218">
        <v>77000</v>
      </c>
      <c r="DE218">
        <v>77000</v>
      </c>
      <c r="DF218">
        <v>77000</v>
      </c>
      <c r="DG218">
        <v>77000</v>
      </c>
      <c r="DH218">
        <v>77000</v>
      </c>
      <c r="DI218">
        <v>77000</v>
      </c>
      <c r="DJ218">
        <v>77000</v>
      </c>
      <c r="DK218">
        <v>77000</v>
      </c>
      <c r="DL218">
        <v>77000</v>
      </c>
      <c r="DM218">
        <v>77000</v>
      </c>
      <c r="DN218">
        <f t="shared" si="6"/>
        <v>924000</v>
      </c>
      <c r="DP218" s="31" t="s">
        <v>1035</v>
      </c>
      <c r="EE218">
        <v>240000</v>
      </c>
      <c r="ET218">
        <v>151862</v>
      </c>
      <c r="EU218">
        <v>204000</v>
      </c>
      <c r="EW218">
        <v>595862</v>
      </c>
      <c r="EY218" s="1" t="s">
        <v>109</v>
      </c>
      <c r="EZ218" s="1"/>
      <c r="FA218" s="1"/>
      <c r="FB218" s="1"/>
      <c r="FC218" s="1">
        <v>2560</v>
      </c>
      <c r="FD218" s="1"/>
      <c r="FE218" s="1">
        <v>909617.55599999987</v>
      </c>
      <c r="FF218" s="1"/>
      <c r="FG218" s="1"/>
      <c r="FH218" s="1">
        <v>1404000</v>
      </c>
      <c r="FI218" s="1"/>
      <c r="FJ218" s="1"/>
      <c r="FK218" s="1">
        <v>144000</v>
      </c>
      <c r="FL218" s="1"/>
      <c r="FM218" s="1"/>
      <c r="FN218" s="1">
        <v>240000</v>
      </c>
      <c r="FO218" s="1"/>
      <c r="FP218" s="1"/>
      <c r="FQ218" s="1"/>
      <c r="FR218" s="1"/>
      <c r="FS218" s="1"/>
      <c r="FT218" s="1">
        <v>1124331</v>
      </c>
      <c r="FU218" s="1"/>
      <c r="FV218" s="1"/>
      <c r="FW218" s="1">
        <v>20000000</v>
      </c>
      <c r="FX218" s="1"/>
      <c r="FY218" s="1"/>
      <c r="FZ218" s="1">
        <v>23544</v>
      </c>
      <c r="GA218" s="1"/>
      <c r="GB218" s="1"/>
      <c r="GC218" s="1">
        <v>3994271</v>
      </c>
      <c r="GD218" s="1">
        <v>1974087</v>
      </c>
      <c r="GE218" s="1"/>
      <c r="GF218" s="1">
        <v>29816410.556000002</v>
      </c>
    </row>
    <row r="219" spans="1:188" x14ac:dyDescent="0.45">
      <c r="A219" t="s">
        <v>840</v>
      </c>
      <c r="B219" t="s">
        <v>841</v>
      </c>
      <c r="C219">
        <v>52362</v>
      </c>
      <c r="D219">
        <v>52541</v>
      </c>
      <c r="E219">
        <v>52447</v>
      </c>
      <c r="F219">
        <v>52541</v>
      </c>
      <c r="G219">
        <v>51198</v>
      </c>
      <c r="H219">
        <v>51252</v>
      </c>
      <c r="I219">
        <v>51959</v>
      </c>
      <c r="J219">
        <v>50993</v>
      </c>
      <c r="K219">
        <v>50639</v>
      </c>
      <c r="L219">
        <v>50756</v>
      </c>
      <c r="M219">
        <v>50600</v>
      </c>
      <c r="N219">
        <v>50931</v>
      </c>
      <c r="Q219" t="s">
        <v>336</v>
      </c>
      <c r="R219" t="s">
        <v>3042</v>
      </c>
      <c r="S219" t="s">
        <v>3108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11667</v>
      </c>
      <c r="Z219">
        <v>16226</v>
      </c>
      <c r="AA219">
        <v>0</v>
      </c>
      <c r="AB219">
        <v>0</v>
      </c>
      <c r="AC219">
        <v>0</v>
      </c>
      <c r="AD219">
        <v>0</v>
      </c>
      <c r="AE219">
        <v>0</v>
      </c>
      <c r="AF219" s="6">
        <f t="shared" si="7"/>
        <v>27893</v>
      </c>
      <c r="CK219" t="s">
        <v>1269</v>
      </c>
      <c r="CL219" t="s">
        <v>3106</v>
      </c>
      <c r="CM219" s="32">
        <v>241930</v>
      </c>
      <c r="CN219" s="32">
        <v>241930</v>
      </c>
      <c r="CO219" s="32">
        <v>241176</v>
      </c>
      <c r="CP219" s="32">
        <v>217400</v>
      </c>
      <c r="CQ219" s="32">
        <v>217400</v>
      </c>
      <c r="CR219" s="32">
        <v>217400</v>
      </c>
      <c r="CS219" s="32">
        <v>217400</v>
      </c>
      <c r="CT219" s="32">
        <v>217400</v>
      </c>
      <c r="CU219" s="32">
        <v>217400</v>
      </c>
      <c r="CV219" s="32">
        <v>217400</v>
      </c>
      <c r="CW219" s="32">
        <v>217400</v>
      </c>
      <c r="CX219" s="32">
        <v>217400</v>
      </c>
      <c r="CZ219" t="s">
        <v>1269</v>
      </c>
      <c r="DA219" t="s">
        <v>3106</v>
      </c>
      <c r="DB219">
        <v>241930</v>
      </c>
      <c r="DC219">
        <v>241930</v>
      </c>
      <c r="DD219">
        <v>241176</v>
      </c>
      <c r="DE219">
        <v>217400</v>
      </c>
      <c r="DF219">
        <v>217400</v>
      </c>
      <c r="DG219">
        <v>217400</v>
      </c>
      <c r="DH219">
        <v>217400</v>
      </c>
      <c r="DI219">
        <v>217400</v>
      </c>
      <c r="DJ219">
        <v>217400</v>
      </c>
      <c r="DK219">
        <v>217400</v>
      </c>
      <c r="DL219">
        <v>217400</v>
      </c>
      <c r="DM219">
        <v>217400</v>
      </c>
      <c r="DN219">
        <f t="shared" si="6"/>
        <v>2681636</v>
      </c>
      <c r="DP219" s="31" t="s">
        <v>1081</v>
      </c>
      <c r="DQ219">
        <v>148800</v>
      </c>
      <c r="EW219">
        <v>148800</v>
      </c>
      <c r="EY219" s="1" t="s">
        <v>908</v>
      </c>
      <c r="EZ219" s="1"/>
      <c r="FA219" s="1"/>
      <c r="FB219" s="1"/>
      <c r="FC219" s="1"/>
      <c r="FD219" s="1"/>
      <c r="FE219" s="1"/>
      <c r="FF219" s="1"/>
      <c r="FG219" s="1"/>
      <c r="FH219" s="1">
        <v>645672</v>
      </c>
      <c r="FI219" s="1"/>
      <c r="FJ219" s="1"/>
      <c r="FK219" s="1">
        <v>582276</v>
      </c>
      <c r="FL219" s="1"/>
      <c r="FM219" s="1"/>
      <c r="FN219" s="1"/>
      <c r="FO219" s="1"/>
      <c r="FP219" s="1"/>
      <c r="FQ219" s="1"/>
      <c r="FR219" s="1">
        <v>72000</v>
      </c>
      <c r="FS219" s="1"/>
      <c r="FT219" s="1">
        <v>36066</v>
      </c>
      <c r="FU219" s="1"/>
      <c r="FV219" s="1"/>
      <c r="FW219" s="1"/>
      <c r="FX219" s="1"/>
      <c r="FY219" s="1"/>
      <c r="FZ219" s="1">
        <v>0</v>
      </c>
      <c r="GA219" s="1"/>
      <c r="GB219" s="1"/>
      <c r="GC219" s="1">
        <v>201600</v>
      </c>
      <c r="GD219" s="1">
        <v>26400</v>
      </c>
      <c r="GE219" s="1"/>
      <c r="GF219" s="1">
        <v>1564014</v>
      </c>
    </row>
    <row r="220" spans="1:188" x14ac:dyDescent="0.45">
      <c r="A220" t="s">
        <v>1035</v>
      </c>
      <c r="B220" t="s">
        <v>1036</v>
      </c>
      <c r="C220">
        <v>49301</v>
      </c>
      <c r="D220">
        <v>49446</v>
      </c>
      <c r="E220">
        <v>49867</v>
      </c>
      <c r="F220">
        <v>49374</v>
      </c>
      <c r="G220">
        <v>49417</v>
      </c>
      <c r="H220">
        <v>49867</v>
      </c>
      <c r="I220">
        <v>49910</v>
      </c>
      <c r="J220">
        <v>49533</v>
      </c>
      <c r="K220">
        <v>49954</v>
      </c>
      <c r="L220">
        <v>49575</v>
      </c>
      <c r="M220">
        <v>49751</v>
      </c>
      <c r="N220">
        <v>49867</v>
      </c>
      <c r="Q220" t="s">
        <v>336</v>
      </c>
      <c r="R220" t="s">
        <v>3042</v>
      </c>
      <c r="S220" t="s">
        <v>3100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2511</v>
      </c>
      <c r="AD220">
        <v>48962</v>
      </c>
      <c r="AE220">
        <v>48962</v>
      </c>
      <c r="AF220" s="6">
        <f t="shared" si="7"/>
        <v>100435</v>
      </c>
      <c r="CK220" t="s">
        <v>1269</v>
      </c>
      <c r="CL220" t="s">
        <v>3103</v>
      </c>
      <c r="CM220" s="32">
        <v>21939</v>
      </c>
      <c r="CN220" s="32">
        <v>22921</v>
      </c>
      <c r="CO220" s="32">
        <v>24294</v>
      </c>
      <c r="CP220" s="32">
        <v>26501</v>
      </c>
      <c r="CQ220" s="32">
        <v>29316</v>
      </c>
      <c r="CR220" s="32">
        <v>24531</v>
      </c>
      <c r="CS220" s="32">
        <v>29195</v>
      </c>
      <c r="CT220" s="32">
        <v>24329</v>
      </c>
      <c r="CU220" s="32">
        <v>26258</v>
      </c>
      <c r="CV220" s="32">
        <v>23868</v>
      </c>
      <c r="CW220" s="32">
        <v>21179</v>
      </c>
      <c r="CX220" s="32">
        <v>21759</v>
      </c>
      <c r="CZ220" t="s">
        <v>1269</v>
      </c>
      <c r="DA220" t="s">
        <v>3103</v>
      </c>
      <c r="DB220">
        <v>21939</v>
      </c>
      <c r="DC220">
        <v>22921</v>
      </c>
      <c r="DD220">
        <v>24294</v>
      </c>
      <c r="DE220">
        <v>26501</v>
      </c>
      <c r="DF220">
        <v>29316</v>
      </c>
      <c r="DG220">
        <v>24531</v>
      </c>
      <c r="DH220">
        <v>29195</v>
      </c>
      <c r="DI220">
        <v>24329</v>
      </c>
      <c r="DJ220">
        <v>26258</v>
      </c>
      <c r="DK220">
        <v>23868</v>
      </c>
      <c r="DL220">
        <v>21179</v>
      </c>
      <c r="DM220">
        <v>21759</v>
      </c>
      <c r="DN220">
        <f t="shared" si="6"/>
        <v>296090</v>
      </c>
      <c r="DP220" s="31" t="s">
        <v>538</v>
      </c>
      <c r="DY220">
        <v>540000</v>
      </c>
      <c r="EJ220">
        <v>5400000</v>
      </c>
      <c r="EO220">
        <v>696000</v>
      </c>
      <c r="ET220">
        <v>234000</v>
      </c>
      <c r="EW220">
        <v>6870000</v>
      </c>
      <c r="EY220" s="1" t="s">
        <v>840</v>
      </c>
      <c r="EZ220" s="1">
        <v>40800</v>
      </c>
      <c r="FA220" s="1"/>
      <c r="FB220" s="1"/>
      <c r="FC220" s="1"/>
      <c r="FD220" s="1"/>
      <c r="FE220" s="1">
        <v>0</v>
      </c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>
        <v>524619</v>
      </c>
      <c r="GD220" s="1">
        <v>52800</v>
      </c>
      <c r="GE220" s="1"/>
      <c r="GF220" s="1">
        <v>618219</v>
      </c>
    </row>
    <row r="221" spans="1:188" x14ac:dyDescent="0.45">
      <c r="A221" t="s">
        <v>1081</v>
      </c>
      <c r="B221" t="s">
        <v>1082</v>
      </c>
      <c r="C221">
        <v>10050</v>
      </c>
      <c r="D221">
        <v>8150</v>
      </c>
      <c r="E221">
        <v>13980</v>
      </c>
      <c r="F221">
        <v>15370</v>
      </c>
      <c r="G221">
        <v>15370</v>
      </c>
      <c r="H221">
        <v>24400</v>
      </c>
      <c r="I221">
        <v>15370</v>
      </c>
      <c r="J221">
        <v>15370</v>
      </c>
      <c r="K221">
        <v>15370</v>
      </c>
      <c r="L221">
        <v>15370</v>
      </c>
      <c r="M221">
        <v>0</v>
      </c>
      <c r="N221">
        <v>0</v>
      </c>
      <c r="Q221" t="s">
        <v>336</v>
      </c>
      <c r="R221" t="s">
        <v>3042</v>
      </c>
      <c r="S221" t="s">
        <v>3103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37153</v>
      </c>
      <c r="AE221">
        <v>5239</v>
      </c>
      <c r="AF221" s="6">
        <f t="shared" si="7"/>
        <v>42392</v>
      </c>
      <c r="CK221" t="s">
        <v>1269</v>
      </c>
      <c r="CL221" t="s">
        <v>3107</v>
      </c>
      <c r="CM221" s="32">
        <v>4500</v>
      </c>
      <c r="CN221" s="32">
        <v>4500</v>
      </c>
      <c r="CO221" s="32">
        <v>4500</v>
      </c>
      <c r="CP221" s="32">
        <v>4500</v>
      </c>
      <c r="CQ221" s="32">
        <v>4500</v>
      </c>
      <c r="CR221" s="32">
        <v>4500</v>
      </c>
      <c r="CS221" s="32">
        <v>4500</v>
      </c>
      <c r="CT221" s="32">
        <v>4500</v>
      </c>
      <c r="CU221" s="32">
        <v>4500</v>
      </c>
      <c r="CV221" s="32">
        <v>4500</v>
      </c>
      <c r="CW221" s="32">
        <v>4500</v>
      </c>
      <c r="CX221" s="32">
        <v>4500</v>
      </c>
      <c r="CZ221" t="s">
        <v>1269</v>
      </c>
      <c r="DA221" t="s">
        <v>3107</v>
      </c>
      <c r="DB221">
        <v>4500</v>
      </c>
      <c r="DC221">
        <v>4500</v>
      </c>
      <c r="DD221">
        <v>4500</v>
      </c>
      <c r="DE221">
        <v>4500</v>
      </c>
      <c r="DF221">
        <v>4500</v>
      </c>
      <c r="DG221">
        <v>4500</v>
      </c>
      <c r="DH221">
        <v>4500</v>
      </c>
      <c r="DI221">
        <v>4500</v>
      </c>
      <c r="DJ221">
        <v>4500</v>
      </c>
      <c r="DK221">
        <v>4500</v>
      </c>
      <c r="DL221">
        <v>4500</v>
      </c>
      <c r="DM221">
        <v>4500</v>
      </c>
      <c r="DN221">
        <f t="shared" si="6"/>
        <v>54000</v>
      </c>
      <c r="DP221" s="31" t="s">
        <v>1243</v>
      </c>
      <c r="DQ221">
        <v>1200</v>
      </c>
      <c r="DV221">
        <v>48748</v>
      </c>
      <c r="DY221">
        <v>432000</v>
      </c>
      <c r="EB221">
        <v>360000</v>
      </c>
      <c r="EE221">
        <v>487860</v>
      </c>
      <c r="EK221">
        <v>968188</v>
      </c>
      <c r="EQ221">
        <v>486000</v>
      </c>
      <c r="ET221">
        <v>159434</v>
      </c>
      <c r="EW221">
        <v>2943430</v>
      </c>
      <c r="EY221" s="1" t="s">
        <v>1035</v>
      </c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>
        <v>240000</v>
      </c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>
        <v>151862</v>
      </c>
      <c r="GD221" s="1">
        <v>204000</v>
      </c>
      <c r="GE221" s="1"/>
      <c r="GF221" s="1">
        <v>595862</v>
      </c>
    </row>
    <row r="222" spans="1:188" x14ac:dyDescent="0.45">
      <c r="A222" t="s">
        <v>538</v>
      </c>
      <c r="B222" t="s">
        <v>3031</v>
      </c>
      <c r="C222">
        <v>572500</v>
      </c>
      <c r="D222">
        <v>572500</v>
      </c>
      <c r="E222">
        <v>572500</v>
      </c>
      <c r="F222">
        <v>572500</v>
      </c>
      <c r="G222">
        <v>572500</v>
      </c>
      <c r="H222">
        <v>572500</v>
      </c>
      <c r="I222">
        <v>572500</v>
      </c>
      <c r="J222">
        <v>572500</v>
      </c>
      <c r="K222">
        <v>572500</v>
      </c>
      <c r="L222">
        <v>572500</v>
      </c>
      <c r="M222">
        <v>572500</v>
      </c>
      <c r="N222">
        <v>572500</v>
      </c>
      <c r="Q222" t="s">
        <v>705</v>
      </c>
      <c r="R222" t="s">
        <v>706</v>
      </c>
      <c r="S222" t="s">
        <v>3108</v>
      </c>
      <c r="T222">
        <v>0</v>
      </c>
      <c r="U222">
        <v>0</v>
      </c>
      <c r="V222">
        <v>0</v>
      </c>
      <c r="W222">
        <v>-280</v>
      </c>
      <c r="X222">
        <v>2120</v>
      </c>
      <c r="Y222">
        <v>2120</v>
      </c>
      <c r="Z222">
        <v>2120</v>
      </c>
      <c r="AA222">
        <v>2120</v>
      </c>
      <c r="AB222">
        <v>2120</v>
      </c>
      <c r="AC222">
        <v>2120</v>
      </c>
      <c r="AD222">
        <v>2120</v>
      </c>
      <c r="AE222">
        <v>2120</v>
      </c>
      <c r="AF222" s="6">
        <f t="shared" si="7"/>
        <v>16680</v>
      </c>
      <c r="CK222" t="s">
        <v>1161</v>
      </c>
      <c r="CL222" t="s">
        <v>3104</v>
      </c>
      <c r="CM222" s="32">
        <v>10000</v>
      </c>
      <c r="CN222" s="32">
        <v>10000</v>
      </c>
      <c r="CO222" s="32">
        <v>10000</v>
      </c>
      <c r="CP222" s="32">
        <v>10000</v>
      </c>
      <c r="CQ222" s="32">
        <v>10000</v>
      </c>
      <c r="CR222" s="32">
        <v>10000</v>
      </c>
      <c r="CS222" s="32">
        <v>10000</v>
      </c>
      <c r="CT222" s="32">
        <v>10000</v>
      </c>
      <c r="CU222" s="32">
        <v>10000</v>
      </c>
      <c r="CV222" s="32">
        <v>10000</v>
      </c>
      <c r="CW222" s="32">
        <v>10000</v>
      </c>
      <c r="CX222" s="32">
        <v>10000</v>
      </c>
      <c r="CZ222" t="s">
        <v>1161</v>
      </c>
      <c r="DA222" t="s">
        <v>3104</v>
      </c>
      <c r="DB222">
        <v>10000</v>
      </c>
      <c r="DC222">
        <v>10000</v>
      </c>
      <c r="DD222">
        <v>10000</v>
      </c>
      <c r="DE222">
        <v>10000</v>
      </c>
      <c r="DF222">
        <v>10000</v>
      </c>
      <c r="DG222">
        <v>10000</v>
      </c>
      <c r="DH222">
        <v>10000</v>
      </c>
      <c r="DI222">
        <v>10000</v>
      </c>
      <c r="DJ222">
        <v>10000</v>
      </c>
      <c r="DK222">
        <v>10000</v>
      </c>
      <c r="DL222">
        <v>10000</v>
      </c>
      <c r="DM222">
        <v>10000</v>
      </c>
      <c r="DN222">
        <f t="shared" si="6"/>
        <v>120000</v>
      </c>
      <c r="DP222" s="31" t="s">
        <v>196</v>
      </c>
      <c r="DQ222">
        <v>70700</v>
      </c>
      <c r="DR222">
        <v>211500</v>
      </c>
      <c r="DV222">
        <v>29</v>
      </c>
      <c r="EE222">
        <v>584572</v>
      </c>
      <c r="EK222">
        <v>22318</v>
      </c>
      <c r="EQ222">
        <v>32556</v>
      </c>
      <c r="ET222">
        <v>665827</v>
      </c>
      <c r="EU222">
        <v>444520</v>
      </c>
      <c r="EW222">
        <v>2032022</v>
      </c>
      <c r="EY222" s="1" t="s">
        <v>1081</v>
      </c>
      <c r="EZ222" s="1">
        <v>148800</v>
      </c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>
        <v>148800</v>
      </c>
    </row>
    <row r="223" spans="1:188" x14ac:dyDescent="0.45">
      <c r="A223" t="s">
        <v>1243</v>
      </c>
      <c r="B223" t="s">
        <v>3032</v>
      </c>
      <c r="C223">
        <v>231872</v>
      </c>
      <c r="D223">
        <v>241242</v>
      </c>
      <c r="E223">
        <v>242826</v>
      </c>
      <c r="F223">
        <v>242542</v>
      </c>
      <c r="G223">
        <v>232879</v>
      </c>
      <c r="H223">
        <v>247846</v>
      </c>
      <c r="I223">
        <v>262716</v>
      </c>
      <c r="J223">
        <v>244613</v>
      </c>
      <c r="K223">
        <v>247374</v>
      </c>
      <c r="L223">
        <v>246946</v>
      </c>
      <c r="M223">
        <v>242445</v>
      </c>
      <c r="N223">
        <v>260129</v>
      </c>
      <c r="Q223" t="s">
        <v>705</v>
      </c>
      <c r="R223" t="s">
        <v>706</v>
      </c>
      <c r="S223" t="s">
        <v>3120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1750000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s="6">
        <f t="shared" si="7"/>
        <v>1750000</v>
      </c>
      <c r="CK223" t="s">
        <v>1161</v>
      </c>
      <c r="CL223" t="s">
        <v>3106</v>
      </c>
      <c r="CM223" s="32">
        <v>588</v>
      </c>
      <c r="CN223" s="32">
        <v>588</v>
      </c>
      <c r="CO223" s="32">
        <v>588</v>
      </c>
      <c r="CP223" s="32">
        <v>588</v>
      </c>
      <c r="CQ223" s="32">
        <v>588</v>
      </c>
      <c r="CR223" s="32">
        <v>588</v>
      </c>
      <c r="CS223" s="32">
        <v>588</v>
      </c>
      <c r="CT223" s="32">
        <v>596</v>
      </c>
      <c r="CU223" s="32">
        <v>0</v>
      </c>
      <c r="CV223" s="32">
        <v>0</v>
      </c>
      <c r="CW223" s="32">
        <v>0</v>
      </c>
      <c r="CX223" s="32">
        <v>0</v>
      </c>
      <c r="CZ223" t="s">
        <v>1161</v>
      </c>
      <c r="DA223" t="s">
        <v>3106</v>
      </c>
      <c r="DB223">
        <v>588</v>
      </c>
      <c r="DC223">
        <v>588</v>
      </c>
      <c r="DD223">
        <v>588</v>
      </c>
      <c r="DE223">
        <v>588</v>
      </c>
      <c r="DF223">
        <v>588</v>
      </c>
      <c r="DG223">
        <v>588</v>
      </c>
      <c r="DH223">
        <v>588</v>
      </c>
      <c r="DI223">
        <v>596</v>
      </c>
      <c r="DJ223">
        <v>0</v>
      </c>
      <c r="DK223">
        <v>0</v>
      </c>
      <c r="DL223">
        <v>0</v>
      </c>
      <c r="DM223">
        <v>0</v>
      </c>
      <c r="DN223">
        <f t="shared" si="6"/>
        <v>4712</v>
      </c>
      <c r="DP223" s="31" t="s">
        <v>90</v>
      </c>
      <c r="DQ223">
        <v>69050</v>
      </c>
      <c r="DR223">
        <v>448173</v>
      </c>
      <c r="DV223">
        <v>392340</v>
      </c>
      <c r="DY223">
        <v>1347142</v>
      </c>
      <c r="EB223">
        <v>488593</v>
      </c>
      <c r="EE223">
        <v>720000</v>
      </c>
      <c r="EI223">
        <v>36000</v>
      </c>
      <c r="EK223">
        <v>168000</v>
      </c>
      <c r="EQ223">
        <v>121260</v>
      </c>
      <c r="ER223">
        <v>1809600</v>
      </c>
      <c r="ES223">
        <v>12000</v>
      </c>
      <c r="ET223">
        <v>3435362</v>
      </c>
      <c r="EU223">
        <v>831142</v>
      </c>
      <c r="EW223">
        <v>9878662</v>
      </c>
      <c r="EY223" s="1" t="s">
        <v>538</v>
      </c>
      <c r="EZ223" s="1"/>
      <c r="FA223" s="1"/>
      <c r="FB223" s="1"/>
      <c r="FC223" s="1"/>
      <c r="FD223" s="1"/>
      <c r="FE223" s="1"/>
      <c r="FF223" s="1"/>
      <c r="FG223" s="1"/>
      <c r="FH223" s="1">
        <v>540000</v>
      </c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>
        <v>5400000</v>
      </c>
      <c r="FT223" s="1"/>
      <c r="FU223" s="1"/>
      <c r="FV223" s="1"/>
      <c r="FW223" s="1"/>
      <c r="FX223" s="1">
        <v>696000</v>
      </c>
      <c r="FY223" s="1"/>
      <c r="FZ223" s="1"/>
      <c r="GA223" s="1"/>
      <c r="GB223" s="1"/>
      <c r="GC223" s="1">
        <v>234000</v>
      </c>
      <c r="GD223" s="1"/>
      <c r="GE223" s="1"/>
      <c r="GF223" s="1">
        <v>6870000</v>
      </c>
    </row>
    <row r="224" spans="1:188" x14ac:dyDescent="0.45">
      <c r="A224" t="s">
        <v>196</v>
      </c>
      <c r="B224" t="s">
        <v>197</v>
      </c>
      <c r="C224">
        <v>179046</v>
      </c>
      <c r="D224">
        <v>177700</v>
      </c>
      <c r="E224">
        <v>215179</v>
      </c>
      <c r="F224">
        <v>159229</v>
      </c>
      <c r="G224">
        <v>158429</v>
      </c>
      <c r="H224">
        <v>160078</v>
      </c>
      <c r="I224">
        <v>159156</v>
      </c>
      <c r="J224">
        <v>158802</v>
      </c>
      <c r="K224">
        <v>167153</v>
      </c>
      <c r="L224">
        <v>169840</v>
      </c>
      <c r="M224">
        <v>163889</v>
      </c>
      <c r="N224">
        <v>163521</v>
      </c>
      <c r="Q224" t="s">
        <v>705</v>
      </c>
      <c r="R224" t="s">
        <v>706</v>
      </c>
      <c r="S224" t="s">
        <v>3103</v>
      </c>
      <c r="T224">
        <v>0</v>
      </c>
      <c r="U224">
        <v>0</v>
      </c>
      <c r="V224">
        <v>0</v>
      </c>
      <c r="W224">
        <v>0</v>
      </c>
      <c r="X224">
        <v>58165</v>
      </c>
      <c r="Y224">
        <v>3703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s="6">
        <f t="shared" si="7"/>
        <v>61868</v>
      </c>
      <c r="CK224" t="s">
        <v>1161</v>
      </c>
      <c r="CL224" t="s">
        <v>3112</v>
      </c>
      <c r="CM224" s="32">
        <v>17000</v>
      </c>
      <c r="CN224" s="32">
        <v>17000</v>
      </c>
      <c r="CO224" s="32">
        <v>17000</v>
      </c>
      <c r="CP224" s="32">
        <v>17000</v>
      </c>
      <c r="CQ224" s="32">
        <v>17000</v>
      </c>
      <c r="CR224" s="32">
        <v>17000</v>
      </c>
      <c r="CS224" s="32">
        <v>17000</v>
      </c>
      <c r="CT224" s="32">
        <v>17000</v>
      </c>
      <c r="CU224" s="32">
        <v>17000</v>
      </c>
      <c r="CV224" s="32">
        <v>17000</v>
      </c>
      <c r="CW224" s="32">
        <v>17000</v>
      </c>
      <c r="CX224" s="32">
        <v>17000</v>
      </c>
      <c r="CZ224" t="s">
        <v>1161</v>
      </c>
      <c r="DA224" t="s">
        <v>3112</v>
      </c>
      <c r="DB224">
        <v>17000</v>
      </c>
      <c r="DC224">
        <v>17000</v>
      </c>
      <c r="DD224">
        <v>17000</v>
      </c>
      <c r="DE224">
        <v>17000</v>
      </c>
      <c r="DF224">
        <v>17000</v>
      </c>
      <c r="DG224">
        <v>17000</v>
      </c>
      <c r="DH224">
        <v>17000</v>
      </c>
      <c r="DI224">
        <v>17000</v>
      </c>
      <c r="DJ224">
        <v>17000</v>
      </c>
      <c r="DK224">
        <v>17000</v>
      </c>
      <c r="DL224">
        <v>17000</v>
      </c>
      <c r="DM224">
        <v>17000</v>
      </c>
      <c r="DN224">
        <f t="shared" si="6"/>
        <v>204000</v>
      </c>
      <c r="DP224" s="31" t="s">
        <v>1066</v>
      </c>
      <c r="DQ224">
        <v>363050</v>
      </c>
      <c r="DR224">
        <v>96000</v>
      </c>
      <c r="DV224">
        <v>240060</v>
      </c>
      <c r="DY224">
        <v>2495544</v>
      </c>
      <c r="EB224">
        <v>288000</v>
      </c>
      <c r="EC224">
        <v>172800</v>
      </c>
      <c r="EE224">
        <v>1010700</v>
      </c>
      <c r="EK224">
        <v>1849572</v>
      </c>
      <c r="EQ224">
        <v>486000</v>
      </c>
      <c r="ET224">
        <v>1266133</v>
      </c>
      <c r="EU224">
        <v>468119</v>
      </c>
      <c r="EW224">
        <v>8735978</v>
      </c>
      <c r="EY224" s="1" t="s">
        <v>1243</v>
      </c>
      <c r="EZ224" s="1">
        <v>1200</v>
      </c>
      <c r="FA224" s="1"/>
      <c r="FB224" s="1"/>
      <c r="FC224" s="1"/>
      <c r="FD224" s="1"/>
      <c r="FE224" s="1">
        <v>48748</v>
      </c>
      <c r="FF224" s="1"/>
      <c r="FG224" s="1"/>
      <c r="FH224" s="1">
        <v>432000</v>
      </c>
      <c r="FI224" s="1"/>
      <c r="FJ224" s="1"/>
      <c r="FK224" s="1">
        <v>360000</v>
      </c>
      <c r="FL224" s="1"/>
      <c r="FM224" s="1"/>
      <c r="FN224" s="1">
        <v>487860</v>
      </c>
      <c r="FO224" s="1"/>
      <c r="FP224" s="1"/>
      <c r="FQ224" s="1"/>
      <c r="FR224" s="1"/>
      <c r="FS224" s="1"/>
      <c r="FT224" s="1">
        <v>968188</v>
      </c>
      <c r="FU224" s="1"/>
      <c r="FV224" s="1"/>
      <c r="FW224" s="1"/>
      <c r="FX224" s="1"/>
      <c r="FY224" s="1"/>
      <c r="FZ224" s="1">
        <v>486000</v>
      </c>
      <c r="GA224" s="1"/>
      <c r="GB224" s="1"/>
      <c r="GC224" s="1">
        <v>159434</v>
      </c>
      <c r="GD224" s="1"/>
      <c r="GE224" s="1"/>
      <c r="GF224" s="1">
        <v>2943430</v>
      </c>
    </row>
    <row r="225" spans="1:188" x14ac:dyDescent="0.45">
      <c r="A225" t="s">
        <v>90</v>
      </c>
      <c r="B225" t="s">
        <v>91</v>
      </c>
      <c r="C225">
        <v>803332</v>
      </c>
      <c r="D225">
        <v>775404</v>
      </c>
      <c r="E225">
        <v>776171</v>
      </c>
      <c r="F225">
        <v>761069</v>
      </c>
      <c r="G225">
        <v>778604</v>
      </c>
      <c r="H225">
        <v>829179</v>
      </c>
      <c r="I225">
        <v>835150</v>
      </c>
      <c r="J225">
        <v>829255</v>
      </c>
      <c r="K225">
        <v>837318</v>
      </c>
      <c r="L225">
        <v>943160</v>
      </c>
      <c r="M225">
        <v>853201</v>
      </c>
      <c r="N225">
        <v>856819</v>
      </c>
      <c r="Q225" t="s">
        <v>793</v>
      </c>
      <c r="R225" t="s">
        <v>794</v>
      </c>
      <c r="S225" t="s">
        <v>3100</v>
      </c>
      <c r="T225">
        <v>0</v>
      </c>
      <c r="U225">
        <v>0</v>
      </c>
      <c r="V225">
        <v>0</v>
      </c>
      <c r="W225">
        <v>22740</v>
      </c>
      <c r="X225">
        <v>34295</v>
      </c>
      <c r="Y225">
        <v>34295</v>
      </c>
      <c r="Z225">
        <v>16016</v>
      </c>
      <c r="AA225">
        <v>962</v>
      </c>
      <c r="AB225">
        <v>962</v>
      </c>
      <c r="AC225">
        <v>962</v>
      </c>
      <c r="AD225">
        <v>962</v>
      </c>
      <c r="AE225">
        <v>962</v>
      </c>
      <c r="AF225" s="6">
        <f t="shared" si="7"/>
        <v>112156</v>
      </c>
      <c r="CK225" t="s">
        <v>1161</v>
      </c>
      <c r="CL225" t="s">
        <v>3105</v>
      </c>
      <c r="CM225" s="32">
        <v>4000</v>
      </c>
      <c r="CN225" s="32">
        <v>4000</v>
      </c>
      <c r="CO225" s="32">
        <v>4000</v>
      </c>
      <c r="CP225" s="32">
        <v>4000</v>
      </c>
      <c r="CQ225" s="32">
        <v>4000</v>
      </c>
      <c r="CR225" s="32">
        <v>4000</v>
      </c>
      <c r="CS225" s="32">
        <v>4000</v>
      </c>
      <c r="CT225" s="32">
        <v>4000</v>
      </c>
      <c r="CU225" s="32">
        <v>4000</v>
      </c>
      <c r="CV225" s="32">
        <v>4000</v>
      </c>
      <c r="CW225" s="32">
        <v>4000</v>
      </c>
      <c r="CX225" s="32">
        <v>0</v>
      </c>
      <c r="CZ225" t="s">
        <v>1161</v>
      </c>
      <c r="DA225" t="s">
        <v>3105</v>
      </c>
      <c r="DB225">
        <v>4000</v>
      </c>
      <c r="DC225">
        <v>4000</v>
      </c>
      <c r="DD225">
        <v>4000</v>
      </c>
      <c r="DE225">
        <v>4000</v>
      </c>
      <c r="DF225">
        <v>4000</v>
      </c>
      <c r="DG225">
        <v>4000</v>
      </c>
      <c r="DH225">
        <v>4000</v>
      </c>
      <c r="DI225">
        <v>4000</v>
      </c>
      <c r="DJ225">
        <v>4000</v>
      </c>
      <c r="DK225">
        <v>4000</v>
      </c>
      <c r="DL225">
        <v>4000</v>
      </c>
      <c r="DM225">
        <v>0</v>
      </c>
      <c r="DN225">
        <f t="shared" si="6"/>
        <v>44000</v>
      </c>
      <c r="DP225" s="31" t="s">
        <v>320</v>
      </c>
      <c r="DV225">
        <v>96000</v>
      </c>
      <c r="EE225">
        <v>247860</v>
      </c>
      <c r="EL225">
        <v>56160</v>
      </c>
      <c r="ET225">
        <v>305649</v>
      </c>
      <c r="EU225">
        <v>324000</v>
      </c>
      <c r="EW225">
        <v>1029669</v>
      </c>
      <c r="EY225" s="1" t="s">
        <v>196</v>
      </c>
      <c r="EZ225" s="1">
        <v>70700</v>
      </c>
      <c r="FA225" s="1">
        <v>211500</v>
      </c>
      <c r="FB225" s="1"/>
      <c r="FC225" s="1"/>
      <c r="FD225" s="1"/>
      <c r="FE225" s="1">
        <v>29</v>
      </c>
      <c r="FF225" s="1"/>
      <c r="FG225" s="1"/>
      <c r="FH225" s="1"/>
      <c r="FI225" s="1"/>
      <c r="FJ225" s="1"/>
      <c r="FK225" s="1"/>
      <c r="FL225" s="1"/>
      <c r="FM225" s="1"/>
      <c r="FN225" s="1">
        <v>584572</v>
      </c>
      <c r="FO225" s="1"/>
      <c r="FP225" s="1"/>
      <c r="FQ225" s="1"/>
      <c r="FR225" s="1"/>
      <c r="FS225" s="1"/>
      <c r="FT225" s="1">
        <v>22318</v>
      </c>
      <c r="FU225" s="1"/>
      <c r="FV225" s="1"/>
      <c r="FW225" s="1"/>
      <c r="FX225" s="1"/>
      <c r="FY225" s="1"/>
      <c r="FZ225" s="1">
        <v>32556</v>
      </c>
      <c r="GA225" s="1"/>
      <c r="GB225" s="1"/>
      <c r="GC225" s="1">
        <v>665827</v>
      </c>
      <c r="GD225" s="1">
        <v>444520</v>
      </c>
      <c r="GE225" s="1"/>
      <c r="GF225" s="1">
        <v>2032022</v>
      </c>
    </row>
    <row r="226" spans="1:188" x14ac:dyDescent="0.45">
      <c r="A226" t="s">
        <v>1066</v>
      </c>
      <c r="B226" t="s">
        <v>1067</v>
      </c>
      <c r="C226">
        <v>712902</v>
      </c>
      <c r="D226">
        <v>747518</v>
      </c>
      <c r="E226">
        <v>714109</v>
      </c>
      <c r="F226">
        <v>735291</v>
      </c>
      <c r="G226">
        <v>720882</v>
      </c>
      <c r="H226">
        <v>715464</v>
      </c>
      <c r="I226">
        <v>737102</v>
      </c>
      <c r="J226">
        <v>716347</v>
      </c>
      <c r="K226">
        <v>719858</v>
      </c>
      <c r="L226">
        <v>729879</v>
      </c>
      <c r="M226">
        <v>717386</v>
      </c>
      <c r="N226">
        <v>769240</v>
      </c>
      <c r="Q226" t="s">
        <v>93</v>
      </c>
      <c r="R226" t="s">
        <v>94</v>
      </c>
      <c r="S226" t="s">
        <v>3104</v>
      </c>
      <c r="T226">
        <v>0</v>
      </c>
      <c r="U226">
        <v>0</v>
      </c>
      <c r="V226">
        <v>0</v>
      </c>
      <c r="W226">
        <v>0</v>
      </c>
      <c r="X226">
        <v>1298</v>
      </c>
      <c r="Y226">
        <v>6911</v>
      </c>
      <c r="Z226">
        <v>6911</v>
      </c>
      <c r="AA226">
        <v>6911</v>
      </c>
      <c r="AB226">
        <v>6911</v>
      </c>
      <c r="AC226">
        <v>6911</v>
      </c>
      <c r="AD226">
        <v>6911</v>
      </c>
      <c r="AE226">
        <v>6911</v>
      </c>
      <c r="AF226" s="6">
        <f t="shared" si="7"/>
        <v>49675</v>
      </c>
      <c r="CK226" t="s">
        <v>1161</v>
      </c>
      <c r="CL226" t="s">
        <v>3101</v>
      </c>
      <c r="CM226" s="32">
        <v>-14132</v>
      </c>
      <c r="CN226" s="32">
        <v>-14132</v>
      </c>
      <c r="CO226" s="32">
        <v>-14132</v>
      </c>
      <c r="CP226" s="32">
        <v>-14132</v>
      </c>
      <c r="CQ226" s="32">
        <v>-14149</v>
      </c>
      <c r="CR226" s="32">
        <v>-13709</v>
      </c>
      <c r="CS226" s="32">
        <v>-13709</v>
      </c>
      <c r="CT226" s="32">
        <v>-13725</v>
      </c>
      <c r="CU226" s="32">
        <v>1549</v>
      </c>
      <c r="CV226" s="32">
        <v>2000</v>
      </c>
      <c r="CW226" s="32">
        <v>2000</v>
      </c>
      <c r="CX226" s="32">
        <v>2000</v>
      </c>
      <c r="CZ226" t="s">
        <v>1161</v>
      </c>
      <c r="DA226" t="s">
        <v>3101</v>
      </c>
      <c r="DB226">
        <v>-14132</v>
      </c>
      <c r="DC226">
        <v>-14132</v>
      </c>
      <c r="DD226">
        <v>-14132</v>
      </c>
      <c r="DE226">
        <v>-14132</v>
      </c>
      <c r="DF226">
        <v>-14149</v>
      </c>
      <c r="DG226">
        <v>-13709</v>
      </c>
      <c r="DH226">
        <v>-13709</v>
      </c>
      <c r="DI226">
        <v>-13725</v>
      </c>
      <c r="DJ226">
        <v>1549</v>
      </c>
      <c r="DK226">
        <v>2000</v>
      </c>
      <c r="DL226">
        <v>2000</v>
      </c>
      <c r="DM226">
        <v>2000</v>
      </c>
      <c r="DN226">
        <f t="shared" si="6"/>
        <v>-104271</v>
      </c>
      <c r="DP226" s="31" t="s">
        <v>570</v>
      </c>
      <c r="DT226">
        <v>-36666</v>
      </c>
      <c r="DU226">
        <v>464160</v>
      </c>
      <c r="EW226">
        <v>427494</v>
      </c>
      <c r="EY226" s="1" t="s">
        <v>90</v>
      </c>
      <c r="EZ226" s="1">
        <v>69050</v>
      </c>
      <c r="FA226" s="1">
        <v>448173</v>
      </c>
      <c r="FB226" s="1"/>
      <c r="FC226" s="1"/>
      <c r="FD226" s="1"/>
      <c r="FE226" s="1">
        <v>392340</v>
      </c>
      <c r="FF226" s="1"/>
      <c r="FG226" s="1"/>
      <c r="FH226" s="1">
        <v>1347142</v>
      </c>
      <c r="FI226" s="1"/>
      <c r="FJ226" s="1"/>
      <c r="FK226" s="1">
        <v>488593</v>
      </c>
      <c r="FL226" s="1"/>
      <c r="FM226" s="1"/>
      <c r="FN226" s="1">
        <v>720000</v>
      </c>
      <c r="FO226" s="1"/>
      <c r="FP226" s="1"/>
      <c r="FQ226" s="1"/>
      <c r="FR226" s="1">
        <v>36000</v>
      </c>
      <c r="FS226" s="1"/>
      <c r="FT226" s="1">
        <v>168000</v>
      </c>
      <c r="FU226" s="1"/>
      <c r="FV226" s="1"/>
      <c r="FW226" s="1"/>
      <c r="FX226" s="1"/>
      <c r="FY226" s="1"/>
      <c r="FZ226" s="1">
        <v>121260</v>
      </c>
      <c r="GA226" s="1">
        <v>1809600</v>
      </c>
      <c r="GB226" s="1">
        <v>12000</v>
      </c>
      <c r="GC226" s="1">
        <v>3435362</v>
      </c>
      <c r="GD226" s="1">
        <v>831142</v>
      </c>
      <c r="GE226" s="1"/>
      <c r="GF226" s="1">
        <v>9878662</v>
      </c>
    </row>
    <row r="227" spans="1:188" x14ac:dyDescent="0.45">
      <c r="A227" t="s">
        <v>320</v>
      </c>
      <c r="B227" t="s">
        <v>321</v>
      </c>
      <c r="C227">
        <v>84970</v>
      </c>
      <c r="D227">
        <v>87059</v>
      </c>
      <c r="E227">
        <v>88318</v>
      </c>
      <c r="F227">
        <v>84468</v>
      </c>
      <c r="G227">
        <v>86884</v>
      </c>
      <c r="H227">
        <v>86958</v>
      </c>
      <c r="I227">
        <v>87542</v>
      </c>
      <c r="J227">
        <v>85245</v>
      </c>
      <c r="K227">
        <v>86153</v>
      </c>
      <c r="L227">
        <v>84453</v>
      </c>
      <c r="M227">
        <v>83589</v>
      </c>
      <c r="N227">
        <v>84030</v>
      </c>
      <c r="Q227" t="s">
        <v>93</v>
      </c>
      <c r="R227" t="s">
        <v>94</v>
      </c>
      <c r="S227" t="s">
        <v>3105</v>
      </c>
      <c r="T227">
        <v>0</v>
      </c>
      <c r="U227">
        <v>0</v>
      </c>
      <c r="V227">
        <v>0</v>
      </c>
      <c r="W227">
        <v>0</v>
      </c>
      <c r="X227">
        <v>193</v>
      </c>
      <c r="Y227">
        <v>3000</v>
      </c>
      <c r="Z227">
        <v>3000</v>
      </c>
      <c r="AA227">
        <v>3000</v>
      </c>
      <c r="AB227">
        <v>3000</v>
      </c>
      <c r="AC227">
        <v>3000</v>
      </c>
      <c r="AD227">
        <v>3000</v>
      </c>
      <c r="AE227">
        <v>3000</v>
      </c>
      <c r="AF227" s="6">
        <f t="shared" si="7"/>
        <v>21193</v>
      </c>
      <c r="CK227" t="s">
        <v>1161</v>
      </c>
      <c r="CL227" t="s">
        <v>3118</v>
      </c>
      <c r="CM227" s="32">
        <v>5500</v>
      </c>
      <c r="CN227" s="32">
        <v>5500</v>
      </c>
      <c r="CO227" s="32">
        <v>5500</v>
      </c>
      <c r="CP227" s="32">
        <v>5410</v>
      </c>
      <c r="CQ227" s="32">
        <v>0</v>
      </c>
      <c r="CR227" s="32">
        <v>0</v>
      </c>
      <c r="CS227" s="32">
        <v>0</v>
      </c>
      <c r="CT227" s="32">
        <v>0</v>
      </c>
      <c r="CU227" s="32">
        <v>0</v>
      </c>
      <c r="CV227" s="32">
        <v>0</v>
      </c>
      <c r="CW227" s="32">
        <v>0</v>
      </c>
      <c r="CX227" s="32">
        <v>0</v>
      </c>
      <c r="CZ227" t="s">
        <v>1161</v>
      </c>
      <c r="DA227" t="s">
        <v>3118</v>
      </c>
      <c r="DB227">
        <v>5500</v>
      </c>
      <c r="DC227">
        <v>5500</v>
      </c>
      <c r="DD227">
        <v>5500</v>
      </c>
      <c r="DE227">
        <v>5410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f t="shared" si="6"/>
        <v>21910</v>
      </c>
      <c r="DP227" s="31" t="s">
        <v>384</v>
      </c>
      <c r="DQ227">
        <v>69070</v>
      </c>
      <c r="DT227">
        <v>-18304</v>
      </c>
      <c r="DU227">
        <v>601656</v>
      </c>
      <c r="ED227">
        <v>135000</v>
      </c>
      <c r="ET227">
        <v>48000</v>
      </c>
      <c r="EU227">
        <v>183022</v>
      </c>
      <c r="EW227">
        <v>1018444</v>
      </c>
      <c r="EY227" s="1" t="s">
        <v>1066</v>
      </c>
      <c r="EZ227" s="1">
        <v>363050</v>
      </c>
      <c r="FA227" s="1">
        <v>96000</v>
      </c>
      <c r="FB227" s="1"/>
      <c r="FC227" s="1"/>
      <c r="FD227" s="1"/>
      <c r="FE227" s="1">
        <v>240060</v>
      </c>
      <c r="FF227" s="1"/>
      <c r="FG227" s="1"/>
      <c r="FH227" s="1">
        <v>2495544</v>
      </c>
      <c r="FI227" s="1"/>
      <c r="FJ227" s="1"/>
      <c r="FK227" s="1">
        <v>288000</v>
      </c>
      <c r="FL227" s="1">
        <v>172800</v>
      </c>
      <c r="FM227" s="1"/>
      <c r="FN227" s="1">
        <v>1010700</v>
      </c>
      <c r="FO227" s="1"/>
      <c r="FP227" s="1"/>
      <c r="FQ227" s="1"/>
      <c r="FR227" s="1"/>
      <c r="FS227" s="1"/>
      <c r="FT227" s="1">
        <v>1849572</v>
      </c>
      <c r="FU227" s="1"/>
      <c r="FV227" s="1"/>
      <c r="FW227" s="1"/>
      <c r="FX227" s="1"/>
      <c r="FY227" s="1"/>
      <c r="FZ227" s="1">
        <v>486000</v>
      </c>
      <c r="GA227" s="1"/>
      <c r="GB227" s="1"/>
      <c r="GC227" s="1">
        <v>1266133</v>
      </c>
      <c r="GD227" s="1">
        <v>468119</v>
      </c>
      <c r="GE227" s="1"/>
      <c r="GF227" s="1">
        <v>8735978</v>
      </c>
    </row>
    <row r="228" spans="1:188" x14ac:dyDescent="0.45">
      <c r="A228" t="s">
        <v>570</v>
      </c>
      <c r="B228" t="s">
        <v>571</v>
      </c>
      <c r="C228">
        <v>39697</v>
      </c>
      <c r="D228">
        <v>39841</v>
      </c>
      <c r="E228">
        <v>39580</v>
      </c>
      <c r="F228">
        <v>40440</v>
      </c>
      <c r="G228">
        <v>39418</v>
      </c>
      <c r="H228">
        <v>39299</v>
      </c>
      <c r="I228">
        <v>39133</v>
      </c>
      <c r="J228">
        <v>39025</v>
      </c>
      <c r="K228">
        <v>38995</v>
      </c>
      <c r="L228">
        <v>24022</v>
      </c>
      <c r="M228">
        <v>24022</v>
      </c>
      <c r="N228">
        <v>24022</v>
      </c>
      <c r="Q228" t="s">
        <v>741</v>
      </c>
      <c r="R228" t="s">
        <v>742</v>
      </c>
      <c r="S228" t="s">
        <v>3100</v>
      </c>
      <c r="T228">
        <v>11519</v>
      </c>
      <c r="U228">
        <v>28234</v>
      </c>
      <c r="V228">
        <v>28234</v>
      </c>
      <c r="W228">
        <v>28234</v>
      </c>
      <c r="X228">
        <v>28234</v>
      </c>
      <c r="Y228">
        <v>28234</v>
      </c>
      <c r="Z228">
        <v>28234</v>
      </c>
      <c r="AA228">
        <v>28234</v>
      </c>
      <c r="AB228">
        <v>28234</v>
      </c>
      <c r="AC228">
        <v>28234</v>
      </c>
      <c r="AD228">
        <v>28234</v>
      </c>
      <c r="AE228">
        <v>28234</v>
      </c>
      <c r="AF228" s="6">
        <f t="shared" si="7"/>
        <v>322093</v>
      </c>
      <c r="CK228" t="s">
        <v>1161</v>
      </c>
      <c r="CL228" t="s">
        <v>3103</v>
      </c>
      <c r="CM228" s="32">
        <v>4000</v>
      </c>
      <c r="CN228" s="32">
        <v>4043</v>
      </c>
      <c r="CO228" s="32">
        <v>4029</v>
      </c>
      <c r="CP228" s="32">
        <v>4232</v>
      </c>
      <c r="CQ228" s="32">
        <v>4000</v>
      </c>
      <c r="CR228" s="32">
        <v>1200</v>
      </c>
      <c r="CS228" s="32">
        <v>0</v>
      </c>
      <c r="CT228" s="32">
        <v>0</v>
      </c>
      <c r="CU228" s="32">
        <v>0</v>
      </c>
      <c r="CV228" s="32">
        <v>0</v>
      </c>
      <c r="CW228" s="32">
        <v>0</v>
      </c>
      <c r="CX228" s="32">
        <v>0</v>
      </c>
      <c r="CZ228" t="s">
        <v>1161</v>
      </c>
      <c r="DA228" t="s">
        <v>3103</v>
      </c>
      <c r="DB228">
        <v>4000</v>
      </c>
      <c r="DC228">
        <v>4043</v>
      </c>
      <c r="DD228">
        <v>4029</v>
      </c>
      <c r="DE228">
        <v>4232</v>
      </c>
      <c r="DF228">
        <v>4000</v>
      </c>
      <c r="DG228">
        <v>1200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f t="shared" si="6"/>
        <v>21504</v>
      </c>
      <c r="DP228" s="31" t="s">
        <v>448</v>
      </c>
      <c r="DQ228">
        <v>80200</v>
      </c>
      <c r="DV228">
        <v>98</v>
      </c>
      <c r="DX228">
        <v>11800</v>
      </c>
      <c r="DY228">
        <v>1383321</v>
      </c>
      <c r="EE228">
        <v>336000</v>
      </c>
      <c r="EK228">
        <v>601816</v>
      </c>
      <c r="EQ228">
        <v>412583</v>
      </c>
      <c r="ET228">
        <v>249600</v>
      </c>
      <c r="EW228">
        <v>3075418</v>
      </c>
      <c r="EY228" s="1" t="s">
        <v>320</v>
      </c>
      <c r="EZ228" s="1"/>
      <c r="FA228" s="1"/>
      <c r="FB228" s="1"/>
      <c r="FC228" s="1"/>
      <c r="FD228" s="1"/>
      <c r="FE228" s="1">
        <v>96000</v>
      </c>
      <c r="FF228" s="1"/>
      <c r="FG228" s="1"/>
      <c r="FH228" s="1"/>
      <c r="FI228" s="1"/>
      <c r="FJ228" s="1"/>
      <c r="FK228" s="1"/>
      <c r="FL228" s="1"/>
      <c r="FM228" s="1"/>
      <c r="FN228" s="1">
        <v>247860</v>
      </c>
      <c r="FO228" s="1"/>
      <c r="FP228" s="1"/>
      <c r="FQ228" s="1"/>
      <c r="FR228" s="1"/>
      <c r="FS228" s="1"/>
      <c r="FT228" s="1"/>
      <c r="FU228" s="1">
        <v>56160</v>
      </c>
      <c r="FV228" s="1"/>
      <c r="FW228" s="1"/>
      <c r="FX228" s="1"/>
      <c r="FY228" s="1"/>
      <c r="FZ228" s="1"/>
      <c r="GA228" s="1"/>
      <c r="GB228" s="1"/>
      <c r="GC228" s="1">
        <v>305649</v>
      </c>
      <c r="GD228" s="1">
        <v>324000</v>
      </c>
      <c r="GE228" s="1"/>
      <c r="GF228" s="1">
        <v>1029669</v>
      </c>
    </row>
    <row r="229" spans="1:188" x14ac:dyDescent="0.45">
      <c r="A229" t="s">
        <v>384</v>
      </c>
      <c r="B229" t="s">
        <v>3033</v>
      </c>
      <c r="C229">
        <v>119727</v>
      </c>
      <c r="D229">
        <v>119780</v>
      </c>
      <c r="E229">
        <v>119500</v>
      </c>
      <c r="F229">
        <v>74302</v>
      </c>
      <c r="G229">
        <v>74085</v>
      </c>
      <c r="H229">
        <v>78341</v>
      </c>
      <c r="I229">
        <v>76768</v>
      </c>
      <c r="J229">
        <v>73984</v>
      </c>
      <c r="K229">
        <v>73964</v>
      </c>
      <c r="L229">
        <v>73915</v>
      </c>
      <c r="M229">
        <v>67056</v>
      </c>
      <c r="N229">
        <v>67022</v>
      </c>
      <c r="Q229" t="s">
        <v>741</v>
      </c>
      <c r="R229" t="s">
        <v>742</v>
      </c>
      <c r="S229" t="s">
        <v>3101</v>
      </c>
      <c r="T229">
        <v>774</v>
      </c>
      <c r="U229">
        <v>2000</v>
      </c>
      <c r="V229">
        <v>2000</v>
      </c>
      <c r="W229">
        <v>2000</v>
      </c>
      <c r="X229">
        <v>2000</v>
      </c>
      <c r="Y229">
        <v>2000</v>
      </c>
      <c r="Z229">
        <v>2000</v>
      </c>
      <c r="AA229">
        <v>2000</v>
      </c>
      <c r="AB229">
        <v>2000</v>
      </c>
      <c r="AC229">
        <v>2000</v>
      </c>
      <c r="AD229">
        <v>2000</v>
      </c>
      <c r="AE229">
        <v>2000</v>
      </c>
      <c r="AF229" s="6">
        <f t="shared" si="7"/>
        <v>22774</v>
      </c>
      <c r="CK229" t="s">
        <v>832</v>
      </c>
      <c r="CL229" t="s">
        <v>3109</v>
      </c>
      <c r="CM229" s="32">
        <v>13180</v>
      </c>
      <c r="CN229" s="32">
        <v>13180</v>
      </c>
      <c r="CO229" s="32">
        <v>13180</v>
      </c>
      <c r="CP229" s="32">
        <v>13180</v>
      </c>
      <c r="CQ229" s="32">
        <v>13180</v>
      </c>
      <c r="CR229" s="32">
        <v>13180</v>
      </c>
      <c r="CS229" s="32">
        <v>13180</v>
      </c>
      <c r="CT229" s="32">
        <v>13180</v>
      </c>
      <c r="CU229" s="32">
        <v>13180</v>
      </c>
      <c r="CV229" s="32">
        <v>13180</v>
      </c>
      <c r="CW229" s="32">
        <v>13180</v>
      </c>
      <c r="CX229" s="32">
        <v>13180</v>
      </c>
      <c r="CZ229" t="s">
        <v>832</v>
      </c>
      <c r="DA229" t="s">
        <v>3109</v>
      </c>
      <c r="DB229">
        <v>13180</v>
      </c>
      <c r="DC229">
        <v>13180</v>
      </c>
      <c r="DD229">
        <v>13180</v>
      </c>
      <c r="DE229">
        <v>13180</v>
      </c>
      <c r="DF229">
        <v>13180</v>
      </c>
      <c r="DG229">
        <v>13180</v>
      </c>
      <c r="DH229">
        <v>13180</v>
      </c>
      <c r="DI229">
        <v>13180</v>
      </c>
      <c r="DJ229">
        <v>13180</v>
      </c>
      <c r="DK229">
        <v>13180</v>
      </c>
      <c r="DL229">
        <v>13180</v>
      </c>
      <c r="DM229">
        <v>13180</v>
      </c>
      <c r="DN229">
        <f t="shared" si="6"/>
        <v>158160</v>
      </c>
      <c r="DP229" s="31" t="s">
        <v>662</v>
      </c>
      <c r="DQ229">
        <v>46550</v>
      </c>
      <c r="DT229">
        <v>-6717</v>
      </c>
      <c r="DU229">
        <v>951665.34799999988</v>
      </c>
      <c r="DV229">
        <v>120</v>
      </c>
      <c r="DY229">
        <v>567000</v>
      </c>
      <c r="ED229">
        <v>725490.48800000001</v>
      </c>
      <c r="EH229">
        <v>158</v>
      </c>
      <c r="EK229">
        <v>497162</v>
      </c>
      <c r="EO229">
        <v>852000</v>
      </c>
      <c r="ET229">
        <v>59262</v>
      </c>
      <c r="EW229">
        <v>3692690.8359999997</v>
      </c>
      <c r="EY229" s="1" t="s">
        <v>570</v>
      </c>
      <c r="EZ229" s="1"/>
      <c r="FA229" s="1"/>
      <c r="FB229" s="1"/>
      <c r="FC229" s="1">
        <v>-36666</v>
      </c>
      <c r="FD229" s="1">
        <v>464160</v>
      </c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>
        <v>427494</v>
      </c>
    </row>
    <row r="230" spans="1:188" x14ac:dyDescent="0.45">
      <c r="A230" t="s">
        <v>448</v>
      </c>
      <c r="B230" t="s">
        <v>449</v>
      </c>
      <c r="C230">
        <v>134346</v>
      </c>
      <c r="D230">
        <v>136939</v>
      </c>
      <c r="E230">
        <v>138871</v>
      </c>
      <c r="F230">
        <v>160572</v>
      </c>
      <c r="G230">
        <v>274336</v>
      </c>
      <c r="H230">
        <v>322888</v>
      </c>
      <c r="I230">
        <v>322865</v>
      </c>
      <c r="J230">
        <v>327594</v>
      </c>
      <c r="K230">
        <v>314347</v>
      </c>
      <c r="L230">
        <v>316268</v>
      </c>
      <c r="M230">
        <v>314225</v>
      </c>
      <c r="N230">
        <v>312167</v>
      </c>
      <c r="Q230" t="s">
        <v>352</v>
      </c>
      <c r="R230" t="s">
        <v>353</v>
      </c>
      <c r="S230" t="s">
        <v>3100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s="6">
        <f t="shared" si="7"/>
        <v>0</v>
      </c>
      <c r="CK230" t="s">
        <v>832</v>
      </c>
      <c r="CL230" t="s">
        <v>3111</v>
      </c>
      <c r="CM230" s="32">
        <v>0</v>
      </c>
      <c r="CN230" s="32">
        <v>0</v>
      </c>
      <c r="CO230" s="32">
        <v>0</v>
      </c>
      <c r="CP230" s="32">
        <v>0</v>
      </c>
      <c r="CQ230" s="32">
        <v>0</v>
      </c>
      <c r="CR230" s="32">
        <v>0</v>
      </c>
      <c r="CS230" s="32">
        <v>0</v>
      </c>
      <c r="CT230" s="32">
        <v>0</v>
      </c>
      <c r="CU230" s="32">
        <v>0</v>
      </c>
      <c r="CV230" s="32">
        <v>0</v>
      </c>
      <c r="CW230" s="32">
        <v>0</v>
      </c>
      <c r="CX230" s="32">
        <v>0</v>
      </c>
      <c r="CZ230" t="s">
        <v>832</v>
      </c>
      <c r="DA230" t="s">
        <v>3111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f t="shared" si="6"/>
        <v>0</v>
      </c>
      <c r="DP230" s="31" t="s">
        <v>1255</v>
      </c>
      <c r="DT230">
        <v>-29357</v>
      </c>
      <c r="DU230">
        <v>4063123.5950000007</v>
      </c>
      <c r="DV230">
        <v>0</v>
      </c>
      <c r="DY230">
        <v>702000</v>
      </c>
      <c r="ED230">
        <v>1136558</v>
      </c>
      <c r="EE230">
        <v>342000</v>
      </c>
      <c r="EK230">
        <v>856519</v>
      </c>
      <c r="EL230">
        <v>680624</v>
      </c>
      <c r="ET230">
        <v>1944383</v>
      </c>
      <c r="EW230">
        <v>9695850.5950000007</v>
      </c>
      <c r="EY230" s="1" t="s">
        <v>384</v>
      </c>
      <c r="EZ230" s="1">
        <v>69070</v>
      </c>
      <c r="FA230" s="1"/>
      <c r="FB230" s="1"/>
      <c r="FC230" s="1">
        <v>-18304</v>
      </c>
      <c r="FD230" s="1">
        <v>601656</v>
      </c>
      <c r="FE230" s="1"/>
      <c r="FF230" s="1"/>
      <c r="FG230" s="1"/>
      <c r="FH230" s="1"/>
      <c r="FI230" s="1"/>
      <c r="FJ230" s="1"/>
      <c r="FK230" s="1"/>
      <c r="FL230" s="1"/>
      <c r="FM230" s="1">
        <v>135000</v>
      </c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>
        <v>48000</v>
      </c>
      <c r="GD230" s="1">
        <v>183022</v>
      </c>
      <c r="GE230" s="1"/>
      <c r="GF230" s="1">
        <v>1018444</v>
      </c>
    </row>
    <row r="231" spans="1:188" x14ac:dyDescent="0.45">
      <c r="A231" t="s">
        <v>662</v>
      </c>
      <c r="B231" t="s">
        <v>3034</v>
      </c>
      <c r="C231">
        <v>320879.66499999998</v>
      </c>
      <c r="D231">
        <v>323233.66499999998</v>
      </c>
      <c r="E231">
        <v>322228.66499999998</v>
      </c>
      <c r="F231">
        <v>321688.66499999998</v>
      </c>
      <c r="G231">
        <v>321196.66499999998</v>
      </c>
      <c r="H231">
        <v>320287.66499999998</v>
      </c>
      <c r="I231">
        <v>321414.66499999998</v>
      </c>
      <c r="J231">
        <v>321187.66499999998</v>
      </c>
      <c r="K231">
        <v>281817.87900000002</v>
      </c>
      <c r="L231">
        <v>282294.87900000002</v>
      </c>
      <c r="M231">
        <v>277652.87900000002</v>
      </c>
      <c r="N231">
        <v>278807.87900000002</v>
      </c>
      <c r="Q231" t="s">
        <v>352</v>
      </c>
      <c r="R231" t="s">
        <v>353</v>
      </c>
      <c r="S231" t="s">
        <v>3101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s="6">
        <f t="shared" si="7"/>
        <v>0</v>
      </c>
      <c r="CK231" t="s">
        <v>832</v>
      </c>
      <c r="CL231" t="s">
        <v>3100</v>
      </c>
      <c r="CM231" s="32">
        <v>53000</v>
      </c>
      <c r="CN231" s="32">
        <v>53000</v>
      </c>
      <c r="CO231" s="32">
        <v>53000</v>
      </c>
      <c r="CP231" s="32">
        <v>53000</v>
      </c>
      <c r="CQ231" s="32">
        <v>53000</v>
      </c>
      <c r="CR231" s="32">
        <v>53000</v>
      </c>
      <c r="CS231" s="32">
        <v>53000</v>
      </c>
      <c r="CT231" s="32">
        <v>53000</v>
      </c>
      <c r="CU231" s="32">
        <v>53000</v>
      </c>
      <c r="CV231" s="32">
        <v>53000</v>
      </c>
      <c r="CW231" s="32">
        <v>53000</v>
      </c>
      <c r="CX231" s="32">
        <v>53000</v>
      </c>
      <c r="CZ231" t="s">
        <v>832</v>
      </c>
      <c r="DA231" t="s">
        <v>3100</v>
      </c>
      <c r="DB231">
        <v>53000</v>
      </c>
      <c r="DC231">
        <v>53000</v>
      </c>
      <c r="DD231">
        <v>53000</v>
      </c>
      <c r="DE231">
        <v>53000</v>
      </c>
      <c r="DF231">
        <v>53000</v>
      </c>
      <c r="DG231">
        <v>53000</v>
      </c>
      <c r="DH231">
        <v>53000</v>
      </c>
      <c r="DI231">
        <v>53000</v>
      </c>
      <c r="DJ231">
        <v>53000</v>
      </c>
      <c r="DK231">
        <v>53000</v>
      </c>
      <c r="DL231">
        <v>53000</v>
      </c>
      <c r="DM231">
        <v>53000</v>
      </c>
      <c r="DN231">
        <f t="shared" si="6"/>
        <v>636000</v>
      </c>
      <c r="DP231" s="31" t="s">
        <v>168</v>
      </c>
      <c r="DQ231">
        <v>69700</v>
      </c>
      <c r="EW231">
        <v>69700</v>
      </c>
      <c r="EY231" s="1" t="s">
        <v>448</v>
      </c>
      <c r="EZ231" s="1">
        <v>80200</v>
      </c>
      <c r="FA231" s="1"/>
      <c r="FB231" s="1"/>
      <c r="FC231" s="1"/>
      <c r="FD231" s="1"/>
      <c r="FE231" s="1">
        <v>98</v>
      </c>
      <c r="FF231" s="1"/>
      <c r="FG231" s="1">
        <v>11800</v>
      </c>
      <c r="FH231" s="1">
        <v>1383321</v>
      </c>
      <c r="FI231" s="1"/>
      <c r="FJ231" s="1"/>
      <c r="FK231" s="1"/>
      <c r="FL231" s="1"/>
      <c r="FM231" s="1"/>
      <c r="FN231" s="1">
        <v>336000</v>
      </c>
      <c r="FO231" s="1"/>
      <c r="FP231" s="1"/>
      <c r="FQ231" s="1"/>
      <c r="FR231" s="1"/>
      <c r="FS231" s="1"/>
      <c r="FT231" s="1">
        <v>601816</v>
      </c>
      <c r="FU231" s="1"/>
      <c r="FV231" s="1"/>
      <c r="FW231" s="1"/>
      <c r="FX231" s="1"/>
      <c r="FY231" s="1"/>
      <c r="FZ231" s="1">
        <v>412583</v>
      </c>
      <c r="GA231" s="1"/>
      <c r="GB231" s="1"/>
      <c r="GC231" s="1">
        <v>249600</v>
      </c>
      <c r="GD231" s="1"/>
      <c r="GE231" s="1"/>
      <c r="GF231" s="1">
        <v>3075418</v>
      </c>
    </row>
    <row r="232" spans="1:188" x14ac:dyDescent="0.45">
      <c r="A232" t="s">
        <v>1255</v>
      </c>
      <c r="B232" t="s">
        <v>1256</v>
      </c>
      <c r="C232">
        <v>819784.19799999997</v>
      </c>
      <c r="D232">
        <v>859683.46799999999</v>
      </c>
      <c r="E232">
        <v>860715.37699999998</v>
      </c>
      <c r="F232">
        <v>822677.58499999996</v>
      </c>
      <c r="G232">
        <v>803229.64599999995</v>
      </c>
      <c r="H232">
        <v>789416.09299999999</v>
      </c>
      <c r="I232">
        <v>813333.277</v>
      </c>
      <c r="J232">
        <v>779684.95900000003</v>
      </c>
      <c r="K232">
        <v>795665.58899999992</v>
      </c>
      <c r="L232">
        <v>770392.23699999996</v>
      </c>
      <c r="M232">
        <v>791176.21299999999</v>
      </c>
      <c r="N232">
        <v>790091.95299999998</v>
      </c>
      <c r="Q232" t="s">
        <v>161</v>
      </c>
      <c r="R232" t="s">
        <v>162</v>
      </c>
      <c r="S232" t="s">
        <v>3113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678</v>
      </c>
      <c r="AA232">
        <v>3516</v>
      </c>
      <c r="AB232">
        <v>3516</v>
      </c>
      <c r="AC232">
        <v>3516</v>
      </c>
      <c r="AD232">
        <v>3516</v>
      </c>
      <c r="AE232">
        <v>3516</v>
      </c>
      <c r="AF232" s="6">
        <f t="shared" si="7"/>
        <v>18258</v>
      </c>
      <c r="CK232" t="s">
        <v>832</v>
      </c>
      <c r="CL232" t="s">
        <v>3104</v>
      </c>
      <c r="CM232" s="32">
        <v>14000</v>
      </c>
      <c r="CN232" s="32">
        <v>14000</v>
      </c>
      <c r="CO232" s="32">
        <v>14000</v>
      </c>
      <c r="CP232" s="32">
        <v>14000</v>
      </c>
      <c r="CQ232" s="32">
        <v>14000</v>
      </c>
      <c r="CR232" s="32">
        <v>14000</v>
      </c>
      <c r="CS232" s="32">
        <v>14000</v>
      </c>
      <c r="CT232" s="32">
        <v>14000</v>
      </c>
      <c r="CU232" s="32">
        <v>14000</v>
      </c>
      <c r="CV232" s="32">
        <v>14000</v>
      </c>
      <c r="CW232" s="32">
        <v>14000</v>
      </c>
      <c r="CX232" s="32">
        <v>14000</v>
      </c>
      <c r="CZ232" t="s">
        <v>832</v>
      </c>
      <c r="DA232" t="s">
        <v>3104</v>
      </c>
      <c r="DB232">
        <v>14000</v>
      </c>
      <c r="DC232">
        <v>14000</v>
      </c>
      <c r="DD232">
        <v>14000</v>
      </c>
      <c r="DE232">
        <v>14000</v>
      </c>
      <c r="DF232">
        <v>14000</v>
      </c>
      <c r="DG232">
        <v>14000</v>
      </c>
      <c r="DH232">
        <v>14000</v>
      </c>
      <c r="DI232">
        <v>14000</v>
      </c>
      <c r="DJ232">
        <v>14000</v>
      </c>
      <c r="DK232">
        <v>14000</v>
      </c>
      <c r="DL232">
        <v>14000</v>
      </c>
      <c r="DM232">
        <v>14000</v>
      </c>
      <c r="DN232">
        <f t="shared" si="6"/>
        <v>168000</v>
      </c>
      <c r="DP232" s="31" t="s">
        <v>216</v>
      </c>
      <c r="DQ232">
        <v>68900</v>
      </c>
      <c r="DV232">
        <v>49</v>
      </c>
      <c r="ED232">
        <v>963808.94400000002</v>
      </c>
      <c r="EE232">
        <v>3396138</v>
      </c>
      <c r="EH232">
        <v>27216</v>
      </c>
      <c r="EJ232">
        <v>3712258</v>
      </c>
      <c r="EK232">
        <v>1366975</v>
      </c>
      <c r="EQ232">
        <v>195336</v>
      </c>
      <c r="ET232">
        <v>209925</v>
      </c>
      <c r="EU232">
        <v>79200</v>
      </c>
      <c r="EW232">
        <v>10019805.944</v>
      </c>
      <c r="EY232" s="1" t="s">
        <v>662</v>
      </c>
      <c r="EZ232" s="1">
        <v>46550</v>
      </c>
      <c r="FA232" s="1"/>
      <c r="FB232" s="1"/>
      <c r="FC232" s="1">
        <v>-6717</v>
      </c>
      <c r="FD232" s="1">
        <v>951665.34799999988</v>
      </c>
      <c r="FE232" s="1">
        <v>120</v>
      </c>
      <c r="FF232" s="1"/>
      <c r="FG232" s="1"/>
      <c r="FH232" s="1">
        <v>567000</v>
      </c>
      <c r="FI232" s="1"/>
      <c r="FJ232" s="1"/>
      <c r="FK232" s="1"/>
      <c r="FL232" s="1"/>
      <c r="FM232" s="1">
        <v>725490.48800000001</v>
      </c>
      <c r="FN232" s="1"/>
      <c r="FO232" s="1"/>
      <c r="FP232" s="1"/>
      <c r="FQ232" s="1">
        <v>158</v>
      </c>
      <c r="FR232" s="1"/>
      <c r="FS232" s="1"/>
      <c r="FT232" s="1">
        <v>497162</v>
      </c>
      <c r="FU232" s="1"/>
      <c r="FV232" s="1"/>
      <c r="FW232" s="1"/>
      <c r="FX232" s="1">
        <v>852000</v>
      </c>
      <c r="FY232" s="1"/>
      <c r="FZ232" s="1"/>
      <c r="GA232" s="1"/>
      <c r="GB232" s="1"/>
      <c r="GC232" s="1">
        <v>59262</v>
      </c>
      <c r="GD232" s="1"/>
      <c r="GE232" s="1"/>
      <c r="GF232" s="1">
        <v>3692690.8359999997</v>
      </c>
    </row>
    <row r="233" spans="1:188" x14ac:dyDescent="0.45">
      <c r="A233" t="s">
        <v>168</v>
      </c>
      <c r="B233" t="s">
        <v>169</v>
      </c>
      <c r="C233">
        <v>6970</v>
      </c>
      <c r="D233">
        <v>6970</v>
      </c>
      <c r="E233">
        <v>6970</v>
      </c>
      <c r="F233">
        <v>6970</v>
      </c>
      <c r="G233">
        <v>6970</v>
      </c>
      <c r="H233">
        <v>6970</v>
      </c>
      <c r="I233">
        <v>6970</v>
      </c>
      <c r="J233">
        <v>6970</v>
      </c>
      <c r="K233">
        <v>6970</v>
      </c>
      <c r="L233">
        <v>6970</v>
      </c>
      <c r="M233">
        <v>0</v>
      </c>
      <c r="N233">
        <v>0</v>
      </c>
      <c r="Q233" t="s">
        <v>161</v>
      </c>
      <c r="R233" t="s">
        <v>162</v>
      </c>
      <c r="S233" t="s">
        <v>3103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61333</v>
      </c>
      <c r="AA233">
        <v>0</v>
      </c>
      <c r="AB233">
        <v>0</v>
      </c>
      <c r="AC233">
        <v>0</v>
      </c>
      <c r="AD233">
        <v>0</v>
      </c>
      <c r="AE233">
        <v>0</v>
      </c>
      <c r="AF233" s="6">
        <f t="shared" si="7"/>
        <v>61333</v>
      </c>
      <c r="CK233" t="s">
        <v>832</v>
      </c>
      <c r="CL233" t="s">
        <v>3101</v>
      </c>
      <c r="CM233" s="32">
        <v>3500</v>
      </c>
      <c r="CN233" s="32">
        <v>3500</v>
      </c>
      <c r="CO233" s="32">
        <v>3500</v>
      </c>
      <c r="CP233" s="32">
        <v>3500</v>
      </c>
      <c r="CQ233" s="32">
        <v>3500</v>
      </c>
      <c r="CR233" s="32">
        <v>3500</v>
      </c>
      <c r="CS233" s="32">
        <v>3500</v>
      </c>
      <c r="CT233" s="32">
        <v>3500</v>
      </c>
      <c r="CU233" s="32">
        <v>3500</v>
      </c>
      <c r="CV233" s="32">
        <v>3500</v>
      </c>
      <c r="CW233" s="32">
        <v>3500</v>
      </c>
      <c r="CX233" s="32">
        <v>3500</v>
      </c>
      <c r="CZ233" t="s">
        <v>832</v>
      </c>
      <c r="DA233" t="s">
        <v>3101</v>
      </c>
      <c r="DB233">
        <v>3500</v>
      </c>
      <c r="DC233">
        <v>3500</v>
      </c>
      <c r="DD233">
        <v>3500</v>
      </c>
      <c r="DE233">
        <v>3500</v>
      </c>
      <c r="DF233">
        <v>3500</v>
      </c>
      <c r="DG233">
        <v>3500</v>
      </c>
      <c r="DH233">
        <v>3500</v>
      </c>
      <c r="DI233">
        <v>3500</v>
      </c>
      <c r="DJ233">
        <v>3500</v>
      </c>
      <c r="DK233">
        <v>3500</v>
      </c>
      <c r="DL233">
        <v>3500</v>
      </c>
      <c r="DM233">
        <v>3500</v>
      </c>
      <c r="DN233">
        <f t="shared" si="6"/>
        <v>42000</v>
      </c>
      <c r="DP233" s="31" t="s">
        <v>1056</v>
      </c>
      <c r="DQ233">
        <v>49700</v>
      </c>
      <c r="DV233">
        <v>288000</v>
      </c>
      <c r="EE233">
        <v>821400</v>
      </c>
      <c r="EK233">
        <v>560429</v>
      </c>
      <c r="EL233">
        <v>1467056</v>
      </c>
      <c r="ET233">
        <v>960254</v>
      </c>
      <c r="EU233">
        <v>142560</v>
      </c>
      <c r="EW233">
        <v>4289399</v>
      </c>
      <c r="EY233" s="1" t="s">
        <v>1255</v>
      </c>
      <c r="EZ233" s="1"/>
      <c r="FA233" s="1"/>
      <c r="FB233" s="1"/>
      <c r="FC233" s="1">
        <v>-29357</v>
      </c>
      <c r="FD233" s="1">
        <v>4063123.5950000007</v>
      </c>
      <c r="FE233" s="1">
        <v>0</v>
      </c>
      <c r="FF233" s="1"/>
      <c r="FG233" s="1"/>
      <c r="FH233" s="1">
        <v>702000</v>
      </c>
      <c r="FI233" s="1"/>
      <c r="FJ233" s="1"/>
      <c r="FK233" s="1"/>
      <c r="FL233" s="1"/>
      <c r="FM233" s="1">
        <v>1136558</v>
      </c>
      <c r="FN233" s="1">
        <v>342000</v>
      </c>
      <c r="FO233" s="1"/>
      <c r="FP233" s="1"/>
      <c r="FQ233" s="1"/>
      <c r="FR233" s="1"/>
      <c r="FS233" s="1"/>
      <c r="FT233" s="1">
        <v>856519</v>
      </c>
      <c r="FU233" s="1">
        <v>680624</v>
      </c>
      <c r="FV233" s="1"/>
      <c r="FW233" s="1"/>
      <c r="FX233" s="1"/>
      <c r="FY233" s="1"/>
      <c r="FZ233" s="1"/>
      <c r="GA233" s="1"/>
      <c r="GB233" s="1"/>
      <c r="GC233" s="1">
        <v>1944383</v>
      </c>
      <c r="GD233" s="1"/>
      <c r="GE233" s="1"/>
      <c r="GF233" s="1">
        <v>9695850.5950000007</v>
      </c>
    </row>
    <row r="234" spans="1:188" x14ac:dyDescent="0.45">
      <c r="A234" t="s">
        <v>216</v>
      </c>
      <c r="B234" t="s">
        <v>217</v>
      </c>
      <c r="C234">
        <v>789191.41200000001</v>
      </c>
      <c r="D234">
        <v>790881.41200000001</v>
      </c>
      <c r="E234">
        <v>784494.41200000001</v>
      </c>
      <c r="F234">
        <v>812119.41200000001</v>
      </c>
      <c r="G234">
        <v>786087.41200000001</v>
      </c>
      <c r="H234">
        <v>787873.41200000001</v>
      </c>
      <c r="I234">
        <v>779939.41200000001</v>
      </c>
      <c r="J234">
        <v>784932.41200000001</v>
      </c>
      <c r="K234">
        <v>782643.41200000001</v>
      </c>
      <c r="L234">
        <v>866403.41200000001</v>
      </c>
      <c r="M234">
        <v>1027699.412</v>
      </c>
      <c r="N234">
        <v>1027540.412</v>
      </c>
      <c r="Q234" t="s">
        <v>161</v>
      </c>
      <c r="R234" t="s">
        <v>162</v>
      </c>
      <c r="S234" t="s">
        <v>3107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2090</v>
      </c>
      <c r="AB234">
        <v>7200</v>
      </c>
      <c r="AC234">
        <v>7200</v>
      </c>
      <c r="AD234">
        <v>7200</v>
      </c>
      <c r="AE234">
        <v>7200</v>
      </c>
      <c r="AF234" s="6">
        <f t="shared" si="7"/>
        <v>30890</v>
      </c>
      <c r="CK234" t="s">
        <v>832</v>
      </c>
      <c r="CL234" t="s">
        <v>3103</v>
      </c>
      <c r="CM234" s="32">
        <v>23654</v>
      </c>
      <c r="CN234" s="32">
        <v>28281</v>
      </c>
      <c r="CO234" s="32">
        <v>37209</v>
      </c>
      <c r="CP234" s="32">
        <v>32433</v>
      </c>
      <c r="CQ234" s="32">
        <v>46490</v>
      </c>
      <c r="CR234" s="32">
        <v>38100</v>
      </c>
      <c r="CS234" s="32">
        <v>41609</v>
      </c>
      <c r="CT234" s="32">
        <v>53677</v>
      </c>
      <c r="CU234" s="32">
        <v>81676</v>
      </c>
      <c r="CV234" s="32">
        <v>54055</v>
      </c>
      <c r="CW234" s="32">
        <v>35743</v>
      </c>
      <c r="CX234" s="32">
        <v>28319</v>
      </c>
      <c r="CZ234" t="s">
        <v>832</v>
      </c>
      <c r="DA234" t="s">
        <v>3103</v>
      </c>
      <c r="DB234">
        <v>23654</v>
      </c>
      <c r="DC234">
        <v>28281</v>
      </c>
      <c r="DD234">
        <v>37209</v>
      </c>
      <c r="DE234">
        <v>32433</v>
      </c>
      <c r="DF234">
        <v>46490</v>
      </c>
      <c r="DG234">
        <v>38100</v>
      </c>
      <c r="DH234">
        <v>41609</v>
      </c>
      <c r="DI234">
        <v>53677</v>
      </c>
      <c r="DJ234">
        <v>81676</v>
      </c>
      <c r="DK234">
        <v>54055</v>
      </c>
      <c r="DL234">
        <v>35743</v>
      </c>
      <c r="DM234">
        <v>28319</v>
      </c>
      <c r="DN234">
        <f t="shared" si="6"/>
        <v>501246</v>
      </c>
      <c r="DP234" s="31" t="s">
        <v>465</v>
      </c>
      <c r="DQ234">
        <v>76970</v>
      </c>
      <c r="DV234">
        <v>0</v>
      </c>
      <c r="DY234">
        <v>731613</v>
      </c>
      <c r="EE234">
        <v>558461</v>
      </c>
      <c r="EK234">
        <v>406669</v>
      </c>
      <c r="ET234">
        <v>62721</v>
      </c>
      <c r="EW234">
        <v>1836434</v>
      </c>
      <c r="EY234" s="1" t="s">
        <v>168</v>
      </c>
      <c r="EZ234" s="1">
        <v>69700</v>
      </c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>
        <v>69700</v>
      </c>
    </row>
    <row r="235" spans="1:188" x14ac:dyDescent="0.45">
      <c r="A235" t="s">
        <v>1056</v>
      </c>
      <c r="B235" t="s">
        <v>1057</v>
      </c>
      <c r="C235">
        <v>359893</v>
      </c>
      <c r="D235">
        <v>359479</v>
      </c>
      <c r="E235">
        <v>348940</v>
      </c>
      <c r="F235">
        <v>347190</v>
      </c>
      <c r="G235">
        <v>348926</v>
      </c>
      <c r="H235">
        <v>359547</v>
      </c>
      <c r="I235">
        <v>369728</v>
      </c>
      <c r="J235">
        <v>372088</v>
      </c>
      <c r="K235">
        <v>364091</v>
      </c>
      <c r="L235">
        <v>353944</v>
      </c>
      <c r="M235">
        <v>351221</v>
      </c>
      <c r="N235">
        <v>354352</v>
      </c>
      <c r="Q235" t="s">
        <v>747</v>
      </c>
      <c r="R235" t="s">
        <v>748</v>
      </c>
      <c r="S235" t="s">
        <v>3104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4781.2</v>
      </c>
      <c r="AF235" s="6">
        <f t="shared" si="7"/>
        <v>4781.2</v>
      </c>
      <c r="CK235" t="s">
        <v>832</v>
      </c>
      <c r="CL235" t="s">
        <v>3107</v>
      </c>
      <c r="CM235" s="32">
        <v>14871</v>
      </c>
      <c r="CN235" s="32">
        <v>14871</v>
      </c>
      <c r="CO235" s="32">
        <v>14871</v>
      </c>
      <c r="CP235" s="32">
        <v>14871</v>
      </c>
      <c r="CQ235" s="32">
        <v>14871</v>
      </c>
      <c r="CR235" s="32">
        <v>14871</v>
      </c>
      <c r="CS235" s="32">
        <v>14871</v>
      </c>
      <c r="CT235" s="32">
        <v>14871</v>
      </c>
      <c r="CU235" s="32">
        <v>14871</v>
      </c>
      <c r="CV235" s="32">
        <v>14871</v>
      </c>
      <c r="CW235" s="32">
        <v>14871</v>
      </c>
      <c r="CX235" s="32">
        <v>14871</v>
      </c>
      <c r="CZ235" t="s">
        <v>832</v>
      </c>
      <c r="DA235" t="s">
        <v>3107</v>
      </c>
      <c r="DB235">
        <v>14871</v>
      </c>
      <c r="DC235">
        <v>14871</v>
      </c>
      <c r="DD235">
        <v>14871</v>
      </c>
      <c r="DE235">
        <v>14871</v>
      </c>
      <c r="DF235">
        <v>14871</v>
      </c>
      <c r="DG235">
        <v>14871</v>
      </c>
      <c r="DH235">
        <v>14871</v>
      </c>
      <c r="DI235">
        <v>14871</v>
      </c>
      <c r="DJ235">
        <v>14871</v>
      </c>
      <c r="DK235">
        <v>14871</v>
      </c>
      <c r="DL235">
        <v>14871</v>
      </c>
      <c r="DM235">
        <v>14871</v>
      </c>
      <c r="DN235">
        <f t="shared" si="6"/>
        <v>178452</v>
      </c>
      <c r="DP235" s="31" t="s">
        <v>685</v>
      </c>
      <c r="DQ235">
        <v>69700</v>
      </c>
      <c r="DU235">
        <v>325056</v>
      </c>
      <c r="DV235">
        <v>0</v>
      </c>
      <c r="DY235">
        <v>378745</v>
      </c>
      <c r="ED235">
        <v>325056</v>
      </c>
      <c r="EJ235">
        <v>5400000</v>
      </c>
      <c r="EK235">
        <v>82338</v>
      </c>
      <c r="EO235">
        <v>1052892</v>
      </c>
      <c r="EQ235">
        <v>0</v>
      </c>
      <c r="ER235">
        <v>2457600</v>
      </c>
      <c r="ET235">
        <v>280435</v>
      </c>
      <c r="EU235">
        <v>79200</v>
      </c>
      <c r="EW235">
        <v>10451022</v>
      </c>
      <c r="EY235" s="1" t="s">
        <v>216</v>
      </c>
      <c r="EZ235" s="1">
        <v>68900</v>
      </c>
      <c r="FA235" s="1"/>
      <c r="FB235" s="1"/>
      <c r="FC235" s="1"/>
      <c r="FD235" s="1"/>
      <c r="FE235" s="1">
        <v>49</v>
      </c>
      <c r="FF235" s="1"/>
      <c r="FG235" s="1"/>
      <c r="FH235" s="1"/>
      <c r="FI235" s="1"/>
      <c r="FJ235" s="1"/>
      <c r="FK235" s="1"/>
      <c r="FL235" s="1"/>
      <c r="FM235" s="1">
        <v>963808.94400000002</v>
      </c>
      <c r="FN235" s="1">
        <v>3396138</v>
      </c>
      <c r="FO235" s="1"/>
      <c r="FP235" s="1"/>
      <c r="FQ235" s="1">
        <v>27216</v>
      </c>
      <c r="FR235" s="1"/>
      <c r="FS235" s="1">
        <v>3712258</v>
      </c>
      <c r="FT235" s="1">
        <v>1366975</v>
      </c>
      <c r="FU235" s="1"/>
      <c r="FV235" s="1"/>
      <c r="FW235" s="1"/>
      <c r="FX235" s="1"/>
      <c r="FY235" s="1"/>
      <c r="FZ235" s="1">
        <v>195336</v>
      </c>
      <c r="GA235" s="1"/>
      <c r="GB235" s="1"/>
      <c r="GC235" s="1">
        <v>209925</v>
      </c>
      <c r="GD235" s="1">
        <v>79200</v>
      </c>
      <c r="GE235" s="1"/>
      <c r="GF235" s="1">
        <v>10019805.944</v>
      </c>
    </row>
    <row r="236" spans="1:188" x14ac:dyDescent="0.45">
      <c r="A236" t="s">
        <v>465</v>
      </c>
      <c r="B236" t="s">
        <v>466</v>
      </c>
      <c r="C236">
        <v>146864</v>
      </c>
      <c r="D236">
        <v>145272</v>
      </c>
      <c r="E236">
        <v>144040</v>
      </c>
      <c r="F236">
        <v>143657</v>
      </c>
      <c r="G236">
        <v>148121</v>
      </c>
      <c r="H236">
        <v>160434</v>
      </c>
      <c r="I236">
        <v>157073</v>
      </c>
      <c r="J236">
        <v>152816</v>
      </c>
      <c r="K236">
        <v>162802</v>
      </c>
      <c r="L236">
        <v>159661</v>
      </c>
      <c r="M236">
        <v>153189</v>
      </c>
      <c r="N236">
        <v>162505</v>
      </c>
      <c r="Q236" t="s">
        <v>747</v>
      </c>
      <c r="R236" t="s">
        <v>748</v>
      </c>
      <c r="S236" t="s">
        <v>3112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5342.8</v>
      </c>
      <c r="AF236" s="6">
        <f t="shared" si="7"/>
        <v>5342.8</v>
      </c>
      <c r="CK236" t="s">
        <v>924</v>
      </c>
      <c r="CL236" t="s">
        <v>3100</v>
      </c>
      <c r="CM236" s="32">
        <v>40000</v>
      </c>
      <c r="CN236" s="32">
        <v>40000</v>
      </c>
      <c r="CO236" s="32">
        <v>40000</v>
      </c>
      <c r="CP236" s="32">
        <v>40000</v>
      </c>
      <c r="CQ236" s="32">
        <v>53637</v>
      </c>
      <c r="CR236" s="32">
        <v>40000</v>
      </c>
      <c r="CS236" s="32">
        <v>40000</v>
      </c>
      <c r="CT236" s="32">
        <v>40000</v>
      </c>
      <c r="CU236" s="32">
        <v>40000</v>
      </c>
      <c r="CV236" s="32">
        <v>40000</v>
      </c>
      <c r="CW236" s="32">
        <v>40000</v>
      </c>
      <c r="CX236" s="32">
        <v>40000</v>
      </c>
      <c r="CZ236" t="s">
        <v>924</v>
      </c>
      <c r="DA236" t="s">
        <v>3100</v>
      </c>
      <c r="DB236">
        <v>40000</v>
      </c>
      <c r="DC236">
        <v>40000</v>
      </c>
      <c r="DD236">
        <v>40000</v>
      </c>
      <c r="DE236">
        <v>40000</v>
      </c>
      <c r="DF236">
        <v>53637</v>
      </c>
      <c r="DG236">
        <v>40000</v>
      </c>
      <c r="DH236">
        <v>40000</v>
      </c>
      <c r="DI236">
        <v>40000</v>
      </c>
      <c r="DJ236">
        <v>40000</v>
      </c>
      <c r="DK236">
        <v>40000</v>
      </c>
      <c r="DL236">
        <v>40000</v>
      </c>
      <c r="DM236">
        <v>40000</v>
      </c>
      <c r="DN236">
        <f t="shared" si="6"/>
        <v>493637</v>
      </c>
      <c r="DP236" s="31" t="s">
        <v>17</v>
      </c>
      <c r="DR236">
        <v>66532</v>
      </c>
      <c r="DV236">
        <v>251225</v>
      </c>
      <c r="DY236">
        <v>563400</v>
      </c>
      <c r="EB236">
        <v>138240</v>
      </c>
      <c r="EE236">
        <v>1414804</v>
      </c>
      <c r="EK236">
        <v>24000</v>
      </c>
      <c r="EQ236">
        <v>24000</v>
      </c>
      <c r="ER236">
        <v>452400</v>
      </c>
      <c r="ET236">
        <v>756609</v>
      </c>
      <c r="EU236">
        <v>105037</v>
      </c>
      <c r="EW236">
        <v>3796247</v>
      </c>
      <c r="EY236" s="1" t="s">
        <v>1056</v>
      </c>
      <c r="EZ236" s="1">
        <v>49700</v>
      </c>
      <c r="FA236" s="1"/>
      <c r="FB236" s="1"/>
      <c r="FC236" s="1"/>
      <c r="FD236" s="1"/>
      <c r="FE236" s="1">
        <v>288000</v>
      </c>
      <c r="FF236" s="1"/>
      <c r="FG236" s="1"/>
      <c r="FH236" s="1"/>
      <c r="FI236" s="1"/>
      <c r="FJ236" s="1"/>
      <c r="FK236" s="1"/>
      <c r="FL236" s="1"/>
      <c r="FM236" s="1"/>
      <c r="FN236" s="1">
        <v>821400</v>
      </c>
      <c r="FO236" s="1"/>
      <c r="FP236" s="1"/>
      <c r="FQ236" s="1"/>
      <c r="FR236" s="1"/>
      <c r="FS236" s="1"/>
      <c r="FT236" s="1">
        <v>560429</v>
      </c>
      <c r="FU236" s="1">
        <v>1467056</v>
      </c>
      <c r="FV236" s="1"/>
      <c r="FW236" s="1"/>
      <c r="FX236" s="1"/>
      <c r="FY236" s="1"/>
      <c r="FZ236" s="1"/>
      <c r="GA236" s="1"/>
      <c r="GB236" s="1"/>
      <c r="GC236" s="1">
        <v>960254</v>
      </c>
      <c r="GD236" s="1">
        <v>142560</v>
      </c>
      <c r="GE236" s="1"/>
      <c r="GF236" s="1">
        <v>4289399</v>
      </c>
    </row>
    <row r="237" spans="1:188" x14ac:dyDescent="0.45">
      <c r="A237" t="s">
        <v>685</v>
      </c>
      <c r="B237" t="s">
        <v>686</v>
      </c>
      <c r="C237">
        <v>873607</v>
      </c>
      <c r="D237">
        <v>873675</v>
      </c>
      <c r="E237">
        <v>872316</v>
      </c>
      <c r="F237">
        <v>871642</v>
      </c>
      <c r="G237">
        <v>871291</v>
      </c>
      <c r="H237">
        <v>871262</v>
      </c>
      <c r="I237">
        <v>871848</v>
      </c>
      <c r="J237">
        <v>871325</v>
      </c>
      <c r="K237">
        <v>872629</v>
      </c>
      <c r="L237">
        <v>872179</v>
      </c>
      <c r="M237">
        <v>865070</v>
      </c>
      <c r="N237">
        <v>864178</v>
      </c>
      <c r="Q237" t="s">
        <v>747</v>
      </c>
      <c r="R237" t="s">
        <v>748</v>
      </c>
      <c r="S237" t="s">
        <v>3105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1290</v>
      </c>
      <c r="AF237" s="6">
        <f t="shared" si="7"/>
        <v>1290</v>
      </c>
      <c r="CK237" t="s">
        <v>924</v>
      </c>
      <c r="CL237" t="s">
        <v>3104</v>
      </c>
      <c r="CM237" s="32">
        <v>25435</v>
      </c>
      <c r="CN237" s="32">
        <v>25435</v>
      </c>
      <c r="CO237" s="32">
        <v>25435</v>
      </c>
      <c r="CP237" s="32">
        <v>25435</v>
      </c>
      <c r="CQ237" s="32">
        <v>25435</v>
      </c>
      <c r="CR237" s="32">
        <v>25435</v>
      </c>
      <c r="CS237" s="32">
        <v>25435</v>
      </c>
      <c r="CT237" s="32">
        <v>25435</v>
      </c>
      <c r="CU237" s="32">
        <v>25435</v>
      </c>
      <c r="CV237" s="32">
        <v>25435</v>
      </c>
      <c r="CW237" s="32">
        <v>25435</v>
      </c>
      <c r="CX237" s="32">
        <v>25435</v>
      </c>
      <c r="CZ237" t="s">
        <v>924</v>
      </c>
      <c r="DA237" t="s">
        <v>3104</v>
      </c>
      <c r="DB237">
        <v>25435</v>
      </c>
      <c r="DC237">
        <v>25435</v>
      </c>
      <c r="DD237">
        <v>25435</v>
      </c>
      <c r="DE237">
        <v>25435</v>
      </c>
      <c r="DF237">
        <v>25435</v>
      </c>
      <c r="DG237">
        <v>25435</v>
      </c>
      <c r="DH237">
        <v>25435</v>
      </c>
      <c r="DI237">
        <v>25435</v>
      </c>
      <c r="DJ237">
        <v>25435</v>
      </c>
      <c r="DK237">
        <v>25435</v>
      </c>
      <c r="DL237">
        <v>25435</v>
      </c>
      <c r="DM237">
        <v>25435</v>
      </c>
      <c r="DN237">
        <f t="shared" si="6"/>
        <v>305220</v>
      </c>
      <c r="DP237" s="31" t="s">
        <v>1252</v>
      </c>
      <c r="DQ237">
        <v>68800</v>
      </c>
      <c r="DU237">
        <v>652962.90399999986</v>
      </c>
      <c r="DV237">
        <v>660</v>
      </c>
      <c r="DY237">
        <v>1482290</v>
      </c>
      <c r="EB237">
        <v>273600</v>
      </c>
      <c r="ED237">
        <v>216000</v>
      </c>
      <c r="EE237">
        <v>4465123</v>
      </c>
      <c r="EI237">
        <v>36000</v>
      </c>
      <c r="EJ237">
        <v>3000000</v>
      </c>
      <c r="EK237">
        <v>1080722</v>
      </c>
      <c r="EQ237">
        <v>5681424</v>
      </c>
      <c r="ET237">
        <v>817311</v>
      </c>
      <c r="EU237">
        <v>231766</v>
      </c>
      <c r="EW237">
        <v>18006658.903999999</v>
      </c>
      <c r="EY237" s="1" t="s">
        <v>465</v>
      </c>
      <c r="EZ237" s="1">
        <v>76970</v>
      </c>
      <c r="FA237" s="1"/>
      <c r="FB237" s="1"/>
      <c r="FC237" s="1"/>
      <c r="FD237" s="1"/>
      <c r="FE237" s="1">
        <v>0</v>
      </c>
      <c r="FF237" s="1"/>
      <c r="FG237" s="1"/>
      <c r="FH237" s="1">
        <v>731613</v>
      </c>
      <c r="FI237" s="1"/>
      <c r="FJ237" s="1"/>
      <c r="FK237" s="1"/>
      <c r="FL237" s="1"/>
      <c r="FM237" s="1"/>
      <c r="FN237" s="1">
        <v>558461</v>
      </c>
      <c r="FO237" s="1"/>
      <c r="FP237" s="1"/>
      <c r="FQ237" s="1"/>
      <c r="FR237" s="1"/>
      <c r="FS237" s="1"/>
      <c r="FT237" s="1">
        <v>406669</v>
      </c>
      <c r="FU237" s="1"/>
      <c r="FV237" s="1"/>
      <c r="FW237" s="1"/>
      <c r="FX237" s="1"/>
      <c r="FY237" s="1"/>
      <c r="FZ237" s="1"/>
      <c r="GA237" s="1"/>
      <c r="GB237" s="1"/>
      <c r="GC237" s="1">
        <v>62721</v>
      </c>
      <c r="GD237" s="1"/>
      <c r="GE237" s="1"/>
      <c r="GF237" s="1">
        <v>1836434</v>
      </c>
    </row>
    <row r="238" spans="1:188" x14ac:dyDescent="0.45">
      <c r="A238" t="s">
        <v>17</v>
      </c>
      <c r="B238" t="s">
        <v>18</v>
      </c>
      <c r="C238">
        <v>294861</v>
      </c>
      <c r="D238">
        <v>340245</v>
      </c>
      <c r="E238">
        <v>311831</v>
      </c>
      <c r="F238">
        <v>309915</v>
      </c>
      <c r="G238">
        <v>308317</v>
      </c>
      <c r="H238">
        <v>301014</v>
      </c>
      <c r="I238">
        <v>303166</v>
      </c>
      <c r="J238">
        <v>330530</v>
      </c>
      <c r="K238">
        <v>330579</v>
      </c>
      <c r="L238">
        <v>317681</v>
      </c>
      <c r="M238">
        <v>322839</v>
      </c>
      <c r="N238">
        <v>325269</v>
      </c>
      <c r="Q238" t="s">
        <v>747</v>
      </c>
      <c r="R238" t="s">
        <v>748</v>
      </c>
      <c r="S238" t="s">
        <v>3101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323</v>
      </c>
      <c r="AF238" s="6">
        <f t="shared" si="7"/>
        <v>323</v>
      </c>
      <c r="CK238" t="s">
        <v>924</v>
      </c>
      <c r="CL238" t="s">
        <v>3112</v>
      </c>
      <c r="CM238" s="32">
        <v>41924</v>
      </c>
      <c r="CN238" s="32">
        <v>41924</v>
      </c>
      <c r="CO238" s="32">
        <v>41924</v>
      </c>
      <c r="CP238" s="32">
        <v>41924</v>
      </c>
      <c r="CQ238" s="32">
        <v>41924</v>
      </c>
      <c r="CR238" s="32">
        <v>41924</v>
      </c>
      <c r="CS238" s="32">
        <v>41924</v>
      </c>
      <c r="CT238" s="32">
        <v>41924</v>
      </c>
      <c r="CU238" s="32">
        <v>41924</v>
      </c>
      <c r="CV238" s="32">
        <v>41924</v>
      </c>
      <c r="CW238" s="32">
        <v>41924</v>
      </c>
      <c r="CX238" s="32">
        <v>41924</v>
      </c>
      <c r="CZ238" t="s">
        <v>924</v>
      </c>
      <c r="DA238" t="s">
        <v>3112</v>
      </c>
      <c r="DB238">
        <v>41924</v>
      </c>
      <c r="DC238">
        <v>41924</v>
      </c>
      <c r="DD238">
        <v>41924</v>
      </c>
      <c r="DE238">
        <v>41924</v>
      </c>
      <c r="DF238">
        <v>41924</v>
      </c>
      <c r="DG238">
        <v>41924</v>
      </c>
      <c r="DH238">
        <v>41924</v>
      </c>
      <c r="DI238">
        <v>41924</v>
      </c>
      <c r="DJ238">
        <v>41924</v>
      </c>
      <c r="DK238">
        <v>41924</v>
      </c>
      <c r="DL238">
        <v>41924</v>
      </c>
      <c r="DM238">
        <v>41924</v>
      </c>
      <c r="DN238">
        <f t="shared" si="6"/>
        <v>503088</v>
      </c>
      <c r="DP238" s="31" t="s">
        <v>239</v>
      </c>
      <c r="DQ238">
        <v>95200</v>
      </c>
      <c r="DV238">
        <v>0</v>
      </c>
      <c r="EE238">
        <v>2093940</v>
      </c>
      <c r="EH238">
        <v>1512</v>
      </c>
      <c r="EK238">
        <v>1902655</v>
      </c>
      <c r="EO238">
        <v>1548000</v>
      </c>
      <c r="ET238">
        <v>509907</v>
      </c>
      <c r="EU238">
        <v>52800</v>
      </c>
      <c r="EW238">
        <v>6204014</v>
      </c>
      <c r="EY238" s="1" t="s">
        <v>685</v>
      </c>
      <c r="EZ238" s="1">
        <v>69700</v>
      </c>
      <c r="FA238" s="1"/>
      <c r="FB238" s="1"/>
      <c r="FC238" s="1"/>
      <c r="FD238" s="1">
        <v>325056</v>
      </c>
      <c r="FE238" s="1">
        <v>0</v>
      </c>
      <c r="FF238" s="1"/>
      <c r="FG238" s="1"/>
      <c r="FH238" s="1">
        <v>378745</v>
      </c>
      <c r="FI238" s="1"/>
      <c r="FJ238" s="1"/>
      <c r="FK238" s="1"/>
      <c r="FL238" s="1"/>
      <c r="FM238" s="1">
        <v>325056</v>
      </c>
      <c r="FN238" s="1"/>
      <c r="FO238" s="1"/>
      <c r="FP238" s="1"/>
      <c r="FQ238" s="1"/>
      <c r="FR238" s="1"/>
      <c r="FS238" s="1">
        <v>5400000</v>
      </c>
      <c r="FT238" s="1">
        <v>82338</v>
      </c>
      <c r="FU238" s="1"/>
      <c r="FV238" s="1"/>
      <c r="FW238" s="1"/>
      <c r="FX238" s="1">
        <v>1052892</v>
      </c>
      <c r="FY238" s="1"/>
      <c r="FZ238" s="1">
        <v>0</v>
      </c>
      <c r="GA238" s="1">
        <v>2457600</v>
      </c>
      <c r="GB238" s="1"/>
      <c r="GC238" s="1">
        <v>280435</v>
      </c>
      <c r="GD238" s="1">
        <v>79200</v>
      </c>
      <c r="GE238" s="1"/>
      <c r="GF238" s="1">
        <v>10451022</v>
      </c>
    </row>
    <row r="239" spans="1:188" x14ac:dyDescent="0.45">
      <c r="A239" t="s">
        <v>1252</v>
      </c>
      <c r="B239" t="s">
        <v>1253</v>
      </c>
      <c r="C239">
        <v>1485521.2420000001</v>
      </c>
      <c r="D239">
        <v>1489298.2420000001</v>
      </c>
      <c r="E239">
        <v>1490016.2420000001</v>
      </c>
      <c r="F239">
        <v>1505890.2420000001</v>
      </c>
      <c r="G239">
        <v>1495553.2420000001</v>
      </c>
      <c r="H239">
        <v>1501568.2420000001</v>
      </c>
      <c r="I239">
        <v>1508987.2420000001</v>
      </c>
      <c r="J239">
        <v>1495534.2420000001</v>
      </c>
      <c r="K239">
        <v>1518044.2420000001</v>
      </c>
      <c r="L239">
        <v>1509041.2420000001</v>
      </c>
      <c r="M239">
        <v>1502568.2420000001</v>
      </c>
      <c r="N239">
        <v>1504636.2420000001</v>
      </c>
      <c r="Q239" t="s">
        <v>750</v>
      </c>
      <c r="R239" t="s">
        <v>751</v>
      </c>
      <c r="S239" t="s">
        <v>3104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13538.3</v>
      </c>
      <c r="AF239" s="6">
        <f t="shared" si="7"/>
        <v>13538.3</v>
      </c>
      <c r="CK239" t="s">
        <v>924</v>
      </c>
      <c r="CL239" t="s">
        <v>3122</v>
      </c>
      <c r="CM239" s="32">
        <v>68000</v>
      </c>
      <c r="CN239" s="32">
        <v>58000</v>
      </c>
      <c r="CO239" s="32">
        <v>58000</v>
      </c>
      <c r="CP239" s="32">
        <v>58000</v>
      </c>
      <c r="CQ239" s="32">
        <v>82900</v>
      </c>
      <c r="CR239" s="32">
        <v>58555</v>
      </c>
      <c r="CS239" s="32">
        <v>58000</v>
      </c>
      <c r="CT239" s="32">
        <v>58000</v>
      </c>
      <c r="CU239" s="32">
        <v>68000</v>
      </c>
      <c r="CV239" s="32">
        <v>58000</v>
      </c>
      <c r="CW239" s="32">
        <v>58000</v>
      </c>
      <c r="CX239" s="32">
        <v>58000</v>
      </c>
      <c r="CZ239" t="s">
        <v>924</v>
      </c>
      <c r="DA239" t="s">
        <v>3122</v>
      </c>
      <c r="DB239">
        <v>68000</v>
      </c>
      <c r="DC239">
        <v>58000</v>
      </c>
      <c r="DD239">
        <v>58000</v>
      </c>
      <c r="DE239">
        <v>58000</v>
      </c>
      <c r="DF239">
        <v>82900</v>
      </c>
      <c r="DG239">
        <v>58555</v>
      </c>
      <c r="DH239">
        <v>58000</v>
      </c>
      <c r="DI239">
        <v>58000</v>
      </c>
      <c r="DJ239">
        <v>68000</v>
      </c>
      <c r="DK239">
        <v>58000</v>
      </c>
      <c r="DL239">
        <v>58000</v>
      </c>
      <c r="DM239">
        <v>58000</v>
      </c>
      <c r="DN239">
        <f t="shared" si="6"/>
        <v>741455</v>
      </c>
      <c r="DP239" s="31" t="s">
        <v>1152</v>
      </c>
      <c r="DQ239">
        <v>57100</v>
      </c>
      <c r="DR239">
        <v>59400</v>
      </c>
      <c r="DT239">
        <v>-33291</v>
      </c>
      <c r="DU239">
        <v>2280640.1000000006</v>
      </c>
      <c r="DV239">
        <v>138949</v>
      </c>
      <c r="DX239">
        <v>90000</v>
      </c>
      <c r="DY239">
        <v>1204344</v>
      </c>
      <c r="EB239">
        <v>699000</v>
      </c>
      <c r="ED239">
        <v>1391859</v>
      </c>
      <c r="EE239">
        <v>581400</v>
      </c>
      <c r="EG239">
        <v>156600</v>
      </c>
      <c r="EH239">
        <v>820</v>
      </c>
      <c r="EJ239">
        <v>144194</v>
      </c>
      <c r="EK239">
        <v>812363</v>
      </c>
      <c r="EL239">
        <v>1348569</v>
      </c>
      <c r="EQ239">
        <v>293004</v>
      </c>
      <c r="ET239">
        <v>363939</v>
      </c>
      <c r="EU239">
        <v>513697</v>
      </c>
      <c r="EW239">
        <v>10102587.100000001</v>
      </c>
      <c r="EY239" s="1" t="s">
        <v>17</v>
      </c>
      <c r="EZ239" s="1"/>
      <c r="FA239" s="1">
        <v>66532</v>
      </c>
      <c r="FB239" s="1"/>
      <c r="FC239" s="1"/>
      <c r="FD239" s="1"/>
      <c r="FE239" s="1">
        <v>251225</v>
      </c>
      <c r="FF239" s="1"/>
      <c r="FG239" s="1"/>
      <c r="FH239" s="1">
        <v>563400</v>
      </c>
      <c r="FI239" s="1"/>
      <c r="FJ239" s="1"/>
      <c r="FK239" s="1">
        <v>138240</v>
      </c>
      <c r="FL239" s="1"/>
      <c r="FM239" s="1"/>
      <c r="FN239" s="1">
        <v>1414804</v>
      </c>
      <c r="FO239" s="1"/>
      <c r="FP239" s="1"/>
      <c r="FQ239" s="1"/>
      <c r="FR239" s="1"/>
      <c r="FS239" s="1"/>
      <c r="FT239" s="1">
        <v>24000</v>
      </c>
      <c r="FU239" s="1"/>
      <c r="FV239" s="1"/>
      <c r="FW239" s="1"/>
      <c r="FX239" s="1"/>
      <c r="FY239" s="1"/>
      <c r="FZ239" s="1">
        <v>24000</v>
      </c>
      <c r="GA239" s="1">
        <v>452400</v>
      </c>
      <c r="GB239" s="1"/>
      <c r="GC239" s="1">
        <v>756609</v>
      </c>
      <c r="GD239" s="1">
        <v>105037</v>
      </c>
      <c r="GE239" s="1"/>
      <c r="GF239" s="1">
        <v>3796247</v>
      </c>
    </row>
    <row r="240" spans="1:188" x14ac:dyDescent="0.45">
      <c r="A240" t="s">
        <v>239</v>
      </c>
      <c r="B240" t="s">
        <v>240</v>
      </c>
      <c r="C240">
        <v>516205</v>
      </c>
      <c r="D240">
        <v>517839</v>
      </c>
      <c r="E240">
        <v>518786</v>
      </c>
      <c r="F240">
        <v>514406</v>
      </c>
      <c r="G240">
        <v>517848</v>
      </c>
      <c r="H240">
        <v>519556</v>
      </c>
      <c r="I240">
        <v>517711</v>
      </c>
      <c r="J240">
        <v>515956</v>
      </c>
      <c r="K240">
        <v>515310</v>
      </c>
      <c r="L240">
        <v>518819</v>
      </c>
      <c r="M240">
        <v>518706</v>
      </c>
      <c r="N240">
        <v>512872</v>
      </c>
      <c r="Q240" t="s">
        <v>750</v>
      </c>
      <c r="R240" t="s">
        <v>751</v>
      </c>
      <c r="S240" t="s">
        <v>3112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14321.7</v>
      </c>
      <c r="AF240" s="6">
        <f t="shared" si="7"/>
        <v>14321.7</v>
      </c>
      <c r="CK240" t="s">
        <v>924</v>
      </c>
      <c r="CL240" t="s">
        <v>3105</v>
      </c>
      <c r="CM240" s="32">
        <v>3000</v>
      </c>
      <c r="CN240" s="32">
        <v>3000</v>
      </c>
      <c r="CO240" s="32">
        <v>3000</v>
      </c>
      <c r="CP240" s="32">
        <v>3000</v>
      </c>
      <c r="CQ240" s="32">
        <v>3000</v>
      </c>
      <c r="CR240" s="32">
        <v>3000</v>
      </c>
      <c r="CS240" s="32">
        <v>3000</v>
      </c>
      <c r="CT240" s="32">
        <v>3000</v>
      </c>
      <c r="CU240" s="32">
        <v>3000</v>
      </c>
      <c r="CV240" s="32">
        <v>3000</v>
      </c>
      <c r="CW240" s="32">
        <v>3000</v>
      </c>
      <c r="CX240" s="32">
        <v>3000</v>
      </c>
      <c r="CZ240" t="s">
        <v>924</v>
      </c>
      <c r="DA240" t="s">
        <v>3105</v>
      </c>
      <c r="DB240">
        <v>3000</v>
      </c>
      <c r="DC240">
        <v>3000</v>
      </c>
      <c r="DD240">
        <v>3000</v>
      </c>
      <c r="DE240">
        <v>3000</v>
      </c>
      <c r="DF240">
        <v>3000</v>
      </c>
      <c r="DG240">
        <v>3000</v>
      </c>
      <c r="DH240">
        <v>3000</v>
      </c>
      <c r="DI240">
        <v>3000</v>
      </c>
      <c r="DJ240">
        <v>3000</v>
      </c>
      <c r="DK240">
        <v>3000</v>
      </c>
      <c r="DL240">
        <v>3000</v>
      </c>
      <c r="DM240">
        <v>3000</v>
      </c>
      <c r="DN240">
        <f t="shared" si="6"/>
        <v>36000</v>
      </c>
      <c r="DP240" s="31" t="s">
        <v>284</v>
      </c>
      <c r="DQ240">
        <v>70200</v>
      </c>
      <c r="DV240">
        <v>0</v>
      </c>
      <c r="DY240">
        <v>1091544</v>
      </c>
      <c r="EE240">
        <v>1200000</v>
      </c>
      <c r="EQ240">
        <v>2424000</v>
      </c>
      <c r="ET240">
        <v>246657</v>
      </c>
      <c r="EW240">
        <v>5032401</v>
      </c>
      <c r="EY240" s="1" t="s">
        <v>1252</v>
      </c>
      <c r="EZ240" s="1">
        <v>68800</v>
      </c>
      <c r="FA240" s="1"/>
      <c r="FB240" s="1"/>
      <c r="FC240" s="1"/>
      <c r="FD240" s="1">
        <v>652962.90399999986</v>
      </c>
      <c r="FE240" s="1">
        <v>660</v>
      </c>
      <c r="FF240" s="1"/>
      <c r="FG240" s="1"/>
      <c r="FH240" s="1">
        <v>1482290</v>
      </c>
      <c r="FI240" s="1"/>
      <c r="FJ240" s="1"/>
      <c r="FK240" s="1">
        <v>273600</v>
      </c>
      <c r="FL240" s="1"/>
      <c r="FM240" s="1">
        <v>216000</v>
      </c>
      <c r="FN240" s="1">
        <v>4465123</v>
      </c>
      <c r="FO240" s="1"/>
      <c r="FP240" s="1"/>
      <c r="FQ240" s="1"/>
      <c r="FR240" s="1">
        <v>36000</v>
      </c>
      <c r="FS240" s="1">
        <v>3000000</v>
      </c>
      <c r="FT240" s="1">
        <v>1080722</v>
      </c>
      <c r="FU240" s="1"/>
      <c r="FV240" s="1"/>
      <c r="FW240" s="1"/>
      <c r="FX240" s="1"/>
      <c r="FY240" s="1"/>
      <c r="FZ240" s="1">
        <v>5681424</v>
      </c>
      <c r="GA240" s="1"/>
      <c r="GB240" s="1"/>
      <c r="GC240" s="1">
        <v>817311</v>
      </c>
      <c r="GD240" s="1">
        <v>231766</v>
      </c>
      <c r="GE240" s="1"/>
      <c r="GF240" s="1">
        <v>18006658.903999999</v>
      </c>
    </row>
    <row r="241" spans="1:188" x14ac:dyDescent="0.45">
      <c r="A241" t="s">
        <v>1152</v>
      </c>
      <c r="B241" t="s">
        <v>708</v>
      </c>
      <c r="C241">
        <v>1045104.541</v>
      </c>
      <c r="D241">
        <v>1040757.899</v>
      </c>
      <c r="E241">
        <v>1033032.7660000001</v>
      </c>
      <c r="F241">
        <v>1076162.7660000001</v>
      </c>
      <c r="G241">
        <v>910276.76600000006</v>
      </c>
      <c r="H241">
        <v>759229.76600000006</v>
      </c>
      <c r="I241">
        <v>701544.76600000006</v>
      </c>
      <c r="J241">
        <v>713068.76600000006</v>
      </c>
      <c r="K241">
        <v>717006.76600000006</v>
      </c>
      <c r="L241">
        <v>708695.76600000006</v>
      </c>
      <c r="M241">
        <v>689233.76600000006</v>
      </c>
      <c r="N241">
        <v>708472.76600000006</v>
      </c>
      <c r="Q241" t="s">
        <v>750</v>
      </c>
      <c r="R241" t="s">
        <v>751</v>
      </c>
      <c r="S241" t="s">
        <v>3105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5420</v>
      </c>
      <c r="AF241" s="6">
        <f t="shared" si="7"/>
        <v>5420</v>
      </c>
      <c r="CK241" t="s">
        <v>924</v>
      </c>
      <c r="CL241" t="s">
        <v>3101</v>
      </c>
      <c r="CM241" s="32">
        <v>5775</v>
      </c>
      <c r="CN241" s="32">
        <v>5775</v>
      </c>
      <c r="CO241" s="32">
        <v>5775</v>
      </c>
      <c r="CP241" s="32">
        <v>5775</v>
      </c>
      <c r="CQ241" s="32">
        <v>5775</v>
      </c>
      <c r="CR241" s="32">
        <v>5775</v>
      </c>
      <c r="CS241" s="32">
        <v>5775</v>
      </c>
      <c r="CT241" s="32">
        <v>5775</v>
      </c>
      <c r="CU241" s="32">
        <v>5775</v>
      </c>
      <c r="CV241" s="32">
        <v>5775</v>
      </c>
      <c r="CW241" s="32">
        <v>5775</v>
      </c>
      <c r="CX241" s="32">
        <v>5775</v>
      </c>
      <c r="CZ241" t="s">
        <v>924</v>
      </c>
      <c r="DA241" t="s">
        <v>3101</v>
      </c>
      <c r="DB241">
        <v>5775</v>
      </c>
      <c r="DC241">
        <v>5775</v>
      </c>
      <c r="DD241">
        <v>5775</v>
      </c>
      <c r="DE241">
        <v>5775</v>
      </c>
      <c r="DF241">
        <v>5775</v>
      </c>
      <c r="DG241">
        <v>5775</v>
      </c>
      <c r="DH241">
        <v>5775</v>
      </c>
      <c r="DI241">
        <v>5775</v>
      </c>
      <c r="DJ241">
        <v>5775</v>
      </c>
      <c r="DK241">
        <v>5775</v>
      </c>
      <c r="DL241">
        <v>5775</v>
      </c>
      <c r="DM241">
        <v>5775</v>
      </c>
      <c r="DN241">
        <f t="shared" si="6"/>
        <v>69300</v>
      </c>
      <c r="DP241" s="31" t="s">
        <v>364</v>
      </c>
      <c r="DY241">
        <v>1425671.9820000001</v>
      </c>
      <c r="EB241">
        <v>466613</v>
      </c>
      <c r="EC241">
        <v>71768</v>
      </c>
      <c r="EE241">
        <v>692023</v>
      </c>
      <c r="EI241">
        <v>48000</v>
      </c>
      <c r="EQ241">
        <v>0</v>
      </c>
      <c r="EW241">
        <v>2704075.9819999998</v>
      </c>
      <c r="EY241" s="1" t="s">
        <v>239</v>
      </c>
      <c r="EZ241" s="1">
        <v>95200</v>
      </c>
      <c r="FA241" s="1"/>
      <c r="FB241" s="1"/>
      <c r="FC241" s="1"/>
      <c r="FD241" s="1"/>
      <c r="FE241" s="1">
        <v>0</v>
      </c>
      <c r="FF241" s="1"/>
      <c r="FG241" s="1"/>
      <c r="FH241" s="1"/>
      <c r="FI241" s="1"/>
      <c r="FJ241" s="1"/>
      <c r="FK241" s="1"/>
      <c r="FL241" s="1"/>
      <c r="FM241" s="1"/>
      <c r="FN241" s="1">
        <v>2093940</v>
      </c>
      <c r="FO241" s="1"/>
      <c r="FP241" s="1"/>
      <c r="FQ241" s="1">
        <v>1512</v>
      </c>
      <c r="FR241" s="1"/>
      <c r="FS241" s="1"/>
      <c r="FT241" s="1">
        <v>1902655</v>
      </c>
      <c r="FU241" s="1"/>
      <c r="FV241" s="1"/>
      <c r="FW241" s="1"/>
      <c r="FX241" s="1">
        <v>1548000</v>
      </c>
      <c r="FY241" s="1"/>
      <c r="FZ241" s="1"/>
      <c r="GA241" s="1"/>
      <c r="GB241" s="1"/>
      <c r="GC241" s="1">
        <v>509907</v>
      </c>
      <c r="GD241" s="1">
        <v>52800</v>
      </c>
      <c r="GE241" s="1"/>
      <c r="GF241" s="1">
        <v>6204014</v>
      </c>
    </row>
    <row r="242" spans="1:188" x14ac:dyDescent="0.45">
      <c r="A242" t="s">
        <v>284</v>
      </c>
      <c r="B242" t="s">
        <v>285</v>
      </c>
      <c r="C242">
        <v>420257</v>
      </c>
      <c r="D242">
        <v>420129</v>
      </c>
      <c r="E242">
        <v>420732</v>
      </c>
      <c r="F242">
        <v>421023</v>
      </c>
      <c r="G242">
        <v>420295</v>
      </c>
      <c r="H242">
        <v>420575</v>
      </c>
      <c r="I242">
        <v>420436</v>
      </c>
      <c r="J242">
        <v>420933</v>
      </c>
      <c r="K242">
        <v>420201</v>
      </c>
      <c r="L242">
        <v>420568</v>
      </c>
      <c r="M242">
        <v>413564</v>
      </c>
      <c r="N242">
        <v>413688</v>
      </c>
      <c r="Q242" t="s">
        <v>750</v>
      </c>
      <c r="R242" t="s">
        <v>751</v>
      </c>
      <c r="S242" t="s">
        <v>3101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903</v>
      </c>
      <c r="AF242" s="6">
        <f t="shared" si="7"/>
        <v>903</v>
      </c>
      <c r="CK242" t="s">
        <v>924</v>
      </c>
      <c r="CL242" t="s">
        <v>3103</v>
      </c>
      <c r="CM242" s="32">
        <v>8276</v>
      </c>
      <c r="CN242" s="32">
        <v>8084</v>
      </c>
      <c r="CO242" s="32">
        <v>8581</v>
      </c>
      <c r="CP242" s="32">
        <v>8635</v>
      </c>
      <c r="CQ242" s="32">
        <v>7215</v>
      </c>
      <c r="CR242" s="32">
        <v>7087</v>
      </c>
      <c r="CS242" s="32">
        <v>8725</v>
      </c>
      <c r="CT242" s="32">
        <v>7000</v>
      </c>
      <c r="CU242" s="32">
        <v>7145</v>
      </c>
      <c r="CV242" s="32">
        <v>9329</v>
      </c>
      <c r="CW242" s="32">
        <v>7604</v>
      </c>
      <c r="CX242" s="32">
        <v>7788</v>
      </c>
      <c r="CZ242" t="s">
        <v>924</v>
      </c>
      <c r="DA242" t="s">
        <v>3103</v>
      </c>
      <c r="DB242">
        <v>8276</v>
      </c>
      <c r="DC242">
        <v>8084</v>
      </c>
      <c r="DD242">
        <v>8581</v>
      </c>
      <c r="DE242">
        <v>8635</v>
      </c>
      <c r="DF242">
        <v>7215</v>
      </c>
      <c r="DG242">
        <v>7087</v>
      </c>
      <c r="DH242">
        <v>8725</v>
      </c>
      <c r="DI242">
        <v>7000</v>
      </c>
      <c r="DJ242">
        <v>7145</v>
      </c>
      <c r="DK242">
        <v>9329</v>
      </c>
      <c r="DL242">
        <v>7604</v>
      </c>
      <c r="DM242">
        <v>7788</v>
      </c>
      <c r="DN242">
        <f t="shared" si="6"/>
        <v>95469</v>
      </c>
      <c r="DP242" s="31" t="s">
        <v>1047</v>
      </c>
      <c r="DQ242">
        <v>68850</v>
      </c>
      <c r="DV242">
        <v>0</v>
      </c>
      <c r="DY242">
        <v>588853.14800000004</v>
      </c>
      <c r="EB242">
        <v>1236</v>
      </c>
      <c r="EH242">
        <v>97212</v>
      </c>
      <c r="EJ242">
        <v>4200000</v>
      </c>
      <c r="EK242">
        <v>273170</v>
      </c>
      <c r="EQ242">
        <v>8525</v>
      </c>
      <c r="ET242">
        <v>130800</v>
      </c>
      <c r="EW242">
        <v>5368646.148</v>
      </c>
      <c r="EY242" s="1" t="s">
        <v>1152</v>
      </c>
      <c r="EZ242" s="1">
        <v>57100</v>
      </c>
      <c r="FA242" s="1">
        <v>59400</v>
      </c>
      <c r="FB242" s="1"/>
      <c r="FC242" s="1">
        <v>-33291</v>
      </c>
      <c r="FD242" s="1">
        <v>2280640.1000000006</v>
      </c>
      <c r="FE242" s="1">
        <v>138949</v>
      </c>
      <c r="FF242" s="1"/>
      <c r="FG242" s="1">
        <v>90000</v>
      </c>
      <c r="FH242" s="1">
        <v>1204344</v>
      </c>
      <c r="FI242" s="1"/>
      <c r="FJ242" s="1"/>
      <c r="FK242" s="1">
        <v>699000</v>
      </c>
      <c r="FL242" s="1"/>
      <c r="FM242" s="1">
        <v>1391859</v>
      </c>
      <c r="FN242" s="1">
        <v>581400</v>
      </c>
      <c r="FO242" s="1"/>
      <c r="FP242" s="1">
        <v>156600</v>
      </c>
      <c r="FQ242" s="1">
        <v>820</v>
      </c>
      <c r="FR242" s="1"/>
      <c r="FS242" s="1">
        <v>144194</v>
      </c>
      <c r="FT242" s="1">
        <v>812363</v>
      </c>
      <c r="FU242" s="1">
        <v>1348569</v>
      </c>
      <c r="FV242" s="1"/>
      <c r="FW242" s="1"/>
      <c r="FX242" s="1"/>
      <c r="FY242" s="1"/>
      <c r="FZ242" s="1">
        <v>293004</v>
      </c>
      <c r="GA242" s="1"/>
      <c r="GB242" s="1"/>
      <c r="GC242" s="1">
        <v>363939</v>
      </c>
      <c r="GD242" s="1">
        <v>513697</v>
      </c>
      <c r="GE242" s="1"/>
      <c r="GF242" s="1">
        <v>10102587.100000001</v>
      </c>
    </row>
    <row r="243" spans="1:188" x14ac:dyDescent="0.45">
      <c r="A243" t="s">
        <v>364</v>
      </c>
      <c r="B243" t="s">
        <v>365</v>
      </c>
      <c r="C243">
        <v>221102.38399999999</v>
      </c>
      <c r="D243">
        <v>241031.38399999999</v>
      </c>
      <c r="E243">
        <v>264250.38399999996</v>
      </c>
      <c r="F243">
        <v>242263.38399999999</v>
      </c>
      <c r="G243">
        <v>275001.38399999996</v>
      </c>
      <c r="H243">
        <v>241528.38399999999</v>
      </c>
      <c r="I243">
        <v>228585.38399999999</v>
      </c>
      <c r="J243">
        <v>195136.83199999999</v>
      </c>
      <c r="K243">
        <v>208735.38399999999</v>
      </c>
      <c r="L243">
        <v>155740.38399999999</v>
      </c>
      <c r="M243">
        <v>167150.31</v>
      </c>
      <c r="N243">
        <v>263550.38399999996</v>
      </c>
      <c r="Q243" t="s">
        <v>756</v>
      </c>
      <c r="R243" t="s">
        <v>757</v>
      </c>
      <c r="S243" t="s">
        <v>3104</v>
      </c>
      <c r="T243">
        <v>0</v>
      </c>
      <c r="U243">
        <v>0</v>
      </c>
      <c r="V243">
        <v>0</v>
      </c>
      <c r="W243">
        <v>0</v>
      </c>
      <c r="X243">
        <v>4537</v>
      </c>
      <c r="Y243">
        <v>14047</v>
      </c>
      <c r="Z243">
        <v>14047</v>
      </c>
      <c r="AA243">
        <v>14047</v>
      </c>
      <c r="AB243">
        <v>14047</v>
      </c>
      <c r="AC243">
        <v>14047</v>
      </c>
      <c r="AD243">
        <v>14047</v>
      </c>
      <c r="AE243">
        <v>14047</v>
      </c>
      <c r="AF243" s="6">
        <f t="shared" si="7"/>
        <v>102866</v>
      </c>
      <c r="CK243" t="s">
        <v>253</v>
      </c>
      <c r="CL243" t="s">
        <v>3108</v>
      </c>
      <c r="CM243" s="32">
        <v>0</v>
      </c>
      <c r="CN243" s="32">
        <v>500</v>
      </c>
      <c r="CO243" s="32">
        <v>14000</v>
      </c>
      <c r="CP243" s="32">
        <v>14000</v>
      </c>
      <c r="CQ243" s="32">
        <v>14000</v>
      </c>
      <c r="CR243" s="32">
        <v>14000</v>
      </c>
      <c r="CS243" s="32">
        <v>14280</v>
      </c>
      <c r="CT243" s="32">
        <v>0</v>
      </c>
      <c r="CU243" s="32">
        <v>0</v>
      </c>
      <c r="CV243" s="32">
        <v>0</v>
      </c>
      <c r="CW243" s="32">
        <v>0</v>
      </c>
      <c r="CX243" s="32">
        <v>0</v>
      </c>
      <c r="CZ243" t="s">
        <v>253</v>
      </c>
      <c r="DA243" t="s">
        <v>3108</v>
      </c>
      <c r="DB243">
        <v>0</v>
      </c>
      <c r="DC243">
        <v>500</v>
      </c>
      <c r="DD243">
        <v>14000</v>
      </c>
      <c r="DE243">
        <v>14000</v>
      </c>
      <c r="DF243">
        <v>14000</v>
      </c>
      <c r="DG243">
        <v>14000</v>
      </c>
      <c r="DH243">
        <v>14280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f t="shared" si="6"/>
        <v>70780</v>
      </c>
      <c r="DP243" s="31" t="s">
        <v>1219</v>
      </c>
      <c r="DR243">
        <v>42000</v>
      </c>
      <c r="DY243">
        <v>853637</v>
      </c>
      <c r="EB243">
        <v>120000</v>
      </c>
      <c r="EO243">
        <v>5671285</v>
      </c>
      <c r="EW243">
        <v>6686922</v>
      </c>
      <c r="EY243" s="1" t="s">
        <v>284</v>
      </c>
      <c r="EZ243" s="1">
        <v>70200</v>
      </c>
      <c r="FA243" s="1"/>
      <c r="FB243" s="1"/>
      <c r="FC243" s="1"/>
      <c r="FD243" s="1"/>
      <c r="FE243" s="1">
        <v>0</v>
      </c>
      <c r="FF243" s="1"/>
      <c r="FG243" s="1"/>
      <c r="FH243" s="1">
        <v>1091544</v>
      </c>
      <c r="FI243" s="1"/>
      <c r="FJ243" s="1"/>
      <c r="FK243" s="1"/>
      <c r="FL243" s="1"/>
      <c r="FM243" s="1"/>
      <c r="FN243" s="1">
        <v>1200000</v>
      </c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>
        <v>2424000</v>
      </c>
      <c r="GA243" s="1"/>
      <c r="GB243" s="1"/>
      <c r="GC243" s="1">
        <v>246657</v>
      </c>
      <c r="GD243" s="1"/>
      <c r="GE243" s="1"/>
      <c r="GF243" s="1">
        <v>5032401</v>
      </c>
    </row>
    <row r="244" spans="1:188" x14ac:dyDescent="0.45">
      <c r="A244" t="s">
        <v>1047</v>
      </c>
      <c r="B244" t="s">
        <v>1048</v>
      </c>
      <c r="C244">
        <v>421902</v>
      </c>
      <c r="D244">
        <v>446110.14799999999</v>
      </c>
      <c r="E244">
        <v>452618</v>
      </c>
      <c r="F244">
        <v>473510</v>
      </c>
      <c r="G244">
        <v>466350</v>
      </c>
      <c r="H244">
        <v>449416</v>
      </c>
      <c r="I244">
        <v>445173</v>
      </c>
      <c r="J244">
        <v>439898</v>
      </c>
      <c r="K244">
        <v>443818</v>
      </c>
      <c r="L244">
        <v>447445</v>
      </c>
      <c r="M244">
        <v>440575</v>
      </c>
      <c r="N244">
        <v>441831</v>
      </c>
      <c r="Q244" t="s">
        <v>756</v>
      </c>
      <c r="R244" t="s">
        <v>757</v>
      </c>
      <c r="S244" t="s">
        <v>3112</v>
      </c>
      <c r="T244">
        <v>0</v>
      </c>
      <c r="U244">
        <v>0</v>
      </c>
      <c r="V244">
        <v>0</v>
      </c>
      <c r="W244">
        <v>0</v>
      </c>
      <c r="X244">
        <v>6663</v>
      </c>
      <c r="Y244">
        <v>20856</v>
      </c>
      <c r="Z244">
        <v>20856</v>
      </c>
      <c r="AA244">
        <v>20856</v>
      </c>
      <c r="AB244">
        <v>20856</v>
      </c>
      <c r="AC244">
        <v>20856</v>
      </c>
      <c r="AD244">
        <v>20856</v>
      </c>
      <c r="AE244">
        <v>20856</v>
      </c>
      <c r="AF244" s="6">
        <f t="shared" si="7"/>
        <v>152655</v>
      </c>
      <c r="CK244" t="s">
        <v>253</v>
      </c>
      <c r="CL244" t="s">
        <v>3119</v>
      </c>
      <c r="CM244" s="32">
        <v>7660</v>
      </c>
      <c r="CN244" s="32">
        <v>0</v>
      </c>
      <c r="CO244" s="32">
        <v>0</v>
      </c>
      <c r="CP244" s="32">
        <v>0</v>
      </c>
      <c r="CQ244" s="32">
        <v>0</v>
      </c>
      <c r="CR244" s="32">
        <v>0</v>
      </c>
      <c r="CS244" s="32">
        <v>7660</v>
      </c>
      <c r="CT244" s="32">
        <v>7660</v>
      </c>
      <c r="CU244" s="32">
        <v>0</v>
      </c>
      <c r="CV244" s="32">
        <v>0</v>
      </c>
      <c r="CW244" s="32">
        <v>0</v>
      </c>
      <c r="CX244" s="32">
        <v>0</v>
      </c>
      <c r="CZ244" t="s">
        <v>253</v>
      </c>
      <c r="DA244" t="s">
        <v>3119</v>
      </c>
      <c r="DB244">
        <v>7660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7660</v>
      </c>
      <c r="DI244">
        <v>7660</v>
      </c>
      <c r="DJ244">
        <v>0</v>
      </c>
      <c r="DK244">
        <v>0</v>
      </c>
      <c r="DL244">
        <v>0</v>
      </c>
      <c r="DM244">
        <v>0</v>
      </c>
      <c r="DN244">
        <f t="shared" si="6"/>
        <v>22980</v>
      </c>
      <c r="DP244" s="31" t="s">
        <v>312</v>
      </c>
      <c r="DQ244">
        <v>46550</v>
      </c>
      <c r="DV244">
        <v>60</v>
      </c>
      <c r="EB244">
        <v>115200</v>
      </c>
      <c r="EE244">
        <v>1468044</v>
      </c>
      <c r="EH244">
        <v>555628</v>
      </c>
      <c r="EQ244">
        <v>363860</v>
      </c>
      <c r="ET244">
        <v>798038</v>
      </c>
      <c r="EW244">
        <v>3347380</v>
      </c>
      <c r="EY244" s="1" t="s">
        <v>364</v>
      </c>
      <c r="EZ244" s="1"/>
      <c r="FA244" s="1"/>
      <c r="FB244" s="1"/>
      <c r="FC244" s="1"/>
      <c r="FD244" s="1"/>
      <c r="FE244" s="1"/>
      <c r="FF244" s="1"/>
      <c r="FG244" s="1"/>
      <c r="FH244" s="1">
        <v>1425671.9820000001</v>
      </c>
      <c r="FI244" s="1"/>
      <c r="FJ244" s="1"/>
      <c r="FK244" s="1">
        <v>466613</v>
      </c>
      <c r="FL244" s="1">
        <v>71768</v>
      </c>
      <c r="FM244" s="1"/>
      <c r="FN244" s="1">
        <v>692023</v>
      </c>
      <c r="FO244" s="1"/>
      <c r="FP244" s="1"/>
      <c r="FQ244" s="1"/>
      <c r="FR244" s="1">
        <v>48000</v>
      </c>
      <c r="FS244" s="1"/>
      <c r="FT244" s="1"/>
      <c r="FU244" s="1"/>
      <c r="FV244" s="1"/>
      <c r="FW244" s="1"/>
      <c r="FX244" s="1"/>
      <c r="FY244" s="1"/>
      <c r="FZ244" s="1">
        <v>0</v>
      </c>
      <c r="GA244" s="1"/>
      <c r="GB244" s="1"/>
      <c r="GC244" s="1"/>
      <c r="GD244" s="1"/>
      <c r="GE244" s="1"/>
      <c r="GF244" s="1">
        <v>2704075.9819999998</v>
      </c>
    </row>
    <row r="245" spans="1:188" x14ac:dyDescent="0.45">
      <c r="A245" t="s">
        <v>1219</v>
      </c>
      <c r="B245" t="s">
        <v>463</v>
      </c>
      <c r="C245">
        <v>985620</v>
      </c>
      <c r="D245">
        <v>985620</v>
      </c>
      <c r="E245">
        <v>781915</v>
      </c>
      <c r="F245">
        <v>435570</v>
      </c>
      <c r="G245">
        <v>435570</v>
      </c>
      <c r="H245">
        <v>435570</v>
      </c>
      <c r="I245">
        <v>435570</v>
      </c>
      <c r="J245">
        <v>435570</v>
      </c>
      <c r="K245">
        <v>435570</v>
      </c>
      <c r="L245">
        <v>449207</v>
      </c>
      <c r="M245">
        <v>435570</v>
      </c>
      <c r="N245">
        <v>435570</v>
      </c>
      <c r="Q245" t="s">
        <v>756</v>
      </c>
      <c r="R245" t="s">
        <v>757</v>
      </c>
      <c r="S245" t="s">
        <v>3122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1400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s="6">
        <f t="shared" si="7"/>
        <v>1400</v>
      </c>
      <c r="CK245" t="s">
        <v>253</v>
      </c>
      <c r="CL245" t="s">
        <v>3111</v>
      </c>
      <c r="CM245" s="32">
        <v>0</v>
      </c>
      <c r="CN245" s="32">
        <v>0</v>
      </c>
      <c r="CO245" s="32">
        <v>0</v>
      </c>
      <c r="CP245" s="32">
        <v>0</v>
      </c>
      <c r="CQ245" s="32">
        <v>0</v>
      </c>
      <c r="CR245" s="32">
        <v>0</v>
      </c>
      <c r="CS245" s="32">
        <v>0</v>
      </c>
      <c r="CT245" s="32">
        <v>116</v>
      </c>
      <c r="CU245" s="32">
        <v>130</v>
      </c>
      <c r="CV245" s="32">
        <v>0</v>
      </c>
      <c r="CW245" s="32">
        <v>0</v>
      </c>
      <c r="CX245" s="32">
        <v>0</v>
      </c>
      <c r="CZ245" t="s">
        <v>253</v>
      </c>
      <c r="DA245" t="s">
        <v>3111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116</v>
      </c>
      <c r="DJ245">
        <v>130</v>
      </c>
      <c r="DK245">
        <v>0</v>
      </c>
      <c r="DL245">
        <v>0</v>
      </c>
      <c r="DM245">
        <v>0</v>
      </c>
      <c r="DN245">
        <f t="shared" si="6"/>
        <v>246</v>
      </c>
      <c r="DP245" s="31" t="s">
        <v>1045</v>
      </c>
      <c r="DQ245">
        <v>22000</v>
      </c>
      <c r="DR245">
        <v>90000</v>
      </c>
      <c r="EE245">
        <v>240000</v>
      </c>
      <c r="EW245">
        <v>352000</v>
      </c>
      <c r="EY245" s="1" t="s">
        <v>1047</v>
      </c>
      <c r="EZ245" s="1">
        <v>68850</v>
      </c>
      <c r="FA245" s="1"/>
      <c r="FB245" s="1"/>
      <c r="FC245" s="1"/>
      <c r="FD245" s="1"/>
      <c r="FE245" s="1">
        <v>0</v>
      </c>
      <c r="FF245" s="1"/>
      <c r="FG245" s="1"/>
      <c r="FH245" s="1">
        <v>588853.14800000004</v>
      </c>
      <c r="FI245" s="1"/>
      <c r="FJ245" s="1"/>
      <c r="FK245" s="1">
        <v>1236</v>
      </c>
      <c r="FL245" s="1"/>
      <c r="FM245" s="1"/>
      <c r="FN245" s="1"/>
      <c r="FO245" s="1"/>
      <c r="FP245" s="1"/>
      <c r="FQ245" s="1">
        <v>97212</v>
      </c>
      <c r="FR245" s="1"/>
      <c r="FS245" s="1">
        <v>4200000</v>
      </c>
      <c r="FT245" s="1">
        <v>273170</v>
      </c>
      <c r="FU245" s="1"/>
      <c r="FV245" s="1"/>
      <c r="FW245" s="1"/>
      <c r="FX245" s="1"/>
      <c r="FY245" s="1"/>
      <c r="FZ245" s="1">
        <v>8525</v>
      </c>
      <c r="GA245" s="1"/>
      <c r="GB245" s="1"/>
      <c r="GC245" s="1">
        <v>130800</v>
      </c>
      <c r="GD245" s="1"/>
      <c r="GE245" s="1"/>
      <c r="GF245" s="1">
        <v>5368646.148</v>
      </c>
    </row>
    <row r="246" spans="1:188" x14ac:dyDescent="0.45">
      <c r="A246" t="s">
        <v>312</v>
      </c>
      <c r="B246" t="s">
        <v>313</v>
      </c>
      <c r="C246">
        <v>270305</v>
      </c>
      <c r="D246">
        <v>276977</v>
      </c>
      <c r="E246">
        <v>302783</v>
      </c>
      <c r="F246">
        <v>289769</v>
      </c>
      <c r="G246">
        <v>276867</v>
      </c>
      <c r="H246">
        <v>285574</v>
      </c>
      <c r="I246">
        <v>279748</v>
      </c>
      <c r="J246">
        <v>285427</v>
      </c>
      <c r="K246">
        <v>274476</v>
      </c>
      <c r="L246">
        <v>286576</v>
      </c>
      <c r="M246">
        <v>259834</v>
      </c>
      <c r="N246">
        <v>259044</v>
      </c>
      <c r="Q246" t="s">
        <v>756</v>
      </c>
      <c r="R246" t="s">
        <v>757</v>
      </c>
      <c r="S246" t="s">
        <v>3105</v>
      </c>
      <c r="T246">
        <v>0</v>
      </c>
      <c r="U246">
        <v>0</v>
      </c>
      <c r="V246">
        <v>0</v>
      </c>
      <c r="W246">
        <v>0</v>
      </c>
      <c r="X246">
        <v>871</v>
      </c>
      <c r="Y246">
        <v>3000</v>
      </c>
      <c r="Z246">
        <v>3000</v>
      </c>
      <c r="AA246">
        <v>3000</v>
      </c>
      <c r="AB246">
        <v>3000</v>
      </c>
      <c r="AC246">
        <v>3000</v>
      </c>
      <c r="AD246">
        <v>3000</v>
      </c>
      <c r="AE246">
        <v>3000</v>
      </c>
      <c r="AF246" s="6">
        <f t="shared" si="7"/>
        <v>21871</v>
      </c>
      <c r="CK246" t="s">
        <v>253</v>
      </c>
      <c r="CL246" t="s">
        <v>3100</v>
      </c>
      <c r="CM246" s="32">
        <v>133000</v>
      </c>
      <c r="CN246" s="32">
        <v>133000</v>
      </c>
      <c r="CO246" s="32">
        <v>133000</v>
      </c>
      <c r="CP246" s="32">
        <v>133000</v>
      </c>
      <c r="CQ246" s="32">
        <v>133000</v>
      </c>
      <c r="CR246" s="32">
        <v>133000</v>
      </c>
      <c r="CS246" s="32">
        <v>133000</v>
      </c>
      <c r="CT246" s="32">
        <v>133000</v>
      </c>
      <c r="CU246" s="32">
        <v>133000</v>
      </c>
      <c r="CV246" s="32">
        <v>133000</v>
      </c>
      <c r="CW246" s="32">
        <v>133000</v>
      </c>
      <c r="CX246" s="32">
        <v>133000</v>
      </c>
      <c r="CZ246" t="s">
        <v>253</v>
      </c>
      <c r="DA246" t="s">
        <v>3100</v>
      </c>
      <c r="DB246">
        <v>133000</v>
      </c>
      <c r="DC246">
        <v>133000</v>
      </c>
      <c r="DD246">
        <v>133000</v>
      </c>
      <c r="DE246">
        <v>133000</v>
      </c>
      <c r="DF246">
        <v>133000</v>
      </c>
      <c r="DG246">
        <v>133000</v>
      </c>
      <c r="DH246">
        <v>133000</v>
      </c>
      <c r="DI246">
        <v>133000</v>
      </c>
      <c r="DJ246">
        <v>133000</v>
      </c>
      <c r="DK246">
        <v>133000</v>
      </c>
      <c r="DL246">
        <v>133000</v>
      </c>
      <c r="DM246">
        <v>133000</v>
      </c>
      <c r="DN246">
        <f t="shared" si="6"/>
        <v>1596000</v>
      </c>
      <c r="DP246" s="31" t="s">
        <v>249</v>
      </c>
      <c r="DQ246">
        <v>954222</v>
      </c>
      <c r="DU246">
        <v>259100</v>
      </c>
      <c r="DV246">
        <v>0</v>
      </c>
      <c r="EE246">
        <v>1624320</v>
      </c>
      <c r="EH246">
        <v>100</v>
      </c>
      <c r="EK246">
        <v>471790</v>
      </c>
      <c r="EL246">
        <v>1008443</v>
      </c>
      <c r="ET246">
        <v>446091</v>
      </c>
      <c r="EW246">
        <v>4764066</v>
      </c>
      <c r="EY246" s="1" t="s">
        <v>1219</v>
      </c>
      <c r="EZ246" s="1"/>
      <c r="FA246" s="1">
        <v>42000</v>
      </c>
      <c r="FB246" s="1"/>
      <c r="FC246" s="1"/>
      <c r="FD246" s="1"/>
      <c r="FE246" s="1"/>
      <c r="FF246" s="1"/>
      <c r="FG246" s="1"/>
      <c r="FH246" s="1">
        <v>853637</v>
      </c>
      <c r="FI246" s="1"/>
      <c r="FJ246" s="1"/>
      <c r="FK246" s="1">
        <v>120000</v>
      </c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>
        <v>5671285</v>
      </c>
      <c r="FY246" s="1"/>
      <c r="FZ246" s="1"/>
      <c r="GA246" s="1"/>
      <c r="GB246" s="1"/>
      <c r="GC246" s="1"/>
      <c r="GD246" s="1"/>
      <c r="GE246" s="1"/>
      <c r="GF246" s="1">
        <v>6686922</v>
      </c>
    </row>
    <row r="247" spans="1:188" x14ac:dyDescent="0.45">
      <c r="A247" t="s">
        <v>1045</v>
      </c>
      <c r="B247" t="s">
        <v>1072</v>
      </c>
      <c r="C247">
        <v>29700</v>
      </c>
      <c r="D247">
        <v>29700</v>
      </c>
      <c r="E247">
        <v>29700</v>
      </c>
      <c r="F247">
        <v>29700</v>
      </c>
      <c r="G247">
        <v>29700</v>
      </c>
      <c r="H247">
        <v>29700</v>
      </c>
      <c r="I247">
        <v>29700</v>
      </c>
      <c r="J247">
        <v>29700</v>
      </c>
      <c r="K247">
        <v>29700</v>
      </c>
      <c r="L247">
        <v>29700</v>
      </c>
      <c r="M247">
        <v>27500</v>
      </c>
      <c r="N247">
        <v>27500</v>
      </c>
      <c r="Q247" t="s">
        <v>756</v>
      </c>
      <c r="R247" t="s">
        <v>757</v>
      </c>
      <c r="S247" t="s">
        <v>3101</v>
      </c>
      <c r="T247">
        <v>0</v>
      </c>
      <c r="U247">
        <v>0</v>
      </c>
      <c r="V247">
        <v>0</v>
      </c>
      <c r="W247">
        <v>0</v>
      </c>
      <c r="X247">
        <v>291</v>
      </c>
      <c r="Y247">
        <v>1000</v>
      </c>
      <c r="Z247">
        <v>1000</v>
      </c>
      <c r="AA247">
        <v>1000</v>
      </c>
      <c r="AB247">
        <v>1000</v>
      </c>
      <c r="AC247">
        <v>1000</v>
      </c>
      <c r="AD247">
        <v>1000</v>
      </c>
      <c r="AE247">
        <v>1000</v>
      </c>
      <c r="AF247" s="6">
        <f t="shared" si="7"/>
        <v>7291</v>
      </c>
      <c r="CK247" t="s">
        <v>253</v>
      </c>
      <c r="CL247" t="s">
        <v>3113</v>
      </c>
      <c r="CM247" s="32">
        <v>11300</v>
      </c>
      <c r="CN247" s="32">
        <v>11300</v>
      </c>
      <c r="CO247" s="32">
        <v>11300</v>
      </c>
      <c r="CP247" s="32">
        <v>11300</v>
      </c>
      <c r="CQ247" s="32">
        <v>11300</v>
      </c>
      <c r="CR247" s="32">
        <v>11300</v>
      </c>
      <c r="CS247" s="32">
        <v>11300</v>
      </c>
      <c r="CT247" s="32">
        <v>11300</v>
      </c>
      <c r="CU247" s="32">
        <v>11300</v>
      </c>
      <c r="CV247" s="32">
        <v>11300</v>
      </c>
      <c r="CW247" s="32">
        <v>11300</v>
      </c>
      <c r="CX247" s="32">
        <v>11300</v>
      </c>
      <c r="CZ247" t="s">
        <v>253</v>
      </c>
      <c r="DA247" t="s">
        <v>3113</v>
      </c>
      <c r="DB247">
        <v>11300</v>
      </c>
      <c r="DC247">
        <v>11300</v>
      </c>
      <c r="DD247">
        <v>11300</v>
      </c>
      <c r="DE247">
        <v>11300</v>
      </c>
      <c r="DF247">
        <v>11300</v>
      </c>
      <c r="DG247">
        <v>11300</v>
      </c>
      <c r="DH247">
        <v>11300</v>
      </c>
      <c r="DI247">
        <v>11300</v>
      </c>
      <c r="DJ247">
        <v>11300</v>
      </c>
      <c r="DK247">
        <v>11300</v>
      </c>
      <c r="DL247">
        <v>11300</v>
      </c>
      <c r="DM247">
        <v>11300</v>
      </c>
      <c r="DN247">
        <f t="shared" si="6"/>
        <v>135600</v>
      </c>
      <c r="DP247" s="31" t="s">
        <v>502</v>
      </c>
      <c r="DY247">
        <v>1035822</v>
      </c>
      <c r="DZ247">
        <v>126024</v>
      </c>
      <c r="EB247">
        <v>920644</v>
      </c>
      <c r="EE247">
        <v>1653600</v>
      </c>
      <c r="EI247">
        <v>84000</v>
      </c>
      <c r="EQ247">
        <v>102101</v>
      </c>
      <c r="ET247">
        <v>256329</v>
      </c>
      <c r="EU247">
        <v>130800</v>
      </c>
      <c r="EW247">
        <v>4309320</v>
      </c>
      <c r="EY247" s="1" t="s">
        <v>312</v>
      </c>
      <c r="EZ247" s="1">
        <v>46550</v>
      </c>
      <c r="FA247" s="1"/>
      <c r="FB247" s="1"/>
      <c r="FC247" s="1"/>
      <c r="FD247" s="1"/>
      <c r="FE247" s="1">
        <v>60</v>
      </c>
      <c r="FF247" s="1"/>
      <c r="FG247" s="1"/>
      <c r="FH247" s="1"/>
      <c r="FI247" s="1"/>
      <c r="FJ247" s="1"/>
      <c r="FK247" s="1">
        <v>115200</v>
      </c>
      <c r="FL247" s="1"/>
      <c r="FM247" s="1"/>
      <c r="FN247" s="1">
        <v>1468044</v>
      </c>
      <c r="FO247" s="1"/>
      <c r="FP247" s="1"/>
      <c r="FQ247" s="1">
        <v>555628</v>
      </c>
      <c r="FR247" s="1"/>
      <c r="FS247" s="1"/>
      <c r="FT247" s="1"/>
      <c r="FU247" s="1"/>
      <c r="FV247" s="1"/>
      <c r="FW247" s="1"/>
      <c r="FX247" s="1"/>
      <c r="FY247" s="1"/>
      <c r="FZ247" s="1">
        <v>363860</v>
      </c>
      <c r="GA247" s="1"/>
      <c r="GB247" s="1"/>
      <c r="GC247" s="1">
        <v>798038</v>
      </c>
      <c r="GD247" s="1"/>
      <c r="GE247" s="1"/>
      <c r="GF247" s="1">
        <v>3347380</v>
      </c>
    </row>
    <row r="248" spans="1:188" x14ac:dyDescent="0.45">
      <c r="A248" t="s">
        <v>249</v>
      </c>
      <c r="B248" t="s">
        <v>250</v>
      </c>
      <c r="C248">
        <v>415581</v>
      </c>
      <c r="D248">
        <v>417978</v>
      </c>
      <c r="E248">
        <v>403056</v>
      </c>
      <c r="F248">
        <v>388535</v>
      </c>
      <c r="G248">
        <v>393225</v>
      </c>
      <c r="H248">
        <v>386826</v>
      </c>
      <c r="I248">
        <v>418779</v>
      </c>
      <c r="J248">
        <v>386743</v>
      </c>
      <c r="K248">
        <v>392540</v>
      </c>
      <c r="L248">
        <v>390325</v>
      </c>
      <c r="M248">
        <v>383479</v>
      </c>
      <c r="N248">
        <v>386999</v>
      </c>
      <c r="Q248" t="s">
        <v>1105</v>
      </c>
      <c r="R248" t="s">
        <v>3044</v>
      </c>
      <c r="S248" t="s">
        <v>3100</v>
      </c>
      <c r="T248">
        <v>0</v>
      </c>
      <c r="U248">
        <v>0</v>
      </c>
      <c r="V248">
        <v>37742</v>
      </c>
      <c r="W248">
        <v>45000</v>
      </c>
      <c r="X248">
        <v>45000</v>
      </c>
      <c r="Y248">
        <v>45000</v>
      </c>
      <c r="Z248">
        <v>45000</v>
      </c>
      <c r="AA248">
        <v>45000</v>
      </c>
      <c r="AB248">
        <v>45000</v>
      </c>
      <c r="AC248">
        <v>45000</v>
      </c>
      <c r="AD248">
        <v>45000</v>
      </c>
      <c r="AE248">
        <v>45000</v>
      </c>
      <c r="AF248" s="6">
        <f t="shared" si="7"/>
        <v>442742</v>
      </c>
      <c r="CK248" t="s">
        <v>253</v>
      </c>
      <c r="CL248" t="s">
        <v>3402</v>
      </c>
      <c r="CM248" s="32">
        <v>16000</v>
      </c>
      <c r="CN248" s="32">
        <v>16000</v>
      </c>
      <c r="CO248" s="32">
        <v>16109</v>
      </c>
      <c r="CP248" s="32">
        <v>16036</v>
      </c>
      <c r="CQ248" s="32">
        <v>16071</v>
      </c>
      <c r="CR248" s="32">
        <v>16036</v>
      </c>
      <c r="CS248" s="32">
        <v>16000</v>
      </c>
      <c r="CT248" s="32">
        <v>16000</v>
      </c>
      <c r="CU248" s="32">
        <v>16000</v>
      </c>
      <c r="CV248" s="32">
        <v>16000</v>
      </c>
      <c r="CW248" s="32">
        <v>16000</v>
      </c>
      <c r="CX248" s="32">
        <v>16000</v>
      </c>
      <c r="CZ248" t="s">
        <v>253</v>
      </c>
      <c r="DA248" t="s">
        <v>3402</v>
      </c>
      <c r="DB248">
        <v>16000</v>
      </c>
      <c r="DC248">
        <v>16000</v>
      </c>
      <c r="DD248">
        <v>16109</v>
      </c>
      <c r="DE248">
        <v>16036</v>
      </c>
      <c r="DF248">
        <v>16071</v>
      </c>
      <c r="DG248">
        <v>16036</v>
      </c>
      <c r="DH248">
        <v>16000</v>
      </c>
      <c r="DI248">
        <v>16000</v>
      </c>
      <c r="DJ248">
        <v>16000</v>
      </c>
      <c r="DK248">
        <v>16000</v>
      </c>
      <c r="DL248">
        <v>16000</v>
      </c>
      <c r="DM248">
        <v>16000</v>
      </c>
      <c r="DN248">
        <f t="shared" si="6"/>
        <v>192252</v>
      </c>
      <c r="DP248" s="31" t="s">
        <v>1236</v>
      </c>
      <c r="DY248">
        <v>360000</v>
      </c>
      <c r="EE248">
        <v>1480200</v>
      </c>
      <c r="EO248">
        <v>3518763</v>
      </c>
      <c r="EQ248">
        <v>480000</v>
      </c>
      <c r="EW248">
        <v>5838963</v>
      </c>
      <c r="EY248" s="1" t="s">
        <v>1045</v>
      </c>
      <c r="EZ248" s="1">
        <v>22000</v>
      </c>
      <c r="FA248" s="1">
        <v>90000</v>
      </c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>
        <v>240000</v>
      </c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>
        <v>352000</v>
      </c>
    </row>
    <row r="249" spans="1:188" x14ac:dyDescent="0.45">
      <c r="A249" t="s">
        <v>502</v>
      </c>
      <c r="B249" t="s">
        <v>3035</v>
      </c>
      <c r="C249">
        <v>355435</v>
      </c>
      <c r="D249">
        <v>355474</v>
      </c>
      <c r="E249">
        <v>355552</v>
      </c>
      <c r="F249">
        <v>355765</v>
      </c>
      <c r="G249">
        <v>355609</v>
      </c>
      <c r="H249">
        <v>355885</v>
      </c>
      <c r="I249">
        <v>356041</v>
      </c>
      <c r="J249">
        <v>356080</v>
      </c>
      <c r="K249">
        <v>356443</v>
      </c>
      <c r="L249">
        <v>369375</v>
      </c>
      <c r="M249">
        <v>368616</v>
      </c>
      <c r="N249">
        <v>369045</v>
      </c>
      <c r="Q249" t="s">
        <v>1105</v>
      </c>
      <c r="R249" t="s">
        <v>3044</v>
      </c>
      <c r="S249" t="s">
        <v>3101</v>
      </c>
      <c r="T249">
        <v>0</v>
      </c>
      <c r="U249">
        <v>0</v>
      </c>
      <c r="V249">
        <v>962</v>
      </c>
      <c r="W249">
        <v>962</v>
      </c>
      <c r="X249">
        <v>962</v>
      </c>
      <c r="Y249">
        <v>962</v>
      </c>
      <c r="Z249">
        <v>962</v>
      </c>
      <c r="AA249">
        <v>962</v>
      </c>
      <c r="AB249">
        <v>962</v>
      </c>
      <c r="AC249">
        <v>962</v>
      </c>
      <c r="AD249">
        <v>962</v>
      </c>
      <c r="AE249">
        <v>962</v>
      </c>
      <c r="AF249" s="6">
        <f t="shared" si="7"/>
        <v>9620</v>
      </c>
      <c r="CK249" t="s">
        <v>253</v>
      </c>
      <c r="CL249" t="s">
        <v>3101</v>
      </c>
      <c r="CM249" s="32">
        <v>252886</v>
      </c>
      <c r="CN249" s="32">
        <v>252886</v>
      </c>
      <c r="CO249" s="32">
        <v>252886</v>
      </c>
      <c r="CP249" s="32">
        <v>252886</v>
      </c>
      <c r="CQ249" s="32">
        <v>252886</v>
      </c>
      <c r="CR249" s="32">
        <v>252886</v>
      </c>
      <c r="CS249" s="32">
        <v>252886</v>
      </c>
      <c r="CT249" s="32">
        <v>252886</v>
      </c>
      <c r="CU249" s="32">
        <v>252886</v>
      </c>
      <c r="CV249" s="32">
        <v>252886</v>
      </c>
      <c r="CW249" s="32">
        <v>252886</v>
      </c>
      <c r="CX249" s="32">
        <v>252886</v>
      </c>
      <c r="CZ249" t="s">
        <v>253</v>
      </c>
      <c r="DA249" t="s">
        <v>3101</v>
      </c>
      <c r="DB249">
        <v>252886</v>
      </c>
      <c r="DC249">
        <v>252886</v>
      </c>
      <c r="DD249">
        <v>252886</v>
      </c>
      <c r="DE249">
        <v>252886</v>
      </c>
      <c r="DF249">
        <v>252886</v>
      </c>
      <c r="DG249">
        <v>252886</v>
      </c>
      <c r="DH249">
        <v>252886</v>
      </c>
      <c r="DI249">
        <v>252886</v>
      </c>
      <c r="DJ249">
        <v>252886</v>
      </c>
      <c r="DK249">
        <v>252886</v>
      </c>
      <c r="DL249">
        <v>252886</v>
      </c>
      <c r="DM249">
        <v>252886</v>
      </c>
      <c r="DN249">
        <f t="shared" si="6"/>
        <v>3034632</v>
      </c>
      <c r="DP249" s="31" t="s">
        <v>308</v>
      </c>
      <c r="DQ249">
        <v>87650</v>
      </c>
      <c r="DV249">
        <v>384000</v>
      </c>
      <c r="DY249">
        <v>684000</v>
      </c>
      <c r="EE249">
        <v>240000</v>
      </c>
      <c r="EQ249">
        <v>12000</v>
      </c>
      <c r="ET249">
        <v>817171</v>
      </c>
      <c r="EU249">
        <v>192000</v>
      </c>
      <c r="EW249">
        <v>2416821</v>
      </c>
      <c r="EY249" s="1" t="s">
        <v>249</v>
      </c>
      <c r="EZ249" s="1">
        <v>954222</v>
      </c>
      <c r="FA249" s="1"/>
      <c r="FB249" s="1"/>
      <c r="FC249" s="1"/>
      <c r="FD249" s="1">
        <v>259100</v>
      </c>
      <c r="FE249" s="1">
        <v>0</v>
      </c>
      <c r="FF249" s="1"/>
      <c r="FG249" s="1"/>
      <c r="FH249" s="1"/>
      <c r="FI249" s="1"/>
      <c r="FJ249" s="1"/>
      <c r="FK249" s="1"/>
      <c r="FL249" s="1"/>
      <c r="FM249" s="1"/>
      <c r="FN249" s="1">
        <v>1624320</v>
      </c>
      <c r="FO249" s="1"/>
      <c r="FP249" s="1"/>
      <c r="FQ249" s="1">
        <v>100</v>
      </c>
      <c r="FR249" s="1"/>
      <c r="FS249" s="1"/>
      <c r="FT249" s="1">
        <v>471790</v>
      </c>
      <c r="FU249" s="1">
        <v>1008443</v>
      </c>
      <c r="FV249" s="1"/>
      <c r="FW249" s="1"/>
      <c r="FX249" s="1"/>
      <c r="FY249" s="1"/>
      <c r="FZ249" s="1"/>
      <c r="GA249" s="1"/>
      <c r="GB249" s="1"/>
      <c r="GC249" s="1">
        <v>446091</v>
      </c>
      <c r="GD249" s="1"/>
      <c r="GE249" s="1"/>
      <c r="GF249" s="1">
        <v>4764066</v>
      </c>
    </row>
    <row r="250" spans="1:188" x14ac:dyDescent="0.45">
      <c r="A250" t="s">
        <v>1236</v>
      </c>
      <c r="B250" t="s">
        <v>464</v>
      </c>
      <c r="C250">
        <v>922320</v>
      </c>
      <c r="D250">
        <v>922320</v>
      </c>
      <c r="E250">
        <v>616623</v>
      </c>
      <c r="F250">
        <v>375300</v>
      </c>
      <c r="G250">
        <v>375300</v>
      </c>
      <c r="H250">
        <v>375300</v>
      </c>
      <c r="I250">
        <v>375300</v>
      </c>
      <c r="J250">
        <v>375300</v>
      </c>
      <c r="K250">
        <v>375300</v>
      </c>
      <c r="L250">
        <v>375300</v>
      </c>
      <c r="M250">
        <v>375300</v>
      </c>
      <c r="N250">
        <v>375300</v>
      </c>
      <c r="Q250" t="s">
        <v>1109</v>
      </c>
      <c r="R250" t="s">
        <v>1110</v>
      </c>
      <c r="S250" t="s">
        <v>3108</v>
      </c>
      <c r="T250">
        <v>0</v>
      </c>
      <c r="U250">
        <v>-2380</v>
      </c>
      <c r="V250">
        <v>1136</v>
      </c>
      <c r="W250">
        <v>1620</v>
      </c>
      <c r="X250">
        <v>1620</v>
      </c>
      <c r="Y250">
        <v>1620</v>
      </c>
      <c r="Z250">
        <v>1620</v>
      </c>
      <c r="AA250">
        <v>1620</v>
      </c>
      <c r="AB250">
        <v>1620</v>
      </c>
      <c r="AC250">
        <v>1620</v>
      </c>
      <c r="AD250">
        <v>1620</v>
      </c>
      <c r="AE250">
        <v>1620</v>
      </c>
      <c r="AF250" s="6">
        <f t="shared" si="7"/>
        <v>13336</v>
      </c>
      <c r="CK250" t="s">
        <v>253</v>
      </c>
      <c r="CL250" t="s">
        <v>3103</v>
      </c>
      <c r="CM250" s="32">
        <v>5500</v>
      </c>
      <c r="CN250" s="32">
        <v>5500</v>
      </c>
      <c r="CO250" s="32">
        <v>5500</v>
      </c>
      <c r="CP250" s="32">
        <v>5500</v>
      </c>
      <c r="CQ250" s="32">
        <v>5500</v>
      </c>
      <c r="CR250" s="32">
        <v>5500</v>
      </c>
      <c r="CS250" s="32">
        <v>5500</v>
      </c>
      <c r="CT250" s="32">
        <v>5500</v>
      </c>
      <c r="CU250" s="32">
        <v>5500</v>
      </c>
      <c r="CV250" s="32">
        <v>5500</v>
      </c>
      <c r="CW250" s="32">
        <v>5500</v>
      </c>
      <c r="CX250" s="32">
        <v>5500</v>
      </c>
      <c r="CZ250" t="s">
        <v>253</v>
      </c>
      <c r="DA250" t="s">
        <v>3103</v>
      </c>
      <c r="DB250">
        <v>5500</v>
      </c>
      <c r="DC250">
        <v>5500</v>
      </c>
      <c r="DD250">
        <v>5500</v>
      </c>
      <c r="DE250">
        <v>5500</v>
      </c>
      <c r="DF250">
        <v>5500</v>
      </c>
      <c r="DG250">
        <v>5500</v>
      </c>
      <c r="DH250">
        <v>5500</v>
      </c>
      <c r="DI250">
        <v>5500</v>
      </c>
      <c r="DJ250">
        <v>5500</v>
      </c>
      <c r="DK250">
        <v>5500</v>
      </c>
      <c r="DL250">
        <v>5500</v>
      </c>
      <c r="DM250">
        <v>5500</v>
      </c>
      <c r="DN250">
        <f t="shared" si="6"/>
        <v>66000</v>
      </c>
      <c r="DP250" s="31" t="s">
        <v>1257</v>
      </c>
      <c r="DQ250">
        <v>70700</v>
      </c>
      <c r="DV250">
        <v>0</v>
      </c>
      <c r="DY250">
        <v>720000</v>
      </c>
      <c r="EC250">
        <v>1632000</v>
      </c>
      <c r="EE250">
        <v>1250700</v>
      </c>
      <c r="EH250">
        <v>48347</v>
      </c>
      <c r="EL250">
        <v>2329517</v>
      </c>
      <c r="EQ250">
        <v>984000</v>
      </c>
      <c r="ET250">
        <v>657408</v>
      </c>
      <c r="EW250">
        <v>7692672</v>
      </c>
      <c r="EY250" s="1" t="s">
        <v>502</v>
      </c>
      <c r="EZ250" s="1"/>
      <c r="FA250" s="1"/>
      <c r="FB250" s="1"/>
      <c r="FC250" s="1"/>
      <c r="FD250" s="1"/>
      <c r="FE250" s="1"/>
      <c r="FF250" s="1"/>
      <c r="FG250" s="1"/>
      <c r="FH250" s="1">
        <v>1035822</v>
      </c>
      <c r="FI250" s="1">
        <v>126024</v>
      </c>
      <c r="FJ250" s="1"/>
      <c r="FK250" s="1">
        <v>920644</v>
      </c>
      <c r="FL250" s="1"/>
      <c r="FM250" s="1"/>
      <c r="FN250" s="1">
        <v>1653600</v>
      </c>
      <c r="FO250" s="1"/>
      <c r="FP250" s="1"/>
      <c r="FQ250" s="1"/>
      <c r="FR250" s="1">
        <v>84000</v>
      </c>
      <c r="FS250" s="1"/>
      <c r="FT250" s="1"/>
      <c r="FU250" s="1"/>
      <c r="FV250" s="1"/>
      <c r="FW250" s="1"/>
      <c r="FX250" s="1"/>
      <c r="FY250" s="1"/>
      <c r="FZ250" s="1">
        <v>102101</v>
      </c>
      <c r="GA250" s="1"/>
      <c r="GB250" s="1"/>
      <c r="GC250" s="1">
        <v>256329</v>
      </c>
      <c r="GD250" s="1">
        <v>130800</v>
      </c>
      <c r="GE250" s="1"/>
      <c r="GF250" s="1">
        <v>4309320</v>
      </c>
    </row>
    <row r="251" spans="1:188" x14ac:dyDescent="0.45">
      <c r="A251" t="s">
        <v>308</v>
      </c>
      <c r="B251" t="s">
        <v>309</v>
      </c>
      <c r="C251">
        <v>198496</v>
      </c>
      <c r="D251">
        <v>206015</v>
      </c>
      <c r="E251">
        <v>197687</v>
      </c>
      <c r="F251">
        <v>199409</v>
      </c>
      <c r="G251">
        <v>196041</v>
      </c>
      <c r="H251">
        <v>199072</v>
      </c>
      <c r="I251">
        <v>213530</v>
      </c>
      <c r="J251">
        <v>208178</v>
      </c>
      <c r="K251">
        <v>205396</v>
      </c>
      <c r="L251">
        <v>209804</v>
      </c>
      <c r="M251">
        <v>194696</v>
      </c>
      <c r="N251">
        <v>188497</v>
      </c>
      <c r="Q251" t="s">
        <v>1280</v>
      </c>
      <c r="R251" t="s">
        <v>1281</v>
      </c>
      <c r="S251" t="s">
        <v>3100</v>
      </c>
      <c r="T251">
        <v>13871</v>
      </c>
      <c r="U251">
        <v>43000</v>
      </c>
      <c r="V251">
        <v>43000</v>
      </c>
      <c r="W251">
        <v>43000</v>
      </c>
      <c r="X251">
        <v>43000</v>
      </c>
      <c r="Y251">
        <v>43000</v>
      </c>
      <c r="Z251">
        <v>43000</v>
      </c>
      <c r="AA251">
        <v>43000</v>
      </c>
      <c r="AB251">
        <v>43000</v>
      </c>
      <c r="AC251">
        <v>43000</v>
      </c>
      <c r="AD251">
        <v>43000</v>
      </c>
      <c r="AE251">
        <v>43000</v>
      </c>
      <c r="AF251" s="6">
        <f t="shared" si="7"/>
        <v>486871</v>
      </c>
      <c r="CK251" t="s">
        <v>404</v>
      </c>
      <c r="CL251" t="s">
        <v>3109</v>
      </c>
      <c r="CM251" s="32">
        <v>0</v>
      </c>
      <c r="CN251" s="32">
        <v>0</v>
      </c>
      <c r="CO251" s="32">
        <v>0</v>
      </c>
      <c r="CP251" s="32">
        <v>0</v>
      </c>
      <c r="CQ251" s="32">
        <v>0</v>
      </c>
      <c r="CR251" s="32">
        <v>0</v>
      </c>
      <c r="CS251" s="32">
        <v>0</v>
      </c>
      <c r="CT251" s="32">
        <v>100</v>
      </c>
      <c r="CU251" s="32">
        <v>0</v>
      </c>
      <c r="CV251" s="32">
        <v>0</v>
      </c>
      <c r="CW251" s="32">
        <v>0</v>
      </c>
      <c r="CX251" s="32">
        <v>0</v>
      </c>
      <c r="CZ251" t="s">
        <v>404</v>
      </c>
      <c r="DA251" t="s">
        <v>3109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100</v>
      </c>
      <c r="DJ251">
        <v>0</v>
      </c>
      <c r="DK251">
        <v>0</v>
      </c>
      <c r="DL251">
        <v>0</v>
      </c>
      <c r="DM251">
        <v>0</v>
      </c>
      <c r="DN251">
        <f t="shared" si="6"/>
        <v>100</v>
      </c>
      <c r="DP251" s="31" t="s">
        <v>1060</v>
      </c>
      <c r="DQ251">
        <v>1098000</v>
      </c>
      <c r="DR251">
        <v>575190</v>
      </c>
      <c r="DV251">
        <v>483605</v>
      </c>
      <c r="DY251">
        <v>1966310</v>
      </c>
      <c r="DZ251">
        <v>66924</v>
      </c>
      <c r="EE251">
        <v>581400</v>
      </c>
      <c r="EQ251">
        <v>24000</v>
      </c>
      <c r="ET251">
        <v>3555174</v>
      </c>
      <c r="EU251">
        <v>780450</v>
      </c>
      <c r="EW251">
        <v>9131053</v>
      </c>
      <c r="EY251" s="1" t="s">
        <v>1236</v>
      </c>
      <c r="EZ251" s="1"/>
      <c r="FA251" s="1"/>
      <c r="FB251" s="1"/>
      <c r="FC251" s="1"/>
      <c r="FD251" s="1"/>
      <c r="FE251" s="1"/>
      <c r="FF251" s="1"/>
      <c r="FG251" s="1"/>
      <c r="FH251" s="1">
        <v>360000</v>
      </c>
      <c r="FI251" s="1"/>
      <c r="FJ251" s="1"/>
      <c r="FK251" s="1"/>
      <c r="FL251" s="1"/>
      <c r="FM251" s="1"/>
      <c r="FN251" s="1">
        <v>1480200</v>
      </c>
      <c r="FO251" s="1"/>
      <c r="FP251" s="1"/>
      <c r="FQ251" s="1"/>
      <c r="FR251" s="1"/>
      <c r="FS251" s="1"/>
      <c r="FT251" s="1"/>
      <c r="FU251" s="1"/>
      <c r="FV251" s="1"/>
      <c r="FW251" s="1"/>
      <c r="FX251" s="1">
        <v>3518763</v>
      </c>
      <c r="FY251" s="1"/>
      <c r="FZ251" s="1">
        <v>480000</v>
      </c>
      <c r="GA251" s="1"/>
      <c r="GB251" s="1"/>
      <c r="GC251" s="1"/>
      <c r="GD251" s="1"/>
      <c r="GE251" s="1"/>
      <c r="GF251" s="1">
        <v>5838963</v>
      </c>
    </row>
    <row r="252" spans="1:188" x14ac:dyDescent="0.45">
      <c r="A252" t="s">
        <v>1257</v>
      </c>
      <c r="B252" t="s">
        <v>1258</v>
      </c>
      <c r="C252">
        <v>635718</v>
      </c>
      <c r="D252">
        <v>616554</v>
      </c>
      <c r="E252">
        <v>651440</v>
      </c>
      <c r="F252">
        <v>642324</v>
      </c>
      <c r="G252">
        <v>645055</v>
      </c>
      <c r="H252">
        <v>644965</v>
      </c>
      <c r="I252">
        <v>645518</v>
      </c>
      <c r="J252">
        <v>645175</v>
      </c>
      <c r="K252">
        <v>643782</v>
      </c>
      <c r="L252">
        <v>643327</v>
      </c>
      <c r="M252">
        <v>640649</v>
      </c>
      <c r="N252">
        <v>638165</v>
      </c>
      <c r="Q252" t="s">
        <v>1280</v>
      </c>
      <c r="R252" t="s">
        <v>1281</v>
      </c>
      <c r="S252" t="s">
        <v>3101</v>
      </c>
      <c r="T252">
        <v>16446</v>
      </c>
      <c r="U252">
        <v>48962</v>
      </c>
      <c r="V252">
        <v>48962</v>
      </c>
      <c r="W252">
        <v>48962</v>
      </c>
      <c r="X252">
        <v>48962</v>
      </c>
      <c r="Y252">
        <v>48962</v>
      </c>
      <c r="Z252">
        <v>48962</v>
      </c>
      <c r="AA252">
        <v>48962</v>
      </c>
      <c r="AB252">
        <v>48962</v>
      </c>
      <c r="AC252">
        <v>48962</v>
      </c>
      <c r="AD252">
        <v>48962</v>
      </c>
      <c r="AE252">
        <v>48962</v>
      </c>
      <c r="AF252" s="6">
        <f t="shared" si="7"/>
        <v>555028</v>
      </c>
      <c r="CK252" t="s">
        <v>404</v>
      </c>
      <c r="CL252" t="s">
        <v>3119</v>
      </c>
      <c r="CM252" s="32">
        <v>-6498</v>
      </c>
      <c r="CN252" s="32">
        <v>-4206</v>
      </c>
      <c r="CO252" s="32">
        <v>-4610</v>
      </c>
      <c r="CP252" s="32">
        <v>-3454</v>
      </c>
      <c r="CQ252" s="32">
        <v>-3883</v>
      </c>
      <c r="CR252" s="32">
        <v>-4173</v>
      </c>
      <c r="CS252" s="32">
        <v>-4322</v>
      </c>
      <c r="CT252" s="32">
        <v>-4414</v>
      </c>
      <c r="CU252" s="32">
        <v>-4519</v>
      </c>
      <c r="CV252" s="32">
        <v>-4365</v>
      </c>
      <c r="CW252" s="32">
        <v>-2969</v>
      </c>
      <c r="CX252" s="32">
        <v>-2673</v>
      </c>
      <c r="CZ252" t="s">
        <v>404</v>
      </c>
      <c r="DA252" t="s">
        <v>3119</v>
      </c>
      <c r="DB252">
        <v>-6498</v>
      </c>
      <c r="DC252">
        <v>-4206</v>
      </c>
      <c r="DD252">
        <v>-4610</v>
      </c>
      <c r="DE252">
        <v>-3454</v>
      </c>
      <c r="DF252">
        <v>-3883</v>
      </c>
      <c r="DG252">
        <v>-4173</v>
      </c>
      <c r="DH252">
        <v>-4322</v>
      </c>
      <c r="DI252">
        <v>-4414</v>
      </c>
      <c r="DJ252">
        <v>-4519</v>
      </c>
      <c r="DK252">
        <v>-4365</v>
      </c>
      <c r="DL252">
        <v>-2969</v>
      </c>
      <c r="DM252">
        <v>-2673</v>
      </c>
      <c r="DN252">
        <f t="shared" si="6"/>
        <v>-50086</v>
      </c>
      <c r="DP252" s="31" t="s">
        <v>1238</v>
      </c>
      <c r="DQ252">
        <v>70900</v>
      </c>
      <c r="DV252">
        <v>144608</v>
      </c>
      <c r="DY252">
        <v>1961964</v>
      </c>
      <c r="EB252">
        <v>120000</v>
      </c>
      <c r="EE252">
        <v>240000</v>
      </c>
      <c r="EI252">
        <v>36000</v>
      </c>
      <c r="EQ252">
        <v>47544</v>
      </c>
      <c r="ER252">
        <v>1357200</v>
      </c>
      <c r="ET252">
        <v>2147944</v>
      </c>
      <c r="EU252">
        <v>561600</v>
      </c>
      <c r="EW252">
        <v>6687760</v>
      </c>
      <c r="EY252" s="1" t="s">
        <v>308</v>
      </c>
      <c r="EZ252" s="1">
        <v>87650</v>
      </c>
      <c r="FA252" s="1"/>
      <c r="FB252" s="1"/>
      <c r="FC252" s="1"/>
      <c r="FD252" s="1"/>
      <c r="FE252" s="1">
        <v>384000</v>
      </c>
      <c r="FF252" s="1"/>
      <c r="FG252" s="1"/>
      <c r="FH252" s="1">
        <v>684000</v>
      </c>
      <c r="FI252" s="1"/>
      <c r="FJ252" s="1"/>
      <c r="FK252" s="1"/>
      <c r="FL252" s="1"/>
      <c r="FM252" s="1"/>
      <c r="FN252" s="1">
        <v>240000</v>
      </c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>
        <v>12000</v>
      </c>
      <c r="GA252" s="1"/>
      <c r="GB252" s="1"/>
      <c r="GC252" s="1">
        <v>817171</v>
      </c>
      <c r="GD252" s="1">
        <v>192000</v>
      </c>
      <c r="GE252" s="1"/>
      <c r="GF252" s="1">
        <v>2416821</v>
      </c>
    </row>
    <row r="253" spans="1:188" x14ac:dyDescent="0.45">
      <c r="A253" t="s">
        <v>1060</v>
      </c>
      <c r="B253" t="s">
        <v>1061</v>
      </c>
      <c r="C253">
        <v>684540</v>
      </c>
      <c r="D253">
        <v>690433</v>
      </c>
      <c r="E253">
        <v>688074</v>
      </c>
      <c r="F253">
        <v>643603</v>
      </c>
      <c r="G253">
        <v>659306</v>
      </c>
      <c r="H253">
        <v>774434</v>
      </c>
      <c r="I253">
        <v>780564</v>
      </c>
      <c r="J253">
        <v>787781</v>
      </c>
      <c r="K253">
        <v>782970</v>
      </c>
      <c r="L253">
        <v>766634</v>
      </c>
      <c r="M253">
        <v>756308</v>
      </c>
      <c r="N253">
        <v>1116406</v>
      </c>
      <c r="Q253" t="s">
        <v>1280</v>
      </c>
      <c r="R253" t="s">
        <v>1281</v>
      </c>
      <c r="S253" t="s">
        <v>3103</v>
      </c>
      <c r="T253">
        <v>58945</v>
      </c>
      <c r="U253">
        <v>8000</v>
      </c>
      <c r="V253">
        <v>8000</v>
      </c>
      <c r="W253">
        <v>8000</v>
      </c>
      <c r="X253">
        <v>8000</v>
      </c>
      <c r="Y253">
        <v>8000</v>
      </c>
      <c r="Z253">
        <v>8000</v>
      </c>
      <c r="AA253">
        <v>8000</v>
      </c>
      <c r="AB253">
        <v>8000</v>
      </c>
      <c r="AC253">
        <v>8000</v>
      </c>
      <c r="AD253">
        <v>8000</v>
      </c>
      <c r="AE253">
        <v>8000</v>
      </c>
      <c r="AF253" s="6">
        <f t="shared" si="7"/>
        <v>146945</v>
      </c>
      <c r="CK253" t="s">
        <v>404</v>
      </c>
      <c r="CL253" t="s">
        <v>3115</v>
      </c>
      <c r="CM253" s="32">
        <v>615294.44900000002</v>
      </c>
      <c r="CN253" s="32">
        <v>507419.22499999998</v>
      </c>
      <c r="CO253" s="32">
        <v>512352.27500000002</v>
      </c>
      <c r="CP253" s="32">
        <v>459742.81599999999</v>
      </c>
      <c r="CQ253" s="32">
        <v>452068.48100000003</v>
      </c>
      <c r="CR253" s="32">
        <v>428409.91800000001</v>
      </c>
      <c r="CS253" s="32">
        <v>417095.93800000002</v>
      </c>
      <c r="CT253" s="32">
        <v>412940.34600000002</v>
      </c>
      <c r="CU253" s="32">
        <v>418998.32799999998</v>
      </c>
      <c r="CV253" s="32">
        <v>425502.37699999998</v>
      </c>
      <c r="CW253" s="32">
        <v>414887.37699999998</v>
      </c>
      <c r="CX253" s="32">
        <v>408742.90500000003</v>
      </c>
      <c r="CZ253" t="s">
        <v>404</v>
      </c>
      <c r="DA253" t="s">
        <v>3115</v>
      </c>
      <c r="DB253">
        <v>615294.44900000002</v>
      </c>
      <c r="DC253">
        <v>507419.22499999998</v>
      </c>
      <c r="DD253">
        <v>512352.27500000002</v>
      </c>
      <c r="DE253">
        <v>459742.81599999999</v>
      </c>
      <c r="DF253">
        <v>452068.48100000003</v>
      </c>
      <c r="DG253">
        <v>428409.91800000001</v>
      </c>
      <c r="DH253">
        <v>417095.93800000002</v>
      </c>
      <c r="DI253">
        <v>412940.34600000002</v>
      </c>
      <c r="DJ253">
        <v>418998.32799999998</v>
      </c>
      <c r="DK253">
        <v>425502.37699999998</v>
      </c>
      <c r="DL253">
        <v>414887.37699999998</v>
      </c>
      <c r="DM253">
        <v>408742.90500000003</v>
      </c>
      <c r="DN253">
        <f t="shared" si="6"/>
        <v>5473454.4350000015</v>
      </c>
      <c r="DP253" s="31" t="s">
        <v>328</v>
      </c>
      <c r="DQ253">
        <v>41280</v>
      </c>
      <c r="DV253">
        <v>0</v>
      </c>
      <c r="EH253">
        <v>1620</v>
      </c>
      <c r="EJ253">
        <v>5290908</v>
      </c>
      <c r="EK253">
        <v>739015</v>
      </c>
      <c r="EL253">
        <v>1441817</v>
      </c>
      <c r="EO253">
        <v>516000</v>
      </c>
      <c r="ET253">
        <v>97626</v>
      </c>
      <c r="EU253">
        <v>24000</v>
      </c>
      <c r="EW253">
        <v>8152266</v>
      </c>
      <c r="EY253" s="1" t="s">
        <v>1257</v>
      </c>
      <c r="EZ253" s="1">
        <v>70700</v>
      </c>
      <c r="FA253" s="1"/>
      <c r="FB253" s="1"/>
      <c r="FC253" s="1"/>
      <c r="FD253" s="1"/>
      <c r="FE253" s="1">
        <v>0</v>
      </c>
      <c r="FF253" s="1"/>
      <c r="FG253" s="1"/>
      <c r="FH253" s="1">
        <v>720000</v>
      </c>
      <c r="FI253" s="1"/>
      <c r="FJ253" s="1"/>
      <c r="FK253" s="1"/>
      <c r="FL253" s="1">
        <v>1632000</v>
      </c>
      <c r="FM253" s="1"/>
      <c r="FN253" s="1">
        <v>1250700</v>
      </c>
      <c r="FO253" s="1"/>
      <c r="FP253" s="1"/>
      <c r="FQ253" s="1">
        <v>48347</v>
      </c>
      <c r="FR253" s="1"/>
      <c r="FS253" s="1"/>
      <c r="FT253" s="1"/>
      <c r="FU253" s="1">
        <v>2329517</v>
      </c>
      <c r="FV253" s="1"/>
      <c r="FW253" s="1"/>
      <c r="FX253" s="1"/>
      <c r="FY253" s="1"/>
      <c r="FZ253" s="1">
        <v>984000</v>
      </c>
      <c r="GA253" s="1"/>
      <c r="GB253" s="1"/>
      <c r="GC253" s="1">
        <v>657408</v>
      </c>
      <c r="GD253" s="1"/>
      <c r="GE253" s="1"/>
      <c r="GF253" s="1">
        <v>7692672</v>
      </c>
    </row>
    <row r="254" spans="1:188" x14ac:dyDescent="0.45">
      <c r="A254" t="s">
        <v>1238</v>
      </c>
      <c r="B254" t="s">
        <v>3036</v>
      </c>
      <c r="C254">
        <v>559740</v>
      </c>
      <c r="D254">
        <v>569556</v>
      </c>
      <c r="E254">
        <v>571248</v>
      </c>
      <c r="F254">
        <v>562998</v>
      </c>
      <c r="G254">
        <v>566293</v>
      </c>
      <c r="H254">
        <v>565869</v>
      </c>
      <c r="I254">
        <v>558270</v>
      </c>
      <c r="J254">
        <v>546998</v>
      </c>
      <c r="K254">
        <v>550657</v>
      </c>
      <c r="L254">
        <v>550012</v>
      </c>
      <c r="M254">
        <v>541310</v>
      </c>
      <c r="N254">
        <v>544809</v>
      </c>
      <c r="Q254" t="s">
        <v>3045</v>
      </c>
      <c r="T254">
        <v>1921798</v>
      </c>
      <c r="U254">
        <v>1905760.148</v>
      </c>
      <c r="V254">
        <v>2421290</v>
      </c>
      <c r="W254">
        <v>3581303</v>
      </c>
      <c r="X254">
        <v>4276080</v>
      </c>
      <c r="Y254">
        <v>9970626</v>
      </c>
      <c r="Z254">
        <v>10636878</v>
      </c>
      <c r="AA254">
        <v>12086603</v>
      </c>
      <c r="AB254">
        <v>12892823</v>
      </c>
      <c r="AC254">
        <v>33184151</v>
      </c>
      <c r="AD254">
        <v>11423098</v>
      </c>
      <c r="AE254">
        <v>14010013</v>
      </c>
      <c r="AF254" s="6">
        <f t="shared" si="7"/>
        <v>118310423.148</v>
      </c>
      <c r="CK254" t="s">
        <v>404</v>
      </c>
      <c r="CL254" t="s">
        <v>3111</v>
      </c>
      <c r="CM254" s="32">
        <v>13795.159</v>
      </c>
      <c r="CN254" s="32">
        <v>13993.626</v>
      </c>
      <c r="CO254" s="32">
        <v>13759.49</v>
      </c>
      <c r="CP254" s="32">
        <v>13736.362000000001</v>
      </c>
      <c r="CQ254" s="32">
        <v>13732.869999999999</v>
      </c>
      <c r="CR254" s="32">
        <v>13722.25</v>
      </c>
      <c r="CS254" s="32">
        <v>13787.33</v>
      </c>
      <c r="CT254" s="32">
        <v>13706.593000000001</v>
      </c>
      <c r="CU254" s="32">
        <v>13747.33</v>
      </c>
      <c r="CV254" s="32">
        <v>13780.047999999999</v>
      </c>
      <c r="CW254" s="32">
        <v>13802.054</v>
      </c>
      <c r="CX254" s="32">
        <v>454.84699999999998</v>
      </c>
      <c r="CZ254" t="s">
        <v>404</v>
      </c>
      <c r="DA254" t="s">
        <v>3111</v>
      </c>
      <c r="DB254">
        <v>13795.159</v>
      </c>
      <c r="DC254">
        <v>13993.626</v>
      </c>
      <c r="DD254">
        <v>13759.49</v>
      </c>
      <c r="DE254">
        <v>13736.362000000001</v>
      </c>
      <c r="DF254">
        <v>13732.869999999999</v>
      </c>
      <c r="DG254">
        <v>13722.25</v>
      </c>
      <c r="DH254">
        <v>13787.33</v>
      </c>
      <c r="DI254">
        <v>13706.593000000001</v>
      </c>
      <c r="DJ254">
        <v>13747.33</v>
      </c>
      <c r="DK254">
        <v>13780.047999999999</v>
      </c>
      <c r="DL254">
        <v>13802.054</v>
      </c>
      <c r="DM254">
        <v>454.84699999999998</v>
      </c>
      <c r="DN254">
        <f t="shared" si="6"/>
        <v>152017.959</v>
      </c>
      <c r="DP254" s="31" t="s">
        <v>1058</v>
      </c>
      <c r="DQ254">
        <v>18600</v>
      </c>
      <c r="DT254">
        <v>115555.5</v>
      </c>
      <c r="DV254">
        <v>78</v>
      </c>
      <c r="DY254">
        <v>1296000</v>
      </c>
      <c r="EL254">
        <v>740869</v>
      </c>
      <c r="EQ254">
        <v>420000</v>
      </c>
      <c r="ET254">
        <v>244310</v>
      </c>
      <c r="EU254">
        <v>48000</v>
      </c>
      <c r="EW254">
        <v>2883412.5</v>
      </c>
      <c r="EY254" s="1" t="s">
        <v>1060</v>
      </c>
      <c r="EZ254" s="1">
        <v>1098000</v>
      </c>
      <c r="FA254" s="1">
        <v>575190</v>
      </c>
      <c r="FB254" s="1"/>
      <c r="FC254" s="1"/>
      <c r="FD254" s="1"/>
      <c r="FE254" s="1">
        <v>483605</v>
      </c>
      <c r="FF254" s="1"/>
      <c r="FG254" s="1"/>
      <c r="FH254" s="1">
        <v>1966310</v>
      </c>
      <c r="FI254" s="1">
        <v>66924</v>
      </c>
      <c r="FJ254" s="1"/>
      <c r="FK254" s="1"/>
      <c r="FL254" s="1"/>
      <c r="FM254" s="1"/>
      <c r="FN254" s="1">
        <v>581400</v>
      </c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>
        <v>24000</v>
      </c>
      <c r="GA254" s="1"/>
      <c r="GB254" s="1"/>
      <c r="GC254" s="1">
        <v>3555174</v>
      </c>
      <c r="GD254" s="1">
        <v>780450</v>
      </c>
      <c r="GE254" s="1"/>
      <c r="GF254" s="1">
        <v>9131053</v>
      </c>
    </row>
    <row r="255" spans="1:188" x14ac:dyDescent="0.45">
      <c r="A255" t="s">
        <v>328</v>
      </c>
      <c r="B255" t="s">
        <v>3037</v>
      </c>
      <c r="C255">
        <v>692780</v>
      </c>
      <c r="D255">
        <v>690576</v>
      </c>
      <c r="E255">
        <v>691183</v>
      </c>
      <c r="F255">
        <v>689721</v>
      </c>
      <c r="G255">
        <v>689587</v>
      </c>
      <c r="H255">
        <v>689873</v>
      </c>
      <c r="I255">
        <v>671151</v>
      </c>
      <c r="J255">
        <v>667146</v>
      </c>
      <c r="K255">
        <v>667072</v>
      </c>
      <c r="L255">
        <v>667643</v>
      </c>
      <c r="M255">
        <v>667457</v>
      </c>
      <c r="N255">
        <v>668077</v>
      </c>
      <c r="CK255" t="s">
        <v>404</v>
      </c>
      <c r="CL255" t="s">
        <v>3100</v>
      </c>
      <c r="CM255" s="32">
        <v>64800</v>
      </c>
      <c r="CN255" s="32">
        <v>64800</v>
      </c>
      <c r="CO255" s="32">
        <v>64800</v>
      </c>
      <c r="CP255" s="32">
        <v>64800</v>
      </c>
      <c r="CQ255" s="32">
        <v>64800</v>
      </c>
      <c r="CR255" s="32">
        <v>64800</v>
      </c>
      <c r="CS255" s="32">
        <v>78437</v>
      </c>
      <c r="CT255" s="32">
        <v>64800</v>
      </c>
      <c r="CU255" s="32">
        <v>64800</v>
      </c>
      <c r="CV255" s="32">
        <v>41023</v>
      </c>
      <c r="CW255" s="32">
        <v>0</v>
      </c>
      <c r="CX255" s="32">
        <v>0</v>
      </c>
      <c r="CZ255" t="s">
        <v>404</v>
      </c>
      <c r="DA255" t="s">
        <v>3100</v>
      </c>
      <c r="DB255">
        <v>64800</v>
      </c>
      <c r="DC255">
        <v>64800</v>
      </c>
      <c r="DD255">
        <v>64800</v>
      </c>
      <c r="DE255">
        <v>64800</v>
      </c>
      <c r="DF255">
        <v>64800</v>
      </c>
      <c r="DG255">
        <v>64800</v>
      </c>
      <c r="DH255">
        <v>78437</v>
      </c>
      <c r="DI255">
        <v>64800</v>
      </c>
      <c r="DJ255">
        <v>64800</v>
      </c>
      <c r="DK255">
        <v>41023</v>
      </c>
      <c r="DL255">
        <v>0</v>
      </c>
      <c r="DM255">
        <v>0</v>
      </c>
      <c r="DN255">
        <f t="shared" si="6"/>
        <v>637860</v>
      </c>
      <c r="DP255" s="31" t="s">
        <v>678</v>
      </c>
      <c r="EE255">
        <v>251544</v>
      </c>
      <c r="EW255">
        <v>251544</v>
      </c>
      <c r="EY255" s="1" t="s">
        <v>1238</v>
      </c>
      <c r="EZ255" s="1">
        <v>70900</v>
      </c>
      <c r="FA255" s="1"/>
      <c r="FB255" s="1"/>
      <c r="FC255" s="1"/>
      <c r="FD255" s="1"/>
      <c r="FE255" s="1">
        <v>144608</v>
      </c>
      <c r="FF255" s="1"/>
      <c r="FG255" s="1"/>
      <c r="FH255" s="1">
        <v>1961964</v>
      </c>
      <c r="FI255" s="1"/>
      <c r="FJ255" s="1"/>
      <c r="FK255" s="1">
        <v>120000</v>
      </c>
      <c r="FL255" s="1"/>
      <c r="FM255" s="1"/>
      <c r="FN255" s="1">
        <v>240000</v>
      </c>
      <c r="FO255" s="1"/>
      <c r="FP255" s="1"/>
      <c r="FQ255" s="1"/>
      <c r="FR255" s="1">
        <v>36000</v>
      </c>
      <c r="FS255" s="1"/>
      <c r="FT255" s="1"/>
      <c r="FU255" s="1"/>
      <c r="FV255" s="1"/>
      <c r="FW255" s="1"/>
      <c r="FX255" s="1"/>
      <c r="FY255" s="1"/>
      <c r="FZ255" s="1">
        <v>47544</v>
      </c>
      <c r="GA255" s="1">
        <v>1357200</v>
      </c>
      <c r="GB255" s="1"/>
      <c r="GC255" s="1">
        <v>2147944</v>
      </c>
      <c r="GD255" s="1">
        <v>561600</v>
      </c>
      <c r="GE255" s="1"/>
      <c r="GF255" s="1">
        <v>6687760</v>
      </c>
    </row>
    <row r="256" spans="1:188" x14ac:dyDescent="0.45">
      <c r="A256" t="s">
        <v>1058</v>
      </c>
      <c r="B256" t="s">
        <v>3038</v>
      </c>
      <c r="C256">
        <v>238343.625</v>
      </c>
      <c r="D256">
        <v>241348.625</v>
      </c>
      <c r="E256">
        <v>237449.625</v>
      </c>
      <c r="F256">
        <v>241010.625</v>
      </c>
      <c r="G256">
        <v>237346.625</v>
      </c>
      <c r="H256">
        <v>234602.625</v>
      </c>
      <c r="I256">
        <v>242200.625</v>
      </c>
      <c r="J256">
        <v>240694.625</v>
      </c>
      <c r="K256">
        <v>243183.625</v>
      </c>
      <c r="L256">
        <v>242179.625</v>
      </c>
      <c r="M256">
        <v>240271.625</v>
      </c>
      <c r="N256">
        <v>244780.625</v>
      </c>
      <c r="CK256" t="s">
        <v>404</v>
      </c>
      <c r="CL256" t="s">
        <v>3116</v>
      </c>
      <c r="CM256" s="32">
        <v>21430.491000000002</v>
      </c>
      <c r="CN256" s="32">
        <v>18430.491000000002</v>
      </c>
      <c r="CO256" s="32">
        <v>21953.202000000001</v>
      </c>
      <c r="CP256" s="32">
        <v>23375.181</v>
      </c>
      <c r="CQ256" s="32">
        <v>23375.181</v>
      </c>
      <c r="CR256" s="32">
        <v>23375.181</v>
      </c>
      <c r="CS256" s="32">
        <v>23375.181</v>
      </c>
      <c r="CT256" s="32">
        <v>23375.181</v>
      </c>
      <c r="CU256" s="32">
        <v>23375.181</v>
      </c>
      <c r="CV256" s="32">
        <v>23375.181</v>
      </c>
      <c r="CW256" s="32">
        <v>23375.181</v>
      </c>
      <c r="CX256" s="32">
        <v>23375.181</v>
      </c>
      <c r="CZ256" t="s">
        <v>404</v>
      </c>
      <c r="DA256" t="s">
        <v>3116</v>
      </c>
      <c r="DB256">
        <v>21430.491000000002</v>
      </c>
      <c r="DC256">
        <v>18430.491000000002</v>
      </c>
      <c r="DD256">
        <v>21953.202000000001</v>
      </c>
      <c r="DE256">
        <v>23375.181</v>
      </c>
      <c r="DF256">
        <v>23375.181</v>
      </c>
      <c r="DG256">
        <v>23375.181</v>
      </c>
      <c r="DH256">
        <v>23375.181</v>
      </c>
      <c r="DI256">
        <v>23375.181</v>
      </c>
      <c r="DJ256">
        <v>23375.181</v>
      </c>
      <c r="DK256">
        <v>23375.181</v>
      </c>
      <c r="DL256">
        <v>23375.181</v>
      </c>
      <c r="DM256">
        <v>23375.181</v>
      </c>
      <c r="DN256">
        <f t="shared" si="6"/>
        <v>272190.81300000008</v>
      </c>
      <c r="DP256" s="31" t="s">
        <v>1221</v>
      </c>
      <c r="DQ256">
        <v>90510</v>
      </c>
      <c r="DV256">
        <v>0</v>
      </c>
      <c r="DX256">
        <v>135060</v>
      </c>
      <c r="DY256">
        <v>850800</v>
      </c>
      <c r="EB256">
        <v>312000</v>
      </c>
      <c r="EE256">
        <v>720000</v>
      </c>
      <c r="EK256">
        <v>1667924</v>
      </c>
      <c r="EO256">
        <v>671292</v>
      </c>
      <c r="EQ256">
        <v>0</v>
      </c>
      <c r="ET256">
        <v>258386</v>
      </c>
      <c r="EU256">
        <v>26400</v>
      </c>
      <c r="EW256">
        <v>4732372</v>
      </c>
      <c r="EY256" s="1" t="s">
        <v>328</v>
      </c>
      <c r="EZ256" s="1">
        <v>41280</v>
      </c>
      <c r="FA256" s="1"/>
      <c r="FB256" s="1"/>
      <c r="FC256" s="1"/>
      <c r="FD256" s="1"/>
      <c r="FE256" s="1">
        <v>0</v>
      </c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>
        <v>1620</v>
      </c>
      <c r="FR256" s="1"/>
      <c r="FS256" s="1">
        <v>5290908</v>
      </c>
      <c r="FT256" s="1">
        <v>739015</v>
      </c>
      <c r="FU256" s="1">
        <v>1441817</v>
      </c>
      <c r="FV256" s="1"/>
      <c r="FW256" s="1"/>
      <c r="FX256" s="1">
        <v>516000</v>
      </c>
      <c r="FY256" s="1"/>
      <c r="FZ256" s="1"/>
      <c r="GA256" s="1"/>
      <c r="GB256" s="1"/>
      <c r="GC256" s="1">
        <v>97626</v>
      </c>
      <c r="GD256" s="1">
        <v>24000</v>
      </c>
      <c r="GE256" s="1"/>
      <c r="GF256" s="1">
        <v>8152266</v>
      </c>
    </row>
    <row r="257" spans="1:188" x14ac:dyDescent="0.45">
      <c r="A257" t="s">
        <v>678</v>
      </c>
      <c r="B257" t="s">
        <v>679</v>
      </c>
      <c r="C257">
        <v>20962</v>
      </c>
      <c r="D257">
        <v>20962</v>
      </c>
      <c r="E257">
        <v>20962</v>
      </c>
      <c r="F257">
        <v>20962</v>
      </c>
      <c r="G257">
        <v>20962</v>
      </c>
      <c r="H257">
        <v>20962</v>
      </c>
      <c r="I257">
        <v>20962</v>
      </c>
      <c r="J257">
        <v>20962</v>
      </c>
      <c r="K257">
        <v>20962</v>
      </c>
      <c r="L257">
        <v>20962</v>
      </c>
      <c r="M257">
        <v>20962</v>
      </c>
      <c r="N257">
        <v>20962</v>
      </c>
      <c r="CK257" t="s">
        <v>404</v>
      </c>
      <c r="CL257" t="s">
        <v>3112</v>
      </c>
      <c r="CM257" s="32">
        <v>20000</v>
      </c>
      <c r="CN257" s="32">
        <v>20000</v>
      </c>
      <c r="CO257" s="32">
        <v>20000</v>
      </c>
      <c r="CP257" s="32">
        <v>20000</v>
      </c>
      <c r="CQ257" s="32">
        <v>20000</v>
      </c>
      <c r="CR257" s="32">
        <v>6000</v>
      </c>
      <c r="CS257" s="32">
        <v>0</v>
      </c>
      <c r="CT257" s="32">
        <v>0</v>
      </c>
      <c r="CU257" s="32">
        <v>0</v>
      </c>
      <c r="CV257" s="32">
        <v>0</v>
      </c>
      <c r="CW257" s="32">
        <v>0</v>
      </c>
      <c r="CX257" s="32">
        <v>0</v>
      </c>
      <c r="CZ257" t="s">
        <v>404</v>
      </c>
      <c r="DA257" t="s">
        <v>3112</v>
      </c>
      <c r="DB257">
        <v>20000</v>
      </c>
      <c r="DC257">
        <v>20000</v>
      </c>
      <c r="DD257">
        <v>20000</v>
      </c>
      <c r="DE257">
        <v>20000</v>
      </c>
      <c r="DF257">
        <v>20000</v>
      </c>
      <c r="DG257">
        <v>6000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f t="shared" si="6"/>
        <v>106000</v>
      </c>
      <c r="DP257" s="31" t="s">
        <v>484</v>
      </c>
      <c r="DQ257">
        <v>57100</v>
      </c>
      <c r="DU257">
        <v>497576</v>
      </c>
      <c r="DV257">
        <v>0</v>
      </c>
      <c r="ET257">
        <v>65694</v>
      </c>
      <c r="EW257">
        <v>620370</v>
      </c>
      <c r="EY257" s="1" t="s">
        <v>1058</v>
      </c>
      <c r="EZ257" s="1">
        <v>18600</v>
      </c>
      <c r="FA257" s="1"/>
      <c r="FB257" s="1"/>
      <c r="FC257" s="1">
        <v>115555.5</v>
      </c>
      <c r="FD257" s="1"/>
      <c r="FE257" s="1">
        <v>78</v>
      </c>
      <c r="FF257" s="1"/>
      <c r="FG257" s="1"/>
      <c r="FH257" s="1">
        <v>1296000</v>
      </c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>
        <v>740869</v>
      </c>
      <c r="FV257" s="1"/>
      <c r="FW257" s="1"/>
      <c r="FX257" s="1"/>
      <c r="FY257" s="1"/>
      <c r="FZ257" s="1">
        <v>420000</v>
      </c>
      <c r="GA257" s="1"/>
      <c r="GB257" s="1"/>
      <c r="GC257" s="1">
        <v>244310</v>
      </c>
      <c r="GD257" s="1">
        <v>48000</v>
      </c>
      <c r="GE257" s="1"/>
      <c r="GF257" s="1">
        <v>2883412.5</v>
      </c>
    </row>
    <row r="258" spans="1:188" x14ac:dyDescent="0.45">
      <c r="A258" t="s">
        <v>1221</v>
      </c>
      <c r="B258" t="s">
        <v>469</v>
      </c>
      <c r="C258">
        <v>393562</v>
      </c>
      <c r="D258">
        <v>397336</v>
      </c>
      <c r="E258">
        <v>400865</v>
      </c>
      <c r="F258">
        <v>398314</v>
      </c>
      <c r="G258">
        <v>393462</v>
      </c>
      <c r="H258">
        <v>391505</v>
      </c>
      <c r="I258">
        <v>394437</v>
      </c>
      <c r="J258">
        <v>391660</v>
      </c>
      <c r="K258">
        <v>396533</v>
      </c>
      <c r="L258">
        <v>392657</v>
      </c>
      <c r="M258">
        <v>389811</v>
      </c>
      <c r="N258">
        <v>392230</v>
      </c>
      <c r="CK258" t="s">
        <v>404</v>
      </c>
      <c r="CL258" t="s">
        <v>3117</v>
      </c>
      <c r="CM258" s="32">
        <v>0</v>
      </c>
      <c r="CN258" s="32">
        <v>0</v>
      </c>
      <c r="CO258" s="32">
        <v>0</v>
      </c>
      <c r="CP258" s="32">
        <v>6541</v>
      </c>
      <c r="CQ258" s="32">
        <v>0</v>
      </c>
      <c r="CR258" s="32">
        <v>0</v>
      </c>
      <c r="CS258" s="32">
        <v>0</v>
      </c>
      <c r="CT258" s="32">
        <v>0</v>
      </c>
      <c r="CU258" s="32">
        <v>0</v>
      </c>
      <c r="CV258" s="32">
        <v>0</v>
      </c>
      <c r="CW258" s="32">
        <v>0</v>
      </c>
      <c r="CX258" s="32">
        <v>0</v>
      </c>
      <c r="CZ258" t="s">
        <v>404</v>
      </c>
      <c r="DA258" t="s">
        <v>3117</v>
      </c>
      <c r="DB258">
        <v>0</v>
      </c>
      <c r="DC258">
        <v>0</v>
      </c>
      <c r="DD258">
        <v>0</v>
      </c>
      <c r="DE258">
        <v>6541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f t="shared" si="6"/>
        <v>6541</v>
      </c>
      <c r="DP258" s="31" t="s">
        <v>474</v>
      </c>
      <c r="DT258">
        <v>194388</v>
      </c>
      <c r="DU258">
        <v>227986.17099999997</v>
      </c>
      <c r="DV258">
        <v>180</v>
      </c>
      <c r="DY258">
        <v>300000</v>
      </c>
      <c r="EB258">
        <v>328800</v>
      </c>
      <c r="ED258">
        <v>766299.55199999979</v>
      </c>
      <c r="EE258">
        <v>487860</v>
      </c>
      <c r="EJ258">
        <v>3701563</v>
      </c>
      <c r="EK258">
        <v>1021966</v>
      </c>
      <c r="EQ258">
        <v>23052</v>
      </c>
      <c r="ET258">
        <v>154813</v>
      </c>
      <c r="EW258">
        <v>7206907.7229999993</v>
      </c>
      <c r="EY258" s="1" t="s">
        <v>678</v>
      </c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>
        <v>251544</v>
      </c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>
        <v>251544</v>
      </c>
    </row>
    <row r="259" spans="1:188" x14ac:dyDescent="0.45">
      <c r="A259" t="s">
        <v>484</v>
      </c>
      <c r="B259" t="s">
        <v>485</v>
      </c>
      <c r="C259">
        <v>52693</v>
      </c>
      <c r="D259">
        <v>53345</v>
      </c>
      <c r="E259">
        <v>52673</v>
      </c>
      <c r="F259">
        <v>53290</v>
      </c>
      <c r="G259">
        <v>53248</v>
      </c>
      <c r="H259">
        <v>53112</v>
      </c>
      <c r="I259">
        <v>52886</v>
      </c>
      <c r="J259">
        <v>52570</v>
      </c>
      <c r="K259">
        <v>53017</v>
      </c>
      <c r="L259">
        <v>52527</v>
      </c>
      <c r="M259">
        <v>47510</v>
      </c>
      <c r="N259">
        <v>43499</v>
      </c>
      <c r="CK259" t="s">
        <v>404</v>
      </c>
      <c r="CL259" t="s">
        <v>3113</v>
      </c>
      <c r="CM259" s="32">
        <v>67354</v>
      </c>
      <c r="CN259" s="32">
        <v>69046</v>
      </c>
      <c r="CO259" s="32">
        <v>68125</v>
      </c>
      <c r="CP259" s="32">
        <v>71127</v>
      </c>
      <c r="CQ259" s="32">
        <v>62426</v>
      </c>
      <c r="CR259" s="32">
        <v>29492</v>
      </c>
      <c r="CS259" s="32">
        <v>33612</v>
      </c>
      <c r="CT259" s="32">
        <v>29404</v>
      </c>
      <c r="CU259" s="32">
        <v>31552</v>
      </c>
      <c r="CV259" s="32">
        <v>78449</v>
      </c>
      <c r="CW259" s="32">
        <v>10247</v>
      </c>
      <c r="CX259" s="32">
        <v>11155</v>
      </c>
      <c r="CZ259" t="s">
        <v>404</v>
      </c>
      <c r="DA259" t="s">
        <v>3113</v>
      </c>
      <c r="DB259">
        <v>67354</v>
      </c>
      <c r="DC259">
        <v>69046</v>
      </c>
      <c r="DD259">
        <v>68125</v>
      </c>
      <c r="DE259">
        <v>71127</v>
      </c>
      <c r="DF259">
        <v>62426</v>
      </c>
      <c r="DG259">
        <v>29492</v>
      </c>
      <c r="DH259">
        <v>33612</v>
      </c>
      <c r="DI259">
        <v>29404</v>
      </c>
      <c r="DJ259">
        <v>31552</v>
      </c>
      <c r="DK259">
        <v>78449</v>
      </c>
      <c r="DL259">
        <v>10247</v>
      </c>
      <c r="DM259">
        <v>11155</v>
      </c>
      <c r="DN259">
        <f t="shared" si="6"/>
        <v>561989</v>
      </c>
      <c r="DP259" s="31" t="s">
        <v>21</v>
      </c>
      <c r="DQ259">
        <v>46500</v>
      </c>
      <c r="DR259">
        <v>120000</v>
      </c>
      <c r="DT259">
        <v>-92478</v>
      </c>
      <c r="DU259">
        <v>8670502.0480000004</v>
      </c>
      <c r="DV259">
        <v>0</v>
      </c>
      <c r="DY259">
        <v>1102272</v>
      </c>
      <c r="EB259">
        <v>523764</v>
      </c>
      <c r="EI259">
        <v>48000</v>
      </c>
      <c r="EK259">
        <v>463008</v>
      </c>
      <c r="EQ259">
        <v>-158580</v>
      </c>
      <c r="ET259">
        <v>57149</v>
      </c>
      <c r="EU259">
        <v>48000</v>
      </c>
      <c r="EW259">
        <v>10828137.048</v>
      </c>
      <c r="EY259" s="1" t="s">
        <v>1221</v>
      </c>
      <c r="EZ259" s="1">
        <v>90510</v>
      </c>
      <c r="FA259" s="1"/>
      <c r="FB259" s="1"/>
      <c r="FC259" s="1"/>
      <c r="FD259" s="1"/>
      <c r="FE259" s="1">
        <v>0</v>
      </c>
      <c r="FF259" s="1"/>
      <c r="FG259" s="1">
        <v>135060</v>
      </c>
      <c r="FH259" s="1">
        <v>850800</v>
      </c>
      <c r="FI259" s="1"/>
      <c r="FJ259" s="1"/>
      <c r="FK259" s="1">
        <v>312000</v>
      </c>
      <c r="FL259" s="1"/>
      <c r="FM259" s="1"/>
      <c r="FN259" s="1">
        <v>720000</v>
      </c>
      <c r="FO259" s="1"/>
      <c r="FP259" s="1"/>
      <c r="FQ259" s="1"/>
      <c r="FR259" s="1"/>
      <c r="FS259" s="1"/>
      <c r="FT259" s="1">
        <v>1667924</v>
      </c>
      <c r="FU259" s="1"/>
      <c r="FV259" s="1"/>
      <c r="FW259" s="1"/>
      <c r="FX259" s="1">
        <v>671292</v>
      </c>
      <c r="FY259" s="1"/>
      <c r="FZ259" s="1">
        <v>0</v>
      </c>
      <c r="GA259" s="1"/>
      <c r="GB259" s="1"/>
      <c r="GC259" s="1">
        <v>258386</v>
      </c>
      <c r="GD259" s="1">
        <v>26400</v>
      </c>
      <c r="GE259" s="1"/>
      <c r="GF259" s="1">
        <v>4732372</v>
      </c>
    </row>
    <row r="260" spans="1:188" x14ac:dyDescent="0.45">
      <c r="A260" t="s">
        <v>474</v>
      </c>
      <c r="B260" t="s">
        <v>475</v>
      </c>
      <c r="C260">
        <v>568565.86</v>
      </c>
      <c r="D260">
        <v>564364.86</v>
      </c>
      <c r="E260">
        <v>539682.86</v>
      </c>
      <c r="F260">
        <v>566809.86</v>
      </c>
      <c r="G260">
        <v>560223.86</v>
      </c>
      <c r="H260">
        <v>563404.86</v>
      </c>
      <c r="I260">
        <v>564773.86</v>
      </c>
      <c r="J260">
        <v>562827.83000000007</v>
      </c>
      <c r="K260">
        <v>627135.84499999997</v>
      </c>
      <c r="L260">
        <v>693499.79200000002</v>
      </c>
      <c r="M260">
        <v>698719.61800000002</v>
      </c>
      <c r="N260">
        <v>696898.61800000002</v>
      </c>
      <c r="CK260" t="s">
        <v>404</v>
      </c>
      <c r="CL260" t="s">
        <v>3101</v>
      </c>
      <c r="CM260" s="32">
        <v>2000</v>
      </c>
      <c r="CN260" s="32">
        <v>2000</v>
      </c>
      <c r="CO260" s="32">
        <v>2000</v>
      </c>
      <c r="CP260" s="32">
        <v>2000</v>
      </c>
      <c r="CQ260" s="32">
        <v>2000</v>
      </c>
      <c r="CR260" s="32">
        <v>1300</v>
      </c>
      <c r="CS260" s="32">
        <v>1000</v>
      </c>
      <c r="CT260" s="32">
        <v>1000</v>
      </c>
      <c r="CU260" s="32">
        <v>1000</v>
      </c>
      <c r="CV260" s="32">
        <v>645</v>
      </c>
      <c r="CW260" s="32">
        <v>0</v>
      </c>
      <c r="CX260" s="32">
        <v>0</v>
      </c>
      <c r="CZ260" t="s">
        <v>404</v>
      </c>
      <c r="DA260" t="s">
        <v>3101</v>
      </c>
      <c r="DB260">
        <v>2000</v>
      </c>
      <c r="DC260">
        <v>2000</v>
      </c>
      <c r="DD260">
        <v>2000</v>
      </c>
      <c r="DE260">
        <v>2000</v>
      </c>
      <c r="DF260">
        <v>2000</v>
      </c>
      <c r="DG260">
        <v>1300</v>
      </c>
      <c r="DH260">
        <v>1000</v>
      </c>
      <c r="DI260">
        <v>1000</v>
      </c>
      <c r="DJ260">
        <v>1000</v>
      </c>
      <c r="DK260">
        <v>645</v>
      </c>
      <c r="DL260">
        <v>0</v>
      </c>
      <c r="DM260">
        <v>0</v>
      </c>
      <c r="DN260">
        <f t="shared" si="6"/>
        <v>14945</v>
      </c>
      <c r="DP260" s="31" t="s">
        <v>1037</v>
      </c>
      <c r="DY260">
        <v>540000</v>
      </c>
      <c r="EE260">
        <v>1374744</v>
      </c>
      <c r="EQ260">
        <v>24000</v>
      </c>
      <c r="ER260">
        <v>904800</v>
      </c>
      <c r="EW260">
        <v>2843544</v>
      </c>
      <c r="EY260" s="1" t="s">
        <v>484</v>
      </c>
      <c r="EZ260" s="1">
        <v>57100</v>
      </c>
      <c r="FA260" s="1"/>
      <c r="FB260" s="1"/>
      <c r="FC260" s="1"/>
      <c r="FD260" s="1">
        <v>497576</v>
      </c>
      <c r="FE260" s="1">
        <v>0</v>
      </c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>
        <v>65694</v>
      </c>
      <c r="GD260" s="1"/>
      <c r="GE260" s="1"/>
      <c r="GF260" s="1">
        <v>620370</v>
      </c>
    </row>
    <row r="261" spans="1:188" x14ac:dyDescent="0.45">
      <c r="A261" t="s">
        <v>21</v>
      </c>
      <c r="B261" t="s">
        <v>22</v>
      </c>
      <c r="C261">
        <v>1035278.576</v>
      </c>
      <c r="D261">
        <v>954024.75</v>
      </c>
      <c r="E261">
        <v>955011.40399999998</v>
      </c>
      <c r="F261">
        <v>944996.08400000003</v>
      </c>
      <c r="G261">
        <v>886222.7</v>
      </c>
      <c r="H261">
        <v>890431.7</v>
      </c>
      <c r="I261">
        <v>890249.67799999996</v>
      </c>
      <c r="J261">
        <v>879122.95900000003</v>
      </c>
      <c r="K261">
        <v>880640.15</v>
      </c>
      <c r="L261">
        <v>902874.07299999997</v>
      </c>
      <c r="M261">
        <v>806874.28799999994</v>
      </c>
      <c r="N261">
        <v>802410.68599999999</v>
      </c>
      <c r="CK261" t="s">
        <v>404</v>
      </c>
      <c r="CL261" t="s">
        <v>3103</v>
      </c>
      <c r="CM261" s="32">
        <v>10977</v>
      </c>
      <c r="CN261" s="32">
        <v>11122</v>
      </c>
      <c r="CO261" s="32">
        <v>10306</v>
      </c>
      <c r="CP261" s="32">
        <v>10997</v>
      </c>
      <c r="CQ261" s="32">
        <v>10542</v>
      </c>
      <c r="CR261" s="32">
        <v>12572</v>
      </c>
      <c r="CS261" s="32">
        <v>13529</v>
      </c>
      <c r="CT261" s="32">
        <v>11238</v>
      </c>
      <c r="CU261" s="32">
        <v>11122</v>
      </c>
      <c r="CV261" s="32">
        <v>6472</v>
      </c>
      <c r="CW261" s="32">
        <v>0</v>
      </c>
      <c r="CX261" s="32">
        <v>0</v>
      </c>
      <c r="CZ261" t="s">
        <v>404</v>
      </c>
      <c r="DA261" t="s">
        <v>3103</v>
      </c>
      <c r="DB261">
        <v>10977</v>
      </c>
      <c r="DC261">
        <v>11122</v>
      </c>
      <c r="DD261">
        <v>10306</v>
      </c>
      <c r="DE261">
        <v>10997</v>
      </c>
      <c r="DF261">
        <v>10542</v>
      </c>
      <c r="DG261">
        <v>12572</v>
      </c>
      <c r="DH261">
        <v>13529</v>
      </c>
      <c r="DI261">
        <v>11238</v>
      </c>
      <c r="DJ261">
        <v>11122</v>
      </c>
      <c r="DK261">
        <v>6472</v>
      </c>
      <c r="DL261">
        <v>0</v>
      </c>
      <c r="DM261">
        <v>0</v>
      </c>
      <c r="DN261">
        <f t="shared" ref="DN261:DN324" si="8">SUM(DB261:DM261)</f>
        <v>108877</v>
      </c>
      <c r="DP261" s="31" t="s">
        <v>120</v>
      </c>
      <c r="DQ261">
        <v>300</v>
      </c>
      <c r="DV261">
        <v>939</v>
      </c>
      <c r="EE261">
        <v>324900</v>
      </c>
      <c r="EL261">
        <v>5176476</v>
      </c>
      <c r="ET261">
        <v>943849</v>
      </c>
      <c r="EU261">
        <v>1440413</v>
      </c>
      <c r="EW261">
        <v>7886877</v>
      </c>
      <c r="EY261" s="1" t="s">
        <v>474</v>
      </c>
      <c r="EZ261" s="1"/>
      <c r="FA261" s="1"/>
      <c r="FB261" s="1"/>
      <c r="FC261" s="1">
        <v>194388</v>
      </c>
      <c r="FD261" s="1">
        <v>227986.17099999997</v>
      </c>
      <c r="FE261" s="1">
        <v>180</v>
      </c>
      <c r="FF261" s="1"/>
      <c r="FG261" s="1"/>
      <c r="FH261" s="1">
        <v>300000</v>
      </c>
      <c r="FI261" s="1"/>
      <c r="FJ261" s="1"/>
      <c r="FK261" s="1">
        <v>328800</v>
      </c>
      <c r="FL261" s="1"/>
      <c r="FM261" s="1">
        <v>766299.55199999979</v>
      </c>
      <c r="FN261" s="1">
        <v>487860</v>
      </c>
      <c r="FO261" s="1"/>
      <c r="FP261" s="1"/>
      <c r="FQ261" s="1"/>
      <c r="FR261" s="1"/>
      <c r="FS261" s="1">
        <v>3701563</v>
      </c>
      <c r="FT261" s="1">
        <v>1021966</v>
      </c>
      <c r="FU261" s="1"/>
      <c r="FV261" s="1"/>
      <c r="FW261" s="1"/>
      <c r="FX261" s="1"/>
      <c r="FY261" s="1"/>
      <c r="FZ261" s="1">
        <v>23052</v>
      </c>
      <c r="GA261" s="1"/>
      <c r="GB261" s="1"/>
      <c r="GC261" s="1">
        <v>154813</v>
      </c>
      <c r="GD261" s="1"/>
      <c r="GE261" s="1"/>
      <c r="GF261" s="1">
        <v>7206907.7229999993</v>
      </c>
    </row>
    <row r="262" spans="1:188" x14ac:dyDescent="0.45">
      <c r="A262" t="s">
        <v>1037</v>
      </c>
      <c r="B262" t="s">
        <v>1038</v>
      </c>
      <c r="C262">
        <v>236962</v>
      </c>
      <c r="D262">
        <v>236962</v>
      </c>
      <c r="E262">
        <v>236962</v>
      </c>
      <c r="F262">
        <v>236962</v>
      </c>
      <c r="G262">
        <v>236962</v>
      </c>
      <c r="H262">
        <v>236962</v>
      </c>
      <c r="I262">
        <v>236962</v>
      </c>
      <c r="J262">
        <v>236962</v>
      </c>
      <c r="K262">
        <v>236962</v>
      </c>
      <c r="L262">
        <v>236962</v>
      </c>
      <c r="M262">
        <v>236962</v>
      </c>
      <c r="N262">
        <v>236962</v>
      </c>
      <c r="CK262" t="s">
        <v>404</v>
      </c>
      <c r="CL262" t="s">
        <v>3107</v>
      </c>
      <c r="CM262" s="32">
        <v>10000</v>
      </c>
      <c r="CN262" s="32">
        <v>10000</v>
      </c>
      <c r="CO262" s="32">
        <v>10000</v>
      </c>
      <c r="CP262" s="32">
        <v>10000</v>
      </c>
      <c r="CQ262" s="32">
        <v>10000</v>
      </c>
      <c r="CR262" s="32">
        <v>10000</v>
      </c>
      <c r="CS262" s="32">
        <v>10000</v>
      </c>
      <c r="CT262" s="32">
        <v>10000</v>
      </c>
      <c r="CU262" s="32">
        <v>10000</v>
      </c>
      <c r="CV262" s="32">
        <v>10000</v>
      </c>
      <c r="CW262" s="32">
        <v>10000</v>
      </c>
      <c r="CX262" s="32">
        <v>323</v>
      </c>
      <c r="CZ262" t="s">
        <v>404</v>
      </c>
      <c r="DA262" t="s">
        <v>3107</v>
      </c>
      <c r="DB262">
        <v>10000</v>
      </c>
      <c r="DC262">
        <v>10000</v>
      </c>
      <c r="DD262">
        <v>10000</v>
      </c>
      <c r="DE262">
        <v>10000</v>
      </c>
      <c r="DF262">
        <v>10000</v>
      </c>
      <c r="DG262">
        <v>10000</v>
      </c>
      <c r="DH262">
        <v>10000</v>
      </c>
      <c r="DI262">
        <v>10000</v>
      </c>
      <c r="DJ262">
        <v>10000</v>
      </c>
      <c r="DK262">
        <v>10000</v>
      </c>
      <c r="DL262">
        <v>10000</v>
      </c>
      <c r="DM262">
        <v>323</v>
      </c>
      <c r="DN262">
        <f t="shared" si="8"/>
        <v>110323</v>
      </c>
      <c r="DP262" s="31" t="s">
        <v>1039</v>
      </c>
      <c r="DQ262">
        <v>432350</v>
      </c>
      <c r="DR262">
        <v>46452</v>
      </c>
      <c r="DV262">
        <v>384009</v>
      </c>
      <c r="DY262">
        <v>1907544</v>
      </c>
      <c r="EE262">
        <v>290700</v>
      </c>
      <c r="EQ262">
        <v>0</v>
      </c>
      <c r="ET262">
        <v>1045329</v>
      </c>
      <c r="EU262">
        <v>484938</v>
      </c>
      <c r="EW262">
        <v>4591322</v>
      </c>
      <c r="EY262" s="1" t="s">
        <v>21</v>
      </c>
      <c r="EZ262" s="1">
        <v>46500</v>
      </c>
      <c r="FA262" s="1">
        <v>120000</v>
      </c>
      <c r="FB262" s="1"/>
      <c r="FC262" s="1">
        <v>-92478</v>
      </c>
      <c r="FD262" s="1">
        <v>8670502.0480000004</v>
      </c>
      <c r="FE262" s="1">
        <v>0</v>
      </c>
      <c r="FF262" s="1"/>
      <c r="FG262" s="1"/>
      <c r="FH262" s="1">
        <v>1102272</v>
      </c>
      <c r="FI262" s="1"/>
      <c r="FJ262" s="1"/>
      <c r="FK262" s="1">
        <v>523764</v>
      </c>
      <c r="FL262" s="1"/>
      <c r="FM262" s="1"/>
      <c r="FN262" s="1"/>
      <c r="FO262" s="1"/>
      <c r="FP262" s="1"/>
      <c r="FQ262" s="1"/>
      <c r="FR262" s="1">
        <v>48000</v>
      </c>
      <c r="FS262" s="1"/>
      <c r="FT262" s="1">
        <v>463008</v>
      </c>
      <c r="FU262" s="1"/>
      <c r="FV262" s="1"/>
      <c r="FW262" s="1"/>
      <c r="FX262" s="1"/>
      <c r="FY262" s="1"/>
      <c r="FZ262" s="1">
        <v>-158580</v>
      </c>
      <c r="GA262" s="1"/>
      <c r="GB262" s="1"/>
      <c r="GC262" s="1">
        <v>57149</v>
      </c>
      <c r="GD262" s="1">
        <v>48000</v>
      </c>
      <c r="GE262" s="1"/>
      <c r="GF262" s="1">
        <v>10828137.048</v>
      </c>
    </row>
    <row r="263" spans="1:188" x14ac:dyDescent="0.45">
      <c r="A263" t="s">
        <v>120</v>
      </c>
      <c r="B263" t="s">
        <v>121</v>
      </c>
      <c r="C263">
        <v>629178</v>
      </c>
      <c r="D263">
        <v>756305</v>
      </c>
      <c r="E263">
        <v>728569</v>
      </c>
      <c r="F263">
        <v>647911</v>
      </c>
      <c r="G263">
        <v>652684</v>
      </c>
      <c r="H263">
        <v>624127</v>
      </c>
      <c r="I263">
        <v>689417</v>
      </c>
      <c r="J263">
        <v>625283</v>
      </c>
      <c r="K263">
        <v>659530</v>
      </c>
      <c r="L263">
        <v>610431</v>
      </c>
      <c r="M263">
        <v>618537</v>
      </c>
      <c r="N263">
        <v>644905</v>
      </c>
      <c r="CK263" t="s">
        <v>344</v>
      </c>
      <c r="CL263" t="s">
        <v>3109</v>
      </c>
      <c r="CM263" s="32">
        <v>7220</v>
      </c>
      <c r="CN263" s="32">
        <v>7220</v>
      </c>
      <c r="CO263" s="32">
        <v>7220</v>
      </c>
      <c r="CP263" s="32">
        <v>7220</v>
      </c>
      <c r="CQ263" s="32">
        <v>7220</v>
      </c>
      <c r="CR263" s="32">
        <v>7220</v>
      </c>
      <c r="CS263" s="32">
        <v>7220</v>
      </c>
      <c r="CT263" s="32">
        <v>7220</v>
      </c>
      <c r="CU263" s="32">
        <v>7220</v>
      </c>
      <c r="CV263" s="32">
        <v>7220</v>
      </c>
      <c r="CW263" s="32">
        <v>0</v>
      </c>
      <c r="CX263" s="32">
        <v>0</v>
      </c>
      <c r="CZ263" t="s">
        <v>344</v>
      </c>
      <c r="DA263" t="s">
        <v>3109</v>
      </c>
      <c r="DB263">
        <v>7220</v>
      </c>
      <c r="DC263">
        <v>7220</v>
      </c>
      <c r="DD263">
        <v>7220</v>
      </c>
      <c r="DE263">
        <v>7220</v>
      </c>
      <c r="DF263">
        <v>7220</v>
      </c>
      <c r="DG263">
        <v>7220</v>
      </c>
      <c r="DH263">
        <v>7220</v>
      </c>
      <c r="DI263">
        <v>7220</v>
      </c>
      <c r="DJ263">
        <v>7220</v>
      </c>
      <c r="DK263">
        <v>7220</v>
      </c>
      <c r="DL263">
        <v>0</v>
      </c>
      <c r="DM263">
        <v>0</v>
      </c>
      <c r="DN263">
        <f t="shared" si="8"/>
        <v>72200</v>
      </c>
      <c r="DP263" s="31" t="s">
        <v>470</v>
      </c>
      <c r="DQ263">
        <v>98150</v>
      </c>
      <c r="DT263">
        <v>4411</v>
      </c>
      <c r="DV263">
        <v>43865</v>
      </c>
      <c r="DY263">
        <v>6407974.5999999987</v>
      </c>
      <c r="DZ263">
        <v>51812</v>
      </c>
      <c r="EB263">
        <v>395303</v>
      </c>
      <c r="EE263">
        <v>979639</v>
      </c>
      <c r="EH263">
        <v>58639</v>
      </c>
      <c r="EI263">
        <v>36000</v>
      </c>
      <c r="EK263">
        <v>3042042</v>
      </c>
      <c r="EL263">
        <v>4767784</v>
      </c>
      <c r="EQ263">
        <v>1312410</v>
      </c>
      <c r="ET263">
        <v>2449344.0730000003</v>
      </c>
      <c r="EU263">
        <v>330717.92699999997</v>
      </c>
      <c r="EW263">
        <v>19978091.599999998</v>
      </c>
      <c r="EY263" s="1" t="s">
        <v>1037</v>
      </c>
      <c r="EZ263" s="1"/>
      <c r="FA263" s="1"/>
      <c r="FB263" s="1"/>
      <c r="FC263" s="1"/>
      <c r="FD263" s="1"/>
      <c r="FE263" s="1"/>
      <c r="FF263" s="1"/>
      <c r="FG263" s="1"/>
      <c r="FH263" s="1">
        <v>540000</v>
      </c>
      <c r="FI263" s="1"/>
      <c r="FJ263" s="1"/>
      <c r="FK263" s="1"/>
      <c r="FL263" s="1"/>
      <c r="FM263" s="1"/>
      <c r="FN263" s="1">
        <v>1374744</v>
      </c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>
        <v>24000</v>
      </c>
      <c r="GA263" s="1">
        <v>904800</v>
      </c>
      <c r="GB263" s="1"/>
      <c r="GC263" s="1"/>
      <c r="GD263" s="1"/>
      <c r="GE263" s="1"/>
      <c r="GF263" s="1">
        <v>2843544</v>
      </c>
    </row>
    <row r="264" spans="1:188" x14ac:dyDescent="0.45">
      <c r="A264" t="s">
        <v>1039</v>
      </c>
      <c r="B264" t="s">
        <v>1040</v>
      </c>
      <c r="C264">
        <v>390770</v>
      </c>
      <c r="D264">
        <v>390124</v>
      </c>
      <c r="E264">
        <v>383643</v>
      </c>
      <c r="F264">
        <v>388378</v>
      </c>
      <c r="G264">
        <v>377831</v>
      </c>
      <c r="H264">
        <v>383970</v>
      </c>
      <c r="I264">
        <v>372048</v>
      </c>
      <c r="J264">
        <v>385830</v>
      </c>
      <c r="K264">
        <v>389401</v>
      </c>
      <c r="L264">
        <v>380660</v>
      </c>
      <c r="M264">
        <v>377011</v>
      </c>
      <c r="N264">
        <v>371656</v>
      </c>
      <c r="CK264" t="s">
        <v>344</v>
      </c>
      <c r="CL264" t="s">
        <v>3108</v>
      </c>
      <c r="CM264" s="32">
        <v>21000</v>
      </c>
      <c r="CN264" s="32">
        <v>21000</v>
      </c>
      <c r="CO264" s="32">
        <v>21000</v>
      </c>
      <c r="CP264" s="32">
        <v>21000</v>
      </c>
      <c r="CQ264" s="32">
        <v>21000</v>
      </c>
      <c r="CR264" s="32">
        <v>21000</v>
      </c>
      <c r="CS264" s="32">
        <v>21000</v>
      </c>
      <c r="CT264" s="32">
        <v>21000</v>
      </c>
      <c r="CU264" s="32">
        <v>21000</v>
      </c>
      <c r="CV264" s="32">
        <v>21000</v>
      </c>
      <c r="CW264" s="32">
        <v>21000</v>
      </c>
      <c r="CX264" s="32">
        <v>21000</v>
      </c>
      <c r="CZ264" t="s">
        <v>344</v>
      </c>
      <c r="DA264" t="s">
        <v>3108</v>
      </c>
      <c r="DB264">
        <v>21000</v>
      </c>
      <c r="DC264">
        <v>21000</v>
      </c>
      <c r="DD264">
        <v>21000</v>
      </c>
      <c r="DE264">
        <v>21000</v>
      </c>
      <c r="DF264">
        <v>21000</v>
      </c>
      <c r="DG264">
        <v>21000</v>
      </c>
      <c r="DH264">
        <v>21000</v>
      </c>
      <c r="DI264">
        <v>21000</v>
      </c>
      <c r="DJ264">
        <v>21000</v>
      </c>
      <c r="DK264">
        <v>21000</v>
      </c>
      <c r="DL264">
        <v>21000</v>
      </c>
      <c r="DM264">
        <v>21000</v>
      </c>
      <c r="DN264">
        <f t="shared" si="8"/>
        <v>252000</v>
      </c>
      <c r="DP264" s="31" t="s">
        <v>227</v>
      </c>
      <c r="ET264">
        <v>62400</v>
      </c>
      <c r="EW264">
        <v>62400</v>
      </c>
      <c r="EY264" s="1" t="s">
        <v>120</v>
      </c>
      <c r="EZ264" s="1">
        <v>300</v>
      </c>
      <c r="FA264" s="1"/>
      <c r="FB264" s="1"/>
      <c r="FC264" s="1"/>
      <c r="FD264" s="1"/>
      <c r="FE264" s="1">
        <v>939</v>
      </c>
      <c r="FF264" s="1"/>
      <c r="FG264" s="1"/>
      <c r="FH264" s="1"/>
      <c r="FI264" s="1"/>
      <c r="FJ264" s="1"/>
      <c r="FK264" s="1"/>
      <c r="FL264" s="1"/>
      <c r="FM264" s="1"/>
      <c r="FN264" s="1">
        <v>324900</v>
      </c>
      <c r="FO264" s="1"/>
      <c r="FP264" s="1"/>
      <c r="FQ264" s="1"/>
      <c r="FR264" s="1"/>
      <c r="FS264" s="1"/>
      <c r="FT264" s="1"/>
      <c r="FU264" s="1">
        <v>5176476</v>
      </c>
      <c r="FV264" s="1"/>
      <c r="FW264" s="1"/>
      <c r="FX264" s="1"/>
      <c r="FY264" s="1"/>
      <c r="FZ264" s="1"/>
      <c r="GA264" s="1"/>
      <c r="GB264" s="1"/>
      <c r="GC264" s="1">
        <v>943849</v>
      </c>
      <c r="GD264" s="1">
        <v>1440413</v>
      </c>
      <c r="GE264" s="1"/>
      <c r="GF264" s="1">
        <v>7886877</v>
      </c>
    </row>
    <row r="265" spans="1:188" x14ac:dyDescent="0.45">
      <c r="A265" t="s">
        <v>470</v>
      </c>
      <c r="B265" t="s">
        <v>471</v>
      </c>
      <c r="C265">
        <v>1689334.8</v>
      </c>
      <c r="D265">
        <v>1637270.8</v>
      </c>
      <c r="E265">
        <v>1649828.8</v>
      </c>
      <c r="F265">
        <v>1643361.8</v>
      </c>
      <c r="G265">
        <v>1646204.8</v>
      </c>
      <c r="H265">
        <v>1687998.8</v>
      </c>
      <c r="I265">
        <v>1656449.8</v>
      </c>
      <c r="J265">
        <v>1677389.8</v>
      </c>
      <c r="K265">
        <v>1677399.8</v>
      </c>
      <c r="L265">
        <v>1649449.8</v>
      </c>
      <c r="M265">
        <v>1664145.8</v>
      </c>
      <c r="N265">
        <v>1699256.8</v>
      </c>
      <c r="CK265" t="s">
        <v>344</v>
      </c>
      <c r="CL265" t="s">
        <v>3100</v>
      </c>
      <c r="CM265" s="32">
        <v>107000</v>
      </c>
      <c r="CN265" s="32">
        <v>107000</v>
      </c>
      <c r="CO265" s="32">
        <v>107000</v>
      </c>
      <c r="CP265" s="32">
        <v>107000</v>
      </c>
      <c r="CQ265" s="32">
        <v>107000</v>
      </c>
      <c r="CR265" s="32">
        <v>107000</v>
      </c>
      <c r="CS265" s="32">
        <v>107000</v>
      </c>
      <c r="CT265" s="32">
        <v>107000</v>
      </c>
      <c r="CU265" s="32">
        <v>107000</v>
      </c>
      <c r="CV265" s="32">
        <v>107000</v>
      </c>
      <c r="CW265" s="32">
        <v>107000</v>
      </c>
      <c r="CX265" s="32">
        <v>107000</v>
      </c>
      <c r="CZ265" t="s">
        <v>344</v>
      </c>
      <c r="DA265" t="s">
        <v>3100</v>
      </c>
      <c r="DB265">
        <v>107000</v>
      </c>
      <c r="DC265">
        <v>107000</v>
      </c>
      <c r="DD265">
        <v>107000</v>
      </c>
      <c r="DE265">
        <v>107000</v>
      </c>
      <c r="DF265">
        <v>107000</v>
      </c>
      <c r="DG265">
        <v>107000</v>
      </c>
      <c r="DH265">
        <v>107000</v>
      </c>
      <c r="DI265">
        <v>107000</v>
      </c>
      <c r="DJ265">
        <v>107000</v>
      </c>
      <c r="DK265">
        <v>107000</v>
      </c>
      <c r="DL265">
        <v>107000</v>
      </c>
      <c r="DM265">
        <v>107000</v>
      </c>
      <c r="DN265">
        <f t="shared" si="8"/>
        <v>1284000</v>
      </c>
      <c r="DP265" s="31" t="s">
        <v>235</v>
      </c>
      <c r="DQ265">
        <v>32820</v>
      </c>
      <c r="DV265">
        <v>57840</v>
      </c>
      <c r="EJ265">
        <v>3000000</v>
      </c>
      <c r="EO265">
        <v>820800</v>
      </c>
      <c r="ET265">
        <v>1573801</v>
      </c>
      <c r="EU265">
        <v>79200</v>
      </c>
      <c r="EW265">
        <v>5564461</v>
      </c>
      <c r="EY265" s="1" t="s">
        <v>1039</v>
      </c>
      <c r="EZ265" s="1">
        <v>432350</v>
      </c>
      <c r="FA265" s="1">
        <v>46452</v>
      </c>
      <c r="FB265" s="1"/>
      <c r="FC265" s="1"/>
      <c r="FD265" s="1"/>
      <c r="FE265" s="1">
        <v>384009</v>
      </c>
      <c r="FF265" s="1"/>
      <c r="FG265" s="1"/>
      <c r="FH265" s="1">
        <v>1907544</v>
      </c>
      <c r="FI265" s="1"/>
      <c r="FJ265" s="1"/>
      <c r="FK265" s="1"/>
      <c r="FL265" s="1"/>
      <c r="FM265" s="1"/>
      <c r="FN265" s="1">
        <v>290700</v>
      </c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>
        <v>0</v>
      </c>
      <c r="GA265" s="1"/>
      <c r="GB265" s="1"/>
      <c r="GC265" s="1">
        <v>1045329</v>
      </c>
      <c r="GD265" s="1">
        <v>484938</v>
      </c>
      <c r="GE265" s="1"/>
      <c r="GF265" s="1">
        <v>4591322</v>
      </c>
    </row>
    <row r="266" spans="1:188" x14ac:dyDescent="0.45">
      <c r="A266" t="s">
        <v>227</v>
      </c>
      <c r="B266" t="s">
        <v>228</v>
      </c>
      <c r="C266">
        <v>5200</v>
      </c>
      <c r="D266">
        <v>5200</v>
      </c>
      <c r="E266">
        <v>5200</v>
      </c>
      <c r="F266">
        <v>5200</v>
      </c>
      <c r="G266">
        <v>5200</v>
      </c>
      <c r="H266">
        <v>5200</v>
      </c>
      <c r="I266">
        <v>5200</v>
      </c>
      <c r="J266">
        <v>5200</v>
      </c>
      <c r="K266">
        <v>5200</v>
      </c>
      <c r="L266">
        <v>5200</v>
      </c>
      <c r="M266">
        <v>5200</v>
      </c>
      <c r="N266">
        <v>5200</v>
      </c>
      <c r="CK266" t="s">
        <v>344</v>
      </c>
      <c r="CL266" t="s">
        <v>3101</v>
      </c>
      <c r="CM266" s="32">
        <v>128000</v>
      </c>
      <c r="CN266" s="32">
        <v>128000</v>
      </c>
      <c r="CO266" s="32">
        <v>128000</v>
      </c>
      <c r="CP266" s="32">
        <v>128000</v>
      </c>
      <c r="CQ266" s="32">
        <v>128000</v>
      </c>
      <c r="CR266" s="32">
        <v>128000</v>
      </c>
      <c r="CS266" s="32">
        <v>128000</v>
      </c>
      <c r="CT266" s="32">
        <v>128000</v>
      </c>
      <c r="CU266" s="32">
        <v>128000</v>
      </c>
      <c r="CV266" s="32">
        <v>128000</v>
      </c>
      <c r="CW266" s="32">
        <v>128000</v>
      </c>
      <c r="CX266" s="32">
        <v>128000</v>
      </c>
      <c r="CZ266" t="s">
        <v>344</v>
      </c>
      <c r="DA266" t="s">
        <v>3101</v>
      </c>
      <c r="DB266">
        <v>128000</v>
      </c>
      <c r="DC266">
        <v>128000</v>
      </c>
      <c r="DD266">
        <v>128000</v>
      </c>
      <c r="DE266">
        <v>128000</v>
      </c>
      <c r="DF266">
        <v>128000</v>
      </c>
      <c r="DG266">
        <v>128000</v>
      </c>
      <c r="DH266">
        <v>128000</v>
      </c>
      <c r="DI266">
        <v>128000</v>
      </c>
      <c r="DJ266">
        <v>128000</v>
      </c>
      <c r="DK266">
        <v>128000</v>
      </c>
      <c r="DL266">
        <v>128000</v>
      </c>
      <c r="DM266">
        <v>128000</v>
      </c>
      <c r="DN266">
        <f t="shared" si="8"/>
        <v>1536000</v>
      </c>
      <c r="DP266" s="31" t="s">
        <v>490</v>
      </c>
      <c r="DQ266">
        <v>70750</v>
      </c>
      <c r="DV266">
        <v>420</v>
      </c>
      <c r="EE266">
        <v>1074083</v>
      </c>
      <c r="EJ266">
        <v>7404000</v>
      </c>
      <c r="EK266">
        <v>1884701</v>
      </c>
      <c r="EL266">
        <v>482831</v>
      </c>
      <c r="ET266">
        <v>222410</v>
      </c>
      <c r="EW266">
        <v>11139195</v>
      </c>
      <c r="EY266" s="1" t="s">
        <v>470</v>
      </c>
      <c r="EZ266" s="1">
        <v>98150</v>
      </c>
      <c r="FA266" s="1"/>
      <c r="FB266" s="1"/>
      <c r="FC266" s="1">
        <v>4411</v>
      </c>
      <c r="FD266" s="1"/>
      <c r="FE266" s="1">
        <v>43865</v>
      </c>
      <c r="FF266" s="1"/>
      <c r="FG266" s="1"/>
      <c r="FH266" s="1">
        <v>6407974.5999999987</v>
      </c>
      <c r="FI266" s="1">
        <v>51812</v>
      </c>
      <c r="FJ266" s="1"/>
      <c r="FK266" s="1">
        <v>395303</v>
      </c>
      <c r="FL266" s="1"/>
      <c r="FM266" s="1"/>
      <c r="FN266" s="1">
        <v>979639</v>
      </c>
      <c r="FO266" s="1"/>
      <c r="FP266" s="1"/>
      <c r="FQ266" s="1">
        <v>58639</v>
      </c>
      <c r="FR266" s="1">
        <v>36000</v>
      </c>
      <c r="FS266" s="1"/>
      <c r="FT266" s="1">
        <v>3042042</v>
      </c>
      <c r="FU266" s="1">
        <v>4767784</v>
      </c>
      <c r="FV266" s="1"/>
      <c r="FW266" s="1"/>
      <c r="FX266" s="1"/>
      <c r="FY266" s="1"/>
      <c r="FZ266" s="1">
        <v>1312410</v>
      </c>
      <c r="GA266" s="1"/>
      <c r="GB266" s="1"/>
      <c r="GC266" s="1">
        <v>2449344.0730000003</v>
      </c>
      <c r="GD266" s="1">
        <v>330717.92699999997</v>
      </c>
      <c r="GE266" s="1"/>
      <c r="GF266" s="1">
        <v>19978091.599999998</v>
      </c>
    </row>
    <row r="267" spans="1:188" x14ac:dyDescent="0.45">
      <c r="A267" t="s">
        <v>235</v>
      </c>
      <c r="B267" t="s">
        <v>236</v>
      </c>
      <c r="C267">
        <v>456724</v>
      </c>
      <c r="D267">
        <v>454798</v>
      </c>
      <c r="E267">
        <v>463361</v>
      </c>
      <c r="F267">
        <v>470574</v>
      </c>
      <c r="G267">
        <v>475632</v>
      </c>
      <c r="H267">
        <v>464913</v>
      </c>
      <c r="I267">
        <v>472915</v>
      </c>
      <c r="J267">
        <v>473341</v>
      </c>
      <c r="K267">
        <v>467262</v>
      </c>
      <c r="L267">
        <v>465671</v>
      </c>
      <c r="M267">
        <v>452389</v>
      </c>
      <c r="N267">
        <v>446881</v>
      </c>
      <c r="CK267" t="s">
        <v>722</v>
      </c>
      <c r="CL267" t="s">
        <v>3109</v>
      </c>
      <c r="CM267" s="32">
        <v>1000</v>
      </c>
      <c r="CN267" s="32">
        <v>1000</v>
      </c>
      <c r="CO267" s="32">
        <v>1000</v>
      </c>
      <c r="CP267" s="32">
        <v>1000</v>
      </c>
      <c r="CQ267" s="32">
        <v>1000</v>
      </c>
      <c r="CR267" s="32">
        <v>1000</v>
      </c>
      <c r="CS267" s="32">
        <v>1000</v>
      </c>
      <c r="CT267" s="32">
        <v>1000</v>
      </c>
      <c r="CU267" s="32">
        <v>1000</v>
      </c>
      <c r="CV267" s="32">
        <v>1000</v>
      </c>
      <c r="CW267" s="32">
        <v>0</v>
      </c>
      <c r="CX267" s="32">
        <v>0</v>
      </c>
      <c r="CZ267" t="s">
        <v>722</v>
      </c>
      <c r="DA267" t="s">
        <v>3109</v>
      </c>
      <c r="DB267">
        <v>1000</v>
      </c>
      <c r="DC267">
        <v>1000</v>
      </c>
      <c r="DD267">
        <v>1000</v>
      </c>
      <c r="DE267">
        <v>1000</v>
      </c>
      <c r="DF267">
        <v>1000</v>
      </c>
      <c r="DG267">
        <v>1000</v>
      </c>
      <c r="DH267">
        <v>1000</v>
      </c>
      <c r="DI267">
        <v>1000</v>
      </c>
      <c r="DJ267">
        <v>1000</v>
      </c>
      <c r="DK267">
        <v>1000</v>
      </c>
      <c r="DL267">
        <v>0</v>
      </c>
      <c r="DM267">
        <v>0</v>
      </c>
      <c r="DN267">
        <f t="shared" si="8"/>
        <v>10000</v>
      </c>
      <c r="DP267" s="31" t="s">
        <v>478</v>
      </c>
      <c r="DQ267">
        <v>70700</v>
      </c>
      <c r="DR267">
        <v>2504700</v>
      </c>
      <c r="DT267">
        <v>-103</v>
      </c>
      <c r="DU267">
        <v>140240.07800000001</v>
      </c>
      <c r="DV267">
        <v>0</v>
      </c>
      <c r="DY267">
        <v>289297</v>
      </c>
      <c r="EB267">
        <v>436800</v>
      </c>
      <c r="EE267">
        <v>743580</v>
      </c>
      <c r="EI267">
        <v>48000</v>
      </c>
      <c r="EK267">
        <v>414947</v>
      </c>
      <c r="EQ267">
        <v>392556</v>
      </c>
      <c r="ET267">
        <v>215824</v>
      </c>
      <c r="EW267">
        <v>5256541.0779999997</v>
      </c>
      <c r="EY267" s="1" t="s">
        <v>227</v>
      </c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>
        <v>62400</v>
      </c>
      <c r="GD267" s="1"/>
      <c r="GE267" s="1"/>
      <c r="GF267" s="1">
        <v>62400</v>
      </c>
    </row>
    <row r="268" spans="1:188" x14ac:dyDescent="0.45">
      <c r="A268" t="s">
        <v>490</v>
      </c>
      <c r="B268" t="s">
        <v>491</v>
      </c>
      <c r="C268">
        <v>846209</v>
      </c>
      <c r="D268">
        <v>845744</v>
      </c>
      <c r="E268">
        <v>846078</v>
      </c>
      <c r="F268">
        <v>848184</v>
      </c>
      <c r="G268">
        <v>948085</v>
      </c>
      <c r="H268">
        <v>995239</v>
      </c>
      <c r="I268">
        <v>971680</v>
      </c>
      <c r="J268">
        <v>970611</v>
      </c>
      <c r="K268">
        <v>969675</v>
      </c>
      <c r="L268">
        <v>971175</v>
      </c>
      <c r="M268">
        <v>962428</v>
      </c>
      <c r="N268">
        <v>964087</v>
      </c>
      <c r="CK268" t="s">
        <v>722</v>
      </c>
      <c r="CL268" t="s">
        <v>3100</v>
      </c>
      <c r="CM268" s="32">
        <v>28000</v>
      </c>
      <c r="CN268" s="32">
        <v>28000</v>
      </c>
      <c r="CO268" s="32">
        <v>28000</v>
      </c>
      <c r="CP268" s="32">
        <v>28000</v>
      </c>
      <c r="CQ268" s="32">
        <v>28000</v>
      </c>
      <c r="CR268" s="32">
        <v>28000</v>
      </c>
      <c r="CS268" s="32">
        <v>28000</v>
      </c>
      <c r="CT268" s="32">
        <v>28000</v>
      </c>
      <c r="CU268" s="32">
        <v>28000</v>
      </c>
      <c r="CV268" s="32">
        <v>28000</v>
      </c>
      <c r="CW268" s="32">
        <v>28000</v>
      </c>
      <c r="CX268" s="32">
        <v>28000</v>
      </c>
      <c r="CZ268" t="s">
        <v>722</v>
      </c>
      <c r="DA268" t="s">
        <v>3100</v>
      </c>
      <c r="DB268">
        <v>28000</v>
      </c>
      <c r="DC268">
        <v>28000</v>
      </c>
      <c r="DD268">
        <v>28000</v>
      </c>
      <c r="DE268">
        <v>28000</v>
      </c>
      <c r="DF268">
        <v>28000</v>
      </c>
      <c r="DG268">
        <v>28000</v>
      </c>
      <c r="DH268">
        <v>28000</v>
      </c>
      <c r="DI268">
        <v>28000</v>
      </c>
      <c r="DJ268">
        <v>28000</v>
      </c>
      <c r="DK268">
        <v>28000</v>
      </c>
      <c r="DL268">
        <v>28000</v>
      </c>
      <c r="DM268">
        <v>28000</v>
      </c>
      <c r="DN268">
        <f t="shared" si="8"/>
        <v>336000</v>
      </c>
      <c r="DP268" s="31" t="s">
        <v>498</v>
      </c>
      <c r="DQ268">
        <v>46500</v>
      </c>
      <c r="EE268">
        <v>844800</v>
      </c>
      <c r="ET268">
        <v>138302</v>
      </c>
      <c r="EW268">
        <v>1029602</v>
      </c>
      <c r="EY268" s="1" t="s">
        <v>235</v>
      </c>
      <c r="EZ268" s="1">
        <v>32820</v>
      </c>
      <c r="FA268" s="1"/>
      <c r="FB268" s="1"/>
      <c r="FC268" s="1"/>
      <c r="FD268" s="1"/>
      <c r="FE268" s="1">
        <v>57840</v>
      </c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>
        <v>3000000</v>
      </c>
      <c r="FT268" s="1"/>
      <c r="FU268" s="1"/>
      <c r="FV268" s="1"/>
      <c r="FW268" s="1"/>
      <c r="FX268" s="1">
        <v>820800</v>
      </c>
      <c r="FY268" s="1"/>
      <c r="FZ268" s="1"/>
      <c r="GA268" s="1"/>
      <c r="GB268" s="1"/>
      <c r="GC268" s="1">
        <v>1573801</v>
      </c>
      <c r="GD268" s="1">
        <v>79200</v>
      </c>
      <c r="GE268" s="1"/>
      <c r="GF268" s="1">
        <v>5564461</v>
      </c>
    </row>
    <row r="269" spans="1:188" x14ac:dyDescent="0.45">
      <c r="A269" t="s">
        <v>478</v>
      </c>
      <c r="B269" t="s">
        <v>479</v>
      </c>
      <c r="C269">
        <v>486984.73499999999</v>
      </c>
      <c r="D269">
        <v>480421.73499999999</v>
      </c>
      <c r="E269">
        <v>484532.73499999999</v>
      </c>
      <c r="F269">
        <v>467355.87300000002</v>
      </c>
      <c r="G269">
        <v>474558</v>
      </c>
      <c r="H269">
        <v>440393</v>
      </c>
      <c r="I269">
        <v>437808</v>
      </c>
      <c r="J269">
        <v>429862</v>
      </c>
      <c r="K269">
        <v>406465</v>
      </c>
      <c r="L269">
        <v>403265</v>
      </c>
      <c r="M269">
        <v>371954</v>
      </c>
      <c r="N269">
        <v>372941</v>
      </c>
      <c r="CK269" t="s">
        <v>722</v>
      </c>
      <c r="CL269" t="s">
        <v>3112</v>
      </c>
      <c r="CM269" s="32">
        <v>25200</v>
      </c>
      <c r="CN269" s="32">
        <v>25200</v>
      </c>
      <c r="CO269" s="32">
        <v>25200</v>
      </c>
      <c r="CP269" s="32">
        <v>25200</v>
      </c>
      <c r="CQ269" s="32">
        <v>25200</v>
      </c>
      <c r="CR269" s="32">
        <v>25200</v>
      </c>
      <c r="CS269" s="32">
        <v>25200</v>
      </c>
      <c r="CT269" s="32">
        <v>25200</v>
      </c>
      <c r="CU269" s="32">
        <v>25200</v>
      </c>
      <c r="CV269" s="32">
        <v>25200</v>
      </c>
      <c r="CW269" s="32">
        <v>25200</v>
      </c>
      <c r="CX269" s="32">
        <v>25200</v>
      </c>
      <c r="CZ269" t="s">
        <v>722</v>
      </c>
      <c r="DA269" t="s">
        <v>3112</v>
      </c>
      <c r="DB269">
        <v>25200</v>
      </c>
      <c r="DC269">
        <v>25200</v>
      </c>
      <c r="DD269">
        <v>25200</v>
      </c>
      <c r="DE269">
        <v>25200</v>
      </c>
      <c r="DF269">
        <v>25200</v>
      </c>
      <c r="DG269">
        <v>25200</v>
      </c>
      <c r="DH269">
        <v>25200</v>
      </c>
      <c r="DI269">
        <v>25200</v>
      </c>
      <c r="DJ269">
        <v>25200</v>
      </c>
      <c r="DK269">
        <v>25200</v>
      </c>
      <c r="DL269">
        <v>25200</v>
      </c>
      <c r="DM269">
        <v>25200</v>
      </c>
      <c r="DN269">
        <f t="shared" si="8"/>
        <v>302400</v>
      </c>
      <c r="DP269" s="31" t="s">
        <v>1064</v>
      </c>
      <c r="DQ269">
        <v>69700</v>
      </c>
      <c r="DV269">
        <v>433702</v>
      </c>
      <c r="DY269">
        <v>4174014</v>
      </c>
      <c r="EB269">
        <v>703548</v>
      </c>
      <c r="EC269">
        <v>77760</v>
      </c>
      <c r="EE269">
        <v>1010700</v>
      </c>
      <c r="EG269">
        <v>2000</v>
      </c>
      <c r="EI269">
        <v>144000</v>
      </c>
      <c r="EQ269">
        <v>227874</v>
      </c>
      <c r="ER269">
        <v>452400</v>
      </c>
      <c r="ET269">
        <v>5024787</v>
      </c>
      <c r="EU269">
        <v>1442523</v>
      </c>
      <c r="EW269">
        <v>13763008</v>
      </c>
      <c r="EY269" s="1" t="s">
        <v>490</v>
      </c>
      <c r="EZ269" s="1">
        <v>70750</v>
      </c>
      <c r="FA269" s="1"/>
      <c r="FB269" s="1"/>
      <c r="FC269" s="1"/>
      <c r="FD269" s="1"/>
      <c r="FE269" s="1">
        <v>420</v>
      </c>
      <c r="FF269" s="1"/>
      <c r="FG269" s="1"/>
      <c r="FH269" s="1"/>
      <c r="FI269" s="1"/>
      <c r="FJ269" s="1"/>
      <c r="FK269" s="1"/>
      <c r="FL269" s="1"/>
      <c r="FM269" s="1"/>
      <c r="FN269" s="1">
        <v>1074083</v>
      </c>
      <c r="FO269" s="1"/>
      <c r="FP269" s="1"/>
      <c r="FQ269" s="1"/>
      <c r="FR269" s="1"/>
      <c r="FS269" s="1">
        <v>7404000</v>
      </c>
      <c r="FT269" s="1">
        <v>1884701</v>
      </c>
      <c r="FU269" s="1">
        <v>482831</v>
      </c>
      <c r="FV269" s="1"/>
      <c r="FW269" s="1"/>
      <c r="FX269" s="1"/>
      <c r="FY269" s="1"/>
      <c r="FZ269" s="1"/>
      <c r="GA269" s="1"/>
      <c r="GB269" s="1"/>
      <c r="GC269" s="1">
        <v>222410</v>
      </c>
      <c r="GD269" s="1"/>
      <c r="GE269" s="1"/>
      <c r="GF269" s="1">
        <v>11139195</v>
      </c>
    </row>
    <row r="270" spans="1:188" x14ac:dyDescent="0.45">
      <c r="A270" t="s">
        <v>498</v>
      </c>
      <c r="B270" t="s">
        <v>499</v>
      </c>
      <c r="C270">
        <v>86630</v>
      </c>
      <c r="D270">
        <v>86620</v>
      </c>
      <c r="E270">
        <v>86294</v>
      </c>
      <c r="F270">
        <v>87317</v>
      </c>
      <c r="G270">
        <v>87019</v>
      </c>
      <c r="H270">
        <v>85842</v>
      </c>
      <c r="I270">
        <v>86578</v>
      </c>
      <c r="J270">
        <v>87030</v>
      </c>
      <c r="K270">
        <v>86552</v>
      </c>
      <c r="L270">
        <v>85755</v>
      </c>
      <c r="M270">
        <v>81816</v>
      </c>
      <c r="N270">
        <v>82149</v>
      </c>
      <c r="CK270" t="s">
        <v>722</v>
      </c>
      <c r="CL270" t="s">
        <v>3101</v>
      </c>
      <c r="CM270" s="32">
        <v>2500</v>
      </c>
      <c r="CN270" s="32">
        <v>2500</v>
      </c>
      <c r="CO270" s="32">
        <v>2500</v>
      </c>
      <c r="CP270" s="32">
        <v>2500</v>
      </c>
      <c r="CQ270" s="32">
        <v>2500</v>
      </c>
      <c r="CR270" s="32">
        <v>2500</v>
      </c>
      <c r="CS270" s="32">
        <v>2500</v>
      </c>
      <c r="CT270" s="32">
        <v>2500</v>
      </c>
      <c r="CU270" s="32">
        <v>2500</v>
      </c>
      <c r="CV270" s="32">
        <v>2500</v>
      </c>
      <c r="CW270" s="32">
        <v>2500</v>
      </c>
      <c r="CX270" s="32">
        <v>2500</v>
      </c>
      <c r="CZ270" t="s">
        <v>722</v>
      </c>
      <c r="DA270" t="s">
        <v>3101</v>
      </c>
      <c r="DB270">
        <v>2500</v>
      </c>
      <c r="DC270">
        <v>2500</v>
      </c>
      <c r="DD270">
        <v>2500</v>
      </c>
      <c r="DE270">
        <v>2500</v>
      </c>
      <c r="DF270">
        <v>2500</v>
      </c>
      <c r="DG270">
        <v>2500</v>
      </c>
      <c r="DH270">
        <v>2500</v>
      </c>
      <c r="DI270">
        <v>2500</v>
      </c>
      <c r="DJ270">
        <v>2500</v>
      </c>
      <c r="DK270">
        <v>2500</v>
      </c>
      <c r="DL270">
        <v>2500</v>
      </c>
      <c r="DM270">
        <v>2500</v>
      </c>
      <c r="DN270">
        <f t="shared" si="8"/>
        <v>30000</v>
      </c>
      <c r="DP270" s="31" t="s">
        <v>1062</v>
      </c>
      <c r="DQ270">
        <v>426190</v>
      </c>
      <c r="DT270">
        <v>-20151</v>
      </c>
      <c r="DU270">
        <v>236957</v>
      </c>
      <c r="DV270">
        <v>545670</v>
      </c>
      <c r="DY270">
        <v>720000</v>
      </c>
      <c r="EB270">
        <v>316800</v>
      </c>
      <c r="EE270">
        <v>2538449</v>
      </c>
      <c r="EQ270">
        <v>0</v>
      </c>
      <c r="ET270">
        <v>3616800</v>
      </c>
      <c r="EU270">
        <v>644691</v>
      </c>
      <c r="EW270">
        <v>9025406</v>
      </c>
      <c r="EY270" s="1" t="s">
        <v>478</v>
      </c>
      <c r="EZ270" s="1">
        <v>70700</v>
      </c>
      <c r="FA270" s="1">
        <v>2504700</v>
      </c>
      <c r="FB270" s="1"/>
      <c r="FC270" s="1">
        <v>-103</v>
      </c>
      <c r="FD270" s="1">
        <v>140240.07800000001</v>
      </c>
      <c r="FE270" s="1">
        <v>0</v>
      </c>
      <c r="FF270" s="1"/>
      <c r="FG270" s="1"/>
      <c r="FH270" s="1">
        <v>289297</v>
      </c>
      <c r="FI270" s="1"/>
      <c r="FJ270" s="1"/>
      <c r="FK270" s="1">
        <v>436800</v>
      </c>
      <c r="FL270" s="1"/>
      <c r="FM270" s="1"/>
      <c r="FN270" s="1">
        <v>743580</v>
      </c>
      <c r="FO270" s="1"/>
      <c r="FP270" s="1"/>
      <c r="FQ270" s="1"/>
      <c r="FR270" s="1">
        <v>48000</v>
      </c>
      <c r="FS270" s="1"/>
      <c r="FT270" s="1">
        <v>414947</v>
      </c>
      <c r="FU270" s="1"/>
      <c r="FV270" s="1"/>
      <c r="FW270" s="1"/>
      <c r="FX270" s="1"/>
      <c r="FY270" s="1"/>
      <c r="FZ270" s="1">
        <v>392556</v>
      </c>
      <c r="GA270" s="1"/>
      <c r="GB270" s="1"/>
      <c r="GC270" s="1">
        <v>215824</v>
      </c>
      <c r="GD270" s="1"/>
      <c r="GE270" s="1"/>
      <c r="GF270" s="1">
        <v>5256541.0779999997</v>
      </c>
    </row>
    <row r="271" spans="1:188" x14ac:dyDescent="0.45">
      <c r="A271" t="s">
        <v>1064</v>
      </c>
      <c r="B271" t="s">
        <v>1065</v>
      </c>
      <c r="C271">
        <v>1124995</v>
      </c>
      <c r="D271">
        <v>1135728</v>
      </c>
      <c r="E271">
        <v>1176704</v>
      </c>
      <c r="F271">
        <v>1152089</v>
      </c>
      <c r="G271">
        <v>1134396</v>
      </c>
      <c r="H271">
        <v>1148582</v>
      </c>
      <c r="I271">
        <v>1186740</v>
      </c>
      <c r="J271">
        <v>1157734</v>
      </c>
      <c r="K271">
        <v>1162274</v>
      </c>
      <c r="L271">
        <v>1106698</v>
      </c>
      <c r="M271">
        <v>1124674</v>
      </c>
      <c r="N271">
        <v>1152394</v>
      </c>
      <c r="CK271" t="s">
        <v>722</v>
      </c>
      <c r="CL271" t="s">
        <v>3103</v>
      </c>
      <c r="CM271" s="32">
        <v>10392</v>
      </c>
      <c r="CN271" s="32">
        <v>10070</v>
      </c>
      <c r="CO271" s="32">
        <v>10307</v>
      </c>
      <c r="CP271" s="32">
        <v>10025</v>
      </c>
      <c r="CQ271" s="32">
        <v>10086</v>
      </c>
      <c r="CR271" s="32">
        <v>10241</v>
      </c>
      <c r="CS271" s="32">
        <v>10233</v>
      </c>
      <c r="CT271" s="32">
        <v>10016</v>
      </c>
      <c r="CU271" s="32">
        <v>10133</v>
      </c>
      <c r="CV271" s="32">
        <v>10253</v>
      </c>
      <c r="CW271" s="32">
        <v>10191</v>
      </c>
      <c r="CX271" s="32">
        <v>11414</v>
      </c>
      <c r="CZ271" t="s">
        <v>722</v>
      </c>
      <c r="DA271" t="s">
        <v>3103</v>
      </c>
      <c r="DB271">
        <v>10392</v>
      </c>
      <c r="DC271">
        <v>10070</v>
      </c>
      <c r="DD271">
        <v>10307</v>
      </c>
      <c r="DE271">
        <v>10025</v>
      </c>
      <c r="DF271">
        <v>10086</v>
      </c>
      <c r="DG271">
        <v>10241</v>
      </c>
      <c r="DH271">
        <v>10233</v>
      </c>
      <c r="DI271">
        <v>10016</v>
      </c>
      <c r="DJ271">
        <v>10133</v>
      </c>
      <c r="DK271">
        <v>10253</v>
      </c>
      <c r="DL271">
        <v>10191</v>
      </c>
      <c r="DM271">
        <v>11414</v>
      </c>
      <c r="DN271">
        <f t="shared" si="8"/>
        <v>123361</v>
      </c>
      <c r="DP271" s="31" t="s">
        <v>658</v>
      </c>
      <c r="DQ271">
        <v>69250</v>
      </c>
      <c r="DY271">
        <v>540000</v>
      </c>
      <c r="EJ271">
        <v>6960000</v>
      </c>
      <c r="EQ271">
        <v>600000</v>
      </c>
      <c r="EW271">
        <v>8169250</v>
      </c>
      <c r="EY271" s="1" t="s">
        <v>498</v>
      </c>
      <c r="EZ271" s="1">
        <v>46500</v>
      </c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>
        <v>844800</v>
      </c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>
        <v>138302</v>
      </c>
      <c r="GD271" s="1"/>
      <c r="GE271" s="1"/>
      <c r="GF271" s="1">
        <v>1029602</v>
      </c>
    </row>
    <row r="272" spans="1:188" x14ac:dyDescent="0.45">
      <c r="A272" t="s">
        <v>1062</v>
      </c>
      <c r="B272" t="s">
        <v>1063</v>
      </c>
      <c r="C272">
        <v>768773.5</v>
      </c>
      <c r="D272">
        <v>767761.5</v>
      </c>
      <c r="E272">
        <v>767847.5</v>
      </c>
      <c r="F272">
        <v>740422.5</v>
      </c>
      <c r="G272">
        <v>738286.5</v>
      </c>
      <c r="H272">
        <v>735891.5</v>
      </c>
      <c r="I272">
        <v>745449.5</v>
      </c>
      <c r="J272">
        <v>738857.5</v>
      </c>
      <c r="K272">
        <v>757788.5</v>
      </c>
      <c r="L272">
        <v>742065.5</v>
      </c>
      <c r="M272">
        <v>775411.5</v>
      </c>
      <c r="N272">
        <v>746850.5</v>
      </c>
      <c r="CK272" t="s">
        <v>1133</v>
      </c>
      <c r="CL272" t="s">
        <v>3103</v>
      </c>
      <c r="CM272" s="32">
        <v>5377</v>
      </c>
      <c r="CN272" s="32">
        <v>5942</v>
      </c>
      <c r="CO272" s="32">
        <v>6363</v>
      </c>
      <c r="CP272" s="32">
        <v>5609</v>
      </c>
      <c r="CQ272" s="32">
        <v>5667</v>
      </c>
      <c r="CR272" s="32">
        <v>5739</v>
      </c>
      <c r="CS272" s="32">
        <v>5706</v>
      </c>
      <c r="CT272" s="32">
        <v>5029</v>
      </c>
      <c r="CU272" s="32">
        <v>5304</v>
      </c>
      <c r="CV272" s="32">
        <v>5406</v>
      </c>
      <c r="CW272" s="32">
        <v>5217</v>
      </c>
      <c r="CX272" s="32">
        <v>5667</v>
      </c>
      <c r="CZ272" t="s">
        <v>1133</v>
      </c>
      <c r="DA272" t="s">
        <v>3103</v>
      </c>
      <c r="DB272">
        <v>5377</v>
      </c>
      <c r="DC272">
        <v>5942</v>
      </c>
      <c r="DD272">
        <v>6363</v>
      </c>
      <c r="DE272">
        <v>5609</v>
      </c>
      <c r="DF272">
        <v>5667</v>
      </c>
      <c r="DG272">
        <v>5739</v>
      </c>
      <c r="DH272">
        <v>5706</v>
      </c>
      <c r="DI272">
        <v>5029</v>
      </c>
      <c r="DJ272">
        <v>5304</v>
      </c>
      <c r="DK272">
        <v>5406</v>
      </c>
      <c r="DL272">
        <v>5217</v>
      </c>
      <c r="DM272">
        <v>5667</v>
      </c>
      <c r="DN272">
        <f t="shared" si="8"/>
        <v>67026</v>
      </c>
      <c r="DP272" s="31" t="s">
        <v>522</v>
      </c>
      <c r="DQ272">
        <v>46500</v>
      </c>
      <c r="DT272">
        <v>-457</v>
      </c>
      <c r="DU272">
        <v>1129014.57</v>
      </c>
      <c r="DV272">
        <v>288000</v>
      </c>
      <c r="DY272">
        <v>1379400</v>
      </c>
      <c r="ED272">
        <v>312316</v>
      </c>
      <c r="EK272">
        <v>201829</v>
      </c>
      <c r="EQ272">
        <v>0</v>
      </c>
      <c r="ET272">
        <v>496097</v>
      </c>
      <c r="EU272">
        <v>259200</v>
      </c>
      <c r="EW272">
        <v>4111899.5700000003</v>
      </c>
      <c r="EY272" s="1" t="s">
        <v>1064</v>
      </c>
      <c r="EZ272" s="1">
        <v>69700</v>
      </c>
      <c r="FA272" s="1"/>
      <c r="FB272" s="1"/>
      <c r="FC272" s="1"/>
      <c r="FD272" s="1"/>
      <c r="FE272" s="1">
        <v>433702</v>
      </c>
      <c r="FF272" s="1"/>
      <c r="FG272" s="1"/>
      <c r="FH272" s="1">
        <v>4174014</v>
      </c>
      <c r="FI272" s="1"/>
      <c r="FJ272" s="1"/>
      <c r="FK272" s="1">
        <v>703548</v>
      </c>
      <c r="FL272" s="1">
        <v>77760</v>
      </c>
      <c r="FM272" s="1"/>
      <c r="FN272" s="1">
        <v>1010700</v>
      </c>
      <c r="FO272" s="1"/>
      <c r="FP272" s="1">
        <v>2000</v>
      </c>
      <c r="FQ272" s="1"/>
      <c r="FR272" s="1">
        <v>144000</v>
      </c>
      <c r="FS272" s="1"/>
      <c r="FT272" s="1"/>
      <c r="FU272" s="1"/>
      <c r="FV272" s="1"/>
      <c r="FW272" s="1"/>
      <c r="FX272" s="1"/>
      <c r="FY272" s="1"/>
      <c r="FZ272" s="1">
        <v>227874</v>
      </c>
      <c r="GA272" s="1">
        <v>452400</v>
      </c>
      <c r="GB272" s="1"/>
      <c r="GC272" s="1">
        <v>5024787</v>
      </c>
      <c r="GD272" s="1">
        <v>1442523</v>
      </c>
      <c r="GE272" s="1"/>
      <c r="GF272" s="1">
        <v>13763008</v>
      </c>
    </row>
    <row r="273" spans="1:188" x14ac:dyDescent="0.45">
      <c r="A273" t="s">
        <v>658</v>
      </c>
      <c r="B273" t="s">
        <v>3039</v>
      </c>
      <c r="C273">
        <v>681880</v>
      </c>
      <c r="D273">
        <v>681880</v>
      </c>
      <c r="E273">
        <v>681880</v>
      </c>
      <c r="F273">
        <v>681880</v>
      </c>
      <c r="G273">
        <v>681880</v>
      </c>
      <c r="H273">
        <v>681970</v>
      </c>
      <c r="I273">
        <v>681970</v>
      </c>
      <c r="J273">
        <v>681970</v>
      </c>
      <c r="K273">
        <v>681970</v>
      </c>
      <c r="L273">
        <v>681970</v>
      </c>
      <c r="M273">
        <v>675000</v>
      </c>
      <c r="N273">
        <v>675000</v>
      </c>
      <c r="CK273" t="s">
        <v>868</v>
      </c>
      <c r="CL273" t="s">
        <v>3111</v>
      </c>
      <c r="CM273" s="32">
        <v>0</v>
      </c>
      <c r="CN273" s="32">
        <v>0</v>
      </c>
      <c r="CO273" s="32">
        <v>0</v>
      </c>
      <c r="CP273" s="32">
        <v>0</v>
      </c>
      <c r="CQ273" s="32">
        <v>0</v>
      </c>
      <c r="CR273" s="32">
        <v>0</v>
      </c>
      <c r="CS273" s="32">
        <v>0</v>
      </c>
      <c r="CT273" s="32">
        <v>0</v>
      </c>
      <c r="CU273" s="32">
        <v>0</v>
      </c>
      <c r="CV273" s="32">
        <v>0</v>
      </c>
      <c r="CW273" s="32">
        <v>0</v>
      </c>
      <c r="CX273" s="32">
        <v>0</v>
      </c>
      <c r="CZ273" t="s">
        <v>868</v>
      </c>
      <c r="DA273" t="s">
        <v>3111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f t="shared" si="8"/>
        <v>0</v>
      </c>
      <c r="DP273" s="31" t="s">
        <v>200</v>
      </c>
      <c r="DQ273">
        <v>50</v>
      </c>
      <c r="DT273">
        <v>-6717</v>
      </c>
      <c r="DU273">
        <v>231355.37600000002</v>
      </c>
      <c r="DV273">
        <v>0</v>
      </c>
      <c r="DY273">
        <v>1261449</v>
      </c>
      <c r="EB273">
        <v>129600</v>
      </c>
      <c r="EE273">
        <v>782400</v>
      </c>
      <c r="EJ273">
        <v>3219194</v>
      </c>
      <c r="EK273">
        <v>341927</v>
      </c>
      <c r="EO273">
        <v>792000</v>
      </c>
      <c r="EQ273">
        <v>0</v>
      </c>
      <c r="ET273">
        <v>252956</v>
      </c>
      <c r="EW273">
        <v>7004214.3760000002</v>
      </c>
      <c r="EY273" s="1" t="s">
        <v>1062</v>
      </c>
      <c r="EZ273" s="1">
        <v>426190</v>
      </c>
      <c r="FA273" s="1"/>
      <c r="FB273" s="1"/>
      <c r="FC273" s="1">
        <v>-20151</v>
      </c>
      <c r="FD273" s="1">
        <v>236957</v>
      </c>
      <c r="FE273" s="1">
        <v>545670</v>
      </c>
      <c r="FF273" s="1"/>
      <c r="FG273" s="1"/>
      <c r="FH273" s="1">
        <v>720000</v>
      </c>
      <c r="FI273" s="1"/>
      <c r="FJ273" s="1"/>
      <c r="FK273" s="1">
        <v>316800</v>
      </c>
      <c r="FL273" s="1"/>
      <c r="FM273" s="1"/>
      <c r="FN273" s="1">
        <v>2538449</v>
      </c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>
        <v>0</v>
      </c>
      <c r="GA273" s="1"/>
      <c r="GB273" s="1"/>
      <c r="GC273" s="1">
        <v>3616800</v>
      </c>
      <c r="GD273" s="1">
        <v>644691</v>
      </c>
      <c r="GE273" s="1"/>
      <c r="GF273" s="1">
        <v>9025406</v>
      </c>
    </row>
    <row r="274" spans="1:188" x14ac:dyDescent="0.45">
      <c r="A274" t="s">
        <v>522</v>
      </c>
      <c r="B274" t="s">
        <v>523</v>
      </c>
      <c r="C274">
        <v>387744.64899999998</v>
      </c>
      <c r="D274">
        <v>341657.64899999998</v>
      </c>
      <c r="E274">
        <v>343011.34899999999</v>
      </c>
      <c r="F274">
        <v>343982.25099999999</v>
      </c>
      <c r="G274">
        <v>340465.88500000001</v>
      </c>
      <c r="H274">
        <v>341937.53899999999</v>
      </c>
      <c r="I274">
        <v>359451.88500000001</v>
      </c>
      <c r="J274">
        <v>338451.54099999997</v>
      </c>
      <c r="K274">
        <v>339056.54099999997</v>
      </c>
      <c r="L274">
        <v>326022.93700000003</v>
      </c>
      <c r="M274">
        <v>321770.68099999998</v>
      </c>
      <c r="N274">
        <v>328346.663</v>
      </c>
      <c r="CK274" t="s">
        <v>868</v>
      </c>
      <c r="CL274" t="s">
        <v>3100</v>
      </c>
      <c r="CM274" s="32">
        <v>76500</v>
      </c>
      <c r="CN274" s="32">
        <v>76500</v>
      </c>
      <c r="CO274" s="32">
        <v>76500</v>
      </c>
      <c r="CP274" s="32">
        <v>76500</v>
      </c>
      <c r="CQ274" s="32">
        <v>76500</v>
      </c>
      <c r="CR274" s="32">
        <v>76500</v>
      </c>
      <c r="CS274" s="32">
        <v>76500</v>
      </c>
      <c r="CT274" s="32">
        <v>76500</v>
      </c>
      <c r="CU274" s="32">
        <v>76500</v>
      </c>
      <c r="CV274" s="32">
        <v>76500</v>
      </c>
      <c r="CW274" s="32">
        <v>76500</v>
      </c>
      <c r="CX274" s="32">
        <v>76500</v>
      </c>
      <c r="CZ274" t="s">
        <v>868</v>
      </c>
      <c r="DA274" t="s">
        <v>3100</v>
      </c>
      <c r="DB274">
        <v>76500</v>
      </c>
      <c r="DC274">
        <v>76500</v>
      </c>
      <c r="DD274">
        <v>76500</v>
      </c>
      <c r="DE274">
        <v>76500</v>
      </c>
      <c r="DF274">
        <v>76500</v>
      </c>
      <c r="DG274">
        <v>76500</v>
      </c>
      <c r="DH274">
        <v>76500</v>
      </c>
      <c r="DI274">
        <v>76500</v>
      </c>
      <c r="DJ274">
        <v>76500</v>
      </c>
      <c r="DK274">
        <v>76500</v>
      </c>
      <c r="DL274">
        <v>76500</v>
      </c>
      <c r="DM274">
        <v>76500</v>
      </c>
      <c r="DN274">
        <f t="shared" si="8"/>
        <v>918000</v>
      </c>
      <c r="DP274" s="31" t="s">
        <v>316</v>
      </c>
      <c r="DQ274">
        <v>50</v>
      </c>
      <c r="DV274">
        <v>0</v>
      </c>
      <c r="EJ274">
        <v>6120000</v>
      </c>
      <c r="EK274">
        <v>199878</v>
      </c>
      <c r="EL274">
        <v>2025701</v>
      </c>
      <c r="ES274">
        <v>62038</v>
      </c>
      <c r="ET274">
        <v>187200</v>
      </c>
      <c r="EW274">
        <v>8594867</v>
      </c>
      <c r="EY274" s="1" t="s">
        <v>658</v>
      </c>
      <c r="EZ274" s="1">
        <v>69250</v>
      </c>
      <c r="FA274" s="1"/>
      <c r="FB274" s="1"/>
      <c r="FC274" s="1"/>
      <c r="FD274" s="1"/>
      <c r="FE274" s="1"/>
      <c r="FF274" s="1"/>
      <c r="FG274" s="1"/>
      <c r="FH274" s="1">
        <v>540000</v>
      </c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>
        <v>6960000</v>
      </c>
      <c r="FT274" s="1"/>
      <c r="FU274" s="1"/>
      <c r="FV274" s="1"/>
      <c r="FW274" s="1"/>
      <c r="FX274" s="1"/>
      <c r="FY274" s="1"/>
      <c r="FZ274" s="1">
        <v>600000</v>
      </c>
      <c r="GA274" s="1"/>
      <c r="GB274" s="1"/>
      <c r="GC274" s="1"/>
      <c r="GD274" s="1"/>
      <c r="GE274" s="1"/>
      <c r="GF274" s="1">
        <v>8169250</v>
      </c>
    </row>
    <row r="275" spans="1:188" x14ac:dyDescent="0.45">
      <c r="A275" t="s">
        <v>200</v>
      </c>
      <c r="B275" t="s">
        <v>201</v>
      </c>
      <c r="C275">
        <v>577383.69799999997</v>
      </c>
      <c r="D275">
        <v>582360.69799999997</v>
      </c>
      <c r="E275">
        <v>579897.69799999997</v>
      </c>
      <c r="F275">
        <v>578856.69799999997</v>
      </c>
      <c r="G275">
        <v>578795.69799999997</v>
      </c>
      <c r="H275">
        <v>576739.69799999997</v>
      </c>
      <c r="I275">
        <v>570074.69799999997</v>
      </c>
      <c r="J275">
        <v>584933.69799999997</v>
      </c>
      <c r="K275">
        <v>590238.69799999997</v>
      </c>
      <c r="L275">
        <v>590867.69799999997</v>
      </c>
      <c r="M275">
        <v>596992.69799999997</v>
      </c>
      <c r="N275">
        <v>597072.69799999997</v>
      </c>
      <c r="CK275" t="s">
        <v>868</v>
      </c>
      <c r="CL275" t="s">
        <v>3104</v>
      </c>
      <c r="CM275" s="32">
        <v>19560</v>
      </c>
      <c r="CN275" s="32">
        <v>19560</v>
      </c>
      <c r="CO275" s="32">
        <v>19560</v>
      </c>
      <c r="CP275" s="32">
        <v>19560</v>
      </c>
      <c r="CQ275" s="32">
        <v>19560</v>
      </c>
      <c r="CR275" s="32">
        <v>19560</v>
      </c>
      <c r="CS275" s="32">
        <v>19560</v>
      </c>
      <c r="CT275" s="32">
        <v>19560</v>
      </c>
      <c r="CU275" s="32">
        <v>19560</v>
      </c>
      <c r="CV275" s="32">
        <v>19560</v>
      </c>
      <c r="CW275" s="32">
        <v>19560</v>
      </c>
      <c r="CX275" s="32">
        <v>19560</v>
      </c>
      <c r="CZ275" t="s">
        <v>868</v>
      </c>
      <c r="DA275" t="s">
        <v>3104</v>
      </c>
      <c r="DB275">
        <v>19560</v>
      </c>
      <c r="DC275">
        <v>19560</v>
      </c>
      <c r="DD275">
        <v>19560</v>
      </c>
      <c r="DE275">
        <v>19560</v>
      </c>
      <c r="DF275">
        <v>19560</v>
      </c>
      <c r="DG275">
        <v>19560</v>
      </c>
      <c r="DH275">
        <v>19560</v>
      </c>
      <c r="DI275">
        <v>19560</v>
      </c>
      <c r="DJ275">
        <v>19560</v>
      </c>
      <c r="DK275">
        <v>19560</v>
      </c>
      <c r="DL275">
        <v>19560</v>
      </c>
      <c r="DM275">
        <v>19560</v>
      </c>
      <c r="DN275">
        <f t="shared" si="8"/>
        <v>234720</v>
      </c>
      <c r="DP275" s="31" t="s">
        <v>566</v>
      </c>
      <c r="DQ275">
        <v>70460</v>
      </c>
      <c r="DR275">
        <v>24300</v>
      </c>
      <c r="DV275">
        <v>0</v>
      </c>
      <c r="EH275">
        <v>2836</v>
      </c>
      <c r="ET275">
        <v>93120</v>
      </c>
      <c r="EW275">
        <v>190716</v>
      </c>
      <c r="EY275" s="1" t="s">
        <v>522</v>
      </c>
      <c r="EZ275" s="1">
        <v>46500</v>
      </c>
      <c r="FA275" s="1"/>
      <c r="FB275" s="1"/>
      <c r="FC275" s="1">
        <v>-457</v>
      </c>
      <c r="FD275" s="1">
        <v>1129014.57</v>
      </c>
      <c r="FE275" s="1">
        <v>288000</v>
      </c>
      <c r="FF275" s="1"/>
      <c r="FG275" s="1"/>
      <c r="FH275" s="1">
        <v>1379400</v>
      </c>
      <c r="FI275" s="1"/>
      <c r="FJ275" s="1"/>
      <c r="FK275" s="1"/>
      <c r="FL275" s="1"/>
      <c r="FM275" s="1">
        <v>312316</v>
      </c>
      <c r="FN275" s="1"/>
      <c r="FO275" s="1"/>
      <c r="FP275" s="1"/>
      <c r="FQ275" s="1"/>
      <c r="FR275" s="1"/>
      <c r="FS275" s="1"/>
      <c r="FT275" s="1">
        <v>201829</v>
      </c>
      <c r="FU275" s="1"/>
      <c r="FV275" s="1"/>
      <c r="FW275" s="1"/>
      <c r="FX275" s="1"/>
      <c r="FY275" s="1"/>
      <c r="FZ275" s="1">
        <v>0</v>
      </c>
      <c r="GA275" s="1"/>
      <c r="GB275" s="1"/>
      <c r="GC275" s="1">
        <v>496097</v>
      </c>
      <c r="GD275" s="1">
        <v>259200</v>
      </c>
      <c r="GE275" s="1"/>
      <c r="GF275" s="1">
        <v>4111899.5700000003</v>
      </c>
    </row>
    <row r="276" spans="1:188" x14ac:dyDescent="0.45">
      <c r="A276" t="s">
        <v>316</v>
      </c>
      <c r="B276" t="s">
        <v>317</v>
      </c>
      <c r="C276">
        <v>716198</v>
      </c>
      <c r="D276">
        <v>716388</v>
      </c>
      <c r="E276">
        <v>717325</v>
      </c>
      <c r="F276">
        <v>716538</v>
      </c>
      <c r="G276">
        <v>717505</v>
      </c>
      <c r="H276">
        <v>716901</v>
      </c>
      <c r="I276">
        <v>716173</v>
      </c>
      <c r="J276">
        <v>715469</v>
      </c>
      <c r="K276">
        <v>715810</v>
      </c>
      <c r="L276">
        <v>715606</v>
      </c>
      <c r="M276">
        <v>715469</v>
      </c>
      <c r="N276">
        <v>715485</v>
      </c>
      <c r="CK276" t="s">
        <v>868</v>
      </c>
      <c r="CL276" t="s">
        <v>3113</v>
      </c>
      <c r="CM276" s="32">
        <v>52089</v>
      </c>
      <c r="CN276" s="32">
        <v>52498</v>
      </c>
      <c r="CO276" s="32">
        <v>51657</v>
      </c>
      <c r="CP276" s="32">
        <v>50776</v>
      </c>
      <c r="CQ276" s="32">
        <v>49470</v>
      </c>
      <c r="CR276" s="32">
        <v>49519</v>
      </c>
      <c r="CS276" s="32">
        <v>47289</v>
      </c>
      <c r="CT276" s="32">
        <v>49789</v>
      </c>
      <c r="CU276" s="32">
        <v>50439</v>
      </c>
      <c r="CV276" s="32">
        <v>50616</v>
      </c>
      <c r="CW276" s="32">
        <v>53114</v>
      </c>
      <c r="CX276" s="32">
        <v>50033</v>
      </c>
      <c r="CZ276" t="s">
        <v>868</v>
      </c>
      <c r="DA276" t="s">
        <v>3113</v>
      </c>
      <c r="DB276">
        <v>52089</v>
      </c>
      <c r="DC276">
        <v>52498</v>
      </c>
      <c r="DD276">
        <v>51657</v>
      </c>
      <c r="DE276">
        <v>50776</v>
      </c>
      <c r="DF276">
        <v>49470</v>
      </c>
      <c r="DG276">
        <v>49519</v>
      </c>
      <c r="DH276">
        <v>47289</v>
      </c>
      <c r="DI276">
        <v>49789</v>
      </c>
      <c r="DJ276">
        <v>50439</v>
      </c>
      <c r="DK276">
        <v>50616</v>
      </c>
      <c r="DL276">
        <v>53114</v>
      </c>
      <c r="DM276">
        <v>50033</v>
      </c>
      <c r="DN276">
        <f t="shared" si="8"/>
        <v>607289</v>
      </c>
      <c r="DP276" s="31" t="s">
        <v>546</v>
      </c>
      <c r="DR276">
        <v>13064</v>
      </c>
      <c r="DV276">
        <v>0</v>
      </c>
      <c r="DY276">
        <v>672000</v>
      </c>
      <c r="EE276">
        <v>776162</v>
      </c>
      <c r="EQ276">
        <v>97668</v>
      </c>
      <c r="ET276">
        <v>275058</v>
      </c>
      <c r="EW276">
        <v>1833952</v>
      </c>
      <c r="EY276" s="1" t="s">
        <v>200</v>
      </c>
      <c r="EZ276" s="1">
        <v>50</v>
      </c>
      <c r="FA276" s="1"/>
      <c r="FB276" s="1"/>
      <c r="FC276" s="1">
        <v>-6717</v>
      </c>
      <c r="FD276" s="1">
        <v>231355.37600000002</v>
      </c>
      <c r="FE276" s="1">
        <v>0</v>
      </c>
      <c r="FF276" s="1"/>
      <c r="FG276" s="1"/>
      <c r="FH276" s="1">
        <v>1261449</v>
      </c>
      <c r="FI276" s="1"/>
      <c r="FJ276" s="1"/>
      <c r="FK276" s="1">
        <v>129600</v>
      </c>
      <c r="FL276" s="1"/>
      <c r="FM276" s="1"/>
      <c r="FN276" s="1">
        <v>782400</v>
      </c>
      <c r="FO276" s="1"/>
      <c r="FP276" s="1"/>
      <c r="FQ276" s="1"/>
      <c r="FR276" s="1"/>
      <c r="FS276" s="1">
        <v>3219194</v>
      </c>
      <c r="FT276" s="1">
        <v>341927</v>
      </c>
      <c r="FU276" s="1"/>
      <c r="FV276" s="1"/>
      <c r="FW276" s="1"/>
      <c r="FX276" s="1">
        <v>792000</v>
      </c>
      <c r="FY276" s="1"/>
      <c r="FZ276" s="1">
        <v>0</v>
      </c>
      <c r="GA276" s="1"/>
      <c r="GB276" s="1"/>
      <c r="GC276" s="1">
        <v>252956</v>
      </c>
      <c r="GD276" s="1"/>
      <c r="GE276" s="1"/>
      <c r="GF276" s="1">
        <v>7004214.3760000002</v>
      </c>
    </row>
    <row r="277" spans="1:188" x14ac:dyDescent="0.45">
      <c r="A277" t="s">
        <v>566</v>
      </c>
      <c r="B277" t="s">
        <v>567</v>
      </c>
      <c r="C277">
        <v>15780</v>
      </c>
      <c r="D277">
        <v>13615</v>
      </c>
      <c r="E277">
        <v>13188</v>
      </c>
      <c r="F277">
        <v>13333</v>
      </c>
      <c r="G277">
        <v>15382</v>
      </c>
      <c r="H277">
        <v>14502</v>
      </c>
      <c r="I277">
        <v>12780</v>
      </c>
      <c r="J277">
        <v>16272</v>
      </c>
      <c r="K277">
        <v>15116</v>
      </c>
      <c r="L277">
        <v>17736</v>
      </c>
      <c r="M277">
        <v>20574</v>
      </c>
      <c r="N277">
        <v>22438</v>
      </c>
      <c r="CK277" t="s">
        <v>868</v>
      </c>
      <c r="CL277" t="s">
        <v>3101</v>
      </c>
      <c r="CM277" s="32">
        <v>1000</v>
      </c>
      <c r="CN277" s="32">
        <v>1000</v>
      </c>
      <c r="CO277" s="32">
        <v>1000</v>
      </c>
      <c r="CP277" s="32">
        <v>1000</v>
      </c>
      <c r="CQ277" s="32">
        <v>1000</v>
      </c>
      <c r="CR277" s="32">
        <v>1000</v>
      </c>
      <c r="CS277" s="32">
        <v>1000</v>
      </c>
      <c r="CT277" s="32">
        <v>1000</v>
      </c>
      <c r="CU277" s="32">
        <v>1000</v>
      </c>
      <c r="CV277" s="32">
        <v>1000</v>
      </c>
      <c r="CW277" s="32">
        <v>1000</v>
      </c>
      <c r="CX277" s="32">
        <v>1000</v>
      </c>
      <c r="CZ277" t="s">
        <v>868</v>
      </c>
      <c r="DA277" t="s">
        <v>3101</v>
      </c>
      <c r="DB277">
        <v>1000</v>
      </c>
      <c r="DC277">
        <v>1000</v>
      </c>
      <c r="DD277">
        <v>1000</v>
      </c>
      <c r="DE277">
        <v>1000</v>
      </c>
      <c r="DF277">
        <v>1000</v>
      </c>
      <c r="DG277">
        <v>1000</v>
      </c>
      <c r="DH277">
        <v>1000</v>
      </c>
      <c r="DI277">
        <v>1000</v>
      </c>
      <c r="DJ277">
        <v>1000</v>
      </c>
      <c r="DK277">
        <v>1000</v>
      </c>
      <c r="DL277">
        <v>1000</v>
      </c>
      <c r="DM277">
        <v>1000</v>
      </c>
      <c r="DN277">
        <f t="shared" si="8"/>
        <v>12000</v>
      </c>
      <c r="DP277" s="31" t="s">
        <v>280</v>
      </c>
      <c r="DQ277">
        <v>46700</v>
      </c>
      <c r="EB277">
        <v>144000</v>
      </c>
      <c r="EE277">
        <v>976587</v>
      </c>
      <c r="EQ277">
        <v>12000</v>
      </c>
      <c r="ES277">
        <v>24000</v>
      </c>
      <c r="ET277">
        <v>206050</v>
      </c>
      <c r="EU277">
        <v>26400</v>
      </c>
      <c r="EW277">
        <v>1435737</v>
      </c>
      <c r="EY277" s="1" t="s">
        <v>316</v>
      </c>
      <c r="EZ277" s="1">
        <v>50</v>
      </c>
      <c r="FA277" s="1"/>
      <c r="FB277" s="1"/>
      <c r="FC277" s="1"/>
      <c r="FD277" s="1"/>
      <c r="FE277" s="1">
        <v>0</v>
      </c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>
        <v>6120000</v>
      </c>
      <c r="FT277" s="1">
        <v>199878</v>
      </c>
      <c r="FU277" s="1">
        <v>2025701</v>
      </c>
      <c r="FV277" s="1"/>
      <c r="FW277" s="1"/>
      <c r="FX277" s="1"/>
      <c r="FY277" s="1"/>
      <c r="FZ277" s="1"/>
      <c r="GA277" s="1"/>
      <c r="GB277" s="1">
        <v>62038</v>
      </c>
      <c r="GC277" s="1">
        <v>187200</v>
      </c>
      <c r="GD277" s="1"/>
      <c r="GE277" s="1"/>
      <c r="GF277" s="1">
        <v>8594867</v>
      </c>
    </row>
    <row r="278" spans="1:188" x14ac:dyDescent="0.45">
      <c r="A278" t="s">
        <v>546</v>
      </c>
      <c r="B278" t="s">
        <v>3040</v>
      </c>
      <c r="C278">
        <v>153401</v>
      </c>
      <c r="D278">
        <v>151400</v>
      </c>
      <c r="E278">
        <v>151259</v>
      </c>
      <c r="F278">
        <v>151480</v>
      </c>
      <c r="G278">
        <v>151289</v>
      </c>
      <c r="H278">
        <v>151773</v>
      </c>
      <c r="I278">
        <v>151760</v>
      </c>
      <c r="J278">
        <v>151262</v>
      </c>
      <c r="K278">
        <v>152428</v>
      </c>
      <c r="L278">
        <v>151911</v>
      </c>
      <c r="M278">
        <v>151355</v>
      </c>
      <c r="N278">
        <v>164634</v>
      </c>
      <c r="CK278" t="s">
        <v>868</v>
      </c>
      <c r="CL278" t="s">
        <v>3103</v>
      </c>
      <c r="CM278" s="32">
        <v>2700</v>
      </c>
      <c r="CN278" s="32">
        <v>2904</v>
      </c>
      <c r="CO278" s="32">
        <v>2836</v>
      </c>
      <c r="CP278" s="32">
        <v>3609</v>
      </c>
      <c r="CQ278" s="32">
        <v>2817</v>
      </c>
      <c r="CR278" s="32">
        <v>2739</v>
      </c>
      <c r="CS278" s="32">
        <v>2778</v>
      </c>
      <c r="CT278" s="32">
        <v>2739</v>
      </c>
      <c r="CU278" s="32">
        <v>2739</v>
      </c>
      <c r="CV278" s="32">
        <v>2884</v>
      </c>
      <c r="CW278" s="32">
        <v>3010</v>
      </c>
      <c r="CX278" s="32">
        <v>2778</v>
      </c>
      <c r="CZ278" t="s">
        <v>868</v>
      </c>
      <c r="DA278" t="s">
        <v>3103</v>
      </c>
      <c r="DB278">
        <v>2700</v>
      </c>
      <c r="DC278">
        <v>2904</v>
      </c>
      <c r="DD278">
        <v>2836</v>
      </c>
      <c r="DE278">
        <v>3609</v>
      </c>
      <c r="DF278">
        <v>2817</v>
      </c>
      <c r="DG278">
        <v>2739</v>
      </c>
      <c r="DH278">
        <v>2778</v>
      </c>
      <c r="DI278">
        <v>2739</v>
      </c>
      <c r="DJ278">
        <v>2739</v>
      </c>
      <c r="DK278">
        <v>2884</v>
      </c>
      <c r="DL278">
        <v>3010</v>
      </c>
      <c r="DM278">
        <v>2778</v>
      </c>
      <c r="DN278">
        <f t="shared" si="8"/>
        <v>34533</v>
      </c>
      <c r="DP278" s="31" t="s">
        <v>1261</v>
      </c>
      <c r="DQ278">
        <v>41280</v>
      </c>
      <c r="DT278">
        <v>-51307</v>
      </c>
      <c r="DU278">
        <v>5056401.0210000006</v>
      </c>
      <c r="DV278">
        <v>0</v>
      </c>
      <c r="DY278">
        <v>535587</v>
      </c>
      <c r="EB278">
        <v>86710</v>
      </c>
      <c r="ED278">
        <v>1428725.0169999995</v>
      </c>
      <c r="EG278">
        <v>93935</v>
      </c>
      <c r="EH278">
        <v>7072</v>
      </c>
      <c r="EJ278">
        <v>3696000</v>
      </c>
      <c r="EK278">
        <v>272585</v>
      </c>
      <c r="ET278">
        <v>71797</v>
      </c>
      <c r="EW278">
        <v>11238785.038000001</v>
      </c>
      <c r="EY278" s="1" t="s">
        <v>566</v>
      </c>
      <c r="EZ278" s="1">
        <v>70460</v>
      </c>
      <c r="FA278" s="1">
        <v>24300</v>
      </c>
      <c r="FB278" s="1"/>
      <c r="FC278" s="1"/>
      <c r="FD278" s="1"/>
      <c r="FE278" s="1">
        <v>0</v>
      </c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>
        <v>2836</v>
      </c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>
        <v>93120</v>
      </c>
      <c r="GD278" s="1"/>
      <c r="GE278" s="1"/>
      <c r="GF278" s="1">
        <v>190716</v>
      </c>
    </row>
    <row r="279" spans="1:188" x14ac:dyDescent="0.45">
      <c r="A279" t="s">
        <v>280</v>
      </c>
      <c r="B279" t="s">
        <v>281</v>
      </c>
      <c r="C279">
        <v>120419</v>
      </c>
      <c r="D279">
        <v>119429</v>
      </c>
      <c r="E279">
        <v>119140</v>
      </c>
      <c r="F279">
        <v>119106</v>
      </c>
      <c r="G279">
        <v>118732</v>
      </c>
      <c r="H279">
        <v>118192</v>
      </c>
      <c r="I279">
        <v>118740</v>
      </c>
      <c r="J279">
        <v>119366</v>
      </c>
      <c r="K279">
        <v>132890</v>
      </c>
      <c r="L279">
        <v>118565</v>
      </c>
      <c r="M279">
        <v>114809</v>
      </c>
      <c r="N279">
        <v>116349</v>
      </c>
      <c r="CK279" t="s">
        <v>868</v>
      </c>
      <c r="CL279" t="s">
        <v>3107</v>
      </c>
      <c r="CM279" s="32">
        <v>2200</v>
      </c>
      <c r="CN279" s="32">
        <v>2200</v>
      </c>
      <c r="CO279" s="32">
        <v>2200</v>
      </c>
      <c r="CP279" s="32">
        <v>2200</v>
      </c>
      <c r="CQ279" s="32">
        <v>2200</v>
      </c>
      <c r="CR279" s="32">
        <v>2200</v>
      </c>
      <c r="CS279" s="32">
        <v>2200</v>
      </c>
      <c r="CT279" s="32">
        <v>2200</v>
      </c>
      <c r="CU279" s="32">
        <v>2200</v>
      </c>
      <c r="CV279" s="32">
        <v>2200</v>
      </c>
      <c r="CW279" s="32">
        <v>2200</v>
      </c>
      <c r="CX279" s="32">
        <v>2200</v>
      </c>
      <c r="CZ279" t="s">
        <v>868</v>
      </c>
      <c r="DA279" t="s">
        <v>3107</v>
      </c>
      <c r="DB279">
        <v>2200</v>
      </c>
      <c r="DC279">
        <v>2200</v>
      </c>
      <c r="DD279">
        <v>2200</v>
      </c>
      <c r="DE279">
        <v>2200</v>
      </c>
      <c r="DF279">
        <v>2200</v>
      </c>
      <c r="DG279">
        <v>2200</v>
      </c>
      <c r="DH279">
        <v>2200</v>
      </c>
      <c r="DI279">
        <v>2200</v>
      </c>
      <c r="DJ279">
        <v>2200</v>
      </c>
      <c r="DK279">
        <v>2200</v>
      </c>
      <c r="DL279">
        <v>2200</v>
      </c>
      <c r="DM279">
        <v>2200</v>
      </c>
      <c r="DN279">
        <f t="shared" si="8"/>
        <v>26400</v>
      </c>
      <c r="DP279" s="31" t="s">
        <v>486</v>
      </c>
      <c r="DQ279">
        <v>70700</v>
      </c>
      <c r="DT279">
        <v>-6717</v>
      </c>
      <c r="DU279">
        <v>862781.63899999997</v>
      </c>
      <c r="DV279">
        <v>117</v>
      </c>
      <c r="DY279">
        <v>972000</v>
      </c>
      <c r="EB279">
        <v>198720</v>
      </c>
      <c r="ED279">
        <v>1264300.898</v>
      </c>
      <c r="EE279">
        <v>290700</v>
      </c>
      <c r="EH279">
        <v>153774</v>
      </c>
      <c r="EK279">
        <v>284019</v>
      </c>
      <c r="EL279">
        <v>1316300</v>
      </c>
      <c r="ET279">
        <v>153579</v>
      </c>
      <c r="EU279">
        <v>26400</v>
      </c>
      <c r="EW279">
        <v>5586674.5370000005</v>
      </c>
      <c r="EY279" s="1" t="s">
        <v>546</v>
      </c>
      <c r="EZ279" s="1"/>
      <c r="FA279" s="1">
        <v>13064</v>
      </c>
      <c r="FB279" s="1"/>
      <c r="FC279" s="1"/>
      <c r="FD279" s="1"/>
      <c r="FE279" s="1">
        <v>0</v>
      </c>
      <c r="FF279" s="1"/>
      <c r="FG279" s="1"/>
      <c r="FH279" s="1">
        <v>672000</v>
      </c>
      <c r="FI279" s="1"/>
      <c r="FJ279" s="1"/>
      <c r="FK279" s="1"/>
      <c r="FL279" s="1"/>
      <c r="FM279" s="1"/>
      <c r="FN279" s="1">
        <v>776162</v>
      </c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>
        <v>97668</v>
      </c>
      <c r="GA279" s="1"/>
      <c r="GB279" s="1"/>
      <c r="GC279" s="1">
        <v>275058</v>
      </c>
      <c r="GD279" s="1"/>
      <c r="GE279" s="1"/>
      <c r="GF279" s="1">
        <v>1833952</v>
      </c>
    </row>
    <row r="280" spans="1:188" x14ac:dyDescent="0.45">
      <c r="A280" t="s">
        <v>1261</v>
      </c>
      <c r="B280" t="s">
        <v>1262</v>
      </c>
      <c r="C280">
        <v>1190782.6880000001</v>
      </c>
      <c r="D280">
        <v>1198202.4439999999</v>
      </c>
      <c r="E280">
        <v>1198013.8629999999</v>
      </c>
      <c r="F280">
        <v>1199944.007</v>
      </c>
      <c r="G280">
        <v>1200123.932</v>
      </c>
      <c r="H280">
        <v>1200241.0049999999</v>
      </c>
      <c r="I280">
        <v>1186628.1429999999</v>
      </c>
      <c r="J280">
        <v>736302.52499999991</v>
      </c>
      <c r="K280">
        <v>596608.92700000003</v>
      </c>
      <c r="L280">
        <v>540245.01300000004</v>
      </c>
      <c r="M280">
        <v>496455.33500000002</v>
      </c>
      <c r="N280">
        <v>495237.15600000002</v>
      </c>
      <c r="CK280" t="s">
        <v>1087</v>
      </c>
      <c r="CL280" t="s">
        <v>3109</v>
      </c>
      <c r="CM280" s="32">
        <v>5830</v>
      </c>
      <c r="CN280" s="32">
        <v>5830</v>
      </c>
      <c r="CO280" s="32">
        <v>5830</v>
      </c>
      <c r="CP280" s="32">
        <v>5830</v>
      </c>
      <c r="CQ280" s="32">
        <v>5830</v>
      </c>
      <c r="CR280" s="32">
        <v>5830</v>
      </c>
      <c r="CS280" s="32">
        <v>5830</v>
      </c>
      <c r="CT280" s="32">
        <v>7030</v>
      </c>
      <c r="CU280" s="32">
        <v>7030</v>
      </c>
      <c r="CV280" s="32">
        <v>7030</v>
      </c>
      <c r="CW280" s="32">
        <v>0</v>
      </c>
      <c r="CX280" s="32">
        <v>0</v>
      </c>
      <c r="CZ280" t="s">
        <v>1087</v>
      </c>
      <c r="DA280" t="s">
        <v>3109</v>
      </c>
      <c r="DB280">
        <v>5830</v>
      </c>
      <c r="DC280">
        <v>5830</v>
      </c>
      <c r="DD280">
        <v>5830</v>
      </c>
      <c r="DE280">
        <v>5830</v>
      </c>
      <c r="DF280">
        <v>5830</v>
      </c>
      <c r="DG280">
        <v>5830</v>
      </c>
      <c r="DH280">
        <v>5830</v>
      </c>
      <c r="DI280">
        <v>7030</v>
      </c>
      <c r="DJ280">
        <v>7030</v>
      </c>
      <c r="DK280">
        <v>7030</v>
      </c>
      <c r="DL280">
        <v>0</v>
      </c>
      <c r="DM280">
        <v>0</v>
      </c>
      <c r="DN280">
        <f t="shared" si="8"/>
        <v>61900</v>
      </c>
      <c r="DP280" s="31" t="s">
        <v>1290</v>
      </c>
      <c r="DT280">
        <v>212003</v>
      </c>
      <c r="DV280">
        <v>0</v>
      </c>
      <c r="DY280">
        <v>734215</v>
      </c>
      <c r="EB280">
        <v>136800</v>
      </c>
      <c r="EE280">
        <v>1647540</v>
      </c>
      <c r="EG280">
        <v>178800</v>
      </c>
      <c r="EH280">
        <v>2592</v>
      </c>
      <c r="EK280">
        <v>574126</v>
      </c>
      <c r="EQ280">
        <v>18000</v>
      </c>
      <c r="ET280">
        <v>81514</v>
      </c>
      <c r="EU280">
        <v>96000</v>
      </c>
      <c r="EW280">
        <v>3681590</v>
      </c>
      <c r="EY280" s="1" t="s">
        <v>280</v>
      </c>
      <c r="EZ280" s="1">
        <v>46700</v>
      </c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>
        <v>144000</v>
      </c>
      <c r="FL280" s="1"/>
      <c r="FM280" s="1"/>
      <c r="FN280" s="1">
        <v>976587</v>
      </c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>
        <v>12000</v>
      </c>
      <c r="GA280" s="1"/>
      <c r="GB280" s="1">
        <v>24000</v>
      </c>
      <c r="GC280" s="1">
        <v>206050</v>
      </c>
      <c r="GD280" s="1">
        <v>26400</v>
      </c>
      <c r="GE280" s="1"/>
      <c r="GF280" s="1">
        <v>1435737</v>
      </c>
    </row>
    <row r="281" spans="1:188" x14ac:dyDescent="0.45">
      <c r="A281" t="s">
        <v>486</v>
      </c>
      <c r="B281" t="s">
        <v>487</v>
      </c>
      <c r="C281">
        <v>492039.40600000002</v>
      </c>
      <c r="D281">
        <v>490503.326</v>
      </c>
      <c r="E281">
        <v>506054.10800000001</v>
      </c>
      <c r="F281">
        <v>465687.91399999999</v>
      </c>
      <c r="G281">
        <v>456921.91399999999</v>
      </c>
      <c r="H281">
        <v>454299.29100000003</v>
      </c>
      <c r="I281">
        <v>456380.68099999998</v>
      </c>
      <c r="J281">
        <v>487948.36499999999</v>
      </c>
      <c r="K281">
        <v>456193.36499999999</v>
      </c>
      <c r="L281">
        <v>457119.641</v>
      </c>
      <c r="M281">
        <v>428428.76300000004</v>
      </c>
      <c r="N281">
        <v>435097.76300000004</v>
      </c>
      <c r="CK281" t="s">
        <v>420</v>
      </c>
      <c r="CL281" t="s">
        <v>3100</v>
      </c>
      <c r="CM281" s="32">
        <v>3090</v>
      </c>
      <c r="CN281" s="32">
        <v>3090</v>
      </c>
      <c r="CO281" s="32">
        <v>3090</v>
      </c>
      <c r="CP281" s="32">
        <v>3090</v>
      </c>
      <c r="CQ281" s="32">
        <v>3090</v>
      </c>
      <c r="CR281" s="32">
        <v>3090</v>
      </c>
      <c r="CS281" s="32">
        <v>3090</v>
      </c>
      <c r="CT281" s="32">
        <v>3090</v>
      </c>
      <c r="CU281" s="32">
        <v>3090</v>
      </c>
      <c r="CV281" s="32">
        <v>0</v>
      </c>
      <c r="CW281" s="32">
        <v>0</v>
      </c>
      <c r="CX281" s="32">
        <v>0</v>
      </c>
      <c r="CZ281" t="s">
        <v>420</v>
      </c>
      <c r="DA281" t="s">
        <v>3100</v>
      </c>
      <c r="DB281">
        <v>3090</v>
      </c>
      <c r="DC281">
        <v>3090</v>
      </c>
      <c r="DD281">
        <v>3090</v>
      </c>
      <c r="DE281">
        <v>3090</v>
      </c>
      <c r="DF281">
        <v>3090</v>
      </c>
      <c r="DG281">
        <v>3090</v>
      </c>
      <c r="DH281">
        <v>3090</v>
      </c>
      <c r="DI281">
        <v>3090</v>
      </c>
      <c r="DJ281">
        <v>3090</v>
      </c>
      <c r="DK281">
        <v>0</v>
      </c>
      <c r="DL281">
        <v>0</v>
      </c>
      <c r="DM281">
        <v>0</v>
      </c>
      <c r="DN281">
        <f t="shared" si="8"/>
        <v>27810</v>
      </c>
      <c r="DP281" s="31" t="s">
        <v>96</v>
      </c>
      <c r="DQ281">
        <v>69050</v>
      </c>
      <c r="DR281">
        <v>90000</v>
      </c>
      <c r="DV281">
        <v>159876</v>
      </c>
      <c r="DY281">
        <v>384000</v>
      </c>
      <c r="EE281">
        <v>501497</v>
      </c>
      <c r="EQ281">
        <v>0</v>
      </c>
      <c r="ER281">
        <v>904800</v>
      </c>
      <c r="ET281">
        <v>2674992</v>
      </c>
      <c r="EU281">
        <v>508800</v>
      </c>
      <c r="EW281">
        <v>5293015</v>
      </c>
      <c r="EY281" s="1" t="s">
        <v>1261</v>
      </c>
      <c r="EZ281" s="1">
        <v>41280</v>
      </c>
      <c r="FA281" s="1"/>
      <c r="FB281" s="1"/>
      <c r="FC281" s="1">
        <v>-51307</v>
      </c>
      <c r="FD281" s="1">
        <v>5056401.0210000006</v>
      </c>
      <c r="FE281" s="1">
        <v>0</v>
      </c>
      <c r="FF281" s="1"/>
      <c r="FG281" s="1"/>
      <c r="FH281" s="1">
        <v>535587</v>
      </c>
      <c r="FI281" s="1"/>
      <c r="FJ281" s="1"/>
      <c r="FK281" s="1">
        <v>86710</v>
      </c>
      <c r="FL281" s="1"/>
      <c r="FM281" s="1">
        <v>1428725.0169999995</v>
      </c>
      <c r="FN281" s="1"/>
      <c r="FO281" s="1"/>
      <c r="FP281" s="1">
        <v>93935</v>
      </c>
      <c r="FQ281" s="1">
        <v>7072</v>
      </c>
      <c r="FR281" s="1"/>
      <c r="FS281" s="1">
        <v>3696000</v>
      </c>
      <c r="FT281" s="1">
        <v>272585</v>
      </c>
      <c r="FU281" s="1"/>
      <c r="FV281" s="1"/>
      <c r="FW281" s="1"/>
      <c r="FX281" s="1"/>
      <c r="FY281" s="1"/>
      <c r="FZ281" s="1"/>
      <c r="GA281" s="1"/>
      <c r="GB281" s="1"/>
      <c r="GC281" s="1">
        <v>71797</v>
      </c>
      <c r="GD281" s="1"/>
      <c r="GE281" s="1"/>
      <c r="GF281" s="1">
        <v>11238785.038000001</v>
      </c>
    </row>
    <row r="282" spans="1:188" x14ac:dyDescent="0.45">
      <c r="A282" t="s">
        <v>1290</v>
      </c>
      <c r="B282" t="s">
        <v>1291</v>
      </c>
      <c r="C282">
        <v>315678</v>
      </c>
      <c r="D282">
        <v>308865</v>
      </c>
      <c r="E282">
        <v>308215</v>
      </c>
      <c r="F282">
        <v>316755</v>
      </c>
      <c r="G282">
        <v>310452</v>
      </c>
      <c r="H282">
        <v>301139</v>
      </c>
      <c r="I282">
        <v>300600</v>
      </c>
      <c r="J282">
        <v>304038</v>
      </c>
      <c r="K282">
        <v>306771</v>
      </c>
      <c r="L282">
        <v>301585</v>
      </c>
      <c r="M282">
        <v>302996</v>
      </c>
      <c r="N282">
        <v>304496</v>
      </c>
      <c r="CK282" t="s">
        <v>420</v>
      </c>
      <c r="CL282" t="s">
        <v>3106</v>
      </c>
      <c r="CM282" s="32">
        <v>12466</v>
      </c>
      <c r="CN282" s="32">
        <v>12466</v>
      </c>
      <c r="CO282" s="32">
        <v>12466</v>
      </c>
      <c r="CP282" s="32">
        <v>12466</v>
      </c>
      <c r="CQ282" s="32">
        <v>12466</v>
      </c>
      <c r="CR282" s="32">
        <v>12466</v>
      </c>
      <c r="CS282" s="32">
        <v>12466</v>
      </c>
      <c r="CT282" s="32">
        <v>12466</v>
      </c>
      <c r="CU282" s="32">
        <v>12466</v>
      </c>
      <c r="CV282" s="32">
        <v>0</v>
      </c>
      <c r="CW282" s="32">
        <v>0</v>
      </c>
      <c r="CX282" s="32">
        <v>0</v>
      </c>
      <c r="CZ282" t="s">
        <v>420</v>
      </c>
      <c r="DA282" t="s">
        <v>3106</v>
      </c>
      <c r="DB282">
        <v>12466</v>
      </c>
      <c r="DC282">
        <v>12466</v>
      </c>
      <c r="DD282">
        <v>12466</v>
      </c>
      <c r="DE282">
        <v>12466</v>
      </c>
      <c r="DF282">
        <v>12466</v>
      </c>
      <c r="DG282">
        <v>12466</v>
      </c>
      <c r="DH282">
        <v>12466</v>
      </c>
      <c r="DI282">
        <v>12466</v>
      </c>
      <c r="DJ282">
        <v>12466</v>
      </c>
      <c r="DK282">
        <v>0</v>
      </c>
      <c r="DL282">
        <v>0</v>
      </c>
      <c r="DM282">
        <v>0</v>
      </c>
      <c r="DN282">
        <f t="shared" si="8"/>
        <v>112194</v>
      </c>
      <c r="DP282" s="31" t="s">
        <v>554</v>
      </c>
      <c r="DQ282">
        <v>250</v>
      </c>
      <c r="DV282">
        <v>0</v>
      </c>
      <c r="DY282">
        <v>1638000</v>
      </c>
      <c r="EB282">
        <v>261600</v>
      </c>
      <c r="EE282">
        <v>1846488</v>
      </c>
      <c r="EQ282">
        <v>87816</v>
      </c>
      <c r="ET282">
        <v>1195017</v>
      </c>
      <c r="EU282">
        <v>27024</v>
      </c>
      <c r="EW282">
        <v>5056195</v>
      </c>
      <c r="EY282" s="1" t="s">
        <v>486</v>
      </c>
      <c r="EZ282" s="1">
        <v>70700</v>
      </c>
      <c r="FA282" s="1"/>
      <c r="FB282" s="1"/>
      <c r="FC282" s="1">
        <v>-6717</v>
      </c>
      <c r="FD282" s="1">
        <v>862781.63899999997</v>
      </c>
      <c r="FE282" s="1">
        <v>117</v>
      </c>
      <c r="FF282" s="1"/>
      <c r="FG282" s="1"/>
      <c r="FH282" s="1">
        <v>972000</v>
      </c>
      <c r="FI282" s="1"/>
      <c r="FJ282" s="1"/>
      <c r="FK282" s="1">
        <v>198720</v>
      </c>
      <c r="FL282" s="1"/>
      <c r="FM282" s="1">
        <v>1264300.898</v>
      </c>
      <c r="FN282" s="1">
        <v>290700</v>
      </c>
      <c r="FO282" s="1"/>
      <c r="FP282" s="1"/>
      <c r="FQ282" s="1">
        <v>153774</v>
      </c>
      <c r="FR282" s="1"/>
      <c r="FS282" s="1"/>
      <c r="FT282" s="1">
        <v>284019</v>
      </c>
      <c r="FU282" s="1">
        <v>1316300</v>
      </c>
      <c r="FV282" s="1"/>
      <c r="FW282" s="1"/>
      <c r="FX282" s="1"/>
      <c r="FY282" s="1"/>
      <c r="FZ282" s="1"/>
      <c r="GA282" s="1"/>
      <c r="GB282" s="1"/>
      <c r="GC282" s="1">
        <v>153579</v>
      </c>
      <c r="GD282" s="1">
        <v>26400</v>
      </c>
      <c r="GE282" s="1"/>
      <c r="GF282" s="1">
        <v>5586674.5370000005</v>
      </c>
    </row>
    <row r="283" spans="1:188" x14ac:dyDescent="0.45">
      <c r="A283" t="s">
        <v>96</v>
      </c>
      <c r="B283" t="s">
        <v>97</v>
      </c>
      <c r="C283">
        <v>426696</v>
      </c>
      <c r="D283">
        <v>429137</v>
      </c>
      <c r="E283">
        <v>450993</v>
      </c>
      <c r="F283">
        <v>430807</v>
      </c>
      <c r="G283">
        <v>447571</v>
      </c>
      <c r="H283">
        <v>452791</v>
      </c>
      <c r="I283">
        <v>443515</v>
      </c>
      <c r="J283">
        <v>428112</v>
      </c>
      <c r="K283">
        <v>456463</v>
      </c>
      <c r="L283">
        <v>437854</v>
      </c>
      <c r="M283">
        <v>441677</v>
      </c>
      <c r="N283">
        <v>447399</v>
      </c>
      <c r="CK283" t="s">
        <v>176</v>
      </c>
      <c r="CL283" t="s">
        <v>3109</v>
      </c>
      <c r="CM283" s="32">
        <v>3130</v>
      </c>
      <c r="CN283" s="32">
        <v>3130</v>
      </c>
      <c r="CO283" s="32">
        <v>3130</v>
      </c>
      <c r="CP283" s="32">
        <v>3130</v>
      </c>
      <c r="CQ283" s="32">
        <v>3130</v>
      </c>
      <c r="CR283" s="32">
        <v>3130</v>
      </c>
      <c r="CS283" s="32">
        <v>3130</v>
      </c>
      <c r="CT283" s="32">
        <v>3130</v>
      </c>
      <c r="CU283" s="32">
        <v>3130</v>
      </c>
      <c r="CV283" s="32">
        <v>3130</v>
      </c>
      <c r="CW283" s="32">
        <v>0</v>
      </c>
      <c r="CX283" s="32">
        <v>0</v>
      </c>
      <c r="CZ283" t="s">
        <v>176</v>
      </c>
      <c r="DA283" t="s">
        <v>3109</v>
      </c>
      <c r="DB283">
        <v>3130</v>
      </c>
      <c r="DC283">
        <v>3130</v>
      </c>
      <c r="DD283">
        <v>3130</v>
      </c>
      <c r="DE283">
        <v>3130</v>
      </c>
      <c r="DF283">
        <v>3130</v>
      </c>
      <c r="DG283">
        <v>3130</v>
      </c>
      <c r="DH283">
        <v>3130</v>
      </c>
      <c r="DI283">
        <v>3130</v>
      </c>
      <c r="DJ283">
        <v>3130</v>
      </c>
      <c r="DK283">
        <v>3130</v>
      </c>
      <c r="DL283">
        <v>0</v>
      </c>
      <c r="DM283">
        <v>0</v>
      </c>
      <c r="DN283">
        <f t="shared" si="8"/>
        <v>31300</v>
      </c>
      <c r="DP283" s="31" t="s">
        <v>208</v>
      </c>
      <c r="DQ283">
        <v>49300</v>
      </c>
      <c r="DT283">
        <v>-14582</v>
      </c>
      <c r="DU283">
        <v>2351111.0419999999</v>
      </c>
      <c r="DV283">
        <v>4978</v>
      </c>
      <c r="EC283">
        <v>57600</v>
      </c>
      <c r="ED283">
        <v>236979.20000000004</v>
      </c>
      <c r="EE283">
        <v>1531081</v>
      </c>
      <c r="EH283">
        <v>100</v>
      </c>
      <c r="EJ283">
        <v>10660900</v>
      </c>
      <c r="EK283">
        <v>1956860</v>
      </c>
      <c r="EL283">
        <v>2764719</v>
      </c>
      <c r="ER283">
        <v>-4683</v>
      </c>
      <c r="ET283">
        <v>864747</v>
      </c>
      <c r="EU283">
        <v>388865</v>
      </c>
      <c r="EW283">
        <v>20847975.241999999</v>
      </c>
      <c r="EY283" s="1" t="s">
        <v>1290</v>
      </c>
      <c r="EZ283" s="1"/>
      <c r="FA283" s="1"/>
      <c r="FB283" s="1"/>
      <c r="FC283" s="1">
        <v>212003</v>
      </c>
      <c r="FD283" s="1"/>
      <c r="FE283" s="1">
        <v>0</v>
      </c>
      <c r="FF283" s="1"/>
      <c r="FG283" s="1"/>
      <c r="FH283" s="1">
        <v>734215</v>
      </c>
      <c r="FI283" s="1"/>
      <c r="FJ283" s="1"/>
      <c r="FK283" s="1">
        <v>136800</v>
      </c>
      <c r="FL283" s="1"/>
      <c r="FM283" s="1"/>
      <c r="FN283" s="1">
        <v>1647540</v>
      </c>
      <c r="FO283" s="1"/>
      <c r="FP283" s="1">
        <v>178800</v>
      </c>
      <c r="FQ283" s="1">
        <v>2592</v>
      </c>
      <c r="FR283" s="1"/>
      <c r="FS283" s="1"/>
      <c r="FT283" s="1">
        <v>574126</v>
      </c>
      <c r="FU283" s="1"/>
      <c r="FV283" s="1"/>
      <c r="FW283" s="1"/>
      <c r="FX283" s="1"/>
      <c r="FY283" s="1"/>
      <c r="FZ283" s="1">
        <v>18000</v>
      </c>
      <c r="GA283" s="1"/>
      <c r="GB283" s="1"/>
      <c r="GC283" s="1">
        <v>81514</v>
      </c>
      <c r="GD283" s="1">
        <v>96000</v>
      </c>
      <c r="GE283" s="1"/>
      <c r="GF283" s="1">
        <v>3681590</v>
      </c>
    </row>
    <row r="284" spans="1:188" x14ac:dyDescent="0.45">
      <c r="A284" t="s">
        <v>554</v>
      </c>
      <c r="B284" t="s">
        <v>555</v>
      </c>
      <c r="C284">
        <v>456002</v>
      </c>
      <c r="D284">
        <v>414870</v>
      </c>
      <c r="E284">
        <v>417777</v>
      </c>
      <c r="F284">
        <v>421427</v>
      </c>
      <c r="G284">
        <v>413243</v>
      </c>
      <c r="H284">
        <v>418260</v>
      </c>
      <c r="I284">
        <v>416306</v>
      </c>
      <c r="J284">
        <v>415288</v>
      </c>
      <c r="K284">
        <v>419954</v>
      </c>
      <c r="L284">
        <v>414926</v>
      </c>
      <c r="M284">
        <v>425127</v>
      </c>
      <c r="N284">
        <v>423015</v>
      </c>
      <c r="CK284" t="s">
        <v>1119</v>
      </c>
      <c r="CL284" t="s">
        <v>3112</v>
      </c>
      <c r="CM284" s="32">
        <v>20000</v>
      </c>
      <c r="CN284" s="32">
        <v>20000</v>
      </c>
      <c r="CO284" s="32">
        <v>20000</v>
      </c>
      <c r="CP284" s="32">
        <v>20000</v>
      </c>
      <c r="CQ284" s="32">
        <v>20000</v>
      </c>
      <c r="CR284" s="32">
        <v>20000</v>
      </c>
      <c r="CS284" s="32">
        <v>20000</v>
      </c>
      <c r="CT284" s="32">
        <v>20000</v>
      </c>
      <c r="CU284" s="32">
        <v>20000</v>
      </c>
      <c r="CV284" s="32">
        <v>20000</v>
      </c>
      <c r="CW284" s="32">
        <v>20000</v>
      </c>
      <c r="CX284" s="32">
        <v>20000</v>
      </c>
      <c r="CZ284" t="s">
        <v>1119</v>
      </c>
      <c r="DA284" t="s">
        <v>3112</v>
      </c>
      <c r="DB284">
        <v>20000</v>
      </c>
      <c r="DC284">
        <v>20000</v>
      </c>
      <c r="DD284">
        <v>20000</v>
      </c>
      <c r="DE284">
        <v>20000</v>
      </c>
      <c r="DF284">
        <v>20000</v>
      </c>
      <c r="DG284">
        <v>20000</v>
      </c>
      <c r="DH284">
        <v>20000</v>
      </c>
      <c r="DI284">
        <v>20000</v>
      </c>
      <c r="DJ284">
        <v>20000</v>
      </c>
      <c r="DK284">
        <v>20000</v>
      </c>
      <c r="DL284">
        <v>20000</v>
      </c>
      <c r="DM284">
        <v>20000</v>
      </c>
      <c r="DN284">
        <f t="shared" si="8"/>
        <v>240000</v>
      </c>
      <c r="DP284" s="31" t="s">
        <v>105</v>
      </c>
      <c r="DT284">
        <v>-34211</v>
      </c>
      <c r="DU284">
        <v>4684340.16</v>
      </c>
      <c r="DY284">
        <v>1560000</v>
      </c>
      <c r="ED284">
        <v>1119501.4200000002</v>
      </c>
      <c r="EJ284">
        <v>1264000</v>
      </c>
      <c r="EW284">
        <v>8593630.5800000001</v>
      </c>
      <c r="EY284" s="1" t="s">
        <v>96</v>
      </c>
      <c r="EZ284" s="1">
        <v>69050</v>
      </c>
      <c r="FA284" s="1">
        <v>90000</v>
      </c>
      <c r="FB284" s="1"/>
      <c r="FC284" s="1"/>
      <c r="FD284" s="1"/>
      <c r="FE284" s="1">
        <v>159876</v>
      </c>
      <c r="FF284" s="1"/>
      <c r="FG284" s="1"/>
      <c r="FH284" s="1">
        <v>384000</v>
      </c>
      <c r="FI284" s="1"/>
      <c r="FJ284" s="1"/>
      <c r="FK284" s="1"/>
      <c r="FL284" s="1"/>
      <c r="FM284" s="1"/>
      <c r="FN284" s="1">
        <v>501497</v>
      </c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>
        <v>0</v>
      </c>
      <c r="GA284" s="1">
        <v>904800</v>
      </c>
      <c r="GB284" s="1"/>
      <c r="GC284" s="1">
        <v>2674992</v>
      </c>
      <c r="GD284" s="1">
        <v>508800</v>
      </c>
      <c r="GE284" s="1"/>
      <c r="GF284" s="1">
        <v>5293015</v>
      </c>
    </row>
    <row r="285" spans="1:188" x14ac:dyDescent="0.45">
      <c r="A285" t="s">
        <v>208</v>
      </c>
      <c r="B285" t="s">
        <v>209</v>
      </c>
      <c r="C285">
        <v>1501886.7100000002</v>
      </c>
      <c r="D285">
        <v>852392.26800000004</v>
      </c>
      <c r="E285">
        <v>851567.76599999995</v>
      </c>
      <c r="F285">
        <v>768031.76599999995</v>
      </c>
      <c r="G285">
        <v>2039273.7659999998</v>
      </c>
      <c r="H285">
        <v>2051595.7659999998</v>
      </c>
      <c r="I285">
        <v>2129306.7659999998</v>
      </c>
      <c r="J285">
        <v>2121668.068</v>
      </c>
      <c r="K285">
        <v>2135863.85</v>
      </c>
      <c r="L285">
        <v>2170655.8190000001</v>
      </c>
      <c r="M285">
        <v>2150054.85</v>
      </c>
      <c r="N285">
        <v>2075677.8470000001</v>
      </c>
      <c r="CK285" t="s">
        <v>1119</v>
      </c>
      <c r="CL285" t="s">
        <v>3101</v>
      </c>
      <c r="CM285" s="32">
        <v>3720</v>
      </c>
      <c r="CN285" s="32">
        <v>3720</v>
      </c>
      <c r="CO285" s="32">
        <v>3720</v>
      </c>
      <c r="CP285" s="32">
        <v>3720</v>
      </c>
      <c r="CQ285" s="32">
        <v>3720</v>
      </c>
      <c r="CR285" s="32">
        <v>3720</v>
      </c>
      <c r="CS285" s="32">
        <v>3720</v>
      </c>
      <c r="CT285" s="32">
        <v>3720</v>
      </c>
      <c r="CU285" s="32">
        <v>3720</v>
      </c>
      <c r="CV285" s="32">
        <v>3720</v>
      </c>
      <c r="CW285" s="32">
        <v>3678</v>
      </c>
      <c r="CX285" s="32">
        <v>3678</v>
      </c>
      <c r="CZ285" t="s">
        <v>1119</v>
      </c>
      <c r="DA285" t="s">
        <v>3101</v>
      </c>
      <c r="DB285">
        <v>3720</v>
      </c>
      <c r="DC285">
        <v>3720</v>
      </c>
      <c r="DD285">
        <v>3720</v>
      </c>
      <c r="DE285">
        <v>3720</v>
      </c>
      <c r="DF285">
        <v>3720</v>
      </c>
      <c r="DG285">
        <v>3720</v>
      </c>
      <c r="DH285">
        <v>3720</v>
      </c>
      <c r="DI285">
        <v>3720</v>
      </c>
      <c r="DJ285">
        <v>3720</v>
      </c>
      <c r="DK285">
        <v>3720</v>
      </c>
      <c r="DL285">
        <v>3678</v>
      </c>
      <c r="DM285">
        <v>3678</v>
      </c>
      <c r="DN285">
        <f t="shared" si="8"/>
        <v>44556</v>
      </c>
      <c r="DP285" s="31" t="s">
        <v>578</v>
      </c>
      <c r="DQ285">
        <v>41750</v>
      </c>
      <c r="DV285">
        <v>0</v>
      </c>
      <c r="DY285">
        <v>885677.68200000003</v>
      </c>
      <c r="EE285">
        <v>240000</v>
      </c>
      <c r="EK285">
        <v>362021</v>
      </c>
      <c r="EQ285">
        <v>0</v>
      </c>
      <c r="ES285">
        <v>24000</v>
      </c>
      <c r="ET285">
        <v>246290</v>
      </c>
      <c r="EU285">
        <v>299269</v>
      </c>
      <c r="EW285">
        <v>2099007.682</v>
      </c>
      <c r="EY285" s="1" t="s">
        <v>554</v>
      </c>
      <c r="EZ285" s="1">
        <v>250</v>
      </c>
      <c r="FA285" s="1"/>
      <c r="FB285" s="1"/>
      <c r="FC285" s="1"/>
      <c r="FD285" s="1"/>
      <c r="FE285" s="1">
        <v>0</v>
      </c>
      <c r="FF285" s="1"/>
      <c r="FG285" s="1"/>
      <c r="FH285" s="1">
        <v>1638000</v>
      </c>
      <c r="FI285" s="1"/>
      <c r="FJ285" s="1"/>
      <c r="FK285" s="1">
        <v>261600</v>
      </c>
      <c r="FL285" s="1"/>
      <c r="FM285" s="1"/>
      <c r="FN285" s="1">
        <v>1846488</v>
      </c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>
        <v>87816</v>
      </c>
      <c r="GA285" s="1"/>
      <c r="GB285" s="1"/>
      <c r="GC285" s="1">
        <v>1195017</v>
      </c>
      <c r="GD285" s="1">
        <v>27024</v>
      </c>
      <c r="GE285" s="1"/>
      <c r="GF285" s="1">
        <v>5056195</v>
      </c>
    </row>
    <row r="286" spans="1:188" x14ac:dyDescent="0.45">
      <c r="A286" t="s">
        <v>105</v>
      </c>
      <c r="B286" t="s">
        <v>106</v>
      </c>
      <c r="C286">
        <v>537764.77</v>
      </c>
      <c r="D286">
        <v>488427.16500000004</v>
      </c>
      <c r="E286">
        <v>450614.68599999999</v>
      </c>
      <c r="F286">
        <v>423837.20799999998</v>
      </c>
      <c r="G286">
        <v>777847.61300000001</v>
      </c>
      <c r="H286">
        <v>797352.65500000003</v>
      </c>
      <c r="I286">
        <v>881266.02100000007</v>
      </c>
      <c r="J286">
        <v>850384.022</v>
      </c>
      <c r="K286">
        <v>861484.76</v>
      </c>
      <c r="L286">
        <v>843019.23400000005</v>
      </c>
      <c r="M286">
        <v>852744.22300000011</v>
      </c>
      <c r="N286">
        <v>828888.22300000011</v>
      </c>
      <c r="CK286" t="s">
        <v>1119</v>
      </c>
      <c r="CL286" t="s">
        <v>3103</v>
      </c>
      <c r="CM286" s="32">
        <v>15000</v>
      </c>
      <c r="CN286" s="32">
        <v>15000</v>
      </c>
      <c r="CO286" s="32">
        <v>15101</v>
      </c>
      <c r="CP286" s="32">
        <v>15000</v>
      </c>
      <c r="CQ286" s="32">
        <v>15000</v>
      </c>
      <c r="CR286" s="32">
        <v>15000</v>
      </c>
      <c r="CS286" s="32">
        <v>15000</v>
      </c>
      <c r="CT286" s="32">
        <v>15000</v>
      </c>
      <c r="CU286" s="32">
        <v>15000</v>
      </c>
      <c r="CV286" s="32">
        <v>15000</v>
      </c>
      <c r="CW286" s="32">
        <v>15000</v>
      </c>
      <c r="CX286" s="32">
        <v>15000</v>
      </c>
      <c r="CZ286" t="s">
        <v>1119</v>
      </c>
      <c r="DA286" t="s">
        <v>3103</v>
      </c>
      <c r="DB286">
        <v>15000</v>
      </c>
      <c r="DC286">
        <v>15000</v>
      </c>
      <c r="DD286">
        <v>15101</v>
      </c>
      <c r="DE286">
        <v>15000</v>
      </c>
      <c r="DF286">
        <v>15000</v>
      </c>
      <c r="DG286">
        <v>15000</v>
      </c>
      <c r="DH286">
        <v>15000</v>
      </c>
      <c r="DI286">
        <v>15000</v>
      </c>
      <c r="DJ286">
        <v>15000</v>
      </c>
      <c r="DK286">
        <v>15000</v>
      </c>
      <c r="DL286">
        <v>15000</v>
      </c>
      <c r="DM286">
        <v>15000</v>
      </c>
      <c r="DN286">
        <f t="shared" si="8"/>
        <v>180101</v>
      </c>
      <c r="DP286" s="31" t="s">
        <v>1053</v>
      </c>
      <c r="DQ286">
        <v>103105</v>
      </c>
      <c r="DR286">
        <v>85387</v>
      </c>
      <c r="DV286">
        <v>289834</v>
      </c>
      <c r="DY286">
        <v>1762799.0000000002</v>
      </c>
      <c r="EB286">
        <v>322683</v>
      </c>
      <c r="EE286">
        <v>1542333</v>
      </c>
      <c r="EI286">
        <v>45900</v>
      </c>
      <c r="EK286">
        <v>955782</v>
      </c>
      <c r="EQ286">
        <v>83712</v>
      </c>
      <c r="ER286">
        <v>1735200</v>
      </c>
      <c r="ET286">
        <v>4144855</v>
      </c>
      <c r="EU286">
        <v>748272</v>
      </c>
      <c r="EW286">
        <v>11819862</v>
      </c>
      <c r="EY286" s="1" t="s">
        <v>208</v>
      </c>
      <c r="EZ286" s="1">
        <v>49300</v>
      </c>
      <c r="FA286" s="1"/>
      <c r="FB286" s="1"/>
      <c r="FC286" s="1">
        <v>-14582</v>
      </c>
      <c r="FD286" s="1">
        <v>2351111.0419999999</v>
      </c>
      <c r="FE286" s="1">
        <v>4978</v>
      </c>
      <c r="FF286" s="1"/>
      <c r="FG286" s="1"/>
      <c r="FH286" s="1"/>
      <c r="FI286" s="1"/>
      <c r="FJ286" s="1"/>
      <c r="FK286" s="1"/>
      <c r="FL286" s="1">
        <v>57600</v>
      </c>
      <c r="FM286" s="1">
        <v>236979.20000000004</v>
      </c>
      <c r="FN286" s="1">
        <v>1531081</v>
      </c>
      <c r="FO286" s="1"/>
      <c r="FP286" s="1"/>
      <c r="FQ286" s="1">
        <v>100</v>
      </c>
      <c r="FR286" s="1"/>
      <c r="FS286" s="1">
        <v>10660900</v>
      </c>
      <c r="FT286" s="1">
        <v>1956860</v>
      </c>
      <c r="FU286" s="1">
        <v>2764719</v>
      </c>
      <c r="FV286" s="1"/>
      <c r="FW286" s="1"/>
      <c r="FX286" s="1"/>
      <c r="FY286" s="1"/>
      <c r="FZ286" s="1"/>
      <c r="GA286" s="1">
        <v>-4683</v>
      </c>
      <c r="GB286" s="1"/>
      <c r="GC286" s="1">
        <v>864747</v>
      </c>
      <c r="GD286" s="1">
        <v>388865</v>
      </c>
      <c r="GE286" s="1"/>
      <c r="GF286" s="1">
        <v>20847975.241999999</v>
      </c>
    </row>
    <row r="287" spans="1:188" x14ac:dyDescent="0.45">
      <c r="A287" t="s">
        <v>578</v>
      </c>
      <c r="B287" t="s">
        <v>579</v>
      </c>
      <c r="C287">
        <v>179963</v>
      </c>
      <c r="D287">
        <v>180419</v>
      </c>
      <c r="E287">
        <v>180453</v>
      </c>
      <c r="F287">
        <v>183330</v>
      </c>
      <c r="G287">
        <v>183208.682</v>
      </c>
      <c r="H287">
        <v>182171</v>
      </c>
      <c r="I287">
        <v>184113</v>
      </c>
      <c r="J287">
        <v>166072</v>
      </c>
      <c r="K287">
        <v>167409</v>
      </c>
      <c r="L287">
        <v>164020</v>
      </c>
      <c r="M287">
        <v>163962</v>
      </c>
      <c r="N287">
        <v>163887</v>
      </c>
      <c r="CK287" t="s">
        <v>1119</v>
      </c>
      <c r="CL287" t="s">
        <v>3107</v>
      </c>
      <c r="CM287" s="32">
        <v>8000</v>
      </c>
      <c r="CN287" s="32">
        <v>8000</v>
      </c>
      <c r="CO287" s="32">
        <v>8000</v>
      </c>
      <c r="CP287" s="32">
        <v>8000</v>
      </c>
      <c r="CQ287" s="32">
        <v>8000</v>
      </c>
      <c r="CR287" s="32">
        <v>8000</v>
      </c>
      <c r="CS287" s="32">
        <v>8000</v>
      </c>
      <c r="CT287" s="32">
        <v>8000</v>
      </c>
      <c r="CU287" s="32">
        <v>8000</v>
      </c>
      <c r="CV287" s="32">
        <v>8000</v>
      </c>
      <c r="CW287" s="32">
        <v>8000</v>
      </c>
      <c r="CX287" s="32">
        <v>8000</v>
      </c>
      <c r="CZ287" t="s">
        <v>1119</v>
      </c>
      <c r="DA287" t="s">
        <v>3107</v>
      </c>
      <c r="DB287">
        <v>8000</v>
      </c>
      <c r="DC287">
        <v>8000</v>
      </c>
      <c r="DD287">
        <v>8000</v>
      </c>
      <c r="DE287">
        <v>8000</v>
      </c>
      <c r="DF287">
        <v>8000</v>
      </c>
      <c r="DG287">
        <v>8000</v>
      </c>
      <c r="DH287">
        <v>8000</v>
      </c>
      <c r="DI287">
        <v>8000</v>
      </c>
      <c r="DJ287">
        <v>8000</v>
      </c>
      <c r="DK287">
        <v>8000</v>
      </c>
      <c r="DL287">
        <v>8000</v>
      </c>
      <c r="DM287">
        <v>8000</v>
      </c>
      <c r="DN287">
        <f t="shared" si="8"/>
        <v>96000</v>
      </c>
      <c r="DP287" s="31" t="s">
        <v>1107</v>
      </c>
      <c r="DQ287">
        <v>490900</v>
      </c>
      <c r="DV287">
        <v>579898</v>
      </c>
      <c r="DY287">
        <v>2283672</v>
      </c>
      <c r="DZ287">
        <v>162468</v>
      </c>
      <c r="EB287">
        <v>718884</v>
      </c>
      <c r="EE287">
        <v>3805668</v>
      </c>
      <c r="EI287">
        <v>72000</v>
      </c>
      <c r="EK287">
        <v>1716458</v>
      </c>
      <c r="EQ287">
        <v>61169</v>
      </c>
      <c r="ET287">
        <v>6955744</v>
      </c>
      <c r="EU287">
        <v>1655040</v>
      </c>
      <c r="EW287">
        <v>18501901</v>
      </c>
      <c r="EY287" s="1" t="s">
        <v>105</v>
      </c>
      <c r="EZ287" s="1"/>
      <c r="FA287" s="1"/>
      <c r="FB287" s="1"/>
      <c r="FC287" s="1">
        <v>-34211</v>
      </c>
      <c r="FD287" s="1">
        <v>4684340.16</v>
      </c>
      <c r="FE287" s="1"/>
      <c r="FF287" s="1"/>
      <c r="FG287" s="1"/>
      <c r="FH287" s="1">
        <v>1560000</v>
      </c>
      <c r="FI287" s="1"/>
      <c r="FJ287" s="1"/>
      <c r="FK287" s="1"/>
      <c r="FL287" s="1"/>
      <c r="FM287" s="1">
        <v>1119501.4200000002</v>
      </c>
      <c r="FN287" s="1"/>
      <c r="FO287" s="1"/>
      <c r="FP287" s="1"/>
      <c r="FQ287" s="1"/>
      <c r="FR287" s="1"/>
      <c r="FS287" s="1">
        <v>1264000</v>
      </c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>
        <v>8593630.5800000001</v>
      </c>
    </row>
    <row r="288" spans="1:188" x14ac:dyDescent="0.45">
      <c r="A288" t="s">
        <v>1053</v>
      </c>
      <c r="B288" t="s">
        <v>1054</v>
      </c>
      <c r="C288">
        <v>947255</v>
      </c>
      <c r="D288">
        <v>937249</v>
      </c>
      <c r="E288">
        <v>935286</v>
      </c>
      <c r="F288">
        <v>1141651</v>
      </c>
      <c r="G288">
        <v>927039</v>
      </c>
      <c r="H288">
        <v>935178</v>
      </c>
      <c r="I288">
        <v>943011</v>
      </c>
      <c r="J288">
        <v>931891</v>
      </c>
      <c r="K288">
        <v>1072605</v>
      </c>
      <c r="L288">
        <v>1011893</v>
      </c>
      <c r="M288">
        <v>1010399</v>
      </c>
      <c r="N288">
        <v>1026405</v>
      </c>
      <c r="CK288" t="s">
        <v>998</v>
      </c>
      <c r="CL288" t="s">
        <v>3109</v>
      </c>
      <c r="CM288" s="32">
        <v>4750</v>
      </c>
      <c r="CN288" s="32">
        <v>4750</v>
      </c>
      <c r="CO288" s="32">
        <v>4750</v>
      </c>
      <c r="CP288" s="32">
        <v>4750</v>
      </c>
      <c r="CQ288" s="32">
        <v>4750</v>
      </c>
      <c r="CR288" s="32">
        <v>4750</v>
      </c>
      <c r="CS288" s="32">
        <v>4750</v>
      </c>
      <c r="CT288" s="32">
        <v>4750</v>
      </c>
      <c r="CU288" s="32">
        <v>4750</v>
      </c>
      <c r="CV288" s="32">
        <v>4750</v>
      </c>
      <c r="CW288" s="32">
        <v>0</v>
      </c>
      <c r="CX288" s="32">
        <v>0</v>
      </c>
      <c r="CZ288" t="s">
        <v>998</v>
      </c>
      <c r="DA288" t="s">
        <v>3109</v>
      </c>
      <c r="DB288">
        <v>4750</v>
      </c>
      <c r="DC288">
        <v>4750</v>
      </c>
      <c r="DD288">
        <v>4750</v>
      </c>
      <c r="DE288">
        <v>4750</v>
      </c>
      <c r="DF288">
        <v>4750</v>
      </c>
      <c r="DG288">
        <v>4750</v>
      </c>
      <c r="DH288">
        <v>4750</v>
      </c>
      <c r="DI288">
        <v>4750</v>
      </c>
      <c r="DJ288">
        <v>4750</v>
      </c>
      <c r="DK288">
        <v>4750</v>
      </c>
      <c r="DL288">
        <v>0</v>
      </c>
      <c r="DM288">
        <v>0</v>
      </c>
      <c r="DN288">
        <f t="shared" si="8"/>
        <v>47500</v>
      </c>
      <c r="DP288" s="31" t="s">
        <v>210</v>
      </c>
      <c r="DQ288">
        <v>68800</v>
      </c>
      <c r="DV288">
        <v>300</v>
      </c>
      <c r="DY288">
        <v>148047</v>
      </c>
      <c r="EE288">
        <v>368541</v>
      </c>
      <c r="EJ288">
        <v>2121936</v>
      </c>
      <c r="EK288">
        <v>646346</v>
      </c>
      <c r="EO288">
        <v>360290</v>
      </c>
      <c r="ET288">
        <v>370959</v>
      </c>
      <c r="EW288">
        <v>4085219</v>
      </c>
      <c r="EY288" s="1" t="s">
        <v>578</v>
      </c>
      <c r="EZ288" s="1">
        <v>41750</v>
      </c>
      <c r="FA288" s="1"/>
      <c r="FB288" s="1"/>
      <c r="FC288" s="1"/>
      <c r="FD288" s="1"/>
      <c r="FE288" s="1">
        <v>0</v>
      </c>
      <c r="FF288" s="1"/>
      <c r="FG288" s="1"/>
      <c r="FH288" s="1">
        <v>885677.68200000003</v>
      </c>
      <c r="FI288" s="1"/>
      <c r="FJ288" s="1"/>
      <c r="FK288" s="1"/>
      <c r="FL288" s="1"/>
      <c r="FM288" s="1"/>
      <c r="FN288" s="1">
        <v>240000</v>
      </c>
      <c r="FO288" s="1"/>
      <c r="FP288" s="1"/>
      <c r="FQ288" s="1"/>
      <c r="FR288" s="1"/>
      <c r="FS288" s="1"/>
      <c r="FT288" s="1">
        <v>362021</v>
      </c>
      <c r="FU288" s="1"/>
      <c r="FV288" s="1"/>
      <c r="FW288" s="1"/>
      <c r="FX288" s="1"/>
      <c r="FY288" s="1"/>
      <c r="FZ288" s="1">
        <v>0</v>
      </c>
      <c r="GA288" s="1"/>
      <c r="GB288" s="1">
        <v>24000</v>
      </c>
      <c r="GC288" s="1">
        <v>246290</v>
      </c>
      <c r="GD288" s="1">
        <v>299269</v>
      </c>
      <c r="GE288" s="1"/>
      <c r="GF288" s="1">
        <v>2099007.682</v>
      </c>
    </row>
    <row r="289" spans="1:188" x14ac:dyDescent="0.45">
      <c r="A289" t="s">
        <v>1107</v>
      </c>
      <c r="B289" t="s">
        <v>1108</v>
      </c>
      <c r="C289">
        <v>1517529</v>
      </c>
      <c r="D289">
        <v>1541613</v>
      </c>
      <c r="E289">
        <v>1540097</v>
      </c>
      <c r="F289">
        <v>1531514</v>
      </c>
      <c r="G289">
        <v>1515291</v>
      </c>
      <c r="H289">
        <v>1526486</v>
      </c>
      <c r="I289">
        <v>1525418</v>
      </c>
      <c r="J289">
        <v>1533955</v>
      </c>
      <c r="K289">
        <v>1562646</v>
      </c>
      <c r="L289">
        <v>1566909</v>
      </c>
      <c r="M289">
        <v>1549513</v>
      </c>
      <c r="N289">
        <v>1590930</v>
      </c>
      <c r="CK289" t="s">
        <v>998</v>
      </c>
      <c r="CL289" t="s">
        <v>3119</v>
      </c>
      <c r="CM289" s="32">
        <v>0</v>
      </c>
      <c r="CN289" s="32">
        <v>0</v>
      </c>
      <c r="CO289" s="32">
        <v>0</v>
      </c>
      <c r="CP289" s="32">
        <v>0</v>
      </c>
      <c r="CQ289" s="32">
        <v>0</v>
      </c>
      <c r="CR289" s="32">
        <v>0</v>
      </c>
      <c r="CS289" s="32">
        <v>0</v>
      </c>
      <c r="CT289" s="32">
        <v>0</v>
      </c>
      <c r="CU289" s="32">
        <v>0</v>
      </c>
      <c r="CV289" s="32">
        <v>0</v>
      </c>
      <c r="CW289" s="32">
        <v>0</v>
      </c>
      <c r="CX289" s="32">
        <v>780</v>
      </c>
      <c r="CZ289" t="s">
        <v>998</v>
      </c>
      <c r="DA289" t="s">
        <v>3119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780</v>
      </c>
      <c r="DN289">
        <f t="shared" si="8"/>
        <v>780</v>
      </c>
      <c r="DP289" s="31" t="s">
        <v>188</v>
      </c>
      <c r="DQ289">
        <v>70700</v>
      </c>
      <c r="DV289">
        <v>333</v>
      </c>
      <c r="DY289">
        <v>826200</v>
      </c>
      <c r="ET289">
        <v>671119</v>
      </c>
      <c r="EU289">
        <v>170400</v>
      </c>
      <c r="EW289">
        <v>1738752</v>
      </c>
      <c r="EY289" s="1" t="s">
        <v>1053</v>
      </c>
      <c r="EZ289" s="1">
        <v>103105</v>
      </c>
      <c r="FA289" s="1">
        <v>85387</v>
      </c>
      <c r="FB289" s="1"/>
      <c r="FC289" s="1"/>
      <c r="FD289" s="1"/>
      <c r="FE289" s="1">
        <v>289834</v>
      </c>
      <c r="FF289" s="1"/>
      <c r="FG289" s="1"/>
      <c r="FH289" s="1">
        <v>1762799.0000000002</v>
      </c>
      <c r="FI289" s="1"/>
      <c r="FJ289" s="1"/>
      <c r="FK289" s="1">
        <v>322683</v>
      </c>
      <c r="FL289" s="1"/>
      <c r="FM289" s="1"/>
      <c r="FN289" s="1">
        <v>1542333</v>
      </c>
      <c r="FO289" s="1"/>
      <c r="FP289" s="1"/>
      <c r="FQ289" s="1"/>
      <c r="FR289" s="1">
        <v>45900</v>
      </c>
      <c r="FS289" s="1"/>
      <c r="FT289" s="1">
        <v>955782</v>
      </c>
      <c r="FU289" s="1"/>
      <c r="FV289" s="1"/>
      <c r="FW289" s="1"/>
      <c r="FX289" s="1"/>
      <c r="FY289" s="1"/>
      <c r="FZ289" s="1">
        <v>83712</v>
      </c>
      <c r="GA289" s="1">
        <v>1735200</v>
      </c>
      <c r="GB289" s="1"/>
      <c r="GC289" s="1">
        <v>4144855</v>
      </c>
      <c r="GD289" s="1">
        <v>748272</v>
      </c>
      <c r="GE289" s="1"/>
      <c r="GF289" s="1">
        <v>11819862</v>
      </c>
    </row>
    <row r="290" spans="1:188" x14ac:dyDescent="0.45">
      <c r="A290" t="s">
        <v>210</v>
      </c>
      <c r="B290" t="s">
        <v>211</v>
      </c>
      <c r="C290">
        <v>326268</v>
      </c>
      <c r="D290">
        <v>335075</v>
      </c>
      <c r="E290">
        <v>344633</v>
      </c>
      <c r="F290">
        <v>355929</v>
      </c>
      <c r="G290">
        <v>340693</v>
      </c>
      <c r="H290">
        <v>344167</v>
      </c>
      <c r="I290">
        <v>344910</v>
      </c>
      <c r="J290">
        <v>342248</v>
      </c>
      <c r="K290">
        <v>341194</v>
      </c>
      <c r="L290">
        <v>342104</v>
      </c>
      <c r="M290">
        <v>334542</v>
      </c>
      <c r="N290">
        <v>333456</v>
      </c>
      <c r="CK290" t="s">
        <v>998</v>
      </c>
      <c r="CL290" t="s">
        <v>3111</v>
      </c>
      <c r="CM290" s="32">
        <v>0</v>
      </c>
      <c r="CN290" s="32">
        <v>0</v>
      </c>
      <c r="CO290" s="32">
        <v>0</v>
      </c>
      <c r="CP290" s="32">
        <v>0</v>
      </c>
      <c r="CQ290" s="32">
        <v>0</v>
      </c>
      <c r="CR290" s="32">
        <v>0</v>
      </c>
      <c r="CS290" s="32">
        <v>0</v>
      </c>
      <c r="CT290" s="32">
        <v>0</v>
      </c>
      <c r="CU290" s="32">
        <v>0</v>
      </c>
      <c r="CV290" s="32">
        <v>0</v>
      </c>
      <c r="CW290" s="32">
        <v>0</v>
      </c>
      <c r="CX290" s="32">
        <v>0</v>
      </c>
      <c r="CZ290" t="s">
        <v>998</v>
      </c>
      <c r="DA290" t="s">
        <v>3111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f t="shared" si="8"/>
        <v>0</v>
      </c>
      <c r="DP290" s="31" t="s">
        <v>1282</v>
      </c>
      <c r="DQ290">
        <v>46550</v>
      </c>
      <c r="DU290">
        <v>206827.21900000004</v>
      </c>
      <c r="DV290">
        <v>0</v>
      </c>
      <c r="DY290">
        <v>720000</v>
      </c>
      <c r="DZ290">
        <v>82368</v>
      </c>
      <c r="EC290">
        <v>341760</v>
      </c>
      <c r="EE290">
        <v>1239300</v>
      </c>
      <c r="EK290">
        <v>396105</v>
      </c>
      <c r="EO290">
        <v>1632000</v>
      </c>
      <c r="ES290">
        <v>12000</v>
      </c>
      <c r="ET290">
        <v>170400</v>
      </c>
      <c r="EU290">
        <v>148800</v>
      </c>
      <c r="EW290">
        <v>4996110.2190000005</v>
      </c>
      <c r="EY290" s="1" t="s">
        <v>1107</v>
      </c>
      <c r="EZ290" s="1">
        <v>490900</v>
      </c>
      <c r="FA290" s="1"/>
      <c r="FB290" s="1"/>
      <c r="FC290" s="1"/>
      <c r="FD290" s="1"/>
      <c r="FE290" s="1">
        <v>579898</v>
      </c>
      <c r="FF290" s="1"/>
      <c r="FG290" s="1"/>
      <c r="FH290" s="1">
        <v>2283672</v>
      </c>
      <c r="FI290" s="1">
        <v>162468</v>
      </c>
      <c r="FJ290" s="1"/>
      <c r="FK290" s="1">
        <v>718884</v>
      </c>
      <c r="FL290" s="1"/>
      <c r="FM290" s="1"/>
      <c r="FN290" s="1">
        <v>3805668</v>
      </c>
      <c r="FO290" s="1"/>
      <c r="FP290" s="1"/>
      <c r="FQ290" s="1"/>
      <c r="FR290" s="1">
        <v>72000</v>
      </c>
      <c r="FS290" s="1"/>
      <c r="FT290" s="1">
        <v>1716458</v>
      </c>
      <c r="FU290" s="1"/>
      <c r="FV290" s="1"/>
      <c r="FW290" s="1"/>
      <c r="FX290" s="1"/>
      <c r="FY290" s="1"/>
      <c r="FZ290" s="1">
        <v>61169</v>
      </c>
      <c r="GA290" s="1"/>
      <c r="GB290" s="1"/>
      <c r="GC290" s="1">
        <v>6955744</v>
      </c>
      <c r="GD290" s="1">
        <v>1655040</v>
      </c>
      <c r="GE290" s="1"/>
      <c r="GF290" s="1">
        <v>18501901</v>
      </c>
    </row>
    <row r="291" spans="1:188" x14ac:dyDescent="0.45">
      <c r="A291" t="s">
        <v>188</v>
      </c>
      <c r="B291" t="s">
        <v>189</v>
      </c>
      <c r="C291">
        <v>147286</v>
      </c>
      <c r="D291">
        <v>153701</v>
      </c>
      <c r="E291">
        <v>145589</v>
      </c>
      <c r="F291">
        <v>146624</v>
      </c>
      <c r="G291">
        <v>145063</v>
      </c>
      <c r="H291">
        <v>143372</v>
      </c>
      <c r="I291">
        <v>144886</v>
      </c>
      <c r="J291">
        <v>147529</v>
      </c>
      <c r="K291">
        <v>143907</v>
      </c>
      <c r="L291">
        <v>145147</v>
      </c>
      <c r="M291">
        <v>138178</v>
      </c>
      <c r="N291">
        <v>137470</v>
      </c>
      <c r="CK291" t="s">
        <v>998</v>
      </c>
      <c r="CL291" t="s">
        <v>3100</v>
      </c>
      <c r="CM291" s="32">
        <v>121214</v>
      </c>
      <c r="CN291" s="32">
        <v>130697</v>
      </c>
      <c r="CO291" s="32">
        <v>130697</v>
      </c>
      <c r="CP291" s="32">
        <v>130697</v>
      </c>
      <c r="CQ291" s="32">
        <v>129472</v>
      </c>
      <c r="CR291" s="32">
        <v>130697</v>
      </c>
      <c r="CS291" s="32">
        <v>130697</v>
      </c>
      <c r="CT291" s="32">
        <v>130697</v>
      </c>
      <c r="CU291" s="32">
        <v>155707</v>
      </c>
      <c r="CV291" s="32">
        <v>131738</v>
      </c>
      <c r="CW291" s="32">
        <v>147878.5</v>
      </c>
      <c r="CX291" s="32">
        <v>147954.29999999999</v>
      </c>
      <c r="CZ291" t="s">
        <v>998</v>
      </c>
      <c r="DA291" t="s">
        <v>3100</v>
      </c>
      <c r="DB291">
        <v>121214</v>
      </c>
      <c r="DC291">
        <v>130697</v>
      </c>
      <c r="DD291">
        <v>130697</v>
      </c>
      <c r="DE291">
        <v>130697</v>
      </c>
      <c r="DF291">
        <v>129472</v>
      </c>
      <c r="DG291">
        <v>130697</v>
      </c>
      <c r="DH291">
        <v>130697</v>
      </c>
      <c r="DI291">
        <v>130697</v>
      </c>
      <c r="DJ291">
        <v>155707</v>
      </c>
      <c r="DK291">
        <v>131738</v>
      </c>
      <c r="DL291">
        <v>147878.5</v>
      </c>
      <c r="DM291">
        <v>147954.29999999999</v>
      </c>
      <c r="DN291">
        <f t="shared" si="8"/>
        <v>1618145.8</v>
      </c>
      <c r="DP291" s="31" t="s">
        <v>650</v>
      </c>
      <c r="DR291">
        <v>120000</v>
      </c>
      <c r="ET291">
        <v>63197</v>
      </c>
      <c r="EW291">
        <v>183197</v>
      </c>
      <c r="EY291" s="1" t="s">
        <v>210</v>
      </c>
      <c r="EZ291" s="1">
        <v>68800</v>
      </c>
      <c r="FA291" s="1"/>
      <c r="FB291" s="1"/>
      <c r="FC291" s="1"/>
      <c r="FD291" s="1"/>
      <c r="FE291" s="1">
        <v>300</v>
      </c>
      <c r="FF291" s="1"/>
      <c r="FG291" s="1"/>
      <c r="FH291" s="1">
        <v>148047</v>
      </c>
      <c r="FI291" s="1"/>
      <c r="FJ291" s="1"/>
      <c r="FK291" s="1"/>
      <c r="FL291" s="1"/>
      <c r="FM291" s="1"/>
      <c r="FN291" s="1">
        <v>368541</v>
      </c>
      <c r="FO291" s="1"/>
      <c r="FP291" s="1"/>
      <c r="FQ291" s="1"/>
      <c r="FR291" s="1"/>
      <c r="FS291" s="1">
        <v>2121936</v>
      </c>
      <c r="FT291" s="1">
        <v>646346</v>
      </c>
      <c r="FU291" s="1"/>
      <c r="FV291" s="1"/>
      <c r="FW291" s="1"/>
      <c r="FX291" s="1">
        <v>360290</v>
      </c>
      <c r="FY291" s="1"/>
      <c r="FZ291" s="1"/>
      <c r="GA291" s="1"/>
      <c r="GB291" s="1"/>
      <c r="GC291" s="1">
        <v>370959</v>
      </c>
      <c r="GD291" s="1"/>
      <c r="GE291" s="1"/>
      <c r="GF291" s="1">
        <v>4085219</v>
      </c>
    </row>
    <row r="292" spans="1:188" x14ac:dyDescent="0.45">
      <c r="A292" t="s">
        <v>1282</v>
      </c>
      <c r="B292" t="s">
        <v>1283</v>
      </c>
      <c r="C292">
        <v>421486.07</v>
      </c>
      <c r="D292">
        <v>416877.07</v>
      </c>
      <c r="E292">
        <v>416831.07</v>
      </c>
      <c r="F292">
        <v>416302.07</v>
      </c>
      <c r="G292">
        <v>416553.092</v>
      </c>
      <c r="H292">
        <v>416271.17700000003</v>
      </c>
      <c r="I292">
        <v>417193.44500000001</v>
      </c>
      <c r="J292">
        <v>417298.44500000001</v>
      </c>
      <c r="K292">
        <v>416833.44500000001</v>
      </c>
      <c r="L292">
        <v>416719.44500000001</v>
      </c>
      <c r="M292">
        <v>412022.44500000001</v>
      </c>
      <c r="N292">
        <v>411722.44500000001</v>
      </c>
      <c r="CK292" t="s">
        <v>998</v>
      </c>
      <c r="CL292" t="s">
        <v>3104</v>
      </c>
      <c r="CM292" s="32">
        <v>0</v>
      </c>
      <c r="CN292" s="32">
        <v>0</v>
      </c>
      <c r="CO292" s="32">
        <v>0</v>
      </c>
      <c r="CP292" s="32">
        <v>0</v>
      </c>
      <c r="CQ292" s="32">
        <v>0</v>
      </c>
      <c r="CR292" s="32">
        <v>0</v>
      </c>
      <c r="CS292" s="32">
        <v>0</v>
      </c>
      <c r="CT292" s="32">
        <v>0</v>
      </c>
      <c r="CU292" s="32">
        <v>0</v>
      </c>
      <c r="CV292" s="32">
        <v>1018</v>
      </c>
      <c r="CW292" s="32">
        <v>7601.5</v>
      </c>
      <c r="CX292" s="32">
        <v>7419.7</v>
      </c>
      <c r="CZ292" t="s">
        <v>998</v>
      </c>
      <c r="DA292" t="s">
        <v>3104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1018</v>
      </c>
      <c r="DL292">
        <v>7601.5</v>
      </c>
      <c r="DM292">
        <v>7419.7</v>
      </c>
      <c r="DN292">
        <f t="shared" si="8"/>
        <v>16039.2</v>
      </c>
      <c r="DP292" s="31" t="s">
        <v>1230</v>
      </c>
      <c r="DQ292">
        <v>69000</v>
      </c>
      <c r="DR292">
        <v>90000</v>
      </c>
      <c r="DV292">
        <v>144120</v>
      </c>
      <c r="DY292">
        <v>448360.4</v>
      </c>
      <c r="EB292">
        <v>401373.49999999994</v>
      </c>
      <c r="EC292">
        <v>86400</v>
      </c>
      <c r="EE292">
        <v>987683.10000000021</v>
      </c>
      <c r="EI292">
        <v>12387</v>
      </c>
      <c r="EJ292">
        <v>44511</v>
      </c>
      <c r="EK292">
        <v>1121270</v>
      </c>
      <c r="EO292">
        <v>297600</v>
      </c>
      <c r="EQ292">
        <v>69241</v>
      </c>
      <c r="ET292">
        <v>2024324</v>
      </c>
      <c r="EU292">
        <v>382800</v>
      </c>
      <c r="EW292">
        <v>6179070</v>
      </c>
      <c r="EY292" s="1" t="s">
        <v>188</v>
      </c>
      <c r="EZ292" s="1">
        <v>70700</v>
      </c>
      <c r="FA292" s="1"/>
      <c r="FB292" s="1"/>
      <c r="FC292" s="1"/>
      <c r="FD292" s="1"/>
      <c r="FE292" s="1">
        <v>333</v>
      </c>
      <c r="FF292" s="1"/>
      <c r="FG292" s="1"/>
      <c r="FH292" s="1">
        <v>826200</v>
      </c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>
        <v>671119</v>
      </c>
      <c r="GD292" s="1">
        <v>170400</v>
      </c>
      <c r="GE292" s="1"/>
      <c r="GF292" s="1">
        <v>1738752</v>
      </c>
    </row>
    <row r="293" spans="1:188" x14ac:dyDescent="0.45">
      <c r="A293" t="s">
        <v>650</v>
      </c>
      <c r="B293" t="s">
        <v>651</v>
      </c>
      <c r="C293">
        <v>15519</v>
      </c>
      <c r="D293">
        <v>15200</v>
      </c>
      <c r="E293">
        <v>15200</v>
      </c>
      <c r="F293">
        <v>15200</v>
      </c>
      <c r="G293">
        <v>15620</v>
      </c>
      <c r="H293">
        <v>15229</v>
      </c>
      <c r="I293">
        <v>15229</v>
      </c>
      <c r="J293">
        <v>15200</v>
      </c>
      <c r="K293">
        <v>15200</v>
      </c>
      <c r="L293">
        <v>15200</v>
      </c>
      <c r="M293">
        <v>15200</v>
      </c>
      <c r="N293">
        <v>15200</v>
      </c>
      <c r="CK293" t="s">
        <v>998</v>
      </c>
      <c r="CL293" t="s">
        <v>3112</v>
      </c>
      <c r="CM293" s="32">
        <v>18462</v>
      </c>
      <c r="CN293" s="32">
        <v>18462</v>
      </c>
      <c r="CO293" s="32">
        <v>18462</v>
      </c>
      <c r="CP293" s="32">
        <v>18462</v>
      </c>
      <c r="CQ293" s="32">
        <v>18462</v>
      </c>
      <c r="CR293" s="32">
        <v>18462</v>
      </c>
      <c r="CS293" s="32">
        <v>18462</v>
      </c>
      <c r="CT293" s="32">
        <v>18462</v>
      </c>
      <c r="CU293" s="32">
        <v>18462</v>
      </c>
      <c r="CV293" s="32">
        <v>18462</v>
      </c>
      <c r="CW293" s="32">
        <v>28424</v>
      </c>
      <c r="CX293" s="32">
        <v>63290</v>
      </c>
      <c r="CZ293" t="s">
        <v>998</v>
      </c>
      <c r="DA293" t="s">
        <v>3112</v>
      </c>
      <c r="DB293">
        <v>18462</v>
      </c>
      <c r="DC293">
        <v>18462</v>
      </c>
      <c r="DD293">
        <v>18462</v>
      </c>
      <c r="DE293">
        <v>18462</v>
      </c>
      <c r="DF293">
        <v>18462</v>
      </c>
      <c r="DG293">
        <v>18462</v>
      </c>
      <c r="DH293">
        <v>18462</v>
      </c>
      <c r="DI293">
        <v>18462</v>
      </c>
      <c r="DJ293">
        <v>18462</v>
      </c>
      <c r="DK293">
        <v>18462</v>
      </c>
      <c r="DL293">
        <v>28424</v>
      </c>
      <c r="DM293">
        <v>63290</v>
      </c>
      <c r="DN293">
        <f t="shared" si="8"/>
        <v>276334</v>
      </c>
      <c r="DP293" s="31" t="s">
        <v>1041</v>
      </c>
      <c r="DQ293">
        <v>31300</v>
      </c>
      <c r="DV293">
        <v>0</v>
      </c>
      <c r="DY293">
        <v>475782</v>
      </c>
      <c r="EK293">
        <v>208496</v>
      </c>
      <c r="ET293">
        <v>132733</v>
      </c>
      <c r="EW293">
        <v>848311</v>
      </c>
      <c r="EY293" s="1" t="s">
        <v>1282</v>
      </c>
      <c r="EZ293" s="1">
        <v>46550</v>
      </c>
      <c r="FA293" s="1"/>
      <c r="FB293" s="1"/>
      <c r="FC293" s="1"/>
      <c r="FD293" s="1">
        <v>206827.21900000004</v>
      </c>
      <c r="FE293" s="1">
        <v>0</v>
      </c>
      <c r="FF293" s="1"/>
      <c r="FG293" s="1"/>
      <c r="FH293" s="1">
        <v>720000</v>
      </c>
      <c r="FI293" s="1">
        <v>82368</v>
      </c>
      <c r="FJ293" s="1"/>
      <c r="FK293" s="1"/>
      <c r="FL293" s="1">
        <v>341760</v>
      </c>
      <c r="FM293" s="1"/>
      <c r="FN293" s="1">
        <v>1239300</v>
      </c>
      <c r="FO293" s="1"/>
      <c r="FP293" s="1"/>
      <c r="FQ293" s="1"/>
      <c r="FR293" s="1"/>
      <c r="FS293" s="1"/>
      <c r="FT293" s="1">
        <v>396105</v>
      </c>
      <c r="FU293" s="1"/>
      <c r="FV293" s="1"/>
      <c r="FW293" s="1"/>
      <c r="FX293" s="1">
        <v>1632000</v>
      </c>
      <c r="FY293" s="1"/>
      <c r="FZ293" s="1"/>
      <c r="GA293" s="1"/>
      <c r="GB293" s="1">
        <v>12000</v>
      </c>
      <c r="GC293" s="1">
        <v>170400</v>
      </c>
      <c r="GD293" s="1">
        <v>148800</v>
      </c>
      <c r="GE293" s="1"/>
      <c r="GF293" s="1">
        <v>4996110.2190000005</v>
      </c>
    </row>
    <row r="294" spans="1:188" x14ac:dyDescent="0.45">
      <c r="A294" t="s">
        <v>1230</v>
      </c>
      <c r="B294" t="s">
        <v>3041</v>
      </c>
      <c r="C294">
        <v>525114</v>
      </c>
      <c r="D294">
        <v>506306</v>
      </c>
      <c r="E294">
        <v>495245</v>
      </c>
      <c r="F294">
        <v>482155</v>
      </c>
      <c r="G294">
        <v>489095</v>
      </c>
      <c r="H294">
        <v>491335</v>
      </c>
      <c r="I294">
        <v>496517</v>
      </c>
      <c r="J294">
        <v>504733.00000000006</v>
      </c>
      <c r="K294">
        <v>605827</v>
      </c>
      <c r="L294">
        <v>536372</v>
      </c>
      <c r="M294">
        <v>517080</v>
      </c>
      <c r="N294">
        <v>529291</v>
      </c>
      <c r="CK294" t="s">
        <v>998</v>
      </c>
      <c r="CL294" t="s">
        <v>3105</v>
      </c>
      <c r="CM294" s="32">
        <v>0</v>
      </c>
      <c r="CN294" s="32">
        <v>0</v>
      </c>
      <c r="CO294" s="32">
        <v>0</v>
      </c>
      <c r="CP294" s="32">
        <v>0</v>
      </c>
      <c r="CQ294" s="32">
        <v>0</v>
      </c>
      <c r="CR294" s="32">
        <v>0</v>
      </c>
      <c r="CS294" s="32">
        <v>0</v>
      </c>
      <c r="CT294" s="32">
        <v>0</v>
      </c>
      <c r="CU294" s="32">
        <v>0</v>
      </c>
      <c r="CV294" s="32">
        <v>129</v>
      </c>
      <c r="CW294" s="32">
        <v>4000</v>
      </c>
      <c r="CX294" s="32">
        <v>4000</v>
      </c>
      <c r="CZ294" t="s">
        <v>998</v>
      </c>
      <c r="DA294" t="s">
        <v>3105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129</v>
      </c>
      <c r="DL294">
        <v>4000</v>
      </c>
      <c r="DM294">
        <v>4000</v>
      </c>
      <c r="DN294">
        <f t="shared" si="8"/>
        <v>8129</v>
      </c>
      <c r="DP294" s="31" t="s">
        <v>582</v>
      </c>
      <c r="DQ294">
        <v>46550</v>
      </c>
      <c r="DV294">
        <v>549</v>
      </c>
      <c r="DY294">
        <v>1870812</v>
      </c>
      <c r="EB294">
        <v>108000</v>
      </c>
      <c r="EE294">
        <v>960000</v>
      </c>
      <c r="EK294">
        <v>336562</v>
      </c>
      <c r="EQ294">
        <v>56100</v>
      </c>
      <c r="ET294">
        <v>343517</v>
      </c>
      <c r="EU294">
        <v>428103</v>
      </c>
      <c r="EW294">
        <v>4150193</v>
      </c>
      <c r="EY294" s="1" t="s">
        <v>650</v>
      </c>
      <c r="EZ294" s="1"/>
      <c r="FA294" s="1">
        <v>120000</v>
      </c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>
        <v>63197</v>
      </c>
      <c r="GD294" s="1"/>
      <c r="GE294" s="1"/>
      <c r="GF294" s="1">
        <v>183197</v>
      </c>
    </row>
    <row r="295" spans="1:188" x14ac:dyDescent="0.45">
      <c r="A295" t="s">
        <v>1041</v>
      </c>
      <c r="B295" t="s">
        <v>1042</v>
      </c>
      <c r="C295">
        <v>107412</v>
      </c>
      <c r="D295">
        <v>107418</v>
      </c>
      <c r="E295">
        <v>108351</v>
      </c>
      <c r="F295">
        <v>109040</v>
      </c>
      <c r="G295">
        <v>107172</v>
      </c>
      <c r="H295">
        <v>107022</v>
      </c>
      <c r="I295">
        <v>107635</v>
      </c>
      <c r="J295">
        <v>88001</v>
      </c>
      <c r="K295">
        <v>3130</v>
      </c>
      <c r="L295">
        <v>3130</v>
      </c>
      <c r="M295">
        <v>0</v>
      </c>
      <c r="N295">
        <v>0</v>
      </c>
      <c r="CK295" t="s">
        <v>998</v>
      </c>
      <c r="CL295" t="s">
        <v>3113</v>
      </c>
      <c r="CM295" s="32">
        <v>0</v>
      </c>
      <c r="CN295" s="32">
        <v>0</v>
      </c>
      <c r="CO295" s="32">
        <v>0</v>
      </c>
      <c r="CP295" s="32">
        <v>0</v>
      </c>
      <c r="CQ295" s="32">
        <v>0</v>
      </c>
      <c r="CR295" s="32">
        <v>0</v>
      </c>
      <c r="CS295" s="32">
        <v>0</v>
      </c>
      <c r="CT295" s="32">
        <v>0</v>
      </c>
      <c r="CU295" s="32">
        <v>0</v>
      </c>
      <c r="CV295" s="32">
        <v>0</v>
      </c>
      <c r="CW295" s="32">
        <v>0</v>
      </c>
      <c r="CX295" s="32">
        <v>24192</v>
      </c>
      <c r="CZ295" t="s">
        <v>998</v>
      </c>
      <c r="DA295" t="s">
        <v>3113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24192</v>
      </c>
      <c r="DN295">
        <f t="shared" si="8"/>
        <v>24192</v>
      </c>
      <c r="DP295" s="31" t="s">
        <v>272</v>
      </c>
      <c r="DQ295">
        <v>9300</v>
      </c>
      <c r="DV295">
        <v>261</v>
      </c>
      <c r="DY295">
        <v>1844424</v>
      </c>
      <c r="EC295">
        <v>4988107</v>
      </c>
      <c r="ET295">
        <v>266017</v>
      </c>
      <c r="EU295">
        <v>682528</v>
      </c>
      <c r="EW295">
        <v>7790637</v>
      </c>
      <c r="EY295" s="1" t="s">
        <v>1230</v>
      </c>
      <c r="EZ295" s="1">
        <v>69000</v>
      </c>
      <c r="FA295" s="1">
        <v>90000</v>
      </c>
      <c r="FB295" s="1"/>
      <c r="FC295" s="1"/>
      <c r="FD295" s="1"/>
      <c r="FE295" s="1">
        <v>144120</v>
      </c>
      <c r="FF295" s="1"/>
      <c r="FG295" s="1"/>
      <c r="FH295" s="1">
        <v>448360.4</v>
      </c>
      <c r="FI295" s="1"/>
      <c r="FJ295" s="1"/>
      <c r="FK295" s="1">
        <v>401373.49999999994</v>
      </c>
      <c r="FL295" s="1">
        <v>86400</v>
      </c>
      <c r="FM295" s="1"/>
      <c r="FN295" s="1">
        <v>987683.10000000021</v>
      </c>
      <c r="FO295" s="1"/>
      <c r="FP295" s="1"/>
      <c r="FQ295" s="1"/>
      <c r="FR295" s="1">
        <v>12387</v>
      </c>
      <c r="FS295" s="1">
        <v>44511</v>
      </c>
      <c r="FT295" s="1">
        <v>1121270</v>
      </c>
      <c r="FU295" s="1"/>
      <c r="FV295" s="1"/>
      <c r="FW295" s="1"/>
      <c r="FX295" s="1">
        <v>297600</v>
      </c>
      <c r="FY295" s="1"/>
      <c r="FZ295" s="1">
        <v>69241</v>
      </c>
      <c r="GA295" s="1"/>
      <c r="GB295" s="1"/>
      <c r="GC295" s="1">
        <v>2024324</v>
      </c>
      <c r="GD295" s="1">
        <v>382800</v>
      </c>
      <c r="GE295" s="1"/>
      <c r="GF295" s="1">
        <v>6179070</v>
      </c>
    </row>
    <row r="296" spans="1:188" x14ac:dyDescent="0.45">
      <c r="A296" t="s">
        <v>582</v>
      </c>
      <c r="B296" t="s">
        <v>583</v>
      </c>
      <c r="C296">
        <v>364757</v>
      </c>
      <c r="D296">
        <v>367333</v>
      </c>
      <c r="E296">
        <v>345918</v>
      </c>
      <c r="F296">
        <v>308746</v>
      </c>
      <c r="G296">
        <v>301820</v>
      </c>
      <c r="H296">
        <v>331674</v>
      </c>
      <c r="I296">
        <v>361561</v>
      </c>
      <c r="J296">
        <v>357735</v>
      </c>
      <c r="K296">
        <v>361924</v>
      </c>
      <c r="L296">
        <v>361576</v>
      </c>
      <c r="M296">
        <v>356963</v>
      </c>
      <c r="N296">
        <v>330186</v>
      </c>
      <c r="CK296" t="s">
        <v>998</v>
      </c>
      <c r="CL296" t="s">
        <v>3101</v>
      </c>
      <c r="CM296" s="32">
        <v>11285</v>
      </c>
      <c r="CN296" s="32">
        <v>11285</v>
      </c>
      <c r="CO296" s="32">
        <v>11285</v>
      </c>
      <c r="CP296" s="32">
        <v>11225</v>
      </c>
      <c r="CQ296" s="32">
        <v>11235</v>
      </c>
      <c r="CR296" s="32">
        <v>11000</v>
      </c>
      <c r="CS296" s="32">
        <v>11000</v>
      </c>
      <c r="CT296" s="32">
        <v>11000</v>
      </c>
      <c r="CU296" s="32">
        <v>11000</v>
      </c>
      <c r="CV296" s="32">
        <v>11064</v>
      </c>
      <c r="CW296" s="32">
        <v>13000</v>
      </c>
      <c r="CX296" s="32">
        <v>13000</v>
      </c>
      <c r="CZ296" t="s">
        <v>998</v>
      </c>
      <c r="DA296" t="s">
        <v>3101</v>
      </c>
      <c r="DB296">
        <v>11285</v>
      </c>
      <c r="DC296">
        <v>11285</v>
      </c>
      <c r="DD296">
        <v>11285</v>
      </c>
      <c r="DE296">
        <v>11225</v>
      </c>
      <c r="DF296">
        <v>11235</v>
      </c>
      <c r="DG296">
        <v>11000</v>
      </c>
      <c r="DH296">
        <v>11000</v>
      </c>
      <c r="DI296">
        <v>11000</v>
      </c>
      <c r="DJ296">
        <v>11000</v>
      </c>
      <c r="DK296">
        <v>11064</v>
      </c>
      <c r="DL296">
        <v>13000</v>
      </c>
      <c r="DM296">
        <v>13000</v>
      </c>
      <c r="DN296">
        <f t="shared" si="8"/>
        <v>137379</v>
      </c>
      <c r="DP296" s="31" t="s">
        <v>848</v>
      </c>
      <c r="DQ296">
        <v>36200</v>
      </c>
      <c r="DV296">
        <v>1800</v>
      </c>
      <c r="DY296">
        <v>1599663</v>
      </c>
      <c r="EB296">
        <v>384000</v>
      </c>
      <c r="EC296">
        <v>2296177</v>
      </c>
      <c r="EI296">
        <v>18100</v>
      </c>
      <c r="EK296">
        <v>320143</v>
      </c>
      <c r="EQ296">
        <v>40796</v>
      </c>
      <c r="ET296">
        <v>298203</v>
      </c>
      <c r="EW296">
        <v>4995082</v>
      </c>
      <c r="EY296" s="1" t="s">
        <v>1041</v>
      </c>
      <c r="EZ296" s="1">
        <v>31300</v>
      </c>
      <c r="FA296" s="1"/>
      <c r="FB296" s="1"/>
      <c r="FC296" s="1"/>
      <c r="FD296" s="1"/>
      <c r="FE296" s="1">
        <v>0</v>
      </c>
      <c r="FF296" s="1"/>
      <c r="FG296" s="1"/>
      <c r="FH296" s="1">
        <v>475782</v>
      </c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>
        <v>208496</v>
      </c>
      <c r="FU296" s="1"/>
      <c r="FV296" s="1"/>
      <c r="FW296" s="1"/>
      <c r="FX296" s="1"/>
      <c r="FY296" s="1"/>
      <c r="FZ296" s="1"/>
      <c r="GA296" s="1"/>
      <c r="GB296" s="1"/>
      <c r="GC296" s="1">
        <v>132733</v>
      </c>
      <c r="GD296" s="1"/>
      <c r="GE296" s="1"/>
      <c r="GF296" s="1">
        <v>848311</v>
      </c>
    </row>
    <row r="297" spans="1:188" x14ac:dyDescent="0.45">
      <c r="A297" t="s">
        <v>272</v>
      </c>
      <c r="B297" t="s">
        <v>273</v>
      </c>
      <c r="C297">
        <v>640495</v>
      </c>
      <c r="D297">
        <v>634354</v>
      </c>
      <c r="E297">
        <v>642659</v>
      </c>
      <c r="F297">
        <v>652889</v>
      </c>
      <c r="G297">
        <v>662607</v>
      </c>
      <c r="H297">
        <v>643902</v>
      </c>
      <c r="I297">
        <v>648565</v>
      </c>
      <c r="J297">
        <v>656154</v>
      </c>
      <c r="K297">
        <v>676100</v>
      </c>
      <c r="L297">
        <v>671863</v>
      </c>
      <c r="M297">
        <v>639919</v>
      </c>
      <c r="N297">
        <v>621130</v>
      </c>
      <c r="CK297" t="s">
        <v>998</v>
      </c>
      <c r="CL297" t="s">
        <v>3103</v>
      </c>
      <c r="CM297" s="32">
        <v>35349</v>
      </c>
      <c r="CN297" s="32">
        <v>36091</v>
      </c>
      <c r="CO297" s="32">
        <v>35818</v>
      </c>
      <c r="CP297" s="32">
        <v>35779</v>
      </c>
      <c r="CQ297" s="32">
        <v>40745</v>
      </c>
      <c r="CR297" s="32">
        <v>66195</v>
      </c>
      <c r="CS297" s="32">
        <v>69025</v>
      </c>
      <c r="CT297" s="32">
        <v>68128</v>
      </c>
      <c r="CU297" s="32">
        <v>115771</v>
      </c>
      <c r="CV297" s="32">
        <v>144790</v>
      </c>
      <c r="CW297" s="32">
        <v>109580.64499999999</v>
      </c>
      <c r="CX297" s="32">
        <v>142123.9</v>
      </c>
      <c r="CZ297" t="s">
        <v>998</v>
      </c>
      <c r="DA297" t="s">
        <v>3103</v>
      </c>
      <c r="DB297">
        <v>35349</v>
      </c>
      <c r="DC297">
        <v>36091</v>
      </c>
      <c r="DD297">
        <v>35818</v>
      </c>
      <c r="DE297">
        <v>35779</v>
      </c>
      <c r="DF297">
        <v>40745</v>
      </c>
      <c r="DG297">
        <v>66195</v>
      </c>
      <c r="DH297">
        <v>69025</v>
      </c>
      <c r="DI297">
        <v>68128</v>
      </c>
      <c r="DJ297">
        <v>115771</v>
      </c>
      <c r="DK297">
        <v>144790</v>
      </c>
      <c r="DL297">
        <v>109580.64499999999</v>
      </c>
      <c r="DM297">
        <v>142123.9</v>
      </c>
      <c r="DN297">
        <f t="shared" si="8"/>
        <v>899395.54500000004</v>
      </c>
      <c r="DP297" s="31" t="s">
        <v>13</v>
      </c>
      <c r="DQ297">
        <v>256650</v>
      </c>
      <c r="DV297">
        <v>48024</v>
      </c>
      <c r="EE297">
        <v>484420</v>
      </c>
      <c r="EK297">
        <v>281669</v>
      </c>
      <c r="ET297">
        <v>1073602.47</v>
      </c>
      <c r="EU297">
        <v>296789.52999999997</v>
      </c>
      <c r="EW297">
        <v>2441154.9999999995</v>
      </c>
      <c r="EY297" s="1" t="s">
        <v>582</v>
      </c>
      <c r="EZ297" s="1">
        <v>46550</v>
      </c>
      <c r="FA297" s="1"/>
      <c r="FB297" s="1"/>
      <c r="FC297" s="1"/>
      <c r="FD297" s="1"/>
      <c r="FE297" s="1">
        <v>549</v>
      </c>
      <c r="FF297" s="1"/>
      <c r="FG297" s="1"/>
      <c r="FH297" s="1">
        <v>1870812</v>
      </c>
      <c r="FI297" s="1"/>
      <c r="FJ297" s="1"/>
      <c r="FK297" s="1">
        <v>108000</v>
      </c>
      <c r="FL297" s="1"/>
      <c r="FM297" s="1"/>
      <c r="FN297" s="1">
        <v>960000</v>
      </c>
      <c r="FO297" s="1"/>
      <c r="FP297" s="1"/>
      <c r="FQ297" s="1"/>
      <c r="FR297" s="1"/>
      <c r="FS297" s="1"/>
      <c r="FT297" s="1">
        <v>336562</v>
      </c>
      <c r="FU297" s="1"/>
      <c r="FV297" s="1"/>
      <c r="FW297" s="1"/>
      <c r="FX297" s="1"/>
      <c r="FY297" s="1"/>
      <c r="FZ297" s="1">
        <v>56100</v>
      </c>
      <c r="GA297" s="1"/>
      <c r="GB297" s="1"/>
      <c r="GC297" s="1">
        <v>343517</v>
      </c>
      <c r="GD297" s="1">
        <v>428103</v>
      </c>
      <c r="GE297" s="1"/>
      <c r="GF297" s="1">
        <v>4150193</v>
      </c>
    </row>
    <row r="298" spans="1:188" x14ac:dyDescent="0.45">
      <c r="A298" t="s">
        <v>848</v>
      </c>
      <c r="B298" t="s">
        <v>849</v>
      </c>
      <c r="C298">
        <v>410913</v>
      </c>
      <c r="D298">
        <v>410332</v>
      </c>
      <c r="E298">
        <v>411867</v>
      </c>
      <c r="F298">
        <v>410532</v>
      </c>
      <c r="G298">
        <v>408440</v>
      </c>
      <c r="H298">
        <v>413310</v>
      </c>
      <c r="I298">
        <v>427217</v>
      </c>
      <c r="J298">
        <v>418502</v>
      </c>
      <c r="K298">
        <v>423319</v>
      </c>
      <c r="L298">
        <v>426042</v>
      </c>
      <c r="M298">
        <v>415017</v>
      </c>
      <c r="N298">
        <v>419591</v>
      </c>
      <c r="CK298" t="s">
        <v>998</v>
      </c>
      <c r="CL298" t="s">
        <v>3107</v>
      </c>
      <c r="CM298" s="32">
        <v>0</v>
      </c>
      <c r="CN298" s="32">
        <v>0</v>
      </c>
      <c r="CO298" s="32">
        <v>0</v>
      </c>
      <c r="CP298" s="32">
        <v>0</v>
      </c>
      <c r="CQ298" s="32">
        <v>0</v>
      </c>
      <c r="CR298" s="32">
        <v>0</v>
      </c>
      <c r="CS298" s="32">
        <v>0</v>
      </c>
      <c r="CT298" s="32">
        <v>0</v>
      </c>
      <c r="CU298" s="32">
        <v>0</v>
      </c>
      <c r="CV298" s="32">
        <v>0</v>
      </c>
      <c r="CW298" s="32">
        <v>1629.355</v>
      </c>
      <c r="CX298" s="32">
        <v>7547.0999999999995</v>
      </c>
      <c r="CZ298" t="s">
        <v>998</v>
      </c>
      <c r="DA298" t="s">
        <v>3107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1629.355</v>
      </c>
      <c r="DM298">
        <v>7547.0999999999995</v>
      </c>
      <c r="DN298">
        <f t="shared" si="8"/>
        <v>9176.4549999999999</v>
      </c>
      <c r="DP298" s="31" t="s">
        <v>467</v>
      </c>
      <c r="DQ298">
        <v>46600</v>
      </c>
      <c r="DV298">
        <v>192000</v>
      </c>
      <c r="EE298">
        <v>241480</v>
      </c>
      <c r="ER298">
        <v>904800</v>
      </c>
      <c r="ET298">
        <v>869408</v>
      </c>
      <c r="EU298">
        <v>302400</v>
      </c>
      <c r="EW298">
        <v>2556688</v>
      </c>
      <c r="EY298" s="1" t="s">
        <v>272</v>
      </c>
      <c r="EZ298" s="1">
        <v>9300</v>
      </c>
      <c r="FA298" s="1"/>
      <c r="FB298" s="1"/>
      <c r="FC298" s="1"/>
      <c r="FD298" s="1"/>
      <c r="FE298" s="1">
        <v>261</v>
      </c>
      <c r="FF298" s="1"/>
      <c r="FG298" s="1"/>
      <c r="FH298" s="1">
        <v>1844424</v>
      </c>
      <c r="FI298" s="1"/>
      <c r="FJ298" s="1"/>
      <c r="FK298" s="1"/>
      <c r="FL298" s="1">
        <v>4988107</v>
      </c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>
        <v>266017</v>
      </c>
      <c r="GD298" s="1">
        <v>682528</v>
      </c>
      <c r="GE298" s="1"/>
      <c r="GF298" s="1">
        <v>7790637</v>
      </c>
    </row>
    <row r="299" spans="1:188" x14ac:dyDescent="0.45">
      <c r="A299" t="s">
        <v>13</v>
      </c>
      <c r="B299" t="s">
        <v>14</v>
      </c>
      <c r="C299">
        <v>201409</v>
      </c>
      <c r="D299">
        <v>203623</v>
      </c>
      <c r="E299">
        <v>205937</v>
      </c>
      <c r="F299">
        <v>214853</v>
      </c>
      <c r="G299">
        <v>190451</v>
      </c>
      <c r="H299">
        <v>190357</v>
      </c>
      <c r="I299">
        <v>195159</v>
      </c>
      <c r="J299">
        <v>188825</v>
      </c>
      <c r="K299">
        <v>240281</v>
      </c>
      <c r="L299">
        <v>202189</v>
      </c>
      <c r="M299">
        <v>202617</v>
      </c>
      <c r="N299">
        <v>205454</v>
      </c>
      <c r="CK299" t="s">
        <v>1157</v>
      </c>
      <c r="CL299" t="s">
        <v>3100</v>
      </c>
      <c r="CM299" s="32">
        <v>28000</v>
      </c>
      <c r="CN299" s="32">
        <v>28000</v>
      </c>
      <c r="CO299" s="32">
        <v>28000</v>
      </c>
      <c r="CP299" s="32">
        <v>28000</v>
      </c>
      <c r="CQ299" s="32">
        <v>28000</v>
      </c>
      <c r="CR299" s="32">
        <v>28000</v>
      </c>
      <c r="CS299" s="32">
        <v>28000</v>
      </c>
      <c r="CT299" s="32">
        <v>28000</v>
      </c>
      <c r="CU299" s="32">
        <v>28000</v>
      </c>
      <c r="CV299" s="32">
        <v>28000</v>
      </c>
      <c r="CW299" s="32">
        <v>28000</v>
      </c>
      <c r="CX299" s="32">
        <v>28000</v>
      </c>
      <c r="CZ299" t="s">
        <v>1157</v>
      </c>
      <c r="DA299" t="s">
        <v>3100</v>
      </c>
      <c r="DB299">
        <v>28000</v>
      </c>
      <c r="DC299">
        <v>28000</v>
      </c>
      <c r="DD299">
        <v>28000</v>
      </c>
      <c r="DE299">
        <v>28000</v>
      </c>
      <c r="DF299">
        <v>28000</v>
      </c>
      <c r="DG299">
        <v>28000</v>
      </c>
      <c r="DH299">
        <v>28000</v>
      </c>
      <c r="DI299">
        <v>28000</v>
      </c>
      <c r="DJ299">
        <v>28000</v>
      </c>
      <c r="DK299">
        <v>28000</v>
      </c>
      <c r="DL299">
        <v>28000</v>
      </c>
      <c r="DM299">
        <v>28000</v>
      </c>
      <c r="DN299">
        <f t="shared" si="8"/>
        <v>336000</v>
      </c>
      <c r="DP299" s="31" t="s">
        <v>1068</v>
      </c>
      <c r="DQ299">
        <v>46500</v>
      </c>
      <c r="DY299">
        <v>918000</v>
      </c>
      <c r="EE299">
        <v>244420</v>
      </c>
      <c r="ET299">
        <v>168480</v>
      </c>
      <c r="EW299">
        <v>1377400</v>
      </c>
      <c r="EY299" s="1" t="s">
        <v>848</v>
      </c>
      <c r="EZ299" s="1">
        <v>36200</v>
      </c>
      <c r="FA299" s="1"/>
      <c r="FB299" s="1"/>
      <c r="FC299" s="1"/>
      <c r="FD299" s="1"/>
      <c r="FE299" s="1">
        <v>1800</v>
      </c>
      <c r="FF299" s="1"/>
      <c r="FG299" s="1"/>
      <c r="FH299" s="1">
        <v>1599663</v>
      </c>
      <c r="FI299" s="1"/>
      <c r="FJ299" s="1"/>
      <c r="FK299" s="1">
        <v>384000</v>
      </c>
      <c r="FL299" s="1">
        <v>2296177</v>
      </c>
      <c r="FM299" s="1"/>
      <c r="FN299" s="1"/>
      <c r="FO299" s="1"/>
      <c r="FP299" s="1"/>
      <c r="FQ299" s="1"/>
      <c r="FR299" s="1">
        <v>18100</v>
      </c>
      <c r="FS299" s="1"/>
      <c r="FT299" s="1">
        <v>320143</v>
      </c>
      <c r="FU299" s="1"/>
      <c r="FV299" s="1"/>
      <c r="FW299" s="1"/>
      <c r="FX299" s="1"/>
      <c r="FY299" s="1"/>
      <c r="FZ299" s="1">
        <v>40796</v>
      </c>
      <c r="GA299" s="1"/>
      <c r="GB299" s="1"/>
      <c r="GC299" s="1">
        <v>298203</v>
      </c>
      <c r="GD299" s="1"/>
      <c r="GE299" s="1"/>
      <c r="GF299" s="1">
        <v>4995082</v>
      </c>
    </row>
    <row r="300" spans="1:188" x14ac:dyDescent="0.45">
      <c r="A300" t="s">
        <v>467</v>
      </c>
      <c r="B300" t="s">
        <v>468</v>
      </c>
      <c r="C300">
        <v>210771</v>
      </c>
      <c r="D300">
        <v>212656</v>
      </c>
      <c r="E300">
        <v>215519</v>
      </c>
      <c r="F300">
        <v>221869</v>
      </c>
      <c r="G300">
        <v>219962</v>
      </c>
      <c r="H300">
        <v>212070</v>
      </c>
      <c r="I300">
        <v>210963</v>
      </c>
      <c r="J300">
        <v>213105</v>
      </c>
      <c r="K300">
        <v>215062</v>
      </c>
      <c r="L300">
        <v>210348</v>
      </c>
      <c r="M300">
        <v>207521</v>
      </c>
      <c r="N300">
        <v>206842</v>
      </c>
      <c r="CK300" t="s">
        <v>1157</v>
      </c>
      <c r="CL300" t="s">
        <v>3103</v>
      </c>
      <c r="CM300" s="32">
        <v>8655</v>
      </c>
      <c r="CN300" s="32">
        <v>7945</v>
      </c>
      <c r="CO300" s="32">
        <v>9622</v>
      </c>
      <c r="CP300" s="32">
        <v>8361</v>
      </c>
      <c r="CQ300" s="32">
        <v>8032</v>
      </c>
      <c r="CR300" s="32">
        <v>9784</v>
      </c>
      <c r="CS300" s="32">
        <v>7843</v>
      </c>
      <c r="CT300" s="32">
        <v>8220</v>
      </c>
      <c r="CU300" s="32">
        <v>8616</v>
      </c>
      <c r="CV300" s="32">
        <v>8230</v>
      </c>
      <c r="CW300" s="32">
        <v>8438</v>
      </c>
      <c r="CX300" s="32">
        <v>8865</v>
      </c>
      <c r="CZ300" t="s">
        <v>1157</v>
      </c>
      <c r="DA300" t="s">
        <v>3103</v>
      </c>
      <c r="DB300">
        <v>8655</v>
      </c>
      <c r="DC300">
        <v>7945</v>
      </c>
      <c r="DD300">
        <v>9622</v>
      </c>
      <c r="DE300">
        <v>8361</v>
      </c>
      <c r="DF300">
        <v>8032</v>
      </c>
      <c r="DG300">
        <v>9784</v>
      </c>
      <c r="DH300">
        <v>7843</v>
      </c>
      <c r="DI300">
        <v>8220</v>
      </c>
      <c r="DJ300">
        <v>8616</v>
      </c>
      <c r="DK300">
        <v>8230</v>
      </c>
      <c r="DL300">
        <v>8438</v>
      </c>
      <c r="DM300">
        <v>8865</v>
      </c>
      <c r="DN300">
        <f t="shared" si="8"/>
        <v>102611</v>
      </c>
      <c r="DP300" s="31" t="s">
        <v>510</v>
      </c>
      <c r="DQ300">
        <v>46650</v>
      </c>
      <c r="DV300">
        <v>0</v>
      </c>
      <c r="DY300">
        <v>1818000</v>
      </c>
      <c r="EA300">
        <v>84636</v>
      </c>
      <c r="EB300">
        <v>470638</v>
      </c>
      <c r="EE300">
        <v>240000</v>
      </c>
      <c r="EG300">
        <v>156000</v>
      </c>
      <c r="EK300">
        <v>278722</v>
      </c>
      <c r="EQ300">
        <v>12000</v>
      </c>
      <c r="ET300">
        <v>57459</v>
      </c>
      <c r="EU300">
        <v>163449</v>
      </c>
      <c r="EW300">
        <v>3327554</v>
      </c>
      <c r="EY300" s="1" t="s">
        <v>13</v>
      </c>
      <c r="EZ300" s="1">
        <v>256650</v>
      </c>
      <c r="FA300" s="1"/>
      <c r="FB300" s="1"/>
      <c r="FC300" s="1"/>
      <c r="FD300" s="1"/>
      <c r="FE300" s="1">
        <v>48024</v>
      </c>
      <c r="FF300" s="1"/>
      <c r="FG300" s="1"/>
      <c r="FH300" s="1"/>
      <c r="FI300" s="1"/>
      <c r="FJ300" s="1"/>
      <c r="FK300" s="1"/>
      <c r="FL300" s="1"/>
      <c r="FM300" s="1"/>
      <c r="FN300" s="1">
        <v>484420</v>
      </c>
      <c r="FO300" s="1"/>
      <c r="FP300" s="1"/>
      <c r="FQ300" s="1"/>
      <c r="FR300" s="1"/>
      <c r="FS300" s="1"/>
      <c r="FT300" s="1">
        <v>281669</v>
      </c>
      <c r="FU300" s="1"/>
      <c r="FV300" s="1"/>
      <c r="FW300" s="1"/>
      <c r="FX300" s="1"/>
      <c r="FY300" s="1"/>
      <c r="FZ300" s="1"/>
      <c r="GA300" s="1"/>
      <c r="GB300" s="1"/>
      <c r="GC300" s="1">
        <v>1073602.47</v>
      </c>
      <c r="GD300" s="1">
        <v>296789.52999999997</v>
      </c>
      <c r="GE300" s="1"/>
      <c r="GF300" s="1">
        <v>2441154.9999999995</v>
      </c>
    </row>
    <row r="301" spans="1:188" x14ac:dyDescent="0.45">
      <c r="A301" t="s">
        <v>1068</v>
      </c>
      <c r="B301" t="s">
        <v>1069</v>
      </c>
      <c r="C301">
        <v>115925</v>
      </c>
      <c r="D301">
        <v>115925</v>
      </c>
      <c r="E301">
        <v>115925</v>
      </c>
      <c r="F301">
        <v>115925</v>
      </c>
      <c r="G301">
        <v>115925</v>
      </c>
      <c r="H301">
        <v>115935</v>
      </c>
      <c r="I301">
        <v>115190</v>
      </c>
      <c r="J301">
        <v>115190</v>
      </c>
      <c r="K301">
        <v>115190</v>
      </c>
      <c r="L301">
        <v>115190</v>
      </c>
      <c r="M301">
        <v>110540</v>
      </c>
      <c r="N301">
        <v>110540</v>
      </c>
      <c r="CK301" t="s">
        <v>1157</v>
      </c>
      <c r="CL301" t="s">
        <v>3107</v>
      </c>
      <c r="CM301" s="32">
        <v>2200</v>
      </c>
      <c r="CN301" s="32">
        <v>2200</v>
      </c>
      <c r="CO301" s="32">
        <v>2200</v>
      </c>
      <c r="CP301" s="32">
        <v>2200</v>
      </c>
      <c r="CQ301" s="32">
        <v>2200</v>
      </c>
      <c r="CR301" s="32">
        <v>2200</v>
      </c>
      <c r="CS301" s="32">
        <v>2200</v>
      </c>
      <c r="CT301" s="32">
        <v>2200</v>
      </c>
      <c r="CU301" s="32">
        <v>2200</v>
      </c>
      <c r="CV301" s="32">
        <v>2200</v>
      </c>
      <c r="CW301" s="32">
        <v>2200</v>
      </c>
      <c r="CX301" s="32">
        <v>2200</v>
      </c>
      <c r="CZ301" t="s">
        <v>1157</v>
      </c>
      <c r="DA301" t="s">
        <v>3107</v>
      </c>
      <c r="DB301">
        <v>2200</v>
      </c>
      <c r="DC301">
        <v>2200</v>
      </c>
      <c r="DD301">
        <v>2200</v>
      </c>
      <c r="DE301">
        <v>2200</v>
      </c>
      <c r="DF301">
        <v>2200</v>
      </c>
      <c r="DG301">
        <v>2200</v>
      </c>
      <c r="DH301">
        <v>2200</v>
      </c>
      <c r="DI301">
        <v>2200</v>
      </c>
      <c r="DJ301">
        <v>2200</v>
      </c>
      <c r="DK301">
        <v>2200</v>
      </c>
      <c r="DL301">
        <v>2200</v>
      </c>
      <c r="DM301">
        <v>2200</v>
      </c>
      <c r="DN301">
        <f t="shared" si="8"/>
        <v>26400</v>
      </c>
      <c r="DP301" s="31" t="s">
        <v>618</v>
      </c>
      <c r="DV301">
        <v>60</v>
      </c>
      <c r="DY301">
        <v>7161637</v>
      </c>
      <c r="EB301">
        <v>336000</v>
      </c>
      <c r="EC301">
        <v>435000</v>
      </c>
      <c r="EK301">
        <v>571367</v>
      </c>
      <c r="EQ301">
        <v>166380</v>
      </c>
      <c r="ET301">
        <v>701336</v>
      </c>
      <c r="EU301">
        <v>48000</v>
      </c>
      <c r="EW301">
        <v>9419780</v>
      </c>
      <c r="EY301" s="1" t="s">
        <v>467</v>
      </c>
      <c r="EZ301" s="1">
        <v>46600</v>
      </c>
      <c r="FA301" s="1"/>
      <c r="FB301" s="1"/>
      <c r="FC301" s="1"/>
      <c r="FD301" s="1"/>
      <c r="FE301" s="1">
        <v>192000</v>
      </c>
      <c r="FF301" s="1"/>
      <c r="FG301" s="1"/>
      <c r="FH301" s="1"/>
      <c r="FI301" s="1"/>
      <c r="FJ301" s="1"/>
      <c r="FK301" s="1"/>
      <c r="FL301" s="1"/>
      <c r="FM301" s="1"/>
      <c r="FN301" s="1">
        <v>241480</v>
      </c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>
        <v>904800</v>
      </c>
      <c r="GB301" s="1"/>
      <c r="GC301" s="1">
        <v>869408</v>
      </c>
      <c r="GD301" s="1">
        <v>302400</v>
      </c>
      <c r="GE301" s="1"/>
      <c r="GF301" s="1">
        <v>2556688</v>
      </c>
    </row>
    <row r="302" spans="1:188" x14ac:dyDescent="0.45">
      <c r="A302" t="s">
        <v>510</v>
      </c>
      <c r="B302" t="s">
        <v>511</v>
      </c>
      <c r="C302">
        <v>282538</v>
      </c>
      <c r="D302">
        <v>279415</v>
      </c>
      <c r="E302">
        <v>283240</v>
      </c>
      <c r="F302">
        <v>284978</v>
      </c>
      <c r="G302">
        <v>281663</v>
      </c>
      <c r="H302">
        <v>277643</v>
      </c>
      <c r="I302">
        <v>279617</v>
      </c>
      <c r="J302">
        <v>274693</v>
      </c>
      <c r="K302">
        <v>278896</v>
      </c>
      <c r="L302">
        <v>272743</v>
      </c>
      <c r="M302">
        <v>265395</v>
      </c>
      <c r="N302">
        <v>266733</v>
      </c>
      <c r="CK302" t="s">
        <v>145</v>
      </c>
      <c r="CL302" t="s">
        <v>3100</v>
      </c>
      <c r="CM302" s="32">
        <v>22950</v>
      </c>
      <c r="CN302" s="32">
        <v>22950</v>
      </c>
      <c r="CO302" s="32">
        <v>22950</v>
      </c>
      <c r="CP302" s="32">
        <v>22950</v>
      </c>
      <c r="CQ302" s="32">
        <v>22950</v>
      </c>
      <c r="CR302" s="32">
        <v>22950</v>
      </c>
      <c r="CS302" s="32">
        <v>22950</v>
      </c>
      <c r="CT302" s="32">
        <v>22950</v>
      </c>
      <c r="CU302" s="32">
        <v>22950</v>
      </c>
      <c r="CV302" s="32">
        <v>22950</v>
      </c>
      <c r="CW302" s="32">
        <v>22950</v>
      </c>
      <c r="CX302" s="32">
        <v>22950</v>
      </c>
      <c r="CZ302" t="s">
        <v>145</v>
      </c>
      <c r="DA302" t="s">
        <v>3100</v>
      </c>
      <c r="DB302">
        <v>22950</v>
      </c>
      <c r="DC302">
        <v>22950</v>
      </c>
      <c r="DD302">
        <v>22950</v>
      </c>
      <c r="DE302">
        <v>22950</v>
      </c>
      <c r="DF302">
        <v>22950</v>
      </c>
      <c r="DG302">
        <v>22950</v>
      </c>
      <c r="DH302">
        <v>22950</v>
      </c>
      <c r="DI302">
        <v>22950</v>
      </c>
      <c r="DJ302">
        <v>22950</v>
      </c>
      <c r="DK302">
        <v>22950</v>
      </c>
      <c r="DL302">
        <v>22950</v>
      </c>
      <c r="DM302">
        <v>22950</v>
      </c>
      <c r="DN302">
        <f t="shared" si="8"/>
        <v>275400</v>
      </c>
      <c r="DP302" s="31" t="s">
        <v>626</v>
      </c>
      <c r="DQ302">
        <v>9450</v>
      </c>
      <c r="DT302">
        <v>-42879</v>
      </c>
      <c r="DU302">
        <v>5947254.3710000003</v>
      </c>
      <c r="DV302">
        <v>0</v>
      </c>
      <c r="DX302">
        <v>180000</v>
      </c>
      <c r="ED302">
        <v>741631</v>
      </c>
      <c r="EE302">
        <v>666900</v>
      </c>
      <c r="EK302">
        <v>72000</v>
      </c>
      <c r="ET302">
        <v>1539117</v>
      </c>
      <c r="EU302">
        <v>1795443</v>
      </c>
      <c r="EW302">
        <v>10908916.370999999</v>
      </c>
      <c r="EY302" s="1" t="s">
        <v>1068</v>
      </c>
      <c r="EZ302" s="1">
        <v>46500</v>
      </c>
      <c r="FA302" s="1"/>
      <c r="FB302" s="1"/>
      <c r="FC302" s="1"/>
      <c r="FD302" s="1"/>
      <c r="FE302" s="1"/>
      <c r="FF302" s="1"/>
      <c r="FG302" s="1"/>
      <c r="FH302" s="1">
        <v>918000</v>
      </c>
      <c r="FI302" s="1"/>
      <c r="FJ302" s="1"/>
      <c r="FK302" s="1"/>
      <c r="FL302" s="1"/>
      <c r="FM302" s="1"/>
      <c r="FN302" s="1">
        <v>244420</v>
      </c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>
        <v>168480</v>
      </c>
      <c r="GD302" s="1"/>
      <c r="GE302" s="1"/>
      <c r="GF302" s="1">
        <v>1377400</v>
      </c>
    </row>
    <row r="303" spans="1:188" x14ac:dyDescent="0.45">
      <c r="A303" t="s">
        <v>618</v>
      </c>
      <c r="B303" t="s">
        <v>619</v>
      </c>
      <c r="C303">
        <v>736819</v>
      </c>
      <c r="D303">
        <v>740565</v>
      </c>
      <c r="E303">
        <v>797889</v>
      </c>
      <c r="F303">
        <v>762849</v>
      </c>
      <c r="G303">
        <v>776277</v>
      </c>
      <c r="H303">
        <v>793569</v>
      </c>
      <c r="I303">
        <v>799686</v>
      </c>
      <c r="J303">
        <v>800596</v>
      </c>
      <c r="K303">
        <v>805461</v>
      </c>
      <c r="L303">
        <v>799491</v>
      </c>
      <c r="M303">
        <v>802351</v>
      </c>
      <c r="N303">
        <v>804227</v>
      </c>
      <c r="CK303" t="s">
        <v>145</v>
      </c>
      <c r="CL303" t="s">
        <v>3112</v>
      </c>
      <c r="CM303" s="32">
        <v>20000</v>
      </c>
      <c r="CN303" s="32">
        <v>20000</v>
      </c>
      <c r="CO303" s="32">
        <v>20000</v>
      </c>
      <c r="CP303" s="32">
        <v>20000</v>
      </c>
      <c r="CQ303" s="32">
        <v>20000</v>
      </c>
      <c r="CR303" s="32">
        <v>20000</v>
      </c>
      <c r="CS303" s="32">
        <v>20000</v>
      </c>
      <c r="CT303" s="32">
        <v>20000</v>
      </c>
      <c r="CU303" s="32">
        <v>20000</v>
      </c>
      <c r="CV303" s="32">
        <v>20000</v>
      </c>
      <c r="CW303" s="32">
        <v>20000</v>
      </c>
      <c r="CX303" s="32">
        <v>20000</v>
      </c>
      <c r="CZ303" t="s">
        <v>145</v>
      </c>
      <c r="DA303" t="s">
        <v>3112</v>
      </c>
      <c r="DB303">
        <v>20000</v>
      </c>
      <c r="DC303">
        <v>20000</v>
      </c>
      <c r="DD303">
        <v>20000</v>
      </c>
      <c r="DE303">
        <v>20000</v>
      </c>
      <c r="DF303">
        <v>20000</v>
      </c>
      <c r="DG303">
        <v>20000</v>
      </c>
      <c r="DH303">
        <v>20000</v>
      </c>
      <c r="DI303">
        <v>20000</v>
      </c>
      <c r="DJ303">
        <v>20000</v>
      </c>
      <c r="DK303">
        <v>20000</v>
      </c>
      <c r="DL303">
        <v>20000</v>
      </c>
      <c r="DM303">
        <v>20000</v>
      </c>
      <c r="DN303">
        <f t="shared" si="8"/>
        <v>240000</v>
      </c>
      <c r="DP303" s="31" t="s">
        <v>606</v>
      </c>
      <c r="DQ303">
        <v>68800</v>
      </c>
      <c r="DV303">
        <v>0</v>
      </c>
      <c r="DY303">
        <v>1330552</v>
      </c>
      <c r="EC303">
        <v>562728</v>
      </c>
      <c r="EE303">
        <v>1281982</v>
      </c>
      <c r="EH303">
        <v>9157</v>
      </c>
      <c r="EK303">
        <v>2303184</v>
      </c>
      <c r="EQ303">
        <v>575712</v>
      </c>
      <c r="ET303">
        <v>343668</v>
      </c>
      <c r="EU303">
        <v>130800</v>
      </c>
      <c r="EW303">
        <v>6606583</v>
      </c>
      <c r="EY303" s="1" t="s">
        <v>510</v>
      </c>
      <c r="EZ303" s="1">
        <v>46650</v>
      </c>
      <c r="FA303" s="1"/>
      <c r="FB303" s="1"/>
      <c r="FC303" s="1"/>
      <c r="FD303" s="1"/>
      <c r="FE303" s="1">
        <v>0</v>
      </c>
      <c r="FF303" s="1"/>
      <c r="FG303" s="1"/>
      <c r="FH303" s="1">
        <v>1818000</v>
      </c>
      <c r="FI303" s="1"/>
      <c r="FJ303" s="1">
        <v>84636</v>
      </c>
      <c r="FK303" s="1">
        <v>470638</v>
      </c>
      <c r="FL303" s="1"/>
      <c r="FM303" s="1"/>
      <c r="FN303" s="1">
        <v>240000</v>
      </c>
      <c r="FO303" s="1"/>
      <c r="FP303" s="1">
        <v>156000</v>
      </c>
      <c r="FQ303" s="1"/>
      <c r="FR303" s="1"/>
      <c r="FS303" s="1"/>
      <c r="FT303" s="1">
        <v>278722</v>
      </c>
      <c r="FU303" s="1"/>
      <c r="FV303" s="1"/>
      <c r="FW303" s="1"/>
      <c r="FX303" s="1"/>
      <c r="FY303" s="1"/>
      <c r="FZ303" s="1">
        <v>12000</v>
      </c>
      <c r="GA303" s="1"/>
      <c r="GB303" s="1"/>
      <c r="GC303" s="1">
        <v>57459</v>
      </c>
      <c r="GD303" s="1">
        <v>163449</v>
      </c>
      <c r="GE303" s="1"/>
      <c r="GF303" s="1">
        <v>3327554</v>
      </c>
    </row>
    <row r="304" spans="1:188" x14ac:dyDescent="0.45">
      <c r="A304" t="s">
        <v>626</v>
      </c>
      <c r="B304" t="s">
        <v>627</v>
      </c>
      <c r="C304">
        <v>972647.446</v>
      </c>
      <c r="D304">
        <v>971892.95799999998</v>
      </c>
      <c r="E304">
        <v>985567.24199999997</v>
      </c>
      <c r="F304">
        <v>950344.90999999992</v>
      </c>
      <c r="G304">
        <v>964770.47600000002</v>
      </c>
      <c r="H304">
        <v>953258.06799999997</v>
      </c>
      <c r="I304">
        <v>904802.06799999997</v>
      </c>
      <c r="J304">
        <v>897544.69</v>
      </c>
      <c r="K304">
        <v>907770.06799999997</v>
      </c>
      <c r="L304">
        <v>870686.71600000001</v>
      </c>
      <c r="M304">
        <v>778314.88599999994</v>
      </c>
      <c r="N304">
        <v>751316.84299999999</v>
      </c>
      <c r="CK304" t="s">
        <v>145</v>
      </c>
      <c r="CL304" t="s">
        <v>3113</v>
      </c>
      <c r="CM304" s="32">
        <v>18000</v>
      </c>
      <c r="CN304" s="32">
        <v>18000</v>
      </c>
      <c r="CO304" s="32">
        <v>18000</v>
      </c>
      <c r="CP304" s="32">
        <v>18000</v>
      </c>
      <c r="CQ304" s="32">
        <v>18000</v>
      </c>
      <c r="CR304" s="32">
        <v>18000</v>
      </c>
      <c r="CS304" s="32">
        <v>18000</v>
      </c>
      <c r="CT304" s="32">
        <v>18000</v>
      </c>
      <c r="CU304" s="32">
        <v>18000</v>
      </c>
      <c r="CV304" s="32">
        <v>18000</v>
      </c>
      <c r="CW304" s="32">
        <v>18000</v>
      </c>
      <c r="CX304" s="32">
        <v>18000</v>
      </c>
      <c r="CZ304" t="s">
        <v>145</v>
      </c>
      <c r="DA304" t="s">
        <v>3113</v>
      </c>
      <c r="DB304">
        <v>18000</v>
      </c>
      <c r="DC304">
        <v>18000</v>
      </c>
      <c r="DD304">
        <v>18000</v>
      </c>
      <c r="DE304">
        <v>18000</v>
      </c>
      <c r="DF304">
        <v>18000</v>
      </c>
      <c r="DG304">
        <v>18000</v>
      </c>
      <c r="DH304">
        <v>18000</v>
      </c>
      <c r="DI304">
        <v>18000</v>
      </c>
      <c r="DJ304">
        <v>18000</v>
      </c>
      <c r="DK304">
        <v>18000</v>
      </c>
      <c r="DL304">
        <v>18000</v>
      </c>
      <c r="DM304">
        <v>18000</v>
      </c>
      <c r="DN304">
        <f t="shared" si="8"/>
        <v>216000</v>
      </c>
      <c r="DP304" s="31" t="s">
        <v>598</v>
      </c>
      <c r="DV304">
        <v>174</v>
      </c>
      <c r="ET304">
        <v>226602</v>
      </c>
      <c r="EW304">
        <v>226776</v>
      </c>
      <c r="EY304" s="1" t="s">
        <v>618</v>
      </c>
      <c r="EZ304" s="1"/>
      <c r="FA304" s="1"/>
      <c r="FB304" s="1"/>
      <c r="FC304" s="1"/>
      <c r="FD304" s="1"/>
      <c r="FE304" s="1">
        <v>60</v>
      </c>
      <c r="FF304" s="1"/>
      <c r="FG304" s="1"/>
      <c r="FH304" s="1">
        <v>7161637</v>
      </c>
      <c r="FI304" s="1"/>
      <c r="FJ304" s="1"/>
      <c r="FK304" s="1">
        <v>336000</v>
      </c>
      <c r="FL304" s="1">
        <v>435000</v>
      </c>
      <c r="FM304" s="1"/>
      <c r="FN304" s="1"/>
      <c r="FO304" s="1"/>
      <c r="FP304" s="1"/>
      <c r="FQ304" s="1"/>
      <c r="FR304" s="1"/>
      <c r="FS304" s="1"/>
      <c r="FT304" s="1">
        <v>571367</v>
      </c>
      <c r="FU304" s="1"/>
      <c r="FV304" s="1"/>
      <c r="FW304" s="1"/>
      <c r="FX304" s="1"/>
      <c r="FY304" s="1"/>
      <c r="FZ304" s="1">
        <v>166380</v>
      </c>
      <c r="GA304" s="1"/>
      <c r="GB304" s="1"/>
      <c r="GC304" s="1">
        <v>701336</v>
      </c>
      <c r="GD304" s="1">
        <v>48000</v>
      </c>
      <c r="GE304" s="1"/>
      <c r="GF304" s="1">
        <v>9419780</v>
      </c>
    </row>
    <row r="305" spans="1:188" x14ac:dyDescent="0.45">
      <c r="A305" t="s">
        <v>606</v>
      </c>
      <c r="B305" t="s">
        <v>607</v>
      </c>
      <c r="C305">
        <v>554321</v>
      </c>
      <c r="D305">
        <v>550791</v>
      </c>
      <c r="E305">
        <v>548909</v>
      </c>
      <c r="F305">
        <v>553730</v>
      </c>
      <c r="G305">
        <v>551448</v>
      </c>
      <c r="H305">
        <v>554849</v>
      </c>
      <c r="I305">
        <v>558614</v>
      </c>
      <c r="J305">
        <v>554996</v>
      </c>
      <c r="K305">
        <v>687787</v>
      </c>
      <c r="L305">
        <v>499471</v>
      </c>
      <c r="M305">
        <v>491809</v>
      </c>
      <c r="N305">
        <v>499858</v>
      </c>
      <c r="CK305" t="s">
        <v>145</v>
      </c>
      <c r="CL305" t="s">
        <v>3101</v>
      </c>
      <c r="CM305" s="32">
        <v>2720</v>
      </c>
      <c r="CN305" s="32">
        <v>2720</v>
      </c>
      <c r="CO305" s="32">
        <v>2720</v>
      </c>
      <c r="CP305" s="32">
        <v>2720</v>
      </c>
      <c r="CQ305" s="32">
        <v>2720</v>
      </c>
      <c r="CR305" s="32">
        <v>2720</v>
      </c>
      <c r="CS305" s="32">
        <v>2720</v>
      </c>
      <c r="CT305" s="32">
        <v>2720</v>
      </c>
      <c r="CU305" s="32">
        <v>2720</v>
      </c>
      <c r="CV305" s="32">
        <v>2720</v>
      </c>
      <c r="CW305" s="32">
        <v>2678</v>
      </c>
      <c r="CX305" s="32">
        <v>2678</v>
      </c>
      <c r="CZ305" t="s">
        <v>145</v>
      </c>
      <c r="DA305" t="s">
        <v>3101</v>
      </c>
      <c r="DB305">
        <v>2720</v>
      </c>
      <c r="DC305">
        <v>2720</v>
      </c>
      <c r="DD305">
        <v>2720</v>
      </c>
      <c r="DE305">
        <v>2720</v>
      </c>
      <c r="DF305">
        <v>2720</v>
      </c>
      <c r="DG305">
        <v>2720</v>
      </c>
      <c r="DH305">
        <v>2720</v>
      </c>
      <c r="DI305">
        <v>2720</v>
      </c>
      <c r="DJ305">
        <v>2720</v>
      </c>
      <c r="DK305">
        <v>2720</v>
      </c>
      <c r="DL305">
        <v>2678</v>
      </c>
      <c r="DM305">
        <v>2678</v>
      </c>
      <c r="DN305">
        <f t="shared" si="8"/>
        <v>32556</v>
      </c>
      <c r="DP305" s="31" t="s">
        <v>506</v>
      </c>
      <c r="DQ305">
        <v>48550</v>
      </c>
      <c r="DV305">
        <v>120</v>
      </c>
      <c r="DY305">
        <v>840000</v>
      </c>
      <c r="EB305">
        <v>552000</v>
      </c>
      <c r="EE305">
        <v>1162800</v>
      </c>
      <c r="EK305">
        <v>386005</v>
      </c>
      <c r="ET305">
        <v>50180</v>
      </c>
      <c r="EU305">
        <v>48000</v>
      </c>
      <c r="EW305">
        <v>3087655</v>
      </c>
      <c r="EY305" s="1" t="s">
        <v>626</v>
      </c>
      <c r="EZ305" s="1">
        <v>9450</v>
      </c>
      <c r="FA305" s="1"/>
      <c r="FB305" s="1"/>
      <c r="FC305" s="1">
        <v>-42879</v>
      </c>
      <c r="FD305" s="1">
        <v>5947254.3710000003</v>
      </c>
      <c r="FE305" s="1">
        <v>0</v>
      </c>
      <c r="FF305" s="1"/>
      <c r="FG305" s="1">
        <v>180000</v>
      </c>
      <c r="FH305" s="1"/>
      <c r="FI305" s="1"/>
      <c r="FJ305" s="1"/>
      <c r="FK305" s="1"/>
      <c r="FL305" s="1"/>
      <c r="FM305" s="1">
        <v>741631</v>
      </c>
      <c r="FN305" s="1">
        <v>666900</v>
      </c>
      <c r="FO305" s="1"/>
      <c r="FP305" s="1"/>
      <c r="FQ305" s="1"/>
      <c r="FR305" s="1"/>
      <c r="FS305" s="1"/>
      <c r="FT305" s="1">
        <v>72000</v>
      </c>
      <c r="FU305" s="1"/>
      <c r="FV305" s="1"/>
      <c r="FW305" s="1"/>
      <c r="FX305" s="1"/>
      <c r="FY305" s="1"/>
      <c r="FZ305" s="1"/>
      <c r="GA305" s="1"/>
      <c r="GB305" s="1"/>
      <c r="GC305" s="1">
        <v>1539117</v>
      </c>
      <c r="GD305" s="1">
        <v>1795443</v>
      </c>
      <c r="GE305" s="1"/>
      <c r="GF305" s="1">
        <v>10908916.370999999</v>
      </c>
    </row>
    <row r="306" spans="1:188" x14ac:dyDescent="0.45">
      <c r="A306" t="s">
        <v>598</v>
      </c>
      <c r="B306" t="s">
        <v>599</v>
      </c>
      <c r="C306">
        <v>17903</v>
      </c>
      <c r="D306">
        <v>20043</v>
      </c>
      <c r="E306">
        <v>20167</v>
      </c>
      <c r="F306">
        <v>20160</v>
      </c>
      <c r="G306">
        <v>16103</v>
      </c>
      <c r="H306">
        <v>19709</v>
      </c>
      <c r="I306">
        <v>19473</v>
      </c>
      <c r="J306">
        <v>19382</v>
      </c>
      <c r="K306">
        <v>16278</v>
      </c>
      <c r="L306">
        <v>16913</v>
      </c>
      <c r="M306">
        <v>15983</v>
      </c>
      <c r="N306">
        <v>24662</v>
      </c>
      <c r="CK306" t="s">
        <v>145</v>
      </c>
      <c r="CL306" t="s">
        <v>3103</v>
      </c>
      <c r="CM306" s="32">
        <v>4680</v>
      </c>
      <c r="CN306" s="32">
        <v>4680</v>
      </c>
      <c r="CO306" s="32">
        <v>4680</v>
      </c>
      <c r="CP306" s="32">
        <v>4680</v>
      </c>
      <c r="CQ306" s="32">
        <v>4680</v>
      </c>
      <c r="CR306" s="32">
        <v>4680</v>
      </c>
      <c r="CS306" s="32">
        <v>4680</v>
      </c>
      <c r="CT306" s="32">
        <v>4680</v>
      </c>
      <c r="CU306" s="32">
        <v>4680</v>
      </c>
      <c r="CV306" s="32">
        <v>4680</v>
      </c>
      <c r="CW306" s="32">
        <v>4680</v>
      </c>
      <c r="CX306" s="32">
        <v>4680</v>
      </c>
      <c r="CZ306" t="s">
        <v>145</v>
      </c>
      <c r="DA306" t="s">
        <v>3103</v>
      </c>
      <c r="DB306">
        <v>4680</v>
      </c>
      <c r="DC306">
        <v>4680</v>
      </c>
      <c r="DD306">
        <v>4680</v>
      </c>
      <c r="DE306">
        <v>4680</v>
      </c>
      <c r="DF306">
        <v>4680</v>
      </c>
      <c r="DG306">
        <v>4680</v>
      </c>
      <c r="DH306">
        <v>4680</v>
      </c>
      <c r="DI306">
        <v>4680</v>
      </c>
      <c r="DJ306">
        <v>4680</v>
      </c>
      <c r="DK306">
        <v>4680</v>
      </c>
      <c r="DL306">
        <v>4680</v>
      </c>
      <c r="DM306">
        <v>4680</v>
      </c>
      <c r="DN306">
        <f t="shared" si="8"/>
        <v>56160</v>
      </c>
      <c r="DP306" s="31" t="s">
        <v>1043</v>
      </c>
      <c r="DQ306">
        <v>34250</v>
      </c>
      <c r="DY306">
        <v>678363</v>
      </c>
      <c r="EB306">
        <v>394290</v>
      </c>
      <c r="EE306">
        <v>59129</v>
      </c>
      <c r="EI306">
        <v>120428</v>
      </c>
      <c r="EQ306">
        <v>-59340</v>
      </c>
      <c r="ET306">
        <v>190799</v>
      </c>
      <c r="EU306">
        <v>50400</v>
      </c>
      <c r="EW306">
        <v>1468319</v>
      </c>
      <c r="EY306" s="1" t="s">
        <v>606</v>
      </c>
      <c r="EZ306" s="1">
        <v>68800</v>
      </c>
      <c r="FA306" s="1"/>
      <c r="FB306" s="1"/>
      <c r="FC306" s="1"/>
      <c r="FD306" s="1"/>
      <c r="FE306" s="1">
        <v>0</v>
      </c>
      <c r="FF306" s="1"/>
      <c r="FG306" s="1"/>
      <c r="FH306" s="1">
        <v>1330552</v>
      </c>
      <c r="FI306" s="1"/>
      <c r="FJ306" s="1"/>
      <c r="FK306" s="1"/>
      <c r="FL306" s="1">
        <v>562728</v>
      </c>
      <c r="FM306" s="1"/>
      <c r="FN306" s="1">
        <v>1281982</v>
      </c>
      <c r="FO306" s="1"/>
      <c r="FP306" s="1"/>
      <c r="FQ306" s="1">
        <v>9157</v>
      </c>
      <c r="FR306" s="1"/>
      <c r="FS306" s="1"/>
      <c r="FT306" s="1">
        <v>2303184</v>
      </c>
      <c r="FU306" s="1"/>
      <c r="FV306" s="1"/>
      <c r="FW306" s="1"/>
      <c r="FX306" s="1"/>
      <c r="FY306" s="1"/>
      <c r="FZ306" s="1">
        <v>575712</v>
      </c>
      <c r="GA306" s="1"/>
      <c r="GB306" s="1"/>
      <c r="GC306" s="1">
        <v>343668</v>
      </c>
      <c r="GD306" s="1">
        <v>130800</v>
      </c>
      <c r="GE306" s="1"/>
      <c r="GF306" s="1">
        <v>6606583</v>
      </c>
    </row>
    <row r="307" spans="1:188" x14ac:dyDescent="0.45">
      <c r="A307" t="s">
        <v>506</v>
      </c>
      <c r="B307" t="s">
        <v>507</v>
      </c>
      <c r="C307">
        <v>258384</v>
      </c>
      <c r="D307">
        <v>257373</v>
      </c>
      <c r="E307">
        <v>261687</v>
      </c>
      <c r="F307">
        <v>258018</v>
      </c>
      <c r="G307">
        <v>257524</v>
      </c>
      <c r="H307">
        <v>257849</v>
      </c>
      <c r="I307">
        <v>257116</v>
      </c>
      <c r="J307">
        <v>258240</v>
      </c>
      <c r="K307">
        <v>256973</v>
      </c>
      <c r="L307">
        <v>256589</v>
      </c>
      <c r="M307">
        <v>253039</v>
      </c>
      <c r="N307">
        <v>254863</v>
      </c>
      <c r="CK307" t="s">
        <v>1000</v>
      </c>
      <c r="CL307" t="s">
        <v>3119</v>
      </c>
      <c r="CM307" s="32">
        <v>-9868</v>
      </c>
      <c r="CN307" s="32">
        <v>-9335</v>
      </c>
      <c r="CO307" s="32">
        <v>-9715</v>
      </c>
      <c r="CP307" s="32">
        <v>-9059</v>
      </c>
      <c r="CQ307" s="32">
        <v>-8240</v>
      </c>
      <c r="CR307" s="32">
        <v>-6862</v>
      </c>
      <c r="CS307" s="32">
        <v>-7126</v>
      </c>
      <c r="CT307" s="32">
        <v>-7290</v>
      </c>
      <c r="CU307" s="32">
        <v>-7353</v>
      </c>
      <c r="CV307" s="32">
        <v>-7190</v>
      </c>
      <c r="CW307" s="32">
        <v>-7132</v>
      </c>
      <c r="CX307" s="32">
        <v>-7251</v>
      </c>
      <c r="CZ307" t="s">
        <v>1000</v>
      </c>
      <c r="DA307" t="s">
        <v>3119</v>
      </c>
      <c r="DB307">
        <v>-9868</v>
      </c>
      <c r="DC307">
        <v>-9335</v>
      </c>
      <c r="DD307">
        <v>-9715</v>
      </c>
      <c r="DE307">
        <v>-9059</v>
      </c>
      <c r="DF307">
        <v>-8240</v>
      </c>
      <c r="DG307">
        <v>-6862</v>
      </c>
      <c r="DH307">
        <v>-7126</v>
      </c>
      <c r="DI307">
        <v>-7290</v>
      </c>
      <c r="DJ307">
        <v>-7353</v>
      </c>
      <c r="DK307">
        <v>-7190</v>
      </c>
      <c r="DL307">
        <v>-7132</v>
      </c>
      <c r="DM307">
        <v>-7251</v>
      </c>
      <c r="DN307">
        <f t="shared" si="8"/>
        <v>-96421</v>
      </c>
      <c r="DP307" s="31" t="s">
        <v>459</v>
      </c>
      <c r="DV307">
        <v>195000</v>
      </c>
      <c r="DY307">
        <v>907200</v>
      </c>
      <c r="ER307">
        <v>1512576</v>
      </c>
      <c r="ET307">
        <v>411815</v>
      </c>
      <c r="EU307">
        <v>288000</v>
      </c>
      <c r="EW307">
        <v>3314591</v>
      </c>
      <c r="EY307" s="1" t="s">
        <v>598</v>
      </c>
      <c r="EZ307" s="1"/>
      <c r="FA307" s="1"/>
      <c r="FB307" s="1"/>
      <c r="FC307" s="1"/>
      <c r="FD307" s="1"/>
      <c r="FE307" s="1">
        <v>174</v>
      </c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>
        <v>226602</v>
      </c>
      <c r="GD307" s="1"/>
      <c r="GE307" s="1"/>
      <c r="GF307" s="1">
        <v>226776</v>
      </c>
    </row>
    <row r="308" spans="1:188" x14ac:dyDescent="0.45">
      <c r="A308" t="s">
        <v>1043</v>
      </c>
      <c r="B308" t="s">
        <v>1044</v>
      </c>
      <c r="C308">
        <v>195846</v>
      </c>
      <c r="D308">
        <v>164343</v>
      </c>
      <c r="E308">
        <v>105804</v>
      </c>
      <c r="F308">
        <v>105295</v>
      </c>
      <c r="G308">
        <v>106643</v>
      </c>
      <c r="H308">
        <v>108262</v>
      </c>
      <c r="I308">
        <v>104313</v>
      </c>
      <c r="J308">
        <v>105228</v>
      </c>
      <c r="K308">
        <v>105242</v>
      </c>
      <c r="L308">
        <v>104460</v>
      </c>
      <c r="M308">
        <v>129004</v>
      </c>
      <c r="N308">
        <v>133879</v>
      </c>
      <c r="CK308" t="s">
        <v>1000</v>
      </c>
      <c r="CL308" t="s">
        <v>3115</v>
      </c>
      <c r="CM308" s="32">
        <v>851575.54</v>
      </c>
      <c r="CN308" s="32">
        <v>790282.14300000004</v>
      </c>
      <c r="CO308" s="32">
        <v>728078.82</v>
      </c>
      <c r="CP308" s="32">
        <v>707803.05299999996</v>
      </c>
      <c r="CQ308" s="32">
        <v>695298.00800000003</v>
      </c>
      <c r="CR308" s="32">
        <v>640793.58799999999</v>
      </c>
      <c r="CS308" s="32">
        <v>638775.56700000004</v>
      </c>
      <c r="CT308" s="32">
        <v>616700.56700000004</v>
      </c>
      <c r="CU308" s="32">
        <v>617516.97499999998</v>
      </c>
      <c r="CV308" s="32">
        <v>582469.09400000004</v>
      </c>
      <c r="CW308" s="32">
        <v>587825.09400000004</v>
      </c>
      <c r="CX308" s="32">
        <v>589304.09400000004</v>
      </c>
      <c r="CZ308" t="s">
        <v>1000</v>
      </c>
      <c r="DA308" t="s">
        <v>3115</v>
      </c>
      <c r="DB308">
        <v>851575.54</v>
      </c>
      <c r="DC308">
        <v>790282.14300000004</v>
      </c>
      <c r="DD308">
        <v>728078.82</v>
      </c>
      <c r="DE308">
        <v>707803.05299999996</v>
      </c>
      <c r="DF308">
        <v>695298.00800000003</v>
      </c>
      <c r="DG308">
        <v>640793.58799999999</v>
      </c>
      <c r="DH308">
        <v>638775.56700000004</v>
      </c>
      <c r="DI308">
        <v>616700.56700000004</v>
      </c>
      <c r="DJ308">
        <v>617516.97499999998</v>
      </c>
      <c r="DK308">
        <v>582469.09400000004</v>
      </c>
      <c r="DL308">
        <v>587825.09400000004</v>
      </c>
      <c r="DM308">
        <v>589304.09400000004</v>
      </c>
      <c r="DN308">
        <f t="shared" si="8"/>
        <v>8046422.5429999996</v>
      </c>
      <c r="DP308" s="31" t="s">
        <v>336</v>
      </c>
      <c r="DQ308">
        <v>22340</v>
      </c>
      <c r="DR308">
        <v>680518</v>
      </c>
      <c r="DU308">
        <v>37563.531999999999</v>
      </c>
      <c r="DY308">
        <v>343038</v>
      </c>
      <c r="EB308">
        <v>91961</v>
      </c>
      <c r="EE308">
        <v>277020</v>
      </c>
      <c r="EJ308">
        <v>576000</v>
      </c>
      <c r="EQ308">
        <v>28096</v>
      </c>
      <c r="ET308">
        <v>339713</v>
      </c>
      <c r="EU308">
        <v>17893</v>
      </c>
      <c r="EW308">
        <v>2414142.5320000001</v>
      </c>
      <c r="EY308" s="1" t="s">
        <v>506</v>
      </c>
      <c r="EZ308" s="1">
        <v>48550</v>
      </c>
      <c r="FA308" s="1"/>
      <c r="FB308" s="1"/>
      <c r="FC308" s="1"/>
      <c r="FD308" s="1"/>
      <c r="FE308" s="1">
        <v>120</v>
      </c>
      <c r="FF308" s="1"/>
      <c r="FG308" s="1"/>
      <c r="FH308" s="1">
        <v>840000</v>
      </c>
      <c r="FI308" s="1"/>
      <c r="FJ308" s="1"/>
      <c r="FK308" s="1">
        <v>552000</v>
      </c>
      <c r="FL308" s="1"/>
      <c r="FM308" s="1"/>
      <c r="FN308" s="1">
        <v>1162800</v>
      </c>
      <c r="FO308" s="1"/>
      <c r="FP308" s="1"/>
      <c r="FQ308" s="1"/>
      <c r="FR308" s="1"/>
      <c r="FS308" s="1"/>
      <c r="FT308" s="1">
        <v>386005</v>
      </c>
      <c r="FU308" s="1"/>
      <c r="FV308" s="1"/>
      <c r="FW308" s="1"/>
      <c r="FX308" s="1"/>
      <c r="FY308" s="1"/>
      <c r="FZ308" s="1"/>
      <c r="GA308" s="1"/>
      <c r="GB308" s="1"/>
      <c r="GC308" s="1">
        <v>50180</v>
      </c>
      <c r="GD308" s="1">
        <v>48000</v>
      </c>
      <c r="GE308" s="1"/>
      <c r="GF308" s="1">
        <v>3087655</v>
      </c>
    </row>
    <row r="309" spans="1:188" x14ac:dyDescent="0.45">
      <c r="A309" t="s">
        <v>459</v>
      </c>
      <c r="B309" t="s">
        <v>460</v>
      </c>
      <c r="C309">
        <v>280224</v>
      </c>
      <c r="D309">
        <v>284174</v>
      </c>
      <c r="E309">
        <v>282246</v>
      </c>
      <c r="F309">
        <v>279585</v>
      </c>
      <c r="G309">
        <v>273562</v>
      </c>
      <c r="H309">
        <v>274011</v>
      </c>
      <c r="I309">
        <v>278177</v>
      </c>
      <c r="J309">
        <v>273954</v>
      </c>
      <c r="K309">
        <v>275396</v>
      </c>
      <c r="L309">
        <v>269206</v>
      </c>
      <c r="M309">
        <v>270224</v>
      </c>
      <c r="N309">
        <v>273832</v>
      </c>
      <c r="CK309" t="s">
        <v>1000</v>
      </c>
      <c r="CL309" t="s">
        <v>3636</v>
      </c>
      <c r="CM309" s="32">
        <v>120289</v>
      </c>
      <c r="CN309" s="32">
        <v>114506</v>
      </c>
      <c r="CO309" s="32">
        <v>113215</v>
      </c>
      <c r="CP309" s="32">
        <v>116886</v>
      </c>
      <c r="CQ309" s="32">
        <v>115487</v>
      </c>
      <c r="CR309" s="32">
        <v>112770</v>
      </c>
      <c r="CS309" s="32">
        <v>116108</v>
      </c>
      <c r="CT309" s="32">
        <v>112500</v>
      </c>
      <c r="CU309" s="32">
        <v>112500</v>
      </c>
      <c r="CV309" s="32">
        <v>112679</v>
      </c>
      <c r="CW309" s="32">
        <v>112500</v>
      </c>
      <c r="CX309" s="32">
        <v>112575</v>
      </c>
      <c r="CZ309" t="s">
        <v>1000</v>
      </c>
      <c r="DA309" t="s">
        <v>3636</v>
      </c>
      <c r="DB309">
        <v>120289</v>
      </c>
      <c r="DC309">
        <v>114506</v>
      </c>
      <c r="DD309">
        <v>113215</v>
      </c>
      <c r="DE309">
        <v>116886</v>
      </c>
      <c r="DF309">
        <v>115487</v>
      </c>
      <c r="DG309">
        <v>112770</v>
      </c>
      <c r="DH309">
        <v>116108</v>
      </c>
      <c r="DI309">
        <v>112500</v>
      </c>
      <c r="DJ309">
        <v>112500</v>
      </c>
      <c r="DK309">
        <v>112679</v>
      </c>
      <c r="DL309">
        <v>112500</v>
      </c>
      <c r="DM309">
        <v>112575</v>
      </c>
      <c r="DN309">
        <f t="shared" si="8"/>
        <v>1372015</v>
      </c>
      <c r="DP309" s="31" t="s">
        <v>705</v>
      </c>
      <c r="DR309">
        <v>16680</v>
      </c>
      <c r="DV309">
        <v>0</v>
      </c>
      <c r="EB309">
        <v>377348</v>
      </c>
      <c r="EO309">
        <v>1750000</v>
      </c>
      <c r="ET309">
        <v>416671</v>
      </c>
      <c r="EU309">
        <v>260363</v>
      </c>
      <c r="EW309">
        <v>2821062</v>
      </c>
      <c r="EY309" s="1" t="s">
        <v>1043</v>
      </c>
      <c r="EZ309" s="1">
        <v>34250</v>
      </c>
      <c r="FA309" s="1"/>
      <c r="FB309" s="1"/>
      <c r="FC309" s="1"/>
      <c r="FD309" s="1"/>
      <c r="FE309" s="1"/>
      <c r="FF309" s="1"/>
      <c r="FG309" s="1"/>
      <c r="FH309" s="1">
        <v>678363</v>
      </c>
      <c r="FI309" s="1"/>
      <c r="FJ309" s="1"/>
      <c r="FK309" s="1">
        <v>394290</v>
      </c>
      <c r="FL309" s="1"/>
      <c r="FM309" s="1"/>
      <c r="FN309" s="1">
        <v>59129</v>
      </c>
      <c r="FO309" s="1"/>
      <c r="FP309" s="1"/>
      <c r="FQ309" s="1"/>
      <c r="FR309" s="1">
        <v>120428</v>
      </c>
      <c r="FS309" s="1"/>
      <c r="FT309" s="1"/>
      <c r="FU309" s="1"/>
      <c r="FV309" s="1"/>
      <c r="FW309" s="1"/>
      <c r="FX309" s="1"/>
      <c r="FY309" s="1"/>
      <c r="FZ309" s="1">
        <v>-59340</v>
      </c>
      <c r="GA309" s="1"/>
      <c r="GB309" s="1"/>
      <c r="GC309" s="1">
        <v>190799</v>
      </c>
      <c r="GD309" s="1">
        <v>50400</v>
      </c>
      <c r="GE309" s="1"/>
      <c r="GF309" s="1">
        <v>1468319</v>
      </c>
    </row>
    <row r="310" spans="1:188" x14ac:dyDescent="0.45">
      <c r="A310" t="s">
        <v>336</v>
      </c>
      <c r="B310" t="s">
        <v>3042</v>
      </c>
      <c r="C310">
        <v>278913</v>
      </c>
      <c r="D310">
        <v>352747</v>
      </c>
      <c r="E310">
        <v>265529</v>
      </c>
      <c r="F310">
        <v>173396</v>
      </c>
      <c r="G310">
        <v>172889</v>
      </c>
      <c r="H310">
        <v>184907</v>
      </c>
      <c r="I310">
        <v>188803</v>
      </c>
      <c r="J310">
        <v>172577</v>
      </c>
      <c r="K310">
        <v>149343</v>
      </c>
      <c r="L310">
        <v>96211</v>
      </c>
      <c r="M310">
        <v>193277.17</v>
      </c>
      <c r="N310">
        <v>185550.36199999999</v>
      </c>
      <c r="CK310" t="s">
        <v>1000</v>
      </c>
      <c r="CL310" t="s">
        <v>3100</v>
      </c>
      <c r="CM310" s="32">
        <v>27000</v>
      </c>
      <c r="CN310" s="32">
        <v>27000</v>
      </c>
      <c r="CO310" s="32">
        <v>27000</v>
      </c>
      <c r="CP310" s="32">
        <v>27000</v>
      </c>
      <c r="CQ310" s="32">
        <v>27000</v>
      </c>
      <c r="CR310" s="32">
        <v>27000</v>
      </c>
      <c r="CS310" s="32">
        <v>27000</v>
      </c>
      <c r="CT310" s="32">
        <v>27000</v>
      </c>
      <c r="CU310" s="32">
        <v>27000</v>
      </c>
      <c r="CV310" s="32">
        <v>27000</v>
      </c>
      <c r="CW310" s="32">
        <v>27000</v>
      </c>
      <c r="CX310" s="32">
        <v>27000</v>
      </c>
      <c r="CZ310" t="s">
        <v>1000</v>
      </c>
      <c r="DA310" t="s">
        <v>3100</v>
      </c>
      <c r="DB310">
        <v>27000</v>
      </c>
      <c r="DC310">
        <v>27000</v>
      </c>
      <c r="DD310">
        <v>27000</v>
      </c>
      <c r="DE310">
        <v>27000</v>
      </c>
      <c r="DF310">
        <v>27000</v>
      </c>
      <c r="DG310">
        <v>27000</v>
      </c>
      <c r="DH310">
        <v>27000</v>
      </c>
      <c r="DI310">
        <v>27000</v>
      </c>
      <c r="DJ310">
        <v>27000</v>
      </c>
      <c r="DK310">
        <v>27000</v>
      </c>
      <c r="DL310">
        <v>27000</v>
      </c>
      <c r="DM310">
        <v>27000</v>
      </c>
      <c r="DN310">
        <f t="shared" si="8"/>
        <v>324000</v>
      </c>
      <c r="DP310" s="31" t="s">
        <v>793</v>
      </c>
      <c r="DV310">
        <v>0</v>
      </c>
      <c r="DY310">
        <v>1084156</v>
      </c>
      <c r="EH310">
        <v>31187</v>
      </c>
      <c r="EK310">
        <v>280103</v>
      </c>
      <c r="EQ310">
        <v>121668</v>
      </c>
      <c r="EU310">
        <v>59400</v>
      </c>
      <c r="EW310">
        <v>1576514</v>
      </c>
      <c r="EY310" s="1" t="s">
        <v>459</v>
      </c>
      <c r="EZ310" s="1"/>
      <c r="FA310" s="1"/>
      <c r="FB310" s="1"/>
      <c r="FC310" s="1"/>
      <c r="FD310" s="1"/>
      <c r="FE310" s="1">
        <v>195000</v>
      </c>
      <c r="FF310" s="1"/>
      <c r="FG310" s="1"/>
      <c r="FH310" s="1">
        <v>907200</v>
      </c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>
        <v>1512576</v>
      </c>
      <c r="GB310" s="1"/>
      <c r="GC310" s="1">
        <v>411815</v>
      </c>
      <c r="GD310" s="1">
        <v>288000</v>
      </c>
      <c r="GE310" s="1"/>
      <c r="GF310" s="1">
        <v>3314591</v>
      </c>
    </row>
    <row r="311" spans="1:188" x14ac:dyDescent="0.45">
      <c r="A311" t="s">
        <v>705</v>
      </c>
      <c r="B311" t="s">
        <v>706</v>
      </c>
      <c r="C311">
        <v>80320</v>
      </c>
      <c r="D311">
        <v>77755</v>
      </c>
      <c r="E311">
        <v>74848</v>
      </c>
      <c r="F311">
        <v>92653</v>
      </c>
      <c r="G311">
        <v>176408</v>
      </c>
      <c r="H311">
        <v>1839224</v>
      </c>
      <c r="I311">
        <v>84083</v>
      </c>
      <c r="J311">
        <v>78439</v>
      </c>
      <c r="K311">
        <v>81087</v>
      </c>
      <c r="L311">
        <v>78826</v>
      </c>
      <c r="M311">
        <v>80647</v>
      </c>
      <c r="N311">
        <v>76772</v>
      </c>
      <c r="CK311" t="s">
        <v>1000</v>
      </c>
      <c r="CL311" t="s">
        <v>3116</v>
      </c>
      <c r="CM311" s="32">
        <v>33545</v>
      </c>
      <c r="CN311" s="32">
        <v>33545</v>
      </c>
      <c r="CO311" s="32">
        <v>33545</v>
      </c>
      <c r="CP311" s="32">
        <v>33545</v>
      </c>
      <c r="CQ311" s="32">
        <v>33545</v>
      </c>
      <c r="CR311" s="32">
        <v>0</v>
      </c>
      <c r="CS311" s="32">
        <v>0</v>
      </c>
      <c r="CT311" s="32">
        <v>0</v>
      </c>
      <c r="CU311" s="32">
        <v>0</v>
      </c>
      <c r="CV311" s="32">
        <v>0</v>
      </c>
      <c r="CW311" s="32">
        <v>0</v>
      </c>
      <c r="CX311" s="32">
        <v>0</v>
      </c>
      <c r="CZ311" t="s">
        <v>1000</v>
      </c>
      <c r="DA311" t="s">
        <v>3116</v>
      </c>
      <c r="DB311">
        <v>33545</v>
      </c>
      <c r="DC311">
        <v>33545</v>
      </c>
      <c r="DD311">
        <v>33545</v>
      </c>
      <c r="DE311">
        <v>33545</v>
      </c>
      <c r="DF311">
        <v>33545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f t="shared" si="8"/>
        <v>167725</v>
      </c>
      <c r="DP311" s="31" t="s">
        <v>93</v>
      </c>
      <c r="DQ311">
        <v>57935</v>
      </c>
      <c r="DV311">
        <v>0</v>
      </c>
      <c r="DY311">
        <v>378000</v>
      </c>
      <c r="EB311">
        <v>102683</v>
      </c>
      <c r="EC311">
        <v>136068</v>
      </c>
      <c r="EE311">
        <v>239355</v>
      </c>
      <c r="EI311">
        <v>57193</v>
      </c>
      <c r="EJ311">
        <v>2520000</v>
      </c>
      <c r="EK311">
        <v>1291774</v>
      </c>
      <c r="EQ311">
        <v>0</v>
      </c>
      <c r="ET311">
        <v>351062</v>
      </c>
      <c r="EU311">
        <v>240000</v>
      </c>
      <c r="EW311">
        <v>5374070</v>
      </c>
      <c r="EY311" s="1" t="s">
        <v>336</v>
      </c>
      <c r="EZ311" s="1">
        <v>22340</v>
      </c>
      <c r="FA311" s="1">
        <v>680518</v>
      </c>
      <c r="FB311" s="1"/>
      <c r="FC311" s="1"/>
      <c r="FD311" s="1">
        <v>37563.531999999999</v>
      </c>
      <c r="FE311" s="1"/>
      <c r="FF311" s="1"/>
      <c r="FG311" s="1"/>
      <c r="FH311" s="1">
        <v>343038</v>
      </c>
      <c r="FI311" s="1"/>
      <c r="FJ311" s="1"/>
      <c r="FK311" s="1">
        <v>91961</v>
      </c>
      <c r="FL311" s="1"/>
      <c r="FM311" s="1"/>
      <c r="FN311" s="1">
        <v>277020</v>
      </c>
      <c r="FO311" s="1"/>
      <c r="FP311" s="1"/>
      <c r="FQ311" s="1"/>
      <c r="FR311" s="1"/>
      <c r="FS311" s="1">
        <v>576000</v>
      </c>
      <c r="FT311" s="1"/>
      <c r="FU311" s="1"/>
      <c r="FV311" s="1"/>
      <c r="FW311" s="1"/>
      <c r="FX311" s="1"/>
      <c r="FY311" s="1"/>
      <c r="FZ311" s="1">
        <v>28096</v>
      </c>
      <c r="GA311" s="1"/>
      <c r="GB311" s="1"/>
      <c r="GC311" s="1">
        <v>339713</v>
      </c>
      <c r="GD311" s="1">
        <v>17893</v>
      </c>
      <c r="GE311" s="1"/>
      <c r="GF311" s="1">
        <v>2414142.5320000001</v>
      </c>
    </row>
    <row r="312" spans="1:188" x14ac:dyDescent="0.45">
      <c r="A312" t="s">
        <v>793</v>
      </c>
      <c r="B312" t="s">
        <v>794</v>
      </c>
      <c r="C312">
        <v>115343</v>
      </c>
      <c r="D312">
        <v>116155</v>
      </c>
      <c r="E312">
        <v>115730</v>
      </c>
      <c r="F312">
        <v>145339</v>
      </c>
      <c r="G312">
        <v>189917</v>
      </c>
      <c r="H312">
        <v>152802</v>
      </c>
      <c r="I312">
        <v>133078</v>
      </c>
      <c r="J312">
        <v>118141</v>
      </c>
      <c r="K312">
        <v>135421</v>
      </c>
      <c r="L312">
        <v>117778</v>
      </c>
      <c r="M312">
        <v>120430</v>
      </c>
      <c r="N312">
        <v>116380</v>
      </c>
      <c r="CK312" t="s">
        <v>1000</v>
      </c>
      <c r="CL312" t="s">
        <v>3117</v>
      </c>
      <c r="CM312" s="32">
        <v>12350</v>
      </c>
      <c r="CN312" s="32">
        <v>3010</v>
      </c>
      <c r="CO312" s="32">
        <v>408</v>
      </c>
      <c r="CP312" s="32">
        <v>0</v>
      </c>
      <c r="CQ312" s="32">
        <v>400</v>
      </c>
      <c r="CR312" s="32">
        <v>430</v>
      </c>
      <c r="CS312" s="32">
        <v>28541</v>
      </c>
      <c r="CT312" s="32">
        <v>0</v>
      </c>
      <c r="CU312" s="32">
        <v>0</v>
      </c>
      <c r="CV312" s="32">
        <v>0</v>
      </c>
      <c r="CW312" s="32">
        <v>2580</v>
      </c>
      <c r="CX312" s="32">
        <v>0</v>
      </c>
      <c r="CZ312" t="s">
        <v>1000</v>
      </c>
      <c r="DA312" t="s">
        <v>3117</v>
      </c>
      <c r="DB312">
        <v>12350</v>
      </c>
      <c r="DC312">
        <v>3010</v>
      </c>
      <c r="DD312">
        <v>408</v>
      </c>
      <c r="DE312">
        <v>0</v>
      </c>
      <c r="DF312">
        <v>400</v>
      </c>
      <c r="DG312">
        <v>430</v>
      </c>
      <c r="DH312">
        <v>28541</v>
      </c>
      <c r="DI312">
        <v>0</v>
      </c>
      <c r="DJ312">
        <v>0</v>
      </c>
      <c r="DK312">
        <v>0</v>
      </c>
      <c r="DL312">
        <v>2580</v>
      </c>
      <c r="DM312">
        <v>0</v>
      </c>
      <c r="DN312">
        <f t="shared" si="8"/>
        <v>47719</v>
      </c>
      <c r="DP312" s="31" t="s">
        <v>741</v>
      </c>
      <c r="DQ312">
        <v>5743860</v>
      </c>
      <c r="DV312">
        <v>29</v>
      </c>
      <c r="DY312">
        <v>322093</v>
      </c>
      <c r="EE312">
        <v>720000</v>
      </c>
      <c r="EQ312">
        <v>22774</v>
      </c>
      <c r="ET312">
        <v>942297</v>
      </c>
      <c r="EU312">
        <v>285120</v>
      </c>
      <c r="EW312">
        <v>8036173</v>
      </c>
      <c r="EY312" s="1" t="s">
        <v>705</v>
      </c>
      <c r="EZ312" s="1"/>
      <c r="FA312" s="1">
        <v>16680</v>
      </c>
      <c r="FB312" s="1"/>
      <c r="FC312" s="1"/>
      <c r="FD312" s="1"/>
      <c r="FE312" s="1">
        <v>0</v>
      </c>
      <c r="FF312" s="1"/>
      <c r="FG312" s="1"/>
      <c r="FH312" s="1"/>
      <c r="FI312" s="1"/>
      <c r="FJ312" s="1"/>
      <c r="FK312" s="1">
        <v>377348</v>
      </c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>
        <v>1750000</v>
      </c>
      <c r="FY312" s="1"/>
      <c r="FZ312" s="1"/>
      <c r="GA312" s="1"/>
      <c r="GB312" s="1"/>
      <c r="GC312" s="1">
        <v>416671</v>
      </c>
      <c r="GD312" s="1">
        <v>260363</v>
      </c>
      <c r="GE312" s="1"/>
      <c r="GF312" s="1">
        <v>2821062</v>
      </c>
    </row>
    <row r="313" spans="1:188" x14ac:dyDescent="0.45">
      <c r="A313" t="s">
        <v>93</v>
      </c>
      <c r="B313" t="s">
        <v>94</v>
      </c>
      <c r="C313">
        <v>405387</v>
      </c>
      <c r="D313">
        <v>447281</v>
      </c>
      <c r="E313">
        <v>448682</v>
      </c>
      <c r="F313">
        <v>455366</v>
      </c>
      <c r="G313">
        <v>446148</v>
      </c>
      <c r="H313">
        <v>441525</v>
      </c>
      <c r="I313">
        <v>467875</v>
      </c>
      <c r="J313">
        <v>432183</v>
      </c>
      <c r="K313">
        <v>505186</v>
      </c>
      <c r="L313">
        <v>461808</v>
      </c>
      <c r="M313">
        <v>440029</v>
      </c>
      <c r="N313">
        <v>422600</v>
      </c>
      <c r="CK313" t="s">
        <v>1000</v>
      </c>
      <c r="CL313" t="s">
        <v>3102</v>
      </c>
      <c r="CM313" s="32">
        <v>450000</v>
      </c>
      <c r="CN313" s="32">
        <v>450000</v>
      </c>
      <c r="CO313" s="32">
        <v>450000</v>
      </c>
      <c r="CP313" s="32">
        <v>450000</v>
      </c>
      <c r="CQ313" s="32">
        <v>450000</v>
      </c>
      <c r="CR313" s="32">
        <v>450000</v>
      </c>
      <c r="CS313" s="32">
        <v>450000</v>
      </c>
      <c r="CT313" s="32">
        <v>450000</v>
      </c>
      <c r="CU313" s="32">
        <v>450000</v>
      </c>
      <c r="CV313" s="32">
        <v>450000</v>
      </c>
      <c r="CW313" s="32">
        <v>450000</v>
      </c>
      <c r="CX313" s="32">
        <v>450000</v>
      </c>
      <c r="CZ313" t="s">
        <v>1000</v>
      </c>
      <c r="DA313" t="s">
        <v>3102</v>
      </c>
      <c r="DB313">
        <v>450000</v>
      </c>
      <c r="DC313">
        <v>450000</v>
      </c>
      <c r="DD313">
        <v>450000</v>
      </c>
      <c r="DE313">
        <v>450000</v>
      </c>
      <c r="DF313">
        <v>450000</v>
      </c>
      <c r="DG313">
        <v>450000</v>
      </c>
      <c r="DH313">
        <v>450000</v>
      </c>
      <c r="DI313">
        <v>450000</v>
      </c>
      <c r="DJ313">
        <v>450000</v>
      </c>
      <c r="DK313">
        <v>450000</v>
      </c>
      <c r="DL313">
        <v>450000</v>
      </c>
      <c r="DM313">
        <v>450000</v>
      </c>
      <c r="DN313">
        <f t="shared" si="8"/>
        <v>5400000</v>
      </c>
      <c r="DP313" s="31" t="s">
        <v>480</v>
      </c>
      <c r="DT313">
        <v>-69636</v>
      </c>
      <c r="DU313">
        <v>5486885.0589999994</v>
      </c>
      <c r="ED313">
        <v>842799.11999999976</v>
      </c>
      <c r="EH313">
        <v>14658</v>
      </c>
      <c r="EW313">
        <v>6274706.1789999995</v>
      </c>
      <c r="EY313" s="1" t="s">
        <v>793</v>
      </c>
      <c r="EZ313" s="1"/>
      <c r="FA313" s="1"/>
      <c r="FB313" s="1"/>
      <c r="FC313" s="1"/>
      <c r="FD313" s="1"/>
      <c r="FE313" s="1">
        <v>0</v>
      </c>
      <c r="FF313" s="1"/>
      <c r="FG313" s="1"/>
      <c r="FH313" s="1">
        <v>1084156</v>
      </c>
      <c r="FI313" s="1"/>
      <c r="FJ313" s="1"/>
      <c r="FK313" s="1"/>
      <c r="FL313" s="1"/>
      <c r="FM313" s="1"/>
      <c r="FN313" s="1"/>
      <c r="FO313" s="1"/>
      <c r="FP313" s="1"/>
      <c r="FQ313" s="1">
        <v>31187</v>
      </c>
      <c r="FR313" s="1"/>
      <c r="FS313" s="1"/>
      <c r="FT313" s="1">
        <v>280103</v>
      </c>
      <c r="FU313" s="1"/>
      <c r="FV313" s="1"/>
      <c r="FW313" s="1"/>
      <c r="FX313" s="1"/>
      <c r="FY313" s="1"/>
      <c r="FZ313" s="1">
        <v>121668</v>
      </c>
      <c r="GA313" s="1"/>
      <c r="GB313" s="1"/>
      <c r="GC313" s="1"/>
      <c r="GD313" s="1">
        <v>59400</v>
      </c>
      <c r="GE313" s="1"/>
      <c r="GF313" s="1">
        <v>1576514</v>
      </c>
    </row>
    <row r="314" spans="1:188" x14ac:dyDescent="0.45">
      <c r="A314" t="s">
        <v>741</v>
      </c>
      <c r="B314" t="s">
        <v>742</v>
      </c>
      <c r="C314">
        <v>747364</v>
      </c>
      <c r="D314">
        <v>520894</v>
      </c>
      <c r="E314">
        <v>697907</v>
      </c>
      <c r="F314">
        <v>656534</v>
      </c>
      <c r="G314">
        <v>529227</v>
      </c>
      <c r="H314">
        <v>565709</v>
      </c>
      <c r="I314">
        <v>675310</v>
      </c>
      <c r="J314">
        <v>645904</v>
      </c>
      <c r="K314">
        <v>657194</v>
      </c>
      <c r="L314">
        <v>799118</v>
      </c>
      <c r="M314">
        <v>815062</v>
      </c>
      <c r="N314">
        <v>725950</v>
      </c>
      <c r="CK314" t="s">
        <v>1000</v>
      </c>
      <c r="CL314" t="s">
        <v>3113</v>
      </c>
      <c r="CM314" s="32">
        <v>9148</v>
      </c>
      <c r="CN314" s="32">
        <v>9471</v>
      </c>
      <c r="CO314" s="32">
        <v>9057</v>
      </c>
      <c r="CP314" s="32">
        <v>9378</v>
      </c>
      <c r="CQ314" s="32">
        <v>8956</v>
      </c>
      <c r="CR314" s="32">
        <v>8676</v>
      </c>
      <c r="CS314" s="32">
        <v>8701</v>
      </c>
      <c r="CT314" s="32">
        <v>9439</v>
      </c>
      <c r="CU314" s="32">
        <v>10307</v>
      </c>
      <c r="CV314" s="32">
        <v>8663</v>
      </c>
      <c r="CW314" s="32">
        <v>10955</v>
      </c>
      <c r="CX314" s="32">
        <v>15421</v>
      </c>
      <c r="CZ314" t="s">
        <v>1000</v>
      </c>
      <c r="DA314" t="s">
        <v>3113</v>
      </c>
      <c r="DB314">
        <v>9148</v>
      </c>
      <c r="DC314">
        <v>9471</v>
      </c>
      <c r="DD314">
        <v>9057</v>
      </c>
      <c r="DE314">
        <v>9378</v>
      </c>
      <c r="DF314">
        <v>8956</v>
      </c>
      <c r="DG314">
        <v>8676</v>
      </c>
      <c r="DH314">
        <v>8701</v>
      </c>
      <c r="DI314">
        <v>9439</v>
      </c>
      <c r="DJ314">
        <v>10307</v>
      </c>
      <c r="DK314">
        <v>8663</v>
      </c>
      <c r="DL314">
        <v>10955</v>
      </c>
      <c r="DM314">
        <v>15421</v>
      </c>
      <c r="DN314">
        <f t="shared" si="8"/>
        <v>118172</v>
      </c>
      <c r="DP314" s="31" t="s">
        <v>590</v>
      </c>
      <c r="DQ314">
        <v>46500</v>
      </c>
      <c r="DV314">
        <v>238</v>
      </c>
      <c r="DY314">
        <v>2248781</v>
      </c>
      <c r="EB314">
        <v>81016</v>
      </c>
      <c r="EE314">
        <v>275400</v>
      </c>
      <c r="EI314">
        <v>49284</v>
      </c>
      <c r="EK314">
        <v>967432</v>
      </c>
      <c r="EQ314">
        <v>77392</v>
      </c>
      <c r="ET314">
        <v>247743</v>
      </c>
      <c r="EU314">
        <v>26400</v>
      </c>
      <c r="EW314">
        <v>4020186</v>
      </c>
      <c r="EY314" s="1" t="s">
        <v>93</v>
      </c>
      <c r="EZ314" s="1">
        <v>57935</v>
      </c>
      <c r="FA314" s="1"/>
      <c r="FB314" s="1"/>
      <c r="FC314" s="1"/>
      <c r="FD314" s="1"/>
      <c r="FE314" s="1">
        <v>0</v>
      </c>
      <c r="FF314" s="1"/>
      <c r="FG314" s="1"/>
      <c r="FH314" s="1">
        <v>378000</v>
      </c>
      <c r="FI314" s="1"/>
      <c r="FJ314" s="1"/>
      <c r="FK314" s="1">
        <v>102683</v>
      </c>
      <c r="FL314" s="1">
        <v>136068</v>
      </c>
      <c r="FM314" s="1"/>
      <c r="FN314" s="1">
        <v>239355</v>
      </c>
      <c r="FO314" s="1"/>
      <c r="FP314" s="1"/>
      <c r="FQ314" s="1"/>
      <c r="FR314" s="1">
        <v>57193</v>
      </c>
      <c r="FS314" s="1">
        <v>2520000</v>
      </c>
      <c r="FT314" s="1">
        <v>1291774</v>
      </c>
      <c r="FU314" s="1"/>
      <c r="FV314" s="1"/>
      <c r="FW314" s="1"/>
      <c r="FX314" s="1"/>
      <c r="FY314" s="1"/>
      <c r="FZ314" s="1">
        <v>0</v>
      </c>
      <c r="GA314" s="1"/>
      <c r="GB314" s="1"/>
      <c r="GC314" s="1">
        <v>351062</v>
      </c>
      <c r="GD314" s="1">
        <v>240000</v>
      </c>
      <c r="GE314" s="1"/>
      <c r="GF314" s="1">
        <v>5374070</v>
      </c>
    </row>
    <row r="315" spans="1:188" x14ac:dyDescent="0.45">
      <c r="A315" t="s">
        <v>480</v>
      </c>
      <c r="B315" t="s">
        <v>481</v>
      </c>
      <c r="C315">
        <v>578490.43099999998</v>
      </c>
      <c r="D315">
        <v>580411.58499999996</v>
      </c>
      <c r="E315">
        <v>579622.08700000006</v>
      </c>
      <c r="F315">
        <v>570987.48300000001</v>
      </c>
      <c r="G315">
        <v>564951.35100000002</v>
      </c>
      <c r="H315">
        <v>525688.28099999996</v>
      </c>
      <c r="I315">
        <v>515075.40300000005</v>
      </c>
      <c r="J315">
        <v>521512.28099999996</v>
      </c>
      <c r="K315">
        <v>532564.277</v>
      </c>
      <c r="L315">
        <v>434711.98600000003</v>
      </c>
      <c r="M315">
        <v>432139.50700000004</v>
      </c>
      <c r="N315">
        <v>438551.50700000004</v>
      </c>
      <c r="CK315" t="s">
        <v>1000</v>
      </c>
      <c r="CL315" t="s">
        <v>3103</v>
      </c>
      <c r="CM315" s="32">
        <v>9399</v>
      </c>
      <c r="CN315" s="32">
        <v>9438</v>
      </c>
      <c r="CO315" s="32">
        <v>9360</v>
      </c>
      <c r="CP315" s="32">
        <v>9438</v>
      </c>
      <c r="CQ315" s="32">
        <v>9525</v>
      </c>
      <c r="CR315" s="32">
        <v>9399</v>
      </c>
      <c r="CS315" s="32">
        <v>9399</v>
      </c>
      <c r="CT315" s="32">
        <v>9438</v>
      </c>
      <c r="CU315" s="32">
        <v>9477</v>
      </c>
      <c r="CV315" s="32">
        <v>9438</v>
      </c>
      <c r="CW315" s="32">
        <v>9399</v>
      </c>
      <c r="CX315" s="32">
        <v>9554</v>
      </c>
      <c r="CZ315" t="s">
        <v>1000</v>
      </c>
      <c r="DA315" t="s">
        <v>3103</v>
      </c>
      <c r="DB315">
        <v>9399</v>
      </c>
      <c r="DC315">
        <v>9438</v>
      </c>
      <c r="DD315">
        <v>9360</v>
      </c>
      <c r="DE315">
        <v>9438</v>
      </c>
      <c r="DF315">
        <v>9525</v>
      </c>
      <c r="DG315">
        <v>9399</v>
      </c>
      <c r="DH315">
        <v>9399</v>
      </c>
      <c r="DI315">
        <v>9438</v>
      </c>
      <c r="DJ315">
        <v>9477</v>
      </c>
      <c r="DK315">
        <v>9438</v>
      </c>
      <c r="DL315">
        <v>9399</v>
      </c>
      <c r="DM315">
        <v>9554</v>
      </c>
      <c r="DN315">
        <f t="shared" si="8"/>
        <v>113264</v>
      </c>
      <c r="DP315" s="31" t="s">
        <v>518</v>
      </c>
      <c r="DV315">
        <v>0</v>
      </c>
      <c r="DY315">
        <v>125806</v>
      </c>
      <c r="EQ315">
        <v>34221</v>
      </c>
      <c r="ET315">
        <v>407326</v>
      </c>
      <c r="EU315">
        <v>52800</v>
      </c>
      <c r="EW315">
        <v>620153</v>
      </c>
      <c r="EY315" s="1" t="s">
        <v>741</v>
      </c>
      <c r="EZ315" s="1">
        <v>5743860</v>
      </c>
      <c r="FA315" s="1"/>
      <c r="FB315" s="1"/>
      <c r="FC315" s="1"/>
      <c r="FD315" s="1"/>
      <c r="FE315" s="1">
        <v>29</v>
      </c>
      <c r="FF315" s="1"/>
      <c r="FG315" s="1"/>
      <c r="FH315" s="1">
        <v>322093</v>
      </c>
      <c r="FI315" s="1"/>
      <c r="FJ315" s="1"/>
      <c r="FK315" s="1"/>
      <c r="FL315" s="1"/>
      <c r="FM315" s="1"/>
      <c r="FN315" s="1">
        <v>720000</v>
      </c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>
        <v>22774</v>
      </c>
      <c r="GA315" s="1"/>
      <c r="GB315" s="1"/>
      <c r="GC315" s="1">
        <v>942297</v>
      </c>
      <c r="GD315" s="1">
        <v>285120</v>
      </c>
      <c r="GE315" s="1"/>
      <c r="GF315" s="1">
        <v>8036173</v>
      </c>
    </row>
    <row r="316" spans="1:188" x14ac:dyDescent="0.45">
      <c r="A316" t="s">
        <v>590</v>
      </c>
      <c r="B316" t="s">
        <v>3043</v>
      </c>
      <c r="C316">
        <v>335701</v>
      </c>
      <c r="D316">
        <v>335079</v>
      </c>
      <c r="E316">
        <v>667504</v>
      </c>
      <c r="F316">
        <v>297334</v>
      </c>
      <c r="G316">
        <v>301479</v>
      </c>
      <c r="H316">
        <v>301216</v>
      </c>
      <c r="I316">
        <v>303994</v>
      </c>
      <c r="J316">
        <v>298643</v>
      </c>
      <c r="K316">
        <v>300378</v>
      </c>
      <c r="L316">
        <v>299085</v>
      </c>
      <c r="M316">
        <v>294731</v>
      </c>
      <c r="N316">
        <v>285042</v>
      </c>
      <c r="CK316" t="s">
        <v>1195</v>
      </c>
      <c r="CL316" t="s">
        <v>3109</v>
      </c>
      <c r="CM316" s="32">
        <v>9926</v>
      </c>
      <c r="CN316" s="32">
        <v>2196</v>
      </c>
      <c r="CO316" s="32">
        <v>12026</v>
      </c>
      <c r="CP316" s="32">
        <v>4800</v>
      </c>
      <c r="CQ316" s="32">
        <v>11120</v>
      </c>
      <c r="CR316" s="32">
        <v>5864</v>
      </c>
      <c r="CS316" s="32">
        <v>6144</v>
      </c>
      <c r="CT316" s="32">
        <v>9448</v>
      </c>
      <c r="CU316" s="32">
        <v>6852</v>
      </c>
      <c r="CV316" s="32">
        <v>8776</v>
      </c>
      <c r="CW316" s="32">
        <v>37020</v>
      </c>
      <c r="CX316" s="32">
        <v>19976</v>
      </c>
      <c r="CZ316" t="s">
        <v>1195</v>
      </c>
      <c r="DA316" t="s">
        <v>3109</v>
      </c>
      <c r="DB316">
        <v>9926</v>
      </c>
      <c r="DC316">
        <v>2196</v>
      </c>
      <c r="DD316">
        <v>12026</v>
      </c>
      <c r="DE316">
        <v>4800</v>
      </c>
      <c r="DF316">
        <v>11120</v>
      </c>
      <c r="DG316">
        <v>5864</v>
      </c>
      <c r="DH316">
        <v>6144</v>
      </c>
      <c r="DI316">
        <v>9448</v>
      </c>
      <c r="DJ316">
        <v>6852</v>
      </c>
      <c r="DK316">
        <v>8776</v>
      </c>
      <c r="DL316">
        <v>37020</v>
      </c>
      <c r="DM316">
        <v>19976</v>
      </c>
      <c r="DN316">
        <f t="shared" si="8"/>
        <v>134148</v>
      </c>
      <c r="DP316" s="31" t="s">
        <v>352</v>
      </c>
      <c r="DV316">
        <v>60</v>
      </c>
      <c r="DY316">
        <v>0</v>
      </c>
      <c r="EE316">
        <v>495720</v>
      </c>
      <c r="EH316">
        <v>3888</v>
      </c>
      <c r="EK316">
        <v>432933</v>
      </c>
      <c r="EQ316">
        <v>0</v>
      </c>
      <c r="ET316">
        <v>239806</v>
      </c>
      <c r="EW316">
        <v>1172407</v>
      </c>
      <c r="EY316" s="1" t="s">
        <v>480</v>
      </c>
      <c r="EZ316" s="1"/>
      <c r="FA316" s="1"/>
      <c r="FB316" s="1"/>
      <c r="FC316" s="1">
        <v>-69636</v>
      </c>
      <c r="FD316" s="1">
        <v>5486885.0589999994</v>
      </c>
      <c r="FE316" s="1"/>
      <c r="FF316" s="1"/>
      <c r="FG316" s="1"/>
      <c r="FH316" s="1"/>
      <c r="FI316" s="1"/>
      <c r="FJ316" s="1"/>
      <c r="FK316" s="1"/>
      <c r="FL316" s="1"/>
      <c r="FM316" s="1">
        <v>842799.11999999976</v>
      </c>
      <c r="FN316" s="1"/>
      <c r="FO316" s="1"/>
      <c r="FP316" s="1"/>
      <c r="FQ316" s="1">
        <v>14658</v>
      </c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>
        <v>6274706.1789999995</v>
      </c>
    </row>
    <row r="317" spans="1:188" x14ac:dyDescent="0.45">
      <c r="A317" t="s">
        <v>518</v>
      </c>
      <c r="B317" t="s">
        <v>519</v>
      </c>
      <c r="C317">
        <v>76822</v>
      </c>
      <c r="D317">
        <v>70900</v>
      </c>
      <c r="E317">
        <v>84074</v>
      </c>
      <c r="F317">
        <v>75451</v>
      </c>
      <c r="G317">
        <v>46435</v>
      </c>
      <c r="H317">
        <v>49185</v>
      </c>
      <c r="I317">
        <v>35042</v>
      </c>
      <c r="J317">
        <v>35516</v>
      </c>
      <c r="K317">
        <v>36505</v>
      </c>
      <c r="L317">
        <v>36211</v>
      </c>
      <c r="M317">
        <v>38051</v>
      </c>
      <c r="N317">
        <v>35961</v>
      </c>
      <c r="CK317" t="s">
        <v>1195</v>
      </c>
      <c r="CL317" t="s">
        <v>3111</v>
      </c>
      <c r="CM317" s="32">
        <v>0</v>
      </c>
      <c r="CN317" s="32">
        <v>0</v>
      </c>
      <c r="CO317" s="32">
        <v>0</v>
      </c>
      <c r="CP317" s="32">
        <v>0</v>
      </c>
      <c r="CQ317" s="32">
        <v>0</v>
      </c>
      <c r="CR317" s="32">
        <v>0</v>
      </c>
      <c r="CS317" s="32">
        <v>0</v>
      </c>
      <c r="CT317" s="32">
        <v>0</v>
      </c>
      <c r="CU317" s="32">
        <v>0</v>
      </c>
      <c r="CV317" s="32">
        <v>0</v>
      </c>
      <c r="CW317" s="32">
        <v>0</v>
      </c>
      <c r="CX317" s="32">
        <v>0</v>
      </c>
      <c r="CZ317" t="s">
        <v>1195</v>
      </c>
      <c r="DA317" t="s">
        <v>3111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f t="shared" si="8"/>
        <v>0</v>
      </c>
      <c r="DP317" s="31" t="s">
        <v>161</v>
      </c>
      <c r="DV317">
        <v>120</v>
      </c>
      <c r="EE317">
        <v>1514700</v>
      </c>
      <c r="EK317">
        <v>602055</v>
      </c>
      <c r="EQ317">
        <v>97668</v>
      </c>
      <c r="ET317">
        <v>127333</v>
      </c>
      <c r="EU317">
        <v>213290</v>
      </c>
      <c r="EW317">
        <v>2555166</v>
      </c>
      <c r="EY317" s="1" t="s">
        <v>590</v>
      </c>
      <c r="EZ317" s="1">
        <v>46500</v>
      </c>
      <c r="FA317" s="1"/>
      <c r="FB317" s="1"/>
      <c r="FC317" s="1"/>
      <c r="FD317" s="1"/>
      <c r="FE317" s="1">
        <v>238</v>
      </c>
      <c r="FF317" s="1"/>
      <c r="FG317" s="1"/>
      <c r="FH317" s="1">
        <v>2248781</v>
      </c>
      <c r="FI317" s="1"/>
      <c r="FJ317" s="1"/>
      <c r="FK317" s="1">
        <v>81016</v>
      </c>
      <c r="FL317" s="1"/>
      <c r="FM317" s="1"/>
      <c r="FN317" s="1">
        <v>275400</v>
      </c>
      <c r="FO317" s="1"/>
      <c r="FP317" s="1"/>
      <c r="FQ317" s="1"/>
      <c r="FR317" s="1">
        <v>49284</v>
      </c>
      <c r="FS317" s="1"/>
      <c r="FT317" s="1">
        <v>967432</v>
      </c>
      <c r="FU317" s="1"/>
      <c r="FV317" s="1"/>
      <c r="FW317" s="1"/>
      <c r="FX317" s="1"/>
      <c r="FY317" s="1"/>
      <c r="FZ317" s="1">
        <v>77392</v>
      </c>
      <c r="GA317" s="1"/>
      <c r="GB317" s="1"/>
      <c r="GC317" s="1">
        <v>247743</v>
      </c>
      <c r="GD317" s="1">
        <v>26400</v>
      </c>
      <c r="GE317" s="1"/>
      <c r="GF317" s="1">
        <v>4020186</v>
      </c>
    </row>
    <row r="318" spans="1:188" x14ac:dyDescent="0.45">
      <c r="A318" t="s">
        <v>352</v>
      </c>
      <c r="B318" t="s">
        <v>353</v>
      </c>
      <c r="C318">
        <v>89871</v>
      </c>
      <c r="D318">
        <v>97031</v>
      </c>
      <c r="E318">
        <v>103285</v>
      </c>
      <c r="F318">
        <v>98612</v>
      </c>
      <c r="G318">
        <v>92517</v>
      </c>
      <c r="H318">
        <v>108620</v>
      </c>
      <c r="I318">
        <v>103404</v>
      </c>
      <c r="J318">
        <v>91362</v>
      </c>
      <c r="K318">
        <v>99682</v>
      </c>
      <c r="L318">
        <v>95627</v>
      </c>
      <c r="M318">
        <v>93177</v>
      </c>
      <c r="N318">
        <v>99219</v>
      </c>
      <c r="CK318" t="s">
        <v>1195</v>
      </c>
      <c r="CL318" t="s">
        <v>3113</v>
      </c>
      <c r="CM318" s="32">
        <v>37490</v>
      </c>
      <c r="CN318" s="32">
        <v>39924</v>
      </c>
      <c r="CO318" s="32">
        <v>38202</v>
      </c>
      <c r="CP318" s="32">
        <v>39846</v>
      </c>
      <c r="CQ318" s="32">
        <v>38814</v>
      </c>
      <c r="CR318" s="32">
        <v>39941</v>
      </c>
      <c r="CS318" s="32">
        <v>37745</v>
      </c>
      <c r="CT318" s="32">
        <v>37952</v>
      </c>
      <c r="CU318" s="32">
        <v>40974</v>
      </c>
      <c r="CV318" s="32">
        <v>38907</v>
      </c>
      <c r="CW318" s="32">
        <v>38697</v>
      </c>
      <c r="CX318" s="32">
        <v>38093</v>
      </c>
      <c r="CZ318" t="s">
        <v>1195</v>
      </c>
      <c r="DA318" t="s">
        <v>3113</v>
      </c>
      <c r="DB318">
        <v>37490</v>
      </c>
      <c r="DC318">
        <v>39924</v>
      </c>
      <c r="DD318">
        <v>38202</v>
      </c>
      <c r="DE318">
        <v>39846</v>
      </c>
      <c r="DF318">
        <v>38814</v>
      </c>
      <c r="DG318">
        <v>39941</v>
      </c>
      <c r="DH318">
        <v>37745</v>
      </c>
      <c r="DI318">
        <v>37952</v>
      </c>
      <c r="DJ318">
        <v>40974</v>
      </c>
      <c r="DK318">
        <v>38907</v>
      </c>
      <c r="DL318">
        <v>38697</v>
      </c>
      <c r="DM318">
        <v>38093</v>
      </c>
      <c r="DN318">
        <f t="shared" si="8"/>
        <v>466585</v>
      </c>
      <c r="DP318" s="31" t="s">
        <v>786</v>
      </c>
      <c r="DV318">
        <v>0</v>
      </c>
      <c r="ES318">
        <v>48000</v>
      </c>
      <c r="ET318">
        <v>463285</v>
      </c>
      <c r="EU318">
        <v>119680</v>
      </c>
      <c r="EW318">
        <v>630965</v>
      </c>
      <c r="EY318" s="1" t="s">
        <v>518</v>
      </c>
      <c r="EZ318" s="1"/>
      <c r="FA318" s="1"/>
      <c r="FB318" s="1"/>
      <c r="FC318" s="1"/>
      <c r="FD318" s="1"/>
      <c r="FE318" s="1">
        <v>0</v>
      </c>
      <c r="FF318" s="1"/>
      <c r="FG318" s="1"/>
      <c r="FH318" s="1">
        <v>125806</v>
      </c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>
        <v>34221</v>
      </c>
      <c r="GA318" s="1"/>
      <c r="GB318" s="1"/>
      <c r="GC318" s="1">
        <v>407326</v>
      </c>
      <c r="GD318" s="1">
        <v>52800</v>
      </c>
      <c r="GE318" s="1"/>
      <c r="GF318" s="1">
        <v>620153</v>
      </c>
    </row>
    <row r="319" spans="1:188" x14ac:dyDescent="0.45">
      <c r="A319" t="s">
        <v>161</v>
      </c>
      <c r="B319" t="s">
        <v>162</v>
      </c>
      <c r="C319">
        <v>197582</v>
      </c>
      <c r="D319">
        <v>201684</v>
      </c>
      <c r="E319">
        <v>220656</v>
      </c>
      <c r="F319">
        <v>208727</v>
      </c>
      <c r="G319">
        <v>194579</v>
      </c>
      <c r="H319">
        <v>207306</v>
      </c>
      <c r="I319">
        <v>273594</v>
      </c>
      <c r="J319">
        <v>204534</v>
      </c>
      <c r="K319">
        <v>217591</v>
      </c>
      <c r="L319">
        <v>205747</v>
      </c>
      <c r="M319">
        <v>214937</v>
      </c>
      <c r="N319">
        <v>208229</v>
      </c>
      <c r="CK319" t="s">
        <v>1195</v>
      </c>
      <c r="CL319" t="s">
        <v>3402</v>
      </c>
      <c r="CM319" s="32">
        <v>44609</v>
      </c>
      <c r="CN319" s="32">
        <v>39272</v>
      </c>
      <c r="CO319" s="32">
        <v>42191</v>
      </c>
      <c r="CP319" s="32">
        <v>46184</v>
      </c>
      <c r="CQ319" s="32">
        <v>54742</v>
      </c>
      <c r="CR319" s="32">
        <v>45177</v>
      </c>
      <c r="CS319" s="32">
        <v>40925</v>
      </c>
      <c r="CT319" s="32">
        <v>44506</v>
      </c>
      <c r="CU319" s="32">
        <v>43699</v>
      </c>
      <c r="CV319" s="32">
        <v>45752</v>
      </c>
      <c r="CW319" s="32">
        <v>79817</v>
      </c>
      <c r="CX319" s="32">
        <v>61298</v>
      </c>
      <c r="CZ319" t="s">
        <v>1195</v>
      </c>
      <c r="DA319" t="s">
        <v>3402</v>
      </c>
      <c r="DB319">
        <v>44609</v>
      </c>
      <c r="DC319">
        <v>39272</v>
      </c>
      <c r="DD319">
        <v>42191</v>
      </c>
      <c r="DE319">
        <v>46184</v>
      </c>
      <c r="DF319">
        <v>54742</v>
      </c>
      <c r="DG319">
        <v>45177</v>
      </c>
      <c r="DH319">
        <v>40925</v>
      </c>
      <c r="DI319">
        <v>44506</v>
      </c>
      <c r="DJ319">
        <v>43699</v>
      </c>
      <c r="DK319">
        <v>45752</v>
      </c>
      <c r="DL319">
        <v>79817</v>
      </c>
      <c r="DM319">
        <v>61298</v>
      </c>
      <c r="DN319">
        <f t="shared" si="8"/>
        <v>588172</v>
      </c>
      <c r="DP319" s="31" t="s">
        <v>747</v>
      </c>
      <c r="DY319">
        <v>276000</v>
      </c>
      <c r="EB319">
        <v>4781.2</v>
      </c>
      <c r="EE319">
        <v>535742.80000000005</v>
      </c>
      <c r="EI319">
        <v>1290</v>
      </c>
      <c r="EQ319">
        <v>323</v>
      </c>
      <c r="ES319">
        <v>24000</v>
      </c>
      <c r="ET319">
        <v>114696</v>
      </c>
      <c r="EW319">
        <v>956833</v>
      </c>
      <c r="EY319" s="1" t="s">
        <v>352</v>
      </c>
      <c r="EZ319" s="1"/>
      <c r="FA319" s="1"/>
      <c r="FB319" s="1"/>
      <c r="FC319" s="1"/>
      <c r="FD319" s="1"/>
      <c r="FE319" s="1">
        <v>60</v>
      </c>
      <c r="FF319" s="1"/>
      <c r="FG319" s="1"/>
      <c r="FH319" s="1">
        <v>0</v>
      </c>
      <c r="FI319" s="1"/>
      <c r="FJ319" s="1"/>
      <c r="FK319" s="1"/>
      <c r="FL319" s="1"/>
      <c r="FM319" s="1"/>
      <c r="FN319" s="1">
        <v>495720</v>
      </c>
      <c r="FO319" s="1"/>
      <c r="FP319" s="1"/>
      <c r="FQ319" s="1">
        <v>3888</v>
      </c>
      <c r="FR319" s="1"/>
      <c r="FS319" s="1"/>
      <c r="FT319" s="1">
        <v>432933</v>
      </c>
      <c r="FU319" s="1"/>
      <c r="FV319" s="1"/>
      <c r="FW319" s="1"/>
      <c r="FX319" s="1"/>
      <c r="FY319" s="1"/>
      <c r="FZ319" s="1">
        <v>0</v>
      </c>
      <c r="GA319" s="1"/>
      <c r="GB319" s="1"/>
      <c r="GC319" s="1">
        <v>239806</v>
      </c>
      <c r="GD319" s="1"/>
      <c r="GE319" s="1"/>
      <c r="GF319" s="1">
        <v>1172407</v>
      </c>
    </row>
    <row r="320" spans="1:188" x14ac:dyDescent="0.45">
      <c r="A320" t="s">
        <v>786</v>
      </c>
      <c r="B320" t="s">
        <v>787</v>
      </c>
      <c r="C320">
        <v>53828</v>
      </c>
      <c r="D320">
        <v>52276</v>
      </c>
      <c r="E320">
        <v>52089</v>
      </c>
      <c r="F320">
        <v>51490</v>
      </c>
      <c r="G320">
        <v>51933</v>
      </c>
      <c r="H320">
        <v>51847</v>
      </c>
      <c r="I320">
        <v>51995</v>
      </c>
      <c r="J320">
        <v>51208</v>
      </c>
      <c r="K320">
        <v>53025</v>
      </c>
      <c r="L320">
        <v>51904</v>
      </c>
      <c r="M320">
        <v>56341</v>
      </c>
      <c r="N320">
        <v>53029</v>
      </c>
      <c r="CK320" t="s">
        <v>180</v>
      </c>
      <c r="CL320" t="s">
        <v>3100</v>
      </c>
      <c r="CM320" s="32">
        <v>90000</v>
      </c>
      <c r="CN320" s="32">
        <v>90000</v>
      </c>
      <c r="CO320" s="32">
        <v>90000</v>
      </c>
      <c r="CP320" s="32">
        <v>90000</v>
      </c>
      <c r="CQ320" s="32">
        <v>90000</v>
      </c>
      <c r="CR320" s="32">
        <v>90000</v>
      </c>
      <c r="CS320" s="32">
        <v>90000</v>
      </c>
      <c r="CT320" s="32">
        <v>90000</v>
      </c>
      <c r="CU320" s="32">
        <v>90000</v>
      </c>
      <c r="CV320" s="32">
        <v>90000</v>
      </c>
      <c r="CW320" s="32">
        <v>90000</v>
      </c>
      <c r="CX320" s="32">
        <v>90000</v>
      </c>
      <c r="CZ320" t="s">
        <v>180</v>
      </c>
      <c r="DA320" t="s">
        <v>3100</v>
      </c>
      <c r="DB320">
        <v>90000</v>
      </c>
      <c r="DC320">
        <v>90000</v>
      </c>
      <c r="DD320">
        <v>90000</v>
      </c>
      <c r="DE320">
        <v>90000</v>
      </c>
      <c r="DF320">
        <v>90000</v>
      </c>
      <c r="DG320">
        <v>90000</v>
      </c>
      <c r="DH320">
        <v>90000</v>
      </c>
      <c r="DI320">
        <v>90000</v>
      </c>
      <c r="DJ320">
        <v>90000</v>
      </c>
      <c r="DK320">
        <v>90000</v>
      </c>
      <c r="DL320">
        <v>90000</v>
      </c>
      <c r="DM320">
        <v>90000</v>
      </c>
      <c r="DN320">
        <f t="shared" si="8"/>
        <v>1080000</v>
      </c>
      <c r="DP320" s="31" t="s">
        <v>10</v>
      </c>
      <c r="EE320">
        <v>780600</v>
      </c>
      <c r="EQ320">
        <v>480000</v>
      </c>
      <c r="ER320">
        <v>3648000</v>
      </c>
      <c r="ES320">
        <v>24000</v>
      </c>
      <c r="ET320">
        <v>132870</v>
      </c>
      <c r="EW320">
        <v>5065470</v>
      </c>
      <c r="EY320" s="1" t="s">
        <v>161</v>
      </c>
      <c r="EZ320" s="1"/>
      <c r="FA320" s="1"/>
      <c r="FB320" s="1"/>
      <c r="FC320" s="1"/>
      <c r="FD320" s="1"/>
      <c r="FE320" s="1">
        <v>120</v>
      </c>
      <c r="FF320" s="1"/>
      <c r="FG320" s="1"/>
      <c r="FH320" s="1"/>
      <c r="FI320" s="1"/>
      <c r="FJ320" s="1"/>
      <c r="FK320" s="1"/>
      <c r="FL320" s="1"/>
      <c r="FM320" s="1"/>
      <c r="FN320" s="1">
        <v>1514700</v>
      </c>
      <c r="FO320" s="1"/>
      <c r="FP320" s="1"/>
      <c r="FQ320" s="1"/>
      <c r="FR320" s="1"/>
      <c r="FS320" s="1"/>
      <c r="FT320" s="1">
        <v>602055</v>
      </c>
      <c r="FU320" s="1"/>
      <c r="FV320" s="1"/>
      <c r="FW320" s="1"/>
      <c r="FX320" s="1"/>
      <c r="FY320" s="1"/>
      <c r="FZ320" s="1">
        <v>97668</v>
      </c>
      <c r="GA320" s="1"/>
      <c r="GB320" s="1"/>
      <c r="GC320" s="1">
        <v>127333</v>
      </c>
      <c r="GD320" s="1">
        <v>213290</v>
      </c>
      <c r="GE320" s="1"/>
      <c r="GF320" s="1">
        <v>2555166</v>
      </c>
    </row>
    <row r="321" spans="1:188" x14ac:dyDescent="0.45">
      <c r="A321" t="s">
        <v>747</v>
      </c>
      <c r="B321" t="s">
        <v>748</v>
      </c>
      <c r="C321">
        <v>78976</v>
      </c>
      <c r="D321">
        <v>78889</v>
      </c>
      <c r="E321">
        <v>78824</v>
      </c>
      <c r="F321">
        <v>78827</v>
      </c>
      <c r="G321">
        <v>78711</v>
      </c>
      <c r="H321">
        <v>79055</v>
      </c>
      <c r="I321">
        <v>78684</v>
      </c>
      <c r="J321">
        <v>78200</v>
      </c>
      <c r="K321">
        <v>78330</v>
      </c>
      <c r="L321">
        <v>78700</v>
      </c>
      <c r="M321">
        <v>78706</v>
      </c>
      <c r="N321">
        <v>90931</v>
      </c>
      <c r="CK321" t="s">
        <v>180</v>
      </c>
      <c r="CL321" t="s">
        <v>3101</v>
      </c>
      <c r="CM321" s="32">
        <v>100000</v>
      </c>
      <c r="CN321" s="32">
        <v>100000</v>
      </c>
      <c r="CO321" s="32">
        <v>100000</v>
      </c>
      <c r="CP321" s="32">
        <v>100000</v>
      </c>
      <c r="CQ321" s="32">
        <v>100000</v>
      </c>
      <c r="CR321" s="32">
        <v>100000</v>
      </c>
      <c r="CS321" s="32">
        <v>100000</v>
      </c>
      <c r="CT321" s="32">
        <v>100000</v>
      </c>
      <c r="CU321" s="32">
        <v>100000</v>
      </c>
      <c r="CV321" s="32">
        <v>100000</v>
      </c>
      <c r="CW321" s="32">
        <v>100000</v>
      </c>
      <c r="CX321" s="32">
        <v>100000</v>
      </c>
      <c r="CZ321" t="s">
        <v>180</v>
      </c>
      <c r="DA321" t="s">
        <v>3101</v>
      </c>
      <c r="DB321">
        <v>100000</v>
      </c>
      <c r="DC321">
        <v>100000</v>
      </c>
      <c r="DD321">
        <v>100000</v>
      </c>
      <c r="DE321">
        <v>100000</v>
      </c>
      <c r="DF321">
        <v>100000</v>
      </c>
      <c r="DG321">
        <v>100000</v>
      </c>
      <c r="DH321">
        <v>100000</v>
      </c>
      <c r="DI321">
        <v>100000</v>
      </c>
      <c r="DJ321">
        <v>100000</v>
      </c>
      <c r="DK321">
        <v>100000</v>
      </c>
      <c r="DL321">
        <v>100000</v>
      </c>
      <c r="DM321">
        <v>100000</v>
      </c>
      <c r="DN321">
        <f t="shared" si="8"/>
        <v>1200000</v>
      </c>
      <c r="DP321" s="31" t="s">
        <v>753</v>
      </c>
      <c r="EE321">
        <v>530400</v>
      </c>
      <c r="ER321">
        <v>436200</v>
      </c>
      <c r="EW321">
        <v>966600</v>
      </c>
      <c r="EY321" s="1" t="s">
        <v>786</v>
      </c>
      <c r="EZ321" s="1"/>
      <c r="FA321" s="1"/>
      <c r="FB321" s="1"/>
      <c r="FC321" s="1"/>
      <c r="FD321" s="1"/>
      <c r="FE321" s="1">
        <v>0</v>
      </c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>
        <v>48000</v>
      </c>
      <c r="GC321" s="1">
        <v>463285</v>
      </c>
      <c r="GD321" s="1">
        <v>119680</v>
      </c>
      <c r="GE321" s="1"/>
      <c r="GF321" s="1">
        <v>630965</v>
      </c>
    </row>
    <row r="322" spans="1:188" x14ac:dyDescent="0.45">
      <c r="A322" t="s">
        <v>10</v>
      </c>
      <c r="B322" t="s">
        <v>11</v>
      </c>
      <c r="C322">
        <v>422010</v>
      </c>
      <c r="D322">
        <v>421869</v>
      </c>
      <c r="E322">
        <v>422293</v>
      </c>
      <c r="F322">
        <v>422114</v>
      </c>
      <c r="G322">
        <v>421982</v>
      </c>
      <c r="H322">
        <v>422812</v>
      </c>
      <c r="I322">
        <v>421982</v>
      </c>
      <c r="J322">
        <v>421964</v>
      </c>
      <c r="K322">
        <v>422361</v>
      </c>
      <c r="L322">
        <v>422147</v>
      </c>
      <c r="M322">
        <v>421945</v>
      </c>
      <c r="N322">
        <v>421991</v>
      </c>
      <c r="CK322" t="s">
        <v>630</v>
      </c>
      <c r="CL322" t="s">
        <v>3119</v>
      </c>
      <c r="CM322" s="32">
        <v>-4263</v>
      </c>
      <c r="CN322" s="32">
        <v>-4255</v>
      </c>
      <c r="CO322" s="32">
        <v>-4558</v>
      </c>
      <c r="CP322" s="32">
        <v>-4469</v>
      </c>
      <c r="CQ322" s="32">
        <v>-3649</v>
      </c>
      <c r="CR322" s="32">
        <v>-3609</v>
      </c>
      <c r="CS322" s="32">
        <v>-3738</v>
      </c>
      <c r="CT322" s="32">
        <v>-3818</v>
      </c>
      <c r="CU322" s="32">
        <v>-3855</v>
      </c>
      <c r="CV322" s="32">
        <v>-3185</v>
      </c>
      <c r="CW322" s="32">
        <v>-3147</v>
      </c>
      <c r="CX322" s="32">
        <v>-3208</v>
      </c>
      <c r="CZ322" t="s">
        <v>630</v>
      </c>
      <c r="DA322" t="s">
        <v>3119</v>
      </c>
      <c r="DB322">
        <v>-4263</v>
      </c>
      <c r="DC322">
        <v>-4255</v>
      </c>
      <c r="DD322">
        <v>-4558</v>
      </c>
      <c r="DE322">
        <v>-4469</v>
      </c>
      <c r="DF322">
        <v>-3649</v>
      </c>
      <c r="DG322">
        <v>-3609</v>
      </c>
      <c r="DH322">
        <v>-3738</v>
      </c>
      <c r="DI322">
        <v>-3818</v>
      </c>
      <c r="DJ322">
        <v>-3855</v>
      </c>
      <c r="DK322">
        <v>-3185</v>
      </c>
      <c r="DL322">
        <v>-3147</v>
      </c>
      <c r="DM322">
        <v>-3208</v>
      </c>
      <c r="DN322">
        <f t="shared" si="8"/>
        <v>-45754</v>
      </c>
      <c r="DP322" s="31" t="s">
        <v>750</v>
      </c>
      <c r="DZ322">
        <v>119016</v>
      </c>
      <c r="EB322">
        <v>186338.3</v>
      </c>
      <c r="EE322">
        <v>1075121.7</v>
      </c>
      <c r="EI322">
        <v>5420</v>
      </c>
      <c r="EQ322">
        <v>903</v>
      </c>
      <c r="ES322">
        <v>24000</v>
      </c>
      <c r="ET322">
        <v>123485</v>
      </c>
      <c r="EU322">
        <v>26400</v>
      </c>
      <c r="EW322">
        <v>1560684</v>
      </c>
      <c r="EY322" s="1" t="s">
        <v>747</v>
      </c>
      <c r="EZ322" s="1"/>
      <c r="FA322" s="1"/>
      <c r="FB322" s="1"/>
      <c r="FC322" s="1"/>
      <c r="FD322" s="1"/>
      <c r="FE322" s="1"/>
      <c r="FF322" s="1"/>
      <c r="FG322" s="1"/>
      <c r="FH322" s="1">
        <v>276000</v>
      </c>
      <c r="FI322" s="1"/>
      <c r="FJ322" s="1"/>
      <c r="FK322" s="1">
        <v>4781.2</v>
      </c>
      <c r="FL322" s="1"/>
      <c r="FM322" s="1"/>
      <c r="FN322" s="1">
        <v>535742.80000000005</v>
      </c>
      <c r="FO322" s="1"/>
      <c r="FP322" s="1"/>
      <c r="FQ322" s="1"/>
      <c r="FR322" s="1">
        <v>1290</v>
      </c>
      <c r="FS322" s="1"/>
      <c r="FT322" s="1"/>
      <c r="FU322" s="1"/>
      <c r="FV322" s="1"/>
      <c r="FW322" s="1"/>
      <c r="FX322" s="1"/>
      <c r="FY322" s="1"/>
      <c r="FZ322" s="1">
        <v>323</v>
      </c>
      <c r="GA322" s="1"/>
      <c r="GB322" s="1">
        <v>24000</v>
      </c>
      <c r="GC322" s="1">
        <v>114696</v>
      </c>
      <c r="GD322" s="1"/>
      <c r="GE322" s="1"/>
      <c r="GF322" s="1">
        <v>956833</v>
      </c>
    </row>
    <row r="323" spans="1:188" x14ac:dyDescent="0.45">
      <c r="A323" t="s">
        <v>753</v>
      </c>
      <c r="B323" t="s">
        <v>754</v>
      </c>
      <c r="C323">
        <v>80550</v>
      </c>
      <c r="D323">
        <v>80550</v>
      </c>
      <c r="E323">
        <v>80550</v>
      </c>
      <c r="F323">
        <v>80550</v>
      </c>
      <c r="G323">
        <v>80550</v>
      </c>
      <c r="H323">
        <v>80550</v>
      </c>
      <c r="I323">
        <v>80550</v>
      </c>
      <c r="J323">
        <v>80550</v>
      </c>
      <c r="K323">
        <v>80550</v>
      </c>
      <c r="L323">
        <v>80550</v>
      </c>
      <c r="M323">
        <v>80550</v>
      </c>
      <c r="N323">
        <v>80550</v>
      </c>
      <c r="CK323" t="s">
        <v>630</v>
      </c>
      <c r="CL323" t="s">
        <v>3115</v>
      </c>
      <c r="CM323" s="32">
        <v>442927.15399999998</v>
      </c>
      <c r="CN323" s="32">
        <v>448800.212</v>
      </c>
      <c r="CO323" s="32">
        <v>419399.00400000002</v>
      </c>
      <c r="CP323" s="32">
        <v>417403.75799999997</v>
      </c>
      <c r="CQ323" s="32">
        <v>421867.29399999999</v>
      </c>
      <c r="CR323" s="32">
        <v>412898.97399999999</v>
      </c>
      <c r="CS323" s="32">
        <v>442009.97399999999</v>
      </c>
      <c r="CT323" s="32">
        <v>445364.70400000003</v>
      </c>
      <c r="CU323" s="32">
        <v>446984.58100000001</v>
      </c>
      <c r="CV323" s="32">
        <v>412106.76899999997</v>
      </c>
      <c r="CW323" s="32">
        <v>412630.78200000001</v>
      </c>
      <c r="CX323" s="32">
        <v>377523.82900000003</v>
      </c>
      <c r="CZ323" t="s">
        <v>630</v>
      </c>
      <c r="DA323" t="s">
        <v>3115</v>
      </c>
      <c r="DB323">
        <v>442927.15399999998</v>
      </c>
      <c r="DC323">
        <v>448800.212</v>
      </c>
      <c r="DD323">
        <v>419399.00400000002</v>
      </c>
      <c r="DE323">
        <v>417403.75799999997</v>
      </c>
      <c r="DF323">
        <v>421867.29399999999</v>
      </c>
      <c r="DG323">
        <v>412898.97399999999</v>
      </c>
      <c r="DH323">
        <v>442009.97399999999</v>
      </c>
      <c r="DI323">
        <v>445364.70400000003</v>
      </c>
      <c r="DJ323">
        <v>446984.58100000001</v>
      </c>
      <c r="DK323">
        <v>412106.76899999997</v>
      </c>
      <c r="DL323">
        <v>412630.78200000001</v>
      </c>
      <c r="DM323">
        <v>377523.82900000003</v>
      </c>
      <c r="DN323">
        <f t="shared" si="8"/>
        <v>5099917.0349999992</v>
      </c>
      <c r="DP323" s="31" t="s">
        <v>744</v>
      </c>
      <c r="DY323">
        <v>240000</v>
      </c>
      <c r="EB323">
        <v>374400</v>
      </c>
      <c r="EE323">
        <v>571200</v>
      </c>
      <c r="EI323">
        <v>0</v>
      </c>
      <c r="EQ323">
        <v>0</v>
      </c>
      <c r="ET323">
        <v>57410</v>
      </c>
      <c r="EU323">
        <v>52800</v>
      </c>
      <c r="EW323">
        <v>1295810</v>
      </c>
      <c r="EY323" s="1" t="s">
        <v>10</v>
      </c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>
        <v>780600</v>
      </c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>
        <v>480000</v>
      </c>
      <c r="GA323" s="1">
        <v>3648000</v>
      </c>
      <c r="GB323" s="1">
        <v>24000</v>
      </c>
      <c r="GC323" s="1">
        <v>132870</v>
      </c>
      <c r="GD323" s="1"/>
      <c r="GE323" s="1"/>
      <c r="GF323" s="1">
        <v>5065470</v>
      </c>
    </row>
    <row r="324" spans="1:188" x14ac:dyDescent="0.45">
      <c r="A324" t="s">
        <v>750</v>
      </c>
      <c r="B324" t="s">
        <v>751</v>
      </c>
      <c r="C324">
        <v>127092</v>
      </c>
      <c r="D324">
        <v>127121</v>
      </c>
      <c r="E324">
        <v>127537</v>
      </c>
      <c r="F324">
        <v>127193</v>
      </c>
      <c r="G324">
        <v>126990</v>
      </c>
      <c r="H324">
        <v>126918</v>
      </c>
      <c r="I324">
        <v>127570</v>
      </c>
      <c r="J324">
        <v>127394</v>
      </c>
      <c r="K324">
        <v>127048</v>
      </c>
      <c r="L324">
        <v>127338</v>
      </c>
      <c r="M324">
        <v>126947</v>
      </c>
      <c r="N324">
        <v>161536</v>
      </c>
      <c r="CK324" t="s">
        <v>630</v>
      </c>
      <c r="CL324" t="s">
        <v>3116</v>
      </c>
      <c r="CM324" s="32">
        <v>23154</v>
      </c>
      <c r="CN324" s="32">
        <v>23154</v>
      </c>
      <c r="CO324" s="32">
        <v>48110</v>
      </c>
      <c r="CP324" s="32">
        <v>48110</v>
      </c>
      <c r="CQ324" s="32">
        <v>48110</v>
      </c>
      <c r="CR324" s="32">
        <v>48109</v>
      </c>
      <c r="CS324" s="32">
        <v>23154</v>
      </c>
      <c r="CT324" s="32">
        <v>23154</v>
      </c>
      <c r="CU324" s="32">
        <v>23154</v>
      </c>
      <c r="CV324" s="32">
        <v>23154</v>
      </c>
      <c r="CW324" s="32">
        <v>23154</v>
      </c>
      <c r="CX324" s="32">
        <v>23154</v>
      </c>
      <c r="CZ324" t="s">
        <v>630</v>
      </c>
      <c r="DA324" t="s">
        <v>3116</v>
      </c>
      <c r="DB324">
        <v>23154</v>
      </c>
      <c r="DC324">
        <v>23154</v>
      </c>
      <c r="DD324">
        <v>48110</v>
      </c>
      <c r="DE324">
        <v>48110</v>
      </c>
      <c r="DF324">
        <v>48110</v>
      </c>
      <c r="DG324">
        <v>48109</v>
      </c>
      <c r="DH324">
        <v>23154</v>
      </c>
      <c r="DI324">
        <v>23154</v>
      </c>
      <c r="DJ324">
        <v>23154</v>
      </c>
      <c r="DK324">
        <v>23154</v>
      </c>
      <c r="DL324">
        <v>23154</v>
      </c>
      <c r="DM324">
        <v>23154</v>
      </c>
      <c r="DN324">
        <f t="shared" si="8"/>
        <v>377671</v>
      </c>
      <c r="DP324" s="31" t="s">
        <v>789</v>
      </c>
      <c r="DQ324">
        <v>50</v>
      </c>
      <c r="DV324">
        <v>0</v>
      </c>
      <c r="ES324">
        <v>48000</v>
      </c>
      <c r="ET324">
        <v>380613</v>
      </c>
      <c r="EU324">
        <v>69960</v>
      </c>
      <c r="EW324">
        <v>498623</v>
      </c>
      <c r="EY324" s="1" t="s">
        <v>753</v>
      </c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>
        <v>530400</v>
      </c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>
        <v>436200</v>
      </c>
      <c r="GB324" s="1"/>
      <c r="GC324" s="1"/>
      <c r="GD324" s="1"/>
      <c r="GE324" s="1"/>
      <c r="GF324" s="1">
        <v>966600</v>
      </c>
    </row>
    <row r="325" spans="1:188" x14ac:dyDescent="0.45">
      <c r="A325" t="s">
        <v>744</v>
      </c>
      <c r="B325" t="s">
        <v>745</v>
      </c>
      <c r="C325">
        <v>107628</v>
      </c>
      <c r="D325">
        <v>107634</v>
      </c>
      <c r="E325">
        <v>107446</v>
      </c>
      <c r="F325">
        <v>108137</v>
      </c>
      <c r="G325">
        <v>107511</v>
      </c>
      <c r="H325">
        <v>107577</v>
      </c>
      <c r="I325">
        <v>108505</v>
      </c>
      <c r="J325">
        <v>108241</v>
      </c>
      <c r="K325">
        <v>108402</v>
      </c>
      <c r="L325">
        <v>107934</v>
      </c>
      <c r="M325">
        <v>108680</v>
      </c>
      <c r="N325">
        <v>108115</v>
      </c>
      <c r="CK325" t="s">
        <v>630</v>
      </c>
      <c r="CL325" t="s">
        <v>3112</v>
      </c>
      <c r="CM325" s="32">
        <v>40535</v>
      </c>
      <c r="CN325" s="32">
        <v>40535</v>
      </c>
      <c r="CO325" s="32">
        <v>40535</v>
      </c>
      <c r="CP325" s="32">
        <v>40535</v>
      </c>
      <c r="CQ325" s="32">
        <v>40535</v>
      </c>
      <c r="CR325" s="32">
        <v>40535</v>
      </c>
      <c r="CS325" s="32">
        <v>40535</v>
      </c>
      <c r="CT325" s="32">
        <v>40535</v>
      </c>
      <c r="CU325" s="32">
        <v>40535</v>
      </c>
      <c r="CV325" s="32">
        <v>40535</v>
      </c>
      <c r="CW325" s="32">
        <v>40535</v>
      </c>
      <c r="CX325" s="32">
        <v>40535</v>
      </c>
      <c r="CZ325" t="s">
        <v>630</v>
      </c>
      <c r="DA325" t="s">
        <v>3112</v>
      </c>
      <c r="DB325">
        <v>40535</v>
      </c>
      <c r="DC325">
        <v>40535</v>
      </c>
      <c r="DD325">
        <v>40535</v>
      </c>
      <c r="DE325">
        <v>40535</v>
      </c>
      <c r="DF325">
        <v>40535</v>
      </c>
      <c r="DG325">
        <v>40535</v>
      </c>
      <c r="DH325">
        <v>40535</v>
      </c>
      <c r="DI325">
        <v>40535</v>
      </c>
      <c r="DJ325">
        <v>40535</v>
      </c>
      <c r="DK325">
        <v>40535</v>
      </c>
      <c r="DL325">
        <v>40535</v>
      </c>
      <c r="DM325">
        <v>40535</v>
      </c>
      <c r="DN325">
        <f t="shared" ref="DN325:DN388" si="9">SUM(DB325:DM325)</f>
        <v>486420</v>
      </c>
      <c r="DP325" s="31" t="s">
        <v>756</v>
      </c>
      <c r="EB325">
        <v>344786</v>
      </c>
      <c r="EE325">
        <v>417855</v>
      </c>
      <c r="EG325">
        <v>1400</v>
      </c>
      <c r="EI325">
        <v>21871</v>
      </c>
      <c r="EQ325">
        <v>7291</v>
      </c>
      <c r="ES325">
        <v>24000</v>
      </c>
      <c r="ET325">
        <v>30000</v>
      </c>
      <c r="EW325">
        <v>847203</v>
      </c>
      <c r="EY325" s="1" t="s">
        <v>750</v>
      </c>
      <c r="EZ325" s="1"/>
      <c r="FA325" s="1"/>
      <c r="FB325" s="1"/>
      <c r="FC325" s="1"/>
      <c r="FD325" s="1"/>
      <c r="FE325" s="1"/>
      <c r="FF325" s="1"/>
      <c r="FG325" s="1"/>
      <c r="FH325" s="1"/>
      <c r="FI325" s="1">
        <v>119016</v>
      </c>
      <c r="FJ325" s="1"/>
      <c r="FK325" s="1">
        <v>186338.3</v>
      </c>
      <c r="FL325" s="1"/>
      <c r="FM325" s="1"/>
      <c r="FN325" s="1">
        <v>1075121.7</v>
      </c>
      <c r="FO325" s="1"/>
      <c r="FP325" s="1"/>
      <c r="FQ325" s="1"/>
      <c r="FR325" s="1">
        <v>5420</v>
      </c>
      <c r="FS325" s="1"/>
      <c r="FT325" s="1"/>
      <c r="FU325" s="1"/>
      <c r="FV325" s="1"/>
      <c r="FW325" s="1"/>
      <c r="FX325" s="1"/>
      <c r="FY325" s="1"/>
      <c r="FZ325" s="1">
        <v>903</v>
      </c>
      <c r="GA325" s="1"/>
      <c r="GB325" s="1">
        <v>24000</v>
      </c>
      <c r="GC325" s="1">
        <v>123485</v>
      </c>
      <c r="GD325" s="1">
        <v>26400</v>
      </c>
      <c r="GE325" s="1"/>
      <c r="GF325" s="1">
        <v>1560684</v>
      </c>
    </row>
    <row r="326" spans="1:188" x14ac:dyDescent="0.45">
      <c r="A326" t="s">
        <v>789</v>
      </c>
      <c r="B326" t="s">
        <v>790</v>
      </c>
      <c r="C326">
        <v>38056</v>
      </c>
      <c r="D326">
        <v>38100</v>
      </c>
      <c r="E326">
        <v>38832</v>
      </c>
      <c r="F326">
        <v>38610</v>
      </c>
      <c r="G326">
        <v>37993</v>
      </c>
      <c r="H326">
        <v>38609</v>
      </c>
      <c r="I326">
        <v>38812</v>
      </c>
      <c r="J326">
        <v>46579</v>
      </c>
      <c r="K326">
        <v>47350</v>
      </c>
      <c r="L326">
        <v>45811</v>
      </c>
      <c r="M326">
        <v>44548</v>
      </c>
      <c r="N326">
        <v>45323</v>
      </c>
      <c r="CK326" t="s">
        <v>396</v>
      </c>
      <c r="CL326" t="s">
        <v>3100</v>
      </c>
      <c r="CM326" s="32">
        <v>306709</v>
      </c>
      <c r="CN326" s="32">
        <v>306709</v>
      </c>
      <c r="CO326" s="32">
        <v>306709</v>
      </c>
      <c r="CP326" s="32">
        <v>306709</v>
      </c>
      <c r="CQ326" s="32">
        <v>306709</v>
      </c>
      <c r="CR326" s="32">
        <v>306709</v>
      </c>
      <c r="CS326" s="32">
        <v>306637</v>
      </c>
      <c r="CT326" s="32">
        <v>303001</v>
      </c>
      <c r="CU326" s="32">
        <v>303001</v>
      </c>
      <c r="CV326" s="32">
        <v>303001</v>
      </c>
      <c r="CW326" s="32">
        <v>303001</v>
      </c>
      <c r="CX326" s="32">
        <v>303001</v>
      </c>
      <c r="CZ326" t="s">
        <v>396</v>
      </c>
      <c r="DA326" t="s">
        <v>3100</v>
      </c>
      <c r="DB326">
        <v>306709</v>
      </c>
      <c r="DC326">
        <v>306709</v>
      </c>
      <c r="DD326">
        <v>306709</v>
      </c>
      <c r="DE326">
        <v>306709</v>
      </c>
      <c r="DF326">
        <v>306709</v>
      </c>
      <c r="DG326">
        <v>306709</v>
      </c>
      <c r="DH326">
        <v>306637</v>
      </c>
      <c r="DI326">
        <v>303001</v>
      </c>
      <c r="DJ326">
        <v>303001</v>
      </c>
      <c r="DK326">
        <v>303001</v>
      </c>
      <c r="DL326">
        <v>303001</v>
      </c>
      <c r="DM326">
        <v>303001</v>
      </c>
      <c r="DN326">
        <f t="shared" si="9"/>
        <v>3661896</v>
      </c>
      <c r="DP326" s="31" t="s">
        <v>783</v>
      </c>
      <c r="DQ326">
        <v>100</v>
      </c>
      <c r="DV326">
        <v>0</v>
      </c>
      <c r="DY326">
        <v>306000</v>
      </c>
      <c r="EB326">
        <v>120000</v>
      </c>
      <c r="EE326">
        <v>480000</v>
      </c>
      <c r="EQ326">
        <v>44556</v>
      </c>
      <c r="ES326">
        <v>72000</v>
      </c>
      <c r="ET326">
        <v>605167</v>
      </c>
      <c r="EU326">
        <v>93280</v>
      </c>
      <c r="EW326">
        <v>1721103</v>
      </c>
      <c r="EY326" s="1" t="s">
        <v>744</v>
      </c>
      <c r="EZ326" s="1"/>
      <c r="FA326" s="1"/>
      <c r="FB326" s="1"/>
      <c r="FC326" s="1"/>
      <c r="FD326" s="1"/>
      <c r="FE326" s="1"/>
      <c r="FF326" s="1"/>
      <c r="FG326" s="1"/>
      <c r="FH326" s="1">
        <v>240000</v>
      </c>
      <c r="FI326" s="1"/>
      <c r="FJ326" s="1"/>
      <c r="FK326" s="1">
        <v>374400</v>
      </c>
      <c r="FL326" s="1"/>
      <c r="FM326" s="1"/>
      <c r="FN326" s="1">
        <v>571200</v>
      </c>
      <c r="FO326" s="1"/>
      <c r="FP326" s="1"/>
      <c r="FQ326" s="1"/>
      <c r="FR326" s="1">
        <v>0</v>
      </c>
      <c r="FS326" s="1"/>
      <c r="FT326" s="1"/>
      <c r="FU326" s="1"/>
      <c r="FV326" s="1"/>
      <c r="FW326" s="1"/>
      <c r="FX326" s="1"/>
      <c r="FY326" s="1"/>
      <c r="FZ326" s="1">
        <v>0</v>
      </c>
      <c r="GA326" s="1"/>
      <c r="GB326" s="1"/>
      <c r="GC326" s="1">
        <v>57410</v>
      </c>
      <c r="GD326" s="1">
        <v>52800</v>
      </c>
      <c r="GE326" s="1"/>
      <c r="GF326" s="1">
        <v>1295810</v>
      </c>
    </row>
    <row r="327" spans="1:188" x14ac:dyDescent="0.45">
      <c r="A327" t="s">
        <v>756</v>
      </c>
      <c r="B327" t="s">
        <v>757</v>
      </c>
      <c r="C327">
        <v>46760</v>
      </c>
      <c r="D327">
        <v>46760</v>
      </c>
      <c r="E327">
        <v>46760</v>
      </c>
      <c r="F327">
        <v>46760</v>
      </c>
      <c r="G327">
        <v>59122</v>
      </c>
      <c r="H327">
        <v>87063</v>
      </c>
      <c r="I327">
        <v>85663</v>
      </c>
      <c r="J327">
        <v>85663</v>
      </c>
      <c r="K327">
        <v>85663</v>
      </c>
      <c r="L327">
        <v>85663</v>
      </c>
      <c r="M327">
        <v>85663</v>
      </c>
      <c r="N327">
        <v>85663</v>
      </c>
      <c r="CK327" t="s">
        <v>396</v>
      </c>
      <c r="CL327" t="s">
        <v>3104</v>
      </c>
      <c r="CM327" s="32">
        <v>144000</v>
      </c>
      <c r="CN327" s="32">
        <v>144000</v>
      </c>
      <c r="CO327" s="32">
        <v>144000</v>
      </c>
      <c r="CP327" s="32">
        <v>144000</v>
      </c>
      <c r="CQ327" s="32">
        <v>144000</v>
      </c>
      <c r="CR327" s="32">
        <v>144000</v>
      </c>
      <c r="CS327" s="32">
        <v>144000</v>
      </c>
      <c r="CT327" s="32">
        <v>144000</v>
      </c>
      <c r="CU327" s="32">
        <v>144000</v>
      </c>
      <c r="CV327" s="32">
        <v>144000</v>
      </c>
      <c r="CW327" s="32">
        <v>144000</v>
      </c>
      <c r="CX327" s="32">
        <v>144000</v>
      </c>
      <c r="CZ327" t="s">
        <v>396</v>
      </c>
      <c r="DA327" t="s">
        <v>3104</v>
      </c>
      <c r="DB327">
        <v>144000</v>
      </c>
      <c r="DC327">
        <v>144000</v>
      </c>
      <c r="DD327">
        <v>144000</v>
      </c>
      <c r="DE327">
        <v>144000</v>
      </c>
      <c r="DF327">
        <v>144000</v>
      </c>
      <c r="DG327">
        <v>144000</v>
      </c>
      <c r="DH327">
        <v>144000</v>
      </c>
      <c r="DI327">
        <v>144000</v>
      </c>
      <c r="DJ327">
        <v>144000</v>
      </c>
      <c r="DK327">
        <v>144000</v>
      </c>
      <c r="DL327">
        <v>144000</v>
      </c>
      <c r="DM327">
        <v>144000</v>
      </c>
      <c r="DN327">
        <f t="shared" si="9"/>
        <v>1728000</v>
      </c>
      <c r="DP327" s="31" t="s">
        <v>1105</v>
      </c>
      <c r="DQ327">
        <v>71050</v>
      </c>
      <c r="DT327">
        <v>-5048</v>
      </c>
      <c r="DU327">
        <v>3729268.6719999998</v>
      </c>
      <c r="DV327">
        <v>632054.31999999995</v>
      </c>
      <c r="DY327">
        <v>3832875</v>
      </c>
      <c r="ED327">
        <v>537121.201</v>
      </c>
      <c r="EE327">
        <v>290700</v>
      </c>
      <c r="EJ327">
        <v>315000</v>
      </c>
      <c r="EK327">
        <v>1602271</v>
      </c>
      <c r="EL327">
        <v>792993</v>
      </c>
      <c r="EQ327">
        <v>151004</v>
      </c>
      <c r="ET327">
        <v>496741</v>
      </c>
      <c r="EU327">
        <v>18279</v>
      </c>
      <c r="EW327">
        <v>12464309.193</v>
      </c>
      <c r="EY327" s="1" t="s">
        <v>789</v>
      </c>
      <c r="EZ327" s="1">
        <v>50</v>
      </c>
      <c r="FA327" s="1"/>
      <c r="FB327" s="1"/>
      <c r="FC327" s="1"/>
      <c r="FD327" s="1"/>
      <c r="FE327" s="1">
        <v>0</v>
      </c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>
        <v>48000</v>
      </c>
      <c r="GC327" s="1">
        <v>380613</v>
      </c>
      <c r="GD327" s="1">
        <v>69960</v>
      </c>
      <c r="GE327" s="1"/>
      <c r="GF327" s="1">
        <v>498623</v>
      </c>
    </row>
    <row r="328" spans="1:188" x14ac:dyDescent="0.45">
      <c r="A328" t="s">
        <v>783</v>
      </c>
      <c r="B328" t="s">
        <v>784</v>
      </c>
      <c r="C328">
        <v>143535</v>
      </c>
      <c r="D328">
        <v>143927</v>
      </c>
      <c r="E328">
        <v>142879</v>
      </c>
      <c r="F328">
        <v>141752</v>
      </c>
      <c r="G328">
        <v>142487</v>
      </c>
      <c r="H328">
        <v>143467</v>
      </c>
      <c r="I328">
        <v>142629</v>
      </c>
      <c r="J328">
        <v>143000</v>
      </c>
      <c r="K328">
        <v>144337</v>
      </c>
      <c r="L328">
        <v>144147</v>
      </c>
      <c r="M328">
        <v>143733</v>
      </c>
      <c r="N328">
        <v>145210</v>
      </c>
      <c r="CK328" t="s">
        <v>396</v>
      </c>
      <c r="CL328" t="s">
        <v>3106</v>
      </c>
      <c r="CM328" s="32">
        <v>921260</v>
      </c>
      <c r="CN328" s="32">
        <v>921260</v>
      </c>
      <c r="CO328" s="32">
        <v>921260</v>
      </c>
      <c r="CP328" s="32">
        <v>921260</v>
      </c>
      <c r="CQ328" s="32">
        <v>921260</v>
      </c>
      <c r="CR328" s="32">
        <v>838064</v>
      </c>
      <c r="CS328" s="32">
        <v>796640</v>
      </c>
      <c r="CT328" s="32">
        <v>782230</v>
      </c>
      <c r="CU328" s="32">
        <v>782230</v>
      </c>
      <c r="CV328" s="32">
        <v>782230</v>
      </c>
      <c r="CW328" s="32">
        <v>782230</v>
      </c>
      <c r="CX328" s="32">
        <v>782230</v>
      </c>
      <c r="CZ328" t="s">
        <v>396</v>
      </c>
      <c r="DA328" t="s">
        <v>3106</v>
      </c>
      <c r="DB328">
        <v>921260</v>
      </c>
      <c r="DC328">
        <v>921260</v>
      </c>
      <c r="DD328">
        <v>921260</v>
      </c>
      <c r="DE328">
        <v>921260</v>
      </c>
      <c r="DF328">
        <v>921260</v>
      </c>
      <c r="DG328">
        <v>838064</v>
      </c>
      <c r="DH328">
        <v>796640</v>
      </c>
      <c r="DI328">
        <v>782230</v>
      </c>
      <c r="DJ328">
        <v>782230</v>
      </c>
      <c r="DK328">
        <v>782230</v>
      </c>
      <c r="DL328">
        <v>782230</v>
      </c>
      <c r="DM328">
        <v>782230</v>
      </c>
      <c r="DN328">
        <f t="shared" si="9"/>
        <v>10152154</v>
      </c>
      <c r="DP328" s="31" t="s">
        <v>1109</v>
      </c>
      <c r="DQ328">
        <v>250</v>
      </c>
      <c r="DR328">
        <v>63669</v>
      </c>
      <c r="DV328">
        <v>7217</v>
      </c>
      <c r="EE328">
        <v>306000</v>
      </c>
      <c r="EL328">
        <v>3353776</v>
      </c>
      <c r="ET328">
        <v>741125</v>
      </c>
      <c r="EU328">
        <v>12678</v>
      </c>
      <c r="EW328">
        <v>4484715</v>
      </c>
      <c r="EY328" s="1" t="s">
        <v>756</v>
      </c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>
        <v>344786</v>
      </c>
      <c r="FL328" s="1"/>
      <c r="FM328" s="1"/>
      <c r="FN328" s="1">
        <v>417855</v>
      </c>
      <c r="FO328" s="1"/>
      <c r="FP328" s="1">
        <v>1400</v>
      </c>
      <c r="FQ328" s="1"/>
      <c r="FR328" s="1">
        <v>21871</v>
      </c>
      <c r="FS328" s="1"/>
      <c r="FT328" s="1"/>
      <c r="FU328" s="1"/>
      <c r="FV328" s="1"/>
      <c r="FW328" s="1"/>
      <c r="FX328" s="1"/>
      <c r="FY328" s="1"/>
      <c r="FZ328" s="1">
        <v>7291</v>
      </c>
      <c r="GA328" s="1"/>
      <c r="GB328" s="1">
        <v>24000</v>
      </c>
      <c r="GC328" s="1">
        <v>30000</v>
      </c>
      <c r="GD328" s="1"/>
      <c r="GE328" s="1"/>
      <c r="GF328" s="1">
        <v>847203</v>
      </c>
    </row>
    <row r="329" spans="1:188" x14ac:dyDescent="0.45">
      <c r="A329" t="s">
        <v>1105</v>
      </c>
      <c r="B329" t="s">
        <v>3044</v>
      </c>
      <c r="C329">
        <v>1097308.2660000001</v>
      </c>
      <c r="D329">
        <v>1067437.28</v>
      </c>
      <c r="E329">
        <v>1148762.202</v>
      </c>
      <c r="F329">
        <v>1064486.8779999998</v>
      </c>
      <c r="G329">
        <v>1082017.9839999999</v>
      </c>
      <c r="H329">
        <v>1067255.504</v>
      </c>
      <c r="I329">
        <v>1089770.5120000001</v>
      </c>
      <c r="J329">
        <v>1019718.706</v>
      </c>
      <c r="K329">
        <v>1023907.237</v>
      </c>
      <c r="L329">
        <v>999105.5</v>
      </c>
      <c r="M329">
        <v>945169.54299999995</v>
      </c>
      <c r="N329">
        <v>859369.58100000001</v>
      </c>
      <c r="CK329" t="s">
        <v>396</v>
      </c>
      <c r="CL329" t="s">
        <v>3103</v>
      </c>
      <c r="CM329" s="32">
        <v>6330</v>
      </c>
      <c r="CN329" s="32">
        <v>6301</v>
      </c>
      <c r="CO329" s="32">
        <v>6200</v>
      </c>
      <c r="CP329" s="32">
        <v>6200</v>
      </c>
      <c r="CQ329" s="32">
        <v>6200</v>
      </c>
      <c r="CR329" s="32">
        <v>6200</v>
      </c>
      <c r="CS329" s="32">
        <v>6200</v>
      </c>
      <c r="CT329" s="32">
        <v>6200</v>
      </c>
      <c r="CU329" s="32">
        <v>6200</v>
      </c>
      <c r="CV329" s="32">
        <v>6200</v>
      </c>
      <c r="CW329" s="32">
        <v>6200</v>
      </c>
      <c r="CX329" s="32">
        <v>6200</v>
      </c>
      <c r="CZ329" t="s">
        <v>396</v>
      </c>
      <c r="DA329" t="s">
        <v>3103</v>
      </c>
      <c r="DB329">
        <v>6330</v>
      </c>
      <c r="DC329">
        <v>6301</v>
      </c>
      <c r="DD329">
        <v>6200</v>
      </c>
      <c r="DE329">
        <v>6200</v>
      </c>
      <c r="DF329">
        <v>6200</v>
      </c>
      <c r="DG329">
        <v>6200</v>
      </c>
      <c r="DH329">
        <v>6200</v>
      </c>
      <c r="DI329">
        <v>6200</v>
      </c>
      <c r="DJ329">
        <v>6200</v>
      </c>
      <c r="DK329">
        <v>6200</v>
      </c>
      <c r="DL329">
        <v>6200</v>
      </c>
      <c r="DM329">
        <v>6200</v>
      </c>
      <c r="DN329">
        <f t="shared" si="9"/>
        <v>74631</v>
      </c>
      <c r="DP329" s="31" t="s">
        <v>1200</v>
      </c>
      <c r="DQ329">
        <v>46500</v>
      </c>
      <c r="EL329">
        <v>61169</v>
      </c>
      <c r="EW329">
        <v>107669</v>
      </c>
      <c r="EY329" s="1" t="s">
        <v>783</v>
      </c>
      <c r="EZ329" s="1">
        <v>100</v>
      </c>
      <c r="FA329" s="1"/>
      <c r="FB329" s="1"/>
      <c r="FC329" s="1"/>
      <c r="FD329" s="1"/>
      <c r="FE329" s="1">
        <v>0</v>
      </c>
      <c r="FF329" s="1"/>
      <c r="FG329" s="1"/>
      <c r="FH329" s="1">
        <v>306000</v>
      </c>
      <c r="FI329" s="1"/>
      <c r="FJ329" s="1"/>
      <c r="FK329" s="1">
        <v>120000</v>
      </c>
      <c r="FL329" s="1"/>
      <c r="FM329" s="1"/>
      <c r="FN329" s="1">
        <v>480000</v>
      </c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>
        <v>44556</v>
      </c>
      <c r="GA329" s="1"/>
      <c r="GB329" s="1">
        <v>72000</v>
      </c>
      <c r="GC329" s="1">
        <v>605167</v>
      </c>
      <c r="GD329" s="1">
        <v>93280</v>
      </c>
      <c r="GE329" s="1"/>
      <c r="GF329" s="1">
        <v>1721103</v>
      </c>
    </row>
    <row r="330" spans="1:188" x14ac:dyDescent="0.45">
      <c r="A330" t="s">
        <v>1109</v>
      </c>
      <c r="B330" t="s">
        <v>1110</v>
      </c>
      <c r="C330">
        <v>372205</v>
      </c>
      <c r="D330">
        <v>399332</v>
      </c>
      <c r="E330">
        <v>403396</v>
      </c>
      <c r="F330">
        <v>385014</v>
      </c>
      <c r="G330">
        <v>402145</v>
      </c>
      <c r="H330">
        <v>347873</v>
      </c>
      <c r="I330">
        <v>346225</v>
      </c>
      <c r="J330">
        <v>378714</v>
      </c>
      <c r="K330">
        <v>368861</v>
      </c>
      <c r="L330">
        <v>361481</v>
      </c>
      <c r="M330">
        <v>345738</v>
      </c>
      <c r="N330">
        <v>373731</v>
      </c>
      <c r="CK330" t="s">
        <v>428</v>
      </c>
      <c r="CL330" t="s">
        <v>3109</v>
      </c>
      <c r="CM330" s="32">
        <v>229</v>
      </c>
      <c r="CN330" s="32">
        <v>418</v>
      </c>
      <c r="CO330" s="32">
        <v>526</v>
      </c>
      <c r="CP330" s="32">
        <v>634</v>
      </c>
      <c r="CQ330" s="32">
        <v>67</v>
      </c>
      <c r="CR330" s="32">
        <v>67</v>
      </c>
      <c r="CS330" s="32">
        <v>94</v>
      </c>
      <c r="CT330" s="32">
        <v>54</v>
      </c>
      <c r="CU330" s="32">
        <v>54</v>
      </c>
      <c r="CV330" s="32">
        <v>27</v>
      </c>
      <c r="CW330" s="32">
        <v>40</v>
      </c>
      <c r="CX330" s="32">
        <v>27</v>
      </c>
      <c r="CZ330" t="s">
        <v>428</v>
      </c>
      <c r="DA330" t="s">
        <v>3109</v>
      </c>
      <c r="DB330">
        <v>229</v>
      </c>
      <c r="DC330">
        <v>418</v>
      </c>
      <c r="DD330">
        <v>526</v>
      </c>
      <c r="DE330">
        <v>634</v>
      </c>
      <c r="DF330">
        <v>67</v>
      </c>
      <c r="DG330">
        <v>67</v>
      </c>
      <c r="DH330">
        <v>94</v>
      </c>
      <c r="DI330">
        <v>54</v>
      </c>
      <c r="DJ330">
        <v>54</v>
      </c>
      <c r="DK330">
        <v>27</v>
      </c>
      <c r="DL330">
        <v>40</v>
      </c>
      <c r="DM330">
        <v>27</v>
      </c>
      <c r="DN330">
        <f t="shared" si="9"/>
        <v>2237</v>
      </c>
      <c r="DP330" s="31" t="s">
        <v>1280</v>
      </c>
      <c r="DY330">
        <v>2071568</v>
      </c>
      <c r="EB330">
        <v>233890</v>
      </c>
      <c r="EE330">
        <v>962</v>
      </c>
      <c r="EI330">
        <v>36000</v>
      </c>
      <c r="EK330">
        <v>808574</v>
      </c>
      <c r="EQ330">
        <v>1719028</v>
      </c>
      <c r="ET330">
        <v>239345</v>
      </c>
      <c r="EW330">
        <v>5109367</v>
      </c>
      <c r="EY330" s="1" t="s">
        <v>1105</v>
      </c>
      <c r="EZ330" s="1">
        <v>71050</v>
      </c>
      <c r="FA330" s="1"/>
      <c r="FB330" s="1"/>
      <c r="FC330" s="1">
        <v>-5048</v>
      </c>
      <c r="FD330" s="1">
        <v>3729268.6719999998</v>
      </c>
      <c r="FE330" s="1">
        <v>632054.31999999995</v>
      </c>
      <c r="FF330" s="1"/>
      <c r="FG330" s="1"/>
      <c r="FH330" s="1">
        <v>3832875</v>
      </c>
      <c r="FI330" s="1"/>
      <c r="FJ330" s="1"/>
      <c r="FK330" s="1"/>
      <c r="FL330" s="1"/>
      <c r="FM330" s="1">
        <v>537121.201</v>
      </c>
      <c r="FN330" s="1">
        <v>290700</v>
      </c>
      <c r="FO330" s="1"/>
      <c r="FP330" s="1"/>
      <c r="FQ330" s="1"/>
      <c r="FR330" s="1"/>
      <c r="FS330" s="1">
        <v>315000</v>
      </c>
      <c r="FT330" s="1">
        <v>1602271</v>
      </c>
      <c r="FU330" s="1">
        <v>792993</v>
      </c>
      <c r="FV330" s="1"/>
      <c r="FW330" s="1"/>
      <c r="FX330" s="1"/>
      <c r="FY330" s="1"/>
      <c r="FZ330" s="1">
        <v>151004</v>
      </c>
      <c r="GA330" s="1"/>
      <c r="GB330" s="1"/>
      <c r="GC330" s="1">
        <v>496741</v>
      </c>
      <c r="GD330" s="1">
        <v>18279</v>
      </c>
      <c r="GE330" s="1"/>
      <c r="GF330" s="1">
        <v>12464309.193</v>
      </c>
    </row>
    <row r="331" spans="1:188" x14ac:dyDescent="0.45">
      <c r="A331" t="s">
        <v>1200</v>
      </c>
      <c r="B331" t="s">
        <v>1201</v>
      </c>
      <c r="C331">
        <v>9738</v>
      </c>
      <c r="D331">
        <v>9767</v>
      </c>
      <c r="E331">
        <v>9728</v>
      </c>
      <c r="F331">
        <v>9689</v>
      </c>
      <c r="G331">
        <v>9650</v>
      </c>
      <c r="H331">
        <v>9767</v>
      </c>
      <c r="I331">
        <v>9846</v>
      </c>
      <c r="J331">
        <v>9884</v>
      </c>
      <c r="K331">
        <v>9650</v>
      </c>
      <c r="L331">
        <v>9689</v>
      </c>
      <c r="M331">
        <v>5261</v>
      </c>
      <c r="N331">
        <v>5000</v>
      </c>
      <c r="CK331" t="s">
        <v>428</v>
      </c>
      <c r="CL331" t="s">
        <v>3108</v>
      </c>
      <c r="CM331" s="32">
        <v>2120</v>
      </c>
      <c r="CN331" s="32">
        <v>2120</v>
      </c>
      <c r="CO331" s="32">
        <v>2120</v>
      </c>
      <c r="CP331" s="32">
        <v>2100</v>
      </c>
      <c r="CQ331" s="32">
        <v>4500</v>
      </c>
      <c r="CR331" s="32">
        <v>4500</v>
      </c>
      <c r="CS331" s="32">
        <v>4500</v>
      </c>
      <c r="CT331" s="32">
        <v>4500</v>
      </c>
      <c r="CU331" s="32">
        <v>4500</v>
      </c>
      <c r="CV331" s="32">
        <v>4500</v>
      </c>
      <c r="CW331" s="32">
        <v>4500</v>
      </c>
      <c r="CX331" s="32">
        <v>4500</v>
      </c>
      <c r="CZ331" t="s">
        <v>428</v>
      </c>
      <c r="DA331" t="s">
        <v>3108</v>
      </c>
      <c r="DB331">
        <v>2120</v>
      </c>
      <c r="DC331">
        <v>2120</v>
      </c>
      <c r="DD331">
        <v>2120</v>
      </c>
      <c r="DE331">
        <v>2100</v>
      </c>
      <c r="DF331">
        <v>4500</v>
      </c>
      <c r="DG331">
        <v>4500</v>
      </c>
      <c r="DH331">
        <v>4500</v>
      </c>
      <c r="DI331">
        <v>4500</v>
      </c>
      <c r="DJ331">
        <v>4500</v>
      </c>
      <c r="DK331">
        <v>4500</v>
      </c>
      <c r="DL331">
        <v>4500</v>
      </c>
      <c r="DM331">
        <v>4500</v>
      </c>
      <c r="DN331">
        <f t="shared" si="9"/>
        <v>44460</v>
      </c>
      <c r="DP331" s="31" t="s">
        <v>3045</v>
      </c>
      <c r="EV331">
        <v>1378153723.1329997</v>
      </c>
      <c r="EW331">
        <v>1378153723.1329997</v>
      </c>
      <c r="EY331" s="1" t="s">
        <v>1109</v>
      </c>
      <c r="EZ331" s="1">
        <v>250</v>
      </c>
      <c r="FA331" s="1">
        <v>63669</v>
      </c>
      <c r="FB331" s="1"/>
      <c r="FC331" s="1"/>
      <c r="FD331" s="1"/>
      <c r="FE331" s="1">
        <v>7217</v>
      </c>
      <c r="FF331" s="1"/>
      <c r="FG331" s="1"/>
      <c r="FH331" s="1"/>
      <c r="FI331" s="1"/>
      <c r="FJ331" s="1"/>
      <c r="FK331" s="1"/>
      <c r="FL331" s="1"/>
      <c r="FM331" s="1"/>
      <c r="FN331" s="1">
        <v>306000</v>
      </c>
      <c r="FO331" s="1"/>
      <c r="FP331" s="1"/>
      <c r="FQ331" s="1"/>
      <c r="FR331" s="1"/>
      <c r="FS331" s="1"/>
      <c r="FT331" s="1"/>
      <c r="FU331" s="1">
        <v>3353776</v>
      </c>
      <c r="FV331" s="1"/>
      <c r="FW331" s="1"/>
      <c r="FX331" s="1"/>
      <c r="FY331" s="1"/>
      <c r="FZ331" s="1"/>
      <c r="GA331" s="1"/>
      <c r="GB331" s="1"/>
      <c r="GC331" s="1">
        <v>741125</v>
      </c>
      <c r="GD331" s="1">
        <v>12678</v>
      </c>
      <c r="GE331" s="1"/>
      <c r="GF331" s="1">
        <v>4484715</v>
      </c>
    </row>
    <row r="332" spans="1:188" x14ac:dyDescent="0.45">
      <c r="A332" t="s">
        <v>1280</v>
      </c>
      <c r="B332" t="s">
        <v>1281</v>
      </c>
      <c r="C332">
        <v>444756</v>
      </c>
      <c r="D332">
        <v>423707</v>
      </c>
      <c r="E332">
        <v>424071</v>
      </c>
      <c r="F332">
        <v>424095</v>
      </c>
      <c r="G332">
        <v>423973</v>
      </c>
      <c r="H332">
        <v>425442</v>
      </c>
      <c r="I332">
        <v>426626</v>
      </c>
      <c r="J332">
        <v>425874</v>
      </c>
      <c r="K332">
        <v>422102</v>
      </c>
      <c r="L332">
        <v>422250</v>
      </c>
      <c r="M332">
        <v>423229</v>
      </c>
      <c r="N332">
        <v>423242</v>
      </c>
      <c r="CK332" t="s">
        <v>428</v>
      </c>
      <c r="CL332" t="s">
        <v>3111</v>
      </c>
      <c r="CM332" s="32">
        <v>1755</v>
      </c>
      <c r="CN332" s="32">
        <v>60</v>
      </c>
      <c r="CO332" s="32">
        <v>180</v>
      </c>
      <c r="CP332" s="32">
        <v>0</v>
      </c>
      <c r="CQ332" s="32">
        <v>0</v>
      </c>
      <c r="CR332" s="32">
        <v>60</v>
      </c>
      <c r="CS332" s="32">
        <v>0</v>
      </c>
      <c r="CT332" s="32">
        <v>360</v>
      </c>
      <c r="CU332" s="32">
        <v>60</v>
      </c>
      <c r="CV332" s="32">
        <v>60</v>
      </c>
      <c r="CW332" s="32">
        <v>60</v>
      </c>
      <c r="CX332" s="32">
        <v>240</v>
      </c>
      <c r="CZ332" t="s">
        <v>428</v>
      </c>
      <c r="DA332" t="s">
        <v>3111</v>
      </c>
      <c r="DB332">
        <v>1755</v>
      </c>
      <c r="DC332">
        <v>60</v>
      </c>
      <c r="DD332">
        <v>180</v>
      </c>
      <c r="DE332">
        <v>0</v>
      </c>
      <c r="DF332">
        <v>0</v>
      </c>
      <c r="DG332">
        <v>60</v>
      </c>
      <c r="DH332">
        <v>0</v>
      </c>
      <c r="DI332">
        <v>360</v>
      </c>
      <c r="DJ332">
        <v>60</v>
      </c>
      <c r="DK332">
        <v>60</v>
      </c>
      <c r="DL332">
        <v>60</v>
      </c>
      <c r="DM332">
        <v>240</v>
      </c>
      <c r="DN332">
        <f t="shared" si="9"/>
        <v>2835</v>
      </c>
      <c r="DP332" s="31" t="s">
        <v>3045</v>
      </c>
      <c r="DQ332">
        <v>19653220</v>
      </c>
      <c r="DR332">
        <v>8463839</v>
      </c>
      <c r="DS332">
        <v>3917033</v>
      </c>
      <c r="DT332">
        <v>-317901.5</v>
      </c>
      <c r="DU332">
        <v>204735017.46099997</v>
      </c>
      <c r="DV332">
        <v>10808330.535</v>
      </c>
      <c r="DW332">
        <v>4158031</v>
      </c>
      <c r="DX332">
        <v>4338585</v>
      </c>
      <c r="DY332">
        <v>261012643.912</v>
      </c>
      <c r="DZ332">
        <v>1135381</v>
      </c>
      <c r="EA332">
        <v>2632533</v>
      </c>
      <c r="EB332">
        <v>37963003.899999999</v>
      </c>
      <c r="EC332">
        <v>80519469</v>
      </c>
      <c r="ED332">
        <v>22760179.224999998</v>
      </c>
      <c r="EE332">
        <v>130029293.59999999</v>
      </c>
      <c r="EF332">
        <v>5640000</v>
      </c>
      <c r="EG332">
        <v>3903855</v>
      </c>
      <c r="EH332">
        <v>5043613</v>
      </c>
      <c r="EI332">
        <v>3892173</v>
      </c>
      <c r="EJ332">
        <v>152664426</v>
      </c>
      <c r="EK332">
        <v>93539009</v>
      </c>
      <c r="EL332">
        <v>40169275</v>
      </c>
      <c r="EM332">
        <v>5300</v>
      </c>
      <c r="EN332">
        <v>20000000</v>
      </c>
      <c r="EO332">
        <v>29273903</v>
      </c>
      <c r="EP332">
        <v>384000</v>
      </c>
      <c r="EQ332">
        <v>45080816</v>
      </c>
      <c r="ER332">
        <v>24675693</v>
      </c>
      <c r="ES332">
        <v>1127265</v>
      </c>
      <c r="ET332">
        <v>123915349.72899999</v>
      </c>
      <c r="EU332">
        <v>37030387.270999998</v>
      </c>
      <c r="EV332">
        <v>1378153723.1329997</v>
      </c>
      <c r="EW332">
        <v>2756307446.2659998</v>
      </c>
      <c r="EY332" s="1" t="s">
        <v>1200</v>
      </c>
      <c r="EZ332" s="1">
        <v>46500</v>
      </c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>
        <v>61169</v>
      </c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>
        <v>107669</v>
      </c>
    </row>
    <row r="333" spans="1:188" x14ac:dyDescent="0.45">
      <c r="A333" t="s">
        <v>3045</v>
      </c>
      <c r="C333">
        <v>115029926.72299998</v>
      </c>
      <c r="D333">
        <v>113263973.74400002</v>
      </c>
      <c r="E333">
        <v>114218685.53600001</v>
      </c>
      <c r="F333">
        <v>113412749.72299999</v>
      </c>
      <c r="G333">
        <v>112914300.45199999</v>
      </c>
      <c r="H333">
        <v>116145150.83199999</v>
      </c>
      <c r="I333">
        <v>112870177.03599998</v>
      </c>
      <c r="J333">
        <v>113317742.36400001</v>
      </c>
      <c r="K333">
        <v>113917484.36299999</v>
      </c>
      <c r="L333">
        <v>132444368.685</v>
      </c>
      <c r="M333">
        <v>109249451.32999995</v>
      </c>
      <c r="N333">
        <v>111369712.345</v>
      </c>
      <c r="CK333" t="s">
        <v>428</v>
      </c>
      <c r="CL333" t="s">
        <v>3100</v>
      </c>
      <c r="CM333" s="32">
        <v>629494</v>
      </c>
      <c r="CN333" s="32">
        <v>629494</v>
      </c>
      <c r="CO333" s="32">
        <v>629494</v>
      </c>
      <c r="CP333" s="32">
        <v>629494</v>
      </c>
      <c r="CQ333" s="32">
        <v>629494</v>
      </c>
      <c r="CR333" s="32">
        <v>629494</v>
      </c>
      <c r="CS333" s="32">
        <v>629494</v>
      </c>
      <c r="CT333" s="32">
        <v>629494</v>
      </c>
      <c r="CU333" s="32">
        <v>629494</v>
      </c>
      <c r="CV333" s="32">
        <v>629494</v>
      </c>
      <c r="CW333" s="32">
        <v>629494</v>
      </c>
      <c r="CX333" s="32">
        <v>629494</v>
      </c>
      <c r="CZ333" t="s">
        <v>428</v>
      </c>
      <c r="DA333" t="s">
        <v>3100</v>
      </c>
      <c r="DB333">
        <v>629494</v>
      </c>
      <c r="DC333">
        <v>629494</v>
      </c>
      <c r="DD333">
        <v>629494</v>
      </c>
      <c r="DE333">
        <v>629494</v>
      </c>
      <c r="DF333">
        <v>629494</v>
      </c>
      <c r="DG333">
        <v>629494</v>
      </c>
      <c r="DH333">
        <v>629494</v>
      </c>
      <c r="DI333">
        <v>629494</v>
      </c>
      <c r="DJ333">
        <v>629494</v>
      </c>
      <c r="DK333">
        <v>629494</v>
      </c>
      <c r="DL333">
        <v>629494</v>
      </c>
      <c r="DM333">
        <v>629494</v>
      </c>
      <c r="DN333">
        <f t="shared" si="9"/>
        <v>7553928</v>
      </c>
      <c r="EY333" s="1" t="s">
        <v>1280</v>
      </c>
      <c r="EZ333" s="1"/>
      <c r="FA333" s="1"/>
      <c r="FB333" s="1"/>
      <c r="FC333" s="1"/>
      <c r="FD333" s="1"/>
      <c r="FE333" s="1"/>
      <c r="FF333" s="1"/>
      <c r="FG333" s="1"/>
      <c r="FH333" s="1">
        <v>2071568</v>
      </c>
      <c r="FI333" s="1"/>
      <c r="FJ333" s="1"/>
      <c r="FK333" s="1">
        <v>233890</v>
      </c>
      <c r="FL333" s="1"/>
      <c r="FM333" s="1"/>
      <c r="FN333" s="1">
        <v>962</v>
      </c>
      <c r="FO333" s="1"/>
      <c r="FP333" s="1"/>
      <c r="FQ333" s="1"/>
      <c r="FR333" s="1">
        <v>36000</v>
      </c>
      <c r="FS333" s="1"/>
      <c r="FT333" s="1">
        <v>808574</v>
      </c>
      <c r="FU333" s="1"/>
      <c r="FV333" s="1"/>
      <c r="FW333" s="1"/>
      <c r="FX333" s="1"/>
      <c r="FY333" s="1"/>
      <c r="FZ333" s="1">
        <v>1719028</v>
      </c>
      <c r="GA333" s="1"/>
      <c r="GB333" s="1"/>
      <c r="GC333" s="1">
        <v>239345</v>
      </c>
      <c r="GD333" s="1"/>
      <c r="GE333" s="1"/>
      <c r="GF333" s="1">
        <v>5109367</v>
      </c>
    </row>
    <row r="334" spans="1:188" x14ac:dyDescent="0.45">
      <c r="CK334" t="s">
        <v>428</v>
      </c>
      <c r="CL334" t="s">
        <v>3106</v>
      </c>
      <c r="CM334" s="32">
        <v>1546570</v>
      </c>
      <c r="CN334" s="32">
        <v>1546570</v>
      </c>
      <c r="CO334" s="32">
        <v>1546570</v>
      </c>
      <c r="CP334" s="32">
        <v>1546570</v>
      </c>
      <c r="CQ334" s="32">
        <v>1546570</v>
      </c>
      <c r="CR334" s="32">
        <v>1546570</v>
      </c>
      <c r="CS334" s="32">
        <v>1546570</v>
      </c>
      <c r="CT334" s="32">
        <v>1546570</v>
      </c>
      <c r="CU334" s="32">
        <v>1546570</v>
      </c>
      <c r="CV334" s="32">
        <v>1546570</v>
      </c>
      <c r="CW334" s="32">
        <v>1546570</v>
      </c>
      <c r="CX334" s="32">
        <v>1546570</v>
      </c>
      <c r="CZ334" t="s">
        <v>428</v>
      </c>
      <c r="DA334" t="s">
        <v>3106</v>
      </c>
      <c r="DB334">
        <v>1546570</v>
      </c>
      <c r="DC334">
        <v>1546570</v>
      </c>
      <c r="DD334">
        <v>1546570</v>
      </c>
      <c r="DE334">
        <v>1546570</v>
      </c>
      <c r="DF334">
        <v>1546570</v>
      </c>
      <c r="DG334">
        <v>1546570</v>
      </c>
      <c r="DH334">
        <v>1546570</v>
      </c>
      <c r="DI334">
        <v>1546570</v>
      </c>
      <c r="DJ334">
        <v>1546570</v>
      </c>
      <c r="DK334">
        <v>1546570</v>
      </c>
      <c r="DL334">
        <v>1546570</v>
      </c>
      <c r="DM334">
        <v>1546570</v>
      </c>
      <c r="DN334">
        <f t="shared" si="9"/>
        <v>18558840</v>
      </c>
      <c r="EY334" s="1" t="s">
        <v>3045</v>
      </c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>
        <v>1378153723.1329997</v>
      </c>
      <c r="GF334" s="1">
        <v>1378153723.1329997</v>
      </c>
    </row>
    <row r="335" spans="1:188" x14ac:dyDescent="0.45">
      <c r="CK335" t="s">
        <v>428</v>
      </c>
      <c r="CL335" t="s">
        <v>3919</v>
      </c>
      <c r="CM335" s="32">
        <v>470000</v>
      </c>
      <c r="CN335" s="32">
        <v>470000</v>
      </c>
      <c r="CO335" s="32">
        <v>470000</v>
      </c>
      <c r="CP335" s="32">
        <v>470000</v>
      </c>
      <c r="CQ335" s="32">
        <v>470000</v>
      </c>
      <c r="CR335" s="32">
        <v>470000</v>
      </c>
      <c r="CS335" s="32">
        <v>470000</v>
      </c>
      <c r="CT335" s="32">
        <v>470000</v>
      </c>
      <c r="CU335" s="32">
        <v>470000</v>
      </c>
      <c r="CV335" s="32">
        <v>470000</v>
      </c>
      <c r="CW335" s="32">
        <v>470000</v>
      </c>
      <c r="CX335" s="32">
        <v>470000</v>
      </c>
      <c r="CZ335" t="s">
        <v>428</v>
      </c>
      <c r="DA335" t="s">
        <v>3919</v>
      </c>
      <c r="DB335">
        <v>470000</v>
      </c>
      <c r="DC335">
        <v>470000</v>
      </c>
      <c r="DD335">
        <v>470000</v>
      </c>
      <c r="DE335">
        <v>470000</v>
      </c>
      <c r="DF335">
        <v>470000</v>
      </c>
      <c r="DG335">
        <v>470000</v>
      </c>
      <c r="DH335">
        <v>470000</v>
      </c>
      <c r="DI335">
        <v>470000</v>
      </c>
      <c r="DJ335">
        <v>470000</v>
      </c>
      <c r="DK335">
        <v>470000</v>
      </c>
      <c r="DL335">
        <v>470000</v>
      </c>
      <c r="DM335">
        <v>470000</v>
      </c>
      <c r="DN335">
        <f t="shared" si="9"/>
        <v>5640000</v>
      </c>
      <c r="EY335" s="1" t="s">
        <v>3045</v>
      </c>
      <c r="EZ335" s="1">
        <v>19653220</v>
      </c>
      <c r="FA335" s="1">
        <v>8463839</v>
      </c>
      <c r="FB335" s="1">
        <v>3917033</v>
      </c>
      <c r="FC335" s="1">
        <v>-317901.5</v>
      </c>
      <c r="FD335" s="1">
        <v>204735017.46099997</v>
      </c>
      <c r="FE335" s="1">
        <v>10808330.535</v>
      </c>
      <c r="FF335" s="1">
        <v>4158031</v>
      </c>
      <c r="FG335" s="1">
        <v>4338585</v>
      </c>
      <c r="FH335" s="1">
        <v>261012643.912</v>
      </c>
      <c r="FI335" s="1">
        <v>1135381</v>
      </c>
      <c r="FJ335" s="1">
        <v>2632533</v>
      </c>
      <c r="FK335" s="1">
        <v>37963003.899999999</v>
      </c>
      <c r="FL335" s="1">
        <v>80519469</v>
      </c>
      <c r="FM335" s="1">
        <v>22760179.224999998</v>
      </c>
      <c r="FN335" s="1">
        <v>130029293.59999999</v>
      </c>
      <c r="FO335" s="1">
        <v>5640000</v>
      </c>
      <c r="FP335" s="1">
        <v>3903855</v>
      </c>
      <c r="FQ335" s="1">
        <v>5043613</v>
      </c>
      <c r="FR335" s="1">
        <v>3892173</v>
      </c>
      <c r="FS335" s="1">
        <v>152664426</v>
      </c>
      <c r="FT335" s="1">
        <v>93539009</v>
      </c>
      <c r="FU335" s="1">
        <v>40169275</v>
      </c>
      <c r="FV335" s="1">
        <v>5300</v>
      </c>
      <c r="FW335" s="1">
        <v>20000000</v>
      </c>
      <c r="FX335" s="1">
        <v>29273903</v>
      </c>
      <c r="FY335" s="1">
        <v>384000</v>
      </c>
      <c r="FZ335" s="1">
        <v>45080816</v>
      </c>
      <c r="GA335" s="1">
        <v>24675693</v>
      </c>
      <c r="GB335" s="1">
        <v>1127265</v>
      </c>
      <c r="GC335" s="1">
        <v>123915349.72899999</v>
      </c>
      <c r="GD335" s="1">
        <v>37030387.270999998</v>
      </c>
      <c r="GE335" s="1">
        <v>1378153723.1329997</v>
      </c>
      <c r="GF335" s="1">
        <v>2756307446.2659998</v>
      </c>
    </row>
    <row r="336" spans="1:188" x14ac:dyDescent="0.45">
      <c r="CK336" t="s">
        <v>428</v>
      </c>
      <c r="CL336" t="s">
        <v>3113</v>
      </c>
      <c r="CM336" s="32">
        <v>220794</v>
      </c>
      <c r="CN336" s="32">
        <v>239960</v>
      </c>
      <c r="CO336" s="32">
        <v>251041</v>
      </c>
      <c r="CP336" s="32">
        <v>241733</v>
      </c>
      <c r="CQ336" s="32">
        <v>238539</v>
      </c>
      <c r="CR336" s="32">
        <v>227417</v>
      </c>
      <c r="CS336" s="32">
        <v>243223</v>
      </c>
      <c r="CT336" s="32">
        <v>231702</v>
      </c>
      <c r="CU336" s="32">
        <v>222652</v>
      </c>
      <c r="CV336" s="32">
        <v>224672</v>
      </c>
      <c r="CW336" s="32">
        <v>220449</v>
      </c>
      <c r="CX336" s="32">
        <v>215327</v>
      </c>
      <c r="CZ336" t="s">
        <v>428</v>
      </c>
      <c r="DA336" t="s">
        <v>3113</v>
      </c>
      <c r="DB336">
        <v>220794</v>
      </c>
      <c r="DC336">
        <v>239960</v>
      </c>
      <c r="DD336">
        <v>251041</v>
      </c>
      <c r="DE336">
        <v>241733</v>
      </c>
      <c r="DF336">
        <v>238539</v>
      </c>
      <c r="DG336">
        <v>227417</v>
      </c>
      <c r="DH336">
        <v>243223</v>
      </c>
      <c r="DI336">
        <v>231702</v>
      </c>
      <c r="DJ336">
        <v>222652</v>
      </c>
      <c r="DK336">
        <v>224672</v>
      </c>
      <c r="DL336">
        <v>220449</v>
      </c>
      <c r="DM336">
        <v>215327</v>
      </c>
      <c r="DN336">
        <f t="shared" si="9"/>
        <v>2777509</v>
      </c>
    </row>
    <row r="337" spans="89:118" x14ac:dyDescent="0.45">
      <c r="CK337" t="s">
        <v>428</v>
      </c>
      <c r="CL337" t="s">
        <v>3101</v>
      </c>
      <c r="CM337" s="32">
        <v>962</v>
      </c>
      <c r="CN337" s="32">
        <v>962</v>
      </c>
      <c r="CO337" s="32">
        <v>962</v>
      </c>
      <c r="CP337" s="32">
        <v>962</v>
      </c>
      <c r="CQ337" s="32">
        <v>962</v>
      </c>
      <c r="CR337" s="32">
        <v>962</v>
      </c>
      <c r="CS337" s="32">
        <v>962</v>
      </c>
      <c r="CT337" s="32">
        <v>962</v>
      </c>
      <c r="CU337" s="32">
        <v>962</v>
      </c>
      <c r="CV337" s="32">
        <v>962</v>
      </c>
      <c r="CW337" s="32">
        <v>962</v>
      </c>
      <c r="CX337" s="32">
        <v>962</v>
      </c>
      <c r="CZ337" t="s">
        <v>428</v>
      </c>
      <c r="DA337" t="s">
        <v>3101</v>
      </c>
      <c r="DB337">
        <v>962</v>
      </c>
      <c r="DC337">
        <v>962</v>
      </c>
      <c r="DD337">
        <v>962</v>
      </c>
      <c r="DE337">
        <v>962</v>
      </c>
      <c r="DF337">
        <v>962</v>
      </c>
      <c r="DG337">
        <v>962</v>
      </c>
      <c r="DH337">
        <v>962</v>
      </c>
      <c r="DI337">
        <v>962</v>
      </c>
      <c r="DJ337">
        <v>962</v>
      </c>
      <c r="DK337">
        <v>962</v>
      </c>
      <c r="DL337">
        <v>962</v>
      </c>
      <c r="DM337">
        <v>962</v>
      </c>
      <c r="DN337">
        <f t="shared" si="9"/>
        <v>11544</v>
      </c>
    </row>
    <row r="338" spans="89:118" x14ac:dyDescent="0.45">
      <c r="CK338" t="s">
        <v>428</v>
      </c>
      <c r="CL338" t="s">
        <v>3103</v>
      </c>
      <c r="CM338" s="32">
        <v>68820</v>
      </c>
      <c r="CN338" s="32">
        <v>75168</v>
      </c>
      <c r="CO338" s="32">
        <v>77078</v>
      </c>
      <c r="CP338" s="32">
        <v>79133</v>
      </c>
      <c r="CQ338" s="32">
        <v>79609</v>
      </c>
      <c r="CR338" s="32">
        <v>75011</v>
      </c>
      <c r="CS338" s="32">
        <v>75644</v>
      </c>
      <c r="CT338" s="32">
        <v>80850</v>
      </c>
      <c r="CU338" s="32">
        <v>81751</v>
      </c>
      <c r="CV338" s="32">
        <v>83305</v>
      </c>
      <c r="CW338" s="32">
        <v>78328</v>
      </c>
      <c r="CX338" s="32">
        <v>86755</v>
      </c>
      <c r="CZ338" t="s">
        <v>428</v>
      </c>
      <c r="DA338" t="s">
        <v>3103</v>
      </c>
      <c r="DB338">
        <v>68820</v>
      </c>
      <c r="DC338">
        <v>75168</v>
      </c>
      <c r="DD338">
        <v>77078</v>
      </c>
      <c r="DE338">
        <v>79133</v>
      </c>
      <c r="DF338">
        <v>79609</v>
      </c>
      <c r="DG338">
        <v>75011</v>
      </c>
      <c r="DH338">
        <v>75644</v>
      </c>
      <c r="DI338">
        <v>80850</v>
      </c>
      <c r="DJ338">
        <v>81751</v>
      </c>
      <c r="DK338">
        <v>83305</v>
      </c>
      <c r="DL338">
        <v>78328</v>
      </c>
      <c r="DM338">
        <v>86755</v>
      </c>
      <c r="DN338">
        <f t="shared" si="9"/>
        <v>941452</v>
      </c>
    </row>
    <row r="339" spans="89:118" x14ac:dyDescent="0.45">
      <c r="CK339" t="s">
        <v>428</v>
      </c>
      <c r="CL339" t="s">
        <v>3107</v>
      </c>
      <c r="CM339" s="32">
        <v>29566</v>
      </c>
      <c r="CN339" s="32">
        <v>31490</v>
      </c>
      <c r="CO339" s="32">
        <v>34609</v>
      </c>
      <c r="CP339" s="32">
        <v>28906</v>
      </c>
      <c r="CQ339" s="32">
        <v>77965</v>
      </c>
      <c r="CR339" s="32">
        <v>28941</v>
      </c>
      <c r="CS339" s="32">
        <v>30277</v>
      </c>
      <c r="CT339" s="32">
        <v>31996</v>
      </c>
      <c r="CU339" s="32">
        <v>34515</v>
      </c>
      <c r="CV339" s="32">
        <v>31404</v>
      </c>
      <c r="CW339" s="32">
        <v>31655</v>
      </c>
      <c r="CX339" s="32">
        <v>31351</v>
      </c>
      <c r="CZ339" t="s">
        <v>428</v>
      </c>
      <c r="DA339" t="s">
        <v>3107</v>
      </c>
      <c r="DB339">
        <v>29566</v>
      </c>
      <c r="DC339">
        <v>31490</v>
      </c>
      <c r="DD339">
        <v>34609</v>
      </c>
      <c r="DE339">
        <v>28906</v>
      </c>
      <c r="DF339">
        <v>77965</v>
      </c>
      <c r="DG339">
        <v>28941</v>
      </c>
      <c r="DH339">
        <v>30277</v>
      </c>
      <c r="DI339">
        <v>31996</v>
      </c>
      <c r="DJ339">
        <v>34515</v>
      </c>
      <c r="DK339">
        <v>31404</v>
      </c>
      <c r="DL339">
        <v>31655</v>
      </c>
      <c r="DM339">
        <v>31351</v>
      </c>
      <c r="DN339">
        <f t="shared" si="9"/>
        <v>422675</v>
      </c>
    </row>
    <row r="340" spans="89:118" x14ac:dyDescent="0.45">
      <c r="CK340" t="s">
        <v>1147</v>
      </c>
      <c r="CL340" t="s">
        <v>3111</v>
      </c>
      <c r="CM340" s="32">
        <v>4000</v>
      </c>
      <c r="CN340" s="32">
        <v>4000</v>
      </c>
      <c r="CO340" s="32">
        <v>4000</v>
      </c>
      <c r="CP340" s="32">
        <v>4000</v>
      </c>
      <c r="CQ340" s="32">
        <v>4000</v>
      </c>
      <c r="CR340" s="32">
        <v>4000</v>
      </c>
      <c r="CS340" s="32">
        <v>4000</v>
      </c>
      <c r="CT340" s="32">
        <v>4000</v>
      </c>
      <c r="CU340" s="32">
        <v>4000</v>
      </c>
      <c r="CV340" s="32">
        <v>4000</v>
      </c>
      <c r="CW340" s="32">
        <v>4000</v>
      </c>
      <c r="CX340" s="32">
        <v>4000</v>
      </c>
      <c r="CZ340" t="s">
        <v>1147</v>
      </c>
      <c r="DA340" t="s">
        <v>3111</v>
      </c>
      <c r="DB340">
        <v>4000</v>
      </c>
      <c r="DC340">
        <v>4000</v>
      </c>
      <c r="DD340">
        <v>4000</v>
      </c>
      <c r="DE340">
        <v>4000</v>
      </c>
      <c r="DF340">
        <v>4000</v>
      </c>
      <c r="DG340">
        <v>4000</v>
      </c>
      <c r="DH340">
        <v>4000</v>
      </c>
      <c r="DI340">
        <v>4000</v>
      </c>
      <c r="DJ340">
        <v>4000</v>
      </c>
      <c r="DK340">
        <v>4000</v>
      </c>
      <c r="DL340">
        <v>4000</v>
      </c>
      <c r="DM340">
        <v>4000</v>
      </c>
      <c r="DN340">
        <f t="shared" si="9"/>
        <v>48000</v>
      </c>
    </row>
    <row r="341" spans="89:118" x14ac:dyDescent="0.45">
      <c r="CK341" t="s">
        <v>1147</v>
      </c>
      <c r="CL341" t="s">
        <v>3100</v>
      </c>
      <c r="CM341" s="32">
        <v>53000</v>
      </c>
      <c r="CN341" s="32">
        <v>53000</v>
      </c>
      <c r="CO341" s="32">
        <v>53000</v>
      </c>
      <c r="CP341" s="32">
        <v>53000</v>
      </c>
      <c r="CQ341" s="32">
        <v>53000</v>
      </c>
      <c r="CR341" s="32">
        <v>53000</v>
      </c>
      <c r="CS341" s="32">
        <v>53000</v>
      </c>
      <c r="CT341" s="32">
        <v>53000</v>
      </c>
      <c r="CU341" s="32">
        <v>53000</v>
      </c>
      <c r="CV341" s="32">
        <v>53000</v>
      </c>
      <c r="CW341" s="32">
        <v>53000</v>
      </c>
      <c r="CX341" s="32">
        <v>53000</v>
      </c>
      <c r="CZ341" t="s">
        <v>1147</v>
      </c>
      <c r="DA341" t="s">
        <v>3100</v>
      </c>
      <c r="DB341">
        <v>53000</v>
      </c>
      <c r="DC341">
        <v>53000</v>
      </c>
      <c r="DD341">
        <v>53000</v>
      </c>
      <c r="DE341">
        <v>53000</v>
      </c>
      <c r="DF341">
        <v>53000</v>
      </c>
      <c r="DG341">
        <v>53000</v>
      </c>
      <c r="DH341">
        <v>53000</v>
      </c>
      <c r="DI341">
        <v>53000</v>
      </c>
      <c r="DJ341">
        <v>53000</v>
      </c>
      <c r="DK341">
        <v>53000</v>
      </c>
      <c r="DL341">
        <v>53000</v>
      </c>
      <c r="DM341">
        <v>53000</v>
      </c>
      <c r="DN341">
        <f t="shared" si="9"/>
        <v>636000</v>
      </c>
    </row>
    <row r="342" spans="89:118" x14ac:dyDescent="0.45">
      <c r="CK342" t="s">
        <v>1147</v>
      </c>
      <c r="CL342" t="s">
        <v>3113</v>
      </c>
      <c r="CM342" s="32">
        <v>27276</v>
      </c>
      <c r="CN342" s="32">
        <v>32374</v>
      </c>
      <c r="CO342" s="32">
        <v>38004</v>
      </c>
      <c r="CP342" s="32">
        <v>41626</v>
      </c>
      <c r="CQ342" s="32">
        <v>30637</v>
      </c>
      <c r="CR342" s="32">
        <v>30711</v>
      </c>
      <c r="CS342" s="32">
        <v>27856</v>
      </c>
      <c r="CT342" s="32">
        <v>26521</v>
      </c>
      <c r="CU342" s="32">
        <v>25520</v>
      </c>
      <c r="CV342" s="32">
        <v>21859</v>
      </c>
      <c r="CW342" s="32">
        <v>22972</v>
      </c>
      <c r="CX342" s="32">
        <v>20697</v>
      </c>
      <c r="CZ342" t="s">
        <v>1147</v>
      </c>
      <c r="DA342" t="s">
        <v>3113</v>
      </c>
      <c r="DB342">
        <v>27276</v>
      </c>
      <c r="DC342">
        <v>32374</v>
      </c>
      <c r="DD342">
        <v>38004</v>
      </c>
      <c r="DE342">
        <v>41626</v>
      </c>
      <c r="DF342">
        <v>30637</v>
      </c>
      <c r="DG342">
        <v>30711</v>
      </c>
      <c r="DH342">
        <v>27856</v>
      </c>
      <c r="DI342">
        <v>26521</v>
      </c>
      <c r="DJ342">
        <v>25520</v>
      </c>
      <c r="DK342">
        <v>21859</v>
      </c>
      <c r="DL342">
        <v>22972</v>
      </c>
      <c r="DM342">
        <v>20697</v>
      </c>
      <c r="DN342">
        <f t="shared" si="9"/>
        <v>346053</v>
      </c>
    </row>
    <row r="343" spans="89:118" x14ac:dyDescent="0.45">
      <c r="CK343" t="s">
        <v>1147</v>
      </c>
      <c r="CL343" t="s">
        <v>3101</v>
      </c>
      <c r="CM343" s="32">
        <v>10880</v>
      </c>
      <c r="CN343" s="32">
        <v>10880</v>
      </c>
      <c r="CO343" s="32">
        <v>10880</v>
      </c>
      <c r="CP343" s="32">
        <v>10880</v>
      </c>
      <c r="CQ343" s="32">
        <v>10880</v>
      </c>
      <c r="CR343" s="32">
        <v>10880</v>
      </c>
      <c r="CS343" s="32">
        <v>10880</v>
      </c>
      <c r="CT343" s="32">
        <v>10880</v>
      </c>
      <c r="CU343" s="32">
        <v>10880</v>
      </c>
      <c r="CV343" s="32">
        <v>10880</v>
      </c>
      <c r="CW343" s="32">
        <v>10712</v>
      </c>
      <c r="CX343" s="32">
        <v>10712</v>
      </c>
      <c r="CZ343" t="s">
        <v>1147</v>
      </c>
      <c r="DA343" t="s">
        <v>3101</v>
      </c>
      <c r="DB343">
        <v>10880</v>
      </c>
      <c r="DC343">
        <v>10880</v>
      </c>
      <c r="DD343">
        <v>10880</v>
      </c>
      <c r="DE343">
        <v>10880</v>
      </c>
      <c r="DF343">
        <v>10880</v>
      </c>
      <c r="DG343">
        <v>10880</v>
      </c>
      <c r="DH343">
        <v>10880</v>
      </c>
      <c r="DI343">
        <v>10880</v>
      </c>
      <c r="DJ343">
        <v>10880</v>
      </c>
      <c r="DK343">
        <v>10880</v>
      </c>
      <c r="DL343">
        <v>10712</v>
      </c>
      <c r="DM343">
        <v>10712</v>
      </c>
      <c r="DN343">
        <f t="shared" si="9"/>
        <v>130224</v>
      </c>
    </row>
    <row r="344" spans="89:118" x14ac:dyDescent="0.45">
      <c r="CK344" t="s">
        <v>1147</v>
      </c>
      <c r="CL344" t="s">
        <v>3103</v>
      </c>
      <c r="CM344" s="32">
        <v>18846</v>
      </c>
      <c r="CN344" s="32">
        <v>17662</v>
      </c>
      <c r="CO344" s="32">
        <v>18818</v>
      </c>
      <c r="CP344" s="32">
        <v>23144</v>
      </c>
      <c r="CQ344" s="32">
        <v>18904</v>
      </c>
      <c r="CR344" s="32">
        <v>19384</v>
      </c>
      <c r="CS344" s="32">
        <v>20971</v>
      </c>
      <c r="CT344" s="32">
        <v>21766</v>
      </c>
      <c r="CU344" s="32">
        <v>19994</v>
      </c>
      <c r="CV344" s="32">
        <v>18229</v>
      </c>
      <c r="CW344" s="32">
        <v>19779</v>
      </c>
      <c r="CX344" s="32">
        <v>18280</v>
      </c>
      <c r="CZ344" t="s">
        <v>1147</v>
      </c>
      <c r="DA344" t="s">
        <v>3103</v>
      </c>
      <c r="DB344">
        <v>18846</v>
      </c>
      <c r="DC344">
        <v>17662</v>
      </c>
      <c r="DD344">
        <v>18818</v>
      </c>
      <c r="DE344">
        <v>23144</v>
      </c>
      <c r="DF344">
        <v>18904</v>
      </c>
      <c r="DG344">
        <v>19384</v>
      </c>
      <c r="DH344">
        <v>20971</v>
      </c>
      <c r="DI344">
        <v>21766</v>
      </c>
      <c r="DJ344">
        <v>19994</v>
      </c>
      <c r="DK344">
        <v>18229</v>
      </c>
      <c r="DL344">
        <v>19779</v>
      </c>
      <c r="DM344">
        <v>18280</v>
      </c>
      <c r="DN344">
        <f t="shared" si="9"/>
        <v>235777</v>
      </c>
    </row>
    <row r="345" spans="89:118" x14ac:dyDescent="0.45">
      <c r="CK345" t="s">
        <v>1147</v>
      </c>
      <c r="CL345" t="s">
        <v>3107</v>
      </c>
      <c r="CM345" s="32">
        <v>11000</v>
      </c>
      <c r="CN345" s="32">
        <v>11000</v>
      </c>
      <c r="CO345" s="32">
        <v>11000</v>
      </c>
      <c r="CP345" s="32">
        <v>11990</v>
      </c>
      <c r="CQ345" s="32">
        <v>11000</v>
      </c>
      <c r="CR345" s="32">
        <v>11000</v>
      </c>
      <c r="CS345" s="32">
        <v>11000</v>
      </c>
      <c r="CT345" s="32">
        <v>11000</v>
      </c>
      <c r="CU345" s="32">
        <v>11000</v>
      </c>
      <c r="CV345" s="32">
        <v>11000</v>
      </c>
      <c r="CW345" s="32">
        <v>11000</v>
      </c>
      <c r="CX345" s="32">
        <v>11000</v>
      </c>
      <c r="CZ345" t="s">
        <v>1147</v>
      </c>
      <c r="DA345" t="s">
        <v>3107</v>
      </c>
      <c r="DB345">
        <v>11000</v>
      </c>
      <c r="DC345">
        <v>11000</v>
      </c>
      <c r="DD345">
        <v>11000</v>
      </c>
      <c r="DE345">
        <v>11990</v>
      </c>
      <c r="DF345">
        <v>11000</v>
      </c>
      <c r="DG345">
        <v>11000</v>
      </c>
      <c r="DH345">
        <v>11000</v>
      </c>
      <c r="DI345">
        <v>11000</v>
      </c>
      <c r="DJ345">
        <v>11000</v>
      </c>
      <c r="DK345">
        <v>11000</v>
      </c>
      <c r="DL345">
        <v>11000</v>
      </c>
      <c r="DM345">
        <v>11000</v>
      </c>
      <c r="DN345">
        <f t="shared" si="9"/>
        <v>132990</v>
      </c>
    </row>
    <row r="346" spans="89:118" x14ac:dyDescent="0.45">
      <c r="CK346" t="s">
        <v>1117</v>
      </c>
      <c r="CL346" t="s">
        <v>3103</v>
      </c>
      <c r="CM346" s="32">
        <v>12700</v>
      </c>
      <c r="CN346" s="32">
        <v>12700</v>
      </c>
      <c r="CO346" s="32">
        <v>12700</v>
      </c>
      <c r="CP346" s="32">
        <v>24724</v>
      </c>
      <c r="CQ346" s="32">
        <v>14320</v>
      </c>
      <c r="CR346" s="32">
        <v>15104</v>
      </c>
      <c r="CS346" s="32">
        <v>14149</v>
      </c>
      <c r="CT346" s="32">
        <v>14203</v>
      </c>
      <c r="CU346" s="32">
        <v>14323</v>
      </c>
      <c r="CV346" s="32">
        <v>13857</v>
      </c>
      <c r="CW346" s="32">
        <v>13961</v>
      </c>
      <c r="CX346" s="32">
        <v>14233</v>
      </c>
      <c r="CZ346" t="s">
        <v>1117</v>
      </c>
      <c r="DA346" t="s">
        <v>3103</v>
      </c>
      <c r="DB346">
        <v>12700</v>
      </c>
      <c r="DC346">
        <v>12700</v>
      </c>
      <c r="DD346">
        <v>12700</v>
      </c>
      <c r="DE346">
        <v>24724</v>
      </c>
      <c r="DF346">
        <v>14320</v>
      </c>
      <c r="DG346">
        <v>15104</v>
      </c>
      <c r="DH346">
        <v>14149</v>
      </c>
      <c r="DI346">
        <v>14203</v>
      </c>
      <c r="DJ346">
        <v>14323</v>
      </c>
      <c r="DK346">
        <v>13857</v>
      </c>
      <c r="DL346">
        <v>13961</v>
      </c>
      <c r="DM346">
        <v>14233</v>
      </c>
      <c r="DN346">
        <f t="shared" si="9"/>
        <v>176974</v>
      </c>
    </row>
    <row r="347" spans="89:118" x14ac:dyDescent="0.45">
      <c r="CK347" t="s">
        <v>1117</v>
      </c>
      <c r="CL347" t="s">
        <v>3107</v>
      </c>
      <c r="CM347" s="32">
        <v>7748</v>
      </c>
      <c r="CN347" s="32">
        <v>7748</v>
      </c>
      <c r="CO347" s="32">
        <v>7748</v>
      </c>
      <c r="CP347" s="32">
        <v>6973</v>
      </c>
      <c r="CQ347" s="32">
        <v>0</v>
      </c>
      <c r="CR347" s="32">
        <v>0</v>
      </c>
      <c r="CS347" s="32">
        <v>0</v>
      </c>
      <c r="CT347" s="32">
        <v>0</v>
      </c>
      <c r="CU347" s="32">
        <v>0</v>
      </c>
      <c r="CV347" s="32">
        <v>0</v>
      </c>
      <c r="CW347" s="32">
        <v>0</v>
      </c>
      <c r="CX347" s="32">
        <v>0</v>
      </c>
      <c r="CZ347" t="s">
        <v>1117</v>
      </c>
      <c r="DA347" t="s">
        <v>3107</v>
      </c>
      <c r="DB347">
        <v>7748</v>
      </c>
      <c r="DC347">
        <v>7748</v>
      </c>
      <c r="DD347">
        <v>7748</v>
      </c>
      <c r="DE347">
        <v>6973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f t="shared" si="9"/>
        <v>30217</v>
      </c>
    </row>
    <row r="348" spans="89:118" x14ac:dyDescent="0.45">
      <c r="CK348" t="s">
        <v>1131</v>
      </c>
      <c r="CL348" t="s">
        <v>3103</v>
      </c>
      <c r="CM348" s="32">
        <v>6044</v>
      </c>
      <c r="CN348" s="32">
        <v>5725</v>
      </c>
      <c r="CO348" s="32">
        <v>5319</v>
      </c>
      <c r="CP348" s="32">
        <v>5290</v>
      </c>
      <c r="CQ348" s="32">
        <v>5551</v>
      </c>
      <c r="CR348" s="32">
        <v>5652</v>
      </c>
      <c r="CS348" s="32">
        <v>5536</v>
      </c>
      <c r="CT348" s="32">
        <v>5174</v>
      </c>
      <c r="CU348" s="32">
        <v>5319</v>
      </c>
      <c r="CV348" s="32">
        <v>5464</v>
      </c>
      <c r="CW348" s="32">
        <v>6203</v>
      </c>
      <c r="CX348" s="32">
        <v>6883</v>
      </c>
      <c r="CZ348" t="s">
        <v>1131</v>
      </c>
      <c r="DA348" t="s">
        <v>3103</v>
      </c>
      <c r="DB348">
        <v>6044</v>
      </c>
      <c r="DC348">
        <v>5725</v>
      </c>
      <c r="DD348">
        <v>5319</v>
      </c>
      <c r="DE348">
        <v>5290</v>
      </c>
      <c r="DF348">
        <v>5551</v>
      </c>
      <c r="DG348">
        <v>5652</v>
      </c>
      <c r="DH348">
        <v>5536</v>
      </c>
      <c r="DI348">
        <v>5174</v>
      </c>
      <c r="DJ348">
        <v>5319</v>
      </c>
      <c r="DK348">
        <v>5464</v>
      </c>
      <c r="DL348">
        <v>6203</v>
      </c>
      <c r="DM348">
        <v>6883</v>
      </c>
      <c r="DN348">
        <f t="shared" si="9"/>
        <v>68160</v>
      </c>
    </row>
    <row r="349" spans="89:118" x14ac:dyDescent="0.45">
      <c r="CK349" t="s">
        <v>1111</v>
      </c>
      <c r="CL349" t="s">
        <v>3111</v>
      </c>
      <c r="CM349" s="32">
        <v>0</v>
      </c>
      <c r="CN349" s="32">
        <v>0</v>
      </c>
      <c r="CO349" s="32">
        <v>0</v>
      </c>
      <c r="CP349" s="32">
        <v>0</v>
      </c>
      <c r="CQ349" s="32">
        <v>0</v>
      </c>
      <c r="CR349" s="32">
        <v>0</v>
      </c>
      <c r="CS349" s="32">
        <v>0</v>
      </c>
      <c r="CT349" s="32">
        <v>0</v>
      </c>
      <c r="CU349" s="32">
        <v>0</v>
      </c>
      <c r="CV349" s="32">
        <v>0</v>
      </c>
      <c r="CW349" s="32">
        <v>0</v>
      </c>
      <c r="CX349" s="32">
        <v>0</v>
      </c>
      <c r="CZ349" t="s">
        <v>1111</v>
      </c>
      <c r="DA349" t="s">
        <v>3111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f t="shared" si="9"/>
        <v>0</v>
      </c>
    </row>
    <row r="350" spans="89:118" x14ac:dyDescent="0.45">
      <c r="CK350" t="s">
        <v>1111</v>
      </c>
      <c r="CL350" t="s">
        <v>3112</v>
      </c>
      <c r="CM350" s="32">
        <v>20000</v>
      </c>
      <c r="CN350" s="32">
        <v>20000</v>
      </c>
      <c r="CO350" s="32">
        <v>20000</v>
      </c>
      <c r="CP350" s="32">
        <v>20000</v>
      </c>
      <c r="CQ350" s="32">
        <v>20000</v>
      </c>
      <c r="CR350" s="32">
        <v>20000</v>
      </c>
      <c r="CS350" s="32">
        <v>20000</v>
      </c>
      <c r="CT350" s="32">
        <v>20000</v>
      </c>
      <c r="CU350" s="32">
        <v>20000</v>
      </c>
      <c r="CV350" s="32">
        <v>20000</v>
      </c>
      <c r="CW350" s="32">
        <v>20000</v>
      </c>
      <c r="CX350" s="32">
        <v>20000</v>
      </c>
      <c r="CZ350" t="s">
        <v>1111</v>
      </c>
      <c r="DA350" t="s">
        <v>3112</v>
      </c>
      <c r="DB350">
        <v>20000</v>
      </c>
      <c r="DC350">
        <v>20000</v>
      </c>
      <c r="DD350">
        <v>20000</v>
      </c>
      <c r="DE350">
        <v>20000</v>
      </c>
      <c r="DF350">
        <v>20000</v>
      </c>
      <c r="DG350">
        <v>20000</v>
      </c>
      <c r="DH350">
        <v>20000</v>
      </c>
      <c r="DI350">
        <v>20000</v>
      </c>
      <c r="DJ350">
        <v>20000</v>
      </c>
      <c r="DK350">
        <v>20000</v>
      </c>
      <c r="DL350">
        <v>20000</v>
      </c>
      <c r="DM350">
        <v>20000</v>
      </c>
      <c r="DN350">
        <f t="shared" si="9"/>
        <v>240000</v>
      </c>
    </row>
    <row r="351" spans="89:118" x14ac:dyDescent="0.45">
      <c r="CK351" t="s">
        <v>1111</v>
      </c>
      <c r="CL351" t="s">
        <v>3103</v>
      </c>
      <c r="CM351" s="32">
        <v>11000</v>
      </c>
      <c r="CN351" s="32">
        <v>11000</v>
      </c>
      <c r="CO351" s="32">
        <v>11000</v>
      </c>
      <c r="CP351" s="32">
        <v>11000</v>
      </c>
      <c r="CQ351" s="32">
        <v>11000</v>
      </c>
      <c r="CR351" s="32">
        <v>11000</v>
      </c>
      <c r="CS351" s="32">
        <v>11000</v>
      </c>
      <c r="CT351" s="32">
        <v>11000</v>
      </c>
      <c r="CU351" s="32">
        <v>11000</v>
      </c>
      <c r="CV351" s="32">
        <v>11000</v>
      </c>
      <c r="CW351" s="32">
        <v>11000</v>
      </c>
      <c r="CX351" s="32">
        <v>11000</v>
      </c>
      <c r="CZ351" t="s">
        <v>1111</v>
      </c>
      <c r="DA351" t="s">
        <v>3103</v>
      </c>
      <c r="DB351">
        <v>11000</v>
      </c>
      <c r="DC351">
        <v>11000</v>
      </c>
      <c r="DD351">
        <v>11000</v>
      </c>
      <c r="DE351">
        <v>11000</v>
      </c>
      <c r="DF351">
        <v>11000</v>
      </c>
      <c r="DG351">
        <v>11000</v>
      </c>
      <c r="DH351">
        <v>11000</v>
      </c>
      <c r="DI351">
        <v>11000</v>
      </c>
      <c r="DJ351">
        <v>11000</v>
      </c>
      <c r="DK351">
        <v>11000</v>
      </c>
      <c r="DL351">
        <v>11000</v>
      </c>
      <c r="DM351">
        <v>11000</v>
      </c>
      <c r="DN351">
        <f t="shared" si="9"/>
        <v>132000</v>
      </c>
    </row>
    <row r="352" spans="89:118" x14ac:dyDescent="0.45">
      <c r="CK352" t="s">
        <v>380</v>
      </c>
      <c r="CL352" t="s">
        <v>3109</v>
      </c>
      <c r="CM352" s="32">
        <v>2450</v>
      </c>
      <c r="CN352" s="32">
        <v>2450</v>
      </c>
      <c r="CO352" s="32">
        <v>2450</v>
      </c>
      <c r="CP352" s="32">
        <v>2450</v>
      </c>
      <c r="CQ352" s="32">
        <v>2450</v>
      </c>
      <c r="CR352" s="32">
        <v>2450</v>
      </c>
      <c r="CS352" s="32">
        <v>2450</v>
      </c>
      <c r="CT352" s="32">
        <v>2450</v>
      </c>
      <c r="CU352" s="32">
        <v>2450</v>
      </c>
      <c r="CV352" s="32">
        <v>2450</v>
      </c>
      <c r="CW352" s="32">
        <v>0</v>
      </c>
      <c r="CX352" s="32">
        <v>0</v>
      </c>
      <c r="CZ352" t="s">
        <v>380</v>
      </c>
      <c r="DA352" t="s">
        <v>3109</v>
      </c>
      <c r="DB352">
        <v>2450</v>
      </c>
      <c r="DC352">
        <v>2450</v>
      </c>
      <c r="DD352">
        <v>2450</v>
      </c>
      <c r="DE352">
        <v>2450</v>
      </c>
      <c r="DF352">
        <v>2450</v>
      </c>
      <c r="DG352">
        <v>2450</v>
      </c>
      <c r="DH352">
        <v>2450</v>
      </c>
      <c r="DI352">
        <v>2450</v>
      </c>
      <c r="DJ352">
        <v>2450</v>
      </c>
      <c r="DK352">
        <v>2450</v>
      </c>
      <c r="DL352">
        <v>0</v>
      </c>
      <c r="DM352">
        <v>0</v>
      </c>
      <c r="DN352">
        <f t="shared" si="9"/>
        <v>24500</v>
      </c>
    </row>
    <row r="353" spans="89:118" x14ac:dyDescent="0.45">
      <c r="CK353" t="s">
        <v>380</v>
      </c>
      <c r="CL353" t="s">
        <v>3119</v>
      </c>
      <c r="CM353" s="32">
        <v>-1653</v>
      </c>
      <c r="CN353" s="32">
        <v>-1761</v>
      </c>
      <c r="CO353" s="32">
        <v>-1807</v>
      </c>
      <c r="CP353" s="32">
        <v>-1977</v>
      </c>
      <c r="CQ353" s="32">
        <v>-1801</v>
      </c>
      <c r="CR353" s="32">
        <v>-1853</v>
      </c>
      <c r="CS353" s="32">
        <v>-2132</v>
      </c>
      <c r="CT353" s="32">
        <v>-2189</v>
      </c>
      <c r="CU353" s="32">
        <v>-2016</v>
      </c>
      <c r="CV353" s="32">
        <v>-1884</v>
      </c>
      <c r="CW353" s="32">
        <v>-2221</v>
      </c>
      <c r="CX353" s="32">
        <v>-1872</v>
      </c>
      <c r="CZ353" t="s">
        <v>380</v>
      </c>
      <c r="DA353" t="s">
        <v>3119</v>
      </c>
      <c r="DB353">
        <v>-1653</v>
      </c>
      <c r="DC353">
        <v>-1761</v>
      </c>
      <c r="DD353">
        <v>-1807</v>
      </c>
      <c r="DE353">
        <v>-1977</v>
      </c>
      <c r="DF353">
        <v>-1801</v>
      </c>
      <c r="DG353">
        <v>-1853</v>
      </c>
      <c r="DH353">
        <v>-2132</v>
      </c>
      <c r="DI353">
        <v>-2189</v>
      </c>
      <c r="DJ353">
        <v>-2016</v>
      </c>
      <c r="DK353">
        <v>-1884</v>
      </c>
      <c r="DL353">
        <v>-2221</v>
      </c>
      <c r="DM353">
        <v>-1872</v>
      </c>
      <c r="DN353">
        <f t="shared" si="9"/>
        <v>-23166</v>
      </c>
    </row>
    <row r="354" spans="89:118" x14ac:dyDescent="0.45">
      <c r="CK354" t="s">
        <v>380</v>
      </c>
      <c r="CL354" t="s">
        <v>3115</v>
      </c>
      <c r="CM354" s="32">
        <v>209086.69899999999</v>
      </c>
      <c r="CN354" s="32">
        <v>214759.486</v>
      </c>
      <c r="CO354" s="32">
        <v>213880.55</v>
      </c>
      <c r="CP354" s="32">
        <v>210164.79300000001</v>
      </c>
      <c r="CQ354" s="32">
        <v>195792.51699999999</v>
      </c>
      <c r="CR354" s="32">
        <v>176497.93799999999</v>
      </c>
      <c r="CS354" s="32">
        <v>176847.93799999999</v>
      </c>
      <c r="CT354" s="32">
        <v>176847.93799999999</v>
      </c>
      <c r="CU354" s="32">
        <v>176547.93799999999</v>
      </c>
      <c r="CV354" s="32">
        <v>179997.93799999999</v>
      </c>
      <c r="CW354" s="32">
        <v>150593.66500000001</v>
      </c>
      <c r="CX354" s="32">
        <v>154514.21599999999</v>
      </c>
      <c r="CZ354" t="s">
        <v>380</v>
      </c>
      <c r="DA354" t="s">
        <v>3115</v>
      </c>
      <c r="DB354">
        <v>209086.69899999999</v>
      </c>
      <c r="DC354">
        <v>214759.486</v>
      </c>
      <c r="DD354">
        <v>213880.55</v>
      </c>
      <c r="DE354">
        <v>210164.79300000001</v>
      </c>
      <c r="DF354">
        <v>195792.51699999999</v>
      </c>
      <c r="DG354">
        <v>176497.93799999999</v>
      </c>
      <c r="DH354">
        <v>176847.93799999999</v>
      </c>
      <c r="DI354">
        <v>176847.93799999999</v>
      </c>
      <c r="DJ354">
        <v>176547.93799999999</v>
      </c>
      <c r="DK354">
        <v>179997.93799999999</v>
      </c>
      <c r="DL354">
        <v>150593.66500000001</v>
      </c>
      <c r="DM354">
        <v>154514.21599999999</v>
      </c>
      <c r="DN354">
        <f t="shared" si="9"/>
        <v>2235531.6160000004</v>
      </c>
    </row>
    <row r="355" spans="89:118" x14ac:dyDescent="0.45">
      <c r="CK355" t="s">
        <v>380</v>
      </c>
      <c r="CL355" t="s">
        <v>3111</v>
      </c>
      <c r="CM355" s="32">
        <v>0</v>
      </c>
      <c r="CN355" s="32">
        <v>0</v>
      </c>
      <c r="CO355" s="32">
        <v>0</v>
      </c>
      <c r="CP355" s="32">
        <v>0</v>
      </c>
      <c r="CQ355" s="32">
        <v>0</v>
      </c>
      <c r="CR355" s="32">
        <v>0</v>
      </c>
      <c r="CS355" s="32">
        <v>0</v>
      </c>
      <c r="CT355" s="32">
        <v>0</v>
      </c>
      <c r="CU355" s="32">
        <v>0</v>
      </c>
      <c r="CV355" s="32">
        <v>0</v>
      </c>
      <c r="CW355" s="32">
        <v>0</v>
      </c>
      <c r="CX355" s="32">
        <v>0</v>
      </c>
      <c r="CZ355" t="s">
        <v>380</v>
      </c>
      <c r="DA355" t="s">
        <v>3111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f t="shared" si="9"/>
        <v>0</v>
      </c>
    </row>
    <row r="356" spans="89:118" x14ac:dyDescent="0.45">
      <c r="CK356" t="s">
        <v>380</v>
      </c>
      <c r="CL356" t="s">
        <v>3636</v>
      </c>
      <c r="CM356" s="32">
        <v>210000</v>
      </c>
      <c r="CN356" s="32">
        <v>210000</v>
      </c>
      <c r="CO356" s="32">
        <v>210000</v>
      </c>
      <c r="CP356" s="32">
        <v>210000</v>
      </c>
      <c r="CQ356" s="32">
        <v>210000</v>
      </c>
      <c r="CR356" s="32">
        <v>210000</v>
      </c>
      <c r="CS356" s="32">
        <v>210000</v>
      </c>
      <c r="CT356" s="32">
        <v>210000</v>
      </c>
      <c r="CU356" s="32">
        <v>210000</v>
      </c>
      <c r="CV356" s="32">
        <v>210000</v>
      </c>
      <c r="CW356" s="32">
        <v>210000</v>
      </c>
      <c r="CX356" s="32">
        <v>210000</v>
      </c>
      <c r="CZ356" t="s">
        <v>380</v>
      </c>
      <c r="DA356" t="s">
        <v>3636</v>
      </c>
      <c r="DB356">
        <v>210000</v>
      </c>
      <c r="DC356">
        <v>210000</v>
      </c>
      <c r="DD356">
        <v>210000</v>
      </c>
      <c r="DE356">
        <v>210000</v>
      </c>
      <c r="DF356">
        <v>210000</v>
      </c>
      <c r="DG356">
        <v>210000</v>
      </c>
      <c r="DH356">
        <v>210000</v>
      </c>
      <c r="DI356">
        <v>210000</v>
      </c>
      <c r="DJ356">
        <v>210000</v>
      </c>
      <c r="DK356">
        <v>210000</v>
      </c>
      <c r="DL356">
        <v>210000</v>
      </c>
      <c r="DM356">
        <v>210000</v>
      </c>
      <c r="DN356">
        <f t="shared" si="9"/>
        <v>2520000</v>
      </c>
    </row>
    <row r="357" spans="89:118" x14ac:dyDescent="0.45">
      <c r="CK357" t="s">
        <v>380</v>
      </c>
      <c r="CL357" t="s">
        <v>3100</v>
      </c>
      <c r="CM357" s="32">
        <v>59462</v>
      </c>
      <c r="CN357" s="32">
        <v>59462</v>
      </c>
      <c r="CO357" s="32">
        <v>59462</v>
      </c>
      <c r="CP357" s="32">
        <v>59462</v>
      </c>
      <c r="CQ357" s="32">
        <v>59462</v>
      </c>
      <c r="CR357" s="32">
        <v>59462</v>
      </c>
      <c r="CS357" s="32">
        <v>59462</v>
      </c>
      <c r="CT357" s="32">
        <v>59462</v>
      </c>
      <c r="CU357" s="32">
        <v>59462</v>
      </c>
      <c r="CV357" s="32">
        <v>59462</v>
      </c>
      <c r="CW357" s="32">
        <v>59462</v>
      </c>
      <c r="CX357" s="32">
        <v>59462</v>
      </c>
      <c r="CZ357" t="s">
        <v>380</v>
      </c>
      <c r="DA357" t="s">
        <v>3100</v>
      </c>
      <c r="DB357">
        <v>59462</v>
      </c>
      <c r="DC357">
        <v>59462</v>
      </c>
      <c r="DD357">
        <v>59462</v>
      </c>
      <c r="DE357">
        <v>59462</v>
      </c>
      <c r="DF357">
        <v>59462</v>
      </c>
      <c r="DG357">
        <v>59462</v>
      </c>
      <c r="DH357">
        <v>59462</v>
      </c>
      <c r="DI357">
        <v>59462</v>
      </c>
      <c r="DJ357">
        <v>59462</v>
      </c>
      <c r="DK357">
        <v>59462</v>
      </c>
      <c r="DL357">
        <v>59462</v>
      </c>
      <c r="DM357">
        <v>59462</v>
      </c>
      <c r="DN357">
        <f t="shared" si="9"/>
        <v>713544</v>
      </c>
    </row>
    <row r="358" spans="89:118" x14ac:dyDescent="0.45">
      <c r="CK358" t="s">
        <v>380</v>
      </c>
      <c r="CL358" t="s">
        <v>3117</v>
      </c>
      <c r="CM358" s="32">
        <v>263997</v>
      </c>
      <c r="CN358" s="32">
        <v>244534</v>
      </c>
      <c r="CO358" s="32">
        <v>261930</v>
      </c>
      <c r="CP358" s="32">
        <v>214125</v>
      </c>
      <c r="CQ358" s="32">
        <v>214470</v>
      </c>
      <c r="CR358" s="32">
        <v>258588</v>
      </c>
      <c r="CS358" s="32">
        <v>246130</v>
      </c>
      <c r="CT358" s="32">
        <v>262606</v>
      </c>
      <c r="CU358" s="32">
        <v>260880</v>
      </c>
      <c r="CV358" s="32">
        <v>196146</v>
      </c>
      <c r="CW358" s="32">
        <v>284010</v>
      </c>
      <c r="CX358" s="32">
        <v>371460</v>
      </c>
      <c r="CZ358" t="s">
        <v>380</v>
      </c>
      <c r="DA358" t="s">
        <v>3117</v>
      </c>
      <c r="DB358">
        <v>263997</v>
      </c>
      <c r="DC358">
        <v>244534</v>
      </c>
      <c r="DD358">
        <v>261930</v>
      </c>
      <c r="DE358">
        <v>214125</v>
      </c>
      <c r="DF358">
        <v>214470</v>
      </c>
      <c r="DG358">
        <v>258588</v>
      </c>
      <c r="DH358">
        <v>246130</v>
      </c>
      <c r="DI358">
        <v>262606</v>
      </c>
      <c r="DJ358">
        <v>260880</v>
      </c>
      <c r="DK358">
        <v>196146</v>
      </c>
      <c r="DL358">
        <v>284010</v>
      </c>
      <c r="DM358">
        <v>371460</v>
      </c>
      <c r="DN358">
        <f t="shared" si="9"/>
        <v>3078876</v>
      </c>
    </row>
    <row r="359" spans="89:118" x14ac:dyDescent="0.45">
      <c r="CK359" t="s">
        <v>380</v>
      </c>
      <c r="CL359" t="s">
        <v>3102</v>
      </c>
      <c r="CM359" s="32">
        <v>375000</v>
      </c>
      <c r="CN359" s="32">
        <v>375000</v>
      </c>
      <c r="CO359" s="32">
        <v>375000</v>
      </c>
      <c r="CP359" s="32">
        <v>375000</v>
      </c>
      <c r="CQ359" s="32">
        <v>375000</v>
      </c>
      <c r="CR359" s="32">
        <v>375000</v>
      </c>
      <c r="CS359" s="32">
        <v>375000</v>
      </c>
      <c r="CT359" s="32">
        <v>375000</v>
      </c>
      <c r="CU359" s="32">
        <v>375000</v>
      </c>
      <c r="CV359" s="32">
        <v>375000</v>
      </c>
      <c r="CW359" s="32">
        <v>375000</v>
      </c>
      <c r="CX359" s="32">
        <v>375000</v>
      </c>
      <c r="CZ359" t="s">
        <v>380</v>
      </c>
      <c r="DA359" t="s">
        <v>3102</v>
      </c>
      <c r="DB359">
        <v>375000</v>
      </c>
      <c r="DC359">
        <v>375000</v>
      </c>
      <c r="DD359">
        <v>375000</v>
      </c>
      <c r="DE359">
        <v>375000</v>
      </c>
      <c r="DF359">
        <v>375000</v>
      </c>
      <c r="DG359">
        <v>375000</v>
      </c>
      <c r="DH359">
        <v>375000</v>
      </c>
      <c r="DI359">
        <v>375000</v>
      </c>
      <c r="DJ359">
        <v>375000</v>
      </c>
      <c r="DK359">
        <v>375000</v>
      </c>
      <c r="DL359">
        <v>375000</v>
      </c>
      <c r="DM359">
        <v>375000</v>
      </c>
      <c r="DN359">
        <f t="shared" si="9"/>
        <v>4500000</v>
      </c>
    </row>
    <row r="360" spans="89:118" x14ac:dyDescent="0.45">
      <c r="CK360" t="s">
        <v>380</v>
      </c>
      <c r="CL360" t="s">
        <v>3113</v>
      </c>
      <c r="CM360" s="32">
        <v>127358</v>
      </c>
      <c r="CN360" s="32">
        <v>135070</v>
      </c>
      <c r="CO360" s="32">
        <v>133498</v>
      </c>
      <c r="CP360" s="32">
        <v>145661</v>
      </c>
      <c r="CQ360" s="32">
        <v>128082</v>
      </c>
      <c r="CR360" s="32">
        <v>126461</v>
      </c>
      <c r="CS360" s="32">
        <v>125913</v>
      </c>
      <c r="CT360" s="32">
        <v>115417</v>
      </c>
      <c r="CU360" s="32">
        <v>129132</v>
      </c>
      <c r="CV360" s="32">
        <v>121196</v>
      </c>
      <c r="CW360" s="32">
        <v>126979</v>
      </c>
      <c r="CX360" s="32">
        <v>130773</v>
      </c>
      <c r="CZ360" t="s">
        <v>380</v>
      </c>
      <c r="DA360" t="s">
        <v>3113</v>
      </c>
      <c r="DB360">
        <v>127358</v>
      </c>
      <c r="DC360">
        <v>135070</v>
      </c>
      <c r="DD360">
        <v>133498</v>
      </c>
      <c r="DE360">
        <v>145661</v>
      </c>
      <c r="DF360">
        <v>128082</v>
      </c>
      <c r="DG360">
        <v>126461</v>
      </c>
      <c r="DH360">
        <v>125913</v>
      </c>
      <c r="DI360">
        <v>115417</v>
      </c>
      <c r="DJ360">
        <v>129132</v>
      </c>
      <c r="DK360">
        <v>121196</v>
      </c>
      <c r="DL360">
        <v>126979</v>
      </c>
      <c r="DM360">
        <v>130773</v>
      </c>
      <c r="DN360">
        <f t="shared" si="9"/>
        <v>1545540</v>
      </c>
    </row>
    <row r="361" spans="89:118" x14ac:dyDescent="0.45">
      <c r="CK361" t="s">
        <v>380</v>
      </c>
      <c r="CL361" t="s">
        <v>3402</v>
      </c>
      <c r="CM361" s="32">
        <v>0</v>
      </c>
      <c r="CN361" s="32">
        <v>0</v>
      </c>
      <c r="CO361" s="32">
        <v>39</v>
      </c>
      <c r="CP361" s="32">
        <v>0</v>
      </c>
      <c r="CQ361" s="32">
        <v>0</v>
      </c>
      <c r="CR361" s="32">
        <v>0</v>
      </c>
      <c r="CS361" s="32">
        <v>0</v>
      </c>
      <c r="CT361" s="32">
        <v>0</v>
      </c>
      <c r="CU361" s="32">
        <v>0</v>
      </c>
      <c r="CV361" s="32">
        <v>0</v>
      </c>
      <c r="CW361" s="32">
        <v>0</v>
      </c>
      <c r="CX361" s="32">
        <v>0</v>
      </c>
      <c r="CZ361" t="s">
        <v>380</v>
      </c>
      <c r="DA361" t="s">
        <v>3402</v>
      </c>
      <c r="DB361">
        <v>0</v>
      </c>
      <c r="DC361">
        <v>0</v>
      </c>
      <c r="DD361">
        <v>39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f t="shared" si="9"/>
        <v>39</v>
      </c>
    </row>
    <row r="362" spans="89:118" x14ac:dyDescent="0.45">
      <c r="CK362" t="s">
        <v>380</v>
      </c>
      <c r="CL362" t="s">
        <v>3107</v>
      </c>
      <c r="CM362" s="32">
        <v>4000</v>
      </c>
      <c r="CN362" s="32">
        <v>4000</v>
      </c>
      <c r="CO362" s="32">
        <v>4000</v>
      </c>
      <c r="CP362" s="32">
        <v>4000</v>
      </c>
      <c r="CQ362" s="32">
        <v>4000</v>
      </c>
      <c r="CR362" s="32">
        <v>4000</v>
      </c>
      <c r="CS362" s="32">
        <v>4000</v>
      </c>
      <c r="CT362" s="32">
        <v>4000</v>
      </c>
      <c r="CU362" s="32">
        <v>4000</v>
      </c>
      <c r="CV362" s="32">
        <v>4116</v>
      </c>
      <c r="CW362" s="32">
        <v>4000</v>
      </c>
      <c r="CX362" s="32">
        <v>4000</v>
      </c>
      <c r="CZ362" t="s">
        <v>380</v>
      </c>
      <c r="DA362" t="s">
        <v>3107</v>
      </c>
      <c r="DB362">
        <v>4000</v>
      </c>
      <c r="DC362">
        <v>4000</v>
      </c>
      <c r="DD362">
        <v>4000</v>
      </c>
      <c r="DE362">
        <v>4000</v>
      </c>
      <c r="DF362">
        <v>4000</v>
      </c>
      <c r="DG362">
        <v>4000</v>
      </c>
      <c r="DH362">
        <v>4000</v>
      </c>
      <c r="DI362">
        <v>4000</v>
      </c>
      <c r="DJ362">
        <v>4000</v>
      </c>
      <c r="DK362">
        <v>4116</v>
      </c>
      <c r="DL362">
        <v>4000</v>
      </c>
      <c r="DM362">
        <v>4000</v>
      </c>
      <c r="DN362">
        <f t="shared" si="9"/>
        <v>48116</v>
      </c>
    </row>
    <row r="363" spans="89:118" x14ac:dyDescent="0.45">
      <c r="CK363" t="s">
        <v>157</v>
      </c>
      <c r="CL363" t="s">
        <v>3781</v>
      </c>
      <c r="CM363" s="32">
        <v>546000</v>
      </c>
      <c r="CN363" s="32">
        <v>546000</v>
      </c>
      <c r="CO363" s="32">
        <v>546000</v>
      </c>
      <c r="CP363" s="32">
        <v>546000</v>
      </c>
      <c r="CQ363" s="32">
        <v>546000</v>
      </c>
      <c r="CR363" s="32">
        <v>546000</v>
      </c>
      <c r="CS363" s="32">
        <v>546000</v>
      </c>
      <c r="CT363" s="32">
        <v>546000</v>
      </c>
      <c r="CU363" s="32">
        <v>546000</v>
      </c>
      <c r="CV363" s="32">
        <v>546000</v>
      </c>
      <c r="CW363" s="32">
        <v>546000</v>
      </c>
      <c r="CX363" s="32">
        <v>546000</v>
      </c>
      <c r="CZ363" t="s">
        <v>157</v>
      </c>
      <c r="DA363" t="s">
        <v>3781</v>
      </c>
      <c r="DB363">
        <v>546000</v>
      </c>
      <c r="DC363">
        <v>546000</v>
      </c>
      <c r="DD363">
        <v>546000</v>
      </c>
      <c r="DE363">
        <v>546000</v>
      </c>
      <c r="DF363">
        <v>546000</v>
      </c>
      <c r="DG363">
        <v>546000</v>
      </c>
      <c r="DH363">
        <v>546000</v>
      </c>
      <c r="DI363">
        <v>546000</v>
      </c>
      <c r="DJ363">
        <v>546000</v>
      </c>
      <c r="DK363">
        <v>546000</v>
      </c>
      <c r="DL363">
        <v>546000</v>
      </c>
      <c r="DM363">
        <v>546000</v>
      </c>
      <c r="DN363">
        <f t="shared" si="9"/>
        <v>6552000</v>
      </c>
    </row>
    <row r="364" spans="89:118" x14ac:dyDescent="0.45">
      <c r="CK364" t="s">
        <v>153</v>
      </c>
      <c r="CL364" t="s">
        <v>3102</v>
      </c>
      <c r="CM364" s="32">
        <v>0</v>
      </c>
      <c r="CN364" s="32">
        <v>0</v>
      </c>
      <c r="CO364" s="32">
        <v>0</v>
      </c>
      <c r="CP364" s="32">
        <v>0</v>
      </c>
      <c r="CQ364" s="32">
        <v>0</v>
      </c>
      <c r="CR364" s="32">
        <v>0</v>
      </c>
      <c r="CS364" s="32">
        <v>0</v>
      </c>
      <c r="CT364" s="32">
        <v>0</v>
      </c>
      <c r="CU364" s="32">
        <v>0</v>
      </c>
      <c r="CV364" s="32">
        <v>0</v>
      </c>
      <c r="CW364" s="32">
        <v>0</v>
      </c>
      <c r="CX364" s="32">
        <v>387097</v>
      </c>
      <c r="CZ364" t="s">
        <v>153</v>
      </c>
      <c r="DA364" t="s">
        <v>3102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387097</v>
      </c>
      <c r="DN364">
        <f t="shared" si="9"/>
        <v>387097</v>
      </c>
    </row>
    <row r="365" spans="89:118" x14ac:dyDescent="0.45">
      <c r="CK365" t="s">
        <v>702</v>
      </c>
      <c r="CL365" t="s">
        <v>3112</v>
      </c>
      <c r="CM365" s="32">
        <v>0</v>
      </c>
      <c r="CN365" s="32">
        <v>0</v>
      </c>
      <c r="CO365" s="32">
        <v>0</v>
      </c>
      <c r="CP365" s="32">
        <v>0</v>
      </c>
      <c r="CQ365" s="32">
        <v>0</v>
      </c>
      <c r="CR365" s="32">
        <v>56000</v>
      </c>
      <c r="CS365" s="32">
        <v>56000</v>
      </c>
      <c r="CT365" s="32">
        <v>56000</v>
      </c>
      <c r="CU365" s="32">
        <v>56000</v>
      </c>
      <c r="CV365" s="32">
        <v>56000</v>
      </c>
      <c r="CW365" s="32">
        <v>56000</v>
      </c>
      <c r="CX365" s="32">
        <v>56000</v>
      </c>
      <c r="CZ365" t="s">
        <v>702</v>
      </c>
      <c r="DA365" t="s">
        <v>3112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56000</v>
      </c>
      <c r="DH365">
        <v>56000</v>
      </c>
      <c r="DI365">
        <v>56000</v>
      </c>
      <c r="DJ365">
        <v>56000</v>
      </c>
      <c r="DK365">
        <v>56000</v>
      </c>
      <c r="DL365">
        <v>56000</v>
      </c>
      <c r="DM365">
        <v>56000</v>
      </c>
      <c r="DN365">
        <f t="shared" si="9"/>
        <v>392000</v>
      </c>
    </row>
    <row r="366" spans="89:118" x14ac:dyDescent="0.45">
      <c r="CK366" t="s">
        <v>702</v>
      </c>
      <c r="CL366" t="s">
        <v>3101</v>
      </c>
      <c r="CM366" s="32">
        <v>0</v>
      </c>
      <c r="CN366" s="32">
        <v>0</v>
      </c>
      <c r="CO366" s="32">
        <v>0</v>
      </c>
      <c r="CP366" s="32">
        <v>0</v>
      </c>
      <c r="CQ366" s="32">
        <v>48504</v>
      </c>
      <c r="CR366" s="32">
        <v>153924</v>
      </c>
      <c r="CS366" s="32">
        <v>153924</v>
      </c>
      <c r="CT366" s="32">
        <v>153924</v>
      </c>
      <c r="CU366" s="32">
        <v>153924</v>
      </c>
      <c r="CV366" s="32">
        <v>153924</v>
      </c>
      <c r="CW366" s="32">
        <v>153924</v>
      </c>
      <c r="CX366" s="32">
        <v>153924</v>
      </c>
      <c r="CZ366" t="s">
        <v>702</v>
      </c>
      <c r="DA366" t="s">
        <v>3101</v>
      </c>
      <c r="DB366">
        <v>0</v>
      </c>
      <c r="DC366">
        <v>0</v>
      </c>
      <c r="DD366">
        <v>0</v>
      </c>
      <c r="DE366">
        <v>0</v>
      </c>
      <c r="DF366">
        <v>48504</v>
      </c>
      <c r="DG366">
        <v>153924</v>
      </c>
      <c r="DH366">
        <v>153924</v>
      </c>
      <c r="DI366">
        <v>153924</v>
      </c>
      <c r="DJ366">
        <v>153924</v>
      </c>
      <c r="DK366">
        <v>153924</v>
      </c>
      <c r="DL366">
        <v>153924</v>
      </c>
      <c r="DM366">
        <v>153924</v>
      </c>
      <c r="DN366">
        <f t="shared" si="9"/>
        <v>1125972</v>
      </c>
    </row>
    <row r="367" spans="89:118" x14ac:dyDescent="0.45">
      <c r="CK367" t="s">
        <v>674</v>
      </c>
      <c r="CL367" t="s">
        <v>3111</v>
      </c>
      <c r="CM367" s="32">
        <v>0</v>
      </c>
      <c r="CN367" s="32">
        <v>0</v>
      </c>
      <c r="CO367" s="32">
        <v>0</v>
      </c>
      <c r="CP367" s="32">
        <v>0</v>
      </c>
      <c r="CQ367" s="32">
        <v>0</v>
      </c>
      <c r="CR367" s="32">
        <v>0</v>
      </c>
      <c r="CS367" s="32">
        <v>0</v>
      </c>
      <c r="CT367" s="32">
        <v>0</v>
      </c>
      <c r="CU367" s="32">
        <v>0</v>
      </c>
      <c r="CV367" s="32">
        <v>0</v>
      </c>
      <c r="CW367" s="32">
        <v>0</v>
      </c>
      <c r="CX367" s="32">
        <v>0</v>
      </c>
      <c r="CZ367" t="s">
        <v>674</v>
      </c>
      <c r="DA367" t="s">
        <v>3111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f t="shared" si="9"/>
        <v>0</v>
      </c>
    </row>
    <row r="368" spans="89:118" x14ac:dyDescent="0.45">
      <c r="CK368" t="s">
        <v>674</v>
      </c>
      <c r="CL368" t="s">
        <v>3100</v>
      </c>
      <c r="CM368" s="32">
        <v>28618</v>
      </c>
      <c r="CN368" s="32">
        <v>28618</v>
      </c>
      <c r="CO368" s="32">
        <v>28618</v>
      </c>
      <c r="CP368" s="32">
        <v>28618</v>
      </c>
      <c r="CQ368" s="32">
        <v>28618</v>
      </c>
      <c r="CR368" s="32">
        <v>28618</v>
      </c>
      <c r="CS368" s="32">
        <v>28618</v>
      </c>
      <c r="CT368" s="32">
        <v>28618</v>
      </c>
      <c r="CU368" s="32">
        <v>28618</v>
      </c>
      <c r="CV368" s="32">
        <v>28606</v>
      </c>
      <c r="CW368" s="32">
        <v>28000</v>
      </c>
      <c r="CX368" s="32">
        <v>28000</v>
      </c>
      <c r="CZ368" t="s">
        <v>674</v>
      </c>
      <c r="DA368" t="s">
        <v>3100</v>
      </c>
      <c r="DB368">
        <v>28618</v>
      </c>
      <c r="DC368">
        <v>28618</v>
      </c>
      <c r="DD368">
        <v>28618</v>
      </c>
      <c r="DE368">
        <v>28618</v>
      </c>
      <c r="DF368">
        <v>28618</v>
      </c>
      <c r="DG368">
        <v>28618</v>
      </c>
      <c r="DH368">
        <v>28618</v>
      </c>
      <c r="DI368">
        <v>28618</v>
      </c>
      <c r="DJ368">
        <v>28618</v>
      </c>
      <c r="DK368">
        <v>28606</v>
      </c>
      <c r="DL368">
        <v>28000</v>
      </c>
      <c r="DM368">
        <v>28000</v>
      </c>
      <c r="DN368">
        <f t="shared" si="9"/>
        <v>342168</v>
      </c>
    </row>
    <row r="369" spans="89:118" x14ac:dyDescent="0.45">
      <c r="CK369" t="s">
        <v>674</v>
      </c>
      <c r="CL369" t="s">
        <v>3104</v>
      </c>
      <c r="CM369" s="32">
        <v>14412</v>
      </c>
      <c r="CN369" s="32">
        <v>14412</v>
      </c>
      <c r="CO369" s="32">
        <v>14412</v>
      </c>
      <c r="CP369" s="32">
        <v>14412</v>
      </c>
      <c r="CQ369" s="32">
        <v>14412</v>
      </c>
      <c r="CR369" s="32">
        <v>14412</v>
      </c>
      <c r="CS369" s="32">
        <v>14412</v>
      </c>
      <c r="CT369" s="32">
        <v>14412</v>
      </c>
      <c r="CU369" s="32">
        <v>14412</v>
      </c>
      <c r="CV369" s="32">
        <v>14404</v>
      </c>
      <c r="CW369" s="32">
        <v>14000</v>
      </c>
      <c r="CX369" s="32">
        <v>14000</v>
      </c>
      <c r="CZ369" t="s">
        <v>674</v>
      </c>
      <c r="DA369" t="s">
        <v>3104</v>
      </c>
      <c r="DB369">
        <v>14412</v>
      </c>
      <c r="DC369">
        <v>14412</v>
      </c>
      <c r="DD369">
        <v>14412</v>
      </c>
      <c r="DE369">
        <v>14412</v>
      </c>
      <c r="DF369">
        <v>14412</v>
      </c>
      <c r="DG369">
        <v>14412</v>
      </c>
      <c r="DH369">
        <v>14412</v>
      </c>
      <c r="DI369">
        <v>14412</v>
      </c>
      <c r="DJ369">
        <v>14412</v>
      </c>
      <c r="DK369">
        <v>14404</v>
      </c>
      <c r="DL369">
        <v>14000</v>
      </c>
      <c r="DM369">
        <v>14000</v>
      </c>
      <c r="DN369">
        <f t="shared" si="9"/>
        <v>172112</v>
      </c>
    </row>
    <row r="370" spans="89:118" x14ac:dyDescent="0.45">
      <c r="CK370" t="s">
        <v>674</v>
      </c>
      <c r="CL370" t="s">
        <v>3112</v>
      </c>
      <c r="CM370" s="32">
        <v>90700</v>
      </c>
      <c r="CN370" s="32">
        <v>90700</v>
      </c>
      <c r="CO370" s="32">
        <v>90700</v>
      </c>
      <c r="CP370" s="32">
        <v>90700</v>
      </c>
      <c r="CQ370" s="32">
        <v>90700</v>
      </c>
      <c r="CR370" s="32">
        <v>90700</v>
      </c>
      <c r="CS370" s="32">
        <v>90700</v>
      </c>
      <c r="CT370" s="32">
        <v>90700</v>
      </c>
      <c r="CU370" s="32">
        <v>90700</v>
      </c>
      <c r="CV370" s="32">
        <v>90700</v>
      </c>
      <c r="CW370" s="32">
        <v>90700</v>
      </c>
      <c r="CX370" s="32">
        <v>90700</v>
      </c>
      <c r="CZ370" t="s">
        <v>674</v>
      </c>
      <c r="DA370" t="s">
        <v>3112</v>
      </c>
      <c r="DB370">
        <v>90700</v>
      </c>
      <c r="DC370">
        <v>90700</v>
      </c>
      <c r="DD370">
        <v>90700</v>
      </c>
      <c r="DE370">
        <v>90700</v>
      </c>
      <c r="DF370">
        <v>90700</v>
      </c>
      <c r="DG370">
        <v>90700</v>
      </c>
      <c r="DH370">
        <v>90700</v>
      </c>
      <c r="DI370">
        <v>90700</v>
      </c>
      <c r="DJ370">
        <v>90700</v>
      </c>
      <c r="DK370">
        <v>90700</v>
      </c>
      <c r="DL370">
        <v>90700</v>
      </c>
      <c r="DM370">
        <v>90700</v>
      </c>
      <c r="DN370">
        <f t="shared" si="9"/>
        <v>1088400</v>
      </c>
    </row>
    <row r="371" spans="89:118" x14ac:dyDescent="0.45">
      <c r="CK371" t="s">
        <v>674</v>
      </c>
      <c r="CL371" t="s">
        <v>3105</v>
      </c>
      <c r="CM371" s="32">
        <v>3000</v>
      </c>
      <c r="CN371" s="32">
        <v>3000</v>
      </c>
      <c r="CO371" s="32">
        <v>3000</v>
      </c>
      <c r="CP371" s="32">
        <v>3000</v>
      </c>
      <c r="CQ371" s="32">
        <v>3000</v>
      </c>
      <c r="CR371" s="32">
        <v>3000</v>
      </c>
      <c r="CS371" s="32">
        <v>3000</v>
      </c>
      <c r="CT371" s="32">
        <v>3000</v>
      </c>
      <c r="CU371" s="32">
        <v>3000</v>
      </c>
      <c r="CV371" s="32">
        <v>3000</v>
      </c>
      <c r="CW371" s="32">
        <v>3000</v>
      </c>
      <c r="CX371" s="32">
        <v>3000</v>
      </c>
      <c r="CZ371" t="s">
        <v>674</v>
      </c>
      <c r="DA371" t="s">
        <v>3105</v>
      </c>
      <c r="DB371">
        <v>3000</v>
      </c>
      <c r="DC371">
        <v>3000</v>
      </c>
      <c r="DD371">
        <v>3000</v>
      </c>
      <c r="DE371">
        <v>3000</v>
      </c>
      <c r="DF371">
        <v>3000</v>
      </c>
      <c r="DG371">
        <v>3000</v>
      </c>
      <c r="DH371">
        <v>3000</v>
      </c>
      <c r="DI371">
        <v>3000</v>
      </c>
      <c r="DJ371">
        <v>3000</v>
      </c>
      <c r="DK371">
        <v>3000</v>
      </c>
      <c r="DL371">
        <v>3000</v>
      </c>
      <c r="DM371">
        <v>3000</v>
      </c>
      <c r="DN371">
        <f t="shared" si="9"/>
        <v>36000</v>
      </c>
    </row>
    <row r="372" spans="89:118" x14ac:dyDescent="0.45">
      <c r="CK372" t="s">
        <v>674</v>
      </c>
      <c r="CL372" t="s">
        <v>3113</v>
      </c>
      <c r="CM372" s="32">
        <v>32074</v>
      </c>
      <c r="CN372" s="32">
        <v>31770</v>
      </c>
      <c r="CO372" s="32">
        <v>31243</v>
      </c>
      <c r="CP372" s="32">
        <v>31105</v>
      </c>
      <c r="CQ372" s="32">
        <v>30939</v>
      </c>
      <c r="CR372" s="32">
        <v>31412</v>
      </c>
      <c r="CS372" s="32">
        <v>31740</v>
      </c>
      <c r="CT372" s="32">
        <v>31599</v>
      </c>
      <c r="CU372" s="32">
        <v>31914</v>
      </c>
      <c r="CV372" s="32">
        <v>31693</v>
      </c>
      <c r="CW372" s="32">
        <v>33376</v>
      </c>
      <c r="CX372" s="32">
        <v>32525</v>
      </c>
      <c r="CZ372" t="s">
        <v>674</v>
      </c>
      <c r="DA372" t="s">
        <v>3113</v>
      </c>
      <c r="DB372">
        <v>32074</v>
      </c>
      <c r="DC372">
        <v>31770</v>
      </c>
      <c r="DD372">
        <v>31243</v>
      </c>
      <c r="DE372">
        <v>31105</v>
      </c>
      <c r="DF372">
        <v>30939</v>
      </c>
      <c r="DG372">
        <v>31412</v>
      </c>
      <c r="DH372">
        <v>31740</v>
      </c>
      <c r="DI372">
        <v>31599</v>
      </c>
      <c r="DJ372">
        <v>31914</v>
      </c>
      <c r="DK372">
        <v>31693</v>
      </c>
      <c r="DL372">
        <v>33376</v>
      </c>
      <c r="DM372">
        <v>32525</v>
      </c>
      <c r="DN372">
        <f t="shared" si="9"/>
        <v>381390</v>
      </c>
    </row>
    <row r="373" spans="89:118" x14ac:dyDescent="0.45">
      <c r="CK373" t="s">
        <v>674</v>
      </c>
      <c r="CL373" t="s">
        <v>3101</v>
      </c>
      <c r="CM373" s="32">
        <v>1500</v>
      </c>
      <c r="CN373" s="32">
        <v>1500</v>
      </c>
      <c r="CO373" s="32">
        <v>1500</v>
      </c>
      <c r="CP373" s="32">
        <v>1500</v>
      </c>
      <c r="CQ373" s="32">
        <v>1500</v>
      </c>
      <c r="CR373" s="32">
        <v>1500</v>
      </c>
      <c r="CS373" s="32">
        <v>1500</v>
      </c>
      <c r="CT373" s="32">
        <v>1500</v>
      </c>
      <c r="CU373" s="32">
        <v>1500</v>
      </c>
      <c r="CV373" s="32">
        <v>1500</v>
      </c>
      <c r="CW373" s="32">
        <v>1500</v>
      </c>
      <c r="CX373" s="32">
        <v>1500</v>
      </c>
      <c r="CZ373" t="s">
        <v>674</v>
      </c>
      <c r="DA373" t="s">
        <v>3101</v>
      </c>
      <c r="DB373">
        <v>1500</v>
      </c>
      <c r="DC373">
        <v>1500</v>
      </c>
      <c r="DD373">
        <v>1500</v>
      </c>
      <c r="DE373">
        <v>1500</v>
      </c>
      <c r="DF373">
        <v>1500</v>
      </c>
      <c r="DG373">
        <v>1500</v>
      </c>
      <c r="DH373">
        <v>1500</v>
      </c>
      <c r="DI373">
        <v>1500</v>
      </c>
      <c r="DJ373">
        <v>1500</v>
      </c>
      <c r="DK373">
        <v>1500</v>
      </c>
      <c r="DL373">
        <v>1500</v>
      </c>
      <c r="DM373">
        <v>1500</v>
      </c>
      <c r="DN373">
        <f t="shared" si="9"/>
        <v>18000</v>
      </c>
    </row>
    <row r="374" spans="89:118" x14ac:dyDescent="0.45">
      <c r="CK374" t="s">
        <v>674</v>
      </c>
      <c r="CL374" t="s">
        <v>3118</v>
      </c>
      <c r="CM374" s="32">
        <v>2000</v>
      </c>
      <c r="CN374" s="32">
        <v>2000</v>
      </c>
      <c r="CO374" s="32">
        <v>2000</v>
      </c>
      <c r="CP374" s="32">
        <v>2000</v>
      </c>
      <c r="CQ374" s="32">
        <v>2000</v>
      </c>
      <c r="CR374" s="32">
        <v>2000</v>
      </c>
      <c r="CS374" s="32">
        <v>2000</v>
      </c>
      <c r="CT374" s="32">
        <v>2000</v>
      </c>
      <c r="CU374" s="32">
        <v>2000</v>
      </c>
      <c r="CV374" s="32">
        <v>2000</v>
      </c>
      <c r="CW374" s="32">
        <v>2000</v>
      </c>
      <c r="CX374" s="32">
        <v>2000</v>
      </c>
      <c r="CZ374" t="s">
        <v>674</v>
      </c>
      <c r="DA374" t="s">
        <v>3118</v>
      </c>
      <c r="DB374">
        <v>2000</v>
      </c>
      <c r="DC374">
        <v>2000</v>
      </c>
      <c r="DD374">
        <v>2000</v>
      </c>
      <c r="DE374">
        <v>2000</v>
      </c>
      <c r="DF374">
        <v>2000</v>
      </c>
      <c r="DG374">
        <v>2000</v>
      </c>
      <c r="DH374">
        <v>2000</v>
      </c>
      <c r="DI374">
        <v>2000</v>
      </c>
      <c r="DJ374">
        <v>2000</v>
      </c>
      <c r="DK374">
        <v>2000</v>
      </c>
      <c r="DL374">
        <v>2000</v>
      </c>
      <c r="DM374">
        <v>2000</v>
      </c>
      <c r="DN374">
        <f t="shared" si="9"/>
        <v>24000</v>
      </c>
    </row>
    <row r="375" spans="89:118" x14ac:dyDescent="0.45">
      <c r="CK375" t="s">
        <v>674</v>
      </c>
      <c r="CL375" t="s">
        <v>3103</v>
      </c>
      <c r="CM375" s="32">
        <v>9597</v>
      </c>
      <c r="CN375" s="32">
        <v>9360</v>
      </c>
      <c r="CO375" s="32">
        <v>9592</v>
      </c>
      <c r="CP375" s="32">
        <v>9631</v>
      </c>
      <c r="CQ375" s="32">
        <v>9672</v>
      </c>
      <c r="CR375" s="32">
        <v>9360</v>
      </c>
      <c r="CS375" s="32">
        <v>10025</v>
      </c>
      <c r="CT375" s="32">
        <v>10114</v>
      </c>
      <c r="CU375" s="32">
        <v>9800</v>
      </c>
      <c r="CV375" s="32">
        <v>10134</v>
      </c>
      <c r="CW375" s="32">
        <v>9856</v>
      </c>
      <c r="CX375" s="32">
        <v>10114</v>
      </c>
      <c r="CZ375" t="s">
        <v>674</v>
      </c>
      <c r="DA375" t="s">
        <v>3103</v>
      </c>
      <c r="DB375">
        <v>9597</v>
      </c>
      <c r="DC375">
        <v>9360</v>
      </c>
      <c r="DD375">
        <v>9592</v>
      </c>
      <c r="DE375">
        <v>9631</v>
      </c>
      <c r="DF375">
        <v>9672</v>
      </c>
      <c r="DG375">
        <v>9360</v>
      </c>
      <c r="DH375">
        <v>10025</v>
      </c>
      <c r="DI375">
        <v>10114</v>
      </c>
      <c r="DJ375">
        <v>9800</v>
      </c>
      <c r="DK375">
        <v>10134</v>
      </c>
      <c r="DL375">
        <v>9856</v>
      </c>
      <c r="DM375">
        <v>10114</v>
      </c>
      <c r="DN375">
        <f t="shared" si="9"/>
        <v>117255</v>
      </c>
    </row>
    <row r="376" spans="89:118" x14ac:dyDescent="0.45">
      <c r="CK376" t="s">
        <v>812</v>
      </c>
      <c r="CL376" t="s">
        <v>3109</v>
      </c>
      <c r="CM376" s="32">
        <v>3130</v>
      </c>
      <c r="CN376" s="32">
        <v>1860</v>
      </c>
      <c r="CO376" s="32">
        <v>3130</v>
      </c>
      <c r="CP376" s="32">
        <v>3130</v>
      </c>
      <c r="CQ376" s="32">
        <v>3180</v>
      </c>
      <c r="CR376" s="32">
        <v>3130</v>
      </c>
      <c r="CS376" s="32">
        <v>3130</v>
      </c>
      <c r="CT376" s="32">
        <v>3130</v>
      </c>
      <c r="CU376" s="32">
        <v>3130</v>
      </c>
      <c r="CV376" s="32">
        <v>3130</v>
      </c>
      <c r="CW376" s="32">
        <v>0</v>
      </c>
      <c r="CX376" s="32">
        <v>0</v>
      </c>
      <c r="CZ376" t="s">
        <v>812</v>
      </c>
      <c r="DA376" t="s">
        <v>3109</v>
      </c>
      <c r="DB376">
        <v>3130</v>
      </c>
      <c r="DC376">
        <v>1860</v>
      </c>
      <c r="DD376">
        <v>3130</v>
      </c>
      <c r="DE376">
        <v>3130</v>
      </c>
      <c r="DF376">
        <v>3180</v>
      </c>
      <c r="DG376">
        <v>3130</v>
      </c>
      <c r="DH376">
        <v>3130</v>
      </c>
      <c r="DI376">
        <v>3130</v>
      </c>
      <c r="DJ376">
        <v>3130</v>
      </c>
      <c r="DK376">
        <v>3130</v>
      </c>
      <c r="DL376">
        <v>0</v>
      </c>
      <c r="DM376">
        <v>0</v>
      </c>
      <c r="DN376">
        <f t="shared" si="9"/>
        <v>30080</v>
      </c>
    </row>
    <row r="377" spans="89:118" x14ac:dyDescent="0.45">
      <c r="CK377" t="s">
        <v>812</v>
      </c>
      <c r="CL377" t="s">
        <v>3111</v>
      </c>
      <c r="CM377" s="32">
        <v>0</v>
      </c>
      <c r="CN377" s="32">
        <v>0</v>
      </c>
      <c r="CO377" s="32">
        <v>0</v>
      </c>
      <c r="CP377" s="32">
        <v>0</v>
      </c>
      <c r="CQ377" s="32">
        <v>0</v>
      </c>
      <c r="CR377" s="32">
        <v>0</v>
      </c>
      <c r="CS377" s="32">
        <v>0</v>
      </c>
      <c r="CT377" s="32">
        <v>0</v>
      </c>
      <c r="CU377" s="32">
        <v>0</v>
      </c>
      <c r="CV377" s="32">
        <v>0</v>
      </c>
      <c r="CW377" s="32">
        <v>0</v>
      </c>
      <c r="CX377" s="32">
        <v>0</v>
      </c>
      <c r="CZ377" t="s">
        <v>812</v>
      </c>
      <c r="DA377" t="s">
        <v>3111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f t="shared" si="9"/>
        <v>0</v>
      </c>
    </row>
    <row r="378" spans="89:118" x14ac:dyDescent="0.45">
      <c r="CK378" t="s">
        <v>812</v>
      </c>
      <c r="CL378" t="s">
        <v>3100</v>
      </c>
      <c r="CM378" s="32">
        <v>1924</v>
      </c>
      <c r="CN378" s="32">
        <v>1924</v>
      </c>
      <c r="CO378" s="32">
        <v>1924</v>
      </c>
      <c r="CP378" s="32">
        <v>1924</v>
      </c>
      <c r="CQ378" s="32">
        <v>1924</v>
      </c>
      <c r="CR378" s="32">
        <v>1924</v>
      </c>
      <c r="CS378" s="32">
        <v>1924</v>
      </c>
      <c r="CT378" s="32">
        <v>962</v>
      </c>
      <c r="CU378" s="32">
        <v>962</v>
      </c>
      <c r="CV378" s="32">
        <v>962</v>
      </c>
      <c r="CW378" s="32">
        <v>962</v>
      </c>
      <c r="CX378" s="32">
        <v>0</v>
      </c>
      <c r="CZ378" t="s">
        <v>812</v>
      </c>
      <c r="DA378" t="s">
        <v>3100</v>
      </c>
      <c r="DB378">
        <v>1924</v>
      </c>
      <c r="DC378">
        <v>1924</v>
      </c>
      <c r="DD378">
        <v>1924</v>
      </c>
      <c r="DE378">
        <v>1924</v>
      </c>
      <c r="DF378">
        <v>1924</v>
      </c>
      <c r="DG378">
        <v>1924</v>
      </c>
      <c r="DH378">
        <v>1924</v>
      </c>
      <c r="DI378">
        <v>962</v>
      </c>
      <c r="DJ378">
        <v>962</v>
      </c>
      <c r="DK378">
        <v>962</v>
      </c>
      <c r="DL378">
        <v>962</v>
      </c>
      <c r="DM378">
        <v>0</v>
      </c>
      <c r="DN378">
        <f t="shared" si="9"/>
        <v>17316</v>
      </c>
    </row>
    <row r="379" spans="89:118" x14ac:dyDescent="0.45">
      <c r="CK379" t="s">
        <v>812</v>
      </c>
      <c r="CL379" t="s">
        <v>3103</v>
      </c>
      <c r="CM379" s="32">
        <v>12640</v>
      </c>
      <c r="CN379" s="32">
        <v>15026</v>
      </c>
      <c r="CO379" s="32">
        <v>13421</v>
      </c>
      <c r="CP379" s="32">
        <v>12052</v>
      </c>
      <c r="CQ379" s="32">
        <v>13395</v>
      </c>
      <c r="CR379" s="32">
        <v>12134</v>
      </c>
      <c r="CS379" s="32">
        <v>12437</v>
      </c>
      <c r="CT379" s="32">
        <v>12323</v>
      </c>
      <c r="CU379" s="32">
        <v>12062</v>
      </c>
      <c r="CV379" s="32">
        <v>11930</v>
      </c>
      <c r="CW379" s="32">
        <v>11965</v>
      </c>
      <c r="CX379" s="32">
        <v>12701</v>
      </c>
      <c r="CZ379" t="s">
        <v>812</v>
      </c>
      <c r="DA379" t="s">
        <v>3103</v>
      </c>
      <c r="DB379">
        <v>12640</v>
      </c>
      <c r="DC379">
        <v>15026</v>
      </c>
      <c r="DD379">
        <v>13421</v>
      </c>
      <c r="DE379">
        <v>12052</v>
      </c>
      <c r="DF379">
        <v>13395</v>
      </c>
      <c r="DG379">
        <v>12134</v>
      </c>
      <c r="DH379">
        <v>12437</v>
      </c>
      <c r="DI379">
        <v>12323</v>
      </c>
      <c r="DJ379">
        <v>12062</v>
      </c>
      <c r="DK379">
        <v>11930</v>
      </c>
      <c r="DL379">
        <v>11965</v>
      </c>
      <c r="DM379">
        <v>12701</v>
      </c>
      <c r="DN379">
        <f t="shared" si="9"/>
        <v>152086</v>
      </c>
    </row>
    <row r="380" spans="89:118" x14ac:dyDescent="0.45">
      <c r="CK380" t="s">
        <v>812</v>
      </c>
      <c r="CL380" t="s">
        <v>3107</v>
      </c>
      <c r="CM380" s="32">
        <v>2200</v>
      </c>
      <c r="CN380" s="32">
        <v>2200</v>
      </c>
      <c r="CO380" s="32">
        <v>2200</v>
      </c>
      <c r="CP380" s="32">
        <v>2200</v>
      </c>
      <c r="CQ380" s="32">
        <v>2200</v>
      </c>
      <c r="CR380" s="32">
        <v>2200</v>
      </c>
      <c r="CS380" s="32">
        <v>2200</v>
      </c>
      <c r="CT380" s="32">
        <v>2200</v>
      </c>
      <c r="CU380" s="32">
        <v>2200</v>
      </c>
      <c r="CV380" s="32">
        <v>2200</v>
      </c>
      <c r="CW380" s="32">
        <v>2200</v>
      </c>
      <c r="CX380" s="32">
        <v>2200</v>
      </c>
      <c r="CZ380" t="s">
        <v>812</v>
      </c>
      <c r="DA380" t="s">
        <v>3107</v>
      </c>
      <c r="DB380">
        <v>2200</v>
      </c>
      <c r="DC380">
        <v>2200</v>
      </c>
      <c r="DD380">
        <v>2200</v>
      </c>
      <c r="DE380">
        <v>2200</v>
      </c>
      <c r="DF380">
        <v>2200</v>
      </c>
      <c r="DG380">
        <v>2200</v>
      </c>
      <c r="DH380">
        <v>2200</v>
      </c>
      <c r="DI380">
        <v>2200</v>
      </c>
      <c r="DJ380">
        <v>2200</v>
      </c>
      <c r="DK380">
        <v>2200</v>
      </c>
      <c r="DL380">
        <v>2200</v>
      </c>
      <c r="DM380">
        <v>2200</v>
      </c>
      <c r="DN380">
        <f t="shared" si="9"/>
        <v>26400</v>
      </c>
    </row>
    <row r="381" spans="89:118" x14ac:dyDescent="0.45">
      <c r="CK381" t="s">
        <v>800</v>
      </c>
      <c r="CL381" t="s">
        <v>3109</v>
      </c>
      <c r="CM381" s="32">
        <v>3000</v>
      </c>
      <c r="CN381" s="32">
        <v>5250</v>
      </c>
      <c r="CO381" s="32">
        <v>6600</v>
      </c>
      <c r="CP381" s="32">
        <v>3000</v>
      </c>
      <c r="CQ381" s="32">
        <v>0</v>
      </c>
      <c r="CR381" s="32">
        <v>0</v>
      </c>
      <c r="CS381" s="32">
        <v>5150</v>
      </c>
      <c r="CT381" s="32">
        <v>200</v>
      </c>
      <c r="CU381" s="32">
        <v>4200</v>
      </c>
      <c r="CV381" s="32">
        <v>4650</v>
      </c>
      <c r="CW381" s="32">
        <v>5250</v>
      </c>
      <c r="CX381" s="32">
        <v>100</v>
      </c>
      <c r="CZ381" t="s">
        <v>800</v>
      </c>
      <c r="DA381" t="s">
        <v>3109</v>
      </c>
      <c r="DB381">
        <v>3000</v>
      </c>
      <c r="DC381">
        <v>5250</v>
      </c>
      <c r="DD381">
        <v>6600</v>
      </c>
      <c r="DE381">
        <v>3000</v>
      </c>
      <c r="DF381">
        <v>0</v>
      </c>
      <c r="DG381">
        <v>0</v>
      </c>
      <c r="DH381">
        <v>5150</v>
      </c>
      <c r="DI381">
        <v>200</v>
      </c>
      <c r="DJ381">
        <v>4200</v>
      </c>
      <c r="DK381">
        <v>4650</v>
      </c>
      <c r="DL381">
        <v>5250</v>
      </c>
      <c r="DM381">
        <v>100</v>
      </c>
      <c r="DN381">
        <f t="shared" si="9"/>
        <v>37400</v>
      </c>
    </row>
    <row r="382" spans="89:118" x14ac:dyDescent="0.45">
      <c r="CK382" t="s">
        <v>800</v>
      </c>
      <c r="CL382" t="s">
        <v>3112</v>
      </c>
      <c r="CM382" s="32">
        <v>28500</v>
      </c>
      <c r="CN382" s="32">
        <v>28500</v>
      </c>
      <c r="CO382" s="32">
        <v>28500</v>
      </c>
      <c r="CP382" s="32">
        <v>28500</v>
      </c>
      <c r="CQ382" s="32">
        <v>28500</v>
      </c>
      <c r="CR382" s="32">
        <v>28500</v>
      </c>
      <c r="CS382" s="32">
        <v>28500</v>
      </c>
      <c r="CT382" s="32">
        <v>28500</v>
      </c>
      <c r="CU382" s="32">
        <v>28500</v>
      </c>
      <c r="CV382" s="32">
        <v>28500</v>
      </c>
      <c r="CW382" s="32">
        <v>28500</v>
      </c>
      <c r="CX382" s="32">
        <v>28500</v>
      </c>
      <c r="CZ382" t="s">
        <v>800</v>
      </c>
      <c r="DA382" t="s">
        <v>3112</v>
      </c>
      <c r="DB382">
        <v>28500</v>
      </c>
      <c r="DC382">
        <v>28500</v>
      </c>
      <c r="DD382">
        <v>28500</v>
      </c>
      <c r="DE382">
        <v>28500</v>
      </c>
      <c r="DF382">
        <v>28500</v>
      </c>
      <c r="DG382">
        <v>28500</v>
      </c>
      <c r="DH382">
        <v>28500</v>
      </c>
      <c r="DI382">
        <v>28500</v>
      </c>
      <c r="DJ382">
        <v>28500</v>
      </c>
      <c r="DK382">
        <v>28500</v>
      </c>
      <c r="DL382">
        <v>28500</v>
      </c>
      <c r="DM382">
        <v>28500</v>
      </c>
      <c r="DN382">
        <f t="shared" si="9"/>
        <v>342000</v>
      </c>
    </row>
    <row r="383" spans="89:118" x14ac:dyDescent="0.45">
      <c r="CK383" t="s">
        <v>800</v>
      </c>
      <c r="CL383" t="s">
        <v>3103</v>
      </c>
      <c r="CM383" s="32">
        <v>12464</v>
      </c>
      <c r="CN383" s="32">
        <v>14033</v>
      </c>
      <c r="CO383" s="32">
        <v>12673</v>
      </c>
      <c r="CP383" s="32">
        <v>13133</v>
      </c>
      <c r="CQ383" s="32">
        <v>12600</v>
      </c>
      <c r="CR383" s="32">
        <v>12816</v>
      </c>
      <c r="CS383" s="32">
        <v>12163</v>
      </c>
      <c r="CT383" s="32">
        <v>12028</v>
      </c>
      <c r="CU383" s="32">
        <v>13451</v>
      </c>
      <c r="CV383" s="32">
        <v>13117</v>
      </c>
      <c r="CW383" s="32">
        <v>13507</v>
      </c>
      <c r="CX383" s="32">
        <v>11911</v>
      </c>
      <c r="CZ383" t="s">
        <v>800</v>
      </c>
      <c r="DA383" t="s">
        <v>3103</v>
      </c>
      <c r="DB383">
        <v>12464</v>
      </c>
      <c r="DC383">
        <v>14033</v>
      </c>
      <c r="DD383">
        <v>12673</v>
      </c>
      <c r="DE383">
        <v>13133</v>
      </c>
      <c r="DF383">
        <v>12600</v>
      </c>
      <c r="DG383">
        <v>12816</v>
      </c>
      <c r="DH383">
        <v>12163</v>
      </c>
      <c r="DI383">
        <v>12028</v>
      </c>
      <c r="DJ383">
        <v>13451</v>
      </c>
      <c r="DK383">
        <v>13117</v>
      </c>
      <c r="DL383">
        <v>13507</v>
      </c>
      <c r="DM383">
        <v>11911</v>
      </c>
      <c r="DN383">
        <f t="shared" si="9"/>
        <v>153896</v>
      </c>
    </row>
    <row r="384" spans="89:118" x14ac:dyDescent="0.45">
      <c r="CK384" t="s">
        <v>1002</v>
      </c>
      <c r="CL384" t="s">
        <v>3109</v>
      </c>
      <c r="CM384" s="32">
        <v>930</v>
      </c>
      <c r="CN384" s="32">
        <v>930</v>
      </c>
      <c r="CO384" s="32">
        <v>930</v>
      </c>
      <c r="CP384" s="32">
        <v>0</v>
      </c>
      <c r="CQ384" s="32">
        <v>0</v>
      </c>
      <c r="CR384" s="32">
        <v>0</v>
      </c>
      <c r="CS384" s="32">
        <v>0</v>
      </c>
      <c r="CT384" s="32">
        <v>0</v>
      </c>
      <c r="CU384" s="32">
        <v>930</v>
      </c>
      <c r="CV384" s="32">
        <v>930</v>
      </c>
      <c r="CW384" s="32">
        <v>0</v>
      </c>
      <c r="CX384" s="32">
        <v>0</v>
      </c>
      <c r="CZ384" t="s">
        <v>1002</v>
      </c>
      <c r="DA384" t="s">
        <v>3109</v>
      </c>
      <c r="DB384">
        <v>930</v>
      </c>
      <c r="DC384">
        <v>930</v>
      </c>
      <c r="DD384">
        <v>930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930</v>
      </c>
      <c r="DK384">
        <v>930</v>
      </c>
      <c r="DL384">
        <v>0</v>
      </c>
      <c r="DM384">
        <v>0</v>
      </c>
      <c r="DN384">
        <f t="shared" si="9"/>
        <v>4650</v>
      </c>
    </row>
    <row r="385" spans="89:118" x14ac:dyDescent="0.45">
      <c r="CK385" t="s">
        <v>1002</v>
      </c>
      <c r="CL385" t="s">
        <v>3111</v>
      </c>
      <c r="CM385" s="32">
        <v>0</v>
      </c>
      <c r="CN385" s="32">
        <v>0</v>
      </c>
      <c r="CO385" s="32">
        <v>0</v>
      </c>
      <c r="CP385" s="32">
        <v>0</v>
      </c>
      <c r="CQ385" s="32">
        <v>1030</v>
      </c>
      <c r="CR385" s="32">
        <v>0</v>
      </c>
      <c r="CS385" s="32">
        <v>0</v>
      </c>
      <c r="CT385" s="32">
        <v>0</v>
      </c>
      <c r="CU385" s="32">
        <v>0</v>
      </c>
      <c r="CV385" s="32">
        <v>0</v>
      </c>
      <c r="CW385" s="32">
        <v>0</v>
      </c>
      <c r="CX385" s="32">
        <v>0</v>
      </c>
      <c r="CZ385" t="s">
        <v>1002</v>
      </c>
      <c r="DA385" t="s">
        <v>3111</v>
      </c>
      <c r="DB385">
        <v>0</v>
      </c>
      <c r="DC385">
        <v>0</v>
      </c>
      <c r="DD385">
        <v>0</v>
      </c>
      <c r="DE385">
        <v>0</v>
      </c>
      <c r="DF385">
        <v>1030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f t="shared" si="9"/>
        <v>1030</v>
      </c>
    </row>
    <row r="386" spans="89:118" x14ac:dyDescent="0.45">
      <c r="CK386" t="s">
        <v>1002</v>
      </c>
      <c r="CL386" t="s">
        <v>3100</v>
      </c>
      <c r="CM386" s="32">
        <v>25618</v>
      </c>
      <c r="CN386" s="32">
        <v>25618</v>
      </c>
      <c r="CO386" s="32">
        <v>25618</v>
      </c>
      <c r="CP386" s="32">
        <v>25618</v>
      </c>
      <c r="CQ386" s="32">
        <v>25618</v>
      </c>
      <c r="CR386" s="32">
        <v>25618</v>
      </c>
      <c r="CS386" s="32">
        <v>6263</v>
      </c>
      <c r="CT386" s="32">
        <v>606</v>
      </c>
      <c r="CU386" s="32">
        <v>0</v>
      </c>
      <c r="CV386" s="32">
        <v>0</v>
      </c>
      <c r="CW386" s="32">
        <v>0</v>
      </c>
      <c r="CX386" s="32">
        <v>0</v>
      </c>
      <c r="CZ386" t="s">
        <v>1002</v>
      </c>
      <c r="DA386" t="s">
        <v>3100</v>
      </c>
      <c r="DB386">
        <v>25618</v>
      </c>
      <c r="DC386">
        <v>25618</v>
      </c>
      <c r="DD386">
        <v>25618</v>
      </c>
      <c r="DE386">
        <v>25618</v>
      </c>
      <c r="DF386">
        <v>25618</v>
      </c>
      <c r="DG386">
        <v>25618</v>
      </c>
      <c r="DH386">
        <v>6263</v>
      </c>
      <c r="DI386">
        <v>606</v>
      </c>
      <c r="DJ386">
        <v>0</v>
      </c>
      <c r="DK386">
        <v>0</v>
      </c>
      <c r="DL386">
        <v>0</v>
      </c>
      <c r="DM386">
        <v>0</v>
      </c>
      <c r="DN386">
        <f t="shared" si="9"/>
        <v>160577</v>
      </c>
    </row>
    <row r="387" spans="89:118" x14ac:dyDescent="0.45">
      <c r="CK387" t="s">
        <v>1002</v>
      </c>
      <c r="CL387" t="s">
        <v>3104</v>
      </c>
      <c r="CM387" s="32">
        <v>6412</v>
      </c>
      <c r="CN387" s="32">
        <v>6412</v>
      </c>
      <c r="CO387" s="32">
        <v>6412</v>
      </c>
      <c r="CP387" s="32">
        <v>6412</v>
      </c>
      <c r="CQ387" s="32">
        <v>6412</v>
      </c>
      <c r="CR387" s="32">
        <v>6412</v>
      </c>
      <c r="CS387" s="32">
        <v>1767</v>
      </c>
      <c r="CT387" s="32">
        <v>404</v>
      </c>
      <c r="CU387" s="32">
        <v>0</v>
      </c>
      <c r="CV387" s="32">
        <v>0</v>
      </c>
      <c r="CW387" s="32">
        <v>0</v>
      </c>
      <c r="CX387" s="32">
        <v>0</v>
      </c>
      <c r="CZ387" t="s">
        <v>1002</v>
      </c>
      <c r="DA387" t="s">
        <v>3104</v>
      </c>
      <c r="DB387">
        <v>6412</v>
      </c>
      <c r="DC387">
        <v>6412</v>
      </c>
      <c r="DD387">
        <v>6412</v>
      </c>
      <c r="DE387">
        <v>6412</v>
      </c>
      <c r="DF387">
        <v>6412</v>
      </c>
      <c r="DG387">
        <v>6412</v>
      </c>
      <c r="DH387">
        <v>1767</v>
      </c>
      <c r="DI387">
        <v>404</v>
      </c>
      <c r="DJ387">
        <v>0</v>
      </c>
      <c r="DK387">
        <v>0</v>
      </c>
      <c r="DL387">
        <v>0</v>
      </c>
      <c r="DM387">
        <v>0</v>
      </c>
      <c r="DN387">
        <f t="shared" si="9"/>
        <v>40643</v>
      </c>
    </row>
    <row r="388" spans="89:118" x14ac:dyDescent="0.45">
      <c r="CK388" t="s">
        <v>1002</v>
      </c>
      <c r="CL388" t="s">
        <v>3105</v>
      </c>
      <c r="CM388" s="32">
        <v>3000</v>
      </c>
      <c r="CN388" s="32">
        <v>3000</v>
      </c>
      <c r="CO388" s="32">
        <v>3000</v>
      </c>
      <c r="CP388" s="32">
        <v>3000</v>
      </c>
      <c r="CQ388" s="32">
        <v>3000</v>
      </c>
      <c r="CR388" s="32">
        <v>3000</v>
      </c>
      <c r="CS388" s="32">
        <v>677</v>
      </c>
      <c r="CT388" s="32">
        <v>0</v>
      </c>
      <c r="CU388" s="32">
        <v>0</v>
      </c>
      <c r="CV388" s="32">
        <v>0</v>
      </c>
      <c r="CW388" s="32">
        <v>0</v>
      </c>
      <c r="CX388" s="32">
        <v>0</v>
      </c>
      <c r="CZ388" t="s">
        <v>1002</v>
      </c>
      <c r="DA388" t="s">
        <v>3105</v>
      </c>
      <c r="DB388">
        <v>3000</v>
      </c>
      <c r="DC388">
        <v>3000</v>
      </c>
      <c r="DD388">
        <v>3000</v>
      </c>
      <c r="DE388">
        <v>3000</v>
      </c>
      <c r="DF388">
        <v>3000</v>
      </c>
      <c r="DG388">
        <v>3000</v>
      </c>
      <c r="DH388">
        <v>677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f t="shared" si="9"/>
        <v>18677</v>
      </c>
    </row>
    <row r="389" spans="89:118" x14ac:dyDescent="0.45">
      <c r="CK389" t="s">
        <v>1002</v>
      </c>
      <c r="CL389" t="s">
        <v>3101</v>
      </c>
      <c r="CM389" s="32">
        <v>-11476</v>
      </c>
      <c r="CN389" s="32">
        <v>-11476</v>
      </c>
      <c r="CO389" s="32">
        <v>-11476</v>
      </c>
      <c r="CP389" s="32">
        <v>-11476</v>
      </c>
      <c r="CQ389" s="32">
        <v>-11476</v>
      </c>
      <c r="CR389" s="32">
        <v>-11476</v>
      </c>
      <c r="CS389" s="32">
        <v>-12251</v>
      </c>
      <c r="CT389" s="32">
        <v>-12492</v>
      </c>
      <c r="CU389" s="32">
        <v>0</v>
      </c>
      <c r="CV389" s="32">
        <v>0</v>
      </c>
      <c r="CW389" s="32">
        <v>0</v>
      </c>
      <c r="CX389" s="32">
        <v>0</v>
      </c>
      <c r="CZ389" t="s">
        <v>1002</v>
      </c>
      <c r="DA389" t="s">
        <v>3101</v>
      </c>
      <c r="DB389">
        <v>-11476</v>
      </c>
      <c r="DC389">
        <v>-11476</v>
      </c>
      <c r="DD389">
        <v>-11476</v>
      </c>
      <c r="DE389">
        <v>-11476</v>
      </c>
      <c r="DF389">
        <v>-11476</v>
      </c>
      <c r="DG389">
        <v>-11476</v>
      </c>
      <c r="DH389">
        <v>-12251</v>
      </c>
      <c r="DI389">
        <v>-12492</v>
      </c>
      <c r="DJ389">
        <v>0</v>
      </c>
      <c r="DK389">
        <v>0</v>
      </c>
      <c r="DL389">
        <v>0</v>
      </c>
      <c r="DM389">
        <v>0</v>
      </c>
      <c r="DN389">
        <f t="shared" ref="DN389:DN452" si="10">SUM(DB389:DM389)</f>
        <v>-93599</v>
      </c>
    </row>
    <row r="390" spans="89:118" x14ac:dyDescent="0.45">
      <c r="CK390" t="s">
        <v>1002</v>
      </c>
      <c r="CL390" t="s">
        <v>3103</v>
      </c>
      <c r="CM390" s="32">
        <v>14105</v>
      </c>
      <c r="CN390" s="32">
        <v>14398</v>
      </c>
      <c r="CO390" s="32">
        <v>16313</v>
      </c>
      <c r="CP390" s="32">
        <v>15055</v>
      </c>
      <c r="CQ390" s="32">
        <v>14787</v>
      </c>
      <c r="CR390" s="32">
        <v>14112</v>
      </c>
      <c r="CS390" s="32">
        <v>13017</v>
      </c>
      <c r="CT390" s="32">
        <v>13984</v>
      </c>
      <c r="CU390" s="32">
        <v>12954</v>
      </c>
      <c r="CV390" s="32">
        <v>13125</v>
      </c>
      <c r="CW390" s="32">
        <v>12393</v>
      </c>
      <c r="CX390" s="32">
        <v>16524</v>
      </c>
      <c r="CZ390" t="s">
        <v>1002</v>
      </c>
      <c r="DA390" t="s">
        <v>3103</v>
      </c>
      <c r="DB390">
        <v>14105</v>
      </c>
      <c r="DC390">
        <v>14398</v>
      </c>
      <c r="DD390">
        <v>16313</v>
      </c>
      <c r="DE390">
        <v>15055</v>
      </c>
      <c r="DF390">
        <v>14787</v>
      </c>
      <c r="DG390">
        <v>14112</v>
      </c>
      <c r="DH390">
        <v>13017</v>
      </c>
      <c r="DI390">
        <v>13984</v>
      </c>
      <c r="DJ390">
        <v>12954</v>
      </c>
      <c r="DK390">
        <v>13125</v>
      </c>
      <c r="DL390">
        <v>12393</v>
      </c>
      <c r="DM390">
        <v>16524</v>
      </c>
      <c r="DN390">
        <f t="shared" si="10"/>
        <v>170767</v>
      </c>
    </row>
    <row r="391" spans="89:118" x14ac:dyDescent="0.45">
      <c r="CK391" t="s">
        <v>1002</v>
      </c>
      <c r="CL391" t="s">
        <v>3107</v>
      </c>
      <c r="CM391" s="32">
        <v>2200</v>
      </c>
      <c r="CN391" s="32">
        <v>2200</v>
      </c>
      <c r="CO391" s="32">
        <v>2200</v>
      </c>
      <c r="CP391" s="32">
        <v>2200</v>
      </c>
      <c r="CQ391" s="32">
        <v>2200</v>
      </c>
      <c r="CR391" s="32">
        <v>2200</v>
      </c>
      <c r="CS391" s="32">
        <v>2200</v>
      </c>
      <c r="CT391" s="32">
        <v>2200</v>
      </c>
      <c r="CU391" s="32">
        <v>2200</v>
      </c>
      <c r="CV391" s="32">
        <v>2200</v>
      </c>
      <c r="CW391" s="32">
        <v>2200</v>
      </c>
      <c r="CX391" s="32">
        <v>2200</v>
      </c>
      <c r="CZ391" t="s">
        <v>1002</v>
      </c>
      <c r="DA391" t="s">
        <v>3107</v>
      </c>
      <c r="DB391">
        <v>2200</v>
      </c>
      <c r="DC391">
        <v>2200</v>
      </c>
      <c r="DD391">
        <v>2200</v>
      </c>
      <c r="DE391">
        <v>2200</v>
      </c>
      <c r="DF391">
        <v>2200</v>
      </c>
      <c r="DG391">
        <v>2200</v>
      </c>
      <c r="DH391">
        <v>2200</v>
      </c>
      <c r="DI391">
        <v>2200</v>
      </c>
      <c r="DJ391">
        <v>2200</v>
      </c>
      <c r="DK391">
        <v>2200</v>
      </c>
      <c r="DL391">
        <v>2200</v>
      </c>
      <c r="DM391">
        <v>2200</v>
      </c>
      <c r="DN391">
        <f t="shared" si="10"/>
        <v>26400</v>
      </c>
    </row>
    <row r="392" spans="89:118" x14ac:dyDescent="0.45">
      <c r="CK392" t="s">
        <v>1176</v>
      </c>
      <c r="CL392" t="s">
        <v>3100</v>
      </c>
      <c r="CM392" s="32">
        <v>30000</v>
      </c>
      <c r="CN392" s="32">
        <v>30000</v>
      </c>
      <c r="CO392" s="32">
        <v>30000</v>
      </c>
      <c r="CP392" s="32">
        <v>30000</v>
      </c>
      <c r="CQ392" s="32">
        <v>30000</v>
      </c>
      <c r="CR392" s="32">
        <v>30000</v>
      </c>
      <c r="CS392" s="32">
        <v>14517</v>
      </c>
      <c r="CT392" s="32">
        <v>0</v>
      </c>
      <c r="CU392" s="32">
        <v>0</v>
      </c>
      <c r="CV392" s="32">
        <v>0</v>
      </c>
      <c r="CW392" s="32">
        <v>0</v>
      </c>
      <c r="CX392" s="32">
        <v>0</v>
      </c>
      <c r="CZ392" t="s">
        <v>1176</v>
      </c>
      <c r="DA392" t="s">
        <v>3100</v>
      </c>
      <c r="DB392">
        <v>30000</v>
      </c>
      <c r="DC392">
        <v>30000</v>
      </c>
      <c r="DD392">
        <v>30000</v>
      </c>
      <c r="DE392">
        <v>30000</v>
      </c>
      <c r="DF392">
        <v>30000</v>
      </c>
      <c r="DG392">
        <v>30000</v>
      </c>
      <c r="DH392">
        <v>14517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f t="shared" si="10"/>
        <v>194517</v>
      </c>
    </row>
    <row r="393" spans="89:118" x14ac:dyDescent="0.45">
      <c r="CK393" t="s">
        <v>1176</v>
      </c>
      <c r="CL393" t="s">
        <v>3103</v>
      </c>
      <c r="CM393" s="32">
        <v>9656</v>
      </c>
      <c r="CN393" s="32">
        <v>8104</v>
      </c>
      <c r="CO393" s="32">
        <v>8945</v>
      </c>
      <c r="CP393" s="32">
        <v>8858</v>
      </c>
      <c r="CQ393" s="32">
        <v>9931</v>
      </c>
      <c r="CR393" s="32">
        <v>10758</v>
      </c>
      <c r="CS393" s="32">
        <v>10729</v>
      </c>
      <c r="CT393" s="32">
        <v>8177</v>
      </c>
      <c r="CU393" s="32">
        <v>8597</v>
      </c>
      <c r="CV393" s="32">
        <v>8931</v>
      </c>
      <c r="CW393" s="32">
        <v>7814</v>
      </c>
      <c r="CX393" s="32">
        <v>7988</v>
      </c>
      <c r="CZ393" t="s">
        <v>1176</v>
      </c>
      <c r="DA393" t="s">
        <v>3103</v>
      </c>
      <c r="DB393">
        <v>9656</v>
      </c>
      <c r="DC393">
        <v>8104</v>
      </c>
      <c r="DD393">
        <v>8945</v>
      </c>
      <c r="DE393">
        <v>8858</v>
      </c>
      <c r="DF393">
        <v>9931</v>
      </c>
      <c r="DG393">
        <v>10758</v>
      </c>
      <c r="DH393">
        <v>10729</v>
      </c>
      <c r="DI393">
        <v>8177</v>
      </c>
      <c r="DJ393">
        <v>8597</v>
      </c>
      <c r="DK393">
        <v>8931</v>
      </c>
      <c r="DL393">
        <v>7814</v>
      </c>
      <c r="DM393">
        <v>7988</v>
      </c>
      <c r="DN393">
        <f t="shared" si="10"/>
        <v>108488</v>
      </c>
    </row>
    <row r="394" spans="89:118" x14ac:dyDescent="0.45">
      <c r="CK394" t="s">
        <v>204</v>
      </c>
      <c r="CL394" t="s">
        <v>3109</v>
      </c>
      <c r="CM394" s="32">
        <v>10420</v>
      </c>
      <c r="CN394" s="32">
        <v>10420</v>
      </c>
      <c r="CO394" s="32">
        <v>10420</v>
      </c>
      <c r="CP394" s="32">
        <v>10420</v>
      </c>
      <c r="CQ394" s="32">
        <v>10420</v>
      </c>
      <c r="CR394" s="32">
        <v>10420</v>
      </c>
      <c r="CS394" s="32">
        <v>10420</v>
      </c>
      <c r="CT394" s="32">
        <v>10420</v>
      </c>
      <c r="CU394" s="32">
        <v>10420</v>
      </c>
      <c r="CV394" s="32">
        <v>10420</v>
      </c>
      <c r="CW394" s="32">
        <v>0</v>
      </c>
      <c r="CX394" s="32">
        <v>0</v>
      </c>
      <c r="CZ394" t="s">
        <v>204</v>
      </c>
      <c r="DA394" t="s">
        <v>3109</v>
      </c>
      <c r="DB394">
        <v>10420</v>
      </c>
      <c r="DC394">
        <v>10420</v>
      </c>
      <c r="DD394">
        <v>10420</v>
      </c>
      <c r="DE394">
        <v>10420</v>
      </c>
      <c r="DF394">
        <v>10420</v>
      </c>
      <c r="DG394">
        <v>10420</v>
      </c>
      <c r="DH394">
        <v>10420</v>
      </c>
      <c r="DI394">
        <v>10420</v>
      </c>
      <c r="DJ394">
        <v>10420</v>
      </c>
      <c r="DK394">
        <v>10420</v>
      </c>
      <c r="DL394">
        <v>0</v>
      </c>
      <c r="DM394">
        <v>0</v>
      </c>
      <c r="DN394">
        <f t="shared" si="10"/>
        <v>104200</v>
      </c>
    </row>
    <row r="395" spans="89:118" x14ac:dyDescent="0.45">
      <c r="CK395" t="s">
        <v>204</v>
      </c>
      <c r="CL395" t="s">
        <v>3111</v>
      </c>
      <c r="CM395" s="32">
        <v>0</v>
      </c>
      <c r="CN395" s="32">
        <v>0</v>
      </c>
      <c r="CO395" s="32">
        <v>0</v>
      </c>
      <c r="CP395" s="32">
        <v>0</v>
      </c>
      <c r="CQ395" s="32">
        <v>60</v>
      </c>
      <c r="CR395" s="32">
        <v>0</v>
      </c>
      <c r="CS395" s="32">
        <v>0</v>
      </c>
      <c r="CT395" s="32">
        <v>0</v>
      </c>
      <c r="CU395" s="32">
        <v>0</v>
      </c>
      <c r="CV395" s="32">
        <v>0</v>
      </c>
      <c r="CW395" s="32">
        <v>0</v>
      </c>
      <c r="CX395" s="32">
        <v>0</v>
      </c>
      <c r="CZ395" t="s">
        <v>204</v>
      </c>
      <c r="DA395" t="s">
        <v>3111</v>
      </c>
      <c r="DB395">
        <v>0</v>
      </c>
      <c r="DC395">
        <v>0</v>
      </c>
      <c r="DD395">
        <v>0</v>
      </c>
      <c r="DE395">
        <v>0</v>
      </c>
      <c r="DF395">
        <v>60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f t="shared" si="10"/>
        <v>60</v>
      </c>
    </row>
    <row r="396" spans="89:118" x14ac:dyDescent="0.45">
      <c r="CK396" t="s">
        <v>204</v>
      </c>
      <c r="CL396" t="s">
        <v>3100</v>
      </c>
      <c r="CM396" s="32">
        <v>49300</v>
      </c>
      <c r="CN396" s="32">
        <v>49300</v>
      </c>
      <c r="CO396" s="32">
        <v>49300</v>
      </c>
      <c r="CP396" s="32">
        <v>49300</v>
      </c>
      <c r="CQ396" s="32">
        <v>45380</v>
      </c>
      <c r="CR396" s="32">
        <v>25000</v>
      </c>
      <c r="CS396" s="32">
        <v>25000</v>
      </c>
      <c r="CT396" s="32">
        <v>25000</v>
      </c>
      <c r="CU396" s="32">
        <v>25000</v>
      </c>
      <c r="CV396" s="32">
        <v>25000</v>
      </c>
      <c r="CW396" s="32">
        <v>25000</v>
      </c>
      <c r="CX396" s="32">
        <v>25000</v>
      </c>
      <c r="CZ396" t="s">
        <v>204</v>
      </c>
      <c r="DA396" t="s">
        <v>3100</v>
      </c>
      <c r="DB396">
        <v>49300</v>
      </c>
      <c r="DC396">
        <v>49300</v>
      </c>
      <c r="DD396">
        <v>49300</v>
      </c>
      <c r="DE396">
        <v>49300</v>
      </c>
      <c r="DF396">
        <v>45380</v>
      </c>
      <c r="DG396">
        <v>25000</v>
      </c>
      <c r="DH396">
        <v>25000</v>
      </c>
      <c r="DI396">
        <v>25000</v>
      </c>
      <c r="DJ396">
        <v>25000</v>
      </c>
      <c r="DK396">
        <v>25000</v>
      </c>
      <c r="DL396">
        <v>25000</v>
      </c>
      <c r="DM396">
        <v>25000</v>
      </c>
      <c r="DN396">
        <f t="shared" si="10"/>
        <v>417580</v>
      </c>
    </row>
    <row r="397" spans="89:118" x14ac:dyDescent="0.45">
      <c r="CK397" t="s">
        <v>204</v>
      </c>
      <c r="CL397" t="s">
        <v>3104</v>
      </c>
      <c r="CM397" s="32">
        <v>25412</v>
      </c>
      <c r="CN397" s="32">
        <v>25412</v>
      </c>
      <c r="CO397" s="32">
        <v>25412</v>
      </c>
      <c r="CP397" s="32">
        <v>25412</v>
      </c>
      <c r="CQ397" s="32">
        <v>25404</v>
      </c>
      <c r="CR397" s="32">
        <v>25000</v>
      </c>
      <c r="CS397" s="32">
        <v>25000</v>
      </c>
      <c r="CT397" s="32">
        <v>25000</v>
      </c>
      <c r="CU397" s="32">
        <v>25000</v>
      </c>
      <c r="CV397" s="32">
        <v>25000</v>
      </c>
      <c r="CW397" s="32">
        <v>25000</v>
      </c>
      <c r="CX397" s="32">
        <v>25000</v>
      </c>
      <c r="CZ397" t="s">
        <v>204</v>
      </c>
      <c r="DA397" t="s">
        <v>3104</v>
      </c>
      <c r="DB397">
        <v>25412</v>
      </c>
      <c r="DC397">
        <v>25412</v>
      </c>
      <c r="DD397">
        <v>25412</v>
      </c>
      <c r="DE397">
        <v>25412</v>
      </c>
      <c r="DF397">
        <v>25404</v>
      </c>
      <c r="DG397">
        <v>25000</v>
      </c>
      <c r="DH397">
        <v>25000</v>
      </c>
      <c r="DI397">
        <v>25000</v>
      </c>
      <c r="DJ397">
        <v>25000</v>
      </c>
      <c r="DK397">
        <v>25000</v>
      </c>
      <c r="DL397">
        <v>25000</v>
      </c>
      <c r="DM397">
        <v>25000</v>
      </c>
      <c r="DN397">
        <f t="shared" si="10"/>
        <v>302052</v>
      </c>
    </row>
    <row r="398" spans="89:118" x14ac:dyDescent="0.45">
      <c r="CK398" t="s">
        <v>204</v>
      </c>
      <c r="CL398" t="s">
        <v>3112</v>
      </c>
      <c r="CM398" s="32">
        <v>176678</v>
      </c>
      <c r="CN398" s="32">
        <v>176678</v>
      </c>
      <c r="CO398" s="32">
        <v>176678</v>
      </c>
      <c r="CP398" s="32">
        <v>176678</v>
      </c>
      <c r="CQ398" s="32">
        <v>165560</v>
      </c>
      <c r="CR398" s="32">
        <v>107210</v>
      </c>
      <c r="CS398" s="32">
        <v>107210</v>
      </c>
      <c r="CT398" s="32">
        <v>107210</v>
      </c>
      <c r="CU398" s="32">
        <v>107210</v>
      </c>
      <c r="CV398" s="32">
        <v>107210</v>
      </c>
      <c r="CW398" s="32">
        <v>107210</v>
      </c>
      <c r="CX398" s="32">
        <v>107210</v>
      </c>
      <c r="CZ398" t="s">
        <v>204</v>
      </c>
      <c r="DA398" t="s">
        <v>3112</v>
      </c>
      <c r="DB398">
        <v>176678</v>
      </c>
      <c r="DC398">
        <v>176678</v>
      </c>
      <c r="DD398">
        <v>176678</v>
      </c>
      <c r="DE398">
        <v>176678</v>
      </c>
      <c r="DF398">
        <v>165560</v>
      </c>
      <c r="DG398">
        <v>107210</v>
      </c>
      <c r="DH398">
        <v>107210</v>
      </c>
      <c r="DI398">
        <v>107210</v>
      </c>
      <c r="DJ398">
        <v>107210</v>
      </c>
      <c r="DK398">
        <v>107210</v>
      </c>
      <c r="DL398">
        <v>107210</v>
      </c>
      <c r="DM398">
        <v>107210</v>
      </c>
      <c r="DN398">
        <f t="shared" si="10"/>
        <v>1622742</v>
      </c>
    </row>
    <row r="399" spans="89:118" x14ac:dyDescent="0.45">
      <c r="CK399" t="s">
        <v>204</v>
      </c>
      <c r="CL399" t="s">
        <v>3105</v>
      </c>
      <c r="CM399" s="32">
        <v>3000</v>
      </c>
      <c r="CN399" s="32">
        <v>3000</v>
      </c>
      <c r="CO399" s="32">
        <v>3000</v>
      </c>
      <c r="CP399" s="32">
        <v>3000</v>
      </c>
      <c r="CQ399" s="32">
        <v>3000</v>
      </c>
      <c r="CR399" s="32">
        <v>3000</v>
      </c>
      <c r="CS399" s="32">
        <v>3000</v>
      </c>
      <c r="CT399" s="32">
        <v>3000</v>
      </c>
      <c r="CU399" s="32">
        <v>3000</v>
      </c>
      <c r="CV399" s="32">
        <v>3000</v>
      </c>
      <c r="CW399" s="32">
        <v>3000</v>
      </c>
      <c r="CX399" s="32">
        <v>3000</v>
      </c>
      <c r="CZ399" t="s">
        <v>204</v>
      </c>
      <c r="DA399" t="s">
        <v>3105</v>
      </c>
      <c r="DB399">
        <v>3000</v>
      </c>
      <c r="DC399">
        <v>3000</v>
      </c>
      <c r="DD399">
        <v>3000</v>
      </c>
      <c r="DE399">
        <v>3000</v>
      </c>
      <c r="DF399">
        <v>3000</v>
      </c>
      <c r="DG399">
        <v>3000</v>
      </c>
      <c r="DH399">
        <v>3000</v>
      </c>
      <c r="DI399">
        <v>3000</v>
      </c>
      <c r="DJ399">
        <v>3000</v>
      </c>
      <c r="DK399">
        <v>3000</v>
      </c>
      <c r="DL399">
        <v>3000</v>
      </c>
      <c r="DM399">
        <v>3000</v>
      </c>
      <c r="DN399">
        <f t="shared" si="10"/>
        <v>36000</v>
      </c>
    </row>
    <row r="400" spans="89:118" x14ac:dyDescent="0.45">
      <c r="CK400" t="s">
        <v>204</v>
      </c>
      <c r="CL400" t="s">
        <v>3102</v>
      </c>
      <c r="CM400" s="32">
        <v>0</v>
      </c>
      <c r="CN400" s="32">
        <v>0</v>
      </c>
      <c r="CO400" s="32">
        <v>0</v>
      </c>
      <c r="CP400" s="32">
        <v>0</v>
      </c>
      <c r="CQ400" s="32">
        <v>14839</v>
      </c>
      <c r="CR400" s="32">
        <v>115000</v>
      </c>
      <c r="CS400" s="32">
        <v>115000</v>
      </c>
      <c r="CT400" s="32">
        <v>115000</v>
      </c>
      <c r="CU400" s="32">
        <v>115000</v>
      </c>
      <c r="CV400" s="32">
        <v>115000</v>
      </c>
      <c r="CW400" s="32">
        <v>115000</v>
      </c>
      <c r="CX400" s="32">
        <v>115000</v>
      </c>
      <c r="CZ400" t="s">
        <v>204</v>
      </c>
      <c r="DA400" t="s">
        <v>3102</v>
      </c>
      <c r="DB400">
        <v>0</v>
      </c>
      <c r="DC400">
        <v>0</v>
      </c>
      <c r="DD400">
        <v>0</v>
      </c>
      <c r="DE400">
        <v>0</v>
      </c>
      <c r="DF400">
        <v>14839</v>
      </c>
      <c r="DG400">
        <v>115000</v>
      </c>
      <c r="DH400">
        <v>115000</v>
      </c>
      <c r="DI400">
        <v>115000</v>
      </c>
      <c r="DJ400">
        <v>115000</v>
      </c>
      <c r="DK400">
        <v>115000</v>
      </c>
      <c r="DL400">
        <v>115000</v>
      </c>
      <c r="DM400">
        <v>115000</v>
      </c>
      <c r="DN400">
        <f t="shared" si="10"/>
        <v>819839</v>
      </c>
    </row>
    <row r="401" spans="89:118" x14ac:dyDescent="0.45">
      <c r="CK401" t="s">
        <v>204</v>
      </c>
      <c r="CL401" t="s">
        <v>3113</v>
      </c>
      <c r="CM401" s="32">
        <v>34000</v>
      </c>
      <c r="CN401" s="32">
        <v>34000</v>
      </c>
      <c r="CO401" s="32">
        <v>34000</v>
      </c>
      <c r="CP401" s="32">
        <v>34000</v>
      </c>
      <c r="CQ401" s="32">
        <v>34000</v>
      </c>
      <c r="CR401" s="32">
        <v>34000</v>
      </c>
      <c r="CS401" s="32">
        <v>34000</v>
      </c>
      <c r="CT401" s="32">
        <v>34000</v>
      </c>
      <c r="CU401" s="32">
        <v>34000</v>
      </c>
      <c r="CV401" s="32">
        <v>34000</v>
      </c>
      <c r="CW401" s="32">
        <v>34000</v>
      </c>
      <c r="CX401" s="32">
        <v>34000</v>
      </c>
      <c r="CZ401" t="s">
        <v>204</v>
      </c>
      <c r="DA401" t="s">
        <v>3113</v>
      </c>
      <c r="DB401">
        <v>34000</v>
      </c>
      <c r="DC401">
        <v>34000</v>
      </c>
      <c r="DD401">
        <v>34000</v>
      </c>
      <c r="DE401">
        <v>34000</v>
      </c>
      <c r="DF401">
        <v>34000</v>
      </c>
      <c r="DG401">
        <v>34000</v>
      </c>
      <c r="DH401">
        <v>34000</v>
      </c>
      <c r="DI401">
        <v>34000</v>
      </c>
      <c r="DJ401">
        <v>34000</v>
      </c>
      <c r="DK401">
        <v>34000</v>
      </c>
      <c r="DL401">
        <v>34000</v>
      </c>
      <c r="DM401">
        <v>34000</v>
      </c>
      <c r="DN401">
        <f t="shared" si="10"/>
        <v>408000</v>
      </c>
    </row>
    <row r="402" spans="89:118" x14ac:dyDescent="0.45">
      <c r="CK402" t="s">
        <v>204</v>
      </c>
      <c r="CL402" t="s">
        <v>3101</v>
      </c>
      <c r="CM402" s="32">
        <v>2000</v>
      </c>
      <c r="CN402" s="32">
        <v>2000</v>
      </c>
      <c r="CO402" s="32">
        <v>2000</v>
      </c>
      <c r="CP402" s="32">
        <v>2000</v>
      </c>
      <c r="CQ402" s="32">
        <v>2000</v>
      </c>
      <c r="CR402" s="32">
        <v>2000</v>
      </c>
      <c r="CS402" s="32">
        <v>2000</v>
      </c>
      <c r="CT402" s="32">
        <v>2000</v>
      </c>
      <c r="CU402" s="32">
        <v>2000</v>
      </c>
      <c r="CV402" s="32">
        <v>2000</v>
      </c>
      <c r="CW402" s="32">
        <v>2000</v>
      </c>
      <c r="CX402" s="32">
        <v>2000</v>
      </c>
      <c r="CZ402" t="s">
        <v>204</v>
      </c>
      <c r="DA402" t="s">
        <v>3101</v>
      </c>
      <c r="DB402">
        <v>2000</v>
      </c>
      <c r="DC402">
        <v>2000</v>
      </c>
      <c r="DD402">
        <v>2000</v>
      </c>
      <c r="DE402">
        <v>2000</v>
      </c>
      <c r="DF402">
        <v>2000</v>
      </c>
      <c r="DG402">
        <v>2000</v>
      </c>
      <c r="DH402">
        <v>2000</v>
      </c>
      <c r="DI402">
        <v>2000</v>
      </c>
      <c r="DJ402">
        <v>2000</v>
      </c>
      <c r="DK402">
        <v>2000</v>
      </c>
      <c r="DL402">
        <v>2000</v>
      </c>
      <c r="DM402">
        <v>2000</v>
      </c>
      <c r="DN402">
        <f t="shared" si="10"/>
        <v>24000</v>
      </c>
    </row>
    <row r="403" spans="89:118" x14ac:dyDescent="0.45">
      <c r="CK403" t="s">
        <v>204</v>
      </c>
      <c r="CL403" t="s">
        <v>3103</v>
      </c>
      <c r="CM403" s="32">
        <v>156006</v>
      </c>
      <c r="CN403" s="32">
        <v>152552</v>
      </c>
      <c r="CO403" s="32">
        <v>152271</v>
      </c>
      <c r="CP403" s="32">
        <v>163801</v>
      </c>
      <c r="CQ403" s="32">
        <v>192985</v>
      </c>
      <c r="CR403" s="32">
        <v>166713</v>
      </c>
      <c r="CS403" s="32">
        <v>181472</v>
      </c>
      <c r="CT403" s="32">
        <v>142075</v>
      </c>
      <c r="CU403" s="32">
        <v>126094</v>
      </c>
      <c r="CV403" s="32">
        <v>148020</v>
      </c>
      <c r="CW403" s="32">
        <v>134800</v>
      </c>
      <c r="CX403" s="32">
        <v>148190</v>
      </c>
      <c r="CZ403" t="s">
        <v>204</v>
      </c>
      <c r="DA403" t="s">
        <v>3103</v>
      </c>
      <c r="DB403">
        <v>156006</v>
      </c>
      <c r="DC403">
        <v>152552</v>
      </c>
      <c r="DD403">
        <v>152271</v>
      </c>
      <c r="DE403">
        <v>163801</v>
      </c>
      <c r="DF403">
        <v>192985</v>
      </c>
      <c r="DG403">
        <v>166713</v>
      </c>
      <c r="DH403">
        <v>181472</v>
      </c>
      <c r="DI403">
        <v>142075</v>
      </c>
      <c r="DJ403">
        <v>126094</v>
      </c>
      <c r="DK403">
        <v>148020</v>
      </c>
      <c r="DL403">
        <v>134800</v>
      </c>
      <c r="DM403">
        <v>148190</v>
      </c>
      <c r="DN403">
        <f t="shared" si="10"/>
        <v>1864979</v>
      </c>
    </row>
    <row r="404" spans="89:118" x14ac:dyDescent="0.45">
      <c r="CK404" t="s">
        <v>204</v>
      </c>
      <c r="CL404" t="s">
        <v>3107</v>
      </c>
      <c r="CM404" s="32">
        <v>2200</v>
      </c>
      <c r="CN404" s="32">
        <v>2200</v>
      </c>
      <c r="CO404" s="32">
        <v>2200</v>
      </c>
      <c r="CP404" s="32">
        <v>2200</v>
      </c>
      <c r="CQ404" s="32">
        <v>2200</v>
      </c>
      <c r="CR404" s="32">
        <v>2200</v>
      </c>
      <c r="CS404" s="32">
        <v>2200</v>
      </c>
      <c r="CT404" s="32">
        <v>2200</v>
      </c>
      <c r="CU404" s="32">
        <v>2200</v>
      </c>
      <c r="CV404" s="32">
        <v>2200</v>
      </c>
      <c r="CW404" s="32">
        <v>2200</v>
      </c>
      <c r="CX404" s="32">
        <v>2200</v>
      </c>
      <c r="CZ404" t="s">
        <v>204</v>
      </c>
      <c r="DA404" t="s">
        <v>3107</v>
      </c>
      <c r="DB404">
        <v>2200</v>
      </c>
      <c r="DC404">
        <v>2200</v>
      </c>
      <c r="DD404">
        <v>2200</v>
      </c>
      <c r="DE404">
        <v>2200</v>
      </c>
      <c r="DF404">
        <v>2200</v>
      </c>
      <c r="DG404">
        <v>2200</v>
      </c>
      <c r="DH404">
        <v>2200</v>
      </c>
      <c r="DI404">
        <v>2200</v>
      </c>
      <c r="DJ404">
        <v>2200</v>
      </c>
      <c r="DK404">
        <v>2200</v>
      </c>
      <c r="DL404">
        <v>2200</v>
      </c>
      <c r="DM404">
        <v>2200</v>
      </c>
      <c r="DN404">
        <f t="shared" si="10"/>
        <v>26400</v>
      </c>
    </row>
    <row r="405" spans="89:118" x14ac:dyDescent="0.45">
      <c r="CK405" t="s">
        <v>872</v>
      </c>
      <c r="CL405" t="s">
        <v>3109</v>
      </c>
      <c r="CM405" s="32">
        <v>4750</v>
      </c>
      <c r="CN405" s="32">
        <v>4750</v>
      </c>
      <c r="CO405" s="32">
        <v>4750</v>
      </c>
      <c r="CP405" s="32">
        <v>4750</v>
      </c>
      <c r="CQ405" s="32">
        <v>4750</v>
      </c>
      <c r="CR405" s="32">
        <v>4750</v>
      </c>
      <c r="CS405" s="32">
        <v>4750</v>
      </c>
      <c r="CT405" s="32">
        <v>4750</v>
      </c>
      <c r="CU405" s="32">
        <v>4750</v>
      </c>
      <c r="CV405" s="32">
        <v>4750</v>
      </c>
      <c r="CW405" s="32">
        <v>0</v>
      </c>
      <c r="CX405" s="32">
        <v>0</v>
      </c>
      <c r="CZ405" t="s">
        <v>872</v>
      </c>
      <c r="DA405" t="s">
        <v>3109</v>
      </c>
      <c r="DB405">
        <v>4750</v>
      </c>
      <c r="DC405">
        <v>4750</v>
      </c>
      <c r="DD405">
        <v>4750</v>
      </c>
      <c r="DE405">
        <v>4750</v>
      </c>
      <c r="DF405">
        <v>4750</v>
      </c>
      <c r="DG405">
        <v>4750</v>
      </c>
      <c r="DH405">
        <v>4750</v>
      </c>
      <c r="DI405">
        <v>4750</v>
      </c>
      <c r="DJ405">
        <v>4750</v>
      </c>
      <c r="DK405">
        <v>4750</v>
      </c>
      <c r="DL405">
        <v>0</v>
      </c>
      <c r="DM405">
        <v>0</v>
      </c>
      <c r="DN405">
        <f t="shared" si="10"/>
        <v>47500</v>
      </c>
    </row>
    <row r="406" spans="89:118" x14ac:dyDescent="0.45">
      <c r="CK406" t="s">
        <v>872</v>
      </c>
      <c r="CL406" t="s">
        <v>3100</v>
      </c>
      <c r="CM406" s="32">
        <v>67500</v>
      </c>
      <c r="CN406" s="32">
        <v>67500</v>
      </c>
      <c r="CO406" s="32">
        <v>67500</v>
      </c>
      <c r="CP406" s="32">
        <v>67500</v>
      </c>
      <c r="CQ406" s="32">
        <v>67500</v>
      </c>
      <c r="CR406" s="32">
        <v>67500</v>
      </c>
      <c r="CS406" s="32">
        <v>67500</v>
      </c>
      <c r="CT406" s="32">
        <v>67500</v>
      </c>
      <c r="CU406" s="32">
        <v>67500</v>
      </c>
      <c r="CV406" s="32">
        <v>67500</v>
      </c>
      <c r="CW406" s="32">
        <v>67500</v>
      </c>
      <c r="CX406" s="32">
        <v>67500</v>
      </c>
      <c r="CZ406" t="s">
        <v>872</v>
      </c>
      <c r="DA406" t="s">
        <v>3100</v>
      </c>
      <c r="DB406">
        <v>67500</v>
      </c>
      <c r="DC406">
        <v>67500</v>
      </c>
      <c r="DD406">
        <v>67500</v>
      </c>
      <c r="DE406">
        <v>67500</v>
      </c>
      <c r="DF406">
        <v>67500</v>
      </c>
      <c r="DG406">
        <v>67500</v>
      </c>
      <c r="DH406">
        <v>67500</v>
      </c>
      <c r="DI406">
        <v>67500</v>
      </c>
      <c r="DJ406">
        <v>67500</v>
      </c>
      <c r="DK406">
        <v>67500</v>
      </c>
      <c r="DL406">
        <v>67500</v>
      </c>
      <c r="DM406">
        <v>67500</v>
      </c>
      <c r="DN406">
        <f t="shared" si="10"/>
        <v>810000</v>
      </c>
    </row>
    <row r="407" spans="89:118" x14ac:dyDescent="0.45">
      <c r="CK407" t="s">
        <v>872</v>
      </c>
      <c r="CL407" t="s">
        <v>3104</v>
      </c>
      <c r="CM407" s="32">
        <v>25760</v>
      </c>
      <c r="CN407" s="32">
        <v>25760</v>
      </c>
      <c r="CO407" s="32">
        <v>25760</v>
      </c>
      <c r="CP407" s="32">
        <v>25760</v>
      </c>
      <c r="CQ407" s="32">
        <v>25760</v>
      </c>
      <c r="CR407" s="32">
        <v>25760</v>
      </c>
      <c r="CS407" s="32">
        <v>24599</v>
      </c>
      <c r="CT407" s="32">
        <v>23760</v>
      </c>
      <c r="CU407" s="32">
        <v>23760</v>
      </c>
      <c r="CV407" s="32">
        <v>23760</v>
      </c>
      <c r="CW407" s="32">
        <v>23760</v>
      </c>
      <c r="CX407" s="32">
        <v>23760</v>
      </c>
      <c r="CZ407" t="s">
        <v>872</v>
      </c>
      <c r="DA407" t="s">
        <v>3104</v>
      </c>
      <c r="DB407">
        <v>25760</v>
      </c>
      <c r="DC407">
        <v>25760</v>
      </c>
      <c r="DD407">
        <v>25760</v>
      </c>
      <c r="DE407">
        <v>25760</v>
      </c>
      <c r="DF407">
        <v>25760</v>
      </c>
      <c r="DG407">
        <v>25760</v>
      </c>
      <c r="DH407">
        <v>24599</v>
      </c>
      <c r="DI407">
        <v>23760</v>
      </c>
      <c r="DJ407">
        <v>23760</v>
      </c>
      <c r="DK407">
        <v>23760</v>
      </c>
      <c r="DL407">
        <v>23760</v>
      </c>
      <c r="DM407">
        <v>23760</v>
      </c>
      <c r="DN407">
        <f t="shared" si="10"/>
        <v>297959</v>
      </c>
    </row>
    <row r="408" spans="89:118" x14ac:dyDescent="0.45">
      <c r="CK408" t="s">
        <v>872</v>
      </c>
      <c r="CL408" t="s">
        <v>3106</v>
      </c>
      <c r="CM408" s="32">
        <v>10800</v>
      </c>
      <c r="CN408" s="32">
        <v>10800</v>
      </c>
      <c r="CO408" s="32">
        <v>10800</v>
      </c>
      <c r="CP408" s="32">
        <v>10800</v>
      </c>
      <c r="CQ408" s="32">
        <v>10800</v>
      </c>
      <c r="CR408" s="32">
        <v>10800</v>
      </c>
      <c r="CS408" s="32">
        <v>10800</v>
      </c>
      <c r="CT408" s="32">
        <v>10800</v>
      </c>
      <c r="CU408" s="32">
        <v>10800</v>
      </c>
      <c r="CV408" s="32">
        <v>10800</v>
      </c>
      <c r="CW408" s="32">
        <v>10800</v>
      </c>
      <c r="CX408" s="32">
        <v>10800</v>
      </c>
      <c r="CZ408" t="s">
        <v>872</v>
      </c>
      <c r="DA408" t="s">
        <v>3106</v>
      </c>
      <c r="DB408">
        <v>10800</v>
      </c>
      <c r="DC408">
        <v>10800</v>
      </c>
      <c r="DD408">
        <v>10800</v>
      </c>
      <c r="DE408">
        <v>10800</v>
      </c>
      <c r="DF408">
        <v>10800</v>
      </c>
      <c r="DG408">
        <v>10800</v>
      </c>
      <c r="DH408">
        <v>10800</v>
      </c>
      <c r="DI408">
        <v>10800</v>
      </c>
      <c r="DJ408">
        <v>10800</v>
      </c>
      <c r="DK408">
        <v>10800</v>
      </c>
      <c r="DL408">
        <v>10800</v>
      </c>
      <c r="DM408">
        <v>10800</v>
      </c>
      <c r="DN408">
        <f t="shared" si="10"/>
        <v>129600</v>
      </c>
    </row>
    <row r="409" spans="89:118" x14ac:dyDescent="0.45">
      <c r="CK409" t="s">
        <v>872</v>
      </c>
      <c r="CL409" t="s">
        <v>3105</v>
      </c>
      <c r="CM409" s="32">
        <v>4000</v>
      </c>
      <c r="CN409" s="32">
        <v>4000</v>
      </c>
      <c r="CO409" s="32">
        <v>4000</v>
      </c>
      <c r="CP409" s="32">
        <v>4000</v>
      </c>
      <c r="CQ409" s="32">
        <v>4000</v>
      </c>
      <c r="CR409" s="32">
        <v>4000</v>
      </c>
      <c r="CS409" s="32">
        <v>2839</v>
      </c>
      <c r="CT409" s="32">
        <v>0</v>
      </c>
      <c r="CU409" s="32">
        <v>0</v>
      </c>
      <c r="CV409" s="32">
        <v>0</v>
      </c>
      <c r="CW409" s="32">
        <v>0</v>
      </c>
      <c r="CX409" s="32">
        <v>0</v>
      </c>
      <c r="CZ409" t="s">
        <v>872</v>
      </c>
      <c r="DA409" t="s">
        <v>3105</v>
      </c>
      <c r="DB409">
        <v>4000</v>
      </c>
      <c r="DC409">
        <v>4000</v>
      </c>
      <c r="DD409">
        <v>4000</v>
      </c>
      <c r="DE409">
        <v>4000</v>
      </c>
      <c r="DF409">
        <v>4000</v>
      </c>
      <c r="DG409">
        <v>4000</v>
      </c>
      <c r="DH409">
        <v>2839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f t="shared" si="10"/>
        <v>26839</v>
      </c>
    </row>
    <row r="410" spans="89:118" x14ac:dyDescent="0.45">
      <c r="CK410" t="s">
        <v>872</v>
      </c>
      <c r="CL410" t="s">
        <v>3113</v>
      </c>
      <c r="CM410" s="32">
        <v>7069</v>
      </c>
      <c r="CN410" s="32">
        <v>7099</v>
      </c>
      <c r="CO410" s="32">
        <v>7626</v>
      </c>
      <c r="CP410" s="32">
        <v>7021</v>
      </c>
      <c r="CQ410" s="32">
        <v>7172</v>
      </c>
      <c r="CR410" s="32">
        <v>7074</v>
      </c>
      <c r="CS410" s="32">
        <v>7113</v>
      </c>
      <c r="CT410" s="32">
        <v>7183</v>
      </c>
      <c r="CU410" s="32">
        <v>7323</v>
      </c>
      <c r="CV410" s="32">
        <v>7437</v>
      </c>
      <c r="CW410" s="32">
        <v>7000</v>
      </c>
      <c r="CX410" s="32">
        <v>7615</v>
      </c>
      <c r="CZ410" t="s">
        <v>872</v>
      </c>
      <c r="DA410" t="s">
        <v>3113</v>
      </c>
      <c r="DB410">
        <v>7069</v>
      </c>
      <c r="DC410">
        <v>7099</v>
      </c>
      <c r="DD410">
        <v>7626</v>
      </c>
      <c r="DE410">
        <v>7021</v>
      </c>
      <c r="DF410">
        <v>7172</v>
      </c>
      <c r="DG410">
        <v>7074</v>
      </c>
      <c r="DH410">
        <v>7113</v>
      </c>
      <c r="DI410">
        <v>7183</v>
      </c>
      <c r="DJ410">
        <v>7323</v>
      </c>
      <c r="DK410">
        <v>7437</v>
      </c>
      <c r="DL410">
        <v>7000</v>
      </c>
      <c r="DM410">
        <v>7615</v>
      </c>
      <c r="DN410">
        <f t="shared" si="10"/>
        <v>86732</v>
      </c>
    </row>
    <row r="411" spans="89:118" x14ac:dyDescent="0.45">
      <c r="CK411" t="s">
        <v>872</v>
      </c>
      <c r="CL411" t="s">
        <v>3103</v>
      </c>
      <c r="CM411" s="32">
        <v>9158</v>
      </c>
      <c r="CN411" s="32">
        <v>9100</v>
      </c>
      <c r="CO411" s="32">
        <v>9139</v>
      </c>
      <c r="CP411" s="32">
        <v>9100</v>
      </c>
      <c r="CQ411" s="32">
        <v>9100</v>
      </c>
      <c r="CR411" s="32">
        <v>9100</v>
      </c>
      <c r="CS411" s="32">
        <v>9217</v>
      </c>
      <c r="CT411" s="32">
        <v>9139</v>
      </c>
      <c r="CU411" s="32">
        <v>9217</v>
      </c>
      <c r="CV411" s="32">
        <v>10477</v>
      </c>
      <c r="CW411" s="32">
        <v>9100</v>
      </c>
      <c r="CX411" s="32">
        <v>9100</v>
      </c>
      <c r="CZ411" t="s">
        <v>872</v>
      </c>
      <c r="DA411" t="s">
        <v>3103</v>
      </c>
      <c r="DB411">
        <v>9158</v>
      </c>
      <c r="DC411">
        <v>9100</v>
      </c>
      <c r="DD411">
        <v>9139</v>
      </c>
      <c r="DE411">
        <v>9100</v>
      </c>
      <c r="DF411">
        <v>9100</v>
      </c>
      <c r="DG411">
        <v>9100</v>
      </c>
      <c r="DH411">
        <v>9217</v>
      </c>
      <c r="DI411">
        <v>9139</v>
      </c>
      <c r="DJ411">
        <v>9217</v>
      </c>
      <c r="DK411">
        <v>10477</v>
      </c>
      <c r="DL411">
        <v>9100</v>
      </c>
      <c r="DM411">
        <v>9100</v>
      </c>
      <c r="DN411">
        <f t="shared" si="10"/>
        <v>110947</v>
      </c>
    </row>
    <row r="412" spans="89:118" x14ac:dyDescent="0.45">
      <c r="CK412" t="s">
        <v>558</v>
      </c>
      <c r="CL412" t="s">
        <v>3109</v>
      </c>
      <c r="CM412" s="32">
        <v>1150</v>
      </c>
      <c r="CN412" s="32">
        <v>1650</v>
      </c>
      <c r="CO412" s="32">
        <v>1300</v>
      </c>
      <c r="CP412" s="32">
        <v>1250</v>
      </c>
      <c r="CQ412" s="32">
        <v>1500</v>
      </c>
      <c r="CR412" s="32">
        <v>1100</v>
      </c>
      <c r="CS412" s="32">
        <v>1300</v>
      </c>
      <c r="CT412" s="32">
        <v>950</v>
      </c>
      <c r="CU412" s="32">
        <v>1500</v>
      </c>
      <c r="CV412" s="32">
        <v>950</v>
      </c>
      <c r="CW412" s="32">
        <v>1200</v>
      </c>
      <c r="CX412" s="32">
        <v>1250</v>
      </c>
      <c r="CZ412" t="s">
        <v>558</v>
      </c>
      <c r="DA412" t="s">
        <v>3109</v>
      </c>
      <c r="DB412">
        <v>1150</v>
      </c>
      <c r="DC412">
        <v>1650</v>
      </c>
      <c r="DD412">
        <v>1300</v>
      </c>
      <c r="DE412">
        <v>1250</v>
      </c>
      <c r="DF412">
        <v>1500</v>
      </c>
      <c r="DG412">
        <v>1100</v>
      </c>
      <c r="DH412">
        <v>1300</v>
      </c>
      <c r="DI412">
        <v>950</v>
      </c>
      <c r="DJ412">
        <v>1500</v>
      </c>
      <c r="DK412">
        <v>950</v>
      </c>
      <c r="DL412">
        <v>1200</v>
      </c>
      <c r="DM412">
        <v>1250</v>
      </c>
      <c r="DN412">
        <f t="shared" si="10"/>
        <v>15100</v>
      </c>
    </row>
    <row r="413" spans="89:118" x14ac:dyDescent="0.45">
      <c r="CK413" t="s">
        <v>558</v>
      </c>
      <c r="CL413" t="s">
        <v>3103</v>
      </c>
      <c r="CM413" s="32">
        <v>13600</v>
      </c>
      <c r="CN413" s="32">
        <v>13600</v>
      </c>
      <c r="CO413" s="32">
        <v>13600</v>
      </c>
      <c r="CP413" s="32">
        <v>13600</v>
      </c>
      <c r="CQ413" s="32">
        <v>13600</v>
      </c>
      <c r="CR413" s="32">
        <v>13600</v>
      </c>
      <c r="CS413" s="32">
        <v>13600</v>
      </c>
      <c r="CT413" s="32">
        <v>13600</v>
      </c>
      <c r="CU413" s="32">
        <v>13600</v>
      </c>
      <c r="CV413" s="32">
        <v>13600</v>
      </c>
      <c r="CW413" s="32">
        <v>13600</v>
      </c>
      <c r="CX413" s="32">
        <v>13600</v>
      </c>
      <c r="CZ413" t="s">
        <v>558</v>
      </c>
      <c r="DA413" t="s">
        <v>3103</v>
      </c>
      <c r="DB413">
        <v>13600</v>
      </c>
      <c r="DC413">
        <v>13600</v>
      </c>
      <c r="DD413">
        <v>13600</v>
      </c>
      <c r="DE413">
        <v>13600</v>
      </c>
      <c r="DF413">
        <v>13600</v>
      </c>
      <c r="DG413">
        <v>13600</v>
      </c>
      <c r="DH413">
        <v>13600</v>
      </c>
      <c r="DI413">
        <v>13600</v>
      </c>
      <c r="DJ413">
        <v>13600</v>
      </c>
      <c r="DK413">
        <v>13600</v>
      </c>
      <c r="DL413">
        <v>13600</v>
      </c>
      <c r="DM413">
        <v>13600</v>
      </c>
      <c r="DN413">
        <f t="shared" si="10"/>
        <v>163200</v>
      </c>
    </row>
    <row r="414" spans="89:118" x14ac:dyDescent="0.45">
      <c r="CK414" t="s">
        <v>558</v>
      </c>
      <c r="CL414" t="s">
        <v>3107</v>
      </c>
      <c r="CM414" s="32">
        <v>900</v>
      </c>
      <c r="CN414" s="32">
        <v>900</v>
      </c>
      <c r="CO414" s="32">
        <v>900</v>
      </c>
      <c r="CP414" s="32">
        <v>900</v>
      </c>
      <c r="CQ414" s="32">
        <v>900</v>
      </c>
      <c r="CR414" s="32">
        <v>900</v>
      </c>
      <c r="CS414" s="32">
        <v>900</v>
      </c>
      <c r="CT414" s="32">
        <v>900</v>
      </c>
      <c r="CU414" s="32">
        <v>900</v>
      </c>
      <c r="CV414" s="32">
        <v>900</v>
      </c>
      <c r="CW414" s="32">
        <v>900</v>
      </c>
      <c r="CX414" s="32">
        <v>900</v>
      </c>
      <c r="CZ414" t="s">
        <v>558</v>
      </c>
      <c r="DA414" t="s">
        <v>3107</v>
      </c>
      <c r="DB414">
        <v>900</v>
      </c>
      <c r="DC414">
        <v>900</v>
      </c>
      <c r="DD414">
        <v>900</v>
      </c>
      <c r="DE414">
        <v>900</v>
      </c>
      <c r="DF414">
        <v>900</v>
      </c>
      <c r="DG414">
        <v>900</v>
      </c>
      <c r="DH414">
        <v>900</v>
      </c>
      <c r="DI414">
        <v>900</v>
      </c>
      <c r="DJ414">
        <v>900</v>
      </c>
      <c r="DK414">
        <v>900</v>
      </c>
      <c r="DL414">
        <v>900</v>
      </c>
      <c r="DM414">
        <v>900</v>
      </c>
      <c r="DN414">
        <f t="shared" si="10"/>
        <v>10800</v>
      </c>
    </row>
    <row r="415" spans="89:118" x14ac:dyDescent="0.45">
      <c r="CK415" t="s">
        <v>292</v>
      </c>
      <c r="CL415" t="s">
        <v>3111</v>
      </c>
      <c r="CM415" s="32">
        <v>0</v>
      </c>
      <c r="CN415" s="32">
        <v>0</v>
      </c>
      <c r="CO415" s="32">
        <v>0</v>
      </c>
      <c r="CP415" s="32">
        <v>0</v>
      </c>
      <c r="CQ415" s="32">
        <v>0</v>
      </c>
      <c r="CR415" s="32">
        <v>0</v>
      </c>
      <c r="CS415" s="32">
        <v>60</v>
      </c>
      <c r="CT415" s="32">
        <v>0</v>
      </c>
      <c r="CU415" s="32">
        <v>0</v>
      </c>
      <c r="CV415" s="32">
        <v>0</v>
      </c>
      <c r="CW415" s="32">
        <v>0</v>
      </c>
      <c r="CX415" s="32">
        <v>0</v>
      </c>
      <c r="CZ415" t="s">
        <v>292</v>
      </c>
      <c r="DA415" t="s">
        <v>3111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60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f t="shared" si="10"/>
        <v>60</v>
      </c>
    </row>
    <row r="416" spans="89:118" x14ac:dyDescent="0.45">
      <c r="CK416" t="s">
        <v>292</v>
      </c>
      <c r="CL416" t="s">
        <v>3100</v>
      </c>
      <c r="CM416" s="32">
        <v>962</v>
      </c>
      <c r="CN416" s="32">
        <v>962</v>
      </c>
      <c r="CO416" s="32">
        <v>962</v>
      </c>
      <c r="CP416" s="32">
        <v>0</v>
      </c>
      <c r="CQ416" s="32">
        <v>0</v>
      </c>
      <c r="CR416" s="32">
        <v>0</v>
      </c>
      <c r="CS416" s="32">
        <v>0</v>
      </c>
      <c r="CT416" s="32">
        <v>0</v>
      </c>
      <c r="CU416" s="32">
        <v>31962</v>
      </c>
      <c r="CV416" s="32">
        <v>30962</v>
      </c>
      <c r="CW416" s="32">
        <v>30962</v>
      </c>
      <c r="CX416" s="32">
        <v>30962</v>
      </c>
      <c r="CZ416" t="s">
        <v>292</v>
      </c>
      <c r="DA416" t="s">
        <v>3100</v>
      </c>
      <c r="DB416">
        <v>962</v>
      </c>
      <c r="DC416">
        <v>962</v>
      </c>
      <c r="DD416">
        <v>962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31962</v>
      </c>
      <c r="DK416">
        <v>30962</v>
      </c>
      <c r="DL416">
        <v>30962</v>
      </c>
      <c r="DM416">
        <v>30962</v>
      </c>
      <c r="DN416">
        <f t="shared" si="10"/>
        <v>127734</v>
      </c>
    </row>
    <row r="417" spans="89:118" x14ac:dyDescent="0.45">
      <c r="CK417" t="s">
        <v>292</v>
      </c>
      <c r="CL417" t="s">
        <v>3104</v>
      </c>
      <c r="CM417" s="32">
        <v>51200</v>
      </c>
      <c r="CN417" s="32">
        <v>51200</v>
      </c>
      <c r="CO417" s="32">
        <v>51200</v>
      </c>
      <c r="CP417" s="32">
        <v>51200</v>
      </c>
      <c r="CQ417" s="32">
        <v>51200</v>
      </c>
      <c r="CR417" s="32">
        <v>51200</v>
      </c>
      <c r="CS417" s="32">
        <v>51200</v>
      </c>
      <c r="CT417" s="32">
        <v>51200</v>
      </c>
      <c r="CU417" s="32">
        <v>51200</v>
      </c>
      <c r="CV417" s="32">
        <v>51200</v>
      </c>
      <c r="CW417" s="32">
        <v>51200</v>
      </c>
      <c r="CX417" s="32">
        <v>51200</v>
      </c>
      <c r="CZ417" t="s">
        <v>292</v>
      </c>
      <c r="DA417" t="s">
        <v>3104</v>
      </c>
      <c r="DB417">
        <v>51200</v>
      </c>
      <c r="DC417">
        <v>51200</v>
      </c>
      <c r="DD417">
        <v>51200</v>
      </c>
      <c r="DE417">
        <v>51200</v>
      </c>
      <c r="DF417">
        <v>51200</v>
      </c>
      <c r="DG417">
        <v>51200</v>
      </c>
      <c r="DH417">
        <v>51200</v>
      </c>
      <c r="DI417">
        <v>51200</v>
      </c>
      <c r="DJ417">
        <v>51200</v>
      </c>
      <c r="DK417">
        <v>51200</v>
      </c>
      <c r="DL417">
        <v>51200</v>
      </c>
      <c r="DM417">
        <v>51200</v>
      </c>
      <c r="DN417">
        <f t="shared" si="10"/>
        <v>614400</v>
      </c>
    </row>
    <row r="418" spans="89:118" x14ac:dyDescent="0.45">
      <c r="CK418" t="s">
        <v>292</v>
      </c>
      <c r="CL418" t="s">
        <v>3112</v>
      </c>
      <c r="CM418" s="32">
        <v>166950</v>
      </c>
      <c r="CN418" s="32">
        <v>166950</v>
      </c>
      <c r="CO418" s="32">
        <v>166950</v>
      </c>
      <c r="CP418" s="32">
        <v>166950</v>
      </c>
      <c r="CQ418" s="32">
        <v>166950</v>
      </c>
      <c r="CR418" s="32">
        <v>166950</v>
      </c>
      <c r="CS418" s="32">
        <v>166950</v>
      </c>
      <c r="CT418" s="32">
        <v>166950</v>
      </c>
      <c r="CU418" s="32">
        <v>166950</v>
      </c>
      <c r="CV418" s="32">
        <v>166950</v>
      </c>
      <c r="CW418" s="32">
        <v>166950</v>
      </c>
      <c r="CX418" s="32">
        <v>166950</v>
      </c>
      <c r="CZ418" t="s">
        <v>292</v>
      </c>
      <c r="DA418" t="s">
        <v>3112</v>
      </c>
      <c r="DB418">
        <v>166950</v>
      </c>
      <c r="DC418">
        <v>166950</v>
      </c>
      <c r="DD418">
        <v>166950</v>
      </c>
      <c r="DE418">
        <v>166950</v>
      </c>
      <c r="DF418">
        <v>166950</v>
      </c>
      <c r="DG418">
        <v>166950</v>
      </c>
      <c r="DH418">
        <v>166950</v>
      </c>
      <c r="DI418">
        <v>166950</v>
      </c>
      <c r="DJ418">
        <v>166950</v>
      </c>
      <c r="DK418">
        <v>166950</v>
      </c>
      <c r="DL418">
        <v>166950</v>
      </c>
      <c r="DM418">
        <v>166950</v>
      </c>
      <c r="DN418">
        <f t="shared" si="10"/>
        <v>2003400</v>
      </c>
    </row>
    <row r="419" spans="89:118" x14ac:dyDescent="0.45">
      <c r="CK419" t="s">
        <v>292</v>
      </c>
      <c r="CL419" t="s">
        <v>3113</v>
      </c>
      <c r="CM419" s="32">
        <v>17846</v>
      </c>
      <c r="CN419" s="32">
        <v>17371</v>
      </c>
      <c r="CO419" s="32">
        <v>19508</v>
      </c>
      <c r="CP419" s="32">
        <v>17806</v>
      </c>
      <c r="CQ419" s="32">
        <v>19602</v>
      </c>
      <c r="CR419" s="32">
        <v>17760</v>
      </c>
      <c r="CS419" s="32">
        <v>18578</v>
      </c>
      <c r="CT419" s="32">
        <v>20524</v>
      </c>
      <c r="CU419" s="32">
        <v>20991</v>
      </c>
      <c r="CV419" s="32">
        <v>29711</v>
      </c>
      <c r="CW419" s="32">
        <v>18621</v>
      </c>
      <c r="CX419" s="32">
        <v>19116</v>
      </c>
      <c r="CZ419" t="s">
        <v>292</v>
      </c>
      <c r="DA419" t="s">
        <v>3113</v>
      </c>
      <c r="DB419">
        <v>17846</v>
      </c>
      <c r="DC419">
        <v>17371</v>
      </c>
      <c r="DD419">
        <v>19508</v>
      </c>
      <c r="DE419">
        <v>17806</v>
      </c>
      <c r="DF419">
        <v>19602</v>
      </c>
      <c r="DG419">
        <v>17760</v>
      </c>
      <c r="DH419">
        <v>18578</v>
      </c>
      <c r="DI419">
        <v>20524</v>
      </c>
      <c r="DJ419">
        <v>20991</v>
      </c>
      <c r="DK419">
        <v>29711</v>
      </c>
      <c r="DL419">
        <v>18621</v>
      </c>
      <c r="DM419">
        <v>19116</v>
      </c>
      <c r="DN419">
        <f t="shared" si="10"/>
        <v>237434</v>
      </c>
    </row>
    <row r="420" spans="89:118" x14ac:dyDescent="0.45">
      <c r="CK420" t="s">
        <v>292</v>
      </c>
      <c r="CL420" t="s">
        <v>3101</v>
      </c>
      <c r="CM420" s="32">
        <v>0</v>
      </c>
      <c r="CN420" s="32">
        <v>0</v>
      </c>
      <c r="CO420" s="32">
        <v>0</v>
      </c>
      <c r="CP420" s="32">
        <v>0</v>
      </c>
      <c r="CQ420" s="32">
        <v>0</v>
      </c>
      <c r="CR420" s="32">
        <v>0</v>
      </c>
      <c r="CS420" s="32">
        <v>0</v>
      </c>
      <c r="CT420" s="32">
        <v>0</v>
      </c>
      <c r="CU420" s="32">
        <v>2575</v>
      </c>
      <c r="CV420" s="32">
        <v>2775</v>
      </c>
      <c r="CW420" s="32">
        <v>2775</v>
      </c>
      <c r="CX420" s="32">
        <v>2775</v>
      </c>
      <c r="CZ420" t="s">
        <v>292</v>
      </c>
      <c r="DA420" t="s">
        <v>3101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2575</v>
      </c>
      <c r="DK420">
        <v>2775</v>
      </c>
      <c r="DL420">
        <v>2775</v>
      </c>
      <c r="DM420">
        <v>2775</v>
      </c>
      <c r="DN420">
        <f t="shared" si="10"/>
        <v>10900</v>
      </c>
    </row>
    <row r="421" spans="89:118" x14ac:dyDescent="0.45">
      <c r="CK421" t="s">
        <v>292</v>
      </c>
      <c r="CL421" t="s">
        <v>3118</v>
      </c>
      <c r="CM421" s="32">
        <v>2000</v>
      </c>
      <c r="CN421" s="32">
        <v>2000</v>
      </c>
      <c r="CO421" s="32">
        <v>2000</v>
      </c>
      <c r="CP421" s="32">
        <v>2000</v>
      </c>
      <c r="CQ421" s="32">
        <v>2000</v>
      </c>
      <c r="CR421" s="32">
        <v>2000</v>
      </c>
      <c r="CS421" s="32">
        <v>2000</v>
      </c>
      <c r="CT421" s="32">
        <v>2000</v>
      </c>
      <c r="CU421" s="32">
        <v>2000</v>
      </c>
      <c r="CV421" s="32">
        <v>2000</v>
      </c>
      <c r="CW421" s="32">
        <v>2000</v>
      </c>
      <c r="CX421" s="32">
        <v>2000</v>
      </c>
      <c r="CZ421" t="s">
        <v>292</v>
      </c>
      <c r="DA421" t="s">
        <v>3118</v>
      </c>
      <c r="DB421">
        <v>2000</v>
      </c>
      <c r="DC421">
        <v>2000</v>
      </c>
      <c r="DD421">
        <v>2000</v>
      </c>
      <c r="DE421">
        <v>2000</v>
      </c>
      <c r="DF421">
        <v>2000</v>
      </c>
      <c r="DG421">
        <v>2000</v>
      </c>
      <c r="DH421">
        <v>2000</v>
      </c>
      <c r="DI421">
        <v>2000</v>
      </c>
      <c r="DJ421">
        <v>2000</v>
      </c>
      <c r="DK421">
        <v>2000</v>
      </c>
      <c r="DL421">
        <v>2000</v>
      </c>
      <c r="DM421">
        <v>2000</v>
      </c>
      <c r="DN421">
        <f t="shared" si="10"/>
        <v>24000</v>
      </c>
    </row>
    <row r="422" spans="89:118" x14ac:dyDescent="0.45">
      <c r="CK422" t="s">
        <v>292</v>
      </c>
      <c r="CL422" t="s">
        <v>3103</v>
      </c>
      <c r="CM422" s="32">
        <v>12291</v>
      </c>
      <c r="CN422" s="32">
        <v>12530</v>
      </c>
      <c r="CO422" s="32">
        <v>12776</v>
      </c>
      <c r="CP422" s="32">
        <v>12799</v>
      </c>
      <c r="CQ422" s="32">
        <v>13555</v>
      </c>
      <c r="CR422" s="32">
        <v>12758</v>
      </c>
      <c r="CS422" s="32">
        <v>14368</v>
      </c>
      <c r="CT422" s="32">
        <v>13323</v>
      </c>
      <c r="CU422" s="32">
        <v>14827</v>
      </c>
      <c r="CV422" s="32">
        <v>13679</v>
      </c>
      <c r="CW422" s="32">
        <v>13812</v>
      </c>
      <c r="CX422" s="32">
        <v>13123</v>
      </c>
      <c r="CZ422" t="s">
        <v>292</v>
      </c>
      <c r="DA422" t="s">
        <v>3103</v>
      </c>
      <c r="DB422">
        <v>12291</v>
      </c>
      <c r="DC422">
        <v>12530</v>
      </c>
      <c r="DD422">
        <v>12776</v>
      </c>
      <c r="DE422">
        <v>12799</v>
      </c>
      <c r="DF422">
        <v>13555</v>
      </c>
      <c r="DG422">
        <v>12758</v>
      </c>
      <c r="DH422">
        <v>14368</v>
      </c>
      <c r="DI422">
        <v>13323</v>
      </c>
      <c r="DJ422">
        <v>14827</v>
      </c>
      <c r="DK422">
        <v>13679</v>
      </c>
      <c r="DL422">
        <v>13812</v>
      </c>
      <c r="DM422">
        <v>13123</v>
      </c>
      <c r="DN422">
        <f t="shared" si="10"/>
        <v>159841</v>
      </c>
    </row>
    <row r="423" spans="89:118" x14ac:dyDescent="0.45">
      <c r="CK423" t="s">
        <v>912</v>
      </c>
      <c r="CL423" t="s">
        <v>3111</v>
      </c>
      <c r="CM423" s="32">
        <v>23484.312000000002</v>
      </c>
      <c r="CN423" s="32">
        <v>23826.087</v>
      </c>
      <c r="CO423" s="32">
        <v>24136.268</v>
      </c>
      <c r="CP423" s="32">
        <v>24060.952999999998</v>
      </c>
      <c r="CQ423" s="32">
        <v>24942.929</v>
      </c>
      <c r="CR423" s="32">
        <v>25275.421000000002</v>
      </c>
      <c r="CS423" s="32">
        <v>22572.115999999998</v>
      </c>
      <c r="CT423" s="32">
        <v>22540.697</v>
      </c>
      <c r="CU423" s="32">
        <v>26092.421999999999</v>
      </c>
      <c r="CV423" s="32">
        <v>22472.642</v>
      </c>
      <c r="CW423" s="32">
        <v>25351.131999999998</v>
      </c>
      <c r="CX423" s="32">
        <v>23919.397000000001</v>
      </c>
      <c r="CZ423" t="s">
        <v>912</v>
      </c>
      <c r="DA423" t="s">
        <v>3111</v>
      </c>
      <c r="DB423">
        <v>23484.312000000002</v>
      </c>
      <c r="DC423">
        <v>23826.087</v>
      </c>
      <c r="DD423">
        <v>24136.268</v>
      </c>
      <c r="DE423">
        <v>24060.952999999998</v>
      </c>
      <c r="DF423">
        <v>24942.929</v>
      </c>
      <c r="DG423">
        <v>25275.421000000002</v>
      </c>
      <c r="DH423">
        <v>22572.115999999998</v>
      </c>
      <c r="DI423">
        <v>22540.697</v>
      </c>
      <c r="DJ423">
        <v>26092.421999999999</v>
      </c>
      <c r="DK423">
        <v>22472.642</v>
      </c>
      <c r="DL423">
        <v>25351.131999999998</v>
      </c>
      <c r="DM423">
        <v>23919.397000000001</v>
      </c>
      <c r="DN423">
        <f t="shared" si="10"/>
        <v>288674.37599999999</v>
      </c>
    </row>
    <row r="424" spans="89:118" x14ac:dyDescent="0.45">
      <c r="CK424" t="s">
        <v>912</v>
      </c>
      <c r="CL424" t="s">
        <v>3100</v>
      </c>
      <c r="CM424" s="32">
        <v>82800</v>
      </c>
      <c r="CN424" s="32">
        <v>82800</v>
      </c>
      <c r="CO424" s="32">
        <v>82800</v>
      </c>
      <c r="CP424" s="32">
        <v>82800</v>
      </c>
      <c r="CQ424" s="32">
        <v>82800</v>
      </c>
      <c r="CR424" s="32">
        <v>82800</v>
      </c>
      <c r="CS424" s="32">
        <v>82800</v>
      </c>
      <c r="CT424" s="32">
        <v>82800</v>
      </c>
      <c r="CU424" s="32">
        <v>82800</v>
      </c>
      <c r="CV424" s="32">
        <v>82800</v>
      </c>
      <c r="CW424" s="32">
        <v>82800</v>
      </c>
      <c r="CX424" s="32">
        <v>82800</v>
      </c>
      <c r="CZ424" t="s">
        <v>912</v>
      </c>
      <c r="DA424" t="s">
        <v>3100</v>
      </c>
      <c r="DB424">
        <v>82800</v>
      </c>
      <c r="DC424">
        <v>82800</v>
      </c>
      <c r="DD424">
        <v>82800</v>
      </c>
      <c r="DE424">
        <v>82800</v>
      </c>
      <c r="DF424">
        <v>82800</v>
      </c>
      <c r="DG424">
        <v>82800</v>
      </c>
      <c r="DH424">
        <v>82800</v>
      </c>
      <c r="DI424">
        <v>82800</v>
      </c>
      <c r="DJ424">
        <v>82800</v>
      </c>
      <c r="DK424">
        <v>82800</v>
      </c>
      <c r="DL424">
        <v>82800</v>
      </c>
      <c r="DM424">
        <v>82800</v>
      </c>
      <c r="DN424">
        <f t="shared" si="10"/>
        <v>993600</v>
      </c>
    </row>
    <row r="425" spans="89:118" x14ac:dyDescent="0.45">
      <c r="CK425" t="s">
        <v>912</v>
      </c>
      <c r="CL425" t="s">
        <v>3104</v>
      </c>
      <c r="CM425" s="32">
        <v>13776</v>
      </c>
      <c r="CN425" s="32">
        <v>13776</v>
      </c>
      <c r="CO425" s="32">
        <v>13776</v>
      </c>
      <c r="CP425" s="32">
        <v>13776</v>
      </c>
      <c r="CQ425" s="32">
        <v>13776</v>
      </c>
      <c r="CR425" s="32">
        <v>13776</v>
      </c>
      <c r="CS425" s="32">
        <v>13776</v>
      </c>
      <c r="CT425" s="32">
        <v>13776</v>
      </c>
      <c r="CU425" s="32">
        <v>13776</v>
      </c>
      <c r="CV425" s="32">
        <v>13776</v>
      </c>
      <c r="CW425" s="32">
        <v>13776</v>
      </c>
      <c r="CX425" s="32">
        <v>13776</v>
      </c>
      <c r="CZ425" t="s">
        <v>912</v>
      </c>
      <c r="DA425" t="s">
        <v>3104</v>
      </c>
      <c r="DB425">
        <v>13776</v>
      </c>
      <c r="DC425">
        <v>13776</v>
      </c>
      <c r="DD425">
        <v>13776</v>
      </c>
      <c r="DE425">
        <v>13776</v>
      </c>
      <c r="DF425">
        <v>13776</v>
      </c>
      <c r="DG425">
        <v>13776</v>
      </c>
      <c r="DH425">
        <v>13776</v>
      </c>
      <c r="DI425">
        <v>13776</v>
      </c>
      <c r="DJ425">
        <v>13776</v>
      </c>
      <c r="DK425">
        <v>13776</v>
      </c>
      <c r="DL425">
        <v>13776</v>
      </c>
      <c r="DM425">
        <v>13776</v>
      </c>
      <c r="DN425">
        <f t="shared" si="10"/>
        <v>165312</v>
      </c>
    </row>
    <row r="426" spans="89:118" x14ac:dyDescent="0.45">
      <c r="CK426" t="s">
        <v>912</v>
      </c>
      <c r="CL426" t="s">
        <v>3106</v>
      </c>
      <c r="CM426" s="32">
        <v>5400</v>
      </c>
      <c r="CN426" s="32">
        <v>5400</v>
      </c>
      <c r="CO426" s="32">
        <v>5400</v>
      </c>
      <c r="CP426" s="32">
        <v>5400</v>
      </c>
      <c r="CQ426" s="32">
        <v>5400</v>
      </c>
      <c r="CR426" s="32">
        <v>5400</v>
      </c>
      <c r="CS426" s="32">
        <v>5400</v>
      </c>
      <c r="CT426" s="32">
        <v>5400</v>
      </c>
      <c r="CU426" s="32">
        <v>5400</v>
      </c>
      <c r="CV426" s="32">
        <v>5400</v>
      </c>
      <c r="CW426" s="32">
        <v>5400</v>
      </c>
      <c r="CX426" s="32">
        <v>5400</v>
      </c>
      <c r="CZ426" t="s">
        <v>912</v>
      </c>
      <c r="DA426" t="s">
        <v>3106</v>
      </c>
      <c r="DB426">
        <v>5400</v>
      </c>
      <c r="DC426">
        <v>5400</v>
      </c>
      <c r="DD426">
        <v>5400</v>
      </c>
      <c r="DE426">
        <v>5400</v>
      </c>
      <c r="DF426">
        <v>5400</v>
      </c>
      <c r="DG426">
        <v>5400</v>
      </c>
      <c r="DH426">
        <v>5400</v>
      </c>
      <c r="DI426">
        <v>5400</v>
      </c>
      <c r="DJ426">
        <v>5400</v>
      </c>
      <c r="DK426">
        <v>5400</v>
      </c>
      <c r="DL426">
        <v>5400</v>
      </c>
      <c r="DM426">
        <v>5400</v>
      </c>
      <c r="DN426">
        <f t="shared" si="10"/>
        <v>64800</v>
      </c>
    </row>
    <row r="427" spans="89:118" x14ac:dyDescent="0.45">
      <c r="CK427" t="s">
        <v>912</v>
      </c>
      <c r="CL427" t="s">
        <v>3113</v>
      </c>
      <c r="CM427" s="32">
        <v>34081</v>
      </c>
      <c r="CN427" s="32">
        <v>34026</v>
      </c>
      <c r="CO427" s="32">
        <v>40445</v>
      </c>
      <c r="CP427" s="32">
        <v>41724</v>
      </c>
      <c r="CQ427" s="32">
        <v>39487</v>
      </c>
      <c r="CR427" s="32">
        <v>38702</v>
      </c>
      <c r="CS427" s="32">
        <v>36287</v>
      </c>
      <c r="CT427" s="32">
        <v>39646</v>
      </c>
      <c r="CU427" s="32">
        <v>50613</v>
      </c>
      <c r="CV427" s="32">
        <v>43684</v>
      </c>
      <c r="CW427" s="32">
        <v>38287</v>
      </c>
      <c r="CX427" s="32">
        <v>32200</v>
      </c>
      <c r="CZ427" t="s">
        <v>912</v>
      </c>
      <c r="DA427" t="s">
        <v>3113</v>
      </c>
      <c r="DB427">
        <v>34081</v>
      </c>
      <c r="DC427">
        <v>34026</v>
      </c>
      <c r="DD427">
        <v>40445</v>
      </c>
      <c r="DE427">
        <v>41724</v>
      </c>
      <c r="DF427">
        <v>39487</v>
      </c>
      <c r="DG427">
        <v>38702</v>
      </c>
      <c r="DH427">
        <v>36287</v>
      </c>
      <c r="DI427">
        <v>39646</v>
      </c>
      <c r="DJ427">
        <v>50613</v>
      </c>
      <c r="DK427">
        <v>43684</v>
      </c>
      <c r="DL427">
        <v>38287</v>
      </c>
      <c r="DM427">
        <v>32200</v>
      </c>
      <c r="DN427">
        <f t="shared" si="10"/>
        <v>469182</v>
      </c>
    </row>
    <row r="428" spans="89:118" x14ac:dyDescent="0.45">
      <c r="CK428" t="s">
        <v>912</v>
      </c>
      <c r="CL428" t="s">
        <v>3101</v>
      </c>
      <c r="CM428" s="32">
        <v>0</v>
      </c>
      <c r="CN428" s="32">
        <v>0</v>
      </c>
      <c r="CO428" s="32">
        <v>0</v>
      </c>
      <c r="CP428" s="32">
        <v>0</v>
      </c>
      <c r="CQ428" s="32">
        <v>0</v>
      </c>
      <c r="CR428" s="32">
        <v>0</v>
      </c>
      <c r="CS428" s="32">
        <v>0</v>
      </c>
      <c r="CT428" s="32">
        <v>0</v>
      </c>
      <c r="CU428" s="32">
        <v>0</v>
      </c>
      <c r="CV428" s="32">
        <v>0</v>
      </c>
      <c r="CW428" s="32">
        <v>0</v>
      </c>
      <c r="CX428" s="32">
        <v>0</v>
      </c>
      <c r="CZ428" t="s">
        <v>912</v>
      </c>
      <c r="DA428" t="s">
        <v>3101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f t="shared" si="10"/>
        <v>0</v>
      </c>
    </row>
    <row r="429" spans="89:118" x14ac:dyDescent="0.45">
      <c r="CK429" t="s">
        <v>912</v>
      </c>
      <c r="CL429" t="s">
        <v>3103</v>
      </c>
      <c r="CM429" s="32">
        <v>3600</v>
      </c>
      <c r="CN429" s="32">
        <v>3658</v>
      </c>
      <c r="CO429" s="32">
        <v>3600</v>
      </c>
      <c r="CP429" s="32">
        <v>3600</v>
      </c>
      <c r="CQ429" s="32">
        <v>3600</v>
      </c>
      <c r="CR429" s="32">
        <v>3774</v>
      </c>
      <c r="CS429" s="32">
        <v>3755</v>
      </c>
      <c r="CT429" s="32">
        <v>3600</v>
      </c>
      <c r="CU429" s="32">
        <v>3672</v>
      </c>
      <c r="CV429" s="32">
        <v>3600</v>
      </c>
      <c r="CW429" s="32">
        <v>3600</v>
      </c>
      <c r="CX429" s="32">
        <v>3600</v>
      </c>
      <c r="CZ429" t="s">
        <v>912</v>
      </c>
      <c r="DA429" t="s">
        <v>3103</v>
      </c>
      <c r="DB429">
        <v>3600</v>
      </c>
      <c r="DC429">
        <v>3658</v>
      </c>
      <c r="DD429">
        <v>3600</v>
      </c>
      <c r="DE429">
        <v>3600</v>
      </c>
      <c r="DF429">
        <v>3600</v>
      </c>
      <c r="DG429">
        <v>3774</v>
      </c>
      <c r="DH429">
        <v>3755</v>
      </c>
      <c r="DI429">
        <v>3600</v>
      </c>
      <c r="DJ429">
        <v>3672</v>
      </c>
      <c r="DK429">
        <v>3600</v>
      </c>
      <c r="DL429">
        <v>3600</v>
      </c>
      <c r="DM429">
        <v>3600</v>
      </c>
      <c r="DN429">
        <f t="shared" si="10"/>
        <v>43659</v>
      </c>
    </row>
    <row r="430" spans="89:118" x14ac:dyDescent="0.45">
      <c r="CK430" t="s">
        <v>912</v>
      </c>
      <c r="CL430" t="s">
        <v>3107</v>
      </c>
      <c r="CM430" s="32">
        <v>10000</v>
      </c>
      <c r="CN430" s="32">
        <v>10000</v>
      </c>
      <c r="CO430" s="32">
        <v>10000</v>
      </c>
      <c r="CP430" s="32">
        <v>10000</v>
      </c>
      <c r="CQ430" s="32">
        <v>10000</v>
      </c>
      <c r="CR430" s="32">
        <v>10000</v>
      </c>
      <c r="CS430" s="32">
        <v>10000</v>
      </c>
      <c r="CT430" s="32">
        <v>10000</v>
      </c>
      <c r="CU430" s="32">
        <v>10000</v>
      </c>
      <c r="CV430" s="32">
        <v>10000</v>
      </c>
      <c r="CW430" s="32">
        <v>10000</v>
      </c>
      <c r="CX430" s="32">
        <v>10000</v>
      </c>
      <c r="CZ430" t="s">
        <v>912</v>
      </c>
      <c r="DA430" t="s">
        <v>3107</v>
      </c>
      <c r="DB430">
        <v>10000</v>
      </c>
      <c r="DC430">
        <v>10000</v>
      </c>
      <c r="DD430">
        <v>10000</v>
      </c>
      <c r="DE430">
        <v>10000</v>
      </c>
      <c r="DF430">
        <v>10000</v>
      </c>
      <c r="DG430">
        <v>10000</v>
      </c>
      <c r="DH430">
        <v>10000</v>
      </c>
      <c r="DI430">
        <v>10000</v>
      </c>
      <c r="DJ430">
        <v>10000</v>
      </c>
      <c r="DK430">
        <v>10000</v>
      </c>
      <c r="DL430">
        <v>10000</v>
      </c>
      <c r="DM430">
        <v>10000</v>
      </c>
      <c r="DN430">
        <f t="shared" si="10"/>
        <v>120000</v>
      </c>
    </row>
    <row r="431" spans="89:118" x14ac:dyDescent="0.45">
      <c r="CK431" t="s">
        <v>400</v>
      </c>
      <c r="CL431" t="s">
        <v>3114</v>
      </c>
      <c r="CM431" s="32">
        <v>153000</v>
      </c>
      <c r="CN431" s="32">
        <v>153000</v>
      </c>
      <c r="CO431" s="32">
        <v>153000</v>
      </c>
      <c r="CP431" s="32">
        <v>153000</v>
      </c>
      <c r="CQ431" s="32">
        <v>153000</v>
      </c>
      <c r="CR431" s="32">
        <v>153000</v>
      </c>
      <c r="CS431" s="32">
        <v>153000</v>
      </c>
      <c r="CT431" s="32">
        <v>153000</v>
      </c>
      <c r="CU431" s="32">
        <v>153000</v>
      </c>
      <c r="CV431" s="32">
        <v>153000</v>
      </c>
      <c r="CW431" s="32">
        <v>153000</v>
      </c>
      <c r="CX431" s="32">
        <v>182033</v>
      </c>
      <c r="CZ431" t="s">
        <v>400</v>
      </c>
      <c r="DA431" t="s">
        <v>3114</v>
      </c>
      <c r="DB431">
        <v>153000</v>
      </c>
      <c r="DC431">
        <v>153000</v>
      </c>
      <c r="DD431">
        <v>153000</v>
      </c>
      <c r="DE431">
        <v>153000</v>
      </c>
      <c r="DF431">
        <v>153000</v>
      </c>
      <c r="DG431">
        <v>153000</v>
      </c>
      <c r="DH431">
        <v>153000</v>
      </c>
      <c r="DI431">
        <v>153000</v>
      </c>
      <c r="DJ431">
        <v>153000</v>
      </c>
      <c r="DK431">
        <v>153000</v>
      </c>
      <c r="DL431">
        <v>153000</v>
      </c>
      <c r="DM431">
        <v>182033</v>
      </c>
      <c r="DN431">
        <f t="shared" si="10"/>
        <v>1865033</v>
      </c>
    </row>
    <row r="432" spans="89:118" x14ac:dyDescent="0.45">
      <c r="CK432" t="s">
        <v>400</v>
      </c>
      <c r="CL432" t="s">
        <v>3115</v>
      </c>
      <c r="CM432" s="32">
        <v>7095561</v>
      </c>
      <c r="CN432" s="32">
        <v>6921442</v>
      </c>
      <c r="CO432" s="32">
        <v>7135230</v>
      </c>
      <c r="CP432" s="32">
        <v>6910457</v>
      </c>
      <c r="CQ432" s="32">
        <v>6908378</v>
      </c>
      <c r="CR432" s="32">
        <v>8932940</v>
      </c>
      <c r="CS432" s="32">
        <v>6786309</v>
      </c>
      <c r="CT432" s="32">
        <v>7678168</v>
      </c>
      <c r="CU432" s="32">
        <v>4838953</v>
      </c>
      <c r="CV432" s="32">
        <v>5040879</v>
      </c>
      <c r="CW432" s="32">
        <v>4773482</v>
      </c>
      <c r="CX432" s="32">
        <v>5348056</v>
      </c>
      <c r="CZ432" t="s">
        <v>400</v>
      </c>
      <c r="DA432" t="s">
        <v>3115</v>
      </c>
      <c r="DB432">
        <v>7095561</v>
      </c>
      <c r="DC432">
        <v>6921442</v>
      </c>
      <c r="DD432">
        <v>7135230</v>
      </c>
      <c r="DE432">
        <v>6910457</v>
      </c>
      <c r="DF432">
        <v>6908378</v>
      </c>
      <c r="DG432">
        <v>8932940</v>
      </c>
      <c r="DH432">
        <v>6786309</v>
      </c>
      <c r="DI432">
        <v>7678168</v>
      </c>
      <c r="DJ432">
        <v>4838953</v>
      </c>
      <c r="DK432">
        <v>5040879</v>
      </c>
      <c r="DL432">
        <v>4773482</v>
      </c>
      <c r="DM432">
        <v>5348056</v>
      </c>
      <c r="DN432">
        <f t="shared" si="10"/>
        <v>78369855</v>
      </c>
    </row>
    <row r="433" spans="89:118" x14ac:dyDescent="0.45">
      <c r="CK433" t="s">
        <v>400</v>
      </c>
      <c r="CL433" t="s">
        <v>3100</v>
      </c>
      <c r="CM433" s="32">
        <v>31500</v>
      </c>
      <c r="CN433" s="32">
        <v>31500</v>
      </c>
      <c r="CO433" s="32">
        <v>31500</v>
      </c>
      <c r="CP433" s="32">
        <v>31500</v>
      </c>
      <c r="CQ433" s="32">
        <v>31500</v>
      </c>
      <c r="CR433" s="32">
        <v>31500</v>
      </c>
      <c r="CS433" s="32">
        <v>31500</v>
      </c>
      <c r="CT433" s="32">
        <v>31500</v>
      </c>
      <c r="CU433" s="32">
        <v>31500</v>
      </c>
      <c r="CV433" s="32">
        <v>31500</v>
      </c>
      <c r="CW433" s="32">
        <v>31500</v>
      </c>
      <c r="CX433" s="32">
        <v>31500</v>
      </c>
      <c r="CZ433" t="s">
        <v>400</v>
      </c>
      <c r="DA433" t="s">
        <v>3100</v>
      </c>
      <c r="DB433">
        <v>31500</v>
      </c>
      <c r="DC433">
        <v>31500</v>
      </c>
      <c r="DD433">
        <v>31500</v>
      </c>
      <c r="DE433">
        <v>31500</v>
      </c>
      <c r="DF433">
        <v>31500</v>
      </c>
      <c r="DG433">
        <v>31500</v>
      </c>
      <c r="DH433">
        <v>31500</v>
      </c>
      <c r="DI433">
        <v>31500</v>
      </c>
      <c r="DJ433">
        <v>31500</v>
      </c>
      <c r="DK433">
        <v>31500</v>
      </c>
      <c r="DL433">
        <v>31500</v>
      </c>
      <c r="DM433">
        <v>31500</v>
      </c>
      <c r="DN433">
        <f t="shared" si="10"/>
        <v>378000</v>
      </c>
    </row>
    <row r="434" spans="89:118" x14ac:dyDescent="0.45">
      <c r="CK434" t="s">
        <v>400</v>
      </c>
      <c r="CL434" t="s">
        <v>3116</v>
      </c>
      <c r="CM434" s="32">
        <v>305385</v>
      </c>
      <c r="CN434" s="32">
        <v>403040</v>
      </c>
      <c r="CO434" s="32">
        <v>532261</v>
      </c>
      <c r="CP434" s="32">
        <v>326139</v>
      </c>
      <c r="CQ434" s="32">
        <v>391683</v>
      </c>
      <c r="CR434" s="32">
        <v>464322</v>
      </c>
      <c r="CS434" s="32">
        <v>435231</v>
      </c>
      <c r="CT434" s="32">
        <v>485727</v>
      </c>
      <c r="CU434" s="32">
        <v>353225</v>
      </c>
      <c r="CV434" s="32">
        <v>375452</v>
      </c>
      <c r="CW434" s="32">
        <v>400679</v>
      </c>
      <c r="CX434" s="32">
        <v>249317</v>
      </c>
      <c r="CZ434" t="s">
        <v>400</v>
      </c>
      <c r="DA434" t="s">
        <v>3116</v>
      </c>
      <c r="DB434">
        <v>305385</v>
      </c>
      <c r="DC434">
        <v>403040</v>
      </c>
      <c r="DD434">
        <v>532261</v>
      </c>
      <c r="DE434">
        <v>326139</v>
      </c>
      <c r="DF434">
        <v>391683</v>
      </c>
      <c r="DG434">
        <v>464322</v>
      </c>
      <c r="DH434">
        <v>435231</v>
      </c>
      <c r="DI434">
        <v>485727</v>
      </c>
      <c r="DJ434">
        <v>353225</v>
      </c>
      <c r="DK434">
        <v>375452</v>
      </c>
      <c r="DL434">
        <v>400679</v>
      </c>
      <c r="DM434">
        <v>249317</v>
      </c>
      <c r="DN434">
        <f t="shared" si="10"/>
        <v>4722461</v>
      </c>
    </row>
    <row r="435" spans="89:118" x14ac:dyDescent="0.45">
      <c r="CK435" t="s">
        <v>400</v>
      </c>
      <c r="CL435" t="s">
        <v>3117</v>
      </c>
      <c r="CM435" s="32">
        <v>0</v>
      </c>
      <c r="CN435" s="32">
        <v>0</v>
      </c>
      <c r="CO435" s="32">
        <v>0</v>
      </c>
      <c r="CP435" s="32">
        <v>0</v>
      </c>
      <c r="CQ435" s="32">
        <v>2685</v>
      </c>
      <c r="CR435" s="32">
        <v>0</v>
      </c>
      <c r="CS435" s="32">
        <v>0</v>
      </c>
      <c r="CT435" s="32">
        <v>0</v>
      </c>
      <c r="CU435" s="32">
        <v>0</v>
      </c>
      <c r="CV435" s="32">
        <v>0</v>
      </c>
      <c r="CW435" s="32">
        <v>0</v>
      </c>
      <c r="CX435" s="32">
        <v>0</v>
      </c>
      <c r="CZ435" t="s">
        <v>400</v>
      </c>
      <c r="DA435" t="s">
        <v>3117</v>
      </c>
      <c r="DB435">
        <v>0</v>
      </c>
      <c r="DC435">
        <v>0</v>
      </c>
      <c r="DD435">
        <v>0</v>
      </c>
      <c r="DE435">
        <v>0</v>
      </c>
      <c r="DF435">
        <v>2685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f t="shared" si="10"/>
        <v>2685</v>
      </c>
    </row>
    <row r="436" spans="89:118" x14ac:dyDescent="0.45">
      <c r="CK436" t="s">
        <v>400</v>
      </c>
      <c r="CL436" t="s">
        <v>3101</v>
      </c>
      <c r="CM436" s="32">
        <v>95462</v>
      </c>
      <c r="CN436" s="32">
        <v>95462</v>
      </c>
      <c r="CO436" s="32">
        <v>95462</v>
      </c>
      <c r="CP436" s="32">
        <v>95462</v>
      </c>
      <c r="CQ436" s="32">
        <v>95462</v>
      </c>
      <c r="CR436" s="32">
        <v>95462</v>
      </c>
      <c r="CS436" s="32">
        <v>95462</v>
      </c>
      <c r="CT436" s="32">
        <v>149898</v>
      </c>
      <c r="CU436" s="32">
        <v>162962</v>
      </c>
      <c r="CV436" s="32">
        <v>162962</v>
      </c>
      <c r="CW436" s="32">
        <v>162962</v>
      </c>
      <c r="CX436" s="32">
        <v>194408</v>
      </c>
      <c r="CZ436" t="s">
        <v>400</v>
      </c>
      <c r="DA436" t="s">
        <v>3101</v>
      </c>
      <c r="DB436">
        <v>95462</v>
      </c>
      <c r="DC436">
        <v>95462</v>
      </c>
      <c r="DD436">
        <v>95462</v>
      </c>
      <c r="DE436">
        <v>95462</v>
      </c>
      <c r="DF436">
        <v>95462</v>
      </c>
      <c r="DG436">
        <v>95462</v>
      </c>
      <c r="DH436">
        <v>95462</v>
      </c>
      <c r="DI436">
        <v>149898</v>
      </c>
      <c r="DJ436">
        <v>162962</v>
      </c>
      <c r="DK436">
        <v>162962</v>
      </c>
      <c r="DL436">
        <v>162962</v>
      </c>
      <c r="DM436">
        <v>194408</v>
      </c>
      <c r="DN436">
        <f t="shared" si="10"/>
        <v>1501426</v>
      </c>
    </row>
    <row r="437" spans="89:118" x14ac:dyDescent="0.45">
      <c r="CK437" t="s">
        <v>400</v>
      </c>
      <c r="CL437" t="s">
        <v>3103</v>
      </c>
      <c r="CM437" s="32">
        <v>9360</v>
      </c>
      <c r="CN437" s="32">
        <v>9360</v>
      </c>
      <c r="CO437" s="32">
        <v>9360</v>
      </c>
      <c r="CP437" s="32">
        <v>9360</v>
      </c>
      <c r="CQ437" s="32">
        <v>9360</v>
      </c>
      <c r="CR437" s="32">
        <v>9360</v>
      </c>
      <c r="CS437" s="32">
        <v>9360</v>
      </c>
      <c r="CT437" s="32">
        <v>9360</v>
      </c>
      <c r="CU437" s="32">
        <v>9360</v>
      </c>
      <c r="CV437" s="32">
        <v>9360</v>
      </c>
      <c r="CW437" s="32">
        <v>9360</v>
      </c>
      <c r="CX437" s="32">
        <v>9360</v>
      </c>
      <c r="CZ437" t="s">
        <v>400</v>
      </c>
      <c r="DA437" t="s">
        <v>3103</v>
      </c>
      <c r="DB437">
        <v>9360</v>
      </c>
      <c r="DC437">
        <v>9360</v>
      </c>
      <c r="DD437">
        <v>9360</v>
      </c>
      <c r="DE437">
        <v>9360</v>
      </c>
      <c r="DF437">
        <v>9360</v>
      </c>
      <c r="DG437">
        <v>9360</v>
      </c>
      <c r="DH437">
        <v>9360</v>
      </c>
      <c r="DI437">
        <v>9360</v>
      </c>
      <c r="DJ437">
        <v>9360</v>
      </c>
      <c r="DK437">
        <v>9360</v>
      </c>
      <c r="DL437">
        <v>9360</v>
      </c>
      <c r="DM437">
        <v>9360</v>
      </c>
      <c r="DN437">
        <f t="shared" si="10"/>
        <v>112320</v>
      </c>
    </row>
    <row r="438" spans="89:118" x14ac:dyDescent="0.45">
      <c r="CK438" t="s">
        <v>820</v>
      </c>
      <c r="CL438" t="s">
        <v>3109</v>
      </c>
      <c r="CM438" s="32">
        <v>6710</v>
      </c>
      <c r="CN438" s="32">
        <v>5888</v>
      </c>
      <c r="CO438" s="32">
        <v>3556</v>
      </c>
      <c r="CP438" s="32">
        <v>3598</v>
      </c>
      <c r="CQ438" s="32">
        <v>3436</v>
      </c>
      <c r="CR438" s="32">
        <v>3762</v>
      </c>
      <c r="CS438" s="32">
        <v>3606</v>
      </c>
      <c r="CT438" s="32">
        <v>4044</v>
      </c>
      <c r="CU438" s="32">
        <v>3348</v>
      </c>
      <c r="CV438" s="32">
        <v>3452</v>
      </c>
      <c r="CW438" s="32">
        <v>346</v>
      </c>
      <c r="CX438" s="32">
        <v>352</v>
      </c>
      <c r="CZ438" t="s">
        <v>820</v>
      </c>
      <c r="DA438" t="s">
        <v>3109</v>
      </c>
      <c r="DB438">
        <v>6710</v>
      </c>
      <c r="DC438">
        <v>5888</v>
      </c>
      <c r="DD438">
        <v>3556</v>
      </c>
      <c r="DE438">
        <v>3598</v>
      </c>
      <c r="DF438">
        <v>3436</v>
      </c>
      <c r="DG438">
        <v>3762</v>
      </c>
      <c r="DH438">
        <v>3606</v>
      </c>
      <c r="DI438">
        <v>4044</v>
      </c>
      <c r="DJ438">
        <v>3348</v>
      </c>
      <c r="DK438">
        <v>3452</v>
      </c>
      <c r="DL438">
        <v>346</v>
      </c>
      <c r="DM438">
        <v>352</v>
      </c>
      <c r="DN438">
        <f t="shared" si="10"/>
        <v>42098</v>
      </c>
    </row>
    <row r="439" spans="89:118" x14ac:dyDescent="0.45">
      <c r="CK439" t="s">
        <v>820</v>
      </c>
      <c r="CL439" t="s">
        <v>3111</v>
      </c>
      <c r="CM439" s="32">
        <v>0</v>
      </c>
      <c r="CN439" s="32">
        <v>0</v>
      </c>
      <c r="CO439" s="32">
        <v>0</v>
      </c>
      <c r="CP439" s="32">
        <v>0</v>
      </c>
      <c r="CQ439" s="32">
        <v>0</v>
      </c>
      <c r="CR439" s="32">
        <v>0</v>
      </c>
      <c r="CS439" s="32">
        <v>180</v>
      </c>
      <c r="CT439" s="32">
        <v>0</v>
      </c>
      <c r="CU439" s="32">
        <v>0</v>
      </c>
      <c r="CV439" s="32">
        <v>0</v>
      </c>
      <c r="CW439" s="32">
        <v>0</v>
      </c>
      <c r="CX439" s="32">
        <v>0</v>
      </c>
      <c r="CZ439" t="s">
        <v>820</v>
      </c>
      <c r="DA439" t="s">
        <v>3111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180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f t="shared" si="10"/>
        <v>180</v>
      </c>
    </row>
    <row r="440" spans="89:118" x14ac:dyDescent="0.45">
      <c r="CK440" t="s">
        <v>820</v>
      </c>
      <c r="CL440" t="s">
        <v>3100</v>
      </c>
      <c r="CM440" s="32">
        <v>70500</v>
      </c>
      <c r="CN440" s="32">
        <v>70500</v>
      </c>
      <c r="CO440" s="32">
        <v>70500</v>
      </c>
      <c r="CP440" s="32">
        <v>70500</v>
      </c>
      <c r="CQ440" s="32">
        <v>70500</v>
      </c>
      <c r="CR440" s="32">
        <v>70500</v>
      </c>
      <c r="CS440" s="32">
        <v>70500</v>
      </c>
      <c r="CT440" s="32">
        <v>70500</v>
      </c>
      <c r="CU440" s="32">
        <v>70500</v>
      </c>
      <c r="CV440" s="32">
        <v>70500</v>
      </c>
      <c r="CW440" s="32">
        <v>70500</v>
      </c>
      <c r="CX440" s="32">
        <v>70500</v>
      </c>
      <c r="CZ440" t="s">
        <v>820</v>
      </c>
      <c r="DA440" t="s">
        <v>3100</v>
      </c>
      <c r="DB440">
        <v>70500</v>
      </c>
      <c r="DC440">
        <v>70500</v>
      </c>
      <c r="DD440">
        <v>70500</v>
      </c>
      <c r="DE440">
        <v>70500</v>
      </c>
      <c r="DF440">
        <v>70500</v>
      </c>
      <c r="DG440">
        <v>70500</v>
      </c>
      <c r="DH440">
        <v>70500</v>
      </c>
      <c r="DI440">
        <v>70500</v>
      </c>
      <c r="DJ440">
        <v>70500</v>
      </c>
      <c r="DK440">
        <v>70500</v>
      </c>
      <c r="DL440">
        <v>70500</v>
      </c>
      <c r="DM440">
        <v>70500</v>
      </c>
      <c r="DN440">
        <f t="shared" si="10"/>
        <v>846000</v>
      </c>
    </row>
    <row r="441" spans="89:118" x14ac:dyDescent="0.45">
      <c r="CK441" t="s">
        <v>820</v>
      </c>
      <c r="CL441" t="s">
        <v>3106</v>
      </c>
      <c r="CM441" s="32">
        <v>16560</v>
      </c>
      <c r="CN441" s="32">
        <v>16560</v>
      </c>
      <c r="CO441" s="32">
        <v>16560</v>
      </c>
      <c r="CP441" s="32">
        <v>15120</v>
      </c>
      <c r="CQ441" s="32">
        <v>15120</v>
      </c>
      <c r="CR441" s="32">
        <v>15120</v>
      </c>
      <c r="CS441" s="32">
        <v>15120</v>
      </c>
      <c r="CT441" s="32">
        <v>15120</v>
      </c>
      <c r="CU441" s="32">
        <v>15120</v>
      </c>
      <c r="CV441" s="32">
        <v>15120</v>
      </c>
      <c r="CW441" s="32">
        <v>15120</v>
      </c>
      <c r="CX441" s="32">
        <v>15120</v>
      </c>
      <c r="CZ441" t="s">
        <v>820</v>
      </c>
      <c r="DA441" t="s">
        <v>3106</v>
      </c>
      <c r="DB441">
        <v>16560</v>
      </c>
      <c r="DC441">
        <v>16560</v>
      </c>
      <c r="DD441">
        <v>16560</v>
      </c>
      <c r="DE441">
        <v>15120</v>
      </c>
      <c r="DF441">
        <v>15120</v>
      </c>
      <c r="DG441">
        <v>15120</v>
      </c>
      <c r="DH441">
        <v>15120</v>
      </c>
      <c r="DI441">
        <v>15120</v>
      </c>
      <c r="DJ441">
        <v>15120</v>
      </c>
      <c r="DK441">
        <v>15120</v>
      </c>
      <c r="DL441">
        <v>15120</v>
      </c>
      <c r="DM441">
        <v>15120</v>
      </c>
      <c r="DN441">
        <f t="shared" si="10"/>
        <v>185760</v>
      </c>
    </row>
    <row r="442" spans="89:118" x14ac:dyDescent="0.45">
      <c r="CK442" t="s">
        <v>820</v>
      </c>
      <c r="CL442" t="s">
        <v>3112</v>
      </c>
      <c r="CM442" s="32">
        <v>54292</v>
      </c>
      <c r="CN442" s="32">
        <v>40655</v>
      </c>
      <c r="CO442" s="32">
        <v>40655</v>
      </c>
      <c r="CP442" s="32">
        <v>40655</v>
      </c>
      <c r="CQ442" s="32">
        <v>40655</v>
      </c>
      <c r="CR442" s="32">
        <v>40655</v>
      </c>
      <c r="CS442" s="32">
        <v>40655</v>
      </c>
      <c r="CT442" s="32">
        <v>40655</v>
      </c>
      <c r="CU442" s="32">
        <v>40655</v>
      </c>
      <c r="CV442" s="32">
        <v>40655</v>
      </c>
      <c r="CW442" s="32">
        <v>40655</v>
      </c>
      <c r="CX442" s="32">
        <v>40655</v>
      </c>
      <c r="CZ442" t="s">
        <v>820</v>
      </c>
      <c r="DA442" t="s">
        <v>3112</v>
      </c>
      <c r="DB442">
        <v>54292</v>
      </c>
      <c r="DC442">
        <v>40655</v>
      </c>
      <c r="DD442">
        <v>40655</v>
      </c>
      <c r="DE442">
        <v>40655</v>
      </c>
      <c r="DF442">
        <v>40655</v>
      </c>
      <c r="DG442">
        <v>40655</v>
      </c>
      <c r="DH442">
        <v>40655</v>
      </c>
      <c r="DI442">
        <v>40655</v>
      </c>
      <c r="DJ442">
        <v>40655</v>
      </c>
      <c r="DK442">
        <v>40655</v>
      </c>
      <c r="DL442">
        <v>40655</v>
      </c>
      <c r="DM442">
        <v>40655</v>
      </c>
      <c r="DN442">
        <f t="shared" si="10"/>
        <v>501497</v>
      </c>
    </row>
    <row r="443" spans="89:118" x14ac:dyDescent="0.45">
      <c r="CK443" t="s">
        <v>820</v>
      </c>
      <c r="CL443" t="s">
        <v>3113</v>
      </c>
      <c r="CM443" s="32">
        <v>25784</v>
      </c>
      <c r="CN443" s="32">
        <v>32104</v>
      </c>
      <c r="CO443" s="32">
        <v>33877</v>
      </c>
      <c r="CP443" s="32">
        <v>33933</v>
      </c>
      <c r="CQ443" s="32">
        <v>30558</v>
      </c>
      <c r="CR443" s="32">
        <v>27103</v>
      </c>
      <c r="CS443" s="32">
        <v>25976</v>
      </c>
      <c r="CT443" s="32">
        <v>24969</v>
      </c>
      <c r="CU443" s="32">
        <v>29829</v>
      </c>
      <c r="CV443" s="32">
        <v>23749</v>
      </c>
      <c r="CW443" s="32">
        <v>24738</v>
      </c>
      <c r="CX443" s="32">
        <v>30122</v>
      </c>
      <c r="CZ443" t="s">
        <v>820</v>
      </c>
      <c r="DA443" t="s">
        <v>3113</v>
      </c>
      <c r="DB443">
        <v>25784</v>
      </c>
      <c r="DC443">
        <v>32104</v>
      </c>
      <c r="DD443">
        <v>33877</v>
      </c>
      <c r="DE443">
        <v>33933</v>
      </c>
      <c r="DF443">
        <v>30558</v>
      </c>
      <c r="DG443">
        <v>27103</v>
      </c>
      <c r="DH443">
        <v>25976</v>
      </c>
      <c r="DI443">
        <v>24969</v>
      </c>
      <c r="DJ443">
        <v>29829</v>
      </c>
      <c r="DK443">
        <v>23749</v>
      </c>
      <c r="DL443">
        <v>24738</v>
      </c>
      <c r="DM443">
        <v>30122</v>
      </c>
      <c r="DN443">
        <f t="shared" si="10"/>
        <v>342742</v>
      </c>
    </row>
    <row r="444" spans="89:118" x14ac:dyDescent="0.45">
      <c r="CK444" t="s">
        <v>820</v>
      </c>
      <c r="CL444" t="s">
        <v>3103</v>
      </c>
      <c r="CM444" s="32">
        <v>11000</v>
      </c>
      <c r="CN444" s="32">
        <v>11000</v>
      </c>
      <c r="CO444" s="32">
        <v>11000</v>
      </c>
      <c r="CP444" s="32">
        <v>11014</v>
      </c>
      <c r="CQ444" s="32">
        <v>11000</v>
      </c>
      <c r="CR444" s="32">
        <v>11000</v>
      </c>
      <c r="CS444" s="32">
        <v>11000</v>
      </c>
      <c r="CT444" s="32">
        <v>11000</v>
      </c>
      <c r="CU444" s="32">
        <v>11000</v>
      </c>
      <c r="CV444" s="32">
        <v>11000</v>
      </c>
      <c r="CW444" s="32">
        <v>11000</v>
      </c>
      <c r="CX444" s="32">
        <v>11000</v>
      </c>
      <c r="CZ444" t="s">
        <v>820</v>
      </c>
      <c r="DA444" t="s">
        <v>3103</v>
      </c>
      <c r="DB444">
        <v>11000</v>
      </c>
      <c r="DC444">
        <v>11000</v>
      </c>
      <c r="DD444">
        <v>11000</v>
      </c>
      <c r="DE444">
        <v>11014</v>
      </c>
      <c r="DF444">
        <v>11000</v>
      </c>
      <c r="DG444">
        <v>11000</v>
      </c>
      <c r="DH444">
        <v>11000</v>
      </c>
      <c r="DI444">
        <v>11000</v>
      </c>
      <c r="DJ444">
        <v>11000</v>
      </c>
      <c r="DK444">
        <v>11000</v>
      </c>
      <c r="DL444">
        <v>11000</v>
      </c>
      <c r="DM444">
        <v>11000</v>
      </c>
      <c r="DN444">
        <f t="shared" si="10"/>
        <v>132014</v>
      </c>
    </row>
    <row r="445" spans="89:118" x14ac:dyDescent="0.45">
      <c r="CK445" t="s">
        <v>1006</v>
      </c>
      <c r="CL445" t="s">
        <v>3109</v>
      </c>
      <c r="CM445" s="32">
        <v>0</v>
      </c>
      <c r="CN445" s="32">
        <v>0</v>
      </c>
      <c r="CO445" s="32">
        <v>0</v>
      </c>
      <c r="CP445" s="32">
        <v>0</v>
      </c>
      <c r="CQ445" s="32">
        <v>0</v>
      </c>
      <c r="CR445" s="32">
        <v>0</v>
      </c>
      <c r="CS445" s="32">
        <v>0</v>
      </c>
      <c r="CT445" s="32">
        <v>0</v>
      </c>
      <c r="CU445" s="32">
        <v>0</v>
      </c>
      <c r="CV445" s="32">
        <v>600</v>
      </c>
      <c r="CW445" s="32">
        <v>0</v>
      </c>
      <c r="CX445" s="32">
        <v>0</v>
      </c>
      <c r="CZ445" t="s">
        <v>1006</v>
      </c>
      <c r="DA445" t="s">
        <v>3109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600</v>
      </c>
      <c r="DL445">
        <v>0</v>
      </c>
      <c r="DM445">
        <v>0</v>
      </c>
      <c r="DN445">
        <f t="shared" si="10"/>
        <v>600</v>
      </c>
    </row>
    <row r="446" spans="89:118" x14ac:dyDescent="0.45">
      <c r="CK446" t="s">
        <v>1006</v>
      </c>
      <c r="CL446" t="s">
        <v>3108</v>
      </c>
      <c r="CM446" s="32">
        <v>0</v>
      </c>
      <c r="CN446" s="32">
        <v>0</v>
      </c>
      <c r="CO446" s="32">
        <v>0</v>
      </c>
      <c r="CP446" s="32">
        <v>0</v>
      </c>
      <c r="CQ446" s="32">
        <v>0</v>
      </c>
      <c r="CR446" s="32">
        <v>7250</v>
      </c>
      <c r="CS446" s="32">
        <v>13645</v>
      </c>
      <c r="CT446" s="32">
        <v>13770</v>
      </c>
      <c r="CU446" s="32">
        <v>13500</v>
      </c>
      <c r="CV446" s="32">
        <v>13500</v>
      </c>
      <c r="CW446" s="32">
        <v>13500</v>
      </c>
      <c r="CX446" s="32">
        <v>13500</v>
      </c>
      <c r="CZ446" t="s">
        <v>1006</v>
      </c>
      <c r="DA446" t="s">
        <v>3108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7250</v>
      </c>
      <c r="DH446">
        <v>13645</v>
      </c>
      <c r="DI446">
        <v>13770</v>
      </c>
      <c r="DJ446">
        <v>13500</v>
      </c>
      <c r="DK446">
        <v>13500</v>
      </c>
      <c r="DL446">
        <v>13500</v>
      </c>
      <c r="DM446">
        <v>13500</v>
      </c>
      <c r="DN446">
        <f t="shared" si="10"/>
        <v>88665</v>
      </c>
    </row>
    <row r="447" spans="89:118" x14ac:dyDescent="0.45">
      <c r="CK447" t="s">
        <v>1006</v>
      </c>
      <c r="CL447" t="s">
        <v>3111</v>
      </c>
      <c r="CM447" s="32">
        <v>196</v>
      </c>
      <c r="CN447" s="32">
        <v>0</v>
      </c>
      <c r="CO447" s="32">
        <v>0</v>
      </c>
      <c r="CP447" s="32">
        <v>0</v>
      </c>
      <c r="CQ447" s="32">
        <v>0</v>
      </c>
      <c r="CR447" s="32">
        <v>0</v>
      </c>
      <c r="CS447" s="32">
        <v>0</v>
      </c>
      <c r="CT447" s="32">
        <v>0</v>
      </c>
      <c r="CU447" s="32">
        <v>0</v>
      </c>
      <c r="CV447" s="32">
        <v>0</v>
      </c>
      <c r="CW447" s="32">
        <v>0</v>
      </c>
      <c r="CX447" s="32">
        <v>0</v>
      </c>
      <c r="CZ447" t="s">
        <v>1006</v>
      </c>
      <c r="DA447" t="s">
        <v>3111</v>
      </c>
      <c r="DB447">
        <v>196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f t="shared" si="10"/>
        <v>196</v>
      </c>
    </row>
    <row r="448" spans="89:118" x14ac:dyDescent="0.45">
      <c r="CK448" t="s">
        <v>1006</v>
      </c>
      <c r="CL448" t="s">
        <v>3100</v>
      </c>
      <c r="CM448" s="32">
        <v>70000</v>
      </c>
      <c r="CN448" s="32">
        <v>70000</v>
      </c>
      <c r="CO448" s="32">
        <v>70000</v>
      </c>
      <c r="CP448" s="32">
        <v>70000</v>
      </c>
      <c r="CQ448" s="32">
        <v>70000</v>
      </c>
      <c r="CR448" s="32">
        <v>70000</v>
      </c>
      <c r="CS448" s="32">
        <v>70000</v>
      </c>
      <c r="CT448" s="32">
        <v>70000</v>
      </c>
      <c r="CU448" s="32">
        <v>70000</v>
      </c>
      <c r="CV448" s="32">
        <v>70000</v>
      </c>
      <c r="CW448" s="32">
        <v>70000</v>
      </c>
      <c r="CX448" s="32">
        <v>70000</v>
      </c>
      <c r="CZ448" t="s">
        <v>1006</v>
      </c>
      <c r="DA448" t="s">
        <v>3100</v>
      </c>
      <c r="DB448">
        <v>70000</v>
      </c>
      <c r="DC448">
        <v>70000</v>
      </c>
      <c r="DD448">
        <v>70000</v>
      </c>
      <c r="DE448">
        <v>70000</v>
      </c>
      <c r="DF448">
        <v>70000</v>
      </c>
      <c r="DG448">
        <v>70000</v>
      </c>
      <c r="DH448">
        <v>70000</v>
      </c>
      <c r="DI448">
        <v>70000</v>
      </c>
      <c r="DJ448">
        <v>70000</v>
      </c>
      <c r="DK448">
        <v>70000</v>
      </c>
      <c r="DL448">
        <v>70000</v>
      </c>
      <c r="DM448">
        <v>70000</v>
      </c>
      <c r="DN448">
        <f t="shared" si="10"/>
        <v>840000</v>
      </c>
    </row>
    <row r="449" spans="89:118" x14ac:dyDescent="0.45">
      <c r="CK449" t="s">
        <v>1006</v>
      </c>
      <c r="CL449" t="s">
        <v>3104</v>
      </c>
      <c r="CM449" s="32">
        <v>11735</v>
      </c>
      <c r="CN449" s="32">
        <v>11735</v>
      </c>
      <c r="CO449" s="32">
        <v>11735</v>
      </c>
      <c r="CP449" s="32">
        <v>11735</v>
      </c>
      <c r="CQ449" s="32">
        <v>11735</v>
      </c>
      <c r="CR449" s="32">
        <v>11735</v>
      </c>
      <c r="CS449" s="32">
        <v>11735</v>
      </c>
      <c r="CT449" s="32">
        <v>11735</v>
      </c>
      <c r="CU449" s="32">
        <v>11735</v>
      </c>
      <c r="CV449" s="32">
        <v>11735</v>
      </c>
      <c r="CW449" s="32">
        <v>11735</v>
      </c>
      <c r="CX449" s="32">
        <v>11735</v>
      </c>
      <c r="CZ449" t="s">
        <v>1006</v>
      </c>
      <c r="DA449" t="s">
        <v>3104</v>
      </c>
      <c r="DB449">
        <v>11735</v>
      </c>
      <c r="DC449">
        <v>11735</v>
      </c>
      <c r="DD449">
        <v>11735</v>
      </c>
      <c r="DE449">
        <v>11735</v>
      </c>
      <c r="DF449">
        <v>11735</v>
      </c>
      <c r="DG449">
        <v>11735</v>
      </c>
      <c r="DH449">
        <v>11735</v>
      </c>
      <c r="DI449">
        <v>11735</v>
      </c>
      <c r="DJ449">
        <v>11735</v>
      </c>
      <c r="DK449">
        <v>11735</v>
      </c>
      <c r="DL449">
        <v>11735</v>
      </c>
      <c r="DM449">
        <v>11735</v>
      </c>
      <c r="DN449">
        <f t="shared" si="10"/>
        <v>140820</v>
      </c>
    </row>
    <row r="450" spans="89:118" x14ac:dyDescent="0.45">
      <c r="CK450" t="s">
        <v>1006</v>
      </c>
      <c r="CL450" t="s">
        <v>3106</v>
      </c>
      <c r="CM450" s="32">
        <v>10435</v>
      </c>
      <c r="CN450" s="32">
        <v>10435</v>
      </c>
      <c r="CO450" s="32">
        <v>10435</v>
      </c>
      <c r="CP450" s="32">
        <v>10435</v>
      </c>
      <c r="CQ450" s="32">
        <v>10435</v>
      </c>
      <c r="CR450" s="32">
        <v>10435</v>
      </c>
      <c r="CS450" s="32">
        <v>10435</v>
      </c>
      <c r="CT450" s="32">
        <v>10435</v>
      </c>
      <c r="CU450" s="32">
        <v>10435</v>
      </c>
      <c r="CV450" s="32">
        <v>10435</v>
      </c>
      <c r="CW450" s="32">
        <v>10435</v>
      </c>
      <c r="CX450" s="32">
        <v>10435</v>
      </c>
      <c r="CZ450" t="s">
        <v>1006</v>
      </c>
      <c r="DA450" t="s">
        <v>3106</v>
      </c>
      <c r="DB450">
        <v>10435</v>
      </c>
      <c r="DC450">
        <v>10435</v>
      </c>
      <c r="DD450">
        <v>10435</v>
      </c>
      <c r="DE450">
        <v>10435</v>
      </c>
      <c r="DF450">
        <v>10435</v>
      </c>
      <c r="DG450">
        <v>10435</v>
      </c>
      <c r="DH450">
        <v>10435</v>
      </c>
      <c r="DI450">
        <v>10435</v>
      </c>
      <c r="DJ450">
        <v>10435</v>
      </c>
      <c r="DK450">
        <v>10435</v>
      </c>
      <c r="DL450">
        <v>10435</v>
      </c>
      <c r="DM450">
        <v>10435</v>
      </c>
      <c r="DN450">
        <f t="shared" si="10"/>
        <v>125220</v>
      </c>
    </row>
    <row r="451" spans="89:118" x14ac:dyDescent="0.45">
      <c r="CK451" t="s">
        <v>1006</v>
      </c>
      <c r="CL451" t="s">
        <v>3112</v>
      </c>
      <c r="CM451" s="32">
        <v>20000</v>
      </c>
      <c r="CN451" s="32">
        <v>20000</v>
      </c>
      <c r="CO451" s="32">
        <v>20000</v>
      </c>
      <c r="CP451" s="32">
        <v>20000</v>
      </c>
      <c r="CQ451" s="32">
        <v>20000</v>
      </c>
      <c r="CR451" s="32">
        <v>20000</v>
      </c>
      <c r="CS451" s="32">
        <v>20000</v>
      </c>
      <c r="CT451" s="32">
        <v>20000</v>
      </c>
      <c r="CU451" s="32">
        <v>20000</v>
      </c>
      <c r="CV451" s="32">
        <v>20000</v>
      </c>
      <c r="CW451" s="32">
        <v>20000</v>
      </c>
      <c r="CX451" s="32">
        <v>20000</v>
      </c>
      <c r="CZ451" t="s">
        <v>1006</v>
      </c>
      <c r="DA451" t="s">
        <v>3112</v>
      </c>
      <c r="DB451">
        <v>20000</v>
      </c>
      <c r="DC451">
        <v>20000</v>
      </c>
      <c r="DD451">
        <v>20000</v>
      </c>
      <c r="DE451">
        <v>20000</v>
      </c>
      <c r="DF451">
        <v>20000</v>
      </c>
      <c r="DG451">
        <v>20000</v>
      </c>
      <c r="DH451">
        <v>20000</v>
      </c>
      <c r="DI451">
        <v>20000</v>
      </c>
      <c r="DJ451">
        <v>20000</v>
      </c>
      <c r="DK451">
        <v>20000</v>
      </c>
      <c r="DL451">
        <v>20000</v>
      </c>
      <c r="DM451">
        <v>20000</v>
      </c>
      <c r="DN451">
        <f t="shared" si="10"/>
        <v>240000</v>
      </c>
    </row>
    <row r="452" spans="89:118" x14ac:dyDescent="0.45">
      <c r="CK452" t="s">
        <v>1006</v>
      </c>
      <c r="CL452" t="s">
        <v>3105</v>
      </c>
      <c r="CM452" s="32">
        <v>3000</v>
      </c>
      <c r="CN452" s="32">
        <v>3000</v>
      </c>
      <c r="CO452" s="32">
        <v>3000</v>
      </c>
      <c r="CP452" s="32">
        <v>3000</v>
      </c>
      <c r="CQ452" s="32">
        <v>3000</v>
      </c>
      <c r="CR452" s="32">
        <v>3000</v>
      </c>
      <c r="CS452" s="32">
        <v>3000</v>
      </c>
      <c r="CT452" s="32">
        <v>3000</v>
      </c>
      <c r="CU452" s="32">
        <v>3000</v>
      </c>
      <c r="CV452" s="32">
        <v>3000</v>
      </c>
      <c r="CW452" s="32">
        <v>3000</v>
      </c>
      <c r="CX452" s="32">
        <v>3000</v>
      </c>
      <c r="CZ452" t="s">
        <v>1006</v>
      </c>
      <c r="DA452" t="s">
        <v>3105</v>
      </c>
      <c r="DB452">
        <v>3000</v>
      </c>
      <c r="DC452">
        <v>3000</v>
      </c>
      <c r="DD452">
        <v>3000</v>
      </c>
      <c r="DE452">
        <v>3000</v>
      </c>
      <c r="DF452">
        <v>3000</v>
      </c>
      <c r="DG452">
        <v>3000</v>
      </c>
      <c r="DH452">
        <v>3000</v>
      </c>
      <c r="DI452">
        <v>3000</v>
      </c>
      <c r="DJ452">
        <v>3000</v>
      </c>
      <c r="DK452">
        <v>3000</v>
      </c>
      <c r="DL452">
        <v>3000</v>
      </c>
      <c r="DM452">
        <v>3000</v>
      </c>
      <c r="DN452">
        <f t="shared" si="10"/>
        <v>36000</v>
      </c>
    </row>
    <row r="453" spans="89:118" x14ac:dyDescent="0.45">
      <c r="CK453" t="s">
        <v>1006</v>
      </c>
      <c r="CL453" t="s">
        <v>3101</v>
      </c>
      <c r="CM453" s="32">
        <v>1000</v>
      </c>
      <c r="CN453" s="32">
        <v>1000</v>
      </c>
      <c r="CO453" s="32">
        <v>1000</v>
      </c>
      <c r="CP453" s="32">
        <v>1000</v>
      </c>
      <c r="CQ453" s="32">
        <v>1000</v>
      </c>
      <c r="CR453" s="32">
        <v>1000</v>
      </c>
      <c r="CS453" s="32">
        <v>1000</v>
      </c>
      <c r="CT453" s="32">
        <v>1000</v>
      </c>
      <c r="CU453" s="32">
        <v>1000</v>
      </c>
      <c r="CV453" s="32">
        <v>1000</v>
      </c>
      <c r="CW453" s="32">
        <v>1000</v>
      </c>
      <c r="CX453" s="32">
        <v>1000</v>
      </c>
      <c r="CZ453" t="s">
        <v>1006</v>
      </c>
      <c r="DA453" t="s">
        <v>3101</v>
      </c>
      <c r="DB453">
        <v>1000</v>
      </c>
      <c r="DC453">
        <v>1000</v>
      </c>
      <c r="DD453">
        <v>1000</v>
      </c>
      <c r="DE453">
        <v>1000</v>
      </c>
      <c r="DF453">
        <v>1000</v>
      </c>
      <c r="DG453">
        <v>1000</v>
      </c>
      <c r="DH453">
        <v>1000</v>
      </c>
      <c r="DI453">
        <v>1000</v>
      </c>
      <c r="DJ453">
        <v>1000</v>
      </c>
      <c r="DK453">
        <v>1000</v>
      </c>
      <c r="DL453">
        <v>1000</v>
      </c>
      <c r="DM453">
        <v>1000</v>
      </c>
      <c r="DN453">
        <f t="shared" ref="DN453:DN516" si="11">SUM(DB453:DM453)</f>
        <v>12000</v>
      </c>
    </row>
    <row r="454" spans="89:118" x14ac:dyDescent="0.45">
      <c r="CK454" t="s">
        <v>1006</v>
      </c>
      <c r="CL454" t="s">
        <v>3103</v>
      </c>
      <c r="CM454" s="32">
        <v>72795</v>
      </c>
      <c r="CN454" s="32">
        <v>72142</v>
      </c>
      <c r="CO454" s="32">
        <v>71511</v>
      </c>
      <c r="CP454" s="32">
        <v>72087</v>
      </c>
      <c r="CQ454" s="32">
        <v>71736</v>
      </c>
      <c r="CR454" s="32">
        <v>73695</v>
      </c>
      <c r="CS454" s="32">
        <v>73075</v>
      </c>
      <c r="CT454" s="32">
        <v>73196</v>
      </c>
      <c r="CU454" s="32">
        <v>72115</v>
      </c>
      <c r="CV454" s="32">
        <v>72479</v>
      </c>
      <c r="CW454" s="32">
        <v>73225</v>
      </c>
      <c r="CX454" s="32">
        <v>72204</v>
      </c>
      <c r="CZ454" t="s">
        <v>1006</v>
      </c>
      <c r="DA454" t="s">
        <v>3103</v>
      </c>
      <c r="DB454">
        <v>72795</v>
      </c>
      <c r="DC454">
        <v>72142</v>
      </c>
      <c r="DD454">
        <v>71511</v>
      </c>
      <c r="DE454">
        <v>72087</v>
      </c>
      <c r="DF454">
        <v>71736</v>
      </c>
      <c r="DG454">
        <v>73695</v>
      </c>
      <c r="DH454">
        <v>73075</v>
      </c>
      <c r="DI454">
        <v>73196</v>
      </c>
      <c r="DJ454">
        <v>72115</v>
      </c>
      <c r="DK454">
        <v>72479</v>
      </c>
      <c r="DL454">
        <v>73225</v>
      </c>
      <c r="DM454">
        <v>72204</v>
      </c>
      <c r="DN454">
        <f t="shared" si="11"/>
        <v>870260</v>
      </c>
    </row>
    <row r="455" spans="89:118" x14ac:dyDescent="0.45">
      <c r="CK455" t="s">
        <v>816</v>
      </c>
      <c r="CL455" t="s">
        <v>3111</v>
      </c>
      <c r="CM455" s="32">
        <v>0</v>
      </c>
      <c r="CN455" s="32">
        <v>0</v>
      </c>
      <c r="CO455" s="32">
        <v>0</v>
      </c>
      <c r="CP455" s="32">
        <v>0</v>
      </c>
      <c r="CQ455" s="32">
        <v>0</v>
      </c>
      <c r="CR455" s="32">
        <v>60</v>
      </c>
      <c r="CS455" s="32">
        <v>0</v>
      </c>
      <c r="CT455" s="32">
        <v>0</v>
      </c>
      <c r="CU455" s="32">
        <v>0</v>
      </c>
      <c r="CV455" s="32">
        <v>0</v>
      </c>
      <c r="CW455" s="32">
        <v>0</v>
      </c>
      <c r="CX455" s="32">
        <v>0</v>
      </c>
      <c r="CZ455" t="s">
        <v>816</v>
      </c>
      <c r="DA455" t="s">
        <v>3111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60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f t="shared" si="11"/>
        <v>60</v>
      </c>
    </row>
    <row r="456" spans="89:118" x14ac:dyDescent="0.45">
      <c r="CK456" t="s">
        <v>816</v>
      </c>
      <c r="CL456" t="s">
        <v>3100</v>
      </c>
      <c r="CM456" s="32">
        <v>22300</v>
      </c>
      <c r="CN456" s="32">
        <v>22300</v>
      </c>
      <c r="CO456" s="32">
        <v>22300</v>
      </c>
      <c r="CP456" s="32">
        <v>22300</v>
      </c>
      <c r="CQ456" s="32">
        <v>22300</v>
      </c>
      <c r="CR456" s="32">
        <v>22300</v>
      </c>
      <c r="CS456" s="32">
        <v>22300</v>
      </c>
      <c r="CT456" s="32">
        <v>22300</v>
      </c>
      <c r="CU456" s="32">
        <v>22300</v>
      </c>
      <c r="CV456" s="32">
        <v>22300</v>
      </c>
      <c r="CW456" s="32">
        <v>22300</v>
      </c>
      <c r="CX456" s="32">
        <v>22300</v>
      </c>
      <c r="CZ456" t="s">
        <v>816</v>
      </c>
      <c r="DA456" t="s">
        <v>3100</v>
      </c>
      <c r="DB456">
        <v>22300</v>
      </c>
      <c r="DC456">
        <v>22300</v>
      </c>
      <c r="DD456">
        <v>22300</v>
      </c>
      <c r="DE456">
        <v>22300</v>
      </c>
      <c r="DF456">
        <v>22300</v>
      </c>
      <c r="DG456">
        <v>22300</v>
      </c>
      <c r="DH456">
        <v>22300</v>
      </c>
      <c r="DI456">
        <v>22300</v>
      </c>
      <c r="DJ456">
        <v>22300</v>
      </c>
      <c r="DK456">
        <v>22300</v>
      </c>
      <c r="DL456">
        <v>22300</v>
      </c>
      <c r="DM456">
        <v>22300</v>
      </c>
      <c r="DN456">
        <f t="shared" si="11"/>
        <v>267600</v>
      </c>
    </row>
    <row r="457" spans="89:118" x14ac:dyDescent="0.45">
      <c r="CK457" t="s">
        <v>816</v>
      </c>
      <c r="CL457" t="s">
        <v>3104</v>
      </c>
      <c r="CM457" s="32">
        <v>9720</v>
      </c>
      <c r="CN457" s="32">
        <v>9720</v>
      </c>
      <c r="CO457" s="32">
        <v>9720</v>
      </c>
      <c r="CP457" s="32">
        <v>9720</v>
      </c>
      <c r="CQ457" s="32">
        <v>9720</v>
      </c>
      <c r="CR457" s="32">
        <v>9720</v>
      </c>
      <c r="CS457" s="32">
        <v>9720</v>
      </c>
      <c r="CT457" s="32">
        <v>9720</v>
      </c>
      <c r="CU457" s="32">
        <v>9720</v>
      </c>
      <c r="CV457" s="32">
        <v>9720</v>
      </c>
      <c r="CW457" s="32">
        <v>9720</v>
      </c>
      <c r="CX457" s="32">
        <v>9720</v>
      </c>
      <c r="CZ457" t="s">
        <v>816</v>
      </c>
      <c r="DA457" t="s">
        <v>3104</v>
      </c>
      <c r="DB457">
        <v>9720</v>
      </c>
      <c r="DC457">
        <v>9720</v>
      </c>
      <c r="DD457">
        <v>9720</v>
      </c>
      <c r="DE457">
        <v>9720</v>
      </c>
      <c r="DF457">
        <v>9720</v>
      </c>
      <c r="DG457">
        <v>9720</v>
      </c>
      <c r="DH457">
        <v>9720</v>
      </c>
      <c r="DI457">
        <v>9720</v>
      </c>
      <c r="DJ457">
        <v>9720</v>
      </c>
      <c r="DK457">
        <v>9720</v>
      </c>
      <c r="DL457">
        <v>9720</v>
      </c>
      <c r="DM457">
        <v>9720</v>
      </c>
      <c r="DN457">
        <f t="shared" si="11"/>
        <v>116640</v>
      </c>
    </row>
    <row r="458" spans="89:118" x14ac:dyDescent="0.45">
      <c r="CK458" t="s">
        <v>816</v>
      </c>
      <c r="CL458" t="s">
        <v>3105</v>
      </c>
      <c r="CM458" s="32">
        <v>3000</v>
      </c>
      <c r="CN458" s="32">
        <v>3000</v>
      </c>
      <c r="CO458" s="32">
        <v>3000</v>
      </c>
      <c r="CP458" s="32">
        <v>3000</v>
      </c>
      <c r="CQ458" s="32">
        <v>3000</v>
      </c>
      <c r="CR458" s="32">
        <v>3000</v>
      </c>
      <c r="CS458" s="32">
        <v>3000</v>
      </c>
      <c r="CT458" s="32">
        <v>3000</v>
      </c>
      <c r="CU458" s="32">
        <v>3000</v>
      </c>
      <c r="CV458" s="32">
        <v>3000</v>
      </c>
      <c r="CW458" s="32">
        <v>3000</v>
      </c>
      <c r="CX458" s="32">
        <v>3000</v>
      </c>
      <c r="CZ458" t="s">
        <v>816</v>
      </c>
      <c r="DA458" t="s">
        <v>3105</v>
      </c>
      <c r="DB458">
        <v>3000</v>
      </c>
      <c r="DC458">
        <v>3000</v>
      </c>
      <c r="DD458">
        <v>3000</v>
      </c>
      <c r="DE458">
        <v>3000</v>
      </c>
      <c r="DF458">
        <v>3000</v>
      </c>
      <c r="DG458">
        <v>3000</v>
      </c>
      <c r="DH458">
        <v>3000</v>
      </c>
      <c r="DI458">
        <v>3000</v>
      </c>
      <c r="DJ458">
        <v>3000</v>
      </c>
      <c r="DK458">
        <v>3000</v>
      </c>
      <c r="DL458">
        <v>3000</v>
      </c>
      <c r="DM458">
        <v>3000</v>
      </c>
      <c r="DN458">
        <f t="shared" si="11"/>
        <v>36000</v>
      </c>
    </row>
    <row r="459" spans="89:118" x14ac:dyDescent="0.45">
      <c r="CK459" t="s">
        <v>816</v>
      </c>
      <c r="CL459" t="s">
        <v>3113</v>
      </c>
      <c r="CM459" s="32">
        <v>7959</v>
      </c>
      <c r="CN459" s="32">
        <v>9648</v>
      </c>
      <c r="CO459" s="32">
        <v>9440</v>
      </c>
      <c r="CP459" s="32">
        <v>9506</v>
      </c>
      <c r="CQ459" s="32">
        <v>7777</v>
      </c>
      <c r="CR459" s="32">
        <v>8753</v>
      </c>
      <c r="CS459" s="32">
        <v>7504</v>
      </c>
      <c r="CT459" s="32">
        <v>7873</v>
      </c>
      <c r="CU459" s="32">
        <v>8293</v>
      </c>
      <c r="CV459" s="32">
        <v>8579</v>
      </c>
      <c r="CW459" s="32">
        <v>11355</v>
      </c>
      <c r="CX459" s="32">
        <v>10599</v>
      </c>
      <c r="CZ459" t="s">
        <v>816</v>
      </c>
      <c r="DA459" t="s">
        <v>3113</v>
      </c>
      <c r="DB459">
        <v>7959</v>
      </c>
      <c r="DC459">
        <v>9648</v>
      </c>
      <c r="DD459">
        <v>9440</v>
      </c>
      <c r="DE459">
        <v>9506</v>
      </c>
      <c r="DF459">
        <v>7777</v>
      </c>
      <c r="DG459">
        <v>8753</v>
      </c>
      <c r="DH459">
        <v>7504</v>
      </c>
      <c r="DI459">
        <v>7873</v>
      </c>
      <c r="DJ459">
        <v>8293</v>
      </c>
      <c r="DK459">
        <v>8579</v>
      </c>
      <c r="DL459">
        <v>11355</v>
      </c>
      <c r="DM459">
        <v>10599</v>
      </c>
      <c r="DN459">
        <f t="shared" si="11"/>
        <v>107286</v>
      </c>
    </row>
    <row r="460" spans="89:118" x14ac:dyDescent="0.45">
      <c r="CK460" t="s">
        <v>816</v>
      </c>
      <c r="CL460" t="s">
        <v>3101</v>
      </c>
      <c r="CM460" s="32">
        <v>5440</v>
      </c>
      <c r="CN460" s="32">
        <v>5440</v>
      </c>
      <c r="CO460" s="32">
        <v>5440</v>
      </c>
      <c r="CP460" s="32">
        <v>5440</v>
      </c>
      <c r="CQ460" s="32">
        <v>5440</v>
      </c>
      <c r="CR460" s="32">
        <v>5440</v>
      </c>
      <c r="CS460" s="32">
        <v>5440</v>
      </c>
      <c r="CT460" s="32">
        <v>5440</v>
      </c>
      <c r="CU460" s="32">
        <v>5440</v>
      </c>
      <c r="CV460" s="32">
        <v>5440</v>
      </c>
      <c r="CW460" s="32">
        <v>5356</v>
      </c>
      <c r="CX460" s="32">
        <v>5356</v>
      </c>
      <c r="CZ460" t="s">
        <v>816</v>
      </c>
      <c r="DA460" t="s">
        <v>3101</v>
      </c>
      <c r="DB460">
        <v>5440</v>
      </c>
      <c r="DC460">
        <v>5440</v>
      </c>
      <c r="DD460">
        <v>5440</v>
      </c>
      <c r="DE460">
        <v>5440</v>
      </c>
      <c r="DF460">
        <v>5440</v>
      </c>
      <c r="DG460">
        <v>5440</v>
      </c>
      <c r="DH460">
        <v>5440</v>
      </c>
      <c r="DI460">
        <v>5440</v>
      </c>
      <c r="DJ460">
        <v>5440</v>
      </c>
      <c r="DK460">
        <v>5440</v>
      </c>
      <c r="DL460">
        <v>5356</v>
      </c>
      <c r="DM460">
        <v>5356</v>
      </c>
      <c r="DN460">
        <f t="shared" si="11"/>
        <v>65112</v>
      </c>
    </row>
    <row r="461" spans="89:118" x14ac:dyDescent="0.45">
      <c r="CK461" t="s">
        <v>693</v>
      </c>
      <c r="CL461" t="s">
        <v>3109</v>
      </c>
      <c r="CM461" s="32">
        <v>4750</v>
      </c>
      <c r="CN461" s="32">
        <v>4750</v>
      </c>
      <c r="CO461" s="32">
        <v>4750</v>
      </c>
      <c r="CP461" s="32">
        <v>4750</v>
      </c>
      <c r="CQ461" s="32">
        <v>4750</v>
      </c>
      <c r="CR461" s="32">
        <v>4750</v>
      </c>
      <c r="CS461" s="32">
        <v>4750</v>
      </c>
      <c r="CT461" s="32">
        <v>4750</v>
      </c>
      <c r="CU461" s="32">
        <v>4750</v>
      </c>
      <c r="CV461" s="32">
        <v>4750</v>
      </c>
      <c r="CW461" s="32">
        <v>0</v>
      </c>
      <c r="CX461" s="32">
        <v>0</v>
      </c>
      <c r="CZ461" t="s">
        <v>693</v>
      </c>
      <c r="DA461" t="s">
        <v>3109</v>
      </c>
      <c r="DB461">
        <v>4750</v>
      </c>
      <c r="DC461">
        <v>4750</v>
      </c>
      <c r="DD461">
        <v>4750</v>
      </c>
      <c r="DE461">
        <v>4750</v>
      </c>
      <c r="DF461">
        <v>4750</v>
      </c>
      <c r="DG461">
        <v>4750</v>
      </c>
      <c r="DH461">
        <v>4750</v>
      </c>
      <c r="DI461">
        <v>4750</v>
      </c>
      <c r="DJ461">
        <v>4750</v>
      </c>
      <c r="DK461">
        <v>4750</v>
      </c>
      <c r="DL461">
        <v>0</v>
      </c>
      <c r="DM461">
        <v>0</v>
      </c>
      <c r="DN461">
        <f t="shared" si="11"/>
        <v>47500</v>
      </c>
    </row>
    <row r="462" spans="89:118" x14ac:dyDescent="0.45">
      <c r="CK462" t="s">
        <v>693</v>
      </c>
      <c r="CL462" t="s">
        <v>3111</v>
      </c>
      <c r="CM462" s="32">
        <v>0</v>
      </c>
      <c r="CN462" s="32">
        <v>0</v>
      </c>
      <c r="CO462" s="32">
        <v>0</v>
      </c>
      <c r="CP462" s="32">
        <v>0</v>
      </c>
      <c r="CQ462" s="32">
        <v>0</v>
      </c>
      <c r="CR462" s="32">
        <v>0</v>
      </c>
      <c r="CS462" s="32">
        <v>0</v>
      </c>
      <c r="CT462" s="32">
        <v>0</v>
      </c>
      <c r="CU462" s="32">
        <v>0</v>
      </c>
      <c r="CV462" s="32">
        <v>0</v>
      </c>
      <c r="CW462" s="32">
        <v>0</v>
      </c>
      <c r="CX462" s="32">
        <v>0</v>
      </c>
      <c r="CZ462" t="s">
        <v>693</v>
      </c>
      <c r="DA462" t="s">
        <v>3111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f t="shared" si="11"/>
        <v>0</v>
      </c>
    </row>
    <row r="463" spans="89:118" x14ac:dyDescent="0.45">
      <c r="CK463" t="s">
        <v>693</v>
      </c>
      <c r="CL463" t="s">
        <v>3100</v>
      </c>
      <c r="CM463" s="32">
        <v>72000</v>
      </c>
      <c r="CN463" s="32">
        <v>72000</v>
      </c>
      <c r="CO463" s="32">
        <v>72000</v>
      </c>
      <c r="CP463" s="32">
        <v>72000</v>
      </c>
      <c r="CQ463" s="32">
        <v>72000</v>
      </c>
      <c r="CR463" s="32">
        <v>72000</v>
      </c>
      <c r="CS463" s="32">
        <v>72000</v>
      </c>
      <c r="CT463" s="32">
        <v>72000</v>
      </c>
      <c r="CU463" s="32">
        <v>72000</v>
      </c>
      <c r="CV463" s="32">
        <v>72000</v>
      </c>
      <c r="CW463" s="32">
        <v>72000</v>
      </c>
      <c r="CX463" s="32">
        <v>72000</v>
      </c>
      <c r="CZ463" t="s">
        <v>693</v>
      </c>
      <c r="DA463" t="s">
        <v>3100</v>
      </c>
      <c r="DB463">
        <v>72000</v>
      </c>
      <c r="DC463">
        <v>72000</v>
      </c>
      <c r="DD463">
        <v>72000</v>
      </c>
      <c r="DE463">
        <v>72000</v>
      </c>
      <c r="DF463">
        <v>72000</v>
      </c>
      <c r="DG463">
        <v>72000</v>
      </c>
      <c r="DH463">
        <v>72000</v>
      </c>
      <c r="DI463">
        <v>72000</v>
      </c>
      <c r="DJ463">
        <v>72000</v>
      </c>
      <c r="DK463">
        <v>72000</v>
      </c>
      <c r="DL463">
        <v>72000</v>
      </c>
      <c r="DM463">
        <v>72000</v>
      </c>
      <c r="DN463">
        <f t="shared" si="11"/>
        <v>864000</v>
      </c>
    </row>
    <row r="464" spans="89:118" x14ac:dyDescent="0.45">
      <c r="CK464" t="s">
        <v>693</v>
      </c>
      <c r="CL464" t="s">
        <v>3104</v>
      </c>
      <c r="CM464" s="32">
        <v>21700</v>
      </c>
      <c r="CN464" s="32">
        <v>21700</v>
      </c>
      <c r="CO464" s="32">
        <v>21700</v>
      </c>
      <c r="CP464" s="32">
        <v>21300</v>
      </c>
      <c r="CQ464" s="32">
        <v>17700</v>
      </c>
      <c r="CR464" s="32">
        <v>17700</v>
      </c>
      <c r="CS464" s="32">
        <v>17700</v>
      </c>
      <c r="CT464" s="32">
        <v>17700</v>
      </c>
      <c r="CU464" s="32">
        <v>17700</v>
      </c>
      <c r="CV464" s="32">
        <v>17700</v>
      </c>
      <c r="CW464" s="32">
        <v>17700</v>
      </c>
      <c r="CX464" s="32">
        <v>17700</v>
      </c>
      <c r="CZ464" t="s">
        <v>693</v>
      </c>
      <c r="DA464" t="s">
        <v>3104</v>
      </c>
      <c r="DB464">
        <v>21700</v>
      </c>
      <c r="DC464">
        <v>21700</v>
      </c>
      <c r="DD464">
        <v>21700</v>
      </c>
      <c r="DE464">
        <v>21300</v>
      </c>
      <c r="DF464">
        <v>17700</v>
      </c>
      <c r="DG464">
        <v>17700</v>
      </c>
      <c r="DH464">
        <v>17700</v>
      </c>
      <c r="DI464">
        <v>17700</v>
      </c>
      <c r="DJ464">
        <v>17700</v>
      </c>
      <c r="DK464">
        <v>17700</v>
      </c>
      <c r="DL464">
        <v>17700</v>
      </c>
      <c r="DM464">
        <v>17700</v>
      </c>
      <c r="DN464">
        <f t="shared" si="11"/>
        <v>228000</v>
      </c>
    </row>
    <row r="465" spans="89:118" x14ac:dyDescent="0.45">
      <c r="CK465" t="s">
        <v>693</v>
      </c>
      <c r="CL465" t="s">
        <v>3112</v>
      </c>
      <c r="CM465" s="32">
        <v>20000</v>
      </c>
      <c r="CN465" s="32">
        <v>20000</v>
      </c>
      <c r="CO465" s="32">
        <v>20000</v>
      </c>
      <c r="CP465" s="32">
        <v>20000</v>
      </c>
      <c r="CQ465" s="32">
        <v>20000</v>
      </c>
      <c r="CR465" s="32">
        <v>20000</v>
      </c>
      <c r="CS465" s="32">
        <v>20000</v>
      </c>
      <c r="CT465" s="32">
        <v>20000</v>
      </c>
      <c r="CU465" s="32">
        <v>20000</v>
      </c>
      <c r="CV465" s="32">
        <v>20000</v>
      </c>
      <c r="CW465" s="32">
        <v>20000</v>
      </c>
      <c r="CX465" s="32">
        <v>20000</v>
      </c>
      <c r="CZ465" t="s">
        <v>693</v>
      </c>
      <c r="DA465" t="s">
        <v>3112</v>
      </c>
      <c r="DB465">
        <v>20000</v>
      </c>
      <c r="DC465">
        <v>20000</v>
      </c>
      <c r="DD465">
        <v>20000</v>
      </c>
      <c r="DE465">
        <v>20000</v>
      </c>
      <c r="DF465">
        <v>20000</v>
      </c>
      <c r="DG465">
        <v>20000</v>
      </c>
      <c r="DH465">
        <v>20000</v>
      </c>
      <c r="DI465">
        <v>20000</v>
      </c>
      <c r="DJ465">
        <v>20000</v>
      </c>
      <c r="DK465">
        <v>20000</v>
      </c>
      <c r="DL465">
        <v>20000</v>
      </c>
      <c r="DM465">
        <v>20000</v>
      </c>
      <c r="DN465">
        <f t="shared" si="11"/>
        <v>240000</v>
      </c>
    </row>
    <row r="466" spans="89:118" x14ac:dyDescent="0.45">
      <c r="CK466" t="s">
        <v>693</v>
      </c>
      <c r="CL466" t="s">
        <v>3113</v>
      </c>
      <c r="CM466" s="32">
        <v>25805</v>
      </c>
      <c r="CN466" s="32">
        <v>26027</v>
      </c>
      <c r="CO466" s="32">
        <v>25455</v>
      </c>
      <c r="CP466" s="32">
        <v>23919</v>
      </c>
      <c r="CQ466" s="32">
        <v>22229</v>
      </c>
      <c r="CR466" s="32">
        <v>21484</v>
      </c>
      <c r="CS466" s="32">
        <v>22208</v>
      </c>
      <c r="CT466" s="32">
        <v>23451</v>
      </c>
      <c r="CU466" s="32">
        <v>24069</v>
      </c>
      <c r="CV466" s="32">
        <v>25759</v>
      </c>
      <c r="CW466" s="32">
        <v>27498</v>
      </c>
      <c r="CX466" s="32">
        <v>24954</v>
      </c>
      <c r="CZ466" t="s">
        <v>693</v>
      </c>
      <c r="DA466" t="s">
        <v>3113</v>
      </c>
      <c r="DB466">
        <v>25805</v>
      </c>
      <c r="DC466">
        <v>26027</v>
      </c>
      <c r="DD466">
        <v>25455</v>
      </c>
      <c r="DE466">
        <v>23919</v>
      </c>
      <c r="DF466">
        <v>22229</v>
      </c>
      <c r="DG466">
        <v>21484</v>
      </c>
      <c r="DH466">
        <v>22208</v>
      </c>
      <c r="DI466">
        <v>23451</v>
      </c>
      <c r="DJ466">
        <v>24069</v>
      </c>
      <c r="DK466">
        <v>25759</v>
      </c>
      <c r="DL466">
        <v>27498</v>
      </c>
      <c r="DM466">
        <v>24954</v>
      </c>
      <c r="DN466">
        <f t="shared" si="11"/>
        <v>292858</v>
      </c>
    </row>
    <row r="467" spans="89:118" x14ac:dyDescent="0.45">
      <c r="CK467" t="s">
        <v>693</v>
      </c>
      <c r="CL467" t="s">
        <v>3101</v>
      </c>
      <c r="CM467" s="32">
        <v>41462</v>
      </c>
      <c r="CN467" s="32">
        <v>41462</v>
      </c>
      <c r="CO467" s="32">
        <v>41462</v>
      </c>
      <c r="CP467" s="32">
        <v>41462</v>
      </c>
      <c r="CQ467" s="32">
        <v>41462</v>
      </c>
      <c r="CR467" s="32">
        <v>41462</v>
      </c>
      <c r="CS467" s="32">
        <v>41462</v>
      </c>
      <c r="CT467" s="32">
        <v>41462</v>
      </c>
      <c r="CU467" s="32">
        <v>41462</v>
      </c>
      <c r="CV467" s="32">
        <v>41462</v>
      </c>
      <c r="CW467" s="32">
        <v>41462</v>
      </c>
      <c r="CX467" s="32">
        <v>41462</v>
      </c>
      <c r="CZ467" t="s">
        <v>693</v>
      </c>
      <c r="DA467" t="s">
        <v>3101</v>
      </c>
      <c r="DB467">
        <v>41462</v>
      </c>
      <c r="DC467">
        <v>41462</v>
      </c>
      <c r="DD467">
        <v>41462</v>
      </c>
      <c r="DE467">
        <v>41462</v>
      </c>
      <c r="DF467">
        <v>41462</v>
      </c>
      <c r="DG467">
        <v>41462</v>
      </c>
      <c r="DH467">
        <v>41462</v>
      </c>
      <c r="DI467">
        <v>41462</v>
      </c>
      <c r="DJ467">
        <v>41462</v>
      </c>
      <c r="DK467">
        <v>41462</v>
      </c>
      <c r="DL467">
        <v>41462</v>
      </c>
      <c r="DM467">
        <v>41462</v>
      </c>
      <c r="DN467">
        <f t="shared" si="11"/>
        <v>497544</v>
      </c>
    </row>
    <row r="468" spans="89:118" x14ac:dyDescent="0.45">
      <c r="CK468" t="s">
        <v>693</v>
      </c>
      <c r="CL468" t="s">
        <v>3103</v>
      </c>
      <c r="CM468" s="32">
        <v>6339</v>
      </c>
      <c r="CN468" s="32">
        <v>6217</v>
      </c>
      <c r="CO468" s="32">
        <v>6039</v>
      </c>
      <c r="CP468" s="32">
        <v>6349</v>
      </c>
      <c r="CQ468" s="32">
        <v>6604</v>
      </c>
      <c r="CR468" s="32">
        <v>6431</v>
      </c>
      <c r="CS468" s="32">
        <v>6305</v>
      </c>
      <c r="CT468" s="32">
        <v>6111</v>
      </c>
      <c r="CU468" s="32">
        <v>6000</v>
      </c>
      <c r="CV468" s="32">
        <v>6072</v>
      </c>
      <c r="CW468" s="32">
        <v>7125</v>
      </c>
      <c r="CX468" s="32">
        <v>6234</v>
      </c>
      <c r="CZ468" t="s">
        <v>693</v>
      </c>
      <c r="DA468" t="s">
        <v>3103</v>
      </c>
      <c r="DB468">
        <v>6339</v>
      </c>
      <c r="DC468">
        <v>6217</v>
      </c>
      <c r="DD468">
        <v>6039</v>
      </c>
      <c r="DE468">
        <v>6349</v>
      </c>
      <c r="DF468">
        <v>6604</v>
      </c>
      <c r="DG468">
        <v>6431</v>
      </c>
      <c r="DH468">
        <v>6305</v>
      </c>
      <c r="DI468">
        <v>6111</v>
      </c>
      <c r="DJ468">
        <v>6000</v>
      </c>
      <c r="DK468">
        <v>6072</v>
      </c>
      <c r="DL468">
        <v>7125</v>
      </c>
      <c r="DM468">
        <v>6234</v>
      </c>
      <c r="DN468">
        <f t="shared" si="11"/>
        <v>75826</v>
      </c>
    </row>
    <row r="469" spans="89:118" x14ac:dyDescent="0.45">
      <c r="CK469" t="s">
        <v>1051</v>
      </c>
      <c r="CL469" t="s">
        <v>3109</v>
      </c>
      <c r="CM469" s="32">
        <v>0</v>
      </c>
      <c r="CN469" s="32">
        <v>0</v>
      </c>
      <c r="CO469" s="32">
        <v>0</v>
      </c>
      <c r="CP469" s="32">
        <v>50</v>
      </c>
      <c r="CQ469" s="32">
        <v>50</v>
      </c>
      <c r="CR469" s="32">
        <v>0</v>
      </c>
      <c r="CS469" s="32">
        <v>50</v>
      </c>
      <c r="CT469" s="32">
        <v>0</v>
      </c>
      <c r="CU469" s="32">
        <v>150</v>
      </c>
      <c r="CV469" s="32">
        <v>50</v>
      </c>
      <c r="CW469" s="32">
        <v>100</v>
      </c>
      <c r="CX469" s="32">
        <v>50</v>
      </c>
      <c r="CZ469" t="s">
        <v>1051</v>
      </c>
      <c r="DA469" t="s">
        <v>3109</v>
      </c>
      <c r="DB469">
        <v>0</v>
      </c>
      <c r="DC469">
        <v>0</v>
      </c>
      <c r="DD469">
        <v>0</v>
      </c>
      <c r="DE469">
        <v>50</v>
      </c>
      <c r="DF469">
        <v>50</v>
      </c>
      <c r="DG469">
        <v>0</v>
      </c>
      <c r="DH469">
        <v>50</v>
      </c>
      <c r="DI469">
        <v>0</v>
      </c>
      <c r="DJ469">
        <v>150</v>
      </c>
      <c r="DK469">
        <v>50</v>
      </c>
      <c r="DL469">
        <v>100</v>
      </c>
      <c r="DM469">
        <v>50</v>
      </c>
      <c r="DN469">
        <f t="shared" si="11"/>
        <v>500</v>
      </c>
    </row>
    <row r="470" spans="89:118" x14ac:dyDescent="0.45">
      <c r="CK470" t="s">
        <v>1051</v>
      </c>
      <c r="CL470" t="s">
        <v>3111</v>
      </c>
      <c r="CM470" s="32">
        <v>0</v>
      </c>
      <c r="CN470" s="32">
        <v>0</v>
      </c>
      <c r="CO470" s="32">
        <v>188</v>
      </c>
      <c r="CP470" s="32">
        <v>362</v>
      </c>
      <c r="CQ470" s="32">
        <v>0</v>
      </c>
      <c r="CR470" s="32">
        <v>58</v>
      </c>
      <c r="CS470" s="32">
        <v>203</v>
      </c>
      <c r="CT470" s="32">
        <v>0</v>
      </c>
      <c r="CU470" s="32">
        <v>0</v>
      </c>
      <c r="CV470" s="32">
        <v>0</v>
      </c>
      <c r="CW470" s="32">
        <v>0</v>
      </c>
      <c r="CX470" s="32">
        <v>0</v>
      </c>
      <c r="CZ470" t="s">
        <v>1051</v>
      </c>
      <c r="DA470" t="s">
        <v>3111</v>
      </c>
      <c r="DB470">
        <v>0</v>
      </c>
      <c r="DC470">
        <v>0</v>
      </c>
      <c r="DD470">
        <v>188</v>
      </c>
      <c r="DE470">
        <v>362</v>
      </c>
      <c r="DF470">
        <v>0</v>
      </c>
      <c r="DG470">
        <v>58</v>
      </c>
      <c r="DH470">
        <v>203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f t="shared" si="11"/>
        <v>811</v>
      </c>
    </row>
    <row r="471" spans="89:118" x14ac:dyDescent="0.45">
      <c r="CK471" t="s">
        <v>1051</v>
      </c>
      <c r="CL471" t="s">
        <v>3100</v>
      </c>
      <c r="CM471" s="32">
        <v>125000</v>
      </c>
      <c r="CN471" s="32">
        <v>125000</v>
      </c>
      <c r="CO471" s="32">
        <v>125000</v>
      </c>
      <c r="CP471" s="32">
        <v>125000</v>
      </c>
      <c r="CQ471" s="32">
        <v>125000</v>
      </c>
      <c r="CR471" s="32">
        <v>125000</v>
      </c>
      <c r="CS471" s="32">
        <v>125000</v>
      </c>
      <c r="CT471" s="32">
        <v>125000</v>
      </c>
      <c r="CU471" s="32">
        <v>125000</v>
      </c>
      <c r="CV471" s="32">
        <v>125000</v>
      </c>
      <c r="CW471" s="32">
        <v>125000</v>
      </c>
      <c r="CX471" s="32">
        <v>125000</v>
      </c>
      <c r="CZ471" t="s">
        <v>1051</v>
      </c>
      <c r="DA471" t="s">
        <v>3100</v>
      </c>
      <c r="DB471">
        <v>125000</v>
      </c>
      <c r="DC471">
        <v>125000</v>
      </c>
      <c r="DD471">
        <v>125000</v>
      </c>
      <c r="DE471">
        <v>125000</v>
      </c>
      <c r="DF471">
        <v>125000</v>
      </c>
      <c r="DG471">
        <v>125000</v>
      </c>
      <c r="DH471">
        <v>125000</v>
      </c>
      <c r="DI471">
        <v>125000</v>
      </c>
      <c r="DJ471">
        <v>125000</v>
      </c>
      <c r="DK471">
        <v>125000</v>
      </c>
      <c r="DL471">
        <v>125000</v>
      </c>
      <c r="DM471">
        <v>125000</v>
      </c>
      <c r="DN471">
        <f t="shared" si="11"/>
        <v>1500000</v>
      </c>
    </row>
    <row r="472" spans="89:118" x14ac:dyDescent="0.45">
      <c r="CK472" t="s">
        <v>1051</v>
      </c>
      <c r="CL472" t="s">
        <v>3104</v>
      </c>
      <c r="CM472" s="32">
        <v>6706</v>
      </c>
      <c r="CN472" s="32">
        <v>6706</v>
      </c>
      <c r="CO472" s="32">
        <v>6702</v>
      </c>
      <c r="CP472" s="32">
        <v>6000</v>
      </c>
      <c r="CQ472" s="32">
        <v>6000</v>
      </c>
      <c r="CR472" s="32">
        <v>6000</v>
      </c>
      <c r="CS472" s="32">
        <v>6000</v>
      </c>
      <c r="CT472" s="32">
        <v>6000</v>
      </c>
      <c r="CU472" s="32">
        <v>6000</v>
      </c>
      <c r="CV472" s="32">
        <v>6000</v>
      </c>
      <c r="CW472" s="32">
        <v>6000</v>
      </c>
      <c r="CX472" s="32">
        <v>6000</v>
      </c>
      <c r="CZ472" t="s">
        <v>1051</v>
      </c>
      <c r="DA472" t="s">
        <v>3104</v>
      </c>
      <c r="DB472">
        <v>6706</v>
      </c>
      <c r="DC472">
        <v>6706</v>
      </c>
      <c r="DD472">
        <v>6702</v>
      </c>
      <c r="DE472">
        <v>6000</v>
      </c>
      <c r="DF472">
        <v>6000</v>
      </c>
      <c r="DG472">
        <v>6000</v>
      </c>
      <c r="DH472">
        <v>6000</v>
      </c>
      <c r="DI472">
        <v>6000</v>
      </c>
      <c r="DJ472">
        <v>6000</v>
      </c>
      <c r="DK472">
        <v>6000</v>
      </c>
      <c r="DL472">
        <v>6000</v>
      </c>
      <c r="DM472">
        <v>6000</v>
      </c>
      <c r="DN472">
        <f t="shared" si="11"/>
        <v>74114</v>
      </c>
    </row>
    <row r="473" spans="89:118" x14ac:dyDescent="0.45">
      <c r="CK473" t="s">
        <v>1051</v>
      </c>
      <c r="CL473" t="s">
        <v>3106</v>
      </c>
      <c r="CM473" s="32">
        <v>122000</v>
      </c>
      <c r="CN473" s="32">
        <v>122000</v>
      </c>
      <c r="CO473" s="32">
        <v>153694</v>
      </c>
      <c r="CP473" s="32">
        <v>176000</v>
      </c>
      <c r="CQ473" s="32">
        <v>176000</v>
      </c>
      <c r="CR473" s="32">
        <v>176000</v>
      </c>
      <c r="CS473" s="32">
        <v>176000</v>
      </c>
      <c r="CT473" s="32">
        <v>176000</v>
      </c>
      <c r="CU473" s="32">
        <v>176000</v>
      </c>
      <c r="CV473" s="32">
        <v>176000</v>
      </c>
      <c r="CW473" s="32">
        <v>176000</v>
      </c>
      <c r="CX473" s="32">
        <v>176000</v>
      </c>
      <c r="CZ473" t="s">
        <v>1051</v>
      </c>
      <c r="DA473" t="s">
        <v>3106</v>
      </c>
      <c r="DB473">
        <v>122000</v>
      </c>
      <c r="DC473">
        <v>122000</v>
      </c>
      <c r="DD473">
        <v>153694</v>
      </c>
      <c r="DE473">
        <v>176000</v>
      </c>
      <c r="DF473">
        <v>176000</v>
      </c>
      <c r="DG473">
        <v>176000</v>
      </c>
      <c r="DH473">
        <v>176000</v>
      </c>
      <c r="DI473">
        <v>176000</v>
      </c>
      <c r="DJ473">
        <v>176000</v>
      </c>
      <c r="DK473">
        <v>176000</v>
      </c>
      <c r="DL473">
        <v>176000</v>
      </c>
      <c r="DM473">
        <v>176000</v>
      </c>
      <c r="DN473">
        <f t="shared" si="11"/>
        <v>1981694</v>
      </c>
    </row>
    <row r="474" spans="89:118" x14ac:dyDescent="0.45">
      <c r="CK474" t="s">
        <v>1051</v>
      </c>
      <c r="CL474" t="s">
        <v>3105</v>
      </c>
      <c r="CM474" s="32">
        <v>3000</v>
      </c>
      <c r="CN474" s="32">
        <v>3000</v>
      </c>
      <c r="CO474" s="32">
        <v>3000</v>
      </c>
      <c r="CP474" s="32">
        <v>3000</v>
      </c>
      <c r="CQ474" s="32">
        <v>3000</v>
      </c>
      <c r="CR474" s="32">
        <v>3000</v>
      </c>
      <c r="CS474" s="32">
        <v>3000</v>
      </c>
      <c r="CT474" s="32">
        <v>3000</v>
      </c>
      <c r="CU474" s="32">
        <v>3000</v>
      </c>
      <c r="CV474" s="32">
        <v>3000</v>
      </c>
      <c r="CW474" s="32">
        <v>3000</v>
      </c>
      <c r="CX474" s="32">
        <v>3000</v>
      </c>
      <c r="CZ474" t="s">
        <v>1051</v>
      </c>
      <c r="DA474" t="s">
        <v>3105</v>
      </c>
      <c r="DB474">
        <v>3000</v>
      </c>
      <c r="DC474">
        <v>3000</v>
      </c>
      <c r="DD474">
        <v>3000</v>
      </c>
      <c r="DE474">
        <v>3000</v>
      </c>
      <c r="DF474">
        <v>3000</v>
      </c>
      <c r="DG474">
        <v>3000</v>
      </c>
      <c r="DH474">
        <v>3000</v>
      </c>
      <c r="DI474">
        <v>3000</v>
      </c>
      <c r="DJ474">
        <v>3000</v>
      </c>
      <c r="DK474">
        <v>3000</v>
      </c>
      <c r="DL474">
        <v>3000</v>
      </c>
      <c r="DM474">
        <v>3000</v>
      </c>
      <c r="DN474">
        <f t="shared" si="11"/>
        <v>36000</v>
      </c>
    </row>
    <row r="475" spans="89:118" x14ac:dyDescent="0.45">
      <c r="CK475" t="s">
        <v>1051</v>
      </c>
      <c r="CL475" t="s">
        <v>3102</v>
      </c>
      <c r="CM475" s="32">
        <v>135000</v>
      </c>
      <c r="CN475" s="32">
        <v>135000</v>
      </c>
      <c r="CO475" s="32">
        <v>135000</v>
      </c>
      <c r="CP475" s="32">
        <v>135000</v>
      </c>
      <c r="CQ475" s="32">
        <v>135000</v>
      </c>
      <c r="CR475" s="32">
        <v>135000</v>
      </c>
      <c r="CS475" s="32">
        <v>135000</v>
      </c>
      <c r="CT475" s="32">
        <v>135000</v>
      </c>
      <c r="CU475" s="32">
        <v>135000</v>
      </c>
      <c r="CV475" s="32">
        <v>135000</v>
      </c>
      <c r="CW475" s="32">
        <v>135000</v>
      </c>
      <c r="CX475" s="32">
        <v>135000</v>
      </c>
      <c r="CZ475" t="s">
        <v>1051</v>
      </c>
      <c r="DA475" t="s">
        <v>3102</v>
      </c>
      <c r="DB475">
        <v>135000</v>
      </c>
      <c r="DC475">
        <v>135000</v>
      </c>
      <c r="DD475">
        <v>135000</v>
      </c>
      <c r="DE475">
        <v>135000</v>
      </c>
      <c r="DF475">
        <v>135000</v>
      </c>
      <c r="DG475">
        <v>135000</v>
      </c>
      <c r="DH475">
        <v>135000</v>
      </c>
      <c r="DI475">
        <v>135000</v>
      </c>
      <c r="DJ475">
        <v>135000</v>
      </c>
      <c r="DK475">
        <v>135000</v>
      </c>
      <c r="DL475">
        <v>135000</v>
      </c>
      <c r="DM475">
        <v>135000</v>
      </c>
      <c r="DN475">
        <f t="shared" si="11"/>
        <v>1620000</v>
      </c>
    </row>
    <row r="476" spans="89:118" x14ac:dyDescent="0.45">
      <c r="CK476" t="s">
        <v>1051</v>
      </c>
      <c r="CL476" t="s">
        <v>3113</v>
      </c>
      <c r="CM476" s="32">
        <v>76755</v>
      </c>
      <c r="CN476" s="32">
        <v>67230</v>
      </c>
      <c r="CO476" s="32">
        <v>60325</v>
      </c>
      <c r="CP476" s="32">
        <v>50407</v>
      </c>
      <c r="CQ476" s="32">
        <v>67771</v>
      </c>
      <c r="CR476" s="32">
        <v>66533</v>
      </c>
      <c r="CS476" s="32">
        <v>69188</v>
      </c>
      <c r="CT476" s="32">
        <v>60578</v>
      </c>
      <c r="CU476" s="32">
        <v>67887</v>
      </c>
      <c r="CV476" s="32">
        <v>69551</v>
      </c>
      <c r="CW476" s="32">
        <v>71405</v>
      </c>
      <c r="CX476" s="32">
        <v>66780</v>
      </c>
      <c r="CZ476" t="s">
        <v>1051</v>
      </c>
      <c r="DA476" t="s">
        <v>3113</v>
      </c>
      <c r="DB476">
        <v>76755</v>
      </c>
      <c r="DC476">
        <v>67230</v>
      </c>
      <c r="DD476">
        <v>60325</v>
      </c>
      <c r="DE476">
        <v>50407</v>
      </c>
      <c r="DF476">
        <v>67771</v>
      </c>
      <c r="DG476">
        <v>66533</v>
      </c>
      <c r="DH476">
        <v>69188</v>
      </c>
      <c r="DI476">
        <v>60578</v>
      </c>
      <c r="DJ476">
        <v>67887</v>
      </c>
      <c r="DK476">
        <v>69551</v>
      </c>
      <c r="DL476">
        <v>71405</v>
      </c>
      <c r="DM476">
        <v>66780</v>
      </c>
      <c r="DN476">
        <f t="shared" si="11"/>
        <v>794410</v>
      </c>
    </row>
    <row r="477" spans="89:118" x14ac:dyDescent="0.45">
      <c r="CK477" t="s">
        <v>1051</v>
      </c>
      <c r="CL477" t="s">
        <v>3103</v>
      </c>
      <c r="CM477" s="32">
        <v>16337</v>
      </c>
      <c r="CN477" s="32">
        <v>18232</v>
      </c>
      <c r="CO477" s="32">
        <v>14609</v>
      </c>
      <c r="CP477" s="32">
        <v>14421</v>
      </c>
      <c r="CQ477" s="32">
        <v>13966</v>
      </c>
      <c r="CR477" s="32">
        <v>14221</v>
      </c>
      <c r="CS477" s="32">
        <v>14481</v>
      </c>
      <c r="CT477" s="32">
        <v>14255</v>
      </c>
      <c r="CU477" s="32">
        <v>14938</v>
      </c>
      <c r="CV477" s="32">
        <v>14504</v>
      </c>
      <c r="CW477" s="32">
        <v>14415</v>
      </c>
      <c r="CX477" s="32">
        <v>14689</v>
      </c>
      <c r="CZ477" t="s">
        <v>1051</v>
      </c>
      <c r="DA477" t="s">
        <v>3103</v>
      </c>
      <c r="DB477">
        <v>16337</v>
      </c>
      <c r="DC477">
        <v>18232</v>
      </c>
      <c r="DD477">
        <v>14609</v>
      </c>
      <c r="DE477">
        <v>14421</v>
      </c>
      <c r="DF477">
        <v>13966</v>
      </c>
      <c r="DG477">
        <v>14221</v>
      </c>
      <c r="DH477">
        <v>14481</v>
      </c>
      <c r="DI477">
        <v>14255</v>
      </c>
      <c r="DJ477">
        <v>14938</v>
      </c>
      <c r="DK477">
        <v>14504</v>
      </c>
      <c r="DL477">
        <v>14415</v>
      </c>
      <c r="DM477">
        <v>14689</v>
      </c>
      <c r="DN477">
        <f t="shared" si="11"/>
        <v>179068</v>
      </c>
    </row>
    <row r="478" spans="89:118" x14ac:dyDescent="0.45">
      <c r="CK478" t="s">
        <v>844</v>
      </c>
      <c r="CL478" t="s">
        <v>3109</v>
      </c>
      <c r="CM478" s="32">
        <v>6911</v>
      </c>
      <c r="CN478" s="32">
        <v>10287</v>
      </c>
      <c r="CO478" s="32">
        <v>8100</v>
      </c>
      <c r="CP478" s="32">
        <v>9990</v>
      </c>
      <c r="CQ478" s="32">
        <v>7586</v>
      </c>
      <c r="CR478" s="32">
        <v>7154</v>
      </c>
      <c r="CS478" s="32">
        <v>8989</v>
      </c>
      <c r="CT478" s="32">
        <v>7180</v>
      </c>
      <c r="CU478" s="32">
        <v>7745</v>
      </c>
      <c r="CV478" s="32">
        <v>7559</v>
      </c>
      <c r="CW478" s="32">
        <v>8477</v>
      </c>
      <c r="CX478" s="32">
        <v>7477</v>
      </c>
      <c r="CZ478" t="s">
        <v>844</v>
      </c>
      <c r="DA478" t="s">
        <v>3109</v>
      </c>
      <c r="DB478">
        <v>6911</v>
      </c>
      <c r="DC478">
        <v>10287</v>
      </c>
      <c r="DD478">
        <v>8100</v>
      </c>
      <c r="DE478">
        <v>9990</v>
      </c>
      <c r="DF478">
        <v>7586</v>
      </c>
      <c r="DG478">
        <v>7154</v>
      </c>
      <c r="DH478">
        <v>8989</v>
      </c>
      <c r="DI478">
        <v>7180</v>
      </c>
      <c r="DJ478">
        <v>7745</v>
      </c>
      <c r="DK478">
        <v>7559</v>
      </c>
      <c r="DL478">
        <v>8477</v>
      </c>
      <c r="DM478">
        <v>7477</v>
      </c>
      <c r="DN478">
        <f t="shared" si="11"/>
        <v>97455</v>
      </c>
    </row>
    <row r="479" spans="89:118" x14ac:dyDescent="0.45">
      <c r="CK479" t="s">
        <v>844</v>
      </c>
      <c r="CL479" t="s">
        <v>3108</v>
      </c>
      <c r="CM479" s="32">
        <v>3500</v>
      </c>
      <c r="CN479" s="32">
        <v>3500</v>
      </c>
      <c r="CO479" s="32">
        <v>3500</v>
      </c>
      <c r="CP479" s="32">
        <v>3500</v>
      </c>
      <c r="CQ479" s="32">
        <v>3500</v>
      </c>
      <c r="CR479" s="32">
        <v>3500</v>
      </c>
      <c r="CS479" s="32">
        <v>3500</v>
      </c>
      <c r="CT479" s="32">
        <v>3500</v>
      </c>
      <c r="CU479" s="32">
        <v>3500</v>
      </c>
      <c r="CV479" s="32">
        <v>3500</v>
      </c>
      <c r="CW479" s="32">
        <v>3500</v>
      </c>
      <c r="CX479" s="32">
        <v>3500</v>
      </c>
      <c r="CZ479" t="s">
        <v>844</v>
      </c>
      <c r="DA479" t="s">
        <v>3108</v>
      </c>
      <c r="DB479">
        <v>3500</v>
      </c>
      <c r="DC479">
        <v>3500</v>
      </c>
      <c r="DD479">
        <v>3500</v>
      </c>
      <c r="DE479">
        <v>3500</v>
      </c>
      <c r="DF479">
        <v>3500</v>
      </c>
      <c r="DG479">
        <v>3500</v>
      </c>
      <c r="DH479">
        <v>3500</v>
      </c>
      <c r="DI479">
        <v>3500</v>
      </c>
      <c r="DJ479">
        <v>3500</v>
      </c>
      <c r="DK479">
        <v>3500</v>
      </c>
      <c r="DL479">
        <v>3500</v>
      </c>
      <c r="DM479">
        <v>3500</v>
      </c>
      <c r="DN479">
        <f t="shared" si="11"/>
        <v>42000</v>
      </c>
    </row>
    <row r="480" spans="89:118" x14ac:dyDescent="0.45">
      <c r="CK480" t="s">
        <v>844</v>
      </c>
      <c r="CL480" t="s">
        <v>3103</v>
      </c>
      <c r="CM480" s="32">
        <v>19838</v>
      </c>
      <c r="CN480" s="32">
        <v>19827</v>
      </c>
      <c r="CO480" s="32">
        <v>19252</v>
      </c>
      <c r="CP480" s="32">
        <v>19237</v>
      </c>
      <c r="CQ480" s="32">
        <v>19014</v>
      </c>
      <c r="CR480" s="32">
        <v>19226</v>
      </c>
      <c r="CS480" s="32">
        <v>52196</v>
      </c>
      <c r="CT480" s="32">
        <v>19568</v>
      </c>
      <c r="CU480" s="32">
        <v>19927</v>
      </c>
      <c r="CV480" s="32">
        <v>19484</v>
      </c>
      <c r="CW480" s="32">
        <v>19256</v>
      </c>
      <c r="CX480" s="32">
        <v>19100</v>
      </c>
      <c r="CZ480" t="s">
        <v>844</v>
      </c>
      <c r="DA480" t="s">
        <v>3103</v>
      </c>
      <c r="DB480">
        <v>19838</v>
      </c>
      <c r="DC480">
        <v>19827</v>
      </c>
      <c r="DD480">
        <v>19252</v>
      </c>
      <c r="DE480">
        <v>19237</v>
      </c>
      <c r="DF480">
        <v>19014</v>
      </c>
      <c r="DG480">
        <v>19226</v>
      </c>
      <c r="DH480">
        <v>52196</v>
      </c>
      <c r="DI480">
        <v>19568</v>
      </c>
      <c r="DJ480">
        <v>19927</v>
      </c>
      <c r="DK480">
        <v>19484</v>
      </c>
      <c r="DL480">
        <v>19256</v>
      </c>
      <c r="DM480">
        <v>19100</v>
      </c>
      <c r="DN480">
        <f t="shared" si="11"/>
        <v>265925</v>
      </c>
    </row>
    <row r="481" spans="89:118" x14ac:dyDescent="0.45">
      <c r="CK481" t="s">
        <v>718</v>
      </c>
      <c r="CL481" t="s">
        <v>3109</v>
      </c>
      <c r="CM481" s="32">
        <v>0</v>
      </c>
      <c r="CN481" s="32">
        <v>0</v>
      </c>
      <c r="CO481" s="32">
        <v>0</v>
      </c>
      <c r="CP481" s="32">
        <v>0</v>
      </c>
      <c r="CQ481" s="32">
        <v>0</v>
      </c>
      <c r="CR481" s="32">
        <v>0</v>
      </c>
      <c r="CS481" s="32">
        <v>0</v>
      </c>
      <c r="CT481" s="32">
        <v>0</v>
      </c>
      <c r="CU481" s="32">
        <v>0</v>
      </c>
      <c r="CV481" s="32">
        <v>0</v>
      </c>
      <c r="CW481" s="32">
        <v>236000</v>
      </c>
      <c r="CX481" s="32">
        <v>0</v>
      </c>
      <c r="CZ481" t="s">
        <v>718</v>
      </c>
      <c r="DA481" t="s">
        <v>3109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236000</v>
      </c>
      <c r="DM481">
        <v>0</v>
      </c>
      <c r="DN481">
        <f t="shared" si="11"/>
        <v>236000</v>
      </c>
    </row>
    <row r="482" spans="89:118" x14ac:dyDescent="0.45">
      <c r="CK482" t="s">
        <v>718</v>
      </c>
      <c r="CL482" t="s">
        <v>3100</v>
      </c>
      <c r="CM482" s="32">
        <v>21300</v>
      </c>
      <c r="CN482" s="32">
        <v>21300</v>
      </c>
      <c r="CO482" s="32">
        <v>21300</v>
      </c>
      <c r="CP482" s="32">
        <v>21300</v>
      </c>
      <c r="CQ482" s="32">
        <v>21300</v>
      </c>
      <c r="CR482" s="32">
        <v>21300</v>
      </c>
      <c r="CS482" s="32">
        <v>21300</v>
      </c>
      <c r="CT482" s="32">
        <v>21300</v>
      </c>
      <c r="CU482" s="32">
        <v>21300</v>
      </c>
      <c r="CV482" s="32">
        <v>21300</v>
      </c>
      <c r="CW482" s="32">
        <v>21300</v>
      </c>
      <c r="CX482" s="32">
        <v>21300</v>
      </c>
      <c r="CZ482" t="s">
        <v>718</v>
      </c>
      <c r="DA482" t="s">
        <v>3100</v>
      </c>
      <c r="DB482">
        <v>21300</v>
      </c>
      <c r="DC482">
        <v>21300</v>
      </c>
      <c r="DD482">
        <v>21300</v>
      </c>
      <c r="DE482">
        <v>21300</v>
      </c>
      <c r="DF482">
        <v>21300</v>
      </c>
      <c r="DG482">
        <v>21300</v>
      </c>
      <c r="DH482">
        <v>21300</v>
      </c>
      <c r="DI482">
        <v>21300</v>
      </c>
      <c r="DJ482">
        <v>21300</v>
      </c>
      <c r="DK482">
        <v>21300</v>
      </c>
      <c r="DL482">
        <v>21300</v>
      </c>
      <c r="DM482">
        <v>21300</v>
      </c>
      <c r="DN482">
        <f t="shared" si="11"/>
        <v>255600</v>
      </c>
    </row>
    <row r="483" spans="89:118" x14ac:dyDescent="0.45">
      <c r="CK483" t="s">
        <v>718</v>
      </c>
      <c r="CL483" t="s">
        <v>3104</v>
      </c>
      <c r="CM483" s="32">
        <v>10080</v>
      </c>
      <c r="CN483" s="32">
        <v>10080</v>
      </c>
      <c r="CO483" s="32">
        <v>10080</v>
      </c>
      <c r="CP483" s="32">
        <v>10080</v>
      </c>
      <c r="CQ483" s="32">
        <v>10080</v>
      </c>
      <c r="CR483" s="32">
        <v>10080</v>
      </c>
      <c r="CS483" s="32">
        <v>10080</v>
      </c>
      <c r="CT483" s="32">
        <v>10080</v>
      </c>
      <c r="CU483" s="32">
        <v>10080</v>
      </c>
      <c r="CV483" s="32">
        <v>10080</v>
      </c>
      <c r="CW483" s="32">
        <v>10080</v>
      </c>
      <c r="CX483" s="32">
        <v>10080</v>
      </c>
      <c r="CZ483" t="s">
        <v>718</v>
      </c>
      <c r="DA483" t="s">
        <v>3104</v>
      </c>
      <c r="DB483">
        <v>10080</v>
      </c>
      <c r="DC483">
        <v>10080</v>
      </c>
      <c r="DD483">
        <v>10080</v>
      </c>
      <c r="DE483">
        <v>10080</v>
      </c>
      <c r="DF483">
        <v>10080</v>
      </c>
      <c r="DG483">
        <v>10080</v>
      </c>
      <c r="DH483">
        <v>10080</v>
      </c>
      <c r="DI483">
        <v>10080</v>
      </c>
      <c r="DJ483">
        <v>10080</v>
      </c>
      <c r="DK483">
        <v>10080</v>
      </c>
      <c r="DL483">
        <v>10080</v>
      </c>
      <c r="DM483">
        <v>10080</v>
      </c>
      <c r="DN483">
        <f t="shared" si="11"/>
        <v>120960</v>
      </c>
    </row>
    <row r="484" spans="89:118" x14ac:dyDescent="0.45">
      <c r="CK484" t="s">
        <v>718</v>
      </c>
      <c r="CL484" t="s">
        <v>3113</v>
      </c>
      <c r="CM484" s="32">
        <v>13011</v>
      </c>
      <c r="CN484" s="32">
        <v>23222</v>
      </c>
      <c r="CO484" s="32">
        <v>21179</v>
      </c>
      <c r="CP484" s="32">
        <v>18627</v>
      </c>
      <c r="CQ484" s="32">
        <v>12490</v>
      </c>
      <c r="CR484" s="32">
        <v>14052</v>
      </c>
      <c r="CS484" s="32">
        <v>14872</v>
      </c>
      <c r="CT484" s="32">
        <v>11946</v>
      </c>
      <c r="CU484" s="32">
        <v>13762</v>
      </c>
      <c r="CV484" s="32">
        <v>16385</v>
      </c>
      <c r="CW484" s="32">
        <v>25399</v>
      </c>
      <c r="CX484" s="32">
        <v>19436</v>
      </c>
      <c r="CZ484" t="s">
        <v>718</v>
      </c>
      <c r="DA484" t="s">
        <v>3113</v>
      </c>
      <c r="DB484">
        <v>13011</v>
      </c>
      <c r="DC484">
        <v>23222</v>
      </c>
      <c r="DD484">
        <v>21179</v>
      </c>
      <c r="DE484">
        <v>18627</v>
      </c>
      <c r="DF484">
        <v>12490</v>
      </c>
      <c r="DG484">
        <v>14052</v>
      </c>
      <c r="DH484">
        <v>14872</v>
      </c>
      <c r="DI484">
        <v>11946</v>
      </c>
      <c r="DJ484">
        <v>13762</v>
      </c>
      <c r="DK484">
        <v>16385</v>
      </c>
      <c r="DL484">
        <v>25399</v>
      </c>
      <c r="DM484">
        <v>19436</v>
      </c>
      <c r="DN484">
        <f t="shared" si="11"/>
        <v>204381</v>
      </c>
    </row>
    <row r="485" spans="89:118" x14ac:dyDescent="0.45">
      <c r="CK485" t="s">
        <v>718</v>
      </c>
      <c r="CL485" t="s">
        <v>3101</v>
      </c>
      <c r="CM485" s="32">
        <v>2720</v>
      </c>
      <c r="CN485" s="32">
        <v>2720</v>
      </c>
      <c r="CO485" s="32">
        <v>2720</v>
      </c>
      <c r="CP485" s="32">
        <v>2720</v>
      </c>
      <c r="CQ485" s="32">
        <v>2720</v>
      </c>
      <c r="CR485" s="32">
        <v>2720</v>
      </c>
      <c r="CS485" s="32">
        <v>2720</v>
      </c>
      <c r="CT485" s="32">
        <v>2720</v>
      </c>
      <c r="CU485" s="32">
        <v>2720</v>
      </c>
      <c r="CV485" s="32">
        <v>2720</v>
      </c>
      <c r="CW485" s="32">
        <v>2678</v>
      </c>
      <c r="CX485" s="32">
        <v>2678</v>
      </c>
      <c r="CZ485" t="s">
        <v>718</v>
      </c>
      <c r="DA485" t="s">
        <v>3101</v>
      </c>
      <c r="DB485">
        <v>2720</v>
      </c>
      <c r="DC485">
        <v>2720</v>
      </c>
      <c r="DD485">
        <v>2720</v>
      </c>
      <c r="DE485">
        <v>2720</v>
      </c>
      <c r="DF485">
        <v>2720</v>
      </c>
      <c r="DG485">
        <v>2720</v>
      </c>
      <c r="DH485">
        <v>2720</v>
      </c>
      <c r="DI485">
        <v>2720</v>
      </c>
      <c r="DJ485">
        <v>2720</v>
      </c>
      <c r="DK485">
        <v>2720</v>
      </c>
      <c r="DL485">
        <v>2678</v>
      </c>
      <c r="DM485">
        <v>2678</v>
      </c>
      <c r="DN485">
        <f t="shared" si="11"/>
        <v>32556</v>
      </c>
    </row>
    <row r="486" spans="89:118" x14ac:dyDescent="0.45">
      <c r="CK486" t="s">
        <v>718</v>
      </c>
      <c r="CL486" t="s">
        <v>3103</v>
      </c>
      <c r="CM486" s="32">
        <v>3248</v>
      </c>
      <c r="CN486" s="32">
        <v>3480</v>
      </c>
      <c r="CO486" s="32">
        <v>3409</v>
      </c>
      <c r="CP486" s="32">
        <v>3189</v>
      </c>
      <c r="CQ486" s="32">
        <v>3332</v>
      </c>
      <c r="CR486" s="32">
        <v>3539</v>
      </c>
      <c r="CS486" s="32">
        <v>3617</v>
      </c>
      <c r="CT486" s="32">
        <v>2899</v>
      </c>
      <c r="CU486" s="32">
        <v>3304</v>
      </c>
      <c r="CV486" s="32">
        <v>4078</v>
      </c>
      <c r="CW486" s="32">
        <v>3576</v>
      </c>
      <c r="CX486" s="32">
        <v>4606</v>
      </c>
      <c r="CZ486" t="s">
        <v>718</v>
      </c>
      <c r="DA486" t="s">
        <v>3103</v>
      </c>
      <c r="DB486">
        <v>3248</v>
      </c>
      <c r="DC486">
        <v>3480</v>
      </c>
      <c r="DD486">
        <v>3409</v>
      </c>
      <c r="DE486">
        <v>3189</v>
      </c>
      <c r="DF486">
        <v>3332</v>
      </c>
      <c r="DG486">
        <v>3539</v>
      </c>
      <c r="DH486">
        <v>3617</v>
      </c>
      <c r="DI486">
        <v>2899</v>
      </c>
      <c r="DJ486">
        <v>3304</v>
      </c>
      <c r="DK486">
        <v>4078</v>
      </c>
      <c r="DL486">
        <v>3576</v>
      </c>
      <c r="DM486">
        <v>4606</v>
      </c>
      <c r="DN486">
        <f t="shared" si="11"/>
        <v>42277</v>
      </c>
    </row>
    <row r="487" spans="89:118" x14ac:dyDescent="0.45">
      <c r="CK487" t="s">
        <v>718</v>
      </c>
      <c r="CL487" t="s">
        <v>3107</v>
      </c>
      <c r="CM487" s="32">
        <v>2200</v>
      </c>
      <c r="CN487" s="32">
        <v>2200</v>
      </c>
      <c r="CO487" s="32">
        <v>2200</v>
      </c>
      <c r="CP487" s="32">
        <v>2200</v>
      </c>
      <c r="CQ487" s="32">
        <v>2200</v>
      </c>
      <c r="CR487" s="32">
        <v>2200</v>
      </c>
      <c r="CS487" s="32">
        <v>2200</v>
      </c>
      <c r="CT487" s="32">
        <v>2200</v>
      </c>
      <c r="CU487" s="32">
        <v>2200</v>
      </c>
      <c r="CV487" s="32">
        <v>2200</v>
      </c>
      <c r="CW487" s="32">
        <v>2200</v>
      </c>
      <c r="CX487" s="32">
        <v>2200</v>
      </c>
      <c r="CZ487" t="s">
        <v>718</v>
      </c>
      <c r="DA487" t="s">
        <v>3107</v>
      </c>
      <c r="DB487">
        <v>2200</v>
      </c>
      <c r="DC487">
        <v>2200</v>
      </c>
      <c r="DD487">
        <v>2200</v>
      </c>
      <c r="DE487">
        <v>2200</v>
      </c>
      <c r="DF487">
        <v>2200</v>
      </c>
      <c r="DG487">
        <v>2200</v>
      </c>
      <c r="DH487">
        <v>2200</v>
      </c>
      <c r="DI487">
        <v>2200</v>
      </c>
      <c r="DJ487">
        <v>2200</v>
      </c>
      <c r="DK487">
        <v>2200</v>
      </c>
      <c r="DL487">
        <v>2200</v>
      </c>
      <c r="DM487">
        <v>2200</v>
      </c>
      <c r="DN487">
        <f t="shared" si="11"/>
        <v>26400</v>
      </c>
    </row>
    <row r="488" spans="89:118" x14ac:dyDescent="0.45">
      <c r="CK488" t="s">
        <v>1093</v>
      </c>
      <c r="CL488" t="s">
        <v>3111</v>
      </c>
      <c r="CM488" s="32">
        <v>0</v>
      </c>
      <c r="CN488" s="32">
        <v>0</v>
      </c>
      <c r="CO488" s="32">
        <v>0</v>
      </c>
      <c r="CP488" s="32">
        <v>0</v>
      </c>
      <c r="CQ488" s="32">
        <v>0</v>
      </c>
      <c r="CR488" s="32">
        <v>0</v>
      </c>
      <c r="CS488" s="32">
        <v>0</v>
      </c>
      <c r="CT488" s="32">
        <v>120</v>
      </c>
      <c r="CU488" s="32">
        <v>0</v>
      </c>
      <c r="CV488" s="32">
        <v>0</v>
      </c>
      <c r="CW488" s="32">
        <v>0</v>
      </c>
      <c r="CX488" s="32">
        <v>0</v>
      </c>
      <c r="CZ488" t="s">
        <v>1093</v>
      </c>
      <c r="DA488" t="s">
        <v>3111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120</v>
      </c>
      <c r="DJ488">
        <v>0</v>
      </c>
      <c r="DK488">
        <v>0</v>
      </c>
      <c r="DL488">
        <v>0</v>
      </c>
      <c r="DM488">
        <v>0</v>
      </c>
      <c r="DN488">
        <f t="shared" si="11"/>
        <v>120</v>
      </c>
    </row>
    <row r="489" spans="89:118" x14ac:dyDescent="0.45">
      <c r="CK489" t="s">
        <v>1093</v>
      </c>
      <c r="CL489" t="s">
        <v>3100</v>
      </c>
      <c r="CM489" s="32">
        <v>40500</v>
      </c>
      <c r="CN489" s="32">
        <v>40500</v>
      </c>
      <c r="CO489" s="32">
        <v>40500</v>
      </c>
      <c r="CP489" s="32">
        <v>40500</v>
      </c>
      <c r="CQ489" s="32">
        <v>40500</v>
      </c>
      <c r="CR489" s="32">
        <v>40500</v>
      </c>
      <c r="CS489" s="32">
        <v>40500</v>
      </c>
      <c r="CT489" s="32">
        <v>40500</v>
      </c>
      <c r="CU489" s="32">
        <v>40500</v>
      </c>
      <c r="CV489" s="32">
        <v>40500</v>
      </c>
      <c r="CW489" s="32">
        <v>40500</v>
      </c>
      <c r="CX489" s="32">
        <v>40500</v>
      </c>
      <c r="CZ489" t="s">
        <v>1093</v>
      </c>
      <c r="DA489" t="s">
        <v>3100</v>
      </c>
      <c r="DB489">
        <v>40500</v>
      </c>
      <c r="DC489">
        <v>40500</v>
      </c>
      <c r="DD489">
        <v>40500</v>
      </c>
      <c r="DE489">
        <v>40500</v>
      </c>
      <c r="DF489">
        <v>40500</v>
      </c>
      <c r="DG489">
        <v>40500</v>
      </c>
      <c r="DH489">
        <v>40500</v>
      </c>
      <c r="DI489">
        <v>40500</v>
      </c>
      <c r="DJ489">
        <v>40500</v>
      </c>
      <c r="DK489">
        <v>40500</v>
      </c>
      <c r="DL489">
        <v>40500</v>
      </c>
      <c r="DM489">
        <v>40500</v>
      </c>
      <c r="DN489">
        <f t="shared" si="11"/>
        <v>486000</v>
      </c>
    </row>
    <row r="490" spans="89:118" x14ac:dyDescent="0.45">
      <c r="CK490" t="s">
        <v>1093</v>
      </c>
      <c r="CL490" t="s">
        <v>3112</v>
      </c>
      <c r="CM490" s="32">
        <v>3848</v>
      </c>
      <c r="CN490" s="32">
        <v>3848</v>
      </c>
      <c r="CO490" s="32">
        <v>3848</v>
      </c>
      <c r="CP490" s="32">
        <v>3848</v>
      </c>
      <c r="CQ490" s="32">
        <v>0</v>
      </c>
      <c r="CR490" s="32">
        <v>0</v>
      </c>
      <c r="CS490" s="32">
        <v>0</v>
      </c>
      <c r="CT490" s="32">
        <v>0</v>
      </c>
      <c r="CU490" s="32">
        <v>0</v>
      </c>
      <c r="CV490" s="32">
        <v>0</v>
      </c>
      <c r="CW490" s="32">
        <v>0</v>
      </c>
      <c r="CX490" s="32">
        <v>0</v>
      </c>
      <c r="CZ490" t="s">
        <v>1093</v>
      </c>
      <c r="DA490" t="s">
        <v>3112</v>
      </c>
      <c r="DB490">
        <v>3848</v>
      </c>
      <c r="DC490">
        <v>3848</v>
      </c>
      <c r="DD490">
        <v>3848</v>
      </c>
      <c r="DE490">
        <v>3848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f t="shared" si="11"/>
        <v>15392</v>
      </c>
    </row>
    <row r="491" spans="89:118" x14ac:dyDescent="0.45">
      <c r="CK491" t="s">
        <v>1093</v>
      </c>
      <c r="CL491" t="s">
        <v>3113</v>
      </c>
      <c r="CM491" s="32">
        <v>57500</v>
      </c>
      <c r="CN491" s="32">
        <v>57733</v>
      </c>
      <c r="CO491" s="32">
        <v>57500</v>
      </c>
      <c r="CP491" s="32">
        <v>57500</v>
      </c>
      <c r="CQ491" s="32">
        <v>57500</v>
      </c>
      <c r="CR491" s="32">
        <v>57500</v>
      </c>
      <c r="CS491" s="32">
        <v>57500</v>
      </c>
      <c r="CT491" s="32">
        <v>57500</v>
      </c>
      <c r="CU491" s="32">
        <v>57500</v>
      </c>
      <c r="CV491" s="32">
        <v>57500</v>
      </c>
      <c r="CW491" s="32">
        <v>57500</v>
      </c>
      <c r="CX491" s="32">
        <v>57500</v>
      </c>
      <c r="CZ491" t="s">
        <v>1093</v>
      </c>
      <c r="DA491" t="s">
        <v>3113</v>
      </c>
      <c r="DB491">
        <v>57500</v>
      </c>
      <c r="DC491">
        <v>57733</v>
      </c>
      <c r="DD491">
        <v>57500</v>
      </c>
      <c r="DE491">
        <v>57500</v>
      </c>
      <c r="DF491">
        <v>57500</v>
      </c>
      <c r="DG491">
        <v>57500</v>
      </c>
      <c r="DH491">
        <v>57500</v>
      </c>
      <c r="DI491">
        <v>57500</v>
      </c>
      <c r="DJ491">
        <v>57500</v>
      </c>
      <c r="DK491">
        <v>57500</v>
      </c>
      <c r="DL491">
        <v>57500</v>
      </c>
      <c r="DM491">
        <v>57500</v>
      </c>
      <c r="DN491">
        <f t="shared" si="11"/>
        <v>690233</v>
      </c>
    </row>
    <row r="492" spans="89:118" x14ac:dyDescent="0.45">
      <c r="CK492" t="s">
        <v>1093</v>
      </c>
      <c r="CL492" t="s">
        <v>3101</v>
      </c>
      <c r="CM492" s="32">
        <v>50062</v>
      </c>
      <c r="CN492" s="32">
        <v>50062</v>
      </c>
      <c r="CO492" s="32">
        <v>50062</v>
      </c>
      <c r="CP492" s="32">
        <v>50062</v>
      </c>
      <c r="CQ492" s="32">
        <v>46962</v>
      </c>
      <c r="CR492" s="32">
        <v>46962</v>
      </c>
      <c r="CS492" s="32">
        <v>46962</v>
      </c>
      <c r="CT492" s="32">
        <v>46962</v>
      </c>
      <c r="CU492" s="32">
        <v>46962</v>
      </c>
      <c r="CV492" s="32">
        <v>46962</v>
      </c>
      <c r="CW492" s="32">
        <v>46962</v>
      </c>
      <c r="CX492" s="32">
        <v>46962</v>
      </c>
      <c r="CZ492" t="s">
        <v>1093</v>
      </c>
      <c r="DA492" t="s">
        <v>3101</v>
      </c>
      <c r="DB492">
        <v>50062</v>
      </c>
      <c r="DC492">
        <v>50062</v>
      </c>
      <c r="DD492">
        <v>50062</v>
      </c>
      <c r="DE492">
        <v>50062</v>
      </c>
      <c r="DF492">
        <v>46962</v>
      </c>
      <c r="DG492">
        <v>46962</v>
      </c>
      <c r="DH492">
        <v>46962</v>
      </c>
      <c r="DI492">
        <v>46962</v>
      </c>
      <c r="DJ492">
        <v>46962</v>
      </c>
      <c r="DK492">
        <v>46962</v>
      </c>
      <c r="DL492">
        <v>46962</v>
      </c>
      <c r="DM492">
        <v>46962</v>
      </c>
      <c r="DN492">
        <f t="shared" si="11"/>
        <v>575944</v>
      </c>
    </row>
    <row r="493" spans="89:118" x14ac:dyDescent="0.45">
      <c r="CK493" t="s">
        <v>1093</v>
      </c>
      <c r="CL493" t="s">
        <v>3103</v>
      </c>
      <c r="CM493" s="32">
        <v>4836</v>
      </c>
      <c r="CN493" s="32">
        <v>4680</v>
      </c>
      <c r="CO493" s="32">
        <v>4680</v>
      </c>
      <c r="CP493" s="32">
        <v>4836</v>
      </c>
      <c r="CQ493" s="32">
        <v>4680</v>
      </c>
      <c r="CR493" s="32">
        <v>4680</v>
      </c>
      <c r="CS493" s="32">
        <v>4680</v>
      </c>
      <c r="CT493" s="32">
        <v>4680</v>
      </c>
      <c r="CU493" s="32">
        <v>4758</v>
      </c>
      <c r="CV493" s="32">
        <v>4680</v>
      </c>
      <c r="CW493" s="32">
        <v>4719</v>
      </c>
      <c r="CX493" s="32">
        <v>4680</v>
      </c>
      <c r="CZ493" t="s">
        <v>1093</v>
      </c>
      <c r="DA493" t="s">
        <v>3103</v>
      </c>
      <c r="DB493">
        <v>4836</v>
      </c>
      <c r="DC493">
        <v>4680</v>
      </c>
      <c r="DD493">
        <v>4680</v>
      </c>
      <c r="DE493">
        <v>4836</v>
      </c>
      <c r="DF493">
        <v>4680</v>
      </c>
      <c r="DG493">
        <v>4680</v>
      </c>
      <c r="DH493">
        <v>4680</v>
      </c>
      <c r="DI493">
        <v>4680</v>
      </c>
      <c r="DJ493">
        <v>4758</v>
      </c>
      <c r="DK493">
        <v>4680</v>
      </c>
      <c r="DL493">
        <v>4719</v>
      </c>
      <c r="DM493">
        <v>4680</v>
      </c>
      <c r="DN493">
        <f t="shared" si="11"/>
        <v>56589</v>
      </c>
    </row>
    <row r="494" spans="89:118" x14ac:dyDescent="0.45">
      <c r="CK494" t="s">
        <v>1093</v>
      </c>
      <c r="CL494" t="s">
        <v>3107</v>
      </c>
      <c r="CM494" s="32">
        <v>10000</v>
      </c>
      <c r="CN494" s="32">
        <v>10000</v>
      </c>
      <c r="CO494" s="32">
        <v>10000</v>
      </c>
      <c r="CP494" s="32">
        <v>10000</v>
      </c>
      <c r="CQ494" s="32">
        <v>10000</v>
      </c>
      <c r="CR494" s="32">
        <v>10000</v>
      </c>
      <c r="CS494" s="32">
        <v>10000</v>
      </c>
      <c r="CT494" s="32">
        <v>10000</v>
      </c>
      <c r="CU494" s="32">
        <v>10000</v>
      </c>
      <c r="CV494" s="32">
        <v>10000</v>
      </c>
      <c r="CW494" s="32">
        <v>10000</v>
      </c>
      <c r="CX494" s="32">
        <v>10000</v>
      </c>
      <c r="CZ494" t="s">
        <v>1093</v>
      </c>
      <c r="DA494" t="s">
        <v>3107</v>
      </c>
      <c r="DB494">
        <v>10000</v>
      </c>
      <c r="DC494">
        <v>10000</v>
      </c>
      <c r="DD494">
        <v>10000</v>
      </c>
      <c r="DE494">
        <v>10000</v>
      </c>
      <c r="DF494">
        <v>10000</v>
      </c>
      <c r="DG494">
        <v>10000</v>
      </c>
      <c r="DH494">
        <v>10000</v>
      </c>
      <c r="DI494">
        <v>10000</v>
      </c>
      <c r="DJ494">
        <v>10000</v>
      </c>
      <c r="DK494">
        <v>10000</v>
      </c>
      <c r="DL494">
        <v>10000</v>
      </c>
      <c r="DM494">
        <v>10000</v>
      </c>
      <c r="DN494">
        <f t="shared" si="11"/>
        <v>120000</v>
      </c>
    </row>
    <row r="495" spans="89:118" x14ac:dyDescent="0.45">
      <c r="CK495" t="s">
        <v>1265</v>
      </c>
      <c r="CL495" t="s">
        <v>3111</v>
      </c>
      <c r="CM495" s="32">
        <v>0</v>
      </c>
      <c r="CN495" s="32">
        <v>0</v>
      </c>
      <c r="CO495" s="32">
        <v>0</v>
      </c>
      <c r="CP495" s="32">
        <v>0</v>
      </c>
      <c r="CQ495" s="32">
        <v>0</v>
      </c>
      <c r="CR495" s="32">
        <v>0</v>
      </c>
      <c r="CS495" s="32">
        <v>0</v>
      </c>
      <c r="CT495" s="32">
        <v>0</v>
      </c>
      <c r="CU495" s="32">
        <v>0</v>
      </c>
      <c r="CV495" s="32">
        <v>0</v>
      </c>
      <c r="CW495" s="32">
        <v>0</v>
      </c>
      <c r="CX495" s="32">
        <v>60</v>
      </c>
      <c r="CZ495" t="s">
        <v>1265</v>
      </c>
      <c r="DA495" t="s">
        <v>3111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60</v>
      </c>
      <c r="DN495">
        <f t="shared" si="11"/>
        <v>60</v>
      </c>
    </row>
    <row r="496" spans="89:118" x14ac:dyDescent="0.45">
      <c r="CK496" t="s">
        <v>1265</v>
      </c>
      <c r="CL496" t="s">
        <v>3104</v>
      </c>
      <c r="CM496" s="32">
        <v>11412</v>
      </c>
      <c r="CN496" s="32">
        <v>11412</v>
      </c>
      <c r="CO496" s="32">
        <v>11412</v>
      </c>
      <c r="CP496" s="32">
        <v>11412</v>
      </c>
      <c r="CQ496" s="32">
        <v>11412</v>
      </c>
      <c r="CR496" s="32">
        <v>11412</v>
      </c>
      <c r="CS496" s="32">
        <v>11412</v>
      </c>
      <c r="CT496" s="32">
        <v>11412</v>
      </c>
      <c r="CU496" s="32">
        <v>11412</v>
      </c>
      <c r="CV496" s="32">
        <v>11412</v>
      </c>
      <c r="CW496" s="32">
        <v>11412</v>
      </c>
      <c r="CX496" s="32">
        <v>11412</v>
      </c>
      <c r="CZ496" t="s">
        <v>1265</v>
      </c>
      <c r="DA496" t="s">
        <v>3104</v>
      </c>
      <c r="DB496">
        <v>11412</v>
      </c>
      <c r="DC496">
        <v>11412</v>
      </c>
      <c r="DD496">
        <v>11412</v>
      </c>
      <c r="DE496">
        <v>11412</v>
      </c>
      <c r="DF496">
        <v>11412</v>
      </c>
      <c r="DG496">
        <v>11412</v>
      </c>
      <c r="DH496">
        <v>11412</v>
      </c>
      <c r="DI496">
        <v>11412</v>
      </c>
      <c r="DJ496">
        <v>11412</v>
      </c>
      <c r="DK496">
        <v>11412</v>
      </c>
      <c r="DL496">
        <v>11412</v>
      </c>
      <c r="DM496">
        <v>11412</v>
      </c>
      <c r="DN496">
        <f t="shared" si="11"/>
        <v>136944</v>
      </c>
    </row>
    <row r="497" spans="89:118" x14ac:dyDescent="0.45">
      <c r="CK497" t="s">
        <v>1265</v>
      </c>
      <c r="CL497" t="s">
        <v>3112</v>
      </c>
      <c r="CM497" s="32">
        <v>120856</v>
      </c>
      <c r="CN497" s="32">
        <v>120856</v>
      </c>
      <c r="CO497" s="32">
        <v>120856</v>
      </c>
      <c r="CP497" s="32">
        <v>120856</v>
      </c>
      <c r="CQ497" s="32">
        <v>120856</v>
      </c>
      <c r="CR497" s="32">
        <v>120856</v>
      </c>
      <c r="CS497" s="32">
        <v>120856</v>
      </c>
      <c r="CT497" s="32">
        <v>120856</v>
      </c>
      <c r="CU497" s="32">
        <v>120856</v>
      </c>
      <c r="CV497" s="32">
        <v>120856</v>
      </c>
      <c r="CW497" s="32">
        <v>120856</v>
      </c>
      <c r="CX497" s="32">
        <v>120856</v>
      </c>
      <c r="CZ497" t="s">
        <v>1265</v>
      </c>
      <c r="DA497" t="s">
        <v>3112</v>
      </c>
      <c r="DB497">
        <v>120856</v>
      </c>
      <c r="DC497">
        <v>120856</v>
      </c>
      <c r="DD497">
        <v>120856</v>
      </c>
      <c r="DE497">
        <v>120856</v>
      </c>
      <c r="DF497">
        <v>120856</v>
      </c>
      <c r="DG497">
        <v>120856</v>
      </c>
      <c r="DH497">
        <v>120856</v>
      </c>
      <c r="DI497">
        <v>120856</v>
      </c>
      <c r="DJ497">
        <v>120856</v>
      </c>
      <c r="DK497">
        <v>120856</v>
      </c>
      <c r="DL497">
        <v>120856</v>
      </c>
      <c r="DM497">
        <v>120856</v>
      </c>
      <c r="DN497">
        <f t="shared" si="11"/>
        <v>1450272</v>
      </c>
    </row>
    <row r="498" spans="89:118" x14ac:dyDescent="0.45">
      <c r="CK498" t="s">
        <v>1265</v>
      </c>
      <c r="CL498" t="s">
        <v>3117</v>
      </c>
      <c r="CM498" s="32">
        <v>4536</v>
      </c>
      <c r="CN498" s="32">
        <v>0</v>
      </c>
      <c r="CO498" s="32">
        <v>0</v>
      </c>
      <c r="CP498" s="32">
        <v>648</v>
      </c>
      <c r="CQ498" s="32">
        <v>0</v>
      </c>
      <c r="CR498" s="32">
        <v>0</v>
      </c>
      <c r="CS498" s="32">
        <v>0</v>
      </c>
      <c r="CT498" s="32">
        <v>1710</v>
      </c>
      <c r="CU498" s="32">
        <v>1185</v>
      </c>
      <c r="CV498" s="32">
        <v>648</v>
      </c>
      <c r="CW498" s="32">
        <v>0</v>
      </c>
      <c r="CX498" s="32">
        <v>0</v>
      </c>
      <c r="CZ498" t="s">
        <v>1265</v>
      </c>
      <c r="DA498" t="s">
        <v>3117</v>
      </c>
      <c r="DB498">
        <v>4536</v>
      </c>
      <c r="DC498">
        <v>0</v>
      </c>
      <c r="DD498">
        <v>0</v>
      </c>
      <c r="DE498">
        <v>648</v>
      </c>
      <c r="DF498">
        <v>0</v>
      </c>
      <c r="DG498">
        <v>0</v>
      </c>
      <c r="DH498">
        <v>0</v>
      </c>
      <c r="DI498">
        <v>1710</v>
      </c>
      <c r="DJ498">
        <v>1185</v>
      </c>
      <c r="DK498">
        <v>648</v>
      </c>
      <c r="DL498">
        <v>0</v>
      </c>
      <c r="DM498">
        <v>0</v>
      </c>
      <c r="DN498">
        <f t="shared" si="11"/>
        <v>8727</v>
      </c>
    </row>
    <row r="499" spans="89:118" x14ac:dyDescent="0.45">
      <c r="CK499" t="s">
        <v>1265</v>
      </c>
      <c r="CL499" t="s">
        <v>3105</v>
      </c>
      <c r="CM499" s="32">
        <v>4000</v>
      </c>
      <c r="CN499" s="32">
        <v>4000</v>
      </c>
      <c r="CO499" s="32">
        <v>4000</v>
      </c>
      <c r="CP499" s="32">
        <v>4000</v>
      </c>
      <c r="CQ499" s="32">
        <v>4000</v>
      </c>
      <c r="CR499" s="32">
        <v>4000</v>
      </c>
      <c r="CS499" s="32">
        <v>4000</v>
      </c>
      <c r="CT499" s="32">
        <v>4000</v>
      </c>
      <c r="CU499" s="32">
        <v>4000</v>
      </c>
      <c r="CV499" s="32">
        <v>4000</v>
      </c>
      <c r="CW499" s="32">
        <v>4000</v>
      </c>
      <c r="CX499" s="32">
        <v>4000</v>
      </c>
      <c r="CZ499" t="s">
        <v>1265</v>
      </c>
      <c r="DA499" t="s">
        <v>3105</v>
      </c>
      <c r="DB499">
        <v>4000</v>
      </c>
      <c r="DC499">
        <v>4000</v>
      </c>
      <c r="DD499">
        <v>4000</v>
      </c>
      <c r="DE499">
        <v>4000</v>
      </c>
      <c r="DF499">
        <v>4000</v>
      </c>
      <c r="DG499">
        <v>4000</v>
      </c>
      <c r="DH499">
        <v>4000</v>
      </c>
      <c r="DI499">
        <v>4000</v>
      </c>
      <c r="DJ499">
        <v>4000</v>
      </c>
      <c r="DK499">
        <v>4000</v>
      </c>
      <c r="DL499">
        <v>4000</v>
      </c>
      <c r="DM499">
        <v>4000</v>
      </c>
      <c r="DN499">
        <f t="shared" si="11"/>
        <v>48000</v>
      </c>
    </row>
    <row r="500" spans="89:118" x14ac:dyDescent="0.45">
      <c r="CK500" t="s">
        <v>1265</v>
      </c>
      <c r="CL500" t="s">
        <v>3113</v>
      </c>
      <c r="CM500" s="32">
        <v>81023</v>
      </c>
      <c r="CN500" s="32">
        <v>78162</v>
      </c>
      <c r="CO500" s="32">
        <v>92011</v>
      </c>
      <c r="CP500" s="32">
        <v>83205</v>
      </c>
      <c r="CQ500" s="32">
        <v>82518</v>
      </c>
      <c r="CR500" s="32">
        <v>86238</v>
      </c>
      <c r="CS500" s="32">
        <v>91780</v>
      </c>
      <c r="CT500" s="32">
        <v>88680</v>
      </c>
      <c r="CU500" s="32">
        <v>87179</v>
      </c>
      <c r="CV500" s="32">
        <v>83695</v>
      </c>
      <c r="CW500" s="32">
        <v>80614</v>
      </c>
      <c r="CX500" s="32">
        <v>78411</v>
      </c>
      <c r="CZ500" t="s">
        <v>1265</v>
      </c>
      <c r="DA500" t="s">
        <v>3113</v>
      </c>
      <c r="DB500">
        <v>81023</v>
      </c>
      <c r="DC500">
        <v>78162</v>
      </c>
      <c r="DD500">
        <v>92011</v>
      </c>
      <c r="DE500">
        <v>83205</v>
      </c>
      <c r="DF500">
        <v>82518</v>
      </c>
      <c r="DG500">
        <v>86238</v>
      </c>
      <c r="DH500">
        <v>91780</v>
      </c>
      <c r="DI500">
        <v>88680</v>
      </c>
      <c r="DJ500">
        <v>87179</v>
      </c>
      <c r="DK500">
        <v>83695</v>
      </c>
      <c r="DL500">
        <v>80614</v>
      </c>
      <c r="DM500">
        <v>78411</v>
      </c>
      <c r="DN500">
        <f t="shared" si="11"/>
        <v>1013516</v>
      </c>
    </row>
    <row r="501" spans="89:118" x14ac:dyDescent="0.45">
      <c r="CK501" t="s">
        <v>1265</v>
      </c>
      <c r="CL501" t="s">
        <v>3120</v>
      </c>
      <c r="CM501" s="32">
        <v>125000</v>
      </c>
      <c r="CN501" s="32">
        <v>125000</v>
      </c>
      <c r="CO501" s="32">
        <v>125000</v>
      </c>
      <c r="CP501" s="32">
        <v>125000</v>
      </c>
      <c r="CQ501" s="32">
        <v>125000</v>
      </c>
      <c r="CR501" s="32">
        <v>125000</v>
      </c>
      <c r="CS501" s="32">
        <v>125000</v>
      </c>
      <c r="CT501" s="32">
        <v>125000</v>
      </c>
      <c r="CU501" s="32">
        <v>125000</v>
      </c>
      <c r="CV501" s="32">
        <v>125000</v>
      </c>
      <c r="CW501" s="32">
        <v>125000</v>
      </c>
      <c r="CX501" s="32">
        <v>125000</v>
      </c>
      <c r="CZ501" t="s">
        <v>1265</v>
      </c>
      <c r="DA501" t="s">
        <v>3120</v>
      </c>
      <c r="DB501">
        <v>125000</v>
      </c>
      <c r="DC501">
        <v>125000</v>
      </c>
      <c r="DD501">
        <v>125000</v>
      </c>
      <c r="DE501">
        <v>125000</v>
      </c>
      <c r="DF501">
        <v>125000</v>
      </c>
      <c r="DG501">
        <v>125000</v>
      </c>
      <c r="DH501">
        <v>125000</v>
      </c>
      <c r="DI501">
        <v>125000</v>
      </c>
      <c r="DJ501">
        <v>125000</v>
      </c>
      <c r="DK501">
        <v>125000</v>
      </c>
      <c r="DL501">
        <v>125000</v>
      </c>
      <c r="DM501">
        <v>125000</v>
      </c>
      <c r="DN501">
        <f t="shared" si="11"/>
        <v>1500000</v>
      </c>
    </row>
    <row r="502" spans="89:118" x14ac:dyDescent="0.45">
      <c r="CK502" t="s">
        <v>1265</v>
      </c>
      <c r="CL502" t="s">
        <v>3101</v>
      </c>
      <c r="CM502" s="32">
        <v>143550</v>
      </c>
      <c r="CN502" s="32">
        <v>143550</v>
      </c>
      <c r="CO502" s="32">
        <v>143550</v>
      </c>
      <c r="CP502" s="32">
        <v>143490</v>
      </c>
      <c r="CQ502" s="32">
        <v>143490</v>
      </c>
      <c r="CR502" s="32">
        <v>144000</v>
      </c>
      <c r="CS502" s="32">
        <v>144000</v>
      </c>
      <c r="CT502" s="32">
        <v>144000</v>
      </c>
      <c r="CU502" s="32">
        <v>144000</v>
      </c>
      <c r="CV502" s="32">
        <v>144000</v>
      </c>
      <c r="CW502" s="32">
        <v>144000</v>
      </c>
      <c r="CX502" s="32">
        <v>144000</v>
      </c>
      <c r="CZ502" t="s">
        <v>1265</v>
      </c>
      <c r="DA502" t="s">
        <v>3101</v>
      </c>
      <c r="DB502">
        <v>143550</v>
      </c>
      <c r="DC502">
        <v>143550</v>
      </c>
      <c r="DD502">
        <v>143550</v>
      </c>
      <c r="DE502">
        <v>143490</v>
      </c>
      <c r="DF502">
        <v>143490</v>
      </c>
      <c r="DG502">
        <v>144000</v>
      </c>
      <c r="DH502">
        <v>144000</v>
      </c>
      <c r="DI502">
        <v>144000</v>
      </c>
      <c r="DJ502">
        <v>144000</v>
      </c>
      <c r="DK502">
        <v>144000</v>
      </c>
      <c r="DL502">
        <v>144000</v>
      </c>
      <c r="DM502">
        <v>144000</v>
      </c>
      <c r="DN502">
        <f t="shared" si="11"/>
        <v>1725630</v>
      </c>
    </row>
    <row r="503" spans="89:118" x14ac:dyDescent="0.45">
      <c r="CK503" t="s">
        <v>220</v>
      </c>
      <c r="CL503" t="s">
        <v>3111</v>
      </c>
      <c r="CM503" s="32">
        <v>0</v>
      </c>
      <c r="CN503" s="32">
        <v>0</v>
      </c>
      <c r="CO503" s="32">
        <v>0</v>
      </c>
      <c r="CP503" s="32">
        <v>0</v>
      </c>
      <c r="CQ503" s="32">
        <v>0</v>
      </c>
      <c r="CR503" s="32">
        <v>0</v>
      </c>
      <c r="CS503" s="32">
        <v>0</v>
      </c>
      <c r="CT503" s="32">
        <v>0</v>
      </c>
      <c r="CU503" s="32">
        <v>0</v>
      </c>
      <c r="CV503" s="32">
        <v>0</v>
      </c>
      <c r="CW503" s="32">
        <v>0</v>
      </c>
      <c r="CX503" s="32">
        <v>0</v>
      </c>
      <c r="CZ503" t="s">
        <v>220</v>
      </c>
      <c r="DA503" t="s">
        <v>3111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f t="shared" si="11"/>
        <v>0</v>
      </c>
    </row>
    <row r="504" spans="89:118" x14ac:dyDescent="0.45">
      <c r="CK504" t="s">
        <v>220</v>
      </c>
      <c r="CL504" t="s">
        <v>3100</v>
      </c>
      <c r="CM504" s="32">
        <v>0</v>
      </c>
      <c r="CN504" s="32">
        <v>0</v>
      </c>
      <c r="CO504" s="32">
        <v>0</v>
      </c>
      <c r="CP504" s="32">
        <v>0</v>
      </c>
      <c r="CQ504" s="32">
        <v>0</v>
      </c>
      <c r="CR504" s="32">
        <v>0</v>
      </c>
      <c r="CS504" s="32">
        <v>0</v>
      </c>
      <c r="CT504" s="32">
        <v>0</v>
      </c>
      <c r="CU504" s="32">
        <v>0</v>
      </c>
      <c r="CV504" s="32">
        <v>0</v>
      </c>
      <c r="CW504" s="32">
        <v>0</v>
      </c>
      <c r="CX504" s="32">
        <v>4236</v>
      </c>
      <c r="CZ504" t="s">
        <v>220</v>
      </c>
      <c r="DA504" t="s">
        <v>3100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4236</v>
      </c>
      <c r="DN504">
        <f t="shared" si="11"/>
        <v>4236</v>
      </c>
    </row>
    <row r="505" spans="89:118" x14ac:dyDescent="0.45">
      <c r="CK505" t="s">
        <v>220</v>
      </c>
      <c r="CL505" t="s">
        <v>3112</v>
      </c>
      <c r="CM505" s="32">
        <v>165735</v>
      </c>
      <c r="CN505" s="32">
        <v>140735</v>
      </c>
      <c r="CO505" s="32">
        <v>140735</v>
      </c>
      <c r="CP505" s="32">
        <v>140735</v>
      </c>
      <c r="CQ505" s="32">
        <v>140735</v>
      </c>
      <c r="CR505" s="32">
        <v>140735</v>
      </c>
      <c r="CS505" s="32">
        <v>140735</v>
      </c>
      <c r="CT505" s="32">
        <v>140735</v>
      </c>
      <c r="CU505" s="32">
        <v>140735</v>
      </c>
      <c r="CV505" s="32">
        <v>140735</v>
      </c>
      <c r="CW505" s="32">
        <v>140745</v>
      </c>
      <c r="CX505" s="32">
        <v>138601</v>
      </c>
      <c r="CZ505" t="s">
        <v>220</v>
      </c>
      <c r="DA505" t="s">
        <v>3112</v>
      </c>
      <c r="DB505">
        <v>165735</v>
      </c>
      <c r="DC505">
        <v>140735</v>
      </c>
      <c r="DD505">
        <v>140735</v>
      </c>
      <c r="DE505">
        <v>140735</v>
      </c>
      <c r="DF505">
        <v>140735</v>
      </c>
      <c r="DG505">
        <v>140735</v>
      </c>
      <c r="DH505">
        <v>140735</v>
      </c>
      <c r="DI505">
        <v>140735</v>
      </c>
      <c r="DJ505">
        <v>140735</v>
      </c>
      <c r="DK505">
        <v>140735</v>
      </c>
      <c r="DL505">
        <v>140745</v>
      </c>
      <c r="DM505">
        <v>138601</v>
      </c>
      <c r="DN505">
        <f t="shared" si="11"/>
        <v>1711696</v>
      </c>
    </row>
    <row r="506" spans="89:118" x14ac:dyDescent="0.45">
      <c r="CK506" t="s">
        <v>220</v>
      </c>
      <c r="CL506" t="s">
        <v>3102</v>
      </c>
      <c r="CM506" s="32">
        <v>0</v>
      </c>
      <c r="CN506" s="32">
        <v>0</v>
      </c>
      <c r="CO506" s="32">
        <v>0</v>
      </c>
      <c r="CP506" s="32">
        <v>0</v>
      </c>
      <c r="CQ506" s="32">
        <v>0</v>
      </c>
      <c r="CR506" s="32">
        <v>0</v>
      </c>
      <c r="CS506" s="32">
        <v>0</v>
      </c>
      <c r="CT506" s="32">
        <v>0</v>
      </c>
      <c r="CU506" s="32">
        <v>0</v>
      </c>
      <c r="CV506" s="32">
        <v>0</v>
      </c>
      <c r="CW506" s="32">
        <v>0</v>
      </c>
      <c r="CX506" s="32">
        <v>20226</v>
      </c>
      <c r="CZ506" t="s">
        <v>220</v>
      </c>
      <c r="DA506" t="s">
        <v>3102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20226</v>
      </c>
      <c r="DN506">
        <f t="shared" si="11"/>
        <v>20226</v>
      </c>
    </row>
    <row r="507" spans="89:118" x14ac:dyDescent="0.45">
      <c r="CK507" t="s">
        <v>220</v>
      </c>
      <c r="CL507" t="s">
        <v>3113</v>
      </c>
      <c r="CM507" s="32">
        <v>67767</v>
      </c>
      <c r="CN507" s="32">
        <v>78402</v>
      </c>
      <c r="CO507" s="32">
        <v>87842</v>
      </c>
      <c r="CP507" s="32">
        <v>69073</v>
      </c>
      <c r="CQ507" s="32">
        <v>65389</v>
      </c>
      <c r="CR507" s="32">
        <v>69422</v>
      </c>
      <c r="CS507" s="32">
        <v>72708</v>
      </c>
      <c r="CT507" s="32">
        <v>62084</v>
      </c>
      <c r="CU507" s="32">
        <v>77821</v>
      </c>
      <c r="CV507" s="32">
        <v>77189</v>
      </c>
      <c r="CW507" s="32">
        <v>76221</v>
      </c>
      <c r="CX507" s="32">
        <v>73526</v>
      </c>
      <c r="CZ507" t="s">
        <v>220</v>
      </c>
      <c r="DA507" t="s">
        <v>3113</v>
      </c>
      <c r="DB507">
        <v>67767</v>
      </c>
      <c r="DC507">
        <v>78402</v>
      </c>
      <c r="DD507">
        <v>87842</v>
      </c>
      <c r="DE507">
        <v>69073</v>
      </c>
      <c r="DF507">
        <v>65389</v>
      </c>
      <c r="DG507">
        <v>69422</v>
      </c>
      <c r="DH507">
        <v>72708</v>
      </c>
      <c r="DI507">
        <v>62084</v>
      </c>
      <c r="DJ507">
        <v>77821</v>
      </c>
      <c r="DK507">
        <v>77189</v>
      </c>
      <c r="DL507">
        <v>76221</v>
      </c>
      <c r="DM507">
        <v>73526</v>
      </c>
      <c r="DN507">
        <f t="shared" si="11"/>
        <v>877444</v>
      </c>
    </row>
    <row r="508" spans="89:118" x14ac:dyDescent="0.45">
      <c r="CK508" t="s">
        <v>220</v>
      </c>
      <c r="CL508" t="s">
        <v>3402</v>
      </c>
      <c r="CM508" s="32">
        <v>61200</v>
      </c>
      <c r="CN508" s="32">
        <v>61200</v>
      </c>
      <c r="CO508" s="32">
        <v>61200</v>
      </c>
      <c r="CP508" s="32">
        <v>61200</v>
      </c>
      <c r="CQ508" s="32">
        <v>61200</v>
      </c>
      <c r="CR508" s="32">
        <v>61200</v>
      </c>
      <c r="CS508" s="32">
        <v>61200</v>
      </c>
      <c r="CT508" s="32">
        <v>61200</v>
      </c>
      <c r="CU508" s="32">
        <v>61200</v>
      </c>
      <c r="CV508" s="32">
        <v>61200</v>
      </c>
      <c r="CW508" s="32">
        <v>61200</v>
      </c>
      <c r="CX508" s="32">
        <v>61200</v>
      </c>
      <c r="CZ508" t="s">
        <v>220</v>
      </c>
      <c r="DA508" t="s">
        <v>3402</v>
      </c>
      <c r="DB508">
        <v>61200</v>
      </c>
      <c r="DC508">
        <v>61200</v>
      </c>
      <c r="DD508">
        <v>61200</v>
      </c>
      <c r="DE508">
        <v>61200</v>
      </c>
      <c r="DF508">
        <v>61200</v>
      </c>
      <c r="DG508">
        <v>61200</v>
      </c>
      <c r="DH508">
        <v>61200</v>
      </c>
      <c r="DI508">
        <v>61200</v>
      </c>
      <c r="DJ508">
        <v>61200</v>
      </c>
      <c r="DK508">
        <v>61200</v>
      </c>
      <c r="DL508">
        <v>61200</v>
      </c>
      <c r="DM508">
        <v>61200</v>
      </c>
      <c r="DN508">
        <f t="shared" si="11"/>
        <v>734400</v>
      </c>
    </row>
    <row r="509" spans="89:118" x14ac:dyDescent="0.45">
      <c r="CK509" t="s">
        <v>220</v>
      </c>
      <c r="CL509" t="s">
        <v>3120</v>
      </c>
      <c r="CM509" s="32">
        <v>180000</v>
      </c>
      <c r="CN509" s="32">
        <v>180000</v>
      </c>
      <c r="CO509" s="32">
        <v>180000</v>
      </c>
      <c r="CP509" s="32">
        <v>180000</v>
      </c>
      <c r="CQ509" s="32">
        <v>180000</v>
      </c>
      <c r="CR509" s="32">
        <v>180000</v>
      </c>
      <c r="CS509" s="32">
        <v>180000</v>
      </c>
      <c r="CT509" s="32">
        <v>180000</v>
      </c>
      <c r="CU509" s="32">
        <v>180000</v>
      </c>
      <c r="CV509" s="32">
        <v>180000</v>
      </c>
      <c r="CW509" s="32">
        <v>180000</v>
      </c>
      <c r="CX509" s="32">
        <v>162581</v>
      </c>
      <c r="CZ509" t="s">
        <v>220</v>
      </c>
      <c r="DA509" t="s">
        <v>3120</v>
      </c>
      <c r="DB509">
        <v>180000</v>
      </c>
      <c r="DC509">
        <v>180000</v>
      </c>
      <c r="DD509">
        <v>180000</v>
      </c>
      <c r="DE509">
        <v>180000</v>
      </c>
      <c r="DF509">
        <v>180000</v>
      </c>
      <c r="DG509">
        <v>180000</v>
      </c>
      <c r="DH509">
        <v>180000</v>
      </c>
      <c r="DI509">
        <v>180000</v>
      </c>
      <c r="DJ509">
        <v>180000</v>
      </c>
      <c r="DK509">
        <v>180000</v>
      </c>
      <c r="DL509">
        <v>180000</v>
      </c>
      <c r="DM509">
        <v>162581</v>
      </c>
      <c r="DN509">
        <f t="shared" si="11"/>
        <v>2142581</v>
      </c>
    </row>
    <row r="510" spans="89:118" x14ac:dyDescent="0.45">
      <c r="CK510" t="s">
        <v>220</v>
      </c>
      <c r="CL510" t="s">
        <v>3101</v>
      </c>
      <c r="CM510" s="32">
        <v>0</v>
      </c>
      <c r="CN510" s="32">
        <v>0</v>
      </c>
      <c r="CO510" s="32">
        <v>0</v>
      </c>
      <c r="CP510" s="32">
        <v>0</v>
      </c>
      <c r="CQ510" s="32">
        <v>0</v>
      </c>
      <c r="CR510" s="32">
        <v>0</v>
      </c>
      <c r="CS510" s="32">
        <v>0</v>
      </c>
      <c r="CT510" s="32">
        <v>0</v>
      </c>
      <c r="CU510" s="32">
        <v>0</v>
      </c>
      <c r="CV510" s="32">
        <v>0</v>
      </c>
      <c r="CW510" s="32">
        <v>0</v>
      </c>
      <c r="CX510" s="32">
        <v>0</v>
      </c>
      <c r="CZ510" t="s">
        <v>220</v>
      </c>
      <c r="DA510" t="s">
        <v>3101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f t="shared" si="11"/>
        <v>0</v>
      </c>
    </row>
    <row r="511" spans="89:118" x14ac:dyDescent="0.45">
      <c r="CK511" t="s">
        <v>220</v>
      </c>
      <c r="CL511" t="s">
        <v>3103</v>
      </c>
      <c r="CM511" s="32">
        <v>9324</v>
      </c>
      <c r="CN511" s="32">
        <v>8847</v>
      </c>
      <c r="CO511" s="32">
        <v>8650</v>
      </c>
      <c r="CP511" s="32">
        <v>9086</v>
      </c>
      <c r="CQ511" s="32">
        <v>8598</v>
      </c>
      <c r="CR511" s="32">
        <v>9544</v>
      </c>
      <c r="CS511" s="32">
        <v>8550</v>
      </c>
      <c r="CT511" s="32">
        <v>8550</v>
      </c>
      <c r="CU511" s="32">
        <v>8569</v>
      </c>
      <c r="CV511" s="32">
        <v>9530</v>
      </c>
      <c r="CW511" s="32">
        <v>8550</v>
      </c>
      <c r="CX511" s="32">
        <v>8715</v>
      </c>
      <c r="CZ511" t="s">
        <v>220</v>
      </c>
      <c r="DA511" t="s">
        <v>3103</v>
      </c>
      <c r="DB511">
        <v>9324</v>
      </c>
      <c r="DC511">
        <v>8847</v>
      </c>
      <c r="DD511">
        <v>8650</v>
      </c>
      <c r="DE511">
        <v>9086</v>
      </c>
      <c r="DF511">
        <v>8598</v>
      </c>
      <c r="DG511">
        <v>9544</v>
      </c>
      <c r="DH511">
        <v>8550</v>
      </c>
      <c r="DI511">
        <v>8550</v>
      </c>
      <c r="DJ511">
        <v>8569</v>
      </c>
      <c r="DK511">
        <v>9530</v>
      </c>
      <c r="DL511">
        <v>8550</v>
      </c>
      <c r="DM511">
        <v>8715</v>
      </c>
      <c r="DN511">
        <f t="shared" si="11"/>
        <v>106513</v>
      </c>
    </row>
    <row r="512" spans="89:118" x14ac:dyDescent="0.45">
      <c r="CK512" t="s">
        <v>220</v>
      </c>
      <c r="CL512" t="s">
        <v>3107</v>
      </c>
      <c r="CM512" s="32">
        <v>4400</v>
      </c>
      <c r="CN512" s="32">
        <v>4400</v>
      </c>
      <c r="CO512" s="32">
        <v>4400</v>
      </c>
      <c r="CP512" s="32">
        <v>4400</v>
      </c>
      <c r="CQ512" s="32">
        <v>4400</v>
      </c>
      <c r="CR512" s="32">
        <v>4400</v>
      </c>
      <c r="CS512" s="32">
        <v>4400</v>
      </c>
      <c r="CT512" s="32">
        <v>4400</v>
      </c>
      <c r="CU512" s="32">
        <v>4400</v>
      </c>
      <c r="CV512" s="32">
        <v>4400</v>
      </c>
      <c r="CW512" s="32">
        <v>4400</v>
      </c>
      <c r="CX512" s="32">
        <v>4400</v>
      </c>
      <c r="CZ512" t="s">
        <v>220</v>
      </c>
      <c r="DA512" t="s">
        <v>3107</v>
      </c>
      <c r="DB512">
        <v>4400</v>
      </c>
      <c r="DC512">
        <v>4400</v>
      </c>
      <c r="DD512">
        <v>4400</v>
      </c>
      <c r="DE512">
        <v>4400</v>
      </c>
      <c r="DF512">
        <v>4400</v>
      </c>
      <c r="DG512">
        <v>4400</v>
      </c>
      <c r="DH512">
        <v>4400</v>
      </c>
      <c r="DI512">
        <v>4400</v>
      </c>
      <c r="DJ512">
        <v>4400</v>
      </c>
      <c r="DK512">
        <v>4400</v>
      </c>
      <c r="DL512">
        <v>4400</v>
      </c>
      <c r="DM512">
        <v>4400</v>
      </c>
      <c r="DN512">
        <f t="shared" si="11"/>
        <v>52800</v>
      </c>
    </row>
    <row r="513" spans="89:118" x14ac:dyDescent="0.45">
      <c r="CK513" t="s">
        <v>1095</v>
      </c>
      <c r="CL513" t="s">
        <v>3119</v>
      </c>
      <c r="CM513" s="32">
        <v>-5655</v>
      </c>
      <c r="CN513" s="32">
        <v>-7966</v>
      </c>
      <c r="CO513" s="32">
        <v>-8950</v>
      </c>
      <c r="CP513" s="32">
        <v>-9480</v>
      </c>
      <c r="CQ513" s="32">
        <v>-9141</v>
      </c>
      <c r="CR513" s="32">
        <v>-5433</v>
      </c>
      <c r="CS513" s="32">
        <v>-5023</v>
      </c>
      <c r="CT513" s="32">
        <v>-5139</v>
      </c>
      <c r="CU513" s="32">
        <v>-5184</v>
      </c>
      <c r="CV513" s="32">
        <v>-5063</v>
      </c>
      <c r="CW513" s="32">
        <v>-5464</v>
      </c>
      <c r="CX513" s="32">
        <v>-5073</v>
      </c>
      <c r="CZ513" t="s">
        <v>1095</v>
      </c>
      <c r="DA513" t="s">
        <v>3119</v>
      </c>
      <c r="DB513">
        <v>-5655</v>
      </c>
      <c r="DC513">
        <v>-7966</v>
      </c>
      <c r="DD513">
        <v>-8950</v>
      </c>
      <c r="DE513">
        <v>-9480</v>
      </c>
      <c r="DF513">
        <v>-9141</v>
      </c>
      <c r="DG513">
        <v>-5433</v>
      </c>
      <c r="DH513">
        <v>-5023</v>
      </c>
      <c r="DI513">
        <v>-5139</v>
      </c>
      <c r="DJ513">
        <v>-5184</v>
      </c>
      <c r="DK513">
        <v>-5063</v>
      </c>
      <c r="DL513">
        <v>-5464</v>
      </c>
      <c r="DM513">
        <v>-5073</v>
      </c>
      <c r="DN513">
        <f t="shared" si="11"/>
        <v>-77571</v>
      </c>
    </row>
    <row r="514" spans="89:118" x14ac:dyDescent="0.45">
      <c r="CK514" t="s">
        <v>1095</v>
      </c>
      <c r="CL514" t="s">
        <v>3115</v>
      </c>
      <c r="CM514" s="32">
        <v>1333931.365</v>
      </c>
      <c r="CN514" s="32">
        <v>1359667.6869999999</v>
      </c>
      <c r="CO514" s="32">
        <v>1504324.5190000001</v>
      </c>
      <c r="CP514" s="32">
        <v>1549206.895</v>
      </c>
      <c r="CQ514" s="32">
        <v>1528552.9950000001</v>
      </c>
      <c r="CR514" s="32">
        <v>1535277.48</v>
      </c>
      <c r="CS514" s="32">
        <v>1499057.2239999999</v>
      </c>
      <c r="CT514" s="32">
        <v>1479452.389</v>
      </c>
      <c r="CU514" s="32">
        <v>1424384.537</v>
      </c>
      <c r="CV514" s="32">
        <v>1374239.537</v>
      </c>
      <c r="CW514" s="32">
        <v>1373292.8570000001</v>
      </c>
      <c r="CX514" s="32">
        <v>1285965.7509999999</v>
      </c>
      <c r="CZ514" t="s">
        <v>1095</v>
      </c>
      <c r="DA514" t="s">
        <v>3115</v>
      </c>
      <c r="DB514">
        <v>1333931.365</v>
      </c>
      <c r="DC514">
        <v>1359667.6869999999</v>
      </c>
      <c r="DD514">
        <v>1504324.5190000001</v>
      </c>
      <c r="DE514">
        <v>1549206.895</v>
      </c>
      <c r="DF514">
        <v>1528552.9950000001</v>
      </c>
      <c r="DG514">
        <v>1535277.48</v>
      </c>
      <c r="DH514">
        <v>1499057.2239999999</v>
      </c>
      <c r="DI514">
        <v>1479452.389</v>
      </c>
      <c r="DJ514">
        <v>1424384.537</v>
      </c>
      <c r="DK514">
        <v>1374239.537</v>
      </c>
      <c r="DL514">
        <v>1373292.8570000001</v>
      </c>
      <c r="DM514">
        <v>1285965.7509999999</v>
      </c>
      <c r="DN514">
        <f t="shared" si="11"/>
        <v>17247353.236000001</v>
      </c>
    </row>
    <row r="515" spans="89:118" x14ac:dyDescent="0.45">
      <c r="CK515" t="s">
        <v>1095</v>
      </c>
      <c r="CL515" t="s">
        <v>3116</v>
      </c>
      <c r="CM515" s="32">
        <v>57823.142999999996</v>
      </c>
      <c r="CN515" s="32">
        <v>57823.142999999996</v>
      </c>
      <c r="CO515" s="32">
        <v>57822.142999999996</v>
      </c>
      <c r="CP515" s="32">
        <v>82414.562999999995</v>
      </c>
      <c r="CQ515" s="32">
        <v>82323.725999999995</v>
      </c>
      <c r="CR515" s="32">
        <v>82323.725999999995</v>
      </c>
      <c r="CS515" s="32">
        <v>82323.725999999995</v>
      </c>
      <c r="CT515" s="32">
        <v>82323.725999999995</v>
      </c>
      <c r="CU515" s="32">
        <v>82323.725999999995</v>
      </c>
      <c r="CV515" s="32">
        <v>82323.725999999995</v>
      </c>
      <c r="CW515" s="32">
        <v>82323.725999999995</v>
      </c>
      <c r="CX515" s="32">
        <v>82366.97</v>
      </c>
      <c r="CZ515" t="s">
        <v>1095</v>
      </c>
      <c r="DA515" t="s">
        <v>3116</v>
      </c>
      <c r="DB515">
        <v>57823.142999999996</v>
      </c>
      <c r="DC515">
        <v>57823.142999999996</v>
      </c>
      <c r="DD515">
        <v>57822.142999999996</v>
      </c>
      <c r="DE515">
        <v>82414.562999999995</v>
      </c>
      <c r="DF515">
        <v>82323.725999999995</v>
      </c>
      <c r="DG515">
        <v>82323.725999999995</v>
      </c>
      <c r="DH515">
        <v>82323.725999999995</v>
      </c>
      <c r="DI515">
        <v>82323.725999999995</v>
      </c>
      <c r="DJ515">
        <v>82323.725999999995</v>
      </c>
      <c r="DK515">
        <v>82323.725999999995</v>
      </c>
      <c r="DL515">
        <v>82323.725999999995</v>
      </c>
      <c r="DM515">
        <v>82366.97</v>
      </c>
      <c r="DN515">
        <f t="shared" si="11"/>
        <v>914516.04400000011</v>
      </c>
    </row>
    <row r="516" spans="89:118" x14ac:dyDescent="0.45">
      <c r="CK516" t="s">
        <v>1095</v>
      </c>
      <c r="CL516" t="s">
        <v>3117</v>
      </c>
      <c r="CM516" s="32">
        <v>0</v>
      </c>
      <c r="CN516" s="32">
        <v>0</v>
      </c>
      <c r="CO516" s="32">
        <v>100</v>
      </c>
      <c r="CP516" s="32">
        <v>0</v>
      </c>
      <c r="CQ516" s="32">
        <v>0</v>
      </c>
      <c r="CR516" s="32">
        <v>0</v>
      </c>
      <c r="CS516" s="32">
        <v>0</v>
      </c>
      <c r="CT516" s="32">
        <v>0</v>
      </c>
      <c r="CU516" s="32">
        <v>0</v>
      </c>
      <c r="CV516" s="32">
        <v>100</v>
      </c>
      <c r="CW516" s="32">
        <v>0</v>
      </c>
      <c r="CX516" s="32">
        <v>0</v>
      </c>
      <c r="CZ516" t="s">
        <v>1095</v>
      </c>
      <c r="DA516" t="s">
        <v>3117</v>
      </c>
      <c r="DB516">
        <v>0</v>
      </c>
      <c r="DC516">
        <v>0</v>
      </c>
      <c r="DD516">
        <v>100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100</v>
      </c>
      <c r="DL516">
        <v>0</v>
      </c>
      <c r="DM516">
        <v>0</v>
      </c>
      <c r="DN516">
        <f t="shared" si="11"/>
        <v>200</v>
      </c>
    </row>
    <row r="517" spans="89:118" x14ac:dyDescent="0.45">
      <c r="CK517" t="s">
        <v>1095</v>
      </c>
      <c r="CL517" t="s">
        <v>3107</v>
      </c>
      <c r="CM517" s="32">
        <v>0</v>
      </c>
      <c r="CN517" s="32">
        <v>0</v>
      </c>
      <c r="CO517" s="32">
        <v>0</v>
      </c>
      <c r="CP517" s="32">
        <v>0</v>
      </c>
      <c r="CQ517" s="32">
        <v>0</v>
      </c>
      <c r="CR517" s="32">
        <v>0</v>
      </c>
      <c r="CS517" s="32">
        <v>0</v>
      </c>
      <c r="CT517" s="32">
        <v>0</v>
      </c>
      <c r="CU517" s="32">
        <v>0</v>
      </c>
      <c r="CV517" s="32">
        <v>0</v>
      </c>
      <c r="CW517" s="32">
        <v>0</v>
      </c>
      <c r="CX517" s="32">
        <v>0</v>
      </c>
      <c r="CZ517" t="s">
        <v>1095</v>
      </c>
      <c r="DA517" t="s">
        <v>3107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f t="shared" ref="DN517:DN580" si="12">SUM(DB517:DM517)</f>
        <v>0</v>
      </c>
    </row>
    <row r="518" spans="89:118" x14ac:dyDescent="0.45">
      <c r="CK518" t="s">
        <v>184</v>
      </c>
      <c r="CL518" t="s">
        <v>3111</v>
      </c>
      <c r="CM518" s="32">
        <v>0</v>
      </c>
      <c r="CN518" s="32">
        <v>0</v>
      </c>
      <c r="CO518" s="32">
        <v>0</v>
      </c>
      <c r="CP518" s="32">
        <v>0</v>
      </c>
      <c r="CQ518" s="32">
        <v>0</v>
      </c>
      <c r="CR518" s="32">
        <v>0</v>
      </c>
      <c r="CS518" s="32">
        <v>0</v>
      </c>
      <c r="CT518" s="32">
        <v>0</v>
      </c>
      <c r="CU518" s="32">
        <v>0</v>
      </c>
      <c r="CV518" s="32">
        <v>0</v>
      </c>
      <c r="CW518" s="32">
        <v>0</v>
      </c>
      <c r="CX518" s="32">
        <v>0</v>
      </c>
      <c r="CZ518" t="s">
        <v>184</v>
      </c>
      <c r="DA518" t="s">
        <v>3111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f t="shared" si="12"/>
        <v>0</v>
      </c>
    </row>
    <row r="519" spans="89:118" x14ac:dyDescent="0.45">
      <c r="CK519" t="s">
        <v>184</v>
      </c>
      <c r="CL519" t="s">
        <v>3112</v>
      </c>
      <c r="CM519" s="32">
        <v>25500</v>
      </c>
      <c r="CN519" s="32">
        <v>25500</v>
      </c>
      <c r="CO519" s="32">
        <v>25500</v>
      </c>
      <c r="CP519" s="32">
        <v>25500</v>
      </c>
      <c r="CQ519" s="32">
        <v>25500</v>
      </c>
      <c r="CR519" s="32">
        <v>25500</v>
      </c>
      <c r="CS519" s="32">
        <v>25500</v>
      </c>
      <c r="CT519" s="32">
        <v>25500</v>
      </c>
      <c r="CU519" s="32">
        <v>25500</v>
      </c>
      <c r="CV519" s="32">
        <v>25500</v>
      </c>
      <c r="CW519" s="32">
        <v>25500</v>
      </c>
      <c r="CX519" s="32">
        <v>25500</v>
      </c>
      <c r="CZ519" t="s">
        <v>184</v>
      </c>
      <c r="DA519" t="s">
        <v>3112</v>
      </c>
      <c r="DB519">
        <v>25500</v>
      </c>
      <c r="DC519">
        <v>25500</v>
      </c>
      <c r="DD519">
        <v>25500</v>
      </c>
      <c r="DE519">
        <v>25500</v>
      </c>
      <c r="DF519">
        <v>25500</v>
      </c>
      <c r="DG519">
        <v>25500</v>
      </c>
      <c r="DH519">
        <v>25500</v>
      </c>
      <c r="DI519">
        <v>25500</v>
      </c>
      <c r="DJ519">
        <v>25500</v>
      </c>
      <c r="DK519">
        <v>25500</v>
      </c>
      <c r="DL519">
        <v>25500</v>
      </c>
      <c r="DM519">
        <v>25500</v>
      </c>
      <c r="DN519">
        <f t="shared" si="12"/>
        <v>306000</v>
      </c>
    </row>
    <row r="520" spans="89:118" x14ac:dyDescent="0.45">
      <c r="CK520" t="s">
        <v>184</v>
      </c>
      <c r="CL520" t="s">
        <v>3103</v>
      </c>
      <c r="CM520" s="32">
        <v>15344</v>
      </c>
      <c r="CN520" s="32">
        <v>14851</v>
      </c>
      <c r="CO520" s="32">
        <v>16422</v>
      </c>
      <c r="CP520" s="32">
        <v>16727</v>
      </c>
      <c r="CQ520" s="32">
        <v>16833</v>
      </c>
      <c r="CR520" s="32">
        <v>16702</v>
      </c>
      <c r="CS520" s="32">
        <v>15986</v>
      </c>
      <c r="CT520" s="32">
        <v>15924</v>
      </c>
      <c r="CU520" s="32">
        <v>15540</v>
      </c>
      <c r="CV520" s="32">
        <v>14823</v>
      </c>
      <c r="CW520" s="32">
        <v>14585</v>
      </c>
      <c r="CX520" s="32">
        <v>14348</v>
      </c>
      <c r="CZ520" t="s">
        <v>184</v>
      </c>
      <c r="DA520" t="s">
        <v>3103</v>
      </c>
      <c r="DB520">
        <v>15344</v>
      </c>
      <c r="DC520">
        <v>14851</v>
      </c>
      <c r="DD520">
        <v>16422</v>
      </c>
      <c r="DE520">
        <v>16727</v>
      </c>
      <c r="DF520">
        <v>16833</v>
      </c>
      <c r="DG520">
        <v>16702</v>
      </c>
      <c r="DH520">
        <v>15986</v>
      </c>
      <c r="DI520">
        <v>15924</v>
      </c>
      <c r="DJ520">
        <v>15540</v>
      </c>
      <c r="DK520">
        <v>14823</v>
      </c>
      <c r="DL520">
        <v>14585</v>
      </c>
      <c r="DM520">
        <v>14348</v>
      </c>
      <c r="DN520">
        <f t="shared" si="12"/>
        <v>188085</v>
      </c>
    </row>
    <row r="521" spans="89:118" x14ac:dyDescent="0.45">
      <c r="CK521" t="s">
        <v>184</v>
      </c>
      <c r="CL521" t="s">
        <v>3107</v>
      </c>
      <c r="CM521" s="32">
        <v>1900</v>
      </c>
      <c r="CN521" s="32">
        <v>1900</v>
      </c>
      <c r="CO521" s="32">
        <v>1900</v>
      </c>
      <c r="CP521" s="32">
        <v>1900</v>
      </c>
      <c r="CQ521" s="32">
        <v>1900</v>
      </c>
      <c r="CR521" s="32">
        <v>1900</v>
      </c>
      <c r="CS521" s="32">
        <v>1900</v>
      </c>
      <c r="CT521" s="32">
        <v>1900</v>
      </c>
      <c r="CU521" s="32">
        <v>1900</v>
      </c>
      <c r="CV521" s="32">
        <v>1900</v>
      </c>
      <c r="CW521" s="32">
        <v>1900</v>
      </c>
      <c r="CX521" s="32">
        <v>1900</v>
      </c>
      <c r="CZ521" t="s">
        <v>184</v>
      </c>
      <c r="DA521" t="s">
        <v>3107</v>
      </c>
      <c r="DB521">
        <v>1900</v>
      </c>
      <c r="DC521">
        <v>1900</v>
      </c>
      <c r="DD521">
        <v>1900</v>
      </c>
      <c r="DE521">
        <v>1900</v>
      </c>
      <c r="DF521">
        <v>1900</v>
      </c>
      <c r="DG521">
        <v>1900</v>
      </c>
      <c r="DH521">
        <v>1900</v>
      </c>
      <c r="DI521">
        <v>1900</v>
      </c>
      <c r="DJ521">
        <v>1900</v>
      </c>
      <c r="DK521">
        <v>1900</v>
      </c>
      <c r="DL521">
        <v>1900</v>
      </c>
      <c r="DM521">
        <v>1900</v>
      </c>
      <c r="DN521">
        <f t="shared" si="12"/>
        <v>22800</v>
      </c>
    </row>
    <row r="522" spans="89:118" x14ac:dyDescent="0.45">
      <c r="CK522" t="s">
        <v>1247</v>
      </c>
      <c r="CL522" t="s">
        <v>3119</v>
      </c>
      <c r="CM522" s="32">
        <v>8443</v>
      </c>
      <c r="CN522" s="32">
        <v>8458</v>
      </c>
      <c r="CO522" s="32">
        <v>8433</v>
      </c>
      <c r="CP522" s="32">
        <v>8428</v>
      </c>
      <c r="CQ522" s="32">
        <v>3754</v>
      </c>
      <c r="CR522" s="32">
        <v>-394</v>
      </c>
      <c r="CS522" s="32">
        <v>-438</v>
      </c>
      <c r="CT522" s="32">
        <v>-423</v>
      </c>
      <c r="CU522" s="32">
        <v>-420</v>
      </c>
      <c r="CV522" s="32">
        <v>-409</v>
      </c>
      <c r="CW522" s="32">
        <v>-411</v>
      </c>
      <c r="CX522" s="32">
        <v>-505</v>
      </c>
      <c r="CZ522" t="s">
        <v>1247</v>
      </c>
      <c r="DA522" t="s">
        <v>3119</v>
      </c>
      <c r="DB522">
        <v>8443</v>
      </c>
      <c r="DC522">
        <v>8458</v>
      </c>
      <c r="DD522">
        <v>8433</v>
      </c>
      <c r="DE522">
        <v>8428</v>
      </c>
      <c r="DF522">
        <v>3754</v>
      </c>
      <c r="DG522">
        <v>-394</v>
      </c>
      <c r="DH522">
        <v>-438</v>
      </c>
      <c r="DI522">
        <v>-423</v>
      </c>
      <c r="DJ522">
        <v>-420</v>
      </c>
      <c r="DK522">
        <v>-409</v>
      </c>
      <c r="DL522">
        <v>-411</v>
      </c>
      <c r="DM522">
        <v>-505</v>
      </c>
      <c r="DN522">
        <f t="shared" si="12"/>
        <v>34516</v>
      </c>
    </row>
    <row r="523" spans="89:118" x14ac:dyDescent="0.45">
      <c r="CK523" t="s">
        <v>1247</v>
      </c>
      <c r="CL523" t="s">
        <v>3115</v>
      </c>
      <c r="CM523" s="32">
        <v>78910.811000000002</v>
      </c>
      <c r="CN523" s="32">
        <v>79070.811000000002</v>
      </c>
      <c r="CO523" s="32">
        <v>78908.811000000002</v>
      </c>
      <c r="CP523" s="32">
        <v>78910.811000000002</v>
      </c>
      <c r="CQ523" s="32">
        <v>78910.811000000002</v>
      </c>
      <c r="CR523" s="32">
        <v>78910.811000000002</v>
      </c>
      <c r="CS523" s="32">
        <v>78910.811000000002</v>
      </c>
      <c r="CT523" s="32">
        <v>78910.811000000002</v>
      </c>
      <c r="CU523" s="32">
        <v>78910.811000000002</v>
      </c>
      <c r="CV523" s="32">
        <v>80072.528000000006</v>
      </c>
      <c r="CW523" s="32">
        <v>96283.09</v>
      </c>
      <c r="CX523" s="32">
        <v>105611.12300000001</v>
      </c>
      <c r="CZ523" t="s">
        <v>1247</v>
      </c>
      <c r="DA523" t="s">
        <v>3115</v>
      </c>
      <c r="DB523">
        <v>78910.811000000002</v>
      </c>
      <c r="DC523">
        <v>79070.811000000002</v>
      </c>
      <c r="DD523">
        <v>78908.811000000002</v>
      </c>
      <c r="DE523">
        <v>78910.811000000002</v>
      </c>
      <c r="DF523">
        <v>78910.811000000002</v>
      </c>
      <c r="DG523">
        <v>78910.811000000002</v>
      </c>
      <c r="DH523">
        <v>78910.811000000002</v>
      </c>
      <c r="DI523">
        <v>78910.811000000002</v>
      </c>
      <c r="DJ523">
        <v>78910.811000000002</v>
      </c>
      <c r="DK523">
        <v>80072.528000000006</v>
      </c>
      <c r="DL523">
        <v>96283.09</v>
      </c>
      <c r="DM523">
        <v>105611.12300000001</v>
      </c>
      <c r="DN523">
        <f t="shared" si="12"/>
        <v>992322.04</v>
      </c>
    </row>
    <row r="524" spans="89:118" x14ac:dyDescent="0.45">
      <c r="CK524" t="s">
        <v>1247</v>
      </c>
      <c r="CL524" t="s">
        <v>3111</v>
      </c>
      <c r="CM524" s="32">
        <v>12845.165999999999</v>
      </c>
      <c r="CN524" s="32">
        <v>12800</v>
      </c>
      <c r="CO524" s="32">
        <v>12800</v>
      </c>
      <c r="CP524" s="32">
        <v>12800</v>
      </c>
      <c r="CQ524" s="32">
        <v>12815.599</v>
      </c>
      <c r="CR524" s="32">
        <v>12800</v>
      </c>
      <c r="CS524" s="32">
        <v>12800</v>
      </c>
      <c r="CT524" s="32">
        <v>12814.513000000001</v>
      </c>
      <c r="CU524" s="32">
        <v>12800</v>
      </c>
      <c r="CV524" s="32">
        <v>12800</v>
      </c>
      <c r="CW524" s="32">
        <v>12829.993</v>
      </c>
      <c r="CX524" s="32">
        <v>12800</v>
      </c>
      <c r="CZ524" t="s">
        <v>1247</v>
      </c>
      <c r="DA524" t="s">
        <v>3111</v>
      </c>
      <c r="DB524">
        <v>12845.165999999999</v>
      </c>
      <c r="DC524">
        <v>12800</v>
      </c>
      <c r="DD524">
        <v>12800</v>
      </c>
      <c r="DE524">
        <v>12800</v>
      </c>
      <c r="DF524">
        <v>12815.599</v>
      </c>
      <c r="DG524">
        <v>12800</v>
      </c>
      <c r="DH524">
        <v>12800</v>
      </c>
      <c r="DI524">
        <v>12814.513000000001</v>
      </c>
      <c r="DJ524">
        <v>12800</v>
      </c>
      <c r="DK524">
        <v>12800</v>
      </c>
      <c r="DL524">
        <v>12829.993</v>
      </c>
      <c r="DM524">
        <v>12800</v>
      </c>
      <c r="DN524">
        <f t="shared" si="12"/>
        <v>153705.27100000001</v>
      </c>
    </row>
    <row r="525" spans="89:118" x14ac:dyDescent="0.45">
      <c r="CK525" t="s">
        <v>1247</v>
      </c>
      <c r="CL525" t="s">
        <v>3100</v>
      </c>
      <c r="CM525" s="32">
        <v>71462</v>
      </c>
      <c r="CN525" s="32">
        <v>71462</v>
      </c>
      <c r="CO525" s="32">
        <v>71462</v>
      </c>
      <c r="CP525" s="32">
        <v>71462</v>
      </c>
      <c r="CQ525" s="32">
        <v>71462</v>
      </c>
      <c r="CR525" s="32">
        <v>71462</v>
      </c>
      <c r="CS525" s="32">
        <v>71462</v>
      </c>
      <c r="CT525" s="32">
        <v>71462</v>
      </c>
      <c r="CU525" s="32">
        <v>71462</v>
      </c>
      <c r="CV525" s="32">
        <v>71462</v>
      </c>
      <c r="CW525" s="32">
        <v>71462</v>
      </c>
      <c r="CX525" s="32">
        <v>71462</v>
      </c>
      <c r="CZ525" t="s">
        <v>1247</v>
      </c>
      <c r="DA525" t="s">
        <v>3100</v>
      </c>
      <c r="DB525">
        <v>71462</v>
      </c>
      <c r="DC525">
        <v>71462</v>
      </c>
      <c r="DD525">
        <v>71462</v>
      </c>
      <c r="DE525">
        <v>71462</v>
      </c>
      <c r="DF525">
        <v>71462</v>
      </c>
      <c r="DG525">
        <v>71462</v>
      </c>
      <c r="DH525">
        <v>71462</v>
      </c>
      <c r="DI525">
        <v>71462</v>
      </c>
      <c r="DJ525">
        <v>71462</v>
      </c>
      <c r="DK525">
        <v>71462</v>
      </c>
      <c r="DL525">
        <v>71462</v>
      </c>
      <c r="DM525">
        <v>71462</v>
      </c>
      <c r="DN525">
        <f t="shared" si="12"/>
        <v>857544</v>
      </c>
    </row>
    <row r="526" spans="89:118" x14ac:dyDescent="0.45">
      <c r="CK526" t="s">
        <v>1247</v>
      </c>
      <c r="CL526" t="s">
        <v>3116</v>
      </c>
      <c r="CM526" s="32">
        <v>44282</v>
      </c>
      <c r="CN526" s="32">
        <v>43612</v>
      </c>
      <c r="CO526" s="32">
        <v>43614</v>
      </c>
      <c r="CP526" s="32">
        <v>43614</v>
      </c>
      <c r="CQ526" s="32">
        <v>43614</v>
      </c>
      <c r="CR526" s="32">
        <v>43614</v>
      </c>
      <c r="CS526" s="32">
        <v>43664</v>
      </c>
      <c r="CT526" s="32">
        <v>44887</v>
      </c>
      <c r="CU526" s="32">
        <v>43614</v>
      </c>
      <c r="CV526" s="32">
        <v>43614</v>
      </c>
      <c r="CW526" s="32">
        <v>43614</v>
      </c>
      <c r="CX526" s="32">
        <v>22277</v>
      </c>
      <c r="CZ526" t="s">
        <v>1247</v>
      </c>
      <c r="DA526" t="s">
        <v>3116</v>
      </c>
      <c r="DB526">
        <v>44282</v>
      </c>
      <c r="DC526">
        <v>43612</v>
      </c>
      <c r="DD526">
        <v>43614</v>
      </c>
      <c r="DE526">
        <v>43614</v>
      </c>
      <c r="DF526">
        <v>43614</v>
      </c>
      <c r="DG526">
        <v>43614</v>
      </c>
      <c r="DH526">
        <v>43664</v>
      </c>
      <c r="DI526">
        <v>44887</v>
      </c>
      <c r="DJ526">
        <v>43614</v>
      </c>
      <c r="DK526">
        <v>43614</v>
      </c>
      <c r="DL526">
        <v>43614</v>
      </c>
      <c r="DM526">
        <v>22277</v>
      </c>
      <c r="DN526">
        <f t="shared" si="12"/>
        <v>504020</v>
      </c>
    </row>
    <row r="527" spans="89:118" x14ac:dyDescent="0.45">
      <c r="CK527" t="s">
        <v>1247</v>
      </c>
      <c r="CL527" t="s">
        <v>3112</v>
      </c>
      <c r="CM527" s="32">
        <v>20000</v>
      </c>
      <c r="CN527" s="32">
        <v>20000</v>
      </c>
      <c r="CO527" s="32">
        <v>20000</v>
      </c>
      <c r="CP527" s="32">
        <v>20000</v>
      </c>
      <c r="CQ527" s="32">
        <v>20000</v>
      </c>
      <c r="CR527" s="32">
        <v>20000</v>
      </c>
      <c r="CS527" s="32">
        <v>20000</v>
      </c>
      <c r="CT527" s="32">
        <v>20000</v>
      </c>
      <c r="CU527" s="32">
        <v>20000</v>
      </c>
      <c r="CV527" s="32">
        <v>20000</v>
      </c>
      <c r="CW527" s="32">
        <v>20000</v>
      </c>
      <c r="CX527" s="32">
        <v>20000</v>
      </c>
      <c r="CZ527" t="s">
        <v>1247</v>
      </c>
      <c r="DA527" t="s">
        <v>3112</v>
      </c>
      <c r="DB527">
        <v>20000</v>
      </c>
      <c r="DC527">
        <v>20000</v>
      </c>
      <c r="DD527">
        <v>20000</v>
      </c>
      <c r="DE527">
        <v>20000</v>
      </c>
      <c r="DF527">
        <v>20000</v>
      </c>
      <c r="DG527">
        <v>20000</v>
      </c>
      <c r="DH527">
        <v>20000</v>
      </c>
      <c r="DI527">
        <v>20000</v>
      </c>
      <c r="DJ527">
        <v>20000</v>
      </c>
      <c r="DK527">
        <v>20000</v>
      </c>
      <c r="DL527">
        <v>20000</v>
      </c>
      <c r="DM527">
        <v>20000</v>
      </c>
      <c r="DN527">
        <f t="shared" si="12"/>
        <v>240000</v>
      </c>
    </row>
    <row r="528" spans="89:118" x14ac:dyDescent="0.45">
      <c r="CK528" t="s">
        <v>1247</v>
      </c>
      <c r="CL528" t="s">
        <v>3117</v>
      </c>
      <c r="CM528" s="32">
        <v>0</v>
      </c>
      <c r="CN528" s="32">
        <v>0</v>
      </c>
      <c r="CO528" s="32">
        <v>0</v>
      </c>
      <c r="CP528" s="32">
        <v>0</v>
      </c>
      <c r="CQ528" s="32">
        <v>0</v>
      </c>
      <c r="CR528" s="32">
        <v>0</v>
      </c>
      <c r="CS528" s="32">
        <v>59</v>
      </c>
      <c r="CT528" s="32">
        <v>0</v>
      </c>
      <c r="CU528" s="32">
        <v>0</v>
      </c>
      <c r="CV528" s="32">
        <v>0</v>
      </c>
      <c r="CW528" s="32">
        <v>0</v>
      </c>
      <c r="CX528" s="32">
        <v>0</v>
      </c>
      <c r="CZ528" t="s">
        <v>1247</v>
      </c>
      <c r="DA528" t="s">
        <v>3117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59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f t="shared" si="12"/>
        <v>59</v>
      </c>
    </row>
    <row r="529" spans="89:118" x14ac:dyDescent="0.45">
      <c r="CK529" t="s">
        <v>1247</v>
      </c>
      <c r="CL529" t="s">
        <v>3102</v>
      </c>
      <c r="CM529" s="32">
        <v>450000</v>
      </c>
      <c r="CN529" s="32">
        <v>450000</v>
      </c>
      <c r="CO529" s="32">
        <v>450000</v>
      </c>
      <c r="CP529" s="32">
        <v>450000</v>
      </c>
      <c r="CQ529" s="32">
        <v>450000</v>
      </c>
      <c r="CR529" s="32">
        <v>450000</v>
      </c>
      <c r="CS529" s="32">
        <v>450000</v>
      </c>
      <c r="CT529" s="32">
        <v>450000</v>
      </c>
      <c r="CU529" s="32">
        <v>450000</v>
      </c>
      <c r="CV529" s="32">
        <v>450000</v>
      </c>
      <c r="CW529" s="32">
        <v>450000</v>
      </c>
      <c r="CX529" s="32">
        <v>450000</v>
      </c>
      <c r="CZ529" t="s">
        <v>1247</v>
      </c>
      <c r="DA529" t="s">
        <v>3102</v>
      </c>
      <c r="DB529">
        <v>450000</v>
      </c>
      <c r="DC529">
        <v>450000</v>
      </c>
      <c r="DD529">
        <v>450000</v>
      </c>
      <c r="DE529">
        <v>450000</v>
      </c>
      <c r="DF529">
        <v>450000</v>
      </c>
      <c r="DG529">
        <v>450000</v>
      </c>
      <c r="DH529">
        <v>450000</v>
      </c>
      <c r="DI529">
        <v>450000</v>
      </c>
      <c r="DJ529">
        <v>450000</v>
      </c>
      <c r="DK529">
        <v>450000</v>
      </c>
      <c r="DL529">
        <v>450000</v>
      </c>
      <c r="DM529">
        <v>450000</v>
      </c>
      <c r="DN529">
        <f t="shared" si="12"/>
        <v>5400000</v>
      </c>
    </row>
    <row r="530" spans="89:118" x14ac:dyDescent="0.45">
      <c r="CK530" t="s">
        <v>1247</v>
      </c>
      <c r="CL530" t="s">
        <v>3113</v>
      </c>
      <c r="CM530" s="32">
        <v>23741</v>
      </c>
      <c r="CN530" s="32">
        <v>26986</v>
      </c>
      <c r="CO530" s="32">
        <v>22984</v>
      </c>
      <c r="CP530" s="32">
        <v>33996</v>
      </c>
      <c r="CQ530" s="32">
        <v>23971</v>
      </c>
      <c r="CR530" s="32">
        <v>23347</v>
      </c>
      <c r="CS530" s="32">
        <v>25009</v>
      </c>
      <c r="CT530" s="32">
        <v>23605</v>
      </c>
      <c r="CU530" s="32">
        <v>26299</v>
      </c>
      <c r="CV530" s="32">
        <v>24778</v>
      </c>
      <c r="CW530" s="32">
        <v>24407</v>
      </c>
      <c r="CX530" s="32">
        <v>30536</v>
      </c>
      <c r="CZ530" t="s">
        <v>1247</v>
      </c>
      <c r="DA530" t="s">
        <v>3113</v>
      </c>
      <c r="DB530">
        <v>23741</v>
      </c>
      <c r="DC530">
        <v>26986</v>
      </c>
      <c r="DD530">
        <v>22984</v>
      </c>
      <c r="DE530">
        <v>33996</v>
      </c>
      <c r="DF530">
        <v>23971</v>
      </c>
      <c r="DG530">
        <v>23347</v>
      </c>
      <c r="DH530">
        <v>25009</v>
      </c>
      <c r="DI530">
        <v>23605</v>
      </c>
      <c r="DJ530">
        <v>26299</v>
      </c>
      <c r="DK530">
        <v>24778</v>
      </c>
      <c r="DL530">
        <v>24407</v>
      </c>
      <c r="DM530">
        <v>30536</v>
      </c>
      <c r="DN530">
        <f t="shared" si="12"/>
        <v>309659</v>
      </c>
    </row>
    <row r="531" spans="89:118" x14ac:dyDescent="0.45">
      <c r="CK531" t="s">
        <v>1247</v>
      </c>
      <c r="CL531" t="s">
        <v>3120</v>
      </c>
      <c r="CM531" s="32">
        <v>79000</v>
      </c>
      <c r="CN531" s="32">
        <v>79000</v>
      </c>
      <c r="CO531" s="32">
        <v>79000</v>
      </c>
      <c r="CP531" s="32">
        <v>79000</v>
      </c>
      <c r="CQ531" s="32">
        <v>79000</v>
      </c>
      <c r="CR531" s="32">
        <v>79000</v>
      </c>
      <c r="CS531" s="32">
        <v>79000</v>
      </c>
      <c r="CT531" s="32">
        <v>79000</v>
      </c>
      <c r="CU531" s="32">
        <v>79000</v>
      </c>
      <c r="CV531" s="32">
        <v>79000</v>
      </c>
      <c r="CW531" s="32">
        <v>79000</v>
      </c>
      <c r="CX531" s="32">
        <v>79000</v>
      </c>
      <c r="CZ531" t="s">
        <v>1247</v>
      </c>
      <c r="DA531" t="s">
        <v>3120</v>
      </c>
      <c r="DB531">
        <v>79000</v>
      </c>
      <c r="DC531">
        <v>79000</v>
      </c>
      <c r="DD531">
        <v>79000</v>
      </c>
      <c r="DE531">
        <v>79000</v>
      </c>
      <c r="DF531">
        <v>79000</v>
      </c>
      <c r="DG531">
        <v>79000</v>
      </c>
      <c r="DH531">
        <v>79000</v>
      </c>
      <c r="DI531">
        <v>79000</v>
      </c>
      <c r="DJ531">
        <v>79000</v>
      </c>
      <c r="DK531">
        <v>79000</v>
      </c>
      <c r="DL531">
        <v>79000</v>
      </c>
      <c r="DM531">
        <v>79000</v>
      </c>
      <c r="DN531">
        <f t="shared" si="12"/>
        <v>948000</v>
      </c>
    </row>
    <row r="532" spans="89:118" x14ac:dyDescent="0.45">
      <c r="CK532" t="s">
        <v>1247</v>
      </c>
      <c r="CL532" t="s">
        <v>3101</v>
      </c>
      <c r="CM532" s="32">
        <v>1000</v>
      </c>
      <c r="CN532" s="32">
        <v>1000</v>
      </c>
      <c r="CO532" s="32">
        <v>1000</v>
      </c>
      <c r="CP532" s="32">
        <v>1000</v>
      </c>
      <c r="CQ532" s="32">
        <v>1000</v>
      </c>
      <c r="CR532" s="32">
        <v>1000</v>
      </c>
      <c r="CS532" s="32">
        <v>1000</v>
      </c>
      <c r="CT532" s="32">
        <v>1000</v>
      </c>
      <c r="CU532" s="32">
        <v>1000</v>
      </c>
      <c r="CV532" s="32">
        <v>1000</v>
      </c>
      <c r="CW532" s="32">
        <v>1000</v>
      </c>
      <c r="CX532" s="32">
        <v>1000</v>
      </c>
      <c r="CZ532" t="s">
        <v>1247</v>
      </c>
      <c r="DA532" t="s">
        <v>3101</v>
      </c>
      <c r="DB532">
        <v>1000</v>
      </c>
      <c r="DC532">
        <v>1000</v>
      </c>
      <c r="DD532">
        <v>1000</v>
      </c>
      <c r="DE532">
        <v>1000</v>
      </c>
      <c r="DF532">
        <v>1000</v>
      </c>
      <c r="DG532">
        <v>1000</v>
      </c>
      <c r="DH532">
        <v>1000</v>
      </c>
      <c r="DI532">
        <v>1000</v>
      </c>
      <c r="DJ532">
        <v>1000</v>
      </c>
      <c r="DK532">
        <v>1000</v>
      </c>
      <c r="DL532">
        <v>1000</v>
      </c>
      <c r="DM532">
        <v>1000</v>
      </c>
      <c r="DN532">
        <f t="shared" si="12"/>
        <v>12000</v>
      </c>
    </row>
    <row r="533" spans="89:118" x14ac:dyDescent="0.45">
      <c r="CK533" t="s">
        <v>1247</v>
      </c>
      <c r="CL533" t="s">
        <v>3103</v>
      </c>
      <c r="CM533" s="32">
        <v>8680</v>
      </c>
      <c r="CN533" s="32">
        <v>8680</v>
      </c>
      <c r="CO533" s="32">
        <v>8680</v>
      </c>
      <c r="CP533" s="32">
        <v>8680</v>
      </c>
      <c r="CQ533" s="32">
        <v>8680</v>
      </c>
      <c r="CR533" s="32">
        <v>8680</v>
      </c>
      <c r="CS533" s="32">
        <v>8680</v>
      </c>
      <c r="CT533" s="32">
        <v>8680</v>
      </c>
      <c r="CU533" s="32">
        <v>8680</v>
      </c>
      <c r="CV533" s="32">
        <v>8680</v>
      </c>
      <c r="CW533" s="32">
        <v>8680</v>
      </c>
      <c r="CX533" s="32">
        <v>8680</v>
      </c>
      <c r="CZ533" t="s">
        <v>1247</v>
      </c>
      <c r="DA533" t="s">
        <v>3103</v>
      </c>
      <c r="DB533">
        <v>8680</v>
      </c>
      <c r="DC533">
        <v>8680</v>
      </c>
      <c r="DD533">
        <v>8680</v>
      </c>
      <c r="DE533">
        <v>8680</v>
      </c>
      <c r="DF533">
        <v>8680</v>
      </c>
      <c r="DG533">
        <v>8680</v>
      </c>
      <c r="DH533">
        <v>8680</v>
      </c>
      <c r="DI533">
        <v>8680</v>
      </c>
      <c r="DJ533">
        <v>8680</v>
      </c>
      <c r="DK533">
        <v>8680</v>
      </c>
      <c r="DL533">
        <v>8680</v>
      </c>
      <c r="DM533">
        <v>8680</v>
      </c>
      <c r="DN533">
        <f t="shared" si="12"/>
        <v>104160</v>
      </c>
    </row>
    <row r="534" spans="89:118" x14ac:dyDescent="0.45">
      <c r="CK534" t="s">
        <v>1247</v>
      </c>
      <c r="CL534" t="s">
        <v>3107</v>
      </c>
      <c r="CM534" s="32">
        <v>2200</v>
      </c>
      <c r="CN534" s="32">
        <v>2200</v>
      </c>
      <c r="CO534" s="32">
        <v>2200</v>
      </c>
      <c r="CP534" s="32">
        <v>2200</v>
      </c>
      <c r="CQ534" s="32">
        <v>2200</v>
      </c>
      <c r="CR534" s="32">
        <v>2200</v>
      </c>
      <c r="CS534" s="32">
        <v>2200</v>
      </c>
      <c r="CT534" s="32">
        <v>2200</v>
      </c>
      <c r="CU534" s="32">
        <v>2200</v>
      </c>
      <c r="CV534" s="32">
        <v>2200</v>
      </c>
      <c r="CW534" s="32">
        <v>2200</v>
      </c>
      <c r="CX534" s="32">
        <v>2200</v>
      </c>
      <c r="CZ534" t="s">
        <v>1247</v>
      </c>
      <c r="DA534" t="s">
        <v>3107</v>
      </c>
      <c r="DB534">
        <v>2200</v>
      </c>
      <c r="DC534">
        <v>2200</v>
      </c>
      <c r="DD534">
        <v>2200</v>
      </c>
      <c r="DE534">
        <v>2200</v>
      </c>
      <c r="DF534">
        <v>2200</v>
      </c>
      <c r="DG534">
        <v>2200</v>
      </c>
      <c r="DH534">
        <v>2200</v>
      </c>
      <c r="DI534">
        <v>2200</v>
      </c>
      <c r="DJ534">
        <v>2200</v>
      </c>
      <c r="DK534">
        <v>2200</v>
      </c>
      <c r="DL534">
        <v>2200</v>
      </c>
      <c r="DM534">
        <v>2200</v>
      </c>
      <c r="DN534">
        <f t="shared" si="12"/>
        <v>26400</v>
      </c>
    </row>
    <row r="535" spans="89:118" x14ac:dyDescent="0.45">
      <c r="CK535" t="s">
        <v>767</v>
      </c>
      <c r="CL535" t="s">
        <v>3100</v>
      </c>
      <c r="CM535" s="32">
        <v>15000</v>
      </c>
      <c r="CN535" s="32">
        <v>15000</v>
      </c>
      <c r="CO535" s="32">
        <v>15000</v>
      </c>
      <c r="CP535" s="32">
        <v>15000</v>
      </c>
      <c r="CQ535" s="32">
        <v>15000</v>
      </c>
      <c r="CR535" s="32">
        <v>15000</v>
      </c>
      <c r="CS535" s="32">
        <v>15000</v>
      </c>
      <c r="CT535" s="32">
        <v>15000</v>
      </c>
      <c r="CU535" s="32">
        <v>15000</v>
      </c>
      <c r="CV535" s="32">
        <v>15000</v>
      </c>
      <c r="CW535" s="32">
        <v>15000</v>
      </c>
      <c r="CX535" s="32">
        <v>15000</v>
      </c>
      <c r="CZ535" t="s">
        <v>767</v>
      </c>
      <c r="DA535" t="s">
        <v>3100</v>
      </c>
      <c r="DB535">
        <v>15000</v>
      </c>
      <c r="DC535">
        <v>15000</v>
      </c>
      <c r="DD535">
        <v>15000</v>
      </c>
      <c r="DE535">
        <v>15000</v>
      </c>
      <c r="DF535">
        <v>15000</v>
      </c>
      <c r="DG535">
        <v>15000</v>
      </c>
      <c r="DH535">
        <v>15000</v>
      </c>
      <c r="DI535">
        <v>15000</v>
      </c>
      <c r="DJ535">
        <v>15000</v>
      </c>
      <c r="DK535">
        <v>15000</v>
      </c>
      <c r="DL535">
        <v>15000</v>
      </c>
      <c r="DM535">
        <v>15000</v>
      </c>
      <c r="DN535">
        <f t="shared" si="12"/>
        <v>180000</v>
      </c>
    </row>
    <row r="536" spans="89:118" x14ac:dyDescent="0.45">
      <c r="CK536" t="s">
        <v>767</v>
      </c>
      <c r="CL536" t="s">
        <v>3104</v>
      </c>
      <c r="CM536" s="32">
        <v>10800</v>
      </c>
      <c r="CN536" s="32">
        <v>10800</v>
      </c>
      <c r="CO536" s="32">
        <v>10800</v>
      </c>
      <c r="CP536" s="32">
        <v>10800</v>
      </c>
      <c r="CQ536" s="32">
        <v>10800</v>
      </c>
      <c r="CR536" s="32">
        <v>10800</v>
      </c>
      <c r="CS536" s="32">
        <v>10800</v>
      </c>
      <c r="CT536" s="32">
        <v>10800</v>
      </c>
      <c r="CU536" s="32">
        <v>10800</v>
      </c>
      <c r="CV536" s="32">
        <v>10800</v>
      </c>
      <c r="CW536" s="32">
        <v>10800</v>
      </c>
      <c r="CX536" s="32">
        <v>10800</v>
      </c>
      <c r="CZ536" t="s">
        <v>767</v>
      </c>
      <c r="DA536" t="s">
        <v>3104</v>
      </c>
      <c r="DB536">
        <v>10800</v>
      </c>
      <c r="DC536">
        <v>10800</v>
      </c>
      <c r="DD536">
        <v>10800</v>
      </c>
      <c r="DE536">
        <v>10800</v>
      </c>
      <c r="DF536">
        <v>10800</v>
      </c>
      <c r="DG536">
        <v>10800</v>
      </c>
      <c r="DH536">
        <v>10800</v>
      </c>
      <c r="DI536">
        <v>10800</v>
      </c>
      <c r="DJ536">
        <v>10800</v>
      </c>
      <c r="DK536">
        <v>10800</v>
      </c>
      <c r="DL536">
        <v>10800</v>
      </c>
      <c r="DM536">
        <v>10800</v>
      </c>
      <c r="DN536">
        <f t="shared" si="12"/>
        <v>129600</v>
      </c>
    </row>
    <row r="537" spans="89:118" x14ac:dyDescent="0.45">
      <c r="CK537" t="s">
        <v>767</v>
      </c>
      <c r="CL537" t="s">
        <v>3105</v>
      </c>
      <c r="CM537" s="32">
        <v>0</v>
      </c>
      <c r="CN537" s="32">
        <v>0</v>
      </c>
      <c r="CO537" s="32">
        <v>0</v>
      </c>
      <c r="CP537" s="32">
        <v>0</v>
      </c>
      <c r="CQ537" s="32">
        <v>0</v>
      </c>
      <c r="CR537" s="32">
        <v>0</v>
      </c>
      <c r="CS537" s="32">
        <v>0</v>
      </c>
      <c r="CT537" s="32">
        <v>0</v>
      </c>
      <c r="CU537" s="32">
        <v>0</v>
      </c>
      <c r="CV537" s="32">
        <v>0</v>
      </c>
      <c r="CW537" s="32">
        <v>0</v>
      </c>
      <c r="CX537" s="32">
        <v>0</v>
      </c>
      <c r="CZ537" t="s">
        <v>767</v>
      </c>
      <c r="DA537" t="s">
        <v>3105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f t="shared" si="12"/>
        <v>0</v>
      </c>
    </row>
    <row r="538" spans="89:118" x14ac:dyDescent="0.45">
      <c r="CK538" t="s">
        <v>767</v>
      </c>
      <c r="CL538" t="s">
        <v>3101</v>
      </c>
      <c r="CM538" s="32">
        <v>0</v>
      </c>
      <c r="CN538" s="32">
        <v>0</v>
      </c>
      <c r="CO538" s="32">
        <v>0</v>
      </c>
      <c r="CP538" s="32">
        <v>0</v>
      </c>
      <c r="CQ538" s="32">
        <v>0</v>
      </c>
      <c r="CR538" s="32">
        <v>0</v>
      </c>
      <c r="CS538" s="32">
        <v>0</v>
      </c>
      <c r="CT538" s="32">
        <v>0</v>
      </c>
      <c r="CU538" s="32">
        <v>0</v>
      </c>
      <c r="CV538" s="32">
        <v>0</v>
      </c>
      <c r="CW538" s="32">
        <v>0</v>
      </c>
      <c r="CX538" s="32">
        <v>0</v>
      </c>
      <c r="CZ538" t="s">
        <v>767</v>
      </c>
      <c r="DA538" t="s">
        <v>3101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f t="shared" si="12"/>
        <v>0</v>
      </c>
    </row>
    <row r="539" spans="89:118" x14ac:dyDescent="0.45">
      <c r="CK539" t="s">
        <v>767</v>
      </c>
      <c r="CL539" t="s">
        <v>3103</v>
      </c>
      <c r="CM539" s="32">
        <v>3000</v>
      </c>
      <c r="CN539" s="32">
        <v>3000</v>
      </c>
      <c r="CO539" s="32">
        <v>3000</v>
      </c>
      <c r="CP539" s="32">
        <v>3000</v>
      </c>
      <c r="CQ539" s="32">
        <v>3000</v>
      </c>
      <c r="CR539" s="32">
        <v>3000</v>
      </c>
      <c r="CS539" s="32">
        <v>3000</v>
      </c>
      <c r="CT539" s="32">
        <v>3000</v>
      </c>
      <c r="CU539" s="32">
        <v>3000</v>
      </c>
      <c r="CV539" s="32">
        <v>3000</v>
      </c>
      <c r="CW539" s="32">
        <v>3000</v>
      </c>
      <c r="CX539" s="32">
        <v>3000</v>
      </c>
      <c r="CZ539" t="s">
        <v>767</v>
      </c>
      <c r="DA539" t="s">
        <v>3103</v>
      </c>
      <c r="DB539">
        <v>3000</v>
      </c>
      <c r="DC539">
        <v>3000</v>
      </c>
      <c r="DD539">
        <v>3000</v>
      </c>
      <c r="DE539">
        <v>3000</v>
      </c>
      <c r="DF539">
        <v>3000</v>
      </c>
      <c r="DG539">
        <v>3000</v>
      </c>
      <c r="DH539">
        <v>3000</v>
      </c>
      <c r="DI539">
        <v>3000</v>
      </c>
      <c r="DJ539">
        <v>3000</v>
      </c>
      <c r="DK539">
        <v>3000</v>
      </c>
      <c r="DL539">
        <v>3000</v>
      </c>
      <c r="DM539">
        <v>3000</v>
      </c>
      <c r="DN539">
        <f t="shared" si="12"/>
        <v>36000</v>
      </c>
    </row>
    <row r="540" spans="89:118" x14ac:dyDescent="0.45">
      <c r="CK540" t="s">
        <v>288</v>
      </c>
      <c r="CL540" t="s">
        <v>3112</v>
      </c>
      <c r="CM540" s="32">
        <v>20000</v>
      </c>
      <c r="CN540" s="32">
        <v>20000</v>
      </c>
      <c r="CO540" s="32">
        <v>20000</v>
      </c>
      <c r="CP540" s="32">
        <v>20000</v>
      </c>
      <c r="CQ540" s="32">
        <v>20000</v>
      </c>
      <c r="CR540" s="32">
        <v>20000</v>
      </c>
      <c r="CS540" s="32">
        <v>20000</v>
      </c>
      <c r="CT540" s="32">
        <v>20000</v>
      </c>
      <c r="CU540" s="32">
        <v>20000</v>
      </c>
      <c r="CV540" s="32">
        <v>20000</v>
      </c>
      <c r="CW540" s="32">
        <v>20000</v>
      </c>
      <c r="CX540" s="32">
        <v>20000</v>
      </c>
      <c r="CZ540" t="s">
        <v>288</v>
      </c>
      <c r="DA540" t="s">
        <v>3112</v>
      </c>
      <c r="DB540">
        <v>20000</v>
      </c>
      <c r="DC540">
        <v>20000</v>
      </c>
      <c r="DD540">
        <v>20000</v>
      </c>
      <c r="DE540">
        <v>20000</v>
      </c>
      <c r="DF540">
        <v>20000</v>
      </c>
      <c r="DG540">
        <v>20000</v>
      </c>
      <c r="DH540">
        <v>20000</v>
      </c>
      <c r="DI540">
        <v>20000</v>
      </c>
      <c r="DJ540">
        <v>20000</v>
      </c>
      <c r="DK540">
        <v>20000</v>
      </c>
      <c r="DL540">
        <v>20000</v>
      </c>
      <c r="DM540">
        <v>20000</v>
      </c>
      <c r="DN540">
        <f t="shared" si="12"/>
        <v>240000</v>
      </c>
    </row>
    <row r="541" spans="89:118" x14ac:dyDescent="0.45">
      <c r="CK541" t="s">
        <v>288</v>
      </c>
      <c r="CL541" t="s">
        <v>3103</v>
      </c>
      <c r="CM541" s="32">
        <v>2000</v>
      </c>
      <c r="CN541" s="32">
        <v>2000</v>
      </c>
      <c r="CO541" s="32">
        <v>2000</v>
      </c>
      <c r="CP541" s="32">
        <v>2000</v>
      </c>
      <c r="CQ541" s="32">
        <v>2000</v>
      </c>
      <c r="CR541" s="32">
        <v>2000</v>
      </c>
      <c r="CS541" s="32">
        <v>2000</v>
      </c>
      <c r="CT541" s="32">
        <v>2000</v>
      </c>
      <c r="CU541" s="32">
        <v>2000</v>
      </c>
      <c r="CV541" s="32">
        <v>2000</v>
      </c>
      <c r="CW541" s="32">
        <v>2000</v>
      </c>
      <c r="CX541" s="32">
        <v>2000</v>
      </c>
      <c r="CZ541" t="s">
        <v>288</v>
      </c>
      <c r="DA541" t="s">
        <v>3103</v>
      </c>
      <c r="DB541">
        <v>2000</v>
      </c>
      <c r="DC541">
        <v>2000</v>
      </c>
      <c r="DD541">
        <v>2000</v>
      </c>
      <c r="DE541">
        <v>2000</v>
      </c>
      <c r="DF541">
        <v>2000</v>
      </c>
      <c r="DG541">
        <v>2000</v>
      </c>
      <c r="DH541">
        <v>2000</v>
      </c>
      <c r="DI541">
        <v>2000</v>
      </c>
      <c r="DJ541">
        <v>2000</v>
      </c>
      <c r="DK541">
        <v>2000</v>
      </c>
      <c r="DL541">
        <v>2000</v>
      </c>
      <c r="DM541">
        <v>2000</v>
      </c>
      <c r="DN541">
        <f t="shared" si="12"/>
        <v>24000</v>
      </c>
    </row>
    <row r="542" spans="89:118" x14ac:dyDescent="0.45">
      <c r="CK542" t="s">
        <v>828</v>
      </c>
      <c r="CL542" t="s">
        <v>3111</v>
      </c>
      <c r="CM542" s="32">
        <v>0</v>
      </c>
      <c r="CN542" s="32">
        <v>0</v>
      </c>
      <c r="CO542" s="32">
        <v>0</v>
      </c>
      <c r="CP542" s="32">
        <v>0</v>
      </c>
      <c r="CQ542" s="32">
        <v>0</v>
      </c>
      <c r="CR542" s="32">
        <v>0</v>
      </c>
      <c r="CS542" s="32">
        <v>0</v>
      </c>
      <c r="CT542" s="32">
        <v>0</v>
      </c>
      <c r="CU542" s="32">
        <v>0</v>
      </c>
      <c r="CV542" s="32">
        <v>0</v>
      </c>
      <c r="CW542" s="32">
        <v>0</v>
      </c>
      <c r="CX542" s="32">
        <v>0</v>
      </c>
      <c r="CZ542" t="s">
        <v>828</v>
      </c>
      <c r="DA542" t="s">
        <v>3111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f t="shared" si="12"/>
        <v>0</v>
      </c>
    </row>
    <row r="543" spans="89:118" x14ac:dyDescent="0.45">
      <c r="CK543" t="s">
        <v>828</v>
      </c>
      <c r="CL543" t="s">
        <v>3100</v>
      </c>
      <c r="CM543" s="32">
        <v>40500</v>
      </c>
      <c r="CN543" s="32">
        <v>40500</v>
      </c>
      <c r="CO543" s="32">
        <v>40500</v>
      </c>
      <c r="CP543" s="32">
        <v>40500</v>
      </c>
      <c r="CQ543" s="32">
        <v>40500</v>
      </c>
      <c r="CR543" s="32">
        <v>40500</v>
      </c>
      <c r="CS543" s="32">
        <v>40500</v>
      </c>
      <c r="CT543" s="32">
        <v>40500</v>
      </c>
      <c r="CU543" s="32">
        <v>40500</v>
      </c>
      <c r="CV543" s="32">
        <v>40500</v>
      </c>
      <c r="CW543" s="32">
        <v>40500</v>
      </c>
      <c r="CX543" s="32">
        <v>40500</v>
      </c>
      <c r="CZ543" t="s">
        <v>828</v>
      </c>
      <c r="DA543" t="s">
        <v>3100</v>
      </c>
      <c r="DB543">
        <v>40500</v>
      </c>
      <c r="DC543">
        <v>40500</v>
      </c>
      <c r="DD543">
        <v>40500</v>
      </c>
      <c r="DE543">
        <v>40500</v>
      </c>
      <c r="DF543">
        <v>40500</v>
      </c>
      <c r="DG543">
        <v>40500</v>
      </c>
      <c r="DH543">
        <v>40500</v>
      </c>
      <c r="DI543">
        <v>40500</v>
      </c>
      <c r="DJ543">
        <v>40500</v>
      </c>
      <c r="DK543">
        <v>40500</v>
      </c>
      <c r="DL543">
        <v>40500</v>
      </c>
      <c r="DM543">
        <v>40500</v>
      </c>
      <c r="DN543">
        <f t="shared" si="12"/>
        <v>486000</v>
      </c>
    </row>
    <row r="544" spans="89:118" x14ac:dyDescent="0.45">
      <c r="CK544" t="s">
        <v>828</v>
      </c>
      <c r="CL544" t="s">
        <v>3112</v>
      </c>
      <c r="CM544" s="32">
        <v>17535</v>
      </c>
      <c r="CN544" s="32">
        <v>17535</v>
      </c>
      <c r="CO544" s="32">
        <v>17535</v>
      </c>
      <c r="CP544" s="32">
        <v>17535</v>
      </c>
      <c r="CQ544" s="32">
        <v>17535</v>
      </c>
      <c r="CR544" s="32">
        <v>17535</v>
      </c>
      <c r="CS544" s="32">
        <v>17535</v>
      </c>
      <c r="CT544" s="32">
        <v>17535</v>
      </c>
      <c r="CU544" s="32">
        <v>17535</v>
      </c>
      <c r="CV544" s="32">
        <v>17535</v>
      </c>
      <c r="CW544" s="32">
        <v>17535</v>
      </c>
      <c r="CX544" s="32">
        <v>17535</v>
      </c>
      <c r="CZ544" t="s">
        <v>828</v>
      </c>
      <c r="DA544" t="s">
        <v>3112</v>
      </c>
      <c r="DB544">
        <v>17535</v>
      </c>
      <c r="DC544">
        <v>17535</v>
      </c>
      <c r="DD544">
        <v>17535</v>
      </c>
      <c r="DE544">
        <v>17535</v>
      </c>
      <c r="DF544">
        <v>17535</v>
      </c>
      <c r="DG544">
        <v>17535</v>
      </c>
      <c r="DH544">
        <v>17535</v>
      </c>
      <c r="DI544">
        <v>17535</v>
      </c>
      <c r="DJ544">
        <v>17535</v>
      </c>
      <c r="DK544">
        <v>17535</v>
      </c>
      <c r="DL544">
        <v>17535</v>
      </c>
      <c r="DM544">
        <v>17535</v>
      </c>
      <c r="DN544">
        <f t="shared" si="12"/>
        <v>210420</v>
      </c>
    </row>
    <row r="545" spans="89:118" x14ac:dyDescent="0.45">
      <c r="CK545" t="s">
        <v>828</v>
      </c>
      <c r="CL545" t="s">
        <v>3113</v>
      </c>
      <c r="CM545" s="32">
        <v>60273</v>
      </c>
      <c r="CN545" s="32">
        <v>62624</v>
      </c>
      <c r="CO545" s="32">
        <v>58723</v>
      </c>
      <c r="CP545" s="32">
        <v>58930</v>
      </c>
      <c r="CQ545" s="32">
        <v>66266</v>
      </c>
      <c r="CR545" s="32">
        <v>61656</v>
      </c>
      <c r="CS545" s="32">
        <v>67569</v>
      </c>
      <c r="CT545" s="32">
        <v>61599</v>
      </c>
      <c r="CU545" s="32">
        <v>58989</v>
      </c>
      <c r="CV545" s="32">
        <v>60243</v>
      </c>
      <c r="CW545" s="32">
        <v>60738</v>
      </c>
      <c r="CX545" s="32">
        <v>56182</v>
      </c>
      <c r="CZ545" t="s">
        <v>828</v>
      </c>
      <c r="DA545" t="s">
        <v>3113</v>
      </c>
      <c r="DB545">
        <v>60273</v>
      </c>
      <c r="DC545">
        <v>62624</v>
      </c>
      <c r="DD545">
        <v>58723</v>
      </c>
      <c r="DE545">
        <v>58930</v>
      </c>
      <c r="DF545">
        <v>66266</v>
      </c>
      <c r="DG545">
        <v>61656</v>
      </c>
      <c r="DH545">
        <v>67569</v>
      </c>
      <c r="DI545">
        <v>61599</v>
      </c>
      <c r="DJ545">
        <v>58989</v>
      </c>
      <c r="DK545">
        <v>60243</v>
      </c>
      <c r="DL545">
        <v>60738</v>
      </c>
      <c r="DM545">
        <v>56182</v>
      </c>
      <c r="DN545">
        <f t="shared" si="12"/>
        <v>733792</v>
      </c>
    </row>
    <row r="546" spans="89:118" x14ac:dyDescent="0.45">
      <c r="CK546" t="s">
        <v>828</v>
      </c>
      <c r="CL546" t="s">
        <v>3101</v>
      </c>
      <c r="CM546" s="32">
        <v>4962</v>
      </c>
      <c r="CN546" s="32">
        <v>4962</v>
      </c>
      <c r="CO546" s="32">
        <v>4962</v>
      </c>
      <c r="CP546" s="32">
        <v>4962</v>
      </c>
      <c r="CQ546" s="32">
        <v>4962</v>
      </c>
      <c r="CR546" s="32">
        <v>4962</v>
      </c>
      <c r="CS546" s="32">
        <v>4962</v>
      </c>
      <c r="CT546" s="32">
        <v>4962</v>
      </c>
      <c r="CU546" s="32">
        <v>4962</v>
      </c>
      <c r="CV546" s="32">
        <v>4962</v>
      </c>
      <c r="CW546" s="32">
        <v>4962</v>
      </c>
      <c r="CX546" s="32">
        <v>4962</v>
      </c>
      <c r="CZ546" t="s">
        <v>828</v>
      </c>
      <c r="DA546" t="s">
        <v>3101</v>
      </c>
      <c r="DB546">
        <v>4962</v>
      </c>
      <c r="DC546">
        <v>4962</v>
      </c>
      <c r="DD546">
        <v>4962</v>
      </c>
      <c r="DE546">
        <v>4962</v>
      </c>
      <c r="DF546">
        <v>4962</v>
      </c>
      <c r="DG546">
        <v>4962</v>
      </c>
      <c r="DH546">
        <v>4962</v>
      </c>
      <c r="DI546">
        <v>4962</v>
      </c>
      <c r="DJ546">
        <v>4962</v>
      </c>
      <c r="DK546">
        <v>4962</v>
      </c>
      <c r="DL546">
        <v>4962</v>
      </c>
      <c r="DM546">
        <v>4962</v>
      </c>
      <c r="DN546">
        <f t="shared" si="12"/>
        <v>59544</v>
      </c>
    </row>
    <row r="547" spans="89:118" x14ac:dyDescent="0.45">
      <c r="CK547" t="s">
        <v>828</v>
      </c>
      <c r="CL547" t="s">
        <v>3103</v>
      </c>
      <c r="CM547" s="32">
        <v>0</v>
      </c>
      <c r="CN547" s="32">
        <v>0</v>
      </c>
      <c r="CO547" s="32">
        <v>0</v>
      </c>
      <c r="CP547" s="32">
        <v>0</v>
      </c>
      <c r="CQ547" s="32">
        <v>33502</v>
      </c>
      <c r="CR547" s="32">
        <v>0</v>
      </c>
      <c r="CS547" s="32">
        <v>0</v>
      </c>
      <c r="CT547" s="32">
        <v>0</v>
      </c>
      <c r="CU547" s="32">
        <v>0</v>
      </c>
      <c r="CV547" s="32">
        <v>0</v>
      </c>
      <c r="CW547" s="32">
        <v>0</v>
      </c>
      <c r="CX547" s="32">
        <v>0</v>
      </c>
      <c r="CZ547" t="s">
        <v>828</v>
      </c>
      <c r="DA547" t="s">
        <v>3103</v>
      </c>
      <c r="DB547">
        <v>0</v>
      </c>
      <c r="DC547">
        <v>0</v>
      </c>
      <c r="DD547">
        <v>0</v>
      </c>
      <c r="DE547">
        <v>0</v>
      </c>
      <c r="DF547">
        <v>33502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f t="shared" si="12"/>
        <v>33502</v>
      </c>
    </row>
    <row r="548" spans="89:118" x14ac:dyDescent="0.45">
      <c r="CK548" t="s">
        <v>828</v>
      </c>
      <c r="CL548" t="s">
        <v>3107</v>
      </c>
      <c r="CM548" s="32">
        <v>8000</v>
      </c>
      <c r="CN548" s="32">
        <v>8000</v>
      </c>
      <c r="CO548" s="32">
        <v>8000</v>
      </c>
      <c r="CP548" s="32">
        <v>8000</v>
      </c>
      <c r="CQ548" s="32">
        <v>8000</v>
      </c>
      <c r="CR548" s="32">
        <v>8000</v>
      </c>
      <c r="CS548" s="32">
        <v>8000</v>
      </c>
      <c r="CT548" s="32">
        <v>8000</v>
      </c>
      <c r="CU548" s="32">
        <v>8000</v>
      </c>
      <c r="CV548" s="32">
        <v>8000</v>
      </c>
      <c r="CW548" s="32">
        <v>8000</v>
      </c>
      <c r="CX548" s="32">
        <v>8000</v>
      </c>
      <c r="CZ548" t="s">
        <v>828</v>
      </c>
      <c r="DA548" t="s">
        <v>3107</v>
      </c>
      <c r="DB548">
        <v>8000</v>
      </c>
      <c r="DC548">
        <v>8000</v>
      </c>
      <c r="DD548">
        <v>8000</v>
      </c>
      <c r="DE548">
        <v>8000</v>
      </c>
      <c r="DF548">
        <v>8000</v>
      </c>
      <c r="DG548">
        <v>8000</v>
      </c>
      <c r="DH548">
        <v>8000</v>
      </c>
      <c r="DI548">
        <v>8000</v>
      </c>
      <c r="DJ548">
        <v>8000</v>
      </c>
      <c r="DK548">
        <v>8000</v>
      </c>
      <c r="DL548">
        <v>8000</v>
      </c>
      <c r="DM548">
        <v>8000</v>
      </c>
      <c r="DN548">
        <f t="shared" si="12"/>
        <v>96000</v>
      </c>
    </row>
    <row r="549" spans="89:118" x14ac:dyDescent="0.45">
      <c r="CK549" t="s">
        <v>1225</v>
      </c>
      <c r="CL549" t="s">
        <v>3109</v>
      </c>
      <c r="CM549" s="32">
        <v>45274</v>
      </c>
      <c r="CN549" s="32">
        <v>15145</v>
      </c>
      <c r="CO549" s="32">
        <v>17372</v>
      </c>
      <c r="CP549" s="32">
        <v>50626</v>
      </c>
      <c r="CQ549" s="32">
        <v>22520</v>
      </c>
      <c r="CR549" s="32">
        <v>9344</v>
      </c>
      <c r="CS549" s="32">
        <v>25758</v>
      </c>
      <c r="CT549" s="32">
        <v>11953</v>
      </c>
      <c r="CU549" s="32">
        <v>16810</v>
      </c>
      <c r="CV549" s="32">
        <v>14545</v>
      </c>
      <c r="CW549" s="32">
        <v>11677</v>
      </c>
      <c r="CX549" s="32">
        <v>57584</v>
      </c>
      <c r="CZ549" t="s">
        <v>1225</v>
      </c>
      <c r="DA549" t="s">
        <v>3109</v>
      </c>
      <c r="DB549">
        <v>45274</v>
      </c>
      <c r="DC549">
        <v>15145</v>
      </c>
      <c r="DD549">
        <v>17372</v>
      </c>
      <c r="DE549">
        <v>50626</v>
      </c>
      <c r="DF549">
        <v>22520</v>
      </c>
      <c r="DG549">
        <v>9344</v>
      </c>
      <c r="DH549">
        <v>25758</v>
      </c>
      <c r="DI549">
        <v>11953</v>
      </c>
      <c r="DJ549">
        <v>16810</v>
      </c>
      <c r="DK549">
        <v>14545</v>
      </c>
      <c r="DL549">
        <v>11677</v>
      </c>
      <c r="DM549">
        <v>57584</v>
      </c>
      <c r="DN549">
        <f t="shared" si="12"/>
        <v>298608</v>
      </c>
    </row>
    <row r="550" spans="89:118" x14ac:dyDescent="0.45">
      <c r="CK550" t="s">
        <v>1225</v>
      </c>
      <c r="CL550" t="s">
        <v>3119</v>
      </c>
      <c r="CM550" s="32">
        <v>0</v>
      </c>
      <c r="CN550" s="32">
        <v>-245</v>
      </c>
      <c r="CO550" s="32">
        <v>0</v>
      </c>
      <c r="CP550" s="32">
        <v>0</v>
      </c>
      <c r="CQ550" s="32">
        <v>0</v>
      </c>
      <c r="CR550" s="32">
        <v>0</v>
      </c>
      <c r="CS550" s="32">
        <v>0</v>
      </c>
      <c r="CT550" s="32">
        <v>0</v>
      </c>
      <c r="CU550" s="32">
        <v>0</v>
      </c>
      <c r="CV550" s="32">
        <v>0</v>
      </c>
      <c r="CW550" s="32">
        <v>0</v>
      </c>
      <c r="CX550" s="32">
        <v>0</v>
      </c>
      <c r="CZ550" t="s">
        <v>1225</v>
      </c>
      <c r="DA550" t="s">
        <v>3119</v>
      </c>
      <c r="DB550">
        <v>0</v>
      </c>
      <c r="DC550">
        <v>-245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f t="shared" si="12"/>
        <v>-245</v>
      </c>
    </row>
    <row r="551" spans="89:118" x14ac:dyDescent="0.45">
      <c r="CK551" t="s">
        <v>1225</v>
      </c>
      <c r="CL551" t="s">
        <v>3115</v>
      </c>
      <c r="CM551" s="32">
        <v>273711.15399999998</v>
      </c>
      <c r="CN551" s="32">
        <v>285618.15399999998</v>
      </c>
      <c r="CO551" s="32">
        <v>316559.71000000002</v>
      </c>
      <c r="CP551" s="32">
        <v>300692.71000000002</v>
      </c>
      <c r="CQ551" s="32">
        <v>309079.64199999999</v>
      </c>
      <c r="CR551" s="32">
        <v>318574.71000000002</v>
      </c>
      <c r="CS551" s="32">
        <v>330754.75599999999</v>
      </c>
      <c r="CT551" s="32">
        <v>312911.75599999999</v>
      </c>
      <c r="CU551" s="32">
        <v>310361.75599999999</v>
      </c>
      <c r="CV551" s="32">
        <v>316734.75599999999</v>
      </c>
      <c r="CW551" s="32">
        <v>321723.75599999999</v>
      </c>
      <c r="CX551" s="32">
        <v>320428.75599999999</v>
      </c>
      <c r="CZ551" t="s">
        <v>1225</v>
      </c>
      <c r="DA551" t="s">
        <v>3115</v>
      </c>
      <c r="DB551">
        <v>273711.15399999998</v>
      </c>
      <c r="DC551">
        <v>285618.15399999998</v>
      </c>
      <c r="DD551">
        <v>316559.71000000002</v>
      </c>
      <c r="DE551">
        <v>300692.71000000002</v>
      </c>
      <c r="DF551">
        <v>309079.64199999999</v>
      </c>
      <c r="DG551">
        <v>318574.71000000002</v>
      </c>
      <c r="DH551">
        <v>330754.75599999999</v>
      </c>
      <c r="DI551">
        <v>312911.75599999999</v>
      </c>
      <c r="DJ551">
        <v>310361.75599999999</v>
      </c>
      <c r="DK551">
        <v>316734.75599999999</v>
      </c>
      <c r="DL551">
        <v>321723.75599999999</v>
      </c>
      <c r="DM551">
        <v>320428.75599999999</v>
      </c>
      <c r="DN551">
        <f t="shared" si="12"/>
        <v>3717151.6159999999</v>
      </c>
    </row>
    <row r="552" spans="89:118" x14ac:dyDescent="0.45">
      <c r="CK552" t="s">
        <v>1225</v>
      </c>
      <c r="CL552" t="s">
        <v>3111</v>
      </c>
      <c r="CM552" s="32">
        <v>12830.11</v>
      </c>
      <c r="CN552" s="32">
        <v>12815.057000000001</v>
      </c>
      <c r="CO552" s="32">
        <v>12815.056</v>
      </c>
      <c r="CP552" s="32">
        <v>12830.303</v>
      </c>
      <c r="CQ552" s="32">
        <v>12831.198</v>
      </c>
      <c r="CR552" s="32">
        <v>12815.205</v>
      </c>
      <c r="CS552" s="32">
        <v>12893.396000000001</v>
      </c>
      <c r="CT552" s="32">
        <v>13400</v>
      </c>
      <c r="CU552" s="32">
        <v>12829.466</v>
      </c>
      <c r="CV552" s="32">
        <v>12814.977000000001</v>
      </c>
      <c r="CW552" s="32">
        <v>12800</v>
      </c>
      <c r="CX552" s="32">
        <v>12829.692999999999</v>
      </c>
      <c r="CZ552" t="s">
        <v>1225</v>
      </c>
      <c r="DA552" t="s">
        <v>3111</v>
      </c>
      <c r="DB552">
        <v>12830.11</v>
      </c>
      <c r="DC552">
        <v>12815.057000000001</v>
      </c>
      <c r="DD552">
        <v>12815.056</v>
      </c>
      <c r="DE552">
        <v>12830.303</v>
      </c>
      <c r="DF552">
        <v>12831.198</v>
      </c>
      <c r="DG552">
        <v>12815.205</v>
      </c>
      <c r="DH552">
        <v>12893.396000000001</v>
      </c>
      <c r="DI552">
        <v>13400</v>
      </c>
      <c r="DJ552">
        <v>12829.466</v>
      </c>
      <c r="DK552">
        <v>12814.977000000001</v>
      </c>
      <c r="DL552">
        <v>12800</v>
      </c>
      <c r="DM552">
        <v>12829.692999999999</v>
      </c>
      <c r="DN552">
        <f t="shared" si="12"/>
        <v>154504.46100000001</v>
      </c>
    </row>
    <row r="553" spans="89:118" x14ac:dyDescent="0.45">
      <c r="CK553" t="s">
        <v>1225</v>
      </c>
      <c r="CL553" t="s">
        <v>3100</v>
      </c>
      <c r="CM553" s="32">
        <v>28735</v>
      </c>
      <c r="CN553" s="32">
        <v>28735</v>
      </c>
      <c r="CO553" s="32">
        <v>28735</v>
      </c>
      <c r="CP553" s="32">
        <v>28735</v>
      </c>
      <c r="CQ553" s="32">
        <v>28735</v>
      </c>
      <c r="CR553" s="32">
        <v>28735</v>
      </c>
      <c r="CS553" s="32">
        <v>28735</v>
      </c>
      <c r="CT553" s="32">
        <v>28735</v>
      </c>
      <c r="CU553" s="32">
        <v>28735</v>
      </c>
      <c r="CV553" s="32">
        <v>28735</v>
      </c>
      <c r="CW553" s="32">
        <v>28745</v>
      </c>
      <c r="CX553" s="32">
        <v>28000</v>
      </c>
      <c r="CZ553" t="s">
        <v>1225</v>
      </c>
      <c r="DA553" t="s">
        <v>3100</v>
      </c>
      <c r="DB553">
        <v>28735</v>
      </c>
      <c r="DC553">
        <v>28735</v>
      </c>
      <c r="DD553">
        <v>28735</v>
      </c>
      <c r="DE553">
        <v>28735</v>
      </c>
      <c r="DF553">
        <v>28735</v>
      </c>
      <c r="DG553">
        <v>28735</v>
      </c>
      <c r="DH553">
        <v>28735</v>
      </c>
      <c r="DI553">
        <v>28735</v>
      </c>
      <c r="DJ553">
        <v>28735</v>
      </c>
      <c r="DK553">
        <v>28735</v>
      </c>
      <c r="DL553">
        <v>28745</v>
      </c>
      <c r="DM553">
        <v>28000</v>
      </c>
      <c r="DN553">
        <f t="shared" si="12"/>
        <v>344095</v>
      </c>
    </row>
    <row r="554" spans="89:118" x14ac:dyDescent="0.45">
      <c r="CK554" t="s">
        <v>1225</v>
      </c>
      <c r="CL554" t="s">
        <v>3104</v>
      </c>
      <c r="CM554" s="32">
        <v>10800</v>
      </c>
      <c r="CN554" s="32">
        <v>10800</v>
      </c>
      <c r="CO554" s="32">
        <v>10800</v>
      </c>
      <c r="CP554" s="32">
        <v>10800</v>
      </c>
      <c r="CQ554" s="32">
        <v>10800</v>
      </c>
      <c r="CR554" s="32">
        <v>10800</v>
      </c>
      <c r="CS554" s="32">
        <v>10800</v>
      </c>
      <c r="CT554" s="32">
        <v>10800</v>
      </c>
      <c r="CU554" s="32">
        <v>10800</v>
      </c>
      <c r="CV554" s="32">
        <v>10800</v>
      </c>
      <c r="CW554" s="32">
        <v>10800</v>
      </c>
      <c r="CX554" s="32">
        <v>10800</v>
      </c>
      <c r="CZ554" t="s">
        <v>1225</v>
      </c>
      <c r="DA554" t="s">
        <v>3104</v>
      </c>
      <c r="DB554">
        <v>10800</v>
      </c>
      <c r="DC554">
        <v>10800</v>
      </c>
      <c r="DD554">
        <v>10800</v>
      </c>
      <c r="DE554">
        <v>10800</v>
      </c>
      <c r="DF554">
        <v>10800</v>
      </c>
      <c r="DG554">
        <v>10800</v>
      </c>
      <c r="DH554">
        <v>10800</v>
      </c>
      <c r="DI554">
        <v>10800</v>
      </c>
      <c r="DJ554">
        <v>10800</v>
      </c>
      <c r="DK554">
        <v>10800</v>
      </c>
      <c r="DL554">
        <v>10800</v>
      </c>
      <c r="DM554">
        <v>10800</v>
      </c>
      <c r="DN554">
        <f t="shared" si="12"/>
        <v>129600</v>
      </c>
    </row>
    <row r="555" spans="89:118" x14ac:dyDescent="0.45">
      <c r="CK555" t="s">
        <v>1225</v>
      </c>
      <c r="CL555" t="s">
        <v>3116</v>
      </c>
      <c r="CM555" s="32">
        <v>51831.271000000001</v>
      </c>
      <c r="CN555" s="32">
        <v>55143.271000000001</v>
      </c>
      <c r="CO555" s="32">
        <v>60581.271000000001</v>
      </c>
      <c r="CP555" s="32">
        <v>61050.271000000001</v>
      </c>
      <c r="CQ555" s="32">
        <v>68293.271000000008</v>
      </c>
      <c r="CR555" s="32">
        <v>71356.271000000008</v>
      </c>
      <c r="CS555" s="32">
        <v>58019.271000000001</v>
      </c>
      <c r="CT555" s="32">
        <v>58019.271000000001</v>
      </c>
      <c r="CU555" s="32">
        <v>61619.271000000001</v>
      </c>
      <c r="CV555" s="32">
        <v>61769.271000000001</v>
      </c>
      <c r="CW555" s="32">
        <v>61375.214</v>
      </c>
      <c r="CX555" s="32">
        <v>62960</v>
      </c>
      <c r="CZ555" t="s">
        <v>1225</v>
      </c>
      <c r="DA555" t="s">
        <v>3116</v>
      </c>
      <c r="DB555">
        <v>51831.271000000001</v>
      </c>
      <c r="DC555">
        <v>55143.271000000001</v>
      </c>
      <c r="DD555">
        <v>60581.271000000001</v>
      </c>
      <c r="DE555">
        <v>61050.271000000001</v>
      </c>
      <c r="DF555">
        <v>68293.271000000008</v>
      </c>
      <c r="DG555">
        <v>71356.271000000008</v>
      </c>
      <c r="DH555">
        <v>58019.271000000001</v>
      </c>
      <c r="DI555">
        <v>58019.271000000001</v>
      </c>
      <c r="DJ555">
        <v>61619.271000000001</v>
      </c>
      <c r="DK555">
        <v>61769.271000000001</v>
      </c>
      <c r="DL555">
        <v>61375.214</v>
      </c>
      <c r="DM555">
        <v>62960</v>
      </c>
      <c r="DN555">
        <f t="shared" si="12"/>
        <v>732017.924</v>
      </c>
    </row>
    <row r="556" spans="89:118" x14ac:dyDescent="0.45">
      <c r="CK556" t="s">
        <v>1225</v>
      </c>
      <c r="CL556" t="s">
        <v>3112</v>
      </c>
      <c r="CM556" s="32">
        <v>80000</v>
      </c>
      <c r="CN556" s="32">
        <v>80000</v>
      </c>
      <c r="CO556" s="32">
        <v>80000</v>
      </c>
      <c r="CP556" s="32">
        <v>80000</v>
      </c>
      <c r="CQ556" s="32">
        <v>80000</v>
      </c>
      <c r="CR556" s="32">
        <v>80000</v>
      </c>
      <c r="CS556" s="32">
        <v>80000</v>
      </c>
      <c r="CT556" s="32">
        <v>71000</v>
      </c>
      <c r="CU556" s="32">
        <v>71000</v>
      </c>
      <c r="CV556" s="32">
        <v>71000</v>
      </c>
      <c r="CW556" s="32">
        <v>71000</v>
      </c>
      <c r="CX556" s="32">
        <v>71000</v>
      </c>
      <c r="CZ556" t="s">
        <v>1225</v>
      </c>
      <c r="DA556" t="s">
        <v>3112</v>
      </c>
      <c r="DB556">
        <v>80000</v>
      </c>
      <c r="DC556">
        <v>80000</v>
      </c>
      <c r="DD556">
        <v>80000</v>
      </c>
      <c r="DE556">
        <v>80000</v>
      </c>
      <c r="DF556">
        <v>80000</v>
      </c>
      <c r="DG556">
        <v>80000</v>
      </c>
      <c r="DH556">
        <v>80000</v>
      </c>
      <c r="DI556">
        <v>71000</v>
      </c>
      <c r="DJ556">
        <v>71000</v>
      </c>
      <c r="DK556">
        <v>71000</v>
      </c>
      <c r="DL556">
        <v>71000</v>
      </c>
      <c r="DM556">
        <v>71000</v>
      </c>
      <c r="DN556">
        <f t="shared" si="12"/>
        <v>915000</v>
      </c>
    </row>
    <row r="557" spans="89:118" x14ac:dyDescent="0.45">
      <c r="CK557" t="s">
        <v>1225</v>
      </c>
      <c r="CL557" t="s">
        <v>3113</v>
      </c>
      <c r="CM557" s="32">
        <v>31105</v>
      </c>
      <c r="CN557" s="32">
        <v>30766</v>
      </c>
      <c r="CO557" s="32">
        <v>26881</v>
      </c>
      <c r="CP557" s="32">
        <v>28639</v>
      </c>
      <c r="CQ557" s="32">
        <v>28245</v>
      </c>
      <c r="CR557" s="32">
        <v>23253</v>
      </c>
      <c r="CS557" s="32">
        <v>26859</v>
      </c>
      <c r="CT557" s="32">
        <v>28027</v>
      </c>
      <c r="CU557" s="32">
        <v>33130</v>
      </c>
      <c r="CV557" s="32">
        <v>28681</v>
      </c>
      <c r="CW557" s="32">
        <v>29232</v>
      </c>
      <c r="CX557" s="32">
        <v>26070</v>
      </c>
      <c r="CZ557" t="s">
        <v>1225</v>
      </c>
      <c r="DA557" t="s">
        <v>3113</v>
      </c>
      <c r="DB557">
        <v>31105</v>
      </c>
      <c r="DC557">
        <v>30766</v>
      </c>
      <c r="DD557">
        <v>26881</v>
      </c>
      <c r="DE557">
        <v>28639</v>
      </c>
      <c r="DF557">
        <v>28245</v>
      </c>
      <c r="DG557">
        <v>23253</v>
      </c>
      <c r="DH557">
        <v>26859</v>
      </c>
      <c r="DI557">
        <v>28027</v>
      </c>
      <c r="DJ557">
        <v>33130</v>
      </c>
      <c r="DK557">
        <v>28681</v>
      </c>
      <c r="DL557">
        <v>29232</v>
      </c>
      <c r="DM557">
        <v>26070</v>
      </c>
      <c r="DN557">
        <f t="shared" si="12"/>
        <v>340888</v>
      </c>
    </row>
    <row r="558" spans="89:118" x14ac:dyDescent="0.45">
      <c r="CK558" t="s">
        <v>1225</v>
      </c>
      <c r="CL558" t="s">
        <v>3101</v>
      </c>
      <c r="CM558" s="32">
        <v>3500</v>
      </c>
      <c r="CN558" s="32">
        <v>3500</v>
      </c>
      <c r="CO558" s="32">
        <v>3500</v>
      </c>
      <c r="CP558" s="32">
        <v>3500</v>
      </c>
      <c r="CQ558" s="32">
        <v>3500</v>
      </c>
      <c r="CR558" s="32">
        <v>3500</v>
      </c>
      <c r="CS558" s="32">
        <v>3500</v>
      </c>
      <c r="CT558" s="32">
        <v>3500</v>
      </c>
      <c r="CU558" s="32">
        <v>3500</v>
      </c>
      <c r="CV558" s="32">
        <v>3500</v>
      </c>
      <c r="CW558" s="32">
        <v>3500</v>
      </c>
      <c r="CX558" s="32">
        <v>3500</v>
      </c>
      <c r="CZ558" t="s">
        <v>1225</v>
      </c>
      <c r="DA558" t="s">
        <v>3101</v>
      </c>
      <c r="DB558">
        <v>3500</v>
      </c>
      <c r="DC558">
        <v>3500</v>
      </c>
      <c r="DD558">
        <v>3500</v>
      </c>
      <c r="DE558">
        <v>3500</v>
      </c>
      <c r="DF558">
        <v>3500</v>
      </c>
      <c r="DG558">
        <v>3500</v>
      </c>
      <c r="DH558">
        <v>3500</v>
      </c>
      <c r="DI558">
        <v>3500</v>
      </c>
      <c r="DJ558">
        <v>3500</v>
      </c>
      <c r="DK558">
        <v>3500</v>
      </c>
      <c r="DL558">
        <v>3500</v>
      </c>
      <c r="DM558">
        <v>3500</v>
      </c>
      <c r="DN558">
        <f t="shared" si="12"/>
        <v>42000</v>
      </c>
    </row>
    <row r="559" spans="89:118" x14ac:dyDescent="0.45">
      <c r="CK559" t="s">
        <v>1225</v>
      </c>
      <c r="CL559" t="s">
        <v>3103</v>
      </c>
      <c r="CM559" s="32">
        <v>7423</v>
      </c>
      <c r="CN559" s="32">
        <v>6678</v>
      </c>
      <c r="CO559" s="32">
        <v>6920</v>
      </c>
      <c r="CP559" s="32">
        <v>7243</v>
      </c>
      <c r="CQ559" s="32">
        <v>8959</v>
      </c>
      <c r="CR559" s="32">
        <v>6600</v>
      </c>
      <c r="CS559" s="32">
        <v>6639</v>
      </c>
      <c r="CT559" s="32">
        <v>6873</v>
      </c>
      <c r="CU559" s="32">
        <v>6788</v>
      </c>
      <c r="CV559" s="32">
        <v>6698</v>
      </c>
      <c r="CW559" s="32">
        <v>6717</v>
      </c>
      <c r="CX559" s="32">
        <v>7224</v>
      </c>
      <c r="CZ559" t="s">
        <v>1225</v>
      </c>
      <c r="DA559" t="s">
        <v>3103</v>
      </c>
      <c r="DB559">
        <v>7423</v>
      </c>
      <c r="DC559">
        <v>6678</v>
      </c>
      <c r="DD559">
        <v>6920</v>
      </c>
      <c r="DE559">
        <v>7243</v>
      </c>
      <c r="DF559">
        <v>8959</v>
      </c>
      <c r="DG559">
        <v>6600</v>
      </c>
      <c r="DH559">
        <v>6639</v>
      </c>
      <c r="DI559">
        <v>6873</v>
      </c>
      <c r="DJ559">
        <v>6788</v>
      </c>
      <c r="DK559">
        <v>6698</v>
      </c>
      <c r="DL559">
        <v>6717</v>
      </c>
      <c r="DM559">
        <v>7224</v>
      </c>
      <c r="DN559">
        <f t="shared" si="12"/>
        <v>84762</v>
      </c>
    </row>
    <row r="560" spans="89:118" x14ac:dyDescent="0.45">
      <c r="CK560" t="s">
        <v>1225</v>
      </c>
      <c r="CL560" t="s">
        <v>3107</v>
      </c>
      <c r="CM560" s="32">
        <v>11800</v>
      </c>
      <c r="CN560" s="32">
        <v>11800</v>
      </c>
      <c r="CO560" s="32">
        <v>11800</v>
      </c>
      <c r="CP560" s="32">
        <v>11800</v>
      </c>
      <c r="CQ560" s="32">
        <v>11800</v>
      </c>
      <c r="CR560" s="32">
        <v>11800</v>
      </c>
      <c r="CS560" s="32">
        <v>11800</v>
      </c>
      <c r="CT560" s="32">
        <v>11800</v>
      </c>
      <c r="CU560" s="32">
        <v>11800</v>
      </c>
      <c r="CV560" s="32">
        <v>11800</v>
      </c>
      <c r="CW560" s="32">
        <v>11800</v>
      </c>
      <c r="CX560" s="32">
        <v>11800</v>
      </c>
      <c r="CZ560" t="s">
        <v>1225</v>
      </c>
      <c r="DA560" t="s">
        <v>3107</v>
      </c>
      <c r="DB560">
        <v>11800</v>
      </c>
      <c r="DC560">
        <v>11800</v>
      </c>
      <c r="DD560">
        <v>11800</v>
      </c>
      <c r="DE560">
        <v>11800</v>
      </c>
      <c r="DF560">
        <v>11800</v>
      </c>
      <c r="DG560">
        <v>11800</v>
      </c>
      <c r="DH560">
        <v>11800</v>
      </c>
      <c r="DI560">
        <v>11800</v>
      </c>
      <c r="DJ560">
        <v>11800</v>
      </c>
      <c r="DK560">
        <v>11800</v>
      </c>
      <c r="DL560">
        <v>11800</v>
      </c>
      <c r="DM560">
        <v>11800</v>
      </c>
      <c r="DN560">
        <f t="shared" si="12"/>
        <v>141600</v>
      </c>
    </row>
    <row r="561" spans="89:118" x14ac:dyDescent="0.45">
      <c r="CK561" t="s">
        <v>92</v>
      </c>
      <c r="CL561" t="s">
        <v>3109</v>
      </c>
      <c r="CM561" s="32">
        <v>4750</v>
      </c>
      <c r="CN561" s="32">
        <v>4750</v>
      </c>
      <c r="CO561" s="32">
        <v>4750</v>
      </c>
      <c r="CP561" s="32">
        <v>4750</v>
      </c>
      <c r="CQ561" s="32">
        <v>4750</v>
      </c>
      <c r="CR561" s="32">
        <v>4750</v>
      </c>
      <c r="CS561" s="32">
        <v>4750</v>
      </c>
      <c r="CT561" s="32">
        <v>4750</v>
      </c>
      <c r="CU561" s="32">
        <v>4750</v>
      </c>
      <c r="CV561" s="32">
        <v>4750</v>
      </c>
      <c r="CW561" s="32">
        <v>0</v>
      </c>
      <c r="CX561" s="32">
        <v>0</v>
      </c>
      <c r="CZ561" t="s">
        <v>92</v>
      </c>
      <c r="DA561" t="s">
        <v>3109</v>
      </c>
      <c r="DB561">
        <v>4750</v>
      </c>
      <c r="DC561">
        <v>4750</v>
      </c>
      <c r="DD561">
        <v>4750</v>
      </c>
      <c r="DE561">
        <v>4750</v>
      </c>
      <c r="DF561">
        <v>4750</v>
      </c>
      <c r="DG561">
        <v>4750</v>
      </c>
      <c r="DH561">
        <v>4750</v>
      </c>
      <c r="DI561">
        <v>4750</v>
      </c>
      <c r="DJ561">
        <v>4750</v>
      </c>
      <c r="DK561">
        <v>4750</v>
      </c>
      <c r="DL561">
        <v>0</v>
      </c>
      <c r="DM561">
        <v>0</v>
      </c>
      <c r="DN561">
        <f t="shared" si="12"/>
        <v>47500</v>
      </c>
    </row>
    <row r="562" spans="89:118" x14ac:dyDescent="0.45">
      <c r="CK562" t="s">
        <v>92</v>
      </c>
      <c r="CL562" t="s">
        <v>3115</v>
      </c>
      <c r="CM562" s="32">
        <v>69130</v>
      </c>
      <c r="CN562" s="32">
        <v>69044</v>
      </c>
      <c r="CO562" s="32">
        <v>71773</v>
      </c>
      <c r="CP562" s="32">
        <v>60381</v>
      </c>
      <c r="CQ562" s="32">
        <v>60496</v>
      </c>
      <c r="CR562" s="32">
        <v>60495</v>
      </c>
      <c r="CS562" s="32">
        <v>60495</v>
      </c>
      <c r="CT562" s="32">
        <v>60495</v>
      </c>
      <c r="CU562" s="32">
        <v>60495</v>
      </c>
      <c r="CV562" s="32">
        <v>60495</v>
      </c>
      <c r="CW562" s="32">
        <v>60495</v>
      </c>
      <c r="CX562" s="32">
        <v>60495</v>
      </c>
      <c r="CZ562" t="s">
        <v>92</v>
      </c>
      <c r="DA562" t="s">
        <v>3115</v>
      </c>
      <c r="DB562">
        <v>69130</v>
      </c>
      <c r="DC562">
        <v>69044</v>
      </c>
      <c r="DD562">
        <v>71773</v>
      </c>
      <c r="DE562">
        <v>60381</v>
      </c>
      <c r="DF562">
        <v>60496</v>
      </c>
      <c r="DG562">
        <v>60495</v>
      </c>
      <c r="DH562">
        <v>60495</v>
      </c>
      <c r="DI562">
        <v>60495</v>
      </c>
      <c r="DJ562">
        <v>60495</v>
      </c>
      <c r="DK562">
        <v>60495</v>
      </c>
      <c r="DL562">
        <v>60495</v>
      </c>
      <c r="DM562">
        <v>60495</v>
      </c>
      <c r="DN562">
        <f t="shared" si="12"/>
        <v>754289</v>
      </c>
    </row>
    <row r="563" spans="89:118" x14ac:dyDescent="0.45">
      <c r="CK563" t="s">
        <v>92</v>
      </c>
      <c r="CL563" t="s">
        <v>3111</v>
      </c>
      <c r="CM563" s="32">
        <v>0</v>
      </c>
      <c r="CN563" s="32">
        <v>0</v>
      </c>
      <c r="CO563" s="32">
        <v>0</v>
      </c>
      <c r="CP563" s="32">
        <v>0</v>
      </c>
      <c r="CQ563" s="32">
        <v>0</v>
      </c>
      <c r="CR563" s="32">
        <v>0</v>
      </c>
      <c r="CS563" s="32">
        <v>0</v>
      </c>
      <c r="CT563" s="32">
        <v>0</v>
      </c>
      <c r="CU563" s="32">
        <v>0</v>
      </c>
      <c r="CV563" s="32">
        <v>0</v>
      </c>
      <c r="CW563" s="32">
        <v>0</v>
      </c>
      <c r="CX563" s="32">
        <v>0</v>
      </c>
      <c r="CZ563" t="s">
        <v>92</v>
      </c>
      <c r="DA563" t="s">
        <v>3111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f t="shared" si="12"/>
        <v>0</v>
      </c>
    </row>
    <row r="564" spans="89:118" x14ac:dyDescent="0.45">
      <c r="CK564" t="s">
        <v>92</v>
      </c>
      <c r="CL564" t="s">
        <v>3100</v>
      </c>
      <c r="CM564" s="32">
        <v>350000</v>
      </c>
      <c r="CN564" s="32">
        <v>350000</v>
      </c>
      <c r="CO564" s="32">
        <v>350000</v>
      </c>
      <c r="CP564" s="32">
        <v>350000</v>
      </c>
      <c r="CQ564" s="32">
        <v>350000</v>
      </c>
      <c r="CR564" s="32">
        <v>350000</v>
      </c>
      <c r="CS564" s="32">
        <v>350000</v>
      </c>
      <c r="CT564" s="32">
        <v>350000</v>
      </c>
      <c r="CU564" s="32">
        <v>350000</v>
      </c>
      <c r="CV564" s="32">
        <v>350000</v>
      </c>
      <c r="CW564" s="32">
        <v>341623.2</v>
      </c>
      <c r="CX564" s="32">
        <v>339452</v>
      </c>
      <c r="CZ564" t="s">
        <v>92</v>
      </c>
      <c r="DA564" t="s">
        <v>3100</v>
      </c>
      <c r="DB564">
        <v>350000</v>
      </c>
      <c r="DC564">
        <v>350000</v>
      </c>
      <c r="DD564">
        <v>350000</v>
      </c>
      <c r="DE564">
        <v>350000</v>
      </c>
      <c r="DF564">
        <v>350000</v>
      </c>
      <c r="DG564">
        <v>350000</v>
      </c>
      <c r="DH564">
        <v>350000</v>
      </c>
      <c r="DI564">
        <v>350000</v>
      </c>
      <c r="DJ564">
        <v>350000</v>
      </c>
      <c r="DK564">
        <v>350000</v>
      </c>
      <c r="DL564">
        <v>341623.2</v>
      </c>
      <c r="DM564">
        <v>339452</v>
      </c>
      <c r="DN564">
        <f t="shared" si="12"/>
        <v>4181075.2</v>
      </c>
    </row>
    <row r="565" spans="89:118" x14ac:dyDescent="0.45">
      <c r="CK565" t="s">
        <v>92</v>
      </c>
      <c r="CL565" t="s">
        <v>3104</v>
      </c>
      <c r="CM565" s="32">
        <v>174000</v>
      </c>
      <c r="CN565" s="32">
        <v>174000</v>
      </c>
      <c r="CO565" s="32">
        <v>174000</v>
      </c>
      <c r="CP565" s="32">
        <v>174000</v>
      </c>
      <c r="CQ565" s="32">
        <v>174000</v>
      </c>
      <c r="CR565" s="32">
        <v>174000</v>
      </c>
      <c r="CS565" s="32">
        <v>174000</v>
      </c>
      <c r="CT565" s="32">
        <v>174000</v>
      </c>
      <c r="CU565" s="32">
        <v>174000</v>
      </c>
      <c r="CV565" s="32">
        <v>174000</v>
      </c>
      <c r="CW565" s="32">
        <v>217380.8</v>
      </c>
      <c r="CX565" s="32">
        <v>172908</v>
      </c>
      <c r="CZ565" t="s">
        <v>92</v>
      </c>
      <c r="DA565" t="s">
        <v>3104</v>
      </c>
      <c r="DB565">
        <v>174000</v>
      </c>
      <c r="DC565">
        <v>174000</v>
      </c>
      <c r="DD565">
        <v>174000</v>
      </c>
      <c r="DE565">
        <v>174000</v>
      </c>
      <c r="DF565">
        <v>174000</v>
      </c>
      <c r="DG565">
        <v>174000</v>
      </c>
      <c r="DH565">
        <v>174000</v>
      </c>
      <c r="DI565">
        <v>174000</v>
      </c>
      <c r="DJ565">
        <v>174000</v>
      </c>
      <c r="DK565">
        <v>174000</v>
      </c>
      <c r="DL565">
        <v>217380.8</v>
      </c>
      <c r="DM565">
        <v>172908</v>
      </c>
      <c r="DN565">
        <f t="shared" si="12"/>
        <v>2130288.7999999998</v>
      </c>
    </row>
    <row r="566" spans="89:118" x14ac:dyDescent="0.45">
      <c r="CK566" t="s">
        <v>92</v>
      </c>
      <c r="CL566" t="s">
        <v>3112</v>
      </c>
      <c r="CM566" s="32">
        <v>20000</v>
      </c>
      <c r="CN566" s="32">
        <v>20000</v>
      </c>
      <c r="CO566" s="32">
        <v>20000</v>
      </c>
      <c r="CP566" s="32">
        <v>20000</v>
      </c>
      <c r="CQ566" s="32">
        <v>20000</v>
      </c>
      <c r="CR566" s="32">
        <v>20000</v>
      </c>
      <c r="CS566" s="32">
        <v>20000</v>
      </c>
      <c r="CT566" s="32">
        <v>20000</v>
      </c>
      <c r="CU566" s="32">
        <v>20000</v>
      </c>
      <c r="CV566" s="32">
        <v>20000</v>
      </c>
      <c r="CW566" s="32">
        <v>20000</v>
      </c>
      <c r="CX566" s="32">
        <v>20000</v>
      </c>
      <c r="CZ566" t="s">
        <v>92</v>
      </c>
      <c r="DA566" t="s">
        <v>3112</v>
      </c>
      <c r="DB566">
        <v>20000</v>
      </c>
      <c r="DC566">
        <v>20000</v>
      </c>
      <c r="DD566">
        <v>20000</v>
      </c>
      <c r="DE566">
        <v>20000</v>
      </c>
      <c r="DF566">
        <v>20000</v>
      </c>
      <c r="DG566">
        <v>20000</v>
      </c>
      <c r="DH566">
        <v>20000</v>
      </c>
      <c r="DI566">
        <v>20000</v>
      </c>
      <c r="DJ566">
        <v>20000</v>
      </c>
      <c r="DK566">
        <v>20000</v>
      </c>
      <c r="DL566">
        <v>20000</v>
      </c>
      <c r="DM566">
        <v>20000</v>
      </c>
      <c r="DN566">
        <f t="shared" si="12"/>
        <v>240000</v>
      </c>
    </row>
    <row r="567" spans="89:118" x14ac:dyDescent="0.45">
      <c r="CK567" t="s">
        <v>92</v>
      </c>
      <c r="CL567" t="s">
        <v>3122</v>
      </c>
      <c r="CM567" s="32">
        <v>63900</v>
      </c>
      <c r="CN567" s="32">
        <v>63900</v>
      </c>
      <c r="CO567" s="32">
        <v>63900</v>
      </c>
      <c r="CP567" s="32">
        <v>78800</v>
      </c>
      <c r="CQ567" s="32">
        <v>63900</v>
      </c>
      <c r="CR567" s="32">
        <v>63900</v>
      </c>
      <c r="CS567" s="32">
        <v>63900</v>
      </c>
      <c r="CT567" s="32">
        <v>63900</v>
      </c>
      <c r="CU567" s="32">
        <v>63900</v>
      </c>
      <c r="CV567" s="32">
        <v>63900</v>
      </c>
      <c r="CW567" s="32">
        <v>63900</v>
      </c>
      <c r="CX567" s="32">
        <v>63900</v>
      </c>
      <c r="CZ567" t="s">
        <v>92</v>
      </c>
      <c r="DA567" t="s">
        <v>3122</v>
      </c>
      <c r="DB567">
        <v>63900</v>
      </c>
      <c r="DC567">
        <v>63900</v>
      </c>
      <c r="DD567">
        <v>63900</v>
      </c>
      <c r="DE567">
        <v>78800</v>
      </c>
      <c r="DF567">
        <v>63900</v>
      </c>
      <c r="DG567">
        <v>63900</v>
      </c>
      <c r="DH567">
        <v>63900</v>
      </c>
      <c r="DI567">
        <v>63900</v>
      </c>
      <c r="DJ567">
        <v>63900</v>
      </c>
      <c r="DK567">
        <v>63900</v>
      </c>
      <c r="DL567">
        <v>63900</v>
      </c>
      <c r="DM567">
        <v>63900</v>
      </c>
      <c r="DN567">
        <f t="shared" si="12"/>
        <v>781700</v>
      </c>
    </row>
    <row r="568" spans="89:118" x14ac:dyDescent="0.45">
      <c r="CK568" t="s">
        <v>92</v>
      </c>
      <c r="CL568" t="s">
        <v>3105</v>
      </c>
      <c r="CM568" s="32">
        <v>0</v>
      </c>
      <c r="CN568" s="32">
        <v>0</v>
      </c>
      <c r="CO568" s="32">
        <v>0</v>
      </c>
      <c r="CP568" s="32">
        <v>0</v>
      </c>
      <c r="CQ568" s="32">
        <v>0</v>
      </c>
      <c r="CR568" s="32">
        <v>0</v>
      </c>
      <c r="CS568" s="32">
        <v>0</v>
      </c>
      <c r="CT568" s="32">
        <v>0</v>
      </c>
      <c r="CU568" s="32">
        <v>0</v>
      </c>
      <c r="CV568" s="32">
        <v>0</v>
      </c>
      <c r="CW568" s="32">
        <v>0</v>
      </c>
      <c r="CX568" s="32">
        <v>0</v>
      </c>
      <c r="CZ568" t="s">
        <v>92</v>
      </c>
      <c r="DA568" t="s">
        <v>3105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f t="shared" si="12"/>
        <v>0</v>
      </c>
    </row>
    <row r="569" spans="89:118" x14ac:dyDescent="0.45">
      <c r="CK569" t="s">
        <v>92</v>
      </c>
      <c r="CL569" t="s">
        <v>3402</v>
      </c>
      <c r="CM569" s="32">
        <v>350645</v>
      </c>
      <c r="CN569" s="32">
        <v>351679</v>
      </c>
      <c r="CO569" s="32">
        <v>352568</v>
      </c>
      <c r="CP569" s="32">
        <v>355014</v>
      </c>
      <c r="CQ569" s="32">
        <v>352287</v>
      </c>
      <c r="CR569" s="32">
        <v>350822</v>
      </c>
      <c r="CS569" s="32">
        <v>352590</v>
      </c>
      <c r="CT569" s="32">
        <v>351617</v>
      </c>
      <c r="CU569" s="32">
        <v>358635</v>
      </c>
      <c r="CV569" s="32">
        <v>353859</v>
      </c>
      <c r="CW569" s="32">
        <v>354033</v>
      </c>
      <c r="CX569" s="32">
        <v>351499</v>
      </c>
      <c r="CZ569" t="s">
        <v>92</v>
      </c>
      <c r="DA569" t="s">
        <v>3402</v>
      </c>
      <c r="DB569">
        <v>350645</v>
      </c>
      <c r="DC569">
        <v>351679</v>
      </c>
      <c r="DD569">
        <v>352568</v>
      </c>
      <c r="DE569">
        <v>355014</v>
      </c>
      <c r="DF569">
        <v>352287</v>
      </c>
      <c r="DG569">
        <v>350822</v>
      </c>
      <c r="DH569">
        <v>352590</v>
      </c>
      <c r="DI569">
        <v>351617</v>
      </c>
      <c r="DJ569">
        <v>358635</v>
      </c>
      <c r="DK569">
        <v>353859</v>
      </c>
      <c r="DL569">
        <v>354033</v>
      </c>
      <c r="DM569">
        <v>351499</v>
      </c>
      <c r="DN569">
        <f t="shared" si="12"/>
        <v>4235248</v>
      </c>
    </row>
    <row r="570" spans="89:118" x14ac:dyDescent="0.45">
      <c r="CK570" t="s">
        <v>92</v>
      </c>
      <c r="CL570" t="s">
        <v>3101</v>
      </c>
      <c r="CM570" s="32">
        <v>1000</v>
      </c>
      <c r="CN570" s="32">
        <v>1000</v>
      </c>
      <c r="CO570" s="32">
        <v>1000</v>
      </c>
      <c r="CP570" s="32">
        <v>1000</v>
      </c>
      <c r="CQ570" s="32">
        <v>1000</v>
      </c>
      <c r="CR570" s="32">
        <v>1000</v>
      </c>
      <c r="CS570" s="32">
        <v>1000</v>
      </c>
      <c r="CT570" s="32">
        <v>1000</v>
      </c>
      <c r="CU570" s="32">
        <v>1000</v>
      </c>
      <c r="CV570" s="32">
        <v>1000</v>
      </c>
      <c r="CW570" s="32">
        <v>1000</v>
      </c>
      <c r="CX570" s="32">
        <v>1000</v>
      </c>
      <c r="CZ570" t="s">
        <v>92</v>
      </c>
      <c r="DA570" t="s">
        <v>3101</v>
      </c>
      <c r="DB570">
        <v>1000</v>
      </c>
      <c r="DC570">
        <v>1000</v>
      </c>
      <c r="DD570">
        <v>1000</v>
      </c>
      <c r="DE570">
        <v>1000</v>
      </c>
      <c r="DF570">
        <v>1000</v>
      </c>
      <c r="DG570">
        <v>1000</v>
      </c>
      <c r="DH570">
        <v>1000</v>
      </c>
      <c r="DI570">
        <v>1000</v>
      </c>
      <c r="DJ570">
        <v>1000</v>
      </c>
      <c r="DK570">
        <v>1000</v>
      </c>
      <c r="DL570">
        <v>1000</v>
      </c>
      <c r="DM570">
        <v>1000</v>
      </c>
      <c r="DN570">
        <f t="shared" si="12"/>
        <v>12000</v>
      </c>
    </row>
    <row r="571" spans="89:118" x14ac:dyDescent="0.45">
      <c r="CK571" t="s">
        <v>92</v>
      </c>
      <c r="CL571" t="s">
        <v>3103</v>
      </c>
      <c r="CM571" s="32">
        <v>5200</v>
      </c>
      <c r="CN571" s="32">
        <v>5200</v>
      </c>
      <c r="CO571" s="32">
        <v>5200</v>
      </c>
      <c r="CP571" s="32">
        <v>5200</v>
      </c>
      <c r="CQ571" s="32">
        <v>5200</v>
      </c>
      <c r="CR571" s="32">
        <v>5200</v>
      </c>
      <c r="CS571" s="32">
        <v>5200</v>
      </c>
      <c r="CT571" s="32">
        <v>5200</v>
      </c>
      <c r="CU571" s="32">
        <v>5200</v>
      </c>
      <c r="CV571" s="32">
        <v>5200</v>
      </c>
      <c r="CW571" s="32">
        <v>5200</v>
      </c>
      <c r="CX571" s="32">
        <v>5200</v>
      </c>
      <c r="CZ571" t="s">
        <v>92</v>
      </c>
      <c r="DA571" t="s">
        <v>3103</v>
      </c>
      <c r="DB571">
        <v>5200</v>
      </c>
      <c r="DC571">
        <v>5200</v>
      </c>
      <c r="DD571">
        <v>5200</v>
      </c>
      <c r="DE571">
        <v>5200</v>
      </c>
      <c r="DF571">
        <v>5200</v>
      </c>
      <c r="DG571">
        <v>5200</v>
      </c>
      <c r="DH571">
        <v>5200</v>
      </c>
      <c r="DI571">
        <v>5200</v>
      </c>
      <c r="DJ571">
        <v>5200</v>
      </c>
      <c r="DK571">
        <v>5200</v>
      </c>
      <c r="DL571">
        <v>5200</v>
      </c>
      <c r="DM571">
        <v>5200</v>
      </c>
      <c r="DN571">
        <f t="shared" si="12"/>
        <v>62400</v>
      </c>
    </row>
    <row r="572" spans="89:118" x14ac:dyDescent="0.45">
      <c r="CK572" t="s">
        <v>296</v>
      </c>
      <c r="CL572" t="s">
        <v>3111</v>
      </c>
      <c r="CM572" s="32">
        <v>0</v>
      </c>
      <c r="CN572" s="32">
        <v>0</v>
      </c>
      <c r="CO572" s="32">
        <v>0</v>
      </c>
      <c r="CP572" s="32">
        <v>0</v>
      </c>
      <c r="CQ572" s="32">
        <v>0</v>
      </c>
      <c r="CR572" s="32">
        <v>0</v>
      </c>
      <c r="CS572" s="32">
        <v>0</v>
      </c>
      <c r="CT572" s="32">
        <v>0</v>
      </c>
      <c r="CU572" s="32">
        <v>0</v>
      </c>
      <c r="CV572" s="32">
        <v>29</v>
      </c>
      <c r="CW572" s="32">
        <v>0</v>
      </c>
      <c r="CX572" s="32">
        <v>0</v>
      </c>
      <c r="CZ572" t="s">
        <v>296</v>
      </c>
      <c r="DA572" t="s">
        <v>3111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29</v>
      </c>
      <c r="DL572">
        <v>0</v>
      </c>
      <c r="DM572">
        <v>0</v>
      </c>
      <c r="DN572">
        <f t="shared" si="12"/>
        <v>29</v>
      </c>
    </row>
    <row r="573" spans="89:118" x14ac:dyDescent="0.45">
      <c r="CK573" t="s">
        <v>296</v>
      </c>
      <c r="CL573" t="s">
        <v>3103</v>
      </c>
      <c r="CM573" s="32">
        <v>23369</v>
      </c>
      <c r="CN573" s="32">
        <v>25185</v>
      </c>
      <c r="CO573" s="32">
        <v>22552</v>
      </c>
      <c r="CP573" s="32">
        <v>21432</v>
      </c>
      <c r="CQ573" s="32">
        <v>25429</v>
      </c>
      <c r="CR573" s="32">
        <v>24236</v>
      </c>
      <c r="CS573" s="32">
        <v>25664</v>
      </c>
      <c r="CT573" s="32">
        <v>22548</v>
      </c>
      <c r="CU573" s="32">
        <v>22305</v>
      </c>
      <c r="CV573" s="32">
        <v>22053</v>
      </c>
      <c r="CW573" s="32">
        <v>23224</v>
      </c>
      <c r="CX573" s="32">
        <v>23981</v>
      </c>
      <c r="CZ573" t="s">
        <v>296</v>
      </c>
      <c r="DA573" t="s">
        <v>3103</v>
      </c>
      <c r="DB573">
        <v>23369</v>
      </c>
      <c r="DC573">
        <v>25185</v>
      </c>
      <c r="DD573">
        <v>22552</v>
      </c>
      <c r="DE573">
        <v>21432</v>
      </c>
      <c r="DF573">
        <v>25429</v>
      </c>
      <c r="DG573">
        <v>24236</v>
      </c>
      <c r="DH573">
        <v>25664</v>
      </c>
      <c r="DI573">
        <v>22548</v>
      </c>
      <c r="DJ573">
        <v>22305</v>
      </c>
      <c r="DK573">
        <v>22053</v>
      </c>
      <c r="DL573">
        <v>23224</v>
      </c>
      <c r="DM573">
        <v>23981</v>
      </c>
      <c r="DN573">
        <f t="shared" si="12"/>
        <v>281978</v>
      </c>
    </row>
    <row r="574" spans="89:118" x14ac:dyDescent="0.45">
      <c r="CK574" t="s">
        <v>296</v>
      </c>
      <c r="CL574" t="s">
        <v>3107</v>
      </c>
      <c r="CM574" s="32">
        <v>17970</v>
      </c>
      <c r="CN574" s="32">
        <v>17144</v>
      </c>
      <c r="CO574" s="32">
        <v>18207</v>
      </c>
      <c r="CP574" s="32">
        <v>17287</v>
      </c>
      <c r="CQ574" s="32">
        <v>17353</v>
      </c>
      <c r="CR574" s="32">
        <v>16801</v>
      </c>
      <c r="CS574" s="32">
        <v>16612</v>
      </c>
      <c r="CT574" s="32">
        <v>17044</v>
      </c>
      <c r="CU574" s="32">
        <v>16803</v>
      </c>
      <c r="CV574" s="32">
        <v>16583</v>
      </c>
      <c r="CW574" s="32">
        <v>16739</v>
      </c>
      <c r="CX574" s="32">
        <v>17388</v>
      </c>
      <c r="CZ574" t="s">
        <v>296</v>
      </c>
      <c r="DA574" t="s">
        <v>3107</v>
      </c>
      <c r="DB574">
        <v>17970</v>
      </c>
      <c r="DC574">
        <v>17144</v>
      </c>
      <c r="DD574">
        <v>18207</v>
      </c>
      <c r="DE574">
        <v>17287</v>
      </c>
      <c r="DF574">
        <v>17353</v>
      </c>
      <c r="DG574">
        <v>16801</v>
      </c>
      <c r="DH574">
        <v>16612</v>
      </c>
      <c r="DI574">
        <v>17044</v>
      </c>
      <c r="DJ574">
        <v>16803</v>
      </c>
      <c r="DK574">
        <v>16583</v>
      </c>
      <c r="DL574">
        <v>16739</v>
      </c>
      <c r="DM574">
        <v>17388</v>
      </c>
      <c r="DN574">
        <f t="shared" si="12"/>
        <v>205931</v>
      </c>
    </row>
    <row r="575" spans="89:118" x14ac:dyDescent="0.45">
      <c r="CK575" t="s">
        <v>440</v>
      </c>
      <c r="CL575" t="s">
        <v>3100</v>
      </c>
      <c r="CM575" s="32">
        <v>101000</v>
      </c>
      <c r="CN575" s="32">
        <v>101000</v>
      </c>
      <c r="CO575" s="32">
        <v>101000</v>
      </c>
      <c r="CP575" s="32">
        <v>101000</v>
      </c>
      <c r="CQ575" s="32">
        <v>101000</v>
      </c>
      <c r="CR575" s="32">
        <v>101000</v>
      </c>
      <c r="CS575" s="32">
        <v>9778</v>
      </c>
      <c r="CT575" s="32">
        <v>0</v>
      </c>
      <c r="CU575" s="32">
        <v>0</v>
      </c>
      <c r="CV575" s="32">
        <v>0</v>
      </c>
      <c r="CW575" s="32">
        <v>0</v>
      </c>
      <c r="CX575" s="32">
        <v>0</v>
      </c>
      <c r="CZ575" t="s">
        <v>440</v>
      </c>
      <c r="DA575" t="s">
        <v>3100</v>
      </c>
      <c r="DB575">
        <v>101000</v>
      </c>
      <c r="DC575">
        <v>101000</v>
      </c>
      <c r="DD575">
        <v>101000</v>
      </c>
      <c r="DE575">
        <v>101000</v>
      </c>
      <c r="DF575">
        <v>101000</v>
      </c>
      <c r="DG575">
        <v>101000</v>
      </c>
      <c r="DH575">
        <v>9778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f t="shared" si="12"/>
        <v>615778</v>
      </c>
    </row>
    <row r="576" spans="89:118" x14ac:dyDescent="0.45">
      <c r="CK576" t="s">
        <v>440</v>
      </c>
      <c r="CL576" t="s">
        <v>3112</v>
      </c>
      <c r="CM576" s="32">
        <v>20000</v>
      </c>
      <c r="CN576" s="32">
        <v>20000</v>
      </c>
      <c r="CO576" s="32">
        <v>20000</v>
      </c>
      <c r="CP576" s="32">
        <v>20000</v>
      </c>
      <c r="CQ576" s="32">
        <v>20000</v>
      </c>
      <c r="CR576" s="32">
        <v>20000</v>
      </c>
      <c r="CS576" s="32">
        <v>1936</v>
      </c>
      <c r="CT576" s="32">
        <v>0</v>
      </c>
      <c r="CU576" s="32">
        <v>0</v>
      </c>
      <c r="CV576" s="32">
        <v>0</v>
      </c>
      <c r="CW576" s="32">
        <v>0</v>
      </c>
      <c r="CX576" s="32">
        <v>0</v>
      </c>
      <c r="CZ576" t="s">
        <v>440</v>
      </c>
      <c r="DA576" t="s">
        <v>3112</v>
      </c>
      <c r="DB576">
        <v>20000</v>
      </c>
      <c r="DC576">
        <v>20000</v>
      </c>
      <c r="DD576">
        <v>20000</v>
      </c>
      <c r="DE576">
        <v>20000</v>
      </c>
      <c r="DF576">
        <v>20000</v>
      </c>
      <c r="DG576">
        <v>20000</v>
      </c>
      <c r="DH576">
        <v>1936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f t="shared" si="12"/>
        <v>121936</v>
      </c>
    </row>
    <row r="577" spans="89:118" x14ac:dyDescent="0.45">
      <c r="CK577" t="s">
        <v>440</v>
      </c>
      <c r="CL577" t="s">
        <v>3101</v>
      </c>
      <c r="CM577" s="32">
        <v>2720</v>
      </c>
      <c r="CN577" s="32">
        <v>2720</v>
      </c>
      <c r="CO577" s="32">
        <v>2720</v>
      </c>
      <c r="CP577" s="32">
        <v>2720</v>
      </c>
      <c r="CQ577" s="32">
        <v>2720</v>
      </c>
      <c r="CR577" s="32">
        <v>2720</v>
      </c>
      <c r="CS577" s="32">
        <v>263</v>
      </c>
      <c r="CT577" s="32">
        <v>0</v>
      </c>
      <c r="CU577" s="32">
        <v>0</v>
      </c>
      <c r="CV577" s="32">
        <v>0</v>
      </c>
      <c r="CW577" s="32">
        <v>0</v>
      </c>
      <c r="CX577" s="32">
        <v>0</v>
      </c>
      <c r="CZ577" t="s">
        <v>440</v>
      </c>
      <c r="DA577" t="s">
        <v>3101</v>
      </c>
      <c r="DB577">
        <v>2720</v>
      </c>
      <c r="DC577">
        <v>2720</v>
      </c>
      <c r="DD577">
        <v>2720</v>
      </c>
      <c r="DE577">
        <v>2720</v>
      </c>
      <c r="DF577">
        <v>2720</v>
      </c>
      <c r="DG577">
        <v>2720</v>
      </c>
      <c r="DH577">
        <v>263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f t="shared" si="12"/>
        <v>16583</v>
      </c>
    </row>
    <row r="578" spans="89:118" x14ac:dyDescent="0.45">
      <c r="CK578" t="s">
        <v>808</v>
      </c>
      <c r="CL578" t="s">
        <v>3109</v>
      </c>
      <c r="CM578" s="32">
        <v>4700</v>
      </c>
      <c r="CN578" s="32">
        <v>4750</v>
      </c>
      <c r="CO578" s="32">
        <v>4850</v>
      </c>
      <c r="CP578" s="32">
        <v>4750</v>
      </c>
      <c r="CQ578" s="32">
        <v>4650</v>
      </c>
      <c r="CR578" s="32">
        <v>4650</v>
      </c>
      <c r="CS578" s="32">
        <v>4650</v>
      </c>
      <c r="CT578" s="32">
        <v>4650</v>
      </c>
      <c r="CU578" s="32">
        <v>4650</v>
      </c>
      <c r="CV578" s="32">
        <v>4650</v>
      </c>
      <c r="CW578" s="32">
        <v>0</v>
      </c>
      <c r="CX578" s="32">
        <v>0</v>
      </c>
      <c r="CZ578" t="s">
        <v>808</v>
      </c>
      <c r="DA578" t="s">
        <v>3109</v>
      </c>
      <c r="DB578">
        <v>4700</v>
      </c>
      <c r="DC578">
        <v>4750</v>
      </c>
      <c r="DD578">
        <v>4850</v>
      </c>
      <c r="DE578">
        <v>4750</v>
      </c>
      <c r="DF578">
        <v>4650</v>
      </c>
      <c r="DG578">
        <v>4650</v>
      </c>
      <c r="DH578">
        <v>4650</v>
      </c>
      <c r="DI578">
        <v>4650</v>
      </c>
      <c r="DJ578">
        <v>4650</v>
      </c>
      <c r="DK578">
        <v>4650</v>
      </c>
      <c r="DL578">
        <v>0</v>
      </c>
      <c r="DM578">
        <v>0</v>
      </c>
      <c r="DN578">
        <f t="shared" si="12"/>
        <v>46950</v>
      </c>
    </row>
    <row r="579" spans="89:118" x14ac:dyDescent="0.45">
      <c r="CK579" t="s">
        <v>808</v>
      </c>
      <c r="CL579" t="s">
        <v>3108</v>
      </c>
      <c r="CM579" s="32">
        <v>3500</v>
      </c>
      <c r="CN579" s="32">
        <v>3500</v>
      </c>
      <c r="CO579" s="32">
        <v>3500</v>
      </c>
      <c r="CP579" s="32">
        <v>3500</v>
      </c>
      <c r="CQ579" s="32">
        <v>3500</v>
      </c>
      <c r="CR579" s="32">
        <v>3500</v>
      </c>
      <c r="CS579" s="32">
        <v>3500</v>
      </c>
      <c r="CT579" s="32">
        <v>3500</v>
      </c>
      <c r="CU579" s="32">
        <v>3500</v>
      </c>
      <c r="CV579" s="32">
        <v>3500</v>
      </c>
      <c r="CW579" s="32">
        <v>3500</v>
      </c>
      <c r="CX579" s="32">
        <v>3500</v>
      </c>
      <c r="CZ579" t="s">
        <v>808</v>
      </c>
      <c r="DA579" t="s">
        <v>3108</v>
      </c>
      <c r="DB579">
        <v>3500</v>
      </c>
      <c r="DC579">
        <v>3500</v>
      </c>
      <c r="DD579">
        <v>3500</v>
      </c>
      <c r="DE579">
        <v>3500</v>
      </c>
      <c r="DF579">
        <v>3500</v>
      </c>
      <c r="DG579">
        <v>3500</v>
      </c>
      <c r="DH579">
        <v>3500</v>
      </c>
      <c r="DI579">
        <v>3500</v>
      </c>
      <c r="DJ579">
        <v>3500</v>
      </c>
      <c r="DK579">
        <v>3500</v>
      </c>
      <c r="DL579">
        <v>3500</v>
      </c>
      <c r="DM579">
        <v>3500</v>
      </c>
      <c r="DN579">
        <f t="shared" si="12"/>
        <v>42000</v>
      </c>
    </row>
    <row r="580" spans="89:118" x14ac:dyDescent="0.45">
      <c r="CK580" t="s">
        <v>808</v>
      </c>
      <c r="CL580" t="s">
        <v>3111</v>
      </c>
      <c r="CM580" s="32">
        <v>60</v>
      </c>
      <c r="CN580" s="32">
        <v>0</v>
      </c>
      <c r="CO580" s="32">
        <v>0</v>
      </c>
      <c r="CP580" s="32">
        <v>60</v>
      </c>
      <c r="CQ580" s="32">
        <v>0</v>
      </c>
      <c r="CR580" s="32">
        <v>180</v>
      </c>
      <c r="CS580" s="32">
        <v>60</v>
      </c>
      <c r="CT580" s="32">
        <v>0</v>
      </c>
      <c r="CU580" s="32">
        <v>240</v>
      </c>
      <c r="CV580" s="32">
        <v>0</v>
      </c>
      <c r="CW580" s="32">
        <v>0</v>
      </c>
      <c r="CX580" s="32">
        <v>0</v>
      </c>
      <c r="CZ580" t="s">
        <v>808</v>
      </c>
      <c r="DA580" t="s">
        <v>3111</v>
      </c>
      <c r="DB580">
        <v>60</v>
      </c>
      <c r="DC580">
        <v>0</v>
      </c>
      <c r="DD580">
        <v>0</v>
      </c>
      <c r="DE580">
        <v>60</v>
      </c>
      <c r="DF580">
        <v>0</v>
      </c>
      <c r="DG580">
        <v>180</v>
      </c>
      <c r="DH580">
        <v>60</v>
      </c>
      <c r="DI580">
        <v>0</v>
      </c>
      <c r="DJ580">
        <v>240</v>
      </c>
      <c r="DK580">
        <v>0</v>
      </c>
      <c r="DL580">
        <v>0</v>
      </c>
      <c r="DM580">
        <v>0</v>
      </c>
      <c r="DN580">
        <f t="shared" si="12"/>
        <v>600</v>
      </c>
    </row>
    <row r="581" spans="89:118" x14ac:dyDescent="0.45">
      <c r="CK581" t="s">
        <v>808</v>
      </c>
      <c r="CL581" t="s">
        <v>3100</v>
      </c>
      <c r="CM581" s="32">
        <v>25856</v>
      </c>
      <c r="CN581" s="32">
        <v>25856</v>
      </c>
      <c r="CO581" s="32">
        <v>25856</v>
      </c>
      <c r="CP581" s="32">
        <v>25856</v>
      </c>
      <c r="CQ581" s="32">
        <v>25856</v>
      </c>
      <c r="CR581" s="32">
        <v>25856</v>
      </c>
      <c r="CS581" s="32">
        <v>25856</v>
      </c>
      <c r="CT581" s="32">
        <v>25856</v>
      </c>
      <c r="CU581" s="32">
        <v>25856</v>
      </c>
      <c r="CV581" s="32">
        <v>25856</v>
      </c>
      <c r="CW581" s="32">
        <v>25856</v>
      </c>
      <c r="CX581" s="32">
        <v>25856</v>
      </c>
      <c r="CZ581" t="s">
        <v>808</v>
      </c>
      <c r="DA581" t="s">
        <v>3100</v>
      </c>
      <c r="DB581">
        <v>25856</v>
      </c>
      <c r="DC581">
        <v>25856</v>
      </c>
      <c r="DD581">
        <v>25856</v>
      </c>
      <c r="DE581">
        <v>25856</v>
      </c>
      <c r="DF581">
        <v>25856</v>
      </c>
      <c r="DG581">
        <v>25856</v>
      </c>
      <c r="DH581">
        <v>25856</v>
      </c>
      <c r="DI581">
        <v>25856</v>
      </c>
      <c r="DJ581">
        <v>25856</v>
      </c>
      <c r="DK581">
        <v>25856</v>
      </c>
      <c r="DL581">
        <v>25856</v>
      </c>
      <c r="DM581">
        <v>25856</v>
      </c>
      <c r="DN581">
        <f t="shared" ref="DN581:DN644" si="13">SUM(DB581:DM581)</f>
        <v>310272</v>
      </c>
    </row>
    <row r="582" spans="89:118" x14ac:dyDescent="0.45">
      <c r="CK582" t="s">
        <v>808</v>
      </c>
      <c r="CL582" t="s">
        <v>3106</v>
      </c>
      <c r="CM582" s="32">
        <v>71524</v>
      </c>
      <c r="CN582" s="32">
        <v>71524</v>
      </c>
      <c r="CO582" s="32">
        <v>71524</v>
      </c>
      <c r="CP582" s="32">
        <v>71524</v>
      </c>
      <c r="CQ582" s="32">
        <v>71524</v>
      </c>
      <c r="CR582" s="32">
        <v>71524</v>
      </c>
      <c r="CS582" s="32">
        <v>71524</v>
      </c>
      <c r="CT582" s="32">
        <v>71524</v>
      </c>
      <c r="CU582" s="32">
        <v>71524</v>
      </c>
      <c r="CV582" s="32">
        <v>71524</v>
      </c>
      <c r="CW582" s="32">
        <v>71524</v>
      </c>
      <c r="CX582" s="32">
        <v>71524</v>
      </c>
      <c r="CZ582" t="s">
        <v>808</v>
      </c>
      <c r="DA582" t="s">
        <v>3106</v>
      </c>
      <c r="DB582">
        <v>71524</v>
      </c>
      <c r="DC582">
        <v>71524</v>
      </c>
      <c r="DD582">
        <v>71524</v>
      </c>
      <c r="DE582">
        <v>71524</v>
      </c>
      <c r="DF582">
        <v>71524</v>
      </c>
      <c r="DG582">
        <v>71524</v>
      </c>
      <c r="DH582">
        <v>71524</v>
      </c>
      <c r="DI582">
        <v>71524</v>
      </c>
      <c r="DJ582">
        <v>71524</v>
      </c>
      <c r="DK582">
        <v>71524</v>
      </c>
      <c r="DL582">
        <v>71524</v>
      </c>
      <c r="DM582">
        <v>71524</v>
      </c>
      <c r="DN582">
        <f t="shared" si="13"/>
        <v>858288</v>
      </c>
    </row>
    <row r="583" spans="89:118" x14ac:dyDescent="0.45">
      <c r="CK583" t="s">
        <v>808</v>
      </c>
      <c r="CL583" t="s">
        <v>3112</v>
      </c>
      <c r="CM583" s="32">
        <v>20856</v>
      </c>
      <c r="CN583" s="32">
        <v>20856</v>
      </c>
      <c r="CO583" s="32">
        <v>20856</v>
      </c>
      <c r="CP583" s="32">
        <v>20856</v>
      </c>
      <c r="CQ583" s="32">
        <v>20856</v>
      </c>
      <c r="CR583" s="32">
        <v>20856</v>
      </c>
      <c r="CS583" s="32">
        <v>20856</v>
      </c>
      <c r="CT583" s="32">
        <v>20856</v>
      </c>
      <c r="CU583" s="32">
        <v>20856</v>
      </c>
      <c r="CV583" s="32">
        <v>20856</v>
      </c>
      <c r="CW583" s="32">
        <v>20856</v>
      </c>
      <c r="CX583" s="32">
        <v>20856</v>
      </c>
      <c r="CZ583" t="s">
        <v>808</v>
      </c>
      <c r="DA583" t="s">
        <v>3112</v>
      </c>
      <c r="DB583">
        <v>20856</v>
      </c>
      <c r="DC583">
        <v>20856</v>
      </c>
      <c r="DD583">
        <v>20856</v>
      </c>
      <c r="DE583">
        <v>20856</v>
      </c>
      <c r="DF583">
        <v>20856</v>
      </c>
      <c r="DG583">
        <v>20856</v>
      </c>
      <c r="DH583">
        <v>20856</v>
      </c>
      <c r="DI583">
        <v>20856</v>
      </c>
      <c r="DJ583">
        <v>20856</v>
      </c>
      <c r="DK583">
        <v>20856</v>
      </c>
      <c r="DL583">
        <v>20856</v>
      </c>
      <c r="DM583">
        <v>20856</v>
      </c>
      <c r="DN583">
        <f t="shared" si="13"/>
        <v>250272</v>
      </c>
    </row>
    <row r="584" spans="89:118" x14ac:dyDescent="0.45">
      <c r="CK584" t="s">
        <v>808</v>
      </c>
      <c r="CL584" t="s">
        <v>3102</v>
      </c>
      <c r="CM584" s="32">
        <v>76000</v>
      </c>
      <c r="CN584" s="32">
        <v>76000</v>
      </c>
      <c r="CO584" s="32">
        <v>76000</v>
      </c>
      <c r="CP584" s="32">
        <v>76000</v>
      </c>
      <c r="CQ584" s="32">
        <v>76000</v>
      </c>
      <c r="CR584" s="32">
        <v>76000</v>
      </c>
      <c r="CS584" s="32">
        <v>76000</v>
      </c>
      <c r="CT584" s="32">
        <v>76000</v>
      </c>
      <c r="CU584" s="32">
        <v>76000</v>
      </c>
      <c r="CV584" s="32">
        <v>76000</v>
      </c>
      <c r="CW584" s="32">
        <v>76000</v>
      </c>
      <c r="CX584" s="32">
        <v>76000</v>
      </c>
      <c r="CZ584" t="s">
        <v>808</v>
      </c>
      <c r="DA584" t="s">
        <v>3102</v>
      </c>
      <c r="DB584">
        <v>76000</v>
      </c>
      <c r="DC584">
        <v>76000</v>
      </c>
      <c r="DD584">
        <v>76000</v>
      </c>
      <c r="DE584">
        <v>76000</v>
      </c>
      <c r="DF584">
        <v>76000</v>
      </c>
      <c r="DG584">
        <v>76000</v>
      </c>
      <c r="DH584">
        <v>76000</v>
      </c>
      <c r="DI584">
        <v>76000</v>
      </c>
      <c r="DJ584">
        <v>76000</v>
      </c>
      <c r="DK584">
        <v>76000</v>
      </c>
      <c r="DL584">
        <v>76000</v>
      </c>
      <c r="DM584">
        <v>76000</v>
      </c>
      <c r="DN584">
        <f t="shared" si="13"/>
        <v>912000</v>
      </c>
    </row>
    <row r="585" spans="89:118" x14ac:dyDescent="0.45">
      <c r="CK585" t="s">
        <v>808</v>
      </c>
      <c r="CL585" t="s">
        <v>3113</v>
      </c>
      <c r="CM585" s="32">
        <v>41618</v>
      </c>
      <c r="CN585" s="32">
        <v>43171</v>
      </c>
      <c r="CO585" s="32">
        <v>57426</v>
      </c>
      <c r="CP585" s="32">
        <v>42859</v>
      </c>
      <c r="CQ585" s="32">
        <v>34342</v>
      </c>
      <c r="CR585" s="32">
        <v>36333</v>
      </c>
      <c r="CS585" s="32">
        <v>37323</v>
      </c>
      <c r="CT585" s="32">
        <v>37404</v>
      </c>
      <c r="CU585" s="32">
        <v>59622</v>
      </c>
      <c r="CV585" s="32">
        <v>53054</v>
      </c>
      <c r="CW585" s="32">
        <v>35598</v>
      </c>
      <c r="CX585" s="32">
        <v>41065</v>
      </c>
      <c r="CZ585" t="s">
        <v>808</v>
      </c>
      <c r="DA585" t="s">
        <v>3113</v>
      </c>
      <c r="DB585">
        <v>41618</v>
      </c>
      <c r="DC585">
        <v>43171</v>
      </c>
      <c r="DD585">
        <v>57426</v>
      </c>
      <c r="DE585">
        <v>42859</v>
      </c>
      <c r="DF585">
        <v>34342</v>
      </c>
      <c r="DG585">
        <v>36333</v>
      </c>
      <c r="DH585">
        <v>37323</v>
      </c>
      <c r="DI585">
        <v>37404</v>
      </c>
      <c r="DJ585">
        <v>59622</v>
      </c>
      <c r="DK585">
        <v>53054</v>
      </c>
      <c r="DL585">
        <v>35598</v>
      </c>
      <c r="DM585">
        <v>41065</v>
      </c>
      <c r="DN585">
        <f t="shared" si="13"/>
        <v>519815</v>
      </c>
    </row>
    <row r="586" spans="89:118" x14ac:dyDescent="0.45">
      <c r="CK586" t="s">
        <v>808</v>
      </c>
      <c r="CL586" t="s">
        <v>3101</v>
      </c>
      <c r="CM586" s="32">
        <v>1000</v>
      </c>
      <c r="CN586" s="32">
        <v>1000</v>
      </c>
      <c r="CO586" s="32">
        <v>1000</v>
      </c>
      <c r="CP586" s="32">
        <v>1000</v>
      </c>
      <c r="CQ586" s="32">
        <v>1000</v>
      </c>
      <c r="CR586" s="32">
        <v>1000</v>
      </c>
      <c r="CS586" s="32">
        <v>1000</v>
      </c>
      <c r="CT586" s="32">
        <v>1000</v>
      </c>
      <c r="CU586" s="32">
        <v>1000</v>
      </c>
      <c r="CV586" s="32">
        <v>1000</v>
      </c>
      <c r="CW586" s="32">
        <v>1000</v>
      </c>
      <c r="CX586" s="32">
        <v>1000</v>
      </c>
      <c r="CZ586" t="s">
        <v>808</v>
      </c>
      <c r="DA586" t="s">
        <v>3101</v>
      </c>
      <c r="DB586">
        <v>1000</v>
      </c>
      <c r="DC586">
        <v>1000</v>
      </c>
      <c r="DD586">
        <v>1000</v>
      </c>
      <c r="DE586">
        <v>1000</v>
      </c>
      <c r="DF586">
        <v>1000</v>
      </c>
      <c r="DG586">
        <v>1000</v>
      </c>
      <c r="DH586">
        <v>1000</v>
      </c>
      <c r="DI586">
        <v>1000</v>
      </c>
      <c r="DJ586">
        <v>1000</v>
      </c>
      <c r="DK586">
        <v>1000</v>
      </c>
      <c r="DL586">
        <v>1000</v>
      </c>
      <c r="DM586">
        <v>1000</v>
      </c>
      <c r="DN586">
        <f t="shared" si="13"/>
        <v>12000</v>
      </c>
    </row>
    <row r="587" spans="89:118" x14ac:dyDescent="0.45">
      <c r="CK587" t="s">
        <v>808</v>
      </c>
      <c r="CL587" t="s">
        <v>3103</v>
      </c>
      <c r="CM587" s="32">
        <v>19600</v>
      </c>
      <c r="CN587" s="32">
        <v>19600</v>
      </c>
      <c r="CO587" s="32">
        <v>19672</v>
      </c>
      <c r="CP587" s="32">
        <v>19658</v>
      </c>
      <c r="CQ587" s="32">
        <v>19600</v>
      </c>
      <c r="CR587" s="32">
        <v>19600</v>
      </c>
      <c r="CS587" s="32">
        <v>19600</v>
      </c>
      <c r="CT587" s="32">
        <v>19600</v>
      </c>
      <c r="CU587" s="32">
        <v>19600</v>
      </c>
      <c r="CV587" s="32">
        <v>19600</v>
      </c>
      <c r="CW587" s="32">
        <v>19774</v>
      </c>
      <c r="CX587" s="32">
        <v>19600</v>
      </c>
      <c r="CZ587" t="s">
        <v>808</v>
      </c>
      <c r="DA587" t="s">
        <v>3103</v>
      </c>
      <c r="DB587">
        <v>19600</v>
      </c>
      <c r="DC587">
        <v>19600</v>
      </c>
      <c r="DD587">
        <v>19672</v>
      </c>
      <c r="DE587">
        <v>19658</v>
      </c>
      <c r="DF587">
        <v>19600</v>
      </c>
      <c r="DG587">
        <v>19600</v>
      </c>
      <c r="DH587">
        <v>19600</v>
      </c>
      <c r="DI587">
        <v>19600</v>
      </c>
      <c r="DJ587">
        <v>19600</v>
      </c>
      <c r="DK587">
        <v>19600</v>
      </c>
      <c r="DL587">
        <v>19774</v>
      </c>
      <c r="DM587">
        <v>19600</v>
      </c>
      <c r="DN587">
        <f t="shared" si="13"/>
        <v>235504</v>
      </c>
    </row>
    <row r="588" spans="89:118" x14ac:dyDescent="0.45">
      <c r="CK588" t="s">
        <v>824</v>
      </c>
      <c r="CL588" t="s">
        <v>3100</v>
      </c>
      <c r="CM588" s="32">
        <v>36962</v>
      </c>
      <c r="CN588" s="32">
        <v>36962</v>
      </c>
      <c r="CO588" s="32">
        <v>42124</v>
      </c>
      <c r="CP588" s="32">
        <v>76962</v>
      </c>
      <c r="CQ588" s="32">
        <v>76962</v>
      </c>
      <c r="CR588" s="32">
        <v>76962</v>
      </c>
      <c r="CS588" s="32">
        <v>88375</v>
      </c>
      <c r="CT588" s="32">
        <v>113924</v>
      </c>
      <c r="CU588" s="32">
        <v>138214</v>
      </c>
      <c r="CV588" s="32">
        <v>129232</v>
      </c>
      <c r="CW588" s="32">
        <v>142780</v>
      </c>
      <c r="CX588" s="32">
        <v>166968</v>
      </c>
      <c r="CZ588" t="s">
        <v>824</v>
      </c>
      <c r="DA588" t="s">
        <v>3100</v>
      </c>
      <c r="DB588">
        <v>36962</v>
      </c>
      <c r="DC588">
        <v>36962</v>
      </c>
      <c r="DD588">
        <v>42124</v>
      </c>
      <c r="DE588">
        <v>76962</v>
      </c>
      <c r="DF588">
        <v>76962</v>
      </c>
      <c r="DG588">
        <v>76962</v>
      </c>
      <c r="DH588">
        <v>88375</v>
      </c>
      <c r="DI588">
        <v>113924</v>
      </c>
      <c r="DJ588">
        <v>138214</v>
      </c>
      <c r="DK588">
        <v>129232</v>
      </c>
      <c r="DL588">
        <v>142780</v>
      </c>
      <c r="DM588">
        <v>166968</v>
      </c>
      <c r="DN588">
        <f t="shared" si="13"/>
        <v>1126427</v>
      </c>
    </row>
    <row r="589" spans="89:118" x14ac:dyDescent="0.45">
      <c r="CK589" t="s">
        <v>824</v>
      </c>
      <c r="CL589" t="s">
        <v>3104</v>
      </c>
      <c r="CM589" s="32">
        <v>6412</v>
      </c>
      <c r="CN589" s="32">
        <v>6412</v>
      </c>
      <c r="CO589" s="32">
        <v>6412</v>
      </c>
      <c r="CP589" s="32">
        <v>6412</v>
      </c>
      <c r="CQ589" s="32">
        <v>6412</v>
      </c>
      <c r="CR589" s="32">
        <v>6412</v>
      </c>
      <c r="CS589" s="32">
        <v>6412</v>
      </c>
      <c r="CT589" s="32">
        <v>6412</v>
      </c>
      <c r="CU589" s="32">
        <v>19611</v>
      </c>
      <c r="CV589" s="32">
        <v>6412</v>
      </c>
      <c r="CW589" s="32">
        <v>6412</v>
      </c>
      <c r="CX589" s="32">
        <v>6412</v>
      </c>
      <c r="CZ589" t="s">
        <v>824</v>
      </c>
      <c r="DA589" t="s">
        <v>3104</v>
      </c>
      <c r="DB589">
        <v>6412</v>
      </c>
      <c r="DC589">
        <v>6412</v>
      </c>
      <c r="DD589">
        <v>6412</v>
      </c>
      <c r="DE589">
        <v>6412</v>
      </c>
      <c r="DF589">
        <v>6412</v>
      </c>
      <c r="DG589">
        <v>6412</v>
      </c>
      <c r="DH589">
        <v>6412</v>
      </c>
      <c r="DI589">
        <v>6412</v>
      </c>
      <c r="DJ589">
        <v>19611</v>
      </c>
      <c r="DK589">
        <v>6412</v>
      </c>
      <c r="DL589">
        <v>6412</v>
      </c>
      <c r="DM589">
        <v>6412</v>
      </c>
      <c r="DN589">
        <f t="shared" si="13"/>
        <v>90143</v>
      </c>
    </row>
    <row r="590" spans="89:118" x14ac:dyDescent="0.45">
      <c r="CK590" t="s">
        <v>824</v>
      </c>
      <c r="CL590" t="s">
        <v>3106</v>
      </c>
      <c r="CM590" s="32">
        <v>0</v>
      </c>
      <c r="CN590" s="32">
        <v>0</v>
      </c>
      <c r="CO590" s="32">
        <v>0</v>
      </c>
      <c r="CP590" s="32">
        <v>0</v>
      </c>
      <c r="CQ590" s="32">
        <v>0</v>
      </c>
      <c r="CR590" s="32">
        <v>0</v>
      </c>
      <c r="CS590" s="32">
        <v>0</v>
      </c>
      <c r="CT590" s="32">
        <v>0</v>
      </c>
      <c r="CU590" s="32">
        <v>0</v>
      </c>
      <c r="CV590" s="32">
        <v>8284</v>
      </c>
      <c r="CW590" s="32">
        <v>16558</v>
      </c>
      <c r="CX590" s="32">
        <v>16558</v>
      </c>
      <c r="CZ590" t="s">
        <v>824</v>
      </c>
      <c r="DA590" t="s">
        <v>3106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8284</v>
      </c>
      <c r="DL590">
        <v>16558</v>
      </c>
      <c r="DM590">
        <v>16558</v>
      </c>
      <c r="DN590">
        <f t="shared" si="13"/>
        <v>41400</v>
      </c>
    </row>
    <row r="591" spans="89:118" x14ac:dyDescent="0.45">
      <c r="CK591" t="s">
        <v>824</v>
      </c>
      <c r="CL591" t="s">
        <v>3112</v>
      </c>
      <c r="CM591" s="32">
        <v>0</v>
      </c>
      <c r="CN591" s="32">
        <v>0</v>
      </c>
      <c r="CO591" s="32">
        <v>0</v>
      </c>
      <c r="CP591" s="32">
        <v>0</v>
      </c>
      <c r="CQ591" s="32">
        <v>0</v>
      </c>
      <c r="CR591" s="32">
        <v>0</v>
      </c>
      <c r="CS591" s="32">
        <v>0</v>
      </c>
      <c r="CT591" s="32">
        <v>0</v>
      </c>
      <c r="CU591" s="32">
        <v>0</v>
      </c>
      <c r="CV591" s="32">
        <v>0</v>
      </c>
      <c r="CW591" s="32">
        <v>0</v>
      </c>
      <c r="CX591" s="32">
        <v>17332</v>
      </c>
      <c r="CZ591" t="s">
        <v>824</v>
      </c>
      <c r="DA591" t="s">
        <v>3112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17332</v>
      </c>
      <c r="DN591">
        <f t="shared" si="13"/>
        <v>17332</v>
      </c>
    </row>
    <row r="592" spans="89:118" x14ac:dyDescent="0.45">
      <c r="CK592" t="s">
        <v>824</v>
      </c>
      <c r="CL592" t="s">
        <v>3105</v>
      </c>
      <c r="CM592" s="32">
        <v>3000</v>
      </c>
      <c r="CN592" s="32">
        <v>3000</v>
      </c>
      <c r="CO592" s="32">
        <v>3000</v>
      </c>
      <c r="CP592" s="32">
        <v>3000</v>
      </c>
      <c r="CQ592" s="32">
        <v>3000</v>
      </c>
      <c r="CR592" s="32">
        <v>3000</v>
      </c>
      <c r="CS592" s="32">
        <v>3000</v>
      </c>
      <c r="CT592" s="32">
        <v>3000</v>
      </c>
      <c r="CU592" s="32">
        <v>2600</v>
      </c>
      <c r="CV592" s="32">
        <v>5710</v>
      </c>
      <c r="CW592" s="32">
        <v>9000</v>
      </c>
      <c r="CX592" s="32">
        <v>9000</v>
      </c>
      <c r="CZ592" t="s">
        <v>824</v>
      </c>
      <c r="DA592" t="s">
        <v>3105</v>
      </c>
      <c r="DB592">
        <v>3000</v>
      </c>
      <c r="DC592">
        <v>3000</v>
      </c>
      <c r="DD592">
        <v>3000</v>
      </c>
      <c r="DE592">
        <v>3000</v>
      </c>
      <c r="DF592">
        <v>3000</v>
      </c>
      <c r="DG592">
        <v>3000</v>
      </c>
      <c r="DH592">
        <v>3000</v>
      </c>
      <c r="DI592">
        <v>3000</v>
      </c>
      <c r="DJ592">
        <v>2600</v>
      </c>
      <c r="DK592">
        <v>5710</v>
      </c>
      <c r="DL592">
        <v>9000</v>
      </c>
      <c r="DM592">
        <v>9000</v>
      </c>
      <c r="DN592">
        <f t="shared" si="13"/>
        <v>50310</v>
      </c>
    </row>
    <row r="593" spans="89:118" x14ac:dyDescent="0.45">
      <c r="CK593" t="s">
        <v>824</v>
      </c>
      <c r="CL593" t="s">
        <v>3101</v>
      </c>
      <c r="CM593" s="32">
        <v>5000</v>
      </c>
      <c r="CN593" s="32">
        <v>5000</v>
      </c>
      <c r="CO593" s="32">
        <v>6220</v>
      </c>
      <c r="CP593" s="32">
        <v>7962</v>
      </c>
      <c r="CQ593" s="32">
        <v>40690</v>
      </c>
      <c r="CR593" s="32">
        <v>7962</v>
      </c>
      <c r="CS593" s="32">
        <v>7962</v>
      </c>
      <c r="CT593" s="32">
        <v>7962</v>
      </c>
      <c r="CU593" s="32">
        <v>7295</v>
      </c>
      <c r="CV593" s="32">
        <v>390285</v>
      </c>
      <c r="CW593" s="32">
        <v>-18488</v>
      </c>
      <c r="CX593" s="32">
        <v>-18488</v>
      </c>
      <c r="CZ593" t="s">
        <v>824</v>
      </c>
      <c r="DA593" t="s">
        <v>3101</v>
      </c>
      <c r="DB593">
        <v>5000</v>
      </c>
      <c r="DC593">
        <v>5000</v>
      </c>
      <c r="DD593">
        <v>6220</v>
      </c>
      <c r="DE593">
        <v>7962</v>
      </c>
      <c r="DF593">
        <v>40690</v>
      </c>
      <c r="DG593">
        <v>7962</v>
      </c>
      <c r="DH593">
        <v>7962</v>
      </c>
      <c r="DI593">
        <v>7962</v>
      </c>
      <c r="DJ593">
        <v>7295</v>
      </c>
      <c r="DK593">
        <v>390285</v>
      </c>
      <c r="DL593">
        <v>-18488</v>
      </c>
      <c r="DM593">
        <v>-18488</v>
      </c>
      <c r="DN593">
        <f t="shared" si="13"/>
        <v>449362</v>
      </c>
    </row>
    <row r="594" spans="89:118" x14ac:dyDescent="0.45">
      <c r="CK594" t="s">
        <v>824</v>
      </c>
      <c r="CL594" t="s">
        <v>3103</v>
      </c>
      <c r="CM594" s="32">
        <v>5444.39</v>
      </c>
      <c r="CN594" s="32">
        <v>5444.39</v>
      </c>
      <c r="CO594" s="32">
        <v>5444.39</v>
      </c>
      <c r="CP594" s="32">
        <v>38172.39</v>
      </c>
      <c r="CQ594" s="32">
        <v>38890.902000000002</v>
      </c>
      <c r="CR594" s="32">
        <v>10444.34</v>
      </c>
      <c r="CS594" s="32">
        <v>10444.34</v>
      </c>
      <c r="CT594" s="32">
        <v>10444.34</v>
      </c>
      <c r="CU594" s="32">
        <v>10444.34</v>
      </c>
      <c r="CV594" s="32">
        <v>10444.34</v>
      </c>
      <c r="CW594" s="32">
        <v>10444.34</v>
      </c>
      <c r="CX594" s="32">
        <v>10444.34</v>
      </c>
      <c r="CZ594" t="s">
        <v>824</v>
      </c>
      <c r="DA594" t="s">
        <v>3103</v>
      </c>
      <c r="DB594">
        <v>5444.39</v>
      </c>
      <c r="DC594">
        <v>5444.39</v>
      </c>
      <c r="DD594">
        <v>5444.39</v>
      </c>
      <c r="DE594">
        <v>38172.39</v>
      </c>
      <c r="DF594">
        <v>38890.902000000002</v>
      </c>
      <c r="DG594">
        <v>10444.34</v>
      </c>
      <c r="DH594">
        <v>10444.34</v>
      </c>
      <c r="DI594">
        <v>10444.34</v>
      </c>
      <c r="DJ594">
        <v>10444.34</v>
      </c>
      <c r="DK594">
        <v>10444.34</v>
      </c>
      <c r="DL594">
        <v>10444.34</v>
      </c>
      <c r="DM594">
        <v>10444.34</v>
      </c>
      <c r="DN594">
        <f t="shared" si="13"/>
        <v>166506.84199999998</v>
      </c>
    </row>
    <row r="595" spans="89:118" x14ac:dyDescent="0.45">
      <c r="CK595" t="s">
        <v>824</v>
      </c>
      <c r="CL595" t="s">
        <v>3107</v>
      </c>
      <c r="CM595" s="32">
        <v>4094.61</v>
      </c>
      <c r="CN595" s="32">
        <v>4094.61</v>
      </c>
      <c r="CO595" s="32">
        <v>4094.61</v>
      </c>
      <c r="CP595" s="32">
        <v>4094.61</v>
      </c>
      <c r="CQ595" s="32">
        <v>7370.098</v>
      </c>
      <c r="CR595" s="32">
        <v>7854.66</v>
      </c>
      <c r="CS595" s="32">
        <v>7854.66</v>
      </c>
      <c r="CT595" s="32">
        <v>7854.66</v>
      </c>
      <c r="CU595" s="32">
        <v>7854.66</v>
      </c>
      <c r="CV595" s="32">
        <v>7854.66</v>
      </c>
      <c r="CW595" s="32">
        <v>7854.66</v>
      </c>
      <c r="CX595" s="32">
        <v>7854.66</v>
      </c>
      <c r="CZ595" t="s">
        <v>824</v>
      </c>
      <c r="DA595" t="s">
        <v>3107</v>
      </c>
      <c r="DB595">
        <v>4094.61</v>
      </c>
      <c r="DC595">
        <v>4094.61</v>
      </c>
      <c r="DD595">
        <v>4094.61</v>
      </c>
      <c r="DE595">
        <v>4094.61</v>
      </c>
      <c r="DF595">
        <v>7370.098</v>
      </c>
      <c r="DG595">
        <v>7854.66</v>
      </c>
      <c r="DH595">
        <v>7854.66</v>
      </c>
      <c r="DI595">
        <v>7854.66</v>
      </c>
      <c r="DJ595">
        <v>7854.66</v>
      </c>
      <c r="DK595">
        <v>7854.66</v>
      </c>
      <c r="DL595">
        <v>7854.66</v>
      </c>
      <c r="DM595">
        <v>7854.66</v>
      </c>
      <c r="DN595">
        <f t="shared" si="13"/>
        <v>78731.15800000001</v>
      </c>
    </row>
    <row r="596" spans="89:118" x14ac:dyDescent="0.45">
      <c r="CK596" t="s">
        <v>759</v>
      </c>
      <c r="CL596" t="s">
        <v>3108</v>
      </c>
      <c r="CM596" s="32">
        <v>0</v>
      </c>
      <c r="CN596" s="32">
        <v>0</v>
      </c>
      <c r="CO596" s="32">
        <v>5225</v>
      </c>
      <c r="CP596" s="32">
        <v>13500</v>
      </c>
      <c r="CQ596" s="32">
        <v>13500</v>
      </c>
      <c r="CR596" s="32">
        <v>13500</v>
      </c>
      <c r="CS596" s="32">
        <v>13500</v>
      </c>
      <c r="CT596" s="32">
        <v>13500</v>
      </c>
      <c r="CU596" s="32">
        <v>13500</v>
      </c>
      <c r="CV596" s="32">
        <v>13500</v>
      </c>
      <c r="CW596" s="32">
        <v>13500</v>
      </c>
      <c r="CX596" s="32">
        <v>13500</v>
      </c>
      <c r="CZ596" t="s">
        <v>759</v>
      </c>
      <c r="DA596" t="s">
        <v>3108</v>
      </c>
      <c r="DB596">
        <v>0</v>
      </c>
      <c r="DC596">
        <v>0</v>
      </c>
      <c r="DD596">
        <v>5225</v>
      </c>
      <c r="DE596">
        <v>13500</v>
      </c>
      <c r="DF596">
        <v>13500</v>
      </c>
      <c r="DG596">
        <v>13500</v>
      </c>
      <c r="DH596">
        <v>13500</v>
      </c>
      <c r="DI596">
        <v>13500</v>
      </c>
      <c r="DJ596">
        <v>13500</v>
      </c>
      <c r="DK596">
        <v>13500</v>
      </c>
      <c r="DL596">
        <v>13500</v>
      </c>
      <c r="DM596">
        <v>13500</v>
      </c>
      <c r="DN596">
        <f t="shared" si="13"/>
        <v>126725</v>
      </c>
    </row>
    <row r="597" spans="89:118" x14ac:dyDescent="0.45">
      <c r="CK597" t="s">
        <v>759</v>
      </c>
      <c r="CL597" t="s">
        <v>3111</v>
      </c>
      <c r="CM597" s="32">
        <v>0</v>
      </c>
      <c r="CN597" s="32">
        <v>0</v>
      </c>
      <c r="CO597" s="32">
        <v>0</v>
      </c>
      <c r="CP597" s="32">
        <v>0</v>
      </c>
      <c r="CQ597" s="32">
        <v>0</v>
      </c>
      <c r="CR597" s="32">
        <v>0</v>
      </c>
      <c r="CS597" s="32">
        <v>0</v>
      </c>
      <c r="CT597" s="32">
        <v>0</v>
      </c>
      <c r="CU597" s="32">
        <v>0</v>
      </c>
      <c r="CV597" s="32">
        <v>0</v>
      </c>
      <c r="CW597" s="32">
        <v>0</v>
      </c>
      <c r="CX597" s="32">
        <v>0</v>
      </c>
      <c r="CZ597" t="s">
        <v>759</v>
      </c>
      <c r="DA597" t="s">
        <v>3111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f t="shared" si="13"/>
        <v>0</v>
      </c>
    </row>
    <row r="598" spans="89:118" x14ac:dyDescent="0.45">
      <c r="CK598" t="s">
        <v>759</v>
      </c>
      <c r="CL598" t="s">
        <v>3100</v>
      </c>
      <c r="CM598" s="32">
        <v>20000</v>
      </c>
      <c r="CN598" s="32">
        <v>20000</v>
      </c>
      <c r="CO598" s="32">
        <v>20000</v>
      </c>
      <c r="CP598" s="32">
        <v>20000</v>
      </c>
      <c r="CQ598" s="32">
        <v>20000</v>
      </c>
      <c r="CR598" s="32">
        <v>20000</v>
      </c>
      <c r="CS598" s="32">
        <v>20000</v>
      </c>
      <c r="CT598" s="32">
        <v>20000</v>
      </c>
      <c r="CU598" s="32">
        <v>20000</v>
      </c>
      <c r="CV598" s="32">
        <v>20000</v>
      </c>
      <c r="CW598" s="32">
        <v>20000</v>
      </c>
      <c r="CX598" s="32">
        <v>20000</v>
      </c>
      <c r="CZ598" t="s">
        <v>759</v>
      </c>
      <c r="DA598" t="s">
        <v>3100</v>
      </c>
      <c r="DB598">
        <v>20000</v>
      </c>
      <c r="DC598">
        <v>20000</v>
      </c>
      <c r="DD598">
        <v>20000</v>
      </c>
      <c r="DE598">
        <v>20000</v>
      </c>
      <c r="DF598">
        <v>20000</v>
      </c>
      <c r="DG598">
        <v>20000</v>
      </c>
      <c r="DH598">
        <v>20000</v>
      </c>
      <c r="DI598">
        <v>20000</v>
      </c>
      <c r="DJ598">
        <v>20000</v>
      </c>
      <c r="DK598">
        <v>20000</v>
      </c>
      <c r="DL598">
        <v>20000</v>
      </c>
      <c r="DM598">
        <v>20000</v>
      </c>
      <c r="DN598">
        <f t="shared" si="13"/>
        <v>240000</v>
      </c>
    </row>
    <row r="599" spans="89:118" x14ac:dyDescent="0.45">
      <c r="CK599" t="s">
        <v>759</v>
      </c>
      <c r="CL599" t="s">
        <v>3104</v>
      </c>
      <c r="CM599" s="32">
        <v>7200</v>
      </c>
      <c r="CN599" s="32">
        <v>7200</v>
      </c>
      <c r="CO599" s="32">
        <v>7200</v>
      </c>
      <c r="CP599" s="32">
        <v>7200</v>
      </c>
      <c r="CQ599" s="32">
        <v>7200</v>
      </c>
      <c r="CR599" s="32">
        <v>7200</v>
      </c>
      <c r="CS599" s="32">
        <v>7200</v>
      </c>
      <c r="CT599" s="32">
        <v>7200</v>
      </c>
      <c r="CU599" s="32">
        <v>7200</v>
      </c>
      <c r="CV599" s="32">
        <v>7200</v>
      </c>
      <c r="CW599" s="32">
        <v>7200</v>
      </c>
      <c r="CX599" s="32">
        <v>7200</v>
      </c>
      <c r="CZ599" t="s">
        <v>759</v>
      </c>
      <c r="DA599" t="s">
        <v>3104</v>
      </c>
      <c r="DB599">
        <v>7200</v>
      </c>
      <c r="DC599">
        <v>7200</v>
      </c>
      <c r="DD599">
        <v>7200</v>
      </c>
      <c r="DE599">
        <v>7200</v>
      </c>
      <c r="DF599">
        <v>7200</v>
      </c>
      <c r="DG599">
        <v>7200</v>
      </c>
      <c r="DH599">
        <v>7200</v>
      </c>
      <c r="DI599">
        <v>7200</v>
      </c>
      <c r="DJ599">
        <v>7200</v>
      </c>
      <c r="DK599">
        <v>7200</v>
      </c>
      <c r="DL599">
        <v>7200</v>
      </c>
      <c r="DM599">
        <v>7200</v>
      </c>
      <c r="DN599">
        <f t="shared" si="13"/>
        <v>86400</v>
      </c>
    </row>
    <row r="600" spans="89:118" x14ac:dyDescent="0.45">
      <c r="CK600" t="s">
        <v>759</v>
      </c>
      <c r="CL600" t="s">
        <v>3112</v>
      </c>
      <c r="CM600" s="32">
        <v>20000</v>
      </c>
      <c r="CN600" s="32">
        <v>20000</v>
      </c>
      <c r="CO600" s="32">
        <v>20000</v>
      </c>
      <c r="CP600" s="32">
        <v>20000</v>
      </c>
      <c r="CQ600" s="32">
        <v>20000</v>
      </c>
      <c r="CR600" s="32">
        <v>20000</v>
      </c>
      <c r="CS600" s="32">
        <v>20000</v>
      </c>
      <c r="CT600" s="32">
        <v>20000</v>
      </c>
      <c r="CU600" s="32">
        <v>20000</v>
      </c>
      <c r="CV600" s="32">
        <v>20000</v>
      </c>
      <c r="CW600" s="32">
        <v>20000</v>
      </c>
      <c r="CX600" s="32">
        <v>20000</v>
      </c>
      <c r="CZ600" t="s">
        <v>759</v>
      </c>
      <c r="DA600" t="s">
        <v>3112</v>
      </c>
      <c r="DB600">
        <v>20000</v>
      </c>
      <c r="DC600">
        <v>20000</v>
      </c>
      <c r="DD600">
        <v>20000</v>
      </c>
      <c r="DE600">
        <v>20000</v>
      </c>
      <c r="DF600">
        <v>20000</v>
      </c>
      <c r="DG600">
        <v>20000</v>
      </c>
      <c r="DH600">
        <v>20000</v>
      </c>
      <c r="DI600">
        <v>20000</v>
      </c>
      <c r="DJ600">
        <v>20000</v>
      </c>
      <c r="DK600">
        <v>20000</v>
      </c>
      <c r="DL600">
        <v>20000</v>
      </c>
      <c r="DM600">
        <v>20000</v>
      </c>
      <c r="DN600">
        <f t="shared" si="13"/>
        <v>240000</v>
      </c>
    </row>
    <row r="601" spans="89:118" x14ac:dyDescent="0.45">
      <c r="CK601" t="s">
        <v>759</v>
      </c>
      <c r="CL601" t="s">
        <v>3113</v>
      </c>
      <c r="CM601" s="32">
        <v>22235</v>
      </c>
      <c r="CN601" s="32">
        <v>21596</v>
      </c>
      <c r="CO601" s="32">
        <v>21662</v>
      </c>
      <c r="CP601" s="32">
        <v>24895</v>
      </c>
      <c r="CQ601" s="32">
        <v>27373</v>
      </c>
      <c r="CR601" s="32">
        <v>26298</v>
      </c>
      <c r="CS601" s="32">
        <v>26192</v>
      </c>
      <c r="CT601" s="32">
        <v>20515</v>
      </c>
      <c r="CU601" s="32">
        <v>25862</v>
      </c>
      <c r="CV601" s="32">
        <v>26814</v>
      </c>
      <c r="CW601" s="32">
        <v>26375</v>
      </c>
      <c r="CX601" s="32">
        <v>33030</v>
      </c>
      <c r="CZ601" t="s">
        <v>759</v>
      </c>
      <c r="DA601" t="s">
        <v>3113</v>
      </c>
      <c r="DB601">
        <v>22235</v>
      </c>
      <c r="DC601">
        <v>21596</v>
      </c>
      <c r="DD601">
        <v>21662</v>
      </c>
      <c r="DE601">
        <v>24895</v>
      </c>
      <c r="DF601">
        <v>27373</v>
      </c>
      <c r="DG601">
        <v>26298</v>
      </c>
      <c r="DH601">
        <v>26192</v>
      </c>
      <c r="DI601">
        <v>20515</v>
      </c>
      <c r="DJ601">
        <v>25862</v>
      </c>
      <c r="DK601">
        <v>26814</v>
      </c>
      <c r="DL601">
        <v>26375</v>
      </c>
      <c r="DM601">
        <v>33030</v>
      </c>
      <c r="DN601">
        <f t="shared" si="13"/>
        <v>302847</v>
      </c>
    </row>
    <row r="602" spans="89:118" x14ac:dyDescent="0.45">
      <c r="CK602" t="s">
        <v>759</v>
      </c>
      <c r="CL602" t="s">
        <v>3101</v>
      </c>
      <c r="CM602" s="32">
        <v>0</v>
      </c>
      <c r="CN602" s="32">
        <v>0</v>
      </c>
      <c r="CO602" s="32">
        <v>0</v>
      </c>
      <c r="CP602" s="32">
        <v>0</v>
      </c>
      <c r="CQ602" s="32">
        <v>0</v>
      </c>
      <c r="CR602" s="32">
        <v>0</v>
      </c>
      <c r="CS602" s="32">
        <v>0</v>
      </c>
      <c r="CT602" s="32">
        <v>0</v>
      </c>
      <c r="CU602" s="32">
        <v>0</v>
      </c>
      <c r="CV602" s="32">
        <v>0</v>
      </c>
      <c r="CW602" s="32">
        <v>0</v>
      </c>
      <c r="CX602" s="32">
        <v>0</v>
      </c>
      <c r="CZ602" t="s">
        <v>759</v>
      </c>
      <c r="DA602" t="s">
        <v>3101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f t="shared" si="13"/>
        <v>0</v>
      </c>
    </row>
    <row r="603" spans="89:118" x14ac:dyDescent="0.45">
      <c r="CK603" t="s">
        <v>759</v>
      </c>
      <c r="CL603" t="s">
        <v>3103</v>
      </c>
      <c r="CM603" s="32">
        <v>10429</v>
      </c>
      <c r="CN603" s="32">
        <v>10195</v>
      </c>
      <c r="CO603" s="32">
        <v>10702</v>
      </c>
      <c r="CP603" s="32">
        <v>10390</v>
      </c>
      <c r="CQ603" s="32">
        <v>10479</v>
      </c>
      <c r="CR603" s="32">
        <v>10429</v>
      </c>
      <c r="CS603" s="32">
        <v>11227</v>
      </c>
      <c r="CT603" s="32">
        <v>10234</v>
      </c>
      <c r="CU603" s="32">
        <v>10892</v>
      </c>
      <c r="CV603" s="32">
        <v>10507</v>
      </c>
      <c r="CW603" s="32">
        <v>10723</v>
      </c>
      <c r="CX603" s="32">
        <v>10561</v>
      </c>
      <c r="CZ603" t="s">
        <v>759</v>
      </c>
      <c r="DA603" t="s">
        <v>3103</v>
      </c>
      <c r="DB603">
        <v>10429</v>
      </c>
      <c r="DC603">
        <v>10195</v>
      </c>
      <c r="DD603">
        <v>10702</v>
      </c>
      <c r="DE603">
        <v>10390</v>
      </c>
      <c r="DF603">
        <v>10479</v>
      </c>
      <c r="DG603">
        <v>10429</v>
      </c>
      <c r="DH603">
        <v>11227</v>
      </c>
      <c r="DI603">
        <v>10234</v>
      </c>
      <c r="DJ603">
        <v>10892</v>
      </c>
      <c r="DK603">
        <v>10507</v>
      </c>
      <c r="DL603">
        <v>10723</v>
      </c>
      <c r="DM603">
        <v>10561</v>
      </c>
      <c r="DN603">
        <f t="shared" si="13"/>
        <v>126768</v>
      </c>
    </row>
    <row r="604" spans="89:118" x14ac:dyDescent="0.45">
      <c r="CK604" t="s">
        <v>759</v>
      </c>
      <c r="CL604" t="s">
        <v>3107</v>
      </c>
      <c r="CM604" s="32">
        <v>1000</v>
      </c>
      <c r="CN604" s="32">
        <v>1000</v>
      </c>
      <c r="CO604" s="32">
        <v>1000</v>
      </c>
      <c r="CP604" s="32">
        <v>1000</v>
      </c>
      <c r="CQ604" s="32">
        <v>1000</v>
      </c>
      <c r="CR604" s="32">
        <v>1000</v>
      </c>
      <c r="CS604" s="32">
        <v>1000</v>
      </c>
      <c r="CT604" s="32">
        <v>1000</v>
      </c>
      <c r="CU604" s="32">
        <v>1000</v>
      </c>
      <c r="CV604" s="32">
        <v>1000</v>
      </c>
      <c r="CW604" s="32">
        <v>1000</v>
      </c>
      <c r="CX604" s="32">
        <v>1000</v>
      </c>
      <c r="CZ604" t="s">
        <v>759</v>
      </c>
      <c r="DA604" t="s">
        <v>3107</v>
      </c>
      <c r="DB604">
        <v>1000</v>
      </c>
      <c r="DC604">
        <v>1000</v>
      </c>
      <c r="DD604">
        <v>1000</v>
      </c>
      <c r="DE604">
        <v>1000</v>
      </c>
      <c r="DF604">
        <v>1000</v>
      </c>
      <c r="DG604">
        <v>1000</v>
      </c>
      <c r="DH604">
        <v>1000</v>
      </c>
      <c r="DI604">
        <v>1000</v>
      </c>
      <c r="DJ604">
        <v>1000</v>
      </c>
      <c r="DK604">
        <v>1000</v>
      </c>
      <c r="DL604">
        <v>1000</v>
      </c>
      <c r="DM604">
        <v>1000</v>
      </c>
      <c r="DN604">
        <f t="shared" si="13"/>
        <v>12000</v>
      </c>
    </row>
    <row r="605" spans="89:118" x14ac:dyDescent="0.45">
      <c r="CK605" t="s">
        <v>697</v>
      </c>
      <c r="CL605" t="s">
        <v>3111</v>
      </c>
      <c r="CM605" s="32">
        <v>0</v>
      </c>
      <c r="CN605" s="32">
        <v>0</v>
      </c>
      <c r="CO605" s="32">
        <v>0</v>
      </c>
      <c r="CP605" s="32">
        <v>0</v>
      </c>
      <c r="CQ605" s="32">
        <v>0</v>
      </c>
      <c r="CR605" s="32">
        <v>0</v>
      </c>
      <c r="CS605" s="32">
        <v>0</v>
      </c>
      <c r="CT605" s="32">
        <v>0</v>
      </c>
      <c r="CU605" s="32">
        <v>0</v>
      </c>
      <c r="CV605" s="32">
        <v>0</v>
      </c>
      <c r="CW605" s="32">
        <v>0</v>
      </c>
      <c r="CX605" s="32">
        <v>0</v>
      </c>
      <c r="CZ605" t="s">
        <v>697</v>
      </c>
      <c r="DA605" t="s">
        <v>3111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f t="shared" si="13"/>
        <v>0</v>
      </c>
    </row>
    <row r="606" spans="89:118" x14ac:dyDescent="0.45">
      <c r="CK606" t="s">
        <v>697</v>
      </c>
      <c r="CL606" t="s">
        <v>3402</v>
      </c>
      <c r="CM606" s="32">
        <v>11484</v>
      </c>
      <c r="CN606" s="32">
        <v>10750</v>
      </c>
      <c r="CO606" s="32">
        <v>11030</v>
      </c>
      <c r="CP606" s="32">
        <v>10307</v>
      </c>
      <c r="CQ606" s="32">
        <v>11239</v>
      </c>
      <c r="CR606" s="32">
        <v>10383</v>
      </c>
      <c r="CS606" s="32">
        <v>10327</v>
      </c>
      <c r="CT606" s="32">
        <v>10600</v>
      </c>
      <c r="CU606" s="32">
        <v>10000</v>
      </c>
      <c r="CV606" s="32">
        <v>10240</v>
      </c>
      <c r="CW606" s="32">
        <v>10507</v>
      </c>
      <c r="CX606" s="32">
        <v>10137</v>
      </c>
      <c r="CZ606" t="s">
        <v>697</v>
      </c>
      <c r="DA606" t="s">
        <v>3402</v>
      </c>
      <c r="DB606">
        <v>11484</v>
      </c>
      <c r="DC606">
        <v>10750</v>
      </c>
      <c r="DD606">
        <v>11030</v>
      </c>
      <c r="DE606">
        <v>10307</v>
      </c>
      <c r="DF606">
        <v>11239</v>
      </c>
      <c r="DG606">
        <v>10383</v>
      </c>
      <c r="DH606">
        <v>10327</v>
      </c>
      <c r="DI606">
        <v>10600</v>
      </c>
      <c r="DJ606">
        <v>10000</v>
      </c>
      <c r="DK606">
        <v>10240</v>
      </c>
      <c r="DL606">
        <v>10507</v>
      </c>
      <c r="DM606">
        <v>10137</v>
      </c>
      <c r="DN606">
        <f t="shared" si="13"/>
        <v>127004</v>
      </c>
    </row>
    <row r="607" spans="89:118" x14ac:dyDescent="0.45">
      <c r="CK607" t="s">
        <v>1278</v>
      </c>
      <c r="CL607" t="s">
        <v>3111</v>
      </c>
      <c r="CM607" s="32">
        <v>0</v>
      </c>
      <c r="CN607" s="32">
        <v>180</v>
      </c>
      <c r="CO607" s="32">
        <v>0</v>
      </c>
      <c r="CP607" s="32">
        <v>0</v>
      </c>
      <c r="CQ607" s="32">
        <v>0</v>
      </c>
      <c r="CR607" s="32">
        <v>0</v>
      </c>
      <c r="CS607" s="32">
        <v>0</v>
      </c>
      <c r="CT607" s="32">
        <v>0</v>
      </c>
      <c r="CU607" s="32">
        <v>0</v>
      </c>
      <c r="CV607" s="32">
        <v>0</v>
      </c>
      <c r="CW607" s="32">
        <v>0</v>
      </c>
      <c r="CX607" s="32">
        <v>0</v>
      </c>
      <c r="CZ607" t="s">
        <v>1278</v>
      </c>
      <c r="DA607" t="s">
        <v>3111</v>
      </c>
      <c r="DB607">
        <v>0</v>
      </c>
      <c r="DC607">
        <v>180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f t="shared" si="13"/>
        <v>180</v>
      </c>
    </row>
    <row r="608" spans="89:118" x14ac:dyDescent="0.45">
      <c r="CK608" t="s">
        <v>1278</v>
      </c>
      <c r="CL608" t="s">
        <v>3100</v>
      </c>
      <c r="CM608" s="32">
        <v>158500</v>
      </c>
      <c r="CN608" s="32">
        <v>158500</v>
      </c>
      <c r="CO608" s="32">
        <v>158500</v>
      </c>
      <c r="CP608" s="32">
        <v>158500</v>
      </c>
      <c r="CQ608" s="32">
        <v>158500</v>
      </c>
      <c r="CR608" s="32">
        <v>158500</v>
      </c>
      <c r="CS608" s="32">
        <v>158500</v>
      </c>
      <c r="CT608" s="32">
        <v>158500</v>
      </c>
      <c r="CU608" s="32">
        <v>158500</v>
      </c>
      <c r="CV608" s="32">
        <v>158500</v>
      </c>
      <c r="CW608" s="32">
        <v>158500</v>
      </c>
      <c r="CX608" s="32">
        <v>158500</v>
      </c>
      <c r="CZ608" t="s">
        <v>1278</v>
      </c>
      <c r="DA608" t="s">
        <v>3100</v>
      </c>
      <c r="DB608">
        <v>158500</v>
      </c>
      <c r="DC608">
        <v>158500</v>
      </c>
      <c r="DD608">
        <v>158500</v>
      </c>
      <c r="DE608">
        <v>158500</v>
      </c>
      <c r="DF608">
        <v>158500</v>
      </c>
      <c r="DG608">
        <v>158500</v>
      </c>
      <c r="DH608">
        <v>158500</v>
      </c>
      <c r="DI608">
        <v>158500</v>
      </c>
      <c r="DJ608">
        <v>158500</v>
      </c>
      <c r="DK608">
        <v>158500</v>
      </c>
      <c r="DL608">
        <v>158500</v>
      </c>
      <c r="DM608">
        <v>158500</v>
      </c>
      <c r="DN608">
        <f t="shared" si="13"/>
        <v>1902000</v>
      </c>
    </row>
    <row r="609" spans="89:118" x14ac:dyDescent="0.45">
      <c r="CK609" t="s">
        <v>1278</v>
      </c>
      <c r="CL609" t="s">
        <v>3736</v>
      </c>
      <c r="CM609" s="32">
        <v>17600</v>
      </c>
      <c r="CN609" s="32">
        <v>17600</v>
      </c>
      <c r="CO609" s="32">
        <v>17600</v>
      </c>
      <c r="CP609" s="32">
        <v>17600</v>
      </c>
      <c r="CQ609" s="32">
        <v>17600</v>
      </c>
      <c r="CR609" s="32">
        <v>17600</v>
      </c>
      <c r="CS609" s="32">
        <v>17600</v>
      </c>
      <c r="CT609" s="32">
        <v>17600</v>
      </c>
      <c r="CU609" s="32">
        <v>17600</v>
      </c>
      <c r="CV609" s="32">
        <v>17600</v>
      </c>
      <c r="CW609" s="32">
        <v>17600</v>
      </c>
      <c r="CX609" s="32">
        <v>17600</v>
      </c>
      <c r="CZ609" t="s">
        <v>1278</v>
      </c>
      <c r="DA609" t="s">
        <v>3736</v>
      </c>
      <c r="DB609">
        <v>17600</v>
      </c>
      <c r="DC609">
        <v>17600</v>
      </c>
      <c r="DD609">
        <v>17600</v>
      </c>
      <c r="DE609">
        <v>17600</v>
      </c>
      <c r="DF609">
        <v>17600</v>
      </c>
      <c r="DG609">
        <v>17600</v>
      </c>
      <c r="DH609">
        <v>17600</v>
      </c>
      <c r="DI609">
        <v>17600</v>
      </c>
      <c r="DJ609">
        <v>17600</v>
      </c>
      <c r="DK609">
        <v>17600</v>
      </c>
      <c r="DL609">
        <v>17600</v>
      </c>
      <c r="DM609">
        <v>17600</v>
      </c>
      <c r="DN609">
        <f t="shared" si="13"/>
        <v>211200</v>
      </c>
    </row>
    <row r="610" spans="89:118" x14ac:dyDescent="0.45">
      <c r="CK610" t="s">
        <v>1278</v>
      </c>
      <c r="CL610" t="s">
        <v>3112</v>
      </c>
      <c r="CM610" s="32">
        <v>95600</v>
      </c>
      <c r="CN610" s="32">
        <v>95600</v>
      </c>
      <c r="CO610" s="32">
        <v>95600</v>
      </c>
      <c r="CP610" s="32">
        <v>95600</v>
      </c>
      <c r="CQ610" s="32">
        <v>95600</v>
      </c>
      <c r="CR610" s="32">
        <v>95600</v>
      </c>
      <c r="CS610" s="32">
        <v>95600</v>
      </c>
      <c r="CT610" s="32">
        <v>95600</v>
      </c>
      <c r="CU610" s="32">
        <v>95600</v>
      </c>
      <c r="CV610" s="32">
        <v>95600</v>
      </c>
      <c r="CW610" s="32">
        <v>95600</v>
      </c>
      <c r="CX610" s="32">
        <v>95600</v>
      </c>
      <c r="CZ610" t="s">
        <v>1278</v>
      </c>
      <c r="DA610" t="s">
        <v>3112</v>
      </c>
      <c r="DB610">
        <v>95600</v>
      </c>
      <c r="DC610">
        <v>95600</v>
      </c>
      <c r="DD610">
        <v>95600</v>
      </c>
      <c r="DE610">
        <v>95600</v>
      </c>
      <c r="DF610">
        <v>95600</v>
      </c>
      <c r="DG610">
        <v>95600</v>
      </c>
      <c r="DH610">
        <v>95600</v>
      </c>
      <c r="DI610">
        <v>95600</v>
      </c>
      <c r="DJ610">
        <v>95600</v>
      </c>
      <c r="DK610">
        <v>95600</v>
      </c>
      <c r="DL610">
        <v>95600</v>
      </c>
      <c r="DM610">
        <v>95600</v>
      </c>
      <c r="DN610">
        <f t="shared" si="13"/>
        <v>1147200</v>
      </c>
    </row>
    <row r="611" spans="89:118" x14ac:dyDescent="0.45">
      <c r="CK611" t="s">
        <v>1278</v>
      </c>
      <c r="CL611" t="s">
        <v>3117</v>
      </c>
      <c r="CM611" s="32">
        <v>6936</v>
      </c>
      <c r="CN611" s="32">
        <v>1296</v>
      </c>
      <c r="CO611" s="32">
        <v>648</v>
      </c>
      <c r="CP611" s="32">
        <v>7803</v>
      </c>
      <c r="CQ611" s="32">
        <v>10509</v>
      </c>
      <c r="CR611" s="32">
        <v>5508</v>
      </c>
      <c r="CS611" s="32">
        <v>12216</v>
      </c>
      <c r="CT611" s="32">
        <v>17364</v>
      </c>
      <c r="CU611" s="32">
        <v>7452</v>
      </c>
      <c r="CV611" s="32">
        <v>6936</v>
      </c>
      <c r="CW611" s="32">
        <v>0</v>
      </c>
      <c r="CX611" s="32">
        <v>0</v>
      </c>
      <c r="CZ611" t="s">
        <v>1278</v>
      </c>
      <c r="DA611" t="s">
        <v>3117</v>
      </c>
      <c r="DB611">
        <v>6936</v>
      </c>
      <c r="DC611">
        <v>1296</v>
      </c>
      <c r="DD611">
        <v>648</v>
      </c>
      <c r="DE611">
        <v>7803</v>
      </c>
      <c r="DF611">
        <v>10509</v>
      </c>
      <c r="DG611">
        <v>5508</v>
      </c>
      <c r="DH611">
        <v>12216</v>
      </c>
      <c r="DI611">
        <v>17364</v>
      </c>
      <c r="DJ611">
        <v>7452</v>
      </c>
      <c r="DK611">
        <v>6936</v>
      </c>
      <c r="DL611">
        <v>0</v>
      </c>
      <c r="DM611">
        <v>0</v>
      </c>
      <c r="DN611">
        <f t="shared" si="13"/>
        <v>76668</v>
      </c>
    </row>
    <row r="612" spans="89:118" x14ac:dyDescent="0.45">
      <c r="CK612" t="s">
        <v>1278</v>
      </c>
      <c r="CL612" t="s">
        <v>3113</v>
      </c>
      <c r="CM612" s="32">
        <v>87567</v>
      </c>
      <c r="CN612" s="32">
        <v>89778</v>
      </c>
      <c r="CO612" s="32">
        <v>90061</v>
      </c>
      <c r="CP612" s="32">
        <v>90350</v>
      </c>
      <c r="CQ612" s="32">
        <v>89837</v>
      </c>
      <c r="CR612" s="32">
        <v>91376</v>
      </c>
      <c r="CS612" s="32">
        <v>89275</v>
      </c>
      <c r="CT612" s="32">
        <v>87764</v>
      </c>
      <c r="CU612" s="32">
        <v>92183</v>
      </c>
      <c r="CV612" s="32">
        <v>89166</v>
      </c>
      <c r="CW612" s="32">
        <v>87306</v>
      </c>
      <c r="CX612" s="32">
        <v>89672</v>
      </c>
      <c r="CZ612" t="s">
        <v>1278</v>
      </c>
      <c r="DA612" t="s">
        <v>3113</v>
      </c>
      <c r="DB612">
        <v>87567</v>
      </c>
      <c r="DC612">
        <v>89778</v>
      </c>
      <c r="DD612">
        <v>90061</v>
      </c>
      <c r="DE612">
        <v>90350</v>
      </c>
      <c r="DF612">
        <v>89837</v>
      </c>
      <c r="DG612">
        <v>91376</v>
      </c>
      <c r="DH612">
        <v>89275</v>
      </c>
      <c r="DI612">
        <v>87764</v>
      </c>
      <c r="DJ612">
        <v>92183</v>
      </c>
      <c r="DK612">
        <v>89166</v>
      </c>
      <c r="DL612">
        <v>87306</v>
      </c>
      <c r="DM612">
        <v>89672</v>
      </c>
      <c r="DN612">
        <f t="shared" si="13"/>
        <v>1074335</v>
      </c>
    </row>
    <row r="613" spans="89:118" x14ac:dyDescent="0.45">
      <c r="CK613" t="s">
        <v>1278</v>
      </c>
      <c r="CL613" t="s">
        <v>3101</v>
      </c>
      <c r="CM613" s="32">
        <v>34935</v>
      </c>
      <c r="CN613" s="32">
        <v>34935</v>
      </c>
      <c r="CO613" s="32">
        <v>34945</v>
      </c>
      <c r="CP613" s="32">
        <v>34200</v>
      </c>
      <c r="CQ613" s="32">
        <v>34200</v>
      </c>
      <c r="CR613" s="32">
        <v>34200</v>
      </c>
      <c r="CS613" s="32">
        <v>34200</v>
      </c>
      <c r="CT613" s="32">
        <v>34200</v>
      </c>
      <c r="CU613" s="32">
        <v>34200</v>
      </c>
      <c r="CV613" s="32">
        <v>34200</v>
      </c>
      <c r="CW613" s="32">
        <v>34200</v>
      </c>
      <c r="CX613" s="32">
        <v>34200</v>
      </c>
      <c r="CZ613" t="s">
        <v>1278</v>
      </c>
      <c r="DA613" t="s">
        <v>3101</v>
      </c>
      <c r="DB613">
        <v>34935</v>
      </c>
      <c r="DC613">
        <v>34935</v>
      </c>
      <c r="DD613">
        <v>34945</v>
      </c>
      <c r="DE613">
        <v>34200</v>
      </c>
      <c r="DF613">
        <v>34200</v>
      </c>
      <c r="DG613">
        <v>34200</v>
      </c>
      <c r="DH613">
        <v>34200</v>
      </c>
      <c r="DI613">
        <v>34200</v>
      </c>
      <c r="DJ613">
        <v>34200</v>
      </c>
      <c r="DK613">
        <v>34200</v>
      </c>
      <c r="DL613">
        <v>34200</v>
      </c>
      <c r="DM613">
        <v>34200</v>
      </c>
      <c r="DN613">
        <f t="shared" si="13"/>
        <v>412615</v>
      </c>
    </row>
    <row r="614" spans="89:118" x14ac:dyDescent="0.45">
      <c r="CK614" t="s">
        <v>1278</v>
      </c>
      <c r="CL614" t="s">
        <v>3103</v>
      </c>
      <c r="CM614" s="32">
        <v>22839</v>
      </c>
      <c r="CN614" s="32">
        <v>22447</v>
      </c>
      <c r="CO614" s="32">
        <v>22230</v>
      </c>
      <c r="CP614" s="32">
        <v>23269</v>
      </c>
      <c r="CQ614" s="32">
        <v>22597</v>
      </c>
      <c r="CR614" s="32">
        <v>23830</v>
      </c>
      <c r="CS614" s="32">
        <v>21709</v>
      </c>
      <c r="CT614" s="32">
        <v>21635</v>
      </c>
      <c r="CU614" s="32">
        <v>22366</v>
      </c>
      <c r="CV614" s="32">
        <v>21997</v>
      </c>
      <c r="CW614" s="32">
        <v>21732</v>
      </c>
      <c r="CX614" s="32">
        <v>21519</v>
      </c>
      <c r="CZ614" t="s">
        <v>1278</v>
      </c>
      <c r="DA614" t="s">
        <v>3103</v>
      </c>
      <c r="DB614">
        <v>22839</v>
      </c>
      <c r="DC614">
        <v>22447</v>
      </c>
      <c r="DD614">
        <v>22230</v>
      </c>
      <c r="DE614">
        <v>23269</v>
      </c>
      <c r="DF614">
        <v>22597</v>
      </c>
      <c r="DG614">
        <v>23830</v>
      </c>
      <c r="DH614">
        <v>21709</v>
      </c>
      <c r="DI614">
        <v>21635</v>
      </c>
      <c r="DJ614">
        <v>22366</v>
      </c>
      <c r="DK614">
        <v>21997</v>
      </c>
      <c r="DL614">
        <v>21732</v>
      </c>
      <c r="DM614">
        <v>21519</v>
      </c>
      <c r="DN614">
        <f t="shared" si="13"/>
        <v>268170</v>
      </c>
    </row>
    <row r="615" spans="89:118" x14ac:dyDescent="0.45">
      <c r="CK615" t="s">
        <v>1278</v>
      </c>
      <c r="CL615" t="s">
        <v>3107</v>
      </c>
      <c r="CM615" s="32">
        <v>12000</v>
      </c>
      <c r="CN615" s="32">
        <v>12000</v>
      </c>
      <c r="CO615" s="32">
        <v>12000</v>
      </c>
      <c r="CP615" s="32">
        <v>12000</v>
      </c>
      <c r="CQ615" s="32">
        <v>12000</v>
      </c>
      <c r="CR615" s="32">
        <v>12000</v>
      </c>
      <c r="CS615" s="32">
        <v>12000</v>
      </c>
      <c r="CT615" s="32">
        <v>12000</v>
      </c>
      <c r="CU615" s="32">
        <v>12000</v>
      </c>
      <c r="CV615" s="32">
        <v>12000</v>
      </c>
      <c r="CW615" s="32">
        <v>12000</v>
      </c>
      <c r="CX615" s="32">
        <v>12000</v>
      </c>
      <c r="CZ615" t="s">
        <v>1278</v>
      </c>
      <c r="DA615" t="s">
        <v>3107</v>
      </c>
      <c r="DB615">
        <v>12000</v>
      </c>
      <c r="DC615">
        <v>12000</v>
      </c>
      <c r="DD615">
        <v>12000</v>
      </c>
      <c r="DE615">
        <v>12000</v>
      </c>
      <c r="DF615">
        <v>12000</v>
      </c>
      <c r="DG615">
        <v>12000</v>
      </c>
      <c r="DH615">
        <v>12000</v>
      </c>
      <c r="DI615">
        <v>12000</v>
      </c>
      <c r="DJ615">
        <v>12000</v>
      </c>
      <c r="DK615">
        <v>12000</v>
      </c>
      <c r="DL615">
        <v>12000</v>
      </c>
      <c r="DM615">
        <v>12000</v>
      </c>
      <c r="DN615">
        <f t="shared" si="13"/>
        <v>144000</v>
      </c>
    </row>
    <row r="616" spans="89:118" x14ac:dyDescent="0.45">
      <c r="CK616" t="s">
        <v>392</v>
      </c>
      <c r="CL616" t="s">
        <v>3119</v>
      </c>
      <c r="CM616" s="32">
        <v>830</v>
      </c>
      <c r="CN616" s="32">
        <v>880</v>
      </c>
      <c r="CO616" s="32">
        <v>1100</v>
      </c>
      <c r="CP616" s="32">
        <v>1069</v>
      </c>
      <c r="CQ616" s="32">
        <v>1100</v>
      </c>
      <c r="CR616" s="32">
        <v>1100</v>
      </c>
      <c r="CS616" s="32">
        <v>0</v>
      </c>
      <c r="CT616" s="32">
        <v>0</v>
      </c>
      <c r="CU616" s="32">
        <v>0</v>
      </c>
      <c r="CV616" s="32">
        <v>0</v>
      </c>
      <c r="CW616" s="32">
        <v>0</v>
      </c>
      <c r="CX616" s="32">
        <v>0</v>
      </c>
      <c r="CZ616" t="s">
        <v>392</v>
      </c>
      <c r="DA616" t="s">
        <v>3119</v>
      </c>
      <c r="DB616">
        <v>830</v>
      </c>
      <c r="DC616">
        <v>880</v>
      </c>
      <c r="DD616">
        <v>1100</v>
      </c>
      <c r="DE616">
        <v>1069</v>
      </c>
      <c r="DF616">
        <v>1100</v>
      </c>
      <c r="DG616">
        <v>1100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f t="shared" si="13"/>
        <v>6079</v>
      </c>
    </row>
    <row r="617" spans="89:118" x14ac:dyDescent="0.45">
      <c r="CK617" t="s">
        <v>392</v>
      </c>
      <c r="CL617" t="s">
        <v>3100</v>
      </c>
      <c r="CM617" s="32">
        <v>453612</v>
      </c>
      <c r="CN617" s="32">
        <v>455946</v>
      </c>
      <c r="CO617" s="32">
        <v>445523</v>
      </c>
      <c r="CP617" s="32">
        <v>419201</v>
      </c>
      <c r="CQ617" s="32">
        <v>418583</v>
      </c>
      <c r="CR617" s="32">
        <v>415253</v>
      </c>
      <c r="CS617" s="32">
        <v>361848</v>
      </c>
      <c r="CT617" s="32">
        <v>372833</v>
      </c>
      <c r="CU617" s="32">
        <v>420571</v>
      </c>
      <c r="CV617" s="32">
        <v>429123</v>
      </c>
      <c r="CW617" s="32">
        <v>452395</v>
      </c>
      <c r="CX617" s="32">
        <v>424446</v>
      </c>
      <c r="CZ617" t="s">
        <v>392</v>
      </c>
      <c r="DA617" t="s">
        <v>3100</v>
      </c>
      <c r="DB617">
        <v>453612</v>
      </c>
      <c r="DC617">
        <v>455946</v>
      </c>
      <c r="DD617">
        <v>445523</v>
      </c>
      <c r="DE617">
        <v>419201</v>
      </c>
      <c r="DF617">
        <v>418583</v>
      </c>
      <c r="DG617">
        <v>415253</v>
      </c>
      <c r="DH617">
        <v>361848</v>
      </c>
      <c r="DI617">
        <v>372833</v>
      </c>
      <c r="DJ617">
        <v>420571</v>
      </c>
      <c r="DK617">
        <v>429123</v>
      </c>
      <c r="DL617">
        <v>452395</v>
      </c>
      <c r="DM617">
        <v>424446</v>
      </c>
      <c r="DN617">
        <f t="shared" si="13"/>
        <v>5069334</v>
      </c>
    </row>
    <row r="618" spans="89:118" x14ac:dyDescent="0.45">
      <c r="CK618" t="s">
        <v>392</v>
      </c>
      <c r="CL618" t="s">
        <v>3431</v>
      </c>
      <c r="CM618" s="32">
        <v>10309</v>
      </c>
      <c r="CN618" s="32">
        <v>10309</v>
      </c>
      <c r="CO618" s="32">
        <v>10309</v>
      </c>
      <c r="CP618" s="32">
        <v>10309</v>
      </c>
      <c r="CQ618" s="32">
        <v>10309</v>
      </c>
      <c r="CR618" s="32">
        <v>10309</v>
      </c>
      <c r="CS618" s="32">
        <v>10309</v>
      </c>
      <c r="CT618" s="32">
        <v>10309</v>
      </c>
      <c r="CU618" s="32">
        <v>10309</v>
      </c>
      <c r="CV618" s="32">
        <v>10309</v>
      </c>
      <c r="CW618" s="32">
        <v>10299</v>
      </c>
      <c r="CX618" s="32">
        <v>10144</v>
      </c>
      <c r="CZ618" t="s">
        <v>392</v>
      </c>
      <c r="DA618" t="s">
        <v>3431</v>
      </c>
      <c r="DB618">
        <v>10309</v>
      </c>
      <c r="DC618">
        <v>10309</v>
      </c>
      <c r="DD618">
        <v>10309</v>
      </c>
      <c r="DE618">
        <v>10309</v>
      </c>
      <c r="DF618">
        <v>10309</v>
      </c>
      <c r="DG618">
        <v>10309</v>
      </c>
      <c r="DH618">
        <v>10309</v>
      </c>
      <c r="DI618">
        <v>10309</v>
      </c>
      <c r="DJ618">
        <v>10309</v>
      </c>
      <c r="DK618">
        <v>10309</v>
      </c>
      <c r="DL618">
        <v>10299</v>
      </c>
      <c r="DM618">
        <v>10144</v>
      </c>
      <c r="DN618">
        <f t="shared" si="13"/>
        <v>123533</v>
      </c>
    </row>
    <row r="619" spans="89:118" x14ac:dyDescent="0.45">
      <c r="CK619" t="s">
        <v>392</v>
      </c>
      <c r="CL619" t="s">
        <v>3104</v>
      </c>
      <c r="CM619" s="32">
        <v>44547</v>
      </c>
      <c r="CN619" s="32">
        <v>44547</v>
      </c>
      <c r="CO619" s="32">
        <v>44557</v>
      </c>
      <c r="CP619" s="32">
        <v>43812</v>
      </c>
      <c r="CQ619" s="32">
        <v>43400</v>
      </c>
      <c r="CR619" s="32">
        <v>43400</v>
      </c>
      <c r="CS619" s="32">
        <v>43400</v>
      </c>
      <c r="CT619" s="32">
        <v>50337</v>
      </c>
      <c r="CU619" s="32">
        <v>59047</v>
      </c>
      <c r="CV619" s="32">
        <v>57112</v>
      </c>
      <c r="CW619" s="32">
        <v>76547</v>
      </c>
      <c r="CX619" s="32">
        <v>59047</v>
      </c>
      <c r="CZ619" t="s">
        <v>392</v>
      </c>
      <c r="DA619" t="s">
        <v>3104</v>
      </c>
      <c r="DB619">
        <v>44547</v>
      </c>
      <c r="DC619">
        <v>44547</v>
      </c>
      <c r="DD619">
        <v>44557</v>
      </c>
      <c r="DE619">
        <v>43812</v>
      </c>
      <c r="DF619">
        <v>43400</v>
      </c>
      <c r="DG619">
        <v>43400</v>
      </c>
      <c r="DH619">
        <v>43400</v>
      </c>
      <c r="DI619">
        <v>50337</v>
      </c>
      <c r="DJ619">
        <v>59047</v>
      </c>
      <c r="DK619">
        <v>57112</v>
      </c>
      <c r="DL619">
        <v>76547</v>
      </c>
      <c r="DM619">
        <v>59047</v>
      </c>
      <c r="DN619">
        <f t="shared" si="13"/>
        <v>609753</v>
      </c>
    </row>
    <row r="620" spans="89:118" x14ac:dyDescent="0.45">
      <c r="CK620" t="s">
        <v>392</v>
      </c>
      <c r="CL620" t="s">
        <v>3106</v>
      </c>
      <c r="CM620" s="32">
        <v>15735</v>
      </c>
      <c r="CN620" s="32">
        <v>15735</v>
      </c>
      <c r="CO620" s="32">
        <v>15735</v>
      </c>
      <c r="CP620" s="32">
        <v>15735</v>
      </c>
      <c r="CQ620" s="32">
        <v>15735</v>
      </c>
      <c r="CR620" s="32">
        <v>15735</v>
      </c>
      <c r="CS620" s="32">
        <v>15735</v>
      </c>
      <c r="CT620" s="32">
        <v>15745</v>
      </c>
      <c r="CU620" s="32">
        <v>15000</v>
      </c>
      <c r="CV620" s="32">
        <v>15000</v>
      </c>
      <c r="CW620" s="32">
        <v>15000</v>
      </c>
      <c r="CX620" s="32">
        <v>10645</v>
      </c>
      <c r="CZ620" t="s">
        <v>392</v>
      </c>
      <c r="DA620" t="s">
        <v>3106</v>
      </c>
      <c r="DB620">
        <v>15735</v>
      </c>
      <c r="DC620">
        <v>15735</v>
      </c>
      <c r="DD620">
        <v>15735</v>
      </c>
      <c r="DE620">
        <v>15735</v>
      </c>
      <c r="DF620">
        <v>15735</v>
      </c>
      <c r="DG620">
        <v>15735</v>
      </c>
      <c r="DH620">
        <v>15735</v>
      </c>
      <c r="DI620">
        <v>15745</v>
      </c>
      <c r="DJ620">
        <v>15000</v>
      </c>
      <c r="DK620">
        <v>15000</v>
      </c>
      <c r="DL620">
        <v>15000</v>
      </c>
      <c r="DM620">
        <v>10645</v>
      </c>
      <c r="DN620">
        <f t="shared" si="13"/>
        <v>181535</v>
      </c>
    </row>
    <row r="621" spans="89:118" x14ac:dyDescent="0.45">
      <c r="CK621" t="s">
        <v>392</v>
      </c>
      <c r="CL621" t="s">
        <v>3112</v>
      </c>
      <c r="CM621" s="32">
        <v>86118</v>
      </c>
      <c r="CN621" s="32">
        <v>86118</v>
      </c>
      <c r="CO621" s="32">
        <v>86118</v>
      </c>
      <c r="CP621" s="32">
        <v>86118</v>
      </c>
      <c r="CQ621" s="32">
        <v>86118</v>
      </c>
      <c r="CR621" s="32">
        <v>86118</v>
      </c>
      <c r="CS621" s="32">
        <v>86118</v>
      </c>
      <c r="CT621" s="32">
        <v>86118</v>
      </c>
      <c r="CU621" s="32">
        <v>86118</v>
      </c>
      <c r="CV621" s="32">
        <v>86118</v>
      </c>
      <c r="CW621" s="32">
        <v>86106</v>
      </c>
      <c r="CX621" s="32">
        <v>85500</v>
      </c>
      <c r="CZ621" t="s">
        <v>392</v>
      </c>
      <c r="DA621" t="s">
        <v>3112</v>
      </c>
      <c r="DB621">
        <v>86118</v>
      </c>
      <c r="DC621">
        <v>86118</v>
      </c>
      <c r="DD621">
        <v>86118</v>
      </c>
      <c r="DE621">
        <v>86118</v>
      </c>
      <c r="DF621">
        <v>86118</v>
      </c>
      <c r="DG621">
        <v>86118</v>
      </c>
      <c r="DH621">
        <v>86118</v>
      </c>
      <c r="DI621">
        <v>86118</v>
      </c>
      <c r="DJ621">
        <v>86118</v>
      </c>
      <c r="DK621">
        <v>86118</v>
      </c>
      <c r="DL621">
        <v>86106</v>
      </c>
      <c r="DM621">
        <v>85500</v>
      </c>
      <c r="DN621">
        <f t="shared" si="13"/>
        <v>1032786</v>
      </c>
    </row>
    <row r="622" spans="89:118" x14ac:dyDescent="0.45">
      <c r="CK622" t="s">
        <v>392</v>
      </c>
      <c r="CL622" t="s">
        <v>3105</v>
      </c>
      <c r="CM622" s="32">
        <v>14000</v>
      </c>
      <c r="CN622" s="32">
        <v>14000</v>
      </c>
      <c r="CO622" s="32">
        <v>14000</v>
      </c>
      <c r="CP622" s="32">
        <v>14000</v>
      </c>
      <c r="CQ622" s="32">
        <v>14000</v>
      </c>
      <c r="CR622" s="32">
        <v>14000</v>
      </c>
      <c r="CS622" s="32">
        <v>14000</v>
      </c>
      <c r="CT622" s="32">
        <v>16516</v>
      </c>
      <c r="CU622" s="32">
        <v>20000</v>
      </c>
      <c r="CV622" s="32">
        <v>19226</v>
      </c>
      <c r="CW622" s="32">
        <v>18200</v>
      </c>
      <c r="CX622" s="32">
        <v>18839</v>
      </c>
      <c r="CZ622" t="s">
        <v>392</v>
      </c>
      <c r="DA622" t="s">
        <v>3105</v>
      </c>
      <c r="DB622">
        <v>14000</v>
      </c>
      <c r="DC622">
        <v>14000</v>
      </c>
      <c r="DD622">
        <v>14000</v>
      </c>
      <c r="DE622">
        <v>14000</v>
      </c>
      <c r="DF622">
        <v>14000</v>
      </c>
      <c r="DG622">
        <v>14000</v>
      </c>
      <c r="DH622">
        <v>14000</v>
      </c>
      <c r="DI622">
        <v>16516</v>
      </c>
      <c r="DJ622">
        <v>20000</v>
      </c>
      <c r="DK622">
        <v>19226</v>
      </c>
      <c r="DL622">
        <v>18200</v>
      </c>
      <c r="DM622">
        <v>18839</v>
      </c>
      <c r="DN622">
        <f t="shared" si="13"/>
        <v>190781</v>
      </c>
    </row>
    <row r="623" spans="89:118" x14ac:dyDescent="0.45">
      <c r="CK623" t="s">
        <v>392</v>
      </c>
      <c r="CL623" t="s">
        <v>3101</v>
      </c>
      <c r="CM623" s="32">
        <v>32557</v>
      </c>
      <c r="CN623" s="32">
        <v>32889</v>
      </c>
      <c r="CO623" s="32">
        <v>32154</v>
      </c>
      <c r="CP623" s="32">
        <v>32261</v>
      </c>
      <c r="CQ623" s="32">
        <v>40469</v>
      </c>
      <c r="CR623" s="32">
        <v>37812</v>
      </c>
      <c r="CS623" s="32">
        <v>35979</v>
      </c>
      <c r="CT623" s="32">
        <v>26967</v>
      </c>
      <c r="CU623" s="32">
        <v>30533</v>
      </c>
      <c r="CV623" s="32">
        <v>40353</v>
      </c>
      <c r="CW623" s="32">
        <v>39702</v>
      </c>
      <c r="CX623" s="32">
        <v>40011</v>
      </c>
      <c r="CZ623" t="s">
        <v>392</v>
      </c>
      <c r="DA623" t="s">
        <v>3101</v>
      </c>
      <c r="DB623">
        <v>32557</v>
      </c>
      <c r="DC623">
        <v>32889</v>
      </c>
      <c r="DD623">
        <v>32154</v>
      </c>
      <c r="DE623">
        <v>32261</v>
      </c>
      <c r="DF623">
        <v>40469</v>
      </c>
      <c r="DG623">
        <v>37812</v>
      </c>
      <c r="DH623">
        <v>35979</v>
      </c>
      <c r="DI623">
        <v>26967</v>
      </c>
      <c r="DJ623">
        <v>30533</v>
      </c>
      <c r="DK623">
        <v>40353</v>
      </c>
      <c r="DL623">
        <v>39702</v>
      </c>
      <c r="DM623">
        <v>40011</v>
      </c>
      <c r="DN623">
        <f t="shared" si="13"/>
        <v>421687</v>
      </c>
    </row>
    <row r="624" spans="89:118" x14ac:dyDescent="0.45">
      <c r="CK624" t="s">
        <v>392</v>
      </c>
      <c r="CL624" t="s">
        <v>3118</v>
      </c>
      <c r="CM624" s="32">
        <v>0</v>
      </c>
      <c r="CN624" s="32">
        <v>0</v>
      </c>
      <c r="CO624" s="32">
        <v>0</v>
      </c>
      <c r="CP624" s="32">
        <v>0</v>
      </c>
      <c r="CQ624" s="32">
        <v>0</v>
      </c>
      <c r="CR624" s="32">
        <v>0</v>
      </c>
      <c r="CS624" s="32">
        <v>0</v>
      </c>
      <c r="CT624" s="32">
        <v>41293</v>
      </c>
      <c r="CU624" s="32">
        <v>9586</v>
      </c>
      <c r="CV624" s="32">
        <v>9586</v>
      </c>
      <c r="CW624" s="32">
        <v>9586</v>
      </c>
      <c r="CX624" s="32">
        <v>9586</v>
      </c>
      <c r="CZ624" t="s">
        <v>392</v>
      </c>
      <c r="DA624" t="s">
        <v>3118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41293</v>
      </c>
      <c r="DJ624">
        <v>9586</v>
      </c>
      <c r="DK624">
        <v>9586</v>
      </c>
      <c r="DL624">
        <v>9586</v>
      </c>
      <c r="DM624">
        <v>9586</v>
      </c>
      <c r="DN624">
        <f t="shared" si="13"/>
        <v>79637</v>
      </c>
    </row>
    <row r="625" spans="89:118" x14ac:dyDescent="0.45">
      <c r="CK625" t="s">
        <v>392</v>
      </c>
      <c r="CL625" t="s">
        <v>3103</v>
      </c>
      <c r="CM625" s="32">
        <v>145923</v>
      </c>
      <c r="CN625" s="32">
        <v>99864.472000000009</v>
      </c>
      <c r="CO625" s="32">
        <v>103462.9</v>
      </c>
      <c r="CP625" s="32">
        <v>122737.9</v>
      </c>
      <c r="CQ625" s="32">
        <v>115863.9</v>
      </c>
      <c r="CR625" s="32">
        <v>122378.9</v>
      </c>
      <c r="CS625" s="32">
        <v>85564.9</v>
      </c>
      <c r="CT625" s="32">
        <v>118765.9</v>
      </c>
      <c r="CU625" s="32">
        <v>89068.21699999999</v>
      </c>
      <c r="CV625" s="32">
        <v>152064.29</v>
      </c>
      <c r="CW625" s="32">
        <v>132620.29</v>
      </c>
      <c r="CX625" s="32">
        <v>101591.29</v>
      </c>
      <c r="CZ625" t="s">
        <v>392</v>
      </c>
      <c r="DA625" t="s">
        <v>3103</v>
      </c>
      <c r="DB625">
        <v>145923</v>
      </c>
      <c r="DC625">
        <v>99864.472000000009</v>
      </c>
      <c r="DD625">
        <v>103462.9</v>
      </c>
      <c r="DE625">
        <v>122737.9</v>
      </c>
      <c r="DF625">
        <v>115863.9</v>
      </c>
      <c r="DG625">
        <v>122378.9</v>
      </c>
      <c r="DH625">
        <v>85564.9</v>
      </c>
      <c r="DI625">
        <v>118765.9</v>
      </c>
      <c r="DJ625">
        <v>89068.21699999999</v>
      </c>
      <c r="DK625">
        <v>152064.29</v>
      </c>
      <c r="DL625">
        <v>132620.29</v>
      </c>
      <c r="DM625">
        <v>101591.29</v>
      </c>
      <c r="DN625">
        <f t="shared" si="13"/>
        <v>1389905.959</v>
      </c>
    </row>
    <row r="626" spans="89:118" x14ac:dyDescent="0.45">
      <c r="CK626" t="s">
        <v>392</v>
      </c>
      <c r="CL626" t="s">
        <v>3107</v>
      </c>
      <c r="CM626" s="32">
        <v>0</v>
      </c>
      <c r="CN626" s="32">
        <v>6178.5280000000002</v>
      </c>
      <c r="CO626" s="32">
        <v>7520.1</v>
      </c>
      <c r="CP626" s="32">
        <v>7520.1</v>
      </c>
      <c r="CQ626" s="32">
        <v>7520.1</v>
      </c>
      <c r="CR626" s="32">
        <v>7520.1</v>
      </c>
      <c r="CS626" s="32">
        <v>7520.1</v>
      </c>
      <c r="CT626" s="32">
        <v>7520.1</v>
      </c>
      <c r="CU626" s="32">
        <v>8748.7829999999994</v>
      </c>
      <c r="CV626" s="32">
        <v>11614.71</v>
      </c>
      <c r="CW626" s="32">
        <v>11614.71</v>
      </c>
      <c r="CX626" s="32">
        <v>11614.71</v>
      </c>
      <c r="CZ626" t="s">
        <v>392</v>
      </c>
      <c r="DA626" t="s">
        <v>3107</v>
      </c>
      <c r="DB626">
        <v>0</v>
      </c>
      <c r="DC626">
        <v>6178.5280000000002</v>
      </c>
      <c r="DD626">
        <v>7520.1</v>
      </c>
      <c r="DE626">
        <v>7520.1</v>
      </c>
      <c r="DF626">
        <v>7520.1</v>
      </c>
      <c r="DG626">
        <v>7520.1</v>
      </c>
      <c r="DH626">
        <v>7520.1</v>
      </c>
      <c r="DI626">
        <v>7520.1</v>
      </c>
      <c r="DJ626">
        <v>8748.7829999999994</v>
      </c>
      <c r="DK626">
        <v>11614.71</v>
      </c>
      <c r="DL626">
        <v>11614.71</v>
      </c>
      <c r="DM626">
        <v>11614.71</v>
      </c>
      <c r="DN626">
        <f t="shared" si="13"/>
        <v>94892.040999999968</v>
      </c>
    </row>
    <row r="627" spans="89:118" x14ac:dyDescent="0.45">
      <c r="CK627" t="s">
        <v>574</v>
      </c>
      <c r="CL627" t="s">
        <v>3109</v>
      </c>
      <c r="CM627" s="32">
        <v>4650</v>
      </c>
      <c r="CN627" s="32">
        <v>4650</v>
      </c>
      <c r="CO627" s="32">
        <v>4650</v>
      </c>
      <c r="CP627" s="32">
        <v>4650</v>
      </c>
      <c r="CQ627" s="32">
        <v>4650</v>
      </c>
      <c r="CR627" s="32">
        <v>4650</v>
      </c>
      <c r="CS627" s="32">
        <v>4650</v>
      </c>
      <c r="CT627" s="32">
        <v>4650</v>
      </c>
      <c r="CU627" s="32">
        <v>4650</v>
      </c>
      <c r="CV627" s="32">
        <v>4650</v>
      </c>
      <c r="CW627" s="32">
        <v>0</v>
      </c>
      <c r="CX627" s="32">
        <v>0</v>
      </c>
      <c r="CZ627" t="s">
        <v>574</v>
      </c>
      <c r="DA627" t="s">
        <v>3109</v>
      </c>
      <c r="DB627">
        <v>4650</v>
      </c>
      <c r="DC627">
        <v>4650</v>
      </c>
      <c r="DD627">
        <v>4650</v>
      </c>
      <c r="DE627">
        <v>4650</v>
      </c>
      <c r="DF627">
        <v>4650</v>
      </c>
      <c r="DG627">
        <v>4650</v>
      </c>
      <c r="DH627">
        <v>4650</v>
      </c>
      <c r="DI627">
        <v>4650</v>
      </c>
      <c r="DJ627">
        <v>4650</v>
      </c>
      <c r="DK627">
        <v>4650</v>
      </c>
      <c r="DL627">
        <v>0</v>
      </c>
      <c r="DM627">
        <v>0</v>
      </c>
      <c r="DN627">
        <f t="shared" si="13"/>
        <v>46500</v>
      </c>
    </row>
    <row r="628" spans="89:118" x14ac:dyDescent="0.45">
      <c r="CK628" t="s">
        <v>574</v>
      </c>
      <c r="CL628" t="s">
        <v>3111</v>
      </c>
      <c r="CM628" s="32">
        <v>0</v>
      </c>
      <c r="CN628" s="32">
        <v>0</v>
      </c>
      <c r="CO628" s="32">
        <v>0</v>
      </c>
      <c r="CP628" s="32">
        <v>0</v>
      </c>
      <c r="CQ628" s="32">
        <v>0</v>
      </c>
      <c r="CR628" s="32">
        <v>0</v>
      </c>
      <c r="CS628" s="32">
        <v>0</v>
      </c>
      <c r="CT628" s="32">
        <v>0</v>
      </c>
      <c r="CU628" s="32">
        <v>0</v>
      </c>
      <c r="CV628" s="32">
        <v>0</v>
      </c>
      <c r="CW628" s="32">
        <v>0</v>
      </c>
      <c r="CX628" s="32">
        <v>0</v>
      </c>
      <c r="CZ628" t="s">
        <v>574</v>
      </c>
      <c r="DA628" t="s">
        <v>3111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f t="shared" si="13"/>
        <v>0</v>
      </c>
    </row>
    <row r="629" spans="89:118" x14ac:dyDescent="0.45">
      <c r="CK629" t="s">
        <v>574</v>
      </c>
      <c r="CL629" t="s">
        <v>3100</v>
      </c>
      <c r="CM629" s="32">
        <v>109000</v>
      </c>
      <c r="CN629" s="32">
        <v>109000</v>
      </c>
      <c r="CO629" s="32">
        <v>109000</v>
      </c>
      <c r="CP629" s="32">
        <v>109000</v>
      </c>
      <c r="CQ629" s="32">
        <v>91580</v>
      </c>
      <c r="CR629" s="32">
        <v>82000</v>
      </c>
      <c r="CS629" s="32">
        <v>82000</v>
      </c>
      <c r="CT629" s="32">
        <v>82000</v>
      </c>
      <c r="CU629" s="32">
        <v>82000</v>
      </c>
      <c r="CV629" s="32">
        <v>82000</v>
      </c>
      <c r="CW629" s="32">
        <v>82000</v>
      </c>
      <c r="CX629" s="32">
        <v>82000</v>
      </c>
      <c r="CZ629" t="s">
        <v>574</v>
      </c>
      <c r="DA629" t="s">
        <v>3100</v>
      </c>
      <c r="DB629">
        <v>109000</v>
      </c>
      <c r="DC629">
        <v>109000</v>
      </c>
      <c r="DD629">
        <v>109000</v>
      </c>
      <c r="DE629">
        <v>109000</v>
      </c>
      <c r="DF629">
        <v>91580</v>
      </c>
      <c r="DG629">
        <v>82000</v>
      </c>
      <c r="DH629">
        <v>82000</v>
      </c>
      <c r="DI629">
        <v>82000</v>
      </c>
      <c r="DJ629">
        <v>82000</v>
      </c>
      <c r="DK629">
        <v>82000</v>
      </c>
      <c r="DL629">
        <v>82000</v>
      </c>
      <c r="DM629">
        <v>82000</v>
      </c>
      <c r="DN629">
        <f t="shared" si="13"/>
        <v>1101580</v>
      </c>
    </row>
    <row r="630" spans="89:118" x14ac:dyDescent="0.45">
      <c r="CK630" t="s">
        <v>574</v>
      </c>
      <c r="CL630" t="s">
        <v>3113</v>
      </c>
      <c r="CM630" s="32">
        <v>28667</v>
      </c>
      <c r="CN630" s="32">
        <v>29031</v>
      </c>
      <c r="CO630" s="32">
        <v>33312</v>
      </c>
      <c r="CP630" s="32">
        <v>31458</v>
      </c>
      <c r="CQ630" s="32">
        <v>28602</v>
      </c>
      <c r="CR630" s="32">
        <v>28210</v>
      </c>
      <c r="CS630" s="32">
        <v>29148</v>
      </c>
      <c r="CT630" s="32">
        <v>28068</v>
      </c>
      <c r="CU630" s="32">
        <v>28509</v>
      </c>
      <c r="CV630" s="32">
        <v>34919</v>
      </c>
      <c r="CW630" s="32">
        <v>34490</v>
      </c>
      <c r="CX630" s="32">
        <v>33429</v>
      </c>
      <c r="CZ630" t="s">
        <v>574</v>
      </c>
      <c r="DA630" t="s">
        <v>3113</v>
      </c>
      <c r="DB630">
        <v>28667</v>
      </c>
      <c r="DC630">
        <v>29031</v>
      </c>
      <c r="DD630">
        <v>33312</v>
      </c>
      <c r="DE630">
        <v>31458</v>
      </c>
      <c r="DF630">
        <v>28602</v>
      </c>
      <c r="DG630">
        <v>28210</v>
      </c>
      <c r="DH630">
        <v>29148</v>
      </c>
      <c r="DI630">
        <v>28068</v>
      </c>
      <c r="DJ630">
        <v>28509</v>
      </c>
      <c r="DK630">
        <v>34919</v>
      </c>
      <c r="DL630">
        <v>34490</v>
      </c>
      <c r="DM630">
        <v>33429</v>
      </c>
      <c r="DN630">
        <f t="shared" si="13"/>
        <v>367843</v>
      </c>
    </row>
    <row r="631" spans="89:118" x14ac:dyDescent="0.45">
      <c r="CK631" t="s">
        <v>574</v>
      </c>
      <c r="CL631" t="s">
        <v>3101</v>
      </c>
      <c r="CM631" s="32">
        <v>0</v>
      </c>
      <c r="CN631" s="32">
        <v>0</v>
      </c>
      <c r="CO631" s="32">
        <v>0</v>
      </c>
      <c r="CP631" s="32">
        <v>0</v>
      </c>
      <c r="CQ631" s="32">
        <v>0</v>
      </c>
      <c r="CR631" s="32">
        <v>0</v>
      </c>
      <c r="CS631" s="32">
        <v>0</v>
      </c>
      <c r="CT631" s="32">
        <v>0</v>
      </c>
      <c r="CU631" s="32">
        <v>0</v>
      </c>
      <c r="CV631" s="32">
        <v>5440</v>
      </c>
      <c r="CW631" s="32">
        <v>5356</v>
      </c>
      <c r="CX631" s="32">
        <v>5356</v>
      </c>
      <c r="CZ631" t="s">
        <v>574</v>
      </c>
      <c r="DA631" t="s">
        <v>3101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5440</v>
      </c>
      <c r="DL631">
        <v>5356</v>
      </c>
      <c r="DM631">
        <v>5356</v>
      </c>
      <c r="DN631">
        <f t="shared" si="13"/>
        <v>16152</v>
      </c>
    </row>
    <row r="632" spans="89:118" x14ac:dyDescent="0.45">
      <c r="CK632" t="s">
        <v>574</v>
      </c>
      <c r="CL632" t="s">
        <v>3103</v>
      </c>
      <c r="CM632" s="32">
        <v>12696</v>
      </c>
      <c r="CN632" s="32">
        <v>14100</v>
      </c>
      <c r="CO632" s="32">
        <v>13827</v>
      </c>
      <c r="CP632" s="32">
        <v>14178</v>
      </c>
      <c r="CQ632" s="32">
        <v>13125</v>
      </c>
      <c r="CR632" s="32">
        <v>13164</v>
      </c>
      <c r="CS632" s="32">
        <v>13281</v>
      </c>
      <c r="CT632" s="32">
        <v>13086</v>
      </c>
      <c r="CU632" s="32">
        <v>13164</v>
      </c>
      <c r="CV632" s="32">
        <v>12072</v>
      </c>
      <c r="CW632" s="32">
        <v>12462</v>
      </c>
      <c r="CX632" s="32">
        <v>12501</v>
      </c>
      <c r="CZ632" t="s">
        <v>574</v>
      </c>
      <c r="DA632" t="s">
        <v>3103</v>
      </c>
      <c r="DB632">
        <v>12696</v>
      </c>
      <c r="DC632">
        <v>14100</v>
      </c>
      <c r="DD632">
        <v>13827</v>
      </c>
      <c r="DE632">
        <v>14178</v>
      </c>
      <c r="DF632">
        <v>13125</v>
      </c>
      <c r="DG632">
        <v>13164</v>
      </c>
      <c r="DH632">
        <v>13281</v>
      </c>
      <c r="DI632">
        <v>13086</v>
      </c>
      <c r="DJ632">
        <v>13164</v>
      </c>
      <c r="DK632">
        <v>12072</v>
      </c>
      <c r="DL632">
        <v>12462</v>
      </c>
      <c r="DM632">
        <v>12501</v>
      </c>
      <c r="DN632">
        <f t="shared" si="13"/>
        <v>157656</v>
      </c>
    </row>
    <row r="633" spans="89:118" x14ac:dyDescent="0.45">
      <c r="CK633" t="s">
        <v>574</v>
      </c>
      <c r="CL633" t="s">
        <v>3107</v>
      </c>
      <c r="CM633" s="32">
        <v>4000</v>
      </c>
      <c r="CN633" s="32">
        <v>4000</v>
      </c>
      <c r="CO633" s="32">
        <v>4000</v>
      </c>
      <c r="CP633" s="32">
        <v>4000</v>
      </c>
      <c r="CQ633" s="32">
        <v>4000</v>
      </c>
      <c r="CR633" s="32">
        <v>4000</v>
      </c>
      <c r="CS633" s="32">
        <v>4000</v>
      </c>
      <c r="CT633" s="32">
        <v>4000</v>
      </c>
      <c r="CU633" s="32">
        <v>4000</v>
      </c>
      <c r="CV633" s="32">
        <v>4000</v>
      </c>
      <c r="CW633" s="32">
        <v>4000</v>
      </c>
      <c r="CX633" s="32">
        <v>4000</v>
      </c>
      <c r="CZ633" t="s">
        <v>574</v>
      </c>
      <c r="DA633" t="s">
        <v>3107</v>
      </c>
      <c r="DB633">
        <v>4000</v>
      </c>
      <c r="DC633">
        <v>4000</v>
      </c>
      <c r="DD633">
        <v>4000</v>
      </c>
      <c r="DE633">
        <v>4000</v>
      </c>
      <c r="DF633">
        <v>4000</v>
      </c>
      <c r="DG633">
        <v>4000</v>
      </c>
      <c r="DH633">
        <v>4000</v>
      </c>
      <c r="DI633">
        <v>4000</v>
      </c>
      <c r="DJ633">
        <v>4000</v>
      </c>
      <c r="DK633">
        <v>4000</v>
      </c>
      <c r="DL633">
        <v>4000</v>
      </c>
      <c r="DM633">
        <v>4000</v>
      </c>
      <c r="DN633">
        <f t="shared" si="13"/>
        <v>48000</v>
      </c>
    </row>
    <row r="634" spans="89:118" x14ac:dyDescent="0.45">
      <c r="CK634" t="s">
        <v>1164</v>
      </c>
      <c r="CL634" t="s">
        <v>3112</v>
      </c>
      <c r="CM634" s="32">
        <v>48450</v>
      </c>
      <c r="CN634" s="32">
        <v>48450</v>
      </c>
      <c r="CO634" s="32">
        <v>48450</v>
      </c>
      <c r="CP634" s="32">
        <v>48450</v>
      </c>
      <c r="CQ634" s="32">
        <v>48450</v>
      </c>
      <c r="CR634" s="32">
        <v>48450</v>
      </c>
      <c r="CS634" s="32">
        <v>48450</v>
      </c>
      <c r="CT634" s="32">
        <v>48450</v>
      </c>
      <c r="CU634" s="32">
        <v>48450</v>
      </c>
      <c r="CV634" s="32">
        <v>48450</v>
      </c>
      <c r="CW634" s="32">
        <v>48450</v>
      </c>
      <c r="CX634" s="32">
        <v>48450</v>
      </c>
      <c r="CZ634" t="s">
        <v>1164</v>
      </c>
      <c r="DA634" t="s">
        <v>3112</v>
      </c>
      <c r="DB634">
        <v>48450</v>
      </c>
      <c r="DC634">
        <v>48450</v>
      </c>
      <c r="DD634">
        <v>48450</v>
      </c>
      <c r="DE634">
        <v>48450</v>
      </c>
      <c r="DF634">
        <v>48450</v>
      </c>
      <c r="DG634">
        <v>48450</v>
      </c>
      <c r="DH634">
        <v>48450</v>
      </c>
      <c r="DI634">
        <v>48450</v>
      </c>
      <c r="DJ634">
        <v>48450</v>
      </c>
      <c r="DK634">
        <v>48450</v>
      </c>
      <c r="DL634">
        <v>48450</v>
      </c>
      <c r="DM634">
        <v>48450</v>
      </c>
      <c r="DN634">
        <f t="shared" si="13"/>
        <v>581400</v>
      </c>
    </row>
    <row r="635" spans="89:118" x14ac:dyDescent="0.45">
      <c r="CK635" t="s">
        <v>1164</v>
      </c>
      <c r="CL635" t="s">
        <v>3803</v>
      </c>
      <c r="CM635" s="32">
        <v>32000</v>
      </c>
      <c r="CN635" s="32">
        <v>32000</v>
      </c>
      <c r="CO635" s="32">
        <v>32000</v>
      </c>
      <c r="CP635" s="32">
        <v>32000</v>
      </c>
      <c r="CQ635" s="32">
        <v>32000</v>
      </c>
      <c r="CR635" s="32">
        <v>32000</v>
      </c>
      <c r="CS635" s="32">
        <v>32000</v>
      </c>
      <c r="CT635" s="32">
        <v>32000</v>
      </c>
      <c r="CU635" s="32">
        <v>32000</v>
      </c>
      <c r="CV635" s="32">
        <v>32000</v>
      </c>
      <c r="CW635" s="32">
        <v>32000</v>
      </c>
      <c r="CX635" s="32">
        <v>32000</v>
      </c>
      <c r="CZ635" t="s">
        <v>1164</v>
      </c>
      <c r="DA635" t="s">
        <v>3803</v>
      </c>
      <c r="DB635">
        <v>32000</v>
      </c>
      <c r="DC635">
        <v>32000</v>
      </c>
      <c r="DD635">
        <v>32000</v>
      </c>
      <c r="DE635">
        <v>32000</v>
      </c>
      <c r="DF635">
        <v>32000</v>
      </c>
      <c r="DG635">
        <v>32000</v>
      </c>
      <c r="DH635">
        <v>32000</v>
      </c>
      <c r="DI635">
        <v>32000</v>
      </c>
      <c r="DJ635">
        <v>32000</v>
      </c>
      <c r="DK635">
        <v>32000</v>
      </c>
      <c r="DL635">
        <v>32000</v>
      </c>
      <c r="DM635">
        <v>32000</v>
      </c>
      <c r="DN635">
        <f t="shared" si="13"/>
        <v>384000</v>
      </c>
    </row>
    <row r="636" spans="89:118" x14ac:dyDescent="0.45">
      <c r="CK636" t="s">
        <v>356</v>
      </c>
      <c r="CL636" t="s">
        <v>3119</v>
      </c>
      <c r="CM636" s="32">
        <v>0</v>
      </c>
      <c r="CN636" s="32">
        <v>0</v>
      </c>
      <c r="CO636" s="32">
        <v>820</v>
      </c>
      <c r="CP636" s="32">
        <v>0</v>
      </c>
      <c r="CQ636" s="32">
        <v>0</v>
      </c>
      <c r="CR636" s="32">
        <v>0</v>
      </c>
      <c r="CS636" s="32">
        <v>0</v>
      </c>
      <c r="CT636" s="32">
        <v>0</v>
      </c>
      <c r="CU636" s="32">
        <v>0</v>
      </c>
      <c r="CV636" s="32">
        <v>0</v>
      </c>
      <c r="CW636" s="32">
        <v>0</v>
      </c>
      <c r="CX636" s="32">
        <v>0</v>
      </c>
      <c r="CZ636" t="s">
        <v>356</v>
      </c>
      <c r="DA636" t="s">
        <v>3119</v>
      </c>
      <c r="DB636">
        <v>0</v>
      </c>
      <c r="DC636">
        <v>0</v>
      </c>
      <c r="DD636">
        <v>820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f t="shared" si="13"/>
        <v>820</v>
      </c>
    </row>
    <row r="637" spans="89:118" x14ac:dyDescent="0.45">
      <c r="CK637" t="s">
        <v>356</v>
      </c>
      <c r="CL637" t="s">
        <v>3100</v>
      </c>
      <c r="CM637" s="32">
        <v>315296</v>
      </c>
      <c r="CN637" s="32">
        <v>157884</v>
      </c>
      <c r="CO637" s="32">
        <v>130197</v>
      </c>
      <c r="CP637" s="32">
        <v>130197</v>
      </c>
      <c r="CQ637" s="32">
        <v>152043</v>
      </c>
      <c r="CR637" s="32">
        <v>165156</v>
      </c>
      <c r="CS637" s="32">
        <v>167832</v>
      </c>
      <c r="CT637" s="32">
        <v>167087</v>
      </c>
      <c r="CU637" s="32">
        <v>164554</v>
      </c>
      <c r="CV637" s="32">
        <v>162587</v>
      </c>
      <c r="CW637" s="32">
        <v>307515</v>
      </c>
      <c r="CX637" s="32">
        <v>122587</v>
      </c>
      <c r="CZ637" t="s">
        <v>356</v>
      </c>
      <c r="DA637" t="s">
        <v>3100</v>
      </c>
      <c r="DB637">
        <v>315296</v>
      </c>
      <c r="DC637">
        <v>157884</v>
      </c>
      <c r="DD637">
        <v>130197</v>
      </c>
      <c r="DE637">
        <v>130197</v>
      </c>
      <c r="DF637">
        <v>152043</v>
      </c>
      <c r="DG637">
        <v>165156</v>
      </c>
      <c r="DH637">
        <v>167832</v>
      </c>
      <c r="DI637">
        <v>167087</v>
      </c>
      <c r="DJ637">
        <v>164554</v>
      </c>
      <c r="DK637">
        <v>162587</v>
      </c>
      <c r="DL637">
        <v>307515</v>
      </c>
      <c r="DM637">
        <v>122587</v>
      </c>
      <c r="DN637">
        <f t="shared" si="13"/>
        <v>2142935</v>
      </c>
    </row>
    <row r="638" spans="89:118" x14ac:dyDescent="0.45">
      <c r="CK638" t="s">
        <v>356</v>
      </c>
      <c r="CL638" t="s">
        <v>3104</v>
      </c>
      <c r="CM638" s="32">
        <v>14154</v>
      </c>
      <c r="CN638" s="32">
        <v>13750</v>
      </c>
      <c r="CO638" s="32">
        <v>13750</v>
      </c>
      <c r="CP638" s="32">
        <v>13750</v>
      </c>
      <c r="CQ638" s="32">
        <v>13750</v>
      </c>
      <c r="CR638" s="32">
        <v>13750</v>
      </c>
      <c r="CS638" s="32">
        <v>13750</v>
      </c>
      <c r="CT638" s="32">
        <v>13750</v>
      </c>
      <c r="CU638" s="32">
        <v>13750</v>
      </c>
      <c r="CV638" s="32">
        <v>13750</v>
      </c>
      <c r="CW638" s="32">
        <v>13750</v>
      </c>
      <c r="CX638" s="32">
        <v>13750</v>
      </c>
      <c r="CZ638" t="s">
        <v>356</v>
      </c>
      <c r="DA638" t="s">
        <v>3104</v>
      </c>
      <c r="DB638">
        <v>14154</v>
      </c>
      <c r="DC638">
        <v>13750</v>
      </c>
      <c r="DD638">
        <v>13750</v>
      </c>
      <c r="DE638">
        <v>13750</v>
      </c>
      <c r="DF638">
        <v>13750</v>
      </c>
      <c r="DG638">
        <v>13750</v>
      </c>
      <c r="DH638">
        <v>13750</v>
      </c>
      <c r="DI638">
        <v>13750</v>
      </c>
      <c r="DJ638">
        <v>13750</v>
      </c>
      <c r="DK638">
        <v>13750</v>
      </c>
      <c r="DL638">
        <v>13750</v>
      </c>
      <c r="DM638">
        <v>13750</v>
      </c>
      <c r="DN638">
        <f t="shared" si="13"/>
        <v>165404</v>
      </c>
    </row>
    <row r="639" spans="89:118" x14ac:dyDescent="0.45">
      <c r="CK639" t="s">
        <v>356</v>
      </c>
      <c r="CL639" t="s">
        <v>3112</v>
      </c>
      <c r="CM639" s="32">
        <v>67568</v>
      </c>
      <c r="CN639" s="32">
        <v>66962</v>
      </c>
      <c r="CO639" s="32">
        <v>69360</v>
      </c>
      <c r="CP639" s="32">
        <v>32462</v>
      </c>
      <c r="CQ639" s="32">
        <v>32462</v>
      </c>
      <c r="CR639" s="32">
        <v>32462</v>
      </c>
      <c r="CS639" s="32">
        <v>84616</v>
      </c>
      <c r="CT639" s="32">
        <v>136924</v>
      </c>
      <c r="CU639" s="32">
        <v>136924</v>
      </c>
      <c r="CV639" s="32">
        <v>136924</v>
      </c>
      <c r="CW639" s="32">
        <v>136924</v>
      </c>
      <c r="CX639" s="32">
        <v>136924</v>
      </c>
      <c r="CZ639" t="s">
        <v>356</v>
      </c>
      <c r="DA639" t="s">
        <v>3112</v>
      </c>
      <c r="DB639">
        <v>67568</v>
      </c>
      <c r="DC639">
        <v>66962</v>
      </c>
      <c r="DD639">
        <v>69360</v>
      </c>
      <c r="DE639">
        <v>32462</v>
      </c>
      <c r="DF639">
        <v>32462</v>
      </c>
      <c r="DG639">
        <v>32462</v>
      </c>
      <c r="DH639">
        <v>84616</v>
      </c>
      <c r="DI639">
        <v>136924</v>
      </c>
      <c r="DJ639">
        <v>136924</v>
      </c>
      <c r="DK639">
        <v>136924</v>
      </c>
      <c r="DL639">
        <v>136924</v>
      </c>
      <c r="DM639">
        <v>136924</v>
      </c>
      <c r="DN639">
        <f t="shared" si="13"/>
        <v>1070512</v>
      </c>
    </row>
    <row r="640" spans="89:118" x14ac:dyDescent="0.45">
      <c r="CK640" t="s">
        <v>356</v>
      </c>
      <c r="CL640" t="s">
        <v>3105</v>
      </c>
      <c r="CM640" s="32">
        <v>6000</v>
      </c>
      <c r="CN640" s="32">
        <v>6000</v>
      </c>
      <c r="CO640" s="32">
        <v>6000</v>
      </c>
      <c r="CP640" s="32">
        <v>6000</v>
      </c>
      <c r="CQ640" s="32">
        <v>6000</v>
      </c>
      <c r="CR640" s="32">
        <v>6000</v>
      </c>
      <c r="CS640" s="32">
        <v>6000</v>
      </c>
      <c r="CT640" s="32">
        <v>6000</v>
      </c>
      <c r="CU640" s="32">
        <v>6000</v>
      </c>
      <c r="CV640" s="32">
        <v>6000</v>
      </c>
      <c r="CW640" s="32">
        <v>6000</v>
      </c>
      <c r="CX640" s="32">
        <v>6000</v>
      </c>
      <c r="CZ640" t="s">
        <v>356</v>
      </c>
      <c r="DA640" t="s">
        <v>3105</v>
      </c>
      <c r="DB640">
        <v>6000</v>
      </c>
      <c r="DC640">
        <v>6000</v>
      </c>
      <c r="DD640">
        <v>6000</v>
      </c>
      <c r="DE640">
        <v>6000</v>
      </c>
      <c r="DF640">
        <v>6000</v>
      </c>
      <c r="DG640">
        <v>6000</v>
      </c>
      <c r="DH640">
        <v>6000</v>
      </c>
      <c r="DI640">
        <v>6000</v>
      </c>
      <c r="DJ640">
        <v>6000</v>
      </c>
      <c r="DK640">
        <v>6000</v>
      </c>
      <c r="DL640">
        <v>6000</v>
      </c>
      <c r="DM640">
        <v>6000</v>
      </c>
      <c r="DN640">
        <f t="shared" si="13"/>
        <v>72000</v>
      </c>
    </row>
    <row r="641" spans="89:118" x14ac:dyDescent="0.45">
      <c r="CK641" t="s">
        <v>356</v>
      </c>
      <c r="CL641" t="s">
        <v>3113</v>
      </c>
      <c r="CM641" s="32">
        <v>0</v>
      </c>
      <c r="CN641" s="32">
        <v>1071</v>
      </c>
      <c r="CO641" s="32">
        <v>1357</v>
      </c>
      <c r="CP641" s="32">
        <v>1357</v>
      </c>
      <c r="CQ641" s="32">
        <v>1357</v>
      </c>
      <c r="CR641" s="32">
        <v>1357</v>
      </c>
      <c r="CS641" s="32">
        <v>1357</v>
      </c>
      <c r="CT641" s="32">
        <v>1357</v>
      </c>
      <c r="CU641" s="32">
        <v>1357</v>
      </c>
      <c r="CV641" s="32">
        <v>1357</v>
      </c>
      <c r="CW641" s="32">
        <v>1357</v>
      </c>
      <c r="CX641" s="32">
        <v>1357</v>
      </c>
      <c r="CZ641" t="s">
        <v>356</v>
      </c>
      <c r="DA641" t="s">
        <v>3113</v>
      </c>
      <c r="DB641">
        <v>0</v>
      </c>
      <c r="DC641">
        <v>1071</v>
      </c>
      <c r="DD641">
        <v>1357</v>
      </c>
      <c r="DE641">
        <v>1357</v>
      </c>
      <c r="DF641">
        <v>1357</v>
      </c>
      <c r="DG641">
        <v>1357</v>
      </c>
      <c r="DH641">
        <v>1357</v>
      </c>
      <c r="DI641">
        <v>1357</v>
      </c>
      <c r="DJ641">
        <v>1357</v>
      </c>
      <c r="DK641">
        <v>1357</v>
      </c>
      <c r="DL641">
        <v>1357</v>
      </c>
      <c r="DM641">
        <v>1357</v>
      </c>
      <c r="DN641">
        <f t="shared" si="13"/>
        <v>14641</v>
      </c>
    </row>
    <row r="642" spans="89:118" x14ac:dyDescent="0.45">
      <c r="CK642" t="s">
        <v>356</v>
      </c>
      <c r="CL642" t="s">
        <v>3101</v>
      </c>
      <c r="CM642" s="32">
        <v>103138</v>
      </c>
      <c r="CN642" s="32">
        <v>14794</v>
      </c>
      <c r="CO642" s="32">
        <v>14937</v>
      </c>
      <c r="CP642" s="32">
        <v>14817</v>
      </c>
      <c r="CQ642" s="32">
        <v>18591</v>
      </c>
      <c r="CR642" s="32">
        <v>22337</v>
      </c>
      <c r="CS642" s="32">
        <v>22337</v>
      </c>
      <c r="CT642" s="32">
        <v>22337</v>
      </c>
      <c r="CU642" s="32">
        <v>55081</v>
      </c>
      <c r="CV642" s="32">
        <v>22386</v>
      </c>
      <c r="CW642" s="32">
        <v>158345</v>
      </c>
      <c r="CX642" s="32">
        <v>18924</v>
      </c>
      <c r="CZ642" t="s">
        <v>356</v>
      </c>
      <c r="DA642" t="s">
        <v>3101</v>
      </c>
      <c r="DB642">
        <v>103138</v>
      </c>
      <c r="DC642">
        <v>14794</v>
      </c>
      <c r="DD642">
        <v>14937</v>
      </c>
      <c r="DE642">
        <v>14817</v>
      </c>
      <c r="DF642">
        <v>18591</v>
      </c>
      <c r="DG642">
        <v>22337</v>
      </c>
      <c r="DH642">
        <v>22337</v>
      </c>
      <c r="DI642">
        <v>22337</v>
      </c>
      <c r="DJ642">
        <v>55081</v>
      </c>
      <c r="DK642">
        <v>22386</v>
      </c>
      <c r="DL642">
        <v>158345</v>
      </c>
      <c r="DM642">
        <v>18924</v>
      </c>
      <c r="DN642">
        <f t="shared" si="13"/>
        <v>488024</v>
      </c>
    </row>
    <row r="643" spans="89:118" x14ac:dyDescent="0.45">
      <c r="CK643" t="s">
        <v>542</v>
      </c>
      <c r="CL643" t="s">
        <v>3112</v>
      </c>
      <c r="CM643" s="32">
        <v>20000</v>
      </c>
      <c r="CN643" s="32">
        <v>20000</v>
      </c>
      <c r="CO643" s="32">
        <v>20000</v>
      </c>
      <c r="CP643" s="32">
        <v>20000</v>
      </c>
      <c r="CQ643" s="32">
        <v>20000</v>
      </c>
      <c r="CR643" s="32">
        <v>20000</v>
      </c>
      <c r="CS643" s="32">
        <v>20000</v>
      </c>
      <c r="CT643" s="32">
        <v>20000</v>
      </c>
      <c r="CU643" s="32">
        <v>20000</v>
      </c>
      <c r="CV643" s="32">
        <v>20000</v>
      </c>
      <c r="CW643" s="32">
        <v>20000</v>
      </c>
      <c r="CX643" s="32">
        <v>20000</v>
      </c>
      <c r="CZ643" t="s">
        <v>542</v>
      </c>
      <c r="DA643" t="s">
        <v>3112</v>
      </c>
      <c r="DB643">
        <v>20000</v>
      </c>
      <c r="DC643">
        <v>20000</v>
      </c>
      <c r="DD643">
        <v>20000</v>
      </c>
      <c r="DE643">
        <v>20000</v>
      </c>
      <c r="DF643">
        <v>20000</v>
      </c>
      <c r="DG643">
        <v>20000</v>
      </c>
      <c r="DH643">
        <v>20000</v>
      </c>
      <c r="DI643">
        <v>20000</v>
      </c>
      <c r="DJ643">
        <v>20000</v>
      </c>
      <c r="DK643">
        <v>20000</v>
      </c>
      <c r="DL643">
        <v>20000</v>
      </c>
      <c r="DM643">
        <v>20000</v>
      </c>
      <c r="DN643">
        <f t="shared" si="13"/>
        <v>240000</v>
      </c>
    </row>
    <row r="644" spans="89:118" x14ac:dyDescent="0.45">
      <c r="CK644" t="s">
        <v>542</v>
      </c>
      <c r="CL644" t="s">
        <v>3113</v>
      </c>
      <c r="CM644" s="32">
        <v>9607</v>
      </c>
      <c r="CN644" s="32">
        <v>8049</v>
      </c>
      <c r="CO644" s="32">
        <v>8242</v>
      </c>
      <c r="CP644" s="32">
        <v>12760</v>
      </c>
      <c r="CQ644" s="32">
        <v>5697</v>
      </c>
      <c r="CR644" s="32">
        <v>5779</v>
      </c>
      <c r="CS644" s="32">
        <v>6483</v>
      </c>
      <c r="CT644" s="32">
        <v>9061</v>
      </c>
      <c r="CU644" s="32">
        <v>14473</v>
      </c>
      <c r="CV644" s="32">
        <v>6661</v>
      </c>
      <c r="CW644" s="32">
        <v>10221</v>
      </c>
      <c r="CX644" s="32">
        <v>5095</v>
      </c>
      <c r="CZ644" t="s">
        <v>542</v>
      </c>
      <c r="DA644" t="s">
        <v>3113</v>
      </c>
      <c r="DB644">
        <v>9607</v>
      </c>
      <c r="DC644">
        <v>8049</v>
      </c>
      <c r="DD644">
        <v>8242</v>
      </c>
      <c r="DE644">
        <v>12760</v>
      </c>
      <c r="DF644">
        <v>5697</v>
      </c>
      <c r="DG644">
        <v>5779</v>
      </c>
      <c r="DH644">
        <v>6483</v>
      </c>
      <c r="DI644">
        <v>9061</v>
      </c>
      <c r="DJ644">
        <v>14473</v>
      </c>
      <c r="DK644">
        <v>6661</v>
      </c>
      <c r="DL644">
        <v>10221</v>
      </c>
      <c r="DM644">
        <v>5095</v>
      </c>
      <c r="DN644">
        <f t="shared" si="13"/>
        <v>102128</v>
      </c>
    </row>
    <row r="645" spans="89:118" x14ac:dyDescent="0.45">
      <c r="CK645" t="s">
        <v>763</v>
      </c>
      <c r="CL645" t="s">
        <v>3112</v>
      </c>
      <c r="CM645" s="32">
        <v>21000</v>
      </c>
      <c r="CN645" s="32">
        <v>21000</v>
      </c>
      <c r="CO645" s="32">
        <v>21000</v>
      </c>
      <c r="CP645" s="32">
        <v>21000</v>
      </c>
      <c r="CQ645" s="32">
        <v>21000</v>
      </c>
      <c r="CR645" s="32">
        <v>21000</v>
      </c>
      <c r="CS645" s="32">
        <v>21000</v>
      </c>
      <c r="CT645" s="32">
        <v>21000</v>
      </c>
      <c r="CU645" s="32">
        <v>21000</v>
      </c>
      <c r="CV645" s="32">
        <v>21000</v>
      </c>
      <c r="CW645" s="32">
        <v>21000</v>
      </c>
      <c r="CX645" s="32">
        <v>21000</v>
      </c>
      <c r="CZ645" t="s">
        <v>763</v>
      </c>
      <c r="DA645" t="s">
        <v>3112</v>
      </c>
      <c r="DB645">
        <v>21000</v>
      </c>
      <c r="DC645">
        <v>21000</v>
      </c>
      <c r="DD645">
        <v>21000</v>
      </c>
      <c r="DE645">
        <v>21000</v>
      </c>
      <c r="DF645">
        <v>21000</v>
      </c>
      <c r="DG645">
        <v>21000</v>
      </c>
      <c r="DH645">
        <v>21000</v>
      </c>
      <c r="DI645">
        <v>21000</v>
      </c>
      <c r="DJ645">
        <v>21000</v>
      </c>
      <c r="DK645">
        <v>21000</v>
      </c>
      <c r="DL645">
        <v>21000</v>
      </c>
      <c r="DM645">
        <v>21000</v>
      </c>
      <c r="DN645">
        <f t="shared" ref="DN645:DN708" si="14">SUM(DB645:DM645)</f>
        <v>252000</v>
      </c>
    </row>
    <row r="646" spans="89:118" x14ac:dyDescent="0.45">
      <c r="CK646" t="s">
        <v>763</v>
      </c>
      <c r="CL646" t="s">
        <v>3101</v>
      </c>
      <c r="CM646" s="32">
        <v>0</v>
      </c>
      <c r="CN646" s="32">
        <v>0</v>
      </c>
      <c r="CO646" s="32">
        <v>0</v>
      </c>
      <c r="CP646" s="32">
        <v>0</v>
      </c>
      <c r="CQ646" s="32">
        <v>0</v>
      </c>
      <c r="CR646" s="32">
        <v>0</v>
      </c>
      <c r="CS646" s="32">
        <v>0</v>
      </c>
      <c r="CT646" s="32">
        <v>0</v>
      </c>
      <c r="CU646" s="32">
        <v>0</v>
      </c>
      <c r="CV646" s="32">
        <v>0</v>
      </c>
      <c r="CW646" s="32">
        <v>0</v>
      </c>
      <c r="CX646" s="32">
        <v>0</v>
      </c>
      <c r="CZ646" t="s">
        <v>763</v>
      </c>
      <c r="DA646" t="s">
        <v>3101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f t="shared" si="14"/>
        <v>0</v>
      </c>
    </row>
    <row r="647" spans="89:118" x14ac:dyDescent="0.45">
      <c r="CK647" t="s">
        <v>763</v>
      </c>
      <c r="CL647" t="s">
        <v>3103</v>
      </c>
      <c r="CM647" s="32">
        <v>9856</v>
      </c>
      <c r="CN647" s="32">
        <v>9131</v>
      </c>
      <c r="CO647" s="32">
        <v>9533</v>
      </c>
      <c r="CP647" s="32">
        <v>11900</v>
      </c>
      <c r="CQ647" s="32">
        <v>10944</v>
      </c>
      <c r="CR647" s="32">
        <v>11103</v>
      </c>
      <c r="CS647" s="32">
        <v>9581</v>
      </c>
      <c r="CT647" s="32">
        <v>11175</v>
      </c>
      <c r="CU647" s="32">
        <v>9363</v>
      </c>
      <c r="CV647" s="32">
        <v>8841</v>
      </c>
      <c r="CW647" s="32">
        <v>9373</v>
      </c>
      <c r="CX647" s="32">
        <v>10001</v>
      </c>
      <c r="CZ647" t="s">
        <v>763</v>
      </c>
      <c r="DA647" t="s">
        <v>3103</v>
      </c>
      <c r="DB647">
        <v>9856</v>
      </c>
      <c r="DC647">
        <v>9131</v>
      </c>
      <c r="DD647">
        <v>9533</v>
      </c>
      <c r="DE647">
        <v>11900</v>
      </c>
      <c r="DF647">
        <v>10944</v>
      </c>
      <c r="DG647">
        <v>11103</v>
      </c>
      <c r="DH647">
        <v>9581</v>
      </c>
      <c r="DI647">
        <v>11175</v>
      </c>
      <c r="DJ647">
        <v>9363</v>
      </c>
      <c r="DK647">
        <v>8841</v>
      </c>
      <c r="DL647">
        <v>9373</v>
      </c>
      <c r="DM647">
        <v>10001</v>
      </c>
      <c r="DN647">
        <f t="shared" si="14"/>
        <v>120801</v>
      </c>
    </row>
    <row r="648" spans="89:118" x14ac:dyDescent="0.45">
      <c r="CK648" t="s">
        <v>763</v>
      </c>
      <c r="CL648" t="s">
        <v>3107</v>
      </c>
      <c r="CM648" s="32">
        <v>13188</v>
      </c>
      <c r="CN648" s="32">
        <v>13000</v>
      </c>
      <c r="CO648" s="32">
        <v>13000</v>
      </c>
      <c r="CP648" s="32">
        <v>13014</v>
      </c>
      <c r="CQ648" s="32">
        <v>13000</v>
      </c>
      <c r="CR648" s="32">
        <v>13000</v>
      </c>
      <c r="CS648" s="32">
        <v>13029</v>
      </c>
      <c r="CT648" s="32">
        <v>13000</v>
      </c>
      <c r="CU648" s="32">
        <v>13000</v>
      </c>
      <c r="CV648" s="32">
        <v>13000</v>
      </c>
      <c r="CW648" s="32">
        <v>13087</v>
      </c>
      <c r="CX648" s="32">
        <v>13000</v>
      </c>
      <c r="CZ648" t="s">
        <v>763</v>
      </c>
      <c r="DA648" t="s">
        <v>3107</v>
      </c>
      <c r="DB648">
        <v>13188</v>
      </c>
      <c r="DC648">
        <v>13000</v>
      </c>
      <c r="DD648">
        <v>13000</v>
      </c>
      <c r="DE648">
        <v>13014</v>
      </c>
      <c r="DF648">
        <v>13000</v>
      </c>
      <c r="DG648">
        <v>13000</v>
      </c>
      <c r="DH648">
        <v>13029</v>
      </c>
      <c r="DI648">
        <v>13000</v>
      </c>
      <c r="DJ648">
        <v>13000</v>
      </c>
      <c r="DK648">
        <v>13000</v>
      </c>
      <c r="DL648">
        <v>13087</v>
      </c>
      <c r="DM648">
        <v>13000</v>
      </c>
      <c r="DN648">
        <f t="shared" si="14"/>
        <v>156318</v>
      </c>
    </row>
    <row r="649" spans="89:118" x14ac:dyDescent="0.45">
      <c r="CK649" t="s">
        <v>622</v>
      </c>
      <c r="CL649" t="s">
        <v>3100</v>
      </c>
      <c r="CM649" s="32">
        <v>153636</v>
      </c>
      <c r="CN649" s="32">
        <v>150000</v>
      </c>
      <c r="CO649" s="32">
        <v>150000</v>
      </c>
      <c r="CP649" s="32">
        <v>139998</v>
      </c>
      <c r="CQ649" s="32">
        <v>0</v>
      </c>
      <c r="CR649" s="32">
        <v>0</v>
      </c>
      <c r="CS649" s="32">
        <v>0</v>
      </c>
      <c r="CT649" s="32">
        <v>0</v>
      </c>
      <c r="CU649" s="32">
        <v>0</v>
      </c>
      <c r="CV649" s="32">
        <v>0</v>
      </c>
      <c r="CW649" s="32">
        <v>0</v>
      </c>
      <c r="CX649" s="32">
        <v>0</v>
      </c>
      <c r="CZ649" t="s">
        <v>622</v>
      </c>
      <c r="DA649" t="s">
        <v>3100</v>
      </c>
      <c r="DB649">
        <v>153636</v>
      </c>
      <c r="DC649">
        <v>150000</v>
      </c>
      <c r="DD649">
        <v>150000</v>
      </c>
      <c r="DE649">
        <v>139998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f t="shared" si="14"/>
        <v>593634</v>
      </c>
    </row>
    <row r="650" spans="89:118" x14ac:dyDescent="0.45">
      <c r="CK650" t="s">
        <v>622</v>
      </c>
      <c r="CL650" t="s">
        <v>3104</v>
      </c>
      <c r="CM650" s="32">
        <v>102000</v>
      </c>
      <c r="CN650" s="32">
        <v>102000</v>
      </c>
      <c r="CO650" s="32">
        <v>102000</v>
      </c>
      <c r="CP650" s="32">
        <v>95214</v>
      </c>
      <c r="CQ650" s="32">
        <v>0</v>
      </c>
      <c r="CR650" s="32">
        <v>0</v>
      </c>
      <c r="CS650" s="32">
        <v>0</v>
      </c>
      <c r="CT650" s="32">
        <v>0</v>
      </c>
      <c r="CU650" s="32">
        <v>0</v>
      </c>
      <c r="CV650" s="32">
        <v>0</v>
      </c>
      <c r="CW650" s="32">
        <v>0</v>
      </c>
      <c r="CX650" s="32">
        <v>0</v>
      </c>
      <c r="CZ650" t="s">
        <v>622</v>
      </c>
      <c r="DA650" t="s">
        <v>3104</v>
      </c>
      <c r="DB650">
        <v>102000</v>
      </c>
      <c r="DC650">
        <v>102000</v>
      </c>
      <c r="DD650">
        <v>102000</v>
      </c>
      <c r="DE650">
        <v>95214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f t="shared" si="14"/>
        <v>401214</v>
      </c>
    </row>
    <row r="651" spans="89:118" x14ac:dyDescent="0.45">
      <c r="CK651" t="s">
        <v>622</v>
      </c>
      <c r="CL651" t="s">
        <v>3106</v>
      </c>
      <c r="CM651" s="32">
        <v>333670</v>
      </c>
      <c r="CN651" s="32">
        <v>319260</v>
      </c>
      <c r="CO651" s="32">
        <v>319260</v>
      </c>
      <c r="CP651" s="32">
        <v>297978</v>
      </c>
      <c r="CQ651" s="32">
        <v>0</v>
      </c>
      <c r="CR651" s="32">
        <v>0</v>
      </c>
      <c r="CS651" s="32">
        <v>0</v>
      </c>
      <c r="CT651" s="32">
        <v>0</v>
      </c>
      <c r="CU651" s="32">
        <v>0</v>
      </c>
      <c r="CV651" s="32">
        <v>0</v>
      </c>
      <c r="CW651" s="32">
        <v>0</v>
      </c>
      <c r="CX651" s="32">
        <v>0</v>
      </c>
      <c r="CZ651" t="s">
        <v>622</v>
      </c>
      <c r="DA651" t="s">
        <v>3106</v>
      </c>
      <c r="DB651">
        <v>333670</v>
      </c>
      <c r="DC651">
        <v>319260</v>
      </c>
      <c r="DD651">
        <v>319260</v>
      </c>
      <c r="DE651">
        <v>297978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f t="shared" si="14"/>
        <v>1270168</v>
      </c>
    </row>
    <row r="652" spans="89:118" x14ac:dyDescent="0.45">
      <c r="CK652" t="s">
        <v>622</v>
      </c>
      <c r="CL652" t="s">
        <v>3103</v>
      </c>
      <c r="CM652" s="32">
        <v>64133</v>
      </c>
      <c r="CN652" s="32">
        <v>9205</v>
      </c>
      <c r="CO652" s="32">
        <v>9065</v>
      </c>
      <c r="CP652" s="32">
        <v>9154</v>
      </c>
      <c r="CQ652" s="32">
        <v>9174</v>
      </c>
      <c r="CR652" s="32">
        <v>9000</v>
      </c>
      <c r="CS652" s="32">
        <v>9420</v>
      </c>
      <c r="CT652" s="32">
        <v>9093</v>
      </c>
      <c r="CU652" s="32">
        <v>9148</v>
      </c>
      <c r="CV652" s="32">
        <v>9116</v>
      </c>
      <c r="CW652" s="32">
        <v>9072</v>
      </c>
      <c r="CX652" s="32">
        <v>9341</v>
      </c>
      <c r="CZ652" t="s">
        <v>622</v>
      </c>
      <c r="DA652" t="s">
        <v>3103</v>
      </c>
      <c r="DB652">
        <v>64133</v>
      </c>
      <c r="DC652">
        <v>9205</v>
      </c>
      <c r="DD652">
        <v>9065</v>
      </c>
      <c r="DE652">
        <v>9154</v>
      </c>
      <c r="DF652">
        <v>9174</v>
      </c>
      <c r="DG652">
        <v>9000</v>
      </c>
      <c r="DH652">
        <v>9420</v>
      </c>
      <c r="DI652">
        <v>9093</v>
      </c>
      <c r="DJ652">
        <v>9148</v>
      </c>
      <c r="DK652">
        <v>9116</v>
      </c>
      <c r="DL652">
        <v>9072</v>
      </c>
      <c r="DM652">
        <v>9341</v>
      </c>
      <c r="DN652">
        <f t="shared" si="14"/>
        <v>164921</v>
      </c>
    </row>
    <row r="653" spans="89:118" x14ac:dyDescent="0.45">
      <c r="CK653" t="s">
        <v>986</v>
      </c>
      <c r="CL653" t="s">
        <v>3111</v>
      </c>
      <c r="CM653" s="32">
        <v>4000</v>
      </c>
      <c r="CN653" s="32">
        <v>4000</v>
      </c>
      <c r="CO653" s="32">
        <v>4000</v>
      </c>
      <c r="CP653" s="32">
        <v>4000</v>
      </c>
      <c r="CQ653" s="32">
        <v>4000</v>
      </c>
      <c r="CR653" s="32">
        <v>4000</v>
      </c>
      <c r="CS653" s="32">
        <v>4000</v>
      </c>
      <c r="CT653" s="32">
        <v>4000</v>
      </c>
      <c r="CU653" s="32">
        <v>4000</v>
      </c>
      <c r="CV653" s="32">
        <v>4000</v>
      </c>
      <c r="CW653" s="32">
        <v>4000</v>
      </c>
      <c r="CX653" s="32">
        <v>4000</v>
      </c>
      <c r="CZ653" t="s">
        <v>986</v>
      </c>
      <c r="DA653" t="s">
        <v>3111</v>
      </c>
      <c r="DB653">
        <v>4000</v>
      </c>
      <c r="DC653">
        <v>4000</v>
      </c>
      <c r="DD653">
        <v>4000</v>
      </c>
      <c r="DE653">
        <v>4000</v>
      </c>
      <c r="DF653">
        <v>4000</v>
      </c>
      <c r="DG653">
        <v>4000</v>
      </c>
      <c r="DH653">
        <v>4000</v>
      </c>
      <c r="DI653">
        <v>4000</v>
      </c>
      <c r="DJ653">
        <v>4000</v>
      </c>
      <c r="DK653">
        <v>4000</v>
      </c>
      <c r="DL653">
        <v>4000</v>
      </c>
      <c r="DM653">
        <v>4000</v>
      </c>
      <c r="DN653">
        <f t="shared" si="14"/>
        <v>48000</v>
      </c>
    </row>
    <row r="654" spans="89:118" x14ac:dyDescent="0.45">
      <c r="CK654" t="s">
        <v>986</v>
      </c>
      <c r="CL654" t="s">
        <v>3100</v>
      </c>
      <c r="CM654" s="32">
        <v>40000</v>
      </c>
      <c r="CN654" s="32">
        <v>40000</v>
      </c>
      <c r="CO654" s="32">
        <v>40000</v>
      </c>
      <c r="CP654" s="32">
        <v>40000</v>
      </c>
      <c r="CQ654" s="32">
        <v>40000</v>
      </c>
      <c r="CR654" s="32">
        <v>40000</v>
      </c>
      <c r="CS654" s="32">
        <v>40000</v>
      </c>
      <c r="CT654" s="32">
        <v>40000</v>
      </c>
      <c r="CU654" s="32">
        <v>40000</v>
      </c>
      <c r="CV654" s="32">
        <v>40000</v>
      </c>
      <c r="CW654" s="32">
        <v>40000</v>
      </c>
      <c r="CX654" s="32">
        <v>40000</v>
      </c>
      <c r="CZ654" t="s">
        <v>986</v>
      </c>
      <c r="DA654" t="s">
        <v>3100</v>
      </c>
      <c r="DB654">
        <v>40000</v>
      </c>
      <c r="DC654">
        <v>40000</v>
      </c>
      <c r="DD654">
        <v>40000</v>
      </c>
      <c r="DE654">
        <v>40000</v>
      </c>
      <c r="DF654">
        <v>40000</v>
      </c>
      <c r="DG654">
        <v>40000</v>
      </c>
      <c r="DH654">
        <v>40000</v>
      </c>
      <c r="DI654">
        <v>40000</v>
      </c>
      <c r="DJ654">
        <v>40000</v>
      </c>
      <c r="DK654">
        <v>40000</v>
      </c>
      <c r="DL654">
        <v>40000</v>
      </c>
      <c r="DM654">
        <v>40000</v>
      </c>
      <c r="DN654">
        <f t="shared" si="14"/>
        <v>480000</v>
      </c>
    </row>
    <row r="655" spans="89:118" x14ac:dyDescent="0.45">
      <c r="CK655" t="s">
        <v>986</v>
      </c>
      <c r="CL655" t="s">
        <v>3112</v>
      </c>
      <c r="CM655" s="32">
        <v>113950</v>
      </c>
      <c r="CN655" s="32">
        <v>113950</v>
      </c>
      <c r="CO655" s="32">
        <v>113950</v>
      </c>
      <c r="CP655" s="32">
        <v>113950</v>
      </c>
      <c r="CQ655" s="32">
        <v>113950</v>
      </c>
      <c r="CR655" s="32">
        <v>113950</v>
      </c>
      <c r="CS655" s="32">
        <v>113950</v>
      </c>
      <c r="CT655" s="32">
        <v>113950</v>
      </c>
      <c r="CU655" s="32">
        <v>113950</v>
      </c>
      <c r="CV655" s="32">
        <v>113950</v>
      </c>
      <c r="CW655" s="32">
        <v>113950</v>
      </c>
      <c r="CX655" s="32">
        <v>113950</v>
      </c>
      <c r="CZ655" t="s">
        <v>986</v>
      </c>
      <c r="DA655" t="s">
        <v>3112</v>
      </c>
      <c r="DB655">
        <v>113950</v>
      </c>
      <c r="DC655">
        <v>113950</v>
      </c>
      <c r="DD655">
        <v>113950</v>
      </c>
      <c r="DE655">
        <v>113950</v>
      </c>
      <c r="DF655">
        <v>113950</v>
      </c>
      <c r="DG655">
        <v>113950</v>
      </c>
      <c r="DH655">
        <v>113950</v>
      </c>
      <c r="DI655">
        <v>113950</v>
      </c>
      <c r="DJ655">
        <v>113950</v>
      </c>
      <c r="DK655">
        <v>113950</v>
      </c>
      <c r="DL655">
        <v>113950</v>
      </c>
      <c r="DM655">
        <v>113950</v>
      </c>
      <c r="DN655">
        <f t="shared" si="14"/>
        <v>1367400</v>
      </c>
    </row>
    <row r="656" spans="89:118" x14ac:dyDescent="0.45">
      <c r="CK656" t="s">
        <v>986</v>
      </c>
      <c r="CL656" t="s">
        <v>3101</v>
      </c>
      <c r="CM656" s="32">
        <v>45962</v>
      </c>
      <c r="CN656" s="32">
        <v>45962</v>
      </c>
      <c r="CO656" s="32">
        <v>45962</v>
      </c>
      <c r="CP656" s="32">
        <v>45962</v>
      </c>
      <c r="CQ656" s="32">
        <v>45962</v>
      </c>
      <c r="CR656" s="32">
        <v>45962</v>
      </c>
      <c r="CS656" s="32">
        <v>45962</v>
      </c>
      <c r="CT656" s="32">
        <v>45962</v>
      </c>
      <c r="CU656" s="32">
        <v>45962</v>
      </c>
      <c r="CV656" s="32">
        <v>45962</v>
      </c>
      <c r="CW656" s="32">
        <v>45962</v>
      </c>
      <c r="CX656" s="32">
        <v>45962</v>
      </c>
      <c r="CZ656" t="s">
        <v>986</v>
      </c>
      <c r="DA656" t="s">
        <v>3101</v>
      </c>
      <c r="DB656">
        <v>45962</v>
      </c>
      <c r="DC656">
        <v>45962</v>
      </c>
      <c r="DD656">
        <v>45962</v>
      </c>
      <c r="DE656">
        <v>45962</v>
      </c>
      <c r="DF656">
        <v>45962</v>
      </c>
      <c r="DG656">
        <v>45962</v>
      </c>
      <c r="DH656">
        <v>45962</v>
      </c>
      <c r="DI656">
        <v>45962</v>
      </c>
      <c r="DJ656">
        <v>45962</v>
      </c>
      <c r="DK656">
        <v>45962</v>
      </c>
      <c r="DL656">
        <v>45962</v>
      </c>
      <c r="DM656">
        <v>45962</v>
      </c>
      <c r="DN656">
        <f t="shared" si="14"/>
        <v>551544</v>
      </c>
    </row>
    <row r="657" spans="89:118" x14ac:dyDescent="0.45">
      <c r="CK657" t="s">
        <v>986</v>
      </c>
      <c r="CL657" t="s">
        <v>3103</v>
      </c>
      <c r="CM657" s="32">
        <v>6900</v>
      </c>
      <c r="CN657" s="32">
        <v>7192</v>
      </c>
      <c r="CO657" s="32">
        <v>7186</v>
      </c>
      <c r="CP657" s="32">
        <v>6995</v>
      </c>
      <c r="CQ657" s="32">
        <v>6900</v>
      </c>
      <c r="CR657" s="32">
        <v>6900</v>
      </c>
      <c r="CS657" s="32">
        <v>7004</v>
      </c>
      <c r="CT657" s="32">
        <v>6900</v>
      </c>
      <c r="CU657" s="32">
        <v>6900</v>
      </c>
      <c r="CV657" s="32">
        <v>6900</v>
      </c>
      <c r="CW657" s="32">
        <v>6900</v>
      </c>
      <c r="CX657" s="32">
        <v>6900</v>
      </c>
      <c r="CZ657" t="s">
        <v>986</v>
      </c>
      <c r="DA657" t="s">
        <v>3103</v>
      </c>
      <c r="DB657">
        <v>6900</v>
      </c>
      <c r="DC657">
        <v>7192</v>
      </c>
      <c r="DD657">
        <v>7186</v>
      </c>
      <c r="DE657">
        <v>6995</v>
      </c>
      <c r="DF657">
        <v>6900</v>
      </c>
      <c r="DG657">
        <v>6900</v>
      </c>
      <c r="DH657">
        <v>7004</v>
      </c>
      <c r="DI657">
        <v>6900</v>
      </c>
      <c r="DJ657">
        <v>6900</v>
      </c>
      <c r="DK657">
        <v>6900</v>
      </c>
      <c r="DL657">
        <v>6900</v>
      </c>
      <c r="DM657">
        <v>6900</v>
      </c>
      <c r="DN657">
        <f t="shared" si="14"/>
        <v>83577</v>
      </c>
    </row>
    <row r="658" spans="89:118" x14ac:dyDescent="0.45">
      <c r="CK658" t="s">
        <v>986</v>
      </c>
      <c r="CL658" t="s">
        <v>3107</v>
      </c>
      <c r="CM658" s="32">
        <v>4200</v>
      </c>
      <c r="CN658" s="32">
        <v>4200</v>
      </c>
      <c r="CO658" s="32">
        <v>4200</v>
      </c>
      <c r="CP658" s="32">
        <v>4200</v>
      </c>
      <c r="CQ658" s="32">
        <v>4200</v>
      </c>
      <c r="CR658" s="32">
        <v>4200</v>
      </c>
      <c r="CS658" s="32">
        <v>4200</v>
      </c>
      <c r="CT658" s="32">
        <v>4200</v>
      </c>
      <c r="CU658" s="32">
        <v>4200</v>
      </c>
      <c r="CV658" s="32">
        <v>4200</v>
      </c>
      <c r="CW658" s="32">
        <v>4200</v>
      </c>
      <c r="CX658" s="32">
        <v>4200</v>
      </c>
      <c r="CZ658" t="s">
        <v>986</v>
      </c>
      <c r="DA658" t="s">
        <v>3107</v>
      </c>
      <c r="DB658">
        <v>4200</v>
      </c>
      <c r="DC658">
        <v>4200</v>
      </c>
      <c r="DD658">
        <v>4200</v>
      </c>
      <c r="DE658">
        <v>4200</v>
      </c>
      <c r="DF658">
        <v>4200</v>
      </c>
      <c r="DG658">
        <v>4200</v>
      </c>
      <c r="DH658">
        <v>4200</v>
      </c>
      <c r="DI658">
        <v>4200</v>
      </c>
      <c r="DJ658">
        <v>4200</v>
      </c>
      <c r="DK658">
        <v>4200</v>
      </c>
      <c r="DL658">
        <v>4200</v>
      </c>
      <c r="DM658">
        <v>4200</v>
      </c>
      <c r="DN658">
        <f t="shared" si="14"/>
        <v>50400</v>
      </c>
    </row>
    <row r="659" spans="89:118" x14ac:dyDescent="0.45">
      <c r="CK659" t="s">
        <v>1008</v>
      </c>
      <c r="CL659" t="s">
        <v>3108</v>
      </c>
      <c r="CM659" s="32">
        <v>10000</v>
      </c>
      <c r="CN659" s="32">
        <v>10000</v>
      </c>
      <c r="CO659" s="32">
        <v>10000</v>
      </c>
      <c r="CP659" s="32">
        <v>10000</v>
      </c>
      <c r="CQ659" s="32">
        <v>10000</v>
      </c>
      <c r="CR659" s="32">
        <v>10000</v>
      </c>
      <c r="CS659" s="32">
        <v>10000</v>
      </c>
      <c r="CT659" s="32">
        <v>10000</v>
      </c>
      <c r="CU659" s="32">
        <v>10000</v>
      </c>
      <c r="CV659" s="32">
        <v>10000</v>
      </c>
      <c r="CW659" s="32">
        <v>10000</v>
      </c>
      <c r="CX659" s="32">
        <v>10000</v>
      </c>
      <c r="CZ659" t="s">
        <v>1008</v>
      </c>
      <c r="DA659" t="s">
        <v>3108</v>
      </c>
      <c r="DB659">
        <v>10000</v>
      </c>
      <c r="DC659">
        <v>10000</v>
      </c>
      <c r="DD659">
        <v>10000</v>
      </c>
      <c r="DE659">
        <v>10000</v>
      </c>
      <c r="DF659">
        <v>10000</v>
      </c>
      <c r="DG659">
        <v>10000</v>
      </c>
      <c r="DH659">
        <v>10000</v>
      </c>
      <c r="DI659">
        <v>10000</v>
      </c>
      <c r="DJ659">
        <v>10000</v>
      </c>
      <c r="DK659">
        <v>10000</v>
      </c>
      <c r="DL659">
        <v>10000</v>
      </c>
      <c r="DM659">
        <v>10000</v>
      </c>
      <c r="DN659">
        <f t="shared" si="14"/>
        <v>120000</v>
      </c>
    </row>
    <row r="660" spans="89:118" x14ac:dyDescent="0.45">
      <c r="CK660" t="s">
        <v>1008</v>
      </c>
      <c r="CL660" t="s">
        <v>3111</v>
      </c>
      <c r="CM660" s="32">
        <v>0</v>
      </c>
      <c r="CN660" s="32">
        <v>0</v>
      </c>
      <c r="CO660" s="32">
        <v>0</v>
      </c>
      <c r="CP660" s="32">
        <v>0</v>
      </c>
      <c r="CQ660" s="32">
        <v>0</v>
      </c>
      <c r="CR660" s="32">
        <v>0</v>
      </c>
      <c r="CS660" s="32">
        <v>0</v>
      </c>
      <c r="CT660" s="32">
        <v>0</v>
      </c>
      <c r="CU660" s="32">
        <v>0</v>
      </c>
      <c r="CV660" s="32">
        <v>0</v>
      </c>
      <c r="CW660" s="32">
        <v>0</v>
      </c>
      <c r="CX660" s="32">
        <v>0</v>
      </c>
      <c r="CZ660" t="s">
        <v>1008</v>
      </c>
      <c r="DA660" t="s">
        <v>3111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f t="shared" si="14"/>
        <v>0</v>
      </c>
    </row>
    <row r="661" spans="89:118" x14ac:dyDescent="0.45">
      <c r="CK661" t="s">
        <v>1008</v>
      </c>
      <c r="CL661" t="s">
        <v>3100</v>
      </c>
      <c r="CM661" s="32">
        <v>40500</v>
      </c>
      <c r="CN661" s="32">
        <v>40500</v>
      </c>
      <c r="CO661" s="32">
        <v>40500</v>
      </c>
      <c r="CP661" s="32">
        <v>40500</v>
      </c>
      <c r="CQ661" s="32">
        <v>40500</v>
      </c>
      <c r="CR661" s="32">
        <v>40500</v>
      </c>
      <c r="CS661" s="32">
        <v>40500</v>
      </c>
      <c r="CT661" s="32">
        <v>40500</v>
      </c>
      <c r="CU661" s="32">
        <v>40500</v>
      </c>
      <c r="CV661" s="32">
        <v>40500</v>
      </c>
      <c r="CW661" s="32">
        <v>40500</v>
      </c>
      <c r="CX661" s="32">
        <v>40500</v>
      </c>
      <c r="CZ661" t="s">
        <v>1008</v>
      </c>
      <c r="DA661" t="s">
        <v>3100</v>
      </c>
      <c r="DB661">
        <v>40500</v>
      </c>
      <c r="DC661">
        <v>40500</v>
      </c>
      <c r="DD661">
        <v>40500</v>
      </c>
      <c r="DE661">
        <v>40500</v>
      </c>
      <c r="DF661">
        <v>40500</v>
      </c>
      <c r="DG661">
        <v>40500</v>
      </c>
      <c r="DH661">
        <v>40500</v>
      </c>
      <c r="DI661">
        <v>40500</v>
      </c>
      <c r="DJ661">
        <v>40500</v>
      </c>
      <c r="DK661">
        <v>40500</v>
      </c>
      <c r="DL661">
        <v>40500</v>
      </c>
      <c r="DM661">
        <v>40500</v>
      </c>
      <c r="DN661">
        <f t="shared" si="14"/>
        <v>486000</v>
      </c>
    </row>
    <row r="662" spans="89:118" x14ac:dyDescent="0.45">
      <c r="CK662" t="s">
        <v>1008</v>
      </c>
      <c r="CL662" t="s">
        <v>3112</v>
      </c>
      <c r="CM662" s="32">
        <v>20535</v>
      </c>
      <c r="CN662" s="32">
        <v>20535</v>
      </c>
      <c r="CO662" s="32">
        <v>20535</v>
      </c>
      <c r="CP662" s="32">
        <v>20535</v>
      </c>
      <c r="CQ662" s="32">
        <v>20535</v>
      </c>
      <c r="CR662" s="32">
        <v>20535</v>
      </c>
      <c r="CS662" s="32">
        <v>20535</v>
      </c>
      <c r="CT662" s="32">
        <v>20535</v>
      </c>
      <c r="CU662" s="32">
        <v>20535</v>
      </c>
      <c r="CV662" s="32">
        <v>20535</v>
      </c>
      <c r="CW662" s="32">
        <v>20535</v>
      </c>
      <c r="CX662" s="32">
        <v>20535</v>
      </c>
      <c r="CZ662" t="s">
        <v>1008</v>
      </c>
      <c r="DA662" t="s">
        <v>3112</v>
      </c>
      <c r="DB662">
        <v>20535</v>
      </c>
      <c r="DC662">
        <v>20535</v>
      </c>
      <c r="DD662">
        <v>20535</v>
      </c>
      <c r="DE662">
        <v>20535</v>
      </c>
      <c r="DF662">
        <v>20535</v>
      </c>
      <c r="DG662">
        <v>20535</v>
      </c>
      <c r="DH662">
        <v>20535</v>
      </c>
      <c r="DI662">
        <v>20535</v>
      </c>
      <c r="DJ662">
        <v>20535</v>
      </c>
      <c r="DK662">
        <v>20535</v>
      </c>
      <c r="DL662">
        <v>20535</v>
      </c>
      <c r="DM662">
        <v>20535</v>
      </c>
      <c r="DN662">
        <f t="shared" si="14"/>
        <v>246420</v>
      </c>
    </row>
    <row r="663" spans="89:118" x14ac:dyDescent="0.45">
      <c r="CK663" t="s">
        <v>1008</v>
      </c>
      <c r="CL663" t="s">
        <v>3113</v>
      </c>
      <c r="CM663" s="32">
        <v>3557</v>
      </c>
      <c r="CN663" s="32">
        <v>3847</v>
      </c>
      <c r="CO663" s="32">
        <v>4234</v>
      </c>
      <c r="CP663" s="32">
        <v>3638</v>
      </c>
      <c r="CQ663" s="32">
        <v>4018</v>
      </c>
      <c r="CR663" s="32">
        <v>4507</v>
      </c>
      <c r="CS663" s="32">
        <v>3708</v>
      </c>
      <c r="CT663" s="32">
        <v>3700</v>
      </c>
      <c r="CU663" s="32">
        <v>3830</v>
      </c>
      <c r="CV663" s="32">
        <v>3023</v>
      </c>
      <c r="CW663" s="32">
        <v>3272</v>
      </c>
      <c r="CX663" s="32">
        <v>3646</v>
      </c>
      <c r="CZ663" t="s">
        <v>1008</v>
      </c>
      <c r="DA663" t="s">
        <v>3113</v>
      </c>
      <c r="DB663">
        <v>3557</v>
      </c>
      <c r="DC663">
        <v>3847</v>
      </c>
      <c r="DD663">
        <v>4234</v>
      </c>
      <c r="DE663">
        <v>3638</v>
      </c>
      <c r="DF663">
        <v>4018</v>
      </c>
      <c r="DG663">
        <v>4507</v>
      </c>
      <c r="DH663">
        <v>3708</v>
      </c>
      <c r="DI663">
        <v>3700</v>
      </c>
      <c r="DJ663">
        <v>3830</v>
      </c>
      <c r="DK663">
        <v>3023</v>
      </c>
      <c r="DL663">
        <v>3272</v>
      </c>
      <c r="DM663">
        <v>3646</v>
      </c>
      <c r="DN663">
        <f t="shared" si="14"/>
        <v>44980</v>
      </c>
    </row>
    <row r="664" spans="89:118" x14ac:dyDescent="0.45">
      <c r="CK664" t="s">
        <v>1008</v>
      </c>
      <c r="CL664" t="s">
        <v>3101</v>
      </c>
      <c r="CM664" s="32">
        <v>962</v>
      </c>
      <c r="CN664" s="32">
        <v>962</v>
      </c>
      <c r="CO664" s="32">
        <v>962</v>
      </c>
      <c r="CP664" s="32">
        <v>962</v>
      </c>
      <c r="CQ664" s="32">
        <v>962</v>
      </c>
      <c r="CR664" s="32">
        <v>962</v>
      </c>
      <c r="CS664" s="32">
        <v>962</v>
      </c>
      <c r="CT664" s="32">
        <v>962</v>
      </c>
      <c r="CU664" s="32">
        <v>962</v>
      </c>
      <c r="CV664" s="32">
        <v>962</v>
      </c>
      <c r="CW664" s="32">
        <v>962</v>
      </c>
      <c r="CX664" s="32">
        <v>962</v>
      </c>
      <c r="CZ664" t="s">
        <v>1008</v>
      </c>
      <c r="DA664" t="s">
        <v>3101</v>
      </c>
      <c r="DB664">
        <v>962</v>
      </c>
      <c r="DC664">
        <v>962</v>
      </c>
      <c r="DD664">
        <v>962</v>
      </c>
      <c r="DE664">
        <v>962</v>
      </c>
      <c r="DF664">
        <v>962</v>
      </c>
      <c r="DG664">
        <v>962</v>
      </c>
      <c r="DH664">
        <v>962</v>
      </c>
      <c r="DI664">
        <v>962</v>
      </c>
      <c r="DJ664">
        <v>962</v>
      </c>
      <c r="DK664">
        <v>962</v>
      </c>
      <c r="DL664">
        <v>962</v>
      </c>
      <c r="DM664">
        <v>962</v>
      </c>
      <c r="DN664">
        <f t="shared" si="14"/>
        <v>11544</v>
      </c>
    </row>
    <row r="665" spans="89:118" x14ac:dyDescent="0.45">
      <c r="CK665" t="s">
        <v>1008</v>
      </c>
      <c r="CL665" t="s">
        <v>3103</v>
      </c>
      <c r="CM665" s="32">
        <v>0</v>
      </c>
      <c r="CN665" s="32">
        <v>0</v>
      </c>
      <c r="CO665" s="32">
        <v>0</v>
      </c>
      <c r="CP665" s="32">
        <v>0</v>
      </c>
      <c r="CQ665" s="32">
        <v>0</v>
      </c>
      <c r="CR665" s="32">
        <v>0</v>
      </c>
      <c r="CS665" s="32">
        <v>0</v>
      </c>
      <c r="CT665" s="32">
        <v>32728</v>
      </c>
      <c r="CU665" s="32">
        <v>999.99</v>
      </c>
      <c r="CV665" s="32">
        <v>4999.95</v>
      </c>
      <c r="CW665" s="32">
        <v>4999.95</v>
      </c>
      <c r="CX665" s="32">
        <v>4999.95</v>
      </c>
      <c r="CZ665" t="s">
        <v>1008</v>
      </c>
      <c r="DA665" t="s">
        <v>3103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32728</v>
      </c>
      <c r="DJ665">
        <v>999.99</v>
      </c>
      <c r="DK665">
        <v>4999.95</v>
      </c>
      <c r="DL665">
        <v>4999.95</v>
      </c>
      <c r="DM665">
        <v>4999.95</v>
      </c>
      <c r="DN665">
        <f t="shared" si="14"/>
        <v>48727.839999999989</v>
      </c>
    </row>
    <row r="666" spans="89:118" x14ac:dyDescent="0.45">
      <c r="CK666" t="s">
        <v>1008</v>
      </c>
      <c r="CL666" t="s">
        <v>3107</v>
      </c>
      <c r="CM666" s="32">
        <v>2200</v>
      </c>
      <c r="CN666" s="32">
        <v>2200</v>
      </c>
      <c r="CO666" s="32">
        <v>2200</v>
      </c>
      <c r="CP666" s="32">
        <v>2200</v>
      </c>
      <c r="CQ666" s="32">
        <v>2200</v>
      </c>
      <c r="CR666" s="32">
        <v>2200</v>
      </c>
      <c r="CS666" s="32">
        <v>2200</v>
      </c>
      <c r="CT666" s="32">
        <v>2200</v>
      </c>
      <c r="CU666" s="32">
        <v>2952.01</v>
      </c>
      <c r="CV666" s="32">
        <v>5960.05</v>
      </c>
      <c r="CW666" s="32">
        <v>5960.05</v>
      </c>
      <c r="CX666" s="32">
        <v>5960.05</v>
      </c>
      <c r="CZ666" t="s">
        <v>1008</v>
      </c>
      <c r="DA666" t="s">
        <v>3107</v>
      </c>
      <c r="DB666">
        <v>2200</v>
      </c>
      <c r="DC666">
        <v>2200</v>
      </c>
      <c r="DD666">
        <v>2200</v>
      </c>
      <c r="DE666">
        <v>2200</v>
      </c>
      <c r="DF666">
        <v>2200</v>
      </c>
      <c r="DG666">
        <v>2200</v>
      </c>
      <c r="DH666">
        <v>2200</v>
      </c>
      <c r="DI666">
        <v>2200</v>
      </c>
      <c r="DJ666">
        <v>2952.01</v>
      </c>
      <c r="DK666">
        <v>5960.05</v>
      </c>
      <c r="DL666">
        <v>5960.05</v>
      </c>
      <c r="DM666">
        <v>5960.05</v>
      </c>
      <c r="DN666">
        <f t="shared" si="14"/>
        <v>38432.160000000003</v>
      </c>
    </row>
    <row r="667" spans="89:118" x14ac:dyDescent="0.45">
      <c r="CK667" t="s">
        <v>1049</v>
      </c>
      <c r="CL667" t="s">
        <v>3111</v>
      </c>
      <c r="CM667" s="32">
        <v>0</v>
      </c>
      <c r="CN667" s="32">
        <v>0</v>
      </c>
      <c r="CO667" s="32">
        <v>0</v>
      </c>
      <c r="CP667" s="32">
        <v>0</v>
      </c>
      <c r="CQ667" s="32">
        <v>0</v>
      </c>
      <c r="CR667" s="32">
        <v>0</v>
      </c>
      <c r="CS667" s="32">
        <v>0</v>
      </c>
      <c r="CT667" s="32">
        <v>0</v>
      </c>
      <c r="CU667" s="32">
        <v>0</v>
      </c>
      <c r="CV667" s="32">
        <v>0</v>
      </c>
      <c r="CW667" s="32">
        <v>0</v>
      </c>
      <c r="CX667" s="32">
        <v>0</v>
      </c>
      <c r="CZ667" t="s">
        <v>1049</v>
      </c>
      <c r="DA667" t="s">
        <v>3111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f t="shared" si="14"/>
        <v>0</v>
      </c>
    </row>
    <row r="668" spans="89:118" x14ac:dyDescent="0.45">
      <c r="CK668" t="s">
        <v>1049</v>
      </c>
      <c r="CL668" t="s">
        <v>3100</v>
      </c>
      <c r="CM668" s="32">
        <v>118000</v>
      </c>
      <c r="CN668" s="32">
        <v>118000</v>
      </c>
      <c r="CO668" s="32">
        <v>118000</v>
      </c>
      <c r="CP668" s="32">
        <v>118000</v>
      </c>
      <c r="CQ668" s="32">
        <v>118000</v>
      </c>
      <c r="CR668" s="32">
        <v>118000</v>
      </c>
      <c r="CS668" s="32">
        <v>118000</v>
      </c>
      <c r="CT668" s="32">
        <v>118000</v>
      </c>
      <c r="CU668" s="32">
        <v>118000</v>
      </c>
      <c r="CV668" s="32">
        <v>118000</v>
      </c>
      <c r="CW668" s="32">
        <v>118000</v>
      </c>
      <c r="CX668" s="32">
        <v>118000</v>
      </c>
      <c r="CZ668" t="s">
        <v>1049</v>
      </c>
      <c r="DA668" t="s">
        <v>3100</v>
      </c>
      <c r="DB668">
        <v>118000</v>
      </c>
      <c r="DC668">
        <v>118000</v>
      </c>
      <c r="DD668">
        <v>118000</v>
      </c>
      <c r="DE668">
        <v>118000</v>
      </c>
      <c r="DF668">
        <v>118000</v>
      </c>
      <c r="DG668">
        <v>118000</v>
      </c>
      <c r="DH668">
        <v>118000</v>
      </c>
      <c r="DI668">
        <v>118000</v>
      </c>
      <c r="DJ668">
        <v>118000</v>
      </c>
      <c r="DK668">
        <v>118000</v>
      </c>
      <c r="DL668">
        <v>118000</v>
      </c>
      <c r="DM668">
        <v>118000</v>
      </c>
      <c r="DN668">
        <f t="shared" si="14"/>
        <v>1416000</v>
      </c>
    </row>
    <row r="669" spans="89:118" x14ac:dyDescent="0.45">
      <c r="CK669" t="s">
        <v>1049</v>
      </c>
      <c r="CL669" t="s">
        <v>3104</v>
      </c>
      <c r="CM669" s="32">
        <v>25000</v>
      </c>
      <c r="CN669" s="32">
        <v>25000</v>
      </c>
      <c r="CO669" s="32">
        <v>25000</v>
      </c>
      <c r="CP669" s="32">
        <v>25000</v>
      </c>
      <c r="CQ669" s="32">
        <v>25000</v>
      </c>
      <c r="CR669" s="32">
        <v>25000</v>
      </c>
      <c r="CS669" s="32">
        <v>25000</v>
      </c>
      <c r="CT669" s="32">
        <v>25000</v>
      </c>
      <c r="CU669" s="32">
        <v>25000</v>
      </c>
      <c r="CV669" s="32">
        <v>22387</v>
      </c>
      <c r="CW669" s="32">
        <v>22000</v>
      </c>
      <c r="CX669" s="32">
        <v>22000</v>
      </c>
      <c r="CZ669" t="s">
        <v>1049</v>
      </c>
      <c r="DA669" t="s">
        <v>3104</v>
      </c>
      <c r="DB669">
        <v>25000</v>
      </c>
      <c r="DC669">
        <v>25000</v>
      </c>
      <c r="DD669">
        <v>25000</v>
      </c>
      <c r="DE669">
        <v>25000</v>
      </c>
      <c r="DF669">
        <v>25000</v>
      </c>
      <c r="DG669">
        <v>25000</v>
      </c>
      <c r="DH669">
        <v>25000</v>
      </c>
      <c r="DI669">
        <v>25000</v>
      </c>
      <c r="DJ669">
        <v>25000</v>
      </c>
      <c r="DK669">
        <v>22387</v>
      </c>
      <c r="DL669">
        <v>22000</v>
      </c>
      <c r="DM669">
        <v>22000</v>
      </c>
      <c r="DN669">
        <f t="shared" si="14"/>
        <v>291387</v>
      </c>
    </row>
    <row r="670" spans="89:118" x14ac:dyDescent="0.45">
      <c r="CK670" t="s">
        <v>1049</v>
      </c>
      <c r="CL670" t="s">
        <v>3112</v>
      </c>
      <c r="CM670" s="32">
        <v>65900</v>
      </c>
      <c r="CN670" s="32">
        <v>65900</v>
      </c>
      <c r="CO670" s="32">
        <v>62939</v>
      </c>
      <c r="CP670" s="32">
        <v>20000</v>
      </c>
      <c r="CQ670" s="32">
        <v>20000</v>
      </c>
      <c r="CR670" s="32">
        <v>20000</v>
      </c>
      <c r="CS670" s="32">
        <v>20000</v>
      </c>
      <c r="CT670" s="32">
        <v>20000</v>
      </c>
      <c r="CU670" s="32">
        <v>20000</v>
      </c>
      <c r="CV670" s="32">
        <v>20000</v>
      </c>
      <c r="CW670" s="32">
        <v>20000</v>
      </c>
      <c r="CX670" s="32">
        <v>20000</v>
      </c>
      <c r="CZ670" t="s">
        <v>1049</v>
      </c>
      <c r="DA670" t="s">
        <v>3112</v>
      </c>
      <c r="DB670">
        <v>65900</v>
      </c>
      <c r="DC670">
        <v>65900</v>
      </c>
      <c r="DD670">
        <v>62939</v>
      </c>
      <c r="DE670">
        <v>20000</v>
      </c>
      <c r="DF670">
        <v>20000</v>
      </c>
      <c r="DG670">
        <v>20000</v>
      </c>
      <c r="DH670">
        <v>20000</v>
      </c>
      <c r="DI670">
        <v>20000</v>
      </c>
      <c r="DJ670">
        <v>20000</v>
      </c>
      <c r="DK670">
        <v>20000</v>
      </c>
      <c r="DL670">
        <v>20000</v>
      </c>
      <c r="DM670">
        <v>20000</v>
      </c>
      <c r="DN670">
        <f t="shared" si="14"/>
        <v>374739</v>
      </c>
    </row>
    <row r="671" spans="89:118" x14ac:dyDescent="0.45">
      <c r="CK671" t="s">
        <v>1049</v>
      </c>
      <c r="CL671" t="s">
        <v>3117</v>
      </c>
      <c r="CM671" s="32">
        <v>0</v>
      </c>
      <c r="CN671" s="32">
        <v>2880</v>
      </c>
      <c r="CO671" s="32">
        <v>0</v>
      </c>
      <c r="CP671" s="32">
        <v>0</v>
      </c>
      <c r="CQ671" s="32">
        <v>0</v>
      </c>
      <c r="CR671" s="32">
        <v>0</v>
      </c>
      <c r="CS671" s="32">
        <v>0</v>
      </c>
      <c r="CT671" s="32">
        <v>0</v>
      </c>
      <c r="CU671" s="32">
        <v>0</v>
      </c>
      <c r="CV671" s="32">
        <v>0</v>
      </c>
      <c r="CW671" s="32">
        <v>0</v>
      </c>
      <c r="CX671" s="32">
        <v>0</v>
      </c>
      <c r="CZ671" t="s">
        <v>1049</v>
      </c>
      <c r="DA671" t="s">
        <v>3117</v>
      </c>
      <c r="DB671">
        <v>0</v>
      </c>
      <c r="DC671">
        <v>2880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f t="shared" si="14"/>
        <v>2880</v>
      </c>
    </row>
    <row r="672" spans="89:118" x14ac:dyDescent="0.45">
      <c r="CK672" t="s">
        <v>1049</v>
      </c>
      <c r="CL672" t="s">
        <v>3113</v>
      </c>
      <c r="CM672" s="32">
        <v>78000</v>
      </c>
      <c r="CN672" s="32">
        <v>78000</v>
      </c>
      <c r="CO672" s="32">
        <v>78000</v>
      </c>
      <c r="CP672" s="32">
        <v>78000</v>
      </c>
      <c r="CQ672" s="32">
        <v>78000</v>
      </c>
      <c r="CR672" s="32">
        <v>78000</v>
      </c>
      <c r="CS672" s="32">
        <v>78000</v>
      </c>
      <c r="CT672" s="32">
        <v>78000</v>
      </c>
      <c r="CU672" s="32">
        <v>78000</v>
      </c>
      <c r="CV672" s="32">
        <v>78000</v>
      </c>
      <c r="CW672" s="32">
        <v>78000</v>
      </c>
      <c r="CX672" s="32">
        <v>78000</v>
      </c>
      <c r="CZ672" t="s">
        <v>1049</v>
      </c>
      <c r="DA672" t="s">
        <v>3113</v>
      </c>
      <c r="DB672">
        <v>78000</v>
      </c>
      <c r="DC672">
        <v>78000</v>
      </c>
      <c r="DD672">
        <v>78000</v>
      </c>
      <c r="DE672">
        <v>78000</v>
      </c>
      <c r="DF672">
        <v>78000</v>
      </c>
      <c r="DG672">
        <v>78000</v>
      </c>
      <c r="DH672">
        <v>78000</v>
      </c>
      <c r="DI672">
        <v>78000</v>
      </c>
      <c r="DJ672">
        <v>78000</v>
      </c>
      <c r="DK672">
        <v>78000</v>
      </c>
      <c r="DL672">
        <v>78000</v>
      </c>
      <c r="DM672">
        <v>78000</v>
      </c>
      <c r="DN672">
        <f t="shared" si="14"/>
        <v>936000</v>
      </c>
    </row>
    <row r="673" spans="89:118" x14ac:dyDescent="0.45">
      <c r="CK673" t="s">
        <v>1049</v>
      </c>
      <c r="CL673" t="s">
        <v>3402</v>
      </c>
      <c r="CM673" s="32">
        <v>96000</v>
      </c>
      <c r="CN673" s="32">
        <v>96000</v>
      </c>
      <c r="CO673" s="32">
        <v>96000</v>
      </c>
      <c r="CP673" s="32">
        <v>96000</v>
      </c>
      <c r="CQ673" s="32">
        <v>96000</v>
      </c>
      <c r="CR673" s="32">
        <v>96000</v>
      </c>
      <c r="CS673" s="32">
        <v>96000</v>
      </c>
      <c r="CT673" s="32">
        <v>96000</v>
      </c>
      <c r="CU673" s="32">
        <v>96000</v>
      </c>
      <c r="CV673" s="32">
        <v>96000</v>
      </c>
      <c r="CW673" s="32">
        <v>96000</v>
      </c>
      <c r="CX673" s="32">
        <v>96000</v>
      </c>
      <c r="CZ673" t="s">
        <v>1049</v>
      </c>
      <c r="DA673" t="s">
        <v>3402</v>
      </c>
      <c r="DB673">
        <v>96000</v>
      </c>
      <c r="DC673">
        <v>96000</v>
      </c>
      <c r="DD673">
        <v>96000</v>
      </c>
      <c r="DE673">
        <v>96000</v>
      </c>
      <c r="DF673">
        <v>96000</v>
      </c>
      <c r="DG673">
        <v>96000</v>
      </c>
      <c r="DH673">
        <v>96000</v>
      </c>
      <c r="DI673">
        <v>96000</v>
      </c>
      <c r="DJ673">
        <v>96000</v>
      </c>
      <c r="DK673">
        <v>96000</v>
      </c>
      <c r="DL673">
        <v>96000</v>
      </c>
      <c r="DM673">
        <v>96000</v>
      </c>
      <c r="DN673">
        <f t="shared" si="14"/>
        <v>1152000</v>
      </c>
    </row>
    <row r="674" spans="89:118" x14ac:dyDescent="0.45">
      <c r="CK674" t="s">
        <v>1049</v>
      </c>
      <c r="CL674" t="s">
        <v>3101</v>
      </c>
      <c r="CM674" s="32">
        <v>1350</v>
      </c>
      <c r="CN674" s="32">
        <v>1350</v>
      </c>
      <c r="CO674" s="32">
        <v>1350</v>
      </c>
      <c r="CP674" s="32">
        <v>1350</v>
      </c>
      <c r="CQ674" s="32">
        <v>1350</v>
      </c>
      <c r="CR674" s="32">
        <v>2700</v>
      </c>
      <c r="CS674" s="32">
        <v>2700</v>
      </c>
      <c r="CT674" s="32">
        <v>2700</v>
      </c>
      <c r="CU674" s="32">
        <v>2700</v>
      </c>
      <c r="CV674" s="32">
        <v>2700</v>
      </c>
      <c r="CW674" s="32">
        <v>2700</v>
      </c>
      <c r="CX674" s="32">
        <v>2700</v>
      </c>
      <c r="CZ674" t="s">
        <v>1049</v>
      </c>
      <c r="DA674" t="s">
        <v>3101</v>
      </c>
      <c r="DB674">
        <v>1350</v>
      </c>
      <c r="DC674">
        <v>1350</v>
      </c>
      <c r="DD674">
        <v>1350</v>
      </c>
      <c r="DE674">
        <v>1350</v>
      </c>
      <c r="DF674">
        <v>1350</v>
      </c>
      <c r="DG674">
        <v>2700</v>
      </c>
      <c r="DH674">
        <v>2700</v>
      </c>
      <c r="DI674">
        <v>2700</v>
      </c>
      <c r="DJ674">
        <v>2700</v>
      </c>
      <c r="DK674">
        <v>2700</v>
      </c>
      <c r="DL674">
        <v>2700</v>
      </c>
      <c r="DM674">
        <v>2700</v>
      </c>
      <c r="DN674">
        <f t="shared" si="14"/>
        <v>25650</v>
      </c>
    </row>
    <row r="675" spans="89:118" x14ac:dyDescent="0.45">
      <c r="CK675" t="s">
        <v>1049</v>
      </c>
      <c r="CL675" t="s">
        <v>3118</v>
      </c>
      <c r="CM675" s="32">
        <v>10000</v>
      </c>
      <c r="CN675" s="32">
        <v>10000</v>
      </c>
      <c r="CO675" s="32">
        <v>10000</v>
      </c>
      <c r="CP675" s="32">
        <v>10000</v>
      </c>
      <c r="CQ675" s="32">
        <v>10000</v>
      </c>
      <c r="CR675" s="32">
        <v>10000</v>
      </c>
      <c r="CS675" s="32">
        <v>10000</v>
      </c>
      <c r="CT675" s="32">
        <v>10000</v>
      </c>
      <c r="CU675" s="32">
        <v>10000</v>
      </c>
      <c r="CV675" s="32">
        <v>10000</v>
      </c>
      <c r="CW675" s="32">
        <v>10000</v>
      </c>
      <c r="CX675" s="32">
        <v>10000</v>
      </c>
      <c r="CZ675" t="s">
        <v>1049</v>
      </c>
      <c r="DA675" t="s">
        <v>3118</v>
      </c>
      <c r="DB675">
        <v>10000</v>
      </c>
      <c r="DC675">
        <v>10000</v>
      </c>
      <c r="DD675">
        <v>10000</v>
      </c>
      <c r="DE675">
        <v>10000</v>
      </c>
      <c r="DF675">
        <v>10000</v>
      </c>
      <c r="DG675">
        <v>10000</v>
      </c>
      <c r="DH675">
        <v>10000</v>
      </c>
      <c r="DI675">
        <v>10000</v>
      </c>
      <c r="DJ675">
        <v>10000</v>
      </c>
      <c r="DK675">
        <v>10000</v>
      </c>
      <c r="DL675">
        <v>10000</v>
      </c>
      <c r="DM675">
        <v>10000</v>
      </c>
      <c r="DN675">
        <f t="shared" si="14"/>
        <v>120000</v>
      </c>
    </row>
    <row r="676" spans="89:118" x14ac:dyDescent="0.45">
      <c r="CK676" t="s">
        <v>1049</v>
      </c>
      <c r="CL676" t="s">
        <v>3103</v>
      </c>
      <c r="CM676" s="32">
        <v>64667</v>
      </c>
      <c r="CN676" s="32">
        <v>62366</v>
      </c>
      <c r="CO676" s="32">
        <v>56982</v>
      </c>
      <c r="CP676" s="32">
        <v>58302</v>
      </c>
      <c r="CQ676" s="32">
        <v>60970</v>
      </c>
      <c r="CR676" s="32">
        <v>56146</v>
      </c>
      <c r="CS676" s="32">
        <v>57629</v>
      </c>
      <c r="CT676" s="32">
        <v>55842</v>
      </c>
      <c r="CU676" s="32">
        <v>57313</v>
      </c>
      <c r="CV676" s="32">
        <v>58013</v>
      </c>
      <c r="CW676" s="32">
        <v>59128</v>
      </c>
      <c r="CX676" s="32">
        <v>67448</v>
      </c>
      <c r="CZ676" t="s">
        <v>1049</v>
      </c>
      <c r="DA676" t="s">
        <v>3103</v>
      </c>
      <c r="DB676">
        <v>64667</v>
      </c>
      <c r="DC676">
        <v>62366</v>
      </c>
      <c r="DD676">
        <v>56982</v>
      </c>
      <c r="DE676">
        <v>58302</v>
      </c>
      <c r="DF676">
        <v>60970</v>
      </c>
      <c r="DG676">
        <v>56146</v>
      </c>
      <c r="DH676">
        <v>57629</v>
      </c>
      <c r="DI676">
        <v>55842</v>
      </c>
      <c r="DJ676">
        <v>57313</v>
      </c>
      <c r="DK676">
        <v>58013</v>
      </c>
      <c r="DL676">
        <v>59128</v>
      </c>
      <c r="DM676">
        <v>67448</v>
      </c>
      <c r="DN676">
        <f t="shared" si="14"/>
        <v>714806</v>
      </c>
    </row>
    <row r="677" spans="89:118" x14ac:dyDescent="0.45">
      <c r="CK677" t="s">
        <v>1049</v>
      </c>
      <c r="CL677" t="s">
        <v>3107</v>
      </c>
      <c r="CM677" s="32">
        <v>6600</v>
      </c>
      <c r="CN677" s="32">
        <v>6600</v>
      </c>
      <c r="CO677" s="32">
        <v>6600</v>
      </c>
      <c r="CP677" s="32">
        <v>6600</v>
      </c>
      <c r="CQ677" s="32">
        <v>6600</v>
      </c>
      <c r="CR677" s="32">
        <v>6600</v>
      </c>
      <c r="CS677" s="32">
        <v>6600</v>
      </c>
      <c r="CT677" s="32">
        <v>6600</v>
      </c>
      <c r="CU677" s="32">
        <v>6600</v>
      </c>
      <c r="CV677" s="32">
        <v>6600</v>
      </c>
      <c r="CW677" s="32">
        <v>6600</v>
      </c>
      <c r="CX677" s="32">
        <v>6600</v>
      </c>
      <c r="CZ677" t="s">
        <v>1049</v>
      </c>
      <c r="DA677" t="s">
        <v>3107</v>
      </c>
      <c r="DB677">
        <v>6600</v>
      </c>
      <c r="DC677">
        <v>6600</v>
      </c>
      <c r="DD677">
        <v>6600</v>
      </c>
      <c r="DE677">
        <v>6600</v>
      </c>
      <c r="DF677">
        <v>6600</v>
      </c>
      <c r="DG677">
        <v>6600</v>
      </c>
      <c r="DH677">
        <v>6600</v>
      </c>
      <c r="DI677">
        <v>6600</v>
      </c>
      <c r="DJ677">
        <v>6600</v>
      </c>
      <c r="DK677">
        <v>6600</v>
      </c>
      <c r="DL677">
        <v>6600</v>
      </c>
      <c r="DM677">
        <v>6600</v>
      </c>
      <c r="DN677">
        <f t="shared" si="14"/>
        <v>79200</v>
      </c>
    </row>
    <row r="678" spans="89:118" x14ac:dyDescent="0.45">
      <c r="CK678" t="s">
        <v>231</v>
      </c>
      <c r="CL678" t="s">
        <v>3109</v>
      </c>
      <c r="CM678" s="32">
        <v>3620</v>
      </c>
      <c r="CN678" s="32">
        <v>3620</v>
      </c>
      <c r="CO678" s="32">
        <v>3620</v>
      </c>
      <c r="CP678" s="32">
        <v>3620</v>
      </c>
      <c r="CQ678" s="32">
        <v>3620</v>
      </c>
      <c r="CR678" s="32">
        <v>3620</v>
      </c>
      <c r="CS678" s="32">
        <v>3620</v>
      </c>
      <c r="CT678" s="32">
        <v>3620</v>
      </c>
      <c r="CU678" s="32">
        <v>3620</v>
      </c>
      <c r="CV678" s="32">
        <v>3620</v>
      </c>
      <c r="CW678" s="32">
        <v>0</v>
      </c>
      <c r="CX678" s="32">
        <v>0</v>
      </c>
      <c r="CZ678" t="s">
        <v>231</v>
      </c>
      <c r="DA678" t="s">
        <v>3109</v>
      </c>
      <c r="DB678">
        <v>3620</v>
      </c>
      <c r="DC678">
        <v>3620</v>
      </c>
      <c r="DD678">
        <v>3620</v>
      </c>
      <c r="DE678">
        <v>3620</v>
      </c>
      <c r="DF678">
        <v>3620</v>
      </c>
      <c r="DG678">
        <v>3620</v>
      </c>
      <c r="DH678">
        <v>3620</v>
      </c>
      <c r="DI678">
        <v>3620</v>
      </c>
      <c r="DJ678">
        <v>3620</v>
      </c>
      <c r="DK678">
        <v>3620</v>
      </c>
      <c r="DL678">
        <v>0</v>
      </c>
      <c r="DM678">
        <v>0</v>
      </c>
      <c r="DN678">
        <f t="shared" si="14"/>
        <v>36200</v>
      </c>
    </row>
    <row r="679" spans="89:118" x14ac:dyDescent="0.45">
      <c r="CK679" t="s">
        <v>231</v>
      </c>
      <c r="CL679" t="s">
        <v>3111</v>
      </c>
      <c r="CM679" s="32">
        <v>0</v>
      </c>
      <c r="CN679" s="32">
        <v>0</v>
      </c>
      <c r="CO679" s="32">
        <v>0</v>
      </c>
      <c r="CP679" s="32">
        <v>0</v>
      </c>
      <c r="CQ679" s="32">
        <v>0</v>
      </c>
      <c r="CR679" s="32">
        <v>180</v>
      </c>
      <c r="CS679" s="32">
        <v>0</v>
      </c>
      <c r="CT679" s="32">
        <v>0</v>
      </c>
      <c r="CU679" s="32">
        <v>0</v>
      </c>
      <c r="CV679" s="32">
        <v>0</v>
      </c>
      <c r="CW679" s="32">
        <v>0</v>
      </c>
      <c r="CX679" s="32">
        <v>0</v>
      </c>
      <c r="CZ679" t="s">
        <v>231</v>
      </c>
      <c r="DA679" t="s">
        <v>3111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180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f t="shared" si="14"/>
        <v>180</v>
      </c>
    </row>
    <row r="680" spans="89:118" x14ac:dyDescent="0.45">
      <c r="CK680" t="s">
        <v>231</v>
      </c>
      <c r="CL680" t="s">
        <v>3100</v>
      </c>
      <c r="CM680" s="32">
        <v>99900</v>
      </c>
      <c r="CN680" s="32">
        <v>99900</v>
      </c>
      <c r="CO680" s="32">
        <v>99900</v>
      </c>
      <c r="CP680" s="32">
        <v>99900</v>
      </c>
      <c r="CQ680" s="32">
        <v>99900</v>
      </c>
      <c r="CR680" s="32">
        <v>99900</v>
      </c>
      <c r="CS680" s="32">
        <v>99900</v>
      </c>
      <c r="CT680" s="32">
        <v>99900</v>
      </c>
      <c r="CU680" s="32">
        <v>99900</v>
      </c>
      <c r="CV680" s="32">
        <v>99900</v>
      </c>
      <c r="CW680" s="32">
        <v>99900</v>
      </c>
      <c r="CX680" s="32">
        <v>99900</v>
      </c>
      <c r="CZ680" t="s">
        <v>231</v>
      </c>
      <c r="DA680" t="s">
        <v>3100</v>
      </c>
      <c r="DB680">
        <v>99900</v>
      </c>
      <c r="DC680">
        <v>99900</v>
      </c>
      <c r="DD680">
        <v>99900</v>
      </c>
      <c r="DE680">
        <v>99900</v>
      </c>
      <c r="DF680">
        <v>99900</v>
      </c>
      <c r="DG680">
        <v>99900</v>
      </c>
      <c r="DH680">
        <v>99900</v>
      </c>
      <c r="DI680">
        <v>99900</v>
      </c>
      <c r="DJ680">
        <v>99900</v>
      </c>
      <c r="DK680">
        <v>99900</v>
      </c>
      <c r="DL680">
        <v>99900</v>
      </c>
      <c r="DM680">
        <v>99900</v>
      </c>
      <c r="DN680">
        <f t="shared" si="14"/>
        <v>1198800</v>
      </c>
    </row>
    <row r="681" spans="89:118" x14ac:dyDescent="0.45">
      <c r="CK681" t="s">
        <v>231</v>
      </c>
      <c r="CL681" t="s">
        <v>3116</v>
      </c>
      <c r="CM681" s="32">
        <v>12995</v>
      </c>
      <c r="CN681" s="32">
        <v>12995</v>
      </c>
      <c r="CO681" s="32">
        <v>12995</v>
      </c>
      <c r="CP681" s="32">
        <v>12995</v>
      </c>
      <c r="CQ681" s="32">
        <v>12988</v>
      </c>
      <c r="CR681" s="32">
        <v>0</v>
      </c>
      <c r="CS681" s="32">
        <v>0</v>
      </c>
      <c r="CT681" s="32">
        <v>0</v>
      </c>
      <c r="CU681" s="32">
        <v>0</v>
      </c>
      <c r="CV681" s="32">
        <v>0</v>
      </c>
      <c r="CW681" s="32">
        <v>0</v>
      </c>
      <c r="CX681" s="32">
        <v>0</v>
      </c>
      <c r="CZ681" t="s">
        <v>231</v>
      </c>
      <c r="DA681" t="s">
        <v>3116</v>
      </c>
      <c r="DB681">
        <v>12995</v>
      </c>
      <c r="DC681">
        <v>12995</v>
      </c>
      <c r="DD681">
        <v>12995</v>
      </c>
      <c r="DE681">
        <v>12995</v>
      </c>
      <c r="DF681">
        <v>12988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f t="shared" si="14"/>
        <v>64968</v>
      </c>
    </row>
    <row r="682" spans="89:118" x14ac:dyDescent="0.45">
      <c r="CK682" t="s">
        <v>231</v>
      </c>
      <c r="CL682" t="s">
        <v>3113</v>
      </c>
      <c r="CM682" s="32">
        <v>82024</v>
      </c>
      <c r="CN682" s="32">
        <v>79437</v>
      </c>
      <c r="CO682" s="32">
        <v>78003</v>
      </c>
      <c r="CP682" s="32">
        <v>77282</v>
      </c>
      <c r="CQ682" s="32">
        <v>73165</v>
      </c>
      <c r="CR682" s="32">
        <v>78914</v>
      </c>
      <c r="CS682" s="32">
        <v>87025</v>
      </c>
      <c r="CT682" s="32">
        <v>72131</v>
      </c>
      <c r="CU682" s="32">
        <v>86106</v>
      </c>
      <c r="CV682" s="32">
        <v>82934</v>
      </c>
      <c r="CW682" s="32">
        <v>82249</v>
      </c>
      <c r="CX682" s="32">
        <v>79819</v>
      </c>
      <c r="CZ682" t="s">
        <v>231</v>
      </c>
      <c r="DA682" t="s">
        <v>3113</v>
      </c>
      <c r="DB682">
        <v>82024</v>
      </c>
      <c r="DC682">
        <v>79437</v>
      </c>
      <c r="DD682">
        <v>78003</v>
      </c>
      <c r="DE682">
        <v>77282</v>
      </c>
      <c r="DF682">
        <v>73165</v>
      </c>
      <c r="DG682">
        <v>78914</v>
      </c>
      <c r="DH682">
        <v>87025</v>
      </c>
      <c r="DI682">
        <v>72131</v>
      </c>
      <c r="DJ682">
        <v>86106</v>
      </c>
      <c r="DK682">
        <v>82934</v>
      </c>
      <c r="DL682">
        <v>82249</v>
      </c>
      <c r="DM682">
        <v>79819</v>
      </c>
      <c r="DN682">
        <f t="shared" si="14"/>
        <v>959089</v>
      </c>
    </row>
    <row r="683" spans="89:118" x14ac:dyDescent="0.45">
      <c r="CK683" t="s">
        <v>231</v>
      </c>
      <c r="CL683" t="s">
        <v>3103</v>
      </c>
      <c r="CM683" s="32">
        <v>10614</v>
      </c>
      <c r="CN683" s="32">
        <v>11116</v>
      </c>
      <c r="CO683" s="32">
        <v>10556</v>
      </c>
      <c r="CP683" s="32">
        <v>10400</v>
      </c>
      <c r="CQ683" s="32">
        <v>10772</v>
      </c>
      <c r="CR683" s="32">
        <v>11048</v>
      </c>
      <c r="CS683" s="32">
        <v>10478</v>
      </c>
      <c r="CT683" s="32">
        <v>11067</v>
      </c>
      <c r="CU683" s="32">
        <v>10794</v>
      </c>
      <c r="CV683" s="32">
        <v>10936</v>
      </c>
      <c r="CW683" s="32">
        <v>10714</v>
      </c>
      <c r="CX683" s="32">
        <v>10439</v>
      </c>
      <c r="CZ683" t="s">
        <v>231</v>
      </c>
      <c r="DA683" t="s">
        <v>3103</v>
      </c>
      <c r="DB683">
        <v>10614</v>
      </c>
      <c r="DC683">
        <v>11116</v>
      </c>
      <c r="DD683">
        <v>10556</v>
      </c>
      <c r="DE683">
        <v>10400</v>
      </c>
      <c r="DF683">
        <v>10772</v>
      </c>
      <c r="DG683">
        <v>11048</v>
      </c>
      <c r="DH683">
        <v>10478</v>
      </c>
      <c r="DI683">
        <v>11067</v>
      </c>
      <c r="DJ683">
        <v>10794</v>
      </c>
      <c r="DK683">
        <v>10936</v>
      </c>
      <c r="DL683">
        <v>10714</v>
      </c>
      <c r="DM683">
        <v>10439</v>
      </c>
      <c r="DN683">
        <f t="shared" si="14"/>
        <v>128934</v>
      </c>
    </row>
    <row r="684" spans="89:118" x14ac:dyDescent="0.45">
      <c r="CK684" t="s">
        <v>113</v>
      </c>
      <c r="CL684" t="s">
        <v>3109</v>
      </c>
      <c r="CM684" s="32">
        <v>7470</v>
      </c>
      <c r="CN684" s="32">
        <v>7470</v>
      </c>
      <c r="CO684" s="32">
        <v>7470</v>
      </c>
      <c r="CP684" s="32">
        <v>7470</v>
      </c>
      <c r="CQ684" s="32">
        <v>7470</v>
      </c>
      <c r="CR684" s="32">
        <v>7470</v>
      </c>
      <c r="CS684" s="32">
        <v>7470</v>
      </c>
      <c r="CT684" s="32">
        <v>7470</v>
      </c>
      <c r="CU684" s="32">
        <v>7470</v>
      </c>
      <c r="CV684" s="32">
        <v>7470</v>
      </c>
      <c r="CW684" s="32">
        <v>0</v>
      </c>
      <c r="CX684" s="32">
        <v>0</v>
      </c>
      <c r="CZ684" t="s">
        <v>113</v>
      </c>
      <c r="DA684" t="s">
        <v>3109</v>
      </c>
      <c r="DB684">
        <v>7470</v>
      </c>
      <c r="DC684">
        <v>7470</v>
      </c>
      <c r="DD684">
        <v>7470</v>
      </c>
      <c r="DE684">
        <v>7470</v>
      </c>
      <c r="DF684">
        <v>7470</v>
      </c>
      <c r="DG684">
        <v>7470</v>
      </c>
      <c r="DH684">
        <v>7470</v>
      </c>
      <c r="DI684">
        <v>7470</v>
      </c>
      <c r="DJ684">
        <v>7470</v>
      </c>
      <c r="DK684">
        <v>7470</v>
      </c>
      <c r="DL684">
        <v>0</v>
      </c>
      <c r="DM684">
        <v>0</v>
      </c>
      <c r="DN684">
        <f t="shared" si="14"/>
        <v>74700</v>
      </c>
    </row>
    <row r="685" spans="89:118" x14ac:dyDescent="0.45">
      <c r="CK685" t="s">
        <v>113</v>
      </c>
      <c r="CL685" t="s">
        <v>3111</v>
      </c>
      <c r="CM685" s="32">
        <v>0</v>
      </c>
      <c r="CN685" s="32">
        <v>0</v>
      </c>
      <c r="CO685" s="32">
        <v>0</v>
      </c>
      <c r="CP685" s="32">
        <v>0</v>
      </c>
      <c r="CQ685" s="32">
        <v>0</v>
      </c>
      <c r="CR685" s="32">
        <v>0</v>
      </c>
      <c r="CS685" s="32">
        <v>120</v>
      </c>
      <c r="CT685" s="32">
        <v>0</v>
      </c>
      <c r="CU685" s="32">
        <v>0</v>
      </c>
      <c r="CV685" s="32">
        <v>0</v>
      </c>
      <c r="CW685" s="32">
        <v>0</v>
      </c>
      <c r="CX685" s="32">
        <v>0</v>
      </c>
      <c r="CZ685" t="s">
        <v>113</v>
      </c>
      <c r="DA685" t="s">
        <v>3111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120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f t="shared" si="14"/>
        <v>120</v>
      </c>
    </row>
    <row r="686" spans="89:118" x14ac:dyDescent="0.45">
      <c r="CK686" t="s">
        <v>113</v>
      </c>
      <c r="CL686" t="s">
        <v>3100</v>
      </c>
      <c r="CM686" s="32">
        <v>541735</v>
      </c>
      <c r="CN686" s="32">
        <v>541735</v>
      </c>
      <c r="CO686" s="32">
        <v>541735</v>
      </c>
      <c r="CP686" s="32">
        <v>541735</v>
      </c>
      <c r="CQ686" s="32">
        <v>541735</v>
      </c>
      <c r="CR686" s="32">
        <v>541735</v>
      </c>
      <c r="CS686" s="32">
        <v>541735</v>
      </c>
      <c r="CT686" s="32">
        <v>541735</v>
      </c>
      <c r="CU686" s="32">
        <v>541735</v>
      </c>
      <c r="CV686" s="32">
        <v>541735</v>
      </c>
      <c r="CW686" s="32">
        <v>541745</v>
      </c>
      <c r="CX686" s="32">
        <v>541000</v>
      </c>
      <c r="CZ686" t="s">
        <v>113</v>
      </c>
      <c r="DA686" t="s">
        <v>3100</v>
      </c>
      <c r="DB686">
        <v>541735</v>
      </c>
      <c r="DC686">
        <v>541735</v>
      </c>
      <c r="DD686">
        <v>541735</v>
      </c>
      <c r="DE686">
        <v>541735</v>
      </c>
      <c r="DF686">
        <v>541735</v>
      </c>
      <c r="DG686">
        <v>541735</v>
      </c>
      <c r="DH686">
        <v>541735</v>
      </c>
      <c r="DI686">
        <v>541735</v>
      </c>
      <c r="DJ686">
        <v>541735</v>
      </c>
      <c r="DK686">
        <v>541735</v>
      </c>
      <c r="DL686">
        <v>541745</v>
      </c>
      <c r="DM686">
        <v>541000</v>
      </c>
      <c r="DN686">
        <f t="shared" si="14"/>
        <v>6500095</v>
      </c>
    </row>
    <row r="687" spans="89:118" x14ac:dyDescent="0.45">
      <c r="CK687" t="s">
        <v>113</v>
      </c>
      <c r="CL687" t="s">
        <v>3431</v>
      </c>
      <c r="CM687" s="32">
        <v>19944</v>
      </c>
      <c r="CN687" s="32">
        <v>19944</v>
      </c>
      <c r="CO687" s="32">
        <v>19944</v>
      </c>
      <c r="CP687" s="32">
        <v>19944</v>
      </c>
      <c r="CQ687" s="32">
        <v>19944</v>
      </c>
      <c r="CR687" s="32">
        <v>19944</v>
      </c>
      <c r="CS687" s="32">
        <v>19944</v>
      </c>
      <c r="CT687" s="32">
        <v>19944</v>
      </c>
      <c r="CU687" s="32">
        <v>19944</v>
      </c>
      <c r="CV687" s="32">
        <v>19944</v>
      </c>
      <c r="CW687" s="32">
        <v>19944</v>
      </c>
      <c r="CX687" s="32">
        <v>19944</v>
      </c>
      <c r="CZ687" t="s">
        <v>113</v>
      </c>
      <c r="DA687" t="s">
        <v>3431</v>
      </c>
      <c r="DB687">
        <v>19944</v>
      </c>
      <c r="DC687">
        <v>19944</v>
      </c>
      <c r="DD687">
        <v>19944</v>
      </c>
      <c r="DE687">
        <v>19944</v>
      </c>
      <c r="DF687">
        <v>19944</v>
      </c>
      <c r="DG687">
        <v>19944</v>
      </c>
      <c r="DH687">
        <v>19944</v>
      </c>
      <c r="DI687">
        <v>19944</v>
      </c>
      <c r="DJ687">
        <v>19944</v>
      </c>
      <c r="DK687">
        <v>19944</v>
      </c>
      <c r="DL687">
        <v>19944</v>
      </c>
      <c r="DM687">
        <v>19944</v>
      </c>
      <c r="DN687">
        <f t="shared" si="14"/>
        <v>239328</v>
      </c>
    </row>
    <row r="688" spans="89:118" x14ac:dyDescent="0.45">
      <c r="CK688" t="s">
        <v>113</v>
      </c>
      <c r="CL688" t="s">
        <v>3104</v>
      </c>
      <c r="CM688" s="32">
        <v>8911</v>
      </c>
      <c r="CN688" s="32">
        <v>8911</v>
      </c>
      <c r="CO688" s="32">
        <v>8911</v>
      </c>
      <c r="CP688" s="32">
        <v>8911</v>
      </c>
      <c r="CQ688" s="32">
        <v>8911</v>
      </c>
      <c r="CR688" s="32">
        <v>8911</v>
      </c>
      <c r="CS688" s="32">
        <v>8911</v>
      </c>
      <c r="CT688" s="32">
        <v>8911</v>
      </c>
      <c r="CU688" s="32">
        <v>8911</v>
      </c>
      <c r="CV688" s="32">
        <v>8911</v>
      </c>
      <c r="CW688" s="32">
        <v>8911</v>
      </c>
      <c r="CX688" s="32">
        <v>8911</v>
      </c>
      <c r="CZ688" t="s">
        <v>113</v>
      </c>
      <c r="DA688" t="s">
        <v>3104</v>
      </c>
      <c r="DB688">
        <v>8911</v>
      </c>
      <c r="DC688">
        <v>8911</v>
      </c>
      <c r="DD688">
        <v>8911</v>
      </c>
      <c r="DE688">
        <v>8911</v>
      </c>
      <c r="DF688">
        <v>8911</v>
      </c>
      <c r="DG688">
        <v>8911</v>
      </c>
      <c r="DH688">
        <v>8911</v>
      </c>
      <c r="DI688">
        <v>8911</v>
      </c>
      <c r="DJ688">
        <v>8911</v>
      </c>
      <c r="DK688">
        <v>8911</v>
      </c>
      <c r="DL688">
        <v>8911</v>
      </c>
      <c r="DM688">
        <v>8911</v>
      </c>
      <c r="DN688">
        <f t="shared" si="14"/>
        <v>106932</v>
      </c>
    </row>
    <row r="689" spans="89:118" x14ac:dyDescent="0.45">
      <c r="CK689" t="s">
        <v>113</v>
      </c>
      <c r="CL689" t="s">
        <v>3106</v>
      </c>
      <c r="CM689" s="32">
        <v>4000</v>
      </c>
      <c r="CN689" s="32">
        <v>4000</v>
      </c>
      <c r="CO689" s="32">
        <v>4000</v>
      </c>
      <c r="CP689" s="32">
        <v>4000</v>
      </c>
      <c r="CQ689" s="32">
        <v>4000</v>
      </c>
      <c r="CR689" s="32">
        <v>4000</v>
      </c>
      <c r="CS689" s="32">
        <v>4000</v>
      </c>
      <c r="CT689" s="32">
        <v>4000</v>
      </c>
      <c r="CU689" s="32">
        <v>4000</v>
      </c>
      <c r="CV689" s="32">
        <v>4000</v>
      </c>
      <c r="CW689" s="32">
        <v>4000</v>
      </c>
      <c r="CX689" s="32">
        <v>4000</v>
      </c>
      <c r="CZ689" t="s">
        <v>113</v>
      </c>
      <c r="DA689" t="s">
        <v>3106</v>
      </c>
      <c r="DB689">
        <v>4000</v>
      </c>
      <c r="DC689">
        <v>4000</v>
      </c>
      <c r="DD689">
        <v>4000</v>
      </c>
      <c r="DE689">
        <v>4000</v>
      </c>
      <c r="DF689">
        <v>4000</v>
      </c>
      <c r="DG689">
        <v>4000</v>
      </c>
      <c r="DH689">
        <v>4000</v>
      </c>
      <c r="DI689">
        <v>4000</v>
      </c>
      <c r="DJ689">
        <v>4000</v>
      </c>
      <c r="DK689">
        <v>4000</v>
      </c>
      <c r="DL689">
        <v>4000</v>
      </c>
      <c r="DM689">
        <v>4000</v>
      </c>
      <c r="DN689">
        <f t="shared" si="14"/>
        <v>48000</v>
      </c>
    </row>
    <row r="690" spans="89:118" x14ac:dyDescent="0.45">
      <c r="CK690" t="s">
        <v>113</v>
      </c>
      <c r="CL690" t="s">
        <v>3112</v>
      </c>
      <c r="CM690" s="32">
        <v>157700</v>
      </c>
      <c r="CN690" s="32">
        <v>157700</v>
      </c>
      <c r="CO690" s="32">
        <v>157700</v>
      </c>
      <c r="CP690" s="32">
        <v>157700</v>
      </c>
      <c r="CQ690" s="32">
        <v>157700</v>
      </c>
      <c r="CR690" s="32">
        <v>157700</v>
      </c>
      <c r="CS690" s="32">
        <v>157700</v>
      </c>
      <c r="CT690" s="32">
        <v>157700</v>
      </c>
      <c r="CU690" s="32">
        <v>157700</v>
      </c>
      <c r="CV690" s="32">
        <v>157700</v>
      </c>
      <c r="CW690" s="32">
        <v>157700</v>
      </c>
      <c r="CX690" s="32">
        <v>157700</v>
      </c>
      <c r="CZ690" t="s">
        <v>113</v>
      </c>
      <c r="DA690" t="s">
        <v>3112</v>
      </c>
      <c r="DB690">
        <v>157700</v>
      </c>
      <c r="DC690">
        <v>157700</v>
      </c>
      <c r="DD690">
        <v>157700</v>
      </c>
      <c r="DE690">
        <v>157700</v>
      </c>
      <c r="DF690">
        <v>157700</v>
      </c>
      <c r="DG690">
        <v>157700</v>
      </c>
      <c r="DH690">
        <v>157700</v>
      </c>
      <c r="DI690">
        <v>157700</v>
      </c>
      <c r="DJ690">
        <v>157700</v>
      </c>
      <c r="DK690">
        <v>157700</v>
      </c>
      <c r="DL690">
        <v>157700</v>
      </c>
      <c r="DM690">
        <v>157700</v>
      </c>
      <c r="DN690">
        <f t="shared" si="14"/>
        <v>1892400</v>
      </c>
    </row>
    <row r="691" spans="89:118" x14ac:dyDescent="0.45">
      <c r="CK691" t="s">
        <v>113</v>
      </c>
      <c r="CL691" t="s">
        <v>3122</v>
      </c>
      <c r="CM691" s="32">
        <v>81400</v>
      </c>
      <c r="CN691" s="32">
        <v>84600</v>
      </c>
      <c r="CO691" s="32">
        <v>84500</v>
      </c>
      <c r="CP691" s="32">
        <v>78600</v>
      </c>
      <c r="CQ691" s="32">
        <v>75800</v>
      </c>
      <c r="CR691" s="32">
        <v>78600</v>
      </c>
      <c r="CS691" s="32">
        <v>81100</v>
      </c>
      <c r="CT691" s="32">
        <v>90300</v>
      </c>
      <c r="CU691" s="32">
        <v>78600</v>
      </c>
      <c r="CV691" s="32">
        <v>85800</v>
      </c>
      <c r="CW691" s="32">
        <v>75800</v>
      </c>
      <c r="CX691" s="32">
        <v>83800</v>
      </c>
      <c r="CZ691" t="s">
        <v>113</v>
      </c>
      <c r="DA691" t="s">
        <v>3122</v>
      </c>
      <c r="DB691">
        <v>81400</v>
      </c>
      <c r="DC691">
        <v>84600</v>
      </c>
      <c r="DD691">
        <v>84500</v>
      </c>
      <c r="DE691">
        <v>78600</v>
      </c>
      <c r="DF691">
        <v>75800</v>
      </c>
      <c r="DG691">
        <v>78600</v>
      </c>
      <c r="DH691">
        <v>81100</v>
      </c>
      <c r="DI691">
        <v>90300</v>
      </c>
      <c r="DJ691">
        <v>78600</v>
      </c>
      <c r="DK691">
        <v>85800</v>
      </c>
      <c r="DL691">
        <v>75800</v>
      </c>
      <c r="DM691">
        <v>83800</v>
      </c>
      <c r="DN691">
        <f t="shared" si="14"/>
        <v>978900</v>
      </c>
    </row>
    <row r="692" spans="89:118" x14ac:dyDescent="0.45">
      <c r="CK692" t="s">
        <v>113</v>
      </c>
      <c r="CL692" t="s">
        <v>3117</v>
      </c>
      <c r="CM692" s="32">
        <v>4701</v>
      </c>
      <c r="CN692" s="32">
        <v>0</v>
      </c>
      <c r="CO692" s="32">
        <v>972</v>
      </c>
      <c r="CP692" s="32">
        <v>0</v>
      </c>
      <c r="CQ692" s="32">
        <v>17172</v>
      </c>
      <c r="CR692" s="32">
        <v>2280</v>
      </c>
      <c r="CS692" s="32">
        <v>6297</v>
      </c>
      <c r="CT692" s="32">
        <v>0</v>
      </c>
      <c r="CU692" s="32">
        <v>8562</v>
      </c>
      <c r="CV692" s="32">
        <v>1728</v>
      </c>
      <c r="CW692" s="32">
        <v>0</v>
      </c>
      <c r="CX692" s="32">
        <v>2112</v>
      </c>
      <c r="CZ692" t="s">
        <v>113</v>
      </c>
      <c r="DA692" t="s">
        <v>3117</v>
      </c>
      <c r="DB692">
        <v>4701</v>
      </c>
      <c r="DC692">
        <v>0</v>
      </c>
      <c r="DD692">
        <v>972</v>
      </c>
      <c r="DE692">
        <v>0</v>
      </c>
      <c r="DF692">
        <v>17172</v>
      </c>
      <c r="DG692">
        <v>2280</v>
      </c>
      <c r="DH692">
        <v>6297</v>
      </c>
      <c r="DI692">
        <v>0</v>
      </c>
      <c r="DJ692">
        <v>8562</v>
      </c>
      <c r="DK692">
        <v>1728</v>
      </c>
      <c r="DL692">
        <v>0</v>
      </c>
      <c r="DM692">
        <v>2112</v>
      </c>
      <c r="DN692">
        <f t="shared" si="14"/>
        <v>43824</v>
      </c>
    </row>
    <row r="693" spans="89:118" x14ac:dyDescent="0.45">
      <c r="CK693" t="s">
        <v>113</v>
      </c>
      <c r="CL693" t="s">
        <v>3105</v>
      </c>
      <c r="CM693" s="32">
        <v>3000</v>
      </c>
      <c r="CN693" s="32">
        <v>3000</v>
      </c>
      <c r="CO693" s="32">
        <v>3000</v>
      </c>
      <c r="CP693" s="32">
        <v>3000</v>
      </c>
      <c r="CQ693" s="32">
        <v>3000</v>
      </c>
      <c r="CR693" s="32">
        <v>3000</v>
      </c>
      <c r="CS693" s="32">
        <v>3000</v>
      </c>
      <c r="CT693" s="32">
        <v>3000</v>
      </c>
      <c r="CU693" s="32">
        <v>3000</v>
      </c>
      <c r="CV693" s="32">
        <v>3000</v>
      </c>
      <c r="CW693" s="32">
        <v>3000</v>
      </c>
      <c r="CX693" s="32">
        <v>3000</v>
      </c>
      <c r="CZ693" t="s">
        <v>113</v>
      </c>
      <c r="DA693" t="s">
        <v>3105</v>
      </c>
      <c r="DB693">
        <v>3000</v>
      </c>
      <c r="DC693">
        <v>3000</v>
      </c>
      <c r="DD693">
        <v>3000</v>
      </c>
      <c r="DE693">
        <v>3000</v>
      </c>
      <c r="DF693">
        <v>3000</v>
      </c>
      <c r="DG693">
        <v>3000</v>
      </c>
      <c r="DH693">
        <v>3000</v>
      </c>
      <c r="DI693">
        <v>3000</v>
      </c>
      <c r="DJ693">
        <v>3000</v>
      </c>
      <c r="DK693">
        <v>3000</v>
      </c>
      <c r="DL693">
        <v>3000</v>
      </c>
      <c r="DM693">
        <v>3000</v>
      </c>
      <c r="DN693">
        <f t="shared" si="14"/>
        <v>36000</v>
      </c>
    </row>
    <row r="694" spans="89:118" x14ac:dyDescent="0.45">
      <c r="CK694" t="s">
        <v>113</v>
      </c>
      <c r="CL694" t="s">
        <v>3113</v>
      </c>
      <c r="CM694" s="32">
        <v>47455</v>
      </c>
      <c r="CN694" s="32">
        <v>49134</v>
      </c>
      <c r="CO694" s="32">
        <v>48212</v>
      </c>
      <c r="CP694" s="32">
        <v>50844</v>
      </c>
      <c r="CQ694" s="32">
        <v>48376</v>
      </c>
      <c r="CR694" s="32">
        <v>50474</v>
      </c>
      <c r="CS694" s="32">
        <v>49316</v>
      </c>
      <c r="CT694" s="32">
        <v>48740</v>
      </c>
      <c r="CU694" s="32">
        <v>48307</v>
      </c>
      <c r="CV694" s="32">
        <v>48822</v>
      </c>
      <c r="CW694" s="32">
        <v>48989</v>
      </c>
      <c r="CX694" s="32">
        <v>50555</v>
      </c>
      <c r="CZ694" t="s">
        <v>113</v>
      </c>
      <c r="DA694" t="s">
        <v>3113</v>
      </c>
      <c r="DB694">
        <v>47455</v>
      </c>
      <c r="DC694">
        <v>49134</v>
      </c>
      <c r="DD694">
        <v>48212</v>
      </c>
      <c r="DE694">
        <v>50844</v>
      </c>
      <c r="DF694">
        <v>48376</v>
      </c>
      <c r="DG694">
        <v>50474</v>
      </c>
      <c r="DH694">
        <v>49316</v>
      </c>
      <c r="DI694">
        <v>48740</v>
      </c>
      <c r="DJ694">
        <v>48307</v>
      </c>
      <c r="DK694">
        <v>48822</v>
      </c>
      <c r="DL694">
        <v>48989</v>
      </c>
      <c r="DM694">
        <v>50555</v>
      </c>
      <c r="DN694">
        <f t="shared" si="14"/>
        <v>589224</v>
      </c>
    </row>
    <row r="695" spans="89:118" x14ac:dyDescent="0.45">
      <c r="CK695" t="s">
        <v>113</v>
      </c>
      <c r="CL695" t="s">
        <v>3101</v>
      </c>
      <c r="CM695" s="32">
        <v>51150</v>
      </c>
      <c r="CN695" s="32">
        <v>51150</v>
      </c>
      <c r="CO695" s="32">
        <v>51150</v>
      </c>
      <c r="CP695" s="32">
        <v>51090</v>
      </c>
      <c r="CQ695" s="32">
        <v>51090</v>
      </c>
      <c r="CR695" s="32">
        <v>51600</v>
      </c>
      <c r="CS695" s="32">
        <v>51600</v>
      </c>
      <c r="CT695" s="32">
        <v>51600</v>
      </c>
      <c r="CU695" s="32">
        <v>51600</v>
      </c>
      <c r="CV695" s="32">
        <v>51600</v>
      </c>
      <c r="CW695" s="32">
        <v>51390</v>
      </c>
      <c r="CX695" s="32">
        <v>51390</v>
      </c>
      <c r="CZ695" t="s">
        <v>113</v>
      </c>
      <c r="DA695" t="s">
        <v>3101</v>
      </c>
      <c r="DB695">
        <v>51150</v>
      </c>
      <c r="DC695">
        <v>51150</v>
      </c>
      <c r="DD695">
        <v>51150</v>
      </c>
      <c r="DE695">
        <v>51090</v>
      </c>
      <c r="DF695">
        <v>51090</v>
      </c>
      <c r="DG695">
        <v>51600</v>
      </c>
      <c r="DH695">
        <v>51600</v>
      </c>
      <c r="DI695">
        <v>51600</v>
      </c>
      <c r="DJ695">
        <v>51600</v>
      </c>
      <c r="DK695">
        <v>51600</v>
      </c>
      <c r="DL695">
        <v>51390</v>
      </c>
      <c r="DM695">
        <v>51390</v>
      </c>
      <c r="DN695">
        <f t="shared" si="14"/>
        <v>616410</v>
      </c>
    </row>
    <row r="696" spans="89:118" x14ac:dyDescent="0.45">
      <c r="CK696" t="s">
        <v>113</v>
      </c>
      <c r="CL696" t="s">
        <v>3103</v>
      </c>
      <c r="CM696" s="32">
        <v>66827</v>
      </c>
      <c r="CN696" s="32">
        <v>69474</v>
      </c>
      <c r="CO696" s="32">
        <v>68280</v>
      </c>
      <c r="CP696" s="32">
        <v>73572</v>
      </c>
      <c r="CQ696" s="32">
        <v>67010</v>
      </c>
      <c r="CR696" s="32">
        <v>67843</v>
      </c>
      <c r="CS696" s="32">
        <v>69988</v>
      </c>
      <c r="CT696" s="32">
        <v>67810</v>
      </c>
      <c r="CU696" s="32">
        <v>69942</v>
      </c>
      <c r="CV696" s="32">
        <v>67662</v>
      </c>
      <c r="CW696" s="32">
        <v>68591</v>
      </c>
      <c r="CX696" s="32">
        <v>68527</v>
      </c>
      <c r="CZ696" t="s">
        <v>113</v>
      </c>
      <c r="DA696" t="s">
        <v>3103</v>
      </c>
      <c r="DB696">
        <v>66827</v>
      </c>
      <c r="DC696">
        <v>69474</v>
      </c>
      <c r="DD696">
        <v>68280</v>
      </c>
      <c r="DE696">
        <v>73572</v>
      </c>
      <c r="DF696">
        <v>67010</v>
      </c>
      <c r="DG696">
        <v>67843</v>
      </c>
      <c r="DH696">
        <v>69988</v>
      </c>
      <c r="DI696">
        <v>67810</v>
      </c>
      <c r="DJ696">
        <v>69942</v>
      </c>
      <c r="DK696">
        <v>67662</v>
      </c>
      <c r="DL696">
        <v>68591</v>
      </c>
      <c r="DM696">
        <v>68527</v>
      </c>
      <c r="DN696">
        <f t="shared" si="14"/>
        <v>825526</v>
      </c>
    </row>
    <row r="697" spans="89:118" x14ac:dyDescent="0.45">
      <c r="CK697" t="s">
        <v>113</v>
      </c>
      <c r="CL697" t="s">
        <v>3107</v>
      </c>
      <c r="CM697" s="32">
        <v>7600</v>
      </c>
      <c r="CN697" s="32">
        <v>7600</v>
      </c>
      <c r="CO697" s="32">
        <v>7672</v>
      </c>
      <c r="CP697" s="32">
        <v>7600</v>
      </c>
      <c r="CQ697" s="32">
        <v>7600</v>
      </c>
      <c r="CR697" s="32">
        <v>7972</v>
      </c>
      <c r="CS697" s="32">
        <v>7600</v>
      </c>
      <c r="CT697" s="32">
        <v>7701</v>
      </c>
      <c r="CU697" s="32">
        <v>7600</v>
      </c>
      <c r="CV697" s="32">
        <v>7600</v>
      </c>
      <c r="CW697" s="32">
        <v>7672</v>
      </c>
      <c r="CX697" s="32">
        <v>7730</v>
      </c>
      <c r="CZ697" t="s">
        <v>113</v>
      </c>
      <c r="DA697" t="s">
        <v>3107</v>
      </c>
      <c r="DB697">
        <v>7600</v>
      </c>
      <c r="DC697">
        <v>7600</v>
      </c>
      <c r="DD697">
        <v>7672</v>
      </c>
      <c r="DE697">
        <v>7600</v>
      </c>
      <c r="DF697">
        <v>7600</v>
      </c>
      <c r="DG697">
        <v>7972</v>
      </c>
      <c r="DH697">
        <v>7600</v>
      </c>
      <c r="DI697">
        <v>7701</v>
      </c>
      <c r="DJ697">
        <v>7600</v>
      </c>
      <c r="DK697">
        <v>7600</v>
      </c>
      <c r="DL697">
        <v>7672</v>
      </c>
      <c r="DM697">
        <v>7730</v>
      </c>
      <c r="DN697">
        <f t="shared" si="14"/>
        <v>91947</v>
      </c>
    </row>
    <row r="698" spans="89:118" x14ac:dyDescent="0.45">
      <c r="CK698" t="s">
        <v>900</v>
      </c>
      <c r="CL698" t="s">
        <v>3111</v>
      </c>
      <c r="CM698" s="32">
        <v>0</v>
      </c>
      <c r="CN698" s="32">
        <v>0</v>
      </c>
      <c r="CO698" s="32">
        <v>0</v>
      </c>
      <c r="CP698" s="32">
        <v>0</v>
      </c>
      <c r="CQ698" s="32">
        <v>0</v>
      </c>
      <c r="CR698" s="32">
        <v>0</v>
      </c>
      <c r="CS698" s="32">
        <v>0</v>
      </c>
      <c r="CT698" s="32">
        <v>0</v>
      </c>
      <c r="CU698" s="32">
        <v>0</v>
      </c>
      <c r="CV698" s="32">
        <v>0</v>
      </c>
      <c r="CW698" s="32">
        <v>0</v>
      </c>
      <c r="CX698" s="32">
        <v>0</v>
      </c>
      <c r="CZ698" t="s">
        <v>900</v>
      </c>
      <c r="DA698" t="s">
        <v>3111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f t="shared" si="14"/>
        <v>0</v>
      </c>
    </row>
    <row r="699" spans="89:118" x14ac:dyDescent="0.45">
      <c r="CK699" t="s">
        <v>900</v>
      </c>
      <c r="CL699" t="s">
        <v>3100</v>
      </c>
      <c r="CM699" s="32">
        <v>40500</v>
      </c>
      <c r="CN699" s="32">
        <v>40500</v>
      </c>
      <c r="CO699" s="32">
        <v>40500</v>
      </c>
      <c r="CP699" s="32">
        <v>40500</v>
      </c>
      <c r="CQ699" s="32">
        <v>40500</v>
      </c>
      <c r="CR699" s="32">
        <v>40500</v>
      </c>
      <c r="CS699" s="32">
        <v>40500</v>
      </c>
      <c r="CT699" s="32">
        <v>40500</v>
      </c>
      <c r="CU699" s="32">
        <v>40500</v>
      </c>
      <c r="CV699" s="32">
        <v>40500</v>
      </c>
      <c r="CW699" s="32">
        <v>40500</v>
      </c>
      <c r="CX699" s="32">
        <v>40500</v>
      </c>
      <c r="CZ699" t="s">
        <v>900</v>
      </c>
      <c r="DA699" t="s">
        <v>3100</v>
      </c>
      <c r="DB699">
        <v>40500</v>
      </c>
      <c r="DC699">
        <v>40500</v>
      </c>
      <c r="DD699">
        <v>40500</v>
      </c>
      <c r="DE699">
        <v>40500</v>
      </c>
      <c r="DF699">
        <v>40500</v>
      </c>
      <c r="DG699">
        <v>40500</v>
      </c>
      <c r="DH699">
        <v>40500</v>
      </c>
      <c r="DI699">
        <v>40500</v>
      </c>
      <c r="DJ699">
        <v>40500</v>
      </c>
      <c r="DK699">
        <v>40500</v>
      </c>
      <c r="DL699">
        <v>40500</v>
      </c>
      <c r="DM699">
        <v>40500</v>
      </c>
      <c r="DN699">
        <f t="shared" si="14"/>
        <v>486000</v>
      </c>
    </row>
    <row r="700" spans="89:118" x14ac:dyDescent="0.45">
      <c r="CK700" t="s">
        <v>900</v>
      </c>
      <c r="CL700" t="s">
        <v>3106</v>
      </c>
      <c r="CM700" s="32">
        <v>9720</v>
      </c>
      <c r="CN700" s="32">
        <v>9720</v>
      </c>
      <c r="CO700" s="32">
        <v>9720</v>
      </c>
      <c r="CP700" s="32">
        <v>9720</v>
      </c>
      <c r="CQ700" s="32">
        <v>9720</v>
      </c>
      <c r="CR700" s="32">
        <v>9720</v>
      </c>
      <c r="CS700" s="32">
        <v>9720</v>
      </c>
      <c r="CT700" s="32">
        <v>9720</v>
      </c>
      <c r="CU700" s="32">
        <v>9720</v>
      </c>
      <c r="CV700" s="32">
        <v>9720</v>
      </c>
      <c r="CW700" s="32">
        <v>9720</v>
      </c>
      <c r="CX700" s="32">
        <v>9720</v>
      </c>
      <c r="CZ700" t="s">
        <v>900</v>
      </c>
      <c r="DA700" t="s">
        <v>3106</v>
      </c>
      <c r="DB700">
        <v>9720</v>
      </c>
      <c r="DC700">
        <v>9720</v>
      </c>
      <c r="DD700">
        <v>9720</v>
      </c>
      <c r="DE700">
        <v>9720</v>
      </c>
      <c r="DF700">
        <v>9720</v>
      </c>
      <c r="DG700">
        <v>9720</v>
      </c>
      <c r="DH700">
        <v>9720</v>
      </c>
      <c r="DI700">
        <v>9720</v>
      </c>
      <c r="DJ700">
        <v>9720</v>
      </c>
      <c r="DK700">
        <v>9720</v>
      </c>
      <c r="DL700">
        <v>9720</v>
      </c>
      <c r="DM700">
        <v>9720</v>
      </c>
      <c r="DN700">
        <f t="shared" si="14"/>
        <v>116640</v>
      </c>
    </row>
    <row r="701" spans="89:118" x14ac:dyDescent="0.45">
      <c r="CK701" t="s">
        <v>900</v>
      </c>
      <c r="CL701" t="s">
        <v>3112</v>
      </c>
      <c r="CM701" s="32">
        <v>31500</v>
      </c>
      <c r="CN701" s="32">
        <v>31500</v>
      </c>
      <c r="CO701" s="32">
        <v>31500</v>
      </c>
      <c r="CP701" s="32">
        <v>31500</v>
      </c>
      <c r="CQ701" s="32">
        <v>31500</v>
      </c>
      <c r="CR701" s="32">
        <v>31500</v>
      </c>
      <c r="CS701" s="32">
        <v>31500</v>
      </c>
      <c r="CT701" s="32">
        <v>31500</v>
      </c>
      <c r="CU701" s="32">
        <v>31500</v>
      </c>
      <c r="CV701" s="32">
        <v>31500</v>
      </c>
      <c r="CW701" s="32">
        <v>31500</v>
      </c>
      <c r="CX701" s="32">
        <v>31500</v>
      </c>
      <c r="CZ701" t="s">
        <v>900</v>
      </c>
      <c r="DA701" t="s">
        <v>3112</v>
      </c>
      <c r="DB701">
        <v>31500</v>
      </c>
      <c r="DC701">
        <v>31500</v>
      </c>
      <c r="DD701">
        <v>31500</v>
      </c>
      <c r="DE701">
        <v>31500</v>
      </c>
      <c r="DF701">
        <v>31500</v>
      </c>
      <c r="DG701">
        <v>31500</v>
      </c>
      <c r="DH701">
        <v>31500</v>
      </c>
      <c r="DI701">
        <v>31500</v>
      </c>
      <c r="DJ701">
        <v>31500</v>
      </c>
      <c r="DK701">
        <v>31500</v>
      </c>
      <c r="DL701">
        <v>31500</v>
      </c>
      <c r="DM701">
        <v>31500</v>
      </c>
      <c r="DN701">
        <f t="shared" si="14"/>
        <v>378000</v>
      </c>
    </row>
    <row r="702" spans="89:118" x14ac:dyDescent="0.45">
      <c r="CK702" t="s">
        <v>900</v>
      </c>
      <c r="CL702" t="s">
        <v>3113</v>
      </c>
      <c r="CM702" s="32">
        <v>51617</v>
      </c>
      <c r="CN702" s="32">
        <v>61995</v>
      </c>
      <c r="CO702" s="32">
        <v>53625</v>
      </c>
      <c r="CP702" s="32">
        <v>54660</v>
      </c>
      <c r="CQ702" s="32">
        <v>49540</v>
      </c>
      <c r="CR702" s="32">
        <v>49284</v>
      </c>
      <c r="CS702" s="32">
        <v>52493</v>
      </c>
      <c r="CT702" s="32">
        <v>49315</v>
      </c>
      <c r="CU702" s="32">
        <v>51691</v>
      </c>
      <c r="CV702" s="32">
        <v>49641</v>
      </c>
      <c r="CW702" s="32">
        <v>58825</v>
      </c>
      <c r="CX702" s="32">
        <v>56390</v>
      </c>
      <c r="CZ702" t="s">
        <v>900</v>
      </c>
      <c r="DA702" t="s">
        <v>3113</v>
      </c>
      <c r="DB702">
        <v>51617</v>
      </c>
      <c r="DC702">
        <v>61995</v>
      </c>
      <c r="DD702">
        <v>53625</v>
      </c>
      <c r="DE702">
        <v>54660</v>
      </c>
      <c r="DF702">
        <v>49540</v>
      </c>
      <c r="DG702">
        <v>49284</v>
      </c>
      <c r="DH702">
        <v>52493</v>
      </c>
      <c r="DI702">
        <v>49315</v>
      </c>
      <c r="DJ702">
        <v>51691</v>
      </c>
      <c r="DK702">
        <v>49641</v>
      </c>
      <c r="DL702">
        <v>58825</v>
      </c>
      <c r="DM702">
        <v>56390</v>
      </c>
      <c r="DN702">
        <f t="shared" si="14"/>
        <v>639076</v>
      </c>
    </row>
    <row r="703" spans="89:118" x14ac:dyDescent="0.45">
      <c r="CK703" t="s">
        <v>900</v>
      </c>
      <c r="CL703" t="s">
        <v>3103</v>
      </c>
      <c r="CM703" s="32">
        <v>11000</v>
      </c>
      <c r="CN703" s="32">
        <v>11000</v>
      </c>
      <c r="CO703" s="32">
        <v>11000</v>
      </c>
      <c r="CP703" s="32">
        <v>11000</v>
      </c>
      <c r="CQ703" s="32">
        <v>11000</v>
      </c>
      <c r="CR703" s="32">
        <v>11000</v>
      </c>
      <c r="CS703" s="32">
        <v>11000</v>
      </c>
      <c r="CT703" s="32">
        <v>11000</v>
      </c>
      <c r="CU703" s="32">
        <v>11000</v>
      </c>
      <c r="CV703" s="32">
        <v>11000</v>
      </c>
      <c r="CW703" s="32">
        <v>11000</v>
      </c>
      <c r="CX703" s="32">
        <v>11000</v>
      </c>
      <c r="CZ703" t="s">
        <v>900</v>
      </c>
      <c r="DA703" t="s">
        <v>3103</v>
      </c>
      <c r="DB703">
        <v>11000</v>
      </c>
      <c r="DC703">
        <v>11000</v>
      </c>
      <c r="DD703">
        <v>11000</v>
      </c>
      <c r="DE703">
        <v>11000</v>
      </c>
      <c r="DF703">
        <v>11000</v>
      </c>
      <c r="DG703">
        <v>11000</v>
      </c>
      <c r="DH703">
        <v>11000</v>
      </c>
      <c r="DI703">
        <v>11000</v>
      </c>
      <c r="DJ703">
        <v>11000</v>
      </c>
      <c r="DK703">
        <v>11000</v>
      </c>
      <c r="DL703">
        <v>11000</v>
      </c>
      <c r="DM703">
        <v>11000</v>
      </c>
      <c r="DN703">
        <f t="shared" si="14"/>
        <v>132000</v>
      </c>
    </row>
    <row r="704" spans="89:118" x14ac:dyDescent="0.45">
      <c r="CK704" t="s">
        <v>900</v>
      </c>
      <c r="CL704" t="s">
        <v>3107</v>
      </c>
      <c r="CM704" s="32">
        <v>2200</v>
      </c>
      <c r="CN704" s="32">
        <v>2200</v>
      </c>
      <c r="CO704" s="32">
        <v>2200</v>
      </c>
      <c r="CP704" s="32">
        <v>2200</v>
      </c>
      <c r="CQ704" s="32">
        <v>2200</v>
      </c>
      <c r="CR704" s="32">
        <v>2200</v>
      </c>
      <c r="CS704" s="32">
        <v>2200</v>
      </c>
      <c r="CT704" s="32">
        <v>2200</v>
      </c>
      <c r="CU704" s="32">
        <v>2200</v>
      </c>
      <c r="CV704" s="32">
        <v>2200</v>
      </c>
      <c r="CW704" s="32">
        <v>2200</v>
      </c>
      <c r="CX704" s="32">
        <v>2200</v>
      </c>
      <c r="CZ704" t="s">
        <v>900</v>
      </c>
      <c r="DA704" t="s">
        <v>3107</v>
      </c>
      <c r="DB704">
        <v>2200</v>
      </c>
      <c r="DC704">
        <v>2200</v>
      </c>
      <c r="DD704">
        <v>2200</v>
      </c>
      <c r="DE704">
        <v>2200</v>
      </c>
      <c r="DF704">
        <v>2200</v>
      </c>
      <c r="DG704">
        <v>2200</v>
      </c>
      <c r="DH704">
        <v>2200</v>
      </c>
      <c r="DI704">
        <v>2200</v>
      </c>
      <c r="DJ704">
        <v>2200</v>
      </c>
      <c r="DK704">
        <v>2200</v>
      </c>
      <c r="DL704">
        <v>2200</v>
      </c>
      <c r="DM704">
        <v>2200</v>
      </c>
      <c r="DN704">
        <f t="shared" si="14"/>
        <v>26400</v>
      </c>
    </row>
    <row r="705" spans="89:118" x14ac:dyDescent="0.45">
      <c r="CK705" t="s">
        <v>836</v>
      </c>
      <c r="CL705" t="s">
        <v>3111</v>
      </c>
      <c r="CM705" s="32">
        <v>0</v>
      </c>
      <c r="CN705" s="32">
        <v>0</v>
      </c>
      <c r="CO705" s="32">
        <v>0</v>
      </c>
      <c r="CP705" s="32">
        <v>0</v>
      </c>
      <c r="CQ705" s="32">
        <v>0</v>
      </c>
      <c r="CR705" s="32">
        <v>217</v>
      </c>
      <c r="CS705" s="32">
        <v>0</v>
      </c>
      <c r="CT705" s="32">
        <v>0</v>
      </c>
      <c r="CU705" s="32">
        <v>0</v>
      </c>
      <c r="CV705" s="32">
        <v>0</v>
      </c>
      <c r="CW705" s="32">
        <v>0</v>
      </c>
      <c r="CX705" s="32">
        <v>0</v>
      </c>
      <c r="CZ705" t="s">
        <v>836</v>
      </c>
      <c r="DA705" t="s">
        <v>3111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217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f t="shared" si="14"/>
        <v>217</v>
      </c>
    </row>
    <row r="706" spans="89:118" x14ac:dyDescent="0.45">
      <c r="CK706" t="s">
        <v>836</v>
      </c>
      <c r="CL706" t="s">
        <v>3112</v>
      </c>
      <c r="CM706" s="32">
        <v>24225</v>
      </c>
      <c r="CN706" s="32">
        <v>24225</v>
      </c>
      <c r="CO706" s="32">
        <v>24225</v>
      </c>
      <c r="CP706" s="32">
        <v>24225</v>
      </c>
      <c r="CQ706" s="32">
        <v>24225</v>
      </c>
      <c r="CR706" s="32">
        <v>24225</v>
      </c>
      <c r="CS706" s="32">
        <v>24225</v>
      </c>
      <c r="CT706" s="32">
        <v>24225</v>
      </c>
      <c r="CU706" s="32">
        <v>24225</v>
      </c>
      <c r="CV706" s="32">
        <v>24225</v>
      </c>
      <c r="CW706" s="32">
        <v>24225</v>
      </c>
      <c r="CX706" s="32">
        <v>24225</v>
      </c>
      <c r="CZ706" t="s">
        <v>836</v>
      </c>
      <c r="DA706" t="s">
        <v>3112</v>
      </c>
      <c r="DB706">
        <v>24225</v>
      </c>
      <c r="DC706">
        <v>24225</v>
      </c>
      <c r="DD706">
        <v>24225</v>
      </c>
      <c r="DE706">
        <v>24225</v>
      </c>
      <c r="DF706">
        <v>24225</v>
      </c>
      <c r="DG706">
        <v>24225</v>
      </c>
      <c r="DH706">
        <v>24225</v>
      </c>
      <c r="DI706">
        <v>24225</v>
      </c>
      <c r="DJ706">
        <v>24225</v>
      </c>
      <c r="DK706">
        <v>24225</v>
      </c>
      <c r="DL706">
        <v>24225</v>
      </c>
      <c r="DM706">
        <v>24225</v>
      </c>
      <c r="DN706">
        <f t="shared" si="14"/>
        <v>290700</v>
      </c>
    </row>
    <row r="707" spans="89:118" x14ac:dyDescent="0.45">
      <c r="CK707" t="s">
        <v>836</v>
      </c>
      <c r="CL707" t="s">
        <v>3103</v>
      </c>
      <c r="CM707" s="32">
        <v>20753</v>
      </c>
      <c r="CN707" s="32">
        <v>25954</v>
      </c>
      <c r="CO707" s="32">
        <v>22826</v>
      </c>
      <c r="CP707" s="32">
        <v>24809</v>
      </c>
      <c r="CQ707" s="32">
        <v>23472</v>
      </c>
      <c r="CR707" s="32">
        <v>21275</v>
      </c>
      <c r="CS707" s="32">
        <v>22986</v>
      </c>
      <c r="CT707" s="32">
        <v>21617</v>
      </c>
      <c r="CU707" s="32">
        <v>25672</v>
      </c>
      <c r="CV707" s="32">
        <v>21427</v>
      </c>
      <c r="CW707" s="32">
        <v>23611</v>
      </c>
      <c r="CX707" s="32">
        <v>23027</v>
      </c>
      <c r="CZ707" t="s">
        <v>836</v>
      </c>
      <c r="DA707" t="s">
        <v>3103</v>
      </c>
      <c r="DB707">
        <v>20753</v>
      </c>
      <c r="DC707">
        <v>25954</v>
      </c>
      <c r="DD707">
        <v>22826</v>
      </c>
      <c r="DE707">
        <v>24809</v>
      </c>
      <c r="DF707">
        <v>23472</v>
      </c>
      <c r="DG707">
        <v>21275</v>
      </c>
      <c r="DH707">
        <v>22986</v>
      </c>
      <c r="DI707">
        <v>21617</v>
      </c>
      <c r="DJ707">
        <v>25672</v>
      </c>
      <c r="DK707">
        <v>21427</v>
      </c>
      <c r="DL707">
        <v>23611</v>
      </c>
      <c r="DM707">
        <v>23027</v>
      </c>
      <c r="DN707">
        <f t="shared" si="14"/>
        <v>277429</v>
      </c>
    </row>
    <row r="708" spans="89:118" x14ac:dyDescent="0.45">
      <c r="CK708" t="s">
        <v>836</v>
      </c>
      <c r="CL708" t="s">
        <v>3107</v>
      </c>
      <c r="CM708" s="32">
        <v>2663</v>
      </c>
      <c r="CN708" s="32">
        <v>2420</v>
      </c>
      <c r="CO708" s="32">
        <v>3479</v>
      </c>
      <c r="CP708" s="32">
        <v>2708</v>
      </c>
      <c r="CQ708" s="32">
        <v>2768</v>
      </c>
      <c r="CR708" s="32">
        <v>2957</v>
      </c>
      <c r="CS708" s="32">
        <v>3145</v>
      </c>
      <c r="CT708" s="32">
        <v>2333</v>
      </c>
      <c r="CU708" s="32">
        <v>2650</v>
      </c>
      <c r="CV708" s="32">
        <v>2884</v>
      </c>
      <c r="CW708" s="32">
        <v>2420</v>
      </c>
      <c r="CX708" s="32">
        <v>2906</v>
      </c>
      <c r="CZ708" t="s">
        <v>836</v>
      </c>
      <c r="DA708" t="s">
        <v>3107</v>
      </c>
      <c r="DB708">
        <v>2663</v>
      </c>
      <c r="DC708">
        <v>2420</v>
      </c>
      <c r="DD708">
        <v>3479</v>
      </c>
      <c r="DE708">
        <v>2708</v>
      </c>
      <c r="DF708">
        <v>2768</v>
      </c>
      <c r="DG708">
        <v>2957</v>
      </c>
      <c r="DH708">
        <v>3145</v>
      </c>
      <c r="DI708">
        <v>2333</v>
      </c>
      <c r="DJ708">
        <v>2650</v>
      </c>
      <c r="DK708">
        <v>2884</v>
      </c>
      <c r="DL708">
        <v>2420</v>
      </c>
      <c r="DM708">
        <v>2906</v>
      </c>
      <c r="DN708">
        <f t="shared" si="14"/>
        <v>33333</v>
      </c>
    </row>
    <row r="709" spans="89:118" x14ac:dyDescent="0.45">
      <c r="CK709" t="s">
        <v>141</v>
      </c>
      <c r="CL709" t="s">
        <v>3109</v>
      </c>
      <c r="CM709" s="32">
        <v>6930</v>
      </c>
      <c r="CN709" s="32">
        <v>6880</v>
      </c>
      <c r="CO709" s="32">
        <v>7080</v>
      </c>
      <c r="CP709" s="32">
        <v>6880</v>
      </c>
      <c r="CQ709" s="32">
        <v>6880</v>
      </c>
      <c r="CR709" s="32">
        <v>6880</v>
      </c>
      <c r="CS709" s="32">
        <v>6880</v>
      </c>
      <c r="CT709" s="32">
        <v>6880</v>
      </c>
      <c r="CU709" s="32">
        <v>6880</v>
      </c>
      <c r="CV709" s="32">
        <v>6880</v>
      </c>
      <c r="CW709" s="32">
        <v>0</v>
      </c>
      <c r="CX709" s="32">
        <v>0</v>
      </c>
      <c r="CZ709" t="s">
        <v>141</v>
      </c>
      <c r="DA709" t="s">
        <v>3109</v>
      </c>
      <c r="DB709">
        <v>6930</v>
      </c>
      <c r="DC709">
        <v>6880</v>
      </c>
      <c r="DD709">
        <v>7080</v>
      </c>
      <c r="DE709">
        <v>6880</v>
      </c>
      <c r="DF709">
        <v>6880</v>
      </c>
      <c r="DG709">
        <v>6880</v>
      </c>
      <c r="DH709">
        <v>6880</v>
      </c>
      <c r="DI709">
        <v>6880</v>
      </c>
      <c r="DJ709">
        <v>6880</v>
      </c>
      <c r="DK709">
        <v>6880</v>
      </c>
      <c r="DL709">
        <v>0</v>
      </c>
      <c r="DM709">
        <v>0</v>
      </c>
      <c r="DN709">
        <f t="shared" ref="DN709:DN772" si="15">SUM(DB709:DM709)</f>
        <v>69050</v>
      </c>
    </row>
    <row r="710" spans="89:118" x14ac:dyDescent="0.45">
      <c r="CK710" t="s">
        <v>141</v>
      </c>
      <c r="CL710" t="s">
        <v>3111</v>
      </c>
      <c r="CM710" s="32">
        <v>0</v>
      </c>
      <c r="CN710" s="32">
        <v>0</v>
      </c>
      <c r="CO710" s="32">
        <v>0</v>
      </c>
      <c r="CP710" s="32">
        <v>0</v>
      </c>
      <c r="CQ710" s="32">
        <v>0</v>
      </c>
      <c r="CR710" s="32">
        <v>0</v>
      </c>
      <c r="CS710" s="32">
        <v>0</v>
      </c>
      <c r="CT710" s="32">
        <v>0</v>
      </c>
      <c r="CU710" s="32">
        <v>0</v>
      </c>
      <c r="CV710" s="32">
        <v>0</v>
      </c>
      <c r="CW710" s="32">
        <v>0</v>
      </c>
      <c r="CX710" s="32">
        <v>0</v>
      </c>
      <c r="CZ710" t="s">
        <v>141</v>
      </c>
      <c r="DA710" t="s">
        <v>3111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f t="shared" si="15"/>
        <v>0</v>
      </c>
    </row>
    <row r="711" spans="89:118" x14ac:dyDescent="0.45">
      <c r="CK711" t="s">
        <v>141</v>
      </c>
      <c r="CL711" t="s">
        <v>3100</v>
      </c>
      <c r="CM711" s="32">
        <v>31500</v>
      </c>
      <c r="CN711" s="32">
        <v>31500</v>
      </c>
      <c r="CO711" s="32">
        <v>31500</v>
      </c>
      <c r="CP711" s="32">
        <v>31500</v>
      </c>
      <c r="CQ711" s="32">
        <v>31500</v>
      </c>
      <c r="CR711" s="32">
        <v>31500</v>
      </c>
      <c r="CS711" s="32">
        <v>31500</v>
      </c>
      <c r="CT711" s="32">
        <v>31500</v>
      </c>
      <c r="CU711" s="32">
        <v>31500</v>
      </c>
      <c r="CV711" s="32">
        <v>31500</v>
      </c>
      <c r="CW711" s="32">
        <v>31500</v>
      </c>
      <c r="CX711" s="32">
        <v>31500</v>
      </c>
      <c r="CZ711" t="s">
        <v>141</v>
      </c>
      <c r="DA711" t="s">
        <v>3100</v>
      </c>
      <c r="DB711">
        <v>31500</v>
      </c>
      <c r="DC711">
        <v>31500</v>
      </c>
      <c r="DD711">
        <v>31500</v>
      </c>
      <c r="DE711">
        <v>31500</v>
      </c>
      <c r="DF711">
        <v>31500</v>
      </c>
      <c r="DG711">
        <v>31500</v>
      </c>
      <c r="DH711">
        <v>31500</v>
      </c>
      <c r="DI711">
        <v>31500</v>
      </c>
      <c r="DJ711">
        <v>31500</v>
      </c>
      <c r="DK711">
        <v>31500</v>
      </c>
      <c r="DL711">
        <v>31500</v>
      </c>
      <c r="DM711">
        <v>31500</v>
      </c>
      <c r="DN711">
        <f t="shared" si="15"/>
        <v>378000</v>
      </c>
    </row>
    <row r="712" spans="89:118" x14ac:dyDescent="0.45">
      <c r="CK712" t="s">
        <v>141</v>
      </c>
      <c r="CL712" t="s">
        <v>3113</v>
      </c>
      <c r="CM712" s="32">
        <v>6781</v>
      </c>
      <c r="CN712" s="32">
        <v>9635</v>
      </c>
      <c r="CO712" s="32">
        <v>6468</v>
      </c>
      <c r="CP712" s="32">
        <v>6318</v>
      </c>
      <c r="CQ712" s="32">
        <v>6523</v>
      </c>
      <c r="CR712" s="32">
        <v>5502</v>
      </c>
      <c r="CS712" s="32">
        <v>5947</v>
      </c>
      <c r="CT712" s="32">
        <v>5920</v>
      </c>
      <c r="CU712" s="32">
        <v>6087</v>
      </c>
      <c r="CV712" s="32">
        <v>7288</v>
      </c>
      <c r="CW712" s="32">
        <v>7972</v>
      </c>
      <c r="CX712" s="32">
        <v>8161</v>
      </c>
      <c r="CZ712" t="s">
        <v>141</v>
      </c>
      <c r="DA712" t="s">
        <v>3113</v>
      </c>
      <c r="DB712">
        <v>6781</v>
      </c>
      <c r="DC712">
        <v>9635</v>
      </c>
      <c r="DD712">
        <v>6468</v>
      </c>
      <c r="DE712">
        <v>6318</v>
      </c>
      <c r="DF712">
        <v>6523</v>
      </c>
      <c r="DG712">
        <v>5502</v>
      </c>
      <c r="DH712">
        <v>5947</v>
      </c>
      <c r="DI712">
        <v>5920</v>
      </c>
      <c r="DJ712">
        <v>6087</v>
      </c>
      <c r="DK712">
        <v>7288</v>
      </c>
      <c r="DL712">
        <v>7972</v>
      </c>
      <c r="DM712">
        <v>8161</v>
      </c>
      <c r="DN712">
        <f t="shared" si="15"/>
        <v>82602</v>
      </c>
    </row>
    <row r="713" spans="89:118" x14ac:dyDescent="0.45">
      <c r="CK713" t="s">
        <v>141</v>
      </c>
      <c r="CL713" t="s">
        <v>3101</v>
      </c>
      <c r="CM713" s="32">
        <v>1000</v>
      </c>
      <c r="CN713" s="32">
        <v>1000</v>
      </c>
      <c r="CO713" s="32">
        <v>1000</v>
      </c>
      <c r="CP713" s="32">
        <v>1000</v>
      </c>
      <c r="CQ713" s="32">
        <v>1000</v>
      </c>
      <c r="CR713" s="32">
        <v>1000</v>
      </c>
      <c r="CS713" s="32">
        <v>1000</v>
      </c>
      <c r="CT713" s="32">
        <v>1000</v>
      </c>
      <c r="CU713" s="32">
        <v>1000</v>
      </c>
      <c r="CV713" s="32">
        <v>1000</v>
      </c>
      <c r="CW713" s="32">
        <v>1000</v>
      </c>
      <c r="CX713" s="32">
        <v>1000</v>
      </c>
      <c r="CZ713" t="s">
        <v>141</v>
      </c>
      <c r="DA713" t="s">
        <v>3101</v>
      </c>
      <c r="DB713">
        <v>1000</v>
      </c>
      <c r="DC713">
        <v>1000</v>
      </c>
      <c r="DD713">
        <v>1000</v>
      </c>
      <c r="DE713">
        <v>1000</v>
      </c>
      <c r="DF713">
        <v>1000</v>
      </c>
      <c r="DG713">
        <v>1000</v>
      </c>
      <c r="DH713">
        <v>1000</v>
      </c>
      <c r="DI713">
        <v>1000</v>
      </c>
      <c r="DJ713">
        <v>1000</v>
      </c>
      <c r="DK713">
        <v>1000</v>
      </c>
      <c r="DL713">
        <v>1000</v>
      </c>
      <c r="DM713">
        <v>1000</v>
      </c>
      <c r="DN713">
        <f t="shared" si="15"/>
        <v>12000</v>
      </c>
    </row>
    <row r="714" spans="89:118" x14ac:dyDescent="0.45">
      <c r="CK714" t="s">
        <v>141</v>
      </c>
      <c r="CL714" t="s">
        <v>3103</v>
      </c>
      <c r="CM714" s="32">
        <v>4768</v>
      </c>
      <c r="CN714" s="32">
        <v>4719</v>
      </c>
      <c r="CO714" s="32">
        <v>4680</v>
      </c>
      <c r="CP714" s="32">
        <v>4914</v>
      </c>
      <c r="CQ714" s="32">
        <v>4719</v>
      </c>
      <c r="CR714" s="32">
        <v>4719</v>
      </c>
      <c r="CS714" s="32">
        <v>5174</v>
      </c>
      <c r="CT714" s="32">
        <v>4953</v>
      </c>
      <c r="CU714" s="32">
        <v>4992</v>
      </c>
      <c r="CV714" s="32">
        <v>4918</v>
      </c>
      <c r="CW714" s="32">
        <v>5011</v>
      </c>
      <c r="CX714" s="32">
        <v>4894</v>
      </c>
      <c r="CZ714" t="s">
        <v>141</v>
      </c>
      <c r="DA714" t="s">
        <v>3103</v>
      </c>
      <c r="DB714">
        <v>4768</v>
      </c>
      <c r="DC714">
        <v>4719</v>
      </c>
      <c r="DD714">
        <v>4680</v>
      </c>
      <c r="DE714">
        <v>4914</v>
      </c>
      <c r="DF714">
        <v>4719</v>
      </c>
      <c r="DG714">
        <v>4719</v>
      </c>
      <c r="DH714">
        <v>5174</v>
      </c>
      <c r="DI714">
        <v>4953</v>
      </c>
      <c r="DJ714">
        <v>4992</v>
      </c>
      <c r="DK714">
        <v>4918</v>
      </c>
      <c r="DL714">
        <v>5011</v>
      </c>
      <c r="DM714">
        <v>4894</v>
      </c>
      <c r="DN714">
        <f t="shared" si="15"/>
        <v>58461</v>
      </c>
    </row>
    <row r="715" spans="89:118" x14ac:dyDescent="0.45">
      <c r="CK715" t="s">
        <v>376</v>
      </c>
      <c r="CL715" t="s">
        <v>3109</v>
      </c>
      <c r="CM715" s="32">
        <v>7070</v>
      </c>
      <c r="CN715" s="32">
        <v>7070</v>
      </c>
      <c r="CO715" s="32">
        <v>7070</v>
      </c>
      <c r="CP715" s="32">
        <v>7070</v>
      </c>
      <c r="CQ715" s="32">
        <v>7070</v>
      </c>
      <c r="CR715" s="32">
        <v>7070</v>
      </c>
      <c r="CS715" s="32">
        <v>7070</v>
      </c>
      <c r="CT715" s="32">
        <v>7070</v>
      </c>
      <c r="CU715" s="32">
        <v>7070</v>
      </c>
      <c r="CV715" s="32">
        <v>7070</v>
      </c>
      <c r="CW715" s="32">
        <v>0</v>
      </c>
      <c r="CX715" s="32">
        <v>0</v>
      </c>
      <c r="CZ715" t="s">
        <v>376</v>
      </c>
      <c r="DA715" t="s">
        <v>3109</v>
      </c>
      <c r="DB715">
        <v>7070</v>
      </c>
      <c r="DC715">
        <v>7070</v>
      </c>
      <c r="DD715">
        <v>7070</v>
      </c>
      <c r="DE715">
        <v>7070</v>
      </c>
      <c r="DF715">
        <v>7070</v>
      </c>
      <c r="DG715">
        <v>7070</v>
      </c>
      <c r="DH715">
        <v>7070</v>
      </c>
      <c r="DI715">
        <v>7070</v>
      </c>
      <c r="DJ715">
        <v>7070</v>
      </c>
      <c r="DK715">
        <v>7070</v>
      </c>
      <c r="DL715">
        <v>0</v>
      </c>
      <c r="DM715">
        <v>0</v>
      </c>
      <c r="DN715">
        <f t="shared" si="15"/>
        <v>70700</v>
      </c>
    </row>
    <row r="716" spans="89:118" x14ac:dyDescent="0.45">
      <c r="CK716" t="s">
        <v>376</v>
      </c>
      <c r="CL716" t="s">
        <v>3108</v>
      </c>
      <c r="CM716" s="32">
        <v>13500</v>
      </c>
      <c r="CN716" s="32">
        <v>13500</v>
      </c>
      <c r="CO716" s="32">
        <v>13500</v>
      </c>
      <c r="CP716" s="32">
        <v>13500</v>
      </c>
      <c r="CQ716" s="32">
        <v>13500</v>
      </c>
      <c r="CR716" s="32">
        <v>13500</v>
      </c>
      <c r="CS716" s="32">
        <v>13500</v>
      </c>
      <c r="CT716" s="32">
        <v>13500</v>
      </c>
      <c r="CU716" s="32">
        <v>13500</v>
      </c>
      <c r="CV716" s="32">
        <v>13500</v>
      </c>
      <c r="CW716" s="32">
        <v>13500</v>
      </c>
      <c r="CX716" s="32">
        <v>13500</v>
      </c>
      <c r="CZ716" t="s">
        <v>376</v>
      </c>
      <c r="DA716" t="s">
        <v>3108</v>
      </c>
      <c r="DB716">
        <v>13500</v>
      </c>
      <c r="DC716">
        <v>13500</v>
      </c>
      <c r="DD716">
        <v>13500</v>
      </c>
      <c r="DE716">
        <v>13500</v>
      </c>
      <c r="DF716">
        <v>13500</v>
      </c>
      <c r="DG716">
        <v>13500</v>
      </c>
      <c r="DH716">
        <v>13500</v>
      </c>
      <c r="DI716">
        <v>13500</v>
      </c>
      <c r="DJ716">
        <v>13500</v>
      </c>
      <c r="DK716">
        <v>13500</v>
      </c>
      <c r="DL716">
        <v>13500</v>
      </c>
      <c r="DM716">
        <v>13500</v>
      </c>
      <c r="DN716">
        <f t="shared" si="15"/>
        <v>162000</v>
      </c>
    </row>
    <row r="717" spans="89:118" x14ac:dyDescent="0.45">
      <c r="CK717" t="s">
        <v>376</v>
      </c>
      <c r="CL717" t="s">
        <v>3100</v>
      </c>
      <c r="CM717" s="32">
        <v>133784.4</v>
      </c>
      <c r="CN717" s="32">
        <v>153536.9</v>
      </c>
      <c r="CO717" s="32">
        <v>155984.6</v>
      </c>
      <c r="CP717" s="32">
        <v>173406</v>
      </c>
      <c r="CQ717" s="32">
        <v>344266.9</v>
      </c>
      <c r="CR717" s="32">
        <v>133976.9</v>
      </c>
      <c r="CS717" s="32">
        <v>133976.9</v>
      </c>
      <c r="CT717" s="32">
        <v>133976.9</v>
      </c>
      <c r="CU717" s="32">
        <v>138976.9</v>
      </c>
      <c r="CV717" s="32">
        <v>138976.9</v>
      </c>
      <c r="CW717" s="32">
        <v>138976.9</v>
      </c>
      <c r="CX717" s="32">
        <v>138976.9</v>
      </c>
      <c r="CZ717" t="s">
        <v>376</v>
      </c>
      <c r="DA717" t="s">
        <v>3100</v>
      </c>
      <c r="DB717">
        <v>133784.4</v>
      </c>
      <c r="DC717">
        <v>153536.9</v>
      </c>
      <c r="DD717">
        <v>155984.6</v>
      </c>
      <c r="DE717">
        <v>173406</v>
      </c>
      <c r="DF717">
        <v>344266.9</v>
      </c>
      <c r="DG717">
        <v>133976.9</v>
      </c>
      <c r="DH717">
        <v>133976.9</v>
      </c>
      <c r="DI717">
        <v>133976.9</v>
      </c>
      <c r="DJ717">
        <v>138976.9</v>
      </c>
      <c r="DK717">
        <v>138976.9</v>
      </c>
      <c r="DL717">
        <v>138976.9</v>
      </c>
      <c r="DM717">
        <v>138976.9</v>
      </c>
      <c r="DN717">
        <f t="shared" si="15"/>
        <v>1918817.0999999994</v>
      </c>
    </row>
    <row r="718" spans="89:118" x14ac:dyDescent="0.45">
      <c r="CK718" t="s">
        <v>376</v>
      </c>
      <c r="CL718" t="s">
        <v>3104</v>
      </c>
      <c r="CM718" s="32">
        <v>10148.6</v>
      </c>
      <c r="CN718" s="32">
        <v>23229.1</v>
      </c>
      <c r="CO718" s="32">
        <v>24839.4</v>
      </c>
      <c r="CP718" s="32">
        <v>36382</v>
      </c>
      <c r="CQ718" s="32">
        <v>36759.1</v>
      </c>
      <c r="CR718" s="32">
        <v>36759.1</v>
      </c>
      <c r="CS718" s="32">
        <v>36759.1</v>
      </c>
      <c r="CT718" s="32">
        <v>36759.1</v>
      </c>
      <c r="CU718" s="32">
        <v>36759.1</v>
      </c>
      <c r="CV718" s="32">
        <v>36759.1</v>
      </c>
      <c r="CW718" s="32">
        <v>36759.1</v>
      </c>
      <c r="CX718" s="32">
        <v>36759.1</v>
      </c>
      <c r="CZ718" t="s">
        <v>376</v>
      </c>
      <c r="DA718" t="s">
        <v>3104</v>
      </c>
      <c r="DB718">
        <v>10148.6</v>
      </c>
      <c r="DC718">
        <v>23229.1</v>
      </c>
      <c r="DD718">
        <v>24839.4</v>
      </c>
      <c r="DE718">
        <v>36382</v>
      </c>
      <c r="DF718">
        <v>36759.1</v>
      </c>
      <c r="DG718">
        <v>36759.1</v>
      </c>
      <c r="DH718">
        <v>36759.1</v>
      </c>
      <c r="DI718">
        <v>36759.1</v>
      </c>
      <c r="DJ718">
        <v>36759.1</v>
      </c>
      <c r="DK718">
        <v>36759.1</v>
      </c>
      <c r="DL718">
        <v>36759.1</v>
      </c>
      <c r="DM718">
        <v>36759.1</v>
      </c>
      <c r="DN718">
        <f t="shared" si="15"/>
        <v>388671.89999999997</v>
      </c>
    </row>
    <row r="719" spans="89:118" x14ac:dyDescent="0.45">
      <c r="CK719" t="s">
        <v>376</v>
      </c>
      <c r="CL719" t="s">
        <v>3112</v>
      </c>
      <c r="CM719" s="32">
        <v>48000</v>
      </c>
      <c r="CN719" s="32">
        <v>48000</v>
      </c>
      <c r="CO719" s="32">
        <v>48000</v>
      </c>
      <c r="CP719" s="32">
        <v>48000</v>
      </c>
      <c r="CQ719" s="32">
        <v>48000</v>
      </c>
      <c r="CR719" s="32">
        <v>48000</v>
      </c>
      <c r="CS719" s="32">
        <v>48000</v>
      </c>
      <c r="CT719" s="32">
        <v>48000</v>
      </c>
      <c r="CU719" s="32">
        <v>48000</v>
      </c>
      <c r="CV719" s="32">
        <v>37032</v>
      </c>
      <c r="CW719" s="32">
        <v>28000</v>
      </c>
      <c r="CX719" s="32">
        <v>28000</v>
      </c>
      <c r="CZ719" t="s">
        <v>376</v>
      </c>
      <c r="DA719" t="s">
        <v>3112</v>
      </c>
      <c r="DB719">
        <v>48000</v>
      </c>
      <c r="DC719">
        <v>48000</v>
      </c>
      <c r="DD719">
        <v>48000</v>
      </c>
      <c r="DE719">
        <v>48000</v>
      </c>
      <c r="DF719">
        <v>48000</v>
      </c>
      <c r="DG719">
        <v>48000</v>
      </c>
      <c r="DH719">
        <v>48000</v>
      </c>
      <c r="DI719">
        <v>48000</v>
      </c>
      <c r="DJ719">
        <v>48000</v>
      </c>
      <c r="DK719">
        <v>37032</v>
      </c>
      <c r="DL719">
        <v>28000</v>
      </c>
      <c r="DM719">
        <v>28000</v>
      </c>
      <c r="DN719">
        <f t="shared" si="15"/>
        <v>525032</v>
      </c>
    </row>
    <row r="720" spans="89:118" x14ac:dyDescent="0.45">
      <c r="CK720" t="s">
        <v>376</v>
      </c>
      <c r="CL720" t="s">
        <v>3105</v>
      </c>
      <c r="CM720" s="32">
        <v>3097</v>
      </c>
      <c r="CN720" s="32">
        <v>7428</v>
      </c>
      <c r="CO720" s="32">
        <v>8000</v>
      </c>
      <c r="CP720" s="32">
        <v>13800</v>
      </c>
      <c r="CQ720" s="32">
        <v>14000</v>
      </c>
      <c r="CR720" s="32">
        <v>14000</v>
      </c>
      <c r="CS720" s="32">
        <v>14000</v>
      </c>
      <c r="CT720" s="32">
        <v>14000</v>
      </c>
      <c r="CU720" s="32">
        <v>14000</v>
      </c>
      <c r="CV720" s="32">
        <v>14000</v>
      </c>
      <c r="CW720" s="32">
        <v>14000</v>
      </c>
      <c r="CX720" s="32">
        <v>14000</v>
      </c>
      <c r="CZ720" t="s">
        <v>376</v>
      </c>
      <c r="DA720" t="s">
        <v>3105</v>
      </c>
      <c r="DB720">
        <v>3097</v>
      </c>
      <c r="DC720">
        <v>7428</v>
      </c>
      <c r="DD720">
        <v>8000</v>
      </c>
      <c r="DE720">
        <v>13800</v>
      </c>
      <c r="DF720">
        <v>14000</v>
      </c>
      <c r="DG720">
        <v>14000</v>
      </c>
      <c r="DH720">
        <v>14000</v>
      </c>
      <c r="DI720">
        <v>14000</v>
      </c>
      <c r="DJ720">
        <v>14000</v>
      </c>
      <c r="DK720">
        <v>14000</v>
      </c>
      <c r="DL720">
        <v>14000</v>
      </c>
      <c r="DM720">
        <v>14000</v>
      </c>
      <c r="DN720">
        <f t="shared" si="15"/>
        <v>144325</v>
      </c>
    </row>
    <row r="721" spans="89:118" x14ac:dyDescent="0.45">
      <c r="CK721" t="s">
        <v>376</v>
      </c>
      <c r="CL721" t="s">
        <v>3113</v>
      </c>
      <c r="CM721" s="32">
        <v>2000</v>
      </c>
      <c r="CN721" s="32">
        <v>2000</v>
      </c>
      <c r="CO721" s="32">
        <v>2000</v>
      </c>
      <c r="CP721" s="32">
        <v>2000</v>
      </c>
      <c r="CQ721" s="32">
        <v>2000</v>
      </c>
      <c r="CR721" s="32">
        <v>2000</v>
      </c>
      <c r="CS721" s="32">
        <v>2000</v>
      </c>
      <c r="CT721" s="32">
        <v>2000</v>
      </c>
      <c r="CU721" s="32">
        <v>2000</v>
      </c>
      <c r="CV721" s="32">
        <v>2000</v>
      </c>
      <c r="CW721" s="32">
        <v>2000</v>
      </c>
      <c r="CX721" s="32">
        <v>2000</v>
      </c>
      <c r="CZ721" t="s">
        <v>376</v>
      </c>
      <c r="DA721" t="s">
        <v>3113</v>
      </c>
      <c r="DB721">
        <v>2000</v>
      </c>
      <c r="DC721">
        <v>2000</v>
      </c>
      <c r="DD721">
        <v>2000</v>
      </c>
      <c r="DE721">
        <v>2000</v>
      </c>
      <c r="DF721">
        <v>2000</v>
      </c>
      <c r="DG721">
        <v>2000</v>
      </c>
      <c r="DH721">
        <v>2000</v>
      </c>
      <c r="DI721">
        <v>2000</v>
      </c>
      <c r="DJ721">
        <v>2000</v>
      </c>
      <c r="DK721">
        <v>2000</v>
      </c>
      <c r="DL721">
        <v>2000</v>
      </c>
      <c r="DM721">
        <v>2000</v>
      </c>
      <c r="DN721">
        <f t="shared" si="15"/>
        <v>24000</v>
      </c>
    </row>
    <row r="722" spans="89:118" x14ac:dyDescent="0.45">
      <c r="CK722" t="s">
        <v>376</v>
      </c>
      <c r="CL722" t="s">
        <v>3101</v>
      </c>
      <c r="CM722" s="32">
        <v>132699</v>
      </c>
      <c r="CN722" s="32">
        <v>133781</v>
      </c>
      <c r="CO722" s="32">
        <v>133924</v>
      </c>
      <c r="CP722" s="32">
        <v>135857</v>
      </c>
      <c r="CQ722" s="32">
        <v>248169</v>
      </c>
      <c r="CR722" s="32">
        <v>90924</v>
      </c>
      <c r="CS722" s="32">
        <v>90924</v>
      </c>
      <c r="CT722" s="32">
        <v>90924</v>
      </c>
      <c r="CU722" s="32">
        <v>90924</v>
      </c>
      <c r="CV722" s="32">
        <v>90376</v>
      </c>
      <c r="CW722" s="32">
        <v>89924</v>
      </c>
      <c r="CX722" s="32">
        <v>89924</v>
      </c>
      <c r="CZ722" t="s">
        <v>376</v>
      </c>
      <c r="DA722" t="s">
        <v>3101</v>
      </c>
      <c r="DB722">
        <v>132699</v>
      </c>
      <c r="DC722">
        <v>133781</v>
      </c>
      <c r="DD722">
        <v>133924</v>
      </c>
      <c r="DE722">
        <v>135857</v>
      </c>
      <c r="DF722">
        <v>248169</v>
      </c>
      <c r="DG722">
        <v>90924</v>
      </c>
      <c r="DH722">
        <v>90924</v>
      </c>
      <c r="DI722">
        <v>90924</v>
      </c>
      <c r="DJ722">
        <v>90924</v>
      </c>
      <c r="DK722">
        <v>90376</v>
      </c>
      <c r="DL722">
        <v>89924</v>
      </c>
      <c r="DM722">
        <v>89924</v>
      </c>
      <c r="DN722">
        <f t="shared" si="15"/>
        <v>1418350</v>
      </c>
    </row>
    <row r="723" spans="89:118" x14ac:dyDescent="0.45">
      <c r="CK723" t="s">
        <v>376</v>
      </c>
      <c r="CL723" t="s">
        <v>3103</v>
      </c>
      <c r="CM723" s="32">
        <v>50787</v>
      </c>
      <c r="CN723" s="32">
        <v>47179</v>
      </c>
      <c r="CO723" s="32">
        <v>58159</v>
      </c>
      <c r="CP723" s="32">
        <v>56800</v>
      </c>
      <c r="CQ723" s="32">
        <v>59492</v>
      </c>
      <c r="CR723" s="32">
        <v>60472</v>
      </c>
      <c r="CS723" s="32">
        <v>65666</v>
      </c>
      <c r="CT723" s="32">
        <v>66268</v>
      </c>
      <c r="CU723" s="32">
        <v>51822</v>
      </c>
      <c r="CV723" s="32">
        <v>64179</v>
      </c>
      <c r="CW723" s="32">
        <v>56007</v>
      </c>
      <c r="CX723" s="32">
        <v>52989</v>
      </c>
      <c r="CZ723" t="s">
        <v>376</v>
      </c>
      <c r="DA723" t="s">
        <v>3103</v>
      </c>
      <c r="DB723">
        <v>50787</v>
      </c>
      <c r="DC723">
        <v>47179</v>
      </c>
      <c r="DD723">
        <v>58159</v>
      </c>
      <c r="DE723">
        <v>56800</v>
      </c>
      <c r="DF723">
        <v>59492</v>
      </c>
      <c r="DG723">
        <v>60472</v>
      </c>
      <c r="DH723">
        <v>65666</v>
      </c>
      <c r="DI723">
        <v>66268</v>
      </c>
      <c r="DJ723">
        <v>51822</v>
      </c>
      <c r="DK723">
        <v>64179</v>
      </c>
      <c r="DL723">
        <v>56007</v>
      </c>
      <c r="DM723">
        <v>52989</v>
      </c>
      <c r="DN723">
        <f t="shared" si="15"/>
        <v>689820</v>
      </c>
    </row>
    <row r="724" spans="89:118" x14ac:dyDescent="0.45">
      <c r="CK724" t="s">
        <v>376</v>
      </c>
      <c r="CL724" t="s">
        <v>3107</v>
      </c>
      <c r="CM724" s="32">
        <v>4200</v>
      </c>
      <c r="CN724" s="32">
        <v>4200</v>
      </c>
      <c r="CO724" s="32">
        <v>4200</v>
      </c>
      <c r="CP724" s="32">
        <v>4200</v>
      </c>
      <c r="CQ724" s="32">
        <v>4200</v>
      </c>
      <c r="CR724" s="32">
        <v>4200</v>
      </c>
      <c r="CS724" s="32">
        <v>4200</v>
      </c>
      <c r="CT724" s="32">
        <v>4200</v>
      </c>
      <c r="CU724" s="32">
        <v>4200</v>
      </c>
      <c r="CV724" s="32">
        <v>4200</v>
      </c>
      <c r="CW724" s="32">
        <v>4200</v>
      </c>
      <c r="CX724" s="32">
        <v>4200</v>
      </c>
      <c r="CZ724" t="s">
        <v>376</v>
      </c>
      <c r="DA724" t="s">
        <v>3107</v>
      </c>
      <c r="DB724">
        <v>4200</v>
      </c>
      <c r="DC724">
        <v>4200</v>
      </c>
      <c r="DD724">
        <v>4200</v>
      </c>
      <c r="DE724">
        <v>4200</v>
      </c>
      <c r="DF724">
        <v>4200</v>
      </c>
      <c r="DG724">
        <v>4200</v>
      </c>
      <c r="DH724">
        <v>4200</v>
      </c>
      <c r="DI724">
        <v>4200</v>
      </c>
      <c r="DJ724">
        <v>4200</v>
      </c>
      <c r="DK724">
        <v>4200</v>
      </c>
      <c r="DL724">
        <v>4200</v>
      </c>
      <c r="DM724">
        <v>4200</v>
      </c>
      <c r="DN724">
        <f t="shared" si="15"/>
        <v>50400</v>
      </c>
    </row>
    <row r="725" spans="89:118" x14ac:dyDescent="0.45">
      <c r="CK725" t="s">
        <v>1173</v>
      </c>
      <c r="CL725" t="s">
        <v>3100</v>
      </c>
      <c r="CM725" s="32">
        <v>45900</v>
      </c>
      <c r="CN725" s="32">
        <v>45900</v>
      </c>
      <c r="CO725" s="32">
        <v>45900</v>
      </c>
      <c r="CP725" s="32">
        <v>45900</v>
      </c>
      <c r="CQ725" s="32">
        <v>45900</v>
      </c>
      <c r="CR725" s="32">
        <v>45900</v>
      </c>
      <c r="CS725" s="32">
        <v>45900</v>
      </c>
      <c r="CT725" s="32">
        <v>45900</v>
      </c>
      <c r="CU725" s="32">
        <v>45900</v>
      </c>
      <c r="CV725" s="32">
        <v>45900</v>
      </c>
      <c r="CW725" s="32">
        <v>45900</v>
      </c>
      <c r="CX725" s="32">
        <v>45900</v>
      </c>
      <c r="CZ725" t="s">
        <v>1173</v>
      </c>
      <c r="DA725" t="s">
        <v>3100</v>
      </c>
      <c r="DB725">
        <v>45900</v>
      </c>
      <c r="DC725">
        <v>45900</v>
      </c>
      <c r="DD725">
        <v>45900</v>
      </c>
      <c r="DE725">
        <v>45900</v>
      </c>
      <c r="DF725">
        <v>45900</v>
      </c>
      <c r="DG725">
        <v>45900</v>
      </c>
      <c r="DH725">
        <v>45900</v>
      </c>
      <c r="DI725">
        <v>45900</v>
      </c>
      <c r="DJ725">
        <v>45900</v>
      </c>
      <c r="DK725">
        <v>45900</v>
      </c>
      <c r="DL725">
        <v>45900</v>
      </c>
      <c r="DM725">
        <v>45900</v>
      </c>
      <c r="DN725">
        <f t="shared" si="15"/>
        <v>550800</v>
      </c>
    </row>
    <row r="726" spans="89:118" x14ac:dyDescent="0.45">
      <c r="CK726" t="s">
        <v>1173</v>
      </c>
      <c r="CL726" t="s">
        <v>3103</v>
      </c>
      <c r="CM726" s="32">
        <v>15700</v>
      </c>
      <c r="CN726" s="32">
        <v>15830</v>
      </c>
      <c r="CO726" s="32">
        <v>50223</v>
      </c>
      <c r="CP726" s="32">
        <v>80238</v>
      </c>
      <c r="CQ726" s="32">
        <v>55829</v>
      </c>
      <c r="CR726" s="32">
        <v>49878</v>
      </c>
      <c r="CS726" s="32">
        <v>38739</v>
      </c>
      <c r="CT726" s="32">
        <v>35905</v>
      </c>
      <c r="CU726" s="32">
        <v>42074</v>
      </c>
      <c r="CV726" s="32">
        <v>35601</v>
      </c>
      <c r="CW726" s="32">
        <v>60933</v>
      </c>
      <c r="CX726" s="32">
        <v>23983</v>
      </c>
      <c r="CZ726" t="s">
        <v>1173</v>
      </c>
      <c r="DA726" t="s">
        <v>3103</v>
      </c>
      <c r="DB726">
        <v>15700</v>
      </c>
      <c r="DC726">
        <v>15830</v>
      </c>
      <c r="DD726">
        <v>50223</v>
      </c>
      <c r="DE726">
        <v>80238</v>
      </c>
      <c r="DF726">
        <v>55829</v>
      </c>
      <c r="DG726">
        <v>49878</v>
      </c>
      <c r="DH726">
        <v>38739</v>
      </c>
      <c r="DI726">
        <v>35905</v>
      </c>
      <c r="DJ726">
        <v>42074</v>
      </c>
      <c r="DK726">
        <v>35601</v>
      </c>
      <c r="DL726">
        <v>60933</v>
      </c>
      <c r="DM726">
        <v>23983</v>
      </c>
      <c r="DN726">
        <f t="shared" si="15"/>
        <v>504933</v>
      </c>
    </row>
    <row r="727" spans="89:118" x14ac:dyDescent="0.45">
      <c r="CK727" t="s">
        <v>1173</v>
      </c>
      <c r="CL727" t="s">
        <v>3107</v>
      </c>
      <c r="CM727" s="32">
        <v>4400</v>
      </c>
      <c r="CN727" s="32">
        <v>4400</v>
      </c>
      <c r="CO727" s="32">
        <v>4400</v>
      </c>
      <c r="CP727" s="32">
        <v>4400</v>
      </c>
      <c r="CQ727" s="32">
        <v>4400</v>
      </c>
      <c r="CR727" s="32">
        <v>4400</v>
      </c>
      <c r="CS727" s="32">
        <v>4400</v>
      </c>
      <c r="CT727" s="32">
        <v>4400</v>
      </c>
      <c r="CU727" s="32">
        <v>4400</v>
      </c>
      <c r="CV727" s="32">
        <v>4400</v>
      </c>
      <c r="CW727" s="32">
        <v>4400</v>
      </c>
      <c r="CX727" s="32">
        <v>4400</v>
      </c>
      <c r="CZ727" t="s">
        <v>1173</v>
      </c>
      <c r="DA727" t="s">
        <v>3107</v>
      </c>
      <c r="DB727">
        <v>4400</v>
      </c>
      <c r="DC727">
        <v>4400</v>
      </c>
      <c r="DD727">
        <v>4400</v>
      </c>
      <c r="DE727">
        <v>4400</v>
      </c>
      <c r="DF727">
        <v>4400</v>
      </c>
      <c r="DG727">
        <v>4400</v>
      </c>
      <c r="DH727">
        <v>4400</v>
      </c>
      <c r="DI727">
        <v>4400</v>
      </c>
      <c r="DJ727">
        <v>4400</v>
      </c>
      <c r="DK727">
        <v>4400</v>
      </c>
      <c r="DL727">
        <v>4400</v>
      </c>
      <c r="DM727">
        <v>4400</v>
      </c>
      <c r="DN727">
        <f t="shared" si="15"/>
        <v>52800</v>
      </c>
    </row>
    <row r="728" spans="89:118" x14ac:dyDescent="0.45">
      <c r="CK728" t="s">
        <v>534</v>
      </c>
      <c r="CL728" t="s">
        <v>3111</v>
      </c>
      <c r="CM728" s="32">
        <v>8000</v>
      </c>
      <c r="CN728" s="32">
        <v>8000</v>
      </c>
      <c r="CO728" s="32">
        <v>8000</v>
      </c>
      <c r="CP728" s="32">
        <v>8000</v>
      </c>
      <c r="CQ728" s="32">
        <v>8000</v>
      </c>
      <c r="CR728" s="32">
        <v>8000</v>
      </c>
      <c r="CS728" s="32">
        <v>8000</v>
      </c>
      <c r="CT728" s="32">
        <v>8000</v>
      </c>
      <c r="CU728" s="32">
        <v>8000</v>
      </c>
      <c r="CV728" s="32">
        <v>8000</v>
      </c>
      <c r="CW728" s="32">
        <v>8000</v>
      </c>
      <c r="CX728" s="32">
        <v>8000</v>
      </c>
      <c r="CZ728" t="s">
        <v>534</v>
      </c>
      <c r="DA728" t="s">
        <v>3111</v>
      </c>
      <c r="DB728">
        <v>8000</v>
      </c>
      <c r="DC728">
        <v>8000</v>
      </c>
      <c r="DD728">
        <v>8000</v>
      </c>
      <c r="DE728">
        <v>8000</v>
      </c>
      <c r="DF728">
        <v>8000</v>
      </c>
      <c r="DG728">
        <v>8000</v>
      </c>
      <c r="DH728">
        <v>8000</v>
      </c>
      <c r="DI728">
        <v>8000</v>
      </c>
      <c r="DJ728">
        <v>8000</v>
      </c>
      <c r="DK728">
        <v>8000</v>
      </c>
      <c r="DL728">
        <v>8000</v>
      </c>
      <c r="DM728">
        <v>8000</v>
      </c>
      <c r="DN728">
        <f t="shared" si="15"/>
        <v>96000</v>
      </c>
    </row>
    <row r="729" spans="89:118" x14ac:dyDescent="0.45">
      <c r="CK729" t="s">
        <v>534</v>
      </c>
      <c r="CL729" t="s">
        <v>3100</v>
      </c>
      <c r="CM729" s="32">
        <v>82000</v>
      </c>
      <c r="CN729" s="32">
        <v>82000</v>
      </c>
      <c r="CO729" s="32">
        <v>82000</v>
      </c>
      <c r="CP729" s="32">
        <v>82000</v>
      </c>
      <c r="CQ729" s="32">
        <v>82000</v>
      </c>
      <c r="CR729" s="32">
        <v>82000</v>
      </c>
      <c r="CS729" s="32">
        <v>82000</v>
      </c>
      <c r="CT729" s="32">
        <v>82000</v>
      </c>
      <c r="CU729" s="32">
        <v>82000</v>
      </c>
      <c r="CV729" s="32">
        <v>82000</v>
      </c>
      <c r="CW729" s="32">
        <v>82000</v>
      </c>
      <c r="CX729" s="32">
        <v>82000</v>
      </c>
      <c r="CZ729" t="s">
        <v>534</v>
      </c>
      <c r="DA729" t="s">
        <v>3100</v>
      </c>
      <c r="DB729">
        <v>82000</v>
      </c>
      <c r="DC729">
        <v>82000</v>
      </c>
      <c r="DD729">
        <v>82000</v>
      </c>
      <c r="DE729">
        <v>82000</v>
      </c>
      <c r="DF729">
        <v>82000</v>
      </c>
      <c r="DG729">
        <v>82000</v>
      </c>
      <c r="DH729">
        <v>82000</v>
      </c>
      <c r="DI729">
        <v>82000</v>
      </c>
      <c r="DJ729">
        <v>82000</v>
      </c>
      <c r="DK729">
        <v>82000</v>
      </c>
      <c r="DL729">
        <v>82000</v>
      </c>
      <c r="DM729">
        <v>82000</v>
      </c>
      <c r="DN729">
        <f t="shared" si="15"/>
        <v>984000</v>
      </c>
    </row>
    <row r="730" spans="89:118" x14ac:dyDescent="0.45">
      <c r="CK730" t="s">
        <v>534</v>
      </c>
      <c r="CL730" t="s">
        <v>3101</v>
      </c>
      <c r="CM730" s="32">
        <v>11880</v>
      </c>
      <c r="CN730" s="32">
        <v>11880</v>
      </c>
      <c r="CO730" s="32">
        <v>11880</v>
      </c>
      <c r="CP730" s="32">
        <v>11880</v>
      </c>
      <c r="CQ730" s="32">
        <v>11880</v>
      </c>
      <c r="CR730" s="32">
        <v>11880</v>
      </c>
      <c r="CS730" s="32">
        <v>11880</v>
      </c>
      <c r="CT730" s="32">
        <v>11880</v>
      </c>
      <c r="CU730" s="32">
        <v>11880</v>
      </c>
      <c r="CV730" s="32">
        <v>11880</v>
      </c>
      <c r="CW730" s="32">
        <v>11712</v>
      </c>
      <c r="CX730" s="32">
        <v>11712</v>
      </c>
      <c r="CZ730" t="s">
        <v>534</v>
      </c>
      <c r="DA730" t="s">
        <v>3101</v>
      </c>
      <c r="DB730">
        <v>11880</v>
      </c>
      <c r="DC730">
        <v>11880</v>
      </c>
      <c r="DD730">
        <v>11880</v>
      </c>
      <c r="DE730">
        <v>11880</v>
      </c>
      <c r="DF730">
        <v>11880</v>
      </c>
      <c r="DG730">
        <v>11880</v>
      </c>
      <c r="DH730">
        <v>11880</v>
      </c>
      <c r="DI730">
        <v>11880</v>
      </c>
      <c r="DJ730">
        <v>11880</v>
      </c>
      <c r="DK730">
        <v>11880</v>
      </c>
      <c r="DL730">
        <v>11712</v>
      </c>
      <c r="DM730">
        <v>11712</v>
      </c>
      <c r="DN730">
        <f t="shared" si="15"/>
        <v>142224</v>
      </c>
    </row>
    <row r="731" spans="89:118" x14ac:dyDescent="0.45">
      <c r="CK731" t="s">
        <v>534</v>
      </c>
      <c r="CL731" t="s">
        <v>3103</v>
      </c>
      <c r="CM731" s="32">
        <v>15451</v>
      </c>
      <c r="CN731" s="32">
        <v>15217</v>
      </c>
      <c r="CO731" s="32">
        <v>15295</v>
      </c>
      <c r="CP731" s="32">
        <v>15373</v>
      </c>
      <c r="CQ731" s="32">
        <v>16035</v>
      </c>
      <c r="CR731" s="32">
        <v>15373</v>
      </c>
      <c r="CS731" s="32">
        <v>15415</v>
      </c>
      <c r="CT731" s="32">
        <v>15100</v>
      </c>
      <c r="CU731" s="32">
        <v>15178</v>
      </c>
      <c r="CV731" s="32">
        <v>15178</v>
      </c>
      <c r="CW731" s="32">
        <v>15383</v>
      </c>
      <c r="CX731" s="32">
        <v>15508</v>
      </c>
      <c r="CZ731" t="s">
        <v>534</v>
      </c>
      <c r="DA731" t="s">
        <v>3103</v>
      </c>
      <c r="DB731">
        <v>15451</v>
      </c>
      <c r="DC731">
        <v>15217</v>
      </c>
      <c r="DD731">
        <v>15295</v>
      </c>
      <c r="DE731">
        <v>15373</v>
      </c>
      <c r="DF731">
        <v>16035</v>
      </c>
      <c r="DG731">
        <v>15373</v>
      </c>
      <c r="DH731">
        <v>15415</v>
      </c>
      <c r="DI731">
        <v>15100</v>
      </c>
      <c r="DJ731">
        <v>15178</v>
      </c>
      <c r="DK731">
        <v>15178</v>
      </c>
      <c r="DL731">
        <v>15383</v>
      </c>
      <c r="DM731">
        <v>15508</v>
      </c>
      <c r="DN731">
        <f t="shared" si="15"/>
        <v>184506</v>
      </c>
    </row>
    <row r="732" spans="89:118" x14ac:dyDescent="0.45">
      <c r="CK732" t="s">
        <v>534</v>
      </c>
      <c r="CL732" t="s">
        <v>3107</v>
      </c>
      <c r="CM732" s="32">
        <v>2200</v>
      </c>
      <c r="CN732" s="32">
        <v>2200</v>
      </c>
      <c r="CO732" s="32">
        <v>2200</v>
      </c>
      <c r="CP732" s="32">
        <v>2200</v>
      </c>
      <c r="CQ732" s="32">
        <v>2200</v>
      </c>
      <c r="CR732" s="32">
        <v>2200</v>
      </c>
      <c r="CS732" s="32">
        <v>2200</v>
      </c>
      <c r="CT732" s="32">
        <v>2200</v>
      </c>
      <c r="CU732" s="32">
        <v>2200</v>
      </c>
      <c r="CV732" s="32">
        <v>2200</v>
      </c>
      <c r="CW732" s="32">
        <v>2200</v>
      </c>
      <c r="CX732" s="32">
        <v>2200</v>
      </c>
      <c r="CZ732" t="s">
        <v>534</v>
      </c>
      <c r="DA732" t="s">
        <v>3107</v>
      </c>
      <c r="DB732">
        <v>2200</v>
      </c>
      <c r="DC732">
        <v>2200</v>
      </c>
      <c r="DD732">
        <v>2200</v>
      </c>
      <c r="DE732">
        <v>2200</v>
      </c>
      <c r="DF732">
        <v>2200</v>
      </c>
      <c r="DG732">
        <v>2200</v>
      </c>
      <c r="DH732">
        <v>2200</v>
      </c>
      <c r="DI732">
        <v>2200</v>
      </c>
      <c r="DJ732">
        <v>2200</v>
      </c>
      <c r="DK732">
        <v>2200</v>
      </c>
      <c r="DL732">
        <v>2200</v>
      </c>
      <c r="DM732">
        <v>2200</v>
      </c>
      <c r="DN732">
        <f t="shared" si="15"/>
        <v>26400</v>
      </c>
    </row>
    <row r="733" spans="89:118" x14ac:dyDescent="0.45">
      <c r="CK733" t="s">
        <v>49</v>
      </c>
      <c r="CL733" t="s">
        <v>3119</v>
      </c>
      <c r="CM733" s="32">
        <v>-1853</v>
      </c>
      <c r="CN733" s="32">
        <v>-1809</v>
      </c>
      <c r="CO733" s="32">
        <v>-1991</v>
      </c>
      <c r="CP733" s="32">
        <v>-2010</v>
      </c>
      <c r="CQ733" s="32">
        <v>-1965</v>
      </c>
      <c r="CR733" s="32">
        <v>-2311</v>
      </c>
      <c r="CS733" s="32">
        <v>-1957</v>
      </c>
      <c r="CT733" s="32">
        <v>-1819</v>
      </c>
      <c r="CU733" s="32">
        <v>-1809</v>
      </c>
      <c r="CV733" s="32">
        <v>-1771</v>
      </c>
      <c r="CW733" s="32">
        <v>-1719</v>
      </c>
      <c r="CX733" s="32">
        <v>-1812</v>
      </c>
      <c r="CZ733" t="s">
        <v>49</v>
      </c>
      <c r="DA733" t="s">
        <v>3119</v>
      </c>
      <c r="DB733">
        <v>-1853</v>
      </c>
      <c r="DC733">
        <v>-1809</v>
      </c>
      <c r="DD733">
        <v>-1991</v>
      </c>
      <c r="DE733">
        <v>-2010</v>
      </c>
      <c r="DF733">
        <v>-1965</v>
      </c>
      <c r="DG733">
        <v>-2311</v>
      </c>
      <c r="DH733">
        <v>-1957</v>
      </c>
      <c r="DI733">
        <v>-1819</v>
      </c>
      <c r="DJ733">
        <v>-1809</v>
      </c>
      <c r="DK733">
        <v>-1771</v>
      </c>
      <c r="DL733">
        <v>-1719</v>
      </c>
      <c r="DM733">
        <v>-1812</v>
      </c>
      <c r="DN733">
        <f t="shared" si="15"/>
        <v>-22826</v>
      </c>
    </row>
    <row r="734" spans="89:118" x14ac:dyDescent="0.45">
      <c r="CK734" t="s">
        <v>49</v>
      </c>
      <c r="CL734" t="s">
        <v>3115</v>
      </c>
      <c r="CM734" s="32">
        <v>642628.54</v>
      </c>
      <c r="CN734" s="32">
        <v>630706.30099999998</v>
      </c>
      <c r="CO734" s="32">
        <v>642221.32299999997</v>
      </c>
      <c r="CP734" s="32">
        <v>668767.32999999996</v>
      </c>
      <c r="CQ734" s="32">
        <v>678191.33</v>
      </c>
      <c r="CR734" s="32">
        <v>715150.06799999997</v>
      </c>
      <c r="CS734" s="32">
        <v>623167.71100000001</v>
      </c>
      <c r="CT734" s="32">
        <v>520503.14299999998</v>
      </c>
      <c r="CU734" s="32">
        <v>513968.71100000001</v>
      </c>
      <c r="CV734" s="32">
        <v>513006.71100000001</v>
      </c>
      <c r="CW734" s="32">
        <v>504692.03600000002</v>
      </c>
      <c r="CX734" s="32">
        <v>515991.674</v>
      </c>
      <c r="CZ734" t="s">
        <v>49</v>
      </c>
      <c r="DA734" t="s">
        <v>3115</v>
      </c>
      <c r="DB734">
        <v>642628.54</v>
      </c>
      <c r="DC734">
        <v>630706.30099999998</v>
      </c>
      <c r="DD734">
        <v>642221.32299999997</v>
      </c>
      <c r="DE734">
        <v>668767.32999999996</v>
      </c>
      <c r="DF734">
        <v>678191.33</v>
      </c>
      <c r="DG734">
        <v>715150.06799999997</v>
      </c>
      <c r="DH734">
        <v>623167.71100000001</v>
      </c>
      <c r="DI734">
        <v>520503.14299999998</v>
      </c>
      <c r="DJ734">
        <v>513968.71100000001</v>
      </c>
      <c r="DK734">
        <v>513006.71100000001</v>
      </c>
      <c r="DL734">
        <v>504692.03600000002</v>
      </c>
      <c r="DM734">
        <v>515991.674</v>
      </c>
      <c r="DN734">
        <f t="shared" si="15"/>
        <v>7168994.8780000005</v>
      </c>
    </row>
    <row r="735" spans="89:118" x14ac:dyDescent="0.45">
      <c r="CK735" t="s">
        <v>49</v>
      </c>
      <c r="CL735" t="s">
        <v>3116</v>
      </c>
      <c r="CM735" s="32">
        <v>37804.095999999998</v>
      </c>
      <c r="CN735" s="32">
        <v>37804.095999999998</v>
      </c>
      <c r="CO735" s="32">
        <v>37804.095999999998</v>
      </c>
      <c r="CP735" s="32">
        <v>37804.095999999998</v>
      </c>
      <c r="CQ735" s="32">
        <v>37804.095999999998</v>
      </c>
      <c r="CR735" s="32">
        <v>38214.095999999998</v>
      </c>
      <c r="CS735" s="32">
        <v>37804.095999999998</v>
      </c>
      <c r="CT735" s="32">
        <v>37804.095999999998</v>
      </c>
      <c r="CU735" s="32">
        <v>37804.095999999998</v>
      </c>
      <c r="CV735" s="32">
        <v>25050</v>
      </c>
      <c r="CW735" s="32">
        <v>40610</v>
      </c>
      <c r="CX735" s="32">
        <v>50290</v>
      </c>
      <c r="CZ735" t="s">
        <v>49</v>
      </c>
      <c r="DA735" t="s">
        <v>3116</v>
      </c>
      <c r="DB735">
        <v>37804.095999999998</v>
      </c>
      <c r="DC735">
        <v>37804.095999999998</v>
      </c>
      <c r="DD735">
        <v>37804.095999999998</v>
      </c>
      <c r="DE735">
        <v>37804.095999999998</v>
      </c>
      <c r="DF735">
        <v>37804.095999999998</v>
      </c>
      <c r="DG735">
        <v>38214.095999999998</v>
      </c>
      <c r="DH735">
        <v>37804.095999999998</v>
      </c>
      <c r="DI735">
        <v>37804.095999999998</v>
      </c>
      <c r="DJ735">
        <v>37804.095999999998</v>
      </c>
      <c r="DK735">
        <v>25050</v>
      </c>
      <c r="DL735">
        <v>40610</v>
      </c>
      <c r="DM735">
        <v>50290</v>
      </c>
      <c r="DN735">
        <f t="shared" si="15"/>
        <v>456596.864</v>
      </c>
    </row>
    <row r="736" spans="89:118" x14ac:dyDescent="0.45">
      <c r="CK736" t="s">
        <v>49</v>
      </c>
      <c r="CL736" t="s">
        <v>3103</v>
      </c>
      <c r="CM736" s="32">
        <v>14940</v>
      </c>
      <c r="CN736" s="32">
        <v>16549</v>
      </c>
      <c r="CO736" s="32">
        <v>15868</v>
      </c>
      <c r="CP736" s="32">
        <v>15718</v>
      </c>
      <c r="CQ736" s="32">
        <v>15761</v>
      </c>
      <c r="CR736" s="32">
        <v>16230</v>
      </c>
      <c r="CS736" s="32">
        <v>15298</v>
      </c>
      <c r="CT736" s="32">
        <v>14894</v>
      </c>
      <c r="CU736" s="32">
        <v>17356</v>
      </c>
      <c r="CV736" s="32">
        <v>15537</v>
      </c>
      <c r="CW736" s="32">
        <v>15411</v>
      </c>
      <c r="CX736" s="32">
        <v>16782</v>
      </c>
      <c r="CZ736" t="s">
        <v>49</v>
      </c>
      <c r="DA736" t="s">
        <v>3103</v>
      </c>
      <c r="DB736">
        <v>14940</v>
      </c>
      <c r="DC736">
        <v>16549</v>
      </c>
      <c r="DD736">
        <v>15868</v>
      </c>
      <c r="DE736">
        <v>15718</v>
      </c>
      <c r="DF736">
        <v>15761</v>
      </c>
      <c r="DG736">
        <v>16230</v>
      </c>
      <c r="DH736">
        <v>15298</v>
      </c>
      <c r="DI736">
        <v>14894</v>
      </c>
      <c r="DJ736">
        <v>17356</v>
      </c>
      <c r="DK736">
        <v>15537</v>
      </c>
      <c r="DL736">
        <v>15411</v>
      </c>
      <c r="DM736">
        <v>16782</v>
      </c>
      <c r="DN736">
        <f t="shared" si="15"/>
        <v>190344</v>
      </c>
    </row>
    <row r="737" spans="89:118" x14ac:dyDescent="0.45">
      <c r="CK737" t="s">
        <v>49</v>
      </c>
      <c r="CL737" t="s">
        <v>3107</v>
      </c>
      <c r="CM737" s="32">
        <v>1000</v>
      </c>
      <c r="CN737" s="32">
        <v>1000</v>
      </c>
      <c r="CO737" s="32">
        <v>1000</v>
      </c>
      <c r="CP737" s="32">
        <v>1000</v>
      </c>
      <c r="CQ737" s="32">
        <v>1000</v>
      </c>
      <c r="CR737" s="32">
        <v>1000</v>
      </c>
      <c r="CS737" s="32">
        <v>1000</v>
      </c>
      <c r="CT737" s="32">
        <v>1000</v>
      </c>
      <c r="CU737" s="32">
        <v>1000</v>
      </c>
      <c r="CV737" s="32">
        <v>1000</v>
      </c>
      <c r="CW737" s="32">
        <v>1000</v>
      </c>
      <c r="CX737" s="32">
        <v>1000</v>
      </c>
      <c r="CZ737" t="s">
        <v>49</v>
      </c>
      <c r="DA737" t="s">
        <v>3107</v>
      </c>
      <c r="DB737">
        <v>1000</v>
      </c>
      <c r="DC737">
        <v>1000</v>
      </c>
      <c r="DD737">
        <v>1000</v>
      </c>
      <c r="DE737">
        <v>1000</v>
      </c>
      <c r="DF737">
        <v>1000</v>
      </c>
      <c r="DG737">
        <v>1000</v>
      </c>
      <c r="DH737">
        <v>1000</v>
      </c>
      <c r="DI737">
        <v>1000</v>
      </c>
      <c r="DJ737">
        <v>1000</v>
      </c>
      <c r="DK737">
        <v>1000</v>
      </c>
      <c r="DL737">
        <v>1000</v>
      </c>
      <c r="DM737">
        <v>1000</v>
      </c>
      <c r="DN737">
        <f t="shared" si="15"/>
        <v>12000</v>
      </c>
    </row>
    <row r="738" spans="89:118" x14ac:dyDescent="0.45">
      <c r="CK738" t="s">
        <v>436</v>
      </c>
      <c r="CL738" t="s">
        <v>3111</v>
      </c>
      <c r="CM738" s="32">
        <v>0</v>
      </c>
      <c r="CN738" s="32">
        <v>0</v>
      </c>
      <c r="CO738" s="32">
        <v>0</v>
      </c>
      <c r="CP738" s="32">
        <v>0</v>
      </c>
      <c r="CQ738" s="32">
        <v>0</v>
      </c>
      <c r="CR738" s="32">
        <v>0</v>
      </c>
      <c r="CS738" s="32">
        <v>0</v>
      </c>
      <c r="CT738" s="32">
        <v>180</v>
      </c>
      <c r="CU738" s="32">
        <v>300</v>
      </c>
      <c r="CV738" s="32">
        <v>0</v>
      </c>
      <c r="CW738" s="32">
        <v>0</v>
      </c>
      <c r="CX738" s="32">
        <v>0</v>
      </c>
      <c r="CZ738" t="s">
        <v>436</v>
      </c>
      <c r="DA738" t="s">
        <v>3111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180</v>
      </c>
      <c r="DJ738">
        <v>300</v>
      </c>
      <c r="DK738">
        <v>0</v>
      </c>
      <c r="DL738">
        <v>0</v>
      </c>
      <c r="DM738">
        <v>0</v>
      </c>
      <c r="DN738">
        <f t="shared" si="15"/>
        <v>480</v>
      </c>
    </row>
    <row r="739" spans="89:118" x14ac:dyDescent="0.45">
      <c r="CK739" t="s">
        <v>436</v>
      </c>
      <c r="CL739" t="s">
        <v>3100</v>
      </c>
      <c r="CM739" s="32">
        <v>27000</v>
      </c>
      <c r="CN739" s="32">
        <v>27000</v>
      </c>
      <c r="CO739" s="32">
        <v>27000</v>
      </c>
      <c r="CP739" s="32">
        <v>27000</v>
      </c>
      <c r="CQ739" s="32">
        <v>27000</v>
      </c>
      <c r="CR739" s="32">
        <v>27000</v>
      </c>
      <c r="CS739" s="32">
        <v>27000</v>
      </c>
      <c r="CT739" s="32">
        <v>27000</v>
      </c>
      <c r="CU739" s="32">
        <v>24000</v>
      </c>
      <c r="CV739" s="32">
        <v>24000</v>
      </c>
      <c r="CW739" s="32">
        <v>24000</v>
      </c>
      <c r="CX739" s="32">
        <v>24000</v>
      </c>
      <c r="CZ739" t="s">
        <v>436</v>
      </c>
      <c r="DA739" t="s">
        <v>3100</v>
      </c>
      <c r="DB739">
        <v>27000</v>
      </c>
      <c r="DC739">
        <v>27000</v>
      </c>
      <c r="DD739">
        <v>27000</v>
      </c>
      <c r="DE739">
        <v>27000</v>
      </c>
      <c r="DF739">
        <v>27000</v>
      </c>
      <c r="DG739">
        <v>27000</v>
      </c>
      <c r="DH739">
        <v>27000</v>
      </c>
      <c r="DI739">
        <v>27000</v>
      </c>
      <c r="DJ739">
        <v>24000</v>
      </c>
      <c r="DK739">
        <v>24000</v>
      </c>
      <c r="DL739">
        <v>24000</v>
      </c>
      <c r="DM739">
        <v>24000</v>
      </c>
      <c r="DN739">
        <f t="shared" si="15"/>
        <v>312000</v>
      </c>
    </row>
    <row r="740" spans="89:118" x14ac:dyDescent="0.45">
      <c r="CK740" t="s">
        <v>436</v>
      </c>
      <c r="CL740" t="s">
        <v>3112</v>
      </c>
      <c r="CM740" s="32">
        <v>20000</v>
      </c>
      <c r="CN740" s="32">
        <v>20000</v>
      </c>
      <c r="CO740" s="32">
        <v>20000</v>
      </c>
      <c r="CP740" s="32">
        <v>20000</v>
      </c>
      <c r="CQ740" s="32">
        <v>20000</v>
      </c>
      <c r="CR740" s="32">
        <v>20000</v>
      </c>
      <c r="CS740" s="32">
        <v>20000</v>
      </c>
      <c r="CT740" s="32">
        <v>20000</v>
      </c>
      <c r="CU740" s="32">
        <v>17000</v>
      </c>
      <c r="CV740" s="32">
        <v>17000</v>
      </c>
      <c r="CW740" s="32">
        <v>17000</v>
      </c>
      <c r="CX740" s="32">
        <v>17000</v>
      </c>
      <c r="CZ740" t="s">
        <v>436</v>
      </c>
      <c r="DA740" t="s">
        <v>3112</v>
      </c>
      <c r="DB740">
        <v>20000</v>
      </c>
      <c r="DC740">
        <v>20000</v>
      </c>
      <c r="DD740">
        <v>20000</v>
      </c>
      <c r="DE740">
        <v>20000</v>
      </c>
      <c r="DF740">
        <v>20000</v>
      </c>
      <c r="DG740">
        <v>20000</v>
      </c>
      <c r="DH740">
        <v>20000</v>
      </c>
      <c r="DI740">
        <v>20000</v>
      </c>
      <c r="DJ740">
        <v>17000</v>
      </c>
      <c r="DK740">
        <v>17000</v>
      </c>
      <c r="DL740">
        <v>17000</v>
      </c>
      <c r="DM740">
        <v>17000</v>
      </c>
      <c r="DN740">
        <f t="shared" si="15"/>
        <v>228000</v>
      </c>
    </row>
    <row r="741" spans="89:118" x14ac:dyDescent="0.45">
      <c r="CK741" t="s">
        <v>436</v>
      </c>
      <c r="CL741" t="s">
        <v>3113</v>
      </c>
      <c r="CM741" s="32">
        <v>11067</v>
      </c>
      <c r="CN741" s="32">
        <v>11195</v>
      </c>
      <c r="CO741" s="32">
        <v>11141</v>
      </c>
      <c r="CP741" s="32">
        <v>10924</v>
      </c>
      <c r="CQ741" s="32">
        <v>12260</v>
      </c>
      <c r="CR741" s="32">
        <v>11300</v>
      </c>
      <c r="CS741" s="32">
        <v>11039</v>
      </c>
      <c r="CT741" s="32">
        <v>11458</v>
      </c>
      <c r="CU741" s="32">
        <v>11726</v>
      </c>
      <c r="CV741" s="32">
        <v>12204</v>
      </c>
      <c r="CW741" s="32">
        <v>12411</v>
      </c>
      <c r="CX741" s="32">
        <v>10665</v>
      </c>
      <c r="CZ741" t="s">
        <v>436</v>
      </c>
      <c r="DA741" t="s">
        <v>3113</v>
      </c>
      <c r="DB741">
        <v>11067</v>
      </c>
      <c r="DC741">
        <v>11195</v>
      </c>
      <c r="DD741">
        <v>11141</v>
      </c>
      <c r="DE741">
        <v>10924</v>
      </c>
      <c r="DF741">
        <v>12260</v>
      </c>
      <c r="DG741">
        <v>11300</v>
      </c>
      <c r="DH741">
        <v>11039</v>
      </c>
      <c r="DI741">
        <v>11458</v>
      </c>
      <c r="DJ741">
        <v>11726</v>
      </c>
      <c r="DK741">
        <v>12204</v>
      </c>
      <c r="DL741">
        <v>12411</v>
      </c>
      <c r="DM741">
        <v>10665</v>
      </c>
      <c r="DN741">
        <f t="shared" si="15"/>
        <v>137390</v>
      </c>
    </row>
    <row r="742" spans="89:118" x14ac:dyDescent="0.45">
      <c r="CK742" t="s">
        <v>436</v>
      </c>
      <c r="CL742" t="s">
        <v>3101</v>
      </c>
      <c r="CM742" s="32">
        <v>0</v>
      </c>
      <c r="CN742" s="32">
        <v>0</v>
      </c>
      <c r="CO742" s="32">
        <v>0</v>
      </c>
      <c r="CP742" s="32">
        <v>0</v>
      </c>
      <c r="CQ742" s="32">
        <v>0</v>
      </c>
      <c r="CR742" s="32">
        <v>0</v>
      </c>
      <c r="CS742" s="32">
        <v>0</v>
      </c>
      <c r="CT742" s="32">
        <v>0</v>
      </c>
      <c r="CU742" s="32">
        <v>0</v>
      </c>
      <c r="CV742" s="32">
        <v>0</v>
      </c>
      <c r="CW742" s="32">
        <v>0</v>
      </c>
      <c r="CX742" s="32">
        <v>0</v>
      </c>
      <c r="CZ742" t="s">
        <v>436</v>
      </c>
      <c r="DA742" t="s">
        <v>3101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f t="shared" si="15"/>
        <v>0</v>
      </c>
    </row>
    <row r="743" spans="89:118" x14ac:dyDescent="0.45">
      <c r="CK743" t="s">
        <v>888</v>
      </c>
      <c r="CL743" t="s">
        <v>3109</v>
      </c>
      <c r="CM743" s="32">
        <v>0</v>
      </c>
      <c r="CN743" s="32">
        <v>0</v>
      </c>
      <c r="CO743" s="32">
        <v>0</v>
      </c>
      <c r="CP743" s="32">
        <v>0</v>
      </c>
      <c r="CQ743" s="32">
        <v>0</v>
      </c>
      <c r="CR743" s="32">
        <v>0</v>
      </c>
      <c r="CS743" s="32">
        <v>350</v>
      </c>
      <c r="CT743" s="32">
        <v>0</v>
      </c>
      <c r="CU743" s="32">
        <v>0</v>
      </c>
      <c r="CV743" s="32">
        <v>0</v>
      </c>
      <c r="CW743" s="32">
        <v>0</v>
      </c>
      <c r="CX743" s="32">
        <v>0</v>
      </c>
      <c r="CZ743" t="s">
        <v>888</v>
      </c>
      <c r="DA743" t="s">
        <v>3109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350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f t="shared" si="15"/>
        <v>350</v>
      </c>
    </row>
    <row r="744" spans="89:118" x14ac:dyDescent="0.45">
      <c r="CK744" t="s">
        <v>888</v>
      </c>
      <c r="CL744" t="s">
        <v>3111</v>
      </c>
      <c r="CM744" s="32">
        <v>0</v>
      </c>
      <c r="CN744" s="32">
        <v>0</v>
      </c>
      <c r="CO744" s="32">
        <v>0</v>
      </c>
      <c r="CP744" s="32">
        <v>0</v>
      </c>
      <c r="CQ744" s="32">
        <v>0</v>
      </c>
      <c r="CR744" s="32">
        <v>0</v>
      </c>
      <c r="CS744" s="32">
        <v>60</v>
      </c>
      <c r="CT744" s="32">
        <v>0</v>
      </c>
      <c r="CU744" s="32">
        <v>0</v>
      </c>
      <c r="CV744" s="32">
        <v>0</v>
      </c>
      <c r="CW744" s="32">
        <v>0</v>
      </c>
      <c r="CX744" s="32">
        <v>0</v>
      </c>
      <c r="CZ744" t="s">
        <v>888</v>
      </c>
      <c r="DA744" t="s">
        <v>3111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60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f t="shared" si="15"/>
        <v>60</v>
      </c>
    </row>
    <row r="745" spans="89:118" x14ac:dyDescent="0.45">
      <c r="CK745" t="s">
        <v>888</v>
      </c>
      <c r="CL745" t="s">
        <v>3100</v>
      </c>
      <c r="CM745" s="32">
        <v>49300</v>
      </c>
      <c r="CN745" s="32">
        <v>49300</v>
      </c>
      <c r="CO745" s="32">
        <v>49300</v>
      </c>
      <c r="CP745" s="32">
        <v>49300</v>
      </c>
      <c r="CQ745" s="32">
        <v>49300</v>
      </c>
      <c r="CR745" s="32">
        <v>49300</v>
      </c>
      <c r="CS745" s="32">
        <v>49300</v>
      </c>
      <c r="CT745" s="32">
        <v>49300</v>
      </c>
      <c r="CU745" s="32">
        <v>49300</v>
      </c>
      <c r="CV745" s="32">
        <v>49300</v>
      </c>
      <c r="CW745" s="32">
        <v>49300</v>
      </c>
      <c r="CX745" s="32">
        <v>49300</v>
      </c>
      <c r="CZ745" t="s">
        <v>888</v>
      </c>
      <c r="DA745" t="s">
        <v>3100</v>
      </c>
      <c r="DB745">
        <v>49300</v>
      </c>
      <c r="DC745">
        <v>49300</v>
      </c>
      <c r="DD745">
        <v>49300</v>
      </c>
      <c r="DE745">
        <v>49300</v>
      </c>
      <c r="DF745">
        <v>49300</v>
      </c>
      <c r="DG745">
        <v>49300</v>
      </c>
      <c r="DH745">
        <v>49300</v>
      </c>
      <c r="DI745">
        <v>49300</v>
      </c>
      <c r="DJ745">
        <v>49300</v>
      </c>
      <c r="DK745">
        <v>49300</v>
      </c>
      <c r="DL745">
        <v>49300</v>
      </c>
      <c r="DM745">
        <v>49300</v>
      </c>
      <c r="DN745">
        <f t="shared" si="15"/>
        <v>591600</v>
      </c>
    </row>
    <row r="746" spans="89:118" x14ac:dyDescent="0.45">
      <c r="CK746" t="s">
        <v>888</v>
      </c>
      <c r="CL746" t="s">
        <v>3104</v>
      </c>
      <c r="CM746" s="32">
        <v>10412</v>
      </c>
      <c r="CN746" s="32">
        <v>10412</v>
      </c>
      <c r="CO746" s="32">
        <v>10412</v>
      </c>
      <c r="CP746" s="32">
        <v>10412</v>
      </c>
      <c r="CQ746" s="32">
        <v>10412</v>
      </c>
      <c r="CR746" s="32">
        <v>10404</v>
      </c>
      <c r="CS746" s="32">
        <v>10000</v>
      </c>
      <c r="CT746" s="32">
        <v>10000</v>
      </c>
      <c r="CU746" s="32">
        <v>10000</v>
      </c>
      <c r="CV746" s="32">
        <v>10000</v>
      </c>
      <c r="CW746" s="32">
        <v>10000</v>
      </c>
      <c r="CX746" s="32">
        <v>10000</v>
      </c>
      <c r="CZ746" t="s">
        <v>888</v>
      </c>
      <c r="DA746" t="s">
        <v>3104</v>
      </c>
      <c r="DB746">
        <v>10412</v>
      </c>
      <c r="DC746">
        <v>10412</v>
      </c>
      <c r="DD746">
        <v>10412</v>
      </c>
      <c r="DE746">
        <v>10412</v>
      </c>
      <c r="DF746">
        <v>10412</v>
      </c>
      <c r="DG746">
        <v>10404</v>
      </c>
      <c r="DH746">
        <v>10000</v>
      </c>
      <c r="DI746">
        <v>10000</v>
      </c>
      <c r="DJ746">
        <v>10000</v>
      </c>
      <c r="DK746">
        <v>10000</v>
      </c>
      <c r="DL746">
        <v>10000</v>
      </c>
      <c r="DM746">
        <v>10000</v>
      </c>
      <c r="DN746">
        <f t="shared" si="15"/>
        <v>122464</v>
      </c>
    </row>
    <row r="747" spans="89:118" x14ac:dyDescent="0.45">
      <c r="CK747" t="s">
        <v>888</v>
      </c>
      <c r="CL747" t="s">
        <v>3106</v>
      </c>
      <c r="CM747" s="32">
        <v>15060</v>
      </c>
      <c r="CN747" s="32">
        <v>15060</v>
      </c>
      <c r="CO747" s="32">
        <v>15060</v>
      </c>
      <c r="CP747" s="32">
        <v>15060</v>
      </c>
      <c r="CQ747" s="32">
        <v>15060</v>
      </c>
      <c r="CR747" s="32">
        <v>15060</v>
      </c>
      <c r="CS747" s="32">
        <v>15060</v>
      </c>
      <c r="CT747" s="32">
        <v>15060</v>
      </c>
      <c r="CU747" s="32">
        <v>40060</v>
      </c>
      <c r="CV747" s="32">
        <v>15060</v>
      </c>
      <c r="CW747" s="32">
        <v>13860</v>
      </c>
      <c r="CX747" s="32">
        <v>12060</v>
      </c>
      <c r="CZ747" t="s">
        <v>888</v>
      </c>
      <c r="DA747" t="s">
        <v>3106</v>
      </c>
      <c r="DB747">
        <v>15060</v>
      </c>
      <c r="DC747">
        <v>15060</v>
      </c>
      <c r="DD747">
        <v>15060</v>
      </c>
      <c r="DE747">
        <v>15060</v>
      </c>
      <c r="DF747">
        <v>15060</v>
      </c>
      <c r="DG747">
        <v>15060</v>
      </c>
      <c r="DH747">
        <v>15060</v>
      </c>
      <c r="DI747">
        <v>15060</v>
      </c>
      <c r="DJ747">
        <v>40060</v>
      </c>
      <c r="DK747">
        <v>15060</v>
      </c>
      <c r="DL747">
        <v>13860</v>
      </c>
      <c r="DM747">
        <v>12060</v>
      </c>
      <c r="DN747">
        <f t="shared" si="15"/>
        <v>201520</v>
      </c>
    </row>
    <row r="748" spans="89:118" x14ac:dyDescent="0.45">
      <c r="CK748" t="s">
        <v>888</v>
      </c>
      <c r="CL748" t="s">
        <v>3117</v>
      </c>
      <c r="CM748" s="32">
        <v>0</v>
      </c>
      <c r="CN748" s="32">
        <v>0</v>
      </c>
      <c r="CO748" s="32">
        <v>0</v>
      </c>
      <c r="CP748" s="32">
        <v>0</v>
      </c>
      <c r="CQ748" s="32">
        <v>0</v>
      </c>
      <c r="CR748" s="32">
        <v>0</v>
      </c>
      <c r="CS748" s="32">
        <v>0</v>
      </c>
      <c r="CT748" s="32">
        <v>0</v>
      </c>
      <c r="CU748" s="32">
        <v>0</v>
      </c>
      <c r="CV748" s="32">
        <v>127</v>
      </c>
      <c r="CW748" s="32">
        <v>0</v>
      </c>
      <c r="CX748" s="32">
        <v>0</v>
      </c>
      <c r="CZ748" t="s">
        <v>888</v>
      </c>
      <c r="DA748" t="s">
        <v>3117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127</v>
      </c>
      <c r="DL748">
        <v>0</v>
      </c>
      <c r="DM748">
        <v>0</v>
      </c>
      <c r="DN748">
        <f t="shared" si="15"/>
        <v>127</v>
      </c>
    </row>
    <row r="749" spans="89:118" x14ac:dyDescent="0.45">
      <c r="CK749" t="s">
        <v>888</v>
      </c>
      <c r="CL749" t="s">
        <v>3105</v>
      </c>
      <c r="CM749" s="32">
        <v>3000</v>
      </c>
      <c r="CN749" s="32">
        <v>3000</v>
      </c>
      <c r="CO749" s="32">
        <v>3000</v>
      </c>
      <c r="CP749" s="32">
        <v>3000</v>
      </c>
      <c r="CQ749" s="32">
        <v>3000</v>
      </c>
      <c r="CR749" s="32">
        <v>3000</v>
      </c>
      <c r="CS749" s="32">
        <v>3000</v>
      </c>
      <c r="CT749" s="32">
        <v>3000</v>
      </c>
      <c r="CU749" s="32">
        <v>3000</v>
      </c>
      <c r="CV749" s="32">
        <v>3000</v>
      </c>
      <c r="CW749" s="32">
        <v>3000</v>
      </c>
      <c r="CX749" s="32">
        <v>3000</v>
      </c>
      <c r="CZ749" t="s">
        <v>888</v>
      </c>
      <c r="DA749" t="s">
        <v>3105</v>
      </c>
      <c r="DB749">
        <v>3000</v>
      </c>
      <c r="DC749">
        <v>3000</v>
      </c>
      <c r="DD749">
        <v>3000</v>
      </c>
      <c r="DE749">
        <v>3000</v>
      </c>
      <c r="DF749">
        <v>3000</v>
      </c>
      <c r="DG749">
        <v>3000</v>
      </c>
      <c r="DH749">
        <v>3000</v>
      </c>
      <c r="DI749">
        <v>3000</v>
      </c>
      <c r="DJ749">
        <v>3000</v>
      </c>
      <c r="DK749">
        <v>3000</v>
      </c>
      <c r="DL749">
        <v>3000</v>
      </c>
      <c r="DM749">
        <v>3000</v>
      </c>
      <c r="DN749">
        <f t="shared" si="15"/>
        <v>36000</v>
      </c>
    </row>
    <row r="750" spans="89:118" x14ac:dyDescent="0.45">
      <c r="CK750" t="s">
        <v>888</v>
      </c>
      <c r="CL750" t="s">
        <v>3113</v>
      </c>
      <c r="CM750" s="32">
        <v>37487</v>
      </c>
      <c r="CN750" s="32">
        <v>32876</v>
      </c>
      <c r="CO750" s="32">
        <v>38621</v>
      </c>
      <c r="CP750" s="32">
        <v>34941</v>
      </c>
      <c r="CQ750" s="32">
        <v>20766</v>
      </c>
      <c r="CR750" s="32">
        <v>24828</v>
      </c>
      <c r="CS750" s="32">
        <v>15515</v>
      </c>
      <c r="CT750" s="32">
        <v>19204</v>
      </c>
      <c r="CU750" s="32">
        <v>22233</v>
      </c>
      <c r="CV750" s="32">
        <v>20098</v>
      </c>
      <c r="CW750" s="32">
        <v>19983</v>
      </c>
      <c r="CX750" s="32">
        <v>20879</v>
      </c>
      <c r="CZ750" t="s">
        <v>888</v>
      </c>
      <c r="DA750" t="s">
        <v>3113</v>
      </c>
      <c r="DB750">
        <v>37487</v>
      </c>
      <c r="DC750">
        <v>32876</v>
      </c>
      <c r="DD750">
        <v>38621</v>
      </c>
      <c r="DE750">
        <v>34941</v>
      </c>
      <c r="DF750">
        <v>20766</v>
      </c>
      <c r="DG750">
        <v>24828</v>
      </c>
      <c r="DH750">
        <v>15515</v>
      </c>
      <c r="DI750">
        <v>19204</v>
      </c>
      <c r="DJ750">
        <v>22233</v>
      </c>
      <c r="DK750">
        <v>20098</v>
      </c>
      <c r="DL750">
        <v>19983</v>
      </c>
      <c r="DM750">
        <v>20879</v>
      </c>
      <c r="DN750">
        <f t="shared" si="15"/>
        <v>307431</v>
      </c>
    </row>
    <row r="751" spans="89:118" x14ac:dyDescent="0.45">
      <c r="CK751" t="s">
        <v>888</v>
      </c>
      <c r="CL751" t="s">
        <v>3101</v>
      </c>
      <c r="CM751" s="32">
        <v>7940</v>
      </c>
      <c r="CN751" s="32">
        <v>7940</v>
      </c>
      <c r="CO751" s="32">
        <v>7940</v>
      </c>
      <c r="CP751" s="32">
        <v>7940</v>
      </c>
      <c r="CQ751" s="32">
        <v>7940</v>
      </c>
      <c r="CR751" s="32">
        <v>7940</v>
      </c>
      <c r="CS751" s="32">
        <v>7940</v>
      </c>
      <c r="CT751" s="32">
        <v>7940</v>
      </c>
      <c r="CU751" s="32">
        <v>7940</v>
      </c>
      <c r="CV751" s="32">
        <v>7940</v>
      </c>
      <c r="CW751" s="32">
        <v>7856</v>
      </c>
      <c r="CX751" s="32">
        <v>7856</v>
      </c>
      <c r="CZ751" t="s">
        <v>888</v>
      </c>
      <c r="DA751" t="s">
        <v>3101</v>
      </c>
      <c r="DB751">
        <v>7940</v>
      </c>
      <c r="DC751">
        <v>7940</v>
      </c>
      <c r="DD751">
        <v>7940</v>
      </c>
      <c r="DE751">
        <v>7940</v>
      </c>
      <c r="DF751">
        <v>7940</v>
      </c>
      <c r="DG751">
        <v>7940</v>
      </c>
      <c r="DH751">
        <v>7940</v>
      </c>
      <c r="DI751">
        <v>7940</v>
      </c>
      <c r="DJ751">
        <v>7940</v>
      </c>
      <c r="DK751">
        <v>7940</v>
      </c>
      <c r="DL751">
        <v>7856</v>
      </c>
      <c r="DM751">
        <v>7856</v>
      </c>
      <c r="DN751">
        <f t="shared" si="15"/>
        <v>95112</v>
      </c>
    </row>
    <row r="752" spans="89:118" x14ac:dyDescent="0.45">
      <c r="CK752" t="s">
        <v>888</v>
      </c>
      <c r="CL752" t="s">
        <v>3103</v>
      </c>
      <c r="CM752" s="32">
        <v>4182</v>
      </c>
      <c r="CN752" s="32">
        <v>2966</v>
      </c>
      <c r="CO752" s="32">
        <v>4238</v>
      </c>
      <c r="CP752" s="32">
        <v>3358</v>
      </c>
      <c r="CQ752" s="32">
        <v>3813</v>
      </c>
      <c r="CR752" s="32">
        <v>2850</v>
      </c>
      <c r="CS752" s="32">
        <v>2772</v>
      </c>
      <c r="CT752" s="32">
        <v>2772</v>
      </c>
      <c r="CU752" s="32">
        <v>2869</v>
      </c>
      <c r="CV752" s="32">
        <v>2975</v>
      </c>
      <c r="CW752" s="32">
        <v>2758</v>
      </c>
      <c r="CX752" s="32">
        <v>2874</v>
      </c>
      <c r="CZ752" t="s">
        <v>888</v>
      </c>
      <c r="DA752" t="s">
        <v>3103</v>
      </c>
      <c r="DB752">
        <v>4182</v>
      </c>
      <c r="DC752">
        <v>2966</v>
      </c>
      <c r="DD752">
        <v>4238</v>
      </c>
      <c r="DE752">
        <v>3358</v>
      </c>
      <c r="DF752">
        <v>3813</v>
      </c>
      <c r="DG752">
        <v>2850</v>
      </c>
      <c r="DH752">
        <v>2772</v>
      </c>
      <c r="DI752">
        <v>2772</v>
      </c>
      <c r="DJ752">
        <v>2869</v>
      </c>
      <c r="DK752">
        <v>2975</v>
      </c>
      <c r="DL752">
        <v>2758</v>
      </c>
      <c r="DM752">
        <v>2874</v>
      </c>
      <c r="DN752">
        <f t="shared" si="15"/>
        <v>38427</v>
      </c>
    </row>
    <row r="753" spans="89:118" x14ac:dyDescent="0.45">
      <c r="CK753" t="s">
        <v>888</v>
      </c>
      <c r="CL753" t="s">
        <v>3107</v>
      </c>
      <c r="CM753" s="32">
        <v>13000</v>
      </c>
      <c r="CN753" s="32">
        <v>13000</v>
      </c>
      <c r="CO753" s="32">
        <v>13000</v>
      </c>
      <c r="CP753" s="32">
        <v>8936</v>
      </c>
      <c r="CQ753" s="32">
        <v>2200</v>
      </c>
      <c r="CR753" s="32">
        <v>2200</v>
      </c>
      <c r="CS753" s="32">
        <v>2200</v>
      </c>
      <c r="CT753" s="32">
        <v>2200</v>
      </c>
      <c r="CU753" s="32">
        <v>2200</v>
      </c>
      <c r="CV753" s="32">
        <v>2200</v>
      </c>
      <c r="CW753" s="32">
        <v>2200</v>
      </c>
      <c r="CX753" s="32">
        <v>2200</v>
      </c>
      <c r="CZ753" t="s">
        <v>888</v>
      </c>
      <c r="DA753" t="s">
        <v>3107</v>
      </c>
      <c r="DB753">
        <v>13000</v>
      </c>
      <c r="DC753">
        <v>13000</v>
      </c>
      <c r="DD753">
        <v>13000</v>
      </c>
      <c r="DE753">
        <v>8936</v>
      </c>
      <c r="DF753">
        <v>2200</v>
      </c>
      <c r="DG753">
        <v>2200</v>
      </c>
      <c r="DH753">
        <v>2200</v>
      </c>
      <c r="DI753">
        <v>2200</v>
      </c>
      <c r="DJ753">
        <v>2200</v>
      </c>
      <c r="DK753">
        <v>2200</v>
      </c>
      <c r="DL753">
        <v>2200</v>
      </c>
      <c r="DM753">
        <v>2200</v>
      </c>
      <c r="DN753">
        <f t="shared" si="15"/>
        <v>65536</v>
      </c>
    </row>
    <row r="754" spans="89:118" x14ac:dyDescent="0.45">
      <c r="CK754" t="s">
        <v>666</v>
      </c>
      <c r="CL754" t="s">
        <v>3109</v>
      </c>
      <c r="CM754" s="32">
        <v>4650</v>
      </c>
      <c r="CN754" s="32">
        <v>4650</v>
      </c>
      <c r="CO754" s="32">
        <v>4650</v>
      </c>
      <c r="CP754" s="32">
        <v>4650</v>
      </c>
      <c r="CQ754" s="32">
        <v>4650</v>
      </c>
      <c r="CR754" s="32">
        <v>4650</v>
      </c>
      <c r="CS754" s="32">
        <v>4650</v>
      </c>
      <c r="CT754" s="32">
        <v>4650</v>
      </c>
      <c r="CU754" s="32">
        <v>4650</v>
      </c>
      <c r="CV754" s="32">
        <v>4650</v>
      </c>
      <c r="CW754" s="32">
        <v>0</v>
      </c>
      <c r="CX754" s="32">
        <v>0</v>
      </c>
      <c r="CZ754" t="s">
        <v>666</v>
      </c>
      <c r="DA754" t="s">
        <v>3109</v>
      </c>
      <c r="DB754">
        <v>4650</v>
      </c>
      <c r="DC754">
        <v>4650</v>
      </c>
      <c r="DD754">
        <v>4650</v>
      </c>
      <c r="DE754">
        <v>4650</v>
      </c>
      <c r="DF754">
        <v>4650</v>
      </c>
      <c r="DG754">
        <v>4650</v>
      </c>
      <c r="DH754">
        <v>4650</v>
      </c>
      <c r="DI754">
        <v>4650</v>
      </c>
      <c r="DJ754">
        <v>4650</v>
      </c>
      <c r="DK754">
        <v>4650</v>
      </c>
      <c r="DL754">
        <v>0</v>
      </c>
      <c r="DM754">
        <v>0</v>
      </c>
      <c r="DN754">
        <f t="shared" si="15"/>
        <v>46500</v>
      </c>
    </row>
    <row r="755" spans="89:118" x14ac:dyDescent="0.45">
      <c r="CK755" t="s">
        <v>666</v>
      </c>
      <c r="CL755" t="s">
        <v>3119</v>
      </c>
      <c r="CM755" s="32">
        <v>900</v>
      </c>
      <c r="CN755" s="32">
        <v>0</v>
      </c>
      <c r="CO755" s="32">
        <v>0</v>
      </c>
      <c r="CP755" s="32">
        <v>0</v>
      </c>
      <c r="CQ755" s="32">
        <v>0</v>
      </c>
      <c r="CR755" s="32">
        <v>0</v>
      </c>
      <c r="CS755" s="32">
        <v>0</v>
      </c>
      <c r="CT755" s="32">
        <v>0</v>
      </c>
      <c r="CU755" s="32">
        <v>0</v>
      </c>
      <c r="CV755" s="32">
        <v>0</v>
      </c>
      <c r="CW755" s="32">
        <v>0</v>
      </c>
      <c r="CX755" s="32">
        <v>0</v>
      </c>
      <c r="CZ755" t="s">
        <v>666</v>
      </c>
      <c r="DA755" t="s">
        <v>3119</v>
      </c>
      <c r="DB755">
        <v>900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f t="shared" si="15"/>
        <v>900</v>
      </c>
    </row>
    <row r="756" spans="89:118" x14ac:dyDescent="0.45">
      <c r="CK756" t="s">
        <v>666</v>
      </c>
      <c r="CL756" t="s">
        <v>3111</v>
      </c>
      <c r="CM756" s="32">
        <v>0</v>
      </c>
      <c r="CN756" s="32">
        <v>0</v>
      </c>
      <c r="CO756" s="32">
        <v>0</v>
      </c>
      <c r="CP756" s="32">
        <v>0</v>
      </c>
      <c r="CQ756" s="32">
        <v>0</v>
      </c>
      <c r="CR756" s="32">
        <v>0</v>
      </c>
      <c r="CS756" s="32">
        <v>0</v>
      </c>
      <c r="CT756" s="32">
        <v>0</v>
      </c>
      <c r="CU756" s="32">
        <v>0</v>
      </c>
      <c r="CV756" s="32">
        <v>0</v>
      </c>
      <c r="CW756" s="32">
        <v>0</v>
      </c>
      <c r="CX756" s="32">
        <v>0</v>
      </c>
      <c r="CZ756" t="s">
        <v>666</v>
      </c>
      <c r="DA756" t="s">
        <v>3111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f t="shared" si="15"/>
        <v>0</v>
      </c>
    </row>
    <row r="757" spans="89:118" x14ac:dyDescent="0.45">
      <c r="CK757" t="s">
        <v>666</v>
      </c>
      <c r="CL757" t="s">
        <v>3100</v>
      </c>
      <c r="CM757" s="32">
        <v>153198</v>
      </c>
      <c r="CN757" s="32">
        <v>153198</v>
      </c>
      <c r="CO757" s="32">
        <v>153198</v>
      </c>
      <c r="CP757" s="32">
        <v>153198</v>
      </c>
      <c r="CQ757" s="32">
        <v>153198</v>
      </c>
      <c r="CR757" s="32">
        <v>153198</v>
      </c>
      <c r="CS757" s="32">
        <v>153174</v>
      </c>
      <c r="CT757" s="32">
        <v>116349</v>
      </c>
      <c r="CU757" s="32">
        <v>138690</v>
      </c>
      <c r="CV757" s="32">
        <v>105962</v>
      </c>
      <c r="CW757" s="32">
        <v>105962</v>
      </c>
      <c r="CX757" s="32">
        <v>119599</v>
      </c>
      <c r="CZ757" t="s">
        <v>666</v>
      </c>
      <c r="DA757" t="s">
        <v>3100</v>
      </c>
      <c r="DB757">
        <v>153198</v>
      </c>
      <c r="DC757">
        <v>153198</v>
      </c>
      <c r="DD757">
        <v>153198</v>
      </c>
      <c r="DE757">
        <v>153198</v>
      </c>
      <c r="DF757">
        <v>153198</v>
      </c>
      <c r="DG757">
        <v>153198</v>
      </c>
      <c r="DH757">
        <v>153174</v>
      </c>
      <c r="DI757">
        <v>116349</v>
      </c>
      <c r="DJ757">
        <v>138690</v>
      </c>
      <c r="DK757">
        <v>105962</v>
      </c>
      <c r="DL757">
        <v>105962</v>
      </c>
      <c r="DM757">
        <v>119599</v>
      </c>
      <c r="DN757">
        <f t="shared" si="15"/>
        <v>1658924</v>
      </c>
    </row>
    <row r="758" spans="89:118" x14ac:dyDescent="0.45">
      <c r="CK758" t="s">
        <v>666</v>
      </c>
      <c r="CL758" t="s">
        <v>3104</v>
      </c>
      <c r="CM758" s="32">
        <v>30706</v>
      </c>
      <c r="CN758" s="32">
        <v>30706</v>
      </c>
      <c r="CO758" s="32">
        <v>30706</v>
      </c>
      <c r="CP758" s="32">
        <v>30706</v>
      </c>
      <c r="CQ758" s="32">
        <v>30706</v>
      </c>
      <c r="CR758" s="32">
        <v>30706</v>
      </c>
      <c r="CS758" s="32">
        <v>30702</v>
      </c>
      <c r="CT758" s="32">
        <v>30000</v>
      </c>
      <c r="CU758" s="32">
        <v>30000</v>
      </c>
      <c r="CV758" s="32">
        <v>30000</v>
      </c>
      <c r="CW758" s="32">
        <v>30000</v>
      </c>
      <c r="CX758" s="32">
        <v>30000</v>
      </c>
      <c r="CZ758" t="s">
        <v>666</v>
      </c>
      <c r="DA758" t="s">
        <v>3104</v>
      </c>
      <c r="DB758">
        <v>30706</v>
      </c>
      <c r="DC758">
        <v>30706</v>
      </c>
      <c r="DD758">
        <v>30706</v>
      </c>
      <c r="DE758">
        <v>30706</v>
      </c>
      <c r="DF758">
        <v>30706</v>
      </c>
      <c r="DG758">
        <v>30706</v>
      </c>
      <c r="DH758">
        <v>30702</v>
      </c>
      <c r="DI758">
        <v>30000</v>
      </c>
      <c r="DJ758">
        <v>30000</v>
      </c>
      <c r="DK758">
        <v>30000</v>
      </c>
      <c r="DL758">
        <v>30000</v>
      </c>
      <c r="DM758">
        <v>30000</v>
      </c>
      <c r="DN758">
        <f t="shared" si="15"/>
        <v>364938</v>
      </c>
    </row>
    <row r="759" spans="89:118" x14ac:dyDescent="0.45">
      <c r="CK759" t="s">
        <v>666</v>
      </c>
      <c r="CL759" t="s">
        <v>3112</v>
      </c>
      <c r="CM759" s="32">
        <v>17890</v>
      </c>
      <c r="CN759" s="32">
        <v>17890</v>
      </c>
      <c r="CO759" s="32">
        <v>17890</v>
      </c>
      <c r="CP759" s="32">
        <v>17890</v>
      </c>
      <c r="CQ759" s="32">
        <v>17890</v>
      </c>
      <c r="CR759" s="32">
        <v>17890</v>
      </c>
      <c r="CS759" s="32">
        <v>17890</v>
      </c>
      <c r="CT759" s="32">
        <v>17890</v>
      </c>
      <c r="CU759" s="32">
        <v>19890</v>
      </c>
      <c r="CV759" s="32">
        <v>19890</v>
      </c>
      <c r="CW759" s="32">
        <v>19890</v>
      </c>
      <c r="CX759" s="32">
        <v>19890</v>
      </c>
      <c r="CZ759" t="s">
        <v>666</v>
      </c>
      <c r="DA759" t="s">
        <v>3112</v>
      </c>
      <c r="DB759">
        <v>17890</v>
      </c>
      <c r="DC759">
        <v>17890</v>
      </c>
      <c r="DD759">
        <v>17890</v>
      </c>
      <c r="DE759">
        <v>17890</v>
      </c>
      <c r="DF759">
        <v>17890</v>
      </c>
      <c r="DG759">
        <v>17890</v>
      </c>
      <c r="DH759">
        <v>17890</v>
      </c>
      <c r="DI759">
        <v>17890</v>
      </c>
      <c r="DJ759">
        <v>19890</v>
      </c>
      <c r="DK759">
        <v>19890</v>
      </c>
      <c r="DL759">
        <v>19890</v>
      </c>
      <c r="DM759">
        <v>19890</v>
      </c>
      <c r="DN759">
        <f t="shared" si="15"/>
        <v>222680</v>
      </c>
    </row>
    <row r="760" spans="89:118" x14ac:dyDescent="0.45">
      <c r="CK760" t="s">
        <v>666</v>
      </c>
      <c r="CL760" t="s">
        <v>3122</v>
      </c>
      <c r="CM760" s="32">
        <v>8000</v>
      </c>
      <c r="CN760" s="32">
        <v>8000</v>
      </c>
      <c r="CO760" s="32">
        <v>8000</v>
      </c>
      <c r="CP760" s="32">
        <v>8000</v>
      </c>
      <c r="CQ760" s="32">
        <v>8000</v>
      </c>
      <c r="CR760" s="32">
        <v>8000</v>
      </c>
      <c r="CS760" s="32">
        <v>8000</v>
      </c>
      <c r="CT760" s="32">
        <v>8000</v>
      </c>
      <c r="CU760" s="32">
        <v>8000</v>
      </c>
      <c r="CV760" s="32">
        <v>8000</v>
      </c>
      <c r="CW760" s="32">
        <v>8000</v>
      </c>
      <c r="CX760" s="32">
        <v>8000</v>
      </c>
      <c r="CZ760" t="s">
        <v>666</v>
      </c>
      <c r="DA760" t="s">
        <v>3122</v>
      </c>
      <c r="DB760">
        <v>8000</v>
      </c>
      <c r="DC760">
        <v>8000</v>
      </c>
      <c r="DD760">
        <v>8000</v>
      </c>
      <c r="DE760">
        <v>8000</v>
      </c>
      <c r="DF760">
        <v>8000</v>
      </c>
      <c r="DG760">
        <v>8000</v>
      </c>
      <c r="DH760">
        <v>8000</v>
      </c>
      <c r="DI760">
        <v>8000</v>
      </c>
      <c r="DJ760">
        <v>8000</v>
      </c>
      <c r="DK760">
        <v>8000</v>
      </c>
      <c r="DL760">
        <v>8000</v>
      </c>
      <c r="DM760">
        <v>8000</v>
      </c>
      <c r="DN760">
        <f t="shared" si="15"/>
        <v>96000</v>
      </c>
    </row>
    <row r="761" spans="89:118" x14ac:dyDescent="0.45">
      <c r="CK761" t="s">
        <v>666</v>
      </c>
      <c r="CL761" t="s">
        <v>3105</v>
      </c>
      <c r="CM761" s="32">
        <v>8000</v>
      </c>
      <c r="CN761" s="32">
        <v>8000</v>
      </c>
      <c r="CO761" s="32">
        <v>8000</v>
      </c>
      <c r="CP761" s="32">
        <v>8000</v>
      </c>
      <c r="CQ761" s="32">
        <v>8000</v>
      </c>
      <c r="CR761" s="32">
        <v>8000</v>
      </c>
      <c r="CS761" s="32">
        <v>8000</v>
      </c>
      <c r="CT761" s="32">
        <v>8000</v>
      </c>
      <c r="CU761" s="32">
        <v>8000</v>
      </c>
      <c r="CV761" s="32">
        <v>8000</v>
      </c>
      <c r="CW761" s="32">
        <v>8000</v>
      </c>
      <c r="CX761" s="32">
        <v>8000</v>
      </c>
      <c r="CZ761" t="s">
        <v>666</v>
      </c>
      <c r="DA761" t="s">
        <v>3105</v>
      </c>
      <c r="DB761">
        <v>8000</v>
      </c>
      <c r="DC761">
        <v>8000</v>
      </c>
      <c r="DD761">
        <v>8000</v>
      </c>
      <c r="DE761">
        <v>8000</v>
      </c>
      <c r="DF761">
        <v>8000</v>
      </c>
      <c r="DG761">
        <v>8000</v>
      </c>
      <c r="DH761">
        <v>8000</v>
      </c>
      <c r="DI761">
        <v>8000</v>
      </c>
      <c r="DJ761">
        <v>8000</v>
      </c>
      <c r="DK761">
        <v>8000</v>
      </c>
      <c r="DL761">
        <v>8000</v>
      </c>
      <c r="DM761">
        <v>8000</v>
      </c>
      <c r="DN761">
        <f t="shared" si="15"/>
        <v>96000</v>
      </c>
    </row>
    <row r="762" spans="89:118" x14ac:dyDescent="0.45">
      <c r="CK762" t="s">
        <v>666</v>
      </c>
      <c r="CL762" t="s">
        <v>3113</v>
      </c>
      <c r="CM762" s="32">
        <v>21548</v>
      </c>
      <c r="CN762" s="32">
        <v>20428</v>
      </c>
      <c r="CO762" s="32">
        <v>30110</v>
      </c>
      <c r="CP762" s="32">
        <v>22697</v>
      </c>
      <c r="CQ762" s="32">
        <v>32121</v>
      </c>
      <c r="CR762" s="32">
        <v>16758</v>
      </c>
      <c r="CS762" s="32">
        <v>19352</v>
      </c>
      <c r="CT762" s="32">
        <v>19197</v>
      </c>
      <c r="CU762" s="32">
        <v>20198</v>
      </c>
      <c r="CV762" s="32">
        <v>20182</v>
      </c>
      <c r="CW762" s="32">
        <v>14841</v>
      </c>
      <c r="CX762" s="32">
        <v>22563</v>
      </c>
      <c r="CZ762" t="s">
        <v>666</v>
      </c>
      <c r="DA762" t="s">
        <v>3113</v>
      </c>
      <c r="DB762">
        <v>21548</v>
      </c>
      <c r="DC762">
        <v>20428</v>
      </c>
      <c r="DD762">
        <v>30110</v>
      </c>
      <c r="DE762">
        <v>22697</v>
      </c>
      <c r="DF762">
        <v>32121</v>
      </c>
      <c r="DG762">
        <v>16758</v>
      </c>
      <c r="DH762">
        <v>19352</v>
      </c>
      <c r="DI762">
        <v>19197</v>
      </c>
      <c r="DJ762">
        <v>20198</v>
      </c>
      <c r="DK762">
        <v>20182</v>
      </c>
      <c r="DL762">
        <v>14841</v>
      </c>
      <c r="DM762">
        <v>22563</v>
      </c>
      <c r="DN762">
        <f t="shared" si="15"/>
        <v>259995</v>
      </c>
    </row>
    <row r="763" spans="89:118" x14ac:dyDescent="0.45">
      <c r="CK763" t="s">
        <v>666</v>
      </c>
      <c r="CL763" t="s">
        <v>3101</v>
      </c>
      <c r="CM763" s="32">
        <v>-26962</v>
      </c>
      <c r="CN763" s="32">
        <v>-26962</v>
      </c>
      <c r="CO763" s="32">
        <v>-26962</v>
      </c>
      <c r="CP763" s="32">
        <v>-26962</v>
      </c>
      <c r="CQ763" s="32">
        <v>-26962</v>
      </c>
      <c r="CR763" s="32">
        <v>-26962</v>
      </c>
      <c r="CS763" s="32">
        <v>-27006</v>
      </c>
      <c r="CT763" s="32">
        <v>962</v>
      </c>
      <c r="CU763" s="32">
        <v>962</v>
      </c>
      <c r="CV763" s="32">
        <v>962</v>
      </c>
      <c r="CW763" s="32">
        <v>962</v>
      </c>
      <c r="CX763" s="32">
        <v>962</v>
      </c>
      <c r="CZ763" t="s">
        <v>666</v>
      </c>
      <c r="DA763" t="s">
        <v>3101</v>
      </c>
      <c r="DB763">
        <v>-26962</v>
      </c>
      <c r="DC763">
        <v>-26962</v>
      </c>
      <c r="DD763">
        <v>-26962</v>
      </c>
      <c r="DE763">
        <v>-26962</v>
      </c>
      <c r="DF763">
        <v>-26962</v>
      </c>
      <c r="DG763">
        <v>-26962</v>
      </c>
      <c r="DH763">
        <v>-27006</v>
      </c>
      <c r="DI763">
        <v>962</v>
      </c>
      <c r="DJ763">
        <v>962</v>
      </c>
      <c r="DK763">
        <v>962</v>
      </c>
      <c r="DL763">
        <v>962</v>
      </c>
      <c r="DM763">
        <v>962</v>
      </c>
      <c r="DN763">
        <f t="shared" si="15"/>
        <v>-183968</v>
      </c>
    </row>
    <row r="764" spans="89:118" x14ac:dyDescent="0.45">
      <c r="CK764" t="s">
        <v>666</v>
      </c>
      <c r="CL764" t="s">
        <v>3118</v>
      </c>
      <c r="CM764" s="32">
        <v>2700</v>
      </c>
      <c r="CN764" s="32">
        <v>3381</v>
      </c>
      <c r="CO764" s="32">
        <v>2700</v>
      </c>
      <c r="CP764" s="32">
        <v>2700</v>
      </c>
      <c r="CQ764" s="32">
        <v>2700</v>
      </c>
      <c r="CR764" s="32">
        <v>2700</v>
      </c>
      <c r="CS764" s="32">
        <v>8150</v>
      </c>
      <c r="CT764" s="32">
        <v>2700</v>
      </c>
      <c r="CU764" s="32">
        <v>2700</v>
      </c>
      <c r="CV764" s="32">
        <v>4228</v>
      </c>
      <c r="CW764" s="32">
        <v>5265</v>
      </c>
      <c r="CX764" s="32">
        <v>2700</v>
      </c>
      <c r="CZ764" t="s">
        <v>666</v>
      </c>
      <c r="DA764" t="s">
        <v>3118</v>
      </c>
      <c r="DB764">
        <v>2700</v>
      </c>
      <c r="DC764">
        <v>3381</v>
      </c>
      <c r="DD764">
        <v>2700</v>
      </c>
      <c r="DE764">
        <v>2700</v>
      </c>
      <c r="DF764">
        <v>2700</v>
      </c>
      <c r="DG764">
        <v>2700</v>
      </c>
      <c r="DH764">
        <v>8150</v>
      </c>
      <c r="DI764">
        <v>2700</v>
      </c>
      <c r="DJ764">
        <v>2700</v>
      </c>
      <c r="DK764">
        <v>4228</v>
      </c>
      <c r="DL764">
        <v>5265</v>
      </c>
      <c r="DM764">
        <v>2700</v>
      </c>
      <c r="DN764">
        <f t="shared" si="15"/>
        <v>42624</v>
      </c>
    </row>
    <row r="765" spans="89:118" x14ac:dyDescent="0.45">
      <c r="CK765" t="s">
        <v>666</v>
      </c>
      <c r="CL765" t="s">
        <v>3103</v>
      </c>
      <c r="CM765" s="32">
        <v>18295</v>
      </c>
      <c r="CN765" s="32">
        <v>18659</v>
      </c>
      <c r="CO765" s="32">
        <v>18502</v>
      </c>
      <c r="CP765" s="32">
        <v>19455</v>
      </c>
      <c r="CQ765" s="32">
        <v>18372</v>
      </c>
      <c r="CR765" s="32">
        <v>18683</v>
      </c>
      <c r="CS765" s="32">
        <v>18117</v>
      </c>
      <c r="CT765" s="32">
        <v>19095</v>
      </c>
      <c r="CU765" s="32">
        <v>19489</v>
      </c>
      <c r="CV765" s="32">
        <v>19242</v>
      </c>
      <c r="CW765" s="32">
        <v>19698</v>
      </c>
      <c r="CX765" s="32">
        <v>18538</v>
      </c>
      <c r="CZ765" t="s">
        <v>666</v>
      </c>
      <c r="DA765" t="s">
        <v>3103</v>
      </c>
      <c r="DB765">
        <v>18295</v>
      </c>
      <c r="DC765">
        <v>18659</v>
      </c>
      <c r="DD765">
        <v>18502</v>
      </c>
      <c r="DE765">
        <v>19455</v>
      </c>
      <c r="DF765">
        <v>18372</v>
      </c>
      <c r="DG765">
        <v>18683</v>
      </c>
      <c r="DH765">
        <v>18117</v>
      </c>
      <c r="DI765">
        <v>19095</v>
      </c>
      <c r="DJ765">
        <v>19489</v>
      </c>
      <c r="DK765">
        <v>19242</v>
      </c>
      <c r="DL765">
        <v>19698</v>
      </c>
      <c r="DM765">
        <v>18538</v>
      </c>
      <c r="DN765">
        <f t="shared" si="15"/>
        <v>226145</v>
      </c>
    </row>
    <row r="766" spans="89:118" x14ac:dyDescent="0.45">
      <c r="CK766" t="s">
        <v>666</v>
      </c>
      <c r="CL766" t="s">
        <v>3107</v>
      </c>
      <c r="CM766" s="32">
        <v>8000</v>
      </c>
      <c r="CN766" s="32">
        <v>8000</v>
      </c>
      <c r="CO766" s="32">
        <v>8000</v>
      </c>
      <c r="CP766" s="32">
        <v>8000</v>
      </c>
      <c r="CQ766" s="32">
        <v>8000</v>
      </c>
      <c r="CR766" s="32">
        <v>8000</v>
      </c>
      <c r="CS766" s="32">
        <v>8000</v>
      </c>
      <c r="CT766" s="32">
        <v>8000</v>
      </c>
      <c r="CU766" s="32">
        <v>8000</v>
      </c>
      <c r="CV766" s="32">
        <v>8000</v>
      </c>
      <c r="CW766" s="32">
        <v>8000</v>
      </c>
      <c r="CX766" s="32">
        <v>8000</v>
      </c>
      <c r="CZ766" t="s">
        <v>666</v>
      </c>
      <c r="DA766" t="s">
        <v>3107</v>
      </c>
      <c r="DB766">
        <v>8000</v>
      </c>
      <c r="DC766">
        <v>8000</v>
      </c>
      <c r="DD766">
        <v>8000</v>
      </c>
      <c r="DE766">
        <v>8000</v>
      </c>
      <c r="DF766">
        <v>8000</v>
      </c>
      <c r="DG766">
        <v>8000</v>
      </c>
      <c r="DH766">
        <v>8000</v>
      </c>
      <c r="DI766">
        <v>8000</v>
      </c>
      <c r="DJ766">
        <v>8000</v>
      </c>
      <c r="DK766">
        <v>8000</v>
      </c>
      <c r="DL766">
        <v>8000</v>
      </c>
      <c r="DM766">
        <v>8000</v>
      </c>
      <c r="DN766">
        <f t="shared" si="15"/>
        <v>96000</v>
      </c>
    </row>
    <row r="767" spans="89:118" x14ac:dyDescent="0.45">
      <c r="CK767" t="s">
        <v>928</v>
      </c>
      <c r="CL767" t="s">
        <v>3100</v>
      </c>
      <c r="CM767" s="32">
        <v>20211</v>
      </c>
      <c r="CN767" s="32">
        <v>25856</v>
      </c>
      <c r="CO767" s="32">
        <v>25856</v>
      </c>
      <c r="CP767" s="32">
        <v>39493</v>
      </c>
      <c r="CQ767" s="32">
        <v>25856</v>
      </c>
      <c r="CR767" s="32">
        <v>25856</v>
      </c>
      <c r="CS767" s="32">
        <v>25856</v>
      </c>
      <c r="CT767" s="32">
        <v>25856</v>
      </c>
      <c r="CU767" s="32">
        <v>25856</v>
      </c>
      <c r="CV767" s="32">
        <v>25856</v>
      </c>
      <c r="CW767" s="32">
        <v>25856</v>
      </c>
      <c r="CX767" s="32">
        <v>25856</v>
      </c>
      <c r="CZ767" t="s">
        <v>928</v>
      </c>
      <c r="DA767" t="s">
        <v>3100</v>
      </c>
      <c r="DB767">
        <v>20211</v>
      </c>
      <c r="DC767">
        <v>25856</v>
      </c>
      <c r="DD767">
        <v>25856</v>
      </c>
      <c r="DE767">
        <v>39493</v>
      </c>
      <c r="DF767">
        <v>25856</v>
      </c>
      <c r="DG767">
        <v>25856</v>
      </c>
      <c r="DH767">
        <v>25856</v>
      </c>
      <c r="DI767">
        <v>25856</v>
      </c>
      <c r="DJ767">
        <v>25856</v>
      </c>
      <c r="DK767">
        <v>25856</v>
      </c>
      <c r="DL767">
        <v>25856</v>
      </c>
      <c r="DM767">
        <v>25856</v>
      </c>
      <c r="DN767">
        <f t="shared" si="15"/>
        <v>318264</v>
      </c>
    </row>
    <row r="768" spans="89:118" x14ac:dyDescent="0.45">
      <c r="CK768" t="s">
        <v>928</v>
      </c>
      <c r="CL768" t="s">
        <v>3104</v>
      </c>
      <c r="CM768" s="32">
        <v>14761</v>
      </c>
      <c r="CN768" s="32">
        <v>18758</v>
      </c>
      <c r="CO768" s="32">
        <v>18758</v>
      </c>
      <c r="CP768" s="32">
        <v>18758</v>
      </c>
      <c r="CQ768" s="32">
        <v>18758</v>
      </c>
      <c r="CR768" s="32">
        <v>18758</v>
      </c>
      <c r="CS768" s="32">
        <v>18758</v>
      </c>
      <c r="CT768" s="32">
        <v>18758</v>
      </c>
      <c r="CU768" s="32">
        <v>18758</v>
      </c>
      <c r="CV768" s="32">
        <v>18758</v>
      </c>
      <c r="CW768" s="32">
        <v>18758</v>
      </c>
      <c r="CX768" s="32">
        <v>18758</v>
      </c>
      <c r="CZ768" t="s">
        <v>928</v>
      </c>
      <c r="DA768" t="s">
        <v>3104</v>
      </c>
      <c r="DB768">
        <v>14761</v>
      </c>
      <c r="DC768">
        <v>18758</v>
      </c>
      <c r="DD768">
        <v>18758</v>
      </c>
      <c r="DE768">
        <v>18758</v>
      </c>
      <c r="DF768">
        <v>18758</v>
      </c>
      <c r="DG768">
        <v>18758</v>
      </c>
      <c r="DH768">
        <v>18758</v>
      </c>
      <c r="DI768">
        <v>18758</v>
      </c>
      <c r="DJ768">
        <v>18758</v>
      </c>
      <c r="DK768">
        <v>18758</v>
      </c>
      <c r="DL768">
        <v>18758</v>
      </c>
      <c r="DM768">
        <v>18758</v>
      </c>
      <c r="DN768">
        <f t="shared" si="15"/>
        <v>221099</v>
      </c>
    </row>
    <row r="769" spans="89:118" x14ac:dyDescent="0.45">
      <c r="CK769" t="s">
        <v>928</v>
      </c>
      <c r="CL769" t="s">
        <v>3105</v>
      </c>
      <c r="CM769" s="32">
        <v>4646</v>
      </c>
      <c r="CN769" s="32">
        <v>6000</v>
      </c>
      <c r="CO769" s="32">
        <v>6000</v>
      </c>
      <c r="CP769" s="32">
        <v>6000</v>
      </c>
      <c r="CQ769" s="32">
        <v>6000</v>
      </c>
      <c r="CR769" s="32">
        <v>6000</v>
      </c>
      <c r="CS769" s="32">
        <v>6000</v>
      </c>
      <c r="CT769" s="32">
        <v>6000</v>
      </c>
      <c r="CU769" s="32">
        <v>6000</v>
      </c>
      <c r="CV769" s="32">
        <v>6000</v>
      </c>
      <c r="CW769" s="32">
        <v>6000</v>
      </c>
      <c r="CX769" s="32">
        <v>6000</v>
      </c>
      <c r="CZ769" t="s">
        <v>928</v>
      </c>
      <c r="DA769" t="s">
        <v>3105</v>
      </c>
      <c r="DB769">
        <v>4646</v>
      </c>
      <c r="DC769">
        <v>6000</v>
      </c>
      <c r="DD769">
        <v>6000</v>
      </c>
      <c r="DE769">
        <v>6000</v>
      </c>
      <c r="DF769">
        <v>6000</v>
      </c>
      <c r="DG769">
        <v>6000</v>
      </c>
      <c r="DH769">
        <v>6000</v>
      </c>
      <c r="DI769">
        <v>6000</v>
      </c>
      <c r="DJ769">
        <v>6000</v>
      </c>
      <c r="DK769">
        <v>6000</v>
      </c>
      <c r="DL769">
        <v>6000</v>
      </c>
      <c r="DM769">
        <v>6000</v>
      </c>
      <c r="DN769">
        <f t="shared" si="15"/>
        <v>70646</v>
      </c>
    </row>
    <row r="770" spans="89:118" x14ac:dyDescent="0.45">
      <c r="CK770" t="s">
        <v>928</v>
      </c>
      <c r="CL770" t="s">
        <v>3113</v>
      </c>
      <c r="CM770" s="32">
        <v>4304</v>
      </c>
      <c r="CN770" s="32">
        <v>6452</v>
      </c>
      <c r="CO770" s="32">
        <v>6476</v>
      </c>
      <c r="CP770" s="32">
        <v>6101</v>
      </c>
      <c r="CQ770" s="32">
        <v>7890</v>
      </c>
      <c r="CR770" s="32">
        <v>6454</v>
      </c>
      <c r="CS770" s="32">
        <v>6538</v>
      </c>
      <c r="CT770" s="32">
        <v>6725</v>
      </c>
      <c r="CU770" s="32">
        <v>5687</v>
      </c>
      <c r="CV770" s="32">
        <v>7461</v>
      </c>
      <c r="CW770" s="32">
        <v>6711</v>
      </c>
      <c r="CX770" s="32">
        <v>7353</v>
      </c>
      <c r="CZ770" t="s">
        <v>928</v>
      </c>
      <c r="DA770" t="s">
        <v>3113</v>
      </c>
      <c r="DB770">
        <v>4304</v>
      </c>
      <c r="DC770">
        <v>6452</v>
      </c>
      <c r="DD770">
        <v>6476</v>
      </c>
      <c r="DE770">
        <v>6101</v>
      </c>
      <c r="DF770">
        <v>7890</v>
      </c>
      <c r="DG770">
        <v>6454</v>
      </c>
      <c r="DH770">
        <v>6538</v>
      </c>
      <c r="DI770">
        <v>6725</v>
      </c>
      <c r="DJ770">
        <v>5687</v>
      </c>
      <c r="DK770">
        <v>7461</v>
      </c>
      <c r="DL770">
        <v>6711</v>
      </c>
      <c r="DM770">
        <v>7353</v>
      </c>
      <c r="DN770">
        <f t="shared" si="15"/>
        <v>78152</v>
      </c>
    </row>
    <row r="771" spans="89:118" x14ac:dyDescent="0.45">
      <c r="CK771" t="s">
        <v>928</v>
      </c>
      <c r="CL771" t="s">
        <v>3101</v>
      </c>
      <c r="CM771" s="32">
        <v>775</v>
      </c>
      <c r="CN771" s="32">
        <v>1000</v>
      </c>
      <c r="CO771" s="32">
        <v>1000</v>
      </c>
      <c r="CP771" s="32">
        <v>1000</v>
      </c>
      <c r="CQ771" s="32">
        <v>1000</v>
      </c>
      <c r="CR771" s="32">
        <v>1000</v>
      </c>
      <c r="CS771" s="32">
        <v>1000</v>
      </c>
      <c r="CT771" s="32">
        <v>1000</v>
      </c>
      <c r="CU771" s="32">
        <v>1000</v>
      </c>
      <c r="CV771" s="32">
        <v>1000</v>
      </c>
      <c r="CW771" s="32">
        <v>1000</v>
      </c>
      <c r="CX771" s="32">
        <v>1000</v>
      </c>
      <c r="CZ771" t="s">
        <v>928</v>
      </c>
      <c r="DA771" t="s">
        <v>3101</v>
      </c>
      <c r="DB771">
        <v>775</v>
      </c>
      <c r="DC771">
        <v>1000</v>
      </c>
      <c r="DD771">
        <v>1000</v>
      </c>
      <c r="DE771">
        <v>1000</v>
      </c>
      <c r="DF771">
        <v>1000</v>
      </c>
      <c r="DG771">
        <v>1000</v>
      </c>
      <c r="DH771">
        <v>1000</v>
      </c>
      <c r="DI771">
        <v>1000</v>
      </c>
      <c r="DJ771">
        <v>1000</v>
      </c>
      <c r="DK771">
        <v>1000</v>
      </c>
      <c r="DL771">
        <v>1000</v>
      </c>
      <c r="DM771">
        <v>1000</v>
      </c>
      <c r="DN771">
        <f t="shared" si="15"/>
        <v>11775</v>
      </c>
    </row>
    <row r="772" spans="89:118" x14ac:dyDescent="0.45">
      <c r="CK772" t="s">
        <v>928</v>
      </c>
      <c r="CL772" t="s">
        <v>3103</v>
      </c>
      <c r="CM772" s="32">
        <v>33491</v>
      </c>
      <c r="CN772" s="32">
        <v>5500</v>
      </c>
      <c r="CO772" s="32">
        <v>5500</v>
      </c>
      <c r="CP772" s="32">
        <v>5500</v>
      </c>
      <c r="CQ772" s="32">
        <v>5500</v>
      </c>
      <c r="CR772" s="32">
        <v>5500</v>
      </c>
      <c r="CS772" s="32">
        <v>5500</v>
      </c>
      <c r="CT772" s="32">
        <v>5500</v>
      </c>
      <c r="CU772" s="32">
        <v>5500</v>
      </c>
      <c r="CV772" s="32">
        <v>5500</v>
      </c>
      <c r="CW772" s="32">
        <v>5500</v>
      </c>
      <c r="CX772" s="32">
        <v>5500</v>
      </c>
      <c r="CZ772" t="s">
        <v>928</v>
      </c>
      <c r="DA772" t="s">
        <v>3103</v>
      </c>
      <c r="DB772">
        <v>33491</v>
      </c>
      <c r="DC772">
        <v>5500</v>
      </c>
      <c r="DD772">
        <v>5500</v>
      </c>
      <c r="DE772">
        <v>5500</v>
      </c>
      <c r="DF772">
        <v>5500</v>
      </c>
      <c r="DG772">
        <v>5500</v>
      </c>
      <c r="DH772">
        <v>5500</v>
      </c>
      <c r="DI772">
        <v>5500</v>
      </c>
      <c r="DJ772">
        <v>5500</v>
      </c>
      <c r="DK772">
        <v>5500</v>
      </c>
      <c r="DL772">
        <v>5500</v>
      </c>
      <c r="DM772">
        <v>5500</v>
      </c>
      <c r="DN772">
        <f t="shared" si="15"/>
        <v>93991</v>
      </c>
    </row>
    <row r="773" spans="89:118" x14ac:dyDescent="0.45">
      <c r="CK773" t="s">
        <v>348</v>
      </c>
      <c r="CL773" t="s">
        <v>3115</v>
      </c>
      <c r="CM773" s="32">
        <v>0</v>
      </c>
      <c r="CN773" s="32">
        <v>7369</v>
      </c>
      <c r="CO773" s="32">
        <v>7250</v>
      </c>
      <c r="CP773" s="32">
        <v>7250</v>
      </c>
      <c r="CQ773" s="32">
        <v>9153</v>
      </c>
      <c r="CR773" s="32">
        <v>8023</v>
      </c>
      <c r="CS773" s="32">
        <v>7250</v>
      </c>
      <c r="CT773" s="32">
        <v>7250</v>
      </c>
      <c r="CU773" s="32">
        <v>7250</v>
      </c>
      <c r="CV773" s="32">
        <v>7250</v>
      </c>
      <c r="CW773" s="32">
        <v>7250</v>
      </c>
      <c r="CX773" s="32">
        <v>7250</v>
      </c>
      <c r="CZ773" t="s">
        <v>348</v>
      </c>
      <c r="DA773" t="s">
        <v>3115</v>
      </c>
      <c r="DB773">
        <v>0</v>
      </c>
      <c r="DC773">
        <v>7369</v>
      </c>
      <c r="DD773">
        <v>7250</v>
      </c>
      <c r="DE773">
        <v>7250</v>
      </c>
      <c r="DF773">
        <v>9153</v>
      </c>
      <c r="DG773">
        <v>8023</v>
      </c>
      <c r="DH773">
        <v>7250</v>
      </c>
      <c r="DI773">
        <v>7250</v>
      </c>
      <c r="DJ773">
        <v>7250</v>
      </c>
      <c r="DK773">
        <v>7250</v>
      </c>
      <c r="DL773">
        <v>7250</v>
      </c>
      <c r="DM773">
        <v>7250</v>
      </c>
      <c r="DN773">
        <f t="shared" ref="DN773:DN836" si="16">SUM(DB773:DM773)</f>
        <v>82545</v>
      </c>
    </row>
    <row r="774" spans="89:118" x14ac:dyDescent="0.45">
      <c r="CK774" t="s">
        <v>348</v>
      </c>
      <c r="CL774" t="s">
        <v>3104</v>
      </c>
      <c r="CM774" s="32">
        <v>18729</v>
      </c>
      <c r="CN774" s="32">
        <v>18729</v>
      </c>
      <c r="CO774" s="32">
        <v>18729</v>
      </c>
      <c r="CP774" s="32">
        <v>18729</v>
      </c>
      <c r="CQ774" s="32">
        <v>18729</v>
      </c>
      <c r="CR774" s="32">
        <v>18729</v>
      </c>
      <c r="CS774" s="32">
        <v>18729</v>
      </c>
      <c r="CT774" s="32">
        <v>18729</v>
      </c>
      <c r="CU774" s="32">
        <v>18729</v>
      </c>
      <c r="CV774" s="32">
        <v>18729</v>
      </c>
      <c r="CW774" s="32">
        <v>18729</v>
      </c>
      <c r="CX774" s="32">
        <v>18729</v>
      </c>
      <c r="CZ774" t="s">
        <v>348</v>
      </c>
      <c r="DA774" t="s">
        <v>3104</v>
      </c>
      <c r="DB774">
        <v>18729</v>
      </c>
      <c r="DC774">
        <v>18729</v>
      </c>
      <c r="DD774">
        <v>18729</v>
      </c>
      <c r="DE774">
        <v>18729</v>
      </c>
      <c r="DF774">
        <v>18729</v>
      </c>
      <c r="DG774">
        <v>18729</v>
      </c>
      <c r="DH774">
        <v>18729</v>
      </c>
      <c r="DI774">
        <v>18729</v>
      </c>
      <c r="DJ774">
        <v>18729</v>
      </c>
      <c r="DK774">
        <v>18729</v>
      </c>
      <c r="DL774">
        <v>18729</v>
      </c>
      <c r="DM774">
        <v>18729</v>
      </c>
      <c r="DN774">
        <f t="shared" si="16"/>
        <v>224748</v>
      </c>
    </row>
    <row r="775" spans="89:118" x14ac:dyDescent="0.45">
      <c r="CK775" t="s">
        <v>348</v>
      </c>
      <c r="CL775" t="s">
        <v>3116</v>
      </c>
      <c r="CM775" s="32">
        <v>7250</v>
      </c>
      <c r="CN775" s="32">
        <v>0</v>
      </c>
      <c r="CO775" s="32">
        <v>0</v>
      </c>
      <c r="CP775" s="32">
        <v>0</v>
      </c>
      <c r="CQ775" s="32">
        <v>0</v>
      </c>
      <c r="CR775" s="32">
        <v>0</v>
      </c>
      <c r="CS775" s="32">
        <v>0</v>
      </c>
      <c r="CT775" s="32">
        <v>0</v>
      </c>
      <c r="CU775" s="32">
        <v>0</v>
      </c>
      <c r="CV775" s="32">
        <v>0</v>
      </c>
      <c r="CW775" s="32">
        <v>0</v>
      </c>
      <c r="CX775" s="32">
        <v>0</v>
      </c>
      <c r="CZ775" t="s">
        <v>348</v>
      </c>
      <c r="DA775" t="s">
        <v>3116</v>
      </c>
      <c r="DB775">
        <v>7250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f t="shared" si="16"/>
        <v>7250</v>
      </c>
    </row>
    <row r="776" spans="89:118" x14ac:dyDescent="0.45">
      <c r="CK776" t="s">
        <v>348</v>
      </c>
      <c r="CL776" t="s">
        <v>3112</v>
      </c>
      <c r="CM776" s="32">
        <v>120750</v>
      </c>
      <c r="CN776" s="32">
        <v>120750</v>
      </c>
      <c r="CO776" s="32">
        <v>120750</v>
      </c>
      <c r="CP776" s="32">
        <v>120750</v>
      </c>
      <c r="CQ776" s="32">
        <v>120750</v>
      </c>
      <c r="CR776" s="32">
        <v>120750</v>
      </c>
      <c r="CS776" s="32">
        <v>120750</v>
      </c>
      <c r="CT776" s="32">
        <v>120750</v>
      </c>
      <c r="CU776" s="32">
        <v>120750</v>
      </c>
      <c r="CV776" s="32">
        <v>120750</v>
      </c>
      <c r="CW776" s="32">
        <v>120750</v>
      </c>
      <c r="CX776" s="32">
        <v>120750</v>
      </c>
      <c r="CZ776" t="s">
        <v>348</v>
      </c>
      <c r="DA776" t="s">
        <v>3112</v>
      </c>
      <c r="DB776">
        <v>120750</v>
      </c>
      <c r="DC776">
        <v>120750</v>
      </c>
      <c r="DD776">
        <v>120750</v>
      </c>
      <c r="DE776">
        <v>120750</v>
      </c>
      <c r="DF776">
        <v>120750</v>
      </c>
      <c r="DG776">
        <v>120750</v>
      </c>
      <c r="DH776">
        <v>120750</v>
      </c>
      <c r="DI776">
        <v>120750</v>
      </c>
      <c r="DJ776">
        <v>120750</v>
      </c>
      <c r="DK776">
        <v>120750</v>
      </c>
      <c r="DL776">
        <v>120750</v>
      </c>
      <c r="DM776">
        <v>120750</v>
      </c>
      <c r="DN776">
        <f t="shared" si="16"/>
        <v>1449000</v>
      </c>
    </row>
    <row r="777" spans="89:118" x14ac:dyDescent="0.45">
      <c r="CK777" t="s">
        <v>348</v>
      </c>
      <c r="CL777" t="s">
        <v>3105</v>
      </c>
      <c r="CM777" s="32">
        <v>6000</v>
      </c>
      <c r="CN777" s="32">
        <v>6000</v>
      </c>
      <c r="CO777" s="32">
        <v>6000</v>
      </c>
      <c r="CP777" s="32">
        <v>6000</v>
      </c>
      <c r="CQ777" s="32">
        <v>6000</v>
      </c>
      <c r="CR777" s="32">
        <v>6000</v>
      </c>
      <c r="CS777" s="32">
        <v>6000</v>
      </c>
      <c r="CT777" s="32">
        <v>6000</v>
      </c>
      <c r="CU777" s="32">
        <v>6000</v>
      </c>
      <c r="CV777" s="32">
        <v>6000</v>
      </c>
      <c r="CW777" s="32">
        <v>6000</v>
      </c>
      <c r="CX777" s="32">
        <v>6000</v>
      </c>
      <c r="CZ777" t="s">
        <v>348</v>
      </c>
      <c r="DA777" t="s">
        <v>3105</v>
      </c>
      <c r="DB777">
        <v>6000</v>
      </c>
      <c r="DC777">
        <v>6000</v>
      </c>
      <c r="DD777">
        <v>6000</v>
      </c>
      <c r="DE777">
        <v>6000</v>
      </c>
      <c r="DF777">
        <v>6000</v>
      </c>
      <c r="DG777">
        <v>6000</v>
      </c>
      <c r="DH777">
        <v>6000</v>
      </c>
      <c r="DI777">
        <v>6000</v>
      </c>
      <c r="DJ777">
        <v>6000</v>
      </c>
      <c r="DK777">
        <v>6000</v>
      </c>
      <c r="DL777">
        <v>6000</v>
      </c>
      <c r="DM777">
        <v>6000</v>
      </c>
      <c r="DN777">
        <f t="shared" si="16"/>
        <v>72000</v>
      </c>
    </row>
    <row r="778" spans="89:118" x14ac:dyDescent="0.45">
      <c r="CK778" t="s">
        <v>348</v>
      </c>
      <c r="CL778" t="s">
        <v>3101</v>
      </c>
      <c r="CM778" s="32">
        <v>5440</v>
      </c>
      <c r="CN778" s="32">
        <v>5440</v>
      </c>
      <c r="CO778" s="32">
        <v>5440</v>
      </c>
      <c r="CP778" s="32">
        <v>5440</v>
      </c>
      <c r="CQ778" s="32">
        <v>5440</v>
      </c>
      <c r="CR778" s="32">
        <v>5440</v>
      </c>
      <c r="CS778" s="32">
        <v>5440</v>
      </c>
      <c r="CT778" s="32">
        <v>5440</v>
      </c>
      <c r="CU778" s="32">
        <v>5440</v>
      </c>
      <c r="CV778" s="32">
        <v>5440</v>
      </c>
      <c r="CW778" s="32">
        <v>5356</v>
      </c>
      <c r="CX778" s="32">
        <v>5356</v>
      </c>
      <c r="CZ778" t="s">
        <v>348</v>
      </c>
      <c r="DA778" t="s">
        <v>3101</v>
      </c>
      <c r="DB778">
        <v>5440</v>
      </c>
      <c r="DC778">
        <v>5440</v>
      </c>
      <c r="DD778">
        <v>5440</v>
      </c>
      <c r="DE778">
        <v>5440</v>
      </c>
      <c r="DF778">
        <v>5440</v>
      </c>
      <c r="DG778">
        <v>5440</v>
      </c>
      <c r="DH778">
        <v>5440</v>
      </c>
      <c r="DI778">
        <v>5440</v>
      </c>
      <c r="DJ778">
        <v>5440</v>
      </c>
      <c r="DK778">
        <v>5440</v>
      </c>
      <c r="DL778">
        <v>5356</v>
      </c>
      <c r="DM778">
        <v>5356</v>
      </c>
      <c r="DN778">
        <f t="shared" si="16"/>
        <v>65112</v>
      </c>
    </row>
    <row r="779" spans="89:118" x14ac:dyDescent="0.45">
      <c r="CK779" t="s">
        <v>1276</v>
      </c>
      <c r="CL779" t="s">
        <v>3109</v>
      </c>
      <c r="CM779" s="32">
        <v>4650</v>
      </c>
      <c r="CN779" s="32">
        <v>4700</v>
      </c>
      <c r="CO779" s="32">
        <v>4700</v>
      </c>
      <c r="CP779" s="32">
        <v>4700</v>
      </c>
      <c r="CQ779" s="32">
        <v>4650</v>
      </c>
      <c r="CR779" s="32">
        <v>4650</v>
      </c>
      <c r="CS779" s="32">
        <v>4650</v>
      </c>
      <c r="CT779" s="32">
        <v>4650</v>
      </c>
      <c r="CU779" s="32">
        <v>4650</v>
      </c>
      <c r="CV779" s="32">
        <v>4650</v>
      </c>
      <c r="CW779" s="32">
        <v>0</v>
      </c>
      <c r="CX779" s="32">
        <v>0</v>
      </c>
      <c r="CZ779" t="s">
        <v>1276</v>
      </c>
      <c r="DA779" t="s">
        <v>3109</v>
      </c>
      <c r="DB779">
        <v>4650</v>
      </c>
      <c r="DC779">
        <v>4700</v>
      </c>
      <c r="DD779">
        <v>4700</v>
      </c>
      <c r="DE779">
        <v>4700</v>
      </c>
      <c r="DF779">
        <v>4650</v>
      </c>
      <c r="DG779">
        <v>4650</v>
      </c>
      <c r="DH779">
        <v>4650</v>
      </c>
      <c r="DI779">
        <v>4650</v>
      </c>
      <c r="DJ779">
        <v>4650</v>
      </c>
      <c r="DK779">
        <v>4650</v>
      </c>
      <c r="DL779">
        <v>0</v>
      </c>
      <c r="DM779">
        <v>0</v>
      </c>
      <c r="DN779">
        <f t="shared" si="16"/>
        <v>46650</v>
      </c>
    </row>
    <row r="780" spans="89:118" x14ac:dyDescent="0.45">
      <c r="CK780" t="s">
        <v>1276</v>
      </c>
      <c r="CL780" t="s">
        <v>3111</v>
      </c>
      <c r="CM780" s="32">
        <v>0</v>
      </c>
      <c r="CN780" s="32">
        <v>0</v>
      </c>
      <c r="CO780" s="32">
        <v>0</v>
      </c>
      <c r="CP780" s="32">
        <v>0</v>
      </c>
      <c r="CQ780" s="32">
        <v>0</v>
      </c>
      <c r="CR780" s="32">
        <v>0</v>
      </c>
      <c r="CS780" s="32">
        <v>0</v>
      </c>
      <c r="CT780" s="32">
        <v>0</v>
      </c>
      <c r="CU780" s="32">
        <v>0</v>
      </c>
      <c r="CV780" s="32">
        <v>0</v>
      </c>
      <c r="CW780" s="32">
        <v>0</v>
      </c>
      <c r="CX780" s="32">
        <v>0</v>
      </c>
      <c r="CZ780" t="s">
        <v>1276</v>
      </c>
      <c r="DA780" t="s">
        <v>3111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f t="shared" si="16"/>
        <v>0</v>
      </c>
    </row>
    <row r="781" spans="89:118" x14ac:dyDescent="0.45">
      <c r="CK781" t="s">
        <v>1276</v>
      </c>
      <c r="CL781" t="s">
        <v>3100</v>
      </c>
      <c r="CM781" s="32">
        <v>185000</v>
      </c>
      <c r="CN781" s="32">
        <v>185000</v>
      </c>
      <c r="CO781" s="32">
        <v>185000</v>
      </c>
      <c r="CP781" s="32">
        <v>185000</v>
      </c>
      <c r="CQ781" s="32">
        <v>185000</v>
      </c>
      <c r="CR781" s="32">
        <v>185000</v>
      </c>
      <c r="CS781" s="32">
        <v>185000</v>
      </c>
      <c r="CT781" s="32">
        <v>185000</v>
      </c>
      <c r="CU781" s="32">
        <v>185000</v>
      </c>
      <c r="CV781" s="32">
        <v>185000</v>
      </c>
      <c r="CW781" s="32">
        <v>185000</v>
      </c>
      <c r="CX781" s="32">
        <v>185000</v>
      </c>
      <c r="CZ781" t="s">
        <v>1276</v>
      </c>
      <c r="DA781" t="s">
        <v>3100</v>
      </c>
      <c r="DB781">
        <v>185000</v>
      </c>
      <c r="DC781">
        <v>185000</v>
      </c>
      <c r="DD781">
        <v>185000</v>
      </c>
      <c r="DE781">
        <v>185000</v>
      </c>
      <c r="DF781">
        <v>185000</v>
      </c>
      <c r="DG781">
        <v>185000</v>
      </c>
      <c r="DH781">
        <v>185000</v>
      </c>
      <c r="DI781">
        <v>185000</v>
      </c>
      <c r="DJ781">
        <v>185000</v>
      </c>
      <c r="DK781">
        <v>185000</v>
      </c>
      <c r="DL781">
        <v>185000</v>
      </c>
      <c r="DM781">
        <v>185000</v>
      </c>
      <c r="DN781">
        <f t="shared" si="16"/>
        <v>2220000</v>
      </c>
    </row>
    <row r="782" spans="89:118" x14ac:dyDescent="0.45">
      <c r="CK782" t="s">
        <v>1276</v>
      </c>
      <c r="CL782" t="s">
        <v>3106</v>
      </c>
      <c r="CM782" s="32">
        <v>20000</v>
      </c>
      <c r="CN782" s="32">
        <v>20000</v>
      </c>
      <c r="CO782" s="32">
        <v>20000</v>
      </c>
      <c r="CP782" s="32">
        <v>20000</v>
      </c>
      <c r="CQ782" s="32">
        <v>20000</v>
      </c>
      <c r="CR782" s="32">
        <v>20000</v>
      </c>
      <c r="CS782" s="32">
        <v>20000</v>
      </c>
      <c r="CT782" s="32">
        <v>20000</v>
      </c>
      <c r="CU782" s="32">
        <v>20000</v>
      </c>
      <c r="CV782" s="32">
        <v>20000</v>
      </c>
      <c r="CW782" s="32">
        <v>20000</v>
      </c>
      <c r="CX782" s="32">
        <v>20000</v>
      </c>
      <c r="CZ782" t="s">
        <v>1276</v>
      </c>
      <c r="DA782" t="s">
        <v>3106</v>
      </c>
      <c r="DB782">
        <v>20000</v>
      </c>
      <c r="DC782">
        <v>20000</v>
      </c>
      <c r="DD782">
        <v>20000</v>
      </c>
      <c r="DE782">
        <v>20000</v>
      </c>
      <c r="DF782">
        <v>20000</v>
      </c>
      <c r="DG782">
        <v>20000</v>
      </c>
      <c r="DH782">
        <v>20000</v>
      </c>
      <c r="DI782">
        <v>20000</v>
      </c>
      <c r="DJ782">
        <v>20000</v>
      </c>
      <c r="DK782">
        <v>20000</v>
      </c>
      <c r="DL782">
        <v>20000</v>
      </c>
      <c r="DM782">
        <v>20000</v>
      </c>
      <c r="DN782">
        <f t="shared" si="16"/>
        <v>240000</v>
      </c>
    </row>
    <row r="783" spans="89:118" x14ac:dyDescent="0.45">
      <c r="CK783" t="s">
        <v>1276</v>
      </c>
      <c r="CL783" t="s">
        <v>3113</v>
      </c>
      <c r="CM783" s="32">
        <v>30185</v>
      </c>
      <c r="CN783" s="32">
        <v>30061</v>
      </c>
      <c r="CO783" s="32">
        <v>30255</v>
      </c>
      <c r="CP783" s="32">
        <v>30074</v>
      </c>
      <c r="CQ783" s="32">
        <v>30086</v>
      </c>
      <c r="CR783" s="32">
        <v>30670</v>
      </c>
      <c r="CS783" s="32">
        <v>30366</v>
      </c>
      <c r="CT783" s="32">
        <v>30072</v>
      </c>
      <c r="CU783" s="32">
        <v>30183</v>
      </c>
      <c r="CV783" s="32">
        <v>30149</v>
      </c>
      <c r="CW783" s="32">
        <v>30037</v>
      </c>
      <c r="CX783" s="32">
        <v>30146</v>
      </c>
      <c r="CZ783" t="s">
        <v>1276</v>
      </c>
      <c r="DA783" t="s">
        <v>3113</v>
      </c>
      <c r="DB783">
        <v>30185</v>
      </c>
      <c r="DC783">
        <v>30061</v>
      </c>
      <c r="DD783">
        <v>30255</v>
      </c>
      <c r="DE783">
        <v>30074</v>
      </c>
      <c r="DF783">
        <v>30086</v>
      </c>
      <c r="DG783">
        <v>30670</v>
      </c>
      <c r="DH783">
        <v>30366</v>
      </c>
      <c r="DI783">
        <v>30072</v>
      </c>
      <c r="DJ783">
        <v>30183</v>
      </c>
      <c r="DK783">
        <v>30149</v>
      </c>
      <c r="DL783">
        <v>30037</v>
      </c>
      <c r="DM783">
        <v>30146</v>
      </c>
      <c r="DN783">
        <f t="shared" si="16"/>
        <v>362284</v>
      </c>
    </row>
    <row r="784" spans="89:118" x14ac:dyDescent="0.45">
      <c r="CK784" t="s">
        <v>1276</v>
      </c>
      <c r="CL784" t="s">
        <v>3120</v>
      </c>
      <c r="CM784" s="32">
        <v>85000</v>
      </c>
      <c r="CN784" s="32">
        <v>85000</v>
      </c>
      <c r="CO784" s="32">
        <v>85000</v>
      </c>
      <c r="CP784" s="32">
        <v>85000</v>
      </c>
      <c r="CQ784" s="32">
        <v>85000</v>
      </c>
      <c r="CR784" s="32">
        <v>85000</v>
      </c>
      <c r="CS784" s="32">
        <v>85000</v>
      </c>
      <c r="CT784" s="32">
        <v>85000</v>
      </c>
      <c r="CU784" s="32">
        <v>85000</v>
      </c>
      <c r="CV784" s="32">
        <v>85000</v>
      </c>
      <c r="CW784" s="32">
        <v>85000</v>
      </c>
      <c r="CX784" s="32">
        <v>85000</v>
      </c>
      <c r="CZ784" t="s">
        <v>1276</v>
      </c>
      <c r="DA784" t="s">
        <v>3120</v>
      </c>
      <c r="DB784">
        <v>85000</v>
      </c>
      <c r="DC784">
        <v>85000</v>
      </c>
      <c r="DD784">
        <v>85000</v>
      </c>
      <c r="DE784">
        <v>85000</v>
      </c>
      <c r="DF784">
        <v>85000</v>
      </c>
      <c r="DG784">
        <v>85000</v>
      </c>
      <c r="DH784">
        <v>85000</v>
      </c>
      <c r="DI784">
        <v>85000</v>
      </c>
      <c r="DJ784">
        <v>85000</v>
      </c>
      <c r="DK784">
        <v>85000</v>
      </c>
      <c r="DL784">
        <v>85000</v>
      </c>
      <c r="DM784">
        <v>85000</v>
      </c>
      <c r="DN784">
        <f t="shared" si="16"/>
        <v>1020000</v>
      </c>
    </row>
    <row r="785" spans="89:118" x14ac:dyDescent="0.45">
      <c r="CK785" t="s">
        <v>1276</v>
      </c>
      <c r="CL785" t="s">
        <v>3101</v>
      </c>
      <c r="CM785" s="32">
        <v>16320</v>
      </c>
      <c r="CN785" s="32">
        <v>16320</v>
      </c>
      <c r="CO785" s="32">
        <v>16320</v>
      </c>
      <c r="CP785" s="32">
        <v>16320</v>
      </c>
      <c r="CQ785" s="32">
        <v>16320</v>
      </c>
      <c r="CR785" s="32">
        <v>16320</v>
      </c>
      <c r="CS785" s="32">
        <v>16320</v>
      </c>
      <c r="CT785" s="32">
        <v>16320</v>
      </c>
      <c r="CU785" s="32">
        <v>16320</v>
      </c>
      <c r="CV785" s="32">
        <v>16320</v>
      </c>
      <c r="CW785" s="32">
        <v>16068</v>
      </c>
      <c r="CX785" s="32">
        <v>16068</v>
      </c>
      <c r="CZ785" t="s">
        <v>1276</v>
      </c>
      <c r="DA785" t="s">
        <v>3101</v>
      </c>
      <c r="DB785">
        <v>16320</v>
      </c>
      <c r="DC785">
        <v>16320</v>
      </c>
      <c r="DD785">
        <v>16320</v>
      </c>
      <c r="DE785">
        <v>16320</v>
      </c>
      <c r="DF785">
        <v>16320</v>
      </c>
      <c r="DG785">
        <v>16320</v>
      </c>
      <c r="DH785">
        <v>16320</v>
      </c>
      <c r="DI785">
        <v>16320</v>
      </c>
      <c r="DJ785">
        <v>16320</v>
      </c>
      <c r="DK785">
        <v>16320</v>
      </c>
      <c r="DL785">
        <v>16068</v>
      </c>
      <c r="DM785">
        <v>16068</v>
      </c>
      <c r="DN785">
        <f t="shared" si="16"/>
        <v>195336</v>
      </c>
    </row>
    <row r="786" spans="89:118" x14ac:dyDescent="0.45">
      <c r="CK786" t="s">
        <v>1276</v>
      </c>
      <c r="CL786" t="s">
        <v>3103</v>
      </c>
      <c r="CM786" s="32">
        <v>79040</v>
      </c>
      <c r="CN786" s="32">
        <v>89565</v>
      </c>
      <c r="CO786" s="32">
        <v>81472</v>
      </c>
      <c r="CP786" s="32">
        <v>87057</v>
      </c>
      <c r="CQ786" s="32">
        <v>91875</v>
      </c>
      <c r="CR786" s="32">
        <v>85112</v>
      </c>
      <c r="CS786" s="32">
        <v>96138</v>
      </c>
      <c r="CT786" s="32">
        <v>86481</v>
      </c>
      <c r="CU786" s="32">
        <v>94555</v>
      </c>
      <c r="CV786" s="32">
        <v>96268</v>
      </c>
      <c r="CW786" s="32">
        <v>84426</v>
      </c>
      <c r="CX786" s="32">
        <v>81863</v>
      </c>
      <c r="CZ786" t="s">
        <v>1276</v>
      </c>
      <c r="DA786" t="s">
        <v>3103</v>
      </c>
      <c r="DB786">
        <v>79040</v>
      </c>
      <c r="DC786">
        <v>89565</v>
      </c>
      <c r="DD786">
        <v>81472</v>
      </c>
      <c r="DE786">
        <v>87057</v>
      </c>
      <c r="DF786">
        <v>91875</v>
      </c>
      <c r="DG786">
        <v>85112</v>
      </c>
      <c r="DH786">
        <v>96138</v>
      </c>
      <c r="DI786">
        <v>86481</v>
      </c>
      <c r="DJ786">
        <v>94555</v>
      </c>
      <c r="DK786">
        <v>96268</v>
      </c>
      <c r="DL786">
        <v>84426</v>
      </c>
      <c r="DM786">
        <v>81863</v>
      </c>
      <c r="DN786">
        <f t="shared" si="16"/>
        <v>1053852</v>
      </c>
    </row>
    <row r="787" spans="89:118" x14ac:dyDescent="0.45">
      <c r="CK787" t="s">
        <v>1276</v>
      </c>
      <c r="CL787" t="s">
        <v>3107</v>
      </c>
      <c r="CM787" s="32">
        <v>13200</v>
      </c>
      <c r="CN787" s="32">
        <v>13200</v>
      </c>
      <c r="CO787" s="32">
        <v>13200</v>
      </c>
      <c r="CP787" s="32">
        <v>13200</v>
      </c>
      <c r="CQ787" s="32">
        <v>13200</v>
      </c>
      <c r="CR787" s="32">
        <v>13200</v>
      </c>
      <c r="CS787" s="32">
        <v>13200</v>
      </c>
      <c r="CT787" s="32">
        <v>13200</v>
      </c>
      <c r="CU787" s="32">
        <v>13200</v>
      </c>
      <c r="CV787" s="32">
        <v>13200</v>
      </c>
      <c r="CW787" s="32">
        <v>13200</v>
      </c>
      <c r="CX787" s="32">
        <v>13200</v>
      </c>
      <c r="CZ787" t="s">
        <v>1276</v>
      </c>
      <c r="DA787" t="s">
        <v>3107</v>
      </c>
      <c r="DB787">
        <v>13200</v>
      </c>
      <c r="DC787">
        <v>13200</v>
      </c>
      <c r="DD787">
        <v>13200</v>
      </c>
      <c r="DE787">
        <v>13200</v>
      </c>
      <c r="DF787">
        <v>13200</v>
      </c>
      <c r="DG787">
        <v>13200</v>
      </c>
      <c r="DH787">
        <v>13200</v>
      </c>
      <c r="DI787">
        <v>13200</v>
      </c>
      <c r="DJ787">
        <v>13200</v>
      </c>
      <c r="DK787">
        <v>13200</v>
      </c>
      <c r="DL787">
        <v>13200</v>
      </c>
      <c r="DM787">
        <v>13200</v>
      </c>
      <c r="DN787">
        <f t="shared" si="16"/>
        <v>158400</v>
      </c>
    </row>
    <row r="788" spans="89:118" x14ac:dyDescent="0.45">
      <c r="CK788" t="s">
        <v>1011</v>
      </c>
      <c r="CL788" t="s">
        <v>3109</v>
      </c>
      <c r="CM788" s="32">
        <v>2450</v>
      </c>
      <c r="CN788" s="32">
        <v>2450</v>
      </c>
      <c r="CO788" s="32">
        <v>2450</v>
      </c>
      <c r="CP788" s="32">
        <v>2450</v>
      </c>
      <c r="CQ788" s="32">
        <v>2450</v>
      </c>
      <c r="CR788" s="32">
        <v>2450</v>
      </c>
      <c r="CS788" s="32">
        <v>2450</v>
      </c>
      <c r="CT788" s="32">
        <v>980</v>
      </c>
      <c r="CU788" s="32">
        <v>980</v>
      </c>
      <c r="CV788" s="32">
        <v>980</v>
      </c>
      <c r="CW788" s="32">
        <v>0</v>
      </c>
      <c r="CX788" s="32">
        <v>0</v>
      </c>
      <c r="CZ788" t="s">
        <v>1011</v>
      </c>
      <c r="DA788" t="s">
        <v>3109</v>
      </c>
      <c r="DB788">
        <v>2450</v>
      </c>
      <c r="DC788">
        <v>2450</v>
      </c>
      <c r="DD788">
        <v>2450</v>
      </c>
      <c r="DE788">
        <v>2450</v>
      </c>
      <c r="DF788">
        <v>2450</v>
      </c>
      <c r="DG788">
        <v>2450</v>
      </c>
      <c r="DH788">
        <v>2450</v>
      </c>
      <c r="DI788">
        <v>980</v>
      </c>
      <c r="DJ788">
        <v>980</v>
      </c>
      <c r="DK788">
        <v>980</v>
      </c>
      <c r="DL788">
        <v>0</v>
      </c>
      <c r="DM788">
        <v>0</v>
      </c>
      <c r="DN788">
        <f t="shared" si="16"/>
        <v>20090</v>
      </c>
    </row>
    <row r="789" spans="89:118" x14ac:dyDescent="0.45">
      <c r="CK789" t="s">
        <v>1011</v>
      </c>
      <c r="CL789" t="s">
        <v>3100</v>
      </c>
      <c r="CM789" s="32">
        <v>45000</v>
      </c>
      <c r="CN789" s="32">
        <v>45000</v>
      </c>
      <c r="CO789" s="32">
        <v>45000</v>
      </c>
      <c r="CP789" s="32">
        <v>45000</v>
      </c>
      <c r="CQ789" s="32">
        <v>45000</v>
      </c>
      <c r="CR789" s="32">
        <v>45000</v>
      </c>
      <c r="CS789" s="32">
        <v>45000</v>
      </c>
      <c r="CT789" s="32">
        <v>45000</v>
      </c>
      <c r="CU789" s="32">
        <v>45000</v>
      </c>
      <c r="CV789" s="32">
        <v>45000</v>
      </c>
      <c r="CW789" s="32">
        <v>45000</v>
      </c>
      <c r="CX789" s="32">
        <v>45000</v>
      </c>
      <c r="CZ789" t="s">
        <v>1011</v>
      </c>
      <c r="DA789" t="s">
        <v>3100</v>
      </c>
      <c r="DB789">
        <v>45000</v>
      </c>
      <c r="DC789">
        <v>45000</v>
      </c>
      <c r="DD789">
        <v>45000</v>
      </c>
      <c r="DE789">
        <v>45000</v>
      </c>
      <c r="DF789">
        <v>45000</v>
      </c>
      <c r="DG789">
        <v>45000</v>
      </c>
      <c r="DH789">
        <v>45000</v>
      </c>
      <c r="DI789">
        <v>45000</v>
      </c>
      <c r="DJ789">
        <v>45000</v>
      </c>
      <c r="DK789">
        <v>45000</v>
      </c>
      <c r="DL789">
        <v>45000</v>
      </c>
      <c r="DM789">
        <v>45000</v>
      </c>
      <c r="DN789">
        <f t="shared" si="16"/>
        <v>540000</v>
      </c>
    </row>
    <row r="790" spans="89:118" x14ac:dyDescent="0.45">
      <c r="CK790" t="s">
        <v>1011</v>
      </c>
      <c r="CL790" t="s">
        <v>3101</v>
      </c>
      <c r="CM790" s="32">
        <v>1000</v>
      </c>
      <c r="CN790" s="32">
        <v>1000</v>
      </c>
      <c r="CO790" s="32">
        <v>1000</v>
      </c>
      <c r="CP790" s="32">
        <v>1000</v>
      </c>
      <c r="CQ790" s="32">
        <v>1000</v>
      </c>
      <c r="CR790" s="32">
        <v>1000</v>
      </c>
      <c r="CS790" s="32">
        <v>1000</v>
      </c>
      <c r="CT790" s="32">
        <v>1000</v>
      </c>
      <c r="CU790" s="32">
        <v>1000</v>
      </c>
      <c r="CV790" s="32">
        <v>1000</v>
      </c>
      <c r="CW790" s="32">
        <v>1000</v>
      </c>
      <c r="CX790" s="32">
        <v>1000</v>
      </c>
      <c r="CZ790" t="s">
        <v>1011</v>
      </c>
      <c r="DA790" t="s">
        <v>3101</v>
      </c>
      <c r="DB790">
        <v>1000</v>
      </c>
      <c r="DC790">
        <v>1000</v>
      </c>
      <c r="DD790">
        <v>1000</v>
      </c>
      <c r="DE790">
        <v>1000</v>
      </c>
      <c r="DF790">
        <v>1000</v>
      </c>
      <c r="DG790">
        <v>1000</v>
      </c>
      <c r="DH790">
        <v>1000</v>
      </c>
      <c r="DI790">
        <v>1000</v>
      </c>
      <c r="DJ790">
        <v>1000</v>
      </c>
      <c r="DK790">
        <v>1000</v>
      </c>
      <c r="DL790">
        <v>1000</v>
      </c>
      <c r="DM790">
        <v>1000</v>
      </c>
      <c r="DN790">
        <f t="shared" si="16"/>
        <v>12000</v>
      </c>
    </row>
    <row r="791" spans="89:118" x14ac:dyDescent="0.45">
      <c r="CK791" t="s">
        <v>1011</v>
      </c>
      <c r="CL791" t="s">
        <v>3103</v>
      </c>
      <c r="CM791" s="32">
        <v>13458</v>
      </c>
      <c r="CN791" s="32">
        <v>13712</v>
      </c>
      <c r="CO791" s="32">
        <v>13595</v>
      </c>
      <c r="CP791" s="32">
        <v>14037</v>
      </c>
      <c r="CQ791" s="32">
        <v>12936</v>
      </c>
      <c r="CR791" s="32">
        <v>13428</v>
      </c>
      <c r="CS791" s="32">
        <v>13360</v>
      </c>
      <c r="CT791" s="32">
        <v>13242</v>
      </c>
      <c r="CU791" s="32">
        <v>13163</v>
      </c>
      <c r="CV791" s="32">
        <v>13588</v>
      </c>
      <c r="CW791" s="32">
        <v>13543</v>
      </c>
      <c r="CX791" s="32">
        <v>13163</v>
      </c>
      <c r="CZ791" t="s">
        <v>1011</v>
      </c>
      <c r="DA791" t="s">
        <v>3103</v>
      </c>
      <c r="DB791">
        <v>13458</v>
      </c>
      <c r="DC791">
        <v>13712</v>
      </c>
      <c r="DD791">
        <v>13595</v>
      </c>
      <c r="DE791">
        <v>14037</v>
      </c>
      <c r="DF791">
        <v>12936</v>
      </c>
      <c r="DG791">
        <v>13428</v>
      </c>
      <c r="DH791">
        <v>13360</v>
      </c>
      <c r="DI791">
        <v>13242</v>
      </c>
      <c r="DJ791">
        <v>13163</v>
      </c>
      <c r="DK791">
        <v>13588</v>
      </c>
      <c r="DL791">
        <v>13543</v>
      </c>
      <c r="DM791">
        <v>13163</v>
      </c>
      <c r="DN791">
        <f t="shared" si="16"/>
        <v>161225</v>
      </c>
    </row>
    <row r="792" spans="89:118" x14ac:dyDescent="0.45">
      <c r="CK792" t="s">
        <v>932</v>
      </c>
      <c r="CL792" t="s">
        <v>3112</v>
      </c>
      <c r="CM792" s="32">
        <v>128602</v>
      </c>
      <c r="CN792" s="32">
        <v>128602</v>
      </c>
      <c r="CO792" s="32">
        <v>128602</v>
      </c>
      <c r="CP792" s="32">
        <v>146897</v>
      </c>
      <c r="CQ792" s="32">
        <v>149564</v>
      </c>
      <c r="CR792" s="32">
        <v>149564</v>
      </c>
      <c r="CS792" s="32">
        <v>149564</v>
      </c>
      <c r="CT792" s="32">
        <v>149564</v>
      </c>
      <c r="CU792" s="32">
        <v>149564</v>
      </c>
      <c r="CV792" s="32">
        <v>149564</v>
      </c>
      <c r="CW792" s="32">
        <v>149564</v>
      </c>
      <c r="CX792" s="32">
        <v>149564</v>
      </c>
      <c r="CZ792" t="s">
        <v>932</v>
      </c>
      <c r="DA792" t="s">
        <v>3112</v>
      </c>
      <c r="DB792">
        <v>128602</v>
      </c>
      <c r="DC792">
        <v>128602</v>
      </c>
      <c r="DD792">
        <v>128602</v>
      </c>
      <c r="DE792">
        <v>146897</v>
      </c>
      <c r="DF792">
        <v>149564</v>
      </c>
      <c r="DG792">
        <v>149564</v>
      </c>
      <c r="DH792">
        <v>149564</v>
      </c>
      <c r="DI792">
        <v>149564</v>
      </c>
      <c r="DJ792">
        <v>149564</v>
      </c>
      <c r="DK792">
        <v>149564</v>
      </c>
      <c r="DL792">
        <v>149564</v>
      </c>
      <c r="DM792">
        <v>149564</v>
      </c>
      <c r="DN792">
        <f t="shared" si="16"/>
        <v>1729215</v>
      </c>
    </row>
    <row r="793" spans="89:118" x14ac:dyDescent="0.45">
      <c r="CK793" t="s">
        <v>932</v>
      </c>
      <c r="CL793" t="s">
        <v>3103</v>
      </c>
      <c r="CM793" s="32">
        <v>14375</v>
      </c>
      <c r="CN793" s="32">
        <v>15606</v>
      </c>
      <c r="CO793" s="32">
        <v>17064</v>
      </c>
      <c r="CP793" s="32">
        <v>15070</v>
      </c>
      <c r="CQ793" s="32">
        <v>15817</v>
      </c>
      <c r="CR793" s="32">
        <v>15550</v>
      </c>
      <c r="CS793" s="32">
        <v>16066</v>
      </c>
      <c r="CT793" s="32">
        <v>16031</v>
      </c>
      <c r="CU793" s="32">
        <v>17052</v>
      </c>
      <c r="CV793" s="32">
        <v>15801</v>
      </c>
      <c r="CW793" s="32">
        <v>15776</v>
      </c>
      <c r="CX793" s="32">
        <v>16672</v>
      </c>
      <c r="CZ793" t="s">
        <v>932</v>
      </c>
      <c r="DA793" t="s">
        <v>3103</v>
      </c>
      <c r="DB793">
        <v>14375</v>
      </c>
      <c r="DC793">
        <v>15606</v>
      </c>
      <c r="DD793">
        <v>17064</v>
      </c>
      <c r="DE793">
        <v>15070</v>
      </c>
      <c r="DF793">
        <v>15817</v>
      </c>
      <c r="DG793">
        <v>15550</v>
      </c>
      <c r="DH793">
        <v>16066</v>
      </c>
      <c r="DI793">
        <v>16031</v>
      </c>
      <c r="DJ793">
        <v>17052</v>
      </c>
      <c r="DK793">
        <v>15801</v>
      </c>
      <c r="DL793">
        <v>15776</v>
      </c>
      <c r="DM793">
        <v>16672</v>
      </c>
      <c r="DN793">
        <f t="shared" si="16"/>
        <v>190880</v>
      </c>
    </row>
    <row r="794" spans="89:118" x14ac:dyDescent="0.45">
      <c r="CK794" t="s">
        <v>932</v>
      </c>
      <c r="CL794" t="s">
        <v>3107</v>
      </c>
      <c r="CM794" s="32">
        <v>5200</v>
      </c>
      <c r="CN794" s="32">
        <v>5200</v>
      </c>
      <c r="CO794" s="32">
        <v>5200</v>
      </c>
      <c r="CP794" s="32">
        <v>5200</v>
      </c>
      <c r="CQ794" s="32">
        <v>5200</v>
      </c>
      <c r="CR794" s="32">
        <v>5200</v>
      </c>
      <c r="CS794" s="32">
        <v>5200</v>
      </c>
      <c r="CT794" s="32">
        <v>5200</v>
      </c>
      <c r="CU794" s="32">
        <v>5200</v>
      </c>
      <c r="CV794" s="32">
        <v>5200</v>
      </c>
      <c r="CW794" s="32">
        <v>5200</v>
      </c>
      <c r="CX794" s="32">
        <v>5200</v>
      </c>
      <c r="CZ794" t="s">
        <v>932</v>
      </c>
      <c r="DA794" t="s">
        <v>3107</v>
      </c>
      <c r="DB794">
        <v>5200</v>
      </c>
      <c r="DC794">
        <v>5200</v>
      </c>
      <c r="DD794">
        <v>5200</v>
      </c>
      <c r="DE794">
        <v>5200</v>
      </c>
      <c r="DF794">
        <v>5200</v>
      </c>
      <c r="DG794">
        <v>5200</v>
      </c>
      <c r="DH794">
        <v>5200</v>
      </c>
      <c r="DI794">
        <v>5200</v>
      </c>
      <c r="DJ794">
        <v>5200</v>
      </c>
      <c r="DK794">
        <v>5200</v>
      </c>
      <c r="DL794">
        <v>5200</v>
      </c>
      <c r="DM794">
        <v>5200</v>
      </c>
      <c r="DN794">
        <f t="shared" si="16"/>
        <v>62400</v>
      </c>
    </row>
    <row r="795" spans="89:118" x14ac:dyDescent="0.45">
      <c r="CK795" t="s">
        <v>444</v>
      </c>
      <c r="CL795" t="s">
        <v>3109</v>
      </c>
      <c r="CM795" s="32">
        <v>7440</v>
      </c>
      <c r="CN795" s="32">
        <v>7440</v>
      </c>
      <c r="CO795" s="32">
        <v>7440</v>
      </c>
      <c r="CP795" s="32">
        <v>7440</v>
      </c>
      <c r="CQ795" s="32">
        <v>7440</v>
      </c>
      <c r="CR795" s="32">
        <v>7440</v>
      </c>
      <c r="CS795" s="32">
        <v>7440</v>
      </c>
      <c r="CT795" s="32">
        <v>7440</v>
      </c>
      <c r="CU795" s="32">
        <v>7440</v>
      </c>
      <c r="CV795" s="32">
        <v>7440</v>
      </c>
      <c r="CW795" s="32">
        <v>0</v>
      </c>
      <c r="CX795" s="32">
        <v>0</v>
      </c>
      <c r="CZ795" t="s">
        <v>444</v>
      </c>
      <c r="DA795" t="s">
        <v>3109</v>
      </c>
      <c r="DB795">
        <v>7440</v>
      </c>
      <c r="DC795">
        <v>7440</v>
      </c>
      <c r="DD795">
        <v>7440</v>
      </c>
      <c r="DE795">
        <v>7440</v>
      </c>
      <c r="DF795">
        <v>7440</v>
      </c>
      <c r="DG795">
        <v>7440</v>
      </c>
      <c r="DH795">
        <v>7440</v>
      </c>
      <c r="DI795">
        <v>7440</v>
      </c>
      <c r="DJ795">
        <v>7440</v>
      </c>
      <c r="DK795">
        <v>7440</v>
      </c>
      <c r="DL795">
        <v>0</v>
      </c>
      <c r="DM795">
        <v>0</v>
      </c>
      <c r="DN795">
        <f t="shared" si="16"/>
        <v>74400</v>
      </c>
    </row>
    <row r="796" spans="89:118" x14ac:dyDescent="0.45">
      <c r="CK796" t="s">
        <v>444</v>
      </c>
      <c r="CL796" t="s">
        <v>3111</v>
      </c>
      <c r="CM796" s="32">
        <v>0</v>
      </c>
      <c r="CN796" s="32">
        <v>0</v>
      </c>
      <c r="CO796" s="32">
        <v>0</v>
      </c>
      <c r="CP796" s="32">
        <v>0</v>
      </c>
      <c r="CQ796" s="32">
        <v>0</v>
      </c>
      <c r="CR796" s="32">
        <v>58</v>
      </c>
      <c r="CS796" s="32">
        <v>0</v>
      </c>
      <c r="CT796" s="32">
        <v>0</v>
      </c>
      <c r="CU796" s="32">
        <v>0</v>
      </c>
      <c r="CV796" s="32">
        <v>0</v>
      </c>
      <c r="CW796" s="32">
        <v>58</v>
      </c>
      <c r="CX796" s="32">
        <v>0</v>
      </c>
      <c r="CZ796" t="s">
        <v>444</v>
      </c>
      <c r="DA796" t="s">
        <v>3111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58</v>
      </c>
      <c r="DH796">
        <v>0</v>
      </c>
      <c r="DI796">
        <v>0</v>
      </c>
      <c r="DJ796">
        <v>0</v>
      </c>
      <c r="DK796">
        <v>0</v>
      </c>
      <c r="DL796">
        <v>58</v>
      </c>
      <c r="DM796">
        <v>0</v>
      </c>
      <c r="DN796">
        <f t="shared" si="16"/>
        <v>116</v>
      </c>
    </row>
    <row r="797" spans="89:118" x14ac:dyDescent="0.45">
      <c r="CK797" t="s">
        <v>444</v>
      </c>
      <c r="CL797" t="s">
        <v>3100</v>
      </c>
      <c r="CM797" s="32">
        <v>75000</v>
      </c>
      <c r="CN797" s="32">
        <v>75000</v>
      </c>
      <c r="CO797" s="32">
        <v>75000</v>
      </c>
      <c r="CP797" s="32">
        <v>75000</v>
      </c>
      <c r="CQ797" s="32">
        <v>75000</v>
      </c>
      <c r="CR797" s="32">
        <v>75000</v>
      </c>
      <c r="CS797" s="32">
        <v>75000</v>
      </c>
      <c r="CT797" s="32">
        <v>75000</v>
      </c>
      <c r="CU797" s="32">
        <v>75000</v>
      </c>
      <c r="CV797" s="32">
        <v>75000</v>
      </c>
      <c r="CW797" s="32">
        <v>75000</v>
      </c>
      <c r="CX797" s="32">
        <v>75000</v>
      </c>
      <c r="CZ797" t="s">
        <v>444</v>
      </c>
      <c r="DA797" t="s">
        <v>3100</v>
      </c>
      <c r="DB797">
        <v>75000</v>
      </c>
      <c r="DC797">
        <v>75000</v>
      </c>
      <c r="DD797">
        <v>75000</v>
      </c>
      <c r="DE797">
        <v>75000</v>
      </c>
      <c r="DF797">
        <v>75000</v>
      </c>
      <c r="DG797">
        <v>75000</v>
      </c>
      <c r="DH797">
        <v>75000</v>
      </c>
      <c r="DI797">
        <v>75000</v>
      </c>
      <c r="DJ797">
        <v>75000</v>
      </c>
      <c r="DK797">
        <v>75000</v>
      </c>
      <c r="DL797">
        <v>75000</v>
      </c>
      <c r="DM797">
        <v>75000</v>
      </c>
      <c r="DN797">
        <f t="shared" si="16"/>
        <v>900000</v>
      </c>
    </row>
    <row r="798" spans="89:118" x14ac:dyDescent="0.45">
      <c r="CK798" t="s">
        <v>444</v>
      </c>
      <c r="CL798" t="s">
        <v>3101</v>
      </c>
      <c r="CM798" s="32">
        <v>0</v>
      </c>
      <c r="CN798" s="32">
        <v>0</v>
      </c>
      <c r="CO798" s="32">
        <v>0</v>
      </c>
      <c r="CP798" s="32">
        <v>0</v>
      </c>
      <c r="CQ798" s="32">
        <v>0</v>
      </c>
      <c r="CR798" s="32">
        <v>0</v>
      </c>
      <c r="CS798" s="32">
        <v>0</v>
      </c>
      <c r="CT798" s="32">
        <v>0</v>
      </c>
      <c r="CU798" s="32">
        <v>0</v>
      </c>
      <c r="CV798" s="32">
        <v>0</v>
      </c>
      <c r="CW798" s="32">
        <v>0</v>
      </c>
      <c r="CX798" s="32">
        <v>0</v>
      </c>
      <c r="CZ798" t="s">
        <v>444</v>
      </c>
      <c r="DA798" t="s">
        <v>3101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f t="shared" si="16"/>
        <v>0</v>
      </c>
    </row>
    <row r="799" spans="89:118" x14ac:dyDescent="0.45">
      <c r="CK799" t="s">
        <v>444</v>
      </c>
      <c r="CL799" t="s">
        <v>3103</v>
      </c>
      <c r="CM799" s="32">
        <v>51110</v>
      </c>
      <c r="CN799" s="32">
        <v>54975</v>
      </c>
      <c r="CO799" s="32">
        <v>50842</v>
      </c>
      <c r="CP799" s="32">
        <v>50306</v>
      </c>
      <c r="CQ799" s="32">
        <v>55380</v>
      </c>
      <c r="CR799" s="32">
        <v>55525</v>
      </c>
      <c r="CS799" s="32">
        <v>58992</v>
      </c>
      <c r="CT799" s="32">
        <v>50794</v>
      </c>
      <c r="CU799" s="32">
        <v>52640</v>
      </c>
      <c r="CV799" s="32">
        <v>51987</v>
      </c>
      <c r="CW799" s="32">
        <v>53394</v>
      </c>
      <c r="CX799" s="32">
        <v>51088</v>
      </c>
      <c r="CZ799" t="s">
        <v>444</v>
      </c>
      <c r="DA799" t="s">
        <v>3103</v>
      </c>
      <c r="DB799">
        <v>51110</v>
      </c>
      <c r="DC799">
        <v>54975</v>
      </c>
      <c r="DD799">
        <v>50842</v>
      </c>
      <c r="DE799">
        <v>50306</v>
      </c>
      <c r="DF799">
        <v>55380</v>
      </c>
      <c r="DG799">
        <v>55525</v>
      </c>
      <c r="DH799">
        <v>58992</v>
      </c>
      <c r="DI799">
        <v>50794</v>
      </c>
      <c r="DJ799">
        <v>52640</v>
      </c>
      <c r="DK799">
        <v>51987</v>
      </c>
      <c r="DL799">
        <v>53394</v>
      </c>
      <c r="DM799">
        <v>51088</v>
      </c>
      <c r="DN799">
        <f t="shared" si="16"/>
        <v>637033</v>
      </c>
    </row>
    <row r="800" spans="89:118" x14ac:dyDescent="0.45">
      <c r="CK800" t="s">
        <v>1013</v>
      </c>
      <c r="CL800" t="s">
        <v>3109</v>
      </c>
      <c r="CM800" s="32">
        <v>4650</v>
      </c>
      <c r="CN800" s="32">
        <v>4650</v>
      </c>
      <c r="CO800" s="32">
        <v>4650</v>
      </c>
      <c r="CP800" s="32">
        <v>4650</v>
      </c>
      <c r="CQ800" s="32">
        <v>4650</v>
      </c>
      <c r="CR800" s="32">
        <v>4650</v>
      </c>
      <c r="CS800" s="32">
        <v>4650</v>
      </c>
      <c r="CT800" s="32">
        <v>4650</v>
      </c>
      <c r="CU800" s="32">
        <v>4650</v>
      </c>
      <c r="CV800" s="32">
        <v>4650</v>
      </c>
      <c r="CW800" s="32">
        <v>0</v>
      </c>
      <c r="CX800" s="32">
        <v>0</v>
      </c>
      <c r="CZ800" t="s">
        <v>1013</v>
      </c>
      <c r="DA800" t="s">
        <v>3109</v>
      </c>
      <c r="DB800">
        <v>4650</v>
      </c>
      <c r="DC800">
        <v>4650</v>
      </c>
      <c r="DD800">
        <v>4650</v>
      </c>
      <c r="DE800">
        <v>4650</v>
      </c>
      <c r="DF800">
        <v>4650</v>
      </c>
      <c r="DG800">
        <v>4650</v>
      </c>
      <c r="DH800">
        <v>4650</v>
      </c>
      <c r="DI800">
        <v>4650</v>
      </c>
      <c r="DJ800">
        <v>4650</v>
      </c>
      <c r="DK800">
        <v>4650</v>
      </c>
      <c r="DL800">
        <v>0</v>
      </c>
      <c r="DM800">
        <v>0</v>
      </c>
      <c r="DN800">
        <f t="shared" si="16"/>
        <v>46500</v>
      </c>
    </row>
    <row r="801" spans="89:118" x14ac:dyDescent="0.45">
      <c r="CK801" t="s">
        <v>1013</v>
      </c>
      <c r="CL801" t="s">
        <v>3100</v>
      </c>
      <c r="CM801" s="32">
        <v>392384</v>
      </c>
      <c r="CN801" s="32">
        <v>405932</v>
      </c>
      <c r="CO801" s="32">
        <v>447222</v>
      </c>
      <c r="CP801" s="32">
        <v>387499</v>
      </c>
      <c r="CQ801" s="32">
        <v>366432</v>
      </c>
      <c r="CR801" s="32">
        <v>366432</v>
      </c>
      <c r="CS801" s="32">
        <v>388539</v>
      </c>
      <c r="CT801" s="32">
        <v>361836</v>
      </c>
      <c r="CU801" s="32">
        <v>358296</v>
      </c>
      <c r="CV801" s="32">
        <v>334575</v>
      </c>
      <c r="CW801" s="32">
        <v>374023</v>
      </c>
      <c r="CX801" s="32">
        <v>324962</v>
      </c>
      <c r="CZ801" t="s">
        <v>1013</v>
      </c>
      <c r="DA801" t="s">
        <v>3100</v>
      </c>
      <c r="DB801">
        <v>392384</v>
      </c>
      <c r="DC801">
        <v>405932</v>
      </c>
      <c r="DD801">
        <v>447222</v>
      </c>
      <c r="DE801">
        <v>387499</v>
      </c>
      <c r="DF801">
        <v>366432</v>
      </c>
      <c r="DG801">
        <v>366432</v>
      </c>
      <c r="DH801">
        <v>388539</v>
      </c>
      <c r="DI801">
        <v>361836</v>
      </c>
      <c r="DJ801">
        <v>358296</v>
      </c>
      <c r="DK801">
        <v>334575</v>
      </c>
      <c r="DL801">
        <v>374023</v>
      </c>
      <c r="DM801">
        <v>324962</v>
      </c>
      <c r="DN801">
        <f t="shared" si="16"/>
        <v>4508132</v>
      </c>
    </row>
    <row r="802" spans="89:118" x14ac:dyDescent="0.45">
      <c r="CK802" t="s">
        <v>1013</v>
      </c>
      <c r="CL802" t="s">
        <v>3104</v>
      </c>
      <c r="CM802" s="32">
        <v>79288</v>
      </c>
      <c r="CN802" s="32">
        <v>79288</v>
      </c>
      <c r="CO802" s="32">
        <v>79288</v>
      </c>
      <c r="CP802" s="32">
        <v>51193</v>
      </c>
      <c r="CQ802" s="32">
        <v>19088</v>
      </c>
      <c r="CR802" s="32">
        <v>19088</v>
      </c>
      <c r="CS802" s="32">
        <v>19088</v>
      </c>
      <c r="CT802" s="32">
        <v>19088</v>
      </c>
      <c r="CU802" s="32">
        <v>19088</v>
      </c>
      <c r="CV802" s="32">
        <v>19096</v>
      </c>
      <c r="CW802" s="32">
        <v>17500</v>
      </c>
      <c r="CX802" s="32">
        <v>17500</v>
      </c>
      <c r="CZ802" t="s">
        <v>1013</v>
      </c>
      <c r="DA802" t="s">
        <v>3104</v>
      </c>
      <c r="DB802">
        <v>79288</v>
      </c>
      <c r="DC802">
        <v>79288</v>
      </c>
      <c r="DD802">
        <v>79288</v>
      </c>
      <c r="DE802">
        <v>51193</v>
      </c>
      <c r="DF802">
        <v>19088</v>
      </c>
      <c r="DG802">
        <v>19088</v>
      </c>
      <c r="DH802">
        <v>19088</v>
      </c>
      <c r="DI802">
        <v>19088</v>
      </c>
      <c r="DJ802">
        <v>19088</v>
      </c>
      <c r="DK802">
        <v>19096</v>
      </c>
      <c r="DL802">
        <v>17500</v>
      </c>
      <c r="DM802">
        <v>17500</v>
      </c>
      <c r="DN802">
        <f t="shared" si="16"/>
        <v>438593</v>
      </c>
    </row>
    <row r="803" spans="89:118" x14ac:dyDescent="0.45">
      <c r="CK803" t="s">
        <v>1013</v>
      </c>
      <c r="CL803" t="s">
        <v>3105</v>
      </c>
      <c r="CM803" s="32">
        <v>25000</v>
      </c>
      <c r="CN803" s="32">
        <v>25000</v>
      </c>
      <c r="CO803" s="32">
        <v>25000</v>
      </c>
      <c r="CP803" s="32">
        <v>15670</v>
      </c>
      <c r="CQ803" s="32">
        <v>5000</v>
      </c>
      <c r="CR803" s="32">
        <v>5000</v>
      </c>
      <c r="CS803" s="32">
        <v>5000</v>
      </c>
      <c r="CT803" s="32">
        <v>5000</v>
      </c>
      <c r="CU803" s="32">
        <v>5000</v>
      </c>
      <c r="CV803" s="32">
        <v>5000</v>
      </c>
      <c r="CW803" s="32">
        <v>5000</v>
      </c>
      <c r="CX803" s="32">
        <v>5000</v>
      </c>
      <c r="CZ803" t="s">
        <v>1013</v>
      </c>
      <c r="DA803" t="s">
        <v>3105</v>
      </c>
      <c r="DB803">
        <v>25000</v>
      </c>
      <c r="DC803">
        <v>25000</v>
      </c>
      <c r="DD803">
        <v>25000</v>
      </c>
      <c r="DE803">
        <v>15670</v>
      </c>
      <c r="DF803">
        <v>5000</v>
      </c>
      <c r="DG803">
        <v>5000</v>
      </c>
      <c r="DH803">
        <v>5000</v>
      </c>
      <c r="DI803">
        <v>5000</v>
      </c>
      <c r="DJ803">
        <v>5000</v>
      </c>
      <c r="DK803">
        <v>5000</v>
      </c>
      <c r="DL803">
        <v>5000</v>
      </c>
      <c r="DM803">
        <v>5000</v>
      </c>
      <c r="DN803">
        <f t="shared" si="16"/>
        <v>130670</v>
      </c>
    </row>
    <row r="804" spans="89:118" x14ac:dyDescent="0.45">
      <c r="CK804" t="s">
        <v>1013</v>
      </c>
      <c r="CL804" t="s">
        <v>3101</v>
      </c>
      <c r="CM804" s="32">
        <v>13630</v>
      </c>
      <c r="CN804" s="32">
        <v>13630</v>
      </c>
      <c r="CO804" s="32">
        <v>13630</v>
      </c>
      <c r="CP804" s="32">
        <v>12760</v>
      </c>
      <c r="CQ804" s="32">
        <v>11880</v>
      </c>
      <c r="CR804" s="32">
        <v>11880</v>
      </c>
      <c r="CS804" s="32">
        <v>11880</v>
      </c>
      <c r="CT804" s="32">
        <v>11751</v>
      </c>
      <c r="CU804" s="32">
        <v>10880</v>
      </c>
      <c r="CV804" s="32">
        <v>10880</v>
      </c>
      <c r="CW804" s="32">
        <v>11412</v>
      </c>
      <c r="CX804" s="32">
        <v>61712</v>
      </c>
      <c r="CZ804" t="s">
        <v>1013</v>
      </c>
      <c r="DA804" t="s">
        <v>3101</v>
      </c>
      <c r="DB804">
        <v>13630</v>
      </c>
      <c r="DC804">
        <v>13630</v>
      </c>
      <c r="DD804">
        <v>13630</v>
      </c>
      <c r="DE804">
        <v>12760</v>
      </c>
      <c r="DF804">
        <v>11880</v>
      </c>
      <c r="DG804">
        <v>11880</v>
      </c>
      <c r="DH804">
        <v>11880</v>
      </c>
      <c r="DI804">
        <v>11751</v>
      </c>
      <c r="DJ804">
        <v>10880</v>
      </c>
      <c r="DK804">
        <v>10880</v>
      </c>
      <c r="DL804">
        <v>11412</v>
      </c>
      <c r="DM804">
        <v>61712</v>
      </c>
      <c r="DN804">
        <f t="shared" si="16"/>
        <v>195925</v>
      </c>
    </row>
    <row r="805" spans="89:118" x14ac:dyDescent="0.45">
      <c r="CK805" t="s">
        <v>1013</v>
      </c>
      <c r="CL805" t="s">
        <v>3103</v>
      </c>
      <c r="CM805" s="32">
        <v>12900</v>
      </c>
      <c r="CN805" s="32">
        <v>12900</v>
      </c>
      <c r="CO805" s="32">
        <v>12900</v>
      </c>
      <c r="CP805" s="32">
        <v>9307</v>
      </c>
      <c r="CQ805" s="32">
        <v>5200</v>
      </c>
      <c r="CR805" s="32">
        <v>5200</v>
      </c>
      <c r="CS805" s="32">
        <v>5200</v>
      </c>
      <c r="CT805" s="32">
        <v>5200</v>
      </c>
      <c r="CU805" s="32">
        <v>5200</v>
      </c>
      <c r="CV805" s="32">
        <v>5200</v>
      </c>
      <c r="CW805" s="32">
        <v>5200</v>
      </c>
      <c r="CX805" s="32">
        <v>5200</v>
      </c>
      <c r="CZ805" t="s">
        <v>1013</v>
      </c>
      <c r="DA805" t="s">
        <v>3103</v>
      </c>
      <c r="DB805">
        <v>12900</v>
      </c>
      <c r="DC805">
        <v>12900</v>
      </c>
      <c r="DD805">
        <v>12900</v>
      </c>
      <c r="DE805">
        <v>9307</v>
      </c>
      <c r="DF805">
        <v>5200</v>
      </c>
      <c r="DG805">
        <v>5200</v>
      </c>
      <c r="DH805">
        <v>5200</v>
      </c>
      <c r="DI805">
        <v>5200</v>
      </c>
      <c r="DJ805">
        <v>5200</v>
      </c>
      <c r="DK805">
        <v>5200</v>
      </c>
      <c r="DL805">
        <v>5200</v>
      </c>
      <c r="DM805">
        <v>5200</v>
      </c>
      <c r="DN805">
        <f t="shared" si="16"/>
        <v>89607</v>
      </c>
    </row>
    <row r="806" spans="89:118" x14ac:dyDescent="0.45">
      <c r="CK806" t="s">
        <v>1015</v>
      </c>
      <c r="CL806" t="s">
        <v>3109</v>
      </c>
      <c r="CM806" s="32">
        <v>5150</v>
      </c>
      <c r="CN806" s="32">
        <v>5200</v>
      </c>
      <c r="CO806" s="32">
        <v>5150</v>
      </c>
      <c r="CP806" s="32">
        <v>5150</v>
      </c>
      <c r="CQ806" s="32">
        <v>5150</v>
      </c>
      <c r="CR806" s="32">
        <v>5150</v>
      </c>
      <c r="CS806" s="32">
        <v>5150</v>
      </c>
      <c r="CT806" s="32">
        <v>5150</v>
      </c>
      <c r="CU806" s="32">
        <v>5150</v>
      </c>
      <c r="CV806" s="32">
        <v>5150</v>
      </c>
      <c r="CW806" s="32">
        <v>0</v>
      </c>
      <c r="CX806" s="32">
        <v>0</v>
      </c>
      <c r="CZ806" t="s">
        <v>1015</v>
      </c>
      <c r="DA806" t="s">
        <v>3109</v>
      </c>
      <c r="DB806">
        <v>5150</v>
      </c>
      <c r="DC806">
        <v>5200</v>
      </c>
      <c r="DD806">
        <v>5150</v>
      </c>
      <c r="DE806">
        <v>5150</v>
      </c>
      <c r="DF806">
        <v>5150</v>
      </c>
      <c r="DG806">
        <v>5150</v>
      </c>
      <c r="DH806">
        <v>5150</v>
      </c>
      <c r="DI806">
        <v>5150</v>
      </c>
      <c r="DJ806">
        <v>5150</v>
      </c>
      <c r="DK806">
        <v>5150</v>
      </c>
      <c r="DL806">
        <v>0</v>
      </c>
      <c r="DM806">
        <v>0</v>
      </c>
      <c r="DN806">
        <f t="shared" si="16"/>
        <v>51550</v>
      </c>
    </row>
    <row r="807" spans="89:118" x14ac:dyDescent="0.45">
      <c r="CK807" t="s">
        <v>1015</v>
      </c>
      <c r="CL807" t="s">
        <v>3103</v>
      </c>
      <c r="CM807" s="32">
        <v>6593</v>
      </c>
      <c r="CN807" s="32">
        <v>7519</v>
      </c>
      <c r="CO807" s="32">
        <v>7544</v>
      </c>
      <c r="CP807" s="32">
        <v>7832</v>
      </c>
      <c r="CQ807" s="32">
        <v>7262</v>
      </c>
      <c r="CR807" s="32">
        <v>6912</v>
      </c>
      <c r="CS807" s="32">
        <v>8059</v>
      </c>
      <c r="CT807" s="32">
        <v>7314</v>
      </c>
      <c r="CU807" s="32">
        <v>7173</v>
      </c>
      <c r="CV807" s="32">
        <v>6461</v>
      </c>
      <c r="CW807" s="32">
        <v>7097</v>
      </c>
      <c r="CX807" s="32">
        <v>7413</v>
      </c>
      <c r="CZ807" t="s">
        <v>1015</v>
      </c>
      <c r="DA807" t="s">
        <v>3103</v>
      </c>
      <c r="DB807">
        <v>6593</v>
      </c>
      <c r="DC807">
        <v>7519</v>
      </c>
      <c r="DD807">
        <v>7544</v>
      </c>
      <c r="DE807">
        <v>7832</v>
      </c>
      <c r="DF807">
        <v>7262</v>
      </c>
      <c r="DG807">
        <v>6912</v>
      </c>
      <c r="DH807">
        <v>8059</v>
      </c>
      <c r="DI807">
        <v>7314</v>
      </c>
      <c r="DJ807">
        <v>7173</v>
      </c>
      <c r="DK807">
        <v>6461</v>
      </c>
      <c r="DL807">
        <v>7097</v>
      </c>
      <c r="DM807">
        <v>7413</v>
      </c>
      <c r="DN807">
        <f t="shared" si="16"/>
        <v>87179</v>
      </c>
    </row>
    <row r="808" spans="89:118" x14ac:dyDescent="0.45">
      <c r="CK808" t="s">
        <v>562</v>
      </c>
      <c r="CL808" t="s">
        <v>3109</v>
      </c>
      <c r="CM808" s="32">
        <v>4650</v>
      </c>
      <c r="CN808" s="32">
        <v>4650</v>
      </c>
      <c r="CO808" s="32">
        <v>4700</v>
      </c>
      <c r="CP808" s="32">
        <v>4650</v>
      </c>
      <c r="CQ808" s="32">
        <v>4650</v>
      </c>
      <c r="CR808" s="32">
        <v>4650</v>
      </c>
      <c r="CS808" s="32">
        <v>4650</v>
      </c>
      <c r="CT808" s="32">
        <v>4650</v>
      </c>
      <c r="CU808" s="32">
        <v>4650</v>
      </c>
      <c r="CV808" s="32">
        <v>4650</v>
      </c>
      <c r="CW808" s="32">
        <v>0</v>
      </c>
      <c r="CX808" s="32">
        <v>0</v>
      </c>
      <c r="CZ808" t="s">
        <v>562</v>
      </c>
      <c r="DA808" t="s">
        <v>3109</v>
      </c>
      <c r="DB808">
        <v>4650</v>
      </c>
      <c r="DC808">
        <v>4650</v>
      </c>
      <c r="DD808">
        <v>4700</v>
      </c>
      <c r="DE808">
        <v>4650</v>
      </c>
      <c r="DF808">
        <v>4650</v>
      </c>
      <c r="DG808">
        <v>4650</v>
      </c>
      <c r="DH808">
        <v>4650</v>
      </c>
      <c r="DI808">
        <v>4650</v>
      </c>
      <c r="DJ808">
        <v>4650</v>
      </c>
      <c r="DK808">
        <v>4650</v>
      </c>
      <c r="DL808">
        <v>0</v>
      </c>
      <c r="DM808">
        <v>0</v>
      </c>
      <c r="DN808">
        <f t="shared" si="16"/>
        <v>46550</v>
      </c>
    </row>
    <row r="809" spans="89:118" x14ac:dyDescent="0.45">
      <c r="CK809" t="s">
        <v>562</v>
      </c>
      <c r="CL809" t="s">
        <v>3111</v>
      </c>
      <c r="CM809" s="32">
        <v>0</v>
      </c>
      <c r="CN809" s="32">
        <v>0</v>
      </c>
      <c r="CO809" s="32">
        <v>0</v>
      </c>
      <c r="CP809" s="32">
        <v>0</v>
      </c>
      <c r="CQ809" s="32">
        <v>0</v>
      </c>
      <c r="CR809" s="32">
        <v>360</v>
      </c>
      <c r="CS809" s="32">
        <v>0</v>
      </c>
      <c r="CT809" s="32">
        <v>0</v>
      </c>
      <c r="CU809" s="32">
        <v>0</v>
      </c>
      <c r="CV809" s="32">
        <v>0</v>
      </c>
      <c r="CW809" s="32">
        <v>0</v>
      </c>
      <c r="CX809" s="32">
        <v>240</v>
      </c>
      <c r="CZ809" t="s">
        <v>562</v>
      </c>
      <c r="DA809" t="s">
        <v>3111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360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240</v>
      </c>
      <c r="DN809">
        <f t="shared" si="16"/>
        <v>600</v>
      </c>
    </row>
    <row r="810" spans="89:118" x14ac:dyDescent="0.45">
      <c r="CK810" t="s">
        <v>562</v>
      </c>
      <c r="CL810" t="s">
        <v>3100</v>
      </c>
      <c r="CM810" s="32">
        <v>52000</v>
      </c>
      <c r="CN810" s="32">
        <v>52000</v>
      </c>
      <c r="CO810" s="32">
        <v>52000</v>
      </c>
      <c r="CP810" s="32">
        <v>52000</v>
      </c>
      <c r="CQ810" s="32">
        <v>52000</v>
      </c>
      <c r="CR810" s="32">
        <v>52000</v>
      </c>
      <c r="CS810" s="32">
        <v>52000</v>
      </c>
      <c r="CT810" s="32">
        <v>52000</v>
      </c>
      <c r="CU810" s="32">
        <v>52000</v>
      </c>
      <c r="CV810" s="32">
        <v>52000</v>
      </c>
      <c r="CW810" s="32">
        <v>52000</v>
      </c>
      <c r="CX810" s="32">
        <v>52000</v>
      </c>
      <c r="CZ810" t="s">
        <v>562</v>
      </c>
      <c r="DA810" t="s">
        <v>3100</v>
      </c>
      <c r="DB810">
        <v>52000</v>
      </c>
      <c r="DC810">
        <v>52000</v>
      </c>
      <c r="DD810">
        <v>52000</v>
      </c>
      <c r="DE810">
        <v>52000</v>
      </c>
      <c r="DF810">
        <v>52000</v>
      </c>
      <c r="DG810">
        <v>52000</v>
      </c>
      <c r="DH810">
        <v>52000</v>
      </c>
      <c r="DI810">
        <v>52000</v>
      </c>
      <c r="DJ810">
        <v>52000</v>
      </c>
      <c r="DK810">
        <v>52000</v>
      </c>
      <c r="DL810">
        <v>52000</v>
      </c>
      <c r="DM810">
        <v>52000</v>
      </c>
      <c r="DN810">
        <f t="shared" si="16"/>
        <v>624000</v>
      </c>
    </row>
    <row r="811" spans="89:118" x14ac:dyDescent="0.45">
      <c r="CK811" t="s">
        <v>562</v>
      </c>
      <c r="CL811" t="s">
        <v>3736</v>
      </c>
      <c r="CM811" s="32">
        <v>41360</v>
      </c>
      <c r="CN811" s="32">
        <v>41360</v>
      </c>
      <c r="CO811" s="32">
        <v>41360</v>
      </c>
      <c r="CP811" s="32">
        <v>41360</v>
      </c>
      <c r="CQ811" s="32">
        <v>41360</v>
      </c>
      <c r="CR811" s="32">
        <v>41360</v>
      </c>
      <c r="CS811" s="32">
        <v>41360</v>
      </c>
      <c r="CT811" s="32">
        <v>41360</v>
      </c>
      <c r="CU811" s="32">
        <v>41360</v>
      </c>
      <c r="CV811" s="32">
        <v>41360</v>
      </c>
      <c r="CW811" s="32">
        <v>41360</v>
      </c>
      <c r="CX811" s="32">
        <v>41360</v>
      </c>
      <c r="CZ811" t="s">
        <v>562</v>
      </c>
      <c r="DA811" t="s">
        <v>3736</v>
      </c>
      <c r="DB811">
        <v>41360</v>
      </c>
      <c r="DC811">
        <v>41360</v>
      </c>
      <c r="DD811">
        <v>41360</v>
      </c>
      <c r="DE811">
        <v>41360</v>
      </c>
      <c r="DF811">
        <v>41360</v>
      </c>
      <c r="DG811">
        <v>41360</v>
      </c>
      <c r="DH811">
        <v>41360</v>
      </c>
      <c r="DI811">
        <v>41360</v>
      </c>
      <c r="DJ811">
        <v>41360</v>
      </c>
      <c r="DK811">
        <v>41360</v>
      </c>
      <c r="DL811">
        <v>41360</v>
      </c>
      <c r="DM811">
        <v>41360</v>
      </c>
      <c r="DN811">
        <f t="shared" si="16"/>
        <v>496320</v>
      </c>
    </row>
    <row r="812" spans="89:118" x14ac:dyDescent="0.45">
      <c r="CK812" t="s">
        <v>562</v>
      </c>
      <c r="CL812" t="s">
        <v>3113</v>
      </c>
      <c r="CM812" s="32">
        <v>45613</v>
      </c>
      <c r="CN812" s="32">
        <v>40611</v>
      </c>
      <c r="CO812" s="32">
        <v>45346</v>
      </c>
      <c r="CP812" s="32">
        <v>51659</v>
      </c>
      <c r="CQ812" s="32">
        <v>49531</v>
      </c>
      <c r="CR812" s="32">
        <v>41407</v>
      </c>
      <c r="CS812" s="32">
        <v>47094</v>
      </c>
      <c r="CT812" s="32">
        <v>42330</v>
      </c>
      <c r="CU812" s="32">
        <v>37218</v>
      </c>
      <c r="CV812" s="32">
        <v>39850</v>
      </c>
      <c r="CW812" s="32">
        <v>41805</v>
      </c>
      <c r="CX812" s="32">
        <v>36128</v>
      </c>
      <c r="CZ812" t="s">
        <v>562</v>
      </c>
      <c r="DA812" t="s">
        <v>3113</v>
      </c>
      <c r="DB812">
        <v>45613</v>
      </c>
      <c r="DC812">
        <v>40611</v>
      </c>
      <c r="DD812">
        <v>45346</v>
      </c>
      <c r="DE812">
        <v>51659</v>
      </c>
      <c r="DF812">
        <v>49531</v>
      </c>
      <c r="DG812">
        <v>41407</v>
      </c>
      <c r="DH812">
        <v>47094</v>
      </c>
      <c r="DI812">
        <v>42330</v>
      </c>
      <c r="DJ812">
        <v>37218</v>
      </c>
      <c r="DK812">
        <v>39850</v>
      </c>
      <c r="DL812">
        <v>41805</v>
      </c>
      <c r="DM812">
        <v>36128</v>
      </c>
      <c r="DN812">
        <f t="shared" si="16"/>
        <v>518592</v>
      </c>
    </row>
    <row r="813" spans="89:118" x14ac:dyDescent="0.45">
      <c r="CK813" t="s">
        <v>562</v>
      </c>
      <c r="CL813" t="s">
        <v>3103</v>
      </c>
      <c r="CM813" s="32">
        <v>12813</v>
      </c>
      <c r="CN813" s="32">
        <v>14439</v>
      </c>
      <c r="CO813" s="32">
        <v>12958</v>
      </c>
      <c r="CP813" s="32">
        <v>13006</v>
      </c>
      <c r="CQ813" s="32">
        <v>12974</v>
      </c>
      <c r="CR813" s="32">
        <v>13119</v>
      </c>
      <c r="CS813" s="32">
        <v>12934</v>
      </c>
      <c r="CT813" s="32">
        <v>13044</v>
      </c>
      <c r="CU813" s="32">
        <v>12892</v>
      </c>
      <c r="CV813" s="32">
        <v>12930</v>
      </c>
      <c r="CW813" s="32">
        <v>13744</v>
      </c>
      <c r="CX813" s="32">
        <v>12951</v>
      </c>
      <c r="CZ813" t="s">
        <v>562</v>
      </c>
      <c r="DA813" t="s">
        <v>3103</v>
      </c>
      <c r="DB813">
        <v>12813</v>
      </c>
      <c r="DC813">
        <v>14439</v>
      </c>
      <c r="DD813">
        <v>12958</v>
      </c>
      <c r="DE813">
        <v>13006</v>
      </c>
      <c r="DF813">
        <v>12974</v>
      </c>
      <c r="DG813">
        <v>13119</v>
      </c>
      <c r="DH813">
        <v>12934</v>
      </c>
      <c r="DI813">
        <v>13044</v>
      </c>
      <c r="DJ813">
        <v>12892</v>
      </c>
      <c r="DK813">
        <v>12930</v>
      </c>
      <c r="DL813">
        <v>13744</v>
      </c>
      <c r="DM813">
        <v>12951</v>
      </c>
      <c r="DN813">
        <f t="shared" si="16"/>
        <v>157804</v>
      </c>
    </row>
    <row r="814" spans="89:118" x14ac:dyDescent="0.45">
      <c r="CK814" t="s">
        <v>562</v>
      </c>
      <c r="CL814" t="s">
        <v>3107</v>
      </c>
      <c r="CM814" s="32">
        <v>15459</v>
      </c>
      <c r="CN814" s="32">
        <v>18192</v>
      </c>
      <c r="CO814" s="32">
        <v>16914</v>
      </c>
      <c r="CP814" s="32">
        <v>15948</v>
      </c>
      <c r="CQ814" s="32">
        <v>15157</v>
      </c>
      <c r="CR814" s="32">
        <v>17849</v>
      </c>
      <c r="CS814" s="32">
        <v>15808</v>
      </c>
      <c r="CT814" s="32">
        <v>14580</v>
      </c>
      <c r="CU814" s="32">
        <v>16391</v>
      </c>
      <c r="CV814" s="32">
        <v>16180</v>
      </c>
      <c r="CW814" s="32">
        <v>16963</v>
      </c>
      <c r="CX814" s="32">
        <v>17532</v>
      </c>
      <c r="CZ814" t="s">
        <v>562</v>
      </c>
      <c r="DA814" t="s">
        <v>3107</v>
      </c>
      <c r="DB814">
        <v>15459</v>
      </c>
      <c r="DC814">
        <v>18192</v>
      </c>
      <c r="DD814">
        <v>16914</v>
      </c>
      <c r="DE814">
        <v>15948</v>
      </c>
      <c r="DF814">
        <v>15157</v>
      </c>
      <c r="DG814">
        <v>17849</v>
      </c>
      <c r="DH814">
        <v>15808</v>
      </c>
      <c r="DI814">
        <v>14580</v>
      </c>
      <c r="DJ814">
        <v>16391</v>
      </c>
      <c r="DK814">
        <v>16180</v>
      </c>
      <c r="DL814">
        <v>16963</v>
      </c>
      <c r="DM814">
        <v>17532</v>
      </c>
      <c r="DN814">
        <f t="shared" si="16"/>
        <v>196973</v>
      </c>
    </row>
    <row r="815" spans="89:118" x14ac:dyDescent="0.45">
      <c r="CK815" t="s">
        <v>689</v>
      </c>
      <c r="CL815" t="s">
        <v>3111</v>
      </c>
      <c r="CM815" s="32">
        <v>0</v>
      </c>
      <c r="CN815" s="32">
        <v>0</v>
      </c>
      <c r="CO815" s="32">
        <v>0</v>
      </c>
      <c r="CP815" s="32">
        <v>0</v>
      </c>
      <c r="CQ815" s="32">
        <v>0</v>
      </c>
      <c r="CR815" s="32">
        <v>0</v>
      </c>
      <c r="CS815" s="32">
        <v>0</v>
      </c>
      <c r="CT815" s="32">
        <v>0</v>
      </c>
      <c r="CU815" s="32">
        <v>0</v>
      </c>
      <c r="CV815" s="32">
        <v>0</v>
      </c>
      <c r="CW815" s="32">
        <v>0</v>
      </c>
      <c r="CX815" s="32">
        <v>0</v>
      </c>
      <c r="CZ815" t="s">
        <v>689</v>
      </c>
      <c r="DA815" t="s">
        <v>3111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f t="shared" si="16"/>
        <v>0</v>
      </c>
    </row>
    <row r="816" spans="89:118" x14ac:dyDescent="0.45">
      <c r="CK816" t="s">
        <v>689</v>
      </c>
      <c r="CL816" t="s">
        <v>3112</v>
      </c>
      <c r="CM816" s="32">
        <v>25200</v>
      </c>
      <c r="CN816" s="32">
        <v>25200</v>
      </c>
      <c r="CO816" s="32">
        <v>25200</v>
      </c>
      <c r="CP816" s="32">
        <v>25200</v>
      </c>
      <c r="CQ816" s="32">
        <v>25200</v>
      </c>
      <c r="CR816" s="32">
        <v>25200</v>
      </c>
      <c r="CS816" s="32">
        <v>25200</v>
      </c>
      <c r="CT816" s="32">
        <v>25200</v>
      </c>
      <c r="CU816" s="32">
        <v>25200</v>
      </c>
      <c r="CV816" s="32">
        <v>25200</v>
      </c>
      <c r="CW816" s="32">
        <v>25200</v>
      </c>
      <c r="CX816" s="32">
        <v>25200</v>
      </c>
      <c r="CZ816" t="s">
        <v>689</v>
      </c>
      <c r="DA816" t="s">
        <v>3112</v>
      </c>
      <c r="DB816">
        <v>25200</v>
      </c>
      <c r="DC816">
        <v>25200</v>
      </c>
      <c r="DD816">
        <v>25200</v>
      </c>
      <c r="DE816">
        <v>25200</v>
      </c>
      <c r="DF816">
        <v>25200</v>
      </c>
      <c r="DG816">
        <v>25200</v>
      </c>
      <c r="DH816">
        <v>25200</v>
      </c>
      <c r="DI816">
        <v>25200</v>
      </c>
      <c r="DJ816">
        <v>25200</v>
      </c>
      <c r="DK816">
        <v>25200</v>
      </c>
      <c r="DL816">
        <v>25200</v>
      </c>
      <c r="DM816">
        <v>25200</v>
      </c>
      <c r="DN816">
        <f t="shared" si="16"/>
        <v>302400</v>
      </c>
    </row>
    <row r="817" spans="89:118" x14ac:dyDescent="0.45">
      <c r="CK817" t="s">
        <v>689</v>
      </c>
      <c r="CL817" t="s">
        <v>3113</v>
      </c>
      <c r="CM817" s="32">
        <v>37332</v>
      </c>
      <c r="CN817" s="32">
        <v>37888</v>
      </c>
      <c r="CO817" s="32">
        <v>39436</v>
      </c>
      <c r="CP817" s="32">
        <v>38213</v>
      </c>
      <c r="CQ817" s="32">
        <v>35442</v>
      </c>
      <c r="CR817" s="32">
        <v>35081</v>
      </c>
      <c r="CS817" s="32">
        <v>36300</v>
      </c>
      <c r="CT817" s="32">
        <v>34770</v>
      </c>
      <c r="CU817" s="32">
        <v>37423</v>
      </c>
      <c r="CV817" s="32">
        <v>34770</v>
      </c>
      <c r="CW817" s="32">
        <v>34770</v>
      </c>
      <c r="CX817" s="32">
        <v>34770</v>
      </c>
      <c r="CZ817" t="s">
        <v>689</v>
      </c>
      <c r="DA817" t="s">
        <v>3113</v>
      </c>
      <c r="DB817">
        <v>37332</v>
      </c>
      <c r="DC817">
        <v>37888</v>
      </c>
      <c r="DD817">
        <v>39436</v>
      </c>
      <c r="DE817">
        <v>38213</v>
      </c>
      <c r="DF817">
        <v>35442</v>
      </c>
      <c r="DG817">
        <v>35081</v>
      </c>
      <c r="DH817">
        <v>36300</v>
      </c>
      <c r="DI817">
        <v>34770</v>
      </c>
      <c r="DJ817">
        <v>37423</v>
      </c>
      <c r="DK817">
        <v>34770</v>
      </c>
      <c r="DL817">
        <v>34770</v>
      </c>
      <c r="DM817">
        <v>34770</v>
      </c>
      <c r="DN817">
        <f t="shared" si="16"/>
        <v>436195</v>
      </c>
    </row>
    <row r="818" spans="89:118" x14ac:dyDescent="0.45">
      <c r="CK818" t="s">
        <v>689</v>
      </c>
      <c r="CL818" t="s">
        <v>3101</v>
      </c>
      <c r="CM818" s="32">
        <v>1962</v>
      </c>
      <c r="CN818" s="32">
        <v>1962</v>
      </c>
      <c r="CO818" s="32">
        <v>1962</v>
      </c>
      <c r="CP818" s="32">
        <v>1962</v>
      </c>
      <c r="CQ818" s="32">
        <v>1962</v>
      </c>
      <c r="CR818" s="32">
        <v>1962</v>
      </c>
      <c r="CS818" s="32">
        <v>1962</v>
      </c>
      <c r="CT818" s="32">
        <v>1962</v>
      </c>
      <c r="CU818" s="32">
        <v>1962</v>
      </c>
      <c r="CV818" s="32">
        <v>1962</v>
      </c>
      <c r="CW818" s="32">
        <v>1962</v>
      </c>
      <c r="CX818" s="32">
        <v>1962</v>
      </c>
      <c r="CZ818" t="s">
        <v>689</v>
      </c>
      <c r="DA818" t="s">
        <v>3101</v>
      </c>
      <c r="DB818">
        <v>1962</v>
      </c>
      <c r="DC818">
        <v>1962</v>
      </c>
      <c r="DD818">
        <v>1962</v>
      </c>
      <c r="DE818">
        <v>1962</v>
      </c>
      <c r="DF818">
        <v>1962</v>
      </c>
      <c r="DG818">
        <v>1962</v>
      </c>
      <c r="DH818">
        <v>1962</v>
      </c>
      <c r="DI818">
        <v>1962</v>
      </c>
      <c r="DJ818">
        <v>1962</v>
      </c>
      <c r="DK818">
        <v>1962</v>
      </c>
      <c r="DL818">
        <v>1962</v>
      </c>
      <c r="DM818">
        <v>1962</v>
      </c>
      <c r="DN818">
        <f t="shared" si="16"/>
        <v>23544</v>
      </c>
    </row>
    <row r="819" spans="89:118" x14ac:dyDescent="0.45">
      <c r="CK819" t="s">
        <v>689</v>
      </c>
      <c r="CL819" t="s">
        <v>3103</v>
      </c>
      <c r="CM819" s="32">
        <v>7700</v>
      </c>
      <c r="CN819" s="32">
        <v>7700</v>
      </c>
      <c r="CO819" s="32">
        <v>7700</v>
      </c>
      <c r="CP819" s="32">
        <v>7700</v>
      </c>
      <c r="CQ819" s="32">
        <v>7700</v>
      </c>
      <c r="CR819" s="32">
        <v>7700</v>
      </c>
      <c r="CS819" s="32">
        <v>7700</v>
      </c>
      <c r="CT819" s="32">
        <v>7700</v>
      </c>
      <c r="CU819" s="32">
        <v>7700</v>
      </c>
      <c r="CV819" s="32">
        <v>7700</v>
      </c>
      <c r="CW819" s="32">
        <v>7700</v>
      </c>
      <c r="CX819" s="32">
        <v>7700</v>
      </c>
      <c r="CZ819" t="s">
        <v>689</v>
      </c>
      <c r="DA819" t="s">
        <v>3103</v>
      </c>
      <c r="DB819">
        <v>7700</v>
      </c>
      <c r="DC819">
        <v>7700</v>
      </c>
      <c r="DD819">
        <v>7700</v>
      </c>
      <c r="DE819">
        <v>7700</v>
      </c>
      <c r="DF819">
        <v>7700</v>
      </c>
      <c r="DG819">
        <v>7700</v>
      </c>
      <c r="DH819">
        <v>7700</v>
      </c>
      <c r="DI819">
        <v>7700</v>
      </c>
      <c r="DJ819">
        <v>7700</v>
      </c>
      <c r="DK819">
        <v>7700</v>
      </c>
      <c r="DL819">
        <v>7700</v>
      </c>
      <c r="DM819">
        <v>7700</v>
      </c>
      <c r="DN819">
        <f t="shared" si="16"/>
        <v>92400</v>
      </c>
    </row>
    <row r="820" spans="89:118" x14ac:dyDescent="0.45">
      <c r="CK820" t="s">
        <v>1017</v>
      </c>
      <c r="CL820" t="s">
        <v>3103</v>
      </c>
      <c r="CM820" s="32">
        <v>5200</v>
      </c>
      <c r="CN820" s="32">
        <v>5200</v>
      </c>
      <c r="CO820" s="32">
        <v>5200</v>
      </c>
      <c r="CP820" s="32">
        <v>5200</v>
      </c>
      <c r="CQ820" s="32">
        <v>5200</v>
      </c>
      <c r="CR820" s="32">
        <v>5200</v>
      </c>
      <c r="CS820" s="32">
        <v>5200</v>
      </c>
      <c r="CT820" s="32">
        <v>5200</v>
      </c>
      <c r="CU820" s="32">
        <v>5200</v>
      </c>
      <c r="CV820" s="32">
        <v>5200</v>
      </c>
      <c r="CW820" s="32">
        <v>5200</v>
      </c>
      <c r="CX820" s="32">
        <v>5200</v>
      </c>
      <c r="CZ820" t="s">
        <v>1017</v>
      </c>
      <c r="DA820" t="s">
        <v>3103</v>
      </c>
      <c r="DB820">
        <v>5200</v>
      </c>
      <c r="DC820">
        <v>5200</v>
      </c>
      <c r="DD820">
        <v>5200</v>
      </c>
      <c r="DE820">
        <v>5200</v>
      </c>
      <c r="DF820">
        <v>5200</v>
      </c>
      <c r="DG820">
        <v>5200</v>
      </c>
      <c r="DH820">
        <v>5200</v>
      </c>
      <c r="DI820">
        <v>5200</v>
      </c>
      <c r="DJ820">
        <v>5200</v>
      </c>
      <c r="DK820">
        <v>5200</v>
      </c>
      <c r="DL820">
        <v>5200</v>
      </c>
      <c r="DM820">
        <v>5200</v>
      </c>
      <c r="DN820">
        <f t="shared" si="16"/>
        <v>62400</v>
      </c>
    </row>
    <row r="821" spans="89:118" x14ac:dyDescent="0.45">
      <c r="CK821" t="s">
        <v>1017</v>
      </c>
      <c r="CL821" t="s">
        <v>3107</v>
      </c>
      <c r="CM821" s="32">
        <v>4000</v>
      </c>
      <c r="CN821" s="32">
        <v>4000</v>
      </c>
      <c r="CO821" s="32">
        <v>4000</v>
      </c>
      <c r="CP821" s="32">
        <v>4000</v>
      </c>
      <c r="CQ821" s="32">
        <v>4000</v>
      </c>
      <c r="CR821" s="32">
        <v>4000</v>
      </c>
      <c r="CS821" s="32">
        <v>4000</v>
      </c>
      <c r="CT821" s="32">
        <v>4000</v>
      </c>
      <c r="CU821" s="32">
        <v>4000</v>
      </c>
      <c r="CV821" s="32">
        <v>4000</v>
      </c>
      <c r="CW821" s="32">
        <v>4000</v>
      </c>
      <c r="CX821" s="32">
        <v>4000</v>
      </c>
      <c r="CZ821" t="s">
        <v>1017</v>
      </c>
      <c r="DA821" t="s">
        <v>3107</v>
      </c>
      <c r="DB821">
        <v>4000</v>
      </c>
      <c r="DC821">
        <v>4000</v>
      </c>
      <c r="DD821">
        <v>4000</v>
      </c>
      <c r="DE821">
        <v>4000</v>
      </c>
      <c r="DF821">
        <v>4000</v>
      </c>
      <c r="DG821">
        <v>4000</v>
      </c>
      <c r="DH821">
        <v>4000</v>
      </c>
      <c r="DI821">
        <v>4000</v>
      </c>
      <c r="DJ821">
        <v>4000</v>
      </c>
      <c r="DK821">
        <v>4000</v>
      </c>
      <c r="DL821">
        <v>4000</v>
      </c>
      <c r="DM821">
        <v>4000</v>
      </c>
      <c r="DN821">
        <f t="shared" si="16"/>
        <v>48000</v>
      </c>
    </row>
    <row r="822" spans="89:118" x14ac:dyDescent="0.45">
      <c r="CK822" t="s">
        <v>514</v>
      </c>
      <c r="CL822" t="s">
        <v>3109</v>
      </c>
      <c r="CM822" s="32">
        <v>7080</v>
      </c>
      <c r="CN822" s="32">
        <v>6880</v>
      </c>
      <c r="CO822" s="32">
        <v>6880</v>
      </c>
      <c r="CP822" s="32">
        <v>6880</v>
      </c>
      <c r="CQ822" s="32">
        <v>6880</v>
      </c>
      <c r="CR822" s="32">
        <v>6880</v>
      </c>
      <c r="CS822" s="32">
        <v>6880</v>
      </c>
      <c r="CT822" s="32">
        <v>6880</v>
      </c>
      <c r="CU822" s="32">
        <v>6880</v>
      </c>
      <c r="CV822" s="32">
        <v>6880</v>
      </c>
      <c r="CW822" s="32">
        <v>0</v>
      </c>
      <c r="CX822" s="32">
        <v>0</v>
      </c>
      <c r="CZ822" t="s">
        <v>514</v>
      </c>
      <c r="DA822" t="s">
        <v>3109</v>
      </c>
      <c r="DB822">
        <v>7080</v>
      </c>
      <c r="DC822">
        <v>6880</v>
      </c>
      <c r="DD822">
        <v>6880</v>
      </c>
      <c r="DE822">
        <v>6880</v>
      </c>
      <c r="DF822">
        <v>6880</v>
      </c>
      <c r="DG822">
        <v>6880</v>
      </c>
      <c r="DH822">
        <v>6880</v>
      </c>
      <c r="DI822">
        <v>6880</v>
      </c>
      <c r="DJ822">
        <v>6880</v>
      </c>
      <c r="DK822">
        <v>6880</v>
      </c>
      <c r="DL822">
        <v>0</v>
      </c>
      <c r="DM822">
        <v>0</v>
      </c>
      <c r="DN822">
        <f t="shared" si="16"/>
        <v>69000</v>
      </c>
    </row>
    <row r="823" spans="89:118" x14ac:dyDescent="0.45">
      <c r="CK823" t="s">
        <v>514</v>
      </c>
      <c r="CL823" t="s">
        <v>3111</v>
      </c>
      <c r="CM823" s="32">
        <v>20000</v>
      </c>
      <c r="CN823" s="32">
        <v>20000</v>
      </c>
      <c r="CO823" s="32">
        <v>20000</v>
      </c>
      <c r="CP823" s="32">
        <v>20120</v>
      </c>
      <c r="CQ823" s="32">
        <v>20000</v>
      </c>
      <c r="CR823" s="32">
        <v>20000</v>
      </c>
      <c r="CS823" s="32">
        <v>20000</v>
      </c>
      <c r="CT823" s="32">
        <v>20000</v>
      </c>
      <c r="CU823" s="32">
        <v>20000</v>
      </c>
      <c r="CV823" s="32">
        <v>20000</v>
      </c>
      <c r="CW823" s="32">
        <v>20000</v>
      </c>
      <c r="CX823" s="32">
        <v>20000</v>
      </c>
      <c r="CZ823" t="s">
        <v>514</v>
      </c>
      <c r="DA823" t="s">
        <v>3111</v>
      </c>
      <c r="DB823">
        <v>20000</v>
      </c>
      <c r="DC823">
        <v>20000</v>
      </c>
      <c r="DD823">
        <v>20000</v>
      </c>
      <c r="DE823">
        <v>20120</v>
      </c>
      <c r="DF823">
        <v>20000</v>
      </c>
      <c r="DG823">
        <v>20000</v>
      </c>
      <c r="DH823">
        <v>20000</v>
      </c>
      <c r="DI823">
        <v>20000</v>
      </c>
      <c r="DJ823">
        <v>20000</v>
      </c>
      <c r="DK823">
        <v>20000</v>
      </c>
      <c r="DL823">
        <v>20000</v>
      </c>
      <c r="DM823">
        <v>20000</v>
      </c>
      <c r="DN823">
        <f t="shared" si="16"/>
        <v>240120</v>
      </c>
    </row>
    <row r="824" spans="89:118" x14ac:dyDescent="0.45">
      <c r="CK824" t="s">
        <v>514</v>
      </c>
      <c r="CL824" t="s">
        <v>3100</v>
      </c>
      <c r="CM824" s="32">
        <v>56000</v>
      </c>
      <c r="CN824" s="32">
        <v>56000</v>
      </c>
      <c r="CO824" s="32">
        <v>56000</v>
      </c>
      <c r="CP824" s="32">
        <v>56000</v>
      </c>
      <c r="CQ824" s="32">
        <v>56000</v>
      </c>
      <c r="CR824" s="32">
        <v>56000</v>
      </c>
      <c r="CS824" s="32">
        <v>56000</v>
      </c>
      <c r="CT824" s="32">
        <v>56000</v>
      </c>
      <c r="CU824" s="32">
        <v>56000</v>
      </c>
      <c r="CV824" s="32">
        <v>56000</v>
      </c>
      <c r="CW824" s="32">
        <v>69637</v>
      </c>
      <c r="CX824" s="32">
        <v>56000</v>
      </c>
      <c r="CZ824" t="s">
        <v>514</v>
      </c>
      <c r="DA824" t="s">
        <v>3100</v>
      </c>
      <c r="DB824">
        <v>56000</v>
      </c>
      <c r="DC824">
        <v>56000</v>
      </c>
      <c r="DD824">
        <v>56000</v>
      </c>
      <c r="DE824">
        <v>56000</v>
      </c>
      <c r="DF824">
        <v>56000</v>
      </c>
      <c r="DG824">
        <v>56000</v>
      </c>
      <c r="DH824">
        <v>56000</v>
      </c>
      <c r="DI824">
        <v>56000</v>
      </c>
      <c r="DJ824">
        <v>56000</v>
      </c>
      <c r="DK824">
        <v>56000</v>
      </c>
      <c r="DL824">
        <v>69637</v>
      </c>
      <c r="DM824">
        <v>56000</v>
      </c>
      <c r="DN824">
        <f t="shared" si="16"/>
        <v>685637</v>
      </c>
    </row>
    <row r="825" spans="89:118" x14ac:dyDescent="0.45">
      <c r="CK825" t="s">
        <v>514</v>
      </c>
      <c r="CL825" t="s">
        <v>3112</v>
      </c>
      <c r="CM825" s="32">
        <v>25500</v>
      </c>
      <c r="CN825" s="32">
        <v>25500</v>
      </c>
      <c r="CO825" s="32">
        <v>25500</v>
      </c>
      <c r="CP825" s="32">
        <v>25500</v>
      </c>
      <c r="CQ825" s="32">
        <v>25500</v>
      </c>
      <c r="CR825" s="32">
        <v>25500</v>
      </c>
      <c r="CS825" s="32">
        <v>25500</v>
      </c>
      <c r="CT825" s="32">
        <v>25500</v>
      </c>
      <c r="CU825" s="32">
        <v>25500</v>
      </c>
      <c r="CV825" s="32">
        <v>25500</v>
      </c>
      <c r="CW825" s="32">
        <v>25500</v>
      </c>
      <c r="CX825" s="32">
        <v>25500</v>
      </c>
      <c r="CZ825" t="s">
        <v>514</v>
      </c>
      <c r="DA825" t="s">
        <v>3112</v>
      </c>
      <c r="DB825">
        <v>25500</v>
      </c>
      <c r="DC825">
        <v>25500</v>
      </c>
      <c r="DD825">
        <v>25500</v>
      </c>
      <c r="DE825">
        <v>25500</v>
      </c>
      <c r="DF825">
        <v>25500</v>
      </c>
      <c r="DG825">
        <v>25500</v>
      </c>
      <c r="DH825">
        <v>25500</v>
      </c>
      <c r="DI825">
        <v>25500</v>
      </c>
      <c r="DJ825">
        <v>25500</v>
      </c>
      <c r="DK825">
        <v>25500</v>
      </c>
      <c r="DL825">
        <v>25500</v>
      </c>
      <c r="DM825">
        <v>25500</v>
      </c>
      <c r="DN825">
        <f t="shared" si="16"/>
        <v>306000</v>
      </c>
    </row>
    <row r="826" spans="89:118" x14ac:dyDescent="0.45">
      <c r="CK826" t="s">
        <v>514</v>
      </c>
      <c r="CL826" t="s">
        <v>3113</v>
      </c>
      <c r="CM826" s="32">
        <v>32000</v>
      </c>
      <c r="CN826" s="32">
        <v>32000</v>
      </c>
      <c r="CO826" s="32">
        <v>32000</v>
      </c>
      <c r="CP826" s="32">
        <v>32000</v>
      </c>
      <c r="CQ826" s="32">
        <v>32000</v>
      </c>
      <c r="CR826" s="32">
        <v>32000</v>
      </c>
      <c r="CS826" s="32">
        <v>32000</v>
      </c>
      <c r="CT826" s="32">
        <v>32000</v>
      </c>
      <c r="CU826" s="32">
        <v>32000</v>
      </c>
      <c r="CV826" s="32">
        <v>32000</v>
      </c>
      <c r="CW826" s="32">
        <v>32000</v>
      </c>
      <c r="CX826" s="32">
        <v>32000</v>
      </c>
      <c r="CZ826" t="s">
        <v>514</v>
      </c>
      <c r="DA826" t="s">
        <v>3113</v>
      </c>
      <c r="DB826">
        <v>32000</v>
      </c>
      <c r="DC826">
        <v>32000</v>
      </c>
      <c r="DD826">
        <v>32000</v>
      </c>
      <c r="DE826">
        <v>32000</v>
      </c>
      <c r="DF826">
        <v>32000</v>
      </c>
      <c r="DG826">
        <v>32000</v>
      </c>
      <c r="DH826">
        <v>32000</v>
      </c>
      <c r="DI826">
        <v>32000</v>
      </c>
      <c r="DJ826">
        <v>32000</v>
      </c>
      <c r="DK826">
        <v>32000</v>
      </c>
      <c r="DL826">
        <v>32000</v>
      </c>
      <c r="DM826">
        <v>32000</v>
      </c>
      <c r="DN826">
        <f t="shared" si="16"/>
        <v>384000</v>
      </c>
    </row>
    <row r="827" spans="89:118" x14ac:dyDescent="0.45">
      <c r="CK827" t="s">
        <v>514</v>
      </c>
      <c r="CL827" t="s">
        <v>3101</v>
      </c>
      <c r="CM827" s="32">
        <v>0</v>
      </c>
      <c r="CN827" s="32">
        <v>0</v>
      </c>
      <c r="CO827" s="32">
        <v>0</v>
      </c>
      <c r="CP827" s="32">
        <v>0</v>
      </c>
      <c r="CQ827" s="32">
        <v>0</v>
      </c>
      <c r="CR827" s="32">
        <v>0</v>
      </c>
      <c r="CS827" s="32">
        <v>0</v>
      </c>
      <c r="CT827" s="32">
        <v>0</v>
      </c>
      <c r="CU827" s="32">
        <v>0</v>
      </c>
      <c r="CV827" s="32">
        <v>0</v>
      </c>
      <c r="CW827" s="32">
        <v>0</v>
      </c>
      <c r="CX827" s="32">
        <v>0</v>
      </c>
      <c r="CZ827" t="s">
        <v>514</v>
      </c>
      <c r="DA827" t="s">
        <v>3101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f t="shared" si="16"/>
        <v>0</v>
      </c>
    </row>
    <row r="828" spans="89:118" x14ac:dyDescent="0.45">
      <c r="CK828" t="s">
        <v>514</v>
      </c>
      <c r="CL828" t="s">
        <v>3103</v>
      </c>
      <c r="CM828" s="32">
        <v>110344</v>
      </c>
      <c r="CN828" s="32">
        <v>108755</v>
      </c>
      <c r="CO828" s="32">
        <v>103944</v>
      </c>
      <c r="CP828" s="32">
        <v>104923</v>
      </c>
      <c r="CQ828" s="32">
        <v>108935</v>
      </c>
      <c r="CR828" s="32">
        <v>107395</v>
      </c>
      <c r="CS828" s="32">
        <v>107727</v>
      </c>
      <c r="CT828" s="32">
        <v>105474</v>
      </c>
      <c r="CU828" s="32">
        <v>103609</v>
      </c>
      <c r="CV828" s="32">
        <v>105642</v>
      </c>
      <c r="CW828" s="32">
        <v>103765</v>
      </c>
      <c r="CX828" s="32">
        <v>112049</v>
      </c>
      <c r="CZ828" t="s">
        <v>514</v>
      </c>
      <c r="DA828" t="s">
        <v>3103</v>
      </c>
      <c r="DB828">
        <v>110344</v>
      </c>
      <c r="DC828">
        <v>108755</v>
      </c>
      <c r="DD828">
        <v>103944</v>
      </c>
      <c r="DE828">
        <v>104923</v>
      </c>
      <c r="DF828">
        <v>108935</v>
      </c>
      <c r="DG828">
        <v>107395</v>
      </c>
      <c r="DH828">
        <v>107727</v>
      </c>
      <c r="DI828">
        <v>105474</v>
      </c>
      <c r="DJ828">
        <v>103609</v>
      </c>
      <c r="DK828">
        <v>105642</v>
      </c>
      <c r="DL828">
        <v>103765</v>
      </c>
      <c r="DM828">
        <v>112049</v>
      </c>
      <c r="DN828">
        <f t="shared" si="16"/>
        <v>1282562</v>
      </c>
    </row>
    <row r="829" spans="89:118" x14ac:dyDescent="0.45">
      <c r="CK829" t="s">
        <v>514</v>
      </c>
      <c r="CL829" t="s">
        <v>3107</v>
      </c>
      <c r="CM829" s="32">
        <v>17900</v>
      </c>
      <c r="CN829" s="32">
        <v>17900</v>
      </c>
      <c r="CO829" s="32">
        <v>17900</v>
      </c>
      <c r="CP829" s="32">
        <v>17900</v>
      </c>
      <c r="CQ829" s="32">
        <v>17900</v>
      </c>
      <c r="CR829" s="32">
        <v>17900</v>
      </c>
      <c r="CS829" s="32">
        <v>17900</v>
      </c>
      <c r="CT829" s="32">
        <v>17900</v>
      </c>
      <c r="CU829" s="32">
        <v>17900</v>
      </c>
      <c r="CV829" s="32">
        <v>17900</v>
      </c>
      <c r="CW829" s="32">
        <v>17900</v>
      </c>
      <c r="CX829" s="32">
        <v>17900</v>
      </c>
      <c r="CZ829" t="s">
        <v>514</v>
      </c>
      <c r="DA829" t="s">
        <v>3107</v>
      </c>
      <c r="DB829">
        <v>17900</v>
      </c>
      <c r="DC829">
        <v>17900</v>
      </c>
      <c r="DD829">
        <v>17900</v>
      </c>
      <c r="DE829">
        <v>17900</v>
      </c>
      <c r="DF829">
        <v>17900</v>
      </c>
      <c r="DG829">
        <v>17900</v>
      </c>
      <c r="DH829">
        <v>17900</v>
      </c>
      <c r="DI829">
        <v>17900</v>
      </c>
      <c r="DJ829">
        <v>17900</v>
      </c>
      <c r="DK829">
        <v>17900</v>
      </c>
      <c r="DL829">
        <v>17900</v>
      </c>
      <c r="DM829">
        <v>17900</v>
      </c>
      <c r="DN829">
        <f t="shared" si="16"/>
        <v>214800</v>
      </c>
    </row>
    <row r="830" spans="89:118" x14ac:dyDescent="0.45">
      <c r="CK830" t="s">
        <v>1233</v>
      </c>
      <c r="CL830" t="s">
        <v>3109</v>
      </c>
      <c r="CM830" s="32">
        <v>4650</v>
      </c>
      <c r="CN830" s="32">
        <v>4650</v>
      </c>
      <c r="CO830" s="32">
        <v>4650</v>
      </c>
      <c r="CP830" s="32">
        <v>4700</v>
      </c>
      <c r="CQ830" s="32">
        <v>4650</v>
      </c>
      <c r="CR830" s="32">
        <v>4650</v>
      </c>
      <c r="CS830" s="32">
        <v>4700</v>
      </c>
      <c r="CT830" s="32">
        <v>4650</v>
      </c>
      <c r="CU830" s="32">
        <v>4650</v>
      </c>
      <c r="CV830" s="32">
        <v>4650</v>
      </c>
      <c r="CW830" s="32">
        <v>0</v>
      </c>
      <c r="CX830" s="32">
        <v>0</v>
      </c>
      <c r="CZ830" t="s">
        <v>1233</v>
      </c>
      <c r="DA830" t="s">
        <v>3109</v>
      </c>
      <c r="DB830">
        <v>4650</v>
      </c>
      <c r="DC830">
        <v>4650</v>
      </c>
      <c r="DD830">
        <v>4650</v>
      </c>
      <c r="DE830">
        <v>4700</v>
      </c>
      <c r="DF830">
        <v>4650</v>
      </c>
      <c r="DG830">
        <v>4650</v>
      </c>
      <c r="DH830">
        <v>4700</v>
      </c>
      <c r="DI830">
        <v>4650</v>
      </c>
      <c r="DJ830">
        <v>4650</v>
      </c>
      <c r="DK830">
        <v>4650</v>
      </c>
      <c r="DL830">
        <v>0</v>
      </c>
      <c r="DM830">
        <v>0</v>
      </c>
      <c r="DN830">
        <f t="shared" si="16"/>
        <v>46600</v>
      </c>
    </row>
    <row r="831" spans="89:118" x14ac:dyDescent="0.45">
      <c r="CK831" t="s">
        <v>1233</v>
      </c>
      <c r="CL831" t="s">
        <v>3111</v>
      </c>
      <c r="CM831" s="32">
        <v>0</v>
      </c>
      <c r="CN831" s="32">
        <v>0</v>
      </c>
      <c r="CO831" s="32">
        <v>0</v>
      </c>
      <c r="CP831" s="32">
        <v>420</v>
      </c>
      <c r="CQ831" s="32">
        <v>0</v>
      </c>
      <c r="CR831" s="32">
        <v>0</v>
      </c>
      <c r="CS831" s="32">
        <v>0</v>
      </c>
      <c r="CT831" s="32">
        <v>0</v>
      </c>
      <c r="CU831" s="32">
        <v>0</v>
      </c>
      <c r="CV831" s="32">
        <v>0</v>
      </c>
      <c r="CW831" s="32">
        <v>0</v>
      </c>
      <c r="CX831" s="32">
        <v>0</v>
      </c>
      <c r="CZ831" t="s">
        <v>1233</v>
      </c>
      <c r="DA831" t="s">
        <v>3111</v>
      </c>
      <c r="DB831">
        <v>0</v>
      </c>
      <c r="DC831">
        <v>0</v>
      </c>
      <c r="DD831">
        <v>0</v>
      </c>
      <c r="DE831">
        <v>420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f t="shared" si="16"/>
        <v>420</v>
      </c>
    </row>
    <row r="832" spans="89:118" x14ac:dyDescent="0.45">
      <c r="CK832" t="s">
        <v>1233</v>
      </c>
      <c r="CL832" t="s">
        <v>3100</v>
      </c>
      <c r="CM832" s="32">
        <v>82000</v>
      </c>
      <c r="CN832" s="32">
        <v>82000</v>
      </c>
      <c r="CO832" s="32">
        <v>82000</v>
      </c>
      <c r="CP832" s="32">
        <v>82000</v>
      </c>
      <c r="CQ832" s="32">
        <v>82000</v>
      </c>
      <c r="CR832" s="32">
        <v>82000</v>
      </c>
      <c r="CS832" s="32">
        <v>82000</v>
      </c>
      <c r="CT832" s="32">
        <v>82000</v>
      </c>
      <c r="CU832" s="32">
        <v>82000</v>
      </c>
      <c r="CV832" s="32">
        <v>82000</v>
      </c>
      <c r="CW832" s="32">
        <v>82000</v>
      </c>
      <c r="CX832" s="32">
        <v>82000</v>
      </c>
      <c r="CZ832" t="s">
        <v>1233</v>
      </c>
      <c r="DA832" t="s">
        <v>3100</v>
      </c>
      <c r="DB832">
        <v>82000</v>
      </c>
      <c r="DC832">
        <v>82000</v>
      </c>
      <c r="DD832">
        <v>82000</v>
      </c>
      <c r="DE832">
        <v>82000</v>
      </c>
      <c r="DF832">
        <v>82000</v>
      </c>
      <c r="DG832">
        <v>82000</v>
      </c>
      <c r="DH832">
        <v>82000</v>
      </c>
      <c r="DI832">
        <v>82000</v>
      </c>
      <c r="DJ832">
        <v>82000</v>
      </c>
      <c r="DK832">
        <v>82000</v>
      </c>
      <c r="DL832">
        <v>82000</v>
      </c>
      <c r="DM832">
        <v>82000</v>
      </c>
      <c r="DN832">
        <f t="shared" si="16"/>
        <v>984000</v>
      </c>
    </row>
    <row r="833" spans="89:118" x14ac:dyDescent="0.45">
      <c r="CK833" t="s">
        <v>1233</v>
      </c>
      <c r="CL833" t="s">
        <v>3113</v>
      </c>
      <c r="CM833" s="32">
        <v>5000</v>
      </c>
      <c r="CN833" s="32">
        <v>5000</v>
      </c>
      <c r="CO833" s="32">
        <v>5000</v>
      </c>
      <c r="CP833" s="32">
        <v>5146</v>
      </c>
      <c r="CQ833" s="32">
        <v>5282</v>
      </c>
      <c r="CR833" s="32">
        <v>5000</v>
      </c>
      <c r="CS833" s="32">
        <v>5000</v>
      </c>
      <c r="CT833" s="32">
        <v>5000</v>
      </c>
      <c r="CU833" s="32">
        <v>5000</v>
      </c>
      <c r="CV833" s="32">
        <v>5000</v>
      </c>
      <c r="CW833" s="32">
        <v>5024</v>
      </c>
      <c r="CX833" s="32">
        <v>5047</v>
      </c>
      <c r="CZ833" t="s">
        <v>1233</v>
      </c>
      <c r="DA833" t="s">
        <v>3113</v>
      </c>
      <c r="DB833">
        <v>5000</v>
      </c>
      <c r="DC833">
        <v>5000</v>
      </c>
      <c r="DD833">
        <v>5000</v>
      </c>
      <c r="DE833">
        <v>5146</v>
      </c>
      <c r="DF833">
        <v>5282</v>
      </c>
      <c r="DG833">
        <v>5000</v>
      </c>
      <c r="DH833">
        <v>5000</v>
      </c>
      <c r="DI833">
        <v>5000</v>
      </c>
      <c r="DJ833">
        <v>5000</v>
      </c>
      <c r="DK833">
        <v>5000</v>
      </c>
      <c r="DL833">
        <v>5024</v>
      </c>
      <c r="DM833">
        <v>5047</v>
      </c>
      <c r="DN833">
        <f t="shared" si="16"/>
        <v>60499</v>
      </c>
    </row>
    <row r="834" spans="89:118" x14ac:dyDescent="0.45">
      <c r="CK834" t="s">
        <v>1233</v>
      </c>
      <c r="CL834" t="s">
        <v>3103</v>
      </c>
      <c r="CM834" s="32">
        <v>46436</v>
      </c>
      <c r="CN834" s="32">
        <v>46686</v>
      </c>
      <c r="CO834" s="32">
        <v>48631</v>
      </c>
      <c r="CP834" s="32">
        <v>47442</v>
      </c>
      <c r="CQ834" s="32">
        <v>56288</v>
      </c>
      <c r="CR834" s="32">
        <v>45828</v>
      </c>
      <c r="CS834" s="32">
        <v>46846</v>
      </c>
      <c r="CT834" s="32">
        <v>43478</v>
      </c>
      <c r="CU834" s="32">
        <v>45459</v>
      </c>
      <c r="CV834" s="32">
        <v>46154</v>
      </c>
      <c r="CW834" s="32">
        <v>45938</v>
      </c>
      <c r="CX834" s="32">
        <v>45110</v>
      </c>
      <c r="CZ834" t="s">
        <v>1233</v>
      </c>
      <c r="DA834" t="s">
        <v>3103</v>
      </c>
      <c r="DB834">
        <v>46436</v>
      </c>
      <c r="DC834">
        <v>46686</v>
      </c>
      <c r="DD834">
        <v>48631</v>
      </c>
      <c r="DE834">
        <v>47442</v>
      </c>
      <c r="DF834">
        <v>56288</v>
      </c>
      <c r="DG834">
        <v>45828</v>
      </c>
      <c r="DH834">
        <v>46846</v>
      </c>
      <c r="DI834">
        <v>43478</v>
      </c>
      <c r="DJ834">
        <v>45459</v>
      </c>
      <c r="DK834">
        <v>46154</v>
      </c>
      <c r="DL834">
        <v>45938</v>
      </c>
      <c r="DM834">
        <v>45110</v>
      </c>
      <c r="DN834">
        <f t="shared" si="16"/>
        <v>564296</v>
      </c>
    </row>
    <row r="835" spans="89:118" x14ac:dyDescent="0.45">
      <c r="CK835" t="s">
        <v>1233</v>
      </c>
      <c r="CL835" t="s">
        <v>3107</v>
      </c>
      <c r="CM835" s="32">
        <v>17320</v>
      </c>
      <c r="CN835" s="32">
        <v>17320</v>
      </c>
      <c r="CO835" s="32">
        <v>17320</v>
      </c>
      <c r="CP835" s="32">
        <v>17320</v>
      </c>
      <c r="CQ835" s="32">
        <v>17320</v>
      </c>
      <c r="CR835" s="32">
        <v>17320</v>
      </c>
      <c r="CS835" s="32">
        <v>17320</v>
      </c>
      <c r="CT835" s="32">
        <v>17320</v>
      </c>
      <c r="CU835" s="32">
        <v>17320</v>
      </c>
      <c r="CV835" s="32">
        <v>17320</v>
      </c>
      <c r="CW835" s="32">
        <v>17320</v>
      </c>
      <c r="CX835" s="32">
        <v>17320</v>
      </c>
      <c r="CZ835" t="s">
        <v>1233</v>
      </c>
      <c r="DA835" t="s">
        <v>3107</v>
      </c>
      <c r="DB835">
        <v>17320</v>
      </c>
      <c r="DC835">
        <v>17320</v>
      </c>
      <c r="DD835">
        <v>17320</v>
      </c>
      <c r="DE835">
        <v>17320</v>
      </c>
      <c r="DF835">
        <v>17320</v>
      </c>
      <c r="DG835">
        <v>17320</v>
      </c>
      <c r="DH835">
        <v>17320</v>
      </c>
      <c r="DI835">
        <v>17320</v>
      </c>
      <c r="DJ835">
        <v>17320</v>
      </c>
      <c r="DK835">
        <v>17320</v>
      </c>
      <c r="DL835">
        <v>17320</v>
      </c>
      <c r="DM835">
        <v>17320</v>
      </c>
      <c r="DN835">
        <f t="shared" si="16"/>
        <v>207840</v>
      </c>
    </row>
    <row r="836" spans="89:118" x14ac:dyDescent="0.45">
      <c r="CK836" t="s">
        <v>797</v>
      </c>
      <c r="CL836" t="s">
        <v>3111</v>
      </c>
      <c r="CM836" s="32">
        <v>0</v>
      </c>
      <c r="CN836" s="32">
        <v>0</v>
      </c>
      <c r="CO836" s="32">
        <v>0</v>
      </c>
      <c r="CP836" s="32">
        <v>0</v>
      </c>
      <c r="CQ836" s="32">
        <v>0</v>
      </c>
      <c r="CR836" s="32">
        <v>0</v>
      </c>
      <c r="CS836" s="32">
        <v>0</v>
      </c>
      <c r="CT836" s="32">
        <v>0</v>
      </c>
      <c r="CU836" s="32">
        <v>0</v>
      </c>
      <c r="CV836" s="32">
        <v>0</v>
      </c>
      <c r="CW836" s="32">
        <v>0</v>
      </c>
      <c r="CX836" s="32">
        <v>0</v>
      </c>
      <c r="CZ836" t="s">
        <v>797</v>
      </c>
      <c r="DA836" t="s">
        <v>3111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f t="shared" si="16"/>
        <v>0</v>
      </c>
    </row>
    <row r="837" spans="89:118" x14ac:dyDescent="0.45">
      <c r="CK837" t="s">
        <v>797</v>
      </c>
      <c r="CL837" t="s">
        <v>3100</v>
      </c>
      <c r="CM837" s="32">
        <v>38637</v>
      </c>
      <c r="CN837" s="32">
        <v>25000</v>
      </c>
      <c r="CO837" s="32">
        <v>25000</v>
      </c>
      <c r="CP837" s="32">
        <v>25000</v>
      </c>
      <c r="CQ837" s="32">
        <v>25000</v>
      </c>
      <c r="CR837" s="32">
        <v>25000</v>
      </c>
      <c r="CS837" s="32">
        <v>25000</v>
      </c>
      <c r="CT837" s="32">
        <v>25000</v>
      </c>
      <c r="CU837" s="32">
        <v>25000</v>
      </c>
      <c r="CV837" s="32">
        <v>25000</v>
      </c>
      <c r="CW837" s="32">
        <v>25000</v>
      </c>
      <c r="CX837" s="32">
        <v>25000</v>
      </c>
      <c r="CZ837" t="s">
        <v>797</v>
      </c>
      <c r="DA837" t="s">
        <v>3100</v>
      </c>
      <c r="DB837">
        <v>38637</v>
      </c>
      <c r="DC837">
        <v>25000</v>
      </c>
      <c r="DD837">
        <v>25000</v>
      </c>
      <c r="DE837">
        <v>25000</v>
      </c>
      <c r="DF837">
        <v>25000</v>
      </c>
      <c r="DG837">
        <v>25000</v>
      </c>
      <c r="DH837">
        <v>25000</v>
      </c>
      <c r="DI837">
        <v>25000</v>
      </c>
      <c r="DJ837">
        <v>25000</v>
      </c>
      <c r="DK837">
        <v>25000</v>
      </c>
      <c r="DL837">
        <v>25000</v>
      </c>
      <c r="DM837">
        <v>25000</v>
      </c>
      <c r="DN837">
        <f t="shared" ref="DN837:DN900" si="17">SUM(DB837:DM837)</f>
        <v>313637</v>
      </c>
    </row>
    <row r="838" spans="89:118" x14ac:dyDescent="0.45">
      <c r="CK838" t="s">
        <v>797</v>
      </c>
      <c r="CL838" t="s">
        <v>3113</v>
      </c>
      <c r="CM838" s="32">
        <v>8562</v>
      </c>
      <c r="CN838" s="32">
        <v>10409</v>
      </c>
      <c r="CO838" s="32">
        <v>9007</v>
      </c>
      <c r="CP838" s="32">
        <v>9840</v>
      </c>
      <c r="CQ838" s="32">
        <v>10373</v>
      </c>
      <c r="CR838" s="32">
        <v>7355</v>
      </c>
      <c r="CS838" s="32">
        <v>10582</v>
      </c>
      <c r="CT838" s="32">
        <v>14593</v>
      </c>
      <c r="CU838" s="32">
        <v>16269</v>
      </c>
      <c r="CV838" s="32">
        <v>12292</v>
      </c>
      <c r="CW838" s="32">
        <v>10792</v>
      </c>
      <c r="CX838" s="32">
        <v>11319</v>
      </c>
      <c r="CZ838" t="s">
        <v>797</v>
      </c>
      <c r="DA838" t="s">
        <v>3113</v>
      </c>
      <c r="DB838">
        <v>8562</v>
      </c>
      <c r="DC838">
        <v>10409</v>
      </c>
      <c r="DD838">
        <v>9007</v>
      </c>
      <c r="DE838">
        <v>9840</v>
      </c>
      <c r="DF838">
        <v>10373</v>
      </c>
      <c r="DG838">
        <v>7355</v>
      </c>
      <c r="DH838">
        <v>10582</v>
      </c>
      <c r="DI838">
        <v>14593</v>
      </c>
      <c r="DJ838">
        <v>16269</v>
      </c>
      <c r="DK838">
        <v>12292</v>
      </c>
      <c r="DL838">
        <v>10792</v>
      </c>
      <c r="DM838">
        <v>11319</v>
      </c>
      <c r="DN838">
        <f t="shared" si="17"/>
        <v>131393</v>
      </c>
    </row>
    <row r="839" spans="89:118" x14ac:dyDescent="0.45">
      <c r="CK839" t="s">
        <v>797</v>
      </c>
      <c r="CL839" t="s">
        <v>3101</v>
      </c>
      <c r="CM839" s="32">
        <v>1588</v>
      </c>
      <c r="CN839" s="32">
        <v>1588</v>
      </c>
      <c r="CO839" s="32">
        <v>1588</v>
      </c>
      <c r="CP839" s="32">
        <v>1588</v>
      </c>
      <c r="CQ839" s="32">
        <v>1588</v>
      </c>
      <c r="CR839" s="32">
        <v>1588</v>
      </c>
      <c r="CS839" s="32">
        <v>1588</v>
      </c>
      <c r="CT839" s="32">
        <v>1588</v>
      </c>
      <c r="CU839" s="32">
        <v>1588</v>
      </c>
      <c r="CV839" s="32">
        <v>1588</v>
      </c>
      <c r="CW839" s="32">
        <v>1588</v>
      </c>
      <c r="CX839" s="32">
        <v>1588</v>
      </c>
      <c r="CZ839" t="s">
        <v>797</v>
      </c>
      <c r="DA839" t="s">
        <v>3101</v>
      </c>
      <c r="DB839">
        <v>1588</v>
      </c>
      <c r="DC839">
        <v>1588</v>
      </c>
      <c r="DD839">
        <v>1588</v>
      </c>
      <c r="DE839">
        <v>1588</v>
      </c>
      <c r="DF839">
        <v>1588</v>
      </c>
      <c r="DG839">
        <v>1588</v>
      </c>
      <c r="DH839">
        <v>1588</v>
      </c>
      <c r="DI839">
        <v>1588</v>
      </c>
      <c r="DJ839">
        <v>1588</v>
      </c>
      <c r="DK839">
        <v>1588</v>
      </c>
      <c r="DL839">
        <v>1588</v>
      </c>
      <c r="DM839">
        <v>1588</v>
      </c>
      <c r="DN839">
        <f t="shared" si="17"/>
        <v>19056</v>
      </c>
    </row>
    <row r="840" spans="89:118" x14ac:dyDescent="0.45">
      <c r="CK840" t="s">
        <v>797</v>
      </c>
      <c r="CL840" t="s">
        <v>3103</v>
      </c>
      <c r="CM840" s="32">
        <v>8300</v>
      </c>
      <c r="CN840" s="32">
        <v>8300</v>
      </c>
      <c r="CO840" s="32">
        <v>8300</v>
      </c>
      <c r="CP840" s="32">
        <v>8300</v>
      </c>
      <c r="CQ840" s="32">
        <v>8300</v>
      </c>
      <c r="CR840" s="32">
        <v>8300</v>
      </c>
      <c r="CS840" s="32">
        <v>8300</v>
      </c>
      <c r="CT840" s="32">
        <v>8300</v>
      </c>
      <c r="CU840" s="32">
        <v>8300</v>
      </c>
      <c r="CV840" s="32">
        <v>8300</v>
      </c>
      <c r="CW840" s="32">
        <v>8300</v>
      </c>
      <c r="CX840" s="32">
        <v>8300</v>
      </c>
      <c r="CZ840" t="s">
        <v>797</v>
      </c>
      <c r="DA840" t="s">
        <v>3103</v>
      </c>
      <c r="DB840">
        <v>8300</v>
      </c>
      <c r="DC840">
        <v>8300</v>
      </c>
      <c r="DD840">
        <v>8300</v>
      </c>
      <c r="DE840">
        <v>8300</v>
      </c>
      <c r="DF840">
        <v>8300</v>
      </c>
      <c r="DG840">
        <v>8300</v>
      </c>
      <c r="DH840">
        <v>8300</v>
      </c>
      <c r="DI840">
        <v>8300</v>
      </c>
      <c r="DJ840">
        <v>8300</v>
      </c>
      <c r="DK840">
        <v>8300</v>
      </c>
      <c r="DL840">
        <v>8300</v>
      </c>
      <c r="DM840">
        <v>8300</v>
      </c>
      <c r="DN840">
        <f t="shared" si="17"/>
        <v>99600</v>
      </c>
    </row>
    <row r="841" spans="89:118" x14ac:dyDescent="0.45">
      <c r="CK841" t="s">
        <v>452</v>
      </c>
      <c r="CL841" t="s">
        <v>3111</v>
      </c>
      <c r="CM841" s="32">
        <v>0</v>
      </c>
      <c r="CN841" s="32">
        <v>0</v>
      </c>
      <c r="CO841" s="32">
        <v>0</v>
      </c>
      <c r="CP841" s="32">
        <v>0</v>
      </c>
      <c r="CQ841" s="32">
        <v>0</v>
      </c>
      <c r="CR841" s="32">
        <v>0</v>
      </c>
      <c r="CS841" s="32">
        <v>0</v>
      </c>
      <c r="CT841" s="32">
        <v>0</v>
      </c>
      <c r="CU841" s="32">
        <v>0</v>
      </c>
      <c r="CV841" s="32">
        <v>0</v>
      </c>
      <c r="CW841" s="32">
        <v>0</v>
      </c>
      <c r="CX841" s="32">
        <v>0</v>
      </c>
      <c r="CZ841" t="s">
        <v>452</v>
      </c>
      <c r="DA841" t="s">
        <v>3111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f t="shared" si="17"/>
        <v>0</v>
      </c>
    </row>
    <row r="842" spans="89:118" x14ac:dyDescent="0.45">
      <c r="CK842" t="s">
        <v>452</v>
      </c>
      <c r="CL842" t="s">
        <v>3100</v>
      </c>
      <c r="CM842" s="32">
        <v>43712</v>
      </c>
      <c r="CN842" s="32">
        <v>43712</v>
      </c>
      <c r="CO842" s="32">
        <v>43712</v>
      </c>
      <c r="CP842" s="32">
        <v>43712</v>
      </c>
      <c r="CQ842" s="32">
        <v>43712</v>
      </c>
      <c r="CR842" s="32">
        <v>43712</v>
      </c>
      <c r="CS842" s="32">
        <v>43712</v>
      </c>
      <c r="CT842" s="32">
        <v>43712</v>
      </c>
      <c r="CU842" s="32">
        <v>43712</v>
      </c>
      <c r="CV842" s="32">
        <v>43712</v>
      </c>
      <c r="CW842" s="32">
        <v>50401</v>
      </c>
      <c r="CX842" s="32">
        <v>69568</v>
      </c>
      <c r="CZ842" t="s">
        <v>452</v>
      </c>
      <c r="DA842" t="s">
        <v>3100</v>
      </c>
      <c r="DB842">
        <v>43712</v>
      </c>
      <c r="DC842">
        <v>43712</v>
      </c>
      <c r="DD842">
        <v>43712</v>
      </c>
      <c r="DE842">
        <v>43712</v>
      </c>
      <c r="DF842">
        <v>43712</v>
      </c>
      <c r="DG842">
        <v>43712</v>
      </c>
      <c r="DH842">
        <v>43712</v>
      </c>
      <c r="DI842">
        <v>43712</v>
      </c>
      <c r="DJ842">
        <v>43712</v>
      </c>
      <c r="DK842">
        <v>43712</v>
      </c>
      <c r="DL842">
        <v>50401</v>
      </c>
      <c r="DM842">
        <v>69568</v>
      </c>
      <c r="DN842">
        <f t="shared" si="17"/>
        <v>557089</v>
      </c>
    </row>
    <row r="843" spans="89:118" x14ac:dyDescent="0.45">
      <c r="CK843" t="s">
        <v>452</v>
      </c>
      <c r="CL843" t="s">
        <v>3104</v>
      </c>
      <c r="CM843" s="32">
        <v>22824</v>
      </c>
      <c r="CN843" s="32">
        <v>22824</v>
      </c>
      <c r="CO843" s="32">
        <v>22824</v>
      </c>
      <c r="CP843" s="32">
        <v>22824</v>
      </c>
      <c r="CQ843" s="32">
        <v>22824</v>
      </c>
      <c r="CR843" s="32">
        <v>22824</v>
      </c>
      <c r="CS843" s="32">
        <v>22824</v>
      </c>
      <c r="CT843" s="32">
        <v>22824</v>
      </c>
      <c r="CU843" s="32">
        <v>22824</v>
      </c>
      <c r="CV843" s="32">
        <v>22824</v>
      </c>
      <c r="CW843" s="32">
        <v>26972</v>
      </c>
      <c r="CX843" s="32">
        <v>38471</v>
      </c>
      <c r="CZ843" t="s">
        <v>452</v>
      </c>
      <c r="DA843" t="s">
        <v>3104</v>
      </c>
      <c r="DB843">
        <v>22824</v>
      </c>
      <c r="DC843">
        <v>22824</v>
      </c>
      <c r="DD843">
        <v>22824</v>
      </c>
      <c r="DE843">
        <v>22824</v>
      </c>
      <c r="DF843">
        <v>22824</v>
      </c>
      <c r="DG843">
        <v>22824</v>
      </c>
      <c r="DH843">
        <v>22824</v>
      </c>
      <c r="DI843">
        <v>22824</v>
      </c>
      <c r="DJ843">
        <v>22824</v>
      </c>
      <c r="DK843">
        <v>22824</v>
      </c>
      <c r="DL843">
        <v>26972</v>
      </c>
      <c r="DM843">
        <v>38471</v>
      </c>
      <c r="DN843">
        <f t="shared" si="17"/>
        <v>293683</v>
      </c>
    </row>
    <row r="844" spans="89:118" x14ac:dyDescent="0.45">
      <c r="CK844" t="s">
        <v>452</v>
      </c>
      <c r="CL844" t="s">
        <v>3106</v>
      </c>
      <c r="CM844" s="32">
        <v>45176</v>
      </c>
      <c r="CN844" s="32">
        <v>45176</v>
      </c>
      <c r="CO844" s="32">
        <v>45176</v>
      </c>
      <c r="CP844" s="32">
        <v>45176</v>
      </c>
      <c r="CQ844" s="32">
        <v>45176</v>
      </c>
      <c r="CR844" s="32">
        <v>45176</v>
      </c>
      <c r="CS844" s="32">
        <v>45176</v>
      </c>
      <c r="CT844" s="32">
        <v>45176</v>
      </c>
      <c r="CU844" s="32">
        <v>45176</v>
      </c>
      <c r="CV844" s="32">
        <v>45176</v>
      </c>
      <c r="CW844" s="32">
        <v>45176</v>
      </c>
      <c r="CX844" s="32">
        <v>45176</v>
      </c>
      <c r="CZ844" t="s">
        <v>452</v>
      </c>
      <c r="DA844" t="s">
        <v>3106</v>
      </c>
      <c r="DB844">
        <v>45176</v>
      </c>
      <c r="DC844">
        <v>45176</v>
      </c>
      <c r="DD844">
        <v>45176</v>
      </c>
      <c r="DE844">
        <v>45176</v>
      </c>
      <c r="DF844">
        <v>45176</v>
      </c>
      <c r="DG844">
        <v>45176</v>
      </c>
      <c r="DH844">
        <v>45176</v>
      </c>
      <c r="DI844">
        <v>45176</v>
      </c>
      <c r="DJ844">
        <v>45176</v>
      </c>
      <c r="DK844">
        <v>45176</v>
      </c>
      <c r="DL844">
        <v>45176</v>
      </c>
      <c r="DM844">
        <v>45176</v>
      </c>
      <c r="DN844">
        <f t="shared" si="17"/>
        <v>542112</v>
      </c>
    </row>
    <row r="845" spans="89:118" x14ac:dyDescent="0.45">
      <c r="CK845" t="s">
        <v>452</v>
      </c>
      <c r="CL845" t="s">
        <v>3112</v>
      </c>
      <c r="CM845" s="32">
        <v>20000</v>
      </c>
      <c r="CN845" s="32">
        <v>20000</v>
      </c>
      <c r="CO845" s="32">
        <v>20000</v>
      </c>
      <c r="CP845" s="32">
        <v>20000</v>
      </c>
      <c r="CQ845" s="32">
        <v>20000</v>
      </c>
      <c r="CR845" s="32">
        <v>20000</v>
      </c>
      <c r="CS845" s="32">
        <v>20000</v>
      </c>
      <c r="CT845" s="32">
        <v>20000</v>
      </c>
      <c r="CU845" s="32">
        <v>20000</v>
      </c>
      <c r="CV845" s="32">
        <v>20000</v>
      </c>
      <c r="CW845" s="32">
        <v>20000</v>
      </c>
      <c r="CX845" s="32">
        <v>20000</v>
      </c>
      <c r="CZ845" t="s">
        <v>452</v>
      </c>
      <c r="DA845" t="s">
        <v>3112</v>
      </c>
      <c r="DB845">
        <v>20000</v>
      </c>
      <c r="DC845">
        <v>20000</v>
      </c>
      <c r="DD845">
        <v>20000</v>
      </c>
      <c r="DE845">
        <v>20000</v>
      </c>
      <c r="DF845">
        <v>20000</v>
      </c>
      <c r="DG845">
        <v>20000</v>
      </c>
      <c r="DH845">
        <v>20000</v>
      </c>
      <c r="DI845">
        <v>20000</v>
      </c>
      <c r="DJ845">
        <v>20000</v>
      </c>
      <c r="DK845">
        <v>20000</v>
      </c>
      <c r="DL845">
        <v>20000</v>
      </c>
      <c r="DM845">
        <v>20000</v>
      </c>
      <c r="DN845">
        <f t="shared" si="17"/>
        <v>240000</v>
      </c>
    </row>
    <row r="846" spans="89:118" x14ac:dyDescent="0.45">
      <c r="CK846" t="s">
        <v>452</v>
      </c>
      <c r="CL846" t="s">
        <v>3117</v>
      </c>
      <c r="CM846" s="32">
        <v>5184</v>
      </c>
      <c r="CN846" s="32">
        <v>4536</v>
      </c>
      <c r="CO846" s="32">
        <v>6791</v>
      </c>
      <c r="CP846" s="32">
        <v>8512</v>
      </c>
      <c r="CQ846" s="32">
        <v>1296</v>
      </c>
      <c r="CR846" s="32">
        <v>16118</v>
      </c>
      <c r="CS846" s="32">
        <v>8748</v>
      </c>
      <c r="CT846" s="32">
        <v>7286</v>
      </c>
      <c r="CU846" s="32">
        <v>0</v>
      </c>
      <c r="CV846" s="32">
        <v>0</v>
      </c>
      <c r="CW846" s="32">
        <v>2750</v>
      </c>
      <c r="CX846" s="32">
        <v>254</v>
      </c>
      <c r="CZ846" t="s">
        <v>452</v>
      </c>
      <c r="DA846" t="s">
        <v>3117</v>
      </c>
      <c r="DB846">
        <v>5184</v>
      </c>
      <c r="DC846">
        <v>4536</v>
      </c>
      <c r="DD846">
        <v>6791</v>
      </c>
      <c r="DE846">
        <v>8512</v>
      </c>
      <c r="DF846">
        <v>1296</v>
      </c>
      <c r="DG846">
        <v>16118</v>
      </c>
      <c r="DH846">
        <v>8748</v>
      </c>
      <c r="DI846">
        <v>7286</v>
      </c>
      <c r="DJ846">
        <v>0</v>
      </c>
      <c r="DK846">
        <v>0</v>
      </c>
      <c r="DL846">
        <v>2750</v>
      </c>
      <c r="DM846">
        <v>254</v>
      </c>
      <c r="DN846">
        <f t="shared" si="17"/>
        <v>61475</v>
      </c>
    </row>
    <row r="847" spans="89:118" x14ac:dyDescent="0.45">
      <c r="CK847" t="s">
        <v>452</v>
      </c>
      <c r="CL847" t="s">
        <v>3105</v>
      </c>
      <c r="CM847" s="32">
        <v>6000</v>
      </c>
      <c r="CN847" s="32">
        <v>6000</v>
      </c>
      <c r="CO847" s="32">
        <v>6000</v>
      </c>
      <c r="CP847" s="32">
        <v>6000</v>
      </c>
      <c r="CQ847" s="32">
        <v>6000</v>
      </c>
      <c r="CR847" s="32">
        <v>6000</v>
      </c>
      <c r="CS847" s="32">
        <v>6000</v>
      </c>
      <c r="CT847" s="32">
        <v>6000</v>
      </c>
      <c r="CU847" s="32">
        <v>6000</v>
      </c>
      <c r="CV847" s="32">
        <v>6000</v>
      </c>
      <c r="CW847" s="32">
        <v>6700</v>
      </c>
      <c r="CX847" s="32">
        <v>9000</v>
      </c>
      <c r="CZ847" t="s">
        <v>452</v>
      </c>
      <c r="DA847" t="s">
        <v>3105</v>
      </c>
      <c r="DB847">
        <v>6000</v>
      </c>
      <c r="DC847">
        <v>6000</v>
      </c>
      <c r="DD847">
        <v>6000</v>
      </c>
      <c r="DE847">
        <v>6000</v>
      </c>
      <c r="DF847">
        <v>6000</v>
      </c>
      <c r="DG847">
        <v>6000</v>
      </c>
      <c r="DH847">
        <v>6000</v>
      </c>
      <c r="DI847">
        <v>6000</v>
      </c>
      <c r="DJ847">
        <v>6000</v>
      </c>
      <c r="DK847">
        <v>6000</v>
      </c>
      <c r="DL847">
        <v>6700</v>
      </c>
      <c r="DM847">
        <v>9000</v>
      </c>
      <c r="DN847">
        <f t="shared" si="17"/>
        <v>75700</v>
      </c>
    </row>
    <row r="848" spans="89:118" x14ac:dyDescent="0.45">
      <c r="CK848" t="s">
        <v>452</v>
      </c>
      <c r="CL848" t="s">
        <v>3102</v>
      </c>
      <c r="CM848" s="32">
        <v>400000</v>
      </c>
      <c r="CN848" s="32">
        <v>400000</v>
      </c>
      <c r="CO848" s="32">
        <v>400000</v>
      </c>
      <c r="CP848" s="32">
        <v>400000</v>
      </c>
      <c r="CQ848" s="32">
        <v>400000</v>
      </c>
      <c r="CR848" s="32">
        <v>400000</v>
      </c>
      <c r="CS848" s="32">
        <v>400000</v>
      </c>
      <c r="CT848" s="32">
        <v>400000</v>
      </c>
      <c r="CU848" s="32">
        <v>400000</v>
      </c>
      <c r="CV848" s="32">
        <v>400000</v>
      </c>
      <c r="CW848" s="32">
        <v>400000</v>
      </c>
      <c r="CX848" s="32">
        <v>400000</v>
      </c>
      <c r="CZ848" t="s">
        <v>452</v>
      </c>
      <c r="DA848" t="s">
        <v>3102</v>
      </c>
      <c r="DB848">
        <v>400000</v>
      </c>
      <c r="DC848">
        <v>400000</v>
      </c>
      <c r="DD848">
        <v>400000</v>
      </c>
      <c r="DE848">
        <v>400000</v>
      </c>
      <c r="DF848">
        <v>400000</v>
      </c>
      <c r="DG848">
        <v>400000</v>
      </c>
      <c r="DH848">
        <v>400000</v>
      </c>
      <c r="DI848">
        <v>400000</v>
      </c>
      <c r="DJ848">
        <v>400000</v>
      </c>
      <c r="DK848">
        <v>400000</v>
      </c>
      <c r="DL848">
        <v>400000</v>
      </c>
      <c r="DM848">
        <v>400000</v>
      </c>
      <c r="DN848">
        <f t="shared" si="17"/>
        <v>4800000</v>
      </c>
    </row>
    <row r="849" spans="89:118" x14ac:dyDescent="0.45">
      <c r="CK849" t="s">
        <v>452</v>
      </c>
      <c r="CL849" t="s">
        <v>3113</v>
      </c>
      <c r="CM849" s="32">
        <v>182848</v>
      </c>
      <c r="CN849" s="32">
        <v>187688</v>
      </c>
      <c r="CO849" s="32">
        <v>181304</v>
      </c>
      <c r="CP849" s="32">
        <v>198429</v>
      </c>
      <c r="CQ849" s="32">
        <v>179485</v>
      </c>
      <c r="CR849" s="32">
        <v>178637</v>
      </c>
      <c r="CS849" s="32">
        <v>177304</v>
      </c>
      <c r="CT849" s="32">
        <v>181355</v>
      </c>
      <c r="CU849" s="32">
        <v>184588</v>
      </c>
      <c r="CV849" s="32">
        <v>176783</v>
      </c>
      <c r="CW849" s="32">
        <v>177877</v>
      </c>
      <c r="CX849" s="32">
        <v>178978</v>
      </c>
      <c r="CZ849" t="s">
        <v>452</v>
      </c>
      <c r="DA849" t="s">
        <v>3113</v>
      </c>
      <c r="DB849">
        <v>182848</v>
      </c>
      <c r="DC849">
        <v>187688</v>
      </c>
      <c r="DD849">
        <v>181304</v>
      </c>
      <c r="DE849">
        <v>198429</v>
      </c>
      <c r="DF849">
        <v>179485</v>
      </c>
      <c r="DG849">
        <v>178637</v>
      </c>
      <c r="DH849">
        <v>177304</v>
      </c>
      <c r="DI849">
        <v>181355</v>
      </c>
      <c r="DJ849">
        <v>184588</v>
      </c>
      <c r="DK849">
        <v>176783</v>
      </c>
      <c r="DL849">
        <v>177877</v>
      </c>
      <c r="DM849">
        <v>178978</v>
      </c>
      <c r="DN849">
        <f t="shared" si="17"/>
        <v>2185276</v>
      </c>
    </row>
    <row r="850" spans="89:118" x14ac:dyDescent="0.45">
      <c r="CK850" t="s">
        <v>452</v>
      </c>
      <c r="CL850" t="s">
        <v>3101</v>
      </c>
      <c r="CM850" s="32">
        <v>0</v>
      </c>
      <c r="CN850" s="32">
        <v>0</v>
      </c>
      <c r="CO850" s="32">
        <v>0</v>
      </c>
      <c r="CP850" s="32">
        <v>0</v>
      </c>
      <c r="CQ850" s="32">
        <v>0</v>
      </c>
      <c r="CR850" s="32">
        <v>0</v>
      </c>
      <c r="CS850" s="32">
        <v>0</v>
      </c>
      <c r="CT850" s="32">
        <v>0</v>
      </c>
      <c r="CU850" s="32">
        <v>0</v>
      </c>
      <c r="CV850" s="32">
        <v>0</v>
      </c>
      <c r="CW850" s="32">
        <v>234</v>
      </c>
      <c r="CX850" s="32">
        <v>1000</v>
      </c>
      <c r="CZ850" t="s">
        <v>452</v>
      </c>
      <c r="DA850" t="s">
        <v>3101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234</v>
      </c>
      <c r="DM850">
        <v>1000</v>
      </c>
      <c r="DN850">
        <f t="shared" si="17"/>
        <v>1234</v>
      </c>
    </row>
    <row r="851" spans="89:118" x14ac:dyDescent="0.45">
      <c r="CK851" t="s">
        <v>372</v>
      </c>
      <c r="CL851" t="s">
        <v>3109</v>
      </c>
      <c r="CM851" s="32">
        <v>0</v>
      </c>
      <c r="CN851" s="32">
        <v>0</v>
      </c>
      <c r="CO851" s="32">
        <v>0</v>
      </c>
      <c r="CP851" s="32">
        <v>0</v>
      </c>
      <c r="CQ851" s="32">
        <v>0</v>
      </c>
      <c r="CR851" s="32">
        <v>0</v>
      </c>
      <c r="CS851" s="32">
        <v>0</v>
      </c>
      <c r="CT851" s="32">
        <v>0</v>
      </c>
      <c r="CU851" s="32">
        <v>0</v>
      </c>
      <c r="CV851" s="32">
        <v>0</v>
      </c>
      <c r="CW851" s="32">
        <v>0</v>
      </c>
      <c r="CX851" s="32">
        <v>50</v>
      </c>
      <c r="CZ851" t="s">
        <v>372</v>
      </c>
      <c r="DA851" t="s">
        <v>3109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50</v>
      </c>
      <c r="DN851">
        <f t="shared" si="17"/>
        <v>50</v>
      </c>
    </row>
    <row r="852" spans="89:118" x14ac:dyDescent="0.45">
      <c r="CK852" t="s">
        <v>372</v>
      </c>
      <c r="CL852" t="s">
        <v>3111</v>
      </c>
      <c r="CM852" s="32">
        <v>0</v>
      </c>
      <c r="CN852" s="32">
        <v>0</v>
      </c>
      <c r="CO852" s="32">
        <v>0</v>
      </c>
      <c r="CP852" s="32">
        <v>0</v>
      </c>
      <c r="CQ852" s="32">
        <v>0</v>
      </c>
      <c r="CR852" s="32">
        <v>0</v>
      </c>
      <c r="CS852" s="32">
        <v>0</v>
      </c>
      <c r="CT852" s="32">
        <v>120</v>
      </c>
      <c r="CU852" s="32">
        <v>0</v>
      </c>
      <c r="CV852" s="32">
        <v>0</v>
      </c>
      <c r="CW852" s="32">
        <v>0</v>
      </c>
      <c r="CX852" s="32">
        <v>0</v>
      </c>
      <c r="CZ852" t="s">
        <v>372</v>
      </c>
      <c r="DA852" t="s">
        <v>3111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120</v>
      </c>
      <c r="DJ852">
        <v>0</v>
      </c>
      <c r="DK852">
        <v>0</v>
      </c>
      <c r="DL852">
        <v>0</v>
      </c>
      <c r="DM852">
        <v>0</v>
      </c>
      <c r="DN852">
        <f t="shared" si="17"/>
        <v>120</v>
      </c>
    </row>
    <row r="853" spans="89:118" x14ac:dyDescent="0.45">
      <c r="CK853" t="s">
        <v>372</v>
      </c>
      <c r="CL853" t="s">
        <v>3100</v>
      </c>
      <c r="CM853" s="32">
        <v>247719</v>
      </c>
      <c r="CN853" s="32">
        <v>246106</v>
      </c>
      <c r="CO853" s="32">
        <v>244686</v>
      </c>
      <c r="CP853" s="32">
        <v>244106</v>
      </c>
      <c r="CQ853" s="32">
        <v>240042</v>
      </c>
      <c r="CR853" s="32">
        <v>188439</v>
      </c>
      <c r="CS853" s="32">
        <v>170162</v>
      </c>
      <c r="CT853" s="32">
        <v>214453</v>
      </c>
      <c r="CU853" s="32">
        <v>261858</v>
      </c>
      <c r="CV853" s="32">
        <v>241908</v>
      </c>
      <c r="CW853" s="32">
        <v>240838</v>
      </c>
      <c r="CX853" s="32">
        <v>240838</v>
      </c>
      <c r="CZ853" t="s">
        <v>372</v>
      </c>
      <c r="DA853" t="s">
        <v>3100</v>
      </c>
      <c r="DB853">
        <v>247719</v>
      </c>
      <c r="DC853">
        <v>246106</v>
      </c>
      <c r="DD853">
        <v>244686</v>
      </c>
      <c r="DE853">
        <v>244106</v>
      </c>
      <c r="DF853">
        <v>240042</v>
      </c>
      <c r="DG853">
        <v>188439</v>
      </c>
      <c r="DH853">
        <v>170162</v>
      </c>
      <c r="DI853">
        <v>214453</v>
      </c>
      <c r="DJ853">
        <v>261858</v>
      </c>
      <c r="DK853">
        <v>241908</v>
      </c>
      <c r="DL853">
        <v>240838</v>
      </c>
      <c r="DM853">
        <v>240838</v>
      </c>
      <c r="DN853">
        <f t="shared" si="17"/>
        <v>2781155</v>
      </c>
    </row>
    <row r="854" spans="89:118" x14ac:dyDescent="0.45">
      <c r="CK854" t="s">
        <v>372</v>
      </c>
      <c r="CL854" t="s">
        <v>3104</v>
      </c>
      <c r="CM854" s="32">
        <v>34417</v>
      </c>
      <c r="CN854" s="32">
        <v>34030</v>
      </c>
      <c r="CO854" s="32">
        <v>34030</v>
      </c>
      <c r="CP854" s="32">
        <v>34030</v>
      </c>
      <c r="CQ854" s="32">
        <v>34030</v>
      </c>
      <c r="CR854" s="32">
        <v>20495</v>
      </c>
      <c r="CS854" s="32">
        <v>20022</v>
      </c>
      <c r="CT854" s="32">
        <v>19618</v>
      </c>
      <c r="CU854" s="32">
        <v>33618</v>
      </c>
      <c r="CV854" s="32">
        <v>32843</v>
      </c>
      <c r="CW854" s="32">
        <v>30618</v>
      </c>
      <c r="CX854" s="32">
        <v>30618</v>
      </c>
      <c r="CZ854" t="s">
        <v>372</v>
      </c>
      <c r="DA854" t="s">
        <v>3104</v>
      </c>
      <c r="DB854">
        <v>34417</v>
      </c>
      <c r="DC854">
        <v>34030</v>
      </c>
      <c r="DD854">
        <v>34030</v>
      </c>
      <c r="DE854">
        <v>34030</v>
      </c>
      <c r="DF854">
        <v>34030</v>
      </c>
      <c r="DG854">
        <v>20495</v>
      </c>
      <c r="DH854">
        <v>20022</v>
      </c>
      <c r="DI854">
        <v>19618</v>
      </c>
      <c r="DJ854">
        <v>33618</v>
      </c>
      <c r="DK854">
        <v>32843</v>
      </c>
      <c r="DL854">
        <v>30618</v>
      </c>
      <c r="DM854">
        <v>30618</v>
      </c>
      <c r="DN854">
        <f t="shared" si="17"/>
        <v>358369</v>
      </c>
    </row>
    <row r="855" spans="89:118" x14ac:dyDescent="0.45">
      <c r="CK855" t="s">
        <v>372</v>
      </c>
      <c r="CL855" t="s">
        <v>3106</v>
      </c>
      <c r="CM855" s="32">
        <v>33559</v>
      </c>
      <c r="CN855" s="32">
        <v>33559</v>
      </c>
      <c r="CO855" s="32">
        <v>33559</v>
      </c>
      <c r="CP855" s="32">
        <v>47559</v>
      </c>
      <c r="CQ855" s="32">
        <v>31366</v>
      </c>
      <c r="CR855" s="32">
        <v>16553</v>
      </c>
      <c r="CS855" s="32">
        <v>15000</v>
      </c>
      <c r="CT855" s="32">
        <v>15000</v>
      </c>
      <c r="CU855" s="32">
        <v>55433</v>
      </c>
      <c r="CV855" s="32">
        <v>28129</v>
      </c>
      <c r="CW855" s="32">
        <v>17000</v>
      </c>
      <c r="CX855" s="32">
        <v>17000</v>
      </c>
      <c r="CZ855" t="s">
        <v>372</v>
      </c>
      <c r="DA855" t="s">
        <v>3106</v>
      </c>
      <c r="DB855">
        <v>33559</v>
      </c>
      <c r="DC855">
        <v>33559</v>
      </c>
      <c r="DD855">
        <v>33559</v>
      </c>
      <c r="DE855">
        <v>47559</v>
      </c>
      <c r="DF855">
        <v>31366</v>
      </c>
      <c r="DG855">
        <v>16553</v>
      </c>
      <c r="DH855">
        <v>15000</v>
      </c>
      <c r="DI855">
        <v>15000</v>
      </c>
      <c r="DJ855">
        <v>55433</v>
      </c>
      <c r="DK855">
        <v>28129</v>
      </c>
      <c r="DL855">
        <v>17000</v>
      </c>
      <c r="DM855">
        <v>17000</v>
      </c>
      <c r="DN855">
        <f t="shared" si="17"/>
        <v>343717</v>
      </c>
    </row>
    <row r="856" spans="89:118" x14ac:dyDescent="0.45">
      <c r="CK856" t="s">
        <v>372</v>
      </c>
      <c r="CL856" t="s">
        <v>3112</v>
      </c>
      <c r="CM856" s="32">
        <v>38709</v>
      </c>
      <c r="CN856" s="32">
        <v>40000</v>
      </c>
      <c r="CO856" s="32">
        <v>40000</v>
      </c>
      <c r="CP856" s="32">
        <v>61000</v>
      </c>
      <c r="CQ856" s="32">
        <v>40000</v>
      </c>
      <c r="CR856" s="32">
        <v>40000</v>
      </c>
      <c r="CS856" s="32">
        <v>40000</v>
      </c>
      <c r="CT856" s="32">
        <v>40000</v>
      </c>
      <c r="CU856" s="32">
        <v>40000</v>
      </c>
      <c r="CV856" s="32">
        <v>40000</v>
      </c>
      <c r="CW856" s="32">
        <v>40000</v>
      </c>
      <c r="CX856" s="32">
        <v>40000</v>
      </c>
      <c r="CZ856" t="s">
        <v>372</v>
      </c>
      <c r="DA856" t="s">
        <v>3112</v>
      </c>
      <c r="DB856">
        <v>38709</v>
      </c>
      <c r="DC856">
        <v>40000</v>
      </c>
      <c r="DD856">
        <v>40000</v>
      </c>
      <c r="DE856">
        <v>61000</v>
      </c>
      <c r="DF856">
        <v>40000</v>
      </c>
      <c r="DG856">
        <v>40000</v>
      </c>
      <c r="DH856">
        <v>40000</v>
      </c>
      <c r="DI856">
        <v>40000</v>
      </c>
      <c r="DJ856">
        <v>40000</v>
      </c>
      <c r="DK856">
        <v>40000</v>
      </c>
      <c r="DL856">
        <v>40000</v>
      </c>
      <c r="DM856">
        <v>40000</v>
      </c>
      <c r="DN856">
        <f t="shared" si="17"/>
        <v>499709</v>
      </c>
    </row>
    <row r="857" spans="89:118" x14ac:dyDescent="0.45">
      <c r="CK857" t="s">
        <v>372</v>
      </c>
      <c r="CL857" t="s">
        <v>3105</v>
      </c>
      <c r="CM857" s="32">
        <v>23000</v>
      </c>
      <c r="CN857" s="32">
        <v>23000</v>
      </c>
      <c r="CO857" s="32">
        <v>23000</v>
      </c>
      <c r="CP857" s="32">
        <v>23000</v>
      </c>
      <c r="CQ857" s="32">
        <v>22484</v>
      </c>
      <c r="CR857" s="32">
        <v>20000</v>
      </c>
      <c r="CS857" s="32">
        <v>15000</v>
      </c>
      <c r="CT857" s="32">
        <v>15000</v>
      </c>
      <c r="CU857" s="32">
        <v>22734</v>
      </c>
      <c r="CV857" s="32">
        <v>23000</v>
      </c>
      <c r="CW857" s="32">
        <v>23000</v>
      </c>
      <c r="CX857" s="32">
        <v>23000</v>
      </c>
      <c r="CZ857" t="s">
        <v>372</v>
      </c>
      <c r="DA857" t="s">
        <v>3105</v>
      </c>
      <c r="DB857">
        <v>23000</v>
      </c>
      <c r="DC857">
        <v>23000</v>
      </c>
      <c r="DD857">
        <v>23000</v>
      </c>
      <c r="DE857">
        <v>23000</v>
      </c>
      <c r="DF857">
        <v>22484</v>
      </c>
      <c r="DG857">
        <v>20000</v>
      </c>
      <c r="DH857">
        <v>15000</v>
      </c>
      <c r="DI857">
        <v>15000</v>
      </c>
      <c r="DJ857">
        <v>22734</v>
      </c>
      <c r="DK857">
        <v>23000</v>
      </c>
      <c r="DL857">
        <v>23000</v>
      </c>
      <c r="DM857">
        <v>23000</v>
      </c>
      <c r="DN857">
        <f t="shared" si="17"/>
        <v>256218</v>
      </c>
    </row>
    <row r="858" spans="89:118" x14ac:dyDescent="0.45">
      <c r="CK858" t="s">
        <v>372</v>
      </c>
      <c r="CL858" t="s">
        <v>3113</v>
      </c>
      <c r="CM858" s="32">
        <v>9473</v>
      </c>
      <c r="CN858" s="32">
        <v>9650</v>
      </c>
      <c r="CO858" s="32">
        <v>9975</v>
      </c>
      <c r="CP858" s="32">
        <v>9663</v>
      </c>
      <c r="CQ858" s="32">
        <v>9504</v>
      </c>
      <c r="CR858" s="32">
        <v>9512</v>
      </c>
      <c r="CS858" s="32">
        <v>10022</v>
      </c>
      <c r="CT858" s="32">
        <v>12339</v>
      </c>
      <c r="CU858" s="32">
        <v>11299</v>
      </c>
      <c r="CV858" s="32">
        <v>13905</v>
      </c>
      <c r="CW858" s="32">
        <v>11156</v>
      </c>
      <c r="CX858" s="32">
        <v>11964</v>
      </c>
      <c r="CZ858" t="s">
        <v>372</v>
      </c>
      <c r="DA858" t="s">
        <v>3113</v>
      </c>
      <c r="DB858">
        <v>9473</v>
      </c>
      <c r="DC858">
        <v>9650</v>
      </c>
      <c r="DD858">
        <v>9975</v>
      </c>
      <c r="DE858">
        <v>9663</v>
      </c>
      <c r="DF858">
        <v>9504</v>
      </c>
      <c r="DG858">
        <v>9512</v>
      </c>
      <c r="DH858">
        <v>10022</v>
      </c>
      <c r="DI858">
        <v>12339</v>
      </c>
      <c r="DJ858">
        <v>11299</v>
      </c>
      <c r="DK858">
        <v>13905</v>
      </c>
      <c r="DL858">
        <v>11156</v>
      </c>
      <c r="DM858">
        <v>11964</v>
      </c>
      <c r="DN858">
        <f t="shared" si="17"/>
        <v>128462</v>
      </c>
    </row>
    <row r="859" spans="89:118" x14ac:dyDescent="0.45">
      <c r="CK859" t="s">
        <v>372</v>
      </c>
      <c r="CL859" t="s">
        <v>3101</v>
      </c>
      <c r="CM859" s="32">
        <v>6541</v>
      </c>
      <c r="CN859" s="32">
        <v>-13459</v>
      </c>
      <c r="CO859" s="32">
        <v>-13459</v>
      </c>
      <c r="CP859" s="32">
        <v>-13459</v>
      </c>
      <c r="CQ859" s="32">
        <v>-13459</v>
      </c>
      <c r="CR859" s="32">
        <v>-19683</v>
      </c>
      <c r="CS859" s="32">
        <v>-19923</v>
      </c>
      <c r="CT859" s="32">
        <v>3000</v>
      </c>
      <c r="CU859" s="32">
        <v>9440</v>
      </c>
      <c r="CV859" s="32">
        <v>9440</v>
      </c>
      <c r="CW859" s="32">
        <v>9356</v>
      </c>
      <c r="CX859" s="32">
        <v>9356</v>
      </c>
      <c r="CZ859" t="s">
        <v>372</v>
      </c>
      <c r="DA859" t="s">
        <v>3101</v>
      </c>
      <c r="DB859">
        <v>6541</v>
      </c>
      <c r="DC859">
        <v>-13459</v>
      </c>
      <c r="DD859">
        <v>-13459</v>
      </c>
      <c r="DE859">
        <v>-13459</v>
      </c>
      <c r="DF859">
        <v>-13459</v>
      </c>
      <c r="DG859">
        <v>-19683</v>
      </c>
      <c r="DH859">
        <v>-19923</v>
      </c>
      <c r="DI859">
        <v>3000</v>
      </c>
      <c r="DJ859">
        <v>9440</v>
      </c>
      <c r="DK859">
        <v>9440</v>
      </c>
      <c r="DL859">
        <v>9356</v>
      </c>
      <c r="DM859">
        <v>9356</v>
      </c>
      <c r="DN859">
        <f t="shared" si="17"/>
        <v>-46309</v>
      </c>
    </row>
    <row r="860" spans="89:118" x14ac:dyDescent="0.45">
      <c r="CK860" t="s">
        <v>372</v>
      </c>
      <c r="CL860" t="s">
        <v>3103</v>
      </c>
      <c r="CM860" s="32">
        <v>5500</v>
      </c>
      <c r="CN860" s="32">
        <v>5500</v>
      </c>
      <c r="CO860" s="32">
        <v>5500</v>
      </c>
      <c r="CP860" s="32">
        <v>5500</v>
      </c>
      <c r="CQ860" s="32">
        <v>5500</v>
      </c>
      <c r="CR860" s="32">
        <v>5500</v>
      </c>
      <c r="CS860" s="32">
        <v>5500</v>
      </c>
      <c r="CT860" s="32">
        <v>5500</v>
      </c>
      <c r="CU860" s="32">
        <v>5500</v>
      </c>
      <c r="CV860" s="32">
        <v>5500</v>
      </c>
      <c r="CW860" s="32">
        <v>5500</v>
      </c>
      <c r="CX860" s="32">
        <v>5500</v>
      </c>
      <c r="CZ860" t="s">
        <v>372</v>
      </c>
      <c r="DA860" t="s">
        <v>3103</v>
      </c>
      <c r="DB860">
        <v>5500</v>
      </c>
      <c r="DC860">
        <v>5500</v>
      </c>
      <c r="DD860">
        <v>5500</v>
      </c>
      <c r="DE860">
        <v>5500</v>
      </c>
      <c r="DF860">
        <v>5500</v>
      </c>
      <c r="DG860">
        <v>5500</v>
      </c>
      <c r="DH860">
        <v>5500</v>
      </c>
      <c r="DI860">
        <v>5500</v>
      </c>
      <c r="DJ860">
        <v>5500</v>
      </c>
      <c r="DK860">
        <v>5500</v>
      </c>
      <c r="DL860">
        <v>5500</v>
      </c>
      <c r="DM860">
        <v>5500</v>
      </c>
      <c r="DN860">
        <f t="shared" si="17"/>
        <v>66000</v>
      </c>
    </row>
    <row r="861" spans="89:118" x14ac:dyDescent="0.45">
      <c r="CK861" t="s">
        <v>372</v>
      </c>
      <c r="CL861" t="s">
        <v>3107</v>
      </c>
      <c r="CM861" s="32">
        <v>2200</v>
      </c>
      <c r="CN861" s="32">
        <v>2200</v>
      </c>
      <c r="CO861" s="32">
        <v>2200</v>
      </c>
      <c r="CP861" s="32">
        <v>2200</v>
      </c>
      <c r="CQ861" s="32">
        <v>2200</v>
      </c>
      <c r="CR861" s="32">
        <v>2200</v>
      </c>
      <c r="CS861" s="32">
        <v>2200</v>
      </c>
      <c r="CT861" s="32">
        <v>2200</v>
      </c>
      <c r="CU861" s="32">
        <v>2200</v>
      </c>
      <c r="CV861" s="32">
        <v>2200</v>
      </c>
      <c r="CW861" s="32">
        <v>2200</v>
      </c>
      <c r="CX861" s="32">
        <v>2200</v>
      </c>
      <c r="CZ861" t="s">
        <v>372</v>
      </c>
      <c r="DA861" t="s">
        <v>3107</v>
      </c>
      <c r="DB861">
        <v>2200</v>
      </c>
      <c r="DC861">
        <v>2200</v>
      </c>
      <c r="DD861">
        <v>2200</v>
      </c>
      <c r="DE861">
        <v>2200</v>
      </c>
      <c r="DF861">
        <v>2200</v>
      </c>
      <c r="DG861">
        <v>2200</v>
      </c>
      <c r="DH861">
        <v>2200</v>
      </c>
      <c r="DI861">
        <v>2200</v>
      </c>
      <c r="DJ861">
        <v>2200</v>
      </c>
      <c r="DK861">
        <v>2200</v>
      </c>
      <c r="DL861">
        <v>2200</v>
      </c>
      <c r="DM861">
        <v>2200</v>
      </c>
      <c r="DN861">
        <f t="shared" si="17"/>
        <v>26400</v>
      </c>
    </row>
    <row r="862" spans="89:118" x14ac:dyDescent="0.45">
      <c r="CK862" t="s">
        <v>172</v>
      </c>
      <c r="CL862" t="s">
        <v>3102</v>
      </c>
      <c r="CM862" s="32">
        <v>755000</v>
      </c>
      <c r="CN862" s="32">
        <v>755000</v>
      </c>
      <c r="CO862" s="32">
        <v>755000</v>
      </c>
      <c r="CP862" s="32">
        <v>755000</v>
      </c>
      <c r="CQ862" s="32">
        <v>755000</v>
      </c>
      <c r="CR862" s="32">
        <v>755000</v>
      </c>
      <c r="CS862" s="32">
        <v>755000</v>
      </c>
      <c r="CT862" s="32">
        <v>755000</v>
      </c>
      <c r="CU862" s="32">
        <v>755000</v>
      </c>
      <c r="CV862" s="32">
        <v>755000</v>
      </c>
      <c r="CW862" s="32">
        <v>755000</v>
      </c>
      <c r="CX862" s="32">
        <v>755000</v>
      </c>
      <c r="CZ862" t="s">
        <v>172</v>
      </c>
      <c r="DA862" t="s">
        <v>3102</v>
      </c>
      <c r="DB862">
        <v>755000</v>
      </c>
      <c r="DC862">
        <v>755000</v>
      </c>
      <c r="DD862">
        <v>755000</v>
      </c>
      <c r="DE862">
        <v>755000</v>
      </c>
      <c r="DF862">
        <v>755000</v>
      </c>
      <c r="DG862">
        <v>755000</v>
      </c>
      <c r="DH862">
        <v>755000</v>
      </c>
      <c r="DI862">
        <v>755000</v>
      </c>
      <c r="DJ862">
        <v>755000</v>
      </c>
      <c r="DK862">
        <v>755000</v>
      </c>
      <c r="DL862">
        <v>755000</v>
      </c>
      <c r="DM862">
        <v>755000</v>
      </c>
      <c r="DN862">
        <f t="shared" si="17"/>
        <v>9060000</v>
      </c>
    </row>
    <row r="863" spans="89:118" x14ac:dyDescent="0.45">
      <c r="CK863" t="s">
        <v>1019</v>
      </c>
      <c r="CL863" t="s">
        <v>3109</v>
      </c>
      <c r="CM863" s="32">
        <v>6880</v>
      </c>
      <c r="CN863" s="32">
        <v>6880</v>
      </c>
      <c r="CO863" s="32">
        <v>6880</v>
      </c>
      <c r="CP863" s="32">
        <v>6880</v>
      </c>
      <c r="CQ863" s="32">
        <v>6880</v>
      </c>
      <c r="CR863" s="32">
        <v>6880</v>
      </c>
      <c r="CS863" s="32">
        <v>6880</v>
      </c>
      <c r="CT863" s="32">
        <v>6880</v>
      </c>
      <c r="CU863" s="32">
        <v>6880</v>
      </c>
      <c r="CV863" s="32">
        <v>6880</v>
      </c>
      <c r="CW863" s="32">
        <v>0</v>
      </c>
      <c r="CX863" s="32">
        <v>0</v>
      </c>
      <c r="CZ863" t="s">
        <v>1019</v>
      </c>
      <c r="DA863" t="s">
        <v>3109</v>
      </c>
      <c r="DB863">
        <v>6880</v>
      </c>
      <c r="DC863">
        <v>6880</v>
      </c>
      <c r="DD863">
        <v>6880</v>
      </c>
      <c r="DE863">
        <v>6880</v>
      </c>
      <c r="DF863">
        <v>6880</v>
      </c>
      <c r="DG863">
        <v>6880</v>
      </c>
      <c r="DH863">
        <v>6880</v>
      </c>
      <c r="DI863">
        <v>6880</v>
      </c>
      <c r="DJ863">
        <v>6880</v>
      </c>
      <c r="DK863">
        <v>6880</v>
      </c>
      <c r="DL863">
        <v>0</v>
      </c>
      <c r="DM863">
        <v>0</v>
      </c>
      <c r="DN863">
        <f t="shared" si="17"/>
        <v>68800</v>
      </c>
    </row>
    <row r="864" spans="89:118" x14ac:dyDescent="0.45">
      <c r="CK864" t="s">
        <v>1019</v>
      </c>
      <c r="CL864" t="s">
        <v>3111</v>
      </c>
      <c r="CM864" s="32">
        <v>4000</v>
      </c>
      <c r="CN864" s="32">
        <v>4145</v>
      </c>
      <c r="CO864" s="32">
        <v>4078</v>
      </c>
      <c r="CP864" s="32">
        <v>3200</v>
      </c>
      <c r="CQ864" s="32">
        <v>116</v>
      </c>
      <c r="CR864" s="32">
        <v>130</v>
      </c>
      <c r="CS864" s="32">
        <v>0</v>
      </c>
      <c r="CT864" s="32">
        <v>0</v>
      </c>
      <c r="CU864" s="32">
        <v>0</v>
      </c>
      <c r="CV864" s="32">
        <v>0</v>
      </c>
      <c r="CW864" s="32">
        <v>0</v>
      </c>
      <c r="CX864" s="32">
        <v>449</v>
      </c>
      <c r="CZ864" t="s">
        <v>1019</v>
      </c>
      <c r="DA864" t="s">
        <v>3111</v>
      </c>
      <c r="DB864">
        <v>4000</v>
      </c>
      <c r="DC864">
        <v>4145</v>
      </c>
      <c r="DD864">
        <v>4078</v>
      </c>
      <c r="DE864">
        <v>3200</v>
      </c>
      <c r="DF864">
        <v>116</v>
      </c>
      <c r="DG864">
        <v>130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449</v>
      </c>
      <c r="DN864">
        <f t="shared" si="17"/>
        <v>16118</v>
      </c>
    </row>
    <row r="865" spans="89:118" x14ac:dyDescent="0.45">
      <c r="CK865" t="s">
        <v>1019</v>
      </c>
      <c r="CL865" t="s">
        <v>3112</v>
      </c>
      <c r="CM865" s="32">
        <v>49725</v>
      </c>
      <c r="CN865" s="32">
        <v>49725</v>
      </c>
      <c r="CO865" s="32">
        <v>49725</v>
      </c>
      <c r="CP865" s="32">
        <v>49725</v>
      </c>
      <c r="CQ865" s="32">
        <v>49725</v>
      </c>
      <c r="CR865" s="32">
        <v>49725</v>
      </c>
      <c r="CS865" s="32">
        <v>49725</v>
      </c>
      <c r="CT865" s="32">
        <v>49725</v>
      </c>
      <c r="CU865" s="32">
        <v>49725</v>
      </c>
      <c r="CV865" s="32">
        <v>49725</v>
      </c>
      <c r="CW865" s="32">
        <v>49725</v>
      </c>
      <c r="CX865" s="32">
        <v>49725</v>
      </c>
      <c r="CZ865" t="s">
        <v>1019</v>
      </c>
      <c r="DA865" t="s">
        <v>3112</v>
      </c>
      <c r="DB865">
        <v>49725</v>
      </c>
      <c r="DC865">
        <v>49725</v>
      </c>
      <c r="DD865">
        <v>49725</v>
      </c>
      <c r="DE865">
        <v>49725</v>
      </c>
      <c r="DF865">
        <v>49725</v>
      </c>
      <c r="DG865">
        <v>49725</v>
      </c>
      <c r="DH865">
        <v>49725</v>
      </c>
      <c r="DI865">
        <v>49725</v>
      </c>
      <c r="DJ865">
        <v>49725</v>
      </c>
      <c r="DK865">
        <v>49725</v>
      </c>
      <c r="DL865">
        <v>49725</v>
      </c>
      <c r="DM865">
        <v>49725</v>
      </c>
      <c r="DN865">
        <f t="shared" si="17"/>
        <v>596700</v>
      </c>
    </row>
    <row r="866" spans="89:118" x14ac:dyDescent="0.45">
      <c r="CK866" t="s">
        <v>1019</v>
      </c>
      <c r="CL866" t="s">
        <v>3103</v>
      </c>
      <c r="CM866" s="32">
        <v>109793</v>
      </c>
      <c r="CN866" s="32">
        <v>111005</v>
      </c>
      <c r="CO866" s="32">
        <v>104919</v>
      </c>
      <c r="CP866" s="32">
        <v>108090</v>
      </c>
      <c r="CQ866" s="32">
        <v>100701</v>
      </c>
      <c r="CR866" s="32">
        <v>98847</v>
      </c>
      <c r="CS866" s="32">
        <v>98567</v>
      </c>
      <c r="CT866" s="32">
        <v>100626</v>
      </c>
      <c r="CU866" s="32">
        <v>101651</v>
      </c>
      <c r="CV866" s="32">
        <v>105252</v>
      </c>
      <c r="CW866" s="32">
        <v>110487</v>
      </c>
      <c r="CX866" s="32">
        <v>118993</v>
      </c>
      <c r="CZ866" t="s">
        <v>1019</v>
      </c>
      <c r="DA866" t="s">
        <v>3103</v>
      </c>
      <c r="DB866">
        <v>109793</v>
      </c>
      <c r="DC866">
        <v>111005</v>
      </c>
      <c r="DD866">
        <v>104919</v>
      </c>
      <c r="DE866">
        <v>108090</v>
      </c>
      <c r="DF866">
        <v>100701</v>
      </c>
      <c r="DG866">
        <v>98847</v>
      </c>
      <c r="DH866">
        <v>98567</v>
      </c>
      <c r="DI866">
        <v>100626</v>
      </c>
      <c r="DJ866">
        <v>101651</v>
      </c>
      <c r="DK866">
        <v>105252</v>
      </c>
      <c r="DL866">
        <v>110487</v>
      </c>
      <c r="DM866">
        <v>118993</v>
      </c>
      <c r="DN866">
        <f t="shared" si="17"/>
        <v>1268931</v>
      </c>
    </row>
    <row r="867" spans="89:118" x14ac:dyDescent="0.45">
      <c r="CK867" t="s">
        <v>1019</v>
      </c>
      <c r="CL867" t="s">
        <v>3107</v>
      </c>
      <c r="CM867" s="32">
        <v>36739</v>
      </c>
      <c r="CN867" s="32">
        <v>36700</v>
      </c>
      <c r="CO867" s="32">
        <v>36700</v>
      </c>
      <c r="CP867" s="32">
        <v>37740</v>
      </c>
      <c r="CQ867" s="32">
        <v>33900</v>
      </c>
      <c r="CR867" s="32">
        <v>33900</v>
      </c>
      <c r="CS867" s="32">
        <v>33900</v>
      </c>
      <c r="CT867" s="32">
        <v>33900</v>
      </c>
      <c r="CU867" s="32">
        <v>33900</v>
      </c>
      <c r="CV867" s="32">
        <v>33900</v>
      </c>
      <c r="CW867" s="32">
        <v>33900</v>
      </c>
      <c r="CX867" s="32">
        <v>33900</v>
      </c>
      <c r="CZ867" t="s">
        <v>1019</v>
      </c>
      <c r="DA867" t="s">
        <v>3107</v>
      </c>
      <c r="DB867">
        <v>36739</v>
      </c>
      <c r="DC867">
        <v>36700</v>
      </c>
      <c r="DD867">
        <v>36700</v>
      </c>
      <c r="DE867">
        <v>37740</v>
      </c>
      <c r="DF867">
        <v>33900</v>
      </c>
      <c r="DG867">
        <v>33900</v>
      </c>
      <c r="DH867">
        <v>33900</v>
      </c>
      <c r="DI867">
        <v>33900</v>
      </c>
      <c r="DJ867">
        <v>33900</v>
      </c>
      <c r="DK867">
        <v>33900</v>
      </c>
      <c r="DL867">
        <v>33900</v>
      </c>
      <c r="DM867">
        <v>33900</v>
      </c>
      <c r="DN867">
        <f t="shared" si="17"/>
        <v>419079</v>
      </c>
    </row>
    <row r="868" spans="89:118" x14ac:dyDescent="0.45">
      <c r="CK868" t="s">
        <v>324</v>
      </c>
      <c r="CL868" t="s">
        <v>3109</v>
      </c>
      <c r="CM868" s="32">
        <v>1900</v>
      </c>
      <c r="CN868" s="32">
        <v>1900</v>
      </c>
      <c r="CO868" s="32">
        <v>1900</v>
      </c>
      <c r="CP868" s="32">
        <v>1900</v>
      </c>
      <c r="CQ868" s="32">
        <v>1900</v>
      </c>
      <c r="CR868" s="32">
        <v>1900</v>
      </c>
      <c r="CS868" s="32">
        <v>1900</v>
      </c>
      <c r="CT868" s="32">
        <v>1900</v>
      </c>
      <c r="CU868" s="32">
        <v>1900</v>
      </c>
      <c r="CV868" s="32">
        <v>1900</v>
      </c>
      <c r="CW868" s="32">
        <v>0</v>
      </c>
      <c r="CX868" s="32">
        <v>0</v>
      </c>
      <c r="CZ868" t="s">
        <v>324</v>
      </c>
      <c r="DA868" t="s">
        <v>3109</v>
      </c>
      <c r="DB868">
        <v>1900</v>
      </c>
      <c r="DC868">
        <v>1900</v>
      </c>
      <c r="DD868">
        <v>1900</v>
      </c>
      <c r="DE868">
        <v>1900</v>
      </c>
      <c r="DF868">
        <v>1900</v>
      </c>
      <c r="DG868">
        <v>1900</v>
      </c>
      <c r="DH868">
        <v>1900</v>
      </c>
      <c r="DI868">
        <v>1900</v>
      </c>
      <c r="DJ868">
        <v>1900</v>
      </c>
      <c r="DK868">
        <v>1900</v>
      </c>
      <c r="DL868">
        <v>0</v>
      </c>
      <c r="DM868">
        <v>0</v>
      </c>
      <c r="DN868">
        <f t="shared" si="17"/>
        <v>19000</v>
      </c>
    </row>
    <row r="869" spans="89:118" x14ac:dyDescent="0.45">
      <c r="CK869" t="s">
        <v>324</v>
      </c>
      <c r="CL869" t="s">
        <v>3108</v>
      </c>
      <c r="CM869" s="32">
        <v>0</v>
      </c>
      <c r="CN869" s="32">
        <v>0</v>
      </c>
      <c r="CO869" s="32">
        <v>0</v>
      </c>
      <c r="CP869" s="32">
        <v>0</v>
      </c>
      <c r="CQ869" s="32">
        <v>0</v>
      </c>
      <c r="CR869" s="32">
        <v>0</v>
      </c>
      <c r="CS869" s="32">
        <v>0</v>
      </c>
      <c r="CT869" s="32">
        <v>0</v>
      </c>
      <c r="CU869" s="32">
        <v>0</v>
      </c>
      <c r="CV869" s="32">
        <v>0</v>
      </c>
      <c r="CW869" s="32">
        <v>4950</v>
      </c>
      <c r="CX869" s="32">
        <v>13500</v>
      </c>
      <c r="CZ869" t="s">
        <v>324</v>
      </c>
      <c r="DA869" t="s">
        <v>3108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4950</v>
      </c>
      <c r="DM869">
        <v>13500</v>
      </c>
      <c r="DN869">
        <f t="shared" si="17"/>
        <v>18450</v>
      </c>
    </row>
    <row r="870" spans="89:118" x14ac:dyDescent="0.45">
      <c r="CK870" t="s">
        <v>324</v>
      </c>
      <c r="CL870" t="s">
        <v>3111</v>
      </c>
      <c r="CM870" s="32">
        <v>4000</v>
      </c>
      <c r="CN870" s="32">
        <v>4000</v>
      </c>
      <c r="CO870" s="32">
        <v>4000</v>
      </c>
      <c r="CP870" s="32">
        <v>4000</v>
      </c>
      <c r="CQ870" s="32">
        <v>4000</v>
      </c>
      <c r="CR870" s="32">
        <v>4000</v>
      </c>
      <c r="CS870" s="32">
        <v>4000</v>
      </c>
      <c r="CT870" s="32">
        <v>4000</v>
      </c>
      <c r="CU870" s="32">
        <v>4000</v>
      </c>
      <c r="CV870" s="32">
        <v>4000</v>
      </c>
      <c r="CW870" s="32">
        <v>4000</v>
      </c>
      <c r="CX870" s="32">
        <v>4000</v>
      </c>
      <c r="CZ870" t="s">
        <v>324</v>
      </c>
      <c r="DA870" t="s">
        <v>3111</v>
      </c>
      <c r="DB870">
        <v>4000</v>
      </c>
      <c r="DC870">
        <v>4000</v>
      </c>
      <c r="DD870">
        <v>4000</v>
      </c>
      <c r="DE870">
        <v>4000</v>
      </c>
      <c r="DF870">
        <v>4000</v>
      </c>
      <c r="DG870">
        <v>4000</v>
      </c>
      <c r="DH870">
        <v>4000</v>
      </c>
      <c r="DI870">
        <v>4000</v>
      </c>
      <c r="DJ870">
        <v>4000</v>
      </c>
      <c r="DK870">
        <v>4000</v>
      </c>
      <c r="DL870">
        <v>4000</v>
      </c>
      <c r="DM870">
        <v>4000</v>
      </c>
      <c r="DN870">
        <f t="shared" si="17"/>
        <v>48000</v>
      </c>
    </row>
    <row r="871" spans="89:118" x14ac:dyDescent="0.45">
      <c r="CK871" t="s">
        <v>324</v>
      </c>
      <c r="CL871" t="s">
        <v>3100</v>
      </c>
      <c r="CM871" s="32">
        <v>266900</v>
      </c>
      <c r="CN871" s="32">
        <v>266900</v>
      </c>
      <c r="CO871" s="32">
        <v>266900</v>
      </c>
      <c r="CP871" s="32">
        <v>266900</v>
      </c>
      <c r="CQ871" s="32">
        <v>266900</v>
      </c>
      <c r="CR871" s="32">
        <v>266900</v>
      </c>
      <c r="CS871" s="32">
        <v>266900</v>
      </c>
      <c r="CT871" s="32">
        <v>266900</v>
      </c>
      <c r="CU871" s="32">
        <v>266900</v>
      </c>
      <c r="CV871" s="32">
        <v>266900</v>
      </c>
      <c r="CW871" s="32">
        <v>266900</v>
      </c>
      <c r="CX871" s="32">
        <v>266900</v>
      </c>
      <c r="CZ871" t="s">
        <v>324</v>
      </c>
      <c r="DA871" t="s">
        <v>3100</v>
      </c>
      <c r="DB871">
        <v>266900</v>
      </c>
      <c r="DC871">
        <v>266900</v>
      </c>
      <c r="DD871">
        <v>266900</v>
      </c>
      <c r="DE871">
        <v>266900</v>
      </c>
      <c r="DF871">
        <v>266900</v>
      </c>
      <c r="DG871">
        <v>266900</v>
      </c>
      <c r="DH871">
        <v>266900</v>
      </c>
      <c r="DI871">
        <v>266900</v>
      </c>
      <c r="DJ871">
        <v>266900</v>
      </c>
      <c r="DK871">
        <v>266900</v>
      </c>
      <c r="DL871">
        <v>266900</v>
      </c>
      <c r="DM871">
        <v>266900</v>
      </c>
      <c r="DN871">
        <f t="shared" si="17"/>
        <v>3202800</v>
      </c>
    </row>
    <row r="872" spans="89:118" x14ac:dyDescent="0.45">
      <c r="CK872" t="s">
        <v>324</v>
      </c>
      <c r="CL872" t="s">
        <v>3104</v>
      </c>
      <c r="CM872" s="32">
        <v>37000</v>
      </c>
      <c r="CN872" s="32">
        <v>37000</v>
      </c>
      <c r="CO872" s="32">
        <v>37000</v>
      </c>
      <c r="CP872" s="32">
        <v>37000</v>
      </c>
      <c r="CQ872" s="32">
        <v>37000</v>
      </c>
      <c r="CR872" s="32">
        <v>37000</v>
      </c>
      <c r="CS872" s="32">
        <v>37000</v>
      </c>
      <c r="CT872" s="32">
        <v>37000</v>
      </c>
      <c r="CU872" s="32">
        <v>37000</v>
      </c>
      <c r="CV872" s="32">
        <v>37000</v>
      </c>
      <c r="CW872" s="32">
        <v>37000</v>
      </c>
      <c r="CX872" s="32">
        <v>37000</v>
      </c>
      <c r="CZ872" t="s">
        <v>324</v>
      </c>
      <c r="DA872" t="s">
        <v>3104</v>
      </c>
      <c r="DB872">
        <v>37000</v>
      </c>
      <c r="DC872">
        <v>37000</v>
      </c>
      <c r="DD872">
        <v>37000</v>
      </c>
      <c r="DE872">
        <v>37000</v>
      </c>
      <c r="DF872">
        <v>37000</v>
      </c>
      <c r="DG872">
        <v>37000</v>
      </c>
      <c r="DH872">
        <v>37000</v>
      </c>
      <c r="DI872">
        <v>37000</v>
      </c>
      <c r="DJ872">
        <v>37000</v>
      </c>
      <c r="DK872">
        <v>37000</v>
      </c>
      <c r="DL872">
        <v>37000</v>
      </c>
      <c r="DM872">
        <v>37000</v>
      </c>
      <c r="DN872">
        <f t="shared" si="17"/>
        <v>444000</v>
      </c>
    </row>
    <row r="873" spans="89:118" x14ac:dyDescent="0.45">
      <c r="CK873" t="s">
        <v>324</v>
      </c>
      <c r="CL873" t="s">
        <v>3112</v>
      </c>
      <c r="CM873" s="32">
        <v>100000</v>
      </c>
      <c r="CN873" s="32">
        <v>100000</v>
      </c>
      <c r="CO873" s="32">
        <v>100000</v>
      </c>
      <c r="CP873" s="32">
        <v>100000</v>
      </c>
      <c r="CQ873" s="32">
        <v>100000</v>
      </c>
      <c r="CR873" s="32">
        <v>100000</v>
      </c>
      <c r="CS873" s="32">
        <v>100000</v>
      </c>
      <c r="CT873" s="32">
        <v>100000</v>
      </c>
      <c r="CU873" s="32">
        <v>100000</v>
      </c>
      <c r="CV873" s="32">
        <v>100000</v>
      </c>
      <c r="CW873" s="32">
        <v>100000</v>
      </c>
      <c r="CX873" s="32">
        <v>100000</v>
      </c>
      <c r="CZ873" t="s">
        <v>324</v>
      </c>
      <c r="DA873" t="s">
        <v>3112</v>
      </c>
      <c r="DB873">
        <v>100000</v>
      </c>
      <c r="DC873">
        <v>100000</v>
      </c>
      <c r="DD873">
        <v>100000</v>
      </c>
      <c r="DE873">
        <v>100000</v>
      </c>
      <c r="DF873">
        <v>100000</v>
      </c>
      <c r="DG873">
        <v>100000</v>
      </c>
      <c r="DH873">
        <v>100000</v>
      </c>
      <c r="DI873">
        <v>100000</v>
      </c>
      <c r="DJ873">
        <v>100000</v>
      </c>
      <c r="DK873">
        <v>100000</v>
      </c>
      <c r="DL873">
        <v>100000</v>
      </c>
      <c r="DM873">
        <v>100000</v>
      </c>
      <c r="DN873">
        <f t="shared" si="17"/>
        <v>1200000</v>
      </c>
    </row>
    <row r="874" spans="89:118" x14ac:dyDescent="0.45">
      <c r="CK874" t="s">
        <v>324</v>
      </c>
      <c r="CL874" t="s">
        <v>3105</v>
      </c>
      <c r="CM874" s="32">
        <v>6000</v>
      </c>
      <c r="CN874" s="32">
        <v>6000</v>
      </c>
      <c r="CO874" s="32">
        <v>6000</v>
      </c>
      <c r="CP874" s="32">
        <v>6000</v>
      </c>
      <c r="CQ874" s="32">
        <v>6000</v>
      </c>
      <c r="CR874" s="32">
        <v>6000</v>
      </c>
      <c r="CS874" s="32">
        <v>6000</v>
      </c>
      <c r="CT874" s="32">
        <v>6000</v>
      </c>
      <c r="CU874" s="32">
        <v>6000</v>
      </c>
      <c r="CV874" s="32">
        <v>6000</v>
      </c>
      <c r="CW874" s="32">
        <v>6000</v>
      </c>
      <c r="CX874" s="32">
        <v>6000</v>
      </c>
      <c r="CZ874" t="s">
        <v>324</v>
      </c>
      <c r="DA874" t="s">
        <v>3105</v>
      </c>
      <c r="DB874">
        <v>6000</v>
      </c>
      <c r="DC874">
        <v>6000</v>
      </c>
      <c r="DD874">
        <v>6000</v>
      </c>
      <c r="DE874">
        <v>6000</v>
      </c>
      <c r="DF874">
        <v>6000</v>
      </c>
      <c r="DG874">
        <v>6000</v>
      </c>
      <c r="DH874">
        <v>6000</v>
      </c>
      <c r="DI874">
        <v>6000</v>
      </c>
      <c r="DJ874">
        <v>6000</v>
      </c>
      <c r="DK874">
        <v>6000</v>
      </c>
      <c r="DL874">
        <v>6000</v>
      </c>
      <c r="DM874">
        <v>6000</v>
      </c>
      <c r="DN874">
        <f t="shared" si="17"/>
        <v>72000</v>
      </c>
    </row>
    <row r="875" spans="89:118" x14ac:dyDescent="0.45">
      <c r="CK875" t="s">
        <v>324</v>
      </c>
      <c r="CL875" t="s">
        <v>3113</v>
      </c>
      <c r="CM875" s="32">
        <v>136968</v>
      </c>
      <c r="CN875" s="32">
        <v>122429</v>
      </c>
      <c r="CO875" s="32">
        <v>120015</v>
      </c>
      <c r="CP875" s="32">
        <v>118292</v>
      </c>
      <c r="CQ875" s="32">
        <v>121478</v>
      </c>
      <c r="CR875" s="32">
        <v>117993</v>
      </c>
      <c r="CS875" s="32">
        <v>118212</v>
      </c>
      <c r="CT875" s="32">
        <v>119732</v>
      </c>
      <c r="CU875" s="32">
        <v>118241</v>
      </c>
      <c r="CV875" s="32">
        <v>116812</v>
      </c>
      <c r="CW875" s="32">
        <v>117333</v>
      </c>
      <c r="CX875" s="32">
        <v>117499</v>
      </c>
      <c r="CZ875" t="s">
        <v>324</v>
      </c>
      <c r="DA875" t="s">
        <v>3113</v>
      </c>
      <c r="DB875">
        <v>136968</v>
      </c>
      <c r="DC875">
        <v>122429</v>
      </c>
      <c r="DD875">
        <v>120015</v>
      </c>
      <c r="DE875">
        <v>118292</v>
      </c>
      <c r="DF875">
        <v>121478</v>
      </c>
      <c r="DG875">
        <v>117993</v>
      </c>
      <c r="DH875">
        <v>118212</v>
      </c>
      <c r="DI875">
        <v>119732</v>
      </c>
      <c r="DJ875">
        <v>118241</v>
      </c>
      <c r="DK875">
        <v>116812</v>
      </c>
      <c r="DL875">
        <v>117333</v>
      </c>
      <c r="DM875">
        <v>117499</v>
      </c>
      <c r="DN875">
        <f t="shared" si="17"/>
        <v>1445004</v>
      </c>
    </row>
    <row r="876" spans="89:118" x14ac:dyDescent="0.45">
      <c r="CK876" t="s">
        <v>324</v>
      </c>
      <c r="CL876" t="s">
        <v>3101</v>
      </c>
      <c r="CM876" s="32">
        <v>45000</v>
      </c>
      <c r="CN876" s="32">
        <v>45000</v>
      </c>
      <c r="CO876" s="32">
        <v>45000</v>
      </c>
      <c r="CP876" s="32">
        <v>45000</v>
      </c>
      <c r="CQ876" s="32">
        <v>45000</v>
      </c>
      <c r="CR876" s="32">
        <v>45000</v>
      </c>
      <c r="CS876" s="32">
        <v>45000</v>
      </c>
      <c r="CT876" s="32">
        <v>45000</v>
      </c>
      <c r="CU876" s="32">
        <v>45000</v>
      </c>
      <c r="CV876" s="32">
        <v>45000</v>
      </c>
      <c r="CW876" s="32">
        <v>45000</v>
      </c>
      <c r="CX876" s="32">
        <v>45000</v>
      </c>
      <c r="CZ876" t="s">
        <v>324</v>
      </c>
      <c r="DA876" t="s">
        <v>3101</v>
      </c>
      <c r="DB876">
        <v>45000</v>
      </c>
      <c r="DC876">
        <v>45000</v>
      </c>
      <c r="DD876">
        <v>45000</v>
      </c>
      <c r="DE876">
        <v>45000</v>
      </c>
      <c r="DF876">
        <v>45000</v>
      </c>
      <c r="DG876">
        <v>45000</v>
      </c>
      <c r="DH876">
        <v>45000</v>
      </c>
      <c r="DI876">
        <v>45000</v>
      </c>
      <c r="DJ876">
        <v>45000</v>
      </c>
      <c r="DK876">
        <v>45000</v>
      </c>
      <c r="DL876">
        <v>45000</v>
      </c>
      <c r="DM876">
        <v>45000</v>
      </c>
      <c r="DN876">
        <f t="shared" si="17"/>
        <v>540000</v>
      </c>
    </row>
    <row r="877" spans="89:118" x14ac:dyDescent="0.45">
      <c r="CK877" t="s">
        <v>324</v>
      </c>
      <c r="CL877" t="s">
        <v>3118</v>
      </c>
      <c r="CM877" s="32">
        <v>5500</v>
      </c>
      <c r="CN877" s="32">
        <v>5500</v>
      </c>
      <c r="CO877" s="32">
        <v>5568</v>
      </c>
      <c r="CP877" s="32">
        <v>5500</v>
      </c>
      <c r="CQ877" s="32">
        <v>5500</v>
      </c>
      <c r="CR877" s="32">
        <v>5500</v>
      </c>
      <c r="CS877" s="32">
        <v>5500</v>
      </c>
      <c r="CT877" s="32">
        <v>5500</v>
      </c>
      <c r="CU877" s="32">
        <v>5500</v>
      </c>
      <c r="CV877" s="32">
        <v>5500</v>
      </c>
      <c r="CW877" s="32">
        <v>5500</v>
      </c>
      <c r="CX877" s="32">
        <v>5527</v>
      </c>
      <c r="CZ877" t="s">
        <v>324</v>
      </c>
      <c r="DA877" t="s">
        <v>3118</v>
      </c>
      <c r="DB877">
        <v>5500</v>
      </c>
      <c r="DC877">
        <v>5500</v>
      </c>
      <c r="DD877">
        <v>5568</v>
      </c>
      <c r="DE877">
        <v>5500</v>
      </c>
      <c r="DF877">
        <v>5500</v>
      </c>
      <c r="DG877">
        <v>5500</v>
      </c>
      <c r="DH877">
        <v>5500</v>
      </c>
      <c r="DI877">
        <v>5500</v>
      </c>
      <c r="DJ877">
        <v>5500</v>
      </c>
      <c r="DK877">
        <v>5500</v>
      </c>
      <c r="DL877">
        <v>5500</v>
      </c>
      <c r="DM877">
        <v>5527</v>
      </c>
      <c r="DN877">
        <f t="shared" si="17"/>
        <v>66095</v>
      </c>
    </row>
    <row r="878" spans="89:118" x14ac:dyDescent="0.45">
      <c r="CK878" t="s">
        <v>324</v>
      </c>
      <c r="CL878" t="s">
        <v>3103</v>
      </c>
      <c r="CM878" s="32">
        <v>3402</v>
      </c>
      <c r="CN878" s="32">
        <v>3330</v>
      </c>
      <c r="CO878" s="32">
        <v>3512</v>
      </c>
      <c r="CP878" s="32">
        <v>3427</v>
      </c>
      <c r="CQ878" s="32">
        <v>3475</v>
      </c>
      <c r="CR878" s="32">
        <v>3369</v>
      </c>
      <c r="CS878" s="32">
        <v>4084</v>
      </c>
      <c r="CT878" s="32">
        <v>3369</v>
      </c>
      <c r="CU878" s="32">
        <v>3330</v>
      </c>
      <c r="CV878" s="32">
        <v>3408</v>
      </c>
      <c r="CW878" s="32">
        <v>3427</v>
      </c>
      <c r="CX878" s="32">
        <v>3572</v>
      </c>
      <c r="CZ878" t="s">
        <v>324</v>
      </c>
      <c r="DA878" t="s">
        <v>3103</v>
      </c>
      <c r="DB878">
        <v>3402</v>
      </c>
      <c r="DC878">
        <v>3330</v>
      </c>
      <c r="DD878">
        <v>3512</v>
      </c>
      <c r="DE878">
        <v>3427</v>
      </c>
      <c r="DF878">
        <v>3475</v>
      </c>
      <c r="DG878">
        <v>3369</v>
      </c>
      <c r="DH878">
        <v>4084</v>
      </c>
      <c r="DI878">
        <v>3369</v>
      </c>
      <c r="DJ878">
        <v>3330</v>
      </c>
      <c r="DK878">
        <v>3408</v>
      </c>
      <c r="DL878">
        <v>3427</v>
      </c>
      <c r="DM878">
        <v>3572</v>
      </c>
      <c r="DN878">
        <f t="shared" si="17"/>
        <v>41705</v>
      </c>
    </row>
    <row r="879" spans="89:118" x14ac:dyDescent="0.45">
      <c r="CK879" t="s">
        <v>324</v>
      </c>
      <c r="CL879" t="s">
        <v>3107</v>
      </c>
      <c r="CM879" s="32">
        <v>21880</v>
      </c>
      <c r="CN879" s="32">
        <v>21880</v>
      </c>
      <c r="CO879" s="32">
        <v>21880</v>
      </c>
      <c r="CP879" s="32">
        <v>21880</v>
      </c>
      <c r="CQ879" s="32">
        <v>21880</v>
      </c>
      <c r="CR879" s="32">
        <v>21880</v>
      </c>
      <c r="CS879" s="32">
        <v>21880</v>
      </c>
      <c r="CT879" s="32">
        <v>21880</v>
      </c>
      <c r="CU879" s="32">
        <v>21880</v>
      </c>
      <c r="CV879" s="32">
        <v>21880</v>
      </c>
      <c r="CW879" s="32">
        <v>21880</v>
      </c>
      <c r="CX879" s="32">
        <v>21880</v>
      </c>
      <c r="CZ879" t="s">
        <v>324</v>
      </c>
      <c r="DA879" t="s">
        <v>3107</v>
      </c>
      <c r="DB879">
        <v>21880</v>
      </c>
      <c r="DC879">
        <v>21880</v>
      </c>
      <c r="DD879">
        <v>21880</v>
      </c>
      <c r="DE879">
        <v>21880</v>
      </c>
      <c r="DF879">
        <v>21880</v>
      </c>
      <c r="DG879">
        <v>21880</v>
      </c>
      <c r="DH879">
        <v>21880</v>
      </c>
      <c r="DI879">
        <v>21880</v>
      </c>
      <c r="DJ879">
        <v>21880</v>
      </c>
      <c r="DK879">
        <v>21880</v>
      </c>
      <c r="DL879">
        <v>21880</v>
      </c>
      <c r="DM879">
        <v>21880</v>
      </c>
      <c r="DN879">
        <f t="shared" si="17"/>
        <v>262560</v>
      </c>
    </row>
    <row r="880" spans="89:118" x14ac:dyDescent="0.45">
      <c r="CK880" t="s">
        <v>245</v>
      </c>
      <c r="CL880" t="s">
        <v>3119</v>
      </c>
      <c r="CM880" s="32">
        <v>-1221</v>
      </c>
      <c r="CN880" s="32">
        <v>-1174</v>
      </c>
      <c r="CO880" s="32">
        <v>-1257</v>
      </c>
      <c r="CP880" s="32">
        <v>-1286</v>
      </c>
      <c r="CQ880" s="32">
        <v>-1310</v>
      </c>
      <c r="CR880" s="32">
        <v>-1353</v>
      </c>
      <c r="CS880" s="32">
        <v>-1402</v>
      </c>
      <c r="CT880" s="32">
        <v>0</v>
      </c>
      <c r="CU880" s="32">
        <v>0</v>
      </c>
      <c r="CV880" s="32">
        <v>0</v>
      </c>
      <c r="CW880" s="32">
        <v>0</v>
      </c>
      <c r="CX880" s="32">
        <v>-936</v>
      </c>
      <c r="CZ880" t="s">
        <v>245</v>
      </c>
      <c r="DA880" t="s">
        <v>3119</v>
      </c>
      <c r="DB880">
        <v>-1221</v>
      </c>
      <c r="DC880">
        <v>-1174</v>
      </c>
      <c r="DD880">
        <v>-1257</v>
      </c>
      <c r="DE880">
        <v>-1286</v>
      </c>
      <c r="DF880">
        <v>-1310</v>
      </c>
      <c r="DG880">
        <v>-1353</v>
      </c>
      <c r="DH880">
        <v>-1402</v>
      </c>
      <c r="DI880">
        <v>0</v>
      </c>
      <c r="DJ880">
        <v>0</v>
      </c>
      <c r="DK880">
        <v>0</v>
      </c>
      <c r="DL880">
        <v>0</v>
      </c>
      <c r="DM880">
        <v>-936</v>
      </c>
      <c r="DN880">
        <f t="shared" si="17"/>
        <v>-9939</v>
      </c>
    </row>
    <row r="881" spans="89:118" x14ac:dyDescent="0.45">
      <c r="CK881" t="s">
        <v>245</v>
      </c>
      <c r="CL881" t="s">
        <v>3115</v>
      </c>
      <c r="CM881" s="32">
        <v>101472</v>
      </c>
      <c r="CN881" s="32">
        <v>105072</v>
      </c>
      <c r="CO881" s="32">
        <v>107672</v>
      </c>
      <c r="CP881" s="32">
        <v>120072</v>
      </c>
      <c r="CQ881" s="32">
        <v>101472</v>
      </c>
      <c r="CR881" s="32">
        <v>103699</v>
      </c>
      <c r="CS881" s="32">
        <v>110810.046</v>
      </c>
      <c r="CT881" s="32">
        <v>110810.046</v>
      </c>
      <c r="CU881" s="32">
        <v>110810.046</v>
      </c>
      <c r="CV881" s="32">
        <v>128810.046</v>
      </c>
      <c r="CW881" s="32">
        <v>128810.046</v>
      </c>
      <c r="CX881" s="32">
        <v>120639.29</v>
      </c>
      <c r="CZ881" t="s">
        <v>245</v>
      </c>
      <c r="DA881" t="s">
        <v>3115</v>
      </c>
      <c r="DB881">
        <v>101472</v>
      </c>
      <c r="DC881">
        <v>105072</v>
      </c>
      <c r="DD881">
        <v>107672</v>
      </c>
      <c r="DE881">
        <v>120072</v>
      </c>
      <c r="DF881">
        <v>101472</v>
      </c>
      <c r="DG881">
        <v>103699</v>
      </c>
      <c r="DH881">
        <v>110810.046</v>
      </c>
      <c r="DI881">
        <v>110810.046</v>
      </c>
      <c r="DJ881">
        <v>110810.046</v>
      </c>
      <c r="DK881">
        <v>128810.046</v>
      </c>
      <c r="DL881">
        <v>128810.046</v>
      </c>
      <c r="DM881">
        <v>120639.29</v>
      </c>
      <c r="DN881">
        <f t="shared" si="17"/>
        <v>1350148.52</v>
      </c>
    </row>
    <row r="882" spans="89:118" x14ac:dyDescent="0.45">
      <c r="CK882" t="s">
        <v>245</v>
      </c>
      <c r="CL882" t="s">
        <v>3111</v>
      </c>
      <c r="CM882" s="32">
        <v>0</v>
      </c>
      <c r="CN882" s="32">
        <v>0</v>
      </c>
      <c r="CO882" s="32">
        <v>0</v>
      </c>
      <c r="CP882" s="32">
        <v>0</v>
      </c>
      <c r="CQ882" s="32">
        <v>0</v>
      </c>
      <c r="CR882" s="32">
        <v>0</v>
      </c>
      <c r="CS882" s="32">
        <v>0</v>
      </c>
      <c r="CT882" s="32">
        <v>0</v>
      </c>
      <c r="CU882" s="32">
        <v>0</v>
      </c>
      <c r="CV882" s="32">
        <v>0</v>
      </c>
      <c r="CW882" s="32">
        <v>0</v>
      </c>
      <c r="CX882" s="32">
        <v>0</v>
      </c>
      <c r="CZ882" t="s">
        <v>245</v>
      </c>
      <c r="DA882" t="s">
        <v>3111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f t="shared" si="17"/>
        <v>0</v>
      </c>
    </row>
    <row r="883" spans="89:118" x14ac:dyDescent="0.45">
      <c r="CK883" t="s">
        <v>245</v>
      </c>
      <c r="CL883" t="s">
        <v>3100</v>
      </c>
      <c r="CM883" s="32">
        <v>30962</v>
      </c>
      <c r="CN883" s="32">
        <v>30962</v>
      </c>
      <c r="CO883" s="32">
        <v>30962</v>
      </c>
      <c r="CP883" s="32">
        <v>30962</v>
      </c>
      <c r="CQ883" s="32">
        <v>30962</v>
      </c>
      <c r="CR883" s="32">
        <v>30962</v>
      </c>
      <c r="CS883" s="32">
        <v>30962</v>
      </c>
      <c r="CT883" s="32">
        <v>30962</v>
      </c>
      <c r="CU883" s="32">
        <v>30962</v>
      </c>
      <c r="CV883" s="32">
        <v>30962</v>
      </c>
      <c r="CW883" s="32">
        <v>28962</v>
      </c>
      <c r="CX883" s="32">
        <v>30962</v>
      </c>
      <c r="CZ883" t="s">
        <v>245</v>
      </c>
      <c r="DA883" t="s">
        <v>3100</v>
      </c>
      <c r="DB883">
        <v>30962</v>
      </c>
      <c r="DC883">
        <v>30962</v>
      </c>
      <c r="DD883">
        <v>30962</v>
      </c>
      <c r="DE883">
        <v>30962</v>
      </c>
      <c r="DF883">
        <v>30962</v>
      </c>
      <c r="DG883">
        <v>30962</v>
      </c>
      <c r="DH883">
        <v>30962</v>
      </c>
      <c r="DI883">
        <v>30962</v>
      </c>
      <c r="DJ883">
        <v>30962</v>
      </c>
      <c r="DK883">
        <v>30962</v>
      </c>
      <c r="DL883">
        <v>28962</v>
      </c>
      <c r="DM883">
        <v>30962</v>
      </c>
      <c r="DN883">
        <f t="shared" si="17"/>
        <v>369544</v>
      </c>
    </row>
    <row r="884" spans="89:118" x14ac:dyDescent="0.45">
      <c r="CK884" t="s">
        <v>245</v>
      </c>
      <c r="CL884" t="s">
        <v>3116</v>
      </c>
      <c r="CM884" s="32">
        <v>66440.046000000002</v>
      </c>
      <c r="CN884" s="32">
        <v>72223.046000000002</v>
      </c>
      <c r="CO884" s="32">
        <v>67879.046000000002</v>
      </c>
      <c r="CP884" s="32">
        <v>60175.046000000002</v>
      </c>
      <c r="CQ884" s="32">
        <v>61644.046000000002</v>
      </c>
      <c r="CR884" s="32">
        <v>54126.046000000002</v>
      </c>
      <c r="CS884" s="32">
        <v>43216</v>
      </c>
      <c r="CT884" s="32">
        <v>31187</v>
      </c>
      <c r="CU884" s="32">
        <v>29687</v>
      </c>
      <c r="CV884" s="32">
        <v>29702</v>
      </c>
      <c r="CW884" s="32">
        <v>29702</v>
      </c>
      <c r="CX884" s="32">
        <v>31202</v>
      </c>
      <c r="CZ884" t="s">
        <v>245</v>
      </c>
      <c r="DA884" t="s">
        <v>3116</v>
      </c>
      <c r="DB884">
        <v>66440.046000000002</v>
      </c>
      <c r="DC884">
        <v>72223.046000000002</v>
      </c>
      <c r="DD884">
        <v>67879.046000000002</v>
      </c>
      <c r="DE884">
        <v>60175.046000000002</v>
      </c>
      <c r="DF884">
        <v>61644.046000000002</v>
      </c>
      <c r="DG884">
        <v>54126.046000000002</v>
      </c>
      <c r="DH884">
        <v>43216</v>
      </c>
      <c r="DI884">
        <v>31187</v>
      </c>
      <c r="DJ884">
        <v>29687</v>
      </c>
      <c r="DK884">
        <v>29702</v>
      </c>
      <c r="DL884">
        <v>29702</v>
      </c>
      <c r="DM884">
        <v>31202</v>
      </c>
      <c r="DN884">
        <f t="shared" si="17"/>
        <v>577183.27599999995</v>
      </c>
    </row>
    <row r="885" spans="89:118" x14ac:dyDescent="0.45">
      <c r="CK885" t="s">
        <v>245</v>
      </c>
      <c r="CL885" t="s">
        <v>3112</v>
      </c>
      <c r="CM885" s="32">
        <v>20000</v>
      </c>
      <c r="CN885" s="32">
        <v>20000</v>
      </c>
      <c r="CO885" s="32">
        <v>20000</v>
      </c>
      <c r="CP885" s="32">
        <v>20000</v>
      </c>
      <c r="CQ885" s="32">
        <v>20000</v>
      </c>
      <c r="CR885" s="32">
        <v>20000</v>
      </c>
      <c r="CS885" s="32">
        <v>20000</v>
      </c>
      <c r="CT885" s="32">
        <v>20000</v>
      </c>
      <c r="CU885" s="32">
        <v>20000</v>
      </c>
      <c r="CV885" s="32">
        <v>20000</v>
      </c>
      <c r="CW885" s="32">
        <v>20000</v>
      </c>
      <c r="CX885" s="32">
        <v>20000</v>
      </c>
      <c r="CZ885" t="s">
        <v>245</v>
      </c>
      <c r="DA885" t="s">
        <v>3112</v>
      </c>
      <c r="DB885">
        <v>20000</v>
      </c>
      <c r="DC885">
        <v>20000</v>
      </c>
      <c r="DD885">
        <v>20000</v>
      </c>
      <c r="DE885">
        <v>20000</v>
      </c>
      <c r="DF885">
        <v>20000</v>
      </c>
      <c r="DG885">
        <v>20000</v>
      </c>
      <c r="DH885">
        <v>20000</v>
      </c>
      <c r="DI885">
        <v>20000</v>
      </c>
      <c r="DJ885">
        <v>20000</v>
      </c>
      <c r="DK885">
        <v>20000</v>
      </c>
      <c r="DL885">
        <v>20000</v>
      </c>
      <c r="DM885">
        <v>20000</v>
      </c>
      <c r="DN885">
        <f t="shared" si="17"/>
        <v>240000</v>
      </c>
    </row>
    <row r="886" spans="89:118" x14ac:dyDescent="0.45">
      <c r="CK886" t="s">
        <v>245</v>
      </c>
      <c r="CL886" t="s">
        <v>3102</v>
      </c>
      <c r="CM886" s="32">
        <v>200000</v>
      </c>
      <c r="CN886" s="32">
        <v>200000</v>
      </c>
      <c r="CO886" s="32">
        <v>200000</v>
      </c>
      <c r="CP886" s="32">
        <v>200000</v>
      </c>
      <c r="CQ886" s="32">
        <v>200000</v>
      </c>
      <c r="CR886" s="32">
        <v>200000</v>
      </c>
      <c r="CS886" s="32">
        <v>200000</v>
      </c>
      <c r="CT886" s="32">
        <v>200000</v>
      </c>
      <c r="CU886" s="32">
        <v>200000</v>
      </c>
      <c r="CV886" s="32">
        <v>200000</v>
      </c>
      <c r="CW886" s="32">
        <v>200000</v>
      </c>
      <c r="CX886" s="32">
        <v>200000</v>
      </c>
      <c r="CZ886" t="s">
        <v>245</v>
      </c>
      <c r="DA886" t="s">
        <v>3102</v>
      </c>
      <c r="DB886">
        <v>200000</v>
      </c>
      <c r="DC886">
        <v>200000</v>
      </c>
      <c r="DD886">
        <v>200000</v>
      </c>
      <c r="DE886">
        <v>200000</v>
      </c>
      <c r="DF886">
        <v>200000</v>
      </c>
      <c r="DG886">
        <v>200000</v>
      </c>
      <c r="DH886">
        <v>200000</v>
      </c>
      <c r="DI886">
        <v>200000</v>
      </c>
      <c r="DJ886">
        <v>200000</v>
      </c>
      <c r="DK886">
        <v>200000</v>
      </c>
      <c r="DL886">
        <v>200000</v>
      </c>
      <c r="DM886">
        <v>200000</v>
      </c>
      <c r="DN886">
        <f t="shared" si="17"/>
        <v>2400000</v>
      </c>
    </row>
    <row r="887" spans="89:118" x14ac:dyDescent="0.45">
      <c r="CK887" t="s">
        <v>245</v>
      </c>
      <c r="CL887" t="s">
        <v>3113</v>
      </c>
      <c r="CM887" s="32">
        <v>38948</v>
      </c>
      <c r="CN887" s="32">
        <v>46370</v>
      </c>
      <c r="CO887" s="32">
        <v>48308</v>
      </c>
      <c r="CP887" s="32">
        <v>47694</v>
      </c>
      <c r="CQ887" s="32">
        <v>40321</v>
      </c>
      <c r="CR887" s="32">
        <v>45913</v>
      </c>
      <c r="CS887" s="32">
        <v>44863</v>
      </c>
      <c r="CT887" s="32">
        <v>43337</v>
      </c>
      <c r="CU887" s="32">
        <v>40037</v>
      </c>
      <c r="CV887" s="32">
        <v>37814</v>
      </c>
      <c r="CW887" s="32">
        <v>40338</v>
      </c>
      <c r="CX887" s="32">
        <v>41716</v>
      </c>
      <c r="CZ887" t="s">
        <v>245</v>
      </c>
      <c r="DA887" t="s">
        <v>3113</v>
      </c>
      <c r="DB887">
        <v>38948</v>
      </c>
      <c r="DC887">
        <v>46370</v>
      </c>
      <c r="DD887">
        <v>48308</v>
      </c>
      <c r="DE887">
        <v>47694</v>
      </c>
      <c r="DF887">
        <v>40321</v>
      </c>
      <c r="DG887">
        <v>45913</v>
      </c>
      <c r="DH887">
        <v>44863</v>
      </c>
      <c r="DI887">
        <v>43337</v>
      </c>
      <c r="DJ887">
        <v>40037</v>
      </c>
      <c r="DK887">
        <v>37814</v>
      </c>
      <c r="DL887">
        <v>40338</v>
      </c>
      <c r="DM887">
        <v>41716</v>
      </c>
      <c r="DN887">
        <f t="shared" si="17"/>
        <v>515659</v>
      </c>
    </row>
    <row r="888" spans="89:118" x14ac:dyDescent="0.45">
      <c r="CK888" t="s">
        <v>245</v>
      </c>
      <c r="CL888" t="s">
        <v>3101</v>
      </c>
      <c r="CM888" s="32">
        <v>3000</v>
      </c>
      <c r="CN888" s="32">
        <v>3000</v>
      </c>
      <c r="CO888" s="32">
        <v>3000</v>
      </c>
      <c r="CP888" s="32">
        <v>3000</v>
      </c>
      <c r="CQ888" s="32">
        <v>3000</v>
      </c>
      <c r="CR888" s="32">
        <v>3000</v>
      </c>
      <c r="CS888" s="32">
        <v>3000</v>
      </c>
      <c r="CT888" s="32">
        <v>3000</v>
      </c>
      <c r="CU888" s="32">
        <v>3000</v>
      </c>
      <c r="CV888" s="32">
        <v>3000</v>
      </c>
      <c r="CW888" s="32">
        <v>3000</v>
      </c>
      <c r="CX888" s="32">
        <v>3000</v>
      </c>
      <c r="CZ888" t="s">
        <v>245</v>
      </c>
      <c r="DA888" t="s">
        <v>3101</v>
      </c>
      <c r="DB888">
        <v>3000</v>
      </c>
      <c r="DC888">
        <v>3000</v>
      </c>
      <c r="DD888">
        <v>3000</v>
      </c>
      <c r="DE888">
        <v>3000</v>
      </c>
      <c r="DF888">
        <v>3000</v>
      </c>
      <c r="DG888">
        <v>3000</v>
      </c>
      <c r="DH888">
        <v>3000</v>
      </c>
      <c r="DI888">
        <v>3000</v>
      </c>
      <c r="DJ888">
        <v>3000</v>
      </c>
      <c r="DK888">
        <v>3000</v>
      </c>
      <c r="DL888">
        <v>3000</v>
      </c>
      <c r="DM888">
        <v>3000</v>
      </c>
      <c r="DN888">
        <f t="shared" si="17"/>
        <v>36000</v>
      </c>
    </row>
    <row r="889" spans="89:118" x14ac:dyDescent="0.45">
      <c r="CK889" t="s">
        <v>245</v>
      </c>
      <c r="CL889" t="s">
        <v>3103</v>
      </c>
      <c r="CM889" s="32">
        <v>20523</v>
      </c>
      <c r="CN889" s="32">
        <v>20716</v>
      </c>
      <c r="CO889" s="32">
        <v>20591</v>
      </c>
      <c r="CP889" s="32">
        <v>21612</v>
      </c>
      <c r="CQ889" s="32">
        <v>21014</v>
      </c>
      <c r="CR889" s="32">
        <v>20567</v>
      </c>
      <c r="CS889" s="32">
        <v>20345</v>
      </c>
      <c r="CT889" s="32">
        <v>20943</v>
      </c>
      <c r="CU889" s="32">
        <v>21181</v>
      </c>
      <c r="CV889" s="32">
        <v>20666</v>
      </c>
      <c r="CW889" s="32">
        <v>20501</v>
      </c>
      <c r="CX889" s="32">
        <v>20487</v>
      </c>
      <c r="CZ889" t="s">
        <v>245</v>
      </c>
      <c r="DA889" t="s">
        <v>3103</v>
      </c>
      <c r="DB889">
        <v>20523</v>
      </c>
      <c r="DC889">
        <v>20716</v>
      </c>
      <c r="DD889">
        <v>20591</v>
      </c>
      <c r="DE889">
        <v>21612</v>
      </c>
      <c r="DF889">
        <v>21014</v>
      </c>
      <c r="DG889">
        <v>20567</v>
      </c>
      <c r="DH889">
        <v>20345</v>
      </c>
      <c r="DI889">
        <v>20943</v>
      </c>
      <c r="DJ889">
        <v>21181</v>
      </c>
      <c r="DK889">
        <v>20666</v>
      </c>
      <c r="DL889">
        <v>20501</v>
      </c>
      <c r="DM889">
        <v>20487</v>
      </c>
      <c r="DN889">
        <f t="shared" si="17"/>
        <v>249146</v>
      </c>
    </row>
    <row r="890" spans="89:118" x14ac:dyDescent="0.45">
      <c r="CK890" t="s">
        <v>245</v>
      </c>
      <c r="CL890" t="s">
        <v>3107</v>
      </c>
      <c r="CM890" s="32">
        <v>4400</v>
      </c>
      <c r="CN890" s="32">
        <v>4400</v>
      </c>
      <c r="CO890" s="32">
        <v>4400</v>
      </c>
      <c r="CP890" s="32">
        <v>4400</v>
      </c>
      <c r="CQ890" s="32">
        <v>4400</v>
      </c>
      <c r="CR890" s="32">
        <v>4400</v>
      </c>
      <c r="CS890" s="32">
        <v>4400</v>
      </c>
      <c r="CT890" s="32">
        <v>4400</v>
      </c>
      <c r="CU890" s="32">
        <v>4400</v>
      </c>
      <c r="CV890" s="32">
        <v>4400</v>
      </c>
      <c r="CW890" s="32">
        <v>4400</v>
      </c>
      <c r="CX890" s="32">
        <v>4400</v>
      </c>
      <c r="CZ890" t="s">
        <v>245</v>
      </c>
      <c r="DA890" t="s">
        <v>3107</v>
      </c>
      <c r="DB890">
        <v>4400</v>
      </c>
      <c r="DC890">
        <v>4400</v>
      </c>
      <c r="DD890">
        <v>4400</v>
      </c>
      <c r="DE890">
        <v>4400</v>
      </c>
      <c r="DF890">
        <v>4400</v>
      </c>
      <c r="DG890">
        <v>4400</v>
      </c>
      <c r="DH890">
        <v>4400</v>
      </c>
      <c r="DI890">
        <v>4400</v>
      </c>
      <c r="DJ890">
        <v>4400</v>
      </c>
      <c r="DK890">
        <v>4400</v>
      </c>
      <c r="DL890">
        <v>4400</v>
      </c>
      <c r="DM890">
        <v>4400</v>
      </c>
      <c r="DN890">
        <f t="shared" si="17"/>
        <v>52800</v>
      </c>
    </row>
    <row r="891" spans="89:118" x14ac:dyDescent="0.45">
      <c r="CK891" t="s">
        <v>340</v>
      </c>
      <c r="CL891" t="s">
        <v>3109</v>
      </c>
      <c r="CM891" s="32">
        <v>3620</v>
      </c>
      <c r="CN891" s="32">
        <v>3620</v>
      </c>
      <c r="CO891" s="32">
        <v>3620</v>
      </c>
      <c r="CP891" s="32">
        <v>3620</v>
      </c>
      <c r="CQ891" s="32">
        <v>3620</v>
      </c>
      <c r="CR891" s="32">
        <v>3620</v>
      </c>
      <c r="CS891" s="32">
        <v>3620</v>
      </c>
      <c r="CT891" s="32">
        <v>3620</v>
      </c>
      <c r="CU891" s="32">
        <v>3620</v>
      </c>
      <c r="CV891" s="32">
        <v>3620</v>
      </c>
      <c r="CW891" s="32">
        <v>0</v>
      </c>
      <c r="CX891" s="32">
        <v>0</v>
      </c>
      <c r="CZ891" t="s">
        <v>340</v>
      </c>
      <c r="DA891" t="s">
        <v>3109</v>
      </c>
      <c r="DB891">
        <v>3620</v>
      </c>
      <c r="DC891">
        <v>3620</v>
      </c>
      <c r="DD891">
        <v>3620</v>
      </c>
      <c r="DE891">
        <v>3620</v>
      </c>
      <c r="DF891">
        <v>3620</v>
      </c>
      <c r="DG891">
        <v>3620</v>
      </c>
      <c r="DH891">
        <v>3620</v>
      </c>
      <c r="DI891">
        <v>3620</v>
      </c>
      <c r="DJ891">
        <v>3620</v>
      </c>
      <c r="DK891">
        <v>3620</v>
      </c>
      <c r="DL891">
        <v>0</v>
      </c>
      <c r="DM891">
        <v>0</v>
      </c>
      <c r="DN891">
        <f t="shared" si="17"/>
        <v>36200</v>
      </c>
    </row>
    <row r="892" spans="89:118" x14ac:dyDescent="0.45">
      <c r="CK892" t="s">
        <v>864</v>
      </c>
      <c r="CL892" t="s">
        <v>3119</v>
      </c>
      <c r="CM892" s="32">
        <v>0</v>
      </c>
      <c r="CN892" s="32">
        <v>0</v>
      </c>
      <c r="CO892" s="32">
        <v>0</v>
      </c>
      <c r="CP892" s="32">
        <v>0</v>
      </c>
      <c r="CQ892" s="32">
        <v>0</v>
      </c>
      <c r="CR892" s="32">
        <v>0</v>
      </c>
      <c r="CS892" s="32">
        <v>560</v>
      </c>
      <c r="CT892" s="32">
        <v>560</v>
      </c>
      <c r="CU892" s="32">
        <v>560</v>
      </c>
      <c r="CV892" s="32">
        <v>0</v>
      </c>
      <c r="CW892" s="32">
        <v>0</v>
      </c>
      <c r="CX892" s="32">
        <v>0</v>
      </c>
      <c r="CZ892" t="s">
        <v>864</v>
      </c>
      <c r="DA892" t="s">
        <v>3119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560</v>
      </c>
      <c r="DI892">
        <v>560</v>
      </c>
      <c r="DJ892">
        <v>560</v>
      </c>
      <c r="DK892">
        <v>0</v>
      </c>
      <c r="DL892">
        <v>0</v>
      </c>
      <c r="DM892">
        <v>0</v>
      </c>
      <c r="DN892">
        <f t="shared" si="17"/>
        <v>1680</v>
      </c>
    </row>
    <row r="893" spans="89:118" x14ac:dyDescent="0.45">
      <c r="CK893" t="s">
        <v>864</v>
      </c>
      <c r="CL893" t="s">
        <v>3111</v>
      </c>
      <c r="CM893" s="32">
        <v>0</v>
      </c>
      <c r="CN893" s="32">
        <v>0</v>
      </c>
      <c r="CO893" s="32">
        <v>0</v>
      </c>
      <c r="CP893" s="32">
        <v>0</v>
      </c>
      <c r="CQ893" s="32">
        <v>0</v>
      </c>
      <c r="CR893" s="32">
        <v>0</v>
      </c>
      <c r="CS893" s="32">
        <v>600</v>
      </c>
      <c r="CT893" s="32">
        <v>0</v>
      </c>
      <c r="CU893" s="32">
        <v>60</v>
      </c>
      <c r="CV893" s="32">
        <v>0</v>
      </c>
      <c r="CW893" s="32">
        <v>0</v>
      </c>
      <c r="CX893" s="32">
        <v>0</v>
      </c>
      <c r="CZ893" t="s">
        <v>864</v>
      </c>
      <c r="DA893" t="s">
        <v>3111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600</v>
      </c>
      <c r="DI893">
        <v>0</v>
      </c>
      <c r="DJ893">
        <v>60</v>
      </c>
      <c r="DK893">
        <v>0</v>
      </c>
      <c r="DL893">
        <v>0</v>
      </c>
      <c r="DM893">
        <v>0</v>
      </c>
      <c r="DN893">
        <f t="shared" si="17"/>
        <v>660</v>
      </c>
    </row>
    <row r="894" spans="89:118" x14ac:dyDescent="0.45">
      <c r="CK894" t="s">
        <v>864</v>
      </c>
      <c r="CL894" t="s">
        <v>3100</v>
      </c>
      <c r="CM894" s="32">
        <v>84315</v>
      </c>
      <c r="CN894" s="32">
        <v>84315</v>
      </c>
      <c r="CO894" s="32">
        <v>84315</v>
      </c>
      <c r="CP894" s="32">
        <v>84325</v>
      </c>
      <c r="CQ894" s="32">
        <v>114220</v>
      </c>
      <c r="CR894" s="32">
        <v>130542</v>
      </c>
      <c r="CS894" s="32">
        <v>130542</v>
      </c>
      <c r="CT894" s="32">
        <v>130542</v>
      </c>
      <c r="CU894" s="32">
        <v>171359</v>
      </c>
      <c r="CV894" s="32">
        <v>176886</v>
      </c>
      <c r="CW894" s="32">
        <v>209614</v>
      </c>
      <c r="CX894" s="32">
        <v>178388</v>
      </c>
      <c r="CZ894" t="s">
        <v>864</v>
      </c>
      <c r="DA894" t="s">
        <v>3100</v>
      </c>
      <c r="DB894">
        <v>84315</v>
      </c>
      <c r="DC894">
        <v>84315</v>
      </c>
      <c r="DD894">
        <v>84315</v>
      </c>
      <c r="DE894">
        <v>84325</v>
      </c>
      <c r="DF894">
        <v>114220</v>
      </c>
      <c r="DG894">
        <v>130542</v>
      </c>
      <c r="DH894">
        <v>130542</v>
      </c>
      <c r="DI894">
        <v>130542</v>
      </c>
      <c r="DJ894">
        <v>171359</v>
      </c>
      <c r="DK894">
        <v>176886</v>
      </c>
      <c r="DL894">
        <v>209614</v>
      </c>
      <c r="DM894">
        <v>178388</v>
      </c>
      <c r="DN894">
        <f t="shared" si="17"/>
        <v>1579363</v>
      </c>
    </row>
    <row r="895" spans="89:118" x14ac:dyDescent="0.45">
      <c r="CK895" t="s">
        <v>864</v>
      </c>
      <c r="CL895" t="s">
        <v>3104</v>
      </c>
      <c r="CM895" s="32">
        <v>15412</v>
      </c>
      <c r="CN895" s="32">
        <v>22346</v>
      </c>
      <c r="CO895" s="32">
        <v>27059</v>
      </c>
      <c r="CP895" s="32">
        <v>27059</v>
      </c>
      <c r="CQ895" s="32">
        <v>27059</v>
      </c>
      <c r="CR895" s="32">
        <v>27059</v>
      </c>
      <c r="CS895" s="32">
        <v>27059</v>
      </c>
      <c r="CT895" s="32">
        <v>27059</v>
      </c>
      <c r="CU895" s="32">
        <v>27051</v>
      </c>
      <c r="CV895" s="32">
        <v>26647</v>
      </c>
      <c r="CW895" s="32">
        <v>16380</v>
      </c>
      <c r="CX895" s="32">
        <v>4034</v>
      </c>
      <c r="CZ895" t="s">
        <v>864</v>
      </c>
      <c r="DA895" t="s">
        <v>3104</v>
      </c>
      <c r="DB895">
        <v>15412</v>
      </c>
      <c r="DC895">
        <v>22346</v>
      </c>
      <c r="DD895">
        <v>27059</v>
      </c>
      <c r="DE895">
        <v>27059</v>
      </c>
      <c r="DF895">
        <v>27059</v>
      </c>
      <c r="DG895">
        <v>27059</v>
      </c>
      <c r="DH895">
        <v>27059</v>
      </c>
      <c r="DI895">
        <v>27059</v>
      </c>
      <c r="DJ895">
        <v>27051</v>
      </c>
      <c r="DK895">
        <v>26647</v>
      </c>
      <c r="DL895">
        <v>16380</v>
      </c>
      <c r="DM895">
        <v>4034</v>
      </c>
      <c r="DN895">
        <f t="shared" si="17"/>
        <v>274224</v>
      </c>
    </row>
    <row r="896" spans="89:118" x14ac:dyDescent="0.45">
      <c r="CK896" t="s">
        <v>864</v>
      </c>
      <c r="CL896" t="s">
        <v>3112</v>
      </c>
      <c r="CM896" s="32">
        <v>22950</v>
      </c>
      <c r="CN896" s="32">
        <v>35234</v>
      </c>
      <c r="CO896" s="32">
        <v>80023</v>
      </c>
      <c r="CP896" s="32">
        <v>71806</v>
      </c>
      <c r="CQ896" s="32">
        <v>71806</v>
      </c>
      <c r="CR896" s="32">
        <v>71806</v>
      </c>
      <c r="CS896" s="32">
        <v>71806</v>
      </c>
      <c r="CT896" s="32">
        <v>71806</v>
      </c>
      <c r="CU896" s="32">
        <v>71806</v>
      </c>
      <c r="CV896" s="32">
        <v>71806</v>
      </c>
      <c r="CW896" s="32">
        <v>46606</v>
      </c>
      <c r="CX896" s="32">
        <v>23806</v>
      </c>
      <c r="CZ896" t="s">
        <v>864</v>
      </c>
      <c r="DA896" t="s">
        <v>3112</v>
      </c>
      <c r="DB896">
        <v>22950</v>
      </c>
      <c r="DC896">
        <v>35234</v>
      </c>
      <c r="DD896">
        <v>80023</v>
      </c>
      <c r="DE896">
        <v>71806</v>
      </c>
      <c r="DF896">
        <v>71806</v>
      </c>
      <c r="DG896">
        <v>71806</v>
      </c>
      <c r="DH896">
        <v>71806</v>
      </c>
      <c r="DI896">
        <v>71806</v>
      </c>
      <c r="DJ896">
        <v>71806</v>
      </c>
      <c r="DK896">
        <v>71806</v>
      </c>
      <c r="DL896">
        <v>46606</v>
      </c>
      <c r="DM896">
        <v>23806</v>
      </c>
      <c r="DN896">
        <f t="shared" si="17"/>
        <v>711261</v>
      </c>
    </row>
    <row r="897" spans="89:118" x14ac:dyDescent="0.45">
      <c r="CK897" t="s">
        <v>864</v>
      </c>
      <c r="CL897" t="s">
        <v>3105</v>
      </c>
      <c r="CM897" s="32">
        <v>3000</v>
      </c>
      <c r="CN897" s="32">
        <v>4714</v>
      </c>
      <c r="CO897" s="32">
        <v>6000</v>
      </c>
      <c r="CP897" s="32">
        <v>6000</v>
      </c>
      <c r="CQ897" s="32">
        <v>6000</v>
      </c>
      <c r="CR897" s="32">
        <v>6000</v>
      </c>
      <c r="CS897" s="32">
        <v>6000</v>
      </c>
      <c r="CT897" s="32">
        <v>6000</v>
      </c>
      <c r="CU897" s="32">
        <v>6000</v>
      </c>
      <c r="CV897" s="32">
        <v>6000</v>
      </c>
      <c r="CW897" s="32">
        <v>6000</v>
      </c>
      <c r="CX897" s="32">
        <v>3677</v>
      </c>
      <c r="CZ897" t="s">
        <v>864</v>
      </c>
      <c r="DA897" t="s">
        <v>3105</v>
      </c>
      <c r="DB897">
        <v>3000</v>
      </c>
      <c r="DC897">
        <v>4714</v>
      </c>
      <c r="DD897">
        <v>6000</v>
      </c>
      <c r="DE897">
        <v>6000</v>
      </c>
      <c r="DF897">
        <v>6000</v>
      </c>
      <c r="DG897">
        <v>6000</v>
      </c>
      <c r="DH897">
        <v>6000</v>
      </c>
      <c r="DI897">
        <v>6000</v>
      </c>
      <c r="DJ897">
        <v>6000</v>
      </c>
      <c r="DK897">
        <v>6000</v>
      </c>
      <c r="DL897">
        <v>6000</v>
      </c>
      <c r="DM897">
        <v>3677</v>
      </c>
      <c r="DN897">
        <f t="shared" si="17"/>
        <v>65391</v>
      </c>
    </row>
    <row r="898" spans="89:118" x14ac:dyDescent="0.45">
      <c r="CK898" t="s">
        <v>864</v>
      </c>
      <c r="CL898" t="s">
        <v>3113</v>
      </c>
      <c r="CM898" s="32">
        <v>29913</v>
      </c>
      <c r="CN898" s="32">
        <v>33675</v>
      </c>
      <c r="CO898" s="32">
        <v>34970</v>
      </c>
      <c r="CP898" s="32">
        <v>37975</v>
      </c>
      <c r="CQ898" s="32">
        <v>35524</v>
      </c>
      <c r="CR898" s="32">
        <v>40586</v>
      </c>
      <c r="CS898" s="32">
        <v>35378</v>
      </c>
      <c r="CT898" s="32">
        <v>32225</v>
      </c>
      <c r="CU898" s="32">
        <v>37967</v>
      </c>
      <c r="CV898" s="32">
        <v>32147</v>
      </c>
      <c r="CW898" s="32">
        <v>32453</v>
      </c>
      <c r="CX898" s="32">
        <v>36540</v>
      </c>
      <c r="CZ898" t="s">
        <v>864</v>
      </c>
      <c r="DA898" t="s">
        <v>3113</v>
      </c>
      <c r="DB898">
        <v>29913</v>
      </c>
      <c r="DC898">
        <v>33675</v>
      </c>
      <c r="DD898">
        <v>34970</v>
      </c>
      <c r="DE898">
        <v>37975</v>
      </c>
      <c r="DF898">
        <v>35524</v>
      </c>
      <c r="DG898">
        <v>40586</v>
      </c>
      <c r="DH898">
        <v>35378</v>
      </c>
      <c r="DI898">
        <v>32225</v>
      </c>
      <c r="DJ898">
        <v>37967</v>
      </c>
      <c r="DK898">
        <v>32147</v>
      </c>
      <c r="DL898">
        <v>32453</v>
      </c>
      <c r="DM898">
        <v>36540</v>
      </c>
      <c r="DN898">
        <f t="shared" si="17"/>
        <v>419353</v>
      </c>
    </row>
    <row r="899" spans="89:118" x14ac:dyDescent="0.45">
      <c r="CK899" t="s">
        <v>864</v>
      </c>
      <c r="CL899" t="s">
        <v>3101</v>
      </c>
      <c r="CM899" s="32">
        <v>2000</v>
      </c>
      <c r="CN899" s="32">
        <v>2571</v>
      </c>
      <c r="CO899" s="32">
        <v>3962</v>
      </c>
      <c r="CP899" s="32">
        <v>3962</v>
      </c>
      <c r="CQ899" s="32">
        <v>9123</v>
      </c>
      <c r="CR899" s="32">
        <v>11962</v>
      </c>
      <c r="CS899" s="32">
        <v>11962</v>
      </c>
      <c r="CT899" s="32">
        <v>11962</v>
      </c>
      <c r="CU899" s="32">
        <v>11962</v>
      </c>
      <c r="CV899" s="32">
        <v>11962</v>
      </c>
      <c r="CW899" s="32">
        <v>11028</v>
      </c>
      <c r="CX899" s="32">
        <v>34486</v>
      </c>
      <c r="CZ899" t="s">
        <v>864</v>
      </c>
      <c r="DA899" t="s">
        <v>3101</v>
      </c>
      <c r="DB899">
        <v>2000</v>
      </c>
      <c r="DC899">
        <v>2571</v>
      </c>
      <c r="DD899">
        <v>3962</v>
      </c>
      <c r="DE899">
        <v>3962</v>
      </c>
      <c r="DF899">
        <v>9123</v>
      </c>
      <c r="DG899">
        <v>11962</v>
      </c>
      <c r="DH899">
        <v>11962</v>
      </c>
      <c r="DI899">
        <v>11962</v>
      </c>
      <c r="DJ899">
        <v>11962</v>
      </c>
      <c r="DK899">
        <v>11962</v>
      </c>
      <c r="DL899">
        <v>11028</v>
      </c>
      <c r="DM899">
        <v>34486</v>
      </c>
      <c r="DN899">
        <f t="shared" si="17"/>
        <v>126942</v>
      </c>
    </row>
    <row r="900" spans="89:118" x14ac:dyDescent="0.45">
      <c r="CK900" t="s">
        <v>864</v>
      </c>
      <c r="CL900" t="s">
        <v>3103</v>
      </c>
      <c r="CM900" s="32">
        <v>7600</v>
      </c>
      <c r="CN900" s="32">
        <v>7798</v>
      </c>
      <c r="CO900" s="32">
        <v>7890</v>
      </c>
      <c r="CP900" s="32">
        <v>7600</v>
      </c>
      <c r="CQ900" s="32">
        <v>7600</v>
      </c>
      <c r="CR900" s="32">
        <v>7600</v>
      </c>
      <c r="CS900" s="32">
        <v>7600</v>
      </c>
      <c r="CT900" s="32">
        <v>7600</v>
      </c>
      <c r="CU900" s="32">
        <v>7600</v>
      </c>
      <c r="CV900" s="32">
        <v>7600</v>
      </c>
      <c r="CW900" s="32">
        <v>7600</v>
      </c>
      <c r="CX900" s="32">
        <v>7600</v>
      </c>
      <c r="CZ900" t="s">
        <v>864</v>
      </c>
      <c r="DA900" t="s">
        <v>3103</v>
      </c>
      <c r="DB900">
        <v>7600</v>
      </c>
      <c r="DC900">
        <v>7798</v>
      </c>
      <c r="DD900">
        <v>7890</v>
      </c>
      <c r="DE900">
        <v>7600</v>
      </c>
      <c r="DF900">
        <v>7600</v>
      </c>
      <c r="DG900">
        <v>7600</v>
      </c>
      <c r="DH900">
        <v>7600</v>
      </c>
      <c r="DI900">
        <v>7600</v>
      </c>
      <c r="DJ900">
        <v>7600</v>
      </c>
      <c r="DK900">
        <v>7600</v>
      </c>
      <c r="DL900">
        <v>7600</v>
      </c>
      <c r="DM900">
        <v>7600</v>
      </c>
      <c r="DN900">
        <f t="shared" si="17"/>
        <v>91688</v>
      </c>
    </row>
    <row r="901" spans="89:118" x14ac:dyDescent="0.45">
      <c r="CK901" t="s">
        <v>864</v>
      </c>
      <c r="CL901" t="s">
        <v>3107</v>
      </c>
      <c r="CM901" s="32">
        <v>1741</v>
      </c>
      <c r="CN901" s="32">
        <v>1936</v>
      </c>
      <c r="CO901" s="32">
        <v>1702</v>
      </c>
      <c r="CP901" s="32">
        <v>1741</v>
      </c>
      <c r="CQ901" s="32">
        <v>2014</v>
      </c>
      <c r="CR901" s="32">
        <v>2443</v>
      </c>
      <c r="CS901" s="32">
        <v>1819</v>
      </c>
      <c r="CT901" s="32">
        <v>1273</v>
      </c>
      <c r="CU901" s="32">
        <v>2170</v>
      </c>
      <c r="CV901" s="32">
        <v>2209</v>
      </c>
      <c r="CW901" s="32">
        <v>2053</v>
      </c>
      <c r="CX901" s="32">
        <v>2248</v>
      </c>
      <c r="CZ901" t="s">
        <v>864</v>
      </c>
      <c r="DA901" t="s">
        <v>3107</v>
      </c>
      <c r="DB901">
        <v>1741</v>
      </c>
      <c r="DC901">
        <v>1936</v>
      </c>
      <c r="DD901">
        <v>1702</v>
      </c>
      <c r="DE901">
        <v>1741</v>
      </c>
      <c r="DF901">
        <v>2014</v>
      </c>
      <c r="DG901">
        <v>2443</v>
      </c>
      <c r="DH901">
        <v>1819</v>
      </c>
      <c r="DI901">
        <v>1273</v>
      </c>
      <c r="DJ901">
        <v>2170</v>
      </c>
      <c r="DK901">
        <v>2209</v>
      </c>
      <c r="DL901">
        <v>2053</v>
      </c>
      <c r="DM901">
        <v>2248</v>
      </c>
      <c r="DN901">
        <f t="shared" ref="DN901:DN964" si="18">SUM(DB901:DM901)</f>
        <v>23349</v>
      </c>
    </row>
    <row r="902" spans="89:118" x14ac:dyDescent="0.45">
      <c r="CK902" t="s">
        <v>137</v>
      </c>
      <c r="CL902" t="s">
        <v>3109</v>
      </c>
      <c r="CM902" s="32">
        <v>7070</v>
      </c>
      <c r="CN902" s="32">
        <v>7070</v>
      </c>
      <c r="CO902" s="32">
        <v>7070</v>
      </c>
      <c r="CP902" s="32">
        <v>7070</v>
      </c>
      <c r="CQ902" s="32">
        <v>7070</v>
      </c>
      <c r="CR902" s="32">
        <v>7070</v>
      </c>
      <c r="CS902" s="32">
        <v>7070</v>
      </c>
      <c r="CT902" s="32">
        <v>7070</v>
      </c>
      <c r="CU902" s="32">
        <v>7070</v>
      </c>
      <c r="CV902" s="32">
        <v>7070</v>
      </c>
      <c r="CW902" s="32">
        <v>0</v>
      </c>
      <c r="CX902" s="32">
        <v>0</v>
      </c>
      <c r="CZ902" t="s">
        <v>137</v>
      </c>
      <c r="DA902" t="s">
        <v>3109</v>
      </c>
      <c r="DB902">
        <v>7070</v>
      </c>
      <c r="DC902">
        <v>7070</v>
      </c>
      <c r="DD902">
        <v>7070</v>
      </c>
      <c r="DE902">
        <v>7070</v>
      </c>
      <c r="DF902">
        <v>7070</v>
      </c>
      <c r="DG902">
        <v>7070</v>
      </c>
      <c r="DH902">
        <v>7070</v>
      </c>
      <c r="DI902">
        <v>7070</v>
      </c>
      <c r="DJ902">
        <v>7070</v>
      </c>
      <c r="DK902">
        <v>7070</v>
      </c>
      <c r="DL902">
        <v>0</v>
      </c>
      <c r="DM902">
        <v>0</v>
      </c>
      <c r="DN902">
        <f t="shared" si="18"/>
        <v>70700</v>
      </c>
    </row>
    <row r="903" spans="89:118" x14ac:dyDescent="0.45">
      <c r="CK903" t="s">
        <v>137</v>
      </c>
      <c r="CL903" t="s">
        <v>3111</v>
      </c>
      <c r="CM903" s="32">
        <v>0</v>
      </c>
      <c r="CN903" s="32">
        <v>0</v>
      </c>
      <c r="CO903" s="32">
        <v>0</v>
      </c>
      <c r="CP903" s="32">
        <v>0</v>
      </c>
      <c r="CQ903" s="32">
        <v>0</v>
      </c>
      <c r="CR903" s="32">
        <v>0</v>
      </c>
      <c r="CS903" s="32">
        <v>0</v>
      </c>
      <c r="CT903" s="32">
        <v>0</v>
      </c>
      <c r="CU903" s="32">
        <v>0</v>
      </c>
      <c r="CV903" s="32">
        <v>0</v>
      </c>
      <c r="CW903" s="32">
        <v>0</v>
      </c>
      <c r="CX903" s="32">
        <v>0</v>
      </c>
      <c r="CZ903" t="s">
        <v>137</v>
      </c>
      <c r="DA903" t="s">
        <v>3111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f t="shared" si="18"/>
        <v>0</v>
      </c>
    </row>
    <row r="904" spans="89:118" x14ac:dyDescent="0.45">
      <c r="CK904" t="s">
        <v>137</v>
      </c>
      <c r="CL904" t="s">
        <v>3100</v>
      </c>
      <c r="CM904" s="32">
        <v>40500</v>
      </c>
      <c r="CN904" s="32">
        <v>40500</v>
      </c>
      <c r="CO904" s="32">
        <v>40500</v>
      </c>
      <c r="CP904" s="32">
        <v>40500</v>
      </c>
      <c r="CQ904" s="32">
        <v>40500</v>
      </c>
      <c r="CR904" s="32">
        <v>40500</v>
      </c>
      <c r="CS904" s="32">
        <v>40500</v>
      </c>
      <c r="CT904" s="32">
        <v>40500</v>
      </c>
      <c r="CU904" s="32">
        <v>40500</v>
      </c>
      <c r="CV904" s="32">
        <v>40500</v>
      </c>
      <c r="CW904" s="32">
        <v>40500</v>
      </c>
      <c r="CX904" s="32">
        <v>40500</v>
      </c>
      <c r="CZ904" t="s">
        <v>137</v>
      </c>
      <c r="DA904" t="s">
        <v>3100</v>
      </c>
      <c r="DB904">
        <v>40500</v>
      </c>
      <c r="DC904">
        <v>40500</v>
      </c>
      <c r="DD904">
        <v>40500</v>
      </c>
      <c r="DE904">
        <v>40500</v>
      </c>
      <c r="DF904">
        <v>40500</v>
      </c>
      <c r="DG904">
        <v>40500</v>
      </c>
      <c r="DH904">
        <v>40500</v>
      </c>
      <c r="DI904">
        <v>40500</v>
      </c>
      <c r="DJ904">
        <v>40500</v>
      </c>
      <c r="DK904">
        <v>40500</v>
      </c>
      <c r="DL904">
        <v>40500</v>
      </c>
      <c r="DM904">
        <v>40500</v>
      </c>
      <c r="DN904">
        <f t="shared" si="18"/>
        <v>486000</v>
      </c>
    </row>
    <row r="905" spans="89:118" x14ac:dyDescent="0.45">
      <c r="CK905" t="s">
        <v>137</v>
      </c>
      <c r="CL905" t="s">
        <v>3112</v>
      </c>
      <c r="CM905" s="32">
        <v>49155</v>
      </c>
      <c r="CN905" s="32">
        <v>49155</v>
      </c>
      <c r="CO905" s="32">
        <v>49155</v>
      </c>
      <c r="CP905" s="32">
        <v>49155</v>
      </c>
      <c r="CQ905" s="32">
        <v>49155</v>
      </c>
      <c r="CR905" s="32">
        <v>49155</v>
      </c>
      <c r="CS905" s="32">
        <v>49155</v>
      </c>
      <c r="CT905" s="32">
        <v>49155</v>
      </c>
      <c r="CU905" s="32">
        <v>49155</v>
      </c>
      <c r="CV905" s="32">
        <v>49155</v>
      </c>
      <c r="CW905" s="32">
        <v>49155</v>
      </c>
      <c r="CX905" s="32">
        <v>49155</v>
      </c>
      <c r="CZ905" t="s">
        <v>137</v>
      </c>
      <c r="DA905" t="s">
        <v>3112</v>
      </c>
      <c r="DB905">
        <v>49155</v>
      </c>
      <c r="DC905">
        <v>49155</v>
      </c>
      <c r="DD905">
        <v>49155</v>
      </c>
      <c r="DE905">
        <v>49155</v>
      </c>
      <c r="DF905">
        <v>49155</v>
      </c>
      <c r="DG905">
        <v>49155</v>
      </c>
      <c r="DH905">
        <v>49155</v>
      </c>
      <c r="DI905">
        <v>49155</v>
      </c>
      <c r="DJ905">
        <v>49155</v>
      </c>
      <c r="DK905">
        <v>49155</v>
      </c>
      <c r="DL905">
        <v>49155</v>
      </c>
      <c r="DM905">
        <v>49155</v>
      </c>
      <c r="DN905">
        <f t="shared" si="18"/>
        <v>589860</v>
      </c>
    </row>
    <row r="906" spans="89:118" x14ac:dyDescent="0.45">
      <c r="CK906" t="s">
        <v>137</v>
      </c>
      <c r="CL906" t="s">
        <v>3101</v>
      </c>
      <c r="CM906" s="32">
        <v>1000</v>
      </c>
      <c r="CN906" s="32">
        <v>1000</v>
      </c>
      <c r="CO906" s="32">
        <v>1000</v>
      </c>
      <c r="CP906" s="32">
        <v>1000</v>
      </c>
      <c r="CQ906" s="32">
        <v>1000</v>
      </c>
      <c r="CR906" s="32">
        <v>1000</v>
      </c>
      <c r="CS906" s="32">
        <v>1000</v>
      </c>
      <c r="CT906" s="32">
        <v>1000</v>
      </c>
      <c r="CU906" s="32">
        <v>1000</v>
      </c>
      <c r="CV906" s="32">
        <v>1000</v>
      </c>
      <c r="CW906" s="32">
        <v>1000</v>
      </c>
      <c r="CX906" s="32">
        <v>1000</v>
      </c>
      <c r="CZ906" t="s">
        <v>137</v>
      </c>
      <c r="DA906" t="s">
        <v>3101</v>
      </c>
      <c r="DB906">
        <v>1000</v>
      </c>
      <c r="DC906">
        <v>1000</v>
      </c>
      <c r="DD906">
        <v>1000</v>
      </c>
      <c r="DE906">
        <v>1000</v>
      </c>
      <c r="DF906">
        <v>1000</v>
      </c>
      <c r="DG906">
        <v>1000</v>
      </c>
      <c r="DH906">
        <v>1000</v>
      </c>
      <c r="DI906">
        <v>1000</v>
      </c>
      <c r="DJ906">
        <v>1000</v>
      </c>
      <c r="DK906">
        <v>1000</v>
      </c>
      <c r="DL906">
        <v>1000</v>
      </c>
      <c r="DM906">
        <v>1000</v>
      </c>
      <c r="DN906">
        <f t="shared" si="18"/>
        <v>12000</v>
      </c>
    </row>
    <row r="907" spans="89:118" x14ac:dyDescent="0.45">
      <c r="CK907" t="s">
        <v>137</v>
      </c>
      <c r="CL907" t="s">
        <v>3103</v>
      </c>
      <c r="CM907" s="32">
        <v>31412</v>
      </c>
      <c r="CN907" s="32">
        <v>34201</v>
      </c>
      <c r="CO907" s="32">
        <v>35091</v>
      </c>
      <c r="CP907" s="32">
        <v>35614</v>
      </c>
      <c r="CQ907" s="32">
        <v>32882</v>
      </c>
      <c r="CR907" s="32">
        <v>33632</v>
      </c>
      <c r="CS907" s="32">
        <v>38552</v>
      </c>
      <c r="CT907" s="32">
        <v>36677</v>
      </c>
      <c r="CU907" s="32">
        <v>32567</v>
      </c>
      <c r="CV907" s="32">
        <v>33071</v>
      </c>
      <c r="CW907" s="32">
        <v>31717</v>
      </c>
      <c r="CX907" s="32">
        <v>31566</v>
      </c>
      <c r="CZ907" t="s">
        <v>137</v>
      </c>
      <c r="DA907" t="s">
        <v>3103</v>
      </c>
      <c r="DB907">
        <v>31412</v>
      </c>
      <c r="DC907">
        <v>34201</v>
      </c>
      <c r="DD907">
        <v>35091</v>
      </c>
      <c r="DE907">
        <v>35614</v>
      </c>
      <c r="DF907">
        <v>32882</v>
      </c>
      <c r="DG907">
        <v>33632</v>
      </c>
      <c r="DH907">
        <v>38552</v>
      </c>
      <c r="DI907">
        <v>36677</v>
      </c>
      <c r="DJ907">
        <v>32567</v>
      </c>
      <c r="DK907">
        <v>33071</v>
      </c>
      <c r="DL907">
        <v>31717</v>
      </c>
      <c r="DM907">
        <v>31566</v>
      </c>
      <c r="DN907">
        <f t="shared" si="18"/>
        <v>406982</v>
      </c>
    </row>
    <row r="908" spans="89:118" x14ac:dyDescent="0.45">
      <c r="CK908" t="s">
        <v>137</v>
      </c>
      <c r="CL908" t="s">
        <v>3107</v>
      </c>
      <c r="CM908" s="32">
        <v>15080</v>
      </c>
      <c r="CN908" s="32">
        <v>14083</v>
      </c>
      <c r="CO908" s="32">
        <v>15211</v>
      </c>
      <c r="CP908" s="32">
        <v>14131</v>
      </c>
      <c r="CQ908" s="32">
        <v>23456</v>
      </c>
      <c r="CR908" s="32">
        <v>14307</v>
      </c>
      <c r="CS908" s="32">
        <v>18379</v>
      </c>
      <c r="CT908" s="32">
        <v>14467</v>
      </c>
      <c r="CU908" s="32">
        <v>20131</v>
      </c>
      <c r="CV908" s="32">
        <v>14115</v>
      </c>
      <c r="CW908" s="32">
        <v>18920</v>
      </c>
      <c r="CX908" s="32">
        <v>23312</v>
      </c>
      <c r="CZ908" t="s">
        <v>137</v>
      </c>
      <c r="DA908" t="s">
        <v>3107</v>
      </c>
      <c r="DB908">
        <v>15080</v>
      </c>
      <c r="DC908">
        <v>14083</v>
      </c>
      <c r="DD908">
        <v>15211</v>
      </c>
      <c r="DE908">
        <v>14131</v>
      </c>
      <c r="DF908">
        <v>23456</v>
      </c>
      <c r="DG908">
        <v>14307</v>
      </c>
      <c r="DH908">
        <v>18379</v>
      </c>
      <c r="DI908">
        <v>14467</v>
      </c>
      <c r="DJ908">
        <v>20131</v>
      </c>
      <c r="DK908">
        <v>14115</v>
      </c>
      <c r="DL908">
        <v>18920</v>
      </c>
      <c r="DM908">
        <v>23312</v>
      </c>
      <c r="DN908">
        <f t="shared" si="18"/>
        <v>205592</v>
      </c>
    </row>
    <row r="909" spans="89:118" x14ac:dyDescent="0.45">
      <c r="CK909" t="s">
        <v>804</v>
      </c>
      <c r="CL909" t="s">
        <v>3113</v>
      </c>
      <c r="CM909" s="32">
        <v>5754</v>
      </c>
      <c r="CN909" s="32">
        <v>5754</v>
      </c>
      <c r="CO909" s="32">
        <v>5754</v>
      </c>
      <c r="CP909" s="32">
        <v>5754</v>
      </c>
      <c r="CQ909" s="32">
        <v>5754</v>
      </c>
      <c r="CR909" s="32">
        <v>3737</v>
      </c>
      <c r="CS909" s="32">
        <v>254</v>
      </c>
      <c r="CT909" s="32">
        <v>254</v>
      </c>
      <c r="CU909" s="32">
        <v>254</v>
      </c>
      <c r="CV909" s="32">
        <v>254</v>
      </c>
      <c r="CW909" s="32">
        <v>254</v>
      </c>
      <c r="CX909" s="32">
        <v>254</v>
      </c>
      <c r="CZ909" t="s">
        <v>804</v>
      </c>
      <c r="DA909" t="s">
        <v>3113</v>
      </c>
      <c r="DB909">
        <v>5754</v>
      </c>
      <c r="DC909">
        <v>5754</v>
      </c>
      <c r="DD909">
        <v>5754</v>
      </c>
      <c r="DE909">
        <v>5754</v>
      </c>
      <c r="DF909">
        <v>5754</v>
      </c>
      <c r="DG909">
        <v>3737</v>
      </c>
      <c r="DH909">
        <v>254</v>
      </c>
      <c r="DI909">
        <v>254</v>
      </c>
      <c r="DJ909">
        <v>254</v>
      </c>
      <c r="DK909">
        <v>254</v>
      </c>
      <c r="DL909">
        <v>254</v>
      </c>
      <c r="DM909">
        <v>254</v>
      </c>
      <c r="DN909">
        <f t="shared" si="18"/>
        <v>34031</v>
      </c>
    </row>
    <row r="910" spans="89:118" x14ac:dyDescent="0.45">
      <c r="CK910" t="s">
        <v>482</v>
      </c>
      <c r="CL910" t="s">
        <v>3109</v>
      </c>
      <c r="CM910" s="32">
        <v>0</v>
      </c>
      <c r="CN910" s="32">
        <v>200</v>
      </c>
      <c r="CO910" s="32">
        <v>0</v>
      </c>
      <c r="CP910" s="32">
        <v>50</v>
      </c>
      <c r="CQ910" s="32">
        <v>100</v>
      </c>
      <c r="CR910" s="32">
        <v>200</v>
      </c>
      <c r="CS910" s="32">
        <v>200</v>
      </c>
      <c r="CT910" s="32">
        <v>50</v>
      </c>
      <c r="CU910" s="32">
        <v>200</v>
      </c>
      <c r="CV910" s="32">
        <v>100</v>
      </c>
      <c r="CW910" s="32">
        <v>0</v>
      </c>
      <c r="CX910" s="32">
        <v>0</v>
      </c>
      <c r="CZ910" t="s">
        <v>482</v>
      </c>
      <c r="DA910" t="s">
        <v>3109</v>
      </c>
      <c r="DB910">
        <v>0</v>
      </c>
      <c r="DC910">
        <v>200</v>
      </c>
      <c r="DD910">
        <v>0</v>
      </c>
      <c r="DE910">
        <v>50</v>
      </c>
      <c r="DF910">
        <v>100</v>
      </c>
      <c r="DG910">
        <v>200</v>
      </c>
      <c r="DH910">
        <v>200</v>
      </c>
      <c r="DI910">
        <v>50</v>
      </c>
      <c r="DJ910">
        <v>200</v>
      </c>
      <c r="DK910">
        <v>100</v>
      </c>
      <c r="DL910">
        <v>0</v>
      </c>
      <c r="DM910">
        <v>0</v>
      </c>
      <c r="DN910">
        <f t="shared" si="18"/>
        <v>1100</v>
      </c>
    </row>
    <row r="911" spans="89:118" x14ac:dyDescent="0.45">
      <c r="CK911" t="s">
        <v>482</v>
      </c>
      <c r="CL911" t="s">
        <v>3111</v>
      </c>
      <c r="CM911" s="32">
        <v>0</v>
      </c>
      <c r="CN911" s="32">
        <v>0</v>
      </c>
      <c r="CO911" s="32">
        <v>0</v>
      </c>
      <c r="CP911" s="32">
        <v>0</v>
      </c>
      <c r="CQ911" s="32">
        <v>0</v>
      </c>
      <c r="CR911" s="32">
        <v>0</v>
      </c>
      <c r="CS911" s="32">
        <v>0</v>
      </c>
      <c r="CT911" s="32">
        <v>0</v>
      </c>
      <c r="CU911" s="32">
        <v>0</v>
      </c>
      <c r="CV911" s="32">
        <v>0</v>
      </c>
      <c r="CW911" s="32">
        <v>0</v>
      </c>
      <c r="CX911" s="32">
        <v>0</v>
      </c>
      <c r="CZ911" t="s">
        <v>482</v>
      </c>
      <c r="DA911" t="s">
        <v>3111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f t="shared" si="18"/>
        <v>0</v>
      </c>
    </row>
    <row r="912" spans="89:118" x14ac:dyDescent="0.45">
      <c r="CK912" t="s">
        <v>482</v>
      </c>
      <c r="CL912" t="s">
        <v>3100</v>
      </c>
      <c r="CM912" s="32">
        <v>27000</v>
      </c>
      <c r="CN912" s="32">
        <v>27000</v>
      </c>
      <c r="CO912" s="32">
        <v>27000</v>
      </c>
      <c r="CP912" s="32">
        <v>27000</v>
      </c>
      <c r="CQ912" s="32">
        <v>27000</v>
      </c>
      <c r="CR912" s="32">
        <v>27000</v>
      </c>
      <c r="CS912" s="32">
        <v>27000</v>
      </c>
      <c r="CT912" s="32">
        <v>40637</v>
      </c>
      <c r="CU912" s="32">
        <v>27000</v>
      </c>
      <c r="CV912" s="32">
        <v>27000</v>
      </c>
      <c r="CW912" s="32">
        <v>27000</v>
      </c>
      <c r="CX912" s="32">
        <v>27000</v>
      </c>
      <c r="CZ912" t="s">
        <v>482</v>
      </c>
      <c r="DA912" t="s">
        <v>3100</v>
      </c>
      <c r="DB912">
        <v>27000</v>
      </c>
      <c r="DC912">
        <v>27000</v>
      </c>
      <c r="DD912">
        <v>27000</v>
      </c>
      <c r="DE912">
        <v>27000</v>
      </c>
      <c r="DF912">
        <v>27000</v>
      </c>
      <c r="DG912">
        <v>27000</v>
      </c>
      <c r="DH912">
        <v>27000</v>
      </c>
      <c r="DI912">
        <v>40637</v>
      </c>
      <c r="DJ912">
        <v>27000</v>
      </c>
      <c r="DK912">
        <v>27000</v>
      </c>
      <c r="DL912">
        <v>27000</v>
      </c>
      <c r="DM912">
        <v>27000</v>
      </c>
      <c r="DN912">
        <f t="shared" si="18"/>
        <v>337637</v>
      </c>
    </row>
    <row r="913" spans="89:118" x14ac:dyDescent="0.45">
      <c r="CK913" t="s">
        <v>482</v>
      </c>
      <c r="CL913" t="s">
        <v>3104</v>
      </c>
      <c r="CM913" s="32">
        <v>13600</v>
      </c>
      <c r="CN913" s="32">
        <v>13600</v>
      </c>
      <c r="CO913" s="32">
        <v>13600</v>
      </c>
      <c r="CP913" s="32">
        <v>13600</v>
      </c>
      <c r="CQ913" s="32">
        <v>13600</v>
      </c>
      <c r="CR913" s="32">
        <v>13600</v>
      </c>
      <c r="CS913" s="32">
        <v>13600</v>
      </c>
      <c r="CT913" s="32">
        <v>13600</v>
      </c>
      <c r="CU913" s="32">
        <v>13600</v>
      </c>
      <c r="CV913" s="32">
        <v>13600</v>
      </c>
      <c r="CW913" s="32">
        <v>13600</v>
      </c>
      <c r="CX913" s="32">
        <v>13600</v>
      </c>
      <c r="CZ913" t="s">
        <v>482</v>
      </c>
      <c r="DA913" t="s">
        <v>3104</v>
      </c>
      <c r="DB913">
        <v>13600</v>
      </c>
      <c r="DC913">
        <v>13600</v>
      </c>
      <c r="DD913">
        <v>13600</v>
      </c>
      <c r="DE913">
        <v>13600</v>
      </c>
      <c r="DF913">
        <v>13600</v>
      </c>
      <c r="DG913">
        <v>13600</v>
      </c>
      <c r="DH913">
        <v>13600</v>
      </c>
      <c r="DI913">
        <v>13600</v>
      </c>
      <c r="DJ913">
        <v>13600</v>
      </c>
      <c r="DK913">
        <v>13600</v>
      </c>
      <c r="DL913">
        <v>13600</v>
      </c>
      <c r="DM913">
        <v>13600</v>
      </c>
      <c r="DN913">
        <f t="shared" si="18"/>
        <v>163200</v>
      </c>
    </row>
    <row r="914" spans="89:118" x14ac:dyDescent="0.45">
      <c r="CK914" t="s">
        <v>482</v>
      </c>
      <c r="CL914" t="s">
        <v>3112</v>
      </c>
      <c r="CM914" s="32">
        <v>71400</v>
      </c>
      <c r="CN914" s="32">
        <v>71400</v>
      </c>
      <c r="CO914" s="32">
        <v>71400</v>
      </c>
      <c r="CP914" s="32">
        <v>71400</v>
      </c>
      <c r="CQ914" s="32">
        <v>71400</v>
      </c>
      <c r="CR914" s="32">
        <v>71400</v>
      </c>
      <c r="CS914" s="32">
        <v>71400</v>
      </c>
      <c r="CT914" s="32">
        <v>71400</v>
      </c>
      <c r="CU914" s="32">
        <v>71400</v>
      </c>
      <c r="CV914" s="32">
        <v>71400</v>
      </c>
      <c r="CW914" s="32">
        <v>71400</v>
      </c>
      <c r="CX914" s="32">
        <v>71400</v>
      </c>
      <c r="CZ914" t="s">
        <v>482</v>
      </c>
      <c r="DA914" t="s">
        <v>3112</v>
      </c>
      <c r="DB914">
        <v>71400</v>
      </c>
      <c r="DC914">
        <v>71400</v>
      </c>
      <c r="DD914">
        <v>71400</v>
      </c>
      <c r="DE914">
        <v>71400</v>
      </c>
      <c r="DF914">
        <v>71400</v>
      </c>
      <c r="DG914">
        <v>71400</v>
      </c>
      <c r="DH914">
        <v>71400</v>
      </c>
      <c r="DI914">
        <v>71400</v>
      </c>
      <c r="DJ914">
        <v>71400</v>
      </c>
      <c r="DK914">
        <v>71400</v>
      </c>
      <c r="DL914">
        <v>71400</v>
      </c>
      <c r="DM914">
        <v>71400</v>
      </c>
      <c r="DN914">
        <f t="shared" si="18"/>
        <v>856800</v>
      </c>
    </row>
    <row r="915" spans="89:118" x14ac:dyDescent="0.45">
      <c r="CK915" t="s">
        <v>482</v>
      </c>
      <c r="CL915" t="s">
        <v>3113</v>
      </c>
      <c r="CM915" s="32">
        <v>92667</v>
      </c>
      <c r="CN915" s="32">
        <v>95798</v>
      </c>
      <c r="CO915" s="32">
        <v>94102</v>
      </c>
      <c r="CP915" s="32">
        <v>98336</v>
      </c>
      <c r="CQ915" s="32">
        <v>89847</v>
      </c>
      <c r="CR915" s="32">
        <v>95386</v>
      </c>
      <c r="CS915" s="32">
        <v>98417</v>
      </c>
      <c r="CT915" s="32">
        <v>92522</v>
      </c>
      <c r="CU915" s="32">
        <v>98111</v>
      </c>
      <c r="CV915" s="32">
        <v>84445</v>
      </c>
      <c r="CW915" s="32">
        <v>86377</v>
      </c>
      <c r="CX915" s="32">
        <v>88439</v>
      </c>
      <c r="CZ915" t="s">
        <v>482</v>
      </c>
      <c r="DA915" t="s">
        <v>3113</v>
      </c>
      <c r="DB915">
        <v>92667</v>
      </c>
      <c r="DC915">
        <v>95798</v>
      </c>
      <c r="DD915">
        <v>94102</v>
      </c>
      <c r="DE915">
        <v>98336</v>
      </c>
      <c r="DF915">
        <v>89847</v>
      </c>
      <c r="DG915">
        <v>95386</v>
      </c>
      <c r="DH915">
        <v>98417</v>
      </c>
      <c r="DI915">
        <v>92522</v>
      </c>
      <c r="DJ915">
        <v>98111</v>
      </c>
      <c r="DK915">
        <v>84445</v>
      </c>
      <c r="DL915">
        <v>86377</v>
      </c>
      <c r="DM915">
        <v>88439</v>
      </c>
      <c r="DN915">
        <f t="shared" si="18"/>
        <v>1114447</v>
      </c>
    </row>
    <row r="916" spans="89:118" x14ac:dyDescent="0.45">
      <c r="CK916" t="s">
        <v>482</v>
      </c>
      <c r="CL916" t="s">
        <v>3118</v>
      </c>
      <c r="CM916" s="32">
        <v>1000</v>
      </c>
      <c r="CN916" s="32">
        <v>1000</v>
      </c>
      <c r="CO916" s="32">
        <v>1000</v>
      </c>
      <c r="CP916" s="32">
        <v>1000</v>
      </c>
      <c r="CQ916" s="32">
        <v>1000</v>
      </c>
      <c r="CR916" s="32">
        <v>1000</v>
      </c>
      <c r="CS916" s="32">
        <v>1000</v>
      </c>
      <c r="CT916" s="32">
        <v>1000</v>
      </c>
      <c r="CU916" s="32">
        <v>1000</v>
      </c>
      <c r="CV916" s="32">
        <v>1000</v>
      </c>
      <c r="CW916" s="32">
        <v>1000</v>
      </c>
      <c r="CX916" s="32">
        <v>1000</v>
      </c>
      <c r="CZ916" t="s">
        <v>482</v>
      </c>
      <c r="DA916" t="s">
        <v>3118</v>
      </c>
      <c r="DB916">
        <v>1000</v>
      </c>
      <c r="DC916">
        <v>1000</v>
      </c>
      <c r="DD916">
        <v>1000</v>
      </c>
      <c r="DE916">
        <v>1000</v>
      </c>
      <c r="DF916">
        <v>1000</v>
      </c>
      <c r="DG916">
        <v>1000</v>
      </c>
      <c r="DH916">
        <v>1000</v>
      </c>
      <c r="DI916">
        <v>1000</v>
      </c>
      <c r="DJ916">
        <v>1000</v>
      </c>
      <c r="DK916">
        <v>1000</v>
      </c>
      <c r="DL916">
        <v>1000</v>
      </c>
      <c r="DM916">
        <v>1000</v>
      </c>
      <c r="DN916">
        <f t="shared" si="18"/>
        <v>12000</v>
      </c>
    </row>
    <row r="917" spans="89:118" x14ac:dyDescent="0.45">
      <c r="CK917" t="s">
        <v>482</v>
      </c>
      <c r="CL917" t="s">
        <v>3103</v>
      </c>
      <c r="CM917" s="32">
        <v>50383</v>
      </c>
      <c r="CN917" s="32">
        <v>51771</v>
      </c>
      <c r="CO917" s="32">
        <v>53560</v>
      </c>
      <c r="CP917" s="32">
        <v>50280</v>
      </c>
      <c r="CQ917" s="32">
        <v>51144</v>
      </c>
      <c r="CR917" s="32">
        <v>51523</v>
      </c>
      <c r="CS917" s="32">
        <v>50190</v>
      </c>
      <c r="CT917" s="32">
        <v>51533</v>
      </c>
      <c r="CU917" s="32">
        <v>51728</v>
      </c>
      <c r="CV917" s="32">
        <v>50392</v>
      </c>
      <c r="CW917" s="32">
        <v>49623</v>
      </c>
      <c r="CX917" s="32">
        <v>51931</v>
      </c>
      <c r="CZ917" t="s">
        <v>482</v>
      </c>
      <c r="DA917" t="s">
        <v>3103</v>
      </c>
      <c r="DB917">
        <v>50383</v>
      </c>
      <c r="DC917">
        <v>51771</v>
      </c>
      <c r="DD917">
        <v>53560</v>
      </c>
      <c r="DE917">
        <v>50280</v>
      </c>
      <c r="DF917">
        <v>51144</v>
      </c>
      <c r="DG917">
        <v>51523</v>
      </c>
      <c r="DH917">
        <v>50190</v>
      </c>
      <c r="DI917">
        <v>51533</v>
      </c>
      <c r="DJ917">
        <v>51728</v>
      </c>
      <c r="DK917">
        <v>50392</v>
      </c>
      <c r="DL917">
        <v>49623</v>
      </c>
      <c r="DM917">
        <v>51931</v>
      </c>
      <c r="DN917">
        <f t="shared" si="18"/>
        <v>614058</v>
      </c>
    </row>
    <row r="918" spans="89:118" x14ac:dyDescent="0.45">
      <c r="CK918" t="s">
        <v>482</v>
      </c>
      <c r="CL918" t="s">
        <v>3107</v>
      </c>
      <c r="CM918" s="32">
        <v>12000</v>
      </c>
      <c r="CN918" s="32">
        <v>12000</v>
      </c>
      <c r="CO918" s="32">
        <v>12000</v>
      </c>
      <c r="CP918" s="32">
        <v>12000</v>
      </c>
      <c r="CQ918" s="32">
        <v>12000</v>
      </c>
      <c r="CR918" s="32">
        <v>12000</v>
      </c>
      <c r="CS918" s="32">
        <v>12000</v>
      </c>
      <c r="CT918" s="32">
        <v>12000</v>
      </c>
      <c r="CU918" s="32">
        <v>12000</v>
      </c>
      <c r="CV918" s="32">
        <v>12000</v>
      </c>
      <c r="CW918" s="32">
        <v>12000</v>
      </c>
      <c r="CX918" s="32">
        <v>12000</v>
      </c>
      <c r="CZ918" t="s">
        <v>482</v>
      </c>
      <c r="DA918" t="s">
        <v>3107</v>
      </c>
      <c r="DB918">
        <v>12000</v>
      </c>
      <c r="DC918">
        <v>12000</v>
      </c>
      <c r="DD918">
        <v>12000</v>
      </c>
      <c r="DE918">
        <v>12000</v>
      </c>
      <c r="DF918">
        <v>12000</v>
      </c>
      <c r="DG918">
        <v>12000</v>
      </c>
      <c r="DH918">
        <v>12000</v>
      </c>
      <c r="DI918">
        <v>12000</v>
      </c>
      <c r="DJ918">
        <v>12000</v>
      </c>
      <c r="DK918">
        <v>12000</v>
      </c>
      <c r="DL918">
        <v>12000</v>
      </c>
      <c r="DM918">
        <v>12000</v>
      </c>
      <c r="DN918">
        <f t="shared" si="18"/>
        <v>144000</v>
      </c>
    </row>
    <row r="919" spans="89:118" x14ac:dyDescent="0.45">
      <c r="CK919" t="s">
        <v>368</v>
      </c>
      <c r="CL919" t="s">
        <v>3109</v>
      </c>
      <c r="CM919" s="32">
        <v>6880</v>
      </c>
      <c r="CN919" s="32">
        <v>6880</v>
      </c>
      <c r="CO919" s="32">
        <v>6880</v>
      </c>
      <c r="CP919" s="32">
        <v>6880</v>
      </c>
      <c r="CQ919" s="32">
        <v>6880</v>
      </c>
      <c r="CR919" s="32">
        <v>6880</v>
      </c>
      <c r="CS919" s="32">
        <v>6880</v>
      </c>
      <c r="CT919" s="32">
        <v>5820</v>
      </c>
      <c r="CU919" s="32">
        <v>5820</v>
      </c>
      <c r="CV919" s="32">
        <v>6880</v>
      </c>
      <c r="CW919" s="32">
        <v>0</v>
      </c>
      <c r="CX919" s="32">
        <v>0</v>
      </c>
      <c r="CZ919" t="s">
        <v>368</v>
      </c>
      <c r="DA919" t="s">
        <v>3109</v>
      </c>
      <c r="DB919">
        <v>6880</v>
      </c>
      <c r="DC919">
        <v>6880</v>
      </c>
      <c r="DD919">
        <v>6880</v>
      </c>
      <c r="DE919">
        <v>6880</v>
      </c>
      <c r="DF919">
        <v>6880</v>
      </c>
      <c r="DG919">
        <v>6880</v>
      </c>
      <c r="DH919">
        <v>6880</v>
      </c>
      <c r="DI919">
        <v>5820</v>
      </c>
      <c r="DJ919">
        <v>5820</v>
      </c>
      <c r="DK919">
        <v>6880</v>
      </c>
      <c r="DL919">
        <v>0</v>
      </c>
      <c r="DM919">
        <v>0</v>
      </c>
      <c r="DN919">
        <f t="shared" si="18"/>
        <v>66680</v>
      </c>
    </row>
    <row r="920" spans="89:118" x14ac:dyDescent="0.45">
      <c r="CK920" t="s">
        <v>1267</v>
      </c>
      <c r="CL920" t="s">
        <v>3109</v>
      </c>
      <c r="CM920" s="32">
        <v>4650</v>
      </c>
      <c r="CN920" s="32">
        <v>4650</v>
      </c>
      <c r="CO920" s="32">
        <v>4650</v>
      </c>
      <c r="CP920" s="32">
        <v>4650</v>
      </c>
      <c r="CQ920" s="32">
        <v>4650</v>
      </c>
      <c r="CR920" s="32">
        <v>4650</v>
      </c>
      <c r="CS920" s="32">
        <v>4650</v>
      </c>
      <c r="CT920" s="32">
        <v>4650</v>
      </c>
      <c r="CU920" s="32">
        <v>4650</v>
      </c>
      <c r="CV920" s="32">
        <v>4650</v>
      </c>
      <c r="CW920" s="32">
        <v>0</v>
      </c>
      <c r="CX920" s="32">
        <v>0</v>
      </c>
      <c r="CZ920" t="s">
        <v>1267</v>
      </c>
      <c r="DA920" t="s">
        <v>3109</v>
      </c>
      <c r="DB920">
        <v>4650</v>
      </c>
      <c r="DC920">
        <v>4650</v>
      </c>
      <c r="DD920">
        <v>4650</v>
      </c>
      <c r="DE920">
        <v>4650</v>
      </c>
      <c r="DF920">
        <v>4650</v>
      </c>
      <c r="DG920">
        <v>4650</v>
      </c>
      <c r="DH920">
        <v>4650</v>
      </c>
      <c r="DI920">
        <v>4650</v>
      </c>
      <c r="DJ920">
        <v>4650</v>
      </c>
      <c r="DK920">
        <v>4650</v>
      </c>
      <c r="DL920">
        <v>0</v>
      </c>
      <c r="DM920">
        <v>0</v>
      </c>
      <c r="DN920">
        <f t="shared" si="18"/>
        <v>46500</v>
      </c>
    </row>
    <row r="921" spans="89:118" x14ac:dyDescent="0.45">
      <c r="CK921" t="s">
        <v>1267</v>
      </c>
      <c r="CL921" t="s">
        <v>3111</v>
      </c>
      <c r="CM921" s="32">
        <v>0</v>
      </c>
      <c r="CN921" s="32">
        <v>0</v>
      </c>
      <c r="CO921" s="32">
        <v>0</v>
      </c>
      <c r="CP921" s="32">
        <v>60</v>
      </c>
      <c r="CQ921" s="32">
        <v>0</v>
      </c>
      <c r="CR921" s="32">
        <v>0</v>
      </c>
      <c r="CS921" s="32">
        <v>0</v>
      </c>
      <c r="CT921" s="32">
        <v>60</v>
      </c>
      <c r="CU921" s="32">
        <v>0</v>
      </c>
      <c r="CV921" s="32">
        <v>0</v>
      </c>
      <c r="CW921" s="32">
        <v>0</v>
      </c>
      <c r="CX921" s="32">
        <v>0</v>
      </c>
      <c r="CZ921" t="s">
        <v>1267</v>
      </c>
      <c r="DA921" t="s">
        <v>3111</v>
      </c>
      <c r="DB921">
        <v>0</v>
      </c>
      <c r="DC921">
        <v>0</v>
      </c>
      <c r="DD921">
        <v>0</v>
      </c>
      <c r="DE921">
        <v>60</v>
      </c>
      <c r="DF921">
        <v>0</v>
      </c>
      <c r="DG921">
        <v>0</v>
      </c>
      <c r="DH921">
        <v>0</v>
      </c>
      <c r="DI921">
        <v>60</v>
      </c>
      <c r="DJ921">
        <v>0</v>
      </c>
      <c r="DK921">
        <v>0</v>
      </c>
      <c r="DL921">
        <v>0</v>
      </c>
      <c r="DM921">
        <v>0</v>
      </c>
      <c r="DN921">
        <f t="shared" si="18"/>
        <v>120</v>
      </c>
    </row>
    <row r="922" spans="89:118" x14ac:dyDescent="0.45">
      <c r="CK922" t="s">
        <v>1267</v>
      </c>
      <c r="CL922" t="s">
        <v>3100</v>
      </c>
      <c r="CM922" s="32">
        <v>157000</v>
      </c>
      <c r="CN922" s="32">
        <v>157000</v>
      </c>
      <c r="CO922" s="32">
        <v>157000</v>
      </c>
      <c r="CP922" s="32">
        <v>157000</v>
      </c>
      <c r="CQ922" s="32">
        <v>157000</v>
      </c>
      <c r="CR922" s="32">
        <v>157000</v>
      </c>
      <c r="CS922" s="32">
        <v>157000</v>
      </c>
      <c r="CT922" s="32">
        <v>157000</v>
      </c>
      <c r="CU922" s="32">
        <v>157000</v>
      </c>
      <c r="CV922" s="32">
        <v>157000</v>
      </c>
      <c r="CW922" s="32">
        <v>157000</v>
      </c>
      <c r="CX922" s="32">
        <v>157000</v>
      </c>
      <c r="CZ922" t="s">
        <v>1267</v>
      </c>
      <c r="DA922" t="s">
        <v>3100</v>
      </c>
      <c r="DB922">
        <v>157000</v>
      </c>
      <c r="DC922">
        <v>157000</v>
      </c>
      <c r="DD922">
        <v>157000</v>
      </c>
      <c r="DE922">
        <v>157000</v>
      </c>
      <c r="DF922">
        <v>157000</v>
      </c>
      <c r="DG922">
        <v>157000</v>
      </c>
      <c r="DH922">
        <v>157000</v>
      </c>
      <c r="DI922">
        <v>157000</v>
      </c>
      <c r="DJ922">
        <v>157000</v>
      </c>
      <c r="DK922">
        <v>157000</v>
      </c>
      <c r="DL922">
        <v>157000</v>
      </c>
      <c r="DM922">
        <v>157000</v>
      </c>
      <c r="DN922">
        <f t="shared" si="18"/>
        <v>1884000</v>
      </c>
    </row>
    <row r="923" spans="89:118" x14ac:dyDescent="0.45">
      <c r="CK923" t="s">
        <v>1267</v>
      </c>
      <c r="CL923" t="s">
        <v>3112</v>
      </c>
      <c r="CM923" s="32">
        <v>20000</v>
      </c>
      <c r="CN923" s="32">
        <v>20000</v>
      </c>
      <c r="CO923" s="32">
        <v>20000</v>
      </c>
      <c r="CP923" s="32">
        <v>20000</v>
      </c>
      <c r="CQ923" s="32">
        <v>20000</v>
      </c>
      <c r="CR923" s="32">
        <v>20000</v>
      </c>
      <c r="CS923" s="32">
        <v>20000</v>
      </c>
      <c r="CT923" s="32">
        <v>20000</v>
      </c>
      <c r="CU923" s="32">
        <v>20000</v>
      </c>
      <c r="CV923" s="32">
        <v>20000</v>
      </c>
      <c r="CW923" s="32">
        <v>20000</v>
      </c>
      <c r="CX923" s="32">
        <v>20000</v>
      </c>
      <c r="CZ923" t="s">
        <v>1267</v>
      </c>
      <c r="DA923" t="s">
        <v>3112</v>
      </c>
      <c r="DB923">
        <v>20000</v>
      </c>
      <c r="DC923">
        <v>20000</v>
      </c>
      <c r="DD923">
        <v>20000</v>
      </c>
      <c r="DE923">
        <v>20000</v>
      </c>
      <c r="DF923">
        <v>20000</v>
      </c>
      <c r="DG923">
        <v>20000</v>
      </c>
      <c r="DH923">
        <v>20000</v>
      </c>
      <c r="DI923">
        <v>20000</v>
      </c>
      <c r="DJ923">
        <v>20000</v>
      </c>
      <c r="DK923">
        <v>20000</v>
      </c>
      <c r="DL923">
        <v>20000</v>
      </c>
      <c r="DM923">
        <v>20000</v>
      </c>
      <c r="DN923">
        <f t="shared" si="18"/>
        <v>240000</v>
      </c>
    </row>
    <row r="924" spans="89:118" x14ac:dyDescent="0.45">
      <c r="CK924" t="s">
        <v>1267</v>
      </c>
      <c r="CL924" t="s">
        <v>3113</v>
      </c>
      <c r="CM924" s="32">
        <v>56088</v>
      </c>
      <c r="CN924" s="32">
        <v>60714</v>
      </c>
      <c r="CO924" s="32">
        <v>64320</v>
      </c>
      <c r="CP924" s="32">
        <v>64532</v>
      </c>
      <c r="CQ924" s="32">
        <v>50342</v>
      </c>
      <c r="CR924" s="32">
        <v>55479</v>
      </c>
      <c r="CS924" s="32">
        <v>52243</v>
      </c>
      <c r="CT924" s="32">
        <v>54642</v>
      </c>
      <c r="CU924" s="32">
        <v>53695</v>
      </c>
      <c r="CV924" s="32">
        <v>50216</v>
      </c>
      <c r="CW924" s="32">
        <v>53099</v>
      </c>
      <c r="CX924" s="32">
        <v>53765</v>
      </c>
      <c r="CZ924" t="s">
        <v>1267</v>
      </c>
      <c r="DA924" t="s">
        <v>3113</v>
      </c>
      <c r="DB924">
        <v>56088</v>
      </c>
      <c r="DC924">
        <v>60714</v>
      </c>
      <c r="DD924">
        <v>64320</v>
      </c>
      <c r="DE924">
        <v>64532</v>
      </c>
      <c r="DF924">
        <v>50342</v>
      </c>
      <c r="DG924">
        <v>55479</v>
      </c>
      <c r="DH924">
        <v>52243</v>
      </c>
      <c r="DI924">
        <v>54642</v>
      </c>
      <c r="DJ924">
        <v>53695</v>
      </c>
      <c r="DK924">
        <v>50216</v>
      </c>
      <c r="DL924">
        <v>53099</v>
      </c>
      <c r="DM924">
        <v>53765</v>
      </c>
      <c r="DN924">
        <f t="shared" si="18"/>
        <v>669135</v>
      </c>
    </row>
    <row r="925" spans="89:118" x14ac:dyDescent="0.45">
      <c r="CK925" t="s">
        <v>1267</v>
      </c>
      <c r="CL925" t="s">
        <v>3101</v>
      </c>
      <c r="CM925" s="32">
        <v>96697</v>
      </c>
      <c r="CN925" s="32">
        <v>96697</v>
      </c>
      <c r="CO925" s="32">
        <v>96697</v>
      </c>
      <c r="CP925" s="32">
        <v>96697</v>
      </c>
      <c r="CQ925" s="32">
        <v>96697</v>
      </c>
      <c r="CR925" s="32">
        <v>96697</v>
      </c>
      <c r="CS925" s="32">
        <v>96697</v>
      </c>
      <c r="CT925" s="32">
        <v>96697</v>
      </c>
      <c r="CU925" s="32">
        <v>96697</v>
      </c>
      <c r="CV925" s="32">
        <v>96697</v>
      </c>
      <c r="CW925" s="32">
        <v>96697</v>
      </c>
      <c r="CX925" s="32">
        <v>96727</v>
      </c>
      <c r="CZ925" t="s">
        <v>1267</v>
      </c>
      <c r="DA925" t="s">
        <v>3101</v>
      </c>
      <c r="DB925">
        <v>96697</v>
      </c>
      <c r="DC925">
        <v>96697</v>
      </c>
      <c r="DD925">
        <v>96697</v>
      </c>
      <c r="DE925">
        <v>96697</v>
      </c>
      <c r="DF925">
        <v>96697</v>
      </c>
      <c r="DG925">
        <v>96697</v>
      </c>
      <c r="DH925">
        <v>96697</v>
      </c>
      <c r="DI925">
        <v>96697</v>
      </c>
      <c r="DJ925">
        <v>96697</v>
      </c>
      <c r="DK925">
        <v>96697</v>
      </c>
      <c r="DL925">
        <v>96697</v>
      </c>
      <c r="DM925">
        <v>96727</v>
      </c>
      <c r="DN925">
        <f t="shared" si="18"/>
        <v>1160394</v>
      </c>
    </row>
    <row r="926" spans="89:118" x14ac:dyDescent="0.45">
      <c r="CK926" t="s">
        <v>1267</v>
      </c>
      <c r="CL926" t="s">
        <v>3781</v>
      </c>
      <c r="CM926" s="32">
        <v>129400</v>
      </c>
      <c r="CN926" s="32">
        <v>129400</v>
      </c>
      <c r="CO926" s="32">
        <v>129400</v>
      </c>
      <c r="CP926" s="32">
        <v>129400</v>
      </c>
      <c r="CQ926" s="32">
        <v>129400</v>
      </c>
      <c r="CR926" s="32">
        <v>129400</v>
      </c>
      <c r="CS926" s="32">
        <v>129400</v>
      </c>
      <c r="CT926" s="32">
        <v>129400</v>
      </c>
      <c r="CU926" s="32">
        <v>129400</v>
      </c>
      <c r="CV926" s="32">
        <v>129400</v>
      </c>
      <c r="CW926" s="32">
        <v>129400</v>
      </c>
      <c r="CX926" s="32">
        <v>129400</v>
      </c>
      <c r="CZ926" t="s">
        <v>1267</v>
      </c>
      <c r="DA926" t="s">
        <v>3781</v>
      </c>
      <c r="DB926">
        <v>129400</v>
      </c>
      <c r="DC926">
        <v>129400</v>
      </c>
      <c r="DD926">
        <v>129400</v>
      </c>
      <c r="DE926">
        <v>129400</v>
      </c>
      <c r="DF926">
        <v>129400</v>
      </c>
      <c r="DG926">
        <v>129400</v>
      </c>
      <c r="DH926">
        <v>129400</v>
      </c>
      <c r="DI926">
        <v>129400</v>
      </c>
      <c r="DJ926">
        <v>129400</v>
      </c>
      <c r="DK926">
        <v>129400</v>
      </c>
      <c r="DL926">
        <v>129400</v>
      </c>
      <c r="DM926">
        <v>129400</v>
      </c>
      <c r="DN926">
        <f t="shared" si="18"/>
        <v>1552800</v>
      </c>
    </row>
    <row r="927" spans="89:118" x14ac:dyDescent="0.45">
      <c r="CK927" t="s">
        <v>1267</v>
      </c>
      <c r="CL927" t="s">
        <v>3103</v>
      </c>
      <c r="CM927" s="32">
        <v>26458</v>
      </c>
      <c r="CN927" s="32">
        <v>26380</v>
      </c>
      <c r="CO927" s="32">
        <v>26380</v>
      </c>
      <c r="CP927" s="32">
        <v>26380</v>
      </c>
      <c r="CQ927" s="32">
        <v>26380</v>
      </c>
      <c r="CR927" s="32">
        <v>26380</v>
      </c>
      <c r="CS927" s="32">
        <v>26380</v>
      </c>
      <c r="CT927" s="32">
        <v>26380</v>
      </c>
      <c r="CU927" s="32">
        <v>26380</v>
      </c>
      <c r="CV927" s="32">
        <v>26419</v>
      </c>
      <c r="CW927" s="32">
        <v>26380</v>
      </c>
      <c r="CX927" s="32">
        <v>26380</v>
      </c>
      <c r="CZ927" t="s">
        <v>1267</v>
      </c>
      <c r="DA927" t="s">
        <v>3103</v>
      </c>
      <c r="DB927">
        <v>26458</v>
      </c>
      <c r="DC927">
        <v>26380</v>
      </c>
      <c r="DD927">
        <v>26380</v>
      </c>
      <c r="DE927">
        <v>26380</v>
      </c>
      <c r="DF927">
        <v>26380</v>
      </c>
      <c r="DG927">
        <v>26380</v>
      </c>
      <c r="DH927">
        <v>26380</v>
      </c>
      <c r="DI927">
        <v>26380</v>
      </c>
      <c r="DJ927">
        <v>26380</v>
      </c>
      <c r="DK927">
        <v>26419</v>
      </c>
      <c r="DL927">
        <v>26380</v>
      </c>
      <c r="DM927">
        <v>26380</v>
      </c>
      <c r="DN927">
        <f t="shared" si="18"/>
        <v>316677</v>
      </c>
    </row>
    <row r="928" spans="89:118" x14ac:dyDescent="0.45">
      <c r="CK928" t="s">
        <v>1259</v>
      </c>
      <c r="CL928" t="s">
        <v>3109</v>
      </c>
      <c r="CM928" s="32">
        <v>40</v>
      </c>
      <c r="CN928" s="32">
        <v>107</v>
      </c>
      <c r="CO928" s="32">
        <v>67</v>
      </c>
      <c r="CP928" s="32">
        <v>40</v>
      </c>
      <c r="CQ928" s="32">
        <v>80</v>
      </c>
      <c r="CR928" s="32">
        <v>13</v>
      </c>
      <c r="CS928" s="32">
        <v>93</v>
      </c>
      <c r="CT928" s="32">
        <v>13</v>
      </c>
      <c r="CU928" s="32">
        <v>13</v>
      </c>
      <c r="CV928" s="32">
        <v>13</v>
      </c>
      <c r="CW928" s="32">
        <v>27</v>
      </c>
      <c r="CX928" s="32">
        <v>27</v>
      </c>
      <c r="CZ928" t="s">
        <v>1259</v>
      </c>
      <c r="DA928" t="s">
        <v>3109</v>
      </c>
      <c r="DB928">
        <v>40</v>
      </c>
      <c r="DC928">
        <v>107</v>
      </c>
      <c r="DD928">
        <v>67</v>
      </c>
      <c r="DE928">
        <v>40</v>
      </c>
      <c r="DF928">
        <v>80</v>
      </c>
      <c r="DG928">
        <v>13</v>
      </c>
      <c r="DH928">
        <v>93</v>
      </c>
      <c r="DI928">
        <v>13</v>
      </c>
      <c r="DJ928">
        <v>13</v>
      </c>
      <c r="DK928">
        <v>13</v>
      </c>
      <c r="DL928">
        <v>27</v>
      </c>
      <c r="DM928">
        <v>27</v>
      </c>
      <c r="DN928">
        <f t="shared" si="18"/>
        <v>533</v>
      </c>
    </row>
    <row r="929" spans="89:118" x14ac:dyDescent="0.45">
      <c r="CK929" t="s">
        <v>1259</v>
      </c>
      <c r="CL929" t="s">
        <v>3108</v>
      </c>
      <c r="CM929" s="32">
        <v>126000</v>
      </c>
      <c r="CN929" s="32">
        <v>126000</v>
      </c>
      <c r="CO929" s="32">
        <v>126000</v>
      </c>
      <c r="CP929" s="32">
        <v>122617</v>
      </c>
      <c r="CQ929" s="32">
        <v>119000</v>
      </c>
      <c r="CR929" s="32">
        <v>119000</v>
      </c>
      <c r="CS929" s="32">
        <v>117871</v>
      </c>
      <c r="CT929" s="32">
        <v>115500</v>
      </c>
      <c r="CU929" s="32">
        <v>112618</v>
      </c>
      <c r="CV929" s="32">
        <v>112000</v>
      </c>
      <c r="CW929" s="32">
        <v>112000</v>
      </c>
      <c r="CX929" s="32">
        <v>112000</v>
      </c>
      <c r="CZ929" t="s">
        <v>1259</v>
      </c>
      <c r="DA929" t="s">
        <v>3108</v>
      </c>
      <c r="DB929">
        <v>126000</v>
      </c>
      <c r="DC929">
        <v>126000</v>
      </c>
      <c r="DD929">
        <v>126000</v>
      </c>
      <c r="DE929">
        <v>122617</v>
      </c>
      <c r="DF929">
        <v>119000</v>
      </c>
      <c r="DG929">
        <v>119000</v>
      </c>
      <c r="DH929">
        <v>117871</v>
      </c>
      <c r="DI929">
        <v>115500</v>
      </c>
      <c r="DJ929">
        <v>112618</v>
      </c>
      <c r="DK929">
        <v>112000</v>
      </c>
      <c r="DL929">
        <v>112000</v>
      </c>
      <c r="DM929">
        <v>112000</v>
      </c>
      <c r="DN929">
        <f t="shared" si="18"/>
        <v>1420606</v>
      </c>
    </row>
    <row r="930" spans="89:118" x14ac:dyDescent="0.45">
      <c r="CK930" t="s">
        <v>1259</v>
      </c>
      <c r="CL930" t="s">
        <v>3111</v>
      </c>
      <c r="CM930" s="32">
        <v>180</v>
      </c>
      <c r="CN930" s="32">
        <v>60</v>
      </c>
      <c r="CO930" s="32">
        <v>60</v>
      </c>
      <c r="CP930" s="32">
        <v>60</v>
      </c>
      <c r="CQ930" s="32">
        <v>0</v>
      </c>
      <c r="CR930" s="32">
        <v>3581</v>
      </c>
      <c r="CS930" s="32">
        <v>443</v>
      </c>
      <c r="CT930" s="32">
        <v>0</v>
      </c>
      <c r="CU930" s="32">
        <v>0</v>
      </c>
      <c r="CV930" s="32">
        <v>0</v>
      </c>
      <c r="CW930" s="32">
        <v>0</v>
      </c>
      <c r="CX930" s="32">
        <v>0</v>
      </c>
      <c r="CZ930" t="s">
        <v>1259</v>
      </c>
      <c r="DA930" t="s">
        <v>3111</v>
      </c>
      <c r="DB930">
        <v>180</v>
      </c>
      <c r="DC930">
        <v>60</v>
      </c>
      <c r="DD930">
        <v>60</v>
      </c>
      <c r="DE930">
        <v>60</v>
      </c>
      <c r="DF930">
        <v>0</v>
      </c>
      <c r="DG930">
        <v>3581</v>
      </c>
      <c r="DH930">
        <v>443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f t="shared" si="18"/>
        <v>4384</v>
      </c>
    </row>
    <row r="931" spans="89:118" x14ac:dyDescent="0.45">
      <c r="CK931" t="s">
        <v>1259</v>
      </c>
      <c r="CL931" t="s">
        <v>3100</v>
      </c>
      <c r="CM931" s="32">
        <v>82847</v>
      </c>
      <c r="CN931" s="32">
        <v>82847</v>
      </c>
      <c r="CO931" s="32">
        <v>82847</v>
      </c>
      <c r="CP931" s="32">
        <v>82847</v>
      </c>
      <c r="CQ931" s="32">
        <v>82847</v>
      </c>
      <c r="CR931" s="32">
        <v>82847</v>
      </c>
      <c r="CS931" s="32">
        <v>82847</v>
      </c>
      <c r="CT931" s="32">
        <v>82847</v>
      </c>
      <c r="CU931" s="32">
        <v>82847</v>
      </c>
      <c r="CV931" s="32">
        <v>82847</v>
      </c>
      <c r="CW931" s="32">
        <v>82847</v>
      </c>
      <c r="CX931" s="32">
        <v>82857</v>
      </c>
      <c r="CZ931" t="s">
        <v>1259</v>
      </c>
      <c r="DA931" t="s">
        <v>3100</v>
      </c>
      <c r="DB931">
        <v>82847</v>
      </c>
      <c r="DC931">
        <v>82847</v>
      </c>
      <c r="DD931">
        <v>82847</v>
      </c>
      <c r="DE931">
        <v>82847</v>
      </c>
      <c r="DF931">
        <v>82847</v>
      </c>
      <c r="DG931">
        <v>82847</v>
      </c>
      <c r="DH931">
        <v>82847</v>
      </c>
      <c r="DI931">
        <v>82847</v>
      </c>
      <c r="DJ931">
        <v>82847</v>
      </c>
      <c r="DK931">
        <v>82847</v>
      </c>
      <c r="DL931">
        <v>82847</v>
      </c>
      <c r="DM931">
        <v>82857</v>
      </c>
      <c r="DN931">
        <f t="shared" si="18"/>
        <v>994174</v>
      </c>
    </row>
    <row r="932" spans="89:118" x14ac:dyDescent="0.45">
      <c r="CK932" t="s">
        <v>1259</v>
      </c>
      <c r="CL932" t="s">
        <v>3112</v>
      </c>
      <c r="CM932" s="32">
        <v>77424</v>
      </c>
      <c r="CN932" s="32">
        <v>77424</v>
      </c>
      <c r="CO932" s="32">
        <v>77424</v>
      </c>
      <c r="CP932" s="32">
        <v>77424</v>
      </c>
      <c r="CQ932" s="32">
        <v>77424</v>
      </c>
      <c r="CR932" s="32">
        <v>77424</v>
      </c>
      <c r="CS932" s="32">
        <v>77424</v>
      </c>
      <c r="CT932" s="32">
        <v>77424</v>
      </c>
      <c r="CU932" s="32">
        <v>77424</v>
      </c>
      <c r="CV932" s="32">
        <v>77424</v>
      </c>
      <c r="CW932" s="32">
        <v>77424</v>
      </c>
      <c r="CX932" s="32">
        <v>77424</v>
      </c>
      <c r="CZ932" t="s">
        <v>1259</v>
      </c>
      <c r="DA932" t="s">
        <v>3112</v>
      </c>
      <c r="DB932">
        <v>77424</v>
      </c>
      <c r="DC932">
        <v>77424</v>
      </c>
      <c r="DD932">
        <v>77424</v>
      </c>
      <c r="DE932">
        <v>77424</v>
      </c>
      <c r="DF932">
        <v>77424</v>
      </c>
      <c r="DG932">
        <v>77424</v>
      </c>
      <c r="DH932">
        <v>77424</v>
      </c>
      <c r="DI932">
        <v>77424</v>
      </c>
      <c r="DJ932">
        <v>77424</v>
      </c>
      <c r="DK932">
        <v>77424</v>
      </c>
      <c r="DL932">
        <v>77424</v>
      </c>
      <c r="DM932">
        <v>77424</v>
      </c>
      <c r="DN932">
        <f t="shared" si="18"/>
        <v>929088</v>
      </c>
    </row>
    <row r="933" spans="89:118" x14ac:dyDescent="0.45">
      <c r="CK933" t="s">
        <v>1259</v>
      </c>
      <c r="CL933" t="s">
        <v>3113</v>
      </c>
      <c r="CM933" s="32">
        <v>68852</v>
      </c>
      <c r="CN933" s="32">
        <v>62212</v>
      </c>
      <c r="CO933" s="32">
        <v>58302</v>
      </c>
      <c r="CP933" s="32">
        <v>58947</v>
      </c>
      <c r="CQ933" s="32">
        <v>75262</v>
      </c>
      <c r="CR933" s="32">
        <v>76168</v>
      </c>
      <c r="CS933" s="32">
        <v>74742</v>
      </c>
      <c r="CT933" s="32">
        <v>75488</v>
      </c>
      <c r="CU933" s="32">
        <v>72901</v>
      </c>
      <c r="CV933" s="32">
        <v>79480</v>
      </c>
      <c r="CW933" s="32">
        <v>87335</v>
      </c>
      <c r="CX933" s="32">
        <v>103516</v>
      </c>
      <c r="CZ933" t="s">
        <v>1259</v>
      </c>
      <c r="DA933" t="s">
        <v>3113</v>
      </c>
      <c r="DB933">
        <v>68852</v>
      </c>
      <c r="DC933">
        <v>62212</v>
      </c>
      <c r="DD933">
        <v>58302</v>
      </c>
      <c r="DE933">
        <v>58947</v>
      </c>
      <c r="DF933">
        <v>75262</v>
      </c>
      <c r="DG933">
        <v>76168</v>
      </c>
      <c r="DH933">
        <v>74742</v>
      </c>
      <c r="DI933">
        <v>75488</v>
      </c>
      <c r="DJ933">
        <v>72901</v>
      </c>
      <c r="DK933">
        <v>79480</v>
      </c>
      <c r="DL933">
        <v>87335</v>
      </c>
      <c r="DM933">
        <v>103516</v>
      </c>
      <c r="DN933">
        <f t="shared" si="18"/>
        <v>893205</v>
      </c>
    </row>
    <row r="934" spans="89:118" x14ac:dyDescent="0.45">
      <c r="CK934" t="s">
        <v>1259</v>
      </c>
      <c r="CL934" t="s">
        <v>3101</v>
      </c>
      <c r="CM934" s="32">
        <v>27310</v>
      </c>
      <c r="CN934" s="32">
        <v>27310</v>
      </c>
      <c r="CO934" s="32">
        <v>27310</v>
      </c>
      <c r="CP934" s="32">
        <v>27250</v>
      </c>
      <c r="CQ934" s="32">
        <v>27250</v>
      </c>
      <c r="CR934" s="32">
        <v>27760</v>
      </c>
      <c r="CS934" s="32">
        <v>27760</v>
      </c>
      <c r="CT934" s="32">
        <v>27760</v>
      </c>
      <c r="CU934" s="32">
        <v>27760</v>
      </c>
      <c r="CV934" s="32">
        <v>27760</v>
      </c>
      <c r="CW934" s="32">
        <v>27424</v>
      </c>
      <c r="CX934" s="32">
        <v>27424</v>
      </c>
      <c r="CZ934" t="s">
        <v>1259</v>
      </c>
      <c r="DA934" t="s">
        <v>3101</v>
      </c>
      <c r="DB934">
        <v>27310</v>
      </c>
      <c r="DC934">
        <v>27310</v>
      </c>
      <c r="DD934">
        <v>27310</v>
      </c>
      <c r="DE934">
        <v>27250</v>
      </c>
      <c r="DF934">
        <v>27250</v>
      </c>
      <c r="DG934">
        <v>27760</v>
      </c>
      <c r="DH934">
        <v>27760</v>
      </c>
      <c r="DI934">
        <v>27760</v>
      </c>
      <c r="DJ934">
        <v>27760</v>
      </c>
      <c r="DK934">
        <v>27760</v>
      </c>
      <c r="DL934">
        <v>27424</v>
      </c>
      <c r="DM934">
        <v>27424</v>
      </c>
      <c r="DN934">
        <f t="shared" si="18"/>
        <v>330078</v>
      </c>
    </row>
    <row r="935" spans="89:118" x14ac:dyDescent="0.45">
      <c r="CK935" t="s">
        <v>1259</v>
      </c>
      <c r="CL935" t="s">
        <v>3103</v>
      </c>
      <c r="CM935" s="32">
        <v>110575</v>
      </c>
      <c r="CN935" s="32">
        <v>113966</v>
      </c>
      <c r="CO935" s="32">
        <v>114538</v>
      </c>
      <c r="CP935" s="32">
        <v>119932</v>
      </c>
      <c r="CQ935" s="32">
        <v>157490</v>
      </c>
      <c r="CR935" s="32">
        <v>176506</v>
      </c>
      <c r="CS935" s="32">
        <v>226250</v>
      </c>
      <c r="CT935" s="32">
        <v>185565</v>
      </c>
      <c r="CU935" s="32">
        <v>184999</v>
      </c>
      <c r="CV935" s="32">
        <v>171907</v>
      </c>
      <c r="CW935" s="32">
        <v>171736</v>
      </c>
      <c r="CX935" s="32">
        <v>177672</v>
      </c>
      <c r="CZ935" t="s">
        <v>1259</v>
      </c>
      <c r="DA935" t="s">
        <v>3103</v>
      </c>
      <c r="DB935">
        <v>110575</v>
      </c>
      <c r="DC935">
        <v>113966</v>
      </c>
      <c r="DD935">
        <v>114538</v>
      </c>
      <c r="DE935">
        <v>119932</v>
      </c>
      <c r="DF935">
        <v>157490</v>
      </c>
      <c r="DG935">
        <v>176506</v>
      </c>
      <c r="DH935">
        <v>226250</v>
      </c>
      <c r="DI935">
        <v>185565</v>
      </c>
      <c r="DJ935">
        <v>184999</v>
      </c>
      <c r="DK935">
        <v>171907</v>
      </c>
      <c r="DL935">
        <v>171736</v>
      </c>
      <c r="DM935">
        <v>177672</v>
      </c>
      <c r="DN935">
        <f t="shared" si="18"/>
        <v>1911136</v>
      </c>
    </row>
    <row r="936" spans="89:118" x14ac:dyDescent="0.45">
      <c r="CK936" t="s">
        <v>1259</v>
      </c>
      <c r="CL936" t="s">
        <v>3107</v>
      </c>
      <c r="CM936" s="32">
        <v>84822</v>
      </c>
      <c r="CN936" s="32">
        <v>87393</v>
      </c>
      <c r="CO936" s="32">
        <v>90617</v>
      </c>
      <c r="CP936" s="32">
        <v>96991</v>
      </c>
      <c r="CQ936" s="32">
        <v>94022</v>
      </c>
      <c r="CR936" s="32">
        <v>82392</v>
      </c>
      <c r="CS936" s="32">
        <v>63202</v>
      </c>
      <c r="CT936" s="32">
        <v>64752</v>
      </c>
      <c r="CU936" s="32">
        <v>60383</v>
      </c>
      <c r="CV936" s="32">
        <v>59512</v>
      </c>
      <c r="CW936" s="32">
        <v>54192</v>
      </c>
      <c r="CX936" s="32">
        <v>57887</v>
      </c>
      <c r="CZ936" t="s">
        <v>1259</v>
      </c>
      <c r="DA936" t="s">
        <v>3107</v>
      </c>
      <c r="DB936">
        <v>84822</v>
      </c>
      <c r="DC936">
        <v>87393</v>
      </c>
      <c r="DD936">
        <v>90617</v>
      </c>
      <c r="DE936">
        <v>96991</v>
      </c>
      <c r="DF936">
        <v>94022</v>
      </c>
      <c r="DG936">
        <v>82392</v>
      </c>
      <c r="DH936">
        <v>63202</v>
      </c>
      <c r="DI936">
        <v>64752</v>
      </c>
      <c r="DJ936">
        <v>60383</v>
      </c>
      <c r="DK936">
        <v>59512</v>
      </c>
      <c r="DL936">
        <v>54192</v>
      </c>
      <c r="DM936">
        <v>57887</v>
      </c>
      <c r="DN936">
        <f t="shared" si="18"/>
        <v>896165</v>
      </c>
    </row>
    <row r="937" spans="89:118" x14ac:dyDescent="0.45">
      <c r="CK937" t="s">
        <v>165</v>
      </c>
      <c r="CL937" t="s">
        <v>3104</v>
      </c>
      <c r="CM937" s="32">
        <v>8000</v>
      </c>
      <c r="CN937" s="32">
        <v>8000</v>
      </c>
      <c r="CO937" s="32">
        <v>8000</v>
      </c>
      <c r="CP937" s="32">
        <v>8000</v>
      </c>
      <c r="CQ937" s="32">
        <v>8000</v>
      </c>
      <c r="CR937" s="32">
        <v>8000</v>
      </c>
      <c r="CS937" s="32">
        <v>8000</v>
      </c>
      <c r="CT937" s="32">
        <v>8000</v>
      </c>
      <c r="CU937" s="32">
        <v>8000</v>
      </c>
      <c r="CV937" s="32">
        <v>8000</v>
      </c>
      <c r="CW937" s="32">
        <v>8000</v>
      </c>
      <c r="CX937" s="32">
        <v>8000</v>
      </c>
      <c r="CZ937" t="s">
        <v>165</v>
      </c>
      <c r="DA937" t="s">
        <v>3104</v>
      </c>
      <c r="DB937">
        <v>8000</v>
      </c>
      <c r="DC937">
        <v>8000</v>
      </c>
      <c r="DD937">
        <v>8000</v>
      </c>
      <c r="DE937">
        <v>8000</v>
      </c>
      <c r="DF937">
        <v>8000</v>
      </c>
      <c r="DG937">
        <v>8000</v>
      </c>
      <c r="DH937">
        <v>8000</v>
      </c>
      <c r="DI937">
        <v>8000</v>
      </c>
      <c r="DJ937">
        <v>8000</v>
      </c>
      <c r="DK937">
        <v>8000</v>
      </c>
      <c r="DL937">
        <v>8000</v>
      </c>
      <c r="DM937">
        <v>8000</v>
      </c>
      <c r="DN937">
        <f t="shared" si="18"/>
        <v>96000</v>
      </c>
    </row>
    <row r="938" spans="89:118" x14ac:dyDescent="0.45">
      <c r="CK938" t="s">
        <v>165</v>
      </c>
      <c r="CL938" t="s">
        <v>3106</v>
      </c>
      <c r="CM938" s="32">
        <v>34000</v>
      </c>
      <c r="CN938" s="32">
        <v>34000</v>
      </c>
      <c r="CO938" s="32">
        <v>34000</v>
      </c>
      <c r="CP938" s="32">
        <v>34000</v>
      </c>
      <c r="CQ938" s="32">
        <v>34000</v>
      </c>
      <c r="CR938" s="32">
        <v>34000</v>
      </c>
      <c r="CS938" s="32">
        <v>34000</v>
      </c>
      <c r="CT938" s="32">
        <v>34000</v>
      </c>
      <c r="CU938" s="32">
        <v>34000</v>
      </c>
      <c r="CV938" s="32">
        <v>34000</v>
      </c>
      <c r="CW938" s="32">
        <v>34000</v>
      </c>
      <c r="CX938" s="32">
        <v>34000</v>
      </c>
      <c r="CZ938" t="s">
        <v>165</v>
      </c>
      <c r="DA938" t="s">
        <v>3106</v>
      </c>
      <c r="DB938">
        <v>34000</v>
      </c>
      <c r="DC938">
        <v>34000</v>
      </c>
      <c r="DD938">
        <v>34000</v>
      </c>
      <c r="DE938">
        <v>34000</v>
      </c>
      <c r="DF938">
        <v>34000</v>
      </c>
      <c r="DG938">
        <v>34000</v>
      </c>
      <c r="DH938">
        <v>34000</v>
      </c>
      <c r="DI938">
        <v>34000</v>
      </c>
      <c r="DJ938">
        <v>34000</v>
      </c>
      <c r="DK938">
        <v>34000</v>
      </c>
      <c r="DL938">
        <v>34000</v>
      </c>
      <c r="DM938">
        <v>34000</v>
      </c>
      <c r="DN938">
        <f t="shared" si="18"/>
        <v>408000</v>
      </c>
    </row>
    <row r="939" spans="89:118" x14ac:dyDescent="0.45">
      <c r="CK939" t="s">
        <v>165</v>
      </c>
      <c r="CL939" t="s">
        <v>3112</v>
      </c>
      <c r="CM939" s="32">
        <v>43000</v>
      </c>
      <c r="CN939" s="32">
        <v>43000</v>
      </c>
      <c r="CO939" s="32">
        <v>43000</v>
      </c>
      <c r="CP939" s="32">
        <v>43000</v>
      </c>
      <c r="CQ939" s="32">
        <v>43000</v>
      </c>
      <c r="CR939" s="32">
        <v>43000</v>
      </c>
      <c r="CS939" s="32">
        <v>43000</v>
      </c>
      <c r="CT939" s="32">
        <v>43000</v>
      </c>
      <c r="CU939" s="32">
        <v>43000</v>
      </c>
      <c r="CV939" s="32">
        <v>43000</v>
      </c>
      <c r="CW939" s="32">
        <v>43000</v>
      </c>
      <c r="CX939" s="32">
        <v>43000</v>
      </c>
      <c r="CZ939" t="s">
        <v>165</v>
      </c>
      <c r="DA939" t="s">
        <v>3112</v>
      </c>
      <c r="DB939">
        <v>43000</v>
      </c>
      <c r="DC939">
        <v>43000</v>
      </c>
      <c r="DD939">
        <v>43000</v>
      </c>
      <c r="DE939">
        <v>43000</v>
      </c>
      <c r="DF939">
        <v>43000</v>
      </c>
      <c r="DG939">
        <v>43000</v>
      </c>
      <c r="DH939">
        <v>43000</v>
      </c>
      <c r="DI939">
        <v>43000</v>
      </c>
      <c r="DJ939">
        <v>43000</v>
      </c>
      <c r="DK939">
        <v>43000</v>
      </c>
      <c r="DL939">
        <v>43000</v>
      </c>
      <c r="DM939">
        <v>43000</v>
      </c>
      <c r="DN939">
        <f t="shared" si="18"/>
        <v>516000</v>
      </c>
    </row>
    <row r="940" spans="89:118" x14ac:dyDescent="0.45">
      <c r="CK940" t="s">
        <v>165</v>
      </c>
      <c r="CL940" t="s">
        <v>3122</v>
      </c>
      <c r="CM940" s="32">
        <v>13000</v>
      </c>
      <c r="CN940" s="32">
        <v>13000</v>
      </c>
      <c r="CO940" s="32">
        <v>13000</v>
      </c>
      <c r="CP940" s="32">
        <v>13000</v>
      </c>
      <c r="CQ940" s="32">
        <v>13000</v>
      </c>
      <c r="CR940" s="32">
        <v>13000</v>
      </c>
      <c r="CS940" s="32">
        <v>13000</v>
      </c>
      <c r="CT940" s="32">
        <v>13000</v>
      </c>
      <c r="CU940" s="32">
        <v>13000</v>
      </c>
      <c r="CV940" s="32">
        <v>13000</v>
      </c>
      <c r="CW940" s="32">
        <v>13000</v>
      </c>
      <c r="CX940" s="32">
        <v>13000</v>
      </c>
      <c r="CZ940" t="s">
        <v>165</v>
      </c>
      <c r="DA940" t="s">
        <v>3122</v>
      </c>
      <c r="DB940">
        <v>13000</v>
      </c>
      <c r="DC940">
        <v>13000</v>
      </c>
      <c r="DD940">
        <v>13000</v>
      </c>
      <c r="DE940">
        <v>13000</v>
      </c>
      <c r="DF940">
        <v>13000</v>
      </c>
      <c r="DG940">
        <v>13000</v>
      </c>
      <c r="DH940">
        <v>13000</v>
      </c>
      <c r="DI940">
        <v>13000</v>
      </c>
      <c r="DJ940">
        <v>13000</v>
      </c>
      <c r="DK940">
        <v>13000</v>
      </c>
      <c r="DL940">
        <v>13000</v>
      </c>
      <c r="DM940">
        <v>13000</v>
      </c>
      <c r="DN940">
        <f t="shared" si="18"/>
        <v>156000</v>
      </c>
    </row>
    <row r="941" spans="89:118" x14ac:dyDescent="0.45">
      <c r="CK941" t="s">
        <v>165</v>
      </c>
      <c r="CL941" t="s">
        <v>3402</v>
      </c>
      <c r="CM941" s="32">
        <v>64000</v>
      </c>
      <c r="CN941" s="32">
        <v>64000</v>
      </c>
      <c r="CO941" s="32">
        <v>64000</v>
      </c>
      <c r="CP941" s="32">
        <v>64000</v>
      </c>
      <c r="CQ941" s="32">
        <v>64000</v>
      </c>
      <c r="CR941" s="32">
        <v>64000</v>
      </c>
      <c r="CS941" s="32">
        <v>64000</v>
      </c>
      <c r="CT941" s="32">
        <v>64000</v>
      </c>
      <c r="CU941" s="32">
        <v>64000</v>
      </c>
      <c r="CV941" s="32">
        <v>64000</v>
      </c>
      <c r="CW941" s="32">
        <v>64000</v>
      </c>
      <c r="CX941" s="32">
        <v>64000</v>
      </c>
      <c r="CZ941" t="s">
        <v>165</v>
      </c>
      <c r="DA941" t="s">
        <v>3402</v>
      </c>
      <c r="DB941">
        <v>64000</v>
      </c>
      <c r="DC941">
        <v>64000</v>
      </c>
      <c r="DD941">
        <v>64000</v>
      </c>
      <c r="DE941">
        <v>64000</v>
      </c>
      <c r="DF941">
        <v>64000</v>
      </c>
      <c r="DG941">
        <v>64000</v>
      </c>
      <c r="DH941">
        <v>64000</v>
      </c>
      <c r="DI941">
        <v>64000</v>
      </c>
      <c r="DJ941">
        <v>64000</v>
      </c>
      <c r="DK941">
        <v>64000</v>
      </c>
      <c r="DL941">
        <v>64000</v>
      </c>
      <c r="DM941">
        <v>64000</v>
      </c>
      <c r="DN941">
        <f t="shared" si="18"/>
        <v>768000</v>
      </c>
    </row>
    <row r="942" spans="89:118" x14ac:dyDescent="0.45">
      <c r="CK942" t="s">
        <v>165</v>
      </c>
      <c r="CL942" t="s">
        <v>3103</v>
      </c>
      <c r="CM942" s="32">
        <v>10459</v>
      </c>
      <c r="CN942" s="32">
        <v>11056</v>
      </c>
      <c r="CO942" s="32">
        <v>10820</v>
      </c>
      <c r="CP942" s="32">
        <v>11937</v>
      </c>
      <c r="CQ942" s="32">
        <v>9862</v>
      </c>
      <c r="CR942" s="32">
        <v>10964</v>
      </c>
      <c r="CS942" s="32">
        <v>11242</v>
      </c>
      <c r="CT942" s="32">
        <v>11736</v>
      </c>
      <c r="CU942" s="32">
        <v>11635</v>
      </c>
      <c r="CV942" s="32">
        <v>10342</v>
      </c>
      <c r="CW942" s="32">
        <v>11155</v>
      </c>
      <c r="CX942" s="32">
        <v>10828</v>
      </c>
      <c r="CZ942" t="s">
        <v>165</v>
      </c>
      <c r="DA942" t="s">
        <v>3103</v>
      </c>
      <c r="DB942">
        <v>10459</v>
      </c>
      <c r="DC942">
        <v>11056</v>
      </c>
      <c r="DD942">
        <v>10820</v>
      </c>
      <c r="DE942">
        <v>11937</v>
      </c>
      <c r="DF942">
        <v>9862</v>
      </c>
      <c r="DG942">
        <v>10964</v>
      </c>
      <c r="DH942">
        <v>11242</v>
      </c>
      <c r="DI942">
        <v>11736</v>
      </c>
      <c r="DJ942">
        <v>11635</v>
      </c>
      <c r="DK942">
        <v>10342</v>
      </c>
      <c r="DL942">
        <v>11155</v>
      </c>
      <c r="DM942">
        <v>10828</v>
      </c>
      <c r="DN942">
        <f t="shared" si="18"/>
        <v>132036</v>
      </c>
    </row>
    <row r="943" spans="89:118" x14ac:dyDescent="0.45">
      <c r="CK943" t="s">
        <v>165</v>
      </c>
      <c r="CL943" t="s">
        <v>3107</v>
      </c>
      <c r="CM943" s="32">
        <v>6000</v>
      </c>
      <c r="CN943" s="32">
        <v>6000</v>
      </c>
      <c r="CO943" s="32">
        <v>6000</v>
      </c>
      <c r="CP943" s="32">
        <v>6000</v>
      </c>
      <c r="CQ943" s="32">
        <v>6000</v>
      </c>
      <c r="CR943" s="32">
        <v>6000</v>
      </c>
      <c r="CS943" s="32">
        <v>6000</v>
      </c>
      <c r="CT943" s="32">
        <v>6000</v>
      </c>
      <c r="CU943" s="32">
        <v>6000</v>
      </c>
      <c r="CV943" s="32">
        <v>6000</v>
      </c>
      <c r="CW943" s="32">
        <v>6000</v>
      </c>
      <c r="CX943" s="32">
        <v>6000</v>
      </c>
      <c r="CZ943" t="s">
        <v>165</v>
      </c>
      <c r="DA943" t="s">
        <v>3107</v>
      </c>
      <c r="DB943">
        <v>6000</v>
      </c>
      <c r="DC943">
        <v>6000</v>
      </c>
      <c r="DD943">
        <v>6000</v>
      </c>
      <c r="DE943">
        <v>6000</v>
      </c>
      <c r="DF943">
        <v>6000</v>
      </c>
      <c r="DG943">
        <v>6000</v>
      </c>
      <c r="DH943">
        <v>6000</v>
      </c>
      <c r="DI943">
        <v>6000</v>
      </c>
      <c r="DJ943">
        <v>6000</v>
      </c>
      <c r="DK943">
        <v>6000</v>
      </c>
      <c r="DL943">
        <v>6000</v>
      </c>
      <c r="DM943">
        <v>6000</v>
      </c>
      <c r="DN943">
        <f t="shared" si="18"/>
        <v>72000</v>
      </c>
    </row>
    <row r="944" spans="89:118" x14ac:dyDescent="0.45">
      <c r="CK944" t="s">
        <v>730</v>
      </c>
      <c r="CL944" t="s">
        <v>3100</v>
      </c>
      <c r="CM944" s="32">
        <v>53856</v>
      </c>
      <c r="CN944" s="32">
        <v>53856</v>
      </c>
      <c r="CO944" s="32">
        <v>53856</v>
      </c>
      <c r="CP944" s="32">
        <v>53856</v>
      </c>
      <c r="CQ944" s="32">
        <v>53856</v>
      </c>
      <c r="CR944" s="32">
        <v>53856</v>
      </c>
      <c r="CS944" s="32">
        <v>53856</v>
      </c>
      <c r="CT944" s="32">
        <v>53856</v>
      </c>
      <c r="CU944" s="32">
        <v>53856</v>
      </c>
      <c r="CV944" s="32">
        <v>53856</v>
      </c>
      <c r="CW944" s="32">
        <v>53856</v>
      </c>
      <c r="CX944" s="32">
        <v>53856</v>
      </c>
      <c r="CZ944" t="s">
        <v>730</v>
      </c>
      <c r="DA944" t="s">
        <v>3100</v>
      </c>
      <c r="DB944">
        <v>53856</v>
      </c>
      <c r="DC944">
        <v>53856</v>
      </c>
      <c r="DD944">
        <v>53856</v>
      </c>
      <c r="DE944">
        <v>53856</v>
      </c>
      <c r="DF944">
        <v>53856</v>
      </c>
      <c r="DG944">
        <v>53856</v>
      </c>
      <c r="DH944">
        <v>53856</v>
      </c>
      <c r="DI944">
        <v>53856</v>
      </c>
      <c r="DJ944">
        <v>53856</v>
      </c>
      <c r="DK944">
        <v>53856</v>
      </c>
      <c r="DL944">
        <v>53856</v>
      </c>
      <c r="DM944">
        <v>53856</v>
      </c>
      <c r="DN944">
        <f t="shared" si="18"/>
        <v>646272</v>
      </c>
    </row>
    <row r="945" spans="89:118" x14ac:dyDescent="0.45">
      <c r="CK945" t="s">
        <v>730</v>
      </c>
      <c r="CL945" t="s">
        <v>3104</v>
      </c>
      <c r="CM945" s="32">
        <v>15412</v>
      </c>
      <c r="CN945" s="32">
        <v>15412</v>
      </c>
      <c r="CO945" s="32">
        <v>15412</v>
      </c>
      <c r="CP945" s="32">
        <v>15412</v>
      </c>
      <c r="CQ945" s="32">
        <v>15412</v>
      </c>
      <c r="CR945" s="32">
        <v>15412</v>
      </c>
      <c r="CS945" s="32">
        <v>15412</v>
      </c>
      <c r="CT945" s="32">
        <v>15412</v>
      </c>
      <c r="CU945" s="32">
        <v>15412</v>
      </c>
      <c r="CV945" s="32">
        <v>15412</v>
      </c>
      <c r="CW945" s="32">
        <v>15412</v>
      </c>
      <c r="CX945" s="32">
        <v>15412</v>
      </c>
      <c r="CZ945" t="s">
        <v>730</v>
      </c>
      <c r="DA945" t="s">
        <v>3104</v>
      </c>
      <c r="DB945">
        <v>15412</v>
      </c>
      <c r="DC945">
        <v>15412</v>
      </c>
      <c r="DD945">
        <v>15412</v>
      </c>
      <c r="DE945">
        <v>15412</v>
      </c>
      <c r="DF945">
        <v>15412</v>
      </c>
      <c r="DG945">
        <v>15412</v>
      </c>
      <c r="DH945">
        <v>15412</v>
      </c>
      <c r="DI945">
        <v>15412</v>
      </c>
      <c r="DJ945">
        <v>15412</v>
      </c>
      <c r="DK945">
        <v>15412</v>
      </c>
      <c r="DL945">
        <v>15412</v>
      </c>
      <c r="DM945">
        <v>15412</v>
      </c>
      <c r="DN945">
        <f t="shared" si="18"/>
        <v>184944</v>
      </c>
    </row>
    <row r="946" spans="89:118" x14ac:dyDescent="0.45">
      <c r="CK946" t="s">
        <v>730</v>
      </c>
      <c r="CL946" t="s">
        <v>3105</v>
      </c>
      <c r="CM946" s="32">
        <v>3000</v>
      </c>
      <c r="CN946" s="32">
        <v>3000</v>
      </c>
      <c r="CO946" s="32">
        <v>3000</v>
      </c>
      <c r="CP946" s="32">
        <v>3000</v>
      </c>
      <c r="CQ946" s="32">
        <v>3000</v>
      </c>
      <c r="CR946" s="32">
        <v>3000</v>
      </c>
      <c r="CS946" s="32">
        <v>3000</v>
      </c>
      <c r="CT946" s="32">
        <v>3000</v>
      </c>
      <c r="CU946" s="32">
        <v>3000</v>
      </c>
      <c r="CV946" s="32">
        <v>3000</v>
      </c>
      <c r="CW946" s="32">
        <v>3000</v>
      </c>
      <c r="CX946" s="32">
        <v>3000</v>
      </c>
      <c r="CZ946" t="s">
        <v>730</v>
      </c>
      <c r="DA946" t="s">
        <v>3105</v>
      </c>
      <c r="DB946">
        <v>3000</v>
      </c>
      <c r="DC946">
        <v>3000</v>
      </c>
      <c r="DD946">
        <v>3000</v>
      </c>
      <c r="DE946">
        <v>3000</v>
      </c>
      <c r="DF946">
        <v>3000</v>
      </c>
      <c r="DG946">
        <v>3000</v>
      </c>
      <c r="DH946">
        <v>3000</v>
      </c>
      <c r="DI946">
        <v>3000</v>
      </c>
      <c r="DJ946">
        <v>3000</v>
      </c>
      <c r="DK946">
        <v>3000</v>
      </c>
      <c r="DL946">
        <v>3000</v>
      </c>
      <c r="DM946">
        <v>3000</v>
      </c>
      <c r="DN946">
        <f t="shared" si="18"/>
        <v>36000</v>
      </c>
    </row>
    <row r="947" spans="89:118" x14ac:dyDescent="0.45">
      <c r="CK947" t="s">
        <v>730</v>
      </c>
      <c r="CL947" t="s">
        <v>3101</v>
      </c>
      <c r="CM947" s="32">
        <v>-13215</v>
      </c>
      <c r="CN947" s="32">
        <v>-13215</v>
      </c>
      <c r="CO947" s="32">
        <v>-13215</v>
      </c>
      <c r="CP947" s="32">
        <v>-13215</v>
      </c>
      <c r="CQ947" s="32">
        <v>-13215</v>
      </c>
      <c r="CR947" s="32">
        <v>-13215</v>
      </c>
      <c r="CS947" s="32">
        <v>-13215</v>
      </c>
      <c r="CT947" s="32">
        <v>-13215</v>
      </c>
      <c r="CU947" s="32">
        <v>-13215</v>
      </c>
      <c r="CV947" s="32">
        <v>-13215</v>
      </c>
      <c r="CW947" s="32">
        <v>-13215</v>
      </c>
      <c r="CX947" s="32">
        <v>-13215</v>
      </c>
      <c r="CZ947" t="s">
        <v>730</v>
      </c>
      <c r="DA947" t="s">
        <v>3101</v>
      </c>
      <c r="DB947">
        <v>-13215</v>
      </c>
      <c r="DC947">
        <v>-13215</v>
      </c>
      <c r="DD947">
        <v>-13215</v>
      </c>
      <c r="DE947">
        <v>-13215</v>
      </c>
      <c r="DF947">
        <v>-13215</v>
      </c>
      <c r="DG947">
        <v>-13215</v>
      </c>
      <c r="DH947">
        <v>-13215</v>
      </c>
      <c r="DI947">
        <v>-13215</v>
      </c>
      <c r="DJ947">
        <v>-13215</v>
      </c>
      <c r="DK947">
        <v>-13215</v>
      </c>
      <c r="DL947">
        <v>-13215</v>
      </c>
      <c r="DM947">
        <v>-13215</v>
      </c>
      <c r="DN947">
        <f t="shared" si="18"/>
        <v>-158580</v>
      </c>
    </row>
    <row r="948" spans="89:118" x14ac:dyDescent="0.45">
      <c r="CK948" t="s">
        <v>730</v>
      </c>
      <c r="CL948" t="s">
        <v>3103</v>
      </c>
      <c r="CM948" s="32">
        <v>2000</v>
      </c>
      <c r="CN948" s="32">
        <v>2000</v>
      </c>
      <c r="CO948" s="32">
        <v>2000</v>
      </c>
      <c r="CP948" s="32">
        <v>2000</v>
      </c>
      <c r="CQ948" s="32">
        <v>2000</v>
      </c>
      <c r="CR948" s="32">
        <v>2000</v>
      </c>
      <c r="CS948" s="32">
        <v>2000</v>
      </c>
      <c r="CT948" s="32">
        <v>2000</v>
      </c>
      <c r="CU948" s="32">
        <v>2000</v>
      </c>
      <c r="CV948" s="32">
        <v>2000</v>
      </c>
      <c r="CW948" s="32">
        <v>2000</v>
      </c>
      <c r="CX948" s="32">
        <v>2000</v>
      </c>
      <c r="CZ948" t="s">
        <v>730</v>
      </c>
      <c r="DA948" t="s">
        <v>3103</v>
      </c>
      <c r="DB948">
        <v>2000</v>
      </c>
      <c r="DC948">
        <v>2000</v>
      </c>
      <c r="DD948">
        <v>2000</v>
      </c>
      <c r="DE948">
        <v>2000</v>
      </c>
      <c r="DF948">
        <v>2000</v>
      </c>
      <c r="DG948">
        <v>2000</v>
      </c>
      <c r="DH948">
        <v>2000</v>
      </c>
      <c r="DI948">
        <v>2000</v>
      </c>
      <c r="DJ948">
        <v>2000</v>
      </c>
      <c r="DK948">
        <v>2000</v>
      </c>
      <c r="DL948">
        <v>2000</v>
      </c>
      <c r="DM948">
        <v>2000</v>
      </c>
      <c r="DN948">
        <f t="shared" si="18"/>
        <v>24000</v>
      </c>
    </row>
    <row r="949" spans="89:118" x14ac:dyDescent="0.45">
      <c r="CK949" t="s">
        <v>1153</v>
      </c>
      <c r="CL949" t="s">
        <v>3111</v>
      </c>
      <c r="CM949" s="32">
        <v>0</v>
      </c>
      <c r="CN949" s="32">
        <v>0</v>
      </c>
      <c r="CO949" s="32">
        <v>0</v>
      </c>
      <c r="CP949" s="32">
        <v>0</v>
      </c>
      <c r="CQ949" s="32">
        <v>0</v>
      </c>
      <c r="CR949" s="32">
        <v>0</v>
      </c>
      <c r="CS949" s="32">
        <v>0</v>
      </c>
      <c r="CT949" s="32">
        <v>0</v>
      </c>
      <c r="CU949" s="32">
        <v>0</v>
      </c>
      <c r="CV949" s="32">
        <v>0</v>
      </c>
      <c r="CW949" s="32">
        <v>0</v>
      </c>
      <c r="CX949" s="32">
        <v>0</v>
      </c>
      <c r="CZ949" t="s">
        <v>1153</v>
      </c>
      <c r="DA949" t="s">
        <v>3111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f t="shared" si="18"/>
        <v>0</v>
      </c>
    </row>
    <row r="950" spans="89:118" x14ac:dyDescent="0.45">
      <c r="CK950" t="s">
        <v>1153</v>
      </c>
      <c r="CL950" t="s">
        <v>3100</v>
      </c>
      <c r="CM950" s="32">
        <v>22950</v>
      </c>
      <c r="CN950" s="32">
        <v>22950</v>
      </c>
      <c r="CO950" s="32">
        <v>22950</v>
      </c>
      <c r="CP950" s="32">
        <v>22950</v>
      </c>
      <c r="CQ950" s="32">
        <v>22950</v>
      </c>
      <c r="CR950" s="32">
        <v>22950</v>
      </c>
      <c r="CS950" s="32">
        <v>22950</v>
      </c>
      <c r="CT950" s="32">
        <v>22950</v>
      </c>
      <c r="CU950" s="32">
        <v>22950</v>
      </c>
      <c r="CV950" s="32">
        <v>22950</v>
      </c>
      <c r="CW950" s="32">
        <v>22950</v>
      </c>
      <c r="CX950" s="32">
        <v>19950</v>
      </c>
      <c r="CZ950" t="s">
        <v>1153</v>
      </c>
      <c r="DA950" t="s">
        <v>3100</v>
      </c>
      <c r="DB950">
        <v>22950</v>
      </c>
      <c r="DC950">
        <v>22950</v>
      </c>
      <c r="DD950">
        <v>22950</v>
      </c>
      <c r="DE950">
        <v>22950</v>
      </c>
      <c r="DF950">
        <v>22950</v>
      </c>
      <c r="DG950">
        <v>22950</v>
      </c>
      <c r="DH950">
        <v>22950</v>
      </c>
      <c r="DI950">
        <v>22950</v>
      </c>
      <c r="DJ950">
        <v>22950</v>
      </c>
      <c r="DK950">
        <v>22950</v>
      </c>
      <c r="DL950">
        <v>22950</v>
      </c>
      <c r="DM950">
        <v>19950</v>
      </c>
      <c r="DN950">
        <f t="shared" si="18"/>
        <v>272400</v>
      </c>
    </row>
    <row r="951" spans="89:118" x14ac:dyDescent="0.45">
      <c r="CK951" t="s">
        <v>1153</v>
      </c>
      <c r="CL951" t="s">
        <v>3104</v>
      </c>
      <c r="CM951" s="32">
        <v>2000</v>
      </c>
      <c r="CN951" s="32">
        <v>2000</v>
      </c>
      <c r="CO951" s="32">
        <v>2000</v>
      </c>
      <c r="CP951" s="32">
        <v>2000</v>
      </c>
      <c r="CQ951" s="32">
        <v>2000</v>
      </c>
      <c r="CR951" s="32">
        <v>2000</v>
      </c>
      <c r="CS951" s="32">
        <v>2000</v>
      </c>
      <c r="CT951" s="32">
        <v>2000</v>
      </c>
      <c r="CU951" s="32">
        <v>6798</v>
      </c>
      <c r="CV951" s="32">
        <v>9200</v>
      </c>
      <c r="CW951" s="32">
        <v>9200</v>
      </c>
      <c r="CX951" s="32">
        <v>9200</v>
      </c>
      <c r="CZ951" t="s">
        <v>1153</v>
      </c>
      <c r="DA951" t="s">
        <v>3104</v>
      </c>
      <c r="DB951">
        <v>2000</v>
      </c>
      <c r="DC951">
        <v>2000</v>
      </c>
      <c r="DD951">
        <v>2000</v>
      </c>
      <c r="DE951">
        <v>2000</v>
      </c>
      <c r="DF951">
        <v>2000</v>
      </c>
      <c r="DG951">
        <v>2000</v>
      </c>
      <c r="DH951">
        <v>2000</v>
      </c>
      <c r="DI951">
        <v>2000</v>
      </c>
      <c r="DJ951">
        <v>6798</v>
      </c>
      <c r="DK951">
        <v>9200</v>
      </c>
      <c r="DL951">
        <v>9200</v>
      </c>
      <c r="DM951">
        <v>9200</v>
      </c>
      <c r="DN951">
        <f t="shared" si="18"/>
        <v>50398</v>
      </c>
    </row>
    <row r="952" spans="89:118" x14ac:dyDescent="0.45">
      <c r="CK952" t="s">
        <v>1153</v>
      </c>
      <c r="CL952" t="s">
        <v>3106</v>
      </c>
      <c r="CM952" s="32">
        <v>12795</v>
      </c>
      <c r="CN952" s="32">
        <v>12795</v>
      </c>
      <c r="CO952" s="32">
        <v>12795</v>
      </c>
      <c r="CP952" s="32">
        <v>12795</v>
      </c>
      <c r="CQ952" s="32">
        <v>12795</v>
      </c>
      <c r="CR952" s="32">
        <v>12795</v>
      </c>
      <c r="CS952" s="32">
        <v>12795</v>
      </c>
      <c r="CT952" s="32">
        <v>12795</v>
      </c>
      <c r="CU952" s="32">
        <v>4755</v>
      </c>
      <c r="CV952" s="32">
        <v>735</v>
      </c>
      <c r="CW952" s="32">
        <v>735</v>
      </c>
      <c r="CX952" s="32">
        <v>745</v>
      </c>
      <c r="CZ952" t="s">
        <v>1153</v>
      </c>
      <c r="DA952" t="s">
        <v>3106</v>
      </c>
      <c r="DB952">
        <v>12795</v>
      </c>
      <c r="DC952">
        <v>12795</v>
      </c>
      <c r="DD952">
        <v>12795</v>
      </c>
      <c r="DE952">
        <v>12795</v>
      </c>
      <c r="DF952">
        <v>12795</v>
      </c>
      <c r="DG952">
        <v>12795</v>
      </c>
      <c r="DH952">
        <v>12795</v>
      </c>
      <c r="DI952">
        <v>12795</v>
      </c>
      <c r="DJ952">
        <v>4755</v>
      </c>
      <c r="DK952">
        <v>735</v>
      </c>
      <c r="DL952">
        <v>735</v>
      </c>
      <c r="DM952">
        <v>745</v>
      </c>
      <c r="DN952">
        <f t="shared" si="18"/>
        <v>109330</v>
      </c>
    </row>
    <row r="953" spans="89:118" x14ac:dyDescent="0.45">
      <c r="CK953" t="s">
        <v>1153</v>
      </c>
      <c r="CL953" t="s">
        <v>3113</v>
      </c>
      <c r="CM953" s="32">
        <v>4000</v>
      </c>
      <c r="CN953" s="32">
        <v>4000</v>
      </c>
      <c r="CO953" s="32">
        <v>4000</v>
      </c>
      <c r="CP953" s="32">
        <v>4000</v>
      </c>
      <c r="CQ953" s="32">
        <v>4000</v>
      </c>
      <c r="CR953" s="32">
        <v>4000</v>
      </c>
      <c r="CS953" s="32">
        <v>4000</v>
      </c>
      <c r="CT953" s="32">
        <v>4000</v>
      </c>
      <c r="CU953" s="32">
        <v>4000</v>
      </c>
      <c r="CV953" s="32">
        <v>4000</v>
      </c>
      <c r="CW953" s="32">
        <v>4000</v>
      </c>
      <c r="CX953" s="32">
        <v>4000</v>
      </c>
      <c r="CZ953" t="s">
        <v>1153</v>
      </c>
      <c r="DA953" t="s">
        <v>3113</v>
      </c>
      <c r="DB953">
        <v>4000</v>
      </c>
      <c r="DC953">
        <v>4000</v>
      </c>
      <c r="DD953">
        <v>4000</v>
      </c>
      <c r="DE953">
        <v>4000</v>
      </c>
      <c r="DF953">
        <v>4000</v>
      </c>
      <c r="DG953">
        <v>4000</v>
      </c>
      <c r="DH953">
        <v>4000</v>
      </c>
      <c r="DI953">
        <v>4000</v>
      </c>
      <c r="DJ953">
        <v>4000</v>
      </c>
      <c r="DK953">
        <v>4000</v>
      </c>
      <c r="DL953">
        <v>4000</v>
      </c>
      <c r="DM953">
        <v>4000</v>
      </c>
      <c r="DN953">
        <f t="shared" si="18"/>
        <v>48000</v>
      </c>
    </row>
    <row r="954" spans="89:118" x14ac:dyDescent="0.45">
      <c r="CK954" t="s">
        <v>1153</v>
      </c>
      <c r="CL954" t="s">
        <v>3101</v>
      </c>
      <c r="CM954" s="32">
        <v>5440</v>
      </c>
      <c r="CN954" s="32">
        <v>5440</v>
      </c>
      <c r="CO954" s="32">
        <v>5440</v>
      </c>
      <c r="CP954" s="32">
        <v>5440</v>
      </c>
      <c r="CQ954" s="32">
        <v>5440</v>
      </c>
      <c r="CR954" s="32">
        <v>5440</v>
      </c>
      <c r="CS954" s="32">
        <v>5440</v>
      </c>
      <c r="CT954" s="32">
        <v>5440</v>
      </c>
      <c r="CU954" s="32">
        <v>5440</v>
      </c>
      <c r="CV954" s="32">
        <v>5440</v>
      </c>
      <c r="CW954" s="32">
        <v>5356</v>
      </c>
      <c r="CX954" s="32">
        <v>5356</v>
      </c>
      <c r="CZ954" t="s">
        <v>1153</v>
      </c>
      <c r="DA954" t="s">
        <v>3101</v>
      </c>
      <c r="DB954">
        <v>5440</v>
      </c>
      <c r="DC954">
        <v>5440</v>
      </c>
      <c r="DD954">
        <v>5440</v>
      </c>
      <c r="DE954">
        <v>5440</v>
      </c>
      <c r="DF954">
        <v>5440</v>
      </c>
      <c r="DG954">
        <v>5440</v>
      </c>
      <c r="DH954">
        <v>5440</v>
      </c>
      <c r="DI954">
        <v>5440</v>
      </c>
      <c r="DJ954">
        <v>5440</v>
      </c>
      <c r="DK954">
        <v>5440</v>
      </c>
      <c r="DL954">
        <v>5356</v>
      </c>
      <c r="DM954">
        <v>5356</v>
      </c>
      <c r="DN954">
        <f t="shared" si="18"/>
        <v>65112</v>
      </c>
    </row>
    <row r="955" spans="89:118" x14ac:dyDescent="0.45">
      <c r="CK955" t="s">
        <v>1153</v>
      </c>
      <c r="CL955" t="s">
        <v>3103</v>
      </c>
      <c r="CM955" s="32">
        <v>18322</v>
      </c>
      <c r="CN955" s="32">
        <v>15110</v>
      </c>
      <c r="CO955" s="32">
        <v>33551</v>
      </c>
      <c r="CP955" s="32">
        <v>44147</v>
      </c>
      <c r="CQ955" s="32">
        <v>37732</v>
      </c>
      <c r="CR955" s="32">
        <v>30852</v>
      </c>
      <c r="CS955" s="32">
        <v>32225</v>
      </c>
      <c r="CT955" s="32">
        <v>19613</v>
      </c>
      <c r="CU955" s="32">
        <v>32120</v>
      </c>
      <c r="CV955" s="32">
        <v>23001</v>
      </c>
      <c r="CW955" s="32">
        <v>28653</v>
      </c>
      <c r="CX955" s="32">
        <v>31403</v>
      </c>
      <c r="CZ955" t="s">
        <v>1153</v>
      </c>
      <c r="DA955" t="s">
        <v>3103</v>
      </c>
      <c r="DB955">
        <v>18322</v>
      </c>
      <c r="DC955">
        <v>15110</v>
      </c>
      <c r="DD955">
        <v>33551</v>
      </c>
      <c r="DE955">
        <v>44147</v>
      </c>
      <c r="DF955">
        <v>37732</v>
      </c>
      <c r="DG955">
        <v>30852</v>
      </c>
      <c r="DH955">
        <v>32225</v>
      </c>
      <c r="DI955">
        <v>19613</v>
      </c>
      <c r="DJ955">
        <v>32120</v>
      </c>
      <c r="DK955">
        <v>23001</v>
      </c>
      <c r="DL955">
        <v>28653</v>
      </c>
      <c r="DM955">
        <v>31403</v>
      </c>
      <c r="DN955">
        <f t="shared" si="18"/>
        <v>346729</v>
      </c>
    </row>
    <row r="956" spans="89:118" x14ac:dyDescent="0.45">
      <c r="CK956" t="s">
        <v>1153</v>
      </c>
      <c r="CL956" t="s">
        <v>3107</v>
      </c>
      <c r="CM956" s="32">
        <v>19096</v>
      </c>
      <c r="CN956" s="32">
        <v>20235</v>
      </c>
      <c r="CO956" s="32">
        <v>22203</v>
      </c>
      <c r="CP956" s="32">
        <v>25764</v>
      </c>
      <c r="CQ956" s="32">
        <v>23299</v>
      </c>
      <c r="CR956" s="32">
        <v>22872</v>
      </c>
      <c r="CS956" s="32">
        <v>23192</v>
      </c>
      <c r="CT956" s="32">
        <v>19122</v>
      </c>
      <c r="CU956" s="32">
        <v>20581</v>
      </c>
      <c r="CV956" s="32">
        <v>20920</v>
      </c>
      <c r="CW956" s="32">
        <v>20675</v>
      </c>
      <c r="CX956" s="32">
        <v>24635</v>
      </c>
      <c r="CZ956" t="s">
        <v>1153</v>
      </c>
      <c r="DA956" t="s">
        <v>3107</v>
      </c>
      <c r="DB956">
        <v>19096</v>
      </c>
      <c r="DC956">
        <v>20235</v>
      </c>
      <c r="DD956">
        <v>22203</v>
      </c>
      <c r="DE956">
        <v>25764</v>
      </c>
      <c r="DF956">
        <v>23299</v>
      </c>
      <c r="DG956">
        <v>22872</v>
      </c>
      <c r="DH956">
        <v>23192</v>
      </c>
      <c r="DI956">
        <v>19122</v>
      </c>
      <c r="DJ956">
        <v>20581</v>
      </c>
      <c r="DK956">
        <v>20920</v>
      </c>
      <c r="DL956">
        <v>20675</v>
      </c>
      <c r="DM956">
        <v>24635</v>
      </c>
      <c r="DN956">
        <f t="shared" si="18"/>
        <v>262594</v>
      </c>
    </row>
    <row r="957" spans="89:118" x14ac:dyDescent="0.45">
      <c r="CK957" t="s">
        <v>1150</v>
      </c>
      <c r="CL957" t="s">
        <v>3109</v>
      </c>
      <c r="CM957" s="32">
        <v>7070</v>
      </c>
      <c r="CN957" s="32">
        <v>7070</v>
      </c>
      <c r="CO957" s="32">
        <v>7070</v>
      </c>
      <c r="CP957" s="32">
        <v>7070</v>
      </c>
      <c r="CQ957" s="32">
        <v>6970</v>
      </c>
      <c r="CR957" s="32">
        <v>6970</v>
      </c>
      <c r="CS957" s="32">
        <v>6970</v>
      </c>
      <c r="CT957" s="32">
        <v>6970</v>
      </c>
      <c r="CU957" s="32">
        <v>6970</v>
      </c>
      <c r="CV957" s="32">
        <v>6970</v>
      </c>
      <c r="CW957" s="32">
        <v>0</v>
      </c>
      <c r="CX957" s="32">
        <v>0</v>
      </c>
      <c r="CZ957" t="s">
        <v>1150</v>
      </c>
      <c r="DA957" t="s">
        <v>3109</v>
      </c>
      <c r="DB957">
        <v>7070</v>
      </c>
      <c r="DC957">
        <v>7070</v>
      </c>
      <c r="DD957">
        <v>7070</v>
      </c>
      <c r="DE957">
        <v>7070</v>
      </c>
      <c r="DF957">
        <v>6970</v>
      </c>
      <c r="DG957">
        <v>6970</v>
      </c>
      <c r="DH957">
        <v>6970</v>
      </c>
      <c r="DI957">
        <v>6970</v>
      </c>
      <c r="DJ957">
        <v>6970</v>
      </c>
      <c r="DK957">
        <v>6970</v>
      </c>
      <c r="DL957">
        <v>0</v>
      </c>
      <c r="DM957">
        <v>0</v>
      </c>
      <c r="DN957">
        <f t="shared" si="18"/>
        <v>70100</v>
      </c>
    </row>
    <row r="958" spans="89:118" x14ac:dyDescent="0.45">
      <c r="CK958" t="s">
        <v>1150</v>
      </c>
      <c r="CL958" t="s">
        <v>3111</v>
      </c>
      <c r="CM958" s="32">
        <v>37736.972000000002</v>
      </c>
      <c r="CN958" s="32">
        <v>38283.673000000003</v>
      </c>
      <c r="CO958" s="32">
        <v>42814.001000000004</v>
      </c>
      <c r="CP958" s="32">
        <v>42611.415999999997</v>
      </c>
      <c r="CQ958" s="32">
        <v>36856.258000000002</v>
      </c>
      <c r="CR958" s="32">
        <v>39580.919000000002</v>
      </c>
      <c r="CS958" s="32">
        <v>37084.574000000001</v>
      </c>
      <c r="CT958" s="32">
        <v>36134.708999999995</v>
      </c>
      <c r="CU958" s="32">
        <v>40828.309000000001</v>
      </c>
      <c r="CV958" s="32">
        <v>41037.144999999997</v>
      </c>
      <c r="CW958" s="32">
        <v>39896.550999999999</v>
      </c>
      <c r="CX958" s="32">
        <v>36794.891000000003</v>
      </c>
      <c r="CZ958" t="s">
        <v>1150</v>
      </c>
      <c r="DA958" t="s">
        <v>3111</v>
      </c>
      <c r="DB958">
        <v>37736.972000000002</v>
      </c>
      <c r="DC958">
        <v>38283.673000000003</v>
      </c>
      <c r="DD958">
        <v>42814.001000000004</v>
      </c>
      <c r="DE958">
        <v>42611.415999999997</v>
      </c>
      <c r="DF958">
        <v>36856.258000000002</v>
      </c>
      <c r="DG958">
        <v>39580.919000000002</v>
      </c>
      <c r="DH958">
        <v>37084.574000000001</v>
      </c>
      <c r="DI958">
        <v>36134.708999999995</v>
      </c>
      <c r="DJ958">
        <v>40828.309000000001</v>
      </c>
      <c r="DK958">
        <v>41037.144999999997</v>
      </c>
      <c r="DL958">
        <v>39896.550999999999</v>
      </c>
      <c r="DM958">
        <v>36794.891000000003</v>
      </c>
      <c r="DN958">
        <f t="shared" si="18"/>
        <v>469659.41800000001</v>
      </c>
    </row>
    <row r="959" spans="89:118" x14ac:dyDescent="0.45">
      <c r="CK959" t="s">
        <v>1150</v>
      </c>
      <c r="CL959" t="s">
        <v>3100</v>
      </c>
      <c r="CM959" s="32">
        <v>74000</v>
      </c>
      <c r="CN959" s="32">
        <v>74000</v>
      </c>
      <c r="CO959" s="32">
        <v>74000</v>
      </c>
      <c r="CP959" s="32">
        <v>74000</v>
      </c>
      <c r="CQ959" s="32">
        <v>74000</v>
      </c>
      <c r="CR959" s="32">
        <v>74000</v>
      </c>
      <c r="CS959" s="32">
        <v>71300</v>
      </c>
      <c r="CT959" s="32">
        <v>71300</v>
      </c>
      <c r="CU959" s="32">
        <v>71300</v>
      </c>
      <c r="CV959" s="32">
        <v>71300</v>
      </c>
      <c r="CW959" s="32">
        <v>71300</v>
      </c>
      <c r="CX959" s="32">
        <v>71300</v>
      </c>
      <c r="CZ959" t="s">
        <v>1150</v>
      </c>
      <c r="DA959" t="s">
        <v>3100</v>
      </c>
      <c r="DB959">
        <v>74000</v>
      </c>
      <c r="DC959">
        <v>74000</v>
      </c>
      <c r="DD959">
        <v>74000</v>
      </c>
      <c r="DE959">
        <v>74000</v>
      </c>
      <c r="DF959">
        <v>74000</v>
      </c>
      <c r="DG959">
        <v>74000</v>
      </c>
      <c r="DH959">
        <v>71300</v>
      </c>
      <c r="DI959">
        <v>71300</v>
      </c>
      <c r="DJ959">
        <v>71300</v>
      </c>
      <c r="DK959">
        <v>71300</v>
      </c>
      <c r="DL959">
        <v>71300</v>
      </c>
      <c r="DM959">
        <v>71300</v>
      </c>
      <c r="DN959">
        <f t="shared" si="18"/>
        <v>871800</v>
      </c>
    </row>
    <row r="960" spans="89:118" x14ac:dyDescent="0.45">
      <c r="CK960" t="s">
        <v>1150</v>
      </c>
      <c r="CL960" t="s">
        <v>3104</v>
      </c>
      <c r="CM960" s="32">
        <v>35000</v>
      </c>
      <c r="CN960" s="32">
        <v>35000</v>
      </c>
      <c r="CO960" s="32">
        <v>35000</v>
      </c>
      <c r="CP960" s="32">
        <v>35000</v>
      </c>
      <c r="CQ960" s="32">
        <v>35000</v>
      </c>
      <c r="CR960" s="32">
        <v>35000</v>
      </c>
      <c r="CS960" s="32">
        <v>35000</v>
      </c>
      <c r="CT960" s="32">
        <v>35000</v>
      </c>
      <c r="CU960" s="32">
        <v>35000</v>
      </c>
      <c r="CV960" s="32">
        <v>35000</v>
      </c>
      <c r="CW960" s="32">
        <v>35000</v>
      </c>
      <c r="CX960" s="32">
        <v>35000</v>
      </c>
      <c r="CZ960" t="s">
        <v>1150</v>
      </c>
      <c r="DA960" t="s">
        <v>3104</v>
      </c>
      <c r="DB960">
        <v>35000</v>
      </c>
      <c r="DC960">
        <v>35000</v>
      </c>
      <c r="DD960">
        <v>35000</v>
      </c>
      <c r="DE960">
        <v>35000</v>
      </c>
      <c r="DF960">
        <v>35000</v>
      </c>
      <c r="DG960">
        <v>35000</v>
      </c>
      <c r="DH960">
        <v>35000</v>
      </c>
      <c r="DI960">
        <v>35000</v>
      </c>
      <c r="DJ960">
        <v>35000</v>
      </c>
      <c r="DK960">
        <v>35000</v>
      </c>
      <c r="DL960">
        <v>35000</v>
      </c>
      <c r="DM960">
        <v>35000</v>
      </c>
      <c r="DN960">
        <f t="shared" si="18"/>
        <v>420000</v>
      </c>
    </row>
    <row r="961" spans="89:118" x14ac:dyDescent="0.45">
      <c r="CK961" t="s">
        <v>1150</v>
      </c>
      <c r="CL961" t="s">
        <v>3112</v>
      </c>
      <c r="CM961" s="32">
        <v>65500</v>
      </c>
      <c r="CN961" s="32">
        <v>65500</v>
      </c>
      <c r="CO961" s="32">
        <v>65500</v>
      </c>
      <c r="CP961" s="32">
        <v>65500</v>
      </c>
      <c r="CQ961" s="32">
        <v>65500</v>
      </c>
      <c r="CR961" s="32">
        <v>65500</v>
      </c>
      <c r="CS961" s="32">
        <v>63197</v>
      </c>
      <c r="CT961" s="32">
        <v>62950</v>
      </c>
      <c r="CU961" s="32">
        <v>62950</v>
      </c>
      <c r="CV961" s="32">
        <v>62950</v>
      </c>
      <c r="CW961" s="32">
        <v>62950</v>
      </c>
      <c r="CX961" s="32">
        <v>62950</v>
      </c>
      <c r="CZ961" t="s">
        <v>1150</v>
      </c>
      <c r="DA961" t="s">
        <v>3112</v>
      </c>
      <c r="DB961">
        <v>65500</v>
      </c>
      <c r="DC961">
        <v>65500</v>
      </c>
      <c r="DD961">
        <v>65500</v>
      </c>
      <c r="DE961">
        <v>65500</v>
      </c>
      <c r="DF961">
        <v>65500</v>
      </c>
      <c r="DG961">
        <v>65500</v>
      </c>
      <c r="DH961">
        <v>63197</v>
      </c>
      <c r="DI961">
        <v>62950</v>
      </c>
      <c r="DJ961">
        <v>62950</v>
      </c>
      <c r="DK961">
        <v>62950</v>
      </c>
      <c r="DL961">
        <v>62950</v>
      </c>
      <c r="DM961">
        <v>62950</v>
      </c>
      <c r="DN961">
        <f t="shared" si="18"/>
        <v>770947</v>
      </c>
    </row>
    <row r="962" spans="89:118" x14ac:dyDescent="0.45">
      <c r="CK962" t="s">
        <v>1150</v>
      </c>
      <c r="CL962" t="s">
        <v>3117</v>
      </c>
      <c r="CM962" s="32">
        <v>9139</v>
      </c>
      <c r="CN962" s="32">
        <v>5691</v>
      </c>
      <c r="CO962" s="32">
        <v>10757</v>
      </c>
      <c r="CP962" s="32">
        <v>3240</v>
      </c>
      <c r="CQ962" s="32">
        <v>0</v>
      </c>
      <c r="CR962" s="32">
        <v>504</v>
      </c>
      <c r="CS962" s="32">
        <v>8330</v>
      </c>
      <c r="CT962" s="32">
        <v>0</v>
      </c>
      <c r="CU962" s="32">
        <v>756</v>
      </c>
      <c r="CV962" s="32">
        <v>0</v>
      </c>
      <c r="CW962" s="32">
        <v>0</v>
      </c>
      <c r="CX962" s="32">
        <v>0</v>
      </c>
      <c r="CZ962" t="s">
        <v>1150</v>
      </c>
      <c r="DA962" t="s">
        <v>3117</v>
      </c>
      <c r="DB962">
        <v>9139</v>
      </c>
      <c r="DC962">
        <v>5691</v>
      </c>
      <c r="DD962">
        <v>10757</v>
      </c>
      <c r="DE962">
        <v>3240</v>
      </c>
      <c r="DF962">
        <v>0</v>
      </c>
      <c r="DG962">
        <v>504</v>
      </c>
      <c r="DH962">
        <v>8330</v>
      </c>
      <c r="DI962">
        <v>0</v>
      </c>
      <c r="DJ962">
        <v>756</v>
      </c>
      <c r="DK962">
        <v>0</v>
      </c>
      <c r="DL962">
        <v>0</v>
      </c>
      <c r="DM962">
        <v>0</v>
      </c>
      <c r="DN962">
        <f t="shared" si="18"/>
        <v>38417</v>
      </c>
    </row>
    <row r="963" spans="89:118" x14ac:dyDescent="0.45">
      <c r="CK963" t="s">
        <v>1150</v>
      </c>
      <c r="CL963" t="s">
        <v>3105</v>
      </c>
      <c r="CM963" s="32">
        <v>0</v>
      </c>
      <c r="CN963" s="32">
        <v>0</v>
      </c>
      <c r="CO963" s="32">
        <v>0</v>
      </c>
      <c r="CP963" s="32">
        <v>0</v>
      </c>
      <c r="CQ963" s="32">
        <v>0</v>
      </c>
      <c r="CR963" s="32">
        <v>0</v>
      </c>
      <c r="CS963" s="32">
        <v>0</v>
      </c>
      <c r="CT963" s="32">
        <v>0</v>
      </c>
      <c r="CU963" s="32">
        <v>0</v>
      </c>
      <c r="CV963" s="32">
        <v>0</v>
      </c>
      <c r="CW963" s="32">
        <v>0</v>
      </c>
      <c r="CX963" s="32">
        <v>0</v>
      </c>
      <c r="CZ963" t="s">
        <v>1150</v>
      </c>
      <c r="DA963" t="s">
        <v>3105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f t="shared" si="18"/>
        <v>0</v>
      </c>
    </row>
    <row r="964" spans="89:118" x14ac:dyDescent="0.45">
      <c r="CK964" t="s">
        <v>1150</v>
      </c>
      <c r="CL964" t="s">
        <v>3113</v>
      </c>
      <c r="CM964" s="32">
        <v>115812</v>
      </c>
      <c r="CN964" s="32">
        <v>114143</v>
      </c>
      <c r="CO964" s="32">
        <v>131826</v>
      </c>
      <c r="CP964" s="32">
        <v>123128</v>
      </c>
      <c r="CQ964" s="32">
        <v>119099</v>
      </c>
      <c r="CR964" s="32">
        <v>120232</v>
      </c>
      <c r="CS964" s="32">
        <v>82532</v>
      </c>
      <c r="CT964" s="32">
        <v>74799</v>
      </c>
      <c r="CU964" s="32">
        <v>79001</v>
      </c>
      <c r="CV964" s="32">
        <v>87994</v>
      </c>
      <c r="CW964" s="32">
        <v>81688</v>
      </c>
      <c r="CX964" s="32">
        <v>72315</v>
      </c>
      <c r="CZ964" t="s">
        <v>1150</v>
      </c>
      <c r="DA964" t="s">
        <v>3113</v>
      </c>
      <c r="DB964">
        <v>115812</v>
      </c>
      <c r="DC964">
        <v>114143</v>
      </c>
      <c r="DD964">
        <v>131826</v>
      </c>
      <c r="DE964">
        <v>123128</v>
      </c>
      <c r="DF964">
        <v>119099</v>
      </c>
      <c r="DG964">
        <v>120232</v>
      </c>
      <c r="DH964">
        <v>82532</v>
      </c>
      <c r="DI964">
        <v>74799</v>
      </c>
      <c r="DJ964">
        <v>79001</v>
      </c>
      <c r="DK964">
        <v>87994</v>
      </c>
      <c r="DL964">
        <v>81688</v>
      </c>
      <c r="DM964">
        <v>72315</v>
      </c>
      <c r="DN964">
        <f t="shared" si="18"/>
        <v>1202569</v>
      </c>
    </row>
    <row r="965" spans="89:118" x14ac:dyDescent="0.45">
      <c r="CK965" t="s">
        <v>1150</v>
      </c>
      <c r="CL965" t="s">
        <v>3101</v>
      </c>
      <c r="CM965" s="32">
        <v>13600</v>
      </c>
      <c r="CN965" s="32">
        <v>13600</v>
      </c>
      <c r="CO965" s="32">
        <v>13600</v>
      </c>
      <c r="CP965" s="32">
        <v>13600</v>
      </c>
      <c r="CQ965" s="32">
        <v>13600</v>
      </c>
      <c r="CR965" s="32">
        <v>13600</v>
      </c>
      <c r="CS965" s="32">
        <v>13600</v>
      </c>
      <c r="CT965" s="32">
        <v>13600</v>
      </c>
      <c r="CU965" s="32">
        <v>13600</v>
      </c>
      <c r="CV965" s="32">
        <v>13600</v>
      </c>
      <c r="CW965" s="32">
        <v>13390</v>
      </c>
      <c r="CX965" s="32">
        <v>13390</v>
      </c>
      <c r="CZ965" t="s">
        <v>1150</v>
      </c>
      <c r="DA965" t="s">
        <v>3101</v>
      </c>
      <c r="DB965">
        <v>13600</v>
      </c>
      <c r="DC965">
        <v>13600</v>
      </c>
      <c r="DD965">
        <v>13600</v>
      </c>
      <c r="DE965">
        <v>13600</v>
      </c>
      <c r="DF965">
        <v>13600</v>
      </c>
      <c r="DG965">
        <v>13600</v>
      </c>
      <c r="DH965">
        <v>13600</v>
      </c>
      <c r="DI965">
        <v>13600</v>
      </c>
      <c r="DJ965">
        <v>13600</v>
      </c>
      <c r="DK965">
        <v>13600</v>
      </c>
      <c r="DL965">
        <v>13390</v>
      </c>
      <c r="DM965">
        <v>13390</v>
      </c>
      <c r="DN965">
        <f t="shared" ref="DN965:DN1028" si="19">SUM(DB965:DM965)</f>
        <v>162780</v>
      </c>
    </row>
    <row r="966" spans="89:118" x14ac:dyDescent="0.45">
      <c r="CK966" t="s">
        <v>1150</v>
      </c>
      <c r="CL966" t="s">
        <v>3103</v>
      </c>
      <c r="CM966" s="32">
        <v>70866</v>
      </c>
      <c r="CN966" s="32">
        <v>80873</v>
      </c>
      <c r="CO966" s="32">
        <v>76307</v>
      </c>
      <c r="CP966" s="32">
        <v>81007</v>
      </c>
      <c r="CQ966" s="32">
        <v>72419</v>
      </c>
      <c r="CR966" s="32">
        <v>77618</v>
      </c>
      <c r="CS966" s="32">
        <v>77155</v>
      </c>
      <c r="CT966" s="32">
        <v>74757</v>
      </c>
      <c r="CU966" s="32">
        <v>70711</v>
      </c>
      <c r="CV966" s="32">
        <v>70809</v>
      </c>
      <c r="CW966" s="32">
        <v>69361</v>
      </c>
      <c r="CX966" s="32">
        <v>71949</v>
      </c>
      <c r="CZ966" t="s">
        <v>1150</v>
      </c>
      <c r="DA966" t="s">
        <v>3103</v>
      </c>
      <c r="DB966">
        <v>70866</v>
      </c>
      <c r="DC966">
        <v>80873</v>
      </c>
      <c r="DD966">
        <v>76307</v>
      </c>
      <c r="DE966">
        <v>81007</v>
      </c>
      <c r="DF966">
        <v>72419</v>
      </c>
      <c r="DG966">
        <v>77618</v>
      </c>
      <c r="DH966">
        <v>77155</v>
      </c>
      <c r="DI966">
        <v>74757</v>
      </c>
      <c r="DJ966">
        <v>70711</v>
      </c>
      <c r="DK966">
        <v>70809</v>
      </c>
      <c r="DL966">
        <v>69361</v>
      </c>
      <c r="DM966">
        <v>71949</v>
      </c>
      <c r="DN966">
        <f t="shared" si="19"/>
        <v>893832</v>
      </c>
    </row>
    <row r="967" spans="89:118" x14ac:dyDescent="0.45">
      <c r="CK967" t="s">
        <v>1150</v>
      </c>
      <c r="CL967" t="s">
        <v>3107</v>
      </c>
      <c r="CM967" s="32">
        <v>30200</v>
      </c>
      <c r="CN967" s="32">
        <v>30200</v>
      </c>
      <c r="CO967" s="32">
        <v>30200</v>
      </c>
      <c r="CP967" s="32">
        <v>30200</v>
      </c>
      <c r="CQ967" s="32">
        <v>30200</v>
      </c>
      <c r="CR967" s="32">
        <v>30200</v>
      </c>
      <c r="CS967" s="32">
        <v>30200</v>
      </c>
      <c r="CT967" s="32">
        <v>30200</v>
      </c>
      <c r="CU967" s="32">
        <v>30200</v>
      </c>
      <c r="CV967" s="32">
        <v>30200</v>
      </c>
      <c r="CW967" s="32">
        <v>30200</v>
      </c>
      <c r="CX967" s="32">
        <v>30200</v>
      </c>
      <c r="CZ967" t="s">
        <v>1150</v>
      </c>
      <c r="DA967" t="s">
        <v>3107</v>
      </c>
      <c r="DB967">
        <v>30200</v>
      </c>
      <c r="DC967">
        <v>30200</v>
      </c>
      <c r="DD967">
        <v>30200</v>
      </c>
      <c r="DE967">
        <v>30200</v>
      </c>
      <c r="DF967">
        <v>30200</v>
      </c>
      <c r="DG967">
        <v>30200</v>
      </c>
      <c r="DH967">
        <v>30200</v>
      </c>
      <c r="DI967">
        <v>30200</v>
      </c>
      <c r="DJ967">
        <v>30200</v>
      </c>
      <c r="DK967">
        <v>30200</v>
      </c>
      <c r="DL967">
        <v>30200</v>
      </c>
      <c r="DM967">
        <v>30200</v>
      </c>
      <c r="DN967">
        <f t="shared" si="19"/>
        <v>362400</v>
      </c>
    </row>
    <row r="968" spans="89:118" x14ac:dyDescent="0.45">
      <c r="CK968" t="s">
        <v>360</v>
      </c>
      <c r="CL968" t="s">
        <v>3103</v>
      </c>
      <c r="CM968" s="32">
        <v>23401</v>
      </c>
      <c r="CN968" s="32">
        <v>25829</v>
      </c>
      <c r="CO968" s="32">
        <v>24637</v>
      </c>
      <c r="CP968" s="32">
        <v>26452</v>
      </c>
      <c r="CQ968" s="32">
        <v>25073</v>
      </c>
      <c r="CR968" s="32">
        <v>23787</v>
      </c>
      <c r="CS968" s="32">
        <v>26721</v>
      </c>
      <c r="CT968" s="32">
        <v>26091</v>
      </c>
      <c r="CU968" s="32">
        <v>26945</v>
      </c>
      <c r="CV968" s="32">
        <v>24717</v>
      </c>
      <c r="CW968" s="32">
        <v>25075</v>
      </c>
      <c r="CX968" s="32">
        <v>26029</v>
      </c>
      <c r="CZ968" t="s">
        <v>360</v>
      </c>
      <c r="DA968" t="s">
        <v>3103</v>
      </c>
      <c r="DB968">
        <v>23401</v>
      </c>
      <c r="DC968">
        <v>25829</v>
      </c>
      <c r="DD968">
        <v>24637</v>
      </c>
      <c r="DE968">
        <v>26452</v>
      </c>
      <c r="DF968">
        <v>25073</v>
      </c>
      <c r="DG968">
        <v>23787</v>
      </c>
      <c r="DH968">
        <v>26721</v>
      </c>
      <c r="DI968">
        <v>26091</v>
      </c>
      <c r="DJ968">
        <v>26945</v>
      </c>
      <c r="DK968">
        <v>24717</v>
      </c>
      <c r="DL968">
        <v>25075</v>
      </c>
      <c r="DM968">
        <v>26029</v>
      </c>
      <c r="DN968">
        <f t="shared" si="19"/>
        <v>304757</v>
      </c>
    </row>
    <row r="969" spans="89:118" x14ac:dyDescent="0.45">
      <c r="CK969" t="s">
        <v>360</v>
      </c>
      <c r="CL969" t="s">
        <v>3107</v>
      </c>
      <c r="CM969" s="32">
        <v>2200</v>
      </c>
      <c r="CN969" s="32">
        <v>2200</v>
      </c>
      <c r="CO969" s="32">
        <v>2200</v>
      </c>
      <c r="CP969" s="32">
        <v>2200</v>
      </c>
      <c r="CQ969" s="32">
        <v>2200</v>
      </c>
      <c r="CR969" s="32">
        <v>2200</v>
      </c>
      <c r="CS969" s="32">
        <v>2200</v>
      </c>
      <c r="CT969" s="32">
        <v>2200</v>
      </c>
      <c r="CU969" s="32">
        <v>2200</v>
      </c>
      <c r="CV969" s="32">
        <v>2200</v>
      </c>
      <c r="CW969" s="32">
        <v>2200</v>
      </c>
      <c r="CX969" s="32">
        <v>2200</v>
      </c>
      <c r="CZ969" t="s">
        <v>360</v>
      </c>
      <c r="DA969" t="s">
        <v>3107</v>
      </c>
      <c r="DB969">
        <v>2200</v>
      </c>
      <c r="DC969">
        <v>2200</v>
      </c>
      <c r="DD969">
        <v>2200</v>
      </c>
      <c r="DE969">
        <v>2200</v>
      </c>
      <c r="DF969">
        <v>2200</v>
      </c>
      <c r="DG969">
        <v>2200</v>
      </c>
      <c r="DH969">
        <v>2200</v>
      </c>
      <c r="DI969">
        <v>2200</v>
      </c>
      <c r="DJ969">
        <v>2200</v>
      </c>
      <c r="DK969">
        <v>2200</v>
      </c>
      <c r="DL969">
        <v>2200</v>
      </c>
      <c r="DM969">
        <v>2200</v>
      </c>
      <c r="DN969">
        <f t="shared" si="19"/>
        <v>26400</v>
      </c>
    </row>
    <row r="970" spans="89:118" x14ac:dyDescent="0.45">
      <c r="CK970" t="s">
        <v>916</v>
      </c>
      <c r="CL970" t="s">
        <v>3109</v>
      </c>
      <c r="CM970" s="32">
        <v>930</v>
      </c>
      <c r="CN970" s="32">
        <v>930</v>
      </c>
      <c r="CO970" s="32">
        <v>930</v>
      </c>
      <c r="CP970" s="32">
        <v>930</v>
      </c>
      <c r="CQ970" s="32">
        <v>930</v>
      </c>
      <c r="CR970" s="32">
        <v>930</v>
      </c>
      <c r="CS970" s="32">
        <v>930</v>
      </c>
      <c r="CT970" s="32">
        <v>930</v>
      </c>
      <c r="CU970" s="32">
        <v>930</v>
      </c>
      <c r="CV970" s="32">
        <v>930</v>
      </c>
      <c r="CW970" s="32">
        <v>0</v>
      </c>
      <c r="CX970" s="32">
        <v>0</v>
      </c>
      <c r="CZ970" t="s">
        <v>916</v>
      </c>
      <c r="DA970" t="s">
        <v>3109</v>
      </c>
      <c r="DB970">
        <v>930</v>
      </c>
      <c r="DC970">
        <v>930</v>
      </c>
      <c r="DD970">
        <v>930</v>
      </c>
      <c r="DE970">
        <v>930</v>
      </c>
      <c r="DF970">
        <v>930</v>
      </c>
      <c r="DG970">
        <v>930</v>
      </c>
      <c r="DH970">
        <v>930</v>
      </c>
      <c r="DI970">
        <v>930</v>
      </c>
      <c r="DJ970">
        <v>930</v>
      </c>
      <c r="DK970">
        <v>930</v>
      </c>
      <c r="DL970">
        <v>0</v>
      </c>
      <c r="DM970">
        <v>0</v>
      </c>
      <c r="DN970">
        <f t="shared" si="19"/>
        <v>9300</v>
      </c>
    </row>
    <row r="971" spans="89:118" x14ac:dyDescent="0.45">
      <c r="CK971" t="s">
        <v>916</v>
      </c>
      <c r="CL971" t="s">
        <v>3111</v>
      </c>
      <c r="CM971" s="32">
        <v>0</v>
      </c>
      <c r="CN971" s="32">
        <v>0</v>
      </c>
      <c r="CO971" s="32">
        <v>0</v>
      </c>
      <c r="CP971" s="32">
        <v>0</v>
      </c>
      <c r="CQ971" s="32">
        <v>0</v>
      </c>
      <c r="CR971" s="32">
        <v>0</v>
      </c>
      <c r="CS971" s="32">
        <v>0</v>
      </c>
      <c r="CT971" s="32">
        <v>0</v>
      </c>
      <c r="CU971" s="32">
        <v>0</v>
      </c>
      <c r="CV971" s="32">
        <v>0</v>
      </c>
      <c r="CW971" s="32">
        <v>0</v>
      </c>
      <c r="CX971" s="32">
        <v>0</v>
      </c>
      <c r="CZ971" t="s">
        <v>916</v>
      </c>
      <c r="DA971" t="s">
        <v>3111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f t="shared" si="19"/>
        <v>0</v>
      </c>
    </row>
    <row r="972" spans="89:118" x14ac:dyDescent="0.45">
      <c r="CK972" t="s">
        <v>916</v>
      </c>
      <c r="CL972" t="s">
        <v>3100</v>
      </c>
      <c r="CM972" s="32">
        <v>136262</v>
      </c>
      <c r="CN972" s="32">
        <v>149899</v>
      </c>
      <c r="CO972" s="32">
        <v>136262</v>
      </c>
      <c r="CP972" s="32">
        <v>136262</v>
      </c>
      <c r="CQ972" s="32">
        <v>136262</v>
      </c>
      <c r="CR972" s="32">
        <v>136262</v>
      </c>
      <c r="CS972" s="32">
        <v>136262</v>
      </c>
      <c r="CT972" s="32">
        <v>136262</v>
      </c>
      <c r="CU972" s="32">
        <v>136262</v>
      </c>
      <c r="CV972" s="32">
        <v>136262</v>
      </c>
      <c r="CW972" s="32">
        <v>136262</v>
      </c>
      <c r="CX972" s="32">
        <v>136262</v>
      </c>
      <c r="CZ972" t="s">
        <v>916</v>
      </c>
      <c r="DA972" t="s">
        <v>3100</v>
      </c>
      <c r="DB972">
        <v>136262</v>
      </c>
      <c r="DC972">
        <v>149899</v>
      </c>
      <c r="DD972">
        <v>136262</v>
      </c>
      <c r="DE972">
        <v>136262</v>
      </c>
      <c r="DF972">
        <v>136262</v>
      </c>
      <c r="DG972">
        <v>136262</v>
      </c>
      <c r="DH972">
        <v>136262</v>
      </c>
      <c r="DI972">
        <v>136262</v>
      </c>
      <c r="DJ972">
        <v>136262</v>
      </c>
      <c r="DK972">
        <v>136262</v>
      </c>
      <c r="DL972">
        <v>136262</v>
      </c>
      <c r="DM972">
        <v>136262</v>
      </c>
      <c r="DN972">
        <f t="shared" si="19"/>
        <v>1648781</v>
      </c>
    </row>
    <row r="973" spans="89:118" x14ac:dyDescent="0.45">
      <c r="CK973" t="s">
        <v>916</v>
      </c>
      <c r="CL973" t="s">
        <v>3104</v>
      </c>
      <c r="CM973" s="32">
        <v>10800</v>
      </c>
      <c r="CN973" s="32">
        <v>10800</v>
      </c>
      <c r="CO973" s="32">
        <v>10800</v>
      </c>
      <c r="CP973" s="32">
        <v>10800</v>
      </c>
      <c r="CQ973" s="32">
        <v>10800</v>
      </c>
      <c r="CR973" s="32">
        <v>10800</v>
      </c>
      <c r="CS973" s="32">
        <v>10800</v>
      </c>
      <c r="CT973" s="32">
        <v>10800</v>
      </c>
      <c r="CU973" s="32">
        <v>10800</v>
      </c>
      <c r="CV973" s="32">
        <v>10800</v>
      </c>
      <c r="CW973" s="32">
        <v>10800</v>
      </c>
      <c r="CX973" s="32">
        <v>10800</v>
      </c>
      <c r="CZ973" t="s">
        <v>916</v>
      </c>
      <c r="DA973" t="s">
        <v>3104</v>
      </c>
      <c r="DB973">
        <v>10800</v>
      </c>
      <c r="DC973">
        <v>10800</v>
      </c>
      <c r="DD973">
        <v>10800</v>
      </c>
      <c r="DE973">
        <v>10800</v>
      </c>
      <c r="DF973">
        <v>10800</v>
      </c>
      <c r="DG973">
        <v>10800</v>
      </c>
      <c r="DH973">
        <v>10800</v>
      </c>
      <c r="DI973">
        <v>10800</v>
      </c>
      <c r="DJ973">
        <v>10800</v>
      </c>
      <c r="DK973">
        <v>10800</v>
      </c>
      <c r="DL973">
        <v>10800</v>
      </c>
      <c r="DM973">
        <v>10800</v>
      </c>
      <c r="DN973">
        <f t="shared" si="19"/>
        <v>129600</v>
      </c>
    </row>
    <row r="974" spans="89:118" x14ac:dyDescent="0.45">
      <c r="CK974" t="s">
        <v>916</v>
      </c>
      <c r="CL974" t="s">
        <v>3105</v>
      </c>
      <c r="CM974" s="32">
        <v>0</v>
      </c>
      <c r="CN974" s="32">
        <v>0</v>
      </c>
      <c r="CO974" s="32">
        <v>0</v>
      </c>
      <c r="CP974" s="32">
        <v>0</v>
      </c>
      <c r="CQ974" s="32">
        <v>0</v>
      </c>
      <c r="CR974" s="32">
        <v>0</v>
      </c>
      <c r="CS974" s="32">
        <v>0</v>
      </c>
      <c r="CT974" s="32">
        <v>0</v>
      </c>
      <c r="CU974" s="32">
        <v>0</v>
      </c>
      <c r="CV974" s="32">
        <v>0</v>
      </c>
      <c r="CW974" s="32">
        <v>0</v>
      </c>
      <c r="CX974" s="32">
        <v>0</v>
      </c>
      <c r="CZ974" t="s">
        <v>916</v>
      </c>
      <c r="DA974" t="s">
        <v>3105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f t="shared" si="19"/>
        <v>0</v>
      </c>
    </row>
    <row r="975" spans="89:118" x14ac:dyDescent="0.45">
      <c r="CK975" t="s">
        <v>916</v>
      </c>
      <c r="CL975" t="s">
        <v>3113</v>
      </c>
      <c r="CM975" s="32">
        <v>15225</v>
      </c>
      <c r="CN975" s="32">
        <v>18545</v>
      </c>
      <c r="CO975" s="32">
        <v>17019</v>
      </c>
      <c r="CP975" s="32">
        <v>16701</v>
      </c>
      <c r="CQ975" s="32">
        <v>16421</v>
      </c>
      <c r="CR975" s="32">
        <v>17746</v>
      </c>
      <c r="CS975" s="32">
        <v>15745</v>
      </c>
      <c r="CT975" s="32">
        <v>14128</v>
      </c>
      <c r="CU975" s="32">
        <v>14181</v>
      </c>
      <c r="CV975" s="32">
        <v>14522</v>
      </c>
      <c r="CW975" s="32">
        <v>16255</v>
      </c>
      <c r="CX975" s="32">
        <v>16945</v>
      </c>
      <c r="CZ975" t="s">
        <v>916</v>
      </c>
      <c r="DA975" t="s">
        <v>3113</v>
      </c>
      <c r="DB975">
        <v>15225</v>
      </c>
      <c r="DC975">
        <v>18545</v>
      </c>
      <c r="DD975">
        <v>17019</v>
      </c>
      <c r="DE975">
        <v>16701</v>
      </c>
      <c r="DF975">
        <v>16421</v>
      </c>
      <c r="DG975">
        <v>17746</v>
      </c>
      <c r="DH975">
        <v>15745</v>
      </c>
      <c r="DI975">
        <v>14128</v>
      </c>
      <c r="DJ975">
        <v>14181</v>
      </c>
      <c r="DK975">
        <v>14522</v>
      </c>
      <c r="DL975">
        <v>16255</v>
      </c>
      <c r="DM975">
        <v>16945</v>
      </c>
      <c r="DN975">
        <f t="shared" si="19"/>
        <v>193433</v>
      </c>
    </row>
    <row r="976" spans="89:118" x14ac:dyDescent="0.45">
      <c r="CK976" t="s">
        <v>916</v>
      </c>
      <c r="CL976" t="s">
        <v>3101</v>
      </c>
      <c r="CM976" s="32">
        <v>2720</v>
      </c>
      <c r="CN976" s="32">
        <v>2720</v>
      </c>
      <c r="CO976" s="32">
        <v>2720</v>
      </c>
      <c r="CP976" s="32">
        <v>2720</v>
      </c>
      <c r="CQ976" s="32">
        <v>2720</v>
      </c>
      <c r="CR976" s="32">
        <v>2720</v>
      </c>
      <c r="CS976" s="32">
        <v>2720</v>
      </c>
      <c r="CT976" s="32">
        <v>2720</v>
      </c>
      <c r="CU976" s="32">
        <v>2720</v>
      </c>
      <c r="CV976" s="32">
        <v>2720</v>
      </c>
      <c r="CW976" s="32">
        <v>2678</v>
      </c>
      <c r="CX976" s="32">
        <v>2678</v>
      </c>
      <c r="CZ976" t="s">
        <v>916</v>
      </c>
      <c r="DA976" t="s">
        <v>3101</v>
      </c>
      <c r="DB976">
        <v>2720</v>
      </c>
      <c r="DC976">
        <v>2720</v>
      </c>
      <c r="DD976">
        <v>2720</v>
      </c>
      <c r="DE976">
        <v>2720</v>
      </c>
      <c r="DF976">
        <v>2720</v>
      </c>
      <c r="DG976">
        <v>2720</v>
      </c>
      <c r="DH976">
        <v>2720</v>
      </c>
      <c r="DI976">
        <v>2720</v>
      </c>
      <c r="DJ976">
        <v>2720</v>
      </c>
      <c r="DK976">
        <v>2720</v>
      </c>
      <c r="DL976">
        <v>2678</v>
      </c>
      <c r="DM976">
        <v>2678</v>
      </c>
      <c r="DN976">
        <f t="shared" si="19"/>
        <v>32556</v>
      </c>
    </row>
    <row r="977" spans="89:118" x14ac:dyDescent="0.45">
      <c r="CK977" t="s">
        <v>916</v>
      </c>
      <c r="CL977" t="s">
        <v>3103</v>
      </c>
      <c r="CM977" s="32">
        <v>12039</v>
      </c>
      <c r="CN977" s="32">
        <v>12155</v>
      </c>
      <c r="CO977" s="32">
        <v>12078</v>
      </c>
      <c r="CP977" s="32">
        <v>12087</v>
      </c>
      <c r="CQ977" s="32">
        <v>12039</v>
      </c>
      <c r="CR977" s="32">
        <v>12000</v>
      </c>
      <c r="CS977" s="32">
        <v>12000</v>
      </c>
      <c r="CT977" s="32">
        <v>41149</v>
      </c>
      <c r="CU977" s="32">
        <v>12367</v>
      </c>
      <c r="CV977" s="32">
        <v>12116</v>
      </c>
      <c r="CW977" s="32">
        <v>12043</v>
      </c>
      <c r="CX977" s="32">
        <v>12165</v>
      </c>
      <c r="CZ977" t="s">
        <v>916</v>
      </c>
      <c r="DA977" t="s">
        <v>3103</v>
      </c>
      <c r="DB977">
        <v>12039</v>
      </c>
      <c r="DC977">
        <v>12155</v>
      </c>
      <c r="DD977">
        <v>12078</v>
      </c>
      <c r="DE977">
        <v>12087</v>
      </c>
      <c r="DF977">
        <v>12039</v>
      </c>
      <c r="DG977">
        <v>12000</v>
      </c>
      <c r="DH977">
        <v>12000</v>
      </c>
      <c r="DI977">
        <v>41149</v>
      </c>
      <c r="DJ977">
        <v>12367</v>
      </c>
      <c r="DK977">
        <v>12116</v>
      </c>
      <c r="DL977">
        <v>12043</v>
      </c>
      <c r="DM977">
        <v>12165</v>
      </c>
      <c r="DN977">
        <f t="shared" si="19"/>
        <v>174238</v>
      </c>
    </row>
    <row r="978" spans="89:118" x14ac:dyDescent="0.45">
      <c r="CK978" t="s">
        <v>916</v>
      </c>
      <c r="CL978" t="s">
        <v>3107</v>
      </c>
      <c r="CM978" s="32">
        <v>0</v>
      </c>
      <c r="CN978" s="32">
        <v>0</v>
      </c>
      <c r="CO978" s="32">
        <v>0</v>
      </c>
      <c r="CP978" s="32">
        <v>0</v>
      </c>
      <c r="CQ978" s="32">
        <v>0</v>
      </c>
      <c r="CR978" s="32">
        <v>533</v>
      </c>
      <c r="CS978" s="32">
        <v>0</v>
      </c>
      <c r="CT978" s="32">
        <v>0</v>
      </c>
      <c r="CU978" s="32">
        <v>0</v>
      </c>
      <c r="CV978" s="32">
        <v>0</v>
      </c>
      <c r="CW978" s="32">
        <v>0</v>
      </c>
      <c r="CX978" s="32">
        <v>0</v>
      </c>
      <c r="CZ978" t="s">
        <v>916</v>
      </c>
      <c r="DA978" t="s">
        <v>3107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533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f t="shared" si="19"/>
        <v>533</v>
      </c>
    </row>
    <row r="979" spans="89:118" x14ac:dyDescent="0.45">
      <c r="CK979" t="s">
        <v>904</v>
      </c>
      <c r="CL979" t="s">
        <v>3109</v>
      </c>
      <c r="CM979" s="32">
        <v>6880</v>
      </c>
      <c r="CN979" s="32">
        <v>6880</v>
      </c>
      <c r="CO979" s="32">
        <v>5710</v>
      </c>
      <c r="CP979" s="32">
        <v>6880</v>
      </c>
      <c r="CQ979" s="32">
        <v>6880</v>
      </c>
      <c r="CR979" s="32">
        <v>6880</v>
      </c>
      <c r="CS979" s="32">
        <v>6880</v>
      </c>
      <c r="CT979" s="32">
        <v>6880</v>
      </c>
      <c r="CU979" s="32">
        <v>6880</v>
      </c>
      <c r="CV979" s="32">
        <v>6880</v>
      </c>
      <c r="CW979" s="32">
        <v>0</v>
      </c>
      <c r="CX979" s="32">
        <v>0</v>
      </c>
      <c r="CZ979" t="s">
        <v>904</v>
      </c>
      <c r="DA979" t="s">
        <v>3109</v>
      </c>
      <c r="DB979">
        <v>6880</v>
      </c>
      <c r="DC979">
        <v>6880</v>
      </c>
      <c r="DD979">
        <v>5710</v>
      </c>
      <c r="DE979">
        <v>6880</v>
      </c>
      <c r="DF979">
        <v>6880</v>
      </c>
      <c r="DG979">
        <v>6880</v>
      </c>
      <c r="DH979">
        <v>6880</v>
      </c>
      <c r="DI979">
        <v>6880</v>
      </c>
      <c r="DJ979">
        <v>6880</v>
      </c>
      <c r="DK979">
        <v>6880</v>
      </c>
      <c r="DL979">
        <v>0</v>
      </c>
      <c r="DM979">
        <v>0</v>
      </c>
      <c r="DN979">
        <f t="shared" si="19"/>
        <v>67630</v>
      </c>
    </row>
    <row r="980" spans="89:118" x14ac:dyDescent="0.45">
      <c r="CK980" t="s">
        <v>904</v>
      </c>
      <c r="CL980" t="s">
        <v>3111</v>
      </c>
      <c r="CM980" s="32">
        <v>0</v>
      </c>
      <c r="CN980" s="32">
        <v>0</v>
      </c>
      <c r="CO980" s="32">
        <v>0</v>
      </c>
      <c r="CP980" s="32">
        <v>0</v>
      </c>
      <c r="CQ980" s="32">
        <v>0</v>
      </c>
      <c r="CR980" s="32">
        <v>0</v>
      </c>
      <c r="CS980" s="32">
        <v>0</v>
      </c>
      <c r="CT980" s="32">
        <v>0</v>
      </c>
      <c r="CU980" s="32">
        <v>0</v>
      </c>
      <c r="CV980" s="32">
        <v>0</v>
      </c>
      <c r="CW980" s="32">
        <v>0</v>
      </c>
      <c r="CX980" s="32">
        <v>0</v>
      </c>
      <c r="CZ980" t="s">
        <v>904</v>
      </c>
      <c r="DA980" t="s">
        <v>3111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f t="shared" si="19"/>
        <v>0</v>
      </c>
    </row>
    <row r="981" spans="89:118" x14ac:dyDescent="0.45">
      <c r="CK981" t="s">
        <v>904</v>
      </c>
      <c r="CL981" t="s">
        <v>3100</v>
      </c>
      <c r="CM981" s="32">
        <v>76000</v>
      </c>
      <c r="CN981" s="32">
        <v>76000</v>
      </c>
      <c r="CO981" s="32">
        <v>76000</v>
      </c>
      <c r="CP981" s="32">
        <v>76000</v>
      </c>
      <c r="CQ981" s="32">
        <v>76000</v>
      </c>
      <c r="CR981" s="32">
        <v>76000</v>
      </c>
      <c r="CS981" s="32">
        <v>76000</v>
      </c>
      <c r="CT981" s="32">
        <v>76000</v>
      </c>
      <c r="CU981" s="32">
        <v>76000</v>
      </c>
      <c r="CV981" s="32">
        <v>76000</v>
      </c>
      <c r="CW981" s="32">
        <v>76000</v>
      </c>
      <c r="CX981" s="32">
        <v>76000</v>
      </c>
      <c r="CZ981" t="s">
        <v>904</v>
      </c>
      <c r="DA981" t="s">
        <v>3100</v>
      </c>
      <c r="DB981">
        <v>76000</v>
      </c>
      <c r="DC981">
        <v>76000</v>
      </c>
      <c r="DD981">
        <v>76000</v>
      </c>
      <c r="DE981">
        <v>76000</v>
      </c>
      <c r="DF981">
        <v>76000</v>
      </c>
      <c r="DG981">
        <v>76000</v>
      </c>
      <c r="DH981">
        <v>76000</v>
      </c>
      <c r="DI981">
        <v>76000</v>
      </c>
      <c r="DJ981">
        <v>76000</v>
      </c>
      <c r="DK981">
        <v>76000</v>
      </c>
      <c r="DL981">
        <v>76000</v>
      </c>
      <c r="DM981">
        <v>76000</v>
      </c>
      <c r="DN981">
        <f t="shared" si="19"/>
        <v>912000</v>
      </c>
    </row>
    <row r="982" spans="89:118" x14ac:dyDescent="0.45">
      <c r="CK982" t="s">
        <v>904</v>
      </c>
      <c r="CL982" t="s">
        <v>3104</v>
      </c>
      <c r="CM982" s="32">
        <v>7200</v>
      </c>
      <c r="CN982" s="32">
        <v>7200</v>
      </c>
      <c r="CO982" s="32">
        <v>7200</v>
      </c>
      <c r="CP982" s="32">
        <v>7200</v>
      </c>
      <c r="CQ982" s="32">
        <v>7200</v>
      </c>
      <c r="CR982" s="32">
        <v>7200</v>
      </c>
      <c r="CS982" s="32">
        <v>7200</v>
      </c>
      <c r="CT982" s="32">
        <v>7200</v>
      </c>
      <c r="CU982" s="32">
        <v>7200</v>
      </c>
      <c r="CV982" s="32">
        <v>7200</v>
      </c>
      <c r="CW982" s="32">
        <v>7200</v>
      </c>
      <c r="CX982" s="32">
        <v>7200</v>
      </c>
      <c r="CZ982" t="s">
        <v>904</v>
      </c>
      <c r="DA982" t="s">
        <v>3104</v>
      </c>
      <c r="DB982">
        <v>7200</v>
      </c>
      <c r="DC982">
        <v>7200</v>
      </c>
      <c r="DD982">
        <v>7200</v>
      </c>
      <c r="DE982">
        <v>7200</v>
      </c>
      <c r="DF982">
        <v>7200</v>
      </c>
      <c r="DG982">
        <v>7200</v>
      </c>
      <c r="DH982">
        <v>7200</v>
      </c>
      <c r="DI982">
        <v>7200</v>
      </c>
      <c r="DJ982">
        <v>7200</v>
      </c>
      <c r="DK982">
        <v>7200</v>
      </c>
      <c r="DL982">
        <v>7200</v>
      </c>
      <c r="DM982">
        <v>7200</v>
      </c>
      <c r="DN982">
        <f t="shared" si="19"/>
        <v>86400</v>
      </c>
    </row>
    <row r="983" spans="89:118" x14ac:dyDescent="0.45">
      <c r="CK983" t="s">
        <v>904</v>
      </c>
      <c r="CL983" t="s">
        <v>3113</v>
      </c>
      <c r="CM983" s="32">
        <v>29876</v>
      </c>
      <c r="CN983" s="32">
        <v>29350</v>
      </c>
      <c r="CO983" s="32">
        <v>22692</v>
      </c>
      <c r="CP983" s="32">
        <v>26077</v>
      </c>
      <c r="CQ983" s="32">
        <v>24754</v>
      </c>
      <c r="CR983" s="32">
        <v>23293</v>
      </c>
      <c r="CS983" s="32">
        <v>25649</v>
      </c>
      <c r="CT983" s="32">
        <v>26384</v>
      </c>
      <c r="CU983" s="32">
        <v>30966</v>
      </c>
      <c r="CV983" s="32">
        <v>29431</v>
      </c>
      <c r="CW983" s="32">
        <v>34047</v>
      </c>
      <c r="CX983" s="32">
        <v>32872</v>
      </c>
      <c r="CZ983" t="s">
        <v>904</v>
      </c>
      <c r="DA983" t="s">
        <v>3113</v>
      </c>
      <c r="DB983">
        <v>29876</v>
      </c>
      <c r="DC983">
        <v>29350</v>
      </c>
      <c r="DD983">
        <v>22692</v>
      </c>
      <c r="DE983">
        <v>26077</v>
      </c>
      <c r="DF983">
        <v>24754</v>
      </c>
      <c r="DG983">
        <v>23293</v>
      </c>
      <c r="DH983">
        <v>25649</v>
      </c>
      <c r="DI983">
        <v>26384</v>
      </c>
      <c r="DJ983">
        <v>30966</v>
      </c>
      <c r="DK983">
        <v>29431</v>
      </c>
      <c r="DL983">
        <v>34047</v>
      </c>
      <c r="DM983">
        <v>32872</v>
      </c>
      <c r="DN983">
        <f t="shared" si="19"/>
        <v>335391</v>
      </c>
    </row>
    <row r="984" spans="89:118" x14ac:dyDescent="0.45">
      <c r="CK984" t="s">
        <v>904</v>
      </c>
      <c r="CL984" t="s">
        <v>3103</v>
      </c>
      <c r="CM984" s="32">
        <v>5367</v>
      </c>
      <c r="CN984" s="32">
        <v>5295</v>
      </c>
      <c r="CO984" s="32">
        <v>4668</v>
      </c>
      <c r="CP984" s="32">
        <v>6046</v>
      </c>
      <c r="CQ984" s="32">
        <v>18744</v>
      </c>
      <c r="CR984" s="32">
        <v>6594</v>
      </c>
      <c r="CS984" s="32">
        <v>4980</v>
      </c>
      <c r="CT984" s="32">
        <v>4865</v>
      </c>
      <c r="CU984" s="32">
        <v>7081</v>
      </c>
      <c r="CV984" s="32">
        <v>5018</v>
      </c>
      <c r="CW984" s="32">
        <v>6779</v>
      </c>
      <c r="CX984" s="32">
        <v>8168</v>
      </c>
      <c r="CZ984" t="s">
        <v>904</v>
      </c>
      <c r="DA984" t="s">
        <v>3103</v>
      </c>
      <c r="DB984">
        <v>5367</v>
      </c>
      <c r="DC984">
        <v>5295</v>
      </c>
      <c r="DD984">
        <v>4668</v>
      </c>
      <c r="DE984">
        <v>6046</v>
      </c>
      <c r="DF984">
        <v>18744</v>
      </c>
      <c r="DG984">
        <v>6594</v>
      </c>
      <c r="DH984">
        <v>4980</v>
      </c>
      <c r="DI984">
        <v>4865</v>
      </c>
      <c r="DJ984">
        <v>7081</v>
      </c>
      <c r="DK984">
        <v>5018</v>
      </c>
      <c r="DL984">
        <v>6779</v>
      </c>
      <c r="DM984">
        <v>8168</v>
      </c>
      <c r="DN984">
        <f t="shared" si="19"/>
        <v>83605</v>
      </c>
    </row>
    <row r="985" spans="89:118" x14ac:dyDescent="0.45">
      <c r="CK985" t="s">
        <v>904</v>
      </c>
      <c r="CL985" t="s">
        <v>3107</v>
      </c>
      <c r="CM985" s="32">
        <v>8000</v>
      </c>
      <c r="CN985" s="32">
        <v>8000</v>
      </c>
      <c r="CO985" s="32">
        <v>8000</v>
      </c>
      <c r="CP985" s="32">
        <v>8000</v>
      </c>
      <c r="CQ985" s="32">
        <v>8000</v>
      </c>
      <c r="CR985" s="32">
        <v>8000</v>
      </c>
      <c r="CS985" s="32">
        <v>8000</v>
      </c>
      <c r="CT985" s="32">
        <v>8000</v>
      </c>
      <c r="CU985" s="32">
        <v>8000</v>
      </c>
      <c r="CV985" s="32">
        <v>8000</v>
      </c>
      <c r="CW985" s="32">
        <v>8000</v>
      </c>
      <c r="CX985" s="32">
        <v>8000</v>
      </c>
      <c r="CZ985" t="s">
        <v>904</v>
      </c>
      <c r="DA985" t="s">
        <v>3107</v>
      </c>
      <c r="DB985">
        <v>8000</v>
      </c>
      <c r="DC985">
        <v>8000</v>
      </c>
      <c r="DD985">
        <v>8000</v>
      </c>
      <c r="DE985">
        <v>8000</v>
      </c>
      <c r="DF985">
        <v>8000</v>
      </c>
      <c r="DG985">
        <v>8000</v>
      </c>
      <c r="DH985">
        <v>8000</v>
      </c>
      <c r="DI985">
        <v>8000</v>
      </c>
      <c r="DJ985">
        <v>8000</v>
      </c>
      <c r="DK985">
        <v>8000</v>
      </c>
      <c r="DL985">
        <v>8000</v>
      </c>
      <c r="DM985">
        <v>8000</v>
      </c>
      <c r="DN985">
        <f t="shared" si="19"/>
        <v>96000</v>
      </c>
    </row>
    <row r="986" spans="89:118" x14ac:dyDescent="0.45">
      <c r="CK986" t="s">
        <v>131</v>
      </c>
      <c r="CL986" t="s">
        <v>3103</v>
      </c>
      <c r="CM986" s="32">
        <v>10439</v>
      </c>
      <c r="CN986" s="32">
        <v>10439</v>
      </c>
      <c r="CO986" s="32">
        <v>10400</v>
      </c>
      <c r="CP986" s="32">
        <v>10400</v>
      </c>
      <c r="CQ986" s="32">
        <v>10545</v>
      </c>
      <c r="CR986" s="32">
        <v>10400</v>
      </c>
      <c r="CS986" s="32">
        <v>10690</v>
      </c>
      <c r="CT986" s="32">
        <v>10400</v>
      </c>
      <c r="CU986" s="32">
        <v>10400</v>
      </c>
      <c r="CV986" s="32">
        <v>10400</v>
      </c>
      <c r="CW986" s="32">
        <v>10400</v>
      </c>
      <c r="CX986" s="32">
        <v>10400</v>
      </c>
      <c r="CZ986" t="s">
        <v>131</v>
      </c>
      <c r="DA986" t="s">
        <v>3103</v>
      </c>
      <c r="DB986">
        <v>10439</v>
      </c>
      <c r="DC986">
        <v>10439</v>
      </c>
      <c r="DD986">
        <v>10400</v>
      </c>
      <c r="DE986">
        <v>10400</v>
      </c>
      <c r="DF986">
        <v>10545</v>
      </c>
      <c r="DG986">
        <v>10400</v>
      </c>
      <c r="DH986">
        <v>10690</v>
      </c>
      <c r="DI986">
        <v>10400</v>
      </c>
      <c r="DJ986">
        <v>10400</v>
      </c>
      <c r="DK986">
        <v>10400</v>
      </c>
      <c r="DL986">
        <v>10400</v>
      </c>
      <c r="DM986">
        <v>10400</v>
      </c>
      <c r="DN986">
        <f t="shared" si="19"/>
        <v>125313</v>
      </c>
    </row>
    <row r="987" spans="89:118" x14ac:dyDescent="0.45">
      <c r="CK987" t="s">
        <v>1021</v>
      </c>
      <c r="CL987" t="s">
        <v>3109</v>
      </c>
      <c r="CM987" s="32">
        <v>4650</v>
      </c>
      <c r="CN987" s="32">
        <v>4650</v>
      </c>
      <c r="CO987" s="32">
        <v>4650</v>
      </c>
      <c r="CP987" s="32">
        <v>4650</v>
      </c>
      <c r="CQ987" s="32">
        <v>4650</v>
      </c>
      <c r="CR987" s="32">
        <v>4650</v>
      </c>
      <c r="CS987" s="32">
        <v>4650</v>
      </c>
      <c r="CT987" s="32">
        <v>4700</v>
      </c>
      <c r="CU987" s="32">
        <v>4650</v>
      </c>
      <c r="CV987" s="32">
        <v>4650</v>
      </c>
      <c r="CW987" s="32">
        <v>0</v>
      </c>
      <c r="CX987" s="32">
        <v>0</v>
      </c>
      <c r="CZ987" t="s">
        <v>1021</v>
      </c>
      <c r="DA987" t="s">
        <v>3109</v>
      </c>
      <c r="DB987">
        <v>4650</v>
      </c>
      <c r="DC987">
        <v>4650</v>
      </c>
      <c r="DD987">
        <v>4650</v>
      </c>
      <c r="DE987">
        <v>4650</v>
      </c>
      <c r="DF987">
        <v>4650</v>
      </c>
      <c r="DG987">
        <v>4650</v>
      </c>
      <c r="DH987">
        <v>4650</v>
      </c>
      <c r="DI987">
        <v>4700</v>
      </c>
      <c r="DJ987">
        <v>4650</v>
      </c>
      <c r="DK987">
        <v>4650</v>
      </c>
      <c r="DL987">
        <v>0</v>
      </c>
      <c r="DM987">
        <v>0</v>
      </c>
      <c r="DN987">
        <f t="shared" si="19"/>
        <v>46550</v>
      </c>
    </row>
    <row r="988" spans="89:118" x14ac:dyDescent="0.45">
      <c r="CK988" t="s">
        <v>1021</v>
      </c>
      <c r="CL988" t="s">
        <v>3111</v>
      </c>
      <c r="CM988" s="32">
        <v>0</v>
      </c>
      <c r="CN988" s="32">
        <v>0</v>
      </c>
      <c r="CO988" s="32">
        <v>0</v>
      </c>
      <c r="CP988" s="32">
        <v>0</v>
      </c>
      <c r="CQ988" s="32">
        <v>0</v>
      </c>
      <c r="CR988" s="32">
        <v>0</v>
      </c>
      <c r="CS988" s="32">
        <v>0</v>
      </c>
      <c r="CT988" s="32">
        <v>0</v>
      </c>
      <c r="CU988" s="32">
        <v>0</v>
      </c>
      <c r="CV988" s="32">
        <v>0</v>
      </c>
      <c r="CW988" s="32">
        <v>0</v>
      </c>
      <c r="CX988" s="32">
        <v>0</v>
      </c>
      <c r="CZ988" t="s">
        <v>1021</v>
      </c>
      <c r="DA988" t="s">
        <v>3111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f t="shared" si="19"/>
        <v>0</v>
      </c>
    </row>
    <row r="989" spans="89:118" x14ac:dyDescent="0.45">
      <c r="CK989" t="s">
        <v>1021</v>
      </c>
      <c r="CL989" t="s">
        <v>3100</v>
      </c>
      <c r="CM989" s="32">
        <v>147873</v>
      </c>
      <c r="CN989" s="32">
        <v>150247</v>
      </c>
      <c r="CO989" s="32">
        <v>150247</v>
      </c>
      <c r="CP989" s="32">
        <v>150247</v>
      </c>
      <c r="CQ989" s="32">
        <v>150247</v>
      </c>
      <c r="CR989" s="32">
        <v>183969</v>
      </c>
      <c r="CS989" s="32">
        <v>219103</v>
      </c>
      <c r="CT989" s="32">
        <v>219103</v>
      </c>
      <c r="CU989" s="32">
        <v>219103</v>
      </c>
      <c r="CV989" s="32">
        <v>219103</v>
      </c>
      <c r="CW989" s="32">
        <v>219103</v>
      </c>
      <c r="CX989" s="32">
        <v>219103</v>
      </c>
      <c r="CZ989" t="s">
        <v>1021</v>
      </c>
      <c r="DA989" t="s">
        <v>3100</v>
      </c>
      <c r="DB989">
        <v>147873</v>
      </c>
      <c r="DC989">
        <v>150247</v>
      </c>
      <c r="DD989">
        <v>150247</v>
      </c>
      <c r="DE989">
        <v>150247</v>
      </c>
      <c r="DF989">
        <v>150247</v>
      </c>
      <c r="DG989">
        <v>183969</v>
      </c>
      <c r="DH989">
        <v>219103</v>
      </c>
      <c r="DI989">
        <v>219103</v>
      </c>
      <c r="DJ989">
        <v>219103</v>
      </c>
      <c r="DK989">
        <v>219103</v>
      </c>
      <c r="DL989">
        <v>219103</v>
      </c>
      <c r="DM989">
        <v>219103</v>
      </c>
      <c r="DN989">
        <f t="shared" si="19"/>
        <v>2247448</v>
      </c>
    </row>
    <row r="990" spans="89:118" x14ac:dyDescent="0.45">
      <c r="CK990" t="s">
        <v>1021</v>
      </c>
      <c r="CL990" t="s">
        <v>3104</v>
      </c>
      <c r="CM990" s="32">
        <v>0</v>
      </c>
      <c r="CN990" s="32">
        <v>0</v>
      </c>
      <c r="CO990" s="32">
        <v>0</v>
      </c>
      <c r="CP990" s="32">
        <v>0</v>
      </c>
      <c r="CQ990" s="32">
        <v>0</v>
      </c>
      <c r="CR990" s="32">
        <v>10148</v>
      </c>
      <c r="CS990" s="32">
        <v>15647</v>
      </c>
      <c r="CT990" s="32">
        <v>15647</v>
      </c>
      <c r="CU990" s="32">
        <v>15647</v>
      </c>
      <c r="CV990" s="32">
        <v>15647</v>
      </c>
      <c r="CW990" s="32">
        <v>15647</v>
      </c>
      <c r="CX990" s="32">
        <v>15647</v>
      </c>
      <c r="CZ990" t="s">
        <v>1021</v>
      </c>
      <c r="DA990" t="s">
        <v>3104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10148</v>
      </c>
      <c r="DH990">
        <v>15647</v>
      </c>
      <c r="DI990">
        <v>15647</v>
      </c>
      <c r="DJ990">
        <v>15647</v>
      </c>
      <c r="DK990">
        <v>15647</v>
      </c>
      <c r="DL990">
        <v>15647</v>
      </c>
      <c r="DM990">
        <v>15647</v>
      </c>
      <c r="DN990">
        <f t="shared" si="19"/>
        <v>104030</v>
      </c>
    </row>
    <row r="991" spans="89:118" x14ac:dyDescent="0.45">
      <c r="CK991" t="s">
        <v>1021</v>
      </c>
      <c r="CL991" t="s">
        <v>3106</v>
      </c>
      <c r="CM991" s="32">
        <v>147198</v>
      </c>
      <c r="CN991" s="32">
        <v>147198</v>
      </c>
      <c r="CO991" s="32">
        <v>147198</v>
      </c>
      <c r="CP991" s="32">
        <v>147198</v>
      </c>
      <c r="CQ991" s="32">
        <v>147198</v>
      </c>
      <c r="CR991" s="32">
        <v>147198</v>
      </c>
      <c r="CS991" s="32">
        <v>150165</v>
      </c>
      <c r="CT991" s="32">
        <v>168920</v>
      </c>
      <c r="CU991" s="32">
        <v>168920</v>
      </c>
      <c r="CV991" s="32">
        <v>168920</v>
      </c>
      <c r="CW991" s="32">
        <v>168920</v>
      </c>
      <c r="CX991" s="32">
        <v>168920</v>
      </c>
      <c r="CZ991" t="s">
        <v>1021</v>
      </c>
      <c r="DA991" t="s">
        <v>3106</v>
      </c>
      <c r="DB991">
        <v>147198</v>
      </c>
      <c r="DC991">
        <v>147198</v>
      </c>
      <c r="DD991">
        <v>147198</v>
      </c>
      <c r="DE991">
        <v>147198</v>
      </c>
      <c r="DF991">
        <v>147198</v>
      </c>
      <c r="DG991">
        <v>147198</v>
      </c>
      <c r="DH991">
        <v>150165</v>
      </c>
      <c r="DI991">
        <v>168920</v>
      </c>
      <c r="DJ991">
        <v>168920</v>
      </c>
      <c r="DK991">
        <v>168920</v>
      </c>
      <c r="DL991">
        <v>168920</v>
      </c>
      <c r="DM991">
        <v>168920</v>
      </c>
      <c r="DN991">
        <f t="shared" si="19"/>
        <v>1877953</v>
      </c>
    </row>
    <row r="992" spans="89:118" x14ac:dyDescent="0.45">
      <c r="CK992" t="s">
        <v>1021</v>
      </c>
      <c r="CL992" t="s">
        <v>3105</v>
      </c>
      <c r="CM992" s="32">
        <v>0</v>
      </c>
      <c r="CN992" s="32">
        <v>0</v>
      </c>
      <c r="CO992" s="32">
        <v>0</v>
      </c>
      <c r="CP992" s="32">
        <v>0</v>
      </c>
      <c r="CQ992" s="32">
        <v>0</v>
      </c>
      <c r="CR992" s="32">
        <v>1900</v>
      </c>
      <c r="CS992" s="32">
        <v>3000</v>
      </c>
      <c r="CT992" s="32">
        <v>3000</v>
      </c>
      <c r="CU992" s="32">
        <v>3000</v>
      </c>
      <c r="CV992" s="32">
        <v>3000</v>
      </c>
      <c r="CW992" s="32">
        <v>3000</v>
      </c>
      <c r="CX992" s="32">
        <v>3000</v>
      </c>
      <c r="CZ992" t="s">
        <v>1021</v>
      </c>
      <c r="DA992" t="s">
        <v>3105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1900</v>
      </c>
      <c r="DH992">
        <v>3000</v>
      </c>
      <c r="DI992">
        <v>3000</v>
      </c>
      <c r="DJ992">
        <v>3000</v>
      </c>
      <c r="DK992">
        <v>3000</v>
      </c>
      <c r="DL992">
        <v>3000</v>
      </c>
      <c r="DM992">
        <v>3000</v>
      </c>
      <c r="DN992">
        <f t="shared" si="19"/>
        <v>19900</v>
      </c>
    </row>
    <row r="993" spans="89:118" x14ac:dyDescent="0.45">
      <c r="CK993" t="s">
        <v>1021</v>
      </c>
      <c r="CL993" t="s">
        <v>3113</v>
      </c>
      <c r="CM993" s="32">
        <v>32316</v>
      </c>
      <c r="CN993" s="32">
        <v>31367</v>
      </c>
      <c r="CO993" s="32">
        <v>40266</v>
      </c>
      <c r="CP993" s="32">
        <v>31071</v>
      </c>
      <c r="CQ993" s="32">
        <v>27117</v>
      </c>
      <c r="CR993" s="32">
        <v>50052</v>
      </c>
      <c r="CS993" s="32">
        <v>110329</v>
      </c>
      <c r="CT993" s="32">
        <v>85605</v>
      </c>
      <c r="CU993" s="32">
        <v>87608</v>
      </c>
      <c r="CV993" s="32">
        <v>53887</v>
      </c>
      <c r="CW993" s="32">
        <v>70094</v>
      </c>
      <c r="CX993" s="32">
        <v>62546</v>
      </c>
      <c r="CZ993" t="s">
        <v>1021</v>
      </c>
      <c r="DA993" t="s">
        <v>3113</v>
      </c>
      <c r="DB993">
        <v>32316</v>
      </c>
      <c r="DC993">
        <v>31367</v>
      </c>
      <c r="DD993">
        <v>40266</v>
      </c>
      <c r="DE993">
        <v>31071</v>
      </c>
      <c r="DF993">
        <v>27117</v>
      </c>
      <c r="DG993">
        <v>50052</v>
      </c>
      <c r="DH993">
        <v>110329</v>
      </c>
      <c r="DI993">
        <v>85605</v>
      </c>
      <c r="DJ993">
        <v>87608</v>
      </c>
      <c r="DK993">
        <v>53887</v>
      </c>
      <c r="DL993">
        <v>70094</v>
      </c>
      <c r="DM993">
        <v>62546</v>
      </c>
      <c r="DN993">
        <f t="shared" si="19"/>
        <v>682258</v>
      </c>
    </row>
    <row r="994" spans="89:118" x14ac:dyDescent="0.45">
      <c r="CK994" t="s">
        <v>1021</v>
      </c>
      <c r="CL994" t="s">
        <v>3101</v>
      </c>
      <c r="CM994" s="32">
        <v>51000</v>
      </c>
      <c r="CN994" s="32">
        <v>1000</v>
      </c>
      <c r="CO994" s="32">
        <v>1000</v>
      </c>
      <c r="CP994" s="32">
        <v>1000</v>
      </c>
      <c r="CQ994" s="32">
        <v>1000</v>
      </c>
      <c r="CR994" s="32">
        <v>2862</v>
      </c>
      <c r="CS994" s="32">
        <v>-9124</v>
      </c>
      <c r="CT994" s="32">
        <v>-9124</v>
      </c>
      <c r="CU994" s="32">
        <v>-9124</v>
      </c>
      <c r="CV994" s="32">
        <v>-9124</v>
      </c>
      <c r="CW994" s="32">
        <v>-9124</v>
      </c>
      <c r="CX994" s="32">
        <v>-9124</v>
      </c>
      <c r="CZ994" t="s">
        <v>1021</v>
      </c>
      <c r="DA994" t="s">
        <v>3101</v>
      </c>
      <c r="DB994">
        <v>51000</v>
      </c>
      <c r="DC994">
        <v>1000</v>
      </c>
      <c r="DD994">
        <v>1000</v>
      </c>
      <c r="DE994">
        <v>1000</v>
      </c>
      <c r="DF994">
        <v>1000</v>
      </c>
      <c r="DG994">
        <v>2862</v>
      </c>
      <c r="DH994">
        <v>-9124</v>
      </c>
      <c r="DI994">
        <v>-9124</v>
      </c>
      <c r="DJ994">
        <v>-9124</v>
      </c>
      <c r="DK994">
        <v>-9124</v>
      </c>
      <c r="DL994">
        <v>-9124</v>
      </c>
      <c r="DM994">
        <v>-9124</v>
      </c>
      <c r="DN994">
        <f t="shared" si="19"/>
        <v>3118</v>
      </c>
    </row>
    <row r="995" spans="89:118" x14ac:dyDescent="0.45">
      <c r="CK995" t="s">
        <v>1021</v>
      </c>
      <c r="CL995" t="s">
        <v>3103</v>
      </c>
      <c r="CM995" s="32">
        <v>39670</v>
      </c>
      <c r="CN995" s="32">
        <v>6956</v>
      </c>
      <c r="CO995" s="32">
        <v>6936</v>
      </c>
      <c r="CP995" s="32">
        <v>6873</v>
      </c>
      <c r="CQ995" s="32">
        <v>7096</v>
      </c>
      <c r="CR995" s="32">
        <v>39808</v>
      </c>
      <c r="CS995" s="32">
        <v>11816</v>
      </c>
      <c r="CT995" s="32">
        <v>8907</v>
      </c>
      <c r="CU995" s="32">
        <v>10885</v>
      </c>
      <c r="CV995" s="32">
        <v>8646</v>
      </c>
      <c r="CW995" s="32">
        <v>12782</v>
      </c>
      <c r="CX995" s="32">
        <v>8912</v>
      </c>
      <c r="CZ995" t="s">
        <v>1021</v>
      </c>
      <c r="DA995" t="s">
        <v>3103</v>
      </c>
      <c r="DB995">
        <v>39670</v>
      </c>
      <c r="DC995">
        <v>6956</v>
      </c>
      <c r="DD995">
        <v>6936</v>
      </c>
      <c r="DE995">
        <v>6873</v>
      </c>
      <c r="DF995">
        <v>7096</v>
      </c>
      <c r="DG995">
        <v>39808</v>
      </c>
      <c r="DH995">
        <v>11816</v>
      </c>
      <c r="DI995">
        <v>8907</v>
      </c>
      <c r="DJ995">
        <v>10885</v>
      </c>
      <c r="DK995">
        <v>8646</v>
      </c>
      <c r="DL995">
        <v>12782</v>
      </c>
      <c r="DM995">
        <v>8912</v>
      </c>
      <c r="DN995">
        <f t="shared" si="19"/>
        <v>169287</v>
      </c>
    </row>
    <row r="996" spans="89:118" x14ac:dyDescent="0.45">
      <c r="CK996" t="s">
        <v>1023</v>
      </c>
      <c r="CL996" t="s">
        <v>3109</v>
      </c>
      <c r="CM996" s="32">
        <v>6880</v>
      </c>
      <c r="CN996" s="32">
        <v>7030</v>
      </c>
      <c r="CO996" s="32">
        <v>6980</v>
      </c>
      <c r="CP996" s="32">
        <v>6880</v>
      </c>
      <c r="CQ996" s="32">
        <v>6880</v>
      </c>
      <c r="CR996" s="32">
        <v>6880</v>
      </c>
      <c r="CS996" s="32">
        <v>6880</v>
      </c>
      <c r="CT996" s="32">
        <v>6880</v>
      </c>
      <c r="CU996" s="32">
        <v>6880</v>
      </c>
      <c r="CV996" s="32">
        <v>6880</v>
      </c>
      <c r="CW996" s="32">
        <v>50</v>
      </c>
      <c r="CX996" s="32">
        <v>0</v>
      </c>
      <c r="CZ996" t="s">
        <v>1023</v>
      </c>
      <c r="DA996" t="s">
        <v>3109</v>
      </c>
      <c r="DB996">
        <v>6880</v>
      </c>
      <c r="DC996">
        <v>7030</v>
      </c>
      <c r="DD996">
        <v>6980</v>
      </c>
      <c r="DE996">
        <v>6880</v>
      </c>
      <c r="DF996">
        <v>6880</v>
      </c>
      <c r="DG996">
        <v>6880</v>
      </c>
      <c r="DH996">
        <v>6880</v>
      </c>
      <c r="DI996">
        <v>6880</v>
      </c>
      <c r="DJ996">
        <v>6880</v>
      </c>
      <c r="DK996">
        <v>6880</v>
      </c>
      <c r="DL996">
        <v>50</v>
      </c>
      <c r="DM996">
        <v>0</v>
      </c>
      <c r="DN996">
        <f t="shared" si="19"/>
        <v>69100</v>
      </c>
    </row>
    <row r="997" spans="89:118" x14ac:dyDescent="0.45">
      <c r="CK997" t="s">
        <v>1023</v>
      </c>
      <c r="CL997" t="s">
        <v>3111</v>
      </c>
      <c r="CM997" s="32">
        <v>17776.516</v>
      </c>
      <c r="CN997" s="32">
        <v>18002.603999999999</v>
      </c>
      <c r="CO997" s="32">
        <v>16602.257000000001</v>
      </c>
      <c r="CP997" s="32">
        <v>16545.449000000001</v>
      </c>
      <c r="CQ997" s="32">
        <v>17045.138999999999</v>
      </c>
      <c r="CR997" s="32">
        <v>17079.560000000001</v>
      </c>
      <c r="CS997" s="32">
        <v>17603.295999999998</v>
      </c>
      <c r="CT997" s="32">
        <v>16837.517</v>
      </c>
      <c r="CU997" s="32">
        <v>17488.03</v>
      </c>
      <c r="CV997" s="32">
        <v>17288.013999999999</v>
      </c>
      <c r="CW997" s="32">
        <v>17049.738000000001</v>
      </c>
      <c r="CX997" s="32">
        <v>17336.205000000002</v>
      </c>
      <c r="CZ997" t="s">
        <v>1023</v>
      </c>
      <c r="DA997" t="s">
        <v>3111</v>
      </c>
      <c r="DB997">
        <v>17776.516</v>
      </c>
      <c r="DC997">
        <v>18002.603999999999</v>
      </c>
      <c r="DD997">
        <v>16602.257000000001</v>
      </c>
      <c r="DE997">
        <v>16545.449000000001</v>
      </c>
      <c r="DF997">
        <v>17045.138999999999</v>
      </c>
      <c r="DG997">
        <v>17079.560000000001</v>
      </c>
      <c r="DH997">
        <v>17603.295999999998</v>
      </c>
      <c r="DI997">
        <v>16837.517</v>
      </c>
      <c r="DJ997">
        <v>17488.03</v>
      </c>
      <c r="DK997">
        <v>17288.013999999999</v>
      </c>
      <c r="DL997">
        <v>17049.738000000001</v>
      </c>
      <c r="DM997">
        <v>17336.205000000002</v>
      </c>
      <c r="DN997">
        <f t="shared" si="19"/>
        <v>206654.32500000001</v>
      </c>
    </row>
    <row r="998" spans="89:118" x14ac:dyDescent="0.45">
      <c r="CK998" t="s">
        <v>1023</v>
      </c>
      <c r="CL998" t="s">
        <v>3100</v>
      </c>
      <c r="CM998" s="32">
        <v>64500</v>
      </c>
      <c r="CN998" s="32">
        <v>64500</v>
      </c>
      <c r="CO998" s="32">
        <v>64500</v>
      </c>
      <c r="CP998" s="32">
        <v>64500</v>
      </c>
      <c r="CQ998" s="32">
        <v>64500</v>
      </c>
      <c r="CR998" s="32">
        <v>64500</v>
      </c>
      <c r="CS998" s="32">
        <v>64500</v>
      </c>
      <c r="CT998" s="32">
        <v>64500</v>
      </c>
      <c r="CU998" s="32">
        <v>64500</v>
      </c>
      <c r="CV998" s="32">
        <v>64500</v>
      </c>
      <c r="CW998" s="32">
        <v>64500</v>
      </c>
      <c r="CX998" s="32">
        <v>64500</v>
      </c>
      <c r="CZ998" t="s">
        <v>1023</v>
      </c>
      <c r="DA998" t="s">
        <v>3100</v>
      </c>
      <c r="DB998">
        <v>64500</v>
      </c>
      <c r="DC998">
        <v>64500</v>
      </c>
      <c r="DD998">
        <v>64500</v>
      </c>
      <c r="DE998">
        <v>64500</v>
      </c>
      <c r="DF998">
        <v>64500</v>
      </c>
      <c r="DG998">
        <v>64500</v>
      </c>
      <c r="DH998">
        <v>64500</v>
      </c>
      <c r="DI998">
        <v>64500</v>
      </c>
      <c r="DJ998">
        <v>64500</v>
      </c>
      <c r="DK998">
        <v>64500</v>
      </c>
      <c r="DL998">
        <v>64500</v>
      </c>
      <c r="DM998">
        <v>64500</v>
      </c>
      <c r="DN998">
        <f t="shared" si="19"/>
        <v>774000</v>
      </c>
    </row>
    <row r="999" spans="89:118" x14ac:dyDescent="0.45">
      <c r="CK999" t="s">
        <v>1023</v>
      </c>
      <c r="CL999" t="s">
        <v>3112</v>
      </c>
      <c r="CM999" s="32">
        <v>80000</v>
      </c>
      <c r="CN999" s="32">
        <v>80000</v>
      </c>
      <c r="CO999" s="32">
        <v>80000</v>
      </c>
      <c r="CP999" s="32">
        <v>80000</v>
      </c>
      <c r="CQ999" s="32">
        <v>80000</v>
      </c>
      <c r="CR999" s="32">
        <v>80000</v>
      </c>
      <c r="CS999" s="32">
        <v>80000</v>
      </c>
      <c r="CT999" s="32">
        <v>80000</v>
      </c>
      <c r="CU999" s="32">
        <v>80000</v>
      </c>
      <c r="CV999" s="32">
        <v>80000</v>
      </c>
      <c r="CW999" s="32">
        <v>79334</v>
      </c>
      <c r="CX999" s="32">
        <v>80000</v>
      </c>
      <c r="CZ999" t="s">
        <v>1023</v>
      </c>
      <c r="DA999" t="s">
        <v>3112</v>
      </c>
      <c r="DB999">
        <v>80000</v>
      </c>
      <c r="DC999">
        <v>80000</v>
      </c>
      <c r="DD999">
        <v>80000</v>
      </c>
      <c r="DE999">
        <v>80000</v>
      </c>
      <c r="DF999">
        <v>80000</v>
      </c>
      <c r="DG999">
        <v>80000</v>
      </c>
      <c r="DH999">
        <v>80000</v>
      </c>
      <c r="DI999">
        <v>80000</v>
      </c>
      <c r="DJ999">
        <v>80000</v>
      </c>
      <c r="DK999">
        <v>80000</v>
      </c>
      <c r="DL999">
        <v>79334</v>
      </c>
      <c r="DM999">
        <v>80000</v>
      </c>
      <c r="DN999">
        <f t="shared" si="19"/>
        <v>959334</v>
      </c>
    </row>
    <row r="1000" spans="89:118" x14ac:dyDescent="0.45">
      <c r="CK1000" t="s">
        <v>1023</v>
      </c>
      <c r="CL1000" t="s">
        <v>3113</v>
      </c>
      <c r="CM1000" s="32">
        <v>34860</v>
      </c>
      <c r="CN1000" s="32">
        <v>35379</v>
      </c>
      <c r="CO1000" s="32">
        <v>39207</v>
      </c>
      <c r="CP1000" s="32">
        <v>42760</v>
      </c>
      <c r="CQ1000" s="32">
        <v>43855</v>
      </c>
      <c r="CR1000" s="32">
        <v>44014</v>
      </c>
      <c r="CS1000" s="32">
        <v>37808</v>
      </c>
      <c r="CT1000" s="32">
        <v>36435</v>
      </c>
      <c r="CU1000" s="32">
        <v>40316</v>
      </c>
      <c r="CV1000" s="32">
        <v>40937</v>
      </c>
      <c r="CW1000" s="32">
        <v>39036</v>
      </c>
      <c r="CX1000" s="32">
        <v>41342</v>
      </c>
      <c r="CZ1000" t="s">
        <v>1023</v>
      </c>
      <c r="DA1000" t="s">
        <v>3113</v>
      </c>
      <c r="DB1000">
        <v>34860</v>
      </c>
      <c r="DC1000">
        <v>35379</v>
      </c>
      <c r="DD1000">
        <v>39207</v>
      </c>
      <c r="DE1000">
        <v>42760</v>
      </c>
      <c r="DF1000">
        <v>43855</v>
      </c>
      <c r="DG1000">
        <v>44014</v>
      </c>
      <c r="DH1000">
        <v>37808</v>
      </c>
      <c r="DI1000">
        <v>36435</v>
      </c>
      <c r="DJ1000">
        <v>40316</v>
      </c>
      <c r="DK1000">
        <v>40937</v>
      </c>
      <c r="DL1000">
        <v>39036</v>
      </c>
      <c r="DM1000">
        <v>41342</v>
      </c>
      <c r="DN1000">
        <f t="shared" si="19"/>
        <v>475949</v>
      </c>
    </row>
    <row r="1001" spans="89:118" x14ac:dyDescent="0.45">
      <c r="CK1001" t="s">
        <v>1023</v>
      </c>
      <c r="CL1001" t="s">
        <v>3101</v>
      </c>
      <c r="CM1001" s="32">
        <v>2500</v>
      </c>
      <c r="CN1001" s="32">
        <v>2500</v>
      </c>
      <c r="CO1001" s="32">
        <v>2500</v>
      </c>
      <c r="CP1001" s="32">
        <v>2500</v>
      </c>
      <c r="CQ1001" s="32">
        <v>2500</v>
      </c>
      <c r="CR1001" s="32">
        <v>2500</v>
      </c>
      <c r="CS1001" s="32">
        <v>2500</v>
      </c>
      <c r="CT1001" s="32">
        <v>2500</v>
      </c>
      <c r="CU1001" s="32">
        <v>2500</v>
      </c>
      <c r="CV1001" s="32">
        <v>2500</v>
      </c>
      <c r="CW1001" s="32">
        <v>2500</v>
      </c>
      <c r="CX1001" s="32">
        <v>2500</v>
      </c>
      <c r="CZ1001" t="s">
        <v>1023</v>
      </c>
      <c r="DA1001" t="s">
        <v>3101</v>
      </c>
      <c r="DB1001">
        <v>2500</v>
      </c>
      <c r="DC1001">
        <v>2500</v>
      </c>
      <c r="DD1001">
        <v>2500</v>
      </c>
      <c r="DE1001">
        <v>2500</v>
      </c>
      <c r="DF1001">
        <v>2500</v>
      </c>
      <c r="DG1001">
        <v>2500</v>
      </c>
      <c r="DH1001">
        <v>2500</v>
      </c>
      <c r="DI1001">
        <v>2500</v>
      </c>
      <c r="DJ1001">
        <v>2500</v>
      </c>
      <c r="DK1001">
        <v>2500</v>
      </c>
      <c r="DL1001">
        <v>2500</v>
      </c>
      <c r="DM1001">
        <v>2500</v>
      </c>
      <c r="DN1001">
        <f t="shared" si="19"/>
        <v>30000</v>
      </c>
    </row>
    <row r="1002" spans="89:118" x14ac:dyDescent="0.45">
      <c r="CK1002" t="s">
        <v>1023</v>
      </c>
      <c r="CL1002" t="s">
        <v>3103</v>
      </c>
      <c r="CM1002" s="32">
        <v>15317</v>
      </c>
      <c r="CN1002" s="32">
        <v>15419</v>
      </c>
      <c r="CO1002" s="32">
        <v>15215</v>
      </c>
      <c r="CP1002" s="32">
        <v>15249</v>
      </c>
      <c r="CQ1002" s="32">
        <v>15283</v>
      </c>
      <c r="CR1002" s="32">
        <v>16439</v>
      </c>
      <c r="CS1002" s="32">
        <v>16779</v>
      </c>
      <c r="CT1002" s="32">
        <v>16337</v>
      </c>
      <c r="CU1002" s="32">
        <v>16133</v>
      </c>
      <c r="CV1002" s="32">
        <v>15997</v>
      </c>
      <c r="CW1002" s="32">
        <v>15895</v>
      </c>
      <c r="CX1002" s="32">
        <v>15691</v>
      </c>
      <c r="CZ1002" t="s">
        <v>1023</v>
      </c>
      <c r="DA1002" t="s">
        <v>3103</v>
      </c>
      <c r="DB1002">
        <v>15317</v>
      </c>
      <c r="DC1002">
        <v>15419</v>
      </c>
      <c r="DD1002">
        <v>15215</v>
      </c>
      <c r="DE1002">
        <v>15249</v>
      </c>
      <c r="DF1002">
        <v>15283</v>
      </c>
      <c r="DG1002">
        <v>16439</v>
      </c>
      <c r="DH1002">
        <v>16779</v>
      </c>
      <c r="DI1002">
        <v>16337</v>
      </c>
      <c r="DJ1002">
        <v>16133</v>
      </c>
      <c r="DK1002">
        <v>15997</v>
      </c>
      <c r="DL1002">
        <v>15895</v>
      </c>
      <c r="DM1002">
        <v>15691</v>
      </c>
      <c r="DN1002">
        <f t="shared" si="19"/>
        <v>189754</v>
      </c>
    </row>
    <row r="1003" spans="89:118" x14ac:dyDescent="0.45">
      <c r="CK1003" t="s">
        <v>1023</v>
      </c>
      <c r="CL1003" t="s">
        <v>3107</v>
      </c>
      <c r="CM1003" s="32">
        <v>25000</v>
      </c>
      <c r="CN1003" s="32">
        <v>25000</v>
      </c>
      <c r="CO1003" s="32">
        <v>25000</v>
      </c>
      <c r="CP1003" s="32">
        <v>25000</v>
      </c>
      <c r="CQ1003" s="32">
        <v>25000</v>
      </c>
      <c r="CR1003" s="32">
        <v>24547</v>
      </c>
      <c r="CS1003" s="32">
        <v>21600</v>
      </c>
      <c r="CT1003" s="32">
        <v>21600</v>
      </c>
      <c r="CU1003" s="32">
        <v>21600</v>
      </c>
      <c r="CV1003" s="32">
        <v>21600</v>
      </c>
      <c r="CW1003" s="32">
        <v>21600</v>
      </c>
      <c r="CX1003" s="32">
        <v>21600</v>
      </c>
      <c r="CZ1003" t="s">
        <v>1023</v>
      </c>
      <c r="DA1003" t="s">
        <v>3107</v>
      </c>
      <c r="DB1003">
        <v>25000</v>
      </c>
      <c r="DC1003">
        <v>25000</v>
      </c>
      <c r="DD1003">
        <v>25000</v>
      </c>
      <c r="DE1003">
        <v>25000</v>
      </c>
      <c r="DF1003">
        <v>25000</v>
      </c>
      <c r="DG1003">
        <v>24547</v>
      </c>
      <c r="DH1003">
        <v>21600</v>
      </c>
      <c r="DI1003">
        <v>21600</v>
      </c>
      <c r="DJ1003">
        <v>21600</v>
      </c>
      <c r="DK1003">
        <v>21600</v>
      </c>
      <c r="DL1003">
        <v>21600</v>
      </c>
      <c r="DM1003">
        <v>21600</v>
      </c>
      <c r="DN1003">
        <f t="shared" si="19"/>
        <v>279147</v>
      </c>
    </row>
    <row r="1004" spans="89:118" x14ac:dyDescent="0.45">
      <c r="CK1004" t="s">
        <v>1211</v>
      </c>
      <c r="CL1004" t="s">
        <v>3111</v>
      </c>
      <c r="CM1004" s="32">
        <v>0</v>
      </c>
      <c r="CN1004" s="32">
        <v>0</v>
      </c>
      <c r="CO1004" s="32">
        <v>0</v>
      </c>
      <c r="CP1004" s="32">
        <v>0</v>
      </c>
      <c r="CQ1004" s="32">
        <v>0</v>
      </c>
      <c r="CR1004" s="32">
        <v>180</v>
      </c>
      <c r="CS1004" s="32">
        <v>0</v>
      </c>
      <c r="CT1004" s="32">
        <v>0</v>
      </c>
      <c r="CU1004" s="32">
        <v>0</v>
      </c>
      <c r="CV1004" s="32">
        <v>0</v>
      </c>
      <c r="CW1004" s="32">
        <v>0</v>
      </c>
      <c r="CX1004" s="32">
        <v>0</v>
      </c>
      <c r="CZ1004" t="s">
        <v>1211</v>
      </c>
      <c r="DA1004" t="s">
        <v>3111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180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f t="shared" si="19"/>
        <v>180</v>
      </c>
    </row>
    <row r="1005" spans="89:118" x14ac:dyDescent="0.45">
      <c r="CK1005" t="s">
        <v>1211</v>
      </c>
      <c r="CL1005" t="s">
        <v>3100</v>
      </c>
      <c r="CM1005" s="32">
        <v>0</v>
      </c>
      <c r="CN1005" s="32">
        <v>0</v>
      </c>
      <c r="CO1005" s="32">
        <v>0</v>
      </c>
      <c r="CP1005" s="32">
        <v>38000</v>
      </c>
      <c r="CQ1005" s="32">
        <v>38000</v>
      </c>
      <c r="CR1005" s="32">
        <v>38000</v>
      </c>
      <c r="CS1005" s="32">
        <v>64420</v>
      </c>
      <c r="CT1005" s="32">
        <v>155000</v>
      </c>
      <c r="CU1005" s="32">
        <v>155000</v>
      </c>
      <c r="CV1005" s="32">
        <v>155000</v>
      </c>
      <c r="CW1005" s="32">
        <v>155000</v>
      </c>
      <c r="CX1005" s="32">
        <v>155000</v>
      </c>
      <c r="CZ1005" t="s">
        <v>1211</v>
      </c>
      <c r="DA1005" t="s">
        <v>3100</v>
      </c>
      <c r="DB1005">
        <v>0</v>
      </c>
      <c r="DC1005">
        <v>0</v>
      </c>
      <c r="DD1005">
        <v>0</v>
      </c>
      <c r="DE1005">
        <v>38000</v>
      </c>
      <c r="DF1005">
        <v>38000</v>
      </c>
      <c r="DG1005">
        <v>38000</v>
      </c>
      <c r="DH1005">
        <v>64420</v>
      </c>
      <c r="DI1005">
        <v>155000</v>
      </c>
      <c r="DJ1005">
        <v>155000</v>
      </c>
      <c r="DK1005">
        <v>155000</v>
      </c>
      <c r="DL1005">
        <v>155000</v>
      </c>
      <c r="DM1005">
        <v>155000</v>
      </c>
      <c r="DN1005">
        <f t="shared" si="19"/>
        <v>953420</v>
      </c>
    </row>
    <row r="1006" spans="89:118" x14ac:dyDescent="0.45">
      <c r="CK1006" t="s">
        <v>1211</v>
      </c>
      <c r="CL1006" t="s">
        <v>3112</v>
      </c>
      <c r="CM1006" s="32">
        <v>0</v>
      </c>
      <c r="CN1006" s="32">
        <v>0</v>
      </c>
      <c r="CO1006" s="32">
        <v>0</v>
      </c>
      <c r="CP1006" s="32">
        <v>0</v>
      </c>
      <c r="CQ1006" s="32">
        <v>0</v>
      </c>
      <c r="CR1006" s="32">
        <v>0</v>
      </c>
      <c r="CS1006" s="32">
        <v>5182</v>
      </c>
      <c r="CT1006" s="32">
        <v>28428</v>
      </c>
      <c r="CU1006" s="32">
        <v>43912</v>
      </c>
      <c r="CV1006" s="32">
        <v>43912</v>
      </c>
      <c r="CW1006" s="32">
        <v>43912</v>
      </c>
      <c r="CX1006" s="32">
        <v>43912</v>
      </c>
      <c r="CZ1006" t="s">
        <v>1211</v>
      </c>
      <c r="DA1006" t="s">
        <v>3112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5182</v>
      </c>
      <c r="DI1006">
        <v>28428</v>
      </c>
      <c r="DJ1006">
        <v>43912</v>
      </c>
      <c r="DK1006">
        <v>43912</v>
      </c>
      <c r="DL1006">
        <v>43912</v>
      </c>
      <c r="DM1006">
        <v>43912</v>
      </c>
      <c r="DN1006">
        <f t="shared" si="19"/>
        <v>209258</v>
      </c>
    </row>
    <row r="1007" spans="89:118" x14ac:dyDescent="0.45">
      <c r="CK1007" t="s">
        <v>1211</v>
      </c>
      <c r="CL1007" t="s">
        <v>3117</v>
      </c>
      <c r="CM1007" s="32">
        <v>0</v>
      </c>
      <c r="CN1007" s="32">
        <v>0</v>
      </c>
      <c r="CO1007" s="32">
        <v>0</v>
      </c>
      <c r="CP1007" s="32">
        <v>0</v>
      </c>
      <c r="CQ1007" s="32">
        <v>0</v>
      </c>
      <c r="CR1007" s="32">
        <v>0</v>
      </c>
      <c r="CS1007" s="32">
        <v>324</v>
      </c>
      <c r="CT1007" s="32">
        <v>11805</v>
      </c>
      <c r="CU1007" s="32">
        <v>0</v>
      </c>
      <c r="CV1007" s="32">
        <v>0</v>
      </c>
      <c r="CW1007" s="32">
        <v>5202</v>
      </c>
      <c r="CX1007" s="32">
        <v>0</v>
      </c>
      <c r="CZ1007" t="s">
        <v>1211</v>
      </c>
      <c r="DA1007" t="s">
        <v>3117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324</v>
      </c>
      <c r="DI1007">
        <v>11805</v>
      </c>
      <c r="DJ1007">
        <v>0</v>
      </c>
      <c r="DK1007">
        <v>0</v>
      </c>
      <c r="DL1007">
        <v>5202</v>
      </c>
      <c r="DM1007">
        <v>0</v>
      </c>
      <c r="DN1007">
        <f t="shared" si="19"/>
        <v>17331</v>
      </c>
    </row>
    <row r="1008" spans="89:118" x14ac:dyDescent="0.45">
      <c r="CK1008" t="s">
        <v>1211</v>
      </c>
      <c r="CL1008" t="s">
        <v>3113</v>
      </c>
      <c r="CM1008" s="32">
        <v>0</v>
      </c>
      <c r="CN1008" s="32">
        <v>0</v>
      </c>
      <c r="CO1008" s="32">
        <v>0</v>
      </c>
      <c r="CP1008" s="32">
        <v>60063</v>
      </c>
      <c r="CQ1008" s="32">
        <v>69995</v>
      </c>
      <c r="CR1008" s="32">
        <v>71935</v>
      </c>
      <c r="CS1008" s="32">
        <v>93514</v>
      </c>
      <c r="CT1008" s="32">
        <v>231931</v>
      </c>
      <c r="CU1008" s="32">
        <v>231044</v>
      </c>
      <c r="CV1008" s="32">
        <v>217905</v>
      </c>
      <c r="CW1008" s="32">
        <v>214714</v>
      </c>
      <c r="CX1008" s="32">
        <v>222414</v>
      </c>
      <c r="CZ1008" t="s">
        <v>1211</v>
      </c>
      <c r="DA1008" t="s">
        <v>3113</v>
      </c>
      <c r="DB1008">
        <v>0</v>
      </c>
      <c r="DC1008">
        <v>0</v>
      </c>
      <c r="DD1008">
        <v>0</v>
      </c>
      <c r="DE1008">
        <v>60063</v>
      </c>
      <c r="DF1008">
        <v>69995</v>
      </c>
      <c r="DG1008">
        <v>71935</v>
      </c>
      <c r="DH1008">
        <v>93514</v>
      </c>
      <c r="DI1008">
        <v>231931</v>
      </c>
      <c r="DJ1008">
        <v>231044</v>
      </c>
      <c r="DK1008">
        <v>217905</v>
      </c>
      <c r="DL1008">
        <v>214714</v>
      </c>
      <c r="DM1008">
        <v>222414</v>
      </c>
      <c r="DN1008">
        <f t="shared" si="19"/>
        <v>1413515</v>
      </c>
    </row>
    <row r="1009" spans="89:118" x14ac:dyDescent="0.45">
      <c r="CK1009" t="s">
        <v>1211</v>
      </c>
      <c r="CL1009" t="s">
        <v>3101</v>
      </c>
      <c r="CM1009" s="32">
        <v>0</v>
      </c>
      <c r="CN1009" s="32">
        <v>0</v>
      </c>
      <c r="CO1009" s="32">
        <v>0</v>
      </c>
      <c r="CP1009" s="32">
        <v>0</v>
      </c>
      <c r="CQ1009" s="32">
        <v>0</v>
      </c>
      <c r="CR1009" s="32">
        <v>0</v>
      </c>
      <c r="CS1009" s="32">
        <v>9032</v>
      </c>
      <c r="CT1009" s="32">
        <v>40000</v>
      </c>
      <c r="CU1009" s="32">
        <v>40000</v>
      </c>
      <c r="CV1009" s="32">
        <v>40000</v>
      </c>
      <c r="CW1009" s="32">
        <v>40000</v>
      </c>
      <c r="CX1009" s="32">
        <v>40000</v>
      </c>
      <c r="CZ1009" t="s">
        <v>1211</v>
      </c>
      <c r="DA1009" t="s">
        <v>3101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9032</v>
      </c>
      <c r="DI1009">
        <v>40000</v>
      </c>
      <c r="DJ1009">
        <v>40000</v>
      </c>
      <c r="DK1009">
        <v>40000</v>
      </c>
      <c r="DL1009">
        <v>40000</v>
      </c>
      <c r="DM1009">
        <v>40000</v>
      </c>
      <c r="DN1009">
        <f t="shared" si="19"/>
        <v>209032</v>
      </c>
    </row>
    <row r="1010" spans="89:118" x14ac:dyDescent="0.45">
      <c r="CK1010" t="s">
        <v>1211</v>
      </c>
      <c r="CL1010" t="s">
        <v>3118</v>
      </c>
      <c r="CM1010" s="32">
        <v>0</v>
      </c>
      <c r="CN1010" s="32">
        <v>0</v>
      </c>
      <c r="CO1010" s="32">
        <v>0</v>
      </c>
      <c r="CP1010" s="32">
        <v>0</v>
      </c>
      <c r="CQ1010" s="32">
        <v>0</v>
      </c>
      <c r="CR1010" s="32">
        <v>0</v>
      </c>
      <c r="CS1010" s="32">
        <v>4520</v>
      </c>
      <c r="CT1010" s="32">
        <v>20000</v>
      </c>
      <c r="CU1010" s="32">
        <v>20000</v>
      </c>
      <c r="CV1010" s="32">
        <v>20000</v>
      </c>
      <c r="CW1010" s="32">
        <v>20000</v>
      </c>
      <c r="CX1010" s="32">
        <v>20000</v>
      </c>
      <c r="CZ1010" t="s">
        <v>1211</v>
      </c>
      <c r="DA1010" t="s">
        <v>3118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4520</v>
      </c>
      <c r="DI1010">
        <v>20000</v>
      </c>
      <c r="DJ1010">
        <v>20000</v>
      </c>
      <c r="DK1010">
        <v>20000</v>
      </c>
      <c r="DL1010">
        <v>20000</v>
      </c>
      <c r="DM1010">
        <v>20000</v>
      </c>
      <c r="DN1010">
        <f t="shared" si="19"/>
        <v>104520</v>
      </c>
    </row>
    <row r="1011" spans="89:118" x14ac:dyDescent="0.45">
      <c r="CK1011" t="s">
        <v>1211</v>
      </c>
      <c r="CL1011" t="s">
        <v>3103</v>
      </c>
      <c r="CM1011" s="32">
        <v>0</v>
      </c>
      <c r="CN1011" s="32">
        <v>0</v>
      </c>
      <c r="CO1011" s="32">
        <v>0</v>
      </c>
      <c r="CP1011" s="32">
        <v>5500</v>
      </c>
      <c r="CQ1011" s="32">
        <v>5500</v>
      </c>
      <c r="CR1011" s="32">
        <v>5500</v>
      </c>
      <c r="CS1011" s="32">
        <v>38130</v>
      </c>
      <c r="CT1011" s="32">
        <v>36775</v>
      </c>
      <c r="CU1011" s="32">
        <v>51120</v>
      </c>
      <c r="CV1011" s="32">
        <v>99000</v>
      </c>
      <c r="CW1011" s="32">
        <v>38474</v>
      </c>
      <c r="CX1011" s="32">
        <v>36928</v>
      </c>
      <c r="CZ1011" t="s">
        <v>1211</v>
      </c>
      <c r="DA1011" t="s">
        <v>3103</v>
      </c>
      <c r="DB1011">
        <v>0</v>
      </c>
      <c r="DC1011">
        <v>0</v>
      </c>
      <c r="DD1011">
        <v>0</v>
      </c>
      <c r="DE1011">
        <v>5500</v>
      </c>
      <c r="DF1011">
        <v>5500</v>
      </c>
      <c r="DG1011">
        <v>5500</v>
      </c>
      <c r="DH1011">
        <v>38130</v>
      </c>
      <c r="DI1011">
        <v>36775</v>
      </c>
      <c r="DJ1011">
        <v>51120</v>
      </c>
      <c r="DK1011">
        <v>99000</v>
      </c>
      <c r="DL1011">
        <v>38474</v>
      </c>
      <c r="DM1011">
        <v>36928</v>
      </c>
      <c r="DN1011">
        <f t="shared" si="19"/>
        <v>316927</v>
      </c>
    </row>
    <row r="1012" spans="89:118" x14ac:dyDescent="0.45">
      <c r="CK1012" t="s">
        <v>614</v>
      </c>
      <c r="CL1012" t="s">
        <v>3119</v>
      </c>
      <c r="CM1012" s="32">
        <v>-3713</v>
      </c>
      <c r="CN1012" s="32">
        <v>-3620</v>
      </c>
      <c r="CO1012" s="32">
        <v>-3562</v>
      </c>
      <c r="CP1012" s="32">
        <v>-3646</v>
      </c>
      <c r="CQ1012" s="32">
        <v>-3712</v>
      </c>
      <c r="CR1012" s="32">
        <v>-3834</v>
      </c>
      <c r="CS1012" s="32">
        <v>-3972</v>
      </c>
      <c r="CT1012" s="32">
        <v>-4060</v>
      </c>
      <c r="CU1012" s="32">
        <v>-4092</v>
      </c>
      <c r="CV1012" s="32">
        <v>-4010</v>
      </c>
      <c r="CW1012" s="32">
        <v>-3962</v>
      </c>
      <c r="CX1012" s="32">
        <v>-4040</v>
      </c>
      <c r="CZ1012" t="s">
        <v>614</v>
      </c>
      <c r="DA1012" t="s">
        <v>3119</v>
      </c>
      <c r="DB1012">
        <v>-3713</v>
      </c>
      <c r="DC1012">
        <v>-3620</v>
      </c>
      <c r="DD1012">
        <v>-3562</v>
      </c>
      <c r="DE1012">
        <v>-3646</v>
      </c>
      <c r="DF1012">
        <v>-3712</v>
      </c>
      <c r="DG1012">
        <v>-3834</v>
      </c>
      <c r="DH1012">
        <v>-3972</v>
      </c>
      <c r="DI1012">
        <v>-4060</v>
      </c>
      <c r="DJ1012">
        <v>-4092</v>
      </c>
      <c r="DK1012">
        <v>-4010</v>
      </c>
      <c r="DL1012">
        <v>-3962</v>
      </c>
      <c r="DM1012">
        <v>-4040</v>
      </c>
      <c r="DN1012">
        <f t="shared" si="19"/>
        <v>-46223</v>
      </c>
    </row>
    <row r="1013" spans="89:118" x14ac:dyDescent="0.45">
      <c r="CK1013" t="s">
        <v>614</v>
      </c>
      <c r="CL1013" t="s">
        <v>3115</v>
      </c>
      <c r="CM1013" s="32">
        <v>480882.435</v>
      </c>
      <c r="CN1013" s="32">
        <v>410655.94199999998</v>
      </c>
      <c r="CO1013" s="32">
        <v>372316.84899999999</v>
      </c>
      <c r="CP1013" s="32">
        <v>371502.84899999999</v>
      </c>
      <c r="CQ1013" s="32">
        <v>372318.84899999999</v>
      </c>
      <c r="CR1013" s="32">
        <v>378974.95699999999</v>
      </c>
      <c r="CS1013" s="32">
        <v>375775.26799999998</v>
      </c>
      <c r="CT1013" s="32">
        <v>379655.26799999998</v>
      </c>
      <c r="CU1013" s="32">
        <v>353934.26799999998</v>
      </c>
      <c r="CV1013" s="32">
        <v>352480.26799999998</v>
      </c>
      <c r="CW1013" s="32">
        <v>344996.26799999998</v>
      </c>
      <c r="CX1013" s="32">
        <v>350586.89500000002</v>
      </c>
      <c r="CZ1013" t="s">
        <v>614</v>
      </c>
      <c r="DA1013" t="s">
        <v>3115</v>
      </c>
      <c r="DB1013">
        <v>480882.435</v>
      </c>
      <c r="DC1013">
        <v>410655.94199999998</v>
      </c>
      <c r="DD1013">
        <v>372316.84899999999</v>
      </c>
      <c r="DE1013">
        <v>371502.84899999999</v>
      </c>
      <c r="DF1013">
        <v>372318.84899999999</v>
      </c>
      <c r="DG1013">
        <v>378974.95699999999</v>
      </c>
      <c r="DH1013">
        <v>375775.26799999998</v>
      </c>
      <c r="DI1013">
        <v>379655.26799999998</v>
      </c>
      <c r="DJ1013">
        <v>353934.26799999998</v>
      </c>
      <c r="DK1013">
        <v>352480.26799999998</v>
      </c>
      <c r="DL1013">
        <v>344996.26799999998</v>
      </c>
      <c r="DM1013">
        <v>350586.89500000002</v>
      </c>
      <c r="DN1013">
        <f t="shared" si="19"/>
        <v>4544080.1160000004</v>
      </c>
    </row>
    <row r="1014" spans="89:118" x14ac:dyDescent="0.45">
      <c r="CK1014" t="s">
        <v>614</v>
      </c>
      <c r="CL1014" t="s">
        <v>3111</v>
      </c>
      <c r="CM1014" s="32">
        <v>0</v>
      </c>
      <c r="CN1014" s="32">
        <v>0</v>
      </c>
      <c r="CO1014" s="32">
        <v>0</v>
      </c>
      <c r="CP1014" s="32">
        <v>0</v>
      </c>
      <c r="CQ1014" s="32">
        <v>0</v>
      </c>
      <c r="CR1014" s="32">
        <v>0</v>
      </c>
      <c r="CS1014" s="32">
        <v>0</v>
      </c>
      <c r="CT1014" s="32">
        <v>0</v>
      </c>
      <c r="CU1014" s="32">
        <v>0</v>
      </c>
      <c r="CV1014" s="32">
        <v>0</v>
      </c>
      <c r="CW1014" s="32">
        <v>0</v>
      </c>
      <c r="CX1014" s="32">
        <v>360</v>
      </c>
      <c r="CZ1014" t="s">
        <v>614</v>
      </c>
      <c r="DA1014" t="s">
        <v>3111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360</v>
      </c>
      <c r="DN1014">
        <f t="shared" si="19"/>
        <v>360</v>
      </c>
    </row>
    <row r="1015" spans="89:118" x14ac:dyDescent="0.45">
      <c r="CK1015" t="s">
        <v>614</v>
      </c>
      <c r="CL1015" t="s">
        <v>3100</v>
      </c>
      <c r="CM1015" s="32">
        <v>27000</v>
      </c>
      <c r="CN1015" s="32">
        <v>27000</v>
      </c>
      <c r="CO1015" s="32">
        <v>27000</v>
      </c>
      <c r="CP1015" s="32">
        <v>27000</v>
      </c>
      <c r="CQ1015" s="32">
        <v>27000</v>
      </c>
      <c r="CR1015" s="32">
        <v>27000</v>
      </c>
      <c r="CS1015" s="32">
        <v>27000</v>
      </c>
      <c r="CT1015" s="32">
        <v>27000</v>
      </c>
      <c r="CU1015" s="32">
        <v>52000</v>
      </c>
      <c r="CV1015" s="32">
        <v>55234</v>
      </c>
      <c r="CW1015" s="32">
        <v>55234</v>
      </c>
      <c r="CX1015" s="32">
        <v>55234</v>
      </c>
      <c r="CZ1015" t="s">
        <v>614</v>
      </c>
      <c r="DA1015" t="s">
        <v>3100</v>
      </c>
      <c r="DB1015">
        <v>27000</v>
      </c>
      <c r="DC1015">
        <v>27000</v>
      </c>
      <c r="DD1015">
        <v>27000</v>
      </c>
      <c r="DE1015">
        <v>27000</v>
      </c>
      <c r="DF1015">
        <v>27000</v>
      </c>
      <c r="DG1015">
        <v>27000</v>
      </c>
      <c r="DH1015">
        <v>27000</v>
      </c>
      <c r="DI1015">
        <v>27000</v>
      </c>
      <c r="DJ1015">
        <v>52000</v>
      </c>
      <c r="DK1015">
        <v>55234</v>
      </c>
      <c r="DL1015">
        <v>55234</v>
      </c>
      <c r="DM1015">
        <v>55234</v>
      </c>
      <c r="DN1015">
        <f t="shared" si="19"/>
        <v>433702</v>
      </c>
    </row>
    <row r="1016" spans="89:118" x14ac:dyDescent="0.45">
      <c r="CK1016" t="s">
        <v>614</v>
      </c>
      <c r="CL1016" t="s">
        <v>3113</v>
      </c>
      <c r="CM1016" s="32">
        <v>52334</v>
      </c>
      <c r="CN1016" s="32">
        <v>84620</v>
      </c>
      <c r="CO1016" s="32">
        <v>56023</v>
      </c>
      <c r="CP1016" s="32">
        <v>51439</v>
      </c>
      <c r="CQ1016" s="32">
        <v>52088</v>
      </c>
      <c r="CR1016" s="32">
        <v>40067</v>
      </c>
      <c r="CS1016" s="32">
        <v>43562</v>
      </c>
      <c r="CT1016" s="32">
        <v>62556</v>
      </c>
      <c r="CU1016" s="32">
        <v>54357</v>
      </c>
      <c r="CV1016" s="32">
        <v>57277</v>
      </c>
      <c r="CW1016" s="32">
        <v>57734</v>
      </c>
      <c r="CX1016" s="32">
        <v>48907</v>
      </c>
      <c r="CZ1016" t="s">
        <v>614</v>
      </c>
      <c r="DA1016" t="s">
        <v>3113</v>
      </c>
      <c r="DB1016">
        <v>52334</v>
      </c>
      <c r="DC1016">
        <v>84620</v>
      </c>
      <c r="DD1016">
        <v>56023</v>
      </c>
      <c r="DE1016">
        <v>51439</v>
      </c>
      <c r="DF1016">
        <v>52088</v>
      </c>
      <c r="DG1016">
        <v>40067</v>
      </c>
      <c r="DH1016">
        <v>43562</v>
      </c>
      <c r="DI1016">
        <v>62556</v>
      </c>
      <c r="DJ1016">
        <v>54357</v>
      </c>
      <c r="DK1016">
        <v>57277</v>
      </c>
      <c r="DL1016">
        <v>57734</v>
      </c>
      <c r="DM1016">
        <v>48907</v>
      </c>
      <c r="DN1016">
        <f t="shared" si="19"/>
        <v>660964</v>
      </c>
    </row>
    <row r="1017" spans="89:118" x14ac:dyDescent="0.45">
      <c r="CK1017" t="s">
        <v>614</v>
      </c>
      <c r="CL1017" t="s">
        <v>3103</v>
      </c>
      <c r="CM1017" s="32">
        <v>12380</v>
      </c>
      <c r="CN1017" s="32">
        <v>13589</v>
      </c>
      <c r="CO1017" s="32">
        <v>12380</v>
      </c>
      <c r="CP1017" s="32">
        <v>12429</v>
      </c>
      <c r="CQ1017" s="32">
        <v>12613</v>
      </c>
      <c r="CR1017" s="32">
        <v>12380</v>
      </c>
      <c r="CS1017" s="32">
        <v>12380</v>
      </c>
      <c r="CT1017" s="32">
        <v>12742</v>
      </c>
      <c r="CU1017" s="32">
        <v>61694</v>
      </c>
      <c r="CV1017" s="32">
        <v>5137</v>
      </c>
      <c r="CW1017" s="32">
        <v>4719</v>
      </c>
      <c r="CX1017" s="32">
        <v>5187</v>
      </c>
      <c r="CZ1017" t="s">
        <v>614</v>
      </c>
      <c r="DA1017" t="s">
        <v>3103</v>
      </c>
      <c r="DB1017">
        <v>12380</v>
      </c>
      <c r="DC1017">
        <v>13589</v>
      </c>
      <c r="DD1017">
        <v>12380</v>
      </c>
      <c r="DE1017">
        <v>12429</v>
      </c>
      <c r="DF1017">
        <v>12613</v>
      </c>
      <c r="DG1017">
        <v>12380</v>
      </c>
      <c r="DH1017">
        <v>12380</v>
      </c>
      <c r="DI1017">
        <v>12742</v>
      </c>
      <c r="DJ1017">
        <v>61694</v>
      </c>
      <c r="DK1017">
        <v>5137</v>
      </c>
      <c r="DL1017">
        <v>4719</v>
      </c>
      <c r="DM1017">
        <v>5187</v>
      </c>
      <c r="DN1017">
        <f t="shared" si="19"/>
        <v>177630</v>
      </c>
    </row>
    <row r="1018" spans="89:118" x14ac:dyDescent="0.45">
      <c r="CK1018" t="s">
        <v>614</v>
      </c>
      <c r="CL1018" t="s">
        <v>3107</v>
      </c>
      <c r="CM1018" s="32">
        <v>2200</v>
      </c>
      <c r="CN1018" s="32">
        <v>2200</v>
      </c>
      <c r="CO1018" s="32">
        <v>2200</v>
      </c>
      <c r="CP1018" s="32">
        <v>2200</v>
      </c>
      <c r="CQ1018" s="32">
        <v>2200</v>
      </c>
      <c r="CR1018" s="32">
        <v>2200</v>
      </c>
      <c r="CS1018" s="32">
        <v>2200</v>
      </c>
      <c r="CT1018" s="32">
        <v>2200</v>
      </c>
      <c r="CU1018" s="32">
        <v>2200</v>
      </c>
      <c r="CV1018" s="32">
        <v>2200</v>
      </c>
      <c r="CW1018" s="32">
        <v>2200</v>
      </c>
      <c r="CX1018" s="32">
        <v>2200</v>
      </c>
      <c r="CZ1018" t="s">
        <v>614</v>
      </c>
      <c r="DA1018" t="s">
        <v>3107</v>
      </c>
      <c r="DB1018">
        <v>2200</v>
      </c>
      <c r="DC1018">
        <v>2200</v>
      </c>
      <c r="DD1018">
        <v>2200</v>
      </c>
      <c r="DE1018">
        <v>2200</v>
      </c>
      <c r="DF1018">
        <v>2200</v>
      </c>
      <c r="DG1018">
        <v>2200</v>
      </c>
      <c r="DH1018">
        <v>2200</v>
      </c>
      <c r="DI1018">
        <v>2200</v>
      </c>
      <c r="DJ1018">
        <v>2200</v>
      </c>
      <c r="DK1018">
        <v>2200</v>
      </c>
      <c r="DL1018">
        <v>2200</v>
      </c>
      <c r="DM1018">
        <v>2200</v>
      </c>
      <c r="DN1018">
        <f t="shared" si="19"/>
        <v>26400</v>
      </c>
    </row>
    <row r="1019" spans="89:118" x14ac:dyDescent="0.45">
      <c r="CK1019" t="s">
        <v>1286</v>
      </c>
      <c r="CL1019" t="s">
        <v>3109</v>
      </c>
      <c r="CM1019" s="32">
        <v>6880</v>
      </c>
      <c r="CN1019" s="32">
        <v>6880</v>
      </c>
      <c r="CO1019" s="32">
        <v>6880</v>
      </c>
      <c r="CP1019" s="32">
        <v>6880</v>
      </c>
      <c r="CQ1019" s="32">
        <v>6880</v>
      </c>
      <c r="CR1019" s="32">
        <v>6880</v>
      </c>
      <c r="CS1019" s="32">
        <v>6880</v>
      </c>
      <c r="CT1019" s="32">
        <v>6880</v>
      </c>
      <c r="CU1019" s="32">
        <v>6880</v>
      </c>
      <c r="CV1019" s="32">
        <v>6880</v>
      </c>
      <c r="CW1019" s="32">
        <v>0</v>
      </c>
      <c r="CX1019" s="32">
        <v>0</v>
      </c>
      <c r="CZ1019" t="s">
        <v>1286</v>
      </c>
      <c r="DA1019" t="s">
        <v>3109</v>
      </c>
      <c r="DB1019">
        <v>6880</v>
      </c>
      <c r="DC1019">
        <v>6880</v>
      </c>
      <c r="DD1019">
        <v>6880</v>
      </c>
      <c r="DE1019">
        <v>6880</v>
      </c>
      <c r="DF1019">
        <v>6880</v>
      </c>
      <c r="DG1019">
        <v>6880</v>
      </c>
      <c r="DH1019">
        <v>6880</v>
      </c>
      <c r="DI1019">
        <v>6880</v>
      </c>
      <c r="DJ1019">
        <v>6880</v>
      </c>
      <c r="DK1019">
        <v>6880</v>
      </c>
      <c r="DL1019">
        <v>0</v>
      </c>
      <c r="DM1019">
        <v>0</v>
      </c>
      <c r="DN1019">
        <f t="shared" si="19"/>
        <v>68800</v>
      </c>
    </row>
    <row r="1020" spans="89:118" x14ac:dyDescent="0.45">
      <c r="CK1020" t="s">
        <v>1286</v>
      </c>
      <c r="CL1020" t="s">
        <v>3111</v>
      </c>
      <c r="CM1020" s="32">
        <v>0</v>
      </c>
      <c r="CN1020" s="32">
        <v>0</v>
      </c>
      <c r="CO1020" s="32">
        <v>0</v>
      </c>
      <c r="CP1020" s="32">
        <v>0</v>
      </c>
      <c r="CQ1020" s="32">
        <v>0</v>
      </c>
      <c r="CR1020" s="32">
        <v>0</v>
      </c>
      <c r="CS1020" s="32">
        <v>0</v>
      </c>
      <c r="CT1020" s="32">
        <v>0</v>
      </c>
      <c r="CU1020" s="32">
        <v>0</v>
      </c>
      <c r="CV1020" s="32">
        <v>0</v>
      </c>
      <c r="CW1020" s="32">
        <v>0</v>
      </c>
      <c r="CX1020" s="32">
        <v>120</v>
      </c>
      <c r="CZ1020" t="s">
        <v>1286</v>
      </c>
      <c r="DA1020" t="s">
        <v>3111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120</v>
      </c>
      <c r="DN1020">
        <f t="shared" si="19"/>
        <v>120</v>
      </c>
    </row>
    <row r="1021" spans="89:118" x14ac:dyDescent="0.45">
      <c r="CK1021" t="s">
        <v>1286</v>
      </c>
      <c r="CL1021" t="s">
        <v>3112</v>
      </c>
      <c r="CM1021" s="32">
        <v>20000</v>
      </c>
      <c r="CN1021" s="32">
        <v>20000</v>
      </c>
      <c r="CO1021" s="32">
        <v>20000</v>
      </c>
      <c r="CP1021" s="32">
        <v>20000</v>
      </c>
      <c r="CQ1021" s="32">
        <v>20000</v>
      </c>
      <c r="CR1021" s="32">
        <v>20000</v>
      </c>
      <c r="CS1021" s="32">
        <v>20000</v>
      </c>
      <c r="CT1021" s="32">
        <v>20000</v>
      </c>
      <c r="CU1021" s="32">
        <v>20000</v>
      </c>
      <c r="CV1021" s="32">
        <v>20000</v>
      </c>
      <c r="CW1021" s="32">
        <v>20000</v>
      </c>
      <c r="CX1021" s="32">
        <v>20000</v>
      </c>
      <c r="CZ1021" t="s">
        <v>1286</v>
      </c>
      <c r="DA1021" t="s">
        <v>3112</v>
      </c>
      <c r="DB1021">
        <v>20000</v>
      </c>
      <c r="DC1021">
        <v>20000</v>
      </c>
      <c r="DD1021">
        <v>20000</v>
      </c>
      <c r="DE1021">
        <v>20000</v>
      </c>
      <c r="DF1021">
        <v>20000</v>
      </c>
      <c r="DG1021">
        <v>20000</v>
      </c>
      <c r="DH1021">
        <v>20000</v>
      </c>
      <c r="DI1021">
        <v>20000</v>
      </c>
      <c r="DJ1021">
        <v>20000</v>
      </c>
      <c r="DK1021">
        <v>20000</v>
      </c>
      <c r="DL1021">
        <v>20000</v>
      </c>
      <c r="DM1021">
        <v>20000</v>
      </c>
      <c r="DN1021">
        <f t="shared" si="19"/>
        <v>240000</v>
      </c>
    </row>
    <row r="1022" spans="89:118" x14ac:dyDescent="0.45">
      <c r="CK1022" t="s">
        <v>1286</v>
      </c>
      <c r="CL1022" t="s">
        <v>3102</v>
      </c>
      <c r="CM1022" s="32">
        <v>230000</v>
      </c>
      <c r="CN1022" s="32">
        <v>230000</v>
      </c>
      <c r="CO1022" s="32">
        <v>230000</v>
      </c>
      <c r="CP1022" s="32">
        <v>230000</v>
      </c>
      <c r="CQ1022" s="32">
        <v>230000</v>
      </c>
      <c r="CR1022" s="32">
        <v>230000</v>
      </c>
      <c r="CS1022" s="32">
        <v>230000</v>
      </c>
      <c r="CT1022" s="32">
        <v>230000</v>
      </c>
      <c r="CU1022" s="32">
        <v>230000</v>
      </c>
      <c r="CV1022" s="32">
        <v>230000</v>
      </c>
      <c r="CW1022" s="32">
        <v>230000</v>
      </c>
      <c r="CX1022" s="32">
        <v>230000</v>
      </c>
      <c r="CZ1022" t="s">
        <v>1286</v>
      </c>
      <c r="DA1022" t="s">
        <v>3102</v>
      </c>
      <c r="DB1022">
        <v>230000</v>
      </c>
      <c r="DC1022">
        <v>230000</v>
      </c>
      <c r="DD1022">
        <v>230000</v>
      </c>
      <c r="DE1022">
        <v>230000</v>
      </c>
      <c r="DF1022">
        <v>230000</v>
      </c>
      <c r="DG1022">
        <v>230000</v>
      </c>
      <c r="DH1022">
        <v>230000</v>
      </c>
      <c r="DI1022">
        <v>230000</v>
      </c>
      <c r="DJ1022">
        <v>230000</v>
      </c>
      <c r="DK1022">
        <v>230000</v>
      </c>
      <c r="DL1022">
        <v>230000</v>
      </c>
      <c r="DM1022">
        <v>230000</v>
      </c>
      <c r="DN1022">
        <f t="shared" si="19"/>
        <v>2760000</v>
      </c>
    </row>
    <row r="1023" spans="89:118" x14ac:dyDescent="0.45">
      <c r="CK1023" t="s">
        <v>1286</v>
      </c>
      <c r="CL1023" t="s">
        <v>3113</v>
      </c>
      <c r="CM1023" s="32">
        <v>39441</v>
      </c>
      <c r="CN1023" s="32">
        <v>37534</v>
      </c>
      <c r="CO1023" s="32">
        <v>37304</v>
      </c>
      <c r="CP1023" s="32">
        <v>37921</v>
      </c>
      <c r="CQ1023" s="32">
        <v>37419</v>
      </c>
      <c r="CR1023" s="32">
        <v>36018</v>
      </c>
      <c r="CS1023" s="32">
        <v>36311</v>
      </c>
      <c r="CT1023" s="32">
        <v>36092</v>
      </c>
      <c r="CU1023" s="32">
        <v>36313</v>
      </c>
      <c r="CV1023" s="32">
        <v>35079</v>
      </c>
      <c r="CW1023" s="32">
        <v>35082</v>
      </c>
      <c r="CX1023" s="32">
        <v>36524</v>
      </c>
      <c r="CZ1023" t="s">
        <v>1286</v>
      </c>
      <c r="DA1023" t="s">
        <v>3113</v>
      </c>
      <c r="DB1023">
        <v>39441</v>
      </c>
      <c r="DC1023">
        <v>37534</v>
      </c>
      <c r="DD1023">
        <v>37304</v>
      </c>
      <c r="DE1023">
        <v>37921</v>
      </c>
      <c r="DF1023">
        <v>37419</v>
      </c>
      <c r="DG1023">
        <v>36018</v>
      </c>
      <c r="DH1023">
        <v>36311</v>
      </c>
      <c r="DI1023">
        <v>36092</v>
      </c>
      <c r="DJ1023">
        <v>36313</v>
      </c>
      <c r="DK1023">
        <v>35079</v>
      </c>
      <c r="DL1023">
        <v>35082</v>
      </c>
      <c r="DM1023">
        <v>36524</v>
      </c>
      <c r="DN1023">
        <f t="shared" si="19"/>
        <v>441038</v>
      </c>
    </row>
    <row r="1024" spans="89:118" x14ac:dyDescent="0.45">
      <c r="CK1024" t="s">
        <v>1286</v>
      </c>
      <c r="CL1024" t="s">
        <v>3120</v>
      </c>
      <c r="CM1024" s="32">
        <v>59000</v>
      </c>
      <c r="CN1024" s="32">
        <v>59000</v>
      </c>
      <c r="CO1024" s="32">
        <v>59000</v>
      </c>
      <c r="CP1024" s="32">
        <v>59000</v>
      </c>
      <c r="CQ1024" s="32">
        <v>59000</v>
      </c>
      <c r="CR1024" s="32">
        <v>59000</v>
      </c>
      <c r="CS1024" s="32">
        <v>59000</v>
      </c>
      <c r="CT1024" s="32">
        <v>59000</v>
      </c>
      <c r="CU1024" s="32">
        <v>59000</v>
      </c>
      <c r="CV1024" s="32">
        <v>59000</v>
      </c>
      <c r="CW1024" s="32">
        <v>59000</v>
      </c>
      <c r="CX1024" s="32">
        <v>59000</v>
      </c>
      <c r="CZ1024" t="s">
        <v>1286</v>
      </c>
      <c r="DA1024" t="s">
        <v>3120</v>
      </c>
      <c r="DB1024">
        <v>59000</v>
      </c>
      <c r="DC1024">
        <v>59000</v>
      </c>
      <c r="DD1024">
        <v>59000</v>
      </c>
      <c r="DE1024">
        <v>59000</v>
      </c>
      <c r="DF1024">
        <v>59000</v>
      </c>
      <c r="DG1024">
        <v>59000</v>
      </c>
      <c r="DH1024">
        <v>59000</v>
      </c>
      <c r="DI1024">
        <v>59000</v>
      </c>
      <c r="DJ1024">
        <v>59000</v>
      </c>
      <c r="DK1024">
        <v>59000</v>
      </c>
      <c r="DL1024">
        <v>59000</v>
      </c>
      <c r="DM1024">
        <v>59000</v>
      </c>
      <c r="DN1024">
        <f t="shared" si="19"/>
        <v>708000</v>
      </c>
    </row>
    <row r="1025" spans="89:118" x14ac:dyDescent="0.45">
      <c r="CK1025" t="s">
        <v>1286</v>
      </c>
      <c r="CL1025" t="s">
        <v>3103</v>
      </c>
      <c r="CM1025" s="32">
        <v>20413</v>
      </c>
      <c r="CN1025" s="32">
        <v>20737</v>
      </c>
      <c r="CO1025" s="32">
        <v>20373</v>
      </c>
      <c r="CP1025" s="32">
        <v>22114</v>
      </c>
      <c r="CQ1025" s="32">
        <v>19677</v>
      </c>
      <c r="CR1025" s="32">
        <v>19010</v>
      </c>
      <c r="CS1025" s="32">
        <v>19789</v>
      </c>
      <c r="CT1025" s="32">
        <v>19065</v>
      </c>
      <c r="CU1025" s="32">
        <v>19323</v>
      </c>
      <c r="CV1025" s="32">
        <v>18904</v>
      </c>
      <c r="CW1025" s="32">
        <v>19035</v>
      </c>
      <c r="CX1025" s="32">
        <v>19692</v>
      </c>
      <c r="CZ1025" t="s">
        <v>1286</v>
      </c>
      <c r="DA1025" t="s">
        <v>3103</v>
      </c>
      <c r="DB1025">
        <v>20413</v>
      </c>
      <c r="DC1025">
        <v>20737</v>
      </c>
      <c r="DD1025">
        <v>20373</v>
      </c>
      <c r="DE1025">
        <v>22114</v>
      </c>
      <c r="DF1025">
        <v>19677</v>
      </c>
      <c r="DG1025">
        <v>19010</v>
      </c>
      <c r="DH1025">
        <v>19789</v>
      </c>
      <c r="DI1025">
        <v>19065</v>
      </c>
      <c r="DJ1025">
        <v>19323</v>
      </c>
      <c r="DK1025">
        <v>18904</v>
      </c>
      <c r="DL1025">
        <v>19035</v>
      </c>
      <c r="DM1025">
        <v>19692</v>
      </c>
      <c r="DN1025">
        <f t="shared" si="19"/>
        <v>238132</v>
      </c>
    </row>
    <row r="1026" spans="89:118" x14ac:dyDescent="0.45">
      <c r="CK1026" t="s">
        <v>1286</v>
      </c>
      <c r="CL1026" t="s">
        <v>3107</v>
      </c>
      <c r="CM1026" s="32">
        <v>16000</v>
      </c>
      <c r="CN1026" s="32">
        <v>16000</v>
      </c>
      <c r="CO1026" s="32">
        <v>16000</v>
      </c>
      <c r="CP1026" s="32">
        <v>16000</v>
      </c>
      <c r="CQ1026" s="32">
        <v>16000</v>
      </c>
      <c r="CR1026" s="32">
        <v>16000</v>
      </c>
      <c r="CS1026" s="32">
        <v>16000</v>
      </c>
      <c r="CT1026" s="32">
        <v>16000</v>
      </c>
      <c r="CU1026" s="32">
        <v>16000</v>
      </c>
      <c r="CV1026" s="32">
        <v>16000</v>
      </c>
      <c r="CW1026" s="32">
        <v>16000</v>
      </c>
      <c r="CX1026" s="32">
        <v>16000</v>
      </c>
      <c r="CZ1026" t="s">
        <v>1286</v>
      </c>
      <c r="DA1026" t="s">
        <v>3107</v>
      </c>
      <c r="DB1026">
        <v>16000</v>
      </c>
      <c r="DC1026">
        <v>16000</v>
      </c>
      <c r="DD1026">
        <v>16000</v>
      </c>
      <c r="DE1026">
        <v>16000</v>
      </c>
      <c r="DF1026">
        <v>16000</v>
      </c>
      <c r="DG1026">
        <v>16000</v>
      </c>
      <c r="DH1026">
        <v>16000</v>
      </c>
      <c r="DI1026">
        <v>16000</v>
      </c>
      <c r="DJ1026">
        <v>16000</v>
      </c>
      <c r="DK1026">
        <v>16000</v>
      </c>
      <c r="DL1026">
        <v>16000</v>
      </c>
      <c r="DM1026">
        <v>16000</v>
      </c>
      <c r="DN1026">
        <f t="shared" si="19"/>
        <v>192000</v>
      </c>
    </row>
    <row r="1027" spans="89:118" x14ac:dyDescent="0.45">
      <c r="CK1027" t="s">
        <v>300</v>
      </c>
      <c r="CL1027" t="s">
        <v>3109</v>
      </c>
      <c r="CM1027" s="32">
        <v>3620</v>
      </c>
      <c r="CN1027" s="32">
        <v>3620</v>
      </c>
      <c r="CO1027" s="32">
        <v>3620</v>
      </c>
      <c r="CP1027" s="32">
        <v>3620</v>
      </c>
      <c r="CQ1027" s="32">
        <v>3620</v>
      </c>
      <c r="CR1027" s="32">
        <v>3620</v>
      </c>
      <c r="CS1027" s="32">
        <v>3620</v>
      </c>
      <c r="CT1027" s="32">
        <v>3620</v>
      </c>
      <c r="CU1027" s="32">
        <v>2450</v>
      </c>
      <c r="CV1027" s="32">
        <v>2450</v>
      </c>
      <c r="CW1027" s="32">
        <v>0</v>
      </c>
      <c r="CX1027" s="32">
        <v>0</v>
      </c>
      <c r="CZ1027" t="s">
        <v>300</v>
      </c>
      <c r="DA1027" t="s">
        <v>3109</v>
      </c>
      <c r="DB1027">
        <v>3620</v>
      </c>
      <c r="DC1027">
        <v>3620</v>
      </c>
      <c r="DD1027">
        <v>3620</v>
      </c>
      <c r="DE1027">
        <v>3620</v>
      </c>
      <c r="DF1027">
        <v>3620</v>
      </c>
      <c r="DG1027">
        <v>3620</v>
      </c>
      <c r="DH1027">
        <v>3620</v>
      </c>
      <c r="DI1027">
        <v>3620</v>
      </c>
      <c r="DJ1027">
        <v>2450</v>
      </c>
      <c r="DK1027">
        <v>2450</v>
      </c>
      <c r="DL1027">
        <v>0</v>
      </c>
      <c r="DM1027">
        <v>0</v>
      </c>
      <c r="DN1027">
        <f t="shared" si="19"/>
        <v>33860</v>
      </c>
    </row>
    <row r="1028" spans="89:118" x14ac:dyDescent="0.45">
      <c r="CK1028" t="s">
        <v>300</v>
      </c>
      <c r="CL1028" t="s">
        <v>3111</v>
      </c>
      <c r="CM1028" s="32">
        <v>0</v>
      </c>
      <c r="CN1028" s="32">
        <v>0</v>
      </c>
      <c r="CO1028" s="32">
        <v>0</v>
      </c>
      <c r="CP1028" s="32">
        <v>0</v>
      </c>
      <c r="CQ1028" s="32">
        <v>0</v>
      </c>
      <c r="CR1028" s="32">
        <v>0</v>
      </c>
      <c r="CS1028" s="32">
        <v>0</v>
      </c>
      <c r="CT1028" s="32">
        <v>0</v>
      </c>
      <c r="CU1028" s="32">
        <v>0</v>
      </c>
      <c r="CV1028" s="32">
        <v>0</v>
      </c>
      <c r="CW1028" s="32">
        <v>0</v>
      </c>
      <c r="CX1028" s="32">
        <v>0</v>
      </c>
      <c r="CZ1028" t="s">
        <v>300</v>
      </c>
      <c r="DA1028" t="s">
        <v>3111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f t="shared" si="19"/>
        <v>0</v>
      </c>
    </row>
    <row r="1029" spans="89:118" x14ac:dyDescent="0.45">
      <c r="CK1029" t="s">
        <v>300</v>
      </c>
      <c r="CL1029" t="s">
        <v>3104</v>
      </c>
      <c r="CM1029" s="32">
        <v>196090</v>
      </c>
      <c r="CN1029" s="32">
        <v>1470</v>
      </c>
      <c r="CO1029" s="32">
        <v>3891</v>
      </c>
      <c r="CP1029" s="32">
        <v>19264</v>
      </c>
      <c r="CQ1029" s="32">
        <v>24764</v>
      </c>
      <c r="CR1029" s="32">
        <v>24764</v>
      </c>
      <c r="CS1029" s="32">
        <v>24764</v>
      </c>
      <c r="CT1029" s="32">
        <v>24764</v>
      </c>
      <c r="CU1029" s="32">
        <v>24774</v>
      </c>
      <c r="CV1029" s="32">
        <v>24029</v>
      </c>
      <c r="CW1029" s="32">
        <v>24029</v>
      </c>
      <c r="CX1029" s="32">
        <v>24029</v>
      </c>
      <c r="CZ1029" t="s">
        <v>300</v>
      </c>
      <c r="DA1029" t="s">
        <v>3104</v>
      </c>
      <c r="DB1029">
        <v>196090</v>
      </c>
      <c r="DC1029">
        <v>1470</v>
      </c>
      <c r="DD1029">
        <v>3891</v>
      </c>
      <c r="DE1029">
        <v>19264</v>
      </c>
      <c r="DF1029">
        <v>24764</v>
      </c>
      <c r="DG1029">
        <v>24764</v>
      </c>
      <c r="DH1029">
        <v>24764</v>
      </c>
      <c r="DI1029">
        <v>24764</v>
      </c>
      <c r="DJ1029">
        <v>24774</v>
      </c>
      <c r="DK1029">
        <v>24029</v>
      </c>
      <c r="DL1029">
        <v>24029</v>
      </c>
      <c r="DM1029">
        <v>24029</v>
      </c>
      <c r="DN1029">
        <f t="shared" ref="DN1029:DN1092" si="20">SUM(DB1029:DM1029)</f>
        <v>416632</v>
      </c>
    </row>
    <row r="1030" spans="89:118" x14ac:dyDescent="0.45">
      <c r="CK1030" t="s">
        <v>300</v>
      </c>
      <c r="CL1030" t="s">
        <v>3112</v>
      </c>
      <c r="CM1030" s="32">
        <v>28477</v>
      </c>
      <c r="CN1030" s="32">
        <v>20735</v>
      </c>
      <c r="CO1030" s="32">
        <v>24816</v>
      </c>
      <c r="CP1030" s="32">
        <v>52447</v>
      </c>
      <c r="CQ1030" s="32">
        <v>62447</v>
      </c>
      <c r="CR1030" s="32">
        <v>62447</v>
      </c>
      <c r="CS1030" s="32">
        <v>62447</v>
      </c>
      <c r="CT1030" s="32">
        <v>62447</v>
      </c>
      <c r="CU1030" s="32">
        <v>62447</v>
      </c>
      <c r="CV1030" s="32">
        <v>62447</v>
      </c>
      <c r="CW1030" s="32">
        <v>62457</v>
      </c>
      <c r="CX1030" s="32">
        <v>61712</v>
      </c>
      <c r="CZ1030" t="s">
        <v>300</v>
      </c>
      <c r="DA1030" t="s">
        <v>3112</v>
      </c>
      <c r="DB1030">
        <v>28477</v>
      </c>
      <c r="DC1030">
        <v>20735</v>
      </c>
      <c r="DD1030">
        <v>24816</v>
      </c>
      <c r="DE1030">
        <v>52447</v>
      </c>
      <c r="DF1030">
        <v>62447</v>
      </c>
      <c r="DG1030">
        <v>62447</v>
      </c>
      <c r="DH1030">
        <v>62447</v>
      </c>
      <c r="DI1030">
        <v>62447</v>
      </c>
      <c r="DJ1030">
        <v>62447</v>
      </c>
      <c r="DK1030">
        <v>62447</v>
      </c>
      <c r="DL1030">
        <v>62457</v>
      </c>
      <c r="DM1030">
        <v>61712</v>
      </c>
      <c r="DN1030">
        <f t="shared" si="20"/>
        <v>625326</v>
      </c>
    </row>
    <row r="1031" spans="89:118" x14ac:dyDescent="0.45">
      <c r="CK1031" t="s">
        <v>300</v>
      </c>
      <c r="CL1031" t="s">
        <v>3105</v>
      </c>
      <c r="CM1031" s="32">
        <v>60001</v>
      </c>
      <c r="CN1031" s="32">
        <v>0</v>
      </c>
      <c r="CO1031" s="32">
        <v>484</v>
      </c>
      <c r="CP1031" s="32">
        <v>4500</v>
      </c>
      <c r="CQ1031" s="32">
        <v>6000</v>
      </c>
      <c r="CR1031" s="32">
        <v>6000</v>
      </c>
      <c r="CS1031" s="32">
        <v>6000</v>
      </c>
      <c r="CT1031" s="32">
        <v>6000</v>
      </c>
      <c r="CU1031" s="32">
        <v>6000</v>
      </c>
      <c r="CV1031" s="32">
        <v>6000</v>
      </c>
      <c r="CW1031" s="32">
        <v>6000</v>
      </c>
      <c r="CX1031" s="32">
        <v>6000</v>
      </c>
      <c r="CZ1031" t="s">
        <v>300</v>
      </c>
      <c r="DA1031" t="s">
        <v>3105</v>
      </c>
      <c r="DB1031">
        <v>60001</v>
      </c>
      <c r="DC1031">
        <v>0</v>
      </c>
      <c r="DD1031">
        <v>484</v>
      </c>
      <c r="DE1031">
        <v>4500</v>
      </c>
      <c r="DF1031">
        <v>6000</v>
      </c>
      <c r="DG1031">
        <v>6000</v>
      </c>
      <c r="DH1031">
        <v>6000</v>
      </c>
      <c r="DI1031">
        <v>6000</v>
      </c>
      <c r="DJ1031">
        <v>6000</v>
      </c>
      <c r="DK1031">
        <v>6000</v>
      </c>
      <c r="DL1031">
        <v>6000</v>
      </c>
      <c r="DM1031">
        <v>6000</v>
      </c>
      <c r="DN1031">
        <f t="shared" si="20"/>
        <v>112985</v>
      </c>
    </row>
    <row r="1032" spans="89:118" x14ac:dyDescent="0.45">
      <c r="CK1032" t="s">
        <v>300</v>
      </c>
      <c r="CL1032" t="s">
        <v>3101</v>
      </c>
      <c r="CM1032" s="32">
        <v>1000</v>
      </c>
      <c r="CN1032" s="32">
        <v>1000</v>
      </c>
      <c r="CO1032" s="32">
        <v>1161</v>
      </c>
      <c r="CP1032" s="32">
        <v>2500</v>
      </c>
      <c r="CQ1032" s="32">
        <v>3000</v>
      </c>
      <c r="CR1032" s="32">
        <v>3000</v>
      </c>
      <c r="CS1032" s="32">
        <v>3000</v>
      </c>
      <c r="CT1032" s="32">
        <v>3000</v>
      </c>
      <c r="CU1032" s="32">
        <v>3000</v>
      </c>
      <c r="CV1032" s="32">
        <v>3000</v>
      </c>
      <c r="CW1032" s="32">
        <v>3000</v>
      </c>
      <c r="CX1032" s="32">
        <v>3000</v>
      </c>
      <c r="CZ1032" t="s">
        <v>300</v>
      </c>
      <c r="DA1032" t="s">
        <v>3101</v>
      </c>
      <c r="DB1032">
        <v>1000</v>
      </c>
      <c r="DC1032">
        <v>1000</v>
      </c>
      <c r="DD1032">
        <v>1161</v>
      </c>
      <c r="DE1032">
        <v>2500</v>
      </c>
      <c r="DF1032">
        <v>3000</v>
      </c>
      <c r="DG1032">
        <v>3000</v>
      </c>
      <c r="DH1032">
        <v>3000</v>
      </c>
      <c r="DI1032">
        <v>3000</v>
      </c>
      <c r="DJ1032">
        <v>3000</v>
      </c>
      <c r="DK1032">
        <v>3000</v>
      </c>
      <c r="DL1032">
        <v>3000</v>
      </c>
      <c r="DM1032">
        <v>3000</v>
      </c>
      <c r="DN1032">
        <f t="shared" si="20"/>
        <v>29661</v>
      </c>
    </row>
    <row r="1033" spans="89:118" x14ac:dyDescent="0.45">
      <c r="CK1033" t="s">
        <v>300</v>
      </c>
      <c r="CL1033" t="s">
        <v>3103</v>
      </c>
      <c r="CM1033" s="32">
        <v>34800</v>
      </c>
      <c r="CN1033" s="32">
        <v>34800</v>
      </c>
      <c r="CO1033" s="32">
        <v>34800</v>
      </c>
      <c r="CP1033" s="32">
        <v>67528</v>
      </c>
      <c r="CQ1033" s="32">
        <v>34800</v>
      </c>
      <c r="CR1033" s="32">
        <v>34800</v>
      </c>
      <c r="CS1033" s="32">
        <v>34800</v>
      </c>
      <c r="CT1033" s="32">
        <v>34800</v>
      </c>
      <c r="CU1033" s="32">
        <v>127672</v>
      </c>
      <c r="CV1033" s="32">
        <v>38887</v>
      </c>
      <c r="CW1033" s="32">
        <v>38878</v>
      </c>
      <c r="CX1033" s="32">
        <v>38800</v>
      </c>
      <c r="CZ1033" t="s">
        <v>300</v>
      </c>
      <c r="DA1033" t="s">
        <v>3103</v>
      </c>
      <c r="DB1033">
        <v>34800</v>
      </c>
      <c r="DC1033">
        <v>34800</v>
      </c>
      <c r="DD1033">
        <v>34800</v>
      </c>
      <c r="DE1033">
        <v>67528</v>
      </c>
      <c r="DF1033">
        <v>34800</v>
      </c>
      <c r="DG1033">
        <v>34800</v>
      </c>
      <c r="DH1033">
        <v>34800</v>
      </c>
      <c r="DI1033">
        <v>34800</v>
      </c>
      <c r="DJ1033">
        <v>127672</v>
      </c>
      <c r="DK1033">
        <v>38887</v>
      </c>
      <c r="DL1033">
        <v>38878</v>
      </c>
      <c r="DM1033">
        <v>38800</v>
      </c>
      <c r="DN1033">
        <f t="shared" si="20"/>
        <v>555365</v>
      </c>
    </row>
    <row r="1034" spans="89:118" x14ac:dyDescent="0.45">
      <c r="CK1034" t="s">
        <v>610</v>
      </c>
      <c r="CL1034" t="s">
        <v>3109</v>
      </c>
      <c r="CM1034" s="32">
        <v>0</v>
      </c>
      <c r="CN1034" s="32">
        <v>0</v>
      </c>
      <c r="CO1034" s="32">
        <v>0</v>
      </c>
      <c r="CP1034" s="32">
        <v>0</v>
      </c>
      <c r="CQ1034" s="32">
        <v>0</v>
      </c>
      <c r="CR1034" s="32">
        <v>0</v>
      </c>
      <c r="CS1034" s="32">
        <v>0</v>
      </c>
      <c r="CT1034" s="32">
        <v>0</v>
      </c>
      <c r="CU1034" s="32">
        <v>0</v>
      </c>
      <c r="CV1034" s="32">
        <v>50</v>
      </c>
      <c r="CW1034" s="32">
        <v>0</v>
      </c>
      <c r="CX1034" s="32">
        <v>0</v>
      </c>
      <c r="CZ1034" t="s">
        <v>610</v>
      </c>
      <c r="DA1034" t="s">
        <v>3109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50</v>
      </c>
      <c r="DL1034">
        <v>0</v>
      </c>
      <c r="DM1034">
        <v>0</v>
      </c>
      <c r="DN1034">
        <f t="shared" si="20"/>
        <v>50</v>
      </c>
    </row>
    <row r="1035" spans="89:118" x14ac:dyDescent="0.45">
      <c r="CK1035" t="s">
        <v>610</v>
      </c>
      <c r="CL1035" t="s">
        <v>3111</v>
      </c>
      <c r="CM1035" s="32">
        <v>0</v>
      </c>
      <c r="CN1035" s="32">
        <v>0</v>
      </c>
      <c r="CO1035" s="32">
        <v>0</v>
      </c>
      <c r="CP1035" s="32">
        <v>0</v>
      </c>
      <c r="CQ1035" s="32">
        <v>0</v>
      </c>
      <c r="CR1035" s="32">
        <v>0</v>
      </c>
      <c r="CS1035" s="32">
        <v>0</v>
      </c>
      <c r="CT1035" s="32">
        <v>0</v>
      </c>
      <c r="CU1035" s="32">
        <v>0</v>
      </c>
      <c r="CV1035" s="32">
        <v>0</v>
      </c>
      <c r="CW1035" s="32">
        <v>0</v>
      </c>
      <c r="CX1035" s="32">
        <v>0</v>
      </c>
      <c r="CZ1035" t="s">
        <v>610</v>
      </c>
      <c r="DA1035" t="s">
        <v>3111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f t="shared" si="20"/>
        <v>0</v>
      </c>
    </row>
    <row r="1036" spans="89:118" x14ac:dyDescent="0.45">
      <c r="CK1036" t="s">
        <v>610</v>
      </c>
      <c r="CL1036" t="s">
        <v>3100</v>
      </c>
      <c r="CM1036" s="32">
        <v>62685</v>
      </c>
      <c r="CN1036" s="32">
        <v>62695</v>
      </c>
      <c r="CO1036" s="32">
        <v>61950</v>
      </c>
      <c r="CP1036" s="32">
        <v>61950</v>
      </c>
      <c r="CQ1036" s="32">
        <v>61950</v>
      </c>
      <c r="CR1036" s="32">
        <v>61950</v>
      </c>
      <c r="CS1036" s="32">
        <v>61950</v>
      </c>
      <c r="CT1036" s="32">
        <v>61950</v>
      </c>
      <c r="CU1036" s="32">
        <v>61950</v>
      </c>
      <c r="CV1036" s="32">
        <v>61950</v>
      </c>
      <c r="CW1036" s="32">
        <v>61950</v>
      </c>
      <c r="CX1036" s="32">
        <v>61950</v>
      </c>
      <c r="CZ1036" t="s">
        <v>610</v>
      </c>
      <c r="DA1036" t="s">
        <v>3100</v>
      </c>
      <c r="DB1036">
        <v>62685</v>
      </c>
      <c r="DC1036">
        <v>62695</v>
      </c>
      <c r="DD1036">
        <v>61950</v>
      </c>
      <c r="DE1036">
        <v>61950</v>
      </c>
      <c r="DF1036">
        <v>61950</v>
      </c>
      <c r="DG1036">
        <v>61950</v>
      </c>
      <c r="DH1036">
        <v>61950</v>
      </c>
      <c r="DI1036">
        <v>61950</v>
      </c>
      <c r="DJ1036">
        <v>61950</v>
      </c>
      <c r="DK1036">
        <v>61950</v>
      </c>
      <c r="DL1036">
        <v>61950</v>
      </c>
      <c r="DM1036">
        <v>61950</v>
      </c>
      <c r="DN1036">
        <f t="shared" si="20"/>
        <v>744880</v>
      </c>
    </row>
    <row r="1037" spans="89:118" x14ac:dyDescent="0.45">
      <c r="CK1037" t="s">
        <v>610</v>
      </c>
      <c r="CL1037" t="s">
        <v>3101</v>
      </c>
      <c r="CM1037" s="32">
        <v>1500</v>
      </c>
      <c r="CN1037" s="32">
        <v>1500</v>
      </c>
      <c r="CO1037" s="32">
        <v>1500</v>
      </c>
      <c r="CP1037" s="32">
        <v>1500</v>
      </c>
      <c r="CQ1037" s="32">
        <v>1500</v>
      </c>
      <c r="CR1037" s="32">
        <v>1500</v>
      </c>
      <c r="CS1037" s="32">
        <v>1500</v>
      </c>
      <c r="CT1037" s="32">
        <v>1500</v>
      </c>
      <c r="CU1037" s="32">
        <v>1500</v>
      </c>
      <c r="CV1037" s="32">
        <v>1500</v>
      </c>
      <c r="CW1037" s="32">
        <v>1500</v>
      </c>
      <c r="CX1037" s="32">
        <v>1500</v>
      </c>
      <c r="CZ1037" t="s">
        <v>610</v>
      </c>
      <c r="DA1037" t="s">
        <v>3101</v>
      </c>
      <c r="DB1037">
        <v>1500</v>
      </c>
      <c r="DC1037">
        <v>1500</v>
      </c>
      <c r="DD1037">
        <v>1500</v>
      </c>
      <c r="DE1037">
        <v>1500</v>
      </c>
      <c r="DF1037">
        <v>1500</v>
      </c>
      <c r="DG1037">
        <v>1500</v>
      </c>
      <c r="DH1037">
        <v>1500</v>
      </c>
      <c r="DI1037">
        <v>1500</v>
      </c>
      <c r="DJ1037">
        <v>1500</v>
      </c>
      <c r="DK1037">
        <v>1500</v>
      </c>
      <c r="DL1037">
        <v>1500</v>
      </c>
      <c r="DM1037">
        <v>1500</v>
      </c>
      <c r="DN1037">
        <f t="shared" si="20"/>
        <v>18000</v>
      </c>
    </row>
    <row r="1038" spans="89:118" x14ac:dyDescent="0.45">
      <c r="CK1038" t="s">
        <v>610</v>
      </c>
      <c r="CL1038" t="s">
        <v>3103</v>
      </c>
      <c r="CM1038" s="32">
        <v>38268</v>
      </c>
      <c r="CN1038" s="32">
        <v>41524</v>
      </c>
      <c r="CO1038" s="32">
        <v>46731</v>
      </c>
      <c r="CP1038" s="32">
        <v>43366</v>
      </c>
      <c r="CQ1038" s="32">
        <v>40156</v>
      </c>
      <c r="CR1038" s="32">
        <v>41498</v>
      </c>
      <c r="CS1038" s="32">
        <v>40510</v>
      </c>
      <c r="CT1038" s="32">
        <v>40950</v>
      </c>
      <c r="CU1038" s="32">
        <v>38516</v>
      </c>
      <c r="CV1038" s="32">
        <v>41694</v>
      </c>
      <c r="CW1038" s="32">
        <v>37491</v>
      </c>
      <c r="CX1038" s="32">
        <v>39394</v>
      </c>
      <c r="CZ1038" t="s">
        <v>610</v>
      </c>
      <c r="DA1038" t="s">
        <v>3103</v>
      </c>
      <c r="DB1038">
        <v>38268</v>
      </c>
      <c r="DC1038">
        <v>41524</v>
      </c>
      <c r="DD1038">
        <v>46731</v>
      </c>
      <c r="DE1038">
        <v>43366</v>
      </c>
      <c r="DF1038">
        <v>40156</v>
      </c>
      <c r="DG1038">
        <v>41498</v>
      </c>
      <c r="DH1038">
        <v>40510</v>
      </c>
      <c r="DI1038">
        <v>40950</v>
      </c>
      <c r="DJ1038">
        <v>38516</v>
      </c>
      <c r="DK1038">
        <v>41694</v>
      </c>
      <c r="DL1038">
        <v>37491</v>
      </c>
      <c r="DM1038">
        <v>39394</v>
      </c>
      <c r="DN1038">
        <f t="shared" si="20"/>
        <v>490098</v>
      </c>
    </row>
    <row r="1039" spans="89:118" x14ac:dyDescent="0.45">
      <c r="CK1039" t="s">
        <v>610</v>
      </c>
      <c r="CL1039" t="s">
        <v>3107</v>
      </c>
      <c r="CM1039" s="32">
        <v>1800</v>
      </c>
      <c r="CN1039" s="32">
        <v>1800</v>
      </c>
      <c r="CO1039" s="32">
        <v>1800</v>
      </c>
      <c r="CP1039" s="32">
        <v>1800</v>
      </c>
      <c r="CQ1039" s="32">
        <v>1800</v>
      </c>
      <c r="CR1039" s="32">
        <v>1800</v>
      </c>
      <c r="CS1039" s="32">
        <v>1800</v>
      </c>
      <c r="CT1039" s="32">
        <v>1800</v>
      </c>
      <c r="CU1039" s="32">
        <v>1800</v>
      </c>
      <c r="CV1039" s="32">
        <v>1800</v>
      </c>
      <c r="CW1039" s="32">
        <v>1800</v>
      </c>
      <c r="CX1039" s="32">
        <v>1800</v>
      </c>
      <c r="CZ1039" t="s">
        <v>610</v>
      </c>
      <c r="DA1039" t="s">
        <v>3107</v>
      </c>
      <c r="DB1039">
        <v>1800</v>
      </c>
      <c r="DC1039">
        <v>1800</v>
      </c>
      <c r="DD1039">
        <v>1800</v>
      </c>
      <c r="DE1039">
        <v>1800</v>
      </c>
      <c r="DF1039">
        <v>1800</v>
      </c>
      <c r="DG1039">
        <v>1800</v>
      </c>
      <c r="DH1039">
        <v>1800</v>
      </c>
      <c r="DI1039">
        <v>1800</v>
      </c>
      <c r="DJ1039">
        <v>1800</v>
      </c>
      <c r="DK1039">
        <v>1800</v>
      </c>
      <c r="DL1039">
        <v>1800</v>
      </c>
      <c r="DM1039">
        <v>1800</v>
      </c>
      <c r="DN1039">
        <f t="shared" si="20"/>
        <v>21600</v>
      </c>
    </row>
    <row r="1040" spans="89:118" x14ac:dyDescent="0.45">
      <c r="CK1040" t="s">
        <v>892</v>
      </c>
      <c r="CL1040" t="s">
        <v>3109</v>
      </c>
      <c r="CM1040" s="32">
        <v>4650</v>
      </c>
      <c r="CN1040" s="32">
        <v>4650</v>
      </c>
      <c r="CO1040" s="32">
        <v>4650</v>
      </c>
      <c r="CP1040" s="32">
        <v>4650</v>
      </c>
      <c r="CQ1040" s="32">
        <v>4650</v>
      </c>
      <c r="CR1040" s="32">
        <v>4650</v>
      </c>
      <c r="CS1040" s="32">
        <v>4650</v>
      </c>
      <c r="CT1040" s="32">
        <v>4650</v>
      </c>
      <c r="CU1040" s="32">
        <v>4650</v>
      </c>
      <c r="CV1040" s="32">
        <v>4650</v>
      </c>
      <c r="CW1040" s="32">
        <v>0</v>
      </c>
      <c r="CX1040" s="32">
        <v>0</v>
      </c>
      <c r="CZ1040" t="s">
        <v>892</v>
      </c>
      <c r="DA1040" t="s">
        <v>3109</v>
      </c>
      <c r="DB1040">
        <v>4650</v>
      </c>
      <c r="DC1040">
        <v>4650</v>
      </c>
      <c r="DD1040">
        <v>4650</v>
      </c>
      <c r="DE1040">
        <v>4650</v>
      </c>
      <c r="DF1040">
        <v>4650</v>
      </c>
      <c r="DG1040">
        <v>4650</v>
      </c>
      <c r="DH1040">
        <v>4650</v>
      </c>
      <c r="DI1040">
        <v>4650</v>
      </c>
      <c r="DJ1040">
        <v>4650</v>
      </c>
      <c r="DK1040">
        <v>4650</v>
      </c>
      <c r="DL1040">
        <v>0</v>
      </c>
      <c r="DM1040">
        <v>0</v>
      </c>
      <c r="DN1040">
        <f t="shared" si="20"/>
        <v>46500</v>
      </c>
    </row>
    <row r="1041" spans="89:118" x14ac:dyDescent="0.45">
      <c r="CK1041" t="s">
        <v>892</v>
      </c>
      <c r="CL1041" t="s">
        <v>3111</v>
      </c>
      <c r="CM1041" s="32">
        <v>16000</v>
      </c>
      <c r="CN1041" s="32">
        <v>16000</v>
      </c>
      <c r="CO1041" s="32">
        <v>16000</v>
      </c>
      <c r="CP1041" s="32">
        <v>16000</v>
      </c>
      <c r="CQ1041" s="32">
        <v>16000</v>
      </c>
      <c r="CR1041" s="32">
        <v>16000</v>
      </c>
      <c r="CS1041" s="32">
        <v>16060</v>
      </c>
      <c r="CT1041" s="32">
        <v>16000</v>
      </c>
      <c r="CU1041" s="32">
        <v>16000</v>
      </c>
      <c r="CV1041" s="32">
        <v>16000</v>
      </c>
      <c r="CW1041" s="32">
        <v>16000</v>
      </c>
      <c r="CX1041" s="32">
        <v>16000</v>
      </c>
      <c r="CZ1041" t="s">
        <v>892</v>
      </c>
      <c r="DA1041" t="s">
        <v>3111</v>
      </c>
      <c r="DB1041">
        <v>16000</v>
      </c>
      <c r="DC1041">
        <v>16000</v>
      </c>
      <c r="DD1041">
        <v>16000</v>
      </c>
      <c r="DE1041">
        <v>16000</v>
      </c>
      <c r="DF1041">
        <v>16000</v>
      </c>
      <c r="DG1041">
        <v>16000</v>
      </c>
      <c r="DH1041">
        <v>16060</v>
      </c>
      <c r="DI1041">
        <v>16000</v>
      </c>
      <c r="DJ1041">
        <v>16000</v>
      </c>
      <c r="DK1041">
        <v>16000</v>
      </c>
      <c r="DL1041">
        <v>16000</v>
      </c>
      <c r="DM1041">
        <v>16000</v>
      </c>
      <c r="DN1041">
        <f t="shared" si="20"/>
        <v>192060</v>
      </c>
    </row>
    <row r="1042" spans="89:118" x14ac:dyDescent="0.45">
      <c r="CK1042" t="s">
        <v>892</v>
      </c>
      <c r="CL1042" t="s">
        <v>3100</v>
      </c>
      <c r="CM1042" s="32">
        <v>56462</v>
      </c>
      <c r="CN1042" s="32">
        <v>56462</v>
      </c>
      <c r="CO1042" s="32">
        <v>56462</v>
      </c>
      <c r="CP1042" s="32">
        <v>56462</v>
      </c>
      <c r="CQ1042" s="32">
        <v>56462</v>
      </c>
      <c r="CR1042" s="32">
        <v>56462</v>
      </c>
      <c r="CS1042" s="32">
        <v>56462</v>
      </c>
      <c r="CT1042" s="32">
        <v>56462</v>
      </c>
      <c r="CU1042" s="32">
        <v>56462</v>
      </c>
      <c r="CV1042" s="32">
        <v>56462</v>
      </c>
      <c r="CW1042" s="32">
        <v>56462</v>
      </c>
      <c r="CX1042" s="32">
        <v>56462</v>
      </c>
      <c r="CZ1042" t="s">
        <v>892</v>
      </c>
      <c r="DA1042" t="s">
        <v>3100</v>
      </c>
      <c r="DB1042">
        <v>56462</v>
      </c>
      <c r="DC1042">
        <v>56462</v>
      </c>
      <c r="DD1042">
        <v>56462</v>
      </c>
      <c r="DE1042">
        <v>56462</v>
      </c>
      <c r="DF1042">
        <v>56462</v>
      </c>
      <c r="DG1042">
        <v>56462</v>
      </c>
      <c r="DH1042">
        <v>56462</v>
      </c>
      <c r="DI1042">
        <v>56462</v>
      </c>
      <c r="DJ1042">
        <v>56462</v>
      </c>
      <c r="DK1042">
        <v>56462</v>
      </c>
      <c r="DL1042">
        <v>56462</v>
      </c>
      <c r="DM1042">
        <v>56462</v>
      </c>
      <c r="DN1042">
        <f t="shared" si="20"/>
        <v>677544</v>
      </c>
    </row>
    <row r="1043" spans="89:118" x14ac:dyDescent="0.45">
      <c r="CK1043" t="s">
        <v>892</v>
      </c>
      <c r="CL1043" t="s">
        <v>3118</v>
      </c>
      <c r="CM1043" s="32">
        <v>2702</v>
      </c>
      <c r="CN1043" s="32">
        <v>2700</v>
      </c>
      <c r="CO1043" s="32">
        <v>2766</v>
      </c>
      <c r="CP1043" s="32">
        <v>2700</v>
      </c>
      <c r="CQ1043" s="32">
        <v>2700</v>
      </c>
      <c r="CR1043" s="32">
        <v>2700</v>
      </c>
      <c r="CS1043" s="32">
        <v>2700</v>
      </c>
      <c r="CT1043" s="32">
        <v>2700</v>
      </c>
      <c r="CU1043" s="32">
        <v>2849</v>
      </c>
      <c r="CV1043" s="32">
        <v>3950</v>
      </c>
      <c r="CW1043" s="32">
        <v>2777</v>
      </c>
      <c r="CX1043" s="32">
        <v>3303</v>
      </c>
      <c r="CZ1043" t="s">
        <v>892</v>
      </c>
      <c r="DA1043" t="s">
        <v>3118</v>
      </c>
      <c r="DB1043">
        <v>2702</v>
      </c>
      <c r="DC1043">
        <v>2700</v>
      </c>
      <c r="DD1043">
        <v>2766</v>
      </c>
      <c r="DE1043">
        <v>2700</v>
      </c>
      <c r="DF1043">
        <v>2700</v>
      </c>
      <c r="DG1043">
        <v>2700</v>
      </c>
      <c r="DH1043">
        <v>2700</v>
      </c>
      <c r="DI1043">
        <v>2700</v>
      </c>
      <c r="DJ1043">
        <v>2849</v>
      </c>
      <c r="DK1043">
        <v>3950</v>
      </c>
      <c r="DL1043">
        <v>2777</v>
      </c>
      <c r="DM1043">
        <v>3303</v>
      </c>
      <c r="DN1043">
        <f t="shared" si="20"/>
        <v>34547</v>
      </c>
    </row>
    <row r="1044" spans="89:118" x14ac:dyDescent="0.45">
      <c r="CK1044" t="s">
        <v>892</v>
      </c>
      <c r="CL1044" t="s">
        <v>3103</v>
      </c>
      <c r="CM1044" s="32">
        <v>46333</v>
      </c>
      <c r="CN1044" s="32">
        <v>45938</v>
      </c>
      <c r="CO1044" s="32">
        <v>46650</v>
      </c>
      <c r="CP1044" s="32">
        <v>45568</v>
      </c>
      <c r="CQ1044" s="32">
        <v>47524</v>
      </c>
      <c r="CR1044" s="32">
        <v>47619</v>
      </c>
      <c r="CS1044" s="32">
        <v>44892</v>
      </c>
      <c r="CT1044" s="32">
        <v>45038</v>
      </c>
      <c r="CU1044" s="32">
        <v>37147</v>
      </c>
      <c r="CV1044" s="32">
        <v>38460</v>
      </c>
      <c r="CW1044" s="32">
        <v>35946</v>
      </c>
      <c r="CX1044" s="32">
        <v>35223</v>
      </c>
      <c r="CZ1044" t="s">
        <v>892</v>
      </c>
      <c r="DA1044" t="s">
        <v>3103</v>
      </c>
      <c r="DB1044">
        <v>46333</v>
      </c>
      <c r="DC1044">
        <v>45938</v>
      </c>
      <c r="DD1044">
        <v>46650</v>
      </c>
      <c r="DE1044">
        <v>45568</v>
      </c>
      <c r="DF1044">
        <v>47524</v>
      </c>
      <c r="DG1044">
        <v>47619</v>
      </c>
      <c r="DH1044">
        <v>44892</v>
      </c>
      <c r="DI1044">
        <v>45038</v>
      </c>
      <c r="DJ1044">
        <v>37147</v>
      </c>
      <c r="DK1044">
        <v>38460</v>
      </c>
      <c r="DL1044">
        <v>35946</v>
      </c>
      <c r="DM1044">
        <v>35223</v>
      </c>
      <c r="DN1044">
        <f t="shared" si="20"/>
        <v>516338</v>
      </c>
    </row>
    <row r="1045" spans="89:118" x14ac:dyDescent="0.45">
      <c r="CK1045" t="s">
        <v>892</v>
      </c>
      <c r="CL1045" t="s">
        <v>3107</v>
      </c>
      <c r="CM1045" s="32">
        <v>12400</v>
      </c>
      <c r="CN1045" s="32">
        <v>12400</v>
      </c>
      <c r="CO1045" s="32">
        <v>12400</v>
      </c>
      <c r="CP1045" s="32">
        <v>12400</v>
      </c>
      <c r="CQ1045" s="32">
        <v>12400</v>
      </c>
      <c r="CR1045" s="32">
        <v>12400</v>
      </c>
      <c r="CS1045" s="32">
        <v>12400</v>
      </c>
      <c r="CT1045" s="32">
        <v>12400</v>
      </c>
      <c r="CU1045" s="32">
        <v>12400</v>
      </c>
      <c r="CV1045" s="32">
        <v>12400</v>
      </c>
      <c r="CW1045" s="32">
        <v>12400</v>
      </c>
      <c r="CX1045" s="32">
        <v>12400</v>
      </c>
      <c r="CZ1045" t="s">
        <v>892</v>
      </c>
      <c r="DA1045" t="s">
        <v>3107</v>
      </c>
      <c r="DB1045">
        <v>12400</v>
      </c>
      <c r="DC1045">
        <v>12400</v>
      </c>
      <c r="DD1045">
        <v>12400</v>
      </c>
      <c r="DE1045">
        <v>12400</v>
      </c>
      <c r="DF1045">
        <v>12400</v>
      </c>
      <c r="DG1045">
        <v>12400</v>
      </c>
      <c r="DH1045">
        <v>12400</v>
      </c>
      <c r="DI1045">
        <v>12400</v>
      </c>
      <c r="DJ1045">
        <v>12400</v>
      </c>
      <c r="DK1045">
        <v>12400</v>
      </c>
      <c r="DL1045">
        <v>12400</v>
      </c>
      <c r="DM1045">
        <v>12400</v>
      </c>
      <c r="DN1045">
        <f t="shared" si="20"/>
        <v>148800</v>
      </c>
    </row>
    <row r="1046" spans="89:118" x14ac:dyDescent="0.45">
      <c r="CK1046" t="s">
        <v>304</v>
      </c>
      <c r="CL1046" t="s">
        <v>3111</v>
      </c>
      <c r="CM1046" s="32">
        <v>0</v>
      </c>
      <c r="CN1046" s="32">
        <v>0</v>
      </c>
      <c r="CO1046" s="32">
        <v>0</v>
      </c>
      <c r="CP1046" s="32">
        <v>0</v>
      </c>
      <c r="CQ1046" s="32">
        <v>0</v>
      </c>
      <c r="CR1046" s="32">
        <v>0</v>
      </c>
      <c r="CS1046" s="32">
        <v>0</v>
      </c>
      <c r="CT1046" s="32">
        <v>0</v>
      </c>
      <c r="CU1046" s="32">
        <v>0</v>
      </c>
      <c r="CV1046" s="32">
        <v>0</v>
      </c>
      <c r="CW1046" s="32">
        <v>0</v>
      </c>
      <c r="CX1046" s="32">
        <v>0</v>
      </c>
      <c r="CZ1046" t="s">
        <v>304</v>
      </c>
      <c r="DA1046" t="s">
        <v>3111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f t="shared" si="20"/>
        <v>0</v>
      </c>
    </row>
    <row r="1047" spans="89:118" x14ac:dyDescent="0.45">
      <c r="CK1047" t="s">
        <v>304</v>
      </c>
      <c r="CL1047" t="s">
        <v>3100</v>
      </c>
      <c r="CM1047" s="32">
        <v>30000</v>
      </c>
      <c r="CN1047" s="32">
        <v>30000</v>
      </c>
      <c r="CO1047" s="32">
        <v>30000</v>
      </c>
      <c r="CP1047" s="32">
        <v>30000</v>
      </c>
      <c r="CQ1047" s="32">
        <v>30000</v>
      </c>
      <c r="CR1047" s="32">
        <v>30000</v>
      </c>
      <c r="CS1047" s="32">
        <v>30000</v>
      </c>
      <c r="CT1047" s="32">
        <v>30000</v>
      </c>
      <c r="CU1047" s="32">
        <v>30000</v>
      </c>
      <c r="CV1047" s="32">
        <v>30000</v>
      </c>
      <c r="CW1047" s="32">
        <v>30000</v>
      </c>
      <c r="CX1047" s="32">
        <v>30000</v>
      </c>
      <c r="CZ1047" t="s">
        <v>304</v>
      </c>
      <c r="DA1047" t="s">
        <v>3100</v>
      </c>
      <c r="DB1047">
        <v>30000</v>
      </c>
      <c r="DC1047">
        <v>30000</v>
      </c>
      <c r="DD1047">
        <v>30000</v>
      </c>
      <c r="DE1047">
        <v>30000</v>
      </c>
      <c r="DF1047">
        <v>30000</v>
      </c>
      <c r="DG1047">
        <v>30000</v>
      </c>
      <c r="DH1047">
        <v>30000</v>
      </c>
      <c r="DI1047">
        <v>30000</v>
      </c>
      <c r="DJ1047">
        <v>30000</v>
      </c>
      <c r="DK1047">
        <v>30000</v>
      </c>
      <c r="DL1047">
        <v>30000</v>
      </c>
      <c r="DM1047">
        <v>30000</v>
      </c>
      <c r="DN1047">
        <f t="shared" si="20"/>
        <v>360000</v>
      </c>
    </row>
    <row r="1048" spans="89:118" x14ac:dyDescent="0.45">
      <c r="CK1048" t="s">
        <v>304</v>
      </c>
      <c r="CL1048" t="s">
        <v>3101</v>
      </c>
      <c r="CM1048" s="32">
        <v>2000</v>
      </c>
      <c r="CN1048" s="32">
        <v>2000</v>
      </c>
      <c r="CO1048" s="32">
        <v>2000</v>
      </c>
      <c r="CP1048" s="32">
        <v>2000</v>
      </c>
      <c r="CQ1048" s="32">
        <v>2000</v>
      </c>
      <c r="CR1048" s="32">
        <v>2000</v>
      </c>
      <c r="CS1048" s="32">
        <v>2000</v>
      </c>
      <c r="CT1048" s="32">
        <v>2000</v>
      </c>
      <c r="CU1048" s="32">
        <v>2000</v>
      </c>
      <c r="CV1048" s="32">
        <v>2000</v>
      </c>
      <c r="CW1048" s="32">
        <v>2000</v>
      </c>
      <c r="CX1048" s="32">
        <v>2000</v>
      </c>
      <c r="CZ1048" t="s">
        <v>304</v>
      </c>
      <c r="DA1048" t="s">
        <v>3101</v>
      </c>
      <c r="DB1048">
        <v>2000</v>
      </c>
      <c r="DC1048">
        <v>2000</v>
      </c>
      <c r="DD1048">
        <v>2000</v>
      </c>
      <c r="DE1048">
        <v>2000</v>
      </c>
      <c r="DF1048">
        <v>2000</v>
      </c>
      <c r="DG1048">
        <v>2000</v>
      </c>
      <c r="DH1048">
        <v>2000</v>
      </c>
      <c r="DI1048">
        <v>2000</v>
      </c>
      <c r="DJ1048">
        <v>2000</v>
      </c>
      <c r="DK1048">
        <v>2000</v>
      </c>
      <c r="DL1048">
        <v>2000</v>
      </c>
      <c r="DM1048">
        <v>2000</v>
      </c>
      <c r="DN1048">
        <f t="shared" si="20"/>
        <v>24000</v>
      </c>
    </row>
    <row r="1049" spans="89:118" x14ac:dyDescent="0.45">
      <c r="CK1049" t="s">
        <v>304</v>
      </c>
      <c r="CL1049" t="s">
        <v>3103</v>
      </c>
      <c r="CM1049" s="32">
        <v>17868</v>
      </c>
      <c r="CN1049" s="32">
        <v>18390</v>
      </c>
      <c r="CO1049" s="32">
        <v>18656</v>
      </c>
      <c r="CP1049" s="32">
        <v>19605</v>
      </c>
      <c r="CQ1049" s="32">
        <v>16855</v>
      </c>
      <c r="CR1049" s="32">
        <v>19136</v>
      </c>
      <c r="CS1049" s="32">
        <v>16888</v>
      </c>
      <c r="CT1049" s="32">
        <v>17923</v>
      </c>
      <c r="CU1049" s="32">
        <v>20880</v>
      </c>
      <c r="CV1049" s="32">
        <v>18987</v>
      </c>
      <c r="CW1049" s="32">
        <v>21308</v>
      </c>
      <c r="CX1049" s="32">
        <v>17608</v>
      </c>
      <c r="CZ1049" t="s">
        <v>304</v>
      </c>
      <c r="DA1049" t="s">
        <v>3103</v>
      </c>
      <c r="DB1049">
        <v>17868</v>
      </c>
      <c r="DC1049">
        <v>18390</v>
      </c>
      <c r="DD1049">
        <v>18656</v>
      </c>
      <c r="DE1049">
        <v>19605</v>
      </c>
      <c r="DF1049">
        <v>16855</v>
      </c>
      <c r="DG1049">
        <v>19136</v>
      </c>
      <c r="DH1049">
        <v>16888</v>
      </c>
      <c r="DI1049">
        <v>17923</v>
      </c>
      <c r="DJ1049">
        <v>20880</v>
      </c>
      <c r="DK1049">
        <v>18987</v>
      </c>
      <c r="DL1049">
        <v>21308</v>
      </c>
      <c r="DM1049">
        <v>17608</v>
      </c>
      <c r="DN1049">
        <f t="shared" si="20"/>
        <v>224104</v>
      </c>
    </row>
    <row r="1050" spans="89:118" x14ac:dyDescent="0.45">
      <c r="CK1050" t="s">
        <v>304</v>
      </c>
      <c r="CL1050" t="s">
        <v>3107</v>
      </c>
      <c r="CM1050" s="32">
        <v>6000</v>
      </c>
      <c r="CN1050" s="32">
        <v>6000</v>
      </c>
      <c r="CO1050" s="32">
        <v>6000</v>
      </c>
      <c r="CP1050" s="32">
        <v>6000</v>
      </c>
      <c r="CQ1050" s="32">
        <v>6000</v>
      </c>
      <c r="CR1050" s="32">
        <v>6000</v>
      </c>
      <c r="CS1050" s="32">
        <v>6000</v>
      </c>
      <c r="CT1050" s="32">
        <v>6000</v>
      </c>
      <c r="CU1050" s="32">
        <v>6000</v>
      </c>
      <c r="CV1050" s="32">
        <v>6000</v>
      </c>
      <c r="CW1050" s="32">
        <v>6000</v>
      </c>
      <c r="CX1050" s="32">
        <v>6000</v>
      </c>
      <c r="CZ1050" t="s">
        <v>304</v>
      </c>
      <c r="DA1050" t="s">
        <v>3107</v>
      </c>
      <c r="DB1050">
        <v>6000</v>
      </c>
      <c r="DC1050">
        <v>6000</v>
      </c>
      <c r="DD1050">
        <v>6000</v>
      </c>
      <c r="DE1050">
        <v>6000</v>
      </c>
      <c r="DF1050">
        <v>6000</v>
      </c>
      <c r="DG1050">
        <v>6000</v>
      </c>
      <c r="DH1050">
        <v>6000</v>
      </c>
      <c r="DI1050">
        <v>6000</v>
      </c>
      <c r="DJ1050">
        <v>6000</v>
      </c>
      <c r="DK1050">
        <v>6000</v>
      </c>
      <c r="DL1050">
        <v>6000</v>
      </c>
      <c r="DM1050">
        <v>6000</v>
      </c>
      <c r="DN1050">
        <f t="shared" si="20"/>
        <v>72000</v>
      </c>
    </row>
    <row r="1051" spans="89:118" x14ac:dyDescent="0.45">
      <c r="CK1051" t="s">
        <v>1075</v>
      </c>
      <c r="CL1051" t="s">
        <v>3109</v>
      </c>
      <c r="CM1051" s="32">
        <v>2950</v>
      </c>
      <c r="CN1051" s="32">
        <v>2950</v>
      </c>
      <c r="CO1051" s="32">
        <v>2950</v>
      </c>
      <c r="CP1051" s="32">
        <v>2950</v>
      </c>
      <c r="CQ1051" s="32">
        <v>2950</v>
      </c>
      <c r="CR1051" s="32">
        <v>2950</v>
      </c>
      <c r="CS1051" s="32">
        <v>2950</v>
      </c>
      <c r="CT1051" s="32">
        <v>2950</v>
      </c>
      <c r="CU1051" s="32">
        <v>2950</v>
      </c>
      <c r="CV1051" s="32">
        <v>2950</v>
      </c>
      <c r="CW1051" s="32">
        <v>0</v>
      </c>
      <c r="CX1051" s="32">
        <v>0</v>
      </c>
      <c r="CZ1051" t="s">
        <v>1075</v>
      </c>
      <c r="DA1051" t="s">
        <v>3109</v>
      </c>
      <c r="DB1051">
        <v>2950</v>
      </c>
      <c r="DC1051">
        <v>2950</v>
      </c>
      <c r="DD1051">
        <v>2950</v>
      </c>
      <c r="DE1051">
        <v>2950</v>
      </c>
      <c r="DF1051">
        <v>2950</v>
      </c>
      <c r="DG1051">
        <v>2950</v>
      </c>
      <c r="DH1051">
        <v>2950</v>
      </c>
      <c r="DI1051">
        <v>2950</v>
      </c>
      <c r="DJ1051">
        <v>2950</v>
      </c>
      <c r="DK1051">
        <v>2950</v>
      </c>
      <c r="DL1051">
        <v>0</v>
      </c>
      <c r="DM1051">
        <v>0</v>
      </c>
      <c r="DN1051">
        <f t="shared" si="20"/>
        <v>29500</v>
      </c>
    </row>
    <row r="1052" spans="89:118" x14ac:dyDescent="0.45">
      <c r="CK1052" t="s">
        <v>594</v>
      </c>
      <c r="CL1052" t="s">
        <v>3109</v>
      </c>
      <c r="CM1052" s="32">
        <v>3130</v>
      </c>
      <c r="CN1052" s="32">
        <v>3130</v>
      </c>
      <c r="CO1052" s="32">
        <v>3130</v>
      </c>
      <c r="CP1052" s="32">
        <v>3130</v>
      </c>
      <c r="CQ1052" s="32">
        <v>4650</v>
      </c>
      <c r="CR1052" s="32">
        <v>4650</v>
      </c>
      <c r="CS1052" s="32">
        <v>4650</v>
      </c>
      <c r="CT1052" s="32">
        <v>4650</v>
      </c>
      <c r="CU1052" s="32">
        <v>4650</v>
      </c>
      <c r="CV1052" s="32">
        <v>4650</v>
      </c>
      <c r="CW1052" s="32">
        <v>0</v>
      </c>
      <c r="CX1052" s="32">
        <v>0</v>
      </c>
      <c r="CZ1052" t="s">
        <v>594</v>
      </c>
      <c r="DA1052" t="s">
        <v>3109</v>
      </c>
      <c r="DB1052">
        <v>3130</v>
      </c>
      <c r="DC1052">
        <v>3130</v>
      </c>
      <c r="DD1052">
        <v>3130</v>
      </c>
      <c r="DE1052">
        <v>3130</v>
      </c>
      <c r="DF1052">
        <v>4650</v>
      </c>
      <c r="DG1052">
        <v>4650</v>
      </c>
      <c r="DH1052">
        <v>4650</v>
      </c>
      <c r="DI1052">
        <v>4650</v>
      </c>
      <c r="DJ1052">
        <v>4650</v>
      </c>
      <c r="DK1052">
        <v>4650</v>
      </c>
      <c r="DL1052">
        <v>0</v>
      </c>
      <c r="DM1052">
        <v>0</v>
      </c>
      <c r="DN1052">
        <f t="shared" si="20"/>
        <v>40420</v>
      </c>
    </row>
    <row r="1053" spans="89:118" x14ac:dyDescent="0.45">
      <c r="CK1053" t="s">
        <v>594</v>
      </c>
      <c r="CL1053" t="s">
        <v>3111</v>
      </c>
      <c r="CM1053" s="32">
        <v>24000</v>
      </c>
      <c r="CN1053" s="32">
        <v>24000</v>
      </c>
      <c r="CO1053" s="32">
        <v>24000</v>
      </c>
      <c r="CP1053" s="32">
        <v>24000</v>
      </c>
      <c r="CQ1053" s="32">
        <v>24000</v>
      </c>
      <c r="CR1053" s="32">
        <v>24000</v>
      </c>
      <c r="CS1053" s="32">
        <v>24000</v>
      </c>
      <c r="CT1053" s="32">
        <v>24000</v>
      </c>
      <c r="CU1053" s="32">
        <v>24000</v>
      </c>
      <c r="CV1053" s="32">
        <v>24000</v>
      </c>
      <c r="CW1053" s="32">
        <v>24000</v>
      </c>
      <c r="CX1053" s="32">
        <v>24000</v>
      </c>
      <c r="CZ1053" t="s">
        <v>594</v>
      </c>
      <c r="DA1053" t="s">
        <v>3111</v>
      </c>
      <c r="DB1053">
        <v>24000</v>
      </c>
      <c r="DC1053">
        <v>24000</v>
      </c>
      <c r="DD1053">
        <v>24000</v>
      </c>
      <c r="DE1053">
        <v>24000</v>
      </c>
      <c r="DF1053">
        <v>24000</v>
      </c>
      <c r="DG1053">
        <v>24000</v>
      </c>
      <c r="DH1053">
        <v>24000</v>
      </c>
      <c r="DI1053">
        <v>24000</v>
      </c>
      <c r="DJ1053">
        <v>24000</v>
      </c>
      <c r="DK1053">
        <v>24000</v>
      </c>
      <c r="DL1053">
        <v>24000</v>
      </c>
      <c r="DM1053">
        <v>24000</v>
      </c>
      <c r="DN1053">
        <f t="shared" si="20"/>
        <v>288000</v>
      </c>
    </row>
    <row r="1054" spans="89:118" x14ac:dyDescent="0.45">
      <c r="CK1054" t="s">
        <v>594</v>
      </c>
      <c r="CL1054" t="s">
        <v>3100</v>
      </c>
      <c r="CM1054" s="32">
        <v>131250</v>
      </c>
      <c r="CN1054" s="32">
        <v>131250</v>
      </c>
      <c r="CO1054" s="32">
        <v>131250</v>
      </c>
      <c r="CP1054" s="32">
        <v>131250</v>
      </c>
      <c r="CQ1054" s="32">
        <v>131250</v>
      </c>
      <c r="CR1054" s="32">
        <v>131250</v>
      </c>
      <c r="CS1054" s="32">
        <v>131250</v>
      </c>
      <c r="CT1054" s="32">
        <v>131250</v>
      </c>
      <c r="CU1054" s="32">
        <v>131250</v>
      </c>
      <c r="CV1054" s="32">
        <v>131250</v>
      </c>
      <c r="CW1054" s="32">
        <v>131250</v>
      </c>
      <c r="CX1054" s="32">
        <v>131250</v>
      </c>
      <c r="CZ1054" t="s">
        <v>594</v>
      </c>
      <c r="DA1054" t="s">
        <v>3100</v>
      </c>
      <c r="DB1054">
        <v>131250</v>
      </c>
      <c r="DC1054">
        <v>131250</v>
      </c>
      <c r="DD1054">
        <v>131250</v>
      </c>
      <c r="DE1054">
        <v>131250</v>
      </c>
      <c r="DF1054">
        <v>131250</v>
      </c>
      <c r="DG1054">
        <v>131250</v>
      </c>
      <c r="DH1054">
        <v>131250</v>
      </c>
      <c r="DI1054">
        <v>131250</v>
      </c>
      <c r="DJ1054">
        <v>131250</v>
      </c>
      <c r="DK1054">
        <v>131250</v>
      </c>
      <c r="DL1054">
        <v>131250</v>
      </c>
      <c r="DM1054">
        <v>131250</v>
      </c>
      <c r="DN1054">
        <f t="shared" si="20"/>
        <v>1575000</v>
      </c>
    </row>
    <row r="1055" spans="89:118" x14ac:dyDescent="0.45">
      <c r="CK1055" t="s">
        <v>594</v>
      </c>
      <c r="CL1055" t="s">
        <v>3431</v>
      </c>
      <c r="CM1055" s="32">
        <v>6864</v>
      </c>
      <c r="CN1055" s="32">
        <v>6864</v>
      </c>
      <c r="CO1055" s="32">
        <v>6864</v>
      </c>
      <c r="CP1055" s="32">
        <v>6864</v>
      </c>
      <c r="CQ1055" s="32">
        <v>6864</v>
      </c>
      <c r="CR1055" s="32">
        <v>6864</v>
      </c>
      <c r="CS1055" s="32">
        <v>6864</v>
      </c>
      <c r="CT1055" s="32">
        <v>6864</v>
      </c>
      <c r="CU1055" s="32">
        <v>6864</v>
      </c>
      <c r="CV1055" s="32">
        <v>6864</v>
      </c>
      <c r="CW1055" s="32">
        <v>6864</v>
      </c>
      <c r="CX1055" s="32">
        <v>6864</v>
      </c>
      <c r="CZ1055" t="s">
        <v>594</v>
      </c>
      <c r="DA1055" t="s">
        <v>3431</v>
      </c>
      <c r="DB1055">
        <v>6864</v>
      </c>
      <c r="DC1055">
        <v>6864</v>
      </c>
      <c r="DD1055">
        <v>6864</v>
      </c>
      <c r="DE1055">
        <v>6864</v>
      </c>
      <c r="DF1055">
        <v>6864</v>
      </c>
      <c r="DG1055">
        <v>6864</v>
      </c>
      <c r="DH1055">
        <v>6864</v>
      </c>
      <c r="DI1055">
        <v>6864</v>
      </c>
      <c r="DJ1055">
        <v>6864</v>
      </c>
      <c r="DK1055">
        <v>6864</v>
      </c>
      <c r="DL1055">
        <v>6864</v>
      </c>
      <c r="DM1055">
        <v>6864</v>
      </c>
      <c r="DN1055">
        <f t="shared" si="20"/>
        <v>82368</v>
      </c>
    </row>
    <row r="1056" spans="89:118" x14ac:dyDescent="0.45">
      <c r="CK1056" t="s">
        <v>594</v>
      </c>
      <c r="CL1056" t="s">
        <v>3122</v>
      </c>
      <c r="CM1056" s="32">
        <v>9000</v>
      </c>
      <c r="CN1056" s="32">
        <v>9000</v>
      </c>
      <c r="CO1056" s="32">
        <v>9000</v>
      </c>
      <c r="CP1056" s="32">
        <v>9000</v>
      </c>
      <c r="CQ1056" s="32">
        <v>9000</v>
      </c>
      <c r="CR1056" s="32">
        <v>9000</v>
      </c>
      <c r="CS1056" s="32">
        <v>9000</v>
      </c>
      <c r="CT1056" s="32">
        <v>9000</v>
      </c>
      <c r="CU1056" s="32">
        <v>9000</v>
      </c>
      <c r="CV1056" s="32">
        <v>9000</v>
      </c>
      <c r="CW1056" s="32">
        <v>9000</v>
      </c>
      <c r="CX1056" s="32">
        <v>9000</v>
      </c>
      <c r="CZ1056" t="s">
        <v>594</v>
      </c>
      <c r="DA1056" t="s">
        <v>3122</v>
      </c>
      <c r="DB1056">
        <v>9000</v>
      </c>
      <c r="DC1056">
        <v>9000</v>
      </c>
      <c r="DD1056">
        <v>9000</v>
      </c>
      <c r="DE1056">
        <v>9000</v>
      </c>
      <c r="DF1056">
        <v>9000</v>
      </c>
      <c r="DG1056">
        <v>9000</v>
      </c>
      <c r="DH1056">
        <v>9000</v>
      </c>
      <c r="DI1056">
        <v>9000</v>
      </c>
      <c r="DJ1056">
        <v>9000</v>
      </c>
      <c r="DK1056">
        <v>9000</v>
      </c>
      <c r="DL1056">
        <v>9000</v>
      </c>
      <c r="DM1056">
        <v>9000</v>
      </c>
      <c r="DN1056">
        <f t="shared" si="20"/>
        <v>108000</v>
      </c>
    </row>
    <row r="1057" spans="89:118" x14ac:dyDescent="0.45">
      <c r="CK1057" t="s">
        <v>594</v>
      </c>
      <c r="CL1057" t="s">
        <v>3113</v>
      </c>
      <c r="CM1057" s="32">
        <v>28325</v>
      </c>
      <c r="CN1057" s="32">
        <v>34078</v>
      </c>
      <c r="CO1057" s="32">
        <v>36540</v>
      </c>
      <c r="CP1057" s="32">
        <v>37102</v>
      </c>
      <c r="CQ1057" s="32">
        <v>35078</v>
      </c>
      <c r="CR1057" s="32">
        <v>30991</v>
      </c>
      <c r="CS1057" s="32">
        <v>33172</v>
      </c>
      <c r="CT1057" s="32">
        <v>31173</v>
      </c>
      <c r="CU1057" s="32">
        <v>34083</v>
      </c>
      <c r="CV1057" s="32">
        <v>34366</v>
      </c>
      <c r="CW1057" s="32">
        <v>39711</v>
      </c>
      <c r="CX1057" s="32">
        <v>30647</v>
      </c>
      <c r="CZ1057" t="s">
        <v>594</v>
      </c>
      <c r="DA1057" t="s">
        <v>3113</v>
      </c>
      <c r="DB1057">
        <v>28325</v>
      </c>
      <c r="DC1057">
        <v>34078</v>
      </c>
      <c r="DD1057">
        <v>36540</v>
      </c>
      <c r="DE1057">
        <v>37102</v>
      </c>
      <c r="DF1057">
        <v>35078</v>
      </c>
      <c r="DG1057">
        <v>30991</v>
      </c>
      <c r="DH1057">
        <v>33172</v>
      </c>
      <c r="DI1057">
        <v>31173</v>
      </c>
      <c r="DJ1057">
        <v>34083</v>
      </c>
      <c r="DK1057">
        <v>34366</v>
      </c>
      <c r="DL1057">
        <v>39711</v>
      </c>
      <c r="DM1057">
        <v>30647</v>
      </c>
      <c r="DN1057">
        <f t="shared" si="20"/>
        <v>405266</v>
      </c>
    </row>
    <row r="1058" spans="89:118" x14ac:dyDescent="0.45">
      <c r="CK1058" t="s">
        <v>594</v>
      </c>
      <c r="CL1058" t="s">
        <v>3101</v>
      </c>
      <c r="CM1058" s="32">
        <v>5440</v>
      </c>
      <c r="CN1058" s="32">
        <v>5440</v>
      </c>
      <c r="CO1058" s="32">
        <v>5440</v>
      </c>
      <c r="CP1058" s="32">
        <v>5440</v>
      </c>
      <c r="CQ1058" s="32">
        <v>5440</v>
      </c>
      <c r="CR1058" s="32">
        <v>5440</v>
      </c>
      <c r="CS1058" s="32">
        <v>5440</v>
      </c>
      <c r="CT1058" s="32">
        <v>5440</v>
      </c>
      <c r="CU1058" s="32">
        <v>5440</v>
      </c>
      <c r="CV1058" s="32">
        <v>5440</v>
      </c>
      <c r="CW1058" s="32">
        <v>5356</v>
      </c>
      <c r="CX1058" s="32">
        <v>5356</v>
      </c>
      <c r="CZ1058" t="s">
        <v>594</v>
      </c>
      <c r="DA1058" t="s">
        <v>3101</v>
      </c>
      <c r="DB1058">
        <v>5440</v>
      </c>
      <c r="DC1058">
        <v>5440</v>
      </c>
      <c r="DD1058">
        <v>5440</v>
      </c>
      <c r="DE1058">
        <v>5440</v>
      </c>
      <c r="DF1058">
        <v>5440</v>
      </c>
      <c r="DG1058">
        <v>5440</v>
      </c>
      <c r="DH1058">
        <v>5440</v>
      </c>
      <c r="DI1058">
        <v>5440</v>
      </c>
      <c r="DJ1058">
        <v>5440</v>
      </c>
      <c r="DK1058">
        <v>5440</v>
      </c>
      <c r="DL1058">
        <v>5356</v>
      </c>
      <c r="DM1058">
        <v>5356</v>
      </c>
      <c r="DN1058">
        <f t="shared" si="20"/>
        <v>65112</v>
      </c>
    </row>
    <row r="1059" spans="89:118" x14ac:dyDescent="0.45">
      <c r="CK1059" t="s">
        <v>594</v>
      </c>
      <c r="CL1059" t="s">
        <v>3103</v>
      </c>
      <c r="CM1059" s="32">
        <v>40372</v>
      </c>
      <c r="CN1059" s="32">
        <v>38395</v>
      </c>
      <c r="CO1059" s="32">
        <v>37372</v>
      </c>
      <c r="CP1059" s="32">
        <v>39401</v>
      </c>
      <c r="CQ1059" s="32">
        <v>38006</v>
      </c>
      <c r="CR1059" s="32">
        <v>46499</v>
      </c>
      <c r="CS1059" s="32">
        <v>39161</v>
      </c>
      <c r="CT1059" s="32">
        <v>36489</v>
      </c>
      <c r="CU1059" s="32">
        <v>36694</v>
      </c>
      <c r="CV1059" s="32">
        <v>38115</v>
      </c>
      <c r="CW1059" s="32">
        <v>35838</v>
      </c>
      <c r="CX1059" s="32">
        <v>41476</v>
      </c>
      <c r="CZ1059" t="s">
        <v>594</v>
      </c>
      <c r="DA1059" t="s">
        <v>3103</v>
      </c>
      <c r="DB1059">
        <v>40372</v>
      </c>
      <c r="DC1059">
        <v>38395</v>
      </c>
      <c r="DD1059">
        <v>37372</v>
      </c>
      <c r="DE1059">
        <v>39401</v>
      </c>
      <c r="DF1059">
        <v>38006</v>
      </c>
      <c r="DG1059">
        <v>46499</v>
      </c>
      <c r="DH1059">
        <v>39161</v>
      </c>
      <c r="DI1059">
        <v>36489</v>
      </c>
      <c r="DJ1059">
        <v>36694</v>
      </c>
      <c r="DK1059">
        <v>38115</v>
      </c>
      <c r="DL1059">
        <v>35838</v>
      </c>
      <c r="DM1059">
        <v>41476</v>
      </c>
      <c r="DN1059">
        <f t="shared" si="20"/>
        <v>467818</v>
      </c>
    </row>
    <row r="1060" spans="89:118" x14ac:dyDescent="0.45">
      <c r="CK1060" t="s">
        <v>594</v>
      </c>
      <c r="CL1060" t="s">
        <v>3107</v>
      </c>
      <c r="CM1060" s="32">
        <v>28285</v>
      </c>
      <c r="CN1060" s="32">
        <v>42382</v>
      </c>
      <c r="CO1060" s="32">
        <v>42598</v>
      </c>
      <c r="CP1060" s="32">
        <v>44198</v>
      </c>
      <c r="CQ1060" s="32">
        <v>41186</v>
      </c>
      <c r="CR1060" s="32">
        <v>32234</v>
      </c>
      <c r="CS1060" s="32">
        <v>36180</v>
      </c>
      <c r="CT1060" s="32">
        <v>35251</v>
      </c>
      <c r="CU1060" s="32">
        <v>38025</v>
      </c>
      <c r="CV1060" s="32">
        <v>37667</v>
      </c>
      <c r="CW1060" s="32">
        <v>40388</v>
      </c>
      <c r="CX1060" s="32">
        <v>28854</v>
      </c>
      <c r="CZ1060" t="s">
        <v>594</v>
      </c>
      <c r="DA1060" t="s">
        <v>3107</v>
      </c>
      <c r="DB1060">
        <v>28285</v>
      </c>
      <c r="DC1060">
        <v>42382</v>
      </c>
      <c r="DD1060">
        <v>42598</v>
      </c>
      <c r="DE1060">
        <v>44198</v>
      </c>
      <c r="DF1060">
        <v>41186</v>
      </c>
      <c r="DG1060">
        <v>32234</v>
      </c>
      <c r="DH1060">
        <v>36180</v>
      </c>
      <c r="DI1060">
        <v>35251</v>
      </c>
      <c r="DJ1060">
        <v>38025</v>
      </c>
      <c r="DK1060">
        <v>37667</v>
      </c>
      <c r="DL1060">
        <v>40388</v>
      </c>
      <c r="DM1060">
        <v>28854</v>
      </c>
      <c r="DN1060">
        <f t="shared" si="20"/>
        <v>447248</v>
      </c>
    </row>
    <row r="1061" spans="89:118" x14ac:dyDescent="0.45">
      <c r="CK1061" t="s">
        <v>642</v>
      </c>
      <c r="CL1061" t="s">
        <v>3111</v>
      </c>
      <c r="CM1061" s="32">
        <v>0</v>
      </c>
      <c r="CN1061" s="32">
        <v>0</v>
      </c>
      <c r="CO1061" s="32">
        <v>0</v>
      </c>
      <c r="CP1061" s="32">
        <v>0</v>
      </c>
      <c r="CQ1061" s="32">
        <v>0</v>
      </c>
      <c r="CR1061" s="32">
        <v>0</v>
      </c>
      <c r="CS1061" s="32">
        <v>0</v>
      </c>
      <c r="CT1061" s="32">
        <v>0</v>
      </c>
      <c r="CU1061" s="32">
        <v>0</v>
      </c>
      <c r="CV1061" s="32">
        <v>0</v>
      </c>
      <c r="CW1061" s="32">
        <v>0</v>
      </c>
      <c r="CX1061" s="32">
        <v>0</v>
      </c>
      <c r="CZ1061" t="s">
        <v>642</v>
      </c>
      <c r="DA1061" t="s">
        <v>3111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f t="shared" si="20"/>
        <v>0</v>
      </c>
    </row>
    <row r="1062" spans="89:118" x14ac:dyDescent="0.45">
      <c r="CK1062" t="s">
        <v>642</v>
      </c>
      <c r="CL1062" t="s">
        <v>3112</v>
      </c>
      <c r="CM1062" s="32">
        <v>40000</v>
      </c>
      <c r="CN1062" s="32">
        <v>40000</v>
      </c>
      <c r="CO1062" s="32">
        <v>40000</v>
      </c>
      <c r="CP1062" s="32">
        <v>40000</v>
      </c>
      <c r="CQ1062" s="32">
        <v>40000</v>
      </c>
      <c r="CR1062" s="32">
        <v>40000</v>
      </c>
      <c r="CS1062" s="32">
        <v>25806</v>
      </c>
      <c r="CT1062" s="32">
        <v>0</v>
      </c>
      <c r="CU1062" s="32">
        <v>0</v>
      </c>
      <c r="CV1062" s="32">
        <v>0</v>
      </c>
      <c r="CW1062" s="32">
        <v>0</v>
      </c>
      <c r="CX1062" s="32">
        <v>0</v>
      </c>
      <c r="CZ1062" t="s">
        <v>642</v>
      </c>
      <c r="DA1062" t="s">
        <v>3112</v>
      </c>
      <c r="DB1062">
        <v>40000</v>
      </c>
      <c r="DC1062">
        <v>40000</v>
      </c>
      <c r="DD1062">
        <v>40000</v>
      </c>
      <c r="DE1062">
        <v>40000</v>
      </c>
      <c r="DF1062">
        <v>40000</v>
      </c>
      <c r="DG1062">
        <v>40000</v>
      </c>
      <c r="DH1062">
        <v>25806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f t="shared" si="20"/>
        <v>265806</v>
      </c>
    </row>
    <row r="1063" spans="89:118" x14ac:dyDescent="0.45">
      <c r="CK1063" t="s">
        <v>642</v>
      </c>
      <c r="CL1063" t="s">
        <v>3113</v>
      </c>
      <c r="CM1063" s="32">
        <v>18210</v>
      </c>
      <c r="CN1063" s="32">
        <v>19441</v>
      </c>
      <c r="CO1063" s="32">
        <v>17120</v>
      </c>
      <c r="CP1063" s="32">
        <v>19328</v>
      </c>
      <c r="CQ1063" s="32">
        <v>16665</v>
      </c>
      <c r="CR1063" s="32">
        <v>17330</v>
      </c>
      <c r="CS1063" s="32">
        <v>8090</v>
      </c>
      <c r="CT1063" s="32">
        <v>0</v>
      </c>
      <c r="CU1063" s="32">
        <v>0</v>
      </c>
      <c r="CV1063" s="32">
        <v>0</v>
      </c>
      <c r="CW1063" s="32">
        <v>0</v>
      </c>
      <c r="CX1063" s="32">
        <v>0</v>
      </c>
      <c r="CZ1063" t="s">
        <v>642</v>
      </c>
      <c r="DA1063" t="s">
        <v>3113</v>
      </c>
      <c r="DB1063">
        <v>18210</v>
      </c>
      <c r="DC1063">
        <v>19441</v>
      </c>
      <c r="DD1063">
        <v>17120</v>
      </c>
      <c r="DE1063">
        <v>19328</v>
      </c>
      <c r="DF1063">
        <v>16665</v>
      </c>
      <c r="DG1063">
        <v>17330</v>
      </c>
      <c r="DH1063">
        <v>8090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f t="shared" si="20"/>
        <v>116184</v>
      </c>
    </row>
    <row r="1064" spans="89:118" x14ac:dyDescent="0.45">
      <c r="CK1064" t="s">
        <v>1025</v>
      </c>
      <c r="CL1064" t="s">
        <v>3111</v>
      </c>
      <c r="CM1064" s="32">
        <v>0</v>
      </c>
      <c r="CN1064" s="32">
        <v>0</v>
      </c>
      <c r="CO1064" s="32">
        <v>0</v>
      </c>
      <c r="CP1064" s="32">
        <v>0</v>
      </c>
      <c r="CQ1064" s="32">
        <v>0</v>
      </c>
      <c r="CR1064" s="32">
        <v>0</v>
      </c>
      <c r="CS1064" s="32">
        <v>60</v>
      </c>
      <c r="CT1064" s="32">
        <v>0</v>
      </c>
      <c r="CU1064" s="32">
        <v>0</v>
      </c>
      <c r="CV1064" s="32">
        <v>0</v>
      </c>
      <c r="CW1064" s="32">
        <v>0</v>
      </c>
      <c r="CX1064" s="32">
        <v>0</v>
      </c>
      <c r="CZ1064" t="s">
        <v>1025</v>
      </c>
      <c r="DA1064" t="s">
        <v>3111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60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f t="shared" si="20"/>
        <v>60</v>
      </c>
    </row>
    <row r="1065" spans="89:118" x14ac:dyDescent="0.45">
      <c r="CK1065" t="s">
        <v>1025</v>
      </c>
      <c r="CL1065" t="s">
        <v>3100</v>
      </c>
      <c r="CM1065" s="32">
        <v>122462</v>
      </c>
      <c r="CN1065" s="32">
        <v>122462</v>
      </c>
      <c r="CO1065" s="32">
        <v>122462</v>
      </c>
      <c r="CP1065" s="32">
        <v>122462</v>
      </c>
      <c r="CQ1065" s="32">
        <v>122462</v>
      </c>
      <c r="CR1065" s="32">
        <v>122462</v>
      </c>
      <c r="CS1065" s="32">
        <v>122462</v>
      </c>
      <c r="CT1065" s="32">
        <v>122462</v>
      </c>
      <c r="CU1065" s="32">
        <v>122462</v>
      </c>
      <c r="CV1065" s="32">
        <v>122462</v>
      </c>
      <c r="CW1065" s="32">
        <v>122462</v>
      </c>
      <c r="CX1065" s="32">
        <v>122462</v>
      </c>
      <c r="CZ1065" t="s">
        <v>1025</v>
      </c>
      <c r="DA1065" t="s">
        <v>3100</v>
      </c>
      <c r="DB1065">
        <v>122462</v>
      </c>
      <c r="DC1065">
        <v>122462</v>
      </c>
      <c r="DD1065">
        <v>122462</v>
      </c>
      <c r="DE1065">
        <v>122462</v>
      </c>
      <c r="DF1065">
        <v>122462</v>
      </c>
      <c r="DG1065">
        <v>122462</v>
      </c>
      <c r="DH1065">
        <v>122462</v>
      </c>
      <c r="DI1065">
        <v>122462</v>
      </c>
      <c r="DJ1065">
        <v>122462</v>
      </c>
      <c r="DK1065">
        <v>122462</v>
      </c>
      <c r="DL1065">
        <v>122462</v>
      </c>
      <c r="DM1065">
        <v>122462</v>
      </c>
      <c r="DN1065">
        <f t="shared" si="20"/>
        <v>1469544</v>
      </c>
    </row>
    <row r="1066" spans="89:118" x14ac:dyDescent="0.45">
      <c r="CK1066" t="s">
        <v>1025</v>
      </c>
      <c r="CL1066" t="s">
        <v>3113</v>
      </c>
      <c r="CM1066" s="32">
        <v>57267</v>
      </c>
      <c r="CN1066" s="32">
        <v>53580</v>
      </c>
      <c r="CO1066" s="32">
        <v>59645</v>
      </c>
      <c r="CP1066" s="32">
        <v>53845</v>
      </c>
      <c r="CQ1066" s="32">
        <v>50754</v>
      </c>
      <c r="CR1066" s="32">
        <v>58574</v>
      </c>
      <c r="CS1066" s="32">
        <v>56327</v>
      </c>
      <c r="CT1066" s="32">
        <v>56217</v>
      </c>
      <c r="CU1066" s="32">
        <v>59984</v>
      </c>
      <c r="CV1066" s="32">
        <v>50188</v>
      </c>
      <c r="CW1066" s="32">
        <v>50584</v>
      </c>
      <c r="CX1066" s="32">
        <v>68916</v>
      </c>
      <c r="CZ1066" t="s">
        <v>1025</v>
      </c>
      <c r="DA1066" t="s">
        <v>3113</v>
      </c>
      <c r="DB1066">
        <v>57267</v>
      </c>
      <c r="DC1066">
        <v>53580</v>
      </c>
      <c r="DD1066">
        <v>59645</v>
      </c>
      <c r="DE1066">
        <v>53845</v>
      </c>
      <c r="DF1066">
        <v>50754</v>
      </c>
      <c r="DG1066">
        <v>58574</v>
      </c>
      <c r="DH1066">
        <v>56327</v>
      </c>
      <c r="DI1066">
        <v>56217</v>
      </c>
      <c r="DJ1066">
        <v>59984</v>
      </c>
      <c r="DK1066">
        <v>50188</v>
      </c>
      <c r="DL1066">
        <v>50584</v>
      </c>
      <c r="DM1066">
        <v>68916</v>
      </c>
      <c r="DN1066">
        <f t="shared" si="20"/>
        <v>675881</v>
      </c>
    </row>
    <row r="1067" spans="89:118" x14ac:dyDescent="0.45">
      <c r="CK1067" t="s">
        <v>1025</v>
      </c>
      <c r="CL1067" t="s">
        <v>3103</v>
      </c>
      <c r="CM1067" s="32">
        <v>9627</v>
      </c>
      <c r="CN1067" s="32">
        <v>8192</v>
      </c>
      <c r="CO1067" s="32">
        <v>8337</v>
      </c>
      <c r="CP1067" s="32">
        <v>7481</v>
      </c>
      <c r="CQ1067" s="32">
        <v>7655</v>
      </c>
      <c r="CR1067" s="32">
        <v>7790</v>
      </c>
      <c r="CS1067" s="32">
        <v>8424</v>
      </c>
      <c r="CT1067" s="32">
        <v>7916</v>
      </c>
      <c r="CU1067" s="32">
        <v>8670</v>
      </c>
      <c r="CV1067" s="32">
        <v>7264</v>
      </c>
      <c r="CW1067" s="32">
        <v>7351</v>
      </c>
      <c r="CX1067" s="32">
        <v>8351</v>
      </c>
      <c r="CZ1067" t="s">
        <v>1025</v>
      </c>
      <c r="DA1067" t="s">
        <v>3103</v>
      </c>
      <c r="DB1067">
        <v>9627</v>
      </c>
      <c r="DC1067">
        <v>8192</v>
      </c>
      <c r="DD1067">
        <v>8337</v>
      </c>
      <c r="DE1067">
        <v>7481</v>
      </c>
      <c r="DF1067">
        <v>7655</v>
      </c>
      <c r="DG1067">
        <v>7790</v>
      </c>
      <c r="DH1067">
        <v>8424</v>
      </c>
      <c r="DI1067">
        <v>7916</v>
      </c>
      <c r="DJ1067">
        <v>8670</v>
      </c>
      <c r="DK1067">
        <v>7264</v>
      </c>
      <c r="DL1067">
        <v>7351</v>
      </c>
      <c r="DM1067">
        <v>8351</v>
      </c>
      <c r="DN1067">
        <f t="shared" si="20"/>
        <v>97058</v>
      </c>
    </row>
    <row r="1068" spans="89:118" x14ac:dyDescent="0.45">
      <c r="CK1068" t="s">
        <v>432</v>
      </c>
      <c r="CL1068" t="s">
        <v>3109</v>
      </c>
      <c r="CM1068" s="32">
        <v>6880</v>
      </c>
      <c r="CN1068" s="32">
        <v>6880</v>
      </c>
      <c r="CO1068" s="32">
        <v>6880</v>
      </c>
      <c r="CP1068" s="32">
        <v>6880</v>
      </c>
      <c r="CQ1068" s="32">
        <v>6880</v>
      </c>
      <c r="CR1068" s="32">
        <v>6880</v>
      </c>
      <c r="CS1068" s="32">
        <v>6880</v>
      </c>
      <c r="CT1068" s="32">
        <v>6880</v>
      </c>
      <c r="CU1068" s="32">
        <v>6880</v>
      </c>
      <c r="CV1068" s="32">
        <v>6880</v>
      </c>
      <c r="CW1068" s="32">
        <v>0</v>
      </c>
      <c r="CX1068" s="32">
        <v>0</v>
      </c>
      <c r="CZ1068" t="s">
        <v>432</v>
      </c>
      <c r="DA1068" t="s">
        <v>3109</v>
      </c>
      <c r="DB1068">
        <v>6880</v>
      </c>
      <c r="DC1068">
        <v>6880</v>
      </c>
      <c r="DD1068">
        <v>6880</v>
      </c>
      <c r="DE1068">
        <v>6880</v>
      </c>
      <c r="DF1068">
        <v>6880</v>
      </c>
      <c r="DG1068">
        <v>6880</v>
      </c>
      <c r="DH1068">
        <v>6880</v>
      </c>
      <c r="DI1068">
        <v>6880</v>
      </c>
      <c r="DJ1068">
        <v>6880</v>
      </c>
      <c r="DK1068">
        <v>6880</v>
      </c>
      <c r="DL1068">
        <v>0</v>
      </c>
      <c r="DM1068">
        <v>0</v>
      </c>
      <c r="DN1068">
        <f t="shared" si="20"/>
        <v>68800</v>
      </c>
    </row>
    <row r="1069" spans="89:118" x14ac:dyDescent="0.45">
      <c r="CK1069" t="s">
        <v>432</v>
      </c>
      <c r="CL1069" t="s">
        <v>3104</v>
      </c>
      <c r="CM1069" s="32">
        <v>21435</v>
      </c>
      <c r="CN1069" s="32">
        <v>21435</v>
      </c>
      <c r="CO1069" s="32">
        <v>21435</v>
      </c>
      <c r="CP1069" s="32">
        <v>21435</v>
      </c>
      <c r="CQ1069" s="32">
        <v>21435</v>
      </c>
      <c r="CR1069" s="32">
        <v>21435</v>
      </c>
      <c r="CS1069" s="32">
        <v>21435</v>
      </c>
      <c r="CT1069" s="32">
        <v>21435</v>
      </c>
      <c r="CU1069" s="32">
        <v>21435</v>
      </c>
      <c r="CV1069" s="32">
        <v>21435</v>
      </c>
      <c r="CW1069" s="32">
        <v>21435</v>
      </c>
      <c r="CX1069" s="32">
        <v>21435</v>
      </c>
      <c r="CZ1069" t="s">
        <v>432</v>
      </c>
      <c r="DA1069" t="s">
        <v>3104</v>
      </c>
      <c r="DB1069">
        <v>21435</v>
      </c>
      <c r="DC1069">
        <v>21435</v>
      </c>
      <c r="DD1069">
        <v>21435</v>
      </c>
      <c r="DE1069">
        <v>21435</v>
      </c>
      <c r="DF1069">
        <v>21435</v>
      </c>
      <c r="DG1069">
        <v>21435</v>
      </c>
      <c r="DH1069">
        <v>21435</v>
      </c>
      <c r="DI1069">
        <v>21435</v>
      </c>
      <c r="DJ1069">
        <v>21435</v>
      </c>
      <c r="DK1069">
        <v>21435</v>
      </c>
      <c r="DL1069">
        <v>21435</v>
      </c>
      <c r="DM1069">
        <v>21435</v>
      </c>
      <c r="DN1069">
        <f t="shared" si="20"/>
        <v>257220</v>
      </c>
    </row>
    <row r="1070" spans="89:118" x14ac:dyDescent="0.45">
      <c r="CK1070" t="s">
        <v>432</v>
      </c>
      <c r="CL1070" t="s">
        <v>3105</v>
      </c>
      <c r="CM1070" s="32">
        <v>4000</v>
      </c>
      <c r="CN1070" s="32">
        <v>4000</v>
      </c>
      <c r="CO1070" s="32">
        <v>4000</v>
      </c>
      <c r="CP1070" s="32">
        <v>4000</v>
      </c>
      <c r="CQ1070" s="32">
        <v>4000</v>
      </c>
      <c r="CR1070" s="32">
        <v>4000</v>
      </c>
      <c r="CS1070" s="32">
        <v>4000</v>
      </c>
      <c r="CT1070" s="32">
        <v>4000</v>
      </c>
      <c r="CU1070" s="32">
        <v>4000</v>
      </c>
      <c r="CV1070" s="32">
        <v>4000</v>
      </c>
      <c r="CW1070" s="32">
        <v>4000</v>
      </c>
      <c r="CX1070" s="32">
        <v>4000</v>
      </c>
      <c r="CZ1070" t="s">
        <v>432</v>
      </c>
      <c r="DA1070" t="s">
        <v>3105</v>
      </c>
      <c r="DB1070">
        <v>4000</v>
      </c>
      <c r="DC1070">
        <v>4000</v>
      </c>
      <c r="DD1070">
        <v>4000</v>
      </c>
      <c r="DE1070">
        <v>4000</v>
      </c>
      <c r="DF1070">
        <v>4000</v>
      </c>
      <c r="DG1070">
        <v>4000</v>
      </c>
      <c r="DH1070">
        <v>4000</v>
      </c>
      <c r="DI1070">
        <v>4000</v>
      </c>
      <c r="DJ1070">
        <v>4000</v>
      </c>
      <c r="DK1070">
        <v>4000</v>
      </c>
      <c r="DL1070">
        <v>4000</v>
      </c>
      <c r="DM1070">
        <v>4000</v>
      </c>
      <c r="DN1070">
        <f t="shared" si="20"/>
        <v>48000</v>
      </c>
    </row>
    <row r="1071" spans="89:118" x14ac:dyDescent="0.45">
      <c r="CK1071" t="s">
        <v>856</v>
      </c>
      <c r="CL1071" t="s">
        <v>3109</v>
      </c>
      <c r="CM1071" s="32">
        <v>2000</v>
      </c>
      <c r="CN1071" s="32">
        <v>2000</v>
      </c>
      <c r="CO1071" s="32">
        <v>2000</v>
      </c>
      <c r="CP1071" s="32">
        <v>2000</v>
      </c>
      <c r="CQ1071" s="32">
        <v>2000</v>
      </c>
      <c r="CR1071" s="32">
        <v>2000</v>
      </c>
      <c r="CS1071" s="32">
        <v>2000</v>
      </c>
      <c r="CT1071" s="32">
        <v>2000</v>
      </c>
      <c r="CU1071" s="32">
        <v>2000</v>
      </c>
      <c r="CV1071" s="32">
        <v>2000</v>
      </c>
      <c r="CW1071" s="32">
        <v>2000</v>
      </c>
      <c r="CX1071" s="32">
        <v>2000</v>
      </c>
      <c r="CZ1071" t="s">
        <v>856</v>
      </c>
      <c r="DA1071" t="s">
        <v>3109</v>
      </c>
      <c r="DB1071">
        <v>2000</v>
      </c>
      <c r="DC1071">
        <v>2000</v>
      </c>
      <c r="DD1071">
        <v>2000</v>
      </c>
      <c r="DE1071">
        <v>2000</v>
      </c>
      <c r="DF1071">
        <v>2000</v>
      </c>
      <c r="DG1071">
        <v>2000</v>
      </c>
      <c r="DH1071">
        <v>2000</v>
      </c>
      <c r="DI1071">
        <v>2000</v>
      </c>
      <c r="DJ1071">
        <v>2000</v>
      </c>
      <c r="DK1071">
        <v>2000</v>
      </c>
      <c r="DL1071">
        <v>2000</v>
      </c>
      <c r="DM1071">
        <v>2000</v>
      </c>
      <c r="DN1071">
        <f t="shared" si="20"/>
        <v>24000</v>
      </c>
    </row>
    <row r="1072" spans="89:118" x14ac:dyDescent="0.45">
      <c r="CK1072" t="s">
        <v>856</v>
      </c>
      <c r="CL1072" t="s">
        <v>3111</v>
      </c>
      <c r="CM1072" s="32">
        <v>0</v>
      </c>
      <c r="CN1072" s="32">
        <v>0</v>
      </c>
      <c r="CO1072" s="32">
        <v>0</v>
      </c>
      <c r="CP1072" s="32">
        <v>0</v>
      </c>
      <c r="CQ1072" s="32">
        <v>0</v>
      </c>
      <c r="CR1072" s="32">
        <v>0</v>
      </c>
      <c r="CS1072" s="32">
        <v>0</v>
      </c>
      <c r="CT1072" s="32">
        <v>0</v>
      </c>
      <c r="CU1072" s="32">
        <v>0</v>
      </c>
      <c r="CV1072" s="32">
        <v>0</v>
      </c>
      <c r="CW1072" s="32">
        <v>0</v>
      </c>
      <c r="CX1072" s="32">
        <v>0</v>
      </c>
      <c r="CZ1072" t="s">
        <v>856</v>
      </c>
      <c r="DA1072" t="s">
        <v>3111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f t="shared" si="20"/>
        <v>0</v>
      </c>
    </row>
    <row r="1073" spans="89:118" x14ac:dyDescent="0.45">
      <c r="CK1073" t="s">
        <v>856</v>
      </c>
      <c r="CL1073" t="s">
        <v>3100</v>
      </c>
      <c r="CM1073" s="32">
        <v>101000</v>
      </c>
      <c r="CN1073" s="32">
        <v>101000</v>
      </c>
      <c r="CO1073" s="32">
        <v>101000</v>
      </c>
      <c r="CP1073" s="32">
        <v>101000</v>
      </c>
      <c r="CQ1073" s="32">
        <v>101000</v>
      </c>
      <c r="CR1073" s="32">
        <v>101000</v>
      </c>
      <c r="CS1073" s="32">
        <v>101000</v>
      </c>
      <c r="CT1073" s="32">
        <v>101000</v>
      </c>
      <c r="CU1073" s="32">
        <v>101000</v>
      </c>
      <c r="CV1073" s="32">
        <v>101000</v>
      </c>
      <c r="CW1073" s="32">
        <v>101000</v>
      </c>
      <c r="CX1073" s="32">
        <v>101000</v>
      </c>
      <c r="CZ1073" t="s">
        <v>856</v>
      </c>
      <c r="DA1073" t="s">
        <v>3100</v>
      </c>
      <c r="DB1073">
        <v>101000</v>
      </c>
      <c r="DC1073">
        <v>101000</v>
      </c>
      <c r="DD1073">
        <v>101000</v>
      </c>
      <c r="DE1073">
        <v>101000</v>
      </c>
      <c r="DF1073">
        <v>101000</v>
      </c>
      <c r="DG1073">
        <v>101000</v>
      </c>
      <c r="DH1073">
        <v>101000</v>
      </c>
      <c r="DI1073">
        <v>101000</v>
      </c>
      <c r="DJ1073">
        <v>101000</v>
      </c>
      <c r="DK1073">
        <v>101000</v>
      </c>
      <c r="DL1073">
        <v>101000</v>
      </c>
      <c r="DM1073">
        <v>101000</v>
      </c>
      <c r="DN1073">
        <f t="shared" si="20"/>
        <v>1212000</v>
      </c>
    </row>
    <row r="1074" spans="89:118" x14ac:dyDescent="0.45">
      <c r="CK1074" t="s">
        <v>856</v>
      </c>
      <c r="CL1074" t="s">
        <v>3431</v>
      </c>
      <c r="CM1074" s="32">
        <v>6795</v>
      </c>
      <c r="CN1074" s="32">
        <v>6795</v>
      </c>
      <c r="CO1074" s="32">
        <v>6795</v>
      </c>
      <c r="CP1074" s="32">
        <v>6795</v>
      </c>
      <c r="CQ1074" s="32">
        <v>6795</v>
      </c>
      <c r="CR1074" s="32">
        <v>6795</v>
      </c>
      <c r="CS1074" s="32">
        <v>6795</v>
      </c>
      <c r="CT1074" s="32">
        <v>6795</v>
      </c>
      <c r="CU1074" s="32">
        <v>6795</v>
      </c>
      <c r="CV1074" s="32">
        <v>6795</v>
      </c>
      <c r="CW1074" s="32">
        <v>6795</v>
      </c>
      <c r="CX1074" s="32">
        <v>6795</v>
      </c>
      <c r="CZ1074" t="s">
        <v>856</v>
      </c>
      <c r="DA1074" t="s">
        <v>3431</v>
      </c>
      <c r="DB1074">
        <v>6795</v>
      </c>
      <c r="DC1074">
        <v>6795</v>
      </c>
      <c r="DD1074">
        <v>6795</v>
      </c>
      <c r="DE1074">
        <v>6795</v>
      </c>
      <c r="DF1074">
        <v>6795</v>
      </c>
      <c r="DG1074">
        <v>6795</v>
      </c>
      <c r="DH1074">
        <v>6795</v>
      </c>
      <c r="DI1074">
        <v>6795</v>
      </c>
      <c r="DJ1074">
        <v>6795</v>
      </c>
      <c r="DK1074">
        <v>6795</v>
      </c>
      <c r="DL1074">
        <v>6795</v>
      </c>
      <c r="DM1074">
        <v>6795</v>
      </c>
      <c r="DN1074">
        <f t="shared" si="20"/>
        <v>81540</v>
      </c>
    </row>
    <row r="1075" spans="89:118" x14ac:dyDescent="0.45">
      <c r="CK1075" t="s">
        <v>856</v>
      </c>
      <c r="CL1075" t="s">
        <v>3101</v>
      </c>
      <c r="CM1075" s="32">
        <v>0</v>
      </c>
      <c r="CN1075" s="32">
        <v>0</v>
      </c>
      <c r="CO1075" s="32">
        <v>0</v>
      </c>
      <c r="CP1075" s="32">
        <v>0</v>
      </c>
      <c r="CQ1075" s="32">
        <v>0</v>
      </c>
      <c r="CR1075" s="32">
        <v>0</v>
      </c>
      <c r="CS1075" s="32">
        <v>0</v>
      </c>
      <c r="CT1075" s="32">
        <v>0</v>
      </c>
      <c r="CU1075" s="32">
        <v>0</v>
      </c>
      <c r="CV1075" s="32">
        <v>0</v>
      </c>
      <c r="CW1075" s="32">
        <v>0</v>
      </c>
      <c r="CX1075" s="32">
        <v>0</v>
      </c>
      <c r="CZ1075" t="s">
        <v>856</v>
      </c>
      <c r="DA1075" t="s">
        <v>3101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f t="shared" si="20"/>
        <v>0</v>
      </c>
    </row>
    <row r="1076" spans="89:118" x14ac:dyDescent="0.45">
      <c r="CK1076" t="s">
        <v>856</v>
      </c>
      <c r="CL1076" t="s">
        <v>3103</v>
      </c>
      <c r="CM1076" s="32">
        <v>51249</v>
      </c>
      <c r="CN1076" s="32">
        <v>47446</v>
      </c>
      <c r="CO1076" s="32">
        <v>45988</v>
      </c>
      <c r="CP1076" s="32">
        <v>52269</v>
      </c>
      <c r="CQ1076" s="32">
        <v>48003</v>
      </c>
      <c r="CR1076" s="32">
        <v>45167</v>
      </c>
      <c r="CS1076" s="32">
        <v>51741</v>
      </c>
      <c r="CT1076" s="32">
        <v>46362</v>
      </c>
      <c r="CU1076" s="32">
        <v>46397</v>
      </c>
      <c r="CV1076" s="32">
        <v>46565</v>
      </c>
      <c r="CW1076" s="32">
        <v>44246</v>
      </c>
      <c r="CX1076" s="32">
        <v>46449</v>
      </c>
      <c r="CZ1076" t="s">
        <v>856</v>
      </c>
      <c r="DA1076" t="s">
        <v>3103</v>
      </c>
      <c r="DB1076">
        <v>51249</v>
      </c>
      <c r="DC1076">
        <v>47446</v>
      </c>
      <c r="DD1076">
        <v>45988</v>
      </c>
      <c r="DE1076">
        <v>52269</v>
      </c>
      <c r="DF1076">
        <v>48003</v>
      </c>
      <c r="DG1076">
        <v>45167</v>
      </c>
      <c r="DH1076">
        <v>51741</v>
      </c>
      <c r="DI1076">
        <v>46362</v>
      </c>
      <c r="DJ1076">
        <v>46397</v>
      </c>
      <c r="DK1076">
        <v>46565</v>
      </c>
      <c r="DL1076">
        <v>44246</v>
      </c>
      <c r="DM1076">
        <v>46449</v>
      </c>
      <c r="DN1076">
        <f t="shared" si="20"/>
        <v>571882</v>
      </c>
    </row>
    <row r="1077" spans="89:118" x14ac:dyDescent="0.45">
      <c r="CK1077" t="s">
        <v>856</v>
      </c>
      <c r="CL1077" t="s">
        <v>3107</v>
      </c>
      <c r="CM1077" s="32">
        <v>8800</v>
      </c>
      <c r="CN1077" s="32">
        <v>8800</v>
      </c>
      <c r="CO1077" s="32">
        <v>8800</v>
      </c>
      <c r="CP1077" s="32">
        <v>8800</v>
      </c>
      <c r="CQ1077" s="32">
        <v>8800</v>
      </c>
      <c r="CR1077" s="32">
        <v>8800</v>
      </c>
      <c r="CS1077" s="32">
        <v>8800</v>
      </c>
      <c r="CT1077" s="32">
        <v>8800</v>
      </c>
      <c r="CU1077" s="32">
        <v>8800</v>
      </c>
      <c r="CV1077" s="32">
        <v>8800</v>
      </c>
      <c r="CW1077" s="32">
        <v>8800</v>
      </c>
      <c r="CX1077" s="32">
        <v>8800</v>
      </c>
      <c r="CZ1077" t="s">
        <v>856</v>
      </c>
      <c r="DA1077" t="s">
        <v>3107</v>
      </c>
      <c r="DB1077">
        <v>8800</v>
      </c>
      <c r="DC1077">
        <v>8800</v>
      </c>
      <c r="DD1077">
        <v>8800</v>
      </c>
      <c r="DE1077">
        <v>8800</v>
      </c>
      <c r="DF1077">
        <v>8800</v>
      </c>
      <c r="DG1077">
        <v>8800</v>
      </c>
      <c r="DH1077">
        <v>8800</v>
      </c>
      <c r="DI1077">
        <v>8800</v>
      </c>
      <c r="DJ1077">
        <v>8800</v>
      </c>
      <c r="DK1077">
        <v>8800</v>
      </c>
      <c r="DL1077">
        <v>8800</v>
      </c>
      <c r="DM1077">
        <v>8800</v>
      </c>
      <c r="DN1077">
        <f t="shared" si="20"/>
        <v>105600</v>
      </c>
    </row>
    <row r="1078" spans="89:118" x14ac:dyDescent="0.45">
      <c r="CK1078" t="s">
        <v>1288</v>
      </c>
      <c r="CL1078" t="s">
        <v>3109</v>
      </c>
      <c r="CM1078" s="32">
        <v>4650</v>
      </c>
      <c r="CN1078" s="32">
        <v>4650</v>
      </c>
      <c r="CO1078" s="32">
        <v>4650</v>
      </c>
      <c r="CP1078" s="32">
        <v>4650</v>
      </c>
      <c r="CQ1078" s="32">
        <v>4650</v>
      </c>
      <c r="CR1078" s="32">
        <v>4650</v>
      </c>
      <c r="CS1078" s="32">
        <v>4650</v>
      </c>
      <c r="CT1078" s="32">
        <v>4650</v>
      </c>
      <c r="CU1078" s="32">
        <v>4650</v>
      </c>
      <c r="CV1078" s="32">
        <v>4650</v>
      </c>
      <c r="CW1078" s="32">
        <v>0</v>
      </c>
      <c r="CX1078" s="32">
        <v>50</v>
      </c>
      <c r="CZ1078" t="s">
        <v>1288</v>
      </c>
      <c r="DA1078" t="s">
        <v>3109</v>
      </c>
      <c r="DB1078">
        <v>4650</v>
      </c>
      <c r="DC1078">
        <v>4650</v>
      </c>
      <c r="DD1078">
        <v>4650</v>
      </c>
      <c r="DE1078">
        <v>4650</v>
      </c>
      <c r="DF1078">
        <v>4650</v>
      </c>
      <c r="DG1078">
        <v>4650</v>
      </c>
      <c r="DH1078">
        <v>4650</v>
      </c>
      <c r="DI1078">
        <v>4650</v>
      </c>
      <c r="DJ1078">
        <v>4650</v>
      </c>
      <c r="DK1078">
        <v>4650</v>
      </c>
      <c r="DL1078">
        <v>0</v>
      </c>
      <c r="DM1078">
        <v>50</v>
      </c>
      <c r="DN1078">
        <f t="shared" si="20"/>
        <v>46550</v>
      </c>
    </row>
    <row r="1079" spans="89:118" x14ac:dyDescent="0.45">
      <c r="CK1079" t="s">
        <v>1288</v>
      </c>
      <c r="CL1079" t="s">
        <v>3111</v>
      </c>
      <c r="CM1079" s="32">
        <v>24000</v>
      </c>
      <c r="CN1079" s="32">
        <v>24000</v>
      </c>
      <c r="CO1079" s="32">
        <v>24000</v>
      </c>
      <c r="CP1079" s="32">
        <v>24000</v>
      </c>
      <c r="CQ1079" s="32">
        <v>24000</v>
      </c>
      <c r="CR1079" s="32">
        <v>24000</v>
      </c>
      <c r="CS1079" s="32">
        <v>24000</v>
      </c>
      <c r="CT1079" s="32">
        <v>24180</v>
      </c>
      <c r="CU1079" s="32">
        <v>24000</v>
      </c>
      <c r="CV1079" s="32">
        <v>24000</v>
      </c>
      <c r="CW1079" s="32">
        <v>24000</v>
      </c>
      <c r="CX1079" s="32">
        <v>24000</v>
      </c>
      <c r="CZ1079" t="s">
        <v>1288</v>
      </c>
      <c r="DA1079" t="s">
        <v>3111</v>
      </c>
      <c r="DB1079">
        <v>24000</v>
      </c>
      <c r="DC1079">
        <v>24000</v>
      </c>
      <c r="DD1079">
        <v>24000</v>
      </c>
      <c r="DE1079">
        <v>24000</v>
      </c>
      <c r="DF1079">
        <v>24000</v>
      </c>
      <c r="DG1079">
        <v>24000</v>
      </c>
      <c r="DH1079">
        <v>24000</v>
      </c>
      <c r="DI1079">
        <v>24180</v>
      </c>
      <c r="DJ1079">
        <v>24000</v>
      </c>
      <c r="DK1079">
        <v>24000</v>
      </c>
      <c r="DL1079">
        <v>24000</v>
      </c>
      <c r="DM1079">
        <v>24000</v>
      </c>
      <c r="DN1079">
        <f t="shared" si="20"/>
        <v>288180</v>
      </c>
    </row>
    <row r="1080" spans="89:118" x14ac:dyDescent="0.45">
      <c r="CK1080" t="s">
        <v>1288</v>
      </c>
      <c r="CL1080" t="s">
        <v>3100</v>
      </c>
      <c r="CM1080" s="32">
        <v>22950</v>
      </c>
      <c r="CN1080" s="32">
        <v>22950</v>
      </c>
      <c r="CO1080" s="32">
        <v>22950</v>
      </c>
      <c r="CP1080" s="32">
        <v>22950</v>
      </c>
      <c r="CQ1080" s="32">
        <v>22950</v>
      </c>
      <c r="CR1080" s="32">
        <v>22950</v>
      </c>
      <c r="CS1080" s="32">
        <v>22950</v>
      </c>
      <c r="CT1080" s="32">
        <v>22950</v>
      </c>
      <c r="CU1080" s="32">
        <v>22950</v>
      </c>
      <c r="CV1080" s="32">
        <v>22950</v>
      </c>
      <c r="CW1080" s="32">
        <v>22950</v>
      </c>
      <c r="CX1080" s="32">
        <v>22950</v>
      </c>
      <c r="CZ1080" t="s">
        <v>1288</v>
      </c>
      <c r="DA1080" t="s">
        <v>3100</v>
      </c>
      <c r="DB1080">
        <v>22950</v>
      </c>
      <c r="DC1080">
        <v>22950</v>
      </c>
      <c r="DD1080">
        <v>22950</v>
      </c>
      <c r="DE1080">
        <v>22950</v>
      </c>
      <c r="DF1080">
        <v>22950</v>
      </c>
      <c r="DG1080">
        <v>22950</v>
      </c>
      <c r="DH1080">
        <v>22950</v>
      </c>
      <c r="DI1080">
        <v>22950</v>
      </c>
      <c r="DJ1080">
        <v>22950</v>
      </c>
      <c r="DK1080">
        <v>22950</v>
      </c>
      <c r="DL1080">
        <v>22950</v>
      </c>
      <c r="DM1080">
        <v>22950</v>
      </c>
      <c r="DN1080">
        <f t="shared" si="20"/>
        <v>275400</v>
      </c>
    </row>
    <row r="1081" spans="89:118" x14ac:dyDescent="0.45">
      <c r="CK1081" t="s">
        <v>1288</v>
      </c>
      <c r="CL1081" t="s">
        <v>3102</v>
      </c>
      <c r="CM1081" s="32">
        <v>168000</v>
      </c>
      <c r="CN1081" s="32">
        <v>168000</v>
      </c>
      <c r="CO1081" s="32">
        <v>168000</v>
      </c>
      <c r="CP1081" s="32">
        <v>168000</v>
      </c>
      <c r="CQ1081" s="32">
        <v>168000</v>
      </c>
      <c r="CR1081" s="32">
        <v>168000</v>
      </c>
      <c r="CS1081" s="32">
        <v>168000</v>
      </c>
      <c r="CT1081" s="32">
        <v>168000</v>
      </c>
      <c r="CU1081" s="32">
        <v>168000</v>
      </c>
      <c r="CV1081" s="32">
        <v>168000</v>
      </c>
      <c r="CW1081" s="32">
        <v>168000</v>
      </c>
      <c r="CX1081" s="32">
        <v>168000</v>
      </c>
      <c r="CZ1081" t="s">
        <v>1288</v>
      </c>
      <c r="DA1081" t="s">
        <v>3102</v>
      </c>
      <c r="DB1081">
        <v>168000</v>
      </c>
      <c r="DC1081">
        <v>168000</v>
      </c>
      <c r="DD1081">
        <v>168000</v>
      </c>
      <c r="DE1081">
        <v>168000</v>
      </c>
      <c r="DF1081">
        <v>168000</v>
      </c>
      <c r="DG1081">
        <v>168000</v>
      </c>
      <c r="DH1081">
        <v>168000</v>
      </c>
      <c r="DI1081">
        <v>168000</v>
      </c>
      <c r="DJ1081">
        <v>168000</v>
      </c>
      <c r="DK1081">
        <v>168000</v>
      </c>
      <c r="DL1081">
        <v>168000</v>
      </c>
      <c r="DM1081">
        <v>168000</v>
      </c>
      <c r="DN1081">
        <f t="shared" si="20"/>
        <v>2016000</v>
      </c>
    </row>
    <row r="1082" spans="89:118" x14ac:dyDescent="0.45">
      <c r="CK1082" t="s">
        <v>1288</v>
      </c>
      <c r="CL1082" t="s">
        <v>3113</v>
      </c>
      <c r="CM1082" s="32">
        <v>69607</v>
      </c>
      <c r="CN1082" s="32">
        <v>79111</v>
      </c>
      <c r="CO1082" s="32">
        <v>82984</v>
      </c>
      <c r="CP1082" s="32">
        <v>77835</v>
      </c>
      <c r="CQ1082" s="32">
        <v>78026</v>
      </c>
      <c r="CR1082" s="32">
        <v>64876</v>
      </c>
      <c r="CS1082" s="32">
        <v>69357</v>
      </c>
      <c r="CT1082" s="32">
        <v>83033</v>
      </c>
      <c r="CU1082" s="32">
        <v>82005</v>
      </c>
      <c r="CV1082" s="32">
        <v>69157</v>
      </c>
      <c r="CW1082" s="32">
        <v>67398</v>
      </c>
      <c r="CX1082" s="32">
        <v>62835</v>
      </c>
      <c r="CZ1082" t="s">
        <v>1288</v>
      </c>
      <c r="DA1082" t="s">
        <v>3113</v>
      </c>
      <c r="DB1082">
        <v>69607</v>
      </c>
      <c r="DC1082">
        <v>79111</v>
      </c>
      <c r="DD1082">
        <v>82984</v>
      </c>
      <c r="DE1082">
        <v>77835</v>
      </c>
      <c r="DF1082">
        <v>78026</v>
      </c>
      <c r="DG1082">
        <v>64876</v>
      </c>
      <c r="DH1082">
        <v>69357</v>
      </c>
      <c r="DI1082">
        <v>83033</v>
      </c>
      <c r="DJ1082">
        <v>82005</v>
      </c>
      <c r="DK1082">
        <v>69157</v>
      </c>
      <c r="DL1082">
        <v>67398</v>
      </c>
      <c r="DM1082">
        <v>62835</v>
      </c>
      <c r="DN1082">
        <f t="shared" si="20"/>
        <v>886224</v>
      </c>
    </row>
    <row r="1083" spans="89:118" x14ac:dyDescent="0.45">
      <c r="CK1083" t="s">
        <v>1288</v>
      </c>
      <c r="CL1083" t="s">
        <v>3103</v>
      </c>
      <c r="CM1083" s="32">
        <v>17991</v>
      </c>
      <c r="CN1083" s="32">
        <v>18037</v>
      </c>
      <c r="CO1083" s="32">
        <v>23402</v>
      </c>
      <c r="CP1083" s="32">
        <v>19028</v>
      </c>
      <c r="CQ1083" s="32">
        <v>18304</v>
      </c>
      <c r="CR1083" s="32">
        <v>17630</v>
      </c>
      <c r="CS1083" s="32">
        <v>17126</v>
      </c>
      <c r="CT1083" s="32">
        <v>17060</v>
      </c>
      <c r="CU1083" s="32">
        <v>17938</v>
      </c>
      <c r="CV1083" s="32">
        <v>16585</v>
      </c>
      <c r="CW1083" s="32">
        <v>17133</v>
      </c>
      <c r="CX1083" s="32">
        <v>16957</v>
      </c>
      <c r="CZ1083" t="s">
        <v>1288</v>
      </c>
      <c r="DA1083" t="s">
        <v>3103</v>
      </c>
      <c r="DB1083">
        <v>17991</v>
      </c>
      <c r="DC1083">
        <v>18037</v>
      </c>
      <c r="DD1083">
        <v>23402</v>
      </c>
      <c r="DE1083">
        <v>19028</v>
      </c>
      <c r="DF1083">
        <v>18304</v>
      </c>
      <c r="DG1083">
        <v>17630</v>
      </c>
      <c r="DH1083">
        <v>17126</v>
      </c>
      <c r="DI1083">
        <v>17060</v>
      </c>
      <c r="DJ1083">
        <v>17938</v>
      </c>
      <c r="DK1083">
        <v>16585</v>
      </c>
      <c r="DL1083">
        <v>17133</v>
      </c>
      <c r="DM1083">
        <v>16957</v>
      </c>
      <c r="DN1083">
        <f t="shared" si="20"/>
        <v>217191</v>
      </c>
    </row>
    <row r="1084" spans="89:118" x14ac:dyDescent="0.45">
      <c r="CK1084" t="s">
        <v>1288</v>
      </c>
      <c r="CL1084" t="s">
        <v>3107</v>
      </c>
      <c r="CM1084" s="32">
        <v>36000</v>
      </c>
      <c r="CN1084" s="32">
        <v>36000</v>
      </c>
      <c r="CO1084" s="32">
        <v>36000</v>
      </c>
      <c r="CP1084" s="32">
        <v>36000</v>
      </c>
      <c r="CQ1084" s="32">
        <v>36000</v>
      </c>
      <c r="CR1084" s="32">
        <v>36000</v>
      </c>
      <c r="CS1084" s="32">
        <v>36000</v>
      </c>
      <c r="CT1084" s="32">
        <v>36000</v>
      </c>
      <c r="CU1084" s="32">
        <v>36000</v>
      </c>
      <c r="CV1084" s="32">
        <v>36000</v>
      </c>
      <c r="CW1084" s="32">
        <v>36000</v>
      </c>
      <c r="CX1084" s="32">
        <v>36000</v>
      </c>
      <c r="CZ1084" t="s">
        <v>1288</v>
      </c>
      <c r="DA1084" t="s">
        <v>3107</v>
      </c>
      <c r="DB1084">
        <v>36000</v>
      </c>
      <c r="DC1084">
        <v>36000</v>
      </c>
      <c r="DD1084">
        <v>36000</v>
      </c>
      <c r="DE1084">
        <v>36000</v>
      </c>
      <c r="DF1084">
        <v>36000</v>
      </c>
      <c r="DG1084">
        <v>36000</v>
      </c>
      <c r="DH1084">
        <v>36000</v>
      </c>
      <c r="DI1084">
        <v>36000</v>
      </c>
      <c r="DJ1084">
        <v>36000</v>
      </c>
      <c r="DK1084">
        <v>36000</v>
      </c>
      <c r="DL1084">
        <v>36000</v>
      </c>
      <c r="DM1084">
        <v>36000</v>
      </c>
      <c r="DN1084">
        <f t="shared" si="20"/>
        <v>432000</v>
      </c>
    </row>
    <row r="1085" spans="89:118" x14ac:dyDescent="0.45">
      <c r="CK1085" t="s">
        <v>670</v>
      </c>
      <c r="CL1085" t="s">
        <v>3111</v>
      </c>
      <c r="CM1085" s="32">
        <v>0</v>
      </c>
      <c r="CN1085" s="32">
        <v>0</v>
      </c>
      <c r="CO1085" s="32">
        <v>0</v>
      </c>
      <c r="CP1085" s="32">
        <v>0</v>
      </c>
      <c r="CQ1085" s="32">
        <v>0</v>
      </c>
      <c r="CR1085" s="32">
        <v>0</v>
      </c>
      <c r="CS1085" s="32">
        <v>0</v>
      </c>
      <c r="CT1085" s="32">
        <v>0</v>
      </c>
      <c r="CU1085" s="32">
        <v>0</v>
      </c>
      <c r="CV1085" s="32">
        <v>0</v>
      </c>
      <c r="CW1085" s="32">
        <v>0</v>
      </c>
      <c r="CX1085" s="32">
        <v>0</v>
      </c>
      <c r="CZ1085" t="s">
        <v>670</v>
      </c>
      <c r="DA1085" t="s">
        <v>3111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f t="shared" si="20"/>
        <v>0</v>
      </c>
    </row>
    <row r="1086" spans="89:118" x14ac:dyDescent="0.45">
      <c r="CK1086" t="s">
        <v>670</v>
      </c>
      <c r="CL1086" t="s">
        <v>3103</v>
      </c>
      <c r="CM1086" s="32">
        <v>6056</v>
      </c>
      <c r="CN1086" s="32">
        <v>9886</v>
      </c>
      <c r="CO1086" s="32">
        <v>6092</v>
      </c>
      <c r="CP1086" s="32">
        <v>5374</v>
      </c>
      <c r="CQ1086" s="32">
        <v>5689</v>
      </c>
      <c r="CR1086" s="32">
        <v>7357</v>
      </c>
      <c r="CS1086" s="32">
        <v>5310</v>
      </c>
      <c r="CT1086" s="32">
        <v>4831</v>
      </c>
      <c r="CU1086" s="32">
        <v>5728</v>
      </c>
      <c r="CV1086" s="32">
        <v>5813</v>
      </c>
      <c r="CW1086" s="32">
        <v>7556</v>
      </c>
      <c r="CX1086" s="32">
        <v>7198</v>
      </c>
      <c r="CZ1086" t="s">
        <v>670</v>
      </c>
      <c r="DA1086" t="s">
        <v>3103</v>
      </c>
      <c r="DB1086">
        <v>6056</v>
      </c>
      <c r="DC1086">
        <v>9886</v>
      </c>
      <c r="DD1086">
        <v>6092</v>
      </c>
      <c r="DE1086">
        <v>5374</v>
      </c>
      <c r="DF1086">
        <v>5689</v>
      </c>
      <c r="DG1086">
        <v>7357</v>
      </c>
      <c r="DH1086">
        <v>5310</v>
      </c>
      <c r="DI1086">
        <v>4831</v>
      </c>
      <c r="DJ1086">
        <v>5728</v>
      </c>
      <c r="DK1086">
        <v>5813</v>
      </c>
      <c r="DL1086">
        <v>7556</v>
      </c>
      <c r="DM1086">
        <v>7198</v>
      </c>
      <c r="DN1086">
        <f t="shared" si="20"/>
        <v>76890</v>
      </c>
    </row>
    <row r="1087" spans="89:118" x14ac:dyDescent="0.45">
      <c r="CK1087" t="s">
        <v>713</v>
      </c>
      <c r="CL1087" t="s">
        <v>3104</v>
      </c>
      <c r="CM1087" s="32">
        <v>19500</v>
      </c>
      <c r="CN1087" s="32">
        <v>19500</v>
      </c>
      <c r="CO1087" s="32">
        <v>19500</v>
      </c>
      <c r="CP1087" s="32">
        <v>19500</v>
      </c>
      <c r="CQ1087" s="32">
        <v>19500</v>
      </c>
      <c r="CR1087" s="32">
        <v>19500</v>
      </c>
      <c r="CS1087" s="32">
        <v>17500</v>
      </c>
      <c r="CT1087" s="32">
        <v>17500</v>
      </c>
      <c r="CU1087" s="32">
        <v>17500</v>
      </c>
      <c r="CV1087" s="32">
        <v>17500</v>
      </c>
      <c r="CW1087" s="32">
        <v>17500</v>
      </c>
      <c r="CX1087" s="32">
        <v>17500</v>
      </c>
      <c r="CZ1087" t="s">
        <v>713</v>
      </c>
      <c r="DA1087" t="s">
        <v>3104</v>
      </c>
      <c r="DB1087">
        <v>19500</v>
      </c>
      <c r="DC1087">
        <v>19500</v>
      </c>
      <c r="DD1087">
        <v>19500</v>
      </c>
      <c r="DE1087">
        <v>19500</v>
      </c>
      <c r="DF1087">
        <v>19500</v>
      </c>
      <c r="DG1087">
        <v>19500</v>
      </c>
      <c r="DH1087">
        <v>17500</v>
      </c>
      <c r="DI1087">
        <v>17500</v>
      </c>
      <c r="DJ1087">
        <v>17500</v>
      </c>
      <c r="DK1087">
        <v>17500</v>
      </c>
      <c r="DL1087">
        <v>17500</v>
      </c>
      <c r="DM1087">
        <v>17500</v>
      </c>
      <c r="DN1087">
        <f t="shared" si="20"/>
        <v>222000</v>
      </c>
    </row>
    <row r="1088" spans="89:118" x14ac:dyDescent="0.45">
      <c r="CK1088" t="s">
        <v>713</v>
      </c>
      <c r="CL1088" t="s">
        <v>3112</v>
      </c>
      <c r="CM1088" s="32">
        <v>19334</v>
      </c>
      <c r="CN1088" s="32">
        <v>19334</v>
      </c>
      <c r="CO1088" s="32">
        <v>19334</v>
      </c>
      <c r="CP1088" s="32">
        <v>19334</v>
      </c>
      <c r="CQ1088" s="32">
        <v>19334</v>
      </c>
      <c r="CR1088" s="32">
        <v>19334</v>
      </c>
      <c r="CS1088" s="32">
        <v>19334</v>
      </c>
      <c r="CT1088" s="32">
        <v>19334</v>
      </c>
      <c r="CU1088" s="32">
        <v>19334</v>
      </c>
      <c r="CV1088" s="32">
        <v>19334</v>
      </c>
      <c r="CW1088" s="32">
        <v>19334</v>
      </c>
      <c r="CX1088" s="32">
        <v>19334</v>
      </c>
      <c r="CZ1088" t="s">
        <v>713</v>
      </c>
      <c r="DA1088" t="s">
        <v>3112</v>
      </c>
      <c r="DB1088">
        <v>19334</v>
      </c>
      <c r="DC1088">
        <v>19334</v>
      </c>
      <c r="DD1088">
        <v>19334</v>
      </c>
      <c r="DE1088">
        <v>19334</v>
      </c>
      <c r="DF1088">
        <v>19334</v>
      </c>
      <c r="DG1088">
        <v>19334</v>
      </c>
      <c r="DH1088">
        <v>19334</v>
      </c>
      <c r="DI1088">
        <v>19334</v>
      </c>
      <c r="DJ1088">
        <v>19334</v>
      </c>
      <c r="DK1088">
        <v>19334</v>
      </c>
      <c r="DL1088">
        <v>19334</v>
      </c>
      <c r="DM1088">
        <v>19334</v>
      </c>
      <c r="DN1088">
        <f t="shared" si="20"/>
        <v>232008</v>
      </c>
    </row>
    <row r="1089" spans="89:118" x14ac:dyDescent="0.45">
      <c r="CK1089" t="s">
        <v>713</v>
      </c>
      <c r="CL1089" t="s">
        <v>3105</v>
      </c>
      <c r="CM1089" s="32">
        <v>0</v>
      </c>
      <c r="CN1089" s="32">
        <v>0</v>
      </c>
      <c r="CO1089" s="32">
        <v>0</v>
      </c>
      <c r="CP1089" s="32">
        <v>0</v>
      </c>
      <c r="CQ1089" s="32">
        <v>0</v>
      </c>
      <c r="CR1089" s="32">
        <v>0</v>
      </c>
      <c r="CS1089" s="32">
        <v>0</v>
      </c>
      <c r="CT1089" s="32">
        <v>0</v>
      </c>
      <c r="CU1089" s="32">
        <v>0</v>
      </c>
      <c r="CV1089" s="32">
        <v>0</v>
      </c>
      <c r="CW1089" s="32">
        <v>0</v>
      </c>
      <c r="CX1089" s="32">
        <v>0</v>
      </c>
      <c r="CZ1089" t="s">
        <v>713</v>
      </c>
      <c r="DA1089" t="s">
        <v>3105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f t="shared" si="20"/>
        <v>0</v>
      </c>
    </row>
    <row r="1090" spans="89:118" x14ac:dyDescent="0.45">
      <c r="CK1090" t="s">
        <v>713</v>
      </c>
      <c r="CL1090" t="s">
        <v>3118</v>
      </c>
      <c r="CM1090" s="32">
        <v>1000</v>
      </c>
      <c r="CN1090" s="32">
        <v>1000</v>
      </c>
      <c r="CO1090" s="32">
        <v>1000</v>
      </c>
      <c r="CP1090" s="32">
        <v>1000</v>
      </c>
      <c r="CQ1090" s="32">
        <v>1000</v>
      </c>
      <c r="CR1090" s="32">
        <v>1000</v>
      </c>
      <c r="CS1090" s="32">
        <v>1000</v>
      </c>
      <c r="CT1090" s="32">
        <v>1000</v>
      </c>
      <c r="CU1090" s="32">
        <v>1000</v>
      </c>
      <c r="CV1090" s="32">
        <v>1000</v>
      </c>
      <c r="CW1090" s="32">
        <v>1000</v>
      </c>
      <c r="CX1090" s="32">
        <v>1000</v>
      </c>
      <c r="CZ1090" t="s">
        <v>713</v>
      </c>
      <c r="DA1090" t="s">
        <v>3118</v>
      </c>
      <c r="DB1090">
        <v>1000</v>
      </c>
      <c r="DC1090">
        <v>1000</v>
      </c>
      <c r="DD1090">
        <v>1000</v>
      </c>
      <c r="DE1090">
        <v>1000</v>
      </c>
      <c r="DF1090">
        <v>1000</v>
      </c>
      <c r="DG1090">
        <v>1000</v>
      </c>
      <c r="DH1090">
        <v>1000</v>
      </c>
      <c r="DI1090">
        <v>1000</v>
      </c>
      <c r="DJ1090">
        <v>1000</v>
      </c>
      <c r="DK1090">
        <v>1000</v>
      </c>
      <c r="DL1090">
        <v>1000</v>
      </c>
      <c r="DM1090">
        <v>1000</v>
      </c>
      <c r="DN1090">
        <f t="shared" si="20"/>
        <v>12000</v>
      </c>
    </row>
    <row r="1091" spans="89:118" x14ac:dyDescent="0.45">
      <c r="CK1091" t="s">
        <v>713</v>
      </c>
      <c r="CL1091" t="s">
        <v>3103</v>
      </c>
      <c r="CM1091" s="32">
        <v>4388</v>
      </c>
      <c r="CN1091" s="32">
        <v>4200</v>
      </c>
      <c r="CO1091" s="32">
        <v>4200</v>
      </c>
      <c r="CP1091" s="32">
        <v>4200</v>
      </c>
      <c r="CQ1091" s="32">
        <v>4200</v>
      </c>
      <c r="CR1091" s="32">
        <v>4200</v>
      </c>
      <c r="CS1091" s="32">
        <v>4200</v>
      </c>
      <c r="CT1091" s="32">
        <v>4200</v>
      </c>
      <c r="CU1091" s="32">
        <v>4200</v>
      </c>
      <c r="CV1091" s="32">
        <v>4200</v>
      </c>
      <c r="CW1091" s="32">
        <v>4200</v>
      </c>
      <c r="CX1091" s="32">
        <v>4200</v>
      </c>
      <c r="CZ1091" t="s">
        <v>713</v>
      </c>
      <c r="DA1091" t="s">
        <v>3103</v>
      </c>
      <c r="DB1091">
        <v>4388</v>
      </c>
      <c r="DC1091">
        <v>4200</v>
      </c>
      <c r="DD1091">
        <v>4200</v>
      </c>
      <c r="DE1091">
        <v>4200</v>
      </c>
      <c r="DF1091">
        <v>4200</v>
      </c>
      <c r="DG1091">
        <v>4200</v>
      </c>
      <c r="DH1091">
        <v>4200</v>
      </c>
      <c r="DI1091">
        <v>4200</v>
      </c>
      <c r="DJ1091">
        <v>4200</v>
      </c>
      <c r="DK1091">
        <v>4200</v>
      </c>
      <c r="DL1091">
        <v>4200</v>
      </c>
      <c r="DM1091">
        <v>4200</v>
      </c>
      <c r="DN1091">
        <f t="shared" si="20"/>
        <v>50588</v>
      </c>
    </row>
    <row r="1092" spans="89:118" x14ac:dyDescent="0.45">
      <c r="CK1092" t="s">
        <v>713</v>
      </c>
      <c r="CL1092" t="s">
        <v>3107</v>
      </c>
      <c r="CM1092" s="32">
        <v>4000</v>
      </c>
      <c r="CN1092" s="32">
        <v>4000</v>
      </c>
      <c r="CO1092" s="32">
        <v>4000</v>
      </c>
      <c r="CP1092" s="32">
        <v>4000</v>
      </c>
      <c r="CQ1092" s="32">
        <v>4000</v>
      </c>
      <c r="CR1092" s="32">
        <v>4000</v>
      </c>
      <c r="CS1092" s="32">
        <v>4000</v>
      </c>
      <c r="CT1092" s="32">
        <v>4000</v>
      </c>
      <c r="CU1092" s="32">
        <v>4000</v>
      </c>
      <c r="CV1092" s="32">
        <v>4000</v>
      </c>
      <c r="CW1092" s="32">
        <v>4000</v>
      </c>
      <c r="CX1092" s="32">
        <v>4000</v>
      </c>
      <c r="CZ1092" t="s">
        <v>713</v>
      </c>
      <c r="DA1092" t="s">
        <v>3107</v>
      </c>
      <c r="DB1092">
        <v>4000</v>
      </c>
      <c r="DC1092">
        <v>4000</v>
      </c>
      <c r="DD1092">
        <v>4000</v>
      </c>
      <c r="DE1092">
        <v>4000</v>
      </c>
      <c r="DF1092">
        <v>4000</v>
      </c>
      <c r="DG1092">
        <v>4000</v>
      </c>
      <c r="DH1092">
        <v>4000</v>
      </c>
      <c r="DI1092">
        <v>4000</v>
      </c>
      <c r="DJ1092">
        <v>4000</v>
      </c>
      <c r="DK1092">
        <v>4000</v>
      </c>
      <c r="DL1092">
        <v>4000</v>
      </c>
      <c r="DM1092">
        <v>4000</v>
      </c>
      <c r="DN1092">
        <f t="shared" si="20"/>
        <v>48000</v>
      </c>
    </row>
    <row r="1093" spans="89:118" x14ac:dyDescent="0.45">
      <c r="CK1093" t="s">
        <v>1127</v>
      </c>
      <c r="CL1093" t="s">
        <v>3109</v>
      </c>
      <c r="CM1093" s="32">
        <v>930</v>
      </c>
      <c r="CN1093" s="32">
        <v>930</v>
      </c>
      <c r="CO1093" s="32">
        <v>930</v>
      </c>
      <c r="CP1093" s="32">
        <v>930</v>
      </c>
      <c r="CQ1093" s="32">
        <v>930</v>
      </c>
      <c r="CR1093" s="32">
        <v>930</v>
      </c>
      <c r="CS1093" s="32">
        <v>930</v>
      </c>
      <c r="CT1093" s="32">
        <v>930</v>
      </c>
      <c r="CU1093" s="32">
        <v>930</v>
      </c>
      <c r="CV1093" s="32">
        <v>930</v>
      </c>
      <c r="CW1093" s="32">
        <v>0</v>
      </c>
      <c r="CX1093" s="32">
        <v>0</v>
      </c>
      <c r="CZ1093" t="s">
        <v>1127</v>
      </c>
      <c r="DA1093" t="s">
        <v>3109</v>
      </c>
      <c r="DB1093">
        <v>930</v>
      </c>
      <c r="DC1093">
        <v>930</v>
      </c>
      <c r="DD1093">
        <v>930</v>
      </c>
      <c r="DE1093">
        <v>930</v>
      </c>
      <c r="DF1093">
        <v>930</v>
      </c>
      <c r="DG1093">
        <v>930</v>
      </c>
      <c r="DH1093">
        <v>930</v>
      </c>
      <c r="DI1093">
        <v>930</v>
      </c>
      <c r="DJ1093">
        <v>930</v>
      </c>
      <c r="DK1093">
        <v>930</v>
      </c>
      <c r="DL1093">
        <v>0</v>
      </c>
      <c r="DM1093">
        <v>0</v>
      </c>
      <c r="DN1093">
        <f t="shared" ref="DN1093:DN1156" si="21">SUM(DB1093:DM1093)</f>
        <v>9300</v>
      </c>
    </row>
    <row r="1094" spans="89:118" x14ac:dyDescent="0.45">
      <c r="CK1094" t="s">
        <v>1181</v>
      </c>
      <c r="CL1094" t="s">
        <v>3103</v>
      </c>
      <c r="CM1094" s="32">
        <v>11772</v>
      </c>
      <c r="CN1094" s="32">
        <v>11990</v>
      </c>
      <c r="CO1094" s="32">
        <v>11888</v>
      </c>
      <c r="CP1094" s="32">
        <v>12178</v>
      </c>
      <c r="CQ1094" s="32">
        <v>11772</v>
      </c>
      <c r="CR1094" s="32">
        <v>12338</v>
      </c>
      <c r="CS1094" s="32">
        <v>11917</v>
      </c>
      <c r="CT1094" s="32">
        <v>12338</v>
      </c>
      <c r="CU1094" s="32">
        <v>12251</v>
      </c>
      <c r="CV1094" s="32">
        <v>12004</v>
      </c>
      <c r="CW1094" s="32">
        <v>14991</v>
      </c>
      <c r="CX1094" s="32">
        <v>12439</v>
      </c>
      <c r="CZ1094" t="s">
        <v>1181</v>
      </c>
      <c r="DA1094" t="s">
        <v>3103</v>
      </c>
      <c r="DB1094">
        <v>11772</v>
      </c>
      <c r="DC1094">
        <v>11990</v>
      </c>
      <c r="DD1094">
        <v>11888</v>
      </c>
      <c r="DE1094">
        <v>12178</v>
      </c>
      <c r="DF1094">
        <v>11772</v>
      </c>
      <c r="DG1094">
        <v>12338</v>
      </c>
      <c r="DH1094">
        <v>11917</v>
      </c>
      <c r="DI1094">
        <v>12338</v>
      </c>
      <c r="DJ1094">
        <v>12251</v>
      </c>
      <c r="DK1094">
        <v>12004</v>
      </c>
      <c r="DL1094">
        <v>14991</v>
      </c>
      <c r="DM1094">
        <v>12439</v>
      </c>
      <c r="DN1094">
        <f t="shared" si="21"/>
        <v>147878</v>
      </c>
    </row>
    <row r="1095" spans="89:118" x14ac:dyDescent="0.45">
      <c r="CK1095" t="s">
        <v>586</v>
      </c>
      <c r="CL1095" t="s">
        <v>3119</v>
      </c>
      <c r="CM1095" s="32">
        <v>0</v>
      </c>
      <c r="CN1095" s="32">
        <v>0</v>
      </c>
      <c r="CO1095" s="32">
        <v>830</v>
      </c>
      <c r="CP1095" s="32">
        <v>0</v>
      </c>
      <c r="CQ1095" s="32">
        <v>0</v>
      </c>
      <c r="CR1095" s="32">
        <v>0</v>
      </c>
      <c r="CS1095" s="32">
        <v>0</v>
      </c>
      <c r="CT1095" s="32">
        <v>0</v>
      </c>
      <c r="CU1095" s="32">
        <v>0</v>
      </c>
      <c r="CV1095" s="32">
        <v>0</v>
      </c>
      <c r="CW1095" s="32">
        <v>0</v>
      </c>
      <c r="CX1095" s="32">
        <v>0</v>
      </c>
      <c r="CZ1095" t="s">
        <v>586</v>
      </c>
      <c r="DA1095" t="s">
        <v>3119</v>
      </c>
      <c r="DB1095">
        <v>0</v>
      </c>
      <c r="DC1095">
        <v>0</v>
      </c>
      <c r="DD1095">
        <v>830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f t="shared" si="21"/>
        <v>830</v>
      </c>
    </row>
    <row r="1096" spans="89:118" x14ac:dyDescent="0.45">
      <c r="CK1096" t="s">
        <v>586</v>
      </c>
      <c r="CL1096" t="s">
        <v>3111</v>
      </c>
      <c r="CM1096" s="32">
        <v>0</v>
      </c>
      <c r="CN1096" s="32">
        <v>0</v>
      </c>
      <c r="CO1096" s="32">
        <v>0</v>
      </c>
      <c r="CP1096" s="32">
        <v>39</v>
      </c>
      <c r="CQ1096" s="32">
        <v>0</v>
      </c>
      <c r="CR1096" s="32">
        <v>0</v>
      </c>
      <c r="CS1096" s="32">
        <v>0</v>
      </c>
      <c r="CT1096" s="32">
        <v>0</v>
      </c>
      <c r="CU1096" s="32">
        <v>0</v>
      </c>
      <c r="CV1096" s="32">
        <v>0</v>
      </c>
      <c r="CW1096" s="32">
        <v>0</v>
      </c>
      <c r="CX1096" s="32">
        <v>0</v>
      </c>
      <c r="CZ1096" t="s">
        <v>586</v>
      </c>
      <c r="DA1096" t="s">
        <v>3111</v>
      </c>
      <c r="DB1096">
        <v>0</v>
      </c>
      <c r="DC1096">
        <v>0</v>
      </c>
      <c r="DD1096">
        <v>0</v>
      </c>
      <c r="DE1096">
        <v>39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f t="shared" si="21"/>
        <v>39</v>
      </c>
    </row>
    <row r="1097" spans="89:118" x14ac:dyDescent="0.45">
      <c r="CK1097" t="s">
        <v>586</v>
      </c>
      <c r="CL1097" t="s">
        <v>3100</v>
      </c>
      <c r="CM1097" s="32">
        <v>600118</v>
      </c>
      <c r="CN1097" s="32">
        <v>600118</v>
      </c>
      <c r="CO1097" s="32">
        <v>600118</v>
      </c>
      <c r="CP1097" s="32">
        <v>613743</v>
      </c>
      <c r="CQ1097" s="32">
        <v>599500</v>
      </c>
      <c r="CR1097" s="32">
        <v>599500</v>
      </c>
      <c r="CS1097" s="32">
        <v>599500</v>
      </c>
      <c r="CT1097" s="32">
        <v>599500</v>
      </c>
      <c r="CU1097" s="32">
        <v>599500</v>
      </c>
      <c r="CV1097" s="32">
        <v>598194</v>
      </c>
      <c r="CW1097" s="32">
        <v>599500</v>
      </c>
      <c r="CX1097" s="32">
        <v>599500</v>
      </c>
      <c r="CZ1097" t="s">
        <v>586</v>
      </c>
      <c r="DA1097" t="s">
        <v>3100</v>
      </c>
      <c r="DB1097">
        <v>600118</v>
      </c>
      <c r="DC1097">
        <v>600118</v>
      </c>
      <c r="DD1097">
        <v>600118</v>
      </c>
      <c r="DE1097">
        <v>613743</v>
      </c>
      <c r="DF1097">
        <v>599500</v>
      </c>
      <c r="DG1097">
        <v>599500</v>
      </c>
      <c r="DH1097">
        <v>599500</v>
      </c>
      <c r="DI1097">
        <v>599500</v>
      </c>
      <c r="DJ1097">
        <v>599500</v>
      </c>
      <c r="DK1097">
        <v>598194</v>
      </c>
      <c r="DL1097">
        <v>599500</v>
      </c>
      <c r="DM1097">
        <v>599500</v>
      </c>
      <c r="DN1097">
        <f t="shared" si="21"/>
        <v>7208791</v>
      </c>
    </row>
    <row r="1098" spans="89:118" x14ac:dyDescent="0.45">
      <c r="CK1098" t="s">
        <v>586</v>
      </c>
      <c r="CL1098" t="s">
        <v>3104</v>
      </c>
      <c r="CM1098" s="32">
        <v>44824</v>
      </c>
      <c r="CN1098" s="32">
        <v>44824</v>
      </c>
      <c r="CO1098" s="32">
        <v>44824</v>
      </c>
      <c r="CP1098" s="32">
        <v>44808</v>
      </c>
      <c r="CQ1098" s="32">
        <v>44000</v>
      </c>
      <c r="CR1098" s="32">
        <v>44000</v>
      </c>
      <c r="CS1098" s="32">
        <v>43678</v>
      </c>
      <c r="CT1098" s="32">
        <v>44000</v>
      </c>
      <c r="CU1098" s="32">
        <v>44000</v>
      </c>
      <c r="CV1098" s="32">
        <v>44000</v>
      </c>
      <c r="CW1098" s="32">
        <v>44000</v>
      </c>
      <c r="CX1098" s="32">
        <v>44000</v>
      </c>
      <c r="CZ1098" t="s">
        <v>586</v>
      </c>
      <c r="DA1098" t="s">
        <v>3104</v>
      </c>
      <c r="DB1098">
        <v>44824</v>
      </c>
      <c r="DC1098">
        <v>44824</v>
      </c>
      <c r="DD1098">
        <v>44824</v>
      </c>
      <c r="DE1098">
        <v>44808</v>
      </c>
      <c r="DF1098">
        <v>44000</v>
      </c>
      <c r="DG1098">
        <v>44000</v>
      </c>
      <c r="DH1098">
        <v>43678</v>
      </c>
      <c r="DI1098">
        <v>44000</v>
      </c>
      <c r="DJ1098">
        <v>44000</v>
      </c>
      <c r="DK1098">
        <v>44000</v>
      </c>
      <c r="DL1098">
        <v>44000</v>
      </c>
      <c r="DM1098">
        <v>44000</v>
      </c>
      <c r="DN1098">
        <f t="shared" si="21"/>
        <v>530958</v>
      </c>
    </row>
    <row r="1099" spans="89:118" x14ac:dyDescent="0.45">
      <c r="CK1099" t="s">
        <v>586</v>
      </c>
      <c r="CL1099" t="s">
        <v>3112</v>
      </c>
      <c r="CM1099" s="32">
        <v>754150</v>
      </c>
      <c r="CN1099" s="32">
        <v>754150</v>
      </c>
      <c r="CO1099" s="32">
        <v>753505</v>
      </c>
      <c r="CP1099" s="32">
        <v>754150</v>
      </c>
      <c r="CQ1099" s="32">
        <v>754150</v>
      </c>
      <c r="CR1099" s="32">
        <v>755696</v>
      </c>
      <c r="CS1099" s="32">
        <v>771967</v>
      </c>
      <c r="CT1099" s="32">
        <v>772612</v>
      </c>
      <c r="CU1099" s="32">
        <v>772612</v>
      </c>
      <c r="CV1099" s="32">
        <v>772612</v>
      </c>
      <c r="CW1099" s="32">
        <v>768612</v>
      </c>
      <c r="CX1099" s="32">
        <v>752612</v>
      </c>
      <c r="CZ1099" t="s">
        <v>586</v>
      </c>
      <c r="DA1099" t="s">
        <v>3112</v>
      </c>
      <c r="DB1099">
        <v>754150</v>
      </c>
      <c r="DC1099">
        <v>754150</v>
      </c>
      <c r="DD1099">
        <v>753505</v>
      </c>
      <c r="DE1099">
        <v>754150</v>
      </c>
      <c r="DF1099">
        <v>754150</v>
      </c>
      <c r="DG1099">
        <v>755696</v>
      </c>
      <c r="DH1099">
        <v>771967</v>
      </c>
      <c r="DI1099">
        <v>772612</v>
      </c>
      <c r="DJ1099">
        <v>772612</v>
      </c>
      <c r="DK1099">
        <v>772612</v>
      </c>
      <c r="DL1099">
        <v>768612</v>
      </c>
      <c r="DM1099">
        <v>752612</v>
      </c>
      <c r="DN1099">
        <f t="shared" si="21"/>
        <v>9136828</v>
      </c>
    </row>
    <row r="1100" spans="89:118" x14ac:dyDescent="0.45">
      <c r="CK1100" t="s">
        <v>586</v>
      </c>
      <c r="CL1100" t="s">
        <v>3122</v>
      </c>
      <c r="CM1100" s="32">
        <v>0</v>
      </c>
      <c r="CN1100" s="32">
        <v>0</v>
      </c>
      <c r="CO1100" s="32">
        <v>0</v>
      </c>
      <c r="CP1100" s="32">
        <v>0</v>
      </c>
      <c r="CQ1100" s="32">
        <v>0</v>
      </c>
      <c r="CR1100" s="32">
        <v>0</v>
      </c>
      <c r="CS1100" s="32">
        <v>0</v>
      </c>
      <c r="CT1100" s="32">
        <v>0</v>
      </c>
      <c r="CU1100" s="32">
        <v>0</v>
      </c>
      <c r="CV1100" s="32">
        <v>0</v>
      </c>
      <c r="CW1100" s="32">
        <v>0</v>
      </c>
      <c r="CX1100" s="32">
        <v>0</v>
      </c>
      <c r="CZ1100" t="s">
        <v>586</v>
      </c>
      <c r="DA1100" t="s">
        <v>3122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f t="shared" si="21"/>
        <v>0</v>
      </c>
    </row>
    <row r="1101" spans="89:118" x14ac:dyDescent="0.45">
      <c r="CK1101" t="s">
        <v>586</v>
      </c>
      <c r="CL1101" t="s">
        <v>3105</v>
      </c>
      <c r="CM1101" s="32">
        <v>7000</v>
      </c>
      <c r="CN1101" s="32">
        <v>7000</v>
      </c>
      <c r="CO1101" s="32">
        <v>7000</v>
      </c>
      <c r="CP1101" s="32">
        <v>7000</v>
      </c>
      <c r="CQ1101" s="32">
        <v>7000</v>
      </c>
      <c r="CR1101" s="32">
        <v>7000</v>
      </c>
      <c r="CS1101" s="32">
        <v>7000</v>
      </c>
      <c r="CT1101" s="32">
        <v>7000</v>
      </c>
      <c r="CU1101" s="32">
        <v>7000</v>
      </c>
      <c r="CV1101" s="32">
        <v>7000</v>
      </c>
      <c r="CW1101" s="32">
        <v>7000</v>
      </c>
      <c r="CX1101" s="32">
        <v>7000</v>
      </c>
      <c r="CZ1101" t="s">
        <v>586</v>
      </c>
      <c r="DA1101" t="s">
        <v>3105</v>
      </c>
      <c r="DB1101">
        <v>7000</v>
      </c>
      <c r="DC1101">
        <v>7000</v>
      </c>
      <c r="DD1101">
        <v>7000</v>
      </c>
      <c r="DE1101">
        <v>7000</v>
      </c>
      <c r="DF1101">
        <v>7000</v>
      </c>
      <c r="DG1101">
        <v>7000</v>
      </c>
      <c r="DH1101">
        <v>7000</v>
      </c>
      <c r="DI1101">
        <v>7000</v>
      </c>
      <c r="DJ1101">
        <v>7000</v>
      </c>
      <c r="DK1101">
        <v>7000</v>
      </c>
      <c r="DL1101">
        <v>7000</v>
      </c>
      <c r="DM1101">
        <v>7000</v>
      </c>
      <c r="DN1101">
        <f t="shared" si="21"/>
        <v>84000</v>
      </c>
    </row>
    <row r="1102" spans="89:118" x14ac:dyDescent="0.45">
      <c r="CK1102" t="s">
        <v>586</v>
      </c>
      <c r="CL1102" t="s">
        <v>3113</v>
      </c>
      <c r="CM1102" s="32">
        <v>85864</v>
      </c>
      <c r="CN1102" s="32">
        <v>86406</v>
      </c>
      <c r="CO1102" s="32">
        <v>86082</v>
      </c>
      <c r="CP1102" s="32">
        <v>84969</v>
      </c>
      <c r="CQ1102" s="32">
        <v>88629</v>
      </c>
      <c r="CR1102" s="32">
        <v>88310</v>
      </c>
      <c r="CS1102" s="32">
        <v>89229</v>
      </c>
      <c r="CT1102" s="32">
        <v>88408</v>
      </c>
      <c r="CU1102" s="32">
        <v>89486</v>
      </c>
      <c r="CV1102" s="32">
        <v>89109</v>
      </c>
      <c r="CW1102" s="32">
        <v>88437</v>
      </c>
      <c r="CX1102" s="32">
        <v>88034</v>
      </c>
      <c r="CZ1102" t="s">
        <v>586</v>
      </c>
      <c r="DA1102" t="s">
        <v>3113</v>
      </c>
      <c r="DB1102">
        <v>85864</v>
      </c>
      <c r="DC1102">
        <v>86406</v>
      </c>
      <c r="DD1102">
        <v>86082</v>
      </c>
      <c r="DE1102">
        <v>84969</v>
      </c>
      <c r="DF1102">
        <v>88629</v>
      </c>
      <c r="DG1102">
        <v>88310</v>
      </c>
      <c r="DH1102">
        <v>89229</v>
      </c>
      <c r="DI1102">
        <v>88408</v>
      </c>
      <c r="DJ1102">
        <v>89486</v>
      </c>
      <c r="DK1102">
        <v>89109</v>
      </c>
      <c r="DL1102">
        <v>88437</v>
      </c>
      <c r="DM1102">
        <v>88034</v>
      </c>
      <c r="DN1102">
        <f t="shared" si="21"/>
        <v>1052963</v>
      </c>
    </row>
    <row r="1103" spans="89:118" x14ac:dyDescent="0.45">
      <c r="CK1103" t="s">
        <v>586</v>
      </c>
      <c r="CL1103" t="s">
        <v>3101</v>
      </c>
      <c r="CM1103" s="32">
        <v>120254</v>
      </c>
      <c r="CN1103" s="32">
        <v>120995</v>
      </c>
      <c r="CO1103" s="32">
        <v>120995</v>
      </c>
      <c r="CP1103" s="32">
        <v>120995</v>
      </c>
      <c r="CQ1103" s="32">
        <v>120995</v>
      </c>
      <c r="CR1103" s="32">
        <v>121029</v>
      </c>
      <c r="CS1103" s="32">
        <v>121995</v>
      </c>
      <c r="CT1103" s="32">
        <v>121995</v>
      </c>
      <c r="CU1103" s="32">
        <v>121995</v>
      </c>
      <c r="CV1103" s="32">
        <v>121995</v>
      </c>
      <c r="CW1103" s="32">
        <v>121953</v>
      </c>
      <c r="CX1103" s="32">
        <v>121953</v>
      </c>
      <c r="CZ1103" t="s">
        <v>586</v>
      </c>
      <c r="DA1103" t="s">
        <v>3101</v>
      </c>
      <c r="DB1103">
        <v>120254</v>
      </c>
      <c r="DC1103">
        <v>120995</v>
      </c>
      <c r="DD1103">
        <v>120995</v>
      </c>
      <c r="DE1103">
        <v>120995</v>
      </c>
      <c r="DF1103">
        <v>120995</v>
      </c>
      <c r="DG1103">
        <v>121029</v>
      </c>
      <c r="DH1103">
        <v>121995</v>
      </c>
      <c r="DI1103">
        <v>121995</v>
      </c>
      <c r="DJ1103">
        <v>121995</v>
      </c>
      <c r="DK1103">
        <v>121995</v>
      </c>
      <c r="DL1103">
        <v>121953</v>
      </c>
      <c r="DM1103">
        <v>121953</v>
      </c>
      <c r="DN1103">
        <f t="shared" si="21"/>
        <v>1457149</v>
      </c>
    </row>
    <row r="1104" spans="89:118" x14ac:dyDescent="0.45">
      <c r="CK1104" t="s">
        <v>586</v>
      </c>
      <c r="CL1104" t="s">
        <v>3103</v>
      </c>
      <c r="CM1104" s="32">
        <v>47139</v>
      </c>
      <c r="CN1104" s="32">
        <v>47100</v>
      </c>
      <c r="CO1104" s="32">
        <v>47100</v>
      </c>
      <c r="CP1104" s="32">
        <v>47211</v>
      </c>
      <c r="CQ1104" s="32">
        <v>47100</v>
      </c>
      <c r="CR1104" s="32">
        <v>111403</v>
      </c>
      <c r="CS1104" s="32">
        <v>50171</v>
      </c>
      <c r="CT1104" s="32">
        <v>50302</v>
      </c>
      <c r="CU1104" s="32">
        <v>50139</v>
      </c>
      <c r="CV1104" s="32">
        <v>50100</v>
      </c>
      <c r="CW1104" s="32">
        <v>46640</v>
      </c>
      <c r="CX1104" s="32">
        <v>32800</v>
      </c>
      <c r="CZ1104" t="s">
        <v>586</v>
      </c>
      <c r="DA1104" t="s">
        <v>3103</v>
      </c>
      <c r="DB1104">
        <v>47139</v>
      </c>
      <c r="DC1104">
        <v>47100</v>
      </c>
      <c r="DD1104">
        <v>47100</v>
      </c>
      <c r="DE1104">
        <v>47211</v>
      </c>
      <c r="DF1104">
        <v>47100</v>
      </c>
      <c r="DG1104">
        <v>111403</v>
      </c>
      <c r="DH1104">
        <v>50171</v>
      </c>
      <c r="DI1104">
        <v>50302</v>
      </c>
      <c r="DJ1104">
        <v>50139</v>
      </c>
      <c r="DK1104">
        <v>50100</v>
      </c>
      <c r="DL1104">
        <v>46640</v>
      </c>
      <c r="DM1104">
        <v>32800</v>
      </c>
      <c r="DN1104">
        <f t="shared" si="21"/>
        <v>627205</v>
      </c>
    </row>
    <row r="1105" spans="89:118" x14ac:dyDescent="0.45">
      <c r="CK1105" t="s">
        <v>127</v>
      </c>
      <c r="CL1105" t="s">
        <v>3109</v>
      </c>
      <c r="CM1105" s="32">
        <v>6880</v>
      </c>
      <c r="CN1105" s="32">
        <v>6880</v>
      </c>
      <c r="CO1105" s="32">
        <v>6880</v>
      </c>
      <c r="CP1105" s="32">
        <v>6880</v>
      </c>
      <c r="CQ1105" s="32">
        <v>6880</v>
      </c>
      <c r="CR1105" s="32">
        <v>6880</v>
      </c>
      <c r="CS1105" s="32">
        <v>6880</v>
      </c>
      <c r="CT1105" s="32">
        <v>6880</v>
      </c>
      <c r="CU1105" s="32">
        <v>6880</v>
      </c>
      <c r="CV1105" s="32">
        <v>6880</v>
      </c>
      <c r="CW1105" s="32">
        <v>0</v>
      </c>
      <c r="CX1105" s="32">
        <v>0</v>
      </c>
      <c r="CZ1105" t="s">
        <v>127</v>
      </c>
      <c r="DA1105" t="s">
        <v>3109</v>
      </c>
      <c r="DB1105">
        <v>6880</v>
      </c>
      <c r="DC1105">
        <v>6880</v>
      </c>
      <c r="DD1105">
        <v>6880</v>
      </c>
      <c r="DE1105">
        <v>6880</v>
      </c>
      <c r="DF1105">
        <v>6880</v>
      </c>
      <c r="DG1105">
        <v>6880</v>
      </c>
      <c r="DH1105">
        <v>6880</v>
      </c>
      <c r="DI1105">
        <v>6880</v>
      </c>
      <c r="DJ1105">
        <v>6880</v>
      </c>
      <c r="DK1105">
        <v>6880</v>
      </c>
      <c r="DL1105">
        <v>0</v>
      </c>
      <c r="DM1105">
        <v>0</v>
      </c>
      <c r="DN1105">
        <f t="shared" si="21"/>
        <v>68800</v>
      </c>
    </row>
    <row r="1106" spans="89:118" x14ac:dyDescent="0.45">
      <c r="CK1106" t="s">
        <v>1292</v>
      </c>
      <c r="CL1106" t="s">
        <v>3109</v>
      </c>
      <c r="CM1106" s="32">
        <v>0</v>
      </c>
      <c r="CN1106" s="32">
        <v>50</v>
      </c>
      <c r="CO1106" s="32">
        <v>0</v>
      </c>
      <c r="CP1106" s="32">
        <v>0</v>
      </c>
      <c r="CQ1106" s="32">
        <v>0</v>
      </c>
      <c r="CR1106" s="32">
        <v>0</v>
      </c>
      <c r="CS1106" s="32">
        <v>0</v>
      </c>
      <c r="CT1106" s="32">
        <v>0</v>
      </c>
      <c r="CU1106" s="32">
        <v>0</v>
      </c>
      <c r="CV1106" s="32">
        <v>0</v>
      </c>
      <c r="CW1106" s="32">
        <v>0</v>
      </c>
      <c r="CX1106" s="32">
        <v>0</v>
      </c>
      <c r="CZ1106" t="s">
        <v>1292</v>
      </c>
      <c r="DA1106" t="s">
        <v>3109</v>
      </c>
      <c r="DB1106">
        <v>0</v>
      </c>
      <c r="DC1106">
        <v>50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f t="shared" si="21"/>
        <v>50</v>
      </c>
    </row>
    <row r="1107" spans="89:118" x14ac:dyDescent="0.45">
      <c r="CK1107" t="s">
        <v>1292</v>
      </c>
      <c r="CL1107" t="s">
        <v>3119</v>
      </c>
      <c r="CM1107" s="32">
        <v>0</v>
      </c>
      <c r="CN1107" s="32">
        <v>-49</v>
      </c>
      <c r="CO1107" s="32">
        <v>-52</v>
      </c>
      <c r="CP1107" s="32">
        <v>0</v>
      </c>
      <c r="CQ1107" s="32">
        <v>0</v>
      </c>
      <c r="CR1107" s="32">
        <v>0</v>
      </c>
      <c r="CS1107" s="32">
        <v>0</v>
      </c>
      <c r="CT1107" s="32">
        <v>0</v>
      </c>
      <c r="CU1107" s="32">
        <v>0</v>
      </c>
      <c r="CV1107" s="32">
        <v>0</v>
      </c>
      <c r="CW1107" s="32">
        <v>0</v>
      </c>
      <c r="CX1107" s="32">
        <v>0</v>
      </c>
      <c r="CZ1107" t="s">
        <v>1292</v>
      </c>
      <c r="DA1107" t="s">
        <v>3119</v>
      </c>
      <c r="DB1107">
        <v>0</v>
      </c>
      <c r="DC1107">
        <v>-49</v>
      </c>
      <c r="DD1107">
        <v>-52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f t="shared" si="21"/>
        <v>-101</v>
      </c>
    </row>
    <row r="1108" spans="89:118" x14ac:dyDescent="0.45">
      <c r="CK1108" t="s">
        <v>1292</v>
      </c>
      <c r="CL1108" t="s">
        <v>3115</v>
      </c>
      <c r="CM1108" s="32">
        <v>67875.62</v>
      </c>
      <c r="CN1108" s="32">
        <v>67975.62</v>
      </c>
      <c r="CO1108" s="32">
        <v>67975.62</v>
      </c>
      <c r="CP1108" s="32">
        <v>67875.62</v>
      </c>
      <c r="CQ1108" s="32">
        <v>67875.62</v>
      </c>
      <c r="CR1108" s="32">
        <v>70288.62</v>
      </c>
      <c r="CS1108" s="32">
        <v>73443.62</v>
      </c>
      <c r="CT1108" s="32">
        <v>73443.62</v>
      </c>
      <c r="CU1108" s="32">
        <v>73443.62</v>
      </c>
      <c r="CV1108" s="32">
        <v>73443.62</v>
      </c>
      <c r="CW1108" s="32">
        <v>73443.62</v>
      </c>
      <c r="CX1108" s="32">
        <v>73443.62</v>
      </c>
      <c r="CZ1108" t="s">
        <v>1292</v>
      </c>
      <c r="DA1108" t="s">
        <v>3115</v>
      </c>
      <c r="DB1108">
        <v>67875.62</v>
      </c>
      <c r="DC1108">
        <v>67975.62</v>
      </c>
      <c r="DD1108">
        <v>67975.62</v>
      </c>
      <c r="DE1108">
        <v>67875.62</v>
      </c>
      <c r="DF1108">
        <v>67875.62</v>
      </c>
      <c r="DG1108">
        <v>70288.62</v>
      </c>
      <c r="DH1108">
        <v>73443.62</v>
      </c>
      <c r="DI1108">
        <v>73443.62</v>
      </c>
      <c r="DJ1108">
        <v>73443.62</v>
      </c>
      <c r="DK1108">
        <v>73443.62</v>
      </c>
      <c r="DL1108">
        <v>73443.62</v>
      </c>
      <c r="DM1108">
        <v>73443.62</v>
      </c>
      <c r="DN1108">
        <f t="shared" si="21"/>
        <v>850528.44</v>
      </c>
    </row>
    <row r="1109" spans="89:118" x14ac:dyDescent="0.45">
      <c r="CK1109" t="s">
        <v>1292</v>
      </c>
      <c r="CL1109" t="s">
        <v>3111</v>
      </c>
      <c r="CM1109" s="32">
        <v>0</v>
      </c>
      <c r="CN1109" s="32">
        <v>0</v>
      </c>
      <c r="CO1109" s="32">
        <v>245</v>
      </c>
      <c r="CP1109" s="32">
        <v>0</v>
      </c>
      <c r="CQ1109" s="32">
        <v>0</v>
      </c>
      <c r="CR1109" s="32">
        <v>0</v>
      </c>
      <c r="CS1109" s="32">
        <v>0</v>
      </c>
      <c r="CT1109" s="32">
        <v>0</v>
      </c>
      <c r="CU1109" s="32">
        <v>0</v>
      </c>
      <c r="CV1109" s="32">
        <v>0</v>
      </c>
      <c r="CW1109" s="32">
        <v>0</v>
      </c>
      <c r="CX1109" s="32">
        <v>0</v>
      </c>
      <c r="CZ1109" t="s">
        <v>1292</v>
      </c>
      <c r="DA1109" t="s">
        <v>3111</v>
      </c>
      <c r="DB1109">
        <v>0</v>
      </c>
      <c r="DC1109">
        <v>0</v>
      </c>
      <c r="DD1109">
        <v>245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f t="shared" si="21"/>
        <v>245</v>
      </c>
    </row>
    <row r="1110" spans="89:118" x14ac:dyDescent="0.45">
      <c r="CK1110" t="s">
        <v>1292</v>
      </c>
      <c r="CL1110" t="s">
        <v>3100</v>
      </c>
      <c r="CM1110" s="32">
        <v>31500</v>
      </c>
      <c r="CN1110" s="32">
        <v>31500</v>
      </c>
      <c r="CO1110" s="32">
        <v>31500</v>
      </c>
      <c r="CP1110" s="32">
        <v>31500</v>
      </c>
      <c r="CQ1110" s="32">
        <v>31500</v>
      </c>
      <c r="CR1110" s="32">
        <v>31500</v>
      </c>
      <c r="CS1110" s="32">
        <v>31500</v>
      </c>
      <c r="CT1110" s="32">
        <v>31500</v>
      </c>
      <c r="CU1110" s="32">
        <v>31500</v>
      </c>
      <c r="CV1110" s="32">
        <v>31500</v>
      </c>
      <c r="CW1110" s="32">
        <v>31500</v>
      </c>
      <c r="CX1110" s="32">
        <v>31500</v>
      </c>
      <c r="CZ1110" t="s">
        <v>1292</v>
      </c>
      <c r="DA1110" t="s">
        <v>3100</v>
      </c>
      <c r="DB1110">
        <v>31500</v>
      </c>
      <c r="DC1110">
        <v>31500</v>
      </c>
      <c r="DD1110">
        <v>31500</v>
      </c>
      <c r="DE1110">
        <v>31500</v>
      </c>
      <c r="DF1110">
        <v>31500</v>
      </c>
      <c r="DG1110">
        <v>31500</v>
      </c>
      <c r="DH1110">
        <v>31500</v>
      </c>
      <c r="DI1110">
        <v>31500</v>
      </c>
      <c r="DJ1110">
        <v>31500</v>
      </c>
      <c r="DK1110">
        <v>31500</v>
      </c>
      <c r="DL1110">
        <v>31500</v>
      </c>
      <c r="DM1110">
        <v>31500</v>
      </c>
      <c r="DN1110">
        <f t="shared" si="21"/>
        <v>378000</v>
      </c>
    </row>
    <row r="1111" spans="89:118" x14ac:dyDescent="0.45">
      <c r="CK1111" t="s">
        <v>1292</v>
      </c>
      <c r="CL1111" t="s">
        <v>3117</v>
      </c>
      <c r="CM1111" s="32">
        <v>0</v>
      </c>
      <c r="CN1111" s="32">
        <v>0</v>
      </c>
      <c r="CO1111" s="32">
        <v>12474</v>
      </c>
      <c r="CP1111" s="32">
        <v>0</v>
      </c>
      <c r="CQ1111" s="32">
        <v>0</v>
      </c>
      <c r="CR1111" s="32">
        <v>4212</v>
      </c>
      <c r="CS1111" s="32">
        <v>0</v>
      </c>
      <c r="CT1111" s="32">
        <v>0</v>
      </c>
      <c r="CU1111" s="32">
        <v>0</v>
      </c>
      <c r="CV1111" s="32">
        <v>0</v>
      </c>
      <c r="CW1111" s="32">
        <v>0</v>
      </c>
      <c r="CX1111" s="32">
        <v>0</v>
      </c>
      <c r="CZ1111" t="s">
        <v>1292</v>
      </c>
      <c r="DA1111" t="s">
        <v>3117</v>
      </c>
      <c r="DB1111">
        <v>0</v>
      </c>
      <c r="DC1111">
        <v>0</v>
      </c>
      <c r="DD1111">
        <v>12474</v>
      </c>
      <c r="DE1111">
        <v>0</v>
      </c>
      <c r="DF1111">
        <v>0</v>
      </c>
      <c r="DG1111">
        <v>4212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f t="shared" si="21"/>
        <v>16686</v>
      </c>
    </row>
    <row r="1112" spans="89:118" x14ac:dyDescent="0.45">
      <c r="CK1112" t="s">
        <v>1292</v>
      </c>
      <c r="CL1112" t="s">
        <v>3113</v>
      </c>
      <c r="CM1112" s="32">
        <v>35216</v>
      </c>
      <c r="CN1112" s="32">
        <v>34316</v>
      </c>
      <c r="CO1112" s="32">
        <v>35319</v>
      </c>
      <c r="CP1112" s="32">
        <v>35562</v>
      </c>
      <c r="CQ1112" s="32">
        <v>34345</v>
      </c>
      <c r="CR1112" s="32">
        <v>34632</v>
      </c>
      <c r="CS1112" s="32">
        <v>36330</v>
      </c>
      <c r="CT1112" s="32">
        <v>36053</v>
      </c>
      <c r="CU1112" s="32">
        <v>34814</v>
      </c>
      <c r="CV1112" s="32">
        <v>34475</v>
      </c>
      <c r="CW1112" s="32">
        <v>34520</v>
      </c>
      <c r="CX1112" s="32">
        <v>35444</v>
      </c>
      <c r="CZ1112" t="s">
        <v>1292</v>
      </c>
      <c r="DA1112" t="s">
        <v>3113</v>
      </c>
      <c r="DB1112">
        <v>35216</v>
      </c>
      <c r="DC1112">
        <v>34316</v>
      </c>
      <c r="DD1112">
        <v>35319</v>
      </c>
      <c r="DE1112">
        <v>35562</v>
      </c>
      <c r="DF1112">
        <v>34345</v>
      </c>
      <c r="DG1112">
        <v>34632</v>
      </c>
      <c r="DH1112">
        <v>36330</v>
      </c>
      <c r="DI1112">
        <v>36053</v>
      </c>
      <c r="DJ1112">
        <v>34814</v>
      </c>
      <c r="DK1112">
        <v>34475</v>
      </c>
      <c r="DL1112">
        <v>34520</v>
      </c>
      <c r="DM1112">
        <v>35444</v>
      </c>
      <c r="DN1112">
        <f t="shared" si="21"/>
        <v>421026</v>
      </c>
    </row>
    <row r="1113" spans="89:118" x14ac:dyDescent="0.45">
      <c r="CK1113" t="s">
        <v>1292</v>
      </c>
      <c r="CL1113" t="s">
        <v>3120</v>
      </c>
      <c r="CM1113" s="32">
        <v>130000</v>
      </c>
      <c r="CN1113" s="32">
        <v>130000</v>
      </c>
      <c r="CO1113" s="32">
        <v>130000</v>
      </c>
      <c r="CP1113" s="32">
        <v>130000</v>
      </c>
      <c r="CQ1113" s="32">
        <v>130000</v>
      </c>
      <c r="CR1113" s="32">
        <v>130000</v>
      </c>
      <c r="CS1113" s="32">
        <v>130000</v>
      </c>
      <c r="CT1113" s="32">
        <v>130000</v>
      </c>
      <c r="CU1113" s="32">
        <v>130000</v>
      </c>
      <c r="CV1113" s="32">
        <v>130000</v>
      </c>
      <c r="CW1113" s="32">
        <v>130000</v>
      </c>
      <c r="CX1113" s="32">
        <v>130000</v>
      </c>
      <c r="CZ1113" t="s">
        <v>1292</v>
      </c>
      <c r="DA1113" t="s">
        <v>3120</v>
      </c>
      <c r="DB1113">
        <v>130000</v>
      </c>
      <c r="DC1113">
        <v>130000</v>
      </c>
      <c r="DD1113">
        <v>130000</v>
      </c>
      <c r="DE1113">
        <v>130000</v>
      </c>
      <c r="DF1113">
        <v>130000</v>
      </c>
      <c r="DG1113">
        <v>130000</v>
      </c>
      <c r="DH1113">
        <v>130000</v>
      </c>
      <c r="DI1113">
        <v>130000</v>
      </c>
      <c r="DJ1113">
        <v>130000</v>
      </c>
      <c r="DK1113">
        <v>130000</v>
      </c>
      <c r="DL1113">
        <v>130000</v>
      </c>
      <c r="DM1113">
        <v>130000</v>
      </c>
      <c r="DN1113">
        <f t="shared" si="21"/>
        <v>1560000</v>
      </c>
    </row>
    <row r="1114" spans="89:118" x14ac:dyDescent="0.45">
      <c r="CK1114" t="s">
        <v>1292</v>
      </c>
      <c r="CL1114" t="s">
        <v>3103</v>
      </c>
      <c r="CM1114" s="32">
        <v>10342</v>
      </c>
      <c r="CN1114" s="32">
        <v>10255</v>
      </c>
      <c r="CO1114" s="32">
        <v>9664</v>
      </c>
      <c r="CP1114" s="32">
        <v>9622</v>
      </c>
      <c r="CQ1114" s="32">
        <v>9645</v>
      </c>
      <c r="CR1114" s="32">
        <v>9520</v>
      </c>
      <c r="CS1114" s="32">
        <v>9486</v>
      </c>
      <c r="CT1114" s="32">
        <v>9645</v>
      </c>
      <c r="CU1114" s="32">
        <v>9471</v>
      </c>
      <c r="CV1114" s="32">
        <v>9655</v>
      </c>
      <c r="CW1114" s="32">
        <v>10053</v>
      </c>
      <c r="CX1114" s="32">
        <v>9633</v>
      </c>
      <c r="CZ1114" t="s">
        <v>1292</v>
      </c>
      <c r="DA1114" t="s">
        <v>3103</v>
      </c>
      <c r="DB1114">
        <v>10342</v>
      </c>
      <c r="DC1114">
        <v>10255</v>
      </c>
      <c r="DD1114">
        <v>9664</v>
      </c>
      <c r="DE1114">
        <v>9622</v>
      </c>
      <c r="DF1114">
        <v>9645</v>
      </c>
      <c r="DG1114">
        <v>9520</v>
      </c>
      <c r="DH1114">
        <v>9486</v>
      </c>
      <c r="DI1114">
        <v>9645</v>
      </c>
      <c r="DJ1114">
        <v>9471</v>
      </c>
      <c r="DK1114">
        <v>9655</v>
      </c>
      <c r="DL1114">
        <v>10053</v>
      </c>
      <c r="DM1114">
        <v>9633</v>
      </c>
      <c r="DN1114">
        <f t="shared" si="21"/>
        <v>116991</v>
      </c>
    </row>
    <row r="1115" spans="89:118" x14ac:dyDescent="0.45">
      <c r="CK1115" t="s">
        <v>1263</v>
      </c>
      <c r="CL1115" t="s">
        <v>3109</v>
      </c>
      <c r="CM1115" s="32">
        <v>0</v>
      </c>
      <c r="CN1115" s="32">
        <v>0</v>
      </c>
      <c r="CO1115" s="32">
        <v>0</v>
      </c>
      <c r="CP1115" s="32">
        <v>300</v>
      </c>
      <c r="CQ1115" s="32">
        <v>0</v>
      </c>
      <c r="CR1115" s="32">
        <v>0</v>
      </c>
      <c r="CS1115" s="32">
        <v>0</v>
      </c>
      <c r="CT1115" s="32">
        <v>0</v>
      </c>
      <c r="CU1115" s="32">
        <v>0</v>
      </c>
      <c r="CV1115" s="32">
        <v>550</v>
      </c>
      <c r="CW1115" s="32">
        <v>0</v>
      </c>
      <c r="CX1115" s="32">
        <v>0</v>
      </c>
      <c r="CZ1115" t="s">
        <v>1263</v>
      </c>
      <c r="DA1115" t="s">
        <v>3109</v>
      </c>
      <c r="DB1115">
        <v>0</v>
      </c>
      <c r="DC1115">
        <v>0</v>
      </c>
      <c r="DD1115">
        <v>0</v>
      </c>
      <c r="DE1115">
        <v>300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550</v>
      </c>
      <c r="DL1115">
        <v>0</v>
      </c>
      <c r="DM1115">
        <v>0</v>
      </c>
      <c r="DN1115">
        <f t="shared" si="21"/>
        <v>850</v>
      </c>
    </row>
    <row r="1116" spans="89:118" x14ac:dyDescent="0.45">
      <c r="CK1116" t="s">
        <v>1263</v>
      </c>
      <c r="CL1116" t="s">
        <v>3119</v>
      </c>
      <c r="CM1116" s="32">
        <v>0</v>
      </c>
      <c r="CN1116" s="32">
        <v>0</v>
      </c>
      <c r="CO1116" s="32">
        <v>0</v>
      </c>
      <c r="CP1116" s="32">
        <v>0</v>
      </c>
      <c r="CQ1116" s="32">
        <v>0</v>
      </c>
      <c r="CR1116" s="32">
        <v>0</v>
      </c>
      <c r="CS1116" s="32">
        <v>0</v>
      </c>
      <c r="CT1116" s="32">
        <v>-2264</v>
      </c>
      <c r="CU1116" s="32">
        <v>-2290</v>
      </c>
      <c r="CV1116" s="32">
        <v>-2240</v>
      </c>
      <c r="CW1116" s="32">
        <v>-2212</v>
      </c>
      <c r="CX1116" s="32">
        <v>-2258</v>
      </c>
      <c r="CZ1116" t="s">
        <v>1263</v>
      </c>
      <c r="DA1116" t="s">
        <v>3119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-2264</v>
      </c>
      <c r="DJ1116">
        <v>-2290</v>
      </c>
      <c r="DK1116">
        <v>-2240</v>
      </c>
      <c r="DL1116">
        <v>-2212</v>
      </c>
      <c r="DM1116">
        <v>-2258</v>
      </c>
      <c r="DN1116">
        <f t="shared" si="21"/>
        <v>-11264</v>
      </c>
    </row>
    <row r="1117" spans="89:118" x14ac:dyDescent="0.45">
      <c r="CK1117" t="s">
        <v>1263</v>
      </c>
      <c r="CL1117" t="s">
        <v>3115</v>
      </c>
      <c r="CM1117" s="32">
        <v>0</v>
      </c>
      <c r="CN1117" s="32">
        <v>0</v>
      </c>
      <c r="CO1117" s="32">
        <v>0</v>
      </c>
      <c r="CP1117" s="32">
        <v>0</v>
      </c>
      <c r="CQ1117" s="32">
        <v>0</v>
      </c>
      <c r="CR1117" s="32">
        <v>0</v>
      </c>
      <c r="CS1117" s="32">
        <v>0</v>
      </c>
      <c r="CT1117" s="32">
        <v>112059.04300000001</v>
      </c>
      <c r="CU1117" s="32">
        <v>272956.74</v>
      </c>
      <c r="CV1117" s="32">
        <v>272804.74</v>
      </c>
      <c r="CW1117" s="32">
        <v>272804.74</v>
      </c>
      <c r="CX1117" s="32">
        <v>282983.74</v>
      </c>
      <c r="CZ1117" t="s">
        <v>1263</v>
      </c>
      <c r="DA1117" t="s">
        <v>3115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112059.04300000001</v>
      </c>
      <c r="DJ1117">
        <v>272956.74</v>
      </c>
      <c r="DK1117">
        <v>272804.74</v>
      </c>
      <c r="DL1117">
        <v>272804.74</v>
      </c>
      <c r="DM1117">
        <v>282983.74</v>
      </c>
      <c r="DN1117">
        <f t="shared" si="21"/>
        <v>1213609.003</v>
      </c>
    </row>
    <row r="1118" spans="89:118" x14ac:dyDescent="0.45">
      <c r="CK1118" t="s">
        <v>1263</v>
      </c>
      <c r="CL1118" t="s">
        <v>3111</v>
      </c>
      <c r="CM1118" s="32">
        <v>0</v>
      </c>
      <c r="CN1118" s="32">
        <v>0</v>
      </c>
      <c r="CO1118" s="32">
        <v>0</v>
      </c>
      <c r="CP1118" s="32">
        <v>0</v>
      </c>
      <c r="CQ1118" s="32">
        <v>0</v>
      </c>
      <c r="CR1118" s="32">
        <v>0</v>
      </c>
      <c r="CS1118" s="32">
        <v>0</v>
      </c>
      <c r="CT1118" s="32">
        <v>0</v>
      </c>
      <c r="CU1118" s="32">
        <v>0</v>
      </c>
      <c r="CV1118" s="32">
        <v>0</v>
      </c>
      <c r="CW1118" s="32">
        <v>0</v>
      </c>
      <c r="CX1118" s="32">
        <v>0</v>
      </c>
      <c r="CZ1118" t="s">
        <v>1263</v>
      </c>
      <c r="DA1118" t="s">
        <v>3111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f t="shared" si="21"/>
        <v>0</v>
      </c>
    </row>
    <row r="1119" spans="89:118" x14ac:dyDescent="0.45">
      <c r="CK1119" t="s">
        <v>1263</v>
      </c>
      <c r="CL1119" t="s">
        <v>3100</v>
      </c>
      <c r="CM1119" s="32">
        <v>51300</v>
      </c>
      <c r="CN1119" s="32">
        <v>51300</v>
      </c>
      <c r="CO1119" s="32">
        <v>51300</v>
      </c>
      <c r="CP1119" s="32">
        <v>51300</v>
      </c>
      <c r="CQ1119" s="32">
        <v>51300</v>
      </c>
      <c r="CR1119" s="32">
        <v>51300</v>
      </c>
      <c r="CS1119" s="32">
        <v>51300</v>
      </c>
      <c r="CT1119" s="32">
        <v>51300</v>
      </c>
      <c r="CU1119" s="32">
        <v>51300</v>
      </c>
      <c r="CV1119" s="32">
        <v>51300</v>
      </c>
      <c r="CW1119" s="32">
        <v>51300</v>
      </c>
      <c r="CX1119" s="32">
        <v>51300</v>
      </c>
      <c r="CZ1119" t="s">
        <v>1263</v>
      </c>
      <c r="DA1119" t="s">
        <v>3100</v>
      </c>
      <c r="DB1119">
        <v>51300</v>
      </c>
      <c r="DC1119">
        <v>51300</v>
      </c>
      <c r="DD1119">
        <v>51300</v>
      </c>
      <c r="DE1119">
        <v>51300</v>
      </c>
      <c r="DF1119">
        <v>51300</v>
      </c>
      <c r="DG1119">
        <v>51300</v>
      </c>
      <c r="DH1119">
        <v>51300</v>
      </c>
      <c r="DI1119">
        <v>51300</v>
      </c>
      <c r="DJ1119">
        <v>51300</v>
      </c>
      <c r="DK1119">
        <v>51300</v>
      </c>
      <c r="DL1119">
        <v>51300</v>
      </c>
      <c r="DM1119">
        <v>51300</v>
      </c>
      <c r="DN1119">
        <f t="shared" si="21"/>
        <v>615600</v>
      </c>
    </row>
    <row r="1120" spans="89:118" x14ac:dyDescent="0.45">
      <c r="CK1120" t="s">
        <v>1263</v>
      </c>
      <c r="CL1120" t="s">
        <v>3102</v>
      </c>
      <c r="CM1120" s="32">
        <v>0</v>
      </c>
      <c r="CN1120" s="32">
        <v>0</v>
      </c>
      <c r="CO1120" s="32">
        <v>0</v>
      </c>
      <c r="CP1120" s="32">
        <v>0</v>
      </c>
      <c r="CQ1120" s="32">
        <v>0</v>
      </c>
      <c r="CR1120" s="32">
        <v>0</v>
      </c>
      <c r="CS1120" s="32">
        <v>0</v>
      </c>
      <c r="CT1120" s="32">
        <v>0</v>
      </c>
      <c r="CU1120" s="32">
        <v>0</v>
      </c>
      <c r="CV1120" s="32">
        <v>0</v>
      </c>
      <c r="CW1120" s="32">
        <v>23000</v>
      </c>
      <c r="CX1120" s="32">
        <v>115000</v>
      </c>
      <c r="CZ1120" t="s">
        <v>1263</v>
      </c>
      <c r="DA1120" t="s">
        <v>3102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23000</v>
      </c>
      <c r="DM1120">
        <v>115000</v>
      </c>
      <c r="DN1120">
        <f t="shared" si="21"/>
        <v>138000</v>
      </c>
    </row>
    <row r="1121" spans="89:118" x14ac:dyDescent="0.45">
      <c r="CK1121" t="s">
        <v>1263</v>
      </c>
      <c r="CL1121" t="s">
        <v>3113</v>
      </c>
      <c r="CM1121" s="32">
        <v>11424</v>
      </c>
      <c r="CN1121" s="32">
        <v>12328</v>
      </c>
      <c r="CO1121" s="32">
        <v>13024</v>
      </c>
      <c r="CP1121" s="32">
        <v>14458</v>
      </c>
      <c r="CQ1121" s="32">
        <v>11890</v>
      </c>
      <c r="CR1121" s="32">
        <v>12197</v>
      </c>
      <c r="CS1121" s="32">
        <v>13021</v>
      </c>
      <c r="CT1121" s="32">
        <v>14647</v>
      </c>
      <c r="CU1121" s="32">
        <v>14420</v>
      </c>
      <c r="CV1121" s="32">
        <v>14812</v>
      </c>
      <c r="CW1121" s="32">
        <v>15824</v>
      </c>
      <c r="CX1121" s="32">
        <v>11379</v>
      </c>
      <c r="CZ1121" t="s">
        <v>1263</v>
      </c>
      <c r="DA1121" t="s">
        <v>3113</v>
      </c>
      <c r="DB1121">
        <v>11424</v>
      </c>
      <c r="DC1121">
        <v>12328</v>
      </c>
      <c r="DD1121">
        <v>13024</v>
      </c>
      <c r="DE1121">
        <v>14458</v>
      </c>
      <c r="DF1121">
        <v>11890</v>
      </c>
      <c r="DG1121">
        <v>12197</v>
      </c>
      <c r="DH1121">
        <v>13021</v>
      </c>
      <c r="DI1121">
        <v>14647</v>
      </c>
      <c r="DJ1121">
        <v>14420</v>
      </c>
      <c r="DK1121">
        <v>14812</v>
      </c>
      <c r="DL1121">
        <v>15824</v>
      </c>
      <c r="DM1121">
        <v>11379</v>
      </c>
      <c r="DN1121">
        <f t="shared" si="21"/>
        <v>159424</v>
      </c>
    </row>
    <row r="1122" spans="89:118" x14ac:dyDescent="0.45">
      <c r="CK1122" t="s">
        <v>1263</v>
      </c>
      <c r="CL1122" t="s">
        <v>3101</v>
      </c>
      <c r="CM1122" s="32">
        <v>2720</v>
      </c>
      <c r="CN1122" s="32">
        <v>2720</v>
      </c>
      <c r="CO1122" s="32">
        <v>2720</v>
      </c>
      <c r="CP1122" s="32">
        <v>2720</v>
      </c>
      <c r="CQ1122" s="32">
        <v>2720</v>
      </c>
      <c r="CR1122" s="32">
        <v>2720</v>
      </c>
      <c r="CS1122" s="32">
        <v>2720</v>
      </c>
      <c r="CT1122" s="32">
        <v>2720</v>
      </c>
      <c r="CU1122" s="32">
        <v>2720</v>
      </c>
      <c r="CV1122" s="32">
        <v>2720</v>
      </c>
      <c r="CW1122" s="32">
        <v>2678</v>
      </c>
      <c r="CX1122" s="32">
        <v>2678</v>
      </c>
      <c r="CZ1122" t="s">
        <v>1263</v>
      </c>
      <c r="DA1122" t="s">
        <v>3101</v>
      </c>
      <c r="DB1122">
        <v>2720</v>
      </c>
      <c r="DC1122">
        <v>2720</v>
      </c>
      <c r="DD1122">
        <v>2720</v>
      </c>
      <c r="DE1122">
        <v>2720</v>
      </c>
      <c r="DF1122">
        <v>2720</v>
      </c>
      <c r="DG1122">
        <v>2720</v>
      </c>
      <c r="DH1122">
        <v>2720</v>
      </c>
      <c r="DI1122">
        <v>2720</v>
      </c>
      <c r="DJ1122">
        <v>2720</v>
      </c>
      <c r="DK1122">
        <v>2720</v>
      </c>
      <c r="DL1122">
        <v>2678</v>
      </c>
      <c r="DM1122">
        <v>2678</v>
      </c>
      <c r="DN1122">
        <f t="shared" si="21"/>
        <v>32556</v>
      </c>
    </row>
    <row r="1123" spans="89:118" x14ac:dyDescent="0.45">
      <c r="CK1123" t="s">
        <v>1263</v>
      </c>
      <c r="CL1123" t="s">
        <v>3103</v>
      </c>
      <c r="CM1123" s="32">
        <v>24186</v>
      </c>
      <c r="CN1123" s="32">
        <v>38672</v>
      </c>
      <c r="CO1123" s="32">
        <v>39368</v>
      </c>
      <c r="CP1123" s="32">
        <v>26434</v>
      </c>
      <c r="CQ1123" s="32">
        <v>27623</v>
      </c>
      <c r="CR1123" s="32">
        <v>25346</v>
      </c>
      <c r="CS1123" s="32">
        <v>35438</v>
      </c>
      <c r="CT1123" s="32">
        <v>29812</v>
      </c>
      <c r="CU1123" s="32">
        <v>37193</v>
      </c>
      <c r="CV1123" s="32">
        <v>18749</v>
      </c>
      <c r="CW1123" s="32">
        <v>28159</v>
      </c>
      <c r="CX1123" s="32">
        <v>49012</v>
      </c>
      <c r="CZ1123" t="s">
        <v>1263</v>
      </c>
      <c r="DA1123" t="s">
        <v>3103</v>
      </c>
      <c r="DB1123">
        <v>24186</v>
      </c>
      <c r="DC1123">
        <v>38672</v>
      </c>
      <c r="DD1123">
        <v>39368</v>
      </c>
      <c r="DE1123">
        <v>26434</v>
      </c>
      <c r="DF1123">
        <v>27623</v>
      </c>
      <c r="DG1123">
        <v>25346</v>
      </c>
      <c r="DH1123">
        <v>35438</v>
      </c>
      <c r="DI1123">
        <v>29812</v>
      </c>
      <c r="DJ1123">
        <v>37193</v>
      </c>
      <c r="DK1123">
        <v>18749</v>
      </c>
      <c r="DL1123">
        <v>28159</v>
      </c>
      <c r="DM1123">
        <v>49012</v>
      </c>
      <c r="DN1123">
        <f t="shared" si="21"/>
        <v>379992</v>
      </c>
    </row>
    <row r="1124" spans="89:118" x14ac:dyDescent="0.45">
      <c r="CK1124" t="s">
        <v>602</v>
      </c>
      <c r="CL1124" t="s">
        <v>3111</v>
      </c>
      <c r="CM1124" s="32">
        <v>0</v>
      </c>
      <c r="CN1124" s="32">
        <v>0</v>
      </c>
      <c r="CO1124" s="32">
        <v>0</v>
      </c>
      <c r="CP1124" s="32">
        <v>0</v>
      </c>
      <c r="CQ1124" s="32">
        <v>0</v>
      </c>
      <c r="CR1124" s="32">
        <v>0</v>
      </c>
      <c r="CS1124" s="32">
        <v>0</v>
      </c>
      <c r="CT1124" s="32">
        <v>0</v>
      </c>
      <c r="CU1124" s="32">
        <v>0</v>
      </c>
      <c r="CV1124" s="32">
        <v>0</v>
      </c>
      <c r="CW1124" s="32">
        <v>0</v>
      </c>
      <c r="CX1124" s="32">
        <v>0</v>
      </c>
      <c r="CZ1124" t="s">
        <v>602</v>
      </c>
      <c r="DA1124" t="s">
        <v>3111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f t="shared" si="21"/>
        <v>0</v>
      </c>
    </row>
    <row r="1125" spans="89:118" x14ac:dyDescent="0.45">
      <c r="CK1125" t="s">
        <v>602</v>
      </c>
      <c r="CL1125" t="s">
        <v>3100</v>
      </c>
      <c r="CM1125" s="32">
        <v>78300</v>
      </c>
      <c r="CN1125" s="32">
        <v>78300</v>
      </c>
      <c r="CO1125" s="32">
        <v>78300</v>
      </c>
      <c r="CP1125" s="32">
        <v>76680</v>
      </c>
      <c r="CQ1125" s="32">
        <v>78300</v>
      </c>
      <c r="CR1125" s="32">
        <v>78300</v>
      </c>
      <c r="CS1125" s="32">
        <v>78300</v>
      </c>
      <c r="CT1125" s="32">
        <v>78300</v>
      </c>
      <c r="CU1125" s="32">
        <v>78300</v>
      </c>
      <c r="CV1125" s="32">
        <v>78300</v>
      </c>
      <c r="CW1125" s="32">
        <v>78300</v>
      </c>
      <c r="CX1125" s="32">
        <v>78300</v>
      </c>
      <c r="CZ1125" t="s">
        <v>602</v>
      </c>
      <c r="DA1125" t="s">
        <v>3100</v>
      </c>
      <c r="DB1125">
        <v>78300</v>
      </c>
      <c r="DC1125">
        <v>78300</v>
      </c>
      <c r="DD1125">
        <v>78300</v>
      </c>
      <c r="DE1125">
        <v>76680</v>
      </c>
      <c r="DF1125">
        <v>78300</v>
      </c>
      <c r="DG1125">
        <v>78300</v>
      </c>
      <c r="DH1125">
        <v>78300</v>
      </c>
      <c r="DI1125">
        <v>78300</v>
      </c>
      <c r="DJ1125">
        <v>78300</v>
      </c>
      <c r="DK1125">
        <v>78300</v>
      </c>
      <c r="DL1125">
        <v>78300</v>
      </c>
      <c r="DM1125">
        <v>78300</v>
      </c>
      <c r="DN1125">
        <f t="shared" si="21"/>
        <v>937980</v>
      </c>
    </row>
    <row r="1126" spans="89:118" x14ac:dyDescent="0.45">
      <c r="CK1126" t="s">
        <v>602</v>
      </c>
      <c r="CL1126" t="s">
        <v>3113</v>
      </c>
      <c r="CM1126" s="32">
        <v>59131</v>
      </c>
      <c r="CN1126" s="32">
        <v>24027</v>
      </c>
      <c r="CO1126" s="32">
        <v>21970</v>
      </c>
      <c r="CP1126" s="32">
        <v>19649</v>
      </c>
      <c r="CQ1126" s="32">
        <v>21030</v>
      </c>
      <c r="CR1126" s="32">
        <v>21111</v>
      </c>
      <c r="CS1126" s="32">
        <v>23579</v>
      </c>
      <c r="CT1126" s="32">
        <v>21080</v>
      </c>
      <c r="CU1126" s="32">
        <v>42823</v>
      </c>
      <c r="CV1126" s="32">
        <v>30576</v>
      </c>
      <c r="CW1126" s="32">
        <v>28091</v>
      </c>
      <c r="CX1126" s="32">
        <v>22658</v>
      </c>
      <c r="CZ1126" t="s">
        <v>602</v>
      </c>
      <c r="DA1126" t="s">
        <v>3113</v>
      </c>
      <c r="DB1126">
        <v>59131</v>
      </c>
      <c r="DC1126">
        <v>24027</v>
      </c>
      <c r="DD1126">
        <v>21970</v>
      </c>
      <c r="DE1126">
        <v>19649</v>
      </c>
      <c r="DF1126">
        <v>21030</v>
      </c>
      <c r="DG1126">
        <v>21111</v>
      </c>
      <c r="DH1126">
        <v>23579</v>
      </c>
      <c r="DI1126">
        <v>21080</v>
      </c>
      <c r="DJ1126">
        <v>42823</v>
      </c>
      <c r="DK1126">
        <v>30576</v>
      </c>
      <c r="DL1126">
        <v>28091</v>
      </c>
      <c r="DM1126">
        <v>22658</v>
      </c>
      <c r="DN1126">
        <f t="shared" si="21"/>
        <v>335725</v>
      </c>
    </row>
    <row r="1127" spans="89:118" x14ac:dyDescent="0.45">
      <c r="CK1127" t="s">
        <v>602</v>
      </c>
      <c r="CL1127" t="s">
        <v>3101</v>
      </c>
      <c r="CM1127" s="32">
        <v>19040</v>
      </c>
      <c r="CN1127" s="32">
        <v>19040</v>
      </c>
      <c r="CO1127" s="32">
        <v>19040</v>
      </c>
      <c r="CP1127" s="32">
        <v>19040</v>
      </c>
      <c r="CQ1127" s="32">
        <v>19040</v>
      </c>
      <c r="CR1127" s="32">
        <v>19040</v>
      </c>
      <c r="CS1127" s="32">
        <v>19040</v>
      </c>
      <c r="CT1127" s="32">
        <v>19040</v>
      </c>
      <c r="CU1127" s="32">
        <v>19040</v>
      </c>
      <c r="CV1127" s="32">
        <v>19040</v>
      </c>
      <c r="CW1127" s="32">
        <v>18746</v>
      </c>
      <c r="CX1127" s="32">
        <v>18746</v>
      </c>
      <c r="CZ1127" t="s">
        <v>602</v>
      </c>
      <c r="DA1127" t="s">
        <v>3101</v>
      </c>
      <c r="DB1127">
        <v>19040</v>
      </c>
      <c r="DC1127">
        <v>19040</v>
      </c>
      <c r="DD1127">
        <v>19040</v>
      </c>
      <c r="DE1127">
        <v>19040</v>
      </c>
      <c r="DF1127">
        <v>19040</v>
      </c>
      <c r="DG1127">
        <v>19040</v>
      </c>
      <c r="DH1127">
        <v>19040</v>
      </c>
      <c r="DI1127">
        <v>19040</v>
      </c>
      <c r="DJ1127">
        <v>19040</v>
      </c>
      <c r="DK1127">
        <v>19040</v>
      </c>
      <c r="DL1127">
        <v>18746</v>
      </c>
      <c r="DM1127">
        <v>18746</v>
      </c>
      <c r="DN1127">
        <f t="shared" si="21"/>
        <v>227892</v>
      </c>
    </row>
    <row r="1128" spans="89:118" x14ac:dyDescent="0.45">
      <c r="CK1128" t="s">
        <v>602</v>
      </c>
      <c r="CL1128" t="s">
        <v>3103</v>
      </c>
      <c r="CM1128" s="32">
        <v>8397</v>
      </c>
      <c r="CN1128" s="32">
        <v>8358</v>
      </c>
      <c r="CO1128" s="32">
        <v>8739</v>
      </c>
      <c r="CP1128" s="32">
        <v>40728</v>
      </c>
      <c r="CQ1128" s="32">
        <v>8078</v>
      </c>
      <c r="CR1128" s="32">
        <v>8184</v>
      </c>
      <c r="CS1128" s="32">
        <v>8430</v>
      </c>
      <c r="CT1128" s="32">
        <v>8285</v>
      </c>
      <c r="CU1128" s="32">
        <v>9986</v>
      </c>
      <c r="CV1128" s="32">
        <v>8000</v>
      </c>
      <c r="CW1128" s="32">
        <v>11045</v>
      </c>
      <c r="CX1128" s="32">
        <v>8000</v>
      </c>
      <c r="CZ1128" t="s">
        <v>602</v>
      </c>
      <c r="DA1128" t="s">
        <v>3103</v>
      </c>
      <c r="DB1128">
        <v>8397</v>
      </c>
      <c r="DC1128">
        <v>8358</v>
      </c>
      <c r="DD1128">
        <v>8739</v>
      </c>
      <c r="DE1128">
        <v>40728</v>
      </c>
      <c r="DF1128">
        <v>8078</v>
      </c>
      <c r="DG1128">
        <v>8184</v>
      </c>
      <c r="DH1128">
        <v>8430</v>
      </c>
      <c r="DI1128">
        <v>8285</v>
      </c>
      <c r="DJ1128">
        <v>9986</v>
      </c>
      <c r="DK1128">
        <v>8000</v>
      </c>
      <c r="DL1128">
        <v>11045</v>
      </c>
      <c r="DM1128">
        <v>8000</v>
      </c>
      <c r="DN1128">
        <f t="shared" si="21"/>
        <v>136230</v>
      </c>
    </row>
    <row r="1129" spans="89:118" x14ac:dyDescent="0.45">
      <c r="CK1129" t="s">
        <v>602</v>
      </c>
      <c r="CL1129" t="s">
        <v>3107</v>
      </c>
      <c r="CM1129" s="32">
        <v>8800</v>
      </c>
      <c r="CN1129" s="32">
        <v>8800</v>
      </c>
      <c r="CO1129" s="32">
        <v>8800</v>
      </c>
      <c r="CP1129" s="32">
        <v>8800</v>
      </c>
      <c r="CQ1129" s="32">
        <v>8800</v>
      </c>
      <c r="CR1129" s="32">
        <v>8800</v>
      </c>
      <c r="CS1129" s="32">
        <v>8800</v>
      </c>
      <c r="CT1129" s="32">
        <v>8800</v>
      </c>
      <c r="CU1129" s="32">
        <v>8800</v>
      </c>
      <c r="CV1129" s="32">
        <v>8800</v>
      </c>
      <c r="CW1129" s="32">
        <v>8800</v>
      </c>
      <c r="CX1129" s="32">
        <v>8800</v>
      </c>
      <c r="CZ1129" t="s">
        <v>602</v>
      </c>
      <c r="DA1129" t="s">
        <v>3107</v>
      </c>
      <c r="DB1129">
        <v>8800</v>
      </c>
      <c r="DC1129">
        <v>8800</v>
      </c>
      <c r="DD1129">
        <v>8800</v>
      </c>
      <c r="DE1129">
        <v>8800</v>
      </c>
      <c r="DF1129">
        <v>8800</v>
      </c>
      <c r="DG1129">
        <v>8800</v>
      </c>
      <c r="DH1129">
        <v>8800</v>
      </c>
      <c r="DI1129">
        <v>8800</v>
      </c>
      <c r="DJ1129">
        <v>8800</v>
      </c>
      <c r="DK1129">
        <v>8800</v>
      </c>
      <c r="DL1129">
        <v>8800</v>
      </c>
      <c r="DM1129">
        <v>8800</v>
      </c>
      <c r="DN1129">
        <f t="shared" si="21"/>
        <v>105600</v>
      </c>
    </row>
    <row r="1130" spans="89:118" x14ac:dyDescent="0.45">
      <c r="CK1130" t="s">
        <v>1185</v>
      </c>
      <c r="CL1130" t="s">
        <v>3103</v>
      </c>
      <c r="CM1130" s="32">
        <v>7237</v>
      </c>
      <c r="CN1130" s="32">
        <v>7310</v>
      </c>
      <c r="CO1130" s="32">
        <v>7528</v>
      </c>
      <c r="CP1130" s="32">
        <v>7257</v>
      </c>
      <c r="CQ1130" s="32">
        <v>7136</v>
      </c>
      <c r="CR1130" s="32">
        <v>7301</v>
      </c>
      <c r="CS1130" s="32">
        <v>7435</v>
      </c>
      <c r="CT1130" s="32">
        <v>7339</v>
      </c>
      <c r="CU1130" s="32">
        <v>7837</v>
      </c>
      <c r="CV1130" s="32">
        <v>7672</v>
      </c>
      <c r="CW1130" s="32">
        <v>7087</v>
      </c>
      <c r="CX1130" s="32">
        <v>7205</v>
      </c>
      <c r="CZ1130" t="s">
        <v>1185</v>
      </c>
      <c r="DA1130" t="s">
        <v>3103</v>
      </c>
      <c r="DB1130">
        <v>7237</v>
      </c>
      <c r="DC1130">
        <v>7310</v>
      </c>
      <c r="DD1130">
        <v>7528</v>
      </c>
      <c r="DE1130">
        <v>7257</v>
      </c>
      <c r="DF1130">
        <v>7136</v>
      </c>
      <c r="DG1130">
        <v>7301</v>
      </c>
      <c r="DH1130">
        <v>7435</v>
      </c>
      <c r="DI1130">
        <v>7339</v>
      </c>
      <c r="DJ1130">
        <v>7837</v>
      </c>
      <c r="DK1130">
        <v>7672</v>
      </c>
      <c r="DL1130">
        <v>7087</v>
      </c>
      <c r="DM1130">
        <v>7205</v>
      </c>
      <c r="DN1130">
        <f t="shared" si="21"/>
        <v>88344</v>
      </c>
    </row>
    <row r="1131" spans="89:118" x14ac:dyDescent="0.45">
      <c r="CK1131" t="s">
        <v>1284</v>
      </c>
      <c r="CL1131" t="s">
        <v>3111</v>
      </c>
      <c r="CM1131" s="32">
        <v>0</v>
      </c>
      <c r="CN1131" s="32">
        <v>0</v>
      </c>
      <c r="CO1131" s="32">
        <v>0</v>
      </c>
      <c r="CP1131" s="32">
        <v>0</v>
      </c>
      <c r="CQ1131" s="32">
        <v>0</v>
      </c>
      <c r="CR1131" s="32">
        <v>0</v>
      </c>
      <c r="CS1131" s="32">
        <v>0</v>
      </c>
      <c r="CT1131" s="32">
        <v>0</v>
      </c>
      <c r="CU1131" s="32">
        <v>0</v>
      </c>
      <c r="CV1131" s="32">
        <v>0</v>
      </c>
      <c r="CW1131" s="32">
        <v>0</v>
      </c>
      <c r="CX1131" s="32">
        <v>0</v>
      </c>
      <c r="CZ1131" t="s">
        <v>1284</v>
      </c>
      <c r="DA1131" t="s">
        <v>3111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f t="shared" si="21"/>
        <v>0</v>
      </c>
    </row>
    <row r="1132" spans="89:118" x14ac:dyDescent="0.45">
      <c r="CK1132" t="s">
        <v>1284</v>
      </c>
      <c r="CL1132" t="s">
        <v>3100</v>
      </c>
      <c r="CM1132" s="32">
        <v>81000</v>
      </c>
      <c r="CN1132" s="32">
        <v>81000</v>
      </c>
      <c r="CO1132" s="32">
        <v>81000</v>
      </c>
      <c r="CP1132" s="32">
        <v>81000</v>
      </c>
      <c r="CQ1132" s="32">
        <v>81000</v>
      </c>
      <c r="CR1132" s="32">
        <v>81000</v>
      </c>
      <c r="CS1132" s="32">
        <v>81000</v>
      </c>
      <c r="CT1132" s="32">
        <v>81000</v>
      </c>
      <c r="CU1132" s="32">
        <v>81000</v>
      </c>
      <c r="CV1132" s="32">
        <v>81000</v>
      </c>
      <c r="CW1132" s="32">
        <v>81000</v>
      </c>
      <c r="CX1132" s="32">
        <v>81000</v>
      </c>
      <c r="CZ1132" t="s">
        <v>1284</v>
      </c>
      <c r="DA1132" t="s">
        <v>3100</v>
      </c>
      <c r="DB1132">
        <v>81000</v>
      </c>
      <c r="DC1132">
        <v>81000</v>
      </c>
      <c r="DD1132">
        <v>81000</v>
      </c>
      <c r="DE1132">
        <v>81000</v>
      </c>
      <c r="DF1132">
        <v>81000</v>
      </c>
      <c r="DG1132">
        <v>81000</v>
      </c>
      <c r="DH1132">
        <v>81000</v>
      </c>
      <c r="DI1132">
        <v>81000</v>
      </c>
      <c r="DJ1132">
        <v>81000</v>
      </c>
      <c r="DK1132">
        <v>81000</v>
      </c>
      <c r="DL1132">
        <v>81000</v>
      </c>
      <c r="DM1132">
        <v>81000</v>
      </c>
      <c r="DN1132">
        <f t="shared" si="21"/>
        <v>972000</v>
      </c>
    </row>
    <row r="1133" spans="89:118" x14ac:dyDescent="0.45">
      <c r="CK1133" t="s">
        <v>1284</v>
      </c>
      <c r="CL1133" t="s">
        <v>3104</v>
      </c>
      <c r="CM1133" s="32">
        <v>21600</v>
      </c>
      <c r="CN1133" s="32">
        <v>21600</v>
      </c>
      <c r="CO1133" s="32">
        <v>21600</v>
      </c>
      <c r="CP1133" s="32">
        <v>21600</v>
      </c>
      <c r="CQ1133" s="32">
        <v>21600</v>
      </c>
      <c r="CR1133" s="32">
        <v>21600</v>
      </c>
      <c r="CS1133" s="32">
        <v>21600</v>
      </c>
      <c r="CT1133" s="32">
        <v>21600</v>
      </c>
      <c r="CU1133" s="32">
        <v>21600</v>
      </c>
      <c r="CV1133" s="32">
        <v>21600</v>
      </c>
      <c r="CW1133" s="32">
        <v>21600</v>
      </c>
      <c r="CX1133" s="32">
        <v>21600</v>
      </c>
      <c r="CZ1133" t="s">
        <v>1284</v>
      </c>
      <c r="DA1133" t="s">
        <v>3104</v>
      </c>
      <c r="DB1133">
        <v>21600</v>
      </c>
      <c r="DC1133">
        <v>21600</v>
      </c>
      <c r="DD1133">
        <v>21600</v>
      </c>
      <c r="DE1133">
        <v>21600</v>
      </c>
      <c r="DF1133">
        <v>21600</v>
      </c>
      <c r="DG1133">
        <v>21600</v>
      </c>
      <c r="DH1133">
        <v>21600</v>
      </c>
      <c r="DI1133">
        <v>21600</v>
      </c>
      <c r="DJ1133">
        <v>21600</v>
      </c>
      <c r="DK1133">
        <v>21600</v>
      </c>
      <c r="DL1133">
        <v>21600</v>
      </c>
      <c r="DM1133">
        <v>21600</v>
      </c>
      <c r="DN1133">
        <f t="shared" si="21"/>
        <v>259200</v>
      </c>
    </row>
    <row r="1134" spans="89:118" x14ac:dyDescent="0.45">
      <c r="CK1134" t="s">
        <v>1284</v>
      </c>
      <c r="CL1134" t="s">
        <v>3106</v>
      </c>
      <c r="CM1134" s="32">
        <v>68400</v>
      </c>
      <c r="CN1134" s="32">
        <v>68400</v>
      </c>
      <c r="CO1134" s="32">
        <v>68400</v>
      </c>
      <c r="CP1134" s="32">
        <v>68400</v>
      </c>
      <c r="CQ1134" s="32">
        <v>68400</v>
      </c>
      <c r="CR1134" s="32">
        <v>68400</v>
      </c>
      <c r="CS1134" s="32">
        <v>68400</v>
      </c>
      <c r="CT1134" s="32">
        <v>68400</v>
      </c>
      <c r="CU1134" s="32">
        <v>68400</v>
      </c>
      <c r="CV1134" s="32">
        <v>68400</v>
      </c>
      <c r="CW1134" s="32">
        <v>68400</v>
      </c>
      <c r="CX1134" s="32">
        <v>68400</v>
      </c>
      <c r="CZ1134" t="s">
        <v>1284</v>
      </c>
      <c r="DA1134" t="s">
        <v>3106</v>
      </c>
      <c r="DB1134">
        <v>68400</v>
      </c>
      <c r="DC1134">
        <v>68400</v>
      </c>
      <c r="DD1134">
        <v>68400</v>
      </c>
      <c r="DE1134">
        <v>68400</v>
      </c>
      <c r="DF1134">
        <v>68400</v>
      </c>
      <c r="DG1134">
        <v>68400</v>
      </c>
      <c r="DH1134">
        <v>68400</v>
      </c>
      <c r="DI1134">
        <v>68400</v>
      </c>
      <c r="DJ1134">
        <v>68400</v>
      </c>
      <c r="DK1134">
        <v>68400</v>
      </c>
      <c r="DL1134">
        <v>68400</v>
      </c>
      <c r="DM1134">
        <v>68400</v>
      </c>
      <c r="DN1134">
        <f t="shared" si="21"/>
        <v>820800</v>
      </c>
    </row>
    <row r="1135" spans="89:118" x14ac:dyDescent="0.45">
      <c r="CK1135" t="s">
        <v>1284</v>
      </c>
      <c r="CL1135" t="s">
        <v>3112</v>
      </c>
      <c r="CM1135" s="32">
        <v>80000</v>
      </c>
      <c r="CN1135" s="32">
        <v>80000</v>
      </c>
      <c r="CO1135" s="32">
        <v>80000</v>
      </c>
      <c r="CP1135" s="32">
        <v>80000</v>
      </c>
      <c r="CQ1135" s="32">
        <v>80000</v>
      </c>
      <c r="CR1135" s="32">
        <v>80000</v>
      </c>
      <c r="CS1135" s="32">
        <v>80000</v>
      </c>
      <c r="CT1135" s="32">
        <v>80000</v>
      </c>
      <c r="CU1135" s="32">
        <v>80000</v>
      </c>
      <c r="CV1135" s="32">
        <v>80000</v>
      </c>
      <c r="CW1135" s="32">
        <v>80000</v>
      </c>
      <c r="CX1135" s="32">
        <v>80000</v>
      </c>
      <c r="CZ1135" t="s">
        <v>1284</v>
      </c>
      <c r="DA1135" t="s">
        <v>3112</v>
      </c>
      <c r="DB1135">
        <v>80000</v>
      </c>
      <c r="DC1135">
        <v>80000</v>
      </c>
      <c r="DD1135">
        <v>80000</v>
      </c>
      <c r="DE1135">
        <v>80000</v>
      </c>
      <c r="DF1135">
        <v>80000</v>
      </c>
      <c r="DG1135">
        <v>80000</v>
      </c>
      <c r="DH1135">
        <v>80000</v>
      </c>
      <c r="DI1135">
        <v>80000</v>
      </c>
      <c r="DJ1135">
        <v>80000</v>
      </c>
      <c r="DK1135">
        <v>80000</v>
      </c>
      <c r="DL1135">
        <v>80000</v>
      </c>
      <c r="DM1135">
        <v>80000</v>
      </c>
      <c r="DN1135">
        <f t="shared" si="21"/>
        <v>960000</v>
      </c>
    </row>
    <row r="1136" spans="89:118" x14ac:dyDescent="0.45">
      <c r="CK1136" t="s">
        <v>1284</v>
      </c>
      <c r="CL1136" t="s">
        <v>3117</v>
      </c>
      <c r="CM1136" s="32">
        <v>0</v>
      </c>
      <c r="CN1136" s="32">
        <v>324</v>
      </c>
      <c r="CO1136" s="32">
        <v>0</v>
      </c>
      <c r="CP1136" s="32">
        <v>756</v>
      </c>
      <c r="CQ1136" s="32">
        <v>324</v>
      </c>
      <c r="CR1136" s="32">
        <v>828</v>
      </c>
      <c r="CS1136" s="32">
        <v>0</v>
      </c>
      <c r="CT1136" s="32">
        <v>0</v>
      </c>
      <c r="CU1136" s="32">
        <v>756</v>
      </c>
      <c r="CV1136" s="32">
        <v>5796</v>
      </c>
      <c r="CW1136" s="32">
        <v>4788</v>
      </c>
      <c r="CX1136" s="32">
        <v>2520</v>
      </c>
      <c r="CZ1136" t="s">
        <v>1284</v>
      </c>
      <c r="DA1136" t="s">
        <v>3117</v>
      </c>
      <c r="DB1136">
        <v>0</v>
      </c>
      <c r="DC1136">
        <v>324</v>
      </c>
      <c r="DD1136">
        <v>0</v>
      </c>
      <c r="DE1136">
        <v>756</v>
      </c>
      <c r="DF1136">
        <v>324</v>
      </c>
      <c r="DG1136">
        <v>828</v>
      </c>
      <c r="DH1136">
        <v>0</v>
      </c>
      <c r="DI1136">
        <v>0</v>
      </c>
      <c r="DJ1136">
        <v>756</v>
      </c>
      <c r="DK1136">
        <v>5796</v>
      </c>
      <c r="DL1136">
        <v>4788</v>
      </c>
      <c r="DM1136">
        <v>2520</v>
      </c>
      <c r="DN1136">
        <f t="shared" si="21"/>
        <v>16092</v>
      </c>
    </row>
    <row r="1137" spans="89:118" x14ac:dyDescent="0.45">
      <c r="CK1137" t="s">
        <v>1284</v>
      </c>
      <c r="CL1137" t="s">
        <v>3113</v>
      </c>
      <c r="CM1137" s="32">
        <v>83385</v>
      </c>
      <c r="CN1137" s="32">
        <v>81518</v>
      </c>
      <c r="CO1137" s="32">
        <v>80712</v>
      </c>
      <c r="CP1137" s="32">
        <v>82598</v>
      </c>
      <c r="CQ1137" s="32">
        <v>83097</v>
      </c>
      <c r="CR1137" s="32">
        <v>82627</v>
      </c>
      <c r="CS1137" s="32">
        <v>83338</v>
      </c>
      <c r="CT1137" s="32">
        <v>83488</v>
      </c>
      <c r="CU1137" s="32">
        <v>85234</v>
      </c>
      <c r="CV1137" s="32">
        <v>85515</v>
      </c>
      <c r="CW1137" s="32">
        <v>84959</v>
      </c>
      <c r="CX1137" s="32">
        <v>85710</v>
      </c>
      <c r="CZ1137" t="s">
        <v>1284</v>
      </c>
      <c r="DA1137" t="s">
        <v>3113</v>
      </c>
      <c r="DB1137">
        <v>83385</v>
      </c>
      <c r="DC1137">
        <v>81518</v>
      </c>
      <c r="DD1137">
        <v>80712</v>
      </c>
      <c r="DE1137">
        <v>82598</v>
      </c>
      <c r="DF1137">
        <v>83097</v>
      </c>
      <c r="DG1137">
        <v>82627</v>
      </c>
      <c r="DH1137">
        <v>83338</v>
      </c>
      <c r="DI1137">
        <v>83488</v>
      </c>
      <c r="DJ1137">
        <v>85234</v>
      </c>
      <c r="DK1137">
        <v>85515</v>
      </c>
      <c r="DL1137">
        <v>84959</v>
      </c>
      <c r="DM1137">
        <v>85710</v>
      </c>
      <c r="DN1137">
        <f t="shared" si="21"/>
        <v>1002181</v>
      </c>
    </row>
    <row r="1138" spans="89:118" x14ac:dyDescent="0.45">
      <c r="CK1138" t="s">
        <v>1284</v>
      </c>
      <c r="CL1138" t="s">
        <v>3101</v>
      </c>
      <c r="CM1138" s="32">
        <v>35000</v>
      </c>
      <c r="CN1138" s="32">
        <v>35000</v>
      </c>
      <c r="CO1138" s="32">
        <v>35000</v>
      </c>
      <c r="CP1138" s="32">
        <v>35000</v>
      </c>
      <c r="CQ1138" s="32">
        <v>35000</v>
      </c>
      <c r="CR1138" s="32">
        <v>35000</v>
      </c>
      <c r="CS1138" s="32">
        <v>35000</v>
      </c>
      <c r="CT1138" s="32">
        <v>35000</v>
      </c>
      <c r="CU1138" s="32">
        <v>35000</v>
      </c>
      <c r="CV1138" s="32">
        <v>35000</v>
      </c>
      <c r="CW1138" s="32">
        <v>35000</v>
      </c>
      <c r="CX1138" s="32">
        <v>35000</v>
      </c>
      <c r="CZ1138" t="s">
        <v>1284</v>
      </c>
      <c r="DA1138" t="s">
        <v>3101</v>
      </c>
      <c r="DB1138">
        <v>35000</v>
      </c>
      <c r="DC1138">
        <v>35000</v>
      </c>
      <c r="DD1138">
        <v>35000</v>
      </c>
      <c r="DE1138">
        <v>35000</v>
      </c>
      <c r="DF1138">
        <v>35000</v>
      </c>
      <c r="DG1138">
        <v>35000</v>
      </c>
      <c r="DH1138">
        <v>35000</v>
      </c>
      <c r="DI1138">
        <v>35000</v>
      </c>
      <c r="DJ1138">
        <v>35000</v>
      </c>
      <c r="DK1138">
        <v>35000</v>
      </c>
      <c r="DL1138">
        <v>35000</v>
      </c>
      <c r="DM1138">
        <v>35000</v>
      </c>
      <c r="DN1138">
        <f t="shared" si="21"/>
        <v>420000</v>
      </c>
    </row>
    <row r="1139" spans="89:118" x14ac:dyDescent="0.45">
      <c r="CK1139" t="s">
        <v>1284</v>
      </c>
      <c r="CL1139" t="s">
        <v>3103</v>
      </c>
      <c r="CM1139" s="32">
        <v>24062</v>
      </c>
      <c r="CN1139" s="32">
        <v>23988</v>
      </c>
      <c r="CO1139" s="32">
        <v>24021</v>
      </c>
      <c r="CP1139" s="32">
        <v>23920</v>
      </c>
      <c r="CQ1139" s="32">
        <v>23920</v>
      </c>
      <c r="CR1139" s="32">
        <v>23920</v>
      </c>
      <c r="CS1139" s="32">
        <v>23920</v>
      </c>
      <c r="CT1139" s="32">
        <v>23992</v>
      </c>
      <c r="CU1139" s="32">
        <v>24021</v>
      </c>
      <c r="CV1139" s="32">
        <v>23920</v>
      </c>
      <c r="CW1139" s="32">
        <v>23920</v>
      </c>
      <c r="CX1139" s="32">
        <v>23920</v>
      </c>
      <c r="CZ1139" t="s">
        <v>1284</v>
      </c>
      <c r="DA1139" t="s">
        <v>3103</v>
      </c>
      <c r="DB1139">
        <v>24062</v>
      </c>
      <c r="DC1139">
        <v>23988</v>
      </c>
      <c r="DD1139">
        <v>24021</v>
      </c>
      <c r="DE1139">
        <v>23920</v>
      </c>
      <c r="DF1139">
        <v>23920</v>
      </c>
      <c r="DG1139">
        <v>23920</v>
      </c>
      <c r="DH1139">
        <v>23920</v>
      </c>
      <c r="DI1139">
        <v>23992</v>
      </c>
      <c r="DJ1139">
        <v>24021</v>
      </c>
      <c r="DK1139">
        <v>23920</v>
      </c>
      <c r="DL1139">
        <v>23920</v>
      </c>
      <c r="DM1139">
        <v>23920</v>
      </c>
      <c r="DN1139">
        <f t="shared" si="21"/>
        <v>287524</v>
      </c>
    </row>
    <row r="1140" spans="89:118" x14ac:dyDescent="0.45">
      <c r="CK1140" t="s">
        <v>192</v>
      </c>
      <c r="CL1140" t="s">
        <v>3109</v>
      </c>
      <c r="CM1140" s="32">
        <v>0</v>
      </c>
      <c r="CN1140" s="32">
        <v>0</v>
      </c>
      <c r="CO1140" s="32">
        <v>0</v>
      </c>
      <c r="CP1140" s="32">
        <v>0</v>
      </c>
      <c r="CQ1140" s="32">
        <v>0</v>
      </c>
      <c r="CR1140" s="32">
        <v>0</v>
      </c>
      <c r="CS1140" s="32">
        <v>0</v>
      </c>
      <c r="CT1140" s="32">
        <v>0</v>
      </c>
      <c r="CU1140" s="32">
        <v>0</v>
      </c>
      <c r="CV1140" s="32">
        <v>50</v>
      </c>
      <c r="CW1140" s="32">
        <v>0</v>
      </c>
      <c r="CX1140" s="32">
        <v>0</v>
      </c>
      <c r="CZ1140" t="s">
        <v>192</v>
      </c>
      <c r="DA1140" t="s">
        <v>3109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50</v>
      </c>
      <c r="DL1140">
        <v>0</v>
      </c>
      <c r="DM1140">
        <v>0</v>
      </c>
      <c r="DN1140">
        <f t="shared" si="21"/>
        <v>50</v>
      </c>
    </row>
    <row r="1141" spans="89:118" x14ac:dyDescent="0.45">
      <c r="CK1141" t="s">
        <v>192</v>
      </c>
      <c r="CL1141" t="s">
        <v>3100</v>
      </c>
      <c r="CM1141" s="32">
        <v>31500</v>
      </c>
      <c r="CN1141" s="32">
        <v>31500</v>
      </c>
      <c r="CO1141" s="32">
        <v>31500</v>
      </c>
      <c r="CP1141" s="32">
        <v>31500</v>
      </c>
      <c r="CQ1141" s="32">
        <v>31500</v>
      </c>
      <c r="CR1141" s="32">
        <v>31500</v>
      </c>
      <c r="CS1141" s="32">
        <v>42137</v>
      </c>
      <c r="CT1141" s="32">
        <v>28500</v>
      </c>
      <c r="CU1141" s="32">
        <v>28500</v>
      </c>
      <c r="CV1141" s="32">
        <v>28500</v>
      </c>
      <c r="CW1141" s="32">
        <v>28500</v>
      </c>
      <c r="CX1141" s="32">
        <v>28500</v>
      </c>
      <c r="CZ1141" t="s">
        <v>192</v>
      </c>
      <c r="DA1141" t="s">
        <v>3100</v>
      </c>
      <c r="DB1141">
        <v>31500</v>
      </c>
      <c r="DC1141">
        <v>31500</v>
      </c>
      <c r="DD1141">
        <v>31500</v>
      </c>
      <c r="DE1141">
        <v>31500</v>
      </c>
      <c r="DF1141">
        <v>31500</v>
      </c>
      <c r="DG1141">
        <v>31500</v>
      </c>
      <c r="DH1141">
        <v>42137</v>
      </c>
      <c r="DI1141">
        <v>28500</v>
      </c>
      <c r="DJ1141">
        <v>28500</v>
      </c>
      <c r="DK1141">
        <v>28500</v>
      </c>
      <c r="DL1141">
        <v>28500</v>
      </c>
      <c r="DM1141">
        <v>28500</v>
      </c>
      <c r="DN1141">
        <f t="shared" si="21"/>
        <v>373637</v>
      </c>
    </row>
    <row r="1142" spans="89:118" x14ac:dyDescent="0.45">
      <c r="CK1142" t="s">
        <v>192</v>
      </c>
      <c r="CL1142" t="s">
        <v>3104</v>
      </c>
      <c r="CM1142" s="32">
        <v>10800</v>
      </c>
      <c r="CN1142" s="32">
        <v>10800</v>
      </c>
      <c r="CO1142" s="32">
        <v>10800</v>
      </c>
      <c r="CP1142" s="32">
        <v>10800</v>
      </c>
      <c r="CQ1142" s="32">
        <v>10800</v>
      </c>
      <c r="CR1142" s="32">
        <v>10800</v>
      </c>
      <c r="CS1142" s="32">
        <v>10800</v>
      </c>
      <c r="CT1142" s="32">
        <v>10800</v>
      </c>
      <c r="CU1142" s="32">
        <v>10800</v>
      </c>
      <c r="CV1142" s="32">
        <v>10800</v>
      </c>
      <c r="CW1142" s="32">
        <v>10800</v>
      </c>
      <c r="CX1142" s="32">
        <v>10800</v>
      </c>
      <c r="CZ1142" t="s">
        <v>192</v>
      </c>
      <c r="DA1142" t="s">
        <v>3104</v>
      </c>
      <c r="DB1142">
        <v>10800</v>
      </c>
      <c r="DC1142">
        <v>10800</v>
      </c>
      <c r="DD1142">
        <v>10800</v>
      </c>
      <c r="DE1142">
        <v>10800</v>
      </c>
      <c r="DF1142">
        <v>10800</v>
      </c>
      <c r="DG1142">
        <v>10800</v>
      </c>
      <c r="DH1142">
        <v>10800</v>
      </c>
      <c r="DI1142">
        <v>10800</v>
      </c>
      <c r="DJ1142">
        <v>10800</v>
      </c>
      <c r="DK1142">
        <v>10800</v>
      </c>
      <c r="DL1142">
        <v>10800</v>
      </c>
      <c r="DM1142">
        <v>10800</v>
      </c>
      <c r="DN1142">
        <f t="shared" si="21"/>
        <v>129600</v>
      </c>
    </row>
    <row r="1143" spans="89:118" x14ac:dyDescent="0.45">
      <c r="CK1143" t="s">
        <v>192</v>
      </c>
      <c r="CL1143" t="s">
        <v>3113</v>
      </c>
      <c r="CM1143" s="32">
        <v>12393</v>
      </c>
      <c r="CN1143" s="32">
        <v>13193</v>
      </c>
      <c r="CO1143" s="32">
        <v>12155</v>
      </c>
      <c r="CP1143" s="32">
        <v>12136</v>
      </c>
      <c r="CQ1143" s="32">
        <v>12655</v>
      </c>
      <c r="CR1143" s="32">
        <v>13164</v>
      </c>
      <c r="CS1143" s="32">
        <v>13555</v>
      </c>
      <c r="CT1143" s="32">
        <v>12641</v>
      </c>
      <c r="CU1143" s="32">
        <v>13204</v>
      </c>
      <c r="CV1143" s="32">
        <v>12339</v>
      </c>
      <c r="CW1143" s="32">
        <v>12400</v>
      </c>
      <c r="CX1143" s="32">
        <v>12477</v>
      </c>
      <c r="CZ1143" t="s">
        <v>192</v>
      </c>
      <c r="DA1143" t="s">
        <v>3113</v>
      </c>
      <c r="DB1143">
        <v>12393</v>
      </c>
      <c r="DC1143">
        <v>13193</v>
      </c>
      <c r="DD1143">
        <v>12155</v>
      </c>
      <c r="DE1143">
        <v>12136</v>
      </c>
      <c r="DF1143">
        <v>12655</v>
      </c>
      <c r="DG1143">
        <v>13164</v>
      </c>
      <c r="DH1143">
        <v>13555</v>
      </c>
      <c r="DI1143">
        <v>12641</v>
      </c>
      <c r="DJ1143">
        <v>13204</v>
      </c>
      <c r="DK1143">
        <v>12339</v>
      </c>
      <c r="DL1143">
        <v>12400</v>
      </c>
      <c r="DM1143">
        <v>12477</v>
      </c>
      <c r="DN1143">
        <f t="shared" si="21"/>
        <v>152312</v>
      </c>
    </row>
    <row r="1144" spans="89:118" x14ac:dyDescent="0.45">
      <c r="CK1144" t="s">
        <v>192</v>
      </c>
      <c r="CL1144" t="s">
        <v>3101</v>
      </c>
      <c r="CM1144" s="32">
        <v>0</v>
      </c>
      <c r="CN1144" s="32">
        <v>0</v>
      </c>
      <c r="CO1144" s="32">
        <v>0</v>
      </c>
      <c r="CP1144" s="32">
        <v>0</v>
      </c>
      <c r="CQ1144" s="32">
        <v>0</v>
      </c>
      <c r="CR1144" s="32">
        <v>0</v>
      </c>
      <c r="CS1144" s="32">
        <v>0</v>
      </c>
      <c r="CT1144" s="32">
        <v>0</v>
      </c>
      <c r="CU1144" s="32">
        <v>0</v>
      </c>
      <c r="CV1144" s="32">
        <v>0</v>
      </c>
      <c r="CW1144" s="32">
        <v>0</v>
      </c>
      <c r="CX1144" s="32">
        <v>0</v>
      </c>
      <c r="CZ1144" t="s">
        <v>192</v>
      </c>
      <c r="DA1144" t="s">
        <v>3101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f t="shared" si="21"/>
        <v>0</v>
      </c>
    </row>
    <row r="1145" spans="89:118" x14ac:dyDescent="0.45">
      <c r="CK1145" t="s">
        <v>192</v>
      </c>
      <c r="CL1145" t="s">
        <v>3103</v>
      </c>
      <c r="CM1145" s="32">
        <v>27746</v>
      </c>
      <c r="CN1145" s="32">
        <v>28299</v>
      </c>
      <c r="CO1145" s="32">
        <v>27559</v>
      </c>
      <c r="CP1145" s="32">
        <v>28133</v>
      </c>
      <c r="CQ1145" s="32">
        <v>27132</v>
      </c>
      <c r="CR1145" s="32">
        <v>27306</v>
      </c>
      <c r="CS1145" s="32">
        <v>27178</v>
      </c>
      <c r="CT1145" s="32">
        <v>27723</v>
      </c>
      <c r="CU1145" s="32">
        <v>28845</v>
      </c>
      <c r="CV1145" s="32">
        <v>26666</v>
      </c>
      <c r="CW1145" s="32">
        <v>29756</v>
      </c>
      <c r="CX1145" s="32">
        <v>27109</v>
      </c>
      <c r="CZ1145" t="s">
        <v>192</v>
      </c>
      <c r="DA1145" t="s">
        <v>3103</v>
      </c>
      <c r="DB1145">
        <v>27746</v>
      </c>
      <c r="DC1145">
        <v>28299</v>
      </c>
      <c r="DD1145">
        <v>27559</v>
      </c>
      <c r="DE1145">
        <v>28133</v>
      </c>
      <c r="DF1145">
        <v>27132</v>
      </c>
      <c r="DG1145">
        <v>27306</v>
      </c>
      <c r="DH1145">
        <v>27178</v>
      </c>
      <c r="DI1145">
        <v>27723</v>
      </c>
      <c r="DJ1145">
        <v>28845</v>
      </c>
      <c r="DK1145">
        <v>26666</v>
      </c>
      <c r="DL1145">
        <v>29756</v>
      </c>
      <c r="DM1145">
        <v>27109</v>
      </c>
      <c r="DN1145">
        <f t="shared" si="21"/>
        <v>333452</v>
      </c>
    </row>
    <row r="1146" spans="89:118" x14ac:dyDescent="0.45">
      <c r="CK1146" t="s">
        <v>149</v>
      </c>
      <c r="CL1146" t="s">
        <v>3109</v>
      </c>
      <c r="CM1146" s="32">
        <v>6880</v>
      </c>
      <c r="CN1146" s="32">
        <v>6880</v>
      </c>
      <c r="CO1146" s="32">
        <v>6880</v>
      </c>
      <c r="CP1146" s="32">
        <v>6420</v>
      </c>
      <c r="CQ1146" s="32">
        <v>0</v>
      </c>
      <c r="CR1146" s="32">
        <v>0</v>
      </c>
      <c r="CS1146" s="32">
        <v>0</v>
      </c>
      <c r="CT1146" s="32">
        <v>0</v>
      </c>
      <c r="CU1146" s="32">
        <v>0</v>
      </c>
      <c r="CV1146" s="32">
        <v>0</v>
      </c>
      <c r="CW1146" s="32">
        <v>0</v>
      </c>
      <c r="CX1146" s="32">
        <v>0</v>
      </c>
      <c r="CZ1146" t="s">
        <v>149</v>
      </c>
      <c r="DA1146" t="s">
        <v>3109</v>
      </c>
      <c r="DB1146">
        <v>6880</v>
      </c>
      <c r="DC1146">
        <v>6880</v>
      </c>
      <c r="DD1146">
        <v>6880</v>
      </c>
      <c r="DE1146">
        <v>6420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f t="shared" si="21"/>
        <v>27060</v>
      </c>
    </row>
    <row r="1147" spans="89:118" x14ac:dyDescent="0.45">
      <c r="CK1147" t="s">
        <v>1089</v>
      </c>
      <c r="CL1147" t="s">
        <v>3109</v>
      </c>
      <c r="CM1147" s="32">
        <v>105302</v>
      </c>
      <c r="CN1147" s="32">
        <v>140939</v>
      </c>
      <c r="CO1147" s="32">
        <v>54650</v>
      </c>
      <c r="CP1147" s="32">
        <v>54650</v>
      </c>
      <c r="CQ1147" s="32">
        <v>54650</v>
      </c>
      <c r="CR1147" s="32">
        <v>54650</v>
      </c>
      <c r="CS1147" s="32">
        <v>65506</v>
      </c>
      <c r="CT1147" s="32">
        <v>54650</v>
      </c>
      <c r="CU1147" s="32">
        <v>60150</v>
      </c>
      <c r="CV1147" s="32">
        <v>54650</v>
      </c>
      <c r="CW1147" s="32">
        <v>50000</v>
      </c>
      <c r="CX1147" s="32">
        <v>166168</v>
      </c>
      <c r="CZ1147" t="s">
        <v>1089</v>
      </c>
      <c r="DA1147" t="s">
        <v>3109</v>
      </c>
      <c r="DB1147">
        <v>105302</v>
      </c>
      <c r="DC1147">
        <v>140939</v>
      </c>
      <c r="DD1147">
        <v>54650</v>
      </c>
      <c r="DE1147">
        <v>54650</v>
      </c>
      <c r="DF1147">
        <v>54650</v>
      </c>
      <c r="DG1147">
        <v>54650</v>
      </c>
      <c r="DH1147">
        <v>65506</v>
      </c>
      <c r="DI1147">
        <v>54650</v>
      </c>
      <c r="DJ1147">
        <v>60150</v>
      </c>
      <c r="DK1147">
        <v>54650</v>
      </c>
      <c r="DL1147">
        <v>50000</v>
      </c>
      <c r="DM1147">
        <v>166168</v>
      </c>
      <c r="DN1147">
        <f t="shared" si="21"/>
        <v>915965</v>
      </c>
    </row>
    <row r="1148" spans="89:118" x14ac:dyDescent="0.45">
      <c r="CK1148" t="s">
        <v>1089</v>
      </c>
      <c r="CL1148" t="s">
        <v>3115</v>
      </c>
      <c r="CM1148" s="32">
        <v>25774</v>
      </c>
      <c r="CN1148" s="32">
        <v>25774</v>
      </c>
      <c r="CO1148" s="32">
        <v>18791</v>
      </c>
      <c r="CP1148" s="32">
        <v>29374</v>
      </c>
      <c r="CQ1148" s="32">
        <v>31036</v>
      </c>
      <c r="CR1148" s="32">
        <v>28751</v>
      </c>
      <c r="CS1148" s="32">
        <v>29690</v>
      </c>
      <c r="CT1148" s="32">
        <v>55941</v>
      </c>
      <c r="CU1148" s="32">
        <v>33215</v>
      </c>
      <c r="CV1148" s="32">
        <v>33275</v>
      </c>
      <c r="CW1148" s="32">
        <v>33275</v>
      </c>
      <c r="CX1148" s="32">
        <v>34300</v>
      </c>
      <c r="CZ1148" t="s">
        <v>1089</v>
      </c>
      <c r="DA1148" t="s">
        <v>3115</v>
      </c>
      <c r="DB1148">
        <v>25774</v>
      </c>
      <c r="DC1148">
        <v>25774</v>
      </c>
      <c r="DD1148">
        <v>18791</v>
      </c>
      <c r="DE1148">
        <v>29374</v>
      </c>
      <c r="DF1148">
        <v>31036</v>
      </c>
      <c r="DG1148">
        <v>28751</v>
      </c>
      <c r="DH1148">
        <v>29690</v>
      </c>
      <c r="DI1148">
        <v>55941</v>
      </c>
      <c r="DJ1148">
        <v>33215</v>
      </c>
      <c r="DK1148">
        <v>33275</v>
      </c>
      <c r="DL1148">
        <v>33275</v>
      </c>
      <c r="DM1148">
        <v>34300</v>
      </c>
      <c r="DN1148">
        <f t="shared" si="21"/>
        <v>379196</v>
      </c>
    </row>
    <row r="1149" spans="89:118" x14ac:dyDescent="0.45">
      <c r="CK1149" t="s">
        <v>1089</v>
      </c>
      <c r="CL1149" t="s">
        <v>3111</v>
      </c>
      <c r="CM1149" s="32">
        <v>99</v>
      </c>
      <c r="CN1149" s="32">
        <v>224</v>
      </c>
      <c r="CO1149" s="32">
        <v>117</v>
      </c>
      <c r="CP1149" s="32">
        <v>236</v>
      </c>
      <c r="CQ1149" s="32">
        <v>86</v>
      </c>
      <c r="CR1149" s="32">
        <v>83</v>
      </c>
      <c r="CS1149" s="32">
        <v>177</v>
      </c>
      <c r="CT1149" s="32">
        <v>26</v>
      </c>
      <c r="CU1149" s="32">
        <v>12</v>
      </c>
      <c r="CV1149" s="32">
        <v>17</v>
      </c>
      <c r="CW1149" s="32">
        <v>0</v>
      </c>
      <c r="CX1149" s="32">
        <v>9</v>
      </c>
      <c r="CZ1149" t="s">
        <v>1089</v>
      </c>
      <c r="DA1149" t="s">
        <v>3111</v>
      </c>
      <c r="DB1149">
        <v>99</v>
      </c>
      <c r="DC1149">
        <v>224</v>
      </c>
      <c r="DD1149">
        <v>117</v>
      </c>
      <c r="DE1149">
        <v>236</v>
      </c>
      <c r="DF1149">
        <v>86</v>
      </c>
      <c r="DG1149">
        <v>83</v>
      </c>
      <c r="DH1149">
        <v>177</v>
      </c>
      <c r="DI1149">
        <v>26</v>
      </c>
      <c r="DJ1149">
        <v>12</v>
      </c>
      <c r="DK1149">
        <v>17</v>
      </c>
      <c r="DL1149">
        <v>0</v>
      </c>
      <c r="DM1149">
        <v>9</v>
      </c>
      <c r="DN1149">
        <f t="shared" si="21"/>
        <v>1086</v>
      </c>
    </row>
    <row r="1150" spans="89:118" x14ac:dyDescent="0.45">
      <c r="CK1150" t="s">
        <v>1089</v>
      </c>
      <c r="CL1150" t="s">
        <v>3636</v>
      </c>
      <c r="CM1150" s="32">
        <v>0</v>
      </c>
      <c r="CN1150" s="32">
        <v>0</v>
      </c>
      <c r="CO1150" s="32">
        <v>0</v>
      </c>
      <c r="CP1150" s="32">
        <v>0</v>
      </c>
      <c r="CQ1150" s="32">
        <v>0</v>
      </c>
      <c r="CR1150" s="32">
        <v>0</v>
      </c>
      <c r="CS1150" s="32">
        <v>0</v>
      </c>
      <c r="CT1150" s="32">
        <v>0</v>
      </c>
      <c r="CU1150" s="32">
        <v>0</v>
      </c>
      <c r="CV1150" s="32">
        <v>0</v>
      </c>
      <c r="CW1150" s="32">
        <v>14855</v>
      </c>
      <c r="CX1150" s="32">
        <v>14855</v>
      </c>
      <c r="CZ1150" t="s">
        <v>1089</v>
      </c>
      <c r="DA1150" t="s">
        <v>3636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14855</v>
      </c>
      <c r="DM1150">
        <v>14855</v>
      </c>
      <c r="DN1150">
        <f t="shared" si="21"/>
        <v>29710</v>
      </c>
    </row>
    <row r="1151" spans="89:118" x14ac:dyDescent="0.45">
      <c r="CK1151" t="s">
        <v>1089</v>
      </c>
      <c r="CL1151" t="s">
        <v>3100</v>
      </c>
      <c r="CM1151" s="32">
        <v>233983</v>
      </c>
      <c r="CN1151" s="32">
        <v>298898</v>
      </c>
      <c r="CO1151" s="32">
        <v>306398</v>
      </c>
      <c r="CP1151" s="32">
        <v>306398</v>
      </c>
      <c r="CQ1151" s="32">
        <v>306398</v>
      </c>
      <c r="CR1151" s="32">
        <v>306398</v>
      </c>
      <c r="CS1151" s="32">
        <v>329404</v>
      </c>
      <c r="CT1151" s="32">
        <v>524243</v>
      </c>
      <c r="CU1151" s="32">
        <v>523114</v>
      </c>
      <c r="CV1151" s="32">
        <v>523102</v>
      </c>
      <c r="CW1151" s="32">
        <v>522496</v>
      </c>
      <c r="CX1151" s="32">
        <v>522496</v>
      </c>
      <c r="CZ1151" t="s">
        <v>1089</v>
      </c>
      <c r="DA1151" t="s">
        <v>3100</v>
      </c>
      <c r="DB1151">
        <v>233983</v>
      </c>
      <c r="DC1151">
        <v>298898</v>
      </c>
      <c r="DD1151">
        <v>306398</v>
      </c>
      <c r="DE1151">
        <v>306398</v>
      </c>
      <c r="DF1151">
        <v>306398</v>
      </c>
      <c r="DG1151">
        <v>306398</v>
      </c>
      <c r="DH1151">
        <v>329404</v>
      </c>
      <c r="DI1151">
        <v>524243</v>
      </c>
      <c r="DJ1151">
        <v>523114</v>
      </c>
      <c r="DK1151">
        <v>523102</v>
      </c>
      <c r="DL1151">
        <v>522496</v>
      </c>
      <c r="DM1151">
        <v>522496</v>
      </c>
      <c r="DN1151">
        <f t="shared" si="21"/>
        <v>4703328</v>
      </c>
    </row>
    <row r="1152" spans="89:118" x14ac:dyDescent="0.45">
      <c r="CK1152" t="s">
        <v>1089</v>
      </c>
      <c r="CL1152" t="s">
        <v>3104</v>
      </c>
      <c r="CM1152" s="32">
        <v>51953</v>
      </c>
      <c r="CN1152" s="32">
        <v>55824</v>
      </c>
      <c r="CO1152" s="32">
        <v>55824</v>
      </c>
      <c r="CP1152" s="32">
        <v>55824</v>
      </c>
      <c r="CQ1152" s="32">
        <v>55824</v>
      </c>
      <c r="CR1152" s="32">
        <v>55824</v>
      </c>
      <c r="CS1152" s="32">
        <v>58776</v>
      </c>
      <c r="CT1152" s="32">
        <v>87809</v>
      </c>
      <c r="CU1152" s="32">
        <v>90293</v>
      </c>
      <c r="CV1152" s="32">
        <v>90285</v>
      </c>
      <c r="CW1152" s="32">
        <v>89881</v>
      </c>
      <c r="CX1152" s="32">
        <v>89881</v>
      </c>
      <c r="CZ1152" t="s">
        <v>1089</v>
      </c>
      <c r="DA1152" t="s">
        <v>3104</v>
      </c>
      <c r="DB1152">
        <v>51953</v>
      </c>
      <c r="DC1152">
        <v>55824</v>
      </c>
      <c r="DD1152">
        <v>55824</v>
      </c>
      <c r="DE1152">
        <v>55824</v>
      </c>
      <c r="DF1152">
        <v>55824</v>
      </c>
      <c r="DG1152">
        <v>55824</v>
      </c>
      <c r="DH1152">
        <v>58776</v>
      </c>
      <c r="DI1152">
        <v>87809</v>
      </c>
      <c r="DJ1152">
        <v>90293</v>
      </c>
      <c r="DK1152">
        <v>90285</v>
      </c>
      <c r="DL1152">
        <v>89881</v>
      </c>
      <c r="DM1152">
        <v>89881</v>
      </c>
      <c r="DN1152">
        <f t="shared" si="21"/>
        <v>837998</v>
      </c>
    </row>
    <row r="1153" spans="89:118" x14ac:dyDescent="0.45">
      <c r="CK1153" t="s">
        <v>1089</v>
      </c>
      <c r="CL1153" t="s">
        <v>3116</v>
      </c>
      <c r="CM1153" s="32">
        <v>0</v>
      </c>
      <c r="CN1153" s="32">
        <v>0</v>
      </c>
      <c r="CO1153" s="32">
        <v>0</v>
      </c>
      <c r="CP1153" s="32">
        <v>0</v>
      </c>
      <c r="CQ1153" s="32">
        <v>0</v>
      </c>
      <c r="CR1153" s="32">
        <v>0</v>
      </c>
      <c r="CS1153" s="32">
        <v>0</v>
      </c>
      <c r="CT1153" s="32">
        <v>0</v>
      </c>
      <c r="CU1153" s="32">
        <v>0</v>
      </c>
      <c r="CV1153" s="32">
        <v>0</v>
      </c>
      <c r="CW1153" s="32">
        <v>1500</v>
      </c>
      <c r="CX1153" s="32">
        <v>1500</v>
      </c>
      <c r="CZ1153" t="s">
        <v>1089</v>
      </c>
      <c r="DA1153" t="s">
        <v>3116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1500</v>
      </c>
      <c r="DM1153">
        <v>1500</v>
      </c>
      <c r="DN1153">
        <f t="shared" si="21"/>
        <v>3000</v>
      </c>
    </row>
    <row r="1154" spans="89:118" x14ac:dyDescent="0.45">
      <c r="CK1154" t="s">
        <v>1089</v>
      </c>
      <c r="CL1154" t="s">
        <v>3105</v>
      </c>
      <c r="CM1154" s="32">
        <v>6000</v>
      </c>
      <c r="CN1154" s="32">
        <v>6000</v>
      </c>
      <c r="CO1154" s="32">
        <v>6000</v>
      </c>
      <c r="CP1154" s="32">
        <v>6000</v>
      </c>
      <c r="CQ1154" s="32">
        <v>6000</v>
      </c>
      <c r="CR1154" s="32">
        <v>6000</v>
      </c>
      <c r="CS1154" s="32">
        <v>6580</v>
      </c>
      <c r="CT1154" s="32">
        <v>14323</v>
      </c>
      <c r="CU1154" s="32">
        <v>15000</v>
      </c>
      <c r="CV1154" s="32">
        <v>15000</v>
      </c>
      <c r="CW1154" s="32">
        <v>15000</v>
      </c>
      <c r="CX1154" s="32">
        <v>15000</v>
      </c>
      <c r="CZ1154" t="s">
        <v>1089</v>
      </c>
      <c r="DA1154" t="s">
        <v>3105</v>
      </c>
      <c r="DB1154">
        <v>6000</v>
      </c>
      <c r="DC1154">
        <v>6000</v>
      </c>
      <c r="DD1154">
        <v>6000</v>
      </c>
      <c r="DE1154">
        <v>6000</v>
      </c>
      <c r="DF1154">
        <v>6000</v>
      </c>
      <c r="DG1154">
        <v>6000</v>
      </c>
      <c r="DH1154">
        <v>6580</v>
      </c>
      <c r="DI1154">
        <v>14323</v>
      </c>
      <c r="DJ1154">
        <v>15000</v>
      </c>
      <c r="DK1154">
        <v>15000</v>
      </c>
      <c r="DL1154">
        <v>15000</v>
      </c>
      <c r="DM1154">
        <v>15000</v>
      </c>
      <c r="DN1154">
        <f t="shared" si="21"/>
        <v>116903</v>
      </c>
    </row>
    <row r="1155" spans="89:118" x14ac:dyDescent="0.45">
      <c r="CK1155" t="s">
        <v>1089</v>
      </c>
      <c r="CL1155" t="s">
        <v>3102</v>
      </c>
      <c r="CM1155" s="32">
        <v>0</v>
      </c>
      <c r="CN1155" s="32">
        <v>0</v>
      </c>
      <c r="CO1155" s="32">
        <v>0</v>
      </c>
      <c r="CP1155" s="32">
        <v>0</v>
      </c>
      <c r="CQ1155" s="32">
        <v>0</v>
      </c>
      <c r="CR1155" s="32">
        <v>0</v>
      </c>
      <c r="CS1155" s="32">
        <v>0</v>
      </c>
      <c r="CT1155" s="32">
        <v>130000</v>
      </c>
      <c r="CU1155" s="32">
        <v>130000</v>
      </c>
      <c r="CV1155" s="32">
        <v>130000</v>
      </c>
      <c r="CW1155" s="32">
        <v>130000</v>
      </c>
      <c r="CX1155" s="32">
        <v>130000</v>
      </c>
      <c r="CZ1155" t="s">
        <v>1089</v>
      </c>
      <c r="DA1155" t="s">
        <v>3102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130000</v>
      </c>
      <c r="DJ1155">
        <v>130000</v>
      </c>
      <c r="DK1155">
        <v>130000</v>
      </c>
      <c r="DL1155">
        <v>130000</v>
      </c>
      <c r="DM1155">
        <v>130000</v>
      </c>
      <c r="DN1155">
        <f t="shared" si="21"/>
        <v>650000</v>
      </c>
    </row>
    <row r="1156" spans="89:118" x14ac:dyDescent="0.45">
      <c r="CK1156" t="s">
        <v>1089</v>
      </c>
      <c r="CL1156" t="s">
        <v>3402</v>
      </c>
      <c r="CM1156" s="32">
        <v>34124</v>
      </c>
      <c r="CN1156" s="32">
        <v>34215</v>
      </c>
      <c r="CO1156" s="32">
        <v>33878</v>
      </c>
      <c r="CP1156" s="32">
        <v>33578</v>
      </c>
      <c r="CQ1156" s="32">
        <v>33500</v>
      </c>
      <c r="CR1156" s="32">
        <v>33500</v>
      </c>
      <c r="CS1156" s="32">
        <v>66711</v>
      </c>
      <c r="CT1156" s="32">
        <v>35039</v>
      </c>
      <c r="CU1156" s="32">
        <v>36197</v>
      </c>
      <c r="CV1156" s="32">
        <v>35000</v>
      </c>
      <c r="CW1156" s="32">
        <v>35644</v>
      </c>
      <c r="CX1156" s="32">
        <v>35942</v>
      </c>
      <c r="CZ1156" t="s">
        <v>1089</v>
      </c>
      <c r="DA1156" t="s">
        <v>3402</v>
      </c>
      <c r="DB1156">
        <v>34124</v>
      </c>
      <c r="DC1156">
        <v>34215</v>
      </c>
      <c r="DD1156">
        <v>33878</v>
      </c>
      <c r="DE1156">
        <v>33578</v>
      </c>
      <c r="DF1156">
        <v>33500</v>
      </c>
      <c r="DG1156">
        <v>33500</v>
      </c>
      <c r="DH1156">
        <v>66711</v>
      </c>
      <c r="DI1156">
        <v>35039</v>
      </c>
      <c r="DJ1156">
        <v>36197</v>
      </c>
      <c r="DK1156">
        <v>35000</v>
      </c>
      <c r="DL1156">
        <v>35644</v>
      </c>
      <c r="DM1156">
        <v>35942</v>
      </c>
      <c r="DN1156">
        <f t="shared" si="21"/>
        <v>447328</v>
      </c>
    </row>
    <row r="1157" spans="89:118" x14ac:dyDescent="0.45">
      <c r="CK1157" t="s">
        <v>1089</v>
      </c>
      <c r="CL1157" t="s">
        <v>3120</v>
      </c>
      <c r="CM1157" s="32">
        <v>0</v>
      </c>
      <c r="CN1157" s="32">
        <v>0</v>
      </c>
      <c r="CO1157" s="32">
        <v>0</v>
      </c>
      <c r="CP1157" s="32">
        <v>0</v>
      </c>
      <c r="CQ1157" s="32">
        <v>0</v>
      </c>
      <c r="CR1157" s="32">
        <v>0</v>
      </c>
      <c r="CS1157" s="32">
        <v>0</v>
      </c>
      <c r="CT1157" s="32">
        <v>0</v>
      </c>
      <c r="CU1157" s="32">
        <v>29000</v>
      </c>
      <c r="CV1157" s="32">
        <v>29000</v>
      </c>
      <c r="CW1157" s="32">
        <v>29000</v>
      </c>
      <c r="CX1157" s="32">
        <v>29000</v>
      </c>
      <c r="CZ1157" t="s">
        <v>1089</v>
      </c>
      <c r="DA1157" t="s">
        <v>3120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29000</v>
      </c>
      <c r="DK1157">
        <v>29000</v>
      </c>
      <c r="DL1157">
        <v>29000</v>
      </c>
      <c r="DM1157">
        <v>29000</v>
      </c>
      <c r="DN1157">
        <f t="shared" ref="DN1157:DN1220" si="22">SUM(DB1157:DM1157)</f>
        <v>116000</v>
      </c>
    </row>
    <row r="1158" spans="89:118" x14ac:dyDescent="0.45">
      <c r="CK1158" t="s">
        <v>1089</v>
      </c>
      <c r="CL1158" t="s">
        <v>3101</v>
      </c>
      <c r="CM1158" s="32">
        <v>2500</v>
      </c>
      <c r="CN1158" s="32">
        <v>2500</v>
      </c>
      <c r="CO1158" s="32">
        <v>2500</v>
      </c>
      <c r="CP1158" s="32">
        <v>2500</v>
      </c>
      <c r="CQ1158" s="32">
        <v>2500</v>
      </c>
      <c r="CR1158" s="32">
        <v>2500</v>
      </c>
      <c r="CS1158" s="32">
        <v>4424</v>
      </c>
      <c r="CT1158" s="32">
        <v>4424</v>
      </c>
      <c r="CU1158" s="32">
        <v>4424</v>
      </c>
      <c r="CV1158" s="32">
        <v>4424</v>
      </c>
      <c r="CW1158" s="32">
        <v>4424</v>
      </c>
      <c r="CX1158" s="32">
        <v>4424</v>
      </c>
      <c r="CZ1158" t="s">
        <v>1089</v>
      </c>
      <c r="DA1158" t="s">
        <v>3101</v>
      </c>
      <c r="DB1158">
        <v>2500</v>
      </c>
      <c r="DC1158">
        <v>2500</v>
      </c>
      <c r="DD1158">
        <v>2500</v>
      </c>
      <c r="DE1158">
        <v>2500</v>
      </c>
      <c r="DF1158">
        <v>2500</v>
      </c>
      <c r="DG1158">
        <v>2500</v>
      </c>
      <c r="DH1158">
        <v>4424</v>
      </c>
      <c r="DI1158">
        <v>4424</v>
      </c>
      <c r="DJ1158">
        <v>4424</v>
      </c>
      <c r="DK1158">
        <v>4424</v>
      </c>
      <c r="DL1158">
        <v>4424</v>
      </c>
      <c r="DM1158">
        <v>4424</v>
      </c>
      <c r="DN1158">
        <f t="shared" si="22"/>
        <v>41544</v>
      </c>
    </row>
    <row r="1159" spans="89:118" x14ac:dyDescent="0.45">
      <c r="CK1159" t="s">
        <v>1089</v>
      </c>
      <c r="CL1159" t="s">
        <v>3103</v>
      </c>
      <c r="CM1159" s="32">
        <v>83372</v>
      </c>
      <c r="CN1159" s="32">
        <v>82577</v>
      </c>
      <c r="CO1159" s="32">
        <v>80764</v>
      </c>
      <c r="CP1159" s="32">
        <v>80453</v>
      </c>
      <c r="CQ1159" s="32">
        <v>80573</v>
      </c>
      <c r="CR1159" s="32">
        <v>76538</v>
      </c>
      <c r="CS1159" s="32">
        <v>79902</v>
      </c>
      <c r="CT1159" s="32">
        <v>77627</v>
      </c>
      <c r="CU1159" s="32">
        <v>79216</v>
      </c>
      <c r="CV1159" s="32">
        <v>74649</v>
      </c>
      <c r="CW1159" s="32">
        <v>79067</v>
      </c>
      <c r="CX1159" s="32">
        <v>75609</v>
      </c>
      <c r="CZ1159" t="s">
        <v>1089</v>
      </c>
      <c r="DA1159" t="s">
        <v>3103</v>
      </c>
      <c r="DB1159">
        <v>83372</v>
      </c>
      <c r="DC1159">
        <v>82577</v>
      </c>
      <c r="DD1159">
        <v>80764</v>
      </c>
      <c r="DE1159">
        <v>80453</v>
      </c>
      <c r="DF1159">
        <v>80573</v>
      </c>
      <c r="DG1159">
        <v>76538</v>
      </c>
      <c r="DH1159">
        <v>79902</v>
      </c>
      <c r="DI1159">
        <v>77627</v>
      </c>
      <c r="DJ1159">
        <v>79216</v>
      </c>
      <c r="DK1159">
        <v>74649</v>
      </c>
      <c r="DL1159">
        <v>79067</v>
      </c>
      <c r="DM1159">
        <v>75609</v>
      </c>
      <c r="DN1159">
        <f t="shared" si="22"/>
        <v>950347</v>
      </c>
    </row>
    <row r="1160" spans="89:118" x14ac:dyDescent="0.45">
      <c r="CK1160" t="s">
        <v>1089</v>
      </c>
      <c r="CL1160" t="s">
        <v>3107</v>
      </c>
      <c r="CM1160" s="32">
        <v>22872</v>
      </c>
      <c r="CN1160" s="32">
        <v>22800</v>
      </c>
      <c r="CO1160" s="32">
        <v>23717</v>
      </c>
      <c r="CP1160" s="32">
        <v>23334</v>
      </c>
      <c r="CQ1160" s="32">
        <v>23044</v>
      </c>
      <c r="CR1160" s="32">
        <v>23371</v>
      </c>
      <c r="CS1160" s="32">
        <v>23226</v>
      </c>
      <c r="CT1160" s="32">
        <v>24400</v>
      </c>
      <c r="CU1160" s="32">
        <v>24564</v>
      </c>
      <c r="CV1160" s="32">
        <v>24400</v>
      </c>
      <c r="CW1160" s="32">
        <v>24400</v>
      </c>
      <c r="CX1160" s="32">
        <v>24400</v>
      </c>
      <c r="CZ1160" t="s">
        <v>1089</v>
      </c>
      <c r="DA1160" t="s">
        <v>3107</v>
      </c>
      <c r="DB1160">
        <v>22872</v>
      </c>
      <c r="DC1160">
        <v>22800</v>
      </c>
      <c r="DD1160">
        <v>23717</v>
      </c>
      <c r="DE1160">
        <v>23334</v>
      </c>
      <c r="DF1160">
        <v>23044</v>
      </c>
      <c r="DG1160">
        <v>23371</v>
      </c>
      <c r="DH1160">
        <v>23226</v>
      </c>
      <c r="DI1160">
        <v>24400</v>
      </c>
      <c r="DJ1160">
        <v>24564</v>
      </c>
      <c r="DK1160">
        <v>24400</v>
      </c>
      <c r="DL1160">
        <v>24400</v>
      </c>
      <c r="DM1160">
        <v>24400</v>
      </c>
      <c r="DN1160">
        <f t="shared" si="22"/>
        <v>284528</v>
      </c>
    </row>
    <row r="1161" spans="89:118" x14ac:dyDescent="0.45">
      <c r="CK1161" t="s">
        <v>1027</v>
      </c>
      <c r="CL1161" t="s">
        <v>3111</v>
      </c>
      <c r="CM1161" s="32">
        <v>0</v>
      </c>
      <c r="CN1161" s="32">
        <v>0</v>
      </c>
      <c r="CO1161" s="32">
        <v>0</v>
      </c>
      <c r="CP1161" s="32">
        <v>0</v>
      </c>
      <c r="CQ1161" s="32">
        <v>0</v>
      </c>
      <c r="CR1161" s="32">
        <v>0</v>
      </c>
      <c r="CS1161" s="32">
        <v>0</v>
      </c>
      <c r="CT1161" s="32">
        <v>0</v>
      </c>
      <c r="CU1161" s="32">
        <v>0</v>
      </c>
      <c r="CV1161" s="32">
        <v>0</v>
      </c>
      <c r="CW1161" s="32">
        <v>0</v>
      </c>
      <c r="CX1161" s="32">
        <v>0</v>
      </c>
      <c r="CZ1161" t="s">
        <v>1027</v>
      </c>
      <c r="DA1161" t="s">
        <v>3111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f t="shared" si="22"/>
        <v>0</v>
      </c>
    </row>
    <row r="1162" spans="89:118" x14ac:dyDescent="0.45">
      <c r="CK1162" t="s">
        <v>1027</v>
      </c>
      <c r="CL1162" t="s">
        <v>3100</v>
      </c>
      <c r="CM1162" s="32">
        <v>355349</v>
      </c>
      <c r="CN1162" s="32">
        <v>355349</v>
      </c>
      <c r="CO1162" s="32">
        <v>355349</v>
      </c>
      <c r="CP1162" s="32">
        <v>355349</v>
      </c>
      <c r="CQ1162" s="32">
        <v>355349</v>
      </c>
      <c r="CR1162" s="32">
        <v>355349</v>
      </c>
      <c r="CS1162" s="32">
        <v>355349</v>
      </c>
      <c r="CT1162" s="32">
        <v>355349</v>
      </c>
      <c r="CU1162" s="32">
        <v>355349</v>
      </c>
      <c r="CV1162" s="32">
        <v>355347</v>
      </c>
      <c r="CW1162" s="32">
        <v>353996</v>
      </c>
      <c r="CX1162" s="32">
        <v>353996</v>
      </c>
      <c r="CZ1162" t="s">
        <v>1027</v>
      </c>
      <c r="DA1162" t="s">
        <v>3100</v>
      </c>
      <c r="DB1162">
        <v>355349</v>
      </c>
      <c r="DC1162">
        <v>355349</v>
      </c>
      <c r="DD1162">
        <v>355349</v>
      </c>
      <c r="DE1162">
        <v>355349</v>
      </c>
      <c r="DF1162">
        <v>355349</v>
      </c>
      <c r="DG1162">
        <v>355349</v>
      </c>
      <c r="DH1162">
        <v>355349</v>
      </c>
      <c r="DI1162">
        <v>355349</v>
      </c>
      <c r="DJ1162">
        <v>355349</v>
      </c>
      <c r="DK1162">
        <v>355347</v>
      </c>
      <c r="DL1162">
        <v>353996</v>
      </c>
      <c r="DM1162">
        <v>353996</v>
      </c>
      <c r="DN1162">
        <f t="shared" si="22"/>
        <v>4261480</v>
      </c>
    </row>
    <row r="1163" spans="89:118" x14ac:dyDescent="0.45">
      <c r="CK1163" t="s">
        <v>1027</v>
      </c>
      <c r="CL1163" t="s">
        <v>3104</v>
      </c>
      <c r="CM1163" s="32">
        <v>2000</v>
      </c>
      <c r="CN1163" s="32">
        <v>2000</v>
      </c>
      <c r="CO1163" s="32">
        <v>2000</v>
      </c>
      <c r="CP1163" s="32">
        <v>2000</v>
      </c>
      <c r="CQ1163" s="32">
        <v>2000</v>
      </c>
      <c r="CR1163" s="32">
        <v>2000</v>
      </c>
      <c r="CS1163" s="32">
        <v>2000</v>
      </c>
      <c r="CT1163" s="32">
        <v>2000</v>
      </c>
      <c r="CU1163" s="32">
        <v>2000</v>
      </c>
      <c r="CV1163" s="32">
        <v>2000</v>
      </c>
      <c r="CW1163" s="32">
        <v>2000</v>
      </c>
      <c r="CX1163" s="32">
        <v>2000</v>
      </c>
      <c r="CZ1163" t="s">
        <v>1027</v>
      </c>
      <c r="DA1163" t="s">
        <v>3104</v>
      </c>
      <c r="DB1163">
        <v>2000</v>
      </c>
      <c r="DC1163">
        <v>2000</v>
      </c>
      <c r="DD1163">
        <v>2000</v>
      </c>
      <c r="DE1163">
        <v>2000</v>
      </c>
      <c r="DF1163">
        <v>2000</v>
      </c>
      <c r="DG1163">
        <v>2000</v>
      </c>
      <c r="DH1163">
        <v>2000</v>
      </c>
      <c r="DI1163">
        <v>2000</v>
      </c>
      <c r="DJ1163">
        <v>2000</v>
      </c>
      <c r="DK1163">
        <v>2000</v>
      </c>
      <c r="DL1163">
        <v>2000</v>
      </c>
      <c r="DM1163">
        <v>2000</v>
      </c>
      <c r="DN1163">
        <f t="shared" si="22"/>
        <v>24000</v>
      </c>
    </row>
    <row r="1164" spans="89:118" x14ac:dyDescent="0.45">
      <c r="CK1164" t="s">
        <v>1027</v>
      </c>
      <c r="CL1164" t="s">
        <v>3106</v>
      </c>
      <c r="CM1164" s="32">
        <v>11412</v>
      </c>
      <c r="CN1164" s="32">
        <v>11412</v>
      </c>
      <c r="CO1164" s="32">
        <v>11412</v>
      </c>
      <c r="CP1164" s="32">
        <v>11412</v>
      </c>
      <c r="CQ1164" s="32">
        <v>11412</v>
      </c>
      <c r="CR1164" s="32">
        <v>11412</v>
      </c>
      <c r="CS1164" s="32">
        <v>11412</v>
      </c>
      <c r="CT1164" s="32">
        <v>11412</v>
      </c>
      <c r="CU1164" s="32">
        <v>11412</v>
      </c>
      <c r="CV1164" s="32">
        <v>11404</v>
      </c>
      <c r="CW1164" s="32">
        <v>11000</v>
      </c>
      <c r="CX1164" s="32">
        <v>11000</v>
      </c>
      <c r="CZ1164" t="s">
        <v>1027</v>
      </c>
      <c r="DA1164" t="s">
        <v>3106</v>
      </c>
      <c r="DB1164">
        <v>11412</v>
      </c>
      <c r="DC1164">
        <v>11412</v>
      </c>
      <c r="DD1164">
        <v>11412</v>
      </c>
      <c r="DE1164">
        <v>11412</v>
      </c>
      <c r="DF1164">
        <v>11412</v>
      </c>
      <c r="DG1164">
        <v>11412</v>
      </c>
      <c r="DH1164">
        <v>11412</v>
      </c>
      <c r="DI1164">
        <v>11412</v>
      </c>
      <c r="DJ1164">
        <v>11412</v>
      </c>
      <c r="DK1164">
        <v>11404</v>
      </c>
      <c r="DL1164">
        <v>11000</v>
      </c>
      <c r="DM1164">
        <v>11000</v>
      </c>
      <c r="DN1164">
        <f t="shared" si="22"/>
        <v>136112</v>
      </c>
    </row>
    <row r="1165" spans="89:118" x14ac:dyDescent="0.45">
      <c r="CK1165" t="s">
        <v>1027</v>
      </c>
      <c r="CL1165" t="s">
        <v>3101</v>
      </c>
      <c r="CM1165" s="32">
        <v>3000</v>
      </c>
      <c r="CN1165" s="32">
        <v>3000</v>
      </c>
      <c r="CO1165" s="32">
        <v>3000</v>
      </c>
      <c r="CP1165" s="32">
        <v>3000</v>
      </c>
      <c r="CQ1165" s="32">
        <v>3000</v>
      </c>
      <c r="CR1165" s="32">
        <v>3000</v>
      </c>
      <c r="CS1165" s="32">
        <v>3000</v>
      </c>
      <c r="CT1165" s="32">
        <v>3000</v>
      </c>
      <c r="CU1165" s="32">
        <v>3000</v>
      </c>
      <c r="CV1165" s="32">
        <v>3000</v>
      </c>
      <c r="CW1165" s="32">
        <v>3000</v>
      </c>
      <c r="CX1165" s="32">
        <v>3000</v>
      </c>
      <c r="CZ1165" t="s">
        <v>1027</v>
      </c>
      <c r="DA1165" t="s">
        <v>3101</v>
      </c>
      <c r="DB1165">
        <v>3000</v>
      </c>
      <c r="DC1165">
        <v>3000</v>
      </c>
      <c r="DD1165">
        <v>3000</v>
      </c>
      <c r="DE1165">
        <v>3000</v>
      </c>
      <c r="DF1165">
        <v>3000</v>
      </c>
      <c r="DG1165">
        <v>3000</v>
      </c>
      <c r="DH1165">
        <v>3000</v>
      </c>
      <c r="DI1165">
        <v>3000</v>
      </c>
      <c r="DJ1165">
        <v>3000</v>
      </c>
      <c r="DK1165">
        <v>3000</v>
      </c>
      <c r="DL1165">
        <v>3000</v>
      </c>
      <c r="DM1165">
        <v>3000</v>
      </c>
      <c r="DN1165">
        <f t="shared" si="22"/>
        <v>36000</v>
      </c>
    </row>
    <row r="1166" spans="89:118" x14ac:dyDescent="0.45">
      <c r="CK1166" t="s">
        <v>1027</v>
      </c>
      <c r="CL1166" t="s">
        <v>3103</v>
      </c>
      <c r="CM1166" s="32">
        <v>38774.949999999997</v>
      </c>
      <c r="CN1166" s="32">
        <v>40656.949999999997</v>
      </c>
      <c r="CO1166" s="32">
        <v>39562.949999999997</v>
      </c>
      <c r="CP1166" s="32">
        <v>36631.949999999997</v>
      </c>
      <c r="CQ1166" s="32">
        <v>35289.949999999997</v>
      </c>
      <c r="CR1166" s="32">
        <v>34717.949999999997</v>
      </c>
      <c r="CS1166" s="32">
        <v>33783.949999999997</v>
      </c>
      <c r="CT1166" s="32">
        <v>33675.949999999997</v>
      </c>
      <c r="CU1166" s="32">
        <v>34031.949999999997</v>
      </c>
      <c r="CV1166" s="32">
        <v>34700.949999999997</v>
      </c>
      <c r="CW1166" s="32">
        <v>34433.949999999997</v>
      </c>
      <c r="CX1166" s="32">
        <v>33935.949999999997</v>
      </c>
      <c r="CZ1166" t="s">
        <v>1027</v>
      </c>
      <c r="DA1166" t="s">
        <v>3103</v>
      </c>
      <c r="DB1166">
        <v>38774.949999999997</v>
      </c>
      <c r="DC1166">
        <v>40656.949999999997</v>
      </c>
      <c r="DD1166">
        <v>39562.949999999997</v>
      </c>
      <c r="DE1166">
        <v>36631.949999999997</v>
      </c>
      <c r="DF1166">
        <v>35289.949999999997</v>
      </c>
      <c r="DG1166">
        <v>34717.949999999997</v>
      </c>
      <c r="DH1166">
        <v>33783.949999999997</v>
      </c>
      <c r="DI1166">
        <v>33675.949999999997</v>
      </c>
      <c r="DJ1166">
        <v>34031.949999999997</v>
      </c>
      <c r="DK1166">
        <v>34700.949999999997</v>
      </c>
      <c r="DL1166">
        <v>34433.949999999997</v>
      </c>
      <c r="DM1166">
        <v>33935.949999999997</v>
      </c>
      <c r="DN1166">
        <f t="shared" si="22"/>
        <v>430197.40000000008</v>
      </c>
    </row>
    <row r="1167" spans="89:118" x14ac:dyDescent="0.45">
      <c r="CK1167" t="s">
        <v>1027</v>
      </c>
      <c r="CL1167" t="s">
        <v>3107</v>
      </c>
      <c r="CM1167" s="32">
        <v>3760.05</v>
      </c>
      <c r="CN1167" s="32">
        <v>3760.05</v>
      </c>
      <c r="CO1167" s="32">
        <v>3760.05</v>
      </c>
      <c r="CP1167" s="32">
        <v>3760.05</v>
      </c>
      <c r="CQ1167" s="32">
        <v>3760.05</v>
      </c>
      <c r="CR1167" s="32">
        <v>3760.05</v>
      </c>
      <c r="CS1167" s="32">
        <v>3760.05</v>
      </c>
      <c r="CT1167" s="32">
        <v>3760.05</v>
      </c>
      <c r="CU1167" s="32">
        <v>3760.05</v>
      </c>
      <c r="CV1167" s="32">
        <v>3760.05</v>
      </c>
      <c r="CW1167" s="32">
        <v>3760.05</v>
      </c>
      <c r="CX1167" s="32">
        <v>3760.05</v>
      </c>
      <c r="CZ1167" t="s">
        <v>1027</v>
      </c>
      <c r="DA1167" t="s">
        <v>3107</v>
      </c>
      <c r="DB1167">
        <v>3760.05</v>
      </c>
      <c r="DC1167">
        <v>3760.05</v>
      </c>
      <c r="DD1167">
        <v>3760.05</v>
      </c>
      <c r="DE1167">
        <v>3760.05</v>
      </c>
      <c r="DF1167">
        <v>3760.05</v>
      </c>
      <c r="DG1167">
        <v>3760.05</v>
      </c>
      <c r="DH1167">
        <v>3760.05</v>
      </c>
      <c r="DI1167">
        <v>3760.05</v>
      </c>
      <c r="DJ1167">
        <v>3760.05</v>
      </c>
      <c r="DK1167">
        <v>3760.05</v>
      </c>
      <c r="DL1167">
        <v>3760.05</v>
      </c>
      <c r="DM1167">
        <v>3760.05</v>
      </c>
      <c r="DN1167">
        <f t="shared" si="22"/>
        <v>45120.600000000006</v>
      </c>
    </row>
    <row r="1168" spans="89:118" x14ac:dyDescent="0.45">
      <c r="CK1168" t="s">
        <v>494</v>
      </c>
      <c r="CL1168" t="s">
        <v>3109</v>
      </c>
      <c r="CM1168" s="32">
        <v>6880</v>
      </c>
      <c r="CN1168" s="32">
        <v>6880</v>
      </c>
      <c r="CO1168" s="32">
        <v>6880</v>
      </c>
      <c r="CP1168" s="32">
        <v>6880</v>
      </c>
      <c r="CQ1168" s="32">
        <v>6880</v>
      </c>
      <c r="CR1168" s="32">
        <v>6880</v>
      </c>
      <c r="CS1168" s="32">
        <v>6880</v>
      </c>
      <c r="CT1168" s="32">
        <v>6880</v>
      </c>
      <c r="CU1168" s="32">
        <v>6880</v>
      </c>
      <c r="CV1168" s="32">
        <v>6880</v>
      </c>
      <c r="CW1168" s="32">
        <v>0</v>
      </c>
      <c r="CX1168" s="32">
        <v>0</v>
      </c>
      <c r="CZ1168" t="s">
        <v>494</v>
      </c>
      <c r="DA1168" t="s">
        <v>3109</v>
      </c>
      <c r="DB1168">
        <v>6880</v>
      </c>
      <c r="DC1168">
        <v>6880</v>
      </c>
      <c r="DD1168">
        <v>6880</v>
      </c>
      <c r="DE1168">
        <v>6880</v>
      </c>
      <c r="DF1168">
        <v>6880</v>
      </c>
      <c r="DG1168">
        <v>6880</v>
      </c>
      <c r="DH1168">
        <v>6880</v>
      </c>
      <c r="DI1168">
        <v>6880</v>
      </c>
      <c r="DJ1168">
        <v>6880</v>
      </c>
      <c r="DK1168">
        <v>6880</v>
      </c>
      <c r="DL1168">
        <v>0</v>
      </c>
      <c r="DM1168">
        <v>0</v>
      </c>
      <c r="DN1168">
        <f t="shared" si="22"/>
        <v>68800</v>
      </c>
    </row>
    <row r="1169" spans="89:118" x14ac:dyDescent="0.45">
      <c r="CK1169" t="s">
        <v>494</v>
      </c>
      <c r="CL1169" t="s">
        <v>3108</v>
      </c>
      <c r="CM1169" s="32">
        <v>0</v>
      </c>
      <c r="CN1169" s="32">
        <v>0</v>
      </c>
      <c r="CO1169" s="32">
        <v>0</v>
      </c>
      <c r="CP1169" s="32">
        <v>0</v>
      </c>
      <c r="CQ1169" s="32">
        <v>0</v>
      </c>
      <c r="CR1169" s="32">
        <v>0</v>
      </c>
      <c r="CS1169" s="32">
        <v>10016</v>
      </c>
      <c r="CT1169" s="32">
        <v>13500</v>
      </c>
      <c r="CU1169" s="32">
        <v>13500</v>
      </c>
      <c r="CV1169" s="32">
        <v>13500</v>
      </c>
      <c r="CW1169" s="32">
        <v>13500</v>
      </c>
      <c r="CX1169" s="32">
        <v>13500</v>
      </c>
      <c r="CZ1169" t="s">
        <v>494</v>
      </c>
      <c r="DA1169" t="s">
        <v>3108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10016</v>
      </c>
      <c r="DI1169">
        <v>13500</v>
      </c>
      <c r="DJ1169">
        <v>13500</v>
      </c>
      <c r="DK1169">
        <v>13500</v>
      </c>
      <c r="DL1169">
        <v>13500</v>
      </c>
      <c r="DM1169">
        <v>13500</v>
      </c>
      <c r="DN1169">
        <f t="shared" si="22"/>
        <v>77516</v>
      </c>
    </row>
    <row r="1170" spans="89:118" x14ac:dyDescent="0.45">
      <c r="CK1170" t="s">
        <v>494</v>
      </c>
      <c r="CL1170" t="s">
        <v>3119</v>
      </c>
      <c r="CM1170" s="32">
        <v>-507</v>
      </c>
      <c r="CN1170" s="32">
        <v>-440</v>
      </c>
      <c r="CO1170" s="32">
        <v>-576</v>
      </c>
      <c r="CP1170" s="32">
        <v>-484</v>
      </c>
      <c r="CQ1170" s="32">
        <v>-546</v>
      </c>
      <c r="CR1170" s="32">
        <v>-500</v>
      </c>
      <c r="CS1170" s="32">
        <v>-526</v>
      </c>
      <c r="CT1170" s="32">
        <v>-536</v>
      </c>
      <c r="CU1170" s="32">
        <v>-947</v>
      </c>
      <c r="CV1170" s="32">
        <v>-1120</v>
      </c>
      <c r="CW1170" s="32">
        <v>-1106</v>
      </c>
      <c r="CX1170" s="32">
        <v>-1129</v>
      </c>
      <c r="CZ1170" t="s">
        <v>494</v>
      </c>
      <c r="DA1170" t="s">
        <v>3119</v>
      </c>
      <c r="DB1170">
        <v>-507</v>
      </c>
      <c r="DC1170">
        <v>-440</v>
      </c>
      <c r="DD1170">
        <v>-576</v>
      </c>
      <c r="DE1170">
        <v>-484</v>
      </c>
      <c r="DF1170">
        <v>-546</v>
      </c>
      <c r="DG1170">
        <v>-500</v>
      </c>
      <c r="DH1170">
        <v>-526</v>
      </c>
      <c r="DI1170">
        <v>-536</v>
      </c>
      <c r="DJ1170">
        <v>-947</v>
      </c>
      <c r="DK1170">
        <v>-1120</v>
      </c>
      <c r="DL1170">
        <v>-1106</v>
      </c>
      <c r="DM1170">
        <v>-1129</v>
      </c>
      <c r="DN1170">
        <f t="shared" si="22"/>
        <v>-8417</v>
      </c>
    </row>
    <row r="1171" spans="89:118" x14ac:dyDescent="0.45">
      <c r="CK1171" t="s">
        <v>494</v>
      </c>
      <c r="CL1171" t="s">
        <v>3115</v>
      </c>
      <c r="CM1171" s="32">
        <v>239524.00399999999</v>
      </c>
      <c r="CN1171" s="32">
        <v>248582.00399999999</v>
      </c>
      <c r="CO1171" s="32">
        <v>254707.535</v>
      </c>
      <c r="CP1171" s="32">
        <v>254749.20199999999</v>
      </c>
      <c r="CQ1171" s="32">
        <v>254669.20199999999</v>
      </c>
      <c r="CR1171" s="32">
        <v>255543.84400000001</v>
      </c>
      <c r="CS1171" s="32">
        <v>227772.20199999999</v>
      </c>
      <c r="CT1171" s="32">
        <v>227772.20199999999</v>
      </c>
      <c r="CU1171" s="32">
        <v>227406.158</v>
      </c>
      <c r="CV1171" s="32">
        <v>238402.057</v>
      </c>
      <c r="CW1171" s="32">
        <v>237873.761</v>
      </c>
      <c r="CX1171" s="32">
        <v>231583.10699999999</v>
      </c>
      <c r="CZ1171" t="s">
        <v>494</v>
      </c>
      <c r="DA1171" t="s">
        <v>3115</v>
      </c>
      <c r="DB1171">
        <v>239524.00399999999</v>
      </c>
      <c r="DC1171">
        <v>248582.00399999999</v>
      </c>
      <c r="DD1171">
        <v>254707.535</v>
      </c>
      <c r="DE1171">
        <v>254749.20199999999</v>
      </c>
      <c r="DF1171">
        <v>254669.20199999999</v>
      </c>
      <c r="DG1171">
        <v>255543.84400000001</v>
      </c>
      <c r="DH1171">
        <v>227772.20199999999</v>
      </c>
      <c r="DI1171">
        <v>227772.20199999999</v>
      </c>
      <c r="DJ1171">
        <v>227406.158</v>
      </c>
      <c r="DK1171">
        <v>238402.057</v>
      </c>
      <c r="DL1171">
        <v>237873.761</v>
      </c>
      <c r="DM1171">
        <v>231583.10699999999</v>
      </c>
      <c r="DN1171">
        <f t="shared" si="22"/>
        <v>2898585.2779999999</v>
      </c>
    </row>
    <row r="1172" spans="89:118" x14ac:dyDescent="0.45">
      <c r="CK1172" t="s">
        <v>494</v>
      </c>
      <c r="CL1172" t="s">
        <v>3111</v>
      </c>
      <c r="CM1172" s="32">
        <v>0</v>
      </c>
      <c r="CN1172" s="32">
        <v>0</v>
      </c>
      <c r="CO1172" s="32">
        <v>0</v>
      </c>
      <c r="CP1172" s="32">
        <v>0</v>
      </c>
      <c r="CQ1172" s="32">
        <v>0</v>
      </c>
      <c r="CR1172" s="32">
        <v>0</v>
      </c>
      <c r="CS1172" s="32">
        <v>0</v>
      </c>
      <c r="CT1172" s="32">
        <v>0</v>
      </c>
      <c r="CU1172" s="32">
        <v>0</v>
      </c>
      <c r="CV1172" s="32">
        <v>0</v>
      </c>
      <c r="CW1172" s="32">
        <v>0</v>
      </c>
      <c r="CX1172" s="32">
        <v>0</v>
      </c>
      <c r="CZ1172" t="s">
        <v>494</v>
      </c>
      <c r="DA1172" t="s">
        <v>3111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f t="shared" si="22"/>
        <v>0</v>
      </c>
    </row>
    <row r="1173" spans="89:118" x14ac:dyDescent="0.45">
      <c r="CK1173" t="s">
        <v>494</v>
      </c>
      <c r="CL1173" t="s">
        <v>3112</v>
      </c>
      <c r="CM1173" s="32">
        <v>60000</v>
      </c>
      <c r="CN1173" s="32">
        <v>60000</v>
      </c>
      <c r="CO1173" s="32">
        <v>60000</v>
      </c>
      <c r="CP1173" s="32">
        <v>60000</v>
      </c>
      <c r="CQ1173" s="32">
        <v>60000</v>
      </c>
      <c r="CR1173" s="32">
        <v>60000</v>
      </c>
      <c r="CS1173" s="32">
        <v>60000</v>
      </c>
      <c r="CT1173" s="32">
        <v>60000</v>
      </c>
      <c r="CU1173" s="32">
        <v>60000</v>
      </c>
      <c r="CV1173" s="32">
        <v>60000</v>
      </c>
      <c r="CW1173" s="32">
        <v>60000</v>
      </c>
      <c r="CX1173" s="32">
        <v>60000</v>
      </c>
      <c r="CZ1173" t="s">
        <v>494</v>
      </c>
      <c r="DA1173" t="s">
        <v>3112</v>
      </c>
      <c r="DB1173">
        <v>60000</v>
      </c>
      <c r="DC1173">
        <v>60000</v>
      </c>
      <c r="DD1173">
        <v>60000</v>
      </c>
      <c r="DE1173">
        <v>60000</v>
      </c>
      <c r="DF1173">
        <v>60000</v>
      </c>
      <c r="DG1173">
        <v>60000</v>
      </c>
      <c r="DH1173">
        <v>60000</v>
      </c>
      <c r="DI1173">
        <v>60000</v>
      </c>
      <c r="DJ1173">
        <v>60000</v>
      </c>
      <c r="DK1173">
        <v>60000</v>
      </c>
      <c r="DL1173">
        <v>60000</v>
      </c>
      <c r="DM1173">
        <v>60000</v>
      </c>
      <c r="DN1173">
        <f t="shared" si="22"/>
        <v>720000</v>
      </c>
    </row>
    <row r="1174" spans="89:118" x14ac:dyDescent="0.45">
      <c r="CK1174" t="s">
        <v>494</v>
      </c>
      <c r="CL1174" t="s">
        <v>3102</v>
      </c>
      <c r="CM1174" s="32">
        <v>245000</v>
      </c>
      <c r="CN1174" s="32">
        <v>245000</v>
      </c>
      <c r="CO1174" s="32">
        <v>245000</v>
      </c>
      <c r="CP1174" s="32">
        <v>245000</v>
      </c>
      <c r="CQ1174" s="32">
        <v>245000</v>
      </c>
      <c r="CR1174" s="32">
        <v>245000</v>
      </c>
      <c r="CS1174" s="32">
        <v>245000</v>
      </c>
      <c r="CT1174" s="32">
        <v>245000</v>
      </c>
      <c r="CU1174" s="32">
        <v>245000</v>
      </c>
      <c r="CV1174" s="32">
        <v>245000</v>
      </c>
      <c r="CW1174" s="32">
        <v>245000</v>
      </c>
      <c r="CX1174" s="32">
        <v>245000</v>
      </c>
      <c r="CZ1174" t="s">
        <v>494</v>
      </c>
      <c r="DA1174" t="s">
        <v>3102</v>
      </c>
      <c r="DB1174">
        <v>245000</v>
      </c>
      <c r="DC1174">
        <v>245000</v>
      </c>
      <c r="DD1174">
        <v>245000</v>
      </c>
      <c r="DE1174">
        <v>245000</v>
      </c>
      <c r="DF1174">
        <v>245000</v>
      </c>
      <c r="DG1174">
        <v>245000</v>
      </c>
      <c r="DH1174">
        <v>245000</v>
      </c>
      <c r="DI1174">
        <v>245000</v>
      </c>
      <c r="DJ1174">
        <v>245000</v>
      </c>
      <c r="DK1174">
        <v>245000</v>
      </c>
      <c r="DL1174">
        <v>245000</v>
      </c>
      <c r="DM1174">
        <v>245000</v>
      </c>
      <c r="DN1174">
        <f t="shared" si="22"/>
        <v>2940000</v>
      </c>
    </row>
    <row r="1175" spans="89:118" x14ac:dyDescent="0.45">
      <c r="CK1175" t="s">
        <v>494</v>
      </c>
      <c r="CL1175" t="s">
        <v>3113</v>
      </c>
      <c r="CM1175" s="32">
        <v>27399</v>
      </c>
      <c r="CN1175" s="32">
        <v>24583</v>
      </c>
      <c r="CO1175" s="32">
        <v>24101</v>
      </c>
      <c r="CP1175" s="32">
        <v>25216</v>
      </c>
      <c r="CQ1175" s="32">
        <v>26088</v>
      </c>
      <c r="CR1175" s="32">
        <v>25578</v>
      </c>
      <c r="CS1175" s="32">
        <v>23620</v>
      </c>
      <c r="CT1175" s="32">
        <v>23594</v>
      </c>
      <c r="CU1175" s="32">
        <v>24787</v>
      </c>
      <c r="CV1175" s="32">
        <v>23396</v>
      </c>
      <c r="CW1175" s="32">
        <v>23589</v>
      </c>
      <c r="CX1175" s="32">
        <v>24084</v>
      </c>
      <c r="CZ1175" t="s">
        <v>494</v>
      </c>
      <c r="DA1175" t="s">
        <v>3113</v>
      </c>
      <c r="DB1175">
        <v>27399</v>
      </c>
      <c r="DC1175">
        <v>24583</v>
      </c>
      <c r="DD1175">
        <v>24101</v>
      </c>
      <c r="DE1175">
        <v>25216</v>
      </c>
      <c r="DF1175">
        <v>26088</v>
      </c>
      <c r="DG1175">
        <v>25578</v>
      </c>
      <c r="DH1175">
        <v>23620</v>
      </c>
      <c r="DI1175">
        <v>23594</v>
      </c>
      <c r="DJ1175">
        <v>24787</v>
      </c>
      <c r="DK1175">
        <v>23396</v>
      </c>
      <c r="DL1175">
        <v>23589</v>
      </c>
      <c r="DM1175">
        <v>24084</v>
      </c>
      <c r="DN1175">
        <f t="shared" si="22"/>
        <v>296035</v>
      </c>
    </row>
    <row r="1176" spans="89:118" x14ac:dyDescent="0.45">
      <c r="CK1176" t="s">
        <v>494</v>
      </c>
      <c r="CL1176" t="s">
        <v>3101</v>
      </c>
      <c r="CM1176" s="32">
        <v>35000</v>
      </c>
      <c r="CN1176" s="32">
        <v>35000</v>
      </c>
      <c r="CO1176" s="32">
        <v>35000</v>
      </c>
      <c r="CP1176" s="32">
        <v>35000</v>
      </c>
      <c r="CQ1176" s="32">
        <v>35000</v>
      </c>
      <c r="CR1176" s="32">
        <v>35000</v>
      </c>
      <c r="CS1176" s="32">
        <v>35000</v>
      </c>
      <c r="CT1176" s="32">
        <v>35000</v>
      </c>
      <c r="CU1176" s="32">
        <v>35000</v>
      </c>
      <c r="CV1176" s="32">
        <v>35000</v>
      </c>
      <c r="CW1176" s="32">
        <v>35000</v>
      </c>
      <c r="CX1176" s="32">
        <v>35000</v>
      </c>
      <c r="CZ1176" t="s">
        <v>494</v>
      </c>
      <c r="DA1176" t="s">
        <v>3101</v>
      </c>
      <c r="DB1176">
        <v>35000</v>
      </c>
      <c r="DC1176">
        <v>35000</v>
      </c>
      <c r="DD1176">
        <v>35000</v>
      </c>
      <c r="DE1176">
        <v>35000</v>
      </c>
      <c r="DF1176">
        <v>35000</v>
      </c>
      <c r="DG1176">
        <v>35000</v>
      </c>
      <c r="DH1176">
        <v>35000</v>
      </c>
      <c r="DI1176">
        <v>35000</v>
      </c>
      <c r="DJ1176">
        <v>35000</v>
      </c>
      <c r="DK1176">
        <v>35000</v>
      </c>
      <c r="DL1176">
        <v>35000</v>
      </c>
      <c r="DM1176">
        <v>35000</v>
      </c>
      <c r="DN1176">
        <f t="shared" si="22"/>
        <v>420000</v>
      </c>
    </row>
    <row r="1177" spans="89:118" x14ac:dyDescent="0.45">
      <c r="CK1177" t="s">
        <v>494</v>
      </c>
      <c r="CL1177" t="s">
        <v>3103</v>
      </c>
      <c r="CM1177" s="32">
        <v>8078</v>
      </c>
      <c r="CN1177" s="32">
        <v>8460</v>
      </c>
      <c r="CO1177" s="32">
        <v>8039</v>
      </c>
      <c r="CP1177" s="32">
        <v>8369</v>
      </c>
      <c r="CQ1177" s="32">
        <v>8078</v>
      </c>
      <c r="CR1177" s="32">
        <v>8234</v>
      </c>
      <c r="CS1177" s="32">
        <v>8312</v>
      </c>
      <c r="CT1177" s="32">
        <v>8088</v>
      </c>
      <c r="CU1177" s="32">
        <v>8234</v>
      </c>
      <c r="CV1177" s="32">
        <v>8195</v>
      </c>
      <c r="CW1177" s="32">
        <v>8234</v>
      </c>
      <c r="CX1177" s="32">
        <v>8446</v>
      </c>
      <c r="CZ1177" t="s">
        <v>494</v>
      </c>
      <c r="DA1177" t="s">
        <v>3103</v>
      </c>
      <c r="DB1177">
        <v>8078</v>
      </c>
      <c r="DC1177">
        <v>8460</v>
      </c>
      <c r="DD1177">
        <v>8039</v>
      </c>
      <c r="DE1177">
        <v>8369</v>
      </c>
      <c r="DF1177">
        <v>8078</v>
      </c>
      <c r="DG1177">
        <v>8234</v>
      </c>
      <c r="DH1177">
        <v>8312</v>
      </c>
      <c r="DI1177">
        <v>8088</v>
      </c>
      <c r="DJ1177">
        <v>8234</v>
      </c>
      <c r="DK1177">
        <v>8195</v>
      </c>
      <c r="DL1177">
        <v>8234</v>
      </c>
      <c r="DM1177">
        <v>8446</v>
      </c>
      <c r="DN1177">
        <f t="shared" si="22"/>
        <v>98767</v>
      </c>
    </row>
    <row r="1178" spans="89:118" x14ac:dyDescent="0.45">
      <c r="CK1178" t="s">
        <v>494</v>
      </c>
      <c r="CL1178" t="s">
        <v>3107</v>
      </c>
      <c r="CM1178" s="32">
        <v>2200</v>
      </c>
      <c r="CN1178" s="32">
        <v>2200</v>
      </c>
      <c r="CO1178" s="32">
        <v>2200</v>
      </c>
      <c r="CP1178" s="32">
        <v>2200</v>
      </c>
      <c r="CQ1178" s="32">
        <v>2200</v>
      </c>
      <c r="CR1178" s="32">
        <v>2200</v>
      </c>
      <c r="CS1178" s="32">
        <v>2200</v>
      </c>
      <c r="CT1178" s="32">
        <v>2200</v>
      </c>
      <c r="CU1178" s="32">
        <v>2200</v>
      </c>
      <c r="CV1178" s="32">
        <v>2200</v>
      </c>
      <c r="CW1178" s="32">
        <v>2200</v>
      </c>
      <c r="CX1178" s="32">
        <v>2200</v>
      </c>
      <c r="CZ1178" t="s">
        <v>494</v>
      </c>
      <c r="DA1178" t="s">
        <v>3107</v>
      </c>
      <c r="DB1178">
        <v>2200</v>
      </c>
      <c r="DC1178">
        <v>2200</v>
      </c>
      <c r="DD1178">
        <v>2200</v>
      </c>
      <c r="DE1178">
        <v>2200</v>
      </c>
      <c r="DF1178">
        <v>2200</v>
      </c>
      <c r="DG1178">
        <v>2200</v>
      </c>
      <c r="DH1178">
        <v>2200</v>
      </c>
      <c r="DI1178">
        <v>2200</v>
      </c>
      <c r="DJ1178">
        <v>2200</v>
      </c>
      <c r="DK1178">
        <v>2200</v>
      </c>
      <c r="DL1178">
        <v>2200</v>
      </c>
      <c r="DM1178">
        <v>2200</v>
      </c>
      <c r="DN1178">
        <f t="shared" si="22"/>
        <v>26400</v>
      </c>
    </row>
    <row r="1179" spans="89:118" x14ac:dyDescent="0.45">
      <c r="CK1179" t="s">
        <v>1271</v>
      </c>
      <c r="CL1179" t="s">
        <v>3114</v>
      </c>
      <c r="CM1179" s="32">
        <v>108000</v>
      </c>
      <c r="CN1179" s="32">
        <v>108000</v>
      </c>
      <c r="CO1179" s="32">
        <v>108000</v>
      </c>
      <c r="CP1179" s="32">
        <v>108000</v>
      </c>
      <c r="CQ1179" s="32">
        <v>108000</v>
      </c>
      <c r="CR1179" s="32">
        <v>108000</v>
      </c>
      <c r="CS1179" s="32">
        <v>108000</v>
      </c>
      <c r="CT1179" s="32">
        <v>108000</v>
      </c>
      <c r="CU1179" s="32">
        <v>108000</v>
      </c>
      <c r="CV1179" s="32">
        <v>108000</v>
      </c>
      <c r="CW1179" s="32">
        <v>108000</v>
      </c>
      <c r="CX1179" s="32">
        <v>108000</v>
      </c>
      <c r="CZ1179" t="s">
        <v>1271</v>
      </c>
      <c r="DA1179" t="s">
        <v>3114</v>
      </c>
      <c r="DB1179">
        <v>108000</v>
      </c>
      <c r="DC1179">
        <v>108000</v>
      </c>
      <c r="DD1179">
        <v>108000</v>
      </c>
      <c r="DE1179">
        <v>108000</v>
      </c>
      <c r="DF1179">
        <v>108000</v>
      </c>
      <c r="DG1179">
        <v>108000</v>
      </c>
      <c r="DH1179">
        <v>108000</v>
      </c>
      <c r="DI1179">
        <v>108000</v>
      </c>
      <c r="DJ1179">
        <v>108000</v>
      </c>
      <c r="DK1179">
        <v>108000</v>
      </c>
      <c r="DL1179">
        <v>108000</v>
      </c>
      <c r="DM1179">
        <v>108000</v>
      </c>
      <c r="DN1179">
        <f t="shared" si="22"/>
        <v>1296000</v>
      </c>
    </row>
    <row r="1180" spans="89:118" x14ac:dyDescent="0.45">
      <c r="CK1180" t="s">
        <v>1271</v>
      </c>
      <c r="CL1180" t="s">
        <v>3111</v>
      </c>
      <c r="CM1180" s="32">
        <v>0</v>
      </c>
      <c r="CN1180" s="32">
        <v>0</v>
      </c>
      <c r="CO1180" s="32">
        <v>0</v>
      </c>
      <c r="CP1180" s="32">
        <v>0</v>
      </c>
      <c r="CQ1180" s="32">
        <v>0</v>
      </c>
      <c r="CR1180" s="32">
        <v>0</v>
      </c>
      <c r="CS1180" s="32">
        <v>0</v>
      </c>
      <c r="CT1180" s="32">
        <v>0</v>
      </c>
      <c r="CU1180" s="32">
        <v>60</v>
      </c>
      <c r="CV1180" s="32">
        <v>0</v>
      </c>
      <c r="CW1180" s="32">
        <v>0</v>
      </c>
      <c r="CX1180" s="32">
        <v>0</v>
      </c>
      <c r="CZ1180" t="s">
        <v>1271</v>
      </c>
      <c r="DA1180" t="s">
        <v>3111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60</v>
      </c>
      <c r="DK1180">
        <v>0</v>
      </c>
      <c r="DL1180">
        <v>0</v>
      </c>
      <c r="DM1180">
        <v>0</v>
      </c>
      <c r="DN1180">
        <f t="shared" si="22"/>
        <v>60</v>
      </c>
    </row>
    <row r="1181" spans="89:118" x14ac:dyDescent="0.45">
      <c r="CK1181" t="s">
        <v>1271</v>
      </c>
      <c r="CL1181" t="s">
        <v>3100</v>
      </c>
      <c r="CM1181" s="32">
        <v>100000</v>
      </c>
      <c r="CN1181" s="32">
        <v>100000</v>
      </c>
      <c r="CO1181" s="32">
        <v>100000</v>
      </c>
      <c r="CP1181" s="32">
        <v>100000</v>
      </c>
      <c r="CQ1181" s="32">
        <v>100000</v>
      </c>
      <c r="CR1181" s="32">
        <v>100000</v>
      </c>
      <c r="CS1181" s="32">
        <v>100000</v>
      </c>
      <c r="CT1181" s="32">
        <v>100000</v>
      </c>
      <c r="CU1181" s="32">
        <v>100000</v>
      </c>
      <c r="CV1181" s="32">
        <v>100000</v>
      </c>
      <c r="CW1181" s="32">
        <v>100000</v>
      </c>
      <c r="CX1181" s="32">
        <v>100000</v>
      </c>
      <c r="CZ1181" t="s">
        <v>1271</v>
      </c>
      <c r="DA1181" t="s">
        <v>3100</v>
      </c>
      <c r="DB1181">
        <v>100000</v>
      </c>
      <c r="DC1181">
        <v>100000</v>
      </c>
      <c r="DD1181">
        <v>100000</v>
      </c>
      <c r="DE1181">
        <v>100000</v>
      </c>
      <c r="DF1181">
        <v>100000</v>
      </c>
      <c r="DG1181">
        <v>100000</v>
      </c>
      <c r="DH1181">
        <v>100000</v>
      </c>
      <c r="DI1181">
        <v>100000</v>
      </c>
      <c r="DJ1181">
        <v>100000</v>
      </c>
      <c r="DK1181">
        <v>100000</v>
      </c>
      <c r="DL1181">
        <v>100000</v>
      </c>
      <c r="DM1181">
        <v>100000</v>
      </c>
      <c r="DN1181">
        <f t="shared" si="22"/>
        <v>1200000</v>
      </c>
    </row>
    <row r="1182" spans="89:118" x14ac:dyDescent="0.45">
      <c r="CK1182" t="s">
        <v>1271</v>
      </c>
      <c r="CL1182" t="s">
        <v>3104</v>
      </c>
      <c r="CM1182" s="32">
        <v>30560</v>
      </c>
      <c r="CN1182" s="32">
        <v>30560</v>
      </c>
      <c r="CO1182" s="32">
        <v>30560</v>
      </c>
      <c r="CP1182" s="32">
        <v>30560</v>
      </c>
      <c r="CQ1182" s="32">
        <v>30560</v>
      </c>
      <c r="CR1182" s="32">
        <v>30560</v>
      </c>
      <c r="CS1182" s="32">
        <v>30560</v>
      </c>
      <c r="CT1182" s="32">
        <v>30560</v>
      </c>
      <c r="CU1182" s="32">
        <v>30560</v>
      </c>
      <c r="CV1182" s="32">
        <v>30560</v>
      </c>
      <c r="CW1182" s="32">
        <v>30560</v>
      </c>
      <c r="CX1182" s="32">
        <v>30560</v>
      </c>
      <c r="CZ1182" t="s">
        <v>1271</v>
      </c>
      <c r="DA1182" t="s">
        <v>3104</v>
      </c>
      <c r="DB1182">
        <v>30560</v>
      </c>
      <c r="DC1182">
        <v>30560</v>
      </c>
      <c r="DD1182">
        <v>30560</v>
      </c>
      <c r="DE1182">
        <v>30560</v>
      </c>
      <c r="DF1182">
        <v>30560</v>
      </c>
      <c r="DG1182">
        <v>30560</v>
      </c>
      <c r="DH1182">
        <v>30560</v>
      </c>
      <c r="DI1182">
        <v>30560</v>
      </c>
      <c r="DJ1182">
        <v>30560</v>
      </c>
      <c r="DK1182">
        <v>30560</v>
      </c>
      <c r="DL1182">
        <v>30560</v>
      </c>
      <c r="DM1182">
        <v>30560</v>
      </c>
      <c r="DN1182">
        <f t="shared" si="22"/>
        <v>366720</v>
      </c>
    </row>
    <row r="1183" spans="89:118" x14ac:dyDescent="0.45">
      <c r="CK1183" t="s">
        <v>1271</v>
      </c>
      <c r="CL1183" t="s">
        <v>3117</v>
      </c>
      <c r="CM1183" s="32">
        <v>0</v>
      </c>
      <c r="CN1183" s="32">
        <v>11271</v>
      </c>
      <c r="CO1183" s="32">
        <v>0</v>
      </c>
      <c r="CP1183" s="32">
        <v>0</v>
      </c>
      <c r="CQ1183" s="32">
        <v>0</v>
      </c>
      <c r="CR1183" s="32">
        <v>0</v>
      </c>
      <c r="CS1183" s="32">
        <v>0</v>
      </c>
      <c r="CT1183" s="32">
        <v>867</v>
      </c>
      <c r="CU1183" s="32">
        <v>0</v>
      </c>
      <c r="CV1183" s="32">
        <v>0</v>
      </c>
      <c r="CW1183" s="32">
        <v>0</v>
      </c>
      <c r="CX1183" s="32">
        <v>0</v>
      </c>
      <c r="CZ1183" t="s">
        <v>1271</v>
      </c>
      <c r="DA1183" t="s">
        <v>3117</v>
      </c>
      <c r="DB1183">
        <v>0</v>
      </c>
      <c r="DC1183">
        <v>11271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867</v>
      </c>
      <c r="DJ1183">
        <v>0</v>
      </c>
      <c r="DK1183">
        <v>0</v>
      </c>
      <c r="DL1183">
        <v>0</v>
      </c>
      <c r="DM1183">
        <v>0</v>
      </c>
      <c r="DN1183">
        <f t="shared" si="22"/>
        <v>12138</v>
      </c>
    </row>
    <row r="1184" spans="89:118" x14ac:dyDescent="0.45">
      <c r="CK1184" t="s">
        <v>1271</v>
      </c>
      <c r="CL1184" t="s">
        <v>3105</v>
      </c>
      <c r="CM1184" s="32">
        <v>4000</v>
      </c>
      <c r="CN1184" s="32">
        <v>4000</v>
      </c>
      <c r="CO1184" s="32">
        <v>4000</v>
      </c>
      <c r="CP1184" s="32">
        <v>1000</v>
      </c>
      <c r="CQ1184" s="32">
        <v>0</v>
      </c>
      <c r="CR1184" s="32">
        <v>0</v>
      </c>
      <c r="CS1184" s="32">
        <v>0</v>
      </c>
      <c r="CT1184" s="32">
        <v>0</v>
      </c>
      <c r="CU1184" s="32">
        <v>0</v>
      </c>
      <c r="CV1184" s="32">
        <v>0</v>
      </c>
      <c r="CW1184" s="32">
        <v>0</v>
      </c>
      <c r="CX1184" s="32">
        <v>0</v>
      </c>
      <c r="CZ1184" t="s">
        <v>1271</v>
      </c>
      <c r="DA1184" t="s">
        <v>3105</v>
      </c>
      <c r="DB1184">
        <v>4000</v>
      </c>
      <c r="DC1184">
        <v>4000</v>
      </c>
      <c r="DD1184">
        <v>4000</v>
      </c>
      <c r="DE1184">
        <v>1000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f t="shared" si="22"/>
        <v>13000</v>
      </c>
    </row>
    <row r="1185" spans="89:118" x14ac:dyDescent="0.45">
      <c r="CK1185" t="s">
        <v>1271</v>
      </c>
      <c r="CL1185" t="s">
        <v>3113</v>
      </c>
      <c r="CM1185" s="32">
        <v>141092</v>
      </c>
      <c r="CN1185" s="32">
        <v>135456</v>
      </c>
      <c r="CO1185" s="32">
        <v>141790</v>
      </c>
      <c r="CP1185" s="32">
        <v>141014</v>
      </c>
      <c r="CQ1185" s="32">
        <v>134193</v>
      </c>
      <c r="CR1185" s="32">
        <v>131819</v>
      </c>
      <c r="CS1185" s="32">
        <v>133207</v>
      </c>
      <c r="CT1185" s="32">
        <v>134132</v>
      </c>
      <c r="CU1185" s="32">
        <v>139524</v>
      </c>
      <c r="CV1185" s="32">
        <v>137789</v>
      </c>
      <c r="CW1185" s="32">
        <v>140913</v>
      </c>
      <c r="CX1185" s="32">
        <v>146616</v>
      </c>
      <c r="CZ1185" t="s">
        <v>1271</v>
      </c>
      <c r="DA1185" t="s">
        <v>3113</v>
      </c>
      <c r="DB1185">
        <v>141092</v>
      </c>
      <c r="DC1185">
        <v>135456</v>
      </c>
      <c r="DD1185">
        <v>141790</v>
      </c>
      <c r="DE1185">
        <v>141014</v>
      </c>
      <c r="DF1185">
        <v>134193</v>
      </c>
      <c r="DG1185">
        <v>131819</v>
      </c>
      <c r="DH1185">
        <v>133207</v>
      </c>
      <c r="DI1185">
        <v>134132</v>
      </c>
      <c r="DJ1185">
        <v>139524</v>
      </c>
      <c r="DK1185">
        <v>137789</v>
      </c>
      <c r="DL1185">
        <v>140913</v>
      </c>
      <c r="DM1185">
        <v>146616</v>
      </c>
      <c r="DN1185">
        <f t="shared" si="22"/>
        <v>1657545</v>
      </c>
    </row>
    <row r="1186" spans="89:118" x14ac:dyDescent="0.45">
      <c r="CK1186" t="s">
        <v>1271</v>
      </c>
      <c r="CL1186" t="s">
        <v>3727</v>
      </c>
      <c r="CM1186" s="32">
        <v>1000</v>
      </c>
      <c r="CN1186" s="32">
        <v>1000</v>
      </c>
      <c r="CO1186" s="32">
        <v>1000</v>
      </c>
      <c r="CP1186" s="32">
        <v>1000</v>
      </c>
      <c r="CQ1186" s="32">
        <v>1000</v>
      </c>
      <c r="CR1186" s="32">
        <v>300</v>
      </c>
      <c r="CS1186" s="32">
        <v>0</v>
      </c>
      <c r="CT1186" s="32">
        <v>0</v>
      </c>
      <c r="CU1186" s="32">
        <v>0</v>
      </c>
      <c r="CV1186" s="32">
        <v>0</v>
      </c>
      <c r="CW1186" s="32">
        <v>0</v>
      </c>
      <c r="CX1186" s="32">
        <v>0</v>
      </c>
      <c r="CZ1186" t="s">
        <v>1271</v>
      </c>
      <c r="DA1186" t="s">
        <v>3727</v>
      </c>
      <c r="DB1186">
        <v>1000</v>
      </c>
      <c r="DC1186">
        <v>1000</v>
      </c>
      <c r="DD1186">
        <v>1000</v>
      </c>
      <c r="DE1186">
        <v>1000</v>
      </c>
      <c r="DF1186">
        <v>1000</v>
      </c>
      <c r="DG1186">
        <v>300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f t="shared" si="22"/>
        <v>5300</v>
      </c>
    </row>
    <row r="1187" spans="89:118" x14ac:dyDescent="0.45">
      <c r="CK1187" t="s">
        <v>1271</v>
      </c>
      <c r="CL1187" t="s">
        <v>3101</v>
      </c>
      <c r="CM1187" s="32">
        <v>50500</v>
      </c>
      <c r="CN1187" s="32">
        <v>50500</v>
      </c>
      <c r="CO1187" s="32">
        <v>50500</v>
      </c>
      <c r="CP1187" s="32">
        <v>50500</v>
      </c>
      <c r="CQ1187" s="32">
        <v>50500</v>
      </c>
      <c r="CR1187" s="32">
        <v>50500</v>
      </c>
      <c r="CS1187" s="32">
        <v>50500</v>
      </c>
      <c r="CT1187" s="32">
        <v>50500</v>
      </c>
      <c r="CU1187" s="32">
        <v>50500</v>
      </c>
      <c r="CV1187" s="32">
        <v>50500</v>
      </c>
      <c r="CW1187" s="32">
        <v>50500</v>
      </c>
      <c r="CX1187" s="32">
        <v>50500</v>
      </c>
      <c r="CZ1187" t="s">
        <v>1271</v>
      </c>
      <c r="DA1187" t="s">
        <v>3101</v>
      </c>
      <c r="DB1187">
        <v>50500</v>
      </c>
      <c r="DC1187">
        <v>50500</v>
      </c>
      <c r="DD1187">
        <v>50500</v>
      </c>
      <c r="DE1187">
        <v>50500</v>
      </c>
      <c r="DF1187">
        <v>50500</v>
      </c>
      <c r="DG1187">
        <v>50500</v>
      </c>
      <c r="DH1187">
        <v>50500</v>
      </c>
      <c r="DI1187">
        <v>50500</v>
      </c>
      <c r="DJ1187">
        <v>50500</v>
      </c>
      <c r="DK1187">
        <v>50500</v>
      </c>
      <c r="DL1187">
        <v>50500</v>
      </c>
      <c r="DM1187">
        <v>50500</v>
      </c>
      <c r="DN1187">
        <f t="shared" si="22"/>
        <v>606000</v>
      </c>
    </row>
    <row r="1188" spans="89:118" x14ac:dyDescent="0.45">
      <c r="CK1188" t="s">
        <v>1271</v>
      </c>
      <c r="CL1188" t="s">
        <v>3103</v>
      </c>
      <c r="CM1188" s="32">
        <v>5359</v>
      </c>
      <c r="CN1188" s="32">
        <v>5336</v>
      </c>
      <c r="CO1188" s="32">
        <v>5200</v>
      </c>
      <c r="CP1188" s="32">
        <v>5200</v>
      </c>
      <c r="CQ1188" s="32">
        <v>5239</v>
      </c>
      <c r="CR1188" s="32">
        <v>5239</v>
      </c>
      <c r="CS1188" s="32">
        <v>5777</v>
      </c>
      <c r="CT1188" s="32">
        <v>5258</v>
      </c>
      <c r="CU1188" s="32">
        <v>6142</v>
      </c>
      <c r="CV1188" s="32">
        <v>5239</v>
      </c>
      <c r="CW1188" s="32">
        <v>5307</v>
      </c>
      <c r="CX1188" s="32">
        <v>5510</v>
      </c>
      <c r="CZ1188" t="s">
        <v>1271</v>
      </c>
      <c r="DA1188" t="s">
        <v>3103</v>
      </c>
      <c r="DB1188">
        <v>5359</v>
      </c>
      <c r="DC1188">
        <v>5336</v>
      </c>
      <c r="DD1188">
        <v>5200</v>
      </c>
      <c r="DE1188">
        <v>5200</v>
      </c>
      <c r="DF1188">
        <v>5239</v>
      </c>
      <c r="DG1188">
        <v>5239</v>
      </c>
      <c r="DH1188">
        <v>5777</v>
      </c>
      <c r="DI1188">
        <v>5258</v>
      </c>
      <c r="DJ1188">
        <v>6142</v>
      </c>
      <c r="DK1188">
        <v>5239</v>
      </c>
      <c r="DL1188">
        <v>5307</v>
      </c>
      <c r="DM1188">
        <v>5510</v>
      </c>
      <c r="DN1188">
        <f t="shared" si="22"/>
        <v>64806</v>
      </c>
    </row>
    <row r="1189" spans="89:118" x14ac:dyDescent="0.45">
      <c r="CK1189" t="s">
        <v>1029</v>
      </c>
      <c r="CL1189" t="s">
        <v>3111</v>
      </c>
      <c r="CM1189" s="32">
        <v>0</v>
      </c>
      <c r="CN1189" s="32">
        <v>0</v>
      </c>
      <c r="CO1189" s="32">
        <v>0</v>
      </c>
      <c r="CP1189" s="32">
        <v>0</v>
      </c>
      <c r="CQ1189" s="32">
        <v>78</v>
      </c>
      <c r="CR1189" s="32">
        <v>0</v>
      </c>
      <c r="CS1189" s="32">
        <v>0</v>
      </c>
      <c r="CT1189" s="32">
        <v>0</v>
      </c>
      <c r="CU1189" s="32">
        <v>0</v>
      </c>
      <c r="CV1189" s="32">
        <v>0</v>
      </c>
      <c r="CW1189" s="32">
        <v>0</v>
      </c>
      <c r="CX1189" s="32">
        <v>0</v>
      </c>
      <c r="CZ1189" t="s">
        <v>1029</v>
      </c>
      <c r="DA1189" t="s">
        <v>3111</v>
      </c>
      <c r="DB1189">
        <v>0</v>
      </c>
      <c r="DC1189">
        <v>0</v>
      </c>
      <c r="DD1189">
        <v>0</v>
      </c>
      <c r="DE1189">
        <v>0</v>
      </c>
      <c r="DF1189">
        <v>78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f t="shared" si="22"/>
        <v>78</v>
      </c>
    </row>
    <row r="1190" spans="89:118" x14ac:dyDescent="0.45">
      <c r="CK1190" t="s">
        <v>1029</v>
      </c>
      <c r="CL1190" t="s">
        <v>3100</v>
      </c>
      <c r="CM1190" s="32">
        <v>161000</v>
      </c>
      <c r="CN1190" s="32">
        <v>161893</v>
      </c>
      <c r="CO1190" s="32">
        <v>166000</v>
      </c>
      <c r="CP1190" s="32">
        <v>166000</v>
      </c>
      <c r="CQ1190" s="32">
        <v>166000</v>
      </c>
      <c r="CR1190" s="32">
        <v>166000</v>
      </c>
      <c r="CS1190" s="32">
        <v>166000</v>
      </c>
      <c r="CT1190" s="32">
        <v>166000</v>
      </c>
      <c r="CU1190" s="32">
        <v>166000</v>
      </c>
      <c r="CV1190" s="32">
        <v>166000</v>
      </c>
      <c r="CW1190" s="32">
        <v>166000</v>
      </c>
      <c r="CX1190" s="32">
        <v>166000</v>
      </c>
      <c r="CZ1190" t="s">
        <v>1029</v>
      </c>
      <c r="DA1190" t="s">
        <v>3100</v>
      </c>
      <c r="DB1190">
        <v>161000</v>
      </c>
      <c r="DC1190">
        <v>161893</v>
      </c>
      <c r="DD1190">
        <v>166000</v>
      </c>
      <c r="DE1190">
        <v>166000</v>
      </c>
      <c r="DF1190">
        <v>166000</v>
      </c>
      <c r="DG1190">
        <v>166000</v>
      </c>
      <c r="DH1190">
        <v>166000</v>
      </c>
      <c r="DI1190">
        <v>166000</v>
      </c>
      <c r="DJ1190">
        <v>166000</v>
      </c>
      <c r="DK1190">
        <v>166000</v>
      </c>
      <c r="DL1190">
        <v>166000</v>
      </c>
      <c r="DM1190">
        <v>166000</v>
      </c>
      <c r="DN1190">
        <f t="shared" si="22"/>
        <v>1982893</v>
      </c>
    </row>
    <row r="1191" spans="89:118" x14ac:dyDescent="0.45">
      <c r="CK1191" t="s">
        <v>1029</v>
      </c>
      <c r="CL1191" t="s">
        <v>3104</v>
      </c>
      <c r="CM1191" s="32">
        <v>35000</v>
      </c>
      <c r="CN1191" s="32">
        <v>48465</v>
      </c>
      <c r="CO1191" s="32">
        <v>32000</v>
      </c>
      <c r="CP1191" s="32">
        <v>32000</v>
      </c>
      <c r="CQ1191" s="32">
        <v>32000</v>
      </c>
      <c r="CR1191" s="32">
        <v>32000</v>
      </c>
      <c r="CS1191" s="32">
        <v>32000</v>
      </c>
      <c r="CT1191" s="32">
        <v>32000</v>
      </c>
      <c r="CU1191" s="32">
        <v>32000</v>
      </c>
      <c r="CV1191" s="32">
        <v>31742</v>
      </c>
      <c r="CW1191" s="32">
        <v>30000</v>
      </c>
      <c r="CX1191" s="32">
        <v>30000</v>
      </c>
      <c r="CZ1191" t="s">
        <v>1029</v>
      </c>
      <c r="DA1191" t="s">
        <v>3104</v>
      </c>
      <c r="DB1191">
        <v>35000</v>
      </c>
      <c r="DC1191">
        <v>48465</v>
      </c>
      <c r="DD1191">
        <v>32000</v>
      </c>
      <c r="DE1191">
        <v>32000</v>
      </c>
      <c r="DF1191">
        <v>32000</v>
      </c>
      <c r="DG1191">
        <v>32000</v>
      </c>
      <c r="DH1191">
        <v>32000</v>
      </c>
      <c r="DI1191">
        <v>32000</v>
      </c>
      <c r="DJ1191">
        <v>32000</v>
      </c>
      <c r="DK1191">
        <v>31742</v>
      </c>
      <c r="DL1191">
        <v>30000</v>
      </c>
      <c r="DM1191">
        <v>30000</v>
      </c>
      <c r="DN1191">
        <f t="shared" si="22"/>
        <v>399207</v>
      </c>
    </row>
    <row r="1192" spans="89:118" x14ac:dyDescent="0.45">
      <c r="CK1192" t="s">
        <v>1029</v>
      </c>
      <c r="CL1192" t="s">
        <v>3112</v>
      </c>
      <c r="CM1192" s="32">
        <v>175550</v>
      </c>
      <c r="CN1192" s="32">
        <v>175550</v>
      </c>
      <c r="CO1192" s="32">
        <v>175550</v>
      </c>
      <c r="CP1192" s="32">
        <v>175550</v>
      </c>
      <c r="CQ1192" s="32">
        <v>175550</v>
      </c>
      <c r="CR1192" s="32">
        <v>175550</v>
      </c>
      <c r="CS1192" s="32">
        <v>175550</v>
      </c>
      <c r="CT1192" s="32">
        <v>175550</v>
      </c>
      <c r="CU1192" s="32">
        <v>175550</v>
      </c>
      <c r="CV1192" s="32">
        <v>175550</v>
      </c>
      <c r="CW1192" s="32">
        <v>175550</v>
      </c>
      <c r="CX1192" s="32">
        <v>175550</v>
      </c>
      <c r="CZ1192" t="s">
        <v>1029</v>
      </c>
      <c r="DA1192" t="s">
        <v>3112</v>
      </c>
      <c r="DB1192">
        <v>175550</v>
      </c>
      <c r="DC1192">
        <v>175550</v>
      </c>
      <c r="DD1192">
        <v>175550</v>
      </c>
      <c r="DE1192">
        <v>175550</v>
      </c>
      <c r="DF1192">
        <v>175550</v>
      </c>
      <c r="DG1192">
        <v>175550</v>
      </c>
      <c r="DH1192">
        <v>175550</v>
      </c>
      <c r="DI1192">
        <v>175550</v>
      </c>
      <c r="DJ1192">
        <v>175550</v>
      </c>
      <c r="DK1192">
        <v>175550</v>
      </c>
      <c r="DL1192">
        <v>175550</v>
      </c>
      <c r="DM1192">
        <v>175550</v>
      </c>
      <c r="DN1192">
        <f t="shared" si="22"/>
        <v>2106600</v>
      </c>
    </row>
    <row r="1193" spans="89:118" x14ac:dyDescent="0.45">
      <c r="CK1193" t="s">
        <v>1029</v>
      </c>
      <c r="CL1193" t="s">
        <v>3105</v>
      </c>
      <c r="CM1193" s="32">
        <v>0</v>
      </c>
      <c r="CN1193" s="32">
        <v>536</v>
      </c>
      <c r="CO1193" s="32">
        <v>3000</v>
      </c>
      <c r="CP1193" s="32">
        <v>3000</v>
      </c>
      <c r="CQ1193" s="32">
        <v>3000</v>
      </c>
      <c r="CR1193" s="32">
        <v>3000</v>
      </c>
      <c r="CS1193" s="32">
        <v>3000</v>
      </c>
      <c r="CT1193" s="32">
        <v>3000</v>
      </c>
      <c r="CU1193" s="32">
        <v>3000</v>
      </c>
      <c r="CV1193" s="32">
        <v>3000</v>
      </c>
      <c r="CW1193" s="32">
        <v>3000</v>
      </c>
      <c r="CX1193" s="32">
        <v>3000</v>
      </c>
      <c r="CZ1193" t="s">
        <v>1029</v>
      </c>
      <c r="DA1193" t="s">
        <v>3105</v>
      </c>
      <c r="DB1193">
        <v>0</v>
      </c>
      <c r="DC1193">
        <v>536</v>
      </c>
      <c r="DD1193">
        <v>3000</v>
      </c>
      <c r="DE1193">
        <v>3000</v>
      </c>
      <c r="DF1193">
        <v>3000</v>
      </c>
      <c r="DG1193">
        <v>3000</v>
      </c>
      <c r="DH1193">
        <v>3000</v>
      </c>
      <c r="DI1193">
        <v>3000</v>
      </c>
      <c r="DJ1193">
        <v>3000</v>
      </c>
      <c r="DK1193">
        <v>3000</v>
      </c>
      <c r="DL1193">
        <v>3000</v>
      </c>
      <c r="DM1193">
        <v>3000</v>
      </c>
      <c r="DN1193">
        <f t="shared" si="22"/>
        <v>30536</v>
      </c>
    </row>
    <row r="1194" spans="89:118" x14ac:dyDescent="0.45">
      <c r="CK1194" t="s">
        <v>1029</v>
      </c>
      <c r="CL1194" t="s">
        <v>3102</v>
      </c>
      <c r="CM1194" s="32">
        <v>236000</v>
      </c>
      <c r="CN1194" s="32">
        <v>236000</v>
      </c>
      <c r="CO1194" s="32">
        <v>236000</v>
      </c>
      <c r="CP1194" s="32">
        <v>236000</v>
      </c>
      <c r="CQ1194" s="32">
        <v>236000</v>
      </c>
      <c r="CR1194" s="32">
        <v>236000</v>
      </c>
      <c r="CS1194" s="32">
        <v>236000</v>
      </c>
      <c r="CT1194" s="32">
        <v>236000</v>
      </c>
      <c r="CU1194" s="32">
        <v>236000</v>
      </c>
      <c r="CV1194" s="32">
        <v>236000</v>
      </c>
      <c r="CW1194" s="32">
        <v>236000</v>
      </c>
      <c r="CX1194" s="32">
        <v>236000</v>
      </c>
      <c r="CZ1194" t="s">
        <v>1029</v>
      </c>
      <c r="DA1194" t="s">
        <v>3102</v>
      </c>
      <c r="DB1194">
        <v>236000</v>
      </c>
      <c r="DC1194">
        <v>236000</v>
      </c>
      <c r="DD1194">
        <v>236000</v>
      </c>
      <c r="DE1194">
        <v>236000</v>
      </c>
      <c r="DF1194">
        <v>236000</v>
      </c>
      <c r="DG1194">
        <v>236000</v>
      </c>
      <c r="DH1194">
        <v>236000</v>
      </c>
      <c r="DI1194">
        <v>236000</v>
      </c>
      <c r="DJ1194">
        <v>236000</v>
      </c>
      <c r="DK1194">
        <v>236000</v>
      </c>
      <c r="DL1194">
        <v>236000</v>
      </c>
      <c r="DM1194">
        <v>236000</v>
      </c>
      <c r="DN1194">
        <f t="shared" si="22"/>
        <v>2832000</v>
      </c>
    </row>
    <row r="1195" spans="89:118" x14ac:dyDescent="0.45">
      <c r="CK1195" t="s">
        <v>1029</v>
      </c>
      <c r="CL1195" t="s">
        <v>3113</v>
      </c>
      <c r="CM1195" s="32">
        <v>48461</v>
      </c>
      <c r="CN1195" s="32">
        <v>48346</v>
      </c>
      <c r="CO1195" s="32">
        <v>48311</v>
      </c>
      <c r="CP1195" s="32">
        <v>48000</v>
      </c>
      <c r="CQ1195" s="32">
        <v>49391</v>
      </c>
      <c r="CR1195" s="32">
        <v>48184</v>
      </c>
      <c r="CS1195" s="32">
        <v>49195</v>
      </c>
      <c r="CT1195" s="32">
        <v>48000</v>
      </c>
      <c r="CU1195" s="32">
        <v>49312</v>
      </c>
      <c r="CV1195" s="32">
        <v>48024</v>
      </c>
      <c r="CW1195" s="32">
        <v>48000</v>
      </c>
      <c r="CX1195" s="32">
        <v>48000</v>
      </c>
      <c r="CZ1195" t="s">
        <v>1029</v>
      </c>
      <c r="DA1195" t="s">
        <v>3113</v>
      </c>
      <c r="DB1195">
        <v>48461</v>
      </c>
      <c r="DC1195">
        <v>48346</v>
      </c>
      <c r="DD1195">
        <v>48311</v>
      </c>
      <c r="DE1195">
        <v>48000</v>
      </c>
      <c r="DF1195">
        <v>49391</v>
      </c>
      <c r="DG1195">
        <v>48184</v>
      </c>
      <c r="DH1195">
        <v>49195</v>
      </c>
      <c r="DI1195">
        <v>48000</v>
      </c>
      <c r="DJ1195">
        <v>49312</v>
      </c>
      <c r="DK1195">
        <v>48024</v>
      </c>
      <c r="DL1195">
        <v>48000</v>
      </c>
      <c r="DM1195">
        <v>48000</v>
      </c>
      <c r="DN1195">
        <f t="shared" si="22"/>
        <v>581224</v>
      </c>
    </row>
    <row r="1196" spans="89:118" x14ac:dyDescent="0.45">
      <c r="CK1196" t="s">
        <v>1029</v>
      </c>
      <c r="CL1196" t="s">
        <v>3101</v>
      </c>
      <c r="CM1196" s="32">
        <v>0</v>
      </c>
      <c r="CN1196" s="32">
        <v>0</v>
      </c>
      <c r="CO1196" s="32">
        <v>0</v>
      </c>
      <c r="CP1196" s="32">
        <v>0</v>
      </c>
      <c r="CQ1196" s="32">
        <v>0</v>
      </c>
      <c r="CR1196" s="32">
        <v>0</v>
      </c>
      <c r="CS1196" s="32">
        <v>0</v>
      </c>
      <c r="CT1196" s="32">
        <v>0</v>
      </c>
      <c r="CU1196" s="32">
        <v>0</v>
      </c>
      <c r="CV1196" s="32">
        <v>0</v>
      </c>
      <c r="CW1196" s="32">
        <v>0</v>
      </c>
      <c r="CX1196" s="32">
        <v>0</v>
      </c>
      <c r="CZ1196" t="s">
        <v>1029</v>
      </c>
      <c r="DA1196" t="s">
        <v>3101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f t="shared" si="22"/>
        <v>0</v>
      </c>
    </row>
    <row r="1197" spans="89:118" x14ac:dyDescent="0.45">
      <c r="CK1197" t="s">
        <v>1029</v>
      </c>
      <c r="CL1197" t="s">
        <v>3103</v>
      </c>
      <c r="CM1197" s="32">
        <v>169325.95</v>
      </c>
      <c r="CN1197" s="32">
        <v>165338.95000000001</v>
      </c>
      <c r="CO1197" s="32">
        <v>168411.95</v>
      </c>
      <c r="CP1197" s="32">
        <v>168267.95</v>
      </c>
      <c r="CQ1197" s="32">
        <v>164670.95000000001</v>
      </c>
      <c r="CR1197" s="32">
        <v>171181.95</v>
      </c>
      <c r="CS1197" s="32">
        <v>169803.95</v>
      </c>
      <c r="CT1197" s="32">
        <v>163482.95000000001</v>
      </c>
      <c r="CU1197" s="32">
        <v>169615.95</v>
      </c>
      <c r="CV1197" s="32">
        <v>170079.95</v>
      </c>
      <c r="CW1197" s="32">
        <v>169600.95</v>
      </c>
      <c r="CX1197" s="32">
        <v>171326.95</v>
      </c>
      <c r="CZ1197" t="s">
        <v>1029</v>
      </c>
      <c r="DA1197" t="s">
        <v>3103</v>
      </c>
      <c r="DB1197">
        <v>169325.95</v>
      </c>
      <c r="DC1197">
        <v>165338.95000000001</v>
      </c>
      <c r="DD1197">
        <v>168411.95</v>
      </c>
      <c r="DE1197">
        <v>168267.95</v>
      </c>
      <c r="DF1197">
        <v>164670.95000000001</v>
      </c>
      <c r="DG1197">
        <v>171181.95</v>
      </c>
      <c r="DH1197">
        <v>169803.95</v>
      </c>
      <c r="DI1197">
        <v>163482.95000000001</v>
      </c>
      <c r="DJ1197">
        <v>169615.95</v>
      </c>
      <c r="DK1197">
        <v>170079.95</v>
      </c>
      <c r="DL1197">
        <v>169600.95</v>
      </c>
      <c r="DM1197">
        <v>171326.95</v>
      </c>
      <c r="DN1197">
        <f t="shared" si="22"/>
        <v>2021108.3999999997</v>
      </c>
    </row>
    <row r="1198" spans="89:118" x14ac:dyDescent="0.45">
      <c r="CK1198" t="s">
        <v>1029</v>
      </c>
      <c r="CL1198" t="s">
        <v>3107</v>
      </c>
      <c r="CM1198" s="32">
        <v>242445.05</v>
      </c>
      <c r="CN1198" s="32">
        <v>246734.05</v>
      </c>
      <c r="CO1198" s="32">
        <v>242955.05</v>
      </c>
      <c r="CP1198" s="32">
        <v>244815.05</v>
      </c>
      <c r="CQ1198" s="32">
        <v>243470.05</v>
      </c>
      <c r="CR1198" s="32">
        <v>245915.05</v>
      </c>
      <c r="CS1198" s="32">
        <v>247395.05</v>
      </c>
      <c r="CT1198" s="32">
        <v>246618.05</v>
      </c>
      <c r="CU1198" s="32">
        <v>247131.05</v>
      </c>
      <c r="CV1198" s="32">
        <v>243723.05</v>
      </c>
      <c r="CW1198" s="32">
        <v>243714.05</v>
      </c>
      <c r="CX1198" s="32">
        <v>238251.05</v>
      </c>
      <c r="CZ1198" t="s">
        <v>1029</v>
      </c>
      <c r="DA1198" t="s">
        <v>3107</v>
      </c>
      <c r="DB1198">
        <v>242445.05</v>
      </c>
      <c r="DC1198">
        <v>246734.05</v>
      </c>
      <c r="DD1198">
        <v>242955.05</v>
      </c>
      <c r="DE1198">
        <v>244815.05</v>
      </c>
      <c r="DF1198">
        <v>243470.05</v>
      </c>
      <c r="DG1198">
        <v>245915.05</v>
      </c>
      <c r="DH1198">
        <v>247395.05</v>
      </c>
      <c r="DI1198">
        <v>246618.05</v>
      </c>
      <c r="DJ1198">
        <v>247131.05</v>
      </c>
      <c r="DK1198">
        <v>243723.05</v>
      </c>
      <c r="DL1198">
        <v>243714.05</v>
      </c>
      <c r="DM1198">
        <v>238251.05</v>
      </c>
      <c r="DN1198">
        <f t="shared" si="22"/>
        <v>2933166.5999999996</v>
      </c>
    </row>
    <row r="1199" spans="89:118" x14ac:dyDescent="0.45">
      <c r="CK1199" t="s">
        <v>530</v>
      </c>
      <c r="CL1199" t="s">
        <v>3111</v>
      </c>
      <c r="CM1199" s="32">
        <v>0</v>
      </c>
      <c r="CN1199" s="32">
        <v>0</v>
      </c>
      <c r="CO1199" s="32">
        <v>0</v>
      </c>
      <c r="CP1199" s="32">
        <v>0</v>
      </c>
      <c r="CQ1199" s="32">
        <v>0</v>
      </c>
      <c r="CR1199" s="32">
        <v>0</v>
      </c>
      <c r="CS1199" s="32">
        <v>0</v>
      </c>
      <c r="CT1199" s="32">
        <v>0</v>
      </c>
      <c r="CU1199" s="32">
        <v>0</v>
      </c>
      <c r="CV1199" s="32">
        <v>0</v>
      </c>
      <c r="CW1199" s="32">
        <v>0</v>
      </c>
      <c r="CX1199" s="32">
        <v>0</v>
      </c>
      <c r="CZ1199" t="s">
        <v>530</v>
      </c>
      <c r="DA1199" t="s">
        <v>3111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f t="shared" si="22"/>
        <v>0</v>
      </c>
    </row>
    <row r="1200" spans="89:118" x14ac:dyDescent="0.45">
      <c r="CK1200" t="s">
        <v>530</v>
      </c>
      <c r="CL1200" t="s">
        <v>3100</v>
      </c>
      <c r="CM1200" s="32">
        <v>373029</v>
      </c>
      <c r="CN1200" s="32">
        <v>373029</v>
      </c>
      <c r="CO1200" s="32">
        <v>373029</v>
      </c>
      <c r="CP1200" s="32">
        <v>372772</v>
      </c>
      <c r="CQ1200" s="32">
        <v>370282</v>
      </c>
      <c r="CR1200" s="32">
        <v>369676</v>
      </c>
      <c r="CS1200" s="32">
        <v>369676</v>
      </c>
      <c r="CT1200" s="32">
        <v>369676</v>
      </c>
      <c r="CU1200" s="32">
        <v>369676</v>
      </c>
      <c r="CV1200" s="32">
        <v>369676</v>
      </c>
      <c r="CW1200" s="32">
        <v>369676</v>
      </c>
      <c r="CX1200" s="32">
        <v>369676</v>
      </c>
      <c r="CZ1200" t="s">
        <v>530</v>
      </c>
      <c r="DA1200" t="s">
        <v>3100</v>
      </c>
      <c r="DB1200">
        <v>373029</v>
      </c>
      <c r="DC1200">
        <v>373029</v>
      </c>
      <c r="DD1200">
        <v>373029</v>
      </c>
      <c r="DE1200">
        <v>372772</v>
      </c>
      <c r="DF1200">
        <v>370282</v>
      </c>
      <c r="DG1200">
        <v>369676</v>
      </c>
      <c r="DH1200">
        <v>369676</v>
      </c>
      <c r="DI1200">
        <v>369676</v>
      </c>
      <c r="DJ1200">
        <v>369676</v>
      </c>
      <c r="DK1200">
        <v>369676</v>
      </c>
      <c r="DL1200">
        <v>369676</v>
      </c>
      <c r="DM1200">
        <v>369676</v>
      </c>
      <c r="DN1200">
        <f t="shared" si="22"/>
        <v>4449873</v>
      </c>
    </row>
    <row r="1201" spans="89:118" x14ac:dyDescent="0.45">
      <c r="CK1201" t="s">
        <v>530</v>
      </c>
      <c r="CL1201" t="s">
        <v>3104</v>
      </c>
      <c r="CM1201" s="32">
        <v>17824</v>
      </c>
      <c r="CN1201" s="32">
        <v>17824</v>
      </c>
      <c r="CO1201" s="32">
        <v>17816</v>
      </c>
      <c r="CP1201" s="32">
        <v>17412</v>
      </c>
      <c r="CQ1201" s="32">
        <v>17404</v>
      </c>
      <c r="CR1201" s="32">
        <v>17000</v>
      </c>
      <c r="CS1201" s="32">
        <v>17000</v>
      </c>
      <c r="CT1201" s="32">
        <v>17000</v>
      </c>
      <c r="CU1201" s="32">
        <v>17000</v>
      </c>
      <c r="CV1201" s="32">
        <v>17000</v>
      </c>
      <c r="CW1201" s="32">
        <v>17000</v>
      </c>
      <c r="CX1201" s="32">
        <v>17000</v>
      </c>
      <c r="CZ1201" t="s">
        <v>530</v>
      </c>
      <c r="DA1201" t="s">
        <v>3104</v>
      </c>
      <c r="DB1201">
        <v>17824</v>
      </c>
      <c r="DC1201">
        <v>17824</v>
      </c>
      <c r="DD1201">
        <v>17816</v>
      </c>
      <c r="DE1201">
        <v>17412</v>
      </c>
      <c r="DF1201">
        <v>17404</v>
      </c>
      <c r="DG1201">
        <v>17000</v>
      </c>
      <c r="DH1201">
        <v>17000</v>
      </c>
      <c r="DI1201">
        <v>17000</v>
      </c>
      <c r="DJ1201">
        <v>17000</v>
      </c>
      <c r="DK1201">
        <v>17000</v>
      </c>
      <c r="DL1201">
        <v>17000</v>
      </c>
      <c r="DM1201">
        <v>17000</v>
      </c>
      <c r="DN1201">
        <f t="shared" si="22"/>
        <v>207280</v>
      </c>
    </row>
    <row r="1202" spans="89:118" x14ac:dyDescent="0.45">
      <c r="CK1202" t="s">
        <v>530</v>
      </c>
      <c r="CL1202" t="s">
        <v>3112</v>
      </c>
      <c r="CM1202" s="32">
        <v>113585</v>
      </c>
      <c r="CN1202" s="32">
        <v>138585</v>
      </c>
      <c r="CO1202" s="32">
        <v>113593</v>
      </c>
      <c r="CP1202" s="32">
        <v>111497</v>
      </c>
      <c r="CQ1202" s="32">
        <v>111497</v>
      </c>
      <c r="CR1202" s="32">
        <v>111497</v>
      </c>
      <c r="CS1202" s="32">
        <v>111497</v>
      </c>
      <c r="CT1202" s="32">
        <v>111497</v>
      </c>
      <c r="CU1202" s="32">
        <v>111497</v>
      </c>
      <c r="CV1202" s="32">
        <v>111497</v>
      </c>
      <c r="CW1202" s="32">
        <v>111497</v>
      </c>
      <c r="CX1202" s="32">
        <v>111497</v>
      </c>
      <c r="CZ1202" t="s">
        <v>530</v>
      </c>
      <c r="DA1202" t="s">
        <v>3112</v>
      </c>
      <c r="DB1202">
        <v>113585</v>
      </c>
      <c r="DC1202">
        <v>138585</v>
      </c>
      <c r="DD1202">
        <v>113593</v>
      </c>
      <c r="DE1202">
        <v>111497</v>
      </c>
      <c r="DF1202">
        <v>111497</v>
      </c>
      <c r="DG1202">
        <v>111497</v>
      </c>
      <c r="DH1202">
        <v>111497</v>
      </c>
      <c r="DI1202">
        <v>111497</v>
      </c>
      <c r="DJ1202">
        <v>111497</v>
      </c>
      <c r="DK1202">
        <v>111497</v>
      </c>
      <c r="DL1202">
        <v>111497</v>
      </c>
      <c r="DM1202">
        <v>111497</v>
      </c>
      <c r="DN1202">
        <f t="shared" si="22"/>
        <v>1369236</v>
      </c>
    </row>
    <row r="1203" spans="89:118" x14ac:dyDescent="0.45">
      <c r="CK1203" t="s">
        <v>530</v>
      </c>
      <c r="CL1203" t="s">
        <v>3105</v>
      </c>
      <c r="CM1203" s="32">
        <v>6000</v>
      </c>
      <c r="CN1203" s="32">
        <v>6000</v>
      </c>
      <c r="CO1203" s="32">
        <v>6000</v>
      </c>
      <c r="CP1203" s="32">
        <v>6000</v>
      </c>
      <c r="CQ1203" s="32">
        <v>6000</v>
      </c>
      <c r="CR1203" s="32">
        <v>6000</v>
      </c>
      <c r="CS1203" s="32">
        <v>6000</v>
      </c>
      <c r="CT1203" s="32">
        <v>6000</v>
      </c>
      <c r="CU1203" s="32">
        <v>6000</v>
      </c>
      <c r="CV1203" s="32">
        <v>6000</v>
      </c>
      <c r="CW1203" s="32">
        <v>6000</v>
      </c>
      <c r="CX1203" s="32">
        <v>6000</v>
      </c>
      <c r="CZ1203" t="s">
        <v>530</v>
      </c>
      <c r="DA1203" t="s">
        <v>3105</v>
      </c>
      <c r="DB1203">
        <v>6000</v>
      </c>
      <c r="DC1203">
        <v>6000</v>
      </c>
      <c r="DD1203">
        <v>6000</v>
      </c>
      <c r="DE1203">
        <v>6000</v>
      </c>
      <c r="DF1203">
        <v>6000</v>
      </c>
      <c r="DG1203">
        <v>6000</v>
      </c>
      <c r="DH1203">
        <v>6000</v>
      </c>
      <c r="DI1203">
        <v>6000</v>
      </c>
      <c r="DJ1203">
        <v>6000</v>
      </c>
      <c r="DK1203">
        <v>6000</v>
      </c>
      <c r="DL1203">
        <v>6000</v>
      </c>
      <c r="DM1203">
        <v>6000</v>
      </c>
      <c r="DN1203">
        <f t="shared" si="22"/>
        <v>72000</v>
      </c>
    </row>
    <row r="1204" spans="89:118" x14ac:dyDescent="0.45">
      <c r="CK1204" t="s">
        <v>530</v>
      </c>
      <c r="CL1204" t="s">
        <v>3102</v>
      </c>
      <c r="CM1204" s="32">
        <v>87400</v>
      </c>
      <c r="CN1204" s="32">
        <v>87400</v>
      </c>
      <c r="CO1204" s="32">
        <v>87400</v>
      </c>
      <c r="CP1204" s="32">
        <v>87400</v>
      </c>
      <c r="CQ1204" s="32">
        <v>87400</v>
      </c>
      <c r="CR1204" s="32">
        <v>87400</v>
      </c>
      <c r="CS1204" s="32">
        <v>87400</v>
      </c>
      <c r="CT1204" s="32">
        <v>87400</v>
      </c>
      <c r="CU1204" s="32">
        <v>87400</v>
      </c>
      <c r="CV1204" s="32">
        <v>87400</v>
      </c>
      <c r="CW1204" s="32">
        <v>87400</v>
      </c>
      <c r="CX1204" s="32">
        <v>87400</v>
      </c>
      <c r="CZ1204" t="s">
        <v>530</v>
      </c>
      <c r="DA1204" t="s">
        <v>3102</v>
      </c>
      <c r="DB1204">
        <v>87400</v>
      </c>
      <c r="DC1204">
        <v>87400</v>
      </c>
      <c r="DD1204">
        <v>87400</v>
      </c>
      <c r="DE1204">
        <v>87400</v>
      </c>
      <c r="DF1204">
        <v>87400</v>
      </c>
      <c r="DG1204">
        <v>87400</v>
      </c>
      <c r="DH1204">
        <v>87400</v>
      </c>
      <c r="DI1204">
        <v>87400</v>
      </c>
      <c r="DJ1204">
        <v>87400</v>
      </c>
      <c r="DK1204">
        <v>87400</v>
      </c>
      <c r="DL1204">
        <v>87400</v>
      </c>
      <c r="DM1204">
        <v>87400</v>
      </c>
      <c r="DN1204">
        <f t="shared" si="22"/>
        <v>1048800</v>
      </c>
    </row>
    <row r="1205" spans="89:118" x14ac:dyDescent="0.45">
      <c r="CK1205" t="s">
        <v>530</v>
      </c>
      <c r="CL1205" t="s">
        <v>3101</v>
      </c>
      <c r="CM1205" s="32">
        <v>102480</v>
      </c>
      <c r="CN1205" s="32">
        <v>101735</v>
      </c>
      <c r="CO1205" s="32">
        <v>101735</v>
      </c>
      <c r="CP1205" s="32">
        <v>101735</v>
      </c>
      <c r="CQ1205" s="32">
        <v>101735</v>
      </c>
      <c r="CR1205" s="32">
        <v>101735</v>
      </c>
      <c r="CS1205" s="32">
        <v>101735</v>
      </c>
      <c r="CT1205" s="32">
        <v>101745</v>
      </c>
      <c r="CU1205" s="32">
        <v>101000</v>
      </c>
      <c r="CV1205" s="32">
        <v>101000</v>
      </c>
      <c r="CW1205" s="32">
        <v>101000</v>
      </c>
      <c r="CX1205" s="32">
        <v>101000</v>
      </c>
      <c r="CZ1205" t="s">
        <v>530</v>
      </c>
      <c r="DA1205" t="s">
        <v>3101</v>
      </c>
      <c r="DB1205">
        <v>102480</v>
      </c>
      <c r="DC1205">
        <v>101735</v>
      </c>
      <c r="DD1205">
        <v>101735</v>
      </c>
      <c r="DE1205">
        <v>101735</v>
      </c>
      <c r="DF1205">
        <v>101735</v>
      </c>
      <c r="DG1205">
        <v>101735</v>
      </c>
      <c r="DH1205">
        <v>101735</v>
      </c>
      <c r="DI1205">
        <v>101745</v>
      </c>
      <c r="DJ1205">
        <v>101000</v>
      </c>
      <c r="DK1205">
        <v>101000</v>
      </c>
      <c r="DL1205">
        <v>101000</v>
      </c>
      <c r="DM1205">
        <v>101000</v>
      </c>
      <c r="DN1205">
        <f t="shared" si="22"/>
        <v>1218635</v>
      </c>
    </row>
    <row r="1206" spans="89:118" x14ac:dyDescent="0.45">
      <c r="CK1206" t="s">
        <v>530</v>
      </c>
      <c r="CL1206" t="s">
        <v>3118</v>
      </c>
      <c r="CM1206" s="32">
        <v>2000</v>
      </c>
      <c r="CN1206" s="32">
        <v>2000</v>
      </c>
      <c r="CO1206" s="32">
        <v>2000</v>
      </c>
      <c r="CP1206" s="32">
        <v>2000</v>
      </c>
      <c r="CQ1206" s="32">
        <v>2000</v>
      </c>
      <c r="CR1206" s="32">
        <v>2000</v>
      </c>
      <c r="CS1206" s="32">
        <v>2000</v>
      </c>
      <c r="CT1206" s="32">
        <v>2000</v>
      </c>
      <c r="CU1206" s="32">
        <v>2000</v>
      </c>
      <c r="CV1206" s="32">
        <v>2000</v>
      </c>
      <c r="CW1206" s="32">
        <v>2000</v>
      </c>
      <c r="CX1206" s="32">
        <v>2000</v>
      </c>
      <c r="CZ1206" t="s">
        <v>530</v>
      </c>
      <c r="DA1206" t="s">
        <v>3118</v>
      </c>
      <c r="DB1206">
        <v>2000</v>
      </c>
      <c r="DC1206">
        <v>2000</v>
      </c>
      <c r="DD1206">
        <v>2000</v>
      </c>
      <c r="DE1206">
        <v>2000</v>
      </c>
      <c r="DF1206">
        <v>2000</v>
      </c>
      <c r="DG1206">
        <v>2000</v>
      </c>
      <c r="DH1206">
        <v>2000</v>
      </c>
      <c r="DI1206">
        <v>2000</v>
      </c>
      <c r="DJ1206">
        <v>2000</v>
      </c>
      <c r="DK1206">
        <v>2000</v>
      </c>
      <c r="DL1206">
        <v>2000</v>
      </c>
      <c r="DM1206">
        <v>2000</v>
      </c>
      <c r="DN1206">
        <f t="shared" si="22"/>
        <v>24000</v>
      </c>
    </row>
    <row r="1207" spans="89:118" x14ac:dyDescent="0.45">
      <c r="CK1207" t="s">
        <v>530</v>
      </c>
      <c r="CL1207" t="s">
        <v>3103</v>
      </c>
      <c r="CM1207" s="32">
        <v>11320</v>
      </c>
      <c r="CN1207" s="32">
        <v>11288</v>
      </c>
      <c r="CO1207" s="32">
        <v>11065</v>
      </c>
      <c r="CP1207" s="32">
        <v>11084</v>
      </c>
      <c r="CQ1207" s="32">
        <v>10673</v>
      </c>
      <c r="CR1207" s="32">
        <v>11051</v>
      </c>
      <c r="CS1207" s="32">
        <v>10793</v>
      </c>
      <c r="CT1207" s="32">
        <v>10959</v>
      </c>
      <c r="CU1207" s="32">
        <v>10979</v>
      </c>
      <c r="CV1207" s="32">
        <v>10634</v>
      </c>
      <c r="CW1207" s="32">
        <v>10712</v>
      </c>
      <c r="CX1207" s="32">
        <v>10634</v>
      </c>
      <c r="CZ1207" t="s">
        <v>530</v>
      </c>
      <c r="DA1207" t="s">
        <v>3103</v>
      </c>
      <c r="DB1207">
        <v>11320</v>
      </c>
      <c r="DC1207">
        <v>11288</v>
      </c>
      <c r="DD1207">
        <v>11065</v>
      </c>
      <c r="DE1207">
        <v>11084</v>
      </c>
      <c r="DF1207">
        <v>10673</v>
      </c>
      <c r="DG1207">
        <v>11051</v>
      </c>
      <c r="DH1207">
        <v>10793</v>
      </c>
      <c r="DI1207">
        <v>10959</v>
      </c>
      <c r="DJ1207">
        <v>10979</v>
      </c>
      <c r="DK1207">
        <v>10634</v>
      </c>
      <c r="DL1207">
        <v>10712</v>
      </c>
      <c r="DM1207">
        <v>10634</v>
      </c>
      <c r="DN1207">
        <f t="shared" si="22"/>
        <v>131192</v>
      </c>
    </row>
    <row r="1208" spans="89:118" x14ac:dyDescent="0.45">
      <c r="CK1208" t="s">
        <v>638</v>
      </c>
      <c r="CL1208" t="s">
        <v>3109</v>
      </c>
      <c r="CM1208" s="32">
        <v>123394</v>
      </c>
      <c r="CN1208" s="32">
        <v>129907</v>
      </c>
      <c r="CO1208" s="32">
        <v>132286</v>
      </c>
      <c r="CP1208" s="32">
        <v>133303</v>
      </c>
      <c r="CQ1208" s="32">
        <v>144890</v>
      </c>
      <c r="CR1208" s="32">
        <v>142288</v>
      </c>
      <c r="CS1208" s="32">
        <v>142088</v>
      </c>
      <c r="CT1208" s="32">
        <v>144474</v>
      </c>
      <c r="CU1208" s="32">
        <v>142965</v>
      </c>
      <c r="CV1208" s="32">
        <v>144872</v>
      </c>
      <c r="CW1208" s="32">
        <v>347</v>
      </c>
      <c r="CX1208" s="32">
        <v>414</v>
      </c>
      <c r="CZ1208" t="s">
        <v>638</v>
      </c>
      <c r="DA1208" t="s">
        <v>3109</v>
      </c>
      <c r="DB1208">
        <v>123394</v>
      </c>
      <c r="DC1208">
        <v>129907</v>
      </c>
      <c r="DD1208">
        <v>132286</v>
      </c>
      <c r="DE1208">
        <v>133303</v>
      </c>
      <c r="DF1208">
        <v>144890</v>
      </c>
      <c r="DG1208">
        <v>142288</v>
      </c>
      <c r="DH1208">
        <v>142088</v>
      </c>
      <c r="DI1208">
        <v>144474</v>
      </c>
      <c r="DJ1208">
        <v>142965</v>
      </c>
      <c r="DK1208">
        <v>144872</v>
      </c>
      <c r="DL1208">
        <v>347</v>
      </c>
      <c r="DM1208">
        <v>414</v>
      </c>
      <c r="DN1208">
        <f t="shared" si="22"/>
        <v>1381228</v>
      </c>
    </row>
    <row r="1209" spans="89:118" x14ac:dyDescent="0.45">
      <c r="CK1209" t="s">
        <v>638</v>
      </c>
      <c r="CL1209" t="s">
        <v>3111</v>
      </c>
      <c r="CM1209" s="32">
        <v>0</v>
      </c>
      <c r="CN1209" s="32">
        <v>0</v>
      </c>
      <c r="CO1209" s="32">
        <v>2295</v>
      </c>
      <c r="CP1209" s="32">
        <v>570</v>
      </c>
      <c r="CQ1209" s="32">
        <v>979</v>
      </c>
      <c r="CR1209" s="32">
        <v>720</v>
      </c>
      <c r="CS1209" s="32">
        <v>1039</v>
      </c>
      <c r="CT1209" s="32">
        <v>360</v>
      </c>
      <c r="CU1209" s="32">
        <v>60</v>
      </c>
      <c r="CV1209" s="32">
        <v>0</v>
      </c>
      <c r="CW1209" s="32">
        <v>120</v>
      </c>
      <c r="CX1209" s="32">
        <v>0</v>
      </c>
      <c r="CZ1209" t="s">
        <v>638</v>
      </c>
      <c r="DA1209" t="s">
        <v>3111</v>
      </c>
      <c r="DB1209">
        <v>0</v>
      </c>
      <c r="DC1209">
        <v>0</v>
      </c>
      <c r="DD1209">
        <v>2295</v>
      </c>
      <c r="DE1209">
        <v>570</v>
      </c>
      <c r="DF1209">
        <v>979</v>
      </c>
      <c r="DG1209">
        <v>720</v>
      </c>
      <c r="DH1209">
        <v>1039</v>
      </c>
      <c r="DI1209">
        <v>360</v>
      </c>
      <c r="DJ1209">
        <v>60</v>
      </c>
      <c r="DK1209">
        <v>0</v>
      </c>
      <c r="DL1209">
        <v>120</v>
      </c>
      <c r="DM1209">
        <v>0</v>
      </c>
      <c r="DN1209">
        <f t="shared" si="22"/>
        <v>6143</v>
      </c>
    </row>
    <row r="1210" spans="89:118" x14ac:dyDescent="0.45">
      <c r="CK1210" t="s">
        <v>638</v>
      </c>
      <c r="CL1210" t="s">
        <v>3100</v>
      </c>
      <c r="CM1210" s="32">
        <v>138621</v>
      </c>
      <c r="CN1210" s="32">
        <v>138621</v>
      </c>
      <c r="CO1210" s="32">
        <v>151196</v>
      </c>
      <c r="CP1210" s="32">
        <v>167660</v>
      </c>
      <c r="CQ1210" s="32">
        <v>165886</v>
      </c>
      <c r="CR1210" s="32">
        <v>165886</v>
      </c>
      <c r="CS1210" s="32">
        <v>165886</v>
      </c>
      <c r="CT1210" s="32">
        <v>165886</v>
      </c>
      <c r="CU1210" s="32">
        <v>165886</v>
      </c>
      <c r="CV1210" s="32">
        <v>159821</v>
      </c>
      <c r="CW1210" s="32">
        <v>157886</v>
      </c>
      <c r="CX1210" s="32">
        <v>156924</v>
      </c>
      <c r="CZ1210" t="s">
        <v>638</v>
      </c>
      <c r="DA1210" t="s">
        <v>3100</v>
      </c>
      <c r="DB1210">
        <v>138621</v>
      </c>
      <c r="DC1210">
        <v>138621</v>
      </c>
      <c r="DD1210">
        <v>151196</v>
      </c>
      <c r="DE1210">
        <v>167660</v>
      </c>
      <c r="DF1210">
        <v>165886</v>
      </c>
      <c r="DG1210">
        <v>165886</v>
      </c>
      <c r="DH1210">
        <v>165886</v>
      </c>
      <c r="DI1210">
        <v>165886</v>
      </c>
      <c r="DJ1210">
        <v>165886</v>
      </c>
      <c r="DK1210">
        <v>159821</v>
      </c>
      <c r="DL1210">
        <v>157886</v>
      </c>
      <c r="DM1210">
        <v>156924</v>
      </c>
      <c r="DN1210">
        <f t="shared" si="22"/>
        <v>1900159</v>
      </c>
    </row>
    <row r="1211" spans="89:118" x14ac:dyDescent="0.45">
      <c r="CK1211" t="s">
        <v>638</v>
      </c>
      <c r="CL1211" t="s">
        <v>3112</v>
      </c>
      <c r="CM1211" s="32">
        <v>48000</v>
      </c>
      <c r="CN1211" s="32">
        <v>48000</v>
      </c>
      <c r="CO1211" s="32">
        <v>48000</v>
      </c>
      <c r="CP1211" s="32">
        <v>58295</v>
      </c>
      <c r="CQ1211" s="32">
        <v>68962</v>
      </c>
      <c r="CR1211" s="32">
        <v>68962</v>
      </c>
      <c r="CS1211" s="32">
        <v>68962</v>
      </c>
      <c r="CT1211" s="32">
        <v>68962</v>
      </c>
      <c r="CU1211" s="32">
        <v>80591</v>
      </c>
      <c r="CV1211" s="32">
        <v>89924</v>
      </c>
      <c r="CW1211" s="32">
        <v>89924</v>
      </c>
      <c r="CX1211" s="32">
        <v>89924</v>
      </c>
      <c r="CZ1211" t="s">
        <v>638</v>
      </c>
      <c r="DA1211" t="s">
        <v>3112</v>
      </c>
      <c r="DB1211">
        <v>48000</v>
      </c>
      <c r="DC1211">
        <v>48000</v>
      </c>
      <c r="DD1211">
        <v>48000</v>
      </c>
      <c r="DE1211">
        <v>58295</v>
      </c>
      <c r="DF1211">
        <v>68962</v>
      </c>
      <c r="DG1211">
        <v>68962</v>
      </c>
      <c r="DH1211">
        <v>68962</v>
      </c>
      <c r="DI1211">
        <v>68962</v>
      </c>
      <c r="DJ1211">
        <v>80591</v>
      </c>
      <c r="DK1211">
        <v>89924</v>
      </c>
      <c r="DL1211">
        <v>89924</v>
      </c>
      <c r="DM1211">
        <v>89924</v>
      </c>
      <c r="DN1211">
        <f t="shared" si="22"/>
        <v>828506</v>
      </c>
    </row>
    <row r="1212" spans="89:118" x14ac:dyDescent="0.45">
      <c r="CK1212" t="s">
        <v>638</v>
      </c>
      <c r="CL1212" t="s">
        <v>3113</v>
      </c>
      <c r="CM1212" s="32">
        <v>102962</v>
      </c>
      <c r="CN1212" s="32">
        <v>119949</v>
      </c>
      <c r="CO1212" s="32">
        <v>88160</v>
      </c>
      <c r="CP1212" s="32">
        <v>156452</v>
      </c>
      <c r="CQ1212" s="32">
        <v>136733</v>
      </c>
      <c r="CR1212" s="32">
        <v>157845</v>
      </c>
      <c r="CS1212" s="32">
        <v>155546</v>
      </c>
      <c r="CT1212" s="32">
        <v>159612</v>
      </c>
      <c r="CU1212" s="32">
        <v>144066</v>
      </c>
      <c r="CV1212" s="32">
        <v>152624</v>
      </c>
      <c r="CW1212" s="32">
        <v>142877</v>
      </c>
      <c r="CX1212" s="32">
        <v>161902</v>
      </c>
      <c r="CZ1212" t="s">
        <v>638</v>
      </c>
      <c r="DA1212" t="s">
        <v>3113</v>
      </c>
      <c r="DB1212">
        <v>102962</v>
      </c>
      <c r="DC1212">
        <v>119949</v>
      </c>
      <c r="DD1212">
        <v>88160</v>
      </c>
      <c r="DE1212">
        <v>156452</v>
      </c>
      <c r="DF1212">
        <v>136733</v>
      </c>
      <c r="DG1212">
        <v>157845</v>
      </c>
      <c r="DH1212">
        <v>155546</v>
      </c>
      <c r="DI1212">
        <v>159612</v>
      </c>
      <c r="DJ1212">
        <v>144066</v>
      </c>
      <c r="DK1212">
        <v>152624</v>
      </c>
      <c r="DL1212">
        <v>142877</v>
      </c>
      <c r="DM1212">
        <v>161902</v>
      </c>
      <c r="DN1212">
        <f t="shared" si="22"/>
        <v>1678728</v>
      </c>
    </row>
    <row r="1213" spans="89:118" x14ac:dyDescent="0.45">
      <c r="CK1213" t="s">
        <v>638</v>
      </c>
      <c r="CL1213" t="s">
        <v>3101</v>
      </c>
      <c r="CM1213" s="32">
        <v>50856</v>
      </c>
      <c r="CN1213" s="32">
        <v>50856</v>
      </c>
      <c r="CO1213" s="32">
        <v>50856</v>
      </c>
      <c r="CP1213" s="32">
        <v>51332</v>
      </c>
      <c r="CQ1213" s="32">
        <v>51121</v>
      </c>
      <c r="CR1213" s="32">
        <v>51131</v>
      </c>
      <c r="CS1213" s="32">
        <v>49424</v>
      </c>
      <c r="CT1213" s="32">
        <v>48462</v>
      </c>
      <c r="CU1213" s="32">
        <v>48462</v>
      </c>
      <c r="CV1213" s="32">
        <v>48462</v>
      </c>
      <c r="CW1213" s="32">
        <v>48462</v>
      </c>
      <c r="CX1213" s="32">
        <v>48462</v>
      </c>
      <c r="CZ1213" t="s">
        <v>638</v>
      </c>
      <c r="DA1213" t="s">
        <v>3101</v>
      </c>
      <c r="DB1213">
        <v>50856</v>
      </c>
      <c r="DC1213">
        <v>50856</v>
      </c>
      <c r="DD1213">
        <v>50856</v>
      </c>
      <c r="DE1213">
        <v>51332</v>
      </c>
      <c r="DF1213">
        <v>51121</v>
      </c>
      <c r="DG1213">
        <v>51131</v>
      </c>
      <c r="DH1213">
        <v>49424</v>
      </c>
      <c r="DI1213">
        <v>48462</v>
      </c>
      <c r="DJ1213">
        <v>48462</v>
      </c>
      <c r="DK1213">
        <v>48462</v>
      </c>
      <c r="DL1213">
        <v>48462</v>
      </c>
      <c r="DM1213">
        <v>48462</v>
      </c>
      <c r="DN1213">
        <f t="shared" si="22"/>
        <v>597886</v>
      </c>
    </row>
    <row r="1214" spans="89:118" x14ac:dyDescent="0.45">
      <c r="CK1214" t="s">
        <v>638</v>
      </c>
      <c r="CL1214" t="s">
        <v>3103</v>
      </c>
      <c r="CM1214" s="32">
        <v>117075.9</v>
      </c>
      <c r="CN1214" s="32">
        <v>108534.9</v>
      </c>
      <c r="CO1214" s="32">
        <v>188576.90000000002</v>
      </c>
      <c r="CP1214" s="32">
        <v>118513.9</v>
      </c>
      <c r="CQ1214" s="32">
        <v>130719.9</v>
      </c>
      <c r="CR1214" s="32">
        <v>115741.9</v>
      </c>
      <c r="CS1214" s="32">
        <v>122151.9</v>
      </c>
      <c r="CT1214" s="32">
        <v>121126.9</v>
      </c>
      <c r="CU1214" s="32">
        <v>121158.9</v>
      </c>
      <c r="CV1214" s="32">
        <v>118948.9</v>
      </c>
      <c r="CW1214" s="32">
        <v>111448.9</v>
      </c>
      <c r="CX1214" s="32">
        <v>122452.9</v>
      </c>
      <c r="CZ1214" t="s">
        <v>638</v>
      </c>
      <c r="DA1214" t="s">
        <v>3103</v>
      </c>
      <c r="DB1214">
        <v>117075.9</v>
      </c>
      <c r="DC1214">
        <v>108534.9</v>
      </c>
      <c r="DD1214">
        <v>188576.90000000002</v>
      </c>
      <c r="DE1214">
        <v>118513.9</v>
      </c>
      <c r="DF1214">
        <v>130719.9</v>
      </c>
      <c r="DG1214">
        <v>115741.9</v>
      </c>
      <c r="DH1214">
        <v>122151.9</v>
      </c>
      <c r="DI1214">
        <v>121126.9</v>
      </c>
      <c r="DJ1214">
        <v>121158.9</v>
      </c>
      <c r="DK1214">
        <v>118948.9</v>
      </c>
      <c r="DL1214">
        <v>111448.9</v>
      </c>
      <c r="DM1214">
        <v>122452.9</v>
      </c>
      <c r="DN1214">
        <f t="shared" si="22"/>
        <v>1496451.7999999998</v>
      </c>
    </row>
    <row r="1215" spans="89:118" x14ac:dyDescent="0.45">
      <c r="CK1215" t="s">
        <v>638</v>
      </c>
      <c r="CL1215" t="s">
        <v>3107</v>
      </c>
      <c r="CM1215" s="32">
        <v>40674.1</v>
      </c>
      <c r="CN1215" s="32">
        <v>41700.1</v>
      </c>
      <c r="CO1215" s="32">
        <v>41104.1</v>
      </c>
      <c r="CP1215" s="32">
        <v>52072.1</v>
      </c>
      <c r="CQ1215" s="32">
        <v>49587.1</v>
      </c>
      <c r="CR1215" s="32">
        <v>52885.1</v>
      </c>
      <c r="CS1215" s="32">
        <v>52129.1</v>
      </c>
      <c r="CT1215" s="32">
        <v>51356.1</v>
      </c>
      <c r="CU1215" s="32">
        <v>60947.1</v>
      </c>
      <c r="CV1215" s="32">
        <v>51158.1</v>
      </c>
      <c r="CW1215" s="32">
        <v>52279.1</v>
      </c>
      <c r="CX1215" s="32">
        <v>53444.1</v>
      </c>
      <c r="CZ1215" t="s">
        <v>638</v>
      </c>
      <c r="DA1215" t="s">
        <v>3107</v>
      </c>
      <c r="DB1215">
        <v>40674.1</v>
      </c>
      <c r="DC1215">
        <v>41700.1</v>
      </c>
      <c r="DD1215">
        <v>41104.1</v>
      </c>
      <c r="DE1215">
        <v>52072.1</v>
      </c>
      <c r="DF1215">
        <v>49587.1</v>
      </c>
      <c r="DG1215">
        <v>52885.1</v>
      </c>
      <c r="DH1215">
        <v>52129.1</v>
      </c>
      <c r="DI1215">
        <v>51356.1</v>
      </c>
      <c r="DJ1215">
        <v>60947.1</v>
      </c>
      <c r="DK1215">
        <v>51158.1</v>
      </c>
      <c r="DL1215">
        <v>52279.1</v>
      </c>
      <c r="DM1215">
        <v>53444.1</v>
      </c>
      <c r="DN1215">
        <f t="shared" si="22"/>
        <v>599336.19999999984</v>
      </c>
    </row>
    <row r="1216" spans="89:118" x14ac:dyDescent="0.45">
      <c r="CK1216" t="s">
        <v>1031</v>
      </c>
      <c r="CL1216" t="s">
        <v>3111</v>
      </c>
      <c r="CM1216" s="32">
        <v>0</v>
      </c>
      <c r="CN1216" s="32">
        <v>101</v>
      </c>
      <c r="CO1216" s="32">
        <v>0</v>
      </c>
      <c r="CP1216" s="32">
        <v>0</v>
      </c>
      <c r="CQ1216" s="32">
        <v>0</v>
      </c>
      <c r="CR1216" s="32">
        <v>0</v>
      </c>
      <c r="CS1216" s="32">
        <v>0</v>
      </c>
      <c r="CT1216" s="32">
        <v>0</v>
      </c>
      <c r="CU1216" s="32">
        <v>0</v>
      </c>
      <c r="CV1216" s="32">
        <v>0</v>
      </c>
      <c r="CW1216" s="32">
        <v>0</v>
      </c>
      <c r="CX1216" s="32">
        <v>0</v>
      </c>
      <c r="CZ1216" t="s">
        <v>1031</v>
      </c>
      <c r="DA1216" t="s">
        <v>3111</v>
      </c>
      <c r="DB1216">
        <v>0</v>
      </c>
      <c r="DC1216">
        <v>101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f t="shared" si="22"/>
        <v>101</v>
      </c>
    </row>
    <row r="1217" spans="89:118" x14ac:dyDescent="0.45">
      <c r="CK1217" t="s">
        <v>1031</v>
      </c>
      <c r="CL1217" t="s">
        <v>3100</v>
      </c>
      <c r="CM1217" s="32">
        <v>71029</v>
      </c>
      <c r="CN1217" s="32">
        <v>71029</v>
      </c>
      <c r="CO1217" s="32">
        <v>71029</v>
      </c>
      <c r="CP1217" s="32">
        <v>71029</v>
      </c>
      <c r="CQ1217" s="32">
        <v>71029</v>
      </c>
      <c r="CR1217" s="32">
        <v>71029</v>
      </c>
      <c r="CS1217" s="32">
        <v>71029</v>
      </c>
      <c r="CT1217" s="32">
        <v>71029</v>
      </c>
      <c r="CU1217" s="32">
        <v>71029</v>
      </c>
      <c r="CV1217" s="32">
        <v>71043</v>
      </c>
      <c r="CW1217" s="32">
        <v>70000</v>
      </c>
      <c r="CX1217" s="32">
        <v>70000</v>
      </c>
      <c r="CZ1217" t="s">
        <v>1031</v>
      </c>
      <c r="DA1217" t="s">
        <v>3100</v>
      </c>
      <c r="DB1217">
        <v>71029</v>
      </c>
      <c r="DC1217">
        <v>71029</v>
      </c>
      <c r="DD1217">
        <v>71029</v>
      </c>
      <c r="DE1217">
        <v>71029</v>
      </c>
      <c r="DF1217">
        <v>71029</v>
      </c>
      <c r="DG1217">
        <v>71029</v>
      </c>
      <c r="DH1217">
        <v>71029</v>
      </c>
      <c r="DI1217">
        <v>71029</v>
      </c>
      <c r="DJ1217">
        <v>71029</v>
      </c>
      <c r="DK1217">
        <v>71043</v>
      </c>
      <c r="DL1217">
        <v>70000</v>
      </c>
      <c r="DM1217">
        <v>70000</v>
      </c>
      <c r="DN1217">
        <f t="shared" si="22"/>
        <v>850304</v>
      </c>
    </row>
    <row r="1218" spans="89:118" x14ac:dyDescent="0.45">
      <c r="CK1218" t="s">
        <v>1031</v>
      </c>
      <c r="CL1218" t="s">
        <v>3104</v>
      </c>
      <c r="CM1218" s="32">
        <v>14735</v>
      </c>
      <c r="CN1218" s="32">
        <v>14735</v>
      </c>
      <c r="CO1218" s="32">
        <v>14735</v>
      </c>
      <c r="CP1218" s="32">
        <v>14735</v>
      </c>
      <c r="CQ1218" s="32">
        <v>14735</v>
      </c>
      <c r="CR1218" s="32">
        <v>14735</v>
      </c>
      <c r="CS1218" s="32">
        <v>14745</v>
      </c>
      <c r="CT1218" s="32">
        <v>14000</v>
      </c>
      <c r="CU1218" s="32">
        <v>14000</v>
      </c>
      <c r="CV1218" s="32">
        <v>14000</v>
      </c>
      <c r="CW1218" s="32">
        <v>14000</v>
      </c>
      <c r="CX1218" s="32">
        <v>14000</v>
      </c>
      <c r="CZ1218" t="s">
        <v>1031</v>
      </c>
      <c r="DA1218" t="s">
        <v>3104</v>
      </c>
      <c r="DB1218">
        <v>14735</v>
      </c>
      <c r="DC1218">
        <v>14735</v>
      </c>
      <c r="DD1218">
        <v>14735</v>
      </c>
      <c r="DE1218">
        <v>14735</v>
      </c>
      <c r="DF1218">
        <v>14735</v>
      </c>
      <c r="DG1218">
        <v>14735</v>
      </c>
      <c r="DH1218">
        <v>14745</v>
      </c>
      <c r="DI1218">
        <v>14000</v>
      </c>
      <c r="DJ1218">
        <v>14000</v>
      </c>
      <c r="DK1218">
        <v>14000</v>
      </c>
      <c r="DL1218">
        <v>14000</v>
      </c>
      <c r="DM1218">
        <v>14000</v>
      </c>
      <c r="DN1218">
        <f t="shared" si="22"/>
        <v>173155</v>
      </c>
    </row>
    <row r="1219" spans="89:118" x14ac:dyDescent="0.45">
      <c r="CK1219" t="s">
        <v>1031</v>
      </c>
      <c r="CL1219" t="s">
        <v>3112</v>
      </c>
      <c r="CM1219" s="32">
        <v>48450</v>
      </c>
      <c r="CN1219" s="32">
        <v>48450</v>
      </c>
      <c r="CO1219" s="32">
        <v>48450</v>
      </c>
      <c r="CP1219" s="32">
        <v>48450</v>
      </c>
      <c r="CQ1219" s="32">
        <v>48450</v>
      </c>
      <c r="CR1219" s="32">
        <v>48450</v>
      </c>
      <c r="CS1219" s="32">
        <v>48450</v>
      </c>
      <c r="CT1219" s="32">
        <v>48450</v>
      </c>
      <c r="CU1219" s="32">
        <v>48450</v>
      </c>
      <c r="CV1219" s="32">
        <v>48450</v>
      </c>
      <c r="CW1219" s="32">
        <v>48450</v>
      </c>
      <c r="CX1219" s="32">
        <v>48450</v>
      </c>
      <c r="CZ1219" t="s">
        <v>1031</v>
      </c>
      <c r="DA1219" t="s">
        <v>3112</v>
      </c>
      <c r="DB1219">
        <v>48450</v>
      </c>
      <c r="DC1219">
        <v>48450</v>
      </c>
      <c r="DD1219">
        <v>48450</v>
      </c>
      <c r="DE1219">
        <v>48450</v>
      </c>
      <c r="DF1219">
        <v>48450</v>
      </c>
      <c r="DG1219">
        <v>48450</v>
      </c>
      <c r="DH1219">
        <v>48450</v>
      </c>
      <c r="DI1219">
        <v>48450</v>
      </c>
      <c r="DJ1219">
        <v>48450</v>
      </c>
      <c r="DK1219">
        <v>48450</v>
      </c>
      <c r="DL1219">
        <v>48450</v>
      </c>
      <c r="DM1219">
        <v>48450</v>
      </c>
      <c r="DN1219">
        <f t="shared" si="22"/>
        <v>581400</v>
      </c>
    </row>
    <row r="1220" spans="89:118" x14ac:dyDescent="0.45">
      <c r="CK1220" t="s">
        <v>1031</v>
      </c>
      <c r="CL1220" t="s">
        <v>3117</v>
      </c>
      <c r="CM1220" s="32">
        <v>3420</v>
      </c>
      <c r="CN1220" s="32">
        <v>9670</v>
      </c>
      <c r="CO1220" s="32">
        <v>7812</v>
      </c>
      <c r="CP1220" s="32">
        <v>2016</v>
      </c>
      <c r="CQ1220" s="32">
        <v>6804</v>
      </c>
      <c r="CR1220" s="32">
        <v>5184</v>
      </c>
      <c r="CS1220" s="32">
        <v>6048</v>
      </c>
      <c r="CT1220" s="32">
        <v>8478</v>
      </c>
      <c r="CU1220" s="32">
        <v>1008</v>
      </c>
      <c r="CV1220" s="32">
        <v>5292</v>
      </c>
      <c r="CW1220" s="32">
        <v>4572</v>
      </c>
      <c r="CX1220" s="32">
        <v>7056</v>
      </c>
      <c r="CZ1220" t="s">
        <v>1031</v>
      </c>
      <c r="DA1220" t="s">
        <v>3117</v>
      </c>
      <c r="DB1220">
        <v>3420</v>
      </c>
      <c r="DC1220">
        <v>9670</v>
      </c>
      <c r="DD1220">
        <v>7812</v>
      </c>
      <c r="DE1220">
        <v>2016</v>
      </c>
      <c r="DF1220">
        <v>6804</v>
      </c>
      <c r="DG1220">
        <v>5184</v>
      </c>
      <c r="DH1220">
        <v>6048</v>
      </c>
      <c r="DI1220">
        <v>8478</v>
      </c>
      <c r="DJ1220">
        <v>1008</v>
      </c>
      <c r="DK1220">
        <v>5292</v>
      </c>
      <c r="DL1220">
        <v>4572</v>
      </c>
      <c r="DM1220">
        <v>7056</v>
      </c>
      <c r="DN1220">
        <f t="shared" si="22"/>
        <v>67360</v>
      </c>
    </row>
    <row r="1221" spans="89:118" x14ac:dyDescent="0.45">
      <c r="CK1221" t="s">
        <v>1031</v>
      </c>
      <c r="CL1221" t="s">
        <v>3102</v>
      </c>
      <c r="CM1221" s="32">
        <v>300000</v>
      </c>
      <c r="CN1221" s="32">
        <v>300000</v>
      </c>
      <c r="CO1221" s="32">
        <v>300000</v>
      </c>
      <c r="CP1221" s="32">
        <v>300000</v>
      </c>
      <c r="CQ1221" s="32">
        <v>300000</v>
      </c>
      <c r="CR1221" s="32">
        <v>300000</v>
      </c>
      <c r="CS1221" s="32">
        <v>300000</v>
      </c>
      <c r="CT1221" s="32">
        <v>300000</v>
      </c>
      <c r="CU1221" s="32">
        <v>300000</v>
      </c>
      <c r="CV1221" s="32">
        <v>300000</v>
      </c>
      <c r="CW1221" s="32">
        <v>300000</v>
      </c>
      <c r="CX1221" s="32">
        <v>300000</v>
      </c>
      <c r="CZ1221" t="s">
        <v>1031</v>
      </c>
      <c r="DA1221" t="s">
        <v>3102</v>
      </c>
      <c r="DB1221">
        <v>300000</v>
      </c>
      <c r="DC1221">
        <v>300000</v>
      </c>
      <c r="DD1221">
        <v>300000</v>
      </c>
      <c r="DE1221">
        <v>300000</v>
      </c>
      <c r="DF1221">
        <v>300000</v>
      </c>
      <c r="DG1221">
        <v>300000</v>
      </c>
      <c r="DH1221">
        <v>300000</v>
      </c>
      <c r="DI1221">
        <v>300000</v>
      </c>
      <c r="DJ1221">
        <v>300000</v>
      </c>
      <c r="DK1221">
        <v>300000</v>
      </c>
      <c r="DL1221">
        <v>300000</v>
      </c>
      <c r="DM1221">
        <v>300000</v>
      </c>
      <c r="DN1221">
        <f t="shared" ref="DN1221:DN1284" si="23">SUM(DB1221:DM1221)</f>
        <v>3600000</v>
      </c>
    </row>
    <row r="1222" spans="89:118" x14ac:dyDescent="0.45">
      <c r="CK1222" t="s">
        <v>1031</v>
      </c>
      <c r="CL1222" t="s">
        <v>3113</v>
      </c>
      <c r="CM1222" s="32">
        <v>14323</v>
      </c>
      <c r="CN1222" s="32">
        <v>12190</v>
      </c>
      <c r="CO1222" s="32">
        <v>12490</v>
      </c>
      <c r="CP1222" s="32">
        <v>13961</v>
      </c>
      <c r="CQ1222" s="32">
        <v>12684</v>
      </c>
      <c r="CR1222" s="32">
        <v>13171</v>
      </c>
      <c r="CS1222" s="32">
        <v>13284</v>
      </c>
      <c r="CT1222" s="32">
        <v>13389</v>
      </c>
      <c r="CU1222" s="32">
        <v>15568</v>
      </c>
      <c r="CV1222" s="32">
        <v>14484</v>
      </c>
      <c r="CW1222" s="32">
        <v>13858</v>
      </c>
      <c r="CX1222" s="32">
        <v>14997</v>
      </c>
      <c r="CZ1222" t="s">
        <v>1031</v>
      </c>
      <c r="DA1222" t="s">
        <v>3113</v>
      </c>
      <c r="DB1222">
        <v>14323</v>
      </c>
      <c r="DC1222">
        <v>12190</v>
      </c>
      <c r="DD1222">
        <v>12490</v>
      </c>
      <c r="DE1222">
        <v>13961</v>
      </c>
      <c r="DF1222">
        <v>12684</v>
      </c>
      <c r="DG1222">
        <v>13171</v>
      </c>
      <c r="DH1222">
        <v>13284</v>
      </c>
      <c r="DI1222">
        <v>13389</v>
      </c>
      <c r="DJ1222">
        <v>15568</v>
      </c>
      <c r="DK1222">
        <v>14484</v>
      </c>
      <c r="DL1222">
        <v>13858</v>
      </c>
      <c r="DM1222">
        <v>14997</v>
      </c>
      <c r="DN1222">
        <f t="shared" si="23"/>
        <v>164399</v>
      </c>
    </row>
    <row r="1223" spans="89:118" x14ac:dyDescent="0.45">
      <c r="CK1223" t="s">
        <v>1031</v>
      </c>
      <c r="CL1223" t="s">
        <v>3402</v>
      </c>
      <c r="CM1223" s="32">
        <v>120078</v>
      </c>
      <c r="CN1223" s="32">
        <v>121601</v>
      </c>
      <c r="CO1223" s="32">
        <v>120196</v>
      </c>
      <c r="CP1223" s="32">
        <v>120184</v>
      </c>
      <c r="CQ1223" s="32">
        <v>120078</v>
      </c>
      <c r="CR1223" s="32">
        <v>120092</v>
      </c>
      <c r="CS1223" s="32">
        <v>121629</v>
      </c>
      <c r="CT1223" s="32">
        <v>120890</v>
      </c>
      <c r="CU1223" s="32">
        <v>120768</v>
      </c>
      <c r="CV1223" s="32">
        <v>121928</v>
      </c>
      <c r="CW1223" s="32">
        <v>120000</v>
      </c>
      <c r="CX1223" s="32">
        <v>120000</v>
      </c>
      <c r="CZ1223" t="s">
        <v>1031</v>
      </c>
      <c r="DA1223" t="s">
        <v>3402</v>
      </c>
      <c r="DB1223">
        <v>120078</v>
      </c>
      <c r="DC1223">
        <v>121601</v>
      </c>
      <c r="DD1223">
        <v>120196</v>
      </c>
      <c r="DE1223">
        <v>120184</v>
      </c>
      <c r="DF1223">
        <v>120078</v>
      </c>
      <c r="DG1223">
        <v>120092</v>
      </c>
      <c r="DH1223">
        <v>121629</v>
      </c>
      <c r="DI1223">
        <v>120890</v>
      </c>
      <c r="DJ1223">
        <v>120768</v>
      </c>
      <c r="DK1223">
        <v>121928</v>
      </c>
      <c r="DL1223">
        <v>120000</v>
      </c>
      <c r="DM1223">
        <v>120000</v>
      </c>
      <c r="DN1223">
        <f t="shared" si="23"/>
        <v>1447444</v>
      </c>
    </row>
    <row r="1224" spans="89:118" x14ac:dyDescent="0.45">
      <c r="CK1224" t="s">
        <v>1031</v>
      </c>
      <c r="CL1224" t="s">
        <v>3107</v>
      </c>
      <c r="CM1224" s="32">
        <v>0</v>
      </c>
      <c r="CN1224" s="32">
        <v>0</v>
      </c>
      <c r="CO1224" s="32">
        <v>0</v>
      </c>
      <c r="CP1224" s="32">
        <v>0</v>
      </c>
      <c r="CQ1224" s="32">
        <v>0</v>
      </c>
      <c r="CR1224" s="32">
        <v>0</v>
      </c>
      <c r="CS1224" s="32">
        <v>0</v>
      </c>
      <c r="CT1224" s="32">
        <v>0</v>
      </c>
      <c r="CU1224" s="32">
        <v>0</v>
      </c>
      <c r="CV1224" s="32">
        <v>39</v>
      </c>
      <c r="CW1224" s="32">
        <v>0</v>
      </c>
      <c r="CX1224" s="32">
        <v>0</v>
      </c>
      <c r="CZ1224" t="s">
        <v>1031</v>
      </c>
      <c r="DA1224" t="s">
        <v>3107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39</v>
      </c>
      <c r="DL1224">
        <v>0</v>
      </c>
      <c r="DM1224">
        <v>0</v>
      </c>
      <c r="DN1224">
        <f t="shared" si="23"/>
        <v>39</v>
      </c>
    </row>
    <row r="1225" spans="89:118" x14ac:dyDescent="0.45">
      <c r="CK1225" t="s">
        <v>1137</v>
      </c>
      <c r="CL1225" t="s">
        <v>3100</v>
      </c>
      <c r="CM1225" s="32">
        <v>27000</v>
      </c>
      <c r="CN1225" s="32">
        <v>27000</v>
      </c>
      <c r="CO1225" s="32">
        <v>27000</v>
      </c>
      <c r="CP1225" s="32">
        <v>27000</v>
      </c>
      <c r="CQ1225" s="32">
        <v>27000</v>
      </c>
      <c r="CR1225" s="32">
        <v>27000</v>
      </c>
      <c r="CS1225" s="32">
        <v>27000</v>
      </c>
      <c r="CT1225" s="32">
        <v>27000</v>
      </c>
      <c r="CU1225" s="32">
        <v>27000</v>
      </c>
      <c r="CV1225" s="32">
        <v>27000</v>
      </c>
      <c r="CW1225" s="32">
        <v>27000</v>
      </c>
      <c r="CX1225" s="32">
        <v>27000</v>
      </c>
      <c r="CZ1225" t="s">
        <v>1137</v>
      </c>
      <c r="DA1225" t="s">
        <v>3100</v>
      </c>
      <c r="DB1225">
        <v>27000</v>
      </c>
      <c r="DC1225">
        <v>27000</v>
      </c>
      <c r="DD1225">
        <v>27000</v>
      </c>
      <c r="DE1225">
        <v>27000</v>
      </c>
      <c r="DF1225">
        <v>27000</v>
      </c>
      <c r="DG1225">
        <v>27000</v>
      </c>
      <c r="DH1225">
        <v>27000</v>
      </c>
      <c r="DI1225">
        <v>27000</v>
      </c>
      <c r="DJ1225">
        <v>27000</v>
      </c>
      <c r="DK1225">
        <v>27000</v>
      </c>
      <c r="DL1225">
        <v>27000</v>
      </c>
      <c r="DM1225">
        <v>27000</v>
      </c>
      <c r="DN1225">
        <f t="shared" si="23"/>
        <v>324000</v>
      </c>
    </row>
    <row r="1226" spans="89:118" x14ac:dyDescent="0.45">
      <c r="CK1226" t="s">
        <v>1137</v>
      </c>
      <c r="CL1226" t="s">
        <v>3103</v>
      </c>
      <c r="CM1226" s="32">
        <v>4000</v>
      </c>
      <c r="CN1226" s="32">
        <v>4000</v>
      </c>
      <c r="CO1226" s="32">
        <v>4039</v>
      </c>
      <c r="CP1226" s="32">
        <v>4000</v>
      </c>
      <c r="CQ1226" s="32">
        <v>4174</v>
      </c>
      <c r="CR1226" s="32">
        <v>4136</v>
      </c>
      <c r="CS1226" s="32">
        <v>4039</v>
      </c>
      <c r="CT1226" s="32">
        <v>4000</v>
      </c>
      <c r="CU1226" s="32">
        <v>4039</v>
      </c>
      <c r="CV1226" s="32">
        <v>4039</v>
      </c>
      <c r="CW1226" s="32">
        <v>4000</v>
      </c>
      <c r="CX1226" s="32">
        <v>4039</v>
      </c>
      <c r="CZ1226" t="s">
        <v>1137</v>
      </c>
      <c r="DA1226" t="s">
        <v>3103</v>
      </c>
      <c r="DB1226">
        <v>4000</v>
      </c>
      <c r="DC1226">
        <v>4000</v>
      </c>
      <c r="DD1226">
        <v>4039</v>
      </c>
      <c r="DE1226">
        <v>4000</v>
      </c>
      <c r="DF1226">
        <v>4174</v>
      </c>
      <c r="DG1226">
        <v>4136</v>
      </c>
      <c r="DH1226">
        <v>4039</v>
      </c>
      <c r="DI1226">
        <v>4000</v>
      </c>
      <c r="DJ1226">
        <v>4039</v>
      </c>
      <c r="DK1226">
        <v>4039</v>
      </c>
      <c r="DL1226">
        <v>4000</v>
      </c>
      <c r="DM1226">
        <v>4039</v>
      </c>
      <c r="DN1226">
        <f t="shared" si="23"/>
        <v>48505</v>
      </c>
    </row>
    <row r="1227" spans="89:118" x14ac:dyDescent="0.45">
      <c r="CK1227" t="s">
        <v>388</v>
      </c>
      <c r="CL1227" t="s">
        <v>3109</v>
      </c>
      <c r="CM1227" s="32">
        <v>7070</v>
      </c>
      <c r="CN1227" s="32">
        <v>7070</v>
      </c>
      <c r="CO1227" s="32">
        <v>7070</v>
      </c>
      <c r="CP1227" s="32">
        <v>7070</v>
      </c>
      <c r="CQ1227" s="32">
        <v>7070</v>
      </c>
      <c r="CR1227" s="32">
        <v>7070</v>
      </c>
      <c r="CS1227" s="32">
        <v>7070</v>
      </c>
      <c r="CT1227" s="32">
        <v>7070</v>
      </c>
      <c r="CU1227" s="32">
        <v>7070</v>
      </c>
      <c r="CV1227" s="32">
        <v>7070</v>
      </c>
      <c r="CW1227" s="32">
        <v>0</v>
      </c>
      <c r="CX1227" s="32">
        <v>0</v>
      </c>
      <c r="CZ1227" t="s">
        <v>388</v>
      </c>
      <c r="DA1227" t="s">
        <v>3109</v>
      </c>
      <c r="DB1227">
        <v>7070</v>
      </c>
      <c r="DC1227">
        <v>7070</v>
      </c>
      <c r="DD1227">
        <v>7070</v>
      </c>
      <c r="DE1227">
        <v>7070</v>
      </c>
      <c r="DF1227">
        <v>7070</v>
      </c>
      <c r="DG1227">
        <v>7070</v>
      </c>
      <c r="DH1227">
        <v>7070</v>
      </c>
      <c r="DI1227">
        <v>7070</v>
      </c>
      <c r="DJ1227">
        <v>7070</v>
      </c>
      <c r="DK1227">
        <v>7070</v>
      </c>
      <c r="DL1227">
        <v>0</v>
      </c>
      <c r="DM1227">
        <v>0</v>
      </c>
      <c r="DN1227">
        <f t="shared" si="23"/>
        <v>70700</v>
      </c>
    </row>
    <row r="1228" spans="89:118" x14ac:dyDescent="0.45">
      <c r="CK1228" t="s">
        <v>388</v>
      </c>
      <c r="CL1228" t="s">
        <v>3111</v>
      </c>
      <c r="CM1228" s="32">
        <v>0</v>
      </c>
      <c r="CN1228" s="32">
        <v>0</v>
      </c>
      <c r="CO1228" s="32">
        <v>0</v>
      </c>
      <c r="CP1228" s="32">
        <v>0</v>
      </c>
      <c r="CQ1228" s="32">
        <v>0</v>
      </c>
      <c r="CR1228" s="32">
        <v>0</v>
      </c>
      <c r="CS1228" s="32">
        <v>300</v>
      </c>
      <c r="CT1228" s="32">
        <v>0</v>
      </c>
      <c r="CU1228" s="32">
        <v>0</v>
      </c>
      <c r="CV1228" s="32">
        <v>0</v>
      </c>
      <c r="CW1228" s="32">
        <v>0</v>
      </c>
      <c r="CX1228" s="32">
        <v>0</v>
      </c>
      <c r="CZ1228" t="s">
        <v>388</v>
      </c>
      <c r="DA1228" t="s">
        <v>3111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300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f t="shared" si="23"/>
        <v>300</v>
      </c>
    </row>
    <row r="1229" spans="89:118" x14ac:dyDescent="0.45">
      <c r="CK1229" t="s">
        <v>388</v>
      </c>
      <c r="CL1229" t="s">
        <v>3100</v>
      </c>
      <c r="CM1229" s="32">
        <v>0</v>
      </c>
      <c r="CN1229" s="32">
        <v>0</v>
      </c>
      <c r="CO1229" s="32">
        <v>0</v>
      </c>
      <c r="CP1229" s="32">
        <v>0</v>
      </c>
      <c r="CQ1229" s="32">
        <v>0</v>
      </c>
      <c r="CR1229" s="32">
        <v>0</v>
      </c>
      <c r="CS1229" s="32">
        <v>0</v>
      </c>
      <c r="CT1229" s="32">
        <v>0</v>
      </c>
      <c r="CU1229" s="32">
        <v>0</v>
      </c>
      <c r="CV1229" s="32">
        <v>0</v>
      </c>
      <c r="CW1229" s="32">
        <v>0</v>
      </c>
      <c r="CX1229" s="32">
        <v>23241</v>
      </c>
      <c r="CZ1229" t="s">
        <v>388</v>
      </c>
      <c r="DA1229" t="s">
        <v>3100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23241</v>
      </c>
      <c r="DN1229">
        <f t="shared" si="23"/>
        <v>23241</v>
      </c>
    </row>
    <row r="1230" spans="89:118" x14ac:dyDescent="0.45">
      <c r="CK1230" t="s">
        <v>388</v>
      </c>
      <c r="CL1230" t="s">
        <v>3112</v>
      </c>
      <c r="CM1230" s="32">
        <v>41924</v>
      </c>
      <c r="CN1230" s="32">
        <v>41924</v>
      </c>
      <c r="CO1230" s="32">
        <v>41924</v>
      </c>
      <c r="CP1230" s="32">
        <v>41924</v>
      </c>
      <c r="CQ1230" s="32">
        <v>41924</v>
      </c>
      <c r="CR1230" s="32">
        <v>41924</v>
      </c>
      <c r="CS1230" s="32">
        <v>41924</v>
      </c>
      <c r="CT1230" s="32">
        <v>41924</v>
      </c>
      <c r="CU1230" s="32">
        <v>41924</v>
      </c>
      <c r="CV1230" s="32">
        <v>41924</v>
      </c>
      <c r="CW1230" s="32">
        <v>41924</v>
      </c>
      <c r="CX1230" s="32">
        <v>41924</v>
      </c>
      <c r="CZ1230" t="s">
        <v>388</v>
      </c>
      <c r="DA1230" t="s">
        <v>3112</v>
      </c>
      <c r="DB1230">
        <v>41924</v>
      </c>
      <c r="DC1230">
        <v>41924</v>
      </c>
      <c r="DD1230">
        <v>41924</v>
      </c>
      <c r="DE1230">
        <v>41924</v>
      </c>
      <c r="DF1230">
        <v>41924</v>
      </c>
      <c r="DG1230">
        <v>41924</v>
      </c>
      <c r="DH1230">
        <v>41924</v>
      </c>
      <c r="DI1230">
        <v>41924</v>
      </c>
      <c r="DJ1230">
        <v>41924</v>
      </c>
      <c r="DK1230">
        <v>41924</v>
      </c>
      <c r="DL1230">
        <v>41924</v>
      </c>
      <c r="DM1230">
        <v>41924</v>
      </c>
      <c r="DN1230">
        <f t="shared" si="23"/>
        <v>503088</v>
      </c>
    </row>
    <row r="1231" spans="89:118" x14ac:dyDescent="0.45">
      <c r="CK1231" t="s">
        <v>388</v>
      </c>
      <c r="CL1231" t="s">
        <v>3117</v>
      </c>
      <c r="CM1231" s="32">
        <v>8687</v>
      </c>
      <c r="CN1231" s="32">
        <v>8265</v>
      </c>
      <c r="CO1231" s="32">
        <v>0</v>
      </c>
      <c r="CP1231" s="32">
        <v>3138</v>
      </c>
      <c r="CQ1231" s="32">
        <v>7624</v>
      </c>
      <c r="CR1231" s="32">
        <v>6784</v>
      </c>
      <c r="CS1231" s="32">
        <v>47338</v>
      </c>
      <c r="CT1231" s="32">
        <v>14873</v>
      </c>
      <c r="CU1231" s="32">
        <v>54894</v>
      </c>
      <c r="CV1231" s="32">
        <v>11676</v>
      </c>
      <c r="CW1231" s="32">
        <v>25746</v>
      </c>
      <c r="CX1231" s="32">
        <v>28812</v>
      </c>
      <c r="CZ1231" t="s">
        <v>388</v>
      </c>
      <c r="DA1231" t="s">
        <v>3117</v>
      </c>
      <c r="DB1231">
        <v>8687</v>
      </c>
      <c r="DC1231">
        <v>8265</v>
      </c>
      <c r="DD1231">
        <v>0</v>
      </c>
      <c r="DE1231">
        <v>3138</v>
      </c>
      <c r="DF1231">
        <v>7624</v>
      </c>
      <c r="DG1231">
        <v>6784</v>
      </c>
      <c r="DH1231">
        <v>47338</v>
      </c>
      <c r="DI1231">
        <v>14873</v>
      </c>
      <c r="DJ1231">
        <v>54894</v>
      </c>
      <c r="DK1231">
        <v>11676</v>
      </c>
      <c r="DL1231">
        <v>25746</v>
      </c>
      <c r="DM1231">
        <v>28812</v>
      </c>
      <c r="DN1231">
        <f t="shared" si="23"/>
        <v>217837</v>
      </c>
    </row>
    <row r="1232" spans="89:118" x14ac:dyDescent="0.45">
      <c r="CK1232" t="s">
        <v>388</v>
      </c>
      <c r="CL1232" t="s">
        <v>3102</v>
      </c>
      <c r="CM1232" s="32">
        <v>550000</v>
      </c>
      <c r="CN1232" s="32">
        <v>550000</v>
      </c>
      <c r="CO1232" s="32">
        <v>550000</v>
      </c>
      <c r="CP1232" s="32">
        <v>550000</v>
      </c>
      <c r="CQ1232" s="32">
        <v>550000</v>
      </c>
      <c r="CR1232" s="32">
        <v>550000</v>
      </c>
      <c r="CS1232" s="32">
        <v>550000</v>
      </c>
      <c r="CT1232" s="32">
        <v>550000</v>
      </c>
      <c r="CU1232" s="32">
        <v>550000</v>
      </c>
      <c r="CV1232" s="32">
        <v>550000</v>
      </c>
      <c r="CW1232" s="32">
        <v>550000</v>
      </c>
      <c r="CX1232" s="32">
        <v>550000</v>
      </c>
      <c r="CZ1232" t="s">
        <v>388</v>
      </c>
      <c r="DA1232" t="s">
        <v>3102</v>
      </c>
      <c r="DB1232">
        <v>550000</v>
      </c>
      <c r="DC1232">
        <v>550000</v>
      </c>
      <c r="DD1232">
        <v>550000</v>
      </c>
      <c r="DE1232">
        <v>550000</v>
      </c>
      <c r="DF1232">
        <v>550000</v>
      </c>
      <c r="DG1232">
        <v>550000</v>
      </c>
      <c r="DH1232">
        <v>550000</v>
      </c>
      <c r="DI1232">
        <v>550000</v>
      </c>
      <c r="DJ1232">
        <v>550000</v>
      </c>
      <c r="DK1232">
        <v>550000</v>
      </c>
      <c r="DL1232">
        <v>550000</v>
      </c>
      <c r="DM1232">
        <v>550000</v>
      </c>
      <c r="DN1232">
        <f t="shared" si="23"/>
        <v>6600000</v>
      </c>
    </row>
    <row r="1233" spans="89:118" x14ac:dyDescent="0.45">
      <c r="CK1233" t="s">
        <v>388</v>
      </c>
      <c r="CL1233" t="s">
        <v>3113</v>
      </c>
      <c r="CM1233" s="32">
        <v>20755</v>
      </c>
      <c r="CN1233" s="32">
        <v>24512</v>
      </c>
      <c r="CO1233" s="32">
        <v>33881</v>
      </c>
      <c r="CP1233" s="32">
        <v>30810</v>
      </c>
      <c r="CQ1233" s="32">
        <v>32344</v>
      </c>
      <c r="CR1233" s="32">
        <v>26958</v>
      </c>
      <c r="CS1233" s="32">
        <v>46962</v>
      </c>
      <c r="CT1233" s="32">
        <v>59902</v>
      </c>
      <c r="CU1233" s="32">
        <v>77016</v>
      </c>
      <c r="CV1233" s="32">
        <v>50200</v>
      </c>
      <c r="CW1233" s="32">
        <v>53700</v>
      </c>
      <c r="CX1233" s="32">
        <v>55128</v>
      </c>
      <c r="CZ1233" t="s">
        <v>388</v>
      </c>
      <c r="DA1233" t="s">
        <v>3113</v>
      </c>
      <c r="DB1233">
        <v>20755</v>
      </c>
      <c r="DC1233">
        <v>24512</v>
      </c>
      <c r="DD1233">
        <v>33881</v>
      </c>
      <c r="DE1233">
        <v>30810</v>
      </c>
      <c r="DF1233">
        <v>32344</v>
      </c>
      <c r="DG1233">
        <v>26958</v>
      </c>
      <c r="DH1233">
        <v>46962</v>
      </c>
      <c r="DI1233">
        <v>59902</v>
      </c>
      <c r="DJ1233">
        <v>77016</v>
      </c>
      <c r="DK1233">
        <v>50200</v>
      </c>
      <c r="DL1233">
        <v>53700</v>
      </c>
      <c r="DM1233">
        <v>55128</v>
      </c>
      <c r="DN1233">
        <f t="shared" si="23"/>
        <v>512168</v>
      </c>
    </row>
    <row r="1234" spans="89:118" x14ac:dyDescent="0.45">
      <c r="CK1234" t="s">
        <v>388</v>
      </c>
      <c r="CL1234" t="s">
        <v>3120</v>
      </c>
      <c r="CM1234" s="32">
        <v>32700</v>
      </c>
      <c r="CN1234" s="32">
        <v>32700</v>
      </c>
      <c r="CO1234" s="32">
        <v>32700</v>
      </c>
      <c r="CP1234" s="32">
        <v>32700</v>
      </c>
      <c r="CQ1234" s="32">
        <v>32700</v>
      </c>
      <c r="CR1234" s="32">
        <v>32700</v>
      </c>
      <c r="CS1234" s="32">
        <v>32700</v>
      </c>
      <c r="CT1234" s="32">
        <v>32700</v>
      </c>
      <c r="CU1234" s="32">
        <v>32700</v>
      </c>
      <c r="CV1234" s="32">
        <v>32700</v>
      </c>
      <c r="CW1234" s="32">
        <v>32700</v>
      </c>
      <c r="CX1234" s="32">
        <v>32700</v>
      </c>
      <c r="CZ1234" t="s">
        <v>388</v>
      </c>
      <c r="DA1234" t="s">
        <v>3120</v>
      </c>
      <c r="DB1234">
        <v>32700</v>
      </c>
      <c r="DC1234">
        <v>32700</v>
      </c>
      <c r="DD1234">
        <v>32700</v>
      </c>
      <c r="DE1234">
        <v>32700</v>
      </c>
      <c r="DF1234">
        <v>32700</v>
      </c>
      <c r="DG1234">
        <v>32700</v>
      </c>
      <c r="DH1234">
        <v>32700</v>
      </c>
      <c r="DI1234">
        <v>32700</v>
      </c>
      <c r="DJ1234">
        <v>32700</v>
      </c>
      <c r="DK1234">
        <v>32700</v>
      </c>
      <c r="DL1234">
        <v>32700</v>
      </c>
      <c r="DM1234">
        <v>32700</v>
      </c>
      <c r="DN1234">
        <f t="shared" si="23"/>
        <v>392400</v>
      </c>
    </row>
    <row r="1235" spans="89:118" x14ac:dyDescent="0.45">
      <c r="CK1235" t="s">
        <v>388</v>
      </c>
      <c r="CL1235" t="s">
        <v>3101</v>
      </c>
      <c r="CM1235" s="32">
        <v>0</v>
      </c>
      <c r="CN1235" s="32">
        <v>0</v>
      </c>
      <c r="CO1235" s="32">
        <v>0</v>
      </c>
      <c r="CP1235" s="32">
        <v>0</v>
      </c>
      <c r="CQ1235" s="32">
        <v>0</v>
      </c>
      <c r="CR1235" s="32">
        <v>0</v>
      </c>
      <c r="CS1235" s="32">
        <v>0</v>
      </c>
      <c r="CT1235" s="32">
        <v>0</v>
      </c>
      <c r="CU1235" s="32">
        <v>0</v>
      </c>
      <c r="CV1235" s="32">
        <v>0</v>
      </c>
      <c r="CW1235" s="32">
        <v>0</v>
      </c>
      <c r="CX1235" s="32">
        <v>1872</v>
      </c>
      <c r="CZ1235" t="s">
        <v>388</v>
      </c>
      <c r="DA1235" t="s">
        <v>3101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1872</v>
      </c>
      <c r="DN1235">
        <f t="shared" si="23"/>
        <v>1872</v>
      </c>
    </row>
    <row r="1236" spans="89:118" x14ac:dyDescent="0.45">
      <c r="CK1236" t="s">
        <v>388</v>
      </c>
      <c r="CL1236" t="s">
        <v>3103</v>
      </c>
      <c r="CM1236" s="32">
        <v>10317</v>
      </c>
      <c r="CN1236" s="32">
        <v>11864</v>
      </c>
      <c r="CO1236" s="32">
        <v>10548</v>
      </c>
      <c r="CP1236" s="32">
        <v>10307</v>
      </c>
      <c r="CQ1236" s="32">
        <v>9656</v>
      </c>
      <c r="CR1236" s="32">
        <v>10328</v>
      </c>
      <c r="CS1236" s="32">
        <v>10559</v>
      </c>
      <c r="CT1236" s="32">
        <v>10116</v>
      </c>
      <c r="CU1236" s="32">
        <v>10597</v>
      </c>
      <c r="CV1236" s="32">
        <v>10149</v>
      </c>
      <c r="CW1236" s="32">
        <v>10601</v>
      </c>
      <c r="CX1236" s="32">
        <v>9860</v>
      </c>
      <c r="CZ1236" t="s">
        <v>388</v>
      </c>
      <c r="DA1236" t="s">
        <v>3103</v>
      </c>
      <c r="DB1236">
        <v>10317</v>
      </c>
      <c r="DC1236">
        <v>11864</v>
      </c>
      <c r="DD1236">
        <v>10548</v>
      </c>
      <c r="DE1236">
        <v>10307</v>
      </c>
      <c r="DF1236">
        <v>9656</v>
      </c>
      <c r="DG1236">
        <v>10328</v>
      </c>
      <c r="DH1236">
        <v>10559</v>
      </c>
      <c r="DI1236">
        <v>10116</v>
      </c>
      <c r="DJ1236">
        <v>10597</v>
      </c>
      <c r="DK1236">
        <v>10149</v>
      </c>
      <c r="DL1236">
        <v>10601</v>
      </c>
      <c r="DM1236">
        <v>9860</v>
      </c>
      <c r="DN1236">
        <f t="shared" si="23"/>
        <v>124902</v>
      </c>
    </row>
    <row r="1237" spans="89:118" x14ac:dyDescent="0.45">
      <c r="CK1237" t="s">
        <v>388</v>
      </c>
      <c r="CL1237" t="s">
        <v>3107</v>
      </c>
      <c r="CM1237" s="32">
        <v>10000</v>
      </c>
      <c r="CN1237" s="32">
        <v>10000</v>
      </c>
      <c r="CO1237" s="32">
        <v>10000</v>
      </c>
      <c r="CP1237" s="32">
        <v>10000</v>
      </c>
      <c r="CQ1237" s="32">
        <v>10000</v>
      </c>
      <c r="CR1237" s="32">
        <v>10000</v>
      </c>
      <c r="CS1237" s="32">
        <v>10000</v>
      </c>
      <c r="CT1237" s="32">
        <v>10000</v>
      </c>
      <c r="CU1237" s="32">
        <v>10000</v>
      </c>
      <c r="CV1237" s="32">
        <v>10000</v>
      </c>
      <c r="CW1237" s="32">
        <v>10000</v>
      </c>
      <c r="CX1237" s="32">
        <v>10000</v>
      </c>
      <c r="CZ1237" t="s">
        <v>388</v>
      </c>
      <c r="DA1237" t="s">
        <v>3107</v>
      </c>
      <c r="DB1237">
        <v>10000</v>
      </c>
      <c r="DC1237">
        <v>10000</v>
      </c>
      <c r="DD1237">
        <v>10000</v>
      </c>
      <c r="DE1237">
        <v>10000</v>
      </c>
      <c r="DF1237">
        <v>10000</v>
      </c>
      <c r="DG1237">
        <v>10000</v>
      </c>
      <c r="DH1237">
        <v>10000</v>
      </c>
      <c r="DI1237">
        <v>10000</v>
      </c>
      <c r="DJ1237">
        <v>10000</v>
      </c>
      <c r="DK1237">
        <v>10000</v>
      </c>
      <c r="DL1237">
        <v>10000</v>
      </c>
      <c r="DM1237">
        <v>10000</v>
      </c>
      <c r="DN1237">
        <f t="shared" si="23"/>
        <v>120000</v>
      </c>
    </row>
    <row r="1238" spans="89:118" x14ac:dyDescent="0.45">
      <c r="CK1238" t="s">
        <v>550</v>
      </c>
      <c r="CL1238" t="s">
        <v>3109</v>
      </c>
      <c r="CM1238" s="32">
        <v>6880</v>
      </c>
      <c r="CN1238" s="32">
        <v>6880</v>
      </c>
      <c r="CO1238" s="32">
        <v>6880</v>
      </c>
      <c r="CP1238" s="32">
        <v>6880</v>
      </c>
      <c r="CQ1238" s="32">
        <v>6880</v>
      </c>
      <c r="CR1238" s="32">
        <v>6880</v>
      </c>
      <c r="CS1238" s="32">
        <v>5710</v>
      </c>
      <c r="CT1238" s="32">
        <v>6880</v>
      </c>
      <c r="CU1238" s="32">
        <v>6880</v>
      </c>
      <c r="CV1238" s="32">
        <v>5710</v>
      </c>
      <c r="CW1238" s="32">
        <v>0</v>
      </c>
      <c r="CX1238" s="32">
        <v>0</v>
      </c>
      <c r="CZ1238" t="s">
        <v>550</v>
      </c>
      <c r="DA1238" t="s">
        <v>3109</v>
      </c>
      <c r="DB1238">
        <v>6880</v>
      </c>
      <c r="DC1238">
        <v>6880</v>
      </c>
      <c r="DD1238">
        <v>6880</v>
      </c>
      <c r="DE1238">
        <v>6880</v>
      </c>
      <c r="DF1238">
        <v>6880</v>
      </c>
      <c r="DG1238">
        <v>6880</v>
      </c>
      <c r="DH1238">
        <v>5710</v>
      </c>
      <c r="DI1238">
        <v>6880</v>
      </c>
      <c r="DJ1238">
        <v>6880</v>
      </c>
      <c r="DK1238">
        <v>5710</v>
      </c>
      <c r="DL1238">
        <v>0</v>
      </c>
      <c r="DM1238">
        <v>0</v>
      </c>
      <c r="DN1238">
        <f t="shared" si="23"/>
        <v>66460</v>
      </c>
    </row>
    <row r="1239" spans="89:118" x14ac:dyDescent="0.45">
      <c r="CK1239" t="s">
        <v>550</v>
      </c>
      <c r="CL1239" t="s">
        <v>3108</v>
      </c>
      <c r="CM1239" s="32">
        <v>15000</v>
      </c>
      <c r="CN1239" s="32">
        <v>15000</v>
      </c>
      <c r="CO1239" s="32">
        <v>15000</v>
      </c>
      <c r="CP1239" s="32">
        <v>15000</v>
      </c>
      <c r="CQ1239" s="32">
        <v>15000</v>
      </c>
      <c r="CR1239" s="32">
        <v>15000</v>
      </c>
      <c r="CS1239" s="32">
        <v>15000</v>
      </c>
      <c r="CT1239" s="32">
        <v>15000</v>
      </c>
      <c r="CU1239" s="32">
        <v>15000</v>
      </c>
      <c r="CV1239" s="32">
        <v>15000</v>
      </c>
      <c r="CW1239" s="32">
        <v>15000</v>
      </c>
      <c r="CX1239" s="32">
        <v>15000</v>
      </c>
      <c r="CZ1239" t="s">
        <v>550</v>
      </c>
      <c r="DA1239" t="s">
        <v>3108</v>
      </c>
      <c r="DB1239">
        <v>15000</v>
      </c>
      <c r="DC1239">
        <v>15000</v>
      </c>
      <c r="DD1239">
        <v>15000</v>
      </c>
      <c r="DE1239">
        <v>15000</v>
      </c>
      <c r="DF1239">
        <v>15000</v>
      </c>
      <c r="DG1239">
        <v>15000</v>
      </c>
      <c r="DH1239">
        <v>15000</v>
      </c>
      <c r="DI1239">
        <v>15000</v>
      </c>
      <c r="DJ1239">
        <v>15000</v>
      </c>
      <c r="DK1239">
        <v>15000</v>
      </c>
      <c r="DL1239">
        <v>15000</v>
      </c>
      <c r="DM1239">
        <v>15000</v>
      </c>
      <c r="DN1239">
        <f t="shared" si="23"/>
        <v>180000</v>
      </c>
    </row>
    <row r="1240" spans="89:118" x14ac:dyDescent="0.45">
      <c r="CK1240" t="s">
        <v>550</v>
      </c>
      <c r="CL1240" t="s">
        <v>3119</v>
      </c>
      <c r="CM1240" s="32">
        <v>-2135</v>
      </c>
      <c r="CN1240" s="32">
        <v>-2054</v>
      </c>
      <c r="CO1240" s="32">
        <v>-2199</v>
      </c>
      <c r="CP1240" s="32">
        <v>-2248</v>
      </c>
      <c r="CQ1240" s="32">
        <v>-2345</v>
      </c>
      <c r="CR1240" s="32">
        <v>-2367</v>
      </c>
      <c r="CS1240" s="32">
        <v>-2454</v>
      </c>
      <c r="CT1240" s="32">
        <v>-4393</v>
      </c>
      <c r="CU1240" s="32">
        <v>-6269</v>
      </c>
      <c r="CV1240" s="32">
        <v>-5616</v>
      </c>
      <c r="CW1240" s="32">
        <v>-3027</v>
      </c>
      <c r="CX1240" s="32">
        <v>-4777</v>
      </c>
      <c r="CZ1240" t="s">
        <v>550</v>
      </c>
      <c r="DA1240" t="s">
        <v>3119</v>
      </c>
      <c r="DB1240">
        <v>-2135</v>
      </c>
      <c r="DC1240">
        <v>-2054</v>
      </c>
      <c r="DD1240">
        <v>-2199</v>
      </c>
      <c r="DE1240">
        <v>-2248</v>
      </c>
      <c r="DF1240">
        <v>-2345</v>
      </c>
      <c r="DG1240">
        <v>-2367</v>
      </c>
      <c r="DH1240">
        <v>-2454</v>
      </c>
      <c r="DI1240">
        <v>-4393</v>
      </c>
      <c r="DJ1240">
        <v>-6269</v>
      </c>
      <c r="DK1240">
        <v>-5616</v>
      </c>
      <c r="DL1240">
        <v>-3027</v>
      </c>
      <c r="DM1240">
        <v>-4777</v>
      </c>
      <c r="DN1240">
        <f t="shared" si="23"/>
        <v>-39884</v>
      </c>
    </row>
    <row r="1241" spans="89:118" x14ac:dyDescent="0.45">
      <c r="CK1241" t="s">
        <v>550</v>
      </c>
      <c r="CL1241" t="s">
        <v>3115</v>
      </c>
      <c r="CM1241" s="32">
        <v>592104.39099999995</v>
      </c>
      <c r="CN1241" s="32">
        <v>579624.21</v>
      </c>
      <c r="CO1241" s="32">
        <v>580995.73300000001</v>
      </c>
      <c r="CP1241" s="32">
        <v>543715.15899999999</v>
      </c>
      <c r="CQ1241" s="32">
        <v>519020.12699999998</v>
      </c>
      <c r="CR1241" s="32">
        <v>512493.712</v>
      </c>
      <c r="CS1241" s="32">
        <v>537095.71200000006</v>
      </c>
      <c r="CT1241" s="32">
        <v>532093.20699999994</v>
      </c>
      <c r="CU1241" s="32">
        <v>536536.73200000008</v>
      </c>
      <c r="CV1241" s="32">
        <v>553148.61899999995</v>
      </c>
      <c r="CW1241" s="32">
        <v>525646.45200000005</v>
      </c>
      <c r="CX1241" s="32">
        <v>489980.685</v>
      </c>
      <c r="CZ1241" t="s">
        <v>550</v>
      </c>
      <c r="DA1241" t="s">
        <v>3115</v>
      </c>
      <c r="DB1241">
        <v>592104.39099999995</v>
      </c>
      <c r="DC1241">
        <v>579624.21</v>
      </c>
      <c r="DD1241">
        <v>580995.73300000001</v>
      </c>
      <c r="DE1241">
        <v>543715.15899999999</v>
      </c>
      <c r="DF1241">
        <v>519020.12699999998</v>
      </c>
      <c r="DG1241">
        <v>512493.712</v>
      </c>
      <c r="DH1241">
        <v>537095.71200000006</v>
      </c>
      <c r="DI1241">
        <v>532093.20699999994</v>
      </c>
      <c r="DJ1241">
        <v>536536.73200000008</v>
      </c>
      <c r="DK1241">
        <v>553148.61899999995</v>
      </c>
      <c r="DL1241">
        <v>525646.45200000005</v>
      </c>
      <c r="DM1241">
        <v>489980.685</v>
      </c>
      <c r="DN1241">
        <f t="shared" si="23"/>
        <v>6502454.7389999991</v>
      </c>
    </row>
    <row r="1242" spans="89:118" x14ac:dyDescent="0.45">
      <c r="CK1242" t="s">
        <v>550</v>
      </c>
      <c r="CL1242" t="s">
        <v>3111</v>
      </c>
      <c r="CM1242" s="32">
        <v>0</v>
      </c>
      <c r="CN1242" s="32">
        <v>0</v>
      </c>
      <c r="CO1242" s="32">
        <v>0</v>
      </c>
      <c r="CP1242" s="32">
        <v>0</v>
      </c>
      <c r="CQ1242" s="32">
        <v>0</v>
      </c>
      <c r="CR1242" s="32">
        <v>0</v>
      </c>
      <c r="CS1242" s="32">
        <v>0</v>
      </c>
      <c r="CT1242" s="32">
        <v>0</v>
      </c>
      <c r="CU1242" s="32">
        <v>0</v>
      </c>
      <c r="CV1242" s="32">
        <v>0</v>
      </c>
      <c r="CW1242" s="32">
        <v>0</v>
      </c>
      <c r="CX1242" s="32">
        <v>0</v>
      </c>
      <c r="CZ1242" t="s">
        <v>550</v>
      </c>
      <c r="DA1242" t="s">
        <v>3111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f t="shared" si="23"/>
        <v>0</v>
      </c>
    </row>
    <row r="1243" spans="89:118" x14ac:dyDescent="0.45">
      <c r="CK1243" t="s">
        <v>550</v>
      </c>
      <c r="CL1243" t="s">
        <v>3100</v>
      </c>
      <c r="CM1243" s="32">
        <v>169900</v>
      </c>
      <c r="CN1243" s="32">
        <v>169900</v>
      </c>
      <c r="CO1243" s="32">
        <v>169900</v>
      </c>
      <c r="CP1243" s="32">
        <v>169900</v>
      </c>
      <c r="CQ1243" s="32">
        <v>169900</v>
      </c>
      <c r="CR1243" s="32">
        <v>169900</v>
      </c>
      <c r="CS1243" s="32">
        <v>169900</v>
      </c>
      <c r="CT1243" s="32">
        <v>169900</v>
      </c>
      <c r="CU1243" s="32">
        <v>169900</v>
      </c>
      <c r="CV1243" s="32">
        <v>169900</v>
      </c>
      <c r="CW1243" s="32">
        <v>169900</v>
      </c>
      <c r="CX1243" s="32">
        <v>169900</v>
      </c>
      <c r="CZ1243" t="s">
        <v>550</v>
      </c>
      <c r="DA1243" t="s">
        <v>3100</v>
      </c>
      <c r="DB1243">
        <v>169900</v>
      </c>
      <c r="DC1243">
        <v>169900</v>
      </c>
      <c r="DD1243">
        <v>169900</v>
      </c>
      <c r="DE1243">
        <v>169900</v>
      </c>
      <c r="DF1243">
        <v>169900</v>
      </c>
      <c r="DG1243">
        <v>169900</v>
      </c>
      <c r="DH1243">
        <v>169900</v>
      </c>
      <c r="DI1243">
        <v>169900</v>
      </c>
      <c r="DJ1243">
        <v>169900</v>
      </c>
      <c r="DK1243">
        <v>169900</v>
      </c>
      <c r="DL1243">
        <v>169900</v>
      </c>
      <c r="DM1243">
        <v>169900</v>
      </c>
      <c r="DN1243">
        <f t="shared" si="23"/>
        <v>2038800</v>
      </c>
    </row>
    <row r="1244" spans="89:118" x14ac:dyDescent="0.45">
      <c r="CK1244" t="s">
        <v>550</v>
      </c>
      <c r="CL1244" t="s">
        <v>3104</v>
      </c>
      <c r="CM1244" s="32">
        <v>14735</v>
      </c>
      <c r="CN1244" s="32">
        <v>14735</v>
      </c>
      <c r="CO1244" s="32">
        <v>14735</v>
      </c>
      <c r="CP1244" s="32">
        <v>14735</v>
      </c>
      <c r="CQ1244" s="32">
        <v>14735</v>
      </c>
      <c r="CR1244" s="32">
        <v>14745</v>
      </c>
      <c r="CS1244" s="32">
        <v>14000</v>
      </c>
      <c r="CT1244" s="32">
        <v>14000</v>
      </c>
      <c r="CU1244" s="32">
        <v>14000</v>
      </c>
      <c r="CV1244" s="32">
        <v>14000</v>
      </c>
      <c r="CW1244" s="32">
        <v>14000</v>
      </c>
      <c r="CX1244" s="32">
        <v>14000</v>
      </c>
      <c r="CZ1244" t="s">
        <v>550</v>
      </c>
      <c r="DA1244" t="s">
        <v>3104</v>
      </c>
      <c r="DB1244">
        <v>14735</v>
      </c>
      <c r="DC1244">
        <v>14735</v>
      </c>
      <c r="DD1244">
        <v>14735</v>
      </c>
      <c r="DE1244">
        <v>14735</v>
      </c>
      <c r="DF1244">
        <v>14735</v>
      </c>
      <c r="DG1244">
        <v>14745</v>
      </c>
      <c r="DH1244">
        <v>14000</v>
      </c>
      <c r="DI1244">
        <v>14000</v>
      </c>
      <c r="DJ1244">
        <v>14000</v>
      </c>
      <c r="DK1244">
        <v>14000</v>
      </c>
      <c r="DL1244">
        <v>14000</v>
      </c>
      <c r="DM1244">
        <v>14000</v>
      </c>
      <c r="DN1244">
        <f t="shared" si="23"/>
        <v>172420</v>
      </c>
    </row>
    <row r="1245" spans="89:118" x14ac:dyDescent="0.45">
      <c r="CK1245" t="s">
        <v>550</v>
      </c>
      <c r="CL1245" t="s">
        <v>3116</v>
      </c>
      <c r="CM1245" s="32">
        <v>98459.157000000007</v>
      </c>
      <c r="CN1245" s="32">
        <v>97084.546000000002</v>
      </c>
      <c r="CO1245" s="32">
        <v>94167.224000000002</v>
      </c>
      <c r="CP1245" s="32">
        <v>94840.224000000002</v>
      </c>
      <c r="CQ1245" s="32">
        <v>102722.224</v>
      </c>
      <c r="CR1245" s="32">
        <v>105533.224</v>
      </c>
      <c r="CS1245" s="32">
        <v>106213.224</v>
      </c>
      <c r="CT1245" s="32">
        <v>104744.224</v>
      </c>
      <c r="CU1245" s="32">
        <v>102613.224</v>
      </c>
      <c r="CV1245" s="32">
        <v>103537.90300000001</v>
      </c>
      <c r="CW1245" s="32">
        <v>100980.66099999999</v>
      </c>
      <c r="CX1245" s="32">
        <v>121397.66099999999</v>
      </c>
      <c r="CZ1245" t="s">
        <v>550</v>
      </c>
      <c r="DA1245" t="s">
        <v>3116</v>
      </c>
      <c r="DB1245">
        <v>98459.157000000007</v>
      </c>
      <c r="DC1245">
        <v>97084.546000000002</v>
      </c>
      <c r="DD1245">
        <v>94167.224000000002</v>
      </c>
      <c r="DE1245">
        <v>94840.224000000002</v>
      </c>
      <c r="DF1245">
        <v>102722.224</v>
      </c>
      <c r="DG1245">
        <v>105533.224</v>
      </c>
      <c r="DH1245">
        <v>106213.224</v>
      </c>
      <c r="DI1245">
        <v>104744.224</v>
      </c>
      <c r="DJ1245">
        <v>102613.224</v>
      </c>
      <c r="DK1245">
        <v>103537.90300000001</v>
      </c>
      <c r="DL1245">
        <v>100980.66099999999</v>
      </c>
      <c r="DM1245">
        <v>121397.66099999999</v>
      </c>
      <c r="DN1245">
        <f t="shared" si="23"/>
        <v>1232293.4960000003</v>
      </c>
    </row>
    <row r="1246" spans="89:118" x14ac:dyDescent="0.45">
      <c r="CK1246" t="s">
        <v>550</v>
      </c>
      <c r="CL1246" t="s">
        <v>3102</v>
      </c>
      <c r="CM1246" s="32">
        <v>130000</v>
      </c>
      <c r="CN1246" s="32">
        <v>130000</v>
      </c>
      <c r="CO1246" s="32">
        <v>130000</v>
      </c>
      <c r="CP1246" s="32">
        <v>130000</v>
      </c>
      <c r="CQ1246" s="32">
        <v>130000</v>
      </c>
      <c r="CR1246" s="32">
        <v>130000</v>
      </c>
      <c r="CS1246" s="32">
        <v>130000</v>
      </c>
      <c r="CT1246" s="32">
        <v>130000</v>
      </c>
      <c r="CU1246" s="32">
        <v>130000</v>
      </c>
      <c r="CV1246" s="32">
        <v>130000</v>
      </c>
      <c r="CW1246" s="32">
        <v>130000</v>
      </c>
      <c r="CX1246" s="32">
        <v>130000</v>
      </c>
      <c r="CZ1246" t="s">
        <v>550</v>
      </c>
      <c r="DA1246" t="s">
        <v>3102</v>
      </c>
      <c r="DB1246">
        <v>130000</v>
      </c>
      <c r="DC1246">
        <v>130000</v>
      </c>
      <c r="DD1246">
        <v>130000</v>
      </c>
      <c r="DE1246">
        <v>130000</v>
      </c>
      <c r="DF1246">
        <v>130000</v>
      </c>
      <c r="DG1246">
        <v>130000</v>
      </c>
      <c r="DH1246">
        <v>130000</v>
      </c>
      <c r="DI1246">
        <v>130000</v>
      </c>
      <c r="DJ1246">
        <v>130000</v>
      </c>
      <c r="DK1246">
        <v>130000</v>
      </c>
      <c r="DL1246">
        <v>130000</v>
      </c>
      <c r="DM1246">
        <v>130000</v>
      </c>
      <c r="DN1246">
        <f t="shared" si="23"/>
        <v>1560000</v>
      </c>
    </row>
    <row r="1247" spans="89:118" x14ac:dyDescent="0.45">
      <c r="CK1247" t="s">
        <v>550</v>
      </c>
      <c r="CL1247" t="s">
        <v>3113</v>
      </c>
      <c r="CM1247" s="32">
        <v>17429</v>
      </c>
      <c r="CN1247" s="32">
        <v>17504</v>
      </c>
      <c r="CO1247" s="32">
        <v>16966</v>
      </c>
      <c r="CP1247" s="32">
        <v>18122</v>
      </c>
      <c r="CQ1247" s="32">
        <v>17255</v>
      </c>
      <c r="CR1247" s="32">
        <v>17261</v>
      </c>
      <c r="CS1247" s="32">
        <v>18052</v>
      </c>
      <c r="CT1247" s="32">
        <v>17549</v>
      </c>
      <c r="CU1247" s="32">
        <v>19059</v>
      </c>
      <c r="CV1247" s="32">
        <v>17795</v>
      </c>
      <c r="CW1247" s="32">
        <v>17916</v>
      </c>
      <c r="CX1247" s="32">
        <v>16983</v>
      </c>
      <c r="CZ1247" t="s">
        <v>550</v>
      </c>
      <c r="DA1247" t="s">
        <v>3113</v>
      </c>
      <c r="DB1247">
        <v>17429</v>
      </c>
      <c r="DC1247">
        <v>17504</v>
      </c>
      <c r="DD1247">
        <v>16966</v>
      </c>
      <c r="DE1247">
        <v>18122</v>
      </c>
      <c r="DF1247">
        <v>17255</v>
      </c>
      <c r="DG1247">
        <v>17261</v>
      </c>
      <c r="DH1247">
        <v>18052</v>
      </c>
      <c r="DI1247">
        <v>17549</v>
      </c>
      <c r="DJ1247">
        <v>19059</v>
      </c>
      <c r="DK1247">
        <v>17795</v>
      </c>
      <c r="DL1247">
        <v>17916</v>
      </c>
      <c r="DM1247">
        <v>16983</v>
      </c>
      <c r="DN1247">
        <f t="shared" si="23"/>
        <v>211891</v>
      </c>
    </row>
    <row r="1248" spans="89:118" x14ac:dyDescent="0.45">
      <c r="CK1248" t="s">
        <v>550</v>
      </c>
      <c r="CL1248" t="s">
        <v>3402</v>
      </c>
      <c r="CM1248" s="32">
        <v>51200</v>
      </c>
      <c r="CN1248" s="32">
        <v>51200</v>
      </c>
      <c r="CO1248" s="32">
        <v>51200</v>
      </c>
      <c r="CP1248" s="32">
        <v>51200</v>
      </c>
      <c r="CQ1248" s="32">
        <v>51200</v>
      </c>
      <c r="CR1248" s="32">
        <v>51345</v>
      </c>
      <c r="CS1248" s="32">
        <v>51200</v>
      </c>
      <c r="CT1248" s="32">
        <v>51200</v>
      </c>
      <c r="CU1248" s="32">
        <v>51200</v>
      </c>
      <c r="CV1248" s="32">
        <v>51200</v>
      </c>
      <c r="CW1248" s="32">
        <v>51239</v>
      </c>
      <c r="CX1248" s="32">
        <v>51200</v>
      </c>
      <c r="CZ1248" t="s">
        <v>550</v>
      </c>
      <c r="DA1248" t="s">
        <v>3402</v>
      </c>
      <c r="DB1248">
        <v>51200</v>
      </c>
      <c r="DC1248">
        <v>51200</v>
      </c>
      <c r="DD1248">
        <v>51200</v>
      </c>
      <c r="DE1248">
        <v>51200</v>
      </c>
      <c r="DF1248">
        <v>51200</v>
      </c>
      <c r="DG1248">
        <v>51345</v>
      </c>
      <c r="DH1248">
        <v>51200</v>
      </c>
      <c r="DI1248">
        <v>51200</v>
      </c>
      <c r="DJ1248">
        <v>51200</v>
      </c>
      <c r="DK1248">
        <v>51200</v>
      </c>
      <c r="DL1248">
        <v>51239</v>
      </c>
      <c r="DM1248">
        <v>51200</v>
      </c>
      <c r="DN1248">
        <f t="shared" si="23"/>
        <v>614584</v>
      </c>
    </row>
    <row r="1249" spans="89:118" x14ac:dyDescent="0.45">
      <c r="CK1249" t="s">
        <v>550</v>
      </c>
      <c r="CL1249" t="s">
        <v>3101</v>
      </c>
      <c r="CM1249" s="32">
        <v>962</v>
      </c>
      <c r="CN1249" s="32">
        <v>962</v>
      </c>
      <c r="CO1249" s="32">
        <v>962</v>
      </c>
      <c r="CP1249" s="32">
        <v>962</v>
      </c>
      <c r="CQ1249" s="32">
        <v>962</v>
      </c>
      <c r="CR1249" s="32">
        <v>962</v>
      </c>
      <c r="CS1249" s="32">
        <v>962</v>
      </c>
      <c r="CT1249" s="32">
        <v>962</v>
      </c>
      <c r="CU1249" s="32">
        <v>962</v>
      </c>
      <c r="CV1249" s="32">
        <v>962</v>
      </c>
      <c r="CW1249" s="32">
        <v>962</v>
      </c>
      <c r="CX1249" s="32">
        <v>962</v>
      </c>
      <c r="CZ1249" t="s">
        <v>550</v>
      </c>
      <c r="DA1249" t="s">
        <v>3101</v>
      </c>
      <c r="DB1249">
        <v>962</v>
      </c>
      <c r="DC1249">
        <v>962</v>
      </c>
      <c r="DD1249">
        <v>962</v>
      </c>
      <c r="DE1249">
        <v>962</v>
      </c>
      <c r="DF1249">
        <v>962</v>
      </c>
      <c r="DG1249">
        <v>962</v>
      </c>
      <c r="DH1249">
        <v>962</v>
      </c>
      <c r="DI1249">
        <v>962</v>
      </c>
      <c r="DJ1249">
        <v>962</v>
      </c>
      <c r="DK1249">
        <v>962</v>
      </c>
      <c r="DL1249">
        <v>962</v>
      </c>
      <c r="DM1249">
        <v>962</v>
      </c>
      <c r="DN1249">
        <f t="shared" si="23"/>
        <v>11544</v>
      </c>
    </row>
    <row r="1250" spans="89:118" x14ac:dyDescent="0.45">
      <c r="CK1250" t="s">
        <v>550</v>
      </c>
      <c r="CL1250" t="s">
        <v>3103</v>
      </c>
      <c r="CM1250" s="32">
        <v>19239</v>
      </c>
      <c r="CN1250" s="32">
        <v>19944</v>
      </c>
      <c r="CO1250" s="32">
        <v>20208</v>
      </c>
      <c r="CP1250" s="32">
        <v>19751</v>
      </c>
      <c r="CQ1250" s="32">
        <v>19160</v>
      </c>
      <c r="CR1250" s="32">
        <v>18875</v>
      </c>
      <c r="CS1250" s="32">
        <v>19382</v>
      </c>
      <c r="CT1250" s="32">
        <v>19128</v>
      </c>
      <c r="CU1250" s="32">
        <v>19168</v>
      </c>
      <c r="CV1250" s="32">
        <v>19122</v>
      </c>
      <c r="CW1250" s="32">
        <v>20749</v>
      </c>
      <c r="CX1250" s="32">
        <v>19070</v>
      </c>
      <c r="CZ1250" t="s">
        <v>550</v>
      </c>
      <c r="DA1250" t="s">
        <v>3103</v>
      </c>
      <c r="DB1250">
        <v>19239</v>
      </c>
      <c r="DC1250">
        <v>19944</v>
      </c>
      <c r="DD1250">
        <v>20208</v>
      </c>
      <c r="DE1250">
        <v>19751</v>
      </c>
      <c r="DF1250">
        <v>19160</v>
      </c>
      <c r="DG1250">
        <v>18875</v>
      </c>
      <c r="DH1250">
        <v>19382</v>
      </c>
      <c r="DI1250">
        <v>19128</v>
      </c>
      <c r="DJ1250">
        <v>19168</v>
      </c>
      <c r="DK1250">
        <v>19122</v>
      </c>
      <c r="DL1250">
        <v>20749</v>
      </c>
      <c r="DM1250">
        <v>19070</v>
      </c>
      <c r="DN1250">
        <f t="shared" si="23"/>
        <v>233796</v>
      </c>
    </row>
    <row r="1251" spans="89:118" x14ac:dyDescent="0.45">
      <c r="CK1251" t="s">
        <v>550</v>
      </c>
      <c r="CL1251" t="s">
        <v>3107</v>
      </c>
      <c r="CM1251" s="32">
        <v>0</v>
      </c>
      <c r="CN1251" s="32">
        <v>0</v>
      </c>
      <c r="CO1251" s="32">
        <v>0</v>
      </c>
      <c r="CP1251" s="32">
        <v>0</v>
      </c>
      <c r="CQ1251" s="32">
        <v>0</v>
      </c>
      <c r="CR1251" s="32">
        <v>0</v>
      </c>
      <c r="CS1251" s="32">
        <v>0</v>
      </c>
      <c r="CT1251" s="32">
        <v>0</v>
      </c>
      <c r="CU1251" s="32">
        <v>0</v>
      </c>
      <c r="CV1251" s="32">
        <v>0</v>
      </c>
      <c r="CW1251" s="32">
        <v>0</v>
      </c>
      <c r="CX1251" s="32">
        <v>0</v>
      </c>
      <c r="CZ1251" t="s">
        <v>550</v>
      </c>
      <c r="DA1251" t="s">
        <v>3107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f t="shared" si="23"/>
        <v>0</v>
      </c>
    </row>
    <row r="1252" spans="89:118" x14ac:dyDescent="0.45">
      <c r="CK1252" t="s">
        <v>1033</v>
      </c>
      <c r="CL1252" t="s">
        <v>3100</v>
      </c>
      <c r="CM1252" s="32">
        <v>20000</v>
      </c>
      <c r="CN1252" s="32">
        <v>20000</v>
      </c>
      <c r="CO1252" s="32">
        <v>20000</v>
      </c>
      <c r="CP1252" s="32">
        <v>20000</v>
      </c>
      <c r="CQ1252" s="32">
        <v>20000</v>
      </c>
      <c r="CR1252" s="32">
        <v>20000</v>
      </c>
      <c r="CS1252" s="32">
        <v>20000</v>
      </c>
      <c r="CT1252" s="32">
        <v>20000</v>
      </c>
      <c r="CU1252" s="32">
        <v>20000</v>
      </c>
      <c r="CV1252" s="32">
        <v>20000</v>
      </c>
      <c r="CW1252" s="32">
        <v>20000</v>
      </c>
      <c r="CX1252" s="32">
        <v>20000</v>
      </c>
      <c r="CZ1252" t="s">
        <v>1033</v>
      </c>
      <c r="DA1252" t="s">
        <v>3100</v>
      </c>
      <c r="DB1252">
        <v>20000</v>
      </c>
      <c r="DC1252">
        <v>20000</v>
      </c>
      <c r="DD1252">
        <v>20000</v>
      </c>
      <c r="DE1252">
        <v>20000</v>
      </c>
      <c r="DF1252">
        <v>20000</v>
      </c>
      <c r="DG1252">
        <v>20000</v>
      </c>
      <c r="DH1252">
        <v>20000</v>
      </c>
      <c r="DI1252">
        <v>20000</v>
      </c>
      <c r="DJ1252">
        <v>20000</v>
      </c>
      <c r="DK1252">
        <v>20000</v>
      </c>
      <c r="DL1252">
        <v>20000</v>
      </c>
      <c r="DM1252">
        <v>20000</v>
      </c>
      <c r="DN1252">
        <f t="shared" si="23"/>
        <v>240000</v>
      </c>
    </row>
    <row r="1253" spans="89:118" x14ac:dyDescent="0.45">
      <c r="CK1253" t="s">
        <v>1033</v>
      </c>
      <c r="CL1253" t="s">
        <v>3104</v>
      </c>
      <c r="CM1253" s="32">
        <v>18616</v>
      </c>
      <c r="CN1253" s="32">
        <v>18616</v>
      </c>
      <c r="CO1253" s="32">
        <v>18616</v>
      </c>
      <c r="CP1253" s="32">
        <v>18616</v>
      </c>
      <c r="CQ1253" s="32">
        <v>18616</v>
      </c>
      <c r="CR1253" s="32">
        <v>18616</v>
      </c>
      <c r="CS1253" s="32">
        <v>18616</v>
      </c>
      <c r="CT1253" s="32">
        <v>18616</v>
      </c>
      <c r="CU1253" s="32">
        <v>18616</v>
      </c>
      <c r="CV1253" s="32">
        <v>18616</v>
      </c>
      <c r="CW1253" s="32">
        <v>18616</v>
      </c>
      <c r="CX1253" s="32">
        <v>18616</v>
      </c>
      <c r="CZ1253" t="s">
        <v>1033</v>
      </c>
      <c r="DA1253" t="s">
        <v>3104</v>
      </c>
      <c r="DB1253">
        <v>18616</v>
      </c>
      <c r="DC1253">
        <v>18616</v>
      </c>
      <c r="DD1253">
        <v>18616</v>
      </c>
      <c r="DE1253">
        <v>18616</v>
      </c>
      <c r="DF1253">
        <v>18616</v>
      </c>
      <c r="DG1253">
        <v>18616</v>
      </c>
      <c r="DH1253">
        <v>18616</v>
      </c>
      <c r="DI1253">
        <v>18616</v>
      </c>
      <c r="DJ1253">
        <v>18616</v>
      </c>
      <c r="DK1253">
        <v>18616</v>
      </c>
      <c r="DL1253">
        <v>18616</v>
      </c>
      <c r="DM1253">
        <v>18616</v>
      </c>
      <c r="DN1253">
        <f t="shared" si="23"/>
        <v>223392</v>
      </c>
    </row>
    <row r="1254" spans="89:118" x14ac:dyDescent="0.45">
      <c r="CK1254" t="s">
        <v>1033</v>
      </c>
      <c r="CL1254" t="s">
        <v>3105</v>
      </c>
      <c r="CM1254" s="32">
        <v>9000</v>
      </c>
      <c r="CN1254" s="32">
        <v>9000</v>
      </c>
      <c r="CO1254" s="32">
        <v>9000</v>
      </c>
      <c r="CP1254" s="32">
        <v>9000</v>
      </c>
      <c r="CQ1254" s="32">
        <v>9000</v>
      </c>
      <c r="CR1254" s="32">
        <v>9000</v>
      </c>
      <c r="CS1254" s="32">
        <v>9000</v>
      </c>
      <c r="CT1254" s="32">
        <v>9000</v>
      </c>
      <c r="CU1254" s="32">
        <v>9000</v>
      </c>
      <c r="CV1254" s="32">
        <v>9000</v>
      </c>
      <c r="CW1254" s="32">
        <v>9000</v>
      </c>
      <c r="CX1254" s="32">
        <v>9000</v>
      </c>
      <c r="CZ1254" t="s">
        <v>1033</v>
      </c>
      <c r="DA1254" t="s">
        <v>3105</v>
      </c>
      <c r="DB1254">
        <v>9000</v>
      </c>
      <c r="DC1254">
        <v>9000</v>
      </c>
      <c r="DD1254">
        <v>9000</v>
      </c>
      <c r="DE1254">
        <v>9000</v>
      </c>
      <c r="DF1254">
        <v>9000</v>
      </c>
      <c r="DG1254">
        <v>9000</v>
      </c>
      <c r="DH1254">
        <v>9000</v>
      </c>
      <c r="DI1254">
        <v>9000</v>
      </c>
      <c r="DJ1254">
        <v>9000</v>
      </c>
      <c r="DK1254">
        <v>9000</v>
      </c>
      <c r="DL1254">
        <v>9000</v>
      </c>
      <c r="DM1254">
        <v>9000</v>
      </c>
      <c r="DN1254">
        <f t="shared" si="23"/>
        <v>108000</v>
      </c>
    </row>
    <row r="1255" spans="89:118" x14ac:dyDescent="0.45">
      <c r="CK1255" t="s">
        <v>1033</v>
      </c>
      <c r="CL1255" t="s">
        <v>3101</v>
      </c>
      <c r="CM1255" s="32">
        <v>2720</v>
      </c>
      <c r="CN1255" s="32">
        <v>2720</v>
      </c>
      <c r="CO1255" s="32">
        <v>2720</v>
      </c>
      <c r="CP1255" s="32">
        <v>2720</v>
      </c>
      <c r="CQ1255" s="32">
        <v>2720</v>
      </c>
      <c r="CR1255" s="32">
        <v>4274</v>
      </c>
      <c r="CS1255" s="32">
        <v>4308</v>
      </c>
      <c r="CT1255" s="32">
        <v>4308</v>
      </c>
      <c r="CU1255" s="32">
        <v>4308</v>
      </c>
      <c r="CV1255" s="32">
        <v>4308</v>
      </c>
      <c r="CW1255" s="32">
        <v>4266</v>
      </c>
      <c r="CX1255" s="32">
        <v>4266</v>
      </c>
      <c r="CZ1255" t="s">
        <v>1033</v>
      </c>
      <c r="DA1255" t="s">
        <v>3101</v>
      </c>
      <c r="DB1255">
        <v>2720</v>
      </c>
      <c r="DC1255">
        <v>2720</v>
      </c>
      <c r="DD1255">
        <v>2720</v>
      </c>
      <c r="DE1255">
        <v>2720</v>
      </c>
      <c r="DF1255">
        <v>2720</v>
      </c>
      <c r="DG1255">
        <v>4274</v>
      </c>
      <c r="DH1255">
        <v>4308</v>
      </c>
      <c r="DI1255">
        <v>4308</v>
      </c>
      <c r="DJ1255">
        <v>4308</v>
      </c>
      <c r="DK1255">
        <v>4308</v>
      </c>
      <c r="DL1255">
        <v>4266</v>
      </c>
      <c r="DM1255">
        <v>4266</v>
      </c>
      <c r="DN1255">
        <f t="shared" si="23"/>
        <v>43638</v>
      </c>
    </row>
    <row r="1256" spans="89:118" x14ac:dyDescent="0.45">
      <c r="CK1256" t="s">
        <v>1033</v>
      </c>
      <c r="CL1256" t="s">
        <v>3103</v>
      </c>
      <c r="CM1256" s="32">
        <v>8809</v>
      </c>
      <c r="CN1256" s="32">
        <v>8403</v>
      </c>
      <c r="CO1256" s="32">
        <v>8533</v>
      </c>
      <c r="CP1256" s="32">
        <v>8677</v>
      </c>
      <c r="CQ1256" s="32">
        <v>8402</v>
      </c>
      <c r="CR1256" s="32">
        <v>8606</v>
      </c>
      <c r="CS1256" s="32">
        <v>8357</v>
      </c>
      <c r="CT1256" s="32">
        <v>8619</v>
      </c>
      <c r="CU1256" s="32">
        <v>8439</v>
      </c>
      <c r="CV1256" s="32">
        <v>8489</v>
      </c>
      <c r="CW1256" s="32">
        <v>8301</v>
      </c>
      <c r="CX1256" s="32">
        <v>8388</v>
      </c>
      <c r="CZ1256" t="s">
        <v>1033</v>
      </c>
      <c r="DA1256" t="s">
        <v>3103</v>
      </c>
      <c r="DB1256">
        <v>8809</v>
      </c>
      <c r="DC1256">
        <v>8403</v>
      </c>
      <c r="DD1256">
        <v>8533</v>
      </c>
      <c r="DE1256">
        <v>8677</v>
      </c>
      <c r="DF1256">
        <v>8402</v>
      </c>
      <c r="DG1256">
        <v>8606</v>
      </c>
      <c r="DH1256">
        <v>8357</v>
      </c>
      <c r="DI1256">
        <v>8619</v>
      </c>
      <c r="DJ1256">
        <v>8439</v>
      </c>
      <c r="DK1256">
        <v>8489</v>
      </c>
      <c r="DL1256">
        <v>8301</v>
      </c>
      <c r="DM1256">
        <v>8388</v>
      </c>
      <c r="DN1256">
        <f t="shared" si="23"/>
        <v>102023</v>
      </c>
    </row>
    <row r="1257" spans="89:118" x14ac:dyDescent="0.45">
      <c r="CK1257" t="s">
        <v>725</v>
      </c>
      <c r="CL1257" t="s">
        <v>3108</v>
      </c>
      <c r="CM1257" s="32">
        <v>25900</v>
      </c>
      <c r="CN1257" s="32">
        <v>25900</v>
      </c>
      <c r="CO1257" s="32">
        <v>25900</v>
      </c>
      <c r="CP1257" s="32">
        <v>25900</v>
      </c>
      <c r="CQ1257" s="32">
        <v>25900</v>
      </c>
      <c r="CR1257" s="32">
        <v>25900</v>
      </c>
      <c r="CS1257" s="32">
        <v>19872</v>
      </c>
      <c r="CT1257" s="32">
        <v>0</v>
      </c>
      <c r="CU1257" s="32">
        <v>0</v>
      </c>
      <c r="CV1257" s="32">
        <v>0</v>
      </c>
      <c r="CW1257" s="32">
        <v>0</v>
      </c>
      <c r="CX1257" s="32">
        <v>0</v>
      </c>
      <c r="CZ1257" t="s">
        <v>725</v>
      </c>
      <c r="DA1257" t="s">
        <v>3108</v>
      </c>
      <c r="DB1257">
        <v>25900</v>
      </c>
      <c r="DC1257">
        <v>25900</v>
      </c>
      <c r="DD1257">
        <v>25900</v>
      </c>
      <c r="DE1257">
        <v>25900</v>
      </c>
      <c r="DF1257">
        <v>25900</v>
      </c>
      <c r="DG1257">
        <v>25900</v>
      </c>
      <c r="DH1257">
        <v>19872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f t="shared" si="23"/>
        <v>175272</v>
      </c>
    </row>
    <row r="1258" spans="89:118" x14ac:dyDescent="0.45">
      <c r="CK1258" t="s">
        <v>725</v>
      </c>
      <c r="CL1258" t="s">
        <v>3100</v>
      </c>
      <c r="CM1258" s="32">
        <v>24300</v>
      </c>
      <c r="CN1258" s="32">
        <v>24300</v>
      </c>
      <c r="CO1258" s="32">
        <v>24300</v>
      </c>
      <c r="CP1258" s="32">
        <v>24300</v>
      </c>
      <c r="CQ1258" s="32">
        <v>24300</v>
      </c>
      <c r="CR1258" s="32">
        <v>24300</v>
      </c>
      <c r="CS1258" s="32">
        <v>24300</v>
      </c>
      <c r="CT1258" s="32">
        <v>24300</v>
      </c>
      <c r="CU1258" s="32">
        <v>24300</v>
      </c>
      <c r="CV1258" s="32">
        <v>24300</v>
      </c>
      <c r="CW1258" s="32">
        <v>24300</v>
      </c>
      <c r="CX1258" s="32">
        <v>24300</v>
      </c>
      <c r="CZ1258" t="s">
        <v>725</v>
      </c>
      <c r="DA1258" t="s">
        <v>3100</v>
      </c>
      <c r="DB1258">
        <v>24300</v>
      </c>
      <c r="DC1258">
        <v>24300</v>
      </c>
      <c r="DD1258">
        <v>24300</v>
      </c>
      <c r="DE1258">
        <v>24300</v>
      </c>
      <c r="DF1258">
        <v>24300</v>
      </c>
      <c r="DG1258">
        <v>24300</v>
      </c>
      <c r="DH1258">
        <v>24300</v>
      </c>
      <c r="DI1258">
        <v>24300</v>
      </c>
      <c r="DJ1258">
        <v>24300</v>
      </c>
      <c r="DK1258">
        <v>24300</v>
      </c>
      <c r="DL1258">
        <v>24300</v>
      </c>
      <c r="DM1258">
        <v>24300</v>
      </c>
      <c r="DN1258">
        <f t="shared" si="23"/>
        <v>291600</v>
      </c>
    </row>
    <row r="1259" spans="89:118" x14ac:dyDescent="0.45">
      <c r="CK1259" t="s">
        <v>725</v>
      </c>
      <c r="CL1259" t="s">
        <v>3103</v>
      </c>
      <c r="CM1259" s="32">
        <v>5400</v>
      </c>
      <c r="CN1259" s="32">
        <v>5603</v>
      </c>
      <c r="CO1259" s="32">
        <v>5400</v>
      </c>
      <c r="CP1259" s="32">
        <v>5400</v>
      </c>
      <c r="CQ1259" s="32">
        <v>5400</v>
      </c>
      <c r="CR1259" s="32">
        <v>5400</v>
      </c>
      <c r="CS1259" s="32">
        <v>5472</v>
      </c>
      <c r="CT1259" s="32">
        <v>5439</v>
      </c>
      <c r="CU1259" s="32">
        <v>5400</v>
      </c>
      <c r="CV1259" s="32">
        <v>5400</v>
      </c>
      <c r="CW1259" s="32">
        <v>5400</v>
      </c>
      <c r="CX1259" s="32">
        <v>5400</v>
      </c>
      <c r="CZ1259" t="s">
        <v>725</v>
      </c>
      <c r="DA1259" t="s">
        <v>3103</v>
      </c>
      <c r="DB1259">
        <v>5400</v>
      </c>
      <c r="DC1259">
        <v>5603</v>
      </c>
      <c r="DD1259">
        <v>5400</v>
      </c>
      <c r="DE1259">
        <v>5400</v>
      </c>
      <c r="DF1259">
        <v>5400</v>
      </c>
      <c r="DG1259">
        <v>5400</v>
      </c>
      <c r="DH1259">
        <v>5472</v>
      </c>
      <c r="DI1259">
        <v>5439</v>
      </c>
      <c r="DJ1259">
        <v>5400</v>
      </c>
      <c r="DK1259">
        <v>5400</v>
      </c>
      <c r="DL1259">
        <v>5400</v>
      </c>
      <c r="DM1259">
        <v>5400</v>
      </c>
      <c r="DN1259">
        <f t="shared" si="23"/>
        <v>65114</v>
      </c>
    </row>
    <row r="1260" spans="89:118" x14ac:dyDescent="0.45">
      <c r="CK1260" t="s">
        <v>725</v>
      </c>
      <c r="CL1260" t="s">
        <v>3107</v>
      </c>
      <c r="CM1260" s="32">
        <v>5000</v>
      </c>
      <c r="CN1260" s="32">
        <v>5072</v>
      </c>
      <c r="CO1260" s="32">
        <v>5058</v>
      </c>
      <c r="CP1260" s="32">
        <v>5058</v>
      </c>
      <c r="CQ1260" s="32">
        <v>5087</v>
      </c>
      <c r="CR1260" s="32">
        <v>5068</v>
      </c>
      <c r="CS1260" s="32">
        <v>5145</v>
      </c>
      <c r="CT1260" s="32">
        <v>3414</v>
      </c>
      <c r="CU1260" s="32">
        <v>0</v>
      </c>
      <c r="CV1260" s="32">
        <v>0</v>
      </c>
      <c r="CW1260" s="32">
        <v>0</v>
      </c>
      <c r="CX1260" s="32">
        <v>0</v>
      </c>
      <c r="CZ1260" t="s">
        <v>725</v>
      </c>
      <c r="DA1260" t="s">
        <v>3107</v>
      </c>
      <c r="DB1260">
        <v>5000</v>
      </c>
      <c r="DC1260">
        <v>5072</v>
      </c>
      <c r="DD1260">
        <v>5058</v>
      </c>
      <c r="DE1260">
        <v>5058</v>
      </c>
      <c r="DF1260">
        <v>5087</v>
      </c>
      <c r="DG1260">
        <v>5068</v>
      </c>
      <c r="DH1260">
        <v>5145</v>
      </c>
      <c r="DI1260">
        <v>3414</v>
      </c>
      <c r="DJ1260">
        <v>0</v>
      </c>
      <c r="DK1260">
        <v>0</v>
      </c>
      <c r="DL1260">
        <v>0</v>
      </c>
      <c r="DM1260">
        <v>0</v>
      </c>
      <c r="DN1260">
        <f t="shared" si="23"/>
        <v>38902</v>
      </c>
    </row>
    <row r="1261" spans="89:118" x14ac:dyDescent="0.45">
      <c r="CK1261" t="s">
        <v>1273</v>
      </c>
      <c r="CL1261" t="s">
        <v>3109</v>
      </c>
      <c r="CM1261" s="32">
        <v>4650</v>
      </c>
      <c r="CN1261" s="32">
        <v>4650</v>
      </c>
      <c r="CO1261" s="32">
        <v>4650</v>
      </c>
      <c r="CP1261" s="32">
        <v>4650</v>
      </c>
      <c r="CQ1261" s="32">
        <v>4700</v>
      </c>
      <c r="CR1261" s="32">
        <v>4650</v>
      </c>
      <c r="CS1261" s="32">
        <v>4650</v>
      </c>
      <c r="CT1261" s="32">
        <v>4650</v>
      </c>
      <c r="CU1261" s="32">
        <v>4650</v>
      </c>
      <c r="CV1261" s="32">
        <v>4650</v>
      </c>
      <c r="CW1261" s="32">
        <v>0</v>
      </c>
      <c r="CX1261" s="32">
        <v>0</v>
      </c>
      <c r="CZ1261" t="s">
        <v>1273</v>
      </c>
      <c r="DA1261" t="s">
        <v>3109</v>
      </c>
      <c r="DB1261">
        <v>4650</v>
      </c>
      <c r="DC1261">
        <v>4650</v>
      </c>
      <c r="DD1261">
        <v>4650</v>
      </c>
      <c r="DE1261">
        <v>4650</v>
      </c>
      <c r="DF1261">
        <v>4700</v>
      </c>
      <c r="DG1261">
        <v>4650</v>
      </c>
      <c r="DH1261">
        <v>4650</v>
      </c>
      <c r="DI1261">
        <v>4650</v>
      </c>
      <c r="DJ1261">
        <v>4650</v>
      </c>
      <c r="DK1261">
        <v>4650</v>
      </c>
      <c r="DL1261">
        <v>0</v>
      </c>
      <c r="DM1261">
        <v>0</v>
      </c>
      <c r="DN1261">
        <f t="shared" si="23"/>
        <v>46550</v>
      </c>
    </row>
    <row r="1262" spans="89:118" x14ac:dyDescent="0.45">
      <c r="CK1262" t="s">
        <v>1273</v>
      </c>
      <c r="CL1262" t="s">
        <v>3100</v>
      </c>
      <c r="CM1262" s="32">
        <v>95000</v>
      </c>
      <c r="CN1262" s="32">
        <v>95000</v>
      </c>
      <c r="CO1262" s="32">
        <v>174531</v>
      </c>
      <c r="CP1262" s="32">
        <v>205886</v>
      </c>
      <c r="CQ1262" s="32">
        <v>205886</v>
      </c>
      <c r="CR1262" s="32">
        <v>205886</v>
      </c>
      <c r="CS1262" s="32">
        <v>205886</v>
      </c>
      <c r="CT1262" s="32">
        <v>205886</v>
      </c>
      <c r="CU1262" s="32">
        <v>205856</v>
      </c>
      <c r="CV1262" s="32">
        <v>204986</v>
      </c>
      <c r="CW1262" s="32">
        <v>204986</v>
      </c>
      <c r="CX1262" s="32">
        <v>204986</v>
      </c>
      <c r="CZ1262" t="s">
        <v>1273</v>
      </c>
      <c r="DA1262" t="s">
        <v>3100</v>
      </c>
      <c r="DB1262">
        <v>95000</v>
      </c>
      <c r="DC1262">
        <v>95000</v>
      </c>
      <c r="DD1262">
        <v>174531</v>
      </c>
      <c r="DE1262">
        <v>205886</v>
      </c>
      <c r="DF1262">
        <v>205886</v>
      </c>
      <c r="DG1262">
        <v>205886</v>
      </c>
      <c r="DH1262">
        <v>205886</v>
      </c>
      <c r="DI1262">
        <v>205886</v>
      </c>
      <c r="DJ1262">
        <v>205856</v>
      </c>
      <c r="DK1262">
        <v>204986</v>
      </c>
      <c r="DL1262">
        <v>204986</v>
      </c>
      <c r="DM1262">
        <v>204986</v>
      </c>
      <c r="DN1262">
        <f t="shared" si="23"/>
        <v>2214775</v>
      </c>
    </row>
    <row r="1263" spans="89:118" x14ac:dyDescent="0.45">
      <c r="CK1263" t="s">
        <v>1273</v>
      </c>
      <c r="CL1263" t="s">
        <v>3112</v>
      </c>
      <c r="CM1263" s="32">
        <v>47075</v>
      </c>
      <c r="CN1263" s="32">
        <v>47075</v>
      </c>
      <c r="CO1263" s="32">
        <v>47075</v>
      </c>
      <c r="CP1263" s="32">
        <v>47075</v>
      </c>
      <c r="CQ1263" s="32">
        <v>60712</v>
      </c>
      <c r="CR1263" s="32">
        <v>47075</v>
      </c>
      <c r="CS1263" s="32">
        <v>47075</v>
      </c>
      <c r="CT1263" s="32">
        <v>47075</v>
      </c>
      <c r="CU1263" s="32">
        <v>47093</v>
      </c>
      <c r="CV1263" s="32">
        <v>47645</v>
      </c>
      <c r="CW1263" s="32">
        <v>47645</v>
      </c>
      <c r="CX1263" s="32">
        <v>47645</v>
      </c>
      <c r="CZ1263" t="s">
        <v>1273</v>
      </c>
      <c r="DA1263" t="s">
        <v>3112</v>
      </c>
      <c r="DB1263">
        <v>47075</v>
      </c>
      <c r="DC1263">
        <v>47075</v>
      </c>
      <c r="DD1263">
        <v>47075</v>
      </c>
      <c r="DE1263">
        <v>47075</v>
      </c>
      <c r="DF1263">
        <v>60712</v>
      </c>
      <c r="DG1263">
        <v>47075</v>
      </c>
      <c r="DH1263">
        <v>47075</v>
      </c>
      <c r="DI1263">
        <v>47075</v>
      </c>
      <c r="DJ1263">
        <v>47093</v>
      </c>
      <c r="DK1263">
        <v>47645</v>
      </c>
      <c r="DL1263">
        <v>47645</v>
      </c>
      <c r="DM1263">
        <v>47645</v>
      </c>
      <c r="DN1263">
        <f t="shared" si="23"/>
        <v>580265</v>
      </c>
    </row>
    <row r="1264" spans="89:118" x14ac:dyDescent="0.45">
      <c r="CK1264" t="s">
        <v>1273</v>
      </c>
      <c r="CL1264" t="s">
        <v>3101</v>
      </c>
      <c r="CM1264" s="32">
        <v>1000</v>
      </c>
      <c r="CN1264" s="32">
        <v>1000</v>
      </c>
      <c r="CO1264" s="32">
        <v>4064</v>
      </c>
      <c r="CP1264" s="32">
        <v>6000</v>
      </c>
      <c r="CQ1264" s="32">
        <v>6000</v>
      </c>
      <c r="CR1264" s="32">
        <v>6000</v>
      </c>
      <c r="CS1264" s="32">
        <v>6000</v>
      </c>
      <c r="CT1264" s="32">
        <v>6000</v>
      </c>
      <c r="CU1264" s="32">
        <v>6000</v>
      </c>
      <c r="CV1264" s="32">
        <v>6000</v>
      </c>
      <c r="CW1264" s="32">
        <v>6000</v>
      </c>
      <c r="CX1264" s="32">
        <v>6000</v>
      </c>
      <c r="CZ1264" t="s">
        <v>1273</v>
      </c>
      <c r="DA1264" t="s">
        <v>3101</v>
      </c>
      <c r="DB1264">
        <v>1000</v>
      </c>
      <c r="DC1264">
        <v>1000</v>
      </c>
      <c r="DD1264">
        <v>4064</v>
      </c>
      <c r="DE1264">
        <v>6000</v>
      </c>
      <c r="DF1264">
        <v>6000</v>
      </c>
      <c r="DG1264">
        <v>6000</v>
      </c>
      <c r="DH1264">
        <v>6000</v>
      </c>
      <c r="DI1264">
        <v>6000</v>
      </c>
      <c r="DJ1264">
        <v>6000</v>
      </c>
      <c r="DK1264">
        <v>6000</v>
      </c>
      <c r="DL1264">
        <v>6000</v>
      </c>
      <c r="DM1264">
        <v>6000</v>
      </c>
      <c r="DN1264">
        <f t="shared" si="23"/>
        <v>60064</v>
      </c>
    </row>
    <row r="1265" spans="89:118" x14ac:dyDescent="0.45">
      <c r="CK1265" t="s">
        <v>1273</v>
      </c>
      <c r="CL1265" t="s">
        <v>3103</v>
      </c>
      <c r="CM1265" s="32">
        <v>17253</v>
      </c>
      <c r="CN1265" s="32">
        <v>17715</v>
      </c>
      <c r="CO1265" s="32">
        <v>18691</v>
      </c>
      <c r="CP1265" s="32">
        <v>17924</v>
      </c>
      <c r="CQ1265" s="32">
        <v>20720</v>
      </c>
      <c r="CR1265" s="32">
        <v>18439</v>
      </c>
      <c r="CS1265" s="32">
        <v>17241</v>
      </c>
      <c r="CT1265" s="32">
        <v>16930</v>
      </c>
      <c r="CU1265" s="32">
        <v>17280</v>
      </c>
      <c r="CV1265" s="32">
        <v>16862</v>
      </c>
      <c r="CW1265" s="32">
        <v>16935</v>
      </c>
      <c r="CX1265" s="32">
        <v>17115</v>
      </c>
      <c r="CZ1265" t="s">
        <v>1273</v>
      </c>
      <c r="DA1265" t="s">
        <v>3103</v>
      </c>
      <c r="DB1265">
        <v>17253</v>
      </c>
      <c r="DC1265">
        <v>17715</v>
      </c>
      <c r="DD1265">
        <v>18691</v>
      </c>
      <c r="DE1265">
        <v>17924</v>
      </c>
      <c r="DF1265">
        <v>20720</v>
      </c>
      <c r="DG1265">
        <v>18439</v>
      </c>
      <c r="DH1265">
        <v>17241</v>
      </c>
      <c r="DI1265">
        <v>16930</v>
      </c>
      <c r="DJ1265">
        <v>17280</v>
      </c>
      <c r="DK1265">
        <v>16862</v>
      </c>
      <c r="DL1265">
        <v>16935</v>
      </c>
      <c r="DM1265">
        <v>17115</v>
      </c>
      <c r="DN1265">
        <f t="shared" si="23"/>
        <v>213105</v>
      </c>
    </row>
    <row r="1266" spans="89:118" x14ac:dyDescent="0.45">
      <c r="CK1266" t="s">
        <v>109</v>
      </c>
      <c r="CL1266" t="s">
        <v>3119</v>
      </c>
      <c r="CM1266" s="32">
        <v>1730</v>
      </c>
      <c r="CN1266" s="32">
        <v>0</v>
      </c>
      <c r="CO1266" s="32">
        <v>0</v>
      </c>
      <c r="CP1266" s="32">
        <v>0</v>
      </c>
      <c r="CQ1266" s="32">
        <v>0</v>
      </c>
      <c r="CR1266" s="32">
        <v>830</v>
      </c>
      <c r="CS1266" s="32">
        <v>0</v>
      </c>
      <c r="CT1266" s="32">
        <v>0</v>
      </c>
      <c r="CU1266" s="32">
        <v>0</v>
      </c>
      <c r="CV1266" s="32">
        <v>0</v>
      </c>
      <c r="CW1266" s="32">
        <v>0</v>
      </c>
      <c r="CX1266" s="32">
        <v>0</v>
      </c>
      <c r="CZ1266" t="s">
        <v>109</v>
      </c>
      <c r="DA1266" t="s">
        <v>3119</v>
      </c>
      <c r="DB1266">
        <v>1730</v>
      </c>
      <c r="DC1266">
        <v>0</v>
      </c>
      <c r="DD1266">
        <v>0</v>
      </c>
      <c r="DE1266">
        <v>0</v>
      </c>
      <c r="DF1266">
        <v>0</v>
      </c>
      <c r="DG1266">
        <v>830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f t="shared" si="23"/>
        <v>2560</v>
      </c>
    </row>
    <row r="1267" spans="89:118" x14ac:dyDescent="0.45">
      <c r="CK1267" t="s">
        <v>109</v>
      </c>
      <c r="CL1267" t="s">
        <v>3111</v>
      </c>
      <c r="CM1267" s="32">
        <v>67089.065000000002</v>
      </c>
      <c r="CN1267" s="32">
        <v>81947.008000000002</v>
      </c>
      <c r="CO1267" s="32">
        <v>73223.133999999991</v>
      </c>
      <c r="CP1267" s="32">
        <v>73573.484000000011</v>
      </c>
      <c r="CQ1267" s="32">
        <v>73809.141999999993</v>
      </c>
      <c r="CR1267" s="32">
        <v>78950.926000000007</v>
      </c>
      <c r="CS1267" s="32">
        <v>80403.884000000005</v>
      </c>
      <c r="CT1267" s="32">
        <v>78772.366999999998</v>
      </c>
      <c r="CU1267" s="32">
        <v>74236.71100000001</v>
      </c>
      <c r="CV1267" s="32">
        <v>74542.663</v>
      </c>
      <c r="CW1267" s="32">
        <v>75388.485000000001</v>
      </c>
      <c r="CX1267" s="32">
        <v>77680.687000000005</v>
      </c>
      <c r="CZ1267" t="s">
        <v>109</v>
      </c>
      <c r="DA1267" t="s">
        <v>3111</v>
      </c>
      <c r="DB1267">
        <v>67089.065000000002</v>
      </c>
      <c r="DC1267">
        <v>81947.008000000002</v>
      </c>
      <c r="DD1267">
        <v>73223.133999999991</v>
      </c>
      <c r="DE1267">
        <v>73573.484000000011</v>
      </c>
      <c r="DF1267">
        <v>73809.141999999993</v>
      </c>
      <c r="DG1267">
        <v>78950.926000000007</v>
      </c>
      <c r="DH1267">
        <v>80403.884000000005</v>
      </c>
      <c r="DI1267">
        <v>78772.366999999998</v>
      </c>
      <c r="DJ1267">
        <v>74236.71100000001</v>
      </c>
      <c r="DK1267">
        <v>74542.663</v>
      </c>
      <c r="DL1267">
        <v>75388.485000000001</v>
      </c>
      <c r="DM1267">
        <v>77680.687000000005</v>
      </c>
      <c r="DN1267">
        <f t="shared" si="23"/>
        <v>909617.55599999987</v>
      </c>
    </row>
    <row r="1268" spans="89:118" x14ac:dyDescent="0.45">
      <c r="CK1268" t="s">
        <v>109</v>
      </c>
      <c r="CL1268" t="s">
        <v>3100</v>
      </c>
      <c r="CM1268" s="32">
        <v>117000</v>
      </c>
      <c r="CN1268" s="32">
        <v>117000</v>
      </c>
      <c r="CO1268" s="32">
        <v>117000</v>
      </c>
      <c r="CP1268" s="32">
        <v>117000</v>
      </c>
      <c r="CQ1268" s="32">
        <v>117000</v>
      </c>
      <c r="CR1268" s="32">
        <v>117000</v>
      </c>
      <c r="CS1268" s="32">
        <v>117000</v>
      </c>
      <c r="CT1268" s="32">
        <v>117000</v>
      </c>
      <c r="CU1268" s="32">
        <v>117000</v>
      </c>
      <c r="CV1268" s="32">
        <v>117000</v>
      </c>
      <c r="CW1268" s="32">
        <v>117000</v>
      </c>
      <c r="CX1268" s="32">
        <v>117000</v>
      </c>
      <c r="CZ1268" t="s">
        <v>109</v>
      </c>
      <c r="DA1268" t="s">
        <v>3100</v>
      </c>
      <c r="DB1268">
        <v>117000</v>
      </c>
      <c r="DC1268">
        <v>117000</v>
      </c>
      <c r="DD1268">
        <v>117000</v>
      </c>
      <c r="DE1268">
        <v>117000</v>
      </c>
      <c r="DF1268">
        <v>117000</v>
      </c>
      <c r="DG1268">
        <v>117000</v>
      </c>
      <c r="DH1268">
        <v>117000</v>
      </c>
      <c r="DI1268">
        <v>117000</v>
      </c>
      <c r="DJ1268">
        <v>117000</v>
      </c>
      <c r="DK1268">
        <v>117000</v>
      </c>
      <c r="DL1268">
        <v>117000</v>
      </c>
      <c r="DM1268">
        <v>117000</v>
      </c>
      <c r="DN1268">
        <f t="shared" si="23"/>
        <v>1404000</v>
      </c>
    </row>
    <row r="1269" spans="89:118" x14ac:dyDescent="0.45">
      <c r="CK1269" t="s">
        <v>109</v>
      </c>
      <c r="CL1269" t="s">
        <v>3104</v>
      </c>
      <c r="CM1269" s="32">
        <v>12000</v>
      </c>
      <c r="CN1269" s="32">
        <v>12000</v>
      </c>
      <c r="CO1269" s="32">
        <v>12000</v>
      </c>
      <c r="CP1269" s="32">
        <v>12000</v>
      </c>
      <c r="CQ1269" s="32">
        <v>12000</v>
      </c>
      <c r="CR1269" s="32">
        <v>12000</v>
      </c>
      <c r="CS1269" s="32">
        <v>12000</v>
      </c>
      <c r="CT1269" s="32">
        <v>12000</v>
      </c>
      <c r="CU1269" s="32">
        <v>12000</v>
      </c>
      <c r="CV1269" s="32">
        <v>12000</v>
      </c>
      <c r="CW1269" s="32">
        <v>12000</v>
      </c>
      <c r="CX1269" s="32">
        <v>12000</v>
      </c>
      <c r="CZ1269" t="s">
        <v>109</v>
      </c>
      <c r="DA1269" t="s">
        <v>3104</v>
      </c>
      <c r="DB1269">
        <v>12000</v>
      </c>
      <c r="DC1269">
        <v>12000</v>
      </c>
      <c r="DD1269">
        <v>12000</v>
      </c>
      <c r="DE1269">
        <v>12000</v>
      </c>
      <c r="DF1269">
        <v>12000</v>
      </c>
      <c r="DG1269">
        <v>12000</v>
      </c>
      <c r="DH1269">
        <v>12000</v>
      </c>
      <c r="DI1269">
        <v>12000</v>
      </c>
      <c r="DJ1269">
        <v>12000</v>
      </c>
      <c r="DK1269">
        <v>12000</v>
      </c>
      <c r="DL1269">
        <v>12000</v>
      </c>
      <c r="DM1269">
        <v>12000</v>
      </c>
      <c r="DN1269">
        <f t="shared" si="23"/>
        <v>144000</v>
      </c>
    </row>
    <row r="1270" spans="89:118" x14ac:dyDescent="0.45">
      <c r="CK1270" t="s">
        <v>109</v>
      </c>
      <c r="CL1270" t="s">
        <v>3112</v>
      </c>
      <c r="CM1270" s="32">
        <v>20000</v>
      </c>
      <c r="CN1270" s="32">
        <v>20000</v>
      </c>
      <c r="CO1270" s="32">
        <v>20000</v>
      </c>
      <c r="CP1270" s="32">
        <v>20000</v>
      </c>
      <c r="CQ1270" s="32">
        <v>20000</v>
      </c>
      <c r="CR1270" s="32">
        <v>20000</v>
      </c>
      <c r="CS1270" s="32">
        <v>20000</v>
      </c>
      <c r="CT1270" s="32">
        <v>20000</v>
      </c>
      <c r="CU1270" s="32">
        <v>20000</v>
      </c>
      <c r="CV1270" s="32">
        <v>20000</v>
      </c>
      <c r="CW1270" s="32">
        <v>20000</v>
      </c>
      <c r="CX1270" s="32">
        <v>20000</v>
      </c>
      <c r="CZ1270" t="s">
        <v>109</v>
      </c>
      <c r="DA1270" t="s">
        <v>3112</v>
      </c>
      <c r="DB1270">
        <v>20000</v>
      </c>
      <c r="DC1270">
        <v>20000</v>
      </c>
      <c r="DD1270">
        <v>20000</v>
      </c>
      <c r="DE1270">
        <v>20000</v>
      </c>
      <c r="DF1270">
        <v>20000</v>
      </c>
      <c r="DG1270">
        <v>20000</v>
      </c>
      <c r="DH1270">
        <v>20000</v>
      </c>
      <c r="DI1270">
        <v>20000</v>
      </c>
      <c r="DJ1270">
        <v>20000</v>
      </c>
      <c r="DK1270">
        <v>20000</v>
      </c>
      <c r="DL1270">
        <v>20000</v>
      </c>
      <c r="DM1270">
        <v>20000</v>
      </c>
      <c r="DN1270">
        <f t="shared" si="23"/>
        <v>240000</v>
      </c>
    </row>
    <row r="1271" spans="89:118" x14ac:dyDescent="0.45">
      <c r="CK1271" t="s">
        <v>109</v>
      </c>
      <c r="CL1271" t="s">
        <v>3113</v>
      </c>
      <c r="CM1271" s="32">
        <v>86248</v>
      </c>
      <c r="CN1271" s="32">
        <v>84696</v>
      </c>
      <c r="CO1271" s="32">
        <v>90924</v>
      </c>
      <c r="CP1271" s="32">
        <v>91196</v>
      </c>
      <c r="CQ1271" s="32">
        <v>93250</v>
      </c>
      <c r="CR1271" s="32">
        <v>94451</v>
      </c>
      <c r="CS1271" s="32">
        <v>92140</v>
      </c>
      <c r="CT1271" s="32">
        <v>92249</v>
      </c>
      <c r="CU1271" s="32">
        <v>91985</v>
      </c>
      <c r="CV1271" s="32">
        <v>93775</v>
      </c>
      <c r="CW1271" s="32">
        <v>94651</v>
      </c>
      <c r="CX1271" s="32">
        <v>118766</v>
      </c>
      <c r="CZ1271" t="s">
        <v>109</v>
      </c>
      <c r="DA1271" t="s">
        <v>3113</v>
      </c>
      <c r="DB1271">
        <v>86248</v>
      </c>
      <c r="DC1271">
        <v>84696</v>
      </c>
      <c r="DD1271">
        <v>90924</v>
      </c>
      <c r="DE1271">
        <v>91196</v>
      </c>
      <c r="DF1271">
        <v>93250</v>
      </c>
      <c r="DG1271">
        <v>94451</v>
      </c>
      <c r="DH1271">
        <v>92140</v>
      </c>
      <c r="DI1271">
        <v>92249</v>
      </c>
      <c r="DJ1271">
        <v>91985</v>
      </c>
      <c r="DK1271">
        <v>93775</v>
      </c>
      <c r="DL1271">
        <v>94651</v>
      </c>
      <c r="DM1271">
        <v>118766</v>
      </c>
      <c r="DN1271">
        <f t="shared" si="23"/>
        <v>1124331</v>
      </c>
    </row>
    <row r="1272" spans="89:118" x14ac:dyDescent="0.45">
      <c r="CK1272" t="s">
        <v>109</v>
      </c>
      <c r="CL1272" t="s">
        <v>3121</v>
      </c>
      <c r="CM1272" s="32">
        <v>0</v>
      </c>
      <c r="CN1272" s="32">
        <v>0</v>
      </c>
      <c r="CO1272" s="32">
        <v>0</v>
      </c>
      <c r="CP1272" s="32">
        <v>0</v>
      </c>
      <c r="CQ1272" s="32">
        <v>0</v>
      </c>
      <c r="CR1272" s="32">
        <v>0</v>
      </c>
      <c r="CS1272" s="32">
        <v>0</v>
      </c>
      <c r="CT1272" s="32">
        <v>0</v>
      </c>
      <c r="CU1272" s="32">
        <v>0</v>
      </c>
      <c r="CV1272" s="32">
        <v>20000000</v>
      </c>
      <c r="CW1272" s="32">
        <v>0</v>
      </c>
      <c r="CX1272" s="32">
        <v>0</v>
      </c>
      <c r="CZ1272" t="s">
        <v>109</v>
      </c>
      <c r="DA1272" t="s">
        <v>3121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20000000</v>
      </c>
      <c r="DL1272">
        <v>0</v>
      </c>
      <c r="DM1272">
        <v>0</v>
      </c>
      <c r="DN1272">
        <f t="shared" si="23"/>
        <v>20000000</v>
      </c>
    </row>
    <row r="1273" spans="89:118" x14ac:dyDescent="0.45">
      <c r="CK1273" t="s">
        <v>109</v>
      </c>
      <c r="CL1273" t="s">
        <v>3101</v>
      </c>
      <c r="CM1273" s="32">
        <v>1962</v>
      </c>
      <c r="CN1273" s="32">
        <v>1962</v>
      </c>
      <c r="CO1273" s="32">
        <v>1962</v>
      </c>
      <c r="CP1273" s="32">
        <v>1962</v>
      </c>
      <c r="CQ1273" s="32">
        <v>1962</v>
      </c>
      <c r="CR1273" s="32">
        <v>1962</v>
      </c>
      <c r="CS1273" s="32">
        <v>1962</v>
      </c>
      <c r="CT1273" s="32">
        <v>1962</v>
      </c>
      <c r="CU1273" s="32">
        <v>1962</v>
      </c>
      <c r="CV1273" s="32">
        <v>1962</v>
      </c>
      <c r="CW1273" s="32">
        <v>1962</v>
      </c>
      <c r="CX1273" s="32">
        <v>1962</v>
      </c>
      <c r="CZ1273" t="s">
        <v>109</v>
      </c>
      <c r="DA1273" t="s">
        <v>3101</v>
      </c>
      <c r="DB1273">
        <v>1962</v>
      </c>
      <c r="DC1273">
        <v>1962</v>
      </c>
      <c r="DD1273">
        <v>1962</v>
      </c>
      <c r="DE1273">
        <v>1962</v>
      </c>
      <c r="DF1273">
        <v>1962</v>
      </c>
      <c r="DG1273">
        <v>1962</v>
      </c>
      <c r="DH1273">
        <v>1962</v>
      </c>
      <c r="DI1273">
        <v>1962</v>
      </c>
      <c r="DJ1273">
        <v>1962</v>
      </c>
      <c r="DK1273">
        <v>1962</v>
      </c>
      <c r="DL1273">
        <v>1962</v>
      </c>
      <c r="DM1273">
        <v>1962</v>
      </c>
      <c r="DN1273">
        <f t="shared" si="23"/>
        <v>23544</v>
      </c>
    </row>
    <row r="1274" spans="89:118" x14ac:dyDescent="0.45">
      <c r="CK1274" t="s">
        <v>109</v>
      </c>
      <c r="CL1274" t="s">
        <v>3103</v>
      </c>
      <c r="CM1274" s="32">
        <v>378296</v>
      </c>
      <c r="CN1274" s="32">
        <v>314640</v>
      </c>
      <c r="CO1274" s="32">
        <v>337060</v>
      </c>
      <c r="CP1274" s="32">
        <v>323733</v>
      </c>
      <c r="CQ1274" s="32">
        <v>325144</v>
      </c>
      <c r="CR1274" s="32">
        <v>339104</v>
      </c>
      <c r="CS1274" s="32">
        <v>329782</v>
      </c>
      <c r="CT1274" s="32">
        <v>337024</v>
      </c>
      <c r="CU1274" s="32">
        <v>342967</v>
      </c>
      <c r="CV1274" s="32">
        <v>316144</v>
      </c>
      <c r="CW1274" s="32">
        <v>323872</v>
      </c>
      <c r="CX1274" s="32">
        <v>326505</v>
      </c>
      <c r="CZ1274" t="s">
        <v>109</v>
      </c>
      <c r="DA1274" t="s">
        <v>3103</v>
      </c>
      <c r="DB1274">
        <v>378296</v>
      </c>
      <c r="DC1274">
        <v>314640</v>
      </c>
      <c r="DD1274">
        <v>337060</v>
      </c>
      <c r="DE1274">
        <v>323733</v>
      </c>
      <c r="DF1274">
        <v>325144</v>
      </c>
      <c r="DG1274">
        <v>339104</v>
      </c>
      <c r="DH1274">
        <v>329782</v>
      </c>
      <c r="DI1274">
        <v>337024</v>
      </c>
      <c r="DJ1274">
        <v>342967</v>
      </c>
      <c r="DK1274">
        <v>316144</v>
      </c>
      <c r="DL1274">
        <v>323872</v>
      </c>
      <c r="DM1274">
        <v>326505</v>
      </c>
      <c r="DN1274">
        <f t="shared" si="23"/>
        <v>3994271</v>
      </c>
    </row>
    <row r="1275" spans="89:118" x14ac:dyDescent="0.45">
      <c r="CK1275" t="s">
        <v>109</v>
      </c>
      <c r="CL1275" t="s">
        <v>3107</v>
      </c>
      <c r="CM1275" s="32">
        <v>154800</v>
      </c>
      <c r="CN1275" s="32">
        <v>163287</v>
      </c>
      <c r="CO1275" s="32">
        <v>165600</v>
      </c>
      <c r="CP1275" s="32">
        <v>165600</v>
      </c>
      <c r="CQ1275" s="32">
        <v>165600</v>
      </c>
      <c r="CR1275" s="32">
        <v>165600</v>
      </c>
      <c r="CS1275" s="32">
        <v>165600</v>
      </c>
      <c r="CT1275" s="32">
        <v>165600</v>
      </c>
      <c r="CU1275" s="32">
        <v>165600</v>
      </c>
      <c r="CV1275" s="32">
        <v>165600</v>
      </c>
      <c r="CW1275" s="32">
        <v>165600</v>
      </c>
      <c r="CX1275" s="32">
        <v>165600</v>
      </c>
      <c r="CZ1275" t="s">
        <v>109</v>
      </c>
      <c r="DA1275" t="s">
        <v>3107</v>
      </c>
      <c r="DB1275">
        <v>154800</v>
      </c>
      <c r="DC1275">
        <v>163287</v>
      </c>
      <c r="DD1275">
        <v>165600</v>
      </c>
      <c r="DE1275">
        <v>165600</v>
      </c>
      <c r="DF1275">
        <v>165600</v>
      </c>
      <c r="DG1275">
        <v>165600</v>
      </c>
      <c r="DH1275">
        <v>165600</v>
      </c>
      <c r="DI1275">
        <v>165600</v>
      </c>
      <c r="DJ1275">
        <v>165600</v>
      </c>
      <c r="DK1275">
        <v>165600</v>
      </c>
      <c r="DL1275">
        <v>165600</v>
      </c>
      <c r="DM1275">
        <v>165600</v>
      </c>
      <c r="DN1275">
        <f t="shared" si="23"/>
        <v>1974087</v>
      </c>
    </row>
    <row r="1276" spans="89:118" x14ac:dyDescent="0.45">
      <c r="CK1276" t="s">
        <v>908</v>
      </c>
      <c r="CL1276" t="s">
        <v>3100</v>
      </c>
      <c r="CM1276" s="32">
        <v>53806</v>
      </c>
      <c r="CN1276" s="32">
        <v>53806</v>
      </c>
      <c r="CO1276" s="32">
        <v>53806</v>
      </c>
      <c r="CP1276" s="32">
        <v>53806</v>
      </c>
      <c r="CQ1276" s="32">
        <v>53806</v>
      </c>
      <c r="CR1276" s="32">
        <v>53806</v>
      </c>
      <c r="CS1276" s="32">
        <v>53806</v>
      </c>
      <c r="CT1276" s="32">
        <v>53806</v>
      </c>
      <c r="CU1276" s="32">
        <v>53806</v>
      </c>
      <c r="CV1276" s="32">
        <v>53806</v>
      </c>
      <c r="CW1276" s="32">
        <v>53806</v>
      </c>
      <c r="CX1276" s="32">
        <v>53806</v>
      </c>
      <c r="CZ1276" t="s">
        <v>908</v>
      </c>
      <c r="DA1276" t="s">
        <v>3100</v>
      </c>
      <c r="DB1276">
        <v>53806</v>
      </c>
      <c r="DC1276">
        <v>53806</v>
      </c>
      <c r="DD1276">
        <v>53806</v>
      </c>
      <c r="DE1276">
        <v>53806</v>
      </c>
      <c r="DF1276">
        <v>53806</v>
      </c>
      <c r="DG1276">
        <v>53806</v>
      </c>
      <c r="DH1276">
        <v>53806</v>
      </c>
      <c r="DI1276">
        <v>53806</v>
      </c>
      <c r="DJ1276">
        <v>53806</v>
      </c>
      <c r="DK1276">
        <v>53806</v>
      </c>
      <c r="DL1276">
        <v>53806</v>
      </c>
      <c r="DM1276">
        <v>53806</v>
      </c>
      <c r="DN1276">
        <f t="shared" si="23"/>
        <v>645672</v>
      </c>
    </row>
    <row r="1277" spans="89:118" x14ac:dyDescent="0.45">
      <c r="CK1277" t="s">
        <v>908</v>
      </c>
      <c r="CL1277" t="s">
        <v>3104</v>
      </c>
      <c r="CM1277" s="32">
        <v>48523</v>
      </c>
      <c r="CN1277" s="32">
        <v>48523</v>
      </c>
      <c r="CO1277" s="32">
        <v>48523</v>
      </c>
      <c r="CP1277" s="32">
        <v>48523</v>
      </c>
      <c r="CQ1277" s="32">
        <v>48523</v>
      </c>
      <c r="CR1277" s="32">
        <v>48523</v>
      </c>
      <c r="CS1277" s="32">
        <v>48523</v>
      </c>
      <c r="CT1277" s="32">
        <v>48523</v>
      </c>
      <c r="CU1277" s="32">
        <v>48523</v>
      </c>
      <c r="CV1277" s="32">
        <v>48523</v>
      </c>
      <c r="CW1277" s="32">
        <v>48523</v>
      </c>
      <c r="CX1277" s="32">
        <v>48523</v>
      </c>
      <c r="CZ1277" t="s">
        <v>908</v>
      </c>
      <c r="DA1277" t="s">
        <v>3104</v>
      </c>
      <c r="DB1277">
        <v>48523</v>
      </c>
      <c r="DC1277">
        <v>48523</v>
      </c>
      <c r="DD1277">
        <v>48523</v>
      </c>
      <c r="DE1277">
        <v>48523</v>
      </c>
      <c r="DF1277">
        <v>48523</v>
      </c>
      <c r="DG1277">
        <v>48523</v>
      </c>
      <c r="DH1277">
        <v>48523</v>
      </c>
      <c r="DI1277">
        <v>48523</v>
      </c>
      <c r="DJ1277">
        <v>48523</v>
      </c>
      <c r="DK1277">
        <v>48523</v>
      </c>
      <c r="DL1277">
        <v>48523</v>
      </c>
      <c r="DM1277">
        <v>48523</v>
      </c>
      <c r="DN1277">
        <f t="shared" si="23"/>
        <v>582276</v>
      </c>
    </row>
    <row r="1278" spans="89:118" x14ac:dyDescent="0.45">
      <c r="CK1278" t="s">
        <v>908</v>
      </c>
      <c r="CL1278" t="s">
        <v>3105</v>
      </c>
      <c r="CM1278" s="32">
        <v>6000</v>
      </c>
      <c r="CN1278" s="32">
        <v>6000</v>
      </c>
      <c r="CO1278" s="32">
        <v>6000</v>
      </c>
      <c r="CP1278" s="32">
        <v>6000</v>
      </c>
      <c r="CQ1278" s="32">
        <v>6000</v>
      </c>
      <c r="CR1278" s="32">
        <v>6000</v>
      </c>
      <c r="CS1278" s="32">
        <v>6000</v>
      </c>
      <c r="CT1278" s="32">
        <v>6000</v>
      </c>
      <c r="CU1278" s="32">
        <v>6000</v>
      </c>
      <c r="CV1278" s="32">
        <v>6000</v>
      </c>
      <c r="CW1278" s="32">
        <v>6000</v>
      </c>
      <c r="CX1278" s="32">
        <v>6000</v>
      </c>
      <c r="CZ1278" t="s">
        <v>908</v>
      </c>
      <c r="DA1278" t="s">
        <v>3105</v>
      </c>
      <c r="DB1278">
        <v>6000</v>
      </c>
      <c r="DC1278">
        <v>6000</v>
      </c>
      <c r="DD1278">
        <v>6000</v>
      </c>
      <c r="DE1278">
        <v>6000</v>
      </c>
      <c r="DF1278">
        <v>6000</v>
      </c>
      <c r="DG1278">
        <v>6000</v>
      </c>
      <c r="DH1278">
        <v>6000</v>
      </c>
      <c r="DI1278">
        <v>6000</v>
      </c>
      <c r="DJ1278">
        <v>6000</v>
      </c>
      <c r="DK1278">
        <v>6000</v>
      </c>
      <c r="DL1278">
        <v>6000</v>
      </c>
      <c r="DM1278">
        <v>6000</v>
      </c>
      <c r="DN1278">
        <f t="shared" si="23"/>
        <v>72000</v>
      </c>
    </row>
    <row r="1279" spans="89:118" x14ac:dyDescent="0.45">
      <c r="CK1279" t="s">
        <v>908</v>
      </c>
      <c r="CL1279" t="s">
        <v>3113</v>
      </c>
      <c r="CM1279" s="32">
        <v>3066</v>
      </c>
      <c r="CN1279" s="32">
        <v>3000</v>
      </c>
      <c r="CO1279" s="32">
        <v>3000</v>
      </c>
      <c r="CP1279" s="32">
        <v>3000</v>
      </c>
      <c r="CQ1279" s="32">
        <v>3000</v>
      </c>
      <c r="CR1279" s="32">
        <v>3000</v>
      </c>
      <c r="CS1279" s="32">
        <v>3000</v>
      </c>
      <c r="CT1279" s="32">
        <v>3000</v>
      </c>
      <c r="CU1279" s="32">
        <v>3000</v>
      </c>
      <c r="CV1279" s="32">
        <v>3000</v>
      </c>
      <c r="CW1279" s="32">
        <v>3000</v>
      </c>
      <c r="CX1279" s="32">
        <v>3000</v>
      </c>
      <c r="CZ1279" t="s">
        <v>908</v>
      </c>
      <c r="DA1279" t="s">
        <v>3113</v>
      </c>
      <c r="DB1279">
        <v>3066</v>
      </c>
      <c r="DC1279">
        <v>3000</v>
      </c>
      <c r="DD1279">
        <v>3000</v>
      </c>
      <c r="DE1279">
        <v>3000</v>
      </c>
      <c r="DF1279">
        <v>3000</v>
      </c>
      <c r="DG1279">
        <v>3000</v>
      </c>
      <c r="DH1279">
        <v>3000</v>
      </c>
      <c r="DI1279">
        <v>3000</v>
      </c>
      <c r="DJ1279">
        <v>3000</v>
      </c>
      <c r="DK1279">
        <v>3000</v>
      </c>
      <c r="DL1279">
        <v>3000</v>
      </c>
      <c r="DM1279">
        <v>3000</v>
      </c>
      <c r="DN1279">
        <f t="shared" si="23"/>
        <v>36066</v>
      </c>
    </row>
    <row r="1280" spans="89:118" x14ac:dyDescent="0.45">
      <c r="CK1280" t="s">
        <v>908</v>
      </c>
      <c r="CL1280" t="s">
        <v>3101</v>
      </c>
      <c r="CM1280" s="32">
        <v>0</v>
      </c>
      <c r="CN1280" s="32">
        <v>0</v>
      </c>
      <c r="CO1280" s="32">
        <v>0</v>
      </c>
      <c r="CP1280" s="32">
        <v>0</v>
      </c>
      <c r="CQ1280" s="32">
        <v>0</v>
      </c>
      <c r="CR1280" s="32">
        <v>0</v>
      </c>
      <c r="CS1280" s="32">
        <v>0</v>
      </c>
      <c r="CT1280" s="32">
        <v>0</v>
      </c>
      <c r="CU1280" s="32">
        <v>0</v>
      </c>
      <c r="CV1280" s="32">
        <v>0</v>
      </c>
      <c r="CW1280" s="32">
        <v>0</v>
      </c>
      <c r="CX1280" s="32">
        <v>0</v>
      </c>
      <c r="CZ1280" t="s">
        <v>908</v>
      </c>
      <c r="DA1280" t="s">
        <v>3101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f t="shared" si="23"/>
        <v>0</v>
      </c>
    </row>
    <row r="1281" spans="89:118" x14ac:dyDescent="0.45">
      <c r="CK1281" t="s">
        <v>908</v>
      </c>
      <c r="CL1281" t="s">
        <v>3103</v>
      </c>
      <c r="CM1281" s="32">
        <v>16800</v>
      </c>
      <c r="CN1281" s="32">
        <v>16800</v>
      </c>
      <c r="CO1281" s="32">
        <v>16800</v>
      </c>
      <c r="CP1281" s="32">
        <v>16800</v>
      </c>
      <c r="CQ1281" s="32">
        <v>16800</v>
      </c>
      <c r="CR1281" s="32">
        <v>16800</v>
      </c>
      <c r="CS1281" s="32">
        <v>16800</v>
      </c>
      <c r="CT1281" s="32">
        <v>16800</v>
      </c>
      <c r="CU1281" s="32">
        <v>16800</v>
      </c>
      <c r="CV1281" s="32">
        <v>16800</v>
      </c>
      <c r="CW1281" s="32">
        <v>16800</v>
      </c>
      <c r="CX1281" s="32">
        <v>16800</v>
      </c>
      <c r="CZ1281" t="s">
        <v>908</v>
      </c>
      <c r="DA1281" t="s">
        <v>3103</v>
      </c>
      <c r="DB1281">
        <v>16800</v>
      </c>
      <c r="DC1281">
        <v>16800</v>
      </c>
      <c r="DD1281">
        <v>16800</v>
      </c>
      <c r="DE1281">
        <v>16800</v>
      </c>
      <c r="DF1281">
        <v>16800</v>
      </c>
      <c r="DG1281">
        <v>16800</v>
      </c>
      <c r="DH1281">
        <v>16800</v>
      </c>
      <c r="DI1281">
        <v>16800</v>
      </c>
      <c r="DJ1281">
        <v>16800</v>
      </c>
      <c r="DK1281">
        <v>16800</v>
      </c>
      <c r="DL1281">
        <v>16800</v>
      </c>
      <c r="DM1281">
        <v>16800</v>
      </c>
      <c r="DN1281">
        <f t="shared" si="23"/>
        <v>201600</v>
      </c>
    </row>
    <row r="1282" spans="89:118" x14ac:dyDescent="0.45">
      <c r="CK1282" t="s">
        <v>908</v>
      </c>
      <c r="CL1282" t="s">
        <v>3107</v>
      </c>
      <c r="CM1282" s="32">
        <v>2200</v>
      </c>
      <c r="CN1282" s="32">
        <v>2200</v>
      </c>
      <c r="CO1282" s="32">
        <v>2200</v>
      </c>
      <c r="CP1282" s="32">
        <v>2200</v>
      </c>
      <c r="CQ1282" s="32">
        <v>2200</v>
      </c>
      <c r="CR1282" s="32">
        <v>2200</v>
      </c>
      <c r="CS1282" s="32">
        <v>2200</v>
      </c>
      <c r="CT1282" s="32">
        <v>2200</v>
      </c>
      <c r="CU1282" s="32">
        <v>2200</v>
      </c>
      <c r="CV1282" s="32">
        <v>2200</v>
      </c>
      <c r="CW1282" s="32">
        <v>2200</v>
      </c>
      <c r="CX1282" s="32">
        <v>2200</v>
      </c>
      <c r="CZ1282" t="s">
        <v>908</v>
      </c>
      <c r="DA1282" t="s">
        <v>3107</v>
      </c>
      <c r="DB1282">
        <v>2200</v>
      </c>
      <c r="DC1282">
        <v>2200</v>
      </c>
      <c r="DD1282">
        <v>2200</v>
      </c>
      <c r="DE1282">
        <v>2200</v>
      </c>
      <c r="DF1282">
        <v>2200</v>
      </c>
      <c r="DG1282">
        <v>2200</v>
      </c>
      <c r="DH1282">
        <v>2200</v>
      </c>
      <c r="DI1282">
        <v>2200</v>
      </c>
      <c r="DJ1282">
        <v>2200</v>
      </c>
      <c r="DK1282">
        <v>2200</v>
      </c>
      <c r="DL1282">
        <v>2200</v>
      </c>
      <c r="DM1282">
        <v>2200</v>
      </c>
      <c r="DN1282">
        <f t="shared" si="23"/>
        <v>26400</v>
      </c>
    </row>
    <row r="1283" spans="89:118" x14ac:dyDescent="0.45">
      <c r="CK1283" t="s">
        <v>840</v>
      </c>
      <c r="CL1283" t="s">
        <v>3109</v>
      </c>
      <c r="CM1283" s="32">
        <v>3400</v>
      </c>
      <c r="CN1283" s="32">
        <v>3400</v>
      </c>
      <c r="CO1283" s="32">
        <v>3400</v>
      </c>
      <c r="CP1283" s="32">
        <v>3400</v>
      </c>
      <c r="CQ1283" s="32">
        <v>3400</v>
      </c>
      <c r="CR1283" s="32">
        <v>3400</v>
      </c>
      <c r="CS1283" s="32">
        <v>3400</v>
      </c>
      <c r="CT1283" s="32">
        <v>3400</v>
      </c>
      <c r="CU1283" s="32">
        <v>3400</v>
      </c>
      <c r="CV1283" s="32">
        <v>3400</v>
      </c>
      <c r="CW1283" s="32">
        <v>3400</v>
      </c>
      <c r="CX1283" s="32">
        <v>3400</v>
      </c>
      <c r="CZ1283" t="s">
        <v>840</v>
      </c>
      <c r="DA1283" t="s">
        <v>3109</v>
      </c>
      <c r="DB1283">
        <v>3400</v>
      </c>
      <c r="DC1283">
        <v>3400</v>
      </c>
      <c r="DD1283">
        <v>3400</v>
      </c>
      <c r="DE1283">
        <v>3400</v>
      </c>
      <c r="DF1283">
        <v>3400</v>
      </c>
      <c r="DG1283">
        <v>3400</v>
      </c>
      <c r="DH1283">
        <v>3400</v>
      </c>
      <c r="DI1283">
        <v>3400</v>
      </c>
      <c r="DJ1283">
        <v>3400</v>
      </c>
      <c r="DK1283">
        <v>3400</v>
      </c>
      <c r="DL1283">
        <v>3400</v>
      </c>
      <c r="DM1283">
        <v>3400</v>
      </c>
      <c r="DN1283">
        <f t="shared" si="23"/>
        <v>40800</v>
      </c>
    </row>
    <row r="1284" spans="89:118" x14ac:dyDescent="0.45">
      <c r="CK1284" t="s">
        <v>840</v>
      </c>
      <c r="CL1284" t="s">
        <v>3111</v>
      </c>
      <c r="CM1284" s="32">
        <v>0</v>
      </c>
      <c r="CN1284" s="32">
        <v>0</v>
      </c>
      <c r="CO1284" s="32">
        <v>0</v>
      </c>
      <c r="CP1284" s="32">
        <v>0</v>
      </c>
      <c r="CQ1284" s="32">
        <v>0</v>
      </c>
      <c r="CR1284" s="32">
        <v>0</v>
      </c>
      <c r="CS1284" s="32">
        <v>0</v>
      </c>
      <c r="CT1284" s="32">
        <v>0</v>
      </c>
      <c r="CU1284" s="32">
        <v>0</v>
      </c>
      <c r="CV1284" s="32">
        <v>0</v>
      </c>
      <c r="CW1284" s="32">
        <v>0</v>
      </c>
      <c r="CX1284" s="32">
        <v>0</v>
      </c>
      <c r="CZ1284" t="s">
        <v>840</v>
      </c>
      <c r="DA1284" t="s">
        <v>3111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f t="shared" si="23"/>
        <v>0</v>
      </c>
    </row>
    <row r="1285" spans="89:118" x14ac:dyDescent="0.45">
      <c r="CK1285" t="s">
        <v>840</v>
      </c>
      <c r="CL1285" t="s">
        <v>3103</v>
      </c>
      <c r="CM1285" s="32">
        <v>44562</v>
      </c>
      <c r="CN1285" s="32">
        <v>44741</v>
      </c>
      <c r="CO1285" s="32">
        <v>44647</v>
      </c>
      <c r="CP1285" s="32">
        <v>44741</v>
      </c>
      <c r="CQ1285" s="32">
        <v>43398</v>
      </c>
      <c r="CR1285" s="32">
        <v>43452</v>
      </c>
      <c r="CS1285" s="32">
        <v>44159</v>
      </c>
      <c r="CT1285" s="32">
        <v>43193</v>
      </c>
      <c r="CU1285" s="32">
        <v>42839</v>
      </c>
      <c r="CV1285" s="32">
        <v>42956</v>
      </c>
      <c r="CW1285" s="32">
        <v>42800</v>
      </c>
      <c r="CX1285" s="32">
        <v>43131</v>
      </c>
      <c r="CZ1285" t="s">
        <v>840</v>
      </c>
      <c r="DA1285" t="s">
        <v>3103</v>
      </c>
      <c r="DB1285">
        <v>44562</v>
      </c>
      <c r="DC1285">
        <v>44741</v>
      </c>
      <c r="DD1285">
        <v>44647</v>
      </c>
      <c r="DE1285">
        <v>44741</v>
      </c>
      <c r="DF1285">
        <v>43398</v>
      </c>
      <c r="DG1285">
        <v>43452</v>
      </c>
      <c r="DH1285">
        <v>44159</v>
      </c>
      <c r="DI1285">
        <v>43193</v>
      </c>
      <c r="DJ1285">
        <v>42839</v>
      </c>
      <c r="DK1285">
        <v>42956</v>
      </c>
      <c r="DL1285">
        <v>42800</v>
      </c>
      <c r="DM1285">
        <v>43131</v>
      </c>
      <c r="DN1285">
        <f t="shared" ref="DN1285:DN1348" si="24">SUM(DB1285:DM1285)</f>
        <v>524619</v>
      </c>
    </row>
    <row r="1286" spans="89:118" x14ac:dyDescent="0.45">
      <c r="CK1286" t="s">
        <v>840</v>
      </c>
      <c r="CL1286" t="s">
        <v>3107</v>
      </c>
      <c r="CM1286" s="32">
        <v>4400</v>
      </c>
      <c r="CN1286" s="32">
        <v>4400</v>
      </c>
      <c r="CO1286" s="32">
        <v>4400</v>
      </c>
      <c r="CP1286" s="32">
        <v>4400</v>
      </c>
      <c r="CQ1286" s="32">
        <v>4400</v>
      </c>
      <c r="CR1286" s="32">
        <v>4400</v>
      </c>
      <c r="CS1286" s="32">
        <v>4400</v>
      </c>
      <c r="CT1286" s="32">
        <v>4400</v>
      </c>
      <c r="CU1286" s="32">
        <v>4400</v>
      </c>
      <c r="CV1286" s="32">
        <v>4400</v>
      </c>
      <c r="CW1286" s="32">
        <v>4400</v>
      </c>
      <c r="CX1286" s="32">
        <v>4400</v>
      </c>
      <c r="CZ1286" t="s">
        <v>840</v>
      </c>
      <c r="DA1286" t="s">
        <v>3107</v>
      </c>
      <c r="DB1286">
        <v>4400</v>
      </c>
      <c r="DC1286">
        <v>4400</v>
      </c>
      <c r="DD1286">
        <v>4400</v>
      </c>
      <c r="DE1286">
        <v>4400</v>
      </c>
      <c r="DF1286">
        <v>4400</v>
      </c>
      <c r="DG1286">
        <v>4400</v>
      </c>
      <c r="DH1286">
        <v>4400</v>
      </c>
      <c r="DI1286">
        <v>4400</v>
      </c>
      <c r="DJ1286">
        <v>4400</v>
      </c>
      <c r="DK1286">
        <v>4400</v>
      </c>
      <c r="DL1286">
        <v>4400</v>
      </c>
      <c r="DM1286">
        <v>4400</v>
      </c>
      <c r="DN1286">
        <f t="shared" si="24"/>
        <v>52800</v>
      </c>
    </row>
    <row r="1287" spans="89:118" x14ac:dyDescent="0.45">
      <c r="CK1287" t="s">
        <v>1035</v>
      </c>
      <c r="CL1287" t="s">
        <v>3112</v>
      </c>
      <c r="CM1287" s="32">
        <v>20000</v>
      </c>
      <c r="CN1287" s="32">
        <v>20000</v>
      </c>
      <c r="CO1287" s="32">
        <v>20000</v>
      </c>
      <c r="CP1287" s="32">
        <v>20000</v>
      </c>
      <c r="CQ1287" s="32">
        <v>20000</v>
      </c>
      <c r="CR1287" s="32">
        <v>20000</v>
      </c>
      <c r="CS1287" s="32">
        <v>20000</v>
      </c>
      <c r="CT1287" s="32">
        <v>20000</v>
      </c>
      <c r="CU1287" s="32">
        <v>20000</v>
      </c>
      <c r="CV1287" s="32">
        <v>20000</v>
      </c>
      <c r="CW1287" s="32">
        <v>20000</v>
      </c>
      <c r="CX1287" s="32">
        <v>20000</v>
      </c>
      <c r="CZ1287" t="s">
        <v>1035</v>
      </c>
      <c r="DA1287" t="s">
        <v>3112</v>
      </c>
      <c r="DB1287">
        <v>20000</v>
      </c>
      <c r="DC1287">
        <v>20000</v>
      </c>
      <c r="DD1287">
        <v>20000</v>
      </c>
      <c r="DE1287">
        <v>20000</v>
      </c>
      <c r="DF1287">
        <v>20000</v>
      </c>
      <c r="DG1287">
        <v>20000</v>
      </c>
      <c r="DH1287">
        <v>20000</v>
      </c>
      <c r="DI1287">
        <v>20000</v>
      </c>
      <c r="DJ1287">
        <v>20000</v>
      </c>
      <c r="DK1287">
        <v>20000</v>
      </c>
      <c r="DL1287">
        <v>20000</v>
      </c>
      <c r="DM1287">
        <v>20000</v>
      </c>
      <c r="DN1287">
        <f t="shared" si="24"/>
        <v>240000</v>
      </c>
    </row>
    <row r="1288" spans="89:118" x14ac:dyDescent="0.45">
      <c r="CK1288" t="s">
        <v>1035</v>
      </c>
      <c r="CL1288" t="s">
        <v>3103</v>
      </c>
      <c r="CM1288" s="32">
        <v>12301</v>
      </c>
      <c r="CN1288" s="32">
        <v>12446</v>
      </c>
      <c r="CO1288" s="32">
        <v>12867</v>
      </c>
      <c r="CP1288" s="32">
        <v>12374</v>
      </c>
      <c r="CQ1288" s="32">
        <v>12417</v>
      </c>
      <c r="CR1288" s="32">
        <v>12867</v>
      </c>
      <c r="CS1288" s="32">
        <v>12910</v>
      </c>
      <c r="CT1288" s="32">
        <v>12533</v>
      </c>
      <c r="CU1288" s="32">
        <v>12954</v>
      </c>
      <c r="CV1288" s="32">
        <v>12575</v>
      </c>
      <c r="CW1288" s="32">
        <v>12751</v>
      </c>
      <c r="CX1288" s="32">
        <v>12867</v>
      </c>
      <c r="CZ1288" t="s">
        <v>1035</v>
      </c>
      <c r="DA1288" t="s">
        <v>3103</v>
      </c>
      <c r="DB1288">
        <v>12301</v>
      </c>
      <c r="DC1288">
        <v>12446</v>
      </c>
      <c r="DD1288">
        <v>12867</v>
      </c>
      <c r="DE1288">
        <v>12374</v>
      </c>
      <c r="DF1288">
        <v>12417</v>
      </c>
      <c r="DG1288">
        <v>12867</v>
      </c>
      <c r="DH1288">
        <v>12910</v>
      </c>
      <c r="DI1288">
        <v>12533</v>
      </c>
      <c r="DJ1288">
        <v>12954</v>
      </c>
      <c r="DK1288">
        <v>12575</v>
      </c>
      <c r="DL1288">
        <v>12751</v>
      </c>
      <c r="DM1288">
        <v>12867</v>
      </c>
      <c r="DN1288">
        <f t="shared" si="24"/>
        <v>151862</v>
      </c>
    </row>
    <row r="1289" spans="89:118" x14ac:dyDescent="0.45">
      <c r="CK1289" t="s">
        <v>1035</v>
      </c>
      <c r="CL1289" t="s">
        <v>3107</v>
      </c>
      <c r="CM1289" s="32">
        <v>17000</v>
      </c>
      <c r="CN1289" s="32">
        <v>17000</v>
      </c>
      <c r="CO1289" s="32">
        <v>17000</v>
      </c>
      <c r="CP1289" s="32">
        <v>17000</v>
      </c>
      <c r="CQ1289" s="32">
        <v>17000</v>
      </c>
      <c r="CR1289" s="32">
        <v>17000</v>
      </c>
      <c r="CS1289" s="32">
        <v>17000</v>
      </c>
      <c r="CT1289" s="32">
        <v>17000</v>
      </c>
      <c r="CU1289" s="32">
        <v>17000</v>
      </c>
      <c r="CV1289" s="32">
        <v>17000</v>
      </c>
      <c r="CW1289" s="32">
        <v>17000</v>
      </c>
      <c r="CX1289" s="32">
        <v>17000</v>
      </c>
      <c r="CZ1289" t="s">
        <v>1035</v>
      </c>
      <c r="DA1289" t="s">
        <v>3107</v>
      </c>
      <c r="DB1289">
        <v>17000</v>
      </c>
      <c r="DC1289">
        <v>17000</v>
      </c>
      <c r="DD1289">
        <v>17000</v>
      </c>
      <c r="DE1289">
        <v>17000</v>
      </c>
      <c r="DF1289">
        <v>17000</v>
      </c>
      <c r="DG1289">
        <v>17000</v>
      </c>
      <c r="DH1289">
        <v>17000</v>
      </c>
      <c r="DI1289">
        <v>17000</v>
      </c>
      <c r="DJ1289">
        <v>17000</v>
      </c>
      <c r="DK1289">
        <v>17000</v>
      </c>
      <c r="DL1289">
        <v>17000</v>
      </c>
      <c r="DM1289">
        <v>17000</v>
      </c>
      <c r="DN1289">
        <f t="shared" si="24"/>
        <v>204000</v>
      </c>
    </row>
    <row r="1290" spans="89:118" x14ac:dyDescent="0.45">
      <c r="CK1290" t="s">
        <v>1081</v>
      </c>
      <c r="CL1290" t="s">
        <v>3109</v>
      </c>
      <c r="CM1290" s="32">
        <v>10050</v>
      </c>
      <c r="CN1290" s="32">
        <v>8150</v>
      </c>
      <c r="CO1290" s="32">
        <v>13980</v>
      </c>
      <c r="CP1290" s="32">
        <v>15370</v>
      </c>
      <c r="CQ1290" s="32">
        <v>15370</v>
      </c>
      <c r="CR1290" s="32">
        <v>24400</v>
      </c>
      <c r="CS1290" s="32">
        <v>15370</v>
      </c>
      <c r="CT1290" s="32">
        <v>15370</v>
      </c>
      <c r="CU1290" s="32">
        <v>15370</v>
      </c>
      <c r="CV1290" s="32">
        <v>15370</v>
      </c>
      <c r="CW1290" s="32">
        <v>0</v>
      </c>
      <c r="CX1290" s="32">
        <v>0</v>
      </c>
      <c r="CZ1290" t="s">
        <v>1081</v>
      </c>
      <c r="DA1290" t="s">
        <v>3109</v>
      </c>
      <c r="DB1290">
        <v>10050</v>
      </c>
      <c r="DC1290">
        <v>8150</v>
      </c>
      <c r="DD1290">
        <v>13980</v>
      </c>
      <c r="DE1290">
        <v>15370</v>
      </c>
      <c r="DF1290">
        <v>15370</v>
      </c>
      <c r="DG1290">
        <v>24400</v>
      </c>
      <c r="DH1290">
        <v>15370</v>
      </c>
      <c r="DI1290">
        <v>15370</v>
      </c>
      <c r="DJ1290">
        <v>15370</v>
      </c>
      <c r="DK1290">
        <v>15370</v>
      </c>
      <c r="DL1290">
        <v>0</v>
      </c>
      <c r="DM1290">
        <v>0</v>
      </c>
      <c r="DN1290">
        <f t="shared" si="24"/>
        <v>148800</v>
      </c>
    </row>
    <row r="1291" spans="89:118" x14ac:dyDescent="0.45">
      <c r="CK1291" t="s">
        <v>538</v>
      </c>
      <c r="CL1291" t="s">
        <v>3100</v>
      </c>
      <c r="CM1291" s="32">
        <v>45000</v>
      </c>
      <c r="CN1291" s="32">
        <v>45000</v>
      </c>
      <c r="CO1291" s="32">
        <v>45000</v>
      </c>
      <c r="CP1291" s="32">
        <v>45000</v>
      </c>
      <c r="CQ1291" s="32">
        <v>45000</v>
      </c>
      <c r="CR1291" s="32">
        <v>45000</v>
      </c>
      <c r="CS1291" s="32">
        <v>45000</v>
      </c>
      <c r="CT1291" s="32">
        <v>45000</v>
      </c>
      <c r="CU1291" s="32">
        <v>45000</v>
      </c>
      <c r="CV1291" s="32">
        <v>45000</v>
      </c>
      <c r="CW1291" s="32">
        <v>45000</v>
      </c>
      <c r="CX1291" s="32">
        <v>45000</v>
      </c>
      <c r="CZ1291" t="s">
        <v>538</v>
      </c>
      <c r="DA1291" t="s">
        <v>3100</v>
      </c>
      <c r="DB1291">
        <v>45000</v>
      </c>
      <c r="DC1291">
        <v>45000</v>
      </c>
      <c r="DD1291">
        <v>45000</v>
      </c>
      <c r="DE1291">
        <v>45000</v>
      </c>
      <c r="DF1291">
        <v>45000</v>
      </c>
      <c r="DG1291">
        <v>45000</v>
      </c>
      <c r="DH1291">
        <v>45000</v>
      </c>
      <c r="DI1291">
        <v>45000</v>
      </c>
      <c r="DJ1291">
        <v>45000</v>
      </c>
      <c r="DK1291">
        <v>45000</v>
      </c>
      <c r="DL1291">
        <v>45000</v>
      </c>
      <c r="DM1291">
        <v>45000</v>
      </c>
      <c r="DN1291">
        <f t="shared" si="24"/>
        <v>540000</v>
      </c>
    </row>
    <row r="1292" spans="89:118" x14ac:dyDescent="0.45">
      <c r="CK1292" t="s">
        <v>538</v>
      </c>
      <c r="CL1292" t="s">
        <v>3102</v>
      </c>
      <c r="CM1292" s="32">
        <v>450000</v>
      </c>
      <c r="CN1292" s="32">
        <v>450000</v>
      </c>
      <c r="CO1292" s="32">
        <v>450000</v>
      </c>
      <c r="CP1292" s="32">
        <v>450000</v>
      </c>
      <c r="CQ1292" s="32">
        <v>450000</v>
      </c>
      <c r="CR1292" s="32">
        <v>450000</v>
      </c>
      <c r="CS1292" s="32">
        <v>450000</v>
      </c>
      <c r="CT1292" s="32">
        <v>450000</v>
      </c>
      <c r="CU1292" s="32">
        <v>450000</v>
      </c>
      <c r="CV1292" s="32">
        <v>450000</v>
      </c>
      <c r="CW1292" s="32">
        <v>450000</v>
      </c>
      <c r="CX1292" s="32">
        <v>450000</v>
      </c>
      <c r="CZ1292" t="s">
        <v>538</v>
      </c>
      <c r="DA1292" t="s">
        <v>3102</v>
      </c>
      <c r="DB1292">
        <v>450000</v>
      </c>
      <c r="DC1292">
        <v>450000</v>
      </c>
      <c r="DD1292">
        <v>450000</v>
      </c>
      <c r="DE1292">
        <v>450000</v>
      </c>
      <c r="DF1292">
        <v>450000</v>
      </c>
      <c r="DG1292">
        <v>450000</v>
      </c>
      <c r="DH1292">
        <v>450000</v>
      </c>
      <c r="DI1292">
        <v>450000</v>
      </c>
      <c r="DJ1292">
        <v>450000</v>
      </c>
      <c r="DK1292">
        <v>450000</v>
      </c>
      <c r="DL1292">
        <v>450000</v>
      </c>
      <c r="DM1292">
        <v>450000</v>
      </c>
      <c r="DN1292">
        <f t="shared" si="24"/>
        <v>5400000</v>
      </c>
    </row>
    <row r="1293" spans="89:118" x14ac:dyDescent="0.45">
      <c r="CK1293" t="s">
        <v>538</v>
      </c>
      <c r="CL1293" t="s">
        <v>3120</v>
      </c>
      <c r="CM1293" s="32">
        <v>58000</v>
      </c>
      <c r="CN1293" s="32">
        <v>58000</v>
      </c>
      <c r="CO1293" s="32">
        <v>58000</v>
      </c>
      <c r="CP1293" s="32">
        <v>58000</v>
      </c>
      <c r="CQ1293" s="32">
        <v>58000</v>
      </c>
      <c r="CR1293" s="32">
        <v>58000</v>
      </c>
      <c r="CS1293" s="32">
        <v>58000</v>
      </c>
      <c r="CT1293" s="32">
        <v>58000</v>
      </c>
      <c r="CU1293" s="32">
        <v>58000</v>
      </c>
      <c r="CV1293" s="32">
        <v>58000</v>
      </c>
      <c r="CW1293" s="32">
        <v>58000</v>
      </c>
      <c r="CX1293" s="32">
        <v>58000</v>
      </c>
      <c r="CZ1293" t="s">
        <v>538</v>
      </c>
      <c r="DA1293" t="s">
        <v>3120</v>
      </c>
      <c r="DB1293">
        <v>58000</v>
      </c>
      <c r="DC1293">
        <v>58000</v>
      </c>
      <c r="DD1293">
        <v>58000</v>
      </c>
      <c r="DE1293">
        <v>58000</v>
      </c>
      <c r="DF1293">
        <v>58000</v>
      </c>
      <c r="DG1293">
        <v>58000</v>
      </c>
      <c r="DH1293">
        <v>58000</v>
      </c>
      <c r="DI1293">
        <v>58000</v>
      </c>
      <c r="DJ1293">
        <v>58000</v>
      </c>
      <c r="DK1293">
        <v>58000</v>
      </c>
      <c r="DL1293">
        <v>58000</v>
      </c>
      <c r="DM1293">
        <v>58000</v>
      </c>
      <c r="DN1293">
        <f t="shared" si="24"/>
        <v>696000</v>
      </c>
    </row>
    <row r="1294" spans="89:118" x14ac:dyDescent="0.45">
      <c r="CK1294" t="s">
        <v>538</v>
      </c>
      <c r="CL1294" t="s">
        <v>3103</v>
      </c>
      <c r="CM1294" s="32">
        <v>19500</v>
      </c>
      <c r="CN1294" s="32">
        <v>19500</v>
      </c>
      <c r="CO1294" s="32">
        <v>19500</v>
      </c>
      <c r="CP1294" s="32">
        <v>19500</v>
      </c>
      <c r="CQ1294" s="32">
        <v>19500</v>
      </c>
      <c r="CR1294" s="32">
        <v>19500</v>
      </c>
      <c r="CS1294" s="32">
        <v>19500</v>
      </c>
      <c r="CT1294" s="32">
        <v>19500</v>
      </c>
      <c r="CU1294" s="32">
        <v>19500</v>
      </c>
      <c r="CV1294" s="32">
        <v>19500</v>
      </c>
      <c r="CW1294" s="32">
        <v>19500</v>
      </c>
      <c r="CX1294" s="32">
        <v>19500</v>
      </c>
      <c r="CZ1294" t="s">
        <v>538</v>
      </c>
      <c r="DA1294" t="s">
        <v>3103</v>
      </c>
      <c r="DB1294">
        <v>19500</v>
      </c>
      <c r="DC1294">
        <v>19500</v>
      </c>
      <c r="DD1294">
        <v>19500</v>
      </c>
      <c r="DE1294">
        <v>19500</v>
      </c>
      <c r="DF1294">
        <v>19500</v>
      </c>
      <c r="DG1294">
        <v>19500</v>
      </c>
      <c r="DH1294">
        <v>19500</v>
      </c>
      <c r="DI1294">
        <v>19500</v>
      </c>
      <c r="DJ1294">
        <v>19500</v>
      </c>
      <c r="DK1294">
        <v>19500</v>
      </c>
      <c r="DL1294">
        <v>19500</v>
      </c>
      <c r="DM1294">
        <v>19500</v>
      </c>
      <c r="DN1294">
        <f t="shared" si="24"/>
        <v>234000</v>
      </c>
    </row>
    <row r="1295" spans="89:118" x14ac:dyDescent="0.45">
      <c r="CK1295" t="s">
        <v>1243</v>
      </c>
      <c r="CL1295" t="s">
        <v>3109</v>
      </c>
      <c r="CM1295" s="32">
        <v>100</v>
      </c>
      <c r="CN1295" s="32">
        <v>200</v>
      </c>
      <c r="CO1295" s="32">
        <v>100</v>
      </c>
      <c r="CP1295" s="32">
        <v>0</v>
      </c>
      <c r="CQ1295" s="32">
        <v>50</v>
      </c>
      <c r="CR1295" s="32">
        <v>300</v>
      </c>
      <c r="CS1295" s="32">
        <v>200</v>
      </c>
      <c r="CT1295" s="32">
        <v>100</v>
      </c>
      <c r="CU1295" s="32">
        <v>150</v>
      </c>
      <c r="CV1295" s="32">
        <v>0</v>
      </c>
      <c r="CW1295" s="32">
        <v>0</v>
      </c>
      <c r="CX1295" s="32">
        <v>0</v>
      </c>
      <c r="CZ1295" t="s">
        <v>1243</v>
      </c>
      <c r="DA1295" t="s">
        <v>3109</v>
      </c>
      <c r="DB1295">
        <v>100</v>
      </c>
      <c r="DC1295">
        <v>200</v>
      </c>
      <c r="DD1295">
        <v>100</v>
      </c>
      <c r="DE1295">
        <v>0</v>
      </c>
      <c r="DF1295">
        <v>50</v>
      </c>
      <c r="DG1295">
        <v>300</v>
      </c>
      <c r="DH1295">
        <v>200</v>
      </c>
      <c r="DI1295">
        <v>100</v>
      </c>
      <c r="DJ1295">
        <v>150</v>
      </c>
      <c r="DK1295">
        <v>0</v>
      </c>
      <c r="DL1295">
        <v>0</v>
      </c>
      <c r="DM1295">
        <v>0</v>
      </c>
      <c r="DN1295">
        <f t="shared" si="24"/>
        <v>1200</v>
      </c>
    </row>
    <row r="1296" spans="89:118" x14ac:dyDescent="0.45">
      <c r="CK1296" t="s">
        <v>1243</v>
      </c>
      <c r="CL1296" t="s">
        <v>3111</v>
      </c>
      <c r="CM1296" s="32">
        <v>4156</v>
      </c>
      <c r="CN1296" s="32">
        <v>4000</v>
      </c>
      <c r="CO1296" s="32">
        <v>4000</v>
      </c>
      <c r="CP1296" s="32">
        <v>4000</v>
      </c>
      <c r="CQ1296" s="32">
        <v>4187</v>
      </c>
      <c r="CR1296" s="32">
        <v>4000</v>
      </c>
      <c r="CS1296" s="32">
        <v>4062</v>
      </c>
      <c r="CT1296" s="32">
        <v>4000</v>
      </c>
      <c r="CU1296" s="32">
        <v>4125</v>
      </c>
      <c r="CV1296" s="32">
        <v>4218</v>
      </c>
      <c r="CW1296" s="32">
        <v>4000</v>
      </c>
      <c r="CX1296" s="32">
        <v>4000</v>
      </c>
      <c r="CZ1296" t="s">
        <v>1243</v>
      </c>
      <c r="DA1296" t="s">
        <v>3111</v>
      </c>
      <c r="DB1296">
        <v>4156</v>
      </c>
      <c r="DC1296">
        <v>4000</v>
      </c>
      <c r="DD1296">
        <v>4000</v>
      </c>
      <c r="DE1296">
        <v>4000</v>
      </c>
      <c r="DF1296">
        <v>4187</v>
      </c>
      <c r="DG1296">
        <v>4000</v>
      </c>
      <c r="DH1296">
        <v>4062</v>
      </c>
      <c r="DI1296">
        <v>4000</v>
      </c>
      <c r="DJ1296">
        <v>4125</v>
      </c>
      <c r="DK1296">
        <v>4218</v>
      </c>
      <c r="DL1296">
        <v>4000</v>
      </c>
      <c r="DM1296">
        <v>4000</v>
      </c>
      <c r="DN1296">
        <f t="shared" si="24"/>
        <v>48748</v>
      </c>
    </row>
    <row r="1297" spans="89:118" x14ac:dyDescent="0.45">
      <c r="CK1297" t="s">
        <v>1243</v>
      </c>
      <c r="CL1297" t="s">
        <v>3100</v>
      </c>
      <c r="CM1297" s="32">
        <v>36000</v>
      </c>
      <c r="CN1297" s="32">
        <v>36000</v>
      </c>
      <c r="CO1297" s="32">
        <v>36000</v>
      </c>
      <c r="CP1297" s="32">
        <v>36000</v>
      </c>
      <c r="CQ1297" s="32">
        <v>36000</v>
      </c>
      <c r="CR1297" s="32">
        <v>36000</v>
      </c>
      <c r="CS1297" s="32">
        <v>36000</v>
      </c>
      <c r="CT1297" s="32">
        <v>36000</v>
      </c>
      <c r="CU1297" s="32">
        <v>36000</v>
      </c>
      <c r="CV1297" s="32">
        <v>36000</v>
      </c>
      <c r="CW1297" s="32">
        <v>36000</v>
      </c>
      <c r="CX1297" s="32">
        <v>36000</v>
      </c>
      <c r="CZ1297" t="s">
        <v>1243</v>
      </c>
      <c r="DA1297" t="s">
        <v>3100</v>
      </c>
      <c r="DB1297">
        <v>36000</v>
      </c>
      <c r="DC1297">
        <v>36000</v>
      </c>
      <c r="DD1297">
        <v>36000</v>
      </c>
      <c r="DE1297">
        <v>36000</v>
      </c>
      <c r="DF1297">
        <v>36000</v>
      </c>
      <c r="DG1297">
        <v>36000</v>
      </c>
      <c r="DH1297">
        <v>36000</v>
      </c>
      <c r="DI1297">
        <v>36000</v>
      </c>
      <c r="DJ1297">
        <v>36000</v>
      </c>
      <c r="DK1297">
        <v>36000</v>
      </c>
      <c r="DL1297">
        <v>36000</v>
      </c>
      <c r="DM1297">
        <v>36000</v>
      </c>
      <c r="DN1297">
        <f t="shared" si="24"/>
        <v>432000</v>
      </c>
    </row>
    <row r="1298" spans="89:118" x14ac:dyDescent="0.45">
      <c r="CK1298" t="s">
        <v>1243</v>
      </c>
      <c r="CL1298" t="s">
        <v>3104</v>
      </c>
      <c r="CM1298" s="32">
        <v>30000</v>
      </c>
      <c r="CN1298" s="32">
        <v>30000</v>
      </c>
      <c r="CO1298" s="32">
        <v>30000</v>
      </c>
      <c r="CP1298" s="32">
        <v>30000</v>
      </c>
      <c r="CQ1298" s="32">
        <v>30000</v>
      </c>
      <c r="CR1298" s="32">
        <v>30000</v>
      </c>
      <c r="CS1298" s="32">
        <v>30000</v>
      </c>
      <c r="CT1298" s="32">
        <v>30000</v>
      </c>
      <c r="CU1298" s="32">
        <v>30000</v>
      </c>
      <c r="CV1298" s="32">
        <v>30000</v>
      </c>
      <c r="CW1298" s="32">
        <v>30000</v>
      </c>
      <c r="CX1298" s="32">
        <v>30000</v>
      </c>
      <c r="CZ1298" t="s">
        <v>1243</v>
      </c>
      <c r="DA1298" t="s">
        <v>3104</v>
      </c>
      <c r="DB1298">
        <v>30000</v>
      </c>
      <c r="DC1298">
        <v>30000</v>
      </c>
      <c r="DD1298">
        <v>30000</v>
      </c>
      <c r="DE1298">
        <v>30000</v>
      </c>
      <c r="DF1298">
        <v>30000</v>
      </c>
      <c r="DG1298">
        <v>30000</v>
      </c>
      <c r="DH1298">
        <v>30000</v>
      </c>
      <c r="DI1298">
        <v>30000</v>
      </c>
      <c r="DJ1298">
        <v>30000</v>
      </c>
      <c r="DK1298">
        <v>30000</v>
      </c>
      <c r="DL1298">
        <v>30000</v>
      </c>
      <c r="DM1298">
        <v>30000</v>
      </c>
      <c r="DN1298">
        <f t="shared" si="24"/>
        <v>360000</v>
      </c>
    </row>
    <row r="1299" spans="89:118" x14ac:dyDescent="0.45">
      <c r="CK1299" t="s">
        <v>1243</v>
      </c>
      <c r="CL1299" t="s">
        <v>3112</v>
      </c>
      <c r="CM1299" s="32">
        <v>40655</v>
      </c>
      <c r="CN1299" s="32">
        <v>40655</v>
      </c>
      <c r="CO1299" s="32">
        <v>40655</v>
      </c>
      <c r="CP1299" s="32">
        <v>40655</v>
      </c>
      <c r="CQ1299" s="32">
        <v>40655</v>
      </c>
      <c r="CR1299" s="32">
        <v>40655</v>
      </c>
      <c r="CS1299" s="32">
        <v>40655</v>
      </c>
      <c r="CT1299" s="32">
        <v>40655</v>
      </c>
      <c r="CU1299" s="32">
        <v>40655</v>
      </c>
      <c r="CV1299" s="32">
        <v>40655</v>
      </c>
      <c r="CW1299" s="32">
        <v>40655</v>
      </c>
      <c r="CX1299" s="32">
        <v>40655</v>
      </c>
      <c r="CZ1299" t="s">
        <v>1243</v>
      </c>
      <c r="DA1299" t="s">
        <v>3112</v>
      </c>
      <c r="DB1299">
        <v>40655</v>
      </c>
      <c r="DC1299">
        <v>40655</v>
      </c>
      <c r="DD1299">
        <v>40655</v>
      </c>
      <c r="DE1299">
        <v>40655</v>
      </c>
      <c r="DF1299">
        <v>40655</v>
      </c>
      <c r="DG1299">
        <v>40655</v>
      </c>
      <c r="DH1299">
        <v>40655</v>
      </c>
      <c r="DI1299">
        <v>40655</v>
      </c>
      <c r="DJ1299">
        <v>40655</v>
      </c>
      <c r="DK1299">
        <v>40655</v>
      </c>
      <c r="DL1299">
        <v>40655</v>
      </c>
      <c r="DM1299">
        <v>40655</v>
      </c>
      <c r="DN1299">
        <f t="shared" si="24"/>
        <v>487860</v>
      </c>
    </row>
    <row r="1300" spans="89:118" x14ac:dyDescent="0.45">
      <c r="CK1300" t="s">
        <v>1243</v>
      </c>
      <c r="CL1300" t="s">
        <v>3113</v>
      </c>
      <c r="CM1300" s="32">
        <v>68834</v>
      </c>
      <c r="CN1300" s="32">
        <v>75926</v>
      </c>
      <c r="CO1300" s="32">
        <v>76990</v>
      </c>
      <c r="CP1300" s="32">
        <v>77863</v>
      </c>
      <c r="CQ1300" s="32">
        <v>70305</v>
      </c>
      <c r="CR1300" s="32">
        <v>84227</v>
      </c>
      <c r="CS1300" s="32">
        <v>97729</v>
      </c>
      <c r="CT1300" s="32">
        <v>81837</v>
      </c>
      <c r="CU1300" s="32">
        <v>81952</v>
      </c>
      <c r="CV1300" s="32">
        <v>81243</v>
      </c>
      <c r="CW1300" s="32">
        <v>76433</v>
      </c>
      <c r="CX1300" s="32">
        <v>94849</v>
      </c>
      <c r="CZ1300" t="s">
        <v>1243</v>
      </c>
      <c r="DA1300" t="s">
        <v>3113</v>
      </c>
      <c r="DB1300">
        <v>68834</v>
      </c>
      <c r="DC1300">
        <v>75926</v>
      </c>
      <c r="DD1300">
        <v>76990</v>
      </c>
      <c r="DE1300">
        <v>77863</v>
      </c>
      <c r="DF1300">
        <v>70305</v>
      </c>
      <c r="DG1300">
        <v>84227</v>
      </c>
      <c r="DH1300">
        <v>97729</v>
      </c>
      <c r="DI1300">
        <v>81837</v>
      </c>
      <c r="DJ1300">
        <v>81952</v>
      </c>
      <c r="DK1300">
        <v>81243</v>
      </c>
      <c r="DL1300">
        <v>76433</v>
      </c>
      <c r="DM1300">
        <v>94849</v>
      </c>
      <c r="DN1300">
        <f t="shared" si="24"/>
        <v>968188</v>
      </c>
    </row>
    <row r="1301" spans="89:118" x14ac:dyDescent="0.45">
      <c r="CK1301" t="s">
        <v>1243</v>
      </c>
      <c r="CL1301" t="s">
        <v>3101</v>
      </c>
      <c r="CM1301" s="32">
        <v>40500</v>
      </c>
      <c r="CN1301" s="32">
        <v>40500</v>
      </c>
      <c r="CO1301" s="32">
        <v>40500</v>
      </c>
      <c r="CP1301" s="32">
        <v>40500</v>
      </c>
      <c r="CQ1301" s="32">
        <v>40500</v>
      </c>
      <c r="CR1301" s="32">
        <v>40500</v>
      </c>
      <c r="CS1301" s="32">
        <v>40500</v>
      </c>
      <c r="CT1301" s="32">
        <v>40500</v>
      </c>
      <c r="CU1301" s="32">
        <v>40500</v>
      </c>
      <c r="CV1301" s="32">
        <v>40500</v>
      </c>
      <c r="CW1301" s="32">
        <v>40500</v>
      </c>
      <c r="CX1301" s="32">
        <v>40500</v>
      </c>
      <c r="CZ1301" t="s">
        <v>1243</v>
      </c>
      <c r="DA1301" t="s">
        <v>3101</v>
      </c>
      <c r="DB1301">
        <v>40500</v>
      </c>
      <c r="DC1301">
        <v>40500</v>
      </c>
      <c r="DD1301">
        <v>40500</v>
      </c>
      <c r="DE1301">
        <v>40500</v>
      </c>
      <c r="DF1301">
        <v>40500</v>
      </c>
      <c r="DG1301">
        <v>40500</v>
      </c>
      <c r="DH1301">
        <v>40500</v>
      </c>
      <c r="DI1301">
        <v>40500</v>
      </c>
      <c r="DJ1301">
        <v>40500</v>
      </c>
      <c r="DK1301">
        <v>40500</v>
      </c>
      <c r="DL1301">
        <v>40500</v>
      </c>
      <c r="DM1301">
        <v>40500</v>
      </c>
      <c r="DN1301">
        <f t="shared" si="24"/>
        <v>486000</v>
      </c>
    </row>
    <row r="1302" spans="89:118" x14ac:dyDescent="0.45">
      <c r="CK1302" t="s">
        <v>1243</v>
      </c>
      <c r="CL1302" t="s">
        <v>3103</v>
      </c>
      <c r="CM1302" s="32">
        <v>11627</v>
      </c>
      <c r="CN1302" s="32">
        <v>13961</v>
      </c>
      <c r="CO1302" s="32">
        <v>14581</v>
      </c>
      <c r="CP1302" s="32">
        <v>13524</v>
      </c>
      <c r="CQ1302" s="32">
        <v>11182</v>
      </c>
      <c r="CR1302" s="32">
        <v>12164</v>
      </c>
      <c r="CS1302" s="32">
        <v>13570</v>
      </c>
      <c r="CT1302" s="32">
        <v>11521</v>
      </c>
      <c r="CU1302" s="32">
        <v>13992</v>
      </c>
      <c r="CV1302" s="32">
        <v>14330</v>
      </c>
      <c r="CW1302" s="32">
        <v>14857</v>
      </c>
      <c r="CX1302" s="32">
        <v>14125</v>
      </c>
      <c r="CZ1302" t="s">
        <v>1243</v>
      </c>
      <c r="DA1302" t="s">
        <v>3103</v>
      </c>
      <c r="DB1302">
        <v>11627</v>
      </c>
      <c r="DC1302">
        <v>13961</v>
      </c>
      <c r="DD1302">
        <v>14581</v>
      </c>
      <c r="DE1302">
        <v>13524</v>
      </c>
      <c r="DF1302">
        <v>11182</v>
      </c>
      <c r="DG1302">
        <v>12164</v>
      </c>
      <c r="DH1302">
        <v>13570</v>
      </c>
      <c r="DI1302">
        <v>11521</v>
      </c>
      <c r="DJ1302">
        <v>13992</v>
      </c>
      <c r="DK1302">
        <v>14330</v>
      </c>
      <c r="DL1302">
        <v>14857</v>
      </c>
      <c r="DM1302">
        <v>14125</v>
      </c>
      <c r="DN1302">
        <f t="shared" si="24"/>
        <v>159434</v>
      </c>
    </row>
    <row r="1303" spans="89:118" x14ac:dyDescent="0.45">
      <c r="CK1303" t="s">
        <v>196</v>
      </c>
      <c r="CL1303" t="s">
        <v>3109</v>
      </c>
      <c r="CM1303" s="32">
        <v>7070</v>
      </c>
      <c r="CN1303" s="32">
        <v>7070</v>
      </c>
      <c r="CO1303" s="32">
        <v>7070</v>
      </c>
      <c r="CP1303" s="32">
        <v>7070</v>
      </c>
      <c r="CQ1303" s="32">
        <v>7070</v>
      </c>
      <c r="CR1303" s="32">
        <v>7070</v>
      </c>
      <c r="CS1303" s="32">
        <v>7070</v>
      </c>
      <c r="CT1303" s="32">
        <v>7070</v>
      </c>
      <c r="CU1303" s="32">
        <v>7070</v>
      </c>
      <c r="CV1303" s="32">
        <v>7070</v>
      </c>
      <c r="CW1303" s="32">
        <v>0</v>
      </c>
      <c r="CX1303" s="32">
        <v>0</v>
      </c>
      <c r="CZ1303" t="s">
        <v>196</v>
      </c>
      <c r="DA1303" t="s">
        <v>3109</v>
      </c>
      <c r="DB1303">
        <v>7070</v>
      </c>
      <c r="DC1303">
        <v>7070</v>
      </c>
      <c r="DD1303">
        <v>7070</v>
      </c>
      <c r="DE1303">
        <v>7070</v>
      </c>
      <c r="DF1303">
        <v>7070</v>
      </c>
      <c r="DG1303">
        <v>7070</v>
      </c>
      <c r="DH1303">
        <v>7070</v>
      </c>
      <c r="DI1303">
        <v>7070</v>
      </c>
      <c r="DJ1303">
        <v>7070</v>
      </c>
      <c r="DK1303">
        <v>7070</v>
      </c>
      <c r="DL1303">
        <v>0</v>
      </c>
      <c r="DM1303">
        <v>0</v>
      </c>
      <c r="DN1303">
        <f t="shared" si="24"/>
        <v>70700</v>
      </c>
    </row>
    <row r="1304" spans="89:118" x14ac:dyDescent="0.45">
      <c r="CK1304" t="s">
        <v>196</v>
      </c>
      <c r="CL1304" t="s">
        <v>3108</v>
      </c>
      <c r="CM1304" s="32">
        <v>13500</v>
      </c>
      <c r="CN1304" s="32">
        <v>13500</v>
      </c>
      <c r="CO1304" s="32">
        <v>13500</v>
      </c>
      <c r="CP1304" s="32">
        <v>13500</v>
      </c>
      <c r="CQ1304" s="32">
        <v>13500</v>
      </c>
      <c r="CR1304" s="32">
        <v>13500</v>
      </c>
      <c r="CS1304" s="32">
        <v>13500</v>
      </c>
      <c r="CT1304" s="32">
        <v>13500</v>
      </c>
      <c r="CU1304" s="32">
        <v>22500</v>
      </c>
      <c r="CV1304" s="32">
        <v>27000</v>
      </c>
      <c r="CW1304" s="32">
        <v>27000</v>
      </c>
      <c r="CX1304" s="32">
        <v>27000</v>
      </c>
      <c r="CZ1304" t="s">
        <v>196</v>
      </c>
      <c r="DA1304" t="s">
        <v>3108</v>
      </c>
      <c r="DB1304">
        <v>13500</v>
      </c>
      <c r="DC1304">
        <v>13500</v>
      </c>
      <c r="DD1304">
        <v>13500</v>
      </c>
      <c r="DE1304">
        <v>13500</v>
      </c>
      <c r="DF1304">
        <v>13500</v>
      </c>
      <c r="DG1304">
        <v>13500</v>
      </c>
      <c r="DH1304">
        <v>13500</v>
      </c>
      <c r="DI1304">
        <v>13500</v>
      </c>
      <c r="DJ1304">
        <v>22500</v>
      </c>
      <c r="DK1304">
        <v>27000</v>
      </c>
      <c r="DL1304">
        <v>27000</v>
      </c>
      <c r="DM1304">
        <v>27000</v>
      </c>
      <c r="DN1304">
        <f t="shared" si="24"/>
        <v>211500</v>
      </c>
    </row>
    <row r="1305" spans="89:118" x14ac:dyDescent="0.45">
      <c r="CK1305" t="s">
        <v>196</v>
      </c>
      <c r="CL1305" t="s">
        <v>3111</v>
      </c>
      <c r="CM1305" s="32">
        <v>0</v>
      </c>
      <c r="CN1305" s="32">
        <v>0</v>
      </c>
      <c r="CO1305" s="32">
        <v>0</v>
      </c>
      <c r="CP1305" s="32">
        <v>29</v>
      </c>
      <c r="CQ1305" s="32">
        <v>0</v>
      </c>
      <c r="CR1305" s="32">
        <v>0</v>
      </c>
      <c r="CS1305" s="32">
        <v>0</v>
      </c>
      <c r="CT1305" s="32">
        <v>0</v>
      </c>
      <c r="CU1305" s="32">
        <v>0</v>
      </c>
      <c r="CV1305" s="32">
        <v>0</v>
      </c>
      <c r="CW1305" s="32">
        <v>0</v>
      </c>
      <c r="CX1305" s="32">
        <v>0</v>
      </c>
      <c r="CZ1305" t="s">
        <v>196</v>
      </c>
      <c r="DA1305" t="s">
        <v>3111</v>
      </c>
      <c r="DB1305">
        <v>0</v>
      </c>
      <c r="DC1305">
        <v>0</v>
      </c>
      <c r="DD1305">
        <v>0</v>
      </c>
      <c r="DE1305">
        <v>29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f t="shared" si="24"/>
        <v>29</v>
      </c>
    </row>
    <row r="1306" spans="89:118" x14ac:dyDescent="0.45">
      <c r="CK1306" t="s">
        <v>196</v>
      </c>
      <c r="CL1306" t="s">
        <v>3112</v>
      </c>
      <c r="CM1306" s="32">
        <v>65500</v>
      </c>
      <c r="CN1306" s="32">
        <v>64072</v>
      </c>
      <c r="CO1306" s="32">
        <v>45500</v>
      </c>
      <c r="CP1306" s="32">
        <v>45500</v>
      </c>
      <c r="CQ1306" s="32">
        <v>45500</v>
      </c>
      <c r="CR1306" s="32">
        <v>45500</v>
      </c>
      <c r="CS1306" s="32">
        <v>45500</v>
      </c>
      <c r="CT1306" s="32">
        <v>45500</v>
      </c>
      <c r="CU1306" s="32">
        <v>45500</v>
      </c>
      <c r="CV1306" s="32">
        <v>45500</v>
      </c>
      <c r="CW1306" s="32">
        <v>45500</v>
      </c>
      <c r="CX1306" s="32">
        <v>45500</v>
      </c>
      <c r="CZ1306" t="s">
        <v>196</v>
      </c>
      <c r="DA1306" t="s">
        <v>3112</v>
      </c>
      <c r="DB1306">
        <v>65500</v>
      </c>
      <c r="DC1306">
        <v>64072</v>
      </c>
      <c r="DD1306">
        <v>45500</v>
      </c>
      <c r="DE1306">
        <v>45500</v>
      </c>
      <c r="DF1306">
        <v>45500</v>
      </c>
      <c r="DG1306">
        <v>45500</v>
      </c>
      <c r="DH1306">
        <v>45500</v>
      </c>
      <c r="DI1306">
        <v>45500</v>
      </c>
      <c r="DJ1306">
        <v>45500</v>
      </c>
      <c r="DK1306">
        <v>45500</v>
      </c>
      <c r="DL1306">
        <v>45500</v>
      </c>
      <c r="DM1306">
        <v>45500</v>
      </c>
      <c r="DN1306">
        <f t="shared" si="24"/>
        <v>584572</v>
      </c>
    </row>
    <row r="1307" spans="89:118" x14ac:dyDescent="0.45">
      <c r="CK1307" t="s">
        <v>196</v>
      </c>
      <c r="CL1307" t="s">
        <v>3113</v>
      </c>
      <c r="CM1307" s="32">
        <v>2759</v>
      </c>
      <c r="CN1307" s="32">
        <v>2431</v>
      </c>
      <c r="CO1307" s="32">
        <v>1957</v>
      </c>
      <c r="CP1307" s="32">
        <v>3186</v>
      </c>
      <c r="CQ1307" s="32">
        <v>1289</v>
      </c>
      <c r="CR1307" s="32">
        <v>2950</v>
      </c>
      <c r="CS1307" s="32">
        <v>1570</v>
      </c>
      <c r="CT1307" s="32">
        <v>1490</v>
      </c>
      <c r="CU1307" s="32">
        <v>1105</v>
      </c>
      <c r="CV1307" s="32">
        <v>638</v>
      </c>
      <c r="CW1307" s="32">
        <v>1305</v>
      </c>
      <c r="CX1307" s="32">
        <v>1638</v>
      </c>
      <c r="CZ1307" t="s">
        <v>196</v>
      </c>
      <c r="DA1307" t="s">
        <v>3113</v>
      </c>
      <c r="DB1307">
        <v>2759</v>
      </c>
      <c r="DC1307">
        <v>2431</v>
      </c>
      <c r="DD1307">
        <v>1957</v>
      </c>
      <c r="DE1307">
        <v>3186</v>
      </c>
      <c r="DF1307">
        <v>1289</v>
      </c>
      <c r="DG1307">
        <v>2950</v>
      </c>
      <c r="DH1307">
        <v>1570</v>
      </c>
      <c r="DI1307">
        <v>1490</v>
      </c>
      <c r="DJ1307">
        <v>1105</v>
      </c>
      <c r="DK1307">
        <v>638</v>
      </c>
      <c r="DL1307">
        <v>1305</v>
      </c>
      <c r="DM1307">
        <v>1638</v>
      </c>
      <c r="DN1307">
        <f t="shared" si="24"/>
        <v>22318</v>
      </c>
    </row>
    <row r="1308" spans="89:118" x14ac:dyDescent="0.45">
      <c r="CK1308" t="s">
        <v>196</v>
      </c>
      <c r="CL1308" t="s">
        <v>3101</v>
      </c>
      <c r="CM1308" s="32">
        <v>2720</v>
      </c>
      <c r="CN1308" s="32">
        <v>2720</v>
      </c>
      <c r="CO1308" s="32">
        <v>2720</v>
      </c>
      <c r="CP1308" s="32">
        <v>2720</v>
      </c>
      <c r="CQ1308" s="32">
        <v>2720</v>
      </c>
      <c r="CR1308" s="32">
        <v>2720</v>
      </c>
      <c r="CS1308" s="32">
        <v>2720</v>
      </c>
      <c r="CT1308" s="32">
        <v>2720</v>
      </c>
      <c r="CU1308" s="32">
        <v>2720</v>
      </c>
      <c r="CV1308" s="32">
        <v>2720</v>
      </c>
      <c r="CW1308" s="32">
        <v>2678</v>
      </c>
      <c r="CX1308" s="32">
        <v>2678</v>
      </c>
      <c r="CZ1308" t="s">
        <v>196</v>
      </c>
      <c r="DA1308" t="s">
        <v>3101</v>
      </c>
      <c r="DB1308">
        <v>2720</v>
      </c>
      <c r="DC1308">
        <v>2720</v>
      </c>
      <c r="DD1308">
        <v>2720</v>
      </c>
      <c r="DE1308">
        <v>2720</v>
      </c>
      <c r="DF1308">
        <v>2720</v>
      </c>
      <c r="DG1308">
        <v>2720</v>
      </c>
      <c r="DH1308">
        <v>2720</v>
      </c>
      <c r="DI1308">
        <v>2720</v>
      </c>
      <c r="DJ1308">
        <v>2720</v>
      </c>
      <c r="DK1308">
        <v>2720</v>
      </c>
      <c r="DL1308">
        <v>2678</v>
      </c>
      <c r="DM1308">
        <v>2678</v>
      </c>
      <c r="DN1308">
        <f t="shared" si="24"/>
        <v>32556</v>
      </c>
    </row>
    <row r="1309" spans="89:118" x14ac:dyDescent="0.45">
      <c r="CK1309" t="s">
        <v>196</v>
      </c>
      <c r="CL1309" t="s">
        <v>3103</v>
      </c>
      <c r="CM1309" s="32">
        <v>50483</v>
      </c>
      <c r="CN1309" s="32">
        <v>50690</v>
      </c>
      <c r="CO1309" s="32">
        <v>107360</v>
      </c>
      <c r="CP1309" s="32">
        <v>50224</v>
      </c>
      <c r="CQ1309" s="32">
        <v>51191</v>
      </c>
      <c r="CR1309" s="32">
        <v>51338</v>
      </c>
      <c r="CS1309" s="32">
        <v>51796</v>
      </c>
      <c r="CT1309" s="32">
        <v>51522</v>
      </c>
      <c r="CU1309" s="32">
        <v>51200</v>
      </c>
      <c r="CV1309" s="32">
        <v>49912</v>
      </c>
      <c r="CW1309" s="32">
        <v>50406</v>
      </c>
      <c r="CX1309" s="32">
        <v>49705</v>
      </c>
      <c r="CZ1309" t="s">
        <v>196</v>
      </c>
      <c r="DA1309" t="s">
        <v>3103</v>
      </c>
      <c r="DB1309">
        <v>50483</v>
      </c>
      <c r="DC1309">
        <v>50690</v>
      </c>
      <c r="DD1309">
        <v>107360</v>
      </c>
      <c r="DE1309">
        <v>50224</v>
      </c>
      <c r="DF1309">
        <v>51191</v>
      </c>
      <c r="DG1309">
        <v>51338</v>
      </c>
      <c r="DH1309">
        <v>51796</v>
      </c>
      <c r="DI1309">
        <v>51522</v>
      </c>
      <c r="DJ1309">
        <v>51200</v>
      </c>
      <c r="DK1309">
        <v>49912</v>
      </c>
      <c r="DL1309">
        <v>50406</v>
      </c>
      <c r="DM1309">
        <v>49705</v>
      </c>
      <c r="DN1309">
        <f t="shared" si="24"/>
        <v>665827</v>
      </c>
    </row>
    <row r="1310" spans="89:118" x14ac:dyDescent="0.45">
      <c r="CK1310" t="s">
        <v>196</v>
      </c>
      <c r="CL1310" t="s">
        <v>3107</v>
      </c>
      <c r="CM1310" s="32">
        <v>37014</v>
      </c>
      <c r="CN1310" s="32">
        <v>37217</v>
      </c>
      <c r="CO1310" s="32">
        <v>37072</v>
      </c>
      <c r="CP1310" s="32">
        <v>37000</v>
      </c>
      <c r="CQ1310" s="32">
        <v>37159</v>
      </c>
      <c r="CR1310" s="32">
        <v>37000</v>
      </c>
      <c r="CS1310" s="32">
        <v>37000</v>
      </c>
      <c r="CT1310" s="32">
        <v>37000</v>
      </c>
      <c r="CU1310" s="32">
        <v>37058</v>
      </c>
      <c r="CV1310" s="32">
        <v>37000</v>
      </c>
      <c r="CW1310" s="32">
        <v>37000</v>
      </c>
      <c r="CX1310" s="32">
        <v>37000</v>
      </c>
      <c r="CZ1310" t="s">
        <v>196</v>
      </c>
      <c r="DA1310" t="s">
        <v>3107</v>
      </c>
      <c r="DB1310">
        <v>37014</v>
      </c>
      <c r="DC1310">
        <v>37217</v>
      </c>
      <c r="DD1310">
        <v>37072</v>
      </c>
      <c r="DE1310">
        <v>37000</v>
      </c>
      <c r="DF1310">
        <v>37159</v>
      </c>
      <c r="DG1310">
        <v>37000</v>
      </c>
      <c r="DH1310">
        <v>37000</v>
      </c>
      <c r="DI1310">
        <v>37000</v>
      </c>
      <c r="DJ1310">
        <v>37058</v>
      </c>
      <c r="DK1310">
        <v>37000</v>
      </c>
      <c r="DL1310">
        <v>37000</v>
      </c>
      <c r="DM1310">
        <v>37000</v>
      </c>
      <c r="DN1310">
        <f t="shared" si="24"/>
        <v>444520</v>
      </c>
    </row>
    <row r="1311" spans="89:118" x14ac:dyDescent="0.45">
      <c r="CK1311" t="s">
        <v>90</v>
      </c>
      <c r="CL1311" t="s">
        <v>3109</v>
      </c>
      <c r="CM1311" s="32">
        <v>6880</v>
      </c>
      <c r="CN1311" s="32">
        <v>6880</v>
      </c>
      <c r="CO1311" s="32">
        <v>6880</v>
      </c>
      <c r="CP1311" s="32">
        <v>6880</v>
      </c>
      <c r="CQ1311" s="32">
        <v>7130</v>
      </c>
      <c r="CR1311" s="32">
        <v>6880</v>
      </c>
      <c r="CS1311" s="32">
        <v>6880</v>
      </c>
      <c r="CT1311" s="32">
        <v>6880</v>
      </c>
      <c r="CU1311" s="32">
        <v>6880</v>
      </c>
      <c r="CV1311" s="32">
        <v>6880</v>
      </c>
      <c r="CW1311" s="32">
        <v>0</v>
      </c>
      <c r="CX1311" s="32">
        <v>0</v>
      </c>
      <c r="CZ1311" t="s">
        <v>90</v>
      </c>
      <c r="DA1311" t="s">
        <v>3109</v>
      </c>
      <c r="DB1311">
        <v>6880</v>
      </c>
      <c r="DC1311">
        <v>6880</v>
      </c>
      <c r="DD1311">
        <v>6880</v>
      </c>
      <c r="DE1311">
        <v>6880</v>
      </c>
      <c r="DF1311">
        <v>7130</v>
      </c>
      <c r="DG1311">
        <v>6880</v>
      </c>
      <c r="DH1311">
        <v>6880</v>
      </c>
      <c r="DI1311">
        <v>6880</v>
      </c>
      <c r="DJ1311">
        <v>6880</v>
      </c>
      <c r="DK1311">
        <v>6880</v>
      </c>
      <c r="DL1311">
        <v>0</v>
      </c>
      <c r="DM1311">
        <v>0</v>
      </c>
      <c r="DN1311">
        <f t="shared" si="24"/>
        <v>69050</v>
      </c>
    </row>
    <row r="1312" spans="89:118" x14ac:dyDescent="0.45">
      <c r="CK1312" t="s">
        <v>90</v>
      </c>
      <c r="CL1312" t="s">
        <v>3108</v>
      </c>
      <c r="CM1312" s="32">
        <v>0</v>
      </c>
      <c r="CN1312" s="32">
        <v>0</v>
      </c>
      <c r="CO1312" s="32">
        <v>0</v>
      </c>
      <c r="CP1312" s="32">
        <v>-11403</v>
      </c>
      <c r="CQ1312" s="32">
        <v>10197</v>
      </c>
      <c r="CR1312" s="32">
        <v>64197</v>
      </c>
      <c r="CS1312" s="32">
        <v>64197</v>
      </c>
      <c r="CT1312" s="32">
        <v>64197</v>
      </c>
      <c r="CU1312" s="32">
        <v>64197</v>
      </c>
      <c r="CV1312" s="32">
        <v>64197</v>
      </c>
      <c r="CW1312" s="32">
        <v>64197</v>
      </c>
      <c r="CX1312" s="32">
        <v>64197</v>
      </c>
      <c r="CZ1312" t="s">
        <v>90</v>
      </c>
      <c r="DA1312" t="s">
        <v>3108</v>
      </c>
      <c r="DB1312">
        <v>0</v>
      </c>
      <c r="DC1312">
        <v>0</v>
      </c>
      <c r="DD1312">
        <v>0</v>
      </c>
      <c r="DE1312">
        <v>-11403</v>
      </c>
      <c r="DF1312">
        <v>10197</v>
      </c>
      <c r="DG1312">
        <v>64197</v>
      </c>
      <c r="DH1312">
        <v>64197</v>
      </c>
      <c r="DI1312">
        <v>64197</v>
      </c>
      <c r="DJ1312">
        <v>64197</v>
      </c>
      <c r="DK1312">
        <v>64197</v>
      </c>
      <c r="DL1312">
        <v>64197</v>
      </c>
      <c r="DM1312">
        <v>64197</v>
      </c>
      <c r="DN1312">
        <f t="shared" si="24"/>
        <v>448173</v>
      </c>
    </row>
    <row r="1313" spans="89:118" x14ac:dyDescent="0.45">
      <c r="CK1313" t="s">
        <v>90</v>
      </c>
      <c r="CL1313" t="s">
        <v>3111</v>
      </c>
      <c r="CM1313" s="32">
        <v>32014</v>
      </c>
      <c r="CN1313" s="32">
        <v>32000</v>
      </c>
      <c r="CO1313" s="32">
        <v>32942</v>
      </c>
      <c r="CP1313" s="32">
        <v>32000</v>
      </c>
      <c r="CQ1313" s="32">
        <v>32000</v>
      </c>
      <c r="CR1313" s="32">
        <v>33240</v>
      </c>
      <c r="CS1313" s="32">
        <v>33101</v>
      </c>
      <c r="CT1313" s="32">
        <v>33000</v>
      </c>
      <c r="CU1313" s="32">
        <v>33043</v>
      </c>
      <c r="CV1313" s="32">
        <v>33000</v>
      </c>
      <c r="CW1313" s="32">
        <v>33000</v>
      </c>
      <c r="CX1313" s="32">
        <v>33000</v>
      </c>
      <c r="CZ1313" t="s">
        <v>90</v>
      </c>
      <c r="DA1313" t="s">
        <v>3111</v>
      </c>
      <c r="DB1313">
        <v>32014</v>
      </c>
      <c r="DC1313">
        <v>32000</v>
      </c>
      <c r="DD1313">
        <v>32942</v>
      </c>
      <c r="DE1313">
        <v>32000</v>
      </c>
      <c r="DF1313">
        <v>32000</v>
      </c>
      <c r="DG1313">
        <v>33240</v>
      </c>
      <c r="DH1313">
        <v>33101</v>
      </c>
      <c r="DI1313">
        <v>33000</v>
      </c>
      <c r="DJ1313">
        <v>33043</v>
      </c>
      <c r="DK1313">
        <v>33000</v>
      </c>
      <c r="DL1313">
        <v>33000</v>
      </c>
      <c r="DM1313">
        <v>33000</v>
      </c>
      <c r="DN1313">
        <f t="shared" si="24"/>
        <v>392340</v>
      </c>
    </row>
    <row r="1314" spans="89:118" x14ac:dyDescent="0.45">
      <c r="CK1314" t="s">
        <v>90</v>
      </c>
      <c r="CL1314" t="s">
        <v>3100</v>
      </c>
      <c r="CM1314" s="32">
        <v>106647</v>
      </c>
      <c r="CN1314" s="32">
        <v>106647</v>
      </c>
      <c r="CO1314" s="32">
        <v>106647</v>
      </c>
      <c r="CP1314" s="32">
        <v>106647</v>
      </c>
      <c r="CQ1314" s="32">
        <v>106647</v>
      </c>
      <c r="CR1314" s="32">
        <v>106647</v>
      </c>
      <c r="CS1314" s="32">
        <v>106647</v>
      </c>
      <c r="CT1314" s="32">
        <v>106647</v>
      </c>
      <c r="CU1314" s="32">
        <v>106647</v>
      </c>
      <c r="CV1314" s="32">
        <v>164750</v>
      </c>
      <c r="CW1314" s="32">
        <v>111657</v>
      </c>
      <c r="CX1314" s="32">
        <v>110912</v>
      </c>
      <c r="CZ1314" t="s">
        <v>90</v>
      </c>
      <c r="DA1314" t="s">
        <v>3100</v>
      </c>
      <c r="DB1314">
        <v>106647</v>
      </c>
      <c r="DC1314">
        <v>106647</v>
      </c>
      <c r="DD1314">
        <v>106647</v>
      </c>
      <c r="DE1314">
        <v>106647</v>
      </c>
      <c r="DF1314">
        <v>106647</v>
      </c>
      <c r="DG1314">
        <v>106647</v>
      </c>
      <c r="DH1314">
        <v>106647</v>
      </c>
      <c r="DI1314">
        <v>106647</v>
      </c>
      <c r="DJ1314">
        <v>106647</v>
      </c>
      <c r="DK1314">
        <v>164750</v>
      </c>
      <c r="DL1314">
        <v>111657</v>
      </c>
      <c r="DM1314">
        <v>110912</v>
      </c>
      <c r="DN1314">
        <f t="shared" si="24"/>
        <v>1347142</v>
      </c>
    </row>
    <row r="1315" spans="89:118" x14ac:dyDescent="0.45">
      <c r="CK1315" t="s">
        <v>90</v>
      </c>
      <c r="CL1315" t="s">
        <v>3104</v>
      </c>
      <c r="CM1315" s="32">
        <v>35839</v>
      </c>
      <c r="CN1315" s="32">
        <v>35839</v>
      </c>
      <c r="CO1315" s="32">
        <v>35839</v>
      </c>
      <c r="CP1315" s="32">
        <v>35839</v>
      </c>
      <c r="CQ1315" s="32">
        <v>35839</v>
      </c>
      <c r="CR1315" s="32">
        <v>35839</v>
      </c>
      <c r="CS1315" s="32">
        <v>35839</v>
      </c>
      <c r="CT1315" s="32">
        <v>35839</v>
      </c>
      <c r="CU1315" s="32">
        <v>35839</v>
      </c>
      <c r="CV1315" s="32">
        <v>89564</v>
      </c>
      <c r="CW1315" s="32">
        <v>38239</v>
      </c>
      <c r="CX1315" s="32">
        <v>38239</v>
      </c>
      <c r="CZ1315" t="s">
        <v>90</v>
      </c>
      <c r="DA1315" t="s">
        <v>3104</v>
      </c>
      <c r="DB1315">
        <v>35839</v>
      </c>
      <c r="DC1315">
        <v>35839</v>
      </c>
      <c r="DD1315">
        <v>35839</v>
      </c>
      <c r="DE1315">
        <v>35839</v>
      </c>
      <c r="DF1315">
        <v>35839</v>
      </c>
      <c r="DG1315">
        <v>35839</v>
      </c>
      <c r="DH1315">
        <v>35839</v>
      </c>
      <c r="DI1315">
        <v>35839</v>
      </c>
      <c r="DJ1315">
        <v>35839</v>
      </c>
      <c r="DK1315">
        <v>89564</v>
      </c>
      <c r="DL1315">
        <v>38239</v>
      </c>
      <c r="DM1315">
        <v>38239</v>
      </c>
      <c r="DN1315">
        <f t="shared" si="24"/>
        <v>488593</v>
      </c>
    </row>
    <row r="1316" spans="89:118" x14ac:dyDescent="0.45">
      <c r="CK1316" t="s">
        <v>90</v>
      </c>
      <c r="CL1316" t="s">
        <v>3112</v>
      </c>
      <c r="CM1316" s="32">
        <v>60000</v>
      </c>
      <c r="CN1316" s="32">
        <v>60000</v>
      </c>
      <c r="CO1316" s="32">
        <v>60000</v>
      </c>
      <c r="CP1316" s="32">
        <v>60000</v>
      </c>
      <c r="CQ1316" s="32">
        <v>60000</v>
      </c>
      <c r="CR1316" s="32">
        <v>60000</v>
      </c>
      <c r="CS1316" s="32">
        <v>60000</v>
      </c>
      <c r="CT1316" s="32">
        <v>60000</v>
      </c>
      <c r="CU1316" s="32">
        <v>60000</v>
      </c>
      <c r="CV1316" s="32">
        <v>60000</v>
      </c>
      <c r="CW1316" s="32">
        <v>60000</v>
      </c>
      <c r="CX1316" s="32">
        <v>60000</v>
      </c>
      <c r="CZ1316" t="s">
        <v>90</v>
      </c>
      <c r="DA1316" t="s">
        <v>3112</v>
      </c>
      <c r="DB1316">
        <v>60000</v>
      </c>
      <c r="DC1316">
        <v>60000</v>
      </c>
      <c r="DD1316">
        <v>60000</v>
      </c>
      <c r="DE1316">
        <v>60000</v>
      </c>
      <c r="DF1316">
        <v>60000</v>
      </c>
      <c r="DG1316">
        <v>60000</v>
      </c>
      <c r="DH1316">
        <v>60000</v>
      </c>
      <c r="DI1316">
        <v>60000</v>
      </c>
      <c r="DJ1316">
        <v>60000</v>
      </c>
      <c r="DK1316">
        <v>60000</v>
      </c>
      <c r="DL1316">
        <v>60000</v>
      </c>
      <c r="DM1316">
        <v>60000</v>
      </c>
      <c r="DN1316">
        <f t="shared" si="24"/>
        <v>720000</v>
      </c>
    </row>
    <row r="1317" spans="89:118" x14ac:dyDescent="0.45">
      <c r="CK1317" t="s">
        <v>90</v>
      </c>
      <c r="CL1317" t="s">
        <v>3105</v>
      </c>
      <c r="CM1317" s="32">
        <v>3000</v>
      </c>
      <c r="CN1317" s="32">
        <v>3000</v>
      </c>
      <c r="CO1317" s="32">
        <v>3000</v>
      </c>
      <c r="CP1317" s="32">
        <v>3000</v>
      </c>
      <c r="CQ1317" s="32">
        <v>3000</v>
      </c>
      <c r="CR1317" s="32">
        <v>3000</v>
      </c>
      <c r="CS1317" s="32">
        <v>3000</v>
      </c>
      <c r="CT1317" s="32">
        <v>3000</v>
      </c>
      <c r="CU1317" s="32">
        <v>3000</v>
      </c>
      <c r="CV1317" s="32">
        <v>3000</v>
      </c>
      <c r="CW1317" s="32">
        <v>3000</v>
      </c>
      <c r="CX1317" s="32">
        <v>3000</v>
      </c>
      <c r="CZ1317" t="s">
        <v>90</v>
      </c>
      <c r="DA1317" t="s">
        <v>3105</v>
      </c>
      <c r="DB1317">
        <v>3000</v>
      </c>
      <c r="DC1317">
        <v>3000</v>
      </c>
      <c r="DD1317">
        <v>3000</v>
      </c>
      <c r="DE1317">
        <v>3000</v>
      </c>
      <c r="DF1317">
        <v>3000</v>
      </c>
      <c r="DG1317">
        <v>3000</v>
      </c>
      <c r="DH1317">
        <v>3000</v>
      </c>
      <c r="DI1317">
        <v>3000</v>
      </c>
      <c r="DJ1317">
        <v>3000</v>
      </c>
      <c r="DK1317">
        <v>3000</v>
      </c>
      <c r="DL1317">
        <v>3000</v>
      </c>
      <c r="DM1317">
        <v>3000</v>
      </c>
      <c r="DN1317">
        <f t="shared" si="24"/>
        <v>36000</v>
      </c>
    </row>
    <row r="1318" spans="89:118" x14ac:dyDescent="0.45">
      <c r="CK1318" t="s">
        <v>90</v>
      </c>
      <c r="CL1318" t="s">
        <v>3113</v>
      </c>
      <c r="CM1318" s="32">
        <v>14000</v>
      </c>
      <c r="CN1318" s="32">
        <v>14000</v>
      </c>
      <c r="CO1318" s="32">
        <v>14000</v>
      </c>
      <c r="CP1318" s="32">
        <v>14000</v>
      </c>
      <c r="CQ1318" s="32">
        <v>14000</v>
      </c>
      <c r="CR1318" s="32">
        <v>14000</v>
      </c>
      <c r="CS1318" s="32">
        <v>14000</v>
      </c>
      <c r="CT1318" s="32">
        <v>14000</v>
      </c>
      <c r="CU1318" s="32">
        <v>14000</v>
      </c>
      <c r="CV1318" s="32">
        <v>14000</v>
      </c>
      <c r="CW1318" s="32">
        <v>14000</v>
      </c>
      <c r="CX1318" s="32">
        <v>14000</v>
      </c>
      <c r="CZ1318" t="s">
        <v>90</v>
      </c>
      <c r="DA1318" t="s">
        <v>3113</v>
      </c>
      <c r="DB1318">
        <v>14000</v>
      </c>
      <c r="DC1318">
        <v>14000</v>
      </c>
      <c r="DD1318">
        <v>14000</v>
      </c>
      <c r="DE1318">
        <v>14000</v>
      </c>
      <c r="DF1318">
        <v>14000</v>
      </c>
      <c r="DG1318">
        <v>14000</v>
      </c>
      <c r="DH1318">
        <v>14000</v>
      </c>
      <c r="DI1318">
        <v>14000</v>
      </c>
      <c r="DJ1318">
        <v>14000</v>
      </c>
      <c r="DK1318">
        <v>14000</v>
      </c>
      <c r="DL1318">
        <v>14000</v>
      </c>
      <c r="DM1318">
        <v>14000</v>
      </c>
      <c r="DN1318">
        <f t="shared" si="24"/>
        <v>168000</v>
      </c>
    </row>
    <row r="1319" spans="89:118" x14ac:dyDescent="0.45">
      <c r="CK1319" t="s">
        <v>90</v>
      </c>
      <c r="CL1319" t="s">
        <v>3101</v>
      </c>
      <c r="CM1319" s="32">
        <v>9600</v>
      </c>
      <c r="CN1319" s="32">
        <v>9600</v>
      </c>
      <c r="CO1319" s="32">
        <v>9600</v>
      </c>
      <c r="CP1319" s="32">
        <v>9480</v>
      </c>
      <c r="CQ1319" s="32">
        <v>9480</v>
      </c>
      <c r="CR1319" s="32">
        <v>10500</v>
      </c>
      <c r="CS1319" s="32">
        <v>10500</v>
      </c>
      <c r="CT1319" s="32">
        <v>10500</v>
      </c>
      <c r="CU1319" s="32">
        <v>10500</v>
      </c>
      <c r="CV1319" s="32">
        <v>10500</v>
      </c>
      <c r="CW1319" s="32">
        <v>10500</v>
      </c>
      <c r="CX1319" s="32">
        <v>10500</v>
      </c>
      <c r="CZ1319" t="s">
        <v>90</v>
      </c>
      <c r="DA1319" t="s">
        <v>3101</v>
      </c>
      <c r="DB1319">
        <v>9600</v>
      </c>
      <c r="DC1319">
        <v>9600</v>
      </c>
      <c r="DD1319">
        <v>9600</v>
      </c>
      <c r="DE1319">
        <v>9480</v>
      </c>
      <c r="DF1319">
        <v>9480</v>
      </c>
      <c r="DG1319">
        <v>10500</v>
      </c>
      <c r="DH1319">
        <v>10500</v>
      </c>
      <c r="DI1319">
        <v>10500</v>
      </c>
      <c r="DJ1319">
        <v>10500</v>
      </c>
      <c r="DK1319">
        <v>10500</v>
      </c>
      <c r="DL1319">
        <v>10500</v>
      </c>
      <c r="DM1319">
        <v>10500</v>
      </c>
      <c r="DN1319">
        <f t="shared" si="24"/>
        <v>121260</v>
      </c>
    </row>
    <row r="1320" spans="89:118" x14ac:dyDescent="0.45">
      <c r="CK1320" t="s">
        <v>90</v>
      </c>
      <c r="CL1320" t="s">
        <v>3781</v>
      </c>
      <c r="CM1320" s="32">
        <v>150800</v>
      </c>
      <c r="CN1320" s="32">
        <v>150800</v>
      </c>
      <c r="CO1320" s="32">
        <v>150800</v>
      </c>
      <c r="CP1320" s="32">
        <v>150800</v>
      </c>
      <c r="CQ1320" s="32">
        <v>150800</v>
      </c>
      <c r="CR1320" s="32">
        <v>150800</v>
      </c>
      <c r="CS1320" s="32">
        <v>150800</v>
      </c>
      <c r="CT1320" s="32">
        <v>150800</v>
      </c>
      <c r="CU1320" s="32">
        <v>150800</v>
      </c>
      <c r="CV1320" s="32">
        <v>150800</v>
      </c>
      <c r="CW1320" s="32">
        <v>150800</v>
      </c>
      <c r="CX1320" s="32">
        <v>150800</v>
      </c>
      <c r="CZ1320" t="s">
        <v>90</v>
      </c>
      <c r="DA1320" t="s">
        <v>3781</v>
      </c>
      <c r="DB1320">
        <v>150800</v>
      </c>
      <c r="DC1320">
        <v>150800</v>
      </c>
      <c r="DD1320">
        <v>150800</v>
      </c>
      <c r="DE1320">
        <v>150800</v>
      </c>
      <c r="DF1320">
        <v>150800</v>
      </c>
      <c r="DG1320">
        <v>150800</v>
      </c>
      <c r="DH1320">
        <v>150800</v>
      </c>
      <c r="DI1320">
        <v>150800</v>
      </c>
      <c r="DJ1320">
        <v>150800</v>
      </c>
      <c r="DK1320">
        <v>150800</v>
      </c>
      <c r="DL1320">
        <v>150800</v>
      </c>
      <c r="DM1320">
        <v>150800</v>
      </c>
      <c r="DN1320">
        <f t="shared" si="24"/>
        <v>1809600</v>
      </c>
    </row>
    <row r="1321" spans="89:118" x14ac:dyDescent="0.45">
      <c r="CK1321" t="s">
        <v>90</v>
      </c>
      <c r="CL1321" t="s">
        <v>3118</v>
      </c>
      <c r="CM1321" s="32">
        <v>1000</v>
      </c>
      <c r="CN1321" s="32">
        <v>1000</v>
      </c>
      <c r="CO1321" s="32">
        <v>1000</v>
      </c>
      <c r="CP1321" s="32">
        <v>1000</v>
      </c>
      <c r="CQ1321" s="32">
        <v>1000</v>
      </c>
      <c r="CR1321" s="32">
        <v>1000</v>
      </c>
      <c r="CS1321" s="32">
        <v>1000</v>
      </c>
      <c r="CT1321" s="32">
        <v>1000</v>
      </c>
      <c r="CU1321" s="32">
        <v>1000</v>
      </c>
      <c r="CV1321" s="32">
        <v>1000</v>
      </c>
      <c r="CW1321" s="32">
        <v>1000</v>
      </c>
      <c r="CX1321" s="32">
        <v>1000</v>
      </c>
      <c r="CZ1321" t="s">
        <v>90</v>
      </c>
      <c r="DA1321" t="s">
        <v>3118</v>
      </c>
      <c r="DB1321">
        <v>1000</v>
      </c>
      <c r="DC1321">
        <v>1000</v>
      </c>
      <c r="DD1321">
        <v>1000</v>
      </c>
      <c r="DE1321">
        <v>1000</v>
      </c>
      <c r="DF1321">
        <v>1000</v>
      </c>
      <c r="DG1321">
        <v>1000</v>
      </c>
      <c r="DH1321">
        <v>1000</v>
      </c>
      <c r="DI1321">
        <v>1000</v>
      </c>
      <c r="DJ1321">
        <v>1000</v>
      </c>
      <c r="DK1321">
        <v>1000</v>
      </c>
      <c r="DL1321">
        <v>1000</v>
      </c>
      <c r="DM1321">
        <v>1000</v>
      </c>
      <c r="DN1321">
        <f t="shared" si="24"/>
        <v>12000</v>
      </c>
    </row>
    <row r="1322" spans="89:118" x14ac:dyDescent="0.45">
      <c r="CK1322" t="s">
        <v>90</v>
      </c>
      <c r="CL1322" t="s">
        <v>3103</v>
      </c>
      <c r="CM1322" s="32">
        <v>313569</v>
      </c>
      <c r="CN1322" s="32">
        <v>285763</v>
      </c>
      <c r="CO1322" s="32">
        <v>285990</v>
      </c>
      <c r="CP1322" s="32">
        <v>281490</v>
      </c>
      <c r="CQ1322" s="32">
        <v>278128</v>
      </c>
      <c r="CR1322" s="32">
        <v>272662</v>
      </c>
      <c r="CS1322" s="32">
        <v>281156</v>
      </c>
      <c r="CT1322" s="32">
        <v>274995</v>
      </c>
      <c r="CU1322" s="32">
        <v>280621</v>
      </c>
      <c r="CV1322" s="32">
        <v>277393</v>
      </c>
      <c r="CW1322" s="32">
        <v>299319</v>
      </c>
      <c r="CX1322" s="32">
        <v>304276</v>
      </c>
      <c r="CZ1322" t="s">
        <v>90</v>
      </c>
      <c r="DA1322" t="s">
        <v>3103</v>
      </c>
      <c r="DB1322">
        <v>313569</v>
      </c>
      <c r="DC1322">
        <v>285763</v>
      </c>
      <c r="DD1322">
        <v>285990</v>
      </c>
      <c r="DE1322">
        <v>281490</v>
      </c>
      <c r="DF1322">
        <v>278128</v>
      </c>
      <c r="DG1322">
        <v>272662</v>
      </c>
      <c r="DH1322">
        <v>281156</v>
      </c>
      <c r="DI1322">
        <v>274995</v>
      </c>
      <c r="DJ1322">
        <v>280621</v>
      </c>
      <c r="DK1322">
        <v>277393</v>
      </c>
      <c r="DL1322">
        <v>299319</v>
      </c>
      <c r="DM1322">
        <v>304276</v>
      </c>
      <c r="DN1322">
        <f t="shared" si="24"/>
        <v>3435362</v>
      </c>
    </row>
    <row r="1323" spans="89:118" x14ac:dyDescent="0.45">
      <c r="CK1323" t="s">
        <v>90</v>
      </c>
      <c r="CL1323" t="s">
        <v>3107</v>
      </c>
      <c r="CM1323" s="32">
        <v>69983</v>
      </c>
      <c r="CN1323" s="32">
        <v>69875</v>
      </c>
      <c r="CO1323" s="32">
        <v>69473</v>
      </c>
      <c r="CP1323" s="32">
        <v>71336</v>
      </c>
      <c r="CQ1323" s="32">
        <v>70383</v>
      </c>
      <c r="CR1323" s="32">
        <v>70414</v>
      </c>
      <c r="CS1323" s="32">
        <v>68030</v>
      </c>
      <c r="CT1323" s="32">
        <v>68397</v>
      </c>
      <c r="CU1323" s="32">
        <v>70791</v>
      </c>
      <c r="CV1323" s="32">
        <v>68076</v>
      </c>
      <c r="CW1323" s="32">
        <v>67489</v>
      </c>
      <c r="CX1323" s="32">
        <v>66895</v>
      </c>
      <c r="CZ1323" t="s">
        <v>90</v>
      </c>
      <c r="DA1323" t="s">
        <v>3107</v>
      </c>
      <c r="DB1323">
        <v>69983</v>
      </c>
      <c r="DC1323">
        <v>69875</v>
      </c>
      <c r="DD1323">
        <v>69473</v>
      </c>
      <c r="DE1323">
        <v>71336</v>
      </c>
      <c r="DF1323">
        <v>70383</v>
      </c>
      <c r="DG1323">
        <v>70414</v>
      </c>
      <c r="DH1323">
        <v>68030</v>
      </c>
      <c r="DI1323">
        <v>68397</v>
      </c>
      <c r="DJ1323">
        <v>70791</v>
      </c>
      <c r="DK1323">
        <v>68076</v>
      </c>
      <c r="DL1323">
        <v>67489</v>
      </c>
      <c r="DM1323">
        <v>66895</v>
      </c>
      <c r="DN1323">
        <f t="shared" si="24"/>
        <v>831142</v>
      </c>
    </row>
    <row r="1324" spans="89:118" x14ac:dyDescent="0.45">
      <c r="CK1324" t="s">
        <v>1066</v>
      </c>
      <c r="CL1324" t="s">
        <v>3109</v>
      </c>
      <c r="CM1324" s="32">
        <v>31380</v>
      </c>
      <c r="CN1324" s="32">
        <v>31380</v>
      </c>
      <c r="CO1324" s="32">
        <v>31380</v>
      </c>
      <c r="CP1324" s="32">
        <v>31380</v>
      </c>
      <c r="CQ1324" s="32">
        <v>31380</v>
      </c>
      <c r="CR1324" s="32">
        <v>31580</v>
      </c>
      <c r="CS1324" s="32">
        <v>31380</v>
      </c>
      <c r="CT1324" s="32">
        <v>31430</v>
      </c>
      <c r="CU1324" s="32">
        <v>31380</v>
      </c>
      <c r="CV1324" s="32">
        <v>31380</v>
      </c>
      <c r="CW1324" s="32">
        <v>24500</v>
      </c>
      <c r="CX1324" s="32">
        <v>24500</v>
      </c>
      <c r="CZ1324" t="s">
        <v>1066</v>
      </c>
      <c r="DA1324" t="s">
        <v>3109</v>
      </c>
      <c r="DB1324">
        <v>31380</v>
      </c>
      <c r="DC1324">
        <v>31380</v>
      </c>
      <c r="DD1324">
        <v>31380</v>
      </c>
      <c r="DE1324">
        <v>31380</v>
      </c>
      <c r="DF1324">
        <v>31380</v>
      </c>
      <c r="DG1324">
        <v>31580</v>
      </c>
      <c r="DH1324">
        <v>31380</v>
      </c>
      <c r="DI1324">
        <v>31430</v>
      </c>
      <c r="DJ1324">
        <v>31380</v>
      </c>
      <c r="DK1324">
        <v>31380</v>
      </c>
      <c r="DL1324">
        <v>24500</v>
      </c>
      <c r="DM1324">
        <v>24500</v>
      </c>
      <c r="DN1324">
        <f t="shared" si="24"/>
        <v>363050</v>
      </c>
    </row>
    <row r="1325" spans="89:118" x14ac:dyDescent="0.45">
      <c r="CK1325" t="s">
        <v>1066</v>
      </c>
      <c r="CL1325" t="s">
        <v>3108</v>
      </c>
      <c r="CM1325" s="32">
        <v>8000</v>
      </c>
      <c r="CN1325" s="32">
        <v>8000</v>
      </c>
      <c r="CO1325" s="32">
        <v>8000</v>
      </c>
      <c r="CP1325" s="32">
        <v>8000</v>
      </c>
      <c r="CQ1325" s="32">
        <v>8000</v>
      </c>
      <c r="CR1325" s="32">
        <v>8000</v>
      </c>
      <c r="CS1325" s="32">
        <v>8000</v>
      </c>
      <c r="CT1325" s="32">
        <v>8000</v>
      </c>
      <c r="CU1325" s="32">
        <v>8000</v>
      </c>
      <c r="CV1325" s="32">
        <v>8000</v>
      </c>
      <c r="CW1325" s="32">
        <v>8000</v>
      </c>
      <c r="CX1325" s="32">
        <v>8000</v>
      </c>
      <c r="CZ1325" t="s">
        <v>1066</v>
      </c>
      <c r="DA1325" t="s">
        <v>3108</v>
      </c>
      <c r="DB1325">
        <v>8000</v>
      </c>
      <c r="DC1325">
        <v>8000</v>
      </c>
      <c r="DD1325">
        <v>8000</v>
      </c>
      <c r="DE1325">
        <v>8000</v>
      </c>
      <c r="DF1325">
        <v>8000</v>
      </c>
      <c r="DG1325">
        <v>8000</v>
      </c>
      <c r="DH1325">
        <v>8000</v>
      </c>
      <c r="DI1325">
        <v>8000</v>
      </c>
      <c r="DJ1325">
        <v>8000</v>
      </c>
      <c r="DK1325">
        <v>8000</v>
      </c>
      <c r="DL1325">
        <v>8000</v>
      </c>
      <c r="DM1325">
        <v>8000</v>
      </c>
      <c r="DN1325">
        <f t="shared" si="24"/>
        <v>96000</v>
      </c>
    </row>
    <row r="1326" spans="89:118" x14ac:dyDescent="0.45">
      <c r="CK1326" t="s">
        <v>1066</v>
      </c>
      <c r="CL1326" t="s">
        <v>3111</v>
      </c>
      <c r="CM1326" s="32">
        <v>20000</v>
      </c>
      <c r="CN1326" s="32">
        <v>20000</v>
      </c>
      <c r="CO1326" s="32">
        <v>20000</v>
      </c>
      <c r="CP1326" s="32">
        <v>20000</v>
      </c>
      <c r="CQ1326" s="32">
        <v>20000</v>
      </c>
      <c r="CR1326" s="32">
        <v>20000</v>
      </c>
      <c r="CS1326" s="32">
        <v>20000</v>
      </c>
      <c r="CT1326" s="32">
        <v>20000</v>
      </c>
      <c r="CU1326" s="32">
        <v>20000</v>
      </c>
      <c r="CV1326" s="32">
        <v>20000</v>
      </c>
      <c r="CW1326" s="32">
        <v>20000</v>
      </c>
      <c r="CX1326" s="32">
        <v>20060</v>
      </c>
      <c r="CZ1326" t="s">
        <v>1066</v>
      </c>
      <c r="DA1326" t="s">
        <v>3111</v>
      </c>
      <c r="DB1326">
        <v>20000</v>
      </c>
      <c r="DC1326">
        <v>20000</v>
      </c>
      <c r="DD1326">
        <v>20000</v>
      </c>
      <c r="DE1326">
        <v>20000</v>
      </c>
      <c r="DF1326">
        <v>20000</v>
      </c>
      <c r="DG1326">
        <v>20000</v>
      </c>
      <c r="DH1326">
        <v>20000</v>
      </c>
      <c r="DI1326">
        <v>20000</v>
      </c>
      <c r="DJ1326">
        <v>20000</v>
      </c>
      <c r="DK1326">
        <v>20000</v>
      </c>
      <c r="DL1326">
        <v>20000</v>
      </c>
      <c r="DM1326">
        <v>20060</v>
      </c>
      <c r="DN1326">
        <f t="shared" si="24"/>
        <v>240060</v>
      </c>
    </row>
    <row r="1327" spans="89:118" x14ac:dyDescent="0.45">
      <c r="CK1327" t="s">
        <v>1066</v>
      </c>
      <c r="CL1327" t="s">
        <v>3100</v>
      </c>
      <c r="CM1327" s="32">
        <v>207962</v>
      </c>
      <c r="CN1327" s="32">
        <v>207962</v>
      </c>
      <c r="CO1327" s="32">
        <v>207962</v>
      </c>
      <c r="CP1327" s="32">
        <v>207962</v>
      </c>
      <c r="CQ1327" s="32">
        <v>207962</v>
      </c>
      <c r="CR1327" s="32">
        <v>207962</v>
      </c>
      <c r="CS1327" s="32">
        <v>207962</v>
      </c>
      <c r="CT1327" s="32">
        <v>207962</v>
      </c>
      <c r="CU1327" s="32">
        <v>207962</v>
      </c>
      <c r="CV1327" s="32">
        <v>207962</v>
      </c>
      <c r="CW1327" s="32">
        <v>207962</v>
      </c>
      <c r="CX1327" s="32">
        <v>207962</v>
      </c>
      <c r="CZ1327" t="s">
        <v>1066</v>
      </c>
      <c r="DA1327" t="s">
        <v>3100</v>
      </c>
      <c r="DB1327">
        <v>207962</v>
      </c>
      <c r="DC1327">
        <v>207962</v>
      </c>
      <c r="DD1327">
        <v>207962</v>
      </c>
      <c r="DE1327">
        <v>207962</v>
      </c>
      <c r="DF1327">
        <v>207962</v>
      </c>
      <c r="DG1327">
        <v>207962</v>
      </c>
      <c r="DH1327">
        <v>207962</v>
      </c>
      <c r="DI1327">
        <v>207962</v>
      </c>
      <c r="DJ1327">
        <v>207962</v>
      </c>
      <c r="DK1327">
        <v>207962</v>
      </c>
      <c r="DL1327">
        <v>207962</v>
      </c>
      <c r="DM1327">
        <v>207962</v>
      </c>
      <c r="DN1327">
        <f t="shared" si="24"/>
        <v>2495544</v>
      </c>
    </row>
    <row r="1328" spans="89:118" x14ac:dyDescent="0.45">
      <c r="CK1328" t="s">
        <v>1066</v>
      </c>
      <c r="CL1328" t="s">
        <v>3104</v>
      </c>
      <c r="CM1328" s="32">
        <v>24000</v>
      </c>
      <c r="CN1328" s="32">
        <v>24000</v>
      </c>
      <c r="CO1328" s="32">
        <v>24000</v>
      </c>
      <c r="CP1328" s="32">
        <v>24000</v>
      </c>
      <c r="CQ1328" s="32">
        <v>24000</v>
      </c>
      <c r="CR1328" s="32">
        <v>24000</v>
      </c>
      <c r="CS1328" s="32">
        <v>24000</v>
      </c>
      <c r="CT1328" s="32">
        <v>24000</v>
      </c>
      <c r="CU1328" s="32">
        <v>24000</v>
      </c>
      <c r="CV1328" s="32">
        <v>24000</v>
      </c>
      <c r="CW1328" s="32">
        <v>24000</v>
      </c>
      <c r="CX1328" s="32">
        <v>24000</v>
      </c>
      <c r="CZ1328" t="s">
        <v>1066</v>
      </c>
      <c r="DA1328" t="s">
        <v>3104</v>
      </c>
      <c r="DB1328">
        <v>24000</v>
      </c>
      <c r="DC1328">
        <v>24000</v>
      </c>
      <c r="DD1328">
        <v>24000</v>
      </c>
      <c r="DE1328">
        <v>24000</v>
      </c>
      <c r="DF1328">
        <v>24000</v>
      </c>
      <c r="DG1328">
        <v>24000</v>
      </c>
      <c r="DH1328">
        <v>24000</v>
      </c>
      <c r="DI1328">
        <v>24000</v>
      </c>
      <c r="DJ1328">
        <v>24000</v>
      </c>
      <c r="DK1328">
        <v>24000</v>
      </c>
      <c r="DL1328">
        <v>24000</v>
      </c>
      <c r="DM1328">
        <v>24000</v>
      </c>
      <c r="DN1328">
        <f t="shared" si="24"/>
        <v>288000</v>
      </c>
    </row>
    <row r="1329" spans="89:118" x14ac:dyDescent="0.45">
      <c r="CK1329" t="s">
        <v>1066</v>
      </c>
      <c r="CL1329" t="s">
        <v>3106</v>
      </c>
      <c r="CM1329" s="32">
        <v>14400</v>
      </c>
      <c r="CN1329" s="32">
        <v>14400</v>
      </c>
      <c r="CO1329" s="32">
        <v>14400</v>
      </c>
      <c r="CP1329" s="32">
        <v>14400</v>
      </c>
      <c r="CQ1329" s="32">
        <v>14400</v>
      </c>
      <c r="CR1329" s="32">
        <v>14400</v>
      </c>
      <c r="CS1329" s="32">
        <v>14400</v>
      </c>
      <c r="CT1329" s="32">
        <v>14400</v>
      </c>
      <c r="CU1329" s="32">
        <v>14400</v>
      </c>
      <c r="CV1329" s="32">
        <v>14400</v>
      </c>
      <c r="CW1329" s="32">
        <v>14400</v>
      </c>
      <c r="CX1329" s="32">
        <v>14400</v>
      </c>
      <c r="CZ1329" t="s">
        <v>1066</v>
      </c>
      <c r="DA1329" t="s">
        <v>3106</v>
      </c>
      <c r="DB1329">
        <v>14400</v>
      </c>
      <c r="DC1329">
        <v>14400</v>
      </c>
      <c r="DD1329">
        <v>14400</v>
      </c>
      <c r="DE1329">
        <v>14400</v>
      </c>
      <c r="DF1329">
        <v>14400</v>
      </c>
      <c r="DG1329">
        <v>14400</v>
      </c>
      <c r="DH1329">
        <v>14400</v>
      </c>
      <c r="DI1329">
        <v>14400</v>
      </c>
      <c r="DJ1329">
        <v>14400</v>
      </c>
      <c r="DK1329">
        <v>14400</v>
      </c>
      <c r="DL1329">
        <v>14400</v>
      </c>
      <c r="DM1329">
        <v>14400</v>
      </c>
      <c r="DN1329">
        <f t="shared" si="24"/>
        <v>172800</v>
      </c>
    </row>
    <row r="1330" spans="89:118" x14ac:dyDescent="0.45">
      <c r="CK1330" t="s">
        <v>1066</v>
      </c>
      <c r="CL1330" t="s">
        <v>3112</v>
      </c>
      <c r="CM1330" s="32">
        <v>84225</v>
      </c>
      <c r="CN1330" s="32">
        <v>84225</v>
      </c>
      <c r="CO1330" s="32">
        <v>84225</v>
      </c>
      <c r="CP1330" s="32">
        <v>84225</v>
      </c>
      <c r="CQ1330" s="32">
        <v>84225</v>
      </c>
      <c r="CR1330" s="32">
        <v>84225</v>
      </c>
      <c r="CS1330" s="32">
        <v>84225</v>
      </c>
      <c r="CT1330" s="32">
        <v>84225</v>
      </c>
      <c r="CU1330" s="32">
        <v>84225</v>
      </c>
      <c r="CV1330" s="32">
        <v>84225</v>
      </c>
      <c r="CW1330" s="32">
        <v>84225</v>
      </c>
      <c r="CX1330" s="32">
        <v>84225</v>
      </c>
      <c r="CZ1330" t="s">
        <v>1066</v>
      </c>
      <c r="DA1330" t="s">
        <v>3112</v>
      </c>
      <c r="DB1330">
        <v>84225</v>
      </c>
      <c r="DC1330">
        <v>84225</v>
      </c>
      <c r="DD1330">
        <v>84225</v>
      </c>
      <c r="DE1330">
        <v>84225</v>
      </c>
      <c r="DF1330">
        <v>84225</v>
      </c>
      <c r="DG1330">
        <v>84225</v>
      </c>
      <c r="DH1330">
        <v>84225</v>
      </c>
      <c r="DI1330">
        <v>84225</v>
      </c>
      <c r="DJ1330">
        <v>84225</v>
      </c>
      <c r="DK1330">
        <v>84225</v>
      </c>
      <c r="DL1330">
        <v>84225</v>
      </c>
      <c r="DM1330">
        <v>84225</v>
      </c>
      <c r="DN1330">
        <f t="shared" si="24"/>
        <v>1010700</v>
      </c>
    </row>
    <row r="1331" spans="89:118" x14ac:dyDescent="0.45">
      <c r="CK1331" t="s">
        <v>1066</v>
      </c>
      <c r="CL1331" t="s">
        <v>3113</v>
      </c>
      <c r="CM1331" s="32">
        <v>139747</v>
      </c>
      <c r="CN1331" s="32">
        <v>174627</v>
      </c>
      <c r="CO1331" s="32">
        <v>140902</v>
      </c>
      <c r="CP1331" s="32">
        <v>165113</v>
      </c>
      <c r="CQ1331" s="32">
        <v>144651</v>
      </c>
      <c r="CR1331" s="32">
        <v>139282</v>
      </c>
      <c r="CS1331" s="32">
        <v>161827</v>
      </c>
      <c r="CT1331" s="32">
        <v>146538</v>
      </c>
      <c r="CU1331" s="32">
        <v>147783</v>
      </c>
      <c r="CV1331" s="32">
        <v>156006</v>
      </c>
      <c r="CW1331" s="32">
        <v>150436</v>
      </c>
      <c r="CX1331" s="32">
        <v>182660</v>
      </c>
      <c r="CZ1331" t="s">
        <v>1066</v>
      </c>
      <c r="DA1331" t="s">
        <v>3113</v>
      </c>
      <c r="DB1331">
        <v>139747</v>
      </c>
      <c r="DC1331">
        <v>174627</v>
      </c>
      <c r="DD1331">
        <v>140902</v>
      </c>
      <c r="DE1331">
        <v>165113</v>
      </c>
      <c r="DF1331">
        <v>144651</v>
      </c>
      <c r="DG1331">
        <v>139282</v>
      </c>
      <c r="DH1331">
        <v>161827</v>
      </c>
      <c r="DI1331">
        <v>146538</v>
      </c>
      <c r="DJ1331">
        <v>147783</v>
      </c>
      <c r="DK1331">
        <v>156006</v>
      </c>
      <c r="DL1331">
        <v>150436</v>
      </c>
      <c r="DM1331">
        <v>182660</v>
      </c>
      <c r="DN1331">
        <f t="shared" si="24"/>
        <v>1849572</v>
      </c>
    </row>
    <row r="1332" spans="89:118" x14ac:dyDescent="0.45">
      <c r="CK1332" t="s">
        <v>1066</v>
      </c>
      <c r="CL1332" t="s">
        <v>3101</v>
      </c>
      <c r="CM1332" s="32">
        <v>40500</v>
      </c>
      <c r="CN1332" s="32">
        <v>40500</v>
      </c>
      <c r="CO1332" s="32">
        <v>40500</v>
      </c>
      <c r="CP1332" s="32">
        <v>40500</v>
      </c>
      <c r="CQ1332" s="32">
        <v>40500</v>
      </c>
      <c r="CR1332" s="32">
        <v>40500</v>
      </c>
      <c r="CS1332" s="32">
        <v>40500</v>
      </c>
      <c r="CT1332" s="32">
        <v>40500</v>
      </c>
      <c r="CU1332" s="32">
        <v>40500</v>
      </c>
      <c r="CV1332" s="32">
        <v>40500</v>
      </c>
      <c r="CW1332" s="32">
        <v>40500</v>
      </c>
      <c r="CX1332" s="32">
        <v>40500</v>
      </c>
      <c r="CZ1332" t="s">
        <v>1066</v>
      </c>
      <c r="DA1332" t="s">
        <v>3101</v>
      </c>
      <c r="DB1332">
        <v>40500</v>
      </c>
      <c r="DC1332">
        <v>40500</v>
      </c>
      <c r="DD1332">
        <v>40500</v>
      </c>
      <c r="DE1332">
        <v>40500</v>
      </c>
      <c r="DF1332">
        <v>40500</v>
      </c>
      <c r="DG1332">
        <v>40500</v>
      </c>
      <c r="DH1332">
        <v>40500</v>
      </c>
      <c r="DI1332">
        <v>40500</v>
      </c>
      <c r="DJ1332">
        <v>40500</v>
      </c>
      <c r="DK1332">
        <v>40500</v>
      </c>
      <c r="DL1332">
        <v>40500</v>
      </c>
      <c r="DM1332">
        <v>40500</v>
      </c>
      <c r="DN1332">
        <f t="shared" si="24"/>
        <v>486000</v>
      </c>
    </row>
    <row r="1333" spans="89:118" x14ac:dyDescent="0.45">
      <c r="CK1333" t="s">
        <v>1066</v>
      </c>
      <c r="CL1333" t="s">
        <v>3103</v>
      </c>
      <c r="CM1333" s="32">
        <v>105348</v>
      </c>
      <c r="CN1333" s="32">
        <v>105045</v>
      </c>
      <c r="CO1333" s="32">
        <v>105400</v>
      </c>
      <c r="CP1333" s="32">
        <v>102371</v>
      </c>
      <c r="CQ1333" s="32">
        <v>108424</v>
      </c>
      <c r="CR1333" s="32">
        <v>108175</v>
      </c>
      <c r="CS1333" s="32">
        <v>107468</v>
      </c>
      <c r="CT1333" s="32">
        <v>101952</v>
      </c>
      <c r="CU1333" s="32">
        <v>104268</v>
      </c>
      <c r="CV1333" s="32">
        <v>106066</v>
      </c>
      <c r="CW1333" s="32">
        <v>106023</v>
      </c>
      <c r="CX1333" s="32">
        <v>105593</v>
      </c>
      <c r="CZ1333" t="s">
        <v>1066</v>
      </c>
      <c r="DA1333" t="s">
        <v>3103</v>
      </c>
      <c r="DB1333">
        <v>105348</v>
      </c>
      <c r="DC1333">
        <v>105045</v>
      </c>
      <c r="DD1333">
        <v>105400</v>
      </c>
      <c r="DE1333">
        <v>102371</v>
      </c>
      <c r="DF1333">
        <v>108424</v>
      </c>
      <c r="DG1333">
        <v>108175</v>
      </c>
      <c r="DH1333">
        <v>107468</v>
      </c>
      <c r="DI1333">
        <v>101952</v>
      </c>
      <c r="DJ1333">
        <v>104268</v>
      </c>
      <c r="DK1333">
        <v>106066</v>
      </c>
      <c r="DL1333">
        <v>106023</v>
      </c>
      <c r="DM1333">
        <v>105593</v>
      </c>
      <c r="DN1333">
        <f t="shared" si="24"/>
        <v>1266133</v>
      </c>
    </row>
    <row r="1334" spans="89:118" x14ac:dyDescent="0.45">
      <c r="CK1334" t="s">
        <v>1066</v>
      </c>
      <c r="CL1334" t="s">
        <v>3107</v>
      </c>
      <c r="CM1334" s="32">
        <v>37340</v>
      </c>
      <c r="CN1334" s="32">
        <v>37379</v>
      </c>
      <c r="CO1334" s="32">
        <v>37340</v>
      </c>
      <c r="CP1334" s="32">
        <v>37340</v>
      </c>
      <c r="CQ1334" s="32">
        <v>37340</v>
      </c>
      <c r="CR1334" s="32">
        <v>37340</v>
      </c>
      <c r="CS1334" s="32">
        <v>37340</v>
      </c>
      <c r="CT1334" s="32">
        <v>37340</v>
      </c>
      <c r="CU1334" s="32">
        <v>37340</v>
      </c>
      <c r="CV1334" s="32">
        <v>37340</v>
      </c>
      <c r="CW1334" s="32">
        <v>37340</v>
      </c>
      <c r="CX1334" s="32">
        <v>57340</v>
      </c>
      <c r="CZ1334" t="s">
        <v>1066</v>
      </c>
      <c r="DA1334" t="s">
        <v>3107</v>
      </c>
      <c r="DB1334">
        <v>37340</v>
      </c>
      <c r="DC1334">
        <v>37379</v>
      </c>
      <c r="DD1334">
        <v>37340</v>
      </c>
      <c r="DE1334">
        <v>37340</v>
      </c>
      <c r="DF1334">
        <v>37340</v>
      </c>
      <c r="DG1334">
        <v>37340</v>
      </c>
      <c r="DH1334">
        <v>37340</v>
      </c>
      <c r="DI1334">
        <v>37340</v>
      </c>
      <c r="DJ1334">
        <v>37340</v>
      </c>
      <c r="DK1334">
        <v>37340</v>
      </c>
      <c r="DL1334">
        <v>37340</v>
      </c>
      <c r="DM1334">
        <v>57340</v>
      </c>
      <c r="DN1334">
        <f t="shared" si="24"/>
        <v>468119</v>
      </c>
    </row>
    <row r="1335" spans="89:118" x14ac:dyDescent="0.45">
      <c r="CK1335" t="s">
        <v>320</v>
      </c>
      <c r="CL1335" t="s">
        <v>3111</v>
      </c>
      <c r="CM1335" s="32">
        <v>8000</v>
      </c>
      <c r="CN1335" s="32">
        <v>8000</v>
      </c>
      <c r="CO1335" s="32">
        <v>8000</v>
      </c>
      <c r="CP1335" s="32">
        <v>8000</v>
      </c>
      <c r="CQ1335" s="32">
        <v>8000</v>
      </c>
      <c r="CR1335" s="32">
        <v>8000</v>
      </c>
      <c r="CS1335" s="32">
        <v>8000</v>
      </c>
      <c r="CT1335" s="32">
        <v>8000</v>
      </c>
      <c r="CU1335" s="32">
        <v>8000</v>
      </c>
      <c r="CV1335" s="32">
        <v>8000</v>
      </c>
      <c r="CW1335" s="32">
        <v>8000</v>
      </c>
      <c r="CX1335" s="32">
        <v>8000</v>
      </c>
      <c r="CZ1335" t="s">
        <v>320</v>
      </c>
      <c r="DA1335" t="s">
        <v>3111</v>
      </c>
      <c r="DB1335">
        <v>8000</v>
      </c>
      <c r="DC1335">
        <v>8000</v>
      </c>
      <c r="DD1335">
        <v>8000</v>
      </c>
      <c r="DE1335">
        <v>8000</v>
      </c>
      <c r="DF1335">
        <v>8000</v>
      </c>
      <c r="DG1335">
        <v>8000</v>
      </c>
      <c r="DH1335">
        <v>8000</v>
      </c>
      <c r="DI1335">
        <v>8000</v>
      </c>
      <c r="DJ1335">
        <v>8000</v>
      </c>
      <c r="DK1335">
        <v>8000</v>
      </c>
      <c r="DL1335">
        <v>8000</v>
      </c>
      <c r="DM1335">
        <v>8000</v>
      </c>
      <c r="DN1335">
        <f t="shared" si="24"/>
        <v>96000</v>
      </c>
    </row>
    <row r="1336" spans="89:118" x14ac:dyDescent="0.45">
      <c r="CK1336" t="s">
        <v>320</v>
      </c>
      <c r="CL1336" t="s">
        <v>3112</v>
      </c>
      <c r="CM1336" s="32">
        <v>20655</v>
      </c>
      <c r="CN1336" s="32">
        <v>20655</v>
      </c>
      <c r="CO1336" s="32">
        <v>20655</v>
      </c>
      <c r="CP1336" s="32">
        <v>20655</v>
      </c>
      <c r="CQ1336" s="32">
        <v>20655</v>
      </c>
      <c r="CR1336" s="32">
        <v>20655</v>
      </c>
      <c r="CS1336" s="32">
        <v>20655</v>
      </c>
      <c r="CT1336" s="32">
        <v>20655</v>
      </c>
      <c r="CU1336" s="32">
        <v>20655</v>
      </c>
      <c r="CV1336" s="32">
        <v>20655</v>
      </c>
      <c r="CW1336" s="32">
        <v>20655</v>
      </c>
      <c r="CX1336" s="32">
        <v>20655</v>
      </c>
      <c r="CZ1336" t="s">
        <v>320</v>
      </c>
      <c r="DA1336" t="s">
        <v>3112</v>
      </c>
      <c r="DB1336">
        <v>20655</v>
      </c>
      <c r="DC1336">
        <v>20655</v>
      </c>
      <c r="DD1336">
        <v>20655</v>
      </c>
      <c r="DE1336">
        <v>20655</v>
      </c>
      <c r="DF1336">
        <v>20655</v>
      </c>
      <c r="DG1336">
        <v>20655</v>
      </c>
      <c r="DH1336">
        <v>20655</v>
      </c>
      <c r="DI1336">
        <v>20655</v>
      </c>
      <c r="DJ1336">
        <v>20655</v>
      </c>
      <c r="DK1336">
        <v>20655</v>
      </c>
      <c r="DL1336">
        <v>20655</v>
      </c>
      <c r="DM1336">
        <v>20655</v>
      </c>
      <c r="DN1336">
        <f t="shared" si="24"/>
        <v>247860</v>
      </c>
    </row>
    <row r="1337" spans="89:118" x14ac:dyDescent="0.45">
      <c r="CK1337" t="s">
        <v>320</v>
      </c>
      <c r="CL1337" t="s">
        <v>3402</v>
      </c>
      <c r="CM1337" s="32">
        <v>4680</v>
      </c>
      <c r="CN1337" s="32">
        <v>4680</v>
      </c>
      <c r="CO1337" s="32">
        <v>4680</v>
      </c>
      <c r="CP1337" s="32">
        <v>4680</v>
      </c>
      <c r="CQ1337" s="32">
        <v>4680</v>
      </c>
      <c r="CR1337" s="32">
        <v>4680</v>
      </c>
      <c r="CS1337" s="32">
        <v>4680</v>
      </c>
      <c r="CT1337" s="32">
        <v>4680</v>
      </c>
      <c r="CU1337" s="32">
        <v>4680</v>
      </c>
      <c r="CV1337" s="32">
        <v>4680</v>
      </c>
      <c r="CW1337" s="32">
        <v>4680</v>
      </c>
      <c r="CX1337" s="32">
        <v>4680</v>
      </c>
      <c r="CZ1337" t="s">
        <v>320</v>
      </c>
      <c r="DA1337" t="s">
        <v>3402</v>
      </c>
      <c r="DB1337">
        <v>4680</v>
      </c>
      <c r="DC1337">
        <v>4680</v>
      </c>
      <c r="DD1337">
        <v>4680</v>
      </c>
      <c r="DE1337">
        <v>4680</v>
      </c>
      <c r="DF1337">
        <v>4680</v>
      </c>
      <c r="DG1337">
        <v>4680</v>
      </c>
      <c r="DH1337">
        <v>4680</v>
      </c>
      <c r="DI1337">
        <v>4680</v>
      </c>
      <c r="DJ1337">
        <v>4680</v>
      </c>
      <c r="DK1337">
        <v>4680</v>
      </c>
      <c r="DL1337">
        <v>4680</v>
      </c>
      <c r="DM1337">
        <v>4680</v>
      </c>
      <c r="DN1337">
        <f t="shared" si="24"/>
        <v>56160</v>
      </c>
    </row>
    <row r="1338" spans="89:118" x14ac:dyDescent="0.45">
      <c r="CK1338" t="s">
        <v>320</v>
      </c>
      <c r="CL1338" t="s">
        <v>3103</v>
      </c>
      <c r="CM1338" s="32">
        <v>24635</v>
      </c>
      <c r="CN1338" s="32">
        <v>26724</v>
      </c>
      <c r="CO1338" s="32">
        <v>27983</v>
      </c>
      <c r="CP1338" s="32">
        <v>24133</v>
      </c>
      <c r="CQ1338" s="32">
        <v>26549</v>
      </c>
      <c r="CR1338" s="32">
        <v>26623</v>
      </c>
      <c r="CS1338" s="32">
        <v>27207</v>
      </c>
      <c r="CT1338" s="32">
        <v>24910</v>
      </c>
      <c r="CU1338" s="32">
        <v>25818</v>
      </c>
      <c r="CV1338" s="32">
        <v>24118</v>
      </c>
      <c r="CW1338" s="32">
        <v>23254</v>
      </c>
      <c r="CX1338" s="32">
        <v>23695</v>
      </c>
      <c r="CZ1338" t="s">
        <v>320</v>
      </c>
      <c r="DA1338" t="s">
        <v>3103</v>
      </c>
      <c r="DB1338">
        <v>24635</v>
      </c>
      <c r="DC1338">
        <v>26724</v>
      </c>
      <c r="DD1338">
        <v>27983</v>
      </c>
      <c r="DE1338">
        <v>24133</v>
      </c>
      <c r="DF1338">
        <v>26549</v>
      </c>
      <c r="DG1338">
        <v>26623</v>
      </c>
      <c r="DH1338">
        <v>27207</v>
      </c>
      <c r="DI1338">
        <v>24910</v>
      </c>
      <c r="DJ1338">
        <v>25818</v>
      </c>
      <c r="DK1338">
        <v>24118</v>
      </c>
      <c r="DL1338">
        <v>23254</v>
      </c>
      <c r="DM1338">
        <v>23695</v>
      </c>
      <c r="DN1338">
        <f t="shared" si="24"/>
        <v>305649</v>
      </c>
    </row>
    <row r="1339" spans="89:118" x14ac:dyDescent="0.45">
      <c r="CK1339" t="s">
        <v>320</v>
      </c>
      <c r="CL1339" t="s">
        <v>3107</v>
      </c>
      <c r="CM1339" s="32">
        <v>27000</v>
      </c>
      <c r="CN1339" s="32">
        <v>27000</v>
      </c>
      <c r="CO1339" s="32">
        <v>27000</v>
      </c>
      <c r="CP1339" s="32">
        <v>27000</v>
      </c>
      <c r="CQ1339" s="32">
        <v>27000</v>
      </c>
      <c r="CR1339" s="32">
        <v>27000</v>
      </c>
      <c r="CS1339" s="32">
        <v>27000</v>
      </c>
      <c r="CT1339" s="32">
        <v>27000</v>
      </c>
      <c r="CU1339" s="32">
        <v>27000</v>
      </c>
      <c r="CV1339" s="32">
        <v>27000</v>
      </c>
      <c r="CW1339" s="32">
        <v>27000</v>
      </c>
      <c r="CX1339" s="32">
        <v>27000</v>
      </c>
      <c r="CZ1339" t="s">
        <v>320</v>
      </c>
      <c r="DA1339" t="s">
        <v>3107</v>
      </c>
      <c r="DB1339">
        <v>27000</v>
      </c>
      <c r="DC1339">
        <v>27000</v>
      </c>
      <c r="DD1339">
        <v>27000</v>
      </c>
      <c r="DE1339">
        <v>27000</v>
      </c>
      <c r="DF1339">
        <v>27000</v>
      </c>
      <c r="DG1339">
        <v>27000</v>
      </c>
      <c r="DH1339">
        <v>27000</v>
      </c>
      <c r="DI1339">
        <v>27000</v>
      </c>
      <c r="DJ1339">
        <v>27000</v>
      </c>
      <c r="DK1339">
        <v>27000</v>
      </c>
      <c r="DL1339">
        <v>27000</v>
      </c>
      <c r="DM1339">
        <v>27000</v>
      </c>
      <c r="DN1339">
        <f t="shared" si="24"/>
        <v>324000</v>
      </c>
    </row>
    <row r="1340" spans="89:118" x14ac:dyDescent="0.45">
      <c r="CK1340" t="s">
        <v>570</v>
      </c>
      <c r="CL1340" t="s">
        <v>3119</v>
      </c>
      <c r="CM1340" s="32">
        <v>-3758</v>
      </c>
      <c r="CN1340" s="32">
        <v>-3614</v>
      </c>
      <c r="CO1340" s="32">
        <v>-3875</v>
      </c>
      <c r="CP1340" s="32">
        <v>-4014</v>
      </c>
      <c r="CQ1340" s="32">
        <v>-4037</v>
      </c>
      <c r="CR1340" s="32">
        <v>-4156</v>
      </c>
      <c r="CS1340" s="32">
        <v>-4322</v>
      </c>
      <c r="CT1340" s="32">
        <v>-4430</v>
      </c>
      <c r="CU1340" s="32">
        <v>-4460</v>
      </c>
      <c r="CV1340" s="32">
        <v>0</v>
      </c>
      <c r="CW1340" s="32">
        <v>0</v>
      </c>
      <c r="CX1340" s="32">
        <v>0</v>
      </c>
      <c r="CZ1340" t="s">
        <v>570</v>
      </c>
      <c r="DA1340" t="s">
        <v>3119</v>
      </c>
      <c r="DB1340">
        <v>-3758</v>
      </c>
      <c r="DC1340">
        <v>-3614</v>
      </c>
      <c r="DD1340">
        <v>-3875</v>
      </c>
      <c r="DE1340">
        <v>-4014</v>
      </c>
      <c r="DF1340">
        <v>-4037</v>
      </c>
      <c r="DG1340">
        <v>-4156</v>
      </c>
      <c r="DH1340">
        <v>-4322</v>
      </c>
      <c r="DI1340">
        <v>-4430</v>
      </c>
      <c r="DJ1340">
        <v>-4460</v>
      </c>
      <c r="DK1340">
        <v>0</v>
      </c>
      <c r="DL1340">
        <v>0</v>
      </c>
      <c r="DM1340">
        <v>0</v>
      </c>
      <c r="DN1340">
        <f t="shared" si="24"/>
        <v>-36666</v>
      </c>
    </row>
    <row r="1341" spans="89:118" x14ac:dyDescent="0.45">
      <c r="CK1341" t="s">
        <v>570</v>
      </c>
      <c r="CL1341" t="s">
        <v>3115</v>
      </c>
      <c r="CM1341" s="32">
        <v>43455</v>
      </c>
      <c r="CN1341" s="32">
        <v>43455</v>
      </c>
      <c r="CO1341" s="32">
        <v>43455</v>
      </c>
      <c r="CP1341" s="32">
        <v>44454</v>
      </c>
      <c r="CQ1341" s="32">
        <v>43455</v>
      </c>
      <c r="CR1341" s="32">
        <v>43455</v>
      </c>
      <c r="CS1341" s="32">
        <v>43455</v>
      </c>
      <c r="CT1341" s="32">
        <v>43455</v>
      </c>
      <c r="CU1341" s="32">
        <v>43455</v>
      </c>
      <c r="CV1341" s="32">
        <v>24022</v>
      </c>
      <c r="CW1341" s="32">
        <v>24022</v>
      </c>
      <c r="CX1341" s="32">
        <v>24022</v>
      </c>
      <c r="CZ1341" t="s">
        <v>570</v>
      </c>
      <c r="DA1341" t="s">
        <v>3115</v>
      </c>
      <c r="DB1341">
        <v>43455</v>
      </c>
      <c r="DC1341">
        <v>43455</v>
      </c>
      <c r="DD1341">
        <v>43455</v>
      </c>
      <c r="DE1341">
        <v>44454</v>
      </c>
      <c r="DF1341">
        <v>43455</v>
      </c>
      <c r="DG1341">
        <v>43455</v>
      </c>
      <c r="DH1341">
        <v>43455</v>
      </c>
      <c r="DI1341">
        <v>43455</v>
      </c>
      <c r="DJ1341">
        <v>43455</v>
      </c>
      <c r="DK1341">
        <v>24022</v>
      </c>
      <c r="DL1341">
        <v>24022</v>
      </c>
      <c r="DM1341">
        <v>24022</v>
      </c>
      <c r="DN1341">
        <f t="shared" si="24"/>
        <v>464160</v>
      </c>
    </row>
    <row r="1342" spans="89:118" x14ac:dyDescent="0.45">
      <c r="CK1342" t="s">
        <v>384</v>
      </c>
      <c r="CL1342" t="s">
        <v>3109</v>
      </c>
      <c r="CM1342" s="32">
        <v>6880</v>
      </c>
      <c r="CN1342" s="32">
        <v>6970</v>
      </c>
      <c r="CO1342" s="32">
        <v>6970</v>
      </c>
      <c r="CP1342" s="32">
        <v>6970</v>
      </c>
      <c r="CQ1342" s="32">
        <v>6880</v>
      </c>
      <c r="CR1342" s="32">
        <v>6880</v>
      </c>
      <c r="CS1342" s="32">
        <v>6880</v>
      </c>
      <c r="CT1342" s="32">
        <v>6880</v>
      </c>
      <c r="CU1342" s="32">
        <v>6880</v>
      </c>
      <c r="CV1342" s="32">
        <v>6880</v>
      </c>
      <c r="CW1342" s="32">
        <v>0</v>
      </c>
      <c r="CX1342" s="32">
        <v>0</v>
      </c>
      <c r="CZ1342" t="s">
        <v>384</v>
      </c>
      <c r="DA1342" t="s">
        <v>3109</v>
      </c>
      <c r="DB1342">
        <v>6880</v>
      </c>
      <c r="DC1342">
        <v>6970</v>
      </c>
      <c r="DD1342">
        <v>6970</v>
      </c>
      <c r="DE1342">
        <v>6970</v>
      </c>
      <c r="DF1342">
        <v>6880</v>
      </c>
      <c r="DG1342">
        <v>6880</v>
      </c>
      <c r="DH1342">
        <v>6880</v>
      </c>
      <c r="DI1342">
        <v>6880</v>
      </c>
      <c r="DJ1342">
        <v>6880</v>
      </c>
      <c r="DK1342">
        <v>6880</v>
      </c>
      <c r="DL1342">
        <v>0</v>
      </c>
      <c r="DM1342">
        <v>0</v>
      </c>
      <c r="DN1342">
        <f t="shared" si="24"/>
        <v>69070</v>
      </c>
    </row>
    <row r="1343" spans="89:118" x14ac:dyDescent="0.45">
      <c r="CK1343" t="s">
        <v>384</v>
      </c>
      <c r="CL1343" t="s">
        <v>3119</v>
      </c>
      <c r="CM1343" s="32">
        <v>-1014</v>
      </c>
      <c r="CN1343" s="32">
        <v>-978</v>
      </c>
      <c r="CO1343" s="32">
        <v>-1244</v>
      </c>
      <c r="CP1343" s="32">
        <v>-1558</v>
      </c>
      <c r="CQ1343" s="32">
        <v>-1583</v>
      </c>
      <c r="CR1343" s="32">
        <v>-1635</v>
      </c>
      <c r="CS1343" s="32">
        <v>-1694</v>
      </c>
      <c r="CT1343" s="32">
        <v>-1728</v>
      </c>
      <c r="CU1343" s="32">
        <v>-1748</v>
      </c>
      <c r="CV1343" s="32">
        <v>-1710</v>
      </c>
      <c r="CW1343" s="32">
        <v>-1689</v>
      </c>
      <c r="CX1343" s="32">
        <v>-1723</v>
      </c>
      <c r="CZ1343" t="s">
        <v>384</v>
      </c>
      <c r="DA1343" t="s">
        <v>3119</v>
      </c>
      <c r="DB1343">
        <v>-1014</v>
      </c>
      <c r="DC1343">
        <v>-978</v>
      </c>
      <c r="DD1343">
        <v>-1244</v>
      </c>
      <c r="DE1343">
        <v>-1558</v>
      </c>
      <c r="DF1343">
        <v>-1583</v>
      </c>
      <c r="DG1343">
        <v>-1635</v>
      </c>
      <c r="DH1343">
        <v>-1694</v>
      </c>
      <c r="DI1343">
        <v>-1728</v>
      </c>
      <c r="DJ1343">
        <v>-1748</v>
      </c>
      <c r="DK1343">
        <v>-1710</v>
      </c>
      <c r="DL1343">
        <v>-1689</v>
      </c>
      <c r="DM1343">
        <v>-1723</v>
      </c>
      <c r="DN1343">
        <f t="shared" si="24"/>
        <v>-18304</v>
      </c>
    </row>
    <row r="1344" spans="89:118" x14ac:dyDescent="0.45">
      <c r="CK1344" t="s">
        <v>384</v>
      </c>
      <c r="CL1344" t="s">
        <v>3115</v>
      </c>
      <c r="CM1344" s="32">
        <v>49545</v>
      </c>
      <c r="CN1344" s="32">
        <v>49545</v>
      </c>
      <c r="CO1344" s="32">
        <v>49545</v>
      </c>
      <c r="CP1344" s="32">
        <v>49545</v>
      </c>
      <c r="CQ1344" s="32">
        <v>49545</v>
      </c>
      <c r="CR1344" s="32">
        <v>53882</v>
      </c>
      <c r="CS1344" s="32">
        <v>52324</v>
      </c>
      <c r="CT1344" s="32">
        <v>49545</v>
      </c>
      <c r="CU1344" s="32">
        <v>49545</v>
      </c>
      <c r="CV1344" s="32">
        <v>49545</v>
      </c>
      <c r="CW1344" s="32">
        <v>49545</v>
      </c>
      <c r="CX1344" s="32">
        <v>49545</v>
      </c>
      <c r="CZ1344" t="s">
        <v>384</v>
      </c>
      <c r="DA1344" t="s">
        <v>3115</v>
      </c>
      <c r="DB1344">
        <v>49545</v>
      </c>
      <c r="DC1344">
        <v>49545</v>
      </c>
      <c r="DD1344">
        <v>49545</v>
      </c>
      <c r="DE1344">
        <v>49545</v>
      </c>
      <c r="DF1344">
        <v>49545</v>
      </c>
      <c r="DG1344">
        <v>53882</v>
      </c>
      <c r="DH1344">
        <v>52324</v>
      </c>
      <c r="DI1344">
        <v>49545</v>
      </c>
      <c r="DJ1344">
        <v>49545</v>
      </c>
      <c r="DK1344">
        <v>49545</v>
      </c>
      <c r="DL1344">
        <v>49545</v>
      </c>
      <c r="DM1344">
        <v>49545</v>
      </c>
      <c r="DN1344">
        <f t="shared" si="24"/>
        <v>601656</v>
      </c>
    </row>
    <row r="1345" spans="89:118" x14ac:dyDescent="0.45">
      <c r="CK1345" t="s">
        <v>384</v>
      </c>
      <c r="CL1345" t="s">
        <v>3116</v>
      </c>
      <c r="CM1345" s="32">
        <v>45000</v>
      </c>
      <c r="CN1345" s="32">
        <v>45000</v>
      </c>
      <c r="CO1345" s="32">
        <v>45000</v>
      </c>
      <c r="CP1345" s="32">
        <v>0</v>
      </c>
      <c r="CQ1345" s="32">
        <v>0</v>
      </c>
      <c r="CR1345" s="32">
        <v>0</v>
      </c>
      <c r="CS1345" s="32">
        <v>0</v>
      </c>
      <c r="CT1345" s="32">
        <v>0</v>
      </c>
      <c r="CU1345" s="32">
        <v>0</v>
      </c>
      <c r="CV1345" s="32">
        <v>0</v>
      </c>
      <c r="CW1345" s="32">
        <v>0</v>
      </c>
      <c r="CX1345" s="32">
        <v>0</v>
      </c>
      <c r="CZ1345" t="s">
        <v>384</v>
      </c>
      <c r="DA1345" t="s">
        <v>3116</v>
      </c>
      <c r="DB1345">
        <v>45000</v>
      </c>
      <c r="DC1345">
        <v>45000</v>
      </c>
      <c r="DD1345">
        <v>45000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f t="shared" si="24"/>
        <v>135000</v>
      </c>
    </row>
    <row r="1346" spans="89:118" x14ac:dyDescent="0.45">
      <c r="CK1346" t="s">
        <v>384</v>
      </c>
      <c r="CL1346" t="s">
        <v>3103</v>
      </c>
      <c r="CM1346" s="32">
        <v>4000</v>
      </c>
      <c r="CN1346" s="32">
        <v>4000</v>
      </c>
      <c r="CO1346" s="32">
        <v>4000</v>
      </c>
      <c r="CP1346" s="32">
        <v>4000</v>
      </c>
      <c r="CQ1346" s="32">
        <v>4000</v>
      </c>
      <c r="CR1346" s="32">
        <v>4000</v>
      </c>
      <c r="CS1346" s="32">
        <v>4000</v>
      </c>
      <c r="CT1346" s="32">
        <v>4000</v>
      </c>
      <c r="CU1346" s="32">
        <v>4000</v>
      </c>
      <c r="CV1346" s="32">
        <v>4000</v>
      </c>
      <c r="CW1346" s="32">
        <v>4000</v>
      </c>
      <c r="CX1346" s="32">
        <v>4000</v>
      </c>
      <c r="CZ1346" t="s">
        <v>384</v>
      </c>
      <c r="DA1346" t="s">
        <v>3103</v>
      </c>
      <c r="DB1346">
        <v>4000</v>
      </c>
      <c r="DC1346">
        <v>4000</v>
      </c>
      <c r="DD1346">
        <v>4000</v>
      </c>
      <c r="DE1346">
        <v>4000</v>
      </c>
      <c r="DF1346">
        <v>4000</v>
      </c>
      <c r="DG1346">
        <v>4000</v>
      </c>
      <c r="DH1346">
        <v>4000</v>
      </c>
      <c r="DI1346">
        <v>4000</v>
      </c>
      <c r="DJ1346">
        <v>4000</v>
      </c>
      <c r="DK1346">
        <v>4000</v>
      </c>
      <c r="DL1346">
        <v>4000</v>
      </c>
      <c r="DM1346">
        <v>4000</v>
      </c>
      <c r="DN1346">
        <f t="shared" si="24"/>
        <v>48000</v>
      </c>
    </row>
    <row r="1347" spans="89:118" x14ac:dyDescent="0.45">
      <c r="CK1347" t="s">
        <v>384</v>
      </c>
      <c r="CL1347" t="s">
        <v>3107</v>
      </c>
      <c r="CM1347" s="32">
        <v>15316</v>
      </c>
      <c r="CN1347" s="32">
        <v>15243</v>
      </c>
      <c r="CO1347" s="32">
        <v>15229</v>
      </c>
      <c r="CP1347" s="32">
        <v>15345</v>
      </c>
      <c r="CQ1347" s="32">
        <v>15243</v>
      </c>
      <c r="CR1347" s="32">
        <v>15214</v>
      </c>
      <c r="CS1347" s="32">
        <v>15258</v>
      </c>
      <c r="CT1347" s="32">
        <v>15287</v>
      </c>
      <c r="CU1347" s="32">
        <v>15287</v>
      </c>
      <c r="CV1347" s="32">
        <v>15200</v>
      </c>
      <c r="CW1347" s="32">
        <v>15200</v>
      </c>
      <c r="CX1347" s="32">
        <v>15200</v>
      </c>
      <c r="CZ1347" t="s">
        <v>384</v>
      </c>
      <c r="DA1347" t="s">
        <v>3107</v>
      </c>
      <c r="DB1347">
        <v>15316</v>
      </c>
      <c r="DC1347">
        <v>15243</v>
      </c>
      <c r="DD1347">
        <v>15229</v>
      </c>
      <c r="DE1347">
        <v>15345</v>
      </c>
      <c r="DF1347">
        <v>15243</v>
      </c>
      <c r="DG1347">
        <v>15214</v>
      </c>
      <c r="DH1347">
        <v>15258</v>
      </c>
      <c r="DI1347">
        <v>15287</v>
      </c>
      <c r="DJ1347">
        <v>15287</v>
      </c>
      <c r="DK1347">
        <v>15200</v>
      </c>
      <c r="DL1347">
        <v>15200</v>
      </c>
      <c r="DM1347">
        <v>15200</v>
      </c>
      <c r="DN1347">
        <f t="shared" si="24"/>
        <v>183022</v>
      </c>
    </row>
    <row r="1348" spans="89:118" x14ac:dyDescent="0.45">
      <c r="CK1348" t="s">
        <v>448</v>
      </c>
      <c r="CL1348" t="s">
        <v>3109</v>
      </c>
      <c r="CM1348" s="32">
        <v>8020</v>
      </c>
      <c r="CN1348" s="32">
        <v>8020</v>
      </c>
      <c r="CO1348" s="32">
        <v>8020</v>
      </c>
      <c r="CP1348" s="32">
        <v>8020</v>
      </c>
      <c r="CQ1348" s="32">
        <v>8020</v>
      </c>
      <c r="CR1348" s="32">
        <v>8020</v>
      </c>
      <c r="CS1348" s="32">
        <v>8020</v>
      </c>
      <c r="CT1348" s="32">
        <v>8020</v>
      </c>
      <c r="CU1348" s="32">
        <v>8020</v>
      </c>
      <c r="CV1348" s="32">
        <v>8020</v>
      </c>
      <c r="CW1348" s="32">
        <v>0</v>
      </c>
      <c r="CX1348" s="32">
        <v>0</v>
      </c>
      <c r="CZ1348" t="s">
        <v>448</v>
      </c>
      <c r="DA1348" t="s">
        <v>3109</v>
      </c>
      <c r="DB1348">
        <v>8020</v>
      </c>
      <c r="DC1348">
        <v>8020</v>
      </c>
      <c r="DD1348">
        <v>8020</v>
      </c>
      <c r="DE1348">
        <v>8020</v>
      </c>
      <c r="DF1348">
        <v>8020</v>
      </c>
      <c r="DG1348">
        <v>8020</v>
      </c>
      <c r="DH1348">
        <v>8020</v>
      </c>
      <c r="DI1348">
        <v>8020</v>
      </c>
      <c r="DJ1348">
        <v>8020</v>
      </c>
      <c r="DK1348">
        <v>8020</v>
      </c>
      <c r="DL1348">
        <v>0</v>
      </c>
      <c r="DM1348">
        <v>0</v>
      </c>
      <c r="DN1348">
        <f t="shared" si="24"/>
        <v>80200</v>
      </c>
    </row>
    <row r="1349" spans="89:118" x14ac:dyDescent="0.45">
      <c r="CK1349" t="s">
        <v>448</v>
      </c>
      <c r="CL1349" t="s">
        <v>3111</v>
      </c>
      <c r="CM1349" s="32">
        <v>0</v>
      </c>
      <c r="CN1349" s="32">
        <v>0</v>
      </c>
      <c r="CO1349" s="32">
        <v>0</v>
      </c>
      <c r="CP1349" s="32">
        <v>0</v>
      </c>
      <c r="CQ1349" s="32">
        <v>0</v>
      </c>
      <c r="CR1349" s="32">
        <v>98</v>
      </c>
      <c r="CS1349" s="32">
        <v>0</v>
      </c>
      <c r="CT1349" s="32">
        <v>0</v>
      </c>
      <c r="CU1349" s="32">
        <v>0</v>
      </c>
      <c r="CV1349" s="32">
        <v>0</v>
      </c>
      <c r="CW1349" s="32">
        <v>0</v>
      </c>
      <c r="CX1349" s="32">
        <v>0</v>
      </c>
      <c r="CZ1349" t="s">
        <v>448</v>
      </c>
      <c r="DA1349" t="s">
        <v>3111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98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f t="shared" ref="DN1349:DN1412" si="25">SUM(DB1349:DM1349)</f>
        <v>98</v>
      </c>
    </row>
    <row r="1350" spans="89:118" x14ac:dyDescent="0.45">
      <c r="CK1350" t="s">
        <v>448</v>
      </c>
      <c r="CL1350" t="s">
        <v>3636</v>
      </c>
      <c r="CM1350" s="32">
        <v>0</v>
      </c>
      <c r="CN1350" s="32">
        <v>0</v>
      </c>
      <c r="CO1350" s="32">
        <v>0</v>
      </c>
      <c r="CP1350" s="32">
        <v>0</v>
      </c>
      <c r="CQ1350" s="32">
        <v>0</v>
      </c>
      <c r="CR1350" s="32">
        <v>0</v>
      </c>
      <c r="CS1350" s="32">
        <v>0</v>
      </c>
      <c r="CT1350" s="32">
        <v>0</v>
      </c>
      <c r="CU1350" s="32">
        <v>0</v>
      </c>
      <c r="CV1350" s="32">
        <v>0</v>
      </c>
      <c r="CW1350" s="32">
        <v>5900</v>
      </c>
      <c r="CX1350" s="32">
        <v>5900</v>
      </c>
      <c r="CZ1350" t="s">
        <v>448</v>
      </c>
      <c r="DA1350" t="s">
        <v>3636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5900</v>
      </c>
      <c r="DM1350">
        <v>5900</v>
      </c>
      <c r="DN1350">
        <f t="shared" si="25"/>
        <v>11800</v>
      </c>
    </row>
    <row r="1351" spans="89:118" x14ac:dyDescent="0.45">
      <c r="CK1351" t="s">
        <v>448</v>
      </c>
      <c r="CL1351" t="s">
        <v>3100</v>
      </c>
      <c r="CM1351" s="32">
        <v>31500</v>
      </c>
      <c r="CN1351" s="32">
        <v>31500</v>
      </c>
      <c r="CO1351" s="32">
        <v>31500</v>
      </c>
      <c r="CP1351" s="32">
        <v>43233</v>
      </c>
      <c r="CQ1351" s="32">
        <v>103888</v>
      </c>
      <c r="CR1351" s="32">
        <v>163500</v>
      </c>
      <c r="CS1351" s="32">
        <v>163500</v>
      </c>
      <c r="CT1351" s="32">
        <v>163500</v>
      </c>
      <c r="CU1351" s="32">
        <v>160700</v>
      </c>
      <c r="CV1351" s="32">
        <v>163500</v>
      </c>
      <c r="CW1351" s="32">
        <v>163500</v>
      </c>
      <c r="CX1351" s="32">
        <v>163500</v>
      </c>
      <c r="CZ1351" t="s">
        <v>448</v>
      </c>
      <c r="DA1351" t="s">
        <v>3100</v>
      </c>
      <c r="DB1351">
        <v>31500</v>
      </c>
      <c r="DC1351">
        <v>31500</v>
      </c>
      <c r="DD1351">
        <v>31500</v>
      </c>
      <c r="DE1351">
        <v>43233</v>
      </c>
      <c r="DF1351">
        <v>103888</v>
      </c>
      <c r="DG1351">
        <v>163500</v>
      </c>
      <c r="DH1351">
        <v>163500</v>
      </c>
      <c r="DI1351">
        <v>163500</v>
      </c>
      <c r="DJ1351">
        <v>160700</v>
      </c>
      <c r="DK1351">
        <v>163500</v>
      </c>
      <c r="DL1351">
        <v>163500</v>
      </c>
      <c r="DM1351">
        <v>163500</v>
      </c>
      <c r="DN1351">
        <f t="shared" si="25"/>
        <v>1383321</v>
      </c>
    </row>
    <row r="1352" spans="89:118" x14ac:dyDescent="0.45">
      <c r="CK1352" t="s">
        <v>448</v>
      </c>
      <c r="CL1352" t="s">
        <v>3112</v>
      </c>
      <c r="CM1352" s="32">
        <v>28000</v>
      </c>
      <c r="CN1352" s="32">
        <v>28000</v>
      </c>
      <c r="CO1352" s="32">
        <v>28000</v>
      </c>
      <c r="CP1352" s="32">
        <v>28000</v>
      </c>
      <c r="CQ1352" s="32">
        <v>28000</v>
      </c>
      <c r="CR1352" s="32">
        <v>28000</v>
      </c>
      <c r="CS1352" s="32">
        <v>28000</v>
      </c>
      <c r="CT1352" s="32">
        <v>28000</v>
      </c>
      <c r="CU1352" s="32">
        <v>28000</v>
      </c>
      <c r="CV1352" s="32">
        <v>28000</v>
      </c>
      <c r="CW1352" s="32">
        <v>28000</v>
      </c>
      <c r="CX1352" s="32">
        <v>28000</v>
      </c>
      <c r="CZ1352" t="s">
        <v>448</v>
      </c>
      <c r="DA1352" t="s">
        <v>3112</v>
      </c>
      <c r="DB1352">
        <v>28000</v>
      </c>
      <c r="DC1352">
        <v>28000</v>
      </c>
      <c r="DD1352">
        <v>28000</v>
      </c>
      <c r="DE1352">
        <v>28000</v>
      </c>
      <c r="DF1352">
        <v>28000</v>
      </c>
      <c r="DG1352">
        <v>28000</v>
      </c>
      <c r="DH1352">
        <v>28000</v>
      </c>
      <c r="DI1352">
        <v>28000</v>
      </c>
      <c r="DJ1352">
        <v>28000</v>
      </c>
      <c r="DK1352">
        <v>28000</v>
      </c>
      <c r="DL1352">
        <v>28000</v>
      </c>
      <c r="DM1352">
        <v>28000</v>
      </c>
      <c r="DN1352">
        <f t="shared" si="25"/>
        <v>336000</v>
      </c>
    </row>
    <row r="1353" spans="89:118" x14ac:dyDescent="0.45">
      <c r="CK1353" t="s">
        <v>448</v>
      </c>
      <c r="CL1353" t="s">
        <v>3113</v>
      </c>
      <c r="CM1353" s="32">
        <v>46026</v>
      </c>
      <c r="CN1353" s="32">
        <v>48619</v>
      </c>
      <c r="CO1353" s="32">
        <v>50551</v>
      </c>
      <c r="CP1353" s="32">
        <v>47024</v>
      </c>
      <c r="CQ1353" s="32">
        <v>63742</v>
      </c>
      <c r="CR1353" s="32">
        <v>52584</v>
      </c>
      <c r="CS1353" s="32">
        <v>52659</v>
      </c>
      <c r="CT1353" s="32">
        <v>57388</v>
      </c>
      <c r="CU1353" s="32">
        <v>46941</v>
      </c>
      <c r="CV1353" s="32">
        <v>46062</v>
      </c>
      <c r="CW1353" s="32">
        <v>46139</v>
      </c>
      <c r="CX1353" s="32">
        <v>44081</v>
      </c>
      <c r="CZ1353" t="s">
        <v>448</v>
      </c>
      <c r="DA1353" t="s">
        <v>3113</v>
      </c>
      <c r="DB1353">
        <v>46026</v>
      </c>
      <c r="DC1353">
        <v>48619</v>
      </c>
      <c r="DD1353">
        <v>50551</v>
      </c>
      <c r="DE1353">
        <v>47024</v>
      </c>
      <c r="DF1353">
        <v>63742</v>
      </c>
      <c r="DG1353">
        <v>52584</v>
      </c>
      <c r="DH1353">
        <v>52659</v>
      </c>
      <c r="DI1353">
        <v>57388</v>
      </c>
      <c r="DJ1353">
        <v>46941</v>
      </c>
      <c r="DK1353">
        <v>46062</v>
      </c>
      <c r="DL1353">
        <v>46139</v>
      </c>
      <c r="DM1353">
        <v>44081</v>
      </c>
      <c r="DN1353">
        <f t="shared" si="25"/>
        <v>601816</v>
      </c>
    </row>
    <row r="1354" spans="89:118" x14ac:dyDescent="0.45">
      <c r="CK1354" t="s">
        <v>448</v>
      </c>
      <c r="CL1354" t="s">
        <v>3101</v>
      </c>
      <c r="CM1354" s="32">
        <v>0</v>
      </c>
      <c r="CN1354" s="32">
        <v>0</v>
      </c>
      <c r="CO1354" s="32">
        <v>0</v>
      </c>
      <c r="CP1354" s="32">
        <v>13495</v>
      </c>
      <c r="CQ1354" s="32">
        <v>49886</v>
      </c>
      <c r="CR1354" s="32">
        <v>49886</v>
      </c>
      <c r="CS1354" s="32">
        <v>49886</v>
      </c>
      <c r="CT1354" s="32">
        <v>49886</v>
      </c>
      <c r="CU1354" s="32">
        <v>49886</v>
      </c>
      <c r="CV1354" s="32">
        <v>49886</v>
      </c>
      <c r="CW1354" s="32">
        <v>49886</v>
      </c>
      <c r="CX1354" s="32">
        <v>49886</v>
      </c>
      <c r="CZ1354" t="s">
        <v>448</v>
      </c>
      <c r="DA1354" t="s">
        <v>3101</v>
      </c>
      <c r="DB1354">
        <v>0</v>
      </c>
      <c r="DC1354">
        <v>0</v>
      </c>
      <c r="DD1354">
        <v>0</v>
      </c>
      <c r="DE1354">
        <v>13495</v>
      </c>
      <c r="DF1354">
        <v>49886</v>
      </c>
      <c r="DG1354">
        <v>49886</v>
      </c>
      <c r="DH1354">
        <v>49886</v>
      </c>
      <c r="DI1354">
        <v>49886</v>
      </c>
      <c r="DJ1354">
        <v>49886</v>
      </c>
      <c r="DK1354">
        <v>49886</v>
      </c>
      <c r="DL1354">
        <v>49886</v>
      </c>
      <c r="DM1354">
        <v>49886</v>
      </c>
      <c r="DN1354">
        <f t="shared" si="25"/>
        <v>412583</v>
      </c>
    </row>
    <row r="1355" spans="89:118" x14ac:dyDescent="0.45">
      <c r="CK1355" t="s">
        <v>448</v>
      </c>
      <c r="CL1355" t="s">
        <v>3103</v>
      </c>
      <c r="CM1355" s="32">
        <v>20800</v>
      </c>
      <c r="CN1355" s="32">
        <v>20800</v>
      </c>
      <c r="CO1355" s="32">
        <v>20800</v>
      </c>
      <c r="CP1355" s="32">
        <v>20800</v>
      </c>
      <c r="CQ1355" s="32">
        <v>20800</v>
      </c>
      <c r="CR1355" s="32">
        <v>20800</v>
      </c>
      <c r="CS1355" s="32">
        <v>20800</v>
      </c>
      <c r="CT1355" s="32">
        <v>20800</v>
      </c>
      <c r="CU1355" s="32">
        <v>20800</v>
      </c>
      <c r="CV1355" s="32">
        <v>20800</v>
      </c>
      <c r="CW1355" s="32">
        <v>20800</v>
      </c>
      <c r="CX1355" s="32">
        <v>20800</v>
      </c>
      <c r="CZ1355" t="s">
        <v>448</v>
      </c>
      <c r="DA1355" t="s">
        <v>3103</v>
      </c>
      <c r="DB1355">
        <v>20800</v>
      </c>
      <c r="DC1355">
        <v>20800</v>
      </c>
      <c r="DD1355">
        <v>20800</v>
      </c>
      <c r="DE1355">
        <v>20800</v>
      </c>
      <c r="DF1355">
        <v>20800</v>
      </c>
      <c r="DG1355">
        <v>20800</v>
      </c>
      <c r="DH1355">
        <v>20800</v>
      </c>
      <c r="DI1355">
        <v>20800</v>
      </c>
      <c r="DJ1355">
        <v>20800</v>
      </c>
      <c r="DK1355">
        <v>20800</v>
      </c>
      <c r="DL1355">
        <v>20800</v>
      </c>
      <c r="DM1355">
        <v>20800</v>
      </c>
      <c r="DN1355">
        <f t="shared" si="25"/>
        <v>249600</v>
      </c>
    </row>
    <row r="1356" spans="89:118" x14ac:dyDescent="0.45">
      <c r="CK1356" t="s">
        <v>662</v>
      </c>
      <c r="CL1356" t="s">
        <v>3109</v>
      </c>
      <c r="CM1356" s="32">
        <v>4650</v>
      </c>
      <c r="CN1356" s="32">
        <v>4650</v>
      </c>
      <c r="CO1356" s="32">
        <v>4650</v>
      </c>
      <c r="CP1356" s="32">
        <v>4650</v>
      </c>
      <c r="CQ1356" s="32">
        <v>4650</v>
      </c>
      <c r="CR1356" s="32">
        <v>4700</v>
      </c>
      <c r="CS1356" s="32">
        <v>4650</v>
      </c>
      <c r="CT1356" s="32">
        <v>4650</v>
      </c>
      <c r="CU1356" s="32">
        <v>4650</v>
      </c>
      <c r="CV1356" s="32">
        <v>4650</v>
      </c>
      <c r="CW1356" s="32">
        <v>0</v>
      </c>
      <c r="CX1356" s="32">
        <v>0</v>
      </c>
      <c r="CZ1356" t="s">
        <v>662</v>
      </c>
      <c r="DA1356" t="s">
        <v>3109</v>
      </c>
      <c r="DB1356">
        <v>4650</v>
      </c>
      <c r="DC1356">
        <v>4650</v>
      </c>
      <c r="DD1356">
        <v>4650</v>
      </c>
      <c r="DE1356">
        <v>4650</v>
      </c>
      <c r="DF1356">
        <v>4650</v>
      </c>
      <c r="DG1356">
        <v>4700</v>
      </c>
      <c r="DH1356">
        <v>4650</v>
      </c>
      <c r="DI1356">
        <v>4650</v>
      </c>
      <c r="DJ1356">
        <v>4650</v>
      </c>
      <c r="DK1356">
        <v>4650</v>
      </c>
      <c r="DL1356">
        <v>0</v>
      </c>
      <c r="DM1356">
        <v>0</v>
      </c>
      <c r="DN1356">
        <f t="shared" si="25"/>
        <v>46550</v>
      </c>
    </row>
    <row r="1357" spans="89:118" x14ac:dyDescent="0.45">
      <c r="CK1357" t="s">
        <v>662</v>
      </c>
      <c r="CL1357" t="s">
        <v>3119</v>
      </c>
      <c r="CM1357" s="32">
        <v>-507</v>
      </c>
      <c r="CN1357" s="32">
        <v>-489</v>
      </c>
      <c r="CO1357" s="32">
        <v>-524</v>
      </c>
      <c r="CP1357" s="32">
        <v>-537</v>
      </c>
      <c r="CQ1357" s="32">
        <v>-546</v>
      </c>
      <c r="CR1357" s="32">
        <v>-564</v>
      </c>
      <c r="CS1357" s="32">
        <v>-584</v>
      </c>
      <c r="CT1357" s="32">
        <v>-596</v>
      </c>
      <c r="CU1357" s="32">
        <v>-603</v>
      </c>
      <c r="CV1357" s="32">
        <v>-590</v>
      </c>
      <c r="CW1357" s="32">
        <v>-583</v>
      </c>
      <c r="CX1357" s="32">
        <v>-594</v>
      </c>
      <c r="CZ1357" t="s">
        <v>662</v>
      </c>
      <c r="DA1357" t="s">
        <v>3119</v>
      </c>
      <c r="DB1357">
        <v>-507</v>
      </c>
      <c r="DC1357">
        <v>-489</v>
      </c>
      <c r="DD1357">
        <v>-524</v>
      </c>
      <c r="DE1357">
        <v>-537</v>
      </c>
      <c r="DF1357">
        <v>-546</v>
      </c>
      <c r="DG1357">
        <v>-564</v>
      </c>
      <c r="DH1357">
        <v>-584</v>
      </c>
      <c r="DI1357">
        <v>-596</v>
      </c>
      <c r="DJ1357">
        <v>-603</v>
      </c>
      <c r="DK1357">
        <v>-590</v>
      </c>
      <c r="DL1357">
        <v>-583</v>
      </c>
      <c r="DM1357">
        <v>-594</v>
      </c>
      <c r="DN1357">
        <f t="shared" si="25"/>
        <v>-6717</v>
      </c>
    </row>
    <row r="1358" spans="89:118" x14ac:dyDescent="0.45">
      <c r="CK1358" t="s">
        <v>662</v>
      </c>
      <c r="CL1358" t="s">
        <v>3115</v>
      </c>
      <c r="CM1358" s="32">
        <v>79557.354000000007</v>
      </c>
      <c r="CN1358" s="32">
        <v>79557.354000000007</v>
      </c>
      <c r="CO1358" s="32">
        <v>79557.354000000007</v>
      </c>
      <c r="CP1358" s="32">
        <v>79557.354000000007</v>
      </c>
      <c r="CQ1358" s="32">
        <v>79557.354000000007</v>
      </c>
      <c r="CR1358" s="32">
        <v>79557.354000000007</v>
      </c>
      <c r="CS1358" s="32">
        <v>79557.354000000007</v>
      </c>
      <c r="CT1358" s="32">
        <v>79557.354000000007</v>
      </c>
      <c r="CU1358" s="32">
        <v>77833.879000000001</v>
      </c>
      <c r="CV1358" s="32">
        <v>78704.879000000001</v>
      </c>
      <c r="CW1358" s="32">
        <v>79333.879000000001</v>
      </c>
      <c r="CX1358" s="32">
        <v>79333.879000000001</v>
      </c>
      <c r="CZ1358" t="s">
        <v>662</v>
      </c>
      <c r="DA1358" t="s">
        <v>3115</v>
      </c>
      <c r="DB1358">
        <v>79557.354000000007</v>
      </c>
      <c r="DC1358">
        <v>79557.354000000007</v>
      </c>
      <c r="DD1358">
        <v>79557.354000000007</v>
      </c>
      <c r="DE1358">
        <v>79557.354000000007</v>
      </c>
      <c r="DF1358">
        <v>79557.354000000007</v>
      </c>
      <c r="DG1358">
        <v>79557.354000000007</v>
      </c>
      <c r="DH1358">
        <v>79557.354000000007</v>
      </c>
      <c r="DI1358">
        <v>79557.354000000007</v>
      </c>
      <c r="DJ1358">
        <v>77833.879000000001</v>
      </c>
      <c r="DK1358">
        <v>78704.879000000001</v>
      </c>
      <c r="DL1358">
        <v>79333.879000000001</v>
      </c>
      <c r="DM1358">
        <v>79333.879000000001</v>
      </c>
      <c r="DN1358">
        <f t="shared" si="25"/>
        <v>951665.34799999988</v>
      </c>
    </row>
    <row r="1359" spans="89:118" x14ac:dyDescent="0.45">
      <c r="CK1359" t="s">
        <v>662</v>
      </c>
      <c r="CL1359" t="s">
        <v>3111</v>
      </c>
      <c r="CM1359" s="32">
        <v>0</v>
      </c>
      <c r="CN1359" s="32">
        <v>0</v>
      </c>
      <c r="CO1359" s="32">
        <v>0</v>
      </c>
      <c r="CP1359" s="32">
        <v>0</v>
      </c>
      <c r="CQ1359" s="32">
        <v>120</v>
      </c>
      <c r="CR1359" s="32">
        <v>0</v>
      </c>
      <c r="CS1359" s="32">
        <v>0</v>
      </c>
      <c r="CT1359" s="32">
        <v>0</v>
      </c>
      <c r="CU1359" s="32">
        <v>0</v>
      </c>
      <c r="CV1359" s="32">
        <v>0</v>
      </c>
      <c r="CW1359" s="32">
        <v>0</v>
      </c>
      <c r="CX1359" s="32">
        <v>0</v>
      </c>
      <c r="CZ1359" t="s">
        <v>662</v>
      </c>
      <c r="DA1359" t="s">
        <v>3111</v>
      </c>
      <c r="DB1359">
        <v>0</v>
      </c>
      <c r="DC1359">
        <v>0</v>
      </c>
      <c r="DD1359">
        <v>0</v>
      </c>
      <c r="DE1359">
        <v>0</v>
      </c>
      <c r="DF1359">
        <v>120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f t="shared" si="25"/>
        <v>120</v>
      </c>
    </row>
    <row r="1360" spans="89:118" x14ac:dyDescent="0.45">
      <c r="CK1360" t="s">
        <v>662</v>
      </c>
      <c r="CL1360" t="s">
        <v>3100</v>
      </c>
      <c r="CM1360" s="32">
        <v>47250</v>
      </c>
      <c r="CN1360" s="32">
        <v>47250</v>
      </c>
      <c r="CO1360" s="32">
        <v>47250</v>
      </c>
      <c r="CP1360" s="32">
        <v>47250</v>
      </c>
      <c r="CQ1360" s="32">
        <v>47250</v>
      </c>
      <c r="CR1360" s="32">
        <v>47250</v>
      </c>
      <c r="CS1360" s="32">
        <v>47250</v>
      </c>
      <c r="CT1360" s="32">
        <v>47250</v>
      </c>
      <c r="CU1360" s="32">
        <v>47250</v>
      </c>
      <c r="CV1360" s="32">
        <v>47250</v>
      </c>
      <c r="CW1360" s="32">
        <v>47250</v>
      </c>
      <c r="CX1360" s="32">
        <v>47250</v>
      </c>
      <c r="CZ1360" t="s">
        <v>662</v>
      </c>
      <c r="DA1360" t="s">
        <v>3100</v>
      </c>
      <c r="DB1360">
        <v>47250</v>
      </c>
      <c r="DC1360">
        <v>47250</v>
      </c>
      <c r="DD1360">
        <v>47250</v>
      </c>
      <c r="DE1360">
        <v>47250</v>
      </c>
      <c r="DF1360">
        <v>47250</v>
      </c>
      <c r="DG1360">
        <v>47250</v>
      </c>
      <c r="DH1360">
        <v>47250</v>
      </c>
      <c r="DI1360">
        <v>47250</v>
      </c>
      <c r="DJ1360">
        <v>47250</v>
      </c>
      <c r="DK1360">
        <v>47250</v>
      </c>
      <c r="DL1360">
        <v>47250</v>
      </c>
      <c r="DM1360">
        <v>47250</v>
      </c>
      <c r="DN1360">
        <f t="shared" si="25"/>
        <v>567000</v>
      </c>
    </row>
    <row r="1361" spans="89:118" x14ac:dyDescent="0.45">
      <c r="CK1361" t="s">
        <v>662</v>
      </c>
      <c r="CL1361" t="s">
        <v>3116</v>
      </c>
      <c r="CM1361" s="32">
        <v>73186.311000000002</v>
      </c>
      <c r="CN1361" s="32">
        <v>73186.311000000002</v>
      </c>
      <c r="CO1361" s="32">
        <v>73186.311000000002</v>
      </c>
      <c r="CP1361" s="32">
        <v>73186.311000000002</v>
      </c>
      <c r="CQ1361" s="32">
        <v>73186.311000000002</v>
      </c>
      <c r="CR1361" s="32">
        <v>73186.311000000002</v>
      </c>
      <c r="CS1361" s="32">
        <v>73186.311000000002</v>
      </c>
      <c r="CT1361" s="32">
        <v>73186.311000000002</v>
      </c>
      <c r="CU1361" s="32">
        <v>35000</v>
      </c>
      <c r="CV1361" s="32">
        <v>35000</v>
      </c>
      <c r="CW1361" s="32">
        <v>35000</v>
      </c>
      <c r="CX1361" s="32">
        <v>35000</v>
      </c>
      <c r="CZ1361" t="s">
        <v>662</v>
      </c>
      <c r="DA1361" t="s">
        <v>3116</v>
      </c>
      <c r="DB1361">
        <v>73186.311000000002</v>
      </c>
      <c r="DC1361">
        <v>73186.311000000002</v>
      </c>
      <c r="DD1361">
        <v>73186.311000000002</v>
      </c>
      <c r="DE1361">
        <v>73186.311000000002</v>
      </c>
      <c r="DF1361">
        <v>73186.311000000002</v>
      </c>
      <c r="DG1361">
        <v>73186.311000000002</v>
      </c>
      <c r="DH1361">
        <v>73186.311000000002</v>
      </c>
      <c r="DI1361">
        <v>73186.311000000002</v>
      </c>
      <c r="DJ1361">
        <v>35000</v>
      </c>
      <c r="DK1361">
        <v>35000</v>
      </c>
      <c r="DL1361">
        <v>35000</v>
      </c>
      <c r="DM1361">
        <v>35000</v>
      </c>
      <c r="DN1361">
        <f t="shared" si="25"/>
        <v>725490.48800000001</v>
      </c>
    </row>
    <row r="1362" spans="89:118" x14ac:dyDescent="0.45">
      <c r="CK1362" t="s">
        <v>662</v>
      </c>
      <c r="CL1362" t="s">
        <v>3117</v>
      </c>
      <c r="CM1362" s="32">
        <v>0</v>
      </c>
      <c r="CN1362" s="32">
        <v>0</v>
      </c>
      <c r="CO1362" s="32">
        <v>0</v>
      </c>
      <c r="CP1362" s="32">
        <v>0</v>
      </c>
      <c r="CQ1362" s="32">
        <v>0</v>
      </c>
      <c r="CR1362" s="32">
        <v>58</v>
      </c>
      <c r="CS1362" s="32">
        <v>0</v>
      </c>
      <c r="CT1362" s="32">
        <v>0</v>
      </c>
      <c r="CU1362" s="32">
        <v>0</v>
      </c>
      <c r="CV1362" s="32">
        <v>0</v>
      </c>
      <c r="CW1362" s="32">
        <v>0</v>
      </c>
      <c r="CX1362" s="32">
        <v>100</v>
      </c>
      <c r="CZ1362" t="s">
        <v>662</v>
      </c>
      <c r="DA1362" t="s">
        <v>3117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58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100</v>
      </c>
      <c r="DN1362">
        <f t="shared" si="25"/>
        <v>158</v>
      </c>
    </row>
    <row r="1363" spans="89:118" x14ac:dyDescent="0.45">
      <c r="CK1363" t="s">
        <v>662</v>
      </c>
      <c r="CL1363" t="s">
        <v>3113</v>
      </c>
      <c r="CM1363" s="32">
        <v>40655</v>
      </c>
      <c r="CN1363" s="32">
        <v>43282</v>
      </c>
      <c r="CO1363" s="32">
        <v>42012</v>
      </c>
      <c r="CP1363" s="32">
        <v>41824</v>
      </c>
      <c r="CQ1363" s="32">
        <v>41018</v>
      </c>
      <c r="CR1363" s="32">
        <v>40116</v>
      </c>
      <c r="CS1363" s="32">
        <v>41597</v>
      </c>
      <c r="CT1363" s="32">
        <v>41245</v>
      </c>
      <c r="CU1363" s="32">
        <v>41929</v>
      </c>
      <c r="CV1363" s="32">
        <v>41318</v>
      </c>
      <c r="CW1363" s="32">
        <v>40536</v>
      </c>
      <c r="CX1363" s="32">
        <v>41630</v>
      </c>
      <c r="CZ1363" t="s">
        <v>662</v>
      </c>
      <c r="DA1363" t="s">
        <v>3113</v>
      </c>
      <c r="DB1363">
        <v>40655</v>
      </c>
      <c r="DC1363">
        <v>43282</v>
      </c>
      <c r="DD1363">
        <v>42012</v>
      </c>
      <c r="DE1363">
        <v>41824</v>
      </c>
      <c r="DF1363">
        <v>41018</v>
      </c>
      <c r="DG1363">
        <v>40116</v>
      </c>
      <c r="DH1363">
        <v>41597</v>
      </c>
      <c r="DI1363">
        <v>41245</v>
      </c>
      <c r="DJ1363">
        <v>41929</v>
      </c>
      <c r="DK1363">
        <v>41318</v>
      </c>
      <c r="DL1363">
        <v>40536</v>
      </c>
      <c r="DM1363">
        <v>41630</v>
      </c>
      <c r="DN1363">
        <f t="shared" si="25"/>
        <v>497162</v>
      </c>
    </row>
    <row r="1364" spans="89:118" x14ac:dyDescent="0.45">
      <c r="CK1364" t="s">
        <v>662</v>
      </c>
      <c r="CL1364" t="s">
        <v>3120</v>
      </c>
      <c r="CM1364" s="32">
        <v>71000</v>
      </c>
      <c r="CN1364" s="32">
        <v>71000</v>
      </c>
      <c r="CO1364" s="32">
        <v>71000</v>
      </c>
      <c r="CP1364" s="32">
        <v>71000</v>
      </c>
      <c r="CQ1364" s="32">
        <v>71000</v>
      </c>
      <c r="CR1364" s="32">
        <v>71000</v>
      </c>
      <c r="CS1364" s="32">
        <v>71000</v>
      </c>
      <c r="CT1364" s="32">
        <v>71000</v>
      </c>
      <c r="CU1364" s="32">
        <v>71000</v>
      </c>
      <c r="CV1364" s="32">
        <v>71000</v>
      </c>
      <c r="CW1364" s="32">
        <v>71000</v>
      </c>
      <c r="CX1364" s="32">
        <v>71000</v>
      </c>
      <c r="CZ1364" t="s">
        <v>662</v>
      </c>
      <c r="DA1364" t="s">
        <v>3120</v>
      </c>
      <c r="DB1364">
        <v>71000</v>
      </c>
      <c r="DC1364">
        <v>71000</v>
      </c>
      <c r="DD1364">
        <v>71000</v>
      </c>
      <c r="DE1364">
        <v>71000</v>
      </c>
      <c r="DF1364">
        <v>71000</v>
      </c>
      <c r="DG1364">
        <v>71000</v>
      </c>
      <c r="DH1364">
        <v>71000</v>
      </c>
      <c r="DI1364">
        <v>71000</v>
      </c>
      <c r="DJ1364">
        <v>71000</v>
      </c>
      <c r="DK1364">
        <v>71000</v>
      </c>
      <c r="DL1364">
        <v>71000</v>
      </c>
      <c r="DM1364">
        <v>71000</v>
      </c>
      <c r="DN1364">
        <f t="shared" si="25"/>
        <v>852000</v>
      </c>
    </row>
    <row r="1365" spans="89:118" x14ac:dyDescent="0.45">
      <c r="CK1365" t="s">
        <v>662</v>
      </c>
      <c r="CL1365" t="s">
        <v>3103</v>
      </c>
      <c r="CM1365" s="32">
        <v>5088</v>
      </c>
      <c r="CN1365" s="32">
        <v>4797</v>
      </c>
      <c r="CO1365" s="32">
        <v>5097</v>
      </c>
      <c r="CP1365" s="32">
        <v>4758</v>
      </c>
      <c r="CQ1365" s="32">
        <v>4961</v>
      </c>
      <c r="CR1365" s="32">
        <v>4984</v>
      </c>
      <c r="CS1365" s="32">
        <v>4758</v>
      </c>
      <c r="CT1365" s="32">
        <v>4895</v>
      </c>
      <c r="CU1365" s="32">
        <v>4758</v>
      </c>
      <c r="CV1365" s="32">
        <v>4962</v>
      </c>
      <c r="CW1365" s="32">
        <v>5116</v>
      </c>
      <c r="CX1365" s="32">
        <v>5088</v>
      </c>
      <c r="CZ1365" t="s">
        <v>662</v>
      </c>
      <c r="DA1365" t="s">
        <v>3103</v>
      </c>
      <c r="DB1365">
        <v>5088</v>
      </c>
      <c r="DC1365">
        <v>4797</v>
      </c>
      <c r="DD1365">
        <v>5097</v>
      </c>
      <c r="DE1365">
        <v>4758</v>
      </c>
      <c r="DF1365">
        <v>4961</v>
      </c>
      <c r="DG1365">
        <v>4984</v>
      </c>
      <c r="DH1365">
        <v>4758</v>
      </c>
      <c r="DI1365">
        <v>4895</v>
      </c>
      <c r="DJ1365">
        <v>4758</v>
      </c>
      <c r="DK1365">
        <v>4962</v>
      </c>
      <c r="DL1365">
        <v>5116</v>
      </c>
      <c r="DM1365">
        <v>5088</v>
      </c>
      <c r="DN1365">
        <f t="shared" si="25"/>
        <v>59262</v>
      </c>
    </row>
    <row r="1366" spans="89:118" x14ac:dyDescent="0.45">
      <c r="CK1366" t="s">
        <v>1255</v>
      </c>
      <c r="CL1366" t="s">
        <v>3119</v>
      </c>
      <c r="CM1366" s="32">
        <v>-3399</v>
      </c>
      <c r="CN1366" s="32">
        <v>-3283</v>
      </c>
      <c r="CO1366" s="32">
        <v>-3456</v>
      </c>
      <c r="CP1366" s="32">
        <v>-1989</v>
      </c>
      <c r="CQ1366" s="32">
        <v>-2019</v>
      </c>
      <c r="CR1366" s="32">
        <v>-2085</v>
      </c>
      <c r="CS1366" s="32">
        <v>-2162</v>
      </c>
      <c r="CT1366" s="32">
        <v>-2204</v>
      </c>
      <c r="CU1366" s="32">
        <v>-2229</v>
      </c>
      <c r="CV1366" s="32">
        <v>-2180</v>
      </c>
      <c r="CW1366" s="32">
        <v>-2152</v>
      </c>
      <c r="CX1366" s="32">
        <v>-2199</v>
      </c>
      <c r="CZ1366" t="s">
        <v>1255</v>
      </c>
      <c r="DA1366" t="s">
        <v>3119</v>
      </c>
      <c r="DB1366">
        <v>-3399</v>
      </c>
      <c r="DC1366">
        <v>-3283</v>
      </c>
      <c r="DD1366">
        <v>-3456</v>
      </c>
      <c r="DE1366">
        <v>-1989</v>
      </c>
      <c r="DF1366">
        <v>-2019</v>
      </c>
      <c r="DG1366">
        <v>-2085</v>
      </c>
      <c r="DH1366">
        <v>-2162</v>
      </c>
      <c r="DI1366">
        <v>-2204</v>
      </c>
      <c r="DJ1366">
        <v>-2229</v>
      </c>
      <c r="DK1366">
        <v>-2180</v>
      </c>
      <c r="DL1366">
        <v>-2152</v>
      </c>
      <c r="DM1366">
        <v>-2199</v>
      </c>
      <c r="DN1366">
        <f t="shared" si="25"/>
        <v>-29357</v>
      </c>
    </row>
    <row r="1367" spans="89:118" x14ac:dyDescent="0.45">
      <c r="CK1367" t="s">
        <v>1255</v>
      </c>
      <c r="CL1367" t="s">
        <v>3115</v>
      </c>
      <c r="CM1367" s="32">
        <v>312436.19799999997</v>
      </c>
      <c r="CN1367" s="32">
        <v>335375.46799999999</v>
      </c>
      <c r="CO1367" s="32">
        <v>333748.37699999998</v>
      </c>
      <c r="CP1367" s="32">
        <v>339735.58500000002</v>
      </c>
      <c r="CQ1367" s="32">
        <v>326715.64600000001</v>
      </c>
      <c r="CR1367" s="32">
        <v>318903.09299999999</v>
      </c>
      <c r="CS1367" s="32">
        <v>335676.277</v>
      </c>
      <c r="CT1367" s="32">
        <v>309269.95899999997</v>
      </c>
      <c r="CU1367" s="32">
        <v>359773.58899999998</v>
      </c>
      <c r="CV1367" s="32">
        <v>348802.23700000002</v>
      </c>
      <c r="CW1367" s="32">
        <v>370672.21299999999</v>
      </c>
      <c r="CX1367" s="32">
        <v>372014.95299999998</v>
      </c>
      <c r="CZ1367" t="s">
        <v>1255</v>
      </c>
      <c r="DA1367" t="s">
        <v>3115</v>
      </c>
      <c r="DB1367">
        <v>312436.19799999997</v>
      </c>
      <c r="DC1367">
        <v>335375.46799999999</v>
      </c>
      <c r="DD1367">
        <v>333748.37699999998</v>
      </c>
      <c r="DE1367">
        <v>339735.58500000002</v>
      </c>
      <c r="DF1367">
        <v>326715.64600000001</v>
      </c>
      <c r="DG1367">
        <v>318903.09299999999</v>
      </c>
      <c r="DH1367">
        <v>335676.277</v>
      </c>
      <c r="DI1367">
        <v>309269.95899999997</v>
      </c>
      <c r="DJ1367">
        <v>359773.58899999998</v>
      </c>
      <c r="DK1367">
        <v>348802.23700000002</v>
      </c>
      <c r="DL1367">
        <v>370672.21299999999</v>
      </c>
      <c r="DM1367">
        <v>372014.95299999998</v>
      </c>
      <c r="DN1367">
        <f t="shared" si="25"/>
        <v>4063123.5950000007</v>
      </c>
    </row>
    <row r="1368" spans="89:118" x14ac:dyDescent="0.45">
      <c r="CK1368" t="s">
        <v>1255</v>
      </c>
      <c r="CL1368" t="s">
        <v>3111</v>
      </c>
      <c r="CM1368" s="32">
        <v>0</v>
      </c>
      <c r="CN1368" s="32">
        <v>0</v>
      </c>
      <c r="CO1368" s="32">
        <v>0</v>
      </c>
      <c r="CP1368" s="32">
        <v>0</v>
      </c>
      <c r="CQ1368" s="32">
        <v>0</v>
      </c>
      <c r="CR1368" s="32">
        <v>0</v>
      </c>
      <c r="CS1368" s="32">
        <v>0</v>
      </c>
      <c r="CT1368" s="32">
        <v>0</v>
      </c>
      <c r="CU1368" s="32">
        <v>0</v>
      </c>
      <c r="CV1368" s="32">
        <v>0</v>
      </c>
      <c r="CW1368" s="32">
        <v>0</v>
      </c>
      <c r="CX1368" s="32">
        <v>0</v>
      </c>
      <c r="CZ1368" t="s">
        <v>1255</v>
      </c>
      <c r="DA1368" t="s">
        <v>3111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f t="shared" si="25"/>
        <v>0</v>
      </c>
    </row>
    <row r="1369" spans="89:118" x14ac:dyDescent="0.45">
      <c r="CK1369" t="s">
        <v>1255</v>
      </c>
      <c r="CL1369" t="s">
        <v>3100</v>
      </c>
      <c r="CM1369" s="32">
        <v>58500</v>
      </c>
      <c r="CN1369" s="32">
        <v>58500</v>
      </c>
      <c r="CO1369" s="32">
        <v>58500</v>
      </c>
      <c r="CP1369" s="32">
        <v>58500</v>
      </c>
      <c r="CQ1369" s="32">
        <v>58500</v>
      </c>
      <c r="CR1369" s="32">
        <v>58500</v>
      </c>
      <c r="CS1369" s="32">
        <v>58500</v>
      </c>
      <c r="CT1369" s="32">
        <v>58500</v>
      </c>
      <c r="CU1369" s="32">
        <v>58500</v>
      </c>
      <c r="CV1369" s="32">
        <v>58500</v>
      </c>
      <c r="CW1369" s="32">
        <v>58500</v>
      </c>
      <c r="CX1369" s="32">
        <v>58500</v>
      </c>
      <c r="CZ1369" t="s">
        <v>1255</v>
      </c>
      <c r="DA1369" t="s">
        <v>3100</v>
      </c>
      <c r="DB1369">
        <v>58500</v>
      </c>
      <c r="DC1369">
        <v>58500</v>
      </c>
      <c r="DD1369">
        <v>58500</v>
      </c>
      <c r="DE1369">
        <v>58500</v>
      </c>
      <c r="DF1369">
        <v>58500</v>
      </c>
      <c r="DG1369">
        <v>58500</v>
      </c>
      <c r="DH1369">
        <v>58500</v>
      </c>
      <c r="DI1369">
        <v>58500</v>
      </c>
      <c r="DJ1369">
        <v>58500</v>
      </c>
      <c r="DK1369">
        <v>58500</v>
      </c>
      <c r="DL1369">
        <v>58500</v>
      </c>
      <c r="DM1369">
        <v>58500</v>
      </c>
      <c r="DN1369">
        <f t="shared" si="25"/>
        <v>702000</v>
      </c>
    </row>
    <row r="1370" spans="89:118" x14ac:dyDescent="0.45">
      <c r="CK1370" t="s">
        <v>1255</v>
      </c>
      <c r="CL1370" t="s">
        <v>3116</v>
      </c>
      <c r="CM1370" s="32">
        <v>149865</v>
      </c>
      <c r="CN1370" s="32">
        <v>149865</v>
      </c>
      <c r="CO1370" s="32">
        <v>149865</v>
      </c>
      <c r="CP1370" s="32">
        <v>105320</v>
      </c>
      <c r="CQ1370" s="32">
        <v>105320</v>
      </c>
      <c r="CR1370" s="32">
        <v>105800</v>
      </c>
      <c r="CS1370" s="32">
        <v>105320</v>
      </c>
      <c r="CT1370" s="32">
        <v>105320</v>
      </c>
      <c r="CU1370" s="32">
        <v>42000</v>
      </c>
      <c r="CV1370" s="32">
        <v>42000</v>
      </c>
      <c r="CW1370" s="32">
        <v>42000</v>
      </c>
      <c r="CX1370" s="32">
        <v>33883</v>
      </c>
      <c r="CZ1370" t="s">
        <v>1255</v>
      </c>
      <c r="DA1370" t="s">
        <v>3116</v>
      </c>
      <c r="DB1370">
        <v>149865</v>
      </c>
      <c r="DC1370">
        <v>149865</v>
      </c>
      <c r="DD1370">
        <v>149865</v>
      </c>
      <c r="DE1370">
        <v>105320</v>
      </c>
      <c r="DF1370">
        <v>105320</v>
      </c>
      <c r="DG1370">
        <v>105800</v>
      </c>
      <c r="DH1370">
        <v>105320</v>
      </c>
      <c r="DI1370">
        <v>105320</v>
      </c>
      <c r="DJ1370">
        <v>42000</v>
      </c>
      <c r="DK1370">
        <v>42000</v>
      </c>
      <c r="DL1370">
        <v>42000</v>
      </c>
      <c r="DM1370">
        <v>33883</v>
      </c>
      <c r="DN1370">
        <f t="shared" si="25"/>
        <v>1136558</v>
      </c>
    </row>
    <row r="1371" spans="89:118" x14ac:dyDescent="0.45">
      <c r="CK1371" t="s">
        <v>1255</v>
      </c>
      <c r="CL1371" t="s">
        <v>3112</v>
      </c>
      <c r="CM1371" s="32">
        <v>28500</v>
      </c>
      <c r="CN1371" s="32">
        <v>28500</v>
      </c>
      <c r="CO1371" s="32">
        <v>28500</v>
      </c>
      <c r="CP1371" s="32">
        <v>28500</v>
      </c>
      <c r="CQ1371" s="32">
        <v>28500</v>
      </c>
      <c r="CR1371" s="32">
        <v>28500</v>
      </c>
      <c r="CS1371" s="32">
        <v>28500</v>
      </c>
      <c r="CT1371" s="32">
        <v>28500</v>
      </c>
      <c r="CU1371" s="32">
        <v>28500</v>
      </c>
      <c r="CV1371" s="32">
        <v>28500</v>
      </c>
      <c r="CW1371" s="32">
        <v>28500</v>
      </c>
      <c r="CX1371" s="32">
        <v>28500</v>
      </c>
      <c r="CZ1371" t="s">
        <v>1255</v>
      </c>
      <c r="DA1371" t="s">
        <v>3112</v>
      </c>
      <c r="DB1371">
        <v>28500</v>
      </c>
      <c r="DC1371">
        <v>28500</v>
      </c>
      <c r="DD1371">
        <v>28500</v>
      </c>
      <c r="DE1371">
        <v>28500</v>
      </c>
      <c r="DF1371">
        <v>28500</v>
      </c>
      <c r="DG1371">
        <v>28500</v>
      </c>
      <c r="DH1371">
        <v>28500</v>
      </c>
      <c r="DI1371">
        <v>28500</v>
      </c>
      <c r="DJ1371">
        <v>28500</v>
      </c>
      <c r="DK1371">
        <v>28500</v>
      </c>
      <c r="DL1371">
        <v>28500</v>
      </c>
      <c r="DM1371">
        <v>28500</v>
      </c>
      <c r="DN1371">
        <f t="shared" si="25"/>
        <v>342000</v>
      </c>
    </row>
    <row r="1372" spans="89:118" x14ac:dyDescent="0.45">
      <c r="CK1372" t="s">
        <v>1255</v>
      </c>
      <c r="CL1372" t="s">
        <v>3113</v>
      </c>
      <c r="CM1372" s="32">
        <v>70758</v>
      </c>
      <c r="CN1372" s="32">
        <v>72768</v>
      </c>
      <c r="CO1372" s="32">
        <v>73955</v>
      </c>
      <c r="CP1372" s="32">
        <v>73491</v>
      </c>
      <c r="CQ1372" s="32">
        <v>72995</v>
      </c>
      <c r="CR1372" s="32">
        <v>71407</v>
      </c>
      <c r="CS1372" s="32">
        <v>73408</v>
      </c>
      <c r="CT1372" s="32">
        <v>67988</v>
      </c>
      <c r="CU1372" s="32">
        <v>77956</v>
      </c>
      <c r="CV1372" s="32">
        <v>67864</v>
      </c>
      <c r="CW1372" s="32">
        <v>66657</v>
      </c>
      <c r="CX1372" s="32">
        <v>67272</v>
      </c>
      <c r="CZ1372" t="s">
        <v>1255</v>
      </c>
      <c r="DA1372" t="s">
        <v>3113</v>
      </c>
      <c r="DB1372">
        <v>70758</v>
      </c>
      <c r="DC1372">
        <v>72768</v>
      </c>
      <c r="DD1372">
        <v>73955</v>
      </c>
      <c r="DE1372">
        <v>73491</v>
      </c>
      <c r="DF1372">
        <v>72995</v>
      </c>
      <c r="DG1372">
        <v>71407</v>
      </c>
      <c r="DH1372">
        <v>73408</v>
      </c>
      <c r="DI1372">
        <v>67988</v>
      </c>
      <c r="DJ1372">
        <v>77956</v>
      </c>
      <c r="DK1372">
        <v>67864</v>
      </c>
      <c r="DL1372">
        <v>66657</v>
      </c>
      <c r="DM1372">
        <v>67272</v>
      </c>
      <c r="DN1372">
        <f t="shared" si="25"/>
        <v>856519</v>
      </c>
    </row>
    <row r="1373" spans="89:118" x14ac:dyDescent="0.45">
      <c r="CK1373" t="s">
        <v>1255</v>
      </c>
      <c r="CL1373" t="s">
        <v>3402</v>
      </c>
      <c r="CM1373" s="32">
        <v>55061</v>
      </c>
      <c r="CN1373" s="32">
        <v>55094</v>
      </c>
      <c r="CO1373" s="32">
        <v>55607</v>
      </c>
      <c r="CP1373" s="32">
        <v>55646</v>
      </c>
      <c r="CQ1373" s="32">
        <v>54788</v>
      </c>
      <c r="CR1373" s="32">
        <v>56192</v>
      </c>
      <c r="CS1373" s="32">
        <v>59014</v>
      </c>
      <c r="CT1373" s="32">
        <v>58838</v>
      </c>
      <c r="CU1373" s="32">
        <v>58532</v>
      </c>
      <c r="CV1373" s="32">
        <v>57089</v>
      </c>
      <c r="CW1373" s="32">
        <v>57596</v>
      </c>
      <c r="CX1373" s="32">
        <v>57167</v>
      </c>
      <c r="CZ1373" t="s">
        <v>1255</v>
      </c>
      <c r="DA1373" t="s">
        <v>3402</v>
      </c>
      <c r="DB1373">
        <v>55061</v>
      </c>
      <c r="DC1373">
        <v>55094</v>
      </c>
      <c r="DD1373">
        <v>55607</v>
      </c>
      <c r="DE1373">
        <v>55646</v>
      </c>
      <c r="DF1373">
        <v>54788</v>
      </c>
      <c r="DG1373">
        <v>56192</v>
      </c>
      <c r="DH1373">
        <v>59014</v>
      </c>
      <c r="DI1373">
        <v>58838</v>
      </c>
      <c r="DJ1373">
        <v>58532</v>
      </c>
      <c r="DK1373">
        <v>57089</v>
      </c>
      <c r="DL1373">
        <v>57596</v>
      </c>
      <c r="DM1373">
        <v>57167</v>
      </c>
      <c r="DN1373">
        <f t="shared" si="25"/>
        <v>680624</v>
      </c>
    </row>
    <row r="1374" spans="89:118" x14ac:dyDescent="0.45">
      <c r="CK1374" t="s">
        <v>1255</v>
      </c>
      <c r="CL1374" t="s">
        <v>3103</v>
      </c>
      <c r="CM1374" s="32">
        <v>148063</v>
      </c>
      <c r="CN1374" s="32">
        <v>162864</v>
      </c>
      <c r="CO1374" s="32">
        <v>163996</v>
      </c>
      <c r="CP1374" s="32">
        <v>163474</v>
      </c>
      <c r="CQ1374" s="32">
        <v>158430</v>
      </c>
      <c r="CR1374" s="32">
        <v>152199</v>
      </c>
      <c r="CS1374" s="32">
        <v>155077</v>
      </c>
      <c r="CT1374" s="32">
        <v>153473</v>
      </c>
      <c r="CU1374" s="32">
        <v>172633</v>
      </c>
      <c r="CV1374" s="32">
        <v>169817</v>
      </c>
      <c r="CW1374" s="32">
        <v>169403</v>
      </c>
      <c r="CX1374" s="32">
        <v>174954</v>
      </c>
      <c r="CZ1374" t="s">
        <v>1255</v>
      </c>
      <c r="DA1374" t="s">
        <v>3103</v>
      </c>
      <c r="DB1374">
        <v>148063</v>
      </c>
      <c r="DC1374">
        <v>162864</v>
      </c>
      <c r="DD1374">
        <v>163996</v>
      </c>
      <c r="DE1374">
        <v>163474</v>
      </c>
      <c r="DF1374">
        <v>158430</v>
      </c>
      <c r="DG1374">
        <v>152199</v>
      </c>
      <c r="DH1374">
        <v>155077</v>
      </c>
      <c r="DI1374">
        <v>153473</v>
      </c>
      <c r="DJ1374">
        <v>172633</v>
      </c>
      <c r="DK1374">
        <v>169817</v>
      </c>
      <c r="DL1374">
        <v>169403</v>
      </c>
      <c r="DM1374">
        <v>174954</v>
      </c>
      <c r="DN1374">
        <f t="shared" si="25"/>
        <v>1944383</v>
      </c>
    </row>
    <row r="1375" spans="89:118" x14ac:dyDescent="0.45">
      <c r="CK1375" t="s">
        <v>168</v>
      </c>
      <c r="CL1375" t="s">
        <v>3109</v>
      </c>
      <c r="CM1375" s="32">
        <v>6970</v>
      </c>
      <c r="CN1375" s="32">
        <v>6970</v>
      </c>
      <c r="CO1375" s="32">
        <v>6970</v>
      </c>
      <c r="CP1375" s="32">
        <v>6970</v>
      </c>
      <c r="CQ1375" s="32">
        <v>6970</v>
      </c>
      <c r="CR1375" s="32">
        <v>6970</v>
      </c>
      <c r="CS1375" s="32">
        <v>6970</v>
      </c>
      <c r="CT1375" s="32">
        <v>6970</v>
      </c>
      <c r="CU1375" s="32">
        <v>6970</v>
      </c>
      <c r="CV1375" s="32">
        <v>6970</v>
      </c>
      <c r="CW1375" s="32">
        <v>0</v>
      </c>
      <c r="CX1375" s="32">
        <v>0</v>
      </c>
      <c r="CZ1375" t="s">
        <v>168</v>
      </c>
      <c r="DA1375" t="s">
        <v>3109</v>
      </c>
      <c r="DB1375">
        <v>6970</v>
      </c>
      <c r="DC1375">
        <v>6970</v>
      </c>
      <c r="DD1375">
        <v>6970</v>
      </c>
      <c r="DE1375">
        <v>6970</v>
      </c>
      <c r="DF1375">
        <v>6970</v>
      </c>
      <c r="DG1375">
        <v>6970</v>
      </c>
      <c r="DH1375">
        <v>6970</v>
      </c>
      <c r="DI1375">
        <v>6970</v>
      </c>
      <c r="DJ1375">
        <v>6970</v>
      </c>
      <c r="DK1375">
        <v>6970</v>
      </c>
      <c r="DL1375">
        <v>0</v>
      </c>
      <c r="DM1375">
        <v>0</v>
      </c>
      <c r="DN1375">
        <f t="shared" si="25"/>
        <v>69700</v>
      </c>
    </row>
    <row r="1376" spans="89:118" x14ac:dyDescent="0.45">
      <c r="CK1376" t="s">
        <v>216</v>
      </c>
      <c r="CL1376" t="s">
        <v>3109</v>
      </c>
      <c r="CM1376" s="32">
        <v>6880</v>
      </c>
      <c r="CN1376" s="32">
        <v>6880</v>
      </c>
      <c r="CO1376" s="32">
        <v>6880</v>
      </c>
      <c r="CP1376" s="32">
        <v>6880</v>
      </c>
      <c r="CQ1376" s="32">
        <v>6880</v>
      </c>
      <c r="CR1376" s="32">
        <v>6930</v>
      </c>
      <c r="CS1376" s="32">
        <v>6880</v>
      </c>
      <c r="CT1376" s="32">
        <v>6880</v>
      </c>
      <c r="CU1376" s="32">
        <v>6880</v>
      </c>
      <c r="CV1376" s="32">
        <v>6930</v>
      </c>
      <c r="CW1376" s="32">
        <v>0</v>
      </c>
      <c r="CX1376" s="32">
        <v>0</v>
      </c>
      <c r="CZ1376" t="s">
        <v>216</v>
      </c>
      <c r="DA1376" t="s">
        <v>3109</v>
      </c>
      <c r="DB1376">
        <v>6880</v>
      </c>
      <c r="DC1376">
        <v>6880</v>
      </c>
      <c r="DD1376">
        <v>6880</v>
      </c>
      <c r="DE1376">
        <v>6880</v>
      </c>
      <c r="DF1376">
        <v>6880</v>
      </c>
      <c r="DG1376">
        <v>6930</v>
      </c>
      <c r="DH1376">
        <v>6880</v>
      </c>
      <c r="DI1376">
        <v>6880</v>
      </c>
      <c r="DJ1376">
        <v>6880</v>
      </c>
      <c r="DK1376">
        <v>6930</v>
      </c>
      <c r="DL1376">
        <v>0</v>
      </c>
      <c r="DM1376">
        <v>0</v>
      </c>
      <c r="DN1376">
        <f t="shared" si="25"/>
        <v>68900</v>
      </c>
    </row>
    <row r="1377" spans="89:118" x14ac:dyDescent="0.45">
      <c r="CK1377" t="s">
        <v>216</v>
      </c>
      <c r="CL1377" t="s">
        <v>3111</v>
      </c>
      <c r="CM1377" s="32">
        <v>0</v>
      </c>
      <c r="CN1377" s="32">
        <v>0</v>
      </c>
      <c r="CO1377" s="32">
        <v>49</v>
      </c>
      <c r="CP1377" s="32">
        <v>0</v>
      </c>
      <c r="CQ1377" s="32">
        <v>0</v>
      </c>
      <c r="CR1377" s="32">
        <v>0</v>
      </c>
      <c r="CS1377" s="32">
        <v>0</v>
      </c>
      <c r="CT1377" s="32">
        <v>0</v>
      </c>
      <c r="CU1377" s="32">
        <v>0</v>
      </c>
      <c r="CV1377" s="32">
        <v>0</v>
      </c>
      <c r="CW1377" s="32">
        <v>0</v>
      </c>
      <c r="CX1377" s="32">
        <v>0</v>
      </c>
      <c r="CZ1377" t="s">
        <v>216</v>
      </c>
      <c r="DA1377" t="s">
        <v>3111</v>
      </c>
      <c r="DB1377">
        <v>0</v>
      </c>
      <c r="DC1377">
        <v>0</v>
      </c>
      <c r="DD1377">
        <v>49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f t="shared" si="25"/>
        <v>49</v>
      </c>
    </row>
    <row r="1378" spans="89:118" x14ac:dyDescent="0.45">
      <c r="CK1378" t="s">
        <v>216</v>
      </c>
      <c r="CL1378" t="s">
        <v>3116</v>
      </c>
      <c r="CM1378" s="32">
        <v>80317.411999999997</v>
      </c>
      <c r="CN1378" s="32">
        <v>80317.411999999997</v>
      </c>
      <c r="CO1378" s="32">
        <v>80317.411999999997</v>
      </c>
      <c r="CP1378" s="32">
        <v>80317.411999999997</v>
      </c>
      <c r="CQ1378" s="32">
        <v>80317.411999999997</v>
      </c>
      <c r="CR1378" s="32">
        <v>80317.411999999997</v>
      </c>
      <c r="CS1378" s="32">
        <v>80317.411999999997</v>
      </c>
      <c r="CT1378" s="32">
        <v>80317.411999999997</v>
      </c>
      <c r="CU1378" s="32">
        <v>80317.411999999997</v>
      </c>
      <c r="CV1378" s="32">
        <v>80317.411999999997</v>
      </c>
      <c r="CW1378" s="32">
        <v>80317.411999999997</v>
      </c>
      <c r="CX1378" s="32">
        <v>80317.411999999997</v>
      </c>
      <c r="CZ1378" t="s">
        <v>216</v>
      </c>
      <c r="DA1378" t="s">
        <v>3116</v>
      </c>
      <c r="DB1378">
        <v>80317.411999999997</v>
      </c>
      <c r="DC1378">
        <v>80317.411999999997</v>
      </c>
      <c r="DD1378">
        <v>80317.411999999997</v>
      </c>
      <c r="DE1378">
        <v>80317.411999999997</v>
      </c>
      <c r="DF1378">
        <v>80317.411999999997</v>
      </c>
      <c r="DG1378">
        <v>80317.411999999997</v>
      </c>
      <c r="DH1378">
        <v>80317.411999999997</v>
      </c>
      <c r="DI1378">
        <v>80317.411999999997</v>
      </c>
      <c r="DJ1378">
        <v>80317.411999999997</v>
      </c>
      <c r="DK1378">
        <v>80317.411999999997</v>
      </c>
      <c r="DL1378">
        <v>80317.411999999997</v>
      </c>
      <c r="DM1378">
        <v>80317.411999999997</v>
      </c>
      <c r="DN1378">
        <f t="shared" si="25"/>
        <v>963808.94400000002</v>
      </c>
    </row>
    <row r="1379" spans="89:118" x14ac:dyDescent="0.45">
      <c r="CK1379" t="s">
        <v>216</v>
      </c>
      <c r="CL1379" t="s">
        <v>3112</v>
      </c>
      <c r="CM1379" s="32">
        <v>283205</v>
      </c>
      <c r="CN1379" s="32">
        <v>283205</v>
      </c>
      <c r="CO1379" s="32">
        <v>283205</v>
      </c>
      <c r="CP1379" s="32">
        <v>283205</v>
      </c>
      <c r="CQ1379" s="32">
        <v>283205</v>
      </c>
      <c r="CR1379" s="32">
        <v>283205</v>
      </c>
      <c r="CS1379" s="32">
        <v>280883</v>
      </c>
      <c r="CT1379" s="32">
        <v>283205</v>
      </c>
      <c r="CU1379" s="32">
        <v>283205</v>
      </c>
      <c r="CV1379" s="32">
        <v>283205</v>
      </c>
      <c r="CW1379" s="32">
        <v>283205</v>
      </c>
      <c r="CX1379" s="32">
        <v>283205</v>
      </c>
      <c r="CZ1379" t="s">
        <v>216</v>
      </c>
      <c r="DA1379" t="s">
        <v>3112</v>
      </c>
      <c r="DB1379">
        <v>283205</v>
      </c>
      <c r="DC1379">
        <v>283205</v>
      </c>
      <c r="DD1379">
        <v>283205</v>
      </c>
      <c r="DE1379">
        <v>283205</v>
      </c>
      <c r="DF1379">
        <v>283205</v>
      </c>
      <c r="DG1379">
        <v>283205</v>
      </c>
      <c r="DH1379">
        <v>280883</v>
      </c>
      <c r="DI1379">
        <v>283205</v>
      </c>
      <c r="DJ1379">
        <v>283205</v>
      </c>
      <c r="DK1379">
        <v>283205</v>
      </c>
      <c r="DL1379">
        <v>283205</v>
      </c>
      <c r="DM1379">
        <v>283205</v>
      </c>
      <c r="DN1379">
        <f t="shared" si="25"/>
        <v>3396138</v>
      </c>
    </row>
    <row r="1380" spans="89:118" x14ac:dyDescent="0.45">
      <c r="CK1380" t="s">
        <v>216</v>
      </c>
      <c r="CL1380" t="s">
        <v>3117</v>
      </c>
      <c r="CM1380" s="32">
        <v>0</v>
      </c>
      <c r="CN1380" s="32">
        <v>0</v>
      </c>
      <c r="CO1380" s="32">
        <v>0</v>
      </c>
      <c r="CP1380" s="32">
        <v>27216</v>
      </c>
      <c r="CQ1380" s="32">
        <v>0</v>
      </c>
      <c r="CR1380" s="32">
        <v>0</v>
      </c>
      <c r="CS1380" s="32">
        <v>0</v>
      </c>
      <c r="CT1380" s="32">
        <v>0</v>
      </c>
      <c r="CU1380" s="32">
        <v>0</v>
      </c>
      <c r="CV1380" s="32">
        <v>0</v>
      </c>
      <c r="CW1380" s="32">
        <v>0</v>
      </c>
      <c r="CX1380" s="32">
        <v>0</v>
      </c>
      <c r="CZ1380" t="s">
        <v>216</v>
      </c>
      <c r="DA1380" t="s">
        <v>3117</v>
      </c>
      <c r="DB1380">
        <v>0</v>
      </c>
      <c r="DC1380">
        <v>0</v>
      </c>
      <c r="DD1380">
        <v>0</v>
      </c>
      <c r="DE1380">
        <v>27216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f t="shared" si="25"/>
        <v>27216</v>
      </c>
    </row>
    <row r="1381" spans="89:118" x14ac:dyDescent="0.45">
      <c r="CK1381" t="s">
        <v>216</v>
      </c>
      <c r="CL1381" t="s">
        <v>3102</v>
      </c>
      <c r="CM1381" s="32">
        <v>260000</v>
      </c>
      <c r="CN1381" s="32">
        <v>260000</v>
      </c>
      <c r="CO1381" s="32">
        <v>260000</v>
      </c>
      <c r="CP1381" s="32">
        <v>260000</v>
      </c>
      <c r="CQ1381" s="32">
        <v>260000</v>
      </c>
      <c r="CR1381" s="32">
        <v>260000</v>
      </c>
      <c r="CS1381" s="32">
        <v>260000</v>
      </c>
      <c r="CT1381" s="32">
        <v>260000</v>
      </c>
      <c r="CU1381" s="32">
        <v>260000</v>
      </c>
      <c r="CV1381" s="32">
        <v>342258</v>
      </c>
      <c r="CW1381" s="32">
        <v>515000</v>
      </c>
      <c r="CX1381" s="32">
        <v>515000</v>
      </c>
      <c r="CZ1381" t="s">
        <v>216</v>
      </c>
      <c r="DA1381" t="s">
        <v>3102</v>
      </c>
      <c r="DB1381">
        <v>260000</v>
      </c>
      <c r="DC1381">
        <v>260000</v>
      </c>
      <c r="DD1381">
        <v>260000</v>
      </c>
      <c r="DE1381">
        <v>260000</v>
      </c>
      <c r="DF1381">
        <v>260000</v>
      </c>
      <c r="DG1381">
        <v>260000</v>
      </c>
      <c r="DH1381">
        <v>260000</v>
      </c>
      <c r="DI1381">
        <v>260000</v>
      </c>
      <c r="DJ1381">
        <v>260000</v>
      </c>
      <c r="DK1381">
        <v>342258</v>
      </c>
      <c r="DL1381">
        <v>515000</v>
      </c>
      <c r="DM1381">
        <v>515000</v>
      </c>
      <c r="DN1381">
        <f t="shared" si="25"/>
        <v>3712258</v>
      </c>
    </row>
    <row r="1382" spans="89:118" x14ac:dyDescent="0.45">
      <c r="CK1382" t="s">
        <v>216</v>
      </c>
      <c r="CL1382" t="s">
        <v>3113</v>
      </c>
      <c r="CM1382" s="32">
        <v>117858</v>
      </c>
      <c r="CN1382" s="32">
        <v>119623</v>
      </c>
      <c r="CO1382" s="32">
        <v>113723</v>
      </c>
      <c r="CP1382" s="32">
        <v>114263</v>
      </c>
      <c r="CQ1382" s="32">
        <v>115505</v>
      </c>
      <c r="CR1382" s="32">
        <v>117057</v>
      </c>
      <c r="CS1382" s="32">
        <v>111539</v>
      </c>
      <c r="CT1382" s="32">
        <v>114007</v>
      </c>
      <c r="CU1382" s="32">
        <v>111983</v>
      </c>
      <c r="CV1382" s="32">
        <v>113237</v>
      </c>
      <c r="CW1382" s="32">
        <v>109148</v>
      </c>
      <c r="CX1382" s="32">
        <v>109032</v>
      </c>
      <c r="CZ1382" t="s">
        <v>216</v>
      </c>
      <c r="DA1382" t="s">
        <v>3113</v>
      </c>
      <c r="DB1382">
        <v>117858</v>
      </c>
      <c r="DC1382">
        <v>119623</v>
      </c>
      <c r="DD1382">
        <v>113723</v>
      </c>
      <c r="DE1382">
        <v>114263</v>
      </c>
      <c r="DF1382">
        <v>115505</v>
      </c>
      <c r="DG1382">
        <v>117057</v>
      </c>
      <c r="DH1382">
        <v>111539</v>
      </c>
      <c r="DI1382">
        <v>114007</v>
      </c>
      <c r="DJ1382">
        <v>111983</v>
      </c>
      <c r="DK1382">
        <v>113237</v>
      </c>
      <c r="DL1382">
        <v>109148</v>
      </c>
      <c r="DM1382">
        <v>109032</v>
      </c>
      <c r="DN1382">
        <f t="shared" si="25"/>
        <v>1366975</v>
      </c>
    </row>
    <row r="1383" spans="89:118" x14ac:dyDescent="0.45">
      <c r="CK1383" t="s">
        <v>216</v>
      </c>
      <c r="CL1383" t="s">
        <v>3101</v>
      </c>
      <c r="CM1383" s="32">
        <v>16320</v>
      </c>
      <c r="CN1383" s="32">
        <v>16320</v>
      </c>
      <c r="CO1383" s="32">
        <v>16320</v>
      </c>
      <c r="CP1383" s="32">
        <v>16320</v>
      </c>
      <c r="CQ1383" s="32">
        <v>16320</v>
      </c>
      <c r="CR1383" s="32">
        <v>16320</v>
      </c>
      <c r="CS1383" s="32">
        <v>16320</v>
      </c>
      <c r="CT1383" s="32">
        <v>16320</v>
      </c>
      <c r="CU1383" s="32">
        <v>16320</v>
      </c>
      <c r="CV1383" s="32">
        <v>16320</v>
      </c>
      <c r="CW1383" s="32">
        <v>16068</v>
      </c>
      <c r="CX1383" s="32">
        <v>16068</v>
      </c>
      <c r="CZ1383" t="s">
        <v>216</v>
      </c>
      <c r="DA1383" t="s">
        <v>3101</v>
      </c>
      <c r="DB1383">
        <v>16320</v>
      </c>
      <c r="DC1383">
        <v>16320</v>
      </c>
      <c r="DD1383">
        <v>16320</v>
      </c>
      <c r="DE1383">
        <v>16320</v>
      </c>
      <c r="DF1383">
        <v>16320</v>
      </c>
      <c r="DG1383">
        <v>16320</v>
      </c>
      <c r="DH1383">
        <v>16320</v>
      </c>
      <c r="DI1383">
        <v>16320</v>
      </c>
      <c r="DJ1383">
        <v>16320</v>
      </c>
      <c r="DK1383">
        <v>16320</v>
      </c>
      <c r="DL1383">
        <v>16068</v>
      </c>
      <c r="DM1383">
        <v>16068</v>
      </c>
      <c r="DN1383">
        <f t="shared" si="25"/>
        <v>195336</v>
      </c>
    </row>
    <row r="1384" spans="89:118" x14ac:dyDescent="0.45">
      <c r="CK1384" t="s">
        <v>216</v>
      </c>
      <c r="CL1384" t="s">
        <v>3103</v>
      </c>
      <c r="CM1384" s="32">
        <v>18011</v>
      </c>
      <c r="CN1384" s="32">
        <v>17936</v>
      </c>
      <c r="CO1384" s="32">
        <v>17400</v>
      </c>
      <c r="CP1384" s="32">
        <v>17318</v>
      </c>
      <c r="CQ1384" s="32">
        <v>17260</v>
      </c>
      <c r="CR1384" s="32">
        <v>17444</v>
      </c>
      <c r="CS1384" s="32">
        <v>17400</v>
      </c>
      <c r="CT1384" s="32">
        <v>17603</v>
      </c>
      <c r="CU1384" s="32">
        <v>17338</v>
      </c>
      <c r="CV1384" s="32">
        <v>17536</v>
      </c>
      <c r="CW1384" s="32">
        <v>17361</v>
      </c>
      <c r="CX1384" s="32">
        <v>17318</v>
      </c>
      <c r="CZ1384" t="s">
        <v>216</v>
      </c>
      <c r="DA1384" t="s">
        <v>3103</v>
      </c>
      <c r="DB1384">
        <v>18011</v>
      </c>
      <c r="DC1384">
        <v>17936</v>
      </c>
      <c r="DD1384">
        <v>17400</v>
      </c>
      <c r="DE1384">
        <v>17318</v>
      </c>
      <c r="DF1384">
        <v>17260</v>
      </c>
      <c r="DG1384">
        <v>17444</v>
      </c>
      <c r="DH1384">
        <v>17400</v>
      </c>
      <c r="DI1384">
        <v>17603</v>
      </c>
      <c r="DJ1384">
        <v>17338</v>
      </c>
      <c r="DK1384">
        <v>17536</v>
      </c>
      <c r="DL1384">
        <v>17361</v>
      </c>
      <c r="DM1384">
        <v>17318</v>
      </c>
      <c r="DN1384">
        <f t="shared" si="25"/>
        <v>209925</v>
      </c>
    </row>
    <row r="1385" spans="89:118" x14ac:dyDescent="0.45">
      <c r="CK1385" t="s">
        <v>216</v>
      </c>
      <c r="CL1385" t="s">
        <v>3107</v>
      </c>
      <c r="CM1385" s="32">
        <v>6600</v>
      </c>
      <c r="CN1385" s="32">
        <v>6600</v>
      </c>
      <c r="CO1385" s="32">
        <v>6600</v>
      </c>
      <c r="CP1385" s="32">
        <v>6600</v>
      </c>
      <c r="CQ1385" s="32">
        <v>6600</v>
      </c>
      <c r="CR1385" s="32">
        <v>6600</v>
      </c>
      <c r="CS1385" s="32">
        <v>6600</v>
      </c>
      <c r="CT1385" s="32">
        <v>6600</v>
      </c>
      <c r="CU1385" s="32">
        <v>6600</v>
      </c>
      <c r="CV1385" s="32">
        <v>6600</v>
      </c>
      <c r="CW1385" s="32">
        <v>6600</v>
      </c>
      <c r="CX1385" s="32">
        <v>6600</v>
      </c>
      <c r="CZ1385" t="s">
        <v>216</v>
      </c>
      <c r="DA1385" t="s">
        <v>3107</v>
      </c>
      <c r="DB1385">
        <v>6600</v>
      </c>
      <c r="DC1385">
        <v>6600</v>
      </c>
      <c r="DD1385">
        <v>6600</v>
      </c>
      <c r="DE1385">
        <v>6600</v>
      </c>
      <c r="DF1385">
        <v>6600</v>
      </c>
      <c r="DG1385">
        <v>6600</v>
      </c>
      <c r="DH1385">
        <v>6600</v>
      </c>
      <c r="DI1385">
        <v>6600</v>
      </c>
      <c r="DJ1385">
        <v>6600</v>
      </c>
      <c r="DK1385">
        <v>6600</v>
      </c>
      <c r="DL1385">
        <v>6600</v>
      </c>
      <c r="DM1385">
        <v>6600</v>
      </c>
      <c r="DN1385">
        <f t="shared" si="25"/>
        <v>79200</v>
      </c>
    </row>
    <row r="1386" spans="89:118" x14ac:dyDescent="0.45">
      <c r="CK1386" t="s">
        <v>1056</v>
      </c>
      <c r="CL1386" t="s">
        <v>3109</v>
      </c>
      <c r="CM1386" s="32">
        <v>4800</v>
      </c>
      <c r="CN1386" s="32">
        <v>4750</v>
      </c>
      <c r="CO1386" s="32">
        <v>4800</v>
      </c>
      <c r="CP1386" s="32">
        <v>4800</v>
      </c>
      <c r="CQ1386" s="32">
        <v>4800</v>
      </c>
      <c r="CR1386" s="32">
        <v>5000</v>
      </c>
      <c r="CS1386" s="32">
        <v>5050</v>
      </c>
      <c r="CT1386" s="32">
        <v>5200</v>
      </c>
      <c r="CU1386" s="32">
        <v>5100</v>
      </c>
      <c r="CV1386" s="32">
        <v>4900</v>
      </c>
      <c r="CW1386" s="32">
        <v>250</v>
      </c>
      <c r="CX1386" s="32">
        <v>250</v>
      </c>
      <c r="CZ1386" t="s">
        <v>1056</v>
      </c>
      <c r="DA1386" t="s">
        <v>3109</v>
      </c>
      <c r="DB1386">
        <v>4800</v>
      </c>
      <c r="DC1386">
        <v>4750</v>
      </c>
      <c r="DD1386">
        <v>4800</v>
      </c>
      <c r="DE1386">
        <v>4800</v>
      </c>
      <c r="DF1386">
        <v>4800</v>
      </c>
      <c r="DG1386">
        <v>5000</v>
      </c>
      <c r="DH1386">
        <v>5050</v>
      </c>
      <c r="DI1386">
        <v>5200</v>
      </c>
      <c r="DJ1386">
        <v>5100</v>
      </c>
      <c r="DK1386">
        <v>4900</v>
      </c>
      <c r="DL1386">
        <v>250</v>
      </c>
      <c r="DM1386">
        <v>250</v>
      </c>
      <c r="DN1386">
        <f t="shared" si="25"/>
        <v>49700</v>
      </c>
    </row>
    <row r="1387" spans="89:118" x14ac:dyDescent="0.45">
      <c r="CK1387" t="s">
        <v>1056</v>
      </c>
      <c r="CL1387" t="s">
        <v>3111</v>
      </c>
      <c r="CM1387" s="32">
        <v>24000</v>
      </c>
      <c r="CN1387" s="32">
        <v>24000</v>
      </c>
      <c r="CO1387" s="32">
        <v>24000</v>
      </c>
      <c r="CP1387" s="32">
        <v>24000</v>
      </c>
      <c r="CQ1387" s="32">
        <v>24000</v>
      </c>
      <c r="CR1387" s="32">
        <v>24000</v>
      </c>
      <c r="CS1387" s="32">
        <v>24000</v>
      </c>
      <c r="CT1387" s="32">
        <v>24000</v>
      </c>
      <c r="CU1387" s="32">
        <v>24000</v>
      </c>
      <c r="CV1387" s="32">
        <v>24000</v>
      </c>
      <c r="CW1387" s="32">
        <v>24000</v>
      </c>
      <c r="CX1387" s="32">
        <v>24000</v>
      </c>
      <c r="CZ1387" t="s">
        <v>1056</v>
      </c>
      <c r="DA1387" t="s">
        <v>3111</v>
      </c>
      <c r="DB1387">
        <v>24000</v>
      </c>
      <c r="DC1387">
        <v>24000</v>
      </c>
      <c r="DD1387">
        <v>24000</v>
      </c>
      <c r="DE1387">
        <v>24000</v>
      </c>
      <c r="DF1387">
        <v>24000</v>
      </c>
      <c r="DG1387">
        <v>24000</v>
      </c>
      <c r="DH1387">
        <v>24000</v>
      </c>
      <c r="DI1387">
        <v>24000</v>
      </c>
      <c r="DJ1387">
        <v>24000</v>
      </c>
      <c r="DK1387">
        <v>24000</v>
      </c>
      <c r="DL1387">
        <v>24000</v>
      </c>
      <c r="DM1387">
        <v>24000</v>
      </c>
      <c r="DN1387">
        <f t="shared" si="25"/>
        <v>288000</v>
      </c>
    </row>
    <row r="1388" spans="89:118" x14ac:dyDescent="0.45">
      <c r="CK1388" t="s">
        <v>1056</v>
      </c>
      <c r="CL1388" t="s">
        <v>3112</v>
      </c>
      <c r="CM1388" s="32">
        <v>68450</v>
      </c>
      <c r="CN1388" s="32">
        <v>68450</v>
      </c>
      <c r="CO1388" s="32">
        <v>68450</v>
      </c>
      <c r="CP1388" s="32">
        <v>68450</v>
      </c>
      <c r="CQ1388" s="32">
        <v>68450</v>
      </c>
      <c r="CR1388" s="32">
        <v>68450</v>
      </c>
      <c r="CS1388" s="32">
        <v>68450</v>
      </c>
      <c r="CT1388" s="32">
        <v>68450</v>
      </c>
      <c r="CU1388" s="32">
        <v>68450</v>
      </c>
      <c r="CV1388" s="32">
        <v>68450</v>
      </c>
      <c r="CW1388" s="32">
        <v>68450</v>
      </c>
      <c r="CX1388" s="32">
        <v>68450</v>
      </c>
      <c r="CZ1388" t="s">
        <v>1056</v>
      </c>
      <c r="DA1388" t="s">
        <v>3112</v>
      </c>
      <c r="DB1388">
        <v>68450</v>
      </c>
      <c r="DC1388">
        <v>68450</v>
      </c>
      <c r="DD1388">
        <v>68450</v>
      </c>
      <c r="DE1388">
        <v>68450</v>
      </c>
      <c r="DF1388">
        <v>68450</v>
      </c>
      <c r="DG1388">
        <v>68450</v>
      </c>
      <c r="DH1388">
        <v>68450</v>
      </c>
      <c r="DI1388">
        <v>68450</v>
      </c>
      <c r="DJ1388">
        <v>68450</v>
      </c>
      <c r="DK1388">
        <v>68450</v>
      </c>
      <c r="DL1388">
        <v>68450</v>
      </c>
      <c r="DM1388">
        <v>68450</v>
      </c>
      <c r="DN1388">
        <f t="shared" si="25"/>
        <v>821400</v>
      </c>
    </row>
    <row r="1389" spans="89:118" x14ac:dyDescent="0.45">
      <c r="CK1389" t="s">
        <v>1056</v>
      </c>
      <c r="CL1389" t="s">
        <v>3113</v>
      </c>
      <c r="CM1389" s="32">
        <v>37517</v>
      </c>
      <c r="CN1389" s="32">
        <v>50968</v>
      </c>
      <c r="CO1389" s="32">
        <v>37514</v>
      </c>
      <c r="CP1389" s="32">
        <v>37962</v>
      </c>
      <c r="CQ1389" s="32">
        <v>37726</v>
      </c>
      <c r="CR1389" s="32">
        <v>49474</v>
      </c>
      <c r="CS1389" s="32">
        <v>58026</v>
      </c>
      <c r="CT1389" s="32">
        <v>59368</v>
      </c>
      <c r="CU1389" s="32">
        <v>53401</v>
      </c>
      <c r="CV1389" s="32">
        <v>43778</v>
      </c>
      <c r="CW1389" s="32">
        <v>45522</v>
      </c>
      <c r="CX1389" s="32">
        <v>49173</v>
      </c>
      <c r="CZ1389" t="s">
        <v>1056</v>
      </c>
      <c r="DA1389" t="s">
        <v>3113</v>
      </c>
      <c r="DB1389">
        <v>37517</v>
      </c>
      <c r="DC1389">
        <v>50968</v>
      </c>
      <c r="DD1389">
        <v>37514</v>
      </c>
      <c r="DE1389">
        <v>37962</v>
      </c>
      <c r="DF1389">
        <v>37726</v>
      </c>
      <c r="DG1389">
        <v>49474</v>
      </c>
      <c r="DH1389">
        <v>58026</v>
      </c>
      <c r="DI1389">
        <v>59368</v>
      </c>
      <c r="DJ1389">
        <v>53401</v>
      </c>
      <c r="DK1389">
        <v>43778</v>
      </c>
      <c r="DL1389">
        <v>45522</v>
      </c>
      <c r="DM1389">
        <v>49173</v>
      </c>
      <c r="DN1389">
        <f t="shared" si="25"/>
        <v>560429</v>
      </c>
    </row>
    <row r="1390" spans="89:118" x14ac:dyDescent="0.45">
      <c r="CK1390" t="s">
        <v>1056</v>
      </c>
      <c r="CL1390" t="s">
        <v>3402</v>
      </c>
      <c r="CM1390" s="32">
        <v>121878</v>
      </c>
      <c r="CN1390" s="32">
        <v>121599</v>
      </c>
      <c r="CO1390" s="32">
        <v>122718</v>
      </c>
      <c r="CP1390" s="32">
        <v>121466</v>
      </c>
      <c r="CQ1390" s="32">
        <v>122496</v>
      </c>
      <c r="CR1390" s="32">
        <v>122402</v>
      </c>
      <c r="CS1390" s="32">
        <v>122691</v>
      </c>
      <c r="CT1390" s="32">
        <v>122583</v>
      </c>
      <c r="CU1390" s="32">
        <v>122652</v>
      </c>
      <c r="CV1390" s="32">
        <v>122037</v>
      </c>
      <c r="CW1390" s="32">
        <v>121998</v>
      </c>
      <c r="CX1390" s="32">
        <v>122536</v>
      </c>
      <c r="CZ1390" t="s">
        <v>1056</v>
      </c>
      <c r="DA1390" t="s">
        <v>3402</v>
      </c>
      <c r="DB1390">
        <v>121878</v>
      </c>
      <c r="DC1390">
        <v>121599</v>
      </c>
      <c r="DD1390">
        <v>122718</v>
      </c>
      <c r="DE1390">
        <v>121466</v>
      </c>
      <c r="DF1390">
        <v>122496</v>
      </c>
      <c r="DG1390">
        <v>122402</v>
      </c>
      <c r="DH1390">
        <v>122691</v>
      </c>
      <c r="DI1390">
        <v>122583</v>
      </c>
      <c r="DJ1390">
        <v>122652</v>
      </c>
      <c r="DK1390">
        <v>122037</v>
      </c>
      <c r="DL1390">
        <v>121998</v>
      </c>
      <c r="DM1390">
        <v>122536</v>
      </c>
      <c r="DN1390">
        <f t="shared" si="25"/>
        <v>1467056</v>
      </c>
    </row>
    <row r="1391" spans="89:118" x14ac:dyDescent="0.45">
      <c r="CK1391" t="s">
        <v>1056</v>
      </c>
      <c r="CL1391" t="s">
        <v>3103</v>
      </c>
      <c r="CM1391" s="32">
        <v>91368</v>
      </c>
      <c r="CN1391" s="32">
        <v>77832</v>
      </c>
      <c r="CO1391" s="32">
        <v>79578</v>
      </c>
      <c r="CP1391" s="32">
        <v>78632</v>
      </c>
      <c r="CQ1391" s="32">
        <v>79574</v>
      </c>
      <c r="CR1391" s="32">
        <v>78341</v>
      </c>
      <c r="CS1391" s="32">
        <v>79631</v>
      </c>
      <c r="CT1391" s="32">
        <v>80607</v>
      </c>
      <c r="CU1391" s="32">
        <v>78608</v>
      </c>
      <c r="CV1391" s="32">
        <v>78899</v>
      </c>
      <c r="CW1391" s="32">
        <v>79121</v>
      </c>
      <c r="CX1391" s="32">
        <v>78063</v>
      </c>
      <c r="CZ1391" t="s">
        <v>1056</v>
      </c>
      <c r="DA1391" t="s">
        <v>3103</v>
      </c>
      <c r="DB1391">
        <v>91368</v>
      </c>
      <c r="DC1391">
        <v>77832</v>
      </c>
      <c r="DD1391">
        <v>79578</v>
      </c>
      <c r="DE1391">
        <v>78632</v>
      </c>
      <c r="DF1391">
        <v>79574</v>
      </c>
      <c r="DG1391">
        <v>78341</v>
      </c>
      <c r="DH1391">
        <v>79631</v>
      </c>
      <c r="DI1391">
        <v>80607</v>
      </c>
      <c r="DJ1391">
        <v>78608</v>
      </c>
      <c r="DK1391">
        <v>78899</v>
      </c>
      <c r="DL1391">
        <v>79121</v>
      </c>
      <c r="DM1391">
        <v>78063</v>
      </c>
      <c r="DN1391">
        <f t="shared" si="25"/>
        <v>960254</v>
      </c>
    </row>
    <row r="1392" spans="89:118" x14ac:dyDescent="0.45">
      <c r="CK1392" t="s">
        <v>1056</v>
      </c>
      <c r="CL1392" t="s">
        <v>3107</v>
      </c>
      <c r="CM1392" s="32">
        <v>11880</v>
      </c>
      <c r="CN1392" s="32">
        <v>11880</v>
      </c>
      <c r="CO1392" s="32">
        <v>11880</v>
      </c>
      <c r="CP1392" s="32">
        <v>11880</v>
      </c>
      <c r="CQ1392" s="32">
        <v>11880</v>
      </c>
      <c r="CR1392" s="32">
        <v>11880</v>
      </c>
      <c r="CS1392" s="32">
        <v>11880</v>
      </c>
      <c r="CT1392" s="32">
        <v>11880</v>
      </c>
      <c r="CU1392" s="32">
        <v>11880</v>
      </c>
      <c r="CV1392" s="32">
        <v>11880</v>
      </c>
      <c r="CW1392" s="32">
        <v>11880</v>
      </c>
      <c r="CX1392" s="32">
        <v>11880</v>
      </c>
      <c r="CZ1392" t="s">
        <v>1056</v>
      </c>
      <c r="DA1392" t="s">
        <v>3107</v>
      </c>
      <c r="DB1392">
        <v>11880</v>
      </c>
      <c r="DC1392">
        <v>11880</v>
      </c>
      <c r="DD1392">
        <v>11880</v>
      </c>
      <c r="DE1392">
        <v>11880</v>
      </c>
      <c r="DF1392">
        <v>11880</v>
      </c>
      <c r="DG1392">
        <v>11880</v>
      </c>
      <c r="DH1392">
        <v>11880</v>
      </c>
      <c r="DI1392">
        <v>11880</v>
      </c>
      <c r="DJ1392">
        <v>11880</v>
      </c>
      <c r="DK1392">
        <v>11880</v>
      </c>
      <c r="DL1392">
        <v>11880</v>
      </c>
      <c r="DM1392">
        <v>11880</v>
      </c>
      <c r="DN1392">
        <f t="shared" si="25"/>
        <v>142560</v>
      </c>
    </row>
    <row r="1393" spans="89:118" x14ac:dyDescent="0.45">
      <c r="CK1393" t="s">
        <v>465</v>
      </c>
      <c r="CL1393" t="s">
        <v>3109</v>
      </c>
      <c r="CM1393" s="32">
        <v>9882</v>
      </c>
      <c r="CN1393" s="32">
        <v>8144</v>
      </c>
      <c r="CO1393" s="32">
        <v>7269</v>
      </c>
      <c r="CP1393" s="32">
        <v>6715</v>
      </c>
      <c r="CQ1393" s="32">
        <v>6784</v>
      </c>
      <c r="CR1393" s="32">
        <v>7821</v>
      </c>
      <c r="CS1393" s="32">
        <v>6254</v>
      </c>
      <c r="CT1393" s="32">
        <v>5209</v>
      </c>
      <c r="CU1393" s="32">
        <v>7853</v>
      </c>
      <c r="CV1393" s="32">
        <v>6206</v>
      </c>
      <c r="CW1393" s="32">
        <v>1598</v>
      </c>
      <c r="CX1393" s="32">
        <v>3235</v>
      </c>
      <c r="CZ1393" t="s">
        <v>465</v>
      </c>
      <c r="DA1393" t="s">
        <v>3109</v>
      </c>
      <c r="DB1393">
        <v>9882</v>
      </c>
      <c r="DC1393">
        <v>8144</v>
      </c>
      <c r="DD1393">
        <v>7269</v>
      </c>
      <c r="DE1393">
        <v>6715</v>
      </c>
      <c r="DF1393">
        <v>6784</v>
      </c>
      <c r="DG1393">
        <v>7821</v>
      </c>
      <c r="DH1393">
        <v>6254</v>
      </c>
      <c r="DI1393">
        <v>5209</v>
      </c>
      <c r="DJ1393">
        <v>7853</v>
      </c>
      <c r="DK1393">
        <v>6206</v>
      </c>
      <c r="DL1393">
        <v>1598</v>
      </c>
      <c r="DM1393">
        <v>3235</v>
      </c>
      <c r="DN1393">
        <f t="shared" si="25"/>
        <v>76970</v>
      </c>
    </row>
    <row r="1394" spans="89:118" x14ac:dyDescent="0.45">
      <c r="CK1394" t="s">
        <v>465</v>
      </c>
      <c r="CL1394" t="s">
        <v>3111</v>
      </c>
      <c r="CM1394" s="32">
        <v>0</v>
      </c>
      <c r="CN1394" s="32">
        <v>0</v>
      </c>
      <c r="CO1394" s="32">
        <v>0</v>
      </c>
      <c r="CP1394" s="32">
        <v>0</v>
      </c>
      <c r="CQ1394" s="32">
        <v>0</v>
      </c>
      <c r="CR1394" s="32">
        <v>0</v>
      </c>
      <c r="CS1394" s="32">
        <v>0</v>
      </c>
      <c r="CT1394" s="32">
        <v>0</v>
      </c>
      <c r="CU1394" s="32">
        <v>0</v>
      </c>
      <c r="CV1394" s="32">
        <v>0</v>
      </c>
      <c r="CW1394" s="32">
        <v>0</v>
      </c>
      <c r="CX1394" s="32">
        <v>0</v>
      </c>
      <c r="CZ1394" t="s">
        <v>465</v>
      </c>
      <c r="DA1394" t="s">
        <v>3111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f t="shared" si="25"/>
        <v>0</v>
      </c>
    </row>
    <row r="1395" spans="89:118" x14ac:dyDescent="0.45">
      <c r="CK1395" t="s">
        <v>465</v>
      </c>
      <c r="CL1395" t="s">
        <v>3100</v>
      </c>
      <c r="CM1395" s="32">
        <v>0</v>
      </c>
      <c r="CN1395" s="32">
        <v>0</v>
      </c>
      <c r="CO1395" s="32">
        <v>0</v>
      </c>
      <c r="CP1395" s="32">
        <v>0</v>
      </c>
      <c r="CQ1395" s="32">
        <v>70113</v>
      </c>
      <c r="CR1395" s="32">
        <v>94500</v>
      </c>
      <c r="CS1395" s="32">
        <v>94500</v>
      </c>
      <c r="CT1395" s="32">
        <v>94500</v>
      </c>
      <c r="CU1395" s="32">
        <v>94500</v>
      </c>
      <c r="CV1395" s="32">
        <v>94500</v>
      </c>
      <c r="CW1395" s="32">
        <v>94500</v>
      </c>
      <c r="CX1395" s="32">
        <v>94500</v>
      </c>
      <c r="CZ1395" t="s">
        <v>465</v>
      </c>
      <c r="DA1395" t="s">
        <v>3100</v>
      </c>
      <c r="DB1395">
        <v>0</v>
      </c>
      <c r="DC1395">
        <v>0</v>
      </c>
      <c r="DD1395">
        <v>0</v>
      </c>
      <c r="DE1395">
        <v>0</v>
      </c>
      <c r="DF1395">
        <v>70113</v>
      </c>
      <c r="DG1395">
        <v>94500</v>
      </c>
      <c r="DH1395">
        <v>94500</v>
      </c>
      <c r="DI1395">
        <v>94500</v>
      </c>
      <c r="DJ1395">
        <v>94500</v>
      </c>
      <c r="DK1395">
        <v>94500</v>
      </c>
      <c r="DL1395">
        <v>94500</v>
      </c>
      <c r="DM1395">
        <v>94500</v>
      </c>
      <c r="DN1395">
        <f t="shared" si="25"/>
        <v>731613</v>
      </c>
    </row>
    <row r="1396" spans="89:118" x14ac:dyDescent="0.45">
      <c r="CK1396" t="s">
        <v>465</v>
      </c>
      <c r="CL1396" t="s">
        <v>3112</v>
      </c>
      <c r="CM1396" s="32">
        <v>94790</v>
      </c>
      <c r="CN1396" s="32">
        <v>94790</v>
      </c>
      <c r="CO1396" s="32">
        <v>94790</v>
      </c>
      <c r="CP1396" s="32">
        <v>94790</v>
      </c>
      <c r="CQ1396" s="32">
        <v>39301</v>
      </c>
      <c r="CR1396" s="32">
        <v>20000</v>
      </c>
      <c r="CS1396" s="32">
        <v>20000</v>
      </c>
      <c r="CT1396" s="32">
        <v>20000</v>
      </c>
      <c r="CU1396" s="32">
        <v>20000</v>
      </c>
      <c r="CV1396" s="32">
        <v>20000</v>
      </c>
      <c r="CW1396" s="32">
        <v>20000</v>
      </c>
      <c r="CX1396" s="32">
        <v>20000</v>
      </c>
      <c r="CZ1396" t="s">
        <v>465</v>
      </c>
      <c r="DA1396" t="s">
        <v>3112</v>
      </c>
      <c r="DB1396">
        <v>94790</v>
      </c>
      <c r="DC1396">
        <v>94790</v>
      </c>
      <c r="DD1396">
        <v>94790</v>
      </c>
      <c r="DE1396">
        <v>94790</v>
      </c>
      <c r="DF1396">
        <v>39301</v>
      </c>
      <c r="DG1396">
        <v>20000</v>
      </c>
      <c r="DH1396">
        <v>20000</v>
      </c>
      <c r="DI1396">
        <v>20000</v>
      </c>
      <c r="DJ1396">
        <v>20000</v>
      </c>
      <c r="DK1396">
        <v>20000</v>
      </c>
      <c r="DL1396">
        <v>20000</v>
      </c>
      <c r="DM1396">
        <v>20000</v>
      </c>
      <c r="DN1396">
        <f t="shared" si="25"/>
        <v>558461</v>
      </c>
    </row>
    <row r="1397" spans="89:118" x14ac:dyDescent="0.45">
      <c r="CK1397" t="s">
        <v>465</v>
      </c>
      <c r="CL1397" t="s">
        <v>3113</v>
      </c>
      <c r="CM1397" s="32">
        <v>31266</v>
      </c>
      <c r="CN1397" s="32">
        <v>31127</v>
      </c>
      <c r="CO1397" s="32">
        <v>35738</v>
      </c>
      <c r="CP1397" s="32">
        <v>38465</v>
      </c>
      <c r="CQ1397" s="32">
        <v>28222</v>
      </c>
      <c r="CR1397" s="32">
        <v>34412</v>
      </c>
      <c r="CS1397" s="32">
        <v>32404</v>
      </c>
      <c r="CT1397" s="32">
        <v>29235</v>
      </c>
      <c r="CU1397" s="32">
        <v>36694</v>
      </c>
      <c r="CV1397" s="32">
        <v>34885</v>
      </c>
      <c r="CW1397" s="32">
        <v>33303</v>
      </c>
      <c r="CX1397" s="32">
        <v>40918</v>
      </c>
      <c r="CZ1397" t="s">
        <v>465</v>
      </c>
      <c r="DA1397" t="s">
        <v>3113</v>
      </c>
      <c r="DB1397">
        <v>31266</v>
      </c>
      <c r="DC1397">
        <v>31127</v>
      </c>
      <c r="DD1397">
        <v>35738</v>
      </c>
      <c r="DE1397">
        <v>38465</v>
      </c>
      <c r="DF1397">
        <v>28222</v>
      </c>
      <c r="DG1397">
        <v>34412</v>
      </c>
      <c r="DH1397">
        <v>32404</v>
      </c>
      <c r="DI1397">
        <v>29235</v>
      </c>
      <c r="DJ1397">
        <v>36694</v>
      </c>
      <c r="DK1397">
        <v>34885</v>
      </c>
      <c r="DL1397">
        <v>33303</v>
      </c>
      <c r="DM1397">
        <v>40918</v>
      </c>
      <c r="DN1397">
        <f t="shared" si="25"/>
        <v>406669</v>
      </c>
    </row>
    <row r="1398" spans="89:118" x14ac:dyDescent="0.45">
      <c r="CK1398" t="s">
        <v>465</v>
      </c>
      <c r="CL1398" t="s">
        <v>3103</v>
      </c>
      <c r="CM1398" s="32">
        <v>10926</v>
      </c>
      <c r="CN1398" s="32">
        <v>11211</v>
      </c>
      <c r="CO1398" s="32">
        <v>6243</v>
      </c>
      <c r="CP1398" s="32">
        <v>3687</v>
      </c>
      <c r="CQ1398" s="32">
        <v>3701</v>
      </c>
      <c r="CR1398" s="32">
        <v>3701</v>
      </c>
      <c r="CS1398" s="32">
        <v>3915</v>
      </c>
      <c r="CT1398" s="32">
        <v>3872</v>
      </c>
      <c r="CU1398" s="32">
        <v>3755</v>
      </c>
      <c r="CV1398" s="32">
        <v>4070</v>
      </c>
      <c r="CW1398" s="32">
        <v>3788</v>
      </c>
      <c r="CX1398" s="32">
        <v>3852</v>
      </c>
      <c r="CZ1398" t="s">
        <v>465</v>
      </c>
      <c r="DA1398" t="s">
        <v>3103</v>
      </c>
      <c r="DB1398">
        <v>10926</v>
      </c>
      <c r="DC1398">
        <v>11211</v>
      </c>
      <c r="DD1398">
        <v>6243</v>
      </c>
      <c r="DE1398">
        <v>3687</v>
      </c>
      <c r="DF1398">
        <v>3701</v>
      </c>
      <c r="DG1398">
        <v>3701</v>
      </c>
      <c r="DH1398">
        <v>3915</v>
      </c>
      <c r="DI1398">
        <v>3872</v>
      </c>
      <c r="DJ1398">
        <v>3755</v>
      </c>
      <c r="DK1398">
        <v>4070</v>
      </c>
      <c r="DL1398">
        <v>3788</v>
      </c>
      <c r="DM1398">
        <v>3852</v>
      </c>
      <c r="DN1398">
        <f t="shared" si="25"/>
        <v>62721</v>
      </c>
    </row>
    <row r="1399" spans="89:118" x14ac:dyDescent="0.45">
      <c r="CK1399" t="s">
        <v>685</v>
      </c>
      <c r="CL1399" t="s">
        <v>3109</v>
      </c>
      <c r="CM1399" s="32">
        <v>6970</v>
      </c>
      <c r="CN1399" s="32">
        <v>6970</v>
      </c>
      <c r="CO1399" s="32">
        <v>6970</v>
      </c>
      <c r="CP1399" s="32">
        <v>6970</v>
      </c>
      <c r="CQ1399" s="32">
        <v>6970</v>
      </c>
      <c r="CR1399" s="32">
        <v>6970</v>
      </c>
      <c r="CS1399" s="32">
        <v>6970</v>
      </c>
      <c r="CT1399" s="32">
        <v>6970</v>
      </c>
      <c r="CU1399" s="32">
        <v>6970</v>
      </c>
      <c r="CV1399" s="32">
        <v>6970</v>
      </c>
      <c r="CW1399" s="32">
        <v>0</v>
      </c>
      <c r="CX1399" s="32">
        <v>0</v>
      </c>
      <c r="CZ1399" t="s">
        <v>685</v>
      </c>
      <c r="DA1399" t="s">
        <v>3109</v>
      </c>
      <c r="DB1399">
        <v>6970</v>
      </c>
      <c r="DC1399">
        <v>6970</v>
      </c>
      <c r="DD1399">
        <v>6970</v>
      </c>
      <c r="DE1399">
        <v>6970</v>
      </c>
      <c r="DF1399">
        <v>6970</v>
      </c>
      <c r="DG1399">
        <v>6970</v>
      </c>
      <c r="DH1399">
        <v>6970</v>
      </c>
      <c r="DI1399">
        <v>6970</v>
      </c>
      <c r="DJ1399">
        <v>6970</v>
      </c>
      <c r="DK1399">
        <v>6970</v>
      </c>
      <c r="DL1399">
        <v>0</v>
      </c>
      <c r="DM1399">
        <v>0</v>
      </c>
      <c r="DN1399">
        <f t="shared" si="25"/>
        <v>69700</v>
      </c>
    </row>
    <row r="1400" spans="89:118" x14ac:dyDescent="0.45">
      <c r="CK1400" t="s">
        <v>685</v>
      </c>
      <c r="CL1400" t="s">
        <v>3115</v>
      </c>
      <c r="CM1400" s="32">
        <v>0</v>
      </c>
      <c r="CN1400" s="32">
        <v>0</v>
      </c>
      <c r="CO1400" s="32">
        <v>0</v>
      </c>
      <c r="CP1400" s="32">
        <v>0</v>
      </c>
      <c r="CQ1400" s="32">
        <v>0</v>
      </c>
      <c r="CR1400" s="32">
        <v>0</v>
      </c>
      <c r="CS1400" s="32">
        <v>54176</v>
      </c>
      <c r="CT1400" s="32">
        <v>54176</v>
      </c>
      <c r="CU1400" s="32">
        <v>54176</v>
      </c>
      <c r="CV1400" s="32">
        <v>54176</v>
      </c>
      <c r="CW1400" s="32">
        <v>54176</v>
      </c>
      <c r="CX1400" s="32">
        <v>54176</v>
      </c>
      <c r="CZ1400" t="s">
        <v>685</v>
      </c>
      <c r="DA1400" t="s">
        <v>3115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54176</v>
      </c>
      <c r="DI1400">
        <v>54176</v>
      </c>
      <c r="DJ1400">
        <v>54176</v>
      </c>
      <c r="DK1400">
        <v>54176</v>
      </c>
      <c r="DL1400">
        <v>54176</v>
      </c>
      <c r="DM1400">
        <v>54176</v>
      </c>
      <c r="DN1400">
        <f t="shared" si="25"/>
        <v>325056</v>
      </c>
    </row>
    <row r="1401" spans="89:118" x14ac:dyDescent="0.45">
      <c r="CK1401" t="s">
        <v>685</v>
      </c>
      <c r="CL1401" t="s">
        <v>3111</v>
      </c>
      <c r="CM1401" s="32">
        <v>0</v>
      </c>
      <c r="CN1401" s="32">
        <v>0</v>
      </c>
      <c r="CO1401" s="32">
        <v>0</v>
      </c>
      <c r="CP1401" s="32">
        <v>0</v>
      </c>
      <c r="CQ1401" s="32">
        <v>0</v>
      </c>
      <c r="CR1401" s="32">
        <v>0</v>
      </c>
      <c r="CS1401" s="32">
        <v>0</v>
      </c>
      <c r="CT1401" s="32">
        <v>0</v>
      </c>
      <c r="CU1401" s="32">
        <v>0</v>
      </c>
      <c r="CV1401" s="32">
        <v>0</v>
      </c>
      <c r="CW1401" s="32">
        <v>0</v>
      </c>
      <c r="CX1401" s="32">
        <v>0</v>
      </c>
      <c r="CZ1401" t="s">
        <v>685</v>
      </c>
      <c r="DA1401" t="s">
        <v>3111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f t="shared" si="25"/>
        <v>0</v>
      </c>
    </row>
    <row r="1402" spans="89:118" x14ac:dyDescent="0.45">
      <c r="CK1402" t="s">
        <v>685</v>
      </c>
      <c r="CL1402" t="s">
        <v>3100</v>
      </c>
      <c r="CM1402" s="32">
        <v>32245</v>
      </c>
      <c r="CN1402" s="32">
        <v>31500</v>
      </c>
      <c r="CO1402" s="32">
        <v>31500</v>
      </c>
      <c r="CP1402" s="32">
        <v>31500</v>
      </c>
      <c r="CQ1402" s="32">
        <v>31500</v>
      </c>
      <c r="CR1402" s="32">
        <v>31500</v>
      </c>
      <c r="CS1402" s="32">
        <v>31500</v>
      </c>
      <c r="CT1402" s="32">
        <v>31500</v>
      </c>
      <c r="CU1402" s="32">
        <v>31500</v>
      </c>
      <c r="CV1402" s="32">
        <v>31500</v>
      </c>
      <c r="CW1402" s="32">
        <v>31500</v>
      </c>
      <c r="CX1402" s="32">
        <v>31500</v>
      </c>
      <c r="CZ1402" t="s">
        <v>685</v>
      </c>
      <c r="DA1402" t="s">
        <v>3100</v>
      </c>
      <c r="DB1402">
        <v>32245</v>
      </c>
      <c r="DC1402">
        <v>31500</v>
      </c>
      <c r="DD1402">
        <v>31500</v>
      </c>
      <c r="DE1402">
        <v>31500</v>
      </c>
      <c r="DF1402">
        <v>31500</v>
      </c>
      <c r="DG1402">
        <v>31500</v>
      </c>
      <c r="DH1402">
        <v>31500</v>
      </c>
      <c r="DI1402">
        <v>31500</v>
      </c>
      <c r="DJ1402">
        <v>31500</v>
      </c>
      <c r="DK1402">
        <v>31500</v>
      </c>
      <c r="DL1402">
        <v>31500</v>
      </c>
      <c r="DM1402">
        <v>31500</v>
      </c>
      <c r="DN1402">
        <f t="shared" si="25"/>
        <v>378745</v>
      </c>
    </row>
    <row r="1403" spans="89:118" x14ac:dyDescent="0.45">
      <c r="CK1403" t="s">
        <v>685</v>
      </c>
      <c r="CL1403" t="s">
        <v>3116</v>
      </c>
      <c r="CM1403" s="32">
        <v>54176</v>
      </c>
      <c r="CN1403" s="32">
        <v>54176</v>
      </c>
      <c r="CO1403" s="32">
        <v>54176</v>
      </c>
      <c r="CP1403" s="32">
        <v>54176</v>
      </c>
      <c r="CQ1403" s="32">
        <v>54176</v>
      </c>
      <c r="CR1403" s="32">
        <v>54176</v>
      </c>
      <c r="CS1403" s="32">
        <v>0</v>
      </c>
      <c r="CT1403" s="32">
        <v>0</v>
      </c>
      <c r="CU1403" s="32">
        <v>0</v>
      </c>
      <c r="CV1403" s="32">
        <v>0</v>
      </c>
      <c r="CW1403" s="32">
        <v>0</v>
      </c>
      <c r="CX1403" s="32">
        <v>0</v>
      </c>
      <c r="CZ1403" t="s">
        <v>685</v>
      </c>
      <c r="DA1403" t="s">
        <v>3116</v>
      </c>
      <c r="DB1403">
        <v>54176</v>
      </c>
      <c r="DC1403">
        <v>54176</v>
      </c>
      <c r="DD1403">
        <v>54176</v>
      </c>
      <c r="DE1403">
        <v>54176</v>
      </c>
      <c r="DF1403">
        <v>54176</v>
      </c>
      <c r="DG1403">
        <v>54176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f t="shared" si="25"/>
        <v>325056</v>
      </c>
    </row>
    <row r="1404" spans="89:118" x14ac:dyDescent="0.45">
      <c r="CK1404" t="s">
        <v>685</v>
      </c>
      <c r="CL1404" t="s">
        <v>3102</v>
      </c>
      <c r="CM1404" s="32">
        <v>450000</v>
      </c>
      <c r="CN1404" s="32">
        <v>450000</v>
      </c>
      <c r="CO1404" s="32">
        <v>450000</v>
      </c>
      <c r="CP1404" s="32">
        <v>450000</v>
      </c>
      <c r="CQ1404" s="32">
        <v>450000</v>
      </c>
      <c r="CR1404" s="32">
        <v>450000</v>
      </c>
      <c r="CS1404" s="32">
        <v>450000</v>
      </c>
      <c r="CT1404" s="32">
        <v>450000</v>
      </c>
      <c r="CU1404" s="32">
        <v>450000</v>
      </c>
      <c r="CV1404" s="32">
        <v>450000</v>
      </c>
      <c r="CW1404" s="32">
        <v>450000</v>
      </c>
      <c r="CX1404" s="32">
        <v>450000</v>
      </c>
      <c r="CZ1404" t="s">
        <v>685</v>
      </c>
      <c r="DA1404" t="s">
        <v>3102</v>
      </c>
      <c r="DB1404">
        <v>450000</v>
      </c>
      <c r="DC1404">
        <v>450000</v>
      </c>
      <c r="DD1404">
        <v>450000</v>
      </c>
      <c r="DE1404">
        <v>450000</v>
      </c>
      <c r="DF1404">
        <v>450000</v>
      </c>
      <c r="DG1404">
        <v>450000</v>
      </c>
      <c r="DH1404">
        <v>450000</v>
      </c>
      <c r="DI1404">
        <v>450000</v>
      </c>
      <c r="DJ1404">
        <v>450000</v>
      </c>
      <c r="DK1404">
        <v>450000</v>
      </c>
      <c r="DL1404">
        <v>450000</v>
      </c>
      <c r="DM1404">
        <v>450000</v>
      </c>
      <c r="DN1404">
        <f t="shared" si="25"/>
        <v>5400000</v>
      </c>
    </row>
    <row r="1405" spans="89:118" x14ac:dyDescent="0.45">
      <c r="CK1405" t="s">
        <v>685</v>
      </c>
      <c r="CL1405" t="s">
        <v>3113</v>
      </c>
      <c r="CM1405" s="32">
        <v>7314</v>
      </c>
      <c r="CN1405" s="32">
        <v>7838</v>
      </c>
      <c r="CO1405" s="32">
        <v>7213</v>
      </c>
      <c r="CP1405" s="32">
        <v>6782</v>
      </c>
      <c r="CQ1405" s="32">
        <v>6392</v>
      </c>
      <c r="CR1405" s="32">
        <v>6470</v>
      </c>
      <c r="CS1405" s="32">
        <v>6861</v>
      </c>
      <c r="CT1405" s="32">
        <v>6416</v>
      </c>
      <c r="CU1405" s="32">
        <v>7213</v>
      </c>
      <c r="CV1405" s="32">
        <v>7134</v>
      </c>
      <c r="CW1405" s="32">
        <v>6509</v>
      </c>
      <c r="CX1405" s="32">
        <v>6196</v>
      </c>
      <c r="CZ1405" t="s">
        <v>685</v>
      </c>
      <c r="DA1405" t="s">
        <v>3113</v>
      </c>
      <c r="DB1405">
        <v>7314</v>
      </c>
      <c r="DC1405">
        <v>7838</v>
      </c>
      <c r="DD1405">
        <v>7213</v>
      </c>
      <c r="DE1405">
        <v>6782</v>
      </c>
      <c r="DF1405">
        <v>6392</v>
      </c>
      <c r="DG1405">
        <v>6470</v>
      </c>
      <c r="DH1405">
        <v>6861</v>
      </c>
      <c r="DI1405">
        <v>6416</v>
      </c>
      <c r="DJ1405">
        <v>7213</v>
      </c>
      <c r="DK1405">
        <v>7134</v>
      </c>
      <c r="DL1405">
        <v>6509</v>
      </c>
      <c r="DM1405">
        <v>6196</v>
      </c>
      <c r="DN1405">
        <f t="shared" si="25"/>
        <v>82338</v>
      </c>
    </row>
    <row r="1406" spans="89:118" x14ac:dyDescent="0.45">
      <c r="CK1406" t="s">
        <v>685</v>
      </c>
      <c r="CL1406" t="s">
        <v>3120</v>
      </c>
      <c r="CM1406" s="32">
        <v>87741</v>
      </c>
      <c r="CN1406" s="32">
        <v>87741</v>
      </c>
      <c r="CO1406" s="32">
        <v>87741</v>
      </c>
      <c r="CP1406" s="32">
        <v>87741</v>
      </c>
      <c r="CQ1406" s="32">
        <v>87741</v>
      </c>
      <c r="CR1406" s="32">
        <v>87741</v>
      </c>
      <c r="CS1406" s="32">
        <v>87741</v>
      </c>
      <c r="CT1406" s="32">
        <v>87741</v>
      </c>
      <c r="CU1406" s="32">
        <v>87741</v>
      </c>
      <c r="CV1406" s="32">
        <v>87741</v>
      </c>
      <c r="CW1406" s="32">
        <v>87741</v>
      </c>
      <c r="CX1406" s="32">
        <v>87741</v>
      </c>
      <c r="CZ1406" t="s">
        <v>685</v>
      </c>
      <c r="DA1406" t="s">
        <v>3120</v>
      </c>
      <c r="DB1406">
        <v>87741</v>
      </c>
      <c r="DC1406">
        <v>87741</v>
      </c>
      <c r="DD1406">
        <v>87741</v>
      </c>
      <c r="DE1406">
        <v>87741</v>
      </c>
      <c r="DF1406">
        <v>87741</v>
      </c>
      <c r="DG1406">
        <v>87741</v>
      </c>
      <c r="DH1406">
        <v>87741</v>
      </c>
      <c r="DI1406">
        <v>87741</v>
      </c>
      <c r="DJ1406">
        <v>87741</v>
      </c>
      <c r="DK1406">
        <v>87741</v>
      </c>
      <c r="DL1406">
        <v>87741</v>
      </c>
      <c r="DM1406">
        <v>87741</v>
      </c>
      <c r="DN1406">
        <f t="shared" si="25"/>
        <v>1052892</v>
      </c>
    </row>
    <row r="1407" spans="89:118" x14ac:dyDescent="0.45">
      <c r="CK1407" t="s">
        <v>685</v>
      </c>
      <c r="CL1407" t="s">
        <v>3101</v>
      </c>
      <c r="CM1407" s="32">
        <v>0</v>
      </c>
      <c r="CN1407" s="32">
        <v>0</v>
      </c>
      <c r="CO1407" s="32">
        <v>0</v>
      </c>
      <c r="CP1407" s="32">
        <v>0</v>
      </c>
      <c r="CQ1407" s="32">
        <v>0</v>
      </c>
      <c r="CR1407" s="32">
        <v>0</v>
      </c>
      <c r="CS1407" s="32">
        <v>0</v>
      </c>
      <c r="CT1407" s="32">
        <v>0</v>
      </c>
      <c r="CU1407" s="32">
        <v>0</v>
      </c>
      <c r="CV1407" s="32">
        <v>0</v>
      </c>
      <c r="CW1407" s="32">
        <v>0</v>
      </c>
      <c r="CX1407" s="32">
        <v>0</v>
      </c>
      <c r="CZ1407" t="s">
        <v>685</v>
      </c>
      <c r="DA1407" t="s">
        <v>3101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f t="shared" si="25"/>
        <v>0</v>
      </c>
    </row>
    <row r="1408" spans="89:118" x14ac:dyDescent="0.45">
      <c r="CK1408" t="s">
        <v>685</v>
      </c>
      <c r="CL1408" t="s">
        <v>3781</v>
      </c>
      <c r="CM1408" s="32">
        <v>204800</v>
      </c>
      <c r="CN1408" s="32">
        <v>204800</v>
      </c>
      <c r="CO1408" s="32">
        <v>204800</v>
      </c>
      <c r="CP1408" s="32">
        <v>204800</v>
      </c>
      <c r="CQ1408" s="32">
        <v>204800</v>
      </c>
      <c r="CR1408" s="32">
        <v>204800</v>
      </c>
      <c r="CS1408" s="32">
        <v>204800</v>
      </c>
      <c r="CT1408" s="32">
        <v>204800</v>
      </c>
      <c r="CU1408" s="32">
        <v>204800</v>
      </c>
      <c r="CV1408" s="32">
        <v>204800</v>
      </c>
      <c r="CW1408" s="32">
        <v>204800</v>
      </c>
      <c r="CX1408" s="32">
        <v>204800</v>
      </c>
      <c r="CZ1408" t="s">
        <v>685</v>
      </c>
      <c r="DA1408" t="s">
        <v>3781</v>
      </c>
      <c r="DB1408">
        <v>204800</v>
      </c>
      <c r="DC1408">
        <v>204800</v>
      </c>
      <c r="DD1408">
        <v>204800</v>
      </c>
      <c r="DE1408">
        <v>204800</v>
      </c>
      <c r="DF1408">
        <v>204800</v>
      </c>
      <c r="DG1408">
        <v>204800</v>
      </c>
      <c r="DH1408">
        <v>204800</v>
      </c>
      <c r="DI1408">
        <v>204800</v>
      </c>
      <c r="DJ1408">
        <v>204800</v>
      </c>
      <c r="DK1408">
        <v>204800</v>
      </c>
      <c r="DL1408">
        <v>204800</v>
      </c>
      <c r="DM1408">
        <v>204800</v>
      </c>
      <c r="DN1408">
        <f t="shared" si="25"/>
        <v>2457600</v>
      </c>
    </row>
    <row r="1409" spans="89:118" x14ac:dyDescent="0.45">
      <c r="CK1409" t="s">
        <v>685</v>
      </c>
      <c r="CL1409" t="s">
        <v>3103</v>
      </c>
      <c r="CM1409" s="32">
        <v>23761</v>
      </c>
      <c r="CN1409" s="32">
        <v>24050</v>
      </c>
      <c r="CO1409" s="32">
        <v>23316</v>
      </c>
      <c r="CP1409" s="32">
        <v>23073</v>
      </c>
      <c r="CQ1409" s="32">
        <v>23112</v>
      </c>
      <c r="CR1409" s="32">
        <v>23005</v>
      </c>
      <c r="CS1409" s="32">
        <v>23200</v>
      </c>
      <c r="CT1409" s="32">
        <v>23122</v>
      </c>
      <c r="CU1409" s="32">
        <v>23629</v>
      </c>
      <c r="CV1409" s="32">
        <v>23258</v>
      </c>
      <c r="CW1409" s="32">
        <v>23744</v>
      </c>
      <c r="CX1409" s="32">
        <v>23165</v>
      </c>
      <c r="CZ1409" t="s">
        <v>685</v>
      </c>
      <c r="DA1409" t="s">
        <v>3103</v>
      </c>
      <c r="DB1409">
        <v>23761</v>
      </c>
      <c r="DC1409">
        <v>24050</v>
      </c>
      <c r="DD1409">
        <v>23316</v>
      </c>
      <c r="DE1409">
        <v>23073</v>
      </c>
      <c r="DF1409">
        <v>23112</v>
      </c>
      <c r="DG1409">
        <v>23005</v>
      </c>
      <c r="DH1409">
        <v>23200</v>
      </c>
      <c r="DI1409">
        <v>23122</v>
      </c>
      <c r="DJ1409">
        <v>23629</v>
      </c>
      <c r="DK1409">
        <v>23258</v>
      </c>
      <c r="DL1409">
        <v>23744</v>
      </c>
      <c r="DM1409">
        <v>23165</v>
      </c>
      <c r="DN1409">
        <f t="shared" si="25"/>
        <v>280435</v>
      </c>
    </row>
    <row r="1410" spans="89:118" x14ac:dyDescent="0.45">
      <c r="CK1410" t="s">
        <v>685</v>
      </c>
      <c r="CL1410" t="s">
        <v>3107</v>
      </c>
      <c r="CM1410" s="32">
        <v>6600</v>
      </c>
      <c r="CN1410" s="32">
        <v>6600</v>
      </c>
      <c r="CO1410" s="32">
        <v>6600</v>
      </c>
      <c r="CP1410" s="32">
        <v>6600</v>
      </c>
      <c r="CQ1410" s="32">
        <v>6600</v>
      </c>
      <c r="CR1410" s="32">
        <v>6600</v>
      </c>
      <c r="CS1410" s="32">
        <v>6600</v>
      </c>
      <c r="CT1410" s="32">
        <v>6600</v>
      </c>
      <c r="CU1410" s="32">
        <v>6600</v>
      </c>
      <c r="CV1410" s="32">
        <v>6600</v>
      </c>
      <c r="CW1410" s="32">
        <v>6600</v>
      </c>
      <c r="CX1410" s="32">
        <v>6600</v>
      </c>
      <c r="CZ1410" t="s">
        <v>685</v>
      </c>
      <c r="DA1410" t="s">
        <v>3107</v>
      </c>
      <c r="DB1410">
        <v>6600</v>
      </c>
      <c r="DC1410">
        <v>6600</v>
      </c>
      <c r="DD1410">
        <v>6600</v>
      </c>
      <c r="DE1410">
        <v>6600</v>
      </c>
      <c r="DF1410">
        <v>6600</v>
      </c>
      <c r="DG1410">
        <v>6600</v>
      </c>
      <c r="DH1410">
        <v>6600</v>
      </c>
      <c r="DI1410">
        <v>6600</v>
      </c>
      <c r="DJ1410">
        <v>6600</v>
      </c>
      <c r="DK1410">
        <v>6600</v>
      </c>
      <c r="DL1410">
        <v>6600</v>
      </c>
      <c r="DM1410">
        <v>6600</v>
      </c>
      <c r="DN1410">
        <f t="shared" si="25"/>
        <v>79200</v>
      </c>
    </row>
    <row r="1411" spans="89:118" x14ac:dyDescent="0.45">
      <c r="CK1411" t="s">
        <v>17</v>
      </c>
      <c r="CL1411" t="s">
        <v>3108</v>
      </c>
      <c r="CM1411" s="32">
        <v>0</v>
      </c>
      <c r="CN1411" s="32">
        <v>0</v>
      </c>
      <c r="CO1411" s="32">
        <v>0</v>
      </c>
      <c r="CP1411" s="32">
        <v>0</v>
      </c>
      <c r="CQ1411" s="32">
        <v>0</v>
      </c>
      <c r="CR1411" s="32">
        <v>0</v>
      </c>
      <c r="CS1411" s="32">
        <v>0</v>
      </c>
      <c r="CT1411" s="32">
        <v>12532</v>
      </c>
      <c r="CU1411" s="32">
        <v>13500</v>
      </c>
      <c r="CV1411" s="32">
        <v>13500</v>
      </c>
      <c r="CW1411" s="32">
        <v>13500</v>
      </c>
      <c r="CX1411" s="32">
        <v>13500</v>
      </c>
      <c r="CZ1411" t="s">
        <v>17</v>
      </c>
      <c r="DA1411" t="s">
        <v>3108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12532</v>
      </c>
      <c r="DJ1411">
        <v>13500</v>
      </c>
      <c r="DK1411">
        <v>13500</v>
      </c>
      <c r="DL1411">
        <v>13500</v>
      </c>
      <c r="DM1411">
        <v>13500</v>
      </c>
      <c r="DN1411">
        <f t="shared" si="25"/>
        <v>66532</v>
      </c>
    </row>
    <row r="1412" spans="89:118" x14ac:dyDescent="0.45">
      <c r="CK1412" t="s">
        <v>17</v>
      </c>
      <c r="CL1412" t="s">
        <v>3111</v>
      </c>
      <c r="CM1412" s="32">
        <v>14683</v>
      </c>
      <c r="CN1412" s="32">
        <v>50492</v>
      </c>
      <c r="CO1412" s="32">
        <v>22287</v>
      </c>
      <c r="CP1412" s="32">
        <v>17254</v>
      </c>
      <c r="CQ1412" s="32">
        <v>19346</v>
      </c>
      <c r="CR1412" s="32">
        <v>11383</v>
      </c>
      <c r="CS1412" s="32">
        <v>14250</v>
      </c>
      <c r="CT1412" s="32">
        <v>17045</v>
      </c>
      <c r="CU1412" s="32">
        <v>22181</v>
      </c>
      <c r="CV1412" s="32">
        <v>18423</v>
      </c>
      <c r="CW1412" s="32">
        <v>23860</v>
      </c>
      <c r="CX1412" s="32">
        <v>20021</v>
      </c>
      <c r="CZ1412" t="s">
        <v>17</v>
      </c>
      <c r="DA1412" t="s">
        <v>3111</v>
      </c>
      <c r="DB1412">
        <v>14683</v>
      </c>
      <c r="DC1412">
        <v>50492</v>
      </c>
      <c r="DD1412">
        <v>22287</v>
      </c>
      <c r="DE1412">
        <v>17254</v>
      </c>
      <c r="DF1412">
        <v>19346</v>
      </c>
      <c r="DG1412">
        <v>11383</v>
      </c>
      <c r="DH1412">
        <v>14250</v>
      </c>
      <c r="DI1412">
        <v>17045</v>
      </c>
      <c r="DJ1412">
        <v>22181</v>
      </c>
      <c r="DK1412">
        <v>18423</v>
      </c>
      <c r="DL1412">
        <v>23860</v>
      </c>
      <c r="DM1412">
        <v>20021</v>
      </c>
      <c r="DN1412">
        <f t="shared" si="25"/>
        <v>251225</v>
      </c>
    </row>
    <row r="1413" spans="89:118" x14ac:dyDescent="0.45">
      <c r="CK1413" t="s">
        <v>17</v>
      </c>
      <c r="CL1413" t="s">
        <v>3100</v>
      </c>
      <c r="CM1413" s="32">
        <v>46950</v>
      </c>
      <c r="CN1413" s="32">
        <v>46950</v>
      </c>
      <c r="CO1413" s="32">
        <v>46950</v>
      </c>
      <c r="CP1413" s="32">
        <v>46950</v>
      </c>
      <c r="CQ1413" s="32">
        <v>46950</v>
      </c>
      <c r="CR1413" s="32">
        <v>46950</v>
      </c>
      <c r="CS1413" s="32">
        <v>46950</v>
      </c>
      <c r="CT1413" s="32">
        <v>46950</v>
      </c>
      <c r="CU1413" s="32">
        <v>46950</v>
      </c>
      <c r="CV1413" s="32">
        <v>46950</v>
      </c>
      <c r="CW1413" s="32">
        <v>46950</v>
      </c>
      <c r="CX1413" s="32">
        <v>46950</v>
      </c>
      <c r="CZ1413" t="s">
        <v>17</v>
      </c>
      <c r="DA1413" t="s">
        <v>3100</v>
      </c>
      <c r="DB1413">
        <v>46950</v>
      </c>
      <c r="DC1413">
        <v>46950</v>
      </c>
      <c r="DD1413">
        <v>46950</v>
      </c>
      <c r="DE1413">
        <v>46950</v>
      </c>
      <c r="DF1413">
        <v>46950</v>
      </c>
      <c r="DG1413">
        <v>46950</v>
      </c>
      <c r="DH1413">
        <v>46950</v>
      </c>
      <c r="DI1413">
        <v>46950</v>
      </c>
      <c r="DJ1413">
        <v>46950</v>
      </c>
      <c r="DK1413">
        <v>46950</v>
      </c>
      <c r="DL1413">
        <v>46950</v>
      </c>
      <c r="DM1413">
        <v>46950</v>
      </c>
      <c r="DN1413">
        <f t="shared" ref="DN1413:DN1476" si="26">SUM(DB1413:DM1413)</f>
        <v>563400</v>
      </c>
    </row>
    <row r="1414" spans="89:118" x14ac:dyDescent="0.45">
      <c r="CK1414" t="s">
        <v>17</v>
      </c>
      <c r="CL1414" t="s">
        <v>3104</v>
      </c>
      <c r="CM1414" s="32">
        <v>11520</v>
      </c>
      <c r="CN1414" s="32">
        <v>11520</v>
      </c>
      <c r="CO1414" s="32">
        <v>11520</v>
      </c>
      <c r="CP1414" s="32">
        <v>11520</v>
      </c>
      <c r="CQ1414" s="32">
        <v>11520</v>
      </c>
      <c r="CR1414" s="32">
        <v>11520</v>
      </c>
      <c r="CS1414" s="32">
        <v>11520</v>
      </c>
      <c r="CT1414" s="32">
        <v>11520</v>
      </c>
      <c r="CU1414" s="32">
        <v>11520</v>
      </c>
      <c r="CV1414" s="32">
        <v>11520</v>
      </c>
      <c r="CW1414" s="32">
        <v>11520</v>
      </c>
      <c r="CX1414" s="32">
        <v>11520</v>
      </c>
      <c r="CZ1414" t="s">
        <v>17</v>
      </c>
      <c r="DA1414" t="s">
        <v>3104</v>
      </c>
      <c r="DB1414">
        <v>11520</v>
      </c>
      <c r="DC1414">
        <v>11520</v>
      </c>
      <c r="DD1414">
        <v>11520</v>
      </c>
      <c r="DE1414">
        <v>11520</v>
      </c>
      <c r="DF1414">
        <v>11520</v>
      </c>
      <c r="DG1414">
        <v>11520</v>
      </c>
      <c r="DH1414">
        <v>11520</v>
      </c>
      <c r="DI1414">
        <v>11520</v>
      </c>
      <c r="DJ1414">
        <v>11520</v>
      </c>
      <c r="DK1414">
        <v>11520</v>
      </c>
      <c r="DL1414">
        <v>11520</v>
      </c>
      <c r="DM1414">
        <v>11520</v>
      </c>
      <c r="DN1414">
        <f t="shared" si="26"/>
        <v>138240</v>
      </c>
    </row>
    <row r="1415" spans="89:118" x14ac:dyDescent="0.45">
      <c r="CK1415" t="s">
        <v>17</v>
      </c>
      <c r="CL1415" t="s">
        <v>3112</v>
      </c>
      <c r="CM1415" s="32">
        <v>118697</v>
      </c>
      <c r="CN1415" s="32">
        <v>118697</v>
      </c>
      <c r="CO1415" s="32">
        <v>118697</v>
      </c>
      <c r="CP1415" s="32">
        <v>116307</v>
      </c>
      <c r="CQ1415" s="32">
        <v>117962</v>
      </c>
      <c r="CR1415" s="32">
        <v>117962</v>
      </c>
      <c r="CS1415" s="32">
        <v>117962</v>
      </c>
      <c r="CT1415" s="32">
        <v>117962</v>
      </c>
      <c r="CU1415" s="32">
        <v>117962</v>
      </c>
      <c r="CV1415" s="32">
        <v>116672</v>
      </c>
      <c r="CW1415" s="32">
        <v>117962</v>
      </c>
      <c r="CX1415" s="32">
        <v>117962</v>
      </c>
      <c r="CZ1415" t="s">
        <v>17</v>
      </c>
      <c r="DA1415" t="s">
        <v>3112</v>
      </c>
      <c r="DB1415">
        <v>118697</v>
      </c>
      <c r="DC1415">
        <v>118697</v>
      </c>
      <c r="DD1415">
        <v>118697</v>
      </c>
      <c r="DE1415">
        <v>116307</v>
      </c>
      <c r="DF1415">
        <v>117962</v>
      </c>
      <c r="DG1415">
        <v>117962</v>
      </c>
      <c r="DH1415">
        <v>117962</v>
      </c>
      <c r="DI1415">
        <v>117962</v>
      </c>
      <c r="DJ1415">
        <v>117962</v>
      </c>
      <c r="DK1415">
        <v>116672</v>
      </c>
      <c r="DL1415">
        <v>117962</v>
      </c>
      <c r="DM1415">
        <v>117962</v>
      </c>
      <c r="DN1415">
        <f t="shared" si="26"/>
        <v>1414804</v>
      </c>
    </row>
    <row r="1416" spans="89:118" x14ac:dyDescent="0.45">
      <c r="CK1416" t="s">
        <v>17</v>
      </c>
      <c r="CL1416" t="s">
        <v>3113</v>
      </c>
      <c r="CM1416" s="32">
        <v>2000</v>
      </c>
      <c r="CN1416" s="32">
        <v>2000</v>
      </c>
      <c r="CO1416" s="32">
        <v>2000</v>
      </c>
      <c r="CP1416" s="32">
        <v>2000</v>
      </c>
      <c r="CQ1416" s="32">
        <v>2000</v>
      </c>
      <c r="CR1416" s="32">
        <v>2000</v>
      </c>
      <c r="CS1416" s="32">
        <v>2000</v>
      </c>
      <c r="CT1416" s="32">
        <v>2000</v>
      </c>
      <c r="CU1416" s="32">
        <v>2000</v>
      </c>
      <c r="CV1416" s="32">
        <v>2000</v>
      </c>
      <c r="CW1416" s="32">
        <v>2000</v>
      </c>
      <c r="CX1416" s="32">
        <v>2000</v>
      </c>
      <c r="CZ1416" t="s">
        <v>17</v>
      </c>
      <c r="DA1416" t="s">
        <v>3113</v>
      </c>
      <c r="DB1416">
        <v>2000</v>
      </c>
      <c r="DC1416">
        <v>2000</v>
      </c>
      <c r="DD1416">
        <v>2000</v>
      </c>
      <c r="DE1416">
        <v>2000</v>
      </c>
      <c r="DF1416">
        <v>2000</v>
      </c>
      <c r="DG1416">
        <v>2000</v>
      </c>
      <c r="DH1416">
        <v>2000</v>
      </c>
      <c r="DI1416">
        <v>2000</v>
      </c>
      <c r="DJ1416">
        <v>2000</v>
      </c>
      <c r="DK1416">
        <v>2000</v>
      </c>
      <c r="DL1416">
        <v>2000</v>
      </c>
      <c r="DM1416">
        <v>2000</v>
      </c>
      <c r="DN1416">
        <f t="shared" si="26"/>
        <v>24000</v>
      </c>
    </row>
    <row r="1417" spans="89:118" x14ac:dyDescent="0.45">
      <c r="CK1417" t="s">
        <v>17</v>
      </c>
      <c r="CL1417" t="s">
        <v>3101</v>
      </c>
      <c r="CM1417" s="32">
        <v>2000</v>
      </c>
      <c r="CN1417" s="32">
        <v>2000</v>
      </c>
      <c r="CO1417" s="32">
        <v>2000</v>
      </c>
      <c r="CP1417" s="32">
        <v>2000</v>
      </c>
      <c r="CQ1417" s="32">
        <v>2000</v>
      </c>
      <c r="CR1417" s="32">
        <v>2000</v>
      </c>
      <c r="CS1417" s="32">
        <v>2000</v>
      </c>
      <c r="CT1417" s="32">
        <v>2000</v>
      </c>
      <c r="CU1417" s="32">
        <v>2000</v>
      </c>
      <c r="CV1417" s="32">
        <v>2000</v>
      </c>
      <c r="CW1417" s="32">
        <v>2000</v>
      </c>
      <c r="CX1417" s="32">
        <v>2000</v>
      </c>
      <c r="CZ1417" t="s">
        <v>17</v>
      </c>
      <c r="DA1417" t="s">
        <v>3101</v>
      </c>
      <c r="DB1417">
        <v>2000</v>
      </c>
      <c r="DC1417">
        <v>2000</v>
      </c>
      <c r="DD1417">
        <v>2000</v>
      </c>
      <c r="DE1417">
        <v>2000</v>
      </c>
      <c r="DF1417">
        <v>2000</v>
      </c>
      <c r="DG1417">
        <v>2000</v>
      </c>
      <c r="DH1417">
        <v>2000</v>
      </c>
      <c r="DI1417">
        <v>2000</v>
      </c>
      <c r="DJ1417">
        <v>2000</v>
      </c>
      <c r="DK1417">
        <v>2000</v>
      </c>
      <c r="DL1417">
        <v>2000</v>
      </c>
      <c r="DM1417">
        <v>2000</v>
      </c>
      <c r="DN1417">
        <f t="shared" si="26"/>
        <v>24000</v>
      </c>
    </row>
    <row r="1418" spans="89:118" x14ac:dyDescent="0.45">
      <c r="CK1418" t="s">
        <v>17</v>
      </c>
      <c r="CL1418" t="s">
        <v>3781</v>
      </c>
      <c r="CM1418" s="32">
        <v>37700</v>
      </c>
      <c r="CN1418" s="32">
        <v>37700</v>
      </c>
      <c r="CO1418" s="32">
        <v>37700</v>
      </c>
      <c r="CP1418" s="32">
        <v>37700</v>
      </c>
      <c r="CQ1418" s="32">
        <v>37700</v>
      </c>
      <c r="CR1418" s="32">
        <v>37700</v>
      </c>
      <c r="CS1418" s="32">
        <v>37700</v>
      </c>
      <c r="CT1418" s="32">
        <v>37700</v>
      </c>
      <c r="CU1418" s="32">
        <v>37700</v>
      </c>
      <c r="CV1418" s="32">
        <v>37700</v>
      </c>
      <c r="CW1418" s="32">
        <v>37700</v>
      </c>
      <c r="CX1418" s="32">
        <v>37700</v>
      </c>
      <c r="CZ1418" t="s">
        <v>17</v>
      </c>
      <c r="DA1418" t="s">
        <v>3781</v>
      </c>
      <c r="DB1418">
        <v>37700</v>
      </c>
      <c r="DC1418">
        <v>37700</v>
      </c>
      <c r="DD1418">
        <v>37700</v>
      </c>
      <c r="DE1418">
        <v>37700</v>
      </c>
      <c r="DF1418">
        <v>37700</v>
      </c>
      <c r="DG1418">
        <v>37700</v>
      </c>
      <c r="DH1418">
        <v>37700</v>
      </c>
      <c r="DI1418">
        <v>37700</v>
      </c>
      <c r="DJ1418">
        <v>37700</v>
      </c>
      <c r="DK1418">
        <v>37700</v>
      </c>
      <c r="DL1418">
        <v>37700</v>
      </c>
      <c r="DM1418">
        <v>37700</v>
      </c>
      <c r="DN1418">
        <f t="shared" si="26"/>
        <v>452400</v>
      </c>
    </row>
    <row r="1419" spans="89:118" x14ac:dyDescent="0.45">
      <c r="CK1419" t="s">
        <v>17</v>
      </c>
      <c r="CL1419" t="s">
        <v>3103</v>
      </c>
      <c r="CM1419" s="32">
        <v>59111</v>
      </c>
      <c r="CN1419" s="32">
        <v>68686</v>
      </c>
      <c r="CO1419" s="32">
        <v>65240</v>
      </c>
      <c r="CP1419" s="32">
        <v>69864</v>
      </c>
      <c r="CQ1419" s="32">
        <v>62621</v>
      </c>
      <c r="CR1419" s="32">
        <v>62157</v>
      </c>
      <c r="CS1419" s="32">
        <v>58012</v>
      </c>
      <c r="CT1419" s="32">
        <v>62103</v>
      </c>
      <c r="CU1419" s="32">
        <v>64622</v>
      </c>
      <c r="CV1419" s="32">
        <v>60299</v>
      </c>
      <c r="CW1419" s="32">
        <v>58941</v>
      </c>
      <c r="CX1419" s="32">
        <v>64953</v>
      </c>
      <c r="CZ1419" t="s">
        <v>17</v>
      </c>
      <c r="DA1419" t="s">
        <v>3103</v>
      </c>
      <c r="DB1419">
        <v>59111</v>
      </c>
      <c r="DC1419">
        <v>68686</v>
      </c>
      <c r="DD1419">
        <v>65240</v>
      </c>
      <c r="DE1419">
        <v>69864</v>
      </c>
      <c r="DF1419">
        <v>62621</v>
      </c>
      <c r="DG1419">
        <v>62157</v>
      </c>
      <c r="DH1419">
        <v>58012</v>
      </c>
      <c r="DI1419">
        <v>62103</v>
      </c>
      <c r="DJ1419">
        <v>64622</v>
      </c>
      <c r="DK1419">
        <v>60299</v>
      </c>
      <c r="DL1419">
        <v>58941</v>
      </c>
      <c r="DM1419">
        <v>64953</v>
      </c>
      <c r="DN1419">
        <f t="shared" si="26"/>
        <v>756609</v>
      </c>
    </row>
    <row r="1420" spans="89:118" x14ac:dyDescent="0.45">
      <c r="CK1420" t="s">
        <v>17</v>
      </c>
      <c r="CL1420" t="s">
        <v>3107</v>
      </c>
      <c r="CM1420" s="32">
        <v>2200</v>
      </c>
      <c r="CN1420" s="32">
        <v>2200</v>
      </c>
      <c r="CO1420" s="32">
        <v>5437</v>
      </c>
      <c r="CP1420" s="32">
        <v>6320</v>
      </c>
      <c r="CQ1420" s="32">
        <v>8218</v>
      </c>
      <c r="CR1420" s="32">
        <v>9342</v>
      </c>
      <c r="CS1420" s="32">
        <v>12772</v>
      </c>
      <c r="CT1420" s="32">
        <v>20718</v>
      </c>
      <c r="CU1420" s="32">
        <v>12144</v>
      </c>
      <c r="CV1420" s="32">
        <v>8617</v>
      </c>
      <c r="CW1420" s="32">
        <v>8406</v>
      </c>
      <c r="CX1420" s="32">
        <v>8663</v>
      </c>
      <c r="CZ1420" t="s">
        <v>17</v>
      </c>
      <c r="DA1420" t="s">
        <v>3107</v>
      </c>
      <c r="DB1420">
        <v>2200</v>
      </c>
      <c r="DC1420">
        <v>2200</v>
      </c>
      <c r="DD1420">
        <v>5437</v>
      </c>
      <c r="DE1420">
        <v>6320</v>
      </c>
      <c r="DF1420">
        <v>8218</v>
      </c>
      <c r="DG1420">
        <v>9342</v>
      </c>
      <c r="DH1420">
        <v>12772</v>
      </c>
      <c r="DI1420">
        <v>20718</v>
      </c>
      <c r="DJ1420">
        <v>12144</v>
      </c>
      <c r="DK1420">
        <v>8617</v>
      </c>
      <c r="DL1420">
        <v>8406</v>
      </c>
      <c r="DM1420">
        <v>8663</v>
      </c>
      <c r="DN1420">
        <f t="shared" si="26"/>
        <v>105037</v>
      </c>
    </row>
    <row r="1421" spans="89:118" x14ac:dyDescent="0.45">
      <c r="CK1421" t="s">
        <v>1252</v>
      </c>
      <c r="CL1421" t="s">
        <v>3109</v>
      </c>
      <c r="CM1421" s="32">
        <v>6880</v>
      </c>
      <c r="CN1421" s="32">
        <v>6880</v>
      </c>
      <c r="CO1421" s="32">
        <v>6880</v>
      </c>
      <c r="CP1421" s="32">
        <v>6880</v>
      </c>
      <c r="CQ1421" s="32">
        <v>6880</v>
      </c>
      <c r="CR1421" s="32">
        <v>6880</v>
      </c>
      <c r="CS1421" s="32">
        <v>6880</v>
      </c>
      <c r="CT1421" s="32">
        <v>6880</v>
      </c>
      <c r="CU1421" s="32">
        <v>6880</v>
      </c>
      <c r="CV1421" s="32">
        <v>6880</v>
      </c>
      <c r="CW1421" s="32">
        <v>0</v>
      </c>
      <c r="CX1421" s="32">
        <v>0</v>
      </c>
      <c r="CZ1421" t="s">
        <v>1252</v>
      </c>
      <c r="DA1421" t="s">
        <v>3109</v>
      </c>
      <c r="DB1421">
        <v>6880</v>
      </c>
      <c r="DC1421">
        <v>6880</v>
      </c>
      <c r="DD1421">
        <v>6880</v>
      </c>
      <c r="DE1421">
        <v>6880</v>
      </c>
      <c r="DF1421">
        <v>6880</v>
      </c>
      <c r="DG1421">
        <v>6880</v>
      </c>
      <c r="DH1421">
        <v>6880</v>
      </c>
      <c r="DI1421">
        <v>6880</v>
      </c>
      <c r="DJ1421">
        <v>6880</v>
      </c>
      <c r="DK1421">
        <v>6880</v>
      </c>
      <c r="DL1421">
        <v>0</v>
      </c>
      <c r="DM1421">
        <v>0</v>
      </c>
      <c r="DN1421">
        <f t="shared" si="26"/>
        <v>68800</v>
      </c>
    </row>
    <row r="1422" spans="89:118" x14ac:dyDescent="0.45">
      <c r="CK1422" t="s">
        <v>1252</v>
      </c>
      <c r="CL1422" t="s">
        <v>3115</v>
      </c>
      <c r="CM1422" s="32">
        <v>51430.241999999998</v>
      </c>
      <c r="CN1422" s="32">
        <v>51430.241999999998</v>
      </c>
      <c r="CO1422" s="32">
        <v>51430.241999999998</v>
      </c>
      <c r="CP1422" s="32">
        <v>51430.241999999998</v>
      </c>
      <c r="CQ1422" s="32">
        <v>51430.241999999998</v>
      </c>
      <c r="CR1422" s="32">
        <v>53030.241999999998</v>
      </c>
      <c r="CS1422" s="32">
        <v>51430.241999999998</v>
      </c>
      <c r="CT1422" s="32">
        <v>51430.241999999998</v>
      </c>
      <c r="CU1422" s="32">
        <v>61230.241999999998</v>
      </c>
      <c r="CV1422" s="32">
        <v>59230.241999999998</v>
      </c>
      <c r="CW1422" s="32">
        <v>59230.241999999998</v>
      </c>
      <c r="CX1422" s="32">
        <v>60230.241999999998</v>
      </c>
      <c r="CZ1422" t="s">
        <v>1252</v>
      </c>
      <c r="DA1422" t="s">
        <v>3115</v>
      </c>
      <c r="DB1422">
        <v>51430.241999999998</v>
      </c>
      <c r="DC1422">
        <v>51430.241999999998</v>
      </c>
      <c r="DD1422">
        <v>51430.241999999998</v>
      </c>
      <c r="DE1422">
        <v>51430.241999999998</v>
      </c>
      <c r="DF1422">
        <v>51430.241999999998</v>
      </c>
      <c r="DG1422">
        <v>53030.241999999998</v>
      </c>
      <c r="DH1422">
        <v>51430.241999999998</v>
      </c>
      <c r="DI1422">
        <v>51430.241999999998</v>
      </c>
      <c r="DJ1422">
        <v>61230.241999999998</v>
      </c>
      <c r="DK1422">
        <v>59230.241999999998</v>
      </c>
      <c r="DL1422">
        <v>59230.241999999998</v>
      </c>
      <c r="DM1422">
        <v>60230.241999999998</v>
      </c>
      <c r="DN1422">
        <f t="shared" si="26"/>
        <v>652962.90399999986</v>
      </c>
    </row>
    <row r="1423" spans="89:118" x14ac:dyDescent="0.45">
      <c r="CK1423" t="s">
        <v>1252</v>
      </c>
      <c r="CL1423" t="s">
        <v>3111</v>
      </c>
      <c r="CM1423" s="32">
        <v>0</v>
      </c>
      <c r="CN1423" s="32">
        <v>0</v>
      </c>
      <c r="CO1423" s="32">
        <v>0</v>
      </c>
      <c r="CP1423" s="32">
        <v>0</v>
      </c>
      <c r="CQ1423" s="32">
        <v>0</v>
      </c>
      <c r="CR1423" s="32">
        <v>0</v>
      </c>
      <c r="CS1423" s="32">
        <v>60</v>
      </c>
      <c r="CT1423" s="32">
        <v>0</v>
      </c>
      <c r="CU1423" s="32">
        <v>600</v>
      </c>
      <c r="CV1423" s="32">
        <v>0</v>
      </c>
      <c r="CW1423" s="32">
        <v>0</v>
      </c>
      <c r="CX1423" s="32">
        <v>0</v>
      </c>
      <c r="CZ1423" t="s">
        <v>1252</v>
      </c>
      <c r="DA1423" t="s">
        <v>3111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60</v>
      </c>
      <c r="DI1423">
        <v>0</v>
      </c>
      <c r="DJ1423">
        <v>600</v>
      </c>
      <c r="DK1423">
        <v>0</v>
      </c>
      <c r="DL1423">
        <v>0</v>
      </c>
      <c r="DM1423">
        <v>0</v>
      </c>
      <c r="DN1423">
        <f t="shared" si="26"/>
        <v>660</v>
      </c>
    </row>
    <row r="1424" spans="89:118" x14ac:dyDescent="0.45">
      <c r="CK1424" t="s">
        <v>1252</v>
      </c>
      <c r="CL1424" t="s">
        <v>3100</v>
      </c>
      <c r="CM1424" s="32">
        <v>101790</v>
      </c>
      <c r="CN1424" s="32">
        <v>125500</v>
      </c>
      <c r="CO1424" s="32">
        <v>125500</v>
      </c>
      <c r="CP1424" s="32">
        <v>125500</v>
      </c>
      <c r="CQ1424" s="32">
        <v>125500</v>
      </c>
      <c r="CR1424" s="32">
        <v>125500</v>
      </c>
      <c r="CS1424" s="32">
        <v>125500</v>
      </c>
      <c r="CT1424" s="32">
        <v>125500</v>
      </c>
      <c r="CU1424" s="32">
        <v>125500</v>
      </c>
      <c r="CV1424" s="32">
        <v>125500</v>
      </c>
      <c r="CW1424" s="32">
        <v>125500</v>
      </c>
      <c r="CX1424" s="32">
        <v>125500</v>
      </c>
      <c r="CZ1424" t="s">
        <v>1252</v>
      </c>
      <c r="DA1424" t="s">
        <v>3100</v>
      </c>
      <c r="DB1424">
        <v>101790</v>
      </c>
      <c r="DC1424">
        <v>125500</v>
      </c>
      <c r="DD1424">
        <v>125500</v>
      </c>
      <c r="DE1424">
        <v>125500</v>
      </c>
      <c r="DF1424">
        <v>125500</v>
      </c>
      <c r="DG1424">
        <v>125500</v>
      </c>
      <c r="DH1424">
        <v>125500</v>
      </c>
      <c r="DI1424">
        <v>125500</v>
      </c>
      <c r="DJ1424">
        <v>125500</v>
      </c>
      <c r="DK1424">
        <v>125500</v>
      </c>
      <c r="DL1424">
        <v>125500</v>
      </c>
      <c r="DM1424">
        <v>125500</v>
      </c>
      <c r="DN1424">
        <f t="shared" si="26"/>
        <v>1482290</v>
      </c>
    </row>
    <row r="1425" spans="89:118" x14ac:dyDescent="0.45">
      <c r="CK1425" t="s">
        <v>1252</v>
      </c>
      <c r="CL1425" t="s">
        <v>3104</v>
      </c>
      <c r="CM1425" s="32">
        <v>22800</v>
      </c>
      <c r="CN1425" s="32">
        <v>22800</v>
      </c>
      <c r="CO1425" s="32">
        <v>22800</v>
      </c>
      <c r="CP1425" s="32">
        <v>22800</v>
      </c>
      <c r="CQ1425" s="32">
        <v>22800</v>
      </c>
      <c r="CR1425" s="32">
        <v>22800</v>
      </c>
      <c r="CS1425" s="32">
        <v>22800</v>
      </c>
      <c r="CT1425" s="32">
        <v>22800</v>
      </c>
      <c r="CU1425" s="32">
        <v>22800</v>
      </c>
      <c r="CV1425" s="32">
        <v>22800</v>
      </c>
      <c r="CW1425" s="32">
        <v>22800</v>
      </c>
      <c r="CX1425" s="32">
        <v>22800</v>
      </c>
      <c r="CZ1425" t="s">
        <v>1252</v>
      </c>
      <c r="DA1425" t="s">
        <v>3104</v>
      </c>
      <c r="DB1425">
        <v>22800</v>
      </c>
      <c r="DC1425">
        <v>22800</v>
      </c>
      <c r="DD1425">
        <v>22800</v>
      </c>
      <c r="DE1425">
        <v>22800</v>
      </c>
      <c r="DF1425">
        <v>22800</v>
      </c>
      <c r="DG1425">
        <v>22800</v>
      </c>
      <c r="DH1425">
        <v>22800</v>
      </c>
      <c r="DI1425">
        <v>22800</v>
      </c>
      <c r="DJ1425">
        <v>22800</v>
      </c>
      <c r="DK1425">
        <v>22800</v>
      </c>
      <c r="DL1425">
        <v>22800</v>
      </c>
      <c r="DM1425">
        <v>22800</v>
      </c>
      <c r="DN1425">
        <f t="shared" si="26"/>
        <v>273600</v>
      </c>
    </row>
    <row r="1426" spans="89:118" x14ac:dyDescent="0.45">
      <c r="CK1426" t="s">
        <v>1252</v>
      </c>
      <c r="CL1426" t="s">
        <v>3116</v>
      </c>
      <c r="CM1426" s="32">
        <v>18000</v>
      </c>
      <c r="CN1426" s="32">
        <v>18000</v>
      </c>
      <c r="CO1426" s="32">
        <v>18000</v>
      </c>
      <c r="CP1426" s="32">
        <v>18000</v>
      </c>
      <c r="CQ1426" s="32">
        <v>18000</v>
      </c>
      <c r="CR1426" s="32">
        <v>18000</v>
      </c>
      <c r="CS1426" s="32">
        <v>18000</v>
      </c>
      <c r="CT1426" s="32">
        <v>18000</v>
      </c>
      <c r="CU1426" s="32">
        <v>18000</v>
      </c>
      <c r="CV1426" s="32">
        <v>18000</v>
      </c>
      <c r="CW1426" s="32">
        <v>18000</v>
      </c>
      <c r="CX1426" s="32">
        <v>18000</v>
      </c>
      <c r="CZ1426" t="s">
        <v>1252</v>
      </c>
      <c r="DA1426" t="s">
        <v>3116</v>
      </c>
      <c r="DB1426">
        <v>18000</v>
      </c>
      <c r="DC1426">
        <v>18000</v>
      </c>
      <c r="DD1426">
        <v>18000</v>
      </c>
      <c r="DE1426">
        <v>18000</v>
      </c>
      <c r="DF1426">
        <v>18000</v>
      </c>
      <c r="DG1426">
        <v>18000</v>
      </c>
      <c r="DH1426">
        <v>18000</v>
      </c>
      <c r="DI1426">
        <v>18000</v>
      </c>
      <c r="DJ1426">
        <v>18000</v>
      </c>
      <c r="DK1426">
        <v>18000</v>
      </c>
      <c r="DL1426">
        <v>18000</v>
      </c>
      <c r="DM1426">
        <v>18000</v>
      </c>
      <c r="DN1426">
        <f t="shared" si="26"/>
        <v>216000</v>
      </c>
    </row>
    <row r="1427" spans="89:118" x14ac:dyDescent="0.45">
      <c r="CK1427" t="s">
        <v>1252</v>
      </c>
      <c r="CL1427" t="s">
        <v>3112</v>
      </c>
      <c r="CM1427" s="32">
        <v>384648</v>
      </c>
      <c r="CN1427" s="32">
        <v>371100</v>
      </c>
      <c r="CO1427" s="32">
        <v>371100</v>
      </c>
      <c r="CP1427" s="32">
        <v>371100</v>
      </c>
      <c r="CQ1427" s="32">
        <v>371100</v>
      </c>
      <c r="CR1427" s="32">
        <v>371100</v>
      </c>
      <c r="CS1427" s="32">
        <v>371100</v>
      </c>
      <c r="CT1427" s="32">
        <v>371100</v>
      </c>
      <c r="CU1427" s="32">
        <v>371100</v>
      </c>
      <c r="CV1427" s="32">
        <v>371100</v>
      </c>
      <c r="CW1427" s="32">
        <v>371100</v>
      </c>
      <c r="CX1427" s="32">
        <v>369475</v>
      </c>
      <c r="CZ1427" t="s">
        <v>1252</v>
      </c>
      <c r="DA1427" t="s">
        <v>3112</v>
      </c>
      <c r="DB1427">
        <v>384648</v>
      </c>
      <c r="DC1427">
        <v>371100</v>
      </c>
      <c r="DD1427">
        <v>371100</v>
      </c>
      <c r="DE1427">
        <v>371100</v>
      </c>
      <c r="DF1427">
        <v>371100</v>
      </c>
      <c r="DG1427">
        <v>371100</v>
      </c>
      <c r="DH1427">
        <v>371100</v>
      </c>
      <c r="DI1427">
        <v>371100</v>
      </c>
      <c r="DJ1427">
        <v>371100</v>
      </c>
      <c r="DK1427">
        <v>371100</v>
      </c>
      <c r="DL1427">
        <v>371100</v>
      </c>
      <c r="DM1427">
        <v>369475</v>
      </c>
      <c r="DN1427">
        <f t="shared" si="26"/>
        <v>4465123</v>
      </c>
    </row>
    <row r="1428" spans="89:118" x14ac:dyDescent="0.45">
      <c r="CK1428" t="s">
        <v>1252</v>
      </c>
      <c r="CL1428" t="s">
        <v>3105</v>
      </c>
      <c r="CM1428" s="32">
        <v>3000</v>
      </c>
      <c r="CN1428" s="32">
        <v>3000</v>
      </c>
      <c r="CO1428" s="32">
        <v>3000</v>
      </c>
      <c r="CP1428" s="32">
        <v>3000</v>
      </c>
      <c r="CQ1428" s="32">
        <v>3000</v>
      </c>
      <c r="CR1428" s="32">
        <v>3000</v>
      </c>
      <c r="CS1428" s="32">
        <v>3000</v>
      </c>
      <c r="CT1428" s="32">
        <v>3000</v>
      </c>
      <c r="CU1428" s="32">
        <v>3000</v>
      </c>
      <c r="CV1428" s="32">
        <v>3000</v>
      </c>
      <c r="CW1428" s="32">
        <v>3000</v>
      </c>
      <c r="CX1428" s="32">
        <v>3000</v>
      </c>
      <c r="CZ1428" t="s">
        <v>1252</v>
      </c>
      <c r="DA1428" t="s">
        <v>3105</v>
      </c>
      <c r="DB1428">
        <v>3000</v>
      </c>
      <c r="DC1428">
        <v>3000</v>
      </c>
      <c r="DD1428">
        <v>3000</v>
      </c>
      <c r="DE1428">
        <v>3000</v>
      </c>
      <c r="DF1428">
        <v>3000</v>
      </c>
      <c r="DG1428">
        <v>3000</v>
      </c>
      <c r="DH1428">
        <v>3000</v>
      </c>
      <c r="DI1428">
        <v>3000</v>
      </c>
      <c r="DJ1428">
        <v>3000</v>
      </c>
      <c r="DK1428">
        <v>3000</v>
      </c>
      <c r="DL1428">
        <v>3000</v>
      </c>
      <c r="DM1428">
        <v>3000</v>
      </c>
      <c r="DN1428">
        <f t="shared" si="26"/>
        <v>36000</v>
      </c>
    </row>
    <row r="1429" spans="89:118" x14ac:dyDescent="0.45">
      <c r="CK1429" t="s">
        <v>1252</v>
      </c>
      <c r="CL1429" t="s">
        <v>3102</v>
      </c>
      <c r="CM1429" s="32">
        <v>250000</v>
      </c>
      <c r="CN1429" s="32">
        <v>250000</v>
      </c>
      <c r="CO1429" s="32">
        <v>250000</v>
      </c>
      <c r="CP1429" s="32">
        <v>250000</v>
      </c>
      <c r="CQ1429" s="32">
        <v>250000</v>
      </c>
      <c r="CR1429" s="32">
        <v>250000</v>
      </c>
      <c r="CS1429" s="32">
        <v>250000</v>
      </c>
      <c r="CT1429" s="32">
        <v>250000</v>
      </c>
      <c r="CU1429" s="32">
        <v>250000</v>
      </c>
      <c r="CV1429" s="32">
        <v>250000</v>
      </c>
      <c r="CW1429" s="32">
        <v>250000</v>
      </c>
      <c r="CX1429" s="32">
        <v>250000</v>
      </c>
      <c r="CZ1429" t="s">
        <v>1252</v>
      </c>
      <c r="DA1429" t="s">
        <v>3102</v>
      </c>
      <c r="DB1429">
        <v>250000</v>
      </c>
      <c r="DC1429">
        <v>250000</v>
      </c>
      <c r="DD1429">
        <v>250000</v>
      </c>
      <c r="DE1429">
        <v>250000</v>
      </c>
      <c r="DF1429">
        <v>250000</v>
      </c>
      <c r="DG1429">
        <v>250000</v>
      </c>
      <c r="DH1429">
        <v>250000</v>
      </c>
      <c r="DI1429">
        <v>250000</v>
      </c>
      <c r="DJ1429">
        <v>250000</v>
      </c>
      <c r="DK1429">
        <v>250000</v>
      </c>
      <c r="DL1429">
        <v>250000</v>
      </c>
      <c r="DM1429">
        <v>250000</v>
      </c>
      <c r="DN1429">
        <f t="shared" si="26"/>
        <v>3000000</v>
      </c>
    </row>
    <row r="1430" spans="89:118" x14ac:dyDescent="0.45">
      <c r="CK1430" t="s">
        <v>1252</v>
      </c>
      <c r="CL1430" t="s">
        <v>3113</v>
      </c>
      <c r="CM1430" s="32">
        <v>80398</v>
      </c>
      <c r="CN1430" s="32">
        <v>81009</v>
      </c>
      <c r="CO1430" s="32">
        <v>81977</v>
      </c>
      <c r="CP1430" s="32">
        <v>91942</v>
      </c>
      <c r="CQ1430" s="32">
        <v>87429</v>
      </c>
      <c r="CR1430" s="32">
        <v>87373</v>
      </c>
      <c r="CS1430" s="32">
        <v>98417</v>
      </c>
      <c r="CT1430" s="32">
        <v>90226</v>
      </c>
      <c r="CU1430" s="32">
        <v>95466</v>
      </c>
      <c r="CV1430" s="32">
        <v>93001</v>
      </c>
      <c r="CW1430" s="32">
        <v>97843</v>
      </c>
      <c r="CX1430" s="32">
        <v>95641</v>
      </c>
      <c r="CZ1430" t="s">
        <v>1252</v>
      </c>
      <c r="DA1430" t="s">
        <v>3113</v>
      </c>
      <c r="DB1430">
        <v>80398</v>
      </c>
      <c r="DC1430">
        <v>81009</v>
      </c>
      <c r="DD1430">
        <v>81977</v>
      </c>
      <c r="DE1430">
        <v>91942</v>
      </c>
      <c r="DF1430">
        <v>87429</v>
      </c>
      <c r="DG1430">
        <v>87373</v>
      </c>
      <c r="DH1430">
        <v>98417</v>
      </c>
      <c r="DI1430">
        <v>90226</v>
      </c>
      <c r="DJ1430">
        <v>95466</v>
      </c>
      <c r="DK1430">
        <v>93001</v>
      </c>
      <c r="DL1430">
        <v>97843</v>
      </c>
      <c r="DM1430">
        <v>95641</v>
      </c>
      <c r="DN1430">
        <f t="shared" si="26"/>
        <v>1080722</v>
      </c>
    </row>
    <row r="1431" spans="89:118" x14ac:dyDescent="0.45">
      <c r="CK1431" t="s">
        <v>1252</v>
      </c>
      <c r="CL1431" t="s">
        <v>3101</v>
      </c>
      <c r="CM1431" s="32">
        <v>473480</v>
      </c>
      <c r="CN1431" s="32">
        <v>473480</v>
      </c>
      <c r="CO1431" s="32">
        <v>473480</v>
      </c>
      <c r="CP1431" s="32">
        <v>473480</v>
      </c>
      <c r="CQ1431" s="32">
        <v>473480</v>
      </c>
      <c r="CR1431" s="32">
        <v>473480</v>
      </c>
      <c r="CS1431" s="32">
        <v>473480</v>
      </c>
      <c r="CT1431" s="32">
        <v>473480</v>
      </c>
      <c r="CU1431" s="32">
        <v>473480</v>
      </c>
      <c r="CV1431" s="32">
        <v>473480</v>
      </c>
      <c r="CW1431" s="32">
        <v>473312</v>
      </c>
      <c r="CX1431" s="32">
        <v>473312</v>
      </c>
      <c r="CZ1431" t="s">
        <v>1252</v>
      </c>
      <c r="DA1431" t="s">
        <v>3101</v>
      </c>
      <c r="DB1431">
        <v>473480</v>
      </c>
      <c r="DC1431">
        <v>473480</v>
      </c>
      <c r="DD1431">
        <v>473480</v>
      </c>
      <c r="DE1431">
        <v>473480</v>
      </c>
      <c r="DF1431">
        <v>473480</v>
      </c>
      <c r="DG1431">
        <v>473480</v>
      </c>
      <c r="DH1431">
        <v>473480</v>
      </c>
      <c r="DI1431">
        <v>473480</v>
      </c>
      <c r="DJ1431">
        <v>473480</v>
      </c>
      <c r="DK1431">
        <v>473480</v>
      </c>
      <c r="DL1431">
        <v>473312</v>
      </c>
      <c r="DM1431">
        <v>473312</v>
      </c>
      <c r="DN1431">
        <f t="shared" si="26"/>
        <v>5681424</v>
      </c>
    </row>
    <row r="1432" spans="89:118" x14ac:dyDescent="0.45">
      <c r="CK1432" t="s">
        <v>1252</v>
      </c>
      <c r="CL1432" t="s">
        <v>3103</v>
      </c>
      <c r="CM1432" s="32">
        <v>70822</v>
      </c>
      <c r="CN1432" s="32">
        <v>67935</v>
      </c>
      <c r="CO1432" s="32">
        <v>67609</v>
      </c>
      <c r="CP1432" s="32">
        <v>71346</v>
      </c>
      <c r="CQ1432" s="32">
        <v>67557</v>
      </c>
      <c r="CR1432" s="32">
        <v>71911</v>
      </c>
      <c r="CS1432" s="32">
        <v>68998</v>
      </c>
      <c r="CT1432" s="32">
        <v>64132</v>
      </c>
      <c r="CU1432" s="32">
        <v>68484</v>
      </c>
      <c r="CV1432" s="32">
        <v>67231</v>
      </c>
      <c r="CW1432" s="32">
        <v>63493</v>
      </c>
      <c r="CX1432" s="32">
        <v>67793</v>
      </c>
      <c r="CZ1432" t="s">
        <v>1252</v>
      </c>
      <c r="DA1432" t="s">
        <v>3103</v>
      </c>
      <c r="DB1432">
        <v>70822</v>
      </c>
      <c r="DC1432">
        <v>67935</v>
      </c>
      <c r="DD1432">
        <v>67609</v>
      </c>
      <c r="DE1432">
        <v>71346</v>
      </c>
      <c r="DF1432">
        <v>67557</v>
      </c>
      <c r="DG1432">
        <v>71911</v>
      </c>
      <c r="DH1432">
        <v>68998</v>
      </c>
      <c r="DI1432">
        <v>64132</v>
      </c>
      <c r="DJ1432">
        <v>68484</v>
      </c>
      <c r="DK1432">
        <v>67231</v>
      </c>
      <c r="DL1432">
        <v>63493</v>
      </c>
      <c r="DM1432">
        <v>67793</v>
      </c>
      <c r="DN1432">
        <f t="shared" si="26"/>
        <v>817311</v>
      </c>
    </row>
    <row r="1433" spans="89:118" x14ac:dyDescent="0.45">
      <c r="CK1433" t="s">
        <v>1252</v>
      </c>
      <c r="CL1433" t="s">
        <v>3107</v>
      </c>
      <c r="CM1433" s="32">
        <v>22273</v>
      </c>
      <c r="CN1433" s="32">
        <v>18164</v>
      </c>
      <c r="CO1433" s="32">
        <v>18240</v>
      </c>
      <c r="CP1433" s="32">
        <v>20412</v>
      </c>
      <c r="CQ1433" s="32">
        <v>18377</v>
      </c>
      <c r="CR1433" s="32">
        <v>18494</v>
      </c>
      <c r="CS1433" s="32">
        <v>19322</v>
      </c>
      <c r="CT1433" s="32">
        <v>18986</v>
      </c>
      <c r="CU1433" s="32">
        <v>21504</v>
      </c>
      <c r="CV1433" s="32">
        <v>18819</v>
      </c>
      <c r="CW1433" s="32">
        <v>18290</v>
      </c>
      <c r="CX1433" s="32">
        <v>18885</v>
      </c>
      <c r="CZ1433" t="s">
        <v>1252</v>
      </c>
      <c r="DA1433" t="s">
        <v>3107</v>
      </c>
      <c r="DB1433">
        <v>22273</v>
      </c>
      <c r="DC1433">
        <v>18164</v>
      </c>
      <c r="DD1433">
        <v>18240</v>
      </c>
      <c r="DE1433">
        <v>20412</v>
      </c>
      <c r="DF1433">
        <v>18377</v>
      </c>
      <c r="DG1433">
        <v>18494</v>
      </c>
      <c r="DH1433">
        <v>19322</v>
      </c>
      <c r="DI1433">
        <v>18986</v>
      </c>
      <c r="DJ1433">
        <v>21504</v>
      </c>
      <c r="DK1433">
        <v>18819</v>
      </c>
      <c r="DL1433">
        <v>18290</v>
      </c>
      <c r="DM1433">
        <v>18885</v>
      </c>
      <c r="DN1433">
        <f t="shared" si="26"/>
        <v>231766</v>
      </c>
    </row>
    <row r="1434" spans="89:118" x14ac:dyDescent="0.45">
      <c r="CK1434" t="s">
        <v>239</v>
      </c>
      <c r="CL1434" t="s">
        <v>3109</v>
      </c>
      <c r="CM1434" s="32">
        <v>9070</v>
      </c>
      <c r="CN1434" s="32">
        <v>9070</v>
      </c>
      <c r="CO1434" s="32">
        <v>9070</v>
      </c>
      <c r="CP1434" s="32">
        <v>9070</v>
      </c>
      <c r="CQ1434" s="32">
        <v>9070</v>
      </c>
      <c r="CR1434" s="32">
        <v>9070</v>
      </c>
      <c r="CS1434" s="32">
        <v>9070</v>
      </c>
      <c r="CT1434" s="32">
        <v>9070</v>
      </c>
      <c r="CU1434" s="32">
        <v>9070</v>
      </c>
      <c r="CV1434" s="32">
        <v>9070</v>
      </c>
      <c r="CW1434" s="32">
        <v>2500</v>
      </c>
      <c r="CX1434" s="32">
        <v>2000</v>
      </c>
      <c r="CZ1434" t="s">
        <v>239</v>
      </c>
      <c r="DA1434" t="s">
        <v>3109</v>
      </c>
      <c r="DB1434">
        <v>9070</v>
      </c>
      <c r="DC1434">
        <v>9070</v>
      </c>
      <c r="DD1434">
        <v>9070</v>
      </c>
      <c r="DE1434">
        <v>9070</v>
      </c>
      <c r="DF1434">
        <v>9070</v>
      </c>
      <c r="DG1434">
        <v>9070</v>
      </c>
      <c r="DH1434">
        <v>9070</v>
      </c>
      <c r="DI1434">
        <v>9070</v>
      </c>
      <c r="DJ1434">
        <v>9070</v>
      </c>
      <c r="DK1434">
        <v>9070</v>
      </c>
      <c r="DL1434">
        <v>2500</v>
      </c>
      <c r="DM1434">
        <v>2000</v>
      </c>
      <c r="DN1434">
        <f t="shared" si="26"/>
        <v>95200</v>
      </c>
    </row>
    <row r="1435" spans="89:118" x14ac:dyDescent="0.45">
      <c r="CK1435" t="s">
        <v>239</v>
      </c>
      <c r="CL1435" t="s">
        <v>3111</v>
      </c>
      <c r="CM1435" s="32">
        <v>0</v>
      </c>
      <c r="CN1435" s="32">
        <v>0</v>
      </c>
      <c r="CO1435" s="32">
        <v>0</v>
      </c>
      <c r="CP1435" s="32">
        <v>0</v>
      </c>
      <c r="CQ1435" s="32">
        <v>0</v>
      </c>
      <c r="CR1435" s="32">
        <v>0</v>
      </c>
      <c r="CS1435" s="32">
        <v>0</v>
      </c>
      <c r="CT1435" s="32">
        <v>0</v>
      </c>
      <c r="CU1435" s="32">
        <v>0</v>
      </c>
      <c r="CV1435" s="32">
        <v>0</v>
      </c>
      <c r="CW1435" s="32">
        <v>0</v>
      </c>
      <c r="CX1435" s="32">
        <v>0</v>
      </c>
      <c r="CZ1435" t="s">
        <v>239</v>
      </c>
      <c r="DA1435" t="s">
        <v>3111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f t="shared" si="26"/>
        <v>0</v>
      </c>
    </row>
    <row r="1436" spans="89:118" x14ac:dyDescent="0.45">
      <c r="CK1436" t="s">
        <v>239</v>
      </c>
      <c r="CL1436" t="s">
        <v>3112</v>
      </c>
      <c r="CM1436" s="32">
        <v>174495</v>
      </c>
      <c r="CN1436" s="32">
        <v>174495</v>
      </c>
      <c r="CO1436" s="32">
        <v>174495</v>
      </c>
      <c r="CP1436" s="32">
        <v>174495</v>
      </c>
      <c r="CQ1436" s="32">
        <v>174495</v>
      </c>
      <c r="CR1436" s="32">
        <v>174495</v>
      </c>
      <c r="CS1436" s="32">
        <v>174495</v>
      </c>
      <c r="CT1436" s="32">
        <v>174495</v>
      </c>
      <c r="CU1436" s="32">
        <v>174495</v>
      </c>
      <c r="CV1436" s="32">
        <v>174495</v>
      </c>
      <c r="CW1436" s="32">
        <v>174495</v>
      </c>
      <c r="CX1436" s="32">
        <v>174495</v>
      </c>
      <c r="CZ1436" t="s">
        <v>239</v>
      </c>
      <c r="DA1436" t="s">
        <v>3112</v>
      </c>
      <c r="DB1436">
        <v>174495</v>
      </c>
      <c r="DC1436">
        <v>174495</v>
      </c>
      <c r="DD1436">
        <v>174495</v>
      </c>
      <c r="DE1436">
        <v>174495</v>
      </c>
      <c r="DF1436">
        <v>174495</v>
      </c>
      <c r="DG1436">
        <v>174495</v>
      </c>
      <c r="DH1436">
        <v>174495</v>
      </c>
      <c r="DI1436">
        <v>174495</v>
      </c>
      <c r="DJ1436">
        <v>174495</v>
      </c>
      <c r="DK1436">
        <v>174495</v>
      </c>
      <c r="DL1436">
        <v>174495</v>
      </c>
      <c r="DM1436">
        <v>174495</v>
      </c>
      <c r="DN1436">
        <f t="shared" si="26"/>
        <v>2093940</v>
      </c>
    </row>
    <row r="1437" spans="89:118" x14ac:dyDescent="0.45">
      <c r="CK1437" t="s">
        <v>239</v>
      </c>
      <c r="CL1437" t="s">
        <v>3117</v>
      </c>
      <c r="CM1437" s="32">
        <v>0</v>
      </c>
      <c r="CN1437" s="32">
        <v>0</v>
      </c>
      <c r="CO1437" s="32">
        <v>0</v>
      </c>
      <c r="CP1437" s="32">
        <v>0</v>
      </c>
      <c r="CQ1437" s="32">
        <v>0</v>
      </c>
      <c r="CR1437" s="32">
        <v>0</v>
      </c>
      <c r="CS1437" s="32">
        <v>0</v>
      </c>
      <c r="CT1437" s="32">
        <v>0</v>
      </c>
      <c r="CU1437" s="32">
        <v>0</v>
      </c>
      <c r="CV1437" s="32">
        <v>1512</v>
      </c>
      <c r="CW1437" s="32">
        <v>0</v>
      </c>
      <c r="CX1437" s="32">
        <v>0</v>
      </c>
      <c r="CZ1437" t="s">
        <v>239</v>
      </c>
      <c r="DA1437" t="s">
        <v>3117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1512</v>
      </c>
      <c r="DL1437">
        <v>0</v>
      </c>
      <c r="DM1437">
        <v>0</v>
      </c>
      <c r="DN1437">
        <f t="shared" si="26"/>
        <v>1512</v>
      </c>
    </row>
    <row r="1438" spans="89:118" x14ac:dyDescent="0.45">
      <c r="CK1438" t="s">
        <v>239</v>
      </c>
      <c r="CL1438" t="s">
        <v>3113</v>
      </c>
      <c r="CM1438" s="32">
        <v>157177</v>
      </c>
      <c r="CN1438" s="32">
        <v>158445</v>
      </c>
      <c r="CO1438" s="32">
        <v>159783</v>
      </c>
      <c r="CP1438" s="32">
        <v>156228</v>
      </c>
      <c r="CQ1438" s="32">
        <v>157200</v>
      </c>
      <c r="CR1438" s="32">
        <v>160875</v>
      </c>
      <c r="CS1438" s="32">
        <v>159694</v>
      </c>
      <c r="CT1438" s="32">
        <v>157694</v>
      </c>
      <c r="CU1438" s="32">
        <v>156997</v>
      </c>
      <c r="CV1438" s="32">
        <v>157469</v>
      </c>
      <c r="CW1438" s="32">
        <v>161334</v>
      </c>
      <c r="CX1438" s="32">
        <v>159759</v>
      </c>
      <c r="CZ1438" t="s">
        <v>239</v>
      </c>
      <c r="DA1438" t="s">
        <v>3113</v>
      </c>
      <c r="DB1438">
        <v>157177</v>
      </c>
      <c r="DC1438">
        <v>158445</v>
      </c>
      <c r="DD1438">
        <v>159783</v>
      </c>
      <c r="DE1438">
        <v>156228</v>
      </c>
      <c r="DF1438">
        <v>157200</v>
      </c>
      <c r="DG1438">
        <v>160875</v>
      </c>
      <c r="DH1438">
        <v>159694</v>
      </c>
      <c r="DI1438">
        <v>157694</v>
      </c>
      <c r="DJ1438">
        <v>156997</v>
      </c>
      <c r="DK1438">
        <v>157469</v>
      </c>
      <c r="DL1438">
        <v>161334</v>
      </c>
      <c r="DM1438">
        <v>159759</v>
      </c>
      <c r="DN1438">
        <f t="shared" si="26"/>
        <v>1902655</v>
      </c>
    </row>
    <row r="1439" spans="89:118" x14ac:dyDescent="0.45">
      <c r="CK1439" t="s">
        <v>239</v>
      </c>
      <c r="CL1439" t="s">
        <v>3120</v>
      </c>
      <c r="CM1439" s="32">
        <v>129000</v>
      </c>
      <c r="CN1439" s="32">
        <v>129000</v>
      </c>
      <c r="CO1439" s="32">
        <v>129000</v>
      </c>
      <c r="CP1439" s="32">
        <v>129000</v>
      </c>
      <c r="CQ1439" s="32">
        <v>129000</v>
      </c>
      <c r="CR1439" s="32">
        <v>129000</v>
      </c>
      <c r="CS1439" s="32">
        <v>129000</v>
      </c>
      <c r="CT1439" s="32">
        <v>129000</v>
      </c>
      <c r="CU1439" s="32">
        <v>129000</v>
      </c>
      <c r="CV1439" s="32">
        <v>129000</v>
      </c>
      <c r="CW1439" s="32">
        <v>129000</v>
      </c>
      <c r="CX1439" s="32">
        <v>129000</v>
      </c>
      <c r="CZ1439" t="s">
        <v>239</v>
      </c>
      <c r="DA1439" t="s">
        <v>3120</v>
      </c>
      <c r="DB1439">
        <v>129000</v>
      </c>
      <c r="DC1439">
        <v>129000</v>
      </c>
      <c r="DD1439">
        <v>129000</v>
      </c>
      <c r="DE1439">
        <v>129000</v>
      </c>
      <c r="DF1439">
        <v>129000</v>
      </c>
      <c r="DG1439">
        <v>129000</v>
      </c>
      <c r="DH1439">
        <v>129000</v>
      </c>
      <c r="DI1439">
        <v>129000</v>
      </c>
      <c r="DJ1439">
        <v>129000</v>
      </c>
      <c r="DK1439">
        <v>129000</v>
      </c>
      <c r="DL1439">
        <v>129000</v>
      </c>
      <c r="DM1439">
        <v>129000</v>
      </c>
      <c r="DN1439">
        <f t="shared" si="26"/>
        <v>1548000</v>
      </c>
    </row>
    <row r="1440" spans="89:118" x14ac:dyDescent="0.45">
      <c r="CK1440" t="s">
        <v>239</v>
      </c>
      <c r="CL1440" t="s">
        <v>3103</v>
      </c>
      <c r="CM1440" s="32">
        <v>42063</v>
      </c>
      <c r="CN1440" s="32">
        <v>42429</v>
      </c>
      <c r="CO1440" s="32">
        <v>42038</v>
      </c>
      <c r="CP1440" s="32">
        <v>41213</v>
      </c>
      <c r="CQ1440" s="32">
        <v>43683</v>
      </c>
      <c r="CR1440" s="32">
        <v>41716</v>
      </c>
      <c r="CS1440" s="32">
        <v>41052</v>
      </c>
      <c r="CT1440" s="32">
        <v>41297</v>
      </c>
      <c r="CU1440" s="32">
        <v>41348</v>
      </c>
      <c r="CV1440" s="32">
        <v>42873</v>
      </c>
      <c r="CW1440" s="32">
        <v>46977</v>
      </c>
      <c r="CX1440" s="32">
        <v>43218</v>
      </c>
      <c r="CZ1440" t="s">
        <v>239</v>
      </c>
      <c r="DA1440" t="s">
        <v>3103</v>
      </c>
      <c r="DB1440">
        <v>42063</v>
      </c>
      <c r="DC1440">
        <v>42429</v>
      </c>
      <c r="DD1440">
        <v>42038</v>
      </c>
      <c r="DE1440">
        <v>41213</v>
      </c>
      <c r="DF1440">
        <v>43683</v>
      </c>
      <c r="DG1440">
        <v>41716</v>
      </c>
      <c r="DH1440">
        <v>41052</v>
      </c>
      <c r="DI1440">
        <v>41297</v>
      </c>
      <c r="DJ1440">
        <v>41348</v>
      </c>
      <c r="DK1440">
        <v>42873</v>
      </c>
      <c r="DL1440">
        <v>46977</v>
      </c>
      <c r="DM1440">
        <v>43218</v>
      </c>
      <c r="DN1440">
        <f t="shared" si="26"/>
        <v>509907</v>
      </c>
    </row>
    <row r="1441" spans="89:118" x14ac:dyDescent="0.45">
      <c r="CK1441" t="s">
        <v>239</v>
      </c>
      <c r="CL1441" t="s">
        <v>3107</v>
      </c>
      <c r="CM1441" s="32">
        <v>4400</v>
      </c>
      <c r="CN1441" s="32">
        <v>4400</v>
      </c>
      <c r="CO1441" s="32">
        <v>4400</v>
      </c>
      <c r="CP1441" s="32">
        <v>4400</v>
      </c>
      <c r="CQ1441" s="32">
        <v>4400</v>
      </c>
      <c r="CR1441" s="32">
        <v>4400</v>
      </c>
      <c r="CS1441" s="32">
        <v>4400</v>
      </c>
      <c r="CT1441" s="32">
        <v>4400</v>
      </c>
      <c r="CU1441" s="32">
        <v>4400</v>
      </c>
      <c r="CV1441" s="32">
        <v>4400</v>
      </c>
      <c r="CW1441" s="32">
        <v>4400</v>
      </c>
      <c r="CX1441" s="32">
        <v>4400</v>
      </c>
      <c r="CZ1441" t="s">
        <v>239</v>
      </c>
      <c r="DA1441" t="s">
        <v>3107</v>
      </c>
      <c r="DB1441">
        <v>4400</v>
      </c>
      <c r="DC1441">
        <v>4400</v>
      </c>
      <c r="DD1441">
        <v>4400</v>
      </c>
      <c r="DE1441">
        <v>4400</v>
      </c>
      <c r="DF1441">
        <v>4400</v>
      </c>
      <c r="DG1441">
        <v>4400</v>
      </c>
      <c r="DH1441">
        <v>4400</v>
      </c>
      <c r="DI1441">
        <v>4400</v>
      </c>
      <c r="DJ1441">
        <v>4400</v>
      </c>
      <c r="DK1441">
        <v>4400</v>
      </c>
      <c r="DL1441">
        <v>4400</v>
      </c>
      <c r="DM1441">
        <v>4400</v>
      </c>
      <c r="DN1441">
        <f t="shared" si="26"/>
        <v>52800</v>
      </c>
    </row>
    <row r="1442" spans="89:118" x14ac:dyDescent="0.45">
      <c r="CK1442" t="s">
        <v>1152</v>
      </c>
      <c r="CL1442" t="s">
        <v>3109</v>
      </c>
      <c r="CM1442" s="32">
        <v>5710</v>
      </c>
      <c r="CN1442" s="32">
        <v>5710</v>
      </c>
      <c r="CO1442" s="32">
        <v>5710</v>
      </c>
      <c r="CP1442" s="32">
        <v>5710</v>
      </c>
      <c r="CQ1442" s="32">
        <v>5710</v>
      </c>
      <c r="CR1442" s="32">
        <v>5710</v>
      </c>
      <c r="CS1442" s="32">
        <v>5710</v>
      </c>
      <c r="CT1442" s="32">
        <v>5710</v>
      </c>
      <c r="CU1442" s="32">
        <v>5710</v>
      </c>
      <c r="CV1442" s="32">
        <v>5710</v>
      </c>
      <c r="CW1442" s="32">
        <v>0</v>
      </c>
      <c r="CX1442" s="32">
        <v>0</v>
      </c>
      <c r="CZ1442" t="s">
        <v>1152</v>
      </c>
      <c r="DA1442" t="s">
        <v>3109</v>
      </c>
      <c r="DB1442">
        <v>5710</v>
      </c>
      <c r="DC1442">
        <v>5710</v>
      </c>
      <c r="DD1442">
        <v>5710</v>
      </c>
      <c r="DE1442">
        <v>5710</v>
      </c>
      <c r="DF1442">
        <v>5710</v>
      </c>
      <c r="DG1442">
        <v>5710</v>
      </c>
      <c r="DH1442">
        <v>5710</v>
      </c>
      <c r="DI1442">
        <v>5710</v>
      </c>
      <c r="DJ1442">
        <v>5710</v>
      </c>
      <c r="DK1442">
        <v>5710</v>
      </c>
      <c r="DL1442">
        <v>0</v>
      </c>
      <c r="DM1442">
        <v>0</v>
      </c>
      <c r="DN1442">
        <f t="shared" si="26"/>
        <v>57100</v>
      </c>
    </row>
    <row r="1443" spans="89:118" x14ac:dyDescent="0.45">
      <c r="CK1443" t="s">
        <v>1152</v>
      </c>
      <c r="CL1443" t="s">
        <v>3108</v>
      </c>
      <c r="CM1443" s="32">
        <v>4950</v>
      </c>
      <c r="CN1443" s="32">
        <v>4950</v>
      </c>
      <c r="CO1443" s="32">
        <v>4950</v>
      </c>
      <c r="CP1443" s="32">
        <v>4950</v>
      </c>
      <c r="CQ1443" s="32">
        <v>4950</v>
      </c>
      <c r="CR1443" s="32">
        <v>4950</v>
      </c>
      <c r="CS1443" s="32">
        <v>4950</v>
      </c>
      <c r="CT1443" s="32">
        <v>4950</v>
      </c>
      <c r="CU1443" s="32">
        <v>4950</v>
      </c>
      <c r="CV1443" s="32">
        <v>4950</v>
      </c>
      <c r="CW1443" s="32">
        <v>4950</v>
      </c>
      <c r="CX1443" s="32">
        <v>4950</v>
      </c>
      <c r="CZ1443" t="s">
        <v>1152</v>
      </c>
      <c r="DA1443" t="s">
        <v>3108</v>
      </c>
      <c r="DB1443">
        <v>4950</v>
      </c>
      <c r="DC1443">
        <v>4950</v>
      </c>
      <c r="DD1443">
        <v>4950</v>
      </c>
      <c r="DE1443">
        <v>4950</v>
      </c>
      <c r="DF1443">
        <v>4950</v>
      </c>
      <c r="DG1443">
        <v>4950</v>
      </c>
      <c r="DH1443">
        <v>4950</v>
      </c>
      <c r="DI1443">
        <v>4950</v>
      </c>
      <c r="DJ1443">
        <v>4950</v>
      </c>
      <c r="DK1443">
        <v>4950</v>
      </c>
      <c r="DL1443">
        <v>4950</v>
      </c>
      <c r="DM1443">
        <v>4950</v>
      </c>
      <c r="DN1443">
        <f t="shared" si="26"/>
        <v>59400</v>
      </c>
    </row>
    <row r="1444" spans="89:118" x14ac:dyDescent="0.45">
      <c r="CK1444" t="s">
        <v>1152</v>
      </c>
      <c r="CL1444" t="s">
        <v>3119</v>
      </c>
      <c r="CM1444" s="32">
        <v>-3199</v>
      </c>
      <c r="CN1444" s="32">
        <v>-3130</v>
      </c>
      <c r="CO1444" s="32">
        <v>-3352</v>
      </c>
      <c r="CP1444" s="32">
        <v>-3381</v>
      </c>
      <c r="CQ1444" s="32">
        <v>-3964</v>
      </c>
      <c r="CR1444" s="32">
        <v>-4116</v>
      </c>
      <c r="CS1444" s="32">
        <v>-2067</v>
      </c>
      <c r="CT1444" s="32">
        <v>-2030</v>
      </c>
      <c r="CU1444" s="32">
        <v>-2046</v>
      </c>
      <c r="CV1444" s="32">
        <v>-2005</v>
      </c>
      <c r="CW1444" s="32">
        <v>-1981</v>
      </c>
      <c r="CX1444" s="32">
        <v>-2020</v>
      </c>
      <c r="CZ1444" t="s">
        <v>1152</v>
      </c>
      <c r="DA1444" t="s">
        <v>3119</v>
      </c>
      <c r="DB1444">
        <v>-3199</v>
      </c>
      <c r="DC1444">
        <v>-3130</v>
      </c>
      <c r="DD1444">
        <v>-3352</v>
      </c>
      <c r="DE1444">
        <v>-3381</v>
      </c>
      <c r="DF1444">
        <v>-3964</v>
      </c>
      <c r="DG1444">
        <v>-4116</v>
      </c>
      <c r="DH1444">
        <v>-2067</v>
      </c>
      <c r="DI1444">
        <v>-2030</v>
      </c>
      <c r="DJ1444">
        <v>-2046</v>
      </c>
      <c r="DK1444">
        <v>-2005</v>
      </c>
      <c r="DL1444">
        <v>-1981</v>
      </c>
      <c r="DM1444">
        <v>-2020</v>
      </c>
      <c r="DN1444">
        <f t="shared" si="26"/>
        <v>-33291</v>
      </c>
    </row>
    <row r="1445" spans="89:118" x14ac:dyDescent="0.45">
      <c r="CK1445" t="s">
        <v>1152</v>
      </c>
      <c r="CL1445" t="s">
        <v>3115</v>
      </c>
      <c r="CM1445" s="32">
        <v>175431.541</v>
      </c>
      <c r="CN1445" s="32">
        <v>175951.899</v>
      </c>
      <c r="CO1445" s="32">
        <v>177275.766</v>
      </c>
      <c r="CP1445" s="32">
        <v>201384.766</v>
      </c>
      <c r="CQ1445" s="32">
        <v>201385.766</v>
      </c>
      <c r="CR1445" s="32">
        <v>225757.766</v>
      </c>
      <c r="CS1445" s="32">
        <v>186617.766</v>
      </c>
      <c r="CT1445" s="32">
        <v>196711.766</v>
      </c>
      <c r="CU1445" s="32">
        <v>186574.766</v>
      </c>
      <c r="CV1445" s="32">
        <v>186111.766</v>
      </c>
      <c r="CW1445" s="32">
        <v>183734.766</v>
      </c>
      <c r="CX1445" s="32">
        <v>183701.766</v>
      </c>
      <c r="CZ1445" t="s">
        <v>1152</v>
      </c>
      <c r="DA1445" t="s">
        <v>3115</v>
      </c>
      <c r="DB1445">
        <v>175431.541</v>
      </c>
      <c r="DC1445">
        <v>175951.899</v>
      </c>
      <c r="DD1445">
        <v>177275.766</v>
      </c>
      <c r="DE1445">
        <v>201384.766</v>
      </c>
      <c r="DF1445">
        <v>201385.766</v>
      </c>
      <c r="DG1445">
        <v>225757.766</v>
      </c>
      <c r="DH1445">
        <v>186617.766</v>
      </c>
      <c r="DI1445">
        <v>196711.766</v>
      </c>
      <c r="DJ1445">
        <v>186574.766</v>
      </c>
      <c r="DK1445">
        <v>186111.766</v>
      </c>
      <c r="DL1445">
        <v>183734.766</v>
      </c>
      <c r="DM1445">
        <v>183701.766</v>
      </c>
      <c r="DN1445">
        <f t="shared" si="26"/>
        <v>2280640.1000000006</v>
      </c>
    </row>
    <row r="1446" spans="89:118" x14ac:dyDescent="0.45">
      <c r="CK1446" t="s">
        <v>1152</v>
      </c>
      <c r="CL1446" t="s">
        <v>3111</v>
      </c>
      <c r="CM1446" s="32">
        <v>16017</v>
      </c>
      <c r="CN1446" s="32">
        <v>12599</v>
      </c>
      <c r="CO1446" s="32">
        <v>12667</v>
      </c>
      <c r="CP1446" s="32">
        <v>17007</v>
      </c>
      <c r="CQ1446" s="32">
        <v>13718</v>
      </c>
      <c r="CR1446" s="32">
        <v>8534</v>
      </c>
      <c r="CS1446" s="32">
        <v>11915</v>
      </c>
      <c r="CT1446" s="32">
        <v>8263</v>
      </c>
      <c r="CU1446" s="32">
        <v>11184</v>
      </c>
      <c r="CV1446" s="32">
        <v>10625</v>
      </c>
      <c r="CW1446" s="32">
        <v>7226</v>
      </c>
      <c r="CX1446" s="32">
        <v>9194</v>
      </c>
      <c r="CZ1446" t="s">
        <v>1152</v>
      </c>
      <c r="DA1446" t="s">
        <v>3111</v>
      </c>
      <c r="DB1446">
        <v>16017</v>
      </c>
      <c r="DC1446">
        <v>12599</v>
      </c>
      <c r="DD1446">
        <v>12667</v>
      </c>
      <c r="DE1446">
        <v>17007</v>
      </c>
      <c r="DF1446">
        <v>13718</v>
      </c>
      <c r="DG1446">
        <v>8534</v>
      </c>
      <c r="DH1446">
        <v>11915</v>
      </c>
      <c r="DI1446">
        <v>8263</v>
      </c>
      <c r="DJ1446">
        <v>11184</v>
      </c>
      <c r="DK1446">
        <v>10625</v>
      </c>
      <c r="DL1446">
        <v>7226</v>
      </c>
      <c r="DM1446">
        <v>9194</v>
      </c>
      <c r="DN1446">
        <f t="shared" si="26"/>
        <v>138949</v>
      </c>
    </row>
    <row r="1447" spans="89:118" x14ac:dyDescent="0.45">
      <c r="CK1447" t="s">
        <v>1152</v>
      </c>
      <c r="CL1447" t="s">
        <v>3636</v>
      </c>
      <c r="CM1447" s="32">
        <v>15000</v>
      </c>
      <c r="CN1447" s="32">
        <v>15000</v>
      </c>
      <c r="CO1447" s="32">
        <v>15000</v>
      </c>
      <c r="CP1447" s="32">
        <v>15000</v>
      </c>
      <c r="CQ1447" s="32">
        <v>15000</v>
      </c>
      <c r="CR1447" s="32">
        <v>15000</v>
      </c>
      <c r="CS1447" s="32">
        <v>0</v>
      </c>
      <c r="CT1447" s="32">
        <v>0</v>
      </c>
      <c r="CU1447" s="32">
        <v>0</v>
      </c>
      <c r="CV1447" s="32">
        <v>0</v>
      </c>
      <c r="CW1447" s="32">
        <v>0</v>
      </c>
      <c r="CX1447" s="32">
        <v>0</v>
      </c>
      <c r="CZ1447" t="s">
        <v>1152</v>
      </c>
      <c r="DA1447" t="s">
        <v>3636</v>
      </c>
      <c r="DB1447">
        <v>15000</v>
      </c>
      <c r="DC1447">
        <v>15000</v>
      </c>
      <c r="DD1447">
        <v>15000</v>
      </c>
      <c r="DE1447">
        <v>15000</v>
      </c>
      <c r="DF1447">
        <v>15000</v>
      </c>
      <c r="DG1447">
        <v>15000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f t="shared" si="26"/>
        <v>90000</v>
      </c>
    </row>
    <row r="1448" spans="89:118" x14ac:dyDescent="0.45">
      <c r="CK1448" t="s">
        <v>1152</v>
      </c>
      <c r="CL1448" t="s">
        <v>3100</v>
      </c>
      <c r="CM1448" s="32">
        <v>100500</v>
      </c>
      <c r="CN1448" s="32">
        <v>100500</v>
      </c>
      <c r="CO1448" s="32">
        <v>99694</v>
      </c>
      <c r="CP1448" s="32">
        <v>99650</v>
      </c>
      <c r="CQ1448" s="32">
        <v>100500</v>
      </c>
      <c r="CR1448" s="32">
        <v>100500</v>
      </c>
      <c r="CS1448" s="32">
        <v>100500</v>
      </c>
      <c r="CT1448" s="32">
        <v>100500</v>
      </c>
      <c r="CU1448" s="32">
        <v>100500</v>
      </c>
      <c r="CV1448" s="32">
        <v>100500</v>
      </c>
      <c r="CW1448" s="32">
        <v>100500</v>
      </c>
      <c r="CX1448" s="32">
        <v>100500</v>
      </c>
      <c r="CZ1448" t="s">
        <v>1152</v>
      </c>
      <c r="DA1448" t="s">
        <v>3100</v>
      </c>
      <c r="DB1448">
        <v>100500</v>
      </c>
      <c r="DC1448">
        <v>100500</v>
      </c>
      <c r="DD1448">
        <v>99694</v>
      </c>
      <c r="DE1448">
        <v>99650</v>
      </c>
      <c r="DF1448">
        <v>100500</v>
      </c>
      <c r="DG1448">
        <v>100500</v>
      </c>
      <c r="DH1448">
        <v>100500</v>
      </c>
      <c r="DI1448">
        <v>100500</v>
      </c>
      <c r="DJ1448">
        <v>100500</v>
      </c>
      <c r="DK1448">
        <v>100500</v>
      </c>
      <c r="DL1448">
        <v>100500</v>
      </c>
      <c r="DM1448">
        <v>100500</v>
      </c>
      <c r="DN1448">
        <f t="shared" si="26"/>
        <v>1204344</v>
      </c>
    </row>
    <row r="1449" spans="89:118" x14ac:dyDescent="0.45">
      <c r="CK1449" t="s">
        <v>1152</v>
      </c>
      <c r="CL1449" t="s">
        <v>3104</v>
      </c>
      <c r="CM1449" s="32">
        <v>58000</v>
      </c>
      <c r="CN1449" s="32">
        <v>58000</v>
      </c>
      <c r="CO1449" s="32">
        <v>58000</v>
      </c>
      <c r="CP1449" s="32">
        <v>58000</v>
      </c>
      <c r="CQ1449" s="32">
        <v>58000</v>
      </c>
      <c r="CR1449" s="32">
        <v>58000</v>
      </c>
      <c r="CS1449" s="32">
        <v>58000</v>
      </c>
      <c r="CT1449" s="32">
        <v>58000</v>
      </c>
      <c r="CU1449" s="32">
        <v>58000</v>
      </c>
      <c r="CV1449" s="32">
        <v>61000</v>
      </c>
      <c r="CW1449" s="32">
        <v>58000</v>
      </c>
      <c r="CX1449" s="32">
        <v>58000</v>
      </c>
      <c r="CZ1449" t="s">
        <v>1152</v>
      </c>
      <c r="DA1449" t="s">
        <v>3104</v>
      </c>
      <c r="DB1449">
        <v>58000</v>
      </c>
      <c r="DC1449">
        <v>58000</v>
      </c>
      <c r="DD1449">
        <v>58000</v>
      </c>
      <c r="DE1449">
        <v>58000</v>
      </c>
      <c r="DF1449">
        <v>58000</v>
      </c>
      <c r="DG1449">
        <v>58000</v>
      </c>
      <c r="DH1449">
        <v>58000</v>
      </c>
      <c r="DI1449">
        <v>58000</v>
      </c>
      <c r="DJ1449">
        <v>58000</v>
      </c>
      <c r="DK1449">
        <v>61000</v>
      </c>
      <c r="DL1449">
        <v>58000</v>
      </c>
      <c r="DM1449">
        <v>58000</v>
      </c>
      <c r="DN1449">
        <f t="shared" si="26"/>
        <v>699000</v>
      </c>
    </row>
    <row r="1450" spans="89:118" x14ac:dyDescent="0.45">
      <c r="CK1450" t="s">
        <v>1152</v>
      </c>
      <c r="CL1450" t="s">
        <v>3116</v>
      </c>
      <c r="CM1450" s="32">
        <v>259626</v>
      </c>
      <c r="CN1450" s="32">
        <v>259626</v>
      </c>
      <c r="CO1450" s="32">
        <v>259626</v>
      </c>
      <c r="CP1450" s="32">
        <v>235416</v>
      </c>
      <c r="CQ1450" s="32">
        <v>155565</v>
      </c>
      <c r="CR1450" s="32">
        <v>42000</v>
      </c>
      <c r="CS1450" s="32">
        <v>30000</v>
      </c>
      <c r="CT1450" s="32">
        <v>30000</v>
      </c>
      <c r="CU1450" s="32">
        <v>30000</v>
      </c>
      <c r="CV1450" s="32">
        <v>30000</v>
      </c>
      <c r="CW1450" s="32">
        <v>30000</v>
      </c>
      <c r="CX1450" s="32">
        <v>30000</v>
      </c>
      <c r="CZ1450" t="s">
        <v>1152</v>
      </c>
      <c r="DA1450" t="s">
        <v>3116</v>
      </c>
      <c r="DB1450">
        <v>259626</v>
      </c>
      <c r="DC1450">
        <v>259626</v>
      </c>
      <c r="DD1450">
        <v>259626</v>
      </c>
      <c r="DE1450">
        <v>235416</v>
      </c>
      <c r="DF1450">
        <v>155565</v>
      </c>
      <c r="DG1450">
        <v>42000</v>
      </c>
      <c r="DH1450">
        <v>30000</v>
      </c>
      <c r="DI1450">
        <v>30000</v>
      </c>
      <c r="DJ1450">
        <v>30000</v>
      </c>
      <c r="DK1450">
        <v>30000</v>
      </c>
      <c r="DL1450">
        <v>30000</v>
      </c>
      <c r="DM1450">
        <v>30000</v>
      </c>
      <c r="DN1450">
        <f t="shared" si="26"/>
        <v>1391859</v>
      </c>
    </row>
    <row r="1451" spans="89:118" x14ac:dyDescent="0.45">
      <c r="CK1451" t="s">
        <v>1152</v>
      </c>
      <c r="CL1451" t="s">
        <v>3112</v>
      </c>
      <c r="CM1451" s="32">
        <v>48450</v>
      </c>
      <c r="CN1451" s="32">
        <v>48450</v>
      </c>
      <c r="CO1451" s="32">
        <v>48450</v>
      </c>
      <c r="CP1451" s="32">
        <v>48450</v>
      </c>
      <c r="CQ1451" s="32">
        <v>48450</v>
      </c>
      <c r="CR1451" s="32">
        <v>48450</v>
      </c>
      <c r="CS1451" s="32">
        <v>48450</v>
      </c>
      <c r="CT1451" s="32">
        <v>48450</v>
      </c>
      <c r="CU1451" s="32">
        <v>48450</v>
      </c>
      <c r="CV1451" s="32">
        <v>48450</v>
      </c>
      <c r="CW1451" s="32">
        <v>48450</v>
      </c>
      <c r="CX1451" s="32">
        <v>48450</v>
      </c>
      <c r="CZ1451" t="s">
        <v>1152</v>
      </c>
      <c r="DA1451" t="s">
        <v>3112</v>
      </c>
      <c r="DB1451">
        <v>48450</v>
      </c>
      <c r="DC1451">
        <v>48450</v>
      </c>
      <c r="DD1451">
        <v>48450</v>
      </c>
      <c r="DE1451">
        <v>48450</v>
      </c>
      <c r="DF1451">
        <v>48450</v>
      </c>
      <c r="DG1451">
        <v>48450</v>
      </c>
      <c r="DH1451">
        <v>48450</v>
      </c>
      <c r="DI1451">
        <v>48450</v>
      </c>
      <c r="DJ1451">
        <v>48450</v>
      </c>
      <c r="DK1451">
        <v>48450</v>
      </c>
      <c r="DL1451">
        <v>48450</v>
      </c>
      <c r="DM1451">
        <v>48450</v>
      </c>
      <c r="DN1451">
        <f t="shared" si="26"/>
        <v>581400</v>
      </c>
    </row>
    <row r="1452" spans="89:118" x14ac:dyDescent="0.45">
      <c r="CK1452" t="s">
        <v>1152</v>
      </c>
      <c r="CL1452" t="s">
        <v>3122</v>
      </c>
      <c r="CM1452" s="32">
        <v>15200</v>
      </c>
      <c r="CN1452" s="32">
        <v>30400</v>
      </c>
      <c r="CO1452" s="32">
        <v>16600</v>
      </c>
      <c r="CP1452" s="32">
        <v>28600</v>
      </c>
      <c r="CQ1452" s="32">
        <v>16000</v>
      </c>
      <c r="CR1452" s="32">
        <v>8800</v>
      </c>
      <c r="CS1452" s="32">
        <v>6000</v>
      </c>
      <c r="CT1452" s="32">
        <v>6000</v>
      </c>
      <c r="CU1452" s="32">
        <v>6000</v>
      </c>
      <c r="CV1452" s="32">
        <v>6000</v>
      </c>
      <c r="CW1452" s="32">
        <v>6000</v>
      </c>
      <c r="CX1452" s="32">
        <v>11000</v>
      </c>
      <c r="CZ1452" t="s">
        <v>1152</v>
      </c>
      <c r="DA1452" t="s">
        <v>3122</v>
      </c>
      <c r="DB1452">
        <v>15200</v>
      </c>
      <c r="DC1452">
        <v>30400</v>
      </c>
      <c r="DD1452">
        <v>16600</v>
      </c>
      <c r="DE1452">
        <v>28600</v>
      </c>
      <c r="DF1452">
        <v>16000</v>
      </c>
      <c r="DG1452">
        <v>8800</v>
      </c>
      <c r="DH1452">
        <v>6000</v>
      </c>
      <c r="DI1452">
        <v>6000</v>
      </c>
      <c r="DJ1452">
        <v>6000</v>
      </c>
      <c r="DK1452">
        <v>6000</v>
      </c>
      <c r="DL1452">
        <v>6000</v>
      </c>
      <c r="DM1452">
        <v>11000</v>
      </c>
      <c r="DN1452">
        <f t="shared" si="26"/>
        <v>156600</v>
      </c>
    </row>
    <row r="1453" spans="89:118" x14ac:dyDescent="0.45">
      <c r="CK1453" t="s">
        <v>1152</v>
      </c>
      <c r="CL1453" t="s">
        <v>3117</v>
      </c>
      <c r="CM1453" s="32">
        <v>0</v>
      </c>
      <c r="CN1453" s="32">
        <v>0</v>
      </c>
      <c r="CO1453" s="32">
        <v>0</v>
      </c>
      <c r="CP1453" s="32">
        <v>820</v>
      </c>
      <c r="CQ1453" s="32">
        <v>0</v>
      </c>
      <c r="CR1453" s="32">
        <v>0</v>
      </c>
      <c r="CS1453" s="32">
        <v>0</v>
      </c>
      <c r="CT1453" s="32">
        <v>0</v>
      </c>
      <c r="CU1453" s="32">
        <v>0</v>
      </c>
      <c r="CV1453" s="32">
        <v>0</v>
      </c>
      <c r="CW1453" s="32">
        <v>0</v>
      </c>
      <c r="CX1453" s="32">
        <v>0</v>
      </c>
      <c r="CZ1453" t="s">
        <v>1152</v>
      </c>
      <c r="DA1453" t="s">
        <v>3117</v>
      </c>
      <c r="DB1453">
        <v>0</v>
      </c>
      <c r="DC1453">
        <v>0</v>
      </c>
      <c r="DD1453">
        <v>0</v>
      </c>
      <c r="DE1453">
        <v>820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f t="shared" si="26"/>
        <v>820</v>
      </c>
    </row>
    <row r="1454" spans="89:118" x14ac:dyDescent="0.45">
      <c r="CK1454" t="s">
        <v>1152</v>
      </c>
      <c r="CL1454" t="s">
        <v>3102</v>
      </c>
      <c r="CM1454" s="32">
        <v>30000</v>
      </c>
      <c r="CN1454" s="32">
        <v>30000</v>
      </c>
      <c r="CO1454" s="32">
        <v>30000</v>
      </c>
      <c r="CP1454" s="32">
        <v>30000</v>
      </c>
      <c r="CQ1454" s="32">
        <v>24194</v>
      </c>
      <c r="CR1454" s="32">
        <v>0</v>
      </c>
      <c r="CS1454" s="32">
        <v>0</v>
      </c>
      <c r="CT1454" s="32">
        <v>0</v>
      </c>
      <c r="CU1454" s="32">
        <v>0</v>
      </c>
      <c r="CV1454" s="32">
        <v>0</v>
      </c>
      <c r="CW1454" s="32">
        <v>0</v>
      </c>
      <c r="CX1454" s="32">
        <v>0</v>
      </c>
      <c r="CZ1454" t="s">
        <v>1152</v>
      </c>
      <c r="DA1454" t="s">
        <v>3102</v>
      </c>
      <c r="DB1454">
        <v>30000</v>
      </c>
      <c r="DC1454">
        <v>30000</v>
      </c>
      <c r="DD1454">
        <v>30000</v>
      </c>
      <c r="DE1454">
        <v>30000</v>
      </c>
      <c r="DF1454">
        <v>24194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f t="shared" si="26"/>
        <v>144194</v>
      </c>
    </row>
    <row r="1455" spans="89:118" x14ac:dyDescent="0.45">
      <c r="CK1455" t="s">
        <v>1152</v>
      </c>
      <c r="CL1455" t="s">
        <v>3113</v>
      </c>
      <c r="CM1455" s="32">
        <v>67341</v>
      </c>
      <c r="CN1455" s="32">
        <v>65782</v>
      </c>
      <c r="CO1455" s="32">
        <v>72093</v>
      </c>
      <c r="CP1455" s="32">
        <v>66627</v>
      </c>
      <c r="CQ1455" s="32">
        <v>66714</v>
      </c>
      <c r="CR1455" s="32">
        <v>64587</v>
      </c>
      <c r="CS1455" s="32">
        <v>68739</v>
      </c>
      <c r="CT1455" s="32">
        <v>69498</v>
      </c>
      <c r="CU1455" s="32">
        <v>72326</v>
      </c>
      <c r="CV1455" s="32">
        <v>68065</v>
      </c>
      <c r="CW1455" s="32">
        <v>66439</v>
      </c>
      <c r="CX1455" s="32">
        <v>64152</v>
      </c>
      <c r="CZ1455" t="s">
        <v>1152</v>
      </c>
      <c r="DA1455" t="s">
        <v>3113</v>
      </c>
      <c r="DB1455">
        <v>67341</v>
      </c>
      <c r="DC1455">
        <v>65782</v>
      </c>
      <c r="DD1455">
        <v>72093</v>
      </c>
      <c r="DE1455">
        <v>66627</v>
      </c>
      <c r="DF1455">
        <v>66714</v>
      </c>
      <c r="DG1455">
        <v>64587</v>
      </c>
      <c r="DH1455">
        <v>68739</v>
      </c>
      <c r="DI1455">
        <v>69498</v>
      </c>
      <c r="DJ1455">
        <v>72326</v>
      </c>
      <c r="DK1455">
        <v>68065</v>
      </c>
      <c r="DL1455">
        <v>66439</v>
      </c>
      <c r="DM1455">
        <v>64152</v>
      </c>
      <c r="DN1455">
        <f t="shared" si="26"/>
        <v>812363</v>
      </c>
    </row>
    <row r="1456" spans="89:118" x14ac:dyDescent="0.45">
      <c r="CK1456" t="s">
        <v>1152</v>
      </c>
      <c r="CL1456" t="s">
        <v>3402</v>
      </c>
      <c r="CM1456" s="32">
        <v>122000</v>
      </c>
      <c r="CN1456" s="32">
        <v>122351</v>
      </c>
      <c r="CO1456" s="32">
        <v>122273</v>
      </c>
      <c r="CP1456" s="32">
        <v>122312</v>
      </c>
      <c r="CQ1456" s="32">
        <v>114631</v>
      </c>
      <c r="CR1456" s="32">
        <v>106000</v>
      </c>
      <c r="CS1456" s="32">
        <v>106616</v>
      </c>
      <c r="CT1456" s="32">
        <v>106213</v>
      </c>
      <c r="CU1456" s="32">
        <v>106234</v>
      </c>
      <c r="CV1456" s="32">
        <v>106507</v>
      </c>
      <c r="CW1456" s="32">
        <v>106286</v>
      </c>
      <c r="CX1456" s="32">
        <v>107146</v>
      </c>
      <c r="CZ1456" t="s">
        <v>1152</v>
      </c>
      <c r="DA1456" t="s">
        <v>3402</v>
      </c>
      <c r="DB1456">
        <v>122000</v>
      </c>
      <c r="DC1456">
        <v>122351</v>
      </c>
      <c r="DD1456">
        <v>122273</v>
      </c>
      <c r="DE1456">
        <v>122312</v>
      </c>
      <c r="DF1456">
        <v>114631</v>
      </c>
      <c r="DG1456">
        <v>106000</v>
      </c>
      <c r="DH1456">
        <v>106616</v>
      </c>
      <c r="DI1456">
        <v>106213</v>
      </c>
      <c r="DJ1456">
        <v>106234</v>
      </c>
      <c r="DK1456">
        <v>106507</v>
      </c>
      <c r="DL1456">
        <v>106286</v>
      </c>
      <c r="DM1456">
        <v>107146</v>
      </c>
      <c r="DN1456">
        <f t="shared" si="26"/>
        <v>1348569</v>
      </c>
    </row>
    <row r="1457" spans="89:118" x14ac:dyDescent="0.45">
      <c r="CK1457" t="s">
        <v>1152</v>
      </c>
      <c r="CL1457" t="s">
        <v>3101</v>
      </c>
      <c r="CM1457" s="32">
        <v>24480</v>
      </c>
      <c r="CN1457" s="32">
        <v>24480</v>
      </c>
      <c r="CO1457" s="32">
        <v>24480</v>
      </c>
      <c r="CP1457" s="32">
        <v>24480</v>
      </c>
      <c r="CQ1457" s="32">
        <v>24480</v>
      </c>
      <c r="CR1457" s="32">
        <v>24480</v>
      </c>
      <c r="CS1457" s="32">
        <v>24480</v>
      </c>
      <c r="CT1457" s="32">
        <v>24480</v>
      </c>
      <c r="CU1457" s="32">
        <v>24480</v>
      </c>
      <c r="CV1457" s="32">
        <v>24480</v>
      </c>
      <c r="CW1457" s="32">
        <v>24102</v>
      </c>
      <c r="CX1457" s="32">
        <v>24102</v>
      </c>
      <c r="CZ1457" t="s">
        <v>1152</v>
      </c>
      <c r="DA1457" t="s">
        <v>3101</v>
      </c>
      <c r="DB1457">
        <v>24480</v>
      </c>
      <c r="DC1457">
        <v>24480</v>
      </c>
      <c r="DD1457">
        <v>24480</v>
      </c>
      <c r="DE1457">
        <v>24480</v>
      </c>
      <c r="DF1457">
        <v>24480</v>
      </c>
      <c r="DG1457">
        <v>24480</v>
      </c>
      <c r="DH1457">
        <v>24480</v>
      </c>
      <c r="DI1457">
        <v>24480</v>
      </c>
      <c r="DJ1457">
        <v>24480</v>
      </c>
      <c r="DK1457">
        <v>24480</v>
      </c>
      <c r="DL1457">
        <v>24102</v>
      </c>
      <c r="DM1457">
        <v>24102</v>
      </c>
      <c r="DN1457">
        <f t="shared" si="26"/>
        <v>293004</v>
      </c>
    </row>
    <row r="1458" spans="89:118" x14ac:dyDescent="0.45">
      <c r="CK1458" t="s">
        <v>1152</v>
      </c>
      <c r="CL1458" t="s">
        <v>3103</v>
      </c>
      <c r="CM1458" s="32">
        <v>46154</v>
      </c>
      <c r="CN1458" s="32">
        <v>42764</v>
      </c>
      <c r="CO1458" s="32">
        <v>42718</v>
      </c>
      <c r="CP1458" s="32">
        <v>71655</v>
      </c>
      <c r="CQ1458" s="32">
        <v>25468</v>
      </c>
      <c r="CR1458" s="32">
        <v>15940</v>
      </c>
      <c r="CS1458" s="32">
        <v>16971</v>
      </c>
      <c r="CT1458" s="32">
        <v>19633</v>
      </c>
      <c r="CU1458" s="32">
        <v>20749</v>
      </c>
      <c r="CV1458" s="32">
        <v>20702</v>
      </c>
      <c r="CW1458" s="32">
        <v>19608</v>
      </c>
      <c r="CX1458" s="32">
        <v>21577</v>
      </c>
      <c r="CZ1458" t="s">
        <v>1152</v>
      </c>
      <c r="DA1458" t="s">
        <v>3103</v>
      </c>
      <c r="DB1458">
        <v>46154</v>
      </c>
      <c r="DC1458">
        <v>42764</v>
      </c>
      <c r="DD1458">
        <v>42718</v>
      </c>
      <c r="DE1458">
        <v>71655</v>
      </c>
      <c r="DF1458">
        <v>25468</v>
      </c>
      <c r="DG1458">
        <v>15940</v>
      </c>
      <c r="DH1458">
        <v>16971</v>
      </c>
      <c r="DI1458">
        <v>19633</v>
      </c>
      <c r="DJ1458">
        <v>20749</v>
      </c>
      <c r="DK1458">
        <v>20702</v>
      </c>
      <c r="DL1458">
        <v>19608</v>
      </c>
      <c r="DM1458">
        <v>21577</v>
      </c>
      <c r="DN1458">
        <f t="shared" si="26"/>
        <v>363939</v>
      </c>
    </row>
    <row r="1459" spans="89:118" x14ac:dyDescent="0.45">
      <c r="CK1459" t="s">
        <v>1152</v>
      </c>
      <c r="CL1459" t="s">
        <v>3107</v>
      </c>
      <c r="CM1459" s="32">
        <v>59444</v>
      </c>
      <c r="CN1459" s="32">
        <v>47324</v>
      </c>
      <c r="CO1459" s="32">
        <v>46848</v>
      </c>
      <c r="CP1459" s="32">
        <v>49482</v>
      </c>
      <c r="CQ1459" s="32">
        <v>39475</v>
      </c>
      <c r="CR1459" s="32">
        <v>34637</v>
      </c>
      <c r="CS1459" s="32">
        <v>34663</v>
      </c>
      <c r="CT1459" s="32">
        <v>36690</v>
      </c>
      <c r="CU1459" s="32">
        <v>43895</v>
      </c>
      <c r="CV1459" s="32">
        <v>37600</v>
      </c>
      <c r="CW1459" s="32">
        <v>35919</v>
      </c>
      <c r="CX1459" s="32">
        <v>47720</v>
      </c>
      <c r="CZ1459" t="s">
        <v>1152</v>
      </c>
      <c r="DA1459" t="s">
        <v>3107</v>
      </c>
      <c r="DB1459">
        <v>59444</v>
      </c>
      <c r="DC1459">
        <v>47324</v>
      </c>
      <c r="DD1459">
        <v>46848</v>
      </c>
      <c r="DE1459">
        <v>49482</v>
      </c>
      <c r="DF1459">
        <v>39475</v>
      </c>
      <c r="DG1459">
        <v>34637</v>
      </c>
      <c r="DH1459">
        <v>34663</v>
      </c>
      <c r="DI1459">
        <v>36690</v>
      </c>
      <c r="DJ1459">
        <v>43895</v>
      </c>
      <c r="DK1459">
        <v>37600</v>
      </c>
      <c r="DL1459">
        <v>35919</v>
      </c>
      <c r="DM1459">
        <v>47720</v>
      </c>
      <c r="DN1459">
        <f t="shared" si="26"/>
        <v>513697</v>
      </c>
    </row>
    <row r="1460" spans="89:118" x14ac:dyDescent="0.45">
      <c r="CK1460" t="s">
        <v>284</v>
      </c>
      <c r="CL1460" t="s">
        <v>3109</v>
      </c>
      <c r="CM1460" s="32">
        <v>6970</v>
      </c>
      <c r="CN1460" s="32">
        <v>7070</v>
      </c>
      <c r="CO1460" s="32">
        <v>7020</v>
      </c>
      <c r="CP1460" s="32">
        <v>6970</v>
      </c>
      <c r="CQ1460" s="32">
        <v>7120</v>
      </c>
      <c r="CR1460" s="32">
        <v>6970</v>
      </c>
      <c r="CS1460" s="32">
        <v>6970</v>
      </c>
      <c r="CT1460" s="32">
        <v>6970</v>
      </c>
      <c r="CU1460" s="32">
        <v>6970</v>
      </c>
      <c r="CV1460" s="32">
        <v>6970</v>
      </c>
      <c r="CW1460" s="32">
        <v>50</v>
      </c>
      <c r="CX1460" s="32">
        <v>150</v>
      </c>
      <c r="CZ1460" t="s">
        <v>284</v>
      </c>
      <c r="DA1460" t="s">
        <v>3109</v>
      </c>
      <c r="DB1460">
        <v>6970</v>
      </c>
      <c r="DC1460">
        <v>7070</v>
      </c>
      <c r="DD1460">
        <v>7020</v>
      </c>
      <c r="DE1460">
        <v>6970</v>
      </c>
      <c r="DF1460">
        <v>7120</v>
      </c>
      <c r="DG1460">
        <v>6970</v>
      </c>
      <c r="DH1460">
        <v>6970</v>
      </c>
      <c r="DI1460">
        <v>6970</v>
      </c>
      <c r="DJ1460">
        <v>6970</v>
      </c>
      <c r="DK1460">
        <v>6970</v>
      </c>
      <c r="DL1460">
        <v>50</v>
      </c>
      <c r="DM1460">
        <v>150</v>
      </c>
      <c r="DN1460">
        <f t="shared" si="26"/>
        <v>70200</v>
      </c>
    </row>
    <row r="1461" spans="89:118" x14ac:dyDescent="0.45">
      <c r="CK1461" t="s">
        <v>284</v>
      </c>
      <c r="CL1461" t="s">
        <v>3111</v>
      </c>
      <c r="CM1461" s="32">
        <v>0</v>
      </c>
      <c r="CN1461" s="32">
        <v>0</v>
      </c>
      <c r="CO1461" s="32">
        <v>0</v>
      </c>
      <c r="CP1461" s="32">
        <v>0</v>
      </c>
      <c r="CQ1461" s="32">
        <v>0</v>
      </c>
      <c r="CR1461" s="32">
        <v>0</v>
      </c>
      <c r="CS1461" s="32">
        <v>0</v>
      </c>
      <c r="CT1461" s="32">
        <v>0</v>
      </c>
      <c r="CU1461" s="32">
        <v>0</v>
      </c>
      <c r="CV1461" s="32">
        <v>0</v>
      </c>
      <c r="CW1461" s="32">
        <v>0</v>
      </c>
      <c r="CX1461" s="32">
        <v>0</v>
      </c>
      <c r="CZ1461" t="s">
        <v>284</v>
      </c>
      <c r="DA1461" t="s">
        <v>3111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f t="shared" si="26"/>
        <v>0</v>
      </c>
    </row>
    <row r="1462" spans="89:118" x14ac:dyDescent="0.45">
      <c r="CK1462" t="s">
        <v>284</v>
      </c>
      <c r="CL1462" t="s">
        <v>3100</v>
      </c>
      <c r="CM1462" s="32">
        <v>90962</v>
      </c>
      <c r="CN1462" s="32">
        <v>90962</v>
      </c>
      <c r="CO1462" s="32">
        <v>90962</v>
      </c>
      <c r="CP1462" s="32">
        <v>90962</v>
      </c>
      <c r="CQ1462" s="32">
        <v>90962</v>
      </c>
      <c r="CR1462" s="32">
        <v>90962</v>
      </c>
      <c r="CS1462" s="32">
        <v>90962</v>
      </c>
      <c r="CT1462" s="32">
        <v>90962</v>
      </c>
      <c r="CU1462" s="32">
        <v>90962</v>
      </c>
      <c r="CV1462" s="32">
        <v>90962</v>
      </c>
      <c r="CW1462" s="32">
        <v>90962</v>
      </c>
      <c r="CX1462" s="32">
        <v>90962</v>
      </c>
      <c r="CZ1462" t="s">
        <v>284</v>
      </c>
      <c r="DA1462" t="s">
        <v>3100</v>
      </c>
      <c r="DB1462">
        <v>90962</v>
      </c>
      <c r="DC1462">
        <v>90962</v>
      </c>
      <c r="DD1462">
        <v>90962</v>
      </c>
      <c r="DE1462">
        <v>90962</v>
      </c>
      <c r="DF1462">
        <v>90962</v>
      </c>
      <c r="DG1462">
        <v>90962</v>
      </c>
      <c r="DH1462">
        <v>90962</v>
      </c>
      <c r="DI1462">
        <v>90962</v>
      </c>
      <c r="DJ1462">
        <v>90962</v>
      </c>
      <c r="DK1462">
        <v>90962</v>
      </c>
      <c r="DL1462">
        <v>90962</v>
      </c>
      <c r="DM1462">
        <v>90962</v>
      </c>
      <c r="DN1462">
        <f t="shared" si="26"/>
        <v>1091544</v>
      </c>
    </row>
    <row r="1463" spans="89:118" x14ac:dyDescent="0.45">
      <c r="CK1463" t="s">
        <v>284</v>
      </c>
      <c r="CL1463" t="s">
        <v>3112</v>
      </c>
      <c r="CM1463" s="32">
        <v>100000</v>
      </c>
      <c r="CN1463" s="32">
        <v>100000</v>
      </c>
      <c r="CO1463" s="32">
        <v>100000</v>
      </c>
      <c r="CP1463" s="32">
        <v>100000</v>
      </c>
      <c r="CQ1463" s="32">
        <v>100000</v>
      </c>
      <c r="CR1463" s="32">
        <v>100000</v>
      </c>
      <c r="CS1463" s="32">
        <v>100000</v>
      </c>
      <c r="CT1463" s="32">
        <v>100000</v>
      </c>
      <c r="CU1463" s="32">
        <v>100000</v>
      </c>
      <c r="CV1463" s="32">
        <v>100000</v>
      </c>
      <c r="CW1463" s="32">
        <v>100000</v>
      </c>
      <c r="CX1463" s="32">
        <v>100000</v>
      </c>
      <c r="CZ1463" t="s">
        <v>284</v>
      </c>
      <c r="DA1463" t="s">
        <v>3112</v>
      </c>
      <c r="DB1463">
        <v>100000</v>
      </c>
      <c r="DC1463">
        <v>100000</v>
      </c>
      <c r="DD1463">
        <v>100000</v>
      </c>
      <c r="DE1463">
        <v>100000</v>
      </c>
      <c r="DF1463">
        <v>100000</v>
      </c>
      <c r="DG1463">
        <v>100000</v>
      </c>
      <c r="DH1463">
        <v>100000</v>
      </c>
      <c r="DI1463">
        <v>100000</v>
      </c>
      <c r="DJ1463">
        <v>100000</v>
      </c>
      <c r="DK1463">
        <v>100000</v>
      </c>
      <c r="DL1463">
        <v>100000</v>
      </c>
      <c r="DM1463">
        <v>100000</v>
      </c>
      <c r="DN1463">
        <f t="shared" si="26"/>
        <v>1200000</v>
      </c>
    </row>
    <row r="1464" spans="89:118" x14ac:dyDescent="0.45">
      <c r="CK1464" t="s">
        <v>284</v>
      </c>
      <c r="CL1464" t="s">
        <v>3101</v>
      </c>
      <c r="CM1464" s="32">
        <v>202000</v>
      </c>
      <c r="CN1464" s="32">
        <v>202000</v>
      </c>
      <c r="CO1464" s="32">
        <v>202000</v>
      </c>
      <c r="CP1464" s="32">
        <v>202000</v>
      </c>
      <c r="CQ1464" s="32">
        <v>202000</v>
      </c>
      <c r="CR1464" s="32">
        <v>202000</v>
      </c>
      <c r="CS1464" s="32">
        <v>202000</v>
      </c>
      <c r="CT1464" s="32">
        <v>202000</v>
      </c>
      <c r="CU1464" s="32">
        <v>202000</v>
      </c>
      <c r="CV1464" s="32">
        <v>202000</v>
      </c>
      <c r="CW1464" s="32">
        <v>202000</v>
      </c>
      <c r="CX1464" s="32">
        <v>202000</v>
      </c>
      <c r="CZ1464" t="s">
        <v>284</v>
      </c>
      <c r="DA1464" t="s">
        <v>3101</v>
      </c>
      <c r="DB1464">
        <v>202000</v>
      </c>
      <c r="DC1464">
        <v>202000</v>
      </c>
      <c r="DD1464">
        <v>202000</v>
      </c>
      <c r="DE1464">
        <v>202000</v>
      </c>
      <c r="DF1464">
        <v>202000</v>
      </c>
      <c r="DG1464">
        <v>202000</v>
      </c>
      <c r="DH1464">
        <v>202000</v>
      </c>
      <c r="DI1464">
        <v>202000</v>
      </c>
      <c r="DJ1464">
        <v>202000</v>
      </c>
      <c r="DK1464">
        <v>202000</v>
      </c>
      <c r="DL1464">
        <v>202000</v>
      </c>
      <c r="DM1464">
        <v>202000</v>
      </c>
      <c r="DN1464">
        <f t="shared" si="26"/>
        <v>2424000</v>
      </c>
    </row>
    <row r="1465" spans="89:118" x14ac:dyDescent="0.45">
      <c r="CK1465" t="s">
        <v>284</v>
      </c>
      <c r="CL1465" t="s">
        <v>3103</v>
      </c>
      <c r="CM1465" s="32">
        <v>20325</v>
      </c>
      <c r="CN1465" s="32">
        <v>20097</v>
      </c>
      <c r="CO1465" s="32">
        <v>20750</v>
      </c>
      <c r="CP1465" s="32">
        <v>21091</v>
      </c>
      <c r="CQ1465" s="32">
        <v>20213</v>
      </c>
      <c r="CR1465" s="32">
        <v>20643</v>
      </c>
      <c r="CS1465" s="32">
        <v>20504</v>
      </c>
      <c r="CT1465" s="32">
        <v>21001</v>
      </c>
      <c r="CU1465" s="32">
        <v>20269</v>
      </c>
      <c r="CV1465" s="32">
        <v>20636</v>
      </c>
      <c r="CW1465" s="32">
        <v>20552</v>
      </c>
      <c r="CX1465" s="32">
        <v>20576</v>
      </c>
      <c r="CZ1465" t="s">
        <v>284</v>
      </c>
      <c r="DA1465" t="s">
        <v>3103</v>
      </c>
      <c r="DB1465">
        <v>20325</v>
      </c>
      <c r="DC1465">
        <v>20097</v>
      </c>
      <c r="DD1465">
        <v>20750</v>
      </c>
      <c r="DE1465">
        <v>21091</v>
      </c>
      <c r="DF1465">
        <v>20213</v>
      </c>
      <c r="DG1465">
        <v>20643</v>
      </c>
      <c r="DH1465">
        <v>20504</v>
      </c>
      <c r="DI1465">
        <v>21001</v>
      </c>
      <c r="DJ1465">
        <v>20269</v>
      </c>
      <c r="DK1465">
        <v>20636</v>
      </c>
      <c r="DL1465">
        <v>20552</v>
      </c>
      <c r="DM1465">
        <v>20576</v>
      </c>
      <c r="DN1465">
        <f t="shared" si="26"/>
        <v>246657</v>
      </c>
    </row>
    <row r="1466" spans="89:118" x14ac:dyDescent="0.45">
      <c r="CK1466" t="s">
        <v>364</v>
      </c>
      <c r="CL1466" t="s">
        <v>3100</v>
      </c>
      <c r="CM1466" s="32">
        <v>111490.38399999999</v>
      </c>
      <c r="CN1466" s="32">
        <v>132651.38399999999</v>
      </c>
      <c r="CO1466" s="32">
        <v>132651.38399999999</v>
      </c>
      <c r="CP1466" s="32">
        <v>132651.38399999999</v>
      </c>
      <c r="CQ1466" s="32">
        <v>165389.38399999999</v>
      </c>
      <c r="CR1466" s="32">
        <v>131916.38399999999</v>
      </c>
      <c r="CS1466" s="32">
        <v>130948.38399999999</v>
      </c>
      <c r="CT1466" s="32">
        <v>111112.83199999999</v>
      </c>
      <c r="CU1466" s="32">
        <v>111911.38399999999</v>
      </c>
      <c r="CV1466" s="32">
        <v>58916.383999999998</v>
      </c>
      <c r="CW1466" s="32">
        <v>70326.31</v>
      </c>
      <c r="CX1466" s="32">
        <v>135706.38399999999</v>
      </c>
      <c r="CZ1466" t="s">
        <v>364</v>
      </c>
      <c r="DA1466" t="s">
        <v>3100</v>
      </c>
      <c r="DB1466">
        <v>111490.38399999999</v>
      </c>
      <c r="DC1466">
        <v>132651.38399999999</v>
      </c>
      <c r="DD1466">
        <v>132651.38399999999</v>
      </c>
      <c r="DE1466">
        <v>132651.38399999999</v>
      </c>
      <c r="DF1466">
        <v>165389.38399999999</v>
      </c>
      <c r="DG1466">
        <v>131916.38399999999</v>
      </c>
      <c r="DH1466">
        <v>130948.38399999999</v>
      </c>
      <c r="DI1466">
        <v>111112.83199999999</v>
      </c>
      <c r="DJ1466">
        <v>111911.38399999999</v>
      </c>
      <c r="DK1466">
        <v>58916.383999999998</v>
      </c>
      <c r="DL1466">
        <v>70326.31</v>
      </c>
      <c r="DM1466">
        <v>135706.38399999999</v>
      </c>
      <c r="DN1466">
        <f t="shared" si="26"/>
        <v>1425671.9820000001</v>
      </c>
    </row>
    <row r="1467" spans="89:118" x14ac:dyDescent="0.45">
      <c r="CK1467" t="s">
        <v>364</v>
      </c>
      <c r="CL1467" t="s">
        <v>3104</v>
      </c>
      <c r="CM1467" s="32">
        <v>36400</v>
      </c>
      <c r="CN1467" s="32">
        <v>36400</v>
      </c>
      <c r="CO1467" s="32">
        <v>36400</v>
      </c>
      <c r="CP1467" s="32">
        <v>36400</v>
      </c>
      <c r="CQ1467" s="32">
        <v>36400</v>
      </c>
      <c r="CR1467" s="32">
        <v>36400</v>
      </c>
      <c r="CS1467" s="32">
        <v>36400</v>
      </c>
      <c r="CT1467" s="32">
        <v>35213</v>
      </c>
      <c r="CU1467" s="32">
        <v>36400</v>
      </c>
      <c r="CV1467" s="32">
        <v>36400</v>
      </c>
      <c r="CW1467" s="32">
        <v>36400</v>
      </c>
      <c r="CX1467" s="32">
        <v>67400</v>
      </c>
      <c r="CZ1467" t="s">
        <v>364</v>
      </c>
      <c r="DA1467" t="s">
        <v>3104</v>
      </c>
      <c r="DB1467">
        <v>36400</v>
      </c>
      <c r="DC1467">
        <v>36400</v>
      </c>
      <c r="DD1467">
        <v>36400</v>
      </c>
      <c r="DE1467">
        <v>36400</v>
      </c>
      <c r="DF1467">
        <v>36400</v>
      </c>
      <c r="DG1467">
        <v>36400</v>
      </c>
      <c r="DH1467">
        <v>36400</v>
      </c>
      <c r="DI1467">
        <v>35213</v>
      </c>
      <c r="DJ1467">
        <v>36400</v>
      </c>
      <c r="DK1467">
        <v>36400</v>
      </c>
      <c r="DL1467">
        <v>36400</v>
      </c>
      <c r="DM1467">
        <v>67400</v>
      </c>
      <c r="DN1467">
        <f t="shared" si="26"/>
        <v>466613</v>
      </c>
    </row>
    <row r="1468" spans="89:118" x14ac:dyDescent="0.45">
      <c r="CK1468" t="s">
        <v>364</v>
      </c>
      <c r="CL1468" t="s">
        <v>3106</v>
      </c>
      <c r="CM1468" s="32">
        <v>10800</v>
      </c>
      <c r="CN1468" s="32">
        <v>10800</v>
      </c>
      <c r="CO1468" s="32">
        <v>10800</v>
      </c>
      <c r="CP1468" s="32">
        <v>10800</v>
      </c>
      <c r="CQ1468" s="32">
        <v>10800</v>
      </c>
      <c r="CR1468" s="32">
        <v>10800</v>
      </c>
      <c r="CS1468" s="32">
        <v>6968</v>
      </c>
      <c r="CT1468" s="32">
        <v>0</v>
      </c>
      <c r="CU1468" s="32">
        <v>0</v>
      </c>
      <c r="CV1468" s="32">
        <v>0</v>
      </c>
      <c r="CW1468" s="32">
        <v>0</v>
      </c>
      <c r="CX1468" s="32">
        <v>0</v>
      </c>
      <c r="CZ1468" t="s">
        <v>364</v>
      </c>
      <c r="DA1468" t="s">
        <v>3106</v>
      </c>
      <c r="DB1468">
        <v>10800</v>
      </c>
      <c r="DC1468">
        <v>10800</v>
      </c>
      <c r="DD1468">
        <v>10800</v>
      </c>
      <c r="DE1468">
        <v>10800</v>
      </c>
      <c r="DF1468">
        <v>10800</v>
      </c>
      <c r="DG1468">
        <v>10800</v>
      </c>
      <c r="DH1468">
        <v>6968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f t="shared" si="26"/>
        <v>71768</v>
      </c>
    </row>
    <row r="1469" spans="89:118" x14ac:dyDescent="0.45">
      <c r="CK1469" t="s">
        <v>364</v>
      </c>
      <c r="CL1469" t="s">
        <v>3112</v>
      </c>
      <c r="CM1469" s="32">
        <v>58412</v>
      </c>
      <c r="CN1469" s="32">
        <v>57180</v>
      </c>
      <c r="CO1469" s="32">
        <v>80399</v>
      </c>
      <c r="CP1469" s="32">
        <v>58412</v>
      </c>
      <c r="CQ1469" s="32">
        <v>58412</v>
      </c>
      <c r="CR1469" s="32">
        <v>58412</v>
      </c>
      <c r="CS1469" s="32">
        <v>50269</v>
      </c>
      <c r="CT1469" s="32">
        <v>44811</v>
      </c>
      <c r="CU1469" s="32">
        <v>56424</v>
      </c>
      <c r="CV1469" s="32">
        <v>56424</v>
      </c>
      <c r="CW1469" s="32">
        <v>56424</v>
      </c>
      <c r="CX1469" s="32">
        <v>56444</v>
      </c>
      <c r="CZ1469" t="s">
        <v>364</v>
      </c>
      <c r="DA1469" t="s">
        <v>3112</v>
      </c>
      <c r="DB1469">
        <v>58412</v>
      </c>
      <c r="DC1469">
        <v>57180</v>
      </c>
      <c r="DD1469">
        <v>80399</v>
      </c>
      <c r="DE1469">
        <v>58412</v>
      </c>
      <c r="DF1469">
        <v>58412</v>
      </c>
      <c r="DG1469">
        <v>58412</v>
      </c>
      <c r="DH1469">
        <v>50269</v>
      </c>
      <c r="DI1469">
        <v>44811</v>
      </c>
      <c r="DJ1469">
        <v>56424</v>
      </c>
      <c r="DK1469">
        <v>56424</v>
      </c>
      <c r="DL1469">
        <v>56424</v>
      </c>
      <c r="DM1469">
        <v>56444</v>
      </c>
      <c r="DN1469">
        <f t="shared" si="26"/>
        <v>692023</v>
      </c>
    </row>
    <row r="1470" spans="89:118" x14ac:dyDescent="0.45">
      <c r="CK1470" t="s">
        <v>364</v>
      </c>
      <c r="CL1470" t="s">
        <v>3105</v>
      </c>
      <c r="CM1470" s="32">
        <v>4000</v>
      </c>
      <c r="CN1470" s="32">
        <v>4000</v>
      </c>
      <c r="CO1470" s="32">
        <v>4000</v>
      </c>
      <c r="CP1470" s="32">
        <v>4000</v>
      </c>
      <c r="CQ1470" s="32">
        <v>4000</v>
      </c>
      <c r="CR1470" s="32">
        <v>4000</v>
      </c>
      <c r="CS1470" s="32">
        <v>4000</v>
      </c>
      <c r="CT1470" s="32">
        <v>4000</v>
      </c>
      <c r="CU1470" s="32">
        <v>4000</v>
      </c>
      <c r="CV1470" s="32">
        <v>4000</v>
      </c>
      <c r="CW1470" s="32">
        <v>4000</v>
      </c>
      <c r="CX1470" s="32">
        <v>4000</v>
      </c>
      <c r="CZ1470" t="s">
        <v>364</v>
      </c>
      <c r="DA1470" t="s">
        <v>3105</v>
      </c>
      <c r="DB1470">
        <v>4000</v>
      </c>
      <c r="DC1470">
        <v>4000</v>
      </c>
      <c r="DD1470">
        <v>4000</v>
      </c>
      <c r="DE1470">
        <v>4000</v>
      </c>
      <c r="DF1470">
        <v>4000</v>
      </c>
      <c r="DG1470">
        <v>4000</v>
      </c>
      <c r="DH1470">
        <v>4000</v>
      </c>
      <c r="DI1470">
        <v>4000</v>
      </c>
      <c r="DJ1470">
        <v>4000</v>
      </c>
      <c r="DK1470">
        <v>4000</v>
      </c>
      <c r="DL1470">
        <v>4000</v>
      </c>
      <c r="DM1470">
        <v>4000</v>
      </c>
      <c r="DN1470">
        <f t="shared" si="26"/>
        <v>48000</v>
      </c>
    </row>
    <row r="1471" spans="89:118" x14ac:dyDescent="0.45">
      <c r="CK1471" t="s">
        <v>364</v>
      </c>
      <c r="CL1471" t="s">
        <v>3101</v>
      </c>
      <c r="CM1471" s="32">
        <v>0</v>
      </c>
      <c r="CN1471" s="32">
        <v>0</v>
      </c>
      <c r="CO1471" s="32">
        <v>0</v>
      </c>
      <c r="CP1471" s="32">
        <v>0</v>
      </c>
      <c r="CQ1471" s="32">
        <v>0</v>
      </c>
      <c r="CR1471" s="32">
        <v>0</v>
      </c>
      <c r="CS1471" s="32">
        <v>0</v>
      </c>
      <c r="CT1471" s="32">
        <v>0</v>
      </c>
      <c r="CU1471" s="32">
        <v>0</v>
      </c>
      <c r="CV1471" s="32">
        <v>0</v>
      </c>
      <c r="CW1471" s="32">
        <v>0</v>
      </c>
      <c r="CX1471" s="32">
        <v>0</v>
      </c>
      <c r="CZ1471" t="s">
        <v>364</v>
      </c>
      <c r="DA1471" t="s">
        <v>3101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f t="shared" si="26"/>
        <v>0</v>
      </c>
    </row>
    <row r="1472" spans="89:118" x14ac:dyDescent="0.45">
      <c r="CK1472" t="s">
        <v>1047</v>
      </c>
      <c r="CL1472" t="s">
        <v>3109</v>
      </c>
      <c r="CM1472" s="32">
        <v>6930</v>
      </c>
      <c r="CN1472" s="32">
        <v>6880</v>
      </c>
      <c r="CO1472" s="32">
        <v>6880</v>
      </c>
      <c r="CP1472" s="32">
        <v>6880</v>
      </c>
      <c r="CQ1472" s="32">
        <v>6880</v>
      </c>
      <c r="CR1472" s="32">
        <v>6880</v>
      </c>
      <c r="CS1472" s="32">
        <v>6880</v>
      </c>
      <c r="CT1472" s="32">
        <v>6880</v>
      </c>
      <c r="CU1472" s="32">
        <v>6880</v>
      </c>
      <c r="CV1472" s="32">
        <v>6880</v>
      </c>
      <c r="CW1472" s="32">
        <v>0</v>
      </c>
      <c r="CX1472" s="32">
        <v>0</v>
      </c>
      <c r="CZ1472" t="s">
        <v>1047</v>
      </c>
      <c r="DA1472" t="s">
        <v>3109</v>
      </c>
      <c r="DB1472">
        <v>6930</v>
      </c>
      <c r="DC1472">
        <v>6880</v>
      </c>
      <c r="DD1472">
        <v>6880</v>
      </c>
      <c r="DE1472">
        <v>6880</v>
      </c>
      <c r="DF1472">
        <v>6880</v>
      </c>
      <c r="DG1472">
        <v>6880</v>
      </c>
      <c r="DH1472">
        <v>6880</v>
      </c>
      <c r="DI1472">
        <v>6880</v>
      </c>
      <c r="DJ1472">
        <v>6880</v>
      </c>
      <c r="DK1472">
        <v>6880</v>
      </c>
      <c r="DL1472">
        <v>0</v>
      </c>
      <c r="DM1472">
        <v>0</v>
      </c>
      <c r="DN1472">
        <f t="shared" si="26"/>
        <v>68850</v>
      </c>
    </row>
    <row r="1473" spans="89:118" x14ac:dyDescent="0.45">
      <c r="CK1473" t="s">
        <v>1047</v>
      </c>
      <c r="CL1473" t="s">
        <v>3111</v>
      </c>
      <c r="CM1473" s="32">
        <v>0</v>
      </c>
      <c r="CN1473" s="32">
        <v>0</v>
      </c>
      <c r="CO1473" s="32">
        <v>0</v>
      </c>
      <c r="CP1473" s="32">
        <v>0</v>
      </c>
      <c r="CQ1473" s="32">
        <v>0</v>
      </c>
      <c r="CR1473" s="32">
        <v>0</v>
      </c>
      <c r="CS1473" s="32">
        <v>0</v>
      </c>
      <c r="CT1473" s="32">
        <v>0</v>
      </c>
      <c r="CU1473" s="32">
        <v>0</v>
      </c>
      <c r="CV1473" s="32">
        <v>0</v>
      </c>
      <c r="CW1473" s="32">
        <v>0</v>
      </c>
      <c r="CX1473" s="32">
        <v>0</v>
      </c>
      <c r="CZ1473" t="s">
        <v>1047</v>
      </c>
      <c r="DA1473" t="s">
        <v>3111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f t="shared" si="26"/>
        <v>0</v>
      </c>
    </row>
    <row r="1474" spans="89:118" x14ac:dyDescent="0.45">
      <c r="CK1474" t="s">
        <v>1047</v>
      </c>
      <c r="CL1474" t="s">
        <v>3100</v>
      </c>
      <c r="CM1474" s="32">
        <v>23806</v>
      </c>
      <c r="CN1474" s="32">
        <v>42831.148000000001</v>
      </c>
      <c r="CO1474" s="32">
        <v>52548</v>
      </c>
      <c r="CP1474" s="32">
        <v>51692</v>
      </c>
      <c r="CQ1474" s="32">
        <v>51692</v>
      </c>
      <c r="CR1474" s="32">
        <v>51692</v>
      </c>
      <c r="CS1474" s="32">
        <v>51692</v>
      </c>
      <c r="CT1474" s="32">
        <v>51692</v>
      </c>
      <c r="CU1474" s="32">
        <v>52802</v>
      </c>
      <c r="CV1474" s="32">
        <v>52802</v>
      </c>
      <c r="CW1474" s="32">
        <v>52802</v>
      </c>
      <c r="CX1474" s="32">
        <v>52802</v>
      </c>
      <c r="CZ1474" t="s">
        <v>1047</v>
      </c>
      <c r="DA1474" t="s">
        <v>3100</v>
      </c>
      <c r="DB1474">
        <v>23806</v>
      </c>
      <c r="DC1474">
        <v>42831.148000000001</v>
      </c>
      <c r="DD1474">
        <v>52548</v>
      </c>
      <c r="DE1474">
        <v>51692</v>
      </c>
      <c r="DF1474">
        <v>51692</v>
      </c>
      <c r="DG1474">
        <v>51692</v>
      </c>
      <c r="DH1474">
        <v>51692</v>
      </c>
      <c r="DI1474">
        <v>51692</v>
      </c>
      <c r="DJ1474">
        <v>52802</v>
      </c>
      <c r="DK1474">
        <v>52802</v>
      </c>
      <c r="DL1474">
        <v>52802</v>
      </c>
      <c r="DM1474">
        <v>52802</v>
      </c>
      <c r="DN1474">
        <f t="shared" si="26"/>
        <v>588853.14800000004</v>
      </c>
    </row>
    <row r="1475" spans="89:118" x14ac:dyDescent="0.45">
      <c r="CK1475" t="s">
        <v>1047</v>
      </c>
      <c r="CL1475" t="s">
        <v>3104</v>
      </c>
      <c r="CM1475" s="32">
        <v>412</v>
      </c>
      <c r="CN1475" s="32">
        <v>412</v>
      </c>
      <c r="CO1475" s="32">
        <v>412</v>
      </c>
      <c r="CP1475" s="32">
        <v>0</v>
      </c>
      <c r="CQ1475" s="32">
        <v>0</v>
      </c>
      <c r="CR1475" s="32">
        <v>0</v>
      </c>
      <c r="CS1475" s="32">
        <v>0</v>
      </c>
      <c r="CT1475" s="32">
        <v>0</v>
      </c>
      <c r="CU1475" s="32">
        <v>0</v>
      </c>
      <c r="CV1475" s="32">
        <v>0</v>
      </c>
      <c r="CW1475" s="32">
        <v>0</v>
      </c>
      <c r="CX1475" s="32">
        <v>0</v>
      </c>
      <c r="CZ1475" t="s">
        <v>1047</v>
      </c>
      <c r="DA1475" t="s">
        <v>3104</v>
      </c>
      <c r="DB1475">
        <v>412</v>
      </c>
      <c r="DC1475">
        <v>412</v>
      </c>
      <c r="DD1475">
        <v>412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f t="shared" si="26"/>
        <v>1236</v>
      </c>
    </row>
    <row r="1476" spans="89:118" x14ac:dyDescent="0.45">
      <c r="CK1476" t="s">
        <v>1047</v>
      </c>
      <c r="CL1476" t="s">
        <v>3117</v>
      </c>
      <c r="CM1476" s="32">
        <v>9725</v>
      </c>
      <c r="CN1476" s="32">
        <v>12725</v>
      </c>
      <c r="CO1476" s="32">
        <v>7785</v>
      </c>
      <c r="CP1476" s="32">
        <v>28675</v>
      </c>
      <c r="CQ1476" s="32">
        <v>20190</v>
      </c>
      <c r="CR1476" s="32">
        <v>8775</v>
      </c>
      <c r="CS1476" s="32">
        <v>720</v>
      </c>
      <c r="CT1476" s="32">
        <v>0</v>
      </c>
      <c r="CU1476" s="32">
        <v>0</v>
      </c>
      <c r="CV1476" s="32">
        <v>1950</v>
      </c>
      <c r="CW1476" s="32">
        <v>4365</v>
      </c>
      <c r="CX1476" s="32">
        <v>2302</v>
      </c>
      <c r="CZ1476" t="s">
        <v>1047</v>
      </c>
      <c r="DA1476" t="s">
        <v>3117</v>
      </c>
      <c r="DB1476">
        <v>9725</v>
      </c>
      <c r="DC1476">
        <v>12725</v>
      </c>
      <c r="DD1476">
        <v>7785</v>
      </c>
      <c r="DE1476">
        <v>28675</v>
      </c>
      <c r="DF1476">
        <v>20190</v>
      </c>
      <c r="DG1476">
        <v>8775</v>
      </c>
      <c r="DH1476">
        <v>720</v>
      </c>
      <c r="DI1476">
        <v>0</v>
      </c>
      <c r="DJ1476">
        <v>0</v>
      </c>
      <c r="DK1476">
        <v>1950</v>
      </c>
      <c r="DL1476">
        <v>4365</v>
      </c>
      <c r="DM1476">
        <v>2302</v>
      </c>
      <c r="DN1476">
        <f t="shared" si="26"/>
        <v>97212</v>
      </c>
    </row>
    <row r="1477" spans="89:118" x14ac:dyDescent="0.45">
      <c r="CK1477" t="s">
        <v>1047</v>
      </c>
      <c r="CL1477" t="s">
        <v>3102</v>
      </c>
      <c r="CM1477" s="32">
        <v>350000</v>
      </c>
      <c r="CN1477" s="32">
        <v>350000</v>
      </c>
      <c r="CO1477" s="32">
        <v>350000</v>
      </c>
      <c r="CP1477" s="32">
        <v>350000</v>
      </c>
      <c r="CQ1477" s="32">
        <v>350000</v>
      </c>
      <c r="CR1477" s="32">
        <v>350000</v>
      </c>
      <c r="CS1477" s="32">
        <v>350000</v>
      </c>
      <c r="CT1477" s="32">
        <v>350000</v>
      </c>
      <c r="CU1477" s="32">
        <v>350000</v>
      </c>
      <c r="CV1477" s="32">
        <v>350000</v>
      </c>
      <c r="CW1477" s="32">
        <v>350000</v>
      </c>
      <c r="CX1477" s="32">
        <v>350000</v>
      </c>
      <c r="CZ1477" t="s">
        <v>1047</v>
      </c>
      <c r="DA1477" t="s">
        <v>3102</v>
      </c>
      <c r="DB1477">
        <v>350000</v>
      </c>
      <c r="DC1477">
        <v>350000</v>
      </c>
      <c r="DD1477">
        <v>350000</v>
      </c>
      <c r="DE1477">
        <v>350000</v>
      </c>
      <c r="DF1477">
        <v>350000</v>
      </c>
      <c r="DG1477">
        <v>350000</v>
      </c>
      <c r="DH1477">
        <v>350000</v>
      </c>
      <c r="DI1477">
        <v>350000</v>
      </c>
      <c r="DJ1477">
        <v>350000</v>
      </c>
      <c r="DK1477">
        <v>350000</v>
      </c>
      <c r="DL1477">
        <v>350000</v>
      </c>
      <c r="DM1477">
        <v>350000</v>
      </c>
      <c r="DN1477">
        <f t="shared" ref="DN1477:DN1540" si="27">SUM(DB1477:DM1477)</f>
        <v>4200000</v>
      </c>
    </row>
    <row r="1478" spans="89:118" x14ac:dyDescent="0.45">
      <c r="CK1478" t="s">
        <v>1047</v>
      </c>
      <c r="CL1478" t="s">
        <v>3113</v>
      </c>
      <c r="CM1478" s="32">
        <v>20129</v>
      </c>
      <c r="CN1478" s="32">
        <v>21587</v>
      </c>
      <c r="CO1478" s="32">
        <v>23318</v>
      </c>
      <c r="CP1478" s="32">
        <v>24588</v>
      </c>
      <c r="CQ1478" s="32">
        <v>25913</v>
      </c>
      <c r="CR1478" s="32">
        <v>20394</v>
      </c>
      <c r="CS1478" s="32">
        <v>24206</v>
      </c>
      <c r="CT1478" s="32">
        <v>19651</v>
      </c>
      <c r="CU1478" s="32">
        <v>22461</v>
      </c>
      <c r="CV1478" s="32">
        <v>24138</v>
      </c>
      <c r="CW1478" s="32">
        <v>21733</v>
      </c>
      <c r="CX1478" s="32">
        <v>25052</v>
      </c>
      <c r="CZ1478" t="s">
        <v>1047</v>
      </c>
      <c r="DA1478" t="s">
        <v>3113</v>
      </c>
      <c r="DB1478">
        <v>20129</v>
      </c>
      <c r="DC1478">
        <v>21587</v>
      </c>
      <c r="DD1478">
        <v>23318</v>
      </c>
      <c r="DE1478">
        <v>24588</v>
      </c>
      <c r="DF1478">
        <v>25913</v>
      </c>
      <c r="DG1478">
        <v>20394</v>
      </c>
      <c r="DH1478">
        <v>24206</v>
      </c>
      <c r="DI1478">
        <v>19651</v>
      </c>
      <c r="DJ1478">
        <v>22461</v>
      </c>
      <c r="DK1478">
        <v>24138</v>
      </c>
      <c r="DL1478">
        <v>21733</v>
      </c>
      <c r="DM1478">
        <v>25052</v>
      </c>
      <c r="DN1478">
        <f t="shared" si="27"/>
        <v>273170</v>
      </c>
    </row>
    <row r="1479" spans="89:118" x14ac:dyDescent="0.45">
      <c r="CK1479" t="s">
        <v>1047</v>
      </c>
      <c r="CL1479" t="s">
        <v>3101</v>
      </c>
      <c r="CM1479" s="32">
        <v>0</v>
      </c>
      <c r="CN1479" s="32">
        <v>775</v>
      </c>
      <c r="CO1479" s="32">
        <v>775</v>
      </c>
      <c r="CP1479" s="32">
        <v>775</v>
      </c>
      <c r="CQ1479" s="32">
        <v>775</v>
      </c>
      <c r="CR1479" s="32">
        <v>775</v>
      </c>
      <c r="CS1479" s="32">
        <v>775</v>
      </c>
      <c r="CT1479" s="32">
        <v>775</v>
      </c>
      <c r="CU1479" s="32">
        <v>775</v>
      </c>
      <c r="CV1479" s="32">
        <v>775</v>
      </c>
      <c r="CW1479" s="32">
        <v>775</v>
      </c>
      <c r="CX1479" s="32">
        <v>775</v>
      </c>
      <c r="CZ1479" t="s">
        <v>1047</v>
      </c>
      <c r="DA1479" t="s">
        <v>3101</v>
      </c>
      <c r="DB1479">
        <v>0</v>
      </c>
      <c r="DC1479">
        <v>775</v>
      </c>
      <c r="DD1479">
        <v>775</v>
      </c>
      <c r="DE1479">
        <v>775</v>
      </c>
      <c r="DF1479">
        <v>775</v>
      </c>
      <c r="DG1479">
        <v>775</v>
      </c>
      <c r="DH1479">
        <v>775</v>
      </c>
      <c r="DI1479">
        <v>775</v>
      </c>
      <c r="DJ1479">
        <v>775</v>
      </c>
      <c r="DK1479">
        <v>775</v>
      </c>
      <c r="DL1479">
        <v>775</v>
      </c>
      <c r="DM1479">
        <v>775</v>
      </c>
      <c r="DN1479">
        <f t="shared" si="27"/>
        <v>8525</v>
      </c>
    </row>
    <row r="1480" spans="89:118" x14ac:dyDescent="0.45">
      <c r="CK1480" t="s">
        <v>1047</v>
      </c>
      <c r="CL1480" t="s">
        <v>3103</v>
      </c>
      <c r="CM1480" s="32">
        <v>10900</v>
      </c>
      <c r="CN1480" s="32">
        <v>10900</v>
      </c>
      <c r="CO1480" s="32">
        <v>10900</v>
      </c>
      <c r="CP1480" s="32">
        <v>10900</v>
      </c>
      <c r="CQ1480" s="32">
        <v>10900</v>
      </c>
      <c r="CR1480" s="32">
        <v>10900</v>
      </c>
      <c r="CS1480" s="32">
        <v>10900</v>
      </c>
      <c r="CT1480" s="32">
        <v>10900</v>
      </c>
      <c r="CU1480" s="32">
        <v>10900</v>
      </c>
      <c r="CV1480" s="32">
        <v>10900</v>
      </c>
      <c r="CW1480" s="32">
        <v>10900</v>
      </c>
      <c r="CX1480" s="32">
        <v>10900</v>
      </c>
      <c r="CZ1480" t="s">
        <v>1047</v>
      </c>
      <c r="DA1480" t="s">
        <v>3103</v>
      </c>
      <c r="DB1480">
        <v>10900</v>
      </c>
      <c r="DC1480">
        <v>10900</v>
      </c>
      <c r="DD1480">
        <v>10900</v>
      </c>
      <c r="DE1480">
        <v>10900</v>
      </c>
      <c r="DF1480">
        <v>10900</v>
      </c>
      <c r="DG1480">
        <v>10900</v>
      </c>
      <c r="DH1480">
        <v>10900</v>
      </c>
      <c r="DI1480">
        <v>10900</v>
      </c>
      <c r="DJ1480">
        <v>10900</v>
      </c>
      <c r="DK1480">
        <v>10900</v>
      </c>
      <c r="DL1480">
        <v>10900</v>
      </c>
      <c r="DM1480">
        <v>10900</v>
      </c>
      <c r="DN1480">
        <f t="shared" si="27"/>
        <v>130800</v>
      </c>
    </row>
    <row r="1481" spans="89:118" x14ac:dyDescent="0.45">
      <c r="CK1481" t="s">
        <v>1219</v>
      </c>
      <c r="CL1481" t="s">
        <v>3108</v>
      </c>
      <c r="CM1481" s="32">
        <v>3500</v>
      </c>
      <c r="CN1481" s="32">
        <v>3500</v>
      </c>
      <c r="CO1481" s="32">
        <v>3500</v>
      </c>
      <c r="CP1481" s="32">
        <v>3500</v>
      </c>
      <c r="CQ1481" s="32">
        <v>3500</v>
      </c>
      <c r="CR1481" s="32">
        <v>3500</v>
      </c>
      <c r="CS1481" s="32">
        <v>3500</v>
      </c>
      <c r="CT1481" s="32">
        <v>3500</v>
      </c>
      <c r="CU1481" s="32">
        <v>3500</v>
      </c>
      <c r="CV1481" s="32">
        <v>3500</v>
      </c>
      <c r="CW1481" s="32">
        <v>3500</v>
      </c>
      <c r="CX1481" s="32">
        <v>3500</v>
      </c>
      <c r="CZ1481" t="s">
        <v>1219</v>
      </c>
      <c r="DA1481" t="s">
        <v>3108</v>
      </c>
      <c r="DB1481">
        <v>3500</v>
      </c>
      <c r="DC1481">
        <v>3500</v>
      </c>
      <c r="DD1481">
        <v>3500</v>
      </c>
      <c r="DE1481">
        <v>3500</v>
      </c>
      <c r="DF1481">
        <v>3500</v>
      </c>
      <c r="DG1481">
        <v>3500</v>
      </c>
      <c r="DH1481">
        <v>3500</v>
      </c>
      <c r="DI1481">
        <v>3500</v>
      </c>
      <c r="DJ1481">
        <v>3500</v>
      </c>
      <c r="DK1481">
        <v>3500</v>
      </c>
      <c r="DL1481">
        <v>3500</v>
      </c>
      <c r="DM1481">
        <v>3500</v>
      </c>
      <c r="DN1481">
        <f t="shared" si="27"/>
        <v>42000</v>
      </c>
    </row>
    <row r="1482" spans="89:118" x14ac:dyDescent="0.45">
      <c r="CK1482" t="s">
        <v>1219</v>
      </c>
      <c r="CL1482" t="s">
        <v>3100</v>
      </c>
      <c r="CM1482" s="32">
        <v>70000</v>
      </c>
      <c r="CN1482" s="32">
        <v>70000</v>
      </c>
      <c r="CO1482" s="32">
        <v>70000</v>
      </c>
      <c r="CP1482" s="32">
        <v>70000</v>
      </c>
      <c r="CQ1482" s="32">
        <v>70000</v>
      </c>
      <c r="CR1482" s="32">
        <v>70000</v>
      </c>
      <c r="CS1482" s="32">
        <v>70000</v>
      </c>
      <c r="CT1482" s="32">
        <v>70000</v>
      </c>
      <c r="CU1482" s="32">
        <v>70000</v>
      </c>
      <c r="CV1482" s="32">
        <v>83637</v>
      </c>
      <c r="CW1482" s="32">
        <v>70000</v>
      </c>
      <c r="CX1482" s="32">
        <v>70000</v>
      </c>
      <c r="CZ1482" t="s">
        <v>1219</v>
      </c>
      <c r="DA1482" t="s">
        <v>3100</v>
      </c>
      <c r="DB1482">
        <v>70000</v>
      </c>
      <c r="DC1482">
        <v>70000</v>
      </c>
      <c r="DD1482">
        <v>70000</v>
      </c>
      <c r="DE1482">
        <v>70000</v>
      </c>
      <c r="DF1482">
        <v>70000</v>
      </c>
      <c r="DG1482">
        <v>70000</v>
      </c>
      <c r="DH1482">
        <v>70000</v>
      </c>
      <c r="DI1482">
        <v>70000</v>
      </c>
      <c r="DJ1482">
        <v>70000</v>
      </c>
      <c r="DK1482">
        <v>83637</v>
      </c>
      <c r="DL1482">
        <v>70000</v>
      </c>
      <c r="DM1482">
        <v>70000</v>
      </c>
      <c r="DN1482">
        <f t="shared" si="27"/>
        <v>853637</v>
      </c>
    </row>
    <row r="1483" spans="89:118" x14ac:dyDescent="0.45">
      <c r="CK1483" t="s">
        <v>1219</v>
      </c>
      <c r="CL1483" t="s">
        <v>3104</v>
      </c>
      <c r="CM1483" s="32">
        <v>10000</v>
      </c>
      <c r="CN1483" s="32">
        <v>10000</v>
      </c>
      <c r="CO1483" s="32">
        <v>10000</v>
      </c>
      <c r="CP1483" s="32">
        <v>10000</v>
      </c>
      <c r="CQ1483" s="32">
        <v>10000</v>
      </c>
      <c r="CR1483" s="32">
        <v>10000</v>
      </c>
      <c r="CS1483" s="32">
        <v>10000</v>
      </c>
      <c r="CT1483" s="32">
        <v>10000</v>
      </c>
      <c r="CU1483" s="32">
        <v>10000</v>
      </c>
      <c r="CV1483" s="32">
        <v>10000</v>
      </c>
      <c r="CW1483" s="32">
        <v>10000</v>
      </c>
      <c r="CX1483" s="32">
        <v>10000</v>
      </c>
      <c r="CZ1483" t="s">
        <v>1219</v>
      </c>
      <c r="DA1483" t="s">
        <v>3104</v>
      </c>
      <c r="DB1483">
        <v>10000</v>
      </c>
      <c r="DC1483">
        <v>10000</v>
      </c>
      <c r="DD1483">
        <v>10000</v>
      </c>
      <c r="DE1483">
        <v>10000</v>
      </c>
      <c r="DF1483">
        <v>10000</v>
      </c>
      <c r="DG1483">
        <v>10000</v>
      </c>
      <c r="DH1483">
        <v>10000</v>
      </c>
      <c r="DI1483">
        <v>10000</v>
      </c>
      <c r="DJ1483">
        <v>10000</v>
      </c>
      <c r="DK1483">
        <v>10000</v>
      </c>
      <c r="DL1483">
        <v>10000</v>
      </c>
      <c r="DM1483">
        <v>10000</v>
      </c>
      <c r="DN1483">
        <f t="shared" si="27"/>
        <v>120000</v>
      </c>
    </row>
    <row r="1484" spans="89:118" x14ac:dyDescent="0.45">
      <c r="CK1484" t="s">
        <v>1219</v>
      </c>
      <c r="CL1484" t="s">
        <v>3120</v>
      </c>
      <c r="CM1484" s="32">
        <v>902120</v>
      </c>
      <c r="CN1484" s="32">
        <v>902120</v>
      </c>
      <c r="CO1484" s="32">
        <v>698415</v>
      </c>
      <c r="CP1484" s="32">
        <v>352070</v>
      </c>
      <c r="CQ1484" s="32">
        <v>352070</v>
      </c>
      <c r="CR1484" s="32">
        <v>352070</v>
      </c>
      <c r="CS1484" s="32">
        <v>352070</v>
      </c>
      <c r="CT1484" s="32">
        <v>352070</v>
      </c>
      <c r="CU1484" s="32">
        <v>352070</v>
      </c>
      <c r="CV1484" s="32">
        <v>352070</v>
      </c>
      <c r="CW1484" s="32">
        <v>352070</v>
      </c>
      <c r="CX1484" s="32">
        <v>352070</v>
      </c>
      <c r="CZ1484" t="s">
        <v>1219</v>
      </c>
      <c r="DA1484" t="s">
        <v>3120</v>
      </c>
      <c r="DB1484">
        <v>902120</v>
      </c>
      <c r="DC1484">
        <v>902120</v>
      </c>
      <c r="DD1484">
        <v>698415</v>
      </c>
      <c r="DE1484">
        <v>352070</v>
      </c>
      <c r="DF1484">
        <v>352070</v>
      </c>
      <c r="DG1484">
        <v>352070</v>
      </c>
      <c r="DH1484">
        <v>352070</v>
      </c>
      <c r="DI1484">
        <v>352070</v>
      </c>
      <c r="DJ1484">
        <v>352070</v>
      </c>
      <c r="DK1484">
        <v>352070</v>
      </c>
      <c r="DL1484">
        <v>352070</v>
      </c>
      <c r="DM1484">
        <v>352070</v>
      </c>
      <c r="DN1484">
        <f t="shared" si="27"/>
        <v>5671285</v>
      </c>
    </row>
    <row r="1485" spans="89:118" x14ac:dyDescent="0.45">
      <c r="CK1485" t="s">
        <v>312</v>
      </c>
      <c r="CL1485" t="s">
        <v>3109</v>
      </c>
      <c r="CM1485" s="32">
        <v>4650</v>
      </c>
      <c r="CN1485" s="32">
        <v>4650</v>
      </c>
      <c r="CO1485" s="32">
        <v>4650</v>
      </c>
      <c r="CP1485" s="32">
        <v>4650</v>
      </c>
      <c r="CQ1485" s="32">
        <v>4650</v>
      </c>
      <c r="CR1485" s="32">
        <v>4650</v>
      </c>
      <c r="CS1485" s="32">
        <v>4700</v>
      </c>
      <c r="CT1485" s="32">
        <v>4650</v>
      </c>
      <c r="CU1485" s="32">
        <v>4650</v>
      </c>
      <c r="CV1485" s="32">
        <v>4650</v>
      </c>
      <c r="CW1485" s="32">
        <v>0</v>
      </c>
      <c r="CX1485" s="32">
        <v>0</v>
      </c>
      <c r="CZ1485" t="s">
        <v>312</v>
      </c>
      <c r="DA1485" t="s">
        <v>3109</v>
      </c>
      <c r="DB1485">
        <v>4650</v>
      </c>
      <c r="DC1485">
        <v>4650</v>
      </c>
      <c r="DD1485">
        <v>4650</v>
      </c>
      <c r="DE1485">
        <v>4650</v>
      </c>
      <c r="DF1485">
        <v>4650</v>
      </c>
      <c r="DG1485">
        <v>4650</v>
      </c>
      <c r="DH1485">
        <v>4700</v>
      </c>
      <c r="DI1485">
        <v>4650</v>
      </c>
      <c r="DJ1485">
        <v>4650</v>
      </c>
      <c r="DK1485">
        <v>4650</v>
      </c>
      <c r="DL1485">
        <v>0</v>
      </c>
      <c r="DM1485">
        <v>0</v>
      </c>
      <c r="DN1485">
        <f t="shared" si="27"/>
        <v>46550</v>
      </c>
    </row>
    <row r="1486" spans="89:118" x14ac:dyDescent="0.45">
      <c r="CK1486" t="s">
        <v>312</v>
      </c>
      <c r="CL1486" t="s">
        <v>3111</v>
      </c>
      <c r="CM1486" s="32">
        <v>0</v>
      </c>
      <c r="CN1486" s="32">
        <v>0</v>
      </c>
      <c r="CO1486" s="32">
        <v>0</v>
      </c>
      <c r="CP1486" s="32">
        <v>0</v>
      </c>
      <c r="CQ1486" s="32">
        <v>0</v>
      </c>
      <c r="CR1486" s="32">
        <v>0</v>
      </c>
      <c r="CS1486" s="32">
        <v>0</v>
      </c>
      <c r="CT1486" s="32">
        <v>0</v>
      </c>
      <c r="CU1486" s="32">
        <v>0</v>
      </c>
      <c r="CV1486" s="32">
        <v>0</v>
      </c>
      <c r="CW1486" s="32">
        <v>0</v>
      </c>
      <c r="CX1486" s="32">
        <v>60</v>
      </c>
      <c r="CZ1486" t="s">
        <v>312</v>
      </c>
      <c r="DA1486" t="s">
        <v>3111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60</v>
      </c>
      <c r="DN1486">
        <f t="shared" si="27"/>
        <v>60</v>
      </c>
    </row>
    <row r="1487" spans="89:118" x14ac:dyDescent="0.45">
      <c r="CK1487" t="s">
        <v>312</v>
      </c>
      <c r="CL1487" t="s">
        <v>3104</v>
      </c>
      <c r="CM1487" s="32">
        <v>9600</v>
      </c>
      <c r="CN1487" s="32">
        <v>9600</v>
      </c>
      <c r="CO1487" s="32">
        <v>9600</v>
      </c>
      <c r="CP1487" s="32">
        <v>9600</v>
      </c>
      <c r="CQ1487" s="32">
        <v>9600</v>
      </c>
      <c r="CR1487" s="32">
        <v>9600</v>
      </c>
      <c r="CS1487" s="32">
        <v>9600</v>
      </c>
      <c r="CT1487" s="32">
        <v>9600</v>
      </c>
      <c r="CU1487" s="32">
        <v>9600</v>
      </c>
      <c r="CV1487" s="32">
        <v>9600</v>
      </c>
      <c r="CW1487" s="32">
        <v>9600</v>
      </c>
      <c r="CX1487" s="32">
        <v>9600</v>
      </c>
      <c r="CZ1487" t="s">
        <v>312</v>
      </c>
      <c r="DA1487" t="s">
        <v>3104</v>
      </c>
      <c r="DB1487">
        <v>9600</v>
      </c>
      <c r="DC1487">
        <v>9600</v>
      </c>
      <c r="DD1487">
        <v>9600</v>
      </c>
      <c r="DE1487">
        <v>9600</v>
      </c>
      <c r="DF1487">
        <v>9600</v>
      </c>
      <c r="DG1487">
        <v>9600</v>
      </c>
      <c r="DH1487">
        <v>9600</v>
      </c>
      <c r="DI1487">
        <v>9600</v>
      </c>
      <c r="DJ1487">
        <v>9600</v>
      </c>
      <c r="DK1487">
        <v>9600</v>
      </c>
      <c r="DL1487">
        <v>9600</v>
      </c>
      <c r="DM1487">
        <v>9600</v>
      </c>
      <c r="DN1487">
        <f t="shared" si="27"/>
        <v>115200</v>
      </c>
    </row>
    <row r="1488" spans="89:118" x14ac:dyDescent="0.45">
      <c r="CK1488" t="s">
        <v>312</v>
      </c>
      <c r="CL1488" t="s">
        <v>3112</v>
      </c>
      <c r="CM1488" s="32">
        <v>122337</v>
      </c>
      <c r="CN1488" s="32">
        <v>122337</v>
      </c>
      <c r="CO1488" s="32">
        <v>122337</v>
      </c>
      <c r="CP1488" s="32">
        <v>122337</v>
      </c>
      <c r="CQ1488" s="32">
        <v>122337</v>
      </c>
      <c r="CR1488" s="32">
        <v>122337</v>
      </c>
      <c r="CS1488" s="32">
        <v>122337</v>
      </c>
      <c r="CT1488" s="32">
        <v>122337</v>
      </c>
      <c r="CU1488" s="32">
        <v>122337</v>
      </c>
      <c r="CV1488" s="32">
        <v>122337</v>
      </c>
      <c r="CW1488" s="32">
        <v>122337</v>
      </c>
      <c r="CX1488" s="32">
        <v>122337</v>
      </c>
      <c r="CZ1488" t="s">
        <v>312</v>
      </c>
      <c r="DA1488" t="s">
        <v>3112</v>
      </c>
      <c r="DB1488">
        <v>122337</v>
      </c>
      <c r="DC1488">
        <v>122337</v>
      </c>
      <c r="DD1488">
        <v>122337</v>
      </c>
      <c r="DE1488">
        <v>122337</v>
      </c>
      <c r="DF1488">
        <v>122337</v>
      </c>
      <c r="DG1488">
        <v>122337</v>
      </c>
      <c r="DH1488">
        <v>122337</v>
      </c>
      <c r="DI1488">
        <v>122337</v>
      </c>
      <c r="DJ1488">
        <v>122337</v>
      </c>
      <c r="DK1488">
        <v>122337</v>
      </c>
      <c r="DL1488">
        <v>122337</v>
      </c>
      <c r="DM1488">
        <v>122337</v>
      </c>
      <c r="DN1488">
        <f t="shared" si="27"/>
        <v>1468044</v>
      </c>
    </row>
    <row r="1489" spans="89:118" x14ac:dyDescent="0.45">
      <c r="CK1489" t="s">
        <v>312</v>
      </c>
      <c r="CL1489" t="s">
        <v>3117</v>
      </c>
      <c r="CM1489" s="32">
        <v>34946</v>
      </c>
      <c r="CN1489" s="32">
        <v>42442</v>
      </c>
      <c r="CO1489" s="32">
        <v>70592</v>
      </c>
      <c r="CP1489" s="32">
        <v>55233</v>
      </c>
      <c r="CQ1489" s="32">
        <v>43134</v>
      </c>
      <c r="CR1489" s="32">
        <v>52937</v>
      </c>
      <c r="CS1489" s="32">
        <v>47784</v>
      </c>
      <c r="CT1489" s="32">
        <v>50197</v>
      </c>
      <c r="CU1489" s="32">
        <v>38631</v>
      </c>
      <c r="CV1489" s="32">
        <v>55772</v>
      </c>
      <c r="CW1489" s="32">
        <v>32751</v>
      </c>
      <c r="CX1489" s="32">
        <v>31209</v>
      </c>
      <c r="CZ1489" t="s">
        <v>312</v>
      </c>
      <c r="DA1489" t="s">
        <v>3117</v>
      </c>
      <c r="DB1489">
        <v>34946</v>
      </c>
      <c r="DC1489">
        <v>42442</v>
      </c>
      <c r="DD1489">
        <v>70592</v>
      </c>
      <c r="DE1489">
        <v>55233</v>
      </c>
      <c r="DF1489">
        <v>43134</v>
      </c>
      <c r="DG1489">
        <v>52937</v>
      </c>
      <c r="DH1489">
        <v>47784</v>
      </c>
      <c r="DI1489">
        <v>50197</v>
      </c>
      <c r="DJ1489">
        <v>38631</v>
      </c>
      <c r="DK1489">
        <v>55772</v>
      </c>
      <c r="DL1489">
        <v>32751</v>
      </c>
      <c r="DM1489">
        <v>31209</v>
      </c>
      <c r="DN1489">
        <f t="shared" si="27"/>
        <v>555628</v>
      </c>
    </row>
    <row r="1490" spans="89:118" x14ac:dyDescent="0.45">
      <c r="CK1490" t="s">
        <v>312</v>
      </c>
      <c r="CL1490" t="s">
        <v>3101</v>
      </c>
      <c r="CM1490" s="32">
        <v>30400</v>
      </c>
      <c r="CN1490" s="32">
        <v>30400</v>
      </c>
      <c r="CO1490" s="32">
        <v>30400</v>
      </c>
      <c r="CP1490" s="32">
        <v>30400</v>
      </c>
      <c r="CQ1490" s="32">
        <v>30400</v>
      </c>
      <c r="CR1490" s="32">
        <v>30400</v>
      </c>
      <c r="CS1490" s="32">
        <v>30400</v>
      </c>
      <c r="CT1490" s="32">
        <v>30400</v>
      </c>
      <c r="CU1490" s="32">
        <v>30400</v>
      </c>
      <c r="CV1490" s="32">
        <v>30400</v>
      </c>
      <c r="CW1490" s="32">
        <v>29930</v>
      </c>
      <c r="CX1490" s="32">
        <v>29930</v>
      </c>
      <c r="CZ1490" t="s">
        <v>312</v>
      </c>
      <c r="DA1490" t="s">
        <v>3101</v>
      </c>
      <c r="DB1490">
        <v>30400</v>
      </c>
      <c r="DC1490">
        <v>30400</v>
      </c>
      <c r="DD1490">
        <v>30400</v>
      </c>
      <c r="DE1490">
        <v>30400</v>
      </c>
      <c r="DF1490">
        <v>30400</v>
      </c>
      <c r="DG1490">
        <v>30400</v>
      </c>
      <c r="DH1490">
        <v>30400</v>
      </c>
      <c r="DI1490">
        <v>30400</v>
      </c>
      <c r="DJ1490">
        <v>30400</v>
      </c>
      <c r="DK1490">
        <v>30400</v>
      </c>
      <c r="DL1490">
        <v>29930</v>
      </c>
      <c r="DM1490">
        <v>29930</v>
      </c>
      <c r="DN1490">
        <f t="shared" si="27"/>
        <v>363860</v>
      </c>
    </row>
    <row r="1491" spans="89:118" x14ac:dyDescent="0.45">
      <c r="CK1491" t="s">
        <v>312</v>
      </c>
      <c r="CL1491" t="s">
        <v>3103</v>
      </c>
      <c r="CM1491" s="32">
        <v>68372</v>
      </c>
      <c r="CN1491" s="32">
        <v>67548</v>
      </c>
      <c r="CO1491" s="32">
        <v>65204</v>
      </c>
      <c r="CP1491" s="32">
        <v>67549</v>
      </c>
      <c r="CQ1491" s="32">
        <v>66746</v>
      </c>
      <c r="CR1491" s="32">
        <v>65650</v>
      </c>
      <c r="CS1491" s="32">
        <v>64927</v>
      </c>
      <c r="CT1491" s="32">
        <v>68243</v>
      </c>
      <c r="CU1491" s="32">
        <v>68858</v>
      </c>
      <c r="CV1491" s="32">
        <v>63817</v>
      </c>
      <c r="CW1491" s="32">
        <v>65216</v>
      </c>
      <c r="CX1491" s="32">
        <v>65908</v>
      </c>
      <c r="CZ1491" t="s">
        <v>312</v>
      </c>
      <c r="DA1491" t="s">
        <v>3103</v>
      </c>
      <c r="DB1491">
        <v>68372</v>
      </c>
      <c r="DC1491">
        <v>67548</v>
      </c>
      <c r="DD1491">
        <v>65204</v>
      </c>
      <c r="DE1491">
        <v>67549</v>
      </c>
      <c r="DF1491">
        <v>66746</v>
      </c>
      <c r="DG1491">
        <v>65650</v>
      </c>
      <c r="DH1491">
        <v>64927</v>
      </c>
      <c r="DI1491">
        <v>68243</v>
      </c>
      <c r="DJ1491">
        <v>68858</v>
      </c>
      <c r="DK1491">
        <v>63817</v>
      </c>
      <c r="DL1491">
        <v>65216</v>
      </c>
      <c r="DM1491">
        <v>65908</v>
      </c>
      <c r="DN1491">
        <f t="shared" si="27"/>
        <v>798038</v>
      </c>
    </row>
    <row r="1492" spans="89:118" x14ac:dyDescent="0.45">
      <c r="CK1492" t="s">
        <v>1045</v>
      </c>
      <c r="CL1492" t="s">
        <v>3109</v>
      </c>
      <c r="CM1492" s="32">
        <v>2200</v>
      </c>
      <c r="CN1492" s="32">
        <v>2200</v>
      </c>
      <c r="CO1492" s="32">
        <v>2200</v>
      </c>
      <c r="CP1492" s="32">
        <v>2200</v>
      </c>
      <c r="CQ1492" s="32">
        <v>2200</v>
      </c>
      <c r="CR1492" s="32">
        <v>2200</v>
      </c>
      <c r="CS1492" s="32">
        <v>2200</v>
      </c>
      <c r="CT1492" s="32">
        <v>2200</v>
      </c>
      <c r="CU1492" s="32">
        <v>2200</v>
      </c>
      <c r="CV1492" s="32">
        <v>2200</v>
      </c>
      <c r="CW1492" s="32">
        <v>0</v>
      </c>
      <c r="CX1492" s="32">
        <v>0</v>
      </c>
      <c r="CZ1492" t="s">
        <v>1045</v>
      </c>
      <c r="DA1492" t="s">
        <v>3109</v>
      </c>
      <c r="DB1492">
        <v>2200</v>
      </c>
      <c r="DC1492">
        <v>2200</v>
      </c>
      <c r="DD1492">
        <v>2200</v>
      </c>
      <c r="DE1492">
        <v>2200</v>
      </c>
      <c r="DF1492">
        <v>2200</v>
      </c>
      <c r="DG1492">
        <v>2200</v>
      </c>
      <c r="DH1492">
        <v>2200</v>
      </c>
      <c r="DI1492">
        <v>2200</v>
      </c>
      <c r="DJ1492">
        <v>2200</v>
      </c>
      <c r="DK1492">
        <v>2200</v>
      </c>
      <c r="DL1492">
        <v>0</v>
      </c>
      <c r="DM1492">
        <v>0</v>
      </c>
      <c r="DN1492">
        <f t="shared" si="27"/>
        <v>22000</v>
      </c>
    </row>
    <row r="1493" spans="89:118" x14ac:dyDescent="0.45">
      <c r="CK1493" t="s">
        <v>1045</v>
      </c>
      <c r="CL1493" t="s">
        <v>3108</v>
      </c>
      <c r="CM1493" s="32">
        <v>7500</v>
      </c>
      <c r="CN1493" s="32">
        <v>7500</v>
      </c>
      <c r="CO1493" s="32">
        <v>7500</v>
      </c>
      <c r="CP1493" s="32">
        <v>7500</v>
      </c>
      <c r="CQ1493" s="32">
        <v>7500</v>
      </c>
      <c r="CR1493" s="32">
        <v>7500</v>
      </c>
      <c r="CS1493" s="32">
        <v>7500</v>
      </c>
      <c r="CT1493" s="32">
        <v>7500</v>
      </c>
      <c r="CU1493" s="32">
        <v>7500</v>
      </c>
      <c r="CV1493" s="32">
        <v>7500</v>
      </c>
      <c r="CW1493" s="32">
        <v>7500</v>
      </c>
      <c r="CX1493" s="32">
        <v>7500</v>
      </c>
      <c r="CZ1493" t="s">
        <v>1045</v>
      </c>
      <c r="DA1493" t="s">
        <v>3108</v>
      </c>
      <c r="DB1493">
        <v>7500</v>
      </c>
      <c r="DC1493">
        <v>7500</v>
      </c>
      <c r="DD1493">
        <v>7500</v>
      </c>
      <c r="DE1493">
        <v>7500</v>
      </c>
      <c r="DF1493">
        <v>7500</v>
      </c>
      <c r="DG1493">
        <v>7500</v>
      </c>
      <c r="DH1493">
        <v>7500</v>
      </c>
      <c r="DI1493">
        <v>7500</v>
      </c>
      <c r="DJ1493">
        <v>7500</v>
      </c>
      <c r="DK1493">
        <v>7500</v>
      </c>
      <c r="DL1493">
        <v>7500</v>
      </c>
      <c r="DM1493">
        <v>7500</v>
      </c>
      <c r="DN1493">
        <f t="shared" si="27"/>
        <v>90000</v>
      </c>
    </row>
    <row r="1494" spans="89:118" x14ac:dyDescent="0.45">
      <c r="CK1494" t="s">
        <v>1045</v>
      </c>
      <c r="CL1494" t="s">
        <v>3112</v>
      </c>
      <c r="CM1494" s="32">
        <v>20000</v>
      </c>
      <c r="CN1494" s="32">
        <v>20000</v>
      </c>
      <c r="CO1494" s="32">
        <v>20000</v>
      </c>
      <c r="CP1494" s="32">
        <v>20000</v>
      </c>
      <c r="CQ1494" s="32">
        <v>20000</v>
      </c>
      <c r="CR1494" s="32">
        <v>20000</v>
      </c>
      <c r="CS1494" s="32">
        <v>20000</v>
      </c>
      <c r="CT1494" s="32">
        <v>20000</v>
      </c>
      <c r="CU1494" s="32">
        <v>20000</v>
      </c>
      <c r="CV1494" s="32">
        <v>20000</v>
      </c>
      <c r="CW1494" s="32">
        <v>20000</v>
      </c>
      <c r="CX1494" s="32">
        <v>20000</v>
      </c>
      <c r="CZ1494" t="s">
        <v>1045</v>
      </c>
      <c r="DA1494" t="s">
        <v>3112</v>
      </c>
      <c r="DB1494">
        <v>20000</v>
      </c>
      <c r="DC1494">
        <v>20000</v>
      </c>
      <c r="DD1494">
        <v>20000</v>
      </c>
      <c r="DE1494">
        <v>20000</v>
      </c>
      <c r="DF1494">
        <v>20000</v>
      </c>
      <c r="DG1494">
        <v>20000</v>
      </c>
      <c r="DH1494">
        <v>20000</v>
      </c>
      <c r="DI1494">
        <v>20000</v>
      </c>
      <c r="DJ1494">
        <v>20000</v>
      </c>
      <c r="DK1494">
        <v>20000</v>
      </c>
      <c r="DL1494">
        <v>20000</v>
      </c>
      <c r="DM1494">
        <v>20000</v>
      </c>
      <c r="DN1494">
        <f t="shared" si="27"/>
        <v>240000</v>
      </c>
    </row>
    <row r="1495" spans="89:118" x14ac:dyDescent="0.45">
      <c r="CK1495" t="s">
        <v>249</v>
      </c>
      <c r="CL1495" t="s">
        <v>3109</v>
      </c>
      <c r="CM1495" s="32">
        <v>91186</v>
      </c>
      <c r="CN1495" s="32">
        <v>92883</v>
      </c>
      <c r="CO1495" s="32">
        <v>91288</v>
      </c>
      <c r="CP1495" s="32">
        <v>71612</v>
      </c>
      <c r="CQ1495" s="32">
        <v>72630</v>
      </c>
      <c r="CR1495" s="32">
        <v>71263</v>
      </c>
      <c r="CS1495" s="32">
        <v>103684</v>
      </c>
      <c r="CT1495" s="32">
        <v>71354</v>
      </c>
      <c r="CU1495" s="32">
        <v>74940</v>
      </c>
      <c r="CV1495" s="32">
        <v>71850</v>
      </c>
      <c r="CW1495" s="32">
        <v>67192</v>
      </c>
      <c r="CX1495" s="32">
        <v>74340</v>
      </c>
      <c r="CZ1495" t="s">
        <v>249</v>
      </c>
      <c r="DA1495" t="s">
        <v>3109</v>
      </c>
      <c r="DB1495">
        <v>91186</v>
      </c>
      <c r="DC1495">
        <v>92883</v>
      </c>
      <c r="DD1495">
        <v>91288</v>
      </c>
      <c r="DE1495">
        <v>71612</v>
      </c>
      <c r="DF1495">
        <v>72630</v>
      </c>
      <c r="DG1495">
        <v>71263</v>
      </c>
      <c r="DH1495">
        <v>103684</v>
      </c>
      <c r="DI1495">
        <v>71354</v>
      </c>
      <c r="DJ1495">
        <v>74940</v>
      </c>
      <c r="DK1495">
        <v>71850</v>
      </c>
      <c r="DL1495">
        <v>67192</v>
      </c>
      <c r="DM1495">
        <v>74340</v>
      </c>
      <c r="DN1495">
        <f t="shared" si="27"/>
        <v>954222</v>
      </c>
    </row>
    <row r="1496" spans="89:118" x14ac:dyDescent="0.45">
      <c r="CK1496" t="s">
        <v>249</v>
      </c>
      <c r="CL1496" t="s">
        <v>3115</v>
      </c>
      <c r="CM1496" s="32">
        <v>19500</v>
      </c>
      <c r="CN1496" s="32">
        <v>19500</v>
      </c>
      <c r="CO1496" s="32">
        <v>19500</v>
      </c>
      <c r="CP1496" s="32">
        <v>28150</v>
      </c>
      <c r="CQ1496" s="32">
        <v>30000</v>
      </c>
      <c r="CR1496" s="32">
        <v>25450</v>
      </c>
      <c r="CS1496" s="32">
        <v>19500</v>
      </c>
      <c r="CT1496" s="32">
        <v>19500</v>
      </c>
      <c r="CU1496" s="32">
        <v>19500</v>
      </c>
      <c r="CV1496" s="32">
        <v>19500</v>
      </c>
      <c r="CW1496" s="32">
        <v>19500</v>
      </c>
      <c r="CX1496" s="32">
        <v>19500</v>
      </c>
      <c r="CZ1496" t="s">
        <v>249</v>
      </c>
      <c r="DA1496" t="s">
        <v>3115</v>
      </c>
      <c r="DB1496">
        <v>19500</v>
      </c>
      <c r="DC1496">
        <v>19500</v>
      </c>
      <c r="DD1496">
        <v>19500</v>
      </c>
      <c r="DE1496">
        <v>28150</v>
      </c>
      <c r="DF1496">
        <v>30000</v>
      </c>
      <c r="DG1496">
        <v>25450</v>
      </c>
      <c r="DH1496">
        <v>19500</v>
      </c>
      <c r="DI1496">
        <v>19500</v>
      </c>
      <c r="DJ1496">
        <v>19500</v>
      </c>
      <c r="DK1496">
        <v>19500</v>
      </c>
      <c r="DL1496">
        <v>19500</v>
      </c>
      <c r="DM1496">
        <v>19500</v>
      </c>
      <c r="DN1496">
        <f t="shared" si="27"/>
        <v>259100</v>
      </c>
    </row>
    <row r="1497" spans="89:118" x14ac:dyDescent="0.45">
      <c r="CK1497" t="s">
        <v>249</v>
      </c>
      <c r="CL1497" t="s">
        <v>3111</v>
      </c>
      <c r="CM1497" s="32">
        <v>0</v>
      </c>
      <c r="CN1497" s="32">
        <v>0</v>
      </c>
      <c r="CO1497" s="32">
        <v>0</v>
      </c>
      <c r="CP1497" s="32">
        <v>0</v>
      </c>
      <c r="CQ1497" s="32">
        <v>0</v>
      </c>
      <c r="CR1497" s="32">
        <v>0</v>
      </c>
      <c r="CS1497" s="32">
        <v>0</v>
      </c>
      <c r="CT1497" s="32">
        <v>0</v>
      </c>
      <c r="CU1497" s="32">
        <v>0</v>
      </c>
      <c r="CV1497" s="32">
        <v>0</v>
      </c>
      <c r="CW1497" s="32">
        <v>0</v>
      </c>
      <c r="CX1497" s="32">
        <v>0</v>
      </c>
      <c r="CZ1497" t="s">
        <v>249</v>
      </c>
      <c r="DA1497" t="s">
        <v>3111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f t="shared" si="27"/>
        <v>0</v>
      </c>
    </row>
    <row r="1498" spans="89:118" x14ac:dyDescent="0.45">
      <c r="CK1498" t="s">
        <v>249</v>
      </c>
      <c r="CL1498" t="s">
        <v>3112</v>
      </c>
      <c r="CM1498" s="32">
        <v>135360</v>
      </c>
      <c r="CN1498" s="32">
        <v>135360</v>
      </c>
      <c r="CO1498" s="32">
        <v>135360</v>
      </c>
      <c r="CP1498" s="32">
        <v>135360</v>
      </c>
      <c r="CQ1498" s="32">
        <v>135360</v>
      </c>
      <c r="CR1498" s="32">
        <v>135360</v>
      </c>
      <c r="CS1498" s="32">
        <v>135360</v>
      </c>
      <c r="CT1498" s="32">
        <v>135360</v>
      </c>
      <c r="CU1498" s="32">
        <v>135360</v>
      </c>
      <c r="CV1498" s="32">
        <v>135360</v>
      </c>
      <c r="CW1498" s="32">
        <v>135360</v>
      </c>
      <c r="CX1498" s="32">
        <v>135360</v>
      </c>
      <c r="CZ1498" t="s">
        <v>249</v>
      </c>
      <c r="DA1498" t="s">
        <v>3112</v>
      </c>
      <c r="DB1498">
        <v>135360</v>
      </c>
      <c r="DC1498">
        <v>135360</v>
      </c>
      <c r="DD1498">
        <v>135360</v>
      </c>
      <c r="DE1498">
        <v>135360</v>
      </c>
      <c r="DF1498">
        <v>135360</v>
      </c>
      <c r="DG1498">
        <v>135360</v>
      </c>
      <c r="DH1498">
        <v>135360</v>
      </c>
      <c r="DI1498">
        <v>135360</v>
      </c>
      <c r="DJ1498">
        <v>135360</v>
      </c>
      <c r="DK1498">
        <v>135360</v>
      </c>
      <c r="DL1498">
        <v>135360</v>
      </c>
      <c r="DM1498">
        <v>135360</v>
      </c>
      <c r="DN1498">
        <f t="shared" si="27"/>
        <v>1624320</v>
      </c>
    </row>
    <row r="1499" spans="89:118" x14ac:dyDescent="0.45">
      <c r="CK1499" t="s">
        <v>249</v>
      </c>
      <c r="CL1499" t="s">
        <v>3117</v>
      </c>
      <c r="CM1499" s="32">
        <v>0</v>
      </c>
      <c r="CN1499" s="32">
        <v>0</v>
      </c>
      <c r="CO1499" s="32">
        <v>100</v>
      </c>
      <c r="CP1499" s="32">
        <v>0</v>
      </c>
      <c r="CQ1499" s="32">
        <v>0</v>
      </c>
      <c r="CR1499" s="32">
        <v>0</v>
      </c>
      <c r="CS1499" s="32">
        <v>0</v>
      </c>
      <c r="CT1499" s="32">
        <v>0</v>
      </c>
      <c r="CU1499" s="32">
        <v>0</v>
      </c>
      <c r="CV1499" s="32">
        <v>0</v>
      </c>
      <c r="CW1499" s="32">
        <v>0</v>
      </c>
      <c r="CX1499" s="32">
        <v>0</v>
      </c>
      <c r="CZ1499" t="s">
        <v>249</v>
      </c>
      <c r="DA1499" t="s">
        <v>3117</v>
      </c>
      <c r="DB1499">
        <v>0</v>
      </c>
      <c r="DC1499">
        <v>0</v>
      </c>
      <c r="DD1499">
        <v>100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f t="shared" si="27"/>
        <v>100</v>
      </c>
    </row>
    <row r="1500" spans="89:118" x14ac:dyDescent="0.45">
      <c r="CK1500" t="s">
        <v>249</v>
      </c>
      <c r="CL1500" t="s">
        <v>3113</v>
      </c>
      <c r="CM1500" s="32">
        <v>44207</v>
      </c>
      <c r="CN1500" s="32">
        <v>53342</v>
      </c>
      <c r="CO1500" s="32">
        <v>51482</v>
      </c>
      <c r="CP1500" s="32">
        <v>48524</v>
      </c>
      <c r="CQ1500" s="32">
        <v>46574</v>
      </c>
      <c r="CR1500" s="32">
        <v>46274</v>
      </c>
      <c r="CS1500" s="32">
        <v>31387</v>
      </c>
      <c r="CT1500" s="32">
        <v>30000</v>
      </c>
      <c r="CU1500" s="32">
        <v>30000</v>
      </c>
      <c r="CV1500" s="32">
        <v>30000</v>
      </c>
      <c r="CW1500" s="32">
        <v>30000</v>
      </c>
      <c r="CX1500" s="32">
        <v>30000</v>
      </c>
      <c r="CZ1500" t="s">
        <v>249</v>
      </c>
      <c r="DA1500" t="s">
        <v>3113</v>
      </c>
      <c r="DB1500">
        <v>44207</v>
      </c>
      <c r="DC1500">
        <v>53342</v>
      </c>
      <c r="DD1500">
        <v>51482</v>
      </c>
      <c r="DE1500">
        <v>48524</v>
      </c>
      <c r="DF1500">
        <v>46574</v>
      </c>
      <c r="DG1500">
        <v>46274</v>
      </c>
      <c r="DH1500">
        <v>31387</v>
      </c>
      <c r="DI1500">
        <v>30000</v>
      </c>
      <c r="DJ1500">
        <v>30000</v>
      </c>
      <c r="DK1500">
        <v>30000</v>
      </c>
      <c r="DL1500">
        <v>30000</v>
      </c>
      <c r="DM1500">
        <v>30000</v>
      </c>
      <c r="DN1500">
        <f t="shared" si="27"/>
        <v>471790</v>
      </c>
    </row>
    <row r="1501" spans="89:118" x14ac:dyDescent="0.45">
      <c r="CK1501" t="s">
        <v>249</v>
      </c>
      <c r="CL1501" t="s">
        <v>3402</v>
      </c>
      <c r="CM1501" s="32">
        <v>67628</v>
      </c>
      <c r="CN1501" s="32">
        <v>68502</v>
      </c>
      <c r="CO1501" s="32">
        <v>71326</v>
      </c>
      <c r="CP1501" s="32">
        <v>70889</v>
      </c>
      <c r="CQ1501" s="32">
        <v>74661</v>
      </c>
      <c r="CR1501" s="32">
        <v>74479</v>
      </c>
      <c r="CS1501" s="32">
        <v>94848</v>
      </c>
      <c r="CT1501" s="32">
        <v>96529</v>
      </c>
      <c r="CU1501" s="32">
        <v>98740</v>
      </c>
      <c r="CV1501" s="32">
        <v>99615</v>
      </c>
      <c r="CW1501" s="32">
        <v>97427</v>
      </c>
      <c r="CX1501" s="32">
        <v>93799</v>
      </c>
      <c r="CZ1501" t="s">
        <v>249</v>
      </c>
      <c r="DA1501" t="s">
        <v>3402</v>
      </c>
      <c r="DB1501">
        <v>67628</v>
      </c>
      <c r="DC1501">
        <v>68502</v>
      </c>
      <c r="DD1501">
        <v>71326</v>
      </c>
      <c r="DE1501">
        <v>70889</v>
      </c>
      <c r="DF1501">
        <v>74661</v>
      </c>
      <c r="DG1501">
        <v>74479</v>
      </c>
      <c r="DH1501">
        <v>94848</v>
      </c>
      <c r="DI1501">
        <v>96529</v>
      </c>
      <c r="DJ1501">
        <v>98740</v>
      </c>
      <c r="DK1501">
        <v>99615</v>
      </c>
      <c r="DL1501">
        <v>97427</v>
      </c>
      <c r="DM1501">
        <v>93799</v>
      </c>
      <c r="DN1501">
        <f t="shared" si="27"/>
        <v>1008443</v>
      </c>
    </row>
    <row r="1502" spans="89:118" x14ac:dyDescent="0.45">
      <c r="CK1502" t="s">
        <v>249</v>
      </c>
      <c r="CL1502" t="s">
        <v>3103</v>
      </c>
      <c r="CM1502" s="32">
        <v>57700</v>
      </c>
      <c r="CN1502" s="32">
        <v>48391</v>
      </c>
      <c r="CO1502" s="32">
        <v>34000</v>
      </c>
      <c r="CP1502" s="32">
        <v>34000</v>
      </c>
      <c r="CQ1502" s="32">
        <v>34000</v>
      </c>
      <c r="CR1502" s="32">
        <v>34000</v>
      </c>
      <c r="CS1502" s="32">
        <v>34000</v>
      </c>
      <c r="CT1502" s="32">
        <v>34000</v>
      </c>
      <c r="CU1502" s="32">
        <v>34000</v>
      </c>
      <c r="CV1502" s="32">
        <v>34000</v>
      </c>
      <c r="CW1502" s="32">
        <v>34000</v>
      </c>
      <c r="CX1502" s="32">
        <v>34000</v>
      </c>
      <c r="CZ1502" t="s">
        <v>249</v>
      </c>
      <c r="DA1502" t="s">
        <v>3103</v>
      </c>
      <c r="DB1502">
        <v>57700</v>
      </c>
      <c r="DC1502">
        <v>48391</v>
      </c>
      <c r="DD1502">
        <v>34000</v>
      </c>
      <c r="DE1502">
        <v>34000</v>
      </c>
      <c r="DF1502">
        <v>34000</v>
      </c>
      <c r="DG1502">
        <v>34000</v>
      </c>
      <c r="DH1502">
        <v>34000</v>
      </c>
      <c r="DI1502">
        <v>34000</v>
      </c>
      <c r="DJ1502">
        <v>34000</v>
      </c>
      <c r="DK1502">
        <v>34000</v>
      </c>
      <c r="DL1502">
        <v>34000</v>
      </c>
      <c r="DM1502">
        <v>34000</v>
      </c>
      <c r="DN1502">
        <f t="shared" si="27"/>
        <v>446091</v>
      </c>
    </row>
    <row r="1503" spans="89:118" x14ac:dyDescent="0.45">
      <c r="CK1503" t="s">
        <v>502</v>
      </c>
      <c r="CL1503" t="s">
        <v>3100</v>
      </c>
      <c r="CM1503" s="32">
        <v>86474</v>
      </c>
      <c r="CN1503" s="32">
        <v>86474</v>
      </c>
      <c r="CO1503" s="32">
        <v>86474</v>
      </c>
      <c r="CP1503" s="32">
        <v>86474</v>
      </c>
      <c r="CQ1503" s="32">
        <v>86474</v>
      </c>
      <c r="CR1503" s="32">
        <v>86474</v>
      </c>
      <c r="CS1503" s="32">
        <v>86474</v>
      </c>
      <c r="CT1503" s="32">
        <v>86474</v>
      </c>
      <c r="CU1503" s="32">
        <v>86462</v>
      </c>
      <c r="CV1503" s="32">
        <v>85856</v>
      </c>
      <c r="CW1503" s="32">
        <v>85856</v>
      </c>
      <c r="CX1503" s="32">
        <v>85856</v>
      </c>
      <c r="CZ1503" t="s">
        <v>502</v>
      </c>
      <c r="DA1503" t="s">
        <v>3100</v>
      </c>
      <c r="DB1503">
        <v>86474</v>
      </c>
      <c r="DC1503">
        <v>86474</v>
      </c>
      <c r="DD1503">
        <v>86474</v>
      </c>
      <c r="DE1503">
        <v>86474</v>
      </c>
      <c r="DF1503">
        <v>86474</v>
      </c>
      <c r="DG1503">
        <v>86474</v>
      </c>
      <c r="DH1503">
        <v>86474</v>
      </c>
      <c r="DI1503">
        <v>86474</v>
      </c>
      <c r="DJ1503">
        <v>86462</v>
      </c>
      <c r="DK1503">
        <v>85856</v>
      </c>
      <c r="DL1503">
        <v>85856</v>
      </c>
      <c r="DM1503">
        <v>85856</v>
      </c>
      <c r="DN1503">
        <f t="shared" si="27"/>
        <v>1035822</v>
      </c>
    </row>
    <row r="1504" spans="89:118" x14ac:dyDescent="0.45">
      <c r="CK1504" t="s">
        <v>502</v>
      </c>
      <c r="CL1504" t="s">
        <v>3431</v>
      </c>
      <c r="CM1504" s="32">
        <v>10502</v>
      </c>
      <c r="CN1504" s="32">
        <v>10502</v>
      </c>
      <c r="CO1504" s="32">
        <v>10502</v>
      </c>
      <c r="CP1504" s="32">
        <v>10502</v>
      </c>
      <c r="CQ1504" s="32">
        <v>10502</v>
      </c>
      <c r="CR1504" s="32">
        <v>10502</v>
      </c>
      <c r="CS1504" s="32">
        <v>10502</v>
      </c>
      <c r="CT1504" s="32">
        <v>10502</v>
      </c>
      <c r="CU1504" s="32">
        <v>10502</v>
      </c>
      <c r="CV1504" s="32">
        <v>10502</v>
      </c>
      <c r="CW1504" s="32">
        <v>10502</v>
      </c>
      <c r="CX1504" s="32">
        <v>10502</v>
      </c>
      <c r="CZ1504" t="s">
        <v>502</v>
      </c>
      <c r="DA1504" t="s">
        <v>3431</v>
      </c>
      <c r="DB1504">
        <v>10502</v>
      </c>
      <c r="DC1504">
        <v>10502</v>
      </c>
      <c r="DD1504">
        <v>10502</v>
      </c>
      <c r="DE1504">
        <v>10502</v>
      </c>
      <c r="DF1504">
        <v>10502</v>
      </c>
      <c r="DG1504">
        <v>10502</v>
      </c>
      <c r="DH1504">
        <v>10502</v>
      </c>
      <c r="DI1504">
        <v>10502</v>
      </c>
      <c r="DJ1504">
        <v>10502</v>
      </c>
      <c r="DK1504">
        <v>10502</v>
      </c>
      <c r="DL1504">
        <v>10502</v>
      </c>
      <c r="DM1504">
        <v>10502</v>
      </c>
      <c r="DN1504">
        <f t="shared" si="27"/>
        <v>126024</v>
      </c>
    </row>
    <row r="1505" spans="89:118" x14ac:dyDescent="0.45">
      <c r="CK1505" t="s">
        <v>502</v>
      </c>
      <c r="CL1505" t="s">
        <v>3104</v>
      </c>
      <c r="CM1505" s="32">
        <v>76824</v>
      </c>
      <c r="CN1505" s="32">
        <v>76824</v>
      </c>
      <c r="CO1505" s="32">
        <v>76824</v>
      </c>
      <c r="CP1505" s="32">
        <v>76824</v>
      </c>
      <c r="CQ1505" s="32">
        <v>76824</v>
      </c>
      <c r="CR1505" s="32">
        <v>76824</v>
      </c>
      <c r="CS1505" s="32">
        <v>76824</v>
      </c>
      <c r="CT1505" s="32">
        <v>76824</v>
      </c>
      <c r="CU1505" s="32">
        <v>76816</v>
      </c>
      <c r="CV1505" s="32">
        <v>76412</v>
      </c>
      <c r="CW1505" s="32">
        <v>76412</v>
      </c>
      <c r="CX1505" s="32">
        <v>76412</v>
      </c>
      <c r="CZ1505" t="s">
        <v>502</v>
      </c>
      <c r="DA1505" t="s">
        <v>3104</v>
      </c>
      <c r="DB1505">
        <v>76824</v>
      </c>
      <c r="DC1505">
        <v>76824</v>
      </c>
      <c r="DD1505">
        <v>76824</v>
      </c>
      <c r="DE1505">
        <v>76824</v>
      </c>
      <c r="DF1505">
        <v>76824</v>
      </c>
      <c r="DG1505">
        <v>76824</v>
      </c>
      <c r="DH1505">
        <v>76824</v>
      </c>
      <c r="DI1505">
        <v>76824</v>
      </c>
      <c r="DJ1505">
        <v>76816</v>
      </c>
      <c r="DK1505">
        <v>76412</v>
      </c>
      <c r="DL1505">
        <v>76412</v>
      </c>
      <c r="DM1505">
        <v>76412</v>
      </c>
      <c r="DN1505">
        <f t="shared" si="27"/>
        <v>920644</v>
      </c>
    </row>
    <row r="1506" spans="89:118" x14ac:dyDescent="0.45">
      <c r="CK1506" t="s">
        <v>502</v>
      </c>
      <c r="CL1506" t="s">
        <v>3112</v>
      </c>
      <c r="CM1506" s="32">
        <v>137800</v>
      </c>
      <c r="CN1506" s="32">
        <v>137800</v>
      </c>
      <c r="CO1506" s="32">
        <v>137800</v>
      </c>
      <c r="CP1506" s="32">
        <v>137800</v>
      </c>
      <c r="CQ1506" s="32">
        <v>137800</v>
      </c>
      <c r="CR1506" s="32">
        <v>137800</v>
      </c>
      <c r="CS1506" s="32">
        <v>137800</v>
      </c>
      <c r="CT1506" s="32">
        <v>137800</v>
      </c>
      <c r="CU1506" s="32">
        <v>137800</v>
      </c>
      <c r="CV1506" s="32">
        <v>137800</v>
      </c>
      <c r="CW1506" s="32">
        <v>137800</v>
      </c>
      <c r="CX1506" s="32">
        <v>137800</v>
      </c>
      <c r="CZ1506" t="s">
        <v>502</v>
      </c>
      <c r="DA1506" t="s">
        <v>3112</v>
      </c>
      <c r="DB1506">
        <v>137800</v>
      </c>
      <c r="DC1506">
        <v>137800</v>
      </c>
      <c r="DD1506">
        <v>137800</v>
      </c>
      <c r="DE1506">
        <v>137800</v>
      </c>
      <c r="DF1506">
        <v>137800</v>
      </c>
      <c r="DG1506">
        <v>137800</v>
      </c>
      <c r="DH1506">
        <v>137800</v>
      </c>
      <c r="DI1506">
        <v>137800</v>
      </c>
      <c r="DJ1506">
        <v>137800</v>
      </c>
      <c r="DK1506">
        <v>137800</v>
      </c>
      <c r="DL1506">
        <v>137800</v>
      </c>
      <c r="DM1506">
        <v>137800</v>
      </c>
      <c r="DN1506">
        <f t="shared" si="27"/>
        <v>1653600</v>
      </c>
    </row>
    <row r="1507" spans="89:118" x14ac:dyDescent="0.45">
      <c r="CK1507" t="s">
        <v>502</v>
      </c>
      <c r="CL1507" t="s">
        <v>3105</v>
      </c>
      <c r="CM1507" s="32">
        <v>7000</v>
      </c>
      <c r="CN1507" s="32">
        <v>7000</v>
      </c>
      <c r="CO1507" s="32">
        <v>7000</v>
      </c>
      <c r="CP1507" s="32">
        <v>7000</v>
      </c>
      <c r="CQ1507" s="32">
        <v>7000</v>
      </c>
      <c r="CR1507" s="32">
        <v>7000</v>
      </c>
      <c r="CS1507" s="32">
        <v>7000</v>
      </c>
      <c r="CT1507" s="32">
        <v>7000</v>
      </c>
      <c r="CU1507" s="32">
        <v>7000</v>
      </c>
      <c r="CV1507" s="32">
        <v>7000</v>
      </c>
      <c r="CW1507" s="32">
        <v>7000</v>
      </c>
      <c r="CX1507" s="32">
        <v>7000</v>
      </c>
      <c r="CZ1507" t="s">
        <v>502</v>
      </c>
      <c r="DA1507" t="s">
        <v>3105</v>
      </c>
      <c r="DB1507">
        <v>7000</v>
      </c>
      <c r="DC1507">
        <v>7000</v>
      </c>
      <c r="DD1507">
        <v>7000</v>
      </c>
      <c r="DE1507">
        <v>7000</v>
      </c>
      <c r="DF1507">
        <v>7000</v>
      </c>
      <c r="DG1507">
        <v>7000</v>
      </c>
      <c r="DH1507">
        <v>7000</v>
      </c>
      <c r="DI1507">
        <v>7000</v>
      </c>
      <c r="DJ1507">
        <v>7000</v>
      </c>
      <c r="DK1507">
        <v>7000</v>
      </c>
      <c r="DL1507">
        <v>7000</v>
      </c>
      <c r="DM1507">
        <v>7000</v>
      </c>
      <c r="DN1507">
        <f t="shared" si="27"/>
        <v>84000</v>
      </c>
    </row>
    <row r="1508" spans="89:118" x14ac:dyDescent="0.45">
      <c r="CK1508" t="s">
        <v>502</v>
      </c>
      <c r="CL1508" t="s">
        <v>3101</v>
      </c>
      <c r="CM1508" s="32">
        <v>4779</v>
      </c>
      <c r="CN1508" s="32">
        <v>4779</v>
      </c>
      <c r="CO1508" s="32">
        <v>4779</v>
      </c>
      <c r="CP1508" s="32">
        <v>4719</v>
      </c>
      <c r="CQ1508" s="32">
        <v>4719</v>
      </c>
      <c r="CR1508" s="32">
        <v>5229</v>
      </c>
      <c r="CS1508" s="32">
        <v>5229</v>
      </c>
      <c r="CT1508" s="32">
        <v>5229</v>
      </c>
      <c r="CU1508" s="32">
        <v>5183</v>
      </c>
      <c r="CV1508" s="32">
        <v>19320</v>
      </c>
      <c r="CW1508" s="32">
        <v>19068</v>
      </c>
      <c r="CX1508" s="32">
        <v>19068</v>
      </c>
      <c r="CZ1508" t="s">
        <v>502</v>
      </c>
      <c r="DA1508" t="s">
        <v>3101</v>
      </c>
      <c r="DB1508">
        <v>4779</v>
      </c>
      <c r="DC1508">
        <v>4779</v>
      </c>
      <c r="DD1508">
        <v>4779</v>
      </c>
      <c r="DE1508">
        <v>4719</v>
      </c>
      <c r="DF1508">
        <v>4719</v>
      </c>
      <c r="DG1508">
        <v>5229</v>
      </c>
      <c r="DH1508">
        <v>5229</v>
      </c>
      <c r="DI1508">
        <v>5229</v>
      </c>
      <c r="DJ1508">
        <v>5183</v>
      </c>
      <c r="DK1508">
        <v>19320</v>
      </c>
      <c r="DL1508">
        <v>19068</v>
      </c>
      <c r="DM1508">
        <v>19068</v>
      </c>
      <c r="DN1508">
        <f t="shared" si="27"/>
        <v>102101</v>
      </c>
    </row>
    <row r="1509" spans="89:118" x14ac:dyDescent="0.45">
      <c r="CK1509" t="s">
        <v>502</v>
      </c>
      <c r="CL1509" t="s">
        <v>3103</v>
      </c>
      <c r="CM1509" s="32">
        <v>21156</v>
      </c>
      <c r="CN1509" s="32">
        <v>21195</v>
      </c>
      <c r="CO1509" s="32">
        <v>21273</v>
      </c>
      <c r="CP1509" s="32">
        <v>21546</v>
      </c>
      <c r="CQ1509" s="32">
        <v>21390</v>
      </c>
      <c r="CR1509" s="32">
        <v>21156</v>
      </c>
      <c r="CS1509" s="32">
        <v>21312</v>
      </c>
      <c r="CT1509" s="32">
        <v>21351</v>
      </c>
      <c r="CU1509" s="32">
        <v>21780</v>
      </c>
      <c r="CV1509" s="32">
        <v>21585</v>
      </c>
      <c r="CW1509" s="32">
        <v>21078</v>
      </c>
      <c r="CX1509" s="32">
        <v>21507</v>
      </c>
      <c r="CZ1509" t="s">
        <v>502</v>
      </c>
      <c r="DA1509" t="s">
        <v>3103</v>
      </c>
      <c r="DB1509">
        <v>21156</v>
      </c>
      <c r="DC1509">
        <v>21195</v>
      </c>
      <c r="DD1509">
        <v>21273</v>
      </c>
      <c r="DE1509">
        <v>21546</v>
      </c>
      <c r="DF1509">
        <v>21390</v>
      </c>
      <c r="DG1509">
        <v>21156</v>
      </c>
      <c r="DH1509">
        <v>21312</v>
      </c>
      <c r="DI1509">
        <v>21351</v>
      </c>
      <c r="DJ1509">
        <v>21780</v>
      </c>
      <c r="DK1509">
        <v>21585</v>
      </c>
      <c r="DL1509">
        <v>21078</v>
      </c>
      <c r="DM1509">
        <v>21507</v>
      </c>
      <c r="DN1509">
        <f t="shared" si="27"/>
        <v>256329</v>
      </c>
    </row>
    <row r="1510" spans="89:118" x14ac:dyDescent="0.45">
      <c r="CK1510" t="s">
        <v>502</v>
      </c>
      <c r="CL1510" t="s">
        <v>3107</v>
      </c>
      <c r="CM1510" s="32">
        <v>10900</v>
      </c>
      <c r="CN1510" s="32">
        <v>10900</v>
      </c>
      <c r="CO1510" s="32">
        <v>10900</v>
      </c>
      <c r="CP1510" s="32">
        <v>10900</v>
      </c>
      <c r="CQ1510" s="32">
        <v>10900</v>
      </c>
      <c r="CR1510" s="32">
        <v>10900</v>
      </c>
      <c r="CS1510" s="32">
        <v>10900</v>
      </c>
      <c r="CT1510" s="32">
        <v>10900</v>
      </c>
      <c r="CU1510" s="32">
        <v>10900</v>
      </c>
      <c r="CV1510" s="32">
        <v>10900</v>
      </c>
      <c r="CW1510" s="32">
        <v>10900</v>
      </c>
      <c r="CX1510" s="32">
        <v>10900</v>
      </c>
      <c r="CZ1510" t="s">
        <v>502</v>
      </c>
      <c r="DA1510" t="s">
        <v>3107</v>
      </c>
      <c r="DB1510">
        <v>10900</v>
      </c>
      <c r="DC1510">
        <v>10900</v>
      </c>
      <c r="DD1510">
        <v>10900</v>
      </c>
      <c r="DE1510">
        <v>10900</v>
      </c>
      <c r="DF1510">
        <v>10900</v>
      </c>
      <c r="DG1510">
        <v>10900</v>
      </c>
      <c r="DH1510">
        <v>10900</v>
      </c>
      <c r="DI1510">
        <v>10900</v>
      </c>
      <c r="DJ1510">
        <v>10900</v>
      </c>
      <c r="DK1510">
        <v>10900</v>
      </c>
      <c r="DL1510">
        <v>10900</v>
      </c>
      <c r="DM1510">
        <v>10900</v>
      </c>
      <c r="DN1510">
        <f t="shared" si="27"/>
        <v>130800</v>
      </c>
    </row>
    <row r="1511" spans="89:118" x14ac:dyDescent="0.45">
      <c r="CK1511" t="s">
        <v>1236</v>
      </c>
      <c r="CL1511" t="s">
        <v>3100</v>
      </c>
      <c r="CM1511" s="32">
        <v>30000</v>
      </c>
      <c r="CN1511" s="32">
        <v>30000</v>
      </c>
      <c r="CO1511" s="32">
        <v>30000</v>
      </c>
      <c r="CP1511" s="32">
        <v>30000</v>
      </c>
      <c r="CQ1511" s="32">
        <v>30000</v>
      </c>
      <c r="CR1511" s="32">
        <v>30000</v>
      </c>
      <c r="CS1511" s="32">
        <v>30000</v>
      </c>
      <c r="CT1511" s="32">
        <v>30000</v>
      </c>
      <c r="CU1511" s="32">
        <v>30000</v>
      </c>
      <c r="CV1511" s="32">
        <v>30000</v>
      </c>
      <c r="CW1511" s="32">
        <v>30000</v>
      </c>
      <c r="CX1511" s="32">
        <v>30000</v>
      </c>
      <c r="CZ1511" t="s">
        <v>1236</v>
      </c>
      <c r="DA1511" t="s">
        <v>3100</v>
      </c>
      <c r="DB1511">
        <v>30000</v>
      </c>
      <c r="DC1511">
        <v>30000</v>
      </c>
      <c r="DD1511">
        <v>30000</v>
      </c>
      <c r="DE1511">
        <v>30000</v>
      </c>
      <c r="DF1511">
        <v>30000</v>
      </c>
      <c r="DG1511">
        <v>30000</v>
      </c>
      <c r="DH1511">
        <v>30000</v>
      </c>
      <c r="DI1511">
        <v>30000</v>
      </c>
      <c r="DJ1511">
        <v>30000</v>
      </c>
      <c r="DK1511">
        <v>30000</v>
      </c>
      <c r="DL1511">
        <v>30000</v>
      </c>
      <c r="DM1511">
        <v>30000</v>
      </c>
      <c r="DN1511">
        <f t="shared" si="27"/>
        <v>360000</v>
      </c>
    </row>
    <row r="1512" spans="89:118" x14ac:dyDescent="0.45">
      <c r="CK1512" t="s">
        <v>1236</v>
      </c>
      <c r="CL1512" t="s">
        <v>3112</v>
      </c>
      <c r="CM1512" s="32">
        <v>123350</v>
      </c>
      <c r="CN1512" s="32">
        <v>123350</v>
      </c>
      <c r="CO1512" s="32">
        <v>123350</v>
      </c>
      <c r="CP1512" s="32">
        <v>123350</v>
      </c>
      <c r="CQ1512" s="32">
        <v>123350</v>
      </c>
      <c r="CR1512" s="32">
        <v>123350</v>
      </c>
      <c r="CS1512" s="32">
        <v>123350</v>
      </c>
      <c r="CT1512" s="32">
        <v>123350</v>
      </c>
      <c r="CU1512" s="32">
        <v>123350</v>
      </c>
      <c r="CV1512" s="32">
        <v>123350</v>
      </c>
      <c r="CW1512" s="32">
        <v>123350</v>
      </c>
      <c r="CX1512" s="32">
        <v>123350</v>
      </c>
      <c r="CZ1512" t="s">
        <v>1236</v>
      </c>
      <c r="DA1512" t="s">
        <v>3112</v>
      </c>
      <c r="DB1512">
        <v>123350</v>
      </c>
      <c r="DC1512">
        <v>123350</v>
      </c>
      <c r="DD1512">
        <v>123350</v>
      </c>
      <c r="DE1512">
        <v>123350</v>
      </c>
      <c r="DF1512">
        <v>123350</v>
      </c>
      <c r="DG1512">
        <v>123350</v>
      </c>
      <c r="DH1512">
        <v>123350</v>
      </c>
      <c r="DI1512">
        <v>123350</v>
      </c>
      <c r="DJ1512">
        <v>123350</v>
      </c>
      <c r="DK1512">
        <v>123350</v>
      </c>
      <c r="DL1512">
        <v>123350</v>
      </c>
      <c r="DM1512">
        <v>123350</v>
      </c>
      <c r="DN1512">
        <f t="shared" si="27"/>
        <v>1480200</v>
      </c>
    </row>
    <row r="1513" spans="89:118" x14ac:dyDescent="0.45">
      <c r="CK1513" t="s">
        <v>1236</v>
      </c>
      <c r="CL1513" t="s">
        <v>3120</v>
      </c>
      <c r="CM1513" s="32">
        <v>728970</v>
      </c>
      <c r="CN1513" s="32">
        <v>728970</v>
      </c>
      <c r="CO1513" s="32">
        <v>423273</v>
      </c>
      <c r="CP1513" s="32">
        <v>181950</v>
      </c>
      <c r="CQ1513" s="32">
        <v>181950</v>
      </c>
      <c r="CR1513" s="32">
        <v>181950</v>
      </c>
      <c r="CS1513" s="32">
        <v>181950</v>
      </c>
      <c r="CT1513" s="32">
        <v>181950</v>
      </c>
      <c r="CU1513" s="32">
        <v>181950</v>
      </c>
      <c r="CV1513" s="32">
        <v>181950</v>
      </c>
      <c r="CW1513" s="32">
        <v>181950</v>
      </c>
      <c r="CX1513" s="32">
        <v>181950</v>
      </c>
      <c r="CZ1513" t="s">
        <v>1236</v>
      </c>
      <c r="DA1513" t="s">
        <v>3120</v>
      </c>
      <c r="DB1513">
        <v>728970</v>
      </c>
      <c r="DC1513">
        <v>728970</v>
      </c>
      <c r="DD1513">
        <v>423273</v>
      </c>
      <c r="DE1513">
        <v>181950</v>
      </c>
      <c r="DF1513">
        <v>181950</v>
      </c>
      <c r="DG1513">
        <v>181950</v>
      </c>
      <c r="DH1513">
        <v>181950</v>
      </c>
      <c r="DI1513">
        <v>181950</v>
      </c>
      <c r="DJ1513">
        <v>181950</v>
      </c>
      <c r="DK1513">
        <v>181950</v>
      </c>
      <c r="DL1513">
        <v>181950</v>
      </c>
      <c r="DM1513">
        <v>181950</v>
      </c>
      <c r="DN1513">
        <f t="shared" si="27"/>
        <v>3518763</v>
      </c>
    </row>
    <row r="1514" spans="89:118" x14ac:dyDescent="0.45">
      <c r="CK1514" t="s">
        <v>1236</v>
      </c>
      <c r="CL1514" t="s">
        <v>3101</v>
      </c>
      <c r="CM1514" s="32">
        <v>40000</v>
      </c>
      <c r="CN1514" s="32">
        <v>40000</v>
      </c>
      <c r="CO1514" s="32">
        <v>40000</v>
      </c>
      <c r="CP1514" s="32">
        <v>40000</v>
      </c>
      <c r="CQ1514" s="32">
        <v>40000</v>
      </c>
      <c r="CR1514" s="32">
        <v>40000</v>
      </c>
      <c r="CS1514" s="32">
        <v>40000</v>
      </c>
      <c r="CT1514" s="32">
        <v>40000</v>
      </c>
      <c r="CU1514" s="32">
        <v>40000</v>
      </c>
      <c r="CV1514" s="32">
        <v>40000</v>
      </c>
      <c r="CW1514" s="32">
        <v>40000</v>
      </c>
      <c r="CX1514" s="32">
        <v>40000</v>
      </c>
      <c r="CZ1514" t="s">
        <v>1236</v>
      </c>
      <c r="DA1514" t="s">
        <v>3101</v>
      </c>
      <c r="DB1514">
        <v>40000</v>
      </c>
      <c r="DC1514">
        <v>40000</v>
      </c>
      <c r="DD1514">
        <v>40000</v>
      </c>
      <c r="DE1514">
        <v>40000</v>
      </c>
      <c r="DF1514">
        <v>40000</v>
      </c>
      <c r="DG1514">
        <v>40000</v>
      </c>
      <c r="DH1514">
        <v>40000</v>
      </c>
      <c r="DI1514">
        <v>40000</v>
      </c>
      <c r="DJ1514">
        <v>40000</v>
      </c>
      <c r="DK1514">
        <v>40000</v>
      </c>
      <c r="DL1514">
        <v>40000</v>
      </c>
      <c r="DM1514">
        <v>40000</v>
      </c>
      <c r="DN1514">
        <f t="shared" si="27"/>
        <v>480000</v>
      </c>
    </row>
    <row r="1515" spans="89:118" x14ac:dyDescent="0.45">
      <c r="CK1515" t="s">
        <v>308</v>
      </c>
      <c r="CL1515" t="s">
        <v>3109</v>
      </c>
      <c r="CM1515" s="32">
        <v>6400</v>
      </c>
      <c r="CN1515" s="32">
        <v>5800</v>
      </c>
      <c r="CO1515" s="32">
        <v>5750</v>
      </c>
      <c r="CP1515" s="32">
        <v>5350</v>
      </c>
      <c r="CQ1515" s="32">
        <v>4850</v>
      </c>
      <c r="CR1515" s="32">
        <v>5500</v>
      </c>
      <c r="CS1515" s="32">
        <v>12000</v>
      </c>
      <c r="CT1515" s="32">
        <v>12550</v>
      </c>
      <c r="CU1515" s="32">
        <v>11900</v>
      </c>
      <c r="CV1515" s="32">
        <v>10900</v>
      </c>
      <c r="CW1515" s="32">
        <v>4800</v>
      </c>
      <c r="CX1515" s="32">
        <v>1850</v>
      </c>
      <c r="CZ1515" t="s">
        <v>308</v>
      </c>
      <c r="DA1515" t="s">
        <v>3109</v>
      </c>
      <c r="DB1515">
        <v>6400</v>
      </c>
      <c r="DC1515">
        <v>5800</v>
      </c>
      <c r="DD1515">
        <v>5750</v>
      </c>
      <c r="DE1515">
        <v>5350</v>
      </c>
      <c r="DF1515">
        <v>4850</v>
      </c>
      <c r="DG1515">
        <v>5500</v>
      </c>
      <c r="DH1515">
        <v>12000</v>
      </c>
      <c r="DI1515">
        <v>12550</v>
      </c>
      <c r="DJ1515">
        <v>11900</v>
      </c>
      <c r="DK1515">
        <v>10900</v>
      </c>
      <c r="DL1515">
        <v>4800</v>
      </c>
      <c r="DM1515">
        <v>1850</v>
      </c>
      <c r="DN1515">
        <f t="shared" si="27"/>
        <v>87650</v>
      </c>
    </row>
    <row r="1516" spans="89:118" x14ac:dyDescent="0.45">
      <c r="CK1516" t="s">
        <v>308</v>
      </c>
      <c r="CL1516" t="s">
        <v>3111</v>
      </c>
      <c r="CM1516" s="32">
        <v>32000</v>
      </c>
      <c r="CN1516" s="32">
        <v>32000</v>
      </c>
      <c r="CO1516" s="32">
        <v>32000</v>
      </c>
      <c r="CP1516" s="32">
        <v>32000</v>
      </c>
      <c r="CQ1516" s="32">
        <v>32000</v>
      </c>
      <c r="CR1516" s="32">
        <v>32000</v>
      </c>
      <c r="CS1516" s="32">
        <v>32000</v>
      </c>
      <c r="CT1516" s="32">
        <v>32000</v>
      </c>
      <c r="CU1516" s="32">
        <v>32000</v>
      </c>
      <c r="CV1516" s="32">
        <v>32000</v>
      </c>
      <c r="CW1516" s="32">
        <v>32000</v>
      </c>
      <c r="CX1516" s="32">
        <v>32000</v>
      </c>
      <c r="CZ1516" t="s">
        <v>308</v>
      </c>
      <c r="DA1516" t="s">
        <v>3111</v>
      </c>
      <c r="DB1516">
        <v>32000</v>
      </c>
      <c r="DC1516">
        <v>32000</v>
      </c>
      <c r="DD1516">
        <v>32000</v>
      </c>
      <c r="DE1516">
        <v>32000</v>
      </c>
      <c r="DF1516">
        <v>32000</v>
      </c>
      <c r="DG1516">
        <v>32000</v>
      </c>
      <c r="DH1516">
        <v>32000</v>
      </c>
      <c r="DI1516">
        <v>32000</v>
      </c>
      <c r="DJ1516">
        <v>32000</v>
      </c>
      <c r="DK1516">
        <v>32000</v>
      </c>
      <c r="DL1516">
        <v>32000</v>
      </c>
      <c r="DM1516">
        <v>32000</v>
      </c>
      <c r="DN1516">
        <f t="shared" si="27"/>
        <v>384000</v>
      </c>
    </row>
    <row r="1517" spans="89:118" x14ac:dyDescent="0.45">
      <c r="CK1517" t="s">
        <v>308</v>
      </c>
      <c r="CL1517" t="s">
        <v>3100</v>
      </c>
      <c r="CM1517" s="32">
        <v>57000</v>
      </c>
      <c r="CN1517" s="32">
        <v>57000</v>
      </c>
      <c r="CO1517" s="32">
        <v>57000</v>
      </c>
      <c r="CP1517" s="32">
        <v>57000</v>
      </c>
      <c r="CQ1517" s="32">
        <v>57000</v>
      </c>
      <c r="CR1517" s="32">
        <v>57000</v>
      </c>
      <c r="CS1517" s="32">
        <v>57000</v>
      </c>
      <c r="CT1517" s="32">
        <v>57000</v>
      </c>
      <c r="CU1517" s="32">
        <v>57000</v>
      </c>
      <c r="CV1517" s="32">
        <v>57000</v>
      </c>
      <c r="CW1517" s="32">
        <v>57000</v>
      </c>
      <c r="CX1517" s="32">
        <v>57000</v>
      </c>
      <c r="CZ1517" t="s">
        <v>308</v>
      </c>
      <c r="DA1517" t="s">
        <v>3100</v>
      </c>
      <c r="DB1517">
        <v>57000</v>
      </c>
      <c r="DC1517">
        <v>57000</v>
      </c>
      <c r="DD1517">
        <v>57000</v>
      </c>
      <c r="DE1517">
        <v>57000</v>
      </c>
      <c r="DF1517">
        <v>57000</v>
      </c>
      <c r="DG1517">
        <v>57000</v>
      </c>
      <c r="DH1517">
        <v>57000</v>
      </c>
      <c r="DI1517">
        <v>57000</v>
      </c>
      <c r="DJ1517">
        <v>57000</v>
      </c>
      <c r="DK1517">
        <v>57000</v>
      </c>
      <c r="DL1517">
        <v>57000</v>
      </c>
      <c r="DM1517">
        <v>57000</v>
      </c>
      <c r="DN1517">
        <f t="shared" si="27"/>
        <v>684000</v>
      </c>
    </row>
    <row r="1518" spans="89:118" x14ac:dyDescent="0.45">
      <c r="CK1518" t="s">
        <v>308</v>
      </c>
      <c r="CL1518" t="s">
        <v>3112</v>
      </c>
      <c r="CM1518" s="32">
        <v>20000</v>
      </c>
      <c r="CN1518" s="32">
        <v>20000</v>
      </c>
      <c r="CO1518" s="32">
        <v>20000</v>
      </c>
      <c r="CP1518" s="32">
        <v>20000</v>
      </c>
      <c r="CQ1518" s="32">
        <v>20000</v>
      </c>
      <c r="CR1518" s="32">
        <v>20000</v>
      </c>
      <c r="CS1518" s="32">
        <v>20000</v>
      </c>
      <c r="CT1518" s="32">
        <v>20000</v>
      </c>
      <c r="CU1518" s="32">
        <v>20000</v>
      </c>
      <c r="CV1518" s="32">
        <v>20000</v>
      </c>
      <c r="CW1518" s="32">
        <v>20000</v>
      </c>
      <c r="CX1518" s="32">
        <v>20000</v>
      </c>
      <c r="CZ1518" t="s">
        <v>308</v>
      </c>
      <c r="DA1518" t="s">
        <v>3112</v>
      </c>
      <c r="DB1518">
        <v>20000</v>
      </c>
      <c r="DC1518">
        <v>20000</v>
      </c>
      <c r="DD1518">
        <v>20000</v>
      </c>
      <c r="DE1518">
        <v>20000</v>
      </c>
      <c r="DF1518">
        <v>20000</v>
      </c>
      <c r="DG1518">
        <v>20000</v>
      </c>
      <c r="DH1518">
        <v>20000</v>
      </c>
      <c r="DI1518">
        <v>20000</v>
      </c>
      <c r="DJ1518">
        <v>20000</v>
      </c>
      <c r="DK1518">
        <v>20000</v>
      </c>
      <c r="DL1518">
        <v>20000</v>
      </c>
      <c r="DM1518">
        <v>20000</v>
      </c>
      <c r="DN1518">
        <f t="shared" si="27"/>
        <v>240000</v>
      </c>
    </row>
    <row r="1519" spans="89:118" x14ac:dyDescent="0.45">
      <c r="CK1519" t="s">
        <v>308</v>
      </c>
      <c r="CL1519" t="s">
        <v>3101</v>
      </c>
      <c r="CM1519" s="32">
        <v>1000</v>
      </c>
      <c r="CN1519" s="32">
        <v>1000</v>
      </c>
      <c r="CO1519" s="32">
        <v>1000</v>
      </c>
      <c r="CP1519" s="32">
        <v>1000</v>
      </c>
      <c r="CQ1519" s="32">
        <v>1000</v>
      </c>
      <c r="CR1519" s="32">
        <v>1000</v>
      </c>
      <c r="CS1519" s="32">
        <v>1000</v>
      </c>
      <c r="CT1519" s="32">
        <v>1000</v>
      </c>
      <c r="CU1519" s="32">
        <v>1000</v>
      </c>
      <c r="CV1519" s="32">
        <v>1000</v>
      </c>
      <c r="CW1519" s="32">
        <v>1000</v>
      </c>
      <c r="CX1519" s="32">
        <v>1000</v>
      </c>
      <c r="CZ1519" t="s">
        <v>308</v>
      </c>
      <c r="DA1519" t="s">
        <v>3101</v>
      </c>
      <c r="DB1519">
        <v>1000</v>
      </c>
      <c r="DC1519">
        <v>1000</v>
      </c>
      <c r="DD1519">
        <v>1000</v>
      </c>
      <c r="DE1519">
        <v>1000</v>
      </c>
      <c r="DF1519">
        <v>1000</v>
      </c>
      <c r="DG1519">
        <v>1000</v>
      </c>
      <c r="DH1519">
        <v>1000</v>
      </c>
      <c r="DI1519">
        <v>1000</v>
      </c>
      <c r="DJ1519">
        <v>1000</v>
      </c>
      <c r="DK1519">
        <v>1000</v>
      </c>
      <c r="DL1519">
        <v>1000</v>
      </c>
      <c r="DM1519">
        <v>1000</v>
      </c>
      <c r="DN1519">
        <f t="shared" si="27"/>
        <v>12000</v>
      </c>
    </row>
    <row r="1520" spans="89:118" x14ac:dyDescent="0.45">
      <c r="CK1520" t="s">
        <v>308</v>
      </c>
      <c r="CL1520" t="s">
        <v>3103</v>
      </c>
      <c r="CM1520" s="32">
        <v>66096</v>
      </c>
      <c r="CN1520" s="32">
        <v>74215</v>
      </c>
      <c r="CO1520" s="32">
        <v>65937</v>
      </c>
      <c r="CP1520" s="32">
        <v>68059</v>
      </c>
      <c r="CQ1520" s="32">
        <v>65191</v>
      </c>
      <c r="CR1520" s="32">
        <v>67572</v>
      </c>
      <c r="CS1520" s="32">
        <v>75530</v>
      </c>
      <c r="CT1520" s="32">
        <v>69628</v>
      </c>
      <c r="CU1520" s="32">
        <v>67496</v>
      </c>
      <c r="CV1520" s="32">
        <v>72904</v>
      </c>
      <c r="CW1520" s="32">
        <v>63896</v>
      </c>
      <c r="CX1520" s="32">
        <v>60647</v>
      </c>
      <c r="CZ1520" t="s">
        <v>308</v>
      </c>
      <c r="DA1520" t="s">
        <v>3103</v>
      </c>
      <c r="DB1520">
        <v>66096</v>
      </c>
      <c r="DC1520">
        <v>74215</v>
      </c>
      <c r="DD1520">
        <v>65937</v>
      </c>
      <c r="DE1520">
        <v>68059</v>
      </c>
      <c r="DF1520">
        <v>65191</v>
      </c>
      <c r="DG1520">
        <v>67572</v>
      </c>
      <c r="DH1520">
        <v>75530</v>
      </c>
      <c r="DI1520">
        <v>69628</v>
      </c>
      <c r="DJ1520">
        <v>67496</v>
      </c>
      <c r="DK1520">
        <v>72904</v>
      </c>
      <c r="DL1520">
        <v>63896</v>
      </c>
      <c r="DM1520">
        <v>60647</v>
      </c>
      <c r="DN1520">
        <f t="shared" si="27"/>
        <v>817171</v>
      </c>
    </row>
    <row r="1521" spans="89:118" x14ac:dyDescent="0.45">
      <c r="CK1521" t="s">
        <v>308</v>
      </c>
      <c r="CL1521" t="s">
        <v>3107</v>
      </c>
      <c r="CM1521" s="32">
        <v>16000</v>
      </c>
      <c r="CN1521" s="32">
        <v>16000</v>
      </c>
      <c r="CO1521" s="32">
        <v>16000</v>
      </c>
      <c r="CP1521" s="32">
        <v>16000</v>
      </c>
      <c r="CQ1521" s="32">
        <v>16000</v>
      </c>
      <c r="CR1521" s="32">
        <v>16000</v>
      </c>
      <c r="CS1521" s="32">
        <v>16000</v>
      </c>
      <c r="CT1521" s="32">
        <v>16000</v>
      </c>
      <c r="CU1521" s="32">
        <v>16000</v>
      </c>
      <c r="CV1521" s="32">
        <v>16000</v>
      </c>
      <c r="CW1521" s="32">
        <v>16000</v>
      </c>
      <c r="CX1521" s="32">
        <v>16000</v>
      </c>
      <c r="CZ1521" t="s">
        <v>308</v>
      </c>
      <c r="DA1521" t="s">
        <v>3107</v>
      </c>
      <c r="DB1521">
        <v>16000</v>
      </c>
      <c r="DC1521">
        <v>16000</v>
      </c>
      <c r="DD1521">
        <v>16000</v>
      </c>
      <c r="DE1521">
        <v>16000</v>
      </c>
      <c r="DF1521">
        <v>16000</v>
      </c>
      <c r="DG1521">
        <v>16000</v>
      </c>
      <c r="DH1521">
        <v>16000</v>
      </c>
      <c r="DI1521">
        <v>16000</v>
      </c>
      <c r="DJ1521">
        <v>16000</v>
      </c>
      <c r="DK1521">
        <v>16000</v>
      </c>
      <c r="DL1521">
        <v>16000</v>
      </c>
      <c r="DM1521">
        <v>16000</v>
      </c>
      <c r="DN1521">
        <f t="shared" si="27"/>
        <v>192000</v>
      </c>
    </row>
    <row r="1522" spans="89:118" x14ac:dyDescent="0.45">
      <c r="CK1522" t="s">
        <v>1257</v>
      </c>
      <c r="CL1522" t="s">
        <v>3109</v>
      </c>
      <c r="CM1522" s="32">
        <v>7070</v>
      </c>
      <c r="CN1522" s="32">
        <v>7070</v>
      </c>
      <c r="CO1522" s="32">
        <v>7070</v>
      </c>
      <c r="CP1522" s="32">
        <v>7070</v>
      </c>
      <c r="CQ1522" s="32">
        <v>7070</v>
      </c>
      <c r="CR1522" s="32">
        <v>7070</v>
      </c>
      <c r="CS1522" s="32">
        <v>7070</v>
      </c>
      <c r="CT1522" s="32">
        <v>7070</v>
      </c>
      <c r="CU1522" s="32">
        <v>7070</v>
      </c>
      <c r="CV1522" s="32">
        <v>7070</v>
      </c>
      <c r="CW1522" s="32">
        <v>0</v>
      </c>
      <c r="CX1522" s="32">
        <v>0</v>
      </c>
      <c r="CZ1522" t="s">
        <v>1257</v>
      </c>
      <c r="DA1522" t="s">
        <v>3109</v>
      </c>
      <c r="DB1522">
        <v>7070</v>
      </c>
      <c r="DC1522">
        <v>7070</v>
      </c>
      <c r="DD1522">
        <v>7070</v>
      </c>
      <c r="DE1522">
        <v>7070</v>
      </c>
      <c r="DF1522">
        <v>7070</v>
      </c>
      <c r="DG1522">
        <v>7070</v>
      </c>
      <c r="DH1522">
        <v>7070</v>
      </c>
      <c r="DI1522">
        <v>7070</v>
      </c>
      <c r="DJ1522">
        <v>7070</v>
      </c>
      <c r="DK1522">
        <v>7070</v>
      </c>
      <c r="DL1522">
        <v>0</v>
      </c>
      <c r="DM1522">
        <v>0</v>
      </c>
      <c r="DN1522">
        <f t="shared" si="27"/>
        <v>70700</v>
      </c>
    </row>
    <row r="1523" spans="89:118" x14ac:dyDescent="0.45">
      <c r="CK1523" t="s">
        <v>1257</v>
      </c>
      <c r="CL1523" t="s">
        <v>3111</v>
      </c>
      <c r="CM1523" s="32">
        <v>0</v>
      </c>
      <c r="CN1523" s="32">
        <v>0</v>
      </c>
      <c r="CO1523" s="32">
        <v>0</v>
      </c>
      <c r="CP1523" s="32">
        <v>0</v>
      </c>
      <c r="CQ1523" s="32">
        <v>0</v>
      </c>
      <c r="CR1523" s="32">
        <v>0</v>
      </c>
      <c r="CS1523" s="32">
        <v>0</v>
      </c>
      <c r="CT1523" s="32">
        <v>0</v>
      </c>
      <c r="CU1523" s="32">
        <v>0</v>
      </c>
      <c r="CV1523" s="32">
        <v>0</v>
      </c>
      <c r="CW1523" s="32">
        <v>0</v>
      </c>
      <c r="CX1523" s="32">
        <v>0</v>
      </c>
      <c r="CZ1523" t="s">
        <v>1257</v>
      </c>
      <c r="DA1523" t="s">
        <v>3111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f t="shared" si="27"/>
        <v>0</v>
      </c>
    </row>
    <row r="1524" spans="89:118" x14ac:dyDescent="0.45">
      <c r="CK1524" t="s">
        <v>1257</v>
      </c>
      <c r="CL1524" t="s">
        <v>3100</v>
      </c>
      <c r="CM1524" s="32">
        <v>60000</v>
      </c>
      <c r="CN1524" s="32">
        <v>60000</v>
      </c>
      <c r="CO1524" s="32">
        <v>60000</v>
      </c>
      <c r="CP1524" s="32">
        <v>60000</v>
      </c>
      <c r="CQ1524" s="32">
        <v>60000</v>
      </c>
      <c r="CR1524" s="32">
        <v>60000</v>
      </c>
      <c r="CS1524" s="32">
        <v>60000</v>
      </c>
      <c r="CT1524" s="32">
        <v>60000</v>
      </c>
      <c r="CU1524" s="32">
        <v>60000</v>
      </c>
      <c r="CV1524" s="32">
        <v>60000</v>
      </c>
      <c r="CW1524" s="32">
        <v>60000</v>
      </c>
      <c r="CX1524" s="32">
        <v>60000</v>
      </c>
      <c r="CZ1524" t="s">
        <v>1257</v>
      </c>
      <c r="DA1524" t="s">
        <v>3100</v>
      </c>
      <c r="DB1524">
        <v>60000</v>
      </c>
      <c r="DC1524">
        <v>60000</v>
      </c>
      <c r="DD1524">
        <v>60000</v>
      </c>
      <c r="DE1524">
        <v>60000</v>
      </c>
      <c r="DF1524">
        <v>60000</v>
      </c>
      <c r="DG1524">
        <v>60000</v>
      </c>
      <c r="DH1524">
        <v>60000</v>
      </c>
      <c r="DI1524">
        <v>60000</v>
      </c>
      <c r="DJ1524">
        <v>60000</v>
      </c>
      <c r="DK1524">
        <v>60000</v>
      </c>
      <c r="DL1524">
        <v>60000</v>
      </c>
      <c r="DM1524">
        <v>60000</v>
      </c>
      <c r="DN1524">
        <f t="shared" si="27"/>
        <v>720000</v>
      </c>
    </row>
    <row r="1525" spans="89:118" x14ac:dyDescent="0.45">
      <c r="CK1525" t="s">
        <v>1257</v>
      </c>
      <c r="CL1525" t="s">
        <v>3106</v>
      </c>
      <c r="CM1525" s="32">
        <v>136000</v>
      </c>
      <c r="CN1525" s="32">
        <v>136000</v>
      </c>
      <c r="CO1525" s="32">
        <v>136000</v>
      </c>
      <c r="CP1525" s="32">
        <v>136000</v>
      </c>
      <c r="CQ1525" s="32">
        <v>136000</v>
      </c>
      <c r="CR1525" s="32">
        <v>136000</v>
      </c>
      <c r="CS1525" s="32">
        <v>136000</v>
      </c>
      <c r="CT1525" s="32">
        <v>136000</v>
      </c>
      <c r="CU1525" s="32">
        <v>136000</v>
      </c>
      <c r="CV1525" s="32">
        <v>136000</v>
      </c>
      <c r="CW1525" s="32">
        <v>136000</v>
      </c>
      <c r="CX1525" s="32">
        <v>136000</v>
      </c>
      <c r="CZ1525" t="s">
        <v>1257</v>
      </c>
      <c r="DA1525" t="s">
        <v>3106</v>
      </c>
      <c r="DB1525">
        <v>136000</v>
      </c>
      <c r="DC1525">
        <v>136000</v>
      </c>
      <c r="DD1525">
        <v>136000</v>
      </c>
      <c r="DE1525">
        <v>136000</v>
      </c>
      <c r="DF1525">
        <v>136000</v>
      </c>
      <c r="DG1525">
        <v>136000</v>
      </c>
      <c r="DH1525">
        <v>136000</v>
      </c>
      <c r="DI1525">
        <v>136000</v>
      </c>
      <c r="DJ1525">
        <v>136000</v>
      </c>
      <c r="DK1525">
        <v>136000</v>
      </c>
      <c r="DL1525">
        <v>136000</v>
      </c>
      <c r="DM1525">
        <v>136000</v>
      </c>
      <c r="DN1525">
        <f t="shared" si="27"/>
        <v>1632000</v>
      </c>
    </row>
    <row r="1526" spans="89:118" x14ac:dyDescent="0.45">
      <c r="CK1526" t="s">
        <v>1257</v>
      </c>
      <c r="CL1526" t="s">
        <v>3112</v>
      </c>
      <c r="CM1526" s="32">
        <v>104225</v>
      </c>
      <c r="CN1526" s="32">
        <v>104225</v>
      </c>
      <c r="CO1526" s="32">
        <v>104225</v>
      </c>
      <c r="CP1526" s="32">
        <v>104225</v>
      </c>
      <c r="CQ1526" s="32">
        <v>104225</v>
      </c>
      <c r="CR1526" s="32">
        <v>104225</v>
      </c>
      <c r="CS1526" s="32">
        <v>104225</v>
      </c>
      <c r="CT1526" s="32">
        <v>104225</v>
      </c>
      <c r="CU1526" s="32">
        <v>104225</v>
      </c>
      <c r="CV1526" s="32">
        <v>104225</v>
      </c>
      <c r="CW1526" s="32">
        <v>104225</v>
      </c>
      <c r="CX1526" s="32">
        <v>104225</v>
      </c>
      <c r="CZ1526" t="s">
        <v>1257</v>
      </c>
      <c r="DA1526" t="s">
        <v>3112</v>
      </c>
      <c r="DB1526">
        <v>104225</v>
      </c>
      <c r="DC1526">
        <v>104225</v>
      </c>
      <c r="DD1526">
        <v>104225</v>
      </c>
      <c r="DE1526">
        <v>104225</v>
      </c>
      <c r="DF1526">
        <v>104225</v>
      </c>
      <c r="DG1526">
        <v>104225</v>
      </c>
      <c r="DH1526">
        <v>104225</v>
      </c>
      <c r="DI1526">
        <v>104225</v>
      </c>
      <c r="DJ1526">
        <v>104225</v>
      </c>
      <c r="DK1526">
        <v>104225</v>
      </c>
      <c r="DL1526">
        <v>104225</v>
      </c>
      <c r="DM1526">
        <v>104225</v>
      </c>
      <c r="DN1526">
        <f t="shared" si="27"/>
        <v>1250700</v>
      </c>
    </row>
    <row r="1527" spans="89:118" x14ac:dyDescent="0.45">
      <c r="CK1527" t="s">
        <v>1257</v>
      </c>
      <c r="CL1527" t="s">
        <v>3117</v>
      </c>
      <c r="CM1527" s="32">
        <v>301</v>
      </c>
      <c r="CN1527" s="32">
        <v>0</v>
      </c>
      <c r="CO1527" s="32">
        <v>8107</v>
      </c>
      <c r="CP1527" s="32">
        <v>22621</v>
      </c>
      <c r="CQ1527" s="32">
        <v>1526</v>
      </c>
      <c r="CR1527" s="32">
        <v>0</v>
      </c>
      <c r="CS1527" s="32">
        <v>0</v>
      </c>
      <c r="CT1527" s="32">
        <v>0</v>
      </c>
      <c r="CU1527" s="32">
        <v>0</v>
      </c>
      <c r="CV1527" s="32">
        <v>4977</v>
      </c>
      <c r="CW1527" s="32">
        <v>4032</v>
      </c>
      <c r="CX1527" s="32">
        <v>6783</v>
      </c>
      <c r="CZ1527" t="s">
        <v>1257</v>
      </c>
      <c r="DA1527" t="s">
        <v>3117</v>
      </c>
      <c r="DB1527">
        <v>301</v>
      </c>
      <c r="DC1527">
        <v>0</v>
      </c>
      <c r="DD1527">
        <v>8107</v>
      </c>
      <c r="DE1527">
        <v>22621</v>
      </c>
      <c r="DF1527">
        <v>1526</v>
      </c>
      <c r="DG1527">
        <v>0</v>
      </c>
      <c r="DH1527">
        <v>0</v>
      </c>
      <c r="DI1527">
        <v>0</v>
      </c>
      <c r="DJ1527">
        <v>0</v>
      </c>
      <c r="DK1527">
        <v>4977</v>
      </c>
      <c r="DL1527">
        <v>4032</v>
      </c>
      <c r="DM1527">
        <v>6783</v>
      </c>
      <c r="DN1527">
        <f t="shared" si="27"/>
        <v>48347</v>
      </c>
    </row>
    <row r="1528" spans="89:118" x14ac:dyDescent="0.45">
      <c r="CK1528" t="s">
        <v>1257</v>
      </c>
      <c r="CL1528" t="s">
        <v>3402</v>
      </c>
      <c r="CM1528" s="32">
        <v>190916</v>
      </c>
      <c r="CN1528" s="32">
        <v>172929</v>
      </c>
      <c r="CO1528" s="32">
        <v>199863</v>
      </c>
      <c r="CP1528" s="32">
        <v>173416</v>
      </c>
      <c r="CQ1528" s="32">
        <v>196867</v>
      </c>
      <c r="CR1528" s="32">
        <v>201396</v>
      </c>
      <c r="CS1528" s="32">
        <v>201416</v>
      </c>
      <c r="CT1528" s="32">
        <v>202200</v>
      </c>
      <c r="CU1528" s="32">
        <v>200114</v>
      </c>
      <c r="CV1528" s="32">
        <v>195933</v>
      </c>
      <c r="CW1528" s="32">
        <v>200505</v>
      </c>
      <c r="CX1528" s="32">
        <v>193962</v>
      </c>
      <c r="CZ1528" t="s">
        <v>1257</v>
      </c>
      <c r="DA1528" t="s">
        <v>3402</v>
      </c>
      <c r="DB1528">
        <v>190916</v>
      </c>
      <c r="DC1528">
        <v>172929</v>
      </c>
      <c r="DD1528">
        <v>199863</v>
      </c>
      <c r="DE1528">
        <v>173416</v>
      </c>
      <c r="DF1528">
        <v>196867</v>
      </c>
      <c r="DG1528">
        <v>201396</v>
      </c>
      <c r="DH1528">
        <v>201416</v>
      </c>
      <c r="DI1528">
        <v>202200</v>
      </c>
      <c r="DJ1528">
        <v>200114</v>
      </c>
      <c r="DK1528">
        <v>195933</v>
      </c>
      <c r="DL1528">
        <v>200505</v>
      </c>
      <c r="DM1528">
        <v>193962</v>
      </c>
      <c r="DN1528">
        <f t="shared" si="27"/>
        <v>2329517</v>
      </c>
    </row>
    <row r="1529" spans="89:118" x14ac:dyDescent="0.45">
      <c r="CK1529" t="s">
        <v>1257</v>
      </c>
      <c r="CL1529" t="s">
        <v>3101</v>
      </c>
      <c r="CM1529" s="32">
        <v>82000</v>
      </c>
      <c r="CN1529" s="32">
        <v>82000</v>
      </c>
      <c r="CO1529" s="32">
        <v>82000</v>
      </c>
      <c r="CP1529" s="32">
        <v>82000</v>
      </c>
      <c r="CQ1529" s="32">
        <v>82000</v>
      </c>
      <c r="CR1529" s="32">
        <v>82000</v>
      </c>
      <c r="CS1529" s="32">
        <v>82000</v>
      </c>
      <c r="CT1529" s="32">
        <v>82000</v>
      </c>
      <c r="CU1529" s="32">
        <v>82000</v>
      </c>
      <c r="CV1529" s="32">
        <v>82000</v>
      </c>
      <c r="CW1529" s="32">
        <v>82000</v>
      </c>
      <c r="CX1529" s="32">
        <v>82000</v>
      </c>
      <c r="CZ1529" t="s">
        <v>1257</v>
      </c>
      <c r="DA1529" t="s">
        <v>3101</v>
      </c>
      <c r="DB1529">
        <v>82000</v>
      </c>
      <c r="DC1529">
        <v>82000</v>
      </c>
      <c r="DD1529">
        <v>82000</v>
      </c>
      <c r="DE1529">
        <v>82000</v>
      </c>
      <c r="DF1529">
        <v>82000</v>
      </c>
      <c r="DG1529">
        <v>82000</v>
      </c>
      <c r="DH1529">
        <v>82000</v>
      </c>
      <c r="DI1529">
        <v>82000</v>
      </c>
      <c r="DJ1529">
        <v>82000</v>
      </c>
      <c r="DK1529">
        <v>82000</v>
      </c>
      <c r="DL1529">
        <v>82000</v>
      </c>
      <c r="DM1529">
        <v>82000</v>
      </c>
      <c r="DN1529">
        <f t="shared" si="27"/>
        <v>984000</v>
      </c>
    </row>
    <row r="1530" spans="89:118" x14ac:dyDescent="0.45">
      <c r="CK1530" t="s">
        <v>1257</v>
      </c>
      <c r="CL1530" t="s">
        <v>3103</v>
      </c>
      <c r="CM1530" s="32">
        <v>55206</v>
      </c>
      <c r="CN1530" s="32">
        <v>54330</v>
      </c>
      <c r="CO1530" s="32">
        <v>54175</v>
      </c>
      <c r="CP1530" s="32">
        <v>56992</v>
      </c>
      <c r="CQ1530" s="32">
        <v>57367</v>
      </c>
      <c r="CR1530" s="32">
        <v>54274</v>
      </c>
      <c r="CS1530" s="32">
        <v>54807</v>
      </c>
      <c r="CT1530" s="32">
        <v>53680</v>
      </c>
      <c r="CU1530" s="32">
        <v>54373</v>
      </c>
      <c r="CV1530" s="32">
        <v>53122</v>
      </c>
      <c r="CW1530" s="32">
        <v>53887</v>
      </c>
      <c r="CX1530" s="32">
        <v>55195</v>
      </c>
      <c r="CZ1530" t="s">
        <v>1257</v>
      </c>
      <c r="DA1530" t="s">
        <v>3103</v>
      </c>
      <c r="DB1530">
        <v>55206</v>
      </c>
      <c r="DC1530">
        <v>54330</v>
      </c>
      <c r="DD1530">
        <v>54175</v>
      </c>
      <c r="DE1530">
        <v>56992</v>
      </c>
      <c r="DF1530">
        <v>57367</v>
      </c>
      <c r="DG1530">
        <v>54274</v>
      </c>
      <c r="DH1530">
        <v>54807</v>
      </c>
      <c r="DI1530">
        <v>53680</v>
      </c>
      <c r="DJ1530">
        <v>54373</v>
      </c>
      <c r="DK1530">
        <v>53122</v>
      </c>
      <c r="DL1530">
        <v>53887</v>
      </c>
      <c r="DM1530">
        <v>55195</v>
      </c>
      <c r="DN1530">
        <f t="shared" si="27"/>
        <v>657408</v>
      </c>
    </row>
    <row r="1531" spans="89:118" x14ac:dyDescent="0.45">
      <c r="CK1531" t="s">
        <v>1060</v>
      </c>
      <c r="CL1531" t="s">
        <v>3109</v>
      </c>
      <c r="CM1531" s="32">
        <v>92630</v>
      </c>
      <c r="CN1531" s="32">
        <v>92630</v>
      </c>
      <c r="CO1531" s="32">
        <v>92630</v>
      </c>
      <c r="CP1531" s="32">
        <v>92630</v>
      </c>
      <c r="CQ1531" s="32">
        <v>92630</v>
      </c>
      <c r="CR1531" s="32">
        <v>92630</v>
      </c>
      <c r="CS1531" s="32">
        <v>92630</v>
      </c>
      <c r="CT1531" s="32">
        <v>92630</v>
      </c>
      <c r="CU1531" s="32">
        <v>92830</v>
      </c>
      <c r="CV1531" s="32">
        <v>92630</v>
      </c>
      <c r="CW1531" s="32">
        <v>85750</v>
      </c>
      <c r="CX1531" s="32">
        <v>85750</v>
      </c>
      <c r="CZ1531" t="s">
        <v>1060</v>
      </c>
      <c r="DA1531" t="s">
        <v>3109</v>
      </c>
      <c r="DB1531">
        <v>92630</v>
      </c>
      <c r="DC1531">
        <v>92630</v>
      </c>
      <c r="DD1531">
        <v>92630</v>
      </c>
      <c r="DE1531">
        <v>92630</v>
      </c>
      <c r="DF1531">
        <v>92630</v>
      </c>
      <c r="DG1531">
        <v>92630</v>
      </c>
      <c r="DH1531">
        <v>92630</v>
      </c>
      <c r="DI1531">
        <v>92630</v>
      </c>
      <c r="DJ1531">
        <v>92830</v>
      </c>
      <c r="DK1531">
        <v>92630</v>
      </c>
      <c r="DL1531">
        <v>85750</v>
      </c>
      <c r="DM1531">
        <v>85750</v>
      </c>
      <c r="DN1531">
        <f t="shared" si="27"/>
        <v>1098000</v>
      </c>
    </row>
    <row r="1532" spans="89:118" x14ac:dyDescent="0.45">
      <c r="CK1532" t="s">
        <v>1060</v>
      </c>
      <c r="CL1532" t="s">
        <v>3108</v>
      </c>
      <c r="CM1532" s="32">
        <v>0</v>
      </c>
      <c r="CN1532" s="32">
        <v>0</v>
      </c>
      <c r="CO1532" s="32">
        <v>0</v>
      </c>
      <c r="CP1532" s="32">
        <v>-36990</v>
      </c>
      <c r="CQ1532" s="32">
        <v>-29790</v>
      </c>
      <c r="CR1532" s="32">
        <v>91710</v>
      </c>
      <c r="CS1532" s="32">
        <v>91710</v>
      </c>
      <c r="CT1532" s="32">
        <v>91710</v>
      </c>
      <c r="CU1532" s="32">
        <v>91710</v>
      </c>
      <c r="CV1532" s="32">
        <v>91710</v>
      </c>
      <c r="CW1532" s="32">
        <v>91710</v>
      </c>
      <c r="CX1532" s="32">
        <v>91710</v>
      </c>
      <c r="CZ1532" t="s">
        <v>1060</v>
      </c>
      <c r="DA1532" t="s">
        <v>3108</v>
      </c>
      <c r="DB1532">
        <v>0</v>
      </c>
      <c r="DC1532">
        <v>0</v>
      </c>
      <c r="DD1532">
        <v>0</v>
      </c>
      <c r="DE1532">
        <v>-36990</v>
      </c>
      <c r="DF1532">
        <v>-29790</v>
      </c>
      <c r="DG1532">
        <v>91710</v>
      </c>
      <c r="DH1532">
        <v>91710</v>
      </c>
      <c r="DI1532">
        <v>91710</v>
      </c>
      <c r="DJ1532">
        <v>91710</v>
      </c>
      <c r="DK1532">
        <v>91710</v>
      </c>
      <c r="DL1532">
        <v>91710</v>
      </c>
      <c r="DM1532">
        <v>91710</v>
      </c>
      <c r="DN1532">
        <f t="shared" si="27"/>
        <v>575190</v>
      </c>
    </row>
    <row r="1533" spans="89:118" x14ac:dyDescent="0.45">
      <c r="CK1533" t="s">
        <v>1060</v>
      </c>
      <c r="CL1533" t="s">
        <v>3111</v>
      </c>
      <c r="CM1533" s="32">
        <v>40005</v>
      </c>
      <c r="CN1533" s="32">
        <v>40000</v>
      </c>
      <c r="CO1533" s="32">
        <v>40174</v>
      </c>
      <c r="CP1533" s="32">
        <v>40312</v>
      </c>
      <c r="CQ1533" s="32">
        <v>40601</v>
      </c>
      <c r="CR1533" s="32">
        <v>40078</v>
      </c>
      <c r="CS1533" s="32">
        <v>41000</v>
      </c>
      <c r="CT1533" s="32">
        <v>40826</v>
      </c>
      <c r="CU1533" s="32">
        <v>40609</v>
      </c>
      <c r="CV1533" s="32">
        <v>40000</v>
      </c>
      <c r="CW1533" s="32">
        <v>40000</v>
      </c>
      <c r="CX1533" s="32">
        <v>40000</v>
      </c>
      <c r="CZ1533" t="s">
        <v>1060</v>
      </c>
      <c r="DA1533" t="s">
        <v>3111</v>
      </c>
      <c r="DB1533">
        <v>40005</v>
      </c>
      <c r="DC1533">
        <v>40000</v>
      </c>
      <c r="DD1533">
        <v>40174</v>
      </c>
      <c r="DE1533">
        <v>40312</v>
      </c>
      <c r="DF1533">
        <v>40601</v>
      </c>
      <c r="DG1533">
        <v>40078</v>
      </c>
      <c r="DH1533">
        <v>41000</v>
      </c>
      <c r="DI1533">
        <v>40826</v>
      </c>
      <c r="DJ1533">
        <v>40609</v>
      </c>
      <c r="DK1533">
        <v>40000</v>
      </c>
      <c r="DL1533">
        <v>40000</v>
      </c>
      <c r="DM1533">
        <v>40000</v>
      </c>
      <c r="DN1533">
        <f t="shared" si="27"/>
        <v>483605</v>
      </c>
    </row>
    <row r="1534" spans="89:118" x14ac:dyDescent="0.45">
      <c r="CK1534" t="s">
        <v>1060</v>
      </c>
      <c r="CL1534" t="s">
        <v>3100</v>
      </c>
      <c r="CM1534" s="32">
        <v>164470</v>
      </c>
      <c r="CN1534" s="32">
        <v>164470</v>
      </c>
      <c r="CO1534" s="32">
        <v>164470</v>
      </c>
      <c r="CP1534" s="32">
        <v>164470</v>
      </c>
      <c r="CQ1534" s="32">
        <v>164470</v>
      </c>
      <c r="CR1534" s="32">
        <v>164480</v>
      </c>
      <c r="CS1534" s="32">
        <v>163735</v>
      </c>
      <c r="CT1534" s="32">
        <v>163745</v>
      </c>
      <c r="CU1534" s="32">
        <v>163000</v>
      </c>
      <c r="CV1534" s="32">
        <v>163000</v>
      </c>
      <c r="CW1534" s="32">
        <v>163000</v>
      </c>
      <c r="CX1534" s="32">
        <v>163000</v>
      </c>
      <c r="CZ1534" t="s">
        <v>1060</v>
      </c>
      <c r="DA1534" t="s">
        <v>3100</v>
      </c>
      <c r="DB1534">
        <v>164470</v>
      </c>
      <c r="DC1534">
        <v>164470</v>
      </c>
      <c r="DD1534">
        <v>164470</v>
      </c>
      <c r="DE1534">
        <v>164470</v>
      </c>
      <c r="DF1534">
        <v>164470</v>
      </c>
      <c r="DG1534">
        <v>164480</v>
      </c>
      <c r="DH1534">
        <v>163735</v>
      </c>
      <c r="DI1534">
        <v>163745</v>
      </c>
      <c r="DJ1534">
        <v>163000</v>
      </c>
      <c r="DK1534">
        <v>163000</v>
      </c>
      <c r="DL1534">
        <v>163000</v>
      </c>
      <c r="DM1534">
        <v>163000</v>
      </c>
      <c r="DN1534">
        <f t="shared" si="27"/>
        <v>1966310</v>
      </c>
    </row>
    <row r="1535" spans="89:118" x14ac:dyDescent="0.45">
      <c r="CK1535" t="s">
        <v>1060</v>
      </c>
      <c r="CL1535" t="s">
        <v>3431</v>
      </c>
      <c r="CM1535" s="32">
        <v>5577</v>
      </c>
      <c r="CN1535" s="32">
        <v>5577</v>
      </c>
      <c r="CO1535" s="32">
        <v>5577</v>
      </c>
      <c r="CP1535" s="32">
        <v>5577</v>
      </c>
      <c r="CQ1535" s="32">
        <v>5577</v>
      </c>
      <c r="CR1535" s="32">
        <v>5577</v>
      </c>
      <c r="CS1535" s="32">
        <v>5577</v>
      </c>
      <c r="CT1535" s="32">
        <v>5577</v>
      </c>
      <c r="CU1535" s="32">
        <v>5577</v>
      </c>
      <c r="CV1535" s="32">
        <v>5577</v>
      </c>
      <c r="CW1535" s="32">
        <v>5577</v>
      </c>
      <c r="CX1535" s="32">
        <v>5577</v>
      </c>
      <c r="CZ1535" t="s">
        <v>1060</v>
      </c>
      <c r="DA1535" t="s">
        <v>3431</v>
      </c>
      <c r="DB1535">
        <v>5577</v>
      </c>
      <c r="DC1535">
        <v>5577</v>
      </c>
      <c r="DD1535">
        <v>5577</v>
      </c>
      <c r="DE1535">
        <v>5577</v>
      </c>
      <c r="DF1535">
        <v>5577</v>
      </c>
      <c r="DG1535">
        <v>5577</v>
      </c>
      <c r="DH1535">
        <v>5577</v>
      </c>
      <c r="DI1535">
        <v>5577</v>
      </c>
      <c r="DJ1535">
        <v>5577</v>
      </c>
      <c r="DK1535">
        <v>5577</v>
      </c>
      <c r="DL1535">
        <v>5577</v>
      </c>
      <c r="DM1535">
        <v>5577</v>
      </c>
      <c r="DN1535">
        <f t="shared" si="27"/>
        <v>66924</v>
      </c>
    </row>
    <row r="1536" spans="89:118" x14ac:dyDescent="0.45">
      <c r="CK1536" t="s">
        <v>1060</v>
      </c>
      <c r="CL1536" t="s">
        <v>3112</v>
      </c>
      <c r="CM1536" s="32">
        <v>48450</v>
      </c>
      <c r="CN1536" s="32">
        <v>48450</v>
      </c>
      <c r="CO1536" s="32">
        <v>48450</v>
      </c>
      <c r="CP1536" s="32">
        <v>48450</v>
      </c>
      <c r="CQ1536" s="32">
        <v>48450</v>
      </c>
      <c r="CR1536" s="32">
        <v>48450</v>
      </c>
      <c r="CS1536" s="32">
        <v>48450</v>
      </c>
      <c r="CT1536" s="32">
        <v>48450</v>
      </c>
      <c r="CU1536" s="32">
        <v>48450</v>
      </c>
      <c r="CV1536" s="32">
        <v>48450</v>
      </c>
      <c r="CW1536" s="32">
        <v>48450</v>
      </c>
      <c r="CX1536" s="32">
        <v>48450</v>
      </c>
      <c r="CZ1536" t="s">
        <v>1060</v>
      </c>
      <c r="DA1536" t="s">
        <v>3112</v>
      </c>
      <c r="DB1536">
        <v>48450</v>
      </c>
      <c r="DC1536">
        <v>48450</v>
      </c>
      <c r="DD1536">
        <v>48450</v>
      </c>
      <c r="DE1536">
        <v>48450</v>
      </c>
      <c r="DF1536">
        <v>48450</v>
      </c>
      <c r="DG1536">
        <v>48450</v>
      </c>
      <c r="DH1536">
        <v>48450</v>
      </c>
      <c r="DI1536">
        <v>48450</v>
      </c>
      <c r="DJ1536">
        <v>48450</v>
      </c>
      <c r="DK1536">
        <v>48450</v>
      </c>
      <c r="DL1536">
        <v>48450</v>
      </c>
      <c r="DM1536">
        <v>48450</v>
      </c>
      <c r="DN1536">
        <f t="shared" si="27"/>
        <v>581400</v>
      </c>
    </row>
    <row r="1537" spans="89:118" x14ac:dyDescent="0.45">
      <c r="CK1537" t="s">
        <v>1060</v>
      </c>
      <c r="CL1537" t="s">
        <v>3101</v>
      </c>
      <c r="CM1537" s="32">
        <v>2000</v>
      </c>
      <c r="CN1537" s="32">
        <v>2000</v>
      </c>
      <c r="CO1537" s="32">
        <v>2000</v>
      </c>
      <c r="CP1537" s="32">
        <v>2000</v>
      </c>
      <c r="CQ1537" s="32">
        <v>2000</v>
      </c>
      <c r="CR1537" s="32">
        <v>2000</v>
      </c>
      <c r="CS1537" s="32">
        <v>2000</v>
      </c>
      <c r="CT1537" s="32">
        <v>2000</v>
      </c>
      <c r="CU1537" s="32">
        <v>2000</v>
      </c>
      <c r="CV1537" s="32">
        <v>2000</v>
      </c>
      <c r="CW1537" s="32">
        <v>2000</v>
      </c>
      <c r="CX1537" s="32">
        <v>2000</v>
      </c>
      <c r="CZ1537" t="s">
        <v>1060</v>
      </c>
      <c r="DA1537" t="s">
        <v>3101</v>
      </c>
      <c r="DB1537">
        <v>2000</v>
      </c>
      <c r="DC1537">
        <v>2000</v>
      </c>
      <c r="DD1537">
        <v>2000</v>
      </c>
      <c r="DE1537">
        <v>2000</v>
      </c>
      <c r="DF1537">
        <v>2000</v>
      </c>
      <c r="DG1537">
        <v>2000</v>
      </c>
      <c r="DH1537">
        <v>2000</v>
      </c>
      <c r="DI1537">
        <v>2000</v>
      </c>
      <c r="DJ1537">
        <v>2000</v>
      </c>
      <c r="DK1537">
        <v>2000</v>
      </c>
      <c r="DL1537">
        <v>2000</v>
      </c>
      <c r="DM1537">
        <v>2000</v>
      </c>
      <c r="DN1537">
        <f t="shared" si="27"/>
        <v>24000</v>
      </c>
    </row>
    <row r="1538" spans="89:118" x14ac:dyDescent="0.45">
      <c r="CK1538" t="s">
        <v>1060</v>
      </c>
      <c r="CL1538" t="s">
        <v>3103</v>
      </c>
      <c r="CM1538" s="32">
        <v>268351</v>
      </c>
      <c r="CN1538" s="32">
        <v>275959</v>
      </c>
      <c r="CO1538" s="32">
        <v>270964</v>
      </c>
      <c r="CP1538" s="32">
        <v>263482</v>
      </c>
      <c r="CQ1538" s="32">
        <v>270800</v>
      </c>
      <c r="CR1538" s="32">
        <v>263887</v>
      </c>
      <c r="CS1538" s="32">
        <v>269245</v>
      </c>
      <c r="CT1538" s="32">
        <v>272997</v>
      </c>
      <c r="CU1538" s="32">
        <v>269384</v>
      </c>
      <c r="CV1538" s="32">
        <v>260033</v>
      </c>
      <c r="CW1538" s="32">
        <v>256122</v>
      </c>
      <c r="CX1538" s="32">
        <v>613950</v>
      </c>
      <c r="CZ1538" t="s">
        <v>1060</v>
      </c>
      <c r="DA1538" t="s">
        <v>3103</v>
      </c>
      <c r="DB1538">
        <v>268351</v>
      </c>
      <c r="DC1538">
        <v>275959</v>
      </c>
      <c r="DD1538">
        <v>270964</v>
      </c>
      <c r="DE1538">
        <v>263482</v>
      </c>
      <c r="DF1538">
        <v>270800</v>
      </c>
      <c r="DG1538">
        <v>263887</v>
      </c>
      <c r="DH1538">
        <v>269245</v>
      </c>
      <c r="DI1538">
        <v>272997</v>
      </c>
      <c r="DJ1538">
        <v>269384</v>
      </c>
      <c r="DK1538">
        <v>260033</v>
      </c>
      <c r="DL1538">
        <v>256122</v>
      </c>
      <c r="DM1538">
        <v>613950</v>
      </c>
      <c r="DN1538">
        <f t="shared" si="27"/>
        <v>3555174</v>
      </c>
    </row>
    <row r="1539" spans="89:118" x14ac:dyDescent="0.45">
      <c r="CK1539" t="s">
        <v>1060</v>
      </c>
      <c r="CL1539" t="s">
        <v>3107</v>
      </c>
      <c r="CM1539" s="32">
        <v>63057</v>
      </c>
      <c r="CN1539" s="32">
        <v>61347</v>
      </c>
      <c r="CO1539" s="32">
        <v>63809</v>
      </c>
      <c r="CP1539" s="32">
        <v>63672</v>
      </c>
      <c r="CQ1539" s="32">
        <v>64568</v>
      </c>
      <c r="CR1539" s="32">
        <v>65622</v>
      </c>
      <c r="CS1539" s="32">
        <v>66217</v>
      </c>
      <c r="CT1539" s="32">
        <v>69846</v>
      </c>
      <c r="CU1539" s="32">
        <v>69410</v>
      </c>
      <c r="CV1539" s="32">
        <v>63234</v>
      </c>
      <c r="CW1539" s="32">
        <v>63699</v>
      </c>
      <c r="CX1539" s="32">
        <v>65969</v>
      </c>
      <c r="CZ1539" t="s">
        <v>1060</v>
      </c>
      <c r="DA1539" t="s">
        <v>3107</v>
      </c>
      <c r="DB1539">
        <v>63057</v>
      </c>
      <c r="DC1539">
        <v>61347</v>
      </c>
      <c r="DD1539">
        <v>63809</v>
      </c>
      <c r="DE1539">
        <v>63672</v>
      </c>
      <c r="DF1539">
        <v>64568</v>
      </c>
      <c r="DG1539">
        <v>65622</v>
      </c>
      <c r="DH1539">
        <v>66217</v>
      </c>
      <c r="DI1539">
        <v>69846</v>
      </c>
      <c r="DJ1539">
        <v>69410</v>
      </c>
      <c r="DK1539">
        <v>63234</v>
      </c>
      <c r="DL1539">
        <v>63699</v>
      </c>
      <c r="DM1539">
        <v>65969</v>
      </c>
      <c r="DN1539">
        <f t="shared" si="27"/>
        <v>780450</v>
      </c>
    </row>
    <row r="1540" spans="89:118" x14ac:dyDescent="0.45">
      <c r="CK1540" t="s">
        <v>1238</v>
      </c>
      <c r="CL1540" t="s">
        <v>3109</v>
      </c>
      <c r="CM1540" s="32">
        <v>7120</v>
      </c>
      <c r="CN1540" s="32">
        <v>7070</v>
      </c>
      <c r="CO1540" s="32">
        <v>7070</v>
      </c>
      <c r="CP1540" s="32">
        <v>7070</v>
      </c>
      <c r="CQ1540" s="32">
        <v>7070</v>
      </c>
      <c r="CR1540" s="32">
        <v>7120</v>
      </c>
      <c r="CS1540" s="32">
        <v>7070</v>
      </c>
      <c r="CT1540" s="32">
        <v>7070</v>
      </c>
      <c r="CU1540" s="32">
        <v>7170</v>
      </c>
      <c r="CV1540" s="32">
        <v>7070</v>
      </c>
      <c r="CW1540" s="32">
        <v>0</v>
      </c>
      <c r="CX1540" s="32">
        <v>0</v>
      </c>
      <c r="CZ1540" t="s">
        <v>1238</v>
      </c>
      <c r="DA1540" t="s">
        <v>3109</v>
      </c>
      <c r="DB1540">
        <v>7120</v>
      </c>
      <c r="DC1540">
        <v>7070</v>
      </c>
      <c r="DD1540">
        <v>7070</v>
      </c>
      <c r="DE1540">
        <v>7070</v>
      </c>
      <c r="DF1540">
        <v>7070</v>
      </c>
      <c r="DG1540">
        <v>7120</v>
      </c>
      <c r="DH1540">
        <v>7070</v>
      </c>
      <c r="DI1540">
        <v>7070</v>
      </c>
      <c r="DJ1540">
        <v>7170</v>
      </c>
      <c r="DK1540">
        <v>7070</v>
      </c>
      <c r="DL1540">
        <v>0</v>
      </c>
      <c r="DM1540">
        <v>0</v>
      </c>
      <c r="DN1540">
        <f t="shared" si="27"/>
        <v>70900</v>
      </c>
    </row>
    <row r="1541" spans="89:118" x14ac:dyDescent="0.45">
      <c r="CK1541" t="s">
        <v>1238</v>
      </c>
      <c r="CL1541" t="s">
        <v>3111</v>
      </c>
      <c r="CM1541" s="32">
        <v>12188</v>
      </c>
      <c r="CN1541" s="32">
        <v>12000</v>
      </c>
      <c r="CO1541" s="32">
        <v>12000</v>
      </c>
      <c r="CP1541" s="32">
        <v>12000</v>
      </c>
      <c r="CQ1541" s="32">
        <v>12000</v>
      </c>
      <c r="CR1541" s="32">
        <v>12000</v>
      </c>
      <c r="CS1541" s="32">
        <v>12420</v>
      </c>
      <c r="CT1541" s="32">
        <v>12000</v>
      </c>
      <c r="CU1541" s="32">
        <v>12000</v>
      </c>
      <c r="CV1541" s="32">
        <v>12000</v>
      </c>
      <c r="CW1541" s="32">
        <v>12000</v>
      </c>
      <c r="CX1541" s="32">
        <v>12000</v>
      </c>
      <c r="CZ1541" t="s">
        <v>1238</v>
      </c>
      <c r="DA1541" t="s">
        <v>3111</v>
      </c>
      <c r="DB1541">
        <v>12188</v>
      </c>
      <c r="DC1541">
        <v>12000</v>
      </c>
      <c r="DD1541">
        <v>12000</v>
      </c>
      <c r="DE1541">
        <v>12000</v>
      </c>
      <c r="DF1541">
        <v>12000</v>
      </c>
      <c r="DG1541">
        <v>12000</v>
      </c>
      <c r="DH1541">
        <v>12420</v>
      </c>
      <c r="DI1541">
        <v>12000</v>
      </c>
      <c r="DJ1541">
        <v>12000</v>
      </c>
      <c r="DK1541">
        <v>12000</v>
      </c>
      <c r="DL1541">
        <v>12000</v>
      </c>
      <c r="DM1541">
        <v>12000</v>
      </c>
      <c r="DN1541">
        <f t="shared" ref="DN1541:DN1604" si="28">SUM(DB1541:DM1541)</f>
        <v>144608</v>
      </c>
    </row>
    <row r="1542" spans="89:118" x14ac:dyDescent="0.45">
      <c r="CK1542" t="s">
        <v>1238</v>
      </c>
      <c r="CL1542" t="s">
        <v>3100</v>
      </c>
      <c r="CM1542" s="32">
        <v>163497</v>
      </c>
      <c r="CN1542" s="32">
        <v>163497</v>
      </c>
      <c r="CO1542" s="32">
        <v>163497</v>
      </c>
      <c r="CP1542" s="32">
        <v>163497</v>
      </c>
      <c r="CQ1542" s="32">
        <v>163497</v>
      </c>
      <c r="CR1542" s="32">
        <v>163497</v>
      </c>
      <c r="CS1542" s="32">
        <v>163497</v>
      </c>
      <c r="CT1542" s="32">
        <v>163497</v>
      </c>
      <c r="CU1542" s="32">
        <v>163497</v>
      </c>
      <c r="CV1542" s="32">
        <v>163497</v>
      </c>
      <c r="CW1542" s="32">
        <v>163497</v>
      </c>
      <c r="CX1542" s="32">
        <v>163497</v>
      </c>
      <c r="CZ1542" t="s">
        <v>1238</v>
      </c>
      <c r="DA1542" t="s">
        <v>3100</v>
      </c>
      <c r="DB1542">
        <v>163497</v>
      </c>
      <c r="DC1542">
        <v>163497</v>
      </c>
      <c r="DD1542">
        <v>163497</v>
      </c>
      <c r="DE1542">
        <v>163497</v>
      </c>
      <c r="DF1542">
        <v>163497</v>
      </c>
      <c r="DG1542">
        <v>163497</v>
      </c>
      <c r="DH1542">
        <v>163497</v>
      </c>
      <c r="DI1542">
        <v>163497</v>
      </c>
      <c r="DJ1542">
        <v>163497</v>
      </c>
      <c r="DK1542">
        <v>163497</v>
      </c>
      <c r="DL1542">
        <v>163497</v>
      </c>
      <c r="DM1542">
        <v>163497</v>
      </c>
      <c r="DN1542">
        <f t="shared" si="28"/>
        <v>1961964</v>
      </c>
    </row>
    <row r="1543" spans="89:118" x14ac:dyDescent="0.45">
      <c r="CK1543" t="s">
        <v>1238</v>
      </c>
      <c r="CL1543" t="s">
        <v>3104</v>
      </c>
      <c r="CM1543" s="32">
        <v>10000</v>
      </c>
      <c r="CN1543" s="32">
        <v>10000</v>
      </c>
      <c r="CO1543" s="32">
        <v>10000</v>
      </c>
      <c r="CP1543" s="32">
        <v>10000</v>
      </c>
      <c r="CQ1543" s="32">
        <v>10000</v>
      </c>
      <c r="CR1543" s="32">
        <v>10000</v>
      </c>
      <c r="CS1543" s="32">
        <v>10000</v>
      </c>
      <c r="CT1543" s="32">
        <v>10000</v>
      </c>
      <c r="CU1543" s="32">
        <v>10000</v>
      </c>
      <c r="CV1543" s="32">
        <v>10000</v>
      </c>
      <c r="CW1543" s="32">
        <v>10000</v>
      </c>
      <c r="CX1543" s="32">
        <v>10000</v>
      </c>
      <c r="CZ1543" t="s">
        <v>1238</v>
      </c>
      <c r="DA1543" t="s">
        <v>3104</v>
      </c>
      <c r="DB1543">
        <v>10000</v>
      </c>
      <c r="DC1543">
        <v>10000</v>
      </c>
      <c r="DD1543">
        <v>10000</v>
      </c>
      <c r="DE1543">
        <v>10000</v>
      </c>
      <c r="DF1543">
        <v>10000</v>
      </c>
      <c r="DG1543">
        <v>10000</v>
      </c>
      <c r="DH1543">
        <v>10000</v>
      </c>
      <c r="DI1543">
        <v>10000</v>
      </c>
      <c r="DJ1543">
        <v>10000</v>
      </c>
      <c r="DK1543">
        <v>10000</v>
      </c>
      <c r="DL1543">
        <v>10000</v>
      </c>
      <c r="DM1543">
        <v>10000</v>
      </c>
      <c r="DN1543">
        <f t="shared" si="28"/>
        <v>120000</v>
      </c>
    </row>
    <row r="1544" spans="89:118" x14ac:dyDescent="0.45">
      <c r="CK1544" t="s">
        <v>1238</v>
      </c>
      <c r="CL1544" t="s">
        <v>3112</v>
      </c>
      <c r="CM1544" s="32">
        <v>20000</v>
      </c>
      <c r="CN1544" s="32">
        <v>20000</v>
      </c>
      <c r="CO1544" s="32">
        <v>20000</v>
      </c>
      <c r="CP1544" s="32">
        <v>20000</v>
      </c>
      <c r="CQ1544" s="32">
        <v>20000</v>
      </c>
      <c r="CR1544" s="32">
        <v>20000</v>
      </c>
      <c r="CS1544" s="32">
        <v>20000</v>
      </c>
      <c r="CT1544" s="32">
        <v>20000</v>
      </c>
      <c r="CU1544" s="32">
        <v>20000</v>
      </c>
      <c r="CV1544" s="32">
        <v>20000</v>
      </c>
      <c r="CW1544" s="32">
        <v>20000</v>
      </c>
      <c r="CX1544" s="32">
        <v>20000</v>
      </c>
      <c r="CZ1544" t="s">
        <v>1238</v>
      </c>
      <c r="DA1544" t="s">
        <v>3112</v>
      </c>
      <c r="DB1544">
        <v>20000</v>
      </c>
      <c r="DC1544">
        <v>20000</v>
      </c>
      <c r="DD1544">
        <v>20000</v>
      </c>
      <c r="DE1544">
        <v>20000</v>
      </c>
      <c r="DF1544">
        <v>20000</v>
      </c>
      <c r="DG1544">
        <v>20000</v>
      </c>
      <c r="DH1544">
        <v>20000</v>
      </c>
      <c r="DI1544">
        <v>20000</v>
      </c>
      <c r="DJ1544">
        <v>20000</v>
      </c>
      <c r="DK1544">
        <v>20000</v>
      </c>
      <c r="DL1544">
        <v>20000</v>
      </c>
      <c r="DM1544">
        <v>20000</v>
      </c>
      <c r="DN1544">
        <f t="shared" si="28"/>
        <v>240000</v>
      </c>
    </row>
    <row r="1545" spans="89:118" x14ac:dyDescent="0.45">
      <c r="CK1545" t="s">
        <v>1238</v>
      </c>
      <c r="CL1545" t="s">
        <v>3105</v>
      </c>
      <c r="CM1545" s="32">
        <v>3000</v>
      </c>
      <c r="CN1545" s="32">
        <v>3000</v>
      </c>
      <c r="CO1545" s="32">
        <v>3000</v>
      </c>
      <c r="CP1545" s="32">
        <v>3000</v>
      </c>
      <c r="CQ1545" s="32">
        <v>3000</v>
      </c>
      <c r="CR1545" s="32">
        <v>3000</v>
      </c>
      <c r="CS1545" s="32">
        <v>3000</v>
      </c>
      <c r="CT1545" s="32">
        <v>3000</v>
      </c>
      <c r="CU1545" s="32">
        <v>3000</v>
      </c>
      <c r="CV1545" s="32">
        <v>3000</v>
      </c>
      <c r="CW1545" s="32">
        <v>3000</v>
      </c>
      <c r="CX1545" s="32">
        <v>3000</v>
      </c>
      <c r="CZ1545" t="s">
        <v>1238</v>
      </c>
      <c r="DA1545" t="s">
        <v>3105</v>
      </c>
      <c r="DB1545">
        <v>3000</v>
      </c>
      <c r="DC1545">
        <v>3000</v>
      </c>
      <c r="DD1545">
        <v>3000</v>
      </c>
      <c r="DE1545">
        <v>3000</v>
      </c>
      <c r="DF1545">
        <v>3000</v>
      </c>
      <c r="DG1545">
        <v>3000</v>
      </c>
      <c r="DH1545">
        <v>3000</v>
      </c>
      <c r="DI1545">
        <v>3000</v>
      </c>
      <c r="DJ1545">
        <v>3000</v>
      </c>
      <c r="DK1545">
        <v>3000</v>
      </c>
      <c r="DL1545">
        <v>3000</v>
      </c>
      <c r="DM1545">
        <v>3000</v>
      </c>
      <c r="DN1545">
        <f t="shared" si="28"/>
        <v>36000</v>
      </c>
    </row>
    <row r="1546" spans="89:118" x14ac:dyDescent="0.45">
      <c r="CK1546" t="s">
        <v>1238</v>
      </c>
      <c r="CL1546" t="s">
        <v>3101</v>
      </c>
      <c r="CM1546" s="32">
        <v>3962</v>
      </c>
      <c r="CN1546" s="32">
        <v>3962</v>
      </c>
      <c r="CO1546" s="32">
        <v>3962</v>
      </c>
      <c r="CP1546" s="32">
        <v>3962</v>
      </c>
      <c r="CQ1546" s="32">
        <v>3962</v>
      </c>
      <c r="CR1546" s="32">
        <v>3962</v>
      </c>
      <c r="CS1546" s="32">
        <v>3962</v>
      </c>
      <c r="CT1546" s="32">
        <v>3962</v>
      </c>
      <c r="CU1546" s="32">
        <v>3962</v>
      </c>
      <c r="CV1546" s="32">
        <v>3962</v>
      </c>
      <c r="CW1546" s="32">
        <v>3962</v>
      </c>
      <c r="CX1546" s="32">
        <v>3962</v>
      </c>
      <c r="CZ1546" t="s">
        <v>1238</v>
      </c>
      <c r="DA1546" t="s">
        <v>3101</v>
      </c>
      <c r="DB1546">
        <v>3962</v>
      </c>
      <c r="DC1546">
        <v>3962</v>
      </c>
      <c r="DD1546">
        <v>3962</v>
      </c>
      <c r="DE1546">
        <v>3962</v>
      </c>
      <c r="DF1546">
        <v>3962</v>
      </c>
      <c r="DG1546">
        <v>3962</v>
      </c>
      <c r="DH1546">
        <v>3962</v>
      </c>
      <c r="DI1546">
        <v>3962</v>
      </c>
      <c r="DJ1546">
        <v>3962</v>
      </c>
      <c r="DK1546">
        <v>3962</v>
      </c>
      <c r="DL1546">
        <v>3962</v>
      </c>
      <c r="DM1546">
        <v>3962</v>
      </c>
      <c r="DN1546">
        <f t="shared" si="28"/>
        <v>47544</v>
      </c>
    </row>
    <row r="1547" spans="89:118" x14ac:dyDescent="0.45">
      <c r="CK1547" t="s">
        <v>1238</v>
      </c>
      <c r="CL1547" t="s">
        <v>3781</v>
      </c>
      <c r="CM1547" s="32">
        <v>113100</v>
      </c>
      <c r="CN1547" s="32">
        <v>113100</v>
      </c>
      <c r="CO1547" s="32">
        <v>113100</v>
      </c>
      <c r="CP1547" s="32">
        <v>113100</v>
      </c>
      <c r="CQ1547" s="32">
        <v>113100</v>
      </c>
      <c r="CR1547" s="32">
        <v>113100</v>
      </c>
      <c r="CS1547" s="32">
        <v>113100</v>
      </c>
      <c r="CT1547" s="32">
        <v>113100</v>
      </c>
      <c r="CU1547" s="32">
        <v>113100</v>
      </c>
      <c r="CV1547" s="32">
        <v>113100</v>
      </c>
      <c r="CW1547" s="32">
        <v>113100</v>
      </c>
      <c r="CX1547" s="32">
        <v>113100</v>
      </c>
      <c r="CZ1547" t="s">
        <v>1238</v>
      </c>
      <c r="DA1547" t="s">
        <v>3781</v>
      </c>
      <c r="DB1547">
        <v>113100</v>
      </c>
      <c r="DC1547">
        <v>113100</v>
      </c>
      <c r="DD1547">
        <v>113100</v>
      </c>
      <c r="DE1547">
        <v>113100</v>
      </c>
      <c r="DF1547">
        <v>113100</v>
      </c>
      <c r="DG1547">
        <v>113100</v>
      </c>
      <c r="DH1547">
        <v>113100</v>
      </c>
      <c r="DI1547">
        <v>113100</v>
      </c>
      <c r="DJ1547">
        <v>113100</v>
      </c>
      <c r="DK1547">
        <v>113100</v>
      </c>
      <c r="DL1547">
        <v>113100</v>
      </c>
      <c r="DM1547">
        <v>113100</v>
      </c>
      <c r="DN1547">
        <f t="shared" si="28"/>
        <v>1357200</v>
      </c>
    </row>
    <row r="1548" spans="89:118" x14ac:dyDescent="0.45">
      <c r="CK1548" t="s">
        <v>1238</v>
      </c>
      <c r="CL1548" t="s">
        <v>3103</v>
      </c>
      <c r="CM1548" s="32">
        <v>180073</v>
      </c>
      <c r="CN1548" s="32">
        <v>190127</v>
      </c>
      <c r="CO1548" s="32">
        <v>191819</v>
      </c>
      <c r="CP1548" s="32">
        <v>183569</v>
      </c>
      <c r="CQ1548" s="32">
        <v>186864</v>
      </c>
      <c r="CR1548" s="32">
        <v>186390</v>
      </c>
      <c r="CS1548" s="32">
        <v>178421</v>
      </c>
      <c r="CT1548" s="32">
        <v>167569</v>
      </c>
      <c r="CU1548" s="32">
        <v>171128</v>
      </c>
      <c r="CV1548" s="32">
        <v>170583</v>
      </c>
      <c r="CW1548" s="32">
        <v>168951</v>
      </c>
      <c r="CX1548" s="32">
        <v>172450</v>
      </c>
      <c r="CZ1548" t="s">
        <v>1238</v>
      </c>
      <c r="DA1548" t="s">
        <v>3103</v>
      </c>
      <c r="DB1548">
        <v>180073</v>
      </c>
      <c r="DC1548">
        <v>190127</v>
      </c>
      <c r="DD1548">
        <v>191819</v>
      </c>
      <c r="DE1548">
        <v>183569</v>
      </c>
      <c r="DF1548">
        <v>186864</v>
      </c>
      <c r="DG1548">
        <v>186390</v>
      </c>
      <c r="DH1548">
        <v>178421</v>
      </c>
      <c r="DI1548">
        <v>167569</v>
      </c>
      <c r="DJ1548">
        <v>171128</v>
      </c>
      <c r="DK1548">
        <v>170583</v>
      </c>
      <c r="DL1548">
        <v>168951</v>
      </c>
      <c r="DM1548">
        <v>172450</v>
      </c>
      <c r="DN1548">
        <f t="shared" si="28"/>
        <v>2147944</v>
      </c>
    </row>
    <row r="1549" spans="89:118" x14ac:dyDescent="0.45">
      <c r="CK1549" t="s">
        <v>1238</v>
      </c>
      <c r="CL1549" t="s">
        <v>3107</v>
      </c>
      <c r="CM1549" s="32">
        <v>46800</v>
      </c>
      <c r="CN1549" s="32">
        <v>46800</v>
      </c>
      <c r="CO1549" s="32">
        <v>46800</v>
      </c>
      <c r="CP1549" s="32">
        <v>46800</v>
      </c>
      <c r="CQ1549" s="32">
        <v>46800</v>
      </c>
      <c r="CR1549" s="32">
        <v>46800</v>
      </c>
      <c r="CS1549" s="32">
        <v>46800</v>
      </c>
      <c r="CT1549" s="32">
        <v>46800</v>
      </c>
      <c r="CU1549" s="32">
        <v>46800</v>
      </c>
      <c r="CV1549" s="32">
        <v>46800</v>
      </c>
      <c r="CW1549" s="32">
        <v>46800</v>
      </c>
      <c r="CX1549" s="32">
        <v>46800</v>
      </c>
      <c r="CZ1549" t="s">
        <v>1238</v>
      </c>
      <c r="DA1549" t="s">
        <v>3107</v>
      </c>
      <c r="DB1549">
        <v>46800</v>
      </c>
      <c r="DC1549">
        <v>46800</v>
      </c>
      <c r="DD1549">
        <v>46800</v>
      </c>
      <c r="DE1549">
        <v>46800</v>
      </c>
      <c r="DF1549">
        <v>46800</v>
      </c>
      <c r="DG1549">
        <v>46800</v>
      </c>
      <c r="DH1549">
        <v>46800</v>
      </c>
      <c r="DI1549">
        <v>46800</v>
      </c>
      <c r="DJ1549">
        <v>46800</v>
      </c>
      <c r="DK1549">
        <v>46800</v>
      </c>
      <c r="DL1549">
        <v>46800</v>
      </c>
      <c r="DM1549">
        <v>46800</v>
      </c>
      <c r="DN1549">
        <f t="shared" si="28"/>
        <v>561600</v>
      </c>
    </row>
    <row r="1550" spans="89:118" x14ac:dyDescent="0.45">
      <c r="CK1550" t="s">
        <v>328</v>
      </c>
      <c r="CL1550" t="s">
        <v>3109</v>
      </c>
      <c r="CM1550" s="32">
        <v>6880</v>
      </c>
      <c r="CN1550" s="32">
        <v>6880</v>
      </c>
      <c r="CO1550" s="32">
        <v>6880</v>
      </c>
      <c r="CP1550" s="32">
        <v>6880</v>
      </c>
      <c r="CQ1550" s="32">
        <v>6880</v>
      </c>
      <c r="CR1550" s="32">
        <v>6880</v>
      </c>
      <c r="CS1550" s="32">
        <v>0</v>
      </c>
      <c r="CT1550" s="32">
        <v>0</v>
      </c>
      <c r="CU1550" s="32">
        <v>0</v>
      </c>
      <c r="CV1550" s="32">
        <v>0</v>
      </c>
      <c r="CW1550" s="32">
        <v>0</v>
      </c>
      <c r="CX1550" s="32">
        <v>0</v>
      </c>
      <c r="CZ1550" t="s">
        <v>328</v>
      </c>
      <c r="DA1550" t="s">
        <v>3109</v>
      </c>
      <c r="DB1550">
        <v>6880</v>
      </c>
      <c r="DC1550">
        <v>6880</v>
      </c>
      <c r="DD1550">
        <v>6880</v>
      </c>
      <c r="DE1550">
        <v>6880</v>
      </c>
      <c r="DF1550">
        <v>6880</v>
      </c>
      <c r="DG1550">
        <v>6880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f t="shared" si="28"/>
        <v>41280</v>
      </c>
    </row>
    <row r="1551" spans="89:118" x14ac:dyDescent="0.45">
      <c r="CK1551" t="s">
        <v>328</v>
      </c>
      <c r="CL1551" t="s">
        <v>3111</v>
      </c>
      <c r="CM1551" s="32">
        <v>0</v>
      </c>
      <c r="CN1551" s="32">
        <v>0</v>
      </c>
      <c r="CO1551" s="32">
        <v>0</v>
      </c>
      <c r="CP1551" s="32">
        <v>0</v>
      </c>
      <c r="CQ1551" s="32">
        <v>0</v>
      </c>
      <c r="CR1551" s="32">
        <v>0</v>
      </c>
      <c r="CS1551" s="32">
        <v>0</v>
      </c>
      <c r="CT1551" s="32">
        <v>0</v>
      </c>
      <c r="CU1551" s="32">
        <v>0</v>
      </c>
      <c r="CV1551" s="32">
        <v>0</v>
      </c>
      <c r="CW1551" s="32">
        <v>0</v>
      </c>
      <c r="CX1551" s="32">
        <v>0</v>
      </c>
      <c r="CZ1551" t="s">
        <v>328</v>
      </c>
      <c r="DA1551" t="s">
        <v>3111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f t="shared" si="28"/>
        <v>0</v>
      </c>
    </row>
    <row r="1552" spans="89:118" x14ac:dyDescent="0.45">
      <c r="CK1552" t="s">
        <v>328</v>
      </c>
      <c r="CL1552" t="s">
        <v>3117</v>
      </c>
      <c r="CM1552" s="32">
        <v>1620</v>
      </c>
      <c r="CN1552" s="32">
        <v>0</v>
      </c>
      <c r="CO1552" s="32">
        <v>0</v>
      </c>
      <c r="CP1552" s="32">
        <v>0</v>
      </c>
      <c r="CQ1552" s="32">
        <v>0</v>
      </c>
      <c r="CR1552" s="32">
        <v>0</v>
      </c>
      <c r="CS1552" s="32">
        <v>0</v>
      </c>
      <c r="CT1552" s="32">
        <v>0</v>
      </c>
      <c r="CU1552" s="32">
        <v>0</v>
      </c>
      <c r="CV1552" s="32">
        <v>0</v>
      </c>
      <c r="CW1552" s="32">
        <v>0</v>
      </c>
      <c r="CX1552" s="32">
        <v>0</v>
      </c>
      <c r="CZ1552" t="s">
        <v>328</v>
      </c>
      <c r="DA1552" t="s">
        <v>3117</v>
      </c>
      <c r="DB1552">
        <v>1620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f t="shared" si="28"/>
        <v>1620</v>
      </c>
    </row>
    <row r="1553" spans="89:118" x14ac:dyDescent="0.45">
      <c r="CK1553" t="s">
        <v>328</v>
      </c>
      <c r="CL1553" t="s">
        <v>3102</v>
      </c>
      <c r="CM1553" s="32">
        <v>440909</v>
      </c>
      <c r="CN1553" s="32">
        <v>440909</v>
      </c>
      <c r="CO1553" s="32">
        <v>440909</v>
      </c>
      <c r="CP1553" s="32">
        <v>440909</v>
      </c>
      <c r="CQ1553" s="32">
        <v>440909</v>
      </c>
      <c r="CR1553" s="32">
        <v>440909</v>
      </c>
      <c r="CS1553" s="32">
        <v>440909</v>
      </c>
      <c r="CT1553" s="32">
        <v>440909</v>
      </c>
      <c r="CU1553" s="32">
        <v>440909</v>
      </c>
      <c r="CV1553" s="32">
        <v>440909</v>
      </c>
      <c r="CW1553" s="32">
        <v>440909</v>
      </c>
      <c r="CX1553" s="32">
        <v>440909</v>
      </c>
      <c r="CZ1553" t="s">
        <v>328</v>
      </c>
      <c r="DA1553" t="s">
        <v>3102</v>
      </c>
      <c r="DB1553">
        <v>440909</v>
      </c>
      <c r="DC1553">
        <v>440909</v>
      </c>
      <c r="DD1553">
        <v>440909</v>
      </c>
      <c r="DE1553">
        <v>440909</v>
      </c>
      <c r="DF1553">
        <v>440909</v>
      </c>
      <c r="DG1553">
        <v>440909</v>
      </c>
      <c r="DH1553">
        <v>440909</v>
      </c>
      <c r="DI1553">
        <v>440909</v>
      </c>
      <c r="DJ1553">
        <v>440909</v>
      </c>
      <c r="DK1553">
        <v>440909</v>
      </c>
      <c r="DL1553">
        <v>440909</v>
      </c>
      <c r="DM1553">
        <v>440909</v>
      </c>
      <c r="DN1553">
        <f t="shared" si="28"/>
        <v>5290908</v>
      </c>
    </row>
    <row r="1554" spans="89:118" x14ac:dyDescent="0.45">
      <c r="CK1554" t="s">
        <v>328</v>
      </c>
      <c r="CL1554" t="s">
        <v>3113</v>
      </c>
      <c r="CM1554" s="32">
        <v>62389</v>
      </c>
      <c r="CN1554" s="32">
        <v>62158</v>
      </c>
      <c r="CO1554" s="32">
        <v>62716</v>
      </c>
      <c r="CP1554" s="32">
        <v>61293</v>
      </c>
      <c r="CQ1554" s="32">
        <v>61000</v>
      </c>
      <c r="CR1554" s="32">
        <v>61000</v>
      </c>
      <c r="CS1554" s="32">
        <v>61109</v>
      </c>
      <c r="CT1554" s="32">
        <v>61159</v>
      </c>
      <c r="CU1554" s="32">
        <v>61085</v>
      </c>
      <c r="CV1554" s="32">
        <v>61633</v>
      </c>
      <c r="CW1554" s="32">
        <v>61344</v>
      </c>
      <c r="CX1554" s="32">
        <v>62129</v>
      </c>
      <c r="CZ1554" t="s">
        <v>328</v>
      </c>
      <c r="DA1554" t="s">
        <v>3113</v>
      </c>
      <c r="DB1554">
        <v>62389</v>
      </c>
      <c r="DC1554">
        <v>62158</v>
      </c>
      <c r="DD1554">
        <v>62716</v>
      </c>
      <c r="DE1554">
        <v>61293</v>
      </c>
      <c r="DF1554">
        <v>61000</v>
      </c>
      <c r="DG1554">
        <v>61000</v>
      </c>
      <c r="DH1554">
        <v>61109</v>
      </c>
      <c r="DI1554">
        <v>61159</v>
      </c>
      <c r="DJ1554">
        <v>61085</v>
      </c>
      <c r="DK1554">
        <v>61633</v>
      </c>
      <c r="DL1554">
        <v>61344</v>
      </c>
      <c r="DM1554">
        <v>62129</v>
      </c>
      <c r="DN1554">
        <f t="shared" si="28"/>
        <v>739015</v>
      </c>
    </row>
    <row r="1555" spans="89:118" x14ac:dyDescent="0.45">
      <c r="CK1555" t="s">
        <v>328</v>
      </c>
      <c r="CL1555" t="s">
        <v>3402</v>
      </c>
      <c r="CM1555" s="32">
        <v>120382</v>
      </c>
      <c r="CN1555" s="32">
        <v>120029</v>
      </c>
      <c r="CO1555" s="32">
        <v>120078</v>
      </c>
      <c r="CP1555" s="32">
        <v>120039</v>
      </c>
      <c r="CQ1555" s="32">
        <v>120198</v>
      </c>
      <c r="CR1555" s="32">
        <v>120484</v>
      </c>
      <c r="CS1555" s="32">
        <v>120107</v>
      </c>
      <c r="CT1555" s="32">
        <v>120078</v>
      </c>
      <c r="CU1555" s="32">
        <v>120078</v>
      </c>
      <c r="CV1555" s="32">
        <v>120101</v>
      </c>
      <c r="CW1555" s="32">
        <v>120204</v>
      </c>
      <c r="CX1555" s="32">
        <v>120039</v>
      </c>
      <c r="CZ1555" t="s">
        <v>328</v>
      </c>
      <c r="DA1555" t="s">
        <v>3402</v>
      </c>
      <c r="DB1555">
        <v>120382</v>
      </c>
      <c r="DC1555">
        <v>120029</v>
      </c>
      <c r="DD1555">
        <v>120078</v>
      </c>
      <c r="DE1555">
        <v>120039</v>
      </c>
      <c r="DF1555">
        <v>120198</v>
      </c>
      <c r="DG1555">
        <v>120484</v>
      </c>
      <c r="DH1555">
        <v>120107</v>
      </c>
      <c r="DI1555">
        <v>120078</v>
      </c>
      <c r="DJ1555">
        <v>120078</v>
      </c>
      <c r="DK1555">
        <v>120101</v>
      </c>
      <c r="DL1555">
        <v>120204</v>
      </c>
      <c r="DM1555">
        <v>120039</v>
      </c>
      <c r="DN1555">
        <f t="shared" si="28"/>
        <v>1441817</v>
      </c>
    </row>
    <row r="1556" spans="89:118" x14ac:dyDescent="0.45">
      <c r="CK1556" t="s">
        <v>328</v>
      </c>
      <c r="CL1556" t="s">
        <v>3120</v>
      </c>
      <c r="CM1556" s="32">
        <v>43000</v>
      </c>
      <c r="CN1556" s="32">
        <v>43000</v>
      </c>
      <c r="CO1556" s="32">
        <v>43000</v>
      </c>
      <c r="CP1556" s="32">
        <v>43000</v>
      </c>
      <c r="CQ1556" s="32">
        <v>43000</v>
      </c>
      <c r="CR1556" s="32">
        <v>43000</v>
      </c>
      <c r="CS1556" s="32">
        <v>43000</v>
      </c>
      <c r="CT1556" s="32">
        <v>43000</v>
      </c>
      <c r="CU1556" s="32">
        <v>43000</v>
      </c>
      <c r="CV1556" s="32">
        <v>43000</v>
      </c>
      <c r="CW1556" s="32">
        <v>43000</v>
      </c>
      <c r="CX1556" s="32">
        <v>43000</v>
      </c>
      <c r="CZ1556" t="s">
        <v>328</v>
      </c>
      <c r="DA1556" t="s">
        <v>3120</v>
      </c>
      <c r="DB1556">
        <v>43000</v>
      </c>
      <c r="DC1556">
        <v>43000</v>
      </c>
      <c r="DD1556">
        <v>43000</v>
      </c>
      <c r="DE1556">
        <v>43000</v>
      </c>
      <c r="DF1556">
        <v>43000</v>
      </c>
      <c r="DG1556">
        <v>43000</v>
      </c>
      <c r="DH1556">
        <v>43000</v>
      </c>
      <c r="DI1556">
        <v>43000</v>
      </c>
      <c r="DJ1556">
        <v>43000</v>
      </c>
      <c r="DK1556">
        <v>43000</v>
      </c>
      <c r="DL1556">
        <v>43000</v>
      </c>
      <c r="DM1556">
        <v>43000</v>
      </c>
      <c r="DN1556">
        <f t="shared" si="28"/>
        <v>516000</v>
      </c>
    </row>
    <row r="1557" spans="89:118" x14ac:dyDescent="0.45">
      <c r="CK1557" t="s">
        <v>328</v>
      </c>
      <c r="CL1557" t="s">
        <v>3103</v>
      </c>
      <c r="CM1557" s="32">
        <v>15600</v>
      </c>
      <c r="CN1557" s="32">
        <v>15600</v>
      </c>
      <c r="CO1557" s="32">
        <v>15600</v>
      </c>
      <c r="CP1557" s="32">
        <v>15600</v>
      </c>
      <c r="CQ1557" s="32">
        <v>15600</v>
      </c>
      <c r="CR1557" s="32">
        <v>15600</v>
      </c>
      <c r="CS1557" s="32">
        <v>4026</v>
      </c>
      <c r="CT1557" s="32">
        <v>0</v>
      </c>
      <c r="CU1557" s="32">
        <v>0</v>
      </c>
      <c r="CV1557" s="32">
        <v>0</v>
      </c>
      <c r="CW1557" s="32">
        <v>0</v>
      </c>
      <c r="CX1557" s="32">
        <v>0</v>
      </c>
      <c r="CZ1557" t="s">
        <v>328</v>
      </c>
      <c r="DA1557" t="s">
        <v>3103</v>
      </c>
      <c r="DB1557">
        <v>15600</v>
      </c>
      <c r="DC1557">
        <v>15600</v>
      </c>
      <c r="DD1557">
        <v>15600</v>
      </c>
      <c r="DE1557">
        <v>15600</v>
      </c>
      <c r="DF1557">
        <v>15600</v>
      </c>
      <c r="DG1557">
        <v>15600</v>
      </c>
      <c r="DH1557">
        <v>4026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f t="shared" si="28"/>
        <v>97626</v>
      </c>
    </row>
    <row r="1558" spans="89:118" x14ac:dyDescent="0.45">
      <c r="CK1558" t="s">
        <v>328</v>
      </c>
      <c r="CL1558" t="s">
        <v>3107</v>
      </c>
      <c r="CM1558" s="32">
        <v>2000</v>
      </c>
      <c r="CN1558" s="32">
        <v>2000</v>
      </c>
      <c r="CO1558" s="32">
        <v>2000</v>
      </c>
      <c r="CP1558" s="32">
        <v>2000</v>
      </c>
      <c r="CQ1558" s="32">
        <v>2000</v>
      </c>
      <c r="CR1558" s="32">
        <v>2000</v>
      </c>
      <c r="CS1558" s="32">
        <v>2000</v>
      </c>
      <c r="CT1558" s="32">
        <v>2000</v>
      </c>
      <c r="CU1558" s="32">
        <v>2000</v>
      </c>
      <c r="CV1558" s="32">
        <v>2000</v>
      </c>
      <c r="CW1558" s="32">
        <v>2000</v>
      </c>
      <c r="CX1558" s="32">
        <v>2000</v>
      </c>
      <c r="CZ1558" t="s">
        <v>328</v>
      </c>
      <c r="DA1558" t="s">
        <v>3107</v>
      </c>
      <c r="DB1558">
        <v>2000</v>
      </c>
      <c r="DC1558">
        <v>2000</v>
      </c>
      <c r="DD1558">
        <v>2000</v>
      </c>
      <c r="DE1558">
        <v>2000</v>
      </c>
      <c r="DF1558">
        <v>2000</v>
      </c>
      <c r="DG1558">
        <v>2000</v>
      </c>
      <c r="DH1558">
        <v>2000</v>
      </c>
      <c r="DI1558">
        <v>2000</v>
      </c>
      <c r="DJ1558">
        <v>2000</v>
      </c>
      <c r="DK1558">
        <v>2000</v>
      </c>
      <c r="DL1558">
        <v>2000</v>
      </c>
      <c r="DM1558">
        <v>2000</v>
      </c>
      <c r="DN1558">
        <f t="shared" si="28"/>
        <v>24000</v>
      </c>
    </row>
    <row r="1559" spans="89:118" x14ac:dyDescent="0.45">
      <c r="CK1559" t="s">
        <v>1058</v>
      </c>
      <c r="CL1559" t="s">
        <v>3109</v>
      </c>
      <c r="CM1559" s="32">
        <v>1860</v>
      </c>
      <c r="CN1559" s="32">
        <v>1860</v>
      </c>
      <c r="CO1559" s="32">
        <v>1860</v>
      </c>
      <c r="CP1559" s="32">
        <v>1860</v>
      </c>
      <c r="CQ1559" s="32">
        <v>1860</v>
      </c>
      <c r="CR1559" s="32">
        <v>1860</v>
      </c>
      <c r="CS1559" s="32">
        <v>1860</v>
      </c>
      <c r="CT1559" s="32">
        <v>1860</v>
      </c>
      <c r="CU1559" s="32">
        <v>1860</v>
      </c>
      <c r="CV1559" s="32">
        <v>1860</v>
      </c>
      <c r="CW1559" s="32">
        <v>0</v>
      </c>
      <c r="CX1559" s="32">
        <v>0</v>
      </c>
      <c r="CZ1559" t="s">
        <v>1058</v>
      </c>
      <c r="DA1559" t="s">
        <v>3109</v>
      </c>
      <c r="DB1559">
        <v>1860</v>
      </c>
      <c r="DC1559">
        <v>1860</v>
      </c>
      <c r="DD1559">
        <v>1860</v>
      </c>
      <c r="DE1559">
        <v>1860</v>
      </c>
      <c r="DF1559">
        <v>1860</v>
      </c>
      <c r="DG1559">
        <v>1860</v>
      </c>
      <c r="DH1559">
        <v>1860</v>
      </c>
      <c r="DI1559">
        <v>1860</v>
      </c>
      <c r="DJ1559">
        <v>1860</v>
      </c>
      <c r="DK1559">
        <v>1860</v>
      </c>
      <c r="DL1559">
        <v>0</v>
      </c>
      <c r="DM1559">
        <v>0</v>
      </c>
      <c r="DN1559">
        <f t="shared" si="28"/>
        <v>18600</v>
      </c>
    </row>
    <row r="1560" spans="89:118" x14ac:dyDescent="0.45">
      <c r="CK1560" t="s">
        <v>1058</v>
      </c>
      <c r="CL1560" t="s">
        <v>3119</v>
      </c>
      <c r="CM1560" s="32">
        <v>9629.625</v>
      </c>
      <c r="CN1560" s="32">
        <v>9629.625</v>
      </c>
      <c r="CO1560" s="32">
        <v>9629.625</v>
      </c>
      <c r="CP1560" s="32">
        <v>9629.625</v>
      </c>
      <c r="CQ1560" s="32">
        <v>9629.625</v>
      </c>
      <c r="CR1560" s="32">
        <v>9629.625</v>
      </c>
      <c r="CS1560" s="32">
        <v>9629.625</v>
      </c>
      <c r="CT1560" s="32">
        <v>9629.625</v>
      </c>
      <c r="CU1560" s="32">
        <v>9629.625</v>
      </c>
      <c r="CV1560" s="32">
        <v>9629.625</v>
      </c>
      <c r="CW1560" s="32">
        <v>9629.625</v>
      </c>
      <c r="CX1560" s="32">
        <v>9629.625</v>
      </c>
      <c r="CZ1560" t="s">
        <v>1058</v>
      </c>
      <c r="DA1560" t="s">
        <v>3119</v>
      </c>
      <c r="DB1560">
        <v>9629.625</v>
      </c>
      <c r="DC1560">
        <v>9629.625</v>
      </c>
      <c r="DD1560">
        <v>9629.625</v>
      </c>
      <c r="DE1560">
        <v>9629.625</v>
      </c>
      <c r="DF1560">
        <v>9629.625</v>
      </c>
      <c r="DG1560">
        <v>9629.625</v>
      </c>
      <c r="DH1560">
        <v>9629.625</v>
      </c>
      <c r="DI1560">
        <v>9629.625</v>
      </c>
      <c r="DJ1560">
        <v>9629.625</v>
      </c>
      <c r="DK1560">
        <v>9629.625</v>
      </c>
      <c r="DL1560">
        <v>9629.625</v>
      </c>
      <c r="DM1560">
        <v>9629.625</v>
      </c>
      <c r="DN1560">
        <f t="shared" si="28"/>
        <v>115555.5</v>
      </c>
    </row>
    <row r="1561" spans="89:118" x14ac:dyDescent="0.45">
      <c r="CK1561" t="s">
        <v>1058</v>
      </c>
      <c r="CL1561" t="s">
        <v>3111</v>
      </c>
      <c r="CM1561" s="32">
        <v>0</v>
      </c>
      <c r="CN1561" s="32">
        <v>0</v>
      </c>
      <c r="CO1561" s="32">
        <v>39</v>
      </c>
      <c r="CP1561" s="32">
        <v>0</v>
      </c>
      <c r="CQ1561" s="32">
        <v>0</v>
      </c>
      <c r="CR1561" s="32">
        <v>0</v>
      </c>
      <c r="CS1561" s="32">
        <v>39</v>
      </c>
      <c r="CT1561" s="32">
        <v>0</v>
      </c>
      <c r="CU1561" s="32">
        <v>0</v>
      </c>
      <c r="CV1561" s="32">
        <v>0</v>
      </c>
      <c r="CW1561" s="32">
        <v>0</v>
      </c>
      <c r="CX1561" s="32">
        <v>0</v>
      </c>
      <c r="CZ1561" t="s">
        <v>1058</v>
      </c>
      <c r="DA1561" t="s">
        <v>3111</v>
      </c>
      <c r="DB1561">
        <v>0</v>
      </c>
      <c r="DC1561">
        <v>0</v>
      </c>
      <c r="DD1561">
        <v>39</v>
      </c>
      <c r="DE1561">
        <v>0</v>
      </c>
      <c r="DF1561">
        <v>0</v>
      </c>
      <c r="DG1561">
        <v>0</v>
      </c>
      <c r="DH1561">
        <v>39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f t="shared" si="28"/>
        <v>78</v>
      </c>
    </row>
    <row r="1562" spans="89:118" x14ac:dyDescent="0.45">
      <c r="CK1562" t="s">
        <v>1058</v>
      </c>
      <c r="CL1562" t="s">
        <v>3100</v>
      </c>
      <c r="CM1562" s="32">
        <v>108000</v>
      </c>
      <c r="CN1562" s="32">
        <v>108000</v>
      </c>
      <c r="CO1562" s="32">
        <v>108000</v>
      </c>
      <c r="CP1562" s="32">
        <v>108000</v>
      </c>
      <c r="CQ1562" s="32">
        <v>108000</v>
      </c>
      <c r="CR1562" s="32">
        <v>108000</v>
      </c>
      <c r="CS1562" s="32">
        <v>108000</v>
      </c>
      <c r="CT1562" s="32">
        <v>108000</v>
      </c>
      <c r="CU1562" s="32">
        <v>108000</v>
      </c>
      <c r="CV1562" s="32">
        <v>108000</v>
      </c>
      <c r="CW1562" s="32">
        <v>108000</v>
      </c>
      <c r="CX1562" s="32">
        <v>108000</v>
      </c>
      <c r="CZ1562" t="s">
        <v>1058</v>
      </c>
      <c r="DA1562" t="s">
        <v>3100</v>
      </c>
      <c r="DB1562">
        <v>108000</v>
      </c>
      <c r="DC1562">
        <v>108000</v>
      </c>
      <c r="DD1562">
        <v>108000</v>
      </c>
      <c r="DE1562">
        <v>108000</v>
      </c>
      <c r="DF1562">
        <v>108000</v>
      </c>
      <c r="DG1562">
        <v>108000</v>
      </c>
      <c r="DH1562">
        <v>108000</v>
      </c>
      <c r="DI1562">
        <v>108000</v>
      </c>
      <c r="DJ1562">
        <v>108000</v>
      </c>
      <c r="DK1562">
        <v>108000</v>
      </c>
      <c r="DL1562">
        <v>108000</v>
      </c>
      <c r="DM1562">
        <v>108000</v>
      </c>
      <c r="DN1562">
        <f t="shared" si="28"/>
        <v>1296000</v>
      </c>
    </row>
    <row r="1563" spans="89:118" x14ac:dyDescent="0.45">
      <c r="CK1563" t="s">
        <v>1058</v>
      </c>
      <c r="CL1563" t="s">
        <v>3402</v>
      </c>
      <c r="CM1563" s="32">
        <v>61278</v>
      </c>
      <c r="CN1563" s="32">
        <v>64371</v>
      </c>
      <c r="CO1563" s="32">
        <v>60267</v>
      </c>
      <c r="CP1563" s="32">
        <v>63906</v>
      </c>
      <c r="CQ1563" s="32">
        <v>60242</v>
      </c>
      <c r="CR1563" s="32">
        <v>57537</v>
      </c>
      <c r="CS1563" s="32">
        <v>65179</v>
      </c>
      <c r="CT1563" s="32">
        <v>60188</v>
      </c>
      <c r="CU1563" s="32">
        <v>60931</v>
      </c>
      <c r="CV1563" s="32">
        <v>60890</v>
      </c>
      <c r="CW1563" s="32">
        <v>61958</v>
      </c>
      <c r="CX1563" s="32">
        <v>64122</v>
      </c>
      <c r="CZ1563" t="s">
        <v>1058</v>
      </c>
      <c r="DA1563" t="s">
        <v>3402</v>
      </c>
      <c r="DB1563">
        <v>61278</v>
      </c>
      <c r="DC1563">
        <v>64371</v>
      </c>
      <c r="DD1563">
        <v>60267</v>
      </c>
      <c r="DE1563">
        <v>63906</v>
      </c>
      <c r="DF1563">
        <v>60242</v>
      </c>
      <c r="DG1563">
        <v>57537</v>
      </c>
      <c r="DH1563">
        <v>65179</v>
      </c>
      <c r="DI1563">
        <v>60188</v>
      </c>
      <c r="DJ1563">
        <v>60931</v>
      </c>
      <c r="DK1563">
        <v>60890</v>
      </c>
      <c r="DL1563">
        <v>61958</v>
      </c>
      <c r="DM1563">
        <v>64122</v>
      </c>
      <c r="DN1563">
        <f t="shared" si="28"/>
        <v>740869</v>
      </c>
    </row>
    <row r="1564" spans="89:118" x14ac:dyDescent="0.45">
      <c r="CK1564" t="s">
        <v>1058</v>
      </c>
      <c r="CL1564" t="s">
        <v>3101</v>
      </c>
      <c r="CM1564" s="32">
        <v>35000</v>
      </c>
      <c r="CN1564" s="32">
        <v>35000</v>
      </c>
      <c r="CO1564" s="32">
        <v>35000</v>
      </c>
      <c r="CP1564" s="32">
        <v>35000</v>
      </c>
      <c r="CQ1564" s="32">
        <v>35000</v>
      </c>
      <c r="CR1564" s="32">
        <v>35000</v>
      </c>
      <c r="CS1564" s="32">
        <v>35000</v>
      </c>
      <c r="CT1564" s="32">
        <v>35000</v>
      </c>
      <c r="CU1564" s="32">
        <v>35000</v>
      </c>
      <c r="CV1564" s="32">
        <v>35000</v>
      </c>
      <c r="CW1564" s="32">
        <v>35000</v>
      </c>
      <c r="CX1564" s="32">
        <v>35000</v>
      </c>
      <c r="CZ1564" t="s">
        <v>1058</v>
      </c>
      <c r="DA1564" t="s">
        <v>3101</v>
      </c>
      <c r="DB1564">
        <v>35000</v>
      </c>
      <c r="DC1564">
        <v>35000</v>
      </c>
      <c r="DD1564">
        <v>35000</v>
      </c>
      <c r="DE1564">
        <v>35000</v>
      </c>
      <c r="DF1564">
        <v>35000</v>
      </c>
      <c r="DG1564">
        <v>35000</v>
      </c>
      <c r="DH1564">
        <v>35000</v>
      </c>
      <c r="DI1564">
        <v>35000</v>
      </c>
      <c r="DJ1564">
        <v>35000</v>
      </c>
      <c r="DK1564">
        <v>35000</v>
      </c>
      <c r="DL1564">
        <v>35000</v>
      </c>
      <c r="DM1564">
        <v>35000</v>
      </c>
      <c r="DN1564">
        <f t="shared" si="28"/>
        <v>420000</v>
      </c>
    </row>
    <row r="1565" spans="89:118" x14ac:dyDescent="0.45">
      <c r="CK1565" t="s">
        <v>1058</v>
      </c>
      <c r="CL1565" t="s">
        <v>3103</v>
      </c>
      <c r="CM1565" s="32">
        <v>18576</v>
      </c>
      <c r="CN1565" s="32">
        <v>18488</v>
      </c>
      <c r="CO1565" s="32">
        <v>18654</v>
      </c>
      <c r="CP1565" s="32">
        <v>18615</v>
      </c>
      <c r="CQ1565" s="32">
        <v>18615</v>
      </c>
      <c r="CR1565" s="32">
        <v>18576</v>
      </c>
      <c r="CS1565" s="32">
        <v>18493</v>
      </c>
      <c r="CT1565" s="32">
        <v>22017</v>
      </c>
      <c r="CU1565" s="32">
        <v>23763</v>
      </c>
      <c r="CV1565" s="32">
        <v>22800</v>
      </c>
      <c r="CW1565" s="32">
        <v>21684</v>
      </c>
      <c r="CX1565" s="32">
        <v>24029</v>
      </c>
      <c r="CZ1565" t="s">
        <v>1058</v>
      </c>
      <c r="DA1565" t="s">
        <v>3103</v>
      </c>
      <c r="DB1565">
        <v>18576</v>
      </c>
      <c r="DC1565">
        <v>18488</v>
      </c>
      <c r="DD1565">
        <v>18654</v>
      </c>
      <c r="DE1565">
        <v>18615</v>
      </c>
      <c r="DF1565">
        <v>18615</v>
      </c>
      <c r="DG1565">
        <v>18576</v>
      </c>
      <c r="DH1565">
        <v>18493</v>
      </c>
      <c r="DI1565">
        <v>22017</v>
      </c>
      <c r="DJ1565">
        <v>23763</v>
      </c>
      <c r="DK1565">
        <v>22800</v>
      </c>
      <c r="DL1565">
        <v>21684</v>
      </c>
      <c r="DM1565">
        <v>24029</v>
      </c>
      <c r="DN1565">
        <f t="shared" si="28"/>
        <v>244310</v>
      </c>
    </row>
    <row r="1566" spans="89:118" x14ac:dyDescent="0.45">
      <c r="CK1566" t="s">
        <v>1058</v>
      </c>
      <c r="CL1566" t="s">
        <v>3107</v>
      </c>
      <c r="CM1566" s="32">
        <v>4000</v>
      </c>
      <c r="CN1566" s="32">
        <v>4000</v>
      </c>
      <c r="CO1566" s="32">
        <v>4000</v>
      </c>
      <c r="CP1566" s="32">
        <v>4000</v>
      </c>
      <c r="CQ1566" s="32">
        <v>4000</v>
      </c>
      <c r="CR1566" s="32">
        <v>4000</v>
      </c>
      <c r="CS1566" s="32">
        <v>4000</v>
      </c>
      <c r="CT1566" s="32">
        <v>4000</v>
      </c>
      <c r="CU1566" s="32">
        <v>4000</v>
      </c>
      <c r="CV1566" s="32">
        <v>4000</v>
      </c>
      <c r="CW1566" s="32">
        <v>4000</v>
      </c>
      <c r="CX1566" s="32">
        <v>4000</v>
      </c>
      <c r="CZ1566" t="s">
        <v>1058</v>
      </c>
      <c r="DA1566" t="s">
        <v>3107</v>
      </c>
      <c r="DB1566">
        <v>4000</v>
      </c>
      <c r="DC1566">
        <v>4000</v>
      </c>
      <c r="DD1566">
        <v>4000</v>
      </c>
      <c r="DE1566">
        <v>4000</v>
      </c>
      <c r="DF1566">
        <v>4000</v>
      </c>
      <c r="DG1566">
        <v>4000</v>
      </c>
      <c r="DH1566">
        <v>4000</v>
      </c>
      <c r="DI1566">
        <v>4000</v>
      </c>
      <c r="DJ1566">
        <v>4000</v>
      </c>
      <c r="DK1566">
        <v>4000</v>
      </c>
      <c r="DL1566">
        <v>4000</v>
      </c>
      <c r="DM1566">
        <v>4000</v>
      </c>
      <c r="DN1566">
        <f t="shared" si="28"/>
        <v>48000</v>
      </c>
    </row>
    <row r="1567" spans="89:118" x14ac:dyDescent="0.45">
      <c r="CK1567" t="s">
        <v>678</v>
      </c>
      <c r="CL1567" t="s">
        <v>3112</v>
      </c>
      <c r="CM1567" s="32">
        <v>20962</v>
      </c>
      <c r="CN1567" s="32">
        <v>20962</v>
      </c>
      <c r="CO1567" s="32">
        <v>20962</v>
      </c>
      <c r="CP1567" s="32">
        <v>20962</v>
      </c>
      <c r="CQ1567" s="32">
        <v>20962</v>
      </c>
      <c r="CR1567" s="32">
        <v>20962</v>
      </c>
      <c r="CS1567" s="32">
        <v>20962</v>
      </c>
      <c r="CT1567" s="32">
        <v>20962</v>
      </c>
      <c r="CU1567" s="32">
        <v>20962</v>
      </c>
      <c r="CV1567" s="32">
        <v>20962</v>
      </c>
      <c r="CW1567" s="32">
        <v>20962</v>
      </c>
      <c r="CX1567" s="32">
        <v>20962</v>
      </c>
      <c r="CZ1567" t="s">
        <v>678</v>
      </c>
      <c r="DA1567" t="s">
        <v>3112</v>
      </c>
      <c r="DB1567">
        <v>20962</v>
      </c>
      <c r="DC1567">
        <v>20962</v>
      </c>
      <c r="DD1567">
        <v>20962</v>
      </c>
      <c r="DE1567">
        <v>20962</v>
      </c>
      <c r="DF1567">
        <v>20962</v>
      </c>
      <c r="DG1567">
        <v>20962</v>
      </c>
      <c r="DH1567">
        <v>20962</v>
      </c>
      <c r="DI1567">
        <v>20962</v>
      </c>
      <c r="DJ1567">
        <v>20962</v>
      </c>
      <c r="DK1567">
        <v>20962</v>
      </c>
      <c r="DL1567">
        <v>20962</v>
      </c>
      <c r="DM1567">
        <v>20962</v>
      </c>
      <c r="DN1567">
        <f t="shared" si="28"/>
        <v>251544</v>
      </c>
    </row>
    <row r="1568" spans="89:118" x14ac:dyDescent="0.45">
      <c r="CK1568" t="s">
        <v>1221</v>
      </c>
      <c r="CL1568" t="s">
        <v>3109</v>
      </c>
      <c r="CM1568" s="32">
        <v>8880</v>
      </c>
      <c r="CN1568" s="32">
        <v>8880</v>
      </c>
      <c r="CO1568" s="32">
        <v>8880</v>
      </c>
      <c r="CP1568" s="32">
        <v>8880</v>
      </c>
      <c r="CQ1568" s="32">
        <v>8880</v>
      </c>
      <c r="CR1568" s="32">
        <v>8880</v>
      </c>
      <c r="CS1568" s="32">
        <v>8880</v>
      </c>
      <c r="CT1568" s="32">
        <v>7710</v>
      </c>
      <c r="CU1568" s="32">
        <v>8880</v>
      </c>
      <c r="CV1568" s="32">
        <v>7710</v>
      </c>
      <c r="CW1568" s="32">
        <v>2000</v>
      </c>
      <c r="CX1568" s="32">
        <v>2050</v>
      </c>
      <c r="CZ1568" t="s">
        <v>1221</v>
      </c>
      <c r="DA1568" t="s">
        <v>3109</v>
      </c>
      <c r="DB1568">
        <v>8880</v>
      </c>
      <c r="DC1568">
        <v>8880</v>
      </c>
      <c r="DD1568">
        <v>8880</v>
      </c>
      <c r="DE1568">
        <v>8880</v>
      </c>
      <c r="DF1568">
        <v>8880</v>
      </c>
      <c r="DG1568">
        <v>8880</v>
      </c>
      <c r="DH1568">
        <v>8880</v>
      </c>
      <c r="DI1568">
        <v>7710</v>
      </c>
      <c r="DJ1568">
        <v>8880</v>
      </c>
      <c r="DK1568">
        <v>7710</v>
      </c>
      <c r="DL1568">
        <v>2000</v>
      </c>
      <c r="DM1568">
        <v>2050</v>
      </c>
      <c r="DN1568">
        <f t="shared" si="28"/>
        <v>90510</v>
      </c>
    </row>
    <row r="1569" spans="89:118" x14ac:dyDescent="0.45">
      <c r="CK1569" t="s">
        <v>1221</v>
      </c>
      <c r="CL1569" t="s">
        <v>3111</v>
      </c>
      <c r="CM1569" s="32">
        <v>0</v>
      </c>
      <c r="CN1569" s="32">
        <v>0</v>
      </c>
      <c r="CO1569" s="32">
        <v>0</v>
      </c>
      <c r="CP1569" s="32">
        <v>0</v>
      </c>
      <c r="CQ1569" s="32">
        <v>0</v>
      </c>
      <c r="CR1569" s="32">
        <v>0</v>
      </c>
      <c r="CS1569" s="32">
        <v>0</v>
      </c>
      <c r="CT1569" s="32">
        <v>0</v>
      </c>
      <c r="CU1569" s="32">
        <v>0</v>
      </c>
      <c r="CV1569" s="32">
        <v>0</v>
      </c>
      <c r="CW1569" s="32">
        <v>0</v>
      </c>
      <c r="CX1569" s="32">
        <v>0</v>
      </c>
      <c r="CZ1569" t="s">
        <v>1221</v>
      </c>
      <c r="DA1569" t="s">
        <v>3111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f t="shared" si="28"/>
        <v>0</v>
      </c>
    </row>
    <row r="1570" spans="89:118" x14ac:dyDescent="0.45">
      <c r="CK1570" t="s">
        <v>1221</v>
      </c>
      <c r="CL1570" t="s">
        <v>3636</v>
      </c>
      <c r="CM1570" s="32">
        <v>11250</v>
      </c>
      <c r="CN1570" s="32">
        <v>11250</v>
      </c>
      <c r="CO1570" s="32">
        <v>11270</v>
      </c>
      <c r="CP1570" s="32">
        <v>11250</v>
      </c>
      <c r="CQ1570" s="32">
        <v>11270</v>
      </c>
      <c r="CR1570" s="32">
        <v>11250</v>
      </c>
      <c r="CS1570" s="32">
        <v>11250</v>
      </c>
      <c r="CT1570" s="32">
        <v>11250</v>
      </c>
      <c r="CU1570" s="32">
        <v>11250</v>
      </c>
      <c r="CV1570" s="32">
        <v>11270</v>
      </c>
      <c r="CW1570" s="32">
        <v>11250</v>
      </c>
      <c r="CX1570" s="32">
        <v>11250</v>
      </c>
      <c r="CZ1570" t="s">
        <v>1221</v>
      </c>
      <c r="DA1570" t="s">
        <v>3636</v>
      </c>
      <c r="DB1570">
        <v>11250</v>
      </c>
      <c r="DC1570">
        <v>11250</v>
      </c>
      <c r="DD1570">
        <v>11270</v>
      </c>
      <c r="DE1570">
        <v>11250</v>
      </c>
      <c r="DF1570">
        <v>11270</v>
      </c>
      <c r="DG1570">
        <v>11250</v>
      </c>
      <c r="DH1570">
        <v>11250</v>
      </c>
      <c r="DI1570">
        <v>11250</v>
      </c>
      <c r="DJ1570">
        <v>11250</v>
      </c>
      <c r="DK1570">
        <v>11270</v>
      </c>
      <c r="DL1570">
        <v>11250</v>
      </c>
      <c r="DM1570">
        <v>11250</v>
      </c>
      <c r="DN1570">
        <f t="shared" si="28"/>
        <v>135060</v>
      </c>
    </row>
    <row r="1571" spans="89:118" x14ac:dyDescent="0.45">
      <c r="CK1571" t="s">
        <v>1221</v>
      </c>
      <c r="CL1571" t="s">
        <v>3100</v>
      </c>
      <c r="CM1571" s="32">
        <v>70900</v>
      </c>
      <c r="CN1571" s="32">
        <v>70900</v>
      </c>
      <c r="CO1571" s="32">
        <v>70900</v>
      </c>
      <c r="CP1571" s="32">
        <v>70900</v>
      </c>
      <c r="CQ1571" s="32">
        <v>70900</v>
      </c>
      <c r="CR1571" s="32">
        <v>70900</v>
      </c>
      <c r="CS1571" s="32">
        <v>70900</v>
      </c>
      <c r="CT1571" s="32">
        <v>70900</v>
      </c>
      <c r="CU1571" s="32">
        <v>70900</v>
      </c>
      <c r="CV1571" s="32">
        <v>70900</v>
      </c>
      <c r="CW1571" s="32">
        <v>70900</v>
      </c>
      <c r="CX1571" s="32">
        <v>70900</v>
      </c>
      <c r="CZ1571" t="s">
        <v>1221</v>
      </c>
      <c r="DA1571" t="s">
        <v>3100</v>
      </c>
      <c r="DB1571">
        <v>70900</v>
      </c>
      <c r="DC1571">
        <v>70900</v>
      </c>
      <c r="DD1571">
        <v>70900</v>
      </c>
      <c r="DE1571">
        <v>70900</v>
      </c>
      <c r="DF1571">
        <v>70900</v>
      </c>
      <c r="DG1571">
        <v>70900</v>
      </c>
      <c r="DH1571">
        <v>70900</v>
      </c>
      <c r="DI1571">
        <v>70900</v>
      </c>
      <c r="DJ1571">
        <v>70900</v>
      </c>
      <c r="DK1571">
        <v>70900</v>
      </c>
      <c r="DL1571">
        <v>70900</v>
      </c>
      <c r="DM1571">
        <v>70900</v>
      </c>
      <c r="DN1571">
        <f t="shared" si="28"/>
        <v>850800</v>
      </c>
    </row>
    <row r="1572" spans="89:118" x14ac:dyDescent="0.45">
      <c r="CK1572" t="s">
        <v>1221</v>
      </c>
      <c r="CL1572" t="s">
        <v>3104</v>
      </c>
      <c r="CM1572" s="32">
        <v>26000</v>
      </c>
      <c r="CN1572" s="32">
        <v>26000</v>
      </c>
      <c r="CO1572" s="32">
        <v>26000</v>
      </c>
      <c r="CP1572" s="32">
        <v>26000</v>
      </c>
      <c r="CQ1572" s="32">
        <v>26000</v>
      </c>
      <c r="CR1572" s="32">
        <v>26000</v>
      </c>
      <c r="CS1572" s="32">
        <v>26000</v>
      </c>
      <c r="CT1572" s="32">
        <v>26000</v>
      </c>
      <c r="CU1572" s="32">
        <v>26000</v>
      </c>
      <c r="CV1572" s="32">
        <v>26000</v>
      </c>
      <c r="CW1572" s="32">
        <v>26000</v>
      </c>
      <c r="CX1572" s="32">
        <v>26000</v>
      </c>
      <c r="CZ1572" t="s">
        <v>1221</v>
      </c>
      <c r="DA1572" t="s">
        <v>3104</v>
      </c>
      <c r="DB1572">
        <v>26000</v>
      </c>
      <c r="DC1572">
        <v>26000</v>
      </c>
      <c r="DD1572">
        <v>26000</v>
      </c>
      <c r="DE1572">
        <v>26000</v>
      </c>
      <c r="DF1572">
        <v>26000</v>
      </c>
      <c r="DG1572">
        <v>26000</v>
      </c>
      <c r="DH1572">
        <v>26000</v>
      </c>
      <c r="DI1572">
        <v>26000</v>
      </c>
      <c r="DJ1572">
        <v>26000</v>
      </c>
      <c r="DK1572">
        <v>26000</v>
      </c>
      <c r="DL1572">
        <v>26000</v>
      </c>
      <c r="DM1572">
        <v>26000</v>
      </c>
      <c r="DN1572">
        <f t="shared" si="28"/>
        <v>312000</v>
      </c>
    </row>
    <row r="1573" spans="89:118" x14ac:dyDescent="0.45">
      <c r="CK1573" t="s">
        <v>1221</v>
      </c>
      <c r="CL1573" t="s">
        <v>3112</v>
      </c>
      <c r="CM1573" s="32">
        <v>60000</v>
      </c>
      <c r="CN1573" s="32">
        <v>60000</v>
      </c>
      <c r="CO1573" s="32">
        <v>60000</v>
      </c>
      <c r="CP1573" s="32">
        <v>60000</v>
      </c>
      <c r="CQ1573" s="32">
        <v>60000</v>
      </c>
      <c r="CR1573" s="32">
        <v>60000</v>
      </c>
      <c r="CS1573" s="32">
        <v>60000</v>
      </c>
      <c r="CT1573" s="32">
        <v>60000</v>
      </c>
      <c r="CU1573" s="32">
        <v>60000</v>
      </c>
      <c r="CV1573" s="32">
        <v>60000</v>
      </c>
      <c r="CW1573" s="32">
        <v>60000</v>
      </c>
      <c r="CX1573" s="32">
        <v>60000</v>
      </c>
      <c r="CZ1573" t="s">
        <v>1221</v>
      </c>
      <c r="DA1573" t="s">
        <v>3112</v>
      </c>
      <c r="DB1573">
        <v>60000</v>
      </c>
      <c r="DC1573">
        <v>60000</v>
      </c>
      <c r="DD1573">
        <v>60000</v>
      </c>
      <c r="DE1573">
        <v>60000</v>
      </c>
      <c r="DF1573">
        <v>60000</v>
      </c>
      <c r="DG1573">
        <v>60000</v>
      </c>
      <c r="DH1573">
        <v>60000</v>
      </c>
      <c r="DI1573">
        <v>60000</v>
      </c>
      <c r="DJ1573">
        <v>60000</v>
      </c>
      <c r="DK1573">
        <v>60000</v>
      </c>
      <c r="DL1573">
        <v>60000</v>
      </c>
      <c r="DM1573">
        <v>60000</v>
      </c>
      <c r="DN1573">
        <f t="shared" si="28"/>
        <v>720000</v>
      </c>
    </row>
    <row r="1574" spans="89:118" x14ac:dyDescent="0.45">
      <c r="CK1574" t="s">
        <v>1221</v>
      </c>
      <c r="CL1574" t="s">
        <v>3113</v>
      </c>
      <c r="CM1574" s="32">
        <v>136990</v>
      </c>
      <c r="CN1574" s="32">
        <v>140059</v>
      </c>
      <c r="CO1574" s="32">
        <v>144426</v>
      </c>
      <c r="CP1574" s="32">
        <v>141291</v>
      </c>
      <c r="CQ1574" s="32">
        <v>136900</v>
      </c>
      <c r="CR1574" s="32">
        <v>135059</v>
      </c>
      <c r="CS1574" s="32">
        <v>137627</v>
      </c>
      <c r="CT1574" s="32">
        <v>136677</v>
      </c>
      <c r="CU1574" s="32">
        <v>139717</v>
      </c>
      <c r="CV1574" s="32">
        <v>136850</v>
      </c>
      <c r="CW1574" s="32">
        <v>139882</v>
      </c>
      <c r="CX1574" s="32">
        <v>142446</v>
      </c>
      <c r="CZ1574" t="s">
        <v>1221</v>
      </c>
      <c r="DA1574" t="s">
        <v>3113</v>
      </c>
      <c r="DB1574">
        <v>136990</v>
      </c>
      <c r="DC1574">
        <v>140059</v>
      </c>
      <c r="DD1574">
        <v>144426</v>
      </c>
      <c r="DE1574">
        <v>141291</v>
      </c>
      <c r="DF1574">
        <v>136900</v>
      </c>
      <c r="DG1574">
        <v>135059</v>
      </c>
      <c r="DH1574">
        <v>137627</v>
      </c>
      <c r="DI1574">
        <v>136677</v>
      </c>
      <c r="DJ1574">
        <v>139717</v>
      </c>
      <c r="DK1574">
        <v>136850</v>
      </c>
      <c r="DL1574">
        <v>139882</v>
      </c>
      <c r="DM1574">
        <v>142446</v>
      </c>
      <c r="DN1574">
        <f t="shared" si="28"/>
        <v>1667924</v>
      </c>
    </row>
    <row r="1575" spans="89:118" x14ac:dyDescent="0.45">
      <c r="CK1575" t="s">
        <v>1221</v>
      </c>
      <c r="CL1575" t="s">
        <v>3120</v>
      </c>
      <c r="CM1575" s="32">
        <v>55941</v>
      </c>
      <c r="CN1575" s="32">
        <v>55941</v>
      </c>
      <c r="CO1575" s="32">
        <v>55941</v>
      </c>
      <c r="CP1575" s="32">
        <v>55941</v>
      </c>
      <c r="CQ1575" s="32">
        <v>55941</v>
      </c>
      <c r="CR1575" s="32">
        <v>55941</v>
      </c>
      <c r="CS1575" s="32">
        <v>55941</v>
      </c>
      <c r="CT1575" s="32">
        <v>55941</v>
      </c>
      <c r="CU1575" s="32">
        <v>55941</v>
      </c>
      <c r="CV1575" s="32">
        <v>55941</v>
      </c>
      <c r="CW1575" s="32">
        <v>55941</v>
      </c>
      <c r="CX1575" s="32">
        <v>55941</v>
      </c>
      <c r="CZ1575" t="s">
        <v>1221</v>
      </c>
      <c r="DA1575" t="s">
        <v>3120</v>
      </c>
      <c r="DB1575">
        <v>55941</v>
      </c>
      <c r="DC1575">
        <v>55941</v>
      </c>
      <c r="DD1575">
        <v>55941</v>
      </c>
      <c r="DE1575">
        <v>55941</v>
      </c>
      <c r="DF1575">
        <v>55941</v>
      </c>
      <c r="DG1575">
        <v>55941</v>
      </c>
      <c r="DH1575">
        <v>55941</v>
      </c>
      <c r="DI1575">
        <v>55941</v>
      </c>
      <c r="DJ1575">
        <v>55941</v>
      </c>
      <c r="DK1575">
        <v>55941</v>
      </c>
      <c r="DL1575">
        <v>55941</v>
      </c>
      <c r="DM1575">
        <v>55941</v>
      </c>
      <c r="DN1575">
        <f t="shared" si="28"/>
        <v>671292</v>
      </c>
    </row>
    <row r="1576" spans="89:118" x14ac:dyDescent="0.45">
      <c r="CK1576" t="s">
        <v>1221</v>
      </c>
      <c r="CL1576" t="s">
        <v>3101</v>
      </c>
      <c r="CM1576" s="32">
        <v>0</v>
      </c>
      <c r="CN1576" s="32">
        <v>0</v>
      </c>
      <c r="CO1576" s="32">
        <v>0</v>
      </c>
      <c r="CP1576" s="32">
        <v>0</v>
      </c>
      <c r="CQ1576" s="32">
        <v>0</v>
      </c>
      <c r="CR1576" s="32">
        <v>0</v>
      </c>
      <c r="CS1576" s="32">
        <v>0</v>
      </c>
      <c r="CT1576" s="32">
        <v>0</v>
      </c>
      <c r="CU1576" s="32">
        <v>0</v>
      </c>
      <c r="CV1576" s="32">
        <v>0</v>
      </c>
      <c r="CW1576" s="32">
        <v>0</v>
      </c>
      <c r="CX1576" s="32">
        <v>0</v>
      </c>
      <c r="CZ1576" t="s">
        <v>1221</v>
      </c>
      <c r="DA1576" t="s">
        <v>3101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f t="shared" si="28"/>
        <v>0</v>
      </c>
    </row>
    <row r="1577" spans="89:118" x14ac:dyDescent="0.45">
      <c r="CK1577" t="s">
        <v>1221</v>
      </c>
      <c r="CL1577" t="s">
        <v>3103</v>
      </c>
      <c r="CM1577" s="32">
        <v>21401</v>
      </c>
      <c r="CN1577" s="32">
        <v>22106</v>
      </c>
      <c r="CO1577" s="32">
        <v>21248</v>
      </c>
      <c r="CP1577" s="32">
        <v>21852</v>
      </c>
      <c r="CQ1577" s="32">
        <v>21371</v>
      </c>
      <c r="CR1577" s="32">
        <v>21275</v>
      </c>
      <c r="CS1577" s="32">
        <v>21639</v>
      </c>
      <c r="CT1577" s="32">
        <v>20982</v>
      </c>
      <c r="CU1577" s="32">
        <v>21645</v>
      </c>
      <c r="CV1577" s="32">
        <v>21786</v>
      </c>
      <c r="CW1577" s="32">
        <v>21638</v>
      </c>
      <c r="CX1577" s="32">
        <v>21443</v>
      </c>
      <c r="CZ1577" t="s">
        <v>1221</v>
      </c>
      <c r="DA1577" t="s">
        <v>3103</v>
      </c>
      <c r="DB1577">
        <v>21401</v>
      </c>
      <c r="DC1577">
        <v>22106</v>
      </c>
      <c r="DD1577">
        <v>21248</v>
      </c>
      <c r="DE1577">
        <v>21852</v>
      </c>
      <c r="DF1577">
        <v>21371</v>
      </c>
      <c r="DG1577">
        <v>21275</v>
      </c>
      <c r="DH1577">
        <v>21639</v>
      </c>
      <c r="DI1577">
        <v>20982</v>
      </c>
      <c r="DJ1577">
        <v>21645</v>
      </c>
      <c r="DK1577">
        <v>21786</v>
      </c>
      <c r="DL1577">
        <v>21638</v>
      </c>
      <c r="DM1577">
        <v>21443</v>
      </c>
      <c r="DN1577">
        <f t="shared" si="28"/>
        <v>258386</v>
      </c>
    </row>
    <row r="1578" spans="89:118" x14ac:dyDescent="0.45">
      <c r="CK1578" t="s">
        <v>1221</v>
      </c>
      <c r="CL1578" t="s">
        <v>3107</v>
      </c>
      <c r="CM1578" s="32">
        <v>2200</v>
      </c>
      <c r="CN1578" s="32">
        <v>2200</v>
      </c>
      <c r="CO1578" s="32">
        <v>2200</v>
      </c>
      <c r="CP1578" s="32">
        <v>2200</v>
      </c>
      <c r="CQ1578" s="32">
        <v>2200</v>
      </c>
      <c r="CR1578" s="32">
        <v>2200</v>
      </c>
      <c r="CS1578" s="32">
        <v>2200</v>
      </c>
      <c r="CT1578" s="32">
        <v>2200</v>
      </c>
      <c r="CU1578" s="32">
        <v>2200</v>
      </c>
      <c r="CV1578" s="32">
        <v>2200</v>
      </c>
      <c r="CW1578" s="32">
        <v>2200</v>
      </c>
      <c r="CX1578" s="32">
        <v>2200</v>
      </c>
      <c r="CZ1578" t="s">
        <v>1221</v>
      </c>
      <c r="DA1578" t="s">
        <v>3107</v>
      </c>
      <c r="DB1578">
        <v>2200</v>
      </c>
      <c r="DC1578">
        <v>2200</v>
      </c>
      <c r="DD1578">
        <v>2200</v>
      </c>
      <c r="DE1578">
        <v>2200</v>
      </c>
      <c r="DF1578">
        <v>2200</v>
      </c>
      <c r="DG1578">
        <v>2200</v>
      </c>
      <c r="DH1578">
        <v>2200</v>
      </c>
      <c r="DI1578">
        <v>2200</v>
      </c>
      <c r="DJ1578">
        <v>2200</v>
      </c>
      <c r="DK1578">
        <v>2200</v>
      </c>
      <c r="DL1578">
        <v>2200</v>
      </c>
      <c r="DM1578">
        <v>2200</v>
      </c>
      <c r="DN1578">
        <f t="shared" si="28"/>
        <v>26400</v>
      </c>
    </row>
    <row r="1579" spans="89:118" x14ac:dyDescent="0.45">
      <c r="CK1579" t="s">
        <v>484</v>
      </c>
      <c r="CL1579" t="s">
        <v>3109</v>
      </c>
      <c r="CM1579" s="32">
        <v>5710</v>
      </c>
      <c r="CN1579" s="32">
        <v>5710</v>
      </c>
      <c r="CO1579" s="32">
        <v>5710</v>
      </c>
      <c r="CP1579" s="32">
        <v>5710</v>
      </c>
      <c r="CQ1579" s="32">
        <v>5710</v>
      </c>
      <c r="CR1579" s="32">
        <v>5710</v>
      </c>
      <c r="CS1579" s="32">
        <v>5710</v>
      </c>
      <c r="CT1579" s="32">
        <v>5710</v>
      </c>
      <c r="CU1579" s="32">
        <v>5710</v>
      </c>
      <c r="CV1579" s="32">
        <v>5710</v>
      </c>
      <c r="CW1579" s="32">
        <v>0</v>
      </c>
      <c r="CX1579" s="32">
        <v>0</v>
      </c>
      <c r="CZ1579" t="s">
        <v>484</v>
      </c>
      <c r="DA1579" t="s">
        <v>3109</v>
      </c>
      <c r="DB1579">
        <v>5710</v>
      </c>
      <c r="DC1579">
        <v>5710</v>
      </c>
      <c r="DD1579">
        <v>5710</v>
      </c>
      <c r="DE1579">
        <v>5710</v>
      </c>
      <c r="DF1579">
        <v>5710</v>
      </c>
      <c r="DG1579">
        <v>5710</v>
      </c>
      <c r="DH1579">
        <v>5710</v>
      </c>
      <c r="DI1579">
        <v>5710</v>
      </c>
      <c r="DJ1579">
        <v>5710</v>
      </c>
      <c r="DK1579">
        <v>5710</v>
      </c>
      <c r="DL1579">
        <v>0</v>
      </c>
      <c r="DM1579">
        <v>0</v>
      </c>
      <c r="DN1579">
        <f t="shared" si="28"/>
        <v>57100</v>
      </c>
    </row>
    <row r="1580" spans="89:118" x14ac:dyDescent="0.45">
      <c r="CK1580" t="s">
        <v>484</v>
      </c>
      <c r="CL1580" t="s">
        <v>3115</v>
      </c>
      <c r="CM1580" s="32">
        <v>41731</v>
      </c>
      <c r="CN1580" s="32">
        <v>41731</v>
      </c>
      <c r="CO1580" s="32">
        <v>41731</v>
      </c>
      <c r="CP1580" s="32">
        <v>41731</v>
      </c>
      <c r="CQ1580" s="32">
        <v>42563</v>
      </c>
      <c r="CR1580" s="32">
        <v>41731</v>
      </c>
      <c r="CS1580" s="32">
        <v>41731</v>
      </c>
      <c r="CT1580" s="32">
        <v>41731</v>
      </c>
      <c r="CU1580" s="32">
        <v>41731</v>
      </c>
      <c r="CV1580" s="32">
        <v>41731</v>
      </c>
      <c r="CW1580" s="32">
        <v>41733</v>
      </c>
      <c r="CX1580" s="32">
        <v>37701</v>
      </c>
      <c r="CZ1580" t="s">
        <v>484</v>
      </c>
      <c r="DA1580" t="s">
        <v>3115</v>
      </c>
      <c r="DB1580">
        <v>41731</v>
      </c>
      <c r="DC1580">
        <v>41731</v>
      </c>
      <c r="DD1580">
        <v>41731</v>
      </c>
      <c r="DE1580">
        <v>41731</v>
      </c>
      <c r="DF1580">
        <v>42563</v>
      </c>
      <c r="DG1580">
        <v>41731</v>
      </c>
      <c r="DH1580">
        <v>41731</v>
      </c>
      <c r="DI1580">
        <v>41731</v>
      </c>
      <c r="DJ1580">
        <v>41731</v>
      </c>
      <c r="DK1580">
        <v>41731</v>
      </c>
      <c r="DL1580">
        <v>41733</v>
      </c>
      <c r="DM1580">
        <v>37701</v>
      </c>
      <c r="DN1580">
        <f t="shared" si="28"/>
        <v>497576</v>
      </c>
    </row>
    <row r="1581" spans="89:118" x14ac:dyDescent="0.45">
      <c r="CK1581" t="s">
        <v>484</v>
      </c>
      <c r="CL1581" t="s">
        <v>3111</v>
      </c>
      <c r="CM1581" s="32">
        <v>0</v>
      </c>
      <c r="CN1581" s="32">
        <v>0</v>
      </c>
      <c r="CO1581" s="32">
        <v>0</v>
      </c>
      <c r="CP1581" s="32">
        <v>0</v>
      </c>
      <c r="CQ1581" s="32">
        <v>0</v>
      </c>
      <c r="CR1581" s="32">
        <v>0</v>
      </c>
      <c r="CS1581" s="32">
        <v>0</v>
      </c>
      <c r="CT1581" s="32">
        <v>0</v>
      </c>
      <c r="CU1581" s="32">
        <v>0</v>
      </c>
      <c r="CV1581" s="32">
        <v>0</v>
      </c>
      <c r="CW1581" s="32">
        <v>0</v>
      </c>
      <c r="CX1581" s="32">
        <v>0</v>
      </c>
      <c r="CZ1581" t="s">
        <v>484</v>
      </c>
      <c r="DA1581" t="s">
        <v>3111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f t="shared" si="28"/>
        <v>0</v>
      </c>
    </row>
    <row r="1582" spans="89:118" x14ac:dyDescent="0.45">
      <c r="CK1582" t="s">
        <v>484</v>
      </c>
      <c r="CL1582" t="s">
        <v>3103</v>
      </c>
      <c r="CM1582" s="32">
        <v>5252</v>
      </c>
      <c r="CN1582" s="32">
        <v>5904</v>
      </c>
      <c r="CO1582" s="32">
        <v>5232</v>
      </c>
      <c r="CP1582" s="32">
        <v>5849</v>
      </c>
      <c r="CQ1582" s="32">
        <v>4975</v>
      </c>
      <c r="CR1582" s="32">
        <v>5671</v>
      </c>
      <c r="CS1582" s="32">
        <v>5445</v>
      </c>
      <c r="CT1582" s="32">
        <v>5129</v>
      </c>
      <c r="CU1582" s="32">
        <v>5576</v>
      </c>
      <c r="CV1582" s="32">
        <v>5086</v>
      </c>
      <c r="CW1582" s="32">
        <v>5777</v>
      </c>
      <c r="CX1582" s="32">
        <v>5798</v>
      </c>
      <c r="CZ1582" t="s">
        <v>484</v>
      </c>
      <c r="DA1582" t="s">
        <v>3103</v>
      </c>
      <c r="DB1582">
        <v>5252</v>
      </c>
      <c r="DC1582">
        <v>5904</v>
      </c>
      <c r="DD1582">
        <v>5232</v>
      </c>
      <c r="DE1582">
        <v>5849</v>
      </c>
      <c r="DF1582">
        <v>4975</v>
      </c>
      <c r="DG1582">
        <v>5671</v>
      </c>
      <c r="DH1582">
        <v>5445</v>
      </c>
      <c r="DI1582">
        <v>5129</v>
      </c>
      <c r="DJ1582">
        <v>5576</v>
      </c>
      <c r="DK1582">
        <v>5086</v>
      </c>
      <c r="DL1582">
        <v>5777</v>
      </c>
      <c r="DM1582">
        <v>5798</v>
      </c>
      <c r="DN1582">
        <f t="shared" si="28"/>
        <v>65694</v>
      </c>
    </row>
    <row r="1583" spans="89:118" x14ac:dyDescent="0.45">
      <c r="CK1583" t="s">
        <v>474</v>
      </c>
      <c r="CL1583" t="s">
        <v>3119</v>
      </c>
      <c r="CM1583" s="32">
        <v>16317</v>
      </c>
      <c r="CN1583" s="32">
        <v>16320</v>
      </c>
      <c r="CO1583" s="32">
        <v>15840</v>
      </c>
      <c r="CP1583" s="32">
        <v>16317</v>
      </c>
      <c r="CQ1583" s="32">
        <v>15840</v>
      </c>
      <c r="CR1583" s="32">
        <v>16317</v>
      </c>
      <c r="CS1583" s="32">
        <v>16320</v>
      </c>
      <c r="CT1583" s="32">
        <v>16320</v>
      </c>
      <c r="CU1583" s="32">
        <v>16320</v>
      </c>
      <c r="CV1583" s="32">
        <v>16320</v>
      </c>
      <c r="CW1583" s="32">
        <v>15840</v>
      </c>
      <c r="CX1583" s="32">
        <v>16317</v>
      </c>
      <c r="CZ1583" t="s">
        <v>474</v>
      </c>
      <c r="DA1583" t="s">
        <v>3119</v>
      </c>
      <c r="DB1583">
        <v>16317</v>
      </c>
      <c r="DC1583">
        <v>16320</v>
      </c>
      <c r="DD1583">
        <v>15840</v>
      </c>
      <c r="DE1583">
        <v>16317</v>
      </c>
      <c r="DF1583">
        <v>15840</v>
      </c>
      <c r="DG1583">
        <v>16317</v>
      </c>
      <c r="DH1583">
        <v>16320</v>
      </c>
      <c r="DI1583">
        <v>16320</v>
      </c>
      <c r="DJ1583">
        <v>16320</v>
      </c>
      <c r="DK1583">
        <v>16320</v>
      </c>
      <c r="DL1583">
        <v>15840</v>
      </c>
      <c r="DM1583">
        <v>16317</v>
      </c>
      <c r="DN1583">
        <f t="shared" si="28"/>
        <v>194388</v>
      </c>
    </row>
    <row r="1584" spans="89:118" x14ac:dyDescent="0.45">
      <c r="CK1584" t="s">
        <v>474</v>
      </c>
      <c r="CL1584" t="s">
        <v>3115</v>
      </c>
      <c r="CM1584" s="32">
        <v>17787.563999999998</v>
      </c>
      <c r="CN1584" s="32">
        <v>17787.563999999998</v>
      </c>
      <c r="CO1584" s="32">
        <v>17787.563999999998</v>
      </c>
      <c r="CP1584" s="32">
        <v>17787.563999999998</v>
      </c>
      <c r="CQ1584" s="32">
        <v>17787.563999999998</v>
      </c>
      <c r="CR1584" s="32">
        <v>17787.563999999998</v>
      </c>
      <c r="CS1584" s="32">
        <v>17787.563999999998</v>
      </c>
      <c r="CT1584" s="32">
        <v>17757.534</v>
      </c>
      <c r="CU1584" s="32">
        <v>17703.548999999999</v>
      </c>
      <c r="CV1584" s="32">
        <v>19113.495999999999</v>
      </c>
      <c r="CW1584" s="32">
        <v>24449.322</v>
      </c>
      <c r="CX1584" s="32">
        <v>24449.322</v>
      </c>
      <c r="CZ1584" t="s">
        <v>474</v>
      </c>
      <c r="DA1584" t="s">
        <v>3115</v>
      </c>
      <c r="DB1584">
        <v>17787.563999999998</v>
      </c>
      <c r="DC1584">
        <v>17787.563999999998</v>
      </c>
      <c r="DD1584">
        <v>17787.563999999998</v>
      </c>
      <c r="DE1584">
        <v>17787.563999999998</v>
      </c>
      <c r="DF1584">
        <v>17787.563999999998</v>
      </c>
      <c r="DG1584">
        <v>17787.563999999998</v>
      </c>
      <c r="DH1584">
        <v>17787.563999999998</v>
      </c>
      <c r="DI1584">
        <v>17757.534</v>
      </c>
      <c r="DJ1584">
        <v>17703.548999999999</v>
      </c>
      <c r="DK1584">
        <v>19113.495999999999</v>
      </c>
      <c r="DL1584">
        <v>24449.322</v>
      </c>
      <c r="DM1584">
        <v>24449.322</v>
      </c>
      <c r="DN1584">
        <f t="shared" si="28"/>
        <v>227986.17099999997</v>
      </c>
    </row>
    <row r="1585" spans="89:118" x14ac:dyDescent="0.45">
      <c r="CK1585" t="s">
        <v>474</v>
      </c>
      <c r="CL1585" t="s">
        <v>3111</v>
      </c>
      <c r="CM1585" s="32">
        <v>0</v>
      </c>
      <c r="CN1585" s="32">
        <v>0</v>
      </c>
      <c r="CO1585" s="32">
        <v>0</v>
      </c>
      <c r="CP1585" s="32">
        <v>0</v>
      </c>
      <c r="CQ1585" s="32">
        <v>0</v>
      </c>
      <c r="CR1585" s="32">
        <v>0</v>
      </c>
      <c r="CS1585" s="32">
        <v>0</v>
      </c>
      <c r="CT1585" s="32">
        <v>0</v>
      </c>
      <c r="CU1585" s="32">
        <v>120</v>
      </c>
      <c r="CV1585" s="32">
        <v>0</v>
      </c>
      <c r="CW1585" s="32">
        <v>0</v>
      </c>
      <c r="CX1585" s="32">
        <v>60</v>
      </c>
      <c r="CZ1585" t="s">
        <v>474</v>
      </c>
      <c r="DA1585" t="s">
        <v>3111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120</v>
      </c>
      <c r="DK1585">
        <v>0</v>
      </c>
      <c r="DL1585">
        <v>0</v>
      </c>
      <c r="DM1585">
        <v>60</v>
      </c>
      <c r="DN1585">
        <f t="shared" si="28"/>
        <v>180</v>
      </c>
    </row>
    <row r="1586" spans="89:118" x14ac:dyDescent="0.45">
      <c r="CK1586" t="s">
        <v>474</v>
      </c>
      <c r="CL1586" t="s">
        <v>3100</v>
      </c>
      <c r="CM1586" s="32">
        <v>25000</v>
      </c>
      <c r="CN1586" s="32">
        <v>25000</v>
      </c>
      <c r="CO1586" s="32">
        <v>25000</v>
      </c>
      <c r="CP1586" s="32">
        <v>25000</v>
      </c>
      <c r="CQ1586" s="32">
        <v>25000</v>
      </c>
      <c r="CR1586" s="32">
        <v>25000</v>
      </c>
      <c r="CS1586" s="32">
        <v>25000</v>
      </c>
      <c r="CT1586" s="32">
        <v>25000</v>
      </c>
      <c r="CU1586" s="32">
        <v>25000</v>
      </c>
      <c r="CV1586" s="32">
        <v>25000</v>
      </c>
      <c r="CW1586" s="32">
        <v>25000</v>
      </c>
      <c r="CX1586" s="32">
        <v>25000</v>
      </c>
      <c r="CZ1586" t="s">
        <v>474</v>
      </c>
      <c r="DA1586" t="s">
        <v>3100</v>
      </c>
      <c r="DB1586">
        <v>25000</v>
      </c>
      <c r="DC1586">
        <v>25000</v>
      </c>
      <c r="DD1586">
        <v>25000</v>
      </c>
      <c r="DE1586">
        <v>25000</v>
      </c>
      <c r="DF1586">
        <v>25000</v>
      </c>
      <c r="DG1586">
        <v>25000</v>
      </c>
      <c r="DH1586">
        <v>25000</v>
      </c>
      <c r="DI1586">
        <v>25000</v>
      </c>
      <c r="DJ1586">
        <v>25000</v>
      </c>
      <c r="DK1586">
        <v>25000</v>
      </c>
      <c r="DL1586">
        <v>25000</v>
      </c>
      <c r="DM1586">
        <v>25000</v>
      </c>
      <c r="DN1586">
        <f t="shared" si="28"/>
        <v>300000</v>
      </c>
    </row>
    <row r="1587" spans="89:118" x14ac:dyDescent="0.45">
      <c r="CK1587" t="s">
        <v>474</v>
      </c>
      <c r="CL1587" t="s">
        <v>3104</v>
      </c>
      <c r="CM1587" s="32">
        <v>28400</v>
      </c>
      <c r="CN1587" s="32">
        <v>28400</v>
      </c>
      <c r="CO1587" s="32">
        <v>28400</v>
      </c>
      <c r="CP1587" s="32">
        <v>28400</v>
      </c>
      <c r="CQ1587" s="32">
        <v>28400</v>
      </c>
      <c r="CR1587" s="32">
        <v>28400</v>
      </c>
      <c r="CS1587" s="32">
        <v>28400</v>
      </c>
      <c r="CT1587" s="32">
        <v>28400</v>
      </c>
      <c r="CU1587" s="32">
        <v>25400</v>
      </c>
      <c r="CV1587" s="32">
        <v>25400</v>
      </c>
      <c r="CW1587" s="32">
        <v>25400</v>
      </c>
      <c r="CX1587" s="32">
        <v>25400</v>
      </c>
      <c r="CZ1587" t="s">
        <v>474</v>
      </c>
      <c r="DA1587" t="s">
        <v>3104</v>
      </c>
      <c r="DB1587">
        <v>28400</v>
      </c>
      <c r="DC1587">
        <v>28400</v>
      </c>
      <c r="DD1587">
        <v>28400</v>
      </c>
      <c r="DE1587">
        <v>28400</v>
      </c>
      <c r="DF1587">
        <v>28400</v>
      </c>
      <c r="DG1587">
        <v>28400</v>
      </c>
      <c r="DH1587">
        <v>28400</v>
      </c>
      <c r="DI1587">
        <v>28400</v>
      </c>
      <c r="DJ1587">
        <v>25400</v>
      </c>
      <c r="DK1587">
        <v>25400</v>
      </c>
      <c r="DL1587">
        <v>25400</v>
      </c>
      <c r="DM1587">
        <v>25400</v>
      </c>
      <c r="DN1587">
        <f t="shared" si="28"/>
        <v>328800</v>
      </c>
    </row>
    <row r="1588" spans="89:118" x14ac:dyDescent="0.45">
      <c r="CK1588" t="s">
        <v>474</v>
      </c>
      <c r="CL1588" t="s">
        <v>3116</v>
      </c>
      <c r="CM1588" s="32">
        <v>63858.296000000002</v>
      </c>
      <c r="CN1588" s="32">
        <v>63858.296000000002</v>
      </c>
      <c r="CO1588" s="32">
        <v>63858.296000000002</v>
      </c>
      <c r="CP1588" s="32">
        <v>63858.296000000002</v>
      </c>
      <c r="CQ1588" s="32">
        <v>63858.296000000002</v>
      </c>
      <c r="CR1588" s="32">
        <v>63858.296000000002</v>
      </c>
      <c r="CS1588" s="32">
        <v>63858.296000000002</v>
      </c>
      <c r="CT1588" s="32">
        <v>63858.296000000002</v>
      </c>
      <c r="CU1588" s="32">
        <v>63858.296000000002</v>
      </c>
      <c r="CV1588" s="32">
        <v>63858.296000000002</v>
      </c>
      <c r="CW1588" s="32">
        <v>63858.296000000002</v>
      </c>
      <c r="CX1588" s="32">
        <v>63858.296000000002</v>
      </c>
      <c r="CZ1588" t="s">
        <v>474</v>
      </c>
      <c r="DA1588" t="s">
        <v>3116</v>
      </c>
      <c r="DB1588">
        <v>63858.296000000002</v>
      </c>
      <c r="DC1588">
        <v>63858.296000000002</v>
      </c>
      <c r="DD1588">
        <v>63858.296000000002</v>
      </c>
      <c r="DE1588">
        <v>63858.296000000002</v>
      </c>
      <c r="DF1588">
        <v>63858.296000000002</v>
      </c>
      <c r="DG1588">
        <v>63858.296000000002</v>
      </c>
      <c r="DH1588">
        <v>63858.296000000002</v>
      </c>
      <c r="DI1588">
        <v>63858.296000000002</v>
      </c>
      <c r="DJ1588">
        <v>63858.296000000002</v>
      </c>
      <c r="DK1588">
        <v>63858.296000000002</v>
      </c>
      <c r="DL1588">
        <v>63858.296000000002</v>
      </c>
      <c r="DM1588">
        <v>63858.296000000002</v>
      </c>
      <c r="DN1588">
        <f t="shared" si="28"/>
        <v>766299.55199999979</v>
      </c>
    </row>
    <row r="1589" spans="89:118" x14ac:dyDescent="0.45">
      <c r="CK1589" t="s">
        <v>474</v>
      </c>
      <c r="CL1589" t="s">
        <v>3112</v>
      </c>
      <c r="CM1589" s="32">
        <v>40655</v>
      </c>
      <c r="CN1589" s="32">
        <v>40655</v>
      </c>
      <c r="CO1589" s="32">
        <v>40655</v>
      </c>
      <c r="CP1589" s="32">
        <v>40655</v>
      </c>
      <c r="CQ1589" s="32">
        <v>40655</v>
      </c>
      <c r="CR1589" s="32">
        <v>40655</v>
      </c>
      <c r="CS1589" s="32">
        <v>40655</v>
      </c>
      <c r="CT1589" s="32">
        <v>40655</v>
      </c>
      <c r="CU1589" s="32">
        <v>40655</v>
      </c>
      <c r="CV1589" s="32">
        <v>40655</v>
      </c>
      <c r="CW1589" s="32">
        <v>40655</v>
      </c>
      <c r="CX1589" s="32">
        <v>40655</v>
      </c>
      <c r="CZ1589" t="s">
        <v>474</v>
      </c>
      <c r="DA1589" t="s">
        <v>3112</v>
      </c>
      <c r="DB1589">
        <v>40655</v>
      </c>
      <c r="DC1589">
        <v>40655</v>
      </c>
      <c r="DD1589">
        <v>40655</v>
      </c>
      <c r="DE1589">
        <v>40655</v>
      </c>
      <c r="DF1589">
        <v>40655</v>
      </c>
      <c r="DG1589">
        <v>40655</v>
      </c>
      <c r="DH1589">
        <v>40655</v>
      </c>
      <c r="DI1589">
        <v>40655</v>
      </c>
      <c r="DJ1589">
        <v>40655</v>
      </c>
      <c r="DK1589">
        <v>40655</v>
      </c>
      <c r="DL1589">
        <v>40655</v>
      </c>
      <c r="DM1589">
        <v>40655</v>
      </c>
      <c r="DN1589">
        <f t="shared" si="28"/>
        <v>487860</v>
      </c>
    </row>
    <row r="1590" spans="89:118" x14ac:dyDescent="0.45">
      <c r="CK1590" t="s">
        <v>474</v>
      </c>
      <c r="CL1590" t="s">
        <v>3102</v>
      </c>
      <c r="CM1590" s="32">
        <v>276000</v>
      </c>
      <c r="CN1590" s="32">
        <v>276000</v>
      </c>
      <c r="CO1590" s="32">
        <v>259230</v>
      </c>
      <c r="CP1590" s="32">
        <v>276000</v>
      </c>
      <c r="CQ1590" s="32">
        <v>276000</v>
      </c>
      <c r="CR1590" s="32">
        <v>276000</v>
      </c>
      <c r="CS1590" s="32">
        <v>276000</v>
      </c>
      <c r="CT1590" s="32">
        <v>276000</v>
      </c>
      <c r="CU1590" s="32">
        <v>337333</v>
      </c>
      <c r="CV1590" s="32">
        <v>391000</v>
      </c>
      <c r="CW1590" s="32">
        <v>391000</v>
      </c>
      <c r="CX1590" s="32">
        <v>391000</v>
      </c>
      <c r="CZ1590" t="s">
        <v>474</v>
      </c>
      <c r="DA1590" t="s">
        <v>3102</v>
      </c>
      <c r="DB1590">
        <v>276000</v>
      </c>
      <c r="DC1590">
        <v>276000</v>
      </c>
      <c r="DD1590">
        <v>259230</v>
      </c>
      <c r="DE1590">
        <v>276000</v>
      </c>
      <c r="DF1590">
        <v>276000</v>
      </c>
      <c r="DG1590">
        <v>276000</v>
      </c>
      <c r="DH1590">
        <v>276000</v>
      </c>
      <c r="DI1590">
        <v>276000</v>
      </c>
      <c r="DJ1590">
        <v>337333</v>
      </c>
      <c r="DK1590">
        <v>391000</v>
      </c>
      <c r="DL1590">
        <v>391000</v>
      </c>
      <c r="DM1590">
        <v>391000</v>
      </c>
      <c r="DN1590">
        <f t="shared" si="28"/>
        <v>3701563</v>
      </c>
    </row>
    <row r="1591" spans="89:118" x14ac:dyDescent="0.45">
      <c r="CK1591" t="s">
        <v>474</v>
      </c>
      <c r="CL1591" t="s">
        <v>3113</v>
      </c>
      <c r="CM1591" s="32">
        <v>83979</v>
      </c>
      <c r="CN1591" s="32">
        <v>79145</v>
      </c>
      <c r="CO1591" s="32">
        <v>87100</v>
      </c>
      <c r="CP1591" s="32">
        <v>83840</v>
      </c>
      <c r="CQ1591" s="32">
        <v>77395</v>
      </c>
      <c r="CR1591" s="32">
        <v>79042</v>
      </c>
      <c r="CS1591" s="32">
        <v>80509</v>
      </c>
      <c r="CT1591" s="32">
        <v>78733</v>
      </c>
      <c r="CU1591" s="32">
        <v>84500</v>
      </c>
      <c r="CV1591" s="32">
        <v>96668</v>
      </c>
      <c r="CW1591" s="32">
        <v>96365</v>
      </c>
      <c r="CX1591" s="32">
        <v>94690</v>
      </c>
      <c r="CZ1591" t="s">
        <v>474</v>
      </c>
      <c r="DA1591" t="s">
        <v>3113</v>
      </c>
      <c r="DB1591">
        <v>83979</v>
      </c>
      <c r="DC1591">
        <v>79145</v>
      </c>
      <c r="DD1591">
        <v>87100</v>
      </c>
      <c r="DE1591">
        <v>83840</v>
      </c>
      <c r="DF1591">
        <v>77395</v>
      </c>
      <c r="DG1591">
        <v>79042</v>
      </c>
      <c r="DH1591">
        <v>80509</v>
      </c>
      <c r="DI1591">
        <v>78733</v>
      </c>
      <c r="DJ1591">
        <v>84500</v>
      </c>
      <c r="DK1591">
        <v>96668</v>
      </c>
      <c r="DL1591">
        <v>96365</v>
      </c>
      <c r="DM1591">
        <v>94690</v>
      </c>
      <c r="DN1591">
        <f t="shared" si="28"/>
        <v>1021966</v>
      </c>
    </row>
    <row r="1592" spans="89:118" x14ac:dyDescent="0.45">
      <c r="CK1592" t="s">
        <v>474</v>
      </c>
      <c r="CL1592" t="s">
        <v>3101</v>
      </c>
      <c r="CM1592" s="32">
        <v>1812</v>
      </c>
      <c r="CN1592" s="32">
        <v>1812</v>
      </c>
      <c r="CO1592" s="32">
        <v>1812</v>
      </c>
      <c r="CP1592" s="32">
        <v>1812</v>
      </c>
      <c r="CQ1592" s="32">
        <v>1804</v>
      </c>
      <c r="CR1592" s="32">
        <v>2000</v>
      </c>
      <c r="CS1592" s="32">
        <v>2000</v>
      </c>
      <c r="CT1592" s="32">
        <v>2000</v>
      </c>
      <c r="CU1592" s="32">
        <v>2000</v>
      </c>
      <c r="CV1592" s="32">
        <v>2000</v>
      </c>
      <c r="CW1592" s="32">
        <v>2000</v>
      </c>
      <c r="CX1592" s="32">
        <v>2000</v>
      </c>
      <c r="CZ1592" t="s">
        <v>474</v>
      </c>
      <c r="DA1592" t="s">
        <v>3101</v>
      </c>
      <c r="DB1592">
        <v>1812</v>
      </c>
      <c r="DC1592">
        <v>1812</v>
      </c>
      <c r="DD1592">
        <v>1812</v>
      </c>
      <c r="DE1592">
        <v>1812</v>
      </c>
      <c r="DF1592">
        <v>1804</v>
      </c>
      <c r="DG1592">
        <v>2000</v>
      </c>
      <c r="DH1592">
        <v>2000</v>
      </c>
      <c r="DI1592">
        <v>2000</v>
      </c>
      <c r="DJ1592">
        <v>2000</v>
      </c>
      <c r="DK1592">
        <v>2000</v>
      </c>
      <c r="DL1592">
        <v>2000</v>
      </c>
      <c r="DM1592">
        <v>2000</v>
      </c>
      <c r="DN1592">
        <f t="shared" si="28"/>
        <v>23052</v>
      </c>
    </row>
    <row r="1593" spans="89:118" x14ac:dyDescent="0.45">
      <c r="CK1593" t="s">
        <v>474</v>
      </c>
      <c r="CL1593" t="s">
        <v>3103</v>
      </c>
      <c r="CM1593" s="32">
        <v>14757</v>
      </c>
      <c r="CN1593" s="32">
        <v>15387</v>
      </c>
      <c r="CO1593" s="32">
        <v>0</v>
      </c>
      <c r="CP1593" s="32">
        <v>13140</v>
      </c>
      <c r="CQ1593" s="32">
        <v>13484</v>
      </c>
      <c r="CR1593" s="32">
        <v>14345</v>
      </c>
      <c r="CS1593" s="32">
        <v>14244</v>
      </c>
      <c r="CT1593" s="32">
        <v>14104</v>
      </c>
      <c r="CU1593" s="32">
        <v>14246</v>
      </c>
      <c r="CV1593" s="32">
        <v>13485</v>
      </c>
      <c r="CW1593" s="32">
        <v>14152</v>
      </c>
      <c r="CX1593" s="32">
        <v>13469</v>
      </c>
      <c r="CZ1593" t="s">
        <v>474</v>
      </c>
      <c r="DA1593" t="s">
        <v>3103</v>
      </c>
      <c r="DB1593">
        <v>14757</v>
      </c>
      <c r="DC1593">
        <v>15387</v>
      </c>
      <c r="DD1593">
        <v>0</v>
      </c>
      <c r="DE1593">
        <v>13140</v>
      </c>
      <c r="DF1593">
        <v>13484</v>
      </c>
      <c r="DG1593">
        <v>14345</v>
      </c>
      <c r="DH1593">
        <v>14244</v>
      </c>
      <c r="DI1593">
        <v>14104</v>
      </c>
      <c r="DJ1593">
        <v>14246</v>
      </c>
      <c r="DK1593">
        <v>13485</v>
      </c>
      <c r="DL1593">
        <v>14152</v>
      </c>
      <c r="DM1593">
        <v>13469</v>
      </c>
      <c r="DN1593">
        <f t="shared" si="28"/>
        <v>154813</v>
      </c>
    </row>
    <row r="1594" spans="89:118" x14ac:dyDescent="0.45">
      <c r="CK1594" t="s">
        <v>21</v>
      </c>
      <c r="CL1594" t="s">
        <v>3109</v>
      </c>
      <c r="CM1594" s="32">
        <v>4650</v>
      </c>
      <c r="CN1594" s="32">
        <v>4650</v>
      </c>
      <c r="CO1594" s="32">
        <v>4650</v>
      </c>
      <c r="CP1594" s="32">
        <v>4650</v>
      </c>
      <c r="CQ1594" s="32">
        <v>4650</v>
      </c>
      <c r="CR1594" s="32">
        <v>4650</v>
      </c>
      <c r="CS1594" s="32">
        <v>4650</v>
      </c>
      <c r="CT1594" s="32">
        <v>4650</v>
      </c>
      <c r="CU1594" s="32">
        <v>4650</v>
      </c>
      <c r="CV1594" s="32">
        <v>4650</v>
      </c>
      <c r="CW1594" s="32">
        <v>0</v>
      </c>
      <c r="CX1594" s="32">
        <v>0</v>
      </c>
      <c r="CZ1594" t="s">
        <v>21</v>
      </c>
      <c r="DA1594" t="s">
        <v>3109</v>
      </c>
      <c r="DB1594">
        <v>4650</v>
      </c>
      <c r="DC1594">
        <v>4650</v>
      </c>
      <c r="DD1594">
        <v>4650</v>
      </c>
      <c r="DE1594">
        <v>4650</v>
      </c>
      <c r="DF1594">
        <v>4650</v>
      </c>
      <c r="DG1594">
        <v>4650</v>
      </c>
      <c r="DH1594">
        <v>4650</v>
      </c>
      <c r="DI1594">
        <v>4650</v>
      </c>
      <c r="DJ1594">
        <v>4650</v>
      </c>
      <c r="DK1594">
        <v>4650</v>
      </c>
      <c r="DL1594">
        <v>0</v>
      </c>
      <c r="DM1594">
        <v>0</v>
      </c>
      <c r="DN1594">
        <f t="shared" si="28"/>
        <v>46500</v>
      </c>
    </row>
    <row r="1595" spans="89:118" x14ac:dyDescent="0.45">
      <c r="CK1595" t="s">
        <v>21</v>
      </c>
      <c r="CL1595" t="s">
        <v>3108</v>
      </c>
      <c r="CM1595" s="32">
        <v>10000</v>
      </c>
      <c r="CN1595" s="32">
        <v>10000</v>
      </c>
      <c r="CO1595" s="32">
        <v>10000</v>
      </c>
      <c r="CP1595" s="32">
        <v>10000</v>
      </c>
      <c r="CQ1595" s="32">
        <v>10000</v>
      </c>
      <c r="CR1595" s="32">
        <v>10000</v>
      </c>
      <c r="CS1595" s="32">
        <v>10000</v>
      </c>
      <c r="CT1595" s="32">
        <v>10000</v>
      </c>
      <c r="CU1595" s="32">
        <v>10000</v>
      </c>
      <c r="CV1595" s="32">
        <v>10000</v>
      </c>
      <c r="CW1595" s="32">
        <v>10000</v>
      </c>
      <c r="CX1595" s="32">
        <v>10000</v>
      </c>
      <c r="CZ1595" t="s">
        <v>21</v>
      </c>
      <c r="DA1595" t="s">
        <v>3108</v>
      </c>
      <c r="DB1595">
        <v>10000</v>
      </c>
      <c r="DC1595">
        <v>10000</v>
      </c>
      <c r="DD1595">
        <v>10000</v>
      </c>
      <c r="DE1595">
        <v>10000</v>
      </c>
      <c r="DF1595">
        <v>10000</v>
      </c>
      <c r="DG1595">
        <v>10000</v>
      </c>
      <c r="DH1595">
        <v>10000</v>
      </c>
      <c r="DI1595">
        <v>10000</v>
      </c>
      <c r="DJ1595">
        <v>10000</v>
      </c>
      <c r="DK1595">
        <v>10000</v>
      </c>
      <c r="DL1595">
        <v>10000</v>
      </c>
      <c r="DM1595">
        <v>10000</v>
      </c>
      <c r="DN1595">
        <f t="shared" si="28"/>
        <v>120000</v>
      </c>
    </row>
    <row r="1596" spans="89:118" x14ac:dyDescent="0.45">
      <c r="CK1596" t="s">
        <v>21</v>
      </c>
      <c r="CL1596" t="s">
        <v>3119</v>
      </c>
      <c r="CM1596" s="32">
        <v>-8014</v>
      </c>
      <c r="CN1596" s="32">
        <v>-7677</v>
      </c>
      <c r="CO1596" s="32">
        <v>-7922</v>
      </c>
      <c r="CP1596" s="32">
        <v>-7931</v>
      </c>
      <c r="CQ1596" s="32">
        <v>-8077</v>
      </c>
      <c r="CR1596" s="32">
        <v>-8328</v>
      </c>
      <c r="CS1596" s="32">
        <v>-8646</v>
      </c>
      <c r="CT1596" s="32">
        <v>-9011</v>
      </c>
      <c r="CU1596" s="32">
        <v>-9229</v>
      </c>
      <c r="CV1596" s="32">
        <v>-8634</v>
      </c>
      <c r="CW1596" s="32">
        <v>-4463</v>
      </c>
      <c r="CX1596" s="32">
        <v>-4546</v>
      </c>
      <c r="CZ1596" t="s">
        <v>21</v>
      </c>
      <c r="DA1596" t="s">
        <v>3119</v>
      </c>
      <c r="DB1596">
        <v>-8014</v>
      </c>
      <c r="DC1596">
        <v>-7677</v>
      </c>
      <c r="DD1596">
        <v>-7922</v>
      </c>
      <c r="DE1596">
        <v>-7931</v>
      </c>
      <c r="DF1596">
        <v>-8077</v>
      </c>
      <c r="DG1596">
        <v>-8328</v>
      </c>
      <c r="DH1596">
        <v>-8646</v>
      </c>
      <c r="DI1596">
        <v>-9011</v>
      </c>
      <c r="DJ1596">
        <v>-9229</v>
      </c>
      <c r="DK1596">
        <v>-8634</v>
      </c>
      <c r="DL1596">
        <v>-4463</v>
      </c>
      <c r="DM1596">
        <v>-4546</v>
      </c>
      <c r="DN1596">
        <f t="shared" si="28"/>
        <v>-92478</v>
      </c>
    </row>
    <row r="1597" spans="89:118" x14ac:dyDescent="0.45">
      <c r="CK1597" t="s">
        <v>21</v>
      </c>
      <c r="CL1597" t="s">
        <v>3115</v>
      </c>
      <c r="CM1597" s="32">
        <v>854691.576</v>
      </c>
      <c r="CN1597" s="32">
        <v>776117.75</v>
      </c>
      <c r="CO1597" s="32">
        <v>770469.40399999998</v>
      </c>
      <c r="CP1597" s="32">
        <v>765597.08400000003</v>
      </c>
      <c r="CQ1597" s="32">
        <v>708445.7</v>
      </c>
      <c r="CR1597" s="32">
        <v>711950.7</v>
      </c>
      <c r="CS1597" s="32">
        <v>707658.67799999996</v>
      </c>
      <c r="CT1597" s="32">
        <v>703367.95900000003</v>
      </c>
      <c r="CU1597" s="32">
        <v>699127.15</v>
      </c>
      <c r="CV1597" s="32">
        <v>720730.07299999997</v>
      </c>
      <c r="CW1597" s="32">
        <v>625190.28799999994</v>
      </c>
      <c r="CX1597" s="32">
        <v>627155.68599999999</v>
      </c>
      <c r="CZ1597" t="s">
        <v>21</v>
      </c>
      <c r="DA1597" t="s">
        <v>3115</v>
      </c>
      <c r="DB1597">
        <v>854691.576</v>
      </c>
      <c r="DC1597">
        <v>776117.75</v>
      </c>
      <c r="DD1597">
        <v>770469.40399999998</v>
      </c>
      <c r="DE1597">
        <v>765597.08400000003</v>
      </c>
      <c r="DF1597">
        <v>708445.7</v>
      </c>
      <c r="DG1597">
        <v>711950.7</v>
      </c>
      <c r="DH1597">
        <v>707658.67799999996</v>
      </c>
      <c r="DI1597">
        <v>703367.95900000003</v>
      </c>
      <c r="DJ1597">
        <v>699127.15</v>
      </c>
      <c r="DK1597">
        <v>720730.07299999997</v>
      </c>
      <c r="DL1597">
        <v>625190.28799999994</v>
      </c>
      <c r="DM1597">
        <v>627155.68599999999</v>
      </c>
      <c r="DN1597">
        <f t="shared" si="28"/>
        <v>8670502.0480000004</v>
      </c>
    </row>
    <row r="1598" spans="89:118" x14ac:dyDescent="0.45">
      <c r="CK1598" t="s">
        <v>21</v>
      </c>
      <c r="CL1598" t="s">
        <v>3111</v>
      </c>
      <c r="CM1598" s="32">
        <v>0</v>
      </c>
      <c r="CN1598" s="32">
        <v>0</v>
      </c>
      <c r="CO1598" s="32">
        <v>0</v>
      </c>
      <c r="CP1598" s="32">
        <v>0</v>
      </c>
      <c r="CQ1598" s="32">
        <v>0</v>
      </c>
      <c r="CR1598" s="32">
        <v>0</v>
      </c>
      <c r="CS1598" s="32">
        <v>0</v>
      </c>
      <c r="CT1598" s="32">
        <v>0</v>
      </c>
      <c r="CU1598" s="32">
        <v>0</v>
      </c>
      <c r="CV1598" s="32">
        <v>0</v>
      </c>
      <c r="CW1598" s="32">
        <v>0</v>
      </c>
      <c r="CX1598" s="32">
        <v>0</v>
      </c>
      <c r="CZ1598" t="s">
        <v>21</v>
      </c>
      <c r="DA1598" t="s">
        <v>3111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f t="shared" si="28"/>
        <v>0</v>
      </c>
    </row>
    <row r="1599" spans="89:118" x14ac:dyDescent="0.45">
      <c r="CK1599" t="s">
        <v>21</v>
      </c>
      <c r="CL1599" t="s">
        <v>3100</v>
      </c>
      <c r="CM1599" s="32">
        <v>91856</v>
      </c>
      <c r="CN1599" s="32">
        <v>91856</v>
      </c>
      <c r="CO1599" s="32">
        <v>91856</v>
      </c>
      <c r="CP1599" s="32">
        <v>91856</v>
      </c>
      <c r="CQ1599" s="32">
        <v>91856</v>
      </c>
      <c r="CR1599" s="32">
        <v>91856</v>
      </c>
      <c r="CS1599" s="32">
        <v>91856</v>
      </c>
      <c r="CT1599" s="32">
        <v>91856</v>
      </c>
      <c r="CU1599" s="32">
        <v>91856</v>
      </c>
      <c r="CV1599" s="32">
        <v>91856</v>
      </c>
      <c r="CW1599" s="32">
        <v>91856</v>
      </c>
      <c r="CX1599" s="32">
        <v>91856</v>
      </c>
      <c r="CZ1599" t="s">
        <v>21</v>
      </c>
      <c r="DA1599" t="s">
        <v>3100</v>
      </c>
      <c r="DB1599">
        <v>91856</v>
      </c>
      <c r="DC1599">
        <v>91856</v>
      </c>
      <c r="DD1599">
        <v>91856</v>
      </c>
      <c r="DE1599">
        <v>91856</v>
      </c>
      <c r="DF1599">
        <v>91856</v>
      </c>
      <c r="DG1599">
        <v>91856</v>
      </c>
      <c r="DH1599">
        <v>91856</v>
      </c>
      <c r="DI1599">
        <v>91856</v>
      </c>
      <c r="DJ1599">
        <v>91856</v>
      </c>
      <c r="DK1599">
        <v>91856</v>
      </c>
      <c r="DL1599">
        <v>91856</v>
      </c>
      <c r="DM1599">
        <v>91856</v>
      </c>
      <c r="DN1599">
        <f t="shared" si="28"/>
        <v>1102272</v>
      </c>
    </row>
    <row r="1600" spans="89:118" x14ac:dyDescent="0.45">
      <c r="CK1600" t="s">
        <v>21</v>
      </c>
      <c r="CL1600" t="s">
        <v>3104</v>
      </c>
      <c r="CM1600" s="32">
        <v>43647</v>
      </c>
      <c r="CN1600" s="32">
        <v>43647</v>
      </c>
      <c r="CO1600" s="32">
        <v>43647</v>
      </c>
      <c r="CP1600" s="32">
        <v>43647</v>
      </c>
      <c r="CQ1600" s="32">
        <v>43647</v>
      </c>
      <c r="CR1600" s="32">
        <v>43647</v>
      </c>
      <c r="CS1600" s="32">
        <v>43647</v>
      </c>
      <c r="CT1600" s="32">
        <v>43647</v>
      </c>
      <c r="CU1600" s="32">
        <v>43647</v>
      </c>
      <c r="CV1600" s="32">
        <v>43647</v>
      </c>
      <c r="CW1600" s="32">
        <v>43647</v>
      </c>
      <c r="CX1600" s="32">
        <v>43647</v>
      </c>
      <c r="CZ1600" t="s">
        <v>21</v>
      </c>
      <c r="DA1600" t="s">
        <v>3104</v>
      </c>
      <c r="DB1600">
        <v>43647</v>
      </c>
      <c r="DC1600">
        <v>43647</v>
      </c>
      <c r="DD1600">
        <v>43647</v>
      </c>
      <c r="DE1600">
        <v>43647</v>
      </c>
      <c r="DF1600">
        <v>43647</v>
      </c>
      <c r="DG1600">
        <v>43647</v>
      </c>
      <c r="DH1600">
        <v>43647</v>
      </c>
      <c r="DI1600">
        <v>43647</v>
      </c>
      <c r="DJ1600">
        <v>43647</v>
      </c>
      <c r="DK1600">
        <v>43647</v>
      </c>
      <c r="DL1600">
        <v>43647</v>
      </c>
      <c r="DM1600">
        <v>43647</v>
      </c>
      <c r="DN1600">
        <f t="shared" si="28"/>
        <v>523764</v>
      </c>
    </row>
    <row r="1601" spans="89:118" x14ac:dyDescent="0.45">
      <c r="CK1601" t="s">
        <v>21</v>
      </c>
      <c r="CL1601" t="s">
        <v>3105</v>
      </c>
      <c r="CM1601" s="32">
        <v>4000</v>
      </c>
      <c r="CN1601" s="32">
        <v>4000</v>
      </c>
      <c r="CO1601" s="32">
        <v>4000</v>
      </c>
      <c r="CP1601" s="32">
        <v>4000</v>
      </c>
      <c r="CQ1601" s="32">
        <v>4000</v>
      </c>
      <c r="CR1601" s="32">
        <v>4000</v>
      </c>
      <c r="CS1601" s="32">
        <v>4000</v>
      </c>
      <c r="CT1601" s="32">
        <v>4000</v>
      </c>
      <c r="CU1601" s="32">
        <v>4000</v>
      </c>
      <c r="CV1601" s="32">
        <v>4000</v>
      </c>
      <c r="CW1601" s="32">
        <v>4000</v>
      </c>
      <c r="CX1601" s="32">
        <v>4000</v>
      </c>
      <c r="CZ1601" t="s">
        <v>21</v>
      </c>
      <c r="DA1601" t="s">
        <v>3105</v>
      </c>
      <c r="DB1601">
        <v>4000</v>
      </c>
      <c r="DC1601">
        <v>4000</v>
      </c>
      <c r="DD1601">
        <v>4000</v>
      </c>
      <c r="DE1601">
        <v>4000</v>
      </c>
      <c r="DF1601">
        <v>4000</v>
      </c>
      <c r="DG1601">
        <v>4000</v>
      </c>
      <c r="DH1601">
        <v>4000</v>
      </c>
      <c r="DI1601">
        <v>4000</v>
      </c>
      <c r="DJ1601">
        <v>4000</v>
      </c>
      <c r="DK1601">
        <v>4000</v>
      </c>
      <c r="DL1601">
        <v>4000</v>
      </c>
      <c r="DM1601">
        <v>4000</v>
      </c>
      <c r="DN1601">
        <f t="shared" si="28"/>
        <v>48000</v>
      </c>
    </row>
    <row r="1602" spans="89:118" x14ac:dyDescent="0.45">
      <c r="CK1602" t="s">
        <v>21</v>
      </c>
      <c r="CL1602" t="s">
        <v>3113</v>
      </c>
      <c r="CM1602" s="32">
        <v>38701</v>
      </c>
      <c r="CN1602" s="32">
        <v>36101</v>
      </c>
      <c r="CO1602" s="32">
        <v>42508</v>
      </c>
      <c r="CP1602" s="32">
        <v>37443</v>
      </c>
      <c r="CQ1602" s="32">
        <v>36619</v>
      </c>
      <c r="CR1602" s="32">
        <v>37007</v>
      </c>
      <c r="CS1602" s="32">
        <v>41642</v>
      </c>
      <c r="CT1602" s="32">
        <v>35079</v>
      </c>
      <c r="CU1602" s="32">
        <v>40649</v>
      </c>
      <c r="CV1602" s="32">
        <v>41567</v>
      </c>
      <c r="CW1602" s="32">
        <v>41483</v>
      </c>
      <c r="CX1602" s="32">
        <v>34209</v>
      </c>
      <c r="CZ1602" t="s">
        <v>21</v>
      </c>
      <c r="DA1602" t="s">
        <v>3113</v>
      </c>
      <c r="DB1602">
        <v>38701</v>
      </c>
      <c r="DC1602">
        <v>36101</v>
      </c>
      <c r="DD1602">
        <v>42508</v>
      </c>
      <c r="DE1602">
        <v>37443</v>
      </c>
      <c r="DF1602">
        <v>36619</v>
      </c>
      <c r="DG1602">
        <v>37007</v>
      </c>
      <c r="DH1602">
        <v>41642</v>
      </c>
      <c r="DI1602">
        <v>35079</v>
      </c>
      <c r="DJ1602">
        <v>40649</v>
      </c>
      <c r="DK1602">
        <v>41567</v>
      </c>
      <c r="DL1602">
        <v>41483</v>
      </c>
      <c r="DM1602">
        <v>34209</v>
      </c>
      <c r="DN1602">
        <f t="shared" si="28"/>
        <v>463008</v>
      </c>
    </row>
    <row r="1603" spans="89:118" x14ac:dyDescent="0.45">
      <c r="CK1603" t="s">
        <v>21</v>
      </c>
      <c r="CL1603" t="s">
        <v>3101</v>
      </c>
      <c r="CM1603" s="32">
        <v>-13215</v>
      </c>
      <c r="CN1603" s="32">
        <v>-13215</v>
      </c>
      <c r="CO1603" s="32">
        <v>-13215</v>
      </c>
      <c r="CP1603" s="32">
        <v>-13215</v>
      </c>
      <c r="CQ1603" s="32">
        <v>-13215</v>
      </c>
      <c r="CR1603" s="32">
        <v>-13215</v>
      </c>
      <c r="CS1603" s="32">
        <v>-13215</v>
      </c>
      <c r="CT1603" s="32">
        <v>-13215</v>
      </c>
      <c r="CU1603" s="32">
        <v>-13215</v>
      </c>
      <c r="CV1603" s="32">
        <v>-13215</v>
      </c>
      <c r="CW1603" s="32">
        <v>-13215</v>
      </c>
      <c r="CX1603" s="32">
        <v>-13215</v>
      </c>
      <c r="CZ1603" t="s">
        <v>21</v>
      </c>
      <c r="DA1603" t="s">
        <v>3101</v>
      </c>
      <c r="DB1603">
        <v>-13215</v>
      </c>
      <c r="DC1603">
        <v>-13215</v>
      </c>
      <c r="DD1603">
        <v>-13215</v>
      </c>
      <c r="DE1603">
        <v>-13215</v>
      </c>
      <c r="DF1603">
        <v>-13215</v>
      </c>
      <c r="DG1603">
        <v>-13215</v>
      </c>
      <c r="DH1603">
        <v>-13215</v>
      </c>
      <c r="DI1603">
        <v>-13215</v>
      </c>
      <c r="DJ1603">
        <v>-13215</v>
      </c>
      <c r="DK1603">
        <v>-13215</v>
      </c>
      <c r="DL1603">
        <v>-13215</v>
      </c>
      <c r="DM1603">
        <v>-13215</v>
      </c>
      <c r="DN1603">
        <f t="shared" si="28"/>
        <v>-158580</v>
      </c>
    </row>
    <row r="1604" spans="89:118" x14ac:dyDescent="0.45">
      <c r="CK1604" t="s">
        <v>21</v>
      </c>
      <c r="CL1604" t="s">
        <v>3103</v>
      </c>
      <c r="CM1604" s="32">
        <v>4962</v>
      </c>
      <c r="CN1604" s="32">
        <v>4545</v>
      </c>
      <c r="CO1604" s="32">
        <v>5018</v>
      </c>
      <c r="CP1604" s="32">
        <v>4949</v>
      </c>
      <c r="CQ1604" s="32">
        <v>4297</v>
      </c>
      <c r="CR1604" s="32">
        <v>4864</v>
      </c>
      <c r="CS1604" s="32">
        <v>4657</v>
      </c>
      <c r="CT1604" s="32">
        <v>4749</v>
      </c>
      <c r="CU1604" s="32">
        <v>5155</v>
      </c>
      <c r="CV1604" s="32">
        <v>4273</v>
      </c>
      <c r="CW1604" s="32">
        <v>4376</v>
      </c>
      <c r="CX1604" s="32">
        <v>5304</v>
      </c>
      <c r="CZ1604" t="s">
        <v>21</v>
      </c>
      <c r="DA1604" t="s">
        <v>3103</v>
      </c>
      <c r="DB1604">
        <v>4962</v>
      </c>
      <c r="DC1604">
        <v>4545</v>
      </c>
      <c r="DD1604">
        <v>5018</v>
      </c>
      <c r="DE1604">
        <v>4949</v>
      </c>
      <c r="DF1604">
        <v>4297</v>
      </c>
      <c r="DG1604">
        <v>4864</v>
      </c>
      <c r="DH1604">
        <v>4657</v>
      </c>
      <c r="DI1604">
        <v>4749</v>
      </c>
      <c r="DJ1604">
        <v>5155</v>
      </c>
      <c r="DK1604">
        <v>4273</v>
      </c>
      <c r="DL1604">
        <v>4376</v>
      </c>
      <c r="DM1604">
        <v>5304</v>
      </c>
      <c r="DN1604">
        <f t="shared" si="28"/>
        <v>57149</v>
      </c>
    </row>
    <row r="1605" spans="89:118" x14ac:dyDescent="0.45">
      <c r="CK1605" t="s">
        <v>21</v>
      </c>
      <c r="CL1605" t="s">
        <v>3107</v>
      </c>
      <c r="CM1605" s="32">
        <v>4000</v>
      </c>
      <c r="CN1605" s="32">
        <v>4000</v>
      </c>
      <c r="CO1605" s="32">
        <v>4000</v>
      </c>
      <c r="CP1605" s="32">
        <v>4000</v>
      </c>
      <c r="CQ1605" s="32">
        <v>4000</v>
      </c>
      <c r="CR1605" s="32">
        <v>4000</v>
      </c>
      <c r="CS1605" s="32">
        <v>4000</v>
      </c>
      <c r="CT1605" s="32">
        <v>4000</v>
      </c>
      <c r="CU1605" s="32">
        <v>4000</v>
      </c>
      <c r="CV1605" s="32">
        <v>4000</v>
      </c>
      <c r="CW1605" s="32">
        <v>4000</v>
      </c>
      <c r="CX1605" s="32">
        <v>4000</v>
      </c>
      <c r="CZ1605" t="s">
        <v>21</v>
      </c>
      <c r="DA1605" t="s">
        <v>3107</v>
      </c>
      <c r="DB1605">
        <v>4000</v>
      </c>
      <c r="DC1605">
        <v>4000</v>
      </c>
      <c r="DD1605">
        <v>4000</v>
      </c>
      <c r="DE1605">
        <v>4000</v>
      </c>
      <c r="DF1605">
        <v>4000</v>
      </c>
      <c r="DG1605">
        <v>4000</v>
      </c>
      <c r="DH1605">
        <v>4000</v>
      </c>
      <c r="DI1605">
        <v>4000</v>
      </c>
      <c r="DJ1605">
        <v>4000</v>
      </c>
      <c r="DK1605">
        <v>4000</v>
      </c>
      <c r="DL1605">
        <v>4000</v>
      </c>
      <c r="DM1605">
        <v>4000</v>
      </c>
      <c r="DN1605">
        <f t="shared" ref="DN1605:DN1668" si="29">SUM(DB1605:DM1605)</f>
        <v>48000</v>
      </c>
    </row>
    <row r="1606" spans="89:118" x14ac:dyDescent="0.45">
      <c r="CK1606" t="s">
        <v>1037</v>
      </c>
      <c r="CL1606" t="s">
        <v>3100</v>
      </c>
      <c r="CM1606" s="32">
        <v>45000</v>
      </c>
      <c r="CN1606" s="32">
        <v>45000</v>
      </c>
      <c r="CO1606" s="32">
        <v>45000</v>
      </c>
      <c r="CP1606" s="32">
        <v>45000</v>
      </c>
      <c r="CQ1606" s="32">
        <v>45000</v>
      </c>
      <c r="CR1606" s="32">
        <v>45000</v>
      </c>
      <c r="CS1606" s="32">
        <v>45000</v>
      </c>
      <c r="CT1606" s="32">
        <v>45000</v>
      </c>
      <c r="CU1606" s="32">
        <v>45000</v>
      </c>
      <c r="CV1606" s="32">
        <v>45000</v>
      </c>
      <c r="CW1606" s="32">
        <v>45000</v>
      </c>
      <c r="CX1606" s="32">
        <v>45000</v>
      </c>
      <c r="CZ1606" t="s">
        <v>1037</v>
      </c>
      <c r="DA1606" t="s">
        <v>3100</v>
      </c>
      <c r="DB1606">
        <v>45000</v>
      </c>
      <c r="DC1606">
        <v>45000</v>
      </c>
      <c r="DD1606">
        <v>45000</v>
      </c>
      <c r="DE1606">
        <v>45000</v>
      </c>
      <c r="DF1606">
        <v>45000</v>
      </c>
      <c r="DG1606">
        <v>45000</v>
      </c>
      <c r="DH1606">
        <v>45000</v>
      </c>
      <c r="DI1606">
        <v>45000</v>
      </c>
      <c r="DJ1606">
        <v>45000</v>
      </c>
      <c r="DK1606">
        <v>45000</v>
      </c>
      <c r="DL1606">
        <v>45000</v>
      </c>
      <c r="DM1606">
        <v>45000</v>
      </c>
      <c r="DN1606">
        <f t="shared" si="29"/>
        <v>540000</v>
      </c>
    </row>
    <row r="1607" spans="89:118" x14ac:dyDescent="0.45">
      <c r="CK1607" t="s">
        <v>1037</v>
      </c>
      <c r="CL1607" t="s">
        <v>3112</v>
      </c>
      <c r="CM1607" s="32">
        <v>114562</v>
      </c>
      <c r="CN1607" s="32">
        <v>114562</v>
      </c>
      <c r="CO1607" s="32">
        <v>114562</v>
      </c>
      <c r="CP1607" s="32">
        <v>114562</v>
      </c>
      <c r="CQ1607" s="32">
        <v>114562</v>
      </c>
      <c r="CR1607" s="32">
        <v>114562</v>
      </c>
      <c r="CS1607" s="32">
        <v>114562</v>
      </c>
      <c r="CT1607" s="32">
        <v>114562</v>
      </c>
      <c r="CU1607" s="32">
        <v>114562</v>
      </c>
      <c r="CV1607" s="32">
        <v>114562</v>
      </c>
      <c r="CW1607" s="32">
        <v>114562</v>
      </c>
      <c r="CX1607" s="32">
        <v>114562</v>
      </c>
      <c r="CZ1607" t="s">
        <v>1037</v>
      </c>
      <c r="DA1607" t="s">
        <v>3112</v>
      </c>
      <c r="DB1607">
        <v>114562</v>
      </c>
      <c r="DC1607">
        <v>114562</v>
      </c>
      <c r="DD1607">
        <v>114562</v>
      </c>
      <c r="DE1607">
        <v>114562</v>
      </c>
      <c r="DF1607">
        <v>114562</v>
      </c>
      <c r="DG1607">
        <v>114562</v>
      </c>
      <c r="DH1607">
        <v>114562</v>
      </c>
      <c r="DI1607">
        <v>114562</v>
      </c>
      <c r="DJ1607">
        <v>114562</v>
      </c>
      <c r="DK1607">
        <v>114562</v>
      </c>
      <c r="DL1607">
        <v>114562</v>
      </c>
      <c r="DM1607">
        <v>114562</v>
      </c>
      <c r="DN1607">
        <f t="shared" si="29"/>
        <v>1374744</v>
      </c>
    </row>
    <row r="1608" spans="89:118" x14ac:dyDescent="0.45">
      <c r="CK1608" t="s">
        <v>1037</v>
      </c>
      <c r="CL1608" t="s">
        <v>3101</v>
      </c>
      <c r="CM1608" s="32">
        <v>2000</v>
      </c>
      <c r="CN1608" s="32">
        <v>2000</v>
      </c>
      <c r="CO1608" s="32">
        <v>2000</v>
      </c>
      <c r="CP1608" s="32">
        <v>2000</v>
      </c>
      <c r="CQ1608" s="32">
        <v>2000</v>
      </c>
      <c r="CR1608" s="32">
        <v>2000</v>
      </c>
      <c r="CS1608" s="32">
        <v>2000</v>
      </c>
      <c r="CT1608" s="32">
        <v>2000</v>
      </c>
      <c r="CU1608" s="32">
        <v>2000</v>
      </c>
      <c r="CV1608" s="32">
        <v>2000</v>
      </c>
      <c r="CW1608" s="32">
        <v>2000</v>
      </c>
      <c r="CX1608" s="32">
        <v>2000</v>
      </c>
      <c r="CZ1608" t="s">
        <v>1037</v>
      </c>
      <c r="DA1608" t="s">
        <v>3101</v>
      </c>
      <c r="DB1608">
        <v>2000</v>
      </c>
      <c r="DC1608">
        <v>2000</v>
      </c>
      <c r="DD1608">
        <v>2000</v>
      </c>
      <c r="DE1608">
        <v>2000</v>
      </c>
      <c r="DF1608">
        <v>2000</v>
      </c>
      <c r="DG1608">
        <v>2000</v>
      </c>
      <c r="DH1608">
        <v>2000</v>
      </c>
      <c r="DI1608">
        <v>2000</v>
      </c>
      <c r="DJ1608">
        <v>2000</v>
      </c>
      <c r="DK1608">
        <v>2000</v>
      </c>
      <c r="DL1608">
        <v>2000</v>
      </c>
      <c r="DM1608">
        <v>2000</v>
      </c>
      <c r="DN1608">
        <f t="shared" si="29"/>
        <v>24000</v>
      </c>
    </row>
    <row r="1609" spans="89:118" x14ac:dyDescent="0.45">
      <c r="CK1609" t="s">
        <v>1037</v>
      </c>
      <c r="CL1609" t="s">
        <v>3781</v>
      </c>
      <c r="CM1609" s="32">
        <v>75400</v>
      </c>
      <c r="CN1609" s="32">
        <v>75400</v>
      </c>
      <c r="CO1609" s="32">
        <v>75400</v>
      </c>
      <c r="CP1609" s="32">
        <v>75400</v>
      </c>
      <c r="CQ1609" s="32">
        <v>75400</v>
      </c>
      <c r="CR1609" s="32">
        <v>75400</v>
      </c>
      <c r="CS1609" s="32">
        <v>75400</v>
      </c>
      <c r="CT1609" s="32">
        <v>75400</v>
      </c>
      <c r="CU1609" s="32">
        <v>75400</v>
      </c>
      <c r="CV1609" s="32">
        <v>75400</v>
      </c>
      <c r="CW1609" s="32">
        <v>75400</v>
      </c>
      <c r="CX1609" s="32">
        <v>75400</v>
      </c>
      <c r="CZ1609" t="s">
        <v>1037</v>
      </c>
      <c r="DA1609" t="s">
        <v>3781</v>
      </c>
      <c r="DB1609">
        <v>75400</v>
      </c>
      <c r="DC1609">
        <v>75400</v>
      </c>
      <c r="DD1609">
        <v>75400</v>
      </c>
      <c r="DE1609">
        <v>75400</v>
      </c>
      <c r="DF1609">
        <v>75400</v>
      </c>
      <c r="DG1609">
        <v>75400</v>
      </c>
      <c r="DH1609">
        <v>75400</v>
      </c>
      <c r="DI1609">
        <v>75400</v>
      </c>
      <c r="DJ1609">
        <v>75400</v>
      </c>
      <c r="DK1609">
        <v>75400</v>
      </c>
      <c r="DL1609">
        <v>75400</v>
      </c>
      <c r="DM1609">
        <v>75400</v>
      </c>
      <c r="DN1609">
        <f t="shared" si="29"/>
        <v>904800</v>
      </c>
    </row>
    <row r="1610" spans="89:118" x14ac:dyDescent="0.45">
      <c r="CK1610" t="s">
        <v>120</v>
      </c>
      <c r="CL1610" t="s">
        <v>3109</v>
      </c>
      <c r="CM1610" s="32">
        <v>50</v>
      </c>
      <c r="CN1610" s="32">
        <v>0</v>
      </c>
      <c r="CO1610" s="32">
        <v>0</v>
      </c>
      <c r="CP1610" s="32">
        <v>0</v>
      </c>
      <c r="CQ1610" s="32">
        <v>150</v>
      </c>
      <c r="CR1610" s="32">
        <v>0</v>
      </c>
      <c r="CS1610" s="32">
        <v>100</v>
      </c>
      <c r="CT1610" s="32">
        <v>0</v>
      </c>
      <c r="CU1610" s="32">
        <v>0</v>
      </c>
      <c r="CV1610" s="32">
        <v>0</v>
      </c>
      <c r="CW1610" s="32">
        <v>0</v>
      </c>
      <c r="CX1610" s="32">
        <v>0</v>
      </c>
      <c r="CZ1610" t="s">
        <v>120</v>
      </c>
      <c r="DA1610" t="s">
        <v>3109</v>
      </c>
      <c r="DB1610">
        <v>50</v>
      </c>
      <c r="DC1610">
        <v>0</v>
      </c>
      <c r="DD1610">
        <v>0</v>
      </c>
      <c r="DE1610">
        <v>0</v>
      </c>
      <c r="DF1610">
        <v>150</v>
      </c>
      <c r="DG1610">
        <v>0</v>
      </c>
      <c r="DH1610">
        <v>100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f t="shared" si="29"/>
        <v>300</v>
      </c>
    </row>
    <row r="1611" spans="89:118" x14ac:dyDescent="0.45">
      <c r="CK1611" t="s">
        <v>120</v>
      </c>
      <c r="CL1611" t="s">
        <v>3111</v>
      </c>
      <c r="CM1611" s="32">
        <v>0</v>
      </c>
      <c r="CN1611" s="32">
        <v>0</v>
      </c>
      <c r="CO1611" s="32">
        <v>0</v>
      </c>
      <c r="CP1611" s="32">
        <v>0</v>
      </c>
      <c r="CQ1611" s="32">
        <v>0</v>
      </c>
      <c r="CR1611" s="32">
        <v>39</v>
      </c>
      <c r="CS1611" s="32">
        <v>840</v>
      </c>
      <c r="CT1611" s="32">
        <v>0</v>
      </c>
      <c r="CU1611" s="32">
        <v>0</v>
      </c>
      <c r="CV1611" s="32">
        <v>0</v>
      </c>
      <c r="CW1611" s="32">
        <v>0</v>
      </c>
      <c r="CX1611" s="32">
        <v>60</v>
      </c>
      <c r="CZ1611" t="s">
        <v>120</v>
      </c>
      <c r="DA1611" t="s">
        <v>3111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39</v>
      </c>
      <c r="DH1611">
        <v>840</v>
      </c>
      <c r="DI1611">
        <v>0</v>
      </c>
      <c r="DJ1611">
        <v>0</v>
      </c>
      <c r="DK1611">
        <v>0</v>
      </c>
      <c r="DL1611">
        <v>0</v>
      </c>
      <c r="DM1611">
        <v>60</v>
      </c>
      <c r="DN1611">
        <f t="shared" si="29"/>
        <v>939</v>
      </c>
    </row>
    <row r="1612" spans="89:118" x14ac:dyDescent="0.45">
      <c r="CK1612" t="s">
        <v>120</v>
      </c>
      <c r="CL1612" t="s">
        <v>3112</v>
      </c>
      <c r="CM1612" s="32">
        <v>27075</v>
      </c>
      <c r="CN1612" s="32">
        <v>27075</v>
      </c>
      <c r="CO1612" s="32">
        <v>27075</v>
      </c>
      <c r="CP1612" s="32">
        <v>27075</v>
      </c>
      <c r="CQ1612" s="32">
        <v>27075</v>
      </c>
      <c r="CR1612" s="32">
        <v>27075</v>
      </c>
      <c r="CS1612" s="32">
        <v>27075</v>
      </c>
      <c r="CT1612" s="32">
        <v>27075</v>
      </c>
      <c r="CU1612" s="32">
        <v>27075</v>
      </c>
      <c r="CV1612" s="32">
        <v>27075</v>
      </c>
      <c r="CW1612" s="32">
        <v>27075</v>
      </c>
      <c r="CX1612" s="32">
        <v>27075</v>
      </c>
      <c r="CZ1612" t="s">
        <v>120</v>
      </c>
      <c r="DA1612" t="s">
        <v>3112</v>
      </c>
      <c r="DB1612">
        <v>27075</v>
      </c>
      <c r="DC1612">
        <v>27075</v>
      </c>
      <c r="DD1612">
        <v>27075</v>
      </c>
      <c r="DE1612">
        <v>27075</v>
      </c>
      <c r="DF1612">
        <v>27075</v>
      </c>
      <c r="DG1612">
        <v>27075</v>
      </c>
      <c r="DH1612">
        <v>27075</v>
      </c>
      <c r="DI1612">
        <v>27075</v>
      </c>
      <c r="DJ1612">
        <v>27075</v>
      </c>
      <c r="DK1612">
        <v>27075</v>
      </c>
      <c r="DL1612">
        <v>27075</v>
      </c>
      <c r="DM1612">
        <v>27075</v>
      </c>
      <c r="DN1612">
        <f t="shared" si="29"/>
        <v>324900</v>
      </c>
    </row>
    <row r="1613" spans="89:118" x14ac:dyDescent="0.45">
      <c r="CK1613" t="s">
        <v>120</v>
      </c>
      <c r="CL1613" t="s">
        <v>3402</v>
      </c>
      <c r="CM1613" s="32">
        <v>409123</v>
      </c>
      <c r="CN1613" s="32">
        <v>522334</v>
      </c>
      <c r="CO1613" s="32">
        <v>494789</v>
      </c>
      <c r="CP1613" s="32">
        <v>428836</v>
      </c>
      <c r="CQ1613" s="32">
        <v>423908</v>
      </c>
      <c r="CR1613" s="32">
        <v>393604</v>
      </c>
      <c r="CS1613" s="32">
        <v>454930</v>
      </c>
      <c r="CT1613" s="32">
        <v>411050</v>
      </c>
      <c r="CU1613" s="32">
        <v>426903</v>
      </c>
      <c r="CV1613" s="32">
        <v>398086</v>
      </c>
      <c r="CW1613" s="32">
        <v>402291</v>
      </c>
      <c r="CX1613" s="32">
        <v>410622</v>
      </c>
      <c r="CZ1613" t="s">
        <v>120</v>
      </c>
      <c r="DA1613" t="s">
        <v>3402</v>
      </c>
      <c r="DB1613">
        <v>409123</v>
      </c>
      <c r="DC1613">
        <v>522334</v>
      </c>
      <c r="DD1613">
        <v>494789</v>
      </c>
      <c r="DE1613">
        <v>428836</v>
      </c>
      <c r="DF1613">
        <v>423908</v>
      </c>
      <c r="DG1613">
        <v>393604</v>
      </c>
      <c r="DH1613">
        <v>454930</v>
      </c>
      <c r="DI1613">
        <v>411050</v>
      </c>
      <c r="DJ1613">
        <v>426903</v>
      </c>
      <c r="DK1613">
        <v>398086</v>
      </c>
      <c r="DL1613">
        <v>402291</v>
      </c>
      <c r="DM1613">
        <v>410622</v>
      </c>
      <c r="DN1613">
        <f t="shared" si="29"/>
        <v>5176476</v>
      </c>
    </row>
    <row r="1614" spans="89:118" x14ac:dyDescent="0.45">
      <c r="CK1614" t="s">
        <v>120</v>
      </c>
      <c r="CL1614" t="s">
        <v>3103</v>
      </c>
      <c r="CM1614" s="32">
        <v>78453</v>
      </c>
      <c r="CN1614" s="32">
        <v>83354</v>
      </c>
      <c r="CO1614" s="32">
        <v>87524</v>
      </c>
      <c r="CP1614" s="32">
        <v>75808</v>
      </c>
      <c r="CQ1614" s="32">
        <v>79381</v>
      </c>
      <c r="CR1614" s="32">
        <v>77613</v>
      </c>
      <c r="CS1614" s="32">
        <v>84057</v>
      </c>
      <c r="CT1614" s="32">
        <v>71456</v>
      </c>
      <c r="CU1614" s="32">
        <v>82157</v>
      </c>
      <c r="CV1614" s="32">
        <v>72508</v>
      </c>
      <c r="CW1614" s="32">
        <v>74547</v>
      </c>
      <c r="CX1614" s="32">
        <v>76991</v>
      </c>
      <c r="CZ1614" t="s">
        <v>120</v>
      </c>
      <c r="DA1614" t="s">
        <v>3103</v>
      </c>
      <c r="DB1614">
        <v>78453</v>
      </c>
      <c r="DC1614">
        <v>83354</v>
      </c>
      <c r="DD1614">
        <v>87524</v>
      </c>
      <c r="DE1614">
        <v>75808</v>
      </c>
      <c r="DF1614">
        <v>79381</v>
      </c>
      <c r="DG1614">
        <v>77613</v>
      </c>
      <c r="DH1614">
        <v>84057</v>
      </c>
      <c r="DI1614">
        <v>71456</v>
      </c>
      <c r="DJ1614">
        <v>82157</v>
      </c>
      <c r="DK1614">
        <v>72508</v>
      </c>
      <c r="DL1614">
        <v>74547</v>
      </c>
      <c r="DM1614">
        <v>76991</v>
      </c>
      <c r="DN1614">
        <f t="shared" si="29"/>
        <v>943849</v>
      </c>
    </row>
    <row r="1615" spans="89:118" x14ac:dyDescent="0.45">
      <c r="CK1615" t="s">
        <v>120</v>
      </c>
      <c r="CL1615" t="s">
        <v>3107</v>
      </c>
      <c r="CM1615" s="32">
        <v>114477</v>
      </c>
      <c r="CN1615" s="32">
        <v>123542</v>
      </c>
      <c r="CO1615" s="32">
        <v>119181</v>
      </c>
      <c r="CP1615" s="32">
        <v>116192</v>
      </c>
      <c r="CQ1615" s="32">
        <v>122170</v>
      </c>
      <c r="CR1615" s="32">
        <v>125796</v>
      </c>
      <c r="CS1615" s="32">
        <v>122415</v>
      </c>
      <c r="CT1615" s="32">
        <v>115702</v>
      </c>
      <c r="CU1615" s="32">
        <v>123395</v>
      </c>
      <c r="CV1615" s="32">
        <v>112762</v>
      </c>
      <c r="CW1615" s="32">
        <v>114624</v>
      </c>
      <c r="CX1615" s="32">
        <v>130157</v>
      </c>
      <c r="CZ1615" t="s">
        <v>120</v>
      </c>
      <c r="DA1615" t="s">
        <v>3107</v>
      </c>
      <c r="DB1615">
        <v>114477</v>
      </c>
      <c r="DC1615">
        <v>123542</v>
      </c>
      <c r="DD1615">
        <v>119181</v>
      </c>
      <c r="DE1615">
        <v>116192</v>
      </c>
      <c r="DF1615">
        <v>122170</v>
      </c>
      <c r="DG1615">
        <v>125796</v>
      </c>
      <c r="DH1615">
        <v>122415</v>
      </c>
      <c r="DI1615">
        <v>115702</v>
      </c>
      <c r="DJ1615">
        <v>123395</v>
      </c>
      <c r="DK1615">
        <v>112762</v>
      </c>
      <c r="DL1615">
        <v>114624</v>
      </c>
      <c r="DM1615">
        <v>130157</v>
      </c>
      <c r="DN1615">
        <f t="shared" si="29"/>
        <v>1440413</v>
      </c>
    </row>
    <row r="1616" spans="89:118" x14ac:dyDescent="0.45">
      <c r="CK1616" t="s">
        <v>1039</v>
      </c>
      <c r="CL1616" t="s">
        <v>3109</v>
      </c>
      <c r="CM1616" s="32">
        <v>37130</v>
      </c>
      <c r="CN1616" s="32">
        <v>37130</v>
      </c>
      <c r="CO1616" s="32">
        <v>37130</v>
      </c>
      <c r="CP1616" s="32">
        <v>38680</v>
      </c>
      <c r="CQ1616" s="32">
        <v>37130</v>
      </c>
      <c r="CR1616" s="32">
        <v>37130</v>
      </c>
      <c r="CS1616" s="32">
        <v>37130</v>
      </c>
      <c r="CT1616" s="32">
        <v>37130</v>
      </c>
      <c r="CU1616" s="32">
        <v>37130</v>
      </c>
      <c r="CV1616" s="32">
        <v>37130</v>
      </c>
      <c r="CW1616" s="32">
        <v>29750</v>
      </c>
      <c r="CX1616" s="32">
        <v>29750</v>
      </c>
      <c r="CZ1616" t="s">
        <v>1039</v>
      </c>
      <c r="DA1616" t="s">
        <v>3109</v>
      </c>
      <c r="DB1616">
        <v>37130</v>
      </c>
      <c r="DC1616">
        <v>37130</v>
      </c>
      <c r="DD1616">
        <v>37130</v>
      </c>
      <c r="DE1616">
        <v>38680</v>
      </c>
      <c r="DF1616">
        <v>37130</v>
      </c>
      <c r="DG1616">
        <v>37130</v>
      </c>
      <c r="DH1616">
        <v>37130</v>
      </c>
      <c r="DI1616">
        <v>37130</v>
      </c>
      <c r="DJ1616">
        <v>37130</v>
      </c>
      <c r="DK1616">
        <v>37130</v>
      </c>
      <c r="DL1616">
        <v>29750</v>
      </c>
      <c r="DM1616">
        <v>29750</v>
      </c>
      <c r="DN1616">
        <f t="shared" si="29"/>
        <v>432350</v>
      </c>
    </row>
    <row r="1617" spans="89:118" x14ac:dyDescent="0.45">
      <c r="CK1617" t="s">
        <v>1039</v>
      </c>
      <c r="CL1617" t="s">
        <v>3108</v>
      </c>
      <c r="CM1617" s="32">
        <v>0</v>
      </c>
      <c r="CN1617" s="32">
        <v>0</v>
      </c>
      <c r="CO1617" s="32">
        <v>0</v>
      </c>
      <c r="CP1617" s="32">
        <v>0</v>
      </c>
      <c r="CQ1617" s="32">
        <v>0</v>
      </c>
      <c r="CR1617" s="32">
        <v>0</v>
      </c>
      <c r="CS1617" s="32">
        <v>0</v>
      </c>
      <c r="CT1617" s="32">
        <v>6452</v>
      </c>
      <c r="CU1617" s="32">
        <v>10000</v>
      </c>
      <c r="CV1617" s="32">
        <v>10000</v>
      </c>
      <c r="CW1617" s="32">
        <v>10000</v>
      </c>
      <c r="CX1617" s="32">
        <v>10000</v>
      </c>
      <c r="CZ1617" t="s">
        <v>1039</v>
      </c>
      <c r="DA1617" t="s">
        <v>3108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6452</v>
      </c>
      <c r="DJ1617">
        <v>10000</v>
      </c>
      <c r="DK1617">
        <v>10000</v>
      </c>
      <c r="DL1617">
        <v>10000</v>
      </c>
      <c r="DM1617">
        <v>10000</v>
      </c>
      <c r="DN1617">
        <f t="shared" si="29"/>
        <v>46452</v>
      </c>
    </row>
    <row r="1618" spans="89:118" x14ac:dyDescent="0.45">
      <c r="CK1618" t="s">
        <v>1039</v>
      </c>
      <c r="CL1618" t="s">
        <v>3111</v>
      </c>
      <c r="CM1618" s="32">
        <v>32000</v>
      </c>
      <c r="CN1618" s="32">
        <v>32000</v>
      </c>
      <c r="CO1618" s="32">
        <v>32000</v>
      </c>
      <c r="CP1618" s="32">
        <v>32000</v>
      </c>
      <c r="CQ1618" s="32">
        <v>32000</v>
      </c>
      <c r="CR1618" s="32">
        <v>32000</v>
      </c>
      <c r="CS1618" s="32">
        <v>32009</v>
      </c>
      <c r="CT1618" s="32">
        <v>32000</v>
      </c>
      <c r="CU1618" s="32">
        <v>32000</v>
      </c>
      <c r="CV1618" s="32">
        <v>32000</v>
      </c>
      <c r="CW1618" s="32">
        <v>32000</v>
      </c>
      <c r="CX1618" s="32">
        <v>32000</v>
      </c>
      <c r="CZ1618" t="s">
        <v>1039</v>
      </c>
      <c r="DA1618" t="s">
        <v>3111</v>
      </c>
      <c r="DB1618">
        <v>32000</v>
      </c>
      <c r="DC1618">
        <v>32000</v>
      </c>
      <c r="DD1618">
        <v>32000</v>
      </c>
      <c r="DE1618">
        <v>32000</v>
      </c>
      <c r="DF1618">
        <v>32000</v>
      </c>
      <c r="DG1618">
        <v>32000</v>
      </c>
      <c r="DH1618">
        <v>32009</v>
      </c>
      <c r="DI1618">
        <v>32000</v>
      </c>
      <c r="DJ1618">
        <v>32000</v>
      </c>
      <c r="DK1618">
        <v>32000</v>
      </c>
      <c r="DL1618">
        <v>32000</v>
      </c>
      <c r="DM1618">
        <v>32000</v>
      </c>
      <c r="DN1618">
        <f t="shared" si="29"/>
        <v>384009</v>
      </c>
    </row>
    <row r="1619" spans="89:118" x14ac:dyDescent="0.45">
      <c r="CK1619" t="s">
        <v>1039</v>
      </c>
      <c r="CL1619" t="s">
        <v>3100</v>
      </c>
      <c r="CM1619" s="32">
        <v>158962</v>
      </c>
      <c r="CN1619" s="32">
        <v>158962</v>
      </c>
      <c r="CO1619" s="32">
        <v>158962</v>
      </c>
      <c r="CP1619" s="32">
        <v>158962</v>
      </c>
      <c r="CQ1619" s="32">
        <v>158962</v>
      </c>
      <c r="CR1619" s="32">
        <v>158962</v>
      </c>
      <c r="CS1619" s="32">
        <v>158962</v>
      </c>
      <c r="CT1619" s="32">
        <v>158962</v>
      </c>
      <c r="CU1619" s="32">
        <v>158962</v>
      </c>
      <c r="CV1619" s="32">
        <v>158962</v>
      </c>
      <c r="CW1619" s="32">
        <v>158962</v>
      </c>
      <c r="CX1619" s="32">
        <v>158962</v>
      </c>
      <c r="CZ1619" t="s">
        <v>1039</v>
      </c>
      <c r="DA1619" t="s">
        <v>3100</v>
      </c>
      <c r="DB1619">
        <v>158962</v>
      </c>
      <c r="DC1619">
        <v>158962</v>
      </c>
      <c r="DD1619">
        <v>158962</v>
      </c>
      <c r="DE1619">
        <v>158962</v>
      </c>
      <c r="DF1619">
        <v>158962</v>
      </c>
      <c r="DG1619">
        <v>158962</v>
      </c>
      <c r="DH1619">
        <v>158962</v>
      </c>
      <c r="DI1619">
        <v>158962</v>
      </c>
      <c r="DJ1619">
        <v>158962</v>
      </c>
      <c r="DK1619">
        <v>158962</v>
      </c>
      <c r="DL1619">
        <v>158962</v>
      </c>
      <c r="DM1619">
        <v>158962</v>
      </c>
      <c r="DN1619">
        <f t="shared" si="29"/>
        <v>1907544</v>
      </c>
    </row>
    <row r="1620" spans="89:118" x14ac:dyDescent="0.45">
      <c r="CK1620" t="s">
        <v>1039</v>
      </c>
      <c r="CL1620" t="s">
        <v>3112</v>
      </c>
      <c r="CM1620" s="32">
        <v>24225</v>
      </c>
      <c r="CN1620" s="32">
        <v>24225</v>
      </c>
      <c r="CO1620" s="32">
        <v>24225</v>
      </c>
      <c r="CP1620" s="32">
        <v>24225</v>
      </c>
      <c r="CQ1620" s="32">
        <v>24225</v>
      </c>
      <c r="CR1620" s="32">
        <v>24225</v>
      </c>
      <c r="CS1620" s="32">
        <v>24225</v>
      </c>
      <c r="CT1620" s="32">
        <v>24225</v>
      </c>
      <c r="CU1620" s="32">
        <v>24225</v>
      </c>
      <c r="CV1620" s="32">
        <v>24225</v>
      </c>
      <c r="CW1620" s="32">
        <v>24225</v>
      </c>
      <c r="CX1620" s="32">
        <v>24225</v>
      </c>
      <c r="CZ1620" t="s">
        <v>1039</v>
      </c>
      <c r="DA1620" t="s">
        <v>3112</v>
      </c>
      <c r="DB1620">
        <v>24225</v>
      </c>
      <c r="DC1620">
        <v>24225</v>
      </c>
      <c r="DD1620">
        <v>24225</v>
      </c>
      <c r="DE1620">
        <v>24225</v>
      </c>
      <c r="DF1620">
        <v>24225</v>
      </c>
      <c r="DG1620">
        <v>24225</v>
      </c>
      <c r="DH1620">
        <v>24225</v>
      </c>
      <c r="DI1620">
        <v>24225</v>
      </c>
      <c r="DJ1620">
        <v>24225</v>
      </c>
      <c r="DK1620">
        <v>24225</v>
      </c>
      <c r="DL1620">
        <v>24225</v>
      </c>
      <c r="DM1620">
        <v>24225</v>
      </c>
      <c r="DN1620">
        <f t="shared" si="29"/>
        <v>290700</v>
      </c>
    </row>
    <row r="1621" spans="89:118" x14ac:dyDescent="0.45">
      <c r="CK1621" t="s">
        <v>1039</v>
      </c>
      <c r="CL1621" t="s">
        <v>3101</v>
      </c>
      <c r="CM1621" s="32">
        <v>0</v>
      </c>
      <c r="CN1621" s="32">
        <v>0</v>
      </c>
      <c r="CO1621" s="32">
        <v>0</v>
      </c>
      <c r="CP1621" s="32">
        <v>0</v>
      </c>
      <c r="CQ1621" s="32">
        <v>0</v>
      </c>
      <c r="CR1621" s="32">
        <v>0</v>
      </c>
      <c r="CS1621" s="32">
        <v>0</v>
      </c>
      <c r="CT1621" s="32">
        <v>0</v>
      </c>
      <c r="CU1621" s="32">
        <v>0</v>
      </c>
      <c r="CV1621" s="32">
        <v>0</v>
      </c>
      <c r="CW1621" s="32">
        <v>0</v>
      </c>
      <c r="CX1621" s="32">
        <v>0</v>
      </c>
      <c r="CZ1621" t="s">
        <v>1039</v>
      </c>
      <c r="DA1621" t="s">
        <v>3101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f t="shared" si="29"/>
        <v>0</v>
      </c>
    </row>
    <row r="1622" spans="89:118" x14ac:dyDescent="0.45">
      <c r="CK1622" t="s">
        <v>1039</v>
      </c>
      <c r="CL1622" t="s">
        <v>3103</v>
      </c>
      <c r="CM1622" s="32">
        <v>86111</v>
      </c>
      <c r="CN1622" s="32">
        <v>86826</v>
      </c>
      <c r="CO1622" s="32">
        <v>85760</v>
      </c>
      <c r="CP1622" s="32">
        <v>92551</v>
      </c>
      <c r="CQ1622" s="32">
        <v>85140</v>
      </c>
      <c r="CR1622" s="32">
        <v>95040</v>
      </c>
      <c r="CS1622" s="32">
        <v>85428</v>
      </c>
      <c r="CT1622" s="32">
        <v>92524</v>
      </c>
      <c r="CU1622" s="32">
        <v>89949</v>
      </c>
      <c r="CV1622" s="32">
        <v>82653</v>
      </c>
      <c r="CW1622" s="32">
        <v>82371</v>
      </c>
      <c r="CX1622" s="32">
        <v>80976</v>
      </c>
      <c r="CZ1622" t="s">
        <v>1039</v>
      </c>
      <c r="DA1622" t="s">
        <v>3103</v>
      </c>
      <c r="DB1622">
        <v>86111</v>
      </c>
      <c r="DC1622">
        <v>86826</v>
      </c>
      <c r="DD1622">
        <v>85760</v>
      </c>
      <c r="DE1622">
        <v>92551</v>
      </c>
      <c r="DF1622">
        <v>85140</v>
      </c>
      <c r="DG1622">
        <v>95040</v>
      </c>
      <c r="DH1622">
        <v>85428</v>
      </c>
      <c r="DI1622">
        <v>92524</v>
      </c>
      <c r="DJ1622">
        <v>89949</v>
      </c>
      <c r="DK1622">
        <v>82653</v>
      </c>
      <c r="DL1622">
        <v>82371</v>
      </c>
      <c r="DM1622">
        <v>80976</v>
      </c>
      <c r="DN1622">
        <f t="shared" si="29"/>
        <v>1045329</v>
      </c>
    </row>
    <row r="1623" spans="89:118" x14ac:dyDescent="0.45">
      <c r="CK1623" t="s">
        <v>1039</v>
      </c>
      <c r="CL1623" t="s">
        <v>3107</v>
      </c>
      <c r="CM1623" s="32">
        <v>52342</v>
      </c>
      <c r="CN1623" s="32">
        <v>50981</v>
      </c>
      <c r="CO1623" s="32">
        <v>45566</v>
      </c>
      <c r="CP1623" s="32">
        <v>41960</v>
      </c>
      <c r="CQ1623" s="32">
        <v>40374</v>
      </c>
      <c r="CR1623" s="32">
        <v>36613</v>
      </c>
      <c r="CS1623" s="32">
        <v>34294</v>
      </c>
      <c r="CT1623" s="32">
        <v>34537</v>
      </c>
      <c r="CU1623" s="32">
        <v>37135</v>
      </c>
      <c r="CV1623" s="32">
        <v>35690</v>
      </c>
      <c r="CW1623" s="32">
        <v>39703</v>
      </c>
      <c r="CX1623" s="32">
        <v>35743</v>
      </c>
      <c r="CZ1623" t="s">
        <v>1039</v>
      </c>
      <c r="DA1623" t="s">
        <v>3107</v>
      </c>
      <c r="DB1623">
        <v>52342</v>
      </c>
      <c r="DC1623">
        <v>50981</v>
      </c>
      <c r="DD1623">
        <v>45566</v>
      </c>
      <c r="DE1623">
        <v>41960</v>
      </c>
      <c r="DF1623">
        <v>40374</v>
      </c>
      <c r="DG1623">
        <v>36613</v>
      </c>
      <c r="DH1623">
        <v>34294</v>
      </c>
      <c r="DI1623">
        <v>34537</v>
      </c>
      <c r="DJ1623">
        <v>37135</v>
      </c>
      <c r="DK1623">
        <v>35690</v>
      </c>
      <c r="DL1623">
        <v>39703</v>
      </c>
      <c r="DM1623">
        <v>35743</v>
      </c>
      <c r="DN1623">
        <f t="shared" si="29"/>
        <v>484938</v>
      </c>
    </row>
    <row r="1624" spans="89:118" x14ac:dyDescent="0.45">
      <c r="CK1624" t="s">
        <v>470</v>
      </c>
      <c r="CL1624" t="s">
        <v>3109</v>
      </c>
      <c r="CM1624" s="32">
        <v>9170</v>
      </c>
      <c r="CN1624" s="32">
        <v>9220</v>
      </c>
      <c r="CO1624" s="32">
        <v>9220</v>
      </c>
      <c r="CP1624" s="32">
        <v>9420</v>
      </c>
      <c r="CQ1624" s="32">
        <v>9270</v>
      </c>
      <c r="CR1624" s="32">
        <v>9270</v>
      </c>
      <c r="CS1624" s="32">
        <v>9520</v>
      </c>
      <c r="CT1624" s="32">
        <v>9270</v>
      </c>
      <c r="CU1624" s="32">
        <v>9420</v>
      </c>
      <c r="CV1624" s="32">
        <v>9320</v>
      </c>
      <c r="CW1624" s="32">
        <v>2650</v>
      </c>
      <c r="CX1624" s="32">
        <v>2400</v>
      </c>
      <c r="CZ1624" t="s">
        <v>470</v>
      </c>
      <c r="DA1624" t="s">
        <v>3109</v>
      </c>
      <c r="DB1624">
        <v>9170</v>
      </c>
      <c r="DC1624">
        <v>9220</v>
      </c>
      <c r="DD1624">
        <v>9220</v>
      </c>
      <c r="DE1624">
        <v>9420</v>
      </c>
      <c r="DF1624">
        <v>9270</v>
      </c>
      <c r="DG1624">
        <v>9270</v>
      </c>
      <c r="DH1624">
        <v>9520</v>
      </c>
      <c r="DI1624">
        <v>9270</v>
      </c>
      <c r="DJ1624">
        <v>9420</v>
      </c>
      <c r="DK1624">
        <v>9320</v>
      </c>
      <c r="DL1624">
        <v>2650</v>
      </c>
      <c r="DM1624">
        <v>2400</v>
      </c>
      <c r="DN1624">
        <f t="shared" si="29"/>
        <v>98150</v>
      </c>
    </row>
    <row r="1625" spans="89:118" x14ac:dyDescent="0.45">
      <c r="CK1625" t="s">
        <v>470</v>
      </c>
      <c r="CL1625" t="s">
        <v>3119</v>
      </c>
      <c r="CM1625" s="32">
        <v>0</v>
      </c>
      <c r="CN1625" s="32">
        <v>0</v>
      </c>
      <c r="CO1625" s="32">
        <v>0</v>
      </c>
      <c r="CP1625" s="32">
        <v>0</v>
      </c>
      <c r="CQ1625" s="32">
        <v>795</v>
      </c>
      <c r="CR1625" s="32">
        <v>0</v>
      </c>
      <c r="CS1625" s="32">
        <v>794</v>
      </c>
      <c r="CT1625" s="32">
        <v>810</v>
      </c>
      <c r="CU1625" s="32">
        <v>810</v>
      </c>
      <c r="CV1625" s="32">
        <v>810</v>
      </c>
      <c r="CW1625" s="32">
        <v>392</v>
      </c>
      <c r="CX1625" s="32">
        <v>0</v>
      </c>
      <c r="CZ1625" t="s">
        <v>470</v>
      </c>
      <c r="DA1625" t="s">
        <v>3119</v>
      </c>
      <c r="DB1625">
        <v>0</v>
      </c>
      <c r="DC1625">
        <v>0</v>
      </c>
      <c r="DD1625">
        <v>0</v>
      </c>
      <c r="DE1625">
        <v>0</v>
      </c>
      <c r="DF1625">
        <v>795</v>
      </c>
      <c r="DG1625">
        <v>0</v>
      </c>
      <c r="DH1625">
        <v>794</v>
      </c>
      <c r="DI1625">
        <v>810</v>
      </c>
      <c r="DJ1625">
        <v>810</v>
      </c>
      <c r="DK1625">
        <v>810</v>
      </c>
      <c r="DL1625">
        <v>392</v>
      </c>
      <c r="DM1625">
        <v>0</v>
      </c>
      <c r="DN1625">
        <f t="shared" si="29"/>
        <v>4411</v>
      </c>
    </row>
    <row r="1626" spans="89:118" x14ac:dyDescent="0.45">
      <c r="CK1626" t="s">
        <v>470</v>
      </c>
      <c r="CL1626" t="s">
        <v>3111</v>
      </c>
      <c r="CM1626" s="32">
        <v>8000</v>
      </c>
      <c r="CN1626" s="32">
        <v>8000</v>
      </c>
      <c r="CO1626" s="32">
        <v>8000</v>
      </c>
      <c r="CP1626" s="32">
        <v>8000</v>
      </c>
      <c r="CQ1626" s="32">
        <v>9493</v>
      </c>
      <c r="CR1626" s="32">
        <v>2023</v>
      </c>
      <c r="CS1626" s="32">
        <v>349</v>
      </c>
      <c r="CT1626" s="32">
        <v>0</v>
      </c>
      <c r="CU1626" s="32">
        <v>0</v>
      </c>
      <c r="CV1626" s="32">
        <v>0</v>
      </c>
      <c r="CW1626" s="32">
        <v>0</v>
      </c>
      <c r="CX1626" s="32">
        <v>0</v>
      </c>
      <c r="CZ1626" t="s">
        <v>470</v>
      </c>
      <c r="DA1626" t="s">
        <v>3111</v>
      </c>
      <c r="DB1626">
        <v>8000</v>
      </c>
      <c r="DC1626">
        <v>8000</v>
      </c>
      <c r="DD1626">
        <v>8000</v>
      </c>
      <c r="DE1626">
        <v>8000</v>
      </c>
      <c r="DF1626">
        <v>9493</v>
      </c>
      <c r="DG1626">
        <v>2023</v>
      </c>
      <c r="DH1626">
        <v>349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f t="shared" si="29"/>
        <v>43865</v>
      </c>
    </row>
    <row r="1627" spans="89:118" x14ac:dyDescent="0.45">
      <c r="CK1627" t="s">
        <v>470</v>
      </c>
      <c r="CL1627" t="s">
        <v>3100</v>
      </c>
      <c r="CM1627" s="32">
        <v>542489.80000000005</v>
      </c>
      <c r="CN1627" s="32">
        <v>542489.80000000005</v>
      </c>
      <c r="CO1627" s="32">
        <v>542489.80000000005</v>
      </c>
      <c r="CP1627" s="32">
        <v>542489.80000000005</v>
      </c>
      <c r="CQ1627" s="32">
        <v>542489.80000000005</v>
      </c>
      <c r="CR1627" s="32">
        <v>542489.80000000005</v>
      </c>
      <c r="CS1627" s="32">
        <v>542489.80000000005</v>
      </c>
      <c r="CT1627" s="32">
        <v>542489.80000000005</v>
      </c>
      <c r="CU1627" s="32">
        <v>542489.80000000005</v>
      </c>
      <c r="CV1627" s="32">
        <v>521586.8</v>
      </c>
      <c r="CW1627" s="32">
        <v>501989.8</v>
      </c>
      <c r="CX1627" s="32">
        <v>501989.8</v>
      </c>
      <c r="CZ1627" t="s">
        <v>470</v>
      </c>
      <c r="DA1627" t="s">
        <v>3100</v>
      </c>
      <c r="DB1627">
        <v>542489.80000000005</v>
      </c>
      <c r="DC1627">
        <v>542489.80000000005</v>
      </c>
      <c r="DD1627">
        <v>542489.80000000005</v>
      </c>
      <c r="DE1627">
        <v>542489.80000000005</v>
      </c>
      <c r="DF1627">
        <v>542489.80000000005</v>
      </c>
      <c r="DG1627">
        <v>542489.80000000005</v>
      </c>
      <c r="DH1627">
        <v>542489.80000000005</v>
      </c>
      <c r="DI1627">
        <v>542489.80000000005</v>
      </c>
      <c r="DJ1627">
        <v>542489.80000000005</v>
      </c>
      <c r="DK1627">
        <v>521586.8</v>
      </c>
      <c r="DL1627">
        <v>501989.8</v>
      </c>
      <c r="DM1627">
        <v>501989.8</v>
      </c>
      <c r="DN1627">
        <f t="shared" si="29"/>
        <v>6407974.5999999987</v>
      </c>
    </row>
    <row r="1628" spans="89:118" x14ac:dyDescent="0.45">
      <c r="CK1628" t="s">
        <v>470</v>
      </c>
      <c r="CL1628" t="s">
        <v>3431</v>
      </c>
      <c r="CM1628" s="32">
        <v>6864</v>
      </c>
      <c r="CN1628" s="32">
        <v>6864</v>
      </c>
      <c r="CO1628" s="32">
        <v>6864</v>
      </c>
      <c r="CP1628" s="32">
        <v>6864</v>
      </c>
      <c r="CQ1628" s="32">
        <v>6864</v>
      </c>
      <c r="CR1628" s="32">
        <v>6864</v>
      </c>
      <c r="CS1628" s="32">
        <v>6864</v>
      </c>
      <c r="CT1628" s="32">
        <v>3764</v>
      </c>
      <c r="CU1628" s="32">
        <v>0</v>
      </c>
      <c r="CV1628" s="32">
        <v>0</v>
      </c>
      <c r="CW1628" s="32">
        <v>0</v>
      </c>
      <c r="CX1628" s="32">
        <v>0</v>
      </c>
      <c r="CZ1628" t="s">
        <v>470</v>
      </c>
      <c r="DA1628" t="s">
        <v>3431</v>
      </c>
      <c r="DB1628">
        <v>6864</v>
      </c>
      <c r="DC1628">
        <v>6864</v>
      </c>
      <c r="DD1628">
        <v>6864</v>
      </c>
      <c r="DE1628">
        <v>6864</v>
      </c>
      <c r="DF1628">
        <v>6864</v>
      </c>
      <c r="DG1628">
        <v>6864</v>
      </c>
      <c r="DH1628">
        <v>6864</v>
      </c>
      <c r="DI1628">
        <v>3764</v>
      </c>
      <c r="DJ1628">
        <v>0</v>
      </c>
      <c r="DK1628">
        <v>0</v>
      </c>
      <c r="DL1628">
        <v>0</v>
      </c>
      <c r="DM1628">
        <v>0</v>
      </c>
      <c r="DN1628">
        <f t="shared" si="29"/>
        <v>51812</v>
      </c>
    </row>
    <row r="1629" spans="89:118" x14ac:dyDescent="0.45">
      <c r="CK1629" t="s">
        <v>470</v>
      </c>
      <c r="CL1629" t="s">
        <v>3104</v>
      </c>
      <c r="CM1629" s="32">
        <v>27600</v>
      </c>
      <c r="CN1629" s="32">
        <v>27600</v>
      </c>
      <c r="CO1629" s="32">
        <v>27600</v>
      </c>
      <c r="CP1629" s="32">
        <v>27600</v>
      </c>
      <c r="CQ1629" s="32">
        <v>27600</v>
      </c>
      <c r="CR1629" s="32">
        <v>27600</v>
      </c>
      <c r="CS1629" s="32">
        <v>27600</v>
      </c>
      <c r="CT1629" s="32">
        <v>34103</v>
      </c>
      <c r="CU1629" s="32">
        <v>42000</v>
      </c>
      <c r="CV1629" s="32">
        <v>42000</v>
      </c>
      <c r="CW1629" s="32">
        <v>42000</v>
      </c>
      <c r="CX1629" s="32">
        <v>42000</v>
      </c>
      <c r="CZ1629" t="s">
        <v>470</v>
      </c>
      <c r="DA1629" t="s">
        <v>3104</v>
      </c>
      <c r="DB1629">
        <v>27600</v>
      </c>
      <c r="DC1629">
        <v>27600</v>
      </c>
      <c r="DD1629">
        <v>27600</v>
      </c>
      <c r="DE1629">
        <v>27600</v>
      </c>
      <c r="DF1629">
        <v>27600</v>
      </c>
      <c r="DG1629">
        <v>27600</v>
      </c>
      <c r="DH1629">
        <v>27600</v>
      </c>
      <c r="DI1629">
        <v>34103</v>
      </c>
      <c r="DJ1629">
        <v>42000</v>
      </c>
      <c r="DK1629">
        <v>42000</v>
      </c>
      <c r="DL1629">
        <v>42000</v>
      </c>
      <c r="DM1629">
        <v>42000</v>
      </c>
      <c r="DN1629">
        <f t="shared" si="29"/>
        <v>395303</v>
      </c>
    </row>
    <row r="1630" spans="89:118" x14ac:dyDescent="0.45">
      <c r="CK1630" t="s">
        <v>470</v>
      </c>
      <c r="CL1630" t="s">
        <v>3112</v>
      </c>
      <c r="CM1630" s="32">
        <v>81697</v>
      </c>
      <c r="CN1630" s="32">
        <v>81697</v>
      </c>
      <c r="CO1630" s="32">
        <v>81697</v>
      </c>
      <c r="CP1630" s="32">
        <v>81697</v>
      </c>
      <c r="CQ1630" s="32">
        <v>81697</v>
      </c>
      <c r="CR1630" s="32">
        <v>81697</v>
      </c>
      <c r="CS1630" s="32">
        <v>81697</v>
      </c>
      <c r="CT1630" s="32">
        <v>81697</v>
      </c>
      <c r="CU1630" s="32">
        <v>81697</v>
      </c>
      <c r="CV1630" s="32">
        <v>81697</v>
      </c>
      <c r="CW1630" s="32">
        <v>81707</v>
      </c>
      <c r="CX1630" s="32">
        <v>80962</v>
      </c>
      <c r="CZ1630" t="s">
        <v>470</v>
      </c>
      <c r="DA1630" t="s">
        <v>3112</v>
      </c>
      <c r="DB1630">
        <v>81697</v>
      </c>
      <c r="DC1630">
        <v>81697</v>
      </c>
      <c r="DD1630">
        <v>81697</v>
      </c>
      <c r="DE1630">
        <v>81697</v>
      </c>
      <c r="DF1630">
        <v>81697</v>
      </c>
      <c r="DG1630">
        <v>81697</v>
      </c>
      <c r="DH1630">
        <v>81697</v>
      </c>
      <c r="DI1630">
        <v>81697</v>
      </c>
      <c r="DJ1630">
        <v>81697</v>
      </c>
      <c r="DK1630">
        <v>81697</v>
      </c>
      <c r="DL1630">
        <v>81707</v>
      </c>
      <c r="DM1630">
        <v>80962</v>
      </c>
      <c r="DN1630">
        <f t="shared" si="29"/>
        <v>979639</v>
      </c>
    </row>
    <row r="1631" spans="89:118" x14ac:dyDescent="0.45">
      <c r="CK1631" t="s">
        <v>470</v>
      </c>
      <c r="CL1631" t="s">
        <v>3117</v>
      </c>
      <c r="CM1631" s="32">
        <v>0</v>
      </c>
      <c r="CN1631" s="32">
        <v>508</v>
      </c>
      <c r="CO1631" s="32">
        <v>0</v>
      </c>
      <c r="CP1631" s="32">
        <v>254</v>
      </c>
      <c r="CQ1631" s="32">
        <v>4550</v>
      </c>
      <c r="CR1631" s="32">
        <v>7000</v>
      </c>
      <c r="CS1631" s="32">
        <v>7700</v>
      </c>
      <c r="CT1631" s="32">
        <v>0</v>
      </c>
      <c r="CU1631" s="32">
        <v>11327</v>
      </c>
      <c r="CV1631" s="32">
        <v>0</v>
      </c>
      <c r="CW1631" s="32">
        <v>5250</v>
      </c>
      <c r="CX1631" s="32">
        <v>22050</v>
      </c>
      <c r="CZ1631" t="s">
        <v>470</v>
      </c>
      <c r="DA1631" t="s">
        <v>3117</v>
      </c>
      <c r="DB1631">
        <v>0</v>
      </c>
      <c r="DC1631">
        <v>508</v>
      </c>
      <c r="DD1631">
        <v>0</v>
      </c>
      <c r="DE1631">
        <v>254</v>
      </c>
      <c r="DF1631">
        <v>4550</v>
      </c>
      <c r="DG1631">
        <v>7000</v>
      </c>
      <c r="DH1631">
        <v>7700</v>
      </c>
      <c r="DI1631">
        <v>0</v>
      </c>
      <c r="DJ1631">
        <v>11327</v>
      </c>
      <c r="DK1631">
        <v>0</v>
      </c>
      <c r="DL1631">
        <v>5250</v>
      </c>
      <c r="DM1631">
        <v>22050</v>
      </c>
      <c r="DN1631">
        <f t="shared" si="29"/>
        <v>58639</v>
      </c>
    </row>
    <row r="1632" spans="89:118" x14ac:dyDescent="0.45">
      <c r="CK1632" t="s">
        <v>470</v>
      </c>
      <c r="CL1632" t="s">
        <v>3105</v>
      </c>
      <c r="CM1632" s="32">
        <v>3000</v>
      </c>
      <c r="CN1632" s="32">
        <v>3000</v>
      </c>
      <c r="CO1632" s="32">
        <v>3000</v>
      </c>
      <c r="CP1632" s="32">
        <v>3000</v>
      </c>
      <c r="CQ1632" s="32">
        <v>3000</v>
      </c>
      <c r="CR1632" s="32">
        <v>3000</v>
      </c>
      <c r="CS1632" s="32">
        <v>3000</v>
      </c>
      <c r="CT1632" s="32">
        <v>3000</v>
      </c>
      <c r="CU1632" s="32">
        <v>3000</v>
      </c>
      <c r="CV1632" s="32">
        <v>3000</v>
      </c>
      <c r="CW1632" s="32">
        <v>3000</v>
      </c>
      <c r="CX1632" s="32">
        <v>3000</v>
      </c>
      <c r="CZ1632" t="s">
        <v>470</v>
      </c>
      <c r="DA1632" t="s">
        <v>3105</v>
      </c>
      <c r="DB1632">
        <v>3000</v>
      </c>
      <c r="DC1632">
        <v>3000</v>
      </c>
      <c r="DD1632">
        <v>3000</v>
      </c>
      <c r="DE1632">
        <v>3000</v>
      </c>
      <c r="DF1632">
        <v>3000</v>
      </c>
      <c r="DG1632">
        <v>3000</v>
      </c>
      <c r="DH1632">
        <v>3000</v>
      </c>
      <c r="DI1632">
        <v>3000</v>
      </c>
      <c r="DJ1632">
        <v>3000</v>
      </c>
      <c r="DK1632">
        <v>3000</v>
      </c>
      <c r="DL1632">
        <v>3000</v>
      </c>
      <c r="DM1632">
        <v>3000</v>
      </c>
      <c r="DN1632">
        <f t="shared" si="29"/>
        <v>36000</v>
      </c>
    </row>
    <row r="1633" spans="89:118" x14ac:dyDescent="0.45">
      <c r="CK1633" t="s">
        <v>470</v>
      </c>
      <c r="CL1633" t="s">
        <v>3113</v>
      </c>
      <c r="CM1633" s="32">
        <v>285932</v>
      </c>
      <c r="CN1633" s="32">
        <v>236703</v>
      </c>
      <c r="CO1633" s="32">
        <v>244872</v>
      </c>
      <c r="CP1633" s="32">
        <v>240985</v>
      </c>
      <c r="CQ1633" s="32">
        <v>235706</v>
      </c>
      <c r="CR1633" s="32">
        <v>236233</v>
      </c>
      <c r="CS1633" s="32">
        <v>258174</v>
      </c>
      <c r="CT1633" s="32">
        <v>251777</v>
      </c>
      <c r="CU1633" s="32">
        <v>250018</v>
      </c>
      <c r="CV1633" s="32">
        <v>249116</v>
      </c>
      <c r="CW1633" s="32">
        <v>282848</v>
      </c>
      <c r="CX1633" s="32">
        <v>269678</v>
      </c>
      <c r="CZ1633" t="s">
        <v>470</v>
      </c>
      <c r="DA1633" t="s">
        <v>3113</v>
      </c>
      <c r="DB1633">
        <v>285932</v>
      </c>
      <c r="DC1633">
        <v>236703</v>
      </c>
      <c r="DD1633">
        <v>244872</v>
      </c>
      <c r="DE1633">
        <v>240985</v>
      </c>
      <c r="DF1633">
        <v>235706</v>
      </c>
      <c r="DG1633">
        <v>236233</v>
      </c>
      <c r="DH1633">
        <v>258174</v>
      </c>
      <c r="DI1633">
        <v>251777</v>
      </c>
      <c r="DJ1633">
        <v>250018</v>
      </c>
      <c r="DK1633">
        <v>249116</v>
      </c>
      <c r="DL1633">
        <v>282848</v>
      </c>
      <c r="DM1633">
        <v>269678</v>
      </c>
      <c r="DN1633">
        <f t="shared" si="29"/>
        <v>3042042</v>
      </c>
    </row>
    <row r="1634" spans="89:118" x14ac:dyDescent="0.45">
      <c r="CK1634" t="s">
        <v>470</v>
      </c>
      <c r="CL1634" t="s">
        <v>3402</v>
      </c>
      <c r="CM1634" s="32">
        <v>397801</v>
      </c>
      <c r="CN1634" s="32">
        <v>397721</v>
      </c>
      <c r="CO1634" s="32">
        <v>397334</v>
      </c>
      <c r="CP1634" s="32">
        <v>397260</v>
      </c>
      <c r="CQ1634" s="32">
        <v>396920</v>
      </c>
      <c r="CR1634" s="32">
        <v>396312</v>
      </c>
      <c r="CS1634" s="32">
        <v>396714</v>
      </c>
      <c r="CT1634" s="32">
        <v>397314</v>
      </c>
      <c r="CU1634" s="32">
        <v>397366</v>
      </c>
      <c r="CV1634" s="32">
        <v>397881</v>
      </c>
      <c r="CW1634" s="32">
        <v>397624</v>
      </c>
      <c r="CX1634" s="32">
        <v>397537</v>
      </c>
      <c r="CZ1634" t="s">
        <v>470</v>
      </c>
      <c r="DA1634" t="s">
        <v>3402</v>
      </c>
      <c r="DB1634">
        <v>397801</v>
      </c>
      <c r="DC1634">
        <v>397721</v>
      </c>
      <c r="DD1634">
        <v>397334</v>
      </c>
      <c r="DE1634">
        <v>397260</v>
      </c>
      <c r="DF1634">
        <v>396920</v>
      </c>
      <c r="DG1634">
        <v>396312</v>
      </c>
      <c r="DH1634">
        <v>396714</v>
      </c>
      <c r="DI1634">
        <v>397314</v>
      </c>
      <c r="DJ1634">
        <v>397366</v>
      </c>
      <c r="DK1634">
        <v>397881</v>
      </c>
      <c r="DL1634">
        <v>397624</v>
      </c>
      <c r="DM1634">
        <v>397537</v>
      </c>
      <c r="DN1634">
        <f t="shared" si="29"/>
        <v>4767784</v>
      </c>
    </row>
    <row r="1635" spans="89:118" x14ac:dyDescent="0.45">
      <c r="CK1635" t="s">
        <v>470</v>
      </c>
      <c r="CL1635" t="s">
        <v>3101</v>
      </c>
      <c r="CM1635" s="32">
        <v>109150</v>
      </c>
      <c r="CN1635" s="32">
        <v>109150</v>
      </c>
      <c r="CO1635" s="32">
        <v>109150</v>
      </c>
      <c r="CP1635" s="32">
        <v>109090</v>
      </c>
      <c r="CQ1635" s="32">
        <v>109090</v>
      </c>
      <c r="CR1635" s="32">
        <v>109600</v>
      </c>
      <c r="CS1635" s="32">
        <v>109600</v>
      </c>
      <c r="CT1635" s="32">
        <v>109600</v>
      </c>
      <c r="CU1635" s="32">
        <v>109600</v>
      </c>
      <c r="CV1635" s="32">
        <v>109600</v>
      </c>
      <c r="CW1635" s="32">
        <v>109390</v>
      </c>
      <c r="CX1635" s="32">
        <v>109390</v>
      </c>
      <c r="CZ1635" t="s">
        <v>470</v>
      </c>
      <c r="DA1635" t="s">
        <v>3101</v>
      </c>
      <c r="DB1635">
        <v>109150</v>
      </c>
      <c r="DC1635">
        <v>109150</v>
      </c>
      <c r="DD1635">
        <v>109150</v>
      </c>
      <c r="DE1635">
        <v>109090</v>
      </c>
      <c r="DF1635">
        <v>109090</v>
      </c>
      <c r="DG1635">
        <v>109600</v>
      </c>
      <c r="DH1635">
        <v>109600</v>
      </c>
      <c r="DI1635">
        <v>109600</v>
      </c>
      <c r="DJ1635">
        <v>109600</v>
      </c>
      <c r="DK1635">
        <v>109600</v>
      </c>
      <c r="DL1635">
        <v>109390</v>
      </c>
      <c r="DM1635">
        <v>109390</v>
      </c>
      <c r="DN1635">
        <f t="shared" si="29"/>
        <v>1312410</v>
      </c>
    </row>
    <row r="1636" spans="89:118" x14ac:dyDescent="0.45">
      <c r="CK1636" t="s">
        <v>470</v>
      </c>
      <c r="CL1636" t="s">
        <v>3103</v>
      </c>
      <c r="CM1636" s="32">
        <v>192171</v>
      </c>
      <c r="CN1636" s="32">
        <v>188785</v>
      </c>
      <c r="CO1636" s="32">
        <v>194128</v>
      </c>
      <c r="CP1636" s="32">
        <v>190796</v>
      </c>
      <c r="CQ1636" s="32">
        <v>193472</v>
      </c>
      <c r="CR1636" s="32">
        <v>239855</v>
      </c>
      <c r="CS1636" s="32">
        <v>184903.323</v>
      </c>
      <c r="CT1636" s="32">
        <v>214563.95</v>
      </c>
      <c r="CU1636" s="32">
        <v>199870.95</v>
      </c>
      <c r="CV1636" s="32">
        <v>205464.95</v>
      </c>
      <c r="CW1636" s="32">
        <v>207291.95</v>
      </c>
      <c r="CX1636" s="32">
        <v>238041.95</v>
      </c>
      <c r="CZ1636" t="s">
        <v>470</v>
      </c>
      <c r="DA1636" t="s">
        <v>3103</v>
      </c>
      <c r="DB1636">
        <v>192171</v>
      </c>
      <c r="DC1636">
        <v>188785</v>
      </c>
      <c r="DD1636">
        <v>194128</v>
      </c>
      <c r="DE1636">
        <v>190796</v>
      </c>
      <c r="DF1636">
        <v>193472</v>
      </c>
      <c r="DG1636">
        <v>239855</v>
      </c>
      <c r="DH1636">
        <v>184903.323</v>
      </c>
      <c r="DI1636">
        <v>214563.95</v>
      </c>
      <c r="DJ1636">
        <v>199870.95</v>
      </c>
      <c r="DK1636">
        <v>205464.95</v>
      </c>
      <c r="DL1636">
        <v>207291.95</v>
      </c>
      <c r="DM1636">
        <v>238041.95</v>
      </c>
      <c r="DN1636">
        <f t="shared" si="29"/>
        <v>2449344.0730000003</v>
      </c>
    </row>
    <row r="1637" spans="89:118" x14ac:dyDescent="0.45">
      <c r="CK1637" t="s">
        <v>470</v>
      </c>
      <c r="CL1637" t="s">
        <v>3107</v>
      </c>
      <c r="CM1637" s="32">
        <v>25460</v>
      </c>
      <c r="CN1637" s="32">
        <v>25533</v>
      </c>
      <c r="CO1637" s="32">
        <v>25474</v>
      </c>
      <c r="CP1637" s="32">
        <v>25906</v>
      </c>
      <c r="CQ1637" s="32">
        <v>25258</v>
      </c>
      <c r="CR1637" s="32">
        <v>26055</v>
      </c>
      <c r="CS1637" s="32">
        <v>27044.677</v>
      </c>
      <c r="CT1637" s="32">
        <v>29001.05</v>
      </c>
      <c r="CU1637" s="32">
        <v>29801.05</v>
      </c>
      <c r="CV1637" s="32">
        <v>28974.05</v>
      </c>
      <c r="CW1637" s="32">
        <v>30003.05</v>
      </c>
      <c r="CX1637" s="32">
        <v>32208.05</v>
      </c>
      <c r="CZ1637" t="s">
        <v>470</v>
      </c>
      <c r="DA1637" t="s">
        <v>3107</v>
      </c>
      <c r="DB1637">
        <v>25460</v>
      </c>
      <c r="DC1637">
        <v>25533</v>
      </c>
      <c r="DD1637">
        <v>25474</v>
      </c>
      <c r="DE1637">
        <v>25906</v>
      </c>
      <c r="DF1637">
        <v>25258</v>
      </c>
      <c r="DG1637">
        <v>26055</v>
      </c>
      <c r="DH1637">
        <v>27044.677</v>
      </c>
      <c r="DI1637">
        <v>29001.05</v>
      </c>
      <c r="DJ1637">
        <v>29801.05</v>
      </c>
      <c r="DK1637">
        <v>28974.05</v>
      </c>
      <c r="DL1637">
        <v>30003.05</v>
      </c>
      <c r="DM1637">
        <v>32208.05</v>
      </c>
      <c r="DN1637">
        <f t="shared" si="29"/>
        <v>330717.92699999997</v>
      </c>
    </row>
    <row r="1638" spans="89:118" x14ac:dyDescent="0.45">
      <c r="CK1638" t="s">
        <v>227</v>
      </c>
      <c r="CL1638" t="s">
        <v>3103</v>
      </c>
      <c r="CM1638" s="32">
        <v>5200</v>
      </c>
      <c r="CN1638" s="32">
        <v>5200</v>
      </c>
      <c r="CO1638" s="32">
        <v>5200</v>
      </c>
      <c r="CP1638" s="32">
        <v>5200</v>
      </c>
      <c r="CQ1638" s="32">
        <v>5200</v>
      </c>
      <c r="CR1638" s="32">
        <v>5200</v>
      </c>
      <c r="CS1638" s="32">
        <v>5200</v>
      </c>
      <c r="CT1638" s="32">
        <v>5200</v>
      </c>
      <c r="CU1638" s="32">
        <v>5200</v>
      </c>
      <c r="CV1638" s="32">
        <v>5200</v>
      </c>
      <c r="CW1638" s="32">
        <v>5200</v>
      </c>
      <c r="CX1638" s="32">
        <v>5200</v>
      </c>
      <c r="CZ1638" t="s">
        <v>227</v>
      </c>
      <c r="DA1638" t="s">
        <v>3103</v>
      </c>
      <c r="DB1638">
        <v>5200</v>
      </c>
      <c r="DC1638">
        <v>5200</v>
      </c>
      <c r="DD1638">
        <v>5200</v>
      </c>
      <c r="DE1638">
        <v>5200</v>
      </c>
      <c r="DF1638">
        <v>5200</v>
      </c>
      <c r="DG1638">
        <v>5200</v>
      </c>
      <c r="DH1638">
        <v>5200</v>
      </c>
      <c r="DI1638">
        <v>5200</v>
      </c>
      <c r="DJ1638">
        <v>5200</v>
      </c>
      <c r="DK1638">
        <v>5200</v>
      </c>
      <c r="DL1638">
        <v>5200</v>
      </c>
      <c r="DM1638">
        <v>5200</v>
      </c>
      <c r="DN1638">
        <f t="shared" si="29"/>
        <v>62400</v>
      </c>
    </row>
    <row r="1639" spans="89:118" x14ac:dyDescent="0.45">
      <c r="CK1639" t="s">
        <v>235</v>
      </c>
      <c r="CL1639" t="s">
        <v>3109</v>
      </c>
      <c r="CM1639" s="32">
        <v>3130</v>
      </c>
      <c r="CN1639" s="32">
        <v>3130</v>
      </c>
      <c r="CO1639" s="32">
        <v>3130</v>
      </c>
      <c r="CP1639" s="32">
        <v>3130</v>
      </c>
      <c r="CQ1639" s="32">
        <v>3130</v>
      </c>
      <c r="CR1639" s="32">
        <v>3130</v>
      </c>
      <c r="CS1639" s="32">
        <v>3130</v>
      </c>
      <c r="CT1639" s="32">
        <v>3130</v>
      </c>
      <c r="CU1639" s="32">
        <v>3130</v>
      </c>
      <c r="CV1639" s="32">
        <v>4650</v>
      </c>
      <c r="CW1639" s="32">
        <v>0</v>
      </c>
      <c r="CX1639" s="32">
        <v>0</v>
      </c>
      <c r="CZ1639" t="s">
        <v>235</v>
      </c>
      <c r="DA1639" t="s">
        <v>3109</v>
      </c>
      <c r="DB1639">
        <v>3130</v>
      </c>
      <c r="DC1639">
        <v>3130</v>
      </c>
      <c r="DD1639">
        <v>3130</v>
      </c>
      <c r="DE1639">
        <v>3130</v>
      </c>
      <c r="DF1639">
        <v>3130</v>
      </c>
      <c r="DG1639">
        <v>3130</v>
      </c>
      <c r="DH1639">
        <v>3130</v>
      </c>
      <c r="DI1639">
        <v>3130</v>
      </c>
      <c r="DJ1639">
        <v>3130</v>
      </c>
      <c r="DK1639">
        <v>4650</v>
      </c>
      <c r="DL1639">
        <v>0</v>
      </c>
      <c r="DM1639">
        <v>0</v>
      </c>
      <c r="DN1639">
        <f t="shared" si="29"/>
        <v>32820</v>
      </c>
    </row>
    <row r="1640" spans="89:118" x14ac:dyDescent="0.45">
      <c r="CK1640" t="s">
        <v>235</v>
      </c>
      <c r="CL1640" t="s">
        <v>3111</v>
      </c>
      <c r="CM1640" s="32">
        <v>5359</v>
      </c>
      <c r="CN1640" s="32">
        <v>5875</v>
      </c>
      <c r="CO1640" s="32">
        <v>5922</v>
      </c>
      <c r="CP1640" s="32">
        <v>4984</v>
      </c>
      <c r="CQ1640" s="32">
        <v>4937</v>
      </c>
      <c r="CR1640" s="32">
        <v>4312</v>
      </c>
      <c r="CS1640" s="32">
        <v>4718</v>
      </c>
      <c r="CT1640" s="32">
        <v>4765</v>
      </c>
      <c r="CU1640" s="32">
        <v>4234</v>
      </c>
      <c r="CV1640" s="32">
        <v>4281</v>
      </c>
      <c r="CW1640" s="32">
        <v>4031</v>
      </c>
      <c r="CX1640" s="32">
        <v>4422</v>
      </c>
      <c r="CZ1640" t="s">
        <v>235</v>
      </c>
      <c r="DA1640" t="s">
        <v>3111</v>
      </c>
      <c r="DB1640">
        <v>5359</v>
      </c>
      <c r="DC1640">
        <v>5875</v>
      </c>
      <c r="DD1640">
        <v>5922</v>
      </c>
      <c r="DE1640">
        <v>4984</v>
      </c>
      <c r="DF1640">
        <v>4937</v>
      </c>
      <c r="DG1640">
        <v>4312</v>
      </c>
      <c r="DH1640">
        <v>4718</v>
      </c>
      <c r="DI1640">
        <v>4765</v>
      </c>
      <c r="DJ1640">
        <v>4234</v>
      </c>
      <c r="DK1640">
        <v>4281</v>
      </c>
      <c r="DL1640">
        <v>4031</v>
      </c>
      <c r="DM1640">
        <v>4422</v>
      </c>
      <c r="DN1640">
        <f t="shared" si="29"/>
        <v>57840</v>
      </c>
    </row>
    <row r="1641" spans="89:118" x14ac:dyDescent="0.45">
      <c r="CK1641" t="s">
        <v>235</v>
      </c>
      <c r="CL1641" t="s">
        <v>3102</v>
      </c>
      <c r="CM1641" s="32">
        <v>250000</v>
      </c>
      <c r="CN1641" s="32">
        <v>250000</v>
      </c>
      <c r="CO1641" s="32">
        <v>250000</v>
      </c>
      <c r="CP1641" s="32">
        <v>250000</v>
      </c>
      <c r="CQ1641" s="32">
        <v>250000</v>
      </c>
      <c r="CR1641" s="32">
        <v>250000</v>
      </c>
      <c r="CS1641" s="32">
        <v>250000</v>
      </c>
      <c r="CT1641" s="32">
        <v>250000</v>
      </c>
      <c r="CU1641" s="32">
        <v>250000</v>
      </c>
      <c r="CV1641" s="32">
        <v>250000</v>
      </c>
      <c r="CW1641" s="32">
        <v>250000</v>
      </c>
      <c r="CX1641" s="32">
        <v>250000</v>
      </c>
      <c r="CZ1641" t="s">
        <v>235</v>
      </c>
      <c r="DA1641" t="s">
        <v>3102</v>
      </c>
      <c r="DB1641">
        <v>250000</v>
      </c>
      <c r="DC1641">
        <v>250000</v>
      </c>
      <c r="DD1641">
        <v>250000</v>
      </c>
      <c r="DE1641">
        <v>250000</v>
      </c>
      <c r="DF1641">
        <v>250000</v>
      </c>
      <c r="DG1641">
        <v>250000</v>
      </c>
      <c r="DH1641">
        <v>250000</v>
      </c>
      <c r="DI1641">
        <v>250000</v>
      </c>
      <c r="DJ1641">
        <v>250000</v>
      </c>
      <c r="DK1641">
        <v>250000</v>
      </c>
      <c r="DL1641">
        <v>250000</v>
      </c>
      <c r="DM1641">
        <v>250000</v>
      </c>
      <c r="DN1641">
        <f t="shared" si="29"/>
        <v>3000000</v>
      </c>
    </row>
    <row r="1642" spans="89:118" x14ac:dyDescent="0.45">
      <c r="CK1642" t="s">
        <v>235</v>
      </c>
      <c r="CL1642" t="s">
        <v>3120</v>
      </c>
      <c r="CM1642" s="32">
        <v>68400</v>
      </c>
      <c r="CN1642" s="32">
        <v>68400</v>
      </c>
      <c r="CO1642" s="32">
        <v>68400</v>
      </c>
      <c r="CP1642" s="32">
        <v>68400</v>
      </c>
      <c r="CQ1642" s="32">
        <v>68400</v>
      </c>
      <c r="CR1642" s="32">
        <v>68400</v>
      </c>
      <c r="CS1642" s="32">
        <v>68400</v>
      </c>
      <c r="CT1642" s="32">
        <v>68400</v>
      </c>
      <c r="CU1642" s="32">
        <v>68400</v>
      </c>
      <c r="CV1642" s="32">
        <v>68400</v>
      </c>
      <c r="CW1642" s="32">
        <v>68400</v>
      </c>
      <c r="CX1642" s="32">
        <v>68400</v>
      </c>
      <c r="CZ1642" t="s">
        <v>235</v>
      </c>
      <c r="DA1642" t="s">
        <v>3120</v>
      </c>
      <c r="DB1642">
        <v>68400</v>
      </c>
      <c r="DC1642">
        <v>68400</v>
      </c>
      <c r="DD1642">
        <v>68400</v>
      </c>
      <c r="DE1642">
        <v>68400</v>
      </c>
      <c r="DF1642">
        <v>68400</v>
      </c>
      <c r="DG1642">
        <v>68400</v>
      </c>
      <c r="DH1642">
        <v>68400</v>
      </c>
      <c r="DI1642">
        <v>68400</v>
      </c>
      <c r="DJ1642">
        <v>68400</v>
      </c>
      <c r="DK1642">
        <v>68400</v>
      </c>
      <c r="DL1642">
        <v>68400</v>
      </c>
      <c r="DM1642">
        <v>68400</v>
      </c>
      <c r="DN1642">
        <f t="shared" si="29"/>
        <v>820800</v>
      </c>
    </row>
    <row r="1643" spans="89:118" x14ac:dyDescent="0.45">
      <c r="CK1643" t="s">
        <v>235</v>
      </c>
      <c r="CL1643" t="s">
        <v>3103</v>
      </c>
      <c r="CM1643" s="32">
        <v>123235</v>
      </c>
      <c r="CN1643" s="32">
        <v>120793</v>
      </c>
      <c r="CO1643" s="32">
        <v>129309</v>
      </c>
      <c r="CP1643" s="32">
        <v>137460</v>
      </c>
      <c r="CQ1643" s="32">
        <v>142565</v>
      </c>
      <c r="CR1643" s="32">
        <v>132471</v>
      </c>
      <c r="CS1643" s="32">
        <v>140067</v>
      </c>
      <c r="CT1643" s="32">
        <v>140446</v>
      </c>
      <c r="CU1643" s="32">
        <v>134898</v>
      </c>
      <c r="CV1643" s="32">
        <v>131740</v>
      </c>
      <c r="CW1643" s="32">
        <v>123358</v>
      </c>
      <c r="CX1643" s="32">
        <v>117459</v>
      </c>
      <c r="CZ1643" t="s">
        <v>235</v>
      </c>
      <c r="DA1643" t="s">
        <v>3103</v>
      </c>
      <c r="DB1643">
        <v>123235</v>
      </c>
      <c r="DC1643">
        <v>120793</v>
      </c>
      <c r="DD1643">
        <v>129309</v>
      </c>
      <c r="DE1643">
        <v>137460</v>
      </c>
      <c r="DF1643">
        <v>142565</v>
      </c>
      <c r="DG1643">
        <v>132471</v>
      </c>
      <c r="DH1643">
        <v>140067</v>
      </c>
      <c r="DI1643">
        <v>140446</v>
      </c>
      <c r="DJ1643">
        <v>134898</v>
      </c>
      <c r="DK1643">
        <v>131740</v>
      </c>
      <c r="DL1643">
        <v>123358</v>
      </c>
      <c r="DM1643">
        <v>117459</v>
      </c>
      <c r="DN1643">
        <f t="shared" si="29"/>
        <v>1573801</v>
      </c>
    </row>
    <row r="1644" spans="89:118" x14ac:dyDescent="0.45">
      <c r="CK1644" t="s">
        <v>235</v>
      </c>
      <c r="CL1644" t="s">
        <v>3107</v>
      </c>
      <c r="CM1644" s="32">
        <v>6600</v>
      </c>
      <c r="CN1644" s="32">
        <v>6600</v>
      </c>
      <c r="CO1644" s="32">
        <v>6600</v>
      </c>
      <c r="CP1644" s="32">
        <v>6600</v>
      </c>
      <c r="CQ1644" s="32">
        <v>6600</v>
      </c>
      <c r="CR1644" s="32">
        <v>6600</v>
      </c>
      <c r="CS1644" s="32">
        <v>6600</v>
      </c>
      <c r="CT1644" s="32">
        <v>6600</v>
      </c>
      <c r="CU1644" s="32">
        <v>6600</v>
      </c>
      <c r="CV1644" s="32">
        <v>6600</v>
      </c>
      <c r="CW1644" s="32">
        <v>6600</v>
      </c>
      <c r="CX1644" s="32">
        <v>6600</v>
      </c>
      <c r="CZ1644" t="s">
        <v>235</v>
      </c>
      <c r="DA1644" t="s">
        <v>3107</v>
      </c>
      <c r="DB1644">
        <v>6600</v>
      </c>
      <c r="DC1644">
        <v>6600</v>
      </c>
      <c r="DD1644">
        <v>6600</v>
      </c>
      <c r="DE1644">
        <v>6600</v>
      </c>
      <c r="DF1644">
        <v>6600</v>
      </c>
      <c r="DG1644">
        <v>6600</v>
      </c>
      <c r="DH1644">
        <v>6600</v>
      </c>
      <c r="DI1644">
        <v>6600</v>
      </c>
      <c r="DJ1644">
        <v>6600</v>
      </c>
      <c r="DK1644">
        <v>6600</v>
      </c>
      <c r="DL1644">
        <v>6600</v>
      </c>
      <c r="DM1644">
        <v>6600</v>
      </c>
      <c r="DN1644">
        <f t="shared" si="29"/>
        <v>79200</v>
      </c>
    </row>
    <row r="1645" spans="89:118" x14ac:dyDescent="0.45">
      <c r="CK1645" t="s">
        <v>490</v>
      </c>
      <c r="CL1645" t="s">
        <v>3109</v>
      </c>
      <c r="CM1645" s="32">
        <v>7070</v>
      </c>
      <c r="CN1645" s="32">
        <v>7070</v>
      </c>
      <c r="CO1645" s="32">
        <v>7070</v>
      </c>
      <c r="CP1645" s="32">
        <v>7070</v>
      </c>
      <c r="CQ1645" s="32">
        <v>7120</v>
      </c>
      <c r="CR1645" s="32">
        <v>7070</v>
      </c>
      <c r="CS1645" s="32">
        <v>7070</v>
      </c>
      <c r="CT1645" s="32">
        <v>7070</v>
      </c>
      <c r="CU1645" s="32">
        <v>7070</v>
      </c>
      <c r="CV1645" s="32">
        <v>7070</v>
      </c>
      <c r="CW1645" s="32">
        <v>0</v>
      </c>
      <c r="CX1645" s="32">
        <v>0</v>
      </c>
      <c r="CZ1645" t="s">
        <v>490</v>
      </c>
      <c r="DA1645" t="s">
        <v>3109</v>
      </c>
      <c r="DB1645">
        <v>7070</v>
      </c>
      <c r="DC1645">
        <v>7070</v>
      </c>
      <c r="DD1645">
        <v>7070</v>
      </c>
      <c r="DE1645">
        <v>7070</v>
      </c>
      <c r="DF1645">
        <v>7120</v>
      </c>
      <c r="DG1645">
        <v>7070</v>
      </c>
      <c r="DH1645">
        <v>7070</v>
      </c>
      <c r="DI1645">
        <v>7070</v>
      </c>
      <c r="DJ1645">
        <v>7070</v>
      </c>
      <c r="DK1645">
        <v>7070</v>
      </c>
      <c r="DL1645">
        <v>0</v>
      </c>
      <c r="DM1645">
        <v>0</v>
      </c>
      <c r="DN1645">
        <f t="shared" si="29"/>
        <v>70750</v>
      </c>
    </row>
    <row r="1646" spans="89:118" x14ac:dyDescent="0.45">
      <c r="CK1646" t="s">
        <v>490</v>
      </c>
      <c r="CL1646" t="s">
        <v>3111</v>
      </c>
      <c r="CM1646" s="32">
        <v>0</v>
      </c>
      <c r="CN1646" s="32">
        <v>0</v>
      </c>
      <c r="CO1646" s="32">
        <v>0</v>
      </c>
      <c r="CP1646" s="32">
        <v>420</v>
      </c>
      <c r="CQ1646" s="32">
        <v>0</v>
      </c>
      <c r="CR1646" s="32">
        <v>0</v>
      </c>
      <c r="CS1646" s="32">
        <v>0</v>
      </c>
      <c r="CT1646" s="32">
        <v>0</v>
      </c>
      <c r="CU1646" s="32">
        <v>0</v>
      </c>
      <c r="CV1646" s="32">
        <v>0</v>
      </c>
      <c r="CW1646" s="32">
        <v>0</v>
      </c>
      <c r="CX1646" s="32">
        <v>0</v>
      </c>
      <c r="CZ1646" t="s">
        <v>490</v>
      </c>
      <c r="DA1646" t="s">
        <v>3111</v>
      </c>
      <c r="DB1646">
        <v>0</v>
      </c>
      <c r="DC1646">
        <v>0</v>
      </c>
      <c r="DD1646">
        <v>0</v>
      </c>
      <c r="DE1646">
        <v>420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f t="shared" si="29"/>
        <v>420</v>
      </c>
    </row>
    <row r="1647" spans="89:118" x14ac:dyDescent="0.45">
      <c r="CK1647" t="s">
        <v>490</v>
      </c>
      <c r="CL1647" t="s">
        <v>3112</v>
      </c>
      <c r="CM1647" s="32">
        <v>76500</v>
      </c>
      <c r="CN1647" s="32">
        <v>76500</v>
      </c>
      <c r="CO1647" s="32">
        <v>76500</v>
      </c>
      <c r="CP1647" s="32">
        <v>76500</v>
      </c>
      <c r="CQ1647" s="32">
        <v>85849</v>
      </c>
      <c r="CR1647" s="32">
        <v>97462</v>
      </c>
      <c r="CS1647" s="32">
        <v>97462</v>
      </c>
      <c r="CT1647" s="32">
        <v>97462</v>
      </c>
      <c r="CU1647" s="32">
        <v>97462</v>
      </c>
      <c r="CV1647" s="32">
        <v>97462</v>
      </c>
      <c r="CW1647" s="32">
        <v>97462</v>
      </c>
      <c r="CX1647" s="32">
        <v>97462</v>
      </c>
      <c r="CZ1647" t="s">
        <v>490</v>
      </c>
      <c r="DA1647" t="s">
        <v>3112</v>
      </c>
      <c r="DB1647">
        <v>76500</v>
      </c>
      <c r="DC1647">
        <v>76500</v>
      </c>
      <c r="DD1647">
        <v>76500</v>
      </c>
      <c r="DE1647">
        <v>76500</v>
      </c>
      <c r="DF1647">
        <v>85849</v>
      </c>
      <c r="DG1647">
        <v>97462</v>
      </c>
      <c r="DH1647">
        <v>97462</v>
      </c>
      <c r="DI1647">
        <v>97462</v>
      </c>
      <c r="DJ1647">
        <v>97462</v>
      </c>
      <c r="DK1647">
        <v>97462</v>
      </c>
      <c r="DL1647">
        <v>97462</v>
      </c>
      <c r="DM1647">
        <v>97462</v>
      </c>
      <c r="DN1647">
        <f t="shared" si="29"/>
        <v>1074083</v>
      </c>
    </row>
    <row r="1648" spans="89:118" x14ac:dyDescent="0.45">
      <c r="CK1648" t="s">
        <v>490</v>
      </c>
      <c r="CL1648" t="s">
        <v>3102</v>
      </c>
      <c r="CM1648" s="32">
        <v>617000</v>
      </c>
      <c r="CN1648" s="32">
        <v>617000</v>
      </c>
      <c r="CO1648" s="32">
        <v>617000</v>
      </c>
      <c r="CP1648" s="32">
        <v>617000</v>
      </c>
      <c r="CQ1648" s="32">
        <v>617000</v>
      </c>
      <c r="CR1648" s="32">
        <v>617000</v>
      </c>
      <c r="CS1648" s="32">
        <v>617000</v>
      </c>
      <c r="CT1648" s="32">
        <v>617000</v>
      </c>
      <c r="CU1648" s="32">
        <v>617000</v>
      </c>
      <c r="CV1648" s="32">
        <v>617000</v>
      </c>
      <c r="CW1648" s="32">
        <v>617000</v>
      </c>
      <c r="CX1648" s="32">
        <v>617000</v>
      </c>
      <c r="CZ1648" t="s">
        <v>490</v>
      </c>
      <c r="DA1648" t="s">
        <v>3102</v>
      </c>
      <c r="DB1648">
        <v>617000</v>
      </c>
      <c r="DC1648">
        <v>617000</v>
      </c>
      <c r="DD1648">
        <v>617000</v>
      </c>
      <c r="DE1648">
        <v>617000</v>
      </c>
      <c r="DF1648">
        <v>617000</v>
      </c>
      <c r="DG1648">
        <v>617000</v>
      </c>
      <c r="DH1648">
        <v>617000</v>
      </c>
      <c r="DI1648">
        <v>617000</v>
      </c>
      <c r="DJ1648">
        <v>617000</v>
      </c>
      <c r="DK1648">
        <v>617000</v>
      </c>
      <c r="DL1648">
        <v>617000</v>
      </c>
      <c r="DM1648">
        <v>617000</v>
      </c>
      <c r="DN1648">
        <f t="shared" si="29"/>
        <v>7404000</v>
      </c>
    </row>
    <row r="1649" spans="89:118" x14ac:dyDescent="0.45">
      <c r="CK1649" t="s">
        <v>490</v>
      </c>
      <c r="CL1649" t="s">
        <v>3113</v>
      </c>
      <c r="CM1649" s="32">
        <v>0</v>
      </c>
      <c r="CN1649" s="32">
        <v>0</v>
      </c>
      <c r="CO1649" s="32">
        <v>0</v>
      </c>
      <c r="CP1649" s="32">
        <v>0</v>
      </c>
      <c r="CQ1649" s="32">
        <v>137720</v>
      </c>
      <c r="CR1649" s="32">
        <v>252377</v>
      </c>
      <c r="CS1649" s="32">
        <v>250148</v>
      </c>
      <c r="CT1649" s="32">
        <v>249079</v>
      </c>
      <c r="CU1649" s="32">
        <v>248143</v>
      </c>
      <c r="CV1649" s="32">
        <v>249643</v>
      </c>
      <c r="CW1649" s="32">
        <v>247966</v>
      </c>
      <c r="CX1649" s="32">
        <v>249625</v>
      </c>
      <c r="CZ1649" t="s">
        <v>490</v>
      </c>
      <c r="DA1649" t="s">
        <v>3113</v>
      </c>
      <c r="DB1649">
        <v>0</v>
      </c>
      <c r="DC1649">
        <v>0</v>
      </c>
      <c r="DD1649">
        <v>0</v>
      </c>
      <c r="DE1649">
        <v>0</v>
      </c>
      <c r="DF1649">
        <v>137720</v>
      </c>
      <c r="DG1649">
        <v>252377</v>
      </c>
      <c r="DH1649">
        <v>250148</v>
      </c>
      <c r="DI1649">
        <v>249079</v>
      </c>
      <c r="DJ1649">
        <v>248143</v>
      </c>
      <c r="DK1649">
        <v>249643</v>
      </c>
      <c r="DL1649">
        <v>247966</v>
      </c>
      <c r="DM1649">
        <v>249625</v>
      </c>
      <c r="DN1649">
        <f t="shared" si="29"/>
        <v>1884701</v>
      </c>
    </row>
    <row r="1650" spans="89:118" x14ac:dyDescent="0.45">
      <c r="CK1650" t="s">
        <v>490</v>
      </c>
      <c r="CL1650" t="s">
        <v>3402</v>
      </c>
      <c r="CM1650" s="32">
        <v>105639</v>
      </c>
      <c r="CN1650" s="32">
        <v>105029</v>
      </c>
      <c r="CO1650" s="32">
        <v>105459</v>
      </c>
      <c r="CP1650" s="32">
        <v>106792</v>
      </c>
      <c r="CQ1650" s="32">
        <v>59912</v>
      </c>
      <c r="CR1650" s="32">
        <v>0</v>
      </c>
      <c r="CS1650" s="32">
        <v>0</v>
      </c>
      <c r="CT1650" s="32">
        <v>0</v>
      </c>
      <c r="CU1650" s="32">
        <v>0</v>
      </c>
      <c r="CV1650" s="32">
        <v>0</v>
      </c>
      <c r="CW1650" s="32">
        <v>0</v>
      </c>
      <c r="CX1650" s="32">
        <v>0</v>
      </c>
      <c r="CZ1650" t="s">
        <v>490</v>
      </c>
      <c r="DA1650" t="s">
        <v>3402</v>
      </c>
      <c r="DB1650">
        <v>105639</v>
      </c>
      <c r="DC1650">
        <v>105029</v>
      </c>
      <c r="DD1650">
        <v>105459</v>
      </c>
      <c r="DE1650">
        <v>106792</v>
      </c>
      <c r="DF1650">
        <v>59912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f t="shared" si="29"/>
        <v>482831</v>
      </c>
    </row>
    <row r="1651" spans="89:118" x14ac:dyDescent="0.45">
      <c r="CK1651" t="s">
        <v>490</v>
      </c>
      <c r="CL1651" t="s">
        <v>3103</v>
      </c>
      <c r="CM1651" s="32">
        <v>40000</v>
      </c>
      <c r="CN1651" s="32">
        <v>40145</v>
      </c>
      <c r="CO1651" s="32">
        <v>40049</v>
      </c>
      <c r="CP1651" s="32">
        <v>40402</v>
      </c>
      <c r="CQ1651" s="32">
        <v>40484</v>
      </c>
      <c r="CR1651" s="32">
        <v>21330</v>
      </c>
      <c r="CS1651" s="32">
        <v>0</v>
      </c>
      <c r="CT1651" s="32">
        <v>0</v>
      </c>
      <c r="CU1651" s="32">
        <v>0</v>
      </c>
      <c r="CV1651" s="32">
        <v>0</v>
      </c>
      <c r="CW1651" s="32">
        <v>0</v>
      </c>
      <c r="CX1651" s="32">
        <v>0</v>
      </c>
      <c r="CZ1651" t="s">
        <v>490</v>
      </c>
      <c r="DA1651" t="s">
        <v>3103</v>
      </c>
      <c r="DB1651">
        <v>40000</v>
      </c>
      <c r="DC1651">
        <v>40145</v>
      </c>
      <c r="DD1651">
        <v>40049</v>
      </c>
      <c r="DE1651">
        <v>40402</v>
      </c>
      <c r="DF1651">
        <v>40484</v>
      </c>
      <c r="DG1651">
        <v>21330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f t="shared" si="29"/>
        <v>222410</v>
      </c>
    </row>
    <row r="1652" spans="89:118" x14ac:dyDescent="0.45">
      <c r="CK1652" t="s">
        <v>478</v>
      </c>
      <c r="CL1652" t="s">
        <v>3109</v>
      </c>
      <c r="CM1652" s="32">
        <v>7070</v>
      </c>
      <c r="CN1652" s="32">
        <v>7070</v>
      </c>
      <c r="CO1652" s="32">
        <v>7070</v>
      </c>
      <c r="CP1652" s="32">
        <v>7070</v>
      </c>
      <c r="CQ1652" s="32">
        <v>7070</v>
      </c>
      <c r="CR1652" s="32">
        <v>7070</v>
      </c>
      <c r="CS1652" s="32">
        <v>7070</v>
      </c>
      <c r="CT1652" s="32">
        <v>7070</v>
      </c>
      <c r="CU1652" s="32">
        <v>7070</v>
      </c>
      <c r="CV1652" s="32">
        <v>7070</v>
      </c>
      <c r="CW1652" s="32">
        <v>0</v>
      </c>
      <c r="CX1652" s="32">
        <v>0</v>
      </c>
      <c r="CZ1652" t="s">
        <v>478</v>
      </c>
      <c r="DA1652" t="s">
        <v>3109</v>
      </c>
      <c r="DB1652">
        <v>7070</v>
      </c>
      <c r="DC1652">
        <v>7070</v>
      </c>
      <c r="DD1652">
        <v>7070</v>
      </c>
      <c r="DE1652">
        <v>7070</v>
      </c>
      <c r="DF1652">
        <v>7070</v>
      </c>
      <c r="DG1652">
        <v>7070</v>
      </c>
      <c r="DH1652">
        <v>7070</v>
      </c>
      <c r="DI1652">
        <v>7070</v>
      </c>
      <c r="DJ1652">
        <v>7070</v>
      </c>
      <c r="DK1652">
        <v>7070</v>
      </c>
      <c r="DL1652">
        <v>0</v>
      </c>
      <c r="DM1652">
        <v>0</v>
      </c>
      <c r="DN1652">
        <f t="shared" si="29"/>
        <v>70700</v>
      </c>
    </row>
    <row r="1653" spans="89:118" x14ac:dyDescent="0.45">
      <c r="CK1653" t="s">
        <v>478</v>
      </c>
      <c r="CL1653" t="s">
        <v>3108</v>
      </c>
      <c r="CM1653" s="32">
        <v>260000</v>
      </c>
      <c r="CN1653" s="32">
        <v>258636</v>
      </c>
      <c r="CO1653" s="32">
        <v>250528</v>
      </c>
      <c r="CP1653" s="32">
        <v>215000</v>
      </c>
      <c r="CQ1653" s="32">
        <v>215000</v>
      </c>
      <c r="CR1653" s="32">
        <v>215000</v>
      </c>
      <c r="CS1653" s="32">
        <v>213710</v>
      </c>
      <c r="CT1653" s="32">
        <v>205161</v>
      </c>
      <c r="CU1653" s="32">
        <v>180000</v>
      </c>
      <c r="CV1653" s="32">
        <v>180000</v>
      </c>
      <c r="CW1653" s="32">
        <v>156665</v>
      </c>
      <c r="CX1653" s="32">
        <v>155000</v>
      </c>
      <c r="CZ1653" t="s">
        <v>478</v>
      </c>
      <c r="DA1653" t="s">
        <v>3108</v>
      </c>
      <c r="DB1653">
        <v>260000</v>
      </c>
      <c r="DC1653">
        <v>258636</v>
      </c>
      <c r="DD1653">
        <v>250528</v>
      </c>
      <c r="DE1653">
        <v>215000</v>
      </c>
      <c r="DF1653">
        <v>215000</v>
      </c>
      <c r="DG1653">
        <v>215000</v>
      </c>
      <c r="DH1653">
        <v>213710</v>
      </c>
      <c r="DI1653">
        <v>205161</v>
      </c>
      <c r="DJ1653">
        <v>180000</v>
      </c>
      <c r="DK1653">
        <v>180000</v>
      </c>
      <c r="DL1653">
        <v>156665</v>
      </c>
      <c r="DM1653">
        <v>155000</v>
      </c>
      <c r="DN1653">
        <f t="shared" si="29"/>
        <v>2504700</v>
      </c>
    </row>
    <row r="1654" spans="89:118" x14ac:dyDescent="0.45">
      <c r="CK1654" t="s">
        <v>478</v>
      </c>
      <c r="CL1654" t="s">
        <v>3119</v>
      </c>
      <c r="CM1654" s="32">
        <v>-50</v>
      </c>
      <c r="CN1654" s="32">
        <v>0</v>
      </c>
      <c r="CO1654" s="32">
        <v>0</v>
      </c>
      <c r="CP1654" s="32">
        <v>-53</v>
      </c>
      <c r="CQ1654" s="32">
        <v>0</v>
      </c>
      <c r="CR1654" s="32">
        <v>0</v>
      </c>
      <c r="CS1654" s="32">
        <v>0</v>
      </c>
      <c r="CT1654" s="32">
        <v>0</v>
      </c>
      <c r="CU1654" s="32">
        <v>0</v>
      </c>
      <c r="CV1654" s="32">
        <v>0</v>
      </c>
      <c r="CW1654" s="32">
        <v>0</v>
      </c>
      <c r="CX1654" s="32">
        <v>0</v>
      </c>
      <c r="CZ1654" t="s">
        <v>478</v>
      </c>
      <c r="DA1654" t="s">
        <v>3119</v>
      </c>
      <c r="DB1654">
        <v>-50</v>
      </c>
      <c r="DC1654">
        <v>0</v>
      </c>
      <c r="DD1654">
        <v>0</v>
      </c>
      <c r="DE1654">
        <v>-53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f t="shared" si="29"/>
        <v>-103</v>
      </c>
    </row>
    <row r="1655" spans="89:118" x14ac:dyDescent="0.45">
      <c r="CK1655" t="s">
        <v>478</v>
      </c>
      <c r="CL1655" t="s">
        <v>3115</v>
      </c>
      <c r="CM1655" s="32">
        <v>25568.735000000001</v>
      </c>
      <c r="CN1655" s="32">
        <v>25468.735000000001</v>
      </c>
      <c r="CO1655" s="32">
        <v>25468.735000000001</v>
      </c>
      <c r="CP1655" s="32">
        <v>25543.873</v>
      </c>
      <c r="CQ1655" s="32">
        <v>38190</v>
      </c>
      <c r="CR1655" s="32">
        <v>0</v>
      </c>
      <c r="CS1655" s="32">
        <v>0</v>
      </c>
      <c r="CT1655" s="32">
        <v>0</v>
      </c>
      <c r="CU1655" s="32">
        <v>0</v>
      </c>
      <c r="CV1655" s="32">
        <v>0</v>
      </c>
      <c r="CW1655" s="32">
        <v>0</v>
      </c>
      <c r="CX1655" s="32">
        <v>0</v>
      </c>
      <c r="CZ1655" t="s">
        <v>478</v>
      </c>
      <c r="DA1655" t="s">
        <v>3115</v>
      </c>
      <c r="DB1655">
        <v>25568.735000000001</v>
      </c>
      <c r="DC1655">
        <v>25468.735000000001</v>
      </c>
      <c r="DD1655">
        <v>25468.735000000001</v>
      </c>
      <c r="DE1655">
        <v>25543.873</v>
      </c>
      <c r="DF1655">
        <v>38190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f t="shared" si="29"/>
        <v>140240.07800000001</v>
      </c>
    </row>
    <row r="1656" spans="89:118" x14ac:dyDescent="0.45">
      <c r="CK1656" t="s">
        <v>478</v>
      </c>
      <c r="CL1656" t="s">
        <v>3111</v>
      </c>
      <c r="CM1656" s="32">
        <v>0</v>
      </c>
      <c r="CN1656" s="32">
        <v>0</v>
      </c>
      <c r="CO1656" s="32">
        <v>0</v>
      </c>
      <c r="CP1656" s="32">
        <v>0</v>
      </c>
      <c r="CQ1656" s="32">
        <v>0</v>
      </c>
      <c r="CR1656" s="32">
        <v>0</v>
      </c>
      <c r="CS1656" s="32">
        <v>0</v>
      </c>
      <c r="CT1656" s="32">
        <v>0</v>
      </c>
      <c r="CU1656" s="32">
        <v>0</v>
      </c>
      <c r="CV1656" s="32">
        <v>0</v>
      </c>
      <c r="CW1656" s="32">
        <v>0</v>
      </c>
      <c r="CX1656" s="32">
        <v>0</v>
      </c>
      <c r="CZ1656" t="s">
        <v>478</v>
      </c>
      <c r="DA1656" t="s">
        <v>3111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f t="shared" si="29"/>
        <v>0</v>
      </c>
    </row>
    <row r="1657" spans="89:118" x14ac:dyDescent="0.45">
      <c r="CK1657" t="s">
        <v>478</v>
      </c>
      <c r="CL1657" t="s">
        <v>3100</v>
      </c>
      <c r="CM1657" s="32">
        <v>0</v>
      </c>
      <c r="CN1657" s="32">
        <v>0</v>
      </c>
      <c r="CO1657" s="32">
        <v>10639</v>
      </c>
      <c r="CP1657" s="32">
        <v>30962</v>
      </c>
      <c r="CQ1657" s="32">
        <v>30962</v>
      </c>
      <c r="CR1657" s="32">
        <v>30962</v>
      </c>
      <c r="CS1657" s="32">
        <v>30962</v>
      </c>
      <c r="CT1657" s="32">
        <v>30962</v>
      </c>
      <c r="CU1657" s="32">
        <v>30962</v>
      </c>
      <c r="CV1657" s="32">
        <v>30962</v>
      </c>
      <c r="CW1657" s="32">
        <v>30962</v>
      </c>
      <c r="CX1657" s="32">
        <v>30962</v>
      </c>
      <c r="CZ1657" t="s">
        <v>478</v>
      </c>
      <c r="DA1657" t="s">
        <v>3100</v>
      </c>
      <c r="DB1657">
        <v>0</v>
      </c>
      <c r="DC1657">
        <v>0</v>
      </c>
      <c r="DD1657">
        <v>10639</v>
      </c>
      <c r="DE1657">
        <v>30962</v>
      </c>
      <c r="DF1657">
        <v>30962</v>
      </c>
      <c r="DG1657">
        <v>30962</v>
      </c>
      <c r="DH1657">
        <v>30962</v>
      </c>
      <c r="DI1657">
        <v>30962</v>
      </c>
      <c r="DJ1657">
        <v>30962</v>
      </c>
      <c r="DK1657">
        <v>30962</v>
      </c>
      <c r="DL1657">
        <v>30962</v>
      </c>
      <c r="DM1657">
        <v>30962</v>
      </c>
      <c r="DN1657">
        <f t="shared" si="29"/>
        <v>289297</v>
      </c>
    </row>
    <row r="1658" spans="89:118" x14ac:dyDescent="0.45">
      <c r="CK1658" t="s">
        <v>478</v>
      </c>
      <c r="CL1658" t="s">
        <v>3104</v>
      </c>
      <c r="CM1658" s="32">
        <v>36400</v>
      </c>
      <c r="CN1658" s="32">
        <v>36400</v>
      </c>
      <c r="CO1658" s="32">
        <v>36400</v>
      </c>
      <c r="CP1658" s="32">
        <v>36400</v>
      </c>
      <c r="CQ1658" s="32">
        <v>36400</v>
      </c>
      <c r="CR1658" s="32">
        <v>36400</v>
      </c>
      <c r="CS1658" s="32">
        <v>36400</v>
      </c>
      <c r="CT1658" s="32">
        <v>36400</v>
      </c>
      <c r="CU1658" s="32">
        <v>36400</v>
      </c>
      <c r="CV1658" s="32">
        <v>36400</v>
      </c>
      <c r="CW1658" s="32">
        <v>36400</v>
      </c>
      <c r="CX1658" s="32">
        <v>36400</v>
      </c>
      <c r="CZ1658" t="s">
        <v>478</v>
      </c>
      <c r="DA1658" t="s">
        <v>3104</v>
      </c>
      <c r="DB1658">
        <v>36400</v>
      </c>
      <c r="DC1658">
        <v>36400</v>
      </c>
      <c r="DD1658">
        <v>36400</v>
      </c>
      <c r="DE1658">
        <v>36400</v>
      </c>
      <c r="DF1658">
        <v>36400</v>
      </c>
      <c r="DG1658">
        <v>36400</v>
      </c>
      <c r="DH1658">
        <v>36400</v>
      </c>
      <c r="DI1658">
        <v>36400</v>
      </c>
      <c r="DJ1658">
        <v>36400</v>
      </c>
      <c r="DK1658">
        <v>36400</v>
      </c>
      <c r="DL1658">
        <v>36400</v>
      </c>
      <c r="DM1658">
        <v>36400</v>
      </c>
      <c r="DN1658">
        <f t="shared" si="29"/>
        <v>436800</v>
      </c>
    </row>
    <row r="1659" spans="89:118" x14ac:dyDescent="0.45">
      <c r="CK1659" t="s">
        <v>478</v>
      </c>
      <c r="CL1659" t="s">
        <v>3112</v>
      </c>
      <c r="CM1659" s="32">
        <v>61965</v>
      </c>
      <c r="CN1659" s="32">
        <v>61965</v>
      </c>
      <c r="CO1659" s="32">
        <v>61965</v>
      </c>
      <c r="CP1659" s="32">
        <v>61965</v>
      </c>
      <c r="CQ1659" s="32">
        <v>61965</v>
      </c>
      <c r="CR1659" s="32">
        <v>61965</v>
      </c>
      <c r="CS1659" s="32">
        <v>61965</v>
      </c>
      <c r="CT1659" s="32">
        <v>61965</v>
      </c>
      <c r="CU1659" s="32">
        <v>61965</v>
      </c>
      <c r="CV1659" s="32">
        <v>61965</v>
      </c>
      <c r="CW1659" s="32">
        <v>61965</v>
      </c>
      <c r="CX1659" s="32">
        <v>61965</v>
      </c>
      <c r="CZ1659" t="s">
        <v>478</v>
      </c>
      <c r="DA1659" t="s">
        <v>3112</v>
      </c>
      <c r="DB1659">
        <v>61965</v>
      </c>
      <c r="DC1659">
        <v>61965</v>
      </c>
      <c r="DD1659">
        <v>61965</v>
      </c>
      <c r="DE1659">
        <v>61965</v>
      </c>
      <c r="DF1659">
        <v>61965</v>
      </c>
      <c r="DG1659">
        <v>61965</v>
      </c>
      <c r="DH1659">
        <v>61965</v>
      </c>
      <c r="DI1659">
        <v>61965</v>
      </c>
      <c r="DJ1659">
        <v>61965</v>
      </c>
      <c r="DK1659">
        <v>61965</v>
      </c>
      <c r="DL1659">
        <v>61965</v>
      </c>
      <c r="DM1659">
        <v>61965</v>
      </c>
      <c r="DN1659">
        <f t="shared" si="29"/>
        <v>743580</v>
      </c>
    </row>
    <row r="1660" spans="89:118" x14ac:dyDescent="0.45">
      <c r="CK1660" t="s">
        <v>478</v>
      </c>
      <c r="CL1660" t="s">
        <v>3105</v>
      </c>
      <c r="CM1660" s="32">
        <v>4000</v>
      </c>
      <c r="CN1660" s="32">
        <v>4000</v>
      </c>
      <c r="CO1660" s="32">
        <v>4000</v>
      </c>
      <c r="CP1660" s="32">
        <v>4000</v>
      </c>
      <c r="CQ1660" s="32">
        <v>4000</v>
      </c>
      <c r="CR1660" s="32">
        <v>4000</v>
      </c>
      <c r="CS1660" s="32">
        <v>4000</v>
      </c>
      <c r="CT1660" s="32">
        <v>4000</v>
      </c>
      <c r="CU1660" s="32">
        <v>4000</v>
      </c>
      <c r="CV1660" s="32">
        <v>4000</v>
      </c>
      <c r="CW1660" s="32">
        <v>4000</v>
      </c>
      <c r="CX1660" s="32">
        <v>4000</v>
      </c>
      <c r="CZ1660" t="s">
        <v>478</v>
      </c>
      <c r="DA1660" t="s">
        <v>3105</v>
      </c>
      <c r="DB1660">
        <v>4000</v>
      </c>
      <c r="DC1660">
        <v>4000</v>
      </c>
      <c r="DD1660">
        <v>4000</v>
      </c>
      <c r="DE1660">
        <v>4000</v>
      </c>
      <c r="DF1660">
        <v>4000</v>
      </c>
      <c r="DG1660">
        <v>4000</v>
      </c>
      <c r="DH1660">
        <v>4000</v>
      </c>
      <c r="DI1660">
        <v>4000</v>
      </c>
      <c r="DJ1660">
        <v>4000</v>
      </c>
      <c r="DK1660">
        <v>4000</v>
      </c>
      <c r="DL1660">
        <v>4000</v>
      </c>
      <c r="DM1660">
        <v>4000</v>
      </c>
      <c r="DN1660">
        <f t="shared" si="29"/>
        <v>48000</v>
      </c>
    </row>
    <row r="1661" spans="89:118" x14ac:dyDescent="0.45">
      <c r="CK1661" t="s">
        <v>478</v>
      </c>
      <c r="CL1661" t="s">
        <v>3113</v>
      </c>
      <c r="CM1661" s="32">
        <v>31685</v>
      </c>
      <c r="CN1661" s="32">
        <v>37329</v>
      </c>
      <c r="CO1661" s="32">
        <v>38997</v>
      </c>
      <c r="CP1661" s="32">
        <v>35417</v>
      </c>
      <c r="CQ1661" s="32">
        <v>30977</v>
      </c>
      <c r="CR1661" s="32">
        <v>35003</v>
      </c>
      <c r="CS1661" s="32">
        <v>34274</v>
      </c>
      <c r="CT1661" s="32">
        <v>34939</v>
      </c>
      <c r="CU1661" s="32">
        <v>36867</v>
      </c>
      <c r="CV1661" s="32">
        <v>33377</v>
      </c>
      <c r="CW1661" s="32">
        <v>33035</v>
      </c>
      <c r="CX1661" s="32">
        <v>33047</v>
      </c>
      <c r="CZ1661" t="s">
        <v>478</v>
      </c>
      <c r="DA1661" t="s">
        <v>3113</v>
      </c>
      <c r="DB1661">
        <v>31685</v>
      </c>
      <c r="DC1661">
        <v>37329</v>
      </c>
      <c r="DD1661">
        <v>38997</v>
      </c>
      <c r="DE1661">
        <v>35417</v>
      </c>
      <c r="DF1661">
        <v>30977</v>
      </c>
      <c r="DG1661">
        <v>35003</v>
      </c>
      <c r="DH1661">
        <v>34274</v>
      </c>
      <c r="DI1661">
        <v>34939</v>
      </c>
      <c r="DJ1661">
        <v>36867</v>
      </c>
      <c r="DK1661">
        <v>33377</v>
      </c>
      <c r="DL1661">
        <v>33035</v>
      </c>
      <c r="DM1661">
        <v>33047</v>
      </c>
      <c r="DN1661">
        <f t="shared" si="29"/>
        <v>414947</v>
      </c>
    </row>
    <row r="1662" spans="89:118" x14ac:dyDescent="0.45">
      <c r="CK1662" t="s">
        <v>478</v>
      </c>
      <c r="CL1662" t="s">
        <v>3101</v>
      </c>
      <c r="CM1662" s="32">
        <v>32720</v>
      </c>
      <c r="CN1662" s="32">
        <v>32720</v>
      </c>
      <c r="CO1662" s="32">
        <v>32720</v>
      </c>
      <c r="CP1662" s="32">
        <v>32720</v>
      </c>
      <c r="CQ1662" s="32">
        <v>32720</v>
      </c>
      <c r="CR1662" s="32">
        <v>32720</v>
      </c>
      <c r="CS1662" s="32">
        <v>32720</v>
      </c>
      <c r="CT1662" s="32">
        <v>32720</v>
      </c>
      <c r="CU1662" s="32">
        <v>32720</v>
      </c>
      <c r="CV1662" s="32">
        <v>32720</v>
      </c>
      <c r="CW1662" s="32">
        <v>32678</v>
      </c>
      <c r="CX1662" s="32">
        <v>32678</v>
      </c>
      <c r="CZ1662" t="s">
        <v>478</v>
      </c>
      <c r="DA1662" t="s">
        <v>3101</v>
      </c>
      <c r="DB1662">
        <v>32720</v>
      </c>
      <c r="DC1662">
        <v>32720</v>
      </c>
      <c r="DD1662">
        <v>32720</v>
      </c>
      <c r="DE1662">
        <v>32720</v>
      </c>
      <c r="DF1662">
        <v>32720</v>
      </c>
      <c r="DG1662">
        <v>32720</v>
      </c>
      <c r="DH1662">
        <v>32720</v>
      </c>
      <c r="DI1662">
        <v>32720</v>
      </c>
      <c r="DJ1662">
        <v>32720</v>
      </c>
      <c r="DK1662">
        <v>32720</v>
      </c>
      <c r="DL1662">
        <v>32678</v>
      </c>
      <c r="DM1662">
        <v>32678</v>
      </c>
      <c r="DN1662">
        <f t="shared" si="29"/>
        <v>392556</v>
      </c>
    </row>
    <row r="1663" spans="89:118" x14ac:dyDescent="0.45">
      <c r="CK1663" t="s">
        <v>478</v>
      </c>
      <c r="CL1663" t="s">
        <v>3103</v>
      </c>
      <c r="CM1663" s="32">
        <v>27626</v>
      </c>
      <c r="CN1663" s="32">
        <v>16833</v>
      </c>
      <c r="CO1663" s="32">
        <v>16745</v>
      </c>
      <c r="CP1663" s="32">
        <v>18331</v>
      </c>
      <c r="CQ1663" s="32">
        <v>17274</v>
      </c>
      <c r="CR1663" s="32">
        <v>17273</v>
      </c>
      <c r="CS1663" s="32">
        <v>16707</v>
      </c>
      <c r="CT1663" s="32">
        <v>16645</v>
      </c>
      <c r="CU1663" s="32">
        <v>16481</v>
      </c>
      <c r="CV1663" s="32">
        <v>16771</v>
      </c>
      <c r="CW1663" s="32">
        <v>16249</v>
      </c>
      <c r="CX1663" s="32">
        <v>18889</v>
      </c>
      <c r="CZ1663" t="s">
        <v>478</v>
      </c>
      <c r="DA1663" t="s">
        <v>3103</v>
      </c>
      <c r="DB1663">
        <v>27626</v>
      </c>
      <c r="DC1663">
        <v>16833</v>
      </c>
      <c r="DD1663">
        <v>16745</v>
      </c>
      <c r="DE1663">
        <v>18331</v>
      </c>
      <c r="DF1663">
        <v>17274</v>
      </c>
      <c r="DG1663">
        <v>17273</v>
      </c>
      <c r="DH1663">
        <v>16707</v>
      </c>
      <c r="DI1663">
        <v>16645</v>
      </c>
      <c r="DJ1663">
        <v>16481</v>
      </c>
      <c r="DK1663">
        <v>16771</v>
      </c>
      <c r="DL1663">
        <v>16249</v>
      </c>
      <c r="DM1663">
        <v>18889</v>
      </c>
      <c r="DN1663">
        <f t="shared" si="29"/>
        <v>215824</v>
      </c>
    </row>
    <row r="1664" spans="89:118" x14ac:dyDescent="0.45">
      <c r="CK1664" t="s">
        <v>498</v>
      </c>
      <c r="CL1664" t="s">
        <v>3109</v>
      </c>
      <c r="CM1664" s="32">
        <v>4650</v>
      </c>
      <c r="CN1664" s="32">
        <v>4650</v>
      </c>
      <c r="CO1664" s="32">
        <v>4650</v>
      </c>
      <c r="CP1664" s="32">
        <v>4650</v>
      </c>
      <c r="CQ1664" s="32">
        <v>4650</v>
      </c>
      <c r="CR1664" s="32">
        <v>4650</v>
      </c>
      <c r="CS1664" s="32">
        <v>4650</v>
      </c>
      <c r="CT1664" s="32">
        <v>4650</v>
      </c>
      <c r="CU1664" s="32">
        <v>4650</v>
      </c>
      <c r="CV1664" s="32">
        <v>4650</v>
      </c>
      <c r="CW1664" s="32">
        <v>0</v>
      </c>
      <c r="CX1664" s="32">
        <v>0</v>
      </c>
      <c r="CZ1664" t="s">
        <v>498</v>
      </c>
      <c r="DA1664" t="s">
        <v>3109</v>
      </c>
      <c r="DB1664">
        <v>4650</v>
      </c>
      <c r="DC1664">
        <v>4650</v>
      </c>
      <c r="DD1664">
        <v>4650</v>
      </c>
      <c r="DE1664">
        <v>4650</v>
      </c>
      <c r="DF1664">
        <v>4650</v>
      </c>
      <c r="DG1664">
        <v>4650</v>
      </c>
      <c r="DH1664">
        <v>4650</v>
      </c>
      <c r="DI1664">
        <v>4650</v>
      </c>
      <c r="DJ1664">
        <v>4650</v>
      </c>
      <c r="DK1664">
        <v>4650</v>
      </c>
      <c r="DL1664">
        <v>0</v>
      </c>
      <c r="DM1664">
        <v>0</v>
      </c>
      <c r="DN1664">
        <f t="shared" si="29"/>
        <v>46500</v>
      </c>
    </row>
    <row r="1665" spans="89:118" x14ac:dyDescent="0.45">
      <c r="CK1665" t="s">
        <v>498</v>
      </c>
      <c r="CL1665" t="s">
        <v>3112</v>
      </c>
      <c r="CM1665" s="32">
        <v>70400</v>
      </c>
      <c r="CN1665" s="32">
        <v>70400</v>
      </c>
      <c r="CO1665" s="32">
        <v>70400</v>
      </c>
      <c r="CP1665" s="32">
        <v>70400</v>
      </c>
      <c r="CQ1665" s="32">
        <v>70400</v>
      </c>
      <c r="CR1665" s="32">
        <v>70400</v>
      </c>
      <c r="CS1665" s="32">
        <v>70400</v>
      </c>
      <c r="CT1665" s="32">
        <v>70400</v>
      </c>
      <c r="CU1665" s="32">
        <v>70400</v>
      </c>
      <c r="CV1665" s="32">
        <v>70400</v>
      </c>
      <c r="CW1665" s="32">
        <v>70400</v>
      </c>
      <c r="CX1665" s="32">
        <v>70400</v>
      </c>
      <c r="CZ1665" t="s">
        <v>498</v>
      </c>
      <c r="DA1665" t="s">
        <v>3112</v>
      </c>
      <c r="DB1665">
        <v>70400</v>
      </c>
      <c r="DC1665">
        <v>70400</v>
      </c>
      <c r="DD1665">
        <v>70400</v>
      </c>
      <c r="DE1665">
        <v>70400</v>
      </c>
      <c r="DF1665">
        <v>70400</v>
      </c>
      <c r="DG1665">
        <v>70400</v>
      </c>
      <c r="DH1665">
        <v>70400</v>
      </c>
      <c r="DI1665">
        <v>70400</v>
      </c>
      <c r="DJ1665">
        <v>70400</v>
      </c>
      <c r="DK1665">
        <v>70400</v>
      </c>
      <c r="DL1665">
        <v>70400</v>
      </c>
      <c r="DM1665">
        <v>70400</v>
      </c>
      <c r="DN1665">
        <f t="shared" si="29"/>
        <v>844800</v>
      </c>
    </row>
    <row r="1666" spans="89:118" x14ac:dyDescent="0.45">
      <c r="CK1666" t="s">
        <v>498</v>
      </c>
      <c r="CL1666" t="s">
        <v>3103</v>
      </c>
      <c r="CM1666" s="32">
        <v>11580</v>
      </c>
      <c r="CN1666" s="32">
        <v>11570</v>
      </c>
      <c r="CO1666" s="32">
        <v>11244</v>
      </c>
      <c r="CP1666" s="32">
        <v>12267</v>
      </c>
      <c r="CQ1666" s="32">
        <v>11969</v>
      </c>
      <c r="CR1666" s="32">
        <v>10792</v>
      </c>
      <c r="CS1666" s="32">
        <v>11528</v>
      </c>
      <c r="CT1666" s="32">
        <v>11980</v>
      </c>
      <c r="CU1666" s="32">
        <v>11502</v>
      </c>
      <c r="CV1666" s="32">
        <v>10705</v>
      </c>
      <c r="CW1666" s="32">
        <v>11416</v>
      </c>
      <c r="CX1666" s="32">
        <v>11749</v>
      </c>
      <c r="CZ1666" t="s">
        <v>498</v>
      </c>
      <c r="DA1666" t="s">
        <v>3103</v>
      </c>
      <c r="DB1666">
        <v>11580</v>
      </c>
      <c r="DC1666">
        <v>11570</v>
      </c>
      <c r="DD1666">
        <v>11244</v>
      </c>
      <c r="DE1666">
        <v>12267</v>
      </c>
      <c r="DF1666">
        <v>11969</v>
      </c>
      <c r="DG1666">
        <v>10792</v>
      </c>
      <c r="DH1666">
        <v>11528</v>
      </c>
      <c r="DI1666">
        <v>11980</v>
      </c>
      <c r="DJ1666">
        <v>11502</v>
      </c>
      <c r="DK1666">
        <v>10705</v>
      </c>
      <c r="DL1666">
        <v>11416</v>
      </c>
      <c r="DM1666">
        <v>11749</v>
      </c>
      <c r="DN1666">
        <f t="shared" si="29"/>
        <v>138302</v>
      </c>
    </row>
    <row r="1667" spans="89:118" x14ac:dyDescent="0.45">
      <c r="CK1667" t="s">
        <v>1064</v>
      </c>
      <c r="CL1667" t="s">
        <v>3109</v>
      </c>
      <c r="CM1667" s="32">
        <v>6930</v>
      </c>
      <c r="CN1667" s="32">
        <v>6880</v>
      </c>
      <c r="CO1667" s="32">
        <v>6880</v>
      </c>
      <c r="CP1667" s="32">
        <v>6880</v>
      </c>
      <c r="CQ1667" s="32">
        <v>7380</v>
      </c>
      <c r="CR1667" s="32">
        <v>6880</v>
      </c>
      <c r="CS1667" s="32">
        <v>6880</v>
      </c>
      <c r="CT1667" s="32">
        <v>6880</v>
      </c>
      <c r="CU1667" s="32">
        <v>6880</v>
      </c>
      <c r="CV1667" s="32">
        <v>6880</v>
      </c>
      <c r="CW1667" s="32">
        <v>350</v>
      </c>
      <c r="CX1667" s="32">
        <v>0</v>
      </c>
      <c r="CZ1667" t="s">
        <v>1064</v>
      </c>
      <c r="DA1667" t="s">
        <v>3109</v>
      </c>
      <c r="DB1667">
        <v>6930</v>
      </c>
      <c r="DC1667">
        <v>6880</v>
      </c>
      <c r="DD1667">
        <v>6880</v>
      </c>
      <c r="DE1667">
        <v>6880</v>
      </c>
      <c r="DF1667">
        <v>7380</v>
      </c>
      <c r="DG1667">
        <v>6880</v>
      </c>
      <c r="DH1667">
        <v>6880</v>
      </c>
      <c r="DI1667">
        <v>6880</v>
      </c>
      <c r="DJ1667">
        <v>6880</v>
      </c>
      <c r="DK1667">
        <v>6880</v>
      </c>
      <c r="DL1667">
        <v>350</v>
      </c>
      <c r="DM1667">
        <v>0</v>
      </c>
      <c r="DN1667">
        <f t="shared" si="29"/>
        <v>69700</v>
      </c>
    </row>
    <row r="1668" spans="89:118" x14ac:dyDescent="0.45">
      <c r="CK1668" t="s">
        <v>1064</v>
      </c>
      <c r="CL1668" t="s">
        <v>3111</v>
      </c>
      <c r="CM1668" s="32">
        <v>36000</v>
      </c>
      <c r="CN1668" s="32">
        <v>36000</v>
      </c>
      <c r="CO1668" s="32">
        <v>37394</v>
      </c>
      <c r="CP1668" s="32">
        <v>36000</v>
      </c>
      <c r="CQ1668" s="32">
        <v>36000</v>
      </c>
      <c r="CR1668" s="32">
        <v>36000</v>
      </c>
      <c r="CS1668" s="32">
        <v>36308</v>
      </c>
      <c r="CT1668" s="32">
        <v>36000</v>
      </c>
      <c r="CU1668" s="32">
        <v>36000</v>
      </c>
      <c r="CV1668" s="32">
        <v>36000</v>
      </c>
      <c r="CW1668" s="32">
        <v>36000</v>
      </c>
      <c r="CX1668" s="32">
        <v>36000</v>
      </c>
      <c r="CZ1668" t="s">
        <v>1064</v>
      </c>
      <c r="DA1668" t="s">
        <v>3111</v>
      </c>
      <c r="DB1668">
        <v>36000</v>
      </c>
      <c r="DC1668">
        <v>36000</v>
      </c>
      <c r="DD1668">
        <v>37394</v>
      </c>
      <c r="DE1668">
        <v>36000</v>
      </c>
      <c r="DF1668">
        <v>36000</v>
      </c>
      <c r="DG1668">
        <v>36000</v>
      </c>
      <c r="DH1668">
        <v>36308</v>
      </c>
      <c r="DI1668">
        <v>36000</v>
      </c>
      <c r="DJ1668">
        <v>36000</v>
      </c>
      <c r="DK1668">
        <v>36000</v>
      </c>
      <c r="DL1668">
        <v>36000</v>
      </c>
      <c r="DM1668">
        <v>36000</v>
      </c>
      <c r="DN1668">
        <f t="shared" si="29"/>
        <v>433702</v>
      </c>
    </row>
    <row r="1669" spans="89:118" x14ac:dyDescent="0.45">
      <c r="CK1669" t="s">
        <v>1064</v>
      </c>
      <c r="CL1669" t="s">
        <v>3100</v>
      </c>
      <c r="CM1669" s="32">
        <v>325991</v>
      </c>
      <c r="CN1669" s="32">
        <v>329661</v>
      </c>
      <c r="CO1669" s="32">
        <v>351410</v>
      </c>
      <c r="CP1669" s="32">
        <v>352225</v>
      </c>
      <c r="CQ1669" s="32">
        <v>352225</v>
      </c>
      <c r="CR1669" s="32">
        <v>352225</v>
      </c>
      <c r="CS1669" s="32">
        <v>352225</v>
      </c>
      <c r="CT1669" s="32">
        <v>352225</v>
      </c>
      <c r="CU1669" s="32">
        <v>352239</v>
      </c>
      <c r="CV1669" s="32">
        <v>351196</v>
      </c>
      <c r="CW1669" s="32">
        <v>351196</v>
      </c>
      <c r="CX1669" s="32">
        <v>351196</v>
      </c>
      <c r="CZ1669" t="s">
        <v>1064</v>
      </c>
      <c r="DA1669" t="s">
        <v>3100</v>
      </c>
      <c r="DB1669">
        <v>325991</v>
      </c>
      <c r="DC1669">
        <v>329661</v>
      </c>
      <c r="DD1669">
        <v>351410</v>
      </c>
      <c r="DE1669">
        <v>352225</v>
      </c>
      <c r="DF1669">
        <v>352225</v>
      </c>
      <c r="DG1669">
        <v>352225</v>
      </c>
      <c r="DH1669">
        <v>352225</v>
      </c>
      <c r="DI1669">
        <v>352225</v>
      </c>
      <c r="DJ1669">
        <v>352239</v>
      </c>
      <c r="DK1669">
        <v>351196</v>
      </c>
      <c r="DL1669">
        <v>351196</v>
      </c>
      <c r="DM1669">
        <v>351196</v>
      </c>
      <c r="DN1669">
        <f t="shared" ref="DN1669:DN1732" si="30">SUM(DB1669:DM1669)</f>
        <v>4174014</v>
      </c>
    </row>
    <row r="1670" spans="89:118" x14ac:dyDescent="0.45">
      <c r="CK1670" t="s">
        <v>1064</v>
      </c>
      <c r="CL1670" t="s">
        <v>3104</v>
      </c>
      <c r="CM1670" s="32">
        <v>58629</v>
      </c>
      <c r="CN1670" s="32">
        <v>58629</v>
      </c>
      <c r="CO1670" s="32">
        <v>58629</v>
      </c>
      <c r="CP1670" s="32">
        <v>58629</v>
      </c>
      <c r="CQ1670" s="32">
        <v>58629</v>
      </c>
      <c r="CR1670" s="32">
        <v>58629</v>
      </c>
      <c r="CS1670" s="32">
        <v>58629</v>
      </c>
      <c r="CT1670" s="32">
        <v>58629</v>
      </c>
      <c r="CU1670" s="32">
        <v>58629</v>
      </c>
      <c r="CV1670" s="32">
        <v>58629</v>
      </c>
      <c r="CW1670" s="32">
        <v>58629</v>
      </c>
      <c r="CX1670" s="32">
        <v>58629</v>
      </c>
      <c r="CZ1670" t="s">
        <v>1064</v>
      </c>
      <c r="DA1670" t="s">
        <v>3104</v>
      </c>
      <c r="DB1670">
        <v>58629</v>
      </c>
      <c r="DC1670">
        <v>58629</v>
      </c>
      <c r="DD1670">
        <v>58629</v>
      </c>
      <c r="DE1670">
        <v>58629</v>
      </c>
      <c r="DF1670">
        <v>58629</v>
      </c>
      <c r="DG1670">
        <v>58629</v>
      </c>
      <c r="DH1670">
        <v>58629</v>
      </c>
      <c r="DI1670">
        <v>58629</v>
      </c>
      <c r="DJ1670">
        <v>58629</v>
      </c>
      <c r="DK1670">
        <v>58629</v>
      </c>
      <c r="DL1670">
        <v>58629</v>
      </c>
      <c r="DM1670">
        <v>58629</v>
      </c>
      <c r="DN1670">
        <f t="shared" si="30"/>
        <v>703548</v>
      </c>
    </row>
    <row r="1671" spans="89:118" x14ac:dyDescent="0.45">
      <c r="CK1671" t="s">
        <v>1064</v>
      </c>
      <c r="CL1671" t="s">
        <v>3106</v>
      </c>
      <c r="CM1671" s="32">
        <v>6480</v>
      </c>
      <c r="CN1671" s="32">
        <v>6480</v>
      </c>
      <c r="CO1671" s="32">
        <v>6480</v>
      </c>
      <c r="CP1671" s="32">
        <v>6480</v>
      </c>
      <c r="CQ1671" s="32">
        <v>6480</v>
      </c>
      <c r="CR1671" s="32">
        <v>6480</v>
      </c>
      <c r="CS1671" s="32">
        <v>6480</v>
      </c>
      <c r="CT1671" s="32">
        <v>6480</v>
      </c>
      <c r="CU1671" s="32">
        <v>6480</v>
      </c>
      <c r="CV1671" s="32">
        <v>6480</v>
      </c>
      <c r="CW1671" s="32">
        <v>6480</v>
      </c>
      <c r="CX1671" s="32">
        <v>6480</v>
      </c>
      <c r="CZ1671" t="s">
        <v>1064</v>
      </c>
      <c r="DA1671" t="s">
        <v>3106</v>
      </c>
      <c r="DB1671">
        <v>6480</v>
      </c>
      <c r="DC1671">
        <v>6480</v>
      </c>
      <c r="DD1671">
        <v>6480</v>
      </c>
      <c r="DE1671">
        <v>6480</v>
      </c>
      <c r="DF1671">
        <v>6480</v>
      </c>
      <c r="DG1671">
        <v>6480</v>
      </c>
      <c r="DH1671">
        <v>6480</v>
      </c>
      <c r="DI1671">
        <v>6480</v>
      </c>
      <c r="DJ1671">
        <v>6480</v>
      </c>
      <c r="DK1671">
        <v>6480</v>
      </c>
      <c r="DL1671">
        <v>6480</v>
      </c>
      <c r="DM1671">
        <v>6480</v>
      </c>
      <c r="DN1671">
        <f t="shared" si="30"/>
        <v>77760</v>
      </c>
    </row>
    <row r="1672" spans="89:118" x14ac:dyDescent="0.45">
      <c r="CK1672" t="s">
        <v>1064</v>
      </c>
      <c r="CL1672" t="s">
        <v>3112</v>
      </c>
      <c r="CM1672" s="32">
        <v>84225</v>
      </c>
      <c r="CN1672" s="32">
        <v>84225</v>
      </c>
      <c r="CO1672" s="32">
        <v>84225</v>
      </c>
      <c r="CP1672" s="32">
        <v>84225</v>
      </c>
      <c r="CQ1672" s="32">
        <v>84225</v>
      </c>
      <c r="CR1672" s="32">
        <v>84225</v>
      </c>
      <c r="CS1672" s="32">
        <v>84225</v>
      </c>
      <c r="CT1672" s="32">
        <v>84225</v>
      </c>
      <c r="CU1672" s="32">
        <v>84225</v>
      </c>
      <c r="CV1672" s="32">
        <v>84225</v>
      </c>
      <c r="CW1672" s="32">
        <v>84225</v>
      </c>
      <c r="CX1672" s="32">
        <v>84225</v>
      </c>
      <c r="CZ1672" t="s">
        <v>1064</v>
      </c>
      <c r="DA1672" t="s">
        <v>3112</v>
      </c>
      <c r="DB1672">
        <v>84225</v>
      </c>
      <c r="DC1672">
        <v>84225</v>
      </c>
      <c r="DD1672">
        <v>84225</v>
      </c>
      <c r="DE1672">
        <v>84225</v>
      </c>
      <c r="DF1672">
        <v>84225</v>
      </c>
      <c r="DG1672">
        <v>84225</v>
      </c>
      <c r="DH1672">
        <v>84225</v>
      </c>
      <c r="DI1672">
        <v>84225</v>
      </c>
      <c r="DJ1672">
        <v>84225</v>
      </c>
      <c r="DK1672">
        <v>84225</v>
      </c>
      <c r="DL1672">
        <v>84225</v>
      </c>
      <c r="DM1672">
        <v>84225</v>
      </c>
      <c r="DN1672">
        <f t="shared" si="30"/>
        <v>1010700</v>
      </c>
    </row>
    <row r="1673" spans="89:118" x14ac:dyDescent="0.45">
      <c r="CK1673" t="s">
        <v>1064</v>
      </c>
      <c r="CL1673" t="s">
        <v>3122</v>
      </c>
      <c r="CM1673" s="32">
        <v>0</v>
      </c>
      <c r="CN1673" s="32">
        <v>0</v>
      </c>
      <c r="CO1673" s="32">
        <v>0</v>
      </c>
      <c r="CP1673" s="32">
        <v>0</v>
      </c>
      <c r="CQ1673" s="32">
        <v>0</v>
      </c>
      <c r="CR1673" s="32">
        <v>0</v>
      </c>
      <c r="CS1673" s="32">
        <v>0</v>
      </c>
      <c r="CT1673" s="32">
        <v>0</v>
      </c>
      <c r="CU1673" s="32">
        <v>0</v>
      </c>
      <c r="CV1673" s="32">
        <v>0</v>
      </c>
      <c r="CW1673" s="32">
        <v>0</v>
      </c>
      <c r="CX1673" s="32">
        <v>2000</v>
      </c>
      <c r="CZ1673" t="s">
        <v>1064</v>
      </c>
      <c r="DA1673" t="s">
        <v>3122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2000</v>
      </c>
      <c r="DN1673">
        <f t="shared" si="30"/>
        <v>2000</v>
      </c>
    </row>
    <row r="1674" spans="89:118" x14ac:dyDescent="0.45">
      <c r="CK1674" t="s">
        <v>1064</v>
      </c>
      <c r="CL1674" t="s">
        <v>3105</v>
      </c>
      <c r="CM1674" s="32">
        <v>12000</v>
      </c>
      <c r="CN1674" s="32">
        <v>12000</v>
      </c>
      <c r="CO1674" s="32">
        <v>12000</v>
      </c>
      <c r="CP1674" s="32">
        <v>12000</v>
      </c>
      <c r="CQ1674" s="32">
        <v>12000</v>
      </c>
      <c r="CR1674" s="32">
        <v>12000</v>
      </c>
      <c r="CS1674" s="32">
        <v>12000</v>
      </c>
      <c r="CT1674" s="32">
        <v>12000</v>
      </c>
      <c r="CU1674" s="32">
        <v>12000</v>
      </c>
      <c r="CV1674" s="32">
        <v>12000</v>
      </c>
      <c r="CW1674" s="32">
        <v>12000</v>
      </c>
      <c r="CX1674" s="32">
        <v>12000</v>
      </c>
      <c r="CZ1674" t="s">
        <v>1064</v>
      </c>
      <c r="DA1674" t="s">
        <v>3105</v>
      </c>
      <c r="DB1674">
        <v>12000</v>
      </c>
      <c r="DC1674">
        <v>12000</v>
      </c>
      <c r="DD1674">
        <v>12000</v>
      </c>
      <c r="DE1674">
        <v>12000</v>
      </c>
      <c r="DF1674">
        <v>12000</v>
      </c>
      <c r="DG1674">
        <v>12000</v>
      </c>
      <c r="DH1674">
        <v>12000</v>
      </c>
      <c r="DI1674">
        <v>12000</v>
      </c>
      <c r="DJ1674">
        <v>12000</v>
      </c>
      <c r="DK1674">
        <v>12000</v>
      </c>
      <c r="DL1674">
        <v>12000</v>
      </c>
      <c r="DM1674">
        <v>12000</v>
      </c>
      <c r="DN1674">
        <f t="shared" si="30"/>
        <v>144000</v>
      </c>
    </row>
    <row r="1675" spans="89:118" x14ac:dyDescent="0.45">
      <c r="CK1675" t="s">
        <v>1064</v>
      </c>
      <c r="CL1675" t="s">
        <v>3101</v>
      </c>
      <c r="CM1675" s="32">
        <v>8588</v>
      </c>
      <c r="CN1675" s="32">
        <v>8802</v>
      </c>
      <c r="CO1675" s="32">
        <v>17608</v>
      </c>
      <c r="CP1675" s="32">
        <v>21468</v>
      </c>
      <c r="CQ1675" s="32">
        <v>21468</v>
      </c>
      <c r="CR1675" s="32">
        <v>21468</v>
      </c>
      <c r="CS1675" s="32">
        <v>21468</v>
      </c>
      <c r="CT1675" s="32">
        <v>21468</v>
      </c>
      <c r="CU1675" s="32">
        <v>21468</v>
      </c>
      <c r="CV1675" s="32">
        <v>21468</v>
      </c>
      <c r="CW1675" s="32">
        <v>21300</v>
      </c>
      <c r="CX1675" s="32">
        <v>21300</v>
      </c>
      <c r="CZ1675" t="s">
        <v>1064</v>
      </c>
      <c r="DA1675" t="s">
        <v>3101</v>
      </c>
      <c r="DB1675">
        <v>8588</v>
      </c>
      <c r="DC1675">
        <v>8802</v>
      </c>
      <c r="DD1675">
        <v>17608</v>
      </c>
      <c r="DE1675">
        <v>21468</v>
      </c>
      <c r="DF1675">
        <v>21468</v>
      </c>
      <c r="DG1675">
        <v>21468</v>
      </c>
      <c r="DH1675">
        <v>21468</v>
      </c>
      <c r="DI1675">
        <v>21468</v>
      </c>
      <c r="DJ1675">
        <v>21468</v>
      </c>
      <c r="DK1675">
        <v>21468</v>
      </c>
      <c r="DL1675">
        <v>21300</v>
      </c>
      <c r="DM1675">
        <v>21300</v>
      </c>
      <c r="DN1675">
        <f t="shared" si="30"/>
        <v>227874</v>
      </c>
    </row>
    <row r="1676" spans="89:118" x14ac:dyDescent="0.45">
      <c r="CK1676" t="s">
        <v>1064</v>
      </c>
      <c r="CL1676" t="s">
        <v>3781</v>
      </c>
      <c r="CM1676" s="32">
        <v>37700</v>
      </c>
      <c r="CN1676" s="32">
        <v>37700</v>
      </c>
      <c r="CO1676" s="32">
        <v>37700</v>
      </c>
      <c r="CP1676" s="32">
        <v>37700</v>
      </c>
      <c r="CQ1676" s="32">
        <v>37700</v>
      </c>
      <c r="CR1676" s="32">
        <v>37700</v>
      </c>
      <c r="CS1676" s="32">
        <v>37700</v>
      </c>
      <c r="CT1676" s="32">
        <v>37700</v>
      </c>
      <c r="CU1676" s="32">
        <v>37700</v>
      </c>
      <c r="CV1676" s="32">
        <v>37700</v>
      </c>
      <c r="CW1676" s="32">
        <v>37700</v>
      </c>
      <c r="CX1676" s="32">
        <v>37700</v>
      </c>
      <c r="CZ1676" t="s">
        <v>1064</v>
      </c>
      <c r="DA1676" t="s">
        <v>3781</v>
      </c>
      <c r="DB1676">
        <v>37700</v>
      </c>
      <c r="DC1676">
        <v>37700</v>
      </c>
      <c r="DD1676">
        <v>37700</v>
      </c>
      <c r="DE1676">
        <v>37700</v>
      </c>
      <c r="DF1676">
        <v>37700</v>
      </c>
      <c r="DG1676">
        <v>37700</v>
      </c>
      <c r="DH1676">
        <v>37700</v>
      </c>
      <c r="DI1676">
        <v>37700</v>
      </c>
      <c r="DJ1676">
        <v>37700</v>
      </c>
      <c r="DK1676">
        <v>37700</v>
      </c>
      <c r="DL1676">
        <v>37700</v>
      </c>
      <c r="DM1676">
        <v>37700</v>
      </c>
      <c r="DN1676">
        <f t="shared" si="30"/>
        <v>452400</v>
      </c>
    </row>
    <row r="1677" spans="89:118" x14ac:dyDescent="0.45">
      <c r="CK1677" t="s">
        <v>1064</v>
      </c>
      <c r="CL1677" t="s">
        <v>3103</v>
      </c>
      <c r="CM1677" s="32">
        <v>428252</v>
      </c>
      <c r="CN1677" s="32">
        <v>435151</v>
      </c>
      <c r="CO1677" s="32">
        <v>444178</v>
      </c>
      <c r="CP1677" s="32">
        <v>416282</v>
      </c>
      <c r="CQ1677" s="32">
        <v>398089</v>
      </c>
      <c r="CR1677" s="32">
        <v>412775</v>
      </c>
      <c r="CS1677" s="32">
        <v>450625</v>
      </c>
      <c r="CT1677" s="32">
        <v>421913</v>
      </c>
      <c r="CU1677" s="32">
        <v>426403</v>
      </c>
      <c r="CV1677" s="32">
        <v>371896</v>
      </c>
      <c r="CW1677" s="32">
        <v>396570</v>
      </c>
      <c r="CX1677" s="32">
        <v>422653</v>
      </c>
      <c r="CZ1677" t="s">
        <v>1064</v>
      </c>
      <c r="DA1677" t="s">
        <v>3103</v>
      </c>
      <c r="DB1677">
        <v>428252</v>
      </c>
      <c r="DC1677">
        <v>435151</v>
      </c>
      <c r="DD1677">
        <v>444178</v>
      </c>
      <c r="DE1677">
        <v>416282</v>
      </c>
      <c r="DF1677">
        <v>398089</v>
      </c>
      <c r="DG1677">
        <v>412775</v>
      </c>
      <c r="DH1677">
        <v>450625</v>
      </c>
      <c r="DI1677">
        <v>421913</v>
      </c>
      <c r="DJ1677">
        <v>426403</v>
      </c>
      <c r="DK1677">
        <v>371896</v>
      </c>
      <c r="DL1677">
        <v>396570</v>
      </c>
      <c r="DM1677">
        <v>422653</v>
      </c>
      <c r="DN1677">
        <f t="shared" si="30"/>
        <v>5024787</v>
      </c>
    </row>
    <row r="1678" spans="89:118" x14ac:dyDescent="0.45">
      <c r="CK1678" t="s">
        <v>1064</v>
      </c>
      <c r="CL1678" t="s">
        <v>3107</v>
      </c>
      <c r="CM1678" s="32">
        <v>120200</v>
      </c>
      <c r="CN1678" s="32">
        <v>120200</v>
      </c>
      <c r="CO1678" s="32">
        <v>120200</v>
      </c>
      <c r="CP1678" s="32">
        <v>120200</v>
      </c>
      <c r="CQ1678" s="32">
        <v>120200</v>
      </c>
      <c r="CR1678" s="32">
        <v>120200</v>
      </c>
      <c r="CS1678" s="32">
        <v>120200</v>
      </c>
      <c r="CT1678" s="32">
        <v>120214</v>
      </c>
      <c r="CU1678" s="32">
        <v>120250</v>
      </c>
      <c r="CV1678" s="32">
        <v>120224</v>
      </c>
      <c r="CW1678" s="32">
        <v>120224</v>
      </c>
      <c r="CX1678" s="32">
        <v>120211</v>
      </c>
      <c r="CZ1678" t="s">
        <v>1064</v>
      </c>
      <c r="DA1678" t="s">
        <v>3107</v>
      </c>
      <c r="DB1678">
        <v>120200</v>
      </c>
      <c r="DC1678">
        <v>120200</v>
      </c>
      <c r="DD1678">
        <v>120200</v>
      </c>
      <c r="DE1678">
        <v>120200</v>
      </c>
      <c r="DF1678">
        <v>120200</v>
      </c>
      <c r="DG1678">
        <v>120200</v>
      </c>
      <c r="DH1678">
        <v>120200</v>
      </c>
      <c r="DI1678">
        <v>120214</v>
      </c>
      <c r="DJ1678">
        <v>120250</v>
      </c>
      <c r="DK1678">
        <v>120224</v>
      </c>
      <c r="DL1678">
        <v>120224</v>
      </c>
      <c r="DM1678">
        <v>120211</v>
      </c>
      <c r="DN1678">
        <f t="shared" si="30"/>
        <v>1442523</v>
      </c>
    </row>
    <row r="1679" spans="89:118" x14ac:dyDescent="0.45">
      <c r="CK1679" t="s">
        <v>1062</v>
      </c>
      <c r="CL1679" t="s">
        <v>3109</v>
      </c>
      <c r="CM1679" s="32">
        <v>36720</v>
      </c>
      <c r="CN1679" s="32">
        <v>36630</v>
      </c>
      <c r="CO1679" s="32">
        <v>36680</v>
      </c>
      <c r="CP1679" s="32">
        <v>36680</v>
      </c>
      <c r="CQ1679" s="32">
        <v>36630</v>
      </c>
      <c r="CR1679" s="32">
        <v>36680</v>
      </c>
      <c r="CS1679" s="32">
        <v>36630</v>
      </c>
      <c r="CT1679" s="32">
        <v>36680</v>
      </c>
      <c r="CU1679" s="32">
        <v>36630</v>
      </c>
      <c r="CV1679" s="32">
        <v>36630</v>
      </c>
      <c r="CW1679" s="32">
        <v>29800</v>
      </c>
      <c r="CX1679" s="32">
        <v>29800</v>
      </c>
      <c r="CZ1679" t="s">
        <v>1062</v>
      </c>
      <c r="DA1679" t="s">
        <v>3109</v>
      </c>
      <c r="DB1679">
        <v>36720</v>
      </c>
      <c r="DC1679">
        <v>36630</v>
      </c>
      <c r="DD1679">
        <v>36680</v>
      </c>
      <c r="DE1679">
        <v>36680</v>
      </c>
      <c r="DF1679">
        <v>36630</v>
      </c>
      <c r="DG1679">
        <v>36680</v>
      </c>
      <c r="DH1679">
        <v>36630</v>
      </c>
      <c r="DI1679">
        <v>36680</v>
      </c>
      <c r="DJ1679">
        <v>36630</v>
      </c>
      <c r="DK1679">
        <v>36630</v>
      </c>
      <c r="DL1679">
        <v>29800</v>
      </c>
      <c r="DM1679">
        <v>29800</v>
      </c>
      <c r="DN1679">
        <f t="shared" si="30"/>
        <v>426190</v>
      </c>
    </row>
    <row r="1680" spans="89:118" x14ac:dyDescent="0.45">
      <c r="CK1680" t="s">
        <v>1062</v>
      </c>
      <c r="CL1680" t="s">
        <v>3119</v>
      </c>
      <c r="CM1680" s="32">
        <v>-1521</v>
      </c>
      <c r="CN1680" s="32">
        <v>-1467</v>
      </c>
      <c r="CO1680" s="32">
        <v>-1572</v>
      </c>
      <c r="CP1680" s="32">
        <v>-1611</v>
      </c>
      <c r="CQ1680" s="32">
        <v>-1638</v>
      </c>
      <c r="CR1680" s="32">
        <v>-1692</v>
      </c>
      <c r="CS1680" s="32">
        <v>-1752</v>
      </c>
      <c r="CT1680" s="32">
        <v>-1788</v>
      </c>
      <c r="CU1680" s="32">
        <v>-1809</v>
      </c>
      <c r="CV1680" s="32">
        <v>-1770</v>
      </c>
      <c r="CW1680" s="32">
        <v>-1749</v>
      </c>
      <c r="CX1680" s="32">
        <v>-1782</v>
      </c>
      <c r="CZ1680" t="s">
        <v>1062</v>
      </c>
      <c r="DA1680" t="s">
        <v>3119</v>
      </c>
      <c r="DB1680">
        <v>-1521</v>
      </c>
      <c r="DC1680">
        <v>-1467</v>
      </c>
      <c r="DD1680">
        <v>-1572</v>
      </c>
      <c r="DE1680">
        <v>-1611</v>
      </c>
      <c r="DF1680">
        <v>-1638</v>
      </c>
      <c r="DG1680">
        <v>-1692</v>
      </c>
      <c r="DH1680">
        <v>-1752</v>
      </c>
      <c r="DI1680">
        <v>-1788</v>
      </c>
      <c r="DJ1680">
        <v>-1809</v>
      </c>
      <c r="DK1680">
        <v>-1770</v>
      </c>
      <c r="DL1680">
        <v>-1749</v>
      </c>
      <c r="DM1680">
        <v>-1782</v>
      </c>
      <c r="DN1680">
        <f t="shared" si="30"/>
        <v>-20151</v>
      </c>
    </row>
    <row r="1681" spans="89:118" x14ac:dyDescent="0.45">
      <c r="CK1681" t="s">
        <v>1062</v>
      </c>
      <c r="CL1681" t="s">
        <v>3115</v>
      </c>
      <c r="CM1681" s="32">
        <v>19582.5</v>
      </c>
      <c r="CN1681" s="32">
        <v>20433.5</v>
      </c>
      <c r="CO1681" s="32">
        <v>20698.5</v>
      </c>
      <c r="CP1681" s="32">
        <v>19582.5</v>
      </c>
      <c r="CQ1681" s="32">
        <v>19582.5</v>
      </c>
      <c r="CR1681" s="32">
        <v>19582.5</v>
      </c>
      <c r="CS1681" s="32">
        <v>19582.5</v>
      </c>
      <c r="CT1681" s="32">
        <v>19582.5</v>
      </c>
      <c r="CU1681" s="32">
        <v>19582.5</v>
      </c>
      <c r="CV1681" s="32">
        <v>19582.5</v>
      </c>
      <c r="CW1681" s="32">
        <v>19582.5</v>
      </c>
      <c r="CX1681" s="32">
        <v>19582.5</v>
      </c>
      <c r="CZ1681" t="s">
        <v>1062</v>
      </c>
      <c r="DA1681" t="s">
        <v>3115</v>
      </c>
      <c r="DB1681">
        <v>19582.5</v>
      </c>
      <c r="DC1681">
        <v>20433.5</v>
      </c>
      <c r="DD1681">
        <v>20698.5</v>
      </c>
      <c r="DE1681">
        <v>19582.5</v>
      </c>
      <c r="DF1681">
        <v>19582.5</v>
      </c>
      <c r="DG1681">
        <v>19582.5</v>
      </c>
      <c r="DH1681">
        <v>19582.5</v>
      </c>
      <c r="DI1681">
        <v>19582.5</v>
      </c>
      <c r="DJ1681">
        <v>19582.5</v>
      </c>
      <c r="DK1681">
        <v>19582.5</v>
      </c>
      <c r="DL1681">
        <v>19582.5</v>
      </c>
      <c r="DM1681">
        <v>19582.5</v>
      </c>
      <c r="DN1681">
        <f t="shared" si="30"/>
        <v>236957</v>
      </c>
    </row>
    <row r="1682" spans="89:118" x14ac:dyDescent="0.45">
      <c r="CK1682" t="s">
        <v>1062</v>
      </c>
      <c r="CL1682" t="s">
        <v>3111</v>
      </c>
      <c r="CM1682" s="32">
        <v>45701</v>
      </c>
      <c r="CN1682" s="32">
        <v>43016</v>
      </c>
      <c r="CO1682" s="32">
        <v>43251</v>
      </c>
      <c r="CP1682" s="32">
        <v>42486</v>
      </c>
      <c r="CQ1682" s="32">
        <v>43311</v>
      </c>
      <c r="CR1682" s="32">
        <v>45189</v>
      </c>
      <c r="CS1682" s="32">
        <v>44961</v>
      </c>
      <c r="CT1682" s="32">
        <v>44075</v>
      </c>
      <c r="CU1682" s="32">
        <v>44780</v>
      </c>
      <c r="CV1682" s="32">
        <v>44254</v>
      </c>
      <c r="CW1682" s="32">
        <v>58988</v>
      </c>
      <c r="CX1682" s="32">
        <v>45658</v>
      </c>
      <c r="CZ1682" t="s">
        <v>1062</v>
      </c>
      <c r="DA1682" t="s">
        <v>3111</v>
      </c>
      <c r="DB1682">
        <v>45701</v>
      </c>
      <c r="DC1682">
        <v>43016</v>
      </c>
      <c r="DD1682">
        <v>43251</v>
      </c>
      <c r="DE1682">
        <v>42486</v>
      </c>
      <c r="DF1682">
        <v>43311</v>
      </c>
      <c r="DG1682">
        <v>45189</v>
      </c>
      <c r="DH1682">
        <v>44961</v>
      </c>
      <c r="DI1682">
        <v>44075</v>
      </c>
      <c r="DJ1682">
        <v>44780</v>
      </c>
      <c r="DK1682">
        <v>44254</v>
      </c>
      <c r="DL1682">
        <v>58988</v>
      </c>
      <c r="DM1682">
        <v>45658</v>
      </c>
      <c r="DN1682">
        <f t="shared" si="30"/>
        <v>545670</v>
      </c>
    </row>
    <row r="1683" spans="89:118" x14ac:dyDescent="0.45">
      <c r="CK1683" t="s">
        <v>1062</v>
      </c>
      <c r="CL1683" t="s">
        <v>3100</v>
      </c>
      <c r="CM1683" s="32">
        <v>60000</v>
      </c>
      <c r="CN1683" s="32">
        <v>60000</v>
      </c>
      <c r="CO1683" s="32">
        <v>60000</v>
      </c>
      <c r="CP1683" s="32">
        <v>60000</v>
      </c>
      <c r="CQ1683" s="32">
        <v>60000</v>
      </c>
      <c r="CR1683" s="32">
        <v>60000</v>
      </c>
      <c r="CS1683" s="32">
        <v>60000</v>
      </c>
      <c r="CT1683" s="32">
        <v>60000</v>
      </c>
      <c r="CU1683" s="32">
        <v>60000</v>
      </c>
      <c r="CV1683" s="32">
        <v>60000</v>
      </c>
      <c r="CW1683" s="32">
        <v>60000</v>
      </c>
      <c r="CX1683" s="32">
        <v>60000</v>
      </c>
      <c r="CZ1683" t="s">
        <v>1062</v>
      </c>
      <c r="DA1683" t="s">
        <v>3100</v>
      </c>
      <c r="DB1683">
        <v>60000</v>
      </c>
      <c r="DC1683">
        <v>60000</v>
      </c>
      <c r="DD1683">
        <v>60000</v>
      </c>
      <c r="DE1683">
        <v>60000</v>
      </c>
      <c r="DF1683">
        <v>60000</v>
      </c>
      <c r="DG1683">
        <v>60000</v>
      </c>
      <c r="DH1683">
        <v>60000</v>
      </c>
      <c r="DI1683">
        <v>60000</v>
      </c>
      <c r="DJ1683">
        <v>60000</v>
      </c>
      <c r="DK1683">
        <v>60000</v>
      </c>
      <c r="DL1683">
        <v>60000</v>
      </c>
      <c r="DM1683">
        <v>60000</v>
      </c>
      <c r="DN1683">
        <f t="shared" si="30"/>
        <v>720000</v>
      </c>
    </row>
    <row r="1684" spans="89:118" x14ac:dyDescent="0.45">
      <c r="CK1684" t="s">
        <v>1062</v>
      </c>
      <c r="CL1684" t="s">
        <v>3104</v>
      </c>
      <c r="CM1684" s="32">
        <v>26400</v>
      </c>
      <c r="CN1684" s="32">
        <v>26400</v>
      </c>
      <c r="CO1684" s="32">
        <v>26400</v>
      </c>
      <c r="CP1684" s="32">
        <v>26400</v>
      </c>
      <c r="CQ1684" s="32">
        <v>26400</v>
      </c>
      <c r="CR1684" s="32">
        <v>26400</v>
      </c>
      <c r="CS1684" s="32">
        <v>26400</v>
      </c>
      <c r="CT1684" s="32">
        <v>26400</v>
      </c>
      <c r="CU1684" s="32">
        <v>26400</v>
      </c>
      <c r="CV1684" s="32">
        <v>26400</v>
      </c>
      <c r="CW1684" s="32">
        <v>26400</v>
      </c>
      <c r="CX1684" s="32">
        <v>26400</v>
      </c>
      <c r="CZ1684" t="s">
        <v>1062</v>
      </c>
      <c r="DA1684" t="s">
        <v>3104</v>
      </c>
      <c r="DB1684">
        <v>26400</v>
      </c>
      <c r="DC1684">
        <v>26400</v>
      </c>
      <c r="DD1684">
        <v>26400</v>
      </c>
      <c r="DE1684">
        <v>26400</v>
      </c>
      <c r="DF1684">
        <v>26400</v>
      </c>
      <c r="DG1684">
        <v>26400</v>
      </c>
      <c r="DH1684">
        <v>26400</v>
      </c>
      <c r="DI1684">
        <v>26400</v>
      </c>
      <c r="DJ1684">
        <v>26400</v>
      </c>
      <c r="DK1684">
        <v>26400</v>
      </c>
      <c r="DL1684">
        <v>26400</v>
      </c>
      <c r="DM1684">
        <v>26400</v>
      </c>
      <c r="DN1684">
        <f t="shared" si="30"/>
        <v>316800</v>
      </c>
    </row>
    <row r="1685" spans="89:118" x14ac:dyDescent="0.45">
      <c r="CK1685" t="s">
        <v>1062</v>
      </c>
      <c r="CL1685" t="s">
        <v>3112</v>
      </c>
      <c r="CM1685" s="32">
        <v>230450</v>
      </c>
      <c r="CN1685" s="32">
        <v>230450</v>
      </c>
      <c r="CO1685" s="32">
        <v>230450</v>
      </c>
      <c r="CP1685" s="32">
        <v>207499</v>
      </c>
      <c r="CQ1685" s="32">
        <v>204950</v>
      </c>
      <c r="CR1685" s="32">
        <v>204950</v>
      </c>
      <c r="CS1685" s="32">
        <v>204950</v>
      </c>
      <c r="CT1685" s="32">
        <v>204950</v>
      </c>
      <c r="CU1685" s="32">
        <v>204950</v>
      </c>
      <c r="CV1685" s="32">
        <v>204950</v>
      </c>
      <c r="CW1685" s="32">
        <v>204950</v>
      </c>
      <c r="CX1685" s="32">
        <v>204950</v>
      </c>
      <c r="CZ1685" t="s">
        <v>1062</v>
      </c>
      <c r="DA1685" t="s">
        <v>3112</v>
      </c>
      <c r="DB1685">
        <v>230450</v>
      </c>
      <c r="DC1685">
        <v>230450</v>
      </c>
      <c r="DD1685">
        <v>230450</v>
      </c>
      <c r="DE1685">
        <v>207499</v>
      </c>
      <c r="DF1685">
        <v>204950</v>
      </c>
      <c r="DG1685">
        <v>204950</v>
      </c>
      <c r="DH1685">
        <v>204950</v>
      </c>
      <c r="DI1685">
        <v>204950</v>
      </c>
      <c r="DJ1685">
        <v>204950</v>
      </c>
      <c r="DK1685">
        <v>204950</v>
      </c>
      <c r="DL1685">
        <v>204950</v>
      </c>
      <c r="DM1685">
        <v>204950</v>
      </c>
      <c r="DN1685">
        <f t="shared" si="30"/>
        <v>2538449</v>
      </c>
    </row>
    <row r="1686" spans="89:118" x14ac:dyDescent="0.45">
      <c r="CK1686" t="s">
        <v>1062</v>
      </c>
      <c r="CL1686" t="s">
        <v>3101</v>
      </c>
      <c r="CM1686" s="32">
        <v>0</v>
      </c>
      <c r="CN1686" s="32">
        <v>0</v>
      </c>
      <c r="CO1686" s="32">
        <v>0</v>
      </c>
      <c r="CP1686" s="32">
        <v>0</v>
      </c>
      <c r="CQ1686" s="32">
        <v>0</v>
      </c>
      <c r="CR1686" s="32">
        <v>0</v>
      </c>
      <c r="CS1686" s="32">
        <v>0</v>
      </c>
      <c r="CT1686" s="32">
        <v>0</v>
      </c>
      <c r="CU1686" s="32">
        <v>0</v>
      </c>
      <c r="CV1686" s="32">
        <v>0</v>
      </c>
      <c r="CW1686" s="32">
        <v>0</v>
      </c>
      <c r="CX1686" s="32">
        <v>0</v>
      </c>
      <c r="CZ1686" t="s">
        <v>1062</v>
      </c>
      <c r="DA1686" t="s">
        <v>3101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f t="shared" si="30"/>
        <v>0</v>
      </c>
    </row>
    <row r="1687" spans="89:118" x14ac:dyDescent="0.45">
      <c r="CK1687" t="s">
        <v>1062</v>
      </c>
      <c r="CL1687" t="s">
        <v>3103</v>
      </c>
      <c r="CM1687" s="32">
        <v>297741</v>
      </c>
      <c r="CN1687" s="32">
        <v>298599</v>
      </c>
      <c r="CO1687" s="32">
        <v>298162</v>
      </c>
      <c r="CP1687" s="32">
        <v>295686</v>
      </c>
      <c r="CQ1687" s="32">
        <v>295351</v>
      </c>
      <c r="CR1687" s="32">
        <v>291082</v>
      </c>
      <c r="CS1687" s="32">
        <v>300978</v>
      </c>
      <c r="CT1687" s="32">
        <v>295219</v>
      </c>
      <c r="CU1687" s="32">
        <v>313381</v>
      </c>
      <c r="CV1687" s="32">
        <v>298319</v>
      </c>
      <c r="CW1687" s="32">
        <v>323740</v>
      </c>
      <c r="CX1687" s="32">
        <v>308542</v>
      </c>
      <c r="CZ1687" t="s">
        <v>1062</v>
      </c>
      <c r="DA1687" t="s">
        <v>3103</v>
      </c>
      <c r="DB1687">
        <v>297741</v>
      </c>
      <c r="DC1687">
        <v>298599</v>
      </c>
      <c r="DD1687">
        <v>298162</v>
      </c>
      <c r="DE1687">
        <v>295686</v>
      </c>
      <c r="DF1687">
        <v>295351</v>
      </c>
      <c r="DG1687">
        <v>291082</v>
      </c>
      <c r="DH1687">
        <v>300978</v>
      </c>
      <c r="DI1687">
        <v>295219</v>
      </c>
      <c r="DJ1687">
        <v>313381</v>
      </c>
      <c r="DK1687">
        <v>298319</v>
      </c>
      <c r="DL1687">
        <v>323740</v>
      </c>
      <c r="DM1687">
        <v>308542</v>
      </c>
      <c r="DN1687">
        <f t="shared" si="30"/>
        <v>3616800</v>
      </c>
    </row>
    <row r="1688" spans="89:118" x14ac:dyDescent="0.45">
      <c r="CK1688" t="s">
        <v>1062</v>
      </c>
      <c r="CL1688" t="s">
        <v>3107</v>
      </c>
      <c r="CM1688" s="32">
        <v>53700</v>
      </c>
      <c r="CN1688" s="32">
        <v>53700</v>
      </c>
      <c r="CO1688" s="32">
        <v>53778</v>
      </c>
      <c r="CP1688" s="32">
        <v>53700</v>
      </c>
      <c r="CQ1688" s="32">
        <v>53700</v>
      </c>
      <c r="CR1688" s="32">
        <v>53700</v>
      </c>
      <c r="CS1688" s="32">
        <v>53700</v>
      </c>
      <c r="CT1688" s="32">
        <v>53739</v>
      </c>
      <c r="CU1688" s="32">
        <v>53874</v>
      </c>
      <c r="CV1688" s="32">
        <v>53700</v>
      </c>
      <c r="CW1688" s="32">
        <v>53700</v>
      </c>
      <c r="CX1688" s="32">
        <v>53700</v>
      </c>
      <c r="CZ1688" t="s">
        <v>1062</v>
      </c>
      <c r="DA1688" t="s">
        <v>3107</v>
      </c>
      <c r="DB1688">
        <v>53700</v>
      </c>
      <c r="DC1688">
        <v>53700</v>
      </c>
      <c r="DD1688">
        <v>53778</v>
      </c>
      <c r="DE1688">
        <v>53700</v>
      </c>
      <c r="DF1688">
        <v>53700</v>
      </c>
      <c r="DG1688">
        <v>53700</v>
      </c>
      <c r="DH1688">
        <v>53700</v>
      </c>
      <c r="DI1688">
        <v>53739</v>
      </c>
      <c r="DJ1688">
        <v>53874</v>
      </c>
      <c r="DK1688">
        <v>53700</v>
      </c>
      <c r="DL1688">
        <v>53700</v>
      </c>
      <c r="DM1688">
        <v>53700</v>
      </c>
      <c r="DN1688">
        <f t="shared" si="30"/>
        <v>644691</v>
      </c>
    </row>
    <row r="1689" spans="89:118" x14ac:dyDescent="0.45">
      <c r="CK1689" t="s">
        <v>658</v>
      </c>
      <c r="CL1689" t="s">
        <v>3109</v>
      </c>
      <c r="CM1689" s="32">
        <v>6880</v>
      </c>
      <c r="CN1689" s="32">
        <v>6880</v>
      </c>
      <c r="CO1689" s="32">
        <v>6880</v>
      </c>
      <c r="CP1689" s="32">
        <v>6880</v>
      </c>
      <c r="CQ1689" s="32">
        <v>6880</v>
      </c>
      <c r="CR1689" s="32">
        <v>6970</v>
      </c>
      <c r="CS1689" s="32">
        <v>6970</v>
      </c>
      <c r="CT1689" s="32">
        <v>6970</v>
      </c>
      <c r="CU1689" s="32">
        <v>6970</v>
      </c>
      <c r="CV1689" s="32">
        <v>6970</v>
      </c>
      <c r="CW1689" s="32">
        <v>0</v>
      </c>
      <c r="CX1689" s="32">
        <v>0</v>
      </c>
      <c r="CZ1689" t="s">
        <v>658</v>
      </c>
      <c r="DA1689" t="s">
        <v>3109</v>
      </c>
      <c r="DB1689">
        <v>6880</v>
      </c>
      <c r="DC1689">
        <v>6880</v>
      </c>
      <c r="DD1689">
        <v>6880</v>
      </c>
      <c r="DE1689">
        <v>6880</v>
      </c>
      <c r="DF1689">
        <v>6880</v>
      </c>
      <c r="DG1689">
        <v>6970</v>
      </c>
      <c r="DH1689">
        <v>6970</v>
      </c>
      <c r="DI1689">
        <v>6970</v>
      </c>
      <c r="DJ1689">
        <v>6970</v>
      </c>
      <c r="DK1689">
        <v>6970</v>
      </c>
      <c r="DL1689">
        <v>0</v>
      </c>
      <c r="DM1689">
        <v>0</v>
      </c>
      <c r="DN1689">
        <f t="shared" si="30"/>
        <v>69250</v>
      </c>
    </row>
    <row r="1690" spans="89:118" x14ac:dyDescent="0.45">
      <c r="CK1690" t="s">
        <v>658</v>
      </c>
      <c r="CL1690" t="s">
        <v>3100</v>
      </c>
      <c r="CM1690" s="32">
        <v>45000</v>
      </c>
      <c r="CN1690" s="32">
        <v>45000</v>
      </c>
      <c r="CO1690" s="32">
        <v>45000</v>
      </c>
      <c r="CP1690" s="32">
        <v>45000</v>
      </c>
      <c r="CQ1690" s="32">
        <v>45000</v>
      </c>
      <c r="CR1690" s="32">
        <v>45000</v>
      </c>
      <c r="CS1690" s="32">
        <v>45000</v>
      </c>
      <c r="CT1690" s="32">
        <v>45000</v>
      </c>
      <c r="CU1690" s="32">
        <v>45000</v>
      </c>
      <c r="CV1690" s="32">
        <v>45000</v>
      </c>
      <c r="CW1690" s="32">
        <v>45000</v>
      </c>
      <c r="CX1690" s="32">
        <v>45000</v>
      </c>
      <c r="CZ1690" t="s">
        <v>658</v>
      </c>
      <c r="DA1690" t="s">
        <v>3100</v>
      </c>
      <c r="DB1690">
        <v>45000</v>
      </c>
      <c r="DC1690">
        <v>45000</v>
      </c>
      <c r="DD1690">
        <v>45000</v>
      </c>
      <c r="DE1690">
        <v>45000</v>
      </c>
      <c r="DF1690">
        <v>45000</v>
      </c>
      <c r="DG1690">
        <v>45000</v>
      </c>
      <c r="DH1690">
        <v>45000</v>
      </c>
      <c r="DI1690">
        <v>45000</v>
      </c>
      <c r="DJ1690">
        <v>45000</v>
      </c>
      <c r="DK1690">
        <v>45000</v>
      </c>
      <c r="DL1690">
        <v>45000</v>
      </c>
      <c r="DM1690">
        <v>45000</v>
      </c>
      <c r="DN1690">
        <f t="shared" si="30"/>
        <v>540000</v>
      </c>
    </row>
    <row r="1691" spans="89:118" x14ac:dyDescent="0.45">
      <c r="CK1691" t="s">
        <v>658</v>
      </c>
      <c r="CL1691" t="s">
        <v>3102</v>
      </c>
      <c r="CM1691" s="32">
        <v>580000</v>
      </c>
      <c r="CN1691" s="32">
        <v>580000</v>
      </c>
      <c r="CO1691" s="32">
        <v>580000</v>
      </c>
      <c r="CP1691" s="32">
        <v>580000</v>
      </c>
      <c r="CQ1691" s="32">
        <v>580000</v>
      </c>
      <c r="CR1691" s="32">
        <v>580000</v>
      </c>
      <c r="CS1691" s="32">
        <v>580000</v>
      </c>
      <c r="CT1691" s="32">
        <v>580000</v>
      </c>
      <c r="CU1691" s="32">
        <v>580000</v>
      </c>
      <c r="CV1691" s="32">
        <v>580000</v>
      </c>
      <c r="CW1691" s="32">
        <v>580000</v>
      </c>
      <c r="CX1691" s="32">
        <v>580000</v>
      </c>
      <c r="CZ1691" t="s">
        <v>658</v>
      </c>
      <c r="DA1691" t="s">
        <v>3102</v>
      </c>
      <c r="DB1691">
        <v>580000</v>
      </c>
      <c r="DC1691">
        <v>580000</v>
      </c>
      <c r="DD1691">
        <v>580000</v>
      </c>
      <c r="DE1691">
        <v>580000</v>
      </c>
      <c r="DF1691">
        <v>580000</v>
      </c>
      <c r="DG1691">
        <v>580000</v>
      </c>
      <c r="DH1691">
        <v>580000</v>
      </c>
      <c r="DI1691">
        <v>580000</v>
      </c>
      <c r="DJ1691">
        <v>580000</v>
      </c>
      <c r="DK1691">
        <v>580000</v>
      </c>
      <c r="DL1691">
        <v>580000</v>
      </c>
      <c r="DM1691">
        <v>580000</v>
      </c>
      <c r="DN1691">
        <f t="shared" si="30"/>
        <v>6960000</v>
      </c>
    </row>
    <row r="1692" spans="89:118" x14ac:dyDescent="0.45">
      <c r="CK1692" t="s">
        <v>658</v>
      </c>
      <c r="CL1692" t="s">
        <v>3101</v>
      </c>
      <c r="CM1692" s="32">
        <v>50000</v>
      </c>
      <c r="CN1692" s="32">
        <v>50000</v>
      </c>
      <c r="CO1692" s="32">
        <v>50000</v>
      </c>
      <c r="CP1692" s="32">
        <v>50000</v>
      </c>
      <c r="CQ1692" s="32">
        <v>50000</v>
      </c>
      <c r="CR1692" s="32">
        <v>50000</v>
      </c>
      <c r="CS1692" s="32">
        <v>50000</v>
      </c>
      <c r="CT1692" s="32">
        <v>50000</v>
      </c>
      <c r="CU1692" s="32">
        <v>50000</v>
      </c>
      <c r="CV1692" s="32">
        <v>50000</v>
      </c>
      <c r="CW1692" s="32">
        <v>50000</v>
      </c>
      <c r="CX1692" s="32">
        <v>50000</v>
      </c>
      <c r="CZ1692" t="s">
        <v>658</v>
      </c>
      <c r="DA1692" t="s">
        <v>3101</v>
      </c>
      <c r="DB1692">
        <v>50000</v>
      </c>
      <c r="DC1692">
        <v>50000</v>
      </c>
      <c r="DD1692">
        <v>50000</v>
      </c>
      <c r="DE1692">
        <v>50000</v>
      </c>
      <c r="DF1692">
        <v>50000</v>
      </c>
      <c r="DG1692">
        <v>50000</v>
      </c>
      <c r="DH1692">
        <v>50000</v>
      </c>
      <c r="DI1692">
        <v>50000</v>
      </c>
      <c r="DJ1692">
        <v>50000</v>
      </c>
      <c r="DK1692">
        <v>50000</v>
      </c>
      <c r="DL1692">
        <v>50000</v>
      </c>
      <c r="DM1692">
        <v>50000</v>
      </c>
      <c r="DN1692">
        <f t="shared" si="30"/>
        <v>600000</v>
      </c>
    </row>
    <row r="1693" spans="89:118" x14ac:dyDescent="0.45">
      <c r="CK1693" t="s">
        <v>522</v>
      </c>
      <c r="CL1693" t="s">
        <v>3109</v>
      </c>
      <c r="CM1693" s="32">
        <v>4650</v>
      </c>
      <c r="CN1693" s="32">
        <v>4650</v>
      </c>
      <c r="CO1693" s="32">
        <v>4650</v>
      </c>
      <c r="CP1693" s="32">
        <v>4650</v>
      </c>
      <c r="CQ1693" s="32">
        <v>4650</v>
      </c>
      <c r="CR1693" s="32">
        <v>4650</v>
      </c>
      <c r="CS1693" s="32">
        <v>4650</v>
      </c>
      <c r="CT1693" s="32">
        <v>4650</v>
      </c>
      <c r="CU1693" s="32">
        <v>4650</v>
      </c>
      <c r="CV1693" s="32">
        <v>4650</v>
      </c>
      <c r="CW1693" s="32">
        <v>0</v>
      </c>
      <c r="CX1693" s="32">
        <v>0</v>
      </c>
      <c r="CZ1693" t="s">
        <v>522</v>
      </c>
      <c r="DA1693" t="s">
        <v>3109</v>
      </c>
      <c r="DB1693">
        <v>4650</v>
      </c>
      <c r="DC1693">
        <v>4650</v>
      </c>
      <c r="DD1693">
        <v>4650</v>
      </c>
      <c r="DE1693">
        <v>4650</v>
      </c>
      <c r="DF1693">
        <v>4650</v>
      </c>
      <c r="DG1693">
        <v>4650</v>
      </c>
      <c r="DH1693">
        <v>4650</v>
      </c>
      <c r="DI1693">
        <v>4650</v>
      </c>
      <c r="DJ1693">
        <v>4650</v>
      </c>
      <c r="DK1693">
        <v>4650</v>
      </c>
      <c r="DL1693">
        <v>0</v>
      </c>
      <c r="DM1693">
        <v>0</v>
      </c>
      <c r="DN1693">
        <f t="shared" si="30"/>
        <v>46500</v>
      </c>
    </row>
    <row r="1694" spans="89:118" x14ac:dyDescent="0.45">
      <c r="CK1694" t="s">
        <v>522</v>
      </c>
      <c r="CL1694" t="s">
        <v>3119</v>
      </c>
      <c r="CM1694" s="32">
        <v>-457</v>
      </c>
      <c r="CN1694" s="32">
        <v>0</v>
      </c>
      <c r="CO1694" s="32">
        <v>0</v>
      </c>
      <c r="CP1694" s="32">
        <v>0</v>
      </c>
      <c r="CQ1694" s="32">
        <v>0</v>
      </c>
      <c r="CR1694" s="32">
        <v>0</v>
      </c>
      <c r="CS1694" s="32">
        <v>0</v>
      </c>
      <c r="CT1694" s="32">
        <v>0</v>
      </c>
      <c r="CU1694" s="32">
        <v>0</v>
      </c>
      <c r="CV1694" s="32">
        <v>0</v>
      </c>
      <c r="CW1694" s="32">
        <v>0</v>
      </c>
      <c r="CX1694" s="32">
        <v>0</v>
      </c>
      <c r="CZ1694" t="s">
        <v>522</v>
      </c>
      <c r="DA1694" t="s">
        <v>3119</v>
      </c>
      <c r="DB1694">
        <v>-457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f t="shared" si="30"/>
        <v>-457</v>
      </c>
    </row>
    <row r="1695" spans="89:118" x14ac:dyDescent="0.45">
      <c r="CK1695" t="s">
        <v>522</v>
      </c>
      <c r="CL1695" t="s">
        <v>3115</v>
      </c>
      <c r="CM1695" s="32">
        <v>97185.649000000005</v>
      </c>
      <c r="CN1695" s="32">
        <v>99584.649000000005</v>
      </c>
      <c r="CO1695" s="32">
        <v>97612.349000000002</v>
      </c>
      <c r="CP1695" s="32">
        <v>97719.251000000004</v>
      </c>
      <c r="CQ1695" s="32">
        <v>97591.884999999995</v>
      </c>
      <c r="CR1695" s="32">
        <v>96621.539000000004</v>
      </c>
      <c r="CS1695" s="32">
        <v>97166.884999999995</v>
      </c>
      <c r="CT1695" s="32">
        <v>96084.540999999997</v>
      </c>
      <c r="CU1695" s="32">
        <v>96084.540999999997</v>
      </c>
      <c r="CV1695" s="32">
        <v>80392.937000000005</v>
      </c>
      <c r="CW1695" s="32">
        <v>81814.680999999997</v>
      </c>
      <c r="CX1695" s="32">
        <v>91155.663</v>
      </c>
      <c r="CZ1695" t="s">
        <v>522</v>
      </c>
      <c r="DA1695" t="s">
        <v>3115</v>
      </c>
      <c r="DB1695">
        <v>97185.649000000005</v>
      </c>
      <c r="DC1695">
        <v>99584.649000000005</v>
      </c>
      <c r="DD1695">
        <v>97612.349000000002</v>
      </c>
      <c r="DE1695">
        <v>97719.251000000004</v>
      </c>
      <c r="DF1695">
        <v>97591.884999999995</v>
      </c>
      <c r="DG1695">
        <v>96621.539000000004</v>
      </c>
      <c r="DH1695">
        <v>97166.884999999995</v>
      </c>
      <c r="DI1695">
        <v>96084.540999999997</v>
      </c>
      <c r="DJ1695">
        <v>96084.540999999997</v>
      </c>
      <c r="DK1695">
        <v>80392.937000000005</v>
      </c>
      <c r="DL1695">
        <v>81814.680999999997</v>
      </c>
      <c r="DM1695">
        <v>91155.663</v>
      </c>
      <c r="DN1695">
        <f t="shared" si="30"/>
        <v>1129014.57</v>
      </c>
    </row>
    <row r="1696" spans="89:118" x14ac:dyDescent="0.45">
      <c r="CK1696" t="s">
        <v>522</v>
      </c>
      <c r="CL1696" t="s">
        <v>3111</v>
      </c>
      <c r="CM1696" s="32">
        <v>24000</v>
      </c>
      <c r="CN1696" s="32">
        <v>24000</v>
      </c>
      <c r="CO1696" s="32">
        <v>24000</v>
      </c>
      <c r="CP1696" s="32">
        <v>24000</v>
      </c>
      <c r="CQ1696" s="32">
        <v>24000</v>
      </c>
      <c r="CR1696" s="32">
        <v>24000</v>
      </c>
      <c r="CS1696" s="32">
        <v>24000</v>
      </c>
      <c r="CT1696" s="32">
        <v>24000</v>
      </c>
      <c r="CU1696" s="32">
        <v>24000</v>
      </c>
      <c r="CV1696" s="32">
        <v>24000</v>
      </c>
      <c r="CW1696" s="32">
        <v>24000</v>
      </c>
      <c r="CX1696" s="32">
        <v>24000</v>
      </c>
      <c r="CZ1696" t="s">
        <v>522</v>
      </c>
      <c r="DA1696" t="s">
        <v>3111</v>
      </c>
      <c r="DB1696">
        <v>24000</v>
      </c>
      <c r="DC1696">
        <v>24000</v>
      </c>
      <c r="DD1696">
        <v>24000</v>
      </c>
      <c r="DE1696">
        <v>24000</v>
      </c>
      <c r="DF1696">
        <v>24000</v>
      </c>
      <c r="DG1696">
        <v>24000</v>
      </c>
      <c r="DH1696">
        <v>24000</v>
      </c>
      <c r="DI1696">
        <v>24000</v>
      </c>
      <c r="DJ1696">
        <v>24000</v>
      </c>
      <c r="DK1696">
        <v>24000</v>
      </c>
      <c r="DL1696">
        <v>24000</v>
      </c>
      <c r="DM1696">
        <v>24000</v>
      </c>
      <c r="DN1696">
        <f t="shared" si="30"/>
        <v>288000</v>
      </c>
    </row>
    <row r="1697" spans="89:118" x14ac:dyDescent="0.45">
      <c r="CK1697" t="s">
        <v>522</v>
      </c>
      <c r="CL1697" t="s">
        <v>3100</v>
      </c>
      <c r="CM1697" s="32">
        <v>114950</v>
      </c>
      <c r="CN1697" s="32">
        <v>114950</v>
      </c>
      <c r="CO1697" s="32">
        <v>114950</v>
      </c>
      <c r="CP1697" s="32">
        <v>114950</v>
      </c>
      <c r="CQ1697" s="32">
        <v>114950</v>
      </c>
      <c r="CR1697" s="32">
        <v>114950</v>
      </c>
      <c r="CS1697" s="32">
        <v>114950</v>
      </c>
      <c r="CT1697" s="32">
        <v>114950</v>
      </c>
      <c r="CU1697" s="32">
        <v>114950</v>
      </c>
      <c r="CV1697" s="32">
        <v>114950</v>
      </c>
      <c r="CW1697" s="32">
        <v>114950</v>
      </c>
      <c r="CX1697" s="32">
        <v>114950</v>
      </c>
      <c r="CZ1697" t="s">
        <v>522</v>
      </c>
      <c r="DA1697" t="s">
        <v>3100</v>
      </c>
      <c r="DB1697">
        <v>114950</v>
      </c>
      <c r="DC1697">
        <v>114950</v>
      </c>
      <c r="DD1697">
        <v>114950</v>
      </c>
      <c r="DE1697">
        <v>114950</v>
      </c>
      <c r="DF1697">
        <v>114950</v>
      </c>
      <c r="DG1697">
        <v>114950</v>
      </c>
      <c r="DH1697">
        <v>114950</v>
      </c>
      <c r="DI1697">
        <v>114950</v>
      </c>
      <c r="DJ1697">
        <v>114950</v>
      </c>
      <c r="DK1697">
        <v>114950</v>
      </c>
      <c r="DL1697">
        <v>114950</v>
      </c>
      <c r="DM1697">
        <v>114950</v>
      </c>
      <c r="DN1697">
        <f t="shared" si="30"/>
        <v>1379400</v>
      </c>
    </row>
    <row r="1698" spans="89:118" x14ac:dyDescent="0.45">
      <c r="CK1698" t="s">
        <v>522</v>
      </c>
      <c r="CL1698" t="s">
        <v>3116</v>
      </c>
      <c r="CM1698" s="32">
        <v>68064</v>
      </c>
      <c r="CN1698" s="32">
        <v>20696</v>
      </c>
      <c r="CO1698" s="32">
        <v>21767</v>
      </c>
      <c r="CP1698" s="32">
        <v>22017</v>
      </c>
      <c r="CQ1698" s="32">
        <v>20340</v>
      </c>
      <c r="CR1698" s="32">
        <v>23731</v>
      </c>
      <c r="CS1698" s="32">
        <v>25888</v>
      </c>
      <c r="CT1698" s="32">
        <v>20370</v>
      </c>
      <c r="CU1698" s="32">
        <v>21785</v>
      </c>
      <c r="CV1698" s="32">
        <v>24114</v>
      </c>
      <c r="CW1698" s="32">
        <v>23162</v>
      </c>
      <c r="CX1698" s="32">
        <v>20382</v>
      </c>
      <c r="CZ1698" t="s">
        <v>522</v>
      </c>
      <c r="DA1698" t="s">
        <v>3116</v>
      </c>
      <c r="DB1698">
        <v>68064</v>
      </c>
      <c r="DC1698">
        <v>20696</v>
      </c>
      <c r="DD1698">
        <v>21767</v>
      </c>
      <c r="DE1698">
        <v>22017</v>
      </c>
      <c r="DF1698">
        <v>20340</v>
      </c>
      <c r="DG1698">
        <v>23731</v>
      </c>
      <c r="DH1698">
        <v>25888</v>
      </c>
      <c r="DI1698">
        <v>20370</v>
      </c>
      <c r="DJ1698">
        <v>21785</v>
      </c>
      <c r="DK1698">
        <v>24114</v>
      </c>
      <c r="DL1698">
        <v>23162</v>
      </c>
      <c r="DM1698">
        <v>20382</v>
      </c>
      <c r="DN1698">
        <f t="shared" si="30"/>
        <v>312316</v>
      </c>
    </row>
    <row r="1699" spans="89:118" x14ac:dyDescent="0.45">
      <c r="CK1699" t="s">
        <v>522</v>
      </c>
      <c r="CL1699" t="s">
        <v>3113</v>
      </c>
      <c r="CM1699" s="32">
        <v>17839</v>
      </c>
      <c r="CN1699" s="32">
        <v>16352</v>
      </c>
      <c r="CO1699" s="32">
        <v>18622</v>
      </c>
      <c r="CP1699" s="32">
        <v>18895</v>
      </c>
      <c r="CQ1699" s="32">
        <v>17120</v>
      </c>
      <c r="CR1699" s="32">
        <v>16352</v>
      </c>
      <c r="CS1699" s="32">
        <v>16209</v>
      </c>
      <c r="CT1699" s="32">
        <v>16193</v>
      </c>
      <c r="CU1699" s="32">
        <v>16130</v>
      </c>
      <c r="CV1699" s="32">
        <v>16000</v>
      </c>
      <c r="CW1699" s="32">
        <v>16078</v>
      </c>
      <c r="CX1699" s="32">
        <v>16039</v>
      </c>
      <c r="CZ1699" t="s">
        <v>522</v>
      </c>
      <c r="DA1699" t="s">
        <v>3113</v>
      </c>
      <c r="DB1699">
        <v>17839</v>
      </c>
      <c r="DC1699">
        <v>16352</v>
      </c>
      <c r="DD1699">
        <v>18622</v>
      </c>
      <c r="DE1699">
        <v>18895</v>
      </c>
      <c r="DF1699">
        <v>17120</v>
      </c>
      <c r="DG1699">
        <v>16352</v>
      </c>
      <c r="DH1699">
        <v>16209</v>
      </c>
      <c r="DI1699">
        <v>16193</v>
      </c>
      <c r="DJ1699">
        <v>16130</v>
      </c>
      <c r="DK1699">
        <v>16000</v>
      </c>
      <c r="DL1699">
        <v>16078</v>
      </c>
      <c r="DM1699">
        <v>16039</v>
      </c>
      <c r="DN1699">
        <f t="shared" si="30"/>
        <v>201829</v>
      </c>
    </row>
    <row r="1700" spans="89:118" x14ac:dyDescent="0.45">
      <c r="CK1700" t="s">
        <v>522</v>
      </c>
      <c r="CL1700" t="s">
        <v>3101</v>
      </c>
      <c r="CM1700" s="32">
        <v>0</v>
      </c>
      <c r="CN1700" s="32">
        <v>0</v>
      </c>
      <c r="CO1700" s="32">
        <v>0</v>
      </c>
      <c r="CP1700" s="32">
        <v>0</v>
      </c>
      <c r="CQ1700" s="32">
        <v>0</v>
      </c>
      <c r="CR1700" s="32">
        <v>0</v>
      </c>
      <c r="CS1700" s="32">
        <v>0</v>
      </c>
      <c r="CT1700" s="32">
        <v>0</v>
      </c>
      <c r="CU1700" s="32">
        <v>0</v>
      </c>
      <c r="CV1700" s="32">
        <v>0</v>
      </c>
      <c r="CW1700" s="32">
        <v>0</v>
      </c>
      <c r="CX1700" s="32">
        <v>0</v>
      </c>
      <c r="CZ1700" t="s">
        <v>522</v>
      </c>
      <c r="DA1700" t="s">
        <v>3101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f t="shared" si="30"/>
        <v>0</v>
      </c>
    </row>
    <row r="1701" spans="89:118" x14ac:dyDescent="0.45">
      <c r="CK1701" t="s">
        <v>522</v>
      </c>
      <c r="CL1701" t="s">
        <v>3103</v>
      </c>
      <c r="CM1701" s="32">
        <v>39913</v>
      </c>
      <c r="CN1701" s="32">
        <v>39825</v>
      </c>
      <c r="CO1701" s="32">
        <v>39810</v>
      </c>
      <c r="CP1701" s="32">
        <v>40151</v>
      </c>
      <c r="CQ1701" s="32">
        <v>40214</v>
      </c>
      <c r="CR1701" s="32">
        <v>40033</v>
      </c>
      <c r="CS1701" s="32">
        <v>54988</v>
      </c>
      <c r="CT1701" s="32">
        <v>40604</v>
      </c>
      <c r="CU1701" s="32">
        <v>39857</v>
      </c>
      <c r="CV1701" s="32">
        <v>40316</v>
      </c>
      <c r="CW1701" s="32">
        <v>40166</v>
      </c>
      <c r="CX1701" s="32">
        <v>40220</v>
      </c>
      <c r="CZ1701" t="s">
        <v>522</v>
      </c>
      <c r="DA1701" t="s">
        <v>3103</v>
      </c>
      <c r="DB1701">
        <v>39913</v>
      </c>
      <c r="DC1701">
        <v>39825</v>
      </c>
      <c r="DD1701">
        <v>39810</v>
      </c>
      <c r="DE1701">
        <v>40151</v>
      </c>
      <c r="DF1701">
        <v>40214</v>
      </c>
      <c r="DG1701">
        <v>40033</v>
      </c>
      <c r="DH1701">
        <v>54988</v>
      </c>
      <c r="DI1701">
        <v>40604</v>
      </c>
      <c r="DJ1701">
        <v>39857</v>
      </c>
      <c r="DK1701">
        <v>40316</v>
      </c>
      <c r="DL1701">
        <v>40166</v>
      </c>
      <c r="DM1701">
        <v>40220</v>
      </c>
      <c r="DN1701">
        <f t="shared" si="30"/>
        <v>496097</v>
      </c>
    </row>
    <row r="1702" spans="89:118" x14ac:dyDescent="0.45">
      <c r="CK1702" t="s">
        <v>522</v>
      </c>
      <c r="CL1702" t="s">
        <v>3107</v>
      </c>
      <c r="CM1702" s="32">
        <v>21600</v>
      </c>
      <c r="CN1702" s="32">
        <v>21600</v>
      </c>
      <c r="CO1702" s="32">
        <v>21600</v>
      </c>
      <c r="CP1702" s="32">
        <v>21600</v>
      </c>
      <c r="CQ1702" s="32">
        <v>21600</v>
      </c>
      <c r="CR1702" s="32">
        <v>21600</v>
      </c>
      <c r="CS1702" s="32">
        <v>21600</v>
      </c>
      <c r="CT1702" s="32">
        <v>21600</v>
      </c>
      <c r="CU1702" s="32">
        <v>21600</v>
      </c>
      <c r="CV1702" s="32">
        <v>21600</v>
      </c>
      <c r="CW1702" s="32">
        <v>21600</v>
      </c>
      <c r="CX1702" s="32">
        <v>21600</v>
      </c>
      <c r="CZ1702" t="s">
        <v>522</v>
      </c>
      <c r="DA1702" t="s">
        <v>3107</v>
      </c>
      <c r="DB1702">
        <v>21600</v>
      </c>
      <c r="DC1702">
        <v>21600</v>
      </c>
      <c r="DD1702">
        <v>21600</v>
      </c>
      <c r="DE1702">
        <v>21600</v>
      </c>
      <c r="DF1702">
        <v>21600</v>
      </c>
      <c r="DG1702">
        <v>21600</v>
      </c>
      <c r="DH1702">
        <v>21600</v>
      </c>
      <c r="DI1702">
        <v>21600</v>
      </c>
      <c r="DJ1702">
        <v>21600</v>
      </c>
      <c r="DK1702">
        <v>21600</v>
      </c>
      <c r="DL1702">
        <v>21600</v>
      </c>
      <c r="DM1702">
        <v>21600</v>
      </c>
      <c r="DN1702">
        <f t="shared" si="30"/>
        <v>259200</v>
      </c>
    </row>
    <row r="1703" spans="89:118" x14ac:dyDescent="0.45">
      <c r="CK1703" t="s">
        <v>200</v>
      </c>
      <c r="CL1703" t="s">
        <v>3109</v>
      </c>
      <c r="CM1703" s="32">
        <v>0</v>
      </c>
      <c r="CN1703" s="32">
        <v>0</v>
      </c>
      <c r="CO1703" s="32">
        <v>50</v>
      </c>
      <c r="CP1703" s="32">
        <v>0</v>
      </c>
      <c r="CQ1703" s="32">
        <v>0</v>
      </c>
      <c r="CR1703" s="32">
        <v>0</v>
      </c>
      <c r="CS1703" s="32">
        <v>0</v>
      </c>
      <c r="CT1703" s="32">
        <v>0</v>
      </c>
      <c r="CU1703" s="32">
        <v>0</v>
      </c>
      <c r="CV1703" s="32">
        <v>0</v>
      </c>
      <c r="CW1703" s="32">
        <v>0</v>
      </c>
      <c r="CX1703" s="32">
        <v>0</v>
      </c>
      <c r="CZ1703" t="s">
        <v>200</v>
      </c>
      <c r="DA1703" t="s">
        <v>3109</v>
      </c>
      <c r="DB1703">
        <v>0</v>
      </c>
      <c r="DC1703">
        <v>0</v>
      </c>
      <c r="DD1703">
        <v>50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f t="shared" si="30"/>
        <v>50</v>
      </c>
    </row>
    <row r="1704" spans="89:118" x14ac:dyDescent="0.45">
      <c r="CK1704" t="s">
        <v>200</v>
      </c>
      <c r="CL1704" t="s">
        <v>3119</v>
      </c>
      <c r="CM1704" s="32">
        <v>-507</v>
      </c>
      <c r="CN1704" s="32">
        <v>-489</v>
      </c>
      <c r="CO1704" s="32">
        <v>-524</v>
      </c>
      <c r="CP1704" s="32">
        <v>-537</v>
      </c>
      <c r="CQ1704" s="32">
        <v>-546</v>
      </c>
      <c r="CR1704" s="32">
        <v>-564</v>
      </c>
      <c r="CS1704" s="32">
        <v>-584</v>
      </c>
      <c r="CT1704" s="32">
        <v>-596</v>
      </c>
      <c r="CU1704" s="32">
        <v>-603</v>
      </c>
      <c r="CV1704" s="32">
        <v>-590</v>
      </c>
      <c r="CW1704" s="32">
        <v>-583</v>
      </c>
      <c r="CX1704" s="32">
        <v>-594</v>
      </c>
      <c r="CZ1704" t="s">
        <v>200</v>
      </c>
      <c r="DA1704" t="s">
        <v>3119</v>
      </c>
      <c r="DB1704">
        <v>-507</v>
      </c>
      <c r="DC1704">
        <v>-489</v>
      </c>
      <c r="DD1704">
        <v>-524</v>
      </c>
      <c r="DE1704">
        <v>-537</v>
      </c>
      <c r="DF1704">
        <v>-546</v>
      </c>
      <c r="DG1704">
        <v>-564</v>
      </c>
      <c r="DH1704">
        <v>-584</v>
      </c>
      <c r="DI1704">
        <v>-596</v>
      </c>
      <c r="DJ1704">
        <v>-603</v>
      </c>
      <c r="DK1704">
        <v>-590</v>
      </c>
      <c r="DL1704">
        <v>-583</v>
      </c>
      <c r="DM1704">
        <v>-594</v>
      </c>
      <c r="DN1704">
        <f t="shared" si="30"/>
        <v>-6717</v>
      </c>
    </row>
    <row r="1705" spans="89:118" x14ac:dyDescent="0.45">
      <c r="CK1705" t="s">
        <v>200</v>
      </c>
      <c r="CL1705" t="s">
        <v>3115</v>
      </c>
      <c r="CM1705" s="32">
        <v>18703.698</v>
      </c>
      <c r="CN1705" s="32">
        <v>22453.698</v>
      </c>
      <c r="CO1705" s="32">
        <v>21864.698</v>
      </c>
      <c r="CP1705" s="32">
        <v>18703.698</v>
      </c>
      <c r="CQ1705" s="32">
        <v>18703.698</v>
      </c>
      <c r="CR1705" s="32">
        <v>18703.698</v>
      </c>
      <c r="CS1705" s="32">
        <v>18703.698</v>
      </c>
      <c r="CT1705" s="32">
        <v>18703.698</v>
      </c>
      <c r="CU1705" s="32">
        <v>18703.698</v>
      </c>
      <c r="CV1705" s="32">
        <v>18703.698</v>
      </c>
      <c r="CW1705" s="32">
        <v>18703.698</v>
      </c>
      <c r="CX1705" s="32">
        <v>18703.698</v>
      </c>
      <c r="CZ1705" t="s">
        <v>200</v>
      </c>
      <c r="DA1705" t="s">
        <v>3115</v>
      </c>
      <c r="DB1705">
        <v>18703.698</v>
      </c>
      <c r="DC1705">
        <v>22453.698</v>
      </c>
      <c r="DD1705">
        <v>21864.698</v>
      </c>
      <c r="DE1705">
        <v>18703.698</v>
      </c>
      <c r="DF1705">
        <v>18703.698</v>
      </c>
      <c r="DG1705">
        <v>18703.698</v>
      </c>
      <c r="DH1705">
        <v>18703.698</v>
      </c>
      <c r="DI1705">
        <v>18703.698</v>
      </c>
      <c r="DJ1705">
        <v>18703.698</v>
      </c>
      <c r="DK1705">
        <v>18703.698</v>
      </c>
      <c r="DL1705">
        <v>18703.698</v>
      </c>
      <c r="DM1705">
        <v>18703.698</v>
      </c>
      <c r="DN1705">
        <f t="shared" si="30"/>
        <v>231355.37600000002</v>
      </c>
    </row>
    <row r="1706" spans="89:118" x14ac:dyDescent="0.45">
      <c r="CK1706" t="s">
        <v>200</v>
      </c>
      <c r="CL1706" t="s">
        <v>3111</v>
      </c>
      <c r="CM1706" s="32">
        <v>0</v>
      </c>
      <c r="CN1706" s="32">
        <v>0</v>
      </c>
      <c r="CO1706" s="32">
        <v>0</v>
      </c>
      <c r="CP1706" s="32">
        <v>0</v>
      </c>
      <c r="CQ1706" s="32">
        <v>0</v>
      </c>
      <c r="CR1706" s="32">
        <v>0</v>
      </c>
      <c r="CS1706" s="32">
        <v>0</v>
      </c>
      <c r="CT1706" s="32">
        <v>0</v>
      </c>
      <c r="CU1706" s="32">
        <v>0</v>
      </c>
      <c r="CV1706" s="32">
        <v>0</v>
      </c>
      <c r="CW1706" s="32">
        <v>0</v>
      </c>
      <c r="CX1706" s="32">
        <v>0</v>
      </c>
      <c r="CZ1706" t="s">
        <v>200</v>
      </c>
      <c r="DA1706" t="s">
        <v>3111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f t="shared" si="30"/>
        <v>0</v>
      </c>
    </row>
    <row r="1707" spans="89:118" x14ac:dyDescent="0.45">
      <c r="CK1707" t="s">
        <v>200</v>
      </c>
      <c r="CL1707" t="s">
        <v>3100</v>
      </c>
      <c r="CM1707" s="32">
        <v>119400</v>
      </c>
      <c r="CN1707" s="32">
        <v>119400</v>
      </c>
      <c r="CO1707" s="32">
        <v>119400</v>
      </c>
      <c r="CP1707" s="32">
        <v>119400</v>
      </c>
      <c r="CQ1707" s="32">
        <v>119400</v>
      </c>
      <c r="CR1707" s="32">
        <v>119400</v>
      </c>
      <c r="CS1707" s="32">
        <v>111949</v>
      </c>
      <c r="CT1707" s="32">
        <v>86400</v>
      </c>
      <c r="CU1707" s="32">
        <v>87500</v>
      </c>
      <c r="CV1707" s="32">
        <v>86400</v>
      </c>
      <c r="CW1707" s="32">
        <v>86400</v>
      </c>
      <c r="CX1707" s="32">
        <v>86400</v>
      </c>
      <c r="CZ1707" t="s">
        <v>200</v>
      </c>
      <c r="DA1707" t="s">
        <v>3100</v>
      </c>
      <c r="DB1707">
        <v>119400</v>
      </c>
      <c r="DC1707">
        <v>119400</v>
      </c>
      <c r="DD1707">
        <v>119400</v>
      </c>
      <c r="DE1707">
        <v>119400</v>
      </c>
      <c r="DF1707">
        <v>119400</v>
      </c>
      <c r="DG1707">
        <v>119400</v>
      </c>
      <c r="DH1707">
        <v>111949</v>
      </c>
      <c r="DI1707">
        <v>86400</v>
      </c>
      <c r="DJ1707">
        <v>87500</v>
      </c>
      <c r="DK1707">
        <v>86400</v>
      </c>
      <c r="DL1707">
        <v>86400</v>
      </c>
      <c r="DM1707">
        <v>86400</v>
      </c>
      <c r="DN1707">
        <f t="shared" si="30"/>
        <v>1261449</v>
      </c>
    </row>
    <row r="1708" spans="89:118" x14ac:dyDescent="0.45">
      <c r="CK1708" t="s">
        <v>200</v>
      </c>
      <c r="CL1708" t="s">
        <v>3104</v>
      </c>
      <c r="CM1708" s="32">
        <v>10800</v>
      </c>
      <c r="CN1708" s="32">
        <v>10800</v>
      </c>
      <c r="CO1708" s="32">
        <v>10800</v>
      </c>
      <c r="CP1708" s="32">
        <v>10800</v>
      </c>
      <c r="CQ1708" s="32">
        <v>10800</v>
      </c>
      <c r="CR1708" s="32">
        <v>10800</v>
      </c>
      <c r="CS1708" s="32">
        <v>10800</v>
      </c>
      <c r="CT1708" s="32">
        <v>10800</v>
      </c>
      <c r="CU1708" s="32">
        <v>10800</v>
      </c>
      <c r="CV1708" s="32">
        <v>10800</v>
      </c>
      <c r="CW1708" s="32">
        <v>10800</v>
      </c>
      <c r="CX1708" s="32">
        <v>10800</v>
      </c>
      <c r="CZ1708" t="s">
        <v>200</v>
      </c>
      <c r="DA1708" t="s">
        <v>3104</v>
      </c>
      <c r="DB1708">
        <v>10800</v>
      </c>
      <c r="DC1708">
        <v>10800</v>
      </c>
      <c r="DD1708">
        <v>10800</v>
      </c>
      <c r="DE1708">
        <v>10800</v>
      </c>
      <c r="DF1708">
        <v>10800</v>
      </c>
      <c r="DG1708">
        <v>10800</v>
      </c>
      <c r="DH1708">
        <v>10800</v>
      </c>
      <c r="DI1708">
        <v>10800</v>
      </c>
      <c r="DJ1708">
        <v>10800</v>
      </c>
      <c r="DK1708">
        <v>10800</v>
      </c>
      <c r="DL1708">
        <v>10800</v>
      </c>
      <c r="DM1708">
        <v>10800</v>
      </c>
      <c r="DN1708">
        <f t="shared" si="30"/>
        <v>129600</v>
      </c>
    </row>
    <row r="1709" spans="89:118" x14ac:dyDescent="0.45">
      <c r="CK1709" t="s">
        <v>200</v>
      </c>
      <c r="CL1709" t="s">
        <v>3112</v>
      </c>
      <c r="CM1709" s="32">
        <v>65200</v>
      </c>
      <c r="CN1709" s="32">
        <v>65200</v>
      </c>
      <c r="CO1709" s="32">
        <v>65200</v>
      </c>
      <c r="CP1709" s="32">
        <v>65200</v>
      </c>
      <c r="CQ1709" s="32">
        <v>65200</v>
      </c>
      <c r="CR1709" s="32">
        <v>65200</v>
      </c>
      <c r="CS1709" s="32">
        <v>65200</v>
      </c>
      <c r="CT1709" s="32">
        <v>65200</v>
      </c>
      <c r="CU1709" s="32">
        <v>65200</v>
      </c>
      <c r="CV1709" s="32">
        <v>65200</v>
      </c>
      <c r="CW1709" s="32">
        <v>65200</v>
      </c>
      <c r="CX1709" s="32">
        <v>65200</v>
      </c>
      <c r="CZ1709" t="s">
        <v>200</v>
      </c>
      <c r="DA1709" t="s">
        <v>3112</v>
      </c>
      <c r="DB1709">
        <v>65200</v>
      </c>
      <c r="DC1709">
        <v>65200</v>
      </c>
      <c r="DD1709">
        <v>65200</v>
      </c>
      <c r="DE1709">
        <v>65200</v>
      </c>
      <c r="DF1709">
        <v>65200</v>
      </c>
      <c r="DG1709">
        <v>65200</v>
      </c>
      <c r="DH1709">
        <v>65200</v>
      </c>
      <c r="DI1709">
        <v>65200</v>
      </c>
      <c r="DJ1709">
        <v>65200</v>
      </c>
      <c r="DK1709">
        <v>65200</v>
      </c>
      <c r="DL1709">
        <v>65200</v>
      </c>
      <c r="DM1709">
        <v>65200</v>
      </c>
      <c r="DN1709">
        <f t="shared" si="30"/>
        <v>782400</v>
      </c>
    </row>
    <row r="1710" spans="89:118" x14ac:dyDescent="0.45">
      <c r="CK1710" t="s">
        <v>200</v>
      </c>
      <c r="CL1710" t="s">
        <v>3102</v>
      </c>
      <c r="CM1710" s="32">
        <v>250000</v>
      </c>
      <c r="CN1710" s="32">
        <v>250000</v>
      </c>
      <c r="CO1710" s="32">
        <v>250000</v>
      </c>
      <c r="CP1710" s="32">
        <v>250000</v>
      </c>
      <c r="CQ1710" s="32">
        <v>250000</v>
      </c>
      <c r="CR1710" s="32">
        <v>250000</v>
      </c>
      <c r="CS1710" s="32">
        <v>250000</v>
      </c>
      <c r="CT1710" s="32">
        <v>289194</v>
      </c>
      <c r="CU1710" s="32">
        <v>295000</v>
      </c>
      <c r="CV1710" s="32">
        <v>295000</v>
      </c>
      <c r="CW1710" s="32">
        <v>295000</v>
      </c>
      <c r="CX1710" s="32">
        <v>295000</v>
      </c>
      <c r="CZ1710" t="s">
        <v>200</v>
      </c>
      <c r="DA1710" t="s">
        <v>3102</v>
      </c>
      <c r="DB1710">
        <v>250000</v>
      </c>
      <c r="DC1710">
        <v>250000</v>
      </c>
      <c r="DD1710">
        <v>250000</v>
      </c>
      <c r="DE1710">
        <v>250000</v>
      </c>
      <c r="DF1710">
        <v>250000</v>
      </c>
      <c r="DG1710">
        <v>250000</v>
      </c>
      <c r="DH1710">
        <v>250000</v>
      </c>
      <c r="DI1710">
        <v>289194</v>
      </c>
      <c r="DJ1710">
        <v>295000</v>
      </c>
      <c r="DK1710">
        <v>295000</v>
      </c>
      <c r="DL1710">
        <v>295000</v>
      </c>
      <c r="DM1710">
        <v>295000</v>
      </c>
      <c r="DN1710">
        <f t="shared" si="30"/>
        <v>3219194</v>
      </c>
    </row>
    <row r="1711" spans="89:118" x14ac:dyDescent="0.45">
      <c r="CK1711" t="s">
        <v>200</v>
      </c>
      <c r="CL1711" t="s">
        <v>3113</v>
      </c>
      <c r="CM1711" s="32">
        <v>27312</v>
      </c>
      <c r="CN1711" s="32">
        <v>27976</v>
      </c>
      <c r="CO1711" s="32">
        <v>25885</v>
      </c>
      <c r="CP1711" s="32">
        <v>28183</v>
      </c>
      <c r="CQ1711" s="32">
        <v>28560</v>
      </c>
      <c r="CR1711" s="32">
        <v>26569</v>
      </c>
      <c r="CS1711" s="32">
        <v>27027</v>
      </c>
      <c r="CT1711" s="32">
        <v>26162</v>
      </c>
      <c r="CU1711" s="32">
        <v>26381</v>
      </c>
      <c r="CV1711" s="32">
        <v>28762</v>
      </c>
      <c r="CW1711" s="32">
        <v>34451</v>
      </c>
      <c r="CX1711" s="32">
        <v>34659</v>
      </c>
      <c r="CZ1711" t="s">
        <v>200</v>
      </c>
      <c r="DA1711" t="s">
        <v>3113</v>
      </c>
      <c r="DB1711">
        <v>27312</v>
      </c>
      <c r="DC1711">
        <v>27976</v>
      </c>
      <c r="DD1711">
        <v>25885</v>
      </c>
      <c r="DE1711">
        <v>28183</v>
      </c>
      <c r="DF1711">
        <v>28560</v>
      </c>
      <c r="DG1711">
        <v>26569</v>
      </c>
      <c r="DH1711">
        <v>27027</v>
      </c>
      <c r="DI1711">
        <v>26162</v>
      </c>
      <c r="DJ1711">
        <v>26381</v>
      </c>
      <c r="DK1711">
        <v>28762</v>
      </c>
      <c r="DL1711">
        <v>34451</v>
      </c>
      <c r="DM1711">
        <v>34659</v>
      </c>
      <c r="DN1711">
        <f t="shared" si="30"/>
        <v>341927</v>
      </c>
    </row>
    <row r="1712" spans="89:118" x14ac:dyDescent="0.45">
      <c r="CK1712" t="s">
        <v>200</v>
      </c>
      <c r="CL1712" t="s">
        <v>3120</v>
      </c>
      <c r="CM1712" s="32">
        <v>66000</v>
      </c>
      <c r="CN1712" s="32">
        <v>66000</v>
      </c>
      <c r="CO1712" s="32">
        <v>66000</v>
      </c>
      <c r="CP1712" s="32">
        <v>66000</v>
      </c>
      <c r="CQ1712" s="32">
        <v>66000</v>
      </c>
      <c r="CR1712" s="32">
        <v>66000</v>
      </c>
      <c r="CS1712" s="32">
        <v>66000</v>
      </c>
      <c r="CT1712" s="32">
        <v>66000</v>
      </c>
      <c r="CU1712" s="32">
        <v>66000</v>
      </c>
      <c r="CV1712" s="32">
        <v>66000</v>
      </c>
      <c r="CW1712" s="32">
        <v>66000</v>
      </c>
      <c r="CX1712" s="32">
        <v>66000</v>
      </c>
      <c r="CZ1712" t="s">
        <v>200</v>
      </c>
      <c r="DA1712" t="s">
        <v>3120</v>
      </c>
      <c r="DB1712">
        <v>66000</v>
      </c>
      <c r="DC1712">
        <v>66000</v>
      </c>
      <c r="DD1712">
        <v>66000</v>
      </c>
      <c r="DE1712">
        <v>66000</v>
      </c>
      <c r="DF1712">
        <v>66000</v>
      </c>
      <c r="DG1712">
        <v>66000</v>
      </c>
      <c r="DH1712">
        <v>66000</v>
      </c>
      <c r="DI1712">
        <v>66000</v>
      </c>
      <c r="DJ1712">
        <v>66000</v>
      </c>
      <c r="DK1712">
        <v>66000</v>
      </c>
      <c r="DL1712">
        <v>66000</v>
      </c>
      <c r="DM1712">
        <v>66000</v>
      </c>
      <c r="DN1712">
        <f t="shared" si="30"/>
        <v>792000</v>
      </c>
    </row>
    <row r="1713" spans="89:118" x14ac:dyDescent="0.45">
      <c r="CK1713" t="s">
        <v>200</v>
      </c>
      <c r="CL1713" t="s">
        <v>3101</v>
      </c>
      <c r="CM1713" s="32">
        <v>0</v>
      </c>
      <c r="CN1713" s="32">
        <v>0</v>
      </c>
      <c r="CO1713" s="32">
        <v>0</v>
      </c>
      <c r="CP1713" s="32">
        <v>0</v>
      </c>
      <c r="CQ1713" s="32">
        <v>0</v>
      </c>
      <c r="CR1713" s="32">
        <v>0</v>
      </c>
      <c r="CS1713" s="32">
        <v>0</v>
      </c>
      <c r="CT1713" s="32">
        <v>0</v>
      </c>
      <c r="CU1713" s="32">
        <v>0</v>
      </c>
      <c r="CV1713" s="32">
        <v>0</v>
      </c>
      <c r="CW1713" s="32">
        <v>0</v>
      </c>
      <c r="CX1713" s="32">
        <v>0</v>
      </c>
      <c r="CZ1713" t="s">
        <v>200</v>
      </c>
      <c r="DA1713" t="s">
        <v>3101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f t="shared" si="30"/>
        <v>0</v>
      </c>
    </row>
    <row r="1714" spans="89:118" x14ac:dyDescent="0.45">
      <c r="CK1714" t="s">
        <v>200</v>
      </c>
      <c r="CL1714" t="s">
        <v>3103</v>
      </c>
      <c r="CM1714" s="32">
        <v>20475</v>
      </c>
      <c r="CN1714" s="32">
        <v>21020</v>
      </c>
      <c r="CO1714" s="32">
        <v>21222</v>
      </c>
      <c r="CP1714" s="32">
        <v>21107</v>
      </c>
      <c r="CQ1714" s="32">
        <v>20678</v>
      </c>
      <c r="CR1714" s="32">
        <v>20631</v>
      </c>
      <c r="CS1714" s="32">
        <v>20979</v>
      </c>
      <c r="CT1714" s="32">
        <v>23070</v>
      </c>
      <c r="CU1714" s="32">
        <v>21257</v>
      </c>
      <c r="CV1714" s="32">
        <v>20592</v>
      </c>
      <c r="CW1714" s="32">
        <v>21021</v>
      </c>
      <c r="CX1714" s="32">
        <v>20904</v>
      </c>
      <c r="CZ1714" t="s">
        <v>200</v>
      </c>
      <c r="DA1714" t="s">
        <v>3103</v>
      </c>
      <c r="DB1714">
        <v>20475</v>
      </c>
      <c r="DC1714">
        <v>21020</v>
      </c>
      <c r="DD1714">
        <v>21222</v>
      </c>
      <c r="DE1714">
        <v>21107</v>
      </c>
      <c r="DF1714">
        <v>20678</v>
      </c>
      <c r="DG1714">
        <v>20631</v>
      </c>
      <c r="DH1714">
        <v>20979</v>
      </c>
      <c r="DI1714">
        <v>23070</v>
      </c>
      <c r="DJ1714">
        <v>21257</v>
      </c>
      <c r="DK1714">
        <v>20592</v>
      </c>
      <c r="DL1714">
        <v>21021</v>
      </c>
      <c r="DM1714">
        <v>20904</v>
      </c>
      <c r="DN1714">
        <f t="shared" si="30"/>
        <v>252956</v>
      </c>
    </row>
    <row r="1715" spans="89:118" x14ac:dyDescent="0.45">
      <c r="CK1715" t="s">
        <v>316</v>
      </c>
      <c r="CL1715" t="s">
        <v>3109</v>
      </c>
      <c r="CM1715" s="32">
        <v>0</v>
      </c>
      <c r="CN1715" s="32">
        <v>50</v>
      </c>
      <c r="CO1715" s="32">
        <v>0</v>
      </c>
      <c r="CP1715" s="32">
        <v>0</v>
      </c>
      <c r="CQ1715" s="32">
        <v>0</v>
      </c>
      <c r="CR1715" s="32">
        <v>0</v>
      </c>
      <c r="CS1715" s="32">
        <v>0</v>
      </c>
      <c r="CT1715" s="32">
        <v>0</v>
      </c>
      <c r="CU1715" s="32">
        <v>0</v>
      </c>
      <c r="CV1715" s="32">
        <v>0</v>
      </c>
      <c r="CW1715" s="32">
        <v>0</v>
      </c>
      <c r="CX1715" s="32">
        <v>0</v>
      </c>
      <c r="CZ1715" t="s">
        <v>316</v>
      </c>
      <c r="DA1715" t="s">
        <v>3109</v>
      </c>
      <c r="DB1715">
        <v>0</v>
      </c>
      <c r="DC1715">
        <v>50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f t="shared" si="30"/>
        <v>50</v>
      </c>
    </row>
    <row r="1716" spans="89:118" x14ac:dyDescent="0.45">
      <c r="CK1716" t="s">
        <v>316</v>
      </c>
      <c r="CL1716" t="s">
        <v>3111</v>
      </c>
      <c r="CM1716" s="32">
        <v>0</v>
      </c>
      <c r="CN1716" s="32">
        <v>0</v>
      </c>
      <c r="CO1716" s="32">
        <v>0</v>
      </c>
      <c r="CP1716" s="32">
        <v>0</v>
      </c>
      <c r="CQ1716" s="32">
        <v>0</v>
      </c>
      <c r="CR1716" s="32">
        <v>0</v>
      </c>
      <c r="CS1716" s="32">
        <v>0</v>
      </c>
      <c r="CT1716" s="32">
        <v>0</v>
      </c>
      <c r="CU1716" s="32">
        <v>0</v>
      </c>
      <c r="CV1716" s="32">
        <v>0</v>
      </c>
      <c r="CW1716" s="32">
        <v>0</v>
      </c>
      <c r="CX1716" s="32">
        <v>0</v>
      </c>
      <c r="CZ1716" t="s">
        <v>316</v>
      </c>
      <c r="DA1716" t="s">
        <v>3111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f t="shared" si="30"/>
        <v>0</v>
      </c>
    </row>
    <row r="1717" spans="89:118" x14ac:dyDescent="0.45">
      <c r="CK1717" t="s">
        <v>316</v>
      </c>
      <c r="CL1717" t="s">
        <v>3102</v>
      </c>
      <c r="CM1717" s="32">
        <v>510000</v>
      </c>
      <c r="CN1717" s="32">
        <v>510000</v>
      </c>
      <c r="CO1717" s="32">
        <v>510000</v>
      </c>
      <c r="CP1717" s="32">
        <v>510000</v>
      </c>
      <c r="CQ1717" s="32">
        <v>510000</v>
      </c>
      <c r="CR1717" s="32">
        <v>510000</v>
      </c>
      <c r="CS1717" s="32">
        <v>510000</v>
      </c>
      <c r="CT1717" s="32">
        <v>510000</v>
      </c>
      <c r="CU1717" s="32">
        <v>510000</v>
      </c>
      <c r="CV1717" s="32">
        <v>510000</v>
      </c>
      <c r="CW1717" s="32">
        <v>510000</v>
      </c>
      <c r="CX1717" s="32">
        <v>510000</v>
      </c>
      <c r="CZ1717" t="s">
        <v>316</v>
      </c>
      <c r="DA1717" t="s">
        <v>3102</v>
      </c>
      <c r="DB1717">
        <v>510000</v>
      </c>
      <c r="DC1717">
        <v>510000</v>
      </c>
      <c r="DD1717">
        <v>510000</v>
      </c>
      <c r="DE1717">
        <v>510000</v>
      </c>
      <c r="DF1717">
        <v>510000</v>
      </c>
      <c r="DG1717">
        <v>510000</v>
      </c>
      <c r="DH1717">
        <v>510000</v>
      </c>
      <c r="DI1717">
        <v>510000</v>
      </c>
      <c r="DJ1717">
        <v>510000</v>
      </c>
      <c r="DK1717">
        <v>510000</v>
      </c>
      <c r="DL1717">
        <v>510000</v>
      </c>
      <c r="DM1717">
        <v>510000</v>
      </c>
      <c r="DN1717">
        <f t="shared" si="30"/>
        <v>6120000</v>
      </c>
    </row>
    <row r="1718" spans="89:118" x14ac:dyDescent="0.45">
      <c r="CK1718" t="s">
        <v>316</v>
      </c>
      <c r="CL1718" t="s">
        <v>3113</v>
      </c>
      <c r="CM1718" s="32">
        <v>17209</v>
      </c>
      <c r="CN1718" s="32">
        <v>16611</v>
      </c>
      <c r="CO1718" s="32">
        <v>17566</v>
      </c>
      <c r="CP1718" s="32">
        <v>17447</v>
      </c>
      <c r="CQ1718" s="32">
        <v>17995</v>
      </c>
      <c r="CR1718" s="32">
        <v>16697</v>
      </c>
      <c r="CS1718" s="32">
        <v>16353</v>
      </c>
      <c r="CT1718" s="32">
        <v>16000</v>
      </c>
      <c r="CU1718" s="32">
        <v>16000</v>
      </c>
      <c r="CV1718" s="32">
        <v>16000</v>
      </c>
      <c r="CW1718" s="32">
        <v>16000</v>
      </c>
      <c r="CX1718" s="32">
        <v>16000</v>
      </c>
      <c r="CZ1718" t="s">
        <v>316</v>
      </c>
      <c r="DA1718" t="s">
        <v>3113</v>
      </c>
      <c r="DB1718">
        <v>17209</v>
      </c>
      <c r="DC1718">
        <v>16611</v>
      </c>
      <c r="DD1718">
        <v>17566</v>
      </c>
      <c r="DE1718">
        <v>17447</v>
      </c>
      <c r="DF1718">
        <v>17995</v>
      </c>
      <c r="DG1718">
        <v>16697</v>
      </c>
      <c r="DH1718">
        <v>16353</v>
      </c>
      <c r="DI1718">
        <v>16000</v>
      </c>
      <c r="DJ1718">
        <v>16000</v>
      </c>
      <c r="DK1718">
        <v>16000</v>
      </c>
      <c r="DL1718">
        <v>16000</v>
      </c>
      <c r="DM1718">
        <v>16000</v>
      </c>
      <c r="DN1718">
        <f t="shared" si="30"/>
        <v>199878</v>
      </c>
    </row>
    <row r="1719" spans="89:118" x14ac:dyDescent="0.45">
      <c r="CK1719" t="s">
        <v>316</v>
      </c>
      <c r="CL1719" t="s">
        <v>3402</v>
      </c>
      <c r="CM1719" s="32">
        <v>168489</v>
      </c>
      <c r="CN1719" s="32">
        <v>168864</v>
      </c>
      <c r="CO1719" s="32">
        <v>168769</v>
      </c>
      <c r="CP1719" s="32">
        <v>168529</v>
      </c>
      <c r="CQ1719" s="32">
        <v>168529</v>
      </c>
      <c r="CR1719" s="32">
        <v>168889</v>
      </c>
      <c r="CS1719" s="32">
        <v>168818</v>
      </c>
      <c r="CT1719" s="32">
        <v>168969</v>
      </c>
      <c r="CU1719" s="32">
        <v>168938</v>
      </c>
      <c r="CV1719" s="32">
        <v>168969</v>
      </c>
      <c r="CW1719" s="32">
        <v>168969</v>
      </c>
      <c r="CX1719" s="32">
        <v>168969</v>
      </c>
      <c r="CZ1719" t="s">
        <v>316</v>
      </c>
      <c r="DA1719" t="s">
        <v>3402</v>
      </c>
      <c r="DB1719">
        <v>168489</v>
      </c>
      <c r="DC1719">
        <v>168864</v>
      </c>
      <c r="DD1719">
        <v>168769</v>
      </c>
      <c r="DE1719">
        <v>168529</v>
      </c>
      <c r="DF1719">
        <v>168529</v>
      </c>
      <c r="DG1719">
        <v>168889</v>
      </c>
      <c r="DH1719">
        <v>168818</v>
      </c>
      <c r="DI1719">
        <v>168969</v>
      </c>
      <c r="DJ1719">
        <v>168938</v>
      </c>
      <c r="DK1719">
        <v>168969</v>
      </c>
      <c r="DL1719">
        <v>168969</v>
      </c>
      <c r="DM1719">
        <v>168969</v>
      </c>
      <c r="DN1719">
        <f t="shared" si="30"/>
        <v>2025701</v>
      </c>
    </row>
    <row r="1720" spans="89:118" x14ac:dyDescent="0.45">
      <c r="CK1720" t="s">
        <v>316</v>
      </c>
      <c r="CL1720" t="s">
        <v>3118</v>
      </c>
      <c r="CM1720" s="32">
        <v>4900</v>
      </c>
      <c r="CN1720" s="32">
        <v>5263</v>
      </c>
      <c r="CO1720" s="32">
        <v>5390</v>
      </c>
      <c r="CP1720" s="32">
        <v>4962</v>
      </c>
      <c r="CQ1720" s="32">
        <v>5381</v>
      </c>
      <c r="CR1720" s="32">
        <v>5715</v>
      </c>
      <c r="CS1720" s="32">
        <v>5402</v>
      </c>
      <c r="CT1720" s="32">
        <v>4900</v>
      </c>
      <c r="CU1720" s="32">
        <v>5272</v>
      </c>
      <c r="CV1720" s="32">
        <v>5037</v>
      </c>
      <c r="CW1720" s="32">
        <v>4900</v>
      </c>
      <c r="CX1720" s="32">
        <v>4916</v>
      </c>
      <c r="CZ1720" t="s">
        <v>316</v>
      </c>
      <c r="DA1720" t="s">
        <v>3118</v>
      </c>
      <c r="DB1720">
        <v>4900</v>
      </c>
      <c r="DC1720">
        <v>5263</v>
      </c>
      <c r="DD1720">
        <v>5390</v>
      </c>
      <c r="DE1720">
        <v>4962</v>
      </c>
      <c r="DF1720">
        <v>5381</v>
      </c>
      <c r="DG1720">
        <v>5715</v>
      </c>
      <c r="DH1720">
        <v>5402</v>
      </c>
      <c r="DI1720">
        <v>4900</v>
      </c>
      <c r="DJ1720">
        <v>5272</v>
      </c>
      <c r="DK1720">
        <v>5037</v>
      </c>
      <c r="DL1720">
        <v>4900</v>
      </c>
      <c r="DM1720">
        <v>4916</v>
      </c>
      <c r="DN1720">
        <f t="shared" si="30"/>
        <v>62038</v>
      </c>
    </row>
    <row r="1721" spans="89:118" x14ac:dyDescent="0.45">
      <c r="CK1721" t="s">
        <v>316</v>
      </c>
      <c r="CL1721" t="s">
        <v>3103</v>
      </c>
      <c r="CM1721" s="32">
        <v>15600</v>
      </c>
      <c r="CN1721" s="32">
        <v>15600</v>
      </c>
      <c r="CO1721" s="32">
        <v>15600</v>
      </c>
      <c r="CP1721" s="32">
        <v>15600</v>
      </c>
      <c r="CQ1721" s="32">
        <v>15600</v>
      </c>
      <c r="CR1721" s="32">
        <v>15600</v>
      </c>
      <c r="CS1721" s="32">
        <v>15600</v>
      </c>
      <c r="CT1721" s="32">
        <v>15600</v>
      </c>
      <c r="CU1721" s="32">
        <v>15600</v>
      </c>
      <c r="CV1721" s="32">
        <v>15600</v>
      </c>
      <c r="CW1721" s="32">
        <v>15600</v>
      </c>
      <c r="CX1721" s="32">
        <v>15600</v>
      </c>
      <c r="CZ1721" t="s">
        <v>316</v>
      </c>
      <c r="DA1721" t="s">
        <v>3103</v>
      </c>
      <c r="DB1721">
        <v>15600</v>
      </c>
      <c r="DC1721">
        <v>15600</v>
      </c>
      <c r="DD1721">
        <v>15600</v>
      </c>
      <c r="DE1721">
        <v>15600</v>
      </c>
      <c r="DF1721">
        <v>15600</v>
      </c>
      <c r="DG1721">
        <v>15600</v>
      </c>
      <c r="DH1721">
        <v>15600</v>
      </c>
      <c r="DI1721">
        <v>15600</v>
      </c>
      <c r="DJ1721">
        <v>15600</v>
      </c>
      <c r="DK1721">
        <v>15600</v>
      </c>
      <c r="DL1721">
        <v>15600</v>
      </c>
      <c r="DM1721">
        <v>15600</v>
      </c>
      <c r="DN1721">
        <f t="shared" si="30"/>
        <v>187200</v>
      </c>
    </row>
    <row r="1722" spans="89:118" x14ac:dyDescent="0.45">
      <c r="CK1722" t="s">
        <v>566</v>
      </c>
      <c r="CL1722" t="s">
        <v>3109</v>
      </c>
      <c r="CM1722" s="32">
        <v>6650</v>
      </c>
      <c r="CN1722" s="32">
        <v>6650</v>
      </c>
      <c r="CO1722" s="32">
        <v>6650</v>
      </c>
      <c r="CP1722" s="32">
        <v>6650</v>
      </c>
      <c r="CQ1722" s="32">
        <v>6650</v>
      </c>
      <c r="CR1722" s="32">
        <v>6650</v>
      </c>
      <c r="CS1722" s="32">
        <v>6650</v>
      </c>
      <c r="CT1722" s="32">
        <v>6610</v>
      </c>
      <c r="CU1722" s="32">
        <v>6650</v>
      </c>
      <c r="CV1722" s="32">
        <v>6650</v>
      </c>
      <c r="CW1722" s="32">
        <v>2000</v>
      </c>
      <c r="CX1722" s="32">
        <v>2000</v>
      </c>
      <c r="CZ1722" t="s">
        <v>566</v>
      </c>
      <c r="DA1722" t="s">
        <v>3109</v>
      </c>
      <c r="DB1722">
        <v>6650</v>
      </c>
      <c r="DC1722">
        <v>6650</v>
      </c>
      <c r="DD1722">
        <v>6650</v>
      </c>
      <c r="DE1722">
        <v>6650</v>
      </c>
      <c r="DF1722">
        <v>6650</v>
      </c>
      <c r="DG1722">
        <v>6650</v>
      </c>
      <c r="DH1722">
        <v>6650</v>
      </c>
      <c r="DI1722">
        <v>6610</v>
      </c>
      <c r="DJ1722">
        <v>6650</v>
      </c>
      <c r="DK1722">
        <v>6650</v>
      </c>
      <c r="DL1722">
        <v>2000</v>
      </c>
      <c r="DM1722">
        <v>2000</v>
      </c>
      <c r="DN1722">
        <f t="shared" si="30"/>
        <v>70460</v>
      </c>
    </row>
    <row r="1723" spans="89:118" x14ac:dyDescent="0.45">
      <c r="CK1723" t="s">
        <v>566</v>
      </c>
      <c r="CL1723" t="s">
        <v>3108</v>
      </c>
      <c r="CM1723" s="32">
        <v>0</v>
      </c>
      <c r="CN1723" s="32">
        <v>0</v>
      </c>
      <c r="CO1723" s="32">
        <v>0</v>
      </c>
      <c r="CP1723" s="32">
        <v>0</v>
      </c>
      <c r="CQ1723" s="32">
        <v>0</v>
      </c>
      <c r="CR1723" s="32">
        <v>0</v>
      </c>
      <c r="CS1723" s="32">
        <v>0</v>
      </c>
      <c r="CT1723" s="32">
        <v>0</v>
      </c>
      <c r="CU1723" s="32">
        <v>0</v>
      </c>
      <c r="CV1723" s="32">
        <v>0</v>
      </c>
      <c r="CW1723" s="32">
        <v>10800</v>
      </c>
      <c r="CX1723" s="32">
        <v>13500</v>
      </c>
      <c r="CZ1723" t="s">
        <v>566</v>
      </c>
      <c r="DA1723" t="s">
        <v>3108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10800</v>
      </c>
      <c r="DM1723">
        <v>13500</v>
      </c>
      <c r="DN1723">
        <f t="shared" si="30"/>
        <v>24300</v>
      </c>
    </row>
    <row r="1724" spans="89:118" x14ac:dyDescent="0.45">
      <c r="CK1724" t="s">
        <v>566</v>
      </c>
      <c r="CL1724" t="s">
        <v>3111</v>
      </c>
      <c r="CM1724" s="32">
        <v>0</v>
      </c>
      <c r="CN1724" s="32">
        <v>0</v>
      </c>
      <c r="CO1724" s="32">
        <v>0</v>
      </c>
      <c r="CP1724" s="32">
        <v>0</v>
      </c>
      <c r="CQ1724" s="32">
        <v>0</v>
      </c>
      <c r="CR1724" s="32">
        <v>0</v>
      </c>
      <c r="CS1724" s="32">
        <v>0</v>
      </c>
      <c r="CT1724" s="32">
        <v>0</v>
      </c>
      <c r="CU1724" s="32">
        <v>0</v>
      </c>
      <c r="CV1724" s="32">
        <v>0</v>
      </c>
      <c r="CW1724" s="32">
        <v>0</v>
      </c>
      <c r="CX1724" s="32">
        <v>0</v>
      </c>
      <c r="CZ1724" t="s">
        <v>566</v>
      </c>
      <c r="DA1724" t="s">
        <v>3111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f t="shared" si="30"/>
        <v>0</v>
      </c>
    </row>
    <row r="1725" spans="89:118" x14ac:dyDescent="0.45">
      <c r="CK1725" t="s">
        <v>566</v>
      </c>
      <c r="CL1725" t="s">
        <v>3117</v>
      </c>
      <c r="CM1725" s="32">
        <v>0</v>
      </c>
      <c r="CN1725" s="32">
        <v>0</v>
      </c>
      <c r="CO1725" s="32">
        <v>0</v>
      </c>
      <c r="CP1725" s="32">
        <v>345</v>
      </c>
      <c r="CQ1725" s="32">
        <v>1036</v>
      </c>
      <c r="CR1725" s="32">
        <v>0</v>
      </c>
      <c r="CS1725" s="32">
        <v>0</v>
      </c>
      <c r="CT1725" s="32">
        <v>993</v>
      </c>
      <c r="CU1725" s="32">
        <v>0</v>
      </c>
      <c r="CV1725" s="32">
        <v>462</v>
      </c>
      <c r="CW1725" s="32">
        <v>0</v>
      </c>
      <c r="CX1725" s="32">
        <v>0</v>
      </c>
      <c r="CZ1725" t="s">
        <v>566</v>
      </c>
      <c r="DA1725" t="s">
        <v>3117</v>
      </c>
      <c r="DB1725">
        <v>0</v>
      </c>
      <c r="DC1725">
        <v>0</v>
      </c>
      <c r="DD1725">
        <v>0</v>
      </c>
      <c r="DE1725">
        <v>345</v>
      </c>
      <c r="DF1725">
        <v>1036</v>
      </c>
      <c r="DG1725">
        <v>0</v>
      </c>
      <c r="DH1725">
        <v>0</v>
      </c>
      <c r="DI1725">
        <v>993</v>
      </c>
      <c r="DJ1725">
        <v>0</v>
      </c>
      <c r="DK1725">
        <v>462</v>
      </c>
      <c r="DL1725">
        <v>0</v>
      </c>
      <c r="DM1725">
        <v>0</v>
      </c>
      <c r="DN1725">
        <f t="shared" si="30"/>
        <v>2836</v>
      </c>
    </row>
    <row r="1726" spans="89:118" x14ac:dyDescent="0.45">
      <c r="CK1726" t="s">
        <v>566</v>
      </c>
      <c r="CL1726" t="s">
        <v>3103</v>
      </c>
      <c r="CM1726" s="32">
        <v>9130</v>
      </c>
      <c r="CN1726" s="32">
        <v>6965</v>
      </c>
      <c r="CO1726" s="32">
        <v>6538</v>
      </c>
      <c r="CP1726" s="32">
        <v>6338</v>
      </c>
      <c r="CQ1726" s="32">
        <v>7696</v>
      </c>
      <c r="CR1726" s="32">
        <v>7852</v>
      </c>
      <c r="CS1726" s="32">
        <v>6130</v>
      </c>
      <c r="CT1726" s="32">
        <v>8669</v>
      </c>
      <c r="CU1726" s="32">
        <v>8466</v>
      </c>
      <c r="CV1726" s="32">
        <v>10624</v>
      </c>
      <c r="CW1726" s="32">
        <v>7774</v>
      </c>
      <c r="CX1726" s="32">
        <v>6938</v>
      </c>
      <c r="CZ1726" t="s">
        <v>566</v>
      </c>
      <c r="DA1726" t="s">
        <v>3103</v>
      </c>
      <c r="DB1726">
        <v>9130</v>
      </c>
      <c r="DC1726">
        <v>6965</v>
      </c>
      <c r="DD1726">
        <v>6538</v>
      </c>
      <c r="DE1726">
        <v>6338</v>
      </c>
      <c r="DF1726">
        <v>7696</v>
      </c>
      <c r="DG1726">
        <v>7852</v>
      </c>
      <c r="DH1726">
        <v>6130</v>
      </c>
      <c r="DI1726">
        <v>8669</v>
      </c>
      <c r="DJ1726">
        <v>8466</v>
      </c>
      <c r="DK1726">
        <v>10624</v>
      </c>
      <c r="DL1726">
        <v>7774</v>
      </c>
      <c r="DM1726">
        <v>6938</v>
      </c>
      <c r="DN1726">
        <f t="shared" si="30"/>
        <v>93120</v>
      </c>
    </row>
    <row r="1727" spans="89:118" x14ac:dyDescent="0.45">
      <c r="CK1727" t="s">
        <v>546</v>
      </c>
      <c r="CL1727" t="s">
        <v>3108</v>
      </c>
      <c r="CM1727" s="32">
        <v>0</v>
      </c>
      <c r="CN1727" s="32">
        <v>0</v>
      </c>
      <c r="CO1727" s="32">
        <v>0</v>
      </c>
      <c r="CP1727" s="32">
        <v>0</v>
      </c>
      <c r="CQ1727" s="32">
        <v>0</v>
      </c>
      <c r="CR1727" s="32">
        <v>0</v>
      </c>
      <c r="CS1727" s="32">
        <v>0</v>
      </c>
      <c r="CT1727" s="32">
        <v>0</v>
      </c>
      <c r="CU1727" s="32">
        <v>0</v>
      </c>
      <c r="CV1727" s="32">
        <v>0</v>
      </c>
      <c r="CW1727" s="32">
        <v>0</v>
      </c>
      <c r="CX1727" s="32">
        <v>13064</v>
      </c>
      <c r="CZ1727" t="s">
        <v>546</v>
      </c>
      <c r="DA1727" t="s">
        <v>3108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13064</v>
      </c>
      <c r="DN1727">
        <f t="shared" si="30"/>
        <v>13064</v>
      </c>
    </row>
    <row r="1728" spans="89:118" x14ac:dyDescent="0.45">
      <c r="CK1728" t="s">
        <v>546</v>
      </c>
      <c r="CL1728" t="s">
        <v>3111</v>
      </c>
      <c r="CM1728" s="32">
        <v>0</v>
      </c>
      <c r="CN1728" s="32">
        <v>0</v>
      </c>
      <c r="CO1728" s="32">
        <v>0</v>
      </c>
      <c r="CP1728" s="32">
        <v>0</v>
      </c>
      <c r="CQ1728" s="32">
        <v>0</v>
      </c>
      <c r="CR1728" s="32">
        <v>0</v>
      </c>
      <c r="CS1728" s="32">
        <v>0</v>
      </c>
      <c r="CT1728" s="32">
        <v>0</v>
      </c>
      <c r="CU1728" s="32">
        <v>0</v>
      </c>
      <c r="CV1728" s="32">
        <v>0</v>
      </c>
      <c r="CW1728" s="32">
        <v>0</v>
      </c>
      <c r="CX1728" s="32">
        <v>0</v>
      </c>
      <c r="CZ1728" t="s">
        <v>546</v>
      </c>
      <c r="DA1728" t="s">
        <v>3111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f t="shared" si="30"/>
        <v>0</v>
      </c>
    </row>
    <row r="1729" spans="89:118" x14ac:dyDescent="0.45">
      <c r="CK1729" t="s">
        <v>546</v>
      </c>
      <c r="CL1729" t="s">
        <v>3100</v>
      </c>
      <c r="CM1729" s="32">
        <v>56000</v>
      </c>
      <c r="CN1729" s="32">
        <v>56000</v>
      </c>
      <c r="CO1729" s="32">
        <v>56000</v>
      </c>
      <c r="CP1729" s="32">
        <v>56000</v>
      </c>
      <c r="CQ1729" s="32">
        <v>56000</v>
      </c>
      <c r="CR1729" s="32">
        <v>56000</v>
      </c>
      <c r="CS1729" s="32">
        <v>56000</v>
      </c>
      <c r="CT1729" s="32">
        <v>56000</v>
      </c>
      <c r="CU1729" s="32">
        <v>56000</v>
      </c>
      <c r="CV1729" s="32">
        <v>56000</v>
      </c>
      <c r="CW1729" s="32">
        <v>56000</v>
      </c>
      <c r="CX1729" s="32">
        <v>56000</v>
      </c>
      <c r="CZ1729" t="s">
        <v>546</v>
      </c>
      <c r="DA1729" t="s">
        <v>3100</v>
      </c>
      <c r="DB1729">
        <v>56000</v>
      </c>
      <c r="DC1729">
        <v>56000</v>
      </c>
      <c r="DD1729">
        <v>56000</v>
      </c>
      <c r="DE1729">
        <v>56000</v>
      </c>
      <c r="DF1729">
        <v>56000</v>
      </c>
      <c r="DG1729">
        <v>56000</v>
      </c>
      <c r="DH1729">
        <v>56000</v>
      </c>
      <c r="DI1729">
        <v>56000</v>
      </c>
      <c r="DJ1729">
        <v>56000</v>
      </c>
      <c r="DK1729">
        <v>56000</v>
      </c>
      <c r="DL1729">
        <v>56000</v>
      </c>
      <c r="DM1729">
        <v>56000</v>
      </c>
      <c r="DN1729">
        <f t="shared" si="30"/>
        <v>672000</v>
      </c>
    </row>
    <row r="1730" spans="89:118" x14ac:dyDescent="0.45">
      <c r="CK1730" t="s">
        <v>546</v>
      </c>
      <c r="CL1730" t="s">
        <v>3112</v>
      </c>
      <c r="CM1730" s="32">
        <v>65562</v>
      </c>
      <c r="CN1730" s="32">
        <v>64600</v>
      </c>
      <c r="CO1730" s="32">
        <v>64600</v>
      </c>
      <c r="CP1730" s="32">
        <v>64600</v>
      </c>
      <c r="CQ1730" s="32">
        <v>64600</v>
      </c>
      <c r="CR1730" s="32">
        <v>64600</v>
      </c>
      <c r="CS1730" s="32">
        <v>64600</v>
      </c>
      <c r="CT1730" s="32">
        <v>64600</v>
      </c>
      <c r="CU1730" s="32">
        <v>64600</v>
      </c>
      <c r="CV1730" s="32">
        <v>64600</v>
      </c>
      <c r="CW1730" s="32">
        <v>64600</v>
      </c>
      <c r="CX1730" s="32">
        <v>64600</v>
      </c>
      <c r="CZ1730" t="s">
        <v>546</v>
      </c>
      <c r="DA1730" t="s">
        <v>3112</v>
      </c>
      <c r="DB1730">
        <v>65562</v>
      </c>
      <c r="DC1730">
        <v>64600</v>
      </c>
      <c r="DD1730">
        <v>64600</v>
      </c>
      <c r="DE1730">
        <v>64600</v>
      </c>
      <c r="DF1730">
        <v>64600</v>
      </c>
      <c r="DG1730">
        <v>64600</v>
      </c>
      <c r="DH1730">
        <v>64600</v>
      </c>
      <c r="DI1730">
        <v>64600</v>
      </c>
      <c r="DJ1730">
        <v>64600</v>
      </c>
      <c r="DK1730">
        <v>64600</v>
      </c>
      <c r="DL1730">
        <v>64600</v>
      </c>
      <c r="DM1730">
        <v>64600</v>
      </c>
      <c r="DN1730">
        <f t="shared" si="30"/>
        <v>776162</v>
      </c>
    </row>
    <row r="1731" spans="89:118" x14ac:dyDescent="0.45">
      <c r="CK1731" t="s">
        <v>546</v>
      </c>
      <c r="CL1731" t="s">
        <v>3101</v>
      </c>
      <c r="CM1731" s="32">
        <v>8160</v>
      </c>
      <c r="CN1731" s="32">
        <v>8160</v>
      </c>
      <c r="CO1731" s="32">
        <v>8160</v>
      </c>
      <c r="CP1731" s="32">
        <v>8160</v>
      </c>
      <c r="CQ1731" s="32">
        <v>8160</v>
      </c>
      <c r="CR1731" s="32">
        <v>8160</v>
      </c>
      <c r="CS1731" s="32">
        <v>8160</v>
      </c>
      <c r="CT1731" s="32">
        <v>8160</v>
      </c>
      <c r="CU1731" s="32">
        <v>8160</v>
      </c>
      <c r="CV1731" s="32">
        <v>8160</v>
      </c>
      <c r="CW1731" s="32">
        <v>8034</v>
      </c>
      <c r="CX1731" s="32">
        <v>8034</v>
      </c>
      <c r="CZ1731" t="s">
        <v>546</v>
      </c>
      <c r="DA1731" t="s">
        <v>3101</v>
      </c>
      <c r="DB1731">
        <v>8160</v>
      </c>
      <c r="DC1731">
        <v>8160</v>
      </c>
      <c r="DD1731">
        <v>8160</v>
      </c>
      <c r="DE1731">
        <v>8160</v>
      </c>
      <c r="DF1731">
        <v>8160</v>
      </c>
      <c r="DG1731">
        <v>8160</v>
      </c>
      <c r="DH1731">
        <v>8160</v>
      </c>
      <c r="DI1731">
        <v>8160</v>
      </c>
      <c r="DJ1731">
        <v>8160</v>
      </c>
      <c r="DK1731">
        <v>8160</v>
      </c>
      <c r="DL1731">
        <v>8034</v>
      </c>
      <c r="DM1731">
        <v>8034</v>
      </c>
      <c r="DN1731">
        <f t="shared" si="30"/>
        <v>97668</v>
      </c>
    </row>
    <row r="1732" spans="89:118" x14ac:dyDescent="0.45">
      <c r="CK1732" t="s">
        <v>546</v>
      </c>
      <c r="CL1732" t="s">
        <v>3103</v>
      </c>
      <c r="CM1732" s="32">
        <v>23679</v>
      </c>
      <c r="CN1732" s="32">
        <v>22640</v>
      </c>
      <c r="CO1732" s="32">
        <v>22499</v>
      </c>
      <c r="CP1732" s="32">
        <v>22720</v>
      </c>
      <c r="CQ1732" s="32">
        <v>22529</v>
      </c>
      <c r="CR1732" s="32">
        <v>23013</v>
      </c>
      <c r="CS1732" s="32">
        <v>23000</v>
      </c>
      <c r="CT1732" s="32">
        <v>22502</v>
      </c>
      <c r="CU1732" s="32">
        <v>23668</v>
      </c>
      <c r="CV1732" s="32">
        <v>23151</v>
      </c>
      <c r="CW1732" s="32">
        <v>22721</v>
      </c>
      <c r="CX1732" s="32">
        <v>22936</v>
      </c>
      <c r="CZ1732" t="s">
        <v>546</v>
      </c>
      <c r="DA1732" t="s">
        <v>3103</v>
      </c>
      <c r="DB1732">
        <v>23679</v>
      </c>
      <c r="DC1732">
        <v>22640</v>
      </c>
      <c r="DD1732">
        <v>22499</v>
      </c>
      <c r="DE1732">
        <v>22720</v>
      </c>
      <c r="DF1732">
        <v>22529</v>
      </c>
      <c r="DG1732">
        <v>23013</v>
      </c>
      <c r="DH1732">
        <v>23000</v>
      </c>
      <c r="DI1732">
        <v>22502</v>
      </c>
      <c r="DJ1732">
        <v>23668</v>
      </c>
      <c r="DK1732">
        <v>23151</v>
      </c>
      <c r="DL1732">
        <v>22721</v>
      </c>
      <c r="DM1732">
        <v>22936</v>
      </c>
      <c r="DN1732">
        <f t="shared" si="30"/>
        <v>275058</v>
      </c>
    </row>
    <row r="1733" spans="89:118" x14ac:dyDescent="0.45">
      <c r="CK1733" t="s">
        <v>280</v>
      </c>
      <c r="CL1733" t="s">
        <v>3109</v>
      </c>
      <c r="CM1733" s="32">
        <v>4650</v>
      </c>
      <c r="CN1733" s="32">
        <v>4650</v>
      </c>
      <c r="CO1733" s="32">
        <v>4650</v>
      </c>
      <c r="CP1733" s="32">
        <v>4650</v>
      </c>
      <c r="CQ1733" s="32">
        <v>4650</v>
      </c>
      <c r="CR1733" s="32">
        <v>4650</v>
      </c>
      <c r="CS1733" s="32">
        <v>4650</v>
      </c>
      <c r="CT1733" s="32">
        <v>4650</v>
      </c>
      <c r="CU1733" s="32">
        <v>4850</v>
      </c>
      <c r="CV1733" s="32">
        <v>4650</v>
      </c>
      <c r="CW1733" s="32">
        <v>0</v>
      </c>
      <c r="CX1733" s="32">
        <v>0</v>
      </c>
      <c r="CZ1733" t="s">
        <v>280</v>
      </c>
      <c r="DA1733" t="s">
        <v>3109</v>
      </c>
      <c r="DB1733">
        <v>4650</v>
      </c>
      <c r="DC1733">
        <v>4650</v>
      </c>
      <c r="DD1733">
        <v>4650</v>
      </c>
      <c r="DE1733">
        <v>4650</v>
      </c>
      <c r="DF1733">
        <v>4650</v>
      </c>
      <c r="DG1733">
        <v>4650</v>
      </c>
      <c r="DH1733">
        <v>4650</v>
      </c>
      <c r="DI1733">
        <v>4650</v>
      </c>
      <c r="DJ1733">
        <v>4850</v>
      </c>
      <c r="DK1733">
        <v>4650</v>
      </c>
      <c r="DL1733">
        <v>0</v>
      </c>
      <c r="DM1733">
        <v>0</v>
      </c>
      <c r="DN1733">
        <f t="shared" ref="DN1733:DN1796" si="31">SUM(DB1733:DM1733)</f>
        <v>46700</v>
      </c>
    </row>
    <row r="1734" spans="89:118" x14ac:dyDescent="0.45">
      <c r="CK1734" t="s">
        <v>280</v>
      </c>
      <c r="CL1734" t="s">
        <v>3104</v>
      </c>
      <c r="CM1734" s="32">
        <v>12000</v>
      </c>
      <c r="CN1734" s="32">
        <v>12000</v>
      </c>
      <c r="CO1734" s="32">
        <v>12000</v>
      </c>
      <c r="CP1734" s="32">
        <v>12000</v>
      </c>
      <c r="CQ1734" s="32">
        <v>12000</v>
      </c>
      <c r="CR1734" s="32">
        <v>12000</v>
      </c>
      <c r="CS1734" s="32">
        <v>12000</v>
      </c>
      <c r="CT1734" s="32">
        <v>12000</v>
      </c>
      <c r="CU1734" s="32">
        <v>12000</v>
      </c>
      <c r="CV1734" s="32">
        <v>12000</v>
      </c>
      <c r="CW1734" s="32">
        <v>12000</v>
      </c>
      <c r="CX1734" s="32">
        <v>12000</v>
      </c>
      <c r="CZ1734" t="s">
        <v>280</v>
      </c>
      <c r="DA1734" t="s">
        <v>3104</v>
      </c>
      <c r="DB1734">
        <v>12000</v>
      </c>
      <c r="DC1734">
        <v>12000</v>
      </c>
      <c r="DD1734">
        <v>12000</v>
      </c>
      <c r="DE1734">
        <v>12000</v>
      </c>
      <c r="DF1734">
        <v>12000</v>
      </c>
      <c r="DG1734">
        <v>12000</v>
      </c>
      <c r="DH1734">
        <v>12000</v>
      </c>
      <c r="DI1734">
        <v>12000</v>
      </c>
      <c r="DJ1734">
        <v>12000</v>
      </c>
      <c r="DK1734">
        <v>12000</v>
      </c>
      <c r="DL1734">
        <v>12000</v>
      </c>
      <c r="DM1734">
        <v>12000</v>
      </c>
      <c r="DN1734">
        <f t="shared" si="31"/>
        <v>144000</v>
      </c>
    </row>
    <row r="1735" spans="89:118" x14ac:dyDescent="0.45">
      <c r="CK1735" t="s">
        <v>280</v>
      </c>
      <c r="CL1735" t="s">
        <v>3112</v>
      </c>
      <c r="CM1735" s="32">
        <v>80735</v>
      </c>
      <c r="CN1735" s="32">
        <v>80735</v>
      </c>
      <c r="CO1735" s="32">
        <v>80735</v>
      </c>
      <c r="CP1735" s="32">
        <v>80745</v>
      </c>
      <c r="CQ1735" s="32">
        <v>80000</v>
      </c>
      <c r="CR1735" s="32">
        <v>80000</v>
      </c>
      <c r="CS1735" s="32">
        <v>80000</v>
      </c>
      <c r="CT1735" s="32">
        <v>80000</v>
      </c>
      <c r="CU1735" s="32">
        <v>93637</v>
      </c>
      <c r="CV1735" s="32">
        <v>80000</v>
      </c>
      <c r="CW1735" s="32">
        <v>80000</v>
      </c>
      <c r="CX1735" s="32">
        <v>80000</v>
      </c>
      <c r="CZ1735" t="s">
        <v>280</v>
      </c>
      <c r="DA1735" t="s">
        <v>3112</v>
      </c>
      <c r="DB1735">
        <v>80735</v>
      </c>
      <c r="DC1735">
        <v>80735</v>
      </c>
      <c r="DD1735">
        <v>80735</v>
      </c>
      <c r="DE1735">
        <v>80745</v>
      </c>
      <c r="DF1735">
        <v>80000</v>
      </c>
      <c r="DG1735">
        <v>80000</v>
      </c>
      <c r="DH1735">
        <v>80000</v>
      </c>
      <c r="DI1735">
        <v>80000</v>
      </c>
      <c r="DJ1735">
        <v>93637</v>
      </c>
      <c r="DK1735">
        <v>80000</v>
      </c>
      <c r="DL1735">
        <v>80000</v>
      </c>
      <c r="DM1735">
        <v>80000</v>
      </c>
      <c r="DN1735">
        <f t="shared" si="31"/>
        <v>976587</v>
      </c>
    </row>
    <row r="1736" spans="89:118" x14ac:dyDescent="0.45">
      <c r="CK1736" t="s">
        <v>280</v>
      </c>
      <c r="CL1736" t="s">
        <v>3101</v>
      </c>
      <c r="CM1736" s="32">
        <v>1000</v>
      </c>
      <c r="CN1736" s="32">
        <v>1000</v>
      </c>
      <c r="CO1736" s="32">
        <v>1000</v>
      </c>
      <c r="CP1736" s="32">
        <v>1000</v>
      </c>
      <c r="CQ1736" s="32">
        <v>1000</v>
      </c>
      <c r="CR1736" s="32">
        <v>1000</v>
      </c>
      <c r="CS1736" s="32">
        <v>1000</v>
      </c>
      <c r="CT1736" s="32">
        <v>1000</v>
      </c>
      <c r="CU1736" s="32">
        <v>1000</v>
      </c>
      <c r="CV1736" s="32">
        <v>1000</v>
      </c>
      <c r="CW1736" s="32">
        <v>1000</v>
      </c>
      <c r="CX1736" s="32">
        <v>1000</v>
      </c>
      <c r="CZ1736" t="s">
        <v>280</v>
      </c>
      <c r="DA1736" t="s">
        <v>3101</v>
      </c>
      <c r="DB1736">
        <v>1000</v>
      </c>
      <c r="DC1736">
        <v>1000</v>
      </c>
      <c r="DD1736">
        <v>1000</v>
      </c>
      <c r="DE1736">
        <v>1000</v>
      </c>
      <c r="DF1736">
        <v>1000</v>
      </c>
      <c r="DG1736">
        <v>1000</v>
      </c>
      <c r="DH1736">
        <v>1000</v>
      </c>
      <c r="DI1736">
        <v>1000</v>
      </c>
      <c r="DJ1736">
        <v>1000</v>
      </c>
      <c r="DK1736">
        <v>1000</v>
      </c>
      <c r="DL1736">
        <v>1000</v>
      </c>
      <c r="DM1736">
        <v>1000</v>
      </c>
      <c r="DN1736">
        <f t="shared" si="31"/>
        <v>12000</v>
      </c>
    </row>
    <row r="1737" spans="89:118" x14ac:dyDescent="0.45">
      <c r="CK1737" t="s">
        <v>280</v>
      </c>
      <c r="CL1737" t="s">
        <v>3118</v>
      </c>
      <c r="CM1737" s="32">
        <v>2000</v>
      </c>
      <c r="CN1737" s="32">
        <v>2000</v>
      </c>
      <c r="CO1737" s="32">
        <v>2000</v>
      </c>
      <c r="CP1737" s="32">
        <v>2000</v>
      </c>
      <c r="CQ1737" s="32">
        <v>2000</v>
      </c>
      <c r="CR1737" s="32">
        <v>2000</v>
      </c>
      <c r="CS1737" s="32">
        <v>2000</v>
      </c>
      <c r="CT1737" s="32">
        <v>2000</v>
      </c>
      <c r="CU1737" s="32">
        <v>2000</v>
      </c>
      <c r="CV1737" s="32">
        <v>2000</v>
      </c>
      <c r="CW1737" s="32">
        <v>2000</v>
      </c>
      <c r="CX1737" s="32">
        <v>2000</v>
      </c>
      <c r="CZ1737" t="s">
        <v>280</v>
      </c>
      <c r="DA1737" t="s">
        <v>3118</v>
      </c>
      <c r="DB1737">
        <v>2000</v>
      </c>
      <c r="DC1737">
        <v>2000</v>
      </c>
      <c r="DD1737">
        <v>2000</v>
      </c>
      <c r="DE1737">
        <v>2000</v>
      </c>
      <c r="DF1737">
        <v>2000</v>
      </c>
      <c r="DG1737">
        <v>2000</v>
      </c>
      <c r="DH1737">
        <v>2000</v>
      </c>
      <c r="DI1737">
        <v>2000</v>
      </c>
      <c r="DJ1737">
        <v>2000</v>
      </c>
      <c r="DK1737">
        <v>2000</v>
      </c>
      <c r="DL1737">
        <v>2000</v>
      </c>
      <c r="DM1737">
        <v>2000</v>
      </c>
      <c r="DN1737">
        <f t="shared" si="31"/>
        <v>24000</v>
      </c>
    </row>
    <row r="1738" spans="89:118" x14ac:dyDescent="0.45">
      <c r="CK1738" t="s">
        <v>280</v>
      </c>
      <c r="CL1738" t="s">
        <v>3103</v>
      </c>
      <c r="CM1738" s="32">
        <v>17834</v>
      </c>
      <c r="CN1738" s="32">
        <v>16844</v>
      </c>
      <c r="CO1738" s="32">
        <v>16555</v>
      </c>
      <c r="CP1738" s="32">
        <v>16511</v>
      </c>
      <c r="CQ1738" s="32">
        <v>16882</v>
      </c>
      <c r="CR1738" s="32">
        <v>16342</v>
      </c>
      <c r="CS1738" s="32">
        <v>16890</v>
      </c>
      <c r="CT1738" s="32">
        <v>17516</v>
      </c>
      <c r="CU1738" s="32">
        <v>17203</v>
      </c>
      <c r="CV1738" s="32">
        <v>16715</v>
      </c>
      <c r="CW1738" s="32">
        <v>17609</v>
      </c>
      <c r="CX1738" s="32">
        <v>19149</v>
      </c>
      <c r="CZ1738" t="s">
        <v>280</v>
      </c>
      <c r="DA1738" t="s">
        <v>3103</v>
      </c>
      <c r="DB1738">
        <v>17834</v>
      </c>
      <c r="DC1738">
        <v>16844</v>
      </c>
      <c r="DD1738">
        <v>16555</v>
      </c>
      <c r="DE1738">
        <v>16511</v>
      </c>
      <c r="DF1738">
        <v>16882</v>
      </c>
      <c r="DG1738">
        <v>16342</v>
      </c>
      <c r="DH1738">
        <v>16890</v>
      </c>
      <c r="DI1738">
        <v>17516</v>
      </c>
      <c r="DJ1738">
        <v>17203</v>
      </c>
      <c r="DK1738">
        <v>16715</v>
      </c>
      <c r="DL1738">
        <v>17609</v>
      </c>
      <c r="DM1738">
        <v>19149</v>
      </c>
      <c r="DN1738">
        <f t="shared" si="31"/>
        <v>206050</v>
      </c>
    </row>
    <row r="1739" spans="89:118" x14ac:dyDescent="0.45">
      <c r="CK1739" t="s">
        <v>280</v>
      </c>
      <c r="CL1739" t="s">
        <v>3107</v>
      </c>
      <c r="CM1739" s="32">
        <v>2200</v>
      </c>
      <c r="CN1739" s="32">
        <v>2200</v>
      </c>
      <c r="CO1739" s="32">
        <v>2200</v>
      </c>
      <c r="CP1739" s="32">
        <v>2200</v>
      </c>
      <c r="CQ1739" s="32">
        <v>2200</v>
      </c>
      <c r="CR1739" s="32">
        <v>2200</v>
      </c>
      <c r="CS1739" s="32">
        <v>2200</v>
      </c>
      <c r="CT1739" s="32">
        <v>2200</v>
      </c>
      <c r="CU1739" s="32">
        <v>2200</v>
      </c>
      <c r="CV1739" s="32">
        <v>2200</v>
      </c>
      <c r="CW1739" s="32">
        <v>2200</v>
      </c>
      <c r="CX1739" s="32">
        <v>2200</v>
      </c>
      <c r="CZ1739" t="s">
        <v>280</v>
      </c>
      <c r="DA1739" t="s">
        <v>3107</v>
      </c>
      <c r="DB1739">
        <v>2200</v>
      </c>
      <c r="DC1739">
        <v>2200</v>
      </c>
      <c r="DD1739">
        <v>2200</v>
      </c>
      <c r="DE1739">
        <v>2200</v>
      </c>
      <c r="DF1739">
        <v>2200</v>
      </c>
      <c r="DG1739">
        <v>2200</v>
      </c>
      <c r="DH1739">
        <v>2200</v>
      </c>
      <c r="DI1739">
        <v>2200</v>
      </c>
      <c r="DJ1739">
        <v>2200</v>
      </c>
      <c r="DK1739">
        <v>2200</v>
      </c>
      <c r="DL1739">
        <v>2200</v>
      </c>
      <c r="DM1739">
        <v>2200</v>
      </c>
      <c r="DN1739">
        <f t="shared" si="31"/>
        <v>26400</v>
      </c>
    </row>
    <row r="1740" spans="89:118" x14ac:dyDescent="0.45">
      <c r="CK1740" t="s">
        <v>1261</v>
      </c>
      <c r="CL1740" t="s">
        <v>3109</v>
      </c>
      <c r="CM1740" s="32">
        <v>6880</v>
      </c>
      <c r="CN1740" s="32">
        <v>6880</v>
      </c>
      <c r="CO1740" s="32">
        <v>6880</v>
      </c>
      <c r="CP1740" s="32">
        <v>6880</v>
      </c>
      <c r="CQ1740" s="32">
        <v>6880</v>
      </c>
      <c r="CR1740" s="32">
        <v>6880</v>
      </c>
      <c r="CS1740" s="32">
        <v>0</v>
      </c>
      <c r="CT1740" s="32">
        <v>0</v>
      </c>
      <c r="CU1740" s="32">
        <v>0</v>
      </c>
      <c r="CV1740" s="32">
        <v>0</v>
      </c>
      <c r="CW1740" s="32">
        <v>0</v>
      </c>
      <c r="CX1740" s="32">
        <v>0</v>
      </c>
      <c r="CZ1740" t="s">
        <v>1261</v>
      </c>
      <c r="DA1740" t="s">
        <v>3109</v>
      </c>
      <c r="DB1740">
        <v>6880</v>
      </c>
      <c r="DC1740">
        <v>6880</v>
      </c>
      <c r="DD1740">
        <v>6880</v>
      </c>
      <c r="DE1740">
        <v>6880</v>
      </c>
      <c r="DF1740">
        <v>6880</v>
      </c>
      <c r="DG1740">
        <v>6880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f t="shared" si="31"/>
        <v>41280</v>
      </c>
    </row>
    <row r="1741" spans="89:118" x14ac:dyDescent="0.45">
      <c r="CK1741" t="s">
        <v>1261</v>
      </c>
      <c r="CL1741" t="s">
        <v>3119</v>
      </c>
      <c r="CM1741" s="32">
        <v>-5436</v>
      </c>
      <c r="CN1741" s="32">
        <v>-5571</v>
      </c>
      <c r="CO1741" s="32">
        <v>-5707</v>
      </c>
      <c r="CP1741" s="32">
        <v>-5731</v>
      </c>
      <c r="CQ1741" s="32">
        <v>-5838</v>
      </c>
      <c r="CR1741" s="32">
        <v>-6016</v>
      </c>
      <c r="CS1741" s="32">
        <v>-6250</v>
      </c>
      <c r="CT1741" s="32">
        <v>-1970</v>
      </c>
      <c r="CU1741" s="32">
        <v>-1985</v>
      </c>
      <c r="CV1741" s="32">
        <v>-1945</v>
      </c>
      <c r="CW1741" s="32">
        <v>-2362</v>
      </c>
      <c r="CX1741" s="32">
        <v>-2496</v>
      </c>
      <c r="CZ1741" t="s">
        <v>1261</v>
      </c>
      <c r="DA1741" t="s">
        <v>3119</v>
      </c>
      <c r="DB1741">
        <v>-5436</v>
      </c>
      <c r="DC1741">
        <v>-5571</v>
      </c>
      <c r="DD1741">
        <v>-5707</v>
      </c>
      <c r="DE1741">
        <v>-5731</v>
      </c>
      <c r="DF1741">
        <v>-5838</v>
      </c>
      <c r="DG1741">
        <v>-6016</v>
      </c>
      <c r="DH1741">
        <v>-6250</v>
      </c>
      <c r="DI1741">
        <v>-1970</v>
      </c>
      <c r="DJ1741">
        <v>-1985</v>
      </c>
      <c r="DK1741">
        <v>-1945</v>
      </c>
      <c r="DL1741">
        <v>-2362</v>
      </c>
      <c r="DM1741">
        <v>-2496</v>
      </c>
      <c r="DN1741">
        <f t="shared" si="31"/>
        <v>-51307</v>
      </c>
    </row>
    <row r="1742" spans="89:118" x14ac:dyDescent="0.45">
      <c r="CK1742" t="s">
        <v>1261</v>
      </c>
      <c r="CL1742" t="s">
        <v>3115</v>
      </c>
      <c r="CM1742" s="32">
        <v>431469.799</v>
      </c>
      <c r="CN1742" s="32">
        <v>437847.875</v>
      </c>
      <c r="CO1742" s="32">
        <v>438703.48300000001</v>
      </c>
      <c r="CP1742" s="32">
        <v>440256.83299999998</v>
      </c>
      <c r="CQ1742" s="32">
        <v>440980.261</v>
      </c>
      <c r="CR1742" s="32">
        <v>440980.261</v>
      </c>
      <c r="CS1742" s="32">
        <v>441270.39899999998</v>
      </c>
      <c r="CT1742" s="32">
        <v>452461.78100000002</v>
      </c>
      <c r="CU1742" s="32">
        <v>442105.18300000002</v>
      </c>
      <c r="CV1742" s="32">
        <v>392655.26899999997</v>
      </c>
      <c r="CW1742" s="32">
        <v>348944.59100000001</v>
      </c>
      <c r="CX1742" s="32">
        <v>348725.28600000002</v>
      </c>
      <c r="CZ1742" t="s">
        <v>1261</v>
      </c>
      <c r="DA1742" t="s">
        <v>3115</v>
      </c>
      <c r="DB1742">
        <v>431469.799</v>
      </c>
      <c r="DC1742">
        <v>437847.875</v>
      </c>
      <c r="DD1742">
        <v>438703.48300000001</v>
      </c>
      <c r="DE1742">
        <v>440256.83299999998</v>
      </c>
      <c r="DF1742">
        <v>440980.261</v>
      </c>
      <c r="DG1742">
        <v>440980.261</v>
      </c>
      <c r="DH1742">
        <v>441270.39899999998</v>
      </c>
      <c r="DI1742">
        <v>452461.78100000002</v>
      </c>
      <c r="DJ1742">
        <v>442105.18300000002</v>
      </c>
      <c r="DK1742">
        <v>392655.26899999997</v>
      </c>
      <c r="DL1742">
        <v>348944.59100000001</v>
      </c>
      <c r="DM1742">
        <v>348725.28600000002</v>
      </c>
      <c r="DN1742">
        <f t="shared" si="31"/>
        <v>5056401.0210000006</v>
      </c>
    </row>
    <row r="1743" spans="89:118" x14ac:dyDescent="0.45">
      <c r="CK1743" t="s">
        <v>1261</v>
      </c>
      <c r="CL1743" t="s">
        <v>3111</v>
      </c>
      <c r="CM1743" s="32">
        <v>0</v>
      </c>
      <c r="CN1743" s="32">
        <v>0</v>
      </c>
      <c r="CO1743" s="32">
        <v>0</v>
      </c>
      <c r="CP1743" s="32">
        <v>0</v>
      </c>
      <c r="CQ1743" s="32">
        <v>0</v>
      </c>
      <c r="CR1743" s="32">
        <v>0</v>
      </c>
      <c r="CS1743" s="32">
        <v>0</v>
      </c>
      <c r="CT1743" s="32">
        <v>0</v>
      </c>
      <c r="CU1743" s="32">
        <v>0</v>
      </c>
      <c r="CV1743" s="32">
        <v>0</v>
      </c>
      <c r="CW1743" s="32">
        <v>0</v>
      </c>
      <c r="CX1743" s="32">
        <v>0</v>
      </c>
      <c r="CZ1743" t="s">
        <v>1261</v>
      </c>
      <c r="DA1743" t="s">
        <v>3111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f t="shared" si="31"/>
        <v>0</v>
      </c>
    </row>
    <row r="1744" spans="89:118" x14ac:dyDescent="0.45">
      <c r="CK1744" t="s">
        <v>1261</v>
      </c>
      <c r="CL1744" t="s">
        <v>3100</v>
      </c>
      <c r="CM1744" s="32">
        <v>54300</v>
      </c>
      <c r="CN1744" s="32">
        <v>54300</v>
      </c>
      <c r="CO1744" s="32">
        <v>54300</v>
      </c>
      <c r="CP1744" s="32">
        <v>54300</v>
      </c>
      <c r="CQ1744" s="32">
        <v>54300</v>
      </c>
      <c r="CR1744" s="32">
        <v>54300</v>
      </c>
      <c r="CS1744" s="32">
        <v>54300</v>
      </c>
      <c r="CT1744" s="32">
        <v>35487</v>
      </c>
      <c r="CU1744" s="32">
        <v>30000</v>
      </c>
      <c r="CV1744" s="32">
        <v>30000</v>
      </c>
      <c r="CW1744" s="32">
        <v>30000</v>
      </c>
      <c r="CX1744" s="32">
        <v>30000</v>
      </c>
      <c r="CZ1744" t="s">
        <v>1261</v>
      </c>
      <c r="DA1744" t="s">
        <v>3100</v>
      </c>
      <c r="DB1744">
        <v>54300</v>
      </c>
      <c r="DC1744">
        <v>54300</v>
      </c>
      <c r="DD1744">
        <v>54300</v>
      </c>
      <c r="DE1744">
        <v>54300</v>
      </c>
      <c r="DF1744">
        <v>54300</v>
      </c>
      <c r="DG1744">
        <v>54300</v>
      </c>
      <c r="DH1744">
        <v>54300</v>
      </c>
      <c r="DI1744">
        <v>35487</v>
      </c>
      <c r="DJ1744">
        <v>30000</v>
      </c>
      <c r="DK1744">
        <v>30000</v>
      </c>
      <c r="DL1744">
        <v>30000</v>
      </c>
      <c r="DM1744">
        <v>30000</v>
      </c>
      <c r="DN1744">
        <f t="shared" si="31"/>
        <v>535587</v>
      </c>
    </row>
    <row r="1745" spans="89:118" x14ac:dyDescent="0.45">
      <c r="CK1745" t="s">
        <v>1261</v>
      </c>
      <c r="CL1745" t="s">
        <v>3104</v>
      </c>
      <c r="CM1745" s="32">
        <v>12000</v>
      </c>
      <c r="CN1745" s="32">
        <v>12000</v>
      </c>
      <c r="CO1745" s="32">
        <v>12000</v>
      </c>
      <c r="CP1745" s="32">
        <v>12000</v>
      </c>
      <c r="CQ1745" s="32">
        <v>12000</v>
      </c>
      <c r="CR1745" s="32">
        <v>12000</v>
      </c>
      <c r="CS1745" s="32">
        <v>12000</v>
      </c>
      <c r="CT1745" s="32">
        <v>2710</v>
      </c>
      <c r="CU1745" s="32">
        <v>0</v>
      </c>
      <c r="CV1745" s="32">
        <v>0</v>
      </c>
      <c r="CW1745" s="32">
        <v>0</v>
      </c>
      <c r="CX1745" s="32">
        <v>0</v>
      </c>
      <c r="CZ1745" t="s">
        <v>1261</v>
      </c>
      <c r="DA1745" t="s">
        <v>3104</v>
      </c>
      <c r="DB1745">
        <v>12000</v>
      </c>
      <c r="DC1745">
        <v>12000</v>
      </c>
      <c r="DD1745">
        <v>12000</v>
      </c>
      <c r="DE1745">
        <v>12000</v>
      </c>
      <c r="DF1745">
        <v>12000</v>
      </c>
      <c r="DG1745">
        <v>12000</v>
      </c>
      <c r="DH1745">
        <v>12000</v>
      </c>
      <c r="DI1745">
        <v>2710</v>
      </c>
      <c r="DJ1745">
        <v>0</v>
      </c>
      <c r="DK1745">
        <v>0</v>
      </c>
      <c r="DL1745">
        <v>0</v>
      </c>
      <c r="DM1745">
        <v>0</v>
      </c>
      <c r="DN1745">
        <f t="shared" si="31"/>
        <v>86710</v>
      </c>
    </row>
    <row r="1746" spans="89:118" x14ac:dyDescent="0.45">
      <c r="CK1746" t="s">
        <v>1261</v>
      </c>
      <c r="CL1746" t="s">
        <v>3116</v>
      </c>
      <c r="CM1746" s="32">
        <v>118151.889</v>
      </c>
      <c r="CN1746" s="32">
        <v>118315.569</v>
      </c>
      <c r="CO1746" s="32">
        <v>118463.38</v>
      </c>
      <c r="CP1746" s="32">
        <v>118713.174</v>
      </c>
      <c r="CQ1746" s="32">
        <v>118661.671</v>
      </c>
      <c r="CR1746" s="32">
        <v>119174.74400000001</v>
      </c>
      <c r="CS1746" s="32">
        <v>119537.74400000001</v>
      </c>
      <c r="CT1746" s="32">
        <v>119874.74400000001</v>
      </c>
      <c r="CU1746" s="32">
        <v>119416.74400000001</v>
      </c>
      <c r="CV1746" s="32">
        <v>119534.74400000001</v>
      </c>
      <c r="CW1746" s="32">
        <v>119872.74400000001</v>
      </c>
      <c r="CX1746" s="32">
        <v>119007.87</v>
      </c>
      <c r="CZ1746" t="s">
        <v>1261</v>
      </c>
      <c r="DA1746" t="s">
        <v>3116</v>
      </c>
      <c r="DB1746">
        <v>118151.889</v>
      </c>
      <c r="DC1746">
        <v>118315.569</v>
      </c>
      <c r="DD1746">
        <v>118463.38</v>
      </c>
      <c r="DE1746">
        <v>118713.174</v>
      </c>
      <c r="DF1746">
        <v>118661.671</v>
      </c>
      <c r="DG1746">
        <v>119174.74400000001</v>
      </c>
      <c r="DH1746">
        <v>119537.74400000001</v>
      </c>
      <c r="DI1746">
        <v>119874.74400000001</v>
      </c>
      <c r="DJ1746">
        <v>119416.74400000001</v>
      </c>
      <c r="DK1746">
        <v>119534.74400000001</v>
      </c>
      <c r="DL1746">
        <v>119872.74400000001</v>
      </c>
      <c r="DM1746">
        <v>119007.87</v>
      </c>
      <c r="DN1746">
        <f t="shared" si="31"/>
        <v>1428725.0169999995</v>
      </c>
    </row>
    <row r="1747" spans="89:118" x14ac:dyDescent="0.45">
      <c r="CK1747" t="s">
        <v>1261</v>
      </c>
      <c r="CL1747" t="s">
        <v>3122</v>
      </c>
      <c r="CM1747" s="32">
        <v>13000</v>
      </c>
      <c r="CN1747" s="32">
        <v>13000</v>
      </c>
      <c r="CO1747" s="32">
        <v>13000</v>
      </c>
      <c r="CP1747" s="32">
        <v>13000</v>
      </c>
      <c r="CQ1747" s="32">
        <v>13000</v>
      </c>
      <c r="CR1747" s="32">
        <v>13000</v>
      </c>
      <c r="CS1747" s="32">
        <v>13000</v>
      </c>
      <c r="CT1747" s="32">
        <v>2935</v>
      </c>
      <c r="CU1747" s="32">
        <v>0</v>
      </c>
      <c r="CV1747" s="32">
        <v>0</v>
      </c>
      <c r="CW1747" s="32">
        <v>0</v>
      </c>
      <c r="CX1747" s="32">
        <v>0</v>
      </c>
      <c r="CZ1747" t="s">
        <v>1261</v>
      </c>
      <c r="DA1747" t="s">
        <v>3122</v>
      </c>
      <c r="DB1747">
        <v>13000</v>
      </c>
      <c r="DC1747">
        <v>13000</v>
      </c>
      <c r="DD1747">
        <v>13000</v>
      </c>
      <c r="DE1747">
        <v>13000</v>
      </c>
      <c r="DF1747">
        <v>13000</v>
      </c>
      <c r="DG1747">
        <v>13000</v>
      </c>
      <c r="DH1747">
        <v>13000</v>
      </c>
      <c r="DI1747">
        <v>2935</v>
      </c>
      <c r="DJ1747">
        <v>0</v>
      </c>
      <c r="DK1747">
        <v>0</v>
      </c>
      <c r="DL1747">
        <v>0</v>
      </c>
      <c r="DM1747">
        <v>0</v>
      </c>
      <c r="DN1747">
        <f t="shared" si="31"/>
        <v>93935</v>
      </c>
    </row>
    <row r="1748" spans="89:118" x14ac:dyDescent="0.45">
      <c r="CK1748" t="s">
        <v>1261</v>
      </c>
      <c r="CL1748" t="s">
        <v>3117</v>
      </c>
      <c r="CM1748" s="32">
        <v>0</v>
      </c>
      <c r="CN1748" s="32">
        <v>0</v>
      </c>
      <c r="CO1748" s="32">
        <v>0</v>
      </c>
      <c r="CP1748" s="32">
        <v>0</v>
      </c>
      <c r="CQ1748" s="32">
        <v>0</v>
      </c>
      <c r="CR1748" s="32">
        <v>0</v>
      </c>
      <c r="CS1748" s="32">
        <v>0</v>
      </c>
      <c r="CT1748" s="32">
        <v>0</v>
      </c>
      <c r="CU1748" s="32">
        <v>7072</v>
      </c>
      <c r="CV1748" s="32">
        <v>0</v>
      </c>
      <c r="CW1748" s="32">
        <v>0</v>
      </c>
      <c r="CX1748" s="32">
        <v>0</v>
      </c>
      <c r="CZ1748" t="s">
        <v>1261</v>
      </c>
      <c r="DA1748" t="s">
        <v>3117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7072</v>
      </c>
      <c r="DK1748">
        <v>0</v>
      </c>
      <c r="DL1748">
        <v>0</v>
      </c>
      <c r="DM1748">
        <v>0</v>
      </c>
      <c r="DN1748">
        <f t="shared" si="31"/>
        <v>7072</v>
      </c>
    </row>
    <row r="1749" spans="89:118" x14ac:dyDescent="0.45">
      <c r="CK1749" t="s">
        <v>1261</v>
      </c>
      <c r="CL1749" t="s">
        <v>3102</v>
      </c>
      <c r="CM1749" s="32">
        <v>511500</v>
      </c>
      <c r="CN1749" s="32">
        <v>511500</v>
      </c>
      <c r="CO1749" s="32">
        <v>511500</v>
      </c>
      <c r="CP1749" s="32">
        <v>511500</v>
      </c>
      <c r="CQ1749" s="32">
        <v>511500</v>
      </c>
      <c r="CR1749" s="32">
        <v>511500</v>
      </c>
      <c r="CS1749" s="32">
        <v>511500</v>
      </c>
      <c r="CT1749" s="32">
        <v>115500</v>
      </c>
      <c r="CU1749" s="32">
        <v>0</v>
      </c>
      <c r="CV1749" s="32">
        <v>0</v>
      </c>
      <c r="CW1749" s="32">
        <v>0</v>
      </c>
      <c r="CX1749" s="32">
        <v>0</v>
      </c>
      <c r="CZ1749" t="s">
        <v>1261</v>
      </c>
      <c r="DA1749" t="s">
        <v>3102</v>
      </c>
      <c r="DB1749">
        <v>511500</v>
      </c>
      <c r="DC1749">
        <v>511500</v>
      </c>
      <c r="DD1749">
        <v>511500</v>
      </c>
      <c r="DE1749">
        <v>511500</v>
      </c>
      <c r="DF1749">
        <v>511500</v>
      </c>
      <c r="DG1749">
        <v>511500</v>
      </c>
      <c r="DH1749">
        <v>511500</v>
      </c>
      <c r="DI1749">
        <v>115500</v>
      </c>
      <c r="DJ1749">
        <v>0</v>
      </c>
      <c r="DK1749">
        <v>0</v>
      </c>
      <c r="DL1749">
        <v>0</v>
      </c>
      <c r="DM1749">
        <v>0</v>
      </c>
      <c r="DN1749">
        <f t="shared" si="31"/>
        <v>3696000</v>
      </c>
    </row>
    <row r="1750" spans="89:118" x14ac:dyDescent="0.45">
      <c r="CK1750" t="s">
        <v>1261</v>
      </c>
      <c r="CL1750" t="s">
        <v>3113</v>
      </c>
      <c r="CM1750" s="32">
        <v>38362</v>
      </c>
      <c r="CN1750" s="32">
        <v>38344</v>
      </c>
      <c r="CO1750" s="32">
        <v>37901</v>
      </c>
      <c r="CP1750" s="32">
        <v>37870</v>
      </c>
      <c r="CQ1750" s="32">
        <v>38123</v>
      </c>
      <c r="CR1750" s="32">
        <v>37785</v>
      </c>
      <c r="CS1750" s="32">
        <v>36070</v>
      </c>
      <c r="CT1750" s="32">
        <v>8130</v>
      </c>
      <c r="CU1750" s="32">
        <v>0</v>
      </c>
      <c r="CV1750" s="32">
        <v>0</v>
      </c>
      <c r="CW1750" s="32">
        <v>0</v>
      </c>
      <c r="CX1750" s="32">
        <v>0</v>
      </c>
      <c r="CZ1750" t="s">
        <v>1261</v>
      </c>
      <c r="DA1750" t="s">
        <v>3113</v>
      </c>
      <c r="DB1750">
        <v>38362</v>
      </c>
      <c r="DC1750">
        <v>38344</v>
      </c>
      <c r="DD1750">
        <v>37901</v>
      </c>
      <c r="DE1750">
        <v>37870</v>
      </c>
      <c r="DF1750">
        <v>38123</v>
      </c>
      <c r="DG1750">
        <v>37785</v>
      </c>
      <c r="DH1750">
        <v>36070</v>
      </c>
      <c r="DI1750">
        <v>8130</v>
      </c>
      <c r="DJ1750">
        <v>0</v>
      </c>
      <c r="DK1750">
        <v>0</v>
      </c>
      <c r="DL1750">
        <v>0</v>
      </c>
      <c r="DM1750">
        <v>0</v>
      </c>
      <c r="DN1750">
        <f t="shared" si="31"/>
        <v>272585</v>
      </c>
    </row>
    <row r="1751" spans="89:118" x14ac:dyDescent="0.45">
      <c r="CK1751" t="s">
        <v>1261</v>
      </c>
      <c r="CL1751" t="s">
        <v>3103</v>
      </c>
      <c r="CM1751" s="32">
        <v>10555</v>
      </c>
      <c r="CN1751" s="32">
        <v>11586</v>
      </c>
      <c r="CO1751" s="32">
        <v>10973</v>
      </c>
      <c r="CP1751" s="32">
        <v>11155</v>
      </c>
      <c r="CQ1751" s="32">
        <v>10517</v>
      </c>
      <c r="CR1751" s="32">
        <v>10637</v>
      </c>
      <c r="CS1751" s="32">
        <v>5200</v>
      </c>
      <c r="CT1751" s="32">
        <v>1174</v>
      </c>
      <c r="CU1751" s="32">
        <v>0</v>
      </c>
      <c r="CV1751" s="32">
        <v>0</v>
      </c>
      <c r="CW1751" s="32">
        <v>0</v>
      </c>
      <c r="CX1751" s="32">
        <v>0</v>
      </c>
      <c r="CZ1751" t="s">
        <v>1261</v>
      </c>
      <c r="DA1751" t="s">
        <v>3103</v>
      </c>
      <c r="DB1751">
        <v>10555</v>
      </c>
      <c r="DC1751">
        <v>11586</v>
      </c>
      <c r="DD1751">
        <v>10973</v>
      </c>
      <c r="DE1751">
        <v>11155</v>
      </c>
      <c r="DF1751">
        <v>10517</v>
      </c>
      <c r="DG1751">
        <v>10637</v>
      </c>
      <c r="DH1751">
        <v>5200</v>
      </c>
      <c r="DI1751">
        <v>1174</v>
      </c>
      <c r="DJ1751">
        <v>0</v>
      </c>
      <c r="DK1751">
        <v>0</v>
      </c>
      <c r="DL1751">
        <v>0</v>
      </c>
      <c r="DM1751">
        <v>0</v>
      </c>
      <c r="DN1751">
        <f t="shared" si="31"/>
        <v>71797</v>
      </c>
    </row>
    <row r="1752" spans="89:118" x14ac:dyDescent="0.45">
      <c r="CK1752" t="s">
        <v>486</v>
      </c>
      <c r="CL1752" t="s">
        <v>3109</v>
      </c>
      <c r="CM1752" s="32">
        <v>7070</v>
      </c>
      <c r="CN1752" s="32">
        <v>7070</v>
      </c>
      <c r="CO1752" s="32">
        <v>7070</v>
      </c>
      <c r="CP1752" s="32">
        <v>7070</v>
      </c>
      <c r="CQ1752" s="32">
        <v>7070</v>
      </c>
      <c r="CR1752" s="32">
        <v>7070</v>
      </c>
      <c r="CS1752" s="32">
        <v>7070</v>
      </c>
      <c r="CT1752" s="32">
        <v>7070</v>
      </c>
      <c r="CU1752" s="32">
        <v>7070</v>
      </c>
      <c r="CV1752" s="32">
        <v>7070</v>
      </c>
      <c r="CW1752" s="32">
        <v>0</v>
      </c>
      <c r="CX1752" s="32">
        <v>0</v>
      </c>
      <c r="CZ1752" t="s">
        <v>486</v>
      </c>
      <c r="DA1752" t="s">
        <v>3109</v>
      </c>
      <c r="DB1752">
        <v>7070</v>
      </c>
      <c r="DC1752">
        <v>7070</v>
      </c>
      <c r="DD1752">
        <v>7070</v>
      </c>
      <c r="DE1752">
        <v>7070</v>
      </c>
      <c r="DF1752">
        <v>7070</v>
      </c>
      <c r="DG1752">
        <v>7070</v>
      </c>
      <c r="DH1752">
        <v>7070</v>
      </c>
      <c r="DI1752">
        <v>7070</v>
      </c>
      <c r="DJ1752">
        <v>7070</v>
      </c>
      <c r="DK1752">
        <v>7070</v>
      </c>
      <c r="DL1752">
        <v>0</v>
      </c>
      <c r="DM1752">
        <v>0</v>
      </c>
      <c r="DN1752">
        <f t="shared" si="31"/>
        <v>70700</v>
      </c>
    </row>
    <row r="1753" spans="89:118" x14ac:dyDescent="0.45">
      <c r="CK1753" t="s">
        <v>486</v>
      </c>
      <c r="CL1753" t="s">
        <v>3119</v>
      </c>
      <c r="CM1753" s="32">
        <v>-507</v>
      </c>
      <c r="CN1753" s="32">
        <v>-489</v>
      </c>
      <c r="CO1753" s="32">
        <v>-524</v>
      </c>
      <c r="CP1753" s="32">
        <v>-537</v>
      </c>
      <c r="CQ1753" s="32">
        <v>-546</v>
      </c>
      <c r="CR1753" s="32">
        <v>-564</v>
      </c>
      <c r="CS1753" s="32">
        <v>-584</v>
      </c>
      <c r="CT1753" s="32">
        <v>-596</v>
      </c>
      <c r="CU1753" s="32">
        <v>-603</v>
      </c>
      <c r="CV1753" s="32">
        <v>-590</v>
      </c>
      <c r="CW1753" s="32">
        <v>-583</v>
      </c>
      <c r="CX1753" s="32">
        <v>-594</v>
      </c>
      <c r="CZ1753" t="s">
        <v>486</v>
      </c>
      <c r="DA1753" t="s">
        <v>3119</v>
      </c>
      <c r="DB1753">
        <v>-507</v>
      </c>
      <c r="DC1753">
        <v>-489</v>
      </c>
      <c r="DD1753">
        <v>-524</v>
      </c>
      <c r="DE1753">
        <v>-537</v>
      </c>
      <c r="DF1753">
        <v>-546</v>
      </c>
      <c r="DG1753">
        <v>-564</v>
      </c>
      <c r="DH1753">
        <v>-584</v>
      </c>
      <c r="DI1753">
        <v>-596</v>
      </c>
      <c r="DJ1753">
        <v>-603</v>
      </c>
      <c r="DK1753">
        <v>-590</v>
      </c>
      <c r="DL1753">
        <v>-583</v>
      </c>
      <c r="DM1753">
        <v>-594</v>
      </c>
      <c r="DN1753">
        <f t="shared" si="31"/>
        <v>-6717</v>
      </c>
    </row>
    <row r="1754" spans="89:118" x14ac:dyDescent="0.45">
      <c r="CK1754" t="s">
        <v>486</v>
      </c>
      <c r="CL1754" t="s">
        <v>3115</v>
      </c>
      <c r="CM1754" s="32">
        <v>71951.142000000007</v>
      </c>
      <c r="CN1754" s="32">
        <v>83330.275999999998</v>
      </c>
      <c r="CO1754" s="32">
        <v>88274.574999999997</v>
      </c>
      <c r="CP1754" s="32">
        <v>72024.574999999997</v>
      </c>
      <c r="CQ1754" s="32">
        <v>72024.574999999997</v>
      </c>
      <c r="CR1754" s="32">
        <v>74759.952000000005</v>
      </c>
      <c r="CS1754" s="32">
        <v>72987.342000000004</v>
      </c>
      <c r="CT1754" s="32">
        <v>76000.025999999998</v>
      </c>
      <c r="CU1754" s="32">
        <v>73096.025999999998</v>
      </c>
      <c r="CV1754" s="32">
        <v>59148.302000000003</v>
      </c>
      <c r="CW1754" s="32">
        <v>59409.423999999999</v>
      </c>
      <c r="CX1754" s="32">
        <v>59775.423999999999</v>
      </c>
      <c r="CZ1754" t="s">
        <v>486</v>
      </c>
      <c r="DA1754" t="s">
        <v>3115</v>
      </c>
      <c r="DB1754">
        <v>71951.142000000007</v>
      </c>
      <c r="DC1754">
        <v>83330.275999999998</v>
      </c>
      <c r="DD1754">
        <v>88274.574999999997</v>
      </c>
      <c r="DE1754">
        <v>72024.574999999997</v>
      </c>
      <c r="DF1754">
        <v>72024.574999999997</v>
      </c>
      <c r="DG1754">
        <v>74759.952000000005</v>
      </c>
      <c r="DH1754">
        <v>72987.342000000004</v>
      </c>
      <c r="DI1754">
        <v>76000.025999999998</v>
      </c>
      <c r="DJ1754">
        <v>73096.025999999998</v>
      </c>
      <c r="DK1754">
        <v>59148.302000000003</v>
      </c>
      <c r="DL1754">
        <v>59409.423999999999</v>
      </c>
      <c r="DM1754">
        <v>59775.423999999999</v>
      </c>
      <c r="DN1754">
        <f t="shared" si="31"/>
        <v>862781.63899999997</v>
      </c>
    </row>
    <row r="1755" spans="89:118" x14ac:dyDescent="0.45">
      <c r="CK1755" t="s">
        <v>486</v>
      </c>
      <c r="CL1755" t="s">
        <v>3111</v>
      </c>
      <c r="CM1755" s="32">
        <v>0</v>
      </c>
      <c r="CN1755" s="32">
        <v>0</v>
      </c>
      <c r="CO1755" s="32">
        <v>117</v>
      </c>
      <c r="CP1755" s="32">
        <v>0</v>
      </c>
      <c r="CQ1755" s="32">
        <v>0</v>
      </c>
      <c r="CR1755" s="32">
        <v>0</v>
      </c>
      <c r="CS1755" s="32">
        <v>0</v>
      </c>
      <c r="CT1755" s="32">
        <v>0</v>
      </c>
      <c r="CU1755" s="32">
        <v>0</v>
      </c>
      <c r="CV1755" s="32">
        <v>0</v>
      </c>
      <c r="CW1755" s="32">
        <v>0</v>
      </c>
      <c r="CX1755" s="32">
        <v>0</v>
      </c>
      <c r="CZ1755" t="s">
        <v>486</v>
      </c>
      <c r="DA1755" t="s">
        <v>3111</v>
      </c>
      <c r="DB1755">
        <v>0</v>
      </c>
      <c r="DC1755">
        <v>0</v>
      </c>
      <c r="DD1755">
        <v>117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f t="shared" si="31"/>
        <v>117</v>
      </c>
    </row>
    <row r="1756" spans="89:118" x14ac:dyDescent="0.45">
      <c r="CK1756" t="s">
        <v>486</v>
      </c>
      <c r="CL1756" t="s">
        <v>3100</v>
      </c>
      <c r="CM1756" s="32">
        <v>81000</v>
      </c>
      <c r="CN1756" s="32">
        <v>81000</v>
      </c>
      <c r="CO1756" s="32">
        <v>81000</v>
      </c>
      <c r="CP1756" s="32">
        <v>81000</v>
      </c>
      <c r="CQ1756" s="32">
        <v>81000</v>
      </c>
      <c r="CR1756" s="32">
        <v>81000</v>
      </c>
      <c r="CS1756" s="32">
        <v>81000</v>
      </c>
      <c r="CT1756" s="32">
        <v>81000</v>
      </c>
      <c r="CU1756" s="32">
        <v>81000</v>
      </c>
      <c r="CV1756" s="32">
        <v>81000</v>
      </c>
      <c r="CW1756" s="32">
        <v>81000</v>
      </c>
      <c r="CX1756" s="32">
        <v>81000</v>
      </c>
      <c r="CZ1756" t="s">
        <v>486</v>
      </c>
      <c r="DA1756" t="s">
        <v>3100</v>
      </c>
      <c r="DB1756">
        <v>81000</v>
      </c>
      <c r="DC1756">
        <v>81000</v>
      </c>
      <c r="DD1756">
        <v>81000</v>
      </c>
      <c r="DE1756">
        <v>81000</v>
      </c>
      <c r="DF1756">
        <v>81000</v>
      </c>
      <c r="DG1756">
        <v>81000</v>
      </c>
      <c r="DH1756">
        <v>81000</v>
      </c>
      <c r="DI1756">
        <v>81000</v>
      </c>
      <c r="DJ1756">
        <v>81000</v>
      </c>
      <c r="DK1756">
        <v>81000</v>
      </c>
      <c r="DL1756">
        <v>81000</v>
      </c>
      <c r="DM1756">
        <v>81000</v>
      </c>
      <c r="DN1756">
        <f t="shared" si="31"/>
        <v>972000</v>
      </c>
    </row>
    <row r="1757" spans="89:118" x14ac:dyDescent="0.45">
      <c r="CK1757" t="s">
        <v>486</v>
      </c>
      <c r="CL1757" t="s">
        <v>3104</v>
      </c>
      <c r="CM1757" s="32">
        <v>16560</v>
      </c>
      <c r="CN1757" s="32">
        <v>16560</v>
      </c>
      <c r="CO1757" s="32">
        <v>16560</v>
      </c>
      <c r="CP1757" s="32">
        <v>16560</v>
      </c>
      <c r="CQ1757" s="32">
        <v>16560</v>
      </c>
      <c r="CR1757" s="32">
        <v>16560</v>
      </c>
      <c r="CS1757" s="32">
        <v>16560</v>
      </c>
      <c r="CT1757" s="32">
        <v>16560</v>
      </c>
      <c r="CU1757" s="32">
        <v>16560</v>
      </c>
      <c r="CV1757" s="32">
        <v>16560</v>
      </c>
      <c r="CW1757" s="32">
        <v>16560</v>
      </c>
      <c r="CX1757" s="32">
        <v>16560</v>
      </c>
      <c r="CZ1757" t="s">
        <v>486</v>
      </c>
      <c r="DA1757" t="s">
        <v>3104</v>
      </c>
      <c r="DB1757">
        <v>16560</v>
      </c>
      <c r="DC1757">
        <v>16560</v>
      </c>
      <c r="DD1757">
        <v>16560</v>
      </c>
      <c r="DE1757">
        <v>16560</v>
      </c>
      <c r="DF1757">
        <v>16560</v>
      </c>
      <c r="DG1757">
        <v>16560</v>
      </c>
      <c r="DH1757">
        <v>16560</v>
      </c>
      <c r="DI1757">
        <v>16560</v>
      </c>
      <c r="DJ1757">
        <v>16560</v>
      </c>
      <c r="DK1757">
        <v>16560</v>
      </c>
      <c r="DL1757">
        <v>16560</v>
      </c>
      <c r="DM1757">
        <v>16560</v>
      </c>
      <c r="DN1757">
        <f t="shared" si="31"/>
        <v>198720</v>
      </c>
    </row>
    <row r="1758" spans="89:118" x14ac:dyDescent="0.45">
      <c r="CK1758" t="s">
        <v>486</v>
      </c>
      <c r="CL1758" t="s">
        <v>3116</v>
      </c>
      <c r="CM1758" s="32">
        <v>119400.264</v>
      </c>
      <c r="CN1758" s="32">
        <v>116916.05</v>
      </c>
      <c r="CO1758" s="32">
        <v>102826.533</v>
      </c>
      <c r="CP1758" s="32">
        <v>102545.33900000001</v>
      </c>
      <c r="CQ1758" s="32">
        <v>102672.33900000001</v>
      </c>
      <c r="CR1758" s="32">
        <v>102848.33900000001</v>
      </c>
      <c r="CS1758" s="32">
        <v>102851.33900000001</v>
      </c>
      <c r="CT1758" s="32">
        <v>102851.33900000001</v>
      </c>
      <c r="CU1758" s="32">
        <v>102851.33900000001</v>
      </c>
      <c r="CV1758" s="32">
        <v>102835.33900000001</v>
      </c>
      <c r="CW1758" s="32">
        <v>102851.33900000001</v>
      </c>
      <c r="CX1758" s="32">
        <v>102851.33900000001</v>
      </c>
      <c r="CZ1758" t="s">
        <v>486</v>
      </c>
      <c r="DA1758" t="s">
        <v>3116</v>
      </c>
      <c r="DB1758">
        <v>119400.264</v>
      </c>
      <c r="DC1758">
        <v>116916.05</v>
      </c>
      <c r="DD1758">
        <v>102826.533</v>
      </c>
      <c r="DE1758">
        <v>102545.33900000001</v>
      </c>
      <c r="DF1758">
        <v>102672.33900000001</v>
      </c>
      <c r="DG1758">
        <v>102848.33900000001</v>
      </c>
      <c r="DH1758">
        <v>102851.33900000001</v>
      </c>
      <c r="DI1758">
        <v>102851.33900000001</v>
      </c>
      <c r="DJ1758">
        <v>102851.33900000001</v>
      </c>
      <c r="DK1758">
        <v>102835.33900000001</v>
      </c>
      <c r="DL1758">
        <v>102851.33900000001</v>
      </c>
      <c r="DM1758">
        <v>102851.33900000001</v>
      </c>
      <c r="DN1758">
        <f t="shared" si="31"/>
        <v>1264300.898</v>
      </c>
    </row>
    <row r="1759" spans="89:118" x14ac:dyDescent="0.45">
      <c r="CK1759" t="s">
        <v>486</v>
      </c>
      <c r="CL1759" t="s">
        <v>3112</v>
      </c>
      <c r="CM1759" s="32">
        <v>24225</v>
      </c>
      <c r="CN1759" s="32">
        <v>24225</v>
      </c>
      <c r="CO1759" s="32">
        <v>24225</v>
      </c>
      <c r="CP1759" s="32">
        <v>24225</v>
      </c>
      <c r="CQ1759" s="32">
        <v>24225</v>
      </c>
      <c r="CR1759" s="32">
        <v>24225</v>
      </c>
      <c r="CS1759" s="32">
        <v>24225</v>
      </c>
      <c r="CT1759" s="32">
        <v>24225</v>
      </c>
      <c r="CU1759" s="32">
        <v>24225</v>
      </c>
      <c r="CV1759" s="32">
        <v>24225</v>
      </c>
      <c r="CW1759" s="32">
        <v>24225</v>
      </c>
      <c r="CX1759" s="32">
        <v>24225</v>
      </c>
      <c r="CZ1759" t="s">
        <v>486</v>
      </c>
      <c r="DA1759" t="s">
        <v>3112</v>
      </c>
      <c r="DB1759">
        <v>24225</v>
      </c>
      <c r="DC1759">
        <v>24225</v>
      </c>
      <c r="DD1759">
        <v>24225</v>
      </c>
      <c r="DE1759">
        <v>24225</v>
      </c>
      <c r="DF1759">
        <v>24225</v>
      </c>
      <c r="DG1759">
        <v>24225</v>
      </c>
      <c r="DH1759">
        <v>24225</v>
      </c>
      <c r="DI1759">
        <v>24225</v>
      </c>
      <c r="DJ1759">
        <v>24225</v>
      </c>
      <c r="DK1759">
        <v>24225</v>
      </c>
      <c r="DL1759">
        <v>24225</v>
      </c>
      <c r="DM1759">
        <v>24225</v>
      </c>
      <c r="DN1759">
        <f t="shared" si="31"/>
        <v>290700</v>
      </c>
    </row>
    <row r="1760" spans="89:118" x14ac:dyDescent="0.45">
      <c r="CK1760" t="s">
        <v>486</v>
      </c>
      <c r="CL1760" t="s">
        <v>3117</v>
      </c>
      <c r="CM1760" s="32">
        <v>0</v>
      </c>
      <c r="CN1760" s="32">
        <v>13650</v>
      </c>
      <c r="CO1760" s="32">
        <v>40950</v>
      </c>
      <c r="CP1760" s="32">
        <v>10500</v>
      </c>
      <c r="CQ1760" s="32">
        <v>7350</v>
      </c>
      <c r="CR1760" s="32">
        <v>4200</v>
      </c>
      <c r="CS1760" s="32">
        <v>4200</v>
      </c>
      <c r="CT1760" s="32">
        <v>29400</v>
      </c>
      <c r="CU1760" s="32">
        <v>2100</v>
      </c>
      <c r="CV1760" s="32">
        <v>25200</v>
      </c>
      <c r="CW1760" s="32">
        <v>6266</v>
      </c>
      <c r="CX1760" s="32">
        <v>9958</v>
      </c>
      <c r="CZ1760" t="s">
        <v>486</v>
      </c>
      <c r="DA1760" t="s">
        <v>3117</v>
      </c>
      <c r="DB1760">
        <v>0</v>
      </c>
      <c r="DC1760">
        <v>13650</v>
      </c>
      <c r="DD1760">
        <v>40950</v>
      </c>
      <c r="DE1760">
        <v>10500</v>
      </c>
      <c r="DF1760">
        <v>7350</v>
      </c>
      <c r="DG1760">
        <v>4200</v>
      </c>
      <c r="DH1760">
        <v>4200</v>
      </c>
      <c r="DI1760">
        <v>29400</v>
      </c>
      <c r="DJ1760">
        <v>2100</v>
      </c>
      <c r="DK1760">
        <v>25200</v>
      </c>
      <c r="DL1760">
        <v>6266</v>
      </c>
      <c r="DM1760">
        <v>9958</v>
      </c>
      <c r="DN1760">
        <f t="shared" si="31"/>
        <v>153774</v>
      </c>
    </row>
    <row r="1761" spans="89:118" x14ac:dyDescent="0.45">
      <c r="CK1761" t="s">
        <v>486</v>
      </c>
      <c r="CL1761" t="s">
        <v>3113</v>
      </c>
      <c r="CM1761" s="32">
        <v>10000</v>
      </c>
      <c r="CN1761" s="32">
        <v>18386</v>
      </c>
      <c r="CO1761" s="32">
        <v>25062</v>
      </c>
      <c r="CP1761" s="32">
        <v>29831</v>
      </c>
      <c r="CQ1761" s="32">
        <v>25880</v>
      </c>
      <c r="CR1761" s="32">
        <v>24326</v>
      </c>
      <c r="CS1761" s="32">
        <v>27748</v>
      </c>
      <c r="CT1761" s="32">
        <v>29655</v>
      </c>
      <c r="CU1761" s="32">
        <v>28050</v>
      </c>
      <c r="CV1761" s="32">
        <v>21970</v>
      </c>
      <c r="CW1761" s="32">
        <v>20096</v>
      </c>
      <c r="CX1761" s="32">
        <v>23015</v>
      </c>
      <c r="CZ1761" t="s">
        <v>486</v>
      </c>
      <c r="DA1761" t="s">
        <v>3113</v>
      </c>
      <c r="DB1761">
        <v>10000</v>
      </c>
      <c r="DC1761">
        <v>18386</v>
      </c>
      <c r="DD1761">
        <v>25062</v>
      </c>
      <c r="DE1761">
        <v>29831</v>
      </c>
      <c r="DF1761">
        <v>25880</v>
      </c>
      <c r="DG1761">
        <v>24326</v>
      </c>
      <c r="DH1761">
        <v>27748</v>
      </c>
      <c r="DI1761">
        <v>29655</v>
      </c>
      <c r="DJ1761">
        <v>28050</v>
      </c>
      <c r="DK1761">
        <v>21970</v>
      </c>
      <c r="DL1761">
        <v>20096</v>
      </c>
      <c r="DM1761">
        <v>23015</v>
      </c>
      <c r="DN1761">
        <f t="shared" si="31"/>
        <v>284019</v>
      </c>
    </row>
    <row r="1762" spans="89:118" x14ac:dyDescent="0.45">
      <c r="CK1762" t="s">
        <v>486</v>
      </c>
      <c r="CL1762" t="s">
        <v>3402</v>
      </c>
      <c r="CM1762" s="32">
        <v>147540</v>
      </c>
      <c r="CN1762" s="32">
        <v>115055</v>
      </c>
      <c r="CO1762" s="32">
        <v>105693</v>
      </c>
      <c r="CP1762" s="32">
        <v>107669</v>
      </c>
      <c r="CQ1762" s="32">
        <v>105886</v>
      </c>
      <c r="CR1762" s="32">
        <v>105074</v>
      </c>
      <c r="CS1762" s="32">
        <v>105523</v>
      </c>
      <c r="CT1762" s="32">
        <v>106515</v>
      </c>
      <c r="CU1762" s="32">
        <v>106654</v>
      </c>
      <c r="CV1762" s="32">
        <v>104394</v>
      </c>
      <c r="CW1762" s="32">
        <v>103063</v>
      </c>
      <c r="CX1762" s="32">
        <v>103234</v>
      </c>
      <c r="CZ1762" t="s">
        <v>486</v>
      </c>
      <c r="DA1762" t="s">
        <v>3402</v>
      </c>
      <c r="DB1762">
        <v>147540</v>
      </c>
      <c r="DC1762">
        <v>115055</v>
      </c>
      <c r="DD1762">
        <v>105693</v>
      </c>
      <c r="DE1762">
        <v>107669</v>
      </c>
      <c r="DF1762">
        <v>105886</v>
      </c>
      <c r="DG1762">
        <v>105074</v>
      </c>
      <c r="DH1762">
        <v>105523</v>
      </c>
      <c r="DI1762">
        <v>106515</v>
      </c>
      <c r="DJ1762">
        <v>106654</v>
      </c>
      <c r="DK1762">
        <v>104394</v>
      </c>
      <c r="DL1762">
        <v>103063</v>
      </c>
      <c r="DM1762">
        <v>103234</v>
      </c>
      <c r="DN1762">
        <f t="shared" si="31"/>
        <v>1316300</v>
      </c>
    </row>
    <row r="1763" spans="89:118" x14ac:dyDescent="0.45">
      <c r="CK1763" t="s">
        <v>486</v>
      </c>
      <c r="CL1763" t="s">
        <v>3103</v>
      </c>
      <c r="CM1763" s="32">
        <v>12600</v>
      </c>
      <c r="CN1763" s="32">
        <v>12600</v>
      </c>
      <c r="CO1763" s="32">
        <v>12600</v>
      </c>
      <c r="CP1763" s="32">
        <v>12600</v>
      </c>
      <c r="CQ1763" s="32">
        <v>12600</v>
      </c>
      <c r="CR1763" s="32">
        <v>12600</v>
      </c>
      <c r="CS1763" s="32">
        <v>12600</v>
      </c>
      <c r="CT1763" s="32">
        <v>13068</v>
      </c>
      <c r="CU1763" s="32">
        <v>12990</v>
      </c>
      <c r="CV1763" s="32">
        <v>13107</v>
      </c>
      <c r="CW1763" s="32">
        <v>13341</v>
      </c>
      <c r="CX1763" s="32">
        <v>12873</v>
      </c>
      <c r="CZ1763" t="s">
        <v>486</v>
      </c>
      <c r="DA1763" t="s">
        <v>3103</v>
      </c>
      <c r="DB1763">
        <v>12600</v>
      </c>
      <c r="DC1763">
        <v>12600</v>
      </c>
      <c r="DD1763">
        <v>12600</v>
      </c>
      <c r="DE1763">
        <v>12600</v>
      </c>
      <c r="DF1763">
        <v>12600</v>
      </c>
      <c r="DG1763">
        <v>12600</v>
      </c>
      <c r="DH1763">
        <v>12600</v>
      </c>
      <c r="DI1763">
        <v>13068</v>
      </c>
      <c r="DJ1763">
        <v>12990</v>
      </c>
      <c r="DK1763">
        <v>13107</v>
      </c>
      <c r="DL1763">
        <v>13341</v>
      </c>
      <c r="DM1763">
        <v>12873</v>
      </c>
      <c r="DN1763">
        <f t="shared" si="31"/>
        <v>153579</v>
      </c>
    </row>
    <row r="1764" spans="89:118" x14ac:dyDescent="0.45">
      <c r="CK1764" t="s">
        <v>486</v>
      </c>
      <c r="CL1764" t="s">
        <v>3107</v>
      </c>
      <c r="CM1764" s="32">
        <v>2200</v>
      </c>
      <c r="CN1764" s="32">
        <v>2200</v>
      </c>
      <c r="CO1764" s="32">
        <v>2200</v>
      </c>
      <c r="CP1764" s="32">
        <v>2200</v>
      </c>
      <c r="CQ1764" s="32">
        <v>2200</v>
      </c>
      <c r="CR1764" s="32">
        <v>2200</v>
      </c>
      <c r="CS1764" s="32">
        <v>2200</v>
      </c>
      <c r="CT1764" s="32">
        <v>2200</v>
      </c>
      <c r="CU1764" s="32">
        <v>2200</v>
      </c>
      <c r="CV1764" s="32">
        <v>2200</v>
      </c>
      <c r="CW1764" s="32">
        <v>2200</v>
      </c>
      <c r="CX1764" s="32">
        <v>2200</v>
      </c>
      <c r="CZ1764" t="s">
        <v>486</v>
      </c>
      <c r="DA1764" t="s">
        <v>3107</v>
      </c>
      <c r="DB1764">
        <v>2200</v>
      </c>
      <c r="DC1764">
        <v>2200</v>
      </c>
      <c r="DD1764">
        <v>2200</v>
      </c>
      <c r="DE1764">
        <v>2200</v>
      </c>
      <c r="DF1764">
        <v>2200</v>
      </c>
      <c r="DG1764">
        <v>2200</v>
      </c>
      <c r="DH1764">
        <v>2200</v>
      </c>
      <c r="DI1764">
        <v>2200</v>
      </c>
      <c r="DJ1764">
        <v>2200</v>
      </c>
      <c r="DK1764">
        <v>2200</v>
      </c>
      <c r="DL1764">
        <v>2200</v>
      </c>
      <c r="DM1764">
        <v>2200</v>
      </c>
      <c r="DN1764">
        <f t="shared" si="31"/>
        <v>26400</v>
      </c>
    </row>
    <row r="1765" spans="89:118" x14ac:dyDescent="0.45">
      <c r="CK1765" t="s">
        <v>1290</v>
      </c>
      <c r="CL1765" t="s">
        <v>3119</v>
      </c>
      <c r="CM1765" s="32">
        <v>25487</v>
      </c>
      <c r="CN1765" s="32">
        <v>21646</v>
      </c>
      <c r="CO1765" s="32">
        <v>18446</v>
      </c>
      <c r="CP1765" s="32">
        <v>25527</v>
      </c>
      <c r="CQ1765" s="32">
        <v>22255</v>
      </c>
      <c r="CR1765" s="32">
        <v>15700</v>
      </c>
      <c r="CS1765" s="32">
        <v>13239</v>
      </c>
      <c r="CT1765" s="32">
        <v>16289</v>
      </c>
      <c r="CU1765" s="32">
        <v>13297</v>
      </c>
      <c r="CV1765" s="32">
        <v>12964</v>
      </c>
      <c r="CW1765" s="32">
        <v>12964</v>
      </c>
      <c r="CX1765" s="32">
        <v>14189</v>
      </c>
      <c r="CZ1765" t="s">
        <v>1290</v>
      </c>
      <c r="DA1765" t="s">
        <v>3119</v>
      </c>
      <c r="DB1765">
        <v>25487</v>
      </c>
      <c r="DC1765">
        <v>21646</v>
      </c>
      <c r="DD1765">
        <v>18446</v>
      </c>
      <c r="DE1765">
        <v>25527</v>
      </c>
      <c r="DF1765">
        <v>22255</v>
      </c>
      <c r="DG1765">
        <v>15700</v>
      </c>
      <c r="DH1765">
        <v>13239</v>
      </c>
      <c r="DI1765">
        <v>16289</v>
      </c>
      <c r="DJ1765">
        <v>13297</v>
      </c>
      <c r="DK1765">
        <v>12964</v>
      </c>
      <c r="DL1765">
        <v>12964</v>
      </c>
      <c r="DM1765">
        <v>14189</v>
      </c>
      <c r="DN1765">
        <f t="shared" si="31"/>
        <v>212003</v>
      </c>
    </row>
    <row r="1766" spans="89:118" x14ac:dyDescent="0.45">
      <c r="CK1766" t="s">
        <v>1290</v>
      </c>
      <c r="CL1766" t="s">
        <v>3111</v>
      </c>
      <c r="CM1766" s="32">
        <v>0</v>
      </c>
      <c r="CN1766" s="32">
        <v>0</v>
      </c>
      <c r="CO1766" s="32">
        <v>0</v>
      </c>
      <c r="CP1766" s="32">
        <v>0</v>
      </c>
      <c r="CQ1766" s="32">
        <v>0</v>
      </c>
      <c r="CR1766" s="32">
        <v>0</v>
      </c>
      <c r="CS1766" s="32">
        <v>0</v>
      </c>
      <c r="CT1766" s="32">
        <v>0</v>
      </c>
      <c r="CU1766" s="32">
        <v>0</v>
      </c>
      <c r="CV1766" s="32">
        <v>0</v>
      </c>
      <c r="CW1766" s="32">
        <v>0</v>
      </c>
      <c r="CX1766" s="32">
        <v>0</v>
      </c>
      <c r="CZ1766" t="s">
        <v>1290</v>
      </c>
      <c r="DA1766" t="s">
        <v>3111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f t="shared" si="31"/>
        <v>0</v>
      </c>
    </row>
    <row r="1767" spans="89:118" x14ac:dyDescent="0.45">
      <c r="CK1767" t="s">
        <v>1290</v>
      </c>
      <c r="CL1767" t="s">
        <v>3100</v>
      </c>
      <c r="CM1767" s="32">
        <v>61735</v>
      </c>
      <c r="CN1767" s="32">
        <v>61735</v>
      </c>
      <c r="CO1767" s="32">
        <v>61745</v>
      </c>
      <c r="CP1767" s="32">
        <v>61000</v>
      </c>
      <c r="CQ1767" s="32">
        <v>61000</v>
      </c>
      <c r="CR1767" s="32">
        <v>61000</v>
      </c>
      <c r="CS1767" s="32">
        <v>61000</v>
      </c>
      <c r="CT1767" s="32">
        <v>61000</v>
      </c>
      <c r="CU1767" s="32">
        <v>61000</v>
      </c>
      <c r="CV1767" s="32">
        <v>61000</v>
      </c>
      <c r="CW1767" s="32">
        <v>61000</v>
      </c>
      <c r="CX1767" s="32">
        <v>61000</v>
      </c>
      <c r="CZ1767" t="s">
        <v>1290</v>
      </c>
      <c r="DA1767" t="s">
        <v>3100</v>
      </c>
      <c r="DB1767">
        <v>61735</v>
      </c>
      <c r="DC1767">
        <v>61735</v>
      </c>
      <c r="DD1767">
        <v>61745</v>
      </c>
      <c r="DE1767">
        <v>61000</v>
      </c>
      <c r="DF1767">
        <v>61000</v>
      </c>
      <c r="DG1767">
        <v>61000</v>
      </c>
      <c r="DH1767">
        <v>61000</v>
      </c>
      <c r="DI1767">
        <v>61000</v>
      </c>
      <c r="DJ1767">
        <v>61000</v>
      </c>
      <c r="DK1767">
        <v>61000</v>
      </c>
      <c r="DL1767">
        <v>61000</v>
      </c>
      <c r="DM1767">
        <v>61000</v>
      </c>
      <c r="DN1767">
        <f t="shared" si="31"/>
        <v>734215</v>
      </c>
    </row>
    <row r="1768" spans="89:118" x14ac:dyDescent="0.45">
      <c r="CK1768" t="s">
        <v>1290</v>
      </c>
      <c r="CL1768" t="s">
        <v>3104</v>
      </c>
      <c r="CM1768" s="32">
        <v>11400</v>
      </c>
      <c r="CN1768" s="32">
        <v>11400</v>
      </c>
      <c r="CO1768" s="32">
        <v>11400</v>
      </c>
      <c r="CP1768" s="32">
        <v>11400</v>
      </c>
      <c r="CQ1768" s="32">
        <v>11400</v>
      </c>
      <c r="CR1768" s="32">
        <v>11400</v>
      </c>
      <c r="CS1768" s="32">
        <v>11400</v>
      </c>
      <c r="CT1768" s="32">
        <v>11400</v>
      </c>
      <c r="CU1768" s="32">
        <v>11400</v>
      </c>
      <c r="CV1768" s="32">
        <v>11400</v>
      </c>
      <c r="CW1768" s="32">
        <v>11400</v>
      </c>
      <c r="CX1768" s="32">
        <v>11400</v>
      </c>
      <c r="CZ1768" t="s">
        <v>1290</v>
      </c>
      <c r="DA1768" t="s">
        <v>3104</v>
      </c>
      <c r="DB1768">
        <v>11400</v>
      </c>
      <c r="DC1768">
        <v>11400</v>
      </c>
      <c r="DD1768">
        <v>11400</v>
      </c>
      <c r="DE1768">
        <v>11400</v>
      </c>
      <c r="DF1768">
        <v>11400</v>
      </c>
      <c r="DG1768">
        <v>11400</v>
      </c>
      <c r="DH1768">
        <v>11400</v>
      </c>
      <c r="DI1768">
        <v>11400</v>
      </c>
      <c r="DJ1768">
        <v>11400</v>
      </c>
      <c r="DK1768">
        <v>11400</v>
      </c>
      <c r="DL1768">
        <v>11400</v>
      </c>
      <c r="DM1768">
        <v>11400</v>
      </c>
      <c r="DN1768">
        <f t="shared" si="31"/>
        <v>136800</v>
      </c>
    </row>
    <row r="1769" spans="89:118" x14ac:dyDescent="0.45">
      <c r="CK1769" t="s">
        <v>1290</v>
      </c>
      <c r="CL1769" t="s">
        <v>3112</v>
      </c>
      <c r="CM1769" s="32">
        <v>137295</v>
      </c>
      <c r="CN1769" s="32">
        <v>137295</v>
      </c>
      <c r="CO1769" s="32">
        <v>137295</v>
      </c>
      <c r="CP1769" s="32">
        <v>137295</v>
      </c>
      <c r="CQ1769" s="32">
        <v>137295</v>
      </c>
      <c r="CR1769" s="32">
        <v>137295</v>
      </c>
      <c r="CS1769" s="32">
        <v>137295</v>
      </c>
      <c r="CT1769" s="32">
        <v>137295</v>
      </c>
      <c r="CU1769" s="32">
        <v>137295</v>
      </c>
      <c r="CV1769" s="32">
        <v>137295</v>
      </c>
      <c r="CW1769" s="32">
        <v>137295</v>
      </c>
      <c r="CX1769" s="32">
        <v>137295</v>
      </c>
      <c r="CZ1769" t="s">
        <v>1290</v>
      </c>
      <c r="DA1769" t="s">
        <v>3112</v>
      </c>
      <c r="DB1769">
        <v>137295</v>
      </c>
      <c r="DC1769">
        <v>137295</v>
      </c>
      <c r="DD1769">
        <v>137295</v>
      </c>
      <c r="DE1769">
        <v>137295</v>
      </c>
      <c r="DF1769">
        <v>137295</v>
      </c>
      <c r="DG1769">
        <v>137295</v>
      </c>
      <c r="DH1769">
        <v>137295</v>
      </c>
      <c r="DI1769">
        <v>137295</v>
      </c>
      <c r="DJ1769">
        <v>137295</v>
      </c>
      <c r="DK1769">
        <v>137295</v>
      </c>
      <c r="DL1769">
        <v>137295</v>
      </c>
      <c r="DM1769">
        <v>137295</v>
      </c>
      <c r="DN1769">
        <f t="shared" si="31"/>
        <v>1647540</v>
      </c>
    </row>
    <row r="1770" spans="89:118" x14ac:dyDescent="0.45">
      <c r="CK1770" t="s">
        <v>1290</v>
      </c>
      <c r="CL1770" t="s">
        <v>3122</v>
      </c>
      <c r="CM1770" s="32">
        <v>14900</v>
      </c>
      <c r="CN1770" s="32">
        <v>14900</v>
      </c>
      <c r="CO1770" s="32">
        <v>14900</v>
      </c>
      <c r="CP1770" s="32">
        <v>14900</v>
      </c>
      <c r="CQ1770" s="32">
        <v>14900</v>
      </c>
      <c r="CR1770" s="32">
        <v>14900</v>
      </c>
      <c r="CS1770" s="32">
        <v>14900</v>
      </c>
      <c r="CT1770" s="32">
        <v>14900</v>
      </c>
      <c r="CU1770" s="32">
        <v>14900</v>
      </c>
      <c r="CV1770" s="32">
        <v>14900</v>
      </c>
      <c r="CW1770" s="32">
        <v>14900</v>
      </c>
      <c r="CX1770" s="32">
        <v>14900</v>
      </c>
      <c r="CZ1770" t="s">
        <v>1290</v>
      </c>
      <c r="DA1770" t="s">
        <v>3122</v>
      </c>
      <c r="DB1770">
        <v>14900</v>
      </c>
      <c r="DC1770">
        <v>14900</v>
      </c>
      <c r="DD1770">
        <v>14900</v>
      </c>
      <c r="DE1770">
        <v>14900</v>
      </c>
      <c r="DF1770">
        <v>14900</v>
      </c>
      <c r="DG1770">
        <v>14900</v>
      </c>
      <c r="DH1770">
        <v>14900</v>
      </c>
      <c r="DI1770">
        <v>14900</v>
      </c>
      <c r="DJ1770">
        <v>14900</v>
      </c>
      <c r="DK1770">
        <v>14900</v>
      </c>
      <c r="DL1770">
        <v>14900</v>
      </c>
      <c r="DM1770">
        <v>14900</v>
      </c>
      <c r="DN1770">
        <f t="shared" si="31"/>
        <v>178800</v>
      </c>
    </row>
    <row r="1771" spans="89:118" x14ac:dyDescent="0.45">
      <c r="CK1771" t="s">
        <v>1290</v>
      </c>
      <c r="CL1771" t="s">
        <v>3117</v>
      </c>
      <c r="CM1771" s="32">
        <v>0</v>
      </c>
      <c r="CN1771" s="32">
        <v>0</v>
      </c>
      <c r="CO1771" s="32">
        <v>2592</v>
      </c>
      <c r="CP1771" s="32">
        <v>0</v>
      </c>
      <c r="CQ1771" s="32">
        <v>0</v>
      </c>
      <c r="CR1771" s="32">
        <v>0</v>
      </c>
      <c r="CS1771" s="32">
        <v>0</v>
      </c>
      <c r="CT1771" s="32">
        <v>0</v>
      </c>
      <c r="CU1771" s="32">
        <v>0</v>
      </c>
      <c r="CV1771" s="32">
        <v>0</v>
      </c>
      <c r="CW1771" s="32">
        <v>0</v>
      </c>
      <c r="CX1771" s="32">
        <v>0</v>
      </c>
      <c r="CZ1771" t="s">
        <v>1290</v>
      </c>
      <c r="DA1771" t="s">
        <v>3117</v>
      </c>
      <c r="DB1771">
        <v>0</v>
      </c>
      <c r="DC1771">
        <v>0</v>
      </c>
      <c r="DD1771">
        <v>2592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f t="shared" si="31"/>
        <v>2592</v>
      </c>
    </row>
    <row r="1772" spans="89:118" x14ac:dyDescent="0.45">
      <c r="CK1772" t="s">
        <v>1290</v>
      </c>
      <c r="CL1772" t="s">
        <v>3113</v>
      </c>
      <c r="CM1772" s="32">
        <v>48545</v>
      </c>
      <c r="CN1772" s="32">
        <v>45729</v>
      </c>
      <c r="CO1772" s="32">
        <v>45521</v>
      </c>
      <c r="CP1772" s="32">
        <v>50473</v>
      </c>
      <c r="CQ1772" s="32">
        <v>47384</v>
      </c>
      <c r="CR1772" s="32">
        <v>44684</v>
      </c>
      <c r="CS1772" s="32">
        <v>46372</v>
      </c>
      <c r="CT1772" s="32">
        <v>46916</v>
      </c>
      <c r="CU1772" s="32">
        <v>52125</v>
      </c>
      <c r="CV1772" s="32">
        <v>47692</v>
      </c>
      <c r="CW1772" s="32">
        <v>49234</v>
      </c>
      <c r="CX1772" s="32">
        <v>49451</v>
      </c>
      <c r="CZ1772" t="s">
        <v>1290</v>
      </c>
      <c r="DA1772" t="s">
        <v>3113</v>
      </c>
      <c r="DB1772">
        <v>48545</v>
      </c>
      <c r="DC1772">
        <v>45729</v>
      </c>
      <c r="DD1772">
        <v>45521</v>
      </c>
      <c r="DE1772">
        <v>50473</v>
      </c>
      <c r="DF1772">
        <v>47384</v>
      </c>
      <c r="DG1772">
        <v>44684</v>
      </c>
      <c r="DH1772">
        <v>46372</v>
      </c>
      <c r="DI1772">
        <v>46916</v>
      </c>
      <c r="DJ1772">
        <v>52125</v>
      </c>
      <c r="DK1772">
        <v>47692</v>
      </c>
      <c r="DL1772">
        <v>49234</v>
      </c>
      <c r="DM1772">
        <v>49451</v>
      </c>
      <c r="DN1772">
        <f t="shared" si="31"/>
        <v>574126</v>
      </c>
    </row>
    <row r="1773" spans="89:118" x14ac:dyDescent="0.45">
      <c r="CK1773" t="s">
        <v>1290</v>
      </c>
      <c r="CL1773" t="s">
        <v>3101</v>
      </c>
      <c r="CM1773" s="32">
        <v>1500</v>
      </c>
      <c r="CN1773" s="32">
        <v>1500</v>
      </c>
      <c r="CO1773" s="32">
        <v>1500</v>
      </c>
      <c r="CP1773" s="32">
        <v>1500</v>
      </c>
      <c r="CQ1773" s="32">
        <v>1500</v>
      </c>
      <c r="CR1773" s="32">
        <v>1500</v>
      </c>
      <c r="CS1773" s="32">
        <v>1500</v>
      </c>
      <c r="CT1773" s="32">
        <v>1500</v>
      </c>
      <c r="CU1773" s="32">
        <v>1500</v>
      </c>
      <c r="CV1773" s="32">
        <v>1500</v>
      </c>
      <c r="CW1773" s="32">
        <v>1500</v>
      </c>
      <c r="CX1773" s="32">
        <v>1500</v>
      </c>
      <c r="CZ1773" t="s">
        <v>1290</v>
      </c>
      <c r="DA1773" t="s">
        <v>3101</v>
      </c>
      <c r="DB1773">
        <v>1500</v>
      </c>
      <c r="DC1773">
        <v>1500</v>
      </c>
      <c r="DD1773">
        <v>1500</v>
      </c>
      <c r="DE1773">
        <v>1500</v>
      </c>
      <c r="DF1773">
        <v>1500</v>
      </c>
      <c r="DG1773">
        <v>1500</v>
      </c>
      <c r="DH1773">
        <v>1500</v>
      </c>
      <c r="DI1773">
        <v>1500</v>
      </c>
      <c r="DJ1773">
        <v>1500</v>
      </c>
      <c r="DK1773">
        <v>1500</v>
      </c>
      <c r="DL1773">
        <v>1500</v>
      </c>
      <c r="DM1773">
        <v>1500</v>
      </c>
      <c r="DN1773">
        <f t="shared" si="31"/>
        <v>18000</v>
      </c>
    </row>
    <row r="1774" spans="89:118" x14ac:dyDescent="0.45">
      <c r="CK1774" t="s">
        <v>1290</v>
      </c>
      <c r="CL1774" t="s">
        <v>3103</v>
      </c>
      <c r="CM1774" s="32">
        <v>6816</v>
      </c>
      <c r="CN1774" s="32">
        <v>6660</v>
      </c>
      <c r="CO1774" s="32">
        <v>6816</v>
      </c>
      <c r="CP1774" s="32">
        <v>6660</v>
      </c>
      <c r="CQ1774" s="32">
        <v>6718</v>
      </c>
      <c r="CR1774" s="32">
        <v>6660</v>
      </c>
      <c r="CS1774" s="32">
        <v>6894</v>
      </c>
      <c r="CT1774" s="32">
        <v>6738</v>
      </c>
      <c r="CU1774" s="32">
        <v>7254</v>
      </c>
      <c r="CV1774" s="32">
        <v>6834</v>
      </c>
      <c r="CW1774" s="32">
        <v>6703</v>
      </c>
      <c r="CX1774" s="32">
        <v>6761</v>
      </c>
      <c r="CZ1774" t="s">
        <v>1290</v>
      </c>
      <c r="DA1774" t="s">
        <v>3103</v>
      </c>
      <c r="DB1774">
        <v>6816</v>
      </c>
      <c r="DC1774">
        <v>6660</v>
      </c>
      <c r="DD1774">
        <v>6816</v>
      </c>
      <c r="DE1774">
        <v>6660</v>
      </c>
      <c r="DF1774">
        <v>6718</v>
      </c>
      <c r="DG1774">
        <v>6660</v>
      </c>
      <c r="DH1774">
        <v>6894</v>
      </c>
      <c r="DI1774">
        <v>6738</v>
      </c>
      <c r="DJ1774">
        <v>7254</v>
      </c>
      <c r="DK1774">
        <v>6834</v>
      </c>
      <c r="DL1774">
        <v>6703</v>
      </c>
      <c r="DM1774">
        <v>6761</v>
      </c>
      <c r="DN1774">
        <f t="shared" si="31"/>
        <v>81514</v>
      </c>
    </row>
    <row r="1775" spans="89:118" x14ac:dyDescent="0.45">
      <c r="CK1775" t="s">
        <v>1290</v>
      </c>
      <c r="CL1775" t="s">
        <v>3107</v>
      </c>
      <c r="CM1775" s="32">
        <v>8000</v>
      </c>
      <c r="CN1775" s="32">
        <v>8000</v>
      </c>
      <c r="CO1775" s="32">
        <v>8000</v>
      </c>
      <c r="CP1775" s="32">
        <v>8000</v>
      </c>
      <c r="CQ1775" s="32">
        <v>8000</v>
      </c>
      <c r="CR1775" s="32">
        <v>8000</v>
      </c>
      <c r="CS1775" s="32">
        <v>8000</v>
      </c>
      <c r="CT1775" s="32">
        <v>8000</v>
      </c>
      <c r="CU1775" s="32">
        <v>8000</v>
      </c>
      <c r="CV1775" s="32">
        <v>8000</v>
      </c>
      <c r="CW1775" s="32">
        <v>8000</v>
      </c>
      <c r="CX1775" s="32">
        <v>8000</v>
      </c>
      <c r="CZ1775" t="s">
        <v>1290</v>
      </c>
      <c r="DA1775" t="s">
        <v>3107</v>
      </c>
      <c r="DB1775">
        <v>8000</v>
      </c>
      <c r="DC1775">
        <v>8000</v>
      </c>
      <c r="DD1775">
        <v>8000</v>
      </c>
      <c r="DE1775">
        <v>8000</v>
      </c>
      <c r="DF1775">
        <v>8000</v>
      </c>
      <c r="DG1775">
        <v>8000</v>
      </c>
      <c r="DH1775">
        <v>8000</v>
      </c>
      <c r="DI1775">
        <v>8000</v>
      </c>
      <c r="DJ1775">
        <v>8000</v>
      </c>
      <c r="DK1775">
        <v>8000</v>
      </c>
      <c r="DL1775">
        <v>8000</v>
      </c>
      <c r="DM1775">
        <v>8000</v>
      </c>
      <c r="DN1775">
        <f t="shared" si="31"/>
        <v>96000</v>
      </c>
    </row>
    <row r="1776" spans="89:118" x14ac:dyDescent="0.45">
      <c r="CK1776" t="s">
        <v>96</v>
      </c>
      <c r="CL1776" t="s">
        <v>3109</v>
      </c>
      <c r="CM1776" s="32">
        <v>6880</v>
      </c>
      <c r="CN1776" s="32">
        <v>6880</v>
      </c>
      <c r="CO1776" s="32">
        <v>6980</v>
      </c>
      <c r="CP1776" s="32">
        <v>6930</v>
      </c>
      <c r="CQ1776" s="32">
        <v>6880</v>
      </c>
      <c r="CR1776" s="32">
        <v>6880</v>
      </c>
      <c r="CS1776" s="32">
        <v>6880</v>
      </c>
      <c r="CT1776" s="32">
        <v>6880</v>
      </c>
      <c r="CU1776" s="32">
        <v>6880</v>
      </c>
      <c r="CV1776" s="32">
        <v>6880</v>
      </c>
      <c r="CW1776" s="32">
        <v>100</v>
      </c>
      <c r="CX1776" s="32">
        <v>0</v>
      </c>
      <c r="CZ1776" t="s">
        <v>96</v>
      </c>
      <c r="DA1776" t="s">
        <v>3109</v>
      </c>
      <c r="DB1776">
        <v>6880</v>
      </c>
      <c r="DC1776">
        <v>6880</v>
      </c>
      <c r="DD1776">
        <v>6980</v>
      </c>
      <c r="DE1776">
        <v>6930</v>
      </c>
      <c r="DF1776">
        <v>6880</v>
      </c>
      <c r="DG1776">
        <v>6880</v>
      </c>
      <c r="DH1776">
        <v>6880</v>
      </c>
      <c r="DI1776">
        <v>6880</v>
      </c>
      <c r="DJ1776">
        <v>6880</v>
      </c>
      <c r="DK1776">
        <v>6880</v>
      </c>
      <c r="DL1776">
        <v>100</v>
      </c>
      <c r="DM1776">
        <v>0</v>
      </c>
      <c r="DN1776">
        <f t="shared" si="31"/>
        <v>69050</v>
      </c>
    </row>
    <row r="1777" spans="89:118" x14ac:dyDescent="0.45">
      <c r="CK1777" t="s">
        <v>96</v>
      </c>
      <c r="CL1777" t="s">
        <v>3108</v>
      </c>
      <c r="CM1777" s="32">
        <v>7500</v>
      </c>
      <c r="CN1777" s="32">
        <v>7500</v>
      </c>
      <c r="CO1777" s="32">
        <v>7500</v>
      </c>
      <c r="CP1777" s="32">
        <v>7500</v>
      </c>
      <c r="CQ1777" s="32">
        <v>7500</v>
      </c>
      <c r="CR1777" s="32">
        <v>7500</v>
      </c>
      <c r="CS1777" s="32">
        <v>7500</v>
      </c>
      <c r="CT1777" s="32">
        <v>7500</v>
      </c>
      <c r="CU1777" s="32">
        <v>7500</v>
      </c>
      <c r="CV1777" s="32">
        <v>7500</v>
      </c>
      <c r="CW1777" s="32">
        <v>7500</v>
      </c>
      <c r="CX1777" s="32">
        <v>7500</v>
      </c>
      <c r="CZ1777" t="s">
        <v>96</v>
      </c>
      <c r="DA1777" t="s">
        <v>3108</v>
      </c>
      <c r="DB1777">
        <v>7500</v>
      </c>
      <c r="DC1777">
        <v>7500</v>
      </c>
      <c r="DD1777">
        <v>7500</v>
      </c>
      <c r="DE1777">
        <v>7500</v>
      </c>
      <c r="DF1777">
        <v>7500</v>
      </c>
      <c r="DG1777">
        <v>7500</v>
      </c>
      <c r="DH1777">
        <v>7500</v>
      </c>
      <c r="DI1777">
        <v>7500</v>
      </c>
      <c r="DJ1777">
        <v>7500</v>
      </c>
      <c r="DK1777">
        <v>7500</v>
      </c>
      <c r="DL1777">
        <v>7500</v>
      </c>
      <c r="DM1777">
        <v>7500</v>
      </c>
      <c r="DN1777">
        <f t="shared" si="31"/>
        <v>90000</v>
      </c>
    </row>
    <row r="1778" spans="89:118" x14ac:dyDescent="0.45">
      <c r="CK1778" t="s">
        <v>96</v>
      </c>
      <c r="CL1778" t="s">
        <v>3111</v>
      </c>
      <c r="CM1778" s="32">
        <v>14281</v>
      </c>
      <c r="CN1778" s="32">
        <v>14109</v>
      </c>
      <c r="CO1778" s="32">
        <v>14396</v>
      </c>
      <c r="CP1778" s="32">
        <v>11285</v>
      </c>
      <c r="CQ1778" s="32">
        <v>15458</v>
      </c>
      <c r="CR1778" s="32">
        <v>12576</v>
      </c>
      <c r="CS1778" s="32">
        <v>15930</v>
      </c>
      <c r="CT1778" s="32">
        <v>13232</v>
      </c>
      <c r="CU1778" s="32">
        <v>12311</v>
      </c>
      <c r="CV1778" s="32">
        <v>12392</v>
      </c>
      <c r="CW1778" s="32">
        <v>10858</v>
      </c>
      <c r="CX1778" s="32">
        <v>13048</v>
      </c>
      <c r="CZ1778" t="s">
        <v>96</v>
      </c>
      <c r="DA1778" t="s">
        <v>3111</v>
      </c>
      <c r="DB1778">
        <v>14281</v>
      </c>
      <c r="DC1778">
        <v>14109</v>
      </c>
      <c r="DD1778">
        <v>14396</v>
      </c>
      <c r="DE1778">
        <v>11285</v>
      </c>
      <c r="DF1778">
        <v>15458</v>
      </c>
      <c r="DG1778">
        <v>12576</v>
      </c>
      <c r="DH1778">
        <v>15930</v>
      </c>
      <c r="DI1778">
        <v>13232</v>
      </c>
      <c r="DJ1778">
        <v>12311</v>
      </c>
      <c r="DK1778">
        <v>12392</v>
      </c>
      <c r="DL1778">
        <v>10858</v>
      </c>
      <c r="DM1778">
        <v>13048</v>
      </c>
      <c r="DN1778">
        <f t="shared" si="31"/>
        <v>159876</v>
      </c>
    </row>
    <row r="1779" spans="89:118" x14ac:dyDescent="0.45">
      <c r="CK1779" t="s">
        <v>96</v>
      </c>
      <c r="CL1779" t="s">
        <v>3100</v>
      </c>
      <c r="CM1779" s="32">
        <v>32000</v>
      </c>
      <c r="CN1779" s="32">
        <v>32000</v>
      </c>
      <c r="CO1779" s="32">
        <v>32000</v>
      </c>
      <c r="CP1779" s="32">
        <v>32000</v>
      </c>
      <c r="CQ1779" s="32">
        <v>32000</v>
      </c>
      <c r="CR1779" s="32">
        <v>32000</v>
      </c>
      <c r="CS1779" s="32">
        <v>32000</v>
      </c>
      <c r="CT1779" s="32">
        <v>32000</v>
      </c>
      <c r="CU1779" s="32">
        <v>32000</v>
      </c>
      <c r="CV1779" s="32">
        <v>32000</v>
      </c>
      <c r="CW1779" s="32">
        <v>32000</v>
      </c>
      <c r="CX1779" s="32">
        <v>32000</v>
      </c>
      <c r="CZ1779" t="s">
        <v>96</v>
      </c>
      <c r="DA1779" t="s">
        <v>3100</v>
      </c>
      <c r="DB1779">
        <v>32000</v>
      </c>
      <c r="DC1779">
        <v>32000</v>
      </c>
      <c r="DD1779">
        <v>32000</v>
      </c>
      <c r="DE1779">
        <v>32000</v>
      </c>
      <c r="DF1779">
        <v>32000</v>
      </c>
      <c r="DG1779">
        <v>32000</v>
      </c>
      <c r="DH1779">
        <v>32000</v>
      </c>
      <c r="DI1779">
        <v>32000</v>
      </c>
      <c r="DJ1779">
        <v>32000</v>
      </c>
      <c r="DK1779">
        <v>32000</v>
      </c>
      <c r="DL1779">
        <v>32000</v>
      </c>
      <c r="DM1779">
        <v>32000</v>
      </c>
      <c r="DN1779">
        <f t="shared" si="31"/>
        <v>384000</v>
      </c>
    </row>
    <row r="1780" spans="89:118" x14ac:dyDescent="0.45">
      <c r="CK1780" t="s">
        <v>96</v>
      </c>
      <c r="CL1780" t="s">
        <v>3112</v>
      </c>
      <c r="CM1780" s="32">
        <v>40655</v>
      </c>
      <c r="CN1780" s="32">
        <v>40655</v>
      </c>
      <c r="CO1780" s="32">
        <v>54292</v>
      </c>
      <c r="CP1780" s="32">
        <v>40655</v>
      </c>
      <c r="CQ1780" s="32">
        <v>40655</v>
      </c>
      <c r="CR1780" s="32">
        <v>40655</v>
      </c>
      <c r="CS1780" s="32">
        <v>40655</v>
      </c>
      <c r="CT1780" s="32">
        <v>40655</v>
      </c>
      <c r="CU1780" s="32">
        <v>40655</v>
      </c>
      <c r="CV1780" s="32">
        <v>40655</v>
      </c>
      <c r="CW1780" s="32">
        <v>40655</v>
      </c>
      <c r="CX1780" s="32">
        <v>40655</v>
      </c>
      <c r="CZ1780" t="s">
        <v>96</v>
      </c>
      <c r="DA1780" t="s">
        <v>3112</v>
      </c>
      <c r="DB1780">
        <v>40655</v>
      </c>
      <c r="DC1780">
        <v>40655</v>
      </c>
      <c r="DD1780">
        <v>54292</v>
      </c>
      <c r="DE1780">
        <v>40655</v>
      </c>
      <c r="DF1780">
        <v>40655</v>
      </c>
      <c r="DG1780">
        <v>40655</v>
      </c>
      <c r="DH1780">
        <v>40655</v>
      </c>
      <c r="DI1780">
        <v>40655</v>
      </c>
      <c r="DJ1780">
        <v>40655</v>
      </c>
      <c r="DK1780">
        <v>40655</v>
      </c>
      <c r="DL1780">
        <v>40655</v>
      </c>
      <c r="DM1780">
        <v>40655</v>
      </c>
      <c r="DN1780">
        <f t="shared" si="31"/>
        <v>501497</v>
      </c>
    </row>
    <row r="1781" spans="89:118" x14ac:dyDescent="0.45">
      <c r="CK1781" t="s">
        <v>96</v>
      </c>
      <c r="CL1781" t="s">
        <v>3101</v>
      </c>
      <c r="CM1781" s="32">
        <v>0</v>
      </c>
      <c r="CN1781" s="32">
        <v>0</v>
      </c>
      <c r="CO1781" s="32">
        <v>0</v>
      </c>
      <c r="CP1781" s="32">
        <v>0</v>
      </c>
      <c r="CQ1781" s="32">
        <v>0</v>
      </c>
      <c r="CR1781" s="32">
        <v>0</v>
      </c>
      <c r="CS1781" s="32">
        <v>0</v>
      </c>
      <c r="CT1781" s="32">
        <v>0</v>
      </c>
      <c r="CU1781" s="32">
        <v>0</v>
      </c>
      <c r="CV1781" s="32">
        <v>0</v>
      </c>
      <c r="CW1781" s="32">
        <v>0</v>
      </c>
      <c r="CX1781" s="32">
        <v>0</v>
      </c>
      <c r="CZ1781" t="s">
        <v>96</v>
      </c>
      <c r="DA1781" t="s">
        <v>3101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f t="shared" si="31"/>
        <v>0</v>
      </c>
    </row>
    <row r="1782" spans="89:118" x14ac:dyDescent="0.45">
      <c r="CK1782" t="s">
        <v>96</v>
      </c>
      <c r="CL1782" t="s">
        <v>3781</v>
      </c>
      <c r="CM1782" s="32">
        <v>75400</v>
      </c>
      <c r="CN1782" s="32">
        <v>75400</v>
      </c>
      <c r="CO1782" s="32">
        <v>75400</v>
      </c>
      <c r="CP1782" s="32">
        <v>75400</v>
      </c>
      <c r="CQ1782" s="32">
        <v>75400</v>
      </c>
      <c r="CR1782" s="32">
        <v>75400</v>
      </c>
      <c r="CS1782" s="32">
        <v>75400</v>
      </c>
      <c r="CT1782" s="32">
        <v>75400</v>
      </c>
      <c r="CU1782" s="32">
        <v>75400</v>
      </c>
      <c r="CV1782" s="32">
        <v>75400</v>
      </c>
      <c r="CW1782" s="32">
        <v>75400</v>
      </c>
      <c r="CX1782" s="32">
        <v>75400</v>
      </c>
      <c r="CZ1782" t="s">
        <v>96</v>
      </c>
      <c r="DA1782" t="s">
        <v>3781</v>
      </c>
      <c r="DB1782">
        <v>75400</v>
      </c>
      <c r="DC1782">
        <v>75400</v>
      </c>
      <c r="DD1782">
        <v>75400</v>
      </c>
      <c r="DE1782">
        <v>75400</v>
      </c>
      <c r="DF1782">
        <v>75400</v>
      </c>
      <c r="DG1782">
        <v>75400</v>
      </c>
      <c r="DH1782">
        <v>75400</v>
      </c>
      <c r="DI1782">
        <v>75400</v>
      </c>
      <c r="DJ1782">
        <v>75400</v>
      </c>
      <c r="DK1782">
        <v>75400</v>
      </c>
      <c r="DL1782">
        <v>75400</v>
      </c>
      <c r="DM1782">
        <v>75400</v>
      </c>
      <c r="DN1782">
        <f t="shared" si="31"/>
        <v>904800</v>
      </c>
    </row>
    <row r="1783" spans="89:118" x14ac:dyDescent="0.45">
      <c r="CK1783" t="s">
        <v>96</v>
      </c>
      <c r="CL1783" t="s">
        <v>3103</v>
      </c>
      <c r="CM1783" s="32">
        <v>207580</v>
      </c>
      <c r="CN1783" s="32">
        <v>210193</v>
      </c>
      <c r="CO1783" s="32">
        <v>218025</v>
      </c>
      <c r="CP1783" s="32">
        <v>214637</v>
      </c>
      <c r="CQ1783" s="32">
        <v>227278</v>
      </c>
      <c r="CR1783" s="32">
        <v>235380</v>
      </c>
      <c r="CS1783" s="32">
        <v>222750</v>
      </c>
      <c r="CT1783" s="32">
        <v>210045</v>
      </c>
      <c r="CU1783" s="32">
        <v>239317</v>
      </c>
      <c r="CV1783" s="32">
        <v>220627</v>
      </c>
      <c r="CW1783" s="32">
        <v>232764</v>
      </c>
      <c r="CX1783" s="32">
        <v>236396</v>
      </c>
      <c r="CZ1783" t="s">
        <v>96</v>
      </c>
      <c r="DA1783" t="s">
        <v>3103</v>
      </c>
      <c r="DB1783">
        <v>207580</v>
      </c>
      <c r="DC1783">
        <v>210193</v>
      </c>
      <c r="DD1783">
        <v>218025</v>
      </c>
      <c r="DE1783">
        <v>214637</v>
      </c>
      <c r="DF1783">
        <v>227278</v>
      </c>
      <c r="DG1783">
        <v>235380</v>
      </c>
      <c r="DH1783">
        <v>222750</v>
      </c>
      <c r="DI1783">
        <v>210045</v>
      </c>
      <c r="DJ1783">
        <v>239317</v>
      </c>
      <c r="DK1783">
        <v>220627</v>
      </c>
      <c r="DL1783">
        <v>232764</v>
      </c>
      <c r="DM1783">
        <v>236396</v>
      </c>
      <c r="DN1783">
        <f t="shared" si="31"/>
        <v>2674992</v>
      </c>
    </row>
    <row r="1784" spans="89:118" x14ac:dyDescent="0.45">
      <c r="CK1784" t="s">
        <v>96</v>
      </c>
      <c r="CL1784" t="s">
        <v>3107</v>
      </c>
      <c r="CM1784" s="32">
        <v>42400</v>
      </c>
      <c r="CN1784" s="32">
        <v>42400</v>
      </c>
      <c r="CO1784" s="32">
        <v>42400</v>
      </c>
      <c r="CP1784" s="32">
        <v>42400</v>
      </c>
      <c r="CQ1784" s="32">
        <v>42400</v>
      </c>
      <c r="CR1784" s="32">
        <v>42400</v>
      </c>
      <c r="CS1784" s="32">
        <v>42400</v>
      </c>
      <c r="CT1784" s="32">
        <v>42400</v>
      </c>
      <c r="CU1784" s="32">
        <v>42400</v>
      </c>
      <c r="CV1784" s="32">
        <v>42400</v>
      </c>
      <c r="CW1784" s="32">
        <v>42400</v>
      </c>
      <c r="CX1784" s="32">
        <v>42400</v>
      </c>
      <c r="CZ1784" t="s">
        <v>96</v>
      </c>
      <c r="DA1784" t="s">
        <v>3107</v>
      </c>
      <c r="DB1784">
        <v>42400</v>
      </c>
      <c r="DC1784">
        <v>42400</v>
      </c>
      <c r="DD1784">
        <v>42400</v>
      </c>
      <c r="DE1784">
        <v>42400</v>
      </c>
      <c r="DF1784">
        <v>42400</v>
      </c>
      <c r="DG1784">
        <v>42400</v>
      </c>
      <c r="DH1784">
        <v>42400</v>
      </c>
      <c r="DI1784">
        <v>42400</v>
      </c>
      <c r="DJ1784">
        <v>42400</v>
      </c>
      <c r="DK1784">
        <v>42400</v>
      </c>
      <c r="DL1784">
        <v>42400</v>
      </c>
      <c r="DM1784">
        <v>42400</v>
      </c>
      <c r="DN1784">
        <f t="shared" si="31"/>
        <v>508800</v>
      </c>
    </row>
    <row r="1785" spans="89:118" x14ac:dyDescent="0.45">
      <c r="CK1785" t="s">
        <v>554</v>
      </c>
      <c r="CL1785" t="s">
        <v>3109</v>
      </c>
      <c r="CM1785" s="32">
        <v>0</v>
      </c>
      <c r="CN1785" s="32">
        <v>0</v>
      </c>
      <c r="CO1785" s="32">
        <v>0</v>
      </c>
      <c r="CP1785" s="32">
        <v>0</v>
      </c>
      <c r="CQ1785" s="32">
        <v>50</v>
      </c>
      <c r="CR1785" s="32">
        <v>0</v>
      </c>
      <c r="CS1785" s="32">
        <v>0</v>
      </c>
      <c r="CT1785" s="32">
        <v>0</v>
      </c>
      <c r="CU1785" s="32">
        <v>0</v>
      </c>
      <c r="CV1785" s="32">
        <v>0</v>
      </c>
      <c r="CW1785" s="32">
        <v>0</v>
      </c>
      <c r="CX1785" s="32">
        <v>200</v>
      </c>
      <c r="CZ1785" t="s">
        <v>554</v>
      </c>
      <c r="DA1785" t="s">
        <v>3109</v>
      </c>
      <c r="DB1785">
        <v>0</v>
      </c>
      <c r="DC1785">
        <v>0</v>
      </c>
      <c r="DD1785">
        <v>0</v>
      </c>
      <c r="DE1785">
        <v>0</v>
      </c>
      <c r="DF1785">
        <v>50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200</v>
      </c>
      <c r="DN1785">
        <f t="shared" si="31"/>
        <v>250</v>
      </c>
    </row>
    <row r="1786" spans="89:118" x14ac:dyDescent="0.45">
      <c r="CK1786" t="s">
        <v>554</v>
      </c>
      <c r="CL1786" t="s">
        <v>3111</v>
      </c>
      <c r="CM1786" s="32">
        <v>0</v>
      </c>
      <c r="CN1786" s="32">
        <v>0</v>
      </c>
      <c r="CO1786" s="32">
        <v>0</v>
      </c>
      <c r="CP1786" s="32">
        <v>0</v>
      </c>
      <c r="CQ1786" s="32">
        <v>0</v>
      </c>
      <c r="CR1786" s="32">
        <v>0</v>
      </c>
      <c r="CS1786" s="32">
        <v>0</v>
      </c>
      <c r="CT1786" s="32">
        <v>0</v>
      </c>
      <c r="CU1786" s="32">
        <v>0</v>
      </c>
      <c r="CV1786" s="32">
        <v>0</v>
      </c>
      <c r="CW1786" s="32">
        <v>0</v>
      </c>
      <c r="CX1786" s="32">
        <v>0</v>
      </c>
      <c r="CZ1786" t="s">
        <v>554</v>
      </c>
      <c r="DA1786" t="s">
        <v>3111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f t="shared" si="31"/>
        <v>0</v>
      </c>
    </row>
    <row r="1787" spans="89:118" x14ac:dyDescent="0.45">
      <c r="CK1787" t="s">
        <v>554</v>
      </c>
      <c r="CL1787" t="s">
        <v>3100</v>
      </c>
      <c r="CM1787" s="32">
        <v>136500</v>
      </c>
      <c r="CN1787" s="32">
        <v>136500</v>
      </c>
      <c r="CO1787" s="32">
        <v>136500</v>
      </c>
      <c r="CP1787" s="32">
        <v>136500</v>
      </c>
      <c r="CQ1787" s="32">
        <v>136500</v>
      </c>
      <c r="CR1787" s="32">
        <v>136500</v>
      </c>
      <c r="CS1787" s="32">
        <v>136500</v>
      </c>
      <c r="CT1787" s="32">
        <v>136500</v>
      </c>
      <c r="CU1787" s="32">
        <v>136500</v>
      </c>
      <c r="CV1787" s="32">
        <v>136500</v>
      </c>
      <c r="CW1787" s="32">
        <v>136500</v>
      </c>
      <c r="CX1787" s="32">
        <v>136500</v>
      </c>
      <c r="CZ1787" t="s">
        <v>554</v>
      </c>
      <c r="DA1787" t="s">
        <v>3100</v>
      </c>
      <c r="DB1787">
        <v>136500</v>
      </c>
      <c r="DC1787">
        <v>136500</v>
      </c>
      <c r="DD1787">
        <v>136500</v>
      </c>
      <c r="DE1787">
        <v>136500</v>
      </c>
      <c r="DF1787">
        <v>136500</v>
      </c>
      <c r="DG1787">
        <v>136500</v>
      </c>
      <c r="DH1787">
        <v>136500</v>
      </c>
      <c r="DI1787">
        <v>136500</v>
      </c>
      <c r="DJ1787">
        <v>136500</v>
      </c>
      <c r="DK1787">
        <v>136500</v>
      </c>
      <c r="DL1787">
        <v>136500</v>
      </c>
      <c r="DM1787">
        <v>136500</v>
      </c>
      <c r="DN1787">
        <f t="shared" si="31"/>
        <v>1638000</v>
      </c>
    </row>
    <row r="1788" spans="89:118" x14ac:dyDescent="0.45">
      <c r="CK1788" t="s">
        <v>554</v>
      </c>
      <c r="CL1788" t="s">
        <v>3104</v>
      </c>
      <c r="CM1788" s="32">
        <v>21800</v>
      </c>
      <c r="CN1788" s="32">
        <v>21800</v>
      </c>
      <c r="CO1788" s="32">
        <v>21800</v>
      </c>
      <c r="CP1788" s="32">
        <v>21800</v>
      </c>
      <c r="CQ1788" s="32">
        <v>21800</v>
      </c>
      <c r="CR1788" s="32">
        <v>21800</v>
      </c>
      <c r="CS1788" s="32">
        <v>21800</v>
      </c>
      <c r="CT1788" s="32">
        <v>21800</v>
      </c>
      <c r="CU1788" s="32">
        <v>21800</v>
      </c>
      <c r="CV1788" s="32">
        <v>21800</v>
      </c>
      <c r="CW1788" s="32">
        <v>21800</v>
      </c>
      <c r="CX1788" s="32">
        <v>21800</v>
      </c>
      <c r="CZ1788" t="s">
        <v>554</v>
      </c>
      <c r="DA1788" t="s">
        <v>3104</v>
      </c>
      <c r="DB1788">
        <v>21800</v>
      </c>
      <c r="DC1788">
        <v>21800</v>
      </c>
      <c r="DD1788">
        <v>21800</v>
      </c>
      <c r="DE1788">
        <v>21800</v>
      </c>
      <c r="DF1788">
        <v>21800</v>
      </c>
      <c r="DG1788">
        <v>21800</v>
      </c>
      <c r="DH1788">
        <v>21800</v>
      </c>
      <c r="DI1788">
        <v>21800</v>
      </c>
      <c r="DJ1788">
        <v>21800</v>
      </c>
      <c r="DK1788">
        <v>21800</v>
      </c>
      <c r="DL1788">
        <v>21800</v>
      </c>
      <c r="DM1788">
        <v>21800</v>
      </c>
      <c r="DN1788">
        <f t="shared" si="31"/>
        <v>261600</v>
      </c>
    </row>
    <row r="1789" spans="89:118" x14ac:dyDescent="0.45">
      <c r="CK1789" t="s">
        <v>554</v>
      </c>
      <c r="CL1789" t="s">
        <v>3112</v>
      </c>
      <c r="CM1789" s="32">
        <v>153874</v>
      </c>
      <c r="CN1789" s="32">
        <v>153874</v>
      </c>
      <c r="CO1789" s="32">
        <v>153874</v>
      </c>
      <c r="CP1789" s="32">
        <v>153874</v>
      </c>
      <c r="CQ1789" s="32">
        <v>153874</v>
      </c>
      <c r="CR1789" s="32">
        <v>153874</v>
      </c>
      <c r="CS1789" s="32">
        <v>153874</v>
      </c>
      <c r="CT1789" s="32">
        <v>153874</v>
      </c>
      <c r="CU1789" s="32">
        <v>153874</v>
      </c>
      <c r="CV1789" s="32">
        <v>153874</v>
      </c>
      <c r="CW1789" s="32">
        <v>153874</v>
      </c>
      <c r="CX1789" s="32">
        <v>153874</v>
      </c>
      <c r="CZ1789" t="s">
        <v>554</v>
      </c>
      <c r="DA1789" t="s">
        <v>3112</v>
      </c>
      <c r="DB1789">
        <v>153874</v>
      </c>
      <c r="DC1789">
        <v>153874</v>
      </c>
      <c r="DD1789">
        <v>153874</v>
      </c>
      <c r="DE1789">
        <v>153874</v>
      </c>
      <c r="DF1789">
        <v>153874</v>
      </c>
      <c r="DG1789">
        <v>153874</v>
      </c>
      <c r="DH1789">
        <v>153874</v>
      </c>
      <c r="DI1789">
        <v>153874</v>
      </c>
      <c r="DJ1789">
        <v>153874</v>
      </c>
      <c r="DK1789">
        <v>153874</v>
      </c>
      <c r="DL1789">
        <v>153874</v>
      </c>
      <c r="DM1789">
        <v>153874</v>
      </c>
      <c r="DN1789">
        <f t="shared" si="31"/>
        <v>1846488</v>
      </c>
    </row>
    <row r="1790" spans="89:118" x14ac:dyDescent="0.45">
      <c r="CK1790" t="s">
        <v>554</v>
      </c>
      <c r="CL1790" t="s">
        <v>3101</v>
      </c>
      <c r="CM1790" s="32">
        <v>6820</v>
      </c>
      <c r="CN1790" s="32">
        <v>6820</v>
      </c>
      <c r="CO1790" s="32">
        <v>6820</v>
      </c>
      <c r="CP1790" s="32">
        <v>6700</v>
      </c>
      <c r="CQ1790" s="32">
        <v>6700</v>
      </c>
      <c r="CR1790" s="32">
        <v>7720</v>
      </c>
      <c r="CS1790" s="32">
        <v>7720</v>
      </c>
      <c r="CT1790" s="32">
        <v>7720</v>
      </c>
      <c r="CU1790" s="32">
        <v>7720</v>
      </c>
      <c r="CV1790" s="32">
        <v>7720</v>
      </c>
      <c r="CW1790" s="32">
        <v>7678</v>
      </c>
      <c r="CX1790" s="32">
        <v>7678</v>
      </c>
      <c r="CZ1790" t="s">
        <v>554</v>
      </c>
      <c r="DA1790" t="s">
        <v>3101</v>
      </c>
      <c r="DB1790">
        <v>6820</v>
      </c>
      <c r="DC1790">
        <v>6820</v>
      </c>
      <c r="DD1790">
        <v>6820</v>
      </c>
      <c r="DE1790">
        <v>6700</v>
      </c>
      <c r="DF1790">
        <v>6700</v>
      </c>
      <c r="DG1790">
        <v>7720</v>
      </c>
      <c r="DH1790">
        <v>7720</v>
      </c>
      <c r="DI1790">
        <v>7720</v>
      </c>
      <c r="DJ1790">
        <v>7720</v>
      </c>
      <c r="DK1790">
        <v>7720</v>
      </c>
      <c r="DL1790">
        <v>7678</v>
      </c>
      <c r="DM1790">
        <v>7678</v>
      </c>
      <c r="DN1790">
        <f t="shared" si="31"/>
        <v>87816</v>
      </c>
    </row>
    <row r="1791" spans="89:118" x14ac:dyDescent="0.45">
      <c r="CK1791" t="s">
        <v>554</v>
      </c>
      <c r="CL1791" t="s">
        <v>3103</v>
      </c>
      <c r="CM1791" s="32">
        <v>134769</v>
      </c>
      <c r="CN1791" s="32">
        <v>93637</v>
      </c>
      <c r="CO1791" s="32">
        <v>96427</v>
      </c>
      <c r="CP1791" s="32">
        <v>100314</v>
      </c>
      <c r="CQ1791" s="32">
        <v>92041</v>
      </c>
      <c r="CR1791" s="32">
        <v>96127</v>
      </c>
      <c r="CS1791" s="32">
        <v>94173</v>
      </c>
      <c r="CT1791" s="32">
        <v>93155</v>
      </c>
      <c r="CU1791" s="32">
        <v>97821</v>
      </c>
      <c r="CV1791" s="32">
        <v>92793</v>
      </c>
      <c r="CW1791" s="32">
        <v>103036</v>
      </c>
      <c r="CX1791" s="32">
        <v>100724</v>
      </c>
      <c r="CZ1791" t="s">
        <v>554</v>
      </c>
      <c r="DA1791" t="s">
        <v>3103</v>
      </c>
      <c r="DB1791">
        <v>134769</v>
      </c>
      <c r="DC1791">
        <v>93637</v>
      </c>
      <c r="DD1791">
        <v>96427</v>
      </c>
      <c r="DE1791">
        <v>100314</v>
      </c>
      <c r="DF1791">
        <v>92041</v>
      </c>
      <c r="DG1791">
        <v>96127</v>
      </c>
      <c r="DH1791">
        <v>94173</v>
      </c>
      <c r="DI1791">
        <v>93155</v>
      </c>
      <c r="DJ1791">
        <v>97821</v>
      </c>
      <c r="DK1791">
        <v>92793</v>
      </c>
      <c r="DL1791">
        <v>103036</v>
      </c>
      <c r="DM1791">
        <v>100724</v>
      </c>
      <c r="DN1791">
        <f t="shared" si="31"/>
        <v>1195017</v>
      </c>
    </row>
    <row r="1792" spans="89:118" x14ac:dyDescent="0.45">
      <c r="CK1792" t="s">
        <v>554</v>
      </c>
      <c r="CL1792" t="s">
        <v>3107</v>
      </c>
      <c r="CM1792" s="32">
        <v>2239</v>
      </c>
      <c r="CN1792" s="32">
        <v>2239</v>
      </c>
      <c r="CO1792" s="32">
        <v>2356</v>
      </c>
      <c r="CP1792" s="32">
        <v>2239</v>
      </c>
      <c r="CQ1792" s="32">
        <v>2278</v>
      </c>
      <c r="CR1792" s="32">
        <v>2239</v>
      </c>
      <c r="CS1792" s="32">
        <v>2239</v>
      </c>
      <c r="CT1792" s="32">
        <v>2239</v>
      </c>
      <c r="CU1792" s="32">
        <v>2239</v>
      </c>
      <c r="CV1792" s="32">
        <v>2239</v>
      </c>
      <c r="CW1792" s="32">
        <v>2239</v>
      </c>
      <c r="CX1792" s="32">
        <v>2239</v>
      </c>
      <c r="CZ1792" t="s">
        <v>554</v>
      </c>
      <c r="DA1792" t="s">
        <v>3107</v>
      </c>
      <c r="DB1792">
        <v>2239</v>
      </c>
      <c r="DC1792">
        <v>2239</v>
      </c>
      <c r="DD1792">
        <v>2356</v>
      </c>
      <c r="DE1792">
        <v>2239</v>
      </c>
      <c r="DF1792">
        <v>2278</v>
      </c>
      <c r="DG1792">
        <v>2239</v>
      </c>
      <c r="DH1792">
        <v>2239</v>
      </c>
      <c r="DI1792">
        <v>2239</v>
      </c>
      <c r="DJ1792">
        <v>2239</v>
      </c>
      <c r="DK1792">
        <v>2239</v>
      </c>
      <c r="DL1792">
        <v>2239</v>
      </c>
      <c r="DM1792">
        <v>2239</v>
      </c>
      <c r="DN1792">
        <f t="shared" si="31"/>
        <v>27024</v>
      </c>
    </row>
    <row r="1793" spans="89:118" x14ac:dyDescent="0.45">
      <c r="CK1793" t="s">
        <v>208</v>
      </c>
      <c r="CL1793" t="s">
        <v>3109</v>
      </c>
      <c r="CM1793" s="32">
        <v>4650</v>
      </c>
      <c r="CN1793" s="32">
        <v>4650</v>
      </c>
      <c r="CO1793" s="32">
        <v>4650</v>
      </c>
      <c r="CP1793" s="32">
        <v>0</v>
      </c>
      <c r="CQ1793" s="32">
        <v>0</v>
      </c>
      <c r="CR1793" s="32">
        <v>7070</v>
      </c>
      <c r="CS1793" s="32">
        <v>7070</v>
      </c>
      <c r="CT1793" s="32">
        <v>7070</v>
      </c>
      <c r="CU1793" s="32">
        <v>7070</v>
      </c>
      <c r="CV1793" s="32">
        <v>7070</v>
      </c>
      <c r="CW1793" s="32">
        <v>0</v>
      </c>
      <c r="CX1793" s="32">
        <v>0</v>
      </c>
      <c r="CZ1793" t="s">
        <v>208</v>
      </c>
      <c r="DA1793" t="s">
        <v>3109</v>
      </c>
      <c r="DB1793">
        <v>4650</v>
      </c>
      <c r="DC1793">
        <v>4650</v>
      </c>
      <c r="DD1793">
        <v>4650</v>
      </c>
      <c r="DE1793">
        <v>0</v>
      </c>
      <c r="DF1793">
        <v>0</v>
      </c>
      <c r="DG1793">
        <v>7070</v>
      </c>
      <c r="DH1793">
        <v>7070</v>
      </c>
      <c r="DI1793">
        <v>7070</v>
      </c>
      <c r="DJ1793">
        <v>7070</v>
      </c>
      <c r="DK1793">
        <v>7070</v>
      </c>
      <c r="DL1793">
        <v>0</v>
      </c>
      <c r="DM1793">
        <v>0</v>
      </c>
      <c r="DN1793">
        <f t="shared" si="31"/>
        <v>49300</v>
      </c>
    </row>
    <row r="1794" spans="89:118" x14ac:dyDescent="0.45">
      <c r="CK1794" t="s">
        <v>208</v>
      </c>
      <c r="CL1794" t="s">
        <v>3119</v>
      </c>
      <c r="CM1794" s="32">
        <v>-2435</v>
      </c>
      <c r="CN1794" s="32">
        <v>-978</v>
      </c>
      <c r="CO1794" s="32">
        <v>-995</v>
      </c>
      <c r="CP1794" s="32">
        <v>-1021</v>
      </c>
      <c r="CQ1794" s="32">
        <v>-1037</v>
      </c>
      <c r="CR1794" s="32">
        <v>-1374</v>
      </c>
      <c r="CS1794" s="32">
        <v>-1110</v>
      </c>
      <c r="CT1794" s="32">
        <v>-1132</v>
      </c>
      <c r="CU1794" s="32">
        <v>-1145</v>
      </c>
      <c r="CV1794" s="32">
        <v>-1120</v>
      </c>
      <c r="CW1794" s="32">
        <v>-1106</v>
      </c>
      <c r="CX1794" s="32">
        <v>-1129</v>
      </c>
      <c r="CZ1794" t="s">
        <v>208</v>
      </c>
      <c r="DA1794" t="s">
        <v>3119</v>
      </c>
      <c r="DB1794">
        <v>-2435</v>
      </c>
      <c r="DC1794">
        <v>-978</v>
      </c>
      <c r="DD1794">
        <v>-995</v>
      </c>
      <c r="DE1794">
        <v>-1021</v>
      </c>
      <c r="DF1794">
        <v>-1037</v>
      </c>
      <c r="DG1794">
        <v>-1374</v>
      </c>
      <c r="DH1794">
        <v>-1110</v>
      </c>
      <c r="DI1794">
        <v>-1132</v>
      </c>
      <c r="DJ1794">
        <v>-1145</v>
      </c>
      <c r="DK1794">
        <v>-1120</v>
      </c>
      <c r="DL1794">
        <v>-1106</v>
      </c>
      <c r="DM1794">
        <v>-1129</v>
      </c>
      <c r="DN1794">
        <f t="shared" si="31"/>
        <v>-14582</v>
      </c>
    </row>
    <row r="1795" spans="89:118" x14ac:dyDescent="0.45">
      <c r="CK1795" t="s">
        <v>208</v>
      </c>
      <c r="CL1795" t="s">
        <v>3115</v>
      </c>
      <c r="CM1795" s="32">
        <v>185839.823</v>
      </c>
      <c r="CN1795" s="32">
        <v>190913.375</v>
      </c>
      <c r="CO1795" s="32">
        <v>200958.924</v>
      </c>
      <c r="CP1795" s="32">
        <v>189012.924</v>
      </c>
      <c r="CQ1795" s="32">
        <v>188790.924</v>
      </c>
      <c r="CR1795" s="32">
        <v>185872.924</v>
      </c>
      <c r="CS1795" s="32">
        <v>185635.924</v>
      </c>
      <c r="CT1795" s="32">
        <v>191514.226</v>
      </c>
      <c r="CU1795" s="32">
        <v>206818.008</v>
      </c>
      <c r="CV1795" s="32">
        <v>208354.97700000001</v>
      </c>
      <c r="CW1795" s="32">
        <v>208582.008</v>
      </c>
      <c r="CX1795" s="32">
        <v>208817.005</v>
      </c>
      <c r="CZ1795" t="s">
        <v>208</v>
      </c>
      <c r="DA1795" t="s">
        <v>3115</v>
      </c>
      <c r="DB1795">
        <v>185839.823</v>
      </c>
      <c r="DC1795">
        <v>190913.375</v>
      </c>
      <c r="DD1795">
        <v>200958.924</v>
      </c>
      <c r="DE1795">
        <v>189012.924</v>
      </c>
      <c r="DF1795">
        <v>188790.924</v>
      </c>
      <c r="DG1795">
        <v>185872.924</v>
      </c>
      <c r="DH1795">
        <v>185635.924</v>
      </c>
      <c r="DI1795">
        <v>191514.226</v>
      </c>
      <c r="DJ1795">
        <v>206818.008</v>
      </c>
      <c r="DK1795">
        <v>208354.97700000001</v>
      </c>
      <c r="DL1795">
        <v>208582.008</v>
      </c>
      <c r="DM1795">
        <v>208817.005</v>
      </c>
      <c r="DN1795">
        <f t="shared" si="31"/>
        <v>2351111.0419999999</v>
      </c>
    </row>
    <row r="1796" spans="89:118" x14ac:dyDescent="0.45">
      <c r="CK1796" t="s">
        <v>208</v>
      </c>
      <c r="CL1796" t="s">
        <v>3111</v>
      </c>
      <c r="CM1796" s="32">
        <v>0</v>
      </c>
      <c r="CN1796" s="32">
        <v>0</v>
      </c>
      <c r="CO1796" s="32">
        <v>0</v>
      </c>
      <c r="CP1796" s="32">
        <v>0</v>
      </c>
      <c r="CQ1796" s="32">
        <v>273</v>
      </c>
      <c r="CR1796" s="32">
        <v>2403</v>
      </c>
      <c r="CS1796" s="32">
        <v>2172</v>
      </c>
      <c r="CT1796" s="32">
        <v>0</v>
      </c>
      <c r="CU1796" s="32">
        <v>130</v>
      </c>
      <c r="CV1796" s="32">
        <v>0</v>
      </c>
      <c r="CW1796" s="32">
        <v>0</v>
      </c>
      <c r="CX1796" s="32">
        <v>0</v>
      </c>
      <c r="CZ1796" t="s">
        <v>208</v>
      </c>
      <c r="DA1796" t="s">
        <v>3111</v>
      </c>
      <c r="DB1796">
        <v>0</v>
      </c>
      <c r="DC1796">
        <v>0</v>
      </c>
      <c r="DD1796">
        <v>0</v>
      </c>
      <c r="DE1796">
        <v>0</v>
      </c>
      <c r="DF1796">
        <v>273</v>
      </c>
      <c r="DG1796">
        <v>2403</v>
      </c>
      <c r="DH1796">
        <v>2172</v>
      </c>
      <c r="DI1796">
        <v>0</v>
      </c>
      <c r="DJ1796">
        <v>130</v>
      </c>
      <c r="DK1796">
        <v>0</v>
      </c>
      <c r="DL1796">
        <v>0</v>
      </c>
      <c r="DM1796">
        <v>0</v>
      </c>
      <c r="DN1796">
        <f t="shared" si="31"/>
        <v>4978</v>
      </c>
    </row>
    <row r="1797" spans="89:118" x14ac:dyDescent="0.45">
      <c r="CK1797" t="s">
        <v>208</v>
      </c>
      <c r="CL1797" t="s">
        <v>3106</v>
      </c>
      <c r="CM1797" s="32">
        <v>0</v>
      </c>
      <c r="CN1797" s="32">
        <v>0</v>
      </c>
      <c r="CO1797" s="32">
        <v>0</v>
      </c>
      <c r="CP1797" s="32">
        <v>0</v>
      </c>
      <c r="CQ1797" s="32">
        <v>7200</v>
      </c>
      <c r="CR1797" s="32">
        <v>7200</v>
      </c>
      <c r="CS1797" s="32">
        <v>7200</v>
      </c>
      <c r="CT1797" s="32">
        <v>7200</v>
      </c>
      <c r="CU1797" s="32">
        <v>7200</v>
      </c>
      <c r="CV1797" s="32">
        <v>7200</v>
      </c>
      <c r="CW1797" s="32">
        <v>7200</v>
      </c>
      <c r="CX1797" s="32">
        <v>7200</v>
      </c>
      <c r="CZ1797" t="s">
        <v>208</v>
      </c>
      <c r="DA1797" t="s">
        <v>3106</v>
      </c>
      <c r="DB1797">
        <v>0</v>
      </c>
      <c r="DC1797">
        <v>0</v>
      </c>
      <c r="DD1797">
        <v>0</v>
      </c>
      <c r="DE1797">
        <v>0</v>
      </c>
      <c r="DF1797">
        <v>7200</v>
      </c>
      <c r="DG1797">
        <v>7200</v>
      </c>
      <c r="DH1797">
        <v>7200</v>
      </c>
      <c r="DI1797">
        <v>7200</v>
      </c>
      <c r="DJ1797">
        <v>7200</v>
      </c>
      <c r="DK1797">
        <v>7200</v>
      </c>
      <c r="DL1797">
        <v>7200</v>
      </c>
      <c r="DM1797">
        <v>7200</v>
      </c>
      <c r="DN1797">
        <f t="shared" ref="DN1797:DN1860" si="32">SUM(DB1797:DM1797)</f>
        <v>57600</v>
      </c>
    </row>
    <row r="1798" spans="89:118" x14ac:dyDescent="0.45">
      <c r="CK1798" t="s">
        <v>208</v>
      </c>
      <c r="CL1798" t="s">
        <v>3116</v>
      </c>
      <c r="CM1798" s="32">
        <v>17159.886999999999</v>
      </c>
      <c r="CN1798" s="32">
        <v>19790.893</v>
      </c>
      <c r="CO1798" s="32">
        <v>20002.842000000001</v>
      </c>
      <c r="CP1798" s="32">
        <v>20002.842000000001</v>
      </c>
      <c r="CQ1798" s="32">
        <v>20002.842000000001</v>
      </c>
      <c r="CR1798" s="32">
        <v>20002.842000000001</v>
      </c>
      <c r="CS1798" s="32">
        <v>20002.842000000001</v>
      </c>
      <c r="CT1798" s="32">
        <v>20002.842000000001</v>
      </c>
      <c r="CU1798" s="32">
        <v>20002.842000000001</v>
      </c>
      <c r="CV1798" s="32">
        <v>20002.842000000001</v>
      </c>
      <c r="CW1798" s="32">
        <v>20002.842000000001</v>
      </c>
      <c r="CX1798" s="32">
        <v>20002.842000000001</v>
      </c>
      <c r="CZ1798" t="s">
        <v>208</v>
      </c>
      <c r="DA1798" t="s">
        <v>3116</v>
      </c>
      <c r="DB1798">
        <v>17159.886999999999</v>
      </c>
      <c r="DC1798">
        <v>19790.893</v>
      </c>
      <c r="DD1798">
        <v>20002.842000000001</v>
      </c>
      <c r="DE1798">
        <v>20002.842000000001</v>
      </c>
      <c r="DF1798">
        <v>20002.842000000001</v>
      </c>
      <c r="DG1798">
        <v>20002.842000000001</v>
      </c>
      <c r="DH1798">
        <v>20002.842000000001</v>
      </c>
      <c r="DI1798">
        <v>20002.842000000001</v>
      </c>
      <c r="DJ1798">
        <v>20002.842000000001</v>
      </c>
      <c r="DK1798">
        <v>20002.842000000001</v>
      </c>
      <c r="DL1798">
        <v>20002.842000000001</v>
      </c>
      <c r="DM1798">
        <v>20002.842000000001</v>
      </c>
      <c r="DN1798">
        <f t="shared" si="32"/>
        <v>236979.20000000004</v>
      </c>
    </row>
    <row r="1799" spans="89:118" x14ac:dyDescent="0.45">
      <c r="CK1799" t="s">
        <v>208</v>
      </c>
      <c r="CL1799" t="s">
        <v>3112</v>
      </c>
      <c r="CM1799" s="32">
        <v>77801</v>
      </c>
      <c r="CN1799" s="32">
        <v>0</v>
      </c>
      <c r="CO1799" s="32">
        <v>0</v>
      </c>
      <c r="CP1799" s="32">
        <v>0</v>
      </c>
      <c r="CQ1799" s="32">
        <v>181660</v>
      </c>
      <c r="CR1799" s="32">
        <v>181660</v>
      </c>
      <c r="CS1799" s="32">
        <v>181660</v>
      </c>
      <c r="CT1799" s="32">
        <v>181660</v>
      </c>
      <c r="CU1799" s="32">
        <v>181660</v>
      </c>
      <c r="CV1799" s="32">
        <v>181660</v>
      </c>
      <c r="CW1799" s="32">
        <v>181660</v>
      </c>
      <c r="CX1799" s="32">
        <v>181660</v>
      </c>
      <c r="CZ1799" t="s">
        <v>208</v>
      </c>
      <c r="DA1799" t="s">
        <v>3112</v>
      </c>
      <c r="DB1799">
        <v>77801</v>
      </c>
      <c r="DC1799">
        <v>0</v>
      </c>
      <c r="DD1799">
        <v>0</v>
      </c>
      <c r="DE1799">
        <v>0</v>
      </c>
      <c r="DF1799">
        <v>181660</v>
      </c>
      <c r="DG1799">
        <v>181660</v>
      </c>
      <c r="DH1799">
        <v>181660</v>
      </c>
      <c r="DI1799">
        <v>181660</v>
      </c>
      <c r="DJ1799">
        <v>181660</v>
      </c>
      <c r="DK1799">
        <v>181660</v>
      </c>
      <c r="DL1799">
        <v>181660</v>
      </c>
      <c r="DM1799">
        <v>181660</v>
      </c>
      <c r="DN1799">
        <f t="shared" si="32"/>
        <v>1531081</v>
      </c>
    </row>
    <row r="1800" spans="89:118" x14ac:dyDescent="0.45">
      <c r="CK1800" t="s">
        <v>208</v>
      </c>
      <c r="CL1800" t="s">
        <v>3117</v>
      </c>
      <c r="CM1800" s="32">
        <v>0</v>
      </c>
      <c r="CN1800" s="32">
        <v>0</v>
      </c>
      <c r="CO1800" s="32">
        <v>0</v>
      </c>
      <c r="CP1800" s="32">
        <v>0</v>
      </c>
      <c r="CQ1800" s="32">
        <v>0</v>
      </c>
      <c r="CR1800" s="32">
        <v>0</v>
      </c>
      <c r="CS1800" s="32">
        <v>0</v>
      </c>
      <c r="CT1800" s="32">
        <v>0</v>
      </c>
      <c r="CU1800" s="32">
        <v>100</v>
      </c>
      <c r="CV1800" s="32">
        <v>0</v>
      </c>
      <c r="CW1800" s="32">
        <v>0</v>
      </c>
      <c r="CX1800" s="32">
        <v>0</v>
      </c>
      <c r="CZ1800" t="s">
        <v>208</v>
      </c>
      <c r="DA1800" t="s">
        <v>3117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100</v>
      </c>
      <c r="DK1800">
        <v>0</v>
      </c>
      <c r="DL1800">
        <v>0</v>
      </c>
      <c r="DM1800">
        <v>0</v>
      </c>
      <c r="DN1800">
        <f t="shared" si="32"/>
        <v>100</v>
      </c>
    </row>
    <row r="1801" spans="89:118" x14ac:dyDescent="0.45">
      <c r="CK1801" t="s">
        <v>208</v>
      </c>
      <c r="CL1801" t="s">
        <v>3102</v>
      </c>
      <c r="CM1801" s="32">
        <v>891000</v>
      </c>
      <c r="CN1801" s="32">
        <v>527000</v>
      </c>
      <c r="CO1801" s="32">
        <v>527000</v>
      </c>
      <c r="CP1801" s="32">
        <v>527000</v>
      </c>
      <c r="CQ1801" s="32">
        <v>1027000</v>
      </c>
      <c r="CR1801" s="32">
        <v>1027000</v>
      </c>
      <c r="CS1801" s="32">
        <v>1027000</v>
      </c>
      <c r="CT1801" s="32">
        <v>1027000</v>
      </c>
      <c r="CU1801" s="32">
        <v>1027000</v>
      </c>
      <c r="CV1801" s="32">
        <v>1027000</v>
      </c>
      <c r="CW1801" s="32">
        <v>1027000</v>
      </c>
      <c r="CX1801" s="32">
        <v>999900</v>
      </c>
      <c r="CZ1801" t="s">
        <v>208</v>
      </c>
      <c r="DA1801" t="s">
        <v>3102</v>
      </c>
      <c r="DB1801">
        <v>891000</v>
      </c>
      <c r="DC1801">
        <v>527000</v>
      </c>
      <c r="DD1801">
        <v>527000</v>
      </c>
      <c r="DE1801">
        <v>527000</v>
      </c>
      <c r="DF1801">
        <v>1027000</v>
      </c>
      <c r="DG1801">
        <v>1027000</v>
      </c>
      <c r="DH1801">
        <v>1027000</v>
      </c>
      <c r="DI1801">
        <v>1027000</v>
      </c>
      <c r="DJ1801">
        <v>1027000</v>
      </c>
      <c r="DK1801">
        <v>1027000</v>
      </c>
      <c r="DL1801">
        <v>1027000</v>
      </c>
      <c r="DM1801">
        <v>999900</v>
      </c>
      <c r="DN1801">
        <f t="shared" si="32"/>
        <v>10660900</v>
      </c>
    </row>
    <row r="1802" spans="89:118" x14ac:dyDescent="0.45">
      <c r="CK1802" t="s">
        <v>208</v>
      </c>
      <c r="CL1802" t="s">
        <v>3113</v>
      </c>
      <c r="CM1802" s="32">
        <v>279445</v>
      </c>
      <c r="CN1802" s="32">
        <v>104061</v>
      </c>
      <c r="CO1802" s="32">
        <v>94017</v>
      </c>
      <c r="CP1802" s="32">
        <v>33037</v>
      </c>
      <c r="CQ1802" s="32">
        <v>125261</v>
      </c>
      <c r="CR1802" s="32">
        <v>126495</v>
      </c>
      <c r="CS1802" s="32">
        <v>205138</v>
      </c>
      <c r="CT1802" s="32">
        <v>193070</v>
      </c>
      <c r="CU1802" s="32">
        <v>192315</v>
      </c>
      <c r="CV1802" s="32">
        <v>225839</v>
      </c>
      <c r="CW1802" s="32">
        <v>212565</v>
      </c>
      <c r="CX1802" s="32">
        <v>165617</v>
      </c>
      <c r="CZ1802" t="s">
        <v>208</v>
      </c>
      <c r="DA1802" t="s">
        <v>3113</v>
      </c>
      <c r="DB1802">
        <v>279445</v>
      </c>
      <c r="DC1802">
        <v>104061</v>
      </c>
      <c r="DD1802">
        <v>94017</v>
      </c>
      <c r="DE1802">
        <v>33037</v>
      </c>
      <c r="DF1802">
        <v>125261</v>
      </c>
      <c r="DG1802">
        <v>126495</v>
      </c>
      <c r="DH1802">
        <v>205138</v>
      </c>
      <c r="DI1802">
        <v>193070</v>
      </c>
      <c r="DJ1802">
        <v>192315</v>
      </c>
      <c r="DK1802">
        <v>225839</v>
      </c>
      <c r="DL1802">
        <v>212565</v>
      </c>
      <c r="DM1802">
        <v>165617</v>
      </c>
      <c r="DN1802">
        <f t="shared" si="32"/>
        <v>1956860</v>
      </c>
    </row>
    <row r="1803" spans="89:118" x14ac:dyDescent="0.45">
      <c r="CK1803" t="s">
        <v>208</v>
      </c>
      <c r="CL1803" t="s">
        <v>3402</v>
      </c>
      <c r="CM1803" s="32">
        <v>349</v>
      </c>
      <c r="CN1803" s="32">
        <v>0</v>
      </c>
      <c r="CO1803" s="32">
        <v>0</v>
      </c>
      <c r="CP1803" s="32">
        <v>0</v>
      </c>
      <c r="CQ1803" s="32">
        <v>345712</v>
      </c>
      <c r="CR1803" s="32">
        <v>345478</v>
      </c>
      <c r="CS1803" s="32">
        <v>345712</v>
      </c>
      <c r="CT1803" s="32">
        <v>345712</v>
      </c>
      <c r="CU1803" s="32">
        <v>345400</v>
      </c>
      <c r="CV1803" s="32">
        <v>345517</v>
      </c>
      <c r="CW1803" s="32">
        <v>345400</v>
      </c>
      <c r="CX1803" s="32">
        <v>345439</v>
      </c>
      <c r="CZ1803" t="s">
        <v>208</v>
      </c>
      <c r="DA1803" t="s">
        <v>3402</v>
      </c>
      <c r="DB1803">
        <v>349</v>
      </c>
      <c r="DC1803">
        <v>0</v>
      </c>
      <c r="DD1803">
        <v>0</v>
      </c>
      <c r="DE1803">
        <v>0</v>
      </c>
      <c r="DF1803">
        <v>345712</v>
      </c>
      <c r="DG1803">
        <v>345478</v>
      </c>
      <c r="DH1803">
        <v>345712</v>
      </c>
      <c r="DI1803">
        <v>345712</v>
      </c>
      <c r="DJ1803">
        <v>345400</v>
      </c>
      <c r="DK1803">
        <v>345517</v>
      </c>
      <c r="DL1803">
        <v>345400</v>
      </c>
      <c r="DM1803">
        <v>345439</v>
      </c>
      <c r="DN1803">
        <f t="shared" si="32"/>
        <v>2764719</v>
      </c>
    </row>
    <row r="1804" spans="89:118" x14ac:dyDescent="0.45">
      <c r="CK1804" t="s">
        <v>208</v>
      </c>
      <c r="CL1804" t="s">
        <v>3781</v>
      </c>
      <c r="CM1804" s="32">
        <v>-4683</v>
      </c>
      <c r="CN1804" s="32">
        <v>0</v>
      </c>
      <c r="CO1804" s="32">
        <v>0</v>
      </c>
      <c r="CP1804" s="32">
        <v>0</v>
      </c>
      <c r="CQ1804" s="32">
        <v>0</v>
      </c>
      <c r="CR1804" s="32">
        <v>0</v>
      </c>
      <c r="CS1804" s="32">
        <v>0</v>
      </c>
      <c r="CT1804" s="32">
        <v>0</v>
      </c>
      <c r="CU1804" s="32">
        <v>0</v>
      </c>
      <c r="CV1804" s="32">
        <v>0</v>
      </c>
      <c r="CW1804" s="32">
        <v>0</v>
      </c>
      <c r="CX1804" s="32">
        <v>0</v>
      </c>
      <c r="CZ1804" t="s">
        <v>208</v>
      </c>
      <c r="DA1804" t="s">
        <v>3781</v>
      </c>
      <c r="DB1804">
        <v>-4683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f t="shared" si="32"/>
        <v>-4683</v>
      </c>
    </row>
    <row r="1805" spans="89:118" x14ac:dyDescent="0.45">
      <c r="CK1805" t="s">
        <v>208</v>
      </c>
      <c r="CL1805" t="s">
        <v>3103</v>
      </c>
      <c r="CM1805" s="32">
        <v>52695</v>
      </c>
      <c r="CN1805" s="32">
        <v>6955</v>
      </c>
      <c r="CO1805" s="32">
        <v>5934</v>
      </c>
      <c r="CP1805" s="32">
        <v>0</v>
      </c>
      <c r="CQ1805" s="32">
        <v>95811</v>
      </c>
      <c r="CR1805" s="32">
        <v>101188</v>
      </c>
      <c r="CS1805" s="32">
        <v>100226</v>
      </c>
      <c r="CT1805" s="32">
        <v>100971</v>
      </c>
      <c r="CU1805" s="32">
        <v>100713</v>
      </c>
      <c r="CV1805" s="32">
        <v>100532</v>
      </c>
      <c r="CW1805" s="32">
        <v>100151</v>
      </c>
      <c r="CX1805" s="32">
        <v>99571</v>
      </c>
      <c r="CZ1805" t="s">
        <v>208</v>
      </c>
      <c r="DA1805" t="s">
        <v>3103</v>
      </c>
      <c r="DB1805">
        <v>52695</v>
      </c>
      <c r="DC1805">
        <v>6955</v>
      </c>
      <c r="DD1805">
        <v>5934</v>
      </c>
      <c r="DE1805">
        <v>0</v>
      </c>
      <c r="DF1805">
        <v>95811</v>
      </c>
      <c r="DG1805">
        <v>101188</v>
      </c>
      <c r="DH1805">
        <v>100226</v>
      </c>
      <c r="DI1805">
        <v>100971</v>
      </c>
      <c r="DJ1805">
        <v>100713</v>
      </c>
      <c r="DK1805">
        <v>100532</v>
      </c>
      <c r="DL1805">
        <v>100151</v>
      </c>
      <c r="DM1805">
        <v>99571</v>
      </c>
      <c r="DN1805">
        <f t="shared" si="32"/>
        <v>864747</v>
      </c>
    </row>
    <row r="1806" spans="89:118" x14ac:dyDescent="0.45">
      <c r="CK1806" t="s">
        <v>208</v>
      </c>
      <c r="CL1806" t="s">
        <v>3107</v>
      </c>
      <c r="CM1806" s="32">
        <v>65</v>
      </c>
      <c r="CN1806" s="32">
        <v>0</v>
      </c>
      <c r="CO1806" s="32">
        <v>0</v>
      </c>
      <c r="CP1806" s="32">
        <v>0</v>
      </c>
      <c r="CQ1806" s="32">
        <v>48600</v>
      </c>
      <c r="CR1806" s="32">
        <v>48600</v>
      </c>
      <c r="CS1806" s="32">
        <v>48600</v>
      </c>
      <c r="CT1806" s="32">
        <v>48600</v>
      </c>
      <c r="CU1806" s="32">
        <v>48600</v>
      </c>
      <c r="CV1806" s="32">
        <v>48600</v>
      </c>
      <c r="CW1806" s="32">
        <v>48600</v>
      </c>
      <c r="CX1806" s="32">
        <v>48600</v>
      </c>
      <c r="CZ1806" t="s">
        <v>208</v>
      </c>
      <c r="DA1806" t="s">
        <v>3107</v>
      </c>
      <c r="DB1806">
        <v>65</v>
      </c>
      <c r="DC1806">
        <v>0</v>
      </c>
      <c r="DD1806">
        <v>0</v>
      </c>
      <c r="DE1806">
        <v>0</v>
      </c>
      <c r="DF1806">
        <v>48600</v>
      </c>
      <c r="DG1806">
        <v>48600</v>
      </c>
      <c r="DH1806">
        <v>48600</v>
      </c>
      <c r="DI1806">
        <v>48600</v>
      </c>
      <c r="DJ1806">
        <v>48600</v>
      </c>
      <c r="DK1806">
        <v>48600</v>
      </c>
      <c r="DL1806">
        <v>48600</v>
      </c>
      <c r="DM1806">
        <v>48600</v>
      </c>
      <c r="DN1806">
        <f t="shared" si="32"/>
        <v>388865</v>
      </c>
    </row>
    <row r="1807" spans="89:118" x14ac:dyDescent="0.45">
      <c r="CK1807" t="s">
        <v>105</v>
      </c>
      <c r="CL1807" t="s">
        <v>3119</v>
      </c>
      <c r="CM1807" s="32">
        <v>-5943</v>
      </c>
      <c r="CN1807" s="32">
        <v>-2005</v>
      </c>
      <c r="CO1807" s="32">
        <v>-2154</v>
      </c>
      <c r="CP1807" s="32">
        <v>-1818</v>
      </c>
      <c r="CQ1807" s="32">
        <v>-1856</v>
      </c>
      <c r="CR1807" s="32">
        <v>-1916</v>
      </c>
      <c r="CS1807" s="32">
        <v>-3038</v>
      </c>
      <c r="CT1807" s="32">
        <v>-3110</v>
      </c>
      <c r="CU1807" s="32">
        <v>-3130</v>
      </c>
      <c r="CV1807" s="32">
        <v>-3058</v>
      </c>
      <c r="CW1807" s="32">
        <v>-3034</v>
      </c>
      <c r="CX1807" s="32">
        <v>-3149</v>
      </c>
      <c r="CZ1807" t="s">
        <v>105</v>
      </c>
      <c r="DA1807" t="s">
        <v>3119</v>
      </c>
      <c r="DB1807">
        <v>-5943</v>
      </c>
      <c r="DC1807">
        <v>-2005</v>
      </c>
      <c r="DD1807">
        <v>-2154</v>
      </c>
      <c r="DE1807">
        <v>-1818</v>
      </c>
      <c r="DF1807">
        <v>-1856</v>
      </c>
      <c r="DG1807">
        <v>-1916</v>
      </c>
      <c r="DH1807">
        <v>-3038</v>
      </c>
      <c r="DI1807">
        <v>-3110</v>
      </c>
      <c r="DJ1807">
        <v>-3130</v>
      </c>
      <c r="DK1807">
        <v>-3058</v>
      </c>
      <c r="DL1807">
        <v>-3034</v>
      </c>
      <c r="DM1807">
        <v>-3149</v>
      </c>
      <c r="DN1807">
        <f t="shared" si="32"/>
        <v>-34211</v>
      </c>
    </row>
    <row r="1808" spans="89:118" x14ac:dyDescent="0.45">
      <c r="CK1808" t="s">
        <v>105</v>
      </c>
      <c r="CL1808" t="s">
        <v>3115</v>
      </c>
      <c r="CM1808" s="32">
        <v>425789.23499999999</v>
      </c>
      <c r="CN1808" s="32">
        <v>372513.63</v>
      </c>
      <c r="CO1808" s="32">
        <v>342803.15100000001</v>
      </c>
      <c r="CP1808" s="32">
        <v>307591.67300000001</v>
      </c>
      <c r="CQ1808" s="32">
        <v>308786.07799999998</v>
      </c>
      <c r="CR1808" s="32">
        <v>382290.12</v>
      </c>
      <c r="CS1808" s="32">
        <v>449206.48599999998</v>
      </c>
      <c r="CT1808" s="32">
        <v>419519.48700000002</v>
      </c>
      <c r="CU1808" s="32">
        <v>429687.22499999998</v>
      </c>
      <c r="CV1808" s="32">
        <v>420799.69900000002</v>
      </c>
      <c r="CW1808" s="32">
        <v>420762.68800000002</v>
      </c>
      <c r="CX1808" s="32">
        <v>404590.68800000002</v>
      </c>
      <c r="CZ1808" t="s">
        <v>105</v>
      </c>
      <c r="DA1808" t="s">
        <v>3115</v>
      </c>
      <c r="DB1808">
        <v>425789.23499999999</v>
      </c>
      <c r="DC1808">
        <v>372513.63</v>
      </c>
      <c r="DD1808">
        <v>342803.15100000001</v>
      </c>
      <c r="DE1808">
        <v>307591.67300000001</v>
      </c>
      <c r="DF1808">
        <v>308786.07799999998</v>
      </c>
      <c r="DG1808">
        <v>382290.12</v>
      </c>
      <c r="DH1808">
        <v>449206.48599999998</v>
      </c>
      <c r="DI1808">
        <v>419519.48700000002</v>
      </c>
      <c r="DJ1808">
        <v>429687.22499999998</v>
      </c>
      <c r="DK1808">
        <v>420799.69900000002</v>
      </c>
      <c r="DL1808">
        <v>420762.68800000002</v>
      </c>
      <c r="DM1808">
        <v>404590.68800000002</v>
      </c>
      <c r="DN1808">
        <f t="shared" si="32"/>
        <v>4684340.16</v>
      </c>
    </row>
    <row r="1809" spans="89:118" x14ac:dyDescent="0.45">
      <c r="CK1809" t="s">
        <v>105</v>
      </c>
      <c r="CL1809" t="s">
        <v>3100</v>
      </c>
      <c r="CM1809" s="32">
        <v>0</v>
      </c>
      <c r="CN1809" s="32">
        <v>0</v>
      </c>
      <c r="CO1809" s="32">
        <v>0</v>
      </c>
      <c r="CP1809" s="32">
        <v>0</v>
      </c>
      <c r="CQ1809" s="32">
        <v>195000</v>
      </c>
      <c r="CR1809" s="32">
        <v>195000</v>
      </c>
      <c r="CS1809" s="32">
        <v>195000</v>
      </c>
      <c r="CT1809" s="32">
        <v>195000</v>
      </c>
      <c r="CU1809" s="32">
        <v>195000</v>
      </c>
      <c r="CV1809" s="32">
        <v>195000</v>
      </c>
      <c r="CW1809" s="32">
        <v>195000</v>
      </c>
      <c r="CX1809" s="32">
        <v>195000</v>
      </c>
      <c r="CZ1809" t="s">
        <v>105</v>
      </c>
      <c r="DA1809" t="s">
        <v>3100</v>
      </c>
      <c r="DB1809">
        <v>0</v>
      </c>
      <c r="DC1809">
        <v>0</v>
      </c>
      <c r="DD1809">
        <v>0</v>
      </c>
      <c r="DE1809">
        <v>0</v>
      </c>
      <c r="DF1809">
        <v>195000</v>
      </c>
      <c r="DG1809">
        <v>195000</v>
      </c>
      <c r="DH1809">
        <v>195000</v>
      </c>
      <c r="DI1809">
        <v>195000</v>
      </c>
      <c r="DJ1809">
        <v>195000</v>
      </c>
      <c r="DK1809">
        <v>195000</v>
      </c>
      <c r="DL1809">
        <v>195000</v>
      </c>
      <c r="DM1809">
        <v>195000</v>
      </c>
      <c r="DN1809">
        <f t="shared" si="32"/>
        <v>1560000</v>
      </c>
    </row>
    <row r="1810" spans="89:118" x14ac:dyDescent="0.45">
      <c r="CK1810" t="s">
        <v>105</v>
      </c>
      <c r="CL1810" t="s">
        <v>3116</v>
      </c>
      <c r="CM1810" s="32">
        <v>117918.535</v>
      </c>
      <c r="CN1810" s="32">
        <v>117918.535</v>
      </c>
      <c r="CO1810" s="32">
        <v>109965.535</v>
      </c>
      <c r="CP1810" s="32">
        <v>118063.535</v>
      </c>
      <c r="CQ1810" s="32">
        <v>117917.535</v>
      </c>
      <c r="CR1810" s="32">
        <v>63978.535000000003</v>
      </c>
      <c r="CS1810" s="32">
        <v>82097.535000000003</v>
      </c>
      <c r="CT1810" s="32">
        <v>80974.535000000003</v>
      </c>
      <c r="CU1810" s="32">
        <v>81927.535000000003</v>
      </c>
      <c r="CV1810" s="32">
        <v>72277.535000000003</v>
      </c>
      <c r="CW1810" s="32">
        <v>82015.535000000003</v>
      </c>
      <c r="CX1810" s="32">
        <v>74446.535000000003</v>
      </c>
      <c r="CZ1810" t="s">
        <v>105</v>
      </c>
      <c r="DA1810" t="s">
        <v>3116</v>
      </c>
      <c r="DB1810">
        <v>117918.535</v>
      </c>
      <c r="DC1810">
        <v>117918.535</v>
      </c>
      <c r="DD1810">
        <v>109965.535</v>
      </c>
      <c r="DE1810">
        <v>118063.535</v>
      </c>
      <c r="DF1810">
        <v>117917.535</v>
      </c>
      <c r="DG1810">
        <v>63978.535000000003</v>
      </c>
      <c r="DH1810">
        <v>82097.535000000003</v>
      </c>
      <c r="DI1810">
        <v>80974.535000000003</v>
      </c>
      <c r="DJ1810">
        <v>81927.535000000003</v>
      </c>
      <c r="DK1810">
        <v>72277.535000000003</v>
      </c>
      <c r="DL1810">
        <v>82015.535000000003</v>
      </c>
      <c r="DM1810">
        <v>74446.535000000003</v>
      </c>
      <c r="DN1810">
        <f t="shared" si="32"/>
        <v>1119501.4200000002</v>
      </c>
    </row>
    <row r="1811" spans="89:118" x14ac:dyDescent="0.45">
      <c r="CK1811" t="s">
        <v>105</v>
      </c>
      <c r="CL1811" t="s">
        <v>3102</v>
      </c>
      <c r="CM1811" s="32">
        <v>0</v>
      </c>
      <c r="CN1811" s="32">
        <v>0</v>
      </c>
      <c r="CO1811" s="32">
        <v>0</v>
      </c>
      <c r="CP1811" s="32">
        <v>0</v>
      </c>
      <c r="CQ1811" s="32">
        <v>158000</v>
      </c>
      <c r="CR1811" s="32">
        <v>158000</v>
      </c>
      <c r="CS1811" s="32">
        <v>158000</v>
      </c>
      <c r="CT1811" s="32">
        <v>158000</v>
      </c>
      <c r="CU1811" s="32">
        <v>158000</v>
      </c>
      <c r="CV1811" s="32">
        <v>158000</v>
      </c>
      <c r="CW1811" s="32">
        <v>158000</v>
      </c>
      <c r="CX1811" s="32">
        <v>158000</v>
      </c>
      <c r="CZ1811" t="s">
        <v>105</v>
      </c>
      <c r="DA1811" t="s">
        <v>3102</v>
      </c>
      <c r="DB1811">
        <v>0</v>
      </c>
      <c r="DC1811">
        <v>0</v>
      </c>
      <c r="DD1811">
        <v>0</v>
      </c>
      <c r="DE1811">
        <v>0</v>
      </c>
      <c r="DF1811">
        <v>158000</v>
      </c>
      <c r="DG1811">
        <v>158000</v>
      </c>
      <c r="DH1811">
        <v>158000</v>
      </c>
      <c r="DI1811">
        <v>158000</v>
      </c>
      <c r="DJ1811">
        <v>158000</v>
      </c>
      <c r="DK1811">
        <v>158000</v>
      </c>
      <c r="DL1811">
        <v>158000</v>
      </c>
      <c r="DM1811">
        <v>158000</v>
      </c>
      <c r="DN1811">
        <f t="shared" si="32"/>
        <v>1264000</v>
      </c>
    </row>
    <row r="1812" spans="89:118" x14ac:dyDescent="0.45">
      <c r="CK1812" t="s">
        <v>578</v>
      </c>
      <c r="CL1812" t="s">
        <v>3109</v>
      </c>
      <c r="CM1812" s="32">
        <v>3130</v>
      </c>
      <c r="CN1812" s="32">
        <v>3130</v>
      </c>
      <c r="CO1812" s="32">
        <v>3130</v>
      </c>
      <c r="CP1812" s="32">
        <v>3130</v>
      </c>
      <c r="CQ1812" s="32">
        <v>3130</v>
      </c>
      <c r="CR1812" s="32">
        <v>3180</v>
      </c>
      <c r="CS1812" s="32">
        <v>3130</v>
      </c>
      <c r="CT1812" s="32">
        <v>4330</v>
      </c>
      <c r="CU1812" s="32">
        <v>4330</v>
      </c>
      <c r="CV1812" s="32">
        <v>4330</v>
      </c>
      <c r="CW1812" s="32">
        <v>3400</v>
      </c>
      <c r="CX1812" s="32">
        <v>3400</v>
      </c>
      <c r="CZ1812" t="s">
        <v>578</v>
      </c>
      <c r="DA1812" t="s">
        <v>3109</v>
      </c>
      <c r="DB1812">
        <v>3130</v>
      </c>
      <c r="DC1812">
        <v>3130</v>
      </c>
      <c r="DD1812">
        <v>3130</v>
      </c>
      <c r="DE1812">
        <v>3130</v>
      </c>
      <c r="DF1812">
        <v>3130</v>
      </c>
      <c r="DG1812">
        <v>3180</v>
      </c>
      <c r="DH1812">
        <v>3130</v>
      </c>
      <c r="DI1812">
        <v>4330</v>
      </c>
      <c r="DJ1812">
        <v>4330</v>
      </c>
      <c r="DK1812">
        <v>4330</v>
      </c>
      <c r="DL1812">
        <v>3400</v>
      </c>
      <c r="DM1812">
        <v>3400</v>
      </c>
      <c r="DN1812">
        <f t="shared" si="32"/>
        <v>41750</v>
      </c>
    </row>
    <row r="1813" spans="89:118" x14ac:dyDescent="0.45">
      <c r="CK1813" t="s">
        <v>578</v>
      </c>
      <c r="CL1813" t="s">
        <v>3111</v>
      </c>
      <c r="CM1813" s="32">
        <v>0</v>
      </c>
      <c r="CN1813" s="32">
        <v>0</v>
      </c>
      <c r="CO1813" s="32">
        <v>0</v>
      </c>
      <c r="CP1813" s="32">
        <v>0</v>
      </c>
      <c r="CQ1813" s="32">
        <v>0</v>
      </c>
      <c r="CR1813" s="32">
        <v>0</v>
      </c>
      <c r="CS1813" s="32">
        <v>0</v>
      </c>
      <c r="CT1813" s="32">
        <v>0</v>
      </c>
      <c r="CU1813" s="32">
        <v>0</v>
      </c>
      <c r="CV1813" s="32">
        <v>0</v>
      </c>
      <c r="CW1813" s="32">
        <v>0</v>
      </c>
      <c r="CX1813" s="32">
        <v>0</v>
      </c>
      <c r="CZ1813" t="s">
        <v>578</v>
      </c>
      <c r="DA1813" t="s">
        <v>3111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f t="shared" si="32"/>
        <v>0</v>
      </c>
    </row>
    <row r="1814" spans="89:118" x14ac:dyDescent="0.45">
      <c r="CK1814" t="s">
        <v>578</v>
      </c>
      <c r="CL1814" t="s">
        <v>3100</v>
      </c>
      <c r="CM1814" s="32">
        <v>73780</v>
      </c>
      <c r="CN1814" s="32">
        <v>73780</v>
      </c>
      <c r="CO1814" s="32">
        <v>73780</v>
      </c>
      <c r="CP1814" s="32">
        <v>73780</v>
      </c>
      <c r="CQ1814" s="32">
        <v>74097.682000000001</v>
      </c>
      <c r="CR1814" s="32">
        <v>73780</v>
      </c>
      <c r="CS1814" s="32">
        <v>73780</v>
      </c>
      <c r="CT1814" s="32">
        <v>73780</v>
      </c>
      <c r="CU1814" s="32">
        <v>73780</v>
      </c>
      <c r="CV1814" s="32">
        <v>73780</v>
      </c>
      <c r="CW1814" s="32">
        <v>73780</v>
      </c>
      <c r="CX1814" s="32">
        <v>73780</v>
      </c>
      <c r="CZ1814" t="s">
        <v>578</v>
      </c>
      <c r="DA1814" t="s">
        <v>3100</v>
      </c>
      <c r="DB1814">
        <v>73780</v>
      </c>
      <c r="DC1814">
        <v>73780</v>
      </c>
      <c r="DD1814">
        <v>73780</v>
      </c>
      <c r="DE1814">
        <v>73780</v>
      </c>
      <c r="DF1814">
        <v>74097.682000000001</v>
      </c>
      <c r="DG1814">
        <v>73780</v>
      </c>
      <c r="DH1814">
        <v>73780</v>
      </c>
      <c r="DI1814">
        <v>73780</v>
      </c>
      <c r="DJ1814">
        <v>73780</v>
      </c>
      <c r="DK1814">
        <v>73780</v>
      </c>
      <c r="DL1814">
        <v>73780</v>
      </c>
      <c r="DM1814">
        <v>73780</v>
      </c>
      <c r="DN1814">
        <f t="shared" si="32"/>
        <v>885677.68200000003</v>
      </c>
    </row>
    <row r="1815" spans="89:118" x14ac:dyDescent="0.45">
      <c r="CK1815" t="s">
        <v>578</v>
      </c>
      <c r="CL1815" t="s">
        <v>3112</v>
      </c>
      <c r="CM1815" s="32">
        <v>20000</v>
      </c>
      <c r="CN1815" s="32">
        <v>20000</v>
      </c>
      <c r="CO1815" s="32">
        <v>20000</v>
      </c>
      <c r="CP1815" s="32">
        <v>20000</v>
      </c>
      <c r="CQ1815" s="32">
        <v>20000</v>
      </c>
      <c r="CR1815" s="32">
        <v>20000</v>
      </c>
      <c r="CS1815" s="32">
        <v>20000</v>
      </c>
      <c r="CT1815" s="32">
        <v>20000</v>
      </c>
      <c r="CU1815" s="32">
        <v>20000</v>
      </c>
      <c r="CV1815" s="32">
        <v>20000</v>
      </c>
      <c r="CW1815" s="32">
        <v>20000</v>
      </c>
      <c r="CX1815" s="32">
        <v>20000</v>
      </c>
      <c r="CZ1815" t="s">
        <v>578</v>
      </c>
      <c r="DA1815" t="s">
        <v>3112</v>
      </c>
      <c r="DB1815">
        <v>20000</v>
      </c>
      <c r="DC1815">
        <v>20000</v>
      </c>
      <c r="DD1815">
        <v>20000</v>
      </c>
      <c r="DE1815">
        <v>20000</v>
      </c>
      <c r="DF1815">
        <v>20000</v>
      </c>
      <c r="DG1815">
        <v>20000</v>
      </c>
      <c r="DH1815">
        <v>20000</v>
      </c>
      <c r="DI1815">
        <v>20000</v>
      </c>
      <c r="DJ1815">
        <v>20000</v>
      </c>
      <c r="DK1815">
        <v>20000</v>
      </c>
      <c r="DL1815">
        <v>20000</v>
      </c>
      <c r="DM1815">
        <v>20000</v>
      </c>
      <c r="DN1815">
        <f t="shared" si="32"/>
        <v>240000</v>
      </c>
    </row>
    <row r="1816" spans="89:118" x14ac:dyDescent="0.45">
      <c r="CK1816" t="s">
        <v>578</v>
      </c>
      <c r="CL1816" t="s">
        <v>3113</v>
      </c>
      <c r="CM1816" s="32">
        <v>29762</v>
      </c>
      <c r="CN1816" s="32">
        <v>30137</v>
      </c>
      <c r="CO1816" s="32">
        <v>30436</v>
      </c>
      <c r="CP1816" s="32">
        <v>30617</v>
      </c>
      <c r="CQ1816" s="32">
        <v>30885</v>
      </c>
      <c r="CR1816" s="32">
        <v>29746</v>
      </c>
      <c r="CS1816" s="32">
        <v>31593</v>
      </c>
      <c r="CT1816" s="32">
        <v>30438</v>
      </c>
      <c r="CU1816" s="32">
        <v>31247</v>
      </c>
      <c r="CV1816" s="32">
        <v>28639</v>
      </c>
      <c r="CW1816" s="32">
        <v>29342</v>
      </c>
      <c r="CX1816" s="32">
        <v>29179</v>
      </c>
      <c r="CZ1816" t="s">
        <v>578</v>
      </c>
      <c r="DA1816" t="s">
        <v>3113</v>
      </c>
      <c r="DB1816">
        <v>29762</v>
      </c>
      <c r="DC1816">
        <v>30137</v>
      </c>
      <c r="DD1816">
        <v>30436</v>
      </c>
      <c r="DE1816">
        <v>30617</v>
      </c>
      <c r="DF1816">
        <v>30885</v>
      </c>
      <c r="DG1816">
        <v>29746</v>
      </c>
      <c r="DH1816">
        <v>31593</v>
      </c>
      <c r="DI1816">
        <v>30438</v>
      </c>
      <c r="DJ1816">
        <v>31247</v>
      </c>
      <c r="DK1816">
        <v>28639</v>
      </c>
      <c r="DL1816">
        <v>29342</v>
      </c>
      <c r="DM1816">
        <v>29179</v>
      </c>
      <c r="DN1816">
        <f t="shared" si="32"/>
        <v>362021</v>
      </c>
    </row>
    <row r="1817" spans="89:118" x14ac:dyDescent="0.45">
      <c r="CK1817" t="s">
        <v>578</v>
      </c>
      <c r="CL1817" t="s">
        <v>3101</v>
      </c>
      <c r="CM1817" s="32">
        <v>0</v>
      </c>
      <c r="CN1817" s="32">
        <v>0</v>
      </c>
      <c r="CO1817" s="32">
        <v>0</v>
      </c>
      <c r="CP1817" s="32">
        <v>0</v>
      </c>
      <c r="CQ1817" s="32">
        <v>0</v>
      </c>
      <c r="CR1817" s="32">
        <v>0</v>
      </c>
      <c r="CS1817" s="32">
        <v>0</v>
      </c>
      <c r="CT1817" s="32">
        <v>0</v>
      </c>
      <c r="CU1817" s="32">
        <v>0</v>
      </c>
      <c r="CV1817" s="32">
        <v>0</v>
      </c>
      <c r="CW1817" s="32">
        <v>0</v>
      </c>
      <c r="CX1817" s="32">
        <v>0</v>
      </c>
      <c r="CZ1817" t="s">
        <v>578</v>
      </c>
      <c r="DA1817" t="s">
        <v>3101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f t="shared" si="32"/>
        <v>0</v>
      </c>
    </row>
    <row r="1818" spans="89:118" x14ac:dyDescent="0.45">
      <c r="CK1818" t="s">
        <v>578</v>
      </c>
      <c r="CL1818" t="s">
        <v>3118</v>
      </c>
      <c r="CM1818" s="32">
        <v>2000</v>
      </c>
      <c r="CN1818" s="32">
        <v>2000</v>
      </c>
      <c r="CO1818" s="32">
        <v>2000</v>
      </c>
      <c r="CP1818" s="32">
        <v>2000</v>
      </c>
      <c r="CQ1818" s="32">
        <v>2000</v>
      </c>
      <c r="CR1818" s="32">
        <v>2000</v>
      </c>
      <c r="CS1818" s="32">
        <v>2000</v>
      </c>
      <c r="CT1818" s="32">
        <v>2000</v>
      </c>
      <c r="CU1818" s="32">
        <v>2000</v>
      </c>
      <c r="CV1818" s="32">
        <v>2000</v>
      </c>
      <c r="CW1818" s="32">
        <v>2000</v>
      </c>
      <c r="CX1818" s="32">
        <v>2000</v>
      </c>
      <c r="CZ1818" t="s">
        <v>578</v>
      </c>
      <c r="DA1818" t="s">
        <v>3118</v>
      </c>
      <c r="DB1818">
        <v>2000</v>
      </c>
      <c r="DC1818">
        <v>2000</v>
      </c>
      <c r="DD1818">
        <v>2000</v>
      </c>
      <c r="DE1818">
        <v>2000</v>
      </c>
      <c r="DF1818">
        <v>2000</v>
      </c>
      <c r="DG1818">
        <v>2000</v>
      </c>
      <c r="DH1818">
        <v>2000</v>
      </c>
      <c r="DI1818">
        <v>2000</v>
      </c>
      <c r="DJ1818">
        <v>2000</v>
      </c>
      <c r="DK1818">
        <v>2000</v>
      </c>
      <c r="DL1818">
        <v>2000</v>
      </c>
      <c r="DM1818">
        <v>2000</v>
      </c>
      <c r="DN1818">
        <f t="shared" si="32"/>
        <v>24000</v>
      </c>
    </row>
    <row r="1819" spans="89:118" x14ac:dyDescent="0.45">
      <c r="CK1819" t="s">
        <v>578</v>
      </c>
      <c r="CL1819" t="s">
        <v>3103</v>
      </c>
      <c r="CM1819" s="32">
        <v>25653</v>
      </c>
      <c r="CN1819" s="32">
        <v>25500</v>
      </c>
      <c r="CO1819" s="32">
        <v>25352</v>
      </c>
      <c r="CP1819" s="32">
        <v>28165</v>
      </c>
      <c r="CQ1819" s="32">
        <v>26483</v>
      </c>
      <c r="CR1819" s="32">
        <v>27242</v>
      </c>
      <c r="CS1819" s="32">
        <v>27543</v>
      </c>
      <c r="CT1819" s="32">
        <v>11891</v>
      </c>
      <c r="CU1819" s="32">
        <v>12107</v>
      </c>
      <c r="CV1819" s="32">
        <v>11950</v>
      </c>
      <c r="CW1819" s="32">
        <v>11924</v>
      </c>
      <c r="CX1819" s="32">
        <v>12480</v>
      </c>
      <c r="CZ1819" t="s">
        <v>578</v>
      </c>
      <c r="DA1819" t="s">
        <v>3103</v>
      </c>
      <c r="DB1819">
        <v>25653</v>
      </c>
      <c r="DC1819">
        <v>25500</v>
      </c>
      <c r="DD1819">
        <v>25352</v>
      </c>
      <c r="DE1819">
        <v>28165</v>
      </c>
      <c r="DF1819">
        <v>26483</v>
      </c>
      <c r="DG1819">
        <v>27242</v>
      </c>
      <c r="DH1819">
        <v>27543</v>
      </c>
      <c r="DI1819">
        <v>11891</v>
      </c>
      <c r="DJ1819">
        <v>12107</v>
      </c>
      <c r="DK1819">
        <v>11950</v>
      </c>
      <c r="DL1819">
        <v>11924</v>
      </c>
      <c r="DM1819">
        <v>12480</v>
      </c>
      <c r="DN1819">
        <f t="shared" si="32"/>
        <v>246290</v>
      </c>
    </row>
    <row r="1820" spans="89:118" x14ac:dyDescent="0.45">
      <c r="CK1820" t="s">
        <v>578</v>
      </c>
      <c r="CL1820" t="s">
        <v>3107</v>
      </c>
      <c r="CM1820" s="32">
        <v>25638</v>
      </c>
      <c r="CN1820" s="32">
        <v>25872</v>
      </c>
      <c r="CO1820" s="32">
        <v>25755</v>
      </c>
      <c r="CP1820" s="32">
        <v>25638</v>
      </c>
      <c r="CQ1820" s="32">
        <v>26613</v>
      </c>
      <c r="CR1820" s="32">
        <v>26223</v>
      </c>
      <c r="CS1820" s="32">
        <v>26067</v>
      </c>
      <c r="CT1820" s="32">
        <v>23633</v>
      </c>
      <c r="CU1820" s="32">
        <v>23945</v>
      </c>
      <c r="CV1820" s="32">
        <v>23321</v>
      </c>
      <c r="CW1820" s="32">
        <v>23516</v>
      </c>
      <c r="CX1820" s="32">
        <v>23048</v>
      </c>
      <c r="CZ1820" t="s">
        <v>578</v>
      </c>
      <c r="DA1820" t="s">
        <v>3107</v>
      </c>
      <c r="DB1820">
        <v>25638</v>
      </c>
      <c r="DC1820">
        <v>25872</v>
      </c>
      <c r="DD1820">
        <v>25755</v>
      </c>
      <c r="DE1820">
        <v>25638</v>
      </c>
      <c r="DF1820">
        <v>26613</v>
      </c>
      <c r="DG1820">
        <v>26223</v>
      </c>
      <c r="DH1820">
        <v>26067</v>
      </c>
      <c r="DI1820">
        <v>23633</v>
      </c>
      <c r="DJ1820">
        <v>23945</v>
      </c>
      <c r="DK1820">
        <v>23321</v>
      </c>
      <c r="DL1820">
        <v>23516</v>
      </c>
      <c r="DM1820">
        <v>23048</v>
      </c>
      <c r="DN1820">
        <f t="shared" si="32"/>
        <v>299269</v>
      </c>
    </row>
    <row r="1821" spans="89:118" x14ac:dyDescent="0.45">
      <c r="CK1821" t="s">
        <v>1053</v>
      </c>
      <c r="CL1821" t="s">
        <v>3109</v>
      </c>
      <c r="CM1821" s="32">
        <v>14823</v>
      </c>
      <c r="CN1821" s="32">
        <v>14723</v>
      </c>
      <c r="CO1821" s="32">
        <v>14723</v>
      </c>
      <c r="CP1821" s="32">
        <v>12816</v>
      </c>
      <c r="CQ1821" s="32">
        <v>7620</v>
      </c>
      <c r="CR1821" s="32">
        <v>7570</v>
      </c>
      <c r="CS1821" s="32">
        <v>7670</v>
      </c>
      <c r="CT1821" s="32">
        <v>7570</v>
      </c>
      <c r="CU1821" s="32">
        <v>7870</v>
      </c>
      <c r="CV1821" s="32">
        <v>7570</v>
      </c>
      <c r="CW1821" s="32">
        <v>0</v>
      </c>
      <c r="CX1821" s="32">
        <v>150</v>
      </c>
      <c r="CZ1821" t="s">
        <v>1053</v>
      </c>
      <c r="DA1821" t="s">
        <v>3109</v>
      </c>
      <c r="DB1821">
        <v>14823</v>
      </c>
      <c r="DC1821">
        <v>14723</v>
      </c>
      <c r="DD1821">
        <v>14723</v>
      </c>
      <c r="DE1821">
        <v>12816</v>
      </c>
      <c r="DF1821">
        <v>7620</v>
      </c>
      <c r="DG1821">
        <v>7570</v>
      </c>
      <c r="DH1821">
        <v>7670</v>
      </c>
      <c r="DI1821">
        <v>7570</v>
      </c>
      <c r="DJ1821">
        <v>7870</v>
      </c>
      <c r="DK1821">
        <v>7570</v>
      </c>
      <c r="DL1821">
        <v>0</v>
      </c>
      <c r="DM1821">
        <v>150</v>
      </c>
      <c r="DN1821">
        <f t="shared" si="32"/>
        <v>103105</v>
      </c>
    </row>
    <row r="1822" spans="89:118" x14ac:dyDescent="0.45">
      <c r="CK1822" t="s">
        <v>1053</v>
      </c>
      <c r="CL1822" t="s">
        <v>3108</v>
      </c>
      <c r="CM1822" s="32">
        <v>0</v>
      </c>
      <c r="CN1822" s="32">
        <v>0</v>
      </c>
      <c r="CO1822" s="32">
        <v>0</v>
      </c>
      <c r="CP1822" s="32">
        <v>0</v>
      </c>
      <c r="CQ1822" s="32">
        <v>0</v>
      </c>
      <c r="CR1822" s="32">
        <v>0</v>
      </c>
      <c r="CS1822" s="32">
        <v>0</v>
      </c>
      <c r="CT1822" s="32">
        <v>0</v>
      </c>
      <c r="CU1822" s="32">
        <v>18458</v>
      </c>
      <c r="CV1822" s="32">
        <v>28387</v>
      </c>
      <c r="CW1822" s="32">
        <v>19271</v>
      </c>
      <c r="CX1822" s="32">
        <v>19271</v>
      </c>
      <c r="CZ1822" t="s">
        <v>1053</v>
      </c>
      <c r="DA1822" t="s">
        <v>3108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18458</v>
      </c>
      <c r="DK1822">
        <v>28387</v>
      </c>
      <c r="DL1822">
        <v>19271</v>
      </c>
      <c r="DM1822">
        <v>19271</v>
      </c>
      <c r="DN1822">
        <f t="shared" si="32"/>
        <v>85387</v>
      </c>
    </row>
    <row r="1823" spans="89:118" x14ac:dyDescent="0.45">
      <c r="CK1823" t="s">
        <v>1053</v>
      </c>
      <c r="CL1823" t="s">
        <v>3111</v>
      </c>
      <c r="CM1823" s="32">
        <v>24000</v>
      </c>
      <c r="CN1823" s="32">
        <v>24000</v>
      </c>
      <c r="CO1823" s="32">
        <v>24294</v>
      </c>
      <c r="CP1823" s="32">
        <v>24198</v>
      </c>
      <c r="CQ1823" s="32">
        <v>24000</v>
      </c>
      <c r="CR1823" s="32">
        <v>24117</v>
      </c>
      <c r="CS1823" s="32">
        <v>25105</v>
      </c>
      <c r="CT1823" s="32">
        <v>24120</v>
      </c>
      <c r="CU1823" s="32">
        <v>24000</v>
      </c>
      <c r="CV1823" s="32">
        <v>24000</v>
      </c>
      <c r="CW1823" s="32">
        <v>24000</v>
      </c>
      <c r="CX1823" s="32">
        <v>24000</v>
      </c>
      <c r="CZ1823" t="s">
        <v>1053</v>
      </c>
      <c r="DA1823" t="s">
        <v>3111</v>
      </c>
      <c r="DB1823">
        <v>24000</v>
      </c>
      <c r="DC1823">
        <v>24000</v>
      </c>
      <c r="DD1823">
        <v>24294</v>
      </c>
      <c r="DE1823">
        <v>24198</v>
      </c>
      <c r="DF1823">
        <v>24000</v>
      </c>
      <c r="DG1823">
        <v>24117</v>
      </c>
      <c r="DH1823">
        <v>25105</v>
      </c>
      <c r="DI1823">
        <v>24120</v>
      </c>
      <c r="DJ1823">
        <v>24000</v>
      </c>
      <c r="DK1823">
        <v>24000</v>
      </c>
      <c r="DL1823">
        <v>24000</v>
      </c>
      <c r="DM1823">
        <v>24000</v>
      </c>
      <c r="DN1823">
        <f t="shared" si="32"/>
        <v>289834</v>
      </c>
    </row>
    <row r="1824" spans="89:118" x14ac:dyDescent="0.45">
      <c r="CK1824" t="s">
        <v>1053</v>
      </c>
      <c r="CL1824" t="s">
        <v>3100</v>
      </c>
      <c r="CM1824" s="32">
        <v>142245</v>
      </c>
      <c r="CN1824" s="32">
        <v>141500</v>
      </c>
      <c r="CO1824" s="32">
        <v>141500</v>
      </c>
      <c r="CP1824" s="32">
        <v>141500</v>
      </c>
      <c r="CQ1824" s="32">
        <v>141500</v>
      </c>
      <c r="CR1824" s="32">
        <v>141500</v>
      </c>
      <c r="CS1824" s="32">
        <v>141500</v>
      </c>
      <c r="CT1824" s="32">
        <v>140630</v>
      </c>
      <c r="CU1824" s="32">
        <v>147947.1</v>
      </c>
      <c r="CV1824" s="32">
        <v>160992.29999999999</v>
      </c>
      <c r="CW1824" s="32">
        <v>160992.29999999999</v>
      </c>
      <c r="CX1824" s="32">
        <v>160992.29999999999</v>
      </c>
      <c r="CZ1824" t="s">
        <v>1053</v>
      </c>
      <c r="DA1824" t="s">
        <v>3100</v>
      </c>
      <c r="DB1824">
        <v>142245</v>
      </c>
      <c r="DC1824">
        <v>141500</v>
      </c>
      <c r="DD1824">
        <v>141500</v>
      </c>
      <c r="DE1824">
        <v>141500</v>
      </c>
      <c r="DF1824">
        <v>141500</v>
      </c>
      <c r="DG1824">
        <v>141500</v>
      </c>
      <c r="DH1824">
        <v>141500</v>
      </c>
      <c r="DI1824">
        <v>140630</v>
      </c>
      <c r="DJ1824">
        <v>147947.1</v>
      </c>
      <c r="DK1824">
        <v>160992.29999999999</v>
      </c>
      <c r="DL1824">
        <v>160992.29999999999</v>
      </c>
      <c r="DM1824">
        <v>160992.29999999999</v>
      </c>
      <c r="DN1824">
        <f t="shared" si="32"/>
        <v>1762799.0000000002</v>
      </c>
    </row>
    <row r="1825" spans="89:118" x14ac:dyDescent="0.45">
      <c r="CK1825" t="s">
        <v>1053</v>
      </c>
      <c r="CL1825" t="s">
        <v>3104</v>
      </c>
      <c r="CM1825" s="32">
        <v>24735</v>
      </c>
      <c r="CN1825" s="32">
        <v>24735</v>
      </c>
      <c r="CO1825" s="32">
        <v>24735</v>
      </c>
      <c r="CP1825" s="32">
        <v>24735</v>
      </c>
      <c r="CQ1825" s="32">
        <v>24735</v>
      </c>
      <c r="CR1825" s="32">
        <v>24735</v>
      </c>
      <c r="CS1825" s="32">
        <v>24735</v>
      </c>
      <c r="CT1825" s="32">
        <v>24735</v>
      </c>
      <c r="CU1825" s="32">
        <v>27563.9</v>
      </c>
      <c r="CV1825" s="32">
        <v>32654.7</v>
      </c>
      <c r="CW1825" s="32">
        <v>32664.7</v>
      </c>
      <c r="CX1825" s="32">
        <v>31919.7</v>
      </c>
      <c r="CZ1825" t="s">
        <v>1053</v>
      </c>
      <c r="DA1825" t="s">
        <v>3104</v>
      </c>
      <c r="DB1825">
        <v>24735</v>
      </c>
      <c r="DC1825">
        <v>24735</v>
      </c>
      <c r="DD1825">
        <v>24735</v>
      </c>
      <c r="DE1825">
        <v>24735</v>
      </c>
      <c r="DF1825">
        <v>24735</v>
      </c>
      <c r="DG1825">
        <v>24735</v>
      </c>
      <c r="DH1825">
        <v>24735</v>
      </c>
      <c r="DI1825">
        <v>24735</v>
      </c>
      <c r="DJ1825">
        <v>27563.9</v>
      </c>
      <c r="DK1825">
        <v>32654.7</v>
      </c>
      <c r="DL1825">
        <v>32664.7</v>
      </c>
      <c r="DM1825">
        <v>31919.7</v>
      </c>
      <c r="DN1825">
        <f t="shared" si="32"/>
        <v>322683</v>
      </c>
    </row>
    <row r="1826" spans="89:118" x14ac:dyDescent="0.45">
      <c r="CK1826" t="s">
        <v>1053</v>
      </c>
      <c r="CL1826" t="s">
        <v>3112</v>
      </c>
      <c r="CM1826" s="32">
        <v>124029</v>
      </c>
      <c r="CN1826" s="32">
        <v>124029</v>
      </c>
      <c r="CO1826" s="32">
        <v>124029</v>
      </c>
      <c r="CP1826" s="32">
        <v>124029</v>
      </c>
      <c r="CQ1826" s="32">
        <v>124043</v>
      </c>
      <c r="CR1826" s="32">
        <v>123000</v>
      </c>
      <c r="CS1826" s="32">
        <v>123000</v>
      </c>
      <c r="CT1826" s="32">
        <v>123000</v>
      </c>
      <c r="CU1826" s="32">
        <v>129106</v>
      </c>
      <c r="CV1826" s="32">
        <v>141356</v>
      </c>
      <c r="CW1826" s="32">
        <v>141356</v>
      </c>
      <c r="CX1826" s="32">
        <v>141356</v>
      </c>
      <c r="CZ1826" t="s">
        <v>1053</v>
      </c>
      <c r="DA1826" t="s">
        <v>3112</v>
      </c>
      <c r="DB1826">
        <v>124029</v>
      </c>
      <c r="DC1826">
        <v>124029</v>
      </c>
      <c r="DD1826">
        <v>124029</v>
      </c>
      <c r="DE1826">
        <v>124029</v>
      </c>
      <c r="DF1826">
        <v>124043</v>
      </c>
      <c r="DG1826">
        <v>123000</v>
      </c>
      <c r="DH1826">
        <v>123000</v>
      </c>
      <c r="DI1826">
        <v>123000</v>
      </c>
      <c r="DJ1826">
        <v>129106</v>
      </c>
      <c r="DK1826">
        <v>141356</v>
      </c>
      <c r="DL1826">
        <v>141356</v>
      </c>
      <c r="DM1826">
        <v>141356</v>
      </c>
      <c r="DN1826">
        <f t="shared" si="32"/>
        <v>1542333</v>
      </c>
    </row>
    <row r="1827" spans="89:118" x14ac:dyDescent="0.45">
      <c r="CK1827" t="s">
        <v>1053</v>
      </c>
      <c r="CL1827" t="s">
        <v>3105</v>
      </c>
      <c r="CM1827" s="32">
        <v>3000</v>
      </c>
      <c r="CN1827" s="32">
        <v>3000</v>
      </c>
      <c r="CO1827" s="32">
        <v>3000</v>
      </c>
      <c r="CP1827" s="32">
        <v>3000</v>
      </c>
      <c r="CQ1827" s="32">
        <v>3000</v>
      </c>
      <c r="CR1827" s="32">
        <v>3000</v>
      </c>
      <c r="CS1827" s="32">
        <v>3000</v>
      </c>
      <c r="CT1827" s="32">
        <v>3000</v>
      </c>
      <c r="CU1827" s="32">
        <v>3900</v>
      </c>
      <c r="CV1827" s="32">
        <v>6000</v>
      </c>
      <c r="CW1827" s="32">
        <v>6000</v>
      </c>
      <c r="CX1827" s="32">
        <v>6000</v>
      </c>
      <c r="CZ1827" t="s">
        <v>1053</v>
      </c>
      <c r="DA1827" t="s">
        <v>3105</v>
      </c>
      <c r="DB1827">
        <v>3000</v>
      </c>
      <c r="DC1827">
        <v>3000</v>
      </c>
      <c r="DD1827">
        <v>3000</v>
      </c>
      <c r="DE1827">
        <v>3000</v>
      </c>
      <c r="DF1827">
        <v>3000</v>
      </c>
      <c r="DG1827">
        <v>3000</v>
      </c>
      <c r="DH1827">
        <v>3000</v>
      </c>
      <c r="DI1827">
        <v>3000</v>
      </c>
      <c r="DJ1827">
        <v>3900</v>
      </c>
      <c r="DK1827">
        <v>6000</v>
      </c>
      <c r="DL1827">
        <v>6000</v>
      </c>
      <c r="DM1827">
        <v>6000</v>
      </c>
      <c r="DN1827">
        <f t="shared" si="32"/>
        <v>45900</v>
      </c>
    </row>
    <row r="1828" spans="89:118" x14ac:dyDescent="0.45">
      <c r="CK1828" t="s">
        <v>1053</v>
      </c>
      <c r="CL1828" t="s">
        <v>3113</v>
      </c>
      <c r="CM1828" s="32">
        <v>66335</v>
      </c>
      <c r="CN1828" s="32">
        <v>61164</v>
      </c>
      <c r="CO1828" s="32">
        <v>65085</v>
      </c>
      <c r="CP1828" s="32">
        <v>70841</v>
      </c>
      <c r="CQ1828" s="32">
        <v>68609</v>
      </c>
      <c r="CR1828" s="32">
        <v>93600</v>
      </c>
      <c r="CS1828" s="32">
        <v>90557</v>
      </c>
      <c r="CT1828" s="32">
        <v>84468</v>
      </c>
      <c r="CU1828" s="32">
        <v>93024</v>
      </c>
      <c r="CV1828" s="32">
        <v>80461</v>
      </c>
      <c r="CW1828" s="32">
        <v>88152</v>
      </c>
      <c r="CX1828" s="32">
        <v>93486</v>
      </c>
      <c r="CZ1828" t="s">
        <v>1053</v>
      </c>
      <c r="DA1828" t="s">
        <v>3113</v>
      </c>
      <c r="DB1828">
        <v>66335</v>
      </c>
      <c r="DC1828">
        <v>61164</v>
      </c>
      <c r="DD1828">
        <v>65085</v>
      </c>
      <c r="DE1828">
        <v>70841</v>
      </c>
      <c r="DF1828">
        <v>68609</v>
      </c>
      <c r="DG1828">
        <v>93600</v>
      </c>
      <c r="DH1828">
        <v>90557</v>
      </c>
      <c r="DI1828">
        <v>84468</v>
      </c>
      <c r="DJ1828">
        <v>93024</v>
      </c>
      <c r="DK1828">
        <v>80461</v>
      </c>
      <c r="DL1828">
        <v>88152</v>
      </c>
      <c r="DM1828">
        <v>93486</v>
      </c>
      <c r="DN1828">
        <f t="shared" si="32"/>
        <v>955782</v>
      </c>
    </row>
    <row r="1829" spans="89:118" x14ac:dyDescent="0.45">
      <c r="CK1829" t="s">
        <v>1053</v>
      </c>
      <c r="CL1829" t="s">
        <v>3101</v>
      </c>
      <c r="CM1829" s="32">
        <v>6440</v>
      </c>
      <c r="CN1829" s="32">
        <v>6440</v>
      </c>
      <c r="CO1829" s="32">
        <v>6440</v>
      </c>
      <c r="CP1829" s="32">
        <v>6440</v>
      </c>
      <c r="CQ1829" s="32">
        <v>6440</v>
      </c>
      <c r="CR1829" s="32">
        <v>6440</v>
      </c>
      <c r="CS1829" s="32">
        <v>6440</v>
      </c>
      <c r="CT1829" s="32">
        <v>6440</v>
      </c>
      <c r="CU1829" s="32">
        <v>7040</v>
      </c>
      <c r="CV1829" s="32">
        <v>8440</v>
      </c>
      <c r="CW1829" s="32">
        <v>8356</v>
      </c>
      <c r="CX1829" s="32">
        <v>8356</v>
      </c>
      <c r="CZ1829" t="s">
        <v>1053</v>
      </c>
      <c r="DA1829" t="s">
        <v>3101</v>
      </c>
      <c r="DB1829">
        <v>6440</v>
      </c>
      <c r="DC1829">
        <v>6440</v>
      </c>
      <c r="DD1829">
        <v>6440</v>
      </c>
      <c r="DE1829">
        <v>6440</v>
      </c>
      <c r="DF1829">
        <v>6440</v>
      </c>
      <c r="DG1829">
        <v>6440</v>
      </c>
      <c r="DH1829">
        <v>6440</v>
      </c>
      <c r="DI1829">
        <v>6440</v>
      </c>
      <c r="DJ1829">
        <v>7040</v>
      </c>
      <c r="DK1829">
        <v>8440</v>
      </c>
      <c r="DL1829">
        <v>8356</v>
      </c>
      <c r="DM1829">
        <v>8356</v>
      </c>
      <c r="DN1829">
        <f t="shared" si="32"/>
        <v>83712</v>
      </c>
    </row>
    <row r="1830" spans="89:118" x14ac:dyDescent="0.45">
      <c r="CK1830" t="s">
        <v>1053</v>
      </c>
      <c r="CL1830" t="s">
        <v>3781</v>
      </c>
      <c r="CM1830" s="32">
        <v>144600</v>
      </c>
      <c r="CN1830" s="32">
        <v>144600</v>
      </c>
      <c r="CO1830" s="32">
        <v>144600</v>
      </c>
      <c r="CP1830" s="32">
        <v>144600</v>
      </c>
      <c r="CQ1830" s="32">
        <v>144600</v>
      </c>
      <c r="CR1830" s="32">
        <v>144600</v>
      </c>
      <c r="CS1830" s="32">
        <v>144600</v>
      </c>
      <c r="CT1830" s="32">
        <v>144600</v>
      </c>
      <c r="CU1830" s="32">
        <v>144600</v>
      </c>
      <c r="CV1830" s="32">
        <v>144600</v>
      </c>
      <c r="CW1830" s="32">
        <v>144600</v>
      </c>
      <c r="CX1830" s="32">
        <v>144600</v>
      </c>
      <c r="CZ1830" t="s">
        <v>1053</v>
      </c>
      <c r="DA1830" t="s">
        <v>3781</v>
      </c>
      <c r="DB1830">
        <v>144600</v>
      </c>
      <c r="DC1830">
        <v>144600</v>
      </c>
      <c r="DD1830">
        <v>144600</v>
      </c>
      <c r="DE1830">
        <v>144600</v>
      </c>
      <c r="DF1830">
        <v>144600</v>
      </c>
      <c r="DG1830">
        <v>144600</v>
      </c>
      <c r="DH1830">
        <v>144600</v>
      </c>
      <c r="DI1830">
        <v>144600</v>
      </c>
      <c r="DJ1830">
        <v>144600</v>
      </c>
      <c r="DK1830">
        <v>144600</v>
      </c>
      <c r="DL1830">
        <v>144600</v>
      </c>
      <c r="DM1830">
        <v>144600</v>
      </c>
      <c r="DN1830">
        <f t="shared" si="32"/>
        <v>1735200</v>
      </c>
    </row>
    <row r="1831" spans="89:118" x14ac:dyDescent="0.45">
      <c r="CK1831" t="s">
        <v>1053</v>
      </c>
      <c r="CL1831" t="s">
        <v>3103</v>
      </c>
      <c r="CM1831" s="32">
        <v>333891</v>
      </c>
      <c r="CN1831" s="32">
        <v>331365</v>
      </c>
      <c r="CO1831" s="32">
        <v>324970</v>
      </c>
      <c r="CP1831" s="32">
        <v>527238</v>
      </c>
      <c r="CQ1831" s="32">
        <v>324636</v>
      </c>
      <c r="CR1831" s="32">
        <v>305060</v>
      </c>
      <c r="CS1831" s="32">
        <v>317342</v>
      </c>
      <c r="CT1831" s="32">
        <v>314585</v>
      </c>
      <c r="CU1831" s="32">
        <v>407410</v>
      </c>
      <c r="CV1831" s="32">
        <v>315354</v>
      </c>
      <c r="CW1831" s="32">
        <v>326235</v>
      </c>
      <c r="CX1831" s="32">
        <v>316769</v>
      </c>
      <c r="CZ1831" t="s">
        <v>1053</v>
      </c>
      <c r="DA1831" t="s">
        <v>3103</v>
      </c>
      <c r="DB1831">
        <v>333891</v>
      </c>
      <c r="DC1831">
        <v>331365</v>
      </c>
      <c r="DD1831">
        <v>324970</v>
      </c>
      <c r="DE1831">
        <v>527238</v>
      </c>
      <c r="DF1831">
        <v>324636</v>
      </c>
      <c r="DG1831">
        <v>305060</v>
      </c>
      <c r="DH1831">
        <v>317342</v>
      </c>
      <c r="DI1831">
        <v>314585</v>
      </c>
      <c r="DJ1831">
        <v>407410</v>
      </c>
      <c r="DK1831">
        <v>315354</v>
      </c>
      <c r="DL1831">
        <v>326235</v>
      </c>
      <c r="DM1831">
        <v>316769</v>
      </c>
      <c r="DN1831">
        <f t="shared" si="32"/>
        <v>4144855</v>
      </c>
    </row>
    <row r="1832" spans="89:118" x14ac:dyDescent="0.45">
      <c r="CK1832" t="s">
        <v>1053</v>
      </c>
      <c r="CL1832" t="s">
        <v>3107</v>
      </c>
      <c r="CM1832" s="32">
        <v>63157</v>
      </c>
      <c r="CN1832" s="32">
        <v>61693</v>
      </c>
      <c r="CO1832" s="32">
        <v>61910</v>
      </c>
      <c r="CP1832" s="32">
        <v>62254</v>
      </c>
      <c r="CQ1832" s="32">
        <v>57856</v>
      </c>
      <c r="CR1832" s="32">
        <v>61556</v>
      </c>
      <c r="CS1832" s="32">
        <v>59062</v>
      </c>
      <c r="CT1832" s="32">
        <v>58743</v>
      </c>
      <c r="CU1832" s="32">
        <v>61686</v>
      </c>
      <c r="CV1832" s="32">
        <v>62078</v>
      </c>
      <c r="CW1832" s="32">
        <v>58772</v>
      </c>
      <c r="CX1832" s="32">
        <v>79505</v>
      </c>
      <c r="CZ1832" t="s">
        <v>1053</v>
      </c>
      <c r="DA1832" t="s">
        <v>3107</v>
      </c>
      <c r="DB1832">
        <v>63157</v>
      </c>
      <c r="DC1832">
        <v>61693</v>
      </c>
      <c r="DD1832">
        <v>61910</v>
      </c>
      <c r="DE1832">
        <v>62254</v>
      </c>
      <c r="DF1832">
        <v>57856</v>
      </c>
      <c r="DG1832">
        <v>61556</v>
      </c>
      <c r="DH1832">
        <v>59062</v>
      </c>
      <c r="DI1832">
        <v>58743</v>
      </c>
      <c r="DJ1832">
        <v>61686</v>
      </c>
      <c r="DK1832">
        <v>62078</v>
      </c>
      <c r="DL1832">
        <v>58772</v>
      </c>
      <c r="DM1832">
        <v>79505</v>
      </c>
      <c r="DN1832">
        <f t="shared" si="32"/>
        <v>748272</v>
      </c>
    </row>
    <row r="1833" spans="89:118" x14ac:dyDescent="0.45">
      <c r="CK1833" t="s">
        <v>1107</v>
      </c>
      <c r="CL1833" t="s">
        <v>3109</v>
      </c>
      <c r="CM1833" s="32">
        <v>42070</v>
      </c>
      <c r="CN1833" s="32">
        <v>42070</v>
      </c>
      <c r="CO1833" s="32">
        <v>42070</v>
      </c>
      <c r="CP1833" s="32">
        <v>42070</v>
      </c>
      <c r="CQ1833" s="32">
        <v>42120</v>
      </c>
      <c r="CR1833" s="32">
        <v>42220</v>
      </c>
      <c r="CS1833" s="32">
        <v>42070</v>
      </c>
      <c r="CT1833" s="32">
        <v>42070</v>
      </c>
      <c r="CU1833" s="32">
        <v>42070</v>
      </c>
      <c r="CV1833" s="32">
        <v>42070</v>
      </c>
      <c r="CW1833" s="32">
        <v>35000</v>
      </c>
      <c r="CX1833" s="32">
        <v>35000</v>
      </c>
      <c r="CZ1833" t="s">
        <v>1107</v>
      </c>
      <c r="DA1833" t="s">
        <v>3109</v>
      </c>
      <c r="DB1833">
        <v>42070</v>
      </c>
      <c r="DC1833">
        <v>42070</v>
      </c>
      <c r="DD1833">
        <v>42070</v>
      </c>
      <c r="DE1833">
        <v>42070</v>
      </c>
      <c r="DF1833">
        <v>42120</v>
      </c>
      <c r="DG1833">
        <v>42220</v>
      </c>
      <c r="DH1833">
        <v>42070</v>
      </c>
      <c r="DI1833">
        <v>42070</v>
      </c>
      <c r="DJ1833">
        <v>42070</v>
      </c>
      <c r="DK1833">
        <v>42070</v>
      </c>
      <c r="DL1833">
        <v>35000</v>
      </c>
      <c r="DM1833">
        <v>35000</v>
      </c>
      <c r="DN1833">
        <f t="shared" si="32"/>
        <v>490900</v>
      </c>
    </row>
    <row r="1834" spans="89:118" x14ac:dyDescent="0.45">
      <c r="CK1834" t="s">
        <v>1107</v>
      </c>
      <c r="CL1834" t="s">
        <v>3111</v>
      </c>
      <c r="CM1834" s="32">
        <v>48000</v>
      </c>
      <c r="CN1834" s="32">
        <v>48000</v>
      </c>
      <c r="CO1834" s="32">
        <v>48999</v>
      </c>
      <c r="CP1834" s="32">
        <v>49033</v>
      </c>
      <c r="CQ1834" s="32">
        <v>48734</v>
      </c>
      <c r="CR1834" s="32">
        <v>48848</v>
      </c>
      <c r="CS1834" s="32">
        <v>48284</v>
      </c>
      <c r="CT1834" s="32">
        <v>48000</v>
      </c>
      <c r="CU1834" s="32">
        <v>48000</v>
      </c>
      <c r="CV1834" s="32">
        <v>48000</v>
      </c>
      <c r="CW1834" s="32">
        <v>48000</v>
      </c>
      <c r="CX1834" s="32">
        <v>48000</v>
      </c>
      <c r="CZ1834" t="s">
        <v>1107</v>
      </c>
      <c r="DA1834" t="s">
        <v>3111</v>
      </c>
      <c r="DB1834">
        <v>48000</v>
      </c>
      <c r="DC1834">
        <v>48000</v>
      </c>
      <c r="DD1834">
        <v>48999</v>
      </c>
      <c r="DE1834">
        <v>49033</v>
      </c>
      <c r="DF1834">
        <v>48734</v>
      </c>
      <c r="DG1834">
        <v>48848</v>
      </c>
      <c r="DH1834">
        <v>48284</v>
      </c>
      <c r="DI1834">
        <v>48000</v>
      </c>
      <c r="DJ1834">
        <v>48000</v>
      </c>
      <c r="DK1834">
        <v>48000</v>
      </c>
      <c r="DL1834">
        <v>48000</v>
      </c>
      <c r="DM1834">
        <v>48000</v>
      </c>
      <c r="DN1834">
        <f t="shared" si="32"/>
        <v>579898</v>
      </c>
    </row>
    <row r="1835" spans="89:118" x14ac:dyDescent="0.45">
      <c r="CK1835" t="s">
        <v>1107</v>
      </c>
      <c r="CL1835" t="s">
        <v>3100</v>
      </c>
      <c r="CM1835" s="32">
        <v>190306</v>
      </c>
      <c r="CN1835" s="32">
        <v>190306</v>
      </c>
      <c r="CO1835" s="32">
        <v>190306</v>
      </c>
      <c r="CP1835" s="32">
        <v>190306</v>
      </c>
      <c r="CQ1835" s="32">
        <v>190306</v>
      </c>
      <c r="CR1835" s="32">
        <v>190306</v>
      </c>
      <c r="CS1835" s="32">
        <v>190306</v>
      </c>
      <c r="CT1835" s="32">
        <v>190306</v>
      </c>
      <c r="CU1835" s="32">
        <v>190306</v>
      </c>
      <c r="CV1835" s="32">
        <v>190306</v>
      </c>
      <c r="CW1835" s="32">
        <v>190306</v>
      </c>
      <c r="CX1835" s="32">
        <v>190306</v>
      </c>
      <c r="CZ1835" t="s">
        <v>1107</v>
      </c>
      <c r="DA1835" t="s">
        <v>3100</v>
      </c>
      <c r="DB1835">
        <v>190306</v>
      </c>
      <c r="DC1835">
        <v>190306</v>
      </c>
      <c r="DD1835">
        <v>190306</v>
      </c>
      <c r="DE1835">
        <v>190306</v>
      </c>
      <c r="DF1835">
        <v>190306</v>
      </c>
      <c r="DG1835">
        <v>190306</v>
      </c>
      <c r="DH1835">
        <v>190306</v>
      </c>
      <c r="DI1835">
        <v>190306</v>
      </c>
      <c r="DJ1835">
        <v>190306</v>
      </c>
      <c r="DK1835">
        <v>190306</v>
      </c>
      <c r="DL1835">
        <v>190306</v>
      </c>
      <c r="DM1835">
        <v>190306</v>
      </c>
      <c r="DN1835">
        <f t="shared" si="32"/>
        <v>2283672</v>
      </c>
    </row>
    <row r="1836" spans="89:118" x14ac:dyDescent="0.45">
      <c r="CK1836" t="s">
        <v>1107</v>
      </c>
      <c r="CL1836" t="s">
        <v>3431</v>
      </c>
      <c r="CM1836" s="32">
        <v>13539</v>
      </c>
      <c r="CN1836" s="32">
        <v>13539</v>
      </c>
      <c r="CO1836" s="32">
        <v>13539</v>
      </c>
      <c r="CP1836" s="32">
        <v>13539</v>
      </c>
      <c r="CQ1836" s="32">
        <v>13539</v>
      </c>
      <c r="CR1836" s="32">
        <v>13539</v>
      </c>
      <c r="CS1836" s="32">
        <v>13539</v>
      </c>
      <c r="CT1836" s="32">
        <v>13539</v>
      </c>
      <c r="CU1836" s="32">
        <v>13539</v>
      </c>
      <c r="CV1836" s="32">
        <v>13539</v>
      </c>
      <c r="CW1836" s="32">
        <v>13539</v>
      </c>
      <c r="CX1836" s="32">
        <v>13539</v>
      </c>
      <c r="CZ1836" t="s">
        <v>1107</v>
      </c>
      <c r="DA1836" t="s">
        <v>3431</v>
      </c>
      <c r="DB1836">
        <v>13539</v>
      </c>
      <c r="DC1836">
        <v>13539</v>
      </c>
      <c r="DD1836">
        <v>13539</v>
      </c>
      <c r="DE1836">
        <v>13539</v>
      </c>
      <c r="DF1836">
        <v>13539</v>
      </c>
      <c r="DG1836">
        <v>13539</v>
      </c>
      <c r="DH1836">
        <v>13539</v>
      </c>
      <c r="DI1836">
        <v>13539</v>
      </c>
      <c r="DJ1836">
        <v>13539</v>
      </c>
      <c r="DK1836">
        <v>13539</v>
      </c>
      <c r="DL1836">
        <v>13539</v>
      </c>
      <c r="DM1836">
        <v>13539</v>
      </c>
      <c r="DN1836">
        <f t="shared" si="32"/>
        <v>162468</v>
      </c>
    </row>
    <row r="1837" spans="89:118" x14ac:dyDescent="0.45">
      <c r="CK1837" t="s">
        <v>1107</v>
      </c>
      <c r="CL1837" t="s">
        <v>3104</v>
      </c>
      <c r="CM1837" s="32">
        <v>59907</v>
      </c>
      <c r="CN1837" s="32">
        <v>59907</v>
      </c>
      <c r="CO1837" s="32">
        <v>59907</v>
      </c>
      <c r="CP1837" s="32">
        <v>59907</v>
      </c>
      <c r="CQ1837" s="32">
        <v>59907</v>
      </c>
      <c r="CR1837" s="32">
        <v>59907</v>
      </c>
      <c r="CS1837" s="32">
        <v>59907</v>
      </c>
      <c r="CT1837" s="32">
        <v>59907</v>
      </c>
      <c r="CU1837" s="32">
        <v>59907</v>
      </c>
      <c r="CV1837" s="32">
        <v>59907</v>
      </c>
      <c r="CW1837" s="32">
        <v>59907</v>
      </c>
      <c r="CX1837" s="32">
        <v>59907</v>
      </c>
      <c r="CZ1837" t="s">
        <v>1107</v>
      </c>
      <c r="DA1837" t="s">
        <v>3104</v>
      </c>
      <c r="DB1837">
        <v>59907</v>
      </c>
      <c r="DC1837">
        <v>59907</v>
      </c>
      <c r="DD1837">
        <v>59907</v>
      </c>
      <c r="DE1837">
        <v>59907</v>
      </c>
      <c r="DF1837">
        <v>59907</v>
      </c>
      <c r="DG1837">
        <v>59907</v>
      </c>
      <c r="DH1837">
        <v>59907</v>
      </c>
      <c r="DI1837">
        <v>59907</v>
      </c>
      <c r="DJ1837">
        <v>59907</v>
      </c>
      <c r="DK1837">
        <v>59907</v>
      </c>
      <c r="DL1837">
        <v>59907</v>
      </c>
      <c r="DM1837">
        <v>59907</v>
      </c>
      <c r="DN1837">
        <f t="shared" si="32"/>
        <v>718884</v>
      </c>
    </row>
    <row r="1838" spans="89:118" x14ac:dyDescent="0.45">
      <c r="CK1838" t="s">
        <v>1107</v>
      </c>
      <c r="CL1838" t="s">
        <v>3112</v>
      </c>
      <c r="CM1838" s="32">
        <v>307245</v>
      </c>
      <c r="CN1838" s="32">
        <v>309214</v>
      </c>
      <c r="CO1838" s="32">
        <v>309214</v>
      </c>
      <c r="CP1838" s="32">
        <v>309214</v>
      </c>
      <c r="CQ1838" s="32">
        <v>309214</v>
      </c>
      <c r="CR1838" s="32">
        <v>309214</v>
      </c>
      <c r="CS1838" s="32">
        <v>309214</v>
      </c>
      <c r="CT1838" s="32">
        <v>322435</v>
      </c>
      <c r="CU1838" s="32">
        <v>330176</v>
      </c>
      <c r="CV1838" s="32">
        <v>330176</v>
      </c>
      <c r="CW1838" s="32">
        <v>330176</v>
      </c>
      <c r="CX1838" s="32">
        <v>330176</v>
      </c>
      <c r="CZ1838" t="s">
        <v>1107</v>
      </c>
      <c r="DA1838" t="s">
        <v>3112</v>
      </c>
      <c r="DB1838">
        <v>307245</v>
      </c>
      <c r="DC1838">
        <v>309214</v>
      </c>
      <c r="DD1838">
        <v>309214</v>
      </c>
      <c r="DE1838">
        <v>309214</v>
      </c>
      <c r="DF1838">
        <v>309214</v>
      </c>
      <c r="DG1838">
        <v>309214</v>
      </c>
      <c r="DH1838">
        <v>309214</v>
      </c>
      <c r="DI1838">
        <v>322435</v>
      </c>
      <c r="DJ1838">
        <v>330176</v>
      </c>
      <c r="DK1838">
        <v>330176</v>
      </c>
      <c r="DL1838">
        <v>330176</v>
      </c>
      <c r="DM1838">
        <v>330176</v>
      </c>
      <c r="DN1838">
        <f t="shared" si="32"/>
        <v>3805668</v>
      </c>
    </row>
    <row r="1839" spans="89:118" x14ac:dyDescent="0.45">
      <c r="CK1839" t="s">
        <v>1107</v>
      </c>
      <c r="CL1839" t="s">
        <v>3105</v>
      </c>
      <c r="CM1839" s="32">
        <v>6000</v>
      </c>
      <c r="CN1839" s="32">
        <v>6000</v>
      </c>
      <c r="CO1839" s="32">
        <v>6000</v>
      </c>
      <c r="CP1839" s="32">
        <v>6000</v>
      </c>
      <c r="CQ1839" s="32">
        <v>6000</v>
      </c>
      <c r="CR1839" s="32">
        <v>6000</v>
      </c>
      <c r="CS1839" s="32">
        <v>6000</v>
      </c>
      <c r="CT1839" s="32">
        <v>6000</v>
      </c>
      <c r="CU1839" s="32">
        <v>6000</v>
      </c>
      <c r="CV1839" s="32">
        <v>6000</v>
      </c>
      <c r="CW1839" s="32">
        <v>6000</v>
      </c>
      <c r="CX1839" s="32">
        <v>6000</v>
      </c>
      <c r="CZ1839" t="s">
        <v>1107</v>
      </c>
      <c r="DA1839" t="s">
        <v>3105</v>
      </c>
      <c r="DB1839">
        <v>6000</v>
      </c>
      <c r="DC1839">
        <v>6000</v>
      </c>
      <c r="DD1839">
        <v>6000</v>
      </c>
      <c r="DE1839">
        <v>6000</v>
      </c>
      <c r="DF1839">
        <v>6000</v>
      </c>
      <c r="DG1839">
        <v>6000</v>
      </c>
      <c r="DH1839">
        <v>6000</v>
      </c>
      <c r="DI1839">
        <v>6000</v>
      </c>
      <c r="DJ1839">
        <v>6000</v>
      </c>
      <c r="DK1839">
        <v>6000</v>
      </c>
      <c r="DL1839">
        <v>6000</v>
      </c>
      <c r="DM1839">
        <v>6000</v>
      </c>
      <c r="DN1839">
        <f t="shared" si="32"/>
        <v>72000</v>
      </c>
    </row>
    <row r="1840" spans="89:118" x14ac:dyDescent="0.45">
      <c r="CK1840" t="s">
        <v>1107</v>
      </c>
      <c r="CL1840" t="s">
        <v>3113</v>
      </c>
      <c r="CM1840" s="32">
        <v>136888</v>
      </c>
      <c r="CN1840" s="32">
        <v>139154</v>
      </c>
      <c r="CO1840" s="32">
        <v>139697</v>
      </c>
      <c r="CP1840" s="32">
        <v>147965</v>
      </c>
      <c r="CQ1840" s="32">
        <v>147024</v>
      </c>
      <c r="CR1840" s="32">
        <v>154515</v>
      </c>
      <c r="CS1840" s="32">
        <v>153971</v>
      </c>
      <c r="CT1840" s="32">
        <v>133970</v>
      </c>
      <c r="CU1840" s="32">
        <v>144304</v>
      </c>
      <c r="CV1840" s="32">
        <v>131672</v>
      </c>
      <c r="CW1840" s="32">
        <v>132958</v>
      </c>
      <c r="CX1840" s="32">
        <v>154340</v>
      </c>
      <c r="CZ1840" t="s">
        <v>1107</v>
      </c>
      <c r="DA1840" t="s">
        <v>3113</v>
      </c>
      <c r="DB1840">
        <v>136888</v>
      </c>
      <c r="DC1840">
        <v>139154</v>
      </c>
      <c r="DD1840">
        <v>139697</v>
      </c>
      <c r="DE1840">
        <v>147965</v>
      </c>
      <c r="DF1840">
        <v>147024</v>
      </c>
      <c r="DG1840">
        <v>154515</v>
      </c>
      <c r="DH1840">
        <v>153971</v>
      </c>
      <c r="DI1840">
        <v>133970</v>
      </c>
      <c r="DJ1840">
        <v>144304</v>
      </c>
      <c r="DK1840">
        <v>131672</v>
      </c>
      <c r="DL1840">
        <v>132958</v>
      </c>
      <c r="DM1840">
        <v>154340</v>
      </c>
      <c r="DN1840">
        <f t="shared" si="32"/>
        <v>1716458</v>
      </c>
    </row>
    <row r="1841" spans="89:118" x14ac:dyDescent="0.45">
      <c r="CK1841" t="s">
        <v>1107</v>
      </c>
      <c r="CL1841" t="s">
        <v>3101</v>
      </c>
      <c r="CM1841" s="32">
        <v>4720</v>
      </c>
      <c r="CN1841" s="32">
        <v>4720</v>
      </c>
      <c r="CO1841" s="32">
        <v>4720</v>
      </c>
      <c r="CP1841" s="32">
        <v>4720</v>
      </c>
      <c r="CQ1841" s="32">
        <v>4720</v>
      </c>
      <c r="CR1841" s="32">
        <v>4720</v>
      </c>
      <c r="CS1841" s="32">
        <v>4720</v>
      </c>
      <c r="CT1841" s="32">
        <v>5333</v>
      </c>
      <c r="CU1841" s="32">
        <v>5720</v>
      </c>
      <c r="CV1841" s="32">
        <v>5720</v>
      </c>
      <c r="CW1841" s="32">
        <v>5678</v>
      </c>
      <c r="CX1841" s="32">
        <v>5678</v>
      </c>
      <c r="CZ1841" t="s">
        <v>1107</v>
      </c>
      <c r="DA1841" t="s">
        <v>3101</v>
      </c>
      <c r="DB1841">
        <v>4720</v>
      </c>
      <c r="DC1841">
        <v>4720</v>
      </c>
      <c r="DD1841">
        <v>4720</v>
      </c>
      <c r="DE1841">
        <v>4720</v>
      </c>
      <c r="DF1841">
        <v>4720</v>
      </c>
      <c r="DG1841">
        <v>4720</v>
      </c>
      <c r="DH1841">
        <v>4720</v>
      </c>
      <c r="DI1841">
        <v>5333</v>
      </c>
      <c r="DJ1841">
        <v>5720</v>
      </c>
      <c r="DK1841">
        <v>5720</v>
      </c>
      <c r="DL1841">
        <v>5678</v>
      </c>
      <c r="DM1841">
        <v>5678</v>
      </c>
      <c r="DN1841">
        <f t="shared" si="32"/>
        <v>61169</v>
      </c>
    </row>
    <row r="1842" spans="89:118" x14ac:dyDescent="0.45">
      <c r="CK1842" t="s">
        <v>1107</v>
      </c>
      <c r="CL1842" t="s">
        <v>3103</v>
      </c>
      <c r="CM1842" s="32">
        <v>570934</v>
      </c>
      <c r="CN1842" s="32">
        <v>590783</v>
      </c>
      <c r="CO1842" s="32">
        <v>587725</v>
      </c>
      <c r="CP1842" s="32">
        <v>570840</v>
      </c>
      <c r="CQ1842" s="32">
        <v>555807</v>
      </c>
      <c r="CR1842" s="32">
        <v>559297</v>
      </c>
      <c r="CS1842" s="32">
        <v>559487</v>
      </c>
      <c r="CT1842" s="32">
        <v>574475</v>
      </c>
      <c r="CU1842" s="32">
        <v>584704</v>
      </c>
      <c r="CV1842" s="32">
        <v>601599</v>
      </c>
      <c r="CW1842" s="32">
        <v>590029</v>
      </c>
      <c r="CX1842" s="32">
        <v>610064</v>
      </c>
      <c r="CZ1842" t="s">
        <v>1107</v>
      </c>
      <c r="DA1842" t="s">
        <v>3103</v>
      </c>
      <c r="DB1842">
        <v>570934</v>
      </c>
      <c r="DC1842">
        <v>590783</v>
      </c>
      <c r="DD1842">
        <v>587725</v>
      </c>
      <c r="DE1842">
        <v>570840</v>
      </c>
      <c r="DF1842">
        <v>555807</v>
      </c>
      <c r="DG1842">
        <v>559297</v>
      </c>
      <c r="DH1842">
        <v>559487</v>
      </c>
      <c r="DI1842">
        <v>574475</v>
      </c>
      <c r="DJ1842">
        <v>584704</v>
      </c>
      <c r="DK1842">
        <v>601599</v>
      </c>
      <c r="DL1842">
        <v>590029</v>
      </c>
      <c r="DM1842">
        <v>610064</v>
      </c>
      <c r="DN1842">
        <f t="shared" si="32"/>
        <v>6955744</v>
      </c>
    </row>
    <row r="1843" spans="89:118" x14ac:dyDescent="0.45">
      <c r="CK1843" t="s">
        <v>1107</v>
      </c>
      <c r="CL1843" t="s">
        <v>3107</v>
      </c>
      <c r="CM1843" s="32">
        <v>137920</v>
      </c>
      <c r="CN1843" s="32">
        <v>137920</v>
      </c>
      <c r="CO1843" s="32">
        <v>137920</v>
      </c>
      <c r="CP1843" s="32">
        <v>137920</v>
      </c>
      <c r="CQ1843" s="32">
        <v>137920</v>
      </c>
      <c r="CR1843" s="32">
        <v>137920</v>
      </c>
      <c r="CS1843" s="32">
        <v>137920</v>
      </c>
      <c r="CT1843" s="32">
        <v>137920</v>
      </c>
      <c r="CU1843" s="32">
        <v>137920</v>
      </c>
      <c r="CV1843" s="32">
        <v>137920</v>
      </c>
      <c r="CW1843" s="32">
        <v>137920</v>
      </c>
      <c r="CX1843" s="32">
        <v>137920</v>
      </c>
      <c r="CZ1843" t="s">
        <v>1107</v>
      </c>
      <c r="DA1843" t="s">
        <v>3107</v>
      </c>
      <c r="DB1843">
        <v>137920</v>
      </c>
      <c r="DC1843">
        <v>137920</v>
      </c>
      <c r="DD1843">
        <v>137920</v>
      </c>
      <c r="DE1843">
        <v>137920</v>
      </c>
      <c r="DF1843">
        <v>137920</v>
      </c>
      <c r="DG1843">
        <v>137920</v>
      </c>
      <c r="DH1843">
        <v>137920</v>
      </c>
      <c r="DI1843">
        <v>137920</v>
      </c>
      <c r="DJ1843">
        <v>137920</v>
      </c>
      <c r="DK1843">
        <v>137920</v>
      </c>
      <c r="DL1843">
        <v>137920</v>
      </c>
      <c r="DM1843">
        <v>137920</v>
      </c>
      <c r="DN1843">
        <f t="shared" si="32"/>
        <v>1655040</v>
      </c>
    </row>
    <row r="1844" spans="89:118" x14ac:dyDescent="0.45">
      <c r="CK1844" t="s">
        <v>210</v>
      </c>
      <c r="CL1844" t="s">
        <v>3109</v>
      </c>
      <c r="CM1844" s="32">
        <v>6880</v>
      </c>
      <c r="CN1844" s="32">
        <v>6880</v>
      </c>
      <c r="CO1844" s="32">
        <v>6880</v>
      </c>
      <c r="CP1844" s="32">
        <v>6880</v>
      </c>
      <c r="CQ1844" s="32">
        <v>6880</v>
      </c>
      <c r="CR1844" s="32">
        <v>6880</v>
      </c>
      <c r="CS1844" s="32">
        <v>6880</v>
      </c>
      <c r="CT1844" s="32">
        <v>6880</v>
      </c>
      <c r="CU1844" s="32">
        <v>6880</v>
      </c>
      <c r="CV1844" s="32">
        <v>6880</v>
      </c>
      <c r="CW1844" s="32">
        <v>0</v>
      </c>
      <c r="CX1844" s="32">
        <v>0</v>
      </c>
      <c r="CZ1844" t="s">
        <v>210</v>
      </c>
      <c r="DA1844" t="s">
        <v>3109</v>
      </c>
      <c r="DB1844">
        <v>6880</v>
      </c>
      <c r="DC1844">
        <v>6880</v>
      </c>
      <c r="DD1844">
        <v>6880</v>
      </c>
      <c r="DE1844">
        <v>6880</v>
      </c>
      <c r="DF1844">
        <v>6880</v>
      </c>
      <c r="DG1844">
        <v>6880</v>
      </c>
      <c r="DH1844">
        <v>6880</v>
      </c>
      <c r="DI1844">
        <v>6880</v>
      </c>
      <c r="DJ1844">
        <v>6880</v>
      </c>
      <c r="DK1844">
        <v>6880</v>
      </c>
      <c r="DL1844">
        <v>0</v>
      </c>
      <c r="DM1844">
        <v>0</v>
      </c>
      <c r="DN1844">
        <f t="shared" si="32"/>
        <v>68800</v>
      </c>
    </row>
    <row r="1845" spans="89:118" x14ac:dyDescent="0.45">
      <c r="CK1845" t="s">
        <v>210</v>
      </c>
      <c r="CL1845" t="s">
        <v>3111</v>
      </c>
      <c r="CM1845" s="32">
        <v>0</v>
      </c>
      <c r="CN1845" s="32">
        <v>0</v>
      </c>
      <c r="CO1845" s="32">
        <v>0</v>
      </c>
      <c r="CP1845" s="32">
        <v>0</v>
      </c>
      <c r="CQ1845" s="32">
        <v>0</v>
      </c>
      <c r="CR1845" s="32">
        <v>240</v>
      </c>
      <c r="CS1845" s="32">
        <v>0</v>
      </c>
      <c r="CT1845" s="32">
        <v>0</v>
      </c>
      <c r="CU1845" s="32">
        <v>0</v>
      </c>
      <c r="CV1845" s="32">
        <v>0</v>
      </c>
      <c r="CW1845" s="32">
        <v>0</v>
      </c>
      <c r="CX1845" s="32">
        <v>60</v>
      </c>
      <c r="CZ1845" t="s">
        <v>210</v>
      </c>
      <c r="DA1845" t="s">
        <v>3111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240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60</v>
      </c>
      <c r="DN1845">
        <f t="shared" si="32"/>
        <v>300</v>
      </c>
    </row>
    <row r="1846" spans="89:118" x14ac:dyDescent="0.45">
      <c r="CK1846" t="s">
        <v>210</v>
      </c>
      <c r="CL1846" t="s">
        <v>3100</v>
      </c>
      <c r="CM1846" s="32">
        <v>40500</v>
      </c>
      <c r="CN1846" s="32">
        <v>44839</v>
      </c>
      <c r="CO1846" s="32">
        <v>62708</v>
      </c>
      <c r="CP1846" s="32">
        <v>0</v>
      </c>
      <c r="CQ1846" s="32">
        <v>0</v>
      </c>
      <c r="CR1846" s="32">
        <v>0</v>
      </c>
      <c r="CS1846" s="32">
        <v>0</v>
      </c>
      <c r="CT1846" s="32">
        <v>0</v>
      </c>
      <c r="CU1846" s="32">
        <v>0</v>
      </c>
      <c r="CV1846" s="32">
        <v>0</v>
      </c>
      <c r="CW1846" s="32">
        <v>0</v>
      </c>
      <c r="CX1846" s="32">
        <v>0</v>
      </c>
      <c r="CZ1846" t="s">
        <v>210</v>
      </c>
      <c r="DA1846" t="s">
        <v>3100</v>
      </c>
      <c r="DB1846">
        <v>40500</v>
      </c>
      <c r="DC1846">
        <v>44839</v>
      </c>
      <c r="DD1846">
        <v>62708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f t="shared" si="32"/>
        <v>148047</v>
      </c>
    </row>
    <row r="1847" spans="89:118" x14ac:dyDescent="0.45">
      <c r="CK1847" t="s">
        <v>210</v>
      </c>
      <c r="CL1847" t="s">
        <v>3112</v>
      </c>
      <c r="CM1847" s="32">
        <v>66510</v>
      </c>
      <c r="CN1847" s="32">
        <v>63810</v>
      </c>
      <c r="CO1847" s="32">
        <v>41310</v>
      </c>
      <c r="CP1847" s="32">
        <v>31671</v>
      </c>
      <c r="CQ1847" s="32">
        <v>20655</v>
      </c>
      <c r="CR1847" s="32">
        <v>20655</v>
      </c>
      <c r="CS1847" s="32">
        <v>20655</v>
      </c>
      <c r="CT1847" s="32">
        <v>20655</v>
      </c>
      <c r="CU1847" s="32">
        <v>20655</v>
      </c>
      <c r="CV1847" s="32">
        <v>20655</v>
      </c>
      <c r="CW1847" s="32">
        <v>20655</v>
      </c>
      <c r="CX1847" s="32">
        <v>20655</v>
      </c>
      <c r="CZ1847" t="s">
        <v>210</v>
      </c>
      <c r="DA1847" t="s">
        <v>3112</v>
      </c>
      <c r="DB1847">
        <v>66510</v>
      </c>
      <c r="DC1847">
        <v>63810</v>
      </c>
      <c r="DD1847">
        <v>41310</v>
      </c>
      <c r="DE1847">
        <v>31671</v>
      </c>
      <c r="DF1847">
        <v>20655</v>
      </c>
      <c r="DG1847">
        <v>20655</v>
      </c>
      <c r="DH1847">
        <v>20655</v>
      </c>
      <c r="DI1847">
        <v>20655</v>
      </c>
      <c r="DJ1847">
        <v>20655</v>
      </c>
      <c r="DK1847">
        <v>20655</v>
      </c>
      <c r="DL1847">
        <v>20655</v>
      </c>
      <c r="DM1847">
        <v>20655</v>
      </c>
      <c r="DN1847">
        <f t="shared" si="32"/>
        <v>368541</v>
      </c>
    </row>
    <row r="1848" spans="89:118" x14ac:dyDescent="0.45">
      <c r="CK1848" t="s">
        <v>210</v>
      </c>
      <c r="CL1848" t="s">
        <v>3102</v>
      </c>
      <c r="CM1848" s="32">
        <v>0</v>
      </c>
      <c r="CN1848" s="32">
        <v>0</v>
      </c>
      <c r="CO1848" s="32">
        <v>51936</v>
      </c>
      <c r="CP1848" s="32">
        <v>230000</v>
      </c>
      <c r="CQ1848" s="32">
        <v>230000</v>
      </c>
      <c r="CR1848" s="32">
        <v>230000</v>
      </c>
      <c r="CS1848" s="32">
        <v>230000</v>
      </c>
      <c r="CT1848" s="32">
        <v>230000</v>
      </c>
      <c r="CU1848" s="32">
        <v>230000</v>
      </c>
      <c r="CV1848" s="32">
        <v>230000</v>
      </c>
      <c r="CW1848" s="32">
        <v>230000</v>
      </c>
      <c r="CX1848" s="32">
        <v>230000</v>
      </c>
      <c r="CZ1848" t="s">
        <v>210</v>
      </c>
      <c r="DA1848" t="s">
        <v>3102</v>
      </c>
      <c r="DB1848">
        <v>0</v>
      </c>
      <c r="DC1848">
        <v>0</v>
      </c>
      <c r="DD1848">
        <v>51936</v>
      </c>
      <c r="DE1848">
        <v>230000</v>
      </c>
      <c r="DF1848">
        <v>230000</v>
      </c>
      <c r="DG1848">
        <v>230000</v>
      </c>
      <c r="DH1848">
        <v>230000</v>
      </c>
      <c r="DI1848">
        <v>230000</v>
      </c>
      <c r="DJ1848">
        <v>230000</v>
      </c>
      <c r="DK1848">
        <v>230000</v>
      </c>
      <c r="DL1848">
        <v>230000</v>
      </c>
      <c r="DM1848">
        <v>230000</v>
      </c>
      <c r="DN1848">
        <f t="shared" si="32"/>
        <v>2121936</v>
      </c>
    </row>
    <row r="1849" spans="89:118" x14ac:dyDescent="0.45">
      <c r="CK1849" t="s">
        <v>210</v>
      </c>
      <c r="CL1849" t="s">
        <v>3113</v>
      </c>
      <c r="CM1849" s="32">
        <v>51723</v>
      </c>
      <c r="CN1849" s="32">
        <v>56022</v>
      </c>
      <c r="CO1849" s="32">
        <v>53178</v>
      </c>
      <c r="CP1849" s="32">
        <v>55989</v>
      </c>
      <c r="CQ1849" s="32">
        <v>53011</v>
      </c>
      <c r="CR1849" s="32">
        <v>53873</v>
      </c>
      <c r="CS1849" s="32">
        <v>55404</v>
      </c>
      <c r="CT1849" s="32">
        <v>53889</v>
      </c>
      <c r="CU1849" s="32">
        <v>53145</v>
      </c>
      <c r="CV1849" s="32">
        <v>54207</v>
      </c>
      <c r="CW1849" s="32">
        <v>53137</v>
      </c>
      <c r="CX1849" s="32">
        <v>52768</v>
      </c>
      <c r="CZ1849" t="s">
        <v>210</v>
      </c>
      <c r="DA1849" t="s">
        <v>3113</v>
      </c>
      <c r="DB1849">
        <v>51723</v>
      </c>
      <c r="DC1849">
        <v>56022</v>
      </c>
      <c r="DD1849">
        <v>53178</v>
      </c>
      <c r="DE1849">
        <v>55989</v>
      </c>
      <c r="DF1849">
        <v>53011</v>
      </c>
      <c r="DG1849">
        <v>53873</v>
      </c>
      <c r="DH1849">
        <v>55404</v>
      </c>
      <c r="DI1849">
        <v>53889</v>
      </c>
      <c r="DJ1849">
        <v>53145</v>
      </c>
      <c r="DK1849">
        <v>54207</v>
      </c>
      <c r="DL1849">
        <v>53137</v>
      </c>
      <c r="DM1849">
        <v>52768</v>
      </c>
      <c r="DN1849">
        <f t="shared" si="32"/>
        <v>646346</v>
      </c>
    </row>
    <row r="1850" spans="89:118" x14ac:dyDescent="0.45">
      <c r="CK1850" t="s">
        <v>210</v>
      </c>
      <c r="CL1850" t="s">
        <v>3120</v>
      </c>
      <c r="CM1850" s="32">
        <v>131400</v>
      </c>
      <c r="CN1850" s="32">
        <v>131400</v>
      </c>
      <c r="CO1850" s="32">
        <v>97490</v>
      </c>
      <c r="CP1850" s="32">
        <v>0</v>
      </c>
      <c r="CQ1850" s="32">
        <v>0</v>
      </c>
      <c r="CR1850" s="32">
        <v>0</v>
      </c>
      <c r="CS1850" s="32">
        <v>0</v>
      </c>
      <c r="CT1850" s="32">
        <v>0</v>
      </c>
      <c r="CU1850" s="32">
        <v>0</v>
      </c>
      <c r="CV1850" s="32">
        <v>0</v>
      </c>
      <c r="CW1850" s="32">
        <v>0</v>
      </c>
      <c r="CX1850" s="32">
        <v>0</v>
      </c>
      <c r="CZ1850" t="s">
        <v>210</v>
      </c>
      <c r="DA1850" t="s">
        <v>3120</v>
      </c>
      <c r="DB1850">
        <v>131400</v>
      </c>
      <c r="DC1850">
        <v>131400</v>
      </c>
      <c r="DD1850">
        <v>97490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f t="shared" si="32"/>
        <v>360290</v>
      </c>
    </row>
    <row r="1851" spans="89:118" x14ac:dyDescent="0.45">
      <c r="CK1851" t="s">
        <v>210</v>
      </c>
      <c r="CL1851" t="s">
        <v>3103</v>
      </c>
      <c r="CM1851" s="32">
        <v>29255</v>
      </c>
      <c r="CN1851" s="32">
        <v>32124</v>
      </c>
      <c r="CO1851" s="32">
        <v>31131</v>
      </c>
      <c r="CP1851" s="32">
        <v>31389</v>
      </c>
      <c r="CQ1851" s="32">
        <v>30147</v>
      </c>
      <c r="CR1851" s="32">
        <v>32519</v>
      </c>
      <c r="CS1851" s="32">
        <v>31971</v>
      </c>
      <c r="CT1851" s="32">
        <v>30824</v>
      </c>
      <c r="CU1851" s="32">
        <v>30514</v>
      </c>
      <c r="CV1851" s="32">
        <v>30362</v>
      </c>
      <c r="CW1851" s="32">
        <v>30750</v>
      </c>
      <c r="CX1851" s="32">
        <v>29973</v>
      </c>
      <c r="CZ1851" t="s">
        <v>210</v>
      </c>
      <c r="DA1851" t="s">
        <v>3103</v>
      </c>
      <c r="DB1851">
        <v>29255</v>
      </c>
      <c r="DC1851">
        <v>32124</v>
      </c>
      <c r="DD1851">
        <v>31131</v>
      </c>
      <c r="DE1851">
        <v>31389</v>
      </c>
      <c r="DF1851">
        <v>30147</v>
      </c>
      <c r="DG1851">
        <v>32519</v>
      </c>
      <c r="DH1851">
        <v>31971</v>
      </c>
      <c r="DI1851">
        <v>30824</v>
      </c>
      <c r="DJ1851">
        <v>30514</v>
      </c>
      <c r="DK1851">
        <v>30362</v>
      </c>
      <c r="DL1851">
        <v>30750</v>
      </c>
      <c r="DM1851">
        <v>29973</v>
      </c>
      <c r="DN1851">
        <f t="shared" si="32"/>
        <v>370959</v>
      </c>
    </row>
    <row r="1852" spans="89:118" x14ac:dyDescent="0.45">
      <c r="CK1852" t="s">
        <v>188</v>
      </c>
      <c r="CL1852" t="s">
        <v>3109</v>
      </c>
      <c r="CM1852" s="32">
        <v>7070</v>
      </c>
      <c r="CN1852" s="32">
        <v>7070</v>
      </c>
      <c r="CO1852" s="32">
        <v>7070</v>
      </c>
      <c r="CP1852" s="32">
        <v>7070</v>
      </c>
      <c r="CQ1852" s="32">
        <v>7070</v>
      </c>
      <c r="CR1852" s="32">
        <v>7070</v>
      </c>
      <c r="CS1852" s="32">
        <v>7070</v>
      </c>
      <c r="CT1852" s="32">
        <v>7070</v>
      </c>
      <c r="CU1852" s="32">
        <v>7070</v>
      </c>
      <c r="CV1852" s="32">
        <v>7070</v>
      </c>
      <c r="CW1852" s="32">
        <v>0</v>
      </c>
      <c r="CX1852" s="32">
        <v>0</v>
      </c>
      <c r="CZ1852" t="s">
        <v>188</v>
      </c>
      <c r="DA1852" t="s">
        <v>3109</v>
      </c>
      <c r="DB1852">
        <v>7070</v>
      </c>
      <c r="DC1852">
        <v>7070</v>
      </c>
      <c r="DD1852">
        <v>7070</v>
      </c>
      <c r="DE1852">
        <v>7070</v>
      </c>
      <c r="DF1852">
        <v>7070</v>
      </c>
      <c r="DG1852">
        <v>7070</v>
      </c>
      <c r="DH1852">
        <v>7070</v>
      </c>
      <c r="DI1852">
        <v>7070</v>
      </c>
      <c r="DJ1852">
        <v>7070</v>
      </c>
      <c r="DK1852">
        <v>7070</v>
      </c>
      <c r="DL1852">
        <v>0</v>
      </c>
      <c r="DM1852">
        <v>0</v>
      </c>
      <c r="DN1852">
        <f t="shared" si="32"/>
        <v>70700</v>
      </c>
    </row>
    <row r="1853" spans="89:118" x14ac:dyDescent="0.45">
      <c r="CK1853" t="s">
        <v>188</v>
      </c>
      <c r="CL1853" t="s">
        <v>3111</v>
      </c>
      <c r="CM1853" s="32">
        <v>0</v>
      </c>
      <c r="CN1853" s="32">
        <v>0</v>
      </c>
      <c r="CO1853" s="32">
        <v>0</v>
      </c>
      <c r="CP1853" s="32">
        <v>0</v>
      </c>
      <c r="CQ1853" s="32">
        <v>0</v>
      </c>
      <c r="CR1853" s="32">
        <v>0</v>
      </c>
      <c r="CS1853" s="32">
        <v>333</v>
      </c>
      <c r="CT1853" s="32">
        <v>0</v>
      </c>
      <c r="CU1853" s="32">
        <v>0</v>
      </c>
      <c r="CV1853" s="32">
        <v>0</v>
      </c>
      <c r="CW1853" s="32">
        <v>0</v>
      </c>
      <c r="CX1853" s="32">
        <v>0</v>
      </c>
      <c r="CZ1853" t="s">
        <v>188</v>
      </c>
      <c r="DA1853" t="s">
        <v>3111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333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f t="shared" si="32"/>
        <v>333</v>
      </c>
    </row>
    <row r="1854" spans="89:118" x14ac:dyDescent="0.45">
      <c r="CK1854" t="s">
        <v>188</v>
      </c>
      <c r="CL1854" t="s">
        <v>3100</v>
      </c>
      <c r="CM1854" s="32">
        <v>68850</v>
      </c>
      <c r="CN1854" s="32">
        <v>68850</v>
      </c>
      <c r="CO1854" s="32">
        <v>68850</v>
      </c>
      <c r="CP1854" s="32">
        <v>68850</v>
      </c>
      <c r="CQ1854" s="32">
        <v>68850</v>
      </c>
      <c r="CR1854" s="32">
        <v>68850</v>
      </c>
      <c r="CS1854" s="32">
        <v>68850</v>
      </c>
      <c r="CT1854" s="32">
        <v>68850</v>
      </c>
      <c r="CU1854" s="32">
        <v>68850</v>
      </c>
      <c r="CV1854" s="32">
        <v>68850</v>
      </c>
      <c r="CW1854" s="32">
        <v>68850</v>
      </c>
      <c r="CX1854" s="32">
        <v>68850</v>
      </c>
      <c r="CZ1854" t="s">
        <v>188</v>
      </c>
      <c r="DA1854" t="s">
        <v>3100</v>
      </c>
      <c r="DB1854">
        <v>68850</v>
      </c>
      <c r="DC1854">
        <v>68850</v>
      </c>
      <c r="DD1854">
        <v>68850</v>
      </c>
      <c r="DE1854">
        <v>68850</v>
      </c>
      <c r="DF1854">
        <v>68850</v>
      </c>
      <c r="DG1854">
        <v>68850</v>
      </c>
      <c r="DH1854">
        <v>68850</v>
      </c>
      <c r="DI1854">
        <v>68850</v>
      </c>
      <c r="DJ1854">
        <v>68850</v>
      </c>
      <c r="DK1854">
        <v>68850</v>
      </c>
      <c r="DL1854">
        <v>68850</v>
      </c>
      <c r="DM1854">
        <v>68850</v>
      </c>
      <c r="DN1854">
        <f t="shared" si="32"/>
        <v>826200</v>
      </c>
    </row>
    <row r="1855" spans="89:118" x14ac:dyDescent="0.45">
      <c r="CK1855" t="s">
        <v>188</v>
      </c>
      <c r="CL1855" t="s">
        <v>3103</v>
      </c>
      <c r="CM1855" s="32">
        <v>57166</v>
      </c>
      <c r="CN1855" s="32">
        <v>63581</v>
      </c>
      <c r="CO1855" s="32">
        <v>55469</v>
      </c>
      <c r="CP1855" s="32">
        <v>56504</v>
      </c>
      <c r="CQ1855" s="32">
        <v>54943</v>
      </c>
      <c r="CR1855" s="32">
        <v>53252</v>
      </c>
      <c r="CS1855" s="32">
        <v>54433</v>
      </c>
      <c r="CT1855" s="32">
        <v>57409</v>
      </c>
      <c r="CU1855" s="32">
        <v>53787</v>
      </c>
      <c r="CV1855" s="32">
        <v>55027</v>
      </c>
      <c r="CW1855" s="32">
        <v>55128</v>
      </c>
      <c r="CX1855" s="32">
        <v>54420</v>
      </c>
      <c r="CZ1855" t="s">
        <v>188</v>
      </c>
      <c r="DA1855" t="s">
        <v>3103</v>
      </c>
      <c r="DB1855">
        <v>57166</v>
      </c>
      <c r="DC1855">
        <v>63581</v>
      </c>
      <c r="DD1855">
        <v>55469</v>
      </c>
      <c r="DE1855">
        <v>56504</v>
      </c>
      <c r="DF1855">
        <v>54943</v>
      </c>
      <c r="DG1855">
        <v>53252</v>
      </c>
      <c r="DH1855">
        <v>54433</v>
      </c>
      <c r="DI1855">
        <v>57409</v>
      </c>
      <c r="DJ1855">
        <v>53787</v>
      </c>
      <c r="DK1855">
        <v>55027</v>
      </c>
      <c r="DL1855">
        <v>55128</v>
      </c>
      <c r="DM1855">
        <v>54420</v>
      </c>
      <c r="DN1855">
        <f t="shared" si="32"/>
        <v>671119</v>
      </c>
    </row>
    <row r="1856" spans="89:118" x14ac:dyDescent="0.45">
      <c r="CK1856" t="s">
        <v>188</v>
      </c>
      <c r="CL1856" t="s">
        <v>3107</v>
      </c>
      <c r="CM1856" s="32">
        <v>14200</v>
      </c>
      <c r="CN1856" s="32">
        <v>14200</v>
      </c>
      <c r="CO1856" s="32">
        <v>14200</v>
      </c>
      <c r="CP1856" s="32">
        <v>14200</v>
      </c>
      <c r="CQ1856" s="32">
        <v>14200</v>
      </c>
      <c r="CR1856" s="32">
        <v>14200</v>
      </c>
      <c r="CS1856" s="32">
        <v>14200</v>
      </c>
      <c r="CT1856" s="32">
        <v>14200</v>
      </c>
      <c r="CU1856" s="32">
        <v>14200</v>
      </c>
      <c r="CV1856" s="32">
        <v>14200</v>
      </c>
      <c r="CW1856" s="32">
        <v>14200</v>
      </c>
      <c r="CX1856" s="32">
        <v>14200</v>
      </c>
      <c r="CZ1856" t="s">
        <v>188</v>
      </c>
      <c r="DA1856" t="s">
        <v>3107</v>
      </c>
      <c r="DB1856">
        <v>14200</v>
      </c>
      <c r="DC1856">
        <v>14200</v>
      </c>
      <c r="DD1856">
        <v>14200</v>
      </c>
      <c r="DE1856">
        <v>14200</v>
      </c>
      <c r="DF1856">
        <v>14200</v>
      </c>
      <c r="DG1856">
        <v>14200</v>
      </c>
      <c r="DH1856">
        <v>14200</v>
      </c>
      <c r="DI1856">
        <v>14200</v>
      </c>
      <c r="DJ1856">
        <v>14200</v>
      </c>
      <c r="DK1856">
        <v>14200</v>
      </c>
      <c r="DL1856">
        <v>14200</v>
      </c>
      <c r="DM1856">
        <v>14200</v>
      </c>
      <c r="DN1856">
        <f t="shared" si="32"/>
        <v>170400</v>
      </c>
    </row>
    <row r="1857" spans="89:118" x14ac:dyDescent="0.45">
      <c r="CK1857" t="s">
        <v>1282</v>
      </c>
      <c r="CL1857" t="s">
        <v>3109</v>
      </c>
      <c r="CM1857" s="32">
        <v>4650</v>
      </c>
      <c r="CN1857" s="32">
        <v>4650</v>
      </c>
      <c r="CO1857" s="32">
        <v>4650</v>
      </c>
      <c r="CP1857" s="32">
        <v>4650</v>
      </c>
      <c r="CQ1857" s="32">
        <v>4650</v>
      </c>
      <c r="CR1857" s="32">
        <v>4650</v>
      </c>
      <c r="CS1857" s="32">
        <v>4650</v>
      </c>
      <c r="CT1857" s="32">
        <v>4650</v>
      </c>
      <c r="CU1857" s="32">
        <v>4650</v>
      </c>
      <c r="CV1857" s="32">
        <v>4700</v>
      </c>
      <c r="CW1857" s="32">
        <v>0</v>
      </c>
      <c r="CX1857" s="32">
        <v>0</v>
      </c>
      <c r="CZ1857" t="s">
        <v>1282</v>
      </c>
      <c r="DA1857" t="s">
        <v>3109</v>
      </c>
      <c r="DB1857">
        <v>4650</v>
      </c>
      <c r="DC1857">
        <v>4650</v>
      </c>
      <c r="DD1857">
        <v>4650</v>
      </c>
      <c r="DE1857">
        <v>4650</v>
      </c>
      <c r="DF1857">
        <v>4650</v>
      </c>
      <c r="DG1857">
        <v>4650</v>
      </c>
      <c r="DH1857">
        <v>4650</v>
      </c>
      <c r="DI1857">
        <v>4650</v>
      </c>
      <c r="DJ1857">
        <v>4650</v>
      </c>
      <c r="DK1857">
        <v>4700</v>
      </c>
      <c r="DL1857">
        <v>0</v>
      </c>
      <c r="DM1857">
        <v>0</v>
      </c>
      <c r="DN1857">
        <f t="shared" si="32"/>
        <v>46550</v>
      </c>
    </row>
    <row r="1858" spans="89:118" x14ac:dyDescent="0.45">
      <c r="CK1858" t="s">
        <v>1282</v>
      </c>
      <c r="CL1858" t="s">
        <v>3115</v>
      </c>
      <c r="CM1858" s="32">
        <v>21613.07</v>
      </c>
      <c r="CN1858" s="32">
        <v>16774.07</v>
      </c>
      <c r="CO1858" s="32">
        <v>16774.07</v>
      </c>
      <c r="CP1858" s="32">
        <v>16774.07</v>
      </c>
      <c r="CQ1858" s="32">
        <v>16789.092000000001</v>
      </c>
      <c r="CR1858" s="32">
        <v>16736.177</v>
      </c>
      <c r="CS1858" s="32">
        <v>16894.445</v>
      </c>
      <c r="CT1858" s="32">
        <v>16894.445</v>
      </c>
      <c r="CU1858" s="32">
        <v>16894.445</v>
      </c>
      <c r="CV1858" s="32">
        <v>16894.445</v>
      </c>
      <c r="CW1858" s="32">
        <v>16894.445</v>
      </c>
      <c r="CX1858" s="32">
        <v>16894.445</v>
      </c>
      <c r="CZ1858" t="s">
        <v>1282</v>
      </c>
      <c r="DA1858" t="s">
        <v>3115</v>
      </c>
      <c r="DB1858">
        <v>21613.07</v>
      </c>
      <c r="DC1858">
        <v>16774.07</v>
      </c>
      <c r="DD1858">
        <v>16774.07</v>
      </c>
      <c r="DE1858">
        <v>16774.07</v>
      </c>
      <c r="DF1858">
        <v>16789.092000000001</v>
      </c>
      <c r="DG1858">
        <v>16736.177</v>
      </c>
      <c r="DH1858">
        <v>16894.445</v>
      </c>
      <c r="DI1858">
        <v>16894.445</v>
      </c>
      <c r="DJ1858">
        <v>16894.445</v>
      </c>
      <c r="DK1858">
        <v>16894.445</v>
      </c>
      <c r="DL1858">
        <v>16894.445</v>
      </c>
      <c r="DM1858">
        <v>16894.445</v>
      </c>
      <c r="DN1858">
        <f t="shared" si="32"/>
        <v>206827.21900000004</v>
      </c>
    </row>
    <row r="1859" spans="89:118" x14ac:dyDescent="0.45">
      <c r="CK1859" t="s">
        <v>1282</v>
      </c>
      <c r="CL1859" t="s">
        <v>3111</v>
      </c>
      <c r="CM1859" s="32">
        <v>0</v>
      </c>
      <c r="CN1859" s="32">
        <v>0</v>
      </c>
      <c r="CO1859" s="32">
        <v>0</v>
      </c>
      <c r="CP1859" s="32">
        <v>0</v>
      </c>
      <c r="CQ1859" s="32">
        <v>0</v>
      </c>
      <c r="CR1859" s="32">
        <v>0</v>
      </c>
      <c r="CS1859" s="32">
        <v>0</v>
      </c>
      <c r="CT1859" s="32">
        <v>0</v>
      </c>
      <c r="CU1859" s="32">
        <v>0</v>
      </c>
      <c r="CV1859" s="32">
        <v>0</v>
      </c>
      <c r="CW1859" s="32">
        <v>0</v>
      </c>
      <c r="CX1859" s="32">
        <v>0</v>
      </c>
      <c r="CZ1859" t="s">
        <v>1282</v>
      </c>
      <c r="DA1859" t="s">
        <v>3111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f t="shared" si="32"/>
        <v>0</v>
      </c>
    </row>
    <row r="1860" spans="89:118" x14ac:dyDescent="0.45">
      <c r="CK1860" t="s">
        <v>1282</v>
      </c>
      <c r="CL1860" t="s">
        <v>3100</v>
      </c>
      <c r="CM1860" s="32">
        <v>60000</v>
      </c>
      <c r="CN1860" s="32">
        <v>60000</v>
      </c>
      <c r="CO1860" s="32">
        <v>60000</v>
      </c>
      <c r="CP1860" s="32">
        <v>60000</v>
      </c>
      <c r="CQ1860" s="32">
        <v>60000</v>
      </c>
      <c r="CR1860" s="32">
        <v>60000</v>
      </c>
      <c r="CS1860" s="32">
        <v>60000</v>
      </c>
      <c r="CT1860" s="32">
        <v>60000</v>
      </c>
      <c r="CU1860" s="32">
        <v>60000</v>
      </c>
      <c r="CV1860" s="32">
        <v>60000</v>
      </c>
      <c r="CW1860" s="32">
        <v>60000</v>
      </c>
      <c r="CX1860" s="32">
        <v>60000</v>
      </c>
      <c r="CZ1860" t="s">
        <v>1282</v>
      </c>
      <c r="DA1860" t="s">
        <v>3100</v>
      </c>
      <c r="DB1860">
        <v>60000</v>
      </c>
      <c r="DC1860">
        <v>60000</v>
      </c>
      <c r="DD1860">
        <v>60000</v>
      </c>
      <c r="DE1860">
        <v>60000</v>
      </c>
      <c r="DF1860">
        <v>60000</v>
      </c>
      <c r="DG1860">
        <v>60000</v>
      </c>
      <c r="DH1860">
        <v>60000</v>
      </c>
      <c r="DI1860">
        <v>60000</v>
      </c>
      <c r="DJ1860">
        <v>60000</v>
      </c>
      <c r="DK1860">
        <v>60000</v>
      </c>
      <c r="DL1860">
        <v>60000</v>
      </c>
      <c r="DM1860">
        <v>60000</v>
      </c>
      <c r="DN1860">
        <f t="shared" si="32"/>
        <v>720000</v>
      </c>
    </row>
    <row r="1861" spans="89:118" x14ac:dyDescent="0.45">
      <c r="CK1861" t="s">
        <v>1282</v>
      </c>
      <c r="CL1861" t="s">
        <v>3431</v>
      </c>
      <c r="CM1861" s="32">
        <v>6864</v>
      </c>
      <c r="CN1861" s="32">
        <v>6864</v>
      </c>
      <c r="CO1861" s="32">
        <v>6864</v>
      </c>
      <c r="CP1861" s="32">
        <v>6864</v>
      </c>
      <c r="CQ1861" s="32">
        <v>6864</v>
      </c>
      <c r="CR1861" s="32">
        <v>6864</v>
      </c>
      <c r="CS1861" s="32">
        <v>6864</v>
      </c>
      <c r="CT1861" s="32">
        <v>6864</v>
      </c>
      <c r="CU1861" s="32">
        <v>6864</v>
      </c>
      <c r="CV1861" s="32">
        <v>6864</v>
      </c>
      <c r="CW1861" s="32">
        <v>6864</v>
      </c>
      <c r="CX1861" s="32">
        <v>6864</v>
      </c>
      <c r="CZ1861" t="s">
        <v>1282</v>
      </c>
      <c r="DA1861" t="s">
        <v>3431</v>
      </c>
      <c r="DB1861">
        <v>6864</v>
      </c>
      <c r="DC1861">
        <v>6864</v>
      </c>
      <c r="DD1861">
        <v>6864</v>
      </c>
      <c r="DE1861">
        <v>6864</v>
      </c>
      <c r="DF1861">
        <v>6864</v>
      </c>
      <c r="DG1861">
        <v>6864</v>
      </c>
      <c r="DH1861">
        <v>6864</v>
      </c>
      <c r="DI1861">
        <v>6864</v>
      </c>
      <c r="DJ1861">
        <v>6864</v>
      </c>
      <c r="DK1861">
        <v>6864</v>
      </c>
      <c r="DL1861">
        <v>6864</v>
      </c>
      <c r="DM1861">
        <v>6864</v>
      </c>
      <c r="DN1861">
        <f t="shared" ref="DN1861:DN1924" si="33">SUM(DB1861:DM1861)</f>
        <v>82368</v>
      </c>
    </row>
    <row r="1862" spans="89:118" x14ac:dyDescent="0.45">
      <c r="CK1862" t="s">
        <v>1282</v>
      </c>
      <c r="CL1862" t="s">
        <v>3106</v>
      </c>
      <c r="CM1862" s="32">
        <v>28480</v>
      </c>
      <c r="CN1862" s="32">
        <v>28480</v>
      </c>
      <c r="CO1862" s="32">
        <v>28480</v>
      </c>
      <c r="CP1862" s="32">
        <v>28480</v>
      </c>
      <c r="CQ1862" s="32">
        <v>28480</v>
      </c>
      <c r="CR1862" s="32">
        <v>28480</v>
      </c>
      <c r="CS1862" s="32">
        <v>28480</v>
      </c>
      <c r="CT1862" s="32">
        <v>28480</v>
      </c>
      <c r="CU1862" s="32">
        <v>28480</v>
      </c>
      <c r="CV1862" s="32">
        <v>28480</v>
      </c>
      <c r="CW1862" s="32">
        <v>28480</v>
      </c>
      <c r="CX1862" s="32">
        <v>28480</v>
      </c>
      <c r="CZ1862" t="s">
        <v>1282</v>
      </c>
      <c r="DA1862" t="s">
        <v>3106</v>
      </c>
      <c r="DB1862">
        <v>28480</v>
      </c>
      <c r="DC1862">
        <v>28480</v>
      </c>
      <c r="DD1862">
        <v>28480</v>
      </c>
      <c r="DE1862">
        <v>28480</v>
      </c>
      <c r="DF1862">
        <v>28480</v>
      </c>
      <c r="DG1862">
        <v>28480</v>
      </c>
      <c r="DH1862">
        <v>28480</v>
      </c>
      <c r="DI1862">
        <v>28480</v>
      </c>
      <c r="DJ1862">
        <v>28480</v>
      </c>
      <c r="DK1862">
        <v>28480</v>
      </c>
      <c r="DL1862">
        <v>28480</v>
      </c>
      <c r="DM1862">
        <v>28480</v>
      </c>
      <c r="DN1862">
        <f t="shared" si="33"/>
        <v>341760</v>
      </c>
    </row>
    <row r="1863" spans="89:118" x14ac:dyDescent="0.45">
      <c r="CK1863" t="s">
        <v>1282</v>
      </c>
      <c r="CL1863" t="s">
        <v>3112</v>
      </c>
      <c r="CM1863" s="32">
        <v>103275</v>
      </c>
      <c r="CN1863" s="32">
        <v>103275</v>
      </c>
      <c r="CO1863" s="32">
        <v>103275</v>
      </c>
      <c r="CP1863" s="32">
        <v>103275</v>
      </c>
      <c r="CQ1863" s="32">
        <v>103275</v>
      </c>
      <c r="CR1863" s="32">
        <v>103275</v>
      </c>
      <c r="CS1863" s="32">
        <v>103275</v>
      </c>
      <c r="CT1863" s="32">
        <v>103275</v>
      </c>
      <c r="CU1863" s="32">
        <v>103275</v>
      </c>
      <c r="CV1863" s="32">
        <v>103275</v>
      </c>
      <c r="CW1863" s="32">
        <v>103275</v>
      </c>
      <c r="CX1863" s="32">
        <v>103275</v>
      </c>
      <c r="CZ1863" t="s">
        <v>1282</v>
      </c>
      <c r="DA1863" t="s">
        <v>3112</v>
      </c>
      <c r="DB1863">
        <v>103275</v>
      </c>
      <c r="DC1863">
        <v>103275</v>
      </c>
      <c r="DD1863">
        <v>103275</v>
      </c>
      <c r="DE1863">
        <v>103275</v>
      </c>
      <c r="DF1863">
        <v>103275</v>
      </c>
      <c r="DG1863">
        <v>103275</v>
      </c>
      <c r="DH1863">
        <v>103275</v>
      </c>
      <c r="DI1863">
        <v>103275</v>
      </c>
      <c r="DJ1863">
        <v>103275</v>
      </c>
      <c r="DK1863">
        <v>103275</v>
      </c>
      <c r="DL1863">
        <v>103275</v>
      </c>
      <c r="DM1863">
        <v>103275</v>
      </c>
      <c r="DN1863">
        <f t="shared" si="33"/>
        <v>1239300</v>
      </c>
    </row>
    <row r="1864" spans="89:118" x14ac:dyDescent="0.45">
      <c r="CK1864" t="s">
        <v>1282</v>
      </c>
      <c r="CL1864" t="s">
        <v>3113</v>
      </c>
      <c r="CM1864" s="32">
        <v>33004</v>
      </c>
      <c r="CN1864" s="32">
        <v>33234</v>
      </c>
      <c r="CO1864" s="32">
        <v>33188</v>
      </c>
      <c r="CP1864" s="32">
        <v>32659</v>
      </c>
      <c r="CQ1864" s="32">
        <v>32895</v>
      </c>
      <c r="CR1864" s="32">
        <v>32666</v>
      </c>
      <c r="CS1864" s="32">
        <v>33430</v>
      </c>
      <c r="CT1864" s="32">
        <v>33535</v>
      </c>
      <c r="CU1864" s="32">
        <v>33070</v>
      </c>
      <c r="CV1864" s="32">
        <v>32906</v>
      </c>
      <c r="CW1864" s="32">
        <v>32909</v>
      </c>
      <c r="CX1864" s="32">
        <v>32609</v>
      </c>
      <c r="CZ1864" t="s">
        <v>1282</v>
      </c>
      <c r="DA1864" t="s">
        <v>3113</v>
      </c>
      <c r="DB1864">
        <v>33004</v>
      </c>
      <c r="DC1864">
        <v>33234</v>
      </c>
      <c r="DD1864">
        <v>33188</v>
      </c>
      <c r="DE1864">
        <v>32659</v>
      </c>
      <c r="DF1864">
        <v>32895</v>
      </c>
      <c r="DG1864">
        <v>32666</v>
      </c>
      <c r="DH1864">
        <v>33430</v>
      </c>
      <c r="DI1864">
        <v>33535</v>
      </c>
      <c r="DJ1864">
        <v>33070</v>
      </c>
      <c r="DK1864">
        <v>32906</v>
      </c>
      <c r="DL1864">
        <v>32909</v>
      </c>
      <c r="DM1864">
        <v>32609</v>
      </c>
      <c r="DN1864">
        <f t="shared" si="33"/>
        <v>396105</v>
      </c>
    </row>
    <row r="1865" spans="89:118" x14ac:dyDescent="0.45">
      <c r="CK1865" t="s">
        <v>1282</v>
      </c>
      <c r="CL1865" t="s">
        <v>3120</v>
      </c>
      <c r="CM1865" s="32">
        <v>136000</v>
      </c>
      <c r="CN1865" s="32">
        <v>136000</v>
      </c>
      <c r="CO1865" s="32">
        <v>136000</v>
      </c>
      <c r="CP1865" s="32">
        <v>136000</v>
      </c>
      <c r="CQ1865" s="32">
        <v>136000</v>
      </c>
      <c r="CR1865" s="32">
        <v>136000</v>
      </c>
      <c r="CS1865" s="32">
        <v>136000</v>
      </c>
      <c r="CT1865" s="32">
        <v>136000</v>
      </c>
      <c r="CU1865" s="32">
        <v>136000</v>
      </c>
      <c r="CV1865" s="32">
        <v>136000</v>
      </c>
      <c r="CW1865" s="32">
        <v>136000</v>
      </c>
      <c r="CX1865" s="32">
        <v>136000</v>
      </c>
      <c r="CZ1865" t="s">
        <v>1282</v>
      </c>
      <c r="DA1865" t="s">
        <v>3120</v>
      </c>
      <c r="DB1865">
        <v>136000</v>
      </c>
      <c r="DC1865">
        <v>136000</v>
      </c>
      <c r="DD1865">
        <v>136000</v>
      </c>
      <c r="DE1865">
        <v>136000</v>
      </c>
      <c r="DF1865">
        <v>136000</v>
      </c>
      <c r="DG1865">
        <v>136000</v>
      </c>
      <c r="DH1865">
        <v>136000</v>
      </c>
      <c r="DI1865">
        <v>136000</v>
      </c>
      <c r="DJ1865">
        <v>136000</v>
      </c>
      <c r="DK1865">
        <v>136000</v>
      </c>
      <c r="DL1865">
        <v>136000</v>
      </c>
      <c r="DM1865">
        <v>136000</v>
      </c>
      <c r="DN1865">
        <f t="shared" si="33"/>
        <v>1632000</v>
      </c>
    </row>
    <row r="1866" spans="89:118" x14ac:dyDescent="0.45">
      <c r="CK1866" t="s">
        <v>1282</v>
      </c>
      <c r="CL1866" t="s">
        <v>3118</v>
      </c>
      <c r="CM1866" s="32">
        <v>1000</v>
      </c>
      <c r="CN1866" s="32">
        <v>1000</v>
      </c>
      <c r="CO1866" s="32">
        <v>1000</v>
      </c>
      <c r="CP1866" s="32">
        <v>1000</v>
      </c>
      <c r="CQ1866" s="32">
        <v>1000</v>
      </c>
      <c r="CR1866" s="32">
        <v>1000</v>
      </c>
      <c r="CS1866" s="32">
        <v>1000</v>
      </c>
      <c r="CT1866" s="32">
        <v>1000</v>
      </c>
      <c r="CU1866" s="32">
        <v>1000</v>
      </c>
      <c r="CV1866" s="32">
        <v>1000</v>
      </c>
      <c r="CW1866" s="32">
        <v>1000</v>
      </c>
      <c r="CX1866" s="32">
        <v>1000</v>
      </c>
      <c r="CZ1866" t="s">
        <v>1282</v>
      </c>
      <c r="DA1866" t="s">
        <v>3118</v>
      </c>
      <c r="DB1866">
        <v>1000</v>
      </c>
      <c r="DC1866">
        <v>1000</v>
      </c>
      <c r="DD1866">
        <v>1000</v>
      </c>
      <c r="DE1866">
        <v>1000</v>
      </c>
      <c r="DF1866">
        <v>1000</v>
      </c>
      <c r="DG1866">
        <v>1000</v>
      </c>
      <c r="DH1866">
        <v>1000</v>
      </c>
      <c r="DI1866">
        <v>1000</v>
      </c>
      <c r="DJ1866">
        <v>1000</v>
      </c>
      <c r="DK1866">
        <v>1000</v>
      </c>
      <c r="DL1866">
        <v>1000</v>
      </c>
      <c r="DM1866">
        <v>1000</v>
      </c>
      <c r="DN1866">
        <f t="shared" si="33"/>
        <v>12000</v>
      </c>
    </row>
    <row r="1867" spans="89:118" x14ac:dyDescent="0.45">
      <c r="CK1867" t="s">
        <v>1282</v>
      </c>
      <c r="CL1867" t="s">
        <v>3103</v>
      </c>
      <c r="CM1867" s="32">
        <v>14200</v>
      </c>
      <c r="CN1867" s="32">
        <v>14200</v>
      </c>
      <c r="CO1867" s="32">
        <v>14200</v>
      </c>
      <c r="CP1867" s="32">
        <v>14200</v>
      </c>
      <c r="CQ1867" s="32">
        <v>14200</v>
      </c>
      <c r="CR1867" s="32">
        <v>14200</v>
      </c>
      <c r="CS1867" s="32">
        <v>14200</v>
      </c>
      <c r="CT1867" s="32">
        <v>14200</v>
      </c>
      <c r="CU1867" s="32">
        <v>14200</v>
      </c>
      <c r="CV1867" s="32">
        <v>14200</v>
      </c>
      <c r="CW1867" s="32">
        <v>14200</v>
      </c>
      <c r="CX1867" s="32">
        <v>14200</v>
      </c>
      <c r="CZ1867" t="s">
        <v>1282</v>
      </c>
      <c r="DA1867" t="s">
        <v>3103</v>
      </c>
      <c r="DB1867">
        <v>14200</v>
      </c>
      <c r="DC1867">
        <v>14200</v>
      </c>
      <c r="DD1867">
        <v>14200</v>
      </c>
      <c r="DE1867">
        <v>14200</v>
      </c>
      <c r="DF1867">
        <v>14200</v>
      </c>
      <c r="DG1867">
        <v>14200</v>
      </c>
      <c r="DH1867">
        <v>14200</v>
      </c>
      <c r="DI1867">
        <v>14200</v>
      </c>
      <c r="DJ1867">
        <v>14200</v>
      </c>
      <c r="DK1867">
        <v>14200</v>
      </c>
      <c r="DL1867">
        <v>14200</v>
      </c>
      <c r="DM1867">
        <v>14200</v>
      </c>
      <c r="DN1867">
        <f t="shared" si="33"/>
        <v>170400</v>
      </c>
    </row>
    <row r="1868" spans="89:118" x14ac:dyDescent="0.45">
      <c r="CK1868" t="s">
        <v>1282</v>
      </c>
      <c r="CL1868" t="s">
        <v>3107</v>
      </c>
      <c r="CM1868" s="32">
        <v>12400</v>
      </c>
      <c r="CN1868" s="32">
        <v>12400</v>
      </c>
      <c r="CO1868" s="32">
        <v>12400</v>
      </c>
      <c r="CP1868" s="32">
        <v>12400</v>
      </c>
      <c r="CQ1868" s="32">
        <v>12400</v>
      </c>
      <c r="CR1868" s="32">
        <v>12400</v>
      </c>
      <c r="CS1868" s="32">
        <v>12400</v>
      </c>
      <c r="CT1868" s="32">
        <v>12400</v>
      </c>
      <c r="CU1868" s="32">
        <v>12400</v>
      </c>
      <c r="CV1868" s="32">
        <v>12400</v>
      </c>
      <c r="CW1868" s="32">
        <v>12400</v>
      </c>
      <c r="CX1868" s="32">
        <v>12400</v>
      </c>
      <c r="CZ1868" t="s">
        <v>1282</v>
      </c>
      <c r="DA1868" t="s">
        <v>3107</v>
      </c>
      <c r="DB1868">
        <v>12400</v>
      </c>
      <c r="DC1868">
        <v>12400</v>
      </c>
      <c r="DD1868">
        <v>12400</v>
      </c>
      <c r="DE1868">
        <v>12400</v>
      </c>
      <c r="DF1868">
        <v>12400</v>
      </c>
      <c r="DG1868">
        <v>12400</v>
      </c>
      <c r="DH1868">
        <v>12400</v>
      </c>
      <c r="DI1868">
        <v>12400</v>
      </c>
      <c r="DJ1868">
        <v>12400</v>
      </c>
      <c r="DK1868">
        <v>12400</v>
      </c>
      <c r="DL1868">
        <v>12400</v>
      </c>
      <c r="DM1868">
        <v>12400</v>
      </c>
      <c r="DN1868">
        <f t="shared" si="33"/>
        <v>148800</v>
      </c>
    </row>
    <row r="1869" spans="89:118" x14ac:dyDescent="0.45">
      <c r="CK1869" t="s">
        <v>650</v>
      </c>
      <c r="CL1869" t="s">
        <v>3108</v>
      </c>
      <c r="CM1869" s="32">
        <v>10000</v>
      </c>
      <c r="CN1869" s="32">
        <v>10000</v>
      </c>
      <c r="CO1869" s="32">
        <v>10000</v>
      </c>
      <c r="CP1869" s="32">
        <v>10000</v>
      </c>
      <c r="CQ1869" s="32">
        <v>10000</v>
      </c>
      <c r="CR1869" s="32">
        <v>10000</v>
      </c>
      <c r="CS1869" s="32">
        <v>10000</v>
      </c>
      <c r="CT1869" s="32">
        <v>10000</v>
      </c>
      <c r="CU1869" s="32">
        <v>10000</v>
      </c>
      <c r="CV1869" s="32">
        <v>10000</v>
      </c>
      <c r="CW1869" s="32">
        <v>10000</v>
      </c>
      <c r="CX1869" s="32">
        <v>10000</v>
      </c>
      <c r="CZ1869" t="s">
        <v>650</v>
      </c>
      <c r="DA1869" t="s">
        <v>3108</v>
      </c>
      <c r="DB1869">
        <v>10000</v>
      </c>
      <c r="DC1869">
        <v>10000</v>
      </c>
      <c r="DD1869">
        <v>10000</v>
      </c>
      <c r="DE1869">
        <v>10000</v>
      </c>
      <c r="DF1869">
        <v>10000</v>
      </c>
      <c r="DG1869">
        <v>10000</v>
      </c>
      <c r="DH1869">
        <v>10000</v>
      </c>
      <c r="DI1869">
        <v>10000</v>
      </c>
      <c r="DJ1869">
        <v>10000</v>
      </c>
      <c r="DK1869">
        <v>10000</v>
      </c>
      <c r="DL1869">
        <v>10000</v>
      </c>
      <c r="DM1869">
        <v>10000</v>
      </c>
      <c r="DN1869">
        <f t="shared" si="33"/>
        <v>120000</v>
      </c>
    </row>
    <row r="1870" spans="89:118" x14ac:dyDescent="0.45">
      <c r="CK1870" t="s">
        <v>650</v>
      </c>
      <c r="CL1870" t="s">
        <v>3103</v>
      </c>
      <c r="CM1870" s="32">
        <v>5519</v>
      </c>
      <c r="CN1870" s="32">
        <v>5200</v>
      </c>
      <c r="CO1870" s="32">
        <v>5200</v>
      </c>
      <c r="CP1870" s="32">
        <v>5200</v>
      </c>
      <c r="CQ1870" s="32">
        <v>5620</v>
      </c>
      <c r="CR1870" s="32">
        <v>5229</v>
      </c>
      <c r="CS1870" s="32">
        <v>5229</v>
      </c>
      <c r="CT1870" s="32">
        <v>5200</v>
      </c>
      <c r="CU1870" s="32">
        <v>5200</v>
      </c>
      <c r="CV1870" s="32">
        <v>5200</v>
      </c>
      <c r="CW1870" s="32">
        <v>5200</v>
      </c>
      <c r="CX1870" s="32">
        <v>5200</v>
      </c>
      <c r="CZ1870" t="s">
        <v>650</v>
      </c>
      <c r="DA1870" t="s">
        <v>3103</v>
      </c>
      <c r="DB1870">
        <v>5519</v>
      </c>
      <c r="DC1870">
        <v>5200</v>
      </c>
      <c r="DD1870">
        <v>5200</v>
      </c>
      <c r="DE1870">
        <v>5200</v>
      </c>
      <c r="DF1870">
        <v>5620</v>
      </c>
      <c r="DG1870">
        <v>5229</v>
      </c>
      <c r="DH1870">
        <v>5229</v>
      </c>
      <c r="DI1870">
        <v>5200</v>
      </c>
      <c r="DJ1870">
        <v>5200</v>
      </c>
      <c r="DK1870">
        <v>5200</v>
      </c>
      <c r="DL1870">
        <v>5200</v>
      </c>
      <c r="DM1870">
        <v>5200</v>
      </c>
      <c r="DN1870">
        <f t="shared" si="33"/>
        <v>63197</v>
      </c>
    </row>
    <row r="1871" spans="89:118" x14ac:dyDescent="0.45">
      <c r="CK1871" t="s">
        <v>1230</v>
      </c>
      <c r="CL1871" t="s">
        <v>3109</v>
      </c>
      <c r="CM1871" s="32">
        <v>6880</v>
      </c>
      <c r="CN1871" s="32">
        <v>6880</v>
      </c>
      <c r="CO1871" s="32">
        <v>6930</v>
      </c>
      <c r="CP1871" s="32">
        <v>6880</v>
      </c>
      <c r="CQ1871" s="32">
        <v>6880</v>
      </c>
      <c r="CR1871" s="32">
        <v>6980</v>
      </c>
      <c r="CS1871" s="32">
        <v>6880</v>
      </c>
      <c r="CT1871" s="32">
        <v>6880</v>
      </c>
      <c r="CU1871" s="32">
        <v>6930</v>
      </c>
      <c r="CV1871" s="32">
        <v>6880</v>
      </c>
      <c r="CW1871" s="32">
        <v>0</v>
      </c>
      <c r="CX1871" s="32">
        <v>0</v>
      </c>
      <c r="CZ1871" t="s">
        <v>1230</v>
      </c>
      <c r="DA1871" t="s">
        <v>3109</v>
      </c>
      <c r="DB1871">
        <v>6880</v>
      </c>
      <c r="DC1871">
        <v>6880</v>
      </c>
      <c r="DD1871">
        <v>6930</v>
      </c>
      <c r="DE1871">
        <v>6880</v>
      </c>
      <c r="DF1871">
        <v>6880</v>
      </c>
      <c r="DG1871">
        <v>6980</v>
      </c>
      <c r="DH1871">
        <v>6880</v>
      </c>
      <c r="DI1871">
        <v>6880</v>
      </c>
      <c r="DJ1871">
        <v>6930</v>
      </c>
      <c r="DK1871">
        <v>6880</v>
      </c>
      <c r="DL1871">
        <v>0</v>
      </c>
      <c r="DM1871">
        <v>0</v>
      </c>
      <c r="DN1871">
        <f t="shared" si="33"/>
        <v>69000</v>
      </c>
    </row>
    <row r="1872" spans="89:118" x14ac:dyDescent="0.45">
      <c r="CK1872" t="s">
        <v>1230</v>
      </c>
      <c r="CL1872" t="s">
        <v>3108</v>
      </c>
      <c r="CM1872" s="32">
        <v>7500</v>
      </c>
      <c r="CN1872" s="32">
        <v>7500</v>
      </c>
      <c r="CO1872" s="32">
        <v>7500</v>
      </c>
      <c r="CP1872" s="32">
        <v>7500</v>
      </c>
      <c r="CQ1872" s="32">
        <v>7500</v>
      </c>
      <c r="CR1872" s="32">
        <v>7500</v>
      </c>
      <c r="CS1872" s="32">
        <v>7500</v>
      </c>
      <c r="CT1872" s="32">
        <v>7500</v>
      </c>
      <c r="CU1872" s="32">
        <v>7500</v>
      </c>
      <c r="CV1872" s="32">
        <v>7500</v>
      </c>
      <c r="CW1872" s="32">
        <v>7500</v>
      </c>
      <c r="CX1872" s="32">
        <v>7500</v>
      </c>
      <c r="CZ1872" t="s">
        <v>1230</v>
      </c>
      <c r="DA1872" t="s">
        <v>3108</v>
      </c>
      <c r="DB1872">
        <v>7500</v>
      </c>
      <c r="DC1872">
        <v>7500</v>
      </c>
      <c r="DD1872">
        <v>7500</v>
      </c>
      <c r="DE1872">
        <v>7500</v>
      </c>
      <c r="DF1872">
        <v>7500</v>
      </c>
      <c r="DG1872">
        <v>7500</v>
      </c>
      <c r="DH1872">
        <v>7500</v>
      </c>
      <c r="DI1872">
        <v>7500</v>
      </c>
      <c r="DJ1872">
        <v>7500</v>
      </c>
      <c r="DK1872">
        <v>7500</v>
      </c>
      <c r="DL1872">
        <v>7500</v>
      </c>
      <c r="DM1872">
        <v>7500</v>
      </c>
      <c r="DN1872">
        <f t="shared" si="33"/>
        <v>90000</v>
      </c>
    </row>
    <row r="1873" spans="89:118" x14ac:dyDescent="0.45">
      <c r="CK1873" t="s">
        <v>1230</v>
      </c>
      <c r="CL1873" t="s">
        <v>3111</v>
      </c>
      <c r="CM1873" s="32">
        <v>12060</v>
      </c>
      <c r="CN1873" s="32">
        <v>12000</v>
      </c>
      <c r="CO1873" s="32">
        <v>12060</v>
      </c>
      <c r="CP1873" s="32">
        <v>12000</v>
      </c>
      <c r="CQ1873" s="32">
        <v>12000</v>
      </c>
      <c r="CR1873" s="32">
        <v>12000</v>
      </c>
      <c r="CS1873" s="32">
        <v>12000</v>
      </c>
      <c r="CT1873" s="32">
        <v>12000</v>
      </c>
      <c r="CU1873" s="32">
        <v>12000</v>
      </c>
      <c r="CV1873" s="32">
        <v>12000</v>
      </c>
      <c r="CW1873" s="32">
        <v>12000</v>
      </c>
      <c r="CX1873" s="32">
        <v>12000</v>
      </c>
      <c r="CZ1873" t="s">
        <v>1230</v>
      </c>
      <c r="DA1873" t="s">
        <v>3111</v>
      </c>
      <c r="DB1873">
        <v>12060</v>
      </c>
      <c r="DC1873">
        <v>12000</v>
      </c>
      <c r="DD1873">
        <v>12060</v>
      </c>
      <c r="DE1873">
        <v>12000</v>
      </c>
      <c r="DF1873">
        <v>12000</v>
      </c>
      <c r="DG1873">
        <v>12000</v>
      </c>
      <c r="DH1873">
        <v>12000</v>
      </c>
      <c r="DI1873">
        <v>12000</v>
      </c>
      <c r="DJ1873">
        <v>12000</v>
      </c>
      <c r="DK1873">
        <v>12000</v>
      </c>
      <c r="DL1873">
        <v>12000</v>
      </c>
      <c r="DM1873">
        <v>12000</v>
      </c>
      <c r="DN1873">
        <f t="shared" si="33"/>
        <v>144120</v>
      </c>
    </row>
    <row r="1874" spans="89:118" x14ac:dyDescent="0.45">
      <c r="CK1874" t="s">
        <v>1230</v>
      </c>
      <c r="CL1874" t="s">
        <v>3100</v>
      </c>
      <c r="CM1874" s="32">
        <v>30000</v>
      </c>
      <c r="CN1874" s="32">
        <v>30000</v>
      </c>
      <c r="CO1874" s="32">
        <v>30000</v>
      </c>
      <c r="CP1874" s="32">
        <v>30000</v>
      </c>
      <c r="CQ1874" s="32">
        <v>30000</v>
      </c>
      <c r="CR1874" s="32">
        <v>30000</v>
      </c>
      <c r="CS1874" s="32">
        <v>30000</v>
      </c>
      <c r="CT1874" s="32">
        <v>33484.400000000001</v>
      </c>
      <c r="CU1874" s="32">
        <v>51219</v>
      </c>
      <c r="CV1874" s="32">
        <v>51219</v>
      </c>
      <c r="CW1874" s="32">
        <v>51219</v>
      </c>
      <c r="CX1874" s="32">
        <v>51219</v>
      </c>
      <c r="CZ1874" t="s">
        <v>1230</v>
      </c>
      <c r="DA1874" t="s">
        <v>3100</v>
      </c>
      <c r="DB1874">
        <v>30000</v>
      </c>
      <c r="DC1874">
        <v>30000</v>
      </c>
      <c r="DD1874">
        <v>30000</v>
      </c>
      <c r="DE1874">
        <v>30000</v>
      </c>
      <c r="DF1874">
        <v>30000</v>
      </c>
      <c r="DG1874">
        <v>30000</v>
      </c>
      <c r="DH1874">
        <v>30000</v>
      </c>
      <c r="DI1874">
        <v>33484.400000000001</v>
      </c>
      <c r="DJ1874">
        <v>51219</v>
      </c>
      <c r="DK1874">
        <v>51219</v>
      </c>
      <c r="DL1874">
        <v>51219</v>
      </c>
      <c r="DM1874">
        <v>51219</v>
      </c>
      <c r="DN1874">
        <f t="shared" si="33"/>
        <v>448360.4</v>
      </c>
    </row>
    <row r="1875" spans="89:118" x14ac:dyDescent="0.45">
      <c r="CK1875" t="s">
        <v>1230</v>
      </c>
      <c r="CL1875" t="s">
        <v>3104</v>
      </c>
      <c r="CM1875" s="32">
        <v>31200</v>
      </c>
      <c r="CN1875" s="32">
        <v>31200</v>
      </c>
      <c r="CO1875" s="32">
        <v>30284</v>
      </c>
      <c r="CP1875" s="32">
        <v>29018.1</v>
      </c>
      <c r="CQ1875" s="32">
        <v>29018.1</v>
      </c>
      <c r="CR1875" s="32">
        <v>29018.1</v>
      </c>
      <c r="CS1875" s="32">
        <v>29018.1</v>
      </c>
      <c r="CT1875" s="32">
        <v>31048.699999999997</v>
      </c>
      <c r="CU1875" s="32">
        <v>40392.1</v>
      </c>
      <c r="CV1875" s="32">
        <v>40392.1</v>
      </c>
      <c r="CW1875" s="32">
        <v>40392.1</v>
      </c>
      <c r="CX1875" s="32">
        <v>40392.1</v>
      </c>
      <c r="CZ1875" t="s">
        <v>1230</v>
      </c>
      <c r="DA1875" t="s">
        <v>3104</v>
      </c>
      <c r="DB1875">
        <v>31200</v>
      </c>
      <c r="DC1875">
        <v>31200</v>
      </c>
      <c r="DD1875">
        <v>30284</v>
      </c>
      <c r="DE1875">
        <v>29018.1</v>
      </c>
      <c r="DF1875">
        <v>29018.1</v>
      </c>
      <c r="DG1875">
        <v>29018.1</v>
      </c>
      <c r="DH1875">
        <v>29018.1</v>
      </c>
      <c r="DI1875">
        <v>31048.699999999997</v>
      </c>
      <c r="DJ1875">
        <v>40392.1</v>
      </c>
      <c r="DK1875">
        <v>40392.1</v>
      </c>
      <c r="DL1875">
        <v>40392.1</v>
      </c>
      <c r="DM1875">
        <v>40392.1</v>
      </c>
      <c r="DN1875">
        <f t="shared" si="33"/>
        <v>401373.49999999994</v>
      </c>
    </row>
    <row r="1876" spans="89:118" x14ac:dyDescent="0.45">
      <c r="CK1876" t="s">
        <v>1230</v>
      </c>
      <c r="CL1876" t="s">
        <v>3106</v>
      </c>
      <c r="CM1876" s="32">
        <v>7200</v>
      </c>
      <c r="CN1876" s="32">
        <v>7200</v>
      </c>
      <c r="CO1876" s="32">
        <v>7200</v>
      </c>
      <c r="CP1876" s="32">
        <v>7200</v>
      </c>
      <c r="CQ1876" s="32">
        <v>7200</v>
      </c>
      <c r="CR1876" s="32">
        <v>7200</v>
      </c>
      <c r="CS1876" s="32">
        <v>7200</v>
      </c>
      <c r="CT1876" s="32">
        <v>7200</v>
      </c>
      <c r="CU1876" s="32">
        <v>7200</v>
      </c>
      <c r="CV1876" s="32">
        <v>7200</v>
      </c>
      <c r="CW1876" s="32">
        <v>7200</v>
      </c>
      <c r="CX1876" s="32">
        <v>7200</v>
      </c>
      <c r="CZ1876" t="s">
        <v>1230</v>
      </c>
      <c r="DA1876" t="s">
        <v>3106</v>
      </c>
      <c r="DB1876">
        <v>7200</v>
      </c>
      <c r="DC1876">
        <v>7200</v>
      </c>
      <c r="DD1876">
        <v>7200</v>
      </c>
      <c r="DE1876">
        <v>7200</v>
      </c>
      <c r="DF1876">
        <v>7200</v>
      </c>
      <c r="DG1876">
        <v>7200</v>
      </c>
      <c r="DH1876">
        <v>7200</v>
      </c>
      <c r="DI1876">
        <v>7200</v>
      </c>
      <c r="DJ1876">
        <v>7200</v>
      </c>
      <c r="DK1876">
        <v>7200</v>
      </c>
      <c r="DL1876">
        <v>7200</v>
      </c>
      <c r="DM1876">
        <v>7200</v>
      </c>
      <c r="DN1876">
        <f t="shared" si="33"/>
        <v>86400</v>
      </c>
    </row>
    <row r="1877" spans="89:118" x14ac:dyDescent="0.45">
      <c r="CK1877" t="s">
        <v>1230</v>
      </c>
      <c r="CL1877" t="s">
        <v>3112</v>
      </c>
      <c r="CM1877" s="32">
        <v>96900</v>
      </c>
      <c r="CN1877" s="32">
        <v>96900</v>
      </c>
      <c r="CO1877" s="32">
        <v>89103</v>
      </c>
      <c r="CP1877" s="32">
        <v>78308.899999999994</v>
      </c>
      <c r="CQ1877" s="32">
        <v>78308.899999999994</v>
      </c>
      <c r="CR1877" s="32">
        <v>78308.899999999994</v>
      </c>
      <c r="CS1877" s="32">
        <v>78308.899999999994</v>
      </c>
      <c r="CT1877" s="32">
        <v>78308.899999999994</v>
      </c>
      <c r="CU1877" s="32">
        <v>78308.899999999994</v>
      </c>
      <c r="CV1877" s="32">
        <v>78308.899999999994</v>
      </c>
      <c r="CW1877" s="32">
        <v>78308.899999999994</v>
      </c>
      <c r="CX1877" s="32">
        <v>78308.899999999994</v>
      </c>
      <c r="CZ1877" t="s">
        <v>1230</v>
      </c>
      <c r="DA1877" t="s">
        <v>3112</v>
      </c>
      <c r="DB1877">
        <v>96900</v>
      </c>
      <c r="DC1877">
        <v>96900</v>
      </c>
      <c r="DD1877">
        <v>89103</v>
      </c>
      <c r="DE1877">
        <v>78308.899999999994</v>
      </c>
      <c r="DF1877">
        <v>78308.899999999994</v>
      </c>
      <c r="DG1877">
        <v>78308.899999999994</v>
      </c>
      <c r="DH1877">
        <v>78308.899999999994</v>
      </c>
      <c r="DI1877">
        <v>78308.899999999994</v>
      </c>
      <c r="DJ1877">
        <v>78308.899999999994</v>
      </c>
      <c r="DK1877">
        <v>78308.899999999994</v>
      </c>
      <c r="DL1877">
        <v>78308.899999999994</v>
      </c>
      <c r="DM1877">
        <v>78308.899999999994</v>
      </c>
      <c r="DN1877">
        <f t="shared" si="33"/>
        <v>987683.10000000021</v>
      </c>
    </row>
    <row r="1878" spans="89:118" x14ac:dyDescent="0.45">
      <c r="CK1878" t="s">
        <v>1230</v>
      </c>
      <c r="CL1878" t="s">
        <v>3105</v>
      </c>
      <c r="CM1878" s="32">
        <v>0</v>
      </c>
      <c r="CN1878" s="32">
        <v>0</v>
      </c>
      <c r="CO1878" s="32">
        <v>0</v>
      </c>
      <c r="CP1878" s="32">
        <v>0</v>
      </c>
      <c r="CQ1878" s="32">
        <v>0</v>
      </c>
      <c r="CR1878" s="32">
        <v>0</v>
      </c>
      <c r="CS1878" s="32">
        <v>0</v>
      </c>
      <c r="CT1878" s="32">
        <v>387</v>
      </c>
      <c r="CU1878" s="32">
        <v>3000</v>
      </c>
      <c r="CV1878" s="32">
        <v>3000</v>
      </c>
      <c r="CW1878" s="32">
        <v>3000</v>
      </c>
      <c r="CX1878" s="32">
        <v>3000</v>
      </c>
      <c r="CZ1878" t="s">
        <v>1230</v>
      </c>
      <c r="DA1878" t="s">
        <v>3105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387</v>
      </c>
      <c r="DJ1878">
        <v>3000</v>
      </c>
      <c r="DK1878">
        <v>3000</v>
      </c>
      <c r="DL1878">
        <v>3000</v>
      </c>
      <c r="DM1878">
        <v>3000</v>
      </c>
      <c r="DN1878">
        <f t="shared" si="33"/>
        <v>12387</v>
      </c>
    </row>
    <row r="1879" spans="89:118" x14ac:dyDescent="0.45">
      <c r="CK1879" t="s">
        <v>1230</v>
      </c>
      <c r="CL1879" t="s">
        <v>3102</v>
      </c>
      <c r="CM1879" s="32">
        <v>4477</v>
      </c>
      <c r="CN1879" s="32">
        <v>3479</v>
      </c>
      <c r="CO1879" s="32">
        <v>2560</v>
      </c>
      <c r="CP1879" s="32">
        <v>3381</v>
      </c>
      <c r="CQ1879" s="32">
        <v>3262</v>
      </c>
      <c r="CR1879" s="32">
        <v>3905</v>
      </c>
      <c r="CS1879" s="32">
        <v>4155</v>
      </c>
      <c r="CT1879" s="32">
        <v>3732</v>
      </c>
      <c r="CU1879" s="32">
        <v>4381</v>
      </c>
      <c r="CV1879" s="32">
        <v>4203</v>
      </c>
      <c r="CW1879" s="32">
        <v>3307</v>
      </c>
      <c r="CX1879" s="32">
        <v>3669</v>
      </c>
      <c r="CZ1879" t="s">
        <v>1230</v>
      </c>
      <c r="DA1879" t="s">
        <v>3102</v>
      </c>
      <c r="DB1879">
        <v>4477</v>
      </c>
      <c r="DC1879">
        <v>3479</v>
      </c>
      <c r="DD1879">
        <v>2560</v>
      </c>
      <c r="DE1879">
        <v>3381</v>
      </c>
      <c r="DF1879">
        <v>3262</v>
      </c>
      <c r="DG1879">
        <v>3905</v>
      </c>
      <c r="DH1879">
        <v>4155</v>
      </c>
      <c r="DI1879">
        <v>3732</v>
      </c>
      <c r="DJ1879">
        <v>4381</v>
      </c>
      <c r="DK1879">
        <v>4203</v>
      </c>
      <c r="DL1879">
        <v>3307</v>
      </c>
      <c r="DM1879">
        <v>3669</v>
      </c>
      <c r="DN1879">
        <f t="shared" si="33"/>
        <v>44511</v>
      </c>
    </row>
    <row r="1880" spans="89:118" x14ac:dyDescent="0.45">
      <c r="CK1880" t="s">
        <v>1230</v>
      </c>
      <c r="CL1880" t="s">
        <v>3113</v>
      </c>
      <c r="CM1880" s="32">
        <v>107396</v>
      </c>
      <c r="CN1880" s="32">
        <v>94257</v>
      </c>
      <c r="CO1880" s="32">
        <v>90348</v>
      </c>
      <c r="CP1880" s="32">
        <v>92791</v>
      </c>
      <c r="CQ1880" s="32">
        <v>93919</v>
      </c>
      <c r="CR1880" s="32">
        <v>95827</v>
      </c>
      <c r="CS1880" s="32">
        <v>98088</v>
      </c>
      <c r="CT1880" s="32">
        <v>89924</v>
      </c>
      <c r="CU1880" s="32">
        <v>98503</v>
      </c>
      <c r="CV1880" s="32">
        <v>84759</v>
      </c>
      <c r="CW1880" s="32">
        <v>83954</v>
      </c>
      <c r="CX1880" s="32">
        <v>91504</v>
      </c>
      <c r="CZ1880" t="s">
        <v>1230</v>
      </c>
      <c r="DA1880" t="s">
        <v>3113</v>
      </c>
      <c r="DB1880">
        <v>107396</v>
      </c>
      <c r="DC1880">
        <v>94257</v>
      </c>
      <c r="DD1880">
        <v>90348</v>
      </c>
      <c r="DE1880">
        <v>92791</v>
      </c>
      <c r="DF1880">
        <v>93919</v>
      </c>
      <c r="DG1880">
        <v>95827</v>
      </c>
      <c r="DH1880">
        <v>98088</v>
      </c>
      <c r="DI1880">
        <v>89924</v>
      </c>
      <c r="DJ1880">
        <v>98503</v>
      </c>
      <c r="DK1880">
        <v>84759</v>
      </c>
      <c r="DL1880">
        <v>83954</v>
      </c>
      <c r="DM1880">
        <v>91504</v>
      </c>
      <c r="DN1880">
        <f t="shared" si="33"/>
        <v>1121270</v>
      </c>
    </row>
    <row r="1881" spans="89:118" x14ac:dyDescent="0.45">
      <c r="CK1881" t="s">
        <v>1230</v>
      </c>
      <c r="CL1881" t="s">
        <v>3120</v>
      </c>
      <c r="CM1881" s="32">
        <v>20389</v>
      </c>
      <c r="CN1881" s="32">
        <v>18604</v>
      </c>
      <c r="CO1881" s="32">
        <v>15626</v>
      </c>
      <c r="CP1881" s="32">
        <v>18394</v>
      </c>
      <c r="CQ1881" s="32">
        <v>18070</v>
      </c>
      <c r="CR1881" s="32">
        <v>20336</v>
      </c>
      <c r="CS1881" s="32">
        <v>22763</v>
      </c>
      <c r="CT1881" s="32">
        <v>34125</v>
      </c>
      <c r="CU1881" s="32">
        <v>35947</v>
      </c>
      <c r="CV1881" s="32">
        <v>33240</v>
      </c>
      <c r="CW1881" s="32">
        <v>29625</v>
      </c>
      <c r="CX1881" s="32">
        <v>30481</v>
      </c>
      <c r="CZ1881" t="s">
        <v>1230</v>
      </c>
      <c r="DA1881" t="s">
        <v>3120</v>
      </c>
      <c r="DB1881">
        <v>20389</v>
      </c>
      <c r="DC1881">
        <v>18604</v>
      </c>
      <c r="DD1881">
        <v>15626</v>
      </c>
      <c r="DE1881">
        <v>18394</v>
      </c>
      <c r="DF1881">
        <v>18070</v>
      </c>
      <c r="DG1881">
        <v>20336</v>
      </c>
      <c r="DH1881">
        <v>22763</v>
      </c>
      <c r="DI1881">
        <v>34125</v>
      </c>
      <c r="DJ1881">
        <v>35947</v>
      </c>
      <c r="DK1881">
        <v>33240</v>
      </c>
      <c r="DL1881">
        <v>29625</v>
      </c>
      <c r="DM1881">
        <v>30481</v>
      </c>
      <c r="DN1881">
        <f t="shared" si="33"/>
        <v>297600</v>
      </c>
    </row>
    <row r="1882" spans="89:118" x14ac:dyDescent="0.45">
      <c r="CK1882" t="s">
        <v>1230</v>
      </c>
      <c r="CL1882" t="s">
        <v>3101</v>
      </c>
      <c r="CM1882" s="32">
        <v>5440</v>
      </c>
      <c r="CN1882" s="32">
        <v>5440</v>
      </c>
      <c r="CO1882" s="32">
        <v>5440</v>
      </c>
      <c r="CP1882" s="32">
        <v>5440</v>
      </c>
      <c r="CQ1882" s="32">
        <v>5440</v>
      </c>
      <c r="CR1882" s="32">
        <v>5440</v>
      </c>
      <c r="CS1882" s="32">
        <v>5440</v>
      </c>
      <c r="CT1882" s="32">
        <v>5569</v>
      </c>
      <c r="CU1882" s="32">
        <v>6440</v>
      </c>
      <c r="CV1882" s="32">
        <v>6440</v>
      </c>
      <c r="CW1882" s="32">
        <v>6356</v>
      </c>
      <c r="CX1882" s="32">
        <v>6356</v>
      </c>
      <c r="CZ1882" t="s">
        <v>1230</v>
      </c>
      <c r="DA1882" t="s">
        <v>3101</v>
      </c>
      <c r="DB1882">
        <v>5440</v>
      </c>
      <c r="DC1882">
        <v>5440</v>
      </c>
      <c r="DD1882">
        <v>5440</v>
      </c>
      <c r="DE1882">
        <v>5440</v>
      </c>
      <c r="DF1882">
        <v>5440</v>
      </c>
      <c r="DG1882">
        <v>5440</v>
      </c>
      <c r="DH1882">
        <v>5440</v>
      </c>
      <c r="DI1882">
        <v>5569</v>
      </c>
      <c r="DJ1882">
        <v>6440</v>
      </c>
      <c r="DK1882">
        <v>6440</v>
      </c>
      <c r="DL1882">
        <v>6356</v>
      </c>
      <c r="DM1882">
        <v>6356</v>
      </c>
      <c r="DN1882">
        <f t="shared" si="33"/>
        <v>69241</v>
      </c>
    </row>
    <row r="1883" spans="89:118" x14ac:dyDescent="0.45">
      <c r="CK1883" t="s">
        <v>1230</v>
      </c>
      <c r="CL1883" t="s">
        <v>3103</v>
      </c>
      <c r="CM1883" s="32">
        <v>163772</v>
      </c>
      <c r="CN1883" s="32">
        <v>160946</v>
      </c>
      <c r="CO1883" s="32">
        <v>166294</v>
      </c>
      <c r="CP1883" s="32">
        <v>159342</v>
      </c>
      <c r="CQ1883" s="32">
        <v>165597</v>
      </c>
      <c r="CR1883" s="32">
        <v>162920</v>
      </c>
      <c r="CS1883" s="32">
        <v>163264</v>
      </c>
      <c r="CT1883" s="32">
        <v>162674</v>
      </c>
      <c r="CU1883" s="32">
        <v>222106</v>
      </c>
      <c r="CV1883" s="32">
        <v>169330</v>
      </c>
      <c r="CW1883" s="32">
        <v>162318</v>
      </c>
      <c r="CX1883" s="32">
        <v>165761</v>
      </c>
      <c r="CZ1883" t="s">
        <v>1230</v>
      </c>
      <c r="DA1883" t="s">
        <v>3103</v>
      </c>
      <c r="DB1883">
        <v>163772</v>
      </c>
      <c r="DC1883">
        <v>160946</v>
      </c>
      <c r="DD1883">
        <v>166294</v>
      </c>
      <c r="DE1883">
        <v>159342</v>
      </c>
      <c r="DF1883">
        <v>165597</v>
      </c>
      <c r="DG1883">
        <v>162920</v>
      </c>
      <c r="DH1883">
        <v>163264</v>
      </c>
      <c r="DI1883">
        <v>162674</v>
      </c>
      <c r="DJ1883">
        <v>222106</v>
      </c>
      <c r="DK1883">
        <v>169330</v>
      </c>
      <c r="DL1883">
        <v>162318</v>
      </c>
      <c r="DM1883">
        <v>165761</v>
      </c>
      <c r="DN1883">
        <f t="shared" si="33"/>
        <v>2024324</v>
      </c>
    </row>
    <row r="1884" spans="89:118" x14ac:dyDescent="0.45">
      <c r="CK1884" t="s">
        <v>1230</v>
      </c>
      <c r="CL1884" t="s">
        <v>3107</v>
      </c>
      <c r="CM1884" s="32">
        <v>31900</v>
      </c>
      <c r="CN1884" s="32">
        <v>31900</v>
      </c>
      <c r="CO1884" s="32">
        <v>31900</v>
      </c>
      <c r="CP1884" s="32">
        <v>31900</v>
      </c>
      <c r="CQ1884" s="32">
        <v>31900</v>
      </c>
      <c r="CR1884" s="32">
        <v>31900</v>
      </c>
      <c r="CS1884" s="32">
        <v>31900</v>
      </c>
      <c r="CT1884" s="32">
        <v>31900</v>
      </c>
      <c r="CU1884" s="32">
        <v>31900</v>
      </c>
      <c r="CV1884" s="32">
        <v>31900</v>
      </c>
      <c r="CW1884" s="32">
        <v>31900</v>
      </c>
      <c r="CX1884" s="32">
        <v>31900</v>
      </c>
      <c r="CZ1884" t="s">
        <v>1230</v>
      </c>
      <c r="DA1884" t="s">
        <v>3107</v>
      </c>
      <c r="DB1884">
        <v>31900</v>
      </c>
      <c r="DC1884">
        <v>31900</v>
      </c>
      <c r="DD1884">
        <v>31900</v>
      </c>
      <c r="DE1884">
        <v>31900</v>
      </c>
      <c r="DF1884">
        <v>31900</v>
      </c>
      <c r="DG1884">
        <v>31900</v>
      </c>
      <c r="DH1884">
        <v>31900</v>
      </c>
      <c r="DI1884">
        <v>31900</v>
      </c>
      <c r="DJ1884">
        <v>31900</v>
      </c>
      <c r="DK1884">
        <v>31900</v>
      </c>
      <c r="DL1884">
        <v>31900</v>
      </c>
      <c r="DM1884">
        <v>31900</v>
      </c>
      <c r="DN1884">
        <f t="shared" si="33"/>
        <v>382800</v>
      </c>
    </row>
    <row r="1885" spans="89:118" x14ac:dyDescent="0.45">
      <c r="CK1885" t="s">
        <v>1041</v>
      </c>
      <c r="CL1885" t="s">
        <v>3109</v>
      </c>
      <c r="CM1885" s="32">
        <v>3130</v>
      </c>
      <c r="CN1885" s="32">
        <v>3130</v>
      </c>
      <c r="CO1885" s="32">
        <v>3130</v>
      </c>
      <c r="CP1885" s="32">
        <v>3130</v>
      </c>
      <c r="CQ1885" s="32">
        <v>3130</v>
      </c>
      <c r="CR1885" s="32">
        <v>3130</v>
      </c>
      <c r="CS1885" s="32">
        <v>3130</v>
      </c>
      <c r="CT1885" s="32">
        <v>3130</v>
      </c>
      <c r="CU1885" s="32">
        <v>3130</v>
      </c>
      <c r="CV1885" s="32">
        <v>3130</v>
      </c>
      <c r="CW1885" s="32">
        <v>0</v>
      </c>
      <c r="CX1885" s="32">
        <v>0</v>
      </c>
      <c r="CZ1885" t="s">
        <v>1041</v>
      </c>
      <c r="DA1885" t="s">
        <v>3109</v>
      </c>
      <c r="DB1885">
        <v>3130</v>
      </c>
      <c r="DC1885">
        <v>3130</v>
      </c>
      <c r="DD1885">
        <v>3130</v>
      </c>
      <c r="DE1885">
        <v>3130</v>
      </c>
      <c r="DF1885">
        <v>3130</v>
      </c>
      <c r="DG1885">
        <v>3130</v>
      </c>
      <c r="DH1885">
        <v>3130</v>
      </c>
      <c r="DI1885">
        <v>3130</v>
      </c>
      <c r="DJ1885">
        <v>3130</v>
      </c>
      <c r="DK1885">
        <v>3130</v>
      </c>
      <c r="DL1885">
        <v>0</v>
      </c>
      <c r="DM1885">
        <v>0</v>
      </c>
      <c r="DN1885">
        <f t="shared" si="33"/>
        <v>31300</v>
      </c>
    </row>
    <row r="1886" spans="89:118" x14ac:dyDescent="0.45">
      <c r="CK1886" t="s">
        <v>1041</v>
      </c>
      <c r="CL1886" t="s">
        <v>3111</v>
      </c>
      <c r="CM1886" s="32">
        <v>0</v>
      </c>
      <c r="CN1886" s="32">
        <v>0</v>
      </c>
      <c r="CO1886" s="32">
        <v>0</v>
      </c>
      <c r="CP1886" s="32">
        <v>0</v>
      </c>
      <c r="CQ1886" s="32">
        <v>0</v>
      </c>
      <c r="CR1886" s="32">
        <v>0</v>
      </c>
      <c r="CS1886" s="32">
        <v>0</v>
      </c>
      <c r="CT1886" s="32">
        <v>0</v>
      </c>
      <c r="CU1886" s="32">
        <v>0</v>
      </c>
      <c r="CV1886" s="32">
        <v>0</v>
      </c>
      <c r="CW1886" s="32">
        <v>0</v>
      </c>
      <c r="CX1886" s="32">
        <v>0</v>
      </c>
      <c r="CZ1886" t="s">
        <v>1041</v>
      </c>
      <c r="DA1886" t="s">
        <v>3111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f t="shared" si="33"/>
        <v>0</v>
      </c>
    </row>
    <row r="1887" spans="89:118" x14ac:dyDescent="0.45">
      <c r="CK1887" t="s">
        <v>1041</v>
      </c>
      <c r="CL1887" t="s">
        <v>3100</v>
      </c>
      <c r="CM1887" s="32">
        <v>60300</v>
      </c>
      <c r="CN1887" s="32">
        <v>60300</v>
      </c>
      <c r="CO1887" s="32">
        <v>60300</v>
      </c>
      <c r="CP1887" s="32">
        <v>60300</v>
      </c>
      <c r="CQ1887" s="32">
        <v>60300</v>
      </c>
      <c r="CR1887" s="32">
        <v>60300</v>
      </c>
      <c r="CS1887" s="32">
        <v>59517</v>
      </c>
      <c r="CT1887" s="32">
        <v>54465</v>
      </c>
      <c r="CU1887" s="32">
        <v>0</v>
      </c>
      <c r="CV1887" s="32">
        <v>0</v>
      </c>
      <c r="CW1887" s="32">
        <v>0</v>
      </c>
      <c r="CX1887" s="32">
        <v>0</v>
      </c>
      <c r="CZ1887" t="s">
        <v>1041</v>
      </c>
      <c r="DA1887" t="s">
        <v>3100</v>
      </c>
      <c r="DB1887">
        <v>60300</v>
      </c>
      <c r="DC1887">
        <v>60300</v>
      </c>
      <c r="DD1887">
        <v>60300</v>
      </c>
      <c r="DE1887">
        <v>60300</v>
      </c>
      <c r="DF1887">
        <v>60300</v>
      </c>
      <c r="DG1887">
        <v>60300</v>
      </c>
      <c r="DH1887">
        <v>59517</v>
      </c>
      <c r="DI1887">
        <v>54465</v>
      </c>
      <c r="DJ1887">
        <v>0</v>
      </c>
      <c r="DK1887">
        <v>0</v>
      </c>
      <c r="DL1887">
        <v>0</v>
      </c>
      <c r="DM1887">
        <v>0</v>
      </c>
      <c r="DN1887">
        <f t="shared" si="33"/>
        <v>475782</v>
      </c>
    </row>
    <row r="1888" spans="89:118" x14ac:dyDescent="0.45">
      <c r="CK1888" t="s">
        <v>1041</v>
      </c>
      <c r="CL1888" t="s">
        <v>3113</v>
      </c>
      <c r="CM1888" s="32">
        <v>26440</v>
      </c>
      <c r="CN1888" s="32">
        <v>26784</v>
      </c>
      <c r="CO1888" s="32">
        <v>26880</v>
      </c>
      <c r="CP1888" s="32">
        <v>27030</v>
      </c>
      <c r="CQ1888" s="32">
        <v>26755</v>
      </c>
      <c r="CR1888" s="32">
        <v>26017</v>
      </c>
      <c r="CS1888" s="32">
        <v>28052</v>
      </c>
      <c r="CT1888" s="32">
        <v>20538</v>
      </c>
      <c r="CU1888" s="32">
        <v>0</v>
      </c>
      <c r="CV1888" s="32">
        <v>0</v>
      </c>
      <c r="CW1888" s="32">
        <v>0</v>
      </c>
      <c r="CX1888" s="32">
        <v>0</v>
      </c>
      <c r="CZ1888" t="s">
        <v>1041</v>
      </c>
      <c r="DA1888" t="s">
        <v>3113</v>
      </c>
      <c r="DB1888">
        <v>26440</v>
      </c>
      <c r="DC1888">
        <v>26784</v>
      </c>
      <c r="DD1888">
        <v>26880</v>
      </c>
      <c r="DE1888">
        <v>27030</v>
      </c>
      <c r="DF1888">
        <v>26755</v>
      </c>
      <c r="DG1888">
        <v>26017</v>
      </c>
      <c r="DH1888">
        <v>28052</v>
      </c>
      <c r="DI1888">
        <v>20538</v>
      </c>
      <c r="DJ1888">
        <v>0</v>
      </c>
      <c r="DK1888">
        <v>0</v>
      </c>
      <c r="DL1888">
        <v>0</v>
      </c>
      <c r="DM1888">
        <v>0</v>
      </c>
      <c r="DN1888">
        <f t="shared" si="33"/>
        <v>208496</v>
      </c>
    </row>
    <row r="1889" spans="89:118" x14ac:dyDescent="0.45">
      <c r="CK1889" t="s">
        <v>1041</v>
      </c>
      <c r="CL1889" t="s">
        <v>3103</v>
      </c>
      <c r="CM1889" s="32">
        <v>17542</v>
      </c>
      <c r="CN1889" s="32">
        <v>17204</v>
      </c>
      <c r="CO1889" s="32">
        <v>18041</v>
      </c>
      <c r="CP1889" s="32">
        <v>18580</v>
      </c>
      <c r="CQ1889" s="32">
        <v>16987</v>
      </c>
      <c r="CR1889" s="32">
        <v>17575</v>
      </c>
      <c r="CS1889" s="32">
        <v>16936</v>
      </c>
      <c r="CT1889" s="32">
        <v>9868</v>
      </c>
      <c r="CU1889" s="32">
        <v>0</v>
      </c>
      <c r="CV1889" s="32">
        <v>0</v>
      </c>
      <c r="CW1889" s="32">
        <v>0</v>
      </c>
      <c r="CX1889" s="32">
        <v>0</v>
      </c>
      <c r="CZ1889" t="s">
        <v>1041</v>
      </c>
      <c r="DA1889" t="s">
        <v>3103</v>
      </c>
      <c r="DB1889">
        <v>17542</v>
      </c>
      <c r="DC1889">
        <v>17204</v>
      </c>
      <c r="DD1889">
        <v>18041</v>
      </c>
      <c r="DE1889">
        <v>18580</v>
      </c>
      <c r="DF1889">
        <v>16987</v>
      </c>
      <c r="DG1889">
        <v>17575</v>
      </c>
      <c r="DH1889">
        <v>16936</v>
      </c>
      <c r="DI1889">
        <v>9868</v>
      </c>
      <c r="DJ1889">
        <v>0</v>
      </c>
      <c r="DK1889">
        <v>0</v>
      </c>
      <c r="DL1889">
        <v>0</v>
      </c>
      <c r="DM1889">
        <v>0</v>
      </c>
      <c r="DN1889">
        <f t="shared" si="33"/>
        <v>132733</v>
      </c>
    </row>
    <row r="1890" spans="89:118" x14ac:dyDescent="0.45">
      <c r="CK1890" t="s">
        <v>582</v>
      </c>
      <c r="CL1890" t="s">
        <v>3109</v>
      </c>
      <c r="CM1890" s="32">
        <v>4650</v>
      </c>
      <c r="CN1890" s="32">
        <v>4700</v>
      </c>
      <c r="CO1890" s="32">
        <v>4650</v>
      </c>
      <c r="CP1890" s="32">
        <v>4650</v>
      </c>
      <c r="CQ1890" s="32">
        <v>4650</v>
      </c>
      <c r="CR1890" s="32">
        <v>4650</v>
      </c>
      <c r="CS1890" s="32">
        <v>4650</v>
      </c>
      <c r="CT1890" s="32">
        <v>4650</v>
      </c>
      <c r="CU1890" s="32">
        <v>4650</v>
      </c>
      <c r="CV1890" s="32">
        <v>4650</v>
      </c>
      <c r="CW1890" s="32">
        <v>0</v>
      </c>
      <c r="CX1890" s="32">
        <v>0</v>
      </c>
      <c r="CZ1890" t="s">
        <v>582</v>
      </c>
      <c r="DA1890" t="s">
        <v>3109</v>
      </c>
      <c r="DB1890">
        <v>4650</v>
      </c>
      <c r="DC1890">
        <v>4700</v>
      </c>
      <c r="DD1890">
        <v>4650</v>
      </c>
      <c r="DE1890">
        <v>4650</v>
      </c>
      <c r="DF1890">
        <v>4650</v>
      </c>
      <c r="DG1890">
        <v>4650</v>
      </c>
      <c r="DH1890">
        <v>4650</v>
      </c>
      <c r="DI1890">
        <v>4650</v>
      </c>
      <c r="DJ1890">
        <v>4650</v>
      </c>
      <c r="DK1890">
        <v>4650</v>
      </c>
      <c r="DL1890">
        <v>0</v>
      </c>
      <c r="DM1890">
        <v>0</v>
      </c>
      <c r="DN1890">
        <f t="shared" si="33"/>
        <v>46550</v>
      </c>
    </row>
    <row r="1891" spans="89:118" x14ac:dyDescent="0.45">
      <c r="CK1891" t="s">
        <v>582</v>
      </c>
      <c r="CL1891" t="s">
        <v>3111</v>
      </c>
      <c r="CM1891" s="32">
        <v>0</v>
      </c>
      <c r="CN1891" s="32">
        <v>0</v>
      </c>
      <c r="CO1891" s="32">
        <v>0</v>
      </c>
      <c r="CP1891" s="32">
        <v>0</v>
      </c>
      <c r="CQ1891" s="32">
        <v>0</v>
      </c>
      <c r="CR1891" s="32">
        <v>359</v>
      </c>
      <c r="CS1891" s="32">
        <v>190</v>
      </c>
      <c r="CT1891" s="32">
        <v>0</v>
      </c>
      <c r="CU1891" s="32">
        <v>0</v>
      </c>
      <c r="CV1891" s="32">
        <v>0</v>
      </c>
      <c r="CW1891" s="32">
        <v>0</v>
      </c>
      <c r="CX1891" s="32">
        <v>0</v>
      </c>
      <c r="CZ1891" t="s">
        <v>582</v>
      </c>
      <c r="DA1891" t="s">
        <v>3111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359</v>
      </c>
      <c r="DH1891">
        <v>190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f t="shared" si="33"/>
        <v>549</v>
      </c>
    </row>
    <row r="1892" spans="89:118" x14ac:dyDescent="0.45">
      <c r="CK1892" t="s">
        <v>582</v>
      </c>
      <c r="CL1892" t="s">
        <v>3100</v>
      </c>
      <c r="CM1892" s="32">
        <v>171500</v>
      </c>
      <c r="CN1892" s="32">
        <v>171500</v>
      </c>
      <c r="CO1892" s="32">
        <v>150790</v>
      </c>
      <c r="CP1892" s="32">
        <v>118000</v>
      </c>
      <c r="CQ1892" s="32">
        <v>118000</v>
      </c>
      <c r="CR1892" s="32">
        <v>141184</v>
      </c>
      <c r="CS1892" s="32">
        <v>171500</v>
      </c>
      <c r="CT1892" s="32">
        <v>171500</v>
      </c>
      <c r="CU1892" s="32">
        <v>171500</v>
      </c>
      <c r="CV1892" s="32">
        <v>171500</v>
      </c>
      <c r="CW1892" s="32">
        <v>171500</v>
      </c>
      <c r="CX1892" s="32">
        <v>142338</v>
      </c>
      <c r="CZ1892" t="s">
        <v>582</v>
      </c>
      <c r="DA1892" t="s">
        <v>3100</v>
      </c>
      <c r="DB1892">
        <v>171500</v>
      </c>
      <c r="DC1892">
        <v>171500</v>
      </c>
      <c r="DD1892">
        <v>150790</v>
      </c>
      <c r="DE1892">
        <v>118000</v>
      </c>
      <c r="DF1892">
        <v>118000</v>
      </c>
      <c r="DG1892">
        <v>141184</v>
      </c>
      <c r="DH1892">
        <v>171500</v>
      </c>
      <c r="DI1892">
        <v>171500</v>
      </c>
      <c r="DJ1892">
        <v>171500</v>
      </c>
      <c r="DK1892">
        <v>171500</v>
      </c>
      <c r="DL1892">
        <v>171500</v>
      </c>
      <c r="DM1892">
        <v>142338</v>
      </c>
      <c r="DN1892">
        <f t="shared" si="33"/>
        <v>1870812</v>
      </c>
    </row>
    <row r="1893" spans="89:118" x14ac:dyDescent="0.45">
      <c r="CK1893" t="s">
        <v>582</v>
      </c>
      <c r="CL1893" t="s">
        <v>3104</v>
      </c>
      <c r="CM1893" s="32">
        <v>9000</v>
      </c>
      <c r="CN1893" s="32">
        <v>9000</v>
      </c>
      <c r="CO1893" s="32">
        <v>9000</v>
      </c>
      <c r="CP1893" s="32">
        <v>9000</v>
      </c>
      <c r="CQ1893" s="32">
        <v>9000</v>
      </c>
      <c r="CR1893" s="32">
        <v>9000</v>
      </c>
      <c r="CS1893" s="32">
        <v>9000</v>
      </c>
      <c r="CT1893" s="32">
        <v>9000</v>
      </c>
      <c r="CU1893" s="32">
        <v>9000</v>
      </c>
      <c r="CV1893" s="32">
        <v>9000</v>
      </c>
      <c r="CW1893" s="32">
        <v>9000</v>
      </c>
      <c r="CX1893" s="32">
        <v>9000</v>
      </c>
      <c r="CZ1893" t="s">
        <v>582</v>
      </c>
      <c r="DA1893" t="s">
        <v>3104</v>
      </c>
      <c r="DB1893">
        <v>9000</v>
      </c>
      <c r="DC1893">
        <v>9000</v>
      </c>
      <c r="DD1893">
        <v>9000</v>
      </c>
      <c r="DE1893">
        <v>9000</v>
      </c>
      <c r="DF1893">
        <v>9000</v>
      </c>
      <c r="DG1893">
        <v>9000</v>
      </c>
      <c r="DH1893">
        <v>9000</v>
      </c>
      <c r="DI1893">
        <v>9000</v>
      </c>
      <c r="DJ1893">
        <v>9000</v>
      </c>
      <c r="DK1893">
        <v>9000</v>
      </c>
      <c r="DL1893">
        <v>9000</v>
      </c>
      <c r="DM1893">
        <v>9000</v>
      </c>
      <c r="DN1893">
        <f t="shared" si="33"/>
        <v>108000</v>
      </c>
    </row>
    <row r="1894" spans="89:118" x14ac:dyDescent="0.45">
      <c r="CK1894" t="s">
        <v>582</v>
      </c>
      <c r="CL1894" t="s">
        <v>3112</v>
      </c>
      <c r="CM1894" s="32">
        <v>80000</v>
      </c>
      <c r="CN1894" s="32">
        <v>80000</v>
      </c>
      <c r="CO1894" s="32">
        <v>80000</v>
      </c>
      <c r="CP1894" s="32">
        <v>80000</v>
      </c>
      <c r="CQ1894" s="32">
        <v>80000</v>
      </c>
      <c r="CR1894" s="32">
        <v>80000</v>
      </c>
      <c r="CS1894" s="32">
        <v>80000</v>
      </c>
      <c r="CT1894" s="32">
        <v>80000</v>
      </c>
      <c r="CU1894" s="32">
        <v>80000</v>
      </c>
      <c r="CV1894" s="32">
        <v>80000</v>
      </c>
      <c r="CW1894" s="32">
        <v>80000</v>
      </c>
      <c r="CX1894" s="32">
        <v>80000</v>
      </c>
      <c r="CZ1894" t="s">
        <v>582</v>
      </c>
      <c r="DA1894" t="s">
        <v>3112</v>
      </c>
      <c r="DB1894">
        <v>80000</v>
      </c>
      <c r="DC1894">
        <v>80000</v>
      </c>
      <c r="DD1894">
        <v>80000</v>
      </c>
      <c r="DE1894">
        <v>80000</v>
      </c>
      <c r="DF1894">
        <v>80000</v>
      </c>
      <c r="DG1894">
        <v>80000</v>
      </c>
      <c r="DH1894">
        <v>80000</v>
      </c>
      <c r="DI1894">
        <v>80000</v>
      </c>
      <c r="DJ1894">
        <v>80000</v>
      </c>
      <c r="DK1894">
        <v>80000</v>
      </c>
      <c r="DL1894">
        <v>80000</v>
      </c>
      <c r="DM1894">
        <v>80000</v>
      </c>
      <c r="DN1894">
        <f t="shared" si="33"/>
        <v>960000</v>
      </c>
    </row>
    <row r="1895" spans="89:118" x14ac:dyDescent="0.45">
      <c r="CK1895" t="s">
        <v>582</v>
      </c>
      <c r="CL1895" t="s">
        <v>3113</v>
      </c>
      <c r="CM1895" s="32">
        <v>28805</v>
      </c>
      <c r="CN1895" s="32">
        <v>30635</v>
      </c>
      <c r="CO1895" s="32">
        <v>32166</v>
      </c>
      <c r="CP1895" s="32">
        <v>28977</v>
      </c>
      <c r="CQ1895" s="32">
        <v>23913</v>
      </c>
      <c r="CR1895" s="32">
        <v>27541</v>
      </c>
      <c r="CS1895" s="32">
        <v>27684</v>
      </c>
      <c r="CT1895" s="32">
        <v>27199</v>
      </c>
      <c r="CU1895" s="32">
        <v>28759</v>
      </c>
      <c r="CV1895" s="32">
        <v>26072</v>
      </c>
      <c r="CW1895" s="32">
        <v>27566</v>
      </c>
      <c r="CX1895" s="32">
        <v>27245</v>
      </c>
      <c r="CZ1895" t="s">
        <v>582</v>
      </c>
      <c r="DA1895" t="s">
        <v>3113</v>
      </c>
      <c r="DB1895">
        <v>28805</v>
      </c>
      <c r="DC1895">
        <v>30635</v>
      </c>
      <c r="DD1895">
        <v>32166</v>
      </c>
      <c r="DE1895">
        <v>28977</v>
      </c>
      <c r="DF1895">
        <v>23913</v>
      </c>
      <c r="DG1895">
        <v>27541</v>
      </c>
      <c r="DH1895">
        <v>27684</v>
      </c>
      <c r="DI1895">
        <v>27199</v>
      </c>
      <c r="DJ1895">
        <v>28759</v>
      </c>
      <c r="DK1895">
        <v>26072</v>
      </c>
      <c r="DL1895">
        <v>27566</v>
      </c>
      <c r="DM1895">
        <v>27245</v>
      </c>
      <c r="DN1895">
        <f t="shared" si="33"/>
        <v>336562</v>
      </c>
    </row>
    <row r="1896" spans="89:118" x14ac:dyDescent="0.45">
      <c r="CK1896" t="s">
        <v>582</v>
      </c>
      <c r="CL1896" t="s">
        <v>3101</v>
      </c>
      <c r="CM1896" s="32">
        <v>4682</v>
      </c>
      <c r="CN1896" s="32">
        <v>4682</v>
      </c>
      <c r="CO1896" s="32">
        <v>4682</v>
      </c>
      <c r="CP1896" s="32">
        <v>4682</v>
      </c>
      <c r="CQ1896" s="32">
        <v>4682</v>
      </c>
      <c r="CR1896" s="32">
        <v>4682</v>
      </c>
      <c r="CS1896" s="32">
        <v>4682</v>
      </c>
      <c r="CT1896" s="32">
        <v>4682</v>
      </c>
      <c r="CU1896" s="32">
        <v>4682</v>
      </c>
      <c r="CV1896" s="32">
        <v>4682</v>
      </c>
      <c r="CW1896" s="32">
        <v>4640</v>
      </c>
      <c r="CX1896" s="32">
        <v>4640</v>
      </c>
      <c r="CZ1896" t="s">
        <v>582</v>
      </c>
      <c r="DA1896" t="s">
        <v>3101</v>
      </c>
      <c r="DB1896">
        <v>4682</v>
      </c>
      <c r="DC1896">
        <v>4682</v>
      </c>
      <c r="DD1896">
        <v>4682</v>
      </c>
      <c r="DE1896">
        <v>4682</v>
      </c>
      <c r="DF1896">
        <v>4682</v>
      </c>
      <c r="DG1896">
        <v>4682</v>
      </c>
      <c r="DH1896">
        <v>4682</v>
      </c>
      <c r="DI1896">
        <v>4682</v>
      </c>
      <c r="DJ1896">
        <v>4682</v>
      </c>
      <c r="DK1896">
        <v>4682</v>
      </c>
      <c r="DL1896">
        <v>4640</v>
      </c>
      <c r="DM1896">
        <v>4640</v>
      </c>
      <c r="DN1896">
        <f t="shared" si="33"/>
        <v>56100</v>
      </c>
    </row>
    <row r="1897" spans="89:118" x14ac:dyDescent="0.45">
      <c r="CK1897" t="s">
        <v>582</v>
      </c>
      <c r="CL1897" t="s">
        <v>3103</v>
      </c>
      <c r="CM1897" s="32">
        <v>29356</v>
      </c>
      <c r="CN1897" s="32">
        <v>27712</v>
      </c>
      <c r="CO1897" s="32">
        <v>28022</v>
      </c>
      <c r="CP1897" s="32">
        <v>27765</v>
      </c>
      <c r="CQ1897" s="32">
        <v>27502</v>
      </c>
      <c r="CR1897" s="32">
        <v>28508</v>
      </c>
      <c r="CS1897" s="32">
        <v>28963</v>
      </c>
      <c r="CT1897" s="32">
        <v>27801</v>
      </c>
      <c r="CU1897" s="32">
        <v>27388</v>
      </c>
      <c r="CV1897" s="32">
        <v>31404</v>
      </c>
      <c r="CW1897" s="32">
        <v>29365</v>
      </c>
      <c r="CX1897" s="32">
        <v>29731</v>
      </c>
      <c r="CZ1897" t="s">
        <v>582</v>
      </c>
      <c r="DA1897" t="s">
        <v>3103</v>
      </c>
      <c r="DB1897">
        <v>29356</v>
      </c>
      <c r="DC1897">
        <v>27712</v>
      </c>
      <c r="DD1897">
        <v>28022</v>
      </c>
      <c r="DE1897">
        <v>27765</v>
      </c>
      <c r="DF1897">
        <v>27502</v>
      </c>
      <c r="DG1897">
        <v>28508</v>
      </c>
      <c r="DH1897">
        <v>28963</v>
      </c>
      <c r="DI1897">
        <v>27801</v>
      </c>
      <c r="DJ1897">
        <v>27388</v>
      </c>
      <c r="DK1897">
        <v>31404</v>
      </c>
      <c r="DL1897">
        <v>29365</v>
      </c>
      <c r="DM1897">
        <v>29731</v>
      </c>
      <c r="DN1897">
        <f t="shared" si="33"/>
        <v>343517</v>
      </c>
    </row>
    <row r="1898" spans="89:118" x14ac:dyDescent="0.45">
      <c r="CK1898" t="s">
        <v>582</v>
      </c>
      <c r="CL1898" t="s">
        <v>3107</v>
      </c>
      <c r="CM1898" s="32">
        <v>36764</v>
      </c>
      <c r="CN1898" s="32">
        <v>39104</v>
      </c>
      <c r="CO1898" s="32">
        <v>36608</v>
      </c>
      <c r="CP1898" s="32">
        <v>35672</v>
      </c>
      <c r="CQ1898" s="32">
        <v>34073</v>
      </c>
      <c r="CR1898" s="32">
        <v>35750</v>
      </c>
      <c r="CS1898" s="32">
        <v>34892</v>
      </c>
      <c r="CT1898" s="32">
        <v>32903</v>
      </c>
      <c r="CU1898" s="32">
        <v>35945</v>
      </c>
      <c r="CV1898" s="32">
        <v>34268</v>
      </c>
      <c r="CW1898" s="32">
        <v>34892</v>
      </c>
      <c r="CX1898" s="32">
        <v>37232</v>
      </c>
      <c r="CZ1898" t="s">
        <v>582</v>
      </c>
      <c r="DA1898" t="s">
        <v>3107</v>
      </c>
      <c r="DB1898">
        <v>36764</v>
      </c>
      <c r="DC1898">
        <v>39104</v>
      </c>
      <c r="DD1898">
        <v>36608</v>
      </c>
      <c r="DE1898">
        <v>35672</v>
      </c>
      <c r="DF1898">
        <v>34073</v>
      </c>
      <c r="DG1898">
        <v>35750</v>
      </c>
      <c r="DH1898">
        <v>34892</v>
      </c>
      <c r="DI1898">
        <v>32903</v>
      </c>
      <c r="DJ1898">
        <v>35945</v>
      </c>
      <c r="DK1898">
        <v>34268</v>
      </c>
      <c r="DL1898">
        <v>34892</v>
      </c>
      <c r="DM1898">
        <v>37232</v>
      </c>
      <c r="DN1898">
        <f t="shared" si="33"/>
        <v>428103</v>
      </c>
    </row>
    <row r="1899" spans="89:118" x14ac:dyDescent="0.45">
      <c r="CK1899" t="s">
        <v>272</v>
      </c>
      <c r="CL1899" t="s">
        <v>3109</v>
      </c>
      <c r="CM1899" s="32">
        <v>930</v>
      </c>
      <c r="CN1899" s="32">
        <v>930</v>
      </c>
      <c r="CO1899" s="32">
        <v>930</v>
      </c>
      <c r="CP1899" s="32">
        <v>930</v>
      </c>
      <c r="CQ1899" s="32">
        <v>930</v>
      </c>
      <c r="CR1899" s="32">
        <v>930</v>
      </c>
      <c r="CS1899" s="32">
        <v>930</v>
      </c>
      <c r="CT1899" s="32">
        <v>930</v>
      </c>
      <c r="CU1899" s="32">
        <v>930</v>
      </c>
      <c r="CV1899" s="32">
        <v>930</v>
      </c>
      <c r="CW1899" s="32">
        <v>0</v>
      </c>
      <c r="CX1899" s="32">
        <v>0</v>
      </c>
      <c r="CZ1899" t="s">
        <v>272</v>
      </c>
      <c r="DA1899" t="s">
        <v>3109</v>
      </c>
      <c r="DB1899">
        <v>930</v>
      </c>
      <c r="DC1899">
        <v>930</v>
      </c>
      <c r="DD1899">
        <v>930</v>
      </c>
      <c r="DE1899">
        <v>930</v>
      </c>
      <c r="DF1899">
        <v>930</v>
      </c>
      <c r="DG1899">
        <v>930</v>
      </c>
      <c r="DH1899">
        <v>930</v>
      </c>
      <c r="DI1899">
        <v>930</v>
      </c>
      <c r="DJ1899">
        <v>930</v>
      </c>
      <c r="DK1899">
        <v>930</v>
      </c>
      <c r="DL1899">
        <v>0</v>
      </c>
      <c r="DM1899">
        <v>0</v>
      </c>
      <c r="DN1899">
        <f t="shared" si="33"/>
        <v>9300</v>
      </c>
    </row>
    <row r="1900" spans="89:118" x14ac:dyDescent="0.45">
      <c r="CK1900" t="s">
        <v>272</v>
      </c>
      <c r="CL1900" t="s">
        <v>3111</v>
      </c>
      <c r="CM1900" s="32">
        <v>0</v>
      </c>
      <c r="CN1900" s="32">
        <v>0</v>
      </c>
      <c r="CO1900" s="32">
        <v>0</v>
      </c>
      <c r="CP1900" s="32">
        <v>0</v>
      </c>
      <c r="CQ1900" s="32">
        <v>261</v>
      </c>
      <c r="CR1900" s="32">
        <v>0</v>
      </c>
      <c r="CS1900" s="32">
        <v>0</v>
      </c>
      <c r="CT1900" s="32">
        <v>0</v>
      </c>
      <c r="CU1900" s="32">
        <v>0</v>
      </c>
      <c r="CV1900" s="32">
        <v>0</v>
      </c>
      <c r="CW1900" s="32">
        <v>0</v>
      </c>
      <c r="CX1900" s="32">
        <v>0</v>
      </c>
      <c r="CZ1900" t="s">
        <v>272</v>
      </c>
      <c r="DA1900" t="s">
        <v>3111</v>
      </c>
      <c r="DB1900">
        <v>0</v>
      </c>
      <c r="DC1900">
        <v>0</v>
      </c>
      <c r="DD1900">
        <v>0</v>
      </c>
      <c r="DE1900">
        <v>0</v>
      </c>
      <c r="DF1900">
        <v>261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f t="shared" si="33"/>
        <v>261</v>
      </c>
    </row>
    <row r="1901" spans="89:118" x14ac:dyDescent="0.45">
      <c r="CK1901" t="s">
        <v>272</v>
      </c>
      <c r="CL1901" t="s">
        <v>3100</v>
      </c>
      <c r="CM1901" s="32">
        <v>153708</v>
      </c>
      <c r="CN1901" s="32">
        <v>153708</v>
      </c>
      <c r="CO1901" s="32">
        <v>153708</v>
      </c>
      <c r="CP1901" s="32">
        <v>153708</v>
      </c>
      <c r="CQ1901" s="32">
        <v>153708</v>
      </c>
      <c r="CR1901" s="32">
        <v>153708</v>
      </c>
      <c r="CS1901" s="32">
        <v>153708</v>
      </c>
      <c r="CT1901" s="32">
        <v>153708</v>
      </c>
      <c r="CU1901" s="32">
        <v>153708</v>
      </c>
      <c r="CV1901" s="32">
        <v>153708</v>
      </c>
      <c r="CW1901" s="32">
        <v>153708</v>
      </c>
      <c r="CX1901" s="32">
        <v>153636</v>
      </c>
      <c r="CZ1901" t="s">
        <v>272</v>
      </c>
      <c r="DA1901" t="s">
        <v>3100</v>
      </c>
      <c r="DB1901">
        <v>153708</v>
      </c>
      <c r="DC1901">
        <v>153708</v>
      </c>
      <c r="DD1901">
        <v>153708</v>
      </c>
      <c r="DE1901">
        <v>153708</v>
      </c>
      <c r="DF1901">
        <v>153708</v>
      </c>
      <c r="DG1901">
        <v>153708</v>
      </c>
      <c r="DH1901">
        <v>153708</v>
      </c>
      <c r="DI1901">
        <v>153708</v>
      </c>
      <c r="DJ1901">
        <v>153708</v>
      </c>
      <c r="DK1901">
        <v>153708</v>
      </c>
      <c r="DL1901">
        <v>153708</v>
      </c>
      <c r="DM1901">
        <v>153636</v>
      </c>
      <c r="DN1901">
        <f t="shared" si="33"/>
        <v>1844424</v>
      </c>
    </row>
    <row r="1902" spans="89:118" x14ac:dyDescent="0.45">
      <c r="CK1902" t="s">
        <v>272</v>
      </c>
      <c r="CL1902" t="s">
        <v>3106</v>
      </c>
      <c r="CM1902" s="32">
        <v>415276</v>
      </c>
      <c r="CN1902" s="32">
        <v>415276</v>
      </c>
      <c r="CO1902" s="32">
        <v>415276</v>
      </c>
      <c r="CP1902" s="32">
        <v>415575</v>
      </c>
      <c r="CQ1902" s="32">
        <v>415816</v>
      </c>
      <c r="CR1902" s="32">
        <v>415816</v>
      </c>
      <c r="CS1902" s="32">
        <v>415816</v>
      </c>
      <c r="CT1902" s="32">
        <v>415816</v>
      </c>
      <c r="CU1902" s="32">
        <v>415816</v>
      </c>
      <c r="CV1902" s="32">
        <v>415816</v>
      </c>
      <c r="CW1902" s="32">
        <v>415816</v>
      </c>
      <c r="CX1902" s="32">
        <v>415992</v>
      </c>
      <c r="CZ1902" t="s">
        <v>272</v>
      </c>
      <c r="DA1902" t="s">
        <v>3106</v>
      </c>
      <c r="DB1902">
        <v>415276</v>
      </c>
      <c r="DC1902">
        <v>415276</v>
      </c>
      <c r="DD1902">
        <v>415276</v>
      </c>
      <c r="DE1902">
        <v>415575</v>
      </c>
      <c r="DF1902">
        <v>415816</v>
      </c>
      <c r="DG1902">
        <v>415816</v>
      </c>
      <c r="DH1902">
        <v>415816</v>
      </c>
      <c r="DI1902">
        <v>415816</v>
      </c>
      <c r="DJ1902">
        <v>415816</v>
      </c>
      <c r="DK1902">
        <v>415816</v>
      </c>
      <c r="DL1902">
        <v>415816</v>
      </c>
      <c r="DM1902">
        <v>415992</v>
      </c>
      <c r="DN1902">
        <f t="shared" si="33"/>
        <v>4988107</v>
      </c>
    </row>
    <row r="1903" spans="89:118" x14ac:dyDescent="0.45">
      <c r="CK1903" t="s">
        <v>272</v>
      </c>
      <c r="CL1903" t="s">
        <v>3103</v>
      </c>
      <c r="CM1903" s="32">
        <v>22624</v>
      </c>
      <c r="CN1903" s="32">
        <v>22074</v>
      </c>
      <c r="CO1903" s="32">
        <v>22533</v>
      </c>
      <c r="CP1903" s="32">
        <v>25440</v>
      </c>
      <c r="CQ1903" s="32">
        <v>24251</v>
      </c>
      <c r="CR1903" s="32">
        <v>24189</v>
      </c>
      <c r="CS1903" s="32">
        <v>21993</v>
      </c>
      <c r="CT1903" s="32">
        <v>20375</v>
      </c>
      <c r="CU1903" s="32">
        <v>20243</v>
      </c>
      <c r="CV1903" s="32">
        <v>20514</v>
      </c>
      <c r="CW1903" s="32">
        <v>20757</v>
      </c>
      <c r="CX1903" s="32">
        <v>21024</v>
      </c>
      <c r="CZ1903" t="s">
        <v>272</v>
      </c>
      <c r="DA1903" t="s">
        <v>3103</v>
      </c>
      <c r="DB1903">
        <v>22624</v>
      </c>
      <c r="DC1903">
        <v>22074</v>
      </c>
      <c r="DD1903">
        <v>22533</v>
      </c>
      <c r="DE1903">
        <v>25440</v>
      </c>
      <c r="DF1903">
        <v>24251</v>
      </c>
      <c r="DG1903">
        <v>24189</v>
      </c>
      <c r="DH1903">
        <v>21993</v>
      </c>
      <c r="DI1903">
        <v>20375</v>
      </c>
      <c r="DJ1903">
        <v>20243</v>
      </c>
      <c r="DK1903">
        <v>20514</v>
      </c>
      <c r="DL1903">
        <v>20757</v>
      </c>
      <c r="DM1903">
        <v>21024</v>
      </c>
      <c r="DN1903">
        <f t="shared" si="33"/>
        <v>266017</v>
      </c>
    </row>
    <row r="1904" spans="89:118" x14ac:dyDescent="0.45">
      <c r="CK1904" t="s">
        <v>272</v>
      </c>
      <c r="CL1904" t="s">
        <v>3107</v>
      </c>
      <c r="CM1904" s="32">
        <v>47957</v>
      </c>
      <c r="CN1904" s="32">
        <v>42366</v>
      </c>
      <c r="CO1904" s="32">
        <v>50212</v>
      </c>
      <c r="CP1904" s="32">
        <v>57236</v>
      </c>
      <c r="CQ1904" s="32">
        <v>67641</v>
      </c>
      <c r="CR1904" s="32">
        <v>49259</v>
      </c>
      <c r="CS1904" s="32">
        <v>56118</v>
      </c>
      <c r="CT1904" s="32">
        <v>65325</v>
      </c>
      <c r="CU1904" s="32">
        <v>85403</v>
      </c>
      <c r="CV1904" s="32">
        <v>80895</v>
      </c>
      <c r="CW1904" s="32">
        <v>49638</v>
      </c>
      <c r="CX1904" s="32">
        <v>30478</v>
      </c>
      <c r="CZ1904" t="s">
        <v>272</v>
      </c>
      <c r="DA1904" t="s">
        <v>3107</v>
      </c>
      <c r="DB1904">
        <v>47957</v>
      </c>
      <c r="DC1904">
        <v>42366</v>
      </c>
      <c r="DD1904">
        <v>50212</v>
      </c>
      <c r="DE1904">
        <v>57236</v>
      </c>
      <c r="DF1904">
        <v>67641</v>
      </c>
      <c r="DG1904">
        <v>49259</v>
      </c>
      <c r="DH1904">
        <v>56118</v>
      </c>
      <c r="DI1904">
        <v>65325</v>
      </c>
      <c r="DJ1904">
        <v>85403</v>
      </c>
      <c r="DK1904">
        <v>80895</v>
      </c>
      <c r="DL1904">
        <v>49638</v>
      </c>
      <c r="DM1904">
        <v>30478</v>
      </c>
      <c r="DN1904">
        <f t="shared" si="33"/>
        <v>682528</v>
      </c>
    </row>
    <row r="1905" spans="89:118" x14ac:dyDescent="0.45">
      <c r="CK1905" t="s">
        <v>848</v>
      </c>
      <c r="CL1905" t="s">
        <v>3109</v>
      </c>
      <c r="CM1905" s="32">
        <v>3620</v>
      </c>
      <c r="CN1905" s="32">
        <v>3620</v>
      </c>
      <c r="CO1905" s="32">
        <v>3620</v>
      </c>
      <c r="CP1905" s="32">
        <v>3620</v>
      </c>
      <c r="CQ1905" s="32">
        <v>3620</v>
      </c>
      <c r="CR1905" s="32">
        <v>3620</v>
      </c>
      <c r="CS1905" s="32">
        <v>3620</v>
      </c>
      <c r="CT1905" s="32">
        <v>3620</v>
      </c>
      <c r="CU1905" s="32">
        <v>3620</v>
      </c>
      <c r="CV1905" s="32">
        <v>3620</v>
      </c>
      <c r="CW1905" s="32">
        <v>0</v>
      </c>
      <c r="CX1905" s="32">
        <v>0</v>
      </c>
      <c r="CZ1905" t="s">
        <v>848</v>
      </c>
      <c r="DA1905" t="s">
        <v>3109</v>
      </c>
      <c r="DB1905">
        <v>3620</v>
      </c>
      <c r="DC1905">
        <v>3620</v>
      </c>
      <c r="DD1905">
        <v>3620</v>
      </c>
      <c r="DE1905">
        <v>3620</v>
      </c>
      <c r="DF1905">
        <v>3620</v>
      </c>
      <c r="DG1905">
        <v>3620</v>
      </c>
      <c r="DH1905">
        <v>3620</v>
      </c>
      <c r="DI1905">
        <v>3620</v>
      </c>
      <c r="DJ1905">
        <v>3620</v>
      </c>
      <c r="DK1905">
        <v>3620</v>
      </c>
      <c r="DL1905">
        <v>0</v>
      </c>
      <c r="DM1905">
        <v>0</v>
      </c>
      <c r="DN1905">
        <f t="shared" si="33"/>
        <v>36200</v>
      </c>
    </row>
    <row r="1906" spans="89:118" x14ac:dyDescent="0.45">
      <c r="CK1906" t="s">
        <v>848</v>
      </c>
      <c r="CL1906" t="s">
        <v>3111</v>
      </c>
      <c r="CM1906" s="32">
        <v>72</v>
      </c>
      <c r="CN1906" s="32">
        <v>288</v>
      </c>
      <c r="CO1906" s="32">
        <v>288</v>
      </c>
      <c r="CP1906" s="32">
        <v>120</v>
      </c>
      <c r="CQ1906" s="32">
        <v>120</v>
      </c>
      <c r="CR1906" s="32">
        <v>744</v>
      </c>
      <c r="CS1906" s="32">
        <v>0</v>
      </c>
      <c r="CT1906" s="32">
        <v>0</v>
      </c>
      <c r="CU1906" s="32">
        <v>0</v>
      </c>
      <c r="CV1906" s="32">
        <v>24</v>
      </c>
      <c r="CW1906" s="32">
        <v>120</v>
      </c>
      <c r="CX1906" s="32">
        <v>24</v>
      </c>
      <c r="CZ1906" t="s">
        <v>848</v>
      </c>
      <c r="DA1906" t="s">
        <v>3111</v>
      </c>
      <c r="DB1906">
        <v>72</v>
      </c>
      <c r="DC1906">
        <v>288</v>
      </c>
      <c r="DD1906">
        <v>288</v>
      </c>
      <c r="DE1906">
        <v>120</v>
      </c>
      <c r="DF1906">
        <v>120</v>
      </c>
      <c r="DG1906">
        <v>744</v>
      </c>
      <c r="DH1906">
        <v>0</v>
      </c>
      <c r="DI1906">
        <v>0</v>
      </c>
      <c r="DJ1906">
        <v>0</v>
      </c>
      <c r="DK1906">
        <v>24</v>
      </c>
      <c r="DL1906">
        <v>120</v>
      </c>
      <c r="DM1906">
        <v>24</v>
      </c>
      <c r="DN1906">
        <f t="shared" si="33"/>
        <v>1800</v>
      </c>
    </row>
    <row r="1907" spans="89:118" x14ac:dyDescent="0.45">
      <c r="CK1907" t="s">
        <v>848</v>
      </c>
      <c r="CL1907" t="s">
        <v>3100</v>
      </c>
      <c r="CM1907" s="32">
        <v>133390</v>
      </c>
      <c r="CN1907" s="32">
        <v>132373</v>
      </c>
      <c r="CO1907" s="32">
        <v>133390</v>
      </c>
      <c r="CP1907" s="32">
        <v>133390</v>
      </c>
      <c r="CQ1907" s="32">
        <v>133390</v>
      </c>
      <c r="CR1907" s="32">
        <v>133390</v>
      </c>
      <c r="CS1907" s="32">
        <v>133390</v>
      </c>
      <c r="CT1907" s="32">
        <v>133390</v>
      </c>
      <c r="CU1907" s="32">
        <v>133390</v>
      </c>
      <c r="CV1907" s="32">
        <v>133390</v>
      </c>
      <c r="CW1907" s="32">
        <v>133390</v>
      </c>
      <c r="CX1907" s="32">
        <v>133390</v>
      </c>
      <c r="CZ1907" t="s">
        <v>848</v>
      </c>
      <c r="DA1907" t="s">
        <v>3100</v>
      </c>
      <c r="DB1907">
        <v>133390</v>
      </c>
      <c r="DC1907">
        <v>132373</v>
      </c>
      <c r="DD1907">
        <v>133390</v>
      </c>
      <c r="DE1907">
        <v>133390</v>
      </c>
      <c r="DF1907">
        <v>133390</v>
      </c>
      <c r="DG1907">
        <v>133390</v>
      </c>
      <c r="DH1907">
        <v>133390</v>
      </c>
      <c r="DI1907">
        <v>133390</v>
      </c>
      <c r="DJ1907">
        <v>133390</v>
      </c>
      <c r="DK1907">
        <v>133390</v>
      </c>
      <c r="DL1907">
        <v>133390</v>
      </c>
      <c r="DM1907">
        <v>133390</v>
      </c>
      <c r="DN1907">
        <f t="shared" si="33"/>
        <v>1599663</v>
      </c>
    </row>
    <row r="1908" spans="89:118" x14ac:dyDescent="0.45">
      <c r="CK1908" t="s">
        <v>848</v>
      </c>
      <c r="CL1908" t="s">
        <v>3104</v>
      </c>
      <c r="CM1908" s="32">
        <v>32000</v>
      </c>
      <c r="CN1908" s="32">
        <v>32000</v>
      </c>
      <c r="CO1908" s="32">
        <v>32000</v>
      </c>
      <c r="CP1908" s="32">
        <v>32000</v>
      </c>
      <c r="CQ1908" s="32">
        <v>32000</v>
      </c>
      <c r="CR1908" s="32">
        <v>32000</v>
      </c>
      <c r="CS1908" s="32">
        <v>32000</v>
      </c>
      <c r="CT1908" s="32">
        <v>32000</v>
      </c>
      <c r="CU1908" s="32">
        <v>32000</v>
      </c>
      <c r="CV1908" s="32">
        <v>32000</v>
      </c>
      <c r="CW1908" s="32">
        <v>32000</v>
      </c>
      <c r="CX1908" s="32">
        <v>32000</v>
      </c>
      <c r="CZ1908" t="s">
        <v>848</v>
      </c>
      <c r="DA1908" t="s">
        <v>3104</v>
      </c>
      <c r="DB1908">
        <v>32000</v>
      </c>
      <c r="DC1908">
        <v>32000</v>
      </c>
      <c r="DD1908">
        <v>32000</v>
      </c>
      <c r="DE1908">
        <v>32000</v>
      </c>
      <c r="DF1908">
        <v>32000</v>
      </c>
      <c r="DG1908">
        <v>32000</v>
      </c>
      <c r="DH1908">
        <v>32000</v>
      </c>
      <c r="DI1908">
        <v>32000</v>
      </c>
      <c r="DJ1908">
        <v>32000</v>
      </c>
      <c r="DK1908">
        <v>32000</v>
      </c>
      <c r="DL1908">
        <v>32000</v>
      </c>
      <c r="DM1908">
        <v>32000</v>
      </c>
      <c r="DN1908">
        <f t="shared" si="33"/>
        <v>384000</v>
      </c>
    </row>
    <row r="1909" spans="89:118" x14ac:dyDescent="0.45">
      <c r="CK1909" t="s">
        <v>848</v>
      </c>
      <c r="CL1909" t="s">
        <v>3106</v>
      </c>
      <c r="CM1909" s="32">
        <v>187800</v>
      </c>
      <c r="CN1909" s="32">
        <v>187800</v>
      </c>
      <c r="CO1909" s="32">
        <v>187800</v>
      </c>
      <c r="CP1909" s="32">
        <v>187800</v>
      </c>
      <c r="CQ1909" s="32">
        <v>187800</v>
      </c>
      <c r="CR1909" s="32">
        <v>188911</v>
      </c>
      <c r="CS1909" s="32">
        <v>194711</v>
      </c>
      <c r="CT1909" s="32">
        <v>194711</v>
      </c>
      <c r="CU1909" s="32">
        <v>194711</v>
      </c>
      <c r="CV1909" s="32">
        <v>194711</v>
      </c>
      <c r="CW1909" s="32">
        <v>194711</v>
      </c>
      <c r="CX1909" s="32">
        <v>194711</v>
      </c>
      <c r="CZ1909" t="s">
        <v>848</v>
      </c>
      <c r="DA1909" t="s">
        <v>3106</v>
      </c>
      <c r="DB1909">
        <v>187800</v>
      </c>
      <c r="DC1909">
        <v>187800</v>
      </c>
      <c r="DD1909">
        <v>187800</v>
      </c>
      <c r="DE1909">
        <v>187800</v>
      </c>
      <c r="DF1909">
        <v>187800</v>
      </c>
      <c r="DG1909">
        <v>188911</v>
      </c>
      <c r="DH1909">
        <v>194711</v>
      </c>
      <c r="DI1909">
        <v>194711</v>
      </c>
      <c r="DJ1909">
        <v>194711</v>
      </c>
      <c r="DK1909">
        <v>194711</v>
      </c>
      <c r="DL1909">
        <v>194711</v>
      </c>
      <c r="DM1909">
        <v>194711</v>
      </c>
      <c r="DN1909">
        <f t="shared" si="33"/>
        <v>2296177</v>
      </c>
    </row>
    <row r="1910" spans="89:118" x14ac:dyDescent="0.45">
      <c r="CK1910" t="s">
        <v>848</v>
      </c>
      <c r="CL1910" t="s">
        <v>3105</v>
      </c>
      <c r="CM1910" s="32">
        <v>0</v>
      </c>
      <c r="CN1910" s="32">
        <v>0</v>
      </c>
      <c r="CO1910" s="32">
        <v>0</v>
      </c>
      <c r="CP1910" s="32">
        <v>0</v>
      </c>
      <c r="CQ1910" s="32">
        <v>0</v>
      </c>
      <c r="CR1910" s="32">
        <v>100</v>
      </c>
      <c r="CS1910" s="32">
        <v>3000</v>
      </c>
      <c r="CT1910" s="32">
        <v>3000</v>
      </c>
      <c r="CU1910" s="32">
        <v>3000</v>
      </c>
      <c r="CV1910" s="32">
        <v>3000</v>
      </c>
      <c r="CW1910" s="32">
        <v>3000</v>
      </c>
      <c r="CX1910" s="32">
        <v>3000</v>
      </c>
      <c r="CZ1910" t="s">
        <v>848</v>
      </c>
      <c r="DA1910" t="s">
        <v>3105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100</v>
      </c>
      <c r="DH1910">
        <v>3000</v>
      </c>
      <c r="DI1910">
        <v>3000</v>
      </c>
      <c r="DJ1910">
        <v>3000</v>
      </c>
      <c r="DK1910">
        <v>3000</v>
      </c>
      <c r="DL1910">
        <v>3000</v>
      </c>
      <c r="DM1910">
        <v>3000</v>
      </c>
      <c r="DN1910">
        <f t="shared" si="33"/>
        <v>18100</v>
      </c>
    </row>
    <row r="1911" spans="89:118" x14ac:dyDescent="0.45">
      <c r="CK1911" t="s">
        <v>848</v>
      </c>
      <c r="CL1911" t="s">
        <v>3113</v>
      </c>
      <c r="CM1911" s="32">
        <v>26751</v>
      </c>
      <c r="CN1911" s="32">
        <v>23106</v>
      </c>
      <c r="CO1911" s="32">
        <v>25756</v>
      </c>
      <c r="CP1911" s="32">
        <v>28039</v>
      </c>
      <c r="CQ1911" s="32">
        <v>25540</v>
      </c>
      <c r="CR1911" s="32">
        <v>28010</v>
      </c>
      <c r="CS1911" s="32">
        <v>31327</v>
      </c>
      <c r="CT1911" s="32">
        <v>27045</v>
      </c>
      <c r="CU1911" s="32">
        <v>26806</v>
      </c>
      <c r="CV1911" s="32">
        <v>28253</v>
      </c>
      <c r="CW1911" s="32">
        <v>24370</v>
      </c>
      <c r="CX1911" s="32">
        <v>25140</v>
      </c>
      <c r="CZ1911" t="s">
        <v>848</v>
      </c>
      <c r="DA1911" t="s">
        <v>3113</v>
      </c>
      <c r="DB1911">
        <v>26751</v>
      </c>
      <c r="DC1911">
        <v>23106</v>
      </c>
      <c r="DD1911">
        <v>25756</v>
      </c>
      <c r="DE1911">
        <v>28039</v>
      </c>
      <c r="DF1911">
        <v>25540</v>
      </c>
      <c r="DG1911">
        <v>28010</v>
      </c>
      <c r="DH1911">
        <v>31327</v>
      </c>
      <c r="DI1911">
        <v>27045</v>
      </c>
      <c r="DJ1911">
        <v>26806</v>
      </c>
      <c r="DK1911">
        <v>28253</v>
      </c>
      <c r="DL1911">
        <v>24370</v>
      </c>
      <c r="DM1911">
        <v>25140</v>
      </c>
      <c r="DN1911">
        <f t="shared" si="33"/>
        <v>320143</v>
      </c>
    </row>
    <row r="1912" spans="89:118" x14ac:dyDescent="0.45">
      <c r="CK1912" t="s">
        <v>848</v>
      </c>
      <c r="CL1912" t="s">
        <v>3101</v>
      </c>
      <c r="CM1912" s="32">
        <v>2500</v>
      </c>
      <c r="CN1912" s="32">
        <v>2500</v>
      </c>
      <c r="CO1912" s="32">
        <v>2500</v>
      </c>
      <c r="CP1912" s="32">
        <v>2500</v>
      </c>
      <c r="CQ1912" s="32">
        <v>2500</v>
      </c>
      <c r="CR1912" s="32">
        <v>2500</v>
      </c>
      <c r="CS1912" s="32">
        <v>2500</v>
      </c>
      <c r="CT1912" s="32">
        <v>2500</v>
      </c>
      <c r="CU1912" s="32">
        <v>5220</v>
      </c>
      <c r="CV1912" s="32">
        <v>5220</v>
      </c>
      <c r="CW1912" s="32">
        <v>5178</v>
      </c>
      <c r="CX1912" s="32">
        <v>5178</v>
      </c>
      <c r="CZ1912" t="s">
        <v>848</v>
      </c>
      <c r="DA1912" t="s">
        <v>3101</v>
      </c>
      <c r="DB1912">
        <v>2500</v>
      </c>
      <c r="DC1912">
        <v>2500</v>
      </c>
      <c r="DD1912">
        <v>2500</v>
      </c>
      <c r="DE1912">
        <v>2500</v>
      </c>
      <c r="DF1912">
        <v>2500</v>
      </c>
      <c r="DG1912">
        <v>2500</v>
      </c>
      <c r="DH1912">
        <v>2500</v>
      </c>
      <c r="DI1912">
        <v>2500</v>
      </c>
      <c r="DJ1912">
        <v>5220</v>
      </c>
      <c r="DK1912">
        <v>5220</v>
      </c>
      <c r="DL1912">
        <v>5178</v>
      </c>
      <c r="DM1912">
        <v>5178</v>
      </c>
      <c r="DN1912">
        <f t="shared" si="33"/>
        <v>40796</v>
      </c>
    </row>
    <row r="1913" spans="89:118" x14ac:dyDescent="0.45">
      <c r="CK1913" t="s">
        <v>848</v>
      </c>
      <c r="CL1913" t="s">
        <v>3103</v>
      </c>
      <c r="CM1913" s="32">
        <v>24780</v>
      </c>
      <c r="CN1913" s="32">
        <v>28645</v>
      </c>
      <c r="CO1913" s="32">
        <v>26513</v>
      </c>
      <c r="CP1913" s="32">
        <v>23063</v>
      </c>
      <c r="CQ1913" s="32">
        <v>23470</v>
      </c>
      <c r="CR1913" s="32">
        <v>24035</v>
      </c>
      <c r="CS1913" s="32">
        <v>26669</v>
      </c>
      <c r="CT1913" s="32">
        <v>22236</v>
      </c>
      <c r="CU1913" s="32">
        <v>24572</v>
      </c>
      <c r="CV1913" s="32">
        <v>25824</v>
      </c>
      <c r="CW1913" s="32">
        <v>22248</v>
      </c>
      <c r="CX1913" s="32">
        <v>26148</v>
      </c>
      <c r="CZ1913" t="s">
        <v>848</v>
      </c>
      <c r="DA1913" t="s">
        <v>3103</v>
      </c>
      <c r="DB1913">
        <v>24780</v>
      </c>
      <c r="DC1913">
        <v>28645</v>
      </c>
      <c r="DD1913">
        <v>26513</v>
      </c>
      <c r="DE1913">
        <v>23063</v>
      </c>
      <c r="DF1913">
        <v>23470</v>
      </c>
      <c r="DG1913">
        <v>24035</v>
      </c>
      <c r="DH1913">
        <v>26669</v>
      </c>
      <c r="DI1913">
        <v>22236</v>
      </c>
      <c r="DJ1913">
        <v>24572</v>
      </c>
      <c r="DK1913">
        <v>25824</v>
      </c>
      <c r="DL1913">
        <v>22248</v>
      </c>
      <c r="DM1913">
        <v>26148</v>
      </c>
      <c r="DN1913">
        <f t="shared" si="33"/>
        <v>298203</v>
      </c>
    </row>
    <row r="1914" spans="89:118" x14ac:dyDescent="0.45">
      <c r="CK1914" t="s">
        <v>13</v>
      </c>
      <c r="CL1914" t="s">
        <v>3109</v>
      </c>
      <c r="CM1914" s="32">
        <v>22150</v>
      </c>
      <c r="CN1914" s="32">
        <v>22150</v>
      </c>
      <c r="CO1914" s="32">
        <v>22150</v>
      </c>
      <c r="CP1914" s="32">
        <v>22150</v>
      </c>
      <c r="CQ1914" s="32">
        <v>22150</v>
      </c>
      <c r="CR1914" s="32">
        <v>22150</v>
      </c>
      <c r="CS1914" s="32">
        <v>22150</v>
      </c>
      <c r="CT1914" s="32">
        <v>22150</v>
      </c>
      <c r="CU1914" s="32">
        <v>22150</v>
      </c>
      <c r="CV1914" s="32">
        <v>22250</v>
      </c>
      <c r="CW1914" s="32">
        <v>17500</v>
      </c>
      <c r="CX1914" s="32">
        <v>17550</v>
      </c>
      <c r="CZ1914" t="s">
        <v>13</v>
      </c>
      <c r="DA1914" t="s">
        <v>3109</v>
      </c>
      <c r="DB1914">
        <v>22150</v>
      </c>
      <c r="DC1914">
        <v>22150</v>
      </c>
      <c r="DD1914">
        <v>22150</v>
      </c>
      <c r="DE1914">
        <v>22150</v>
      </c>
      <c r="DF1914">
        <v>22150</v>
      </c>
      <c r="DG1914">
        <v>22150</v>
      </c>
      <c r="DH1914">
        <v>22150</v>
      </c>
      <c r="DI1914">
        <v>22150</v>
      </c>
      <c r="DJ1914">
        <v>22150</v>
      </c>
      <c r="DK1914">
        <v>22250</v>
      </c>
      <c r="DL1914">
        <v>17500</v>
      </c>
      <c r="DM1914">
        <v>17550</v>
      </c>
      <c r="DN1914">
        <f t="shared" si="33"/>
        <v>256650</v>
      </c>
    </row>
    <row r="1915" spans="89:118" x14ac:dyDescent="0.45">
      <c r="CK1915" t="s">
        <v>13</v>
      </c>
      <c r="CL1915" t="s">
        <v>3111</v>
      </c>
      <c r="CM1915" s="32">
        <v>4000</v>
      </c>
      <c r="CN1915" s="32">
        <v>4000</v>
      </c>
      <c r="CO1915" s="32">
        <v>4000</v>
      </c>
      <c r="CP1915" s="32">
        <v>4000</v>
      </c>
      <c r="CQ1915" s="32">
        <v>4024</v>
      </c>
      <c r="CR1915" s="32">
        <v>4000</v>
      </c>
      <c r="CS1915" s="32">
        <v>4000</v>
      </c>
      <c r="CT1915" s="32">
        <v>4000</v>
      </c>
      <c r="CU1915" s="32">
        <v>4000</v>
      </c>
      <c r="CV1915" s="32">
        <v>4000</v>
      </c>
      <c r="CW1915" s="32">
        <v>4000</v>
      </c>
      <c r="CX1915" s="32">
        <v>4000</v>
      </c>
      <c r="CZ1915" t="s">
        <v>13</v>
      </c>
      <c r="DA1915" t="s">
        <v>3111</v>
      </c>
      <c r="DB1915">
        <v>4000</v>
      </c>
      <c r="DC1915">
        <v>4000</v>
      </c>
      <c r="DD1915">
        <v>4000</v>
      </c>
      <c r="DE1915">
        <v>4000</v>
      </c>
      <c r="DF1915">
        <v>4024</v>
      </c>
      <c r="DG1915">
        <v>4000</v>
      </c>
      <c r="DH1915">
        <v>4000</v>
      </c>
      <c r="DI1915">
        <v>4000</v>
      </c>
      <c r="DJ1915">
        <v>4000</v>
      </c>
      <c r="DK1915">
        <v>4000</v>
      </c>
      <c r="DL1915">
        <v>4000</v>
      </c>
      <c r="DM1915">
        <v>4000</v>
      </c>
      <c r="DN1915">
        <f t="shared" si="33"/>
        <v>48024</v>
      </c>
    </row>
    <row r="1916" spans="89:118" x14ac:dyDescent="0.45">
      <c r="CK1916" t="s">
        <v>13</v>
      </c>
      <c r="CL1916" t="s">
        <v>3112</v>
      </c>
      <c r="CM1916" s="32">
        <v>40735</v>
      </c>
      <c r="CN1916" s="32">
        <v>40735</v>
      </c>
      <c r="CO1916" s="32">
        <v>40735</v>
      </c>
      <c r="CP1916" s="32">
        <v>40735</v>
      </c>
      <c r="CQ1916" s="32">
        <v>40735</v>
      </c>
      <c r="CR1916" s="32">
        <v>40745</v>
      </c>
      <c r="CS1916" s="32">
        <v>40000</v>
      </c>
      <c r="CT1916" s="32">
        <v>40000</v>
      </c>
      <c r="CU1916" s="32">
        <v>40000</v>
      </c>
      <c r="CV1916" s="32">
        <v>40000</v>
      </c>
      <c r="CW1916" s="32">
        <v>40000</v>
      </c>
      <c r="CX1916" s="32">
        <v>40000</v>
      </c>
      <c r="CZ1916" t="s">
        <v>13</v>
      </c>
      <c r="DA1916" t="s">
        <v>3112</v>
      </c>
      <c r="DB1916">
        <v>40735</v>
      </c>
      <c r="DC1916">
        <v>40735</v>
      </c>
      <c r="DD1916">
        <v>40735</v>
      </c>
      <c r="DE1916">
        <v>40735</v>
      </c>
      <c r="DF1916">
        <v>40735</v>
      </c>
      <c r="DG1916">
        <v>40745</v>
      </c>
      <c r="DH1916">
        <v>40000</v>
      </c>
      <c r="DI1916">
        <v>40000</v>
      </c>
      <c r="DJ1916">
        <v>40000</v>
      </c>
      <c r="DK1916">
        <v>40000</v>
      </c>
      <c r="DL1916">
        <v>40000</v>
      </c>
      <c r="DM1916">
        <v>40000</v>
      </c>
      <c r="DN1916">
        <f t="shared" si="33"/>
        <v>484420</v>
      </c>
    </row>
    <row r="1917" spans="89:118" x14ac:dyDescent="0.45">
      <c r="CK1917" t="s">
        <v>13</v>
      </c>
      <c r="CL1917" t="s">
        <v>3113</v>
      </c>
      <c r="CM1917" s="32">
        <v>23016</v>
      </c>
      <c r="CN1917" s="32">
        <v>23016</v>
      </c>
      <c r="CO1917" s="32">
        <v>23046</v>
      </c>
      <c r="CP1917" s="32">
        <v>23016</v>
      </c>
      <c r="CQ1917" s="32">
        <v>23016</v>
      </c>
      <c r="CR1917" s="32">
        <v>23016</v>
      </c>
      <c r="CS1917" s="32">
        <v>23016</v>
      </c>
      <c r="CT1917" s="32">
        <v>23016</v>
      </c>
      <c r="CU1917" s="32">
        <v>23016</v>
      </c>
      <c r="CV1917" s="32">
        <v>23016</v>
      </c>
      <c r="CW1917" s="32">
        <v>28463</v>
      </c>
      <c r="CX1917" s="32">
        <v>23016</v>
      </c>
      <c r="CZ1917" t="s">
        <v>13</v>
      </c>
      <c r="DA1917" t="s">
        <v>3113</v>
      </c>
      <c r="DB1917">
        <v>23016</v>
      </c>
      <c r="DC1917">
        <v>23016</v>
      </c>
      <c r="DD1917">
        <v>23046</v>
      </c>
      <c r="DE1917">
        <v>23016</v>
      </c>
      <c r="DF1917">
        <v>23016</v>
      </c>
      <c r="DG1917">
        <v>23016</v>
      </c>
      <c r="DH1917">
        <v>23016</v>
      </c>
      <c r="DI1917">
        <v>23016</v>
      </c>
      <c r="DJ1917">
        <v>23016</v>
      </c>
      <c r="DK1917">
        <v>23016</v>
      </c>
      <c r="DL1917">
        <v>28463</v>
      </c>
      <c r="DM1917">
        <v>23016</v>
      </c>
      <c r="DN1917">
        <f t="shared" si="33"/>
        <v>281669</v>
      </c>
    </row>
    <row r="1918" spans="89:118" x14ac:dyDescent="0.45">
      <c r="CK1918" t="s">
        <v>13</v>
      </c>
      <c r="CL1918" t="s">
        <v>3103</v>
      </c>
      <c r="CM1918" s="32">
        <v>88008</v>
      </c>
      <c r="CN1918" s="32">
        <v>90222</v>
      </c>
      <c r="CO1918" s="32">
        <v>92506</v>
      </c>
      <c r="CP1918" s="32">
        <v>101452</v>
      </c>
      <c r="CQ1918" s="32">
        <v>77026</v>
      </c>
      <c r="CR1918" s="32">
        <v>76946</v>
      </c>
      <c r="CS1918" s="32">
        <v>82493</v>
      </c>
      <c r="CT1918" s="32">
        <v>76159</v>
      </c>
      <c r="CU1918" s="32">
        <v>124105.62</v>
      </c>
      <c r="CV1918" s="32">
        <v>85662.95</v>
      </c>
      <c r="CW1918" s="32">
        <v>85393.95</v>
      </c>
      <c r="CX1918" s="32">
        <v>93627.95</v>
      </c>
      <c r="CZ1918" t="s">
        <v>13</v>
      </c>
      <c r="DA1918" t="s">
        <v>3103</v>
      </c>
      <c r="DB1918">
        <v>88008</v>
      </c>
      <c r="DC1918">
        <v>90222</v>
      </c>
      <c r="DD1918">
        <v>92506</v>
      </c>
      <c r="DE1918">
        <v>101452</v>
      </c>
      <c r="DF1918">
        <v>77026</v>
      </c>
      <c r="DG1918">
        <v>76946</v>
      </c>
      <c r="DH1918">
        <v>82493</v>
      </c>
      <c r="DI1918">
        <v>76159</v>
      </c>
      <c r="DJ1918">
        <v>124105.62</v>
      </c>
      <c r="DK1918">
        <v>85662.95</v>
      </c>
      <c r="DL1918">
        <v>85393.95</v>
      </c>
      <c r="DM1918">
        <v>93627.95</v>
      </c>
      <c r="DN1918">
        <f t="shared" si="33"/>
        <v>1073602.47</v>
      </c>
    </row>
    <row r="1919" spans="89:118" x14ac:dyDescent="0.45">
      <c r="CK1919" t="s">
        <v>13</v>
      </c>
      <c r="CL1919" t="s">
        <v>3107</v>
      </c>
      <c r="CM1919" s="32">
        <v>23500</v>
      </c>
      <c r="CN1919" s="32">
        <v>23500</v>
      </c>
      <c r="CO1919" s="32">
        <v>23500</v>
      </c>
      <c r="CP1919" s="32">
        <v>23500</v>
      </c>
      <c r="CQ1919" s="32">
        <v>23500</v>
      </c>
      <c r="CR1919" s="32">
        <v>23500</v>
      </c>
      <c r="CS1919" s="32">
        <v>23500</v>
      </c>
      <c r="CT1919" s="32">
        <v>23500</v>
      </c>
      <c r="CU1919" s="32">
        <v>27009.38</v>
      </c>
      <c r="CV1919" s="32">
        <v>27260.05</v>
      </c>
      <c r="CW1919" s="32">
        <v>27260.05</v>
      </c>
      <c r="CX1919" s="32">
        <v>27260.05</v>
      </c>
      <c r="CZ1919" t="s">
        <v>13</v>
      </c>
      <c r="DA1919" t="s">
        <v>3107</v>
      </c>
      <c r="DB1919">
        <v>23500</v>
      </c>
      <c r="DC1919">
        <v>23500</v>
      </c>
      <c r="DD1919">
        <v>23500</v>
      </c>
      <c r="DE1919">
        <v>23500</v>
      </c>
      <c r="DF1919">
        <v>23500</v>
      </c>
      <c r="DG1919">
        <v>23500</v>
      </c>
      <c r="DH1919">
        <v>23500</v>
      </c>
      <c r="DI1919">
        <v>23500</v>
      </c>
      <c r="DJ1919">
        <v>27009.38</v>
      </c>
      <c r="DK1919">
        <v>27260.05</v>
      </c>
      <c r="DL1919">
        <v>27260.05</v>
      </c>
      <c r="DM1919">
        <v>27260.05</v>
      </c>
      <c r="DN1919">
        <f t="shared" si="33"/>
        <v>296789.52999999997</v>
      </c>
    </row>
    <row r="1920" spans="89:118" x14ac:dyDescent="0.45">
      <c r="CK1920" t="s">
        <v>467</v>
      </c>
      <c r="CL1920" t="s">
        <v>3109</v>
      </c>
      <c r="CM1920" s="32">
        <v>4650</v>
      </c>
      <c r="CN1920" s="32">
        <v>4650</v>
      </c>
      <c r="CO1920" s="32">
        <v>4650</v>
      </c>
      <c r="CP1920" s="32">
        <v>4650</v>
      </c>
      <c r="CQ1920" s="32">
        <v>4650</v>
      </c>
      <c r="CR1920" s="32">
        <v>4650</v>
      </c>
      <c r="CS1920" s="32">
        <v>4650</v>
      </c>
      <c r="CT1920" s="32">
        <v>4650</v>
      </c>
      <c r="CU1920" s="32">
        <v>4650</v>
      </c>
      <c r="CV1920" s="32">
        <v>4650</v>
      </c>
      <c r="CW1920" s="32">
        <v>0</v>
      </c>
      <c r="CX1920" s="32">
        <v>100</v>
      </c>
      <c r="CZ1920" t="s">
        <v>467</v>
      </c>
      <c r="DA1920" t="s">
        <v>3109</v>
      </c>
      <c r="DB1920">
        <v>4650</v>
      </c>
      <c r="DC1920">
        <v>4650</v>
      </c>
      <c r="DD1920">
        <v>4650</v>
      </c>
      <c r="DE1920">
        <v>4650</v>
      </c>
      <c r="DF1920">
        <v>4650</v>
      </c>
      <c r="DG1920">
        <v>4650</v>
      </c>
      <c r="DH1920">
        <v>4650</v>
      </c>
      <c r="DI1920">
        <v>4650</v>
      </c>
      <c r="DJ1920">
        <v>4650</v>
      </c>
      <c r="DK1920">
        <v>4650</v>
      </c>
      <c r="DL1920">
        <v>0</v>
      </c>
      <c r="DM1920">
        <v>100</v>
      </c>
      <c r="DN1920">
        <f t="shared" si="33"/>
        <v>46600</v>
      </c>
    </row>
    <row r="1921" spans="89:118" x14ac:dyDescent="0.45">
      <c r="CK1921" t="s">
        <v>467</v>
      </c>
      <c r="CL1921" t="s">
        <v>3111</v>
      </c>
      <c r="CM1921" s="32">
        <v>16000</v>
      </c>
      <c r="CN1921" s="32">
        <v>16000</v>
      </c>
      <c r="CO1921" s="32">
        <v>16000</v>
      </c>
      <c r="CP1921" s="32">
        <v>16000</v>
      </c>
      <c r="CQ1921" s="32">
        <v>16000</v>
      </c>
      <c r="CR1921" s="32">
        <v>16000</v>
      </c>
      <c r="CS1921" s="32">
        <v>16000</v>
      </c>
      <c r="CT1921" s="32">
        <v>16000</v>
      </c>
      <c r="CU1921" s="32">
        <v>16000</v>
      </c>
      <c r="CV1921" s="32">
        <v>16000</v>
      </c>
      <c r="CW1921" s="32">
        <v>16000</v>
      </c>
      <c r="CX1921" s="32">
        <v>16000</v>
      </c>
      <c r="CZ1921" t="s">
        <v>467</v>
      </c>
      <c r="DA1921" t="s">
        <v>3111</v>
      </c>
      <c r="DB1921">
        <v>16000</v>
      </c>
      <c r="DC1921">
        <v>16000</v>
      </c>
      <c r="DD1921">
        <v>16000</v>
      </c>
      <c r="DE1921">
        <v>16000</v>
      </c>
      <c r="DF1921">
        <v>16000</v>
      </c>
      <c r="DG1921">
        <v>16000</v>
      </c>
      <c r="DH1921">
        <v>16000</v>
      </c>
      <c r="DI1921">
        <v>16000</v>
      </c>
      <c r="DJ1921">
        <v>16000</v>
      </c>
      <c r="DK1921">
        <v>16000</v>
      </c>
      <c r="DL1921">
        <v>16000</v>
      </c>
      <c r="DM1921">
        <v>16000</v>
      </c>
      <c r="DN1921">
        <f t="shared" si="33"/>
        <v>192000</v>
      </c>
    </row>
    <row r="1922" spans="89:118" x14ac:dyDescent="0.45">
      <c r="CK1922" t="s">
        <v>467</v>
      </c>
      <c r="CL1922" t="s">
        <v>3112</v>
      </c>
      <c r="CM1922" s="32">
        <v>20735</v>
      </c>
      <c r="CN1922" s="32">
        <v>20745</v>
      </c>
      <c r="CO1922" s="32">
        <v>20000</v>
      </c>
      <c r="CP1922" s="32">
        <v>20000</v>
      </c>
      <c r="CQ1922" s="32">
        <v>20000</v>
      </c>
      <c r="CR1922" s="32">
        <v>20000</v>
      </c>
      <c r="CS1922" s="32">
        <v>20000</v>
      </c>
      <c r="CT1922" s="32">
        <v>20000</v>
      </c>
      <c r="CU1922" s="32">
        <v>20000</v>
      </c>
      <c r="CV1922" s="32">
        <v>20000</v>
      </c>
      <c r="CW1922" s="32">
        <v>20000</v>
      </c>
      <c r="CX1922" s="32">
        <v>20000</v>
      </c>
      <c r="CZ1922" t="s">
        <v>467</v>
      </c>
      <c r="DA1922" t="s">
        <v>3112</v>
      </c>
      <c r="DB1922">
        <v>20735</v>
      </c>
      <c r="DC1922">
        <v>20745</v>
      </c>
      <c r="DD1922">
        <v>20000</v>
      </c>
      <c r="DE1922">
        <v>20000</v>
      </c>
      <c r="DF1922">
        <v>20000</v>
      </c>
      <c r="DG1922">
        <v>20000</v>
      </c>
      <c r="DH1922">
        <v>20000</v>
      </c>
      <c r="DI1922">
        <v>20000</v>
      </c>
      <c r="DJ1922">
        <v>20000</v>
      </c>
      <c r="DK1922">
        <v>20000</v>
      </c>
      <c r="DL1922">
        <v>20000</v>
      </c>
      <c r="DM1922">
        <v>20000</v>
      </c>
      <c r="DN1922">
        <f t="shared" si="33"/>
        <v>241480</v>
      </c>
    </row>
    <row r="1923" spans="89:118" x14ac:dyDescent="0.45">
      <c r="CK1923" t="s">
        <v>467</v>
      </c>
      <c r="CL1923" t="s">
        <v>3781</v>
      </c>
      <c r="CM1923" s="32">
        <v>75400</v>
      </c>
      <c r="CN1923" s="32">
        <v>75400</v>
      </c>
      <c r="CO1923" s="32">
        <v>75400</v>
      </c>
      <c r="CP1923" s="32">
        <v>75400</v>
      </c>
      <c r="CQ1923" s="32">
        <v>75400</v>
      </c>
      <c r="CR1923" s="32">
        <v>75400</v>
      </c>
      <c r="CS1923" s="32">
        <v>75400</v>
      </c>
      <c r="CT1923" s="32">
        <v>75400</v>
      </c>
      <c r="CU1923" s="32">
        <v>75400</v>
      </c>
      <c r="CV1923" s="32">
        <v>75400</v>
      </c>
      <c r="CW1923" s="32">
        <v>75400</v>
      </c>
      <c r="CX1923" s="32">
        <v>75400</v>
      </c>
      <c r="CZ1923" t="s">
        <v>467</v>
      </c>
      <c r="DA1923" t="s">
        <v>3781</v>
      </c>
      <c r="DB1923">
        <v>75400</v>
      </c>
      <c r="DC1923">
        <v>75400</v>
      </c>
      <c r="DD1923">
        <v>75400</v>
      </c>
      <c r="DE1923">
        <v>75400</v>
      </c>
      <c r="DF1923">
        <v>75400</v>
      </c>
      <c r="DG1923">
        <v>75400</v>
      </c>
      <c r="DH1923">
        <v>75400</v>
      </c>
      <c r="DI1923">
        <v>75400</v>
      </c>
      <c r="DJ1923">
        <v>75400</v>
      </c>
      <c r="DK1923">
        <v>75400</v>
      </c>
      <c r="DL1923">
        <v>75400</v>
      </c>
      <c r="DM1923">
        <v>75400</v>
      </c>
      <c r="DN1923">
        <f t="shared" si="33"/>
        <v>904800</v>
      </c>
    </row>
    <row r="1924" spans="89:118" x14ac:dyDescent="0.45">
      <c r="CK1924" t="s">
        <v>467</v>
      </c>
      <c r="CL1924" t="s">
        <v>3103</v>
      </c>
      <c r="CM1924" s="32">
        <v>68786</v>
      </c>
      <c r="CN1924" s="32">
        <v>70661</v>
      </c>
      <c r="CO1924" s="32">
        <v>74269</v>
      </c>
      <c r="CP1924" s="32">
        <v>80619</v>
      </c>
      <c r="CQ1924" s="32">
        <v>78712</v>
      </c>
      <c r="CR1924" s="32">
        <v>70820</v>
      </c>
      <c r="CS1924" s="32">
        <v>69713</v>
      </c>
      <c r="CT1924" s="32">
        <v>71855</v>
      </c>
      <c r="CU1924" s="32">
        <v>73812</v>
      </c>
      <c r="CV1924" s="32">
        <v>69098</v>
      </c>
      <c r="CW1924" s="32">
        <v>70921</v>
      </c>
      <c r="CX1924" s="32">
        <v>70142</v>
      </c>
      <c r="CZ1924" t="s">
        <v>467</v>
      </c>
      <c r="DA1924" t="s">
        <v>3103</v>
      </c>
      <c r="DB1924">
        <v>68786</v>
      </c>
      <c r="DC1924">
        <v>70661</v>
      </c>
      <c r="DD1924">
        <v>74269</v>
      </c>
      <c r="DE1924">
        <v>80619</v>
      </c>
      <c r="DF1924">
        <v>78712</v>
      </c>
      <c r="DG1924">
        <v>70820</v>
      </c>
      <c r="DH1924">
        <v>69713</v>
      </c>
      <c r="DI1924">
        <v>71855</v>
      </c>
      <c r="DJ1924">
        <v>73812</v>
      </c>
      <c r="DK1924">
        <v>69098</v>
      </c>
      <c r="DL1924">
        <v>70921</v>
      </c>
      <c r="DM1924">
        <v>70142</v>
      </c>
      <c r="DN1924">
        <f t="shared" si="33"/>
        <v>869408</v>
      </c>
    </row>
    <row r="1925" spans="89:118" x14ac:dyDescent="0.45">
      <c r="CK1925" t="s">
        <v>467</v>
      </c>
      <c r="CL1925" t="s">
        <v>3107</v>
      </c>
      <c r="CM1925" s="32">
        <v>25200</v>
      </c>
      <c r="CN1925" s="32">
        <v>25200</v>
      </c>
      <c r="CO1925" s="32">
        <v>25200</v>
      </c>
      <c r="CP1925" s="32">
        <v>25200</v>
      </c>
      <c r="CQ1925" s="32">
        <v>25200</v>
      </c>
      <c r="CR1925" s="32">
        <v>25200</v>
      </c>
      <c r="CS1925" s="32">
        <v>25200</v>
      </c>
      <c r="CT1925" s="32">
        <v>25200</v>
      </c>
      <c r="CU1925" s="32">
        <v>25200</v>
      </c>
      <c r="CV1925" s="32">
        <v>25200</v>
      </c>
      <c r="CW1925" s="32">
        <v>25200</v>
      </c>
      <c r="CX1925" s="32">
        <v>25200</v>
      </c>
      <c r="CZ1925" t="s">
        <v>467</v>
      </c>
      <c r="DA1925" t="s">
        <v>3107</v>
      </c>
      <c r="DB1925">
        <v>25200</v>
      </c>
      <c r="DC1925">
        <v>25200</v>
      </c>
      <c r="DD1925">
        <v>25200</v>
      </c>
      <c r="DE1925">
        <v>25200</v>
      </c>
      <c r="DF1925">
        <v>25200</v>
      </c>
      <c r="DG1925">
        <v>25200</v>
      </c>
      <c r="DH1925">
        <v>25200</v>
      </c>
      <c r="DI1925">
        <v>25200</v>
      </c>
      <c r="DJ1925">
        <v>25200</v>
      </c>
      <c r="DK1925">
        <v>25200</v>
      </c>
      <c r="DL1925">
        <v>25200</v>
      </c>
      <c r="DM1925">
        <v>25200</v>
      </c>
      <c r="DN1925">
        <f t="shared" ref="DN1925:DN1988" si="34">SUM(DB1925:DM1925)</f>
        <v>302400</v>
      </c>
    </row>
    <row r="1926" spans="89:118" x14ac:dyDescent="0.45">
      <c r="CK1926" t="s">
        <v>1068</v>
      </c>
      <c r="CL1926" t="s">
        <v>3109</v>
      </c>
      <c r="CM1926" s="32">
        <v>4650</v>
      </c>
      <c r="CN1926" s="32">
        <v>4650</v>
      </c>
      <c r="CO1926" s="32">
        <v>4650</v>
      </c>
      <c r="CP1926" s="32">
        <v>4650</v>
      </c>
      <c r="CQ1926" s="32">
        <v>4650</v>
      </c>
      <c r="CR1926" s="32">
        <v>4650</v>
      </c>
      <c r="CS1926" s="32">
        <v>4650</v>
      </c>
      <c r="CT1926" s="32">
        <v>4650</v>
      </c>
      <c r="CU1926" s="32">
        <v>4650</v>
      </c>
      <c r="CV1926" s="32">
        <v>4650</v>
      </c>
      <c r="CW1926" s="32">
        <v>0</v>
      </c>
      <c r="CX1926" s="32">
        <v>0</v>
      </c>
      <c r="CZ1926" t="s">
        <v>1068</v>
      </c>
      <c r="DA1926" t="s">
        <v>3109</v>
      </c>
      <c r="DB1926">
        <v>4650</v>
      </c>
      <c r="DC1926">
        <v>4650</v>
      </c>
      <c r="DD1926">
        <v>4650</v>
      </c>
      <c r="DE1926">
        <v>4650</v>
      </c>
      <c r="DF1926">
        <v>4650</v>
      </c>
      <c r="DG1926">
        <v>4650</v>
      </c>
      <c r="DH1926">
        <v>4650</v>
      </c>
      <c r="DI1926">
        <v>4650</v>
      </c>
      <c r="DJ1926">
        <v>4650</v>
      </c>
      <c r="DK1926">
        <v>4650</v>
      </c>
      <c r="DL1926">
        <v>0</v>
      </c>
      <c r="DM1926">
        <v>0</v>
      </c>
      <c r="DN1926">
        <f t="shared" si="34"/>
        <v>46500</v>
      </c>
    </row>
    <row r="1927" spans="89:118" x14ac:dyDescent="0.45">
      <c r="CK1927" t="s">
        <v>1068</v>
      </c>
      <c r="CL1927" t="s">
        <v>3100</v>
      </c>
      <c r="CM1927" s="32">
        <v>76500</v>
      </c>
      <c r="CN1927" s="32">
        <v>76500</v>
      </c>
      <c r="CO1927" s="32">
        <v>76500</v>
      </c>
      <c r="CP1927" s="32">
        <v>76500</v>
      </c>
      <c r="CQ1927" s="32">
        <v>76500</v>
      </c>
      <c r="CR1927" s="32">
        <v>76500</v>
      </c>
      <c r="CS1927" s="32">
        <v>76500</v>
      </c>
      <c r="CT1927" s="32">
        <v>76500</v>
      </c>
      <c r="CU1927" s="32">
        <v>76500</v>
      </c>
      <c r="CV1927" s="32">
        <v>76500</v>
      </c>
      <c r="CW1927" s="32">
        <v>76500</v>
      </c>
      <c r="CX1927" s="32">
        <v>76500</v>
      </c>
      <c r="CZ1927" t="s">
        <v>1068</v>
      </c>
      <c r="DA1927" t="s">
        <v>3100</v>
      </c>
      <c r="DB1927">
        <v>76500</v>
      </c>
      <c r="DC1927">
        <v>76500</v>
      </c>
      <c r="DD1927">
        <v>76500</v>
      </c>
      <c r="DE1927">
        <v>76500</v>
      </c>
      <c r="DF1927">
        <v>76500</v>
      </c>
      <c r="DG1927">
        <v>76500</v>
      </c>
      <c r="DH1927">
        <v>76500</v>
      </c>
      <c r="DI1927">
        <v>76500</v>
      </c>
      <c r="DJ1927">
        <v>76500</v>
      </c>
      <c r="DK1927">
        <v>76500</v>
      </c>
      <c r="DL1927">
        <v>76500</v>
      </c>
      <c r="DM1927">
        <v>76500</v>
      </c>
      <c r="DN1927">
        <f t="shared" si="34"/>
        <v>918000</v>
      </c>
    </row>
    <row r="1928" spans="89:118" x14ac:dyDescent="0.45">
      <c r="CK1928" t="s">
        <v>1068</v>
      </c>
      <c r="CL1928" t="s">
        <v>3112</v>
      </c>
      <c r="CM1928" s="32">
        <v>20735</v>
      </c>
      <c r="CN1928" s="32">
        <v>20735</v>
      </c>
      <c r="CO1928" s="32">
        <v>20735</v>
      </c>
      <c r="CP1928" s="32">
        <v>20735</v>
      </c>
      <c r="CQ1928" s="32">
        <v>20735</v>
      </c>
      <c r="CR1928" s="32">
        <v>20745</v>
      </c>
      <c r="CS1928" s="32">
        <v>20000</v>
      </c>
      <c r="CT1928" s="32">
        <v>20000</v>
      </c>
      <c r="CU1928" s="32">
        <v>20000</v>
      </c>
      <c r="CV1928" s="32">
        <v>20000</v>
      </c>
      <c r="CW1928" s="32">
        <v>20000</v>
      </c>
      <c r="CX1928" s="32">
        <v>20000</v>
      </c>
      <c r="CZ1928" t="s">
        <v>1068</v>
      </c>
      <c r="DA1928" t="s">
        <v>3112</v>
      </c>
      <c r="DB1928">
        <v>20735</v>
      </c>
      <c r="DC1928">
        <v>20735</v>
      </c>
      <c r="DD1928">
        <v>20735</v>
      </c>
      <c r="DE1928">
        <v>20735</v>
      </c>
      <c r="DF1928">
        <v>20735</v>
      </c>
      <c r="DG1928">
        <v>20745</v>
      </c>
      <c r="DH1928">
        <v>20000</v>
      </c>
      <c r="DI1928">
        <v>20000</v>
      </c>
      <c r="DJ1928">
        <v>20000</v>
      </c>
      <c r="DK1928">
        <v>20000</v>
      </c>
      <c r="DL1928">
        <v>20000</v>
      </c>
      <c r="DM1928">
        <v>20000</v>
      </c>
      <c r="DN1928">
        <f t="shared" si="34"/>
        <v>244420</v>
      </c>
    </row>
    <row r="1929" spans="89:118" x14ac:dyDescent="0.45">
      <c r="CK1929" t="s">
        <v>1068</v>
      </c>
      <c r="CL1929" t="s">
        <v>3103</v>
      </c>
      <c r="CM1929" s="32">
        <v>14040</v>
      </c>
      <c r="CN1929" s="32">
        <v>14040</v>
      </c>
      <c r="CO1929" s="32">
        <v>14040</v>
      </c>
      <c r="CP1929" s="32">
        <v>14040</v>
      </c>
      <c r="CQ1929" s="32">
        <v>14040</v>
      </c>
      <c r="CR1929" s="32">
        <v>14040</v>
      </c>
      <c r="CS1929" s="32">
        <v>14040</v>
      </c>
      <c r="CT1929" s="32">
        <v>14040</v>
      </c>
      <c r="CU1929" s="32">
        <v>14040</v>
      </c>
      <c r="CV1929" s="32">
        <v>14040</v>
      </c>
      <c r="CW1929" s="32">
        <v>14040</v>
      </c>
      <c r="CX1929" s="32">
        <v>14040</v>
      </c>
      <c r="CZ1929" t="s">
        <v>1068</v>
      </c>
      <c r="DA1929" t="s">
        <v>3103</v>
      </c>
      <c r="DB1929">
        <v>14040</v>
      </c>
      <c r="DC1929">
        <v>14040</v>
      </c>
      <c r="DD1929">
        <v>14040</v>
      </c>
      <c r="DE1929">
        <v>14040</v>
      </c>
      <c r="DF1929">
        <v>14040</v>
      </c>
      <c r="DG1929">
        <v>14040</v>
      </c>
      <c r="DH1929">
        <v>14040</v>
      </c>
      <c r="DI1929">
        <v>14040</v>
      </c>
      <c r="DJ1929">
        <v>14040</v>
      </c>
      <c r="DK1929">
        <v>14040</v>
      </c>
      <c r="DL1929">
        <v>14040</v>
      </c>
      <c r="DM1929">
        <v>14040</v>
      </c>
      <c r="DN1929">
        <f t="shared" si="34"/>
        <v>168480</v>
      </c>
    </row>
    <row r="1930" spans="89:118" x14ac:dyDescent="0.45">
      <c r="CK1930" t="s">
        <v>510</v>
      </c>
      <c r="CL1930" t="s">
        <v>3109</v>
      </c>
      <c r="CM1930" s="32">
        <v>4650</v>
      </c>
      <c r="CN1930" s="32">
        <v>4750</v>
      </c>
      <c r="CO1930" s="32">
        <v>4650</v>
      </c>
      <c r="CP1930" s="32">
        <v>4650</v>
      </c>
      <c r="CQ1930" s="32">
        <v>4700</v>
      </c>
      <c r="CR1930" s="32">
        <v>4650</v>
      </c>
      <c r="CS1930" s="32">
        <v>4650</v>
      </c>
      <c r="CT1930" s="32">
        <v>4650</v>
      </c>
      <c r="CU1930" s="32">
        <v>4650</v>
      </c>
      <c r="CV1930" s="32">
        <v>4650</v>
      </c>
      <c r="CW1930" s="32">
        <v>0</v>
      </c>
      <c r="CX1930" s="32">
        <v>0</v>
      </c>
      <c r="CZ1930" t="s">
        <v>510</v>
      </c>
      <c r="DA1930" t="s">
        <v>3109</v>
      </c>
      <c r="DB1930">
        <v>4650</v>
      </c>
      <c r="DC1930">
        <v>4750</v>
      </c>
      <c r="DD1930">
        <v>4650</v>
      </c>
      <c r="DE1930">
        <v>4650</v>
      </c>
      <c r="DF1930">
        <v>4700</v>
      </c>
      <c r="DG1930">
        <v>4650</v>
      </c>
      <c r="DH1930">
        <v>4650</v>
      </c>
      <c r="DI1930">
        <v>4650</v>
      </c>
      <c r="DJ1930">
        <v>4650</v>
      </c>
      <c r="DK1930">
        <v>4650</v>
      </c>
      <c r="DL1930">
        <v>0</v>
      </c>
      <c r="DM1930">
        <v>0</v>
      </c>
      <c r="DN1930">
        <f t="shared" si="34"/>
        <v>46650</v>
      </c>
    </row>
    <row r="1931" spans="89:118" x14ac:dyDescent="0.45">
      <c r="CK1931" t="s">
        <v>510</v>
      </c>
      <c r="CL1931" t="s">
        <v>3111</v>
      </c>
      <c r="CM1931" s="32">
        <v>0</v>
      </c>
      <c r="CN1931" s="32">
        <v>0</v>
      </c>
      <c r="CO1931" s="32">
        <v>0</v>
      </c>
      <c r="CP1931" s="32">
        <v>0</v>
      </c>
      <c r="CQ1931" s="32">
        <v>0</v>
      </c>
      <c r="CR1931" s="32">
        <v>0</v>
      </c>
      <c r="CS1931" s="32">
        <v>0</v>
      </c>
      <c r="CT1931" s="32">
        <v>0</v>
      </c>
      <c r="CU1931" s="32">
        <v>0</v>
      </c>
      <c r="CV1931" s="32">
        <v>0</v>
      </c>
      <c r="CW1931" s="32">
        <v>0</v>
      </c>
      <c r="CX1931" s="32">
        <v>0</v>
      </c>
      <c r="CZ1931" t="s">
        <v>510</v>
      </c>
      <c r="DA1931" t="s">
        <v>3111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f t="shared" si="34"/>
        <v>0</v>
      </c>
    </row>
    <row r="1932" spans="89:118" x14ac:dyDescent="0.45">
      <c r="CK1932" t="s">
        <v>510</v>
      </c>
      <c r="CL1932" t="s">
        <v>3100</v>
      </c>
      <c r="CM1932" s="32">
        <v>151500</v>
      </c>
      <c r="CN1932" s="32">
        <v>151500</v>
      </c>
      <c r="CO1932" s="32">
        <v>151500</v>
      </c>
      <c r="CP1932" s="32">
        <v>151500</v>
      </c>
      <c r="CQ1932" s="32">
        <v>151500</v>
      </c>
      <c r="CR1932" s="32">
        <v>151500</v>
      </c>
      <c r="CS1932" s="32">
        <v>151500</v>
      </c>
      <c r="CT1932" s="32">
        <v>151500</v>
      </c>
      <c r="CU1932" s="32">
        <v>151500</v>
      </c>
      <c r="CV1932" s="32">
        <v>151500</v>
      </c>
      <c r="CW1932" s="32">
        <v>151500</v>
      </c>
      <c r="CX1932" s="32">
        <v>151500</v>
      </c>
      <c r="CZ1932" t="s">
        <v>510</v>
      </c>
      <c r="DA1932" t="s">
        <v>3100</v>
      </c>
      <c r="DB1932">
        <v>151500</v>
      </c>
      <c r="DC1932">
        <v>151500</v>
      </c>
      <c r="DD1932">
        <v>151500</v>
      </c>
      <c r="DE1932">
        <v>151500</v>
      </c>
      <c r="DF1932">
        <v>151500</v>
      </c>
      <c r="DG1932">
        <v>151500</v>
      </c>
      <c r="DH1932">
        <v>151500</v>
      </c>
      <c r="DI1932">
        <v>151500</v>
      </c>
      <c r="DJ1932">
        <v>151500</v>
      </c>
      <c r="DK1932">
        <v>151500</v>
      </c>
      <c r="DL1932">
        <v>151500</v>
      </c>
      <c r="DM1932">
        <v>151500</v>
      </c>
      <c r="DN1932">
        <f t="shared" si="34"/>
        <v>1818000</v>
      </c>
    </row>
    <row r="1933" spans="89:118" x14ac:dyDescent="0.45">
      <c r="CK1933" t="s">
        <v>510</v>
      </c>
      <c r="CL1933" t="s">
        <v>3736</v>
      </c>
      <c r="CM1933" s="32">
        <v>7053</v>
      </c>
      <c r="CN1933" s="32">
        <v>7053</v>
      </c>
      <c r="CO1933" s="32">
        <v>7053</v>
      </c>
      <c r="CP1933" s="32">
        <v>7053</v>
      </c>
      <c r="CQ1933" s="32">
        <v>7053</v>
      </c>
      <c r="CR1933" s="32">
        <v>7053</v>
      </c>
      <c r="CS1933" s="32">
        <v>7053</v>
      </c>
      <c r="CT1933" s="32">
        <v>7053</v>
      </c>
      <c r="CU1933" s="32">
        <v>7053</v>
      </c>
      <c r="CV1933" s="32">
        <v>7053</v>
      </c>
      <c r="CW1933" s="32">
        <v>7053</v>
      </c>
      <c r="CX1933" s="32">
        <v>7053</v>
      </c>
      <c r="CZ1933" t="s">
        <v>510</v>
      </c>
      <c r="DA1933" t="s">
        <v>3736</v>
      </c>
      <c r="DB1933">
        <v>7053</v>
      </c>
      <c r="DC1933">
        <v>7053</v>
      </c>
      <c r="DD1933">
        <v>7053</v>
      </c>
      <c r="DE1933">
        <v>7053</v>
      </c>
      <c r="DF1933">
        <v>7053</v>
      </c>
      <c r="DG1933">
        <v>7053</v>
      </c>
      <c r="DH1933">
        <v>7053</v>
      </c>
      <c r="DI1933">
        <v>7053</v>
      </c>
      <c r="DJ1933">
        <v>7053</v>
      </c>
      <c r="DK1933">
        <v>7053</v>
      </c>
      <c r="DL1933">
        <v>7053</v>
      </c>
      <c r="DM1933">
        <v>7053</v>
      </c>
      <c r="DN1933">
        <f t="shared" si="34"/>
        <v>84636</v>
      </c>
    </row>
    <row r="1934" spans="89:118" x14ac:dyDescent="0.45">
      <c r="CK1934" t="s">
        <v>510</v>
      </c>
      <c r="CL1934" t="s">
        <v>3104</v>
      </c>
      <c r="CM1934" s="32">
        <v>40735</v>
      </c>
      <c r="CN1934" s="32">
        <v>40735</v>
      </c>
      <c r="CO1934" s="32">
        <v>40735</v>
      </c>
      <c r="CP1934" s="32">
        <v>40735</v>
      </c>
      <c r="CQ1934" s="32">
        <v>40735</v>
      </c>
      <c r="CR1934" s="32">
        <v>40735</v>
      </c>
      <c r="CS1934" s="32">
        <v>40745</v>
      </c>
      <c r="CT1934" s="32">
        <v>40000</v>
      </c>
      <c r="CU1934" s="32">
        <v>40000</v>
      </c>
      <c r="CV1934" s="32">
        <v>37483</v>
      </c>
      <c r="CW1934" s="32">
        <v>34000</v>
      </c>
      <c r="CX1934" s="32">
        <v>34000</v>
      </c>
      <c r="CZ1934" t="s">
        <v>510</v>
      </c>
      <c r="DA1934" t="s">
        <v>3104</v>
      </c>
      <c r="DB1934">
        <v>40735</v>
      </c>
      <c r="DC1934">
        <v>40735</v>
      </c>
      <c r="DD1934">
        <v>40735</v>
      </c>
      <c r="DE1934">
        <v>40735</v>
      </c>
      <c r="DF1934">
        <v>40735</v>
      </c>
      <c r="DG1934">
        <v>40735</v>
      </c>
      <c r="DH1934">
        <v>40745</v>
      </c>
      <c r="DI1934">
        <v>40000</v>
      </c>
      <c r="DJ1934">
        <v>40000</v>
      </c>
      <c r="DK1934">
        <v>37483</v>
      </c>
      <c r="DL1934">
        <v>34000</v>
      </c>
      <c r="DM1934">
        <v>34000</v>
      </c>
      <c r="DN1934">
        <f t="shared" si="34"/>
        <v>470638</v>
      </c>
    </row>
    <row r="1935" spans="89:118" x14ac:dyDescent="0.45">
      <c r="CK1935" t="s">
        <v>510</v>
      </c>
      <c r="CL1935" t="s">
        <v>3112</v>
      </c>
      <c r="CM1935" s="32">
        <v>20000</v>
      </c>
      <c r="CN1935" s="32">
        <v>20000</v>
      </c>
      <c r="CO1935" s="32">
        <v>20000</v>
      </c>
      <c r="CP1935" s="32">
        <v>20000</v>
      </c>
      <c r="CQ1935" s="32">
        <v>20000</v>
      </c>
      <c r="CR1935" s="32">
        <v>20000</v>
      </c>
      <c r="CS1935" s="32">
        <v>20000</v>
      </c>
      <c r="CT1935" s="32">
        <v>20000</v>
      </c>
      <c r="CU1935" s="32">
        <v>20000</v>
      </c>
      <c r="CV1935" s="32">
        <v>20000</v>
      </c>
      <c r="CW1935" s="32">
        <v>20000</v>
      </c>
      <c r="CX1935" s="32">
        <v>20000</v>
      </c>
      <c r="CZ1935" t="s">
        <v>510</v>
      </c>
      <c r="DA1935" t="s">
        <v>3112</v>
      </c>
      <c r="DB1935">
        <v>20000</v>
      </c>
      <c r="DC1935">
        <v>20000</v>
      </c>
      <c r="DD1935">
        <v>20000</v>
      </c>
      <c r="DE1935">
        <v>20000</v>
      </c>
      <c r="DF1935">
        <v>20000</v>
      </c>
      <c r="DG1935">
        <v>20000</v>
      </c>
      <c r="DH1935">
        <v>20000</v>
      </c>
      <c r="DI1935">
        <v>20000</v>
      </c>
      <c r="DJ1935">
        <v>20000</v>
      </c>
      <c r="DK1935">
        <v>20000</v>
      </c>
      <c r="DL1935">
        <v>20000</v>
      </c>
      <c r="DM1935">
        <v>20000</v>
      </c>
      <c r="DN1935">
        <f t="shared" si="34"/>
        <v>240000</v>
      </c>
    </row>
    <row r="1936" spans="89:118" x14ac:dyDescent="0.45">
      <c r="CK1936" t="s">
        <v>510</v>
      </c>
      <c r="CL1936" t="s">
        <v>3122</v>
      </c>
      <c r="CM1936" s="32">
        <v>13000</v>
      </c>
      <c r="CN1936" s="32">
        <v>13000</v>
      </c>
      <c r="CO1936" s="32">
        <v>13000</v>
      </c>
      <c r="CP1936" s="32">
        <v>13000</v>
      </c>
      <c r="CQ1936" s="32">
        <v>13000</v>
      </c>
      <c r="CR1936" s="32">
        <v>13000</v>
      </c>
      <c r="CS1936" s="32">
        <v>13000</v>
      </c>
      <c r="CT1936" s="32">
        <v>13000</v>
      </c>
      <c r="CU1936" s="32">
        <v>13000</v>
      </c>
      <c r="CV1936" s="32">
        <v>13000</v>
      </c>
      <c r="CW1936" s="32">
        <v>13000</v>
      </c>
      <c r="CX1936" s="32">
        <v>13000</v>
      </c>
      <c r="CZ1936" t="s">
        <v>510</v>
      </c>
      <c r="DA1936" t="s">
        <v>3122</v>
      </c>
      <c r="DB1936">
        <v>13000</v>
      </c>
      <c r="DC1936">
        <v>13000</v>
      </c>
      <c r="DD1936">
        <v>13000</v>
      </c>
      <c r="DE1936">
        <v>13000</v>
      </c>
      <c r="DF1936">
        <v>13000</v>
      </c>
      <c r="DG1936">
        <v>13000</v>
      </c>
      <c r="DH1936">
        <v>13000</v>
      </c>
      <c r="DI1936">
        <v>13000</v>
      </c>
      <c r="DJ1936">
        <v>13000</v>
      </c>
      <c r="DK1936">
        <v>13000</v>
      </c>
      <c r="DL1936">
        <v>13000</v>
      </c>
      <c r="DM1936">
        <v>13000</v>
      </c>
      <c r="DN1936">
        <f t="shared" si="34"/>
        <v>156000</v>
      </c>
    </row>
    <row r="1937" spans="89:118" x14ac:dyDescent="0.45">
      <c r="CK1937" t="s">
        <v>510</v>
      </c>
      <c r="CL1937" t="s">
        <v>3113</v>
      </c>
      <c r="CM1937" s="32">
        <v>25948</v>
      </c>
      <c r="CN1937" s="32">
        <v>23248</v>
      </c>
      <c r="CO1937" s="32">
        <v>25870</v>
      </c>
      <c r="CP1937" s="32">
        <v>28110</v>
      </c>
      <c r="CQ1937" s="32">
        <v>25117</v>
      </c>
      <c r="CR1937" s="32">
        <v>21844</v>
      </c>
      <c r="CS1937" s="32">
        <v>22856</v>
      </c>
      <c r="CT1937" s="32">
        <v>19785</v>
      </c>
      <c r="CU1937" s="32">
        <v>22592</v>
      </c>
      <c r="CV1937" s="32">
        <v>20395</v>
      </c>
      <c r="CW1937" s="32">
        <v>20972</v>
      </c>
      <c r="CX1937" s="32">
        <v>21985</v>
      </c>
      <c r="CZ1937" t="s">
        <v>510</v>
      </c>
      <c r="DA1937" t="s">
        <v>3113</v>
      </c>
      <c r="DB1937">
        <v>25948</v>
      </c>
      <c r="DC1937">
        <v>23248</v>
      </c>
      <c r="DD1937">
        <v>25870</v>
      </c>
      <c r="DE1937">
        <v>28110</v>
      </c>
      <c r="DF1937">
        <v>25117</v>
      </c>
      <c r="DG1937">
        <v>21844</v>
      </c>
      <c r="DH1937">
        <v>22856</v>
      </c>
      <c r="DI1937">
        <v>19785</v>
      </c>
      <c r="DJ1937">
        <v>22592</v>
      </c>
      <c r="DK1937">
        <v>20395</v>
      </c>
      <c r="DL1937">
        <v>20972</v>
      </c>
      <c r="DM1937">
        <v>21985</v>
      </c>
      <c r="DN1937">
        <f t="shared" si="34"/>
        <v>278722</v>
      </c>
    </row>
    <row r="1938" spans="89:118" x14ac:dyDescent="0.45">
      <c r="CK1938" t="s">
        <v>510</v>
      </c>
      <c r="CL1938" t="s">
        <v>3101</v>
      </c>
      <c r="CM1938" s="32">
        <v>1000</v>
      </c>
      <c r="CN1938" s="32">
        <v>1000</v>
      </c>
      <c r="CO1938" s="32">
        <v>1000</v>
      </c>
      <c r="CP1938" s="32">
        <v>1000</v>
      </c>
      <c r="CQ1938" s="32">
        <v>1000</v>
      </c>
      <c r="CR1938" s="32">
        <v>1000</v>
      </c>
      <c r="CS1938" s="32">
        <v>1000</v>
      </c>
      <c r="CT1938" s="32">
        <v>1000</v>
      </c>
      <c r="CU1938" s="32">
        <v>1000</v>
      </c>
      <c r="CV1938" s="32">
        <v>1000</v>
      </c>
      <c r="CW1938" s="32">
        <v>1000</v>
      </c>
      <c r="CX1938" s="32">
        <v>1000</v>
      </c>
      <c r="CZ1938" t="s">
        <v>510</v>
      </c>
      <c r="DA1938" t="s">
        <v>3101</v>
      </c>
      <c r="DB1938">
        <v>1000</v>
      </c>
      <c r="DC1938">
        <v>1000</v>
      </c>
      <c r="DD1938">
        <v>1000</v>
      </c>
      <c r="DE1938">
        <v>1000</v>
      </c>
      <c r="DF1938">
        <v>1000</v>
      </c>
      <c r="DG1938">
        <v>1000</v>
      </c>
      <c r="DH1938">
        <v>1000</v>
      </c>
      <c r="DI1938">
        <v>1000</v>
      </c>
      <c r="DJ1938">
        <v>1000</v>
      </c>
      <c r="DK1938">
        <v>1000</v>
      </c>
      <c r="DL1938">
        <v>1000</v>
      </c>
      <c r="DM1938">
        <v>1000</v>
      </c>
      <c r="DN1938">
        <f t="shared" si="34"/>
        <v>12000</v>
      </c>
    </row>
    <row r="1939" spans="89:118" x14ac:dyDescent="0.45">
      <c r="CK1939" t="s">
        <v>510</v>
      </c>
      <c r="CL1939" t="s">
        <v>3103</v>
      </c>
      <c r="CM1939" s="32">
        <v>5223</v>
      </c>
      <c r="CN1939" s="32">
        <v>4700</v>
      </c>
      <c r="CO1939" s="32">
        <v>5730</v>
      </c>
      <c r="CP1939" s="32">
        <v>5072</v>
      </c>
      <c r="CQ1939" s="32">
        <v>4895</v>
      </c>
      <c r="CR1939" s="32">
        <v>4354</v>
      </c>
      <c r="CS1939" s="32">
        <v>4721</v>
      </c>
      <c r="CT1939" s="32">
        <v>4120</v>
      </c>
      <c r="CU1939" s="32">
        <v>5165</v>
      </c>
      <c r="CV1939" s="32">
        <v>4194</v>
      </c>
      <c r="CW1939" s="32">
        <v>4324</v>
      </c>
      <c r="CX1939" s="32">
        <v>4961</v>
      </c>
      <c r="CZ1939" t="s">
        <v>510</v>
      </c>
      <c r="DA1939" t="s">
        <v>3103</v>
      </c>
      <c r="DB1939">
        <v>5223</v>
      </c>
      <c r="DC1939">
        <v>4700</v>
      </c>
      <c r="DD1939">
        <v>5730</v>
      </c>
      <c r="DE1939">
        <v>5072</v>
      </c>
      <c r="DF1939">
        <v>4895</v>
      </c>
      <c r="DG1939">
        <v>4354</v>
      </c>
      <c r="DH1939">
        <v>4721</v>
      </c>
      <c r="DI1939">
        <v>4120</v>
      </c>
      <c r="DJ1939">
        <v>5165</v>
      </c>
      <c r="DK1939">
        <v>4194</v>
      </c>
      <c r="DL1939">
        <v>4324</v>
      </c>
      <c r="DM1939">
        <v>4961</v>
      </c>
      <c r="DN1939">
        <f t="shared" si="34"/>
        <v>57459</v>
      </c>
    </row>
    <row r="1940" spans="89:118" x14ac:dyDescent="0.45">
      <c r="CK1940" t="s">
        <v>510</v>
      </c>
      <c r="CL1940" t="s">
        <v>3107</v>
      </c>
      <c r="CM1940" s="32">
        <v>13429</v>
      </c>
      <c r="CN1940" s="32">
        <v>13429</v>
      </c>
      <c r="CO1940" s="32">
        <v>13702</v>
      </c>
      <c r="CP1940" s="32">
        <v>13858</v>
      </c>
      <c r="CQ1940" s="32">
        <v>13663</v>
      </c>
      <c r="CR1940" s="32">
        <v>13507</v>
      </c>
      <c r="CS1940" s="32">
        <v>14092</v>
      </c>
      <c r="CT1940" s="32">
        <v>13585</v>
      </c>
      <c r="CU1940" s="32">
        <v>13936</v>
      </c>
      <c r="CV1940" s="32">
        <v>13468</v>
      </c>
      <c r="CW1940" s="32">
        <v>13546</v>
      </c>
      <c r="CX1940" s="32">
        <v>13234</v>
      </c>
      <c r="CZ1940" t="s">
        <v>510</v>
      </c>
      <c r="DA1940" t="s">
        <v>3107</v>
      </c>
      <c r="DB1940">
        <v>13429</v>
      </c>
      <c r="DC1940">
        <v>13429</v>
      </c>
      <c r="DD1940">
        <v>13702</v>
      </c>
      <c r="DE1940">
        <v>13858</v>
      </c>
      <c r="DF1940">
        <v>13663</v>
      </c>
      <c r="DG1940">
        <v>13507</v>
      </c>
      <c r="DH1940">
        <v>14092</v>
      </c>
      <c r="DI1940">
        <v>13585</v>
      </c>
      <c r="DJ1940">
        <v>13936</v>
      </c>
      <c r="DK1940">
        <v>13468</v>
      </c>
      <c r="DL1940">
        <v>13546</v>
      </c>
      <c r="DM1940">
        <v>13234</v>
      </c>
      <c r="DN1940">
        <f t="shared" si="34"/>
        <v>163449</v>
      </c>
    </row>
    <row r="1941" spans="89:118" x14ac:dyDescent="0.45">
      <c r="CK1941" t="s">
        <v>618</v>
      </c>
      <c r="CL1941" t="s">
        <v>3111</v>
      </c>
      <c r="CM1941" s="32">
        <v>0</v>
      </c>
      <c r="CN1941" s="32">
        <v>0</v>
      </c>
      <c r="CO1941" s="32">
        <v>0</v>
      </c>
      <c r="CP1941" s="32">
        <v>0</v>
      </c>
      <c r="CQ1941" s="32">
        <v>0</v>
      </c>
      <c r="CR1941" s="32">
        <v>0</v>
      </c>
      <c r="CS1941" s="32">
        <v>0</v>
      </c>
      <c r="CT1941" s="32">
        <v>0</v>
      </c>
      <c r="CU1941" s="32">
        <v>60</v>
      </c>
      <c r="CV1941" s="32">
        <v>0</v>
      </c>
      <c r="CW1941" s="32">
        <v>0</v>
      </c>
      <c r="CX1941" s="32">
        <v>0</v>
      </c>
      <c r="CZ1941" t="s">
        <v>618</v>
      </c>
      <c r="DA1941" t="s">
        <v>3111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60</v>
      </c>
      <c r="DK1941">
        <v>0</v>
      </c>
      <c r="DL1941">
        <v>0</v>
      </c>
      <c r="DM1941">
        <v>0</v>
      </c>
      <c r="DN1941">
        <f t="shared" si="34"/>
        <v>60</v>
      </c>
    </row>
    <row r="1942" spans="89:118" x14ac:dyDescent="0.45">
      <c r="CK1942" t="s">
        <v>618</v>
      </c>
      <c r="CL1942" t="s">
        <v>3100</v>
      </c>
      <c r="CM1942" s="32">
        <v>549000</v>
      </c>
      <c r="CN1942" s="32">
        <v>549000</v>
      </c>
      <c r="CO1942" s="32">
        <v>577000</v>
      </c>
      <c r="CP1942" s="32">
        <v>577000</v>
      </c>
      <c r="CQ1942" s="32">
        <v>590637</v>
      </c>
      <c r="CR1942" s="32">
        <v>605000</v>
      </c>
      <c r="CS1942" s="32">
        <v>619000</v>
      </c>
      <c r="CT1942" s="32">
        <v>619000</v>
      </c>
      <c r="CU1942" s="32">
        <v>619000</v>
      </c>
      <c r="CV1942" s="32">
        <v>619000</v>
      </c>
      <c r="CW1942" s="32">
        <v>619000</v>
      </c>
      <c r="CX1942" s="32">
        <v>619000</v>
      </c>
      <c r="CZ1942" t="s">
        <v>618</v>
      </c>
      <c r="DA1942" t="s">
        <v>3100</v>
      </c>
      <c r="DB1942">
        <v>549000</v>
      </c>
      <c r="DC1942">
        <v>549000</v>
      </c>
      <c r="DD1942">
        <v>577000</v>
      </c>
      <c r="DE1942">
        <v>577000</v>
      </c>
      <c r="DF1942">
        <v>590637</v>
      </c>
      <c r="DG1942">
        <v>605000</v>
      </c>
      <c r="DH1942">
        <v>619000</v>
      </c>
      <c r="DI1942">
        <v>619000</v>
      </c>
      <c r="DJ1942">
        <v>619000</v>
      </c>
      <c r="DK1942">
        <v>619000</v>
      </c>
      <c r="DL1942">
        <v>619000</v>
      </c>
      <c r="DM1942">
        <v>619000</v>
      </c>
      <c r="DN1942">
        <f t="shared" si="34"/>
        <v>7161637</v>
      </c>
    </row>
    <row r="1943" spans="89:118" x14ac:dyDescent="0.45">
      <c r="CK1943" t="s">
        <v>618</v>
      </c>
      <c r="CL1943" t="s">
        <v>3104</v>
      </c>
      <c r="CM1943" s="32">
        <v>28000</v>
      </c>
      <c r="CN1943" s="32">
        <v>28000</v>
      </c>
      <c r="CO1943" s="32">
        <v>28000</v>
      </c>
      <c r="CP1943" s="32">
        <v>28000</v>
      </c>
      <c r="CQ1943" s="32">
        <v>28000</v>
      </c>
      <c r="CR1943" s="32">
        <v>28000</v>
      </c>
      <c r="CS1943" s="32">
        <v>28000</v>
      </c>
      <c r="CT1943" s="32">
        <v>28000</v>
      </c>
      <c r="CU1943" s="32">
        <v>28000</v>
      </c>
      <c r="CV1943" s="32">
        <v>28000</v>
      </c>
      <c r="CW1943" s="32">
        <v>28000</v>
      </c>
      <c r="CX1943" s="32">
        <v>28000</v>
      </c>
      <c r="CZ1943" t="s">
        <v>618</v>
      </c>
      <c r="DA1943" t="s">
        <v>3104</v>
      </c>
      <c r="DB1943">
        <v>28000</v>
      </c>
      <c r="DC1943">
        <v>28000</v>
      </c>
      <c r="DD1943">
        <v>28000</v>
      </c>
      <c r="DE1943">
        <v>28000</v>
      </c>
      <c r="DF1943">
        <v>28000</v>
      </c>
      <c r="DG1943">
        <v>28000</v>
      </c>
      <c r="DH1943">
        <v>28000</v>
      </c>
      <c r="DI1943">
        <v>28000</v>
      </c>
      <c r="DJ1943">
        <v>28000</v>
      </c>
      <c r="DK1943">
        <v>28000</v>
      </c>
      <c r="DL1943">
        <v>28000</v>
      </c>
      <c r="DM1943">
        <v>28000</v>
      </c>
      <c r="DN1943">
        <f t="shared" si="34"/>
        <v>336000</v>
      </c>
    </row>
    <row r="1944" spans="89:118" x14ac:dyDescent="0.45">
      <c r="CK1944" t="s">
        <v>618</v>
      </c>
      <c r="CL1944" t="s">
        <v>3106</v>
      </c>
      <c r="CM1944" s="32">
        <v>36000</v>
      </c>
      <c r="CN1944" s="32">
        <v>36000</v>
      </c>
      <c r="CO1944" s="32">
        <v>36000</v>
      </c>
      <c r="CP1944" s="32">
        <v>36000</v>
      </c>
      <c r="CQ1944" s="32">
        <v>36000</v>
      </c>
      <c r="CR1944" s="32">
        <v>36000</v>
      </c>
      <c r="CS1944" s="32">
        <v>36000</v>
      </c>
      <c r="CT1944" s="32">
        <v>36000</v>
      </c>
      <c r="CU1944" s="32">
        <v>36000</v>
      </c>
      <c r="CV1944" s="32">
        <v>36000</v>
      </c>
      <c r="CW1944" s="32">
        <v>39000</v>
      </c>
      <c r="CX1944" s="32">
        <v>36000</v>
      </c>
      <c r="CZ1944" t="s">
        <v>618</v>
      </c>
      <c r="DA1944" t="s">
        <v>3106</v>
      </c>
      <c r="DB1944">
        <v>36000</v>
      </c>
      <c r="DC1944">
        <v>36000</v>
      </c>
      <c r="DD1944">
        <v>36000</v>
      </c>
      <c r="DE1944">
        <v>36000</v>
      </c>
      <c r="DF1944">
        <v>36000</v>
      </c>
      <c r="DG1944">
        <v>36000</v>
      </c>
      <c r="DH1944">
        <v>36000</v>
      </c>
      <c r="DI1944">
        <v>36000</v>
      </c>
      <c r="DJ1944">
        <v>36000</v>
      </c>
      <c r="DK1944">
        <v>36000</v>
      </c>
      <c r="DL1944">
        <v>39000</v>
      </c>
      <c r="DM1944">
        <v>36000</v>
      </c>
      <c r="DN1944">
        <f t="shared" si="34"/>
        <v>435000</v>
      </c>
    </row>
    <row r="1945" spans="89:118" x14ac:dyDescent="0.45">
      <c r="CK1945" t="s">
        <v>618</v>
      </c>
      <c r="CL1945" t="s">
        <v>3113</v>
      </c>
      <c r="CM1945" s="32">
        <v>47751</v>
      </c>
      <c r="CN1945" s="32">
        <v>51638</v>
      </c>
      <c r="CO1945" s="32">
        <v>49690</v>
      </c>
      <c r="CP1945" s="32">
        <v>48267</v>
      </c>
      <c r="CQ1945" s="32">
        <v>47863</v>
      </c>
      <c r="CR1945" s="32">
        <v>51858</v>
      </c>
      <c r="CS1945" s="32">
        <v>44502</v>
      </c>
      <c r="CT1945" s="32">
        <v>45490</v>
      </c>
      <c r="CU1945" s="32">
        <v>48997</v>
      </c>
      <c r="CV1945" s="32">
        <v>42809</v>
      </c>
      <c r="CW1945" s="32">
        <v>43708</v>
      </c>
      <c r="CX1945" s="32">
        <v>48794</v>
      </c>
      <c r="CZ1945" t="s">
        <v>618</v>
      </c>
      <c r="DA1945" t="s">
        <v>3113</v>
      </c>
      <c r="DB1945">
        <v>47751</v>
      </c>
      <c r="DC1945">
        <v>51638</v>
      </c>
      <c r="DD1945">
        <v>49690</v>
      </c>
      <c r="DE1945">
        <v>48267</v>
      </c>
      <c r="DF1945">
        <v>47863</v>
      </c>
      <c r="DG1945">
        <v>51858</v>
      </c>
      <c r="DH1945">
        <v>44502</v>
      </c>
      <c r="DI1945">
        <v>45490</v>
      </c>
      <c r="DJ1945">
        <v>48997</v>
      </c>
      <c r="DK1945">
        <v>42809</v>
      </c>
      <c r="DL1945">
        <v>43708</v>
      </c>
      <c r="DM1945">
        <v>48794</v>
      </c>
      <c r="DN1945">
        <f t="shared" si="34"/>
        <v>571367</v>
      </c>
    </row>
    <row r="1946" spans="89:118" x14ac:dyDescent="0.45">
      <c r="CK1946" t="s">
        <v>618</v>
      </c>
      <c r="CL1946" t="s">
        <v>3101</v>
      </c>
      <c r="CM1946" s="32">
        <v>16215</v>
      </c>
      <c r="CN1946" s="32">
        <v>16215</v>
      </c>
      <c r="CO1946" s="32">
        <v>14805</v>
      </c>
      <c r="CP1946" s="32">
        <v>14805</v>
      </c>
      <c r="CQ1946" s="32">
        <v>14805</v>
      </c>
      <c r="CR1946" s="32">
        <v>13395</v>
      </c>
      <c r="CS1946" s="32">
        <v>12690</v>
      </c>
      <c r="CT1946" s="32">
        <v>12690</v>
      </c>
      <c r="CU1946" s="32">
        <v>12690</v>
      </c>
      <c r="CV1946" s="32">
        <v>12690</v>
      </c>
      <c r="CW1946" s="32">
        <v>12690</v>
      </c>
      <c r="CX1946" s="32">
        <v>12690</v>
      </c>
      <c r="CZ1946" t="s">
        <v>618</v>
      </c>
      <c r="DA1946" t="s">
        <v>3101</v>
      </c>
      <c r="DB1946">
        <v>16215</v>
      </c>
      <c r="DC1946">
        <v>16215</v>
      </c>
      <c r="DD1946">
        <v>14805</v>
      </c>
      <c r="DE1946">
        <v>14805</v>
      </c>
      <c r="DF1946">
        <v>14805</v>
      </c>
      <c r="DG1946">
        <v>13395</v>
      </c>
      <c r="DH1946">
        <v>12690</v>
      </c>
      <c r="DI1946">
        <v>12690</v>
      </c>
      <c r="DJ1946">
        <v>12690</v>
      </c>
      <c r="DK1946">
        <v>12690</v>
      </c>
      <c r="DL1946">
        <v>12690</v>
      </c>
      <c r="DM1946">
        <v>12690</v>
      </c>
      <c r="DN1946">
        <f t="shared" si="34"/>
        <v>166380</v>
      </c>
    </row>
    <row r="1947" spans="89:118" x14ac:dyDescent="0.45">
      <c r="CK1947" t="s">
        <v>618</v>
      </c>
      <c r="CL1947" t="s">
        <v>3103</v>
      </c>
      <c r="CM1947" s="32">
        <v>55853</v>
      </c>
      <c r="CN1947" s="32">
        <v>55712</v>
      </c>
      <c r="CO1947" s="32">
        <v>88394</v>
      </c>
      <c r="CP1947" s="32">
        <v>54777</v>
      </c>
      <c r="CQ1947" s="32">
        <v>54972</v>
      </c>
      <c r="CR1947" s="32">
        <v>55316</v>
      </c>
      <c r="CS1947" s="32">
        <v>55494</v>
      </c>
      <c r="CT1947" s="32">
        <v>55416</v>
      </c>
      <c r="CU1947" s="32">
        <v>56714</v>
      </c>
      <c r="CV1947" s="32">
        <v>56992</v>
      </c>
      <c r="CW1947" s="32">
        <v>55953</v>
      </c>
      <c r="CX1947" s="32">
        <v>55743</v>
      </c>
      <c r="CZ1947" t="s">
        <v>618</v>
      </c>
      <c r="DA1947" t="s">
        <v>3103</v>
      </c>
      <c r="DB1947">
        <v>55853</v>
      </c>
      <c r="DC1947">
        <v>55712</v>
      </c>
      <c r="DD1947">
        <v>88394</v>
      </c>
      <c r="DE1947">
        <v>54777</v>
      </c>
      <c r="DF1947">
        <v>54972</v>
      </c>
      <c r="DG1947">
        <v>55316</v>
      </c>
      <c r="DH1947">
        <v>55494</v>
      </c>
      <c r="DI1947">
        <v>55416</v>
      </c>
      <c r="DJ1947">
        <v>56714</v>
      </c>
      <c r="DK1947">
        <v>56992</v>
      </c>
      <c r="DL1947">
        <v>55953</v>
      </c>
      <c r="DM1947">
        <v>55743</v>
      </c>
      <c r="DN1947">
        <f t="shared" si="34"/>
        <v>701336</v>
      </c>
    </row>
    <row r="1948" spans="89:118" x14ac:dyDescent="0.45">
      <c r="CK1948" t="s">
        <v>618</v>
      </c>
      <c r="CL1948" t="s">
        <v>3107</v>
      </c>
      <c r="CM1948" s="32">
        <v>4000</v>
      </c>
      <c r="CN1948" s="32">
        <v>4000</v>
      </c>
      <c r="CO1948" s="32">
        <v>4000</v>
      </c>
      <c r="CP1948" s="32">
        <v>4000</v>
      </c>
      <c r="CQ1948" s="32">
        <v>4000</v>
      </c>
      <c r="CR1948" s="32">
        <v>4000</v>
      </c>
      <c r="CS1948" s="32">
        <v>4000</v>
      </c>
      <c r="CT1948" s="32">
        <v>4000</v>
      </c>
      <c r="CU1948" s="32">
        <v>4000</v>
      </c>
      <c r="CV1948" s="32">
        <v>4000</v>
      </c>
      <c r="CW1948" s="32">
        <v>4000</v>
      </c>
      <c r="CX1948" s="32">
        <v>4000</v>
      </c>
      <c r="CZ1948" t="s">
        <v>618</v>
      </c>
      <c r="DA1948" t="s">
        <v>3107</v>
      </c>
      <c r="DB1948">
        <v>4000</v>
      </c>
      <c r="DC1948">
        <v>4000</v>
      </c>
      <c r="DD1948">
        <v>4000</v>
      </c>
      <c r="DE1948">
        <v>4000</v>
      </c>
      <c r="DF1948">
        <v>4000</v>
      </c>
      <c r="DG1948">
        <v>4000</v>
      </c>
      <c r="DH1948">
        <v>4000</v>
      </c>
      <c r="DI1948">
        <v>4000</v>
      </c>
      <c r="DJ1948">
        <v>4000</v>
      </c>
      <c r="DK1948">
        <v>4000</v>
      </c>
      <c r="DL1948">
        <v>4000</v>
      </c>
      <c r="DM1948">
        <v>4000</v>
      </c>
      <c r="DN1948">
        <f t="shared" si="34"/>
        <v>48000</v>
      </c>
    </row>
    <row r="1949" spans="89:118" x14ac:dyDescent="0.45">
      <c r="CK1949" t="s">
        <v>626</v>
      </c>
      <c r="CL1949" t="s">
        <v>3109</v>
      </c>
      <c r="CM1949" s="32">
        <v>930</v>
      </c>
      <c r="CN1949" s="32">
        <v>1030</v>
      </c>
      <c r="CO1949" s="32">
        <v>930</v>
      </c>
      <c r="CP1949" s="32">
        <v>930</v>
      </c>
      <c r="CQ1949" s="32">
        <v>930</v>
      </c>
      <c r="CR1949" s="32">
        <v>930</v>
      </c>
      <c r="CS1949" s="32">
        <v>930</v>
      </c>
      <c r="CT1949" s="32">
        <v>930</v>
      </c>
      <c r="CU1949" s="32">
        <v>930</v>
      </c>
      <c r="CV1949" s="32">
        <v>980</v>
      </c>
      <c r="CW1949" s="32">
        <v>0</v>
      </c>
      <c r="CX1949" s="32">
        <v>0</v>
      </c>
      <c r="CZ1949" t="s">
        <v>626</v>
      </c>
      <c r="DA1949" t="s">
        <v>3109</v>
      </c>
      <c r="DB1949">
        <v>930</v>
      </c>
      <c r="DC1949">
        <v>1030</v>
      </c>
      <c r="DD1949">
        <v>930</v>
      </c>
      <c r="DE1949">
        <v>930</v>
      </c>
      <c r="DF1949">
        <v>930</v>
      </c>
      <c r="DG1949">
        <v>930</v>
      </c>
      <c r="DH1949">
        <v>930</v>
      </c>
      <c r="DI1949">
        <v>930</v>
      </c>
      <c r="DJ1949">
        <v>930</v>
      </c>
      <c r="DK1949">
        <v>980</v>
      </c>
      <c r="DL1949">
        <v>0</v>
      </c>
      <c r="DM1949">
        <v>0</v>
      </c>
      <c r="DN1949">
        <f t="shared" si="34"/>
        <v>9450</v>
      </c>
    </row>
    <row r="1950" spans="89:118" x14ac:dyDescent="0.45">
      <c r="CK1950" t="s">
        <v>626</v>
      </c>
      <c r="CL1950" t="s">
        <v>3119</v>
      </c>
      <c r="CM1950" s="32">
        <v>-3449</v>
      </c>
      <c r="CN1950" s="32">
        <v>-3564</v>
      </c>
      <c r="CO1950" s="32">
        <v>-4033</v>
      </c>
      <c r="CP1950" s="32">
        <v>-4243</v>
      </c>
      <c r="CQ1950" s="32">
        <v>-4203</v>
      </c>
      <c r="CR1950" s="32">
        <v>-4228</v>
      </c>
      <c r="CS1950" s="32">
        <v>-3914</v>
      </c>
      <c r="CT1950" s="32">
        <v>-3992</v>
      </c>
      <c r="CU1950" s="32">
        <v>-4038</v>
      </c>
      <c r="CV1950" s="32">
        <v>-4011</v>
      </c>
      <c r="CW1950" s="32">
        <v>-1629</v>
      </c>
      <c r="CX1950" s="32">
        <v>-1575</v>
      </c>
      <c r="CZ1950" t="s">
        <v>626</v>
      </c>
      <c r="DA1950" t="s">
        <v>3119</v>
      </c>
      <c r="DB1950">
        <v>-3449</v>
      </c>
      <c r="DC1950">
        <v>-3564</v>
      </c>
      <c r="DD1950">
        <v>-4033</v>
      </c>
      <c r="DE1950">
        <v>-4243</v>
      </c>
      <c r="DF1950">
        <v>-4203</v>
      </c>
      <c r="DG1950">
        <v>-4228</v>
      </c>
      <c r="DH1950">
        <v>-3914</v>
      </c>
      <c r="DI1950">
        <v>-3992</v>
      </c>
      <c r="DJ1950">
        <v>-4038</v>
      </c>
      <c r="DK1950">
        <v>-4011</v>
      </c>
      <c r="DL1950">
        <v>-1629</v>
      </c>
      <c r="DM1950">
        <v>-1575</v>
      </c>
      <c r="DN1950">
        <f t="shared" si="34"/>
        <v>-42879</v>
      </c>
    </row>
    <row r="1951" spans="89:118" x14ac:dyDescent="0.45">
      <c r="CK1951" t="s">
        <v>626</v>
      </c>
      <c r="CL1951" t="s">
        <v>3115</v>
      </c>
      <c r="CM1951" s="32">
        <v>554373.446</v>
      </c>
      <c r="CN1951" s="32">
        <v>553051.95799999998</v>
      </c>
      <c r="CO1951" s="32">
        <v>564052.24199999997</v>
      </c>
      <c r="CP1951" s="32">
        <v>528573.90999999992</v>
      </c>
      <c r="CQ1951" s="32">
        <v>546778.47600000002</v>
      </c>
      <c r="CR1951" s="32">
        <v>532841.06799999997</v>
      </c>
      <c r="CS1951" s="32">
        <v>486112.06800000003</v>
      </c>
      <c r="CT1951" s="32">
        <v>488738.69</v>
      </c>
      <c r="CU1951" s="32">
        <v>486342.06800000003</v>
      </c>
      <c r="CV1951" s="32">
        <v>465987.71600000001</v>
      </c>
      <c r="CW1951" s="32">
        <v>385722.886</v>
      </c>
      <c r="CX1951" s="32">
        <v>354679.84299999999</v>
      </c>
      <c r="CZ1951" t="s">
        <v>626</v>
      </c>
      <c r="DA1951" t="s">
        <v>3115</v>
      </c>
      <c r="DB1951">
        <v>554373.446</v>
      </c>
      <c r="DC1951">
        <v>553051.95799999998</v>
      </c>
      <c r="DD1951">
        <v>564052.24199999997</v>
      </c>
      <c r="DE1951">
        <v>528573.90999999992</v>
      </c>
      <c r="DF1951">
        <v>546778.47600000002</v>
      </c>
      <c r="DG1951">
        <v>532841.06799999997</v>
      </c>
      <c r="DH1951">
        <v>486112.06800000003</v>
      </c>
      <c r="DI1951">
        <v>488738.69</v>
      </c>
      <c r="DJ1951">
        <v>486342.06800000003</v>
      </c>
      <c r="DK1951">
        <v>465987.71600000001</v>
      </c>
      <c r="DL1951">
        <v>385722.886</v>
      </c>
      <c r="DM1951">
        <v>354679.84299999999</v>
      </c>
      <c r="DN1951">
        <f t="shared" si="34"/>
        <v>5947254.3710000003</v>
      </c>
    </row>
    <row r="1952" spans="89:118" x14ac:dyDescent="0.45">
      <c r="CK1952" t="s">
        <v>626</v>
      </c>
      <c r="CL1952" t="s">
        <v>3111</v>
      </c>
      <c r="CM1952" s="32">
        <v>0</v>
      </c>
      <c r="CN1952" s="32">
        <v>0</v>
      </c>
      <c r="CO1952" s="32">
        <v>0</v>
      </c>
      <c r="CP1952" s="32">
        <v>0</v>
      </c>
      <c r="CQ1952" s="32">
        <v>0</v>
      </c>
      <c r="CR1952" s="32">
        <v>0</v>
      </c>
      <c r="CS1952" s="32">
        <v>0</v>
      </c>
      <c r="CT1952" s="32">
        <v>0</v>
      </c>
      <c r="CU1952" s="32">
        <v>0</v>
      </c>
      <c r="CV1952" s="32">
        <v>0</v>
      </c>
      <c r="CW1952" s="32">
        <v>0</v>
      </c>
      <c r="CX1952" s="32">
        <v>0</v>
      </c>
      <c r="CZ1952" t="s">
        <v>626</v>
      </c>
      <c r="DA1952" t="s">
        <v>3111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f t="shared" si="34"/>
        <v>0</v>
      </c>
    </row>
    <row r="1953" spans="89:118" x14ac:dyDescent="0.45">
      <c r="CK1953" t="s">
        <v>626</v>
      </c>
      <c r="CL1953" t="s">
        <v>3636</v>
      </c>
      <c r="CM1953" s="32">
        <v>15000</v>
      </c>
      <c r="CN1953" s="32">
        <v>15000</v>
      </c>
      <c r="CO1953" s="32">
        <v>15000</v>
      </c>
      <c r="CP1953" s="32">
        <v>15000</v>
      </c>
      <c r="CQ1953" s="32">
        <v>15000</v>
      </c>
      <c r="CR1953" s="32">
        <v>15000</v>
      </c>
      <c r="CS1953" s="32">
        <v>15000</v>
      </c>
      <c r="CT1953" s="32">
        <v>15000</v>
      </c>
      <c r="CU1953" s="32">
        <v>15000</v>
      </c>
      <c r="CV1953" s="32">
        <v>15000</v>
      </c>
      <c r="CW1953" s="32">
        <v>15000</v>
      </c>
      <c r="CX1953" s="32">
        <v>15000</v>
      </c>
      <c r="CZ1953" t="s">
        <v>626</v>
      </c>
      <c r="DA1953" t="s">
        <v>3636</v>
      </c>
      <c r="DB1953">
        <v>15000</v>
      </c>
      <c r="DC1953">
        <v>15000</v>
      </c>
      <c r="DD1953">
        <v>15000</v>
      </c>
      <c r="DE1953">
        <v>15000</v>
      </c>
      <c r="DF1953">
        <v>15000</v>
      </c>
      <c r="DG1953">
        <v>15000</v>
      </c>
      <c r="DH1953">
        <v>15000</v>
      </c>
      <c r="DI1953">
        <v>15000</v>
      </c>
      <c r="DJ1953">
        <v>15000</v>
      </c>
      <c r="DK1953">
        <v>15000</v>
      </c>
      <c r="DL1953">
        <v>15000</v>
      </c>
      <c r="DM1953">
        <v>15000</v>
      </c>
      <c r="DN1953">
        <f t="shared" si="34"/>
        <v>180000</v>
      </c>
    </row>
    <row r="1954" spans="89:118" x14ac:dyDescent="0.45">
      <c r="CK1954" t="s">
        <v>626</v>
      </c>
      <c r="CL1954" t="s">
        <v>3116</v>
      </c>
      <c r="CM1954" s="32">
        <v>68000</v>
      </c>
      <c r="CN1954" s="32">
        <v>68000</v>
      </c>
      <c r="CO1954" s="32">
        <v>68000</v>
      </c>
      <c r="CP1954" s="32">
        <v>68000</v>
      </c>
      <c r="CQ1954" s="32">
        <v>68000</v>
      </c>
      <c r="CR1954" s="32">
        <v>70083</v>
      </c>
      <c r="CS1954" s="32">
        <v>68000</v>
      </c>
      <c r="CT1954" s="32">
        <v>68000</v>
      </c>
      <c r="CU1954" s="32">
        <v>68000</v>
      </c>
      <c r="CV1954" s="32">
        <v>51548</v>
      </c>
      <c r="CW1954" s="32">
        <v>38000</v>
      </c>
      <c r="CX1954" s="32">
        <v>38000</v>
      </c>
      <c r="CZ1954" t="s">
        <v>626</v>
      </c>
      <c r="DA1954" t="s">
        <v>3116</v>
      </c>
      <c r="DB1954">
        <v>68000</v>
      </c>
      <c r="DC1954">
        <v>68000</v>
      </c>
      <c r="DD1954">
        <v>68000</v>
      </c>
      <c r="DE1954">
        <v>68000</v>
      </c>
      <c r="DF1954">
        <v>68000</v>
      </c>
      <c r="DG1954">
        <v>70083</v>
      </c>
      <c r="DH1954">
        <v>68000</v>
      </c>
      <c r="DI1954">
        <v>68000</v>
      </c>
      <c r="DJ1954">
        <v>68000</v>
      </c>
      <c r="DK1954">
        <v>51548</v>
      </c>
      <c r="DL1954">
        <v>38000</v>
      </c>
      <c r="DM1954">
        <v>38000</v>
      </c>
      <c r="DN1954">
        <f t="shared" si="34"/>
        <v>741631</v>
      </c>
    </row>
    <row r="1955" spans="89:118" x14ac:dyDescent="0.45">
      <c r="CK1955" t="s">
        <v>626</v>
      </c>
      <c r="CL1955" t="s">
        <v>3112</v>
      </c>
      <c r="CM1955" s="32">
        <v>55575</v>
      </c>
      <c r="CN1955" s="32">
        <v>55575</v>
      </c>
      <c r="CO1955" s="32">
        <v>55575</v>
      </c>
      <c r="CP1955" s="32">
        <v>55575</v>
      </c>
      <c r="CQ1955" s="32">
        <v>55575</v>
      </c>
      <c r="CR1955" s="32">
        <v>55575</v>
      </c>
      <c r="CS1955" s="32">
        <v>55575</v>
      </c>
      <c r="CT1955" s="32">
        <v>55575</v>
      </c>
      <c r="CU1955" s="32">
        <v>55575</v>
      </c>
      <c r="CV1955" s="32">
        <v>55575</v>
      </c>
      <c r="CW1955" s="32">
        <v>55575</v>
      </c>
      <c r="CX1955" s="32">
        <v>55575</v>
      </c>
      <c r="CZ1955" t="s">
        <v>626</v>
      </c>
      <c r="DA1955" t="s">
        <v>3112</v>
      </c>
      <c r="DB1955">
        <v>55575</v>
      </c>
      <c r="DC1955">
        <v>55575</v>
      </c>
      <c r="DD1955">
        <v>55575</v>
      </c>
      <c r="DE1955">
        <v>55575</v>
      </c>
      <c r="DF1955">
        <v>55575</v>
      </c>
      <c r="DG1955">
        <v>55575</v>
      </c>
      <c r="DH1955">
        <v>55575</v>
      </c>
      <c r="DI1955">
        <v>55575</v>
      </c>
      <c r="DJ1955">
        <v>55575</v>
      </c>
      <c r="DK1955">
        <v>55575</v>
      </c>
      <c r="DL1955">
        <v>55575</v>
      </c>
      <c r="DM1955">
        <v>55575</v>
      </c>
      <c r="DN1955">
        <f t="shared" si="34"/>
        <v>666900</v>
      </c>
    </row>
    <row r="1956" spans="89:118" x14ac:dyDescent="0.45">
      <c r="CK1956" t="s">
        <v>626</v>
      </c>
      <c r="CL1956" t="s">
        <v>3113</v>
      </c>
      <c r="CM1956" s="32">
        <v>6000</v>
      </c>
      <c r="CN1956" s="32">
        <v>6000</v>
      </c>
      <c r="CO1956" s="32">
        <v>6000</v>
      </c>
      <c r="CP1956" s="32">
        <v>6000</v>
      </c>
      <c r="CQ1956" s="32">
        <v>6000</v>
      </c>
      <c r="CR1956" s="32">
        <v>6000</v>
      </c>
      <c r="CS1956" s="32">
        <v>6000</v>
      </c>
      <c r="CT1956" s="32">
        <v>6000</v>
      </c>
      <c r="CU1956" s="32">
        <v>6000</v>
      </c>
      <c r="CV1956" s="32">
        <v>6000</v>
      </c>
      <c r="CW1956" s="32">
        <v>6000</v>
      </c>
      <c r="CX1956" s="32">
        <v>6000</v>
      </c>
      <c r="CZ1956" t="s">
        <v>626</v>
      </c>
      <c r="DA1956" t="s">
        <v>3113</v>
      </c>
      <c r="DB1956">
        <v>6000</v>
      </c>
      <c r="DC1956">
        <v>6000</v>
      </c>
      <c r="DD1956">
        <v>6000</v>
      </c>
      <c r="DE1956">
        <v>6000</v>
      </c>
      <c r="DF1956">
        <v>6000</v>
      </c>
      <c r="DG1956">
        <v>6000</v>
      </c>
      <c r="DH1956">
        <v>6000</v>
      </c>
      <c r="DI1956">
        <v>6000</v>
      </c>
      <c r="DJ1956">
        <v>6000</v>
      </c>
      <c r="DK1956">
        <v>6000</v>
      </c>
      <c r="DL1956">
        <v>6000</v>
      </c>
      <c r="DM1956">
        <v>6000</v>
      </c>
      <c r="DN1956">
        <f t="shared" si="34"/>
        <v>72000</v>
      </c>
    </row>
    <row r="1957" spans="89:118" x14ac:dyDescent="0.45">
      <c r="CK1957" t="s">
        <v>626</v>
      </c>
      <c r="CL1957" t="s">
        <v>3103</v>
      </c>
      <c r="CM1957" s="32">
        <v>129175</v>
      </c>
      <c r="CN1957" s="32">
        <v>128743</v>
      </c>
      <c r="CO1957" s="32">
        <v>132142</v>
      </c>
      <c r="CP1957" s="32">
        <v>129722</v>
      </c>
      <c r="CQ1957" s="32">
        <v>129062</v>
      </c>
      <c r="CR1957" s="32">
        <v>128883</v>
      </c>
      <c r="CS1957" s="32">
        <v>126663</v>
      </c>
      <c r="CT1957" s="32">
        <v>124384</v>
      </c>
      <c r="CU1957" s="32">
        <v>127185</v>
      </c>
      <c r="CV1957" s="32">
        <v>127299</v>
      </c>
      <c r="CW1957" s="32">
        <v>126870</v>
      </c>
      <c r="CX1957" s="32">
        <v>128989</v>
      </c>
      <c r="CZ1957" t="s">
        <v>626</v>
      </c>
      <c r="DA1957" t="s">
        <v>3103</v>
      </c>
      <c r="DB1957">
        <v>129175</v>
      </c>
      <c r="DC1957">
        <v>128743</v>
      </c>
      <c r="DD1957">
        <v>132142</v>
      </c>
      <c r="DE1957">
        <v>129722</v>
      </c>
      <c r="DF1957">
        <v>129062</v>
      </c>
      <c r="DG1957">
        <v>128883</v>
      </c>
      <c r="DH1957">
        <v>126663</v>
      </c>
      <c r="DI1957">
        <v>124384</v>
      </c>
      <c r="DJ1957">
        <v>127185</v>
      </c>
      <c r="DK1957">
        <v>127299</v>
      </c>
      <c r="DL1957">
        <v>126870</v>
      </c>
      <c r="DM1957">
        <v>128989</v>
      </c>
      <c r="DN1957">
        <f t="shared" si="34"/>
        <v>1539117</v>
      </c>
    </row>
    <row r="1958" spans="89:118" x14ac:dyDescent="0.45">
      <c r="CK1958" t="s">
        <v>626</v>
      </c>
      <c r="CL1958" t="s">
        <v>3107</v>
      </c>
      <c r="CM1958" s="32">
        <v>147043</v>
      </c>
      <c r="CN1958" s="32">
        <v>148057</v>
      </c>
      <c r="CO1958" s="32">
        <v>147901</v>
      </c>
      <c r="CP1958" s="32">
        <v>150787</v>
      </c>
      <c r="CQ1958" s="32">
        <v>147628</v>
      </c>
      <c r="CR1958" s="32">
        <v>148174</v>
      </c>
      <c r="CS1958" s="32">
        <v>150436</v>
      </c>
      <c r="CT1958" s="32">
        <v>142909</v>
      </c>
      <c r="CU1958" s="32">
        <v>152776</v>
      </c>
      <c r="CV1958" s="32">
        <v>152308</v>
      </c>
      <c r="CW1958" s="32">
        <v>152776</v>
      </c>
      <c r="CX1958" s="32">
        <v>154648</v>
      </c>
      <c r="CZ1958" t="s">
        <v>626</v>
      </c>
      <c r="DA1958" t="s">
        <v>3107</v>
      </c>
      <c r="DB1958">
        <v>147043</v>
      </c>
      <c r="DC1958">
        <v>148057</v>
      </c>
      <c r="DD1958">
        <v>147901</v>
      </c>
      <c r="DE1958">
        <v>150787</v>
      </c>
      <c r="DF1958">
        <v>147628</v>
      </c>
      <c r="DG1958">
        <v>148174</v>
      </c>
      <c r="DH1958">
        <v>150436</v>
      </c>
      <c r="DI1958">
        <v>142909</v>
      </c>
      <c r="DJ1958">
        <v>152776</v>
      </c>
      <c r="DK1958">
        <v>152308</v>
      </c>
      <c r="DL1958">
        <v>152776</v>
      </c>
      <c r="DM1958">
        <v>154648</v>
      </c>
      <c r="DN1958">
        <f t="shared" si="34"/>
        <v>1795443</v>
      </c>
    </row>
    <row r="1959" spans="89:118" x14ac:dyDescent="0.45">
      <c r="CK1959" t="s">
        <v>606</v>
      </c>
      <c r="CL1959" t="s">
        <v>3109</v>
      </c>
      <c r="CM1959" s="32">
        <v>6880</v>
      </c>
      <c r="CN1959" s="32">
        <v>6880</v>
      </c>
      <c r="CO1959" s="32">
        <v>6880</v>
      </c>
      <c r="CP1959" s="32">
        <v>6880</v>
      </c>
      <c r="CQ1959" s="32">
        <v>6880</v>
      </c>
      <c r="CR1959" s="32">
        <v>6880</v>
      </c>
      <c r="CS1959" s="32">
        <v>6880</v>
      </c>
      <c r="CT1959" s="32">
        <v>6880</v>
      </c>
      <c r="CU1959" s="32">
        <v>6880</v>
      </c>
      <c r="CV1959" s="32">
        <v>6880</v>
      </c>
      <c r="CW1959" s="32">
        <v>0</v>
      </c>
      <c r="CX1959" s="32">
        <v>0</v>
      </c>
      <c r="CZ1959" t="s">
        <v>606</v>
      </c>
      <c r="DA1959" t="s">
        <v>3109</v>
      </c>
      <c r="DB1959">
        <v>6880</v>
      </c>
      <c r="DC1959">
        <v>6880</v>
      </c>
      <c r="DD1959">
        <v>6880</v>
      </c>
      <c r="DE1959">
        <v>6880</v>
      </c>
      <c r="DF1959">
        <v>6880</v>
      </c>
      <c r="DG1959">
        <v>6880</v>
      </c>
      <c r="DH1959">
        <v>6880</v>
      </c>
      <c r="DI1959">
        <v>6880</v>
      </c>
      <c r="DJ1959">
        <v>6880</v>
      </c>
      <c r="DK1959">
        <v>6880</v>
      </c>
      <c r="DL1959">
        <v>0</v>
      </c>
      <c r="DM1959">
        <v>0</v>
      </c>
      <c r="DN1959">
        <f t="shared" si="34"/>
        <v>68800</v>
      </c>
    </row>
    <row r="1960" spans="89:118" x14ac:dyDescent="0.45">
      <c r="CK1960" t="s">
        <v>606</v>
      </c>
      <c r="CL1960" t="s">
        <v>3111</v>
      </c>
      <c r="CM1960" s="32">
        <v>0</v>
      </c>
      <c r="CN1960" s="32">
        <v>0</v>
      </c>
      <c r="CO1960" s="32">
        <v>0</v>
      </c>
      <c r="CP1960" s="32">
        <v>0</v>
      </c>
      <c r="CQ1960" s="32">
        <v>0</v>
      </c>
      <c r="CR1960" s="32">
        <v>0</v>
      </c>
      <c r="CS1960" s="32">
        <v>0</v>
      </c>
      <c r="CT1960" s="32">
        <v>0</v>
      </c>
      <c r="CU1960" s="32">
        <v>0</v>
      </c>
      <c r="CV1960" s="32">
        <v>0</v>
      </c>
      <c r="CW1960" s="32">
        <v>0</v>
      </c>
      <c r="CX1960" s="32">
        <v>0</v>
      </c>
      <c r="CZ1960" t="s">
        <v>606</v>
      </c>
      <c r="DA1960" t="s">
        <v>3111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f t="shared" si="34"/>
        <v>0</v>
      </c>
    </row>
    <row r="1961" spans="89:118" x14ac:dyDescent="0.45">
      <c r="CK1961" t="s">
        <v>606</v>
      </c>
      <c r="CL1961" t="s">
        <v>3100</v>
      </c>
      <c r="CM1961" s="32">
        <v>109478</v>
      </c>
      <c r="CN1961" s="32">
        <v>110929</v>
      </c>
      <c r="CO1961" s="32">
        <v>110929</v>
      </c>
      <c r="CP1961" s="32">
        <v>110929</v>
      </c>
      <c r="CQ1961" s="32">
        <v>110929</v>
      </c>
      <c r="CR1961" s="32">
        <v>110929</v>
      </c>
      <c r="CS1961" s="32">
        <v>110929</v>
      </c>
      <c r="CT1961" s="32">
        <v>110929</v>
      </c>
      <c r="CU1961" s="32">
        <v>246784</v>
      </c>
      <c r="CV1961" s="32">
        <v>65929</v>
      </c>
      <c r="CW1961" s="32">
        <v>65929</v>
      </c>
      <c r="CX1961" s="32">
        <v>65929</v>
      </c>
      <c r="CZ1961" t="s">
        <v>606</v>
      </c>
      <c r="DA1961" t="s">
        <v>3100</v>
      </c>
      <c r="DB1961">
        <v>109478</v>
      </c>
      <c r="DC1961">
        <v>110929</v>
      </c>
      <c r="DD1961">
        <v>110929</v>
      </c>
      <c r="DE1961">
        <v>110929</v>
      </c>
      <c r="DF1961">
        <v>110929</v>
      </c>
      <c r="DG1961">
        <v>110929</v>
      </c>
      <c r="DH1961">
        <v>110929</v>
      </c>
      <c r="DI1961">
        <v>110929</v>
      </c>
      <c r="DJ1961">
        <v>246784</v>
      </c>
      <c r="DK1961">
        <v>65929</v>
      </c>
      <c r="DL1961">
        <v>65929</v>
      </c>
      <c r="DM1961">
        <v>65929</v>
      </c>
      <c r="DN1961">
        <f t="shared" si="34"/>
        <v>1330552</v>
      </c>
    </row>
    <row r="1962" spans="89:118" x14ac:dyDescent="0.45">
      <c r="CK1962" t="s">
        <v>606</v>
      </c>
      <c r="CL1962" t="s">
        <v>3106</v>
      </c>
      <c r="CM1962" s="32">
        <v>46894</v>
      </c>
      <c r="CN1962" s="32">
        <v>46894</v>
      </c>
      <c r="CO1962" s="32">
        <v>46894</v>
      </c>
      <c r="CP1962" s="32">
        <v>46894</v>
      </c>
      <c r="CQ1962" s="32">
        <v>46894</v>
      </c>
      <c r="CR1962" s="32">
        <v>46894</v>
      </c>
      <c r="CS1962" s="32">
        <v>46894</v>
      </c>
      <c r="CT1962" s="32">
        <v>46894</v>
      </c>
      <c r="CU1962" s="32">
        <v>46894</v>
      </c>
      <c r="CV1962" s="32">
        <v>46894</v>
      </c>
      <c r="CW1962" s="32">
        <v>46894</v>
      </c>
      <c r="CX1962" s="32">
        <v>46894</v>
      </c>
      <c r="CZ1962" t="s">
        <v>606</v>
      </c>
      <c r="DA1962" t="s">
        <v>3106</v>
      </c>
      <c r="DB1962">
        <v>46894</v>
      </c>
      <c r="DC1962">
        <v>46894</v>
      </c>
      <c r="DD1962">
        <v>46894</v>
      </c>
      <c r="DE1962">
        <v>46894</v>
      </c>
      <c r="DF1962">
        <v>46894</v>
      </c>
      <c r="DG1962">
        <v>46894</v>
      </c>
      <c r="DH1962">
        <v>46894</v>
      </c>
      <c r="DI1962">
        <v>46894</v>
      </c>
      <c r="DJ1962">
        <v>46894</v>
      </c>
      <c r="DK1962">
        <v>46894</v>
      </c>
      <c r="DL1962">
        <v>46894</v>
      </c>
      <c r="DM1962">
        <v>46894</v>
      </c>
      <c r="DN1962">
        <f t="shared" si="34"/>
        <v>562728</v>
      </c>
    </row>
    <row r="1963" spans="89:118" x14ac:dyDescent="0.45">
      <c r="CK1963" t="s">
        <v>606</v>
      </c>
      <c r="CL1963" t="s">
        <v>3112</v>
      </c>
      <c r="CM1963" s="32">
        <v>107687</v>
      </c>
      <c r="CN1963" s="32">
        <v>107687</v>
      </c>
      <c r="CO1963" s="32">
        <v>107687</v>
      </c>
      <c r="CP1963" s="32">
        <v>107687</v>
      </c>
      <c r="CQ1963" s="32">
        <v>107687</v>
      </c>
      <c r="CR1963" s="32">
        <v>107701</v>
      </c>
      <c r="CS1963" s="32">
        <v>106658</v>
      </c>
      <c r="CT1963" s="32">
        <v>106672</v>
      </c>
      <c r="CU1963" s="32">
        <v>105629</v>
      </c>
      <c r="CV1963" s="32">
        <v>105629</v>
      </c>
      <c r="CW1963" s="32">
        <v>105629</v>
      </c>
      <c r="CX1963" s="32">
        <v>105629</v>
      </c>
      <c r="CZ1963" t="s">
        <v>606</v>
      </c>
      <c r="DA1963" t="s">
        <v>3112</v>
      </c>
      <c r="DB1963">
        <v>107687</v>
      </c>
      <c r="DC1963">
        <v>107687</v>
      </c>
      <c r="DD1963">
        <v>107687</v>
      </c>
      <c r="DE1963">
        <v>107687</v>
      </c>
      <c r="DF1963">
        <v>107687</v>
      </c>
      <c r="DG1963">
        <v>107701</v>
      </c>
      <c r="DH1963">
        <v>106658</v>
      </c>
      <c r="DI1963">
        <v>106672</v>
      </c>
      <c r="DJ1963">
        <v>105629</v>
      </c>
      <c r="DK1963">
        <v>105629</v>
      </c>
      <c r="DL1963">
        <v>105629</v>
      </c>
      <c r="DM1963">
        <v>105629</v>
      </c>
      <c r="DN1963">
        <f t="shared" si="34"/>
        <v>1281982</v>
      </c>
    </row>
    <row r="1964" spans="89:118" x14ac:dyDescent="0.45">
      <c r="CK1964" t="s">
        <v>606</v>
      </c>
      <c r="CL1964" t="s">
        <v>3117</v>
      </c>
      <c r="CM1964" s="32">
        <v>1685</v>
      </c>
      <c r="CN1964" s="32">
        <v>0</v>
      </c>
      <c r="CO1964" s="32">
        <v>0</v>
      </c>
      <c r="CP1964" s="32">
        <v>0</v>
      </c>
      <c r="CQ1964" s="32">
        <v>0</v>
      </c>
      <c r="CR1964" s="32">
        <v>1234</v>
      </c>
      <c r="CS1964" s="32">
        <v>0</v>
      </c>
      <c r="CT1964" s="32">
        <v>4579</v>
      </c>
      <c r="CU1964" s="32">
        <v>0</v>
      </c>
      <c r="CV1964" s="32">
        <v>1659</v>
      </c>
      <c r="CW1964" s="32">
        <v>0</v>
      </c>
      <c r="CX1964" s="32">
        <v>0</v>
      </c>
      <c r="CZ1964" t="s">
        <v>606</v>
      </c>
      <c r="DA1964" t="s">
        <v>3117</v>
      </c>
      <c r="DB1964">
        <v>1685</v>
      </c>
      <c r="DC1964">
        <v>0</v>
      </c>
      <c r="DD1964">
        <v>0</v>
      </c>
      <c r="DE1964">
        <v>0</v>
      </c>
      <c r="DF1964">
        <v>0</v>
      </c>
      <c r="DG1964">
        <v>1234</v>
      </c>
      <c r="DH1964">
        <v>0</v>
      </c>
      <c r="DI1964">
        <v>4579</v>
      </c>
      <c r="DJ1964">
        <v>0</v>
      </c>
      <c r="DK1964">
        <v>1659</v>
      </c>
      <c r="DL1964">
        <v>0</v>
      </c>
      <c r="DM1964">
        <v>0</v>
      </c>
      <c r="DN1964">
        <f t="shared" si="34"/>
        <v>9157</v>
      </c>
    </row>
    <row r="1965" spans="89:118" x14ac:dyDescent="0.45">
      <c r="CK1965" t="s">
        <v>606</v>
      </c>
      <c r="CL1965" t="s">
        <v>3113</v>
      </c>
      <c r="CM1965" s="32">
        <v>193093</v>
      </c>
      <c r="CN1965" s="32">
        <v>189445</v>
      </c>
      <c r="CO1965" s="32">
        <v>189318</v>
      </c>
      <c r="CP1965" s="32">
        <v>188247</v>
      </c>
      <c r="CQ1965" s="32">
        <v>188975</v>
      </c>
      <c r="CR1965" s="32">
        <v>190847</v>
      </c>
      <c r="CS1965" s="32">
        <v>195197</v>
      </c>
      <c r="CT1965" s="32">
        <v>193827</v>
      </c>
      <c r="CU1965" s="32">
        <v>195290</v>
      </c>
      <c r="CV1965" s="32">
        <v>193220</v>
      </c>
      <c r="CW1965" s="32">
        <v>189148</v>
      </c>
      <c r="CX1965" s="32">
        <v>196577</v>
      </c>
      <c r="CZ1965" t="s">
        <v>606</v>
      </c>
      <c r="DA1965" t="s">
        <v>3113</v>
      </c>
      <c r="DB1965">
        <v>193093</v>
      </c>
      <c r="DC1965">
        <v>189445</v>
      </c>
      <c r="DD1965">
        <v>189318</v>
      </c>
      <c r="DE1965">
        <v>188247</v>
      </c>
      <c r="DF1965">
        <v>188975</v>
      </c>
      <c r="DG1965">
        <v>190847</v>
      </c>
      <c r="DH1965">
        <v>195197</v>
      </c>
      <c r="DI1965">
        <v>193827</v>
      </c>
      <c r="DJ1965">
        <v>195290</v>
      </c>
      <c r="DK1965">
        <v>193220</v>
      </c>
      <c r="DL1965">
        <v>189148</v>
      </c>
      <c r="DM1965">
        <v>196577</v>
      </c>
      <c r="DN1965">
        <f t="shared" si="34"/>
        <v>2303184</v>
      </c>
    </row>
    <row r="1966" spans="89:118" x14ac:dyDescent="0.45">
      <c r="CK1966" t="s">
        <v>606</v>
      </c>
      <c r="CL1966" t="s">
        <v>3101</v>
      </c>
      <c r="CM1966" s="32">
        <v>48004</v>
      </c>
      <c r="CN1966" s="32">
        <v>48004</v>
      </c>
      <c r="CO1966" s="32">
        <v>48004</v>
      </c>
      <c r="CP1966" s="32">
        <v>48004</v>
      </c>
      <c r="CQ1966" s="32">
        <v>48004</v>
      </c>
      <c r="CR1966" s="32">
        <v>48004</v>
      </c>
      <c r="CS1966" s="32">
        <v>48004</v>
      </c>
      <c r="CT1966" s="32">
        <v>48004</v>
      </c>
      <c r="CU1966" s="32">
        <v>48004</v>
      </c>
      <c r="CV1966" s="32">
        <v>48004</v>
      </c>
      <c r="CW1966" s="32">
        <v>47836</v>
      </c>
      <c r="CX1966" s="32">
        <v>47836</v>
      </c>
      <c r="CZ1966" t="s">
        <v>606</v>
      </c>
      <c r="DA1966" t="s">
        <v>3101</v>
      </c>
      <c r="DB1966">
        <v>48004</v>
      </c>
      <c r="DC1966">
        <v>48004</v>
      </c>
      <c r="DD1966">
        <v>48004</v>
      </c>
      <c r="DE1966">
        <v>48004</v>
      </c>
      <c r="DF1966">
        <v>48004</v>
      </c>
      <c r="DG1966">
        <v>48004</v>
      </c>
      <c r="DH1966">
        <v>48004</v>
      </c>
      <c r="DI1966">
        <v>48004</v>
      </c>
      <c r="DJ1966">
        <v>48004</v>
      </c>
      <c r="DK1966">
        <v>48004</v>
      </c>
      <c r="DL1966">
        <v>47836</v>
      </c>
      <c r="DM1966">
        <v>47836</v>
      </c>
      <c r="DN1966">
        <f t="shared" si="34"/>
        <v>575712</v>
      </c>
    </row>
    <row r="1967" spans="89:118" x14ac:dyDescent="0.45">
      <c r="CK1967" t="s">
        <v>606</v>
      </c>
      <c r="CL1967" t="s">
        <v>3103</v>
      </c>
      <c r="CM1967" s="32">
        <v>29700</v>
      </c>
      <c r="CN1967" s="32">
        <v>30052</v>
      </c>
      <c r="CO1967" s="32">
        <v>28297</v>
      </c>
      <c r="CP1967" s="32">
        <v>34189</v>
      </c>
      <c r="CQ1967" s="32">
        <v>31179</v>
      </c>
      <c r="CR1967" s="32">
        <v>31460</v>
      </c>
      <c r="CS1967" s="32">
        <v>33152</v>
      </c>
      <c r="CT1967" s="32">
        <v>26311</v>
      </c>
      <c r="CU1967" s="32">
        <v>27406</v>
      </c>
      <c r="CV1967" s="32">
        <v>20356</v>
      </c>
      <c r="CW1967" s="32">
        <v>25473</v>
      </c>
      <c r="CX1967" s="32">
        <v>26093</v>
      </c>
      <c r="CZ1967" t="s">
        <v>606</v>
      </c>
      <c r="DA1967" t="s">
        <v>3103</v>
      </c>
      <c r="DB1967">
        <v>29700</v>
      </c>
      <c r="DC1967">
        <v>30052</v>
      </c>
      <c r="DD1967">
        <v>28297</v>
      </c>
      <c r="DE1967">
        <v>34189</v>
      </c>
      <c r="DF1967">
        <v>31179</v>
      </c>
      <c r="DG1967">
        <v>31460</v>
      </c>
      <c r="DH1967">
        <v>33152</v>
      </c>
      <c r="DI1967">
        <v>26311</v>
      </c>
      <c r="DJ1967">
        <v>27406</v>
      </c>
      <c r="DK1967">
        <v>20356</v>
      </c>
      <c r="DL1967">
        <v>25473</v>
      </c>
      <c r="DM1967">
        <v>26093</v>
      </c>
      <c r="DN1967">
        <f t="shared" si="34"/>
        <v>343668</v>
      </c>
    </row>
    <row r="1968" spans="89:118" x14ac:dyDescent="0.45">
      <c r="CK1968" t="s">
        <v>606</v>
      </c>
      <c r="CL1968" t="s">
        <v>3107</v>
      </c>
      <c r="CM1968" s="32">
        <v>10900</v>
      </c>
      <c r="CN1968" s="32">
        <v>10900</v>
      </c>
      <c r="CO1968" s="32">
        <v>10900</v>
      </c>
      <c r="CP1968" s="32">
        <v>10900</v>
      </c>
      <c r="CQ1968" s="32">
        <v>10900</v>
      </c>
      <c r="CR1968" s="32">
        <v>10900</v>
      </c>
      <c r="CS1968" s="32">
        <v>10900</v>
      </c>
      <c r="CT1968" s="32">
        <v>10900</v>
      </c>
      <c r="CU1968" s="32">
        <v>10900</v>
      </c>
      <c r="CV1968" s="32">
        <v>10900</v>
      </c>
      <c r="CW1968" s="32">
        <v>10900</v>
      </c>
      <c r="CX1968" s="32">
        <v>10900</v>
      </c>
      <c r="CZ1968" t="s">
        <v>606</v>
      </c>
      <c r="DA1968" t="s">
        <v>3107</v>
      </c>
      <c r="DB1968">
        <v>10900</v>
      </c>
      <c r="DC1968">
        <v>10900</v>
      </c>
      <c r="DD1968">
        <v>10900</v>
      </c>
      <c r="DE1968">
        <v>10900</v>
      </c>
      <c r="DF1968">
        <v>10900</v>
      </c>
      <c r="DG1968">
        <v>10900</v>
      </c>
      <c r="DH1968">
        <v>10900</v>
      </c>
      <c r="DI1968">
        <v>10900</v>
      </c>
      <c r="DJ1968">
        <v>10900</v>
      </c>
      <c r="DK1968">
        <v>10900</v>
      </c>
      <c r="DL1968">
        <v>10900</v>
      </c>
      <c r="DM1968">
        <v>10900</v>
      </c>
      <c r="DN1968">
        <f t="shared" si="34"/>
        <v>130800</v>
      </c>
    </row>
    <row r="1969" spans="89:118" x14ac:dyDescent="0.45">
      <c r="CK1969" t="s">
        <v>598</v>
      </c>
      <c r="CL1969" t="s">
        <v>3111</v>
      </c>
      <c r="CM1969" s="32">
        <v>0</v>
      </c>
      <c r="CN1969" s="32">
        <v>0</v>
      </c>
      <c r="CO1969" s="32">
        <v>0</v>
      </c>
      <c r="CP1969" s="32">
        <v>174</v>
      </c>
      <c r="CQ1969" s="32">
        <v>0</v>
      </c>
      <c r="CR1969" s="32">
        <v>0</v>
      </c>
      <c r="CS1969" s="32">
        <v>0</v>
      </c>
      <c r="CT1969" s="32">
        <v>0</v>
      </c>
      <c r="CU1969" s="32">
        <v>0</v>
      </c>
      <c r="CV1969" s="32">
        <v>0</v>
      </c>
      <c r="CW1969" s="32">
        <v>0</v>
      </c>
      <c r="CX1969" s="32">
        <v>0</v>
      </c>
      <c r="CZ1969" t="s">
        <v>598</v>
      </c>
      <c r="DA1969" t="s">
        <v>3111</v>
      </c>
      <c r="DB1969">
        <v>0</v>
      </c>
      <c r="DC1969">
        <v>0</v>
      </c>
      <c r="DD1969">
        <v>0</v>
      </c>
      <c r="DE1969">
        <v>174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f t="shared" si="34"/>
        <v>174</v>
      </c>
    </row>
    <row r="1970" spans="89:118" x14ac:dyDescent="0.45">
      <c r="CK1970" t="s">
        <v>598</v>
      </c>
      <c r="CL1970" t="s">
        <v>3103</v>
      </c>
      <c r="CM1970" s="32">
        <v>17903</v>
      </c>
      <c r="CN1970" s="32">
        <v>20043</v>
      </c>
      <c r="CO1970" s="32">
        <v>20167</v>
      </c>
      <c r="CP1970" s="32">
        <v>19986</v>
      </c>
      <c r="CQ1970" s="32">
        <v>16103</v>
      </c>
      <c r="CR1970" s="32">
        <v>19709</v>
      </c>
      <c r="CS1970" s="32">
        <v>19473</v>
      </c>
      <c r="CT1970" s="32">
        <v>19382</v>
      </c>
      <c r="CU1970" s="32">
        <v>16278</v>
      </c>
      <c r="CV1970" s="32">
        <v>16913</v>
      </c>
      <c r="CW1970" s="32">
        <v>15983</v>
      </c>
      <c r="CX1970" s="32">
        <v>24662</v>
      </c>
      <c r="CZ1970" t="s">
        <v>598</v>
      </c>
      <c r="DA1970" t="s">
        <v>3103</v>
      </c>
      <c r="DB1970">
        <v>17903</v>
      </c>
      <c r="DC1970">
        <v>20043</v>
      </c>
      <c r="DD1970">
        <v>20167</v>
      </c>
      <c r="DE1970">
        <v>19986</v>
      </c>
      <c r="DF1970">
        <v>16103</v>
      </c>
      <c r="DG1970">
        <v>19709</v>
      </c>
      <c r="DH1970">
        <v>19473</v>
      </c>
      <c r="DI1970">
        <v>19382</v>
      </c>
      <c r="DJ1970">
        <v>16278</v>
      </c>
      <c r="DK1970">
        <v>16913</v>
      </c>
      <c r="DL1970">
        <v>15983</v>
      </c>
      <c r="DM1970">
        <v>24662</v>
      </c>
      <c r="DN1970">
        <f t="shared" si="34"/>
        <v>226602</v>
      </c>
    </row>
    <row r="1971" spans="89:118" x14ac:dyDescent="0.45">
      <c r="CK1971" t="s">
        <v>506</v>
      </c>
      <c r="CL1971" t="s">
        <v>3109</v>
      </c>
      <c r="CM1971" s="32">
        <v>5150</v>
      </c>
      <c r="CN1971" s="32">
        <v>5150</v>
      </c>
      <c r="CO1971" s="32">
        <v>5150</v>
      </c>
      <c r="CP1971" s="32">
        <v>5150</v>
      </c>
      <c r="CQ1971" s="32">
        <v>5150</v>
      </c>
      <c r="CR1971" s="32">
        <v>5150</v>
      </c>
      <c r="CS1971" s="32">
        <v>5150</v>
      </c>
      <c r="CT1971" s="32">
        <v>5150</v>
      </c>
      <c r="CU1971" s="32">
        <v>5150</v>
      </c>
      <c r="CV1971" s="32">
        <v>2200</v>
      </c>
      <c r="CW1971" s="32">
        <v>0</v>
      </c>
      <c r="CX1971" s="32">
        <v>0</v>
      </c>
      <c r="CZ1971" t="s">
        <v>506</v>
      </c>
      <c r="DA1971" t="s">
        <v>3109</v>
      </c>
      <c r="DB1971">
        <v>5150</v>
      </c>
      <c r="DC1971">
        <v>5150</v>
      </c>
      <c r="DD1971">
        <v>5150</v>
      </c>
      <c r="DE1971">
        <v>5150</v>
      </c>
      <c r="DF1971">
        <v>5150</v>
      </c>
      <c r="DG1971">
        <v>5150</v>
      </c>
      <c r="DH1971">
        <v>5150</v>
      </c>
      <c r="DI1971">
        <v>5150</v>
      </c>
      <c r="DJ1971">
        <v>5150</v>
      </c>
      <c r="DK1971">
        <v>2200</v>
      </c>
      <c r="DL1971">
        <v>0</v>
      </c>
      <c r="DM1971">
        <v>0</v>
      </c>
      <c r="DN1971">
        <f t="shared" si="34"/>
        <v>48550</v>
      </c>
    </row>
    <row r="1972" spans="89:118" x14ac:dyDescent="0.45">
      <c r="CK1972" t="s">
        <v>506</v>
      </c>
      <c r="CL1972" t="s">
        <v>3111</v>
      </c>
      <c r="CM1972" s="32">
        <v>0</v>
      </c>
      <c r="CN1972" s="32">
        <v>0</v>
      </c>
      <c r="CO1972" s="32">
        <v>0</v>
      </c>
      <c r="CP1972" s="32">
        <v>0</v>
      </c>
      <c r="CQ1972" s="32">
        <v>0</v>
      </c>
      <c r="CR1972" s="32">
        <v>120</v>
      </c>
      <c r="CS1972" s="32">
        <v>0</v>
      </c>
      <c r="CT1972" s="32">
        <v>0</v>
      </c>
      <c r="CU1972" s="32">
        <v>0</v>
      </c>
      <c r="CV1972" s="32">
        <v>0</v>
      </c>
      <c r="CW1972" s="32">
        <v>0</v>
      </c>
      <c r="CX1972" s="32">
        <v>0</v>
      </c>
      <c r="CZ1972" t="s">
        <v>506</v>
      </c>
      <c r="DA1972" t="s">
        <v>3111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120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f t="shared" si="34"/>
        <v>120</v>
      </c>
    </row>
    <row r="1973" spans="89:118" x14ac:dyDescent="0.45">
      <c r="CK1973" t="s">
        <v>506</v>
      </c>
      <c r="CL1973" t="s">
        <v>3100</v>
      </c>
      <c r="CM1973" s="32">
        <v>70000</v>
      </c>
      <c r="CN1973" s="32">
        <v>70000</v>
      </c>
      <c r="CO1973" s="32">
        <v>70000</v>
      </c>
      <c r="CP1973" s="32">
        <v>70000</v>
      </c>
      <c r="CQ1973" s="32">
        <v>70000</v>
      </c>
      <c r="CR1973" s="32">
        <v>70000</v>
      </c>
      <c r="CS1973" s="32">
        <v>70000</v>
      </c>
      <c r="CT1973" s="32">
        <v>70000</v>
      </c>
      <c r="CU1973" s="32">
        <v>70000</v>
      </c>
      <c r="CV1973" s="32">
        <v>70000</v>
      </c>
      <c r="CW1973" s="32">
        <v>70000</v>
      </c>
      <c r="CX1973" s="32">
        <v>70000</v>
      </c>
      <c r="CZ1973" t="s">
        <v>506</v>
      </c>
      <c r="DA1973" t="s">
        <v>3100</v>
      </c>
      <c r="DB1973">
        <v>70000</v>
      </c>
      <c r="DC1973">
        <v>70000</v>
      </c>
      <c r="DD1973">
        <v>70000</v>
      </c>
      <c r="DE1973">
        <v>70000</v>
      </c>
      <c r="DF1973">
        <v>70000</v>
      </c>
      <c r="DG1973">
        <v>70000</v>
      </c>
      <c r="DH1973">
        <v>70000</v>
      </c>
      <c r="DI1973">
        <v>70000</v>
      </c>
      <c r="DJ1973">
        <v>70000</v>
      </c>
      <c r="DK1973">
        <v>70000</v>
      </c>
      <c r="DL1973">
        <v>70000</v>
      </c>
      <c r="DM1973">
        <v>70000</v>
      </c>
      <c r="DN1973">
        <f t="shared" si="34"/>
        <v>840000</v>
      </c>
    </row>
    <row r="1974" spans="89:118" x14ac:dyDescent="0.45">
      <c r="CK1974" t="s">
        <v>506</v>
      </c>
      <c r="CL1974" t="s">
        <v>3104</v>
      </c>
      <c r="CM1974" s="32">
        <v>46000</v>
      </c>
      <c r="CN1974" s="32">
        <v>46000</v>
      </c>
      <c r="CO1974" s="32">
        <v>46000</v>
      </c>
      <c r="CP1974" s="32">
        <v>46000</v>
      </c>
      <c r="CQ1974" s="32">
        <v>46000</v>
      </c>
      <c r="CR1974" s="32">
        <v>46000</v>
      </c>
      <c r="CS1974" s="32">
        <v>46000</v>
      </c>
      <c r="CT1974" s="32">
        <v>46000</v>
      </c>
      <c r="CU1974" s="32">
        <v>46000</v>
      </c>
      <c r="CV1974" s="32">
        <v>46000</v>
      </c>
      <c r="CW1974" s="32">
        <v>46000</v>
      </c>
      <c r="CX1974" s="32">
        <v>46000</v>
      </c>
      <c r="CZ1974" t="s">
        <v>506</v>
      </c>
      <c r="DA1974" t="s">
        <v>3104</v>
      </c>
      <c r="DB1974">
        <v>46000</v>
      </c>
      <c r="DC1974">
        <v>46000</v>
      </c>
      <c r="DD1974">
        <v>46000</v>
      </c>
      <c r="DE1974">
        <v>46000</v>
      </c>
      <c r="DF1974">
        <v>46000</v>
      </c>
      <c r="DG1974">
        <v>46000</v>
      </c>
      <c r="DH1974">
        <v>46000</v>
      </c>
      <c r="DI1974">
        <v>46000</v>
      </c>
      <c r="DJ1974">
        <v>46000</v>
      </c>
      <c r="DK1974">
        <v>46000</v>
      </c>
      <c r="DL1974">
        <v>46000</v>
      </c>
      <c r="DM1974">
        <v>46000</v>
      </c>
      <c r="DN1974">
        <f t="shared" si="34"/>
        <v>552000</v>
      </c>
    </row>
    <row r="1975" spans="89:118" x14ac:dyDescent="0.45">
      <c r="CK1975" t="s">
        <v>506</v>
      </c>
      <c r="CL1975" t="s">
        <v>3112</v>
      </c>
      <c r="CM1975" s="32">
        <v>96900</v>
      </c>
      <c r="CN1975" s="32">
        <v>96900</v>
      </c>
      <c r="CO1975" s="32">
        <v>96900</v>
      </c>
      <c r="CP1975" s="32">
        <v>96900</v>
      </c>
      <c r="CQ1975" s="32">
        <v>96900</v>
      </c>
      <c r="CR1975" s="32">
        <v>96900</v>
      </c>
      <c r="CS1975" s="32">
        <v>96900</v>
      </c>
      <c r="CT1975" s="32">
        <v>96900</v>
      </c>
      <c r="CU1975" s="32">
        <v>96900</v>
      </c>
      <c r="CV1975" s="32">
        <v>96900</v>
      </c>
      <c r="CW1975" s="32">
        <v>96900</v>
      </c>
      <c r="CX1975" s="32">
        <v>96900</v>
      </c>
      <c r="CZ1975" t="s">
        <v>506</v>
      </c>
      <c r="DA1975" t="s">
        <v>3112</v>
      </c>
      <c r="DB1975">
        <v>96900</v>
      </c>
      <c r="DC1975">
        <v>96900</v>
      </c>
      <c r="DD1975">
        <v>96900</v>
      </c>
      <c r="DE1975">
        <v>96900</v>
      </c>
      <c r="DF1975">
        <v>96900</v>
      </c>
      <c r="DG1975">
        <v>96900</v>
      </c>
      <c r="DH1975">
        <v>96900</v>
      </c>
      <c r="DI1975">
        <v>96900</v>
      </c>
      <c r="DJ1975">
        <v>96900</v>
      </c>
      <c r="DK1975">
        <v>96900</v>
      </c>
      <c r="DL1975">
        <v>96900</v>
      </c>
      <c r="DM1975">
        <v>96900</v>
      </c>
      <c r="DN1975">
        <f t="shared" si="34"/>
        <v>1162800</v>
      </c>
    </row>
    <row r="1976" spans="89:118" x14ac:dyDescent="0.45">
      <c r="CK1976" t="s">
        <v>506</v>
      </c>
      <c r="CL1976" t="s">
        <v>3113</v>
      </c>
      <c r="CM1976" s="32">
        <v>32695</v>
      </c>
      <c r="CN1976" s="32">
        <v>31684</v>
      </c>
      <c r="CO1976" s="32">
        <v>33465</v>
      </c>
      <c r="CP1976" s="32">
        <v>31952</v>
      </c>
      <c r="CQ1976" s="32">
        <v>31718</v>
      </c>
      <c r="CR1976" s="32">
        <v>31962</v>
      </c>
      <c r="CS1976" s="32">
        <v>31427</v>
      </c>
      <c r="CT1976" s="32">
        <v>31329</v>
      </c>
      <c r="CU1976" s="32">
        <v>31284</v>
      </c>
      <c r="CV1976" s="32">
        <v>32076</v>
      </c>
      <c r="CW1976" s="32">
        <v>32539</v>
      </c>
      <c r="CX1976" s="32">
        <v>33874</v>
      </c>
      <c r="CZ1976" t="s">
        <v>506</v>
      </c>
      <c r="DA1976" t="s">
        <v>3113</v>
      </c>
      <c r="DB1976">
        <v>32695</v>
      </c>
      <c r="DC1976">
        <v>31684</v>
      </c>
      <c r="DD1976">
        <v>33465</v>
      </c>
      <c r="DE1976">
        <v>31952</v>
      </c>
      <c r="DF1976">
        <v>31718</v>
      </c>
      <c r="DG1976">
        <v>31962</v>
      </c>
      <c r="DH1976">
        <v>31427</v>
      </c>
      <c r="DI1976">
        <v>31329</v>
      </c>
      <c r="DJ1976">
        <v>31284</v>
      </c>
      <c r="DK1976">
        <v>32076</v>
      </c>
      <c r="DL1976">
        <v>32539</v>
      </c>
      <c r="DM1976">
        <v>33874</v>
      </c>
      <c r="DN1976">
        <f t="shared" si="34"/>
        <v>386005</v>
      </c>
    </row>
    <row r="1977" spans="89:118" x14ac:dyDescent="0.45">
      <c r="CK1977" t="s">
        <v>506</v>
      </c>
      <c r="CL1977" t="s">
        <v>3103</v>
      </c>
      <c r="CM1977" s="32">
        <v>3639</v>
      </c>
      <c r="CN1977" s="32">
        <v>3639</v>
      </c>
      <c r="CO1977" s="32">
        <v>6172</v>
      </c>
      <c r="CP1977" s="32">
        <v>4016</v>
      </c>
      <c r="CQ1977" s="32">
        <v>3756</v>
      </c>
      <c r="CR1977" s="32">
        <v>3717</v>
      </c>
      <c r="CS1977" s="32">
        <v>3639</v>
      </c>
      <c r="CT1977" s="32">
        <v>4861</v>
      </c>
      <c r="CU1977" s="32">
        <v>3639</v>
      </c>
      <c r="CV1977" s="32">
        <v>5413</v>
      </c>
      <c r="CW1977" s="32">
        <v>3600</v>
      </c>
      <c r="CX1977" s="32">
        <v>4089</v>
      </c>
      <c r="CZ1977" t="s">
        <v>506</v>
      </c>
      <c r="DA1977" t="s">
        <v>3103</v>
      </c>
      <c r="DB1977">
        <v>3639</v>
      </c>
      <c r="DC1977">
        <v>3639</v>
      </c>
      <c r="DD1977">
        <v>6172</v>
      </c>
      <c r="DE1977">
        <v>4016</v>
      </c>
      <c r="DF1977">
        <v>3756</v>
      </c>
      <c r="DG1977">
        <v>3717</v>
      </c>
      <c r="DH1977">
        <v>3639</v>
      </c>
      <c r="DI1977">
        <v>4861</v>
      </c>
      <c r="DJ1977">
        <v>3639</v>
      </c>
      <c r="DK1977">
        <v>5413</v>
      </c>
      <c r="DL1977">
        <v>3600</v>
      </c>
      <c r="DM1977">
        <v>4089</v>
      </c>
      <c r="DN1977">
        <f t="shared" si="34"/>
        <v>50180</v>
      </c>
    </row>
    <row r="1978" spans="89:118" x14ac:dyDescent="0.45">
      <c r="CK1978" t="s">
        <v>506</v>
      </c>
      <c r="CL1978" t="s">
        <v>3107</v>
      </c>
      <c r="CM1978" s="32">
        <v>4000</v>
      </c>
      <c r="CN1978" s="32">
        <v>4000</v>
      </c>
      <c r="CO1978" s="32">
        <v>4000</v>
      </c>
      <c r="CP1978" s="32">
        <v>4000</v>
      </c>
      <c r="CQ1978" s="32">
        <v>4000</v>
      </c>
      <c r="CR1978" s="32">
        <v>4000</v>
      </c>
      <c r="CS1978" s="32">
        <v>4000</v>
      </c>
      <c r="CT1978" s="32">
        <v>4000</v>
      </c>
      <c r="CU1978" s="32">
        <v>4000</v>
      </c>
      <c r="CV1978" s="32">
        <v>4000</v>
      </c>
      <c r="CW1978" s="32">
        <v>4000</v>
      </c>
      <c r="CX1978" s="32">
        <v>4000</v>
      </c>
      <c r="CZ1978" t="s">
        <v>506</v>
      </c>
      <c r="DA1978" t="s">
        <v>3107</v>
      </c>
      <c r="DB1978">
        <v>4000</v>
      </c>
      <c r="DC1978">
        <v>4000</v>
      </c>
      <c r="DD1978">
        <v>4000</v>
      </c>
      <c r="DE1978">
        <v>4000</v>
      </c>
      <c r="DF1978">
        <v>4000</v>
      </c>
      <c r="DG1978">
        <v>4000</v>
      </c>
      <c r="DH1978">
        <v>4000</v>
      </c>
      <c r="DI1978">
        <v>4000</v>
      </c>
      <c r="DJ1978">
        <v>4000</v>
      </c>
      <c r="DK1978">
        <v>4000</v>
      </c>
      <c r="DL1978">
        <v>4000</v>
      </c>
      <c r="DM1978">
        <v>4000</v>
      </c>
      <c r="DN1978">
        <f t="shared" si="34"/>
        <v>48000</v>
      </c>
    </row>
    <row r="1979" spans="89:118" x14ac:dyDescent="0.45">
      <c r="CK1979" t="s">
        <v>1043</v>
      </c>
      <c r="CL1979" t="s">
        <v>3109</v>
      </c>
      <c r="CM1979" s="32">
        <v>3130</v>
      </c>
      <c r="CN1979" s="32">
        <v>3130</v>
      </c>
      <c r="CO1979" s="32">
        <v>3130</v>
      </c>
      <c r="CP1979" s="32">
        <v>3130</v>
      </c>
      <c r="CQ1979" s="32">
        <v>3130</v>
      </c>
      <c r="CR1979" s="32">
        <v>4080</v>
      </c>
      <c r="CS1979" s="32">
        <v>3130</v>
      </c>
      <c r="CT1979" s="32">
        <v>4130</v>
      </c>
      <c r="CU1979" s="32">
        <v>4130</v>
      </c>
      <c r="CV1979" s="32">
        <v>3130</v>
      </c>
      <c r="CW1979" s="32">
        <v>0</v>
      </c>
      <c r="CX1979" s="32">
        <v>0</v>
      </c>
      <c r="CZ1979" t="s">
        <v>1043</v>
      </c>
      <c r="DA1979" t="s">
        <v>3109</v>
      </c>
      <c r="DB1979">
        <v>3130</v>
      </c>
      <c r="DC1979">
        <v>3130</v>
      </c>
      <c r="DD1979">
        <v>3130</v>
      </c>
      <c r="DE1979">
        <v>3130</v>
      </c>
      <c r="DF1979">
        <v>3130</v>
      </c>
      <c r="DG1979">
        <v>4080</v>
      </c>
      <c r="DH1979">
        <v>3130</v>
      </c>
      <c r="DI1979">
        <v>4130</v>
      </c>
      <c r="DJ1979">
        <v>4130</v>
      </c>
      <c r="DK1979">
        <v>3130</v>
      </c>
      <c r="DL1979">
        <v>0</v>
      </c>
      <c r="DM1979">
        <v>0</v>
      </c>
      <c r="DN1979">
        <f t="shared" si="34"/>
        <v>34250</v>
      </c>
    </row>
    <row r="1980" spans="89:118" x14ac:dyDescent="0.45">
      <c r="CK1980" t="s">
        <v>1043</v>
      </c>
      <c r="CL1980" t="s">
        <v>3100</v>
      </c>
      <c r="CM1980" s="32">
        <v>52209</v>
      </c>
      <c r="CN1980" s="32">
        <v>52209</v>
      </c>
      <c r="CO1980" s="32">
        <v>52209</v>
      </c>
      <c r="CP1980" s="32">
        <v>52209</v>
      </c>
      <c r="CQ1980" s="32">
        <v>52209</v>
      </c>
      <c r="CR1980" s="32">
        <v>51591</v>
      </c>
      <c r="CS1980" s="32">
        <v>50856</v>
      </c>
      <c r="CT1980" s="32">
        <v>50856</v>
      </c>
      <c r="CU1980" s="32">
        <v>50856</v>
      </c>
      <c r="CV1980" s="32">
        <v>50856</v>
      </c>
      <c r="CW1980" s="32">
        <v>78485</v>
      </c>
      <c r="CX1980" s="32">
        <v>83818</v>
      </c>
      <c r="CZ1980" t="s">
        <v>1043</v>
      </c>
      <c r="DA1980" t="s">
        <v>3100</v>
      </c>
      <c r="DB1980">
        <v>52209</v>
      </c>
      <c r="DC1980">
        <v>52209</v>
      </c>
      <c r="DD1980">
        <v>52209</v>
      </c>
      <c r="DE1980">
        <v>52209</v>
      </c>
      <c r="DF1980">
        <v>52209</v>
      </c>
      <c r="DG1980">
        <v>51591</v>
      </c>
      <c r="DH1980">
        <v>50856</v>
      </c>
      <c r="DI1980">
        <v>50856</v>
      </c>
      <c r="DJ1980">
        <v>50856</v>
      </c>
      <c r="DK1980">
        <v>50856</v>
      </c>
      <c r="DL1980">
        <v>78485</v>
      </c>
      <c r="DM1980">
        <v>83818</v>
      </c>
      <c r="DN1980">
        <f t="shared" si="34"/>
        <v>678363</v>
      </c>
    </row>
    <row r="1981" spans="89:118" x14ac:dyDescent="0.45">
      <c r="CK1981" t="s">
        <v>1043</v>
      </c>
      <c r="CL1981" t="s">
        <v>3104</v>
      </c>
      <c r="CM1981" s="32">
        <v>59705</v>
      </c>
      <c r="CN1981" s="32">
        <v>40419</v>
      </c>
      <c r="CO1981" s="32">
        <v>29705</v>
      </c>
      <c r="CP1981" s="32">
        <v>29705</v>
      </c>
      <c r="CQ1981" s="32">
        <v>29705</v>
      </c>
      <c r="CR1981" s="32">
        <v>29293</v>
      </c>
      <c r="CS1981" s="32">
        <v>29293</v>
      </c>
      <c r="CT1981" s="32">
        <v>29293</v>
      </c>
      <c r="CU1981" s="32">
        <v>29293</v>
      </c>
      <c r="CV1981" s="32">
        <v>29293</v>
      </c>
      <c r="CW1981" s="32">
        <v>29293</v>
      </c>
      <c r="CX1981" s="32">
        <v>29293</v>
      </c>
      <c r="CZ1981" t="s">
        <v>1043</v>
      </c>
      <c r="DA1981" t="s">
        <v>3104</v>
      </c>
      <c r="DB1981">
        <v>59705</v>
      </c>
      <c r="DC1981">
        <v>40419</v>
      </c>
      <c r="DD1981">
        <v>29705</v>
      </c>
      <c r="DE1981">
        <v>29705</v>
      </c>
      <c r="DF1981">
        <v>29705</v>
      </c>
      <c r="DG1981">
        <v>29293</v>
      </c>
      <c r="DH1981">
        <v>29293</v>
      </c>
      <c r="DI1981">
        <v>29293</v>
      </c>
      <c r="DJ1981">
        <v>29293</v>
      </c>
      <c r="DK1981">
        <v>29293</v>
      </c>
      <c r="DL1981">
        <v>29293</v>
      </c>
      <c r="DM1981">
        <v>29293</v>
      </c>
      <c r="DN1981">
        <f t="shared" si="34"/>
        <v>394290</v>
      </c>
    </row>
    <row r="1982" spans="89:118" x14ac:dyDescent="0.45">
      <c r="CK1982" t="s">
        <v>1043</v>
      </c>
      <c r="CL1982" t="s">
        <v>3112</v>
      </c>
      <c r="CM1982" s="32">
        <v>36856</v>
      </c>
      <c r="CN1982" s="32">
        <v>13713</v>
      </c>
      <c r="CO1982" s="32">
        <v>856</v>
      </c>
      <c r="CP1982" s="32">
        <v>856</v>
      </c>
      <c r="CQ1982" s="32">
        <v>856</v>
      </c>
      <c r="CR1982" s="32">
        <v>856</v>
      </c>
      <c r="CS1982" s="32">
        <v>856</v>
      </c>
      <c r="CT1982" s="32">
        <v>856</v>
      </c>
      <c r="CU1982" s="32">
        <v>856</v>
      </c>
      <c r="CV1982" s="32">
        <v>856</v>
      </c>
      <c r="CW1982" s="32">
        <v>856</v>
      </c>
      <c r="CX1982" s="32">
        <v>856</v>
      </c>
      <c r="CZ1982" t="s">
        <v>1043</v>
      </c>
      <c r="DA1982" t="s">
        <v>3112</v>
      </c>
      <c r="DB1982">
        <v>36856</v>
      </c>
      <c r="DC1982">
        <v>13713</v>
      </c>
      <c r="DD1982">
        <v>856</v>
      </c>
      <c r="DE1982">
        <v>856</v>
      </c>
      <c r="DF1982">
        <v>856</v>
      </c>
      <c r="DG1982">
        <v>856</v>
      </c>
      <c r="DH1982">
        <v>856</v>
      </c>
      <c r="DI1982">
        <v>856</v>
      </c>
      <c r="DJ1982">
        <v>856</v>
      </c>
      <c r="DK1982">
        <v>856</v>
      </c>
      <c r="DL1982">
        <v>856</v>
      </c>
      <c r="DM1982">
        <v>856</v>
      </c>
      <c r="DN1982">
        <f t="shared" si="34"/>
        <v>59129</v>
      </c>
    </row>
    <row r="1983" spans="89:118" x14ac:dyDescent="0.45">
      <c r="CK1983" t="s">
        <v>1043</v>
      </c>
      <c r="CL1983" t="s">
        <v>3105</v>
      </c>
      <c r="CM1983" s="32">
        <v>26000</v>
      </c>
      <c r="CN1983" s="32">
        <v>14428</v>
      </c>
      <c r="CO1983" s="32">
        <v>8000</v>
      </c>
      <c r="CP1983" s="32">
        <v>8000</v>
      </c>
      <c r="CQ1983" s="32">
        <v>8000</v>
      </c>
      <c r="CR1983" s="32">
        <v>8000</v>
      </c>
      <c r="CS1983" s="32">
        <v>8000</v>
      </c>
      <c r="CT1983" s="32">
        <v>8000</v>
      </c>
      <c r="CU1983" s="32">
        <v>8000</v>
      </c>
      <c r="CV1983" s="32">
        <v>8000</v>
      </c>
      <c r="CW1983" s="32">
        <v>8000</v>
      </c>
      <c r="CX1983" s="32">
        <v>8000</v>
      </c>
      <c r="CZ1983" t="s">
        <v>1043</v>
      </c>
      <c r="DA1983" t="s">
        <v>3105</v>
      </c>
      <c r="DB1983">
        <v>26000</v>
      </c>
      <c r="DC1983">
        <v>14428</v>
      </c>
      <c r="DD1983">
        <v>8000</v>
      </c>
      <c r="DE1983">
        <v>8000</v>
      </c>
      <c r="DF1983">
        <v>8000</v>
      </c>
      <c r="DG1983">
        <v>8000</v>
      </c>
      <c r="DH1983">
        <v>8000</v>
      </c>
      <c r="DI1983">
        <v>8000</v>
      </c>
      <c r="DJ1983">
        <v>8000</v>
      </c>
      <c r="DK1983">
        <v>8000</v>
      </c>
      <c r="DL1983">
        <v>8000</v>
      </c>
      <c r="DM1983">
        <v>8000</v>
      </c>
      <c r="DN1983">
        <f t="shared" si="34"/>
        <v>120428</v>
      </c>
    </row>
    <row r="1984" spans="89:118" x14ac:dyDescent="0.45">
      <c r="CK1984" t="s">
        <v>1043</v>
      </c>
      <c r="CL1984" t="s">
        <v>3101</v>
      </c>
      <c r="CM1984" s="32">
        <v>-445</v>
      </c>
      <c r="CN1984" s="32">
        <v>20776</v>
      </c>
      <c r="CO1984" s="32">
        <v>-8445</v>
      </c>
      <c r="CP1984" s="32">
        <v>-8505</v>
      </c>
      <c r="CQ1984" s="32">
        <v>-8505</v>
      </c>
      <c r="CR1984" s="32">
        <v>-7995</v>
      </c>
      <c r="CS1984" s="32">
        <v>-7995</v>
      </c>
      <c r="CT1984" s="32">
        <v>-7995</v>
      </c>
      <c r="CU1984" s="32">
        <v>-7995</v>
      </c>
      <c r="CV1984" s="32">
        <v>-7995</v>
      </c>
      <c r="CW1984" s="32">
        <v>-7204</v>
      </c>
      <c r="CX1984" s="32">
        <v>-7037</v>
      </c>
      <c r="CZ1984" t="s">
        <v>1043</v>
      </c>
      <c r="DA1984" t="s">
        <v>3101</v>
      </c>
      <c r="DB1984">
        <v>-445</v>
      </c>
      <c r="DC1984">
        <v>20776</v>
      </c>
      <c r="DD1984">
        <v>-8445</v>
      </c>
      <c r="DE1984">
        <v>-8505</v>
      </c>
      <c r="DF1984">
        <v>-8505</v>
      </c>
      <c r="DG1984">
        <v>-7995</v>
      </c>
      <c r="DH1984">
        <v>-7995</v>
      </c>
      <c r="DI1984">
        <v>-7995</v>
      </c>
      <c r="DJ1984">
        <v>-7995</v>
      </c>
      <c r="DK1984">
        <v>-7995</v>
      </c>
      <c r="DL1984">
        <v>-7204</v>
      </c>
      <c r="DM1984">
        <v>-7037</v>
      </c>
      <c r="DN1984">
        <f t="shared" si="34"/>
        <v>-59340</v>
      </c>
    </row>
    <row r="1985" spans="89:118" x14ac:dyDescent="0.45">
      <c r="CK1985" t="s">
        <v>1043</v>
      </c>
      <c r="CL1985" t="s">
        <v>3103</v>
      </c>
      <c r="CM1985" s="32">
        <v>14191</v>
      </c>
      <c r="CN1985" s="32">
        <v>15468</v>
      </c>
      <c r="CO1985" s="32">
        <v>16149</v>
      </c>
      <c r="CP1985" s="32">
        <v>15700</v>
      </c>
      <c r="CQ1985" s="32">
        <v>17048</v>
      </c>
      <c r="CR1985" s="32">
        <v>18237</v>
      </c>
      <c r="CS1985" s="32">
        <v>15973</v>
      </c>
      <c r="CT1985" s="32">
        <v>15888</v>
      </c>
      <c r="CU1985" s="32">
        <v>15902</v>
      </c>
      <c r="CV1985" s="32">
        <v>16120</v>
      </c>
      <c r="CW1985" s="32">
        <v>15374</v>
      </c>
      <c r="CX1985" s="32">
        <v>14749</v>
      </c>
      <c r="CZ1985" t="s">
        <v>1043</v>
      </c>
      <c r="DA1985" t="s">
        <v>3103</v>
      </c>
      <c r="DB1985">
        <v>14191</v>
      </c>
      <c r="DC1985">
        <v>15468</v>
      </c>
      <c r="DD1985">
        <v>16149</v>
      </c>
      <c r="DE1985">
        <v>15700</v>
      </c>
      <c r="DF1985">
        <v>17048</v>
      </c>
      <c r="DG1985">
        <v>18237</v>
      </c>
      <c r="DH1985">
        <v>15973</v>
      </c>
      <c r="DI1985">
        <v>15888</v>
      </c>
      <c r="DJ1985">
        <v>15902</v>
      </c>
      <c r="DK1985">
        <v>16120</v>
      </c>
      <c r="DL1985">
        <v>15374</v>
      </c>
      <c r="DM1985">
        <v>14749</v>
      </c>
      <c r="DN1985">
        <f t="shared" si="34"/>
        <v>190799</v>
      </c>
    </row>
    <row r="1986" spans="89:118" x14ac:dyDescent="0.45">
      <c r="CK1986" t="s">
        <v>1043</v>
      </c>
      <c r="CL1986" t="s">
        <v>3107</v>
      </c>
      <c r="CM1986" s="32">
        <v>4200</v>
      </c>
      <c r="CN1986" s="32">
        <v>4200</v>
      </c>
      <c r="CO1986" s="32">
        <v>4200</v>
      </c>
      <c r="CP1986" s="32">
        <v>4200</v>
      </c>
      <c r="CQ1986" s="32">
        <v>4200</v>
      </c>
      <c r="CR1986" s="32">
        <v>4200</v>
      </c>
      <c r="CS1986" s="32">
        <v>4200</v>
      </c>
      <c r="CT1986" s="32">
        <v>4200</v>
      </c>
      <c r="CU1986" s="32">
        <v>4200</v>
      </c>
      <c r="CV1986" s="32">
        <v>4200</v>
      </c>
      <c r="CW1986" s="32">
        <v>4200</v>
      </c>
      <c r="CX1986" s="32">
        <v>4200</v>
      </c>
      <c r="CZ1986" t="s">
        <v>1043</v>
      </c>
      <c r="DA1986" t="s">
        <v>3107</v>
      </c>
      <c r="DB1986">
        <v>4200</v>
      </c>
      <c r="DC1986">
        <v>4200</v>
      </c>
      <c r="DD1986">
        <v>4200</v>
      </c>
      <c r="DE1986">
        <v>4200</v>
      </c>
      <c r="DF1986">
        <v>4200</v>
      </c>
      <c r="DG1986">
        <v>4200</v>
      </c>
      <c r="DH1986">
        <v>4200</v>
      </c>
      <c r="DI1986">
        <v>4200</v>
      </c>
      <c r="DJ1986">
        <v>4200</v>
      </c>
      <c r="DK1986">
        <v>4200</v>
      </c>
      <c r="DL1986">
        <v>4200</v>
      </c>
      <c r="DM1986">
        <v>4200</v>
      </c>
      <c r="DN1986">
        <f t="shared" si="34"/>
        <v>50400</v>
      </c>
    </row>
    <row r="1987" spans="89:118" x14ac:dyDescent="0.45">
      <c r="CK1987" t="s">
        <v>459</v>
      </c>
      <c r="CL1987" t="s">
        <v>3111</v>
      </c>
      <c r="CM1987" s="32">
        <v>16000</v>
      </c>
      <c r="CN1987" s="32">
        <v>16000</v>
      </c>
      <c r="CO1987" s="32">
        <v>16000</v>
      </c>
      <c r="CP1987" s="32">
        <v>17000</v>
      </c>
      <c r="CQ1987" s="32">
        <v>16000</v>
      </c>
      <c r="CR1987" s="32">
        <v>16000</v>
      </c>
      <c r="CS1987" s="32">
        <v>17000</v>
      </c>
      <c r="CT1987" s="32">
        <v>16000</v>
      </c>
      <c r="CU1987" s="32">
        <v>17000</v>
      </c>
      <c r="CV1987" s="32">
        <v>16000</v>
      </c>
      <c r="CW1987" s="32">
        <v>16000</v>
      </c>
      <c r="CX1987" s="32">
        <v>16000</v>
      </c>
      <c r="CZ1987" t="s">
        <v>459</v>
      </c>
      <c r="DA1987" t="s">
        <v>3111</v>
      </c>
      <c r="DB1987">
        <v>16000</v>
      </c>
      <c r="DC1987">
        <v>16000</v>
      </c>
      <c r="DD1987">
        <v>16000</v>
      </c>
      <c r="DE1987">
        <v>17000</v>
      </c>
      <c r="DF1987">
        <v>16000</v>
      </c>
      <c r="DG1987">
        <v>16000</v>
      </c>
      <c r="DH1987">
        <v>17000</v>
      </c>
      <c r="DI1987">
        <v>16000</v>
      </c>
      <c r="DJ1987">
        <v>17000</v>
      </c>
      <c r="DK1987">
        <v>16000</v>
      </c>
      <c r="DL1987">
        <v>16000</v>
      </c>
      <c r="DM1987">
        <v>16000</v>
      </c>
      <c r="DN1987">
        <f t="shared" si="34"/>
        <v>195000</v>
      </c>
    </row>
    <row r="1988" spans="89:118" x14ac:dyDescent="0.45">
      <c r="CK1988" t="s">
        <v>459</v>
      </c>
      <c r="CL1988" t="s">
        <v>3100</v>
      </c>
      <c r="CM1988" s="32">
        <v>75600</v>
      </c>
      <c r="CN1988" s="32">
        <v>75600</v>
      </c>
      <c r="CO1988" s="32">
        <v>75600</v>
      </c>
      <c r="CP1988" s="32">
        <v>75600</v>
      </c>
      <c r="CQ1988" s="32">
        <v>75600</v>
      </c>
      <c r="CR1988" s="32">
        <v>75600</v>
      </c>
      <c r="CS1988" s="32">
        <v>75600</v>
      </c>
      <c r="CT1988" s="32">
        <v>75600</v>
      </c>
      <c r="CU1988" s="32">
        <v>75600</v>
      </c>
      <c r="CV1988" s="32">
        <v>75600</v>
      </c>
      <c r="CW1988" s="32">
        <v>75600</v>
      </c>
      <c r="CX1988" s="32">
        <v>75600</v>
      </c>
      <c r="CZ1988" t="s">
        <v>459</v>
      </c>
      <c r="DA1988" t="s">
        <v>3100</v>
      </c>
      <c r="DB1988">
        <v>75600</v>
      </c>
      <c r="DC1988">
        <v>75600</v>
      </c>
      <c r="DD1988">
        <v>75600</v>
      </c>
      <c r="DE1988">
        <v>75600</v>
      </c>
      <c r="DF1988">
        <v>75600</v>
      </c>
      <c r="DG1988">
        <v>75600</v>
      </c>
      <c r="DH1988">
        <v>75600</v>
      </c>
      <c r="DI1988">
        <v>75600</v>
      </c>
      <c r="DJ1988">
        <v>75600</v>
      </c>
      <c r="DK1988">
        <v>75600</v>
      </c>
      <c r="DL1988">
        <v>75600</v>
      </c>
      <c r="DM1988">
        <v>75600</v>
      </c>
      <c r="DN1988">
        <f t="shared" si="34"/>
        <v>907200</v>
      </c>
    </row>
    <row r="1989" spans="89:118" x14ac:dyDescent="0.45">
      <c r="CK1989" t="s">
        <v>459</v>
      </c>
      <c r="CL1989" t="s">
        <v>3781</v>
      </c>
      <c r="CM1989" s="32">
        <v>126048</v>
      </c>
      <c r="CN1989" s="32">
        <v>126048</v>
      </c>
      <c r="CO1989" s="32">
        <v>126048</v>
      </c>
      <c r="CP1989" s="32">
        <v>126048</v>
      </c>
      <c r="CQ1989" s="32">
        <v>126048</v>
      </c>
      <c r="CR1989" s="32">
        <v>126048</v>
      </c>
      <c r="CS1989" s="32">
        <v>126048</v>
      </c>
      <c r="CT1989" s="32">
        <v>126048</v>
      </c>
      <c r="CU1989" s="32">
        <v>126048</v>
      </c>
      <c r="CV1989" s="32">
        <v>126048</v>
      </c>
      <c r="CW1989" s="32">
        <v>126048</v>
      </c>
      <c r="CX1989" s="32">
        <v>126048</v>
      </c>
      <c r="CZ1989" t="s">
        <v>459</v>
      </c>
      <c r="DA1989" t="s">
        <v>3781</v>
      </c>
      <c r="DB1989">
        <v>126048</v>
      </c>
      <c r="DC1989">
        <v>126048</v>
      </c>
      <c r="DD1989">
        <v>126048</v>
      </c>
      <c r="DE1989">
        <v>126048</v>
      </c>
      <c r="DF1989">
        <v>126048</v>
      </c>
      <c r="DG1989">
        <v>126048</v>
      </c>
      <c r="DH1989">
        <v>126048</v>
      </c>
      <c r="DI1989">
        <v>126048</v>
      </c>
      <c r="DJ1989">
        <v>126048</v>
      </c>
      <c r="DK1989">
        <v>126048</v>
      </c>
      <c r="DL1989">
        <v>126048</v>
      </c>
      <c r="DM1989">
        <v>126048</v>
      </c>
      <c r="DN1989">
        <f t="shared" ref="DN1989:DN2052" si="35">SUM(DB1989:DM1989)</f>
        <v>1512576</v>
      </c>
    </row>
    <row r="1990" spans="89:118" x14ac:dyDescent="0.45">
      <c r="CK1990" t="s">
        <v>459</v>
      </c>
      <c r="CL1990" t="s">
        <v>3103</v>
      </c>
      <c r="CM1990" s="32">
        <v>38576</v>
      </c>
      <c r="CN1990" s="32">
        <v>42526</v>
      </c>
      <c r="CO1990" s="32">
        <v>40598</v>
      </c>
      <c r="CP1990" s="32">
        <v>36937</v>
      </c>
      <c r="CQ1990" s="32">
        <v>31914</v>
      </c>
      <c r="CR1990" s="32">
        <v>32363</v>
      </c>
      <c r="CS1990" s="32">
        <v>35529</v>
      </c>
      <c r="CT1990" s="32">
        <v>32306</v>
      </c>
      <c r="CU1990" s="32">
        <v>32748</v>
      </c>
      <c r="CV1990" s="32">
        <v>27558</v>
      </c>
      <c r="CW1990" s="32">
        <v>28576</v>
      </c>
      <c r="CX1990" s="32">
        <v>32184</v>
      </c>
      <c r="CZ1990" t="s">
        <v>459</v>
      </c>
      <c r="DA1990" t="s">
        <v>3103</v>
      </c>
      <c r="DB1990">
        <v>38576</v>
      </c>
      <c r="DC1990">
        <v>42526</v>
      </c>
      <c r="DD1990">
        <v>40598</v>
      </c>
      <c r="DE1990">
        <v>36937</v>
      </c>
      <c r="DF1990">
        <v>31914</v>
      </c>
      <c r="DG1990">
        <v>32363</v>
      </c>
      <c r="DH1990">
        <v>35529</v>
      </c>
      <c r="DI1990">
        <v>32306</v>
      </c>
      <c r="DJ1990">
        <v>32748</v>
      </c>
      <c r="DK1990">
        <v>27558</v>
      </c>
      <c r="DL1990">
        <v>28576</v>
      </c>
      <c r="DM1990">
        <v>32184</v>
      </c>
      <c r="DN1990">
        <f t="shared" si="35"/>
        <v>411815</v>
      </c>
    </row>
    <row r="1991" spans="89:118" x14ac:dyDescent="0.45">
      <c r="CK1991" t="s">
        <v>459</v>
      </c>
      <c r="CL1991" t="s">
        <v>3107</v>
      </c>
      <c r="CM1991" s="32">
        <v>24000</v>
      </c>
      <c r="CN1991" s="32">
        <v>24000</v>
      </c>
      <c r="CO1991" s="32">
        <v>24000</v>
      </c>
      <c r="CP1991" s="32">
        <v>24000</v>
      </c>
      <c r="CQ1991" s="32">
        <v>24000</v>
      </c>
      <c r="CR1991" s="32">
        <v>24000</v>
      </c>
      <c r="CS1991" s="32">
        <v>24000</v>
      </c>
      <c r="CT1991" s="32">
        <v>24000</v>
      </c>
      <c r="CU1991" s="32">
        <v>24000</v>
      </c>
      <c r="CV1991" s="32">
        <v>24000</v>
      </c>
      <c r="CW1991" s="32">
        <v>24000</v>
      </c>
      <c r="CX1991" s="32">
        <v>24000</v>
      </c>
      <c r="CZ1991" t="s">
        <v>459</v>
      </c>
      <c r="DA1991" t="s">
        <v>3107</v>
      </c>
      <c r="DB1991">
        <v>24000</v>
      </c>
      <c r="DC1991">
        <v>24000</v>
      </c>
      <c r="DD1991">
        <v>24000</v>
      </c>
      <c r="DE1991">
        <v>24000</v>
      </c>
      <c r="DF1991">
        <v>24000</v>
      </c>
      <c r="DG1991">
        <v>24000</v>
      </c>
      <c r="DH1991">
        <v>24000</v>
      </c>
      <c r="DI1991">
        <v>24000</v>
      </c>
      <c r="DJ1991">
        <v>24000</v>
      </c>
      <c r="DK1991">
        <v>24000</v>
      </c>
      <c r="DL1991">
        <v>24000</v>
      </c>
      <c r="DM1991">
        <v>24000</v>
      </c>
      <c r="DN1991">
        <f t="shared" si="35"/>
        <v>288000</v>
      </c>
    </row>
    <row r="1992" spans="89:118" x14ac:dyDescent="0.45">
      <c r="CK1992" t="s">
        <v>336</v>
      </c>
      <c r="CL1992" t="s">
        <v>3109</v>
      </c>
      <c r="CM1992" s="32">
        <v>11170</v>
      </c>
      <c r="CN1992" s="32">
        <v>11170</v>
      </c>
      <c r="CO1992" s="32">
        <v>0</v>
      </c>
      <c r="CP1992" s="32">
        <v>0</v>
      </c>
      <c r="CQ1992" s="32">
        <v>0</v>
      </c>
      <c r="CR1992" s="32">
        <v>0</v>
      </c>
      <c r="CS1992" s="32">
        <v>0</v>
      </c>
      <c r="CT1992" s="32">
        <v>0</v>
      </c>
      <c r="CU1992" s="32">
        <v>0</v>
      </c>
      <c r="CV1992" s="32">
        <v>0</v>
      </c>
      <c r="CW1992" s="32">
        <v>0</v>
      </c>
      <c r="CX1992" s="32">
        <v>0</v>
      </c>
      <c r="CZ1992" t="s">
        <v>336</v>
      </c>
      <c r="DA1992" t="s">
        <v>3109</v>
      </c>
      <c r="DB1992">
        <v>11170</v>
      </c>
      <c r="DC1992">
        <v>11170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f t="shared" si="35"/>
        <v>22340</v>
      </c>
    </row>
    <row r="1993" spans="89:118" x14ac:dyDescent="0.45">
      <c r="CK1993" t="s">
        <v>336</v>
      </c>
      <c r="CL1993" t="s">
        <v>3108</v>
      </c>
      <c r="CM1993" s="32">
        <v>46822</v>
      </c>
      <c r="CN1993" s="32">
        <v>54500</v>
      </c>
      <c r="CO1993" s="32">
        <v>54500</v>
      </c>
      <c r="CP1993" s="32">
        <v>54500</v>
      </c>
      <c r="CQ1993" s="32">
        <v>54500</v>
      </c>
      <c r="CR1993" s="32">
        <v>66167</v>
      </c>
      <c r="CS1993" s="32">
        <v>70726</v>
      </c>
      <c r="CT1993" s="32">
        <v>54500</v>
      </c>
      <c r="CU1993" s="32">
        <v>89255</v>
      </c>
      <c r="CV1993" s="32">
        <v>40500</v>
      </c>
      <c r="CW1993" s="32">
        <v>40500</v>
      </c>
      <c r="CX1993" s="32">
        <v>54048</v>
      </c>
      <c r="CZ1993" t="s">
        <v>336</v>
      </c>
      <c r="DA1993" t="s">
        <v>3108</v>
      </c>
      <c r="DB1993">
        <v>46822</v>
      </c>
      <c r="DC1993">
        <v>54500</v>
      </c>
      <c r="DD1993">
        <v>54500</v>
      </c>
      <c r="DE1993">
        <v>54500</v>
      </c>
      <c r="DF1993">
        <v>54500</v>
      </c>
      <c r="DG1993">
        <v>66167</v>
      </c>
      <c r="DH1993">
        <v>70726</v>
      </c>
      <c r="DI1993">
        <v>54500</v>
      </c>
      <c r="DJ1993">
        <v>89255</v>
      </c>
      <c r="DK1993">
        <v>40500</v>
      </c>
      <c r="DL1993">
        <v>40500</v>
      </c>
      <c r="DM1993">
        <v>54048</v>
      </c>
      <c r="DN1993">
        <f t="shared" si="35"/>
        <v>680518</v>
      </c>
    </row>
    <row r="1994" spans="89:118" x14ac:dyDescent="0.45">
      <c r="CK1994" t="s">
        <v>336</v>
      </c>
      <c r="CL1994" t="s">
        <v>3115</v>
      </c>
      <c r="CM1994" s="32">
        <v>0</v>
      </c>
      <c r="CN1994" s="32">
        <v>0</v>
      </c>
      <c r="CO1994" s="32">
        <v>0</v>
      </c>
      <c r="CP1994" s="32">
        <v>0</v>
      </c>
      <c r="CQ1994" s="32">
        <v>0</v>
      </c>
      <c r="CR1994" s="32">
        <v>0</v>
      </c>
      <c r="CS1994" s="32">
        <v>0</v>
      </c>
      <c r="CT1994" s="32">
        <v>0</v>
      </c>
      <c r="CU1994" s="32">
        <v>0</v>
      </c>
      <c r="CV1994" s="32">
        <v>0</v>
      </c>
      <c r="CW1994" s="32">
        <v>13462.17</v>
      </c>
      <c r="CX1994" s="32">
        <v>24101.362000000001</v>
      </c>
      <c r="CZ1994" t="s">
        <v>336</v>
      </c>
      <c r="DA1994" t="s">
        <v>3115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13462.17</v>
      </c>
      <c r="DM1994">
        <v>24101.362000000001</v>
      </c>
      <c r="DN1994">
        <f t="shared" si="35"/>
        <v>37563.531999999999</v>
      </c>
    </row>
    <row r="1995" spans="89:118" x14ac:dyDescent="0.45">
      <c r="CK1995" t="s">
        <v>336</v>
      </c>
      <c r="CL1995" t="s">
        <v>3100</v>
      </c>
      <c r="CM1995" s="32">
        <v>68798</v>
      </c>
      <c r="CN1995" s="32">
        <v>112250</v>
      </c>
      <c r="CO1995" s="32">
        <v>61555</v>
      </c>
      <c r="CP1995" s="32">
        <v>0</v>
      </c>
      <c r="CQ1995" s="32">
        <v>0</v>
      </c>
      <c r="CR1995" s="32">
        <v>0</v>
      </c>
      <c r="CS1995" s="32">
        <v>0</v>
      </c>
      <c r="CT1995" s="32">
        <v>0</v>
      </c>
      <c r="CU1995" s="32">
        <v>0</v>
      </c>
      <c r="CV1995" s="32">
        <v>2511</v>
      </c>
      <c r="CW1995" s="32">
        <v>48962</v>
      </c>
      <c r="CX1995" s="32">
        <v>48962</v>
      </c>
      <c r="CZ1995" t="s">
        <v>336</v>
      </c>
      <c r="DA1995" t="s">
        <v>3100</v>
      </c>
      <c r="DB1995">
        <v>68798</v>
      </c>
      <c r="DC1995">
        <v>112250</v>
      </c>
      <c r="DD1995">
        <v>61555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2511</v>
      </c>
      <c r="DL1995">
        <v>48962</v>
      </c>
      <c r="DM1995">
        <v>48962</v>
      </c>
      <c r="DN1995">
        <f t="shared" si="35"/>
        <v>343038</v>
      </c>
    </row>
    <row r="1996" spans="89:118" x14ac:dyDescent="0.45">
      <c r="CK1996" t="s">
        <v>336</v>
      </c>
      <c r="CL1996" t="s">
        <v>3104</v>
      </c>
      <c r="CM1996" s="32">
        <v>26078</v>
      </c>
      <c r="CN1996" s="32">
        <v>42550</v>
      </c>
      <c r="CO1996" s="32">
        <v>23333</v>
      </c>
      <c r="CP1996" s="32">
        <v>0</v>
      </c>
      <c r="CQ1996" s="32">
        <v>0</v>
      </c>
      <c r="CR1996" s="32">
        <v>0</v>
      </c>
      <c r="CS1996" s="32">
        <v>0</v>
      </c>
      <c r="CT1996" s="32">
        <v>0</v>
      </c>
      <c r="CU1996" s="32">
        <v>0</v>
      </c>
      <c r="CV1996" s="32">
        <v>0</v>
      </c>
      <c r="CW1996" s="32">
        <v>0</v>
      </c>
      <c r="CX1996" s="32">
        <v>0</v>
      </c>
      <c r="CZ1996" t="s">
        <v>336</v>
      </c>
      <c r="DA1996" t="s">
        <v>3104</v>
      </c>
      <c r="DB1996">
        <v>26078</v>
      </c>
      <c r="DC1996">
        <v>42550</v>
      </c>
      <c r="DD1996">
        <v>23333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f t="shared" si="35"/>
        <v>91961</v>
      </c>
    </row>
    <row r="1997" spans="89:118" x14ac:dyDescent="0.45">
      <c r="CK1997" t="s">
        <v>336</v>
      </c>
      <c r="CL1997" t="s">
        <v>3112</v>
      </c>
      <c r="CM1997" s="32">
        <v>34200</v>
      </c>
      <c r="CN1997" s="32">
        <v>34200</v>
      </c>
      <c r="CO1997" s="32">
        <v>34200</v>
      </c>
      <c r="CP1997" s="32">
        <v>34200</v>
      </c>
      <c r="CQ1997" s="32">
        <v>34200</v>
      </c>
      <c r="CR1997" s="32">
        <v>34200</v>
      </c>
      <c r="CS1997" s="32">
        <v>34200</v>
      </c>
      <c r="CT1997" s="32">
        <v>34200</v>
      </c>
      <c r="CU1997" s="32">
        <v>3420</v>
      </c>
      <c r="CV1997" s="32">
        <v>0</v>
      </c>
      <c r="CW1997" s="32">
        <v>0</v>
      </c>
      <c r="CX1997" s="32">
        <v>0</v>
      </c>
      <c r="CZ1997" t="s">
        <v>336</v>
      </c>
      <c r="DA1997" t="s">
        <v>3112</v>
      </c>
      <c r="DB1997">
        <v>34200</v>
      </c>
      <c r="DC1997">
        <v>34200</v>
      </c>
      <c r="DD1997">
        <v>34200</v>
      </c>
      <c r="DE1997">
        <v>34200</v>
      </c>
      <c r="DF1997">
        <v>34200</v>
      </c>
      <c r="DG1997">
        <v>34200</v>
      </c>
      <c r="DH1997">
        <v>34200</v>
      </c>
      <c r="DI1997">
        <v>34200</v>
      </c>
      <c r="DJ1997">
        <v>3420</v>
      </c>
      <c r="DK1997">
        <v>0</v>
      </c>
      <c r="DL1997">
        <v>0</v>
      </c>
      <c r="DM1997">
        <v>0</v>
      </c>
      <c r="DN1997">
        <f t="shared" si="35"/>
        <v>277020</v>
      </c>
    </row>
    <row r="1998" spans="89:118" x14ac:dyDescent="0.45">
      <c r="CK1998" t="s">
        <v>336</v>
      </c>
      <c r="CL1998" t="s">
        <v>3102</v>
      </c>
      <c r="CM1998" s="32">
        <v>48000</v>
      </c>
      <c r="CN1998" s="32">
        <v>48000</v>
      </c>
      <c r="CO1998" s="32">
        <v>48000</v>
      </c>
      <c r="CP1998" s="32">
        <v>48000</v>
      </c>
      <c r="CQ1998" s="32">
        <v>48000</v>
      </c>
      <c r="CR1998" s="32">
        <v>48000</v>
      </c>
      <c r="CS1998" s="32">
        <v>48000</v>
      </c>
      <c r="CT1998" s="32">
        <v>48000</v>
      </c>
      <c r="CU1998" s="32">
        <v>48000</v>
      </c>
      <c r="CV1998" s="32">
        <v>48000</v>
      </c>
      <c r="CW1998" s="32">
        <v>48000</v>
      </c>
      <c r="CX1998" s="32">
        <v>48000</v>
      </c>
      <c r="CZ1998" t="s">
        <v>336</v>
      </c>
      <c r="DA1998" t="s">
        <v>3102</v>
      </c>
      <c r="DB1998">
        <v>48000</v>
      </c>
      <c r="DC1998">
        <v>48000</v>
      </c>
      <c r="DD1998">
        <v>48000</v>
      </c>
      <c r="DE1998">
        <v>48000</v>
      </c>
      <c r="DF1998">
        <v>48000</v>
      </c>
      <c r="DG1998">
        <v>48000</v>
      </c>
      <c r="DH1998">
        <v>48000</v>
      </c>
      <c r="DI1998">
        <v>48000</v>
      </c>
      <c r="DJ1998">
        <v>48000</v>
      </c>
      <c r="DK1998">
        <v>48000</v>
      </c>
      <c r="DL1998">
        <v>48000</v>
      </c>
      <c r="DM1998">
        <v>48000</v>
      </c>
      <c r="DN1998">
        <f t="shared" si="35"/>
        <v>576000</v>
      </c>
    </row>
    <row r="1999" spans="89:118" x14ac:dyDescent="0.45">
      <c r="CK1999" t="s">
        <v>336</v>
      </c>
      <c r="CL1999" t="s">
        <v>3101</v>
      </c>
      <c r="CM1999" s="32">
        <v>7968</v>
      </c>
      <c r="CN1999" s="32">
        <v>13000</v>
      </c>
      <c r="CO1999" s="32">
        <v>7128</v>
      </c>
      <c r="CP1999" s="32">
        <v>0</v>
      </c>
      <c r="CQ1999" s="32">
        <v>0</v>
      </c>
      <c r="CR1999" s="32">
        <v>0</v>
      </c>
      <c r="CS1999" s="32">
        <v>0</v>
      </c>
      <c r="CT1999" s="32">
        <v>0</v>
      </c>
      <c r="CU1999" s="32">
        <v>0</v>
      </c>
      <c r="CV1999" s="32">
        <v>0</v>
      </c>
      <c r="CW1999" s="32">
        <v>0</v>
      </c>
      <c r="CX1999" s="32">
        <v>0</v>
      </c>
      <c r="CZ1999" t="s">
        <v>336</v>
      </c>
      <c r="DA1999" t="s">
        <v>3101</v>
      </c>
      <c r="DB1999">
        <v>7968</v>
      </c>
      <c r="DC1999">
        <v>13000</v>
      </c>
      <c r="DD1999">
        <v>7128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f t="shared" si="35"/>
        <v>28096</v>
      </c>
    </row>
    <row r="2000" spans="89:118" x14ac:dyDescent="0.45">
      <c r="CK2000" t="s">
        <v>336</v>
      </c>
      <c r="CL2000" t="s">
        <v>3103</v>
      </c>
      <c r="CM2000" s="32">
        <v>33677</v>
      </c>
      <c r="CN2000" s="32">
        <v>34877</v>
      </c>
      <c r="CO2000" s="32">
        <v>34613</v>
      </c>
      <c r="CP2000" s="32">
        <v>34496</v>
      </c>
      <c r="CQ2000" s="32">
        <v>33989</v>
      </c>
      <c r="CR2000" s="32">
        <v>34340</v>
      </c>
      <c r="CS2000" s="32">
        <v>33677</v>
      </c>
      <c r="CT2000" s="32">
        <v>33677</v>
      </c>
      <c r="CU2000" s="32">
        <v>8375</v>
      </c>
      <c r="CV2000" s="32">
        <v>5200</v>
      </c>
      <c r="CW2000" s="32">
        <v>42353</v>
      </c>
      <c r="CX2000" s="32">
        <v>10439</v>
      </c>
      <c r="CZ2000" t="s">
        <v>336</v>
      </c>
      <c r="DA2000" t="s">
        <v>3103</v>
      </c>
      <c r="DB2000">
        <v>33677</v>
      </c>
      <c r="DC2000">
        <v>34877</v>
      </c>
      <c r="DD2000">
        <v>34613</v>
      </c>
      <c r="DE2000">
        <v>34496</v>
      </c>
      <c r="DF2000">
        <v>33989</v>
      </c>
      <c r="DG2000">
        <v>34340</v>
      </c>
      <c r="DH2000">
        <v>33677</v>
      </c>
      <c r="DI2000">
        <v>33677</v>
      </c>
      <c r="DJ2000">
        <v>8375</v>
      </c>
      <c r="DK2000">
        <v>5200</v>
      </c>
      <c r="DL2000">
        <v>42353</v>
      </c>
      <c r="DM2000">
        <v>10439</v>
      </c>
      <c r="DN2000">
        <f t="shared" si="35"/>
        <v>339713</v>
      </c>
    </row>
    <row r="2001" spans="89:118" x14ac:dyDescent="0.45">
      <c r="CK2001" t="s">
        <v>336</v>
      </c>
      <c r="CL2001" t="s">
        <v>3107</v>
      </c>
      <c r="CM2001" s="32">
        <v>2200</v>
      </c>
      <c r="CN2001" s="32">
        <v>2200</v>
      </c>
      <c r="CO2001" s="32">
        <v>2200</v>
      </c>
      <c r="CP2001" s="32">
        <v>2200</v>
      </c>
      <c r="CQ2001" s="32">
        <v>2200</v>
      </c>
      <c r="CR2001" s="32">
        <v>2200</v>
      </c>
      <c r="CS2001" s="32">
        <v>2200</v>
      </c>
      <c r="CT2001" s="32">
        <v>2200</v>
      </c>
      <c r="CU2001" s="32">
        <v>293</v>
      </c>
      <c r="CV2001" s="32">
        <v>0</v>
      </c>
      <c r="CW2001" s="32">
        <v>0</v>
      </c>
      <c r="CX2001" s="32">
        <v>0</v>
      </c>
      <c r="CZ2001" t="s">
        <v>336</v>
      </c>
      <c r="DA2001" t="s">
        <v>3107</v>
      </c>
      <c r="DB2001">
        <v>2200</v>
      </c>
      <c r="DC2001">
        <v>2200</v>
      </c>
      <c r="DD2001">
        <v>2200</v>
      </c>
      <c r="DE2001">
        <v>2200</v>
      </c>
      <c r="DF2001">
        <v>2200</v>
      </c>
      <c r="DG2001">
        <v>2200</v>
      </c>
      <c r="DH2001">
        <v>2200</v>
      </c>
      <c r="DI2001">
        <v>2200</v>
      </c>
      <c r="DJ2001">
        <v>293</v>
      </c>
      <c r="DK2001">
        <v>0</v>
      </c>
      <c r="DL2001">
        <v>0</v>
      </c>
      <c r="DM2001">
        <v>0</v>
      </c>
      <c r="DN2001">
        <f t="shared" si="35"/>
        <v>17893</v>
      </c>
    </row>
    <row r="2002" spans="89:118" x14ac:dyDescent="0.45">
      <c r="CK2002" t="s">
        <v>705</v>
      </c>
      <c r="CL2002" t="s">
        <v>3108</v>
      </c>
      <c r="CM2002" s="32">
        <v>0</v>
      </c>
      <c r="CN2002" s="32">
        <v>0</v>
      </c>
      <c r="CO2002" s="32">
        <v>0</v>
      </c>
      <c r="CP2002" s="32">
        <v>-280</v>
      </c>
      <c r="CQ2002" s="32">
        <v>2120</v>
      </c>
      <c r="CR2002" s="32">
        <v>2120</v>
      </c>
      <c r="CS2002" s="32">
        <v>2120</v>
      </c>
      <c r="CT2002" s="32">
        <v>2120</v>
      </c>
      <c r="CU2002" s="32">
        <v>2120</v>
      </c>
      <c r="CV2002" s="32">
        <v>2120</v>
      </c>
      <c r="CW2002" s="32">
        <v>2120</v>
      </c>
      <c r="CX2002" s="32">
        <v>2120</v>
      </c>
      <c r="CZ2002" t="s">
        <v>705</v>
      </c>
      <c r="DA2002" t="s">
        <v>3108</v>
      </c>
      <c r="DB2002">
        <v>0</v>
      </c>
      <c r="DC2002">
        <v>0</v>
      </c>
      <c r="DD2002">
        <v>0</v>
      </c>
      <c r="DE2002">
        <v>-280</v>
      </c>
      <c r="DF2002">
        <v>2120</v>
      </c>
      <c r="DG2002">
        <v>2120</v>
      </c>
      <c r="DH2002">
        <v>2120</v>
      </c>
      <c r="DI2002">
        <v>2120</v>
      </c>
      <c r="DJ2002">
        <v>2120</v>
      </c>
      <c r="DK2002">
        <v>2120</v>
      </c>
      <c r="DL2002">
        <v>2120</v>
      </c>
      <c r="DM2002">
        <v>2120</v>
      </c>
      <c r="DN2002">
        <f t="shared" si="35"/>
        <v>16680</v>
      </c>
    </row>
    <row r="2003" spans="89:118" x14ac:dyDescent="0.45">
      <c r="CK2003" t="s">
        <v>705</v>
      </c>
      <c r="CL2003" t="s">
        <v>3111</v>
      </c>
      <c r="CM2003" s="32">
        <v>0</v>
      </c>
      <c r="CN2003" s="32">
        <v>0</v>
      </c>
      <c r="CO2003" s="32">
        <v>0</v>
      </c>
      <c r="CP2003" s="32">
        <v>0</v>
      </c>
      <c r="CQ2003" s="32">
        <v>0</v>
      </c>
      <c r="CR2003" s="32">
        <v>0</v>
      </c>
      <c r="CS2003" s="32">
        <v>0</v>
      </c>
      <c r="CT2003" s="32">
        <v>0</v>
      </c>
      <c r="CU2003" s="32">
        <v>0</v>
      </c>
      <c r="CV2003" s="32">
        <v>0</v>
      </c>
      <c r="CW2003" s="32">
        <v>0</v>
      </c>
      <c r="CX2003" s="32">
        <v>0</v>
      </c>
      <c r="CZ2003" t="s">
        <v>705</v>
      </c>
      <c r="DA2003" t="s">
        <v>3111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f t="shared" si="35"/>
        <v>0</v>
      </c>
    </row>
    <row r="2004" spans="89:118" x14ac:dyDescent="0.45">
      <c r="CK2004" t="s">
        <v>705</v>
      </c>
      <c r="CL2004" t="s">
        <v>3104</v>
      </c>
      <c r="CM2004" s="32">
        <v>32029</v>
      </c>
      <c r="CN2004" s="32">
        <v>32029</v>
      </c>
      <c r="CO2004" s="32">
        <v>32029</v>
      </c>
      <c r="CP2004" s="32">
        <v>32029</v>
      </c>
      <c r="CQ2004" s="32">
        <v>32029</v>
      </c>
      <c r="CR2004" s="32">
        <v>32029</v>
      </c>
      <c r="CS2004" s="32">
        <v>32029</v>
      </c>
      <c r="CT2004" s="32">
        <v>32029</v>
      </c>
      <c r="CU2004" s="32">
        <v>32029</v>
      </c>
      <c r="CV2004" s="32">
        <v>32029</v>
      </c>
      <c r="CW2004" s="32">
        <v>32029</v>
      </c>
      <c r="CX2004" s="32">
        <v>25029</v>
      </c>
      <c r="CZ2004" t="s">
        <v>705</v>
      </c>
      <c r="DA2004" t="s">
        <v>3104</v>
      </c>
      <c r="DB2004">
        <v>32029</v>
      </c>
      <c r="DC2004">
        <v>32029</v>
      </c>
      <c r="DD2004">
        <v>32029</v>
      </c>
      <c r="DE2004">
        <v>32029</v>
      </c>
      <c r="DF2004">
        <v>32029</v>
      </c>
      <c r="DG2004">
        <v>32029</v>
      </c>
      <c r="DH2004">
        <v>32029</v>
      </c>
      <c r="DI2004">
        <v>32029</v>
      </c>
      <c r="DJ2004">
        <v>32029</v>
      </c>
      <c r="DK2004">
        <v>32029</v>
      </c>
      <c r="DL2004">
        <v>32029</v>
      </c>
      <c r="DM2004">
        <v>25029</v>
      </c>
      <c r="DN2004">
        <f t="shared" si="35"/>
        <v>377348</v>
      </c>
    </row>
    <row r="2005" spans="89:118" x14ac:dyDescent="0.45">
      <c r="CK2005" t="s">
        <v>705</v>
      </c>
      <c r="CL2005" t="s">
        <v>3120</v>
      </c>
      <c r="CM2005" s="32">
        <v>0</v>
      </c>
      <c r="CN2005" s="32">
        <v>0</v>
      </c>
      <c r="CO2005" s="32">
        <v>0</v>
      </c>
      <c r="CP2005" s="32">
        <v>0</v>
      </c>
      <c r="CQ2005" s="32">
        <v>0</v>
      </c>
      <c r="CR2005" s="32">
        <v>1750000</v>
      </c>
      <c r="CS2005" s="32">
        <v>0</v>
      </c>
      <c r="CT2005" s="32">
        <v>0</v>
      </c>
      <c r="CU2005" s="32">
        <v>0</v>
      </c>
      <c r="CV2005" s="32">
        <v>0</v>
      </c>
      <c r="CW2005" s="32">
        <v>0</v>
      </c>
      <c r="CX2005" s="32">
        <v>0</v>
      </c>
      <c r="CZ2005" t="s">
        <v>705</v>
      </c>
      <c r="DA2005" t="s">
        <v>3120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1750000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f t="shared" si="35"/>
        <v>1750000</v>
      </c>
    </row>
    <row r="2006" spans="89:118" x14ac:dyDescent="0.45">
      <c r="CK2006" t="s">
        <v>705</v>
      </c>
      <c r="CL2006" t="s">
        <v>3103</v>
      </c>
      <c r="CM2006" s="32">
        <v>26691</v>
      </c>
      <c r="CN2006" s="32">
        <v>24126</v>
      </c>
      <c r="CO2006" s="32">
        <v>21219</v>
      </c>
      <c r="CP2006" s="32">
        <v>39304</v>
      </c>
      <c r="CQ2006" s="32">
        <v>119555</v>
      </c>
      <c r="CR2006" s="32">
        <v>33475</v>
      </c>
      <c r="CS2006" s="32">
        <v>28334</v>
      </c>
      <c r="CT2006" s="32">
        <v>22690</v>
      </c>
      <c r="CU2006" s="32">
        <v>25338</v>
      </c>
      <c r="CV2006" s="32">
        <v>23077</v>
      </c>
      <c r="CW2006" s="32">
        <v>24887</v>
      </c>
      <c r="CX2006" s="32">
        <v>27975</v>
      </c>
      <c r="CZ2006" t="s">
        <v>705</v>
      </c>
      <c r="DA2006" t="s">
        <v>3103</v>
      </c>
      <c r="DB2006">
        <v>26691</v>
      </c>
      <c r="DC2006">
        <v>24126</v>
      </c>
      <c r="DD2006">
        <v>21219</v>
      </c>
      <c r="DE2006">
        <v>39304</v>
      </c>
      <c r="DF2006">
        <v>119555</v>
      </c>
      <c r="DG2006">
        <v>33475</v>
      </c>
      <c r="DH2006">
        <v>28334</v>
      </c>
      <c r="DI2006">
        <v>22690</v>
      </c>
      <c r="DJ2006">
        <v>25338</v>
      </c>
      <c r="DK2006">
        <v>23077</v>
      </c>
      <c r="DL2006">
        <v>24887</v>
      </c>
      <c r="DM2006">
        <v>27975</v>
      </c>
      <c r="DN2006">
        <f t="shared" si="35"/>
        <v>416671</v>
      </c>
    </row>
    <row r="2007" spans="89:118" x14ac:dyDescent="0.45">
      <c r="CK2007" t="s">
        <v>705</v>
      </c>
      <c r="CL2007" t="s">
        <v>3107</v>
      </c>
      <c r="CM2007" s="32">
        <v>21600</v>
      </c>
      <c r="CN2007" s="32">
        <v>21600</v>
      </c>
      <c r="CO2007" s="32">
        <v>21600</v>
      </c>
      <c r="CP2007" s="32">
        <v>21600</v>
      </c>
      <c r="CQ2007" s="32">
        <v>22704</v>
      </c>
      <c r="CR2007" s="32">
        <v>21600</v>
      </c>
      <c r="CS2007" s="32">
        <v>21600</v>
      </c>
      <c r="CT2007" s="32">
        <v>21600</v>
      </c>
      <c r="CU2007" s="32">
        <v>21600</v>
      </c>
      <c r="CV2007" s="32">
        <v>21600</v>
      </c>
      <c r="CW2007" s="32">
        <v>21611</v>
      </c>
      <c r="CX2007" s="32">
        <v>21648</v>
      </c>
      <c r="CZ2007" t="s">
        <v>705</v>
      </c>
      <c r="DA2007" t="s">
        <v>3107</v>
      </c>
      <c r="DB2007">
        <v>21600</v>
      </c>
      <c r="DC2007">
        <v>21600</v>
      </c>
      <c r="DD2007">
        <v>21600</v>
      </c>
      <c r="DE2007">
        <v>21600</v>
      </c>
      <c r="DF2007">
        <v>22704</v>
      </c>
      <c r="DG2007">
        <v>21600</v>
      </c>
      <c r="DH2007">
        <v>21600</v>
      </c>
      <c r="DI2007">
        <v>21600</v>
      </c>
      <c r="DJ2007">
        <v>21600</v>
      </c>
      <c r="DK2007">
        <v>21600</v>
      </c>
      <c r="DL2007">
        <v>21611</v>
      </c>
      <c r="DM2007">
        <v>21648</v>
      </c>
      <c r="DN2007">
        <f t="shared" si="35"/>
        <v>260363</v>
      </c>
    </row>
    <row r="2008" spans="89:118" x14ac:dyDescent="0.45">
      <c r="CK2008" t="s">
        <v>793</v>
      </c>
      <c r="CL2008" t="s">
        <v>3111</v>
      </c>
      <c r="CM2008" s="32">
        <v>0</v>
      </c>
      <c r="CN2008" s="32">
        <v>0</v>
      </c>
      <c r="CO2008" s="32">
        <v>0</v>
      </c>
      <c r="CP2008" s="32">
        <v>0</v>
      </c>
      <c r="CQ2008" s="32">
        <v>0</v>
      </c>
      <c r="CR2008" s="32">
        <v>0</v>
      </c>
      <c r="CS2008" s="32">
        <v>0</v>
      </c>
      <c r="CT2008" s="32">
        <v>0</v>
      </c>
      <c r="CU2008" s="32">
        <v>0</v>
      </c>
      <c r="CV2008" s="32">
        <v>0</v>
      </c>
      <c r="CW2008" s="32">
        <v>0</v>
      </c>
      <c r="CX2008" s="32">
        <v>0</v>
      </c>
      <c r="CZ2008" t="s">
        <v>793</v>
      </c>
      <c r="DA2008" t="s">
        <v>3111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f t="shared" si="35"/>
        <v>0</v>
      </c>
    </row>
    <row r="2009" spans="89:118" x14ac:dyDescent="0.45">
      <c r="CK2009" t="s">
        <v>793</v>
      </c>
      <c r="CL2009" t="s">
        <v>3100</v>
      </c>
      <c r="CM2009" s="32">
        <v>81000</v>
      </c>
      <c r="CN2009" s="32">
        <v>81000</v>
      </c>
      <c r="CO2009" s="32">
        <v>81000</v>
      </c>
      <c r="CP2009" s="32">
        <v>103740</v>
      </c>
      <c r="CQ2009" s="32">
        <v>115295</v>
      </c>
      <c r="CR2009" s="32">
        <v>115295</v>
      </c>
      <c r="CS2009" s="32">
        <v>97016</v>
      </c>
      <c r="CT2009" s="32">
        <v>81962</v>
      </c>
      <c r="CU2009" s="32">
        <v>81962</v>
      </c>
      <c r="CV2009" s="32">
        <v>81962</v>
      </c>
      <c r="CW2009" s="32">
        <v>81962</v>
      </c>
      <c r="CX2009" s="32">
        <v>81962</v>
      </c>
      <c r="CZ2009" t="s">
        <v>793</v>
      </c>
      <c r="DA2009" t="s">
        <v>3100</v>
      </c>
      <c r="DB2009">
        <v>81000</v>
      </c>
      <c r="DC2009">
        <v>81000</v>
      </c>
      <c r="DD2009">
        <v>81000</v>
      </c>
      <c r="DE2009">
        <v>103740</v>
      </c>
      <c r="DF2009">
        <v>115295</v>
      </c>
      <c r="DG2009">
        <v>115295</v>
      </c>
      <c r="DH2009">
        <v>97016</v>
      </c>
      <c r="DI2009">
        <v>81962</v>
      </c>
      <c r="DJ2009">
        <v>81962</v>
      </c>
      <c r="DK2009">
        <v>81962</v>
      </c>
      <c r="DL2009">
        <v>81962</v>
      </c>
      <c r="DM2009">
        <v>81962</v>
      </c>
      <c r="DN2009">
        <f t="shared" si="35"/>
        <v>1084156</v>
      </c>
    </row>
    <row r="2010" spans="89:118" x14ac:dyDescent="0.45">
      <c r="CK2010" t="s">
        <v>793</v>
      </c>
      <c r="CL2010" t="s">
        <v>3117</v>
      </c>
      <c r="CM2010" s="32">
        <v>0</v>
      </c>
      <c r="CN2010" s="32">
        <v>0</v>
      </c>
      <c r="CO2010" s="32">
        <v>0</v>
      </c>
      <c r="CP2010" s="32">
        <v>0</v>
      </c>
      <c r="CQ2010" s="32">
        <v>31187</v>
      </c>
      <c r="CR2010" s="32">
        <v>0</v>
      </c>
      <c r="CS2010" s="32">
        <v>0</v>
      </c>
      <c r="CT2010" s="32">
        <v>0</v>
      </c>
      <c r="CU2010" s="32">
        <v>0</v>
      </c>
      <c r="CV2010" s="32">
        <v>0</v>
      </c>
      <c r="CW2010" s="32">
        <v>0</v>
      </c>
      <c r="CX2010" s="32">
        <v>0</v>
      </c>
      <c r="CZ2010" t="s">
        <v>793</v>
      </c>
      <c r="DA2010" t="s">
        <v>3117</v>
      </c>
      <c r="DB2010">
        <v>0</v>
      </c>
      <c r="DC2010">
        <v>0</v>
      </c>
      <c r="DD2010">
        <v>0</v>
      </c>
      <c r="DE2010">
        <v>0</v>
      </c>
      <c r="DF2010">
        <v>31187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f t="shared" si="35"/>
        <v>31187</v>
      </c>
    </row>
    <row r="2011" spans="89:118" x14ac:dyDescent="0.45">
      <c r="CK2011" t="s">
        <v>793</v>
      </c>
      <c r="CL2011" t="s">
        <v>3113</v>
      </c>
      <c r="CM2011" s="32">
        <v>17583</v>
      </c>
      <c r="CN2011" s="32">
        <v>18395</v>
      </c>
      <c r="CO2011" s="32">
        <v>17970</v>
      </c>
      <c r="CP2011" s="32">
        <v>27039</v>
      </c>
      <c r="CQ2011" s="32">
        <v>28875</v>
      </c>
      <c r="CR2011" s="32">
        <v>22947</v>
      </c>
      <c r="CS2011" s="32">
        <v>21502</v>
      </c>
      <c r="CT2011" s="32">
        <v>21619</v>
      </c>
      <c r="CU2011" s="32">
        <v>38899</v>
      </c>
      <c r="CV2011" s="32">
        <v>21256</v>
      </c>
      <c r="CW2011" s="32">
        <v>24034</v>
      </c>
      <c r="CX2011" s="32">
        <v>19984</v>
      </c>
      <c r="CZ2011" t="s">
        <v>793</v>
      </c>
      <c r="DA2011" t="s">
        <v>3113</v>
      </c>
      <c r="DB2011">
        <v>17583</v>
      </c>
      <c r="DC2011">
        <v>18395</v>
      </c>
      <c r="DD2011">
        <v>17970</v>
      </c>
      <c r="DE2011">
        <v>27039</v>
      </c>
      <c r="DF2011">
        <v>28875</v>
      </c>
      <c r="DG2011">
        <v>22947</v>
      </c>
      <c r="DH2011">
        <v>21502</v>
      </c>
      <c r="DI2011">
        <v>21619</v>
      </c>
      <c r="DJ2011">
        <v>38899</v>
      </c>
      <c r="DK2011">
        <v>21256</v>
      </c>
      <c r="DL2011">
        <v>24034</v>
      </c>
      <c r="DM2011">
        <v>19984</v>
      </c>
      <c r="DN2011">
        <f t="shared" si="35"/>
        <v>280103</v>
      </c>
    </row>
    <row r="2012" spans="89:118" x14ac:dyDescent="0.45">
      <c r="CK2012" t="s">
        <v>793</v>
      </c>
      <c r="CL2012" t="s">
        <v>3101</v>
      </c>
      <c r="CM2012" s="32">
        <v>10160</v>
      </c>
      <c r="CN2012" s="32">
        <v>10160</v>
      </c>
      <c r="CO2012" s="32">
        <v>10160</v>
      </c>
      <c r="CP2012" s="32">
        <v>10160</v>
      </c>
      <c r="CQ2012" s="32">
        <v>10160</v>
      </c>
      <c r="CR2012" s="32">
        <v>10160</v>
      </c>
      <c r="CS2012" s="32">
        <v>10160</v>
      </c>
      <c r="CT2012" s="32">
        <v>10160</v>
      </c>
      <c r="CU2012" s="32">
        <v>10160</v>
      </c>
      <c r="CV2012" s="32">
        <v>10160</v>
      </c>
      <c r="CW2012" s="32">
        <v>10034</v>
      </c>
      <c r="CX2012" s="32">
        <v>10034</v>
      </c>
      <c r="CZ2012" t="s">
        <v>793</v>
      </c>
      <c r="DA2012" t="s">
        <v>3101</v>
      </c>
      <c r="DB2012">
        <v>10160</v>
      </c>
      <c r="DC2012">
        <v>10160</v>
      </c>
      <c r="DD2012">
        <v>10160</v>
      </c>
      <c r="DE2012">
        <v>10160</v>
      </c>
      <c r="DF2012">
        <v>10160</v>
      </c>
      <c r="DG2012">
        <v>10160</v>
      </c>
      <c r="DH2012">
        <v>10160</v>
      </c>
      <c r="DI2012">
        <v>10160</v>
      </c>
      <c r="DJ2012">
        <v>10160</v>
      </c>
      <c r="DK2012">
        <v>10160</v>
      </c>
      <c r="DL2012">
        <v>10034</v>
      </c>
      <c r="DM2012">
        <v>10034</v>
      </c>
      <c r="DN2012">
        <f t="shared" si="35"/>
        <v>121668</v>
      </c>
    </row>
    <row r="2013" spans="89:118" x14ac:dyDescent="0.45">
      <c r="CK2013" t="s">
        <v>793</v>
      </c>
      <c r="CL2013" t="s">
        <v>3107</v>
      </c>
      <c r="CM2013" s="32">
        <v>6600</v>
      </c>
      <c r="CN2013" s="32">
        <v>6600</v>
      </c>
      <c r="CO2013" s="32">
        <v>6600</v>
      </c>
      <c r="CP2013" s="32">
        <v>4400</v>
      </c>
      <c r="CQ2013" s="32">
        <v>4400</v>
      </c>
      <c r="CR2013" s="32">
        <v>4400</v>
      </c>
      <c r="CS2013" s="32">
        <v>4400</v>
      </c>
      <c r="CT2013" s="32">
        <v>4400</v>
      </c>
      <c r="CU2013" s="32">
        <v>4400</v>
      </c>
      <c r="CV2013" s="32">
        <v>4400</v>
      </c>
      <c r="CW2013" s="32">
        <v>4400</v>
      </c>
      <c r="CX2013" s="32">
        <v>4400</v>
      </c>
      <c r="CZ2013" t="s">
        <v>793</v>
      </c>
      <c r="DA2013" t="s">
        <v>3107</v>
      </c>
      <c r="DB2013">
        <v>6600</v>
      </c>
      <c r="DC2013">
        <v>6600</v>
      </c>
      <c r="DD2013">
        <v>6600</v>
      </c>
      <c r="DE2013">
        <v>4400</v>
      </c>
      <c r="DF2013">
        <v>4400</v>
      </c>
      <c r="DG2013">
        <v>4400</v>
      </c>
      <c r="DH2013">
        <v>4400</v>
      </c>
      <c r="DI2013">
        <v>4400</v>
      </c>
      <c r="DJ2013">
        <v>4400</v>
      </c>
      <c r="DK2013">
        <v>4400</v>
      </c>
      <c r="DL2013">
        <v>4400</v>
      </c>
      <c r="DM2013">
        <v>4400</v>
      </c>
      <c r="DN2013">
        <f t="shared" si="35"/>
        <v>59400</v>
      </c>
    </row>
    <row r="2014" spans="89:118" x14ac:dyDescent="0.45">
      <c r="CK2014" t="s">
        <v>93</v>
      </c>
      <c r="CL2014" t="s">
        <v>3109</v>
      </c>
      <c r="CM2014" s="32">
        <v>1000</v>
      </c>
      <c r="CN2014" s="32">
        <v>2620</v>
      </c>
      <c r="CO2014" s="32">
        <v>12480</v>
      </c>
      <c r="CP2014" s="32">
        <v>1820</v>
      </c>
      <c r="CQ2014" s="32">
        <v>900</v>
      </c>
      <c r="CR2014" s="32">
        <v>2620</v>
      </c>
      <c r="CS2014" s="32">
        <v>5100</v>
      </c>
      <c r="CT2014" s="32">
        <v>8650</v>
      </c>
      <c r="CU2014" s="32">
        <v>3400</v>
      </c>
      <c r="CV2014" s="32">
        <v>3735</v>
      </c>
      <c r="CW2014" s="32">
        <v>6080</v>
      </c>
      <c r="CX2014" s="32">
        <v>9530</v>
      </c>
      <c r="CZ2014" t="s">
        <v>93</v>
      </c>
      <c r="DA2014" t="s">
        <v>3109</v>
      </c>
      <c r="DB2014">
        <v>1000</v>
      </c>
      <c r="DC2014">
        <v>2620</v>
      </c>
      <c r="DD2014">
        <v>12480</v>
      </c>
      <c r="DE2014">
        <v>1820</v>
      </c>
      <c r="DF2014">
        <v>900</v>
      </c>
      <c r="DG2014">
        <v>2620</v>
      </c>
      <c r="DH2014">
        <v>5100</v>
      </c>
      <c r="DI2014">
        <v>8650</v>
      </c>
      <c r="DJ2014">
        <v>3400</v>
      </c>
      <c r="DK2014">
        <v>3735</v>
      </c>
      <c r="DL2014">
        <v>6080</v>
      </c>
      <c r="DM2014">
        <v>9530</v>
      </c>
      <c r="DN2014">
        <f t="shared" si="35"/>
        <v>57935</v>
      </c>
    </row>
    <row r="2015" spans="89:118" x14ac:dyDescent="0.45">
      <c r="CK2015" t="s">
        <v>93</v>
      </c>
      <c r="CL2015" t="s">
        <v>3111</v>
      </c>
      <c r="CM2015" s="32">
        <v>0</v>
      </c>
      <c r="CN2015" s="32">
        <v>0</v>
      </c>
      <c r="CO2015" s="32">
        <v>0</v>
      </c>
      <c r="CP2015" s="32">
        <v>0</v>
      </c>
      <c r="CQ2015" s="32">
        <v>0</v>
      </c>
      <c r="CR2015" s="32">
        <v>0</v>
      </c>
      <c r="CS2015" s="32">
        <v>0</v>
      </c>
      <c r="CT2015" s="32">
        <v>0</v>
      </c>
      <c r="CU2015" s="32">
        <v>0</v>
      </c>
      <c r="CV2015" s="32">
        <v>0</v>
      </c>
      <c r="CW2015" s="32">
        <v>0</v>
      </c>
      <c r="CX2015" s="32">
        <v>0</v>
      </c>
      <c r="CZ2015" t="s">
        <v>93</v>
      </c>
      <c r="DA2015" t="s">
        <v>3111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f t="shared" si="35"/>
        <v>0</v>
      </c>
    </row>
    <row r="2016" spans="89:118" x14ac:dyDescent="0.45">
      <c r="CK2016" t="s">
        <v>93</v>
      </c>
      <c r="CL2016" t="s">
        <v>3100</v>
      </c>
      <c r="CM2016" s="32">
        <v>31500</v>
      </c>
      <c r="CN2016" s="32">
        <v>31500</v>
      </c>
      <c r="CO2016" s="32">
        <v>31500</v>
      </c>
      <c r="CP2016" s="32">
        <v>31500</v>
      </c>
      <c r="CQ2016" s="32">
        <v>31500</v>
      </c>
      <c r="CR2016" s="32">
        <v>31500</v>
      </c>
      <c r="CS2016" s="32">
        <v>31500</v>
      </c>
      <c r="CT2016" s="32">
        <v>31500</v>
      </c>
      <c r="CU2016" s="32">
        <v>31500</v>
      </c>
      <c r="CV2016" s="32">
        <v>31500</v>
      </c>
      <c r="CW2016" s="32">
        <v>31500</v>
      </c>
      <c r="CX2016" s="32">
        <v>31500</v>
      </c>
      <c r="CZ2016" t="s">
        <v>93</v>
      </c>
      <c r="DA2016" t="s">
        <v>3100</v>
      </c>
      <c r="DB2016">
        <v>31500</v>
      </c>
      <c r="DC2016">
        <v>31500</v>
      </c>
      <c r="DD2016">
        <v>31500</v>
      </c>
      <c r="DE2016">
        <v>31500</v>
      </c>
      <c r="DF2016">
        <v>31500</v>
      </c>
      <c r="DG2016">
        <v>31500</v>
      </c>
      <c r="DH2016">
        <v>31500</v>
      </c>
      <c r="DI2016">
        <v>31500</v>
      </c>
      <c r="DJ2016">
        <v>31500</v>
      </c>
      <c r="DK2016">
        <v>31500</v>
      </c>
      <c r="DL2016">
        <v>31500</v>
      </c>
      <c r="DM2016">
        <v>31500</v>
      </c>
      <c r="DN2016">
        <f t="shared" si="35"/>
        <v>378000</v>
      </c>
    </row>
    <row r="2017" spans="89:118" x14ac:dyDescent="0.45">
      <c r="CK2017" t="s">
        <v>93</v>
      </c>
      <c r="CL2017" t="s">
        <v>3104</v>
      </c>
      <c r="CM2017" s="32">
        <v>5029</v>
      </c>
      <c r="CN2017" s="32">
        <v>5039</v>
      </c>
      <c r="CO2017" s="32">
        <v>4294</v>
      </c>
      <c r="CP2017" s="32">
        <v>4294</v>
      </c>
      <c r="CQ2017" s="32">
        <v>5592</v>
      </c>
      <c r="CR2017" s="32">
        <v>11205</v>
      </c>
      <c r="CS2017" s="32">
        <v>11205</v>
      </c>
      <c r="CT2017" s="32">
        <v>11205</v>
      </c>
      <c r="CU2017" s="32">
        <v>11205</v>
      </c>
      <c r="CV2017" s="32">
        <v>11205</v>
      </c>
      <c r="CW2017" s="32">
        <v>11205</v>
      </c>
      <c r="CX2017" s="32">
        <v>11205</v>
      </c>
      <c r="CZ2017" t="s">
        <v>93</v>
      </c>
      <c r="DA2017" t="s">
        <v>3104</v>
      </c>
      <c r="DB2017">
        <v>5029</v>
      </c>
      <c r="DC2017">
        <v>5039</v>
      </c>
      <c r="DD2017">
        <v>4294</v>
      </c>
      <c r="DE2017">
        <v>4294</v>
      </c>
      <c r="DF2017">
        <v>5592</v>
      </c>
      <c r="DG2017">
        <v>11205</v>
      </c>
      <c r="DH2017">
        <v>11205</v>
      </c>
      <c r="DI2017">
        <v>11205</v>
      </c>
      <c r="DJ2017">
        <v>11205</v>
      </c>
      <c r="DK2017">
        <v>11205</v>
      </c>
      <c r="DL2017">
        <v>11205</v>
      </c>
      <c r="DM2017">
        <v>11205</v>
      </c>
      <c r="DN2017">
        <f t="shared" si="35"/>
        <v>102683</v>
      </c>
    </row>
    <row r="2018" spans="89:118" x14ac:dyDescent="0.45">
      <c r="CK2018" t="s">
        <v>93</v>
      </c>
      <c r="CL2018" t="s">
        <v>3106</v>
      </c>
      <c r="CM2018" s="32">
        <v>11829</v>
      </c>
      <c r="CN2018" s="32">
        <v>11829</v>
      </c>
      <c r="CO2018" s="32">
        <v>11829</v>
      </c>
      <c r="CP2018" s="32">
        <v>11829</v>
      </c>
      <c r="CQ2018" s="32">
        <v>11094</v>
      </c>
      <c r="CR2018" s="32">
        <v>11094</v>
      </c>
      <c r="CS2018" s="32">
        <v>11094</v>
      </c>
      <c r="CT2018" s="32">
        <v>11094</v>
      </c>
      <c r="CU2018" s="32">
        <v>11094</v>
      </c>
      <c r="CV2018" s="32">
        <v>11094</v>
      </c>
      <c r="CW2018" s="32">
        <v>11094</v>
      </c>
      <c r="CX2018" s="32">
        <v>11094</v>
      </c>
      <c r="CZ2018" t="s">
        <v>93</v>
      </c>
      <c r="DA2018" t="s">
        <v>3106</v>
      </c>
      <c r="DB2018">
        <v>11829</v>
      </c>
      <c r="DC2018">
        <v>11829</v>
      </c>
      <c r="DD2018">
        <v>11829</v>
      </c>
      <c r="DE2018">
        <v>11829</v>
      </c>
      <c r="DF2018">
        <v>11094</v>
      </c>
      <c r="DG2018">
        <v>11094</v>
      </c>
      <c r="DH2018">
        <v>11094</v>
      </c>
      <c r="DI2018">
        <v>11094</v>
      </c>
      <c r="DJ2018">
        <v>11094</v>
      </c>
      <c r="DK2018">
        <v>11094</v>
      </c>
      <c r="DL2018">
        <v>11094</v>
      </c>
      <c r="DM2018">
        <v>11094</v>
      </c>
      <c r="DN2018">
        <f t="shared" si="35"/>
        <v>136068</v>
      </c>
    </row>
    <row r="2019" spans="89:118" x14ac:dyDescent="0.45">
      <c r="CK2019" t="s">
        <v>93</v>
      </c>
      <c r="CL2019" t="s">
        <v>3112</v>
      </c>
      <c r="CM2019" s="32">
        <v>20000</v>
      </c>
      <c r="CN2019" s="32">
        <v>20000</v>
      </c>
      <c r="CO2019" s="32">
        <v>20000</v>
      </c>
      <c r="CP2019" s="32">
        <v>20000</v>
      </c>
      <c r="CQ2019" s="32">
        <v>19355</v>
      </c>
      <c r="CR2019" s="32">
        <v>20000</v>
      </c>
      <c r="CS2019" s="32">
        <v>20000</v>
      </c>
      <c r="CT2019" s="32">
        <v>20000</v>
      </c>
      <c r="CU2019" s="32">
        <v>20000</v>
      </c>
      <c r="CV2019" s="32">
        <v>20000</v>
      </c>
      <c r="CW2019" s="32">
        <v>20000</v>
      </c>
      <c r="CX2019" s="32">
        <v>20000</v>
      </c>
      <c r="CZ2019" t="s">
        <v>93</v>
      </c>
      <c r="DA2019" t="s">
        <v>3112</v>
      </c>
      <c r="DB2019">
        <v>20000</v>
      </c>
      <c r="DC2019">
        <v>20000</v>
      </c>
      <c r="DD2019">
        <v>20000</v>
      </c>
      <c r="DE2019">
        <v>20000</v>
      </c>
      <c r="DF2019">
        <v>19355</v>
      </c>
      <c r="DG2019">
        <v>20000</v>
      </c>
      <c r="DH2019">
        <v>20000</v>
      </c>
      <c r="DI2019">
        <v>20000</v>
      </c>
      <c r="DJ2019">
        <v>20000</v>
      </c>
      <c r="DK2019">
        <v>20000</v>
      </c>
      <c r="DL2019">
        <v>20000</v>
      </c>
      <c r="DM2019">
        <v>20000</v>
      </c>
      <c r="DN2019">
        <f t="shared" si="35"/>
        <v>239355</v>
      </c>
    </row>
    <row r="2020" spans="89:118" x14ac:dyDescent="0.45">
      <c r="CK2020" t="s">
        <v>93</v>
      </c>
      <c r="CL2020" t="s">
        <v>3105</v>
      </c>
      <c r="CM2020" s="32">
        <v>3000</v>
      </c>
      <c r="CN2020" s="32">
        <v>3000</v>
      </c>
      <c r="CO2020" s="32">
        <v>3000</v>
      </c>
      <c r="CP2020" s="32">
        <v>3000</v>
      </c>
      <c r="CQ2020" s="32">
        <v>3193</v>
      </c>
      <c r="CR2020" s="32">
        <v>6000</v>
      </c>
      <c r="CS2020" s="32">
        <v>6000</v>
      </c>
      <c r="CT2020" s="32">
        <v>6000</v>
      </c>
      <c r="CU2020" s="32">
        <v>6000</v>
      </c>
      <c r="CV2020" s="32">
        <v>6000</v>
      </c>
      <c r="CW2020" s="32">
        <v>6000</v>
      </c>
      <c r="CX2020" s="32">
        <v>6000</v>
      </c>
      <c r="CZ2020" t="s">
        <v>93</v>
      </c>
      <c r="DA2020" t="s">
        <v>3105</v>
      </c>
      <c r="DB2020">
        <v>3000</v>
      </c>
      <c r="DC2020">
        <v>3000</v>
      </c>
      <c r="DD2020">
        <v>3000</v>
      </c>
      <c r="DE2020">
        <v>3000</v>
      </c>
      <c r="DF2020">
        <v>3193</v>
      </c>
      <c r="DG2020">
        <v>6000</v>
      </c>
      <c r="DH2020">
        <v>6000</v>
      </c>
      <c r="DI2020">
        <v>6000</v>
      </c>
      <c r="DJ2020">
        <v>6000</v>
      </c>
      <c r="DK2020">
        <v>6000</v>
      </c>
      <c r="DL2020">
        <v>6000</v>
      </c>
      <c r="DM2020">
        <v>6000</v>
      </c>
      <c r="DN2020">
        <f t="shared" si="35"/>
        <v>57193</v>
      </c>
    </row>
    <row r="2021" spans="89:118" x14ac:dyDescent="0.45">
      <c r="CK2021" t="s">
        <v>93</v>
      </c>
      <c r="CL2021" t="s">
        <v>3102</v>
      </c>
      <c r="CM2021" s="32">
        <v>210000</v>
      </c>
      <c r="CN2021" s="32">
        <v>210000</v>
      </c>
      <c r="CO2021" s="32">
        <v>210000</v>
      </c>
      <c r="CP2021" s="32">
        <v>210000</v>
      </c>
      <c r="CQ2021" s="32">
        <v>210000</v>
      </c>
      <c r="CR2021" s="32">
        <v>210000</v>
      </c>
      <c r="CS2021" s="32">
        <v>210000</v>
      </c>
      <c r="CT2021" s="32">
        <v>210000</v>
      </c>
      <c r="CU2021" s="32">
        <v>210000</v>
      </c>
      <c r="CV2021" s="32">
        <v>210000</v>
      </c>
      <c r="CW2021" s="32">
        <v>210000</v>
      </c>
      <c r="CX2021" s="32">
        <v>210000</v>
      </c>
      <c r="CZ2021" t="s">
        <v>93</v>
      </c>
      <c r="DA2021" t="s">
        <v>3102</v>
      </c>
      <c r="DB2021">
        <v>210000</v>
      </c>
      <c r="DC2021">
        <v>210000</v>
      </c>
      <c r="DD2021">
        <v>210000</v>
      </c>
      <c r="DE2021">
        <v>210000</v>
      </c>
      <c r="DF2021">
        <v>210000</v>
      </c>
      <c r="DG2021">
        <v>210000</v>
      </c>
      <c r="DH2021">
        <v>210000</v>
      </c>
      <c r="DI2021">
        <v>210000</v>
      </c>
      <c r="DJ2021">
        <v>210000</v>
      </c>
      <c r="DK2021">
        <v>210000</v>
      </c>
      <c r="DL2021">
        <v>210000</v>
      </c>
      <c r="DM2021">
        <v>210000</v>
      </c>
      <c r="DN2021">
        <f t="shared" si="35"/>
        <v>2520000</v>
      </c>
    </row>
    <row r="2022" spans="89:118" x14ac:dyDescent="0.45">
      <c r="CK2022" t="s">
        <v>93</v>
      </c>
      <c r="CL2022" t="s">
        <v>3113</v>
      </c>
      <c r="CM2022" s="32">
        <v>80369</v>
      </c>
      <c r="CN2022" s="32">
        <v>119453</v>
      </c>
      <c r="CO2022" s="32">
        <v>108319</v>
      </c>
      <c r="CP2022" s="32">
        <v>125979</v>
      </c>
      <c r="CQ2022" s="32">
        <v>120703</v>
      </c>
      <c r="CR2022" s="32">
        <v>106811</v>
      </c>
      <c r="CS2022" s="32">
        <v>130314</v>
      </c>
      <c r="CT2022" s="32">
        <v>90299</v>
      </c>
      <c r="CU2022" s="32">
        <v>128563</v>
      </c>
      <c r="CV2022" s="32">
        <v>98871</v>
      </c>
      <c r="CW2022" s="32">
        <v>101433</v>
      </c>
      <c r="CX2022" s="32">
        <v>80660</v>
      </c>
      <c r="CZ2022" t="s">
        <v>93</v>
      </c>
      <c r="DA2022" t="s">
        <v>3113</v>
      </c>
      <c r="DB2022">
        <v>80369</v>
      </c>
      <c r="DC2022">
        <v>119453</v>
      </c>
      <c r="DD2022">
        <v>108319</v>
      </c>
      <c r="DE2022">
        <v>125979</v>
      </c>
      <c r="DF2022">
        <v>120703</v>
      </c>
      <c r="DG2022">
        <v>106811</v>
      </c>
      <c r="DH2022">
        <v>130314</v>
      </c>
      <c r="DI2022">
        <v>90299</v>
      </c>
      <c r="DJ2022">
        <v>128563</v>
      </c>
      <c r="DK2022">
        <v>98871</v>
      </c>
      <c r="DL2022">
        <v>101433</v>
      </c>
      <c r="DM2022">
        <v>80660</v>
      </c>
      <c r="DN2022">
        <f t="shared" si="35"/>
        <v>1291774</v>
      </c>
    </row>
    <row r="2023" spans="89:118" x14ac:dyDescent="0.45">
      <c r="CK2023" t="s">
        <v>93</v>
      </c>
      <c r="CL2023" t="s">
        <v>3101</v>
      </c>
      <c r="CM2023" s="32">
        <v>0</v>
      </c>
      <c r="CN2023" s="32">
        <v>0</v>
      </c>
      <c r="CO2023" s="32">
        <v>0</v>
      </c>
      <c r="CP2023" s="32">
        <v>0</v>
      </c>
      <c r="CQ2023" s="32">
        <v>0</v>
      </c>
      <c r="CR2023" s="32">
        <v>0</v>
      </c>
      <c r="CS2023" s="32">
        <v>0</v>
      </c>
      <c r="CT2023" s="32">
        <v>0</v>
      </c>
      <c r="CU2023" s="32">
        <v>0</v>
      </c>
      <c r="CV2023" s="32">
        <v>0</v>
      </c>
      <c r="CW2023" s="32">
        <v>0</v>
      </c>
      <c r="CX2023" s="32">
        <v>0</v>
      </c>
      <c r="CZ2023" t="s">
        <v>93</v>
      </c>
      <c r="DA2023" t="s">
        <v>3101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f t="shared" si="35"/>
        <v>0</v>
      </c>
    </row>
    <row r="2024" spans="89:118" x14ac:dyDescent="0.45">
      <c r="CK2024" t="s">
        <v>93</v>
      </c>
      <c r="CL2024" t="s">
        <v>3103</v>
      </c>
      <c r="CM2024" s="32">
        <v>22660</v>
      </c>
      <c r="CN2024" s="32">
        <v>23840</v>
      </c>
      <c r="CO2024" s="32">
        <v>27260</v>
      </c>
      <c r="CP2024" s="32">
        <v>26944</v>
      </c>
      <c r="CQ2024" s="32">
        <v>23811</v>
      </c>
      <c r="CR2024" s="32">
        <v>22295</v>
      </c>
      <c r="CS2024" s="32">
        <v>22662</v>
      </c>
      <c r="CT2024" s="32">
        <v>23435</v>
      </c>
      <c r="CU2024" s="32">
        <v>63424</v>
      </c>
      <c r="CV2024" s="32">
        <v>49403</v>
      </c>
      <c r="CW2024" s="32">
        <v>22717</v>
      </c>
      <c r="CX2024" s="32">
        <v>22611</v>
      </c>
      <c r="CZ2024" t="s">
        <v>93</v>
      </c>
      <c r="DA2024" t="s">
        <v>3103</v>
      </c>
      <c r="DB2024">
        <v>22660</v>
      </c>
      <c r="DC2024">
        <v>23840</v>
      </c>
      <c r="DD2024">
        <v>27260</v>
      </c>
      <c r="DE2024">
        <v>26944</v>
      </c>
      <c r="DF2024">
        <v>23811</v>
      </c>
      <c r="DG2024">
        <v>22295</v>
      </c>
      <c r="DH2024">
        <v>22662</v>
      </c>
      <c r="DI2024">
        <v>23435</v>
      </c>
      <c r="DJ2024">
        <v>63424</v>
      </c>
      <c r="DK2024">
        <v>49403</v>
      </c>
      <c r="DL2024">
        <v>22717</v>
      </c>
      <c r="DM2024">
        <v>22611</v>
      </c>
      <c r="DN2024">
        <f t="shared" si="35"/>
        <v>351062</v>
      </c>
    </row>
    <row r="2025" spans="89:118" x14ac:dyDescent="0.45">
      <c r="CK2025" t="s">
        <v>93</v>
      </c>
      <c r="CL2025" t="s">
        <v>3107</v>
      </c>
      <c r="CM2025" s="32">
        <v>20000</v>
      </c>
      <c r="CN2025" s="32">
        <v>20000</v>
      </c>
      <c r="CO2025" s="32">
        <v>20000</v>
      </c>
      <c r="CP2025" s="32">
        <v>20000</v>
      </c>
      <c r="CQ2025" s="32">
        <v>20000</v>
      </c>
      <c r="CR2025" s="32">
        <v>20000</v>
      </c>
      <c r="CS2025" s="32">
        <v>20000</v>
      </c>
      <c r="CT2025" s="32">
        <v>20000</v>
      </c>
      <c r="CU2025" s="32">
        <v>20000</v>
      </c>
      <c r="CV2025" s="32">
        <v>20000</v>
      </c>
      <c r="CW2025" s="32">
        <v>20000</v>
      </c>
      <c r="CX2025" s="32">
        <v>20000</v>
      </c>
      <c r="CZ2025" t="s">
        <v>93</v>
      </c>
      <c r="DA2025" t="s">
        <v>3107</v>
      </c>
      <c r="DB2025">
        <v>20000</v>
      </c>
      <c r="DC2025">
        <v>20000</v>
      </c>
      <c r="DD2025">
        <v>20000</v>
      </c>
      <c r="DE2025">
        <v>20000</v>
      </c>
      <c r="DF2025">
        <v>20000</v>
      </c>
      <c r="DG2025">
        <v>20000</v>
      </c>
      <c r="DH2025">
        <v>20000</v>
      </c>
      <c r="DI2025">
        <v>20000</v>
      </c>
      <c r="DJ2025">
        <v>20000</v>
      </c>
      <c r="DK2025">
        <v>20000</v>
      </c>
      <c r="DL2025">
        <v>20000</v>
      </c>
      <c r="DM2025">
        <v>20000</v>
      </c>
      <c r="DN2025">
        <f t="shared" si="35"/>
        <v>240000</v>
      </c>
    </row>
    <row r="2026" spans="89:118" x14ac:dyDescent="0.45">
      <c r="CK2026" t="s">
        <v>741</v>
      </c>
      <c r="CL2026" t="s">
        <v>3109</v>
      </c>
      <c r="CM2026" s="32">
        <v>572240</v>
      </c>
      <c r="CN2026" s="32">
        <v>328310</v>
      </c>
      <c r="CO2026" s="32">
        <v>502280</v>
      </c>
      <c r="CP2026" s="32">
        <v>461650</v>
      </c>
      <c r="CQ2026" s="32">
        <v>337140</v>
      </c>
      <c r="CR2026" s="32">
        <v>373070</v>
      </c>
      <c r="CS2026" s="32">
        <v>479970</v>
      </c>
      <c r="CT2026" s="32">
        <v>454490</v>
      </c>
      <c r="CU2026" s="32">
        <v>465800</v>
      </c>
      <c r="CV2026" s="32">
        <v>608410</v>
      </c>
      <c r="CW2026" s="32">
        <v>625160</v>
      </c>
      <c r="CX2026" s="32">
        <v>535340</v>
      </c>
      <c r="CZ2026" t="s">
        <v>741</v>
      </c>
      <c r="DA2026" t="s">
        <v>3109</v>
      </c>
      <c r="DB2026">
        <v>572240</v>
      </c>
      <c r="DC2026">
        <v>328310</v>
      </c>
      <c r="DD2026">
        <v>502280</v>
      </c>
      <c r="DE2026">
        <v>461650</v>
      </c>
      <c r="DF2026">
        <v>337140</v>
      </c>
      <c r="DG2026">
        <v>373070</v>
      </c>
      <c r="DH2026">
        <v>479970</v>
      </c>
      <c r="DI2026">
        <v>454490</v>
      </c>
      <c r="DJ2026">
        <v>465800</v>
      </c>
      <c r="DK2026">
        <v>608410</v>
      </c>
      <c r="DL2026">
        <v>625160</v>
      </c>
      <c r="DM2026">
        <v>535340</v>
      </c>
      <c r="DN2026">
        <f t="shared" si="35"/>
        <v>5743860</v>
      </c>
    </row>
    <row r="2027" spans="89:118" x14ac:dyDescent="0.45">
      <c r="CK2027" t="s">
        <v>741</v>
      </c>
      <c r="CL2027" t="s">
        <v>3111</v>
      </c>
      <c r="CM2027" s="32">
        <v>0</v>
      </c>
      <c r="CN2027" s="32">
        <v>0</v>
      </c>
      <c r="CO2027" s="32">
        <v>0</v>
      </c>
      <c r="CP2027" s="32">
        <v>0</v>
      </c>
      <c r="CQ2027" s="32">
        <v>0</v>
      </c>
      <c r="CR2027" s="32">
        <v>0</v>
      </c>
      <c r="CS2027" s="32">
        <v>29</v>
      </c>
      <c r="CT2027" s="32">
        <v>0</v>
      </c>
      <c r="CU2027" s="32">
        <v>0</v>
      </c>
      <c r="CV2027" s="32">
        <v>0</v>
      </c>
      <c r="CW2027" s="32">
        <v>0</v>
      </c>
      <c r="CX2027" s="32">
        <v>0</v>
      </c>
      <c r="CZ2027" t="s">
        <v>741</v>
      </c>
      <c r="DA2027" t="s">
        <v>3111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29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f t="shared" si="35"/>
        <v>29</v>
      </c>
    </row>
    <row r="2028" spans="89:118" x14ac:dyDescent="0.45">
      <c r="CK2028" t="s">
        <v>741</v>
      </c>
      <c r="CL2028" t="s">
        <v>3100</v>
      </c>
      <c r="CM2028" s="32">
        <v>11519</v>
      </c>
      <c r="CN2028" s="32">
        <v>28234</v>
      </c>
      <c r="CO2028" s="32">
        <v>28234</v>
      </c>
      <c r="CP2028" s="32">
        <v>28234</v>
      </c>
      <c r="CQ2028" s="32">
        <v>28234</v>
      </c>
      <c r="CR2028" s="32">
        <v>28234</v>
      </c>
      <c r="CS2028" s="32">
        <v>28234</v>
      </c>
      <c r="CT2028" s="32">
        <v>28234</v>
      </c>
      <c r="CU2028" s="32">
        <v>28234</v>
      </c>
      <c r="CV2028" s="32">
        <v>28234</v>
      </c>
      <c r="CW2028" s="32">
        <v>28234</v>
      </c>
      <c r="CX2028" s="32">
        <v>28234</v>
      </c>
      <c r="CZ2028" t="s">
        <v>741</v>
      </c>
      <c r="DA2028" t="s">
        <v>3100</v>
      </c>
      <c r="DB2028">
        <v>11519</v>
      </c>
      <c r="DC2028">
        <v>28234</v>
      </c>
      <c r="DD2028">
        <v>28234</v>
      </c>
      <c r="DE2028">
        <v>28234</v>
      </c>
      <c r="DF2028">
        <v>28234</v>
      </c>
      <c r="DG2028">
        <v>28234</v>
      </c>
      <c r="DH2028">
        <v>28234</v>
      </c>
      <c r="DI2028">
        <v>28234</v>
      </c>
      <c r="DJ2028">
        <v>28234</v>
      </c>
      <c r="DK2028">
        <v>28234</v>
      </c>
      <c r="DL2028">
        <v>28234</v>
      </c>
      <c r="DM2028">
        <v>28234</v>
      </c>
      <c r="DN2028">
        <f t="shared" si="35"/>
        <v>322093</v>
      </c>
    </row>
    <row r="2029" spans="89:118" x14ac:dyDescent="0.45">
      <c r="CK2029" t="s">
        <v>741</v>
      </c>
      <c r="CL2029" t="s">
        <v>3112</v>
      </c>
      <c r="CM2029" s="32">
        <v>60000</v>
      </c>
      <c r="CN2029" s="32">
        <v>60000</v>
      </c>
      <c r="CO2029" s="32">
        <v>60000</v>
      </c>
      <c r="CP2029" s="32">
        <v>60000</v>
      </c>
      <c r="CQ2029" s="32">
        <v>60000</v>
      </c>
      <c r="CR2029" s="32">
        <v>60000</v>
      </c>
      <c r="CS2029" s="32">
        <v>60000</v>
      </c>
      <c r="CT2029" s="32">
        <v>60000</v>
      </c>
      <c r="CU2029" s="32">
        <v>60000</v>
      </c>
      <c r="CV2029" s="32">
        <v>60000</v>
      </c>
      <c r="CW2029" s="32">
        <v>60000</v>
      </c>
      <c r="CX2029" s="32">
        <v>60000</v>
      </c>
      <c r="CZ2029" t="s">
        <v>741</v>
      </c>
      <c r="DA2029" t="s">
        <v>3112</v>
      </c>
      <c r="DB2029">
        <v>60000</v>
      </c>
      <c r="DC2029">
        <v>60000</v>
      </c>
      <c r="DD2029">
        <v>60000</v>
      </c>
      <c r="DE2029">
        <v>60000</v>
      </c>
      <c r="DF2029">
        <v>60000</v>
      </c>
      <c r="DG2029">
        <v>60000</v>
      </c>
      <c r="DH2029">
        <v>60000</v>
      </c>
      <c r="DI2029">
        <v>60000</v>
      </c>
      <c r="DJ2029">
        <v>60000</v>
      </c>
      <c r="DK2029">
        <v>60000</v>
      </c>
      <c r="DL2029">
        <v>60000</v>
      </c>
      <c r="DM2029">
        <v>60000</v>
      </c>
      <c r="DN2029">
        <f t="shared" si="35"/>
        <v>720000</v>
      </c>
    </row>
    <row r="2030" spans="89:118" x14ac:dyDescent="0.45">
      <c r="CK2030" t="s">
        <v>741</v>
      </c>
      <c r="CL2030" t="s">
        <v>3101</v>
      </c>
      <c r="CM2030" s="32">
        <v>774</v>
      </c>
      <c r="CN2030" s="32">
        <v>2000</v>
      </c>
      <c r="CO2030" s="32">
        <v>2000</v>
      </c>
      <c r="CP2030" s="32">
        <v>2000</v>
      </c>
      <c r="CQ2030" s="32">
        <v>2000</v>
      </c>
      <c r="CR2030" s="32">
        <v>2000</v>
      </c>
      <c r="CS2030" s="32">
        <v>2000</v>
      </c>
      <c r="CT2030" s="32">
        <v>2000</v>
      </c>
      <c r="CU2030" s="32">
        <v>2000</v>
      </c>
      <c r="CV2030" s="32">
        <v>2000</v>
      </c>
      <c r="CW2030" s="32">
        <v>2000</v>
      </c>
      <c r="CX2030" s="32">
        <v>2000</v>
      </c>
      <c r="CZ2030" t="s">
        <v>741</v>
      </c>
      <c r="DA2030" t="s">
        <v>3101</v>
      </c>
      <c r="DB2030">
        <v>774</v>
      </c>
      <c r="DC2030">
        <v>2000</v>
      </c>
      <c r="DD2030">
        <v>2000</v>
      </c>
      <c r="DE2030">
        <v>2000</v>
      </c>
      <c r="DF2030">
        <v>2000</v>
      </c>
      <c r="DG2030">
        <v>2000</v>
      </c>
      <c r="DH2030">
        <v>2000</v>
      </c>
      <c r="DI2030">
        <v>2000</v>
      </c>
      <c r="DJ2030">
        <v>2000</v>
      </c>
      <c r="DK2030">
        <v>2000</v>
      </c>
      <c r="DL2030">
        <v>2000</v>
      </c>
      <c r="DM2030">
        <v>2000</v>
      </c>
      <c r="DN2030">
        <f t="shared" si="35"/>
        <v>22774</v>
      </c>
    </row>
    <row r="2031" spans="89:118" x14ac:dyDescent="0.45">
      <c r="CK2031" t="s">
        <v>741</v>
      </c>
      <c r="CL2031" t="s">
        <v>3103</v>
      </c>
      <c r="CM2031" s="32">
        <v>79071</v>
      </c>
      <c r="CN2031" s="32">
        <v>78590</v>
      </c>
      <c r="CO2031" s="32">
        <v>81633</v>
      </c>
      <c r="CP2031" s="32">
        <v>80890</v>
      </c>
      <c r="CQ2031" s="32">
        <v>78093</v>
      </c>
      <c r="CR2031" s="32">
        <v>78645</v>
      </c>
      <c r="CS2031" s="32">
        <v>81317</v>
      </c>
      <c r="CT2031" s="32">
        <v>77420</v>
      </c>
      <c r="CU2031" s="32">
        <v>77400</v>
      </c>
      <c r="CV2031" s="32">
        <v>76714</v>
      </c>
      <c r="CW2031" s="32">
        <v>75908</v>
      </c>
      <c r="CX2031" s="32">
        <v>76616</v>
      </c>
      <c r="CZ2031" t="s">
        <v>741</v>
      </c>
      <c r="DA2031" t="s">
        <v>3103</v>
      </c>
      <c r="DB2031">
        <v>79071</v>
      </c>
      <c r="DC2031">
        <v>78590</v>
      </c>
      <c r="DD2031">
        <v>81633</v>
      </c>
      <c r="DE2031">
        <v>80890</v>
      </c>
      <c r="DF2031">
        <v>78093</v>
      </c>
      <c r="DG2031">
        <v>78645</v>
      </c>
      <c r="DH2031">
        <v>81317</v>
      </c>
      <c r="DI2031">
        <v>77420</v>
      </c>
      <c r="DJ2031">
        <v>77400</v>
      </c>
      <c r="DK2031">
        <v>76714</v>
      </c>
      <c r="DL2031">
        <v>75908</v>
      </c>
      <c r="DM2031">
        <v>76616</v>
      </c>
      <c r="DN2031">
        <f t="shared" si="35"/>
        <v>942297</v>
      </c>
    </row>
    <row r="2032" spans="89:118" x14ac:dyDescent="0.45">
      <c r="CK2032" t="s">
        <v>741</v>
      </c>
      <c r="CL2032" t="s">
        <v>3107</v>
      </c>
      <c r="CM2032" s="32">
        <v>23760</v>
      </c>
      <c r="CN2032" s="32">
        <v>23760</v>
      </c>
      <c r="CO2032" s="32">
        <v>23760</v>
      </c>
      <c r="CP2032" s="32">
        <v>23760</v>
      </c>
      <c r="CQ2032" s="32">
        <v>23760</v>
      </c>
      <c r="CR2032" s="32">
        <v>23760</v>
      </c>
      <c r="CS2032" s="32">
        <v>23760</v>
      </c>
      <c r="CT2032" s="32">
        <v>23760</v>
      </c>
      <c r="CU2032" s="32">
        <v>23760</v>
      </c>
      <c r="CV2032" s="32">
        <v>23760</v>
      </c>
      <c r="CW2032" s="32">
        <v>23760</v>
      </c>
      <c r="CX2032" s="32">
        <v>23760</v>
      </c>
      <c r="CZ2032" t="s">
        <v>741</v>
      </c>
      <c r="DA2032" t="s">
        <v>3107</v>
      </c>
      <c r="DB2032">
        <v>23760</v>
      </c>
      <c r="DC2032">
        <v>23760</v>
      </c>
      <c r="DD2032">
        <v>23760</v>
      </c>
      <c r="DE2032">
        <v>23760</v>
      </c>
      <c r="DF2032">
        <v>23760</v>
      </c>
      <c r="DG2032">
        <v>23760</v>
      </c>
      <c r="DH2032">
        <v>23760</v>
      </c>
      <c r="DI2032">
        <v>23760</v>
      </c>
      <c r="DJ2032">
        <v>23760</v>
      </c>
      <c r="DK2032">
        <v>23760</v>
      </c>
      <c r="DL2032">
        <v>23760</v>
      </c>
      <c r="DM2032">
        <v>23760</v>
      </c>
      <c r="DN2032">
        <f t="shared" si="35"/>
        <v>285120</v>
      </c>
    </row>
    <row r="2033" spans="89:118" x14ac:dyDescent="0.45">
      <c r="CK2033" t="s">
        <v>480</v>
      </c>
      <c r="CL2033" t="s">
        <v>3119</v>
      </c>
      <c r="CM2033" s="32">
        <v>-5634</v>
      </c>
      <c r="CN2033" s="32">
        <v>-5427</v>
      </c>
      <c r="CO2033" s="32">
        <v>-5867</v>
      </c>
      <c r="CP2033" s="32">
        <v>-5955</v>
      </c>
      <c r="CQ2033" s="32">
        <v>-6059</v>
      </c>
      <c r="CR2033" s="32">
        <v>-6764</v>
      </c>
      <c r="CS2033" s="32">
        <v>-6447</v>
      </c>
      <c r="CT2033" s="32">
        <v>-6626</v>
      </c>
      <c r="CU2033" s="32">
        <v>-6451</v>
      </c>
      <c r="CV2033" s="32">
        <v>-4282</v>
      </c>
      <c r="CW2033" s="32">
        <v>-5015</v>
      </c>
      <c r="CX2033" s="32">
        <v>-5109</v>
      </c>
      <c r="CZ2033" t="s">
        <v>480</v>
      </c>
      <c r="DA2033" t="s">
        <v>3119</v>
      </c>
      <c r="DB2033">
        <v>-5634</v>
      </c>
      <c r="DC2033">
        <v>-5427</v>
      </c>
      <c r="DD2033">
        <v>-5867</v>
      </c>
      <c r="DE2033">
        <v>-5955</v>
      </c>
      <c r="DF2033">
        <v>-6059</v>
      </c>
      <c r="DG2033">
        <v>-6764</v>
      </c>
      <c r="DH2033">
        <v>-6447</v>
      </c>
      <c r="DI2033">
        <v>-6626</v>
      </c>
      <c r="DJ2033">
        <v>-6451</v>
      </c>
      <c r="DK2033">
        <v>-4282</v>
      </c>
      <c r="DL2033">
        <v>-5015</v>
      </c>
      <c r="DM2033">
        <v>-5109</v>
      </c>
      <c r="DN2033">
        <f t="shared" si="35"/>
        <v>-69636</v>
      </c>
    </row>
    <row r="2034" spans="89:118" x14ac:dyDescent="0.45">
      <c r="CK2034" t="s">
        <v>480</v>
      </c>
      <c r="CL2034" t="s">
        <v>3115</v>
      </c>
      <c r="CM2034" s="32">
        <v>500747.64</v>
      </c>
      <c r="CN2034" s="32">
        <v>500651.79399999999</v>
      </c>
      <c r="CO2034" s="32">
        <v>499890.723</v>
      </c>
      <c r="CP2034" s="32">
        <v>489438.88799999998</v>
      </c>
      <c r="CQ2034" s="32">
        <v>488103.75599999999</v>
      </c>
      <c r="CR2034" s="32">
        <v>447265.68599999999</v>
      </c>
      <c r="CS2034" s="32">
        <v>438087.80800000002</v>
      </c>
      <c r="CT2034" s="32">
        <v>446761.68599999999</v>
      </c>
      <c r="CU2034" s="32">
        <v>437841.68599999999</v>
      </c>
      <c r="CV2034" s="32">
        <v>411473.45</v>
      </c>
      <c r="CW2034" s="32">
        <v>410222.97100000002</v>
      </c>
      <c r="CX2034" s="32">
        <v>416398.97100000002</v>
      </c>
      <c r="CZ2034" t="s">
        <v>480</v>
      </c>
      <c r="DA2034" t="s">
        <v>3115</v>
      </c>
      <c r="DB2034">
        <v>500747.64</v>
      </c>
      <c r="DC2034">
        <v>500651.79399999999</v>
      </c>
      <c r="DD2034">
        <v>499890.723</v>
      </c>
      <c r="DE2034">
        <v>489438.88799999998</v>
      </c>
      <c r="DF2034">
        <v>488103.75599999999</v>
      </c>
      <c r="DG2034">
        <v>447265.68599999999</v>
      </c>
      <c r="DH2034">
        <v>438087.80800000002</v>
      </c>
      <c r="DI2034">
        <v>446761.68599999999</v>
      </c>
      <c r="DJ2034">
        <v>437841.68599999999</v>
      </c>
      <c r="DK2034">
        <v>411473.45</v>
      </c>
      <c r="DL2034">
        <v>410222.97100000002</v>
      </c>
      <c r="DM2034">
        <v>416398.97100000002</v>
      </c>
      <c r="DN2034">
        <f t="shared" si="35"/>
        <v>5486885.0589999994</v>
      </c>
    </row>
    <row r="2035" spans="89:118" x14ac:dyDescent="0.45">
      <c r="CK2035" t="s">
        <v>480</v>
      </c>
      <c r="CL2035" t="s">
        <v>3116</v>
      </c>
      <c r="CM2035" s="32">
        <v>83376.790999999997</v>
      </c>
      <c r="CN2035" s="32">
        <v>85186.790999999997</v>
      </c>
      <c r="CO2035" s="32">
        <v>85598.364000000001</v>
      </c>
      <c r="CP2035" s="32">
        <v>87503.595000000001</v>
      </c>
      <c r="CQ2035" s="32">
        <v>82906.595000000001</v>
      </c>
      <c r="CR2035" s="32">
        <v>85186.595000000001</v>
      </c>
      <c r="CS2035" s="32">
        <v>83434.595000000001</v>
      </c>
      <c r="CT2035" s="32">
        <v>81376.595000000001</v>
      </c>
      <c r="CU2035" s="32">
        <v>86515.591</v>
      </c>
      <c r="CV2035" s="32">
        <v>27520.536</v>
      </c>
      <c r="CW2035" s="32">
        <v>26931.536</v>
      </c>
      <c r="CX2035" s="32">
        <v>27261.536</v>
      </c>
      <c r="CZ2035" t="s">
        <v>480</v>
      </c>
      <c r="DA2035" t="s">
        <v>3116</v>
      </c>
      <c r="DB2035">
        <v>83376.790999999997</v>
      </c>
      <c r="DC2035">
        <v>85186.790999999997</v>
      </c>
      <c r="DD2035">
        <v>85598.364000000001</v>
      </c>
      <c r="DE2035">
        <v>87503.595000000001</v>
      </c>
      <c r="DF2035">
        <v>82906.595000000001</v>
      </c>
      <c r="DG2035">
        <v>85186.595000000001</v>
      </c>
      <c r="DH2035">
        <v>83434.595000000001</v>
      </c>
      <c r="DI2035">
        <v>81376.595000000001</v>
      </c>
      <c r="DJ2035">
        <v>86515.591</v>
      </c>
      <c r="DK2035">
        <v>27520.536</v>
      </c>
      <c r="DL2035">
        <v>26931.536</v>
      </c>
      <c r="DM2035">
        <v>27261.536</v>
      </c>
      <c r="DN2035">
        <f t="shared" si="35"/>
        <v>842799.11999999976</v>
      </c>
    </row>
    <row r="2036" spans="89:118" x14ac:dyDescent="0.45">
      <c r="CK2036" t="s">
        <v>480</v>
      </c>
      <c r="CL2036" t="s">
        <v>3117</v>
      </c>
      <c r="CM2036" s="32">
        <v>0</v>
      </c>
      <c r="CN2036" s="32">
        <v>0</v>
      </c>
      <c r="CO2036" s="32">
        <v>0</v>
      </c>
      <c r="CP2036" s="32">
        <v>0</v>
      </c>
      <c r="CQ2036" s="32">
        <v>0</v>
      </c>
      <c r="CR2036" s="32">
        <v>0</v>
      </c>
      <c r="CS2036" s="32">
        <v>0</v>
      </c>
      <c r="CT2036" s="32">
        <v>0</v>
      </c>
      <c r="CU2036" s="32">
        <v>14658</v>
      </c>
      <c r="CV2036" s="32">
        <v>0</v>
      </c>
      <c r="CW2036" s="32">
        <v>0</v>
      </c>
      <c r="CX2036" s="32">
        <v>0</v>
      </c>
      <c r="CZ2036" t="s">
        <v>480</v>
      </c>
      <c r="DA2036" t="s">
        <v>3117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14658</v>
      </c>
      <c r="DK2036">
        <v>0</v>
      </c>
      <c r="DL2036">
        <v>0</v>
      </c>
      <c r="DM2036">
        <v>0</v>
      </c>
      <c r="DN2036">
        <f t="shared" si="35"/>
        <v>14658</v>
      </c>
    </row>
    <row r="2037" spans="89:118" x14ac:dyDescent="0.45">
      <c r="CK2037" t="s">
        <v>590</v>
      </c>
      <c r="CL2037" t="s">
        <v>3109</v>
      </c>
      <c r="CM2037" s="32">
        <v>4650</v>
      </c>
      <c r="CN2037" s="32">
        <v>4650</v>
      </c>
      <c r="CO2037" s="32">
        <v>4650</v>
      </c>
      <c r="CP2037" s="32">
        <v>4650</v>
      </c>
      <c r="CQ2037" s="32">
        <v>4650</v>
      </c>
      <c r="CR2037" s="32">
        <v>4650</v>
      </c>
      <c r="CS2037" s="32">
        <v>4650</v>
      </c>
      <c r="CT2037" s="32">
        <v>4650</v>
      </c>
      <c r="CU2037" s="32">
        <v>4650</v>
      </c>
      <c r="CV2037" s="32">
        <v>4650</v>
      </c>
      <c r="CW2037" s="32">
        <v>0</v>
      </c>
      <c r="CX2037" s="32">
        <v>0</v>
      </c>
      <c r="CZ2037" t="s">
        <v>590</v>
      </c>
      <c r="DA2037" t="s">
        <v>3109</v>
      </c>
      <c r="DB2037">
        <v>4650</v>
      </c>
      <c r="DC2037">
        <v>4650</v>
      </c>
      <c r="DD2037">
        <v>4650</v>
      </c>
      <c r="DE2037">
        <v>4650</v>
      </c>
      <c r="DF2037">
        <v>4650</v>
      </c>
      <c r="DG2037">
        <v>4650</v>
      </c>
      <c r="DH2037">
        <v>4650</v>
      </c>
      <c r="DI2037">
        <v>4650</v>
      </c>
      <c r="DJ2037">
        <v>4650</v>
      </c>
      <c r="DK2037">
        <v>4650</v>
      </c>
      <c r="DL2037">
        <v>0</v>
      </c>
      <c r="DM2037">
        <v>0</v>
      </c>
      <c r="DN2037">
        <f t="shared" si="35"/>
        <v>46500</v>
      </c>
    </row>
    <row r="2038" spans="89:118" x14ac:dyDescent="0.45">
      <c r="CK2038" t="s">
        <v>590</v>
      </c>
      <c r="CL2038" t="s">
        <v>3111</v>
      </c>
      <c r="CM2038" s="32">
        <v>0</v>
      </c>
      <c r="CN2038" s="32">
        <v>0</v>
      </c>
      <c r="CO2038" s="32">
        <v>0</v>
      </c>
      <c r="CP2038" s="32">
        <v>0</v>
      </c>
      <c r="CQ2038" s="32">
        <v>0</v>
      </c>
      <c r="CR2038" s="32">
        <v>58</v>
      </c>
      <c r="CS2038" s="32">
        <v>0</v>
      </c>
      <c r="CT2038" s="32">
        <v>0</v>
      </c>
      <c r="CU2038" s="32">
        <v>0</v>
      </c>
      <c r="CV2038" s="32">
        <v>120</v>
      </c>
      <c r="CW2038" s="32">
        <v>60</v>
      </c>
      <c r="CX2038" s="32">
        <v>0</v>
      </c>
      <c r="CZ2038" t="s">
        <v>590</v>
      </c>
      <c r="DA2038" t="s">
        <v>3111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58</v>
      </c>
      <c r="DH2038">
        <v>0</v>
      </c>
      <c r="DI2038">
        <v>0</v>
      </c>
      <c r="DJ2038">
        <v>0</v>
      </c>
      <c r="DK2038">
        <v>120</v>
      </c>
      <c r="DL2038">
        <v>60</v>
      </c>
      <c r="DM2038">
        <v>0</v>
      </c>
      <c r="DN2038">
        <f t="shared" si="35"/>
        <v>238</v>
      </c>
    </row>
    <row r="2039" spans="89:118" x14ac:dyDescent="0.45">
      <c r="CK2039" t="s">
        <v>590</v>
      </c>
      <c r="CL2039" t="s">
        <v>3100</v>
      </c>
      <c r="CM2039" s="32">
        <v>182506</v>
      </c>
      <c r="CN2039" s="32">
        <v>182506</v>
      </c>
      <c r="CO2039" s="32">
        <v>406215</v>
      </c>
      <c r="CP2039" s="32">
        <v>161506</v>
      </c>
      <c r="CQ2039" s="32">
        <v>164506</v>
      </c>
      <c r="CR2039" s="32">
        <v>164506</v>
      </c>
      <c r="CS2039" s="32">
        <v>164506</v>
      </c>
      <c r="CT2039" s="32">
        <v>164506</v>
      </c>
      <c r="CU2039" s="32">
        <v>164506</v>
      </c>
      <c r="CV2039" s="32">
        <v>164506</v>
      </c>
      <c r="CW2039" s="32">
        <v>164506</v>
      </c>
      <c r="CX2039" s="32">
        <v>164506</v>
      </c>
      <c r="CZ2039" t="s">
        <v>590</v>
      </c>
      <c r="DA2039" t="s">
        <v>3100</v>
      </c>
      <c r="DB2039">
        <v>182506</v>
      </c>
      <c r="DC2039">
        <v>182506</v>
      </c>
      <c r="DD2039">
        <v>406215</v>
      </c>
      <c r="DE2039">
        <v>161506</v>
      </c>
      <c r="DF2039">
        <v>164506</v>
      </c>
      <c r="DG2039">
        <v>164506</v>
      </c>
      <c r="DH2039">
        <v>164506</v>
      </c>
      <c r="DI2039">
        <v>164506</v>
      </c>
      <c r="DJ2039">
        <v>164506</v>
      </c>
      <c r="DK2039">
        <v>164506</v>
      </c>
      <c r="DL2039">
        <v>164506</v>
      </c>
      <c r="DM2039">
        <v>164506</v>
      </c>
      <c r="DN2039">
        <f t="shared" si="35"/>
        <v>2248781</v>
      </c>
    </row>
    <row r="2040" spans="89:118" x14ac:dyDescent="0.45">
      <c r="CK2040" t="s">
        <v>590</v>
      </c>
      <c r="CL2040" t="s">
        <v>3104</v>
      </c>
      <c r="CM2040" s="32">
        <v>11412</v>
      </c>
      <c r="CN2040" s="32">
        <v>11412</v>
      </c>
      <c r="CO2040" s="32">
        <v>54484</v>
      </c>
      <c r="CP2040" s="32">
        <v>412</v>
      </c>
      <c r="CQ2040" s="32">
        <v>412</v>
      </c>
      <c r="CR2040" s="32">
        <v>412</v>
      </c>
      <c r="CS2040" s="32">
        <v>412</v>
      </c>
      <c r="CT2040" s="32">
        <v>412</v>
      </c>
      <c r="CU2040" s="32">
        <v>412</v>
      </c>
      <c r="CV2040" s="32">
        <v>412</v>
      </c>
      <c r="CW2040" s="32">
        <v>412</v>
      </c>
      <c r="CX2040" s="32">
        <v>412</v>
      </c>
      <c r="CZ2040" t="s">
        <v>590</v>
      </c>
      <c r="DA2040" t="s">
        <v>3104</v>
      </c>
      <c r="DB2040">
        <v>11412</v>
      </c>
      <c r="DC2040">
        <v>11412</v>
      </c>
      <c r="DD2040">
        <v>54484</v>
      </c>
      <c r="DE2040">
        <v>412</v>
      </c>
      <c r="DF2040">
        <v>412</v>
      </c>
      <c r="DG2040">
        <v>412</v>
      </c>
      <c r="DH2040">
        <v>412</v>
      </c>
      <c r="DI2040">
        <v>412</v>
      </c>
      <c r="DJ2040">
        <v>412</v>
      </c>
      <c r="DK2040">
        <v>412</v>
      </c>
      <c r="DL2040">
        <v>412</v>
      </c>
      <c r="DM2040">
        <v>412</v>
      </c>
      <c r="DN2040">
        <f t="shared" si="35"/>
        <v>81016</v>
      </c>
    </row>
    <row r="2041" spans="89:118" x14ac:dyDescent="0.45">
      <c r="CK2041" t="s">
        <v>590</v>
      </c>
      <c r="CL2041" t="s">
        <v>3112</v>
      </c>
      <c r="CM2041" s="32">
        <v>22950</v>
      </c>
      <c r="CN2041" s="32">
        <v>22950</v>
      </c>
      <c r="CO2041" s="32">
        <v>22950</v>
      </c>
      <c r="CP2041" s="32">
        <v>22950</v>
      </c>
      <c r="CQ2041" s="32">
        <v>22950</v>
      </c>
      <c r="CR2041" s="32">
        <v>22950</v>
      </c>
      <c r="CS2041" s="32">
        <v>22950</v>
      </c>
      <c r="CT2041" s="32">
        <v>22950</v>
      </c>
      <c r="CU2041" s="32">
        <v>22950</v>
      </c>
      <c r="CV2041" s="32">
        <v>22950</v>
      </c>
      <c r="CW2041" s="32">
        <v>22950</v>
      </c>
      <c r="CX2041" s="32">
        <v>22950</v>
      </c>
      <c r="CZ2041" t="s">
        <v>590</v>
      </c>
      <c r="DA2041" t="s">
        <v>3112</v>
      </c>
      <c r="DB2041">
        <v>22950</v>
      </c>
      <c r="DC2041">
        <v>22950</v>
      </c>
      <c r="DD2041">
        <v>22950</v>
      </c>
      <c r="DE2041">
        <v>22950</v>
      </c>
      <c r="DF2041">
        <v>22950</v>
      </c>
      <c r="DG2041">
        <v>22950</v>
      </c>
      <c r="DH2041">
        <v>22950</v>
      </c>
      <c r="DI2041">
        <v>22950</v>
      </c>
      <c r="DJ2041">
        <v>22950</v>
      </c>
      <c r="DK2041">
        <v>22950</v>
      </c>
      <c r="DL2041">
        <v>22950</v>
      </c>
      <c r="DM2041">
        <v>22950</v>
      </c>
      <c r="DN2041">
        <f t="shared" si="35"/>
        <v>275400</v>
      </c>
    </row>
    <row r="2042" spans="89:118" x14ac:dyDescent="0.45">
      <c r="CK2042" t="s">
        <v>590</v>
      </c>
      <c r="CL2042" t="s">
        <v>3105</v>
      </c>
      <c r="CM2042" s="32">
        <v>3000</v>
      </c>
      <c r="CN2042" s="32">
        <v>3000</v>
      </c>
      <c r="CO2042" s="32">
        <v>43284</v>
      </c>
      <c r="CP2042" s="32">
        <v>0</v>
      </c>
      <c r="CQ2042" s="32">
        <v>0</v>
      </c>
      <c r="CR2042" s="32">
        <v>0</v>
      </c>
      <c r="CS2042" s="32">
        <v>0</v>
      </c>
      <c r="CT2042" s="32">
        <v>0</v>
      </c>
      <c r="CU2042" s="32">
        <v>0</v>
      </c>
      <c r="CV2042" s="32">
        <v>0</v>
      </c>
      <c r="CW2042" s="32">
        <v>0</v>
      </c>
      <c r="CX2042" s="32">
        <v>0</v>
      </c>
      <c r="CZ2042" t="s">
        <v>590</v>
      </c>
      <c r="DA2042" t="s">
        <v>3105</v>
      </c>
      <c r="DB2042">
        <v>3000</v>
      </c>
      <c r="DC2042">
        <v>3000</v>
      </c>
      <c r="DD2042">
        <v>43284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f t="shared" si="35"/>
        <v>49284</v>
      </c>
    </row>
    <row r="2043" spans="89:118" x14ac:dyDescent="0.45">
      <c r="CK2043" t="s">
        <v>590</v>
      </c>
      <c r="CL2043" t="s">
        <v>3113</v>
      </c>
      <c r="CM2043" s="32">
        <v>82451</v>
      </c>
      <c r="CN2043" s="32">
        <v>81211</v>
      </c>
      <c r="CO2043" s="32">
        <v>81166</v>
      </c>
      <c r="CP2043" s="32">
        <v>79891</v>
      </c>
      <c r="CQ2043" s="32">
        <v>80933</v>
      </c>
      <c r="CR2043" s="32">
        <v>81258</v>
      </c>
      <c r="CS2043" s="32">
        <v>80873</v>
      </c>
      <c r="CT2043" s="32">
        <v>78850</v>
      </c>
      <c r="CU2043" s="32">
        <v>80142</v>
      </c>
      <c r="CV2043" s="32">
        <v>79741</v>
      </c>
      <c r="CW2043" s="32">
        <v>80116</v>
      </c>
      <c r="CX2043" s="32">
        <v>80800</v>
      </c>
      <c r="CZ2043" t="s">
        <v>590</v>
      </c>
      <c r="DA2043" t="s">
        <v>3113</v>
      </c>
      <c r="DB2043">
        <v>82451</v>
      </c>
      <c r="DC2043">
        <v>81211</v>
      </c>
      <c r="DD2043">
        <v>81166</v>
      </c>
      <c r="DE2043">
        <v>79891</v>
      </c>
      <c r="DF2043">
        <v>80933</v>
      </c>
      <c r="DG2043">
        <v>81258</v>
      </c>
      <c r="DH2043">
        <v>80873</v>
      </c>
      <c r="DI2043">
        <v>78850</v>
      </c>
      <c r="DJ2043">
        <v>80142</v>
      </c>
      <c r="DK2043">
        <v>79741</v>
      </c>
      <c r="DL2043">
        <v>80116</v>
      </c>
      <c r="DM2043">
        <v>80800</v>
      </c>
      <c r="DN2043">
        <f t="shared" si="35"/>
        <v>967432</v>
      </c>
    </row>
    <row r="2044" spans="89:118" x14ac:dyDescent="0.45">
      <c r="CK2044" t="s">
        <v>590</v>
      </c>
      <c r="CL2044" t="s">
        <v>3101</v>
      </c>
      <c r="CM2044" s="32">
        <v>5197</v>
      </c>
      <c r="CN2044" s="32">
        <v>5197</v>
      </c>
      <c r="CO2044" s="32">
        <v>31400</v>
      </c>
      <c r="CP2044" s="32">
        <v>4197</v>
      </c>
      <c r="CQ2044" s="32">
        <v>4197</v>
      </c>
      <c r="CR2044" s="32">
        <v>4197</v>
      </c>
      <c r="CS2044" s="32">
        <v>4197</v>
      </c>
      <c r="CT2044" s="32">
        <v>4197</v>
      </c>
      <c r="CU2044" s="32">
        <v>4207</v>
      </c>
      <c r="CV2044" s="32">
        <v>3462</v>
      </c>
      <c r="CW2044" s="32">
        <v>3462</v>
      </c>
      <c r="CX2044" s="32">
        <v>3482</v>
      </c>
      <c r="CZ2044" t="s">
        <v>590</v>
      </c>
      <c r="DA2044" t="s">
        <v>3101</v>
      </c>
      <c r="DB2044">
        <v>5197</v>
      </c>
      <c r="DC2044">
        <v>5197</v>
      </c>
      <c r="DD2044">
        <v>31400</v>
      </c>
      <c r="DE2044">
        <v>4197</v>
      </c>
      <c r="DF2044">
        <v>4197</v>
      </c>
      <c r="DG2044">
        <v>4197</v>
      </c>
      <c r="DH2044">
        <v>4197</v>
      </c>
      <c r="DI2044">
        <v>4197</v>
      </c>
      <c r="DJ2044">
        <v>4207</v>
      </c>
      <c r="DK2044">
        <v>3462</v>
      </c>
      <c r="DL2044">
        <v>3462</v>
      </c>
      <c r="DM2044">
        <v>3482</v>
      </c>
      <c r="DN2044">
        <f t="shared" si="35"/>
        <v>77392</v>
      </c>
    </row>
    <row r="2045" spans="89:118" x14ac:dyDescent="0.45">
      <c r="CK2045" t="s">
        <v>590</v>
      </c>
      <c r="CL2045" t="s">
        <v>3103</v>
      </c>
      <c r="CM2045" s="32">
        <v>21335</v>
      </c>
      <c r="CN2045" s="32">
        <v>21953</v>
      </c>
      <c r="CO2045" s="32">
        <v>21155</v>
      </c>
      <c r="CP2045" s="32">
        <v>21528</v>
      </c>
      <c r="CQ2045" s="32">
        <v>21631</v>
      </c>
      <c r="CR2045" s="32">
        <v>20985</v>
      </c>
      <c r="CS2045" s="32">
        <v>24206</v>
      </c>
      <c r="CT2045" s="32">
        <v>20878</v>
      </c>
      <c r="CU2045" s="32">
        <v>21311</v>
      </c>
      <c r="CV2045" s="32">
        <v>21044</v>
      </c>
      <c r="CW2045" s="32">
        <v>21025</v>
      </c>
      <c r="CX2045" s="32">
        <v>10692</v>
      </c>
      <c r="CZ2045" t="s">
        <v>590</v>
      </c>
      <c r="DA2045" t="s">
        <v>3103</v>
      </c>
      <c r="DB2045">
        <v>21335</v>
      </c>
      <c r="DC2045">
        <v>21953</v>
      </c>
      <c r="DD2045">
        <v>21155</v>
      </c>
      <c r="DE2045">
        <v>21528</v>
      </c>
      <c r="DF2045">
        <v>21631</v>
      </c>
      <c r="DG2045">
        <v>20985</v>
      </c>
      <c r="DH2045">
        <v>24206</v>
      </c>
      <c r="DI2045">
        <v>20878</v>
      </c>
      <c r="DJ2045">
        <v>21311</v>
      </c>
      <c r="DK2045">
        <v>21044</v>
      </c>
      <c r="DL2045">
        <v>21025</v>
      </c>
      <c r="DM2045">
        <v>10692</v>
      </c>
      <c r="DN2045">
        <f t="shared" si="35"/>
        <v>247743</v>
      </c>
    </row>
    <row r="2046" spans="89:118" x14ac:dyDescent="0.45">
      <c r="CK2046" t="s">
        <v>590</v>
      </c>
      <c r="CL2046" t="s">
        <v>3107</v>
      </c>
      <c r="CM2046" s="32">
        <v>2200</v>
      </c>
      <c r="CN2046" s="32">
        <v>2200</v>
      </c>
      <c r="CO2046" s="32">
        <v>2200</v>
      </c>
      <c r="CP2046" s="32">
        <v>2200</v>
      </c>
      <c r="CQ2046" s="32">
        <v>2200</v>
      </c>
      <c r="CR2046" s="32">
        <v>2200</v>
      </c>
      <c r="CS2046" s="32">
        <v>2200</v>
      </c>
      <c r="CT2046" s="32">
        <v>2200</v>
      </c>
      <c r="CU2046" s="32">
        <v>2200</v>
      </c>
      <c r="CV2046" s="32">
        <v>2200</v>
      </c>
      <c r="CW2046" s="32">
        <v>2200</v>
      </c>
      <c r="CX2046" s="32">
        <v>2200</v>
      </c>
      <c r="CZ2046" t="s">
        <v>590</v>
      </c>
      <c r="DA2046" t="s">
        <v>3107</v>
      </c>
      <c r="DB2046">
        <v>2200</v>
      </c>
      <c r="DC2046">
        <v>2200</v>
      </c>
      <c r="DD2046">
        <v>2200</v>
      </c>
      <c r="DE2046">
        <v>2200</v>
      </c>
      <c r="DF2046">
        <v>2200</v>
      </c>
      <c r="DG2046">
        <v>2200</v>
      </c>
      <c r="DH2046">
        <v>2200</v>
      </c>
      <c r="DI2046">
        <v>2200</v>
      </c>
      <c r="DJ2046">
        <v>2200</v>
      </c>
      <c r="DK2046">
        <v>2200</v>
      </c>
      <c r="DL2046">
        <v>2200</v>
      </c>
      <c r="DM2046">
        <v>2200</v>
      </c>
      <c r="DN2046">
        <f t="shared" si="35"/>
        <v>26400</v>
      </c>
    </row>
    <row r="2047" spans="89:118" x14ac:dyDescent="0.45">
      <c r="CK2047" t="s">
        <v>518</v>
      </c>
      <c r="CL2047" t="s">
        <v>3111</v>
      </c>
      <c r="CM2047" s="32">
        <v>0</v>
      </c>
      <c r="CN2047" s="32">
        <v>0</v>
      </c>
      <c r="CO2047" s="32">
        <v>0</v>
      </c>
      <c r="CP2047" s="32">
        <v>0</v>
      </c>
      <c r="CQ2047" s="32">
        <v>0</v>
      </c>
      <c r="CR2047" s="32">
        <v>0</v>
      </c>
      <c r="CS2047" s="32">
        <v>0</v>
      </c>
      <c r="CT2047" s="32">
        <v>0</v>
      </c>
      <c r="CU2047" s="32">
        <v>0</v>
      </c>
      <c r="CV2047" s="32">
        <v>0</v>
      </c>
      <c r="CW2047" s="32">
        <v>0</v>
      </c>
      <c r="CX2047" s="32">
        <v>0</v>
      </c>
      <c r="CZ2047" t="s">
        <v>518</v>
      </c>
      <c r="DA2047" t="s">
        <v>3111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f t="shared" si="35"/>
        <v>0</v>
      </c>
    </row>
    <row r="2048" spans="89:118" x14ac:dyDescent="0.45">
      <c r="CK2048" t="s">
        <v>518</v>
      </c>
      <c r="CL2048" t="s">
        <v>3100</v>
      </c>
      <c r="CM2048" s="32">
        <v>30000</v>
      </c>
      <c r="CN2048" s="32">
        <v>30000</v>
      </c>
      <c r="CO2048" s="32">
        <v>30000</v>
      </c>
      <c r="CP2048" s="32">
        <v>30000</v>
      </c>
      <c r="CQ2048" s="32">
        <v>5806</v>
      </c>
      <c r="CR2048" s="32">
        <v>0</v>
      </c>
      <c r="CS2048" s="32">
        <v>0</v>
      </c>
      <c r="CT2048" s="32">
        <v>0</v>
      </c>
      <c r="CU2048" s="32">
        <v>0</v>
      </c>
      <c r="CV2048" s="32">
        <v>0</v>
      </c>
      <c r="CW2048" s="32">
        <v>0</v>
      </c>
      <c r="CX2048" s="32">
        <v>0</v>
      </c>
      <c r="CZ2048" t="s">
        <v>518</v>
      </c>
      <c r="DA2048" t="s">
        <v>3100</v>
      </c>
      <c r="DB2048">
        <v>30000</v>
      </c>
      <c r="DC2048">
        <v>30000</v>
      </c>
      <c r="DD2048">
        <v>30000</v>
      </c>
      <c r="DE2048">
        <v>30000</v>
      </c>
      <c r="DF2048">
        <v>5806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f t="shared" si="35"/>
        <v>125806</v>
      </c>
    </row>
    <row r="2049" spans="89:118" x14ac:dyDescent="0.45">
      <c r="CK2049" t="s">
        <v>518</v>
      </c>
      <c r="CL2049" t="s">
        <v>3101</v>
      </c>
      <c r="CM2049" s="32">
        <v>8160</v>
      </c>
      <c r="CN2049" s="32">
        <v>8160</v>
      </c>
      <c r="CO2049" s="32">
        <v>8160</v>
      </c>
      <c r="CP2049" s="32">
        <v>8160</v>
      </c>
      <c r="CQ2049" s="32">
        <v>1581</v>
      </c>
      <c r="CR2049" s="32">
        <v>0</v>
      </c>
      <c r="CS2049" s="32">
        <v>0</v>
      </c>
      <c r="CT2049" s="32">
        <v>0</v>
      </c>
      <c r="CU2049" s="32">
        <v>0</v>
      </c>
      <c r="CV2049" s="32">
        <v>0</v>
      </c>
      <c r="CW2049" s="32">
        <v>0</v>
      </c>
      <c r="CX2049" s="32">
        <v>0</v>
      </c>
      <c r="CZ2049" t="s">
        <v>518</v>
      </c>
      <c r="DA2049" t="s">
        <v>3101</v>
      </c>
      <c r="DB2049">
        <v>8160</v>
      </c>
      <c r="DC2049">
        <v>8160</v>
      </c>
      <c r="DD2049">
        <v>8160</v>
      </c>
      <c r="DE2049">
        <v>8160</v>
      </c>
      <c r="DF2049">
        <v>1581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f t="shared" si="35"/>
        <v>34221</v>
      </c>
    </row>
    <row r="2050" spans="89:118" x14ac:dyDescent="0.45">
      <c r="CK2050" t="s">
        <v>518</v>
      </c>
      <c r="CL2050" t="s">
        <v>3103</v>
      </c>
      <c r="CM2050" s="32">
        <v>34262</v>
      </c>
      <c r="CN2050" s="32">
        <v>28340</v>
      </c>
      <c r="CO2050" s="32">
        <v>41514</v>
      </c>
      <c r="CP2050" s="32">
        <v>32891</v>
      </c>
      <c r="CQ2050" s="32">
        <v>34648</v>
      </c>
      <c r="CR2050" s="32">
        <v>44785</v>
      </c>
      <c r="CS2050" s="32">
        <v>30642</v>
      </c>
      <c r="CT2050" s="32">
        <v>31116</v>
      </c>
      <c r="CU2050" s="32">
        <v>32105</v>
      </c>
      <c r="CV2050" s="32">
        <v>31811</v>
      </c>
      <c r="CW2050" s="32">
        <v>33651</v>
      </c>
      <c r="CX2050" s="32">
        <v>31561</v>
      </c>
      <c r="CZ2050" t="s">
        <v>518</v>
      </c>
      <c r="DA2050" t="s">
        <v>3103</v>
      </c>
      <c r="DB2050">
        <v>34262</v>
      </c>
      <c r="DC2050">
        <v>28340</v>
      </c>
      <c r="DD2050">
        <v>41514</v>
      </c>
      <c r="DE2050">
        <v>32891</v>
      </c>
      <c r="DF2050">
        <v>34648</v>
      </c>
      <c r="DG2050">
        <v>44785</v>
      </c>
      <c r="DH2050">
        <v>30642</v>
      </c>
      <c r="DI2050">
        <v>31116</v>
      </c>
      <c r="DJ2050">
        <v>32105</v>
      </c>
      <c r="DK2050">
        <v>31811</v>
      </c>
      <c r="DL2050">
        <v>33651</v>
      </c>
      <c r="DM2050">
        <v>31561</v>
      </c>
      <c r="DN2050">
        <f t="shared" si="35"/>
        <v>407326</v>
      </c>
    </row>
    <row r="2051" spans="89:118" x14ac:dyDescent="0.45">
      <c r="CK2051" t="s">
        <v>518</v>
      </c>
      <c r="CL2051" t="s">
        <v>3107</v>
      </c>
      <c r="CM2051" s="32">
        <v>4400</v>
      </c>
      <c r="CN2051" s="32">
        <v>4400</v>
      </c>
      <c r="CO2051" s="32">
        <v>4400</v>
      </c>
      <c r="CP2051" s="32">
        <v>4400</v>
      </c>
      <c r="CQ2051" s="32">
        <v>4400</v>
      </c>
      <c r="CR2051" s="32">
        <v>4400</v>
      </c>
      <c r="CS2051" s="32">
        <v>4400</v>
      </c>
      <c r="CT2051" s="32">
        <v>4400</v>
      </c>
      <c r="CU2051" s="32">
        <v>4400</v>
      </c>
      <c r="CV2051" s="32">
        <v>4400</v>
      </c>
      <c r="CW2051" s="32">
        <v>4400</v>
      </c>
      <c r="CX2051" s="32">
        <v>4400</v>
      </c>
      <c r="CZ2051" t="s">
        <v>518</v>
      </c>
      <c r="DA2051" t="s">
        <v>3107</v>
      </c>
      <c r="DB2051">
        <v>4400</v>
      </c>
      <c r="DC2051">
        <v>4400</v>
      </c>
      <c r="DD2051">
        <v>4400</v>
      </c>
      <c r="DE2051">
        <v>4400</v>
      </c>
      <c r="DF2051">
        <v>4400</v>
      </c>
      <c r="DG2051">
        <v>4400</v>
      </c>
      <c r="DH2051">
        <v>4400</v>
      </c>
      <c r="DI2051">
        <v>4400</v>
      </c>
      <c r="DJ2051">
        <v>4400</v>
      </c>
      <c r="DK2051">
        <v>4400</v>
      </c>
      <c r="DL2051">
        <v>4400</v>
      </c>
      <c r="DM2051">
        <v>4400</v>
      </c>
      <c r="DN2051">
        <f t="shared" si="35"/>
        <v>52800</v>
      </c>
    </row>
    <row r="2052" spans="89:118" x14ac:dyDescent="0.45">
      <c r="CK2052" t="s">
        <v>352</v>
      </c>
      <c r="CL2052" t="s">
        <v>3111</v>
      </c>
      <c r="CM2052" s="32">
        <v>0</v>
      </c>
      <c r="CN2052" s="32">
        <v>0</v>
      </c>
      <c r="CO2052" s="32">
        <v>0</v>
      </c>
      <c r="CP2052" s="32">
        <v>0</v>
      </c>
      <c r="CQ2052" s="32">
        <v>0</v>
      </c>
      <c r="CR2052" s="32">
        <v>0</v>
      </c>
      <c r="CS2052" s="32">
        <v>60</v>
      </c>
      <c r="CT2052" s="32">
        <v>0</v>
      </c>
      <c r="CU2052" s="32">
        <v>0</v>
      </c>
      <c r="CV2052" s="32">
        <v>0</v>
      </c>
      <c r="CW2052" s="32">
        <v>0</v>
      </c>
      <c r="CX2052" s="32">
        <v>0</v>
      </c>
      <c r="CZ2052" t="s">
        <v>352</v>
      </c>
      <c r="DA2052" t="s">
        <v>3111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60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f t="shared" si="35"/>
        <v>60</v>
      </c>
    </row>
    <row r="2053" spans="89:118" x14ac:dyDescent="0.45">
      <c r="CK2053" t="s">
        <v>352</v>
      </c>
      <c r="CL2053" t="s">
        <v>3100</v>
      </c>
      <c r="CM2053" s="32">
        <v>0</v>
      </c>
      <c r="CN2053" s="32">
        <v>0</v>
      </c>
      <c r="CO2053" s="32">
        <v>0</v>
      </c>
      <c r="CP2053" s="32">
        <v>0</v>
      </c>
      <c r="CQ2053" s="32">
        <v>0</v>
      </c>
      <c r="CR2053" s="32">
        <v>0</v>
      </c>
      <c r="CS2053" s="32">
        <v>0</v>
      </c>
      <c r="CT2053" s="32">
        <v>0</v>
      </c>
      <c r="CU2053" s="32">
        <v>0</v>
      </c>
      <c r="CV2053" s="32">
        <v>0</v>
      </c>
      <c r="CW2053" s="32">
        <v>0</v>
      </c>
      <c r="CX2053" s="32">
        <v>0</v>
      </c>
      <c r="CZ2053" t="s">
        <v>352</v>
      </c>
      <c r="DA2053" t="s">
        <v>3100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f t="shared" ref="DN2053:DN2116" si="36">SUM(DB2053:DM2053)</f>
        <v>0</v>
      </c>
    </row>
    <row r="2054" spans="89:118" x14ac:dyDescent="0.45">
      <c r="CK2054" t="s">
        <v>352</v>
      </c>
      <c r="CL2054" t="s">
        <v>3112</v>
      </c>
      <c r="CM2054" s="32">
        <v>41310</v>
      </c>
      <c r="CN2054" s="32">
        <v>41310</v>
      </c>
      <c r="CO2054" s="32">
        <v>41310</v>
      </c>
      <c r="CP2054" s="32">
        <v>41310</v>
      </c>
      <c r="CQ2054" s="32">
        <v>41310</v>
      </c>
      <c r="CR2054" s="32">
        <v>41310</v>
      </c>
      <c r="CS2054" s="32">
        <v>41310</v>
      </c>
      <c r="CT2054" s="32">
        <v>41310</v>
      </c>
      <c r="CU2054" s="32">
        <v>41310</v>
      </c>
      <c r="CV2054" s="32">
        <v>41310</v>
      </c>
      <c r="CW2054" s="32">
        <v>41310</v>
      </c>
      <c r="CX2054" s="32">
        <v>41310</v>
      </c>
      <c r="CZ2054" t="s">
        <v>352</v>
      </c>
      <c r="DA2054" t="s">
        <v>3112</v>
      </c>
      <c r="DB2054">
        <v>41310</v>
      </c>
      <c r="DC2054">
        <v>41310</v>
      </c>
      <c r="DD2054">
        <v>41310</v>
      </c>
      <c r="DE2054">
        <v>41310</v>
      </c>
      <c r="DF2054">
        <v>41310</v>
      </c>
      <c r="DG2054">
        <v>41310</v>
      </c>
      <c r="DH2054">
        <v>41310</v>
      </c>
      <c r="DI2054">
        <v>41310</v>
      </c>
      <c r="DJ2054">
        <v>41310</v>
      </c>
      <c r="DK2054">
        <v>41310</v>
      </c>
      <c r="DL2054">
        <v>41310</v>
      </c>
      <c r="DM2054">
        <v>41310</v>
      </c>
      <c r="DN2054">
        <f t="shared" si="36"/>
        <v>495720</v>
      </c>
    </row>
    <row r="2055" spans="89:118" x14ac:dyDescent="0.45">
      <c r="CK2055" t="s">
        <v>352</v>
      </c>
      <c r="CL2055" t="s">
        <v>3117</v>
      </c>
      <c r="CM2055" s="32">
        <v>0</v>
      </c>
      <c r="CN2055" s="32">
        <v>0</v>
      </c>
      <c r="CO2055" s="32">
        <v>0</v>
      </c>
      <c r="CP2055" s="32">
        <v>0</v>
      </c>
      <c r="CQ2055" s="32">
        <v>0</v>
      </c>
      <c r="CR2055" s="32">
        <v>0</v>
      </c>
      <c r="CS2055" s="32">
        <v>0</v>
      </c>
      <c r="CT2055" s="32">
        <v>0</v>
      </c>
      <c r="CU2055" s="32">
        <v>1944</v>
      </c>
      <c r="CV2055" s="32">
        <v>0</v>
      </c>
      <c r="CW2055" s="32">
        <v>1296</v>
      </c>
      <c r="CX2055" s="32">
        <v>648</v>
      </c>
      <c r="CZ2055" t="s">
        <v>352</v>
      </c>
      <c r="DA2055" t="s">
        <v>3117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1944</v>
      </c>
      <c r="DK2055">
        <v>0</v>
      </c>
      <c r="DL2055">
        <v>1296</v>
      </c>
      <c r="DM2055">
        <v>648</v>
      </c>
      <c r="DN2055">
        <f t="shared" si="36"/>
        <v>3888</v>
      </c>
    </row>
    <row r="2056" spans="89:118" x14ac:dyDescent="0.45">
      <c r="CK2056" t="s">
        <v>352</v>
      </c>
      <c r="CL2056" t="s">
        <v>3113</v>
      </c>
      <c r="CM2056" s="32">
        <v>34238</v>
      </c>
      <c r="CN2056" s="32">
        <v>35331</v>
      </c>
      <c r="CO2056" s="32">
        <v>37477</v>
      </c>
      <c r="CP2056" s="32">
        <v>35826</v>
      </c>
      <c r="CQ2056" s="32">
        <v>34260</v>
      </c>
      <c r="CR2056" s="32">
        <v>37162</v>
      </c>
      <c r="CS2056" s="32">
        <v>38001</v>
      </c>
      <c r="CT2056" s="32">
        <v>35679</v>
      </c>
      <c r="CU2056" s="32">
        <v>38241</v>
      </c>
      <c r="CV2056" s="32">
        <v>36453</v>
      </c>
      <c r="CW2056" s="32">
        <v>35278</v>
      </c>
      <c r="CX2056" s="32">
        <v>34987</v>
      </c>
      <c r="CZ2056" t="s">
        <v>352</v>
      </c>
      <c r="DA2056" t="s">
        <v>3113</v>
      </c>
      <c r="DB2056">
        <v>34238</v>
      </c>
      <c r="DC2056">
        <v>35331</v>
      </c>
      <c r="DD2056">
        <v>37477</v>
      </c>
      <c r="DE2056">
        <v>35826</v>
      </c>
      <c r="DF2056">
        <v>34260</v>
      </c>
      <c r="DG2056">
        <v>37162</v>
      </c>
      <c r="DH2056">
        <v>38001</v>
      </c>
      <c r="DI2056">
        <v>35679</v>
      </c>
      <c r="DJ2056">
        <v>38241</v>
      </c>
      <c r="DK2056">
        <v>36453</v>
      </c>
      <c r="DL2056">
        <v>35278</v>
      </c>
      <c r="DM2056">
        <v>34987</v>
      </c>
      <c r="DN2056">
        <f t="shared" si="36"/>
        <v>432933</v>
      </c>
    </row>
    <row r="2057" spans="89:118" x14ac:dyDescent="0.45">
      <c r="CK2057" t="s">
        <v>352</v>
      </c>
      <c r="CL2057" t="s">
        <v>3101</v>
      </c>
      <c r="CM2057" s="32">
        <v>0</v>
      </c>
      <c r="CN2057" s="32">
        <v>0</v>
      </c>
      <c r="CO2057" s="32">
        <v>0</v>
      </c>
      <c r="CP2057" s="32">
        <v>0</v>
      </c>
      <c r="CQ2057" s="32">
        <v>0</v>
      </c>
      <c r="CR2057" s="32">
        <v>0</v>
      </c>
      <c r="CS2057" s="32">
        <v>0</v>
      </c>
      <c r="CT2057" s="32">
        <v>0</v>
      </c>
      <c r="CU2057" s="32">
        <v>0</v>
      </c>
      <c r="CV2057" s="32">
        <v>0</v>
      </c>
      <c r="CW2057" s="32">
        <v>0</v>
      </c>
      <c r="CX2057" s="32">
        <v>0</v>
      </c>
      <c r="CZ2057" t="s">
        <v>352</v>
      </c>
      <c r="DA2057" t="s">
        <v>3101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f t="shared" si="36"/>
        <v>0</v>
      </c>
    </row>
    <row r="2058" spans="89:118" x14ac:dyDescent="0.45">
      <c r="CK2058" t="s">
        <v>352</v>
      </c>
      <c r="CL2058" t="s">
        <v>3103</v>
      </c>
      <c r="CM2058" s="32">
        <v>14323</v>
      </c>
      <c r="CN2058" s="32">
        <v>20390</v>
      </c>
      <c r="CO2058" s="32">
        <v>24498</v>
      </c>
      <c r="CP2058" s="32">
        <v>21476</v>
      </c>
      <c r="CQ2058" s="32">
        <v>16947</v>
      </c>
      <c r="CR2058" s="32">
        <v>30148</v>
      </c>
      <c r="CS2058" s="32">
        <v>24033</v>
      </c>
      <c r="CT2058" s="32">
        <v>14373</v>
      </c>
      <c r="CU2058" s="32">
        <v>18187</v>
      </c>
      <c r="CV2058" s="32">
        <v>17864</v>
      </c>
      <c r="CW2058" s="32">
        <v>15293</v>
      </c>
      <c r="CX2058" s="32">
        <v>22274</v>
      </c>
      <c r="CZ2058" t="s">
        <v>352</v>
      </c>
      <c r="DA2058" t="s">
        <v>3103</v>
      </c>
      <c r="DB2058">
        <v>14323</v>
      </c>
      <c r="DC2058">
        <v>20390</v>
      </c>
      <c r="DD2058">
        <v>24498</v>
      </c>
      <c r="DE2058">
        <v>21476</v>
      </c>
      <c r="DF2058">
        <v>16947</v>
      </c>
      <c r="DG2058">
        <v>30148</v>
      </c>
      <c r="DH2058">
        <v>24033</v>
      </c>
      <c r="DI2058">
        <v>14373</v>
      </c>
      <c r="DJ2058">
        <v>18187</v>
      </c>
      <c r="DK2058">
        <v>17864</v>
      </c>
      <c r="DL2058">
        <v>15293</v>
      </c>
      <c r="DM2058">
        <v>22274</v>
      </c>
      <c r="DN2058">
        <f t="shared" si="36"/>
        <v>239806</v>
      </c>
    </row>
    <row r="2059" spans="89:118" x14ac:dyDescent="0.45">
      <c r="CK2059" t="s">
        <v>161</v>
      </c>
      <c r="CL2059" t="s">
        <v>3111</v>
      </c>
      <c r="CM2059" s="32">
        <v>0</v>
      </c>
      <c r="CN2059" s="32">
        <v>0</v>
      </c>
      <c r="CO2059" s="32">
        <v>0</v>
      </c>
      <c r="CP2059" s="32">
        <v>0</v>
      </c>
      <c r="CQ2059" s="32">
        <v>0</v>
      </c>
      <c r="CR2059" s="32">
        <v>120</v>
      </c>
      <c r="CS2059" s="32">
        <v>0</v>
      </c>
      <c r="CT2059" s="32">
        <v>0</v>
      </c>
      <c r="CU2059" s="32">
        <v>0</v>
      </c>
      <c r="CV2059" s="32">
        <v>0</v>
      </c>
      <c r="CW2059" s="32">
        <v>0</v>
      </c>
      <c r="CX2059" s="32">
        <v>0</v>
      </c>
      <c r="CZ2059" t="s">
        <v>161</v>
      </c>
      <c r="DA2059" t="s">
        <v>3111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120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f t="shared" si="36"/>
        <v>120</v>
      </c>
    </row>
    <row r="2060" spans="89:118" x14ac:dyDescent="0.45">
      <c r="CK2060" t="s">
        <v>161</v>
      </c>
      <c r="CL2060" t="s">
        <v>3112</v>
      </c>
      <c r="CM2060" s="32">
        <v>126225</v>
      </c>
      <c r="CN2060" s="32">
        <v>126225</v>
      </c>
      <c r="CO2060" s="32">
        <v>126225</v>
      </c>
      <c r="CP2060" s="32">
        <v>126225</v>
      </c>
      <c r="CQ2060" s="32">
        <v>126225</v>
      </c>
      <c r="CR2060" s="32">
        <v>126225</v>
      </c>
      <c r="CS2060" s="32">
        <v>126225</v>
      </c>
      <c r="CT2060" s="32">
        <v>126225</v>
      </c>
      <c r="CU2060" s="32">
        <v>126225</v>
      </c>
      <c r="CV2060" s="32">
        <v>126225</v>
      </c>
      <c r="CW2060" s="32">
        <v>126225</v>
      </c>
      <c r="CX2060" s="32">
        <v>126225</v>
      </c>
      <c r="CZ2060" t="s">
        <v>161</v>
      </c>
      <c r="DA2060" t="s">
        <v>3112</v>
      </c>
      <c r="DB2060">
        <v>126225</v>
      </c>
      <c r="DC2060">
        <v>126225</v>
      </c>
      <c r="DD2060">
        <v>126225</v>
      </c>
      <c r="DE2060">
        <v>126225</v>
      </c>
      <c r="DF2060">
        <v>126225</v>
      </c>
      <c r="DG2060">
        <v>126225</v>
      </c>
      <c r="DH2060">
        <v>126225</v>
      </c>
      <c r="DI2060">
        <v>126225</v>
      </c>
      <c r="DJ2060">
        <v>126225</v>
      </c>
      <c r="DK2060">
        <v>126225</v>
      </c>
      <c r="DL2060">
        <v>126225</v>
      </c>
      <c r="DM2060">
        <v>126225</v>
      </c>
      <c r="DN2060">
        <f t="shared" si="36"/>
        <v>1514700</v>
      </c>
    </row>
    <row r="2061" spans="89:118" x14ac:dyDescent="0.45">
      <c r="CK2061" t="s">
        <v>161</v>
      </c>
      <c r="CL2061" t="s">
        <v>3113</v>
      </c>
      <c r="CM2061" s="32">
        <v>41697</v>
      </c>
      <c r="CN2061" s="32">
        <v>45799</v>
      </c>
      <c r="CO2061" s="32">
        <v>64771</v>
      </c>
      <c r="CP2061" s="32">
        <v>52842</v>
      </c>
      <c r="CQ2061" s="32">
        <v>38694</v>
      </c>
      <c r="CR2061" s="32">
        <v>51301</v>
      </c>
      <c r="CS2061" s="32">
        <v>57976</v>
      </c>
      <c r="CT2061" s="32">
        <v>48159</v>
      </c>
      <c r="CU2061" s="32">
        <v>56106</v>
      </c>
      <c r="CV2061" s="32">
        <v>44262</v>
      </c>
      <c r="CW2061" s="32">
        <v>53578</v>
      </c>
      <c r="CX2061" s="32">
        <v>46870</v>
      </c>
      <c r="CZ2061" t="s">
        <v>161</v>
      </c>
      <c r="DA2061" t="s">
        <v>3113</v>
      </c>
      <c r="DB2061">
        <v>41697</v>
      </c>
      <c r="DC2061">
        <v>45799</v>
      </c>
      <c r="DD2061">
        <v>64771</v>
      </c>
      <c r="DE2061">
        <v>52842</v>
      </c>
      <c r="DF2061">
        <v>38694</v>
      </c>
      <c r="DG2061">
        <v>51301</v>
      </c>
      <c r="DH2061">
        <v>57976</v>
      </c>
      <c r="DI2061">
        <v>48159</v>
      </c>
      <c r="DJ2061">
        <v>56106</v>
      </c>
      <c r="DK2061">
        <v>44262</v>
      </c>
      <c r="DL2061">
        <v>53578</v>
      </c>
      <c r="DM2061">
        <v>46870</v>
      </c>
      <c r="DN2061">
        <f t="shared" si="36"/>
        <v>602055</v>
      </c>
    </row>
    <row r="2062" spans="89:118" x14ac:dyDescent="0.45">
      <c r="CK2062" t="s">
        <v>161</v>
      </c>
      <c r="CL2062" t="s">
        <v>3101</v>
      </c>
      <c r="CM2062" s="32">
        <v>8160</v>
      </c>
      <c r="CN2062" s="32">
        <v>8160</v>
      </c>
      <c r="CO2062" s="32">
        <v>8160</v>
      </c>
      <c r="CP2062" s="32">
        <v>8160</v>
      </c>
      <c r="CQ2062" s="32">
        <v>8160</v>
      </c>
      <c r="CR2062" s="32">
        <v>8160</v>
      </c>
      <c r="CS2062" s="32">
        <v>8160</v>
      </c>
      <c r="CT2062" s="32">
        <v>8160</v>
      </c>
      <c r="CU2062" s="32">
        <v>8160</v>
      </c>
      <c r="CV2062" s="32">
        <v>8160</v>
      </c>
      <c r="CW2062" s="32">
        <v>8034</v>
      </c>
      <c r="CX2062" s="32">
        <v>8034</v>
      </c>
      <c r="CZ2062" t="s">
        <v>161</v>
      </c>
      <c r="DA2062" t="s">
        <v>3101</v>
      </c>
      <c r="DB2062">
        <v>8160</v>
      </c>
      <c r="DC2062">
        <v>8160</v>
      </c>
      <c r="DD2062">
        <v>8160</v>
      </c>
      <c r="DE2062">
        <v>8160</v>
      </c>
      <c r="DF2062">
        <v>8160</v>
      </c>
      <c r="DG2062">
        <v>8160</v>
      </c>
      <c r="DH2062">
        <v>8160</v>
      </c>
      <c r="DI2062">
        <v>8160</v>
      </c>
      <c r="DJ2062">
        <v>8160</v>
      </c>
      <c r="DK2062">
        <v>8160</v>
      </c>
      <c r="DL2062">
        <v>8034</v>
      </c>
      <c r="DM2062">
        <v>8034</v>
      </c>
      <c r="DN2062">
        <f t="shared" si="36"/>
        <v>97668</v>
      </c>
    </row>
    <row r="2063" spans="89:118" x14ac:dyDescent="0.45">
      <c r="CK2063" t="s">
        <v>161</v>
      </c>
      <c r="CL2063" t="s">
        <v>3103</v>
      </c>
      <c r="CM2063" s="32">
        <v>5500</v>
      </c>
      <c r="CN2063" s="32">
        <v>5500</v>
      </c>
      <c r="CO2063" s="32">
        <v>5500</v>
      </c>
      <c r="CP2063" s="32">
        <v>5500</v>
      </c>
      <c r="CQ2063" s="32">
        <v>5500</v>
      </c>
      <c r="CR2063" s="32">
        <v>5500</v>
      </c>
      <c r="CS2063" s="32">
        <v>66833</v>
      </c>
      <c r="CT2063" s="32">
        <v>5500</v>
      </c>
      <c r="CU2063" s="32">
        <v>5500</v>
      </c>
      <c r="CV2063" s="32">
        <v>5500</v>
      </c>
      <c r="CW2063" s="32">
        <v>5500</v>
      </c>
      <c r="CX2063" s="32">
        <v>5500</v>
      </c>
      <c r="CZ2063" t="s">
        <v>161</v>
      </c>
      <c r="DA2063" t="s">
        <v>3103</v>
      </c>
      <c r="DB2063">
        <v>5500</v>
      </c>
      <c r="DC2063">
        <v>5500</v>
      </c>
      <c r="DD2063">
        <v>5500</v>
      </c>
      <c r="DE2063">
        <v>5500</v>
      </c>
      <c r="DF2063">
        <v>5500</v>
      </c>
      <c r="DG2063">
        <v>5500</v>
      </c>
      <c r="DH2063">
        <v>66833</v>
      </c>
      <c r="DI2063">
        <v>5500</v>
      </c>
      <c r="DJ2063">
        <v>5500</v>
      </c>
      <c r="DK2063">
        <v>5500</v>
      </c>
      <c r="DL2063">
        <v>5500</v>
      </c>
      <c r="DM2063">
        <v>5500</v>
      </c>
      <c r="DN2063">
        <f t="shared" si="36"/>
        <v>127333</v>
      </c>
    </row>
    <row r="2064" spans="89:118" x14ac:dyDescent="0.45">
      <c r="CK2064" t="s">
        <v>161</v>
      </c>
      <c r="CL2064" t="s">
        <v>3107</v>
      </c>
      <c r="CM2064" s="32">
        <v>16000</v>
      </c>
      <c r="CN2064" s="32">
        <v>16000</v>
      </c>
      <c r="CO2064" s="32">
        <v>16000</v>
      </c>
      <c r="CP2064" s="32">
        <v>16000</v>
      </c>
      <c r="CQ2064" s="32">
        <v>16000</v>
      </c>
      <c r="CR2064" s="32">
        <v>16000</v>
      </c>
      <c r="CS2064" s="32">
        <v>14400</v>
      </c>
      <c r="CT2064" s="32">
        <v>16490</v>
      </c>
      <c r="CU2064" s="32">
        <v>21600</v>
      </c>
      <c r="CV2064" s="32">
        <v>21600</v>
      </c>
      <c r="CW2064" s="32">
        <v>21600</v>
      </c>
      <c r="CX2064" s="32">
        <v>21600</v>
      </c>
      <c r="CZ2064" t="s">
        <v>161</v>
      </c>
      <c r="DA2064" t="s">
        <v>3107</v>
      </c>
      <c r="DB2064">
        <v>16000</v>
      </c>
      <c r="DC2064">
        <v>16000</v>
      </c>
      <c r="DD2064">
        <v>16000</v>
      </c>
      <c r="DE2064">
        <v>16000</v>
      </c>
      <c r="DF2064">
        <v>16000</v>
      </c>
      <c r="DG2064">
        <v>16000</v>
      </c>
      <c r="DH2064">
        <v>14400</v>
      </c>
      <c r="DI2064">
        <v>16490</v>
      </c>
      <c r="DJ2064">
        <v>21600</v>
      </c>
      <c r="DK2064">
        <v>21600</v>
      </c>
      <c r="DL2064">
        <v>21600</v>
      </c>
      <c r="DM2064">
        <v>21600</v>
      </c>
      <c r="DN2064">
        <f t="shared" si="36"/>
        <v>213290</v>
      </c>
    </row>
    <row r="2065" spans="89:118" x14ac:dyDescent="0.45">
      <c r="CK2065" t="s">
        <v>786</v>
      </c>
      <c r="CL2065" t="s">
        <v>3111</v>
      </c>
      <c r="CM2065" s="32">
        <v>0</v>
      </c>
      <c r="CN2065" s="32">
        <v>0</v>
      </c>
      <c r="CO2065" s="32">
        <v>0</v>
      </c>
      <c r="CP2065" s="32">
        <v>0</v>
      </c>
      <c r="CQ2065" s="32">
        <v>0</v>
      </c>
      <c r="CR2065" s="32">
        <v>0</v>
      </c>
      <c r="CS2065" s="32">
        <v>0</v>
      </c>
      <c r="CT2065" s="32">
        <v>0</v>
      </c>
      <c r="CU2065" s="32">
        <v>0</v>
      </c>
      <c r="CV2065" s="32">
        <v>0</v>
      </c>
      <c r="CW2065" s="32">
        <v>0</v>
      </c>
      <c r="CX2065" s="32">
        <v>0</v>
      </c>
      <c r="CZ2065" t="s">
        <v>786</v>
      </c>
      <c r="DA2065" t="s">
        <v>3111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f t="shared" si="36"/>
        <v>0</v>
      </c>
    </row>
    <row r="2066" spans="89:118" x14ac:dyDescent="0.45">
      <c r="CK2066" t="s">
        <v>786</v>
      </c>
      <c r="CL2066" t="s">
        <v>3118</v>
      </c>
      <c r="CM2066" s="32">
        <v>4000</v>
      </c>
      <c r="CN2066" s="32">
        <v>4000</v>
      </c>
      <c r="CO2066" s="32">
        <v>4000</v>
      </c>
      <c r="CP2066" s="32">
        <v>4000</v>
      </c>
      <c r="CQ2066" s="32">
        <v>4000</v>
      </c>
      <c r="CR2066" s="32">
        <v>4000</v>
      </c>
      <c r="CS2066" s="32">
        <v>4000</v>
      </c>
      <c r="CT2066" s="32">
        <v>4000</v>
      </c>
      <c r="CU2066" s="32">
        <v>4000</v>
      </c>
      <c r="CV2066" s="32">
        <v>4000</v>
      </c>
      <c r="CW2066" s="32">
        <v>4000</v>
      </c>
      <c r="CX2066" s="32">
        <v>4000</v>
      </c>
      <c r="CZ2066" t="s">
        <v>786</v>
      </c>
      <c r="DA2066" t="s">
        <v>3118</v>
      </c>
      <c r="DB2066">
        <v>4000</v>
      </c>
      <c r="DC2066">
        <v>4000</v>
      </c>
      <c r="DD2066">
        <v>4000</v>
      </c>
      <c r="DE2066">
        <v>4000</v>
      </c>
      <c r="DF2066">
        <v>4000</v>
      </c>
      <c r="DG2066">
        <v>4000</v>
      </c>
      <c r="DH2066">
        <v>4000</v>
      </c>
      <c r="DI2066">
        <v>4000</v>
      </c>
      <c r="DJ2066">
        <v>4000</v>
      </c>
      <c r="DK2066">
        <v>4000</v>
      </c>
      <c r="DL2066">
        <v>4000</v>
      </c>
      <c r="DM2066">
        <v>4000</v>
      </c>
      <c r="DN2066">
        <f t="shared" si="36"/>
        <v>48000</v>
      </c>
    </row>
    <row r="2067" spans="89:118" x14ac:dyDescent="0.45">
      <c r="CK2067" t="s">
        <v>786</v>
      </c>
      <c r="CL2067" t="s">
        <v>3103</v>
      </c>
      <c r="CM2067" s="32">
        <v>39708</v>
      </c>
      <c r="CN2067" s="32">
        <v>38156</v>
      </c>
      <c r="CO2067" s="32">
        <v>37969</v>
      </c>
      <c r="CP2067" s="32">
        <v>38250</v>
      </c>
      <c r="CQ2067" s="32">
        <v>38693</v>
      </c>
      <c r="CR2067" s="32">
        <v>37727</v>
      </c>
      <c r="CS2067" s="32">
        <v>37875</v>
      </c>
      <c r="CT2067" s="32">
        <v>37088</v>
      </c>
      <c r="CU2067" s="32">
        <v>38905</v>
      </c>
      <c r="CV2067" s="32">
        <v>37784</v>
      </c>
      <c r="CW2067" s="32">
        <v>42221</v>
      </c>
      <c r="CX2067" s="32">
        <v>38909</v>
      </c>
      <c r="CZ2067" t="s">
        <v>786</v>
      </c>
      <c r="DA2067" t="s">
        <v>3103</v>
      </c>
      <c r="DB2067">
        <v>39708</v>
      </c>
      <c r="DC2067">
        <v>38156</v>
      </c>
      <c r="DD2067">
        <v>37969</v>
      </c>
      <c r="DE2067">
        <v>38250</v>
      </c>
      <c r="DF2067">
        <v>38693</v>
      </c>
      <c r="DG2067">
        <v>37727</v>
      </c>
      <c r="DH2067">
        <v>37875</v>
      </c>
      <c r="DI2067">
        <v>37088</v>
      </c>
      <c r="DJ2067">
        <v>38905</v>
      </c>
      <c r="DK2067">
        <v>37784</v>
      </c>
      <c r="DL2067">
        <v>42221</v>
      </c>
      <c r="DM2067">
        <v>38909</v>
      </c>
      <c r="DN2067">
        <f t="shared" si="36"/>
        <v>463285</v>
      </c>
    </row>
    <row r="2068" spans="89:118" x14ac:dyDescent="0.45">
      <c r="CK2068" t="s">
        <v>786</v>
      </c>
      <c r="CL2068" t="s">
        <v>3107</v>
      </c>
      <c r="CM2068" s="32">
        <v>10120</v>
      </c>
      <c r="CN2068" s="32">
        <v>10120</v>
      </c>
      <c r="CO2068" s="32">
        <v>10120</v>
      </c>
      <c r="CP2068" s="32">
        <v>9240</v>
      </c>
      <c r="CQ2068" s="32">
        <v>9240</v>
      </c>
      <c r="CR2068" s="32">
        <v>10120</v>
      </c>
      <c r="CS2068" s="32">
        <v>10120</v>
      </c>
      <c r="CT2068" s="32">
        <v>10120</v>
      </c>
      <c r="CU2068" s="32">
        <v>10120</v>
      </c>
      <c r="CV2068" s="32">
        <v>10120</v>
      </c>
      <c r="CW2068" s="32">
        <v>10120</v>
      </c>
      <c r="CX2068" s="32">
        <v>10120</v>
      </c>
      <c r="CZ2068" t="s">
        <v>786</v>
      </c>
      <c r="DA2068" t="s">
        <v>3107</v>
      </c>
      <c r="DB2068">
        <v>10120</v>
      </c>
      <c r="DC2068">
        <v>10120</v>
      </c>
      <c r="DD2068">
        <v>10120</v>
      </c>
      <c r="DE2068">
        <v>9240</v>
      </c>
      <c r="DF2068">
        <v>9240</v>
      </c>
      <c r="DG2068">
        <v>10120</v>
      </c>
      <c r="DH2068">
        <v>10120</v>
      </c>
      <c r="DI2068">
        <v>10120</v>
      </c>
      <c r="DJ2068">
        <v>10120</v>
      </c>
      <c r="DK2068">
        <v>10120</v>
      </c>
      <c r="DL2068">
        <v>10120</v>
      </c>
      <c r="DM2068">
        <v>10120</v>
      </c>
      <c r="DN2068">
        <f t="shared" si="36"/>
        <v>119680</v>
      </c>
    </row>
    <row r="2069" spans="89:118" x14ac:dyDescent="0.45">
      <c r="CK2069" t="s">
        <v>747</v>
      </c>
      <c r="CL2069" t="s">
        <v>3100</v>
      </c>
      <c r="CM2069" s="32">
        <v>23000</v>
      </c>
      <c r="CN2069" s="32">
        <v>23000</v>
      </c>
      <c r="CO2069" s="32">
        <v>23000</v>
      </c>
      <c r="CP2069" s="32">
        <v>23000</v>
      </c>
      <c r="CQ2069" s="32">
        <v>23000</v>
      </c>
      <c r="CR2069" s="32">
        <v>23000</v>
      </c>
      <c r="CS2069" s="32">
        <v>23000</v>
      </c>
      <c r="CT2069" s="32">
        <v>23000</v>
      </c>
      <c r="CU2069" s="32">
        <v>23000</v>
      </c>
      <c r="CV2069" s="32">
        <v>23000</v>
      </c>
      <c r="CW2069" s="32">
        <v>23000</v>
      </c>
      <c r="CX2069" s="32">
        <v>23000</v>
      </c>
      <c r="CZ2069" t="s">
        <v>747</v>
      </c>
      <c r="DA2069" t="s">
        <v>3100</v>
      </c>
      <c r="DB2069">
        <v>23000</v>
      </c>
      <c r="DC2069">
        <v>23000</v>
      </c>
      <c r="DD2069">
        <v>23000</v>
      </c>
      <c r="DE2069">
        <v>23000</v>
      </c>
      <c r="DF2069">
        <v>23000</v>
      </c>
      <c r="DG2069">
        <v>23000</v>
      </c>
      <c r="DH2069">
        <v>23000</v>
      </c>
      <c r="DI2069">
        <v>23000</v>
      </c>
      <c r="DJ2069">
        <v>23000</v>
      </c>
      <c r="DK2069">
        <v>23000</v>
      </c>
      <c r="DL2069">
        <v>23000</v>
      </c>
      <c r="DM2069">
        <v>23000</v>
      </c>
      <c r="DN2069">
        <f t="shared" si="36"/>
        <v>276000</v>
      </c>
    </row>
    <row r="2070" spans="89:118" x14ac:dyDescent="0.45">
      <c r="CK2070" t="s">
        <v>747</v>
      </c>
      <c r="CL2070" t="s">
        <v>3104</v>
      </c>
      <c r="CM2070" s="32">
        <v>0</v>
      </c>
      <c r="CN2070" s="32">
        <v>0</v>
      </c>
      <c r="CO2070" s="32">
        <v>0</v>
      </c>
      <c r="CP2070" s="32">
        <v>0</v>
      </c>
      <c r="CQ2070" s="32">
        <v>0</v>
      </c>
      <c r="CR2070" s="32">
        <v>0</v>
      </c>
      <c r="CS2070" s="32">
        <v>0</v>
      </c>
      <c r="CT2070" s="32">
        <v>0</v>
      </c>
      <c r="CU2070" s="32">
        <v>0</v>
      </c>
      <c r="CV2070" s="32">
        <v>0</v>
      </c>
      <c r="CW2070" s="32">
        <v>0</v>
      </c>
      <c r="CX2070" s="32">
        <v>4781.2</v>
      </c>
      <c r="CZ2070" t="s">
        <v>747</v>
      </c>
      <c r="DA2070" t="s">
        <v>3104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4781.2</v>
      </c>
      <c r="DN2070">
        <f t="shared" si="36"/>
        <v>4781.2</v>
      </c>
    </row>
    <row r="2071" spans="89:118" x14ac:dyDescent="0.45">
      <c r="CK2071" t="s">
        <v>747</v>
      </c>
      <c r="CL2071" t="s">
        <v>3112</v>
      </c>
      <c r="CM2071" s="32">
        <v>44200</v>
      </c>
      <c r="CN2071" s="32">
        <v>44200</v>
      </c>
      <c r="CO2071" s="32">
        <v>44200</v>
      </c>
      <c r="CP2071" s="32">
        <v>44200</v>
      </c>
      <c r="CQ2071" s="32">
        <v>44200</v>
      </c>
      <c r="CR2071" s="32">
        <v>44200</v>
      </c>
      <c r="CS2071" s="32">
        <v>44200</v>
      </c>
      <c r="CT2071" s="32">
        <v>44200</v>
      </c>
      <c r="CU2071" s="32">
        <v>44200</v>
      </c>
      <c r="CV2071" s="32">
        <v>44200</v>
      </c>
      <c r="CW2071" s="32">
        <v>44200</v>
      </c>
      <c r="CX2071" s="32">
        <v>49542.8</v>
      </c>
      <c r="CZ2071" t="s">
        <v>747</v>
      </c>
      <c r="DA2071" t="s">
        <v>3112</v>
      </c>
      <c r="DB2071">
        <v>44200</v>
      </c>
      <c r="DC2071">
        <v>44200</v>
      </c>
      <c r="DD2071">
        <v>44200</v>
      </c>
      <c r="DE2071">
        <v>44200</v>
      </c>
      <c r="DF2071">
        <v>44200</v>
      </c>
      <c r="DG2071">
        <v>44200</v>
      </c>
      <c r="DH2071">
        <v>44200</v>
      </c>
      <c r="DI2071">
        <v>44200</v>
      </c>
      <c r="DJ2071">
        <v>44200</v>
      </c>
      <c r="DK2071">
        <v>44200</v>
      </c>
      <c r="DL2071">
        <v>44200</v>
      </c>
      <c r="DM2071">
        <v>49542.8</v>
      </c>
      <c r="DN2071">
        <f t="shared" si="36"/>
        <v>535742.80000000005</v>
      </c>
    </row>
    <row r="2072" spans="89:118" x14ac:dyDescent="0.45">
      <c r="CK2072" t="s">
        <v>747</v>
      </c>
      <c r="CL2072" t="s">
        <v>3105</v>
      </c>
      <c r="CM2072" s="32">
        <v>0</v>
      </c>
      <c r="CN2072" s="32">
        <v>0</v>
      </c>
      <c r="CO2072" s="32">
        <v>0</v>
      </c>
      <c r="CP2072" s="32">
        <v>0</v>
      </c>
      <c r="CQ2072" s="32">
        <v>0</v>
      </c>
      <c r="CR2072" s="32">
        <v>0</v>
      </c>
      <c r="CS2072" s="32">
        <v>0</v>
      </c>
      <c r="CT2072" s="32">
        <v>0</v>
      </c>
      <c r="CU2072" s="32">
        <v>0</v>
      </c>
      <c r="CV2072" s="32">
        <v>0</v>
      </c>
      <c r="CW2072" s="32">
        <v>0</v>
      </c>
      <c r="CX2072" s="32">
        <v>1290</v>
      </c>
      <c r="CZ2072" t="s">
        <v>747</v>
      </c>
      <c r="DA2072" t="s">
        <v>3105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1290</v>
      </c>
      <c r="DN2072">
        <f t="shared" si="36"/>
        <v>1290</v>
      </c>
    </row>
    <row r="2073" spans="89:118" x14ac:dyDescent="0.45">
      <c r="CK2073" t="s">
        <v>747</v>
      </c>
      <c r="CL2073" t="s">
        <v>3101</v>
      </c>
      <c r="CM2073" s="32">
        <v>0</v>
      </c>
      <c r="CN2073" s="32">
        <v>0</v>
      </c>
      <c r="CO2073" s="32">
        <v>0</v>
      </c>
      <c r="CP2073" s="32">
        <v>0</v>
      </c>
      <c r="CQ2073" s="32">
        <v>0</v>
      </c>
      <c r="CR2073" s="32">
        <v>0</v>
      </c>
      <c r="CS2073" s="32">
        <v>0</v>
      </c>
      <c r="CT2073" s="32">
        <v>0</v>
      </c>
      <c r="CU2073" s="32">
        <v>0</v>
      </c>
      <c r="CV2073" s="32">
        <v>0</v>
      </c>
      <c r="CW2073" s="32">
        <v>0</v>
      </c>
      <c r="CX2073" s="32">
        <v>323</v>
      </c>
      <c r="CZ2073" t="s">
        <v>747</v>
      </c>
      <c r="DA2073" t="s">
        <v>3101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323</v>
      </c>
      <c r="DN2073">
        <f t="shared" si="36"/>
        <v>323</v>
      </c>
    </row>
    <row r="2074" spans="89:118" x14ac:dyDescent="0.45">
      <c r="CK2074" t="s">
        <v>747</v>
      </c>
      <c r="CL2074" t="s">
        <v>3118</v>
      </c>
      <c r="CM2074" s="32">
        <v>2000</v>
      </c>
      <c r="CN2074" s="32">
        <v>2000</v>
      </c>
      <c r="CO2074" s="32">
        <v>2000</v>
      </c>
      <c r="CP2074" s="32">
        <v>2000</v>
      </c>
      <c r="CQ2074" s="32">
        <v>2000</v>
      </c>
      <c r="CR2074" s="32">
        <v>2000</v>
      </c>
      <c r="CS2074" s="32">
        <v>2000</v>
      </c>
      <c r="CT2074" s="32">
        <v>2000</v>
      </c>
      <c r="CU2074" s="32">
        <v>2000</v>
      </c>
      <c r="CV2074" s="32">
        <v>2000</v>
      </c>
      <c r="CW2074" s="32">
        <v>2000</v>
      </c>
      <c r="CX2074" s="32">
        <v>2000</v>
      </c>
      <c r="CZ2074" t="s">
        <v>747</v>
      </c>
      <c r="DA2074" t="s">
        <v>3118</v>
      </c>
      <c r="DB2074">
        <v>2000</v>
      </c>
      <c r="DC2074">
        <v>2000</v>
      </c>
      <c r="DD2074">
        <v>2000</v>
      </c>
      <c r="DE2074">
        <v>2000</v>
      </c>
      <c r="DF2074">
        <v>2000</v>
      </c>
      <c r="DG2074">
        <v>2000</v>
      </c>
      <c r="DH2074">
        <v>2000</v>
      </c>
      <c r="DI2074">
        <v>2000</v>
      </c>
      <c r="DJ2074">
        <v>2000</v>
      </c>
      <c r="DK2074">
        <v>2000</v>
      </c>
      <c r="DL2074">
        <v>2000</v>
      </c>
      <c r="DM2074">
        <v>2000</v>
      </c>
      <c r="DN2074">
        <f t="shared" si="36"/>
        <v>24000</v>
      </c>
    </row>
    <row r="2075" spans="89:118" x14ac:dyDescent="0.45">
      <c r="CK2075" t="s">
        <v>747</v>
      </c>
      <c r="CL2075" t="s">
        <v>3103</v>
      </c>
      <c r="CM2075" s="32">
        <v>9776</v>
      </c>
      <c r="CN2075" s="32">
        <v>9689</v>
      </c>
      <c r="CO2075" s="32">
        <v>9624</v>
      </c>
      <c r="CP2075" s="32">
        <v>9627</v>
      </c>
      <c r="CQ2075" s="32">
        <v>9511</v>
      </c>
      <c r="CR2075" s="32">
        <v>9855</v>
      </c>
      <c r="CS2075" s="32">
        <v>9484</v>
      </c>
      <c r="CT2075" s="32">
        <v>9000</v>
      </c>
      <c r="CU2075" s="32">
        <v>9130</v>
      </c>
      <c r="CV2075" s="32">
        <v>9500</v>
      </c>
      <c r="CW2075" s="32">
        <v>9506</v>
      </c>
      <c r="CX2075" s="32">
        <v>9994</v>
      </c>
      <c r="CZ2075" t="s">
        <v>747</v>
      </c>
      <c r="DA2075" t="s">
        <v>3103</v>
      </c>
      <c r="DB2075">
        <v>9776</v>
      </c>
      <c r="DC2075">
        <v>9689</v>
      </c>
      <c r="DD2075">
        <v>9624</v>
      </c>
      <c r="DE2075">
        <v>9627</v>
      </c>
      <c r="DF2075">
        <v>9511</v>
      </c>
      <c r="DG2075">
        <v>9855</v>
      </c>
      <c r="DH2075">
        <v>9484</v>
      </c>
      <c r="DI2075">
        <v>9000</v>
      </c>
      <c r="DJ2075">
        <v>9130</v>
      </c>
      <c r="DK2075">
        <v>9500</v>
      </c>
      <c r="DL2075">
        <v>9506</v>
      </c>
      <c r="DM2075">
        <v>9994</v>
      </c>
      <c r="DN2075">
        <f t="shared" si="36"/>
        <v>114696</v>
      </c>
    </row>
    <row r="2076" spans="89:118" x14ac:dyDescent="0.45">
      <c r="CK2076" t="s">
        <v>10</v>
      </c>
      <c r="CL2076" t="s">
        <v>3112</v>
      </c>
      <c r="CM2076" s="32">
        <v>65050</v>
      </c>
      <c r="CN2076" s="32">
        <v>65050</v>
      </c>
      <c r="CO2076" s="32">
        <v>65050</v>
      </c>
      <c r="CP2076" s="32">
        <v>65050</v>
      </c>
      <c r="CQ2076" s="32">
        <v>65050</v>
      </c>
      <c r="CR2076" s="32">
        <v>65050</v>
      </c>
      <c r="CS2076" s="32">
        <v>65050</v>
      </c>
      <c r="CT2076" s="32">
        <v>65050</v>
      </c>
      <c r="CU2076" s="32">
        <v>65050</v>
      </c>
      <c r="CV2076" s="32">
        <v>65050</v>
      </c>
      <c r="CW2076" s="32">
        <v>65050</v>
      </c>
      <c r="CX2076" s="32">
        <v>65050</v>
      </c>
      <c r="CZ2076" t="s">
        <v>10</v>
      </c>
      <c r="DA2076" t="s">
        <v>3112</v>
      </c>
      <c r="DB2076">
        <v>65050</v>
      </c>
      <c r="DC2076">
        <v>65050</v>
      </c>
      <c r="DD2076">
        <v>65050</v>
      </c>
      <c r="DE2076">
        <v>65050</v>
      </c>
      <c r="DF2076">
        <v>65050</v>
      </c>
      <c r="DG2076">
        <v>65050</v>
      </c>
      <c r="DH2076">
        <v>65050</v>
      </c>
      <c r="DI2076">
        <v>65050</v>
      </c>
      <c r="DJ2076">
        <v>65050</v>
      </c>
      <c r="DK2076">
        <v>65050</v>
      </c>
      <c r="DL2076">
        <v>65050</v>
      </c>
      <c r="DM2076">
        <v>65050</v>
      </c>
      <c r="DN2076">
        <f t="shared" si="36"/>
        <v>780600</v>
      </c>
    </row>
    <row r="2077" spans="89:118" x14ac:dyDescent="0.45">
      <c r="CK2077" t="s">
        <v>10</v>
      </c>
      <c r="CL2077" t="s">
        <v>3101</v>
      </c>
      <c r="CM2077" s="32">
        <v>40000</v>
      </c>
      <c r="CN2077" s="32">
        <v>40000</v>
      </c>
      <c r="CO2077" s="32">
        <v>40000</v>
      </c>
      <c r="CP2077" s="32">
        <v>40000</v>
      </c>
      <c r="CQ2077" s="32">
        <v>40000</v>
      </c>
      <c r="CR2077" s="32">
        <v>40000</v>
      </c>
      <c r="CS2077" s="32">
        <v>40000</v>
      </c>
      <c r="CT2077" s="32">
        <v>40000</v>
      </c>
      <c r="CU2077" s="32">
        <v>40000</v>
      </c>
      <c r="CV2077" s="32">
        <v>40000</v>
      </c>
      <c r="CW2077" s="32">
        <v>40000</v>
      </c>
      <c r="CX2077" s="32">
        <v>40000</v>
      </c>
      <c r="CZ2077" t="s">
        <v>10</v>
      </c>
      <c r="DA2077" t="s">
        <v>3101</v>
      </c>
      <c r="DB2077">
        <v>40000</v>
      </c>
      <c r="DC2077">
        <v>40000</v>
      </c>
      <c r="DD2077">
        <v>40000</v>
      </c>
      <c r="DE2077">
        <v>40000</v>
      </c>
      <c r="DF2077">
        <v>40000</v>
      </c>
      <c r="DG2077">
        <v>40000</v>
      </c>
      <c r="DH2077">
        <v>40000</v>
      </c>
      <c r="DI2077">
        <v>40000</v>
      </c>
      <c r="DJ2077">
        <v>40000</v>
      </c>
      <c r="DK2077">
        <v>40000</v>
      </c>
      <c r="DL2077">
        <v>40000</v>
      </c>
      <c r="DM2077">
        <v>40000</v>
      </c>
      <c r="DN2077">
        <f t="shared" si="36"/>
        <v>480000</v>
      </c>
    </row>
    <row r="2078" spans="89:118" x14ac:dyDescent="0.45">
      <c r="CK2078" t="s">
        <v>10</v>
      </c>
      <c r="CL2078" t="s">
        <v>3781</v>
      </c>
      <c r="CM2078" s="32">
        <v>304000</v>
      </c>
      <c r="CN2078" s="32">
        <v>304000</v>
      </c>
      <c r="CO2078" s="32">
        <v>304000</v>
      </c>
      <c r="CP2078" s="32">
        <v>304000</v>
      </c>
      <c r="CQ2078" s="32">
        <v>304000</v>
      </c>
      <c r="CR2078" s="32">
        <v>304000</v>
      </c>
      <c r="CS2078" s="32">
        <v>304000</v>
      </c>
      <c r="CT2078" s="32">
        <v>304000</v>
      </c>
      <c r="CU2078" s="32">
        <v>304000</v>
      </c>
      <c r="CV2078" s="32">
        <v>304000</v>
      </c>
      <c r="CW2078" s="32">
        <v>304000</v>
      </c>
      <c r="CX2078" s="32">
        <v>304000</v>
      </c>
      <c r="CZ2078" t="s">
        <v>10</v>
      </c>
      <c r="DA2078" t="s">
        <v>3781</v>
      </c>
      <c r="DB2078">
        <v>304000</v>
      </c>
      <c r="DC2078">
        <v>304000</v>
      </c>
      <c r="DD2078">
        <v>304000</v>
      </c>
      <c r="DE2078">
        <v>304000</v>
      </c>
      <c r="DF2078">
        <v>304000</v>
      </c>
      <c r="DG2078">
        <v>304000</v>
      </c>
      <c r="DH2078">
        <v>304000</v>
      </c>
      <c r="DI2078">
        <v>304000</v>
      </c>
      <c r="DJ2078">
        <v>304000</v>
      </c>
      <c r="DK2078">
        <v>304000</v>
      </c>
      <c r="DL2078">
        <v>304000</v>
      </c>
      <c r="DM2078">
        <v>304000</v>
      </c>
      <c r="DN2078">
        <f t="shared" si="36"/>
        <v>3648000</v>
      </c>
    </row>
    <row r="2079" spans="89:118" x14ac:dyDescent="0.45">
      <c r="CK2079" t="s">
        <v>10</v>
      </c>
      <c r="CL2079" t="s">
        <v>3118</v>
      </c>
      <c r="CM2079" s="32">
        <v>2000</v>
      </c>
      <c r="CN2079" s="32">
        <v>2000</v>
      </c>
      <c r="CO2079" s="32">
        <v>2000</v>
      </c>
      <c r="CP2079" s="32">
        <v>2000</v>
      </c>
      <c r="CQ2079" s="32">
        <v>2000</v>
      </c>
      <c r="CR2079" s="32">
        <v>2000</v>
      </c>
      <c r="CS2079" s="32">
        <v>2000</v>
      </c>
      <c r="CT2079" s="32">
        <v>2000</v>
      </c>
      <c r="CU2079" s="32">
        <v>2000</v>
      </c>
      <c r="CV2079" s="32">
        <v>2000</v>
      </c>
      <c r="CW2079" s="32">
        <v>2000</v>
      </c>
      <c r="CX2079" s="32">
        <v>2000</v>
      </c>
      <c r="CZ2079" t="s">
        <v>10</v>
      </c>
      <c r="DA2079" t="s">
        <v>3118</v>
      </c>
      <c r="DB2079">
        <v>2000</v>
      </c>
      <c r="DC2079">
        <v>2000</v>
      </c>
      <c r="DD2079">
        <v>2000</v>
      </c>
      <c r="DE2079">
        <v>2000</v>
      </c>
      <c r="DF2079">
        <v>2000</v>
      </c>
      <c r="DG2079">
        <v>2000</v>
      </c>
      <c r="DH2079">
        <v>2000</v>
      </c>
      <c r="DI2079">
        <v>2000</v>
      </c>
      <c r="DJ2079">
        <v>2000</v>
      </c>
      <c r="DK2079">
        <v>2000</v>
      </c>
      <c r="DL2079">
        <v>2000</v>
      </c>
      <c r="DM2079">
        <v>2000</v>
      </c>
      <c r="DN2079">
        <f t="shared" si="36"/>
        <v>24000</v>
      </c>
    </row>
    <row r="2080" spans="89:118" x14ac:dyDescent="0.45">
      <c r="CK2080" t="s">
        <v>10</v>
      </c>
      <c r="CL2080" t="s">
        <v>3103</v>
      </c>
      <c r="CM2080" s="32">
        <v>10960</v>
      </c>
      <c r="CN2080" s="32">
        <v>10819</v>
      </c>
      <c r="CO2080" s="32">
        <v>11243</v>
      </c>
      <c r="CP2080" s="32">
        <v>11064</v>
      </c>
      <c r="CQ2080" s="32">
        <v>10932</v>
      </c>
      <c r="CR2080" s="32">
        <v>11762</v>
      </c>
      <c r="CS2080" s="32">
        <v>10932</v>
      </c>
      <c r="CT2080" s="32">
        <v>10914</v>
      </c>
      <c r="CU2080" s="32">
        <v>11311</v>
      </c>
      <c r="CV2080" s="32">
        <v>11097</v>
      </c>
      <c r="CW2080" s="32">
        <v>10895</v>
      </c>
      <c r="CX2080" s="32">
        <v>10941</v>
      </c>
      <c r="CZ2080" t="s">
        <v>10</v>
      </c>
      <c r="DA2080" t="s">
        <v>3103</v>
      </c>
      <c r="DB2080">
        <v>10960</v>
      </c>
      <c r="DC2080">
        <v>10819</v>
      </c>
      <c r="DD2080">
        <v>11243</v>
      </c>
      <c r="DE2080">
        <v>11064</v>
      </c>
      <c r="DF2080">
        <v>10932</v>
      </c>
      <c r="DG2080">
        <v>11762</v>
      </c>
      <c r="DH2080">
        <v>10932</v>
      </c>
      <c r="DI2080">
        <v>10914</v>
      </c>
      <c r="DJ2080">
        <v>11311</v>
      </c>
      <c r="DK2080">
        <v>11097</v>
      </c>
      <c r="DL2080">
        <v>10895</v>
      </c>
      <c r="DM2080">
        <v>10941</v>
      </c>
      <c r="DN2080">
        <f t="shared" si="36"/>
        <v>132870</v>
      </c>
    </row>
    <row r="2081" spans="89:118" x14ac:dyDescent="0.45">
      <c r="CK2081" t="s">
        <v>753</v>
      </c>
      <c r="CL2081" t="s">
        <v>3112</v>
      </c>
      <c r="CM2081" s="32">
        <v>44200</v>
      </c>
      <c r="CN2081" s="32">
        <v>44200</v>
      </c>
      <c r="CO2081" s="32">
        <v>44200</v>
      </c>
      <c r="CP2081" s="32">
        <v>44200</v>
      </c>
      <c r="CQ2081" s="32">
        <v>44200</v>
      </c>
      <c r="CR2081" s="32">
        <v>44200</v>
      </c>
      <c r="CS2081" s="32">
        <v>44200</v>
      </c>
      <c r="CT2081" s="32">
        <v>44200</v>
      </c>
      <c r="CU2081" s="32">
        <v>44200</v>
      </c>
      <c r="CV2081" s="32">
        <v>44200</v>
      </c>
      <c r="CW2081" s="32">
        <v>44200</v>
      </c>
      <c r="CX2081" s="32">
        <v>44200</v>
      </c>
      <c r="CZ2081" t="s">
        <v>753</v>
      </c>
      <c r="DA2081" t="s">
        <v>3112</v>
      </c>
      <c r="DB2081">
        <v>44200</v>
      </c>
      <c r="DC2081">
        <v>44200</v>
      </c>
      <c r="DD2081">
        <v>44200</v>
      </c>
      <c r="DE2081">
        <v>44200</v>
      </c>
      <c r="DF2081">
        <v>44200</v>
      </c>
      <c r="DG2081">
        <v>44200</v>
      </c>
      <c r="DH2081">
        <v>44200</v>
      </c>
      <c r="DI2081">
        <v>44200</v>
      </c>
      <c r="DJ2081">
        <v>44200</v>
      </c>
      <c r="DK2081">
        <v>44200</v>
      </c>
      <c r="DL2081">
        <v>44200</v>
      </c>
      <c r="DM2081">
        <v>44200</v>
      </c>
      <c r="DN2081">
        <f t="shared" si="36"/>
        <v>530400</v>
      </c>
    </row>
    <row r="2082" spans="89:118" x14ac:dyDescent="0.45">
      <c r="CK2082" t="s">
        <v>753</v>
      </c>
      <c r="CL2082" t="s">
        <v>3781</v>
      </c>
      <c r="CM2082" s="32">
        <v>36350</v>
      </c>
      <c r="CN2082" s="32">
        <v>36350</v>
      </c>
      <c r="CO2082" s="32">
        <v>36350</v>
      </c>
      <c r="CP2082" s="32">
        <v>36350</v>
      </c>
      <c r="CQ2082" s="32">
        <v>36350</v>
      </c>
      <c r="CR2082" s="32">
        <v>36350</v>
      </c>
      <c r="CS2082" s="32">
        <v>36350</v>
      </c>
      <c r="CT2082" s="32">
        <v>36350</v>
      </c>
      <c r="CU2082" s="32">
        <v>36350</v>
      </c>
      <c r="CV2082" s="32">
        <v>36350</v>
      </c>
      <c r="CW2082" s="32">
        <v>36350</v>
      </c>
      <c r="CX2082" s="32">
        <v>36350</v>
      </c>
      <c r="CZ2082" t="s">
        <v>753</v>
      </c>
      <c r="DA2082" t="s">
        <v>3781</v>
      </c>
      <c r="DB2082">
        <v>36350</v>
      </c>
      <c r="DC2082">
        <v>36350</v>
      </c>
      <c r="DD2082">
        <v>36350</v>
      </c>
      <c r="DE2082">
        <v>36350</v>
      </c>
      <c r="DF2082">
        <v>36350</v>
      </c>
      <c r="DG2082">
        <v>36350</v>
      </c>
      <c r="DH2082">
        <v>36350</v>
      </c>
      <c r="DI2082">
        <v>36350</v>
      </c>
      <c r="DJ2082">
        <v>36350</v>
      </c>
      <c r="DK2082">
        <v>36350</v>
      </c>
      <c r="DL2082">
        <v>36350</v>
      </c>
      <c r="DM2082">
        <v>36350</v>
      </c>
      <c r="DN2082">
        <f t="shared" si="36"/>
        <v>436200</v>
      </c>
    </row>
    <row r="2083" spans="89:118" x14ac:dyDescent="0.45">
      <c r="CK2083" t="s">
        <v>750</v>
      </c>
      <c r="CL2083" t="s">
        <v>3431</v>
      </c>
      <c r="CM2083" s="32">
        <v>9918</v>
      </c>
      <c r="CN2083" s="32">
        <v>9918</v>
      </c>
      <c r="CO2083" s="32">
        <v>9918</v>
      </c>
      <c r="CP2083" s="32">
        <v>9918</v>
      </c>
      <c r="CQ2083" s="32">
        <v>9918</v>
      </c>
      <c r="CR2083" s="32">
        <v>9918</v>
      </c>
      <c r="CS2083" s="32">
        <v>9918</v>
      </c>
      <c r="CT2083" s="32">
        <v>9918</v>
      </c>
      <c r="CU2083" s="32">
        <v>9918</v>
      </c>
      <c r="CV2083" s="32">
        <v>9918</v>
      </c>
      <c r="CW2083" s="32">
        <v>9918</v>
      </c>
      <c r="CX2083" s="32">
        <v>9918</v>
      </c>
      <c r="CZ2083" t="s">
        <v>750</v>
      </c>
      <c r="DA2083" t="s">
        <v>3431</v>
      </c>
      <c r="DB2083">
        <v>9918</v>
      </c>
      <c r="DC2083">
        <v>9918</v>
      </c>
      <c r="DD2083">
        <v>9918</v>
      </c>
      <c r="DE2083">
        <v>9918</v>
      </c>
      <c r="DF2083">
        <v>9918</v>
      </c>
      <c r="DG2083">
        <v>9918</v>
      </c>
      <c r="DH2083">
        <v>9918</v>
      </c>
      <c r="DI2083">
        <v>9918</v>
      </c>
      <c r="DJ2083">
        <v>9918</v>
      </c>
      <c r="DK2083">
        <v>9918</v>
      </c>
      <c r="DL2083">
        <v>9918</v>
      </c>
      <c r="DM2083">
        <v>9918</v>
      </c>
      <c r="DN2083">
        <f t="shared" si="36"/>
        <v>119016</v>
      </c>
    </row>
    <row r="2084" spans="89:118" x14ac:dyDescent="0.45">
      <c r="CK2084" t="s">
        <v>750</v>
      </c>
      <c r="CL2084" t="s">
        <v>3104</v>
      </c>
      <c r="CM2084" s="32">
        <v>14400</v>
      </c>
      <c r="CN2084" s="32">
        <v>14400</v>
      </c>
      <c r="CO2084" s="32">
        <v>14400</v>
      </c>
      <c r="CP2084" s="32">
        <v>14400</v>
      </c>
      <c r="CQ2084" s="32">
        <v>14400</v>
      </c>
      <c r="CR2084" s="32">
        <v>14400</v>
      </c>
      <c r="CS2084" s="32">
        <v>14400</v>
      </c>
      <c r="CT2084" s="32">
        <v>14400</v>
      </c>
      <c r="CU2084" s="32">
        <v>14400</v>
      </c>
      <c r="CV2084" s="32">
        <v>14400</v>
      </c>
      <c r="CW2084" s="32">
        <v>14400</v>
      </c>
      <c r="CX2084" s="32">
        <v>27938.3</v>
      </c>
      <c r="CZ2084" t="s">
        <v>750</v>
      </c>
      <c r="DA2084" t="s">
        <v>3104</v>
      </c>
      <c r="DB2084">
        <v>14400</v>
      </c>
      <c r="DC2084">
        <v>14400</v>
      </c>
      <c r="DD2084">
        <v>14400</v>
      </c>
      <c r="DE2084">
        <v>14400</v>
      </c>
      <c r="DF2084">
        <v>14400</v>
      </c>
      <c r="DG2084">
        <v>14400</v>
      </c>
      <c r="DH2084">
        <v>14400</v>
      </c>
      <c r="DI2084">
        <v>14400</v>
      </c>
      <c r="DJ2084">
        <v>14400</v>
      </c>
      <c r="DK2084">
        <v>14400</v>
      </c>
      <c r="DL2084">
        <v>14400</v>
      </c>
      <c r="DM2084">
        <v>27938.3</v>
      </c>
      <c r="DN2084">
        <f t="shared" si="36"/>
        <v>186338.3</v>
      </c>
    </row>
    <row r="2085" spans="89:118" x14ac:dyDescent="0.45">
      <c r="CK2085" t="s">
        <v>750</v>
      </c>
      <c r="CL2085" t="s">
        <v>3112</v>
      </c>
      <c r="CM2085" s="32">
        <v>88400</v>
      </c>
      <c r="CN2085" s="32">
        <v>88400</v>
      </c>
      <c r="CO2085" s="32">
        <v>88400</v>
      </c>
      <c r="CP2085" s="32">
        <v>88400</v>
      </c>
      <c r="CQ2085" s="32">
        <v>88400</v>
      </c>
      <c r="CR2085" s="32">
        <v>88400</v>
      </c>
      <c r="CS2085" s="32">
        <v>88400</v>
      </c>
      <c r="CT2085" s="32">
        <v>88400</v>
      </c>
      <c r="CU2085" s="32">
        <v>88400</v>
      </c>
      <c r="CV2085" s="32">
        <v>88400</v>
      </c>
      <c r="CW2085" s="32">
        <v>88400</v>
      </c>
      <c r="CX2085" s="32">
        <v>102721.7</v>
      </c>
      <c r="CZ2085" t="s">
        <v>750</v>
      </c>
      <c r="DA2085" t="s">
        <v>3112</v>
      </c>
      <c r="DB2085">
        <v>88400</v>
      </c>
      <c r="DC2085">
        <v>88400</v>
      </c>
      <c r="DD2085">
        <v>88400</v>
      </c>
      <c r="DE2085">
        <v>88400</v>
      </c>
      <c r="DF2085">
        <v>88400</v>
      </c>
      <c r="DG2085">
        <v>88400</v>
      </c>
      <c r="DH2085">
        <v>88400</v>
      </c>
      <c r="DI2085">
        <v>88400</v>
      </c>
      <c r="DJ2085">
        <v>88400</v>
      </c>
      <c r="DK2085">
        <v>88400</v>
      </c>
      <c r="DL2085">
        <v>88400</v>
      </c>
      <c r="DM2085">
        <v>102721.7</v>
      </c>
      <c r="DN2085">
        <f t="shared" si="36"/>
        <v>1075121.7</v>
      </c>
    </row>
    <row r="2086" spans="89:118" x14ac:dyDescent="0.45">
      <c r="CK2086" t="s">
        <v>750</v>
      </c>
      <c r="CL2086" t="s">
        <v>3105</v>
      </c>
      <c r="CM2086" s="32">
        <v>0</v>
      </c>
      <c r="CN2086" s="32">
        <v>0</v>
      </c>
      <c r="CO2086" s="32">
        <v>0</v>
      </c>
      <c r="CP2086" s="32">
        <v>0</v>
      </c>
      <c r="CQ2086" s="32">
        <v>0</v>
      </c>
      <c r="CR2086" s="32">
        <v>0</v>
      </c>
      <c r="CS2086" s="32">
        <v>0</v>
      </c>
      <c r="CT2086" s="32">
        <v>0</v>
      </c>
      <c r="CU2086" s="32">
        <v>0</v>
      </c>
      <c r="CV2086" s="32">
        <v>0</v>
      </c>
      <c r="CW2086" s="32">
        <v>0</v>
      </c>
      <c r="CX2086" s="32">
        <v>5420</v>
      </c>
      <c r="CZ2086" t="s">
        <v>750</v>
      </c>
      <c r="DA2086" t="s">
        <v>3105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5420</v>
      </c>
      <c r="DN2086">
        <f t="shared" si="36"/>
        <v>5420</v>
      </c>
    </row>
    <row r="2087" spans="89:118" x14ac:dyDescent="0.45">
      <c r="CK2087" t="s">
        <v>750</v>
      </c>
      <c r="CL2087" t="s">
        <v>3101</v>
      </c>
      <c r="CM2087" s="32">
        <v>0</v>
      </c>
      <c r="CN2087" s="32">
        <v>0</v>
      </c>
      <c r="CO2087" s="32">
        <v>0</v>
      </c>
      <c r="CP2087" s="32">
        <v>0</v>
      </c>
      <c r="CQ2087" s="32">
        <v>0</v>
      </c>
      <c r="CR2087" s="32">
        <v>0</v>
      </c>
      <c r="CS2087" s="32">
        <v>0</v>
      </c>
      <c r="CT2087" s="32">
        <v>0</v>
      </c>
      <c r="CU2087" s="32">
        <v>0</v>
      </c>
      <c r="CV2087" s="32">
        <v>0</v>
      </c>
      <c r="CW2087" s="32">
        <v>0</v>
      </c>
      <c r="CX2087" s="32">
        <v>903</v>
      </c>
      <c r="CZ2087" t="s">
        <v>750</v>
      </c>
      <c r="DA2087" t="s">
        <v>3101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903</v>
      </c>
      <c r="DN2087">
        <f t="shared" si="36"/>
        <v>903</v>
      </c>
    </row>
    <row r="2088" spans="89:118" x14ac:dyDescent="0.45">
      <c r="CK2088" t="s">
        <v>750</v>
      </c>
      <c r="CL2088" t="s">
        <v>3118</v>
      </c>
      <c r="CM2088" s="32">
        <v>2000</v>
      </c>
      <c r="CN2088" s="32">
        <v>2000</v>
      </c>
      <c r="CO2088" s="32">
        <v>2000</v>
      </c>
      <c r="CP2088" s="32">
        <v>2000</v>
      </c>
      <c r="CQ2088" s="32">
        <v>2000</v>
      </c>
      <c r="CR2088" s="32">
        <v>2000</v>
      </c>
      <c r="CS2088" s="32">
        <v>2000</v>
      </c>
      <c r="CT2088" s="32">
        <v>2000</v>
      </c>
      <c r="CU2088" s="32">
        <v>2000</v>
      </c>
      <c r="CV2088" s="32">
        <v>2000</v>
      </c>
      <c r="CW2088" s="32">
        <v>2000</v>
      </c>
      <c r="CX2088" s="32">
        <v>2000</v>
      </c>
      <c r="CZ2088" t="s">
        <v>750</v>
      </c>
      <c r="DA2088" t="s">
        <v>3118</v>
      </c>
      <c r="DB2088">
        <v>2000</v>
      </c>
      <c r="DC2088">
        <v>2000</v>
      </c>
      <c r="DD2088">
        <v>2000</v>
      </c>
      <c r="DE2088">
        <v>2000</v>
      </c>
      <c r="DF2088">
        <v>2000</v>
      </c>
      <c r="DG2088">
        <v>2000</v>
      </c>
      <c r="DH2088">
        <v>2000</v>
      </c>
      <c r="DI2088">
        <v>2000</v>
      </c>
      <c r="DJ2088">
        <v>2000</v>
      </c>
      <c r="DK2088">
        <v>2000</v>
      </c>
      <c r="DL2088">
        <v>2000</v>
      </c>
      <c r="DM2088">
        <v>2000</v>
      </c>
      <c r="DN2088">
        <f t="shared" si="36"/>
        <v>24000</v>
      </c>
    </row>
    <row r="2089" spans="89:118" x14ac:dyDescent="0.45">
      <c r="CK2089" t="s">
        <v>750</v>
      </c>
      <c r="CL2089" t="s">
        <v>3103</v>
      </c>
      <c r="CM2089" s="32">
        <v>10174</v>
      </c>
      <c r="CN2089" s="32">
        <v>10203</v>
      </c>
      <c r="CO2089" s="32">
        <v>10619</v>
      </c>
      <c r="CP2089" s="32">
        <v>10275</v>
      </c>
      <c r="CQ2089" s="32">
        <v>10072</v>
      </c>
      <c r="CR2089" s="32">
        <v>10000</v>
      </c>
      <c r="CS2089" s="32">
        <v>10652</v>
      </c>
      <c r="CT2089" s="32">
        <v>10476</v>
      </c>
      <c r="CU2089" s="32">
        <v>10130</v>
      </c>
      <c r="CV2089" s="32">
        <v>10420</v>
      </c>
      <c r="CW2089" s="32">
        <v>10029</v>
      </c>
      <c r="CX2089" s="32">
        <v>10435</v>
      </c>
      <c r="CZ2089" t="s">
        <v>750</v>
      </c>
      <c r="DA2089" t="s">
        <v>3103</v>
      </c>
      <c r="DB2089">
        <v>10174</v>
      </c>
      <c r="DC2089">
        <v>10203</v>
      </c>
      <c r="DD2089">
        <v>10619</v>
      </c>
      <c r="DE2089">
        <v>10275</v>
      </c>
      <c r="DF2089">
        <v>10072</v>
      </c>
      <c r="DG2089">
        <v>10000</v>
      </c>
      <c r="DH2089">
        <v>10652</v>
      </c>
      <c r="DI2089">
        <v>10476</v>
      </c>
      <c r="DJ2089">
        <v>10130</v>
      </c>
      <c r="DK2089">
        <v>10420</v>
      </c>
      <c r="DL2089">
        <v>10029</v>
      </c>
      <c r="DM2089">
        <v>10435</v>
      </c>
      <c r="DN2089">
        <f t="shared" si="36"/>
        <v>123485</v>
      </c>
    </row>
    <row r="2090" spans="89:118" x14ac:dyDescent="0.45">
      <c r="CK2090" t="s">
        <v>750</v>
      </c>
      <c r="CL2090" t="s">
        <v>3107</v>
      </c>
      <c r="CM2090" s="32">
        <v>2200</v>
      </c>
      <c r="CN2090" s="32">
        <v>2200</v>
      </c>
      <c r="CO2090" s="32">
        <v>2200</v>
      </c>
      <c r="CP2090" s="32">
        <v>2200</v>
      </c>
      <c r="CQ2090" s="32">
        <v>2200</v>
      </c>
      <c r="CR2090" s="32">
        <v>2200</v>
      </c>
      <c r="CS2090" s="32">
        <v>2200</v>
      </c>
      <c r="CT2090" s="32">
        <v>2200</v>
      </c>
      <c r="CU2090" s="32">
        <v>2200</v>
      </c>
      <c r="CV2090" s="32">
        <v>2200</v>
      </c>
      <c r="CW2090" s="32">
        <v>2200</v>
      </c>
      <c r="CX2090" s="32">
        <v>2200</v>
      </c>
      <c r="CZ2090" t="s">
        <v>750</v>
      </c>
      <c r="DA2090" t="s">
        <v>3107</v>
      </c>
      <c r="DB2090">
        <v>2200</v>
      </c>
      <c r="DC2090">
        <v>2200</v>
      </c>
      <c r="DD2090">
        <v>2200</v>
      </c>
      <c r="DE2090">
        <v>2200</v>
      </c>
      <c r="DF2090">
        <v>2200</v>
      </c>
      <c r="DG2090">
        <v>2200</v>
      </c>
      <c r="DH2090">
        <v>2200</v>
      </c>
      <c r="DI2090">
        <v>2200</v>
      </c>
      <c r="DJ2090">
        <v>2200</v>
      </c>
      <c r="DK2090">
        <v>2200</v>
      </c>
      <c r="DL2090">
        <v>2200</v>
      </c>
      <c r="DM2090">
        <v>2200</v>
      </c>
      <c r="DN2090">
        <f t="shared" si="36"/>
        <v>26400</v>
      </c>
    </row>
    <row r="2091" spans="89:118" x14ac:dyDescent="0.45">
      <c r="CK2091" t="s">
        <v>744</v>
      </c>
      <c r="CL2091" t="s">
        <v>3100</v>
      </c>
      <c r="CM2091" s="32">
        <v>20000</v>
      </c>
      <c r="CN2091" s="32">
        <v>20000</v>
      </c>
      <c r="CO2091" s="32">
        <v>20000</v>
      </c>
      <c r="CP2091" s="32">
        <v>20000</v>
      </c>
      <c r="CQ2091" s="32">
        <v>20000</v>
      </c>
      <c r="CR2091" s="32">
        <v>20000</v>
      </c>
      <c r="CS2091" s="32">
        <v>20000</v>
      </c>
      <c r="CT2091" s="32">
        <v>20000</v>
      </c>
      <c r="CU2091" s="32">
        <v>20000</v>
      </c>
      <c r="CV2091" s="32">
        <v>20000</v>
      </c>
      <c r="CW2091" s="32">
        <v>20000</v>
      </c>
      <c r="CX2091" s="32">
        <v>20000</v>
      </c>
      <c r="CZ2091" t="s">
        <v>744</v>
      </c>
      <c r="DA2091" t="s">
        <v>3100</v>
      </c>
      <c r="DB2091">
        <v>20000</v>
      </c>
      <c r="DC2091">
        <v>20000</v>
      </c>
      <c r="DD2091">
        <v>20000</v>
      </c>
      <c r="DE2091">
        <v>20000</v>
      </c>
      <c r="DF2091">
        <v>20000</v>
      </c>
      <c r="DG2091">
        <v>20000</v>
      </c>
      <c r="DH2091">
        <v>20000</v>
      </c>
      <c r="DI2091">
        <v>20000</v>
      </c>
      <c r="DJ2091">
        <v>20000</v>
      </c>
      <c r="DK2091">
        <v>20000</v>
      </c>
      <c r="DL2091">
        <v>20000</v>
      </c>
      <c r="DM2091">
        <v>20000</v>
      </c>
      <c r="DN2091">
        <f t="shared" si="36"/>
        <v>240000</v>
      </c>
    </row>
    <row r="2092" spans="89:118" x14ac:dyDescent="0.45">
      <c r="CK2092" t="s">
        <v>744</v>
      </c>
      <c r="CL2092" t="s">
        <v>3104</v>
      </c>
      <c r="CM2092" s="32">
        <v>31200</v>
      </c>
      <c r="CN2092" s="32">
        <v>31200</v>
      </c>
      <c r="CO2092" s="32">
        <v>31200</v>
      </c>
      <c r="CP2092" s="32">
        <v>31200</v>
      </c>
      <c r="CQ2092" s="32">
        <v>31200</v>
      </c>
      <c r="CR2092" s="32">
        <v>31200</v>
      </c>
      <c r="CS2092" s="32">
        <v>31200</v>
      </c>
      <c r="CT2092" s="32">
        <v>31200</v>
      </c>
      <c r="CU2092" s="32">
        <v>31200</v>
      </c>
      <c r="CV2092" s="32">
        <v>31200</v>
      </c>
      <c r="CW2092" s="32">
        <v>31200</v>
      </c>
      <c r="CX2092" s="32">
        <v>31200</v>
      </c>
      <c r="CZ2092" t="s">
        <v>744</v>
      </c>
      <c r="DA2092" t="s">
        <v>3104</v>
      </c>
      <c r="DB2092">
        <v>31200</v>
      </c>
      <c r="DC2092">
        <v>31200</v>
      </c>
      <c r="DD2092">
        <v>31200</v>
      </c>
      <c r="DE2092">
        <v>31200</v>
      </c>
      <c r="DF2092">
        <v>31200</v>
      </c>
      <c r="DG2092">
        <v>31200</v>
      </c>
      <c r="DH2092">
        <v>31200</v>
      </c>
      <c r="DI2092">
        <v>31200</v>
      </c>
      <c r="DJ2092">
        <v>31200</v>
      </c>
      <c r="DK2092">
        <v>31200</v>
      </c>
      <c r="DL2092">
        <v>31200</v>
      </c>
      <c r="DM2092">
        <v>31200</v>
      </c>
      <c r="DN2092">
        <f t="shared" si="36"/>
        <v>374400</v>
      </c>
    </row>
    <row r="2093" spans="89:118" x14ac:dyDescent="0.45">
      <c r="CK2093" t="s">
        <v>744</v>
      </c>
      <c r="CL2093" t="s">
        <v>3112</v>
      </c>
      <c r="CM2093" s="32">
        <v>47600</v>
      </c>
      <c r="CN2093" s="32">
        <v>47600</v>
      </c>
      <c r="CO2093" s="32">
        <v>47600</v>
      </c>
      <c r="CP2093" s="32">
        <v>47600</v>
      </c>
      <c r="CQ2093" s="32">
        <v>47600</v>
      </c>
      <c r="CR2093" s="32">
        <v>47600</v>
      </c>
      <c r="CS2093" s="32">
        <v>47600</v>
      </c>
      <c r="CT2093" s="32">
        <v>47600</v>
      </c>
      <c r="CU2093" s="32">
        <v>47600</v>
      </c>
      <c r="CV2093" s="32">
        <v>47600</v>
      </c>
      <c r="CW2093" s="32">
        <v>47600</v>
      </c>
      <c r="CX2093" s="32">
        <v>47600</v>
      </c>
      <c r="CZ2093" t="s">
        <v>744</v>
      </c>
      <c r="DA2093" t="s">
        <v>3112</v>
      </c>
      <c r="DB2093">
        <v>47600</v>
      </c>
      <c r="DC2093">
        <v>47600</v>
      </c>
      <c r="DD2093">
        <v>47600</v>
      </c>
      <c r="DE2093">
        <v>47600</v>
      </c>
      <c r="DF2093">
        <v>47600</v>
      </c>
      <c r="DG2093">
        <v>47600</v>
      </c>
      <c r="DH2093">
        <v>47600</v>
      </c>
      <c r="DI2093">
        <v>47600</v>
      </c>
      <c r="DJ2093">
        <v>47600</v>
      </c>
      <c r="DK2093">
        <v>47600</v>
      </c>
      <c r="DL2093">
        <v>47600</v>
      </c>
      <c r="DM2093">
        <v>47600</v>
      </c>
      <c r="DN2093">
        <f t="shared" si="36"/>
        <v>571200</v>
      </c>
    </row>
    <row r="2094" spans="89:118" x14ac:dyDescent="0.45">
      <c r="CK2094" t="s">
        <v>744</v>
      </c>
      <c r="CL2094" t="s">
        <v>3105</v>
      </c>
      <c r="CM2094" s="32">
        <v>0</v>
      </c>
      <c r="CN2094" s="32">
        <v>0</v>
      </c>
      <c r="CO2094" s="32">
        <v>0</v>
      </c>
      <c r="CP2094" s="32">
        <v>0</v>
      </c>
      <c r="CQ2094" s="32">
        <v>0</v>
      </c>
      <c r="CR2094" s="32">
        <v>0</v>
      </c>
      <c r="CS2094" s="32">
        <v>0</v>
      </c>
      <c r="CT2094" s="32">
        <v>0</v>
      </c>
      <c r="CU2094" s="32">
        <v>0</v>
      </c>
      <c r="CV2094" s="32">
        <v>0</v>
      </c>
      <c r="CW2094" s="32">
        <v>0</v>
      </c>
      <c r="CX2094" s="32">
        <v>0</v>
      </c>
      <c r="CZ2094" t="s">
        <v>744</v>
      </c>
      <c r="DA2094" t="s">
        <v>3105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f t="shared" si="36"/>
        <v>0</v>
      </c>
    </row>
    <row r="2095" spans="89:118" x14ac:dyDescent="0.45">
      <c r="CK2095" t="s">
        <v>744</v>
      </c>
      <c r="CL2095" t="s">
        <v>3101</v>
      </c>
      <c r="CM2095" s="32">
        <v>0</v>
      </c>
      <c r="CN2095" s="32">
        <v>0</v>
      </c>
      <c r="CO2095" s="32">
        <v>0</v>
      </c>
      <c r="CP2095" s="32">
        <v>0</v>
      </c>
      <c r="CQ2095" s="32">
        <v>0</v>
      </c>
      <c r="CR2095" s="32">
        <v>0</v>
      </c>
      <c r="CS2095" s="32">
        <v>0</v>
      </c>
      <c r="CT2095" s="32">
        <v>0</v>
      </c>
      <c r="CU2095" s="32">
        <v>0</v>
      </c>
      <c r="CV2095" s="32">
        <v>0</v>
      </c>
      <c r="CW2095" s="32">
        <v>0</v>
      </c>
      <c r="CX2095" s="32">
        <v>0</v>
      </c>
      <c r="CZ2095" t="s">
        <v>744</v>
      </c>
      <c r="DA2095" t="s">
        <v>3101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f t="shared" si="36"/>
        <v>0</v>
      </c>
    </row>
    <row r="2096" spans="89:118" x14ac:dyDescent="0.45">
      <c r="CK2096" t="s">
        <v>744</v>
      </c>
      <c r="CL2096" t="s">
        <v>3103</v>
      </c>
      <c r="CM2096" s="32">
        <v>4428</v>
      </c>
      <c r="CN2096" s="32">
        <v>4434</v>
      </c>
      <c r="CO2096" s="32">
        <v>4246</v>
      </c>
      <c r="CP2096" s="32">
        <v>4937</v>
      </c>
      <c r="CQ2096" s="32">
        <v>4311</v>
      </c>
      <c r="CR2096" s="32">
        <v>4377</v>
      </c>
      <c r="CS2096" s="32">
        <v>5305</v>
      </c>
      <c r="CT2096" s="32">
        <v>5041</v>
      </c>
      <c r="CU2096" s="32">
        <v>5202</v>
      </c>
      <c r="CV2096" s="32">
        <v>4734</v>
      </c>
      <c r="CW2096" s="32">
        <v>5480</v>
      </c>
      <c r="CX2096" s="32">
        <v>4915</v>
      </c>
      <c r="CZ2096" t="s">
        <v>744</v>
      </c>
      <c r="DA2096" t="s">
        <v>3103</v>
      </c>
      <c r="DB2096">
        <v>4428</v>
      </c>
      <c r="DC2096">
        <v>4434</v>
      </c>
      <c r="DD2096">
        <v>4246</v>
      </c>
      <c r="DE2096">
        <v>4937</v>
      </c>
      <c r="DF2096">
        <v>4311</v>
      </c>
      <c r="DG2096">
        <v>4377</v>
      </c>
      <c r="DH2096">
        <v>5305</v>
      </c>
      <c r="DI2096">
        <v>5041</v>
      </c>
      <c r="DJ2096">
        <v>5202</v>
      </c>
      <c r="DK2096">
        <v>4734</v>
      </c>
      <c r="DL2096">
        <v>5480</v>
      </c>
      <c r="DM2096">
        <v>4915</v>
      </c>
      <c r="DN2096">
        <f t="shared" si="36"/>
        <v>57410</v>
      </c>
    </row>
    <row r="2097" spans="89:118" x14ac:dyDescent="0.45">
      <c r="CK2097" t="s">
        <v>744</v>
      </c>
      <c r="CL2097" t="s">
        <v>3107</v>
      </c>
      <c r="CM2097" s="32">
        <v>4400</v>
      </c>
      <c r="CN2097" s="32">
        <v>4400</v>
      </c>
      <c r="CO2097" s="32">
        <v>4400</v>
      </c>
      <c r="CP2097" s="32">
        <v>4400</v>
      </c>
      <c r="CQ2097" s="32">
        <v>4400</v>
      </c>
      <c r="CR2097" s="32">
        <v>4400</v>
      </c>
      <c r="CS2097" s="32">
        <v>4400</v>
      </c>
      <c r="CT2097" s="32">
        <v>4400</v>
      </c>
      <c r="CU2097" s="32">
        <v>4400</v>
      </c>
      <c r="CV2097" s="32">
        <v>4400</v>
      </c>
      <c r="CW2097" s="32">
        <v>4400</v>
      </c>
      <c r="CX2097" s="32">
        <v>4400</v>
      </c>
      <c r="CZ2097" t="s">
        <v>744</v>
      </c>
      <c r="DA2097" t="s">
        <v>3107</v>
      </c>
      <c r="DB2097">
        <v>4400</v>
      </c>
      <c r="DC2097">
        <v>4400</v>
      </c>
      <c r="DD2097">
        <v>4400</v>
      </c>
      <c r="DE2097">
        <v>4400</v>
      </c>
      <c r="DF2097">
        <v>4400</v>
      </c>
      <c r="DG2097">
        <v>4400</v>
      </c>
      <c r="DH2097">
        <v>4400</v>
      </c>
      <c r="DI2097">
        <v>4400</v>
      </c>
      <c r="DJ2097">
        <v>4400</v>
      </c>
      <c r="DK2097">
        <v>4400</v>
      </c>
      <c r="DL2097">
        <v>4400</v>
      </c>
      <c r="DM2097">
        <v>4400</v>
      </c>
      <c r="DN2097">
        <f t="shared" si="36"/>
        <v>52800</v>
      </c>
    </row>
    <row r="2098" spans="89:118" x14ac:dyDescent="0.45">
      <c r="CK2098" t="s">
        <v>789</v>
      </c>
      <c r="CL2098" t="s">
        <v>3109</v>
      </c>
      <c r="CM2098" s="32">
        <v>0</v>
      </c>
      <c r="CN2098" s="32">
        <v>0</v>
      </c>
      <c r="CO2098" s="32">
        <v>50</v>
      </c>
      <c r="CP2098" s="32">
        <v>0</v>
      </c>
      <c r="CQ2098" s="32">
        <v>0</v>
      </c>
      <c r="CR2098" s="32">
        <v>0</v>
      </c>
      <c r="CS2098" s="32">
        <v>0</v>
      </c>
      <c r="CT2098" s="32">
        <v>0</v>
      </c>
      <c r="CU2098" s="32">
        <v>0</v>
      </c>
      <c r="CV2098" s="32">
        <v>0</v>
      </c>
      <c r="CW2098" s="32">
        <v>0</v>
      </c>
      <c r="CX2098" s="32">
        <v>0</v>
      </c>
      <c r="CZ2098" t="s">
        <v>789</v>
      </c>
      <c r="DA2098" t="s">
        <v>3109</v>
      </c>
      <c r="DB2098">
        <v>0</v>
      </c>
      <c r="DC2098">
        <v>0</v>
      </c>
      <c r="DD2098">
        <v>50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f t="shared" si="36"/>
        <v>50</v>
      </c>
    </row>
    <row r="2099" spans="89:118" x14ac:dyDescent="0.45">
      <c r="CK2099" t="s">
        <v>789</v>
      </c>
      <c r="CL2099" t="s">
        <v>3111</v>
      </c>
      <c r="CM2099" s="32">
        <v>0</v>
      </c>
      <c r="CN2099" s="32">
        <v>0</v>
      </c>
      <c r="CO2099" s="32">
        <v>0</v>
      </c>
      <c r="CP2099" s="32">
        <v>0</v>
      </c>
      <c r="CQ2099" s="32">
        <v>0</v>
      </c>
      <c r="CR2099" s="32">
        <v>0</v>
      </c>
      <c r="CS2099" s="32">
        <v>0</v>
      </c>
      <c r="CT2099" s="32">
        <v>0</v>
      </c>
      <c r="CU2099" s="32">
        <v>0</v>
      </c>
      <c r="CV2099" s="32">
        <v>0</v>
      </c>
      <c r="CW2099" s="32">
        <v>0</v>
      </c>
      <c r="CX2099" s="32">
        <v>0</v>
      </c>
      <c r="CZ2099" t="s">
        <v>789</v>
      </c>
      <c r="DA2099" t="s">
        <v>3111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f t="shared" si="36"/>
        <v>0</v>
      </c>
    </row>
    <row r="2100" spans="89:118" x14ac:dyDescent="0.45">
      <c r="CK2100" t="s">
        <v>789</v>
      </c>
      <c r="CL2100" t="s">
        <v>3118</v>
      </c>
      <c r="CM2100" s="32">
        <v>4000</v>
      </c>
      <c r="CN2100" s="32">
        <v>4000</v>
      </c>
      <c r="CO2100" s="32">
        <v>4000</v>
      </c>
      <c r="CP2100" s="32">
        <v>4000</v>
      </c>
      <c r="CQ2100" s="32">
        <v>4000</v>
      </c>
      <c r="CR2100" s="32">
        <v>4000</v>
      </c>
      <c r="CS2100" s="32">
        <v>4000</v>
      </c>
      <c r="CT2100" s="32">
        <v>4000</v>
      </c>
      <c r="CU2100" s="32">
        <v>4000</v>
      </c>
      <c r="CV2100" s="32">
        <v>4000</v>
      </c>
      <c r="CW2100" s="32">
        <v>4000</v>
      </c>
      <c r="CX2100" s="32">
        <v>4000</v>
      </c>
      <c r="CZ2100" t="s">
        <v>789</v>
      </c>
      <c r="DA2100" t="s">
        <v>3118</v>
      </c>
      <c r="DB2100">
        <v>4000</v>
      </c>
      <c r="DC2100">
        <v>4000</v>
      </c>
      <c r="DD2100">
        <v>4000</v>
      </c>
      <c r="DE2100">
        <v>4000</v>
      </c>
      <c r="DF2100">
        <v>4000</v>
      </c>
      <c r="DG2100">
        <v>4000</v>
      </c>
      <c r="DH2100">
        <v>4000</v>
      </c>
      <c r="DI2100">
        <v>4000</v>
      </c>
      <c r="DJ2100">
        <v>4000</v>
      </c>
      <c r="DK2100">
        <v>4000</v>
      </c>
      <c r="DL2100">
        <v>4000</v>
      </c>
      <c r="DM2100">
        <v>4000</v>
      </c>
      <c r="DN2100">
        <f t="shared" si="36"/>
        <v>48000</v>
      </c>
    </row>
    <row r="2101" spans="89:118" x14ac:dyDescent="0.45">
      <c r="CK2101" t="s">
        <v>789</v>
      </c>
      <c r="CL2101" t="s">
        <v>3103</v>
      </c>
      <c r="CM2101" s="32">
        <v>28116</v>
      </c>
      <c r="CN2101" s="32">
        <v>28160</v>
      </c>
      <c r="CO2101" s="32">
        <v>28842</v>
      </c>
      <c r="CP2101" s="32">
        <v>29330</v>
      </c>
      <c r="CQ2101" s="32">
        <v>28713</v>
      </c>
      <c r="CR2101" s="32">
        <v>28669</v>
      </c>
      <c r="CS2101" s="32">
        <v>28872</v>
      </c>
      <c r="CT2101" s="32">
        <v>36639</v>
      </c>
      <c r="CU2101" s="32">
        <v>37410</v>
      </c>
      <c r="CV2101" s="32">
        <v>35871</v>
      </c>
      <c r="CW2101" s="32">
        <v>34608</v>
      </c>
      <c r="CX2101" s="32">
        <v>35383</v>
      </c>
      <c r="CZ2101" t="s">
        <v>789</v>
      </c>
      <c r="DA2101" t="s">
        <v>3103</v>
      </c>
      <c r="DB2101">
        <v>28116</v>
      </c>
      <c r="DC2101">
        <v>28160</v>
      </c>
      <c r="DD2101">
        <v>28842</v>
      </c>
      <c r="DE2101">
        <v>29330</v>
      </c>
      <c r="DF2101">
        <v>28713</v>
      </c>
      <c r="DG2101">
        <v>28669</v>
      </c>
      <c r="DH2101">
        <v>28872</v>
      </c>
      <c r="DI2101">
        <v>36639</v>
      </c>
      <c r="DJ2101">
        <v>37410</v>
      </c>
      <c r="DK2101">
        <v>35871</v>
      </c>
      <c r="DL2101">
        <v>34608</v>
      </c>
      <c r="DM2101">
        <v>35383</v>
      </c>
      <c r="DN2101">
        <f t="shared" si="36"/>
        <v>380613</v>
      </c>
    </row>
    <row r="2102" spans="89:118" x14ac:dyDescent="0.45">
      <c r="CK2102" t="s">
        <v>789</v>
      </c>
      <c r="CL2102" t="s">
        <v>3107</v>
      </c>
      <c r="CM2102" s="32">
        <v>5940</v>
      </c>
      <c r="CN2102" s="32">
        <v>5940</v>
      </c>
      <c r="CO2102" s="32">
        <v>5940</v>
      </c>
      <c r="CP2102" s="32">
        <v>5280</v>
      </c>
      <c r="CQ2102" s="32">
        <v>5280</v>
      </c>
      <c r="CR2102" s="32">
        <v>5940</v>
      </c>
      <c r="CS2102" s="32">
        <v>5940</v>
      </c>
      <c r="CT2102" s="32">
        <v>5940</v>
      </c>
      <c r="CU2102" s="32">
        <v>5940</v>
      </c>
      <c r="CV2102" s="32">
        <v>5940</v>
      </c>
      <c r="CW2102" s="32">
        <v>5940</v>
      </c>
      <c r="CX2102" s="32">
        <v>5940</v>
      </c>
      <c r="CZ2102" t="s">
        <v>789</v>
      </c>
      <c r="DA2102" t="s">
        <v>3107</v>
      </c>
      <c r="DB2102">
        <v>5940</v>
      </c>
      <c r="DC2102">
        <v>5940</v>
      </c>
      <c r="DD2102">
        <v>5940</v>
      </c>
      <c r="DE2102">
        <v>5280</v>
      </c>
      <c r="DF2102">
        <v>5280</v>
      </c>
      <c r="DG2102">
        <v>5940</v>
      </c>
      <c r="DH2102">
        <v>5940</v>
      </c>
      <c r="DI2102">
        <v>5940</v>
      </c>
      <c r="DJ2102">
        <v>5940</v>
      </c>
      <c r="DK2102">
        <v>5940</v>
      </c>
      <c r="DL2102">
        <v>5940</v>
      </c>
      <c r="DM2102">
        <v>5940</v>
      </c>
      <c r="DN2102">
        <f t="shared" si="36"/>
        <v>69960</v>
      </c>
    </row>
    <row r="2103" spans="89:118" x14ac:dyDescent="0.45">
      <c r="CK2103" t="s">
        <v>756</v>
      </c>
      <c r="CL2103" t="s">
        <v>3104</v>
      </c>
      <c r="CM2103" s="32">
        <v>20160</v>
      </c>
      <c r="CN2103" s="32">
        <v>20160</v>
      </c>
      <c r="CO2103" s="32">
        <v>20160</v>
      </c>
      <c r="CP2103" s="32">
        <v>20160</v>
      </c>
      <c r="CQ2103" s="32">
        <v>24697</v>
      </c>
      <c r="CR2103" s="32">
        <v>34207</v>
      </c>
      <c r="CS2103" s="32">
        <v>34207</v>
      </c>
      <c r="CT2103" s="32">
        <v>34207</v>
      </c>
      <c r="CU2103" s="32">
        <v>34207</v>
      </c>
      <c r="CV2103" s="32">
        <v>34207</v>
      </c>
      <c r="CW2103" s="32">
        <v>34207</v>
      </c>
      <c r="CX2103" s="32">
        <v>34207</v>
      </c>
      <c r="CZ2103" t="s">
        <v>756</v>
      </c>
      <c r="DA2103" t="s">
        <v>3104</v>
      </c>
      <c r="DB2103">
        <v>20160</v>
      </c>
      <c r="DC2103">
        <v>20160</v>
      </c>
      <c r="DD2103">
        <v>20160</v>
      </c>
      <c r="DE2103">
        <v>20160</v>
      </c>
      <c r="DF2103">
        <v>24697</v>
      </c>
      <c r="DG2103">
        <v>34207</v>
      </c>
      <c r="DH2103">
        <v>34207</v>
      </c>
      <c r="DI2103">
        <v>34207</v>
      </c>
      <c r="DJ2103">
        <v>34207</v>
      </c>
      <c r="DK2103">
        <v>34207</v>
      </c>
      <c r="DL2103">
        <v>34207</v>
      </c>
      <c r="DM2103">
        <v>34207</v>
      </c>
      <c r="DN2103">
        <f t="shared" si="36"/>
        <v>344786</v>
      </c>
    </row>
    <row r="2104" spans="89:118" x14ac:dyDescent="0.45">
      <c r="CK2104" t="s">
        <v>756</v>
      </c>
      <c r="CL2104" t="s">
        <v>3112</v>
      </c>
      <c r="CM2104" s="32">
        <v>22100</v>
      </c>
      <c r="CN2104" s="32">
        <v>22100</v>
      </c>
      <c r="CO2104" s="32">
        <v>22100</v>
      </c>
      <c r="CP2104" s="32">
        <v>22100</v>
      </c>
      <c r="CQ2104" s="32">
        <v>28763</v>
      </c>
      <c r="CR2104" s="32">
        <v>42956</v>
      </c>
      <c r="CS2104" s="32">
        <v>42956</v>
      </c>
      <c r="CT2104" s="32">
        <v>42956</v>
      </c>
      <c r="CU2104" s="32">
        <v>42956</v>
      </c>
      <c r="CV2104" s="32">
        <v>42956</v>
      </c>
      <c r="CW2104" s="32">
        <v>42956</v>
      </c>
      <c r="CX2104" s="32">
        <v>42956</v>
      </c>
      <c r="CZ2104" t="s">
        <v>756</v>
      </c>
      <c r="DA2104" t="s">
        <v>3112</v>
      </c>
      <c r="DB2104">
        <v>22100</v>
      </c>
      <c r="DC2104">
        <v>22100</v>
      </c>
      <c r="DD2104">
        <v>22100</v>
      </c>
      <c r="DE2104">
        <v>22100</v>
      </c>
      <c r="DF2104">
        <v>28763</v>
      </c>
      <c r="DG2104">
        <v>42956</v>
      </c>
      <c r="DH2104">
        <v>42956</v>
      </c>
      <c r="DI2104">
        <v>42956</v>
      </c>
      <c r="DJ2104">
        <v>42956</v>
      </c>
      <c r="DK2104">
        <v>42956</v>
      </c>
      <c r="DL2104">
        <v>42956</v>
      </c>
      <c r="DM2104">
        <v>42956</v>
      </c>
      <c r="DN2104">
        <f t="shared" si="36"/>
        <v>417855</v>
      </c>
    </row>
    <row r="2105" spans="89:118" x14ac:dyDescent="0.45">
      <c r="CK2105" t="s">
        <v>756</v>
      </c>
      <c r="CL2105" t="s">
        <v>3122</v>
      </c>
      <c r="CM2105" s="32">
        <v>0</v>
      </c>
      <c r="CN2105" s="32">
        <v>0</v>
      </c>
      <c r="CO2105" s="32">
        <v>0</v>
      </c>
      <c r="CP2105" s="32">
        <v>0</v>
      </c>
      <c r="CQ2105" s="32">
        <v>0</v>
      </c>
      <c r="CR2105" s="32">
        <v>1400</v>
      </c>
      <c r="CS2105" s="32">
        <v>0</v>
      </c>
      <c r="CT2105" s="32">
        <v>0</v>
      </c>
      <c r="CU2105" s="32">
        <v>0</v>
      </c>
      <c r="CV2105" s="32">
        <v>0</v>
      </c>
      <c r="CW2105" s="32">
        <v>0</v>
      </c>
      <c r="CX2105" s="32">
        <v>0</v>
      </c>
      <c r="CZ2105" t="s">
        <v>756</v>
      </c>
      <c r="DA2105" t="s">
        <v>3122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1400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f t="shared" si="36"/>
        <v>1400</v>
      </c>
    </row>
    <row r="2106" spans="89:118" x14ac:dyDescent="0.45">
      <c r="CK2106" t="s">
        <v>756</v>
      </c>
      <c r="CL2106" t="s">
        <v>3105</v>
      </c>
      <c r="CM2106" s="32">
        <v>0</v>
      </c>
      <c r="CN2106" s="32">
        <v>0</v>
      </c>
      <c r="CO2106" s="32">
        <v>0</v>
      </c>
      <c r="CP2106" s="32">
        <v>0</v>
      </c>
      <c r="CQ2106" s="32">
        <v>871</v>
      </c>
      <c r="CR2106" s="32">
        <v>3000</v>
      </c>
      <c r="CS2106" s="32">
        <v>3000</v>
      </c>
      <c r="CT2106" s="32">
        <v>3000</v>
      </c>
      <c r="CU2106" s="32">
        <v>3000</v>
      </c>
      <c r="CV2106" s="32">
        <v>3000</v>
      </c>
      <c r="CW2106" s="32">
        <v>3000</v>
      </c>
      <c r="CX2106" s="32">
        <v>3000</v>
      </c>
      <c r="CZ2106" t="s">
        <v>756</v>
      </c>
      <c r="DA2106" t="s">
        <v>3105</v>
      </c>
      <c r="DB2106">
        <v>0</v>
      </c>
      <c r="DC2106">
        <v>0</v>
      </c>
      <c r="DD2106">
        <v>0</v>
      </c>
      <c r="DE2106">
        <v>0</v>
      </c>
      <c r="DF2106">
        <v>871</v>
      </c>
      <c r="DG2106">
        <v>3000</v>
      </c>
      <c r="DH2106">
        <v>3000</v>
      </c>
      <c r="DI2106">
        <v>3000</v>
      </c>
      <c r="DJ2106">
        <v>3000</v>
      </c>
      <c r="DK2106">
        <v>3000</v>
      </c>
      <c r="DL2106">
        <v>3000</v>
      </c>
      <c r="DM2106">
        <v>3000</v>
      </c>
      <c r="DN2106">
        <f t="shared" si="36"/>
        <v>21871</v>
      </c>
    </row>
    <row r="2107" spans="89:118" x14ac:dyDescent="0.45">
      <c r="CK2107" t="s">
        <v>756</v>
      </c>
      <c r="CL2107" t="s">
        <v>3101</v>
      </c>
      <c r="CM2107" s="32">
        <v>0</v>
      </c>
      <c r="CN2107" s="32">
        <v>0</v>
      </c>
      <c r="CO2107" s="32">
        <v>0</v>
      </c>
      <c r="CP2107" s="32">
        <v>0</v>
      </c>
      <c r="CQ2107" s="32">
        <v>291</v>
      </c>
      <c r="CR2107" s="32">
        <v>1000</v>
      </c>
      <c r="CS2107" s="32">
        <v>1000</v>
      </c>
      <c r="CT2107" s="32">
        <v>1000</v>
      </c>
      <c r="CU2107" s="32">
        <v>1000</v>
      </c>
      <c r="CV2107" s="32">
        <v>1000</v>
      </c>
      <c r="CW2107" s="32">
        <v>1000</v>
      </c>
      <c r="CX2107" s="32">
        <v>1000</v>
      </c>
      <c r="CZ2107" t="s">
        <v>756</v>
      </c>
      <c r="DA2107" t="s">
        <v>3101</v>
      </c>
      <c r="DB2107">
        <v>0</v>
      </c>
      <c r="DC2107">
        <v>0</v>
      </c>
      <c r="DD2107">
        <v>0</v>
      </c>
      <c r="DE2107">
        <v>0</v>
      </c>
      <c r="DF2107">
        <v>291</v>
      </c>
      <c r="DG2107">
        <v>1000</v>
      </c>
      <c r="DH2107">
        <v>1000</v>
      </c>
      <c r="DI2107">
        <v>1000</v>
      </c>
      <c r="DJ2107">
        <v>1000</v>
      </c>
      <c r="DK2107">
        <v>1000</v>
      </c>
      <c r="DL2107">
        <v>1000</v>
      </c>
      <c r="DM2107">
        <v>1000</v>
      </c>
      <c r="DN2107">
        <f t="shared" si="36"/>
        <v>7291</v>
      </c>
    </row>
    <row r="2108" spans="89:118" x14ac:dyDescent="0.45">
      <c r="CK2108" t="s">
        <v>756</v>
      </c>
      <c r="CL2108" t="s">
        <v>3118</v>
      </c>
      <c r="CM2108" s="32">
        <v>2000</v>
      </c>
      <c r="CN2108" s="32">
        <v>2000</v>
      </c>
      <c r="CO2108" s="32">
        <v>2000</v>
      </c>
      <c r="CP2108" s="32">
        <v>2000</v>
      </c>
      <c r="CQ2108" s="32">
        <v>2000</v>
      </c>
      <c r="CR2108" s="32">
        <v>2000</v>
      </c>
      <c r="CS2108" s="32">
        <v>2000</v>
      </c>
      <c r="CT2108" s="32">
        <v>2000</v>
      </c>
      <c r="CU2108" s="32">
        <v>2000</v>
      </c>
      <c r="CV2108" s="32">
        <v>2000</v>
      </c>
      <c r="CW2108" s="32">
        <v>2000</v>
      </c>
      <c r="CX2108" s="32">
        <v>2000</v>
      </c>
      <c r="CZ2108" t="s">
        <v>756</v>
      </c>
      <c r="DA2108" t="s">
        <v>3118</v>
      </c>
      <c r="DB2108">
        <v>2000</v>
      </c>
      <c r="DC2108">
        <v>2000</v>
      </c>
      <c r="DD2108">
        <v>2000</v>
      </c>
      <c r="DE2108">
        <v>2000</v>
      </c>
      <c r="DF2108">
        <v>2000</v>
      </c>
      <c r="DG2108">
        <v>2000</v>
      </c>
      <c r="DH2108">
        <v>2000</v>
      </c>
      <c r="DI2108">
        <v>2000</v>
      </c>
      <c r="DJ2108">
        <v>2000</v>
      </c>
      <c r="DK2108">
        <v>2000</v>
      </c>
      <c r="DL2108">
        <v>2000</v>
      </c>
      <c r="DM2108">
        <v>2000</v>
      </c>
      <c r="DN2108">
        <f t="shared" si="36"/>
        <v>24000</v>
      </c>
    </row>
    <row r="2109" spans="89:118" x14ac:dyDescent="0.45">
      <c r="CK2109" t="s">
        <v>756</v>
      </c>
      <c r="CL2109" t="s">
        <v>3103</v>
      </c>
      <c r="CM2109" s="32">
        <v>2500</v>
      </c>
      <c r="CN2109" s="32">
        <v>2500</v>
      </c>
      <c r="CO2109" s="32">
        <v>2500</v>
      </c>
      <c r="CP2109" s="32">
        <v>2500</v>
      </c>
      <c r="CQ2109" s="32">
        <v>2500</v>
      </c>
      <c r="CR2109" s="32">
        <v>2500</v>
      </c>
      <c r="CS2109" s="32">
        <v>2500</v>
      </c>
      <c r="CT2109" s="32">
        <v>2500</v>
      </c>
      <c r="CU2109" s="32">
        <v>2500</v>
      </c>
      <c r="CV2109" s="32">
        <v>2500</v>
      </c>
      <c r="CW2109" s="32">
        <v>2500</v>
      </c>
      <c r="CX2109" s="32">
        <v>2500</v>
      </c>
      <c r="CZ2109" t="s">
        <v>756</v>
      </c>
      <c r="DA2109" t="s">
        <v>3103</v>
      </c>
      <c r="DB2109">
        <v>2500</v>
      </c>
      <c r="DC2109">
        <v>2500</v>
      </c>
      <c r="DD2109">
        <v>2500</v>
      </c>
      <c r="DE2109">
        <v>2500</v>
      </c>
      <c r="DF2109">
        <v>2500</v>
      </c>
      <c r="DG2109">
        <v>2500</v>
      </c>
      <c r="DH2109">
        <v>2500</v>
      </c>
      <c r="DI2109">
        <v>2500</v>
      </c>
      <c r="DJ2109">
        <v>2500</v>
      </c>
      <c r="DK2109">
        <v>2500</v>
      </c>
      <c r="DL2109">
        <v>2500</v>
      </c>
      <c r="DM2109">
        <v>2500</v>
      </c>
      <c r="DN2109">
        <f t="shared" si="36"/>
        <v>30000</v>
      </c>
    </row>
    <row r="2110" spans="89:118" x14ac:dyDescent="0.45">
      <c r="CK2110" t="s">
        <v>783</v>
      </c>
      <c r="CL2110" t="s">
        <v>3109</v>
      </c>
      <c r="CM2110" s="32">
        <v>0</v>
      </c>
      <c r="CN2110" s="32">
        <v>0</v>
      </c>
      <c r="CO2110" s="32">
        <v>100</v>
      </c>
      <c r="CP2110" s="32">
        <v>0</v>
      </c>
      <c r="CQ2110" s="32">
        <v>0</v>
      </c>
      <c r="CR2110" s="32">
        <v>0</v>
      </c>
      <c r="CS2110" s="32">
        <v>0</v>
      </c>
      <c r="CT2110" s="32">
        <v>0</v>
      </c>
      <c r="CU2110" s="32">
        <v>0</v>
      </c>
      <c r="CV2110" s="32">
        <v>0</v>
      </c>
      <c r="CW2110" s="32">
        <v>0</v>
      </c>
      <c r="CX2110" s="32">
        <v>0</v>
      </c>
      <c r="CZ2110" t="s">
        <v>783</v>
      </c>
      <c r="DA2110" t="s">
        <v>3109</v>
      </c>
      <c r="DB2110">
        <v>0</v>
      </c>
      <c r="DC2110">
        <v>0</v>
      </c>
      <c r="DD2110">
        <v>100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f t="shared" si="36"/>
        <v>100</v>
      </c>
    </row>
    <row r="2111" spans="89:118" x14ac:dyDescent="0.45">
      <c r="CK2111" t="s">
        <v>783</v>
      </c>
      <c r="CL2111" t="s">
        <v>3111</v>
      </c>
      <c r="CM2111" s="32">
        <v>0</v>
      </c>
      <c r="CN2111" s="32">
        <v>0</v>
      </c>
      <c r="CO2111" s="32">
        <v>0</v>
      </c>
      <c r="CP2111" s="32">
        <v>0</v>
      </c>
      <c r="CQ2111" s="32">
        <v>0</v>
      </c>
      <c r="CR2111" s="32">
        <v>0</v>
      </c>
      <c r="CS2111" s="32">
        <v>0</v>
      </c>
      <c r="CT2111" s="32">
        <v>0</v>
      </c>
      <c r="CU2111" s="32">
        <v>0</v>
      </c>
      <c r="CV2111" s="32">
        <v>0</v>
      </c>
      <c r="CW2111" s="32">
        <v>0</v>
      </c>
      <c r="CX2111" s="32">
        <v>0</v>
      </c>
      <c r="CZ2111" t="s">
        <v>783</v>
      </c>
      <c r="DA2111" t="s">
        <v>3111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f t="shared" si="36"/>
        <v>0</v>
      </c>
    </row>
    <row r="2112" spans="89:118" x14ac:dyDescent="0.45">
      <c r="CK2112" t="s">
        <v>783</v>
      </c>
      <c r="CL2112" t="s">
        <v>3100</v>
      </c>
      <c r="CM2112" s="32">
        <v>25500</v>
      </c>
      <c r="CN2112" s="32">
        <v>25500</v>
      </c>
      <c r="CO2112" s="32">
        <v>25500</v>
      </c>
      <c r="CP2112" s="32">
        <v>25500</v>
      </c>
      <c r="CQ2112" s="32">
        <v>25500</v>
      </c>
      <c r="CR2112" s="32">
        <v>25500</v>
      </c>
      <c r="CS2112" s="32">
        <v>25500</v>
      </c>
      <c r="CT2112" s="32">
        <v>25500</v>
      </c>
      <c r="CU2112" s="32">
        <v>25500</v>
      </c>
      <c r="CV2112" s="32">
        <v>25500</v>
      </c>
      <c r="CW2112" s="32">
        <v>25500</v>
      </c>
      <c r="CX2112" s="32">
        <v>25500</v>
      </c>
      <c r="CZ2112" t="s">
        <v>783</v>
      </c>
      <c r="DA2112" t="s">
        <v>3100</v>
      </c>
      <c r="DB2112">
        <v>25500</v>
      </c>
      <c r="DC2112">
        <v>25500</v>
      </c>
      <c r="DD2112">
        <v>25500</v>
      </c>
      <c r="DE2112">
        <v>25500</v>
      </c>
      <c r="DF2112">
        <v>25500</v>
      </c>
      <c r="DG2112">
        <v>25500</v>
      </c>
      <c r="DH2112">
        <v>25500</v>
      </c>
      <c r="DI2112">
        <v>25500</v>
      </c>
      <c r="DJ2112">
        <v>25500</v>
      </c>
      <c r="DK2112">
        <v>25500</v>
      </c>
      <c r="DL2112">
        <v>25500</v>
      </c>
      <c r="DM2112">
        <v>25500</v>
      </c>
      <c r="DN2112">
        <f t="shared" si="36"/>
        <v>306000</v>
      </c>
    </row>
    <row r="2113" spans="89:118" x14ac:dyDescent="0.45">
      <c r="CK2113" t="s">
        <v>783</v>
      </c>
      <c r="CL2113" t="s">
        <v>3104</v>
      </c>
      <c r="CM2113" s="32">
        <v>10000</v>
      </c>
      <c r="CN2113" s="32">
        <v>10000</v>
      </c>
      <c r="CO2113" s="32">
        <v>10000</v>
      </c>
      <c r="CP2113" s="32">
        <v>10000</v>
      </c>
      <c r="CQ2113" s="32">
        <v>10000</v>
      </c>
      <c r="CR2113" s="32">
        <v>10000</v>
      </c>
      <c r="CS2113" s="32">
        <v>10000</v>
      </c>
      <c r="CT2113" s="32">
        <v>10000</v>
      </c>
      <c r="CU2113" s="32">
        <v>10000</v>
      </c>
      <c r="CV2113" s="32">
        <v>10000</v>
      </c>
      <c r="CW2113" s="32">
        <v>10000</v>
      </c>
      <c r="CX2113" s="32">
        <v>10000</v>
      </c>
      <c r="CZ2113" t="s">
        <v>783</v>
      </c>
      <c r="DA2113" t="s">
        <v>3104</v>
      </c>
      <c r="DB2113">
        <v>10000</v>
      </c>
      <c r="DC2113">
        <v>10000</v>
      </c>
      <c r="DD2113">
        <v>10000</v>
      </c>
      <c r="DE2113">
        <v>10000</v>
      </c>
      <c r="DF2113">
        <v>10000</v>
      </c>
      <c r="DG2113">
        <v>10000</v>
      </c>
      <c r="DH2113">
        <v>10000</v>
      </c>
      <c r="DI2113">
        <v>10000</v>
      </c>
      <c r="DJ2113">
        <v>10000</v>
      </c>
      <c r="DK2113">
        <v>10000</v>
      </c>
      <c r="DL2113">
        <v>10000</v>
      </c>
      <c r="DM2113">
        <v>10000</v>
      </c>
      <c r="DN2113">
        <f t="shared" si="36"/>
        <v>120000</v>
      </c>
    </row>
    <row r="2114" spans="89:118" x14ac:dyDescent="0.45">
      <c r="CK2114" t="s">
        <v>783</v>
      </c>
      <c r="CL2114" t="s">
        <v>3112</v>
      </c>
      <c r="CM2114" s="32">
        <v>40000</v>
      </c>
      <c r="CN2114" s="32">
        <v>40000</v>
      </c>
      <c r="CO2114" s="32">
        <v>40000</v>
      </c>
      <c r="CP2114" s="32">
        <v>40000</v>
      </c>
      <c r="CQ2114" s="32">
        <v>40000</v>
      </c>
      <c r="CR2114" s="32">
        <v>40000</v>
      </c>
      <c r="CS2114" s="32">
        <v>40000</v>
      </c>
      <c r="CT2114" s="32">
        <v>40000</v>
      </c>
      <c r="CU2114" s="32">
        <v>40000</v>
      </c>
      <c r="CV2114" s="32">
        <v>40000</v>
      </c>
      <c r="CW2114" s="32">
        <v>40000</v>
      </c>
      <c r="CX2114" s="32">
        <v>40000</v>
      </c>
      <c r="CZ2114" t="s">
        <v>783</v>
      </c>
      <c r="DA2114" t="s">
        <v>3112</v>
      </c>
      <c r="DB2114">
        <v>40000</v>
      </c>
      <c r="DC2114">
        <v>40000</v>
      </c>
      <c r="DD2114">
        <v>40000</v>
      </c>
      <c r="DE2114">
        <v>40000</v>
      </c>
      <c r="DF2114">
        <v>40000</v>
      </c>
      <c r="DG2114">
        <v>40000</v>
      </c>
      <c r="DH2114">
        <v>40000</v>
      </c>
      <c r="DI2114">
        <v>40000</v>
      </c>
      <c r="DJ2114">
        <v>40000</v>
      </c>
      <c r="DK2114">
        <v>40000</v>
      </c>
      <c r="DL2114">
        <v>40000</v>
      </c>
      <c r="DM2114">
        <v>40000</v>
      </c>
      <c r="DN2114">
        <f t="shared" si="36"/>
        <v>480000</v>
      </c>
    </row>
    <row r="2115" spans="89:118" x14ac:dyDescent="0.45">
      <c r="CK2115" t="s">
        <v>783</v>
      </c>
      <c r="CL2115" t="s">
        <v>3101</v>
      </c>
      <c r="CM2115" s="32">
        <v>3720</v>
      </c>
      <c r="CN2115" s="32">
        <v>3720</v>
      </c>
      <c r="CO2115" s="32">
        <v>3720</v>
      </c>
      <c r="CP2115" s="32">
        <v>3720</v>
      </c>
      <c r="CQ2115" s="32">
        <v>3720</v>
      </c>
      <c r="CR2115" s="32">
        <v>3720</v>
      </c>
      <c r="CS2115" s="32">
        <v>3720</v>
      </c>
      <c r="CT2115" s="32">
        <v>3720</v>
      </c>
      <c r="CU2115" s="32">
        <v>3720</v>
      </c>
      <c r="CV2115" s="32">
        <v>3720</v>
      </c>
      <c r="CW2115" s="32">
        <v>3678</v>
      </c>
      <c r="CX2115" s="32">
        <v>3678</v>
      </c>
      <c r="CZ2115" t="s">
        <v>783</v>
      </c>
      <c r="DA2115" t="s">
        <v>3101</v>
      </c>
      <c r="DB2115">
        <v>3720</v>
      </c>
      <c r="DC2115">
        <v>3720</v>
      </c>
      <c r="DD2115">
        <v>3720</v>
      </c>
      <c r="DE2115">
        <v>3720</v>
      </c>
      <c r="DF2115">
        <v>3720</v>
      </c>
      <c r="DG2115">
        <v>3720</v>
      </c>
      <c r="DH2115">
        <v>3720</v>
      </c>
      <c r="DI2115">
        <v>3720</v>
      </c>
      <c r="DJ2115">
        <v>3720</v>
      </c>
      <c r="DK2115">
        <v>3720</v>
      </c>
      <c r="DL2115">
        <v>3678</v>
      </c>
      <c r="DM2115">
        <v>3678</v>
      </c>
      <c r="DN2115">
        <f t="shared" si="36"/>
        <v>44556</v>
      </c>
    </row>
    <row r="2116" spans="89:118" x14ac:dyDescent="0.45">
      <c r="CK2116" t="s">
        <v>783</v>
      </c>
      <c r="CL2116" t="s">
        <v>3118</v>
      </c>
      <c r="CM2116" s="32">
        <v>6000</v>
      </c>
      <c r="CN2116" s="32">
        <v>6000</v>
      </c>
      <c r="CO2116" s="32">
        <v>6000</v>
      </c>
      <c r="CP2116" s="32">
        <v>6000</v>
      </c>
      <c r="CQ2116" s="32">
        <v>6000</v>
      </c>
      <c r="CR2116" s="32">
        <v>6000</v>
      </c>
      <c r="CS2116" s="32">
        <v>6000</v>
      </c>
      <c r="CT2116" s="32">
        <v>6000</v>
      </c>
      <c r="CU2116" s="32">
        <v>6000</v>
      </c>
      <c r="CV2116" s="32">
        <v>6000</v>
      </c>
      <c r="CW2116" s="32">
        <v>6000</v>
      </c>
      <c r="CX2116" s="32">
        <v>6000</v>
      </c>
      <c r="CZ2116" t="s">
        <v>783</v>
      </c>
      <c r="DA2116" t="s">
        <v>3118</v>
      </c>
      <c r="DB2116">
        <v>6000</v>
      </c>
      <c r="DC2116">
        <v>6000</v>
      </c>
      <c r="DD2116">
        <v>6000</v>
      </c>
      <c r="DE2116">
        <v>6000</v>
      </c>
      <c r="DF2116">
        <v>6000</v>
      </c>
      <c r="DG2116">
        <v>6000</v>
      </c>
      <c r="DH2116">
        <v>6000</v>
      </c>
      <c r="DI2116">
        <v>6000</v>
      </c>
      <c r="DJ2116">
        <v>6000</v>
      </c>
      <c r="DK2116">
        <v>6000</v>
      </c>
      <c r="DL2116">
        <v>6000</v>
      </c>
      <c r="DM2116">
        <v>6000</v>
      </c>
      <c r="DN2116">
        <f t="shared" si="36"/>
        <v>72000</v>
      </c>
    </row>
    <row r="2117" spans="89:118" x14ac:dyDescent="0.45">
      <c r="CK2117" t="s">
        <v>783</v>
      </c>
      <c r="CL2117" t="s">
        <v>3103</v>
      </c>
      <c r="CM2117" s="32">
        <v>50395</v>
      </c>
      <c r="CN2117" s="32">
        <v>50787</v>
      </c>
      <c r="CO2117" s="32">
        <v>49639</v>
      </c>
      <c r="CP2117" s="32">
        <v>49492</v>
      </c>
      <c r="CQ2117" s="32">
        <v>50227</v>
      </c>
      <c r="CR2117" s="32">
        <v>50327</v>
      </c>
      <c r="CS2117" s="32">
        <v>49489</v>
      </c>
      <c r="CT2117" s="32">
        <v>49860</v>
      </c>
      <c r="CU2117" s="32">
        <v>51197</v>
      </c>
      <c r="CV2117" s="32">
        <v>51007</v>
      </c>
      <c r="CW2117" s="32">
        <v>50635</v>
      </c>
      <c r="CX2117" s="32">
        <v>52112</v>
      </c>
      <c r="CZ2117" t="s">
        <v>783</v>
      </c>
      <c r="DA2117" t="s">
        <v>3103</v>
      </c>
      <c r="DB2117">
        <v>50395</v>
      </c>
      <c r="DC2117">
        <v>50787</v>
      </c>
      <c r="DD2117">
        <v>49639</v>
      </c>
      <c r="DE2117">
        <v>49492</v>
      </c>
      <c r="DF2117">
        <v>50227</v>
      </c>
      <c r="DG2117">
        <v>50327</v>
      </c>
      <c r="DH2117">
        <v>49489</v>
      </c>
      <c r="DI2117">
        <v>49860</v>
      </c>
      <c r="DJ2117">
        <v>51197</v>
      </c>
      <c r="DK2117">
        <v>51007</v>
      </c>
      <c r="DL2117">
        <v>50635</v>
      </c>
      <c r="DM2117">
        <v>52112</v>
      </c>
      <c r="DN2117">
        <f t="shared" ref="DN2117:DN2148" si="37">SUM(DB2117:DM2117)</f>
        <v>605167</v>
      </c>
    </row>
    <row r="2118" spans="89:118" x14ac:dyDescent="0.45">
      <c r="CK2118" t="s">
        <v>783</v>
      </c>
      <c r="CL2118" t="s">
        <v>3107</v>
      </c>
      <c r="CM2118" s="32">
        <v>7920</v>
      </c>
      <c r="CN2118" s="32">
        <v>7920</v>
      </c>
      <c r="CO2118" s="32">
        <v>7920</v>
      </c>
      <c r="CP2118" s="32">
        <v>7040</v>
      </c>
      <c r="CQ2118" s="32">
        <v>7040</v>
      </c>
      <c r="CR2118" s="32">
        <v>7920</v>
      </c>
      <c r="CS2118" s="32">
        <v>7920</v>
      </c>
      <c r="CT2118" s="32">
        <v>7920</v>
      </c>
      <c r="CU2118" s="32">
        <v>7920</v>
      </c>
      <c r="CV2118" s="32">
        <v>7920</v>
      </c>
      <c r="CW2118" s="32">
        <v>7920</v>
      </c>
      <c r="CX2118" s="32">
        <v>7920</v>
      </c>
      <c r="CZ2118" t="s">
        <v>783</v>
      </c>
      <c r="DA2118" t="s">
        <v>3107</v>
      </c>
      <c r="DB2118">
        <v>7920</v>
      </c>
      <c r="DC2118">
        <v>7920</v>
      </c>
      <c r="DD2118">
        <v>7920</v>
      </c>
      <c r="DE2118">
        <v>7040</v>
      </c>
      <c r="DF2118">
        <v>7040</v>
      </c>
      <c r="DG2118">
        <v>7920</v>
      </c>
      <c r="DH2118">
        <v>7920</v>
      </c>
      <c r="DI2118">
        <v>7920</v>
      </c>
      <c r="DJ2118">
        <v>7920</v>
      </c>
      <c r="DK2118">
        <v>7920</v>
      </c>
      <c r="DL2118">
        <v>7920</v>
      </c>
      <c r="DM2118">
        <v>7920</v>
      </c>
      <c r="DN2118">
        <f t="shared" si="37"/>
        <v>93280</v>
      </c>
    </row>
    <row r="2119" spans="89:118" x14ac:dyDescent="0.45">
      <c r="CK2119" t="s">
        <v>1105</v>
      </c>
      <c r="CL2119" t="s">
        <v>3109</v>
      </c>
      <c r="CM2119" s="32">
        <v>7370</v>
      </c>
      <c r="CN2119" s="32">
        <v>7070</v>
      </c>
      <c r="CO2119" s="32">
        <v>7120</v>
      </c>
      <c r="CP2119" s="32">
        <v>7070</v>
      </c>
      <c r="CQ2119" s="32">
        <v>7070</v>
      </c>
      <c r="CR2119" s="32">
        <v>7070</v>
      </c>
      <c r="CS2119" s="32">
        <v>7070</v>
      </c>
      <c r="CT2119" s="32">
        <v>7070</v>
      </c>
      <c r="CU2119" s="32">
        <v>7070</v>
      </c>
      <c r="CV2119" s="32">
        <v>7070</v>
      </c>
      <c r="CW2119" s="32">
        <v>0</v>
      </c>
      <c r="CX2119" s="32">
        <v>0</v>
      </c>
      <c r="CZ2119" t="s">
        <v>1105</v>
      </c>
      <c r="DA2119" t="s">
        <v>3109</v>
      </c>
      <c r="DB2119">
        <v>7370</v>
      </c>
      <c r="DC2119">
        <v>7070</v>
      </c>
      <c r="DD2119">
        <v>7120</v>
      </c>
      <c r="DE2119">
        <v>7070</v>
      </c>
      <c r="DF2119">
        <v>7070</v>
      </c>
      <c r="DG2119">
        <v>7070</v>
      </c>
      <c r="DH2119">
        <v>7070</v>
      </c>
      <c r="DI2119">
        <v>7070</v>
      </c>
      <c r="DJ2119">
        <v>7070</v>
      </c>
      <c r="DK2119">
        <v>7070</v>
      </c>
      <c r="DL2119">
        <v>0</v>
      </c>
      <c r="DM2119">
        <v>0</v>
      </c>
      <c r="DN2119">
        <f t="shared" si="37"/>
        <v>71050</v>
      </c>
    </row>
    <row r="2120" spans="89:118" x14ac:dyDescent="0.45">
      <c r="CK2120" t="s">
        <v>1105</v>
      </c>
      <c r="CL2120" t="s">
        <v>3119</v>
      </c>
      <c r="CM2120" s="32">
        <v>-1647</v>
      </c>
      <c r="CN2120" s="32">
        <v>-1589</v>
      </c>
      <c r="CO2120" s="32">
        <v>-1754</v>
      </c>
      <c r="CP2120" s="32">
        <v>0</v>
      </c>
      <c r="CQ2120" s="32">
        <v>0</v>
      </c>
      <c r="CR2120" s="32">
        <v>0</v>
      </c>
      <c r="CS2120" s="32">
        <v>-58</v>
      </c>
      <c r="CT2120" s="32">
        <v>0</v>
      </c>
      <c r="CU2120" s="32">
        <v>0</v>
      </c>
      <c r="CV2120" s="32">
        <v>0</v>
      </c>
      <c r="CW2120" s="32">
        <v>0</v>
      </c>
      <c r="CX2120" s="32">
        <v>0</v>
      </c>
      <c r="CZ2120" t="s">
        <v>1105</v>
      </c>
      <c r="DA2120" t="s">
        <v>3119</v>
      </c>
      <c r="DB2120">
        <v>-1647</v>
      </c>
      <c r="DC2120">
        <v>-1589</v>
      </c>
      <c r="DD2120">
        <v>-1754</v>
      </c>
      <c r="DE2120">
        <v>0</v>
      </c>
      <c r="DF2120">
        <v>0</v>
      </c>
      <c r="DG2120">
        <v>0</v>
      </c>
      <c r="DH2120">
        <v>-58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f t="shared" si="37"/>
        <v>-5048</v>
      </c>
    </row>
    <row r="2121" spans="89:118" x14ac:dyDescent="0.45">
      <c r="CK2121" t="s">
        <v>1105</v>
      </c>
      <c r="CL2121" t="s">
        <v>3115</v>
      </c>
      <c r="CM2121" s="32">
        <v>358214.00300000003</v>
      </c>
      <c r="CN2121" s="32">
        <v>379468.9</v>
      </c>
      <c r="CO2121" s="32">
        <v>381091.46399999998</v>
      </c>
      <c r="CP2121" s="32">
        <v>320439.51</v>
      </c>
      <c r="CQ2121" s="32">
        <v>324817.51</v>
      </c>
      <c r="CR2121" s="32">
        <v>328108.51</v>
      </c>
      <c r="CS2121" s="32">
        <v>346339.41</v>
      </c>
      <c r="CT2121" s="32">
        <v>272610.41000000003</v>
      </c>
      <c r="CU2121" s="32">
        <v>264867.88500000001</v>
      </c>
      <c r="CV2121" s="32">
        <v>264795.03099999996</v>
      </c>
      <c r="CW2121" s="32">
        <v>264795.03099999996</v>
      </c>
      <c r="CX2121" s="32">
        <v>223721.008</v>
      </c>
      <c r="CZ2121" t="s">
        <v>1105</v>
      </c>
      <c r="DA2121" t="s">
        <v>3115</v>
      </c>
      <c r="DB2121">
        <v>358214.00300000003</v>
      </c>
      <c r="DC2121">
        <v>379468.9</v>
      </c>
      <c r="DD2121">
        <v>381091.46399999998</v>
      </c>
      <c r="DE2121">
        <v>320439.51</v>
      </c>
      <c r="DF2121">
        <v>324817.51</v>
      </c>
      <c r="DG2121">
        <v>328108.51</v>
      </c>
      <c r="DH2121">
        <v>346339.41</v>
      </c>
      <c r="DI2121">
        <v>272610.41000000003</v>
      </c>
      <c r="DJ2121">
        <v>264867.88500000001</v>
      </c>
      <c r="DK2121">
        <v>264795.03099999996</v>
      </c>
      <c r="DL2121">
        <v>264795.03099999996</v>
      </c>
      <c r="DM2121">
        <v>223721.008</v>
      </c>
      <c r="DN2121">
        <f t="shared" si="37"/>
        <v>3729268.6719999998</v>
      </c>
    </row>
    <row r="2122" spans="89:118" x14ac:dyDescent="0.45">
      <c r="CK2122" t="s">
        <v>1105</v>
      </c>
      <c r="CL2122" t="s">
        <v>3111</v>
      </c>
      <c r="CM2122" s="32">
        <v>53796.014999999999</v>
      </c>
      <c r="CN2122" s="32">
        <v>53522.964</v>
      </c>
      <c r="CO2122" s="32">
        <v>52239.322</v>
      </c>
      <c r="CP2122" s="32">
        <v>53086.952000000005</v>
      </c>
      <c r="CQ2122" s="32">
        <v>50811.379000000001</v>
      </c>
      <c r="CR2122" s="32">
        <v>51397.271999999997</v>
      </c>
      <c r="CS2122" s="32">
        <v>51416.38</v>
      </c>
      <c r="CT2122" s="32">
        <v>54003.574000000001</v>
      </c>
      <c r="CU2122" s="32">
        <v>52666.63</v>
      </c>
      <c r="CV2122" s="32">
        <v>53299.747000000003</v>
      </c>
      <c r="CW2122" s="32">
        <v>53798.512000000002</v>
      </c>
      <c r="CX2122" s="32">
        <v>52015.572999999997</v>
      </c>
      <c r="CZ2122" t="s">
        <v>1105</v>
      </c>
      <c r="DA2122" t="s">
        <v>3111</v>
      </c>
      <c r="DB2122">
        <v>53796.014999999999</v>
      </c>
      <c r="DC2122">
        <v>53522.964</v>
      </c>
      <c r="DD2122">
        <v>52239.322</v>
      </c>
      <c r="DE2122">
        <v>53086.952000000005</v>
      </c>
      <c r="DF2122">
        <v>50811.379000000001</v>
      </c>
      <c r="DG2122">
        <v>51397.271999999997</v>
      </c>
      <c r="DH2122">
        <v>51416.38</v>
      </c>
      <c r="DI2122">
        <v>54003.574000000001</v>
      </c>
      <c r="DJ2122">
        <v>52666.63</v>
      </c>
      <c r="DK2122">
        <v>53299.747000000003</v>
      </c>
      <c r="DL2122">
        <v>53798.512000000002</v>
      </c>
      <c r="DM2122">
        <v>52015.572999999997</v>
      </c>
      <c r="DN2122">
        <f t="shared" si="37"/>
        <v>632054.31999999995</v>
      </c>
    </row>
    <row r="2123" spans="89:118" x14ac:dyDescent="0.45">
      <c r="CK2123" t="s">
        <v>1105</v>
      </c>
      <c r="CL2123" t="s">
        <v>3100</v>
      </c>
      <c r="CM2123" s="32">
        <v>271733</v>
      </c>
      <c r="CN2123" s="32">
        <v>276250</v>
      </c>
      <c r="CO2123" s="32">
        <v>317146</v>
      </c>
      <c r="CP2123" s="32">
        <v>335833</v>
      </c>
      <c r="CQ2123" s="32">
        <v>340500</v>
      </c>
      <c r="CR2123" s="32">
        <v>340500</v>
      </c>
      <c r="CS2123" s="32">
        <v>340500</v>
      </c>
      <c r="CT2123" s="32">
        <v>340500</v>
      </c>
      <c r="CU2123" s="32">
        <v>340500</v>
      </c>
      <c r="CV2123" s="32">
        <v>340500</v>
      </c>
      <c r="CW2123" s="32">
        <v>316300</v>
      </c>
      <c r="CX2123" s="32">
        <v>272613</v>
      </c>
      <c r="CZ2123" t="s">
        <v>1105</v>
      </c>
      <c r="DA2123" t="s">
        <v>3100</v>
      </c>
      <c r="DB2123">
        <v>271733</v>
      </c>
      <c r="DC2123">
        <v>276250</v>
      </c>
      <c r="DD2123">
        <v>317146</v>
      </c>
      <c r="DE2123">
        <v>335833</v>
      </c>
      <c r="DF2123">
        <v>340500</v>
      </c>
      <c r="DG2123">
        <v>340500</v>
      </c>
      <c r="DH2123">
        <v>340500</v>
      </c>
      <c r="DI2123">
        <v>340500</v>
      </c>
      <c r="DJ2123">
        <v>340500</v>
      </c>
      <c r="DK2123">
        <v>340500</v>
      </c>
      <c r="DL2123">
        <v>316300</v>
      </c>
      <c r="DM2123">
        <v>272613</v>
      </c>
      <c r="DN2123">
        <f t="shared" si="37"/>
        <v>3832875</v>
      </c>
    </row>
    <row r="2124" spans="89:118" x14ac:dyDescent="0.45">
      <c r="CK2124" t="s">
        <v>1105</v>
      </c>
      <c r="CL2124" t="s">
        <v>3116</v>
      </c>
      <c r="CM2124" s="32">
        <v>59202.248</v>
      </c>
      <c r="CN2124" s="32">
        <v>43069.415999999997</v>
      </c>
      <c r="CO2124" s="32">
        <v>43909.415999999997</v>
      </c>
      <c r="CP2124" s="32">
        <v>42489.415999999997</v>
      </c>
      <c r="CQ2124" s="32">
        <v>60473.095000000001</v>
      </c>
      <c r="CR2124" s="32">
        <v>42246.722000000002</v>
      </c>
      <c r="CS2124" s="32">
        <v>44023.722000000002</v>
      </c>
      <c r="CT2124" s="32">
        <v>49435.722000000002</v>
      </c>
      <c r="CU2124" s="32">
        <v>59800.722000000002</v>
      </c>
      <c r="CV2124" s="32">
        <v>42246.722000000002</v>
      </c>
      <c r="CW2124" s="32">
        <v>19500</v>
      </c>
      <c r="CX2124" s="32">
        <v>30724</v>
      </c>
      <c r="CZ2124" t="s">
        <v>1105</v>
      </c>
      <c r="DA2124" t="s">
        <v>3116</v>
      </c>
      <c r="DB2124">
        <v>59202.248</v>
      </c>
      <c r="DC2124">
        <v>43069.415999999997</v>
      </c>
      <c r="DD2124">
        <v>43909.415999999997</v>
      </c>
      <c r="DE2124">
        <v>42489.415999999997</v>
      </c>
      <c r="DF2124">
        <v>60473.095000000001</v>
      </c>
      <c r="DG2124">
        <v>42246.722000000002</v>
      </c>
      <c r="DH2124">
        <v>44023.722000000002</v>
      </c>
      <c r="DI2124">
        <v>49435.722000000002</v>
      </c>
      <c r="DJ2124">
        <v>59800.722000000002</v>
      </c>
      <c r="DK2124">
        <v>42246.722000000002</v>
      </c>
      <c r="DL2124">
        <v>19500</v>
      </c>
      <c r="DM2124">
        <v>30724</v>
      </c>
      <c r="DN2124">
        <f t="shared" si="37"/>
        <v>537121.201</v>
      </c>
    </row>
    <row r="2125" spans="89:118" x14ac:dyDescent="0.45">
      <c r="CK2125" t="s">
        <v>1105</v>
      </c>
      <c r="CL2125" t="s">
        <v>3112</v>
      </c>
      <c r="CM2125" s="32">
        <v>24225</v>
      </c>
      <c r="CN2125" s="32">
        <v>24225</v>
      </c>
      <c r="CO2125" s="32">
        <v>24225</v>
      </c>
      <c r="CP2125" s="32">
        <v>24225</v>
      </c>
      <c r="CQ2125" s="32">
        <v>24225</v>
      </c>
      <c r="CR2125" s="32">
        <v>24225</v>
      </c>
      <c r="CS2125" s="32">
        <v>24225</v>
      </c>
      <c r="CT2125" s="32">
        <v>24225</v>
      </c>
      <c r="CU2125" s="32">
        <v>24225</v>
      </c>
      <c r="CV2125" s="32">
        <v>24225</v>
      </c>
      <c r="CW2125" s="32">
        <v>24225</v>
      </c>
      <c r="CX2125" s="32">
        <v>24225</v>
      </c>
      <c r="CZ2125" t="s">
        <v>1105</v>
      </c>
      <c r="DA2125" t="s">
        <v>3112</v>
      </c>
      <c r="DB2125">
        <v>24225</v>
      </c>
      <c r="DC2125">
        <v>24225</v>
      </c>
      <c r="DD2125">
        <v>24225</v>
      </c>
      <c r="DE2125">
        <v>24225</v>
      </c>
      <c r="DF2125">
        <v>24225</v>
      </c>
      <c r="DG2125">
        <v>24225</v>
      </c>
      <c r="DH2125">
        <v>24225</v>
      </c>
      <c r="DI2125">
        <v>24225</v>
      </c>
      <c r="DJ2125">
        <v>24225</v>
      </c>
      <c r="DK2125">
        <v>24225</v>
      </c>
      <c r="DL2125">
        <v>24225</v>
      </c>
      <c r="DM2125">
        <v>24225</v>
      </c>
      <c r="DN2125">
        <f t="shared" si="37"/>
        <v>290700</v>
      </c>
    </row>
    <row r="2126" spans="89:118" x14ac:dyDescent="0.45">
      <c r="CK2126" t="s">
        <v>1105</v>
      </c>
      <c r="CL2126" t="s">
        <v>3102</v>
      </c>
      <c r="CM2126" s="32">
        <v>35000</v>
      </c>
      <c r="CN2126" s="32">
        <v>35000</v>
      </c>
      <c r="CO2126" s="32">
        <v>35000</v>
      </c>
      <c r="CP2126" s="32">
        <v>35000</v>
      </c>
      <c r="CQ2126" s="32">
        <v>35000</v>
      </c>
      <c r="CR2126" s="32">
        <v>35000</v>
      </c>
      <c r="CS2126" s="32">
        <v>35000</v>
      </c>
      <c r="CT2126" s="32">
        <v>35000</v>
      </c>
      <c r="CU2126" s="32">
        <v>35000</v>
      </c>
      <c r="CV2126" s="32">
        <v>0</v>
      </c>
      <c r="CW2126" s="32">
        <v>0</v>
      </c>
      <c r="CX2126" s="32">
        <v>0</v>
      </c>
      <c r="CZ2126" t="s">
        <v>1105</v>
      </c>
      <c r="DA2126" t="s">
        <v>3102</v>
      </c>
      <c r="DB2126">
        <v>35000</v>
      </c>
      <c r="DC2126">
        <v>35000</v>
      </c>
      <c r="DD2126">
        <v>35000</v>
      </c>
      <c r="DE2126">
        <v>35000</v>
      </c>
      <c r="DF2126">
        <v>35000</v>
      </c>
      <c r="DG2126">
        <v>35000</v>
      </c>
      <c r="DH2126">
        <v>35000</v>
      </c>
      <c r="DI2126">
        <v>35000</v>
      </c>
      <c r="DJ2126">
        <v>35000</v>
      </c>
      <c r="DK2126">
        <v>0</v>
      </c>
      <c r="DL2126">
        <v>0</v>
      </c>
      <c r="DM2126">
        <v>0</v>
      </c>
      <c r="DN2126">
        <f t="shared" si="37"/>
        <v>315000</v>
      </c>
    </row>
    <row r="2127" spans="89:118" x14ac:dyDescent="0.45">
      <c r="CK2127" t="s">
        <v>1105</v>
      </c>
      <c r="CL2127" t="s">
        <v>3113</v>
      </c>
      <c r="CM2127" s="32">
        <v>144411</v>
      </c>
      <c r="CN2127" s="32">
        <v>147482</v>
      </c>
      <c r="CO2127" s="32">
        <v>147320</v>
      </c>
      <c r="CP2127" s="32">
        <v>142266</v>
      </c>
      <c r="CQ2127" s="32">
        <v>136660</v>
      </c>
      <c r="CR2127" s="32">
        <v>136520</v>
      </c>
      <c r="CS2127" s="32">
        <v>138670</v>
      </c>
      <c r="CT2127" s="32">
        <v>134910</v>
      </c>
      <c r="CU2127" s="32">
        <v>138106</v>
      </c>
      <c r="CV2127" s="32">
        <v>135387</v>
      </c>
      <c r="CW2127" s="32">
        <v>124723</v>
      </c>
      <c r="CX2127" s="32">
        <v>75816</v>
      </c>
      <c r="CZ2127" t="s">
        <v>1105</v>
      </c>
      <c r="DA2127" t="s">
        <v>3113</v>
      </c>
      <c r="DB2127">
        <v>144411</v>
      </c>
      <c r="DC2127">
        <v>147482</v>
      </c>
      <c r="DD2127">
        <v>147320</v>
      </c>
      <c r="DE2127">
        <v>142266</v>
      </c>
      <c r="DF2127">
        <v>136660</v>
      </c>
      <c r="DG2127">
        <v>136520</v>
      </c>
      <c r="DH2127">
        <v>138670</v>
      </c>
      <c r="DI2127">
        <v>134910</v>
      </c>
      <c r="DJ2127">
        <v>138106</v>
      </c>
      <c r="DK2127">
        <v>135387</v>
      </c>
      <c r="DL2127">
        <v>124723</v>
      </c>
      <c r="DM2127">
        <v>75816</v>
      </c>
      <c r="DN2127">
        <f t="shared" si="37"/>
        <v>1602271</v>
      </c>
    </row>
    <row r="2128" spans="89:118" x14ac:dyDescent="0.45">
      <c r="CK2128" t="s">
        <v>1105</v>
      </c>
      <c r="CL2128" t="s">
        <v>3402</v>
      </c>
      <c r="CM2128" s="32">
        <v>64000</v>
      </c>
      <c r="CN2128" s="32">
        <v>64000</v>
      </c>
      <c r="CO2128" s="32">
        <v>65460</v>
      </c>
      <c r="CP2128" s="32">
        <v>68644</v>
      </c>
      <c r="CQ2128" s="32">
        <v>67506</v>
      </c>
      <c r="CR2128" s="32">
        <v>66420</v>
      </c>
      <c r="CS2128" s="32">
        <v>67826</v>
      </c>
      <c r="CT2128" s="32">
        <v>65504</v>
      </c>
      <c r="CU2128" s="32">
        <v>65808</v>
      </c>
      <c r="CV2128" s="32">
        <v>65821</v>
      </c>
      <c r="CW2128" s="32">
        <v>66024</v>
      </c>
      <c r="CX2128" s="32">
        <v>65980</v>
      </c>
      <c r="CZ2128" t="s">
        <v>1105</v>
      </c>
      <c r="DA2128" t="s">
        <v>3402</v>
      </c>
      <c r="DB2128">
        <v>64000</v>
      </c>
      <c r="DC2128">
        <v>64000</v>
      </c>
      <c r="DD2128">
        <v>65460</v>
      </c>
      <c r="DE2128">
        <v>68644</v>
      </c>
      <c r="DF2128">
        <v>67506</v>
      </c>
      <c r="DG2128">
        <v>66420</v>
      </c>
      <c r="DH2128">
        <v>67826</v>
      </c>
      <c r="DI2128">
        <v>65504</v>
      </c>
      <c r="DJ2128">
        <v>65808</v>
      </c>
      <c r="DK2128">
        <v>65821</v>
      </c>
      <c r="DL2128">
        <v>66024</v>
      </c>
      <c r="DM2128">
        <v>65980</v>
      </c>
      <c r="DN2128">
        <f t="shared" si="37"/>
        <v>792993</v>
      </c>
    </row>
    <row r="2129" spans="89:118" x14ac:dyDescent="0.45">
      <c r="CK2129" t="s">
        <v>1105</v>
      </c>
      <c r="CL2129" t="s">
        <v>3101</v>
      </c>
      <c r="CM2129" s="32">
        <v>3720</v>
      </c>
      <c r="CN2129" s="32">
        <v>3720</v>
      </c>
      <c r="CO2129" s="32">
        <v>4067</v>
      </c>
      <c r="CP2129" s="32">
        <v>1962</v>
      </c>
      <c r="CQ2129" s="32">
        <v>1962</v>
      </c>
      <c r="CR2129" s="32">
        <v>1962</v>
      </c>
      <c r="CS2129" s="32">
        <v>1962</v>
      </c>
      <c r="CT2129" s="32">
        <v>1962</v>
      </c>
      <c r="CU2129" s="32">
        <v>1962</v>
      </c>
      <c r="CV2129" s="32">
        <v>1962</v>
      </c>
      <c r="CW2129" s="32">
        <v>43962</v>
      </c>
      <c r="CX2129" s="32">
        <v>81801</v>
      </c>
      <c r="CZ2129" t="s">
        <v>1105</v>
      </c>
      <c r="DA2129" t="s">
        <v>3101</v>
      </c>
      <c r="DB2129">
        <v>3720</v>
      </c>
      <c r="DC2129">
        <v>3720</v>
      </c>
      <c r="DD2129">
        <v>4067</v>
      </c>
      <c r="DE2129">
        <v>1962</v>
      </c>
      <c r="DF2129">
        <v>1962</v>
      </c>
      <c r="DG2129">
        <v>1962</v>
      </c>
      <c r="DH2129">
        <v>1962</v>
      </c>
      <c r="DI2129">
        <v>1962</v>
      </c>
      <c r="DJ2129">
        <v>1962</v>
      </c>
      <c r="DK2129">
        <v>1962</v>
      </c>
      <c r="DL2129">
        <v>43962</v>
      </c>
      <c r="DM2129">
        <v>81801</v>
      </c>
      <c r="DN2129">
        <f t="shared" si="37"/>
        <v>151004</v>
      </c>
    </row>
    <row r="2130" spans="89:118" x14ac:dyDescent="0.45">
      <c r="CK2130" t="s">
        <v>1105</v>
      </c>
      <c r="CL2130" t="s">
        <v>3103</v>
      </c>
      <c r="CM2130" s="32">
        <v>76050</v>
      </c>
      <c r="CN2130" s="32">
        <v>34062</v>
      </c>
      <c r="CO2130" s="32">
        <v>71587</v>
      </c>
      <c r="CP2130" s="32">
        <v>32315</v>
      </c>
      <c r="CQ2130" s="32">
        <v>31798</v>
      </c>
      <c r="CR2130" s="32">
        <v>31870</v>
      </c>
      <c r="CS2130" s="32">
        <v>30158</v>
      </c>
      <c r="CT2130" s="32">
        <v>31626</v>
      </c>
      <c r="CU2130" s="32">
        <v>32745</v>
      </c>
      <c r="CV2130" s="32">
        <v>62565</v>
      </c>
      <c r="CW2130" s="32">
        <v>30647</v>
      </c>
      <c r="CX2130" s="32">
        <v>31318</v>
      </c>
      <c r="CZ2130" t="s">
        <v>1105</v>
      </c>
      <c r="DA2130" t="s">
        <v>3103</v>
      </c>
      <c r="DB2130">
        <v>76050</v>
      </c>
      <c r="DC2130">
        <v>34062</v>
      </c>
      <c r="DD2130">
        <v>71587</v>
      </c>
      <c r="DE2130">
        <v>32315</v>
      </c>
      <c r="DF2130">
        <v>31798</v>
      </c>
      <c r="DG2130">
        <v>31870</v>
      </c>
      <c r="DH2130">
        <v>30158</v>
      </c>
      <c r="DI2130">
        <v>31626</v>
      </c>
      <c r="DJ2130">
        <v>32745</v>
      </c>
      <c r="DK2130">
        <v>62565</v>
      </c>
      <c r="DL2130">
        <v>30647</v>
      </c>
      <c r="DM2130">
        <v>31318</v>
      </c>
      <c r="DN2130">
        <f t="shared" si="37"/>
        <v>496741</v>
      </c>
    </row>
    <row r="2131" spans="89:118" x14ac:dyDescent="0.45">
      <c r="CK2131" t="s">
        <v>1105</v>
      </c>
      <c r="CL2131" t="s">
        <v>3107</v>
      </c>
      <c r="CM2131" s="32">
        <v>1234</v>
      </c>
      <c r="CN2131" s="32">
        <v>1156</v>
      </c>
      <c r="CO2131" s="32">
        <v>1351</v>
      </c>
      <c r="CP2131" s="32">
        <v>1156</v>
      </c>
      <c r="CQ2131" s="32">
        <v>1195</v>
      </c>
      <c r="CR2131" s="32">
        <v>1936</v>
      </c>
      <c r="CS2131" s="32">
        <v>2638</v>
      </c>
      <c r="CT2131" s="32">
        <v>2872</v>
      </c>
      <c r="CU2131" s="32">
        <v>1156</v>
      </c>
      <c r="CV2131" s="32">
        <v>1234</v>
      </c>
      <c r="CW2131" s="32">
        <v>1195</v>
      </c>
      <c r="CX2131" s="32">
        <v>1156</v>
      </c>
      <c r="CZ2131" t="s">
        <v>1105</v>
      </c>
      <c r="DA2131" t="s">
        <v>3107</v>
      </c>
      <c r="DB2131">
        <v>1234</v>
      </c>
      <c r="DC2131">
        <v>1156</v>
      </c>
      <c r="DD2131">
        <v>1351</v>
      </c>
      <c r="DE2131">
        <v>1156</v>
      </c>
      <c r="DF2131">
        <v>1195</v>
      </c>
      <c r="DG2131">
        <v>1936</v>
      </c>
      <c r="DH2131">
        <v>2638</v>
      </c>
      <c r="DI2131">
        <v>2872</v>
      </c>
      <c r="DJ2131">
        <v>1156</v>
      </c>
      <c r="DK2131">
        <v>1234</v>
      </c>
      <c r="DL2131">
        <v>1195</v>
      </c>
      <c r="DM2131">
        <v>1156</v>
      </c>
      <c r="DN2131">
        <f t="shared" si="37"/>
        <v>18279</v>
      </c>
    </row>
    <row r="2132" spans="89:118" x14ac:dyDescent="0.45">
      <c r="CK2132" t="s">
        <v>1109</v>
      </c>
      <c r="CL2132" t="s">
        <v>3109</v>
      </c>
      <c r="CM2132" s="32">
        <v>100</v>
      </c>
      <c r="CN2132" s="32">
        <v>100</v>
      </c>
      <c r="CO2132" s="32">
        <v>0</v>
      </c>
      <c r="CP2132" s="32">
        <v>0</v>
      </c>
      <c r="CQ2132" s="32">
        <v>0</v>
      </c>
      <c r="CR2132" s="32">
        <v>0</v>
      </c>
      <c r="CS2132" s="32">
        <v>0</v>
      </c>
      <c r="CT2132" s="32">
        <v>50</v>
      </c>
      <c r="CU2132" s="32">
        <v>0</v>
      </c>
      <c r="CV2132" s="32">
        <v>0</v>
      </c>
      <c r="CW2132" s="32">
        <v>0</v>
      </c>
      <c r="CX2132" s="32">
        <v>0</v>
      </c>
      <c r="CZ2132" t="s">
        <v>1109</v>
      </c>
      <c r="DA2132" t="s">
        <v>3109</v>
      </c>
      <c r="DB2132">
        <v>100</v>
      </c>
      <c r="DC2132">
        <v>100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50</v>
      </c>
      <c r="DJ2132">
        <v>0</v>
      </c>
      <c r="DK2132">
        <v>0</v>
      </c>
      <c r="DL2132">
        <v>0</v>
      </c>
      <c r="DM2132">
        <v>0</v>
      </c>
      <c r="DN2132">
        <f t="shared" si="37"/>
        <v>250</v>
      </c>
    </row>
    <row r="2133" spans="89:118" x14ac:dyDescent="0.45">
      <c r="CK2133" t="s">
        <v>1109</v>
      </c>
      <c r="CL2133" t="s">
        <v>3108</v>
      </c>
      <c r="CM2133" s="32">
        <v>10000</v>
      </c>
      <c r="CN2133" s="32">
        <v>7620</v>
      </c>
      <c r="CO2133" s="32">
        <v>11136</v>
      </c>
      <c r="CP2133" s="32">
        <v>11620</v>
      </c>
      <c r="CQ2133" s="32">
        <v>11620</v>
      </c>
      <c r="CR2133" s="32">
        <v>1953</v>
      </c>
      <c r="CS2133" s="32">
        <v>1620</v>
      </c>
      <c r="CT2133" s="32">
        <v>1620</v>
      </c>
      <c r="CU2133" s="32">
        <v>1620</v>
      </c>
      <c r="CV2133" s="32">
        <v>1620</v>
      </c>
      <c r="CW2133" s="32">
        <v>1620</v>
      </c>
      <c r="CX2133" s="32">
        <v>1620</v>
      </c>
      <c r="CZ2133" t="s">
        <v>1109</v>
      </c>
      <c r="DA2133" t="s">
        <v>3108</v>
      </c>
      <c r="DB2133">
        <v>10000</v>
      </c>
      <c r="DC2133">
        <v>7620</v>
      </c>
      <c r="DD2133">
        <v>11136</v>
      </c>
      <c r="DE2133">
        <v>11620</v>
      </c>
      <c r="DF2133">
        <v>11620</v>
      </c>
      <c r="DG2133">
        <v>1953</v>
      </c>
      <c r="DH2133">
        <v>1620</v>
      </c>
      <c r="DI2133">
        <v>1620</v>
      </c>
      <c r="DJ2133">
        <v>1620</v>
      </c>
      <c r="DK2133">
        <v>1620</v>
      </c>
      <c r="DL2133">
        <v>1620</v>
      </c>
      <c r="DM2133">
        <v>1620</v>
      </c>
      <c r="DN2133">
        <f t="shared" si="37"/>
        <v>63669</v>
      </c>
    </row>
    <row r="2134" spans="89:118" x14ac:dyDescent="0.45">
      <c r="CK2134" t="s">
        <v>1109</v>
      </c>
      <c r="CL2134" t="s">
        <v>3111</v>
      </c>
      <c r="CM2134" s="32">
        <v>990</v>
      </c>
      <c r="CN2134" s="32">
        <v>1091</v>
      </c>
      <c r="CO2134" s="32">
        <v>374</v>
      </c>
      <c r="CP2134" s="32">
        <v>463</v>
      </c>
      <c r="CQ2134" s="32">
        <v>794</v>
      </c>
      <c r="CR2134" s="32">
        <v>981</v>
      </c>
      <c r="CS2134" s="32">
        <v>521</v>
      </c>
      <c r="CT2134" s="32">
        <v>578</v>
      </c>
      <c r="CU2134" s="32">
        <v>391</v>
      </c>
      <c r="CV2134" s="32">
        <v>323</v>
      </c>
      <c r="CW2134" s="32">
        <v>227</v>
      </c>
      <c r="CX2134" s="32">
        <v>484</v>
      </c>
      <c r="CZ2134" t="s">
        <v>1109</v>
      </c>
      <c r="DA2134" t="s">
        <v>3111</v>
      </c>
      <c r="DB2134">
        <v>990</v>
      </c>
      <c r="DC2134">
        <v>1091</v>
      </c>
      <c r="DD2134">
        <v>374</v>
      </c>
      <c r="DE2134">
        <v>463</v>
      </c>
      <c r="DF2134">
        <v>794</v>
      </c>
      <c r="DG2134">
        <v>981</v>
      </c>
      <c r="DH2134">
        <v>521</v>
      </c>
      <c r="DI2134">
        <v>578</v>
      </c>
      <c r="DJ2134">
        <v>391</v>
      </c>
      <c r="DK2134">
        <v>323</v>
      </c>
      <c r="DL2134">
        <v>227</v>
      </c>
      <c r="DM2134">
        <v>484</v>
      </c>
      <c r="DN2134">
        <f t="shared" si="37"/>
        <v>7217</v>
      </c>
    </row>
    <row r="2135" spans="89:118" x14ac:dyDescent="0.45">
      <c r="CK2135" t="s">
        <v>1109</v>
      </c>
      <c r="CL2135" t="s">
        <v>3112</v>
      </c>
      <c r="CM2135" s="32">
        <v>25500</v>
      </c>
      <c r="CN2135" s="32">
        <v>25500</v>
      </c>
      <c r="CO2135" s="32">
        <v>25500</v>
      </c>
      <c r="CP2135" s="32">
        <v>25500</v>
      </c>
      <c r="CQ2135" s="32">
        <v>25500</v>
      </c>
      <c r="CR2135" s="32">
        <v>25500</v>
      </c>
      <c r="CS2135" s="32">
        <v>25500</v>
      </c>
      <c r="CT2135" s="32">
        <v>25500</v>
      </c>
      <c r="CU2135" s="32">
        <v>25500</v>
      </c>
      <c r="CV2135" s="32">
        <v>25500</v>
      </c>
      <c r="CW2135" s="32">
        <v>25500</v>
      </c>
      <c r="CX2135" s="32">
        <v>25500</v>
      </c>
      <c r="CZ2135" t="s">
        <v>1109</v>
      </c>
      <c r="DA2135" t="s">
        <v>3112</v>
      </c>
      <c r="DB2135">
        <v>25500</v>
      </c>
      <c r="DC2135">
        <v>25500</v>
      </c>
      <c r="DD2135">
        <v>25500</v>
      </c>
      <c r="DE2135">
        <v>25500</v>
      </c>
      <c r="DF2135">
        <v>25500</v>
      </c>
      <c r="DG2135">
        <v>25500</v>
      </c>
      <c r="DH2135">
        <v>25500</v>
      </c>
      <c r="DI2135">
        <v>25500</v>
      </c>
      <c r="DJ2135">
        <v>25500</v>
      </c>
      <c r="DK2135">
        <v>25500</v>
      </c>
      <c r="DL2135">
        <v>25500</v>
      </c>
      <c r="DM2135">
        <v>25500</v>
      </c>
      <c r="DN2135">
        <f t="shared" si="37"/>
        <v>306000</v>
      </c>
    </row>
    <row r="2136" spans="89:118" x14ac:dyDescent="0.45">
      <c r="CK2136" t="s">
        <v>1109</v>
      </c>
      <c r="CL2136" t="s">
        <v>3402</v>
      </c>
      <c r="CM2136" s="32">
        <v>268596</v>
      </c>
      <c r="CN2136" s="32">
        <v>296072</v>
      </c>
      <c r="CO2136" s="32">
        <v>299621</v>
      </c>
      <c r="CP2136" s="32">
        <v>281254</v>
      </c>
      <c r="CQ2136" s="32">
        <v>304336</v>
      </c>
      <c r="CR2136" s="32">
        <v>260452</v>
      </c>
      <c r="CS2136" s="32">
        <v>258948</v>
      </c>
      <c r="CT2136" s="32">
        <v>290977</v>
      </c>
      <c r="CU2136" s="32">
        <v>280233</v>
      </c>
      <c r="CV2136" s="32">
        <v>267851</v>
      </c>
      <c r="CW2136" s="32">
        <v>260030</v>
      </c>
      <c r="CX2136" s="32">
        <v>285406</v>
      </c>
      <c r="CZ2136" t="s">
        <v>1109</v>
      </c>
      <c r="DA2136" t="s">
        <v>3402</v>
      </c>
      <c r="DB2136">
        <v>268596</v>
      </c>
      <c r="DC2136">
        <v>296072</v>
      </c>
      <c r="DD2136">
        <v>299621</v>
      </c>
      <c r="DE2136">
        <v>281254</v>
      </c>
      <c r="DF2136">
        <v>304336</v>
      </c>
      <c r="DG2136">
        <v>260452</v>
      </c>
      <c r="DH2136">
        <v>258948</v>
      </c>
      <c r="DI2136">
        <v>290977</v>
      </c>
      <c r="DJ2136">
        <v>280233</v>
      </c>
      <c r="DK2136">
        <v>267851</v>
      </c>
      <c r="DL2136">
        <v>260030</v>
      </c>
      <c r="DM2136">
        <v>285406</v>
      </c>
      <c r="DN2136">
        <f t="shared" si="37"/>
        <v>3353776</v>
      </c>
    </row>
    <row r="2137" spans="89:118" x14ac:dyDescent="0.45">
      <c r="CK2137" t="s">
        <v>1109</v>
      </c>
      <c r="CL2137" t="s">
        <v>3103</v>
      </c>
      <c r="CM2137" s="32">
        <v>66019</v>
      </c>
      <c r="CN2137" s="32">
        <v>67833</v>
      </c>
      <c r="CO2137" s="32">
        <v>65533</v>
      </c>
      <c r="CP2137" s="32">
        <v>65177</v>
      </c>
      <c r="CQ2137" s="32">
        <v>58895</v>
      </c>
      <c r="CR2137" s="32">
        <v>57958</v>
      </c>
      <c r="CS2137" s="32">
        <v>58465</v>
      </c>
      <c r="CT2137" s="32">
        <v>58989</v>
      </c>
      <c r="CU2137" s="32">
        <v>60088</v>
      </c>
      <c r="CV2137" s="32">
        <v>65187</v>
      </c>
      <c r="CW2137" s="32">
        <v>57332</v>
      </c>
      <c r="CX2137" s="32">
        <v>59649</v>
      </c>
      <c r="CZ2137" t="s">
        <v>1109</v>
      </c>
      <c r="DA2137" t="s">
        <v>3103</v>
      </c>
      <c r="DB2137">
        <v>66019</v>
      </c>
      <c r="DC2137">
        <v>67833</v>
      </c>
      <c r="DD2137">
        <v>65533</v>
      </c>
      <c r="DE2137">
        <v>65177</v>
      </c>
      <c r="DF2137">
        <v>58895</v>
      </c>
      <c r="DG2137">
        <v>57958</v>
      </c>
      <c r="DH2137">
        <v>58465</v>
      </c>
      <c r="DI2137">
        <v>58989</v>
      </c>
      <c r="DJ2137">
        <v>60088</v>
      </c>
      <c r="DK2137">
        <v>65187</v>
      </c>
      <c r="DL2137">
        <v>57332</v>
      </c>
      <c r="DM2137">
        <v>59649</v>
      </c>
      <c r="DN2137">
        <f t="shared" si="37"/>
        <v>741125</v>
      </c>
    </row>
    <row r="2138" spans="89:118" x14ac:dyDescent="0.45">
      <c r="CK2138" t="s">
        <v>1109</v>
      </c>
      <c r="CL2138" t="s">
        <v>3107</v>
      </c>
      <c r="CM2138" s="32">
        <v>1000</v>
      </c>
      <c r="CN2138" s="32">
        <v>1116</v>
      </c>
      <c r="CO2138" s="32">
        <v>1232</v>
      </c>
      <c r="CP2138" s="32">
        <v>1000</v>
      </c>
      <c r="CQ2138" s="32">
        <v>1000</v>
      </c>
      <c r="CR2138" s="32">
        <v>1029</v>
      </c>
      <c r="CS2138" s="32">
        <v>1171</v>
      </c>
      <c r="CT2138" s="32">
        <v>1000</v>
      </c>
      <c r="CU2138" s="32">
        <v>1029</v>
      </c>
      <c r="CV2138" s="32">
        <v>1000</v>
      </c>
      <c r="CW2138" s="32">
        <v>1029</v>
      </c>
      <c r="CX2138" s="32">
        <v>1072</v>
      </c>
      <c r="CZ2138" t="s">
        <v>1109</v>
      </c>
      <c r="DA2138" t="s">
        <v>3107</v>
      </c>
      <c r="DB2138">
        <v>1000</v>
      </c>
      <c r="DC2138">
        <v>1116</v>
      </c>
      <c r="DD2138">
        <v>1232</v>
      </c>
      <c r="DE2138">
        <v>1000</v>
      </c>
      <c r="DF2138">
        <v>1000</v>
      </c>
      <c r="DG2138">
        <v>1029</v>
      </c>
      <c r="DH2138">
        <v>1171</v>
      </c>
      <c r="DI2138">
        <v>1000</v>
      </c>
      <c r="DJ2138">
        <v>1029</v>
      </c>
      <c r="DK2138">
        <v>1000</v>
      </c>
      <c r="DL2138">
        <v>1029</v>
      </c>
      <c r="DM2138">
        <v>1072</v>
      </c>
      <c r="DN2138">
        <f t="shared" si="37"/>
        <v>12678</v>
      </c>
    </row>
    <row r="2139" spans="89:118" x14ac:dyDescent="0.45">
      <c r="CK2139" t="s">
        <v>1200</v>
      </c>
      <c r="CL2139" t="s">
        <v>3109</v>
      </c>
      <c r="CM2139" s="32">
        <v>4650</v>
      </c>
      <c r="CN2139" s="32">
        <v>4650</v>
      </c>
      <c r="CO2139" s="32">
        <v>4650</v>
      </c>
      <c r="CP2139" s="32">
        <v>4650</v>
      </c>
      <c r="CQ2139" s="32">
        <v>4650</v>
      </c>
      <c r="CR2139" s="32">
        <v>4650</v>
      </c>
      <c r="CS2139" s="32">
        <v>4650</v>
      </c>
      <c r="CT2139" s="32">
        <v>4650</v>
      </c>
      <c r="CU2139" s="32">
        <v>4650</v>
      </c>
      <c r="CV2139" s="32">
        <v>4650</v>
      </c>
      <c r="CW2139" s="32">
        <v>0</v>
      </c>
      <c r="CX2139" s="32">
        <v>0</v>
      </c>
      <c r="CZ2139" t="s">
        <v>1200</v>
      </c>
      <c r="DA2139" t="s">
        <v>3109</v>
      </c>
      <c r="DB2139">
        <v>4650</v>
      </c>
      <c r="DC2139">
        <v>4650</v>
      </c>
      <c r="DD2139">
        <v>4650</v>
      </c>
      <c r="DE2139">
        <v>4650</v>
      </c>
      <c r="DF2139">
        <v>4650</v>
      </c>
      <c r="DG2139">
        <v>4650</v>
      </c>
      <c r="DH2139">
        <v>4650</v>
      </c>
      <c r="DI2139">
        <v>4650</v>
      </c>
      <c r="DJ2139">
        <v>4650</v>
      </c>
      <c r="DK2139">
        <v>4650</v>
      </c>
      <c r="DL2139">
        <v>0</v>
      </c>
      <c r="DM2139">
        <v>0</v>
      </c>
      <c r="DN2139">
        <f t="shared" si="37"/>
        <v>46500</v>
      </c>
    </row>
    <row r="2140" spans="89:118" x14ac:dyDescent="0.45">
      <c r="CK2140" t="s">
        <v>1200</v>
      </c>
      <c r="CL2140" t="s">
        <v>3402</v>
      </c>
      <c r="CM2140" s="32">
        <v>5088</v>
      </c>
      <c r="CN2140" s="32">
        <v>5117</v>
      </c>
      <c r="CO2140" s="32">
        <v>5078</v>
      </c>
      <c r="CP2140" s="32">
        <v>5039</v>
      </c>
      <c r="CQ2140" s="32">
        <v>5000</v>
      </c>
      <c r="CR2140" s="32">
        <v>5117</v>
      </c>
      <c r="CS2140" s="32">
        <v>5196</v>
      </c>
      <c r="CT2140" s="32">
        <v>5234</v>
      </c>
      <c r="CU2140" s="32">
        <v>5000</v>
      </c>
      <c r="CV2140" s="32">
        <v>5039</v>
      </c>
      <c r="CW2140" s="32">
        <v>5261</v>
      </c>
      <c r="CX2140" s="32">
        <v>5000</v>
      </c>
      <c r="CZ2140" t="s">
        <v>1200</v>
      </c>
      <c r="DA2140" t="s">
        <v>3402</v>
      </c>
      <c r="DB2140">
        <v>5088</v>
      </c>
      <c r="DC2140">
        <v>5117</v>
      </c>
      <c r="DD2140">
        <v>5078</v>
      </c>
      <c r="DE2140">
        <v>5039</v>
      </c>
      <c r="DF2140">
        <v>5000</v>
      </c>
      <c r="DG2140">
        <v>5117</v>
      </c>
      <c r="DH2140">
        <v>5196</v>
      </c>
      <c r="DI2140">
        <v>5234</v>
      </c>
      <c r="DJ2140">
        <v>5000</v>
      </c>
      <c r="DK2140">
        <v>5039</v>
      </c>
      <c r="DL2140">
        <v>5261</v>
      </c>
      <c r="DM2140">
        <v>5000</v>
      </c>
      <c r="DN2140">
        <f t="shared" si="37"/>
        <v>61169</v>
      </c>
    </row>
    <row r="2141" spans="89:118" x14ac:dyDescent="0.45">
      <c r="CK2141" t="s">
        <v>1280</v>
      </c>
      <c r="CL2141" t="s">
        <v>3100</v>
      </c>
      <c r="CM2141" s="32">
        <v>174214</v>
      </c>
      <c r="CN2141" s="32">
        <v>172924</v>
      </c>
      <c r="CO2141" s="32">
        <v>172924</v>
      </c>
      <c r="CP2141" s="32">
        <v>172924</v>
      </c>
      <c r="CQ2141" s="32">
        <v>172924</v>
      </c>
      <c r="CR2141" s="32">
        <v>172924</v>
      </c>
      <c r="CS2141" s="32">
        <v>172924</v>
      </c>
      <c r="CT2141" s="32">
        <v>171962</v>
      </c>
      <c r="CU2141" s="32">
        <v>171962</v>
      </c>
      <c r="CV2141" s="32">
        <v>171962</v>
      </c>
      <c r="CW2141" s="32">
        <v>171962</v>
      </c>
      <c r="CX2141" s="32">
        <v>171962</v>
      </c>
      <c r="CZ2141" t="s">
        <v>1280</v>
      </c>
      <c r="DA2141" t="s">
        <v>3100</v>
      </c>
      <c r="DB2141">
        <v>174214</v>
      </c>
      <c r="DC2141">
        <v>172924</v>
      </c>
      <c r="DD2141">
        <v>172924</v>
      </c>
      <c r="DE2141">
        <v>172924</v>
      </c>
      <c r="DF2141">
        <v>172924</v>
      </c>
      <c r="DG2141">
        <v>172924</v>
      </c>
      <c r="DH2141">
        <v>172924</v>
      </c>
      <c r="DI2141">
        <v>171962</v>
      </c>
      <c r="DJ2141">
        <v>171962</v>
      </c>
      <c r="DK2141">
        <v>171962</v>
      </c>
      <c r="DL2141">
        <v>171962</v>
      </c>
      <c r="DM2141">
        <v>171962</v>
      </c>
      <c r="DN2141">
        <f t="shared" si="37"/>
        <v>2071568</v>
      </c>
    </row>
    <row r="2142" spans="89:118" x14ac:dyDescent="0.45">
      <c r="CK2142" t="s">
        <v>1280</v>
      </c>
      <c r="CL2142" t="s">
        <v>3104</v>
      </c>
      <c r="CM2142" s="32">
        <v>19735</v>
      </c>
      <c r="CN2142" s="32">
        <v>19735</v>
      </c>
      <c r="CO2142" s="32">
        <v>19735</v>
      </c>
      <c r="CP2142" s="32">
        <v>19735</v>
      </c>
      <c r="CQ2142" s="32">
        <v>19735</v>
      </c>
      <c r="CR2142" s="32">
        <v>19735</v>
      </c>
      <c r="CS2142" s="32">
        <v>19735</v>
      </c>
      <c r="CT2142" s="32">
        <v>19745</v>
      </c>
      <c r="CU2142" s="32">
        <v>19000</v>
      </c>
      <c r="CV2142" s="32">
        <v>19000</v>
      </c>
      <c r="CW2142" s="32">
        <v>19000</v>
      </c>
      <c r="CX2142" s="32">
        <v>19000</v>
      </c>
      <c r="CZ2142" t="s">
        <v>1280</v>
      </c>
      <c r="DA2142" t="s">
        <v>3104</v>
      </c>
      <c r="DB2142">
        <v>19735</v>
      </c>
      <c r="DC2142">
        <v>19735</v>
      </c>
      <c r="DD2142">
        <v>19735</v>
      </c>
      <c r="DE2142">
        <v>19735</v>
      </c>
      <c r="DF2142">
        <v>19735</v>
      </c>
      <c r="DG2142">
        <v>19735</v>
      </c>
      <c r="DH2142">
        <v>19735</v>
      </c>
      <c r="DI2142">
        <v>19745</v>
      </c>
      <c r="DJ2142">
        <v>19000</v>
      </c>
      <c r="DK2142">
        <v>19000</v>
      </c>
      <c r="DL2142">
        <v>19000</v>
      </c>
      <c r="DM2142">
        <v>19000</v>
      </c>
      <c r="DN2142">
        <f t="shared" si="37"/>
        <v>233890</v>
      </c>
    </row>
    <row r="2143" spans="89:118" x14ac:dyDescent="0.45">
      <c r="CK2143" t="s">
        <v>1280</v>
      </c>
      <c r="CL2143" t="s">
        <v>3112</v>
      </c>
      <c r="CM2143" s="32">
        <v>962</v>
      </c>
      <c r="CN2143" s="32">
        <v>0</v>
      </c>
      <c r="CO2143" s="32">
        <v>0</v>
      </c>
      <c r="CP2143" s="32">
        <v>0</v>
      </c>
      <c r="CQ2143" s="32">
        <v>0</v>
      </c>
      <c r="CR2143" s="32">
        <v>0</v>
      </c>
      <c r="CS2143" s="32">
        <v>0</v>
      </c>
      <c r="CT2143" s="32">
        <v>0</v>
      </c>
      <c r="CU2143" s="32">
        <v>0</v>
      </c>
      <c r="CV2143" s="32">
        <v>0</v>
      </c>
      <c r="CW2143" s="32">
        <v>0</v>
      </c>
      <c r="CX2143" s="32">
        <v>0</v>
      </c>
      <c r="CZ2143" t="s">
        <v>1280</v>
      </c>
      <c r="DA2143" t="s">
        <v>3112</v>
      </c>
      <c r="DB2143">
        <v>962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f t="shared" si="37"/>
        <v>962</v>
      </c>
    </row>
    <row r="2144" spans="89:118" x14ac:dyDescent="0.45">
      <c r="CK2144" t="s">
        <v>1280</v>
      </c>
      <c r="CL2144" t="s">
        <v>3105</v>
      </c>
      <c r="CM2144" s="32">
        <v>3000</v>
      </c>
      <c r="CN2144" s="32">
        <v>3000</v>
      </c>
      <c r="CO2144" s="32">
        <v>3000</v>
      </c>
      <c r="CP2144" s="32">
        <v>3000</v>
      </c>
      <c r="CQ2144" s="32">
        <v>3000</v>
      </c>
      <c r="CR2144" s="32">
        <v>3000</v>
      </c>
      <c r="CS2144" s="32">
        <v>3000</v>
      </c>
      <c r="CT2144" s="32">
        <v>3000</v>
      </c>
      <c r="CU2144" s="32">
        <v>3000</v>
      </c>
      <c r="CV2144" s="32">
        <v>3000</v>
      </c>
      <c r="CW2144" s="32">
        <v>3000</v>
      </c>
      <c r="CX2144" s="32">
        <v>3000</v>
      </c>
      <c r="CZ2144" t="s">
        <v>1280</v>
      </c>
      <c r="DA2144" t="s">
        <v>3105</v>
      </c>
      <c r="DB2144">
        <v>3000</v>
      </c>
      <c r="DC2144">
        <v>3000</v>
      </c>
      <c r="DD2144">
        <v>3000</v>
      </c>
      <c r="DE2144">
        <v>3000</v>
      </c>
      <c r="DF2144">
        <v>3000</v>
      </c>
      <c r="DG2144">
        <v>3000</v>
      </c>
      <c r="DH2144">
        <v>3000</v>
      </c>
      <c r="DI2144">
        <v>3000</v>
      </c>
      <c r="DJ2144">
        <v>3000</v>
      </c>
      <c r="DK2144">
        <v>3000</v>
      </c>
      <c r="DL2144">
        <v>3000</v>
      </c>
      <c r="DM2144">
        <v>3000</v>
      </c>
      <c r="DN2144">
        <f t="shared" si="37"/>
        <v>36000</v>
      </c>
    </row>
    <row r="2145" spans="89:118" x14ac:dyDescent="0.45">
      <c r="CK2145" t="s">
        <v>1280</v>
      </c>
      <c r="CL2145" t="s">
        <v>3113</v>
      </c>
      <c r="CM2145" s="32">
        <v>66754</v>
      </c>
      <c r="CN2145" s="32">
        <v>66386</v>
      </c>
      <c r="CO2145" s="32">
        <v>66750</v>
      </c>
      <c r="CP2145" s="32">
        <v>66774</v>
      </c>
      <c r="CQ2145" s="32">
        <v>66652</v>
      </c>
      <c r="CR2145" s="32">
        <v>68121</v>
      </c>
      <c r="CS2145" s="32">
        <v>69305</v>
      </c>
      <c r="CT2145" s="32">
        <v>69505</v>
      </c>
      <c r="CU2145" s="32">
        <v>66478</v>
      </c>
      <c r="CV2145" s="32">
        <v>66626</v>
      </c>
      <c r="CW2145" s="32">
        <v>67605</v>
      </c>
      <c r="CX2145" s="32">
        <v>67618</v>
      </c>
      <c r="CZ2145" t="s">
        <v>1280</v>
      </c>
      <c r="DA2145" t="s">
        <v>3113</v>
      </c>
      <c r="DB2145">
        <v>66754</v>
      </c>
      <c r="DC2145">
        <v>66386</v>
      </c>
      <c r="DD2145">
        <v>66750</v>
      </c>
      <c r="DE2145">
        <v>66774</v>
      </c>
      <c r="DF2145">
        <v>66652</v>
      </c>
      <c r="DG2145">
        <v>68121</v>
      </c>
      <c r="DH2145">
        <v>69305</v>
      </c>
      <c r="DI2145">
        <v>69505</v>
      </c>
      <c r="DJ2145">
        <v>66478</v>
      </c>
      <c r="DK2145">
        <v>66626</v>
      </c>
      <c r="DL2145">
        <v>67605</v>
      </c>
      <c r="DM2145">
        <v>67618</v>
      </c>
      <c r="DN2145">
        <f t="shared" si="37"/>
        <v>808574</v>
      </c>
    </row>
    <row r="2146" spans="89:118" x14ac:dyDescent="0.45">
      <c r="CK2146" t="s">
        <v>1280</v>
      </c>
      <c r="CL2146" t="s">
        <v>3101</v>
      </c>
      <c r="CM2146" s="32">
        <v>113446</v>
      </c>
      <c r="CN2146" s="32">
        <v>145962</v>
      </c>
      <c r="CO2146" s="32">
        <v>145962</v>
      </c>
      <c r="CP2146" s="32">
        <v>145962</v>
      </c>
      <c r="CQ2146" s="32">
        <v>145962</v>
      </c>
      <c r="CR2146" s="32">
        <v>145962</v>
      </c>
      <c r="CS2146" s="32">
        <v>145962</v>
      </c>
      <c r="CT2146" s="32">
        <v>145962</v>
      </c>
      <c r="CU2146" s="32">
        <v>145962</v>
      </c>
      <c r="CV2146" s="32">
        <v>145962</v>
      </c>
      <c r="CW2146" s="32">
        <v>145962</v>
      </c>
      <c r="CX2146" s="32">
        <v>145962</v>
      </c>
      <c r="CZ2146" t="s">
        <v>1280</v>
      </c>
      <c r="DA2146" t="s">
        <v>3101</v>
      </c>
      <c r="DB2146">
        <v>113446</v>
      </c>
      <c r="DC2146">
        <v>145962</v>
      </c>
      <c r="DD2146">
        <v>145962</v>
      </c>
      <c r="DE2146">
        <v>145962</v>
      </c>
      <c r="DF2146">
        <v>145962</v>
      </c>
      <c r="DG2146">
        <v>145962</v>
      </c>
      <c r="DH2146">
        <v>145962</v>
      </c>
      <c r="DI2146">
        <v>145962</v>
      </c>
      <c r="DJ2146">
        <v>145962</v>
      </c>
      <c r="DK2146">
        <v>145962</v>
      </c>
      <c r="DL2146">
        <v>145962</v>
      </c>
      <c r="DM2146">
        <v>145962</v>
      </c>
      <c r="DN2146">
        <f t="shared" si="37"/>
        <v>1719028</v>
      </c>
    </row>
    <row r="2147" spans="89:118" x14ac:dyDescent="0.45">
      <c r="CK2147" t="s">
        <v>1280</v>
      </c>
      <c r="CL2147" t="s">
        <v>3103</v>
      </c>
      <c r="CM2147" s="32">
        <v>66645</v>
      </c>
      <c r="CN2147" s="32">
        <v>15700</v>
      </c>
      <c r="CO2147" s="32">
        <v>15700</v>
      </c>
      <c r="CP2147" s="32">
        <v>15700</v>
      </c>
      <c r="CQ2147" s="32">
        <v>15700</v>
      </c>
      <c r="CR2147" s="32">
        <v>15700</v>
      </c>
      <c r="CS2147" s="32">
        <v>15700</v>
      </c>
      <c r="CT2147" s="32">
        <v>15700</v>
      </c>
      <c r="CU2147" s="32">
        <v>15700</v>
      </c>
      <c r="CV2147" s="32">
        <v>15700</v>
      </c>
      <c r="CW2147" s="32">
        <v>15700</v>
      </c>
      <c r="CX2147" s="32">
        <v>15700</v>
      </c>
      <c r="CZ2147" t="s">
        <v>1280</v>
      </c>
      <c r="DA2147" t="s">
        <v>3103</v>
      </c>
      <c r="DB2147">
        <v>66645</v>
      </c>
      <c r="DC2147">
        <v>15700</v>
      </c>
      <c r="DD2147">
        <v>15700</v>
      </c>
      <c r="DE2147">
        <v>15700</v>
      </c>
      <c r="DF2147">
        <v>15700</v>
      </c>
      <c r="DG2147">
        <v>15700</v>
      </c>
      <c r="DH2147">
        <v>15700</v>
      </c>
      <c r="DI2147">
        <v>15700</v>
      </c>
      <c r="DJ2147">
        <v>15700</v>
      </c>
      <c r="DK2147">
        <v>15700</v>
      </c>
      <c r="DL2147">
        <v>15700</v>
      </c>
      <c r="DM2147">
        <v>15700</v>
      </c>
      <c r="DN2147">
        <f t="shared" si="37"/>
        <v>239345</v>
      </c>
    </row>
    <row r="2148" spans="89:118" x14ac:dyDescent="0.45">
      <c r="CK2148" t="s">
        <v>3045</v>
      </c>
      <c r="CM2148" s="32">
        <v>115029926.72299998</v>
      </c>
      <c r="CN2148" s="32">
        <v>113263973.74399999</v>
      </c>
      <c r="CO2148" s="32">
        <v>114218685.53599997</v>
      </c>
      <c r="CP2148" s="32">
        <v>113412749.72299998</v>
      </c>
      <c r="CQ2148" s="32">
        <v>112914300.45199996</v>
      </c>
      <c r="CR2148" s="32">
        <v>116145150.83200003</v>
      </c>
      <c r="CS2148" s="32">
        <v>112870177.03599997</v>
      </c>
      <c r="CT2148" s="32">
        <v>113317742.36399999</v>
      </c>
      <c r="CU2148" s="32">
        <v>113917484.36299998</v>
      </c>
      <c r="CV2148" s="32">
        <v>132444368.685</v>
      </c>
      <c r="CW2148" s="32">
        <v>109249451.32999997</v>
      </c>
      <c r="CX2148" s="32">
        <v>111369712.34499995</v>
      </c>
      <c r="CZ2148" t="s">
        <v>3045</v>
      </c>
      <c r="DB2148">
        <v>115029926.72299998</v>
      </c>
      <c r="DC2148">
        <v>113263973.74399999</v>
      </c>
      <c r="DD2148">
        <v>114218685.53599997</v>
      </c>
      <c r="DE2148">
        <v>113412749.72299998</v>
      </c>
      <c r="DF2148">
        <v>112914300.45199996</v>
      </c>
      <c r="DG2148">
        <v>116145150.83200003</v>
      </c>
      <c r="DH2148">
        <v>112870177.03599997</v>
      </c>
      <c r="DI2148">
        <v>113317742.36399999</v>
      </c>
      <c r="DJ2148">
        <v>113917484.36299998</v>
      </c>
      <c r="DK2148">
        <v>132444368.685</v>
      </c>
      <c r="DL2148">
        <v>109249451.32999997</v>
      </c>
      <c r="DM2148">
        <v>111369712.34499995</v>
      </c>
      <c r="DN2148">
        <f t="shared" si="37"/>
        <v>1378153723.1329997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ADD9-1E87-4988-900E-0A4A2B3D7567}">
  <dimension ref="A1:AF5397"/>
  <sheetViews>
    <sheetView workbookViewId="0">
      <selection activeCell="U13" sqref="U13"/>
    </sheetView>
  </sheetViews>
  <sheetFormatPr defaultRowHeight="17" x14ac:dyDescent="0.45"/>
  <sheetData>
    <row r="1" spans="1:32" x14ac:dyDescent="0.4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 t="s">
        <v>3165</v>
      </c>
      <c r="U1" s="29" t="s">
        <v>3166</v>
      </c>
      <c r="V1" s="29" t="s">
        <v>3166</v>
      </c>
      <c r="W1" s="29" t="s">
        <v>3166</v>
      </c>
      <c r="X1" s="29" t="s">
        <v>3166</v>
      </c>
      <c r="Y1" s="29" t="s">
        <v>3166</v>
      </c>
      <c r="Z1" s="29" t="s">
        <v>3166</v>
      </c>
      <c r="AA1" s="29" t="s">
        <v>3166</v>
      </c>
      <c r="AB1" s="29" t="s">
        <v>3166</v>
      </c>
      <c r="AC1" s="29" t="s">
        <v>3166</v>
      </c>
      <c r="AD1" s="29" t="s">
        <v>3166</v>
      </c>
      <c r="AE1" s="29" t="s">
        <v>3166</v>
      </c>
      <c r="AF1" s="29" t="s">
        <v>3166</v>
      </c>
    </row>
    <row r="2" spans="1:32" x14ac:dyDescent="0.45">
      <c r="A2" s="29" t="s">
        <v>2999</v>
      </c>
      <c r="B2" s="29" t="s">
        <v>3167</v>
      </c>
      <c r="C2" s="29" t="s">
        <v>3168</v>
      </c>
      <c r="D2" s="29" t="s">
        <v>3169</v>
      </c>
      <c r="E2" s="29" t="s">
        <v>3170</v>
      </c>
      <c r="F2" s="29" t="s">
        <v>3171</v>
      </c>
      <c r="G2" s="29" t="s">
        <v>3172</v>
      </c>
      <c r="H2" s="29" t="s">
        <v>3173</v>
      </c>
      <c r="I2" s="29" t="s">
        <v>3174</v>
      </c>
      <c r="J2" s="29" t="s">
        <v>3175</v>
      </c>
      <c r="K2" s="29" t="s">
        <v>3176</v>
      </c>
      <c r="L2" s="29" t="s">
        <v>3177</v>
      </c>
      <c r="M2" s="29" t="s">
        <v>3178</v>
      </c>
      <c r="N2" s="29" t="s">
        <v>3179</v>
      </c>
      <c r="O2" s="29" t="s">
        <v>3180</v>
      </c>
      <c r="P2" s="29" t="s">
        <v>3181</v>
      </c>
      <c r="Q2" s="29" t="s">
        <v>2997</v>
      </c>
      <c r="R2" s="29" t="s">
        <v>2995</v>
      </c>
      <c r="S2" s="29" t="s">
        <v>3182</v>
      </c>
      <c r="T2" s="29" t="s">
        <v>3183</v>
      </c>
      <c r="U2" s="29" t="s">
        <v>3184</v>
      </c>
      <c r="V2" s="29" t="s">
        <v>3185</v>
      </c>
      <c r="W2" s="29" t="s">
        <v>3186</v>
      </c>
      <c r="X2" s="29" t="s">
        <v>3187</v>
      </c>
      <c r="Y2" s="29" t="s">
        <v>3188</v>
      </c>
      <c r="Z2" s="29" t="s">
        <v>3189</v>
      </c>
      <c r="AA2" s="29" t="s">
        <v>3190</v>
      </c>
      <c r="AB2" s="29" t="s">
        <v>3191</v>
      </c>
      <c r="AC2" s="29" t="s">
        <v>3192</v>
      </c>
      <c r="AD2" s="29" t="s">
        <v>3193</v>
      </c>
      <c r="AE2" s="29" t="s">
        <v>3194</v>
      </c>
      <c r="AF2" s="29" t="s">
        <v>3195</v>
      </c>
    </row>
    <row r="3" spans="1:32" x14ac:dyDescent="0.45">
      <c r="A3" s="29" t="s">
        <v>93</v>
      </c>
      <c r="B3" s="29" t="s">
        <v>94</v>
      </c>
      <c r="C3" s="29" t="s">
        <v>3196</v>
      </c>
      <c r="D3" s="29" t="s">
        <v>3197</v>
      </c>
      <c r="E3" s="29" t="s">
        <v>3198</v>
      </c>
      <c r="F3" s="29" t="s">
        <v>3199</v>
      </c>
      <c r="G3" s="29" t="s">
        <v>3200</v>
      </c>
      <c r="H3" s="29" t="s">
        <v>3201</v>
      </c>
      <c r="I3" s="29" t="s">
        <v>3202</v>
      </c>
      <c r="J3" s="29" t="s">
        <v>3203</v>
      </c>
      <c r="K3" s="29" t="s">
        <v>3204</v>
      </c>
      <c r="L3" s="29" t="s">
        <v>3109</v>
      </c>
      <c r="M3" s="29" t="s">
        <v>3205</v>
      </c>
      <c r="N3" s="29" t="s">
        <v>3206</v>
      </c>
      <c r="O3" s="29" t="s">
        <v>3207</v>
      </c>
      <c r="P3" s="29" t="s">
        <v>3208</v>
      </c>
      <c r="Q3" s="29" t="s">
        <v>3209</v>
      </c>
      <c r="R3" s="29" t="s">
        <v>3210</v>
      </c>
      <c r="S3" s="29" t="s">
        <v>3098</v>
      </c>
      <c r="T3" s="29"/>
      <c r="U3" s="30">
        <v>0</v>
      </c>
      <c r="V3" s="30">
        <v>1820</v>
      </c>
      <c r="W3" s="30">
        <v>11830</v>
      </c>
      <c r="X3" s="30">
        <v>1320</v>
      </c>
      <c r="Y3" s="30">
        <v>400</v>
      </c>
      <c r="Z3" s="30">
        <v>1920</v>
      </c>
      <c r="AA3" s="30">
        <v>4150</v>
      </c>
      <c r="AB3" s="30">
        <v>8000</v>
      </c>
      <c r="AC3" s="30">
        <v>2650</v>
      </c>
      <c r="AD3" s="30">
        <v>3335</v>
      </c>
      <c r="AE3" s="30">
        <v>5680</v>
      </c>
      <c r="AF3" s="30">
        <v>9080</v>
      </c>
    </row>
    <row r="4" spans="1:32" x14ac:dyDescent="0.45">
      <c r="A4" s="29" t="s">
        <v>93</v>
      </c>
      <c r="B4" s="29" t="s">
        <v>94</v>
      </c>
      <c r="C4" s="29" t="s">
        <v>3211</v>
      </c>
      <c r="D4" s="29" t="s">
        <v>3212</v>
      </c>
      <c r="E4" s="29" t="s">
        <v>3213</v>
      </c>
      <c r="F4" s="29" t="s">
        <v>982</v>
      </c>
      <c r="G4" s="29" t="s">
        <v>3200</v>
      </c>
      <c r="H4" s="29" t="s">
        <v>3201</v>
      </c>
      <c r="I4" s="29" t="s">
        <v>3202</v>
      </c>
      <c r="J4" s="29" t="s">
        <v>3203</v>
      </c>
      <c r="K4" s="29" t="s">
        <v>3204</v>
      </c>
      <c r="L4" s="29" t="s">
        <v>3109</v>
      </c>
      <c r="M4" s="29" t="s">
        <v>3205</v>
      </c>
      <c r="N4" s="29" t="s">
        <v>3206</v>
      </c>
      <c r="O4" s="29" t="s">
        <v>3214</v>
      </c>
      <c r="P4" s="29" t="s">
        <v>3215</v>
      </c>
      <c r="Q4" s="29" t="s">
        <v>3209</v>
      </c>
      <c r="R4" s="29" t="s">
        <v>3210</v>
      </c>
      <c r="S4" s="29" t="s">
        <v>3098</v>
      </c>
      <c r="T4" s="29"/>
      <c r="U4" s="30">
        <v>1000</v>
      </c>
      <c r="V4" s="30">
        <v>800</v>
      </c>
      <c r="W4" s="30">
        <v>650</v>
      </c>
      <c r="X4" s="30">
        <v>500</v>
      </c>
      <c r="Y4" s="30">
        <v>500</v>
      </c>
      <c r="Z4" s="30">
        <v>700</v>
      </c>
      <c r="AA4" s="30">
        <v>950</v>
      </c>
      <c r="AB4" s="30">
        <v>650</v>
      </c>
      <c r="AC4" s="30">
        <v>750</v>
      </c>
      <c r="AD4" s="30">
        <v>400</v>
      </c>
      <c r="AE4" s="30">
        <v>400</v>
      </c>
      <c r="AF4" s="30">
        <v>450</v>
      </c>
    </row>
    <row r="5" spans="1:32" x14ac:dyDescent="0.45">
      <c r="A5" s="29" t="s">
        <v>93</v>
      </c>
      <c r="B5" s="29" t="s">
        <v>94</v>
      </c>
      <c r="C5" s="29" t="s">
        <v>3211</v>
      </c>
      <c r="D5" s="29" t="s">
        <v>3212</v>
      </c>
      <c r="E5" s="29" t="s">
        <v>3213</v>
      </c>
      <c r="F5" s="29" t="s">
        <v>982</v>
      </c>
      <c r="G5" s="29" t="s">
        <v>3200</v>
      </c>
      <c r="H5" s="29" t="s">
        <v>3201</v>
      </c>
      <c r="I5" s="29" t="s">
        <v>3202</v>
      </c>
      <c r="J5" s="29" t="s">
        <v>3203</v>
      </c>
      <c r="K5" s="29" t="s">
        <v>3216</v>
      </c>
      <c r="L5" s="29" t="s">
        <v>3102</v>
      </c>
      <c r="M5" s="29" t="s">
        <v>3217</v>
      </c>
      <c r="N5" s="29" t="s">
        <v>3218</v>
      </c>
      <c r="O5" s="29" t="s">
        <v>3219</v>
      </c>
      <c r="P5" s="29" t="s">
        <v>3220</v>
      </c>
      <c r="Q5" s="29" t="s">
        <v>3209</v>
      </c>
      <c r="R5" s="29" t="s">
        <v>3210</v>
      </c>
      <c r="S5" s="29" t="s">
        <v>3098</v>
      </c>
      <c r="T5" s="29"/>
      <c r="U5" s="30">
        <v>210000</v>
      </c>
      <c r="V5" s="30">
        <v>210000</v>
      </c>
      <c r="W5" s="30">
        <v>210000</v>
      </c>
      <c r="X5" s="30">
        <v>210000</v>
      </c>
      <c r="Y5" s="30">
        <v>210000</v>
      </c>
      <c r="Z5" s="30">
        <v>210000</v>
      </c>
      <c r="AA5" s="30">
        <v>210000</v>
      </c>
      <c r="AB5" s="30">
        <v>210000</v>
      </c>
      <c r="AC5" s="30">
        <v>210000</v>
      </c>
      <c r="AD5" s="30">
        <v>210000</v>
      </c>
      <c r="AE5" s="30">
        <v>210000</v>
      </c>
      <c r="AF5" s="30">
        <v>210000</v>
      </c>
    </row>
    <row r="6" spans="1:32" x14ac:dyDescent="0.45">
      <c r="A6" s="29" t="s">
        <v>93</v>
      </c>
      <c r="B6" s="29" t="s">
        <v>94</v>
      </c>
      <c r="C6" s="29" t="s">
        <v>3211</v>
      </c>
      <c r="D6" s="29" t="s">
        <v>3212</v>
      </c>
      <c r="E6" s="29" t="s">
        <v>3213</v>
      </c>
      <c r="F6" s="29" t="s">
        <v>982</v>
      </c>
      <c r="G6" s="29" t="s">
        <v>3200</v>
      </c>
      <c r="H6" s="29" t="s">
        <v>3201</v>
      </c>
      <c r="I6" s="29" t="s">
        <v>3202</v>
      </c>
      <c r="J6" s="29" t="s">
        <v>3203</v>
      </c>
      <c r="K6" s="29" t="s">
        <v>3221</v>
      </c>
      <c r="L6" s="29" t="s">
        <v>3113</v>
      </c>
      <c r="M6" s="29" t="s">
        <v>3222</v>
      </c>
      <c r="N6" s="29" t="s">
        <v>3223</v>
      </c>
      <c r="O6" s="29" t="s">
        <v>3224</v>
      </c>
      <c r="P6" s="29" t="s">
        <v>3225</v>
      </c>
      <c r="Q6" s="29" t="s">
        <v>3209</v>
      </c>
      <c r="R6" s="29" t="s">
        <v>3210</v>
      </c>
      <c r="S6" s="29" t="s">
        <v>3098</v>
      </c>
      <c r="T6" s="29"/>
      <c r="U6" s="30">
        <v>80369</v>
      </c>
      <c r="V6" s="30">
        <v>119453</v>
      </c>
      <c r="W6" s="30">
        <v>108319</v>
      </c>
      <c r="X6" s="30">
        <v>125979</v>
      </c>
      <c r="Y6" s="30">
        <v>120703</v>
      </c>
      <c r="Z6" s="30">
        <v>106811</v>
      </c>
      <c r="AA6" s="30">
        <v>130314</v>
      </c>
      <c r="AB6" s="30">
        <v>90299</v>
      </c>
      <c r="AC6" s="30">
        <v>128563</v>
      </c>
      <c r="AD6" s="30">
        <v>98871</v>
      </c>
      <c r="AE6" s="30">
        <v>101433</v>
      </c>
      <c r="AF6" s="30">
        <v>80660</v>
      </c>
    </row>
    <row r="7" spans="1:32" x14ac:dyDescent="0.45">
      <c r="A7" s="29" t="s">
        <v>93</v>
      </c>
      <c r="B7" s="29" t="s">
        <v>94</v>
      </c>
      <c r="C7" s="29" t="s">
        <v>3211</v>
      </c>
      <c r="D7" s="29" t="s">
        <v>3212</v>
      </c>
      <c r="E7" s="29" t="s">
        <v>3213</v>
      </c>
      <c r="F7" s="29" t="s">
        <v>982</v>
      </c>
      <c r="G7" s="29" t="s">
        <v>3200</v>
      </c>
      <c r="H7" s="29" t="s">
        <v>3201</v>
      </c>
      <c r="I7" s="29" t="s">
        <v>3226</v>
      </c>
      <c r="J7" s="29" t="s">
        <v>3227</v>
      </c>
      <c r="K7" s="29" t="s">
        <v>3228</v>
      </c>
      <c r="L7" s="29" t="s">
        <v>3111</v>
      </c>
      <c r="M7" s="29" t="s">
        <v>3229</v>
      </c>
      <c r="N7" s="29" t="s">
        <v>3230</v>
      </c>
      <c r="O7" s="29" t="s">
        <v>3231</v>
      </c>
      <c r="P7" s="29" t="s">
        <v>3232</v>
      </c>
      <c r="Q7" s="29" t="s">
        <v>3209</v>
      </c>
      <c r="R7" s="29" t="s">
        <v>3210</v>
      </c>
      <c r="S7" s="29" t="s">
        <v>3098</v>
      </c>
      <c r="T7" s="29"/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</row>
    <row r="8" spans="1:32" x14ac:dyDescent="0.45">
      <c r="A8" s="29" t="s">
        <v>93</v>
      </c>
      <c r="B8" s="29" t="s">
        <v>94</v>
      </c>
      <c r="C8" s="29" t="s">
        <v>3211</v>
      </c>
      <c r="D8" s="29" t="s">
        <v>3212</v>
      </c>
      <c r="E8" s="29" t="s">
        <v>3213</v>
      </c>
      <c r="F8" s="29" t="s">
        <v>982</v>
      </c>
      <c r="G8" s="29" t="s">
        <v>3233</v>
      </c>
      <c r="H8" s="29" t="s">
        <v>3234</v>
      </c>
      <c r="I8" s="29" t="s">
        <v>3235</v>
      </c>
      <c r="J8" s="29" t="s">
        <v>3236</v>
      </c>
      <c r="K8" s="29" t="s">
        <v>3237</v>
      </c>
      <c r="L8" s="29" t="s">
        <v>3107</v>
      </c>
      <c r="M8" s="29" t="s">
        <v>3238</v>
      </c>
      <c r="N8" s="29" t="s">
        <v>3239</v>
      </c>
      <c r="O8" s="29" t="s">
        <v>3240</v>
      </c>
      <c r="P8" s="29" t="s">
        <v>3241</v>
      </c>
      <c r="Q8" s="29" t="s">
        <v>3209</v>
      </c>
      <c r="R8" s="29" t="s">
        <v>3210</v>
      </c>
      <c r="S8" s="29" t="s">
        <v>3098</v>
      </c>
      <c r="T8" s="29"/>
      <c r="U8" s="30">
        <v>20000</v>
      </c>
      <c r="V8" s="30">
        <v>20000</v>
      </c>
      <c r="W8" s="30">
        <v>20000</v>
      </c>
      <c r="X8" s="30">
        <v>20000</v>
      </c>
      <c r="Y8" s="30">
        <v>20000</v>
      </c>
      <c r="Z8" s="30">
        <v>20000</v>
      </c>
      <c r="AA8" s="30">
        <v>20000</v>
      </c>
      <c r="AB8" s="30">
        <v>20000</v>
      </c>
      <c r="AC8" s="30">
        <v>20000</v>
      </c>
      <c r="AD8" s="30">
        <v>20000</v>
      </c>
      <c r="AE8" s="30">
        <v>20000</v>
      </c>
      <c r="AF8" s="30">
        <v>20000</v>
      </c>
    </row>
    <row r="9" spans="1:32" x14ac:dyDescent="0.45">
      <c r="A9" s="29" t="s">
        <v>93</v>
      </c>
      <c r="B9" s="29" t="s">
        <v>94</v>
      </c>
      <c r="C9" s="29" t="s">
        <v>3211</v>
      </c>
      <c r="D9" s="29" t="s">
        <v>3212</v>
      </c>
      <c r="E9" s="29" t="s">
        <v>3213</v>
      </c>
      <c r="F9" s="29" t="s">
        <v>982</v>
      </c>
      <c r="G9" s="29" t="s">
        <v>3233</v>
      </c>
      <c r="H9" s="29" t="s">
        <v>3234</v>
      </c>
      <c r="I9" s="29" t="s">
        <v>3242</v>
      </c>
      <c r="J9" s="29" t="s">
        <v>3243</v>
      </c>
      <c r="K9" s="29" t="s">
        <v>3244</v>
      </c>
      <c r="L9" s="29" t="s">
        <v>3104</v>
      </c>
      <c r="M9" s="29" t="s">
        <v>3245</v>
      </c>
      <c r="N9" s="29" t="s">
        <v>3246</v>
      </c>
      <c r="O9" s="29" t="s">
        <v>3247</v>
      </c>
      <c r="P9" s="29" t="s">
        <v>3248</v>
      </c>
      <c r="Q9" s="29" t="s">
        <v>3249</v>
      </c>
      <c r="R9" s="29" t="s">
        <v>3210</v>
      </c>
      <c r="S9" s="29" t="s">
        <v>3098</v>
      </c>
      <c r="T9" s="29"/>
      <c r="U9" s="30">
        <v>1029</v>
      </c>
      <c r="V9" s="30">
        <v>1039</v>
      </c>
      <c r="W9" s="30">
        <v>294</v>
      </c>
      <c r="X9" s="30">
        <v>294</v>
      </c>
      <c r="Y9" s="30">
        <v>294</v>
      </c>
      <c r="Z9" s="30">
        <v>294</v>
      </c>
      <c r="AA9" s="30">
        <v>294</v>
      </c>
      <c r="AB9" s="30">
        <v>294</v>
      </c>
      <c r="AC9" s="30">
        <v>294</v>
      </c>
      <c r="AD9" s="30">
        <v>294</v>
      </c>
      <c r="AE9" s="30">
        <v>294</v>
      </c>
      <c r="AF9" s="30">
        <v>294</v>
      </c>
    </row>
    <row r="10" spans="1:32" x14ac:dyDescent="0.45">
      <c r="A10" s="29" t="s">
        <v>93</v>
      </c>
      <c r="B10" s="29" t="s">
        <v>94</v>
      </c>
      <c r="C10" s="29" t="s">
        <v>3211</v>
      </c>
      <c r="D10" s="29" t="s">
        <v>3212</v>
      </c>
      <c r="E10" s="29" t="s">
        <v>3213</v>
      </c>
      <c r="F10" s="29" t="s">
        <v>982</v>
      </c>
      <c r="G10" s="29" t="s">
        <v>3233</v>
      </c>
      <c r="H10" s="29" t="s">
        <v>3234</v>
      </c>
      <c r="I10" s="29" t="s">
        <v>3242</v>
      </c>
      <c r="J10" s="29" t="s">
        <v>3243</v>
      </c>
      <c r="K10" s="29" t="s">
        <v>3244</v>
      </c>
      <c r="L10" s="29" t="s">
        <v>3104</v>
      </c>
      <c r="M10" s="29" t="s">
        <v>3245</v>
      </c>
      <c r="N10" s="29" t="s">
        <v>3246</v>
      </c>
      <c r="O10" s="29" t="s">
        <v>3247</v>
      </c>
      <c r="P10" s="29" t="s">
        <v>3248</v>
      </c>
      <c r="Q10" s="29" t="s">
        <v>3209</v>
      </c>
      <c r="R10" s="29" t="s">
        <v>3210</v>
      </c>
      <c r="S10" s="29" t="s">
        <v>3098</v>
      </c>
      <c r="T10" s="29"/>
      <c r="U10" s="30">
        <v>4000</v>
      </c>
      <c r="V10" s="30">
        <v>4000</v>
      </c>
      <c r="W10" s="30">
        <v>4000</v>
      </c>
      <c r="X10" s="30">
        <v>4000</v>
      </c>
      <c r="Y10" s="30">
        <v>4000</v>
      </c>
      <c r="Z10" s="30">
        <v>4000</v>
      </c>
      <c r="AA10" s="30">
        <v>4000</v>
      </c>
      <c r="AB10" s="30">
        <v>4000</v>
      </c>
      <c r="AC10" s="30">
        <v>4000</v>
      </c>
      <c r="AD10" s="30">
        <v>4000</v>
      </c>
      <c r="AE10" s="30">
        <v>4000</v>
      </c>
      <c r="AF10" s="30">
        <v>4000</v>
      </c>
    </row>
    <row r="11" spans="1:32" x14ac:dyDescent="0.45">
      <c r="A11" s="29" t="s">
        <v>93</v>
      </c>
      <c r="B11" s="29" t="s">
        <v>94</v>
      </c>
      <c r="C11" s="29" t="s">
        <v>3211</v>
      </c>
      <c r="D11" s="29" t="s">
        <v>3212</v>
      </c>
      <c r="E11" s="29" t="s">
        <v>3213</v>
      </c>
      <c r="F11" s="29" t="s">
        <v>982</v>
      </c>
      <c r="G11" s="29" t="s">
        <v>3233</v>
      </c>
      <c r="H11" s="29" t="s">
        <v>3234</v>
      </c>
      <c r="I11" s="29" t="s">
        <v>3242</v>
      </c>
      <c r="J11" s="29" t="s">
        <v>3243</v>
      </c>
      <c r="K11" s="29" t="s">
        <v>3244</v>
      </c>
      <c r="L11" s="29" t="s">
        <v>3104</v>
      </c>
      <c r="M11" s="29" t="s">
        <v>3245</v>
      </c>
      <c r="N11" s="29" t="s">
        <v>3246</v>
      </c>
      <c r="O11" s="29" t="s">
        <v>3250</v>
      </c>
      <c r="P11" s="29" t="s">
        <v>3251</v>
      </c>
      <c r="Q11" s="29" t="s">
        <v>3249</v>
      </c>
      <c r="R11" s="29" t="s">
        <v>3098</v>
      </c>
      <c r="S11" s="29" t="s">
        <v>3098</v>
      </c>
      <c r="T11" s="29"/>
      <c r="U11" s="30">
        <v>0</v>
      </c>
      <c r="V11" s="30">
        <v>0</v>
      </c>
      <c r="W11" s="30">
        <v>0</v>
      </c>
      <c r="X11" s="30">
        <v>0</v>
      </c>
      <c r="Y11" s="30">
        <v>911</v>
      </c>
      <c r="Z11" s="30">
        <v>911</v>
      </c>
      <c r="AA11" s="30">
        <v>911</v>
      </c>
      <c r="AB11" s="30">
        <v>911</v>
      </c>
      <c r="AC11" s="30">
        <v>911</v>
      </c>
      <c r="AD11" s="30">
        <v>911</v>
      </c>
      <c r="AE11" s="30">
        <v>911</v>
      </c>
      <c r="AF11" s="30">
        <v>911</v>
      </c>
    </row>
    <row r="12" spans="1:32" x14ac:dyDescent="0.45">
      <c r="A12" s="29" t="s">
        <v>93</v>
      </c>
      <c r="B12" s="29" t="s">
        <v>94</v>
      </c>
      <c r="C12" s="29" t="s">
        <v>3211</v>
      </c>
      <c r="D12" s="29" t="s">
        <v>3212</v>
      </c>
      <c r="E12" s="29" t="s">
        <v>3213</v>
      </c>
      <c r="F12" s="29" t="s">
        <v>982</v>
      </c>
      <c r="G12" s="29" t="s">
        <v>3233</v>
      </c>
      <c r="H12" s="29" t="s">
        <v>3234</v>
      </c>
      <c r="I12" s="29" t="s">
        <v>3242</v>
      </c>
      <c r="J12" s="29" t="s">
        <v>3243</v>
      </c>
      <c r="K12" s="29" t="s">
        <v>3244</v>
      </c>
      <c r="L12" s="29" t="s">
        <v>3104</v>
      </c>
      <c r="M12" s="29" t="s">
        <v>3245</v>
      </c>
      <c r="N12" s="29" t="s">
        <v>3246</v>
      </c>
      <c r="O12" s="29" t="s">
        <v>3250</v>
      </c>
      <c r="P12" s="29" t="s">
        <v>3251</v>
      </c>
      <c r="Q12" s="29" t="s">
        <v>3209</v>
      </c>
      <c r="R12" s="29" t="s">
        <v>3098</v>
      </c>
      <c r="S12" s="29" t="s">
        <v>3098</v>
      </c>
      <c r="T12" s="29"/>
      <c r="U12" s="30">
        <v>0</v>
      </c>
      <c r="V12" s="30">
        <v>0</v>
      </c>
      <c r="W12" s="30">
        <v>0</v>
      </c>
      <c r="X12" s="30">
        <v>0</v>
      </c>
      <c r="Y12" s="30">
        <v>387</v>
      </c>
      <c r="Z12" s="30">
        <v>6000</v>
      </c>
      <c r="AA12" s="30">
        <v>6000</v>
      </c>
      <c r="AB12" s="30">
        <v>6000</v>
      </c>
      <c r="AC12" s="30">
        <v>6000</v>
      </c>
      <c r="AD12" s="30">
        <v>6000</v>
      </c>
      <c r="AE12" s="30">
        <v>6000</v>
      </c>
      <c r="AF12" s="30">
        <v>6000</v>
      </c>
    </row>
    <row r="13" spans="1:32" x14ac:dyDescent="0.45">
      <c r="A13" s="29" t="s">
        <v>93</v>
      </c>
      <c r="B13" s="29" t="s">
        <v>94</v>
      </c>
      <c r="C13" s="29" t="s">
        <v>3211</v>
      </c>
      <c r="D13" s="29" t="s">
        <v>3212</v>
      </c>
      <c r="E13" s="29" t="s">
        <v>3213</v>
      </c>
      <c r="F13" s="29" t="s">
        <v>982</v>
      </c>
      <c r="G13" s="29" t="s">
        <v>3233</v>
      </c>
      <c r="H13" s="29" t="s">
        <v>3234</v>
      </c>
      <c r="I13" s="29" t="s">
        <v>3242</v>
      </c>
      <c r="J13" s="29" t="s">
        <v>3243</v>
      </c>
      <c r="K13" s="29" t="s">
        <v>3252</v>
      </c>
      <c r="L13" s="29" t="s">
        <v>3106</v>
      </c>
      <c r="M13" s="29" t="s">
        <v>3253</v>
      </c>
      <c r="N13" s="29" t="s">
        <v>3106</v>
      </c>
      <c r="O13" s="29" t="s">
        <v>3254</v>
      </c>
      <c r="P13" s="29" t="s">
        <v>3255</v>
      </c>
      <c r="Q13" s="29" t="s">
        <v>3249</v>
      </c>
      <c r="R13" s="29" t="s">
        <v>3210</v>
      </c>
      <c r="S13" s="29" t="s">
        <v>3098</v>
      </c>
      <c r="T13" s="29"/>
      <c r="U13" s="30">
        <v>735</v>
      </c>
      <c r="V13" s="30">
        <v>735</v>
      </c>
      <c r="W13" s="30">
        <v>735</v>
      </c>
      <c r="X13" s="30">
        <v>735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</row>
    <row r="14" spans="1:32" x14ac:dyDescent="0.45">
      <c r="A14" s="29" t="s">
        <v>93</v>
      </c>
      <c r="B14" s="29" t="s">
        <v>94</v>
      </c>
      <c r="C14" s="29" t="s">
        <v>3211</v>
      </c>
      <c r="D14" s="29" t="s">
        <v>3212</v>
      </c>
      <c r="E14" s="29" t="s">
        <v>3213</v>
      </c>
      <c r="F14" s="29" t="s">
        <v>982</v>
      </c>
      <c r="G14" s="29" t="s">
        <v>3233</v>
      </c>
      <c r="H14" s="29" t="s">
        <v>3234</v>
      </c>
      <c r="I14" s="29" t="s">
        <v>3242</v>
      </c>
      <c r="J14" s="29" t="s">
        <v>3243</v>
      </c>
      <c r="K14" s="29" t="s">
        <v>3252</v>
      </c>
      <c r="L14" s="29" t="s">
        <v>3106</v>
      </c>
      <c r="M14" s="29" t="s">
        <v>3253</v>
      </c>
      <c r="N14" s="29" t="s">
        <v>3106</v>
      </c>
      <c r="O14" s="29" t="s">
        <v>3256</v>
      </c>
      <c r="P14" s="29" t="s">
        <v>3257</v>
      </c>
      <c r="Q14" s="29" t="s">
        <v>3249</v>
      </c>
      <c r="R14" s="29" t="s">
        <v>3210</v>
      </c>
      <c r="S14" s="29" t="s">
        <v>3098</v>
      </c>
      <c r="T14" s="29"/>
      <c r="U14" s="30">
        <v>294</v>
      </c>
      <c r="V14" s="30">
        <v>294</v>
      </c>
      <c r="W14" s="30">
        <v>294</v>
      </c>
      <c r="X14" s="30">
        <v>294</v>
      </c>
      <c r="Y14" s="30">
        <v>294</v>
      </c>
      <c r="Z14" s="30">
        <v>294</v>
      </c>
      <c r="AA14" s="30">
        <v>294</v>
      </c>
      <c r="AB14" s="30">
        <v>294</v>
      </c>
      <c r="AC14" s="30">
        <v>294</v>
      </c>
      <c r="AD14" s="30">
        <v>294</v>
      </c>
      <c r="AE14" s="30">
        <v>294</v>
      </c>
      <c r="AF14" s="30">
        <v>294</v>
      </c>
    </row>
    <row r="15" spans="1:32" x14ac:dyDescent="0.45">
      <c r="A15" s="29" t="s">
        <v>93</v>
      </c>
      <c r="B15" s="29" t="s">
        <v>94</v>
      </c>
      <c r="C15" s="29" t="s">
        <v>3211</v>
      </c>
      <c r="D15" s="29" t="s">
        <v>3212</v>
      </c>
      <c r="E15" s="29" t="s">
        <v>3213</v>
      </c>
      <c r="F15" s="29" t="s">
        <v>982</v>
      </c>
      <c r="G15" s="29" t="s">
        <v>3233</v>
      </c>
      <c r="H15" s="29" t="s">
        <v>3234</v>
      </c>
      <c r="I15" s="29" t="s">
        <v>3242</v>
      </c>
      <c r="J15" s="29" t="s">
        <v>3243</v>
      </c>
      <c r="K15" s="29" t="s">
        <v>3252</v>
      </c>
      <c r="L15" s="29" t="s">
        <v>3106</v>
      </c>
      <c r="M15" s="29" t="s">
        <v>3253</v>
      </c>
      <c r="N15" s="29" t="s">
        <v>3106</v>
      </c>
      <c r="O15" s="29" t="s">
        <v>3256</v>
      </c>
      <c r="P15" s="29" t="s">
        <v>3257</v>
      </c>
      <c r="Q15" s="29" t="s">
        <v>3209</v>
      </c>
      <c r="R15" s="29" t="s">
        <v>3210</v>
      </c>
      <c r="S15" s="29" t="s">
        <v>3098</v>
      </c>
      <c r="T15" s="29"/>
      <c r="U15" s="30">
        <v>10800</v>
      </c>
      <c r="V15" s="30">
        <v>10800</v>
      </c>
      <c r="W15" s="30">
        <v>10800</v>
      </c>
      <c r="X15" s="30">
        <v>10800</v>
      </c>
      <c r="Y15" s="30">
        <v>10800</v>
      </c>
      <c r="Z15" s="30">
        <v>10800</v>
      </c>
      <c r="AA15" s="30">
        <v>10800</v>
      </c>
      <c r="AB15" s="30">
        <v>10800</v>
      </c>
      <c r="AC15" s="30">
        <v>10800</v>
      </c>
      <c r="AD15" s="30">
        <v>10800</v>
      </c>
      <c r="AE15" s="30">
        <v>10800</v>
      </c>
      <c r="AF15" s="30">
        <v>10800</v>
      </c>
    </row>
    <row r="16" spans="1:32" x14ac:dyDescent="0.45">
      <c r="A16" s="29" t="s">
        <v>93</v>
      </c>
      <c r="B16" s="29" t="s">
        <v>94</v>
      </c>
      <c r="C16" s="29" t="s">
        <v>3211</v>
      </c>
      <c r="D16" s="29" t="s">
        <v>3212</v>
      </c>
      <c r="E16" s="29" t="s">
        <v>3213</v>
      </c>
      <c r="F16" s="29" t="s">
        <v>982</v>
      </c>
      <c r="G16" s="29" t="s">
        <v>3233</v>
      </c>
      <c r="H16" s="29" t="s">
        <v>3234</v>
      </c>
      <c r="I16" s="29" t="s">
        <v>3242</v>
      </c>
      <c r="J16" s="29" t="s">
        <v>3243</v>
      </c>
      <c r="K16" s="29" t="s">
        <v>3258</v>
      </c>
      <c r="L16" s="29" t="s">
        <v>3105</v>
      </c>
      <c r="M16" s="29" t="s">
        <v>3259</v>
      </c>
      <c r="N16" s="29" t="s">
        <v>3105</v>
      </c>
      <c r="O16" s="29" t="s">
        <v>3260</v>
      </c>
      <c r="P16" s="29" t="s">
        <v>3261</v>
      </c>
      <c r="Q16" s="29" t="s">
        <v>3209</v>
      </c>
      <c r="R16" s="29" t="s">
        <v>3210</v>
      </c>
      <c r="S16" s="29" t="s">
        <v>3098</v>
      </c>
      <c r="T16" s="29"/>
      <c r="U16" s="30">
        <v>3000</v>
      </c>
      <c r="V16" s="30">
        <v>3000</v>
      </c>
      <c r="W16" s="30">
        <v>3000</v>
      </c>
      <c r="X16" s="30">
        <v>3000</v>
      </c>
      <c r="Y16" s="30">
        <v>3000</v>
      </c>
      <c r="Z16" s="30">
        <v>3000</v>
      </c>
      <c r="AA16" s="30">
        <v>3000</v>
      </c>
      <c r="AB16" s="30">
        <v>3000</v>
      </c>
      <c r="AC16" s="30">
        <v>3000</v>
      </c>
      <c r="AD16" s="30">
        <v>3000</v>
      </c>
      <c r="AE16" s="30">
        <v>3000</v>
      </c>
      <c r="AF16" s="30">
        <v>3000</v>
      </c>
    </row>
    <row r="17" spans="1:32" x14ac:dyDescent="0.45">
      <c r="A17" s="29" t="s">
        <v>93</v>
      </c>
      <c r="B17" s="29" t="s">
        <v>94</v>
      </c>
      <c r="C17" s="29" t="s">
        <v>3211</v>
      </c>
      <c r="D17" s="29" t="s">
        <v>3212</v>
      </c>
      <c r="E17" s="29" t="s">
        <v>3213</v>
      </c>
      <c r="F17" s="29" t="s">
        <v>982</v>
      </c>
      <c r="G17" s="29" t="s">
        <v>3233</v>
      </c>
      <c r="H17" s="29" t="s">
        <v>3234</v>
      </c>
      <c r="I17" s="29" t="s">
        <v>3242</v>
      </c>
      <c r="J17" s="29" t="s">
        <v>3243</v>
      </c>
      <c r="K17" s="29" t="s">
        <v>3258</v>
      </c>
      <c r="L17" s="29" t="s">
        <v>3105</v>
      </c>
      <c r="M17" s="29" t="s">
        <v>3259</v>
      </c>
      <c r="N17" s="29" t="s">
        <v>3105</v>
      </c>
      <c r="O17" s="29" t="s">
        <v>3260</v>
      </c>
      <c r="P17" s="29" t="s">
        <v>3261</v>
      </c>
      <c r="Q17" s="29" t="s">
        <v>3209</v>
      </c>
      <c r="R17" s="29" t="s">
        <v>3098</v>
      </c>
      <c r="S17" s="29" t="s">
        <v>3098</v>
      </c>
      <c r="T17" s="29"/>
      <c r="U17" s="30">
        <v>0</v>
      </c>
      <c r="V17" s="30">
        <v>0</v>
      </c>
      <c r="W17" s="30">
        <v>0</v>
      </c>
      <c r="X17" s="30">
        <v>0</v>
      </c>
      <c r="Y17" s="30">
        <v>193</v>
      </c>
      <c r="Z17" s="30">
        <v>3000</v>
      </c>
      <c r="AA17" s="30">
        <v>3000</v>
      </c>
      <c r="AB17" s="30">
        <v>3000</v>
      </c>
      <c r="AC17" s="30">
        <v>3000</v>
      </c>
      <c r="AD17" s="30">
        <v>3000</v>
      </c>
      <c r="AE17" s="30">
        <v>3000</v>
      </c>
      <c r="AF17" s="30">
        <v>3000</v>
      </c>
    </row>
    <row r="18" spans="1:32" x14ac:dyDescent="0.45">
      <c r="A18" s="29" t="s">
        <v>93</v>
      </c>
      <c r="B18" s="29" t="s">
        <v>94</v>
      </c>
      <c r="C18" s="29" t="s">
        <v>3211</v>
      </c>
      <c r="D18" s="29" t="s">
        <v>3212</v>
      </c>
      <c r="E18" s="29" t="s">
        <v>3213</v>
      </c>
      <c r="F18" s="29" t="s">
        <v>982</v>
      </c>
      <c r="G18" s="29" t="s">
        <v>3233</v>
      </c>
      <c r="H18" s="29" t="s">
        <v>3234</v>
      </c>
      <c r="I18" s="29" t="s">
        <v>3262</v>
      </c>
      <c r="J18" s="29" t="s">
        <v>3263</v>
      </c>
      <c r="K18" s="29" t="s">
        <v>3264</v>
      </c>
      <c r="L18" s="29" t="s">
        <v>3103</v>
      </c>
      <c r="M18" s="29" t="s">
        <v>3265</v>
      </c>
      <c r="N18" s="29" t="s">
        <v>3266</v>
      </c>
      <c r="O18" s="29" t="s">
        <v>3267</v>
      </c>
      <c r="P18" s="29" t="s">
        <v>3268</v>
      </c>
      <c r="Q18" s="29" t="s">
        <v>3209</v>
      </c>
      <c r="R18" s="29" t="s">
        <v>3210</v>
      </c>
      <c r="S18" s="29" t="s">
        <v>3098</v>
      </c>
      <c r="T18" s="29"/>
      <c r="U18" s="30">
        <v>18720</v>
      </c>
      <c r="V18" s="30">
        <v>18720</v>
      </c>
      <c r="W18" s="30">
        <v>18720</v>
      </c>
      <c r="X18" s="30">
        <v>18720</v>
      </c>
      <c r="Y18" s="30">
        <v>18720</v>
      </c>
      <c r="Z18" s="30">
        <v>18720</v>
      </c>
      <c r="AA18" s="30">
        <v>18720</v>
      </c>
      <c r="AB18" s="30">
        <v>18720</v>
      </c>
      <c r="AC18" s="30">
        <v>18720</v>
      </c>
      <c r="AD18" s="30">
        <v>18720</v>
      </c>
      <c r="AE18" s="30">
        <v>18720</v>
      </c>
      <c r="AF18" s="30">
        <v>18720</v>
      </c>
    </row>
    <row r="19" spans="1:32" x14ac:dyDescent="0.45">
      <c r="A19" s="29" t="s">
        <v>93</v>
      </c>
      <c r="B19" s="29" t="s">
        <v>94</v>
      </c>
      <c r="C19" s="29" t="s">
        <v>3211</v>
      </c>
      <c r="D19" s="29" t="s">
        <v>3212</v>
      </c>
      <c r="E19" s="29" t="s">
        <v>3213</v>
      </c>
      <c r="F19" s="29" t="s">
        <v>982</v>
      </c>
      <c r="G19" s="29" t="s">
        <v>3233</v>
      </c>
      <c r="H19" s="29" t="s">
        <v>3234</v>
      </c>
      <c r="I19" s="29" t="s">
        <v>3262</v>
      </c>
      <c r="J19" s="29" t="s">
        <v>3263</v>
      </c>
      <c r="K19" s="29" t="s">
        <v>3264</v>
      </c>
      <c r="L19" s="29" t="s">
        <v>3103</v>
      </c>
      <c r="M19" s="29" t="s">
        <v>3265</v>
      </c>
      <c r="N19" s="29" t="s">
        <v>3266</v>
      </c>
      <c r="O19" s="29" t="s">
        <v>3269</v>
      </c>
      <c r="P19" s="29" t="s">
        <v>3270</v>
      </c>
      <c r="Q19" s="29" t="s">
        <v>3209</v>
      </c>
      <c r="R19" s="29" t="s">
        <v>3210</v>
      </c>
      <c r="S19" s="29" t="s">
        <v>3098</v>
      </c>
      <c r="T19" s="29"/>
      <c r="U19" s="30">
        <v>3549</v>
      </c>
      <c r="V19" s="30">
        <v>2818</v>
      </c>
      <c r="W19" s="30">
        <v>6435</v>
      </c>
      <c r="X19" s="30">
        <v>4212</v>
      </c>
      <c r="Y19" s="30">
        <v>2925</v>
      </c>
      <c r="Z19" s="30">
        <v>2613</v>
      </c>
      <c r="AA19" s="30">
        <v>2379</v>
      </c>
      <c r="AB19" s="30">
        <v>2418</v>
      </c>
      <c r="AC19" s="30">
        <v>31117</v>
      </c>
      <c r="AD19" s="30">
        <v>22173</v>
      </c>
      <c r="AE19" s="30">
        <v>2808</v>
      </c>
      <c r="AF19" s="30">
        <v>2184</v>
      </c>
    </row>
    <row r="20" spans="1:32" x14ac:dyDescent="0.45">
      <c r="A20" s="29" t="s">
        <v>93</v>
      </c>
      <c r="B20" s="29" t="s">
        <v>94</v>
      </c>
      <c r="C20" s="29" t="s">
        <v>3211</v>
      </c>
      <c r="D20" s="29" t="s">
        <v>3212</v>
      </c>
      <c r="E20" s="29" t="s">
        <v>3213</v>
      </c>
      <c r="F20" s="29" t="s">
        <v>982</v>
      </c>
      <c r="G20" s="29" t="s">
        <v>3233</v>
      </c>
      <c r="H20" s="29" t="s">
        <v>3234</v>
      </c>
      <c r="I20" s="29" t="s">
        <v>3262</v>
      </c>
      <c r="J20" s="29" t="s">
        <v>3263</v>
      </c>
      <c r="K20" s="29" t="s">
        <v>3264</v>
      </c>
      <c r="L20" s="29" t="s">
        <v>3103</v>
      </c>
      <c r="M20" s="29" t="s">
        <v>3265</v>
      </c>
      <c r="N20" s="29" t="s">
        <v>3266</v>
      </c>
      <c r="O20" s="29" t="s">
        <v>3271</v>
      </c>
      <c r="P20" s="29" t="s">
        <v>3272</v>
      </c>
      <c r="Q20" s="29" t="s">
        <v>3209</v>
      </c>
      <c r="R20" s="29" t="s">
        <v>3210</v>
      </c>
      <c r="S20" s="29" t="s">
        <v>3098</v>
      </c>
      <c r="T20" s="29"/>
      <c r="U20" s="30">
        <v>391</v>
      </c>
      <c r="V20" s="30">
        <v>2146</v>
      </c>
      <c r="W20" s="30">
        <v>1130</v>
      </c>
      <c r="X20" s="30">
        <v>3856</v>
      </c>
      <c r="Y20" s="30">
        <v>2088</v>
      </c>
      <c r="Z20" s="30">
        <v>884</v>
      </c>
      <c r="AA20" s="30">
        <v>1290</v>
      </c>
      <c r="AB20" s="30">
        <v>2102</v>
      </c>
      <c r="AC20" s="30">
        <v>10857</v>
      </c>
      <c r="AD20" s="30">
        <v>7262</v>
      </c>
      <c r="AE20" s="30">
        <v>1189</v>
      </c>
      <c r="AF20" s="30">
        <v>1551</v>
      </c>
    </row>
    <row r="21" spans="1:32" x14ac:dyDescent="0.45">
      <c r="A21" s="29" t="s">
        <v>93</v>
      </c>
      <c r="B21" s="29" t="s">
        <v>94</v>
      </c>
      <c r="C21" s="29" t="s">
        <v>3211</v>
      </c>
      <c r="D21" s="29" t="s">
        <v>3212</v>
      </c>
      <c r="E21" s="29" t="s">
        <v>3213</v>
      </c>
      <c r="F21" s="29" t="s">
        <v>982</v>
      </c>
      <c r="G21" s="29" t="s">
        <v>3233</v>
      </c>
      <c r="H21" s="29" t="s">
        <v>3234</v>
      </c>
      <c r="I21" s="29" t="s">
        <v>3262</v>
      </c>
      <c r="J21" s="29" t="s">
        <v>3263</v>
      </c>
      <c r="K21" s="29" t="s">
        <v>3264</v>
      </c>
      <c r="L21" s="29" t="s">
        <v>3103</v>
      </c>
      <c r="M21" s="29" t="s">
        <v>3265</v>
      </c>
      <c r="N21" s="29" t="s">
        <v>3266</v>
      </c>
      <c r="O21" s="29" t="s">
        <v>3273</v>
      </c>
      <c r="P21" s="29" t="s">
        <v>3274</v>
      </c>
      <c r="Q21" s="29" t="s">
        <v>3209</v>
      </c>
      <c r="R21" s="29" t="s">
        <v>3210</v>
      </c>
      <c r="S21" s="29" t="s">
        <v>3098</v>
      </c>
      <c r="T21" s="29"/>
      <c r="U21" s="30">
        <v>0</v>
      </c>
      <c r="V21" s="30">
        <v>156</v>
      </c>
      <c r="W21" s="30">
        <v>975</v>
      </c>
      <c r="X21" s="30">
        <v>156</v>
      </c>
      <c r="Y21" s="30">
        <v>78</v>
      </c>
      <c r="Z21" s="30">
        <v>78</v>
      </c>
      <c r="AA21" s="30">
        <v>273</v>
      </c>
      <c r="AB21" s="30">
        <v>195</v>
      </c>
      <c r="AC21" s="30">
        <v>2730</v>
      </c>
      <c r="AD21" s="30">
        <v>1248</v>
      </c>
      <c r="AE21" s="30">
        <v>0</v>
      </c>
      <c r="AF21" s="30">
        <v>156</v>
      </c>
    </row>
    <row r="22" spans="1:32" x14ac:dyDescent="0.45">
      <c r="A22" s="29" t="s">
        <v>93</v>
      </c>
      <c r="B22" s="29" t="s">
        <v>94</v>
      </c>
      <c r="C22" s="29" t="s">
        <v>3211</v>
      </c>
      <c r="D22" s="29" t="s">
        <v>3212</v>
      </c>
      <c r="E22" s="29" t="s">
        <v>3213</v>
      </c>
      <c r="F22" s="29" t="s">
        <v>982</v>
      </c>
      <c r="G22" s="29" t="s">
        <v>3233</v>
      </c>
      <c r="H22" s="29" t="s">
        <v>3234</v>
      </c>
      <c r="I22" s="29" t="s">
        <v>3275</v>
      </c>
      <c r="J22" s="29" t="s">
        <v>3276</v>
      </c>
      <c r="K22" s="29" t="s">
        <v>3277</v>
      </c>
      <c r="L22" s="29" t="s">
        <v>3100</v>
      </c>
      <c r="M22" s="29" t="s">
        <v>3278</v>
      </c>
      <c r="N22" s="29" t="s">
        <v>3279</v>
      </c>
      <c r="O22" s="29" t="s">
        <v>3280</v>
      </c>
      <c r="P22" s="29" t="s">
        <v>3281</v>
      </c>
      <c r="Q22" s="29" t="s">
        <v>3209</v>
      </c>
      <c r="R22" s="29" t="s">
        <v>3210</v>
      </c>
      <c r="S22" s="29" t="s">
        <v>3098</v>
      </c>
      <c r="T22" s="29"/>
      <c r="U22" s="30">
        <v>31500</v>
      </c>
      <c r="V22" s="30">
        <v>31500</v>
      </c>
      <c r="W22" s="30">
        <v>31500</v>
      </c>
      <c r="X22" s="30">
        <v>31500</v>
      </c>
      <c r="Y22" s="30">
        <v>31500</v>
      </c>
      <c r="Z22" s="30">
        <v>31500</v>
      </c>
      <c r="AA22" s="30">
        <v>31500</v>
      </c>
      <c r="AB22" s="30">
        <v>31500</v>
      </c>
      <c r="AC22" s="30">
        <v>31500</v>
      </c>
      <c r="AD22" s="30">
        <v>31500</v>
      </c>
      <c r="AE22" s="30">
        <v>31500</v>
      </c>
      <c r="AF22" s="30">
        <v>31500</v>
      </c>
    </row>
    <row r="23" spans="1:32" x14ac:dyDescent="0.45">
      <c r="A23" s="29" t="s">
        <v>93</v>
      </c>
      <c r="B23" s="29" t="s">
        <v>94</v>
      </c>
      <c r="C23" s="29" t="s">
        <v>3211</v>
      </c>
      <c r="D23" s="29" t="s">
        <v>3212</v>
      </c>
      <c r="E23" s="29" t="s">
        <v>3213</v>
      </c>
      <c r="F23" s="29" t="s">
        <v>982</v>
      </c>
      <c r="G23" s="29" t="s">
        <v>3233</v>
      </c>
      <c r="H23" s="29" t="s">
        <v>3234</v>
      </c>
      <c r="I23" s="29" t="s">
        <v>3275</v>
      </c>
      <c r="J23" s="29" t="s">
        <v>3276</v>
      </c>
      <c r="K23" s="29" t="s">
        <v>3282</v>
      </c>
      <c r="L23" s="29" t="s">
        <v>3112</v>
      </c>
      <c r="M23" s="29" t="s">
        <v>3283</v>
      </c>
      <c r="N23" s="29" t="s">
        <v>3284</v>
      </c>
      <c r="O23" s="29" t="s">
        <v>3285</v>
      </c>
      <c r="P23" s="29" t="s">
        <v>3286</v>
      </c>
      <c r="Q23" s="29" t="s">
        <v>3209</v>
      </c>
      <c r="R23" s="29" t="s">
        <v>3210</v>
      </c>
      <c r="S23" s="29" t="s">
        <v>3098</v>
      </c>
      <c r="T23" s="29"/>
      <c r="U23" s="30">
        <v>20000</v>
      </c>
      <c r="V23" s="30">
        <v>20000</v>
      </c>
      <c r="W23" s="30">
        <v>20000</v>
      </c>
      <c r="X23" s="30">
        <v>20000</v>
      </c>
      <c r="Y23" s="30">
        <v>19355</v>
      </c>
      <c r="Z23" s="30">
        <v>20000</v>
      </c>
      <c r="AA23" s="30">
        <v>20000</v>
      </c>
      <c r="AB23" s="30">
        <v>20000</v>
      </c>
      <c r="AC23" s="30">
        <v>20000</v>
      </c>
      <c r="AD23" s="30">
        <v>20000</v>
      </c>
      <c r="AE23" s="30">
        <v>20000</v>
      </c>
      <c r="AF23" s="30">
        <v>20000</v>
      </c>
    </row>
    <row r="24" spans="1:32" x14ac:dyDescent="0.45">
      <c r="A24" s="29" t="s">
        <v>93</v>
      </c>
      <c r="B24" s="29" t="s">
        <v>94</v>
      </c>
      <c r="C24" s="29" t="s">
        <v>3211</v>
      </c>
      <c r="D24" s="29" t="s">
        <v>3212</v>
      </c>
      <c r="E24" s="29" t="s">
        <v>3213</v>
      </c>
      <c r="F24" s="29" t="s">
        <v>982</v>
      </c>
      <c r="G24" s="29" t="s">
        <v>3233</v>
      </c>
      <c r="H24" s="29" t="s">
        <v>3234</v>
      </c>
      <c r="I24" s="29" t="s">
        <v>3275</v>
      </c>
      <c r="J24" s="29" t="s">
        <v>3276</v>
      </c>
      <c r="K24" s="29" t="s">
        <v>3287</v>
      </c>
      <c r="L24" s="29" t="s">
        <v>3101</v>
      </c>
      <c r="M24" s="29" t="s">
        <v>3288</v>
      </c>
      <c r="N24" s="29" t="s">
        <v>3289</v>
      </c>
      <c r="O24" s="29" t="s">
        <v>3290</v>
      </c>
      <c r="P24" s="29" t="s">
        <v>3291</v>
      </c>
      <c r="Q24" s="29" t="s">
        <v>3209</v>
      </c>
      <c r="R24" s="29" t="s">
        <v>3210</v>
      </c>
      <c r="S24" s="29" t="s">
        <v>3098</v>
      </c>
      <c r="T24" s="29"/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</row>
    <row r="25" spans="1:32" x14ac:dyDescent="0.45">
      <c r="A25" s="29" t="s">
        <v>93</v>
      </c>
      <c r="B25" s="29" t="s">
        <v>94</v>
      </c>
      <c r="C25" s="29" t="s">
        <v>3292</v>
      </c>
      <c r="D25" s="29" t="s">
        <v>3293</v>
      </c>
      <c r="E25" s="29" t="s">
        <v>3292</v>
      </c>
      <c r="F25" s="29" t="s">
        <v>3294</v>
      </c>
      <c r="G25" s="29" t="s">
        <v>3200</v>
      </c>
      <c r="H25" s="29" t="s">
        <v>3201</v>
      </c>
      <c r="I25" s="29" t="s">
        <v>3226</v>
      </c>
      <c r="J25" s="29" t="s">
        <v>3227</v>
      </c>
      <c r="K25" s="29" t="s">
        <v>3228</v>
      </c>
      <c r="L25" s="29" t="s">
        <v>3111</v>
      </c>
      <c r="M25" s="29" t="s">
        <v>3295</v>
      </c>
      <c r="N25" s="29" t="s">
        <v>3296</v>
      </c>
      <c r="O25" s="29" t="s">
        <v>3297</v>
      </c>
      <c r="P25" s="29" t="s">
        <v>3298</v>
      </c>
      <c r="Q25" s="29" t="s">
        <v>3209</v>
      </c>
      <c r="R25" s="29" t="s">
        <v>3210</v>
      </c>
      <c r="S25" s="29" t="s">
        <v>3098</v>
      </c>
      <c r="T25" s="29"/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30">
        <v>0</v>
      </c>
    </row>
    <row r="26" spans="1:32" x14ac:dyDescent="0.45">
      <c r="A26" s="29" t="s">
        <v>793</v>
      </c>
      <c r="B26" s="29" t="s">
        <v>794</v>
      </c>
      <c r="C26" s="29" t="s">
        <v>3299</v>
      </c>
      <c r="D26" s="29" t="s">
        <v>3300</v>
      </c>
      <c r="E26" s="29" t="s">
        <v>3301</v>
      </c>
      <c r="F26" s="29" t="s">
        <v>3302</v>
      </c>
      <c r="G26" s="29" t="s">
        <v>3200</v>
      </c>
      <c r="H26" s="29" t="s">
        <v>3201</v>
      </c>
      <c r="I26" s="29" t="s">
        <v>3202</v>
      </c>
      <c r="J26" s="29" t="s">
        <v>3203</v>
      </c>
      <c r="K26" s="29" t="s">
        <v>3221</v>
      </c>
      <c r="L26" s="29" t="s">
        <v>3113</v>
      </c>
      <c r="M26" s="29" t="s">
        <v>3303</v>
      </c>
      <c r="N26" s="29" t="s">
        <v>3304</v>
      </c>
      <c r="O26" s="29" t="s">
        <v>3305</v>
      </c>
      <c r="P26" s="29" t="s">
        <v>3306</v>
      </c>
      <c r="Q26" s="29" t="s">
        <v>3209</v>
      </c>
      <c r="R26" s="29" t="s">
        <v>3210</v>
      </c>
      <c r="S26" s="29" t="s">
        <v>3098</v>
      </c>
      <c r="T26" s="29"/>
      <c r="U26" s="30">
        <v>17583</v>
      </c>
      <c r="V26" s="30">
        <v>18395</v>
      </c>
      <c r="W26" s="30">
        <v>17970</v>
      </c>
      <c r="X26" s="30">
        <v>27039</v>
      </c>
      <c r="Y26" s="30">
        <v>28875</v>
      </c>
      <c r="Z26" s="30">
        <v>22947</v>
      </c>
      <c r="AA26" s="30">
        <v>21502</v>
      </c>
      <c r="AB26" s="30">
        <v>21619</v>
      </c>
      <c r="AC26" s="30">
        <v>38899</v>
      </c>
      <c r="AD26" s="30">
        <v>21256</v>
      </c>
      <c r="AE26" s="30">
        <v>24034</v>
      </c>
      <c r="AF26" s="30">
        <v>19984</v>
      </c>
    </row>
    <row r="27" spans="1:32" x14ac:dyDescent="0.45">
      <c r="A27" s="29" t="s">
        <v>793</v>
      </c>
      <c r="B27" s="29" t="s">
        <v>794</v>
      </c>
      <c r="C27" s="29" t="s">
        <v>3299</v>
      </c>
      <c r="D27" s="29" t="s">
        <v>3300</v>
      </c>
      <c r="E27" s="29" t="s">
        <v>3301</v>
      </c>
      <c r="F27" s="29" t="s">
        <v>3302</v>
      </c>
      <c r="G27" s="29" t="s">
        <v>3233</v>
      </c>
      <c r="H27" s="29" t="s">
        <v>3234</v>
      </c>
      <c r="I27" s="29" t="s">
        <v>3235</v>
      </c>
      <c r="J27" s="29" t="s">
        <v>3236</v>
      </c>
      <c r="K27" s="29" t="s">
        <v>3237</v>
      </c>
      <c r="L27" s="29" t="s">
        <v>3107</v>
      </c>
      <c r="M27" s="29" t="s">
        <v>3238</v>
      </c>
      <c r="N27" s="29" t="s">
        <v>3239</v>
      </c>
      <c r="O27" s="29" t="s">
        <v>3240</v>
      </c>
      <c r="P27" s="29" t="s">
        <v>3241</v>
      </c>
      <c r="Q27" s="29" t="s">
        <v>3209</v>
      </c>
      <c r="R27" s="29" t="s">
        <v>3210</v>
      </c>
      <c r="S27" s="29" t="s">
        <v>3098</v>
      </c>
      <c r="T27" s="29"/>
      <c r="U27" s="30">
        <v>6600</v>
      </c>
      <c r="V27" s="30">
        <v>6600</v>
      </c>
      <c r="W27" s="30">
        <v>6600</v>
      </c>
      <c r="X27" s="30">
        <v>4400</v>
      </c>
      <c r="Y27" s="30">
        <v>4400</v>
      </c>
      <c r="Z27" s="30">
        <v>4400</v>
      </c>
      <c r="AA27" s="30">
        <v>4400</v>
      </c>
      <c r="AB27" s="30">
        <v>4400</v>
      </c>
      <c r="AC27" s="30">
        <v>4400</v>
      </c>
      <c r="AD27" s="30">
        <v>4400</v>
      </c>
      <c r="AE27" s="30">
        <v>4400</v>
      </c>
      <c r="AF27" s="30">
        <v>4400</v>
      </c>
    </row>
    <row r="28" spans="1:32" x14ac:dyDescent="0.45">
      <c r="A28" s="29" t="s">
        <v>793</v>
      </c>
      <c r="B28" s="29" t="s">
        <v>794</v>
      </c>
      <c r="C28" s="29" t="s">
        <v>3299</v>
      </c>
      <c r="D28" s="29" t="s">
        <v>3300</v>
      </c>
      <c r="E28" s="29" t="s">
        <v>3301</v>
      </c>
      <c r="F28" s="29" t="s">
        <v>3302</v>
      </c>
      <c r="G28" s="29" t="s">
        <v>3233</v>
      </c>
      <c r="H28" s="29" t="s">
        <v>3234</v>
      </c>
      <c r="I28" s="29" t="s">
        <v>3262</v>
      </c>
      <c r="J28" s="29" t="s">
        <v>3263</v>
      </c>
      <c r="K28" s="29" t="s">
        <v>3307</v>
      </c>
      <c r="L28" s="29" t="s">
        <v>3117</v>
      </c>
      <c r="M28" s="29" t="s">
        <v>3308</v>
      </c>
      <c r="N28" s="29" t="s">
        <v>3309</v>
      </c>
      <c r="O28" s="29" t="s">
        <v>3310</v>
      </c>
      <c r="P28" s="29" t="s">
        <v>3311</v>
      </c>
      <c r="Q28" s="29" t="s">
        <v>3209</v>
      </c>
      <c r="R28" s="29" t="s">
        <v>3210</v>
      </c>
      <c r="S28" s="29" t="s">
        <v>3098</v>
      </c>
      <c r="T28" s="29"/>
      <c r="U28" s="30">
        <v>0</v>
      </c>
      <c r="V28" s="30">
        <v>0</v>
      </c>
      <c r="W28" s="30">
        <v>0</v>
      </c>
      <c r="X28" s="30">
        <v>0</v>
      </c>
      <c r="Y28" s="30">
        <v>31187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</row>
    <row r="29" spans="1:32" x14ac:dyDescent="0.45">
      <c r="A29" s="29" t="s">
        <v>793</v>
      </c>
      <c r="B29" s="29" t="s">
        <v>794</v>
      </c>
      <c r="C29" s="29" t="s">
        <v>3299</v>
      </c>
      <c r="D29" s="29" t="s">
        <v>3300</v>
      </c>
      <c r="E29" s="29" t="s">
        <v>3301</v>
      </c>
      <c r="F29" s="29" t="s">
        <v>3302</v>
      </c>
      <c r="G29" s="29" t="s">
        <v>3233</v>
      </c>
      <c r="H29" s="29" t="s">
        <v>3234</v>
      </c>
      <c r="I29" s="29" t="s">
        <v>3275</v>
      </c>
      <c r="J29" s="29" t="s">
        <v>3276</v>
      </c>
      <c r="K29" s="29" t="s">
        <v>3277</v>
      </c>
      <c r="L29" s="29" t="s">
        <v>3100</v>
      </c>
      <c r="M29" s="29" t="s">
        <v>3312</v>
      </c>
      <c r="N29" s="29" t="s">
        <v>3313</v>
      </c>
      <c r="O29" s="29" t="s">
        <v>3314</v>
      </c>
      <c r="P29" s="29" t="s">
        <v>3315</v>
      </c>
      <c r="Q29" s="29" t="s">
        <v>3209</v>
      </c>
      <c r="R29" s="29" t="s">
        <v>3210</v>
      </c>
      <c r="S29" s="29" t="s">
        <v>3098</v>
      </c>
      <c r="T29" s="29"/>
      <c r="U29" s="30">
        <v>81000</v>
      </c>
      <c r="V29" s="30">
        <v>81000</v>
      </c>
      <c r="W29" s="30">
        <v>81000</v>
      </c>
      <c r="X29" s="30">
        <v>81000</v>
      </c>
      <c r="Y29" s="30">
        <v>81000</v>
      </c>
      <c r="Z29" s="30">
        <v>81000</v>
      </c>
      <c r="AA29" s="30">
        <v>81000</v>
      </c>
      <c r="AB29" s="30">
        <v>81000</v>
      </c>
      <c r="AC29" s="30">
        <v>81000</v>
      </c>
      <c r="AD29" s="30">
        <v>81000</v>
      </c>
      <c r="AE29" s="30">
        <v>81000</v>
      </c>
      <c r="AF29" s="30">
        <v>81000</v>
      </c>
    </row>
    <row r="30" spans="1:32" x14ac:dyDescent="0.45">
      <c r="A30" s="29" t="s">
        <v>793</v>
      </c>
      <c r="B30" s="29" t="s">
        <v>794</v>
      </c>
      <c r="C30" s="29" t="s">
        <v>3299</v>
      </c>
      <c r="D30" s="29" t="s">
        <v>3300</v>
      </c>
      <c r="E30" s="29" t="s">
        <v>3301</v>
      </c>
      <c r="F30" s="29" t="s">
        <v>3302</v>
      </c>
      <c r="G30" s="29" t="s">
        <v>3233</v>
      </c>
      <c r="H30" s="29" t="s">
        <v>3234</v>
      </c>
      <c r="I30" s="29" t="s">
        <v>3275</v>
      </c>
      <c r="J30" s="29" t="s">
        <v>3276</v>
      </c>
      <c r="K30" s="29" t="s">
        <v>3287</v>
      </c>
      <c r="L30" s="29" t="s">
        <v>3101</v>
      </c>
      <c r="M30" s="29" t="s">
        <v>3316</v>
      </c>
      <c r="N30" s="29" t="s">
        <v>3317</v>
      </c>
      <c r="O30" s="29" t="s">
        <v>3318</v>
      </c>
      <c r="P30" s="29" t="s">
        <v>3319</v>
      </c>
      <c r="Q30" s="29" t="s">
        <v>3209</v>
      </c>
      <c r="R30" s="29" t="s">
        <v>3210</v>
      </c>
      <c r="S30" s="29" t="s">
        <v>3098</v>
      </c>
      <c r="T30" s="29"/>
      <c r="U30" s="30">
        <v>8160</v>
      </c>
      <c r="V30" s="30">
        <v>8160</v>
      </c>
      <c r="W30" s="30">
        <v>8160</v>
      </c>
      <c r="X30" s="30">
        <v>8160</v>
      </c>
      <c r="Y30" s="30">
        <v>8160</v>
      </c>
      <c r="Z30" s="30">
        <v>8160</v>
      </c>
      <c r="AA30" s="30">
        <v>8160</v>
      </c>
      <c r="AB30" s="30">
        <v>8160</v>
      </c>
      <c r="AC30" s="30">
        <v>8160</v>
      </c>
      <c r="AD30" s="30">
        <v>8160</v>
      </c>
      <c r="AE30" s="30">
        <v>8034</v>
      </c>
      <c r="AF30" s="30">
        <v>8034</v>
      </c>
    </row>
    <row r="31" spans="1:32" x14ac:dyDescent="0.45">
      <c r="A31" s="29" t="s">
        <v>793</v>
      </c>
      <c r="B31" s="29" t="s">
        <v>794</v>
      </c>
      <c r="C31" s="29" t="s">
        <v>3299</v>
      </c>
      <c r="D31" s="29" t="s">
        <v>3300</v>
      </c>
      <c r="E31" s="29" t="s">
        <v>3301</v>
      </c>
      <c r="F31" s="29" t="s">
        <v>3302</v>
      </c>
      <c r="G31" s="29" t="s">
        <v>3233</v>
      </c>
      <c r="H31" s="29" t="s">
        <v>3234</v>
      </c>
      <c r="I31" s="29" t="s">
        <v>3275</v>
      </c>
      <c r="J31" s="29" t="s">
        <v>3276</v>
      </c>
      <c r="K31" s="29" t="s">
        <v>3287</v>
      </c>
      <c r="L31" s="29" t="s">
        <v>3101</v>
      </c>
      <c r="M31" s="29" t="s">
        <v>3288</v>
      </c>
      <c r="N31" s="29" t="s">
        <v>3289</v>
      </c>
      <c r="O31" s="29" t="s">
        <v>3290</v>
      </c>
      <c r="P31" s="29" t="s">
        <v>3291</v>
      </c>
      <c r="Q31" s="29" t="s">
        <v>3209</v>
      </c>
      <c r="R31" s="29" t="s">
        <v>3210</v>
      </c>
      <c r="S31" s="29" t="s">
        <v>3098</v>
      </c>
      <c r="T31" s="29"/>
      <c r="U31" s="30">
        <v>2000</v>
      </c>
      <c r="V31" s="30">
        <v>2000</v>
      </c>
      <c r="W31" s="30">
        <v>2000</v>
      </c>
      <c r="X31" s="30">
        <v>2000</v>
      </c>
      <c r="Y31" s="30">
        <v>2000</v>
      </c>
      <c r="Z31" s="30">
        <v>2000</v>
      </c>
      <c r="AA31" s="30">
        <v>2000</v>
      </c>
      <c r="AB31" s="30">
        <v>2000</v>
      </c>
      <c r="AC31" s="30">
        <v>2000</v>
      </c>
      <c r="AD31" s="30">
        <v>2000</v>
      </c>
      <c r="AE31" s="30">
        <v>2000</v>
      </c>
      <c r="AF31" s="30">
        <v>2000</v>
      </c>
    </row>
    <row r="32" spans="1:32" x14ac:dyDescent="0.45">
      <c r="A32" s="29" t="s">
        <v>793</v>
      </c>
      <c r="B32" s="29" t="s">
        <v>794</v>
      </c>
      <c r="C32" s="29" t="s">
        <v>3299</v>
      </c>
      <c r="D32" s="29" t="s">
        <v>3300</v>
      </c>
      <c r="E32" s="29" t="s">
        <v>3320</v>
      </c>
      <c r="F32" s="29" t="s">
        <v>3321</v>
      </c>
      <c r="G32" s="29" t="s">
        <v>3233</v>
      </c>
      <c r="H32" s="29" t="s">
        <v>3234</v>
      </c>
      <c r="I32" s="29" t="s">
        <v>3275</v>
      </c>
      <c r="J32" s="29" t="s">
        <v>3276</v>
      </c>
      <c r="K32" s="29" t="s">
        <v>3277</v>
      </c>
      <c r="L32" s="29" t="s">
        <v>3100</v>
      </c>
      <c r="M32" s="29" t="s">
        <v>3312</v>
      </c>
      <c r="N32" s="29" t="s">
        <v>3313</v>
      </c>
      <c r="O32" s="29" t="s">
        <v>3314</v>
      </c>
      <c r="P32" s="29" t="s">
        <v>3315</v>
      </c>
      <c r="Q32" s="29" t="s">
        <v>3249</v>
      </c>
      <c r="R32" s="29" t="s">
        <v>3098</v>
      </c>
      <c r="S32" s="29" t="s">
        <v>3098</v>
      </c>
      <c r="T32" s="29"/>
      <c r="U32" s="30">
        <v>0</v>
      </c>
      <c r="V32" s="30">
        <v>0</v>
      </c>
      <c r="W32" s="30">
        <v>0</v>
      </c>
      <c r="X32" s="30">
        <v>962</v>
      </c>
      <c r="Y32" s="30">
        <v>962</v>
      </c>
      <c r="Z32" s="30">
        <v>962</v>
      </c>
      <c r="AA32" s="30">
        <v>962</v>
      </c>
      <c r="AB32" s="30">
        <v>962</v>
      </c>
      <c r="AC32" s="30">
        <v>962</v>
      </c>
      <c r="AD32" s="30">
        <v>962</v>
      </c>
      <c r="AE32" s="30">
        <v>962</v>
      </c>
      <c r="AF32" s="30">
        <v>962</v>
      </c>
    </row>
    <row r="33" spans="1:32" x14ac:dyDescent="0.45">
      <c r="A33" s="29" t="s">
        <v>793</v>
      </c>
      <c r="B33" s="29" t="s">
        <v>794</v>
      </c>
      <c r="C33" s="29" t="s">
        <v>3299</v>
      </c>
      <c r="D33" s="29" t="s">
        <v>3300</v>
      </c>
      <c r="E33" s="29" t="s">
        <v>3320</v>
      </c>
      <c r="F33" s="29" t="s">
        <v>3321</v>
      </c>
      <c r="G33" s="29" t="s">
        <v>3233</v>
      </c>
      <c r="H33" s="29" t="s">
        <v>3234</v>
      </c>
      <c r="I33" s="29" t="s">
        <v>3275</v>
      </c>
      <c r="J33" s="29" t="s">
        <v>3276</v>
      </c>
      <c r="K33" s="29" t="s">
        <v>3277</v>
      </c>
      <c r="L33" s="29" t="s">
        <v>3100</v>
      </c>
      <c r="M33" s="29" t="s">
        <v>3312</v>
      </c>
      <c r="N33" s="29" t="s">
        <v>3313</v>
      </c>
      <c r="O33" s="29" t="s">
        <v>3314</v>
      </c>
      <c r="P33" s="29" t="s">
        <v>3315</v>
      </c>
      <c r="Q33" s="29" t="s">
        <v>3209</v>
      </c>
      <c r="R33" s="29" t="s">
        <v>3098</v>
      </c>
      <c r="S33" s="29" t="s">
        <v>3098</v>
      </c>
      <c r="T33" s="29"/>
      <c r="U33" s="30">
        <v>0</v>
      </c>
      <c r="V33" s="30">
        <v>0</v>
      </c>
      <c r="W33" s="30">
        <v>0</v>
      </c>
      <c r="X33" s="30">
        <v>21778</v>
      </c>
      <c r="Y33" s="30">
        <v>33333</v>
      </c>
      <c r="Z33" s="30">
        <v>33333</v>
      </c>
      <c r="AA33" s="30">
        <v>15054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</row>
    <row r="34" spans="1:32" x14ac:dyDescent="0.45">
      <c r="A34" s="29" t="s">
        <v>793</v>
      </c>
      <c r="B34" s="29" t="s">
        <v>794</v>
      </c>
      <c r="C34" s="29" t="s">
        <v>3211</v>
      </c>
      <c r="D34" s="29" t="s">
        <v>3212</v>
      </c>
      <c r="E34" s="29" t="s">
        <v>3213</v>
      </c>
      <c r="F34" s="29" t="s">
        <v>982</v>
      </c>
      <c r="G34" s="29" t="s">
        <v>3200</v>
      </c>
      <c r="H34" s="29" t="s">
        <v>3201</v>
      </c>
      <c r="I34" s="29" t="s">
        <v>3226</v>
      </c>
      <c r="J34" s="29" t="s">
        <v>3227</v>
      </c>
      <c r="K34" s="29" t="s">
        <v>3228</v>
      </c>
      <c r="L34" s="29" t="s">
        <v>3111</v>
      </c>
      <c r="M34" s="29" t="s">
        <v>3229</v>
      </c>
      <c r="N34" s="29" t="s">
        <v>3230</v>
      </c>
      <c r="O34" s="29" t="s">
        <v>3231</v>
      </c>
      <c r="P34" s="29" t="s">
        <v>3232</v>
      </c>
      <c r="Q34" s="29" t="s">
        <v>3209</v>
      </c>
      <c r="R34" s="29" t="s">
        <v>3210</v>
      </c>
      <c r="S34" s="29" t="s">
        <v>3098</v>
      </c>
      <c r="T34" s="29"/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</row>
    <row r="35" spans="1:32" x14ac:dyDescent="0.45">
      <c r="A35" s="29" t="s">
        <v>797</v>
      </c>
      <c r="B35" s="29" t="s">
        <v>798</v>
      </c>
      <c r="C35" s="29" t="s">
        <v>3299</v>
      </c>
      <c r="D35" s="29" t="s">
        <v>3300</v>
      </c>
      <c r="E35" s="29" t="s">
        <v>3301</v>
      </c>
      <c r="F35" s="29" t="s">
        <v>3302</v>
      </c>
      <c r="G35" s="29" t="s">
        <v>3200</v>
      </c>
      <c r="H35" s="29" t="s">
        <v>3201</v>
      </c>
      <c r="I35" s="29" t="s">
        <v>3202</v>
      </c>
      <c r="J35" s="29" t="s">
        <v>3203</v>
      </c>
      <c r="K35" s="29" t="s">
        <v>3221</v>
      </c>
      <c r="L35" s="29" t="s">
        <v>3113</v>
      </c>
      <c r="M35" s="29" t="s">
        <v>3303</v>
      </c>
      <c r="N35" s="29" t="s">
        <v>3304</v>
      </c>
      <c r="O35" s="29" t="s">
        <v>3305</v>
      </c>
      <c r="P35" s="29" t="s">
        <v>3306</v>
      </c>
      <c r="Q35" s="29" t="s">
        <v>3209</v>
      </c>
      <c r="R35" s="29" t="s">
        <v>3210</v>
      </c>
      <c r="S35" s="29" t="s">
        <v>3098</v>
      </c>
      <c r="T35" s="29"/>
      <c r="U35" s="30">
        <v>8562</v>
      </c>
      <c r="V35" s="30">
        <v>10409</v>
      </c>
      <c r="W35" s="30">
        <v>9007</v>
      </c>
      <c r="X35" s="30">
        <v>9840</v>
      </c>
      <c r="Y35" s="30">
        <v>10373</v>
      </c>
      <c r="Z35" s="30">
        <v>7355</v>
      </c>
      <c r="AA35" s="30">
        <v>10582</v>
      </c>
      <c r="AB35" s="30">
        <v>14593</v>
      </c>
      <c r="AC35" s="30">
        <v>16269</v>
      </c>
      <c r="AD35" s="30">
        <v>12292</v>
      </c>
      <c r="AE35" s="30">
        <v>10792</v>
      </c>
      <c r="AF35" s="30">
        <v>11319</v>
      </c>
    </row>
    <row r="36" spans="1:32" x14ac:dyDescent="0.45">
      <c r="A36" s="29" t="s">
        <v>797</v>
      </c>
      <c r="B36" s="29" t="s">
        <v>798</v>
      </c>
      <c r="C36" s="29" t="s">
        <v>3299</v>
      </c>
      <c r="D36" s="29" t="s">
        <v>3300</v>
      </c>
      <c r="E36" s="29" t="s">
        <v>3301</v>
      </c>
      <c r="F36" s="29" t="s">
        <v>3302</v>
      </c>
      <c r="G36" s="29" t="s">
        <v>3233</v>
      </c>
      <c r="H36" s="29" t="s">
        <v>3234</v>
      </c>
      <c r="I36" s="29" t="s">
        <v>3262</v>
      </c>
      <c r="J36" s="29" t="s">
        <v>3263</v>
      </c>
      <c r="K36" s="29" t="s">
        <v>3264</v>
      </c>
      <c r="L36" s="29" t="s">
        <v>3103</v>
      </c>
      <c r="M36" s="29" t="s">
        <v>3322</v>
      </c>
      <c r="N36" s="29" t="s">
        <v>3323</v>
      </c>
      <c r="O36" s="29" t="s">
        <v>3324</v>
      </c>
      <c r="P36" s="29" t="s">
        <v>3325</v>
      </c>
      <c r="Q36" s="29" t="s">
        <v>3209</v>
      </c>
      <c r="R36" s="29" t="s">
        <v>3210</v>
      </c>
      <c r="S36" s="29" t="s">
        <v>3098</v>
      </c>
      <c r="T36" s="29"/>
      <c r="U36" s="30">
        <v>2800</v>
      </c>
      <c r="V36" s="30">
        <v>2800</v>
      </c>
      <c r="W36" s="30">
        <v>2800</v>
      </c>
      <c r="X36" s="30">
        <v>2800</v>
      </c>
      <c r="Y36" s="30">
        <v>2800</v>
      </c>
      <c r="Z36" s="30">
        <v>2800</v>
      </c>
      <c r="AA36" s="30">
        <v>2800</v>
      </c>
      <c r="AB36" s="30">
        <v>2800</v>
      </c>
      <c r="AC36" s="30">
        <v>2800</v>
      </c>
      <c r="AD36" s="30">
        <v>2800</v>
      </c>
      <c r="AE36" s="30">
        <v>2800</v>
      </c>
      <c r="AF36" s="30">
        <v>2800</v>
      </c>
    </row>
    <row r="37" spans="1:32" x14ac:dyDescent="0.45">
      <c r="A37" s="29" t="s">
        <v>797</v>
      </c>
      <c r="B37" s="29" t="s">
        <v>798</v>
      </c>
      <c r="C37" s="29" t="s">
        <v>3299</v>
      </c>
      <c r="D37" s="29" t="s">
        <v>3300</v>
      </c>
      <c r="E37" s="29" t="s">
        <v>3301</v>
      </c>
      <c r="F37" s="29" t="s">
        <v>3302</v>
      </c>
      <c r="G37" s="29" t="s">
        <v>3233</v>
      </c>
      <c r="H37" s="29" t="s">
        <v>3234</v>
      </c>
      <c r="I37" s="29" t="s">
        <v>3262</v>
      </c>
      <c r="J37" s="29" t="s">
        <v>3263</v>
      </c>
      <c r="K37" s="29" t="s">
        <v>3264</v>
      </c>
      <c r="L37" s="29" t="s">
        <v>3103</v>
      </c>
      <c r="M37" s="29" t="s">
        <v>3326</v>
      </c>
      <c r="N37" s="29" t="s">
        <v>3327</v>
      </c>
      <c r="O37" s="29" t="s">
        <v>3328</v>
      </c>
      <c r="P37" s="29" t="s">
        <v>3329</v>
      </c>
      <c r="Q37" s="29" t="s">
        <v>3209</v>
      </c>
      <c r="R37" s="29" t="s">
        <v>3210</v>
      </c>
      <c r="S37" s="29" t="s">
        <v>3098</v>
      </c>
      <c r="T37" s="29"/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30">
        <v>0</v>
      </c>
    </row>
    <row r="38" spans="1:32" x14ac:dyDescent="0.45">
      <c r="A38" s="29" t="s">
        <v>797</v>
      </c>
      <c r="B38" s="29" t="s">
        <v>798</v>
      </c>
      <c r="C38" s="29" t="s">
        <v>3299</v>
      </c>
      <c r="D38" s="29" t="s">
        <v>3300</v>
      </c>
      <c r="E38" s="29" t="s">
        <v>3301</v>
      </c>
      <c r="F38" s="29" t="s">
        <v>3302</v>
      </c>
      <c r="G38" s="29" t="s">
        <v>3233</v>
      </c>
      <c r="H38" s="29" t="s">
        <v>3234</v>
      </c>
      <c r="I38" s="29" t="s">
        <v>3262</v>
      </c>
      <c r="J38" s="29" t="s">
        <v>3263</v>
      </c>
      <c r="K38" s="29" t="s">
        <v>3264</v>
      </c>
      <c r="L38" s="29" t="s">
        <v>3103</v>
      </c>
      <c r="M38" s="29" t="s">
        <v>3326</v>
      </c>
      <c r="N38" s="29" t="s">
        <v>3327</v>
      </c>
      <c r="O38" s="29" t="s">
        <v>3330</v>
      </c>
      <c r="P38" s="29" t="s">
        <v>3331</v>
      </c>
      <c r="Q38" s="29" t="s">
        <v>3209</v>
      </c>
      <c r="R38" s="29" t="s">
        <v>3210</v>
      </c>
      <c r="S38" s="29" t="s">
        <v>3098</v>
      </c>
      <c r="T38" s="29"/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30">
        <v>0</v>
      </c>
    </row>
    <row r="39" spans="1:32" x14ac:dyDescent="0.45">
      <c r="A39" s="29" t="s">
        <v>797</v>
      </c>
      <c r="B39" s="29" t="s">
        <v>798</v>
      </c>
      <c r="C39" s="29" t="s">
        <v>3299</v>
      </c>
      <c r="D39" s="29" t="s">
        <v>3300</v>
      </c>
      <c r="E39" s="29" t="s">
        <v>3301</v>
      </c>
      <c r="F39" s="29" t="s">
        <v>3302</v>
      </c>
      <c r="G39" s="29" t="s">
        <v>3233</v>
      </c>
      <c r="H39" s="29" t="s">
        <v>3234</v>
      </c>
      <c r="I39" s="29" t="s">
        <v>3262</v>
      </c>
      <c r="J39" s="29" t="s">
        <v>3263</v>
      </c>
      <c r="K39" s="29" t="s">
        <v>3264</v>
      </c>
      <c r="L39" s="29" t="s">
        <v>3103</v>
      </c>
      <c r="M39" s="29" t="s">
        <v>3326</v>
      </c>
      <c r="N39" s="29" t="s">
        <v>3327</v>
      </c>
      <c r="O39" s="29" t="s">
        <v>3332</v>
      </c>
      <c r="P39" s="29" t="s">
        <v>3333</v>
      </c>
      <c r="Q39" s="29" t="s">
        <v>3209</v>
      </c>
      <c r="R39" s="29" t="s">
        <v>3210</v>
      </c>
      <c r="S39" s="29" t="s">
        <v>3098</v>
      </c>
      <c r="T39" s="29"/>
      <c r="U39" s="30">
        <v>5500</v>
      </c>
      <c r="V39" s="30">
        <v>5500</v>
      </c>
      <c r="W39" s="30">
        <v>5500</v>
      </c>
      <c r="X39" s="30">
        <v>5500</v>
      </c>
      <c r="Y39" s="30">
        <v>5500</v>
      </c>
      <c r="Z39" s="30">
        <v>5500</v>
      </c>
      <c r="AA39" s="30">
        <v>5500</v>
      </c>
      <c r="AB39" s="30">
        <v>5500</v>
      </c>
      <c r="AC39" s="30">
        <v>5500</v>
      </c>
      <c r="AD39" s="30">
        <v>5500</v>
      </c>
      <c r="AE39" s="30">
        <v>5500</v>
      </c>
      <c r="AF39" s="30">
        <v>5500</v>
      </c>
    </row>
    <row r="40" spans="1:32" x14ac:dyDescent="0.45">
      <c r="A40" s="29" t="s">
        <v>797</v>
      </c>
      <c r="B40" s="29" t="s">
        <v>798</v>
      </c>
      <c r="C40" s="29" t="s">
        <v>3299</v>
      </c>
      <c r="D40" s="29" t="s">
        <v>3300</v>
      </c>
      <c r="E40" s="29" t="s">
        <v>3301</v>
      </c>
      <c r="F40" s="29" t="s">
        <v>3302</v>
      </c>
      <c r="G40" s="29" t="s">
        <v>3233</v>
      </c>
      <c r="H40" s="29" t="s">
        <v>3234</v>
      </c>
      <c r="I40" s="29" t="s">
        <v>3275</v>
      </c>
      <c r="J40" s="29" t="s">
        <v>3276</v>
      </c>
      <c r="K40" s="29" t="s">
        <v>3277</v>
      </c>
      <c r="L40" s="29" t="s">
        <v>3100</v>
      </c>
      <c r="M40" s="29" t="s">
        <v>3312</v>
      </c>
      <c r="N40" s="29" t="s">
        <v>3313</v>
      </c>
      <c r="O40" s="29" t="s">
        <v>3314</v>
      </c>
      <c r="P40" s="29" t="s">
        <v>3315</v>
      </c>
      <c r="Q40" s="29" t="s">
        <v>3249</v>
      </c>
      <c r="R40" s="29" t="s">
        <v>3210</v>
      </c>
      <c r="S40" s="29" t="s">
        <v>3098</v>
      </c>
      <c r="T40" s="29"/>
      <c r="U40" s="30">
        <v>13637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</row>
    <row r="41" spans="1:32" x14ac:dyDescent="0.45">
      <c r="A41" s="29" t="s">
        <v>797</v>
      </c>
      <c r="B41" s="29" t="s">
        <v>798</v>
      </c>
      <c r="C41" s="29" t="s">
        <v>3299</v>
      </c>
      <c r="D41" s="29" t="s">
        <v>3300</v>
      </c>
      <c r="E41" s="29" t="s">
        <v>3301</v>
      </c>
      <c r="F41" s="29" t="s">
        <v>3302</v>
      </c>
      <c r="G41" s="29" t="s">
        <v>3233</v>
      </c>
      <c r="H41" s="29" t="s">
        <v>3234</v>
      </c>
      <c r="I41" s="29" t="s">
        <v>3275</v>
      </c>
      <c r="J41" s="29" t="s">
        <v>3276</v>
      </c>
      <c r="K41" s="29" t="s">
        <v>3277</v>
      </c>
      <c r="L41" s="29" t="s">
        <v>3100</v>
      </c>
      <c r="M41" s="29" t="s">
        <v>3312</v>
      </c>
      <c r="N41" s="29" t="s">
        <v>3313</v>
      </c>
      <c r="O41" s="29" t="s">
        <v>3314</v>
      </c>
      <c r="P41" s="29" t="s">
        <v>3315</v>
      </c>
      <c r="Q41" s="29" t="s">
        <v>3209</v>
      </c>
      <c r="R41" s="29" t="s">
        <v>3210</v>
      </c>
      <c r="S41" s="29" t="s">
        <v>3098</v>
      </c>
      <c r="T41" s="29"/>
      <c r="U41" s="30">
        <v>25000</v>
      </c>
      <c r="V41" s="30">
        <v>25000</v>
      </c>
      <c r="W41" s="30">
        <v>25000</v>
      </c>
      <c r="X41" s="30">
        <v>25000</v>
      </c>
      <c r="Y41" s="30">
        <v>25000</v>
      </c>
      <c r="Z41" s="30">
        <v>25000</v>
      </c>
      <c r="AA41" s="30">
        <v>25000</v>
      </c>
      <c r="AB41" s="30">
        <v>25000</v>
      </c>
      <c r="AC41" s="30">
        <v>25000</v>
      </c>
      <c r="AD41" s="30">
        <v>25000</v>
      </c>
      <c r="AE41" s="30">
        <v>25000</v>
      </c>
      <c r="AF41" s="30">
        <v>25000</v>
      </c>
    </row>
    <row r="42" spans="1:32" x14ac:dyDescent="0.45">
      <c r="A42" s="29" t="s">
        <v>797</v>
      </c>
      <c r="B42" s="29" t="s">
        <v>798</v>
      </c>
      <c r="C42" s="29" t="s">
        <v>3299</v>
      </c>
      <c r="D42" s="29" t="s">
        <v>3300</v>
      </c>
      <c r="E42" s="29" t="s">
        <v>3301</v>
      </c>
      <c r="F42" s="29" t="s">
        <v>3302</v>
      </c>
      <c r="G42" s="29" t="s">
        <v>3233</v>
      </c>
      <c r="H42" s="29" t="s">
        <v>3234</v>
      </c>
      <c r="I42" s="29" t="s">
        <v>3275</v>
      </c>
      <c r="J42" s="29" t="s">
        <v>3276</v>
      </c>
      <c r="K42" s="29" t="s">
        <v>3287</v>
      </c>
      <c r="L42" s="29" t="s">
        <v>3101</v>
      </c>
      <c r="M42" s="29" t="s">
        <v>3288</v>
      </c>
      <c r="N42" s="29" t="s">
        <v>3289</v>
      </c>
      <c r="O42" s="29" t="s">
        <v>3290</v>
      </c>
      <c r="P42" s="29" t="s">
        <v>3291</v>
      </c>
      <c r="Q42" s="29" t="s">
        <v>3249</v>
      </c>
      <c r="R42" s="29" t="s">
        <v>3210</v>
      </c>
      <c r="S42" s="29" t="s">
        <v>3098</v>
      </c>
      <c r="T42" s="29"/>
      <c r="U42" s="30">
        <v>588</v>
      </c>
      <c r="V42" s="30">
        <v>588</v>
      </c>
      <c r="W42" s="30">
        <v>588</v>
      </c>
      <c r="X42" s="30">
        <v>588</v>
      </c>
      <c r="Y42" s="30">
        <v>588</v>
      </c>
      <c r="Z42" s="30">
        <v>588</v>
      </c>
      <c r="AA42" s="30">
        <v>588</v>
      </c>
      <c r="AB42" s="30">
        <v>588</v>
      </c>
      <c r="AC42" s="30">
        <v>588</v>
      </c>
      <c r="AD42" s="30">
        <v>588</v>
      </c>
      <c r="AE42" s="30">
        <v>588</v>
      </c>
      <c r="AF42" s="30">
        <v>588</v>
      </c>
    </row>
    <row r="43" spans="1:32" x14ac:dyDescent="0.45">
      <c r="A43" s="29" t="s">
        <v>797</v>
      </c>
      <c r="B43" s="29" t="s">
        <v>798</v>
      </c>
      <c r="C43" s="29" t="s">
        <v>3299</v>
      </c>
      <c r="D43" s="29" t="s">
        <v>3300</v>
      </c>
      <c r="E43" s="29" t="s">
        <v>3301</v>
      </c>
      <c r="F43" s="29" t="s">
        <v>3302</v>
      </c>
      <c r="G43" s="29" t="s">
        <v>3233</v>
      </c>
      <c r="H43" s="29" t="s">
        <v>3234</v>
      </c>
      <c r="I43" s="29" t="s">
        <v>3275</v>
      </c>
      <c r="J43" s="29" t="s">
        <v>3276</v>
      </c>
      <c r="K43" s="29" t="s">
        <v>3287</v>
      </c>
      <c r="L43" s="29" t="s">
        <v>3101</v>
      </c>
      <c r="M43" s="29" t="s">
        <v>3288</v>
      </c>
      <c r="N43" s="29" t="s">
        <v>3289</v>
      </c>
      <c r="O43" s="29" t="s">
        <v>3290</v>
      </c>
      <c r="P43" s="29" t="s">
        <v>3291</v>
      </c>
      <c r="Q43" s="29" t="s">
        <v>3209</v>
      </c>
      <c r="R43" s="29" t="s">
        <v>3210</v>
      </c>
      <c r="S43" s="29" t="s">
        <v>3098</v>
      </c>
      <c r="T43" s="29"/>
      <c r="U43" s="30">
        <v>1000</v>
      </c>
      <c r="V43" s="30">
        <v>1000</v>
      </c>
      <c r="W43" s="30">
        <v>1000</v>
      </c>
      <c r="X43" s="30">
        <v>1000</v>
      </c>
      <c r="Y43" s="30">
        <v>1000</v>
      </c>
      <c r="Z43" s="30">
        <v>1000</v>
      </c>
      <c r="AA43" s="30">
        <v>1000</v>
      </c>
      <c r="AB43" s="30">
        <v>1000</v>
      </c>
      <c r="AC43" s="30">
        <v>1000</v>
      </c>
      <c r="AD43" s="30">
        <v>1000</v>
      </c>
      <c r="AE43" s="30">
        <v>1000</v>
      </c>
      <c r="AF43" s="30">
        <v>1000</v>
      </c>
    </row>
    <row r="44" spans="1:32" x14ac:dyDescent="0.45">
      <c r="A44" s="29" t="s">
        <v>797</v>
      </c>
      <c r="B44" s="29" t="s">
        <v>798</v>
      </c>
      <c r="C44" s="29" t="s">
        <v>3334</v>
      </c>
      <c r="D44" s="29" t="s">
        <v>3335</v>
      </c>
      <c r="E44" s="29" t="s">
        <v>3336</v>
      </c>
      <c r="F44" s="29" t="s">
        <v>3337</v>
      </c>
      <c r="G44" s="29" t="s">
        <v>3200</v>
      </c>
      <c r="H44" s="29" t="s">
        <v>3201</v>
      </c>
      <c r="I44" s="29" t="s">
        <v>3226</v>
      </c>
      <c r="J44" s="29" t="s">
        <v>3227</v>
      </c>
      <c r="K44" s="29" t="s">
        <v>3228</v>
      </c>
      <c r="L44" s="29" t="s">
        <v>3111</v>
      </c>
      <c r="M44" s="29" t="s">
        <v>3229</v>
      </c>
      <c r="N44" s="29" t="s">
        <v>3230</v>
      </c>
      <c r="O44" s="29" t="s">
        <v>3231</v>
      </c>
      <c r="P44" s="29" t="s">
        <v>3232</v>
      </c>
      <c r="Q44" s="29" t="s">
        <v>3209</v>
      </c>
      <c r="R44" s="29" t="s">
        <v>3210</v>
      </c>
      <c r="S44" s="29" t="s">
        <v>3098</v>
      </c>
      <c r="T44" s="29"/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</row>
    <row r="45" spans="1:32" x14ac:dyDescent="0.45">
      <c r="A45" s="29" t="s">
        <v>614</v>
      </c>
      <c r="B45" s="29" t="s">
        <v>3026</v>
      </c>
      <c r="C45" s="29" t="s">
        <v>3299</v>
      </c>
      <c r="D45" s="29" t="s">
        <v>3300</v>
      </c>
      <c r="E45" s="29" t="s">
        <v>3320</v>
      </c>
      <c r="F45" s="29" t="s">
        <v>3321</v>
      </c>
      <c r="G45" s="29" t="s">
        <v>3200</v>
      </c>
      <c r="H45" s="29" t="s">
        <v>3201</v>
      </c>
      <c r="I45" s="29" t="s">
        <v>3202</v>
      </c>
      <c r="J45" s="29" t="s">
        <v>3203</v>
      </c>
      <c r="K45" s="29" t="s">
        <v>3221</v>
      </c>
      <c r="L45" s="29" t="s">
        <v>3113</v>
      </c>
      <c r="M45" s="29" t="s">
        <v>3303</v>
      </c>
      <c r="N45" s="29" t="s">
        <v>3304</v>
      </c>
      <c r="O45" s="29" t="s">
        <v>3305</v>
      </c>
      <c r="P45" s="29" t="s">
        <v>3306</v>
      </c>
      <c r="Q45" s="29" t="s">
        <v>3209</v>
      </c>
      <c r="R45" s="29" t="s">
        <v>3210</v>
      </c>
      <c r="S45" s="29" t="s">
        <v>3098</v>
      </c>
      <c r="T45" s="29"/>
      <c r="U45" s="30">
        <v>52334</v>
      </c>
      <c r="V45" s="30">
        <v>84620</v>
      </c>
      <c r="W45" s="30">
        <v>56023</v>
      </c>
      <c r="X45" s="30">
        <v>51439</v>
      </c>
      <c r="Y45" s="30">
        <v>52088</v>
      </c>
      <c r="Z45" s="30">
        <v>40067</v>
      </c>
      <c r="AA45" s="30">
        <v>43562</v>
      </c>
      <c r="AB45" s="30">
        <v>62556</v>
      </c>
      <c r="AC45" s="30">
        <v>54357</v>
      </c>
      <c r="AD45" s="30">
        <v>57277</v>
      </c>
      <c r="AE45" s="30">
        <v>57734</v>
      </c>
      <c r="AF45" s="30">
        <v>48907</v>
      </c>
    </row>
    <row r="46" spans="1:32" x14ac:dyDescent="0.45">
      <c r="A46" s="29" t="s">
        <v>614</v>
      </c>
      <c r="B46" s="29" t="s">
        <v>3026</v>
      </c>
      <c r="C46" s="29" t="s">
        <v>3299</v>
      </c>
      <c r="D46" s="29" t="s">
        <v>3300</v>
      </c>
      <c r="E46" s="29" t="s">
        <v>3320</v>
      </c>
      <c r="F46" s="29" t="s">
        <v>3321</v>
      </c>
      <c r="G46" s="29" t="s">
        <v>3200</v>
      </c>
      <c r="H46" s="29" t="s">
        <v>3201</v>
      </c>
      <c r="I46" s="29" t="s">
        <v>3226</v>
      </c>
      <c r="J46" s="29" t="s">
        <v>3227</v>
      </c>
      <c r="K46" s="29" t="s">
        <v>3228</v>
      </c>
      <c r="L46" s="29" t="s">
        <v>3111</v>
      </c>
      <c r="M46" s="29" t="s">
        <v>3229</v>
      </c>
      <c r="N46" s="29" t="s">
        <v>3230</v>
      </c>
      <c r="O46" s="29" t="s">
        <v>3231</v>
      </c>
      <c r="P46" s="29" t="s">
        <v>3232</v>
      </c>
      <c r="Q46" s="29" t="s">
        <v>3209</v>
      </c>
      <c r="R46" s="29" t="s">
        <v>3210</v>
      </c>
      <c r="S46" s="29" t="s">
        <v>3098</v>
      </c>
      <c r="T46" s="29"/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30">
        <v>0</v>
      </c>
    </row>
    <row r="47" spans="1:32" x14ac:dyDescent="0.45">
      <c r="A47" s="29" t="s">
        <v>614</v>
      </c>
      <c r="B47" s="29" t="s">
        <v>3026</v>
      </c>
      <c r="C47" s="29" t="s">
        <v>3299</v>
      </c>
      <c r="D47" s="29" t="s">
        <v>3300</v>
      </c>
      <c r="E47" s="29" t="s">
        <v>3320</v>
      </c>
      <c r="F47" s="29" t="s">
        <v>3321</v>
      </c>
      <c r="G47" s="29" t="s">
        <v>3233</v>
      </c>
      <c r="H47" s="29" t="s">
        <v>3234</v>
      </c>
      <c r="I47" s="29" t="s">
        <v>3235</v>
      </c>
      <c r="J47" s="29" t="s">
        <v>3236</v>
      </c>
      <c r="K47" s="29" t="s">
        <v>3237</v>
      </c>
      <c r="L47" s="29" t="s">
        <v>3107</v>
      </c>
      <c r="M47" s="29" t="s">
        <v>3238</v>
      </c>
      <c r="N47" s="29" t="s">
        <v>3239</v>
      </c>
      <c r="O47" s="29" t="s">
        <v>3240</v>
      </c>
      <c r="P47" s="29" t="s">
        <v>3241</v>
      </c>
      <c r="Q47" s="29" t="s">
        <v>3209</v>
      </c>
      <c r="R47" s="29" t="s">
        <v>3210</v>
      </c>
      <c r="S47" s="29" t="s">
        <v>3098</v>
      </c>
      <c r="T47" s="29"/>
      <c r="U47" s="30">
        <v>2200</v>
      </c>
      <c r="V47" s="30">
        <v>2200</v>
      </c>
      <c r="W47" s="30">
        <v>2200</v>
      </c>
      <c r="X47" s="30">
        <v>2200</v>
      </c>
      <c r="Y47" s="30">
        <v>2200</v>
      </c>
      <c r="Z47" s="30">
        <v>2200</v>
      </c>
      <c r="AA47" s="30">
        <v>2200</v>
      </c>
      <c r="AB47" s="30">
        <v>2200</v>
      </c>
      <c r="AC47" s="30">
        <v>2200</v>
      </c>
      <c r="AD47" s="30">
        <v>2200</v>
      </c>
      <c r="AE47" s="30">
        <v>2200</v>
      </c>
      <c r="AF47" s="30">
        <v>2200</v>
      </c>
    </row>
    <row r="48" spans="1:32" x14ac:dyDescent="0.45">
      <c r="A48" s="29" t="s">
        <v>614</v>
      </c>
      <c r="B48" s="29" t="s">
        <v>3026</v>
      </c>
      <c r="C48" s="29" t="s">
        <v>3299</v>
      </c>
      <c r="D48" s="29" t="s">
        <v>3300</v>
      </c>
      <c r="E48" s="29" t="s">
        <v>3320</v>
      </c>
      <c r="F48" s="29" t="s">
        <v>3321</v>
      </c>
      <c r="G48" s="29" t="s">
        <v>3233</v>
      </c>
      <c r="H48" s="29" t="s">
        <v>3234</v>
      </c>
      <c r="I48" s="29" t="s">
        <v>3262</v>
      </c>
      <c r="J48" s="29" t="s">
        <v>3263</v>
      </c>
      <c r="K48" s="29" t="s">
        <v>3264</v>
      </c>
      <c r="L48" s="29" t="s">
        <v>3103</v>
      </c>
      <c r="M48" s="29" t="s">
        <v>3265</v>
      </c>
      <c r="N48" s="29" t="s">
        <v>3266</v>
      </c>
      <c r="O48" s="29" t="s">
        <v>3267</v>
      </c>
      <c r="P48" s="29" t="s">
        <v>3268</v>
      </c>
      <c r="Q48" s="29" t="s">
        <v>3209</v>
      </c>
      <c r="R48" s="29" t="s">
        <v>3210</v>
      </c>
      <c r="S48" s="29" t="s">
        <v>3098</v>
      </c>
      <c r="T48" s="29"/>
      <c r="U48" s="30">
        <v>4680</v>
      </c>
      <c r="V48" s="30">
        <v>4680</v>
      </c>
      <c r="W48" s="30">
        <v>4680</v>
      </c>
      <c r="X48" s="30">
        <v>4680</v>
      </c>
      <c r="Y48" s="30">
        <v>4680</v>
      </c>
      <c r="Z48" s="30">
        <v>4680</v>
      </c>
      <c r="AA48" s="30">
        <v>4680</v>
      </c>
      <c r="AB48" s="30">
        <v>4680</v>
      </c>
      <c r="AC48" s="30">
        <v>4680</v>
      </c>
      <c r="AD48" s="30">
        <v>4680</v>
      </c>
      <c r="AE48" s="30">
        <v>4680</v>
      </c>
      <c r="AF48" s="30">
        <v>4680</v>
      </c>
    </row>
    <row r="49" spans="1:32" x14ac:dyDescent="0.45">
      <c r="A49" s="29" t="s">
        <v>614</v>
      </c>
      <c r="B49" s="29" t="s">
        <v>3026</v>
      </c>
      <c r="C49" s="29" t="s">
        <v>3299</v>
      </c>
      <c r="D49" s="29" t="s">
        <v>3300</v>
      </c>
      <c r="E49" s="29" t="s">
        <v>3320</v>
      </c>
      <c r="F49" s="29" t="s">
        <v>3321</v>
      </c>
      <c r="G49" s="29" t="s">
        <v>3233</v>
      </c>
      <c r="H49" s="29" t="s">
        <v>3234</v>
      </c>
      <c r="I49" s="29" t="s">
        <v>3262</v>
      </c>
      <c r="J49" s="29" t="s">
        <v>3263</v>
      </c>
      <c r="K49" s="29" t="s">
        <v>3264</v>
      </c>
      <c r="L49" s="29" t="s">
        <v>3103</v>
      </c>
      <c r="M49" s="29" t="s">
        <v>3265</v>
      </c>
      <c r="N49" s="29" t="s">
        <v>3266</v>
      </c>
      <c r="O49" s="29" t="s">
        <v>3338</v>
      </c>
      <c r="P49" s="29" t="s">
        <v>3339</v>
      </c>
      <c r="Q49" s="29" t="s">
        <v>3249</v>
      </c>
      <c r="R49" s="29" t="s">
        <v>3210</v>
      </c>
      <c r="S49" s="29" t="s">
        <v>3098</v>
      </c>
      <c r="T49" s="29"/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49091</v>
      </c>
      <c r="AD49" s="30">
        <v>0</v>
      </c>
      <c r="AE49" s="30">
        <v>0</v>
      </c>
      <c r="AF49" s="30">
        <v>0</v>
      </c>
    </row>
    <row r="50" spans="1:32" x14ac:dyDescent="0.45">
      <c r="A50" s="29" t="s">
        <v>614</v>
      </c>
      <c r="B50" s="29" t="s">
        <v>3026</v>
      </c>
      <c r="C50" s="29" t="s">
        <v>3299</v>
      </c>
      <c r="D50" s="29" t="s">
        <v>3300</v>
      </c>
      <c r="E50" s="29" t="s">
        <v>3320</v>
      </c>
      <c r="F50" s="29" t="s">
        <v>3321</v>
      </c>
      <c r="G50" s="29" t="s">
        <v>3233</v>
      </c>
      <c r="H50" s="29" t="s">
        <v>3234</v>
      </c>
      <c r="I50" s="29" t="s">
        <v>3262</v>
      </c>
      <c r="J50" s="29" t="s">
        <v>3263</v>
      </c>
      <c r="K50" s="29" t="s">
        <v>3264</v>
      </c>
      <c r="L50" s="29" t="s">
        <v>3103</v>
      </c>
      <c r="M50" s="29" t="s">
        <v>3265</v>
      </c>
      <c r="N50" s="29" t="s">
        <v>3266</v>
      </c>
      <c r="O50" s="29" t="s">
        <v>3269</v>
      </c>
      <c r="P50" s="29" t="s">
        <v>3270</v>
      </c>
      <c r="Q50" s="29" t="s">
        <v>3209</v>
      </c>
      <c r="R50" s="29" t="s">
        <v>3210</v>
      </c>
      <c r="S50" s="29" t="s">
        <v>3098</v>
      </c>
      <c r="T50" s="29"/>
      <c r="U50" s="30">
        <v>0</v>
      </c>
      <c r="V50" s="30">
        <v>1209</v>
      </c>
      <c r="W50" s="30">
        <v>0</v>
      </c>
      <c r="X50" s="30">
        <v>49</v>
      </c>
      <c r="Y50" s="30">
        <v>117</v>
      </c>
      <c r="Z50" s="30">
        <v>0</v>
      </c>
      <c r="AA50" s="30">
        <v>0</v>
      </c>
      <c r="AB50" s="30">
        <v>0</v>
      </c>
      <c r="AC50" s="30">
        <v>78</v>
      </c>
      <c r="AD50" s="30">
        <v>312</v>
      </c>
      <c r="AE50" s="30">
        <v>39</v>
      </c>
      <c r="AF50" s="30">
        <v>507</v>
      </c>
    </row>
    <row r="51" spans="1:32" x14ac:dyDescent="0.45">
      <c r="A51" s="29" t="s">
        <v>614</v>
      </c>
      <c r="B51" s="29" t="s">
        <v>3026</v>
      </c>
      <c r="C51" s="29" t="s">
        <v>3299</v>
      </c>
      <c r="D51" s="29" t="s">
        <v>3300</v>
      </c>
      <c r="E51" s="29" t="s">
        <v>3320</v>
      </c>
      <c r="F51" s="29" t="s">
        <v>3321</v>
      </c>
      <c r="G51" s="29" t="s">
        <v>3233</v>
      </c>
      <c r="H51" s="29" t="s">
        <v>3234</v>
      </c>
      <c r="I51" s="29" t="s">
        <v>3262</v>
      </c>
      <c r="J51" s="29" t="s">
        <v>3263</v>
      </c>
      <c r="K51" s="29" t="s">
        <v>3264</v>
      </c>
      <c r="L51" s="29" t="s">
        <v>3103</v>
      </c>
      <c r="M51" s="29" t="s">
        <v>3265</v>
      </c>
      <c r="N51" s="29" t="s">
        <v>3266</v>
      </c>
      <c r="O51" s="29" t="s">
        <v>3271</v>
      </c>
      <c r="P51" s="29" t="s">
        <v>3272</v>
      </c>
      <c r="Q51" s="29" t="s">
        <v>3209</v>
      </c>
      <c r="R51" s="29" t="s">
        <v>3210</v>
      </c>
      <c r="S51" s="29" t="s">
        <v>3098</v>
      </c>
      <c r="T51" s="29"/>
      <c r="U51" s="30">
        <v>0</v>
      </c>
      <c r="V51" s="30">
        <v>0</v>
      </c>
      <c r="W51" s="30">
        <v>0</v>
      </c>
      <c r="X51" s="30">
        <v>0</v>
      </c>
      <c r="Y51" s="30">
        <v>116</v>
      </c>
      <c r="Z51" s="30">
        <v>0</v>
      </c>
      <c r="AA51" s="30">
        <v>0</v>
      </c>
      <c r="AB51" s="30">
        <v>362</v>
      </c>
      <c r="AC51" s="30">
        <v>145</v>
      </c>
      <c r="AD51" s="30">
        <v>145</v>
      </c>
      <c r="AE51" s="30">
        <v>0</v>
      </c>
      <c r="AF51" s="30">
        <v>0</v>
      </c>
    </row>
    <row r="52" spans="1:32" x14ac:dyDescent="0.45">
      <c r="A52" s="29" t="s">
        <v>614</v>
      </c>
      <c r="B52" s="29" t="s">
        <v>3026</v>
      </c>
      <c r="C52" s="29" t="s">
        <v>3299</v>
      </c>
      <c r="D52" s="29" t="s">
        <v>3300</v>
      </c>
      <c r="E52" s="29" t="s">
        <v>3320</v>
      </c>
      <c r="F52" s="29" t="s">
        <v>3321</v>
      </c>
      <c r="G52" s="29" t="s">
        <v>3233</v>
      </c>
      <c r="H52" s="29" t="s">
        <v>3234</v>
      </c>
      <c r="I52" s="29" t="s">
        <v>3262</v>
      </c>
      <c r="J52" s="29" t="s">
        <v>3263</v>
      </c>
      <c r="K52" s="29" t="s">
        <v>3264</v>
      </c>
      <c r="L52" s="29" t="s">
        <v>3103</v>
      </c>
      <c r="M52" s="29" t="s">
        <v>3326</v>
      </c>
      <c r="N52" s="29" t="s">
        <v>3327</v>
      </c>
      <c r="O52" s="29" t="s">
        <v>3332</v>
      </c>
      <c r="P52" s="29" t="s">
        <v>3333</v>
      </c>
      <c r="Q52" s="29" t="s">
        <v>3209</v>
      </c>
      <c r="R52" s="29" t="s">
        <v>3210</v>
      </c>
      <c r="S52" s="29" t="s">
        <v>3098</v>
      </c>
      <c r="T52" s="29"/>
      <c r="U52" s="30">
        <v>7700</v>
      </c>
      <c r="V52" s="30">
        <v>7700</v>
      </c>
      <c r="W52" s="30">
        <v>7700</v>
      </c>
      <c r="X52" s="30">
        <v>7700</v>
      </c>
      <c r="Y52" s="30">
        <v>7700</v>
      </c>
      <c r="Z52" s="30">
        <v>7700</v>
      </c>
      <c r="AA52" s="30">
        <v>7700</v>
      </c>
      <c r="AB52" s="30">
        <v>7700</v>
      </c>
      <c r="AC52" s="30">
        <v>7700</v>
      </c>
      <c r="AD52" s="30">
        <v>0</v>
      </c>
      <c r="AE52" s="30">
        <v>0</v>
      </c>
      <c r="AF52" s="30">
        <v>0</v>
      </c>
    </row>
    <row r="53" spans="1:32" x14ac:dyDescent="0.45">
      <c r="A53" s="29" t="s">
        <v>614</v>
      </c>
      <c r="B53" s="29" t="s">
        <v>3026</v>
      </c>
      <c r="C53" s="29" t="s">
        <v>3299</v>
      </c>
      <c r="D53" s="29" t="s">
        <v>3300</v>
      </c>
      <c r="E53" s="29" t="s">
        <v>3320</v>
      </c>
      <c r="F53" s="29" t="s">
        <v>3321</v>
      </c>
      <c r="G53" s="29" t="s">
        <v>3233</v>
      </c>
      <c r="H53" s="29" t="s">
        <v>3234</v>
      </c>
      <c r="I53" s="29" t="s">
        <v>3275</v>
      </c>
      <c r="J53" s="29" t="s">
        <v>3276</v>
      </c>
      <c r="K53" s="29" t="s">
        <v>3277</v>
      </c>
      <c r="L53" s="29" t="s">
        <v>3100</v>
      </c>
      <c r="M53" s="29" t="s">
        <v>3312</v>
      </c>
      <c r="N53" s="29" t="s">
        <v>3313</v>
      </c>
      <c r="O53" s="29" t="s">
        <v>3314</v>
      </c>
      <c r="P53" s="29" t="s">
        <v>3315</v>
      </c>
      <c r="Q53" s="29" t="s">
        <v>3249</v>
      </c>
      <c r="R53" s="29" t="s">
        <v>3210</v>
      </c>
      <c r="S53" s="29" t="s">
        <v>3098</v>
      </c>
      <c r="T53" s="29"/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25000</v>
      </c>
      <c r="AD53" s="30">
        <v>0</v>
      </c>
      <c r="AE53" s="30">
        <v>0</v>
      </c>
      <c r="AF53" s="30">
        <v>0</v>
      </c>
    </row>
    <row r="54" spans="1:32" x14ac:dyDescent="0.45">
      <c r="A54" s="29" t="s">
        <v>614</v>
      </c>
      <c r="B54" s="29" t="s">
        <v>3026</v>
      </c>
      <c r="C54" s="29" t="s">
        <v>3299</v>
      </c>
      <c r="D54" s="29" t="s">
        <v>3300</v>
      </c>
      <c r="E54" s="29" t="s">
        <v>3320</v>
      </c>
      <c r="F54" s="29" t="s">
        <v>3321</v>
      </c>
      <c r="G54" s="29" t="s">
        <v>3233</v>
      </c>
      <c r="H54" s="29" t="s">
        <v>3234</v>
      </c>
      <c r="I54" s="29" t="s">
        <v>3275</v>
      </c>
      <c r="J54" s="29" t="s">
        <v>3276</v>
      </c>
      <c r="K54" s="29" t="s">
        <v>3277</v>
      </c>
      <c r="L54" s="29" t="s">
        <v>3100</v>
      </c>
      <c r="M54" s="29" t="s">
        <v>3312</v>
      </c>
      <c r="N54" s="29" t="s">
        <v>3313</v>
      </c>
      <c r="O54" s="29" t="s">
        <v>3314</v>
      </c>
      <c r="P54" s="29" t="s">
        <v>3315</v>
      </c>
      <c r="Q54" s="29" t="s">
        <v>3249</v>
      </c>
      <c r="R54" s="29" t="s">
        <v>3098</v>
      </c>
      <c r="S54" s="29" t="s">
        <v>3098</v>
      </c>
      <c r="T54" s="29"/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962</v>
      </c>
      <c r="AE54" s="30">
        <v>962</v>
      </c>
      <c r="AF54" s="30">
        <v>962</v>
      </c>
    </row>
    <row r="55" spans="1:32" x14ac:dyDescent="0.45">
      <c r="A55" s="29" t="s">
        <v>614</v>
      </c>
      <c r="B55" s="29" t="s">
        <v>3026</v>
      </c>
      <c r="C55" s="29" t="s">
        <v>3299</v>
      </c>
      <c r="D55" s="29" t="s">
        <v>3300</v>
      </c>
      <c r="E55" s="29" t="s">
        <v>3320</v>
      </c>
      <c r="F55" s="29" t="s">
        <v>3321</v>
      </c>
      <c r="G55" s="29" t="s">
        <v>3233</v>
      </c>
      <c r="H55" s="29" t="s">
        <v>3234</v>
      </c>
      <c r="I55" s="29" t="s">
        <v>3275</v>
      </c>
      <c r="J55" s="29" t="s">
        <v>3276</v>
      </c>
      <c r="K55" s="29" t="s">
        <v>3277</v>
      </c>
      <c r="L55" s="29" t="s">
        <v>3100</v>
      </c>
      <c r="M55" s="29" t="s">
        <v>3312</v>
      </c>
      <c r="N55" s="29" t="s">
        <v>3313</v>
      </c>
      <c r="O55" s="29" t="s">
        <v>3314</v>
      </c>
      <c r="P55" s="29" t="s">
        <v>3315</v>
      </c>
      <c r="Q55" s="29" t="s">
        <v>3209</v>
      </c>
      <c r="R55" s="29" t="s">
        <v>3210</v>
      </c>
      <c r="S55" s="29" t="s">
        <v>3098</v>
      </c>
      <c r="T55" s="29"/>
      <c r="U55" s="30">
        <v>27000</v>
      </c>
      <c r="V55" s="30">
        <v>27000</v>
      </c>
      <c r="W55" s="30">
        <v>27000</v>
      </c>
      <c r="X55" s="30">
        <v>27000</v>
      </c>
      <c r="Y55" s="30">
        <v>27000</v>
      </c>
      <c r="Z55" s="30">
        <v>27000</v>
      </c>
      <c r="AA55" s="30">
        <v>27000</v>
      </c>
      <c r="AB55" s="30">
        <v>27000</v>
      </c>
      <c r="AC55" s="30">
        <v>27000</v>
      </c>
      <c r="AD55" s="30">
        <v>27000</v>
      </c>
      <c r="AE55" s="30">
        <v>27000</v>
      </c>
      <c r="AF55" s="30">
        <v>27000</v>
      </c>
    </row>
    <row r="56" spans="1:32" x14ac:dyDescent="0.45">
      <c r="A56" s="29" t="s">
        <v>614</v>
      </c>
      <c r="B56" s="29" t="s">
        <v>3026</v>
      </c>
      <c r="C56" s="29" t="s">
        <v>3299</v>
      </c>
      <c r="D56" s="29" t="s">
        <v>3300</v>
      </c>
      <c r="E56" s="29" t="s">
        <v>3320</v>
      </c>
      <c r="F56" s="29" t="s">
        <v>3321</v>
      </c>
      <c r="G56" s="29" t="s">
        <v>3233</v>
      </c>
      <c r="H56" s="29" t="s">
        <v>3234</v>
      </c>
      <c r="I56" s="29" t="s">
        <v>3275</v>
      </c>
      <c r="J56" s="29" t="s">
        <v>3276</v>
      </c>
      <c r="K56" s="29" t="s">
        <v>3277</v>
      </c>
      <c r="L56" s="29" t="s">
        <v>3100</v>
      </c>
      <c r="M56" s="29" t="s">
        <v>3312</v>
      </c>
      <c r="N56" s="29" t="s">
        <v>3313</v>
      </c>
      <c r="O56" s="29" t="s">
        <v>3314</v>
      </c>
      <c r="P56" s="29" t="s">
        <v>3315</v>
      </c>
      <c r="Q56" s="29" t="s">
        <v>3209</v>
      </c>
      <c r="R56" s="29" t="s">
        <v>3098</v>
      </c>
      <c r="S56" s="29" t="s">
        <v>3098</v>
      </c>
      <c r="T56" s="29"/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27272</v>
      </c>
      <c r="AE56" s="30">
        <v>27272</v>
      </c>
      <c r="AF56" s="30">
        <v>27272</v>
      </c>
    </row>
    <row r="57" spans="1:32" x14ac:dyDescent="0.45">
      <c r="A57" s="29" t="s">
        <v>614</v>
      </c>
      <c r="B57" s="29" t="s">
        <v>3026</v>
      </c>
      <c r="C57" s="29" t="s">
        <v>3211</v>
      </c>
      <c r="D57" s="29" t="s">
        <v>3212</v>
      </c>
      <c r="E57" s="29" t="s">
        <v>3211</v>
      </c>
      <c r="F57" s="29" t="s">
        <v>3340</v>
      </c>
      <c r="G57" s="29" t="s">
        <v>3233</v>
      </c>
      <c r="H57" s="29" t="s">
        <v>3234</v>
      </c>
      <c r="I57" s="29" t="s">
        <v>3341</v>
      </c>
      <c r="J57" s="29" t="s">
        <v>3342</v>
      </c>
      <c r="K57" s="29" t="s">
        <v>3343</v>
      </c>
      <c r="L57" s="29" t="s">
        <v>3119</v>
      </c>
      <c r="M57" s="29" t="s">
        <v>3344</v>
      </c>
      <c r="N57" s="29" t="s">
        <v>3345</v>
      </c>
      <c r="O57" s="29" t="s">
        <v>3346</v>
      </c>
      <c r="P57" s="29" t="s">
        <v>3347</v>
      </c>
      <c r="Q57" s="29" t="s">
        <v>3209</v>
      </c>
      <c r="R57" s="29" t="s">
        <v>3210</v>
      </c>
      <c r="S57" s="29" t="s">
        <v>3098</v>
      </c>
      <c r="T57" s="29"/>
      <c r="U57" s="30">
        <v>-3713</v>
      </c>
      <c r="V57" s="30">
        <v>-3620</v>
      </c>
      <c r="W57" s="30">
        <v>-3562</v>
      </c>
      <c r="X57" s="30">
        <v>-3646</v>
      </c>
      <c r="Y57" s="30">
        <v>-3712</v>
      </c>
      <c r="Z57" s="30">
        <v>-3834</v>
      </c>
      <c r="AA57" s="30">
        <v>-3972</v>
      </c>
      <c r="AB57" s="30">
        <v>-4060</v>
      </c>
      <c r="AC57" s="30">
        <v>-4092</v>
      </c>
      <c r="AD57" s="30">
        <v>-4010</v>
      </c>
      <c r="AE57" s="30">
        <v>-3962</v>
      </c>
      <c r="AF57" s="30">
        <v>-4040</v>
      </c>
    </row>
    <row r="58" spans="1:32" x14ac:dyDescent="0.45">
      <c r="A58" s="29" t="s">
        <v>614</v>
      </c>
      <c r="B58" s="29" t="s">
        <v>3026</v>
      </c>
      <c r="C58" s="29" t="s">
        <v>3211</v>
      </c>
      <c r="D58" s="29" t="s">
        <v>3212</v>
      </c>
      <c r="E58" s="29" t="s">
        <v>3211</v>
      </c>
      <c r="F58" s="29" t="s">
        <v>3340</v>
      </c>
      <c r="G58" s="29" t="s">
        <v>3233</v>
      </c>
      <c r="H58" s="29" t="s">
        <v>3234</v>
      </c>
      <c r="I58" s="29" t="s">
        <v>3341</v>
      </c>
      <c r="J58" s="29" t="s">
        <v>3342</v>
      </c>
      <c r="K58" s="29" t="s">
        <v>3348</v>
      </c>
      <c r="L58" s="29" t="s">
        <v>3115</v>
      </c>
      <c r="M58" s="29" t="s">
        <v>3349</v>
      </c>
      <c r="N58" s="29" t="s">
        <v>3350</v>
      </c>
      <c r="O58" s="29" t="s">
        <v>3351</v>
      </c>
      <c r="P58" s="29" t="s">
        <v>3350</v>
      </c>
      <c r="Q58" s="29" t="s">
        <v>3209</v>
      </c>
      <c r="R58" s="29" t="s">
        <v>3210</v>
      </c>
      <c r="S58" s="29" t="s">
        <v>3098</v>
      </c>
      <c r="T58" s="29"/>
      <c r="U58" s="30">
        <v>2519</v>
      </c>
      <c r="V58" s="30">
        <v>3937</v>
      </c>
      <c r="W58" s="30">
        <v>3337</v>
      </c>
      <c r="X58" s="30">
        <v>2519</v>
      </c>
      <c r="Y58" s="30">
        <v>3337</v>
      </c>
      <c r="Z58" s="30">
        <v>3337</v>
      </c>
      <c r="AA58" s="30">
        <v>3337</v>
      </c>
      <c r="AB58" s="30">
        <v>3337</v>
      </c>
      <c r="AC58" s="30">
        <v>4002</v>
      </c>
      <c r="AD58" s="30">
        <v>3337</v>
      </c>
      <c r="AE58" s="30">
        <v>3337</v>
      </c>
      <c r="AF58" s="30">
        <v>3187</v>
      </c>
    </row>
    <row r="59" spans="1:32" x14ac:dyDescent="0.45">
      <c r="A59" s="29" t="s">
        <v>614</v>
      </c>
      <c r="B59" s="29" t="s">
        <v>3026</v>
      </c>
      <c r="C59" s="29" t="s">
        <v>3211</v>
      </c>
      <c r="D59" s="29" t="s">
        <v>3212</v>
      </c>
      <c r="E59" s="29" t="s">
        <v>3211</v>
      </c>
      <c r="F59" s="29" t="s">
        <v>3340</v>
      </c>
      <c r="G59" s="29" t="s">
        <v>3233</v>
      </c>
      <c r="H59" s="29" t="s">
        <v>3234</v>
      </c>
      <c r="I59" s="29" t="s">
        <v>3341</v>
      </c>
      <c r="J59" s="29" t="s">
        <v>3342</v>
      </c>
      <c r="K59" s="29" t="s">
        <v>3348</v>
      </c>
      <c r="L59" s="29" t="s">
        <v>3115</v>
      </c>
      <c r="M59" s="29" t="s">
        <v>3352</v>
      </c>
      <c r="N59" s="29" t="s">
        <v>3353</v>
      </c>
      <c r="O59" s="29" t="s">
        <v>3354</v>
      </c>
      <c r="P59" s="29" t="s">
        <v>3355</v>
      </c>
      <c r="Q59" s="29" t="s">
        <v>3209</v>
      </c>
      <c r="R59" s="29" t="s">
        <v>3210</v>
      </c>
      <c r="S59" s="29" t="s">
        <v>3098</v>
      </c>
      <c r="T59" s="29"/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6363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</row>
    <row r="60" spans="1:32" x14ac:dyDescent="0.45">
      <c r="A60" s="29" t="s">
        <v>614</v>
      </c>
      <c r="B60" s="29" t="s">
        <v>3026</v>
      </c>
      <c r="C60" s="29" t="s">
        <v>3211</v>
      </c>
      <c r="D60" s="29" t="s">
        <v>3212</v>
      </c>
      <c r="E60" s="29" t="s">
        <v>3211</v>
      </c>
      <c r="F60" s="29" t="s">
        <v>3340</v>
      </c>
      <c r="G60" s="29" t="s">
        <v>3233</v>
      </c>
      <c r="H60" s="29" t="s">
        <v>3234</v>
      </c>
      <c r="I60" s="29" t="s">
        <v>3341</v>
      </c>
      <c r="J60" s="29" t="s">
        <v>3342</v>
      </c>
      <c r="K60" s="29" t="s">
        <v>3348</v>
      </c>
      <c r="L60" s="29" t="s">
        <v>3115</v>
      </c>
      <c r="M60" s="29" t="s">
        <v>3356</v>
      </c>
      <c r="N60" s="29" t="s">
        <v>3357</v>
      </c>
      <c r="O60" s="29" t="s">
        <v>3358</v>
      </c>
      <c r="P60" s="29" t="s">
        <v>3359</v>
      </c>
      <c r="Q60" s="29" t="s">
        <v>3209</v>
      </c>
      <c r="R60" s="29" t="s">
        <v>3210</v>
      </c>
      <c r="S60" s="29" t="s">
        <v>3098</v>
      </c>
      <c r="T60" s="29"/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</row>
    <row r="61" spans="1:32" x14ac:dyDescent="0.45">
      <c r="A61" s="29" t="s">
        <v>614</v>
      </c>
      <c r="B61" s="29" t="s">
        <v>3026</v>
      </c>
      <c r="C61" s="29" t="s">
        <v>3211</v>
      </c>
      <c r="D61" s="29" t="s">
        <v>3212</v>
      </c>
      <c r="E61" s="29" t="s">
        <v>3211</v>
      </c>
      <c r="F61" s="29" t="s">
        <v>3340</v>
      </c>
      <c r="G61" s="29" t="s">
        <v>3233</v>
      </c>
      <c r="H61" s="29" t="s">
        <v>3234</v>
      </c>
      <c r="I61" s="29" t="s">
        <v>3341</v>
      </c>
      <c r="J61" s="29" t="s">
        <v>3342</v>
      </c>
      <c r="K61" s="29" t="s">
        <v>3348</v>
      </c>
      <c r="L61" s="29" t="s">
        <v>3115</v>
      </c>
      <c r="M61" s="29" t="s">
        <v>3360</v>
      </c>
      <c r="N61" s="29" t="s">
        <v>3361</v>
      </c>
      <c r="O61" s="29" t="s">
        <v>3362</v>
      </c>
      <c r="P61" s="29" t="s">
        <v>3363</v>
      </c>
      <c r="Q61" s="29" t="s">
        <v>3209</v>
      </c>
      <c r="R61" s="29" t="s">
        <v>3210</v>
      </c>
      <c r="S61" s="29" t="s">
        <v>3098</v>
      </c>
      <c r="T61" s="29"/>
      <c r="U61" s="30">
        <v>1700</v>
      </c>
      <c r="V61" s="30">
        <v>1700</v>
      </c>
      <c r="W61" s="30">
        <v>1700</v>
      </c>
      <c r="X61" s="30">
        <v>1700</v>
      </c>
      <c r="Y61" s="30">
        <v>1700</v>
      </c>
      <c r="Z61" s="30">
        <v>1700</v>
      </c>
      <c r="AA61" s="30">
        <v>1700</v>
      </c>
      <c r="AB61" s="30">
        <v>1700</v>
      </c>
      <c r="AC61" s="30">
        <v>1700</v>
      </c>
      <c r="AD61" s="30">
        <v>1700</v>
      </c>
      <c r="AE61" s="30">
        <v>1700</v>
      </c>
      <c r="AF61" s="30">
        <v>1700</v>
      </c>
    </row>
    <row r="62" spans="1:32" x14ac:dyDescent="0.45">
      <c r="A62" s="29" t="s">
        <v>614</v>
      </c>
      <c r="B62" s="29" t="s">
        <v>3026</v>
      </c>
      <c r="C62" s="29" t="s">
        <v>3211</v>
      </c>
      <c r="D62" s="29" t="s">
        <v>3212</v>
      </c>
      <c r="E62" s="29" t="s">
        <v>3211</v>
      </c>
      <c r="F62" s="29" t="s">
        <v>3340</v>
      </c>
      <c r="G62" s="29" t="s">
        <v>3233</v>
      </c>
      <c r="H62" s="29" t="s">
        <v>3234</v>
      </c>
      <c r="I62" s="29" t="s">
        <v>3341</v>
      </c>
      <c r="J62" s="29" t="s">
        <v>3342</v>
      </c>
      <c r="K62" s="29" t="s">
        <v>3348</v>
      </c>
      <c r="L62" s="29" t="s">
        <v>3115</v>
      </c>
      <c r="M62" s="29" t="s">
        <v>3360</v>
      </c>
      <c r="N62" s="29" t="s">
        <v>3361</v>
      </c>
      <c r="O62" s="29" t="s">
        <v>3364</v>
      </c>
      <c r="P62" s="29" t="s">
        <v>3365</v>
      </c>
      <c r="Q62" s="29" t="s">
        <v>3209</v>
      </c>
      <c r="R62" s="29" t="s">
        <v>3210</v>
      </c>
      <c r="S62" s="29" t="s">
        <v>3098</v>
      </c>
      <c r="T62" s="29"/>
      <c r="U62" s="30">
        <v>400</v>
      </c>
      <c r="V62" s="30">
        <v>400</v>
      </c>
      <c r="W62" s="30">
        <v>400</v>
      </c>
      <c r="X62" s="30">
        <v>400</v>
      </c>
      <c r="Y62" s="30">
        <v>400</v>
      </c>
      <c r="Z62" s="30">
        <v>400</v>
      </c>
      <c r="AA62" s="30">
        <v>400</v>
      </c>
      <c r="AB62" s="30">
        <v>400</v>
      </c>
      <c r="AC62" s="30">
        <v>400</v>
      </c>
      <c r="AD62" s="30">
        <v>400</v>
      </c>
      <c r="AE62" s="30">
        <v>400</v>
      </c>
      <c r="AF62" s="30">
        <v>400</v>
      </c>
    </row>
    <row r="63" spans="1:32" x14ac:dyDescent="0.45">
      <c r="A63" s="29" t="s">
        <v>614</v>
      </c>
      <c r="B63" s="29" t="s">
        <v>3026</v>
      </c>
      <c r="C63" s="29" t="s">
        <v>3211</v>
      </c>
      <c r="D63" s="29" t="s">
        <v>3212</v>
      </c>
      <c r="E63" s="29" t="s">
        <v>3211</v>
      </c>
      <c r="F63" s="29" t="s">
        <v>3340</v>
      </c>
      <c r="G63" s="29" t="s">
        <v>3233</v>
      </c>
      <c r="H63" s="29" t="s">
        <v>3234</v>
      </c>
      <c r="I63" s="29" t="s">
        <v>3341</v>
      </c>
      <c r="J63" s="29" t="s">
        <v>3342</v>
      </c>
      <c r="K63" s="29" t="s">
        <v>3348</v>
      </c>
      <c r="L63" s="29" t="s">
        <v>3115</v>
      </c>
      <c r="M63" s="29" t="s">
        <v>3366</v>
      </c>
      <c r="N63" s="29" t="s">
        <v>3367</v>
      </c>
      <c r="O63" s="29" t="s">
        <v>3368</v>
      </c>
      <c r="P63" s="29" t="s">
        <v>3369</v>
      </c>
      <c r="Q63" s="29" t="s">
        <v>3209</v>
      </c>
      <c r="R63" s="29" t="s">
        <v>3210</v>
      </c>
      <c r="S63" s="29" t="s">
        <v>3098</v>
      </c>
      <c r="T63" s="29"/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134</v>
      </c>
      <c r="AB63" s="30">
        <v>4003</v>
      </c>
      <c r="AC63" s="30">
        <v>0</v>
      </c>
      <c r="AD63" s="30">
        <v>0</v>
      </c>
      <c r="AE63" s="30">
        <v>0</v>
      </c>
      <c r="AF63" s="30">
        <v>0</v>
      </c>
    </row>
    <row r="64" spans="1:32" x14ac:dyDescent="0.45">
      <c r="A64" s="29" t="s">
        <v>614</v>
      </c>
      <c r="B64" s="29" t="s">
        <v>3026</v>
      </c>
      <c r="C64" s="29" t="s">
        <v>3211</v>
      </c>
      <c r="D64" s="29" t="s">
        <v>3212</v>
      </c>
      <c r="E64" s="29" t="s">
        <v>3211</v>
      </c>
      <c r="F64" s="29" t="s">
        <v>3340</v>
      </c>
      <c r="G64" s="29" t="s">
        <v>3233</v>
      </c>
      <c r="H64" s="29" t="s">
        <v>3234</v>
      </c>
      <c r="I64" s="29" t="s">
        <v>3341</v>
      </c>
      <c r="J64" s="29" t="s">
        <v>3342</v>
      </c>
      <c r="K64" s="29" t="s">
        <v>3348</v>
      </c>
      <c r="L64" s="29" t="s">
        <v>3115</v>
      </c>
      <c r="M64" s="29" t="s">
        <v>3366</v>
      </c>
      <c r="N64" s="29" t="s">
        <v>3367</v>
      </c>
      <c r="O64" s="29" t="s">
        <v>3370</v>
      </c>
      <c r="P64" s="29" t="s">
        <v>3371</v>
      </c>
      <c r="Q64" s="29" t="s">
        <v>3209</v>
      </c>
      <c r="R64" s="29" t="s">
        <v>3210</v>
      </c>
      <c r="S64" s="29" t="s">
        <v>3098</v>
      </c>
      <c r="T64" s="29"/>
      <c r="U64" s="30">
        <v>476263.435</v>
      </c>
      <c r="V64" s="30">
        <v>404618.94199999998</v>
      </c>
      <c r="W64" s="30">
        <v>366879.84899999999</v>
      </c>
      <c r="X64" s="30">
        <v>366883.84899999999</v>
      </c>
      <c r="Y64" s="30">
        <v>366881.84899999999</v>
      </c>
      <c r="Z64" s="30">
        <v>367174.95699999999</v>
      </c>
      <c r="AA64" s="30">
        <v>370204.26799999998</v>
      </c>
      <c r="AB64" s="30">
        <v>370215.26799999998</v>
      </c>
      <c r="AC64" s="30">
        <v>347832.26799999998</v>
      </c>
      <c r="AD64" s="30">
        <v>347043.26799999998</v>
      </c>
      <c r="AE64" s="30">
        <v>339559.26799999998</v>
      </c>
      <c r="AF64" s="30">
        <v>345299.89500000002</v>
      </c>
    </row>
    <row r="65" spans="1:32" x14ac:dyDescent="0.45">
      <c r="A65" s="29" t="s">
        <v>614</v>
      </c>
      <c r="B65" s="29" t="s">
        <v>3026</v>
      </c>
      <c r="C65" s="29" t="s">
        <v>3211</v>
      </c>
      <c r="D65" s="29" t="s">
        <v>3212</v>
      </c>
      <c r="E65" s="29" t="s">
        <v>3213</v>
      </c>
      <c r="F65" s="29" t="s">
        <v>982</v>
      </c>
      <c r="G65" s="29" t="s">
        <v>3200</v>
      </c>
      <c r="H65" s="29" t="s">
        <v>3201</v>
      </c>
      <c r="I65" s="29" t="s">
        <v>3226</v>
      </c>
      <c r="J65" s="29" t="s">
        <v>3227</v>
      </c>
      <c r="K65" s="29" t="s">
        <v>3228</v>
      </c>
      <c r="L65" s="29" t="s">
        <v>3111</v>
      </c>
      <c r="M65" s="29" t="s">
        <v>3229</v>
      </c>
      <c r="N65" s="29" t="s">
        <v>3230</v>
      </c>
      <c r="O65" s="29" t="s">
        <v>3231</v>
      </c>
      <c r="P65" s="29" t="s">
        <v>3232</v>
      </c>
      <c r="Q65" s="29" t="s">
        <v>3209</v>
      </c>
      <c r="R65" s="29" t="s">
        <v>3210</v>
      </c>
      <c r="S65" s="29" t="s">
        <v>3098</v>
      </c>
      <c r="T65" s="29"/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360</v>
      </c>
    </row>
    <row r="66" spans="1:32" x14ac:dyDescent="0.45">
      <c r="A66" s="29" t="s">
        <v>800</v>
      </c>
      <c r="B66" s="29" t="s">
        <v>801</v>
      </c>
      <c r="C66" s="29" t="s">
        <v>3299</v>
      </c>
      <c r="D66" s="29" t="s">
        <v>3300</v>
      </c>
      <c r="E66" s="29" t="s">
        <v>3301</v>
      </c>
      <c r="F66" s="29" t="s">
        <v>3302</v>
      </c>
      <c r="G66" s="29" t="s">
        <v>3200</v>
      </c>
      <c r="H66" s="29" t="s">
        <v>3201</v>
      </c>
      <c r="I66" s="29" t="s">
        <v>3202</v>
      </c>
      <c r="J66" s="29" t="s">
        <v>3203</v>
      </c>
      <c r="K66" s="29" t="s">
        <v>3204</v>
      </c>
      <c r="L66" s="29" t="s">
        <v>3109</v>
      </c>
      <c r="M66" s="29" t="s">
        <v>3205</v>
      </c>
      <c r="N66" s="29" t="s">
        <v>3206</v>
      </c>
      <c r="O66" s="29" t="s">
        <v>3207</v>
      </c>
      <c r="P66" s="29" t="s">
        <v>3208</v>
      </c>
      <c r="Q66" s="29" t="s">
        <v>3209</v>
      </c>
      <c r="R66" s="29" t="s">
        <v>3210</v>
      </c>
      <c r="S66" s="29" t="s">
        <v>3098</v>
      </c>
      <c r="T66" s="29"/>
      <c r="U66" s="30">
        <v>3000</v>
      </c>
      <c r="V66" s="30">
        <v>5250</v>
      </c>
      <c r="W66" s="30">
        <v>6600</v>
      </c>
      <c r="X66" s="30">
        <v>3000</v>
      </c>
      <c r="Y66" s="30">
        <v>0</v>
      </c>
      <c r="Z66" s="30">
        <v>0</v>
      </c>
      <c r="AA66" s="30">
        <v>5150</v>
      </c>
      <c r="AB66" s="30">
        <v>200</v>
      </c>
      <c r="AC66" s="30">
        <v>4200</v>
      </c>
      <c r="AD66" s="30">
        <v>4650</v>
      </c>
      <c r="AE66" s="30">
        <v>5250</v>
      </c>
      <c r="AF66" s="30">
        <v>100</v>
      </c>
    </row>
    <row r="67" spans="1:32" x14ac:dyDescent="0.45">
      <c r="A67" s="29" t="s">
        <v>800</v>
      </c>
      <c r="B67" s="29" t="s">
        <v>801</v>
      </c>
      <c r="C67" s="29" t="s">
        <v>3299</v>
      </c>
      <c r="D67" s="29" t="s">
        <v>3300</v>
      </c>
      <c r="E67" s="29" t="s">
        <v>3301</v>
      </c>
      <c r="F67" s="29" t="s">
        <v>3302</v>
      </c>
      <c r="G67" s="29" t="s">
        <v>3233</v>
      </c>
      <c r="H67" s="29" t="s">
        <v>3234</v>
      </c>
      <c r="I67" s="29" t="s">
        <v>3262</v>
      </c>
      <c r="J67" s="29" t="s">
        <v>3263</v>
      </c>
      <c r="K67" s="29" t="s">
        <v>3264</v>
      </c>
      <c r="L67" s="29" t="s">
        <v>3103</v>
      </c>
      <c r="M67" s="29" t="s">
        <v>3265</v>
      </c>
      <c r="N67" s="29" t="s">
        <v>3266</v>
      </c>
      <c r="O67" s="29" t="s">
        <v>3267</v>
      </c>
      <c r="P67" s="29" t="s">
        <v>3268</v>
      </c>
      <c r="Q67" s="29" t="s">
        <v>3209</v>
      </c>
      <c r="R67" s="29" t="s">
        <v>3210</v>
      </c>
      <c r="S67" s="29" t="s">
        <v>3098</v>
      </c>
      <c r="T67" s="29"/>
      <c r="U67" s="30">
        <v>8000</v>
      </c>
      <c r="V67" s="30">
        <v>8000</v>
      </c>
      <c r="W67" s="30">
        <v>8000</v>
      </c>
      <c r="X67" s="30">
        <v>8000</v>
      </c>
      <c r="Y67" s="30">
        <v>8000</v>
      </c>
      <c r="Z67" s="30">
        <v>8000</v>
      </c>
      <c r="AA67" s="30">
        <v>8000</v>
      </c>
      <c r="AB67" s="30">
        <v>8000</v>
      </c>
      <c r="AC67" s="30">
        <v>8000</v>
      </c>
      <c r="AD67" s="30">
        <v>8000</v>
      </c>
      <c r="AE67" s="30">
        <v>8000</v>
      </c>
      <c r="AF67" s="30">
        <v>8000</v>
      </c>
    </row>
    <row r="68" spans="1:32" x14ac:dyDescent="0.45">
      <c r="A68" s="29" t="s">
        <v>800</v>
      </c>
      <c r="B68" s="29" t="s">
        <v>801</v>
      </c>
      <c r="C68" s="29" t="s">
        <v>3299</v>
      </c>
      <c r="D68" s="29" t="s">
        <v>3300</v>
      </c>
      <c r="E68" s="29" t="s">
        <v>3301</v>
      </c>
      <c r="F68" s="29" t="s">
        <v>3302</v>
      </c>
      <c r="G68" s="29" t="s">
        <v>3233</v>
      </c>
      <c r="H68" s="29" t="s">
        <v>3234</v>
      </c>
      <c r="I68" s="29" t="s">
        <v>3262</v>
      </c>
      <c r="J68" s="29" t="s">
        <v>3263</v>
      </c>
      <c r="K68" s="29" t="s">
        <v>3264</v>
      </c>
      <c r="L68" s="29" t="s">
        <v>3103</v>
      </c>
      <c r="M68" s="29" t="s">
        <v>3265</v>
      </c>
      <c r="N68" s="29" t="s">
        <v>3266</v>
      </c>
      <c r="O68" s="29" t="s">
        <v>3269</v>
      </c>
      <c r="P68" s="29" t="s">
        <v>3270</v>
      </c>
      <c r="Q68" s="29" t="s">
        <v>3209</v>
      </c>
      <c r="R68" s="29" t="s">
        <v>3210</v>
      </c>
      <c r="S68" s="29" t="s">
        <v>3098</v>
      </c>
      <c r="T68" s="29"/>
      <c r="U68" s="30">
        <v>273</v>
      </c>
      <c r="V68" s="30">
        <v>117</v>
      </c>
      <c r="W68" s="30">
        <v>351</v>
      </c>
      <c r="X68" s="30">
        <v>507</v>
      </c>
      <c r="Y68" s="30">
        <v>351</v>
      </c>
      <c r="Z68" s="30">
        <v>234</v>
      </c>
      <c r="AA68" s="30">
        <v>117</v>
      </c>
      <c r="AB68" s="30">
        <v>156</v>
      </c>
      <c r="AC68" s="30">
        <v>390</v>
      </c>
      <c r="AD68" s="30">
        <v>390</v>
      </c>
      <c r="AE68" s="30">
        <v>156</v>
      </c>
      <c r="AF68" s="30">
        <v>39</v>
      </c>
    </row>
    <row r="69" spans="1:32" x14ac:dyDescent="0.45">
      <c r="A69" s="29" t="s">
        <v>800</v>
      </c>
      <c r="B69" s="29" t="s">
        <v>801</v>
      </c>
      <c r="C69" s="29" t="s">
        <v>3299</v>
      </c>
      <c r="D69" s="29" t="s">
        <v>3300</v>
      </c>
      <c r="E69" s="29" t="s">
        <v>3301</v>
      </c>
      <c r="F69" s="29" t="s">
        <v>3302</v>
      </c>
      <c r="G69" s="29" t="s">
        <v>3233</v>
      </c>
      <c r="H69" s="29" t="s">
        <v>3234</v>
      </c>
      <c r="I69" s="29" t="s">
        <v>3262</v>
      </c>
      <c r="J69" s="29" t="s">
        <v>3263</v>
      </c>
      <c r="K69" s="29" t="s">
        <v>3264</v>
      </c>
      <c r="L69" s="29" t="s">
        <v>3103</v>
      </c>
      <c r="M69" s="29" t="s">
        <v>3265</v>
      </c>
      <c r="N69" s="29" t="s">
        <v>3266</v>
      </c>
      <c r="O69" s="29" t="s">
        <v>3271</v>
      </c>
      <c r="P69" s="29" t="s">
        <v>3272</v>
      </c>
      <c r="Q69" s="29" t="s">
        <v>3209</v>
      </c>
      <c r="R69" s="29" t="s">
        <v>3210</v>
      </c>
      <c r="S69" s="29" t="s">
        <v>3098</v>
      </c>
      <c r="T69" s="29"/>
      <c r="U69" s="30">
        <v>0</v>
      </c>
      <c r="V69" s="30">
        <v>391</v>
      </c>
      <c r="W69" s="30">
        <v>0</v>
      </c>
      <c r="X69" s="30">
        <v>0</v>
      </c>
      <c r="Y69" s="30">
        <v>0</v>
      </c>
      <c r="Z69" s="30">
        <v>362</v>
      </c>
      <c r="AA69" s="30">
        <v>0</v>
      </c>
      <c r="AB69" s="30">
        <v>0</v>
      </c>
      <c r="AC69" s="30">
        <v>145</v>
      </c>
      <c r="AD69" s="30">
        <v>797</v>
      </c>
      <c r="AE69" s="30">
        <v>0</v>
      </c>
      <c r="AF69" s="30">
        <v>0</v>
      </c>
    </row>
    <row r="70" spans="1:32" x14ac:dyDescent="0.45">
      <c r="A70" s="29" t="s">
        <v>800</v>
      </c>
      <c r="B70" s="29" t="s">
        <v>801</v>
      </c>
      <c r="C70" s="29" t="s">
        <v>3299</v>
      </c>
      <c r="D70" s="29" t="s">
        <v>3300</v>
      </c>
      <c r="E70" s="29" t="s">
        <v>3301</v>
      </c>
      <c r="F70" s="29" t="s">
        <v>3302</v>
      </c>
      <c r="G70" s="29" t="s">
        <v>3233</v>
      </c>
      <c r="H70" s="29" t="s">
        <v>3234</v>
      </c>
      <c r="I70" s="29" t="s">
        <v>3262</v>
      </c>
      <c r="J70" s="29" t="s">
        <v>3263</v>
      </c>
      <c r="K70" s="29" t="s">
        <v>3264</v>
      </c>
      <c r="L70" s="29" t="s">
        <v>3103</v>
      </c>
      <c r="M70" s="29" t="s">
        <v>3265</v>
      </c>
      <c r="N70" s="29" t="s">
        <v>3266</v>
      </c>
      <c r="O70" s="29" t="s">
        <v>3372</v>
      </c>
      <c r="P70" s="29" t="s">
        <v>3373</v>
      </c>
      <c r="Q70" s="29" t="s">
        <v>3209</v>
      </c>
      <c r="R70" s="29" t="s">
        <v>3210</v>
      </c>
      <c r="S70" s="29" t="s">
        <v>3098</v>
      </c>
      <c r="T70" s="29"/>
      <c r="U70" s="30">
        <v>391</v>
      </c>
      <c r="V70" s="30">
        <v>1725</v>
      </c>
      <c r="W70" s="30">
        <v>522</v>
      </c>
      <c r="X70" s="30">
        <v>826</v>
      </c>
      <c r="Y70" s="30">
        <v>449</v>
      </c>
      <c r="Z70" s="30">
        <v>420</v>
      </c>
      <c r="AA70" s="30">
        <v>246</v>
      </c>
      <c r="AB70" s="30">
        <v>72</v>
      </c>
      <c r="AC70" s="30">
        <v>1116</v>
      </c>
      <c r="AD70" s="30">
        <v>130</v>
      </c>
      <c r="AE70" s="30">
        <v>1551</v>
      </c>
      <c r="AF70" s="30">
        <v>72</v>
      </c>
    </row>
    <row r="71" spans="1:32" x14ac:dyDescent="0.45">
      <c r="A71" s="29" t="s">
        <v>800</v>
      </c>
      <c r="B71" s="29" t="s">
        <v>801</v>
      </c>
      <c r="C71" s="29" t="s">
        <v>3299</v>
      </c>
      <c r="D71" s="29" t="s">
        <v>3300</v>
      </c>
      <c r="E71" s="29" t="s">
        <v>3301</v>
      </c>
      <c r="F71" s="29" t="s">
        <v>3302</v>
      </c>
      <c r="G71" s="29" t="s">
        <v>3233</v>
      </c>
      <c r="H71" s="29" t="s">
        <v>3234</v>
      </c>
      <c r="I71" s="29" t="s">
        <v>3262</v>
      </c>
      <c r="J71" s="29" t="s">
        <v>3263</v>
      </c>
      <c r="K71" s="29" t="s">
        <v>3264</v>
      </c>
      <c r="L71" s="29" t="s">
        <v>3103</v>
      </c>
      <c r="M71" s="29" t="s">
        <v>3322</v>
      </c>
      <c r="N71" s="29" t="s">
        <v>3323</v>
      </c>
      <c r="O71" s="29" t="s">
        <v>3324</v>
      </c>
      <c r="P71" s="29" t="s">
        <v>3325</v>
      </c>
      <c r="Q71" s="29" t="s">
        <v>3209</v>
      </c>
      <c r="R71" s="29" t="s">
        <v>3210</v>
      </c>
      <c r="S71" s="29" t="s">
        <v>3098</v>
      </c>
      <c r="T71" s="29"/>
      <c r="U71" s="30">
        <v>2800</v>
      </c>
      <c r="V71" s="30">
        <v>2800</v>
      </c>
      <c r="W71" s="30">
        <v>2800</v>
      </c>
      <c r="X71" s="30">
        <v>2800</v>
      </c>
      <c r="Y71" s="30">
        <v>2800</v>
      </c>
      <c r="Z71" s="30">
        <v>2800</v>
      </c>
      <c r="AA71" s="30">
        <v>2800</v>
      </c>
      <c r="AB71" s="30">
        <v>2800</v>
      </c>
      <c r="AC71" s="30">
        <v>2800</v>
      </c>
      <c r="AD71" s="30">
        <v>2800</v>
      </c>
      <c r="AE71" s="30">
        <v>2800</v>
      </c>
      <c r="AF71" s="30">
        <v>2800</v>
      </c>
    </row>
    <row r="72" spans="1:32" x14ac:dyDescent="0.45">
      <c r="A72" s="29" t="s">
        <v>800</v>
      </c>
      <c r="B72" s="29" t="s">
        <v>801</v>
      </c>
      <c r="C72" s="29" t="s">
        <v>3299</v>
      </c>
      <c r="D72" s="29" t="s">
        <v>3300</v>
      </c>
      <c r="E72" s="29" t="s">
        <v>3301</v>
      </c>
      <c r="F72" s="29" t="s">
        <v>3302</v>
      </c>
      <c r="G72" s="29" t="s">
        <v>3233</v>
      </c>
      <c r="H72" s="29" t="s">
        <v>3234</v>
      </c>
      <c r="I72" s="29" t="s">
        <v>3262</v>
      </c>
      <c r="J72" s="29" t="s">
        <v>3263</v>
      </c>
      <c r="K72" s="29" t="s">
        <v>3264</v>
      </c>
      <c r="L72" s="29" t="s">
        <v>3103</v>
      </c>
      <c r="M72" s="29" t="s">
        <v>3322</v>
      </c>
      <c r="N72" s="29" t="s">
        <v>3323</v>
      </c>
      <c r="O72" s="29" t="s">
        <v>3374</v>
      </c>
      <c r="P72" s="29" t="s">
        <v>3375</v>
      </c>
      <c r="Q72" s="29" t="s">
        <v>3209</v>
      </c>
      <c r="R72" s="29" t="s">
        <v>3210</v>
      </c>
      <c r="S72" s="29" t="s">
        <v>3098</v>
      </c>
      <c r="T72" s="29"/>
      <c r="U72" s="30">
        <v>1000</v>
      </c>
      <c r="V72" s="30">
        <v>1000</v>
      </c>
      <c r="W72" s="30">
        <v>1000</v>
      </c>
      <c r="X72" s="30">
        <v>1000</v>
      </c>
      <c r="Y72" s="30">
        <v>1000</v>
      </c>
      <c r="Z72" s="30">
        <v>1000</v>
      </c>
      <c r="AA72" s="30">
        <v>1000</v>
      </c>
      <c r="AB72" s="30">
        <v>1000</v>
      </c>
      <c r="AC72" s="30">
        <v>1000</v>
      </c>
      <c r="AD72" s="30">
        <v>1000</v>
      </c>
      <c r="AE72" s="30">
        <v>1000</v>
      </c>
      <c r="AF72" s="30">
        <v>1000</v>
      </c>
    </row>
    <row r="73" spans="1:32" x14ac:dyDescent="0.45">
      <c r="A73" s="29" t="s">
        <v>800</v>
      </c>
      <c r="B73" s="29" t="s">
        <v>801</v>
      </c>
      <c r="C73" s="29" t="s">
        <v>3299</v>
      </c>
      <c r="D73" s="29" t="s">
        <v>3300</v>
      </c>
      <c r="E73" s="29" t="s">
        <v>3301</v>
      </c>
      <c r="F73" s="29" t="s">
        <v>3302</v>
      </c>
      <c r="G73" s="29" t="s">
        <v>3233</v>
      </c>
      <c r="H73" s="29" t="s">
        <v>3234</v>
      </c>
      <c r="I73" s="29" t="s">
        <v>3275</v>
      </c>
      <c r="J73" s="29" t="s">
        <v>3276</v>
      </c>
      <c r="K73" s="29" t="s">
        <v>3282</v>
      </c>
      <c r="L73" s="29" t="s">
        <v>3112</v>
      </c>
      <c r="M73" s="29" t="s">
        <v>3283</v>
      </c>
      <c r="N73" s="29" t="s">
        <v>3284</v>
      </c>
      <c r="O73" s="29" t="s">
        <v>3376</v>
      </c>
      <c r="P73" s="29" t="s">
        <v>3377</v>
      </c>
      <c r="Q73" s="29" t="s">
        <v>3209</v>
      </c>
      <c r="R73" s="29" t="s">
        <v>3210</v>
      </c>
      <c r="S73" s="29" t="s">
        <v>3098</v>
      </c>
      <c r="T73" s="29"/>
      <c r="U73" s="30">
        <v>28500</v>
      </c>
      <c r="V73" s="30">
        <v>28500</v>
      </c>
      <c r="W73" s="30">
        <v>28500</v>
      </c>
      <c r="X73" s="30">
        <v>28500</v>
      </c>
      <c r="Y73" s="30">
        <v>28500</v>
      </c>
      <c r="Z73" s="30">
        <v>28500</v>
      </c>
      <c r="AA73" s="30">
        <v>28500</v>
      </c>
      <c r="AB73" s="30">
        <v>28500</v>
      </c>
      <c r="AC73" s="30">
        <v>28500</v>
      </c>
      <c r="AD73" s="30">
        <v>28500</v>
      </c>
      <c r="AE73" s="30">
        <v>28500</v>
      </c>
      <c r="AF73" s="30">
        <v>28500</v>
      </c>
    </row>
    <row r="74" spans="1:32" x14ac:dyDescent="0.45">
      <c r="A74" s="29" t="s">
        <v>465</v>
      </c>
      <c r="B74" s="29" t="s">
        <v>466</v>
      </c>
      <c r="C74" s="29" t="s">
        <v>3299</v>
      </c>
      <c r="D74" s="29" t="s">
        <v>3300</v>
      </c>
      <c r="E74" s="29" t="s">
        <v>3320</v>
      </c>
      <c r="F74" s="29" t="s">
        <v>3321</v>
      </c>
      <c r="G74" s="29" t="s">
        <v>3200</v>
      </c>
      <c r="H74" s="29" t="s">
        <v>3201</v>
      </c>
      <c r="I74" s="29" t="s">
        <v>3202</v>
      </c>
      <c r="J74" s="29" t="s">
        <v>3203</v>
      </c>
      <c r="K74" s="29" t="s">
        <v>3204</v>
      </c>
      <c r="L74" s="29" t="s">
        <v>3109</v>
      </c>
      <c r="M74" s="29" t="s">
        <v>3378</v>
      </c>
      <c r="N74" s="29" t="s">
        <v>3379</v>
      </c>
      <c r="O74" s="29" t="s">
        <v>3380</v>
      </c>
      <c r="P74" s="29" t="s">
        <v>3381</v>
      </c>
      <c r="Q74" s="29" t="s">
        <v>3209</v>
      </c>
      <c r="R74" s="29" t="s">
        <v>3210</v>
      </c>
      <c r="S74" s="29" t="s">
        <v>3098</v>
      </c>
      <c r="T74" s="29"/>
      <c r="U74" s="30">
        <v>4650</v>
      </c>
      <c r="V74" s="30">
        <v>4650</v>
      </c>
      <c r="W74" s="30">
        <v>4650</v>
      </c>
      <c r="X74" s="30">
        <v>4650</v>
      </c>
      <c r="Y74" s="30">
        <v>4650</v>
      </c>
      <c r="Z74" s="30">
        <v>4650</v>
      </c>
      <c r="AA74" s="30">
        <v>4650</v>
      </c>
      <c r="AB74" s="30">
        <v>4650</v>
      </c>
      <c r="AC74" s="30">
        <v>4650</v>
      </c>
      <c r="AD74" s="30">
        <v>4650</v>
      </c>
      <c r="AE74" s="30">
        <v>0</v>
      </c>
      <c r="AF74" s="30">
        <v>0</v>
      </c>
    </row>
    <row r="75" spans="1:32" x14ac:dyDescent="0.45">
      <c r="A75" s="29" t="s">
        <v>465</v>
      </c>
      <c r="B75" s="29" t="s">
        <v>466</v>
      </c>
      <c r="C75" s="29" t="s">
        <v>3299</v>
      </c>
      <c r="D75" s="29" t="s">
        <v>3300</v>
      </c>
      <c r="E75" s="29" t="s">
        <v>3320</v>
      </c>
      <c r="F75" s="29" t="s">
        <v>3321</v>
      </c>
      <c r="G75" s="29" t="s">
        <v>3200</v>
      </c>
      <c r="H75" s="29" t="s">
        <v>3201</v>
      </c>
      <c r="I75" s="29" t="s">
        <v>3202</v>
      </c>
      <c r="J75" s="29" t="s">
        <v>3203</v>
      </c>
      <c r="K75" s="29" t="s">
        <v>3221</v>
      </c>
      <c r="L75" s="29" t="s">
        <v>3113</v>
      </c>
      <c r="M75" s="29" t="s">
        <v>3222</v>
      </c>
      <c r="N75" s="29" t="s">
        <v>3223</v>
      </c>
      <c r="O75" s="29" t="s">
        <v>3224</v>
      </c>
      <c r="P75" s="29" t="s">
        <v>3225</v>
      </c>
      <c r="Q75" s="29" t="s">
        <v>3209</v>
      </c>
      <c r="R75" s="29" t="s">
        <v>3210</v>
      </c>
      <c r="S75" s="29" t="s">
        <v>3098</v>
      </c>
      <c r="T75" s="29"/>
      <c r="U75" s="30">
        <v>31266</v>
      </c>
      <c r="V75" s="30">
        <v>29703</v>
      </c>
      <c r="W75" s="30">
        <v>27738</v>
      </c>
      <c r="X75" s="30">
        <v>30465</v>
      </c>
      <c r="Y75" s="30">
        <v>20222</v>
      </c>
      <c r="Z75" s="30">
        <v>26412</v>
      </c>
      <c r="AA75" s="30">
        <v>24404</v>
      </c>
      <c r="AB75" s="30">
        <v>21235</v>
      </c>
      <c r="AC75" s="30">
        <v>28694</v>
      </c>
      <c r="AD75" s="30">
        <v>26885</v>
      </c>
      <c r="AE75" s="30">
        <v>25303</v>
      </c>
      <c r="AF75" s="30">
        <v>32918</v>
      </c>
    </row>
    <row r="76" spans="1:32" x14ac:dyDescent="0.45">
      <c r="A76" s="29" t="s">
        <v>465</v>
      </c>
      <c r="B76" s="29" t="s">
        <v>466</v>
      </c>
      <c r="C76" s="29" t="s">
        <v>3299</v>
      </c>
      <c r="D76" s="29" t="s">
        <v>3300</v>
      </c>
      <c r="E76" s="29" t="s">
        <v>3320</v>
      </c>
      <c r="F76" s="29" t="s">
        <v>3321</v>
      </c>
      <c r="G76" s="29" t="s">
        <v>3200</v>
      </c>
      <c r="H76" s="29" t="s">
        <v>3201</v>
      </c>
      <c r="I76" s="29" t="s">
        <v>3202</v>
      </c>
      <c r="J76" s="29" t="s">
        <v>3203</v>
      </c>
      <c r="K76" s="29" t="s">
        <v>3221</v>
      </c>
      <c r="L76" s="29" t="s">
        <v>3113</v>
      </c>
      <c r="M76" s="29" t="s">
        <v>3222</v>
      </c>
      <c r="N76" s="29" t="s">
        <v>3223</v>
      </c>
      <c r="O76" s="29" t="s">
        <v>3224</v>
      </c>
      <c r="P76" s="29" t="s">
        <v>3225</v>
      </c>
      <c r="Q76" s="29" t="s">
        <v>3209</v>
      </c>
      <c r="R76" s="29" t="s">
        <v>3098</v>
      </c>
      <c r="S76" s="29" t="s">
        <v>3098</v>
      </c>
      <c r="T76" s="29"/>
      <c r="U76" s="30">
        <v>0</v>
      </c>
      <c r="V76" s="30">
        <v>1424</v>
      </c>
      <c r="W76" s="30">
        <v>8000</v>
      </c>
      <c r="X76" s="30">
        <v>8000</v>
      </c>
      <c r="Y76" s="30">
        <v>8000</v>
      </c>
      <c r="Z76" s="30">
        <v>8000</v>
      </c>
      <c r="AA76" s="30">
        <v>8000</v>
      </c>
      <c r="AB76" s="30">
        <v>8000</v>
      </c>
      <c r="AC76" s="30">
        <v>8000</v>
      </c>
      <c r="AD76" s="30">
        <v>8000</v>
      </c>
      <c r="AE76" s="30">
        <v>8000</v>
      </c>
      <c r="AF76" s="30">
        <v>8000</v>
      </c>
    </row>
    <row r="77" spans="1:32" x14ac:dyDescent="0.45">
      <c r="A77" s="29" t="s">
        <v>465</v>
      </c>
      <c r="B77" s="29" t="s">
        <v>466</v>
      </c>
      <c r="C77" s="29" t="s">
        <v>3299</v>
      </c>
      <c r="D77" s="29" t="s">
        <v>3300</v>
      </c>
      <c r="E77" s="29" t="s">
        <v>3320</v>
      </c>
      <c r="F77" s="29" t="s">
        <v>3321</v>
      </c>
      <c r="G77" s="29" t="s">
        <v>3233</v>
      </c>
      <c r="H77" s="29" t="s">
        <v>3234</v>
      </c>
      <c r="I77" s="29" t="s">
        <v>3262</v>
      </c>
      <c r="J77" s="29" t="s">
        <v>3263</v>
      </c>
      <c r="K77" s="29" t="s">
        <v>3264</v>
      </c>
      <c r="L77" s="29" t="s">
        <v>3103</v>
      </c>
      <c r="M77" s="29" t="s">
        <v>3265</v>
      </c>
      <c r="N77" s="29" t="s">
        <v>3266</v>
      </c>
      <c r="O77" s="29" t="s">
        <v>3267</v>
      </c>
      <c r="P77" s="29" t="s">
        <v>3268</v>
      </c>
      <c r="Q77" s="29" t="s">
        <v>3209</v>
      </c>
      <c r="R77" s="29" t="s">
        <v>3210</v>
      </c>
      <c r="S77" s="29" t="s">
        <v>3098</v>
      </c>
      <c r="T77" s="29"/>
      <c r="U77" s="30">
        <v>10800</v>
      </c>
      <c r="V77" s="30">
        <v>10800</v>
      </c>
      <c r="W77" s="30">
        <v>6156</v>
      </c>
      <c r="X77" s="30">
        <v>3600</v>
      </c>
      <c r="Y77" s="30">
        <v>3600</v>
      </c>
      <c r="Z77" s="30">
        <v>3600</v>
      </c>
      <c r="AA77" s="30">
        <v>3600</v>
      </c>
      <c r="AB77" s="30">
        <v>3600</v>
      </c>
      <c r="AC77" s="30">
        <v>3600</v>
      </c>
      <c r="AD77" s="30">
        <v>3600</v>
      </c>
      <c r="AE77" s="30">
        <v>3600</v>
      </c>
      <c r="AF77" s="30">
        <v>3600</v>
      </c>
    </row>
    <row r="78" spans="1:32" x14ac:dyDescent="0.45">
      <c r="A78" s="29" t="s">
        <v>465</v>
      </c>
      <c r="B78" s="29" t="s">
        <v>466</v>
      </c>
      <c r="C78" s="29" t="s">
        <v>3299</v>
      </c>
      <c r="D78" s="29" t="s">
        <v>3300</v>
      </c>
      <c r="E78" s="29" t="s">
        <v>3320</v>
      </c>
      <c r="F78" s="29" t="s">
        <v>3321</v>
      </c>
      <c r="G78" s="29" t="s">
        <v>3233</v>
      </c>
      <c r="H78" s="29" t="s">
        <v>3234</v>
      </c>
      <c r="I78" s="29" t="s">
        <v>3262</v>
      </c>
      <c r="J78" s="29" t="s">
        <v>3263</v>
      </c>
      <c r="K78" s="29" t="s">
        <v>3264</v>
      </c>
      <c r="L78" s="29" t="s">
        <v>3103</v>
      </c>
      <c r="M78" s="29" t="s">
        <v>3265</v>
      </c>
      <c r="N78" s="29" t="s">
        <v>3266</v>
      </c>
      <c r="O78" s="29" t="s">
        <v>3269</v>
      </c>
      <c r="P78" s="29" t="s">
        <v>3270</v>
      </c>
      <c r="Q78" s="29" t="s">
        <v>3209</v>
      </c>
      <c r="R78" s="29" t="s">
        <v>3210</v>
      </c>
      <c r="S78" s="29" t="s">
        <v>3098</v>
      </c>
      <c r="T78" s="29"/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39</v>
      </c>
      <c r="AC78" s="30">
        <v>0</v>
      </c>
      <c r="AD78" s="30">
        <v>0</v>
      </c>
      <c r="AE78" s="30">
        <v>0</v>
      </c>
      <c r="AF78" s="30">
        <v>0</v>
      </c>
    </row>
    <row r="79" spans="1:32" x14ac:dyDescent="0.45">
      <c r="A79" s="29" t="s">
        <v>465</v>
      </c>
      <c r="B79" s="29" t="s">
        <v>466</v>
      </c>
      <c r="C79" s="29" t="s">
        <v>3299</v>
      </c>
      <c r="D79" s="29" t="s">
        <v>3300</v>
      </c>
      <c r="E79" s="29" t="s">
        <v>3320</v>
      </c>
      <c r="F79" s="29" t="s">
        <v>3321</v>
      </c>
      <c r="G79" s="29" t="s">
        <v>3233</v>
      </c>
      <c r="H79" s="29" t="s">
        <v>3234</v>
      </c>
      <c r="I79" s="29" t="s">
        <v>3262</v>
      </c>
      <c r="J79" s="29" t="s">
        <v>3263</v>
      </c>
      <c r="K79" s="29" t="s">
        <v>3264</v>
      </c>
      <c r="L79" s="29" t="s">
        <v>3103</v>
      </c>
      <c r="M79" s="29" t="s">
        <v>3265</v>
      </c>
      <c r="N79" s="29" t="s">
        <v>3266</v>
      </c>
      <c r="O79" s="29" t="s">
        <v>3271</v>
      </c>
      <c r="P79" s="29" t="s">
        <v>3272</v>
      </c>
      <c r="Q79" s="29" t="s">
        <v>3209</v>
      </c>
      <c r="R79" s="29" t="s">
        <v>3210</v>
      </c>
      <c r="S79" s="29" t="s">
        <v>3098</v>
      </c>
      <c r="T79" s="29"/>
      <c r="U79" s="30">
        <v>87</v>
      </c>
      <c r="V79" s="30">
        <v>333</v>
      </c>
      <c r="W79" s="30">
        <v>87</v>
      </c>
      <c r="X79" s="30">
        <v>87</v>
      </c>
      <c r="Y79" s="30">
        <v>101</v>
      </c>
      <c r="Z79" s="30">
        <v>101</v>
      </c>
      <c r="AA79" s="30">
        <v>159</v>
      </c>
      <c r="AB79" s="30">
        <v>116</v>
      </c>
      <c r="AC79" s="30">
        <v>116</v>
      </c>
      <c r="AD79" s="30">
        <v>275</v>
      </c>
      <c r="AE79" s="30">
        <v>188</v>
      </c>
      <c r="AF79" s="30">
        <v>174</v>
      </c>
    </row>
    <row r="80" spans="1:32" x14ac:dyDescent="0.45">
      <c r="A80" s="29" t="s">
        <v>465</v>
      </c>
      <c r="B80" s="29" t="s">
        <v>466</v>
      </c>
      <c r="C80" s="29" t="s">
        <v>3299</v>
      </c>
      <c r="D80" s="29" t="s">
        <v>3300</v>
      </c>
      <c r="E80" s="29" t="s">
        <v>3320</v>
      </c>
      <c r="F80" s="29" t="s">
        <v>3321</v>
      </c>
      <c r="G80" s="29" t="s">
        <v>3233</v>
      </c>
      <c r="H80" s="29" t="s">
        <v>3234</v>
      </c>
      <c r="I80" s="29" t="s">
        <v>3262</v>
      </c>
      <c r="J80" s="29" t="s">
        <v>3263</v>
      </c>
      <c r="K80" s="29" t="s">
        <v>3264</v>
      </c>
      <c r="L80" s="29" t="s">
        <v>3103</v>
      </c>
      <c r="M80" s="29" t="s">
        <v>3265</v>
      </c>
      <c r="N80" s="29" t="s">
        <v>3266</v>
      </c>
      <c r="O80" s="29" t="s">
        <v>3273</v>
      </c>
      <c r="P80" s="29" t="s">
        <v>3274</v>
      </c>
      <c r="Q80" s="29" t="s">
        <v>3209</v>
      </c>
      <c r="R80" s="29" t="s">
        <v>3210</v>
      </c>
      <c r="S80" s="29" t="s">
        <v>3098</v>
      </c>
      <c r="T80" s="29"/>
      <c r="U80" s="30">
        <v>39</v>
      </c>
      <c r="V80" s="30">
        <v>78</v>
      </c>
      <c r="W80" s="30">
        <v>0</v>
      </c>
      <c r="X80" s="30">
        <v>0</v>
      </c>
      <c r="Y80" s="30">
        <v>0</v>
      </c>
      <c r="Z80" s="30">
        <v>0</v>
      </c>
      <c r="AA80" s="30">
        <v>156</v>
      </c>
      <c r="AB80" s="30">
        <v>117</v>
      </c>
      <c r="AC80" s="30">
        <v>39</v>
      </c>
      <c r="AD80" s="30">
        <v>195</v>
      </c>
      <c r="AE80" s="30">
        <v>0</v>
      </c>
      <c r="AF80" s="30">
        <v>78</v>
      </c>
    </row>
    <row r="81" spans="1:32" x14ac:dyDescent="0.45">
      <c r="A81" s="29" t="s">
        <v>465</v>
      </c>
      <c r="B81" s="29" t="s">
        <v>466</v>
      </c>
      <c r="C81" s="29" t="s">
        <v>3299</v>
      </c>
      <c r="D81" s="29" t="s">
        <v>3300</v>
      </c>
      <c r="E81" s="29" t="s">
        <v>3320</v>
      </c>
      <c r="F81" s="29" t="s">
        <v>3321</v>
      </c>
      <c r="G81" s="29" t="s">
        <v>3233</v>
      </c>
      <c r="H81" s="29" t="s">
        <v>3234</v>
      </c>
      <c r="I81" s="29" t="s">
        <v>3275</v>
      </c>
      <c r="J81" s="29" t="s">
        <v>3276</v>
      </c>
      <c r="K81" s="29" t="s">
        <v>3277</v>
      </c>
      <c r="L81" s="29" t="s">
        <v>3100</v>
      </c>
      <c r="M81" s="29" t="s">
        <v>3278</v>
      </c>
      <c r="N81" s="29" t="s">
        <v>3279</v>
      </c>
      <c r="O81" s="29" t="s">
        <v>3280</v>
      </c>
      <c r="P81" s="29" t="s">
        <v>3281</v>
      </c>
      <c r="Q81" s="29" t="s">
        <v>3249</v>
      </c>
      <c r="R81" s="29" t="s">
        <v>3210</v>
      </c>
      <c r="S81" s="29" t="s">
        <v>3098</v>
      </c>
      <c r="T81" s="29"/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</row>
    <row r="82" spans="1:32" x14ac:dyDescent="0.45">
      <c r="A82" s="29" t="s">
        <v>465</v>
      </c>
      <c r="B82" s="29" t="s">
        <v>466</v>
      </c>
      <c r="C82" s="29" t="s">
        <v>3299</v>
      </c>
      <c r="D82" s="29" t="s">
        <v>3300</v>
      </c>
      <c r="E82" s="29" t="s">
        <v>3320</v>
      </c>
      <c r="F82" s="29" t="s">
        <v>3321</v>
      </c>
      <c r="G82" s="29" t="s">
        <v>3233</v>
      </c>
      <c r="H82" s="29" t="s">
        <v>3234</v>
      </c>
      <c r="I82" s="29" t="s">
        <v>3275</v>
      </c>
      <c r="J82" s="29" t="s">
        <v>3276</v>
      </c>
      <c r="K82" s="29" t="s">
        <v>3277</v>
      </c>
      <c r="L82" s="29" t="s">
        <v>3100</v>
      </c>
      <c r="M82" s="29" t="s">
        <v>3278</v>
      </c>
      <c r="N82" s="29" t="s">
        <v>3279</v>
      </c>
      <c r="O82" s="29" t="s">
        <v>3280</v>
      </c>
      <c r="P82" s="29" t="s">
        <v>3281</v>
      </c>
      <c r="Q82" s="29" t="s">
        <v>3209</v>
      </c>
      <c r="R82" s="29" t="s">
        <v>3210</v>
      </c>
      <c r="S82" s="29" t="s">
        <v>3098</v>
      </c>
      <c r="T82" s="29"/>
      <c r="U82" s="30">
        <v>0</v>
      </c>
      <c r="V82" s="30">
        <v>0</v>
      </c>
      <c r="W82" s="30">
        <v>0</v>
      </c>
      <c r="X82" s="30">
        <v>0</v>
      </c>
      <c r="Y82" s="30">
        <v>70113</v>
      </c>
      <c r="Z82" s="30">
        <v>94500</v>
      </c>
      <c r="AA82" s="30">
        <v>94500</v>
      </c>
      <c r="AB82" s="30">
        <v>94500</v>
      </c>
      <c r="AC82" s="30">
        <v>94500</v>
      </c>
      <c r="AD82" s="30">
        <v>94500</v>
      </c>
      <c r="AE82" s="30">
        <v>94500</v>
      </c>
      <c r="AF82" s="30">
        <v>94500</v>
      </c>
    </row>
    <row r="83" spans="1:32" x14ac:dyDescent="0.45">
      <c r="A83" s="29" t="s">
        <v>465</v>
      </c>
      <c r="B83" s="29" t="s">
        <v>466</v>
      </c>
      <c r="C83" s="29" t="s">
        <v>3299</v>
      </c>
      <c r="D83" s="29" t="s">
        <v>3300</v>
      </c>
      <c r="E83" s="29" t="s">
        <v>3320</v>
      </c>
      <c r="F83" s="29" t="s">
        <v>3321</v>
      </c>
      <c r="G83" s="29" t="s">
        <v>3233</v>
      </c>
      <c r="H83" s="29" t="s">
        <v>3234</v>
      </c>
      <c r="I83" s="29" t="s">
        <v>3275</v>
      </c>
      <c r="J83" s="29" t="s">
        <v>3276</v>
      </c>
      <c r="K83" s="29" t="s">
        <v>3282</v>
      </c>
      <c r="L83" s="29" t="s">
        <v>3112</v>
      </c>
      <c r="M83" s="29" t="s">
        <v>3283</v>
      </c>
      <c r="N83" s="29" t="s">
        <v>3284</v>
      </c>
      <c r="O83" s="29" t="s">
        <v>3382</v>
      </c>
      <c r="P83" s="29" t="s">
        <v>3383</v>
      </c>
      <c r="Q83" s="29" t="s">
        <v>3209</v>
      </c>
      <c r="R83" s="29" t="s">
        <v>3210</v>
      </c>
      <c r="S83" s="29" t="s">
        <v>3098</v>
      </c>
      <c r="T83" s="29"/>
      <c r="U83" s="30">
        <v>51840</v>
      </c>
      <c r="V83" s="30">
        <v>51840</v>
      </c>
      <c r="W83" s="30">
        <v>51840</v>
      </c>
      <c r="X83" s="30">
        <v>51840</v>
      </c>
      <c r="Y83" s="30">
        <v>13378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</row>
    <row r="84" spans="1:32" x14ac:dyDescent="0.45">
      <c r="A84" s="29" t="s">
        <v>465</v>
      </c>
      <c r="B84" s="29" t="s">
        <v>466</v>
      </c>
      <c r="C84" s="29" t="s">
        <v>3299</v>
      </c>
      <c r="D84" s="29" t="s">
        <v>3300</v>
      </c>
      <c r="E84" s="29" t="s">
        <v>3320</v>
      </c>
      <c r="F84" s="29" t="s">
        <v>3321</v>
      </c>
      <c r="G84" s="29" t="s">
        <v>3233</v>
      </c>
      <c r="H84" s="29" t="s">
        <v>3234</v>
      </c>
      <c r="I84" s="29" t="s">
        <v>3275</v>
      </c>
      <c r="J84" s="29" t="s">
        <v>3276</v>
      </c>
      <c r="K84" s="29" t="s">
        <v>3282</v>
      </c>
      <c r="L84" s="29" t="s">
        <v>3112</v>
      </c>
      <c r="M84" s="29" t="s">
        <v>3283</v>
      </c>
      <c r="N84" s="29" t="s">
        <v>3284</v>
      </c>
      <c r="O84" s="29" t="s">
        <v>3384</v>
      </c>
      <c r="P84" s="29" t="s">
        <v>3385</v>
      </c>
      <c r="Q84" s="29" t="s">
        <v>3209</v>
      </c>
      <c r="R84" s="29" t="s">
        <v>3210</v>
      </c>
      <c r="S84" s="29" t="s">
        <v>3098</v>
      </c>
      <c r="T84" s="29"/>
      <c r="U84" s="30">
        <v>22950</v>
      </c>
      <c r="V84" s="30">
        <v>22950</v>
      </c>
      <c r="W84" s="30">
        <v>22950</v>
      </c>
      <c r="X84" s="30">
        <v>22950</v>
      </c>
      <c r="Y84" s="30">
        <v>5923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</row>
    <row r="85" spans="1:32" x14ac:dyDescent="0.45">
      <c r="A85" s="29" t="s">
        <v>465</v>
      </c>
      <c r="B85" s="29" t="s">
        <v>466</v>
      </c>
      <c r="C85" s="29" t="s">
        <v>3299</v>
      </c>
      <c r="D85" s="29" t="s">
        <v>3300</v>
      </c>
      <c r="E85" s="29" t="s">
        <v>3386</v>
      </c>
      <c r="F85" s="29" t="s">
        <v>3387</v>
      </c>
      <c r="G85" s="29" t="s">
        <v>3233</v>
      </c>
      <c r="H85" s="29" t="s">
        <v>3234</v>
      </c>
      <c r="I85" s="29" t="s">
        <v>3275</v>
      </c>
      <c r="J85" s="29" t="s">
        <v>3276</v>
      </c>
      <c r="K85" s="29" t="s">
        <v>3282</v>
      </c>
      <c r="L85" s="29" t="s">
        <v>3112</v>
      </c>
      <c r="M85" s="29" t="s">
        <v>3283</v>
      </c>
      <c r="N85" s="29" t="s">
        <v>3284</v>
      </c>
      <c r="O85" s="29" t="s">
        <v>3285</v>
      </c>
      <c r="P85" s="29" t="s">
        <v>3286</v>
      </c>
      <c r="Q85" s="29" t="s">
        <v>3209</v>
      </c>
      <c r="R85" s="29" t="s">
        <v>3210</v>
      </c>
      <c r="S85" s="29" t="s">
        <v>3098</v>
      </c>
      <c r="T85" s="29"/>
      <c r="U85" s="30">
        <v>20000</v>
      </c>
      <c r="V85" s="30">
        <v>20000</v>
      </c>
      <c r="W85" s="30">
        <v>20000</v>
      </c>
      <c r="X85" s="30">
        <v>20000</v>
      </c>
      <c r="Y85" s="30">
        <v>20000</v>
      </c>
      <c r="Z85" s="30">
        <v>20000</v>
      </c>
      <c r="AA85" s="30">
        <v>20000</v>
      </c>
      <c r="AB85" s="30">
        <v>20000</v>
      </c>
      <c r="AC85" s="30">
        <v>20000</v>
      </c>
      <c r="AD85" s="30">
        <v>20000</v>
      </c>
      <c r="AE85" s="30">
        <v>20000</v>
      </c>
      <c r="AF85" s="30">
        <v>20000</v>
      </c>
    </row>
    <row r="86" spans="1:32" x14ac:dyDescent="0.45">
      <c r="A86" s="29" t="s">
        <v>465</v>
      </c>
      <c r="B86" s="29" t="s">
        <v>466</v>
      </c>
      <c r="C86" s="29" t="s">
        <v>3211</v>
      </c>
      <c r="D86" s="29" t="s">
        <v>3212</v>
      </c>
      <c r="E86" s="29" t="s">
        <v>3211</v>
      </c>
      <c r="F86" s="29" t="s">
        <v>3340</v>
      </c>
      <c r="G86" s="29" t="s">
        <v>3200</v>
      </c>
      <c r="H86" s="29" t="s">
        <v>3201</v>
      </c>
      <c r="I86" s="29" t="s">
        <v>3226</v>
      </c>
      <c r="J86" s="29" t="s">
        <v>3227</v>
      </c>
      <c r="K86" s="29" t="s">
        <v>3228</v>
      </c>
      <c r="L86" s="29" t="s">
        <v>3111</v>
      </c>
      <c r="M86" s="29" t="s">
        <v>3229</v>
      </c>
      <c r="N86" s="29" t="s">
        <v>3230</v>
      </c>
      <c r="O86" s="29" t="s">
        <v>3231</v>
      </c>
      <c r="P86" s="29" t="s">
        <v>3232</v>
      </c>
      <c r="Q86" s="29" t="s">
        <v>3209</v>
      </c>
      <c r="R86" s="29" t="s">
        <v>3210</v>
      </c>
      <c r="S86" s="29" t="s">
        <v>3098</v>
      </c>
      <c r="T86" s="29"/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</row>
    <row r="87" spans="1:32" x14ac:dyDescent="0.45">
      <c r="A87" s="29" t="s">
        <v>465</v>
      </c>
      <c r="B87" s="29" t="s">
        <v>466</v>
      </c>
      <c r="C87" s="29" t="s">
        <v>3292</v>
      </c>
      <c r="D87" s="29" t="s">
        <v>3293</v>
      </c>
      <c r="E87" s="29" t="s">
        <v>3388</v>
      </c>
      <c r="F87" s="29" t="s">
        <v>3389</v>
      </c>
      <c r="G87" s="29" t="s">
        <v>3200</v>
      </c>
      <c r="H87" s="29" t="s">
        <v>3201</v>
      </c>
      <c r="I87" s="29" t="s">
        <v>3202</v>
      </c>
      <c r="J87" s="29" t="s">
        <v>3203</v>
      </c>
      <c r="K87" s="29" t="s">
        <v>3204</v>
      </c>
      <c r="L87" s="29" t="s">
        <v>3109</v>
      </c>
      <c r="M87" s="29" t="s">
        <v>3205</v>
      </c>
      <c r="N87" s="29" t="s">
        <v>3206</v>
      </c>
      <c r="O87" s="29" t="s">
        <v>3390</v>
      </c>
      <c r="P87" s="29" t="s">
        <v>3391</v>
      </c>
      <c r="Q87" s="29" t="s">
        <v>3209</v>
      </c>
      <c r="R87" s="29" t="s">
        <v>3210</v>
      </c>
      <c r="S87" s="29" t="s">
        <v>3098</v>
      </c>
      <c r="T87" s="29"/>
      <c r="U87" s="30">
        <v>5232</v>
      </c>
      <c r="V87" s="30">
        <v>3494</v>
      </c>
      <c r="W87" s="30">
        <v>2619</v>
      </c>
      <c r="X87" s="30">
        <v>2065</v>
      </c>
      <c r="Y87" s="30">
        <v>2134</v>
      </c>
      <c r="Z87" s="30">
        <v>3171</v>
      </c>
      <c r="AA87" s="30">
        <v>1604</v>
      </c>
      <c r="AB87" s="30">
        <v>559</v>
      </c>
      <c r="AC87" s="30">
        <v>3203</v>
      </c>
      <c r="AD87" s="30">
        <v>1556</v>
      </c>
      <c r="AE87" s="30">
        <v>1598</v>
      </c>
      <c r="AF87" s="30">
        <v>3235</v>
      </c>
    </row>
    <row r="88" spans="1:32" x14ac:dyDescent="0.45">
      <c r="A88" s="29" t="s">
        <v>470</v>
      </c>
      <c r="B88" s="29" t="s">
        <v>471</v>
      </c>
      <c r="C88" s="29" t="s">
        <v>3196</v>
      </c>
      <c r="D88" s="29" t="s">
        <v>3197</v>
      </c>
      <c r="E88" s="29" t="s">
        <v>3198</v>
      </c>
      <c r="F88" s="29" t="s">
        <v>3199</v>
      </c>
      <c r="G88" s="29" t="s">
        <v>3200</v>
      </c>
      <c r="H88" s="29" t="s">
        <v>3201</v>
      </c>
      <c r="I88" s="29" t="s">
        <v>3202</v>
      </c>
      <c r="J88" s="29" t="s">
        <v>3203</v>
      </c>
      <c r="K88" s="29" t="s">
        <v>3204</v>
      </c>
      <c r="L88" s="29" t="s">
        <v>3109</v>
      </c>
      <c r="M88" s="29" t="s">
        <v>3205</v>
      </c>
      <c r="N88" s="29" t="s">
        <v>3206</v>
      </c>
      <c r="O88" s="29" t="s">
        <v>3214</v>
      </c>
      <c r="P88" s="29" t="s">
        <v>3215</v>
      </c>
      <c r="Q88" s="29" t="s">
        <v>3209</v>
      </c>
      <c r="R88" s="29" t="s">
        <v>3210</v>
      </c>
      <c r="S88" s="29" t="s">
        <v>3098</v>
      </c>
      <c r="T88" s="29"/>
      <c r="U88" s="30">
        <v>0</v>
      </c>
      <c r="V88" s="30">
        <v>250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</row>
    <row r="89" spans="1:32" x14ac:dyDescent="0.45">
      <c r="A89" s="29" t="s">
        <v>470</v>
      </c>
      <c r="B89" s="29" t="s">
        <v>471</v>
      </c>
      <c r="C89" s="29" t="s">
        <v>3196</v>
      </c>
      <c r="D89" s="29" t="s">
        <v>3197</v>
      </c>
      <c r="E89" s="29" t="s">
        <v>3198</v>
      </c>
      <c r="F89" s="29" t="s">
        <v>3199</v>
      </c>
      <c r="G89" s="29" t="s">
        <v>3200</v>
      </c>
      <c r="H89" s="29" t="s">
        <v>3201</v>
      </c>
      <c r="I89" s="29" t="s">
        <v>3202</v>
      </c>
      <c r="J89" s="29" t="s">
        <v>3203</v>
      </c>
      <c r="K89" s="29" t="s">
        <v>3204</v>
      </c>
      <c r="L89" s="29" t="s">
        <v>3109</v>
      </c>
      <c r="M89" s="29" t="s">
        <v>3205</v>
      </c>
      <c r="N89" s="29" t="s">
        <v>3206</v>
      </c>
      <c r="O89" s="29" t="s">
        <v>3392</v>
      </c>
      <c r="P89" s="29" t="s">
        <v>3393</v>
      </c>
      <c r="Q89" s="29" t="s">
        <v>3209</v>
      </c>
      <c r="R89" s="29" t="s">
        <v>3210</v>
      </c>
      <c r="S89" s="29" t="s">
        <v>3098</v>
      </c>
      <c r="T89" s="29"/>
      <c r="U89" s="30">
        <v>2000</v>
      </c>
      <c r="V89" s="30">
        <v>2000</v>
      </c>
      <c r="W89" s="30">
        <v>2000</v>
      </c>
      <c r="X89" s="30">
        <v>2000</v>
      </c>
      <c r="Y89" s="30">
        <v>2000</v>
      </c>
      <c r="Z89" s="30">
        <v>2000</v>
      </c>
      <c r="AA89" s="30">
        <v>2000</v>
      </c>
      <c r="AB89" s="30">
        <v>2000</v>
      </c>
      <c r="AC89" s="30">
        <v>2000</v>
      </c>
      <c r="AD89" s="30">
        <v>2000</v>
      </c>
      <c r="AE89" s="30">
        <v>2000</v>
      </c>
      <c r="AF89" s="30">
        <v>2000</v>
      </c>
    </row>
    <row r="90" spans="1:32" x14ac:dyDescent="0.45">
      <c r="A90" s="29" t="s">
        <v>470</v>
      </c>
      <c r="B90" s="29" t="s">
        <v>471</v>
      </c>
      <c r="C90" s="29" t="s">
        <v>3196</v>
      </c>
      <c r="D90" s="29" t="s">
        <v>3197</v>
      </c>
      <c r="E90" s="29" t="s">
        <v>3198</v>
      </c>
      <c r="F90" s="29" t="s">
        <v>3199</v>
      </c>
      <c r="G90" s="29" t="s">
        <v>3200</v>
      </c>
      <c r="H90" s="29" t="s">
        <v>3201</v>
      </c>
      <c r="I90" s="29" t="s">
        <v>3226</v>
      </c>
      <c r="J90" s="29" t="s">
        <v>3227</v>
      </c>
      <c r="K90" s="29" t="s">
        <v>3228</v>
      </c>
      <c r="L90" s="29" t="s">
        <v>3111</v>
      </c>
      <c r="M90" s="29" t="s">
        <v>3295</v>
      </c>
      <c r="N90" s="29" t="s">
        <v>3296</v>
      </c>
      <c r="O90" s="29" t="s">
        <v>3297</v>
      </c>
      <c r="P90" s="29" t="s">
        <v>3298</v>
      </c>
      <c r="Q90" s="29" t="s">
        <v>3209</v>
      </c>
      <c r="R90" s="29" t="s">
        <v>3210</v>
      </c>
      <c r="S90" s="29" t="s">
        <v>3098</v>
      </c>
      <c r="T90" s="29"/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</row>
    <row r="91" spans="1:32" x14ac:dyDescent="0.45">
      <c r="A91" s="29" t="s">
        <v>470</v>
      </c>
      <c r="B91" s="29" t="s">
        <v>471</v>
      </c>
      <c r="C91" s="29" t="s">
        <v>3394</v>
      </c>
      <c r="D91" s="29" t="s">
        <v>3395</v>
      </c>
      <c r="E91" s="29" t="s">
        <v>3396</v>
      </c>
      <c r="F91" s="29" t="s">
        <v>3397</v>
      </c>
      <c r="G91" s="29" t="s">
        <v>3200</v>
      </c>
      <c r="H91" s="29" t="s">
        <v>3201</v>
      </c>
      <c r="I91" s="29" t="s">
        <v>3202</v>
      </c>
      <c r="J91" s="29" t="s">
        <v>3203</v>
      </c>
      <c r="K91" s="29" t="s">
        <v>3204</v>
      </c>
      <c r="L91" s="29" t="s">
        <v>3109</v>
      </c>
      <c r="M91" s="29" t="s">
        <v>3205</v>
      </c>
      <c r="N91" s="29" t="s">
        <v>3206</v>
      </c>
      <c r="O91" s="29" t="s">
        <v>3214</v>
      </c>
      <c r="P91" s="29" t="s">
        <v>3215</v>
      </c>
      <c r="Q91" s="29" t="s">
        <v>3209</v>
      </c>
      <c r="R91" s="29" t="s">
        <v>3210</v>
      </c>
      <c r="S91" s="29" t="s">
        <v>3098</v>
      </c>
      <c r="T91" s="29"/>
      <c r="U91" s="30">
        <v>200</v>
      </c>
      <c r="V91" s="30">
        <v>0</v>
      </c>
      <c r="W91" s="30">
        <v>250</v>
      </c>
      <c r="X91" s="30">
        <v>450</v>
      </c>
      <c r="Y91" s="30">
        <v>250</v>
      </c>
      <c r="Z91" s="30">
        <v>300</v>
      </c>
      <c r="AA91" s="30">
        <v>550</v>
      </c>
      <c r="AB91" s="30">
        <v>300</v>
      </c>
      <c r="AC91" s="30">
        <v>450</v>
      </c>
      <c r="AD91" s="30">
        <v>300</v>
      </c>
      <c r="AE91" s="30">
        <v>350</v>
      </c>
      <c r="AF91" s="30">
        <v>350</v>
      </c>
    </row>
    <row r="92" spans="1:32" x14ac:dyDescent="0.45">
      <c r="A92" s="29" t="s">
        <v>470</v>
      </c>
      <c r="B92" s="29" t="s">
        <v>471</v>
      </c>
      <c r="C92" s="29" t="s">
        <v>3394</v>
      </c>
      <c r="D92" s="29" t="s">
        <v>3395</v>
      </c>
      <c r="E92" s="29" t="s">
        <v>3396</v>
      </c>
      <c r="F92" s="29" t="s">
        <v>3397</v>
      </c>
      <c r="G92" s="29" t="s">
        <v>3200</v>
      </c>
      <c r="H92" s="29" t="s">
        <v>3201</v>
      </c>
      <c r="I92" s="29" t="s">
        <v>3226</v>
      </c>
      <c r="J92" s="29" t="s">
        <v>3227</v>
      </c>
      <c r="K92" s="29" t="s">
        <v>3228</v>
      </c>
      <c r="L92" s="29" t="s">
        <v>3111</v>
      </c>
      <c r="M92" s="29" t="s">
        <v>3229</v>
      </c>
      <c r="N92" s="29" t="s">
        <v>3230</v>
      </c>
      <c r="O92" s="29" t="s">
        <v>3231</v>
      </c>
      <c r="P92" s="29" t="s">
        <v>3232</v>
      </c>
      <c r="Q92" s="29" t="s">
        <v>3209</v>
      </c>
      <c r="R92" s="29" t="s">
        <v>3210</v>
      </c>
      <c r="S92" s="29" t="s">
        <v>3098</v>
      </c>
      <c r="T92" s="29"/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</row>
    <row r="93" spans="1:32" x14ac:dyDescent="0.45">
      <c r="A93" s="29" t="s">
        <v>470</v>
      </c>
      <c r="B93" s="29" t="s">
        <v>471</v>
      </c>
      <c r="C93" s="29" t="s">
        <v>3394</v>
      </c>
      <c r="D93" s="29" t="s">
        <v>3395</v>
      </c>
      <c r="E93" s="29" t="s">
        <v>3396</v>
      </c>
      <c r="F93" s="29" t="s">
        <v>3397</v>
      </c>
      <c r="G93" s="29" t="s">
        <v>3200</v>
      </c>
      <c r="H93" s="29" t="s">
        <v>3201</v>
      </c>
      <c r="I93" s="29" t="s">
        <v>3226</v>
      </c>
      <c r="J93" s="29" t="s">
        <v>3227</v>
      </c>
      <c r="K93" s="29" t="s">
        <v>3228</v>
      </c>
      <c r="L93" s="29" t="s">
        <v>3111</v>
      </c>
      <c r="M93" s="29" t="s">
        <v>3295</v>
      </c>
      <c r="N93" s="29" t="s">
        <v>3296</v>
      </c>
      <c r="O93" s="29" t="s">
        <v>3297</v>
      </c>
      <c r="P93" s="29" t="s">
        <v>3298</v>
      </c>
      <c r="Q93" s="29" t="s">
        <v>3209</v>
      </c>
      <c r="R93" s="29" t="s">
        <v>3210</v>
      </c>
      <c r="S93" s="29" t="s">
        <v>3098</v>
      </c>
      <c r="T93" s="29"/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</row>
    <row r="94" spans="1:32" x14ac:dyDescent="0.45">
      <c r="A94" s="29" t="s">
        <v>470</v>
      </c>
      <c r="B94" s="29" t="s">
        <v>471</v>
      </c>
      <c r="C94" s="29" t="s">
        <v>3299</v>
      </c>
      <c r="D94" s="29" t="s">
        <v>3300</v>
      </c>
      <c r="E94" s="29" t="s">
        <v>3320</v>
      </c>
      <c r="F94" s="29" t="s">
        <v>3321</v>
      </c>
      <c r="G94" s="29" t="s">
        <v>3200</v>
      </c>
      <c r="H94" s="29" t="s">
        <v>3201</v>
      </c>
      <c r="I94" s="29" t="s">
        <v>3202</v>
      </c>
      <c r="J94" s="29" t="s">
        <v>3203</v>
      </c>
      <c r="K94" s="29" t="s">
        <v>3204</v>
      </c>
      <c r="L94" s="29" t="s">
        <v>3109</v>
      </c>
      <c r="M94" s="29" t="s">
        <v>3378</v>
      </c>
      <c r="N94" s="29" t="s">
        <v>3379</v>
      </c>
      <c r="O94" s="29" t="s">
        <v>3380</v>
      </c>
      <c r="P94" s="29" t="s">
        <v>3381</v>
      </c>
      <c r="Q94" s="29" t="s">
        <v>3209</v>
      </c>
      <c r="R94" s="29" t="s">
        <v>3210</v>
      </c>
      <c r="S94" s="29" t="s">
        <v>3098</v>
      </c>
      <c r="T94" s="29"/>
      <c r="U94" s="30">
        <v>6970</v>
      </c>
      <c r="V94" s="30">
        <v>6970</v>
      </c>
      <c r="W94" s="30">
        <v>6970</v>
      </c>
      <c r="X94" s="30">
        <v>6970</v>
      </c>
      <c r="Y94" s="30">
        <v>6970</v>
      </c>
      <c r="Z94" s="30">
        <v>6970</v>
      </c>
      <c r="AA94" s="30">
        <v>6970</v>
      </c>
      <c r="AB94" s="30">
        <v>6970</v>
      </c>
      <c r="AC94" s="30">
        <v>6970</v>
      </c>
      <c r="AD94" s="30">
        <v>6970</v>
      </c>
      <c r="AE94" s="30">
        <v>0</v>
      </c>
      <c r="AF94" s="30">
        <v>0</v>
      </c>
    </row>
    <row r="95" spans="1:32" x14ac:dyDescent="0.45">
      <c r="A95" s="29" t="s">
        <v>470</v>
      </c>
      <c r="B95" s="29" t="s">
        <v>471</v>
      </c>
      <c r="C95" s="29" t="s">
        <v>3211</v>
      </c>
      <c r="D95" s="29" t="s">
        <v>3212</v>
      </c>
      <c r="E95" s="29" t="s">
        <v>3211</v>
      </c>
      <c r="F95" s="29" t="s">
        <v>3340</v>
      </c>
      <c r="G95" s="29" t="s">
        <v>3233</v>
      </c>
      <c r="H95" s="29" t="s">
        <v>3234</v>
      </c>
      <c r="I95" s="29" t="s">
        <v>3341</v>
      </c>
      <c r="J95" s="29" t="s">
        <v>3342</v>
      </c>
      <c r="K95" s="29" t="s">
        <v>3343</v>
      </c>
      <c r="L95" s="29" t="s">
        <v>3119</v>
      </c>
      <c r="M95" s="29" t="s">
        <v>3398</v>
      </c>
      <c r="N95" s="29" t="s">
        <v>3399</v>
      </c>
      <c r="O95" s="29" t="s">
        <v>3400</v>
      </c>
      <c r="P95" s="29" t="s">
        <v>3399</v>
      </c>
      <c r="Q95" s="29" t="s">
        <v>3209</v>
      </c>
      <c r="R95" s="29" t="s">
        <v>3210</v>
      </c>
      <c r="S95" s="29" t="s">
        <v>3098</v>
      </c>
      <c r="T95" s="29"/>
      <c r="U95" s="30">
        <v>0</v>
      </c>
      <c r="V95" s="30">
        <v>0</v>
      </c>
      <c r="W95" s="30">
        <v>0</v>
      </c>
      <c r="X95" s="30">
        <v>0</v>
      </c>
      <c r="Y95" s="30">
        <v>795</v>
      </c>
      <c r="Z95" s="30">
        <v>0</v>
      </c>
      <c r="AA95" s="30">
        <v>794</v>
      </c>
      <c r="AB95" s="30">
        <v>810</v>
      </c>
      <c r="AC95" s="30">
        <v>810</v>
      </c>
      <c r="AD95" s="30">
        <v>810</v>
      </c>
      <c r="AE95" s="30">
        <v>392</v>
      </c>
      <c r="AF95" s="30">
        <v>0</v>
      </c>
    </row>
    <row r="96" spans="1:32" x14ac:dyDescent="0.45">
      <c r="A96" s="29" t="s">
        <v>470</v>
      </c>
      <c r="B96" s="29" t="s">
        <v>471</v>
      </c>
      <c r="C96" s="29" t="s">
        <v>3211</v>
      </c>
      <c r="D96" s="29" t="s">
        <v>3212</v>
      </c>
      <c r="E96" s="29" t="s">
        <v>3213</v>
      </c>
      <c r="F96" s="29" t="s">
        <v>982</v>
      </c>
      <c r="G96" s="29" t="s">
        <v>3200</v>
      </c>
      <c r="H96" s="29" t="s">
        <v>3201</v>
      </c>
      <c r="I96" s="29" t="s">
        <v>3202</v>
      </c>
      <c r="J96" s="29" t="s">
        <v>3203</v>
      </c>
      <c r="K96" s="29" t="s">
        <v>3204</v>
      </c>
      <c r="L96" s="29" t="s">
        <v>3109</v>
      </c>
      <c r="M96" s="29" t="s">
        <v>3205</v>
      </c>
      <c r="N96" s="29" t="s">
        <v>3206</v>
      </c>
      <c r="O96" s="29" t="s">
        <v>3214</v>
      </c>
      <c r="P96" s="29" t="s">
        <v>3215</v>
      </c>
      <c r="Q96" s="29" t="s">
        <v>3209</v>
      </c>
      <c r="R96" s="29" t="s">
        <v>3210</v>
      </c>
      <c r="S96" s="29" t="s">
        <v>3098</v>
      </c>
      <c r="T96" s="29"/>
      <c r="U96" s="30">
        <v>0</v>
      </c>
      <c r="V96" s="30">
        <v>0</v>
      </c>
      <c r="W96" s="30">
        <v>0</v>
      </c>
      <c r="X96" s="30">
        <v>0</v>
      </c>
      <c r="Y96" s="30">
        <v>50</v>
      </c>
      <c r="Z96" s="30">
        <v>0</v>
      </c>
      <c r="AA96" s="30">
        <v>0</v>
      </c>
      <c r="AB96" s="30">
        <v>0</v>
      </c>
      <c r="AC96" s="30">
        <v>0</v>
      </c>
      <c r="AD96" s="30">
        <v>50</v>
      </c>
      <c r="AE96" s="30">
        <v>300</v>
      </c>
      <c r="AF96" s="30">
        <v>50</v>
      </c>
    </row>
    <row r="97" spans="1:32" x14ac:dyDescent="0.45">
      <c r="A97" s="29" t="s">
        <v>470</v>
      </c>
      <c r="B97" s="29" t="s">
        <v>471</v>
      </c>
      <c r="C97" s="29" t="s">
        <v>3211</v>
      </c>
      <c r="D97" s="29" t="s">
        <v>3212</v>
      </c>
      <c r="E97" s="29" t="s">
        <v>3213</v>
      </c>
      <c r="F97" s="29" t="s">
        <v>982</v>
      </c>
      <c r="G97" s="29" t="s">
        <v>3200</v>
      </c>
      <c r="H97" s="29" t="s">
        <v>3201</v>
      </c>
      <c r="I97" s="29" t="s">
        <v>3202</v>
      </c>
      <c r="J97" s="29" t="s">
        <v>3203</v>
      </c>
      <c r="K97" s="29" t="s">
        <v>3221</v>
      </c>
      <c r="L97" s="29" t="s">
        <v>3113</v>
      </c>
      <c r="M97" s="29" t="s">
        <v>3303</v>
      </c>
      <c r="N97" s="29" t="s">
        <v>3304</v>
      </c>
      <c r="O97" s="29" t="s">
        <v>3305</v>
      </c>
      <c r="P97" s="29" t="s">
        <v>3306</v>
      </c>
      <c r="Q97" s="29" t="s">
        <v>3209</v>
      </c>
      <c r="R97" s="29" t="s">
        <v>3210</v>
      </c>
      <c r="S97" s="29" t="s">
        <v>3098</v>
      </c>
      <c r="T97" s="29"/>
      <c r="U97" s="30">
        <v>10096</v>
      </c>
      <c r="V97" s="30">
        <v>9902</v>
      </c>
      <c r="W97" s="30">
        <v>10867</v>
      </c>
      <c r="X97" s="30">
        <v>12516</v>
      </c>
      <c r="Y97" s="30">
        <v>12439</v>
      </c>
      <c r="Z97" s="30">
        <v>11295</v>
      </c>
      <c r="AA97" s="30">
        <v>10192</v>
      </c>
      <c r="AB97" s="30">
        <v>9740</v>
      </c>
      <c r="AC97" s="30">
        <v>14318</v>
      </c>
      <c r="AD97" s="30">
        <v>10404</v>
      </c>
      <c r="AE97" s="30">
        <v>11281</v>
      </c>
      <c r="AF97" s="30">
        <v>11930</v>
      </c>
    </row>
    <row r="98" spans="1:32" x14ac:dyDescent="0.45">
      <c r="A98" s="29" t="s">
        <v>470</v>
      </c>
      <c r="B98" s="29" t="s">
        <v>471</v>
      </c>
      <c r="C98" s="29" t="s">
        <v>3211</v>
      </c>
      <c r="D98" s="29" t="s">
        <v>3212</v>
      </c>
      <c r="E98" s="29" t="s">
        <v>3213</v>
      </c>
      <c r="F98" s="29" t="s">
        <v>982</v>
      </c>
      <c r="G98" s="29" t="s">
        <v>3200</v>
      </c>
      <c r="H98" s="29" t="s">
        <v>3201</v>
      </c>
      <c r="I98" s="29" t="s">
        <v>3202</v>
      </c>
      <c r="J98" s="29" t="s">
        <v>3203</v>
      </c>
      <c r="K98" s="29" t="s">
        <v>3221</v>
      </c>
      <c r="L98" s="29" t="s">
        <v>3113</v>
      </c>
      <c r="M98" s="29" t="s">
        <v>3303</v>
      </c>
      <c r="N98" s="29" t="s">
        <v>3304</v>
      </c>
      <c r="O98" s="29" t="s">
        <v>3305</v>
      </c>
      <c r="P98" s="29" t="s">
        <v>3306</v>
      </c>
      <c r="Q98" s="29" t="s">
        <v>3209</v>
      </c>
      <c r="R98" s="29" t="s">
        <v>3098</v>
      </c>
      <c r="S98" s="29" t="s">
        <v>3098</v>
      </c>
      <c r="T98" s="29"/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10966</v>
      </c>
      <c r="AA98" s="30">
        <v>11272</v>
      </c>
      <c r="AB98" s="30">
        <v>11272</v>
      </c>
      <c r="AC98" s="30">
        <v>11272</v>
      </c>
      <c r="AD98" s="30">
        <v>11272</v>
      </c>
      <c r="AE98" s="30">
        <v>29293</v>
      </c>
      <c r="AF98" s="30">
        <v>11272</v>
      </c>
    </row>
    <row r="99" spans="1:32" x14ac:dyDescent="0.45">
      <c r="A99" s="29" t="s">
        <v>470</v>
      </c>
      <c r="B99" s="29" t="s">
        <v>471</v>
      </c>
      <c r="C99" s="29" t="s">
        <v>3211</v>
      </c>
      <c r="D99" s="29" t="s">
        <v>3212</v>
      </c>
      <c r="E99" s="29" t="s">
        <v>3213</v>
      </c>
      <c r="F99" s="29" t="s">
        <v>982</v>
      </c>
      <c r="G99" s="29" t="s">
        <v>3200</v>
      </c>
      <c r="H99" s="29" t="s">
        <v>3201</v>
      </c>
      <c r="I99" s="29" t="s">
        <v>3202</v>
      </c>
      <c r="J99" s="29" t="s">
        <v>3203</v>
      </c>
      <c r="K99" s="29" t="s">
        <v>3221</v>
      </c>
      <c r="L99" s="29" t="s">
        <v>3113</v>
      </c>
      <c r="M99" s="29" t="s">
        <v>3222</v>
      </c>
      <c r="N99" s="29" t="s">
        <v>3223</v>
      </c>
      <c r="O99" s="29" t="s">
        <v>3224</v>
      </c>
      <c r="P99" s="29" t="s">
        <v>3225</v>
      </c>
      <c r="Q99" s="29" t="s">
        <v>3209</v>
      </c>
      <c r="R99" s="29" t="s">
        <v>3210</v>
      </c>
      <c r="S99" s="29" t="s">
        <v>3098</v>
      </c>
      <c r="T99" s="29"/>
      <c r="U99" s="30">
        <v>275836</v>
      </c>
      <c r="V99" s="30">
        <v>226801</v>
      </c>
      <c r="W99" s="30">
        <v>234005</v>
      </c>
      <c r="X99" s="30">
        <v>228469</v>
      </c>
      <c r="Y99" s="30">
        <v>223267</v>
      </c>
      <c r="Z99" s="30">
        <v>213972</v>
      </c>
      <c r="AA99" s="30">
        <v>236710</v>
      </c>
      <c r="AB99" s="30">
        <v>230765</v>
      </c>
      <c r="AC99" s="30">
        <v>224428</v>
      </c>
      <c r="AD99" s="30">
        <v>227440</v>
      </c>
      <c r="AE99" s="30">
        <v>242274</v>
      </c>
      <c r="AF99" s="30">
        <v>246476</v>
      </c>
    </row>
    <row r="100" spans="1:32" x14ac:dyDescent="0.45">
      <c r="A100" s="29" t="s">
        <v>470</v>
      </c>
      <c r="B100" s="29" t="s">
        <v>471</v>
      </c>
      <c r="C100" s="29" t="s">
        <v>3211</v>
      </c>
      <c r="D100" s="29" t="s">
        <v>3212</v>
      </c>
      <c r="E100" s="29" t="s">
        <v>3213</v>
      </c>
      <c r="F100" s="29" t="s">
        <v>982</v>
      </c>
      <c r="G100" s="29" t="s">
        <v>3200</v>
      </c>
      <c r="H100" s="29" t="s">
        <v>3201</v>
      </c>
      <c r="I100" s="29" t="s">
        <v>3202</v>
      </c>
      <c r="J100" s="29" t="s">
        <v>3203</v>
      </c>
      <c r="K100" s="29" t="s">
        <v>3401</v>
      </c>
      <c r="L100" s="29" t="s">
        <v>3402</v>
      </c>
      <c r="M100" s="29" t="s">
        <v>3403</v>
      </c>
      <c r="N100" s="29" t="s">
        <v>3404</v>
      </c>
      <c r="O100" s="29" t="s">
        <v>3405</v>
      </c>
      <c r="P100" s="29" t="s">
        <v>3406</v>
      </c>
      <c r="Q100" s="29" t="s">
        <v>3209</v>
      </c>
      <c r="R100" s="29" t="s">
        <v>3210</v>
      </c>
      <c r="S100" s="29" t="s">
        <v>3098</v>
      </c>
      <c r="T100" s="29"/>
      <c r="U100" s="30">
        <v>98000</v>
      </c>
      <c r="V100" s="30">
        <v>98000</v>
      </c>
      <c r="W100" s="30">
        <v>98000</v>
      </c>
      <c r="X100" s="30">
        <v>98000</v>
      </c>
      <c r="Y100" s="30">
        <v>98000</v>
      </c>
      <c r="Z100" s="30">
        <v>98000</v>
      </c>
      <c r="AA100" s="30">
        <v>98000</v>
      </c>
      <c r="AB100" s="30">
        <v>98000</v>
      </c>
      <c r="AC100" s="30">
        <v>98000</v>
      </c>
      <c r="AD100" s="30">
        <v>98000</v>
      </c>
      <c r="AE100" s="30">
        <v>98000</v>
      </c>
      <c r="AF100" s="30">
        <v>98000</v>
      </c>
    </row>
    <row r="101" spans="1:32" x14ac:dyDescent="0.45">
      <c r="A101" s="29" t="s">
        <v>470</v>
      </c>
      <c r="B101" s="29" t="s">
        <v>471</v>
      </c>
      <c r="C101" s="29" t="s">
        <v>3211</v>
      </c>
      <c r="D101" s="29" t="s">
        <v>3212</v>
      </c>
      <c r="E101" s="29" t="s">
        <v>3213</v>
      </c>
      <c r="F101" s="29" t="s">
        <v>982</v>
      </c>
      <c r="G101" s="29" t="s">
        <v>3200</v>
      </c>
      <c r="H101" s="29" t="s">
        <v>3201</v>
      </c>
      <c r="I101" s="29" t="s">
        <v>3202</v>
      </c>
      <c r="J101" s="29" t="s">
        <v>3203</v>
      </c>
      <c r="K101" s="29" t="s">
        <v>3401</v>
      </c>
      <c r="L101" s="29" t="s">
        <v>3402</v>
      </c>
      <c r="M101" s="29" t="s">
        <v>3403</v>
      </c>
      <c r="N101" s="29" t="s">
        <v>3404</v>
      </c>
      <c r="O101" s="29" t="s">
        <v>3407</v>
      </c>
      <c r="P101" s="29" t="s">
        <v>3408</v>
      </c>
      <c r="Q101" s="29" t="s">
        <v>3209</v>
      </c>
      <c r="R101" s="29" t="s">
        <v>3210</v>
      </c>
      <c r="S101" s="29" t="s">
        <v>3098</v>
      </c>
      <c r="T101" s="29"/>
      <c r="U101" s="30">
        <v>299801</v>
      </c>
      <c r="V101" s="30">
        <v>299721</v>
      </c>
      <c r="W101" s="30">
        <v>299334</v>
      </c>
      <c r="X101" s="30">
        <v>299260</v>
      </c>
      <c r="Y101" s="30">
        <v>298920</v>
      </c>
      <c r="Z101" s="30">
        <v>298312</v>
      </c>
      <c r="AA101" s="30">
        <v>298714</v>
      </c>
      <c r="AB101" s="30">
        <v>299314</v>
      </c>
      <c r="AC101" s="30">
        <v>299366</v>
      </c>
      <c r="AD101" s="30">
        <v>299881</v>
      </c>
      <c r="AE101" s="30">
        <v>299624</v>
      </c>
      <c r="AF101" s="30">
        <v>299537</v>
      </c>
    </row>
    <row r="102" spans="1:32" x14ac:dyDescent="0.45">
      <c r="A102" s="29" t="s">
        <v>470</v>
      </c>
      <c r="B102" s="29" t="s">
        <v>471</v>
      </c>
      <c r="C102" s="29" t="s">
        <v>3211</v>
      </c>
      <c r="D102" s="29" t="s">
        <v>3212</v>
      </c>
      <c r="E102" s="29" t="s">
        <v>3213</v>
      </c>
      <c r="F102" s="29" t="s">
        <v>982</v>
      </c>
      <c r="G102" s="29" t="s">
        <v>3200</v>
      </c>
      <c r="H102" s="29" t="s">
        <v>3201</v>
      </c>
      <c r="I102" s="29" t="s">
        <v>3226</v>
      </c>
      <c r="J102" s="29" t="s">
        <v>3227</v>
      </c>
      <c r="K102" s="29" t="s">
        <v>3228</v>
      </c>
      <c r="L102" s="29" t="s">
        <v>3111</v>
      </c>
      <c r="M102" s="29" t="s">
        <v>3409</v>
      </c>
      <c r="N102" s="29" t="s">
        <v>3410</v>
      </c>
      <c r="O102" s="29" t="s">
        <v>3411</v>
      </c>
      <c r="P102" s="29" t="s">
        <v>3412</v>
      </c>
      <c r="Q102" s="29" t="s">
        <v>3209</v>
      </c>
      <c r="R102" s="29" t="s">
        <v>3210</v>
      </c>
      <c r="S102" s="29" t="s">
        <v>3098</v>
      </c>
      <c r="T102" s="29"/>
      <c r="U102" s="30">
        <v>8000</v>
      </c>
      <c r="V102" s="30">
        <v>8000</v>
      </c>
      <c r="W102" s="30">
        <v>8000</v>
      </c>
      <c r="X102" s="30">
        <v>8000</v>
      </c>
      <c r="Y102" s="30">
        <v>8000</v>
      </c>
      <c r="Z102" s="30">
        <v>1066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</row>
    <row r="103" spans="1:32" x14ac:dyDescent="0.45">
      <c r="A103" s="29" t="s">
        <v>470</v>
      </c>
      <c r="B103" s="29" t="s">
        <v>471</v>
      </c>
      <c r="C103" s="29" t="s">
        <v>3211</v>
      </c>
      <c r="D103" s="29" t="s">
        <v>3212</v>
      </c>
      <c r="E103" s="29" t="s">
        <v>3213</v>
      </c>
      <c r="F103" s="29" t="s">
        <v>982</v>
      </c>
      <c r="G103" s="29" t="s">
        <v>3200</v>
      </c>
      <c r="H103" s="29" t="s">
        <v>3201</v>
      </c>
      <c r="I103" s="29" t="s">
        <v>3226</v>
      </c>
      <c r="J103" s="29" t="s">
        <v>3227</v>
      </c>
      <c r="K103" s="29" t="s">
        <v>3228</v>
      </c>
      <c r="L103" s="29" t="s">
        <v>3111</v>
      </c>
      <c r="M103" s="29" t="s">
        <v>3229</v>
      </c>
      <c r="N103" s="29" t="s">
        <v>3230</v>
      </c>
      <c r="O103" s="29" t="s">
        <v>3231</v>
      </c>
      <c r="P103" s="29" t="s">
        <v>3232</v>
      </c>
      <c r="Q103" s="29" t="s">
        <v>3209</v>
      </c>
      <c r="R103" s="29" t="s">
        <v>3210</v>
      </c>
      <c r="S103" s="29" t="s">
        <v>3098</v>
      </c>
      <c r="T103" s="29"/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349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</row>
    <row r="104" spans="1:32" x14ac:dyDescent="0.45">
      <c r="A104" s="29" t="s">
        <v>470</v>
      </c>
      <c r="B104" s="29" t="s">
        <v>471</v>
      </c>
      <c r="C104" s="29" t="s">
        <v>3211</v>
      </c>
      <c r="D104" s="29" t="s">
        <v>3212</v>
      </c>
      <c r="E104" s="29" t="s">
        <v>3213</v>
      </c>
      <c r="F104" s="29" t="s">
        <v>982</v>
      </c>
      <c r="G104" s="29" t="s">
        <v>3200</v>
      </c>
      <c r="H104" s="29" t="s">
        <v>3201</v>
      </c>
      <c r="I104" s="29" t="s">
        <v>3226</v>
      </c>
      <c r="J104" s="29" t="s">
        <v>3227</v>
      </c>
      <c r="K104" s="29" t="s">
        <v>3228</v>
      </c>
      <c r="L104" s="29" t="s">
        <v>3111</v>
      </c>
      <c r="M104" s="29" t="s">
        <v>3295</v>
      </c>
      <c r="N104" s="29" t="s">
        <v>3296</v>
      </c>
      <c r="O104" s="29" t="s">
        <v>3297</v>
      </c>
      <c r="P104" s="29" t="s">
        <v>3298</v>
      </c>
      <c r="Q104" s="29" t="s">
        <v>3209</v>
      </c>
      <c r="R104" s="29" t="s">
        <v>3210</v>
      </c>
      <c r="S104" s="29" t="s">
        <v>3098</v>
      </c>
      <c r="T104" s="29"/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30">
        <v>0</v>
      </c>
    </row>
    <row r="105" spans="1:32" x14ac:dyDescent="0.45">
      <c r="A105" s="29" t="s">
        <v>470</v>
      </c>
      <c r="B105" s="29" t="s">
        <v>471</v>
      </c>
      <c r="C105" s="29" t="s">
        <v>3211</v>
      </c>
      <c r="D105" s="29" t="s">
        <v>3212</v>
      </c>
      <c r="E105" s="29" t="s">
        <v>3213</v>
      </c>
      <c r="F105" s="29" t="s">
        <v>982</v>
      </c>
      <c r="G105" s="29" t="s">
        <v>3233</v>
      </c>
      <c r="H105" s="29" t="s">
        <v>3234</v>
      </c>
      <c r="I105" s="29" t="s">
        <v>3235</v>
      </c>
      <c r="J105" s="29" t="s">
        <v>3236</v>
      </c>
      <c r="K105" s="29" t="s">
        <v>3237</v>
      </c>
      <c r="L105" s="29" t="s">
        <v>3107</v>
      </c>
      <c r="M105" s="29" t="s">
        <v>3413</v>
      </c>
      <c r="N105" s="29" t="s">
        <v>3414</v>
      </c>
      <c r="O105" s="29" t="s">
        <v>3415</v>
      </c>
      <c r="P105" s="29" t="s">
        <v>3414</v>
      </c>
      <c r="Q105" s="29" t="s">
        <v>3209</v>
      </c>
      <c r="R105" s="29" t="s">
        <v>3210</v>
      </c>
      <c r="S105" s="29" t="s">
        <v>3098</v>
      </c>
      <c r="T105" s="29"/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30">
        <v>0</v>
      </c>
    </row>
    <row r="106" spans="1:32" x14ac:dyDescent="0.45">
      <c r="A106" s="29" t="s">
        <v>470</v>
      </c>
      <c r="B106" s="29" t="s">
        <v>471</v>
      </c>
      <c r="C106" s="29" t="s">
        <v>3211</v>
      </c>
      <c r="D106" s="29" t="s">
        <v>3212</v>
      </c>
      <c r="E106" s="29" t="s">
        <v>3213</v>
      </c>
      <c r="F106" s="29" t="s">
        <v>982</v>
      </c>
      <c r="G106" s="29" t="s">
        <v>3233</v>
      </c>
      <c r="H106" s="29" t="s">
        <v>3234</v>
      </c>
      <c r="I106" s="29" t="s">
        <v>3235</v>
      </c>
      <c r="J106" s="29" t="s">
        <v>3236</v>
      </c>
      <c r="K106" s="29" t="s">
        <v>3237</v>
      </c>
      <c r="L106" s="29" t="s">
        <v>3107</v>
      </c>
      <c r="M106" s="29" t="s">
        <v>3416</v>
      </c>
      <c r="N106" s="29" t="s">
        <v>3417</v>
      </c>
      <c r="O106" s="29" t="s">
        <v>3418</v>
      </c>
      <c r="P106" s="29" t="s">
        <v>3417</v>
      </c>
      <c r="Q106" s="29" t="s">
        <v>3209</v>
      </c>
      <c r="R106" s="29" t="s">
        <v>3098</v>
      </c>
      <c r="S106" s="29" t="s">
        <v>3098</v>
      </c>
      <c r="T106" s="29"/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728.67700000000002</v>
      </c>
      <c r="AB106" s="30">
        <v>3760.05</v>
      </c>
      <c r="AC106" s="30">
        <v>3760.05</v>
      </c>
      <c r="AD106" s="30">
        <v>3760.05</v>
      </c>
      <c r="AE106" s="30">
        <v>3760.05</v>
      </c>
      <c r="AF106" s="30">
        <v>3760.05</v>
      </c>
    </row>
    <row r="107" spans="1:32" x14ac:dyDescent="0.45">
      <c r="A107" s="29" t="s">
        <v>470</v>
      </c>
      <c r="B107" s="29" t="s">
        <v>471</v>
      </c>
      <c r="C107" s="29" t="s">
        <v>3211</v>
      </c>
      <c r="D107" s="29" t="s">
        <v>3212</v>
      </c>
      <c r="E107" s="29" t="s">
        <v>3213</v>
      </c>
      <c r="F107" s="29" t="s">
        <v>982</v>
      </c>
      <c r="G107" s="29" t="s">
        <v>3233</v>
      </c>
      <c r="H107" s="29" t="s">
        <v>3234</v>
      </c>
      <c r="I107" s="29" t="s">
        <v>3235</v>
      </c>
      <c r="J107" s="29" t="s">
        <v>3236</v>
      </c>
      <c r="K107" s="29" t="s">
        <v>3237</v>
      </c>
      <c r="L107" s="29" t="s">
        <v>3107</v>
      </c>
      <c r="M107" s="29" t="s">
        <v>3419</v>
      </c>
      <c r="N107" s="29" t="s">
        <v>3420</v>
      </c>
      <c r="O107" s="29" t="s">
        <v>3421</v>
      </c>
      <c r="P107" s="29" t="s">
        <v>3420</v>
      </c>
      <c r="Q107" s="29" t="s">
        <v>3209</v>
      </c>
      <c r="R107" s="29" t="s">
        <v>3210</v>
      </c>
      <c r="S107" s="29" t="s">
        <v>3098</v>
      </c>
      <c r="T107" s="29"/>
      <c r="U107" s="30">
        <v>0</v>
      </c>
      <c r="V107" s="30">
        <v>0</v>
      </c>
      <c r="W107" s="30">
        <v>0</v>
      </c>
      <c r="X107" s="30">
        <v>39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30">
        <v>0</v>
      </c>
    </row>
    <row r="108" spans="1:32" x14ac:dyDescent="0.45">
      <c r="A108" s="29" t="s">
        <v>470</v>
      </c>
      <c r="B108" s="29" t="s">
        <v>471</v>
      </c>
      <c r="C108" s="29" t="s">
        <v>3211</v>
      </c>
      <c r="D108" s="29" t="s">
        <v>3212</v>
      </c>
      <c r="E108" s="29" t="s">
        <v>3213</v>
      </c>
      <c r="F108" s="29" t="s">
        <v>982</v>
      </c>
      <c r="G108" s="29" t="s">
        <v>3233</v>
      </c>
      <c r="H108" s="29" t="s">
        <v>3234</v>
      </c>
      <c r="I108" s="29" t="s">
        <v>3235</v>
      </c>
      <c r="J108" s="29" t="s">
        <v>3236</v>
      </c>
      <c r="K108" s="29" t="s">
        <v>3237</v>
      </c>
      <c r="L108" s="29" t="s">
        <v>3107</v>
      </c>
      <c r="M108" s="29" t="s">
        <v>3238</v>
      </c>
      <c r="N108" s="29" t="s">
        <v>3239</v>
      </c>
      <c r="O108" s="29" t="s">
        <v>3422</v>
      </c>
      <c r="P108" s="29" t="s">
        <v>3423</v>
      </c>
      <c r="Q108" s="29" t="s">
        <v>3209</v>
      </c>
      <c r="R108" s="29" t="s">
        <v>3210</v>
      </c>
      <c r="S108" s="29" t="s">
        <v>3098</v>
      </c>
      <c r="T108" s="29"/>
      <c r="U108" s="30">
        <v>6200</v>
      </c>
      <c r="V108" s="30">
        <v>6200</v>
      </c>
      <c r="W108" s="30">
        <v>6200</v>
      </c>
      <c r="X108" s="30">
        <v>6200</v>
      </c>
      <c r="Y108" s="30">
        <v>6200</v>
      </c>
      <c r="Z108" s="30">
        <v>6200</v>
      </c>
      <c r="AA108" s="30">
        <v>6200</v>
      </c>
      <c r="AB108" s="30">
        <v>6200</v>
      </c>
      <c r="AC108" s="30">
        <v>6200</v>
      </c>
      <c r="AD108" s="30">
        <v>6200</v>
      </c>
      <c r="AE108" s="30">
        <v>6200</v>
      </c>
      <c r="AF108" s="30">
        <v>6200</v>
      </c>
    </row>
    <row r="109" spans="1:32" x14ac:dyDescent="0.45">
      <c r="A109" s="29" t="s">
        <v>470</v>
      </c>
      <c r="B109" s="29" t="s">
        <v>471</v>
      </c>
      <c r="C109" s="29" t="s">
        <v>3211</v>
      </c>
      <c r="D109" s="29" t="s">
        <v>3212</v>
      </c>
      <c r="E109" s="29" t="s">
        <v>3213</v>
      </c>
      <c r="F109" s="29" t="s">
        <v>982</v>
      </c>
      <c r="G109" s="29" t="s">
        <v>3233</v>
      </c>
      <c r="H109" s="29" t="s">
        <v>3234</v>
      </c>
      <c r="I109" s="29" t="s">
        <v>3235</v>
      </c>
      <c r="J109" s="29" t="s">
        <v>3236</v>
      </c>
      <c r="K109" s="29" t="s">
        <v>3237</v>
      </c>
      <c r="L109" s="29" t="s">
        <v>3107</v>
      </c>
      <c r="M109" s="29" t="s">
        <v>3238</v>
      </c>
      <c r="N109" s="29" t="s">
        <v>3239</v>
      </c>
      <c r="O109" s="29" t="s">
        <v>3240</v>
      </c>
      <c r="P109" s="29" t="s">
        <v>3241</v>
      </c>
      <c r="Q109" s="29" t="s">
        <v>3209</v>
      </c>
      <c r="R109" s="29" t="s">
        <v>3210</v>
      </c>
      <c r="S109" s="29" t="s">
        <v>3098</v>
      </c>
      <c r="T109" s="29"/>
      <c r="U109" s="30">
        <v>18000</v>
      </c>
      <c r="V109" s="30">
        <v>18000</v>
      </c>
      <c r="W109" s="30">
        <v>18000</v>
      </c>
      <c r="X109" s="30">
        <v>18000</v>
      </c>
      <c r="Y109" s="30">
        <v>18000</v>
      </c>
      <c r="Z109" s="30">
        <v>18000</v>
      </c>
      <c r="AA109" s="30">
        <v>18000</v>
      </c>
      <c r="AB109" s="30">
        <v>18000</v>
      </c>
      <c r="AC109" s="30">
        <v>18000</v>
      </c>
      <c r="AD109" s="30">
        <v>18000</v>
      </c>
      <c r="AE109" s="30">
        <v>18000</v>
      </c>
      <c r="AF109" s="30">
        <v>18000</v>
      </c>
    </row>
    <row r="110" spans="1:32" x14ac:dyDescent="0.45">
      <c r="A110" s="29" t="s">
        <v>470</v>
      </c>
      <c r="B110" s="29" t="s">
        <v>471</v>
      </c>
      <c r="C110" s="29" t="s">
        <v>3211</v>
      </c>
      <c r="D110" s="29" t="s">
        <v>3212</v>
      </c>
      <c r="E110" s="29" t="s">
        <v>3213</v>
      </c>
      <c r="F110" s="29" t="s">
        <v>982</v>
      </c>
      <c r="G110" s="29" t="s">
        <v>3233</v>
      </c>
      <c r="H110" s="29" t="s">
        <v>3234</v>
      </c>
      <c r="I110" s="29" t="s">
        <v>3235</v>
      </c>
      <c r="J110" s="29" t="s">
        <v>3236</v>
      </c>
      <c r="K110" s="29" t="s">
        <v>3237</v>
      </c>
      <c r="L110" s="29" t="s">
        <v>3107</v>
      </c>
      <c r="M110" s="29" t="s">
        <v>3424</v>
      </c>
      <c r="N110" s="29" t="s">
        <v>3425</v>
      </c>
      <c r="O110" s="29" t="s">
        <v>3426</v>
      </c>
      <c r="P110" s="29" t="s">
        <v>3427</v>
      </c>
      <c r="Q110" s="29" t="s">
        <v>3209</v>
      </c>
      <c r="R110" s="29" t="s">
        <v>3210</v>
      </c>
      <c r="S110" s="29" t="s">
        <v>3098</v>
      </c>
      <c r="T110" s="29"/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72</v>
      </c>
      <c r="AF110" s="30">
        <v>0</v>
      </c>
    </row>
    <row r="111" spans="1:32" x14ac:dyDescent="0.45">
      <c r="A111" s="29" t="s">
        <v>470</v>
      </c>
      <c r="B111" s="29" t="s">
        <v>471</v>
      </c>
      <c r="C111" s="29" t="s">
        <v>3211</v>
      </c>
      <c r="D111" s="29" t="s">
        <v>3212</v>
      </c>
      <c r="E111" s="29" t="s">
        <v>3213</v>
      </c>
      <c r="F111" s="29" t="s">
        <v>982</v>
      </c>
      <c r="G111" s="29" t="s">
        <v>3233</v>
      </c>
      <c r="H111" s="29" t="s">
        <v>3234</v>
      </c>
      <c r="I111" s="29" t="s">
        <v>3235</v>
      </c>
      <c r="J111" s="29" t="s">
        <v>3236</v>
      </c>
      <c r="K111" s="29" t="s">
        <v>3237</v>
      </c>
      <c r="L111" s="29" t="s">
        <v>3107</v>
      </c>
      <c r="M111" s="29" t="s">
        <v>3424</v>
      </c>
      <c r="N111" s="29" t="s">
        <v>3425</v>
      </c>
      <c r="O111" s="29" t="s">
        <v>3428</v>
      </c>
      <c r="P111" s="29" t="s">
        <v>3429</v>
      </c>
      <c r="Q111" s="29" t="s">
        <v>3209</v>
      </c>
      <c r="R111" s="29" t="s">
        <v>3210</v>
      </c>
      <c r="S111" s="29" t="s">
        <v>3098</v>
      </c>
      <c r="T111" s="29"/>
      <c r="U111" s="30">
        <v>1260</v>
      </c>
      <c r="V111" s="30">
        <v>1333</v>
      </c>
      <c r="W111" s="30">
        <v>1274</v>
      </c>
      <c r="X111" s="30">
        <v>1667</v>
      </c>
      <c r="Y111" s="30">
        <v>1058</v>
      </c>
      <c r="Z111" s="30">
        <v>1855</v>
      </c>
      <c r="AA111" s="30">
        <v>2116</v>
      </c>
      <c r="AB111" s="30">
        <v>1041</v>
      </c>
      <c r="AC111" s="30">
        <v>1841</v>
      </c>
      <c r="AD111" s="30">
        <v>1014</v>
      </c>
      <c r="AE111" s="30">
        <v>1971</v>
      </c>
      <c r="AF111" s="30">
        <v>4248</v>
      </c>
    </row>
    <row r="112" spans="1:32" x14ac:dyDescent="0.45">
      <c r="A112" s="29" t="s">
        <v>470</v>
      </c>
      <c r="B112" s="29" t="s">
        <v>471</v>
      </c>
      <c r="C112" s="29" t="s">
        <v>3211</v>
      </c>
      <c r="D112" s="29" t="s">
        <v>3212</v>
      </c>
      <c r="E112" s="29" t="s">
        <v>3213</v>
      </c>
      <c r="F112" s="29" t="s">
        <v>982</v>
      </c>
      <c r="G112" s="29" t="s">
        <v>3233</v>
      </c>
      <c r="H112" s="29" t="s">
        <v>3234</v>
      </c>
      <c r="I112" s="29" t="s">
        <v>3242</v>
      </c>
      <c r="J112" s="29" t="s">
        <v>3243</v>
      </c>
      <c r="K112" s="29" t="s">
        <v>3430</v>
      </c>
      <c r="L112" s="29" t="s">
        <v>3431</v>
      </c>
      <c r="M112" s="29" t="s">
        <v>3432</v>
      </c>
      <c r="N112" s="29" t="s">
        <v>3433</v>
      </c>
      <c r="O112" s="29" t="s">
        <v>3434</v>
      </c>
      <c r="P112" s="29" t="s">
        <v>3435</v>
      </c>
      <c r="Q112" s="29" t="s">
        <v>3209</v>
      </c>
      <c r="R112" s="29" t="s">
        <v>3210</v>
      </c>
      <c r="S112" s="29" t="s">
        <v>3098</v>
      </c>
      <c r="T112" s="29"/>
      <c r="U112" s="30">
        <v>6864</v>
      </c>
      <c r="V112" s="30">
        <v>6864</v>
      </c>
      <c r="W112" s="30">
        <v>6864</v>
      </c>
      <c r="X112" s="30">
        <v>6864</v>
      </c>
      <c r="Y112" s="30">
        <v>6864</v>
      </c>
      <c r="Z112" s="30">
        <v>6864</v>
      </c>
      <c r="AA112" s="30">
        <v>6864</v>
      </c>
      <c r="AB112" s="30">
        <v>3764</v>
      </c>
      <c r="AC112" s="30">
        <v>0</v>
      </c>
      <c r="AD112" s="30">
        <v>0</v>
      </c>
      <c r="AE112" s="30">
        <v>0</v>
      </c>
      <c r="AF112" s="30">
        <v>0</v>
      </c>
    </row>
    <row r="113" spans="1:32" x14ac:dyDescent="0.45">
      <c r="A113" s="29" t="s">
        <v>470</v>
      </c>
      <c r="B113" s="29" t="s">
        <v>471</v>
      </c>
      <c r="C113" s="29" t="s">
        <v>3211</v>
      </c>
      <c r="D113" s="29" t="s">
        <v>3212</v>
      </c>
      <c r="E113" s="29" t="s">
        <v>3213</v>
      </c>
      <c r="F113" s="29" t="s">
        <v>982</v>
      </c>
      <c r="G113" s="29" t="s">
        <v>3233</v>
      </c>
      <c r="H113" s="29" t="s">
        <v>3234</v>
      </c>
      <c r="I113" s="29" t="s">
        <v>3242</v>
      </c>
      <c r="J113" s="29" t="s">
        <v>3243</v>
      </c>
      <c r="K113" s="29" t="s">
        <v>3244</v>
      </c>
      <c r="L113" s="29" t="s">
        <v>3104</v>
      </c>
      <c r="M113" s="29" t="s">
        <v>3436</v>
      </c>
      <c r="N113" s="29" t="s">
        <v>3437</v>
      </c>
      <c r="O113" s="29" t="s">
        <v>3438</v>
      </c>
      <c r="P113" s="29" t="s">
        <v>3439</v>
      </c>
      <c r="Q113" s="29" t="s">
        <v>3209</v>
      </c>
      <c r="R113" s="29" t="s">
        <v>3210</v>
      </c>
      <c r="S113" s="29" t="s">
        <v>3098</v>
      </c>
      <c r="T113" s="29"/>
      <c r="U113" s="30">
        <v>3000</v>
      </c>
      <c r="V113" s="30">
        <v>3000</v>
      </c>
      <c r="W113" s="30">
        <v>3000</v>
      </c>
      <c r="X113" s="30">
        <v>3000</v>
      </c>
      <c r="Y113" s="30">
        <v>3000</v>
      </c>
      <c r="Z113" s="30">
        <v>3000</v>
      </c>
      <c r="AA113" s="30">
        <v>3000</v>
      </c>
      <c r="AB113" s="30">
        <v>3000</v>
      </c>
      <c r="AC113" s="30">
        <v>3000</v>
      </c>
      <c r="AD113" s="30">
        <v>3000</v>
      </c>
      <c r="AE113" s="30">
        <v>3000</v>
      </c>
      <c r="AF113" s="30">
        <v>3000</v>
      </c>
    </row>
    <row r="114" spans="1:32" x14ac:dyDescent="0.45">
      <c r="A114" s="29" t="s">
        <v>470</v>
      </c>
      <c r="B114" s="29" t="s">
        <v>471</v>
      </c>
      <c r="C114" s="29" t="s">
        <v>3211</v>
      </c>
      <c r="D114" s="29" t="s">
        <v>3212</v>
      </c>
      <c r="E114" s="29" t="s">
        <v>3213</v>
      </c>
      <c r="F114" s="29" t="s">
        <v>982</v>
      </c>
      <c r="G114" s="29" t="s">
        <v>3233</v>
      </c>
      <c r="H114" s="29" t="s">
        <v>3234</v>
      </c>
      <c r="I114" s="29" t="s">
        <v>3242</v>
      </c>
      <c r="J114" s="29" t="s">
        <v>3243</v>
      </c>
      <c r="K114" s="29" t="s">
        <v>3244</v>
      </c>
      <c r="L114" s="29" t="s">
        <v>3104</v>
      </c>
      <c r="M114" s="29" t="s">
        <v>3245</v>
      </c>
      <c r="N114" s="29" t="s">
        <v>3246</v>
      </c>
      <c r="O114" s="29" t="s">
        <v>3440</v>
      </c>
      <c r="P114" s="29" t="s">
        <v>3441</v>
      </c>
      <c r="Q114" s="29" t="s">
        <v>3209</v>
      </c>
      <c r="R114" s="29" t="s">
        <v>3210</v>
      </c>
      <c r="S114" s="29" t="s">
        <v>3098</v>
      </c>
      <c r="T114" s="29"/>
      <c r="U114" s="30">
        <v>9600</v>
      </c>
      <c r="V114" s="30">
        <v>9600</v>
      </c>
      <c r="W114" s="30">
        <v>9600</v>
      </c>
      <c r="X114" s="30">
        <v>9600</v>
      </c>
      <c r="Y114" s="30">
        <v>9600</v>
      </c>
      <c r="Z114" s="30">
        <v>9600</v>
      </c>
      <c r="AA114" s="30">
        <v>9600</v>
      </c>
      <c r="AB114" s="30">
        <v>9600</v>
      </c>
      <c r="AC114" s="30">
        <v>9600</v>
      </c>
      <c r="AD114" s="30">
        <v>9600</v>
      </c>
      <c r="AE114" s="30">
        <v>9600</v>
      </c>
      <c r="AF114" s="30">
        <v>9600</v>
      </c>
    </row>
    <row r="115" spans="1:32" x14ac:dyDescent="0.45">
      <c r="A115" s="29" t="s">
        <v>470</v>
      </c>
      <c r="B115" s="29" t="s">
        <v>471</v>
      </c>
      <c r="C115" s="29" t="s">
        <v>3211</v>
      </c>
      <c r="D115" s="29" t="s">
        <v>3212</v>
      </c>
      <c r="E115" s="29" t="s">
        <v>3213</v>
      </c>
      <c r="F115" s="29" t="s">
        <v>982</v>
      </c>
      <c r="G115" s="29" t="s">
        <v>3233</v>
      </c>
      <c r="H115" s="29" t="s">
        <v>3234</v>
      </c>
      <c r="I115" s="29" t="s">
        <v>3242</v>
      </c>
      <c r="J115" s="29" t="s">
        <v>3243</v>
      </c>
      <c r="K115" s="29" t="s">
        <v>3244</v>
      </c>
      <c r="L115" s="29" t="s">
        <v>3104</v>
      </c>
      <c r="M115" s="29" t="s">
        <v>3245</v>
      </c>
      <c r="N115" s="29" t="s">
        <v>3246</v>
      </c>
      <c r="O115" s="29" t="s">
        <v>3442</v>
      </c>
      <c r="P115" s="29" t="s">
        <v>3443</v>
      </c>
      <c r="Q115" s="29" t="s">
        <v>3209</v>
      </c>
      <c r="R115" s="29" t="s">
        <v>3210</v>
      </c>
      <c r="S115" s="29" t="s">
        <v>3098</v>
      </c>
      <c r="T115" s="29"/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6503</v>
      </c>
      <c r="AC115" s="30">
        <v>14400</v>
      </c>
      <c r="AD115" s="30">
        <v>14400</v>
      </c>
      <c r="AE115" s="30">
        <v>14400</v>
      </c>
      <c r="AF115" s="30">
        <v>14400</v>
      </c>
    </row>
    <row r="116" spans="1:32" x14ac:dyDescent="0.45">
      <c r="A116" s="29" t="s">
        <v>470</v>
      </c>
      <c r="B116" s="29" t="s">
        <v>471</v>
      </c>
      <c r="C116" s="29" t="s">
        <v>3211</v>
      </c>
      <c r="D116" s="29" t="s">
        <v>3212</v>
      </c>
      <c r="E116" s="29" t="s">
        <v>3213</v>
      </c>
      <c r="F116" s="29" t="s">
        <v>982</v>
      </c>
      <c r="G116" s="29" t="s">
        <v>3233</v>
      </c>
      <c r="H116" s="29" t="s">
        <v>3234</v>
      </c>
      <c r="I116" s="29" t="s">
        <v>3242</v>
      </c>
      <c r="J116" s="29" t="s">
        <v>3243</v>
      </c>
      <c r="K116" s="29" t="s">
        <v>3244</v>
      </c>
      <c r="L116" s="29" t="s">
        <v>3104</v>
      </c>
      <c r="M116" s="29" t="s">
        <v>3245</v>
      </c>
      <c r="N116" s="29" t="s">
        <v>3246</v>
      </c>
      <c r="O116" s="29" t="s">
        <v>3250</v>
      </c>
      <c r="P116" s="29" t="s">
        <v>3251</v>
      </c>
      <c r="Q116" s="29" t="s">
        <v>3209</v>
      </c>
      <c r="R116" s="29" t="s">
        <v>3210</v>
      </c>
      <c r="S116" s="29" t="s">
        <v>3098</v>
      </c>
      <c r="T116" s="29"/>
      <c r="U116" s="30">
        <v>15000</v>
      </c>
      <c r="V116" s="30">
        <v>15000</v>
      </c>
      <c r="W116" s="30">
        <v>15000</v>
      </c>
      <c r="X116" s="30">
        <v>15000</v>
      </c>
      <c r="Y116" s="30">
        <v>15000</v>
      </c>
      <c r="Z116" s="30">
        <v>15000</v>
      </c>
      <c r="AA116" s="30">
        <v>15000</v>
      </c>
      <c r="AB116" s="30">
        <v>15000</v>
      </c>
      <c r="AC116" s="30">
        <v>15000</v>
      </c>
      <c r="AD116" s="30">
        <v>15000</v>
      </c>
      <c r="AE116" s="30">
        <v>15000</v>
      </c>
      <c r="AF116" s="30">
        <v>15000</v>
      </c>
    </row>
    <row r="117" spans="1:32" x14ac:dyDescent="0.45">
      <c r="A117" s="29" t="s">
        <v>470</v>
      </c>
      <c r="B117" s="29" t="s">
        <v>471</v>
      </c>
      <c r="C117" s="29" t="s">
        <v>3211</v>
      </c>
      <c r="D117" s="29" t="s">
        <v>3212</v>
      </c>
      <c r="E117" s="29" t="s">
        <v>3213</v>
      </c>
      <c r="F117" s="29" t="s">
        <v>982</v>
      </c>
      <c r="G117" s="29" t="s">
        <v>3233</v>
      </c>
      <c r="H117" s="29" t="s">
        <v>3234</v>
      </c>
      <c r="I117" s="29" t="s">
        <v>3242</v>
      </c>
      <c r="J117" s="29" t="s">
        <v>3243</v>
      </c>
      <c r="K117" s="29" t="s">
        <v>3258</v>
      </c>
      <c r="L117" s="29" t="s">
        <v>3105</v>
      </c>
      <c r="M117" s="29" t="s">
        <v>3259</v>
      </c>
      <c r="N117" s="29" t="s">
        <v>3105</v>
      </c>
      <c r="O117" s="29" t="s">
        <v>3260</v>
      </c>
      <c r="P117" s="29" t="s">
        <v>3261</v>
      </c>
      <c r="Q117" s="29" t="s">
        <v>3209</v>
      </c>
      <c r="R117" s="29" t="s">
        <v>3210</v>
      </c>
      <c r="S117" s="29" t="s">
        <v>3098</v>
      </c>
      <c r="T117" s="29"/>
      <c r="U117" s="30">
        <v>3000</v>
      </c>
      <c r="V117" s="30">
        <v>3000</v>
      </c>
      <c r="W117" s="30">
        <v>3000</v>
      </c>
      <c r="X117" s="30">
        <v>3000</v>
      </c>
      <c r="Y117" s="30">
        <v>3000</v>
      </c>
      <c r="Z117" s="30">
        <v>3000</v>
      </c>
      <c r="AA117" s="30">
        <v>3000</v>
      </c>
      <c r="AB117" s="30">
        <v>3000</v>
      </c>
      <c r="AC117" s="30">
        <v>3000</v>
      </c>
      <c r="AD117" s="30">
        <v>3000</v>
      </c>
      <c r="AE117" s="30">
        <v>3000</v>
      </c>
      <c r="AF117" s="30">
        <v>3000</v>
      </c>
    </row>
    <row r="118" spans="1:32" x14ac:dyDescent="0.45">
      <c r="A118" s="29" t="s">
        <v>470</v>
      </c>
      <c r="B118" s="29" t="s">
        <v>471</v>
      </c>
      <c r="C118" s="29" t="s">
        <v>3211</v>
      </c>
      <c r="D118" s="29" t="s">
        <v>3212</v>
      </c>
      <c r="E118" s="29" t="s">
        <v>3213</v>
      </c>
      <c r="F118" s="29" t="s">
        <v>982</v>
      </c>
      <c r="G118" s="29" t="s">
        <v>3233</v>
      </c>
      <c r="H118" s="29" t="s">
        <v>3234</v>
      </c>
      <c r="I118" s="29" t="s">
        <v>3262</v>
      </c>
      <c r="J118" s="29" t="s">
        <v>3263</v>
      </c>
      <c r="K118" s="29" t="s">
        <v>3307</v>
      </c>
      <c r="L118" s="29" t="s">
        <v>3117</v>
      </c>
      <c r="M118" s="29" t="s">
        <v>3308</v>
      </c>
      <c r="N118" s="29" t="s">
        <v>3309</v>
      </c>
      <c r="O118" s="29" t="s">
        <v>3310</v>
      </c>
      <c r="P118" s="29" t="s">
        <v>3311</v>
      </c>
      <c r="Q118" s="29" t="s">
        <v>3209</v>
      </c>
      <c r="R118" s="29" t="s">
        <v>3210</v>
      </c>
      <c r="S118" s="29" t="s">
        <v>3098</v>
      </c>
      <c r="T118" s="29"/>
      <c r="U118" s="30">
        <v>0</v>
      </c>
      <c r="V118" s="30">
        <v>508</v>
      </c>
      <c r="W118" s="30">
        <v>0</v>
      </c>
      <c r="X118" s="30">
        <v>254</v>
      </c>
      <c r="Y118" s="30">
        <v>4550</v>
      </c>
      <c r="Z118" s="30">
        <v>7000</v>
      </c>
      <c r="AA118" s="30">
        <v>7700</v>
      </c>
      <c r="AB118" s="30">
        <v>0</v>
      </c>
      <c r="AC118" s="30">
        <v>11327</v>
      </c>
      <c r="AD118" s="30">
        <v>0</v>
      </c>
      <c r="AE118" s="30">
        <v>5250</v>
      </c>
      <c r="AF118" s="30">
        <v>22050</v>
      </c>
    </row>
    <row r="119" spans="1:32" x14ac:dyDescent="0.45">
      <c r="A119" s="29" t="s">
        <v>470</v>
      </c>
      <c r="B119" s="29" t="s">
        <v>471</v>
      </c>
      <c r="C119" s="29" t="s">
        <v>3211</v>
      </c>
      <c r="D119" s="29" t="s">
        <v>3212</v>
      </c>
      <c r="E119" s="29" t="s">
        <v>3213</v>
      </c>
      <c r="F119" s="29" t="s">
        <v>982</v>
      </c>
      <c r="G119" s="29" t="s">
        <v>3233</v>
      </c>
      <c r="H119" s="29" t="s">
        <v>3234</v>
      </c>
      <c r="I119" s="29" t="s">
        <v>3262</v>
      </c>
      <c r="J119" s="29" t="s">
        <v>3263</v>
      </c>
      <c r="K119" s="29" t="s">
        <v>3264</v>
      </c>
      <c r="L119" s="29" t="s">
        <v>3103</v>
      </c>
      <c r="M119" s="29" t="s">
        <v>3265</v>
      </c>
      <c r="N119" s="29" t="s">
        <v>3266</v>
      </c>
      <c r="O119" s="29" t="s">
        <v>3267</v>
      </c>
      <c r="P119" s="29" t="s">
        <v>3268</v>
      </c>
      <c r="Q119" s="29" t="s">
        <v>3209</v>
      </c>
      <c r="R119" s="29" t="s">
        <v>3210</v>
      </c>
      <c r="S119" s="29" t="s">
        <v>3098</v>
      </c>
      <c r="T119" s="29"/>
      <c r="U119" s="30">
        <v>118010</v>
      </c>
      <c r="V119" s="30">
        <v>118010</v>
      </c>
      <c r="W119" s="30">
        <v>118010</v>
      </c>
      <c r="X119" s="30">
        <v>118010</v>
      </c>
      <c r="Y119" s="30">
        <v>118010</v>
      </c>
      <c r="Z119" s="30">
        <v>111078</v>
      </c>
      <c r="AA119" s="30">
        <v>110010</v>
      </c>
      <c r="AB119" s="30">
        <v>110010</v>
      </c>
      <c r="AC119" s="30">
        <v>110010</v>
      </c>
      <c r="AD119" s="30">
        <v>110010</v>
      </c>
      <c r="AE119" s="30">
        <v>110010</v>
      </c>
      <c r="AF119" s="30">
        <v>110010</v>
      </c>
    </row>
    <row r="120" spans="1:32" x14ac:dyDescent="0.45">
      <c r="A120" s="29" t="s">
        <v>470</v>
      </c>
      <c r="B120" s="29" t="s">
        <v>471</v>
      </c>
      <c r="C120" s="29" t="s">
        <v>3211</v>
      </c>
      <c r="D120" s="29" t="s">
        <v>3212</v>
      </c>
      <c r="E120" s="29" t="s">
        <v>3213</v>
      </c>
      <c r="F120" s="29" t="s">
        <v>982</v>
      </c>
      <c r="G120" s="29" t="s">
        <v>3233</v>
      </c>
      <c r="H120" s="29" t="s">
        <v>3234</v>
      </c>
      <c r="I120" s="29" t="s">
        <v>3262</v>
      </c>
      <c r="J120" s="29" t="s">
        <v>3263</v>
      </c>
      <c r="K120" s="29" t="s">
        <v>3264</v>
      </c>
      <c r="L120" s="29" t="s">
        <v>3103</v>
      </c>
      <c r="M120" s="29" t="s">
        <v>3265</v>
      </c>
      <c r="N120" s="29" t="s">
        <v>3266</v>
      </c>
      <c r="O120" s="29" t="s">
        <v>3338</v>
      </c>
      <c r="P120" s="29" t="s">
        <v>3339</v>
      </c>
      <c r="Q120" s="29" t="s">
        <v>3249</v>
      </c>
      <c r="R120" s="29" t="s">
        <v>3210</v>
      </c>
      <c r="S120" s="29" t="s">
        <v>3098</v>
      </c>
      <c r="T120" s="29"/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32728</v>
      </c>
      <c r="AA120" s="30">
        <v>0</v>
      </c>
      <c r="AB120" s="30">
        <v>32728</v>
      </c>
      <c r="AC120" s="30">
        <v>0</v>
      </c>
      <c r="AD120" s="30">
        <v>0</v>
      </c>
      <c r="AE120" s="30">
        <v>0</v>
      </c>
      <c r="AF120" s="30">
        <v>29091</v>
      </c>
    </row>
    <row r="121" spans="1:32" x14ac:dyDescent="0.45">
      <c r="A121" s="29" t="s">
        <v>470</v>
      </c>
      <c r="B121" s="29" t="s">
        <v>471</v>
      </c>
      <c r="C121" s="29" t="s">
        <v>3211</v>
      </c>
      <c r="D121" s="29" t="s">
        <v>3212</v>
      </c>
      <c r="E121" s="29" t="s">
        <v>3213</v>
      </c>
      <c r="F121" s="29" t="s">
        <v>982</v>
      </c>
      <c r="G121" s="29" t="s">
        <v>3233</v>
      </c>
      <c r="H121" s="29" t="s">
        <v>3234</v>
      </c>
      <c r="I121" s="29" t="s">
        <v>3262</v>
      </c>
      <c r="J121" s="29" t="s">
        <v>3263</v>
      </c>
      <c r="K121" s="29" t="s">
        <v>3264</v>
      </c>
      <c r="L121" s="29" t="s">
        <v>3103</v>
      </c>
      <c r="M121" s="29" t="s">
        <v>3265</v>
      </c>
      <c r="N121" s="29" t="s">
        <v>3266</v>
      </c>
      <c r="O121" s="29" t="s">
        <v>3338</v>
      </c>
      <c r="P121" s="29" t="s">
        <v>3339</v>
      </c>
      <c r="Q121" s="29" t="s">
        <v>3249</v>
      </c>
      <c r="R121" s="29" t="s">
        <v>3098</v>
      </c>
      <c r="S121" s="29" t="s">
        <v>3098</v>
      </c>
      <c r="T121" s="29"/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32728</v>
      </c>
      <c r="AA121" s="30">
        <v>0</v>
      </c>
      <c r="AB121" s="30">
        <v>0</v>
      </c>
      <c r="AC121" s="30">
        <v>0</v>
      </c>
      <c r="AD121" s="30">
        <v>0</v>
      </c>
      <c r="AE121" s="30">
        <v>0</v>
      </c>
      <c r="AF121" s="30">
        <v>0</v>
      </c>
    </row>
    <row r="122" spans="1:32" x14ac:dyDescent="0.45">
      <c r="A122" s="29" t="s">
        <v>470</v>
      </c>
      <c r="B122" s="29" t="s">
        <v>471</v>
      </c>
      <c r="C122" s="29" t="s">
        <v>3211</v>
      </c>
      <c r="D122" s="29" t="s">
        <v>3212</v>
      </c>
      <c r="E122" s="29" t="s">
        <v>3213</v>
      </c>
      <c r="F122" s="29" t="s">
        <v>982</v>
      </c>
      <c r="G122" s="29" t="s">
        <v>3233</v>
      </c>
      <c r="H122" s="29" t="s">
        <v>3234</v>
      </c>
      <c r="I122" s="29" t="s">
        <v>3262</v>
      </c>
      <c r="J122" s="29" t="s">
        <v>3263</v>
      </c>
      <c r="K122" s="29" t="s">
        <v>3264</v>
      </c>
      <c r="L122" s="29" t="s">
        <v>3103</v>
      </c>
      <c r="M122" s="29" t="s">
        <v>3265</v>
      </c>
      <c r="N122" s="29" t="s">
        <v>3266</v>
      </c>
      <c r="O122" s="29" t="s">
        <v>3269</v>
      </c>
      <c r="P122" s="29" t="s">
        <v>3270</v>
      </c>
      <c r="Q122" s="29" t="s">
        <v>3209</v>
      </c>
      <c r="R122" s="29" t="s">
        <v>3210</v>
      </c>
      <c r="S122" s="29" t="s">
        <v>3098</v>
      </c>
      <c r="T122" s="29"/>
      <c r="U122" s="30">
        <v>2886</v>
      </c>
      <c r="V122" s="30">
        <v>3432</v>
      </c>
      <c r="W122" s="30">
        <v>3978</v>
      </c>
      <c r="X122" s="30">
        <v>3627</v>
      </c>
      <c r="Y122" s="30">
        <v>2896</v>
      </c>
      <c r="Z122" s="30">
        <v>2184</v>
      </c>
      <c r="AA122" s="30">
        <v>3315</v>
      </c>
      <c r="AB122" s="30">
        <v>2262</v>
      </c>
      <c r="AC122" s="30">
        <v>2984</v>
      </c>
      <c r="AD122" s="30">
        <v>2262</v>
      </c>
      <c r="AE122" s="30">
        <v>3306</v>
      </c>
      <c r="AF122" s="30">
        <v>2886</v>
      </c>
    </row>
    <row r="123" spans="1:32" x14ac:dyDescent="0.45">
      <c r="A123" s="29" t="s">
        <v>470</v>
      </c>
      <c r="B123" s="29" t="s">
        <v>471</v>
      </c>
      <c r="C123" s="29" t="s">
        <v>3211</v>
      </c>
      <c r="D123" s="29" t="s">
        <v>3212</v>
      </c>
      <c r="E123" s="29" t="s">
        <v>3213</v>
      </c>
      <c r="F123" s="29" t="s">
        <v>982</v>
      </c>
      <c r="G123" s="29" t="s">
        <v>3233</v>
      </c>
      <c r="H123" s="29" t="s">
        <v>3234</v>
      </c>
      <c r="I123" s="29" t="s">
        <v>3262</v>
      </c>
      <c r="J123" s="29" t="s">
        <v>3263</v>
      </c>
      <c r="K123" s="29" t="s">
        <v>3264</v>
      </c>
      <c r="L123" s="29" t="s">
        <v>3103</v>
      </c>
      <c r="M123" s="29" t="s">
        <v>3265</v>
      </c>
      <c r="N123" s="29" t="s">
        <v>3266</v>
      </c>
      <c r="O123" s="29" t="s">
        <v>3271</v>
      </c>
      <c r="P123" s="29" t="s">
        <v>3272</v>
      </c>
      <c r="Q123" s="29" t="s">
        <v>3209</v>
      </c>
      <c r="R123" s="29" t="s">
        <v>3210</v>
      </c>
      <c r="S123" s="29" t="s">
        <v>3098</v>
      </c>
      <c r="T123" s="29"/>
      <c r="U123" s="30">
        <v>7867</v>
      </c>
      <c r="V123" s="30">
        <v>10112</v>
      </c>
      <c r="W123" s="30">
        <v>14077</v>
      </c>
      <c r="X123" s="30">
        <v>7985</v>
      </c>
      <c r="Y123" s="30">
        <v>15348</v>
      </c>
      <c r="Z123" s="30">
        <v>12737</v>
      </c>
      <c r="AA123" s="30">
        <v>16084</v>
      </c>
      <c r="AB123" s="30">
        <v>10330</v>
      </c>
      <c r="AC123" s="30">
        <v>15132</v>
      </c>
      <c r="AD123" s="30">
        <v>33607</v>
      </c>
      <c r="AE123" s="30">
        <v>28916</v>
      </c>
      <c r="AF123" s="30">
        <v>13334</v>
      </c>
    </row>
    <row r="124" spans="1:32" x14ac:dyDescent="0.45">
      <c r="A124" s="29" t="s">
        <v>470</v>
      </c>
      <c r="B124" s="29" t="s">
        <v>471</v>
      </c>
      <c r="C124" s="29" t="s">
        <v>3211</v>
      </c>
      <c r="D124" s="29" t="s">
        <v>3212</v>
      </c>
      <c r="E124" s="29" t="s">
        <v>3213</v>
      </c>
      <c r="F124" s="29" t="s">
        <v>982</v>
      </c>
      <c r="G124" s="29" t="s">
        <v>3233</v>
      </c>
      <c r="H124" s="29" t="s">
        <v>3234</v>
      </c>
      <c r="I124" s="29" t="s">
        <v>3262</v>
      </c>
      <c r="J124" s="29" t="s">
        <v>3263</v>
      </c>
      <c r="K124" s="29" t="s">
        <v>3264</v>
      </c>
      <c r="L124" s="29" t="s">
        <v>3103</v>
      </c>
      <c r="M124" s="29" t="s">
        <v>3265</v>
      </c>
      <c r="N124" s="29" t="s">
        <v>3266</v>
      </c>
      <c r="O124" s="29" t="s">
        <v>3273</v>
      </c>
      <c r="P124" s="29" t="s">
        <v>3274</v>
      </c>
      <c r="Q124" s="29" t="s">
        <v>3209</v>
      </c>
      <c r="R124" s="29" t="s">
        <v>3210</v>
      </c>
      <c r="S124" s="29" t="s">
        <v>3098</v>
      </c>
      <c r="T124" s="29"/>
      <c r="U124" s="30">
        <v>429</v>
      </c>
      <c r="V124" s="30">
        <v>663</v>
      </c>
      <c r="W124" s="30">
        <v>702</v>
      </c>
      <c r="X124" s="30">
        <v>702</v>
      </c>
      <c r="Y124" s="30">
        <v>936</v>
      </c>
      <c r="Z124" s="30">
        <v>858</v>
      </c>
      <c r="AA124" s="30">
        <v>429</v>
      </c>
      <c r="AB124" s="30">
        <v>585</v>
      </c>
      <c r="AC124" s="30">
        <v>585</v>
      </c>
      <c r="AD124" s="30">
        <v>780</v>
      </c>
      <c r="AE124" s="30">
        <v>1326</v>
      </c>
      <c r="AF124" s="30">
        <v>1170</v>
      </c>
    </row>
    <row r="125" spans="1:32" x14ac:dyDescent="0.45">
      <c r="A125" s="29" t="s">
        <v>470</v>
      </c>
      <c r="B125" s="29" t="s">
        <v>471</v>
      </c>
      <c r="C125" s="29" t="s">
        <v>3211</v>
      </c>
      <c r="D125" s="29" t="s">
        <v>3212</v>
      </c>
      <c r="E125" s="29" t="s">
        <v>3213</v>
      </c>
      <c r="F125" s="29" t="s">
        <v>982</v>
      </c>
      <c r="G125" s="29" t="s">
        <v>3233</v>
      </c>
      <c r="H125" s="29" t="s">
        <v>3234</v>
      </c>
      <c r="I125" s="29" t="s">
        <v>3262</v>
      </c>
      <c r="J125" s="29" t="s">
        <v>3263</v>
      </c>
      <c r="K125" s="29" t="s">
        <v>3264</v>
      </c>
      <c r="L125" s="29" t="s">
        <v>3103</v>
      </c>
      <c r="M125" s="29" t="s">
        <v>3265</v>
      </c>
      <c r="N125" s="29" t="s">
        <v>3266</v>
      </c>
      <c r="O125" s="29" t="s">
        <v>3372</v>
      </c>
      <c r="P125" s="29" t="s">
        <v>3373</v>
      </c>
      <c r="Q125" s="29" t="s">
        <v>3209</v>
      </c>
      <c r="R125" s="29" t="s">
        <v>3210</v>
      </c>
      <c r="S125" s="29" t="s">
        <v>3098</v>
      </c>
      <c r="T125" s="29"/>
      <c r="U125" s="30">
        <v>34279</v>
      </c>
      <c r="V125" s="30">
        <v>27868</v>
      </c>
      <c r="W125" s="30">
        <v>28661</v>
      </c>
      <c r="X125" s="30">
        <v>31772</v>
      </c>
      <c r="Y125" s="30">
        <v>27582</v>
      </c>
      <c r="Z125" s="30">
        <v>24563</v>
      </c>
      <c r="AA125" s="30">
        <v>31997</v>
      </c>
      <c r="AB125" s="30">
        <v>29923</v>
      </c>
      <c r="AC125" s="30">
        <v>41260</v>
      </c>
      <c r="AD125" s="30">
        <v>28906</v>
      </c>
      <c r="AE125" s="30">
        <v>33834</v>
      </c>
      <c r="AF125" s="30">
        <v>51651</v>
      </c>
    </row>
    <row r="126" spans="1:32" x14ac:dyDescent="0.45">
      <c r="A126" s="29" t="s">
        <v>470</v>
      </c>
      <c r="B126" s="29" t="s">
        <v>471</v>
      </c>
      <c r="C126" s="29" t="s">
        <v>3211</v>
      </c>
      <c r="D126" s="29" t="s">
        <v>3212</v>
      </c>
      <c r="E126" s="29" t="s">
        <v>3213</v>
      </c>
      <c r="F126" s="29" t="s">
        <v>982</v>
      </c>
      <c r="G126" s="29" t="s">
        <v>3233</v>
      </c>
      <c r="H126" s="29" t="s">
        <v>3234</v>
      </c>
      <c r="I126" s="29" t="s">
        <v>3262</v>
      </c>
      <c r="J126" s="29" t="s">
        <v>3263</v>
      </c>
      <c r="K126" s="29" t="s">
        <v>3264</v>
      </c>
      <c r="L126" s="29" t="s">
        <v>3103</v>
      </c>
      <c r="M126" s="29" t="s">
        <v>3265</v>
      </c>
      <c r="N126" s="29" t="s">
        <v>3266</v>
      </c>
      <c r="O126" s="29" t="s">
        <v>3372</v>
      </c>
      <c r="P126" s="29" t="s">
        <v>3373</v>
      </c>
      <c r="Q126" s="29" t="s">
        <v>3209</v>
      </c>
      <c r="R126" s="29" t="s">
        <v>3098</v>
      </c>
      <c r="S126" s="29" t="s">
        <v>3098</v>
      </c>
      <c r="T126" s="29"/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30">
        <v>0</v>
      </c>
    </row>
    <row r="127" spans="1:32" x14ac:dyDescent="0.45">
      <c r="A127" s="29" t="s">
        <v>470</v>
      </c>
      <c r="B127" s="29" t="s">
        <v>471</v>
      </c>
      <c r="C127" s="29" t="s">
        <v>3211</v>
      </c>
      <c r="D127" s="29" t="s">
        <v>3212</v>
      </c>
      <c r="E127" s="29" t="s">
        <v>3213</v>
      </c>
      <c r="F127" s="29" t="s">
        <v>982</v>
      </c>
      <c r="G127" s="29" t="s">
        <v>3233</v>
      </c>
      <c r="H127" s="29" t="s">
        <v>3234</v>
      </c>
      <c r="I127" s="29" t="s">
        <v>3262</v>
      </c>
      <c r="J127" s="29" t="s">
        <v>3263</v>
      </c>
      <c r="K127" s="29" t="s">
        <v>3264</v>
      </c>
      <c r="L127" s="29" t="s">
        <v>3103</v>
      </c>
      <c r="M127" s="29" t="s">
        <v>3322</v>
      </c>
      <c r="N127" s="29" t="s">
        <v>3323</v>
      </c>
      <c r="O127" s="29" t="s">
        <v>3324</v>
      </c>
      <c r="P127" s="29" t="s">
        <v>3325</v>
      </c>
      <c r="Q127" s="29" t="s">
        <v>3209</v>
      </c>
      <c r="R127" s="29" t="s">
        <v>3210</v>
      </c>
      <c r="S127" s="29" t="s">
        <v>3098</v>
      </c>
      <c r="T127" s="29"/>
      <c r="U127" s="30">
        <v>11200</v>
      </c>
      <c r="V127" s="30">
        <v>11200</v>
      </c>
      <c r="W127" s="30">
        <v>11200</v>
      </c>
      <c r="X127" s="30">
        <v>11200</v>
      </c>
      <c r="Y127" s="30">
        <v>11200</v>
      </c>
      <c r="Z127" s="30">
        <v>6346</v>
      </c>
      <c r="AA127" s="30">
        <v>5600</v>
      </c>
      <c r="AB127" s="30">
        <v>5600</v>
      </c>
      <c r="AC127" s="30">
        <v>5600</v>
      </c>
      <c r="AD127" s="30">
        <v>5600</v>
      </c>
      <c r="AE127" s="30">
        <v>5600</v>
      </c>
      <c r="AF127" s="30">
        <v>5600</v>
      </c>
    </row>
    <row r="128" spans="1:32" x14ac:dyDescent="0.45">
      <c r="A128" s="29" t="s">
        <v>470</v>
      </c>
      <c r="B128" s="29" t="s">
        <v>471</v>
      </c>
      <c r="C128" s="29" t="s">
        <v>3211</v>
      </c>
      <c r="D128" s="29" t="s">
        <v>3212</v>
      </c>
      <c r="E128" s="29" t="s">
        <v>3213</v>
      </c>
      <c r="F128" s="29" t="s">
        <v>982</v>
      </c>
      <c r="G128" s="29" t="s">
        <v>3233</v>
      </c>
      <c r="H128" s="29" t="s">
        <v>3234</v>
      </c>
      <c r="I128" s="29" t="s">
        <v>3262</v>
      </c>
      <c r="J128" s="29" t="s">
        <v>3263</v>
      </c>
      <c r="K128" s="29" t="s">
        <v>3264</v>
      </c>
      <c r="L128" s="29" t="s">
        <v>3103</v>
      </c>
      <c r="M128" s="29" t="s">
        <v>3322</v>
      </c>
      <c r="N128" s="29" t="s">
        <v>3323</v>
      </c>
      <c r="O128" s="29" t="s">
        <v>3324</v>
      </c>
      <c r="P128" s="29" t="s">
        <v>3325</v>
      </c>
      <c r="Q128" s="29" t="s">
        <v>3209</v>
      </c>
      <c r="R128" s="29" t="s">
        <v>3098</v>
      </c>
      <c r="S128" s="29" t="s">
        <v>3098</v>
      </c>
      <c r="T128" s="29"/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1626</v>
      </c>
      <c r="AC128" s="30">
        <v>2800</v>
      </c>
      <c r="AD128" s="30">
        <v>2800</v>
      </c>
      <c r="AE128" s="30">
        <v>2800</v>
      </c>
      <c r="AF128" s="30">
        <v>2800</v>
      </c>
    </row>
    <row r="129" spans="1:32" x14ac:dyDescent="0.45">
      <c r="A129" s="29" t="s">
        <v>470</v>
      </c>
      <c r="B129" s="29" t="s">
        <v>471</v>
      </c>
      <c r="C129" s="29" t="s">
        <v>3211</v>
      </c>
      <c r="D129" s="29" t="s">
        <v>3212</v>
      </c>
      <c r="E129" s="29" t="s">
        <v>3213</v>
      </c>
      <c r="F129" s="29" t="s">
        <v>982</v>
      </c>
      <c r="G129" s="29" t="s">
        <v>3233</v>
      </c>
      <c r="H129" s="29" t="s">
        <v>3234</v>
      </c>
      <c r="I129" s="29" t="s">
        <v>3262</v>
      </c>
      <c r="J129" s="29" t="s">
        <v>3263</v>
      </c>
      <c r="K129" s="29" t="s">
        <v>3264</v>
      </c>
      <c r="L129" s="29" t="s">
        <v>3103</v>
      </c>
      <c r="M129" s="29" t="s">
        <v>3322</v>
      </c>
      <c r="N129" s="29" t="s">
        <v>3323</v>
      </c>
      <c r="O129" s="29" t="s">
        <v>3374</v>
      </c>
      <c r="P129" s="29" t="s">
        <v>3375</v>
      </c>
      <c r="Q129" s="29" t="s">
        <v>3209</v>
      </c>
      <c r="R129" s="29" t="s">
        <v>3210</v>
      </c>
      <c r="S129" s="29" t="s">
        <v>3098</v>
      </c>
      <c r="T129" s="29"/>
      <c r="U129" s="30">
        <v>12000</v>
      </c>
      <c r="V129" s="30">
        <v>12000</v>
      </c>
      <c r="W129" s="30">
        <v>12000</v>
      </c>
      <c r="X129" s="30">
        <v>12000</v>
      </c>
      <c r="Y129" s="30">
        <v>12000</v>
      </c>
      <c r="Z129" s="30">
        <v>11133</v>
      </c>
      <c r="AA129" s="30">
        <v>11000</v>
      </c>
      <c r="AB129" s="30">
        <v>11000</v>
      </c>
      <c r="AC129" s="30">
        <v>11000</v>
      </c>
      <c r="AD129" s="30">
        <v>11000</v>
      </c>
      <c r="AE129" s="30">
        <v>11000</v>
      </c>
      <c r="AF129" s="30">
        <v>11000</v>
      </c>
    </row>
    <row r="130" spans="1:32" x14ac:dyDescent="0.45">
      <c r="A130" s="29" t="s">
        <v>470</v>
      </c>
      <c r="B130" s="29" t="s">
        <v>471</v>
      </c>
      <c r="C130" s="29" t="s">
        <v>3211</v>
      </c>
      <c r="D130" s="29" t="s">
        <v>3212</v>
      </c>
      <c r="E130" s="29" t="s">
        <v>3213</v>
      </c>
      <c r="F130" s="29" t="s">
        <v>982</v>
      </c>
      <c r="G130" s="29" t="s">
        <v>3233</v>
      </c>
      <c r="H130" s="29" t="s">
        <v>3234</v>
      </c>
      <c r="I130" s="29" t="s">
        <v>3262</v>
      </c>
      <c r="J130" s="29" t="s">
        <v>3263</v>
      </c>
      <c r="K130" s="29" t="s">
        <v>3264</v>
      </c>
      <c r="L130" s="29" t="s">
        <v>3103</v>
      </c>
      <c r="M130" s="29" t="s">
        <v>3326</v>
      </c>
      <c r="N130" s="29" t="s">
        <v>3327</v>
      </c>
      <c r="O130" s="29" t="s">
        <v>3444</v>
      </c>
      <c r="P130" s="29" t="s">
        <v>3445</v>
      </c>
      <c r="Q130" s="29" t="s">
        <v>3209</v>
      </c>
      <c r="R130" s="29" t="s">
        <v>3098</v>
      </c>
      <c r="S130" s="29" t="s">
        <v>3098</v>
      </c>
      <c r="T130" s="29"/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968.32299999999998</v>
      </c>
      <c r="AB130" s="30">
        <v>4999.95</v>
      </c>
      <c r="AC130" s="30">
        <v>4999.95</v>
      </c>
      <c r="AD130" s="30">
        <v>4999.95</v>
      </c>
      <c r="AE130" s="30">
        <v>4999.95</v>
      </c>
      <c r="AF130" s="30">
        <v>4999.95</v>
      </c>
    </row>
    <row r="131" spans="1:32" x14ac:dyDescent="0.45">
      <c r="A131" s="29" t="s">
        <v>470</v>
      </c>
      <c r="B131" s="29" t="s">
        <v>471</v>
      </c>
      <c r="C131" s="29" t="s">
        <v>3211</v>
      </c>
      <c r="D131" s="29" t="s">
        <v>3212</v>
      </c>
      <c r="E131" s="29" t="s">
        <v>3213</v>
      </c>
      <c r="F131" s="29" t="s">
        <v>982</v>
      </c>
      <c r="G131" s="29" t="s">
        <v>3233</v>
      </c>
      <c r="H131" s="29" t="s">
        <v>3234</v>
      </c>
      <c r="I131" s="29" t="s">
        <v>3262</v>
      </c>
      <c r="J131" s="29" t="s">
        <v>3263</v>
      </c>
      <c r="K131" s="29" t="s">
        <v>3264</v>
      </c>
      <c r="L131" s="29" t="s">
        <v>3103</v>
      </c>
      <c r="M131" s="29" t="s">
        <v>3326</v>
      </c>
      <c r="N131" s="29" t="s">
        <v>3327</v>
      </c>
      <c r="O131" s="29" t="s">
        <v>3332</v>
      </c>
      <c r="P131" s="29" t="s">
        <v>3333</v>
      </c>
      <c r="Q131" s="29" t="s">
        <v>3209</v>
      </c>
      <c r="R131" s="29" t="s">
        <v>3210</v>
      </c>
      <c r="S131" s="29" t="s">
        <v>3098</v>
      </c>
      <c r="T131" s="29"/>
      <c r="U131" s="30">
        <v>5500</v>
      </c>
      <c r="V131" s="30">
        <v>5500</v>
      </c>
      <c r="W131" s="30">
        <v>5500</v>
      </c>
      <c r="X131" s="30">
        <v>5500</v>
      </c>
      <c r="Y131" s="30">
        <v>5500</v>
      </c>
      <c r="Z131" s="30">
        <v>5500</v>
      </c>
      <c r="AA131" s="30">
        <v>5500</v>
      </c>
      <c r="AB131" s="30">
        <v>5500</v>
      </c>
      <c r="AC131" s="30">
        <v>5500</v>
      </c>
      <c r="AD131" s="30">
        <v>5500</v>
      </c>
      <c r="AE131" s="30">
        <v>5500</v>
      </c>
      <c r="AF131" s="30">
        <v>5500</v>
      </c>
    </row>
    <row r="132" spans="1:32" x14ac:dyDescent="0.45">
      <c r="A132" s="29" t="s">
        <v>470</v>
      </c>
      <c r="B132" s="29" t="s">
        <v>471</v>
      </c>
      <c r="C132" s="29" t="s">
        <v>3211</v>
      </c>
      <c r="D132" s="29" t="s">
        <v>3212</v>
      </c>
      <c r="E132" s="29" t="s">
        <v>3213</v>
      </c>
      <c r="F132" s="29" t="s">
        <v>982</v>
      </c>
      <c r="G132" s="29" t="s">
        <v>3233</v>
      </c>
      <c r="H132" s="29" t="s">
        <v>3234</v>
      </c>
      <c r="I132" s="29" t="s">
        <v>3275</v>
      </c>
      <c r="J132" s="29" t="s">
        <v>3276</v>
      </c>
      <c r="K132" s="29" t="s">
        <v>3277</v>
      </c>
      <c r="L132" s="29" t="s">
        <v>3100</v>
      </c>
      <c r="M132" s="29" t="s">
        <v>3278</v>
      </c>
      <c r="N132" s="29" t="s">
        <v>3279</v>
      </c>
      <c r="O132" s="29" t="s">
        <v>3446</v>
      </c>
      <c r="P132" s="29" t="s">
        <v>3447</v>
      </c>
      <c r="Q132" s="29" t="s">
        <v>3209</v>
      </c>
      <c r="R132" s="29" t="s">
        <v>3210</v>
      </c>
      <c r="S132" s="29" t="s">
        <v>3098</v>
      </c>
      <c r="T132" s="29"/>
      <c r="U132" s="30">
        <v>175500</v>
      </c>
      <c r="V132" s="30">
        <v>175500</v>
      </c>
      <c r="W132" s="30">
        <v>175500</v>
      </c>
      <c r="X132" s="30">
        <v>175500</v>
      </c>
      <c r="Y132" s="30">
        <v>175500</v>
      </c>
      <c r="Z132" s="30">
        <v>175500</v>
      </c>
      <c r="AA132" s="30">
        <v>175500</v>
      </c>
      <c r="AB132" s="30">
        <v>175500</v>
      </c>
      <c r="AC132" s="30">
        <v>175500</v>
      </c>
      <c r="AD132" s="30">
        <v>154597</v>
      </c>
      <c r="AE132" s="30">
        <v>135000</v>
      </c>
      <c r="AF132" s="30">
        <v>135000</v>
      </c>
    </row>
    <row r="133" spans="1:32" x14ac:dyDescent="0.45">
      <c r="A133" s="29" t="s">
        <v>470</v>
      </c>
      <c r="B133" s="29" t="s">
        <v>471</v>
      </c>
      <c r="C133" s="29" t="s">
        <v>3211</v>
      </c>
      <c r="D133" s="29" t="s">
        <v>3212</v>
      </c>
      <c r="E133" s="29" t="s">
        <v>3213</v>
      </c>
      <c r="F133" s="29" t="s">
        <v>982</v>
      </c>
      <c r="G133" s="29" t="s">
        <v>3233</v>
      </c>
      <c r="H133" s="29" t="s">
        <v>3234</v>
      </c>
      <c r="I133" s="29" t="s">
        <v>3275</v>
      </c>
      <c r="J133" s="29" t="s">
        <v>3276</v>
      </c>
      <c r="K133" s="29" t="s">
        <v>3277</v>
      </c>
      <c r="L133" s="29" t="s">
        <v>3100</v>
      </c>
      <c r="M133" s="29" t="s">
        <v>3278</v>
      </c>
      <c r="N133" s="29" t="s">
        <v>3279</v>
      </c>
      <c r="O133" s="29" t="s">
        <v>3280</v>
      </c>
      <c r="P133" s="29" t="s">
        <v>3281</v>
      </c>
      <c r="Q133" s="29" t="s">
        <v>3249</v>
      </c>
      <c r="R133" s="29" t="s">
        <v>3210</v>
      </c>
      <c r="S133" s="29" t="s">
        <v>3098</v>
      </c>
      <c r="T133" s="29"/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  <c r="AE133" s="30">
        <v>0</v>
      </c>
      <c r="AF133" s="30">
        <v>0</v>
      </c>
    </row>
    <row r="134" spans="1:32" x14ac:dyDescent="0.45">
      <c r="A134" s="29" t="s">
        <v>470</v>
      </c>
      <c r="B134" s="29" t="s">
        <v>471</v>
      </c>
      <c r="C134" s="29" t="s">
        <v>3211</v>
      </c>
      <c r="D134" s="29" t="s">
        <v>3212</v>
      </c>
      <c r="E134" s="29" t="s">
        <v>3213</v>
      </c>
      <c r="F134" s="29" t="s">
        <v>982</v>
      </c>
      <c r="G134" s="29" t="s">
        <v>3233</v>
      </c>
      <c r="H134" s="29" t="s">
        <v>3234</v>
      </c>
      <c r="I134" s="29" t="s">
        <v>3275</v>
      </c>
      <c r="J134" s="29" t="s">
        <v>3276</v>
      </c>
      <c r="K134" s="29" t="s">
        <v>3277</v>
      </c>
      <c r="L134" s="29" t="s">
        <v>3100</v>
      </c>
      <c r="M134" s="29" t="s">
        <v>3278</v>
      </c>
      <c r="N134" s="29" t="s">
        <v>3279</v>
      </c>
      <c r="O134" s="29" t="s">
        <v>3280</v>
      </c>
      <c r="P134" s="29" t="s">
        <v>3281</v>
      </c>
      <c r="Q134" s="29" t="s">
        <v>3209</v>
      </c>
      <c r="R134" s="29" t="s">
        <v>3210</v>
      </c>
      <c r="S134" s="29" t="s">
        <v>3098</v>
      </c>
      <c r="T134" s="29"/>
      <c r="U134" s="30">
        <v>35000</v>
      </c>
      <c r="V134" s="30">
        <v>35000</v>
      </c>
      <c r="W134" s="30">
        <v>35000</v>
      </c>
      <c r="X134" s="30">
        <v>35000</v>
      </c>
      <c r="Y134" s="30">
        <v>35000</v>
      </c>
      <c r="Z134" s="30">
        <v>35000</v>
      </c>
      <c r="AA134" s="30">
        <v>35000</v>
      </c>
      <c r="AB134" s="30">
        <v>35000</v>
      </c>
      <c r="AC134" s="30">
        <v>35000</v>
      </c>
      <c r="AD134" s="30">
        <v>35000</v>
      </c>
      <c r="AE134" s="30">
        <v>35000</v>
      </c>
      <c r="AF134" s="30">
        <v>35000</v>
      </c>
    </row>
    <row r="135" spans="1:32" x14ac:dyDescent="0.45">
      <c r="A135" s="29" t="s">
        <v>470</v>
      </c>
      <c r="B135" s="29" t="s">
        <v>471</v>
      </c>
      <c r="C135" s="29" t="s">
        <v>3211</v>
      </c>
      <c r="D135" s="29" t="s">
        <v>3212</v>
      </c>
      <c r="E135" s="29" t="s">
        <v>3213</v>
      </c>
      <c r="F135" s="29" t="s">
        <v>982</v>
      </c>
      <c r="G135" s="29" t="s">
        <v>3233</v>
      </c>
      <c r="H135" s="29" t="s">
        <v>3234</v>
      </c>
      <c r="I135" s="29" t="s">
        <v>3275</v>
      </c>
      <c r="J135" s="29" t="s">
        <v>3276</v>
      </c>
      <c r="K135" s="29" t="s">
        <v>3277</v>
      </c>
      <c r="L135" s="29" t="s">
        <v>3100</v>
      </c>
      <c r="M135" s="29" t="s">
        <v>3312</v>
      </c>
      <c r="N135" s="29" t="s">
        <v>3313</v>
      </c>
      <c r="O135" s="29" t="s">
        <v>3314</v>
      </c>
      <c r="P135" s="29" t="s">
        <v>3315</v>
      </c>
      <c r="Q135" s="29" t="s">
        <v>3249</v>
      </c>
      <c r="R135" s="29" t="s">
        <v>3210</v>
      </c>
      <c r="S135" s="29" t="s">
        <v>3098</v>
      </c>
      <c r="T135" s="29"/>
      <c r="U135" s="30">
        <v>962</v>
      </c>
      <c r="V135" s="30">
        <v>962</v>
      </c>
      <c r="W135" s="30">
        <v>962</v>
      </c>
      <c r="X135" s="30">
        <v>962</v>
      </c>
      <c r="Y135" s="30">
        <v>962</v>
      </c>
      <c r="Z135" s="30">
        <v>962</v>
      </c>
      <c r="AA135" s="30">
        <v>962</v>
      </c>
      <c r="AB135" s="30">
        <v>962</v>
      </c>
      <c r="AC135" s="30">
        <v>962</v>
      </c>
      <c r="AD135" s="30">
        <v>962</v>
      </c>
      <c r="AE135" s="30">
        <v>962</v>
      </c>
      <c r="AF135" s="30">
        <v>962</v>
      </c>
    </row>
    <row r="136" spans="1:32" x14ac:dyDescent="0.45">
      <c r="A136" s="29" t="s">
        <v>470</v>
      </c>
      <c r="B136" s="29" t="s">
        <v>471</v>
      </c>
      <c r="C136" s="29" t="s">
        <v>3211</v>
      </c>
      <c r="D136" s="29" t="s">
        <v>3212</v>
      </c>
      <c r="E136" s="29" t="s">
        <v>3213</v>
      </c>
      <c r="F136" s="29" t="s">
        <v>982</v>
      </c>
      <c r="G136" s="29" t="s">
        <v>3233</v>
      </c>
      <c r="H136" s="29" t="s">
        <v>3234</v>
      </c>
      <c r="I136" s="29" t="s">
        <v>3275</v>
      </c>
      <c r="J136" s="29" t="s">
        <v>3276</v>
      </c>
      <c r="K136" s="29" t="s">
        <v>3277</v>
      </c>
      <c r="L136" s="29" t="s">
        <v>3100</v>
      </c>
      <c r="M136" s="29" t="s">
        <v>3312</v>
      </c>
      <c r="N136" s="29" t="s">
        <v>3313</v>
      </c>
      <c r="O136" s="29" t="s">
        <v>3314</v>
      </c>
      <c r="P136" s="29" t="s">
        <v>3315</v>
      </c>
      <c r="Q136" s="29" t="s">
        <v>3209</v>
      </c>
      <c r="R136" s="29" t="s">
        <v>3210</v>
      </c>
      <c r="S136" s="29" t="s">
        <v>3098</v>
      </c>
      <c r="T136" s="29"/>
      <c r="U136" s="30">
        <v>331027.8</v>
      </c>
      <c r="V136" s="30">
        <v>331027.8</v>
      </c>
      <c r="W136" s="30">
        <v>331027.8</v>
      </c>
      <c r="X136" s="30">
        <v>331027.8</v>
      </c>
      <c r="Y136" s="30">
        <v>331027.8</v>
      </c>
      <c r="Z136" s="30">
        <v>331027.8</v>
      </c>
      <c r="AA136" s="30">
        <v>331027.8</v>
      </c>
      <c r="AB136" s="30">
        <v>331027.8</v>
      </c>
      <c r="AC136" s="30">
        <v>331027.8</v>
      </c>
      <c r="AD136" s="30">
        <v>331027.8</v>
      </c>
      <c r="AE136" s="30">
        <v>331027.8</v>
      </c>
      <c r="AF136" s="30">
        <v>331027.8</v>
      </c>
    </row>
    <row r="137" spans="1:32" x14ac:dyDescent="0.45">
      <c r="A137" s="29" t="s">
        <v>470</v>
      </c>
      <c r="B137" s="29" t="s">
        <v>471</v>
      </c>
      <c r="C137" s="29" t="s">
        <v>3211</v>
      </c>
      <c r="D137" s="29" t="s">
        <v>3212</v>
      </c>
      <c r="E137" s="29" t="s">
        <v>3213</v>
      </c>
      <c r="F137" s="29" t="s">
        <v>982</v>
      </c>
      <c r="G137" s="29" t="s">
        <v>3233</v>
      </c>
      <c r="H137" s="29" t="s">
        <v>3234</v>
      </c>
      <c r="I137" s="29" t="s">
        <v>3275</v>
      </c>
      <c r="J137" s="29" t="s">
        <v>3276</v>
      </c>
      <c r="K137" s="29" t="s">
        <v>3282</v>
      </c>
      <c r="L137" s="29" t="s">
        <v>3112</v>
      </c>
      <c r="M137" s="29" t="s">
        <v>3283</v>
      </c>
      <c r="N137" s="29" t="s">
        <v>3284</v>
      </c>
      <c r="O137" s="29" t="s">
        <v>3285</v>
      </c>
      <c r="P137" s="29" t="s">
        <v>3286</v>
      </c>
      <c r="Q137" s="29" t="s">
        <v>3249</v>
      </c>
      <c r="R137" s="29" t="s">
        <v>3210</v>
      </c>
      <c r="S137" s="29" t="s">
        <v>3098</v>
      </c>
      <c r="T137" s="29"/>
      <c r="U137" s="30">
        <v>1697</v>
      </c>
      <c r="V137" s="30">
        <v>1697</v>
      </c>
      <c r="W137" s="30">
        <v>1697</v>
      </c>
      <c r="X137" s="30">
        <v>1697</v>
      </c>
      <c r="Y137" s="30">
        <v>1697</v>
      </c>
      <c r="Z137" s="30">
        <v>1697</v>
      </c>
      <c r="AA137" s="30">
        <v>1697</v>
      </c>
      <c r="AB137" s="30">
        <v>1697</v>
      </c>
      <c r="AC137" s="30">
        <v>1697</v>
      </c>
      <c r="AD137" s="30">
        <v>1697</v>
      </c>
      <c r="AE137" s="30">
        <v>1707</v>
      </c>
      <c r="AF137" s="30">
        <v>962</v>
      </c>
    </row>
    <row r="138" spans="1:32" x14ac:dyDescent="0.45">
      <c r="A138" s="29" t="s">
        <v>470</v>
      </c>
      <c r="B138" s="29" t="s">
        <v>471</v>
      </c>
      <c r="C138" s="29" t="s">
        <v>3211</v>
      </c>
      <c r="D138" s="29" t="s">
        <v>3212</v>
      </c>
      <c r="E138" s="29" t="s">
        <v>3213</v>
      </c>
      <c r="F138" s="29" t="s">
        <v>982</v>
      </c>
      <c r="G138" s="29" t="s">
        <v>3233</v>
      </c>
      <c r="H138" s="29" t="s">
        <v>3234</v>
      </c>
      <c r="I138" s="29" t="s">
        <v>3275</v>
      </c>
      <c r="J138" s="29" t="s">
        <v>3276</v>
      </c>
      <c r="K138" s="29" t="s">
        <v>3282</v>
      </c>
      <c r="L138" s="29" t="s">
        <v>3112</v>
      </c>
      <c r="M138" s="29" t="s">
        <v>3283</v>
      </c>
      <c r="N138" s="29" t="s">
        <v>3284</v>
      </c>
      <c r="O138" s="29" t="s">
        <v>3285</v>
      </c>
      <c r="P138" s="29" t="s">
        <v>3286</v>
      </c>
      <c r="Q138" s="29" t="s">
        <v>3209</v>
      </c>
      <c r="R138" s="29" t="s">
        <v>3210</v>
      </c>
      <c r="S138" s="29" t="s">
        <v>3098</v>
      </c>
      <c r="T138" s="29"/>
      <c r="U138" s="30">
        <v>40000</v>
      </c>
      <c r="V138" s="30">
        <v>40000</v>
      </c>
      <c r="W138" s="30">
        <v>40000</v>
      </c>
      <c r="X138" s="30">
        <v>40000</v>
      </c>
      <c r="Y138" s="30">
        <v>40000</v>
      </c>
      <c r="Z138" s="30">
        <v>40000</v>
      </c>
      <c r="AA138" s="30">
        <v>40000</v>
      </c>
      <c r="AB138" s="30">
        <v>40000</v>
      </c>
      <c r="AC138" s="30">
        <v>40000</v>
      </c>
      <c r="AD138" s="30">
        <v>40000</v>
      </c>
      <c r="AE138" s="30">
        <v>40000</v>
      </c>
      <c r="AF138" s="30">
        <v>40000</v>
      </c>
    </row>
    <row r="139" spans="1:32" x14ac:dyDescent="0.45">
      <c r="A139" s="29" t="s">
        <v>470</v>
      </c>
      <c r="B139" s="29" t="s">
        <v>471</v>
      </c>
      <c r="C139" s="29" t="s">
        <v>3211</v>
      </c>
      <c r="D139" s="29" t="s">
        <v>3212</v>
      </c>
      <c r="E139" s="29" t="s">
        <v>3213</v>
      </c>
      <c r="F139" s="29" t="s">
        <v>982</v>
      </c>
      <c r="G139" s="29" t="s">
        <v>3233</v>
      </c>
      <c r="H139" s="29" t="s">
        <v>3234</v>
      </c>
      <c r="I139" s="29" t="s">
        <v>3275</v>
      </c>
      <c r="J139" s="29" t="s">
        <v>3276</v>
      </c>
      <c r="K139" s="29" t="s">
        <v>3282</v>
      </c>
      <c r="L139" s="29" t="s">
        <v>3112</v>
      </c>
      <c r="M139" s="29" t="s">
        <v>3283</v>
      </c>
      <c r="N139" s="29" t="s">
        <v>3284</v>
      </c>
      <c r="O139" s="29" t="s">
        <v>3448</v>
      </c>
      <c r="P139" s="29" t="s">
        <v>3449</v>
      </c>
      <c r="Q139" s="29" t="s">
        <v>3209</v>
      </c>
      <c r="R139" s="29" t="s">
        <v>3210</v>
      </c>
      <c r="S139" s="29" t="s">
        <v>3098</v>
      </c>
      <c r="T139" s="29"/>
      <c r="U139" s="30">
        <v>40000</v>
      </c>
      <c r="V139" s="30">
        <v>40000</v>
      </c>
      <c r="W139" s="30">
        <v>40000</v>
      </c>
      <c r="X139" s="30">
        <v>40000</v>
      </c>
      <c r="Y139" s="30">
        <v>40000</v>
      </c>
      <c r="Z139" s="30">
        <v>40000</v>
      </c>
      <c r="AA139" s="30">
        <v>40000</v>
      </c>
      <c r="AB139" s="30">
        <v>40000</v>
      </c>
      <c r="AC139" s="30">
        <v>40000</v>
      </c>
      <c r="AD139" s="30">
        <v>40000</v>
      </c>
      <c r="AE139" s="30">
        <v>40000</v>
      </c>
      <c r="AF139" s="30">
        <v>40000</v>
      </c>
    </row>
    <row r="140" spans="1:32" x14ac:dyDescent="0.45">
      <c r="A140" s="29" t="s">
        <v>470</v>
      </c>
      <c r="B140" s="29" t="s">
        <v>471</v>
      </c>
      <c r="C140" s="29" t="s">
        <v>3211</v>
      </c>
      <c r="D140" s="29" t="s">
        <v>3212</v>
      </c>
      <c r="E140" s="29" t="s">
        <v>3213</v>
      </c>
      <c r="F140" s="29" t="s">
        <v>982</v>
      </c>
      <c r="G140" s="29" t="s">
        <v>3233</v>
      </c>
      <c r="H140" s="29" t="s">
        <v>3234</v>
      </c>
      <c r="I140" s="29" t="s">
        <v>3275</v>
      </c>
      <c r="J140" s="29" t="s">
        <v>3276</v>
      </c>
      <c r="K140" s="29" t="s">
        <v>3287</v>
      </c>
      <c r="L140" s="29" t="s">
        <v>3101</v>
      </c>
      <c r="M140" s="29" t="s">
        <v>3316</v>
      </c>
      <c r="N140" s="29" t="s">
        <v>3317</v>
      </c>
      <c r="O140" s="29" t="s">
        <v>3450</v>
      </c>
      <c r="P140" s="29" t="s">
        <v>3451</v>
      </c>
      <c r="Q140" s="29" t="s">
        <v>3209</v>
      </c>
      <c r="R140" s="29" t="s">
        <v>3210</v>
      </c>
      <c r="S140" s="29" t="s">
        <v>3098</v>
      </c>
      <c r="T140" s="29"/>
      <c r="U140" s="30">
        <v>1050</v>
      </c>
      <c r="V140" s="30">
        <v>1050</v>
      </c>
      <c r="W140" s="30">
        <v>1050</v>
      </c>
      <c r="X140" s="30">
        <v>990</v>
      </c>
      <c r="Y140" s="30">
        <v>990</v>
      </c>
      <c r="Z140" s="30">
        <v>1500</v>
      </c>
      <c r="AA140" s="30">
        <v>1500</v>
      </c>
      <c r="AB140" s="30">
        <v>1500</v>
      </c>
      <c r="AC140" s="30">
        <v>1500</v>
      </c>
      <c r="AD140" s="30">
        <v>1500</v>
      </c>
      <c r="AE140" s="30">
        <v>1500</v>
      </c>
      <c r="AF140" s="30">
        <v>1500</v>
      </c>
    </row>
    <row r="141" spans="1:32" x14ac:dyDescent="0.45">
      <c r="A141" s="29" t="s">
        <v>470</v>
      </c>
      <c r="B141" s="29" t="s">
        <v>471</v>
      </c>
      <c r="C141" s="29" t="s">
        <v>3211</v>
      </c>
      <c r="D141" s="29" t="s">
        <v>3212</v>
      </c>
      <c r="E141" s="29" t="s">
        <v>3213</v>
      </c>
      <c r="F141" s="29" t="s">
        <v>982</v>
      </c>
      <c r="G141" s="29" t="s">
        <v>3233</v>
      </c>
      <c r="H141" s="29" t="s">
        <v>3234</v>
      </c>
      <c r="I141" s="29" t="s">
        <v>3275</v>
      </c>
      <c r="J141" s="29" t="s">
        <v>3276</v>
      </c>
      <c r="K141" s="29" t="s">
        <v>3287</v>
      </c>
      <c r="L141" s="29" t="s">
        <v>3101</v>
      </c>
      <c r="M141" s="29" t="s">
        <v>3316</v>
      </c>
      <c r="N141" s="29" t="s">
        <v>3317</v>
      </c>
      <c r="O141" s="29" t="s">
        <v>3452</v>
      </c>
      <c r="P141" s="29" t="s">
        <v>3453</v>
      </c>
      <c r="Q141" s="29" t="s">
        <v>3209</v>
      </c>
      <c r="R141" s="29" t="s">
        <v>3210</v>
      </c>
      <c r="S141" s="29" t="s">
        <v>3098</v>
      </c>
      <c r="T141" s="29"/>
      <c r="U141" s="30">
        <v>50000</v>
      </c>
      <c r="V141" s="30">
        <v>50000</v>
      </c>
      <c r="W141" s="30">
        <v>50000</v>
      </c>
      <c r="X141" s="30">
        <v>50000</v>
      </c>
      <c r="Y141" s="30">
        <v>50000</v>
      </c>
      <c r="Z141" s="30">
        <v>50000</v>
      </c>
      <c r="AA141" s="30">
        <v>50000</v>
      </c>
      <c r="AB141" s="30">
        <v>50000</v>
      </c>
      <c r="AC141" s="30">
        <v>50000</v>
      </c>
      <c r="AD141" s="30">
        <v>50000</v>
      </c>
      <c r="AE141" s="30">
        <v>50000</v>
      </c>
      <c r="AF141" s="30">
        <v>50000</v>
      </c>
    </row>
    <row r="142" spans="1:32" x14ac:dyDescent="0.45">
      <c r="A142" s="29" t="s">
        <v>470</v>
      </c>
      <c r="B142" s="29" t="s">
        <v>471</v>
      </c>
      <c r="C142" s="29" t="s">
        <v>3211</v>
      </c>
      <c r="D142" s="29" t="s">
        <v>3212</v>
      </c>
      <c r="E142" s="29" t="s">
        <v>3213</v>
      </c>
      <c r="F142" s="29" t="s">
        <v>982</v>
      </c>
      <c r="G142" s="29" t="s">
        <v>3233</v>
      </c>
      <c r="H142" s="29" t="s">
        <v>3234</v>
      </c>
      <c r="I142" s="29" t="s">
        <v>3275</v>
      </c>
      <c r="J142" s="29" t="s">
        <v>3276</v>
      </c>
      <c r="K142" s="29" t="s">
        <v>3287</v>
      </c>
      <c r="L142" s="29" t="s">
        <v>3101</v>
      </c>
      <c r="M142" s="29" t="s">
        <v>3316</v>
      </c>
      <c r="N142" s="29" t="s">
        <v>3317</v>
      </c>
      <c r="O142" s="29" t="s">
        <v>3454</v>
      </c>
      <c r="P142" s="29" t="s">
        <v>3455</v>
      </c>
      <c r="Q142" s="29" t="s">
        <v>3209</v>
      </c>
      <c r="R142" s="29" t="s">
        <v>3210</v>
      </c>
      <c r="S142" s="29" t="s">
        <v>3098</v>
      </c>
      <c r="T142" s="29"/>
      <c r="U142" s="30">
        <v>40000</v>
      </c>
      <c r="V142" s="30">
        <v>40000</v>
      </c>
      <c r="W142" s="30">
        <v>40000</v>
      </c>
      <c r="X142" s="30">
        <v>40000</v>
      </c>
      <c r="Y142" s="30">
        <v>40000</v>
      </c>
      <c r="Z142" s="30">
        <v>40000</v>
      </c>
      <c r="AA142" s="30">
        <v>40000</v>
      </c>
      <c r="AB142" s="30">
        <v>40000</v>
      </c>
      <c r="AC142" s="30">
        <v>40000</v>
      </c>
      <c r="AD142" s="30">
        <v>40000</v>
      </c>
      <c r="AE142" s="30">
        <v>40000</v>
      </c>
      <c r="AF142" s="30">
        <v>40000</v>
      </c>
    </row>
    <row r="143" spans="1:32" x14ac:dyDescent="0.45">
      <c r="A143" s="29" t="s">
        <v>470</v>
      </c>
      <c r="B143" s="29" t="s">
        <v>471</v>
      </c>
      <c r="C143" s="29" t="s">
        <v>3211</v>
      </c>
      <c r="D143" s="29" t="s">
        <v>3212</v>
      </c>
      <c r="E143" s="29" t="s">
        <v>3213</v>
      </c>
      <c r="F143" s="29" t="s">
        <v>982</v>
      </c>
      <c r="G143" s="29" t="s">
        <v>3233</v>
      </c>
      <c r="H143" s="29" t="s">
        <v>3234</v>
      </c>
      <c r="I143" s="29" t="s">
        <v>3275</v>
      </c>
      <c r="J143" s="29" t="s">
        <v>3276</v>
      </c>
      <c r="K143" s="29" t="s">
        <v>3287</v>
      </c>
      <c r="L143" s="29" t="s">
        <v>3101</v>
      </c>
      <c r="M143" s="29" t="s">
        <v>3316</v>
      </c>
      <c r="N143" s="29" t="s">
        <v>3317</v>
      </c>
      <c r="O143" s="29" t="s">
        <v>3318</v>
      </c>
      <c r="P143" s="29" t="s">
        <v>3319</v>
      </c>
      <c r="Q143" s="29" t="s">
        <v>3209</v>
      </c>
      <c r="R143" s="29" t="s">
        <v>3210</v>
      </c>
      <c r="S143" s="29" t="s">
        <v>3098</v>
      </c>
      <c r="T143" s="29"/>
      <c r="U143" s="30">
        <v>13600</v>
      </c>
      <c r="V143" s="30">
        <v>13600</v>
      </c>
      <c r="W143" s="30">
        <v>13600</v>
      </c>
      <c r="X143" s="30">
        <v>13600</v>
      </c>
      <c r="Y143" s="30">
        <v>13600</v>
      </c>
      <c r="Z143" s="30">
        <v>13600</v>
      </c>
      <c r="AA143" s="30">
        <v>13600</v>
      </c>
      <c r="AB143" s="30">
        <v>13600</v>
      </c>
      <c r="AC143" s="30">
        <v>13600</v>
      </c>
      <c r="AD143" s="30">
        <v>13600</v>
      </c>
      <c r="AE143" s="30">
        <v>13390</v>
      </c>
      <c r="AF143" s="30">
        <v>13390</v>
      </c>
    </row>
    <row r="144" spans="1:32" x14ac:dyDescent="0.45">
      <c r="A144" s="29" t="s">
        <v>470</v>
      </c>
      <c r="B144" s="29" t="s">
        <v>471</v>
      </c>
      <c r="C144" s="29" t="s">
        <v>3211</v>
      </c>
      <c r="D144" s="29" t="s">
        <v>3212</v>
      </c>
      <c r="E144" s="29" t="s">
        <v>3213</v>
      </c>
      <c r="F144" s="29" t="s">
        <v>982</v>
      </c>
      <c r="G144" s="29" t="s">
        <v>3233</v>
      </c>
      <c r="H144" s="29" t="s">
        <v>3234</v>
      </c>
      <c r="I144" s="29" t="s">
        <v>3275</v>
      </c>
      <c r="J144" s="29" t="s">
        <v>3276</v>
      </c>
      <c r="K144" s="29" t="s">
        <v>3287</v>
      </c>
      <c r="L144" s="29" t="s">
        <v>3101</v>
      </c>
      <c r="M144" s="29" t="s">
        <v>3288</v>
      </c>
      <c r="N144" s="29" t="s">
        <v>3289</v>
      </c>
      <c r="O144" s="29" t="s">
        <v>3290</v>
      </c>
      <c r="P144" s="29" t="s">
        <v>3291</v>
      </c>
      <c r="Q144" s="29" t="s">
        <v>3209</v>
      </c>
      <c r="R144" s="29" t="s">
        <v>3210</v>
      </c>
      <c r="S144" s="29" t="s">
        <v>3098</v>
      </c>
      <c r="T144" s="29"/>
      <c r="U144" s="30">
        <v>4500</v>
      </c>
      <c r="V144" s="30">
        <v>4500</v>
      </c>
      <c r="W144" s="30">
        <v>4500</v>
      </c>
      <c r="X144" s="30">
        <v>4500</v>
      </c>
      <c r="Y144" s="30">
        <v>4500</v>
      </c>
      <c r="Z144" s="30">
        <v>4500</v>
      </c>
      <c r="AA144" s="30">
        <v>4500</v>
      </c>
      <c r="AB144" s="30">
        <v>4500</v>
      </c>
      <c r="AC144" s="30">
        <v>4500</v>
      </c>
      <c r="AD144" s="30">
        <v>4500</v>
      </c>
      <c r="AE144" s="30">
        <v>4500</v>
      </c>
      <c r="AF144" s="30">
        <v>4500</v>
      </c>
    </row>
    <row r="145" spans="1:32" x14ac:dyDescent="0.45">
      <c r="A145" s="29" t="s">
        <v>470</v>
      </c>
      <c r="B145" s="29" t="s">
        <v>471</v>
      </c>
      <c r="C145" s="29" t="s">
        <v>3334</v>
      </c>
      <c r="D145" s="29" t="s">
        <v>3335</v>
      </c>
      <c r="E145" s="29" t="s">
        <v>3336</v>
      </c>
      <c r="F145" s="29" t="s">
        <v>3337</v>
      </c>
      <c r="G145" s="29" t="s">
        <v>3200</v>
      </c>
      <c r="H145" s="29" t="s">
        <v>3201</v>
      </c>
      <c r="I145" s="29" t="s">
        <v>3226</v>
      </c>
      <c r="J145" s="29" t="s">
        <v>3227</v>
      </c>
      <c r="K145" s="29" t="s">
        <v>3228</v>
      </c>
      <c r="L145" s="29" t="s">
        <v>3111</v>
      </c>
      <c r="M145" s="29" t="s">
        <v>3229</v>
      </c>
      <c r="N145" s="29" t="s">
        <v>3230</v>
      </c>
      <c r="O145" s="29" t="s">
        <v>3231</v>
      </c>
      <c r="P145" s="29" t="s">
        <v>3232</v>
      </c>
      <c r="Q145" s="29" t="s">
        <v>3209</v>
      </c>
      <c r="R145" s="29" t="s">
        <v>3210</v>
      </c>
      <c r="S145" s="29" t="s">
        <v>3098</v>
      </c>
      <c r="T145" s="29"/>
      <c r="U145" s="30">
        <v>0</v>
      </c>
      <c r="V145" s="30">
        <v>0</v>
      </c>
      <c r="W145" s="30">
        <v>0</v>
      </c>
      <c r="X145" s="30">
        <v>0</v>
      </c>
      <c r="Y145" s="30">
        <v>1493</v>
      </c>
      <c r="Z145" s="30">
        <v>957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30">
        <v>0</v>
      </c>
    </row>
    <row r="146" spans="1:32" x14ac:dyDescent="0.45">
      <c r="A146" s="29" t="s">
        <v>470</v>
      </c>
      <c r="B146" s="29" t="s">
        <v>471</v>
      </c>
      <c r="C146" s="29" t="s">
        <v>3292</v>
      </c>
      <c r="D146" s="29" t="s">
        <v>3293</v>
      </c>
      <c r="E146" s="29" t="s">
        <v>3388</v>
      </c>
      <c r="F146" s="29" t="s">
        <v>3389</v>
      </c>
      <c r="G146" s="29" t="s">
        <v>3233</v>
      </c>
      <c r="H146" s="29" t="s">
        <v>3234</v>
      </c>
      <c r="I146" s="29" t="s">
        <v>3235</v>
      </c>
      <c r="J146" s="29" t="s">
        <v>3236</v>
      </c>
      <c r="K146" s="29" t="s">
        <v>3237</v>
      </c>
      <c r="L146" s="29" t="s">
        <v>3107</v>
      </c>
      <c r="M146" s="29" t="s">
        <v>3456</v>
      </c>
      <c r="N146" s="29" t="s">
        <v>3457</v>
      </c>
      <c r="O146" s="29" t="s">
        <v>3458</v>
      </c>
      <c r="P146" s="29" t="s">
        <v>3459</v>
      </c>
      <c r="Q146" s="29" t="s">
        <v>3209</v>
      </c>
      <c r="R146" s="29" t="s">
        <v>3098</v>
      </c>
      <c r="S146" s="29" t="s">
        <v>3098</v>
      </c>
      <c r="T146" s="29"/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30">
        <v>0</v>
      </c>
    </row>
    <row r="147" spans="1:32" x14ac:dyDescent="0.45">
      <c r="A147" s="29" t="s">
        <v>470</v>
      </c>
      <c r="B147" s="29" t="s">
        <v>471</v>
      </c>
      <c r="C147" s="29" t="s">
        <v>3460</v>
      </c>
      <c r="D147" s="29" t="s">
        <v>3461</v>
      </c>
      <c r="E147" s="29" t="s">
        <v>3462</v>
      </c>
      <c r="F147" s="29" t="s">
        <v>3463</v>
      </c>
      <c r="G147" s="29" t="s">
        <v>3200</v>
      </c>
      <c r="H147" s="29" t="s">
        <v>3201</v>
      </c>
      <c r="I147" s="29" t="s">
        <v>3226</v>
      </c>
      <c r="J147" s="29" t="s">
        <v>3227</v>
      </c>
      <c r="K147" s="29" t="s">
        <v>3228</v>
      </c>
      <c r="L147" s="29" t="s">
        <v>3111</v>
      </c>
      <c r="M147" s="29" t="s">
        <v>3229</v>
      </c>
      <c r="N147" s="29" t="s">
        <v>3230</v>
      </c>
      <c r="O147" s="29" t="s">
        <v>3231</v>
      </c>
      <c r="P147" s="29" t="s">
        <v>3232</v>
      </c>
      <c r="Q147" s="29" t="s">
        <v>3209</v>
      </c>
      <c r="R147" s="29" t="s">
        <v>3210</v>
      </c>
      <c r="S147" s="29" t="s">
        <v>3098</v>
      </c>
      <c r="T147" s="29"/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30">
        <v>0</v>
      </c>
    </row>
    <row r="148" spans="1:32" x14ac:dyDescent="0.45">
      <c r="A148" s="29" t="s">
        <v>693</v>
      </c>
      <c r="B148" s="29" t="s">
        <v>694</v>
      </c>
      <c r="C148" s="29" t="s">
        <v>3299</v>
      </c>
      <c r="D148" s="29" t="s">
        <v>3300</v>
      </c>
      <c r="E148" s="29" t="s">
        <v>3320</v>
      </c>
      <c r="F148" s="29" t="s">
        <v>3321</v>
      </c>
      <c r="G148" s="29" t="s">
        <v>3200</v>
      </c>
      <c r="H148" s="29" t="s">
        <v>3201</v>
      </c>
      <c r="I148" s="29" t="s">
        <v>3202</v>
      </c>
      <c r="J148" s="29" t="s">
        <v>3203</v>
      </c>
      <c r="K148" s="29" t="s">
        <v>3204</v>
      </c>
      <c r="L148" s="29" t="s">
        <v>3109</v>
      </c>
      <c r="M148" s="29" t="s">
        <v>3378</v>
      </c>
      <c r="N148" s="29" t="s">
        <v>3379</v>
      </c>
      <c r="O148" s="29" t="s">
        <v>3380</v>
      </c>
      <c r="P148" s="29" t="s">
        <v>3381</v>
      </c>
      <c r="Q148" s="29" t="s">
        <v>3209</v>
      </c>
      <c r="R148" s="29" t="s">
        <v>3210</v>
      </c>
      <c r="S148" s="29" t="s">
        <v>3098</v>
      </c>
      <c r="T148" s="29"/>
      <c r="U148" s="30">
        <v>4750</v>
      </c>
      <c r="V148" s="30">
        <v>4750</v>
      </c>
      <c r="W148" s="30">
        <v>4750</v>
      </c>
      <c r="X148" s="30">
        <v>4750</v>
      </c>
      <c r="Y148" s="30">
        <v>4750</v>
      </c>
      <c r="Z148" s="30">
        <v>4750</v>
      </c>
      <c r="AA148" s="30">
        <v>4750</v>
      </c>
      <c r="AB148" s="30">
        <v>4750</v>
      </c>
      <c r="AC148" s="30">
        <v>4750</v>
      </c>
      <c r="AD148" s="30">
        <v>4750</v>
      </c>
      <c r="AE148" s="30">
        <v>0</v>
      </c>
      <c r="AF148" s="30">
        <v>0</v>
      </c>
    </row>
    <row r="149" spans="1:32" x14ac:dyDescent="0.45">
      <c r="A149" s="29" t="s">
        <v>693</v>
      </c>
      <c r="B149" s="29" t="s">
        <v>694</v>
      </c>
      <c r="C149" s="29" t="s">
        <v>3299</v>
      </c>
      <c r="D149" s="29" t="s">
        <v>3300</v>
      </c>
      <c r="E149" s="29" t="s">
        <v>3320</v>
      </c>
      <c r="F149" s="29" t="s">
        <v>3321</v>
      </c>
      <c r="G149" s="29" t="s">
        <v>3200</v>
      </c>
      <c r="H149" s="29" t="s">
        <v>3201</v>
      </c>
      <c r="I149" s="29" t="s">
        <v>3202</v>
      </c>
      <c r="J149" s="29" t="s">
        <v>3203</v>
      </c>
      <c r="K149" s="29" t="s">
        <v>3221</v>
      </c>
      <c r="L149" s="29" t="s">
        <v>3113</v>
      </c>
      <c r="M149" s="29" t="s">
        <v>3303</v>
      </c>
      <c r="N149" s="29" t="s">
        <v>3304</v>
      </c>
      <c r="O149" s="29" t="s">
        <v>3305</v>
      </c>
      <c r="P149" s="29" t="s">
        <v>3306</v>
      </c>
      <c r="Q149" s="29" t="s">
        <v>3209</v>
      </c>
      <c r="R149" s="29" t="s">
        <v>3210</v>
      </c>
      <c r="S149" s="29" t="s">
        <v>3098</v>
      </c>
      <c r="T149" s="29"/>
      <c r="U149" s="30">
        <v>25805</v>
      </c>
      <c r="V149" s="30">
        <v>26027</v>
      </c>
      <c r="W149" s="30">
        <v>25455</v>
      </c>
      <c r="X149" s="30">
        <v>23919</v>
      </c>
      <c r="Y149" s="30">
        <v>22229</v>
      </c>
      <c r="Z149" s="30">
        <v>21484</v>
      </c>
      <c r="AA149" s="30">
        <v>22208</v>
      </c>
      <c r="AB149" s="30">
        <v>23451</v>
      </c>
      <c r="AC149" s="30">
        <v>24069</v>
      </c>
      <c r="AD149" s="30">
        <v>25759</v>
      </c>
      <c r="AE149" s="30">
        <v>27498</v>
      </c>
      <c r="AF149" s="30">
        <v>24954</v>
      </c>
    </row>
    <row r="150" spans="1:32" x14ac:dyDescent="0.45">
      <c r="A150" s="29" t="s">
        <v>693</v>
      </c>
      <c r="B150" s="29" t="s">
        <v>694</v>
      </c>
      <c r="C150" s="29" t="s">
        <v>3299</v>
      </c>
      <c r="D150" s="29" t="s">
        <v>3300</v>
      </c>
      <c r="E150" s="29" t="s">
        <v>3320</v>
      </c>
      <c r="F150" s="29" t="s">
        <v>3321</v>
      </c>
      <c r="G150" s="29" t="s">
        <v>3200</v>
      </c>
      <c r="H150" s="29" t="s">
        <v>3201</v>
      </c>
      <c r="I150" s="29" t="s">
        <v>3226</v>
      </c>
      <c r="J150" s="29" t="s">
        <v>3227</v>
      </c>
      <c r="K150" s="29" t="s">
        <v>3228</v>
      </c>
      <c r="L150" s="29" t="s">
        <v>3111</v>
      </c>
      <c r="M150" s="29" t="s">
        <v>3229</v>
      </c>
      <c r="N150" s="29" t="s">
        <v>3230</v>
      </c>
      <c r="O150" s="29" t="s">
        <v>3231</v>
      </c>
      <c r="P150" s="29" t="s">
        <v>3232</v>
      </c>
      <c r="Q150" s="29" t="s">
        <v>3209</v>
      </c>
      <c r="R150" s="29" t="s">
        <v>3210</v>
      </c>
      <c r="S150" s="29" t="s">
        <v>3098</v>
      </c>
      <c r="T150" s="29"/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30">
        <v>0</v>
      </c>
    </row>
    <row r="151" spans="1:32" x14ac:dyDescent="0.45">
      <c r="A151" s="29" t="s">
        <v>693</v>
      </c>
      <c r="B151" s="29" t="s">
        <v>694</v>
      </c>
      <c r="C151" s="29" t="s">
        <v>3299</v>
      </c>
      <c r="D151" s="29" t="s">
        <v>3300</v>
      </c>
      <c r="E151" s="29" t="s">
        <v>3320</v>
      </c>
      <c r="F151" s="29" t="s">
        <v>3321</v>
      </c>
      <c r="G151" s="29" t="s">
        <v>3233</v>
      </c>
      <c r="H151" s="29" t="s">
        <v>3234</v>
      </c>
      <c r="I151" s="29" t="s">
        <v>3242</v>
      </c>
      <c r="J151" s="29" t="s">
        <v>3243</v>
      </c>
      <c r="K151" s="29" t="s">
        <v>3244</v>
      </c>
      <c r="L151" s="29" t="s">
        <v>3104</v>
      </c>
      <c r="M151" s="29" t="s">
        <v>3436</v>
      </c>
      <c r="N151" s="29" t="s">
        <v>3437</v>
      </c>
      <c r="O151" s="29" t="s">
        <v>3438</v>
      </c>
      <c r="P151" s="29" t="s">
        <v>3439</v>
      </c>
      <c r="Q151" s="29" t="s">
        <v>3209</v>
      </c>
      <c r="R151" s="29" t="s">
        <v>3210</v>
      </c>
      <c r="S151" s="29" t="s">
        <v>3098</v>
      </c>
      <c r="T151" s="29"/>
      <c r="U151" s="30">
        <v>4000</v>
      </c>
      <c r="V151" s="30">
        <v>4000</v>
      </c>
      <c r="W151" s="30">
        <v>4000</v>
      </c>
      <c r="X151" s="30">
        <v>3600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30">
        <v>0</v>
      </c>
    </row>
    <row r="152" spans="1:32" x14ac:dyDescent="0.45">
      <c r="A152" s="29" t="s">
        <v>693</v>
      </c>
      <c r="B152" s="29" t="s">
        <v>694</v>
      </c>
      <c r="C152" s="29" t="s">
        <v>3299</v>
      </c>
      <c r="D152" s="29" t="s">
        <v>3300</v>
      </c>
      <c r="E152" s="29" t="s">
        <v>3320</v>
      </c>
      <c r="F152" s="29" t="s">
        <v>3321</v>
      </c>
      <c r="G152" s="29" t="s">
        <v>3233</v>
      </c>
      <c r="H152" s="29" t="s">
        <v>3234</v>
      </c>
      <c r="I152" s="29" t="s">
        <v>3242</v>
      </c>
      <c r="J152" s="29" t="s">
        <v>3243</v>
      </c>
      <c r="K152" s="29" t="s">
        <v>3244</v>
      </c>
      <c r="L152" s="29" t="s">
        <v>3104</v>
      </c>
      <c r="M152" s="29" t="s">
        <v>3245</v>
      </c>
      <c r="N152" s="29" t="s">
        <v>3246</v>
      </c>
      <c r="O152" s="29" t="s">
        <v>3464</v>
      </c>
      <c r="P152" s="29" t="s">
        <v>3465</v>
      </c>
      <c r="Q152" s="29" t="s">
        <v>3209</v>
      </c>
      <c r="R152" s="29" t="s">
        <v>3210</v>
      </c>
      <c r="S152" s="29" t="s">
        <v>3098</v>
      </c>
      <c r="T152" s="29"/>
      <c r="U152" s="30">
        <v>17700</v>
      </c>
      <c r="V152" s="30">
        <v>17700</v>
      </c>
      <c r="W152" s="30">
        <v>17700</v>
      </c>
      <c r="X152" s="30">
        <v>17700</v>
      </c>
      <c r="Y152" s="30">
        <v>17700</v>
      </c>
      <c r="Z152" s="30">
        <v>17700</v>
      </c>
      <c r="AA152" s="30">
        <v>17700</v>
      </c>
      <c r="AB152" s="30">
        <v>17700</v>
      </c>
      <c r="AC152" s="30">
        <v>17700</v>
      </c>
      <c r="AD152" s="30">
        <v>17700</v>
      </c>
      <c r="AE152" s="30">
        <v>17700</v>
      </c>
      <c r="AF152" s="30">
        <v>17700</v>
      </c>
    </row>
    <row r="153" spans="1:32" x14ac:dyDescent="0.45">
      <c r="A153" s="29" t="s">
        <v>693</v>
      </c>
      <c r="B153" s="29" t="s">
        <v>694</v>
      </c>
      <c r="C153" s="29" t="s">
        <v>3299</v>
      </c>
      <c r="D153" s="29" t="s">
        <v>3300</v>
      </c>
      <c r="E153" s="29" t="s">
        <v>3320</v>
      </c>
      <c r="F153" s="29" t="s">
        <v>3321</v>
      </c>
      <c r="G153" s="29" t="s">
        <v>3233</v>
      </c>
      <c r="H153" s="29" t="s">
        <v>3234</v>
      </c>
      <c r="I153" s="29" t="s">
        <v>3262</v>
      </c>
      <c r="J153" s="29" t="s">
        <v>3263</v>
      </c>
      <c r="K153" s="29" t="s">
        <v>3264</v>
      </c>
      <c r="L153" s="29" t="s">
        <v>3103</v>
      </c>
      <c r="M153" s="29" t="s">
        <v>3265</v>
      </c>
      <c r="N153" s="29" t="s">
        <v>3266</v>
      </c>
      <c r="O153" s="29" t="s">
        <v>3267</v>
      </c>
      <c r="P153" s="29" t="s">
        <v>3268</v>
      </c>
      <c r="Q153" s="29" t="s">
        <v>3209</v>
      </c>
      <c r="R153" s="29" t="s">
        <v>3210</v>
      </c>
      <c r="S153" s="29" t="s">
        <v>3098</v>
      </c>
      <c r="T153" s="29"/>
      <c r="U153" s="30">
        <v>6000</v>
      </c>
      <c r="V153" s="30">
        <v>6000</v>
      </c>
      <c r="W153" s="30">
        <v>6000</v>
      </c>
      <c r="X153" s="30">
        <v>6000</v>
      </c>
      <c r="Y153" s="30">
        <v>6000</v>
      </c>
      <c r="Z153" s="30">
        <v>6000</v>
      </c>
      <c r="AA153" s="30">
        <v>6000</v>
      </c>
      <c r="AB153" s="30">
        <v>6000</v>
      </c>
      <c r="AC153" s="30">
        <v>6000</v>
      </c>
      <c r="AD153" s="30">
        <v>6000</v>
      </c>
      <c r="AE153" s="30">
        <v>6000</v>
      </c>
      <c r="AF153" s="30">
        <v>6000</v>
      </c>
    </row>
    <row r="154" spans="1:32" x14ac:dyDescent="0.45">
      <c r="A154" s="29" t="s">
        <v>693</v>
      </c>
      <c r="B154" s="29" t="s">
        <v>694</v>
      </c>
      <c r="C154" s="29" t="s">
        <v>3299</v>
      </c>
      <c r="D154" s="29" t="s">
        <v>3300</v>
      </c>
      <c r="E154" s="29" t="s">
        <v>3320</v>
      </c>
      <c r="F154" s="29" t="s">
        <v>3321</v>
      </c>
      <c r="G154" s="29" t="s">
        <v>3233</v>
      </c>
      <c r="H154" s="29" t="s">
        <v>3234</v>
      </c>
      <c r="I154" s="29" t="s">
        <v>3262</v>
      </c>
      <c r="J154" s="29" t="s">
        <v>3263</v>
      </c>
      <c r="K154" s="29" t="s">
        <v>3264</v>
      </c>
      <c r="L154" s="29" t="s">
        <v>3103</v>
      </c>
      <c r="M154" s="29" t="s">
        <v>3265</v>
      </c>
      <c r="N154" s="29" t="s">
        <v>3266</v>
      </c>
      <c r="O154" s="29" t="s">
        <v>3269</v>
      </c>
      <c r="P154" s="29" t="s">
        <v>3270</v>
      </c>
      <c r="Q154" s="29" t="s">
        <v>3209</v>
      </c>
      <c r="R154" s="29" t="s">
        <v>3210</v>
      </c>
      <c r="S154" s="29" t="s">
        <v>3098</v>
      </c>
      <c r="T154" s="29"/>
      <c r="U154" s="30">
        <v>0</v>
      </c>
      <c r="V154" s="30">
        <v>0</v>
      </c>
      <c r="W154" s="30">
        <v>0</v>
      </c>
      <c r="X154" s="30">
        <v>39</v>
      </c>
      <c r="Y154" s="30">
        <v>0</v>
      </c>
      <c r="Z154" s="30">
        <v>88</v>
      </c>
      <c r="AA154" s="30">
        <v>49</v>
      </c>
      <c r="AB154" s="30">
        <v>0</v>
      </c>
      <c r="AC154" s="30">
        <v>0</v>
      </c>
      <c r="AD154" s="30">
        <v>0</v>
      </c>
      <c r="AE154" s="30">
        <v>78</v>
      </c>
      <c r="AF154" s="30">
        <v>195</v>
      </c>
    </row>
    <row r="155" spans="1:32" x14ac:dyDescent="0.45">
      <c r="A155" s="29" t="s">
        <v>693</v>
      </c>
      <c r="B155" s="29" t="s">
        <v>694</v>
      </c>
      <c r="C155" s="29" t="s">
        <v>3299</v>
      </c>
      <c r="D155" s="29" t="s">
        <v>3300</v>
      </c>
      <c r="E155" s="29" t="s">
        <v>3320</v>
      </c>
      <c r="F155" s="29" t="s">
        <v>3321</v>
      </c>
      <c r="G155" s="29" t="s">
        <v>3233</v>
      </c>
      <c r="H155" s="29" t="s">
        <v>3234</v>
      </c>
      <c r="I155" s="29" t="s">
        <v>3262</v>
      </c>
      <c r="J155" s="29" t="s">
        <v>3263</v>
      </c>
      <c r="K155" s="29" t="s">
        <v>3264</v>
      </c>
      <c r="L155" s="29" t="s">
        <v>3103</v>
      </c>
      <c r="M155" s="29" t="s">
        <v>3265</v>
      </c>
      <c r="N155" s="29" t="s">
        <v>3266</v>
      </c>
      <c r="O155" s="29" t="s">
        <v>3271</v>
      </c>
      <c r="P155" s="29" t="s">
        <v>3272</v>
      </c>
      <c r="Q155" s="29" t="s">
        <v>3209</v>
      </c>
      <c r="R155" s="29" t="s">
        <v>3210</v>
      </c>
      <c r="S155" s="29" t="s">
        <v>3098</v>
      </c>
      <c r="T155" s="29"/>
      <c r="U155" s="30">
        <v>261</v>
      </c>
      <c r="V155" s="30">
        <v>217</v>
      </c>
      <c r="W155" s="30">
        <v>0</v>
      </c>
      <c r="X155" s="30">
        <v>232</v>
      </c>
      <c r="Y155" s="30">
        <v>565</v>
      </c>
      <c r="Z155" s="30">
        <v>343</v>
      </c>
      <c r="AA155" s="30">
        <v>217</v>
      </c>
      <c r="AB155" s="30">
        <v>72</v>
      </c>
      <c r="AC155" s="30">
        <v>0</v>
      </c>
      <c r="AD155" s="30">
        <v>72</v>
      </c>
      <c r="AE155" s="30">
        <v>696</v>
      </c>
      <c r="AF155" s="30">
        <v>0</v>
      </c>
    </row>
    <row r="156" spans="1:32" x14ac:dyDescent="0.45">
      <c r="A156" s="29" t="s">
        <v>693</v>
      </c>
      <c r="B156" s="29" t="s">
        <v>694</v>
      </c>
      <c r="C156" s="29" t="s">
        <v>3299</v>
      </c>
      <c r="D156" s="29" t="s">
        <v>3300</v>
      </c>
      <c r="E156" s="29" t="s">
        <v>3320</v>
      </c>
      <c r="F156" s="29" t="s">
        <v>3321</v>
      </c>
      <c r="G156" s="29" t="s">
        <v>3233</v>
      </c>
      <c r="H156" s="29" t="s">
        <v>3234</v>
      </c>
      <c r="I156" s="29" t="s">
        <v>3262</v>
      </c>
      <c r="J156" s="29" t="s">
        <v>3263</v>
      </c>
      <c r="K156" s="29" t="s">
        <v>3264</v>
      </c>
      <c r="L156" s="29" t="s">
        <v>3103</v>
      </c>
      <c r="M156" s="29" t="s">
        <v>3265</v>
      </c>
      <c r="N156" s="29" t="s">
        <v>3266</v>
      </c>
      <c r="O156" s="29" t="s">
        <v>3273</v>
      </c>
      <c r="P156" s="29" t="s">
        <v>3274</v>
      </c>
      <c r="Q156" s="29" t="s">
        <v>3209</v>
      </c>
      <c r="R156" s="29" t="s">
        <v>3210</v>
      </c>
      <c r="S156" s="29" t="s">
        <v>3098</v>
      </c>
      <c r="T156" s="29"/>
      <c r="U156" s="30">
        <v>78</v>
      </c>
      <c r="V156" s="30">
        <v>0</v>
      </c>
      <c r="W156" s="30">
        <v>39</v>
      </c>
      <c r="X156" s="30">
        <v>78</v>
      </c>
      <c r="Y156" s="30">
        <v>39</v>
      </c>
      <c r="Z156" s="30">
        <v>0</v>
      </c>
      <c r="AA156" s="30">
        <v>39</v>
      </c>
      <c r="AB156" s="30">
        <v>39</v>
      </c>
      <c r="AC156" s="30">
        <v>0</v>
      </c>
      <c r="AD156" s="30">
        <v>0</v>
      </c>
      <c r="AE156" s="30">
        <v>351</v>
      </c>
      <c r="AF156" s="30">
        <v>39</v>
      </c>
    </row>
    <row r="157" spans="1:32" x14ac:dyDescent="0.45">
      <c r="A157" s="29" t="s">
        <v>693</v>
      </c>
      <c r="B157" s="29" t="s">
        <v>694</v>
      </c>
      <c r="C157" s="29" t="s">
        <v>3299</v>
      </c>
      <c r="D157" s="29" t="s">
        <v>3300</v>
      </c>
      <c r="E157" s="29" t="s">
        <v>3320</v>
      </c>
      <c r="F157" s="29" t="s">
        <v>3321</v>
      </c>
      <c r="G157" s="29" t="s">
        <v>3233</v>
      </c>
      <c r="H157" s="29" t="s">
        <v>3234</v>
      </c>
      <c r="I157" s="29" t="s">
        <v>3275</v>
      </c>
      <c r="J157" s="29" t="s">
        <v>3276</v>
      </c>
      <c r="K157" s="29" t="s">
        <v>3277</v>
      </c>
      <c r="L157" s="29" t="s">
        <v>3100</v>
      </c>
      <c r="M157" s="29" t="s">
        <v>3312</v>
      </c>
      <c r="N157" s="29" t="s">
        <v>3313</v>
      </c>
      <c r="O157" s="29" t="s">
        <v>3466</v>
      </c>
      <c r="P157" s="29" t="s">
        <v>3467</v>
      </c>
      <c r="Q157" s="29" t="s">
        <v>3209</v>
      </c>
      <c r="R157" s="29" t="s">
        <v>3210</v>
      </c>
      <c r="S157" s="29" t="s">
        <v>3098</v>
      </c>
      <c r="T157" s="29"/>
      <c r="U157" s="30">
        <v>72000</v>
      </c>
      <c r="V157" s="30">
        <v>72000</v>
      </c>
      <c r="W157" s="30">
        <v>72000</v>
      </c>
      <c r="X157" s="30">
        <v>72000</v>
      </c>
      <c r="Y157" s="30">
        <v>72000</v>
      </c>
      <c r="Z157" s="30">
        <v>72000</v>
      </c>
      <c r="AA157" s="30">
        <v>72000</v>
      </c>
      <c r="AB157" s="30">
        <v>72000</v>
      </c>
      <c r="AC157" s="30">
        <v>72000</v>
      </c>
      <c r="AD157" s="30">
        <v>72000</v>
      </c>
      <c r="AE157" s="30">
        <v>72000</v>
      </c>
      <c r="AF157" s="30">
        <v>72000</v>
      </c>
    </row>
    <row r="158" spans="1:32" x14ac:dyDescent="0.45">
      <c r="A158" s="29" t="s">
        <v>693</v>
      </c>
      <c r="B158" s="29" t="s">
        <v>694</v>
      </c>
      <c r="C158" s="29" t="s">
        <v>3299</v>
      </c>
      <c r="D158" s="29" t="s">
        <v>3300</v>
      </c>
      <c r="E158" s="29" t="s">
        <v>3320</v>
      </c>
      <c r="F158" s="29" t="s">
        <v>3321</v>
      </c>
      <c r="G158" s="29" t="s">
        <v>3233</v>
      </c>
      <c r="H158" s="29" t="s">
        <v>3234</v>
      </c>
      <c r="I158" s="29" t="s">
        <v>3275</v>
      </c>
      <c r="J158" s="29" t="s">
        <v>3276</v>
      </c>
      <c r="K158" s="29" t="s">
        <v>3282</v>
      </c>
      <c r="L158" s="29" t="s">
        <v>3112</v>
      </c>
      <c r="M158" s="29" t="s">
        <v>3283</v>
      </c>
      <c r="N158" s="29" t="s">
        <v>3284</v>
      </c>
      <c r="O158" s="29" t="s">
        <v>3285</v>
      </c>
      <c r="P158" s="29" t="s">
        <v>3286</v>
      </c>
      <c r="Q158" s="29" t="s">
        <v>3209</v>
      </c>
      <c r="R158" s="29" t="s">
        <v>3210</v>
      </c>
      <c r="S158" s="29" t="s">
        <v>3098</v>
      </c>
      <c r="T158" s="29"/>
      <c r="U158" s="30">
        <v>20000</v>
      </c>
      <c r="V158" s="30">
        <v>20000</v>
      </c>
      <c r="W158" s="30">
        <v>20000</v>
      </c>
      <c r="X158" s="30">
        <v>20000</v>
      </c>
      <c r="Y158" s="30">
        <v>20000</v>
      </c>
      <c r="Z158" s="30">
        <v>20000</v>
      </c>
      <c r="AA158" s="30">
        <v>20000</v>
      </c>
      <c r="AB158" s="30">
        <v>20000</v>
      </c>
      <c r="AC158" s="30">
        <v>20000</v>
      </c>
      <c r="AD158" s="30">
        <v>20000</v>
      </c>
      <c r="AE158" s="30">
        <v>20000</v>
      </c>
      <c r="AF158" s="30">
        <v>20000</v>
      </c>
    </row>
    <row r="159" spans="1:32" x14ac:dyDescent="0.45">
      <c r="A159" s="29" t="s">
        <v>693</v>
      </c>
      <c r="B159" s="29" t="s">
        <v>694</v>
      </c>
      <c r="C159" s="29" t="s">
        <v>3299</v>
      </c>
      <c r="D159" s="29" t="s">
        <v>3300</v>
      </c>
      <c r="E159" s="29" t="s">
        <v>3320</v>
      </c>
      <c r="F159" s="29" t="s">
        <v>3321</v>
      </c>
      <c r="G159" s="29" t="s">
        <v>3233</v>
      </c>
      <c r="H159" s="29" t="s">
        <v>3234</v>
      </c>
      <c r="I159" s="29" t="s">
        <v>3275</v>
      </c>
      <c r="J159" s="29" t="s">
        <v>3276</v>
      </c>
      <c r="K159" s="29" t="s">
        <v>3287</v>
      </c>
      <c r="L159" s="29" t="s">
        <v>3101</v>
      </c>
      <c r="M159" s="29" t="s">
        <v>3316</v>
      </c>
      <c r="N159" s="29" t="s">
        <v>3317</v>
      </c>
      <c r="O159" s="29" t="s">
        <v>3452</v>
      </c>
      <c r="P159" s="29" t="s">
        <v>3453</v>
      </c>
      <c r="Q159" s="29" t="s">
        <v>3209</v>
      </c>
      <c r="R159" s="29" t="s">
        <v>3210</v>
      </c>
      <c r="S159" s="29" t="s">
        <v>3098</v>
      </c>
      <c r="T159" s="29"/>
      <c r="U159" s="30">
        <v>40500</v>
      </c>
      <c r="V159" s="30">
        <v>40500</v>
      </c>
      <c r="W159" s="30">
        <v>40500</v>
      </c>
      <c r="X159" s="30">
        <v>40500</v>
      </c>
      <c r="Y159" s="30">
        <v>40500</v>
      </c>
      <c r="Z159" s="30">
        <v>40500</v>
      </c>
      <c r="AA159" s="30">
        <v>40500</v>
      </c>
      <c r="AB159" s="30">
        <v>40500</v>
      </c>
      <c r="AC159" s="30">
        <v>40500</v>
      </c>
      <c r="AD159" s="30">
        <v>40500</v>
      </c>
      <c r="AE159" s="30">
        <v>40500</v>
      </c>
      <c r="AF159" s="30">
        <v>40500</v>
      </c>
    </row>
    <row r="160" spans="1:32" x14ac:dyDescent="0.45">
      <c r="A160" s="29" t="s">
        <v>693</v>
      </c>
      <c r="B160" s="29" t="s">
        <v>694</v>
      </c>
      <c r="C160" s="29" t="s">
        <v>3299</v>
      </c>
      <c r="D160" s="29" t="s">
        <v>3300</v>
      </c>
      <c r="E160" s="29" t="s">
        <v>3320</v>
      </c>
      <c r="F160" s="29" t="s">
        <v>3321</v>
      </c>
      <c r="G160" s="29" t="s">
        <v>3233</v>
      </c>
      <c r="H160" s="29" t="s">
        <v>3234</v>
      </c>
      <c r="I160" s="29" t="s">
        <v>3275</v>
      </c>
      <c r="J160" s="29" t="s">
        <v>3276</v>
      </c>
      <c r="K160" s="29" t="s">
        <v>3287</v>
      </c>
      <c r="L160" s="29" t="s">
        <v>3101</v>
      </c>
      <c r="M160" s="29" t="s">
        <v>3316</v>
      </c>
      <c r="N160" s="29" t="s">
        <v>3317</v>
      </c>
      <c r="O160" s="29" t="s">
        <v>3454</v>
      </c>
      <c r="P160" s="29" t="s">
        <v>3455</v>
      </c>
      <c r="Q160" s="29" t="s">
        <v>3249</v>
      </c>
      <c r="R160" s="29" t="s">
        <v>3210</v>
      </c>
      <c r="S160" s="29" t="s">
        <v>3098</v>
      </c>
      <c r="T160" s="29"/>
      <c r="U160" s="30">
        <v>962</v>
      </c>
      <c r="V160" s="30">
        <v>962</v>
      </c>
      <c r="W160" s="30">
        <v>962</v>
      </c>
      <c r="X160" s="30">
        <v>962</v>
      </c>
      <c r="Y160" s="30">
        <v>962</v>
      </c>
      <c r="Z160" s="30">
        <v>962</v>
      </c>
      <c r="AA160" s="30">
        <v>962</v>
      </c>
      <c r="AB160" s="30">
        <v>962</v>
      </c>
      <c r="AC160" s="30">
        <v>962</v>
      </c>
      <c r="AD160" s="30">
        <v>962</v>
      </c>
      <c r="AE160" s="30">
        <v>962</v>
      </c>
      <c r="AF160" s="30">
        <v>962</v>
      </c>
    </row>
    <row r="161" spans="1:32" x14ac:dyDescent="0.45">
      <c r="A161" s="29" t="s">
        <v>693</v>
      </c>
      <c r="B161" s="29" t="s">
        <v>694</v>
      </c>
      <c r="C161" s="29" t="s">
        <v>3299</v>
      </c>
      <c r="D161" s="29" t="s">
        <v>3300</v>
      </c>
      <c r="E161" s="29" t="s">
        <v>3468</v>
      </c>
      <c r="F161" s="29" t="s">
        <v>3469</v>
      </c>
      <c r="G161" s="29" t="s">
        <v>3200</v>
      </c>
      <c r="H161" s="29" t="s">
        <v>3201</v>
      </c>
      <c r="I161" s="29" t="s">
        <v>3226</v>
      </c>
      <c r="J161" s="29" t="s">
        <v>3227</v>
      </c>
      <c r="K161" s="29" t="s">
        <v>3228</v>
      </c>
      <c r="L161" s="29" t="s">
        <v>3111</v>
      </c>
      <c r="M161" s="29" t="s">
        <v>3229</v>
      </c>
      <c r="N161" s="29" t="s">
        <v>3230</v>
      </c>
      <c r="O161" s="29" t="s">
        <v>3231</v>
      </c>
      <c r="P161" s="29" t="s">
        <v>3232</v>
      </c>
      <c r="Q161" s="29" t="s">
        <v>3209</v>
      </c>
      <c r="R161" s="29" t="s">
        <v>3210</v>
      </c>
      <c r="S161" s="29" t="s">
        <v>3098</v>
      </c>
      <c r="T161" s="29"/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30">
        <v>0</v>
      </c>
    </row>
    <row r="162" spans="1:32" x14ac:dyDescent="0.45">
      <c r="A162" s="29" t="s">
        <v>630</v>
      </c>
      <c r="B162" s="29" t="s">
        <v>631</v>
      </c>
      <c r="C162" s="29" t="s">
        <v>3299</v>
      </c>
      <c r="D162" s="29" t="s">
        <v>3300</v>
      </c>
      <c r="E162" s="29" t="s">
        <v>3320</v>
      </c>
      <c r="F162" s="29" t="s">
        <v>3321</v>
      </c>
      <c r="G162" s="29" t="s">
        <v>3233</v>
      </c>
      <c r="H162" s="29" t="s">
        <v>3234</v>
      </c>
      <c r="I162" s="29" t="s">
        <v>3275</v>
      </c>
      <c r="J162" s="29" t="s">
        <v>3276</v>
      </c>
      <c r="K162" s="29" t="s">
        <v>3282</v>
      </c>
      <c r="L162" s="29" t="s">
        <v>3112</v>
      </c>
      <c r="M162" s="29" t="s">
        <v>3283</v>
      </c>
      <c r="N162" s="29" t="s">
        <v>3284</v>
      </c>
      <c r="O162" s="29" t="s">
        <v>3285</v>
      </c>
      <c r="P162" s="29" t="s">
        <v>3286</v>
      </c>
      <c r="Q162" s="29" t="s">
        <v>3249</v>
      </c>
      <c r="R162" s="29" t="s">
        <v>3210</v>
      </c>
      <c r="S162" s="29" t="s">
        <v>3098</v>
      </c>
      <c r="T162" s="29"/>
      <c r="U162" s="30">
        <v>535</v>
      </c>
      <c r="V162" s="30">
        <v>535</v>
      </c>
      <c r="W162" s="30">
        <v>535</v>
      </c>
      <c r="X162" s="30">
        <v>535</v>
      </c>
      <c r="Y162" s="30">
        <v>535</v>
      </c>
      <c r="Z162" s="30">
        <v>535</v>
      </c>
      <c r="AA162" s="30">
        <v>535</v>
      </c>
      <c r="AB162" s="30">
        <v>535</v>
      </c>
      <c r="AC162" s="30">
        <v>535</v>
      </c>
      <c r="AD162" s="30">
        <v>535</v>
      </c>
      <c r="AE162" s="30">
        <v>535</v>
      </c>
      <c r="AF162" s="30">
        <v>535</v>
      </c>
    </row>
    <row r="163" spans="1:32" x14ac:dyDescent="0.45">
      <c r="A163" s="29" t="s">
        <v>630</v>
      </c>
      <c r="B163" s="29" t="s">
        <v>631</v>
      </c>
      <c r="C163" s="29" t="s">
        <v>3299</v>
      </c>
      <c r="D163" s="29" t="s">
        <v>3300</v>
      </c>
      <c r="E163" s="29" t="s">
        <v>3320</v>
      </c>
      <c r="F163" s="29" t="s">
        <v>3321</v>
      </c>
      <c r="G163" s="29" t="s">
        <v>3233</v>
      </c>
      <c r="H163" s="29" t="s">
        <v>3234</v>
      </c>
      <c r="I163" s="29" t="s">
        <v>3275</v>
      </c>
      <c r="J163" s="29" t="s">
        <v>3276</v>
      </c>
      <c r="K163" s="29" t="s">
        <v>3282</v>
      </c>
      <c r="L163" s="29" t="s">
        <v>3112</v>
      </c>
      <c r="M163" s="29" t="s">
        <v>3283</v>
      </c>
      <c r="N163" s="29" t="s">
        <v>3284</v>
      </c>
      <c r="O163" s="29" t="s">
        <v>3285</v>
      </c>
      <c r="P163" s="29" t="s">
        <v>3286</v>
      </c>
      <c r="Q163" s="29" t="s">
        <v>3209</v>
      </c>
      <c r="R163" s="29" t="s">
        <v>3210</v>
      </c>
      <c r="S163" s="29" t="s">
        <v>3098</v>
      </c>
      <c r="T163" s="29"/>
      <c r="U163" s="30">
        <v>40000</v>
      </c>
      <c r="V163" s="30">
        <v>40000</v>
      </c>
      <c r="W163" s="30">
        <v>40000</v>
      </c>
      <c r="X163" s="30">
        <v>40000</v>
      </c>
      <c r="Y163" s="30">
        <v>40000</v>
      </c>
      <c r="Z163" s="30">
        <v>40000</v>
      </c>
      <c r="AA163" s="30">
        <v>40000</v>
      </c>
      <c r="AB163" s="30">
        <v>40000</v>
      </c>
      <c r="AC163" s="30">
        <v>40000</v>
      </c>
      <c r="AD163" s="30">
        <v>40000</v>
      </c>
      <c r="AE163" s="30">
        <v>40000</v>
      </c>
      <c r="AF163" s="30">
        <v>40000</v>
      </c>
    </row>
    <row r="164" spans="1:32" x14ac:dyDescent="0.45">
      <c r="A164" s="29" t="s">
        <v>630</v>
      </c>
      <c r="B164" s="29" t="s">
        <v>631</v>
      </c>
      <c r="C164" s="29" t="s">
        <v>3211</v>
      </c>
      <c r="D164" s="29" t="s">
        <v>3212</v>
      </c>
      <c r="E164" s="29" t="s">
        <v>3211</v>
      </c>
      <c r="F164" s="29" t="s">
        <v>3340</v>
      </c>
      <c r="G164" s="29" t="s">
        <v>3233</v>
      </c>
      <c r="H164" s="29" t="s">
        <v>3234</v>
      </c>
      <c r="I164" s="29" t="s">
        <v>3341</v>
      </c>
      <c r="J164" s="29" t="s">
        <v>3342</v>
      </c>
      <c r="K164" s="29" t="s">
        <v>3343</v>
      </c>
      <c r="L164" s="29" t="s">
        <v>3119</v>
      </c>
      <c r="M164" s="29" t="s">
        <v>3344</v>
      </c>
      <c r="N164" s="29" t="s">
        <v>3345</v>
      </c>
      <c r="O164" s="29" t="s">
        <v>3346</v>
      </c>
      <c r="P164" s="29" t="s">
        <v>3347</v>
      </c>
      <c r="Q164" s="29" t="s">
        <v>3209</v>
      </c>
      <c r="R164" s="29" t="s">
        <v>3210</v>
      </c>
      <c r="S164" s="29" t="s">
        <v>3098</v>
      </c>
      <c r="T164" s="29"/>
      <c r="U164" s="30">
        <v>-4263</v>
      </c>
      <c r="V164" s="30">
        <v>-4255</v>
      </c>
      <c r="W164" s="30">
        <v>-4558</v>
      </c>
      <c r="X164" s="30">
        <v>-4469</v>
      </c>
      <c r="Y164" s="30">
        <v>-3649</v>
      </c>
      <c r="Z164" s="30">
        <v>-3609</v>
      </c>
      <c r="AA164" s="30">
        <v>-3738</v>
      </c>
      <c r="AB164" s="30">
        <v>-3818</v>
      </c>
      <c r="AC164" s="30">
        <v>-3855</v>
      </c>
      <c r="AD164" s="30">
        <v>-3185</v>
      </c>
      <c r="AE164" s="30">
        <v>-3147</v>
      </c>
      <c r="AF164" s="30">
        <v>-3208</v>
      </c>
    </row>
    <row r="165" spans="1:32" x14ac:dyDescent="0.45">
      <c r="A165" s="29" t="s">
        <v>630</v>
      </c>
      <c r="B165" s="29" t="s">
        <v>631</v>
      </c>
      <c r="C165" s="29" t="s">
        <v>3211</v>
      </c>
      <c r="D165" s="29" t="s">
        <v>3212</v>
      </c>
      <c r="E165" s="29" t="s">
        <v>3211</v>
      </c>
      <c r="F165" s="29" t="s">
        <v>3340</v>
      </c>
      <c r="G165" s="29" t="s">
        <v>3233</v>
      </c>
      <c r="H165" s="29" t="s">
        <v>3234</v>
      </c>
      <c r="I165" s="29" t="s">
        <v>3341</v>
      </c>
      <c r="J165" s="29" t="s">
        <v>3342</v>
      </c>
      <c r="K165" s="29" t="s">
        <v>3348</v>
      </c>
      <c r="L165" s="29" t="s">
        <v>3115</v>
      </c>
      <c r="M165" s="29" t="s">
        <v>3349</v>
      </c>
      <c r="N165" s="29" t="s">
        <v>3350</v>
      </c>
      <c r="O165" s="29" t="s">
        <v>3351</v>
      </c>
      <c r="P165" s="29" t="s">
        <v>3350</v>
      </c>
      <c r="Q165" s="29" t="s">
        <v>3209</v>
      </c>
      <c r="R165" s="29" t="s">
        <v>3210</v>
      </c>
      <c r="S165" s="29" t="s">
        <v>3098</v>
      </c>
      <c r="T165" s="29"/>
      <c r="U165" s="30">
        <v>3048</v>
      </c>
      <c r="V165" s="30">
        <v>3348</v>
      </c>
      <c r="W165" s="30">
        <v>3592</v>
      </c>
      <c r="X165" s="30">
        <v>3300</v>
      </c>
      <c r="Y165" s="30">
        <v>3300</v>
      </c>
      <c r="Z165" s="30">
        <v>2519</v>
      </c>
      <c r="AA165" s="30">
        <v>4132</v>
      </c>
      <c r="AB165" s="30">
        <v>3047</v>
      </c>
      <c r="AC165" s="30">
        <v>4131</v>
      </c>
      <c r="AD165" s="30">
        <v>3048</v>
      </c>
      <c r="AE165" s="30">
        <v>3048</v>
      </c>
      <c r="AF165" s="30">
        <v>3048</v>
      </c>
    </row>
    <row r="166" spans="1:32" x14ac:dyDescent="0.45">
      <c r="A166" s="29" t="s">
        <v>630</v>
      </c>
      <c r="B166" s="29" t="s">
        <v>631</v>
      </c>
      <c r="C166" s="29" t="s">
        <v>3211</v>
      </c>
      <c r="D166" s="29" t="s">
        <v>3212</v>
      </c>
      <c r="E166" s="29" t="s">
        <v>3211</v>
      </c>
      <c r="F166" s="29" t="s">
        <v>3340</v>
      </c>
      <c r="G166" s="29" t="s">
        <v>3233</v>
      </c>
      <c r="H166" s="29" t="s">
        <v>3234</v>
      </c>
      <c r="I166" s="29" t="s">
        <v>3341</v>
      </c>
      <c r="J166" s="29" t="s">
        <v>3342</v>
      </c>
      <c r="K166" s="29" t="s">
        <v>3348</v>
      </c>
      <c r="L166" s="29" t="s">
        <v>3115</v>
      </c>
      <c r="M166" s="29" t="s">
        <v>3356</v>
      </c>
      <c r="N166" s="29" t="s">
        <v>3357</v>
      </c>
      <c r="O166" s="29" t="s">
        <v>3358</v>
      </c>
      <c r="P166" s="29" t="s">
        <v>3359</v>
      </c>
      <c r="Q166" s="29" t="s">
        <v>3209</v>
      </c>
      <c r="R166" s="29" t="s">
        <v>3210</v>
      </c>
      <c r="S166" s="29" t="s">
        <v>3098</v>
      </c>
      <c r="T166" s="29"/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2549</v>
      </c>
      <c r="AB166" s="30">
        <v>7900</v>
      </c>
      <c r="AC166" s="30">
        <v>7900</v>
      </c>
      <c r="AD166" s="30">
        <v>7900</v>
      </c>
      <c r="AE166" s="30">
        <v>7900</v>
      </c>
      <c r="AF166" s="30">
        <v>7900</v>
      </c>
    </row>
    <row r="167" spans="1:32" x14ac:dyDescent="0.45">
      <c r="A167" s="29" t="s">
        <v>630</v>
      </c>
      <c r="B167" s="29" t="s">
        <v>631</v>
      </c>
      <c r="C167" s="29" t="s">
        <v>3211</v>
      </c>
      <c r="D167" s="29" t="s">
        <v>3212</v>
      </c>
      <c r="E167" s="29" t="s">
        <v>3211</v>
      </c>
      <c r="F167" s="29" t="s">
        <v>3340</v>
      </c>
      <c r="G167" s="29" t="s">
        <v>3233</v>
      </c>
      <c r="H167" s="29" t="s">
        <v>3234</v>
      </c>
      <c r="I167" s="29" t="s">
        <v>3341</v>
      </c>
      <c r="J167" s="29" t="s">
        <v>3342</v>
      </c>
      <c r="K167" s="29" t="s">
        <v>3348</v>
      </c>
      <c r="L167" s="29" t="s">
        <v>3115</v>
      </c>
      <c r="M167" s="29" t="s">
        <v>3356</v>
      </c>
      <c r="N167" s="29" t="s">
        <v>3357</v>
      </c>
      <c r="O167" s="29" t="s">
        <v>3470</v>
      </c>
      <c r="P167" s="29" t="s">
        <v>3471</v>
      </c>
      <c r="Q167" s="29" t="s">
        <v>3209</v>
      </c>
      <c r="R167" s="29" t="s">
        <v>3210</v>
      </c>
      <c r="S167" s="29" t="s">
        <v>3098</v>
      </c>
      <c r="T167" s="29"/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30">
        <v>0</v>
      </c>
    </row>
    <row r="168" spans="1:32" x14ac:dyDescent="0.45">
      <c r="A168" s="29" t="s">
        <v>630</v>
      </c>
      <c r="B168" s="29" t="s">
        <v>631</v>
      </c>
      <c r="C168" s="29" t="s">
        <v>3211</v>
      </c>
      <c r="D168" s="29" t="s">
        <v>3212</v>
      </c>
      <c r="E168" s="29" t="s">
        <v>3211</v>
      </c>
      <c r="F168" s="29" t="s">
        <v>3340</v>
      </c>
      <c r="G168" s="29" t="s">
        <v>3233</v>
      </c>
      <c r="H168" s="29" t="s">
        <v>3234</v>
      </c>
      <c r="I168" s="29" t="s">
        <v>3341</v>
      </c>
      <c r="J168" s="29" t="s">
        <v>3342</v>
      </c>
      <c r="K168" s="29" t="s">
        <v>3348</v>
      </c>
      <c r="L168" s="29" t="s">
        <v>3115</v>
      </c>
      <c r="M168" s="29" t="s">
        <v>3360</v>
      </c>
      <c r="N168" s="29" t="s">
        <v>3361</v>
      </c>
      <c r="O168" s="29" t="s">
        <v>3362</v>
      </c>
      <c r="P168" s="29" t="s">
        <v>3363</v>
      </c>
      <c r="Q168" s="29" t="s">
        <v>3209</v>
      </c>
      <c r="R168" s="29" t="s">
        <v>3210</v>
      </c>
      <c r="S168" s="29" t="s">
        <v>3098</v>
      </c>
      <c r="T168" s="29"/>
      <c r="U168" s="30">
        <v>14400</v>
      </c>
      <c r="V168" s="30">
        <v>14400</v>
      </c>
      <c r="W168" s="30">
        <v>13600</v>
      </c>
      <c r="X168" s="30">
        <v>13600</v>
      </c>
      <c r="Y168" s="30">
        <v>7018</v>
      </c>
      <c r="Z168" s="30">
        <v>1600</v>
      </c>
      <c r="AA168" s="30">
        <v>2400</v>
      </c>
      <c r="AB168" s="30">
        <v>2400</v>
      </c>
      <c r="AC168" s="30">
        <v>2400</v>
      </c>
      <c r="AD168" s="30">
        <v>2400</v>
      </c>
      <c r="AE168" s="30">
        <v>2400</v>
      </c>
      <c r="AF168" s="30">
        <v>1600</v>
      </c>
    </row>
    <row r="169" spans="1:32" x14ac:dyDescent="0.45">
      <c r="A169" s="29" t="s">
        <v>630</v>
      </c>
      <c r="B169" s="29" t="s">
        <v>631</v>
      </c>
      <c r="C169" s="29" t="s">
        <v>3211</v>
      </c>
      <c r="D169" s="29" t="s">
        <v>3212</v>
      </c>
      <c r="E169" s="29" t="s">
        <v>3211</v>
      </c>
      <c r="F169" s="29" t="s">
        <v>3340</v>
      </c>
      <c r="G169" s="29" t="s">
        <v>3233</v>
      </c>
      <c r="H169" s="29" t="s">
        <v>3234</v>
      </c>
      <c r="I169" s="29" t="s">
        <v>3341</v>
      </c>
      <c r="J169" s="29" t="s">
        <v>3342</v>
      </c>
      <c r="K169" s="29" t="s">
        <v>3348</v>
      </c>
      <c r="L169" s="29" t="s">
        <v>3115</v>
      </c>
      <c r="M169" s="29" t="s">
        <v>3360</v>
      </c>
      <c r="N169" s="29" t="s">
        <v>3361</v>
      </c>
      <c r="O169" s="29" t="s">
        <v>3364</v>
      </c>
      <c r="P169" s="29" t="s">
        <v>3365</v>
      </c>
      <c r="Q169" s="29" t="s">
        <v>3209</v>
      </c>
      <c r="R169" s="29" t="s">
        <v>3210</v>
      </c>
      <c r="S169" s="29" t="s">
        <v>3098</v>
      </c>
      <c r="T169" s="29"/>
      <c r="U169" s="30">
        <v>2200</v>
      </c>
      <c r="V169" s="30">
        <v>2200</v>
      </c>
      <c r="W169" s="30">
        <v>1300</v>
      </c>
      <c r="X169" s="30">
        <v>1300</v>
      </c>
      <c r="Y169" s="30">
        <v>1300</v>
      </c>
      <c r="Z169" s="30">
        <v>1300</v>
      </c>
      <c r="AA169" s="30">
        <v>2200</v>
      </c>
      <c r="AB169" s="30">
        <v>2200</v>
      </c>
      <c r="AC169" s="30">
        <v>2200</v>
      </c>
      <c r="AD169" s="30">
        <v>2200</v>
      </c>
      <c r="AE169" s="30">
        <v>2200</v>
      </c>
      <c r="AF169" s="30">
        <v>1800</v>
      </c>
    </row>
    <row r="170" spans="1:32" x14ac:dyDescent="0.45">
      <c r="A170" s="29" t="s">
        <v>630</v>
      </c>
      <c r="B170" s="29" t="s">
        <v>631</v>
      </c>
      <c r="C170" s="29" t="s">
        <v>3211</v>
      </c>
      <c r="D170" s="29" t="s">
        <v>3212</v>
      </c>
      <c r="E170" s="29" t="s">
        <v>3211</v>
      </c>
      <c r="F170" s="29" t="s">
        <v>3340</v>
      </c>
      <c r="G170" s="29" t="s">
        <v>3233</v>
      </c>
      <c r="H170" s="29" t="s">
        <v>3234</v>
      </c>
      <c r="I170" s="29" t="s">
        <v>3341</v>
      </c>
      <c r="J170" s="29" t="s">
        <v>3342</v>
      </c>
      <c r="K170" s="29" t="s">
        <v>3348</v>
      </c>
      <c r="L170" s="29" t="s">
        <v>3115</v>
      </c>
      <c r="M170" s="29" t="s">
        <v>3360</v>
      </c>
      <c r="N170" s="29" t="s">
        <v>3361</v>
      </c>
      <c r="O170" s="29" t="s">
        <v>3472</v>
      </c>
      <c r="P170" s="29" t="s">
        <v>3473</v>
      </c>
      <c r="Q170" s="29" t="s">
        <v>3209</v>
      </c>
      <c r="R170" s="29" t="s">
        <v>3210</v>
      </c>
      <c r="S170" s="29" t="s">
        <v>3098</v>
      </c>
      <c r="T170" s="29"/>
      <c r="U170" s="30">
        <v>3000</v>
      </c>
      <c r="V170" s="30">
        <v>3000</v>
      </c>
      <c r="W170" s="30">
        <v>3000</v>
      </c>
      <c r="X170" s="30">
        <v>3000</v>
      </c>
      <c r="Y170" s="30">
        <v>2177</v>
      </c>
      <c r="Z170" s="30">
        <v>1500</v>
      </c>
      <c r="AA170" s="30">
        <v>1500</v>
      </c>
      <c r="AB170" s="30">
        <v>1500</v>
      </c>
      <c r="AC170" s="30">
        <v>1500</v>
      </c>
      <c r="AD170" s="30">
        <v>1500</v>
      </c>
      <c r="AE170" s="30">
        <v>1500</v>
      </c>
      <c r="AF170" s="30">
        <v>1500</v>
      </c>
    </row>
    <row r="171" spans="1:32" x14ac:dyDescent="0.45">
      <c r="A171" s="29" t="s">
        <v>630</v>
      </c>
      <c r="B171" s="29" t="s">
        <v>631</v>
      </c>
      <c r="C171" s="29" t="s">
        <v>3211</v>
      </c>
      <c r="D171" s="29" t="s">
        <v>3212</v>
      </c>
      <c r="E171" s="29" t="s">
        <v>3211</v>
      </c>
      <c r="F171" s="29" t="s">
        <v>3340</v>
      </c>
      <c r="G171" s="29" t="s">
        <v>3233</v>
      </c>
      <c r="H171" s="29" t="s">
        <v>3234</v>
      </c>
      <c r="I171" s="29" t="s">
        <v>3341</v>
      </c>
      <c r="J171" s="29" t="s">
        <v>3342</v>
      </c>
      <c r="K171" s="29" t="s">
        <v>3348</v>
      </c>
      <c r="L171" s="29" t="s">
        <v>3115</v>
      </c>
      <c r="M171" s="29" t="s">
        <v>3366</v>
      </c>
      <c r="N171" s="29" t="s">
        <v>3367</v>
      </c>
      <c r="O171" s="29" t="s">
        <v>3370</v>
      </c>
      <c r="P171" s="29" t="s">
        <v>3371</v>
      </c>
      <c r="Q171" s="29" t="s">
        <v>3209</v>
      </c>
      <c r="R171" s="29" t="s">
        <v>3210</v>
      </c>
      <c r="S171" s="29" t="s">
        <v>3098</v>
      </c>
      <c r="T171" s="29"/>
      <c r="U171" s="30">
        <v>420279.15399999998</v>
      </c>
      <c r="V171" s="30">
        <v>425852.212</v>
      </c>
      <c r="W171" s="30">
        <v>397907.00400000002</v>
      </c>
      <c r="X171" s="30">
        <v>396203.75799999997</v>
      </c>
      <c r="Y171" s="30">
        <v>408072.29399999999</v>
      </c>
      <c r="Z171" s="30">
        <v>405979.97399999999</v>
      </c>
      <c r="AA171" s="30">
        <v>429228.97399999999</v>
      </c>
      <c r="AB171" s="30">
        <v>428317.70400000003</v>
      </c>
      <c r="AC171" s="30">
        <v>428853.58100000001</v>
      </c>
      <c r="AD171" s="30">
        <v>395058.76899999997</v>
      </c>
      <c r="AE171" s="30">
        <v>395582.78200000001</v>
      </c>
      <c r="AF171" s="30">
        <v>361675.82900000003</v>
      </c>
    </row>
    <row r="172" spans="1:32" x14ac:dyDescent="0.45">
      <c r="A172" s="29" t="s">
        <v>630</v>
      </c>
      <c r="B172" s="29" t="s">
        <v>631</v>
      </c>
      <c r="C172" s="29" t="s">
        <v>3211</v>
      </c>
      <c r="D172" s="29" t="s">
        <v>3212</v>
      </c>
      <c r="E172" s="29" t="s">
        <v>3211</v>
      </c>
      <c r="F172" s="29" t="s">
        <v>3340</v>
      </c>
      <c r="G172" s="29" t="s">
        <v>3233</v>
      </c>
      <c r="H172" s="29" t="s">
        <v>3234</v>
      </c>
      <c r="I172" s="29" t="s">
        <v>3341</v>
      </c>
      <c r="J172" s="29" t="s">
        <v>3342</v>
      </c>
      <c r="K172" s="29" t="s">
        <v>3474</v>
      </c>
      <c r="L172" s="29" t="s">
        <v>3116</v>
      </c>
      <c r="M172" s="29" t="s">
        <v>3475</v>
      </c>
      <c r="N172" s="29" t="s">
        <v>3476</v>
      </c>
      <c r="O172" s="29" t="s">
        <v>3477</v>
      </c>
      <c r="P172" s="29" t="s">
        <v>3476</v>
      </c>
      <c r="Q172" s="29" t="s">
        <v>3209</v>
      </c>
      <c r="R172" s="29" t="s">
        <v>3210</v>
      </c>
      <c r="S172" s="29" t="s">
        <v>3098</v>
      </c>
      <c r="T172" s="29"/>
      <c r="U172" s="30">
        <v>0</v>
      </c>
      <c r="V172" s="30">
        <v>0</v>
      </c>
      <c r="W172" s="30">
        <v>529</v>
      </c>
      <c r="X172" s="30">
        <v>529</v>
      </c>
      <c r="Y172" s="30">
        <v>529</v>
      </c>
      <c r="Z172" s="30">
        <v>529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30">
        <v>0</v>
      </c>
    </row>
    <row r="173" spans="1:32" x14ac:dyDescent="0.45">
      <c r="A173" s="29" t="s">
        <v>630</v>
      </c>
      <c r="B173" s="29" t="s">
        <v>631</v>
      </c>
      <c r="C173" s="29" t="s">
        <v>3211</v>
      </c>
      <c r="D173" s="29" t="s">
        <v>3212</v>
      </c>
      <c r="E173" s="29" t="s">
        <v>3211</v>
      </c>
      <c r="F173" s="29" t="s">
        <v>3340</v>
      </c>
      <c r="G173" s="29" t="s">
        <v>3233</v>
      </c>
      <c r="H173" s="29" t="s">
        <v>3234</v>
      </c>
      <c r="I173" s="29" t="s">
        <v>3341</v>
      </c>
      <c r="J173" s="29" t="s">
        <v>3342</v>
      </c>
      <c r="K173" s="29" t="s">
        <v>3474</v>
      </c>
      <c r="L173" s="29" t="s">
        <v>3116</v>
      </c>
      <c r="M173" s="29" t="s">
        <v>3478</v>
      </c>
      <c r="N173" s="29" t="s">
        <v>3479</v>
      </c>
      <c r="O173" s="29" t="s">
        <v>3480</v>
      </c>
      <c r="P173" s="29" t="s">
        <v>3481</v>
      </c>
      <c r="Q173" s="29" t="s">
        <v>3209</v>
      </c>
      <c r="R173" s="29" t="s">
        <v>3210</v>
      </c>
      <c r="S173" s="29" t="s">
        <v>3098</v>
      </c>
      <c r="T173" s="29"/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30">
        <v>0</v>
      </c>
    </row>
    <row r="174" spans="1:32" x14ac:dyDescent="0.45">
      <c r="A174" s="29" t="s">
        <v>630</v>
      </c>
      <c r="B174" s="29" t="s">
        <v>631</v>
      </c>
      <c r="C174" s="29" t="s">
        <v>3211</v>
      </c>
      <c r="D174" s="29" t="s">
        <v>3212</v>
      </c>
      <c r="E174" s="29" t="s">
        <v>3211</v>
      </c>
      <c r="F174" s="29" t="s">
        <v>3340</v>
      </c>
      <c r="G174" s="29" t="s">
        <v>3233</v>
      </c>
      <c r="H174" s="29" t="s">
        <v>3234</v>
      </c>
      <c r="I174" s="29" t="s">
        <v>3341</v>
      </c>
      <c r="J174" s="29" t="s">
        <v>3342</v>
      </c>
      <c r="K174" s="29" t="s">
        <v>3474</v>
      </c>
      <c r="L174" s="29" t="s">
        <v>3116</v>
      </c>
      <c r="M174" s="29" t="s">
        <v>3482</v>
      </c>
      <c r="N174" s="29" t="s">
        <v>3483</v>
      </c>
      <c r="O174" s="29" t="s">
        <v>3484</v>
      </c>
      <c r="P174" s="29" t="s">
        <v>3485</v>
      </c>
      <c r="Q174" s="29" t="s">
        <v>3209</v>
      </c>
      <c r="R174" s="29" t="s">
        <v>3210</v>
      </c>
      <c r="S174" s="29" t="s">
        <v>3098</v>
      </c>
      <c r="T174" s="29"/>
      <c r="U174" s="30">
        <v>0</v>
      </c>
      <c r="V174" s="30">
        <v>0</v>
      </c>
      <c r="W174" s="30">
        <v>800</v>
      </c>
      <c r="X174" s="30">
        <v>800</v>
      </c>
      <c r="Y174" s="30">
        <v>800</v>
      </c>
      <c r="Z174" s="30">
        <v>800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30">
        <v>0</v>
      </c>
    </row>
    <row r="175" spans="1:32" x14ac:dyDescent="0.45">
      <c r="A175" s="29" t="s">
        <v>630</v>
      </c>
      <c r="B175" s="29" t="s">
        <v>631</v>
      </c>
      <c r="C175" s="29" t="s">
        <v>3211</v>
      </c>
      <c r="D175" s="29" t="s">
        <v>3212</v>
      </c>
      <c r="E175" s="29" t="s">
        <v>3211</v>
      </c>
      <c r="F175" s="29" t="s">
        <v>3340</v>
      </c>
      <c r="G175" s="29" t="s">
        <v>3233</v>
      </c>
      <c r="H175" s="29" t="s">
        <v>3234</v>
      </c>
      <c r="I175" s="29" t="s">
        <v>3341</v>
      </c>
      <c r="J175" s="29" t="s">
        <v>3342</v>
      </c>
      <c r="K175" s="29" t="s">
        <v>3474</v>
      </c>
      <c r="L175" s="29" t="s">
        <v>3116</v>
      </c>
      <c r="M175" s="29" t="s">
        <v>3482</v>
      </c>
      <c r="N175" s="29" t="s">
        <v>3483</v>
      </c>
      <c r="O175" s="29" t="s">
        <v>3486</v>
      </c>
      <c r="P175" s="29" t="s">
        <v>3487</v>
      </c>
      <c r="Q175" s="29" t="s">
        <v>3209</v>
      </c>
      <c r="R175" s="29" t="s">
        <v>3210</v>
      </c>
      <c r="S175" s="29" t="s">
        <v>3098</v>
      </c>
      <c r="T175" s="29"/>
      <c r="U175" s="30">
        <v>0</v>
      </c>
      <c r="V175" s="30">
        <v>0</v>
      </c>
      <c r="W175" s="30">
        <v>900</v>
      </c>
      <c r="X175" s="30">
        <v>900</v>
      </c>
      <c r="Y175" s="30">
        <v>900</v>
      </c>
      <c r="Z175" s="30">
        <v>900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30">
        <v>0</v>
      </c>
    </row>
    <row r="176" spans="1:32" x14ac:dyDescent="0.45">
      <c r="A176" s="29" t="s">
        <v>630</v>
      </c>
      <c r="B176" s="29" t="s">
        <v>631</v>
      </c>
      <c r="C176" s="29" t="s">
        <v>3211</v>
      </c>
      <c r="D176" s="29" t="s">
        <v>3212</v>
      </c>
      <c r="E176" s="29" t="s">
        <v>3211</v>
      </c>
      <c r="F176" s="29" t="s">
        <v>3340</v>
      </c>
      <c r="G176" s="29" t="s">
        <v>3233</v>
      </c>
      <c r="H176" s="29" t="s">
        <v>3234</v>
      </c>
      <c r="I176" s="29" t="s">
        <v>3341</v>
      </c>
      <c r="J176" s="29" t="s">
        <v>3342</v>
      </c>
      <c r="K176" s="29" t="s">
        <v>3474</v>
      </c>
      <c r="L176" s="29" t="s">
        <v>3116</v>
      </c>
      <c r="M176" s="29" t="s">
        <v>3488</v>
      </c>
      <c r="N176" s="29" t="s">
        <v>3489</v>
      </c>
      <c r="O176" s="29" t="s">
        <v>3490</v>
      </c>
      <c r="P176" s="29" t="s">
        <v>3491</v>
      </c>
      <c r="Q176" s="29" t="s">
        <v>3209</v>
      </c>
      <c r="R176" s="29" t="s">
        <v>3210</v>
      </c>
      <c r="S176" s="29" t="s">
        <v>3098</v>
      </c>
      <c r="T176" s="29"/>
      <c r="U176" s="30">
        <v>23154</v>
      </c>
      <c r="V176" s="30">
        <v>23154</v>
      </c>
      <c r="W176" s="30">
        <v>45881</v>
      </c>
      <c r="X176" s="30">
        <v>45881</v>
      </c>
      <c r="Y176" s="30">
        <v>45881</v>
      </c>
      <c r="Z176" s="30">
        <v>45880</v>
      </c>
      <c r="AA176" s="30">
        <v>23154</v>
      </c>
      <c r="AB176" s="30">
        <v>23154</v>
      </c>
      <c r="AC176" s="30">
        <v>23154</v>
      </c>
      <c r="AD176" s="30">
        <v>23154</v>
      </c>
      <c r="AE176" s="30">
        <v>23154</v>
      </c>
      <c r="AF176" s="30">
        <v>23154</v>
      </c>
    </row>
    <row r="177" spans="1:32" x14ac:dyDescent="0.45">
      <c r="A177" s="29" t="s">
        <v>538</v>
      </c>
      <c r="B177" s="29" t="s">
        <v>3031</v>
      </c>
      <c r="C177" s="29" t="s">
        <v>3299</v>
      </c>
      <c r="D177" s="29" t="s">
        <v>3300</v>
      </c>
      <c r="E177" s="29" t="s">
        <v>3320</v>
      </c>
      <c r="F177" s="29" t="s">
        <v>3321</v>
      </c>
      <c r="G177" s="29" t="s">
        <v>3200</v>
      </c>
      <c r="H177" s="29" t="s">
        <v>3201</v>
      </c>
      <c r="I177" s="29" t="s">
        <v>3202</v>
      </c>
      <c r="J177" s="29" t="s">
        <v>3203</v>
      </c>
      <c r="K177" s="29" t="s">
        <v>3216</v>
      </c>
      <c r="L177" s="29" t="s">
        <v>3102</v>
      </c>
      <c r="M177" s="29" t="s">
        <v>3217</v>
      </c>
      <c r="N177" s="29" t="s">
        <v>3218</v>
      </c>
      <c r="O177" s="29" t="s">
        <v>3219</v>
      </c>
      <c r="P177" s="29" t="s">
        <v>3220</v>
      </c>
      <c r="Q177" s="29" t="s">
        <v>3209</v>
      </c>
      <c r="R177" s="29" t="s">
        <v>3098</v>
      </c>
      <c r="S177" s="29" t="s">
        <v>3098</v>
      </c>
      <c r="T177" s="29"/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14516</v>
      </c>
      <c r="AE177" s="30">
        <v>450000</v>
      </c>
      <c r="AF177" s="30">
        <v>450000</v>
      </c>
    </row>
    <row r="178" spans="1:32" x14ac:dyDescent="0.45">
      <c r="A178" s="29" t="s">
        <v>538</v>
      </c>
      <c r="B178" s="29" t="s">
        <v>3031</v>
      </c>
      <c r="C178" s="29" t="s">
        <v>3299</v>
      </c>
      <c r="D178" s="29" t="s">
        <v>3300</v>
      </c>
      <c r="E178" s="29" t="s">
        <v>3320</v>
      </c>
      <c r="F178" s="29" t="s">
        <v>3321</v>
      </c>
      <c r="G178" s="29" t="s">
        <v>3200</v>
      </c>
      <c r="H178" s="29" t="s">
        <v>3201</v>
      </c>
      <c r="I178" s="29" t="s">
        <v>3202</v>
      </c>
      <c r="J178" s="29" t="s">
        <v>3203</v>
      </c>
      <c r="K178" s="29" t="s">
        <v>3216</v>
      </c>
      <c r="L178" s="29" t="s">
        <v>3102</v>
      </c>
      <c r="M178" s="29" t="s">
        <v>3492</v>
      </c>
      <c r="N178" s="29" t="s">
        <v>3493</v>
      </c>
      <c r="O178" s="29" t="s">
        <v>3494</v>
      </c>
      <c r="P178" s="29" t="s">
        <v>3495</v>
      </c>
      <c r="Q178" s="29" t="s">
        <v>3209</v>
      </c>
      <c r="R178" s="29" t="s">
        <v>3210</v>
      </c>
      <c r="S178" s="29" t="s">
        <v>3098</v>
      </c>
      <c r="T178" s="29"/>
      <c r="U178" s="30">
        <v>450000</v>
      </c>
      <c r="V178" s="30">
        <v>450000</v>
      </c>
      <c r="W178" s="30">
        <v>450000</v>
      </c>
      <c r="X178" s="30">
        <v>450000</v>
      </c>
      <c r="Y178" s="30">
        <v>450000</v>
      </c>
      <c r="Z178" s="30">
        <v>450000</v>
      </c>
      <c r="AA178" s="30">
        <v>450000</v>
      </c>
      <c r="AB178" s="30">
        <v>450000</v>
      </c>
      <c r="AC178" s="30">
        <v>450000</v>
      </c>
      <c r="AD178" s="30">
        <v>435484</v>
      </c>
      <c r="AE178" s="30">
        <v>0</v>
      </c>
      <c r="AF178" s="30">
        <v>0</v>
      </c>
    </row>
    <row r="179" spans="1:32" x14ac:dyDescent="0.45">
      <c r="A179" s="29" t="s">
        <v>538</v>
      </c>
      <c r="B179" s="29" t="s">
        <v>3031</v>
      </c>
      <c r="C179" s="29" t="s">
        <v>3299</v>
      </c>
      <c r="D179" s="29" t="s">
        <v>3300</v>
      </c>
      <c r="E179" s="29" t="s">
        <v>3320</v>
      </c>
      <c r="F179" s="29" t="s">
        <v>3321</v>
      </c>
      <c r="G179" s="29" t="s">
        <v>3200</v>
      </c>
      <c r="H179" s="29" t="s">
        <v>3201</v>
      </c>
      <c r="I179" s="29" t="s">
        <v>3202</v>
      </c>
      <c r="J179" s="29" t="s">
        <v>3203</v>
      </c>
      <c r="K179" s="29" t="s">
        <v>3216</v>
      </c>
      <c r="L179" s="29" t="s">
        <v>3102</v>
      </c>
      <c r="M179" s="29" t="s">
        <v>3492</v>
      </c>
      <c r="N179" s="29" t="s">
        <v>3493</v>
      </c>
      <c r="O179" s="29" t="s">
        <v>3496</v>
      </c>
      <c r="P179" s="29" t="s">
        <v>3497</v>
      </c>
      <c r="Q179" s="29" t="s">
        <v>3209</v>
      </c>
      <c r="R179" s="29" t="s">
        <v>3210</v>
      </c>
      <c r="S179" s="29" t="s">
        <v>3098</v>
      </c>
      <c r="T179" s="29"/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30">
        <v>0</v>
      </c>
    </row>
    <row r="180" spans="1:32" x14ac:dyDescent="0.45">
      <c r="A180" s="29" t="s">
        <v>538</v>
      </c>
      <c r="B180" s="29" t="s">
        <v>3031</v>
      </c>
      <c r="C180" s="29" t="s">
        <v>3299</v>
      </c>
      <c r="D180" s="29" t="s">
        <v>3300</v>
      </c>
      <c r="E180" s="29" t="s">
        <v>3320</v>
      </c>
      <c r="F180" s="29" t="s">
        <v>3321</v>
      </c>
      <c r="G180" s="29" t="s">
        <v>3233</v>
      </c>
      <c r="H180" s="29" t="s">
        <v>3234</v>
      </c>
      <c r="I180" s="29" t="s">
        <v>3262</v>
      </c>
      <c r="J180" s="29" t="s">
        <v>3263</v>
      </c>
      <c r="K180" s="29" t="s">
        <v>3264</v>
      </c>
      <c r="L180" s="29" t="s">
        <v>3103</v>
      </c>
      <c r="M180" s="29" t="s">
        <v>3265</v>
      </c>
      <c r="N180" s="29" t="s">
        <v>3266</v>
      </c>
      <c r="O180" s="29" t="s">
        <v>3267</v>
      </c>
      <c r="P180" s="29" t="s">
        <v>3268</v>
      </c>
      <c r="Q180" s="29" t="s">
        <v>3209</v>
      </c>
      <c r="R180" s="29" t="s">
        <v>3210</v>
      </c>
      <c r="S180" s="29" t="s">
        <v>3098</v>
      </c>
      <c r="T180" s="29"/>
      <c r="U180" s="30">
        <v>8000</v>
      </c>
      <c r="V180" s="30">
        <v>8000</v>
      </c>
      <c r="W180" s="30">
        <v>8000</v>
      </c>
      <c r="X180" s="30">
        <v>8000</v>
      </c>
      <c r="Y180" s="30">
        <v>8000</v>
      </c>
      <c r="Z180" s="30">
        <v>8000</v>
      </c>
      <c r="AA180" s="30">
        <v>8000</v>
      </c>
      <c r="AB180" s="30">
        <v>8000</v>
      </c>
      <c r="AC180" s="30">
        <v>8000</v>
      </c>
      <c r="AD180" s="30">
        <v>8000</v>
      </c>
      <c r="AE180" s="30">
        <v>8000</v>
      </c>
      <c r="AF180" s="30">
        <v>8000</v>
      </c>
    </row>
    <row r="181" spans="1:32" x14ac:dyDescent="0.45">
      <c r="A181" s="29" t="s">
        <v>538</v>
      </c>
      <c r="B181" s="29" t="s">
        <v>3031</v>
      </c>
      <c r="C181" s="29" t="s">
        <v>3299</v>
      </c>
      <c r="D181" s="29" t="s">
        <v>3300</v>
      </c>
      <c r="E181" s="29" t="s">
        <v>3320</v>
      </c>
      <c r="F181" s="29" t="s">
        <v>3321</v>
      </c>
      <c r="G181" s="29" t="s">
        <v>3233</v>
      </c>
      <c r="H181" s="29" t="s">
        <v>3234</v>
      </c>
      <c r="I181" s="29" t="s">
        <v>3262</v>
      </c>
      <c r="J181" s="29" t="s">
        <v>3263</v>
      </c>
      <c r="K181" s="29" t="s">
        <v>3264</v>
      </c>
      <c r="L181" s="29" t="s">
        <v>3103</v>
      </c>
      <c r="M181" s="29" t="s">
        <v>3322</v>
      </c>
      <c r="N181" s="29" t="s">
        <v>3323</v>
      </c>
      <c r="O181" s="29" t="s">
        <v>3324</v>
      </c>
      <c r="P181" s="29" t="s">
        <v>3325</v>
      </c>
      <c r="Q181" s="29" t="s">
        <v>3209</v>
      </c>
      <c r="R181" s="29" t="s">
        <v>3210</v>
      </c>
      <c r="S181" s="29" t="s">
        <v>3098</v>
      </c>
      <c r="T181" s="29"/>
      <c r="U181" s="30">
        <v>2800</v>
      </c>
      <c r="V181" s="30">
        <v>2800</v>
      </c>
      <c r="W181" s="30">
        <v>2800</v>
      </c>
      <c r="X181" s="30">
        <v>2800</v>
      </c>
      <c r="Y181" s="30">
        <v>2800</v>
      </c>
      <c r="Z181" s="30">
        <v>2800</v>
      </c>
      <c r="AA181" s="30">
        <v>2800</v>
      </c>
      <c r="AB181" s="30">
        <v>2800</v>
      </c>
      <c r="AC181" s="30">
        <v>2800</v>
      </c>
      <c r="AD181" s="30">
        <v>2800</v>
      </c>
      <c r="AE181" s="30">
        <v>2800</v>
      </c>
      <c r="AF181" s="30">
        <v>2800</v>
      </c>
    </row>
    <row r="182" spans="1:32" x14ac:dyDescent="0.45">
      <c r="A182" s="29" t="s">
        <v>538</v>
      </c>
      <c r="B182" s="29" t="s">
        <v>3031</v>
      </c>
      <c r="C182" s="29" t="s">
        <v>3299</v>
      </c>
      <c r="D182" s="29" t="s">
        <v>3300</v>
      </c>
      <c r="E182" s="29" t="s">
        <v>3320</v>
      </c>
      <c r="F182" s="29" t="s">
        <v>3321</v>
      </c>
      <c r="G182" s="29" t="s">
        <v>3233</v>
      </c>
      <c r="H182" s="29" t="s">
        <v>3234</v>
      </c>
      <c r="I182" s="29" t="s">
        <v>3262</v>
      </c>
      <c r="J182" s="29" t="s">
        <v>3263</v>
      </c>
      <c r="K182" s="29" t="s">
        <v>3264</v>
      </c>
      <c r="L182" s="29" t="s">
        <v>3103</v>
      </c>
      <c r="M182" s="29" t="s">
        <v>3322</v>
      </c>
      <c r="N182" s="29" t="s">
        <v>3323</v>
      </c>
      <c r="O182" s="29" t="s">
        <v>3374</v>
      </c>
      <c r="P182" s="29" t="s">
        <v>3375</v>
      </c>
      <c r="Q182" s="29" t="s">
        <v>3209</v>
      </c>
      <c r="R182" s="29" t="s">
        <v>3210</v>
      </c>
      <c r="S182" s="29" t="s">
        <v>3098</v>
      </c>
      <c r="T182" s="29"/>
      <c r="U182" s="30">
        <v>1000</v>
      </c>
      <c r="V182" s="30">
        <v>1000</v>
      </c>
      <c r="W182" s="30">
        <v>1000</v>
      </c>
      <c r="X182" s="30">
        <v>1000</v>
      </c>
      <c r="Y182" s="30">
        <v>1000</v>
      </c>
      <c r="Z182" s="30">
        <v>1000</v>
      </c>
      <c r="AA182" s="30">
        <v>1000</v>
      </c>
      <c r="AB182" s="30">
        <v>1000</v>
      </c>
      <c r="AC182" s="30">
        <v>1000</v>
      </c>
      <c r="AD182" s="30">
        <v>1000</v>
      </c>
      <c r="AE182" s="30">
        <v>1000</v>
      </c>
      <c r="AF182" s="30">
        <v>1000</v>
      </c>
    </row>
    <row r="183" spans="1:32" x14ac:dyDescent="0.45">
      <c r="A183" s="29" t="s">
        <v>538</v>
      </c>
      <c r="B183" s="29" t="s">
        <v>3031</v>
      </c>
      <c r="C183" s="29" t="s">
        <v>3299</v>
      </c>
      <c r="D183" s="29" t="s">
        <v>3300</v>
      </c>
      <c r="E183" s="29" t="s">
        <v>3320</v>
      </c>
      <c r="F183" s="29" t="s">
        <v>3321</v>
      </c>
      <c r="G183" s="29" t="s">
        <v>3233</v>
      </c>
      <c r="H183" s="29" t="s">
        <v>3234</v>
      </c>
      <c r="I183" s="29" t="s">
        <v>3262</v>
      </c>
      <c r="J183" s="29" t="s">
        <v>3263</v>
      </c>
      <c r="K183" s="29" t="s">
        <v>3264</v>
      </c>
      <c r="L183" s="29" t="s">
        <v>3103</v>
      </c>
      <c r="M183" s="29" t="s">
        <v>3326</v>
      </c>
      <c r="N183" s="29" t="s">
        <v>3327</v>
      </c>
      <c r="O183" s="29" t="s">
        <v>3328</v>
      </c>
      <c r="P183" s="29" t="s">
        <v>3329</v>
      </c>
      <c r="Q183" s="29" t="s">
        <v>3209</v>
      </c>
      <c r="R183" s="29" t="s">
        <v>3210</v>
      </c>
      <c r="S183" s="29" t="s">
        <v>3098</v>
      </c>
      <c r="T183" s="29"/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30">
        <v>0</v>
      </c>
    </row>
    <row r="184" spans="1:32" x14ac:dyDescent="0.45">
      <c r="A184" s="29" t="s">
        <v>538</v>
      </c>
      <c r="B184" s="29" t="s">
        <v>3031</v>
      </c>
      <c r="C184" s="29" t="s">
        <v>3299</v>
      </c>
      <c r="D184" s="29" t="s">
        <v>3300</v>
      </c>
      <c r="E184" s="29" t="s">
        <v>3320</v>
      </c>
      <c r="F184" s="29" t="s">
        <v>3321</v>
      </c>
      <c r="G184" s="29" t="s">
        <v>3233</v>
      </c>
      <c r="H184" s="29" t="s">
        <v>3234</v>
      </c>
      <c r="I184" s="29" t="s">
        <v>3262</v>
      </c>
      <c r="J184" s="29" t="s">
        <v>3263</v>
      </c>
      <c r="K184" s="29" t="s">
        <v>3264</v>
      </c>
      <c r="L184" s="29" t="s">
        <v>3103</v>
      </c>
      <c r="M184" s="29" t="s">
        <v>3326</v>
      </c>
      <c r="N184" s="29" t="s">
        <v>3327</v>
      </c>
      <c r="O184" s="29" t="s">
        <v>3330</v>
      </c>
      <c r="P184" s="29" t="s">
        <v>3331</v>
      </c>
      <c r="Q184" s="29" t="s">
        <v>3209</v>
      </c>
      <c r="R184" s="29" t="s">
        <v>3210</v>
      </c>
      <c r="S184" s="29" t="s">
        <v>3098</v>
      </c>
      <c r="T184" s="29"/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30">
        <v>0</v>
      </c>
    </row>
    <row r="185" spans="1:32" x14ac:dyDescent="0.45">
      <c r="A185" s="29" t="s">
        <v>538</v>
      </c>
      <c r="B185" s="29" t="s">
        <v>3031</v>
      </c>
      <c r="C185" s="29" t="s">
        <v>3299</v>
      </c>
      <c r="D185" s="29" t="s">
        <v>3300</v>
      </c>
      <c r="E185" s="29" t="s">
        <v>3320</v>
      </c>
      <c r="F185" s="29" t="s">
        <v>3321</v>
      </c>
      <c r="G185" s="29" t="s">
        <v>3233</v>
      </c>
      <c r="H185" s="29" t="s">
        <v>3234</v>
      </c>
      <c r="I185" s="29" t="s">
        <v>3262</v>
      </c>
      <c r="J185" s="29" t="s">
        <v>3263</v>
      </c>
      <c r="K185" s="29" t="s">
        <v>3264</v>
      </c>
      <c r="L185" s="29" t="s">
        <v>3103</v>
      </c>
      <c r="M185" s="29" t="s">
        <v>3326</v>
      </c>
      <c r="N185" s="29" t="s">
        <v>3327</v>
      </c>
      <c r="O185" s="29" t="s">
        <v>3332</v>
      </c>
      <c r="P185" s="29" t="s">
        <v>3333</v>
      </c>
      <c r="Q185" s="29" t="s">
        <v>3209</v>
      </c>
      <c r="R185" s="29" t="s">
        <v>3210</v>
      </c>
      <c r="S185" s="29" t="s">
        <v>3098</v>
      </c>
      <c r="T185" s="29"/>
      <c r="U185" s="30">
        <v>7700</v>
      </c>
      <c r="V185" s="30">
        <v>7700</v>
      </c>
      <c r="W185" s="30">
        <v>7700</v>
      </c>
      <c r="X185" s="30">
        <v>7700</v>
      </c>
      <c r="Y185" s="30">
        <v>7700</v>
      </c>
      <c r="Z185" s="30">
        <v>7700</v>
      </c>
      <c r="AA185" s="30">
        <v>7700</v>
      </c>
      <c r="AB185" s="30">
        <v>7700</v>
      </c>
      <c r="AC185" s="30">
        <v>7700</v>
      </c>
      <c r="AD185" s="30">
        <v>7700</v>
      </c>
      <c r="AE185" s="30">
        <v>7700</v>
      </c>
      <c r="AF185" s="30">
        <v>7700</v>
      </c>
    </row>
    <row r="186" spans="1:32" x14ac:dyDescent="0.45">
      <c r="A186" s="29" t="s">
        <v>538</v>
      </c>
      <c r="B186" s="29" t="s">
        <v>3031</v>
      </c>
      <c r="C186" s="29" t="s">
        <v>3299</v>
      </c>
      <c r="D186" s="29" t="s">
        <v>3300</v>
      </c>
      <c r="E186" s="29" t="s">
        <v>3320</v>
      </c>
      <c r="F186" s="29" t="s">
        <v>3321</v>
      </c>
      <c r="G186" s="29" t="s">
        <v>3233</v>
      </c>
      <c r="H186" s="29" t="s">
        <v>3234</v>
      </c>
      <c r="I186" s="29" t="s">
        <v>3275</v>
      </c>
      <c r="J186" s="29" t="s">
        <v>3276</v>
      </c>
      <c r="K186" s="29" t="s">
        <v>3277</v>
      </c>
      <c r="L186" s="29" t="s">
        <v>3100</v>
      </c>
      <c r="M186" s="29" t="s">
        <v>3278</v>
      </c>
      <c r="N186" s="29" t="s">
        <v>3279</v>
      </c>
      <c r="O186" s="29" t="s">
        <v>3446</v>
      </c>
      <c r="P186" s="29" t="s">
        <v>3447</v>
      </c>
      <c r="Q186" s="29" t="s">
        <v>3209</v>
      </c>
      <c r="R186" s="29" t="s">
        <v>3210</v>
      </c>
      <c r="S186" s="29" t="s">
        <v>3098</v>
      </c>
      <c r="T186" s="29"/>
      <c r="U186" s="30">
        <v>45000</v>
      </c>
      <c r="V186" s="30">
        <v>45000</v>
      </c>
      <c r="W186" s="30">
        <v>45000</v>
      </c>
      <c r="X186" s="30">
        <v>45000</v>
      </c>
      <c r="Y186" s="30">
        <v>45000</v>
      </c>
      <c r="Z186" s="30">
        <v>45000</v>
      </c>
      <c r="AA186" s="30">
        <v>45000</v>
      </c>
      <c r="AB186" s="30">
        <v>45000</v>
      </c>
      <c r="AC186" s="30">
        <v>45000</v>
      </c>
      <c r="AD186" s="30">
        <v>45000</v>
      </c>
      <c r="AE186" s="30">
        <v>45000</v>
      </c>
      <c r="AF186" s="30">
        <v>45000</v>
      </c>
    </row>
    <row r="187" spans="1:32" x14ac:dyDescent="0.45">
      <c r="A187" s="29" t="s">
        <v>538</v>
      </c>
      <c r="B187" s="29" t="s">
        <v>3031</v>
      </c>
      <c r="C187" s="29" t="s">
        <v>3211</v>
      </c>
      <c r="D187" s="29" t="s">
        <v>3212</v>
      </c>
      <c r="E187" s="29" t="s">
        <v>3211</v>
      </c>
      <c r="F187" s="29" t="s">
        <v>3340</v>
      </c>
      <c r="G187" s="29" t="s">
        <v>3200</v>
      </c>
      <c r="H187" s="29" t="s">
        <v>3201</v>
      </c>
      <c r="I187" s="29" t="s">
        <v>3202</v>
      </c>
      <c r="J187" s="29" t="s">
        <v>3203</v>
      </c>
      <c r="K187" s="29" t="s">
        <v>3498</v>
      </c>
      <c r="L187" s="29" t="s">
        <v>3120</v>
      </c>
      <c r="M187" s="29" t="s">
        <v>3499</v>
      </c>
      <c r="N187" s="29" t="s">
        <v>3500</v>
      </c>
      <c r="O187" s="29" t="s">
        <v>3501</v>
      </c>
      <c r="P187" s="29" t="s">
        <v>3502</v>
      </c>
      <c r="Q187" s="29" t="s">
        <v>3209</v>
      </c>
      <c r="R187" s="29" t="s">
        <v>3210</v>
      </c>
      <c r="S187" s="29" t="s">
        <v>3098</v>
      </c>
      <c r="T187" s="29"/>
      <c r="U187" s="30">
        <v>58000</v>
      </c>
      <c r="V187" s="30">
        <v>58000</v>
      </c>
      <c r="W187" s="30">
        <v>58000</v>
      </c>
      <c r="X187" s="30">
        <v>58000</v>
      </c>
      <c r="Y187" s="30">
        <v>58000</v>
      </c>
      <c r="Z187" s="30">
        <v>58000</v>
      </c>
      <c r="AA187" s="30">
        <v>58000</v>
      </c>
      <c r="AB187" s="30">
        <v>58000</v>
      </c>
      <c r="AC187" s="30">
        <v>58000</v>
      </c>
      <c r="AD187" s="30">
        <v>58000</v>
      </c>
      <c r="AE187" s="30">
        <v>58000</v>
      </c>
      <c r="AF187" s="30">
        <v>58000</v>
      </c>
    </row>
    <row r="188" spans="1:32" x14ac:dyDescent="0.45">
      <c r="A188" s="29" t="s">
        <v>602</v>
      </c>
      <c r="B188" s="29" t="s">
        <v>603</v>
      </c>
      <c r="C188" s="29" t="s">
        <v>3299</v>
      </c>
      <c r="D188" s="29" t="s">
        <v>3300</v>
      </c>
      <c r="E188" s="29" t="s">
        <v>3320</v>
      </c>
      <c r="F188" s="29" t="s">
        <v>3321</v>
      </c>
      <c r="G188" s="29" t="s">
        <v>3200</v>
      </c>
      <c r="H188" s="29" t="s">
        <v>3201</v>
      </c>
      <c r="I188" s="29" t="s">
        <v>3202</v>
      </c>
      <c r="J188" s="29" t="s">
        <v>3203</v>
      </c>
      <c r="K188" s="29" t="s">
        <v>3221</v>
      </c>
      <c r="L188" s="29" t="s">
        <v>3113</v>
      </c>
      <c r="M188" s="29" t="s">
        <v>3303</v>
      </c>
      <c r="N188" s="29" t="s">
        <v>3304</v>
      </c>
      <c r="O188" s="29" t="s">
        <v>3305</v>
      </c>
      <c r="P188" s="29" t="s">
        <v>3306</v>
      </c>
      <c r="Q188" s="29" t="s">
        <v>3209</v>
      </c>
      <c r="R188" s="29" t="s">
        <v>3210</v>
      </c>
      <c r="S188" s="29" t="s">
        <v>3098</v>
      </c>
      <c r="T188" s="29"/>
      <c r="U188" s="30">
        <v>59131</v>
      </c>
      <c r="V188" s="30">
        <v>24027</v>
      </c>
      <c r="W188" s="30">
        <v>21970</v>
      </c>
      <c r="X188" s="30">
        <v>19649</v>
      </c>
      <c r="Y188" s="30">
        <v>21030</v>
      </c>
      <c r="Z188" s="30">
        <v>21111</v>
      </c>
      <c r="AA188" s="30">
        <v>23579</v>
      </c>
      <c r="AB188" s="30">
        <v>21080</v>
      </c>
      <c r="AC188" s="30">
        <v>42823</v>
      </c>
      <c r="AD188" s="30">
        <v>30576</v>
      </c>
      <c r="AE188" s="30">
        <v>28091</v>
      </c>
      <c r="AF188" s="30">
        <v>22658</v>
      </c>
    </row>
    <row r="189" spans="1:32" x14ac:dyDescent="0.45">
      <c r="A189" s="29" t="s">
        <v>602</v>
      </c>
      <c r="B189" s="29" t="s">
        <v>603</v>
      </c>
      <c r="C189" s="29" t="s">
        <v>3299</v>
      </c>
      <c r="D189" s="29" t="s">
        <v>3300</v>
      </c>
      <c r="E189" s="29" t="s">
        <v>3320</v>
      </c>
      <c r="F189" s="29" t="s">
        <v>3321</v>
      </c>
      <c r="G189" s="29" t="s">
        <v>3233</v>
      </c>
      <c r="H189" s="29" t="s">
        <v>3234</v>
      </c>
      <c r="I189" s="29" t="s">
        <v>3235</v>
      </c>
      <c r="J189" s="29" t="s">
        <v>3236</v>
      </c>
      <c r="K189" s="29" t="s">
        <v>3237</v>
      </c>
      <c r="L189" s="29" t="s">
        <v>3107</v>
      </c>
      <c r="M189" s="29" t="s">
        <v>3238</v>
      </c>
      <c r="N189" s="29" t="s">
        <v>3239</v>
      </c>
      <c r="O189" s="29" t="s">
        <v>3240</v>
      </c>
      <c r="P189" s="29" t="s">
        <v>3241</v>
      </c>
      <c r="Q189" s="29" t="s">
        <v>3209</v>
      </c>
      <c r="R189" s="29" t="s">
        <v>3210</v>
      </c>
      <c r="S189" s="29" t="s">
        <v>3098</v>
      </c>
      <c r="T189" s="29"/>
      <c r="U189" s="30">
        <v>8800</v>
      </c>
      <c r="V189" s="30">
        <v>8800</v>
      </c>
      <c r="W189" s="30">
        <v>8800</v>
      </c>
      <c r="X189" s="30">
        <v>8800</v>
      </c>
      <c r="Y189" s="30">
        <v>8800</v>
      </c>
      <c r="Z189" s="30">
        <v>8800</v>
      </c>
      <c r="AA189" s="30">
        <v>8800</v>
      </c>
      <c r="AB189" s="30">
        <v>8800</v>
      </c>
      <c r="AC189" s="30">
        <v>8800</v>
      </c>
      <c r="AD189" s="30">
        <v>8800</v>
      </c>
      <c r="AE189" s="30">
        <v>8800</v>
      </c>
      <c r="AF189" s="30">
        <v>8800</v>
      </c>
    </row>
    <row r="190" spans="1:32" x14ac:dyDescent="0.45">
      <c r="A190" s="29" t="s">
        <v>602</v>
      </c>
      <c r="B190" s="29" t="s">
        <v>603</v>
      </c>
      <c r="C190" s="29" t="s">
        <v>3299</v>
      </c>
      <c r="D190" s="29" t="s">
        <v>3300</v>
      </c>
      <c r="E190" s="29" t="s">
        <v>3320</v>
      </c>
      <c r="F190" s="29" t="s">
        <v>3321</v>
      </c>
      <c r="G190" s="29" t="s">
        <v>3233</v>
      </c>
      <c r="H190" s="29" t="s">
        <v>3234</v>
      </c>
      <c r="I190" s="29" t="s">
        <v>3262</v>
      </c>
      <c r="J190" s="29" t="s">
        <v>3263</v>
      </c>
      <c r="K190" s="29" t="s">
        <v>3264</v>
      </c>
      <c r="L190" s="29" t="s">
        <v>3103</v>
      </c>
      <c r="M190" s="29" t="s">
        <v>3265</v>
      </c>
      <c r="N190" s="29" t="s">
        <v>3266</v>
      </c>
      <c r="O190" s="29" t="s">
        <v>3267</v>
      </c>
      <c r="P190" s="29" t="s">
        <v>3268</v>
      </c>
      <c r="Q190" s="29" t="s">
        <v>3209</v>
      </c>
      <c r="R190" s="29" t="s">
        <v>3210</v>
      </c>
      <c r="S190" s="29" t="s">
        <v>3098</v>
      </c>
      <c r="T190" s="29"/>
      <c r="U190" s="30">
        <v>5200</v>
      </c>
      <c r="V190" s="30">
        <v>5200</v>
      </c>
      <c r="W190" s="30">
        <v>5200</v>
      </c>
      <c r="X190" s="30">
        <v>5200</v>
      </c>
      <c r="Y190" s="30">
        <v>5200</v>
      </c>
      <c r="Z190" s="30">
        <v>5200</v>
      </c>
      <c r="AA190" s="30">
        <v>5200</v>
      </c>
      <c r="AB190" s="30">
        <v>5200</v>
      </c>
      <c r="AC190" s="30">
        <v>5200</v>
      </c>
      <c r="AD190" s="30">
        <v>5200</v>
      </c>
      <c r="AE190" s="30">
        <v>5200</v>
      </c>
      <c r="AF190" s="30">
        <v>5200</v>
      </c>
    </row>
    <row r="191" spans="1:32" x14ac:dyDescent="0.45">
      <c r="A191" s="29" t="s">
        <v>602</v>
      </c>
      <c r="B191" s="29" t="s">
        <v>603</v>
      </c>
      <c r="C191" s="29" t="s">
        <v>3299</v>
      </c>
      <c r="D191" s="29" t="s">
        <v>3300</v>
      </c>
      <c r="E191" s="29" t="s">
        <v>3320</v>
      </c>
      <c r="F191" s="29" t="s">
        <v>3321</v>
      </c>
      <c r="G191" s="29" t="s">
        <v>3233</v>
      </c>
      <c r="H191" s="29" t="s">
        <v>3234</v>
      </c>
      <c r="I191" s="29" t="s">
        <v>3262</v>
      </c>
      <c r="J191" s="29" t="s">
        <v>3263</v>
      </c>
      <c r="K191" s="29" t="s">
        <v>3264</v>
      </c>
      <c r="L191" s="29" t="s">
        <v>3103</v>
      </c>
      <c r="M191" s="29" t="s">
        <v>3265</v>
      </c>
      <c r="N191" s="29" t="s">
        <v>3266</v>
      </c>
      <c r="O191" s="29" t="s">
        <v>3338</v>
      </c>
      <c r="P191" s="29" t="s">
        <v>3339</v>
      </c>
      <c r="Q191" s="29" t="s">
        <v>3249</v>
      </c>
      <c r="R191" s="29" t="s">
        <v>3210</v>
      </c>
      <c r="S191" s="29" t="s">
        <v>3098</v>
      </c>
      <c r="T191" s="29"/>
      <c r="U191" s="30">
        <v>0</v>
      </c>
      <c r="V191" s="30">
        <v>0</v>
      </c>
      <c r="W191" s="30">
        <v>0</v>
      </c>
      <c r="X191" s="30">
        <v>32728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30">
        <v>0</v>
      </c>
    </row>
    <row r="192" spans="1:32" x14ac:dyDescent="0.45">
      <c r="A192" s="29" t="s">
        <v>602</v>
      </c>
      <c r="B192" s="29" t="s">
        <v>603</v>
      </c>
      <c r="C192" s="29" t="s">
        <v>3299</v>
      </c>
      <c r="D192" s="29" t="s">
        <v>3300</v>
      </c>
      <c r="E192" s="29" t="s">
        <v>3320</v>
      </c>
      <c r="F192" s="29" t="s">
        <v>3321</v>
      </c>
      <c r="G192" s="29" t="s">
        <v>3233</v>
      </c>
      <c r="H192" s="29" t="s">
        <v>3234</v>
      </c>
      <c r="I192" s="29" t="s">
        <v>3262</v>
      </c>
      <c r="J192" s="29" t="s">
        <v>3263</v>
      </c>
      <c r="K192" s="29" t="s">
        <v>3264</v>
      </c>
      <c r="L192" s="29" t="s">
        <v>3103</v>
      </c>
      <c r="M192" s="29" t="s">
        <v>3265</v>
      </c>
      <c r="N192" s="29" t="s">
        <v>3266</v>
      </c>
      <c r="O192" s="29" t="s">
        <v>3269</v>
      </c>
      <c r="P192" s="29" t="s">
        <v>3270</v>
      </c>
      <c r="Q192" s="29" t="s">
        <v>3209</v>
      </c>
      <c r="R192" s="29" t="s">
        <v>3210</v>
      </c>
      <c r="S192" s="29" t="s">
        <v>3098</v>
      </c>
      <c r="T192" s="29"/>
      <c r="U192" s="30">
        <v>39</v>
      </c>
      <c r="V192" s="30">
        <v>39</v>
      </c>
      <c r="W192" s="30">
        <v>0</v>
      </c>
      <c r="X192" s="30">
        <v>0</v>
      </c>
      <c r="Y192" s="30">
        <v>78</v>
      </c>
      <c r="Z192" s="30">
        <v>39</v>
      </c>
      <c r="AA192" s="30">
        <v>343</v>
      </c>
      <c r="AB192" s="30">
        <v>0</v>
      </c>
      <c r="AC192" s="30">
        <v>0</v>
      </c>
      <c r="AD192" s="30">
        <v>0</v>
      </c>
      <c r="AE192" s="30">
        <v>0</v>
      </c>
      <c r="AF192" s="30">
        <v>0</v>
      </c>
    </row>
    <row r="193" spans="1:32" x14ac:dyDescent="0.45">
      <c r="A193" s="29" t="s">
        <v>602</v>
      </c>
      <c r="B193" s="29" t="s">
        <v>603</v>
      </c>
      <c r="C193" s="29" t="s">
        <v>3299</v>
      </c>
      <c r="D193" s="29" t="s">
        <v>3300</v>
      </c>
      <c r="E193" s="29" t="s">
        <v>3320</v>
      </c>
      <c r="F193" s="29" t="s">
        <v>3321</v>
      </c>
      <c r="G193" s="29" t="s">
        <v>3233</v>
      </c>
      <c r="H193" s="29" t="s">
        <v>3234</v>
      </c>
      <c r="I193" s="29" t="s">
        <v>3262</v>
      </c>
      <c r="J193" s="29" t="s">
        <v>3263</v>
      </c>
      <c r="K193" s="29" t="s">
        <v>3264</v>
      </c>
      <c r="L193" s="29" t="s">
        <v>3103</v>
      </c>
      <c r="M193" s="29" t="s">
        <v>3265</v>
      </c>
      <c r="N193" s="29" t="s">
        <v>3266</v>
      </c>
      <c r="O193" s="29" t="s">
        <v>3271</v>
      </c>
      <c r="P193" s="29" t="s">
        <v>3272</v>
      </c>
      <c r="Q193" s="29" t="s">
        <v>3209</v>
      </c>
      <c r="R193" s="29" t="s">
        <v>3210</v>
      </c>
      <c r="S193" s="29" t="s">
        <v>3098</v>
      </c>
      <c r="T193" s="29"/>
      <c r="U193" s="30">
        <v>319</v>
      </c>
      <c r="V193" s="30">
        <v>319</v>
      </c>
      <c r="W193" s="30">
        <v>739</v>
      </c>
      <c r="X193" s="30">
        <v>0</v>
      </c>
      <c r="Y193" s="30">
        <v>0</v>
      </c>
      <c r="Z193" s="30">
        <v>145</v>
      </c>
      <c r="AA193" s="30">
        <v>87</v>
      </c>
      <c r="AB193" s="30">
        <v>246</v>
      </c>
      <c r="AC193" s="30">
        <v>1986</v>
      </c>
      <c r="AD193" s="30">
        <v>0</v>
      </c>
      <c r="AE193" s="30">
        <v>3045</v>
      </c>
      <c r="AF193" s="30">
        <v>0</v>
      </c>
    </row>
    <row r="194" spans="1:32" x14ac:dyDescent="0.45">
      <c r="A194" s="29" t="s">
        <v>602</v>
      </c>
      <c r="B194" s="29" t="s">
        <v>603</v>
      </c>
      <c r="C194" s="29" t="s">
        <v>3299</v>
      </c>
      <c r="D194" s="29" t="s">
        <v>3300</v>
      </c>
      <c r="E194" s="29" t="s">
        <v>3320</v>
      </c>
      <c r="F194" s="29" t="s">
        <v>3321</v>
      </c>
      <c r="G194" s="29" t="s">
        <v>3233</v>
      </c>
      <c r="H194" s="29" t="s">
        <v>3234</v>
      </c>
      <c r="I194" s="29" t="s">
        <v>3262</v>
      </c>
      <c r="J194" s="29" t="s">
        <v>3263</v>
      </c>
      <c r="K194" s="29" t="s">
        <v>3264</v>
      </c>
      <c r="L194" s="29" t="s">
        <v>3103</v>
      </c>
      <c r="M194" s="29" t="s">
        <v>3265</v>
      </c>
      <c r="N194" s="29" t="s">
        <v>3266</v>
      </c>
      <c r="O194" s="29" t="s">
        <v>3273</v>
      </c>
      <c r="P194" s="29" t="s">
        <v>3274</v>
      </c>
      <c r="Q194" s="29" t="s">
        <v>3209</v>
      </c>
      <c r="R194" s="29" t="s">
        <v>3210</v>
      </c>
      <c r="S194" s="29" t="s">
        <v>3098</v>
      </c>
      <c r="T194" s="29"/>
      <c r="U194" s="30">
        <v>39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39</v>
      </c>
      <c r="AC194" s="30">
        <v>0</v>
      </c>
      <c r="AD194" s="30">
        <v>0</v>
      </c>
      <c r="AE194" s="30">
        <v>0</v>
      </c>
      <c r="AF194" s="30">
        <v>0</v>
      </c>
    </row>
    <row r="195" spans="1:32" x14ac:dyDescent="0.45">
      <c r="A195" s="29" t="s">
        <v>602</v>
      </c>
      <c r="B195" s="29" t="s">
        <v>603</v>
      </c>
      <c r="C195" s="29" t="s">
        <v>3299</v>
      </c>
      <c r="D195" s="29" t="s">
        <v>3300</v>
      </c>
      <c r="E195" s="29" t="s">
        <v>3320</v>
      </c>
      <c r="F195" s="29" t="s">
        <v>3321</v>
      </c>
      <c r="G195" s="29" t="s">
        <v>3233</v>
      </c>
      <c r="H195" s="29" t="s">
        <v>3234</v>
      </c>
      <c r="I195" s="29" t="s">
        <v>3262</v>
      </c>
      <c r="J195" s="29" t="s">
        <v>3263</v>
      </c>
      <c r="K195" s="29" t="s">
        <v>3264</v>
      </c>
      <c r="L195" s="29" t="s">
        <v>3103</v>
      </c>
      <c r="M195" s="29" t="s">
        <v>3322</v>
      </c>
      <c r="N195" s="29" t="s">
        <v>3323</v>
      </c>
      <c r="O195" s="29" t="s">
        <v>3324</v>
      </c>
      <c r="P195" s="29" t="s">
        <v>3325</v>
      </c>
      <c r="Q195" s="29" t="s">
        <v>3209</v>
      </c>
      <c r="R195" s="29" t="s">
        <v>3210</v>
      </c>
      <c r="S195" s="29" t="s">
        <v>3098</v>
      </c>
      <c r="T195" s="29"/>
      <c r="U195" s="30">
        <v>2800</v>
      </c>
      <c r="V195" s="30">
        <v>2800</v>
      </c>
      <c r="W195" s="30">
        <v>2800</v>
      </c>
      <c r="X195" s="30">
        <v>2800</v>
      </c>
      <c r="Y195" s="30">
        <v>2800</v>
      </c>
      <c r="Z195" s="30">
        <v>2800</v>
      </c>
      <c r="AA195" s="30">
        <v>2800</v>
      </c>
      <c r="AB195" s="30">
        <v>2800</v>
      </c>
      <c r="AC195" s="30">
        <v>2800</v>
      </c>
      <c r="AD195" s="30">
        <v>2800</v>
      </c>
      <c r="AE195" s="30">
        <v>2800</v>
      </c>
      <c r="AF195" s="30">
        <v>2800</v>
      </c>
    </row>
    <row r="196" spans="1:32" x14ac:dyDescent="0.45">
      <c r="A196" s="29" t="s">
        <v>602</v>
      </c>
      <c r="B196" s="29" t="s">
        <v>603</v>
      </c>
      <c r="C196" s="29" t="s">
        <v>3299</v>
      </c>
      <c r="D196" s="29" t="s">
        <v>3300</v>
      </c>
      <c r="E196" s="29" t="s">
        <v>3320</v>
      </c>
      <c r="F196" s="29" t="s">
        <v>3321</v>
      </c>
      <c r="G196" s="29" t="s">
        <v>3233</v>
      </c>
      <c r="H196" s="29" t="s">
        <v>3234</v>
      </c>
      <c r="I196" s="29" t="s">
        <v>3275</v>
      </c>
      <c r="J196" s="29" t="s">
        <v>3276</v>
      </c>
      <c r="K196" s="29" t="s">
        <v>3277</v>
      </c>
      <c r="L196" s="29" t="s">
        <v>3100</v>
      </c>
      <c r="M196" s="29" t="s">
        <v>3312</v>
      </c>
      <c r="N196" s="29" t="s">
        <v>3313</v>
      </c>
      <c r="O196" s="29" t="s">
        <v>3314</v>
      </c>
      <c r="P196" s="29" t="s">
        <v>3315</v>
      </c>
      <c r="Q196" s="29" t="s">
        <v>3209</v>
      </c>
      <c r="R196" s="29" t="s">
        <v>3210</v>
      </c>
      <c r="S196" s="29" t="s">
        <v>3098</v>
      </c>
      <c r="T196" s="29"/>
      <c r="U196" s="30">
        <v>78300</v>
      </c>
      <c r="V196" s="30">
        <v>78300</v>
      </c>
      <c r="W196" s="30">
        <v>78300</v>
      </c>
      <c r="X196" s="30">
        <v>76680</v>
      </c>
      <c r="Y196" s="30">
        <v>78300</v>
      </c>
      <c r="Z196" s="30">
        <v>78300</v>
      </c>
      <c r="AA196" s="30">
        <v>78300</v>
      </c>
      <c r="AB196" s="30">
        <v>78300</v>
      </c>
      <c r="AC196" s="30">
        <v>78300</v>
      </c>
      <c r="AD196" s="30">
        <v>78300</v>
      </c>
      <c r="AE196" s="30">
        <v>78300</v>
      </c>
      <c r="AF196" s="30">
        <v>78300</v>
      </c>
    </row>
    <row r="197" spans="1:32" x14ac:dyDescent="0.45">
      <c r="A197" s="29" t="s">
        <v>602</v>
      </c>
      <c r="B197" s="29" t="s">
        <v>603</v>
      </c>
      <c r="C197" s="29" t="s">
        <v>3299</v>
      </c>
      <c r="D197" s="29" t="s">
        <v>3300</v>
      </c>
      <c r="E197" s="29" t="s">
        <v>3320</v>
      </c>
      <c r="F197" s="29" t="s">
        <v>3321</v>
      </c>
      <c r="G197" s="29" t="s">
        <v>3233</v>
      </c>
      <c r="H197" s="29" t="s">
        <v>3234</v>
      </c>
      <c r="I197" s="29" t="s">
        <v>3275</v>
      </c>
      <c r="J197" s="29" t="s">
        <v>3276</v>
      </c>
      <c r="K197" s="29" t="s">
        <v>3287</v>
      </c>
      <c r="L197" s="29" t="s">
        <v>3101</v>
      </c>
      <c r="M197" s="29" t="s">
        <v>3316</v>
      </c>
      <c r="N197" s="29" t="s">
        <v>3317</v>
      </c>
      <c r="O197" s="29" t="s">
        <v>3318</v>
      </c>
      <c r="P197" s="29" t="s">
        <v>3319</v>
      </c>
      <c r="Q197" s="29" t="s">
        <v>3209</v>
      </c>
      <c r="R197" s="29" t="s">
        <v>3210</v>
      </c>
      <c r="S197" s="29" t="s">
        <v>3098</v>
      </c>
      <c r="T197" s="29"/>
      <c r="U197" s="30">
        <v>19040</v>
      </c>
      <c r="V197" s="30">
        <v>19040</v>
      </c>
      <c r="W197" s="30">
        <v>19040</v>
      </c>
      <c r="X197" s="30">
        <v>19040</v>
      </c>
      <c r="Y197" s="30">
        <v>19040</v>
      </c>
      <c r="Z197" s="30">
        <v>19040</v>
      </c>
      <c r="AA197" s="30">
        <v>19040</v>
      </c>
      <c r="AB197" s="30">
        <v>19040</v>
      </c>
      <c r="AC197" s="30">
        <v>19040</v>
      </c>
      <c r="AD197" s="30">
        <v>19040</v>
      </c>
      <c r="AE197" s="30">
        <v>18746</v>
      </c>
      <c r="AF197" s="30">
        <v>18746</v>
      </c>
    </row>
    <row r="198" spans="1:32" x14ac:dyDescent="0.45">
      <c r="A198" s="29" t="s">
        <v>602</v>
      </c>
      <c r="B198" s="29" t="s">
        <v>603</v>
      </c>
      <c r="C198" s="29" t="s">
        <v>3299</v>
      </c>
      <c r="D198" s="29" t="s">
        <v>3300</v>
      </c>
      <c r="E198" s="29" t="s">
        <v>3320</v>
      </c>
      <c r="F198" s="29" t="s">
        <v>3321</v>
      </c>
      <c r="G198" s="29" t="s">
        <v>3233</v>
      </c>
      <c r="H198" s="29" t="s">
        <v>3234</v>
      </c>
      <c r="I198" s="29" t="s">
        <v>3275</v>
      </c>
      <c r="J198" s="29" t="s">
        <v>3276</v>
      </c>
      <c r="K198" s="29" t="s">
        <v>3287</v>
      </c>
      <c r="L198" s="29" t="s">
        <v>3101</v>
      </c>
      <c r="M198" s="29" t="s">
        <v>3288</v>
      </c>
      <c r="N198" s="29" t="s">
        <v>3289</v>
      </c>
      <c r="O198" s="29" t="s">
        <v>3290</v>
      </c>
      <c r="P198" s="29" t="s">
        <v>3291</v>
      </c>
      <c r="Q198" s="29" t="s">
        <v>3209</v>
      </c>
      <c r="R198" s="29" t="s">
        <v>3210</v>
      </c>
      <c r="S198" s="29" t="s">
        <v>3098</v>
      </c>
      <c r="T198" s="29"/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30">
        <v>0</v>
      </c>
    </row>
    <row r="199" spans="1:32" x14ac:dyDescent="0.45">
      <c r="A199" s="29" t="s">
        <v>602</v>
      </c>
      <c r="B199" s="29" t="s">
        <v>603</v>
      </c>
      <c r="C199" s="29" t="s">
        <v>3299</v>
      </c>
      <c r="D199" s="29" t="s">
        <v>3300</v>
      </c>
      <c r="E199" s="29" t="s">
        <v>3503</v>
      </c>
      <c r="F199" s="29" t="s">
        <v>3463</v>
      </c>
      <c r="G199" s="29" t="s">
        <v>3200</v>
      </c>
      <c r="H199" s="29" t="s">
        <v>3201</v>
      </c>
      <c r="I199" s="29" t="s">
        <v>3226</v>
      </c>
      <c r="J199" s="29" t="s">
        <v>3227</v>
      </c>
      <c r="K199" s="29" t="s">
        <v>3228</v>
      </c>
      <c r="L199" s="29" t="s">
        <v>3111</v>
      </c>
      <c r="M199" s="29" t="s">
        <v>3229</v>
      </c>
      <c r="N199" s="29" t="s">
        <v>3230</v>
      </c>
      <c r="O199" s="29" t="s">
        <v>3231</v>
      </c>
      <c r="P199" s="29" t="s">
        <v>3232</v>
      </c>
      <c r="Q199" s="29" t="s">
        <v>3209</v>
      </c>
      <c r="R199" s="29" t="s">
        <v>3210</v>
      </c>
      <c r="S199" s="29" t="s">
        <v>3098</v>
      </c>
      <c r="T199" s="29"/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30">
        <v>0</v>
      </c>
    </row>
    <row r="200" spans="1:32" x14ac:dyDescent="0.45">
      <c r="A200" s="29" t="s">
        <v>602</v>
      </c>
      <c r="B200" s="29" t="s">
        <v>603</v>
      </c>
      <c r="C200" s="29" t="s">
        <v>3292</v>
      </c>
      <c r="D200" s="29" t="s">
        <v>3293</v>
      </c>
      <c r="E200" s="29" t="s">
        <v>3292</v>
      </c>
      <c r="F200" s="29" t="s">
        <v>3294</v>
      </c>
      <c r="G200" s="29" t="s">
        <v>3200</v>
      </c>
      <c r="H200" s="29" t="s">
        <v>3201</v>
      </c>
      <c r="I200" s="29" t="s">
        <v>3226</v>
      </c>
      <c r="J200" s="29" t="s">
        <v>3227</v>
      </c>
      <c r="K200" s="29" t="s">
        <v>3228</v>
      </c>
      <c r="L200" s="29" t="s">
        <v>3111</v>
      </c>
      <c r="M200" s="29" t="s">
        <v>3295</v>
      </c>
      <c r="N200" s="29" t="s">
        <v>3296</v>
      </c>
      <c r="O200" s="29" t="s">
        <v>3297</v>
      </c>
      <c r="P200" s="29" t="s">
        <v>3298</v>
      </c>
      <c r="Q200" s="29" t="s">
        <v>3209</v>
      </c>
      <c r="R200" s="29" t="s">
        <v>3210</v>
      </c>
      <c r="S200" s="29" t="s">
        <v>3098</v>
      </c>
      <c r="T200" s="29"/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  <c r="AE200" s="30">
        <v>0</v>
      </c>
      <c r="AF200" s="30">
        <v>0</v>
      </c>
    </row>
    <row r="201" spans="1:32" x14ac:dyDescent="0.45">
      <c r="A201" s="29" t="s">
        <v>304</v>
      </c>
      <c r="B201" s="29" t="s">
        <v>305</v>
      </c>
      <c r="C201" s="29" t="s">
        <v>3299</v>
      </c>
      <c r="D201" s="29" t="s">
        <v>3300</v>
      </c>
      <c r="E201" s="29" t="s">
        <v>3320</v>
      </c>
      <c r="F201" s="29" t="s">
        <v>3321</v>
      </c>
      <c r="G201" s="29" t="s">
        <v>3200</v>
      </c>
      <c r="H201" s="29" t="s">
        <v>3201</v>
      </c>
      <c r="I201" s="29" t="s">
        <v>3226</v>
      </c>
      <c r="J201" s="29" t="s">
        <v>3227</v>
      </c>
      <c r="K201" s="29" t="s">
        <v>3228</v>
      </c>
      <c r="L201" s="29" t="s">
        <v>3111</v>
      </c>
      <c r="M201" s="29" t="s">
        <v>3229</v>
      </c>
      <c r="N201" s="29" t="s">
        <v>3230</v>
      </c>
      <c r="O201" s="29" t="s">
        <v>3231</v>
      </c>
      <c r="P201" s="29" t="s">
        <v>3232</v>
      </c>
      <c r="Q201" s="29" t="s">
        <v>3209</v>
      </c>
      <c r="R201" s="29" t="s">
        <v>3210</v>
      </c>
      <c r="S201" s="29" t="s">
        <v>3098</v>
      </c>
      <c r="T201" s="29"/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30">
        <v>0</v>
      </c>
    </row>
    <row r="202" spans="1:32" x14ac:dyDescent="0.45">
      <c r="A202" s="29" t="s">
        <v>304</v>
      </c>
      <c r="B202" s="29" t="s">
        <v>305</v>
      </c>
      <c r="C202" s="29" t="s">
        <v>3299</v>
      </c>
      <c r="D202" s="29" t="s">
        <v>3300</v>
      </c>
      <c r="E202" s="29" t="s">
        <v>3320</v>
      </c>
      <c r="F202" s="29" t="s">
        <v>3321</v>
      </c>
      <c r="G202" s="29" t="s">
        <v>3233</v>
      </c>
      <c r="H202" s="29" t="s">
        <v>3234</v>
      </c>
      <c r="I202" s="29" t="s">
        <v>3235</v>
      </c>
      <c r="J202" s="29" t="s">
        <v>3236</v>
      </c>
      <c r="K202" s="29" t="s">
        <v>3237</v>
      </c>
      <c r="L202" s="29" t="s">
        <v>3107</v>
      </c>
      <c r="M202" s="29" t="s">
        <v>3456</v>
      </c>
      <c r="N202" s="29" t="s">
        <v>3457</v>
      </c>
      <c r="O202" s="29" t="s">
        <v>3504</v>
      </c>
      <c r="P202" s="29" t="s">
        <v>3505</v>
      </c>
      <c r="Q202" s="29" t="s">
        <v>3209</v>
      </c>
      <c r="R202" s="29" t="s">
        <v>3210</v>
      </c>
      <c r="S202" s="29" t="s">
        <v>3098</v>
      </c>
      <c r="T202" s="29"/>
      <c r="U202" s="30">
        <v>2000</v>
      </c>
      <c r="V202" s="30">
        <v>2000</v>
      </c>
      <c r="W202" s="30">
        <v>2000</v>
      </c>
      <c r="X202" s="30">
        <v>2000</v>
      </c>
      <c r="Y202" s="30">
        <v>2000</v>
      </c>
      <c r="Z202" s="30">
        <v>2000</v>
      </c>
      <c r="AA202" s="30">
        <v>2000</v>
      </c>
      <c r="AB202" s="30">
        <v>2000</v>
      </c>
      <c r="AC202" s="30">
        <v>2000</v>
      </c>
      <c r="AD202" s="30">
        <v>2000</v>
      </c>
      <c r="AE202" s="30">
        <v>2000</v>
      </c>
      <c r="AF202" s="30">
        <v>2000</v>
      </c>
    </row>
    <row r="203" spans="1:32" x14ac:dyDescent="0.45">
      <c r="A203" s="29" t="s">
        <v>304</v>
      </c>
      <c r="B203" s="29" t="s">
        <v>305</v>
      </c>
      <c r="C203" s="29" t="s">
        <v>3299</v>
      </c>
      <c r="D203" s="29" t="s">
        <v>3300</v>
      </c>
      <c r="E203" s="29" t="s">
        <v>3320</v>
      </c>
      <c r="F203" s="29" t="s">
        <v>3321</v>
      </c>
      <c r="G203" s="29" t="s">
        <v>3233</v>
      </c>
      <c r="H203" s="29" t="s">
        <v>3234</v>
      </c>
      <c r="I203" s="29" t="s">
        <v>3235</v>
      </c>
      <c r="J203" s="29" t="s">
        <v>3236</v>
      </c>
      <c r="K203" s="29" t="s">
        <v>3237</v>
      </c>
      <c r="L203" s="29" t="s">
        <v>3107</v>
      </c>
      <c r="M203" s="29" t="s">
        <v>3238</v>
      </c>
      <c r="N203" s="29" t="s">
        <v>3239</v>
      </c>
      <c r="O203" s="29" t="s">
        <v>3422</v>
      </c>
      <c r="P203" s="29" t="s">
        <v>3423</v>
      </c>
      <c r="Q203" s="29" t="s">
        <v>3209</v>
      </c>
      <c r="R203" s="29" t="s">
        <v>3210</v>
      </c>
      <c r="S203" s="29" t="s">
        <v>3098</v>
      </c>
      <c r="T203" s="29"/>
      <c r="U203" s="30">
        <v>4000</v>
      </c>
      <c r="V203" s="30">
        <v>4000</v>
      </c>
      <c r="W203" s="30">
        <v>4000</v>
      </c>
      <c r="X203" s="30">
        <v>4000</v>
      </c>
      <c r="Y203" s="30">
        <v>4000</v>
      </c>
      <c r="Z203" s="30">
        <v>4000</v>
      </c>
      <c r="AA203" s="30">
        <v>4000</v>
      </c>
      <c r="AB203" s="30">
        <v>4000</v>
      </c>
      <c r="AC203" s="30">
        <v>4000</v>
      </c>
      <c r="AD203" s="30">
        <v>4000</v>
      </c>
      <c r="AE203" s="30">
        <v>4000</v>
      </c>
      <c r="AF203" s="30">
        <v>4000</v>
      </c>
    </row>
    <row r="204" spans="1:32" x14ac:dyDescent="0.45">
      <c r="A204" s="29" t="s">
        <v>304</v>
      </c>
      <c r="B204" s="29" t="s">
        <v>305</v>
      </c>
      <c r="C204" s="29" t="s">
        <v>3299</v>
      </c>
      <c r="D204" s="29" t="s">
        <v>3300</v>
      </c>
      <c r="E204" s="29" t="s">
        <v>3320</v>
      </c>
      <c r="F204" s="29" t="s">
        <v>3321</v>
      </c>
      <c r="G204" s="29" t="s">
        <v>3233</v>
      </c>
      <c r="H204" s="29" t="s">
        <v>3234</v>
      </c>
      <c r="I204" s="29" t="s">
        <v>3262</v>
      </c>
      <c r="J204" s="29" t="s">
        <v>3263</v>
      </c>
      <c r="K204" s="29" t="s">
        <v>3264</v>
      </c>
      <c r="L204" s="29" t="s">
        <v>3103</v>
      </c>
      <c r="M204" s="29" t="s">
        <v>3265</v>
      </c>
      <c r="N204" s="29" t="s">
        <v>3266</v>
      </c>
      <c r="O204" s="29" t="s">
        <v>3267</v>
      </c>
      <c r="P204" s="29" t="s">
        <v>3268</v>
      </c>
      <c r="Q204" s="29" t="s">
        <v>3209</v>
      </c>
      <c r="R204" s="29" t="s">
        <v>3210</v>
      </c>
      <c r="S204" s="29" t="s">
        <v>3098</v>
      </c>
      <c r="T204" s="29"/>
      <c r="U204" s="30">
        <v>16000</v>
      </c>
      <c r="V204" s="30">
        <v>16000</v>
      </c>
      <c r="W204" s="30">
        <v>16000</v>
      </c>
      <c r="X204" s="30">
        <v>16000</v>
      </c>
      <c r="Y204" s="30">
        <v>16000</v>
      </c>
      <c r="Z204" s="30">
        <v>16000</v>
      </c>
      <c r="AA204" s="30">
        <v>16000</v>
      </c>
      <c r="AB204" s="30">
        <v>16000</v>
      </c>
      <c r="AC204" s="30">
        <v>16000</v>
      </c>
      <c r="AD204" s="30">
        <v>16000</v>
      </c>
      <c r="AE204" s="30">
        <v>16000</v>
      </c>
      <c r="AF204" s="30">
        <v>16000</v>
      </c>
    </row>
    <row r="205" spans="1:32" x14ac:dyDescent="0.45">
      <c r="A205" s="29" t="s">
        <v>304</v>
      </c>
      <c r="B205" s="29" t="s">
        <v>305</v>
      </c>
      <c r="C205" s="29" t="s">
        <v>3299</v>
      </c>
      <c r="D205" s="29" t="s">
        <v>3300</v>
      </c>
      <c r="E205" s="29" t="s">
        <v>3320</v>
      </c>
      <c r="F205" s="29" t="s">
        <v>3321</v>
      </c>
      <c r="G205" s="29" t="s">
        <v>3233</v>
      </c>
      <c r="H205" s="29" t="s">
        <v>3234</v>
      </c>
      <c r="I205" s="29" t="s">
        <v>3262</v>
      </c>
      <c r="J205" s="29" t="s">
        <v>3263</v>
      </c>
      <c r="K205" s="29" t="s">
        <v>3264</v>
      </c>
      <c r="L205" s="29" t="s">
        <v>3103</v>
      </c>
      <c r="M205" s="29" t="s">
        <v>3265</v>
      </c>
      <c r="N205" s="29" t="s">
        <v>3266</v>
      </c>
      <c r="O205" s="29" t="s">
        <v>3269</v>
      </c>
      <c r="P205" s="29" t="s">
        <v>3270</v>
      </c>
      <c r="Q205" s="29" t="s">
        <v>3209</v>
      </c>
      <c r="R205" s="29" t="s">
        <v>3210</v>
      </c>
      <c r="S205" s="29" t="s">
        <v>3098</v>
      </c>
      <c r="T205" s="29"/>
      <c r="U205" s="30">
        <v>390</v>
      </c>
      <c r="V205" s="30">
        <v>439</v>
      </c>
      <c r="W205" s="30">
        <v>936</v>
      </c>
      <c r="X205" s="30">
        <v>1209</v>
      </c>
      <c r="Y205" s="30">
        <v>78</v>
      </c>
      <c r="Z205" s="30">
        <v>1365</v>
      </c>
      <c r="AA205" s="30">
        <v>351</v>
      </c>
      <c r="AB205" s="30">
        <v>1131</v>
      </c>
      <c r="AC205" s="30">
        <v>2808</v>
      </c>
      <c r="AD205" s="30">
        <v>1131</v>
      </c>
      <c r="AE205" s="30">
        <v>2769</v>
      </c>
      <c r="AF205" s="30">
        <v>546</v>
      </c>
    </row>
    <row r="206" spans="1:32" x14ac:dyDescent="0.45">
      <c r="A206" s="29" t="s">
        <v>304</v>
      </c>
      <c r="B206" s="29" t="s">
        <v>305</v>
      </c>
      <c r="C206" s="29" t="s">
        <v>3299</v>
      </c>
      <c r="D206" s="29" t="s">
        <v>3300</v>
      </c>
      <c r="E206" s="29" t="s">
        <v>3320</v>
      </c>
      <c r="F206" s="29" t="s">
        <v>3321</v>
      </c>
      <c r="G206" s="29" t="s">
        <v>3233</v>
      </c>
      <c r="H206" s="29" t="s">
        <v>3234</v>
      </c>
      <c r="I206" s="29" t="s">
        <v>3262</v>
      </c>
      <c r="J206" s="29" t="s">
        <v>3263</v>
      </c>
      <c r="K206" s="29" t="s">
        <v>3264</v>
      </c>
      <c r="L206" s="29" t="s">
        <v>3103</v>
      </c>
      <c r="M206" s="29" t="s">
        <v>3265</v>
      </c>
      <c r="N206" s="29" t="s">
        <v>3266</v>
      </c>
      <c r="O206" s="29" t="s">
        <v>3271</v>
      </c>
      <c r="P206" s="29" t="s">
        <v>3272</v>
      </c>
      <c r="Q206" s="29" t="s">
        <v>3209</v>
      </c>
      <c r="R206" s="29" t="s">
        <v>3210</v>
      </c>
      <c r="S206" s="29" t="s">
        <v>3098</v>
      </c>
      <c r="T206" s="29"/>
      <c r="U206" s="30">
        <v>72</v>
      </c>
      <c r="V206" s="30">
        <v>985</v>
      </c>
      <c r="W206" s="30">
        <v>637</v>
      </c>
      <c r="X206" s="30">
        <v>535</v>
      </c>
      <c r="Y206" s="30">
        <v>376</v>
      </c>
      <c r="Z206" s="30">
        <v>536</v>
      </c>
      <c r="AA206" s="30">
        <v>174</v>
      </c>
      <c r="AB206" s="30">
        <v>217</v>
      </c>
      <c r="AC206" s="30">
        <v>985</v>
      </c>
      <c r="AD206" s="30">
        <v>333</v>
      </c>
      <c r="AE206" s="30">
        <v>1145</v>
      </c>
      <c r="AF206" s="30">
        <v>680</v>
      </c>
    </row>
    <row r="207" spans="1:32" x14ac:dyDescent="0.45">
      <c r="A207" s="29" t="s">
        <v>304</v>
      </c>
      <c r="B207" s="29" t="s">
        <v>305</v>
      </c>
      <c r="C207" s="29" t="s">
        <v>3299</v>
      </c>
      <c r="D207" s="29" t="s">
        <v>3300</v>
      </c>
      <c r="E207" s="29" t="s">
        <v>3320</v>
      </c>
      <c r="F207" s="29" t="s">
        <v>3321</v>
      </c>
      <c r="G207" s="29" t="s">
        <v>3233</v>
      </c>
      <c r="H207" s="29" t="s">
        <v>3234</v>
      </c>
      <c r="I207" s="29" t="s">
        <v>3262</v>
      </c>
      <c r="J207" s="29" t="s">
        <v>3263</v>
      </c>
      <c r="K207" s="29" t="s">
        <v>3264</v>
      </c>
      <c r="L207" s="29" t="s">
        <v>3103</v>
      </c>
      <c r="M207" s="29" t="s">
        <v>3265</v>
      </c>
      <c r="N207" s="29" t="s">
        <v>3266</v>
      </c>
      <c r="O207" s="29" t="s">
        <v>3273</v>
      </c>
      <c r="P207" s="29" t="s">
        <v>3274</v>
      </c>
      <c r="Q207" s="29" t="s">
        <v>3209</v>
      </c>
      <c r="R207" s="29" t="s">
        <v>3210</v>
      </c>
      <c r="S207" s="29" t="s">
        <v>3098</v>
      </c>
      <c r="T207" s="29"/>
      <c r="U207" s="30">
        <v>117</v>
      </c>
      <c r="V207" s="30">
        <v>39</v>
      </c>
      <c r="W207" s="30">
        <v>156</v>
      </c>
      <c r="X207" s="30">
        <v>195</v>
      </c>
      <c r="Y207" s="30">
        <v>39</v>
      </c>
      <c r="Z207" s="30">
        <v>195</v>
      </c>
      <c r="AA207" s="30">
        <v>117</v>
      </c>
      <c r="AB207" s="30">
        <v>39</v>
      </c>
      <c r="AC207" s="30">
        <v>0</v>
      </c>
      <c r="AD207" s="30">
        <v>117</v>
      </c>
      <c r="AE207" s="30">
        <v>234</v>
      </c>
      <c r="AF207" s="30">
        <v>78</v>
      </c>
    </row>
    <row r="208" spans="1:32" x14ac:dyDescent="0.45">
      <c r="A208" s="29" t="s">
        <v>304</v>
      </c>
      <c r="B208" s="29" t="s">
        <v>305</v>
      </c>
      <c r="C208" s="29" t="s">
        <v>3299</v>
      </c>
      <c r="D208" s="29" t="s">
        <v>3300</v>
      </c>
      <c r="E208" s="29" t="s">
        <v>3320</v>
      </c>
      <c r="F208" s="29" t="s">
        <v>3321</v>
      </c>
      <c r="G208" s="29" t="s">
        <v>3233</v>
      </c>
      <c r="H208" s="29" t="s">
        <v>3234</v>
      </c>
      <c r="I208" s="29" t="s">
        <v>3262</v>
      </c>
      <c r="J208" s="29" t="s">
        <v>3263</v>
      </c>
      <c r="K208" s="29" t="s">
        <v>3264</v>
      </c>
      <c r="L208" s="29" t="s">
        <v>3103</v>
      </c>
      <c r="M208" s="29" t="s">
        <v>3265</v>
      </c>
      <c r="N208" s="29" t="s">
        <v>3266</v>
      </c>
      <c r="O208" s="29" t="s">
        <v>3372</v>
      </c>
      <c r="P208" s="29" t="s">
        <v>3373</v>
      </c>
      <c r="Q208" s="29" t="s">
        <v>3209</v>
      </c>
      <c r="R208" s="29" t="s">
        <v>3210</v>
      </c>
      <c r="S208" s="29" t="s">
        <v>3098</v>
      </c>
      <c r="T208" s="29"/>
      <c r="U208" s="30">
        <v>1289</v>
      </c>
      <c r="V208" s="30">
        <v>927</v>
      </c>
      <c r="W208" s="30">
        <v>927</v>
      </c>
      <c r="X208" s="30">
        <v>1666</v>
      </c>
      <c r="Y208" s="30">
        <v>362</v>
      </c>
      <c r="Z208" s="30">
        <v>1040</v>
      </c>
      <c r="AA208" s="30">
        <v>246</v>
      </c>
      <c r="AB208" s="30">
        <v>536</v>
      </c>
      <c r="AC208" s="30">
        <v>1087</v>
      </c>
      <c r="AD208" s="30">
        <v>1406</v>
      </c>
      <c r="AE208" s="30">
        <v>1160</v>
      </c>
      <c r="AF208" s="30">
        <v>304</v>
      </c>
    </row>
    <row r="209" spans="1:32" x14ac:dyDescent="0.45">
      <c r="A209" s="29" t="s">
        <v>304</v>
      </c>
      <c r="B209" s="29" t="s">
        <v>305</v>
      </c>
      <c r="C209" s="29" t="s">
        <v>3299</v>
      </c>
      <c r="D209" s="29" t="s">
        <v>3300</v>
      </c>
      <c r="E209" s="29" t="s">
        <v>3320</v>
      </c>
      <c r="F209" s="29" t="s">
        <v>3321</v>
      </c>
      <c r="G209" s="29" t="s">
        <v>3233</v>
      </c>
      <c r="H209" s="29" t="s">
        <v>3234</v>
      </c>
      <c r="I209" s="29" t="s">
        <v>3275</v>
      </c>
      <c r="J209" s="29" t="s">
        <v>3276</v>
      </c>
      <c r="K209" s="29" t="s">
        <v>3277</v>
      </c>
      <c r="L209" s="29" t="s">
        <v>3100</v>
      </c>
      <c r="M209" s="29" t="s">
        <v>3312</v>
      </c>
      <c r="N209" s="29" t="s">
        <v>3313</v>
      </c>
      <c r="O209" s="29" t="s">
        <v>3314</v>
      </c>
      <c r="P209" s="29" t="s">
        <v>3315</v>
      </c>
      <c r="Q209" s="29" t="s">
        <v>3209</v>
      </c>
      <c r="R209" s="29" t="s">
        <v>3210</v>
      </c>
      <c r="S209" s="29" t="s">
        <v>3098</v>
      </c>
      <c r="T209" s="29"/>
      <c r="U209" s="30">
        <v>30000</v>
      </c>
      <c r="V209" s="30">
        <v>30000</v>
      </c>
      <c r="W209" s="30">
        <v>30000</v>
      </c>
      <c r="X209" s="30">
        <v>30000</v>
      </c>
      <c r="Y209" s="30">
        <v>30000</v>
      </c>
      <c r="Z209" s="30">
        <v>30000</v>
      </c>
      <c r="AA209" s="30">
        <v>30000</v>
      </c>
      <c r="AB209" s="30">
        <v>30000</v>
      </c>
      <c r="AC209" s="30">
        <v>30000</v>
      </c>
      <c r="AD209" s="30">
        <v>30000</v>
      </c>
      <c r="AE209" s="30">
        <v>30000</v>
      </c>
      <c r="AF209" s="30">
        <v>30000</v>
      </c>
    </row>
    <row r="210" spans="1:32" x14ac:dyDescent="0.45">
      <c r="A210" s="29" t="s">
        <v>304</v>
      </c>
      <c r="B210" s="29" t="s">
        <v>305</v>
      </c>
      <c r="C210" s="29" t="s">
        <v>3299</v>
      </c>
      <c r="D210" s="29" t="s">
        <v>3300</v>
      </c>
      <c r="E210" s="29" t="s">
        <v>3320</v>
      </c>
      <c r="F210" s="29" t="s">
        <v>3321</v>
      </c>
      <c r="G210" s="29" t="s">
        <v>3233</v>
      </c>
      <c r="H210" s="29" t="s">
        <v>3234</v>
      </c>
      <c r="I210" s="29" t="s">
        <v>3275</v>
      </c>
      <c r="J210" s="29" t="s">
        <v>3276</v>
      </c>
      <c r="K210" s="29" t="s">
        <v>3287</v>
      </c>
      <c r="L210" s="29" t="s">
        <v>3101</v>
      </c>
      <c r="M210" s="29" t="s">
        <v>3288</v>
      </c>
      <c r="N210" s="29" t="s">
        <v>3289</v>
      </c>
      <c r="O210" s="29" t="s">
        <v>3290</v>
      </c>
      <c r="P210" s="29" t="s">
        <v>3291</v>
      </c>
      <c r="Q210" s="29" t="s">
        <v>3209</v>
      </c>
      <c r="R210" s="29" t="s">
        <v>3210</v>
      </c>
      <c r="S210" s="29" t="s">
        <v>3098</v>
      </c>
      <c r="T210" s="29"/>
      <c r="U210" s="30">
        <v>2000</v>
      </c>
      <c r="V210" s="30">
        <v>2000</v>
      </c>
      <c r="W210" s="30">
        <v>2000</v>
      </c>
      <c r="X210" s="30">
        <v>2000</v>
      </c>
      <c r="Y210" s="30">
        <v>2000</v>
      </c>
      <c r="Z210" s="30">
        <v>2000</v>
      </c>
      <c r="AA210" s="30">
        <v>2000</v>
      </c>
      <c r="AB210" s="30">
        <v>2000</v>
      </c>
      <c r="AC210" s="30">
        <v>2000</v>
      </c>
      <c r="AD210" s="30">
        <v>2000</v>
      </c>
      <c r="AE210" s="30">
        <v>2000</v>
      </c>
      <c r="AF210" s="30">
        <v>2000</v>
      </c>
    </row>
    <row r="211" spans="1:32" x14ac:dyDescent="0.45">
      <c r="A211" s="29" t="s">
        <v>1255</v>
      </c>
      <c r="B211" s="29" t="s">
        <v>1256</v>
      </c>
      <c r="C211" s="29" t="s">
        <v>3211</v>
      </c>
      <c r="D211" s="29" t="s">
        <v>3212</v>
      </c>
      <c r="E211" s="29" t="s">
        <v>3213</v>
      </c>
      <c r="F211" s="29" t="s">
        <v>982</v>
      </c>
      <c r="G211" s="29" t="s">
        <v>3200</v>
      </c>
      <c r="H211" s="29" t="s">
        <v>3201</v>
      </c>
      <c r="I211" s="29" t="s">
        <v>3202</v>
      </c>
      <c r="J211" s="29" t="s">
        <v>3203</v>
      </c>
      <c r="K211" s="29" t="s">
        <v>3221</v>
      </c>
      <c r="L211" s="29" t="s">
        <v>3113</v>
      </c>
      <c r="M211" s="29" t="s">
        <v>3222</v>
      </c>
      <c r="N211" s="29" t="s">
        <v>3223</v>
      </c>
      <c r="O211" s="29" t="s">
        <v>3224</v>
      </c>
      <c r="P211" s="29" t="s">
        <v>3225</v>
      </c>
      <c r="Q211" s="29" t="s">
        <v>3209</v>
      </c>
      <c r="R211" s="29" t="s">
        <v>3210</v>
      </c>
      <c r="S211" s="29" t="s">
        <v>3098</v>
      </c>
      <c r="T211" s="29"/>
      <c r="U211" s="30">
        <v>70758</v>
      </c>
      <c r="V211" s="30">
        <v>72768</v>
      </c>
      <c r="W211" s="30">
        <v>73955</v>
      </c>
      <c r="X211" s="30">
        <v>73491</v>
      </c>
      <c r="Y211" s="30">
        <v>72995</v>
      </c>
      <c r="Z211" s="30">
        <v>71407</v>
      </c>
      <c r="AA211" s="30">
        <v>73408</v>
      </c>
      <c r="AB211" s="30">
        <v>67988</v>
      </c>
      <c r="AC211" s="30">
        <v>77956</v>
      </c>
      <c r="AD211" s="30">
        <v>67864</v>
      </c>
      <c r="AE211" s="30">
        <v>66657</v>
      </c>
      <c r="AF211" s="30">
        <v>67272</v>
      </c>
    </row>
    <row r="212" spans="1:32" x14ac:dyDescent="0.45">
      <c r="A212" s="29" t="s">
        <v>1255</v>
      </c>
      <c r="B212" s="29" t="s">
        <v>1256</v>
      </c>
      <c r="C212" s="29" t="s">
        <v>3211</v>
      </c>
      <c r="D212" s="29" t="s">
        <v>3212</v>
      </c>
      <c r="E212" s="29" t="s">
        <v>3213</v>
      </c>
      <c r="F212" s="29" t="s">
        <v>982</v>
      </c>
      <c r="G212" s="29" t="s">
        <v>3200</v>
      </c>
      <c r="H212" s="29" t="s">
        <v>3201</v>
      </c>
      <c r="I212" s="29" t="s">
        <v>3202</v>
      </c>
      <c r="J212" s="29" t="s">
        <v>3203</v>
      </c>
      <c r="K212" s="29" t="s">
        <v>3401</v>
      </c>
      <c r="L212" s="29" t="s">
        <v>3402</v>
      </c>
      <c r="M212" s="29" t="s">
        <v>3403</v>
      </c>
      <c r="N212" s="29" t="s">
        <v>3404</v>
      </c>
      <c r="O212" s="29" t="s">
        <v>3506</v>
      </c>
      <c r="P212" s="29" t="s">
        <v>3507</v>
      </c>
      <c r="Q212" s="29" t="s">
        <v>3209</v>
      </c>
      <c r="R212" s="29" t="s">
        <v>3210</v>
      </c>
      <c r="S212" s="29" t="s">
        <v>3098</v>
      </c>
      <c r="T212" s="29"/>
      <c r="U212" s="30">
        <v>0</v>
      </c>
      <c r="V212" s="30">
        <v>72</v>
      </c>
      <c r="W212" s="30">
        <v>0</v>
      </c>
      <c r="X212" s="30">
        <v>0</v>
      </c>
      <c r="Y212" s="30">
        <v>0</v>
      </c>
      <c r="Z212" s="30">
        <v>0</v>
      </c>
      <c r="AA212" s="30">
        <v>14</v>
      </c>
      <c r="AB212" s="30">
        <v>72</v>
      </c>
      <c r="AC212" s="30">
        <v>0</v>
      </c>
      <c r="AD212" s="30">
        <v>0</v>
      </c>
      <c r="AE212" s="30">
        <v>0</v>
      </c>
      <c r="AF212" s="30">
        <v>0</v>
      </c>
    </row>
    <row r="213" spans="1:32" x14ac:dyDescent="0.45">
      <c r="A213" s="29" t="s">
        <v>1255</v>
      </c>
      <c r="B213" s="29" t="s">
        <v>1256</v>
      </c>
      <c r="C213" s="29" t="s">
        <v>3211</v>
      </c>
      <c r="D213" s="29" t="s">
        <v>3212</v>
      </c>
      <c r="E213" s="29" t="s">
        <v>3213</v>
      </c>
      <c r="F213" s="29" t="s">
        <v>982</v>
      </c>
      <c r="G213" s="29" t="s">
        <v>3200</v>
      </c>
      <c r="H213" s="29" t="s">
        <v>3201</v>
      </c>
      <c r="I213" s="29" t="s">
        <v>3202</v>
      </c>
      <c r="J213" s="29" t="s">
        <v>3203</v>
      </c>
      <c r="K213" s="29" t="s">
        <v>3401</v>
      </c>
      <c r="L213" s="29" t="s">
        <v>3402</v>
      </c>
      <c r="M213" s="29" t="s">
        <v>3403</v>
      </c>
      <c r="N213" s="29" t="s">
        <v>3404</v>
      </c>
      <c r="O213" s="29" t="s">
        <v>3508</v>
      </c>
      <c r="P213" s="29" t="s">
        <v>3509</v>
      </c>
      <c r="Q213" s="29" t="s">
        <v>3209</v>
      </c>
      <c r="R213" s="29" t="s">
        <v>3210</v>
      </c>
      <c r="S213" s="29" t="s">
        <v>3098</v>
      </c>
      <c r="T213" s="29"/>
      <c r="U213" s="30">
        <v>55061</v>
      </c>
      <c r="V213" s="30">
        <v>55022</v>
      </c>
      <c r="W213" s="30">
        <v>55607</v>
      </c>
      <c r="X213" s="30">
        <v>55646</v>
      </c>
      <c r="Y213" s="30">
        <v>54788</v>
      </c>
      <c r="Z213" s="30">
        <v>56192</v>
      </c>
      <c r="AA213" s="30">
        <v>59000</v>
      </c>
      <c r="AB213" s="30">
        <v>58766</v>
      </c>
      <c r="AC213" s="30">
        <v>58532</v>
      </c>
      <c r="AD213" s="30">
        <v>57089</v>
      </c>
      <c r="AE213" s="30">
        <v>57596</v>
      </c>
      <c r="AF213" s="30">
        <v>57167</v>
      </c>
    </row>
    <row r="214" spans="1:32" x14ac:dyDescent="0.45">
      <c r="A214" s="29" t="s">
        <v>1255</v>
      </c>
      <c r="B214" s="29" t="s">
        <v>1256</v>
      </c>
      <c r="C214" s="29" t="s">
        <v>3211</v>
      </c>
      <c r="D214" s="29" t="s">
        <v>3212</v>
      </c>
      <c r="E214" s="29" t="s">
        <v>3213</v>
      </c>
      <c r="F214" s="29" t="s">
        <v>982</v>
      </c>
      <c r="G214" s="29" t="s">
        <v>3200</v>
      </c>
      <c r="H214" s="29" t="s">
        <v>3201</v>
      </c>
      <c r="I214" s="29" t="s">
        <v>3226</v>
      </c>
      <c r="J214" s="29" t="s">
        <v>3227</v>
      </c>
      <c r="K214" s="29" t="s">
        <v>3228</v>
      </c>
      <c r="L214" s="29" t="s">
        <v>3111</v>
      </c>
      <c r="M214" s="29" t="s">
        <v>3229</v>
      </c>
      <c r="N214" s="29" t="s">
        <v>3230</v>
      </c>
      <c r="O214" s="29" t="s">
        <v>3231</v>
      </c>
      <c r="P214" s="29" t="s">
        <v>3232</v>
      </c>
      <c r="Q214" s="29" t="s">
        <v>3209</v>
      </c>
      <c r="R214" s="29" t="s">
        <v>3210</v>
      </c>
      <c r="S214" s="29" t="s">
        <v>3098</v>
      </c>
      <c r="T214" s="29"/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30">
        <v>0</v>
      </c>
    </row>
    <row r="215" spans="1:32" x14ac:dyDescent="0.45">
      <c r="A215" s="29" t="s">
        <v>1255</v>
      </c>
      <c r="B215" s="29" t="s">
        <v>1256</v>
      </c>
      <c r="C215" s="29" t="s">
        <v>3211</v>
      </c>
      <c r="D215" s="29" t="s">
        <v>3212</v>
      </c>
      <c r="E215" s="29" t="s">
        <v>3213</v>
      </c>
      <c r="F215" s="29" t="s">
        <v>982</v>
      </c>
      <c r="G215" s="29" t="s">
        <v>3233</v>
      </c>
      <c r="H215" s="29" t="s">
        <v>3234</v>
      </c>
      <c r="I215" s="29" t="s">
        <v>3341</v>
      </c>
      <c r="J215" s="29" t="s">
        <v>3342</v>
      </c>
      <c r="K215" s="29" t="s">
        <v>3343</v>
      </c>
      <c r="L215" s="29" t="s">
        <v>3119</v>
      </c>
      <c r="M215" s="29" t="s">
        <v>3344</v>
      </c>
      <c r="N215" s="29" t="s">
        <v>3345</v>
      </c>
      <c r="O215" s="29" t="s">
        <v>3346</v>
      </c>
      <c r="P215" s="29" t="s">
        <v>3347</v>
      </c>
      <c r="Q215" s="29" t="s">
        <v>3209</v>
      </c>
      <c r="R215" s="29" t="s">
        <v>3210</v>
      </c>
      <c r="S215" s="29" t="s">
        <v>3098</v>
      </c>
      <c r="T215" s="29"/>
      <c r="U215" s="30">
        <v>-3399</v>
      </c>
      <c r="V215" s="30">
        <v>-3283</v>
      </c>
      <c r="W215" s="30">
        <v>-3456</v>
      </c>
      <c r="X215" s="30">
        <v>-1989</v>
      </c>
      <c r="Y215" s="30">
        <v>-2019</v>
      </c>
      <c r="Z215" s="30">
        <v>-2085</v>
      </c>
      <c r="AA215" s="30">
        <v>-2162</v>
      </c>
      <c r="AB215" s="30">
        <v>-2204</v>
      </c>
      <c r="AC215" s="30">
        <v>-2229</v>
      </c>
      <c r="AD215" s="30">
        <v>-2180</v>
      </c>
      <c r="AE215" s="30">
        <v>-2152</v>
      </c>
      <c r="AF215" s="30">
        <v>-2199</v>
      </c>
    </row>
    <row r="216" spans="1:32" x14ac:dyDescent="0.45">
      <c r="A216" s="29" t="s">
        <v>1255</v>
      </c>
      <c r="B216" s="29" t="s">
        <v>1256</v>
      </c>
      <c r="C216" s="29" t="s">
        <v>3211</v>
      </c>
      <c r="D216" s="29" t="s">
        <v>3212</v>
      </c>
      <c r="E216" s="29" t="s">
        <v>3213</v>
      </c>
      <c r="F216" s="29" t="s">
        <v>982</v>
      </c>
      <c r="G216" s="29" t="s">
        <v>3233</v>
      </c>
      <c r="H216" s="29" t="s">
        <v>3234</v>
      </c>
      <c r="I216" s="29" t="s">
        <v>3341</v>
      </c>
      <c r="J216" s="29" t="s">
        <v>3342</v>
      </c>
      <c r="K216" s="29" t="s">
        <v>3348</v>
      </c>
      <c r="L216" s="29" t="s">
        <v>3115</v>
      </c>
      <c r="M216" s="29" t="s">
        <v>3349</v>
      </c>
      <c r="N216" s="29" t="s">
        <v>3350</v>
      </c>
      <c r="O216" s="29" t="s">
        <v>3351</v>
      </c>
      <c r="P216" s="29" t="s">
        <v>3350</v>
      </c>
      <c r="Q216" s="29" t="s">
        <v>3209</v>
      </c>
      <c r="R216" s="29" t="s">
        <v>3210</v>
      </c>
      <c r="S216" s="29" t="s">
        <v>3098</v>
      </c>
      <c r="T216" s="29"/>
      <c r="U216" s="30">
        <v>0</v>
      </c>
      <c r="V216" s="30">
        <v>1093</v>
      </c>
      <c r="W216" s="30">
        <v>988</v>
      </c>
      <c r="X216" s="30">
        <v>983</v>
      </c>
      <c r="Y216" s="30">
        <v>804</v>
      </c>
      <c r="Z216" s="30">
        <v>973</v>
      </c>
      <c r="AA216" s="30">
        <v>851</v>
      </c>
      <c r="AB216" s="30">
        <v>934</v>
      </c>
      <c r="AC216" s="30">
        <v>957</v>
      </c>
      <c r="AD216" s="30">
        <v>952</v>
      </c>
      <c r="AE216" s="30">
        <v>846</v>
      </c>
      <c r="AF216" s="30">
        <v>0</v>
      </c>
    </row>
    <row r="217" spans="1:32" x14ac:dyDescent="0.45">
      <c r="A217" s="29" t="s">
        <v>1255</v>
      </c>
      <c r="B217" s="29" t="s">
        <v>1256</v>
      </c>
      <c r="C217" s="29" t="s">
        <v>3211</v>
      </c>
      <c r="D217" s="29" t="s">
        <v>3212</v>
      </c>
      <c r="E217" s="29" t="s">
        <v>3213</v>
      </c>
      <c r="F217" s="29" t="s">
        <v>982</v>
      </c>
      <c r="G217" s="29" t="s">
        <v>3233</v>
      </c>
      <c r="H217" s="29" t="s">
        <v>3234</v>
      </c>
      <c r="I217" s="29" t="s">
        <v>3341</v>
      </c>
      <c r="J217" s="29" t="s">
        <v>3342</v>
      </c>
      <c r="K217" s="29" t="s">
        <v>3348</v>
      </c>
      <c r="L217" s="29" t="s">
        <v>3115</v>
      </c>
      <c r="M217" s="29" t="s">
        <v>3356</v>
      </c>
      <c r="N217" s="29" t="s">
        <v>3357</v>
      </c>
      <c r="O217" s="29" t="s">
        <v>3358</v>
      </c>
      <c r="P217" s="29" t="s">
        <v>3359</v>
      </c>
      <c r="Q217" s="29" t="s">
        <v>3209</v>
      </c>
      <c r="R217" s="29" t="s">
        <v>3210</v>
      </c>
      <c r="S217" s="29" t="s">
        <v>3098</v>
      </c>
      <c r="T217" s="29"/>
      <c r="U217" s="30">
        <v>12636</v>
      </c>
      <c r="V217" s="30">
        <v>12636</v>
      </c>
      <c r="W217" s="30">
        <v>12636</v>
      </c>
      <c r="X217" s="30">
        <v>12636</v>
      </c>
      <c r="Y217" s="30">
        <v>12636</v>
      </c>
      <c r="Z217" s="30">
        <v>12636</v>
      </c>
      <c r="AA217" s="30">
        <v>12636</v>
      </c>
      <c r="AB217" s="30">
        <v>12636</v>
      </c>
      <c r="AC217" s="30">
        <v>12636</v>
      </c>
      <c r="AD217" s="30">
        <v>12636</v>
      </c>
      <c r="AE217" s="30">
        <v>12636</v>
      </c>
      <c r="AF217" s="30">
        <v>12636</v>
      </c>
    </row>
    <row r="218" spans="1:32" x14ac:dyDescent="0.45">
      <c r="A218" s="29" t="s">
        <v>1255</v>
      </c>
      <c r="B218" s="29" t="s">
        <v>1256</v>
      </c>
      <c r="C218" s="29" t="s">
        <v>3211</v>
      </c>
      <c r="D218" s="29" t="s">
        <v>3212</v>
      </c>
      <c r="E218" s="29" t="s">
        <v>3213</v>
      </c>
      <c r="F218" s="29" t="s">
        <v>982</v>
      </c>
      <c r="G218" s="29" t="s">
        <v>3233</v>
      </c>
      <c r="H218" s="29" t="s">
        <v>3234</v>
      </c>
      <c r="I218" s="29" t="s">
        <v>3341</v>
      </c>
      <c r="J218" s="29" t="s">
        <v>3342</v>
      </c>
      <c r="K218" s="29" t="s">
        <v>3348</v>
      </c>
      <c r="L218" s="29" t="s">
        <v>3115</v>
      </c>
      <c r="M218" s="29" t="s">
        <v>3356</v>
      </c>
      <c r="N218" s="29" t="s">
        <v>3357</v>
      </c>
      <c r="O218" s="29" t="s">
        <v>3470</v>
      </c>
      <c r="P218" s="29" t="s">
        <v>3471</v>
      </c>
      <c r="Q218" s="29" t="s">
        <v>3209</v>
      </c>
      <c r="R218" s="29" t="s">
        <v>3210</v>
      </c>
      <c r="S218" s="29" t="s">
        <v>3098</v>
      </c>
      <c r="T218" s="29"/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131</v>
      </c>
      <c r="AE218" s="30">
        <v>3641</v>
      </c>
      <c r="AF218" s="30">
        <v>4046</v>
      </c>
    </row>
    <row r="219" spans="1:32" x14ac:dyDescent="0.45">
      <c r="A219" s="29" t="s">
        <v>1255</v>
      </c>
      <c r="B219" s="29" t="s">
        <v>1256</v>
      </c>
      <c r="C219" s="29" t="s">
        <v>3211</v>
      </c>
      <c r="D219" s="29" t="s">
        <v>3212</v>
      </c>
      <c r="E219" s="29" t="s">
        <v>3213</v>
      </c>
      <c r="F219" s="29" t="s">
        <v>982</v>
      </c>
      <c r="G219" s="29" t="s">
        <v>3233</v>
      </c>
      <c r="H219" s="29" t="s">
        <v>3234</v>
      </c>
      <c r="I219" s="29" t="s">
        <v>3341</v>
      </c>
      <c r="J219" s="29" t="s">
        <v>3342</v>
      </c>
      <c r="K219" s="29" t="s">
        <v>3348</v>
      </c>
      <c r="L219" s="29" t="s">
        <v>3115</v>
      </c>
      <c r="M219" s="29" t="s">
        <v>3360</v>
      </c>
      <c r="N219" s="29" t="s">
        <v>3361</v>
      </c>
      <c r="O219" s="29" t="s">
        <v>3362</v>
      </c>
      <c r="P219" s="29" t="s">
        <v>3363</v>
      </c>
      <c r="Q219" s="29" t="s">
        <v>3209</v>
      </c>
      <c r="R219" s="29" t="s">
        <v>3210</v>
      </c>
      <c r="S219" s="29" t="s">
        <v>3098</v>
      </c>
      <c r="T219" s="29"/>
      <c r="U219" s="30">
        <v>900</v>
      </c>
      <c r="V219" s="30">
        <v>2200</v>
      </c>
      <c r="W219" s="30">
        <v>900</v>
      </c>
      <c r="X219" s="30">
        <v>2200</v>
      </c>
      <c r="Y219" s="30">
        <v>900</v>
      </c>
      <c r="Z219" s="30">
        <v>900</v>
      </c>
      <c r="AA219" s="30">
        <v>2200</v>
      </c>
      <c r="AB219" s="30">
        <v>900</v>
      </c>
      <c r="AC219" s="30">
        <v>900</v>
      </c>
      <c r="AD219" s="30">
        <v>2200</v>
      </c>
      <c r="AE219" s="30">
        <v>2200</v>
      </c>
      <c r="AF219" s="30">
        <v>2200</v>
      </c>
    </row>
    <row r="220" spans="1:32" x14ac:dyDescent="0.45">
      <c r="A220" s="29" t="s">
        <v>1255</v>
      </c>
      <c r="B220" s="29" t="s">
        <v>1256</v>
      </c>
      <c r="C220" s="29" t="s">
        <v>3211</v>
      </c>
      <c r="D220" s="29" t="s">
        <v>3212</v>
      </c>
      <c r="E220" s="29" t="s">
        <v>3213</v>
      </c>
      <c r="F220" s="29" t="s">
        <v>982</v>
      </c>
      <c r="G220" s="29" t="s">
        <v>3233</v>
      </c>
      <c r="H220" s="29" t="s">
        <v>3234</v>
      </c>
      <c r="I220" s="29" t="s">
        <v>3341</v>
      </c>
      <c r="J220" s="29" t="s">
        <v>3342</v>
      </c>
      <c r="K220" s="29" t="s">
        <v>3348</v>
      </c>
      <c r="L220" s="29" t="s">
        <v>3115</v>
      </c>
      <c r="M220" s="29" t="s">
        <v>3360</v>
      </c>
      <c r="N220" s="29" t="s">
        <v>3361</v>
      </c>
      <c r="O220" s="29" t="s">
        <v>3364</v>
      </c>
      <c r="P220" s="29" t="s">
        <v>3365</v>
      </c>
      <c r="Q220" s="29" t="s">
        <v>3209</v>
      </c>
      <c r="R220" s="29" t="s">
        <v>3210</v>
      </c>
      <c r="S220" s="29" t="s">
        <v>3098</v>
      </c>
      <c r="T220" s="29"/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500</v>
      </c>
      <c r="AD220" s="30">
        <v>500</v>
      </c>
      <c r="AE220" s="30">
        <v>500</v>
      </c>
      <c r="AF220" s="30">
        <v>500</v>
      </c>
    </row>
    <row r="221" spans="1:32" x14ac:dyDescent="0.45">
      <c r="A221" s="29" t="s">
        <v>1255</v>
      </c>
      <c r="B221" s="29" t="s">
        <v>1256</v>
      </c>
      <c r="C221" s="29" t="s">
        <v>3211</v>
      </c>
      <c r="D221" s="29" t="s">
        <v>3212</v>
      </c>
      <c r="E221" s="29" t="s">
        <v>3213</v>
      </c>
      <c r="F221" s="29" t="s">
        <v>982</v>
      </c>
      <c r="G221" s="29" t="s">
        <v>3233</v>
      </c>
      <c r="H221" s="29" t="s">
        <v>3234</v>
      </c>
      <c r="I221" s="29" t="s">
        <v>3341</v>
      </c>
      <c r="J221" s="29" t="s">
        <v>3342</v>
      </c>
      <c r="K221" s="29" t="s">
        <v>3348</v>
      </c>
      <c r="L221" s="29" t="s">
        <v>3115</v>
      </c>
      <c r="M221" s="29" t="s">
        <v>3360</v>
      </c>
      <c r="N221" s="29" t="s">
        <v>3361</v>
      </c>
      <c r="O221" s="29" t="s">
        <v>3472</v>
      </c>
      <c r="P221" s="29" t="s">
        <v>3473</v>
      </c>
      <c r="Q221" s="29" t="s">
        <v>3209</v>
      </c>
      <c r="R221" s="29" t="s">
        <v>3210</v>
      </c>
      <c r="S221" s="29" t="s">
        <v>3098</v>
      </c>
      <c r="T221" s="29"/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537</v>
      </c>
      <c r="AD221" s="30">
        <v>0</v>
      </c>
      <c r="AE221" s="30">
        <v>0</v>
      </c>
      <c r="AF221" s="30">
        <v>0</v>
      </c>
    </row>
    <row r="222" spans="1:32" x14ac:dyDescent="0.45">
      <c r="A222" s="29" t="s">
        <v>1255</v>
      </c>
      <c r="B222" s="29" t="s">
        <v>1256</v>
      </c>
      <c r="C222" s="29" t="s">
        <v>3211</v>
      </c>
      <c r="D222" s="29" t="s">
        <v>3212</v>
      </c>
      <c r="E222" s="29" t="s">
        <v>3213</v>
      </c>
      <c r="F222" s="29" t="s">
        <v>982</v>
      </c>
      <c r="G222" s="29" t="s">
        <v>3233</v>
      </c>
      <c r="H222" s="29" t="s">
        <v>3234</v>
      </c>
      <c r="I222" s="29" t="s">
        <v>3341</v>
      </c>
      <c r="J222" s="29" t="s">
        <v>3342</v>
      </c>
      <c r="K222" s="29" t="s">
        <v>3348</v>
      </c>
      <c r="L222" s="29" t="s">
        <v>3115</v>
      </c>
      <c r="M222" s="29" t="s">
        <v>3366</v>
      </c>
      <c r="N222" s="29" t="s">
        <v>3367</v>
      </c>
      <c r="O222" s="29" t="s">
        <v>3368</v>
      </c>
      <c r="P222" s="29" t="s">
        <v>3369</v>
      </c>
      <c r="Q222" s="29" t="s">
        <v>3209</v>
      </c>
      <c r="R222" s="29" t="s">
        <v>3210</v>
      </c>
      <c r="S222" s="29" t="s">
        <v>3098</v>
      </c>
      <c r="T222" s="29"/>
      <c r="U222" s="30">
        <v>3024</v>
      </c>
      <c r="V222" s="30">
        <v>22496</v>
      </c>
      <c r="W222" s="30">
        <v>22307</v>
      </c>
      <c r="X222" s="30">
        <v>36177</v>
      </c>
      <c r="Y222" s="30">
        <v>22263</v>
      </c>
      <c r="Z222" s="30">
        <v>16773</v>
      </c>
      <c r="AA222" s="30">
        <v>38637</v>
      </c>
      <c r="AB222" s="30">
        <v>20666</v>
      </c>
      <c r="AC222" s="30">
        <v>25000</v>
      </c>
      <c r="AD222" s="30">
        <v>18542</v>
      </c>
      <c r="AE222" s="30">
        <v>25000</v>
      </c>
      <c r="AF222" s="30">
        <v>25000</v>
      </c>
    </row>
    <row r="223" spans="1:32" x14ac:dyDescent="0.45">
      <c r="A223" s="29" t="s">
        <v>1255</v>
      </c>
      <c r="B223" s="29" t="s">
        <v>1256</v>
      </c>
      <c r="C223" s="29" t="s">
        <v>3211</v>
      </c>
      <c r="D223" s="29" t="s">
        <v>3212</v>
      </c>
      <c r="E223" s="29" t="s">
        <v>3213</v>
      </c>
      <c r="F223" s="29" t="s">
        <v>982</v>
      </c>
      <c r="G223" s="29" t="s">
        <v>3233</v>
      </c>
      <c r="H223" s="29" t="s">
        <v>3234</v>
      </c>
      <c r="I223" s="29" t="s">
        <v>3341</v>
      </c>
      <c r="J223" s="29" t="s">
        <v>3342</v>
      </c>
      <c r="K223" s="29" t="s">
        <v>3348</v>
      </c>
      <c r="L223" s="29" t="s">
        <v>3115</v>
      </c>
      <c r="M223" s="29" t="s">
        <v>3366</v>
      </c>
      <c r="N223" s="29" t="s">
        <v>3367</v>
      </c>
      <c r="O223" s="29" t="s">
        <v>3370</v>
      </c>
      <c r="P223" s="29" t="s">
        <v>3371</v>
      </c>
      <c r="Q223" s="29" t="s">
        <v>3209</v>
      </c>
      <c r="R223" s="29" t="s">
        <v>3210</v>
      </c>
      <c r="S223" s="29" t="s">
        <v>3098</v>
      </c>
      <c r="T223" s="29"/>
      <c r="U223" s="30">
        <v>295876.19799999997</v>
      </c>
      <c r="V223" s="30">
        <v>296950.46799999999</v>
      </c>
      <c r="W223" s="30">
        <v>296917.37699999998</v>
      </c>
      <c r="X223" s="30">
        <v>287739.58500000002</v>
      </c>
      <c r="Y223" s="30">
        <v>290112.64600000001</v>
      </c>
      <c r="Z223" s="30">
        <v>287621.09299999999</v>
      </c>
      <c r="AA223" s="30">
        <v>281352.277</v>
      </c>
      <c r="AB223" s="30">
        <v>274133.95899999997</v>
      </c>
      <c r="AC223" s="30">
        <v>318536.58899999998</v>
      </c>
      <c r="AD223" s="30">
        <v>313841.23700000002</v>
      </c>
      <c r="AE223" s="30">
        <v>325849.21299999999</v>
      </c>
      <c r="AF223" s="30">
        <v>327632.95299999998</v>
      </c>
    </row>
    <row r="224" spans="1:32" x14ac:dyDescent="0.45">
      <c r="A224" s="29" t="s">
        <v>1255</v>
      </c>
      <c r="B224" s="29" t="s">
        <v>1256</v>
      </c>
      <c r="C224" s="29" t="s">
        <v>3211</v>
      </c>
      <c r="D224" s="29" t="s">
        <v>3212</v>
      </c>
      <c r="E224" s="29" t="s">
        <v>3213</v>
      </c>
      <c r="F224" s="29" t="s">
        <v>982</v>
      </c>
      <c r="G224" s="29" t="s">
        <v>3233</v>
      </c>
      <c r="H224" s="29" t="s">
        <v>3234</v>
      </c>
      <c r="I224" s="29" t="s">
        <v>3341</v>
      </c>
      <c r="J224" s="29" t="s">
        <v>3342</v>
      </c>
      <c r="K224" s="29" t="s">
        <v>3348</v>
      </c>
      <c r="L224" s="29" t="s">
        <v>3115</v>
      </c>
      <c r="M224" s="29" t="s">
        <v>3366</v>
      </c>
      <c r="N224" s="29" t="s">
        <v>3367</v>
      </c>
      <c r="O224" s="29" t="s">
        <v>3510</v>
      </c>
      <c r="P224" s="29" t="s">
        <v>3511</v>
      </c>
      <c r="Q224" s="29" t="s">
        <v>3209</v>
      </c>
      <c r="R224" s="29" t="s">
        <v>3210</v>
      </c>
      <c r="S224" s="29" t="s">
        <v>3098</v>
      </c>
      <c r="T224" s="29"/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707</v>
      </c>
      <c r="AD224" s="30">
        <v>0</v>
      </c>
      <c r="AE224" s="30">
        <v>0</v>
      </c>
      <c r="AF224" s="30">
        <v>0</v>
      </c>
    </row>
    <row r="225" spans="1:32" x14ac:dyDescent="0.45">
      <c r="A225" s="29" t="s">
        <v>1255</v>
      </c>
      <c r="B225" s="29" t="s">
        <v>1256</v>
      </c>
      <c r="C225" s="29" t="s">
        <v>3211</v>
      </c>
      <c r="D225" s="29" t="s">
        <v>3212</v>
      </c>
      <c r="E225" s="29" t="s">
        <v>3213</v>
      </c>
      <c r="F225" s="29" t="s">
        <v>982</v>
      </c>
      <c r="G225" s="29" t="s">
        <v>3233</v>
      </c>
      <c r="H225" s="29" t="s">
        <v>3234</v>
      </c>
      <c r="I225" s="29" t="s">
        <v>3341</v>
      </c>
      <c r="J225" s="29" t="s">
        <v>3342</v>
      </c>
      <c r="K225" s="29" t="s">
        <v>3474</v>
      </c>
      <c r="L225" s="29" t="s">
        <v>3116</v>
      </c>
      <c r="M225" s="29" t="s">
        <v>3475</v>
      </c>
      <c r="N225" s="29" t="s">
        <v>3476</v>
      </c>
      <c r="O225" s="29" t="s">
        <v>3477</v>
      </c>
      <c r="P225" s="29" t="s">
        <v>3476</v>
      </c>
      <c r="Q225" s="29" t="s">
        <v>3209</v>
      </c>
      <c r="R225" s="29" t="s">
        <v>3210</v>
      </c>
      <c r="S225" s="29" t="s">
        <v>3098</v>
      </c>
      <c r="T225" s="29"/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480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30">
        <v>480</v>
      </c>
    </row>
    <row r="226" spans="1:32" x14ac:dyDescent="0.45">
      <c r="A226" s="29" t="s">
        <v>1255</v>
      </c>
      <c r="B226" s="29" t="s">
        <v>1256</v>
      </c>
      <c r="C226" s="29" t="s">
        <v>3211</v>
      </c>
      <c r="D226" s="29" t="s">
        <v>3212</v>
      </c>
      <c r="E226" s="29" t="s">
        <v>3213</v>
      </c>
      <c r="F226" s="29" t="s">
        <v>982</v>
      </c>
      <c r="G226" s="29" t="s">
        <v>3233</v>
      </c>
      <c r="H226" s="29" t="s">
        <v>3234</v>
      </c>
      <c r="I226" s="29" t="s">
        <v>3341</v>
      </c>
      <c r="J226" s="29" t="s">
        <v>3342</v>
      </c>
      <c r="K226" s="29" t="s">
        <v>3474</v>
      </c>
      <c r="L226" s="29" t="s">
        <v>3116</v>
      </c>
      <c r="M226" s="29" t="s">
        <v>3482</v>
      </c>
      <c r="N226" s="29" t="s">
        <v>3483</v>
      </c>
      <c r="O226" s="29" t="s">
        <v>3486</v>
      </c>
      <c r="P226" s="29" t="s">
        <v>3487</v>
      </c>
      <c r="Q226" s="29" t="s">
        <v>3209</v>
      </c>
      <c r="R226" s="29" t="s">
        <v>3210</v>
      </c>
      <c r="S226" s="29" t="s">
        <v>3098</v>
      </c>
      <c r="T226" s="29"/>
      <c r="U226" s="30">
        <v>500</v>
      </c>
      <c r="V226" s="30">
        <v>500</v>
      </c>
      <c r="W226" s="30">
        <v>500</v>
      </c>
      <c r="X226" s="30">
        <v>500</v>
      </c>
      <c r="Y226" s="30">
        <v>500</v>
      </c>
      <c r="Z226" s="30">
        <v>500</v>
      </c>
      <c r="AA226" s="30">
        <v>500</v>
      </c>
      <c r="AB226" s="30">
        <v>500</v>
      </c>
      <c r="AC226" s="30">
        <v>0</v>
      </c>
      <c r="AD226" s="30">
        <v>0</v>
      </c>
      <c r="AE226" s="30">
        <v>0</v>
      </c>
      <c r="AF226" s="30">
        <v>0</v>
      </c>
    </row>
    <row r="227" spans="1:32" x14ac:dyDescent="0.45">
      <c r="A227" s="29" t="s">
        <v>1255</v>
      </c>
      <c r="B227" s="29" t="s">
        <v>1256</v>
      </c>
      <c r="C227" s="29" t="s">
        <v>3211</v>
      </c>
      <c r="D227" s="29" t="s">
        <v>3212</v>
      </c>
      <c r="E227" s="29" t="s">
        <v>3213</v>
      </c>
      <c r="F227" s="29" t="s">
        <v>982</v>
      </c>
      <c r="G227" s="29" t="s">
        <v>3233</v>
      </c>
      <c r="H227" s="29" t="s">
        <v>3234</v>
      </c>
      <c r="I227" s="29" t="s">
        <v>3341</v>
      </c>
      <c r="J227" s="29" t="s">
        <v>3342</v>
      </c>
      <c r="K227" s="29" t="s">
        <v>3474</v>
      </c>
      <c r="L227" s="29" t="s">
        <v>3116</v>
      </c>
      <c r="M227" s="29" t="s">
        <v>3482</v>
      </c>
      <c r="N227" s="29" t="s">
        <v>3483</v>
      </c>
      <c r="O227" s="29" t="s">
        <v>3512</v>
      </c>
      <c r="P227" s="29" t="s">
        <v>3513</v>
      </c>
      <c r="Q227" s="29" t="s">
        <v>3209</v>
      </c>
      <c r="R227" s="29" t="s">
        <v>3210</v>
      </c>
      <c r="S227" s="29" t="s">
        <v>3098</v>
      </c>
      <c r="T227" s="29"/>
      <c r="U227" s="30">
        <v>700</v>
      </c>
      <c r="V227" s="30">
        <v>700</v>
      </c>
      <c r="W227" s="30">
        <v>700</v>
      </c>
      <c r="X227" s="30">
        <v>700</v>
      </c>
      <c r="Y227" s="30">
        <v>700</v>
      </c>
      <c r="Z227" s="30">
        <v>700</v>
      </c>
      <c r="AA227" s="30">
        <v>700</v>
      </c>
      <c r="AB227" s="30">
        <v>700</v>
      </c>
      <c r="AC227" s="30">
        <v>0</v>
      </c>
      <c r="AD227" s="30">
        <v>0</v>
      </c>
      <c r="AE227" s="30">
        <v>0</v>
      </c>
      <c r="AF227" s="30">
        <v>0</v>
      </c>
    </row>
    <row r="228" spans="1:32" x14ac:dyDescent="0.45">
      <c r="A228" s="29" t="s">
        <v>1255</v>
      </c>
      <c r="B228" s="29" t="s">
        <v>1256</v>
      </c>
      <c r="C228" s="29" t="s">
        <v>3211</v>
      </c>
      <c r="D228" s="29" t="s">
        <v>3212</v>
      </c>
      <c r="E228" s="29" t="s">
        <v>3213</v>
      </c>
      <c r="F228" s="29" t="s">
        <v>982</v>
      </c>
      <c r="G228" s="29" t="s">
        <v>3233</v>
      </c>
      <c r="H228" s="29" t="s">
        <v>3234</v>
      </c>
      <c r="I228" s="29" t="s">
        <v>3341</v>
      </c>
      <c r="J228" s="29" t="s">
        <v>3342</v>
      </c>
      <c r="K228" s="29" t="s">
        <v>3474</v>
      </c>
      <c r="L228" s="29" t="s">
        <v>3116</v>
      </c>
      <c r="M228" s="29" t="s">
        <v>3488</v>
      </c>
      <c r="N228" s="29" t="s">
        <v>3489</v>
      </c>
      <c r="O228" s="29" t="s">
        <v>3514</v>
      </c>
      <c r="P228" s="29" t="s">
        <v>3515</v>
      </c>
      <c r="Q228" s="29" t="s">
        <v>3209</v>
      </c>
      <c r="R228" s="29" t="s">
        <v>3210</v>
      </c>
      <c r="S228" s="29" t="s">
        <v>3098</v>
      </c>
      <c r="T228" s="29"/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30">
        <v>0</v>
      </c>
    </row>
    <row r="229" spans="1:32" x14ac:dyDescent="0.45">
      <c r="A229" s="29" t="s">
        <v>1255</v>
      </c>
      <c r="B229" s="29" t="s">
        <v>1256</v>
      </c>
      <c r="C229" s="29" t="s">
        <v>3211</v>
      </c>
      <c r="D229" s="29" t="s">
        <v>3212</v>
      </c>
      <c r="E229" s="29" t="s">
        <v>3213</v>
      </c>
      <c r="F229" s="29" t="s">
        <v>982</v>
      </c>
      <c r="G229" s="29" t="s">
        <v>3233</v>
      </c>
      <c r="H229" s="29" t="s">
        <v>3234</v>
      </c>
      <c r="I229" s="29" t="s">
        <v>3341</v>
      </c>
      <c r="J229" s="29" t="s">
        <v>3342</v>
      </c>
      <c r="K229" s="29" t="s">
        <v>3474</v>
      </c>
      <c r="L229" s="29" t="s">
        <v>3116</v>
      </c>
      <c r="M229" s="29" t="s">
        <v>3488</v>
      </c>
      <c r="N229" s="29" t="s">
        <v>3489</v>
      </c>
      <c r="O229" s="29" t="s">
        <v>3490</v>
      </c>
      <c r="P229" s="29" t="s">
        <v>3491</v>
      </c>
      <c r="Q229" s="29" t="s">
        <v>3209</v>
      </c>
      <c r="R229" s="29" t="s">
        <v>3210</v>
      </c>
      <c r="S229" s="29" t="s">
        <v>3098</v>
      </c>
      <c r="T229" s="29"/>
      <c r="U229" s="30">
        <v>148665</v>
      </c>
      <c r="V229" s="30">
        <v>148665</v>
      </c>
      <c r="W229" s="30">
        <v>148665</v>
      </c>
      <c r="X229" s="30">
        <v>104120</v>
      </c>
      <c r="Y229" s="30">
        <v>104120</v>
      </c>
      <c r="Z229" s="30">
        <v>104120</v>
      </c>
      <c r="AA229" s="30">
        <v>104120</v>
      </c>
      <c r="AB229" s="30">
        <v>104120</v>
      </c>
      <c r="AC229" s="30">
        <v>42000</v>
      </c>
      <c r="AD229" s="30">
        <v>42000</v>
      </c>
      <c r="AE229" s="30">
        <v>42000</v>
      </c>
      <c r="AF229" s="30">
        <v>33403</v>
      </c>
    </row>
    <row r="230" spans="1:32" x14ac:dyDescent="0.45">
      <c r="A230" s="29" t="s">
        <v>1255</v>
      </c>
      <c r="B230" s="29" t="s">
        <v>1256</v>
      </c>
      <c r="C230" s="29" t="s">
        <v>3211</v>
      </c>
      <c r="D230" s="29" t="s">
        <v>3212</v>
      </c>
      <c r="E230" s="29" t="s">
        <v>3213</v>
      </c>
      <c r="F230" s="29" t="s">
        <v>982</v>
      </c>
      <c r="G230" s="29" t="s">
        <v>3233</v>
      </c>
      <c r="H230" s="29" t="s">
        <v>3234</v>
      </c>
      <c r="I230" s="29" t="s">
        <v>3262</v>
      </c>
      <c r="J230" s="29" t="s">
        <v>3263</v>
      </c>
      <c r="K230" s="29" t="s">
        <v>3264</v>
      </c>
      <c r="L230" s="29" t="s">
        <v>3103</v>
      </c>
      <c r="M230" s="29" t="s">
        <v>3265</v>
      </c>
      <c r="N230" s="29" t="s">
        <v>3266</v>
      </c>
      <c r="O230" s="29" t="s">
        <v>3267</v>
      </c>
      <c r="P230" s="29" t="s">
        <v>3268</v>
      </c>
      <c r="Q230" s="29" t="s">
        <v>3209</v>
      </c>
      <c r="R230" s="29" t="s">
        <v>3210</v>
      </c>
      <c r="S230" s="29" t="s">
        <v>3098</v>
      </c>
      <c r="T230" s="29"/>
      <c r="U230" s="30">
        <v>85400</v>
      </c>
      <c r="V230" s="30">
        <v>85400</v>
      </c>
      <c r="W230" s="30">
        <v>85400</v>
      </c>
      <c r="X230" s="30">
        <v>85400</v>
      </c>
      <c r="Y230" s="30">
        <v>85400</v>
      </c>
      <c r="Z230" s="30">
        <v>85400</v>
      </c>
      <c r="AA230" s="30">
        <v>85400</v>
      </c>
      <c r="AB230" s="30">
        <v>85400</v>
      </c>
      <c r="AC230" s="30">
        <v>85400</v>
      </c>
      <c r="AD230" s="30">
        <v>85400</v>
      </c>
      <c r="AE230" s="30">
        <v>85400</v>
      </c>
      <c r="AF230" s="30">
        <v>85400</v>
      </c>
    </row>
    <row r="231" spans="1:32" x14ac:dyDescent="0.45">
      <c r="A231" s="29" t="s">
        <v>1255</v>
      </c>
      <c r="B231" s="29" t="s">
        <v>1256</v>
      </c>
      <c r="C231" s="29" t="s">
        <v>3211</v>
      </c>
      <c r="D231" s="29" t="s">
        <v>3212</v>
      </c>
      <c r="E231" s="29" t="s">
        <v>3213</v>
      </c>
      <c r="F231" s="29" t="s">
        <v>982</v>
      </c>
      <c r="G231" s="29" t="s">
        <v>3233</v>
      </c>
      <c r="H231" s="29" t="s">
        <v>3234</v>
      </c>
      <c r="I231" s="29" t="s">
        <v>3262</v>
      </c>
      <c r="J231" s="29" t="s">
        <v>3263</v>
      </c>
      <c r="K231" s="29" t="s">
        <v>3264</v>
      </c>
      <c r="L231" s="29" t="s">
        <v>3103</v>
      </c>
      <c r="M231" s="29" t="s">
        <v>3265</v>
      </c>
      <c r="N231" s="29" t="s">
        <v>3266</v>
      </c>
      <c r="O231" s="29" t="s">
        <v>3269</v>
      </c>
      <c r="P231" s="29" t="s">
        <v>3270</v>
      </c>
      <c r="Q231" s="29" t="s">
        <v>3209</v>
      </c>
      <c r="R231" s="29" t="s">
        <v>3210</v>
      </c>
      <c r="S231" s="29" t="s">
        <v>3098</v>
      </c>
      <c r="T231" s="29"/>
      <c r="U231" s="30">
        <v>25506</v>
      </c>
      <c r="V231" s="30">
        <v>38961</v>
      </c>
      <c r="W231" s="30">
        <v>41106</v>
      </c>
      <c r="X231" s="30">
        <v>38220</v>
      </c>
      <c r="Y231" s="30">
        <v>36270</v>
      </c>
      <c r="Z231" s="30">
        <v>31512</v>
      </c>
      <c r="AA231" s="30">
        <v>32419</v>
      </c>
      <c r="AB231" s="30">
        <v>30771</v>
      </c>
      <c r="AC231" s="30">
        <v>35334</v>
      </c>
      <c r="AD231" s="30">
        <v>31629</v>
      </c>
      <c r="AE231" s="30">
        <v>29445</v>
      </c>
      <c r="AF231" s="30">
        <v>30966</v>
      </c>
    </row>
    <row r="232" spans="1:32" x14ac:dyDescent="0.45">
      <c r="A232" s="29" t="s">
        <v>1255</v>
      </c>
      <c r="B232" s="29" t="s">
        <v>1256</v>
      </c>
      <c r="C232" s="29" t="s">
        <v>3211</v>
      </c>
      <c r="D232" s="29" t="s">
        <v>3212</v>
      </c>
      <c r="E232" s="29" t="s">
        <v>3213</v>
      </c>
      <c r="F232" s="29" t="s">
        <v>982</v>
      </c>
      <c r="G232" s="29" t="s">
        <v>3233</v>
      </c>
      <c r="H232" s="29" t="s">
        <v>3234</v>
      </c>
      <c r="I232" s="29" t="s">
        <v>3262</v>
      </c>
      <c r="J232" s="29" t="s">
        <v>3263</v>
      </c>
      <c r="K232" s="29" t="s">
        <v>3264</v>
      </c>
      <c r="L232" s="29" t="s">
        <v>3103</v>
      </c>
      <c r="M232" s="29" t="s">
        <v>3265</v>
      </c>
      <c r="N232" s="29" t="s">
        <v>3266</v>
      </c>
      <c r="O232" s="29" t="s">
        <v>3271</v>
      </c>
      <c r="P232" s="29" t="s">
        <v>3272</v>
      </c>
      <c r="Q232" s="29" t="s">
        <v>3209</v>
      </c>
      <c r="R232" s="29" t="s">
        <v>3210</v>
      </c>
      <c r="S232" s="29" t="s">
        <v>3098</v>
      </c>
      <c r="T232" s="29"/>
      <c r="U232" s="30">
        <v>13079</v>
      </c>
      <c r="V232" s="30">
        <v>14152</v>
      </c>
      <c r="W232" s="30">
        <v>13383</v>
      </c>
      <c r="X232" s="30">
        <v>15776</v>
      </c>
      <c r="Y232" s="30">
        <v>12760</v>
      </c>
      <c r="Z232" s="30">
        <v>11092</v>
      </c>
      <c r="AA232" s="30">
        <v>13180</v>
      </c>
      <c r="AB232" s="30">
        <v>13224</v>
      </c>
      <c r="AC232" s="30">
        <v>27782</v>
      </c>
      <c r="AD232" s="30">
        <v>28710</v>
      </c>
      <c r="AE232" s="30">
        <v>30363</v>
      </c>
      <c r="AF232" s="30">
        <v>34510</v>
      </c>
    </row>
    <row r="233" spans="1:32" x14ac:dyDescent="0.45">
      <c r="A233" s="29" t="s">
        <v>1255</v>
      </c>
      <c r="B233" s="29" t="s">
        <v>1256</v>
      </c>
      <c r="C233" s="29" t="s">
        <v>3211</v>
      </c>
      <c r="D233" s="29" t="s">
        <v>3212</v>
      </c>
      <c r="E233" s="29" t="s">
        <v>3213</v>
      </c>
      <c r="F233" s="29" t="s">
        <v>982</v>
      </c>
      <c r="G233" s="29" t="s">
        <v>3233</v>
      </c>
      <c r="H233" s="29" t="s">
        <v>3234</v>
      </c>
      <c r="I233" s="29" t="s">
        <v>3262</v>
      </c>
      <c r="J233" s="29" t="s">
        <v>3263</v>
      </c>
      <c r="K233" s="29" t="s">
        <v>3264</v>
      </c>
      <c r="L233" s="29" t="s">
        <v>3103</v>
      </c>
      <c r="M233" s="29" t="s">
        <v>3265</v>
      </c>
      <c r="N233" s="29" t="s">
        <v>3266</v>
      </c>
      <c r="O233" s="29" t="s">
        <v>3273</v>
      </c>
      <c r="P233" s="29" t="s">
        <v>3274</v>
      </c>
      <c r="Q233" s="29" t="s">
        <v>3209</v>
      </c>
      <c r="R233" s="29" t="s">
        <v>3210</v>
      </c>
      <c r="S233" s="29" t="s">
        <v>3098</v>
      </c>
      <c r="T233" s="29"/>
      <c r="U233" s="30">
        <v>78</v>
      </c>
      <c r="V233" s="30">
        <v>351</v>
      </c>
      <c r="W233" s="30">
        <v>78</v>
      </c>
      <c r="X233" s="30">
        <v>78</v>
      </c>
      <c r="Y233" s="30">
        <v>0</v>
      </c>
      <c r="Z233" s="30">
        <v>195</v>
      </c>
      <c r="AA233" s="30">
        <v>78</v>
      </c>
      <c r="AB233" s="30">
        <v>78</v>
      </c>
      <c r="AC233" s="30">
        <v>117</v>
      </c>
      <c r="AD233" s="30">
        <v>78</v>
      </c>
      <c r="AE233" s="30">
        <v>195</v>
      </c>
      <c r="AF233" s="30">
        <v>78</v>
      </c>
    </row>
    <row r="234" spans="1:32" x14ac:dyDescent="0.45">
      <c r="A234" s="29" t="s">
        <v>1255</v>
      </c>
      <c r="B234" s="29" t="s">
        <v>1256</v>
      </c>
      <c r="C234" s="29" t="s">
        <v>3211</v>
      </c>
      <c r="D234" s="29" t="s">
        <v>3212</v>
      </c>
      <c r="E234" s="29" t="s">
        <v>3213</v>
      </c>
      <c r="F234" s="29" t="s">
        <v>982</v>
      </c>
      <c r="G234" s="29" t="s">
        <v>3233</v>
      </c>
      <c r="H234" s="29" t="s">
        <v>3234</v>
      </c>
      <c r="I234" s="29" t="s">
        <v>3262</v>
      </c>
      <c r="J234" s="29" t="s">
        <v>3263</v>
      </c>
      <c r="K234" s="29" t="s">
        <v>3264</v>
      </c>
      <c r="L234" s="29" t="s">
        <v>3103</v>
      </c>
      <c r="M234" s="29" t="s">
        <v>3265</v>
      </c>
      <c r="N234" s="29" t="s">
        <v>3266</v>
      </c>
      <c r="O234" s="29" t="s">
        <v>3372</v>
      </c>
      <c r="P234" s="29" t="s">
        <v>3373</v>
      </c>
      <c r="Q234" s="29" t="s">
        <v>3209</v>
      </c>
      <c r="R234" s="29" t="s">
        <v>3210</v>
      </c>
      <c r="S234" s="29" t="s">
        <v>3098</v>
      </c>
      <c r="T234" s="29"/>
      <c r="U234" s="30">
        <v>0</v>
      </c>
      <c r="V234" s="30">
        <v>0</v>
      </c>
      <c r="W234" s="30">
        <v>29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30">
        <v>0</v>
      </c>
    </row>
    <row r="235" spans="1:32" x14ac:dyDescent="0.45">
      <c r="A235" s="29" t="s">
        <v>1255</v>
      </c>
      <c r="B235" s="29" t="s">
        <v>1256</v>
      </c>
      <c r="C235" s="29" t="s">
        <v>3211</v>
      </c>
      <c r="D235" s="29" t="s">
        <v>3212</v>
      </c>
      <c r="E235" s="29" t="s">
        <v>3213</v>
      </c>
      <c r="F235" s="29" t="s">
        <v>982</v>
      </c>
      <c r="G235" s="29" t="s">
        <v>3233</v>
      </c>
      <c r="H235" s="29" t="s">
        <v>3234</v>
      </c>
      <c r="I235" s="29" t="s">
        <v>3262</v>
      </c>
      <c r="J235" s="29" t="s">
        <v>3263</v>
      </c>
      <c r="K235" s="29" t="s">
        <v>3264</v>
      </c>
      <c r="L235" s="29" t="s">
        <v>3103</v>
      </c>
      <c r="M235" s="29" t="s">
        <v>3322</v>
      </c>
      <c r="N235" s="29" t="s">
        <v>3323</v>
      </c>
      <c r="O235" s="29" t="s">
        <v>3324</v>
      </c>
      <c r="P235" s="29" t="s">
        <v>3325</v>
      </c>
      <c r="Q235" s="29" t="s">
        <v>3209</v>
      </c>
      <c r="R235" s="29" t="s">
        <v>3210</v>
      </c>
      <c r="S235" s="29" t="s">
        <v>3098</v>
      </c>
      <c r="T235" s="29"/>
      <c r="U235" s="30">
        <v>5600</v>
      </c>
      <c r="V235" s="30">
        <v>5600</v>
      </c>
      <c r="W235" s="30">
        <v>5600</v>
      </c>
      <c r="X235" s="30">
        <v>5600</v>
      </c>
      <c r="Y235" s="30">
        <v>5600</v>
      </c>
      <c r="Z235" s="30">
        <v>5600</v>
      </c>
      <c r="AA235" s="30">
        <v>5600</v>
      </c>
      <c r="AB235" s="30">
        <v>5600</v>
      </c>
      <c r="AC235" s="30">
        <v>5600</v>
      </c>
      <c r="AD235" s="30">
        <v>5600</v>
      </c>
      <c r="AE235" s="30">
        <v>5600</v>
      </c>
      <c r="AF235" s="30">
        <v>5600</v>
      </c>
    </row>
    <row r="236" spans="1:32" x14ac:dyDescent="0.45">
      <c r="A236" s="29" t="s">
        <v>1255</v>
      </c>
      <c r="B236" s="29" t="s">
        <v>1256</v>
      </c>
      <c r="C236" s="29" t="s">
        <v>3211</v>
      </c>
      <c r="D236" s="29" t="s">
        <v>3212</v>
      </c>
      <c r="E236" s="29" t="s">
        <v>3213</v>
      </c>
      <c r="F236" s="29" t="s">
        <v>982</v>
      </c>
      <c r="G236" s="29" t="s">
        <v>3233</v>
      </c>
      <c r="H236" s="29" t="s">
        <v>3234</v>
      </c>
      <c r="I236" s="29" t="s">
        <v>3262</v>
      </c>
      <c r="J236" s="29" t="s">
        <v>3263</v>
      </c>
      <c r="K236" s="29" t="s">
        <v>3264</v>
      </c>
      <c r="L236" s="29" t="s">
        <v>3103</v>
      </c>
      <c r="M236" s="29" t="s">
        <v>3322</v>
      </c>
      <c r="N236" s="29" t="s">
        <v>3323</v>
      </c>
      <c r="O236" s="29" t="s">
        <v>3374</v>
      </c>
      <c r="P236" s="29" t="s">
        <v>3375</v>
      </c>
      <c r="Q236" s="29" t="s">
        <v>3209</v>
      </c>
      <c r="R236" s="29" t="s">
        <v>3210</v>
      </c>
      <c r="S236" s="29" t="s">
        <v>3098</v>
      </c>
      <c r="T236" s="29"/>
      <c r="U236" s="30">
        <v>3000</v>
      </c>
      <c r="V236" s="30">
        <v>3000</v>
      </c>
      <c r="W236" s="30">
        <v>3000</v>
      </c>
      <c r="X236" s="30">
        <v>3000</v>
      </c>
      <c r="Y236" s="30">
        <v>3000</v>
      </c>
      <c r="Z236" s="30">
        <v>3000</v>
      </c>
      <c r="AA236" s="30">
        <v>3000</v>
      </c>
      <c r="AB236" s="30">
        <v>3000</v>
      </c>
      <c r="AC236" s="30">
        <v>3000</v>
      </c>
      <c r="AD236" s="30">
        <v>3000</v>
      </c>
      <c r="AE236" s="30">
        <v>3000</v>
      </c>
      <c r="AF236" s="30">
        <v>3000</v>
      </c>
    </row>
    <row r="237" spans="1:32" x14ac:dyDescent="0.45">
      <c r="A237" s="29" t="s">
        <v>1255</v>
      </c>
      <c r="B237" s="29" t="s">
        <v>1256</v>
      </c>
      <c r="C237" s="29" t="s">
        <v>3211</v>
      </c>
      <c r="D237" s="29" t="s">
        <v>3212</v>
      </c>
      <c r="E237" s="29" t="s">
        <v>3213</v>
      </c>
      <c r="F237" s="29" t="s">
        <v>982</v>
      </c>
      <c r="G237" s="29" t="s">
        <v>3233</v>
      </c>
      <c r="H237" s="29" t="s">
        <v>3234</v>
      </c>
      <c r="I237" s="29" t="s">
        <v>3262</v>
      </c>
      <c r="J237" s="29" t="s">
        <v>3263</v>
      </c>
      <c r="K237" s="29" t="s">
        <v>3264</v>
      </c>
      <c r="L237" s="29" t="s">
        <v>3103</v>
      </c>
      <c r="M237" s="29" t="s">
        <v>3326</v>
      </c>
      <c r="N237" s="29" t="s">
        <v>3327</v>
      </c>
      <c r="O237" s="29" t="s">
        <v>3332</v>
      </c>
      <c r="P237" s="29" t="s">
        <v>3333</v>
      </c>
      <c r="Q237" s="29" t="s">
        <v>3209</v>
      </c>
      <c r="R237" s="29" t="s">
        <v>3210</v>
      </c>
      <c r="S237" s="29" t="s">
        <v>3098</v>
      </c>
      <c r="T237" s="29"/>
      <c r="U237" s="30">
        <v>15400</v>
      </c>
      <c r="V237" s="30">
        <v>15400</v>
      </c>
      <c r="W237" s="30">
        <v>15400</v>
      </c>
      <c r="X237" s="30">
        <v>15400</v>
      </c>
      <c r="Y237" s="30">
        <v>15400</v>
      </c>
      <c r="Z237" s="30">
        <v>15400</v>
      </c>
      <c r="AA237" s="30">
        <v>15400</v>
      </c>
      <c r="AB237" s="30">
        <v>15400</v>
      </c>
      <c r="AC237" s="30">
        <v>15400</v>
      </c>
      <c r="AD237" s="30">
        <v>15400</v>
      </c>
      <c r="AE237" s="30">
        <v>15400</v>
      </c>
      <c r="AF237" s="30">
        <v>15400</v>
      </c>
    </row>
    <row r="238" spans="1:32" x14ac:dyDescent="0.45">
      <c r="A238" s="29" t="s">
        <v>1255</v>
      </c>
      <c r="B238" s="29" t="s">
        <v>1256</v>
      </c>
      <c r="C238" s="29" t="s">
        <v>3211</v>
      </c>
      <c r="D238" s="29" t="s">
        <v>3212</v>
      </c>
      <c r="E238" s="29" t="s">
        <v>3213</v>
      </c>
      <c r="F238" s="29" t="s">
        <v>982</v>
      </c>
      <c r="G238" s="29" t="s">
        <v>3233</v>
      </c>
      <c r="H238" s="29" t="s">
        <v>3234</v>
      </c>
      <c r="I238" s="29" t="s">
        <v>3275</v>
      </c>
      <c r="J238" s="29" t="s">
        <v>3276</v>
      </c>
      <c r="K238" s="29" t="s">
        <v>3277</v>
      </c>
      <c r="L238" s="29" t="s">
        <v>3100</v>
      </c>
      <c r="M238" s="29" t="s">
        <v>3312</v>
      </c>
      <c r="N238" s="29" t="s">
        <v>3313</v>
      </c>
      <c r="O238" s="29" t="s">
        <v>3314</v>
      </c>
      <c r="P238" s="29" t="s">
        <v>3315</v>
      </c>
      <c r="Q238" s="29" t="s">
        <v>3209</v>
      </c>
      <c r="R238" s="29" t="s">
        <v>3210</v>
      </c>
      <c r="S238" s="29" t="s">
        <v>3098</v>
      </c>
      <c r="T238" s="29"/>
      <c r="U238" s="30">
        <v>58500</v>
      </c>
      <c r="V238" s="30">
        <v>58500</v>
      </c>
      <c r="W238" s="30">
        <v>58500</v>
      </c>
      <c r="X238" s="30">
        <v>58500</v>
      </c>
      <c r="Y238" s="30">
        <v>58500</v>
      </c>
      <c r="Z238" s="30">
        <v>58500</v>
      </c>
      <c r="AA238" s="30">
        <v>58500</v>
      </c>
      <c r="AB238" s="30">
        <v>58500</v>
      </c>
      <c r="AC238" s="30">
        <v>58500</v>
      </c>
      <c r="AD238" s="30">
        <v>58500</v>
      </c>
      <c r="AE238" s="30">
        <v>58500</v>
      </c>
      <c r="AF238" s="30">
        <v>58500</v>
      </c>
    </row>
    <row r="239" spans="1:32" x14ac:dyDescent="0.45">
      <c r="A239" s="29" t="s">
        <v>1255</v>
      </c>
      <c r="B239" s="29" t="s">
        <v>1256</v>
      </c>
      <c r="C239" s="29" t="s">
        <v>3211</v>
      </c>
      <c r="D239" s="29" t="s">
        <v>3212</v>
      </c>
      <c r="E239" s="29" t="s">
        <v>3213</v>
      </c>
      <c r="F239" s="29" t="s">
        <v>982</v>
      </c>
      <c r="G239" s="29" t="s">
        <v>3233</v>
      </c>
      <c r="H239" s="29" t="s">
        <v>3234</v>
      </c>
      <c r="I239" s="29" t="s">
        <v>3275</v>
      </c>
      <c r="J239" s="29" t="s">
        <v>3276</v>
      </c>
      <c r="K239" s="29" t="s">
        <v>3282</v>
      </c>
      <c r="L239" s="29" t="s">
        <v>3112</v>
      </c>
      <c r="M239" s="29" t="s">
        <v>3283</v>
      </c>
      <c r="N239" s="29" t="s">
        <v>3284</v>
      </c>
      <c r="O239" s="29" t="s">
        <v>3376</v>
      </c>
      <c r="P239" s="29" t="s">
        <v>3377</v>
      </c>
      <c r="Q239" s="29" t="s">
        <v>3209</v>
      </c>
      <c r="R239" s="29" t="s">
        <v>3210</v>
      </c>
      <c r="S239" s="29" t="s">
        <v>3098</v>
      </c>
      <c r="T239" s="29"/>
      <c r="U239" s="30">
        <v>28500</v>
      </c>
      <c r="V239" s="30">
        <v>28500</v>
      </c>
      <c r="W239" s="30">
        <v>28500</v>
      </c>
      <c r="X239" s="30">
        <v>28500</v>
      </c>
      <c r="Y239" s="30">
        <v>28500</v>
      </c>
      <c r="Z239" s="30">
        <v>28500</v>
      </c>
      <c r="AA239" s="30">
        <v>28500</v>
      </c>
      <c r="AB239" s="30">
        <v>28500</v>
      </c>
      <c r="AC239" s="30">
        <v>28500</v>
      </c>
      <c r="AD239" s="30">
        <v>28500</v>
      </c>
      <c r="AE239" s="30">
        <v>28500</v>
      </c>
      <c r="AF239" s="30">
        <v>28500</v>
      </c>
    </row>
    <row r="240" spans="1:32" x14ac:dyDescent="0.45">
      <c r="A240" s="29" t="s">
        <v>550</v>
      </c>
      <c r="B240" s="29" t="s">
        <v>551</v>
      </c>
      <c r="C240" s="29" t="s">
        <v>3211</v>
      </c>
      <c r="D240" s="29" t="s">
        <v>3212</v>
      </c>
      <c r="E240" s="29" t="s">
        <v>3211</v>
      </c>
      <c r="F240" s="29" t="s">
        <v>3340</v>
      </c>
      <c r="G240" s="29" t="s">
        <v>3200</v>
      </c>
      <c r="H240" s="29" t="s">
        <v>3201</v>
      </c>
      <c r="I240" s="29" t="s">
        <v>3202</v>
      </c>
      <c r="J240" s="29" t="s">
        <v>3203</v>
      </c>
      <c r="K240" s="29" t="s">
        <v>3204</v>
      </c>
      <c r="L240" s="29" t="s">
        <v>3109</v>
      </c>
      <c r="M240" s="29" t="s">
        <v>3378</v>
      </c>
      <c r="N240" s="29" t="s">
        <v>3379</v>
      </c>
      <c r="O240" s="29" t="s">
        <v>3380</v>
      </c>
      <c r="P240" s="29" t="s">
        <v>3381</v>
      </c>
      <c r="Q240" s="29" t="s">
        <v>3209</v>
      </c>
      <c r="R240" s="29" t="s">
        <v>3210</v>
      </c>
      <c r="S240" s="29" t="s">
        <v>3098</v>
      </c>
      <c r="T240" s="29"/>
      <c r="U240" s="30">
        <v>6880</v>
      </c>
      <c r="V240" s="30">
        <v>6880</v>
      </c>
      <c r="W240" s="30">
        <v>6880</v>
      </c>
      <c r="X240" s="30">
        <v>6880</v>
      </c>
      <c r="Y240" s="30">
        <v>6880</v>
      </c>
      <c r="Z240" s="30">
        <v>6880</v>
      </c>
      <c r="AA240" s="30">
        <v>5710</v>
      </c>
      <c r="AB240" s="30">
        <v>6880</v>
      </c>
      <c r="AC240" s="30">
        <v>6880</v>
      </c>
      <c r="AD240" s="30">
        <v>5710</v>
      </c>
      <c r="AE240" s="30">
        <v>0</v>
      </c>
      <c r="AF240" s="30">
        <v>0</v>
      </c>
    </row>
    <row r="241" spans="1:32" x14ac:dyDescent="0.45">
      <c r="A241" s="29" t="s">
        <v>550</v>
      </c>
      <c r="B241" s="29" t="s">
        <v>551</v>
      </c>
      <c r="C241" s="29" t="s">
        <v>3211</v>
      </c>
      <c r="D241" s="29" t="s">
        <v>3212</v>
      </c>
      <c r="E241" s="29" t="s">
        <v>3211</v>
      </c>
      <c r="F241" s="29" t="s">
        <v>3340</v>
      </c>
      <c r="G241" s="29" t="s">
        <v>3233</v>
      </c>
      <c r="H241" s="29" t="s">
        <v>3234</v>
      </c>
      <c r="I241" s="29" t="s">
        <v>3235</v>
      </c>
      <c r="J241" s="29" t="s">
        <v>3236</v>
      </c>
      <c r="K241" s="29" t="s">
        <v>3237</v>
      </c>
      <c r="L241" s="29" t="s">
        <v>3107</v>
      </c>
      <c r="M241" s="29" t="s">
        <v>3413</v>
      </c>
      <c r="N241" s="29" t="s">
        <v>3414</v>
      </c>
      <c r="O241" s="29" t="s">
        <v>3415</v>
      </c>
      <c r="P241" s="29" t="s">
        <v>3414</v>
      </c>
      <c r="Q241" s="29" t="s">
        <v>3209</v>
      </c>
      <c r="R241" s="29" t="s">
        <v>3210</v>
      </c>
      <c r="S241" s="29" t="s">
        <v>3098</v>
      </c>
      <c r="T241" s="29"/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30">
        <v>0</v>
      </c>
    </row>
    <row r="242" spans="1:32" x14ac:dyDescent="0.45">
      <c r="A242" s="29" t="s">
        <v>550</v>
      </c>
      <c r="B242" s="29" t="s">
        <v>551</v>
      </c>
      <c r="C242" s="29" t="s">
        <v>3211</v>
      </c>
      <c r="D242" s="29" t="s">
        <v>3212</v>
      </c>
      <c r="E242" s="29" t="s">
        <v>3211</v>
      </c>
      <c r="F242" s="29" t="s">
        <v>3340</v>
      </c>
      <c r="G242" s="29" t="s">
        <v>3233</v>
      </c>
      <c r="H242" s="29" t="s">
        <v>3234</v>
      </c>
      <c r="I242" s="29" t="s">
        <v>3341</v>
      </c>
      <c r="J242" s="29" t="s">
        <v>3342</v>
      </c>
      <c r="K242" s="29" t="s">
        <v>3343</v>
      </c>
      <c r="L242" s="29" t="s">
        <v>3119</v>
      </c>
      <c r="M242" s="29" t="s">
        <v>3344</v>
      </c>
      <c r="N242" s="29" t="s">
        <v>3345</v>
      </c>
      <c r="O242" s="29" t="s">
        <v>3346</v>
      </c>
      <c r="P242" s="29" t="s">
        <v>3347</v>
      </c>
      <c r="Q242" s="29" t="s">
        <v>3209</v>
      </c>
      <c r="R242" s="29" t="s">
        <v>3210</v>
      </c>
      <c r="S242" s="29" t="s">
        <v>3098</v>
      </c>
      <c r="T242" s="29"/>
      <c r="U242" s="30">
        <v>-2135</v>
      </c>
      <c r="V242" s="30">
        <v>-2054</v>
      </c>
      <c r="W242" s="30">
        <v>-2199</v>
      </c>
      <c r="X242" s="30">
        <v>-2248</v>
      </c>
      <c r="Y242" s="30">
        <v>-2345</v>
      </c>
      <c r="Z242" s="30">
        <v>-2367</v>
      </c>
      <c r="AA242" s="30">
        <v>-2454</v>
      </c>
      <c r="AB242" s="30">
        <v>-4393</v>
      </c>
      <c r="AC242" s="30">
        <v>-6269</v>
      </c>
      <c r="AD242" s="30">
        <v>-5616</v>
      </c>
      <c r="AE242" s="30">
        <v>-3027</v>
      </c>
      <c r="AF242" s="30">
        <v>-4777</v>
      </c>
    </row>
    <row r="243" spans="1:32" x14ac:dyDescent="0.45">
      <c r="A243" s="29" t="s">
        <v>550</v>
      </c>
      <c r="B243" s="29" t="s">
        <v>551</v>
      </c>
      <c r="C243" s="29" t="s">
        <v>3211</v>
      </c>
      <c r="D243" s="29" t="s">
        <v>3212</v>
      </c>
      <c r="E243" s="29" t="s">
        <v>3211</v>
      </c>
      <c r="F243" s="29" t="s">
        <v>3340</v>
      </c>
      <c r="G243" s="29" t="s">
        <v>3233</v>
      </c>
      <c r="H243" s="29" t="s">
        <v>3234</v>
      </c>
      <c r="I243" s="29" t="s">
        <v>3341</v>
      </c>
      <c r="J243" s="29" t="s">
        <v>3342</v>
      </c>
      <c r="K243" s="29" t="s">
        <v>3348</v>
      </c>
      <c r="L243" s="29" t="s">
        <v>3115</v>
      </c>
      <c r="M243" s="29" t="s">
        <v>3349</v>
      </c>
      <c r="N243" s="29" t="s">
        <v>3350</v>
      </c>
      <c r="O243" s="29" t="s">
        <v>3351</v>
      </c>
      <c r="P243" s="29" t="s">
        <v>3350</v>
      </c>
      <c r="Q243" s="29" t="s">
        <v>3209</v>
      </c>
      <c r="R243" s="29" t="s">
        <v>3210</v>
      </c>
      <c r="S243" s="29" t="s">
        <v>3098</v>
      </c>
      <c r="T243" s="29"/>
      <c r="U243" s="30">
        <v>4100</v>
      </c>
      <c r="V243" s="30">
        <v>4100</v>
      </c>
      <c r="W243" s="30">
        <v>4100</v>
      </c>
      <c r="X243" s="30">
        <v>4100</v>
      </c>
      <c r="Y243" s="30">
        <v>4200</v>
      </c>
      <c r="Z243" s="30">
        <v>4178</v>
      </c>
      <c r="AA243" s="30">
        <v>2500</v>
      </c>
      <c r="AB243" s="30">
        <v>2500</v>
      </c>
      <c r="AC243" s="30">
        <v>2500</v>
      </c>
      <c r="AD243" s="30">
        <v>2500</v>
      </c>
      <c r="AE243" s="30">
        <v>3601</v>
      </c>
      <c r="AF243" s="30">
        <v>2500</v>
      </c>
    </row>
    <row r="244" spans="1:32" x14ac:dyDescent="0.45">
      <c r="A244" s="29" t="s">
        <v>550</v>
      </c>
      <c r="B244" s="29" t="s">
        <v>551</v>
      </c>
      <c r="C244" s="29" t="s">
        <v>3211</v>
      </c>
      <c r="D244" s="29" t="s">
        <v>3212</v>
      </c>
      <c r="E244" s="29" t="s">
        <v>3211</v>
      </c>
      <c r="F244" s="29" t="s">
        <v>3340</v>
      </c>
      <c r="G244" s="29" t="s">
        <v>3233</v>
      </c>
      <c r="H244" s="29" t="s">
        <v>3234</v>
      </c>
      <c r="I244" s="29" t="s">
        <v>3341</v>
      </c>
      <c r="J244" s="29" t="s">
        <v>3342</v>
      </c>
      <c r="K244" s="29" t="s">
        <v>3348</v>
      </c>
      <c r="L244" s="29" t="s">
        <v>3115</v>
      </c>
      <c r="M244" s="29" t="s">
        <v>3356</v>
      </c>
      <c r="N244" s="29" t="s">
        <v>3357</v>
      </c>
      <c r="O244" s="29" t="s">
        <v>3358</v>
      </c>
      <c r="P244" s="29" t="s">
        <v>3359</v>
      </c>
      <c r="Q244" s="29" t="s">
        <v>3209</v>
      </c>
      <c r="R244" s="29" t="s">
        <v>3210</v>
      </c>
      <c r="S244" s="29" t="s">
        <v>3098</v>
      </c>
      <c r="T244" s="29"/>
      <c r="U244" s="30">
        <v>5581</v>
      </c>
      <c r="V244" s="30">
        <v>5581</v>
      </c>
      <c r="W244" s="30">
        <v>5581</v>
      </c>
      <c r="X244" s="30">
        <v>1303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  <c r="AE244" s="30">
        <v>0</v>
      </c>
      <c r="AF244" s="30">
        <v>0</v>
      </c>
    </row>
    <row r="245" spans="1:32" x14ac:dyDescent="0.45">
      <c r="A245" s="29" t="s">
        <v>550</v>
      </c>
      <c r="B245" s="29" t="s">
        <v>551</v>
      </c>
      <c r="C245" s="29" t="s">
        <v>3211</v>
      </c>
      <c r="D245" s="29" t="s">
        <v>3212</v>
      </c>
      <c r="E245" s="29" t="s">
        <v>3211</v>
      </c>
      <c r="F245" s="29" t="s">
        <v>3340</v>
      </c>
      <c r="G245" s="29" t="s">
        <v>3233</v>
      </c>
      <c r="H245" s="29" t="s">
        <v>3234</v>
      </c>
      <c r="I245" s="29" t="s">
        <v>3341</v>
      </c>
      <c r="J245" s="29" t="s">
        <v>3342</v>
      </c>
      <c r="K245" s="29" t="s">
        <v>3348</v>
      </c>
      <c r="L245" s="29" t="s">
        <v>3115</v>
      </c>
      <c r="M245" s="29" t="s">
        <v>3356</v>
      </c>
      <c r="N245" s="29" t="s">
        <v>3357</v>
      </c>
      <c r="O245" s="29" t="s">
        <v>3516</v>
      </c>
      <c r="P245" s="29" t="s">
        <v>3517</v>
      </c>
      <c r="Q245" s="29" t="s">
        <v>3209</v>
      </c>
      <c r="R245" s="29" t="s">
        <v>3210</v>
      </c>
      <c r="S245" s="29" t="s">
        <v>3098</v>
      </c>
      <c r="T245" s="29"/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4974</v>
      </c>
      <c r="AC245" s="30">
        <v>9637</v>
      </c>
      <c r="AD245" s="30">
        <v>6839</v>
      </c>
      <c r="AE245" s="30">
        <v>0</v>
      </c>
      <c r="AF245" s="30">
        <v>0</v>
      </c>
    </row>
    <row r="246" spans="1:32" x14ac:dyDescent="0.45">
      <c r="A246" s="29" t="s">
        <v>550</v>
      </c>
      <c r="B246" s="29" t="s">
        <v>551</v>
      </c>
      <c r="C246" s="29" t="s">
        <v>3211</v>
      </c>
      <c r="D246" s="29" t="s">
        <v>3212</v>
      </c>
      <c r="E246" s="29" t="s">
        <v>3211</v>
      </c>
      <c r="F246" s="29" t="s">
        <v>3340</v>
      </c>
      <c r="G246" s="29" t="s">
        <v>3233</v>
      </c>
      <c r="H246" s="29" t="s">
        <v>3234</v>
      </c>
      <c r="I246" s="29" t="s">
        <v>3341</v>
      </c>
      <c r="J246" s="29" t="s">
        <v>3342</v>
      </c>
      <c r="K246" s="29" t="s">
        <v>3348</v>
      </c>
      <c r="L246" s="29" t="s">
        <v>3115</v>
      </c>
      <c r="M246" s="29" t="s">
        <v>3356</v>
      </c>
      <c r="N246" s="29" t="s">
        <v>3357</v>
      </c>
      <c r="O246" s="29" t="s">
        <v>3470</v>
      </c>
      <c r="P246" s="29" t="s">
        <v>3471</v>
      </c>
      <c r="Q246" s="29" t="s">
        <v>3209</v>
      </c>
      <c r="R246" s="29" t="s">
        <v>3210</v>
      </c>
      <c r="S246" s="29" t="s">
        <v>3098</v>
      </c>
      <c r="T246" s="29"/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30">
        <v>0</v>
      </c>
    </row>
    <row r="247" spans="1:32" x14ac:dyDescent="0.45">
      <c r="A247" s="29" t="s">
        <v>550</v>
      </c>
      <c r="B247" s="29" t="s">
        <v>551</v>
      </c>
      <c r="C247" s="29" t="s">
        <v>3211</v>
      </c>
      <c r="D247" s="29" t="s">
        <v>3212</v>
      </c>
      <c r="E247" s="29" t="s">
        <v>3211</v>
      </c>
      <c r="F247" s="29" t="s">
        <v>3340</v>
      </c>
      <c r="G247" s="29" t="s">
        <v>3233</v>
      </c>
      <c r="H247" s="29" t="s">
        <v>3234</v>
      </c>
      <c r="I247" s="29" t="s">
        <v>3341</v>
      </c>
      <c r="J247" s="29" t="s">
        <v>3342</v>
      </c>
      <c r="K247" s="29" t="s">
        <v>3348</v>
      </c>
      <c r="L247" s="29" t="s">
        <v>3115</v>
      </c>
      <c r="M247" s="29" t="s">
        <v>3360</v>
      </c>
      <c r="N247" s="29" t="s">
        <v>3361</v>
      </c>
      <c r="O247" s="29" t="s">
        <v>3362</v>
      </c>
      <c r="P247" s="29" t="s">
        <v>3363</v>
      </c>
      <c r="Q247" s="29" t="s">
        <v>3209</v>
      </c>
      <c r="R247" s="29" t="s">
        <v>3210</v>
      </c>
      <c r="S247" s="29" t="s">
        <v>3098</v>
      </c>
      <c r="T247" s="29"/>
      <c r="U247" s="30">
        <v>800</v>
      </c>
      <c r="V247" s="30">
        <v>800</v>
      </c>
      <c r="W247" s="30">
        <v>800</v>
      </c>
      <c r="X247" s="30">
        <v>800</v>
      </c>
      <c r="Y247" s="30">
        <v>800</v>
      </c>
      <c r="Z247" s="30">
        <v>800</v>
      </c>
      <c r="AA247" s="30">
        <v>800</v>
      </c>
      <c r="AB247" s="30">
        <v>800</v>
      </c>
      <c r="AC247" s="30">
        <v>800</v>
      </c>
      <c r="AD247" s="30">
        <v>800</v>
      </c>
      <c r="AE247" s="30">
        <v>800</v>
      </c>
      <c r="AF247" s="30">
        <v>800</v>
      </c>
    </row>
    <row r="248" spans="1:32" x14ac:dyDescent="0.45">
      <c r="A248" s="29" t="s">
        <v>550</v>
      </c>
      <c r="B248" s="29" t="s">
        <v>551</v>
      </c>
      <c r="C248" s="29" t="s">
        <v>3211</v>
      </c>
      <c r="D248" s="29" t="s">
        <v>3212</v>
      </c>
      <c r="E248" s="29" t="s">
        <v>3211</v>
      </c>
      <c r="F248" s="29" t="s">
        <v>3340</v>
      </c>
      <c r="G248" s="29" t="s">
        <v>3233</v>
      </c>
      <c r="H248" s="29" t="s">
        <v>3234</v>
      </c>
      <c r="I248" s="29" t="s">
        <v>3341</v>
      </c>
      <c r="J248" s="29" t="s">
        <v>3342</v>
      </c>
      <c r="K248" s="29" t="s">
        <v>3348</v>
      </c>
      <c r="L248" s="29" t="s">
        <v>3115</v>
      </c>
      <c r="M248" s="29" t="s">
        <v>3360</v>
      </c>
      <c r="N248" s="29" t="s">
        <v>3361</v>
      </c>
      <c r="O248" s="29" t="s">
        <v>3518</v>
      </c>
      <c r="P248" s="29" t="s">
        <v>3519</v>
      </c>
      <c r="Q248" s="29" t="s">
        <v>3209</v>
      </c>
      <c r="R248" s="29" t="s">
        <v>3210</v>
      </c>
      <c r="S248" s="29" t="s">
        <v>3098</v>
      </c>
      <c r="T248" s="29"/>
      <c r="U248" s="30">
        <v>3000</v>
      </c>
      <c r="V248" s="30">
        <v>3000</v>
      </c>
      <c r="W248" s="30">
        <v>3000</v>
      </c>
      <c r="X248" s="30">
        <v>3000</v>
      </c>
      <c r="Y248" s="30">
        <v>3000</v>
      </c>
      <c r="Z248" s="30">
        <v>3000</v>
      </c>
      <c r="AA248" s="30">
        <v>3000</v>
      </c>
      <c r="AB248" s="30">
        <v>3000</v>
      </c>
      <c r="AC248" s="30">
        <v>3000</v>
      </c>
      <c r="AD248" s="30">
        <v>3000</v>
      </c>
      <c r="AE248" s="30">
        <v>3000</v>
      </c>
      <c r="AF248" s="30">
        <v>3000</v>
      </c>
    </row>
    <row r="249" spans="1:32" x14ac:dyDescent="0.45">
      <c r="A249" s="29" t="s">
        <v>550</v>
      </c>
      <c r="B249" s="29" t="s">
        <v>551</v>
      </c>
      <c r="C249" s="29" t="s">
        <v>3211</v>
      </c>
      <c r="D249" s="29" t="s">
        <v>3212</v>
      </c>
      <c r="E249" s="29" t="s">
        <v>3211</v>
      </c>
      <c r="F249" s="29" t="s">
        <v>3340</v>
      </c>
      <c r="G249" s="29" t="s">
        <v>3233</v>
      </c>
      <c r="H249" s="29" t="s">
        <v>3234</v>
      </c>
      <c r="I249" s="29" t="s">
        <v>3341</v>
      </c>
      <c r="J249" s="29" t="s">
        <v>3342</v>
      </c>
      <c r="K249" s="29" t="s">
        <v>3348</v>
      </c>
      <c r="L249" s="29" t="s">
        <v>3115</v>
      </c>
      <c r="M249" s="29" t="s">
        <v>3360</v>
      </c>
      <c r="N249" s="29" t="s">
        <v>3361</v>
      </c>
      <c r="O249" s="29" t="s">
        <v>3364</v>
      </c>
      <c r="P249" s="29" t="s">
        <v>3365</v>
      </c>
      <c r="Q249" s="29" t="s">
        <v>3209</v>
      </c>
      <c r="R249" s="29" t="s">
        <v>3210</v>
      </c>
      <c r="S249" s="29" t="s">
        <v>3098</v>
      </c>
      <c r="T249" s="29"/>
      <c r="U249" s="30">
        <v>2706</v>
      </c>
      <c r="V249" s="30">
        <v>2900</v>
      </c>
      <c r="W249" s="30">
        <v>2900</v>
      </c>
      <c r="X249" s="30">
        <v>2900</v>
      </c>
      <c r="Y249" s="30">
        <v>2900</v>
      </c>
      <c r="Z249" s="30">
        <v>2900</v>
      </c>
      <c r="AA249" s="30">
        <v>2900</v>
      </c>
      <c r="AB249" s="30">
        <v>2900</v>
      </c>
      <c r="AC249" s="30">
        <v>2900</v>
      </c>
      <c r="AD249" s="30">
        <v>2900</v>
      </c>
      <c r="AE249" s="30">
        <v>2900</v>
      </c>
      <c r="AF249" s="30">
        <v>2868</v>
      </c>
    </row>
    <row r="250" spans="1:32" x14ac:dyDescent="0.45">
      <c r="A250" s="29" t="s">
        <v>550</v>
      </c>
      <c r="B250" s="29" t="s">
        <v>551</v>
      </c>
      <c r="C250" s="29" t="s">
        <v>3211</v>
      </c>
      <c r="D250" s="29" t="s">
        <v>3212</v>
      </c>
      <c r="E250" s="29" t="s">
        <v>3211</v>
      </c>
      <c r="F250" s="29" t="s">
        <v>3340</v>
      </c>
      <c r="G250" s="29" t="s">
        <v>3233</v>
      </c>
      <c r="H250" s="29" t="s">
        <v>3234</v>
      </c>
      <c r="I250" s="29" t="s">
        <v>3341</v>
      </c>
      <c r="J250" s="29" t="s">
        <v>3342</v>
      </c>
      <c r="K250" s="29" t="s">
        <v>3348</v>
      </c>
      <c r="L250" s="29" t="s">
        <v>3115</v>
      </c>
      <c r="M250" s="29" t="s">
        <v>3366</v>
      </c>
      <c r="N250" s="29" t="s">
        <v>3367</v>
      </c>
      <c r="O250" s="29" t="s">
        <v>3368</v>
      </c>
      <c r="P250" s="29" t="s">
        <v>3369</v>
      </c>
      <c r="Q250" s="29" t="s">
        <v>3209</v>
      </c>
      <c r="R250" s="29" t="s">
        <v>3210</v>
      </c>
      <c r="S250" s="29" t="s">
        <v>3098</v>
      </c>
      <c r="T250" s="29"/>
      <c r="U250" s="30">
        <v>8241</v>
      </c>
      <c r="V250" s="30">
        <v>0</v>
      </c>
      <c r="W250" s="30">
        <v>13057</v>
      </c>
      <c r="X250" s="30">
        <v>4546</v>
      </c>
      <c r="Y250" s="30">
        <v>4546</v>
      </c>
      <c r="Z250" s="30">
        <v>4546</v>
      </c>
      <c r="AA250" s="30">
        <v>15667</v>
      </c>
      <c r="AB250" s="30">
        <v>4546</v>
      </c>
      <c r="AC250" s="30">
        <v>4546</v>
      </c>
      <c r="AD250" s="30">
        <v>28741</v>
      </c>
      <c r="AE250" s="30">
        <v>7274</v>
      </c>
      <c r="AF250" s="30">
        <v>7274</v>
      </c>
    </row>
    <row r="251" spans="1:32" x14ac:dyDescent="0.45">
      <c r="A251" s="29" t="s">
        <v>550</v>
      </c>
      <c r="B251" s="29" t="s">
        <v>551</v>
      </c>
      <c r="C251" s="29" t="s">
        <v>3211</v>
      </c>
      <c r="D251" s="29" t="s">
        <v>3212</v>
      </c>
      <c r="E251" s="29" t="s">
        <v>3211</v>
      </c>
      <c r="F251" s="29" t="s">
        <v>3340</v>
      </c>
      <c r="G251" s="29" t="s">
        <v>3233</v>
      </c>
      <c r="H251" s="29" t="s">
        <v>3234</v>
      </c>
      <c r="I251" s="29" t="s">
        <v>3341</v>
      </c>
      <c r="J251" s="29" t="s">
        <v>3342</v>
      </c>
      <c r="K251" s="29" t="s">
        <v>3348</v>
      </c>
      <c r="L251" s="29" t="s">
        <v>3115</v>
      </c>
      <c r="M251" s="29" t="s">
        <v>3366</v>
      </c>
      <c r="N251" s="29" t="s">
        <v>3367</v>
      </c>
      <c r="O251" s="29" t="s">
        <v>3370</v>
      </c>
      <c r="P251" s="29" t="s">
        <v>3371</v>
      </c>
      <c r="Q251" s="29" t="s">
        <v>3209</v>
      </c>
      <c r="R251" s="29" t="s">
        <v>3210</v>
      </c>
      <c r="S251" s="29" t="s">
        <v>3098</v>
      </c>
      <c r="T251" s="29"/>
      <c r="U251" s="30">
        <v>567458.39099999995</v>
      </c>
      <c r="V251" s="30">
        <v>563243.21</v>
      </c>
      <c r="W251" s="30">
        <v>551017.73300000001</v>
      </c>
      <c r="X251" s="30">
        <v>527066.15899999999</v>
      </c>
      <c r="Y251" s="30">
        <v>503574.12699999998</v>
      </c>
      <c r="Z251" s="30">
        <v>497069.712</v>
      </c>
      <c r="AA251" s="30">
        <v>512228.712</v>
      </c>
      <c r="AB251" s="30">
        <v>513373.20699999999</v>
      </c>
      <c r="AC251" s="30">
        <v>513153.73200000002</v>
      </c>
      <c r="AD251" s="30">
        <v>508206.61900000001</v>
      </c>
      <c r="AE251" s="30">
        <v>508071.45199999999</v>
      </c>
      <c r="AF251" s="30">
        <v>473538.685</v>
      </c>
    </row>
    <row r="252" spans="1:32" x14ac:dyDescent="0.45">
      <c r="A252" s="29" t="s">
        <v>550</v>
      </c>
      <c r="B252" s="29" t="s">
        <v>551</v>
      </c>
      <c r="C252" s="29" t="s">
        <v>3211</v>
      </c>
      <c r="D252" s="29" t="s">
        <v>3212</v>
      </c>
      <c r="E252" s="29" t="s">
        <v>3211</v>
      </c>
      <c r="F252" s="29" t="s">
        <v>3340</v>
      </c>
      <c r="G252" s="29" t="s">
        <v>3233</v>
      </c>
      <c r="H252" s="29" t="s">
        <v>3234</v>
      </c>
      <c r="I252" s="29" t="s">
        <v>3341</v>
      </c>
      <c r="J252" s="29" t="s">
        <v>3342</v>
      </c>
      <c r="K252" s="29" t="s">
        <v>3348</v>
      </c>
      <c r="L252" s="29" t="s">
        <v>3115</v>
      </c>
      <c r="M252" s="29" t="s">
        <v>3366</v>
      </c>
      <c r="N252" s="29" t="s">
        <v>3367</v>
      </c>
      <c r="O252" s="29" t="s">
        <v>3510</v>
      </c>
      <c r="P252" s="29" t="s">
        <v>3511</v>
      </c>
      <c r="Q252" s="29" t="s">
        <v>3209</v>
      </c>
      <c r="R252" s="29" t="s">
        <v>3210</v>
      </c>
      <c r="S252" s="29" t="s">
        <v>3098</v>
      </c>
      <c r="T252" s="29"/>
      <c r="U252" s="30">
        <v>218</v>
      </c>
      <c r="V252" s="30">
        <v>0</v>
      </c>
      <c r="W252" s="30">
        <v>540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162</v>
      </c>
      <c r="AE252" s="30">
        <v>0</v>
      </c>
      <c r="AF252" s="30">
        <v>0</v>
      </c>
    </row>
    <row r="253" spans="1:32" x14ac:dyDescent="0.45">
      <c r="A253" s="29" t="s">
        <v>550</v>
      </c>
      <c r="B253" s="29" t="s">
        <v>551</v>
      </c>
      <c r="C253" s="29" t="s">
        <v>3211</v>
      </c>
      <c r="D253" s="29" t="s">
        <v>3212</v>
      </c>
      <c r="E253" s="29" t="s">
        <v>3211</v>
      </c>
      <c r="F253" s="29" t="s">
        <v>3340</v>
      </c>
      <c r="G253" s="29" t="s">
        <v>3233</v>
      </c>
      <c r="H253" s="29" t="s">
        <v>3234</v>
      </c>
      <c r="I253" s="29" t="s">
        <v>3341</v>
      </c>
      <c r="J253" s="29" t="s">
        <v>3342</v>
      </c>
      <c r="K253" s="29" t="s">
        <v>3474</v>
      </c>
      <c r="L253" s="29" t="s">
        <v>3116</v>
      </c>
      <c r="M253" s="29" t="s">
        <v>3475</v>
      </c>
      <c r="N253" s="29" t="s">
        <v>3476</v>
      </c>
      <c r="O253" s="29" t="s">
        <v>3477</v>
      </c>
      <c r="P253" s="29" t="s">
        <v>3476</v>
      </c>
      <c r="Q253" s="29" t="s">
        <v>3209</v>
      </c>
      <c r="R253" s="29" t="s">
        <v>3210</v>
      </c>
      <c r="S253" s="29" t="s">
        <v>3098</v>
      </c>
      <c r="T253" s="29"/>
      <c r="U253" s="30">
        <v>0</v>
      </c>
      <c r="V253" s="30">
        <v>0</v>
      </c>
      <c r="W253" s="30">
        <v>0</v>
      </c>
      <c r="X253" s="30">
        <v>671</v>
      </c>
      <c r="Y253" s="30">
        <v>0</v>
      </c>
      <c r="Z253" s="30">
        <v>0</v>
      </c>
      <c r="AA253" s="30">
        <v>680</v>
      </c>
      <c r="AB253" s="30">
        <v>335</v>
      </c>
      <c r="AC253" s="30">
        <v>0</v>
      </c>
      <c r="AD253" s="30">
        <v>655</v>
      </c>
      <c r="AE253" s="30">
        <v>0</v>
      </c>
      <c r="AF253" s="30">
        <v>0</v>
      </c>
    </row>
    <row r="254" spans="1:32" x14ac:dyDescent="0.45">
      <c r="A254" s="29" t="s">
        <v>550</v>
      </c>
      <c r="B254" s="29" t="s">
        <v>551</v>
      </c>
      <c r="C254" s="29" t="s">
        <v>3211</v>
      </c>
      <c r="D254" s="29" t="s">
        <v>3212</v>
      </c>
      <c r="E254" s="29" t="s">
        <v>3211</v>
      </c>
      <c r="F254" s="29" t="s">
        <v>3340</v>
      </c>
      <c r="G254" s="29" t="s">
        <v>3233</v>
      </c>
      <c r="H254" s="29" t="s">
        <v>3234</v>
      </c>
      <c r="I254" s="29" t="s">
        <v>3341</v>
      </c>
      <c r="J254" s="29" t="s">
        <v>3342</v>
      </c>
      <c r="K254" s="29" t="s">
        <v>3474</v>
      </c>
      <c r="L254" s="29" t="s">
        <v>3116</v>
      </c>
      <c r="M254" s="29" t="s">
        <v>3482</v>
      </c>
      <c r="N254" s="29" t="s">
        <v>3483</v>
      </c>
      <c r="O254" s="29" t="s">
        <v>3486</v>
      </c>
      <c r="P254" s="29" t="s">
        <v>3487</v>
      </c>
      <c r="Q254" s="29" t="s">
        <v>3209</v>
      </c>
      <c r="R254" s="29" t="s">
        <v>3210</v>
      </c>
      <c r="S254" s="29" t="s">
        <v>3098</v>
      </c>
      <c r="T254" s="29"/>
      <c r="U254" s="30">
        <v>500</v>
      </c>
      <c r="V254" s="30">
        <v>500</v>
      </c>
      <c r="W254" s="30">
        <v>500</v>
      </c>
      <c r="X254" s="30">
        <v>500</v>
      </c>
      <c r="Y254" s="30">
        <v>500</v>
      </c>
      <c r="Z254" s="30">
        <v>500</v>
      </c>
      <c r="AA254" s="30">
        <v>500</v>
      </c>
      <c r="AB254" s="30">
        <v>500</v>
      </c>
      <c r="AC254" s="30">
        <v>500</v>
      </c>
      <c r="AD254" s="30">
        <v>500</v>
      </c>
      <c r="AE254" s="30">
        <v>500</v>
      </c>
      <c r="AF254" s="30">
        <v>500</v>
      </c>
    </row>
    <row r="255" spans="1:32" x14ac:dyDescent="0.45">
      <c r="A255" s="29" t="s">
        <v>550</v>
      </c>
      <c r="B255" s="29" t="s">
        <v>551</v>
      </c>
      <c r="C255" s="29" t="s">
        <v>3211</v>
      </c>
      <c r="D255" s="29" t="s">
        <v>3212</v>
      </c>
      <c r="E255" s="29" t="s">
        <v>3211</v>
      </c>
      <c r="F255" s="29" t="s">
        <v>3340</v>
      </c>
      <c r="G255" s="29" t="s">
        <v>3233</v>
      </c>
      <c r="H255" s="29" t="s">
        <v>3234</v>
      </c>
      <c r="I255" s="29" t="s">
        <v>3341</v>
      </c>
      <c r="J255" s="29" t="s">
        <v>3342</v>
      </c>
      <c r="K255" s="29" t="s">
        <v>3474</v>
      </c>
      <c r="L255" s="29" t="s">
        <v>3116</v>
      </c>
      <c r="M255" s="29" t="s">
        <v>3488</v>
      </c>
      <c r="N255" s="29" t="s">
        <v>3489</v>
      </c>
      <c r="O255" s="29" t="s">
        <v>3514</v>
      </c>
      <c r="P255" s="29" t="s">
        <v>3515</v>
      </c>
      <c r="Q255" s="29" t="s">
        <v>3209</v>
      </c>
      <c r="R255" s="29" t="s">
        <v>3210</v>
      </c>
      <c r="S255" s="29" t="s">
        <v>3098</v>
      </c>
      <c r="T255" s="29"/>
      <c r="U255" s="30">
        <v>4000</v>
      </c>
      <c r="V255" s="30">
        <v>2727</v>
      </c>
      <c r="W255" s="30">
        <v>0</v>
      </c>
      <c r="X255" s="30">
        <v>0</v>
      </c>
      <c r="Y255" s="30">
        <v>122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30">
        <v>0</v>
      </c>
    </row>
    <row r="256" spans="1:32" x14ac:dyDescent="0.45">
      <c r="A256" s="29" t="s">
        <v>550</v>
      </c>
      <c r="B256" s="29" t="s">
        <v>551</v>
      </c>
      <c r="C256" s="29" t="s">
        <v>3211</v>
      </c>
      <c r="D256" s="29" t="s">
        <v>3212</v>
      </c>
      <c r="E256" s="29" t="s">
        <v>3211</v>
      </c>
      <c r="F256" s="29" t="s">
        <v>3340</v>
      </c>
      <c r="G256" s="29" t="s">
        <v>3233</v>
      </c>
      <c r="H256" s="29" t="s">
        <v>3234</v>
      </c>
      <c r="I256" s="29" t="s">
        <v>3341</v>
      </c>
      <c r="J256" s="29" t="s">
        <v>3342</v>
      </c>
      <c r="K256" s="29" t="s">
        <v>3474</v>
      </c>
      <c r="L256" s="29" t="s">
        <v>3116</v>
      </c>
      <c r="M256" s="29" t="s">
        <v>3488</v>
      </c>
      <c r="N256" s="29" t="s">
        <v>3489</v>
      </c>
      <c r="O256" s="29" t="s">
        <v>3490</v>
      </c>
      <c r="P256" s="29" t="s">
        <v>3491</v>
      </c>
      <c r="Q256" s="29" t="s">
        <v>3209</v>
      </c>
      <c r="R256" s="29" t="s">
        <v>3210</v>
      </c>
      <c r="S256" s="29" t="s">
        <v>3098</v>
      </c>
      <c r="T256" s="29"/>
      <c r="U256" s="30">
        <v>93959.157000000007</v>
      </c>
      <c r="V256" s="30">
        <v>93857.546000000002</v>
      </c>
      <c r="W256" s="30">
        <v>93667.224000000002</v>
      </c>
      <c r="X256" s="30">
        <v>93669.224000000002</v>
      </c>
      <c r="Y256" s="30">
        <v>102100.224</v>
      </c>
      <c r="Z256" s="30">
        <v>105033.224</v>
      </c>
      <c r="AA256" s="30">
        <v>105033.224</v>
      </c>
      <c r="AB256" s="30">
        <v>103909.224</v>
      </c>
      <c r="AC256" s="30">
        <v>102113.224</v>
      </c>
      <c r="AD256" s="30">
        <v>102382.90300000001</v>
      </c>
      <c r="AE256" s="30">
        <v>100480.66099999999</v>
      </c>
      <c r="AF256" s="30">
        <v>120897.66099999999</v>
      </c>
    </row>
    <row r="257" spans="1:32" x14ac:dyDescent="0.45">
      <c r="A257" s="29" t="s">
        <v>550</v>
      </c>
      <c r="B257" s="29" t="s">
        <v>551</v>
      </c>
      <c r="C257" s="29" t="s">
        <v>3211</v>
      </c>
      <c r="D257" s="29" t="s">
        <v>3212</v>
      </c>
      <c r="E257" s="29" t="s">
        <v>3213</v>
      </c>
      <c r="F257" s="29" t="s">
        <v>982</v>
      </c>
      <c r="G257" s="29" t="s">
        <v>3200</v>
      </c>
      <c r="H257" s="29" t="s">
        <v>3201</v>
      </c>
      <c r="I257" s="29" t="s">
        <v>3202</v>
      </c>
      <c r="J257" s="29" t="s">
        <v>3203</v>
      </c>
      <c r="K257" s="29" t="s">
        <v>3520</v>
      </c>
      <c r="L257" s="29" t="s">
        <v>3108</v>
      </c>
      <c r="M257" s="29" t="s">
        <v>3521</v>
      </c>
      <c r="N257" s="29" t="s">
        <v>3522</v>
      </c>
      <c r="O257" s="29" t="s">
        <v>3523</v>
      </c>
      <c r="P257" s="29" t="s">
        <v>3524</v>
      </c>
      <c r="Q257" s="29" t="s">
        <v>3209</v>
      </c>
      <c r="R257" s="29" t="s">
        <v>3210</v>
      </c>
      <c r="S257" s="29" t="s">
        <v>3098</v>
      </c>
      <c r="T257" s="29"/>
      <c r="U257" s="30">
        <v>15000</v>
      </c>
      <c r="V257" s="30">
        <v>15000</v>
      </c>
      <c r="W257" s="30">
        <v>15000</v>
      </c>
      <c r="X257" s="30">
        <v>15000</v>
      </c>
      <c r="Y257" s="30">
        <v>15000</v>
      </c>
      <c r="Z257" s="30">
        <v>15000</v>
      </c>
      <c r="AA257" s="30">
        <v>15000</v>
      </c>
      <c r="AB257" s="30">
        <v>15000</v>
      </c>
      <c r="AC257" s="30">
        <v>15000</v>
      </c>
      <c r="AD257" s="30">
        <v>15000</v>
      </c>
      <c r="AE257" s="30">
        <v>15000</v>
      </c>
      <c r="AF257" s="30">
        <v>15000</v>
      </c>
    </row>
    <row r="258" spans="1:32" x14ac:dyDescent="0.45">
      <c r="A258" s="29" t="s">
        <v>550</v>
      </c>
      <c r="B258" s="29" t="s">
        <v>551</v>
      </c>
      <c r="C258" s="29" t="s">
        <v>3211</v>
      </c>
      <c r="D258" s="29" t="s">
        <v>3212</v>
      </c>
      <c r="E258" s="29" t="s">
        <v>3213</v>
      </c>
      <c r="F258" s="29" t="s">
        <v>982</v>
      </c>
      <c r="G258" s="29" t="s">
        <v>3200</v>
      </c>
      <c r="H258" s="29" t="s">
        <v>3201</v>
      </c>
      <c r="I258" s="29" t="s">
        <v>3202</v>
      </c>
      <c r="J258" s="29" t="s">
        <v>3203</v>
      </c>
      <c r="K258" s="29" t="s">
        <v>3216</v>
      </c>
      <c r="L258" s="29" t="s">
        <v>3102</v>
      </c>
      <c r="M258" s="29" t="s">
        <v>3217</v>
      </c>
      <c r="N258" s="29" t="s">
        <v>3218</v>
      </c>
      <c r="O258" s="29" t="s">
        <v>3219</v>
      </c>
      <c r="P258" s="29" t="s">
        <v>3220</v>
      </c>
      <c r="Q258" s="29" t="s">
        <v>3209</v>
      </c>
      <c r="R258" s="29" t="s">
        <v>3210</v>
      </c>
      <c r="S258" s="29" t="s">
        <v>3098</v>
      </c>
      <c r="T258" s="29"/>
      <c r="U258" s="30">
        <v>130000</v>
      </c>
      <c r="V258" s="30">
        <v>130000</v>
      </c>
      <c r="W258" s="30">
        <v>130000</v>
      </c>
      <c r="X258" s="30">
        <v>130000</v>
      </c>
      <c r="Y258" s="30">
        <v>130000</v>
      </c>
      <c r="Z258" s="30">
        <v>130000</v>
      </c>
      <c r="AA258" s="30">
        <v>130000</v>
      </c>
      <c r="AB258" s="30">
        <v>130000</v>
      </c>
      <c r="AC258" s="30">
        <v>130000</v>
      </c>
      <c r="AD258" s="30">
        <v>130000</v>
      </c>
      <c r="AE258" s="30">
        <v>130000</v>
      </c>
      <c r="AF258" s="30">
        <v>130000</v>
      </c>
    </row>
    <row r="259" spans="1:32" x14ac:dyDescent="0.45">
      <c r="A259" s="29" t="s">
        <v>550</v>
      </c>
      <c r="B259" s="29" t="s">
        <v>551</v>
      </c>
      <c r="C259" s="29" t="s">
        <v>3211</v>
      </c>
      <c r="D259" s="29" t="s">
        <v>3212</v>
      </c>
      <c r="E259" s="29" t="s">
        <v>3213</v>
      </c>
      <c r="F259" s="29" t="s">
        <v>982</v>
      </c>
      <c r="G259" s="29" t="s">
        <v>3200</v>
      </c>
      <c r="H259" s="29" t="s">
        <v>3201</v>
      </c>
      <c r="I259" s="29" t="s">
        <v>3202</v>
      </c>
      <c r="J259" s="29" t="s">
        <v>3203</v>
      </c>
      <c r="K259" s="29" t="s">
        <v>3221</v>
      </c>
      <c r="L259" s="29" t="s">
        <v>3113</v>
      </c>
      <c r="M259" s="29" t="s">
        <v>3303</v>
      </c>
      <c r="N259" s="29" t="s">
        <v>3304</v>
      </c>
      <c r="O259" s="29" t="s">
        <v>3305</v>
      </c>
      <c r="P259" s="29" t="s">
        <v>3306</v>
      </c>
      <c r="Q259" s="29" t="s">
        <v>3209</v>
      </c>
      <c r="R259" s="29" t="s">
        <v>3210</v>
      </c>
      <c r="S259" s="29" t="s">
        <v>3098</v>
      </c>
      <c r="T259" s="29"/>
      <c r="U259" s="30">
        <v>6852</v>
      </c>
      <c r="V259" s="30">
        <v>6852</v>
      </c>
      <c r="W259" s="30">
        <v>6852</v>
      </c>
      <c r="X259" s="30">
        <v>6952</v>
      </c>
      <c r="Y259" s="30">
        <v>6852</v>
      </c>
      <c r="Z259" s="30">
        <v>6852</v>
      </c>
      <c r="AA259" s="30">
        <v>6969</v>
      </c>
      <c r="AB259" s="30">
        <v>6852</v>
      </c>
      <c r="AC259" s="30">
        <v>6852</v>
      </c>
      <c r="AD259" s="30">
        <v>6852</v>
      </c>
      <c r="AE259" s="30">
        <v>7499</v>
      </c>
      <c r="AF259" s="30">
        <v>6858</v>
      </c>
    </row>
    <row r="260" spans="1:32" x14ac:dyDescent="0.45">
      <c r="A260" s="29" t="s">
        <v>550</v>
      </c>
      <c r="B260" s="29" t="s">
        <v>551</v>
      </c>
      <c r="C260" s="29" t="s">
        <v>3211</v>
      </c>
      <c r="D260" s="29" t="s">
        <v>3212</v>
      </c>
      <c r="E260" s="29" t="s">
        <v>3213</v>
      </c>
      <c r="F260" s="29" t="s">
        <v>982</v>
      </c>
      <c r="G260" s="29" t="s">
        <v>3200</v>
      </c>
      <c r="H260" s="29" t="s">
        <v>3201</v>
      </c>
      <c r="I260" s="29" t="s">
        <v>3202</v>
      </c>
      <c r="J260" s="29" t="s">
        <v>3203</v>
      </c>
      <c r="K260" s="29" t="s">
        <v>3221</v>
      </c>
      <c r="L260" s="29" t="s">
        <v>3113</v>
      </c>
      <c r="M260" s="29" t="s">
        <v>3222</v>
      </c>
      <c r="N260" s="29" t="s">
        <v>3223</v>
      </c>
      <c r="O260" s="29" t="s">
        <v>3224</v>
      </c>
      <c r="P260" s="29" t="s">
        <v>3225</v>
      </c>
      <c r="Q260" s="29" t="s">
        <v>3209</v>
      </c>
      <c r="R260" s="29" t="s">
        <v>3210</v>
      </c>
      <c r="S260" s="29" t="s">
        <v>3098</v>
      </c>
      <c r="T260" s="29"/>
      <c r="U260" s="30">
        <v>10577</v>
      </c>
      <c r="V260" s="30">
        <v>10652</v>
      </c>
      <c r="W260" s="30">
        <v>10114</v>
      </c>
      <c r="X260" s="30">
        <v>11170</v>
      </c>
      <c r="Y260" s="30">
        <v>10403</v>
      </c>
      <c r="Z260" s="30">
        <v>10409</v>
      </c>
      <c r="AA260" s="30">
        <v>11083</v>
      </c>
      <c r="AB260" s="30">
        <v>10697</v>
      </c>
      <c r="AC260" s="30">
        <v>12207</v>
      </c>
      <c r="AD260" s="30">
        <v>10943</v>
      </c>
      <c r="AE260" s="30">
        <v>10417</v>
      </c>
      <c r="AF260" s="30">
        <v>10125</v>
      </c>
    </row>
    <row r="261" spans="1:32" x14ac:dyDescent="0.45">
      <c r="A261" s="29" t="s">
        <v>550</v>
      </c>
      <c r="B261" s="29" t="s">
        <v>551</v>
      </c>
      <c r="C261" s="29" t="s">
        <v>3211</v>
      </c>
      <c r="D261" s="29" t="s">
        <v>3212</v>
      </c>
      <c r="E261" s="29" t="s">
        <v>3213</v>
      </c>
      <c r="F261" s="29" t="s">
        <v>982</v>
      </c>
      <c r="G261" s="29" t="s">
        <v>3200</v>
      </c>
      <c r="H261" s="29" t="s">
        <v>3201</v>
      </c>
      <c r="I261" s="29" t="s">
        <v>3202</v>
      </c>
      <c r="J261" s="29" t="s">
        <v>3203</v>
      </c>
      <c r="K261" s="29" t="s">
        <v>3401</v>
      </c>
      <c r="L261" s="29" t="s">
        <v>3402</v>
      </c>
      <c r="M261" s="29" t="s">
        <v>3403</v>
      </c>
      <c r="N261" s="29" t="s">
        <v>3404</v>
      </c>
      <c r="O261" s="29" t="s">
        <v>3506</v>
      </c>
      <c r="P261" s="29" t="s">
        <v>3507</v>
      </c>
      <c r="Q261" s="29" t="s">
        <v>3209</v>
      </c>
      <c r="R261" s="29" t="s">
        <v>3210</v>
      </c>
      <c r="S261" s="29" t="s">
        <v>3098</v>
      </c>
      <c r="T261" s="29"/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145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30">
        <v>0</v>
      </c>
    </row>
    <row r="262" spans="1:32" x14ac:dyDescent="0.45">
      <c r="A262" s="29" t="s">
        <v>550</v>
      </c>
      <c r="B262" s="29" t="s">
        <v>551</v>
      </c>
      <c r="C262" s="29" t="s">
        <v>3211</v>
      </c>
      <c r="D262" s="29" t="s">
        <v>3212</v>
      </c>
      <c r="E262" s="29" t="s">
        <v>3213</v>
      </c>
      <c r="F262" s="29" t="s">
        <v>982</v>
      </c>
      <c r="G262" s="29" t="s">
        <v>3200</v>
      </c>
      <c r="H262" s="29" t="s">
        <v>3201</v>
      </c>
      <c r="I262" s="29" t="s">
        <v>3202</v>
      </c>
      <c r="J262" s="29" t="s">
        <v>3203</v>
      </c>
      <c r="K262" s="29" t="s">
        <v>3401</v>
      </c>
      <c r="L262" s="29" t="s">
        <v>3402</v>
      </c>
      <c r="M262" s="29" t="s">
        <v>3403</v>
      </c>
      <c r="N262" s="29" t="s">
        <v>3404</v>
      </c>
      <c r="O262" s="29" t="s">
        <v>3508</v>
      </c>
      <c r="P262" s="29" t="s">
        <v>3509</v>
      </c>
      <c r="Q262" s="29" t="s">
        <v>3209</v>
      </c>
      <c r="R262" s="29" t="s">
        <v>3210</v>
      </c>
      <c r="S262" s="29" t="s">
        <v>3098</v>
      </c>
      <c r="T262" s="29"/>
      <c r="U262" s="30">
        <v>51200</v>
      </c>
      <c r="V262" s="30">
        <v>51200</v>
      </c>
      <c r="W262" s="30">
        <v>51200</v>
      </c>
      <c r="X262" s="30">
        <v>51200</v>
      </c>
      <c r="Y262" s="30">
        <v>51200</v>
      </c>
      <c r="Z262" s="30">
        <v>51200</v>
      </c>
      <c r="AA262" s="30">
        <v>51200</v>
      </c>
      <c r="AB262" s="30">
        <v>51200</v>
      </c>
      <c r="AC262" s="30">
        <v>51200</v>
      </c>
      <c r="AD262" s="30">
        <v>51200</v>
      </c>
      <c r="AE262" s="30">
        <v>51239</v>
      </c>
      <c r="AF262" s="30">
        <v>51200</v>
      </c>
    </row>
    <row r="263" spans="1:32" x14ac:dyDescent="0.45">
      <c r="A263" s="29" t="s">
        <v>550</v>
      </c>
      <c r="B263" s="29" t="s">
        <v>551</v>
      </c>
      <c r="C263" s="29" t="s">
        <v>3211</v>
      </c>
      <c r="D263" s="29" t="s">
        <v>3212</v>
      </c>
      <c r="E263" s="29" t="s">
        <v>3213</v>
      </c>
      <c r="F263" s="29" t="s">
        <v>982</v>
      </c>
      <c r="G263" s="29" t="s">
        <v>3200</v>
      </c>
      <c r="H263" s="29" t="s">
        <v>3201</v>
      </c>
      <c r="I263" s="29" t="s">
        <v>3226</v>
      </c>
      <c r="J263" s="29" t="s">
        <v>3227</v>
      </c>
      <c r="K263" s="29" t="s">
        <v>3228</v>
      </c>
      <c r="L263" s="29" t="s">
        <v>3111</v>
      </c>
      <c r="M263" s="29" t="s">
        <v>3229</v>
      </c>
      <c r="N263" s="29" t="s">
        <v>3230</v>
      </c>
      <c r="O263" s="29" t="s">
        <v>3231</v>
      </c>
      <c r="P263" s="29" t="s">
        <v>3232</v>
      </c>
      <c r="Q263" s="29" t="s">
        <v>3209</v>
      </c>
      <c r="R263" s="29" t="s">
        <v>3210</v>
      </c>
      <c r="S263" s="29" t="s">
        <v>3098</v>
      </c>
      <c r="T263" s="29"/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30">
        <v>0</v>
      </c>
    </row>
    <row r="264" spans="1:32" x14ac:dyDescent="0.45">
      <c r="A264" s="29" t="s">
        <v>550</v>
      </c>
      <c r="B264" s="29" t="s">
        <v>551</v>
      </c>
      <c r="C264" s="29" t="s">
        <v>3211</v>
      </c>
      <c r="D264" s="29" t="s">
        <v>3212</v>
      </c>
      <c r="E264" s="29" t="s">
        <v>3213</v>
      </c>
      <c r="F264" s="29" t="s">
        <v>982</v>
      </c>
      <c r="G264" s="29" t="s">
        <v>3200</v>
      </c>
      <c r="H264" s="29" t="s">
        <v>3201</v>
      </c>
      <c r="I264" s="29" t="s">
        <v>3226</v>
      </c>
      <c r="J264" s="29" t="s">
        <v>3227</v>
      </c>
      <c r="K264" s="29" t="s">
        <v>3228</v>
      </c>
      <c r="L264" s="29" t="s">
        <v>3111</v>
      </c>
      <c r="M264" s="29" t="s">
        <v>3295</v>
      </c>
      <c r="N264" s="29" t="s">
        <v>3296</v>
      </c>
      <c r="O264" s="29" t="s">
        <v>3297</v>
      </c>
      <c r="P264" s="29" t="s">
        <v>3298</v>
      </c>
      <c r="Q264" s="29" t="s">
        <v>3209</v>
      </c>
      <c r="R264" s="29" t="s">
        <v>3210</v>
      </c>
      <c r="S264" s="29" t="s">
        <v>3098</v>
      </c>
      <c r="T264" s="29"/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30">
        <v>0</v>
      </c>
    </row>
    <row r="265" spans="1:32" x14ac:dyDescent="0.45">
      <c r="A265" s="29" t="s">
        <v>550</v>
      </c>
      <c r="B265" s="29" t="s">
        <v>551</v>
      </c>
      <c r="C265" s="29" t="s">
        <v>3211</v>
      </c>
      <c r="D265" s="29" t="s">
        <v>3212</v>
      </c>
      <c r="E265" s="29" t="s">
        <v>3213</v>
      </c>
      <c r="F265" s="29" t="s">
        <v>982</v>
      </c>
      <c r="G265" s="29" t="s">
        <v>3233</v>
      </c>
      <c r="H265" s="29" t="s">
        <v>3234</v>
      </c>
      <c r="I265" s="29" t="s">
        <v>3242</v>
      </c>
      <c r="J265" s="29" t="s">
        <v>3243</v>
      </c>
      <c r="K265" s="29" t="s">
        <v>3244</v>
      </c>
      <c r="L265" s="29" t="s">
        <v>3104</v>
      </c>
      <c r="M265" s="29" t="s">
        <v>3436</v>
      </c>
      <c r="N265" s="29" t="s">
        <v>3437</v>
      </c>
      <c r="O265" s="29" t="s">
        <v>3438</v>
      </c>
      <c r="P265" s="29" t="s">
        <v>3439</v>
      </c>
      <c r="Q265" s="29" t="s">
        <v>3209</v>
      </c>
      <c r="R265" s="29" t="s">
        <v>3210</v>
      </c>
      <c r="S265" s="29" t="s">
        <v>3098</v>
      </c>
      <c r="T265" s="29"/>
      <c r="U265" s="30">
        <v>2000</v>
      </c>
      <c r="V265" s="30">
        <v>2000</v>
      </c>
      <c r="W265" s="30">
        <v>2000</v>
      </c>
      <c r="X265" s="30">
        <v>2000</v>
      </c>
      <c r="Y265" s="30">
        <v>2000</v>
      </c>
      <c r="Z265" s="30">
        <v>2000</v>
      </c>
      <c r="AA265" s="30">
        <v>2000</v>
      </c>
      <c r="AB265" s="30">
        <v>2000</v>
      </c>
      <c r="AC265" s="30">
        <v>2000</v>
      </c>
      <c r="AD265" s="30">
        <v>2000</v>
      </c>
      <c r="AE265" s="30">
        <v>2000</v>
      </c>
      <c r="AF265" s="30">
        <v>2000</v>
      </c>
    </row>
    <row r="266" spans="1:32" x14ac:dyDescent="0.45">
      <c r="A266" s="29" t="s">
        <v>550</v>
      </c>
      <c r="B266" s="29" t="s">
        <v>551</v>
      </c>
      <c r="C266" s="29" t="s">
        <v>3211</v>
      </c>
      <c r="D266" s="29" t="s">
        <v>3212</v>
      </c>
      <c r="E266" s="29" t="s">
        <v>3213</v>
      </c>
      <c r="F266" s="29" t="s">
        <v>982</v>
      </c>
      <c r="G266" s="29" t="s">
        <v>3233</v>
      </c>
      <c r="H266" s="29" t="s">
        <v>3234</v>
      </c>
      <c r="I266" s="29" t="s">
        <v>3242</v>
      </c>
      <c r="J266" s="29" t="s">
        <v>3243</v>
      </c>
      <c r="K266" s="29" t="s">
        <v>3244</v>
      </c>
      <c r="L266" s="29" t="s">
        <v>3104</v>
      </c>
      <c r="M266" s="29" t="s">
        <v>3245</v>
      </c>
      <c r="N266" s="29" t="s">
        <v>3246</v>
      </c>
      <c r="O266" s="29" t="s">
        <v>3442</v>
      </c>
      <c r="P266" s="29" t="s">
        <v>3443</v>
      </c>
      <c r="Q266" s="29" t="s">
        <v>3249</v>
      </c>
      <c r="R266" s="29" t="s">
        <v>3210</v>
      </c>
      <c r="S266" s="29" t="s">
        <v>3098</v>
      </c>
      <c r="T266" s="29"/>
      <c r="U266" s="30">
        <v>735</v>
      </c>
      <c r="V266" s="30">
        <v>735</v>
      </c>
      <c r="W266" s="30">
        <v>735</v>
      </c>
      <c r="X266" s="30">
        <v>735</v>
      </c>
      <c r="Y266" s="30">
        <v>735</v>
      </c>
      <c r="Z266" s="30">
        <v>745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30">
        <v>0</v>
      </c>
    </row>
    <row r="267" spans="1:32" x14ac:dyDescent="0.45">
      <c r="A267" s="29" t="s">
        <v>550</v>
      </c>
      <c r="B267" s="29" t="s">
        <v>551</v>
      </c>
      <c r="C267" s="29" t="s">
        <v>3211</v>
      </c>
      <c r="D267" s="29" t="s">
        <v>3212</v>
      </c>
      <c r="E267" s="29" t="s">
        <v>3213</v>
      </c>
      <c r="F267" s="29" t="s">
        <v>982</v>
      </c>
      <c r="G267" s="29" t="s">
        <v>3233</v>
      </c>
      <c r="H267" s="29" t="s">
        <v>3234</v>
      </c>
      <c r="I267" s="29" t="s">
        <v>3242</v>
      </c>
      <c r="J267" s="29" t="s">
        <v>3243</v>
      </c>
      <c r="K267" s="29" t="s">
        <v>3244</v>
      </c>
      <c r="L267" s="29" t="s">
        <v>3104</v>
      </c>
      <c r="M267" s="29" t="s">
        <v>3245</v>
      </c>
      <c r="N267" s="29" t="s">
        <v>3246</v>
      </c>
      <c r="O267" s="29" t="s">
        <v>3442</v>
      </c>
      <c r="P267" s="29" t="s">
        <v>3443</v>
      </c>
      <c r="Q267" s="29" t="s">
        <v>3209</v>
      </c>
      <c r="R267" s="29" t="s">
        <v>3210</v>
      </c>
      <c r="S267" s="29" t="s">
        <v>3098</v>
      </c>
      <c r="T267" s="29"/>
      <c r="U267" s="30">
        <v>12000</v>
      </c>
      <c r="V267" s="30">
        <v>12000</v>
      </c>
      <c r="W267" s="30">
        <v>12000</v>
      </c>
      <c r="X267" s="30">
        <v>12000</v>
      </c>
      <c r="Y267" s="30">
        <v>12000</v>
      </c>
      <c r="Z267" s="30">
        <v>12000</v>
      </c>
      <c r="AA267" s="30">
        <v>12000</v>
      </c>
      <c r="AB267" s="30">
        <v>12000</v>
      </c>
      <c r="AC267" s="30">
        <v>12000</v>
      </c>
      <c r="AD267" s="30">
        <v>12000</v>
      </c>
      <c r="AE267" s="30">
        <v>12000</v>
      </c>
      <c r="AF267" s="30">
        <v>12000</v>
      </c>
    </row>
    <row r="268" spans="1:32" x14ac:dyDescent="0.45">
      <c r="A268" s="29" t="s">
        <v>550</v>
      </c>
      <c r="B268" s="29" t="s">
        <v>551</v>
      </c>
      <c r="C268" s="29" t="s">
        <v>3211</v>
      </c>
      <c r="D268" s="29" t="s">
        <v>3212</v>
      </c>
      <c r="E268" s="29" t="s">
        <v>3213</v>
      </c>
      <c r="F268" s="29" t="s">
        <v>982</v>
      </c>
      <c r="G268" s="29" t="s">
        <v>3233</v>
      </c>
      <c r="H268" s="29" t="s">
        <v>3234</v>
      </c>
      <c r="I268" s="29" t="s">
        <v>3262</v>
      </c>
      <c r="J268" s="29" t="s">
        <v>3263</v>
      </c>
      <c r="K268" s="29" t="s">
        <v>3264</v>
      </c>
      <c r="L268" s="29" t="s">
        <v>3103</v>
      </c>
      <c r="M268" s="29" t="s">
        <v>3265</v>
      </c>
      <c r="N268" s="29" t="s">
        <v>3266</v>
      </c>
      <c r="O268" s="29" t="s">
        <v>3267</v>
      </c>
      <c r="P268" s="29" t="s">
        <v>3268</v>
      </c>
      <c r="Q268" s="29" t="s">
        <v>3209</v>
      </c>
      <c r="R268" s="29" t="s">
        <v>3210</v>
      </c>
      <c r="S268" s="29" t="s">
        <v>3098</v>
      </c>
      <c r="T268" s="29"/>
      <c r="U268" s="30">
        <v>18680</v>
      </c>
      <c r="V268" s="30">
        <v>18680</v>
      </c>
      <c r="W268" s="30">
        <v>18680</v>
      </c>
      <c r="X268" s="30">
        <v>18680</v>
      </c>
      <c r="Y268" s="30">
        <v>18680</v>
      </c>
      <c r="Z268" s="30">
        <v>18680</v>
      </c>
      <c r="AA268" s="30">
        <v>18680</v>
      </c>
      <c r="AB268" s="30">
        <v>18680</v>
      </c>
      <c r="AC268" s="30">
        <v>18680</v>
      </c>
      <c r="AD268" s="30">
        <v>18680</v>
      </c>
      <c r="AE268" s="30">
        <v>18680</v>
      </c>
      <c r="AF268" s="30">
        <v>18680</v>
      </c>
    </row>
    <row r="269" spans="1:32" x14ac:dyDescent="0.45">
      <c r="A269" s="29" t="s">
        <v>550</v>
      </c>
      <c r="B269" s="29" t="s">
        <v>551</v>
      </c>
      <c r="C269" s="29" t="s">
        <v>3211</v>
      </c>
      <c r="D269" s="29" t="s">
        <v>3212</v>
      </c>
      <c r="E269" s="29" t="s">
        <v>3213</v>
      </c>
      <c r="F269" s="29" t="s">
        <v>982</v>
      </c>
      <c r="G269" s="29" t="s">
        <v>3233</v>
      </c>
      <c r="H269" s="29" t="s">
        <v>3234</v>
      </c>
      <c r="I269" s="29" t="s">
        <v>3262</v>
      </c>
      <c r="J269" s="29" t="s">
        <v>3263</v>
      </c>
      <c r="K269" s="29" t="s">
        <v>3264</v>
      </c>
      <c r="L269" s="29" t="s">
        <v>3103</v>
      </c>
      <c r="M269" s="29" t="s">
        <v>3265</v>
      </c>
      <c r="N269" s="29" t="s">
        <v>3266</v>
      </c>
      <c r="O269" s="29" t="s">
        <v>3269</v>
      </c>
      <c r="P269" s="29" t="s">
        <v>3270</v>
      </c>
      <c r="Q269" s="29" t="s">
        <v>3209</v>
      </c>
      <c r="R269" s="29" t="s">
        <v>3210</v>
      </c>
      <c r="S269" s="29" t="s">
        <v>3098</v>
      </c>
      <c r="T269" s="29"/>
      <c r="U269" s="30">
        <v>39</v>
      </c>
      <c r="V269" s="30">
        <v>273</v>
      </c>
      <c r="W269" s="30">
        <v>0</v>
      </c>
      <c r="X269" s="30">
        <v>284</v>
      </c>
      <c r="Y269" s="30">
        <v>39</v>
      </c>
      <c r="Z269" s="30">
        <v>39</v>
      </c>
      <c r="AA269" s="30">
        <v>78</v>
      </c>
      <c r="AB269" s="30">
        <v>78</v>
      </c>
      <c r="AC269" s="30">
        <v>137</v>
      </c>
      <c r="AD269" s="30">
        <v>39</v>
      </c>
      <c r="AE269" s="30">
        <v>225</v>
      </c>
      <c r="AF269" s="30">
        <v>0</v>
      </c>
    </row>
    <row r="270" spans="1:32" x14ac:dyDescent="0.45">
      <c r="A270" s="29" t="s">
        <v>550</v>
      </c>
      <c r="B270" s="29" t="s">
        <v>551</v>
      </c>
      <c r="C270" s="29" t="s">
        <v>3211</v>
      </c>
      <c r="D270" s="29" t="s">
        <v>3212</v>
      </c>
      <c r="E270" s="29" t="s">
        <v>3213</v>
      </c>
      <c r="F270" s="29" t="s">
        <v>982</v>
      </c>
      <c r="G270" s="29" t="s">
        <v>3233</v>
      </c>
      <c r="H270" s="29" t="s">
        <v>3234</v>
      </c>
      <c r="I270" s="29" t="s">
        <v>3262</v>
      </c>
      <c r="J270" s="29" t="s">
        <v>3263</v>
      </c>
      <c r="K270" s="29" t="s">
        <v>3264</v>
      </c>
      <c r="L270" s="29" t="s">
        <v>3103</v>
      </c>
      <c r="M270" s="29" t="s">
        <v>3265</v>
      </c>
      <c r="N270" s="29" t="s">
        <v>3266</v>
      </c>
      <c r="O270" s="29" t="s">
        <v>3271</v>
      </c>
      <c r="P270" s="29" t="s">
        <v>3272</v>
      </c>
      <c r="Q270" s="29" t="s">
        <v>3209</v>
      </c>
      <c r="R270" s="29" t="s">
        <v>3210</v>
      </c>
      <c r="S270" s="29" t="s">
        <v>3098</v>
      </c>
      <c r="T270" s="29"/>
      <c r="U270" s="30">
        <v>130</v>
      </c>
      <c r="V270" s="30">
        <v>289</v>
      </c>
      <c r="W270" s="30">
        <v>826</v>
      </c>
      <c r="X270" s="30">
        <v>319</v>
      </c>
      <c r="Y270" s="30">
        <v>246</v>
      </c>
      <c r="Z270" s="30">
        <v>0</v>
      </c>
      <c r="AA270" s="30">
        <v>0</v>
      </c>
      <c r="AB270" s="30">
        <v>58</v>
      </c>
      <c r="AC270" s="30">
        <v>0</v>
      </c>
      <c r="AD270" s="30">
        <v>130</v>
      </c>
      <c r="AE270" s="30">
        <v>362</v>
      </c>
      <c r="AF270" s="30">
        <v>0</v>
      </c>
    </row>
    <row r="271" spans="1:32" x14ac:dyDescent="0.45">
      <c r="A271" s="29" t="s">
        <v>550</v>
      </c>
      <c r="B271" s="29" t="s">
        <v>551</v>
      </c>
      <c r="C271" s="29" t="s">
        <v>3211</v>
      </c>
      <c r="D271" s="29" t="s">
        <v>3212</v>
      </c>
      <c r="E271" s="29" t="s">
        <v>3213</v>
      </c>
      <c r="F271" s="29" t="s">
        <v>982</v>
      </c>
      <c r="G271" s="29" t="s">
        <v>3233</v>
      </c>
      <c r="H271" s="29" t="s">
        <v>3234</v>
      </c>
      <c r="I271" s="29" t="s">
        <v>3262</v>
      </c>
      <c r="J271" s="29" t="s">
        <v>3263</v>
      </c>
      <c r="K271" s="29" t="s">
        <v>3264</v>
      </c>
      <c r="L271" s="29" t="s">
        <v>3103</v>
      </c>
      <c r="M271" s="29" t="s">
        <v>3265</v>
      </c>
      <c r="N271" s="29" t="s">
        <v>3266</v>
      </c>
      <c r="O271" s="29" t="s">
        <v>3273</v>
      </c>
      <c r="P271" s="29" t="s">
        <v>3274</v>
      </c>
      <c r="Q271" s="29" t="s">
        <v>3209</v>
      </c>
      <c r="R271" s="29" t="s">
        <v>3210</v>
      </c>
      <c r="S271" s="29" t="s">
        <v>3098</v>
      </c>
      <c r="T271" s="29"/>
      <c r="U271" s="30">
        <v>390</v>
      </c>
      <c r="V271" s="30">
        <v>702</v>
      </c>
      <c r="W271" s="30">
        <v>702</v>
      </c>
      <c r="X271" s="30">
        <v>468</v>
      </c>
      <c r="Y271" s="30">
        <v>195</v>
      </c>
      <c r="Z271" s="30">
        <v>156</v>
      </c>
      <c r="AA271" s="30">
        <v>624</v>
      </c>
      <c r="AB271" s="30">
        <v>312</v>
      </c>
      <c r="AC271" s="30">
        <v>351</v>
      </c>
      <c r="AD271" s="30">
        <v>273</v>
      </c>
      <c r="AE271" s="30">
        <v>1482</v>
      </c>
      <c r="AF271" s="30">
        <v>390</v>
      </c>
    </row>
    <row r="272" spans="1:32" x14ac:dyDescent="0.45">
      <c r="A272" s="29" t="s">
        <v>550</v>
      </c>
      <c r="B272" s="29" t="s">
        <v>551</v>
      </c>
      <c r="C272" s="29" t="s">
        <v>3211</v>
      </c>
      <c r="D272" s="29" t="s">
        <v>3212</v>
      </c>
      <c r="E272" s="29" t="s">
        <v>3213</v>
      </c>
      <c r="F272" s="29" t="s">
        <v>982</v>
      </c>
      <c r="G272" s="29" t="s">
        <v>3233</v>
      </c>
      <c r="H272" s="29" t="s">
        <v>3234</v>
      </c>
      <c r="I272" s="29" t="s">
        <v>3275</v>
      </c>
      <c r="J272" s="29" t="s">
        <v>3276</v>
      </c>
      <c r="K272" s="29" t="s">
        <v>3277</v>
      </c>
      <c r="L272" s="29" t="s">
        <v>3100</v>
      </c>
      <c r="M272" s="29" t="s">
        <v>3312</v>
      </c>
      <c r="N272" s="29" t="s">
        <v>3313</v>
      </c>
      <c r="O272" s="29" t="s">
        <v>3466</v>
      </c>
      <c r="P272" s="29" t="s">
        <v>3467</v>
      </c>
      <c r="Q272" s="29" t="s">
        <v>3209</v>
      </c>
      <c r="R272" s="29" t="s">
        <v>3210</v>
      </c>
      <c r="S272" s="29" t="s">
        <v>3098</v>
      </c>
      <c r="T272" s="29"/>
      <c r="U272" s="30">
        <v>72000</v>
      </c>
      <c r="V272" s="30">
        <v>72000</v>
      </c>
      <c r="W272" s="30">
        <v>72000</v>
      </c>
      <c r="X272" s="30">
        <v>72000</v>
      </c>
      <c r="Y272" s="30">
        <v>72000</v>
      </c>
      <c r="Z272" s="30">
        <v>72000</v>
      </c>
      <c r="AA272" s="30">
        <v>72000</v>
      </c>
      <c r="AB272" s="30">
        <v>72000</v>
      </c>
      <c r="AC272" s="30">
        <v>72000</v>
      </c>
      <c r="AD272" s="30">
        <v>72000</v>
      </c>
      <c r="AE272" s="30">
        <v>72000</v>
      </c>
      <c r="AF272" s="30">
        <v>72000</v>
      </c>
    </row>
    <row r="273" spans="1:32" x14ac:dyDescent="0.45">
      <c r="A273" s="29" t="s">
        <v>550</v>
      </c>
      <c r="B273" s="29" t="s">
        <v>551</v>
      </c>
      <c r="C273" s="29" t="s">
        <v>3211</v>
      </c>
      <c r="D273" s="29" t="s">
        <v>3212</v>
      </c>
      <c r="E273" s="29" t="s">
        <v>3213</v>
      </c>
      <c r="F273" s="29" t="s">
        <v>982</v>
      </c>
      <c r="G273" s="29" t="s">
        <v>3233</v>
      </c>
      <c r="H273" s="29" t="s">
        <v>3234</v>
      </c>
      <c r="I273" s="29" t="s">
        <v>3275</v>
      </c>
      <c r="J273" s="29" t="s">
        <v>3276</v>
      </c>
      <c r="K273" s="29" t="s">
        <v>3277</v>
      </c>
      <c r="L273" s="29" t="s">
        <v>3100</v>
      </c>
      <c r="M273" s="29" t="s">
        <v>3312</v>
      </c>
      <c r="N273" s="29" t="s">
        <v>3313</v>
      </c>
      <c r="O273" s="29" t="s">
        <v>3314</v>
      </c>
      <c r="P273" s="29" t="s">
        <v>3315</v>
      </c>
      <c r="Q273" s="29" t="s">
        <v>3209</v>
      </c>
      <c r="R273" s="29" t="s">
        <v>3210</v>
      </c>
      <c r="S273" s="29" t="s">
        <v>3098</v>
      </c>
      <c r="T273" s="29"/>
      <c r="U273" s="30">
        <v>97900</v>
      </c>
      <c r="V273" s="30">
        <v>97900</v>
      </c>
      <c r="W273" s="30">
        <v>97900</v>
      </c>
      <c r="X273" s="30">
        <v>97900</v>
      </c>
      <c r="Y273" s="30">
        <v>97900</v>
      </c>
      <c r="Z273" s="30">
        <v>97900</v>
      </c>
      <c r="AA273" s="30">
        <v>97900</v>
      </c>
      <c r="AB273" s="30">
        <v>97900</v>
      </c>
      <c r="AC273" s="30">
        <v>97900</v>
      </c>
      <c r="AD273" s="30">
        <v>97900</v>
      </c>
      <c r="AE273" s="30">
        <v>97900</v>
      </c>
      <c r="AF273" s="30">
        <v>97900</v>
      </c>
    </row>
    <row r="274" spans="1:32" x14ac:dyDescent="0.45">
      <c r="A274" s="29" t="s">
        <v>550</v>
      </c>
      <c r="B274" s="29" t="s">
        <v>551</v>
      </c>
      <c r="C274" s="29" t="s">
        <v>3211</v>
      </c>
      <c r="D274" s="29" t="s">
        <v>3212</v>
      </c>
      <c r="E274" s="29" t="s">
        <v>3213</v>
      </c>
      <c r="F274" s="29" t="s">
        <v>982</v>
      </c>
      <c r="G274" s="29" t="s">
        <v>3233</v>
      </c>
      <c r="H274" s="29" t="s">
        <v>3234</v>
      </c>
      <c r="I274" s="29" t="s">
        <v>3275</v>
      </c>
      <c r="J274" s="29" t="s">
        <v>3276</v>
      </c>
      <c r="K274" s="29" t="s">
        <v>3287</v>
      </c>
      <c r="L274" s="29" t="s">
        <v>3101</v>
      </c>
      <c r="M274" s="29" t="s">
        <v>3316</v>
      </c>
      <c r="N274" s="29" t="s">
        <v>3317</v>
      </c>
      <c r="O274" s="29" t="s">
        <v>3454</v>
      </c>
      <c r="P274" s="29" t="s">
        <v>3455</v>
      </c>
      <c r="Q274" s="29" t="s">
        <v>3249</v>
      </c>
      <c r="R274" s="29" t="s">
        <v>3210</v>
      </c>
      <c r="S274" s="29" t="s">
        <v>3098</v>
      </c>
      <c r="T274" s="29"/>
      <c r="U274" s="30">
        <v>962</v>
      </c>
      <c r="V274" s="30">
        <v>962</v>
      </c>
      <c r="W274" s="30">
        <v>962</v>
      </c>
      <c r="X274" s="30">
        <v>962</v>
      </c>
      <c r="Y274" s="30">
        <v>962</v>
      </c>
      <c r="Z274" s="30">
        <v>962</v>
      </c>
      <c r="AA274" s="30">
        <v>962</v>
      </c>
      <c r="AB274" s="30">
        <v>962</v>
      </c>
      <c r="AC274" s="30">
        <v>962</v>
      </c>
      <c r="AD274" s="30">
        <v>962</v>
      </c>
      <c r="AE274" s="30">
        <v>962</v>
      </c>
      <c r="AF274" s="30">
        <v>962</v>
      </c>
    </row>
    <row r="275" spans="1:32" x14ac:dyDescent="0.45">
      <c r="A275" s="29" t="s">
        <v>1252</v>
      </c>
      <c r="B275" s="29" t="s">
        <v>1253</v>
      </c>
      <c r="C275" s="29" t="s">
        <v>3299</v>
      </c>
      <c r="D275" s="29" t="s">
        <v>3300</v>
      </c>
      <c r="E275" s="29" t="s">
        <v>3320</v>
      </c>
      <c r="F275" s="29" t="s">
        <v>3321</v>
      </c>
      <c r="G275" s="29" t="s">
        <v>3200</v>
      </c>
      <c r="H275" s="29" t="s">
        <v>3201</v>
      </c>
      <c r="I275" s="29" t="s">
        <v>3202</v>
      </c>
      <c r="J275" s="29" t="s">
        <v>3203</v>
      </c>
      <c r="K275" s="29" t="s">
        <v>3204</v>
      </c>
      <c r="L275" s="29" t="s">
        <v>3109</v>
      </c>
      <c r="M275" s="29" t="s">
        <v>3378</v>
      </c>
      <c r="N275" s="29" t="s">
        <v>3379</v>
      </c>
      <c r="O275" s="29" t="s">
        <v>3380</v>
      </c>
      <c r="P275" s="29" t="s">
        <v>3381</v>
      </c>
      <c r="Q275" s="29" t="s">
        <v>3209</v>
      </c>
      <c r="R275" s="29" t="s">
        <v>3210</v>
      </c>
      <c r="S275" s="29" t="s">
        <v>3098</v>
      </c>
      <c r="T275" s="29"/>
      <c r="U275" s="30">
        <v>6880</v>
      </c>
      <c r="V275" s="30">
        <v>6880</v>
      </c>
      <c r="W275" s="30">
        <v>6880</v>
      </c>
      <c r="X275" s="30">
        <v>6880</v>
      </c>
      <c r="Y275" s="30">
        <v>6880</v>
      </c>
      <c r="Z275" s="30">
        <v>6880</v>
      </c>
      <c r="AA275" s="30">
        <v>6880</v>
      </c>
      <c r="AB275" s="30">
        <v>6880</v>
      </c>
      <c r="AC275" s="30">
        <v>6880</v>
      </c>
      <c r="AD275" s="30">
        <v>6880</v>
      </c>
      <c r="AE275" s="30">
        <v>0</v>
      </c>
      <c r="AF275" s="30">
        <v>0</v>
      </c>
    </row>
    <row r="276" spans="1:32" x14ac:dyDescent="0.45">
      <c r="A276" s="29" t="s">
        <v>1252</v>
      </c>
      <c r="B276" s="29" t="s">
        <v>1253</v>
      </c>
      <c r="C276" s="29" t="s">
        <v>3211</v>
      </c>
      <c r="D276" s="29" t="s">
        <v>3212</v>
      </c>
      <c r="E276" s="29" t="s">
        <v>3213</v>
      </c>
      <c r="F276" s="29" t="s">
        <v>982</v>
      </c>
      <c r="G276" s="29" t="s">
        <v>3200</v>
      </c>
      <c r="H276" s="29" t="s">
        <v>3201</v>
      </c>
      <c r="I276" s="29" t="s">
        <v>3202</v>
      </c>
      <c r="J276" s="29" t="s">
        <v>3203</v>
      </c>
      <c r="K276" s="29" t="s">
        <v>3216</v>
      </c>
      <c r="L276" s="29" t="s">
        <v>3102</v>
      </c>
      <c r="M276" s="29" t="s">
        <v>3492</v>
      </c>
      <c r="N276" s="29" t="s">
        <v>3493</v>
      </c>
      <c r="O276" s="29" t="s">
        <v>3525</v>
      </c>
      <c r="P276" s="29" t="s">
        <v>3526</v>
      </c>
      <c r="Q276" s="29" t="s">
        <v>3209</v>
      </c>
      <c r="R276" s="29" t="s">
        <v>3210</v>
      </c>
      <c r="S276" s="29" t="s">
        <v>3098</v>
      </c>
      <c r="T276" s="29"/>
      <c r="U276" s="30">
        <v>250000</v>
      </c>
      <c r="V276" s="30">
        <v>250000</v>
      </c>
      <c r="W276" s="30">
        <v>250000</v>
      </c>
      <c r="X276" s="30">
        <v>250000</v>
      </c>
      <c r="Y276" s="30">
        <v>250000</v>
      </c>
      <c r="Z276" s="30">
        <v>250000</v>
      </c>
      <c r="AA276" s="30">
        <v>250000</v>
      </c>
      <c r="AB276" s="30">
        <v>250000</v>
      </c>
      <c r="AC276" s="30">
        <v>250000</v>
      </c>
      <c r="AD276" s="30">
        <v>250000</v>
      </c>
      <c r="AE276" s="30">
        <v>250000</v>
      </c>
      <c r="AF276" s="30">
        <v>250000</v>
      </c>
    </row>
    <row r="277" spans="1:32" x14ac:dyDescent="0.45">
      <c r="A277" s="29" t="s">
        <v>1252</v>
      </c>
      <c r="B277" s="29" t="s">
        <v>1253</v>
      </c>
      <c r="C277" s="29" t="s">
        <v>3211</v>
      </c>
      <c r="D277" s="29" t="s">
        <v>3212</v>
      </c>
      <c r="E277" s="29" t="s">
        <v>3213</v>
      </c>
      <c r="F277" s="29" t="s">
        <v>982</v>
      </c>
      <c r="G277" s="29" t="s">
        <v>3200</v>
      </c>
      <c r="H277" s="29" t="s">
        <v>3201</v>
      </c>
      <c r="I277" s="29" t="s">
        <v>3202</v>
      </c>
      <c r="J277" s="29" t="s">
        <v>3203</v>
      </c>
      <c r="K277" s="29" t="s">
        <v>3216</v>
      </c>
      <c r="L277" s="29" t="s">
        <v>3102</v>
      </c>
      <c r="M277" s="29" t="s">
        <v>3492</v>
      </c>
      <c r="N277" s="29" t="s">
        <v>3493</v>
      </c>
      <c r="O277" s="29" t="s">
        <v>3496</v>
      </c>
      <c r="P277" s="29" t="s">
        <v>3497</v>
      </c>
      <c r="Q277" s="29" t="s">
        <v>3209</v>
      </c>
      <c r="R277" s="29" t="s">
        <v>3210</v>
      </c>
      <c r="S277" s="29" t="s">
        <v>3098</v>
      </c>
      <c r="T277" s="29"/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30">
        <v>0</v>
      </c>
    </row>
    <row r="278" spans="1:32" x14ac:dyDescent="0.45">
      <c r="A278" s="29" t="s">
        <v>1252</v>
      </c>
      <c r="B278" s="29" t="s">
        <v>1253</v>
      </c>
      <c r="C278" s="29" t="s">
        <v>3211</v>
      </c>
      <c r="D278" s="29" t="s">
        <v>3212</v>
      </c>
      <c r="E278" s="29" t="s">
        <v>3213</v>
      </c>
      <c r="F278" s="29" t="s">
        <v>982</v>
      </c>
      <c r="G278" s="29" t="s">
        <v>3200</v>
      </c>
      <c r="H278" s="29" t="s">
        <v>3201</v>
      </c>
      <c r="I278" s="29" t="s">
        <v>3202</v>
      </c>
      <c r="J278" s="29" t="s">
        <v>3203</v>
      </c>
      <c r="K278" s="29" t="s">
        <v>3221</v>
      </c>
      <c r="L278" s="29" t="s">
        <v>3113</v>
      </c>
      <c r="M278" s="29" t="s">
        <v>3303</v>
      </c>
      <c r="N278" s="29" t="s">
        <v>3304</v>
      </c>
      <c r="O278" s="29" t="s">
        <v>3305</v>
      </c>
      <c r="P278" s="29" t="s">
        <v>3306</v>
      </c>
      <c r="Q278" s="29" t="s">
        <v>3209</v>
      </c>
      <c r="R278" s="29" t="s">
        <v>3210</v>
      </c>
      <c r="S278" s="29" t="s">
        <v>3098</v>
      </c>
      <c r="T278" s="29"/>
      <c r="U278" s="30">
        <v>80398</v>
      </c>
      <c r="V278" s="30">
        <v>81009</v>
      </c>
      <c r="W278" s="30">
        <v>81977</v>
      </c>
      <c r="X278" s="30">
        <v>87308</v>
      </c>
      <c r="Y278" s="30">
        <v>81695</v>
      </c>
      <c r="Z278" s="30">
        <v>81639</v>
      </c>
      <c r="AA278" s="30">
        <v>92683</v>
      </c>
      <c r="AB278" s="30">
        <v>84492</v>
      </c>
      <c r="AC278" s="30">
        <v>89732</v>
      </c>
      <c r="AD278" s="30">
        <v>87267</v>
      </c>
      <c r="AE278" s="30">
        <v>92109</v>
      </c>
      <c r="AF278" s="30">
        <v>89907</v>
      </c>
    </row>
    <row r="279" spans="1:32" x14ac:dyDescent="0.45">
      <c r="A279" s="29" t="s">
        <v>1252</v>
      </c>
      <c r="B279" s="29" t="s">
        <v>1253</v>
      </c>
      <c r="C279" s="29" t="s">
        <v>3211</v>
      </c>
      <c r="D279" s="29" t="s">
        <v>3212</v>
      </c>
      <c r="E279" s="29" t="s">
        <v>3213</v>
      </c>
      <c r="F279" s="29" t="s">
        <v>982</v>
      </c>
      <c r="G279" s="29" t="s">
        <v>3200</v>
      </c>
      <c r="H279" s="29" t="s">
        <v>3201</v>
      </c>
      <c r="I279" s="29" t="s">
        <v>3202</v>
      </c>
      <c r="J279" s="29" t="s">
        <v>3203</v>
      </c>
      <c r="K279" s="29" t="s">
        <v>3221</v>
      </c>
      <c r="L279" s="29" t="s">
        <v>3113</v>
      </c>
      <c r="M279" s="29" t="s">
        <v>3303</v>
      </c>
      <c r="N279" s="29" t="s">
        <v>3304</v>
      </c>
      <c r="O279" s="29" t="s">
        <v>3305</v>
      </c>
      <c r="P279" s="29" t="s">
        <v>3306</v>
      </c>
      <c r="Q279" s="29" t="s">
        <v>3209</v>
      </c>
      <c r="R279" s="29" t="s">
        <v>3098</v>
      </c>
      <c r="S279" s="29" t="s">
        <v>3098</v>
      </c>
      <c r="T279" s="29"/>
      <c r="U279" s="30">
        <v>0</v>
      </c>
      <c r="V279" s="30">
        <v>0</v>
      </c>
      <c r="W279" s="30">
        <v>0</v>
      </c>
      <c r="X279" s="30">
        <v>4634</v>
      </c>
      <c r="Y279" s="30">
        <v>5734</v>
      </c>
      <c r="Z279" s="30">
        <v>5734</v>
      </c>
      <c r="AA279" s="30">
        <v>5734</v>
      </c>
      <c r="AB279" s="30">
        <v>5734</v>
      </c>
      <c r="AC279" s="30">
        <v>5734</v>
      </c>
      <c r="AD279" s="30">
        <v>5734</v>
      </c>
      <c r="AE279" s="30">
        <v>5734</v>
      </c>
      <c r="AF279" s="30">
        <v>5734</v>
      </c>
    </row>
    <row r="280" spans="1:32" x14ac:dyDescent="0.45">
      <c r="A280" s="29" t="s">
        <v>1252</v>
      </c>
      <c r="B280" s="29" t="s">
        <v>1253</v>
      </c>
      <c r="C280" s="29" t="s">
        <v>3211</v>
      </c>
      <c r="D280" s="29" t="s">
        <v>3212</v>
      </c>
      <c r="E280" s="29" t="s">
        <v>3213</v>
      </c>
      <c r="F280" s="29" t="s">
        <v>982</v>
      </c>
      <c r="G280" s="29" t="s">
        <v>3200</v>
      </c>
      <c r="H280" s="29" t="s">
        <v>3201</v>
      </c>
      <c r="I280" s="29" t="s">
        <v>3226</v>
      </c>
      <c r="J280" s="29" t="s">
        <v>3227</v>
      </c>
      <c r="K280" s="29" t="s">
        <v>3228</v>
      </c>
      <c r="L280" s="29" t="s">
        <v>3111</v>
      </c>
      <c r="M280" s="29" t="s">
        <v>3229</v>
      </c>
      <c r="N280" s="29" t="s">
        <v>3230</v>
      </c>
      <c r="O280" s="29" t="s">
        <v>3231</v>
      </c>
      <c r="P280" s="29" t="s">
        <v>3232</v>
      </c>
      <c r="Q280" s="29" t="s">
        <v>3209</v>
      </c>
      <c r="R280" s="29" t="s">
        <v>3210</v>
      </c>
      <c r="S280" s="29" t="s">
        <v>3098</v>
      </c>
      <c r="T280" s="29"/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60</v>
      </c>
      <c r="AB280" s="30">
        <v>0</v>
      </c>
      <c r="AC280" s="30">
        <v>600</v>
      </c>
      <c r="AD280" s="30">
        <v>0</v>
      </c>
      <c r="AE280" s="30">
        <v>0</v>
      </c>
      <c r="AF280" s="30">
        <v>0</v>
      </c>
    </row>
    <row r="281" spans="1:32" x14ac:dyDescent="0.45">
      <c r="A281" s="29" t="s">
        <v>1252</v>
      </c>
      <c r="B281" s="29" t="s">
        <v>1253</v>
      </c>
      <c r="C281" s="29" t="s">
        <v>3211</v>
      </c>
      <c r="D281" s="29" t="s">
        <v>3212</v>
      </c>
      <c r="E281" s="29" t="s">
        <v>3213</v>
      </c>
      <c r="F281" s="29" t="s">
        <v>982</v>
      </c>
      <c r="G281" s="29" t="s">
        <v>3200</v>
      </c>
      <c r="H281" s="29" t="s">
        <v>3201</v>
      </c>
      <c r="I281" s="29" t="s">
        <v>3226</v>
      </c>
      <c r="J281" s="29" t="s">
        <v>3227</v>
      </c>
      <c r="K281" s="29" t="s">
        <v>3228</v>
      </c>
      <c r="L281" s="29" t="s">
        <v>3111</v>
      </c>
      <c r="M281" s="29" t="s">
        <v>3295</v>
      </c>
      <c r="N281" s="29" t="s">
        <v>3296</v>
      </c>
      <c r="O281" s="29" t="s">
        <v>3297</v>
      </c>
      <c r="P281" s="29" t="s">
        <v>3298</v>
      </c>
      <c r="Q281" s="29" t="s">
        <v>3209</v>
      </c>
      <c r="R281" s="29" t="s">
        <v>3210</v>
      </c>
      <c r="S281" s="29" t="s">
        <v>3098</v>
      </c>
      <c r="T281" s="29"/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30">
        <v>0</v>
      </c>
    </row>
    <row r="282" spans="1:32" x14ac:dyDescent="0.45">
      <c r="A282" s="29" t="s">
        <v>1252</v>
      </c>
      <c r="B282" s="29" t="s">
        <v>1253</v>
      </c>
      <c r="C282" s="29" t="s">
        <v>3211</v>
      </c>
      <c r="D282" s="29" t="s">
        <v>3212</v>
      </c>
      <c r="E282" s="29" t="s">
        <v>3213</v>
      </c>
      <c r="F282" s="29" t="s">
        <v>982</v>
      </c>
      <c r="G282" s="29" t="s">
        <v>3233</v>
      </c>
      <c r="H282" s="29" t="s">
        <v>3234</v>
      </c>
      <c r="I282" s="29" t="s">
        <v>3235</v>
      </c>
      <c r="J282" s="29" t="s">
        <v>3236</v>
      </c>
      <c r="K282" s="29" t="s">
        <v>3237</v>
      </c>
      <c r="L282" s="29" t="s">
        <v>3107</v>
      </c>
      <c r="M282" s="29" t="s">
        <v>3419</v>
      </c>
      <c r="N282" s="29" t="s">
        <v>3420</v>
      </c>
      <c r="O282" s="29" t="s">
        <v>3421</v>
      </c>
      <c r="P282" s="29" t="s">
        <v>3420</v>
      </c>
      <c r="Q282" s="29" t="s">
        <v>3209</v>
      </c>
      <c r="R282" s="29" t="s">
        <v>3210</v>
      </c>
      <c r="S282" s="29" t="s">
        <v>3098</v>
      </c>
      <c r="T282" s="29"/>
      <c r="U282" s="30">
        <v>156</v>
      </c>
      <c r="V282" s="30">
        <v>39</v>
      </c>
      <c r="W282" s="30">
        <v>0</v>
      </c>
      <c r="X282" s="30">
        <v>156</v>
      </c>
      <c r="Y282" s="30">
        <v>78</v>
      </c>
      <c r="Z282" s="30">
        <v>78</v>
      </c>
      <c r="AA282" s="30">
        <v>39</v>
      </c>
      <c r="AB282" s="30">
        <v>39</v>
      </c>
      <c r="AC282" s="30">
        <v>0</v>
      </c>
      <c r="AD282" s="30">
        <v>195</v>
      </c>
      <c r="AE282" s="30">
        <v>39</v>
      </c>
      <c r="AF282" s="30">
        <v>117</v>
      </c>
    </row>
    <row r="283" spans="1:32" x14ac:dyDescent="0.45">
      <c r="A283" s="29" t="s">
        <v>1252</v>
      </c>
      <c r="B283" s="29" t="s">
        <v>1253</v>
      </c>
      <c r="C283" s="29" t="s">
        <v>3211</v>
      </c>
      <c r="D283" s="29" t="s">
        <v>3212</v>
      </c>
      <c r="E283" s="29" t="s">
        <v>3213</v>
      </c>
      <c r="F283" s="29" t="s">
        <v>982</v>
      </c>
      <c r="G283" s="29" t="s">
        <v>3233</v>
      </c>
      <c r="H283" s="29" t="s">
        <v>3234</v>
      </c>
      <c r="I283" s="29" t="s">
        <v>3235</v>
      </c>
      <c r="J283" s="29" t="s">
        <v>3236</v>
      </c>
      <c r="K283" s="29" t="s">
        <v>3237</v>
      </c>
      <c r="L283" s="29" t="s">
        <v>3107</v>
      </c>
      <c r="M283" s="29" t="s">
        <v>3456</v>
      </c>
      <c r="N283" s="29" t="s">
        <v>3457</v>
      </c>
      <c r="O283" s="29" t="s">
        <v>3504</v>
      </c>
      <c r="P283" s="29" t="s">
        <v>3505</v>
      </c>
      <c r="Q283" s="29" t="s">
        <v>3209</v>
      </c>
      <c r="R283" s="29" t="s">
        <v>3210</v>
      </c>
      <c r="S283" s="29" t="s">
        <v>3098</v>
      </c>
      <c r="T283" s="29"/>
      <c r="U283" s="30">
        <v>13317</v>
      </c>
      <c r="V283" s="30">
        <v>9325</v>
      </c>
      <c r="W283" s="30">
        <v>9440</v>
      </c>
      <c r="X283" s="30">
        <v>11456</v>
      </c>
      <c r="Y283" s="30">
        <v>9499</v>
      </c>
      <c r="Z283" s="30">
        <v>9616</v>
      </c>
      <c r="AA283" s="30">
        <v>10483</v>
      </c>
      <c r="AB283" s="30">
        <v>10147</v>
      </c>
      <c r="AC283" s="30">
        <v>12704</v>
      </c>
      <c r="AD283" s="30">
        <v>9824</v>
      </c>
      <c r="AE283" s="30">
        <v>9451</v>
      </c>
      <c r="AF283" s="30">
        <v>9968</v>
      </c>
    </row>
    <row r="284" spans="1:32" x14ac:dyDescent="0.45">
      <c r="A284" s="29" t="s">
        <v>1252</v>
      </c>
      <c r="B284" s="29" t="s">
        <v>1253</v>
      </c>
      <c r="C284" s="29" t="s">
        <v>3211</v>
      </c>
      <c r="D284" s="29" t="s">
        <v>3212</v>
      </c>
      <c r="E284" s="29" t="s">
        <v>3213</v>
      </c>
      <c r="F284" s="29" t="s">
        <v>982</v>
      </c>
      <c r="G284" s="29" t="s">
        <v>3233</v>
      </c>
      <c r="H284" s="29" t="s">
        <v>3234</v>
      </c>
      <c r="I284" s="29" t="s">
        <v>3235</v>
      </c>
      <c r="J284" s="29" t="s">
        <v>3236</v>
      </c>
      <c r="K284" s="29" t="s">
        <v>3237</v>
      </c>
      <c r="L284" s="29" t="s">
        <v>3107</v>
      </c>
      <c r="M284" s="29" t="s">
        <v>3238</v>
      </c>
      <c r="N284" s="29" t="s">
        <v>3239</v>
      </c>
      <c r="O284" s="29" t="s">
        <v>3422</v>
      </c>
      <c r="P284" s="29" t="s">
        <v>3423</v>
      </c>
      <c r="Q284" s="29" t="s">
        <v>3209</v>
      </c>
      <c r="R284" s="29" t="s">
        <v>3210</v>
      </c>
      <c r="S284" s="29" t="s">
        <v>3098</v>
      </c>
      <c r="T284" s="29"/>
      <c r="U284" s="30">
        <v>8800</v>
      </c>
      <c r="V284" s="30">
        <v>8800</v>
      </c>
      <c r="W284" s="30">
        <v>8800</v>
      </c>
      <c r="X284" s="30">
        <v>8800</v>
      </c>
      <c r="Y284" s="30">
        <v>8800</v>
      </c>
      <c r="Z284" s="30">
        <v>8800</v>
      </c>
      <c r="AA284" s="30">
        <v>8800</v>
      </c>
      <c r="AB284" s="30">
        <v>8800</v>
      </c>
      <c r="AC284" s="30">
        <v>8800</v>
      </c>
      <c r="AD284" s="30">
        <v>8800</v>
      </c>
      <c r="AE284" s="30">
        <v>8800</v>
      </c>
      <c r="AF284" s="30">
        <v>8800</v>
      </c>
    </row>
    <row r="285" spans="1:32" x14ac:dyDescent="0.45">
      <c r="A285" s="29" t="s">
        <v>1252</v>
      </c>
      <c r="B285" s="29" t="s">
        <v>1253</v>
      </c>
      <c r="C285" s="29" t="s">
        <v>3211</v>
      </c>
      <c r="D285" s="29" t="s">
        <v>3212</v>
      </c>
      <c r="E285" s="29" t="s">
        <v>3213</v>
      </c>
      <c r="F285" s="29" t="s">
        <v>982</v>
      </c>
      <c r="G285" s="29" t="s">
        <v>3233</v>
      </c>
      <c r="H285" s="29" t="s">
        <v>3234</v>
      </c>
      <c r="I285" s="29" t="s">
        <v>3341</v>
      </c>
      <c r="J285" s="29" t="s">
        <v>3342</v>
      </c>
      <c r="K285" s="29" t="s">
        <v>3348</v>
      </c>
      <c r="L285" s="29" t="s">
        <v>3115</v>
      </c>
      <c r="M285" s="29" t="s">
        <v>3356</v>
      </c>
      <c r="N285" s="29" t="s">
        <v>3357</v>
      </c>
      <c r="O285" s="29" t="s">
        <v>3358</v>
      </c>
      <c r="P285" s="29" t="s">
        <v>3359</v>
      </c>
      <c r="Q285" s="29" t="s">
        <v>3209</v>
      </c>
      <c r="R285" s="29" t="s">
        <v>3210</v>
      </c>
      <c r="S285" s="29" t="s">
        <v>3098</v>
      </c>
      <c r="T285" s="29"/>
      <c r="U285" s="30">
        <v>12636</v>
      </c>
      <c r="V285" s="30">
        <v>12636</v>
      </c>
      <c r="W285" s="30">
        <v>12636</v>
      </c>
      <c r="X285" s="30">
        <v>12636</v>
      </c>
      <c r="Y285" s="30">
        <v>12636</v>
      </c>
      <c r="Z285" s="30">
        <v>12636</v>
      </c>
      <c r="AA285" s="30">
        <v>12636</v>
      </c>
      <c r="AB285" s="30">
        <v>12636</v>
      </c>
      <c r="AC285" s="30">
        <v>12636</v>
      </c>
      <c r="AD285" s="30">
        <v>12636</v>
      </c>
      <c r="AE285" s="30">
        <v>12636</v>
      </c>
      <c r="AF285" s="30">
        <v>12636</v>
      </c>
    </row>
    <row r="286" spans="1:32" x14ac:dyDescent="0.45">
      <c r="A286" s="29" t="s">
        <v>1252</v>
      </c>
      <c r="B286" s="29" t="s">
        <v>1253</v>
      </c>
      <c r="C286" s="29" t="s">
        <v>3211</v>
      </c>
      <c r="D286" s="29" t="s">
        <v>3212</v>
      </c>
      <c r="E286" s="29" t="s">
        <v>3213</v>
      </c>
      <c r="F286" s="29" t="s">
        <v>982</v>
      </c>
      <c r="G286" s="29" t="s">
        <v>3233</v>
      </c>
      <c r="H286" s="29" t="s">
        <v>3234</v>
      </c>
      <c r="I286" s="29" t="s">
        <v>3341</v>
      </c>
      <c r="J286" s="29" t="s">
        <v>3342</v>
      </c>
      <c r="K286" s="29" t="s">
        <v>3348</v>
      </c>
      <c r="L286" s="29" t="s">
        <v>3115</v>
      </c>
      <c r="M286" s="29" t="s">
        <v>3360</v>
      </c>
      <c r="N286" s="29" t="s">
        <v>3361</v>
      </c>
      <c r="O286" s="29" t="s">
        <v>3364</v>
      </c>
      <c r="P286" s="29" t="s">
        <v>3365</v>
      </c>
      <c r="Q286" s="29" t="s">
        <v>3209</v>
      </c>
      <c r="R286" s="29" t="s">
        <v>3210</v>
      </c>
      <c r="S286" s="29" t="s">
        <v>3098</v>
      </c>
      <c r="T286" s="29"/>
      <c r="U286" s="30">
        <v>500</v>
      </c>
      <c r="V286" s="30">
        <v>500</v>
      </c>
      <c r="W286" s="30">
        <v>500</v>
      </c>
      <c r="X286" s="30">
        <v>500</v>
      </c>
      <c r="Y286" s="30">
        <v>500</v>
      </c>
      <c r="Z286" s="30">
        <v>500</v>
      </c>
      <c r="AA286" s="30">
        <v>500</v>
      </c>
      <c r="AB286" s="30">
        <v>500</v>
      </c>
      <c r="AC286" s="30">
        <v>500</v>
      </c>
      <c r="AD286" s="30">
        <v>500</v>
      </c>
      <c r="AE286" s="30">
        <v>500</v>
      </c>
      <c r="AF286" s="30">
        <v>500</v>
      </c>
    </row>
    <row r="287" spans="1:32" x14ac:dyDescent="0.45">
      <c r="A287" s="29" t="s">
        <v>1252</v>
      </c>
      <c r="B287" s="29" t="s">
        <v>1253</v>
      </c>
      <c r="C287" s="29" t="s">
        <v>3211</v>
      </c>
      <c r="D287" s="29" t="s">
        <v>3212</v>
      </c>
      <c r="E287" s="29" t="s">
        <v>3213</v>
      </c>
      <c r="F287" s="29" t="s">
        <v>982</v>
      </c>
      <c r="G287" s="29" t="s">
        <v>3233</v>
      </c>
      <c r="H287" s="29" t="s">
        <v>3234</v>
      </c>
      <c r="I287" s="29" t="s">
        <v>3341</v>
      </c>
      <c r="J287" s="29" t="s">
        <v>3342</v>
      </c>
      <c r="K287" s="29" t="s">
        <v>3348</v>
      </c>
      <c r="L287" s="29" t="s">
        <v>3115</v>
      </c>
      <c r="M287" s="29" t="s">
        <v>3366</v>
      </c>
      <c r="N287" s="29" t="s">
        <v>3367</v>
      </c>
      <c r="O287" s="29" t="s">
        <v>3368</v>
      </c>
      <c r="P287" s="29" t="s">
        <v>3369</v>
      </c>
      <c r="Q287" s="29" t="s">
        <v>3209</v>
      </c>
      <c r="R287" s="29" t="s">
        <v>3210</v>
      </c>
      <c r="S287" s="29" t="s">
        <v>3098</v>
      </c>
      <c r="T287" s="29"/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1600</v>
      </c>
      <c r="AA287" s="30">
        <v>0</v>
      </c>
      <c r="AB287" s="30">
        <v>0</v>
      </c>
      <c r="AC287" s="30">
        <v>9800</v>
      </c>
      <c r="AD287" s="30">
        <v>7800</v>
      </c>
      <c r="AE287" s="30">
        <v>7800</v>
      </c>
      <c r="AF287" s="30">
        <v>8800</v>
      </c>
    </row>
    <row r="288" spans="1:32" x14ac:dyDescent="0.45">
      <c r="A288" s="29" t="s">
        <v>1252</v>
      </c>
      <c r="B288" s="29" t="s">
        <v>1253</v>
      </c>
      <c r="C288" s="29" t="s">
        <v>3211</v>
      </c>
      <c r="D288" s="29" t="s">
        <v>3212</v>
      </c>
      <c r="E288" s="29" t="s">
        <v>3213</v>
      </c>
      <c r="F288" s="29" t="s">
        <v>982</v>
      </c>
      <c r="G288" s="29" t="s">
        <v>3233</v>
      </c>
      <c r="H288" s="29" t="s">
        <v>3234</v>
      </c>
      <c r="I288" s="29" t="s">
        <v>3341</v>
      </c>
      <c r="J288" s="29" t="s">
        <v>3342</v>
      </c>
      <c r="K288" s="29" t="s">
        <v>3348</v>
      </c>
      <c r="L288" s="29" t="s">
        <v>3115</v>
      </c>
      <c r="M288" s="29" t="s">
        <v>3366</v>
      </c>
      <c r="N288" s="29" t="s">
        <v>3367</v>
      </c>
      <c r="O288" s="29" t="s">
        <v>3370</v>
      </c>
      <c r="P288" s="29" t="s">
        <v>3371</v>
      </c>
      <c r="Q288" s="29" t="s">
        <v>3209</v>
      </c>
      <c r="R288" s="29" t="s">
        <v>3210</v>
      </c>
      <c r="S288" s="29" t="s">
        <v>3098</v>
      </c>
      <c r="T288" s="29"/>
      <c r="U288" s="30">
        <v>38294.241999999998</v>
      </c>
      <c r="V288" s="30">
        <v>38294.241999999998</v>
      </c>
      <c r="W288" s="30">
        <v>38294.241999999998</v>
      </c>
      <c r="X288" s="30">
        <v>38294.241999999998</v>
      </c>
      <c r="Y288" s="30">
        <v>38294.241999999998</v>
      </c>
      <c r="Z288" s="30">
        <v>38294.241999999998</v>
      </c>
      <c r="AA288" s="30">
        <v>38294.241999999998</v>
      </c>
      <c r="AB288" s="30">
        <v>38294.241999999998</v>
      </c>
      <c r="AC288" s="30">
        <v>38294.241999999998</v>
      </c>
      <c r="AD288" s="30">
        <v>38294.241999999998</v>
      </c>
      <c r="AE288" s="30">
        <v>38294.241999999998</v>
      </c>
      <c r="AF288" s="30">
        <v>38294.241999999998</v>
      </c>
    </row>
    <row r="289" spans="1:32" x14ac:dyDescent="0.45">
      <c r="A289" s="29" t="s">
        <v>1252</v>
      </c>
      <c r="B289" s="29" t="s">
        <v>1253</v>
      </c>
      <c r="C289" s="29" t="s">
        <v>3211</v>
      </c>
      <c r="D289" s="29" t="s">
        <v>3212</v>
      </c>
      <c r="E289" s="29" t="s">
        <v>3213</v>
      </c>
      <c r="F289" s="29" t="s">
        <v>982</v>
      </c>
      <c r="G289" s="29" t="s">
        <v>3233</v>
      </c>
      <c r="H289" s="29" t="s">
        <v>3234</v>
      </c>
      <c r="I289" s="29" t="s">
        <v>3341</v>
      </c>
      <c r="J289" s="29" t="s">
        <v>3342</v>
      </c>
      <c r="K289" s="29" t="s">
        <v>3474</v>
      </c>
      <c r="L289" s="29" t="s">
        <v>3116</v>
      </c>
      <c r="M289" s="29" t="s">
        <v>3488</v>
      </c>
      <c r="N289" s="29" t="s">
        <v>3489</v>
      </c>
      <c r="O289" s="29" t="s">
        <v>3490</v>
      </c>
      <c r="P289" s="29" t="s">
        <v>3491</v>
      </c>
      <c r="Q289" s="29" t="s">
        <v>3209</v>
      </c>
      <c r="R289" s="29" t="s">
        <v>3210</v>
      </c>
      <c r="S289" s="29" t="s">
        <v>3098</v>
      </c>
      <c r="T289" s="29"/>
      <c r="U289" s="30">
        <v>18000</v>
      </c>
      <c r="V289" s="30">
        <v>18000</v>
      </c>
      <c r="W289" s="30">
        <v>18000</v>
      </c>
      <c r="X289" s="30">
        <v>18000</v>
      </c>
      <c r="Y289" s="30">
        <v>18000</v>
      </c>
      <c r="Z289" s="30">
        <v>18000</v>
      </c>
      <c r="AA289" s="30">
        <v>18000</v>
      </c>
      <c r="AB289" s="30">
        <v>18000</v>
      </c>
      <c r="AC289" s="30">
        <v>18000</v>
      </c>
      <c r="AD289" s="30">
        <v>18000</v>
      </c>
      <c r="AE289" s="30">
        <v>18000</v>
      </c>
      <c r="AF289" s="30">
        <v>18000</v>
      </c>
    </row>
    <row r="290" spans="1:32" x14ac:dyDescent="0.45">
      <c r="A290" s="29" t="s">
        <v>1252</v>
      </c>
      <c r="B290" s="29" t="s">
        <v>1253</v>
      </c>
      <c r="C290" s="29" t="s">
        <v>3211</v>
      </c>
      <c r="D290" s="29" t="s">
        <v>3212</v>
      </c>
      <c r="E290" s="29" t="s">
        <v>3213</v>
      </c>
      <c r="F290" s="29" t="s">
        <v>982</v>
      </c>
      <c r="G290" s="29" t="s">
        <v>3233</v>
      </c>
      <c r="H290" s="29" t="s">
        <v>3234</v>
      </c>
      <c r="I290" s="29" t="s">
        <v>3242</v>
      </c>
      <c r="J290" s="29" t="s">
        <v>3243</v>
      </c>
      <c r="K290" s="29" t="s">
        <v>3244</v>
      </c>
      <c r="L290" s="29" t="s">
        <v>3104</v>
      </c>
      <c r="M290" s="29" t="s">
        <v>3245</v>
      </c>
      <c r="N290" s="29" t="s">
        <v>3246</v>
      </c>
      <c r="O290" s="29" t="s">
        <v>3247</v>
      </c>
      <c r="P290" s="29" t="s">
        <v>3248</v>
      </c>
      <c r="Q290" s="29" t="s">
        <v>3209</v>
      </c>
      <c r="R290" s="29" t="s">
        <v>3210</v>
      </c>
      <c r="S290" s="29" t="s">
        <v>3098</v>
      </c>
      <c r="T290" s="29"/>
      <c r="U290" s="30">
        <v>8000</v>
      </c>
      <c r="V290" s="30">
        <v>8000</v>
      </c>
      <c r="W290" s="30">
        <v>8000</v>
      </c>
      <c r="X290" s="30">
        <v>8000</v>
      </c>
      <c r="Y290" s="30">
        <v>8000</v>
      </c>
      <c r="Z290" s="30">
        <v>8000</v>
      </c>
      <c r="AA290" s="30">
        <v>8000</v>
      </c>
      <c r="AB290" s="30">
        <v>8000</v>
      </c>
      <c r="AC290" s="30">
        <v>8000</v>
      </c>
      <c r="AD290" s="30">
        <v>8000</v>
      </c>
      <c r="AE290" s="30">
        <v>8000</v>
      </c>
      <c r="AF290" s="30">
        <v>8000</v>
      </c>
    </row>
    <row r="291" spans="1:32" x14ac:dyDescent="0.45">
      <c r="A291" s="29" t="s">
        <v>1252</v>
      </c>
      <c r="B291" s="29" t="s">
        <v>1253</v>
      </c>
      <c r="C291" s="29" t="s">
        <v>3211</v>
      </c>
      <c r="D291" s="29" t="s">
        <v>3212</v>
      </c>
      <c r="E291" s="29" t="s">
        <v>3213</v>
      </c>
      <c r="F291" s="29" t="s">
        <v>982</v>
      </c>
      <c r="G291" s="29" t="s">
        <v>3233</v>
      </c>
      <c r="H291" s="29" t="s">
        <v>3234</v>
      </c>
      <c r="I291" s="29" t="s">
        <v>3242</v>
      </c>
      <c r="J291" s="29" t="s">
        <v>3243</v>
      </c>
      <c r="K291" s="29" t="s">
        <v>3244</v>
      </c>
      <c r="L291" s="29" t="s">
        <v>3104</v>
      </c>
      <c r="M291" s="29" t="s">
        <v>3245</v>
      </c>
      <c r="N291" s="29" t="s">
        <v>3246</v>
      </c>
      <c r="O291" s="29" t="s">
        <v>3440</v>
      </c>
      <c r="P291" s="29" t="s">
        <v>3441</v>
      </c>
      <c r="Q291" s="29" t="s">
        <v>3209</v>
      </c>
      <c r="R291" s="29" t="s">
        <v>3210</v>
      </c>
      <c r="S291" s="29" t="s">
        <v>3098</v>
      </c>
      <c r="T291" s="29"/>
      <c r="U291" s="30">
        <v>4800</v>
      </c>
      <c r="V291" s="30">
        <v>4800</v>
      </c>
      <c r="W291" s="30">
        <v>4800</v>
      </c>
      <c r="X291" s="30">
        <v>4800</v>
      </c>
      <c r="Y291" s="30">
        <v>4800</v>
      </c>
      <c r="Z291" s="30">
        <v>4800</v>
      </c>
      <c r="AA291" s="30">
        <v>4800</v>
      </c>
      <c r="AB291" s="30">
        <v>4800</v>
      </c>
      <c r="AC291" s="30">
        <v>4800</v>
      </c>
      <c r="AD291" s="30">
        <v>4800</v>
      </c>
      <c r="AE291" s="30">
        <v>4800</v>
      </c>
      <c r="AF291" s="30">
        <v>4800</v>
      </c>
    </row>
    <row r="292" spans="1:32" x14ac:dyDescent="0.45">
      <c r="A292" s="29" t="s">
        <v>1252</v>
      </c>
      <c r="B292" s="29" t="s">
        <v>1253</v>
      </c>
      <c r="C292" s="29" t="s">
        <v>3211</v>
      </c>
      <c r="D292" s="29" t="s">
        <v>3212</v>
      </c>
      <c r="E292" s="29" t="s">
        <v>3213</v>
      </c>
      <c r="F292" s="29" t="s">
        <v>982</v>
      </c>
      <c r="G292" s="29" t="s">
        <v>3233</v>
      </c>
      <c r="H292" s="29" t="s">
        <v>3234</v>
      </c>
      <c r="I292" s="29" t="s">
        <v>3242</v>
      </c>
      <c r="J292" s="29" t="s">
        <v>3243</v>
      </c>
      <c r="K292" s="29" t="s">
        <v>3244</v>
      </c>
      <c r="L292" s="29" t="s">
        <v>3104</v>
      </c>
      <c r="M292" s="29" t="s">
        <v>3245</v>
      </c>
      <c r="N292" s="29" t="s">
        <v>3246</v>
      </c>
      <c r="O292" s="29" t="s">
        <v>3250</v>
      </c>
      <c r="P292" s="29" t="s">
        <v>3251</v>
      </c>
      <c r="Q292" s="29" t="s">
        <v>3209</v>
      </c>
      <c r="R292" s="29" t="s">
        <v>3210</v>
      </c>
      <c r="S292" s="29" t="s">
        <v>3098</v>
      </c>
      <c r="T292" s="29"/>
      <c r="U292" s="30">
        <v>10000</v>
      </c>
      <c r="V292" s="30">
        <v>10000</v>
      </c>
      <c r="W292" s="30">
        <v>10000</v>
      </c>
      <c r="X292" s="30">
        <v>10000</v>
      </c>
      <c r="Y292" s="30">
        <v>10000</v>
      </c>
      <c r="Z292" s="30">
        <v>10000</v>
      </c>
      <c r="AA292" s="30">
        <v>10000</v>
      </c>
      <c r="AB292" s="30">
        <v>10000</v>
      </c>
      <c r="AC292" s="30">
        <v>10000</v>
      </c>
      <c r="AD292" s="30">
        <v>10000</v>
      </c>
      <c r="AE292" s="30">
        <v>10000</v>
      </c>
      <c r="AF292" s="30">
        <v>10000</v>
      </c>
    </row>
    <row r="293" spans="1:32" x14ac:dyDescent="0.45">
      <c r="A293" s="29" t="s">
        <v>1252</v>
      </c>
      <c r="B293" s="29" t="s">
        <v>1253</v>
      </c>
      <c r="C293" s="29" t="s">
        <v>3211</v>
      </c>
      <c r="D293" s="29" t="s">
        <v>3212</v>
      </c>
      <c r="E293" s="29" t="s">
        <v>3213</v>
      </c>
      <c r="F293" s="29" t="s">
        <v>982</v>
      </c>
      <c r="G293" s="29" t="s">
        <v>3233</v>
      </c>
      <c r="H293" s="29" t="s">
        <v>3234</v>
      </c>
      <c r="I293" s="29" t="s">
        <v>3242</v>
      </c>
      <c r="J293" s="29" t="s">
        <v>3243</v>
      </c>
      <c r="K293" s="29" t="s">
        <v>3258</v>
      </c>
      <c r="L293" s="29" t="s">
        <v>3105</v>
      </c>
      <c r="M293" s="29" t="s">
        <v>3259</v>
      </c>
      <c r="N293" s="29" t="s">
        <v>3105</v>
      </c>
      <c r="O293" s="29" t="s">
        <v>3260</v>
      </c>
      <c r="P293" s="29" t="s">
        <v>3261</v>
      </c>
      <c r="Q293" s="29" t="s">
        <v>3209</v>
      </c>
      <c r="R293" s="29" t="s">
        <v>3210</v>
      </c>
      <c r="S293" s="29" t="s">
        <v>3098</v>
      </c>
      <c r="T293" s="29"/>
      <c r="U293" s="30">
        <v>3000</v>
      </c>
      <c r="V293" s="30">
        <v>3000</v>
      </c>
      <c r="W293" s="30">
        <v>3000</v>
      </c>
      <c r="X293" s="30">
        <v>3000</v>
      </c>
      <c r="Y293" s="30">
        <v>3000</v>
      </c>
      <c r="Z293" s="30">
        <v>3000</v>
      </c>
      <c r="AA293" s="30">
        <v>3000</v>
      </c>
      <c r="AB293" s="30">
        <v>3000</v>
      </c>
      <c r="AC293" s="30">
        <v>3000</v>
      </c>
      <c r="AD293" s="30">
        <v>3000</v>
      </c>
      <c r="AE293" s="30">
        <v>3000</v>
      </c>
      <c r="AF293" s="30">
        <v>3000</v>
      </c>
    </row>
    <row r="294" spans="1:32" x14ac:dyDescent="0.45">
      <c r="A294" s="29" t="s">
        <v>1252</v>
      </c>
      <c r="B294" s="29" t="s">
        <v>1253</v>
      </c>
      <c r="C294" s="29" t="s">
        <v>3211</v>
      </c>
      <c r="D294" s="29" t="s">
        <v>3212</v>
      </c>
      <c r="E294" s="29" t="s">
        <v>3213</v>
      </c>
      <c r="F294" s="29" t="s">
        <v>982</v>
      </c>
      <c r="G294" s="29" t="s">
        <v>3233</v>
      </c>
      <c r="H294" s="29" t="s">
        <v>3234</v>
      </c>
      <c r="I294" s="29" t="s">
        <v>3262</v>
      </c>
      <c r="J294" s="29" t="s">
        <v>3263</v>
      </c>
      <c r="K294" s="29" t="s">
        <v>3264</v>
      </c>
      <c r="L294" s="29" t="s">
        <v>3103</v>
      </c>
      <c r="M294" s="29" t="s">
        <v>3265</v>
      </c>
      <c r="N294" s="29" t="s">
        <v>3266</v>
      </c>
      <c r="O294" s="29" t="s">
        <v>3267</v>
      </c>
      <c r="P294" s="29" t="s">
        <v>3268</v>
      </c>
      <c r="Q294" s="29" t="s">
        <v>3209</v>
      </c>
      <c r="R294" s="29" t="s">
        <v>3210</v>
      </c>
      <c r="S294" s="29" t="s">
        <v>3098</v>
      </c>
      <c r="T294" s="29"/>
      <c r="U294" s="30">
        <v>36500</v>
      </c>
      <c r="V294" s="30">
        <v>36500</v>
      </c>
      <c r="W294" s="30">
        <v>36500</v>
      </c>
      <c r="X294" s="30">
        <v>36500</v>
      </c>
      <c r="Y294" s="30">
        <v>36500</v>
      </c>
      <c r="Z294" s="30">
        <v>36500</v>
      </c>
      <c r="AA294" s="30">
        <v>36500</v>
      </c>
      <c r="AB294" s="30">
        <v>36500</v>
      </c>
      <c r="AC294" s="30">
        <v>36500</v>
      </c>
      <c r="AD294" s="30">
        <v>36500</v>
      </c>
      <c r="AE294" s="30">
        <v>36500</v>
      </c>
      <c r="AF294" s="30">
        <v>36500</v>
      </c>
    </row>
    <row r="295" spans="1:32" x14ac:dyDescent="0.45">
      <c r="A295" s="29" t="s">
        <v>1252</v>
      </c>
      <c r="B295" s="29" t="s">
        <v>1253</v>
      </c>
      <c r="C295" s="29" t="s">
        <v>3211</v>
      </c>
      <c r="D295" s="29" t="s">
        <v>3212</v>
      </c>
      <c r="E295" s="29" t="s">
        <v>3213</v>
      </c>
      <c r="F295" s="29" t="s">
        <v>982</v>
      </c>
      <c r="G295" s="29" t="s">
        <v>3233</v>
      </c>
      <c r="H295" s="29" t="s">
        <v>3234</v>
      </c>
      <c r="I295" s="29" t="s">
        <v>3262</v>
      </c>
      <c r="J295" s="29" t="s">
        <v>3263</v>
      </c>
      <c r="K295" s="29" t="s">
        <v>3264</v>
      </c>
      <c r="L295" s="29" t="s">
        <v>3103</v>
      </c>
      <c r="M295" s="29" t="s">
        <v>3265</v>
      </c>
      <c r="N295" s="29" t="s">
        <v>3266</v>
      </c>
      <c r="O295" s="29" t="s">
        <v>3269</v>
      </c>
      <c r="P295" s="29" t="s">
        <v>3270</v>
      </c>
      <c r="Q295" s="29" t="s">
        <v>3209</v>
      </c>
      <c r="R295" s="29" t="s">
        <v>3210</v>
      </c>
      <c r="S295" s="29" t="s">
        <v>3098</v>
      </c>
      <c r="T295" s="29"/>
      <c r="U295" s="30">
        <v>5745</v>
      </c>
      <c r="V295" s="30">
        <v>5814</v>
      </c>
      <c r="W295" s="30">
        <v>5718</v>
      </c>
      <c r="X295" s="30">
        <v>7619</v>
      </c>
      <c r="Y295" s="30">
        <v>5658</v>
      </c>
      <c r="Z295" s="30">
        <v>6225</v>
      </c>
      <c r="AA295" s="30">
        <v>6810</v>
      </c>
      <c r="AB295" s="30">
        <v>4409</v>
      </c>
      <c r="AC295" s="30">
        <v>6468</v>
      </c>
      <c r="AD295" s="30">
        <v>5240</v>
      </c>
      <c r="AE295" s="30">
        <v>5397</v>
      </c>
      <c r="AF295" s="30">
        <v>7378</v>
      </c>
    </row>
    <row r="296" spans="1:32" x14ac:dyDescent="0.45">
      <c r="A296" s="29" t="s">
        <v>1252</v>
      </c>
      <c r="B296" s="29" t="s">
        <v>1253</v>
      </c>
      <c r="C296" s="29" t="s">
        <v>3211</v>
      </c>
      <c r="D296" s="29" t="s">
        <v>3212</v>
      </c>
      <c r="E296" s="29" t="s">
        <v>3213</v>
      </c>
      <c r="F296" s="29" t="s">
        <v>982</v>
      </c>
      <c r="G296" s="29" t="s">
        <v>3233</v>
      </c>
      <c r="H296" s="29" t="s">
        <v>3234</v>
      </c>
      <c r="I296" s="29" t="s">
        <v>3262</v>
      </c>
      <c r="J296" s="29" t="s">
        <v>3263</v>
      </c>
      <c r="K296" s="29" t="s">
        <v>3264</v>
      </c>
      <c r="L296" s="29" t="s">
        <v>3103</v>
      </c>
      <c r="M296" s="29" t="s">
        <v>3265</v>
      </c>
      <c r="N296" s="29" t="s">
        <v>3266</v>
      </c>
      <c r="O296" s="29" t="s">
        <v>3271</v>
      </c>
      <c r="P296" s="29" t="s">
        <v>3272</v>
      </c>
      <c r="Q296" s="29" t="s">
        <v>3209</v>
      </c>
      <c r="R296" s="29" t="s">
        <v>3210</v>
      </c>
      <c r="S296" s="29" t="s">
        <v>3098</v>
      </c>
      <c r="T296" s="29"/>
      <c r="U296" s="30">
        <v>14135</v>
      </c>
      <c r="V296" s="30">
        <v>10685</v>
      </c>
      <c r="W296" s="30">
        <v>10446</v>
      </c>
      <c r="X296" s="30">
        <v>12948</v>
      </c>
      <c r="Y296" s="30">
        <v>11685</v>
      </c>
      <c r="Z296" s="30">
        <v>15476</v>
      </c>
      <c r="AA296" s="30">
        <v>10740</v>
      </c>
      <c r="AB296" s="30">
        <v>8462</v>
      </c>
      <c r="AC296" s="30">
        <v>10620</v>
      </c>
      <c r="AD296" s="30">
        <v>11888</v>
      </c>
      <c r="AE296" s="30">
        <v>7924</v>
      </c>
      <c r="AF296" s="30">
        <v>9163</v>
      </c>
    </row>
    <row r="297" spans="1:32" x14ac:dyDescent="0.45">
      <c r="A297" s="29" t="s">
        <v>1252</v>
      </c>
      <c r="B297" s="29" t="s">
        <v>1253</v>
      </c>
      <c r="C297" s="29" t="s">
        <v>3211</v>
      </c>
      <c r="D297" s="29" t="s">
        <v>3212</v>
      </c>
      <c r="E297" s="29" t="s">
        <v>3213</v>
      </c>
      <c r="F297" s="29" t="s">
        <v>982</v>
      </c>
      <c r="G297" s="29" t="s">
        <v>3233</v>
      </c>
      <c r="H297" s="29" t="s">
        <v>3234</v>
      </c>
      <c r="I297" s="29" t="s">
        <v>3262</v>
      </c>
      <c r="J297" s="29" t="s">
        <v>3263</v>
      </c>
      <c r="K297" s="29" t="s">
        <v>3264</v>
      </c>
      <c r="L297" s="29" t="s">
        <v>3103</v>
      </c>
      <c r="M297" s="29" t="s">
        <v>3265</v>
      </c>
      <c r="N297" s="29" t="s">
        <v>3266</v>
      </c>
      <c r="O297" s="29" t="s">
        <v>3273</v>
      </c>
      <c r="P297" s="29" t="s">
        <v>3274</v>
      </c>
      <c r="Q297" s="29" t="s">
        <v>3209</v>
      </c>
      <c r="R297" s="29" t="s">
        <v>3210</v>
      </c>
      <c r="S297" s="29" t="s">
        <v>3098</v>
      </c>
      <c r="T297" s="29"/>
      <c r="U297" s="30">
        <v>2457</v>
      </c>
      <c r="V297" s="30">
        <v>2067</v>
      </c>
      <c r="W297" s="30">
        <v>2496</v>
      </c>
      <c r="X297" s="30">
        <v>2613</v>
      </c>
      <c r="Y297" s="30">
        <v>2106</v>
      </c>
      <c r="Z297" s="30">
        <v>2145</v>
      </c>
      <c r="AA297" s="30">
        <v>2223</v>
      </c>
      <c r="AB297" s="30">
        <v>1833</v>
      </c>
      <c r="AC297" s="30">
        <v>3042</v>
      </c>
      <c r="AD297" s="30">
        <v>2067</v>
      </c>
      <c r="AE297" s="30">
        <v>1716</v>
      </c>
      <c r="AF297" s="30">
        <v>2652</v>
      </c>
    </row>
    <row r="298" spans="1:32" x14ac:dyDescent="0.45">
      <c r="A298" s="29" t="s">
        <v>1252</v>
      </c>
      <c r="B298" s="29" t="s">
        <v>1253</v>
      </c>
      <c r="C298" s="29" t="s">
        <v>3211</v>
      </c>
      <c r="D298" s="29" t="s">
        <v>3212</v>
      </c>
      <c r="E298" s="29" t="s">
        <v>3213</v>
      </c>
      <c r="F298" s="29" t="s">
        <v>982</v>
      </c>
      <c r="G298" s="29" t="s">
        <v>3233</v>
      </c>
      <c r="H298" s="29" t="s">
        <v>3234</v>
      </c>
      <c r="I298" s="29" t="s">
        <v>3262</v>
      </c>
      <c r="J298" s="29" t="s">
        <v>3263</v>
      </c>
      <c r="K298" s="29" t="s">
        <v>3264</v>
      </c>
      <c r="L298" s="29" t="s">
        <v>3103</v>
      </c>
      <c r="M298" s="29" t="s">
        <v>3265</v>
      </c>
      <c r="N298" s="29" t="s">
        <v>3266</v>
      </c>
      <c r="O298" s="29" t="s">
        <v>3372</v>
      </c>
      <c r="P298" s="29" t="s">
        <v>3373</v>
      </c>
      <c r="Q298" s="29" t="s">
        <v>3209</v>
      </c>
      <c r="R298" s="29" t="s">
        <v>3210</v>
      </c>
      <c r="S298" s="29" t="s">
        <v>3098</v>
      </c>
      <c r="T298" s="29"/>
      <c r="U298" s="30">
        <v>985</v>
      </c>
      <c r="V298" s="30">
        <v>1869</v>
      </c>
      <c r="W298" s="30">
        <v>1449</v>
      </c>
      <c r="X298" s="30">
        <v>666</v>
      </c>
      <c r="Y298" s="30">
        <v>608</v>
      </c>
      <c r="Z298" s="30">
        <v>565</v>
      </c>
      <c r="AA298" s="30">
        <v>1725</v>
      </c>
      <c r="AB298" s="30">
        <v>1029</v>
      </c>
      <c r="AC298" s="30">
        <v>854</v>
      </c>
      <c r="AD298" s="30">
        <v>478</v>
      </c>
      <c r="AE298" s="30">
        <v>956</v>
      </c>
      <c r="AF298" s="30">
        <v>1100</v>
      </c>
    </row>
    <row r="299" spans="1:32" x14ac:dyDescent="0.45">
      <c r="A299" s="29" t="s">
        <v>1252</v>
      </c>
      <c r="B299" s="29" t="s">
        <v>1253</v>
      </c>
      <c r="C299" s="29" t="s">
        <v>3211</v>
      </c>
      <c r="D299" s="29" t="s">
        <v>3212</v>
      </c>
      <c r="E299" s="29" t="s">
        <v>3213</v>
      </c>
      <c r="F299" s="29" t="s">
        <v>982</v>
      </c>
      <c r="G299" s="29" t="s">
        <v>3233</v>
      </c>
      <c r="H299" s="29" t="s">
        <v>3234</v>
      </c>
      <c r="I299" s="29" t="s">
        <v>3262</v>
      </c>
      <c r="J299" s="29" t="s">
        <v>3263</v>
      </c>
      <c r="K299" s="29" t="s">
        <v>3264</v>
      </c>
      <c r="L299" s="29" t="s">
        <v>3103</v>
      </c>
      <c r="M299" s="29" t="s">
        <v>3326</v>
      </c>
      <c r="N299" s="29" t="s">
        <v>3327</v>
      </c>
      <c r="O299" s="29" t="s">
        <v>3527</v>
      </c>
      <c r="P299" s="29" t="s">
        <v>3528</v>
      </c>
      <c r="Q299" s="29" t="s">
        <v>3209</v>
      </c>
      <c r="R299" s="29" t="s">
        <v>3210</v>
      </c>
      <c r="S299" s="29" t="s">
        <v>3098</v>
      </c>
      <c r="T299" s="29"/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899</v>
      </c>
      <c r="AC299" s="30">
        <v>0</v>
      </c>
      <c r="AD299" s="30">
        <v>58</v>
      </c>
      <c r="AE299" s="30">
        <v>0</v>
      </c>
      <c r="AF299" s="30">
        <v>0</v>
      </c>
    </row>
    <row r="300" spans="1:32" x14ac:dyDescent="0.45">
      <c r="A300" s="29" t="s">
        <v>1252</v>
      </c>
      <c r="B300" s="29" t="s">
        <v>1253</v>
      </c>
      <c r="C300" s="29" t="s">
        <v>3211</v>
      </c>
      <c r="D300" s="29" t="s">
        <v>3212</v>
      </c>
      <c r="E300" s="29" t="s">
        <v>3213</v>
      </c>
      <c r="F300" s="29" t="s">
        <v>982</v>
      </c>
      <c r="G300" s="29" t="s">
        <v>3233</v>
      </c>
      <c r="H300" s="29" t="s">
        <v>3234</v>
      </c>
      <c r="I300" s="29" t="s">
        <v>3262</v>
      </c>
      <c r="J300" s="29" t="s">
        <v>3263</v>
      </c>
      <c r="K300" s="29" t="s">
        <v>3264</v>
      </c>
      <c r="L300" s="29" t="s">
        <v>3103</v>
      </c>
      <c r="M300" s="29" t="s">
        <v>3326</v>
      </c>
      <c r="N300" s="29" t="s">
        <v>3327</v>
      </c>
      <c r="O300" s="29" t="s">
        <v>3328</v>
      </c>
      <c r="P300" s="29" t="s">
        <v>3329</v>
      </c>
      <c r="Q300" s="29" t="s">
        <v>3209</v>
      </c>
      <c r="R300" s="29" t="s">
        <v>3210</v>
      </c>
      <c r="S300" s="29" t="s">
        <v>3098</v>
      </c>
      <c r="T300" s="29"/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30">
        <v>0</v>
      </c>
    </row>
    <row r="301" spans="1:32" x14ac:dyDescent="0.45">
      <c r="A301" s="29" t="s">
        <v>1252</v>
      </c>
      <c r="B301" s="29" t="s">
        <v>1253</v>
      </c>
      <c r="C301" s="29" t="s">
        <v>3211</v>
      </c>
      <c r="D301" s="29" t="s">
        <v>3212</v>
      </c>
      <c r="E301" s="29" t="s">
        <v>3213</v>
      </c>
      <c r="F301" s="29" t="s">
        <v>982</v>
      </c>
      <c r="G301" s="29" t="s">
        <v>3233</v>
      </c>
      <c r="H301" s="29" t="s">
        <v>3234</v>
      </c>
      <c r="I301" s="29" t="s">
        <v>3262</v>
      </c>
      <c r="J301" s="29" t="s">
        <v>3263</v>
      </c>
      <c r="K301" s="29" t="s">
        <v>3264</v>
      </c>
      <c r="L301" s="29" t="s">
        <v>3103</v>
      </c>
      <c r="M301" s="29" t="s">
        <v>3326</v>
      </c>
      <c r="N301" s="29" t="s">
        <v>3327</v>
      </c>
      <c r="O301" s="29" t="s">
        <v>3330</v>
      </c>
      <c r="P301" s="29" t="s">
        <v>3331</v>
      </c>
      <c r="Q301" s="29" t="s">
        <v>3209</v>
      </c>
      <c r="R301" s="29" t="s">
        <v>3210</v>
      </c>
      <c r="S301" s="29" t="s">
        <v>3098</v>
      </c>
      <c r="T301" s="29"/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30">
        <v>0</v>
      </c>
    </row>
    <row r="302" spans="1:32" x14ac:dyDescent="0.45">
      <c r="A302" s="29" t="s">
        <v>1252</v>
      </c>
      <c r="B302" s="29" t="s">
        <v>1253</v>
      </c>
      <c r="C302" s="29" t="s">
        <v>3211</v>
      </c>
      <c r="D302" s="29" t="s">
        <v>3212</v>
      </c>
      <c r="E302" s="29" t="s">
        <v>3213</v>
      </c>
      <c r="F302" s="29" t="s">
        <v>982</v>
      </c>
      <c r="G302" s="29" t="s">
        <v>3233</v>
      </c>
      <c r="H302" s="29" t="s">
        <v>3234</v>
      </c>
      <c r="I302" s="29" t="s">
        <v>3262</v>
      </c>
      <c r="J302" s="29" t="s">
        <v>3263</v>
      </c>
      <c r="K302" s="29" t="s">
        <v>3264</v>
      </c>
      <c r="L302" s="29" t="s">
        <v>3103</v>
      </c>
      <c r="M302" s="29" t="s">
        <v>3326</v>
      </c>
      <c r="N302" s="29" t="s">
        <v>3327</v>
      </c>
      <c r="O302" s="29" t="s">
        <v>3332</v>
      </c>
      <c r="P302" s="29" t="s">
        <v>3333</v>
      </c>
      <c r="Q302" s="29" t="s">
        <v>3209</v>
      </c>
      <c r="R302" s="29" t="s">
        <v>3210</v>
      </c>
      <c r="S302" s="29" t="s">
        <v>3098</v>
      </c>
      <c r="T302" s="29"/>
      <c r="U302" s="30">
        <v>11000</v>
      </c>
      <c r="V302" s="30">
        <v>11000</v>
      </c>
      <c r="W302" s="30">
        <v>11000</v>
      </c>
      <c r="X302" s="30">
        <v>11000</v>
      </c>
      <c r="Y302" s="30">
        <v>11000</v>
      </c>
      <c r="Z302" s="30">
        <v>11000</v>
      </c>
      <c r="AA302" s="30">
        <v>11000</v>
      </c>
      <c r="AB302" s="30">
        <v>11000</v>
      </c>
      <c r="AC302" s="30">
        <v>11000</v>
      </c>
      <c r="AD302" s="30">
        <v>11000</v>
      </c>
      <c r="AE302" s="30">
        <v>11000</v>
      </c>
      <c r="AF302" s="30">
        <v>11000</v>
      </c>
    </row>
    <row r="303" spans="1:32" x14ac:dyDescent="0.45">
      <c r="A303" s="29" t="s">
        <v>1252</v>
      </c>
      <c r="B303" s="29" t="s">
        <v>1253</v>
      </c>
      <c r="C303" s="29" t="s">
        <v>3211</v>
      </c>
      <c r="D303" s="29" t="s">
        <v>3212</v>
      </c>
      <c r="E303" s="29" t="s">
        <v>3213</v>
      </c>
      <c r="F303" s="29" t="s">
        <v>982</v>
      </c>
      <c r="G303" s="29" t="s">
        <v>3233</v>
      </c>
      <c r="H303" s="29" t="s">
        <v>3234</v>
      </c>
      <c r="I303" s="29" t="s">
        <v>3275</v>
      </c>
      <c r="J303" s="29" t="s">
        <v>3276</v>
      </c>
      <c r="K303" s="29" t="s">
        <v>3277</v>
      </c>
      <c r="L303" s="29" t="s">
        <v>3100</v>
      </c>
      <c r="M303" s="29" t="s">
        <v>3278</v>
      </c>
      <c r="N303" s="29" t="s">
        <v>3279</v>
      </c>
      <c r="O303" s="29" t="s">
        <v>3280</v>
      </c>
      <c r="P303" s="29" t="s">
        <v>3281</v>
      </c>
      <c r="Q303" s="29" t="s">
        <v>3209</v>
      </c>
      <c r="R303" s="29" t="s">
        <v>3210</v>
      </c>
      <c r="S303" s="29" t="s">
        <v>3098</v>
      </c>
      <c r="T303" s="29"/>
      <c r="U303" s="30">
        <v>77790</v>
      </c>
      <c r="V303" s="30">
        <v>101500</v>
      </c>
      <c r="W303" s="30">
        <v>101500</v>
      </c>
      <c r="X303" s="30">
        <v>101500</v>
      </c>
      <c r="Y303" s="30">
        <v>101500</v>
      </c>
      <c r="Z303" s="30">
        <v>101500</v>
      </c>
      <c r="AA303" s="30">
        <v>101500</v>
      </c>
      <c r="AB303" s="30">
        <v>101500</v>
      </c>
      <c r="AC303" s="30">
        <v>101500</v>
      </c>
      <c r="AD303" s="30">
        <v>101500</v>
      </c>
      <c r="AE303" s="30">
        <v>101500</v>
      </c>
      <c r="AF303" s="30">
        <v>101500</v>
      </c>
    </row>
    <row r="304" spans="1:32" x14ac:dyDescent="0.45">
      <c r="A304" s="29" t="s">
        <v>1252</v>
      </c>
      <c r="B304" s="29" t="s">
        <v>1253</v>
      </c>
      <c r="C304" s="29" t="s">
        <v>3211</v>
      </c>
      <c r="D304" s="29" t="s">
        <v>3212</v>
      </c>
      <c r="E304" s="29" t="s">
        <v>3213</v>
      </c>
      <c r="F304" s="29" t="s">
        <v>982</v>
      </c>
      <c r="G304" s="29" t="s">
        <v>3233</v>
      </c>
      <c r="H304" s="29" t="s">
        <v>3234</v>
      </c>
      <c r="I304" s="29" t="s">
        <v>3275</v>
      </c>
      <c r="J304" s="29" t="s">
        <v>3276</v>
      </c>
      <c r="K304" s="29" t="s">
        <v>3277</v>
      </c>
      <c r="L304" s="29" t="s">
        <v>3100</v>
      </c>
      <c r="M304" s="29" t="s">
        <v>3312</v>
      </c>
      <c r="N304" s="29" t="s">
        <v>3313</v>
      </c>
      <c r="O304" s="29" t="s">
        <v>3314</v>
      </c>
      <c r="P304" s="29" t="s">
        <v>3315</v>
      </c>
      <c r="Q304" s="29" t="s">
        <v>3209</v>
      </c>
      <c r="R304" s="29" t="s">
        <v>3210</v>
      </c>
      <c r="S304" s="29" t="s">
        <v>3098</v>
      </c>
      <c r="T304" s="29"/>
      <c r="U304" s="30">
        <v>24000</v>
      </c>
      <c r="V304" s="30">
        <v>24000</v>
      </c>
      <c r="W304" s="30">
        <v>24000</v>
      </c>
      <c r="X304" s="30">
        <v>24000</v>
      </c>
      <c r="Y304" s="30">
        <v>24000</v>
      </c>
      <c r="Z304" s="30">
        <v>24000</v>
      </c>
      <c r="AA304" s="30">
        <v>24000</v>
      </c>
      <c r="AB304" s="30">
        <v>24000</v>
      </c>
      <c r="AC304" s="30">
        <v>24000</v>
      </c>
      <c r="AD304" s="30">
        <v>24000</v>
      </c>
      <c r="AE304" s="30">
        <v>24000</v>
      </c>
      <c r="AF304" s="30">
        <v>24000</v>
      </c>
    </row>
    <row r="305" spans="1:32" x14ac:dyDescent="0.45">
      <c r="A305" s="29" t="s">
        <v>1252</v>
      </c>
      <c r="B305" s="29" t="s">
        <v>1253</v>
      </c>
      <c r="C305" s="29" t="s">
        <v>3211</v>
      </c>
      <c r="D305" s="29" t="s">
        <v>3212</v>
      </c>
      <c r="E305" s="29" t="s">
        <v>3213</v>
      </c>
      <c r="F305" s="29" t="s">
        <v>982</v>
      </c>
      <c r="G305" s="29" t="s">
        <v>3233</v>
      </c>
      <c r="H305" s="29" t="s">
        <v>3234</v>
      </c>
      <c r="I305" s="29" t="s">
        <v>3275</v>
      </c>
      <c r="J305" s="29" t="s">
        <v>3276</v>
      </c>
      <c r="K305" s="29" t="s">
        <v>3282</v>
      </c>
      <c r="L305" s="29" t="s">
        <v>3112</v>
      </c>
      <c r="M305" s="29" t="s">
        <v>3283</v>
      </c>
      <c r="N305" s="29" t="s">
        <v>3284</v>
      </c>
      <c r="O305" s="29" t="s">
        <v>3529</v>
      </c>
      <c r="P305" s="29" t="s">
        <v>3530</v>
      </c>
      <c r="Q305" s="29" t="s">
        <v>3209</v>
      </c>
      <c r="R305" s="29" t="s">
        <v>3210</v>
      </c>
      <c r="S305" s="29" t="s">
        <v>3098</v>
      </c>
      <c r="T305" s="29"/>
      <c r="U305" s="30">
        <v>285600</v>
      </c>
      <c r="V305" s="30">
        <v>285600</v>
      </c>
      <c r="W305" s="30">
        <v>285600</v>
      </c>
      <c r="X305" s="30">
        <v>285600</v>
      </c>
      <c r="Y305" s="30">
        <v>285600</v>
      </c>
      <c r="Z305" s="30">
        <v>285600</v>
      </c>
      <c r="AA305" s="30">
        <v>285600</v>
      </c>
      <c r="AB305" s="30">
        <v>285600</v>
      </c>
      <c r="AC305" s="30">
        <v>285600</v>
      </c>
      <c r="AD305" s="30">
        <v>285600</v>
      </c>
      <c r="AE305" s="30">
        <v>285600</v>
      </c>
      <c r="AF305" s="30">
        <v>283975</v>
      </c>
    </row>
    <row r="306" spans="1:32" x14ac:dyDescent="0.45">
      <c r="A306" s="29" t="s">
        <v>1252</v>
      </c>
      <c r="B306" s="29" t="s">
        <v>1253</v>
      </c>
      <c r="C306" s="29" t="s">
        <v>3211</v>
      </c>
      <c r="D306" s="29" t="s">
        <v>3212</v>
      </c>
      <c r="E306" s="29" t="s">
        <v>3213</v>
      </c>
      <c r="F306" s="29" t="s">
        <v>982</v>
      </c>
      <c r="G306" s="29" t="s">
        <v>3233</v>
      </c>
      <c r="H306" s="29" t="s">
        <v>3234</v>
      </c>
      <c r="I306" s="29" t="s">
        <v>3275</v>
      </c>
      <c r="J306" s="29" t="s">
        <v>3276</v>
      </c>
      <c r="K306" s="29" t="s">
        <v>3282</v>
      </c>
      <c r="L306" s="29" t="s">
        <v>3112</v>
      </c>
      <c r="M306" s="29" t="s">
        <v>3283</v>
      </c>
      <c r="N306" s="29" t="s">
        <v>3284</v>
      </c>
      <c r="O306" s="29" t="s">
        <v>3285</v>
      </c>
      <c r="P306" s="29" t="s">
        <v>3286</v>
      </c>
      <c r="Q306" s="29" t="s">
        <v>3209</v>
      </c>
      <c r="R306" s="29" t="s">
        <v>3210</v>
      </c>
      <c r="S306" s="29" t="s">
        <v>3098</v>
      </c>
      <c r="T306" s="29"/>
      <c r="U306" s="30">
        <v>20000</v>
      </c>
      <c r="V306" s="30">
        <v>20000</v>
      </c>
      <c r="W306" s="30">
        <v>20000</v>
      </c>
      <c r="X306" s="30">
        <v>20000</v>
      </c>
      <c r="Y306" s="30">
        <v>20000</v>
      </c>
      <c r="Z306" s="30">
        <v>20000</v>
      </c>
      <c r="AA306" s="30">
        <v>20000</v>
      </c>
      <c r="AB306" s="30">
        <v>20000</v>
      </c>
      <c r="AC306" s="30">
        <v>20000</v>
      </c>
      <c r="AD306" s="30">
        <v>20000</v>
      </c>
      <c r="AE306" s="30">
        <v>20000</v>
      </c>
      <c r="AF306" s="30">
        <v>20000</v>
      </c>
    </row>
    <row r="307" spans="1:32" x14ac:dyDescent="0.45">
      <c r="A307" s="29" t="s">
        <v>1252</v>
      </c>
      <c r="B307" s="29" t="s">
        <v>1253</v>
      </c>
      <c r="C307" s="29" t="s">
        <v>3211</v>
      </c>
      <c r="D307" s="29" t="s">
        <v>3212</v>
      </c>
      <c r="E307" s="29" t="s">
        <v>3213</v>
      </c>
      <c r="F307" s="29" t="s">
        <v>982</v>
      </c>
      <c r="G307" s="29" t="s">
        <v>3233</v>
      </c>
      <c r="H307" s="29" t="s">
        <v>3234</v>
      </c>
      <c r="I307" s="29" t="s">
        <v>3275</v>
      </c>
      <c r="J307" s="29" t="s">
        <v>3276</v>
      </c>
      <c r="K307" s="29" t="s">
        <v>3282</v>
      </c>
      <c r="L307" s="29" t="s">
        <v>3112</v>
      </c>
      <c r="M307" s="29" t="s">
        <v>3283</v>
      </c>
      <c r="N307" s="29" t="s">
        <v>3284</v>
      </c>
      <c r="O307" s="29" t="s">
        <v>3448</v>
      </c>
      <c r="P307" s="29" t="s">
        <v>3449</v>
      </c>
      <c r="Q307" s="29" t="s">
        <v>3209</v>
      </c>
      <c r="R307" s="29" t="s">
        <v>3210</v>
      </c>
      <c r="S307" s="29" t="s">
        <v>3098</v>
      </c>
      <c r="T307" s="29"/>
      <c r="U307" s="30">
        <v>79048</v>
      </c>
      <c r="V307" s="30">
        <v>65500</v>
      </c>
      <c r="W307" s="30">
        <v>65500</v>
      </c>
      <c r="X307" s="30">
        <v>65500</v>
      </c>
      <c r="Y307" s="30">
        <v>65500</v>
      </c>
      <c r="Z307" s="30">
        <v>65500</v>
      </c>
      <c r="AA307" s="30">
        <v>65500</v>
      </c>
      <c r="AB307" s="30">
        <v>65500</v>
      </c>
      <c r="AC307" s="30">
        <v>65500</v>
      </c>
      <c r="AD307" s="30">
        <v>65500</v>
      </c>
      <c r="AE307" s="30">
        <v>65500</v>
      </c>
      <c r="AF307" s="30">
        <v>65500</v>
      </c>
    </row>
    <row r="308" spans="1:32" x14ac:dyDescent="0.45">
      <c r="A308" s="29" t="s">
        <v>1252</v>
      </c>
      <c r="B308" s="29" t="s">
        <v>1253</v>
      </c>
      <c r="C308" s="29" t="s">
        <v>3211</v>
      </c>
      <c r="D308" s="29" t="s">
        <v>3212</v>
      </c>
      <c r="E308" s="29" t="s">
        <v>3213</v>
      </c>
      <c r="F308" s="29" t="s">
        <v>982</v>
      </c>
      <c r="G308" s="29" t="s">
        <v>3233</v>
      </c>
      <c r="H308" s="29" t="s">
        <v>3234</v>
      </c>
      <c r="I308" s="29" t="s">
        <v>3275</v>
      </c>
      <c r="J308" s="29" t="s">
        <v>3276</v>
      </c>
      <c r="K308" s="29" t="s">
        <v>3287</v>
      </c>
      <c r="L308" s="29" t="s">
        <v>3101</v>
      </c>
      <c r="M308" s="29" t="s">
        <v>3316</v>
      </c>
      <c r="N308" s="29" t="s">
        <v>3317</v>
      </c>
      <c r="O308" s="29" t="s">
        <v>3452</v>
      </c>
      <c r="P308" s="29" t="s">
        <v>3453</v>
      </c>
      <c r="Q308" s="29" t="s">
        <v>3209</v>
      </c>
      <c r="R308" s="29" t="s">
        <v>3210</v>
      </c>
      <c r="S308" s="29" t="s">
        <v>3098</v>
      </c>
      <c r="T308" s="29"/>
      <c r="U308" s="30">
        <v>387600</v>
      </c>
      <c r="V308" s="30">
        <v>387600</v>
      </c>
      <c r="W308" s="30">
        <v>387600</v>
      </c>
      <c r="X308" s="30">
        <v>387600</v>
      </c>
      <c r="Y308" s="30">
        <v>387600</v>
      </c>
      <c r="Z308" s="30">
        <v>387600</v>
      </c>
      <c r="AA308" s="30">
        <v>387600</v>
      </c>
      <c r="AB308" s="30">
        <v>387600</v>
      </c>
      <c r="AC308" s="30">
        <v>387600</v>
      </c>
      <c r="AD308" s="30">
        <v>387600</v>
      </c>
      <c r="AE308" s="30">
        <v>387600</v>
      </c>
      <c r="AF308" s="30">
        <v>387600</v>
      </c>
    </row>
    <row r="309" spans="1:32" x14ac:dyDescent="0.45">
      <c r="A309" s="29" t="s">
        <v>1252</v>
      </c>
      <c r="B309" s="29" t="s">
        <v>1253</v>
      </c>
      <c r="C309" s="29" t="s">
        <v>3211</v>
      </c>
      <c r="D309" s="29" t="s">
        <v>3212</v>
      </c>
      <c r="E309" s="29" t="s">
        <v>3213</v>
      </c>
      <c r="F309" s="29" t="s">
        <v>982</v>
      </c>
      <c r="G309" s="29" t="s">
        <v>3233</v>
      </c>
      <c r="H309" s="29" t="s">
        <v>3234</v>
      </c>
      <c r="I309" s="29" t="s">
        <v>3275</v>
      </c>
      <c r="J309" s="29" t="s">
        <v>3276</v>
      </c>
      <c r="K309" s="29" t="s">
        <v>3287</v>
      </c>
      <c r="L309" s="29" t="s">
        <v>3101</v>
      </c>
      <c r="M309" s="29" t="s">
        <v>3316</v>
      </c>
      <c r="N309" s="29" t="s">
        <v>3317</v>
      </c>
      <c r="O309" s="29" t="s">
        <v>3454</v>
      </c>
      <c r="P309" s="29" t="s">
        <v>3455</v>
      </c>
      <c r="Q309" s="29" t="s">
        <v>3209</v>
      </c>
      <c r="R309" s="29" t="s">
        <v>3210</v>
      </c>
      <c r="S309" s="29" t="s">
        <v>3098</v>
      </c>
      <c r="T309" s="29"/>
      <c r="U309" s="30">
        <v>75000</v>
      </c>
      <c r="V309" s="30">
        <v>75000</v>
      </c>
      <c r="W309" s="30">
        <v>75000</v>
      </c>
      <c r="X309" s="30">
        <v>75000</v>
      </c>
      <c r="Y309" s="30">
        <v>75000</v>
      </c>
      <c r="Z309" s="30">
        <v>75000</v>
      </c>
      <c r="AA309" s="30">
        <v>75000</v>
      </c>
      <c r="AB309" s="30">
        <v>75000</v>
      </c>
      <c r="AC309" s="30">
        <v>75000</v>
      </c>
      <c r="AD309" s="30">
        <v>75000</v>
      </c>
      <c r="AE309" s="30">
        <v>75000</v>
      </c>
      <c r="AF309" s="30">
        <v>75000</v>
      </c>
    </row>
    <row r="310" spans="1:32" x14ac:dyDescent="0.45">
      <c r="A310" s="29" t="s">
        <v>1252</v>
      </c>
      <c r="B310" s="29" t="s">
        <v>1253</v>
      </c>
      <c r="C310" s="29" t="s">
        <v>3211</v>
      </c>
      <c r="D310" s="29" t="s">
        <v>3212</v>
      </c>
      <c r="E310" s="29" t="s">
        <v>3213</v>
      </c>
      <c r="F310" s="29" t="s">
        <v>982</v>
      </c>
      <c r="G310" s="29" t="s">
        <v>3233</v>
      </c>
      <c r="H310" s="29" t="s">
        <v>3234</v>
      </c>
      <c r="I310" s="29" t="s">
        <v>3275</v>
      </c>
      <c r="J310" s="29" t="s">
        <v>3276</v>
      </c>
      <c r="K310" s="29" t="s">
        <v>3287</v>
      </c>
      <c r="L310" s="29" t="s">
        <v>3101</v>
      </c>
      <c r="M310" s="29" t="s">
        <v>3316</v>
      </c>
      <c r="N310" s="29" t="s">
        <v>3317</v>
      </c>
      <c r="O310" s="29" t="s">
        <v>3318</v>
      </c>
      <c r="P310" s="29" t="s">
        <v>3319</v>
      </c>
      <c r="Q310" s="29" t="s">
        <v>3209</v>
      </c>
      <c r="R310" s="29" t="s">
        <v>3210</v>
      </c>
      <c r="S310" s="29" t="s">
        <v>3098</v>
      </c>
      <c r="T310" s="29"/>
      <c r="U310" s="30">
        <v>10880</v>
      </c>
      <c r="V310" s="30">
        <v>10880</v>
      </c>
      <c r="W310" s="30">
        <v>10880</v>
      </c>
      <c r="X310" s="30">
        <v>10880</v>
      </c>
      <c r="Y310" s="30">
        <v>10880</v>
      </c>
      <c r="Z310" s="30">
        <v>10880</v>
      </c>
      <c r="AA310" s="30">
        <v>10880</v>
      </c>
      <c r="AB310" s="30">
        <v>10880</v>
      </c>
      <c r="AC310" s="30">
        <v>10880</v>
      </c>
      <c r="AD310" s="30">
        <v>10880</v>
      </c>
      <c r="AE310" s="30">
        <v>10712</v>
      </c>
      <c r="AF310" s="30">
        <v>10712</v>
      </c>
    </row>
    <row r="311" spans="1:32" x14ac:dyDescent="0.45">
      <c r="A311" s="29" t="s">
        <v>1252</v>
      </c>
      <c r="B311" s="29" t="s">
        <v>1253</v>
      </c>
      <c r="C311" s="29" t="s">
        <v>3211</v>
      </c>
      <c r="D311" s="29" t="s">
        <v>3212</v>
      </c>
      <c r="E311" s="29" t="s">
        <v>3213</v>
      </c>
      <c r="F311" s="29" t="s">
        <v>982</v>
      </c>
      <c r="G311" s="29" t="s">
        <v>3233</v>
      </c>
      <c r="H311" s="29" t="s">
        <v>3234</v>
      </c>
      <c r="I311" s="29" t="s">
        <v>3275</v>
      </c>
      <c r="J311" s="29" t="s">
        <v>3276</v>
      </c>
      <c r="K311" s="29" t="s">
        <v>3287</v>
      </c>
      <c r="L311" s="29" t="s">
        <v>3101</v>
      </c>
      <c r="M311" s="29" t="s">
        <v>3288</v>
      </c>
      <c r="N311" s="29" t="s">
        <v>3289</v>
      </c>
      <c r="O311" s="29" t="s">
        <v>3290</v>
      </c>
      <c r="P311" s="29" t="s">
        <v>3291</v>
      </c>
      <c r="Q311" s="29" t="s">
        <v>3209</v>
      </c>
      <c r="R311" s="29" t="s">
        <v>3210</v>
      </c>
      <c r="S311" s="29" t="s">
        <v>3098</v>
      </c>
      <c r="T311" s="29"/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30">
        <v>0</v>
      </c>
    </row>
    <row r="312" spans="1:32" x14ac:dyDescent="0.45">
      <c r="A312" s="29" t="s">
        <v>1252</v>
      </c>
      <c r="B312" s="29" t="s">
        <v>1253</v>
      </c>
      <c r="C312" s="29" t="s">
        <v>3460</v>
      </c>
      <c r="D312" s="29" t="s">
        <v>3461</v>
      </c>
      <c r="E312" s="29" t="s">
        <v>3531</v>
      </c>
      <c r="F312" s="29" t="s">
        <v>3532</v>
      </c>
      <c r="G312" s="29" t="s">
        <v>3200</v>
      </c>
      <c r="H312" s="29" t="s">
        <v>3201</v>
      </c>
      <c r="I312" s="29" t="s">
        <v>3226</v>
      </c>
      <c r="J312" s="29" t="s">
        <v>3227</v>
      </c>
      <c r="K312" s="29" t="s">
        <v>3228</v>
      </c>
      <c r="L312" s="29" t="s">
        <v>3111</v>
      </c>
      <c r="M312" s="29" t="s">
        <v>3229</v>
      </c>
      <c r="N312" s="29" t="s">
        <v>3230</v>
      </c>
      <c r="O312" s="29" t="s">
        <v>3231</v>
      </c>
      <c r="P312" s="29" t="s">
        <v>3232</v>
      </c>
      <c r="Q312" s="29" t="s">
        <v>3209</v>
      </c>
      <c r="R312" s="29" t="s">
        <v>3210</v>
      </c>
      <c r="S312" s="29" t="s">
        <v>3098</v>
      </c>
      <c r="T312" s="29"/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30">
        <v>0</v>
      </c>
    </row>
    <row r="313" spans="1:32" x14ac:dyDescent="0.45">
      <c r="A313" s="29" t="s">
        <v>1252</v>
      </c>
      <c r="B313" s="29" t="s">
        <v>1253</v>
      </c>
      <c r="C313" s="29" t="s">
        <v>3533</v>
      </c>
      <c r="D313" s="29" t="s">
        <v>3534</v>
      </c>
      <c r="E313" s="29" t="s">
        <v>3535</v>
      </c>
      <c r="F313" s="29" t="s">
        <v>3536</v>
      </c>
      <c r="G313" s="29" t="s">
        <v>3200</v>
      </c>
      <c r="H313" s="29" t="s">
        <v>3201</v>
      </c>
      <c r="I313" s="29" t="s">
        <v>3226</v>
      </c>
      <c r="J313" s="29" t="s">
        <v>3227</v>
      </c>
      <c r="K313" s="29" t="s">
        <v>3228</v>
      </c>
      <c r="L313" s="29" t="s">
        <v>3111</v>
      </c>
      <c r="M313" s="29" t="s">
        <v>3229</v>
      </c>
      <c r="N313" s="29" t="s">
        <v>3230</v>
      </c>
      <c r="O313" s="29" t="s">
        <v>3231</v>
      </c>
      <c r="P313" s="29" t="s">
        <v>3232</v>
      </c>
      <c r="Q313" s="29" t="s">
        <v>3209</v>
      </c>
      <c r="R313" s="29" t="s">
        <v>3210</v>
      </c>
      <c r="S313" s="29" t="s">
        <v>3098</v>
      </c>
      <c r="T313" s="29"/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30">
        <v>0</v>
      </c>
      <c r="AF313" s="30">
        <v>0</v>
      </c>
    </row>
    <row r="314" spans="1:32" x14ac:dyDescent="0.45">
      <c r="A314" s="29" t="s">
        <v>1252</v>
      </c>
      <c r="B314" s="29" t="s">
        <v>1253</v>
      </c>
      <c r="C314" s="29" t="s">
        <v>3533</v>
      </c>
      <c r="D314" s="29" t="s">
        <v>3534</v>
      </c>
      <c r="E314" s="29" t="s">
        <v>3535</v>
      </c>
      <c r="F314" s="29" t="s">
        <v>3536</v>
      </c>
      <c r="G314" s="29" t="s">
        <v>3200</v>
      </c>
      <c r="H314" s="29" t="s">
        <v>3201</v>
      </c>
      <c r="I314" s="29" t="s">
        <v>3226</v>
      </c>
      <c r="J314" s="29" t="s">
        <v>3227</v>
      </c>
      <c r="K314" s="29" t="s">
        <v>3228</v>
      </c>
      <c r="L314" s="29" t="s">
        <v>3111</v>
      </c>
      <c r="M314" s="29" t="s">
        <v>3295</v>
      </c>
      <c r="N314" s="29" t="s">
        <v>3296</v>
      </c>
      <c r="O314" s="29" t="s">
        <v>3297</v>
      </c>
      <c r="P314" s="29" t="s">
        <v>3298</v>
      </c>
      <c r="Q314" s="29" t="s">
        <v>3209</v>
      </c>
      <c r="R314" s="29" t="s">
        <v>3210</v>
      </c>
      <c r="S314" s="29" t="s">
        <v>3098</v>
      </c>
      <c r="T314" s="29"/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30">
        <v>0</v>
      </c>
    </row>
    <row r="315" spans="1:32" x14ac:dyDescent="0.45">
      <c r="A315" s="29" t="s">
        <v>534</v>
      </c>
      <c r="B315" s="29" t="s">
        <v>535</v>
      </c>
      <c r="C315" s="29" t="s">
        <v>3196</v>
      </c>
      <c r="D315" s="29" t="s">
        <v>3197</v>
      </c>
      <c r="E315" s="29" t="s">
        <v>3537</v>
      </c>
      <c r="F315" s="29" t="s">
        <v>3463</v>
      </c>
      <c r="G315" s="29" t="s">
        <v>3200</v>
      </c>
      <c r="H315" s="29" t="s">
        <v>3201</v>
      </c>
      <c r="I315" s="29" t="s">
        <v>3226</v>
      </c>
      <c r="J315" s="29" t="s">
        <v>3227</v>
      </c>
      <c r="K315" s="29" t="s">
        <v>3228</v>
      </c>
      <c r="L315" s="29" t="s">
        <v>3111</v>
      </c>
      <c r="M315" s="29" t="s">
        <v>3409</v>
      </c>
      <c r="N315" s="29" t="s">
        <v>3410</v>
      </c>
      <c r="O315" s="29" t="s">
        <v>3411</v>
      </c>
      <c r="P315" s="29" t="s">
        <v>3412</v>
      </c>
      <c r="Q315" s="29" t="s">
        <v>3209</v>
      </c>
      <c r="R315" s="29" t="s">
        <v>3210</v>
      </c>
      <c r="S315" s="29" t="s">
        <v>3098</v>
      </c>
      <c r="T315" s="29"/>
      <c r="U315" s="30">
        <v>8000</v>
      </c>
      <c r="V315" s="30">
        <v>8000</v>
      </c>
      <c r="W315" s="30">
        <v>8000</v>
      </c>
      <c r="X315" s="30">
        <v>8000</v>
      </c>
      <c r="Y315" s="30">
        <v>8000</v>
      </c>
      <c r="Z315" s="30">
        <v>8000</v>
      </c>
      <c r="AA315" s="30">
        <v>8000</v>
      </c>
      <c r="AB315" s="30">
        <v>8000</v>
      </c>
      <c r="AC315" s="30">
        <v>8000</v>
      </c>
      <c r="AD315" s="30">
        <v>8000</v>
      </c>
      <c r="AE315" s="30">
        <v>8000</v>
      </c>
      <c r="AF315" s="30">
        <v>8000</v>
      </c>
    </row>
    <row r="316" spans="1:32" x14ac:dyDescent="0.45">
      <c r="A316" s="29" t="s">
        <v>534</v>
      </c>
      <c r="B316" s="29" t="s">
        <v>535</v>
      </c>
      <c r="C316" s="29" t="s">
        <v>3299</v>
      </c>
      <c r="D316" s="29" t="s">
        <v>3300</v>
      </c>
      <c r="E316" s="29" t="s">
        <v>3320</v>
      </c>
      <c r="F316" s="29" t="s">
        <v>3321</v>
      </c>
      <c r="G316" s="29" t="s">
        <v>3233</v>
      </c>
      <c r="H316" s="29" t="s">
        <v>3234</v>
      </c>
      <c r="I316" s="29" t="s">
        <v>3262</v>
      </c>
      <c r="J316" s="29" t="s">
        <v>3263</v>
      </c>
      <c r="K316" s="29" t="s">
        <v>3264</v>
      </c>
      <c r="L316" s="29" t="s">
        <v>3103</v>
      </c>
      <c r="M316" s="29" t="s">
        <v>3265</v>
      </c>
      <c r="N316" s="29" t="s">
        <v>3266</v>
      </c>
      <c r="O316" s="29" t="s">
        <v>3267</v>
      </c>
      <c r="P316" s="29" t="s">
        <v>3268</v>
      </c>
      <c r="Q316" s="29" t="s">
        <v>3209</v>
      </c>
      <c r="R316" s="29" t="s">
        <v>3210</v>
      </c>
      <c r="S316" s="29" t="s">
        <v>3098</v>
      </c>
      <c r="T316" s="29"/>
      <c r="U316" s="30">
        <v>6000</v>
      </c>
      <c r="V316" s="30">
        <v>6000</v>
      </c>
      <c r="W316" s="30">
        <v>6000</v>
      </c>
      <c r="X316" s="30">
        <v>6000</v>
      </c>
      <c r="Y316" s="30">
        <v>6000</v>
      </c>
      <c r="Z316" s="30">
        <v>6000</v>
      </c>
      <c r="AA316" s="30">
        <v>6000</v>
      </c>
      <c r="AB316" s="30">
        <v>6000</v>
      </c>
      <c r="AC316" s="30">
        <v>6000</v>
      </c>
      <c r="AD316" s="30">
        <v>6000</v>
      </c>
      <c r="AE316" s="30">
        <v>6000</v>
      </c>
      <c r="AF316" s="30">
        <v>6000</v>
      </c>
    </row>
    <row r="317" spans="1:32" x14ac:dyDescent="0.45">
      <c r="A317" s="29" t="s">
        <v>534</v>
      </c>
      <c r="B317" s="29" t="s">
        <v>535</v>
      </c>
      <c r="C317" s="29" t="s">
        <v>3299</v>
      </c>
      <c r="D317" s="29" t="s">
        <v>3300</v>
      </c>
      <c r="E317" s="29" t="s">
        <v>3320</v>
      </c>
      <c r="F317" s="29" t="s">
        <v>3321</v>
      </c>
      <c r="G317" s="29" t="s">
        <v>3233</v>
      </c>
      <c r="H317" s="29" t="s">
        <v>3234</v>
      </c>
      <c r="I317" s="29" t="s">
        <v>3262</v>
      </c>
      <c r="J317" s="29" t="s">
        <v>3263</v>
      </c>
      <c r="K317" s="29" t="s">
        <v>3264</v>
      </c>
      <c r="L317" s="29" t="s">
        <v>3103</v>
      </c>
      <c r="M317" s="29" t="s">
        <v>3265</v>
      </c>
      <c r="N317" s="29" t="s">
        <v>3266</v>
      </c>
      <c r="O317" s="29" t="s">
        <v>3269</v>
      </c>
      <c r="P317" s="29" t="s">
        <v>3270</v>
      </c>
      <c r="Q317" s="29" t="s">
        <v>3209</v>
      </c>
      <c r="R317" s="29" t="s">
        <v>3210</v>
      </c>
      <c r="S317" s="29" t="s">
        <v>3098</v>
      </c>
      <c r="T317" s="29"/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234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30">
        <v>39</v>
      </c>
    </row>
    <row r="318" spans="1:32" x14ac:dyDescent="0.45">
      <c r="A318" s="29" t="s">
        <v>534</v>
      </c>
      <c r="B318" s="29" t="s">
        <v>535</v>
      </c>
      <c r="C318" s="29" t="s">
        <v>3299</v>
      </c>
      <c r="D318" s="29" t="s">
        <v>3300</v>
      </c>
      <c r="E318" s="29" t="s">
        <v>3320</v>
      </c>
      <c r="F318" s="29" t="s">
        <v>3321</v>
      </c>
      <c r="G318" s="29" t="s">
        <v>3233</v>
      </c>
      <c r="H318" s="29" t="s">
        <v>3234</v>
      </c>
      <c r="I318" s="29" t="s">
        <v>3262</v>
      </c>
      <c r="J318" s="29" t="s">
        <v>3263</v>
      </c>
      <c r="K318" s="29" t="s">
        <v>3264</v>
      </c>
      <c r="L318" s="29" t="s">
        <v>3103</v>
      </c>
      <c r="M318" s="29" t="s">
        <v>3265</v>
      </c>
      <c r="N318" s="29" t="s">
        <v>3266</v>
      </c>
      <c r="O318" s="29" t="s">
        <v>3273</v>
      </c>
      <c r="P318" s="29" t="s">
        <v>3274</v>
      </c>
      <c r="Q318" s="29" t="s">
        <v>3209</v>
      </c>
      <c r="R318" s="29" t="s">
        <v>3210</v>
      </c>
      <c r="S318" s="29" t="s">
        <v>3098</v>
      </c>
      <c r="T318" s="29"/>
      <c r="U318" s="30">
        <v>39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39</v>
      </c>
      <c r="AE318" s="30">
        <v>39</v>
      </c>
      <c r="AF318" s="30">
        <v>0</v>
      </c>
    </row>
    <row r="319" spans="1:32" x14ac:dyDescent="0.45">
      <c r="A319" s="29" t="s">
        <v>534</v>
      </c>
      <c r="B319" s="29" t="s">
        <v>535</v>
      </c>
      <c r="C319" s="29" t="s">
        <v>3299</v>
      </c>
      <c r="D319" s="29" t="s">
        <v>3300</v>
      </c>
      <c r="E319" s="29" t="s">
        <v>3320</v>
      </c>
      <c r="F319" s="29" t="s">
        <v>3321</v>
      </c>
      <c r="G319" s="29" t="s">
        <v>3233</v>
      </c>
      <c r="H319" s="29" t="s">
        <v>3234</v>
      </c>
      <c r="I319" s="29" t="s">
        <v>3275</v>
      </c>
      <c r="J319" s="29" t="s">
        <v>3276</v>
      </c>
      <c r="K319" s="29" t="s">
        <v>3277</v>
      </c>
      <c r="L319" s="29" t="s">
        <v>3100</v>
      </c>
      <c r="M319" s="29" t="s">
        <v>3312</v>
      </c>
      <c r="N319" s="29" t="s">
        <v>3313</v>
      </c>
      <c r="O319" s="29" t="s">
        <v>3314</v>
      </c>
      <c r="P319" s="29" t="s">
        <v>3315</v>
      </c>
      <c r="Q319" s="29" t="s">
        <v>3209</v>
      </c>
      <c r="R319" s="29" t="s">
        <v>3210</v>
      </c>
      <c r="S319" s="29" t="s">
        <v>3098</v>
      </c>
      <c r="T319" s="29"/>
      <c r="U319" s="30">
        <v>28000</v>
      </c>
      <c r="V319" s="30">
        <v>28000</v>
      </c>
      <c r="W319" s="30">
        <v>28000</v>
      </c>
      <c r="X319" s="30">
        <v>28000</v>
      </c>
      <c r="Y319" s="30">
        <v>28000</v>
      </c>
      <c r="Z319" s="30">
        <v>28000</v>
      </c>
      <c r="AA319" s="30">
        <v>28000</v>
      </c>
      <c r="AB319" s="30">
        <v>28000</v>
      </c>
      <c r="AC319" s="30">
        <v>28000</v>
      </c>
      <c r="AD319" s="30">
        <v>28000</v>
      </c>
      <c r="AE319" s="30">
        <v>28000</v>
      </c>
      <c r="AF319" s="30">
        <v>28000</v>
      </c>
    </row>
    <row r="320" spans="1:32" x14ac:dyDescent="0.45">
      <c r="A320" s="29" t="s">
        <v>534</v>
      </c>
      <c r="B320" s="29" t="s">
        <v>535</v>
      </c>
      <c r="C320" s="29" t="s">
        <v>3299</v>
      </c>
      <c r="D320" s="29" t="s">
        <v>3300</v>
      </c>
      <c r="E320" s="29" t="s">
        <v>3320</v>
      </c>
      <c r="F320" s="29" t="s">
        <v>3321</v>
      </c>
      <c r="G320" s="29" t="s">
        <v>3233</v>
      </c>
      <c r="H320" s="29" t="s">
        <v>3234</v>
      </c>
      <c r="I320" s="29" t="s">
        <v>3275</v>
      </c>
      <c r="J320" s="29" t="s">
        <v>3276</v>
      </c>
      <c r="K320" s="29" t="s">
        <v>3287</v>
      </c>
      <c r="L320" s="29" t="s">
        <v>3101</v>
      </c>
      <c r="M320" s="29" t="s">
        <v>3288</v>
      </c>
      <c r="N320" s="29" t="s">
        <v>3289</v>
      </c>
      <c r="O320" s="29" t="s">
        <v>3290</v>
      </c>
      <c r="P320" s="29" t="s">
        <v>3291</v>
      </c>
      <c r="Q320" s="29" t="s">
        <v>3209</v>
      </c>
      <c r="R320" s="29" t="s">
        <v>3210</v>
      </c>
      <c r="S320" s="29" t="s">
        <v>3098</v>
      </c>
      <c r="T320" s="29"/>
      <c r="U320" s="30">
        <v>1000</v>
      </c>
      <c r="V320" s="30">
        <v>1000</v>
      </c>
      <c r="W320" s="30">
        <v>1000</v>
      </c>
      <c r="X320" s="30">
        <v>1000</v>
      </c>
      <c r="Y320" s="30">
        <v>1000</v>
      </c>
      <c r="Z320" s="30">
        <v>1000</v>
      </c>
      <c r="AA320" s="30">
        <v>1000</v>
      </c>
      <c r="AB320" s="30">
        <v>1000</v>
      </c>
      <c r="AC320" s="30">
        <v>1000</v>
      </c>
      <c r="AD320" s="30">
        <v>1000</v>
      </c>
      <c r="AE320" s="30">
        <v>1000</v>
      </c>
      <c r="AF320" s="30">
        <v>1000</v>
      </c>
    </row>
    <row r="321" spans="1:32" x14ac:dyDescent="0.45">
      <c r="A321" s="29" t="s">
        <v>534</v>
      </c>
      <c r="B321" s="29" t="s">
        <v>535</v>
      </c>
      <c r="C321" s="29" t="s">
        <v>3299</v>
      </c>
      <c r="D321" s="29" t="s">
        <v>3300</v>
      </c>
      <c r="E321" s="29" t="s">
        <v>3386</v>
      </c>
      <c r="F321" s="29" t="s">
        <v>3387</v>
      </c>
      <c r="G321" s="29" t="s">
        <v>3233</v>
      </c>
      <c r="H321" s="29" t="s">
        <v>3234</v>
      </c>
      <c r="I321" s="29" t="s">
        <v>3235</v>
      </c>
      <c r="J321" s="29" t="s">
        <v>3236</v>
      </c>
      <c r="K321" s="29" t="s">
        <v>3237</v>
      </c>
      <c r="L321" s="29" t="s">
        <v>3107</v>
      </c>
      <c r="M321" s="29" t="s">
        <v>3238</v>
      </c>
      <c r="N321" s="29" t="s">
        <v>3239</v>
      </c>
      <c r="O321" s="29" t="s">
        <v>3422</v>
      </c>
      <c r="P321" s="29" t="s">
        <v>3423</v>
      </c>
      <c r="Q321" s="29" t="s">
        <v>3209</v>
      </c>
      <c r="R321" s="29" t="s">
        <v>3210</v>
      </c>
      <c r="S321" s="29" t="s">
        <v>3098</v>
      </c>
      <c r="T321" s="29"/>
      <c r="U321" s="30">
        <v>2200</v>
      </c>
      <c r="V321" s="30">
        <v>2200</v>
      </c>
      <c r="W321" s="30">
        <v>2200</v>
      </c>
      <c r="X321" s="30">
        <v>2200</v>
      </c>
      <c r="Y321" s="30">
        <v>2200</v>
      </c>
      <c r="Z321" s="30">
        <v>2200</v>
      </c>
      <c r="AA321" s="30">
        <v>2200</v>
      </c>
      <c r="AB321" s="30">
        <v>2200</v>
      </c>
      <c r="AC321" s="30">
        <v>2200</v>
      </c>
      <c r="AD321" s="30">
        <v>2200</v>
      </c>
      <c r="AE321" s="30">
        <v>2200</v>
      </c>
      <c r="AF321" s="30">
        <v>2200</v>
      </c>
    </row>
    <row r="322" spans="1:32" x14ac:dyDescent="0.45">
      <c r="A322" s="29" t="s">
        <v>534</v>
      </c>
      <c r="B322" s="29" t="s">
        <v>535</v>
      </c>
      <c r="C322" s="29" t="s">
        <v>3299</v>
      </c>
      <c r="D322" s="29" t="s">
        <v>3300</v>
      </c>
      <c r="E322" s="29" t="s">
        <v>3386</v>
      </c>
      <c r="F322" s="29" t="s">
        <v>3387</v>
      </c>
      <c r="G322" s="29" t="s">
        <v>3233</v>
      </c>
      <c r="H322" s="29" t="s">
        <v>3234</v>
      </c>
      <c r="I322" s="29" t="s">
        <v>3262</v>
      </c>
      <c r="J322" s="29" t="s">
        <v>3263</v>
      </c>
      <c r="K322" s="29" t="s">
        <v>3264</v>
      </c>
      <c r="L322" s="29" t="s">
        <v>3103</v>
      </c>
      <c r="M322" s="29" t="s">
        <v>3265</v>
      </c>
      <c r="N322" s="29" t="s">
        <v>3266</v>
      </c>
      <c r="O322" s="29" t="s">
        <v>3267</v>
      </c>
      <c r="P322" s="29" t="s">
        <v>3268</v>
      </c>
      <c r="Q322" s="29" t="s">
        <v>3209</v>
      </c>
      <c r="R322" s="29" t="s">
        <v>3210</v>
      </c>
      <c r="S322" s="29" t="s">
        <v>3098</v>
      </c>
      <c r="T322" s="29"/>
      <c r="U322" s="30">
        <v>8100</v>
      </c>
      <c r="V322" s="30">
        <v>8100</v>
      </c>
      <c r="W322" s="30">
        <v>8100</v>
      </c>
      <c r="X322" s="30">
        <v>8100</v>
      </c>
      <c r="Y322" s="30">
        <v>8100</v>
      </c>
      <c r="Z322" s="30">
        <v>8100</v>
      </c>
      <c r="AA322" s="30">
        <v>8100</v>
      </c>
      <c r="AB322" s="30">
        <v>8100</v>
      </c>
      <c r="AC322" s="30">
        <v>8100</v>
      </c>
      <c r="AD322" s="30">
        <v>8100</v>
      </c>
      <c r="AE322" s="30">
        <v>8100</v>
      </c>
      <c r="AF322" s="30">
        <v>8100</v>
      </c>
    </row>
    <row r="323" spans="1:32" x14ac:dyDescent="0.45">
      <c r="A323" s="29" t="s">
        <v>534</v>
      </c>
      <c r="B323" s="29" t="s">
        <v>535</v>
      </c>
      <c r="C323" s="29" t="s">
        <v>3299</v>
      </c>
      <c r="D323" s="29" t="s">
        <v>3300</v>
      </c>
      <c r="E323" s="29" t="s">
        <v>3386</v>
      </c>
      <c r="F323" s="29" t="s">
        <v>3387</v>
      </c>
      <c r="G323" s="29" t="s">
        <v>3233</v>
      </c>
      <c r="H323" s="29" t="s">
        <v>3234</v>
      </c>
      <c r="I323" s="29" t="s">
        <v>3262</v>
      </c>
      <c r="J323" s="29" t="s">
        <v>3263</v>
      </c>
      <c r="K323" s="29" t="s">
        <v>3264</v>
      </c>
      <c r="L323" s="29" t="s">
        <v>3103</v>
      </c>
      <c r="M323" s="29" t="s">
        <v>3265</v>
      </c>
      <c r="N323" s="29" t="s">
        <v>3266</v>
      </c>
      <c r="O323" s="29" t="s">
        <v>3269</v>
      </c>
      <c r="P323" s="29" t="s">
        <v>3270</v>
      </c>
      <c r="Q323" s="29" t="s">
        <v>3209</v>
      </c>
      <c r="R323" s="29" t="s">
        <v>3210</v>
      </c>
      <c r="S323" s="29" t="s">
        <v>3098</v>
      </c>
      <c r="T323" s="29"/>
      <c r="U323" s="30">
        <v>195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49</v>
      </c>
      <c r="AF323" s="30">
        <v>78</v>
      </c>
    </row>
    <row r="324" spans="1:32" x14ac:dyDescent="0.45">
      <c r="A324" s="29" t="s">
        <v>534</v>
      </c>
      <c r="B324" s="29" t="s">
        <v>535</v>
      </c>
      <c r="C324" s="29" t="s">
        <v>3299</v>
      </c>
      <c r="D324" s="29" t="s">
        <v>3300</v>
      </c>
      <c r="E324" s="29" t="s">
        <v>3386</v>
      </c>
      <c r="F324" s="29" t="s">
        <v>3387</v>
      </c>
      <c r="G324" s="29" t="s">
        <v>3233</v>
      </c>
      <c r="H324" s="29" t="s">
        <v>3234</v>
      </c>
      <c r="I324" s="29" t="s">
        <v>3262</v>
      </c>
      <c r="J324" s="29" t="s">
        <v>3263</v>
      </c>
      <c r="K324" s="29" t="s">
        <v>3264</v>
      </c>
      <c r="L324" s="29" t="s">
        <v>3103</v>
      </c>
      <c r="M324" s="29" t="s">
        <v>3265</v>
      </c>
      <c r="N324" s="29" t="s">
        <v>3266</v>
      </c>
      <c r="O324" s="29" t="s">
        <v>3271</v>
      </c>
      <c r="P324" s="29" t="s">
        <v>3272</v>
      </c>
      <c r="Q324" s="29" t="s">
        <v>3209</v>
      </c>
      <c r="R324" s="29" t="s">
        <v>3210</v>
      </c>
      <c r="S324" s="29" t="s">
        <v>3098</v>
      </c>
      <c r="T324" s="29"/>
      <c r="U324" s="30">
        <v>0</v>
      </c>
      <c r="V324" s="30">
        <v>0</v>
      </c>
      <c r="W324" s="30">
        <v>0</v>
      </c>
      <c r="X324" s="30">
        <v>0</v>
      </c>
      <c r="Y324" s="30">
        <v>623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30">
        <v>174</v>
      </c>
    </row>
    <row r="325" spans="1:32" x14ac:dyDescent="0.45">
      <c r="A325" s="29" t="s">
        <v>534</v>
      </c>
      <c r="B325" s="29" t="s">
        <v>535</v>
      </c>
      <c r="C325" s="29" t="s">
        <v>3299</v>
      </c>
      <c r="D325" s="29" t="s">
        <v>3300</v>
      </c>
      <c r="E325" s="29" t="s">
        <v>3386</v>
      </c>
      <c r="F325" s="29" t="s">
        <v>3387</v>
      </c>
      <c r="G325" s="29" t="s">
        <v>3233</v>
      </c>
      <c r="H325" s="29" t="s">
        <v>3234</v>
      </c>
      <c r="I325" s="29" t="s">
        <v>3262</v>
      </c>
      <c r="J325" s="29" t="s">
        <v>3263</v>
      </c>
      <c r="K325" s="29" t="s">
        <v>3264</v>
      </c>
      <c r="L325" s="29" t="s">
        <v>3103</v>
      </c>
      <c r="M325" s="29" t="s">
        <v>3265</v>
      </c>
      <c r="N325" s="29" t="s">
        <v>3266</v>
      </c>
      <c r="O325" s="29" t="s">
        <v>3273</v>
      </c>
      <c r="P325" s="29" t="s">
        <v>3274</v>
      </c>
      <c r="Q325" s="29" t="s">
        <v>3209</v>
      </c>
      <c r="R325" s="29" t="s">
        <v>3210</v>
      </c>
      <c r="S325" s="29" t="s">
        <v>3098</v>
      </c>
      <c r="T325" s="29"/>
      <c r="U325" s="30">
        <v>117</v>
      </c>
      <c r="V325" s="30">
        <v>117</v>
      </c>
      <c r="W325" s="30">
        <v>195</v>
      </c>
      <c r="X325" s="30">
        <v>273</v>
      </c>
      <c r="Y325" s="30">
        <v>312</v>
      </c>
      <c r="Z325" s="30">
        <v>39</v>
      </c>
      <c r="AA325" s="30">
        <v>156</v>
      </c>
      <c r="AB325" s="30">
        <v>0</v>
      </c>
      <c r="AC325" s="30">
        <v>78</v>
      </c>
      <c r="AD325" s="30">
        <v>39</v>
      </c>
      <c r="AE325" s="30">
        <v>195</v>
      </c>
      <c r="AF325" s="30">
        <v>117</v>
      </c>
    </row>
    <row r="326" spans="1:32" x14ac:dyDescent="0.45">
      <c r="A326" s="29" t="s">
        <v>534</v>
      </c>
      <c r="B326" s="29" t="s">
        <v>535</v>
      </c>
      <c r="C326" s="29" t="s">
        <v>3299</v>
      </c>
      <c r="D326" s="29" t="s">
        <v>3300</v>
      </c>
      <c r="E326" s="29" t="s">
        <v>3386</v>
      </c>
      <c r="F326" s="29" t="s">
        <v>3387</v>
      </c>
      <c r="G326" s="29" t="s">
        <v>3233</v>
      </c>
      <c r="H326" s="29" t="s">
        <v>3234</v>
      </c>
      <c r="I326" s="29" t="s">
        <v>3262</v>
      </c>
      <c r="J326" s="29" t="s">
        <v>3263</v>
      </c>
      <c r="K326" s="29" t="s">
        <v>3264</v>
      </c>
      <c r="L326" s="29" t="s">
        <v>3103</v>
      </c>
      <c r="M326" s="29" t="s">
        <v>3265</v>
      </c>
      <c r="N326" s="29" t="s">
        <v>3266</v>
      </c>
      <c r="O326" s="29" t="s">
        <v>3372</v>
      </c>
      <c r="P326" s="29" t="s">
        <v>3373</v>
      </c>
      <c r="Q326" s="29" t="s">
        <v>3209</v>
      </c>
      <c r="R326" s="29" t="s">
        <v>3210</v>
      </c>
      <c r="S326" s="29" t="s">
        <v>3098</v>
      </c>
      <c r="T326" s="29"/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159</v>
      </c>
      <c r="AB326" s="30">
        <v>0</v>
      </c>
      <c r="AC326" s="30">
        <v>0</v>
      </c>
      <c r="AD326" s="30">
        <v>0</v>
      </c>
      <c r="AE326" s="30">
        <v>0</v>
      </c>
      <c r="AF326" s="30">
        <v>0</v>
      </c>
    </row>
    <row r="327" spans="1:32" x14ac:dyDescent="0.45">
      <c r="A327" s="29" t="s">
        <v>534</v>
      </c>
      <c r="B327" s="29" t="s">
        <v>535</v>
      </c>
      <c r="C327" s="29" t="s">
        <v>3299</v>
      </c>
      <c r="D327" s="29" t="s">
        <v>3300</v>
      </c>
      <c r="E327" s="29" t="s">
        <v>3386</v>
      </c>
      <c r="F327" s="29" t="s">
        <v>3387</v>
      </c>
      <c r="G327" s="29" t="s">
        <v>3233</v>
      </c>
      <c r="H327" s="29" t="s">
        <v>3234</v>
      </c>
      <c r="I327" s="29" t="s">
        <v>3262</v>
      </c>
      <c r="J327" s="29" t="s">
        <v>3263</v>
      </c>
      <c r="K327" s="29" t="s">
        <v>3264</v>
      </c>
      <c r="L327" s="29" t="s">
        <v>3103</v>
      </c>
      <c r="M327" s="29" t="s">
        <v>3322</v>
      </c>
      <c r="N327" s="29" t="s">
        <v>3323</v>
      </c>
      <c r="O327" s="29" t="s">
        <v>3374</v>
      </c>
      <c r="P327" s="29" t="s">
        <v>3375</v>
      </c>
      <c r="Q327" s="29" t="s">
        <v>3209</v>
      </c>
      <c r="R327" s="29" t="s">
        <v>3210</v>
      </c>
      <c r="S327" s="29" t="s">
        <v>3098</v>
      </c>
      <c r="T327" s="29"/>
      <c r="U327" s="30">
        <v>1000</v>
      </c>
      <c r="V327" s="30">
        <v>1000</v>
      </c>
      <c r="W327" s="30">
        <v>1000</v>
      </c>
      <c r="X327" s="30">
        <v>1000</v>
      </c>
      <c r="Y327" s="30">
        <v>1000</v>
      </c>
      <c r="Z327" s="30">
        <v>1000</v>
      </c>
      <c r="AA327" s="30">
        <v>1000</v>
      </c>
      <c r="AB327" s="30">
        <v>1000</v>
      </c>
      <c r="AC327" s="30">
        <v>1000</v>
      </c>
      <c r="AD327" s="30">
        <v>1000</v>
      </c>
      <c r="AE327" s="30">
        <v>1000</v>
      </c>
      <c r="AF327" s="30">
        <v>1000</v>
      </c>
    </row>
    <row r="328" spans="1:32" x14ac:dyDescent="0.45">
      <c r="A328" s="29" t="s">
        <v>534</v>
      </c>
      <c r="B328" s="29" t="s">
        <v>535</v>
      </c>
      <c r="C328" s="29" t="s">
        <v>3299</v>
      </c>
      <c r="D328" s="29" t="s">
        <v>3300</v>
      </c>
      <c r="E328" s="29" t="s">
        <v>3386</v>
      </c>
      <c r="F328" s="29" t="s">
        <v>3387</v>
      </c>
      <c r="G328" s="29" t="s">
        <v>3233</v>
      </c>
      <c r="H328" s="29" t="s">
        <v>3234</v>
      </c>
      <c r="I328" s="29" t="s">
        <v>3275</v>
      </c>
      <c r="J328" s="29" t="s">
        <v>3276</v>
      </c>
      <c r="K328" s="29" t="s">
        <v>3277</v>
      </c>
      <c r="L328" s="29" t="s">
        <v>3100</v>
      </c>
      <c r="M328" s="29" t="s">
        <v>3312</v>
      </c>
      <c r="N328" s="29" t="s">
        <v>3313</v>
      </c>
      <c r="O328" s="29" t="s">
        <v>3314</v>
      </c>
      <c r="P328" s="29" t="s">
        <v>3315</v>
      </c>
      <c r="Q328" s="29" t="s">
        <v>3209</v>
      </c>
      <c r="R328" s="29" t="s">
        <v>3210</v>
      </c>
      <c r="S328" s="29" t="s">
        <v>3098</v>
      </c>
      <c r="T328" s="29"/>
      <c r="U328" s="30">
        <v>54000</v>
      </c>
      <c r="V328" s="30">
        <v>54000</v>
      </c>
      <c r="W328" s="30">
        <v>54000</v>
      </c>
      <c r="X328" s="30">
        <v>54000</v>
      </c>
      <c r="Y328" s="30">
        <v>54000</v>
      </c>
      <c r="Z328" s="30">
        <v>54000</v>
      </c>
      <c r="AA328" s="30">
        <v>54000</v>
      </c>
      <c r="AB328" s="30">
        <v>54000</v>
      </c>
      <c r="AC328" s="30">
        <v>54000</v>
      </c>
      <c r="AD328" s="30">
        <v>54000</v>
      </c>
      <c r="AE328" s="30">
        <v>54000</v>
      </c>
      <c r="AF328" s="30">
        <v>54000</v>
      </c>
    </row>
    <row r="329" spans="1:32" x14ac:dyDescent="0.45">
      <c r="A329" s="29" t="s">
        <v>534</v>
      </c>
      <c r="B329" s="29" t="s">
        <v>535</v>
      </c>
      <c r="C329" s="29" t="s">
        <v>3299</v>
      </c>
      <c r="D329" s="29" t="s">
        <v>3300</v>
      </c>
      <c r="E329" s="29" t="s">
        <v>3386</v>
      </c>
      <c r="F329" s="29" t="s">
        <v>3387</v>
      </c>
      <c r="G329" s="29" t="s">
        <v>3233</v>
      </c>
      <c r="H329" s="29" t="s">
        <v>3234</v>
      </c>
      <c r="I329" s="29" t="s">
        <v>3275</v>
      </c>
      <c r="J329" s="29" t="s">
        <v>3276</v>
      </c>
      <c r="K329" s="29" t="s">
        <v>3287</v>
      </c>
      <c r="L329" s="29" t="s">
        <v>3101</v>
      </c>
      <c r="M329" s="29" t="s">
        <v>3316</v>
      </c>
      <c r="N329" s="29" t="s">
        <v>3317</v>
      </c>
      <c r="O329" s="29" t="s">
        <v>3318</v>
      </c>
      <c r="P329" s="29" t="s">
        <v>3319</v>
      </c>
      <c r="Q329" s="29" t="s">
        <v>3209</v>
      </c>
      <c r="R329" s="29" t="s">
        <v>3210</v>
      </c>
      <c r="S329" s="29" t="s">
        <v>3098</v>
      </c>
      <c r="T329" s="29"/>
      <c r="U329" s="30">
        <v>10880</v>
      </c>
      <c r="V329" s="30">
        <v>10880</v>
      </c>
      <c r="W329" s="30">
        <v>10880</v>
      </c>
      <c r="X329" s="30">
        <v>10880</v>
      </c>
      <c r="Y329" s="30">
        <v>10880</v>
      </c>
      <c r="Z329" s="30">
        <v>10880</v>
      </c>
      <c r="AA329" s="30">
        <v>10880</v>
      </c>
      <c r="AB329" s="30">
        <v>10880</v>
      </c>
      <c r="AC329" s="30">
        <v>10880</v>
      </c>
      <c r="AD329" s="30">
        <v>10880</v>
      </c>
      <c r="AE329" s="30">
        <v>10712</v>
      </c>
      <c r="AF329" s="30">
        <v>10712</v>
      </c>
    </row>
    <row r="330" spans="1:32" x14ac:dyDescent="0.45">
      <c r="A330" s="29" t="s">
        <v>131</v>
      </c>
      <c r="B330" s="29" t="s">
        <v>132</v>
      </c>
      <c r="C330" s="29" t="s">
        <v>3299</v>
      </c>
      <c r="D330" s="29" t="s">
        <v>3300</v>
      </c>
      <c r="E330" s="29" t="s">
        <v>3538</v>
      </c>
      <c r="F330" s="29" t="s">
        <v>3539</v>
      </c>
      <c r="G330" s="29" t="s">
        <v>3233</v>
      </c>
      <c r="H330" s="29" t="s">
        <v>3234</v>
      </c>
      <c r="I330" s="29" t="s">
        <v>3262</v>
      </c>
      <c r="J330" s="29" t="s">
        <v>3263</v>
      </c>
      <c r="K330" s="29" t="s">
        <v>3264</v>
      </c>
      <c r="L330" s="29" t="s">
        <v>3103</v>
      </c>
      <c r="M330" s="29" t="s">
        <v>3265</v>
      </c>
      <c r="N330" s="29" t="s">
        <v>3266</v>
      </c>
      <c r="O330" s="29" t="s">
        <v>3267</v>
      </c>
      <c r="P330" s="29" t="s">
        <v>3268</v>
      </c>
      <c r="Q330" s="29" t="s">
        <v>3209</v>
      </c>
      <c r="R330" s="29" t="s">
        <v>3210</v>
      </c>
      <c r="S330" s="29" t="s">
        <v>3098</v>
      </c>
      <c r="T330" s="29"/>
      <c r="U330" s="30">
        <v>10400</v>
      </c>
      <c r="V330" s="30">
        <v>10400</v>
      </c>
      <c r="W330" s="30">
        <v>10400</v>
      </c>
      <c r="X330" s="30">
        <v>10400</v>
      </c>
      <c r="Y330" s="30">
        <v>10400</v>
      </c>
      <c r="Z330" s="30">
        <v>10400</v>
      </c>
      <c r="AA330" s="30">
        <v>10400</v>
      </c>
      <c r="AB330" s="30">
        <v>10400</v>
      </c>
      <c r="AC330" s="30">
        <v>10400</v>
      </c>
      <c r="AD330" s="30">
        <v>10400</v>
      </c>
      <c r="AE330" s="30">
        <v>10400</v>
      </c>
      <c r="AF330" s="30">
        <v>10400</v>
      </c>
    </row>
    <row r="331" spans="1:32" x14ac:dyDescent="0.45">
      <c r="A331" s="29" t="s">
        <v>131</v>
      </c>
      <c r="B331" s="29" t="s">
        <v>132</v>
      </c>
      <c r="C331" s="29" t="s">
        <v>3299</v>
      </c>
      <c r="D331" s="29" t="s">
        <v>3300</v>
      </c>
      <c r="E331" s="29" t="s">
        <v>3538</v>
      </c>
      <c r="F331" s="29" t="s">
        <v>3539</v>
      </c>
      <c r="G331" s="29" t="s">
        <v>3233</v>
      </c>
      <c r="H331" s="29" t="s">
        <v>3234</v>
      </c>
      <c r="I331" s="29" t="s">
        <v>3262</v>
      </c>
      <c r="J331" s="29" t="s">
        <v>3263</v>
      </c>
      <c r="K331" s="29" t="s">
        <v>3264</v>
      </c>
      <c r="L331" s="29" t="s">
        <v>3103</v>
      </c>
      <c r="M331" s="29" t="s">
        <v>3265</v>
      </c>
      <c r="N331" s="29" t="s">
        <v>3266</v>
      </c>
      <c r="O331" s="29" t="s">
        <v>3271</v>
      </c>
      <c r="P331" s="29" t="s">
        <v>3272</v>
      </c>
      <c r="Q331" s="29" t="s">
        <v>3209</v>
      </c>
      <c r="R331" s="29" t="s">
        <v>3210</v>
      </c>
      <c r="S331" s="29" t="s">
        <v>3098</v>
      </c>
      <c r="T331" s="29"/>
      <c r="U331" s="30">
        <v>0</v>
      </c>
      <c r="V331" s="30">
        <v>0</v>
      </c>
      <c r="W331" s="30">
        <v>0</v>
      </c>
      <c r="X331" s="30">
        <v>0</v>
      </c>
      <c r="Y331" s="30">
        <v>145</v>
      </c>
      <c r="Z331" s="30">
        <v>0</v>
      </c>
      <c r="AA331" s="30">
        <v>290</v>
      </c>
      <c r="AB331" s="30">
        <v>0</v>
      </c>
      <c r="AC331" s="30">
        <v>0</v>
      </c>
      <c r="AD331" s="30">
        <v>0</v>
      </c>
      <c r="AE331" s="30">
        <v>0</v>
      </c>
      <c r="AF331" s="30">
        <v>0</v>
      </c>
    </row>
    <row r="332" spans="1:32" x14ac:dyDescent="0.45">
      <c r="A332" s="29" t="s">
        <v>131</v>
      </c>
      <c r="B332" s="29" t="s">
        <v>132</v>
      </c>
      <c r="C332" s="29" t="s">
        <v>3299</v>
      </c>
      <c r="D332" s="29" t="s">
        <v>3300</v>
      </c>
      <c r="E332" s="29" t="s">
        <v>3538</v>
      </c>
      <c r="F332" s="29" t="s">
        <v>3539</v>
      </c>
      <c r="G332" s="29" t="s">
        <v>3233</v>
      </c>
      <c r="H332" s="29" t="s">
        <v>3234</v>
      </c>
      <c r="I332" s="29" t="s">
        <v>3262</v>
      </c>
      <c r="J332" s="29" t="s">
        <v>3263</v>
      </c>
      <c r="K332" s="29" t="s">
        <v>3264</v>
      </c>
      <c r="L332" s="29" t="s">
        <v>3103</v>
      </c>
      <c r="M332" s="29" t="s">
        <v>3265</v>
      </c>
      <c r="N332" s="29" t="s">
        <v>3266</v>
      </c>
      <c r="O332" s="29" t="s">
        <v>3273</v>
      </c>
      <c r="P332" s="29" t="s">
        <v>3274</v>
      </c>
      <c r="Q332" s="29" t="s">
        <v>3209</v>
      </c>
      <c r="R332" s="29" t="s">
        <v>3210</v>
      </c>
      <c r="S332" s="29" t="s">
        <v>3098</v>
      </c>
      <c r="T332" s="29"/>
      <c r="U332" s="30">
        <v>39</v>
      </c>
      <c r="V332" s="30">
        <v>39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  <c r="AE332" s="30">
        <v>0</v>
      </c>
      <c r="AF332" s="30">
        <v>0</v>
      </c>
    </row>
    <row r="333" spans="1:32" x14ac:dyDescent="0.45">
      <c r="A333" s="29" t="s">
        <v>522</v>
      </c>
      <c r="B333" s="29" t="s">
        <v>523</v>
      </c>
      <c r="C333" s="29" t="s">
        <v>3196</v>
      </c>
      <c r="D333" s="29" t="s">
        <v>3197</v>
      </c>
      <c r="E333" s="29" t="s">
        <v>3537</v>
      </c>
      <c r="F333" s="29" t="s">
        <v>3463</v>
      </c>
      <c r="G333" s="29" t="s">
        <v>3200</v>
      </c>
      <c r="H333" s="29" t="s">
        <v>3201</v>
      </c>
      <c r="I333" s="29" t="s">
        <v>3226</v>
      </c>
      <c r="J333" s="29" t="s">
        <v>3227</v>
      </c>
      <c r="K333" s="29" t="s">
        <v>3228</v>
      </c>
      <c r="L333" s="29" t="s">
        <v>3111</v>
      </c>
      <c r="M333" s="29" t="s">
        <v>3409</v>
      </c>
      <c r="N333" s="29" t="s">
        <v>3410</v>
      </c>
      <c r="O333" s="29" t="s">
        <v>3411</v>
      </c>
      <c r="P333" s="29" t="s">
        <v>3412</v>
      </c>
      <c r="Q333" s="29" t="s">
        <v>3209</v>
      </c>
      <c r="R333" s="29" t="s">
        <v>3210</v>
      </c>
      <c r="S333" s="29" t="s">
        <v>3098</v>
      </c>
      <c r="T333" s="29"/>
      <c r="U333" s="30">
        <v>24000</v>
      </c>
      <c r="V333" s="30">
        <v>24000</v>
      </c>
      <c r="W333" s="30">
        <v>24000</v>
      </c>
      <c r="X333" s="30">
        <v>24000</v>
      </c>
      <c r="Y333" s="30">
        <v>24000</v>
      </c>
      <c r="Z333" s="30">
        <v>24000</v>
      </c>
      <c r="AA333" s="30">
        <v>24000</v>
      </c>
      <c r="AB333" s="30">
        <v>24000</v>
      </c>
      <c r="AC333" s="30">
        <v>24000</v>
      </c>
      <c r="AD333" s="30">
        <v>24000</v>
      </c>
      <c r="AE333" s="30">
        <v>24000</v>
      </c>
      <c r="AF333" s="30">
        <v>24000</v>
      </c>
    </row>
    <row r="334" spans="1:32" x14ac:dyDescent="0.45">
      <c r="A334" s="29" t="s">
        <v>522</v>
      </c>
      <c r="B334" s="29" t="s">
        <v>523</v>
      </c>
      <c r="C334" s="29" t="s">
        <v>3299</v>
      </c>
      <c r="D334" s="29" t="s">
        <v>3300</v>
      </c>
      <c r="E334" s="29" t="s">
        <v>3320</v>
      </c>
      <c r="F334" s="29" t="s">
        <v>3321</v>
      </c>
      <c r="G334" s="29" t="s">
        <v>3200</v>
      </c>
      <c r="H334" s="29" t="s">
        <v>3201</v>
      </c>
      <c r="I334" s="29" t="s">
        <v>3202</v>
      </c>
      <c r="J334" s="29" t="s">
        <v>3203</v>
      </c>
      <c r="K334" s="29" t="s">
        <v>3204</v>
      </c>
      <c r="L334" s="29" t="s">
        <v>3109</v>
      </c>
      <c r="M334" s="29" t="s">
        <v>3378</v>
      </c>
      <c r="N334" s="29" t="s">
        <v>3379</v>
      </c>
      <c r="O334" s="29" t="s">
        <v>3380</v>
      </c>
      <c r="P334" s="29" t="s">
        <v>3381</v>
      </c>
      <c r="Q334" s="29" t="s">
        <v>3209</v>
      </c>
      <c r="R334" s="29" t="s">
        <v>3210</v>
      </c>
      <c r="S334" s="29" t="s">
        <v>3098</v>
      </c>
      <c r="T334" s="29"/>
      <c r="U334" s="30">
        <v>4650</v>
      </c>
      <c r="V334" s="30">
        <v>4650</v>
      </c>
      <c r="W334" s="30">
        <v>4650</v>
      </c>
      <c r="X334" s="30">
        <v>4650</v>
      </c>
      <c r="Y334" s="30">
        <v>4650</v>
      </c>
      <c r="Z334" s="30">
        <v>4650</v>
      </c>
      <c r="AA334" s="30">
        <v>4650</v>
      </c>
      <c r="AB334" s="30">
        <v>4650</v>
      </c>
      <c r="AC334" s="30">
        <v>4650</v>
      </c>
      <c r="AD334" s="30">
        <v>4650</v>
      </c>
      <c r="AE334" s="30">
        <v>0</v>
      </c>
      <c r="AF334" s="30">
        <v>0</v>
      </c>
    </row>
    <row r="335" spans="1:32" x14ac:dyDescent="0.45">
      <c r="A335" s="29" t="s">
        <v>522</v>
      </c>
      <c r="B335" s="29" t="s">
        <v>523</v>
      </c>
      <c r="C335" s="29" t="s">
        <v>3299</v>
      </c>
      <c r="D335" s="29" t="s">
        <v>3300</v>
      </c>
      <c r="E335" s="29" t="s">
        <v>3320</v>
      </c>
      <c r="F335" s="29" t="s">
        <v>3321</v>
      </c>
      <c r="G335" s="29" t="s">
        <v>3200</v>
      </c>
      <c r="H335" s="29" t="s">
        <v>3201</v>
      </c>
      <c r="I335" s="29" t="s">
        <v>3202</v>
      </c>
      <c r="J335" s="29" t="s">
        <v>3203</v>
      </c>
      <c r="K335" s="29" t="s">
        <v>3221</v>
      </c>
      <c r="L335" s="29" t="s">
        <v>3113</v>
      </c>
      <c r="M335" s="29" t="s">
        <v>3222</v>
      </c>
      <c r="N335" s="29" t="s">
        <v>3223</v>
      </c>
      <c r="O335" s="29" t="s">
        <v>3224</v>
      </c>
      <c r="P335" s="29" t="s">
        <v>3225</v>
      </c>
      <c r="Q335" s="29" t="s">
        <v>3209</v>
      </c>
      <c r="R335" s="29" t="s">
        <v>3210</v>
      </c>
      <c r="S335" s="29" t="s">
        <v>3098</v>
      </c>
      <c r="T335" s="29"/>
      <c r="U335" s="30">
        <v>17839</v>
      </c>
      <c r="V335" s="30">
        <v>16352</v>
      </c>
      <c r="W335" s="30">
        <v>18622</v>
      </c>
      <c r="X335" s="30">
        <v>18895</v>
      </c>
      <c r="Y335" s="30">
        <v>17120</v>
      </c>
      <c r="Z335" s="30">
        <v>16352</v>
      </c>
      <c r="AA335" s="30">
        <v>16209</v>
      </c>
      <c r="AB335" s="30">
        <v>16193</v>
      </c>
      <c r="AC335" s="30">
        <v>16130</v>
      </c>
      <c r="AD335" s="30">
        <v>16000</v>
      </c>
      <c r="AE335" s="30">
        <v>16078</v>
      </c>
      <c r="AF335" s="30">
        <v>16039</v>
      </c>
    </row>
    <row r="336" spans="1:32" x14ac:dyDescent="0.45">
      <c r="A336" s="29" t="s">
        <v>522</v>
      </c>
      <c r="B336" s="29" t="s">
        <v>523</v>
      </c>
      <c r="C336" s="29" t="s">
        <v>3299</v>
      </c>
      <c r="D336" s="29" t="s">
        <v>3300</v>
      </c>
      <c r="E336" s="29" t="s">
        <v>3320</v>
      </c>
      <c r="F336" s="29" t="s">
        <v>3321</v>
      </c>
      <c r="G336" s="29" t="s">
        <v>3200</v>
      </c>
      <c r="H336" s="29" t="s">
        <v>3201</v>
      </c>
      <c r="I336" s="29" t="s">
        <v>3226</v>
      </c>
      <c r="J336" s="29" t="s">
        <v>3227</v>
      </c>
      <c r="K336" s="29" t="s">
        <v>3228</v>
      </c>
      <c r="L336" s="29" t="s">
        <v>3111</v>
      </c>
      <c r="M336" s="29" t="s">
        <v>3229</v>
      </c>
      <c r="N336" s="29" t="s">
        <v>3230</v>
      </c>
      <c r="O336" s="29" t="s">
        <v>3231</v>
      </c>
      <c r="P336" s="29" t="s">
        <v>3232</v>
      </c>
      <c r="Q336" s="29" t="s">
        <v>3209</v>
      </c>
      <c r="R336" s="29" t="s">
        <v>3210</v>
      </c>
      <c r="S336" s="29" t="s">
        <v>3098</v>
      </c>
      <c r="T336" s="29"/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30">
        <v>0</v>
      </c>
    </row>
    <row r="337" spans="1:32" x14ac:dyDescent="0.45">
      <c r="A337" s="29" t="s">
        <v>522</v>
      </c>
      <c r="B337" s="29" t="s">
        <v>523</v>
      </c>
      <c r="C337" s="29" t="s">
        <v>3299</v>
      </c>
      <c r="D337" s="29" t="s">
        <v>3300</v>
      </c>
      <c r="E337" s="29" t="s">
        <v>3320</v>
      </c>
      <c r="F337" s="29" t="s">
        <v>3321</v>
      </c>
      <c r="G337" s="29" t="s">
        <v>3233</v>
      </c>
      <c r="H337" s="29" t="s">
        <v>3234</v>
      </c>
      <c r="I337" s="29" t="s">
        <v>3235</v>
      </c>
      <c r="J337" s="29" t="s">
        <v>3236</v>
      </c>
      <c r="K337" s="29" t="s">
        <v>3237</v>
      </c>
      <c r="L337" s="29" t="s">
        <v>3107</v>
      </c>
      <c r="M337" s="29" t="s">
        <v>3238</v>
      </c>
      <c r="N337" s="29" t="s">
        <v>3239</v>
      </c>
      <c r="O337" s="29" t="s">
        <v>3422</v>
      </c>
      <c r="P337" s="29" t="s">
        <v>3423</v>
      </c>
      <c r="Q337" s="29" t="s">
        <v>3209</v>
      </c>
      <c r="R337" s="29" t="s">
        <v>3210</v>
      </c>
      <c r="S337" s="29" t="s">
        <v>3098</v>
      </c>
      <c r="T337" s="29"/>
      <c r="U337" s="30">
        <v>21600</v>
      </c>
      <c r="V337" s="30">
        <v>21600</v>
      </c>
      <c r="W337" s="30">
        <v>21600</v>
      </c>
      <c r="X337" s="30">
        <v>21600</v>
      </c>
      <c r="Y337" s="30">
        <v>21600</v>
      </c>
      <c r="Z337" s="30">
        <v>21600</v>
      </c>
      <c r="AA337" s="30">
        <v>21600</v>
      </c>
      <c r="AB337" s="30">
        <v>21600</v>
      </c>
      <c r="AC337" s="30">
        <v>21600</v>
      </c>
      <c r="AD337" s="30">
        <v>21600</v>
      </c>
      <c r="AE337" s="30">
        <v>21600</v>
      </c>
      <c r="AF337" s="30">
        <v>21600</v>
      </c>
    </row>
    <row r="338" spans="1:32" x14ac:dyDescent="0.45">
      <c r="A338" s="29" t="s">
        <v>522</v>
      </c>
      <c r="B338" s="29" t="s">
        <v>523</v>
      </c>
      <c r="C338" s="29" t="s">
        <v>3299</v>
      </c>
      <c r="D338" s="29" t="s">
        <v>3300</v>
      </c>
      <c r="E338" s="29" t="s">
        <v>3320</v>
      </c>
      <c r="F338" s="29" t="s">
        <v>3321</v>
      </c>
      <c r="G338" s="29" t="s">
        <v>3233</v>
      </c>
      <c r="H338" s="29" t="s">
        <v>3234</v>
      </c>
      <c r="I338" s="29" t="s">
        <v>3262</v>
      </c>
      <c r="J338" s="29" t="s">
        <v>3263</v>
      </c>
      <c r="K338" s="29" t="s">
        <v>3264</v>
      </c>
      <c r="L338" s="29" t="s">
        <v>3103</v>
      </c>
      <c r="M338" s="29" t="s">
        <v>3265</v>
      </c>
      <c r="N338" s="29" t="s">
        <v>3266</v>
      </c>
      <c r="O338" s="29" t="s">
        <v>3267</v>
      </c>
      <c r="P338" s="29" t="s">
        <v>3268</v>
      </c>
      <c r="Q338" s="29" t="s">
        <v>3209</v>
      </c>
      <c r="R338" s="29" t="s">
        <v>3210</v>
      </c>
      <c r="S338" s="29" t="s">
        <v>3098</v>
      </c>
      <c r="T338" s="29"/>
      <c r="U338" s="30">
        <v>36800</v>
      </c>
      <c r="V338" s="30">
        <v>36800</v>
      </c>
      <c r="W338" s="30">
        <v>36800</v>
      </c>
      <c r="X338" s="30">
        <v>36800</v>
      </c>
      <c r="Y338" s="30">
        <v>36800</v>
      </c>
      <c r="Z338" s="30">
        <v>36800</v>
      </c>
      <c r="AA338" s="30">
        <v>36800</v>
      </c>
      <c r="AB338" s="30">
        <v>36800</v>
      </c>
      <c r="AC338" s="30">
        <v>36800</v>
      </c>
      <c r="AD338" s="30">
        <v>36800</v>
      </c>
      <c r="AE338" s="30">
        <v>36800</v>
      </c>
      <c r="AF338" s="30">
        <v>36800</v>
      </c>
    </row>
    <row r="339" spans="1:32" x14ac:dyDescent="0.45">
      <c r="A339" s="29" t="s">
        <v>522</v>
      </c>
      <c r="B339" s="29" t="s">
        <v>523</v>
      </c>
      <c r="C339" s="29" t="s">
        <v>3299</v>
      </c>
      <c r="D339" s="29" t="s">
        <v>3300</v>
      </c>
      <c r="E339" s="29" t="s">
        <v>3320</v>
      </c>
      <c r="F339" s="29" t="s">
        <v>3321</v>
      </c>
      <c r="G339" s="29" t="s">
        <v>3233</v>
      </c>
      <c r="H339" s="29" t="s">
        <v>3234</v>
      </c>
      <c r="I339" s="29" t="s">
        <v>3262</v>
      </c>
      <c r="J339" s="29" t="s">
        <v>3263</v>
      </c>
      <c r="K339" s="29" t="s">
        <v>3264</v>
      </c>
      <c r="L339" s="29" t="s">
        <v>3103</v>
      </c>
      <c r="M339" s="29" t="s">
        <v>3265</v>
      </c>
      <c r="N339" s="29" t="s">
        <v>3266</v>
      </c>
      <c r="O339" s="29" t="s">
        <v>3338</v>
      </c>
      <c r="P339" s="29" t="s">
        <v>3339</v>
      </c>
      <c r="Q339" s="29" t="s">
        <v>3249</v>
      </c>
      <c r="R339" s="29" t="s">
        <v>3210</v>
      </c>
      <c r="S339" s="29" t="s">
        <v>3098</v>
      </c>
      <c r="T339" s="29"/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13637</v>
      </c>
      <c r="AB339" s="30">
        <v>0</v>
      </c>
      <c r="AC339" s="30">
        <v>0</v>
      </c>
      <c r="AD339" s="30">
        <v>0</v>
      </c>
      <c r="AE339" s="30">
        <v>0</v>
      </c>
      <c r="AF339" s="30">
        <v>0</v>
      </c>
    </row>
    <row r="340" spans="1:32" x14ac:dyDescent="0.45">
      <c r="A340" s="29" t="s">
        <v>522</v>
      </c>
      <c r="B340" s="29" t="s">
        <v>523</v>
      </c>
      <c r="C340" s="29" t="s">
        <v>3299</v>
      </c>
      <c r="D340" s="29" t="s">
        <v>3300</v>
      </c>
      <c r="E340" s="29" t="s">
        <v>3320</v>
      </c>
      <c r="F340" s="29" t="s">
        <v>3321</v>
      </c>
      <c r="G340" s="29" t="s">
        <v>3233</v>
      </c>
      <c r="H340" s="29" t="s">
        <v>3234</v>
      </c>
      <c r="I340" s="29" t="s">
        <v>3262</v>
      </c>
      <c r="J340" s="29" t="s">
        <v>3263</v>
      </c>
      <c r="K340" s="29" t="s">
        <v>3264</v>
      </c>
      <c r="L340" s="29" t="s">
        <v>3103</v>
      </c>
      <c r="M340" s="29" t="s">
        <v>3265</v>
      </c>
      <c r="N340" s="29" t="s">
        <v>3266</v>
      </c>
      <c r="O340" s="29" t="s">
        <v>3269</v>
      </c>
      <c r="P340" s="29" t="s">
        <v>3270</v>
      </c>
      <c r="Q340" s="29" t="s">
        <v>3209</v>
      </c>
      <c r="R340" s="29" t="s">
        <v>3210</v>
      </c>
      <c r="S340" s="29" t="s">
        <v>3098</v>
      </c>
      <c r="T340" s="29"/>
      <c r="U340" s="30">
        <v>117</v>
      </c>
      <c r="V340" s="30">
        <v>156</v>
      </c>
      <c r="W340" s="30">
        <v>39</v>
      </c>
      <c r="X340" s="30">
        <v>0</v>
      </c>
      <c r="Y340" s="30">
        <v>390</v>
      </c>
      <c r="Z340" s="30">
        <v>39</v>
      </c>
      <c r="AA340" s="30">
        <v>195</v>
      </c>
      <c r="AB340" s="30">
        <v>156</v>
      </c>
      <c r="AC340" s="30">
        <v>39</v>
      </c>
      <c r="AD340" s="30">
        <v>156</v>
      </c>
      <c r="AE340" s="30">
        <v>78</v>
      </c>
      <c r="AF340" s="30">
        <v>273</v>
      </c>
    </row>
    <row r="341" spans="1:32" x14ac:dyDescent="0.45">
      <c r="A341" s="29" t="s">
        <v>522</v>
      </c>
      <c r="B341" s="29" t="s">
        <v>523</v>
      </c>
      <c r="C341" s="29" t="s">
        <v>3299</v>
      </c>
      <c r="D341" s="29" t="s">
        <v>3300</v>
      </c>
      <c r="E341" s="29" t="s">
        <v>3320</v>
      </c>
      <c r="F341" s="29" t="s">
        <v>3321</v>
      </c>
      <c r="G341" s="29" t="s">
        <v>3233</v>
      </c>
      <c r="H341" s="29" t="s">
        <v>3234</v>
      </c>
      <c r="I341" s="29" t="s">
        <v>3262</v>
      </c>
      <c r="J341" s="29" t="s">
        <v>3263</v>
      </c>
      <c r="K341" s="29" t="s">
        <v>3264</v>
      </c>
      <c r="L341" s="29" t="s">
        <v>3103</v>
      </c>
      <c r="M341" s="29" t="s">
        <v>3265</v>
      </c>
      <c r="N341" s="29" t="s">
        <v>3266</v>
      </c>
      <c r="O341" s="29" t="s">
        <v>3271</v>
      </c>
      <c r="P341" s="29" t="s">
        <v>3272</v>
      </c>
      <c r="Q341" s="29" t="s">
        <v>3209</v>
      </c>
      <c r="R341" s="29" t="s">
        <v>3210</v>
      </c>
      <c r="S341" s="29" t="s">
        <v>3098</v>
      </c>
      <c r="T341" s="29"/>
      <c r="U341" s="30">
        <v>996</v>
      </c>
      <c r="V341" s="30">
        <v>869</v>
      </c>
      <c r="W341" s="30">
        <v>971</v>
      </c>
      <c r="X341" s="30">
        <v>1351</v>
      </c>
      <c r="Y341" s="30">
        <v>1024</v>
      </c>
      <c r="Z341" s="30">
        <v>1136</v>
      </c>
      <c r="AA341" s="30">
        <v>1893</v>
      </c>
      <c r="AB341" s="30">
        <v>1547</v>
      </c>
      <c r="AC341" s="30">
        <v>917</v>
      </c>
      <c r="AD341" s="30">
        <v>1099</v>
      </c>
      <c r="AE341" s="30">
        <v>1288</v>
      </c>
      <c r="AF341" s="30">
        <v>1147</v>
      </c>
    </row>
    <row r="342" spans="1:32" x14ac:dyDescent="0.45">
      <c r="A342" s="29" t="s">
        <v>522</v>
      </c>
      <c r="B342" s="29" t="s">
        <v>523</v>
      </c>
      <c r="C342" s="29" t="s">
        <v>3299</v>
      </c>
      <c r="D342" s="29" t="s">
        <v>3300</v>
      </c>
      <c r="E342" s="29" t="s">
        <v>3320</v>
      </c>
      <c r="F342" s="29" t="s">
        <v>3321</v>
      </c>
      <c r="G342" s="29" t="s">
        <v>3233</v>
      </c>
      <c r="H342" s="29" t="s">
        <v>3234</v>
      </c>
      <c r="I342" s="29" t="s">
        <v>3262</v>
      </c>
      <c r="J342" s="29" t="s">
        <v>3263</v>
      </c>
      <c r="K342" s="29" t="s">
        <v>3264</v>
      </c>
      <c r="L342" s="29" t="s">
        <v>3103</v>
      </c>
      <c r="M342" s="29" t="s">
        <v>3265</v>
      </c>
      <c r="N342" s="29" t="s">
        <v>3266</v>
      </c>
      <c r="O342" s="29" t="s">
        <v>3372</v>
      </c>
      <c r="P342" s="29" t="s">
        <v>3373</v>
      </c>
      <c r="Q342" s="29" t="s">
        <v>3209</v>
      </c>
      <c r="R342" s="29" t="s">
        <v>3210</v>
      </c>
      <c r="S342" s="29" t="s">
        <v>3098</v>
      </c>
      <c r="T342" s="29"/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58</v>
      </c>
      <c r="AA342" s="30">
        <v>463</v>
      </c>
      <c r="AB342" s="30">
        <v>101</v>
      </c>
      <c r="AC342" s="30">
        <v>101</v>
      </c>
      <c r="AD342" s="30">
        <v>261</v>
      </c>
      <c r="AE342" s="30">
        <v>0</v>
      </c>
      <c r="AF342" s="30">
        <v>0</v>
      </c>
    </row>
    <row r="343" spans="1:32" x14ac:dyDescent="0.45">
      <c r="A343" s="29" t="s">
        <v>522</v>
      </c>
      <c r="B343" s="29" t="s">
        <v>523</v>
      </c>
      <c r="C343" s="29" t="s">
        <v>3299</v>
      </c>
      <c r="D343" s="29" t="s">
        <v>3300</v>
      </c>
      <c r="E343" s="29" t="s">
        <v>3320</v>
      </c>
      <c r="F343" s="29" t="s">
        <v>3321</v>
      </c>
      <c r="G343" s="29" t="s">
        <v>3233</v>
      </c>
      <c r="H343" s="29" t="s">
        <v>3234</v>
      </c>
      <c r="I343" s="29" t="s">
        <v>3262</v>
      </c>
      <c r="J343" s="29" t="s">
        <v>3263</v>
      </c>
      <c r="K343" s="29" t="s">
        <v>3264</v>
      </c>
      <c r="L343" s="29" t="s">
        <v>3103</v>
      </c>
      <c r="M343" s="29" t="s">
        <v>3322</v>
      </c>
      <c r="N343" s="29" t="s">
        <v>3323</v>
      </c>
      <c r="O343" s="29" t="s">
        <v>3374</v>
      </c>
      <c r="P343" s="29" t="s">
        <v>3375</v>
      </c>
      <c r="Q343" s="29" t="s">
        <v>3209</v>
      </c>
      <c r="R343" s="29" t="s">
        <v>3210</v>
      </c>
      <c r="S343" s="29" t="s">
        <v>3098</v>
      </c>
      <c r="T343" s="29"/>
      <c r="U343" s="30">
        <v>2000</v>
      </c>
      <c r="V343" s="30">
        <v>2000</v>
      </c>
      <c r="W343" s="30">
        <v>2000</v>
      </c>
      <c r="X343" s="30">
        <v>2000</v>
      </c>
      <c r="Y343" s="30">
        <v>2000</v>
      </c>
      <c r="Z343" s="30">
        <v>2000</v>
      </c>
      <c r="AA343" s="30">
        <v>2000</v>
      </c>
      <c r="AB343" s="30">
        <v>2000</v>
      </c>
      <c r="AC343" s="30">
        <v>2000</v>
      </c>
      <c r="AD343" s="30">
        <v>2000</v>
      </c>
      <c r="AE343" s="30">
        <v>2000</v>
      </c>
      <c r="AF343" s="30">
        <v>2000</v>
      </c>
    </row>
    <row r="344" spans="1:32" x14ac:dyDescent="0.45">
      <c r="A344" s="29" t="s">
        <v>522</v>
      </c>
      <c r="B344" s="29" t="s">
        <v>523</v>
      </c>
      <c r="C344" s="29" t="s">
        <v>3299</v>
      </c>
      <c r="D344" s="29" t="s">
        <v>3300</v>
      </c>
      <c r="E344" s="29" t="s">
        <v>3320</v>
      </c>
      <c r="F344" s="29" t="s">
        <v>3321</v>
      </c>
      <c r="G344" s="29" t="s">
        <v>3233</v>
      </c>
      <c r="H344" s="29" t="s">
        <v>3234</v>
      </c>
      <c r="I344" s="29" t="s">
        <v>3275</v>
      </c>
      <c r="J344" s="29" t="s">
        <v>3276</v>
      </c>
      <c r="K344" s="29" t="s">
        <v>3277</v>
      </c>
      <c r="L344" s="29" t="s">
        <v>3100</v>
      </c>
      <c r="M344" s="29" t="s">
        <v>3312</v>
      </c>
      <c r="N344" s="29" t="s">
        <v>3313</v>
      </c>
      <c r="O344" s="29" t="s">
        <v>3314</v>
      </c>
      <c r="P344" s="29" t="s">
        <v>3315</v>
      </c>
      <c r="Q344" s="29" t="s">
        <v>3209</v>
      </c>
      <c r="R344" s="29" t="s">
        <v>3210</v>
      </c>
      <c r="S344" s="29" t="s">
        <v>3098</v>
      </c>
      <c r="T344" s="29"/>
      <c r="U344" s="30">
        <v>114950</v>
      </c>
      <c r="V344" s="30">
        <v>114950</v>
      </c>
      <c r="W344" s="30">
        <v>114950</v>
      </c>
      <c r="X344" s="30">
        <v>114950</v>
      </c>
      <c r="Y344" s="30">
        <v>114950</v>
      </c>
      <c r="Z344" s="30">
        <v>114950</v>
      </c>
      <c r="AA344" s="30">
        <v>114950</v>
      </c>
      <c r="AB344" s="30">
        <v>114950</v>
      </c>
      <c r="AC344" s="30">
        <v>114950</v>
      </c>
      <c r="AD344" s="30">
        <v>114950</v>
      </c>
      <c r="AE344" s="30">
        <v>114950</v>
      </c>
      <c r="AF344" s="30">
        <v>114950</v>
      </c>
    </row>
    <row r="345" spans="1:32" x14ac:dyDescent="0.45">
      <c r="A345" s="29" t="s">
        <v>522</v>
      </c>
      <c r="B345" s="29" t="s">
        <v>523</v>
      </c>
      <c r="C345" s="29" t="s">
        <v>3299</v>
      </c>
      <c r="D345" s="29" t="s">
        <v>3300</v>
      </c>
      <c r="E345" s="29" t="s">
        <v>3320</v>
      </c>
      <c r="F345" s="29" t="s">
        <v>3321</v>
      </c>
      <c r="G345" s="29" t="s">
        <v>3233</v>
      </c>
      <c r="H345" s="29" t="s">
        <v>3234</v>
      </c>
      <c r="I345" s="29" t="s">
        <v>3275</v>
      </c>
      <c r="J345" s="29" t="s">
        <v>3276</v>
      </c>
      <c r="K345" s="29" t="s">
        <v>3287</v>
      </c>
      <c r="L345" s="29" t="s">
        <v>3101</v>
      </c>
      <c r="M345" s="29" t="s">
        <v>3288</v>
      </c>
      <c r="N345" s="29" t="s">
        <v>3289</v>
      </c>
      <c r="O345" s="29" t="s">
        <v>3290</v>
      </c>
      <c r="P345" s="29" t="s">
        <v>3291</v>
      </c>
      <c r="Q345" s="29" t="s">
        <v>3209</v>
      </c>
      <c r="R345" s="29" t="s">
        <v>3210</v>
      </c>
      <c r="S345" s="29" t="s">
        <v>3098</v>
      </c>
      <c r="T345" s="29"/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30">
        <v>0</v>
      </c>
      <c r="AF345" s="30">
        <v>0</v>
      </c>
    </row>
    <row r="346" spans="1:32" x14ac:dyDescent="0.45">
      <c r="A346" s="29" t="s">
        <v>522</v>
      </c>
      <c r="B346" s="29" t="s">
        <v>523</v>
      </c>
      <c r="C346" s="29" t="s">
        <v>3211</v>
      </c>
      <c r="D346" s="29" t="s">
        <v>3212</v>
      </c>
      <c r="E346" s="29" t="s">
        <v>3213</v>
      </c>
      <c r="F346" s="29" t="s">
        <v>982</v>
      </c>
      <c r="G346" s="29" t="s">
        <v>3233</v>
      </c>
      <c r="H346" s="29" t="s">
        <v>3234</v>
      </c>
      <c r="I346" s="29" t="s">
        <v>3341</v>
      </c>
      <c r="J346" s="29" t="s">
        <v>3342</v>
      </c>
      <c r="K346" s="29" t="s">
        <v>3343</v>
      </c>
      <c r="L346" s="29" t="s">
        <v>3119</v>
      </c>
      <c r="M346" s="29" t="s">
        <v>3344</v>
      </c>
      <c r="N346" s="29" t="s">
        <v>3345</v>
      </c>
      <c r="O346" s="29" t="s">
        <v>3346</v>
      </c>
      <c r="P346" s="29" t="s">
        <v>3347</v>
      </c>
      <c r="Q346" s="29" t="s">
        <v>3209</v>
      </c>
      <c r="R346" s="29" t="s">
        <v>3210</v>
      </c>
      <c r="S346" s="29" t="s">
        <v>3098</v>
      </c>
      <c r="T346" s="29"/>
      <c r="U346" s="30">
        <v>-457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30">
        <v>0</v>
      </c>
    </row>
    <row r="347" spans="1:32" x14ac:dyDescent="0.45">
      <c r="A347" s="29" t="s">
        <v>522</v>
      </c>
      <c r="B347" s="29" t="s">
        <v>523</v>
      </c>
      <c r="C347" s="29" t="s">
        <v>3211</v>
      </c>
      <c r="D347" s="29" t="s">
        <v>3212</v>
      </c>
      <c r="E347" s="29" t="s">
        <v>3213</v>
      </c>
      <c r="F347" s="29" t="s">
        <v>982</v>
      </c>
      <c r="G347" s="29" t="s">
        <v>3233</v>
      </c>
      <c r="H347" s="29" t="s">
        <v>3234</v>
      </c>
      <c r="I347" s="29" t="s">
        <v>3341</v>
      </c>
      <c r="J347" s="29" t="s">
        <v>3342</v>
      </c>
      <c r="K347" s="29" t="s">
        <v>3348</v>
      </c>
      <c r="L347" s="29" t="s">
        <v>3115</v>
      </c>
      <c r="M347" s="29" t="s">
        <v>3366</v>
      </c>
      <c r="N347" s="29" t="s">
        <v>3367</v>
      </c>
      <c r="O347" s="29" t="s">
        <v>3368</v>
      </c>
      <c r="P347" s="29" t="s">
        <v>3369</v>
      </c>
      <c r="Q347" s="29" t="s">
        <v>3209</v>
      </c>
      <c r="R347" s="29" t="s">
        <v>3210</v>
      </c>
      <c r="S347" s="29" t="s">
        <v>3098</v>
      </c>
      <c r="T347" s="29"/>
      <c r="U347" s="30">
        <v>0</v>
      </c>
      <c r="V347" s="30">
        <v>2399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30">
        <v>0</v>
      </c>
    </row>
    <row r="348" spans="1:32" x14ac:dyDescent="0.45">
      <c r="A348" s="29" t="s">
        <v>522</v>
      </c>
      <c r="B348" s="29" t="s">
        <v>523</v>
      </c>
      <c r="C348" s="29" t="s">
        <v>3211</v>
      </c>
      <c r="D348" s="29" t="s">
        <v>3212</v>
      </c>
      <c r="E348" s="29" t="s">
        <v>3213</v>
      </c>
      <c r="F348" s="29" t="s">
        <v>982</v>
      </c>
      <c r="G348" s="29" t="s">
        <v>3233</v>
      </c>
      <c r="H348" s="29" t="s">
        <v>3234</v>
      </c>
      <c r="I348" s="29" t="s">
        <v>3341</v>
      </c>
      <c r="J348" s="29" t="s">
        <v>3342</v>
      </c>
      <c r="K348" s="29" t="s">
        <v>3348</v>
      </c>
      <c r="L348" s="29" t="s">
        <v>3115</v>
      </c>
      <c r="M348" s="29" t="s">
        <v>3366</v>
      </c>
      <c r="N348" s="29" t="s">
        <v>3367</v>
      </c>
      <c r="O348" s="29" t="s">
        <v>3370</v>
      </c>
      <c r="P348" s="29" t="s">
        <v>3371</v>
      </c>
      <c r="Q348" s="29" t="s">
        <v>3209</v>
      </c>
      <c r="R348" s="29" t="s">
        <v>3210</v>
      </c>
      <c r="S348" s="29" t="s">
        <v>3098</v>
      </c>
      <c r="T348" s="29"/>
      <c r="U348" s="30">
        <v>97185.649000000005</v>
      </c>
      <c r="V348" s="30">
        <v>97185.649000000005</v>
      </c>
      <c r="W348" s="30">
        <v>97612.349000000002</v>
      </c>
      <c r="X348" s="30">
        <v>97719.251000000004</v>
      </c>
      <c r="Y348" s="30">
        <v>97591.884999999995</v>
      </c>
      <c r="Z348" s="30">
        <v>96621.539000000004</v>
      </c>
      <c r="AA348" s="30">
        <v>97166.884999999995</v>
      </c>
      <c r="AB348" s="30">
        <v>96084.540999999997</v>
      </c>
      <c r="AC348" s="30">
        <v>96084.540999999997</v>
      </c>
      <c r="AD348" s="30">
        <v>80392.937000000005</v>
      </c>
      <c r="AE348" s="30">
        <v>81814.680999999997</v>
      </c>
      <c r="AF348" s="30">
        <v>91155.663</v>
      </c>
    </row>
    <row r="349" spans="1:32" x14ac:dyDescent="0.45">
      <c r="A349" s="29" t="s">
        <v>522</v>
      </c>
      <c r="B349" s="29" t="s">
        <v>523</v>
      </c>
      <c r="C349" s="29" t="s">
        <v>3211</v>
      </c>
      <c r="D349" s="29" t="s">
        <v>3212</v>
      </c>
      <c r="E349" s="29" t="s">
        <v>3213</v>
      </c>
      <c r="F349" s="29" t="s">
        <v>982</v>
      </c>
      <c r="G349" s="29" t="s">
        <v>3233</v>
      </c>
      <c r="H349" s="29" t="s">
        <v>3234</v>
      </c>
      <c r="I349" s="29" t="s">
        <v>3341</v>
      </c>
      <c r="J349" s="29" t="s">
        <v>3342</v>
      </c>
      <c r="K349" s="29" t="s">
        <v>3474</v>
      </c>
      <c r="L349" s="29" t="s">
        <v>3116</v>
      </c>
      <c r="M349" s="29" t="s">
        <v>3488</v>
      </c>
      <c r="N349" s="29" t="s">
        <v>3489</v>
      </c>
      <c r="O349" s="29" t="s">
        <v>3514</v>
      </c>
      <c r="P349" s="29" t="s">
        <v>3515</v>
      </c>
      <c r="Q349" s="29" t="s">
        <v>3209</v>
      </c>
      <c r="R349" s="29" t="s">
        <v>3210</v>
      </c>
      <c r="S349" s="29" t="s">
        <v>3098</v>
      </c>
      <c r="T349" s="29"/>
      <c r="U349" s="30">
        <v>4619</v>
      </c>
      <c r="V349" s="30">
        <v>1796</v>
      </c>
      <c r="W349" s="30">
        <v>2867</v>
      </c>
      <c r="X349" s="30">
        <v>3117</v>
      </c>
      <c r="Y349" s="30">
        <v>1440</v>
      </c>
      <c r="Z349" s="30">
        <v>4831</v>
      </c>
      <c r="AA349" s="30">
        <v>6988</v>
      </c>
      <c r="AB349" s="30">
        <v>1470</v>
      </c>
      <c r="AC349" s="30">
        <v>2885</v>
      </c>
      <c r="AD349" s="30">
        <v>5214</v>
      </c>
      <c r="AE349" s="30">
        <v>4262</v>
      </c>
      <c r="AF349" s="30">
        <v>1482</v>
      </c>
    </row>
    <row r="350" spans="1:32" x14ac:dyDescent="0.45">
      <c r="A350" s="29" t="s">
        <v>522</v>
      </c>
      <c r="B350" s="29" t="s">
        <v>523</v>
      </c>
      <c r="C350" s="29" t="s">
        <v>3211</v>
      </c>
      <c r="D350" s="29" t="s">
        <v>3212</v>
      </c>
      <c r="E350" s="29" t="s">
        <v>3213</v>
      </c>
      <c r="F350" s="29" t="s">
        <v>982</v>
      </c>
      <c r="G350" s="29" t="s">
        <v>3233</v>
      </c>
      <c r="H350" s="29" t="s">
        <v>3234</v>
      </c>
      <c r="I350" s="29" t="s">
        <v>3341</v>
      </c>
      <c r="J350" s="29" t="s">
        <v>3342</v>
      </c>
      <c r="K350" s="29" t="s">
        <v>3474</v>
      </c>
      <c r="L350" s="29" t="s">
        <v>3116</v>
      </c>
      <c r="M350" s="29" t="s">
        <v>3488</v>
      </c>
      <c r="N350" s="29" t="s">
        <v>3489</v>
      </c>
      <c r="O350" s="29" t="s">
        <v>3490</v>
      </c>
      <c r="P350" s="29" t="s">
        <v>3491</v>
      </c>
      <c r="Q350" s="29" t="s">
        <v>3209</v>
      </c>
      <c r="R350" s="29" t="s">
        <v>3210</v>
      </c>
      <c r="S350" s="29" t="s">
        <v>3098</v>
      </c>
      <c r="T350" s="29"/>
      <c r="U350" s="30">
        <v>63445</v>
      </c>
      <c r="V350" s="30">
        <v>18900</v>
      </c>
      <c r="W350" s="30">
        <v>18900</v>
      </c>
      <c r="X350" s="30">
        <v>18900</v>
      </c>
      <c r="Y350" s="30">
        <v>18900</v>
      </c>
      <c r="Z350" s="30">
        <v>18900</v>
      </c>
      <c r="AA350" s="30">
        <v>18900</v>
      </c>
      <c r="AB350" s="30">
        <v>18900</v>
      </c>
      <c r="AC350" s="30">
        <v>18900</v>
      </c>
      <c r="AD350" s="30">
        <v>18900</v>
      </c>
      <c r="AE350" s="30">
        <v>18900</v>
      </c>
      <c r="AF350" s="30">
        <v>18900</v>
      </c>
    </row>
    <row r="351" spans="1:32" x14ac:dyDescent="0.45">
      <c r="A351" s="29" t="s">
        <v>1015</v>
      </c>
      <c r="B351" s="29" t="s">
        <v>1016</v>
      </c>
      <c r="C351" s="29" t="s">
        <v>3460</v>
      </c>
      <c r="D351" s="29" t="s">
        <v>3461</v>
      </c>
      <c r="E351" s="29" t="s">
        <v>3540</v>
      </c>
      <c r="F351" s="29" t="s">
        <v>3541</v>
      </c>
      <c r="G351" s="29" t="s">
        <v>3200</v>
      </c>
      <c r="H351" s="29" t="s">
        <v>3201</v>
      </c>
      <c r="I351" s="29" t="s">
        <v>3202</v>
      </c>
      <c r="J351" s="29" t="s">
        <v>3203</v>
      </c>
      <c r="K351" s="29" t="s">
        <v>3204</v>
      </c>
      <c r="L351" s="29" t="s">
        <v>3109</v>
      </c>
      <c r="M351" s="29" t="s">
        <v>3205</v>
      </c>
      <c r="N351" s="29" t="s">
        <v>3206</v>
      </c>
      <c r="O351" s="29" t="s">
        <v>3214</v>
      </c>
      <c r="P351" s="29" t="s">
        <v>3215</v>
      </c>
      <c r="Q351" s="29" t="s">
        <v>3209</v>
      </c>
      <c r="R351" s="29" t="s">
        <v>3210</v>
      </c>
      <c r="S351" s="29" t="s">
        <v>3098</v>
      </c>
      <c r="T351" s="29"/>
      <c r="U351" s="30">
        <v>0</v>
      </c>
      <c r="V351" s="30">
        <v>50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30">
        <v>0</v>
      </c>
    </row>
    <row r="352" spans="1:32" x14ac:dyDescent="0.45">
      <c r="A352" s="29" t="s">
        <v>1015</v>
      </c>
      <c r="B352" s="29" t="s">
        <v>1016</v>
      </c>
      <c r="C352" s="29" t="s">
        <v>3460</v>
      </c>
      <c r="D352" s="29" t="s">
        <v>3461</v>
      </c>
      <c r="E352" s="29" t="s">
        <v>3540</v>
      </c>
      <c r="F352" s="29" t="s">
        <v>3541</v>
      </c>
      <c r="G352" s="29" t="s">
        <v>3200</v>
      </c>
      <c r="H352" s="29" t="s">
        <v>3201</v>
      </c>
      <c r="I352" s="29" t="s">
        <v>3202</v>
      </c>
      <c r="J352" s="29" t="s">
        <v>3203</v>
      </c>
      <c r="K352" s="29" t="s">
        <v>3204</v>
      </c>
      <c r="L352" s="29" t="s">
        <v>3109</v>
      </c>
      <c r="M352" s="29" t="s">
        <v>3378</v>
      </c>
      <c r="N352" s="29" t="s">
        <v>3379</v>
      </c>
      <c r="O352" s="29" t="s">
        <v>3380</v>
      </c>
      <c r="P352" s="29" t="s">
        <v>3381</v>
      </c>
      <c r="Q352" s="29" t="s">
        <v>3209</v>
      </c>
      <c r="R352" s="29" t="s">
        <v>3210</v>
      </c>
      <c r="S352" s="29" t="s">
        <v>3098</v>
      </c>
      <c r="T352" s="29"/>
      <c r="U352" s="30">
        <v>5150</v>
      </c>
      <c r="V352" s="30">
        <v>5150</v>
      </c>
      <c r="W352" s="30">
        <v>5150</v>
      </c>
      <c r="X352" s="30">
        <v>5150</v>
      </c>
      <c r="Y352" s="30">
        <v>5150</v>
      </c>
      <c r="Z352" s="30">
        <v>5150</v>
      </c>
      <c r="AA352" s="30">
        <v>5150</v>
      </c>
      <c r="AB352" s="30">
        <v>5150</v>
      </c>
      <c r="AC352" s="30">
        <v>5150</v>
      </c>
      <c r="AD352" s="30">
        <v>5150</v>
      </c>
      <c r="AE352" s="30">
        <v>0</v>
      </c>
      <c r="AF352" s="30">
        <v>0</v>
      </c>
    </row>
    <row r="353" spans="1:32" x14ac:dyDescent="0.45">
      <c r="A353" s="29" t="s">
        <v>1015</v>
      </c>
      <c r="B353" s="29" t="s">
        <v>1016</v>
      </c>
      <c r="C353" s="29" t="s">
        <v>3460</v>
      </c>
      <c r="D353" s="29" t="s">
        <v>3461</v>
      </c>
      <c r="E353" s="29" t="s">
        <v>3540</v>
      </c>
      <c r="F353" s="29" t="s">
        <v>3541</v>
      </c>
      <c r="G353" s="29" t="s">
        <v>3233</v>
      </c>
      <c r="H353" s="29" t="s">
        <v>3234</v>
      </c>
      <c r="I353" s="29" t="s">
        <v>3262</v>
      </c>
      <c r="J353" s="29" t="s">
        <v>3263</v>
      </c>
      <c r="K353" s="29" t="s">
        <v>3264</v>
      </c>
      <c r="L353" s="29" t="s">
        <v>3103</v>
      </c>
      <c r="M353" s="29" t="s">
        <v>3265</v>
      </c>
      <c r="N353" s="29" t="s">
        <v>3266</v>
      </c>
      <c r="O353" s="29" t="s">
        <v>3267</v>
      </c>
      <c r="P353" s="29" t="s">
        <v>3268</v>
      </c>
      <c r="Q353" s="29" t="s">
        <v>3209</v>
      </c>
      <c r="R353" s="29" t="s">
        <v>3210</v>
      </c>
      <c r="S353" s="29" t="s">
        <v>3098</v>
      </c>
      <c r="T353" s="29"/>
      <c r="U353" s="30">
        <v>4000</v>
      </c>
      <c r="V353" s="30">
        <v>4000</v>
      </c>
      <c r="W353" s="30">
        <v>4000</v>
      </c>
      <c r="X353" s="30">
        <v>4000</v>
      </c>
      <c r="Y353" s="30">
        <v>4000</v>
      </c>
      <c r="Z353" s="30">
        <v>4000</v>
      </c>
      <c r="AA353" s="30">
        <v>4000</v>
      </c>
      <c r="AB353" s="30">
        <v>4000</v>
      </c>
      <c r="AC353" s="30">
        <v>4000</v>
      </c>
      <c r="AD353" s="30">
        <v>4000</v>
      </c>
      <c r="AE353" s="30">
        <v>4000</v>
      </c>
      <c r="AF353" s="30">
        <v>4000</v>
      </c>
    </row>
    <row r="354" spans="1:32" x14ac:dyDescent="0.45">
      <c r="A354" s="29" t="s">
        <v>1015</v>
      </c>
      <c r="B354" s="29" t="s">
        <v>1016</v>
      </c>
      <c r="C354" s="29" t="s">
        <v>3460</v>
      </c>
      <c r="D354" s="29" t="s">
        <v>3461</v>
      </c>
      <c r="E354" s="29" t="s">
        <v>3540</v>
      </c>
      <c r="F354" s="29" t="s">
        <v>3541</v>
      </c>
      <c r="G354" s="29" t="s">
        <v>3233</v>
      </c>
      <c r="H354" s="29" t="s">
        <v>3234</v>
      </c>
      <c r="I354" s="29" t="s">
        <v>3262</v>
      </c>
      <c r="J354" s="29" t="s">
        <v>3263</v>
      </c>
      <c r="K354" s="29" t="s">
        <v>3264</v>
      </c>
      <c r="L354" s="29" t="s">
        <v>3103</v>
      </c>
      <c r="M354" s="29" t="s">
        <v>3265</v>
      </c>
      <c r="N354" s="29" t="s">
        <v>3266</v>
      </c>
      <c r="O354" s="29" t="s">
        <v>3269</v>
      </c>
      <c r="P354" s="29" t="s">
        <v>3270</v>
      </c>
      <c r="Q354" s="29" t="s">
        <v>3209</v>
      </c>
      <c r="R354" s="29" t="s">
        <v>3210</v>
      </c>
      <c r="S354" s="29" t="s">
        <v>3098</v>
      </c>
      <c r="T354" s="29"/>
      <c r="U354" s="30">
        <v>273</v>
      </c>
      <c r="V354" s="30">
        <v>39</v>
      </c>
      <c r="W354" s="30">
        <v>195</v>
      </c>
      <c r="X354" s="30">
        <v>0</v>
      </c>
      <c r="Y354" s="30">
        <v>0</v>
      </c>
      <c r="Z354" s="30">
        <v>156</v>
      </c>
      <c r="AA354" s="30">
        <v>312</v>
      </c>
      <c r="AB354" s="30">
        <v>0</v>
      </c>
      <c r="AC354" s="30">
        <v>39</v>
      </c>
      <c r="AD354" s="30">
        <v>39</v>
      </c>
      <c r="AE354" s="30">
        <v>205</v>
      </c>
      <c r="AF354" s="30">
        <v>78</v>
      </c>
    </row>
    <row r="355" spans="1:32" x14ac:dyDescent="0.45">
      <c r="A355" s="29" t="s">
        <v>1015</v>
      </c>
      <c r="B355" s="29" t="s">
        <v>1016</v>
      </c>
      <c r="C355" s="29" t="s">
        <v>3460</v>
      </c>
      <c r="D355" s="29" t="s">
        <v>3461</v>
      </c>
      <c r="E355" s="29" t="s">
        <v>3540</v>
      </c>
      <c r="F355" s="29" t="s">
        <v>3541</v>
      </c>
      <c r="G355" s="29" t="s">
        <v>3233</v>
      </c>
      <c r="H355" s="29" t="s">
        <v>3234</v>
      </c>
      <c r="I355" s="29" t="s">
        <v>3262</v>
      </c>
      <c r="J355" s="29" t="s">
        <v>3263</v>
      </c>
      <c r="K355" s="29" t="s">
        <v>3264</v>
      </c>
      <c r="L355" s="29" t="s">
        <v>3103</v>
      </c>
      <c r="M355" s="29" t="s">
        <v>3265</v>
      </c>
      <c r="N355" s="29" t="s">
        <v>3266</v>
      </c>
      <c r="O355" s="29" t="s">
        <v>3271</v>
      </c>
      <c r="P355" s="29" t="s">
        <v>3272</v>
      </c>
      <c r="Q355" s="29" t="s">
        <v>3209</v>
      </c>
      <c r="R355" s="29" t="s">
        <v>3210</v>
      </c>
      <c r="S355" s="29" t="s">
        <v>3098</v>
      </c>
      <c r="T355" s="29"/>
      <c r="U355" s="30">
        <v>2320</v>
      </c>
      <c r="V355" s="30">
        <v>3480</v>
      </c>
      <c r="W355" s="30">
        <v>3349</v>
      </c>
      <c r="X355" s="30">
        <v>3793</v>
      </c>
      <c r="Y355" s="30">
        <v>3262</v>
      </c>
      <c r="Z355" s="30">
        <v>2639</v>
      </c>
      <c r="AA355" s="30">
        <v>3552</v>
      </c>
      <c r="AB355" s="30">
        <v>2885</v>
      </c>
      <c r="AC355" s="30">
        <v>2900</v>
      </c>
      <c r="AD355" s="30">
        <v>2305</v>
      </c>
      <c r="AE355" s="30">
        <v>2697</v>
      </c>
      <c r="AF355" s="30">
        <v>3335</v>
      </c>
    </row>
    <row r="356" spans="1:32" x14ac:dyDescent="0.45">
      <c r="A356" s="29" t="s">
        <v>1015</v>
      </c>
      <c r="B356" s="29" t="s">
        <v>1016</v>
      </c>
      <c r="C356" s="29" t="s">
        <v>3460</v>
      </c>
      <c r="D356" s="29" t="s">
        <v>3461</v>
      </c>
      <c r="E356" s="29" t="s">
        <v>3540</v>
      </c>
      <c r="F356" s="29" t="s">
        <v>3541</v>
      </c>
      <c r="G356" s="29" t="s">
        <v>3233</v>
      </c>
      <c r="H356" s="29" t="s">
        <v>3234</v>
      </c>
      <c r="I356" s="29" t="s">
        <v>3262</v>
      </c>
      <c r="J356" s="29" t="s">
        <v>3263</v>
      </c>
      <c r="K356" s="29" t="s">
        <v>3264</v>
      </c>
      <c r="L356" s="29" t="s">
        <v>3103</v>
      </c>
      <c r="M356" s="29" t="s">
        <v>3265</v>
      </c>
      <c r="N356" s="29" t="s">
        <v>3266</v>
      </c>
      <c r="O356" s="29" t="s">
        <v>3273</v>
      </c>
      <c r="P356" s="29" t="s">
        <v>3274</v>
      </c>
      <c r="Q356" s="29" t="s">
        <v>3209</v>
      </c>
      <c r="R356" s="29" t="s">
        <v>3210</v>
      </c>
      <c r="S356" s="29" t="s">
        <v>3098</v>
      </c>
      <c r="T356" s="29"/>
      <c r="U356" s="30">
        <v>0</v>
      </c>
      <c r="V356" s="30">
        <v>0</v>
      </c>
      <c r="W356" s="30">
        <v>0</v>
      </c>
      <c r="X356" s="30">
        <v>39</v>
      </c>
      <c r="Y356" s="30">
        <v>0</v>
      </c>
      <c r="Z356" s="30">
        <v>117</v>
      </c>
      <c r="AA356" s="30">
        <v>195</v>
      </c>
      <c r="AB356" s="30">
        <v>429</v>
      </c>
      <c r="AC356" s="30">
        <v>234</v>
      </c>
      <c r="AD356" s="30">
        <v>117</v>
      </c>
      <c r="AE356" s="30">
        <v>195</v>
      </c>
      <c r="AF356" s="30">
        <v>0</v>
      </c>
    </row>
    <row r="357" spans="1:32" x14ac:dyDescent="0.45">
      <c r="A357" s="29" t="s">
        <v>506</v>
      </c>
      <c r="B357" s="29" t="s">
        <v>507</v>
      </c>
      <c r="C357" s="29" t="s">
        <v>3299</v>
      </c>
      <c r="D357" s="29" t="s">
        <v>3300</v>
      </c>
      <c r="E357" s="29" t="s">
        <v>3320</v>
      </c>
      <c r="F357" s="29" t="s">
        <v>3321</v>
      </c>
      <c r="G357" s="29" t="s">
        <v>3200</v>
      </c>
      <c r="H357" s="29" t="s">
        <v>3201</v>
      </c>
      <c r="I357" s="29" t="s">
        <v>3202</v>
      </c>
      <c r="J357" s="29" t="s">
        <v>3203</v>
      </c>
      <c r="K357" s="29" t="s">
        <v>3221</v>
      </c>
      <c r="L357" s="29" t="s">
        <v>3113</v>
      </c>
      <c r="M357" s="29" t="s">
        <v>3222</v>
      </c>
      <c r="N357" s="29" t="s">
        <v>3223</v>
      </c>
      <c r="O357" s="29" t="s">
        <v>3224</v>
      </c>
      <c r="P357" s="29" t="s">
        <v>3225</v>
      </c>
      <c r="Q357" s="29" t="s">
        <v>3209</v>
      </c>
      <c r="R357" s="29" t="s">
        <v>3210</v>
      </c>
      <c r="S357" s="29" t="s">
        <v>3098</v>
      </c>
      <c r="T357" s="29"/>
      <c r="U357" s="30">
        <v>32695</v>
      </c>
      <c r="V357" s="30">
        <v>31684</v>
      </c>
      <c r="W357" s="30">
        <v>33465</v>
      </c>
      <c r="X357" s="30">
        <v>31952</v>
      </c>
      <c r="Y357" s="30">
        <v>31718</v>
      </c>
      <c r="Z357" s="30">
        <v>31962</v>
      </c>
      <c r="AA357" s="30">
        <v>31427</v>
      </c>
      <c r="AB357" s="30">
        <v>31329</v>
      </c>
      <c r="AC357" s="30">
        <v>31284</v>
      </c>
      <c r="AD357" s="30">
        <v>32076</v>
      </c>
      <c r="AE357" s="30">
        <v>32539</v>
      </c>
      <c r="AF357" s="30">
        <v>33874</v>
      </c>
    </row>
    <row r="358" spans="1:32" x14ac:dyDescent="0.45">
      <c r="A358" s="29" t="s">
        <v>506</v>
      </c>
      <c r="B358" s="29" t="s">
        <v>507</v>
      </c>
      <c r="C358" s="29" t="s">
        <v>3299</v>
      </c>
      <c r="D358" s="29" t="s">
        <v>3300</v>
      </c>
      <c r="E358" s="29" t="s">
        <v>3320</v>
      </c>
      <c r="F358" s="29" t="s">
        <v>3321</v>
      </c>
      <c r="G358" s="29" t="s">
        <v>3233</v>
      </c>
      <c r="H358" s="29" t="s">
        <v>3234</v>
      </c>
      <c r="I358" s="29" t="s">
        <v>3235</v>
      </c>
      <c r="J358" s="29" t="s">
        <v>3236</v>
      </c>
      <c r="K358" s="29" t="s">
        <v>3237</v>
      </c>
      <c r="L358" s="29" t="s">
        <v>3107</v>
      </c>
      <c r="M358" s="29" t="s">
        <v>3238</v>
      </c>
      <c r="N358" s="29" t="s">
        <v>3239</v>
      </c>
      <c r="O358" s="29" t="s">
        <v>3240</v>
      </c>
      <c r="P358" s="29" t="s">
        <v>3241</v>
      </c>
      <c r="Q358" s="29" t="s">
        <v>3209</v>
      </c>
      <c r="R358" s="29" t="s">
        <v>3210</v>
      </c>
      <c r="S358" s="29" t="s">
        <v>3098</v>
      </c>
      <c r="T358" s="29"/>
      <c r="U358" s="30">
        <v>4000</v>
      </c>
      <c r="V358" s="30">
        <v>4000</v>
      </c>
      <c r="W358" s="30">
        <v>4000</v>
      </c>
      <c r="X358" s="30">
        <v>4000</v>
      </c>
      <c r="Y358" s="30">
        <v>4000</v>
      </c>
      <c r="Z358" s="30">
        <v>4000</v>
      </c>
      <c r="AA358" s="30">
        <v>4000</v>
      </c>
      <c r="AB358" s="30">
        <v>4000</v>
      </c>
      <c r="AC358" s="30">
        <v>4000</v>
      </c>
      <c r="AD358" s="30">
        <v>4000</v>
      </c>
      <c r="AE358" s="30">
        <v>4000</v>
      </c>
      <c r="AF358" s="30">
        <v>4000</v>
      </c>
    </row>
    <row r="359" spans="1:32" x14ac:dyDescent="0.45">
      <c r="A359" s="29" t="s">
        <v>506</v>
      </c>
      <c r="B359" s="29" t="s">
        <v>507</v>
      </c>
      <c r="C359" s="29" t="s">
        <v>3299</v>
      </c>
      <c r="D359" s="29" t="s">
        <v>3300</v>
      </c>
      <c r="E359" s="29" t="s">
        <v>3320</v>
      </c>
      <c r="F359" s="29" t="s">
        <v>3321</v>
      </c>
      <c r="G359" s="29" t="s">
        <v>3233</v>
      </c>
      <c r="H359" s="29" t="s">
        <v>3234</v>
      </c>
      <c r="I359" s="29" t="s">
        <v>3242</v>
      </c>
      <c r="J359" s="29" t="s">
        <v>3243</v>
      </c>
      <c r="K359" s="29" t="s">
        <v>3244</v>
      </c>
      <c r="L359" s="29" t="s">
        <v>3104</v>
      </c>
      <c r="M359" s="29" t="s">
        <v>3245</v>
      </c>
      <c r="N359" s="29" t="s">
        <v>3246</v>
      </c>
      <c r="O359" s="29" t="s">
        <v>3542</v>
      </c>
      <c r="P359" s="29" t="s">
        <v>3543</v>
      </c>
      <c r="Q359" s="29" t="s">
        <v>3209</v>
      </c>
      <c r="R359" s="29" t="s">
        <v>3210</v>
      </c>
      <c r="S359" s="29" t="s">
        <v>3098</v>
      </c>
      <c r="T359" s="29"/>
      <c r="U359" s="30">
        <v>46000</v>
      </c>
      <c r="V359" s="30">
        <v>46000</v>
      </c>
      <c r="W359" s="30">
        <v>46000</v>
      </c>
      <c r="X359" s="30">
        <v>46000</v>
      </c>
      <c r="Y359" s="30">
        <v>46000</v>
      </c>
      <c r="Z359" s="30">
        <v>46000</v>
      </c>
      <c r="AA359" s="30">
        <v>46000</v>
      </c>
      <c r="AB359" s="30">
        <v>46000</v>
      </c>
      <c r="AC359" s="30">
        <v>46000</v>
      </c>
      <c r="AD359" s="30">
        <v>46000</v>
      </c>
      <c r="AE359" s="30">
        <v>46000</v>
      </c>
      <c r="AF359" s="30">
        <v>46000</v>
      </c>
    </row>
    <row r="360" spans="1:32" x14ac:dyDescent="0.45">
      <c r="A360" s="29" t="s">
        <v>506</v>
      </c>
      <c r="B360" s="29" t="s">
        <v>507</v>
      </c>
      <c r="C360" s="29" t="s">
        <v>3299</v>
      </c>
      <c r="D360" s="29" t="s">
        <v>3300</v>
      </c>
      <c r="E360" s="29" t="s">
        <v>3320</v>
      </c>
      <c r="F360" s="29" t="s">
        <v>3321</v>
      </c>
      <c r="G360" s="29" t="s">
        <v>3233</v>
      </c>
      <c r="H360" s="29" t="s">
        <v>3234</v>
      </c>
      <c r="I360" s="29" t="s">
        <v>3262</v>
      </c>
      <c r="J360" s="29" t="s">
        <v>3263</v>
      </c>
      <c r="K360" s="29" t="s">
        <v>3264</v>
      </c>
      <c r="L360" s="29" t="s">
        <v>3103</v>
      </c>
      <c r="M360" s="29" t="s">
        <v>3265</v>
      </c>
      <c r="N360" s="29" t="s">
        <v>3266</v>
      </c>
      <c r="O360" s="29" t="s">
        <v>3267</v>
      </c>
      <c r="P360" s="29" t="s">
        <v>3268</v>
      </c>
      <c r="Q360" s="29" t="s">
        <v>3209</v>
      </c>
      <c r="R360" s="29" t="s">
        <v>3210</v>
      </c>
      <c r="S360" s="29" t="s">
        <v>3098</v>
      </c>
      <c r="T360" s="29"/>
      <c r="U360" s="30">
        <v>3600</v>
      </c>
      <c r="V360" s="30">
        <v>3600</v>
      </c>
      <c r="W360" s="30">
        <v>3600</v>
      </c>
      <c r="X360" s="30">
        <v>3600</v>
      </c>
      <c r="Y360" s="30">
        <v>3600</v>
      </c>
      <c r="Z360" s="30">
        <v>3600</v>
      </c>
      <c r="AA360" s="30">
        <v>3600</v>
      </c>
      <c r="AB360" s="30">
        <v>3600</v>
      </c>
      <c r="AC360" s="30">
        <v>3600</v>
      </c>
      <c r="AD360" s="30">
        <v>3600</v>
      </c>
      <c r="AE360" s="30">
        <v>3600</v>
      </c>
      <c r="AF360" s="30">
        <v>3600</v>
      </c>
    </row>
    <row r="361" spans="1:32" x14ac:dyDescent="0.45">
      <c r="A361" s="29" t="s">
        <v>506</v>
      </c>
      <c r="B361" s="29" t="s">
        <v>507</v>
      </c>
      <c r="C361" s="29" t="s">
        <v>3299</v>
      </c>
      <c r="D361" s="29" t="s">
        <v>3300</v>
      </c>
      <c r="E361" s="29" t="s">
        <v>3320</v>
      </c>
      <c r="F361" s="29" t="s">
        <v>3321</v>
      </c>
      <c r="G361" s="29" t="s">
        <v>3233</v>
      </c>
      <c r="H361" s="29" t="s">
        <v>3234</v>
      </c>
      <c r="I361" s="29" t="s">
        <v>3262</v>
      </c>
      <c r="J361" s="29" t="s">
        <v>3263</v>
      </c>
      <c r="K361" s="29" t="s">
        <v>3264</v>
      </c>
      <c r="L361" s="29" t="s">
        <v>3103</v>
      </c>
      <c r="M361" s="29" t="s">
        <v>3265</v>
      </c>
      <c r="N361" s="29" t="s">
        <v>3266</v>
      </c>
      <c r="O361" s="29" t="s">
        <v>3269</v>
      </c>
      <c r="P361" s="29" t="s">
        <v>3270</v>
      </c>
      <c r="Q361" s="29" t="s">
        <v>3209</v>
      </c>
      <c r="R361" s="29" t="s">
        <v>3210</v>
      </c>
      <c r="S361" s="29" t="s">
        <v>3098</v>
      </c>
      <c r="T361" s="29"/>
      <c r="U361" s="30">
        <v>0</v>
      </c>
      <c r="V361" s="30">
        <v>39</v>
      </c>
      <c r="W361" s="30">
        <v>78</v>
      </c>
      <c r="X361" s="30">
        <v>0</v>
      </c>
      <c r="Y361" s="30">
        <v>0</v>
      </c>
      <c r="Z361" s="30">
        <v>0</v>
      </c>
      <c r="AA361" s="30">
        <v>0</v>
      </c>
      <c r="AB361" s="30">
        <v>323</v>
      </c>
      <c r="AC361" s="30">
        <v>39</v>
      </c>
      <c r="AD361" s="30">
        <v>0</v>
      </c>
      <c r="AE361" s="30">
        <v>0</v>
      </c>
      <c r="AF361" s="30">
        <v>39</v>
      </c>
    </row>
    <row r="362" spans="1:32" x14ac:dyDescent="0.45">
      <c r="A362" s="29" t="s">
        <v>506</v>
      </c>
      <c r="B362" s="29" t="s">
        <v>507</v>
      </c>
      <c r="C362" s="29" t="s">
        <v>3299</v>
      </c>
      <c r="D362" s="29" t="s">
        <v>3300</v>
      </c>
      <c r="E362" s="29" t="s">
        <v>3320</v>
      </c>
      <c r="F362" s="29" t="s">
        <v>3321</v>
      </c>
      <c r="G362" s="29" t="s">
        <v>3233</v>
      </c>
      <c r="H362" s="29" t="s">
        <v>3234</v>
      </c>
      <c r="I362" s="29" t="s">
        <v>3262</v>
      </c>
      <c r="J362" s="29" t="s">
        <v>3263</v>
      </c>
      <c r="K362" s="29" t="s">
        <v>3264</v>
      </c>
      <c r="L362" s="29" t="s">
        <v>3103</v>
      </c>
      <c r="M362" s="29" t="s">
        <v>3265</v>
      </c>
      <c r="N362" s="29" t="s">
        <v>3266</v>
      </c>
      <c r="O362" s="29" t="s">
        <v>3271</v>
      </c>
      <c r="P362" s="29" t="s">
        <v>3272</v>
      </c>
      <c r="Q362" s="29" t="s">
        <v>3209</v>
      </c>
      <c r="R362" s="29" t="s">
        <v>3210</v>
      </c>
      <c r="S362" s="29" t="s">
        <v>3098</v>
      </c>
      <c r="T362" s="29"/>
      <c r="U362" s="30">
        <v>0</v>
      </c>
      <c r="V362" s="30">
        <v>0</v>
      </c>
      <c r="W362" s="30">
        <v>2494</v>
      </c>
      <c r="X362" s="30">
        <v>377</v>
      </c>
      <c r="Y362" s="30">
        <v>0</v>
      </c>
      <c r="Z362" s="30">
        <v>0</v>
      </c>
      <c r="AA362" s="30">
        <v>0</v>
      </c>
      <c r="AB362" s="30">
        <v>899</v>
      </c>
      <c r="AC362" s="30">
        <v>0</v>
      </c>
      <c r="AD362" s="30">
        <v>1696</v>
      </c>
      <c r="AE362" s="30">
        <v>0</v>
      </c>
      <c r="AF362" s="30">
        <v>333</v>
      </c>
    </row>
    <row r="363" spans="1:32" x14ac:dyDescent="0.45">
      <c r="A363" s="29" t="s">
        <v>506</v>
      </c>
      <c r="B363" s="29" t="s">
        <v>507</v>
      </c>
      <c r="C363" s="29" t="s">
        <v>3299</v>
      </c>
      <c r="D363" s="29" t="s">
        <v>3300</v>
      </c>
      <c r="E363" s="29" t="s">
        <v>3320</v>
      </c>
      <c r="F363" s="29" t="s">
        <v>3321</v>
      </c>
      <c r="G363" s="29" t="s">
        <v>3233</v>
      </c>
      <c r="H363" s="29" t="s">
        <v>3234</v>
      </c>
      <c r="I363" s="29" t="s">
        <v>3262</v>
      </c>
      <c r="J363" s="29" t="s">
        <v>3263</v>
      </c>
      <c r="K363" s="29" t="s">
        <v>3264</v>
      </c>
      <c r="L363" s="29" t="s">
        <v>3103</v>
      </c>
      <c r="M363" s="29" t="s">
        <v>3265</v>
      </c>
      <c r="N363" s="29" t="s">
        <v>3266</v>
      </c>
      <c r="O363" s="29" t="s">
        <v>3273</v>
      </c>
      <c r="P363" s="29" t="s">
        <v>3274</v>
      </c>
      <c r="Q363" s="29" t="s">
        <v>3209</v>
      </c>
      <c r="R363" s="29" t="s">
        <v>3210</v>
      </c>
      <c r="S363" s="29" t="s">
        <v>3098</v>
      </c>
      <c r="T363" s="29"/>
      <c r="U363" s="30">
        <v>39</v>
      </c>
      <c r="V363" s="30">
        <v>0</v>
      </c>
      <c r="W363" s="30">
        <v>0</v>
      </c>
      <c r="X363" s="30">
        <v>39</v>
      </c>
      <c r="Y363" s="30">
        <v>156</v>
      </c>
      <c r="Z363" s="30">
        <v>117</v>
      </c>
      <c r="AA363" s="30">
        <v>39</v>
      </c>
      <c r="AB363" s="30">
        <v>39</v>
      </c>
      <c r="AC363" s="30">
        <v>0</v>
      </c>
      <c r="AD363" s="30">
        <v>117</v>
      </c>
      <c r="AE363" s="30">
        <v>0</v>
      </c>
      <c r="AF363" s="30">
        <v>117</v>
      </c>
    </row>
    <row r="364" spans="1:32" x14ac:dyDescent="0.45">
      <c r="A364" s="29" t="s">
        <v>506</v>
      </c>
      <c r="B364" s="29" t="s">
        <v>507</v>
      </c>
      <c r="C364" s="29" t="s">
        <v>3299</v>
      </c>
      <c r="D364" s="29" t="s">
        <v>3300</v>
      </c>
      <c r="E364" s="29" t="s">
        <v>3320</v>
      </c>
      <c r="F364" s="29" t="s">
        <v>3321</v>
      </c>
      <c r="G364" s="29" t="s">
        <v>3233</v>
      </c>
      <c r="H364" s="29" t="s">
        <v>3234</v>
      </c>
      <c r="I364" s="29" t="s">
        <v>3275</v>
      </c>
      <c r="J364" s="29" t="s">
        <v>3276</v>
      </c>
      <c r="K364" s="29" t="s">
        <v>3277</v>
      </c>
      <c r="L364" s="29" t="s">
        <v>3100</v>
      </c>
      <c r="M364" s="29" t="s">
        <v>3278</v>
      </c>
      <c r="N364" s="29" t="s">
        <v>3279</v>
      </c>
      <c r="O364" s="29" t="s">
        <v>3280</v>
      </c>
      <c r="P364" s="29" t="s">
        <v>3281</v>
      </c>
      <c r="Q364" s="29" t="s">
        <v>3249</v>
      </c>
      <c r="R364" s="29" t="s">
        <v>3210</v>
      </c>
      <c r="S364" s="29" t="s">
        <v>3098</v>
      </c>
      <c r="T364" s="29"/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30">
        <v>0</v>
      </c>
    </row>
    <row r="365" spans="1:32" x14ac:dyDescent="0.45">
      <c r="A365" s="29" t="s">
        <v>506</v>
      </c>
      <c r="B365" s="29" t="s">
        <v>507</v>
      </c>
      <c r="C365" s="29" t="s">
        <v>3299</v>
      </c>
      <c r="D365" s="29" t="s">
        <v>3300</v>
      </c>
      <c r="E365" s="29" t="s">
        <v>3320</v>
      </c>
      <c r="F365" s="29" t="s">
        <v>3321</v>
      </c>
      <c r="G365" s="29" t="s">
        <v>3233</v>
      </c>
      <c r="H365" s="29" t="s">
        <v>3234</v>
      </c>
      <c r="I365" s="29" t="s">
        <v>3275</v>
      </c>
      <c r="J365" s="29" t="s">
        <v>3276</v>
      </c>
      <c r="K365" s="29" t="s">
        <v>3277</v>
      </c>
      <c r="L365" s="29" t="s">
        <v>3100</v>
      </c>
      <c r="M365" s="29" t="s">
        <v>3278</v>
      </c>
      <c r="N365" s="29" t="s">
        <v>3279</v>
      </c>
      <c r="O365" s="29" t="s">
        <v>3280</v>
      </c>
      <c r="P365" s="29" t="s">
        <v>3281</v>
      </c>
      <c r="Q365" s="29" t="s">
        <v>3209</v>
      </c>
      <c r="R365" s="29" t="s">
        <v>3210</v>
      </c>
      <c r="S365" s="29" t="s">
        <v>3098</v>
      </c>
      <c r="T365" s="29"/>
      <c r="U365" s="30">
        <v>70000</v>
      </c>
      <c r="V365" s="30">
        <v>70000</v>
      </c>
      <c r="W365" s="30">
        <v>70000</v>
      </c>
      <c r="X365" s="30">
        <v>70000</v>
      </c>
      <c r="Y365" s="30">
        <v>70000</v>
      </c>
      <c r="Z365" s="30">
        <v>70000</v>
      </c>
      <c r="AA365" s="30">
        <v>70000</v>
      </c>
      <c r="AB365" s="30">
        <v>70000</v>
      </c>
      <c r="AC365" s="30">
        <v>70000</v>
      </c>
      <c r="AD365" s="30">
        <v>70000</v>
      </c>
      <c r="AE365" s="30">
        <v>70000</v>
      </c>
      <c r="AF365" s="30">
        <v>70000</v>
      </c>
    </row>
    <row r="366" spans="1:32" x14ac:dyDescent="0.45">
      <c r="A366" s="29" t="s">
        <v>506</v>
      </c>
      <c r="B366" s="29" t="s">
        <v>507</v>
      </c>
      <c r="C366" s="29" t="s">
        <v>3299</v>
      </c>
      <c r="D366" s="29" t="s">
        <v>3300</v>
      </c>
      <c r="E366" s="29" t="s">
        <v>3320</v>
      </c>
      <c r="F366" s="29" t="s">
        <v>3321</v>
      </c>
      <c r="G366" s="29" t="s">
        <v>3233</v>
      </c>
      <c r="H366" s="29" t="s">
        <v>3234</v>
      </c>
      <c r="I366" s="29" t="s">
        <v>3275</v>
      </c>
      <c r="J366" s="29" t="s">
        <v>3276</v>
      </c>
      <c r="K366" s="29" t="s">
        <v>3282</v>
      </c>
      <c r="L366" s="29" t="s">
        <v>3112</v>
      </c>
      <c r="M366" s="29" t="s">
        <v>3283</v>
      </c>
      <c r="N366" s="29" t="s">
        <v>3284</v>
      </c>
      <c r="O366" s="29" t="s">
        <v>3376</v>
      </c>
      <c r="P366" s="29" t="s">
        <v>3377</v>
      </c>
      <c r="Q366" s="29" t="s">
        <v>3209</v>
      </c>
      <c r="R366" s="29" t="s">
        <v>3210</v>
      </c>
      <c r="S366" s="29" t="s">
        <v>3098</v>
      </c>
      <c r="T366" s="29"/>
      <c r="U366" s="30">
        <v>96900</v>
      </c>
      <c r="V366" s="30">
        <v>96900</v>
      </c>
      <c r="W366" s="30">
        <v>96900</v>
      </c>
      <c r="X366" s="30">
        <v>96900</v>
      </c>
      <c r="Y366" s="30">
        <v>96900</v>
      </c>
      <c r="Z366" s="30">
        <v>96900</v>
      </c>
      <c r="AA366" s="30">
        <v>96900</v>
      </c>
      <c r="AB366" s="30">
        <v>96900</v>
      </c>
      <c r="AC366" s="30">
        <v>96900</v>
      </c>
      <c r="AD366" s="30">
        <v>96900</v>
      </c>
      <c r="AE366" s="30">
        <v>96900</v>
      </c>
      <c r="AF366" s="30">
        <v>96900</v>
      </c>
    </row>
    <row r="367" spans="1:32" x14ac:dyDescent="0.45">
      <c r="A367" s="29" t="s">
        <v>506</v>
      </c>
      <c r="B367" s="29" t="s">
        <v>507</v>
      </c>
      <c r="C367" s="29" t="s">
        <v>3299</v>
      </c>
      <c r="D367" s="29" t="s">
        <v>3300</v>
      </c>
      <c r="E367" s="29" t="s">
        <v>3386</v>
      </c>
      <c r="F367" s="29" t="s">
        <v>3387</v>
      </c>
      <c r="G367" s="29" t="s">
        <v>3200</v>
      </c>
      <c r="H367" s="29" t="s">
        <v>3201</v>
      </c>
      <c r="I367" s="29" t="s">
        <v>3202</v>
      </c>
      <c r="J367" s="29" t="s">
        <v>3203</v>
      </c>
      <c r="K367" s="29" t="s">
        <v>3204</v>
      </c>
      <c r="L367" s="29" t="s">
        <v>3109</v>
      </c>
      <c r="M367" s="29" t="s">
        <v>3378</v>
      </c>
      <c r="N367" s="29" t="s">
        <v>3379</v>
      </c>
      <c r="O367" s="29" t="s">
        <v>3380</v>
      </c>
      <c r="P367" s="29" t="s">
        <v>3381</v>
      </c>
      <c r="Q367" s="29" t="s">
        <v>3209</v>
      </c>
      <c r="R367" s="29" t="s">
        <v>3210</v>
      </c>
      <c r="S367" s="29" t="s">
        <v>3098</v>
      </c>
      <c r="T367" s="29"/>
      <c r="U367" s="30">
        <v>5150</v>
      </c>
      <c r="V367" s="30">
        <v>5150</v>
      </c>
      <c r="W367" s="30">
        <v>5150</v>
      </c>
      <c r="X367" s="30">
        <v>5150</v>
      </c>
      <c r="Y367" s="30">
        <v>5150</v>
      </c>
      <c r="Z367" s="30">
        <v>5150</v>
      </c>
      <c r="AA367" s="30">
        <v>5150</v>
      </c>
      <c r="AB367" s="30">
        <v>5150</v>
      </c>
      <c r="AC367" s="30">
        <v>5150</v>
      </c>
      <c r="AD367" s="30">
        <v>2200</v>
      </c>
      <c r="AE367" s="30">
        <v>0</v>
      </c>
      <c r="AF367" s="30">
        <v>0</v>
      </c>
    </row>
    <row r="368" spans="1:32" x14ac:dyDescent="0.45">
      <c r="A368" s="29" t="s">
        <v>506</v>
      </c>
      <c r="B368" s="29" t="s">
        <v>507</v>
      </c>
      <c r="C368" s="29" t="s">
        <v>3299</v>
      </c>
      <c r="D368" s="29" t="s">
        <v>3300</v>
      </c>
      <c r="E368" s="29" t="s">
        <v>3386</v>
      </c>
      <c r="F368" s="29" t="s">
        <v>3387</v>
      </c>
      <c r="G368" s="29" t="s">
        <v>3200</v>
      </c>
      <c r="H368" s="29" t="s">
        <v>3201</v>
      </c>
      <c r="I368" s="29" t="s">
        <v>3226</v>
      </c>
      <c r="J368" s="29" t="s">
        <v>3227</v>
      </c>
      <c r="K368" s="29" t="s">
        <v>3228</v>
      </c>
      <c r="L368" s="29" t="s">
        <v>3111</v>
      </c>
      <c r="M368" s="29" t="s">
        <v>3229</v>
      </c>
      <c r="N368" s="29" t="s">
        <v>3230</v>
      </c>
      <c r="O368" s="29" t="s">
        <v>3231</v>
      </c>
      <c r="P368" s="29" t="s">
        <v>3232</v>
      </c>
      <c r="Q368" s="29" t="s">
        <v>3209</v>
      </c>
      <c r="R368" s="29" t="s">
        <v>3210</v>
      </c>
      <c r="S368" s="29" t="s">
        <v>3098</v>
      </c>
      <c r="T368" s="29"/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120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30">
        <v>0</v>
      </c>
    </row>
    <row r="369" spans="1:32" x14ac:dyDescent="0.45">
      <c r="A369" s="29" t="s">
        <v>1137</v>
      </c>
      <c r="B369" s="29" t="s">
        <v>1138</v>
      </c>
      <c r="C369" s="29" t="s">
        <v>3299</v>
      </c>
      <c r="D369" s="29" t="s">
        <v>3300</v>
      </c>
      <c r="E369" s="29" t="s">
        <v>3301</v>
      </c>
      <c r="F369" s="29" t="s">
        <v>3302</v>
      </c>
      <c r="G369" s="29" t="s">
        <v>3233</v>
      </c>
      <c r="H369" s="29" t="s">
        <v>3234</v>
      </c>
      <c r="I369" s="29" t="s">
        <v>3262</v>
      </c>
      <c r="J369" s="29" t="s">
        <v>3263</v>
      </c>
      <c r="K369" s="29" t="s">
        <v>3264</v>
      </c>
      <c r="L369" s="29" t="s">
        <v>3103</v>
      </c>
      <c r="M369" s="29" t="s">
        <v>3265</v>
      </c>
      <c r="N369" s="29" t="s">
        <v>3266</v>
      </c>
      <c r="O369" s="29" t="s">
        <v>3267</v>
      </c>
      <c r="P369" s="29" t="s">
        <v>3268</v>
      </c>
      <c r="Q369" s="29" t="s">
        <v>3209</v>
      </c>
      <c r="R369" s="29" t="s">
        <v>3210</v>
      </c>
      <c r="S369" s="29" t="s">
        <v>3098</v>
      </c>
      <c r="T369" s="29"/>
      <c r="U369" s="30">
        <v>4000</v>
      </c>
      <c r="V369" s="30">
        <v>4000</v>
      </c>
      <c r="W369" s="30">
        <v>4000</v>
      </c>
      <c r="X369" s="30">
        <v>4000</v>
      </c>
      <c r="Y369" s="30">
        <v>4000</v>
      </c>
      <c r="Z369" s="30">
        <v>4000</v>
      </c>
      <c r="AA369" s="30">
        <v>4000</v>
      </c>
      <c r="AB369" s="30">
        <v>4000</v>
      </c>
      <c r="AC369" s="30">
        <v>4000</v>
      </c>
      <c r="AD369" s="30">
        <v>4000</v>
      </c>
      <c r="AE369" s="30">
        <v>4000</v>
      </c>
      <c r="AF369" s="30">
        <v>4000</v>
      </c>
    </row>
    <row r="370" spans="1:32" x14ac:dyDescent="0.45">
      <c r="A370" s="29" t="s">
        <v>1137</v>
      </c>
      <c r="B370" s="29" t="s">
        <v>1138</v>
      </c>
      <c r="C370" s="29" t="s">
        <v>3299</v>
      </c>
      <c r="D370" s="29" t="s">
        <v>3300</v>
      </c>
      <c r="E370" s="29" t="s">
        <v>3301</v>
      </c>
      <c r="F370" s="29" t="s">
        <v>3302</v>
      </c>
      <c r="G370" s="29" t="s">
        <v>3233</v>
      </c>
      <c r="H370" s="29" t="s">
        <v>3234</v>
      </c>
      <c r="I370" s="29" t="s">
        <v>3262</v>
      </c>
      <c r="J370" s="29" t="s">
        <v>3263</v>
      </c>
      <c r="K370" s="29" t="s">
        <v>3264</v>
      </c>
      <c r="L370" s="29" t="s">
        <v>3103</v>
      </c>
      <c r="M370" s="29" t="s">
        <v>3265</v>
      </c>
      <c r="N370" s="29" t="s">
        <v>3266</v>
      </c>
      <c r="O370" s="29" t="s">
        <v>3269</v>
      </c>
      <c r="P370" s="29" t="s">
        <v>3270</v>
      </c>
      <c r="Q370" s="29" t="s">
        <v>3209</v>
      </c>
      <c r="R370" s="29" t="s">
        <v>3210</v>
      </c>
      <c r="S370" s="29" t="s">
        <v>3098</v>
      </c>
      <c r="T370" s="29"/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39</v>
      </c>
      <c r="AE370" s="30">
        <v>0</v>
      </c>
      <c r="AF370" s="30">
        <v>0</v>
      </c>
    </row>
    <row r="371" spans="1:32" x14ac:dyDescent="0.45">
      <c r="A371" s="29" t="s">
        <v>1137</v>
      </c>
      <c r="B371" s="29" t="s">
        <v>1138</v>
      </c>
      <c r="C371" s="29" t="s">
        <v>3299</v>
      </c>
      <c r="D371" s="29" t="s">
        <v>3300</v>
      </c>
      <c r="E371" s="29" t="s">
        <v>3301</v>
      </c>
      <c r="F371" s="29" t="s">
        <v>3302</v>
      </c>
      <c r="G371" s="29" t="s">
        <v>3233</v>
      </c>
      <c r="H371" s="29" t="s">
        <v>3234</v>
      </c>
      <c r="I371" s="29" t="s">
        <v>3262</v>
      </c>
      <c r="J371" s="29" t="s">
        <v>3263</v>
      </c>
      <c r="K371" s="29" t="s">
        <v>3264</v>
      </c>
      <c r="L371" s="29" t="s">
        <v>3103</v>
      </c>
      <c r="M371" s="29" t="s">
        <v>3265</v>
      </c>
      <c r="N371" s="29" t="s">
        <v>3266</v>
      </c>
      <c r="O371" s="29" t="s">
        <v>3271</v>
      </c>
      <c r="P371" s="29" t="s">
        <v>3272</v>
      </c>
      <c r="Q371" s="29" t="s">
        <v>3209</v>
      </c>
      <c r="R371" s="29" t="s">
        <v>3210</v>
      </c>
      <c r="S371" s="29" t="s">
        <v>3098</v>
      </c>
      <c r="T371" s="29"/>
      <c r="U371" s="30">
        <v>0</v>
      </c>
      <c r="V371" s="30">
        <v>0</v>
      </c>
      <c r="W371" s="30">
        <v>0</v>
      </c>
      <c r="X371" s="30">
        <v>0</v>
      </c>
      <c r="Y371" s="30">
        <v>174</v>
      </c>
      <c r="Z371" s="30">
        <v>58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30">
        <v>0</v>
      </c>
    </row>
    <row r="372" spans="1:32" x14ac:dyDescent="0.45">
      <c r="A372" s="29" t="s">
        <v>1137</v>
      </c>
      <c r="B372" s="29" t="s">
        <v>1138</v>
      </c>
      <c r="C372" s="29" t="s">
        <v>3299</v>
      </c>
      <c r="D372" s="29" t="s">
        <v>3300</v>
      </c>
      <c r="E372" s="29" t="s">
        <v>3301</v>
      </c>
      <c r="F372" s="29" t="s">
        <v>3302</v>
      </c>
      <c r="G372" s="29" t="s">
        <v>3233</v>
      </c>
      <c r="H372" s="29" t="s">
        <v>3234</v>
      </c>
      <c r="I372" s="29" t="s">
        <v>3262</v>
      </c>
      <c r="J372" s="29" t="s">
        <v>3263</v>
      </c>
      <c r="K372" s="29" t="s">
        <v>3264</v>
      </c>
      <c r="L372" s="29" t="s">
        <v>3103</v>
      </c>
      <c r="M372" s="29" t="s">
        <v>3265</v>
      </c>
      <c r="N372" s="29" t="s">
        <v>3266</v>
      </c>
      <c r="O372" s="29" t="s">
        <v>3273</v>
      </c>
      <c r="P372" s="29" t="s">
        <v>3274</v>
      </c>
      <c r="Q372" s="29" t="s">
        <v>3209</v>
      </c>
      <c r="R372" s="29" t="s">
        <v>3210</v>
      </c>
      <c r="S372" s="29" t="s">
        <v>3098</v>
      </c>
      <c r="T372" s="29"/>
      <c r="U372" s="30">
        <v>0</v>
      </c>
      <c r="V372" s="30">
        <v>0</v>
      </c>
      <c r="W372" s="30">
        <v>39</v>
      </c>
      <c r="X372" s="30">
        <v>0</v>
      </c>
      <c r="Y372" s="30">
        <v>0</v>
      </c>
      <c r="Z372" s="30">
        <v>78</v>
      </c>
      <c r="AA372" s="30">
        <v>39</v>
      </c>
      <c r="AB372" s="30">
        <v>0</v>
      </c>
      <c r="AC372" s="30">
        <v>39</v>
      </c>
      <c r="AD372" s="30">
        <v>0</v>
      </c>
      <c r="AE372" s="30">
        <v>0</v>
      </c>
      <c r="AF372" s="30">
        <v>39</v>
      </c>
    </row>
    <row r="373" spans="1:32" x14ac:dyDescent="0.45">
      <c r="A373" s="29" t="s">
        <v>1137</v>
      </c>
      <c r="B373" s="29" t="s">
        <v>1138</v>
      </c>
      <c r="C373" s="29" t="s">
        <v>3299</v>
      </c>
      <c r="D373" s="29" t="s">
        <v>3300</v>
      </c>
      <c r="E373" s="29" t="s">
        <v>3301</v>
      </c>
      <c r="F373" s="29" t="s">
        <v>3302</v>
      </c>
      <c r="G373" s="29" t="s">
        <v>3233</v>
      </c>
      <c r="H373" s="29" t="s">
        <v>3234</v>
      </c>
      <c r="I373" s="29" t="s">
        <v>3275</v>
      </c>
      <c r="J373" s="29" t="s">
        <v>3276</v>
      </c>
      <c r="K373" s="29" t="s">
        <v>3277</v>
      </c>
      <c r="L373" s="29" t="s">
        <v>3100</v>
      </c>
      <c r="M373" s="29" t="s">
        <v>3312</v>
      </c>
      <c r="N373" s="29" t="s">
        <v>3313</v>
      </c>
      <c r="O373" s="29" t="s">
        <v>3314</v>
      </c>
      <c r="P373" s="29" t="s">
        <v>3315</v>
      </c>
      <c r="Q373" s="29" t="s">
        <v>3209</v>
      </c>
      <c r="R373" s="29" t="s">
        <v>3210</v>
      </c>
      <c r="S373" s="29" t="s">
        <v>3098</v>
      </c>
      <c r="T373" s="29"/>
      <c r="U373" s="30">
        <v>27000</v>
      </c>
      <c r="V373" s="30">
        <v>27000</v>
      </c>
      <c r="W373" s="30">
        <v>27000</v>
      </c>
      <c r="X373" s="30">
        <v>27000</v>
      </c>
      <c r="Y373" s="30">
        <v>27000</v>
      </c>
      <c r="Z373" s="30">
        <v>27000</v>
      </c>
      <c r="AA373" s="30">
        <v>27000</v>
      </c>
      <c r="AB373" s="30">
        <v>27000</v>
      </c>
      <c r="AC373" s="30">
        <v>27000</v>
      </c>
      <c r="AD373" s="30">
        <v>27000</v>
      </c>
      <c r="AE373" s="30">
        <v>27000</v>
      </c>
      <c r="AF373" s="30">
        <v>27000</v>
      </c>
    </row>
    <row r="374" spans="1:32" x14ac:dyDescent="0.45">
      <c r="A374" s="29" t="s">
        <v>440</v>
      </c>
      <c r="B374" s="29" t="s">
        <v>441</v>
      </c>
      <c r="C374" s="29" t="s">
        <v>3299</v>
      </c>
      <c r="D374" s="29" t="s">
        <v>3300</v>
      </c>
      <c r="E374" s="29" t="s">
        <v>3320</v>
      </c>
      <c r="F374" s="29" t="s">
        <v>3321</v>
      </c>
      <c r="G374" s="29" t="s">
        <v>3233</v>
      </c>
      <c r="H374" s="29" t="s">
        <v>3234</v>
      </c>
      <c r="I374" s="29" t="s">
        <v>3275</v>
      </c>
      <c r="J374" s="29" t="s">
        <v>3276</v>
      </c>
      <c r="K374" s="29" t="s">
        <v>3277</v>
      </c>
      <c r="L374" s="29" t="s">
        <v>3100</v>
      </c>
      <c r="M374" s="29" t="s">
        <v>3312</v>
      </c>
      <c r="N374" s="29" t="s">
        <v>3313</v>
      </c>
      <c r="O374" s="29" t="s">
        <v>3314</v>
      </c>
      <c r="P374" s="29" t="s">
        <v>3315</v>
      </c>
      <c r="Q374" s="29" t="s">
        <v>3209</v>
      </c>
      <c r="R374" s="29" t="s">
        <v>3210</v>
      </c>
      <c r="S374" s="29" t="s">
        <v>3098</v>
      </c>
      <c r="T374" s="29"/>
      <c r="U374" s="30">
        <v>101000</v>
      </c>
      <c r="V374" s="30">
        <v>101000</v>
      </c>
      <c r="W374" s="30">
        <v>101000</v>
      </c>
      <c r="X374" s="30">
        <v>101000</v>
      </c>
      <c r="Y374" s="30">
        <v>101000</v>
      </c>
      <c r="Z374" s="30">
        <v>101000</v>
      </c>
      <c r="AA374" s="30">
        <v>9778</v>
      </c>
      <c r="AB374" s="30">
        <v>0</v>
      </c>
      <c r="AC374" s="30">
        <v>0</v>
      </c>
      <c r="AD374" s="30">
        <v>0</v>
      </c>
      <c r="AE374" s="30">
        <v>0</v>
      </c>
      <c r="AF374" s="30">
        <v>0</v>
      </c>
    </row>
    <row r="375" spans="1:32" x14ac:dyDescent="0.45">
      <c r="A375" s="29" t="s">
        <v>440</v>
      </c>
      <c r="B375" s="29" t="s">
        <v>441</v>
      </c>
      <c r="C375" s="29" t="s">
        <v>3299</v>
      </c>
      <c r="D375" s="29" t="s">
        <v>3300</v>
      </c>
      <c r="E375" s="29" t="s">
        <v>3320</v>
      </c>
      <c r="F375" s="29" t="s">
        <v>3321</v>
      </c>
      <c r="G375" s="29" t="s">
        <v>3233</v>
      </c>
      <c r="H375" s="29" t="s">
        <v>3234</v>
      </c>
      <c r="I375" s="29" t="s">
        <v>3275</v>
      </c>
      <c r="J375" s="29" t="s">
        <v>3276</v>
      </c>
      <c r="K375" s="29" t="s">
        <v>3282</v>
      </c>
      <c r="L375" s="29" t="s">
        <v>3112</v>
      </c>
      <c r="M375" s="29" t="s">
        <v>3283</v>
      </c>
      <c r="N375" s="29" t="s">
        <v>3284</v>
      </c>
      <c r="O375" s="29" t="s">
        <v>3448</v>
      </c>
      <c r="P375" s="29" t="s">
        <v>3449</v>
      </c>
      <c r="Q375" s="29" t="s">
        <v>3209</v>
      </c>
      <c r="R375" s="29" t="s">
        <v>3210</v>
      </c>
      <c r="S375" s="29" t="s">
        <v>3098</v>
      </c>
      <c r="T375" s="29"/>
      <c r="U375" s="30">
        <v>20000</v>
      </c>
      <c r="V375" s="30">
        <v>20000</v>
      </c>
      <c r="W375" s="30">
        <v>20000</v>
      </c>
      <c r="X375" s="30">
        <v>20000</v>
      </c>
      <c r="Y375" s="30">
        <v>20000</v>
      </c>
      <c r="Z375" s="30">
        <v>20000</v>
      </c>
      <c r="AA375" s="30">
        <v>1936</v>
      </c>
      <c r="AB375" s="30">
        <v>0</v>
      </c>
      <c r="AC375" s="30">
        <v>0</v>
      </c>
      <c r="AD375" s="30">
        <v>0</v>
      </c>
      <c r="AE375" s="30">
        <v>0</v>
      </c>
      <c r="AF375" s="30">
        <v>0</v>
      </c>
    </row>
    <row r="376" spans="1:32" x14ac:dyDescent="0.45">
      <c r="A376" s="29" t="s">
        <v>440</v>
      </c>
      <c r="B376" s="29" t="s">
        <v>441</v>
      </c>
      <c r="C376" s="29" t="s">
        <v>3299</v>
      </c>
      <c r="D376" s="29" t="s">
        <v>3300</v>
      </c>
      <c r="E376" s="29" t="s">
        <v>3320</v>
      </c>
      <c r="F376" s="29" t="s">
        <v>3321</v>
      </c>
      <c r="G376" s="29" t="s">
        <v>3233</v>
      </c>
      <c r="H376" s="29" t="s">
        <v>3234</v>
      </c>
      <c r="I376" s="29" t="s">
        <v>3275</v>
      </c>
      <c r="J376" s="29" t="s">
        <v>3276</v>
      </c>
      <c r="K376" s="29" t="s">
        <v>3287</v>
      </c>
      <c r="L376" s="29" t="s">
        <v>3101</v>
      </c>
      <c r="M376" s="29" t="s">
        <v>3316</v>
      </c>
      <c r="N376" s="29" t="s">
        <v>3317</v>
      </c>
      <c r="O376" s="29" t="s">
        <v>3318</v>
      </c>
      <c r="P376" s="29" t="s">
        <v>3319</v>
      </c>
      <c r="Q376" s="29" t="s">
        <v>3209</v>
      </c>
      <c r="R376" s="29" t="s">
        <v>3210</v>
      </c>
      <c r="S376" s="29" t="s">
        <v>3098</v>
      </c>
      <c r="T376" s="29"/>
      <c r="U376" s="30">
        <v>2720</v>
      </c>
      <c r="V376" s="30">
        <v>2720</v>
      </c>
      <c r="W376" s="30">
        <v>2720</v>
      </c>
      <c r="X376" s="30">
        <v>2720</v>
      </c>
      <c r="Y376" s="30">
        <v>2720</v>
      </c>
      <c r="Z376" s="30">
        <v>2720</v>
      </c>
      <c r="AA376" s="30">
        <v>263</v>
      </c>
      <c r="AB376" s="30">
        <v>0</v>
      </c>
      <c r="AC376" s="30">
        <v>0</v>
      </c>
      <c r="AD376" s="30">
        <v>0</v>
      </c>
      <c r="AE376" s="30">
        <v>0</v>
      </c>
      <c r="AF376" s="30">
        <v>0</v>
      </c>
    </row>
    <row r="377" spans="1:32" x14ac:dyDescent="0.45">
      <c r="A377" s="29" t="s">
        <v>1033</v>
      </c>
      <c r="B377" s="29" t="s">
        <v>1034</v>
      </c>
      <c r="C377" s="29" t="s">
        <v>3299</v>
      </c>
      <c r="D377" s="29" t="s">
        <v>3300</v>
      </c>
      <c r="E377" s="29" t="s">
        <v>3538</v>
      </c>
      <c r="F377" s="29" t="s">
        <v>3539</v>
      </c>
      <c r="G377" s="29" t="s">
        <v>3233</v>
      </c>
      <c r="H377" s="29" t="s">
        <v>3234</v>
      </c>
      <c r="I377" s="29" t="s">
        <v>3242</v>
      </c>
      <c r="J377" s="29" t="s">
        <v>3243</v>
      </c>
      <c r="K377" s="29" t="s">
        <v>3244</v>
      </c>
      <c r="L377" s="29" t="s">
        <v>3104</v>
      </c>
      <c r="M377" s="29" t="s">
        <v>3245</v>
      </c>
      <c r="N377" s="29" t="s">
        <v>3246</v>
      </c>
      <c r="O377" s="29" t="s">
        <v>3247</v>
      </c>
      <c r="P377" s="29" t="s">
        <v>3248</v>
      </c>
      <c r="Q377" s="29" t="s">
        <v>3249</v>
      </c>
      <c r="R377" s="29" t="s">
        <v>3210</v>
      </c>
      <c r="S377" s="29" t="s">
        <v>3098</v>
      </c>
      <c r="T377" s="29"/>
      <c r="U377" s="30">
        <v>1616</v>
      </c>
      <c r="V377" s="30">
        <v>1616</v>
      </c>
      <c r="W377" s="30">
        <v>1616</v>
      </c>
      <c r="X377" s="30">
        <v>1616</v>
      </c>
      <c r="Y377" s="30">
        <v>1616</v>
      </c>
      <c r="Z377" s="30">
        <v>1616</v>
      </c>
      <c r="AA377" s="30">
        <v>1616</v>
      </c>
      <c r="AB377" s="30">
        <v>1616</v>
      </c>
      <c r="AC377" s="30">
        <v>1616</v>
      </c>
      <c r="AD377" s="30">
        <v>1616</v>
      </c>
      <c r="AE377" s="30">
        <v>1616</v>
      </c>
      <c r="AF377" s="30">
        <v>1616</v>
      </c>
    </row>
    <row r="378" spans="1:32" x14ac:dyDescent="0.45">
      <c r="A378" s="29" t="s">
        <v>1033</v>
      </c>
      <c r="B378" s="29" t="s">
        <v>1034</v>
      </c>
      <c r="C378" s="29" t="s">
        <v>3299</v>
      </c>
      <c r="D378" s="29" t="s">
        <v>3300</v>
      </c>
      <c r="E378" s="29" t="s">
        <v>3538</v>
      </c>
      <c r="F378" s="29" t="s">
        <v>3539</v>
      </c>
      <c r="G378" s="29" t="s">
        <v>3233</v>
      </c>
      <c r="H378" s="29" t="s">
        <v>3234</v>
      </c>
      <c r="I378" s="29" t="s">
        <v>3242</v>
      </c>
      <c r="J378" s="29" t="s">
        <v>3243</v>
      </c>
      <c r="K378" s="29" t="s">
        <v>3244</v>
      </c>
      <c r="L378" s="29" t="s">
        <v>3104</v>
      </c>
      <c r="M378" s="29" t="s">
        <v>3245</v>
      </c>
      <c r="N378" s="29" t="s">
        <v>3246</v>
      </c>
      <c r="O378" s="29" t="s">
        <v>3247</v>
      </c>
      <c r="P378" s="29" t="s">
        <v>3248</v>
      </c>
      <c r="Q378" s="29" t="s">
        <v>3209</v>
      </c>
      <c r="R378" s="29" t="s">
        <v>3210</v>
      </c>
      <c r="S378" s="29" t="s">
        <v>3098</v>
      </c>
      <c r="T378" s="29"/>
      <c r="U378" s="30">
        <v>17000</v>
      </c>
      <c r="V378" s="30">
        <v>17000</v>
      </c>
      <c r="W378" s="30">
        <v>17000</v>
      </c>
      <c r="X378" s="30">
        <v>17000</v>
      </c>
      <c r="Y378" s="30">
        <v>17000</v>
      </c>
      <c r="Z378" s="30">
        <v>17000</v>
      </c>
      <c r="AA378" s="30">
        <v>17000</v>
      </c>
      <c r="AB378" s="30">
        <v>17000</v>
      </c>
      <c r="AC378" s="30">
        <v>17000</v>
      </c>
      <c r="AD378" s="30">
        <v>17000</v>
      </c>
      <c r="AE378" s="30">
        <v>17000</v>
      </c>
      <c r="AF378" s="30">
        <v>17000</v>
      </c>
    </row>
    <row r="379" spans="1:32" x14ac:dyDescent="0.45">
      <c r="A379" s="29" t="s">
        <v>1033</v>
      </c>
      <c r="B379" s="29" t="s">
        <v>1034</v>
      </c>
      <c r="C379" s="29" t="s">
        <v>3299</v>
      </c>
      <c r="D379" s="29" t="s">
        <v>3300</v>
      </c>
      <c r="E379" s="29" t="s">
        <v>3538</v>
      </c>
      <c r="F379" s="29" t="s">
        <v>3539</v>
      </c>
      <c r="G379" s="29" t="s">
        <v>3233</v>
      </c>
      <c r="H379" s="29" t="s">
        <v>3234</v>
      </c>
      <c r="I379" s="29" t="s">
        <v>3242</v>
      </c>
      <c r="J379" s="29" t="s">
        <v>3243</v>
      </c>
      <c r="K379" s="29" t="s">
        <v>3258</v>
      </c>
      <c r="L379" s="29" t="s">
        <v>3105</v>
      </c>
      <c r="M379" s="29" t="s">
        <v>3259</v>
      </c>
      <c r="N379" s="29" t="s">
        <v>3105</v>
      </c>
      <c r="O379" s="29" t="s">
        <v>3260</v>
      </c>
      <c r="P379" s="29" t="s">
        <v>3261</v>
      </c>
      <c r="Q379" s="29" t="s">
        <v>3209</v>
      </c>
      <c r="R379" s="29" t="s">
        <v>3210</v>
      </c>
      <c r="S379" s="29" t="s">
        <v>3098</v>
      </c>
      <c r="T379" s="29"/>
      <c r="U379" s="30">
        <v>9000</v>
      </c>
      <c r="V379" s="30">
        <v>9000</v>
      </c>
      <c r="W379" s="30">
        <v>9000</v>
      </c>
      <c r="X379" s="30">
        <v>9000</v>
      </c>
      <c r="Y379" s="30">
        <v>9000</v>
      </c>
      <c r="Z379" s="30">
        <v>9000</v>
      </c>
      <c r="AA379" s="30">
        <v>9000</v>
      </c>
      <c r="AB379" s="30">
        <v>9000</v>
      </c>
      <c r="AC379" s="30">
        <v>9000</v>
      </c>
      <c r="AD379" s="30">
        <v>9000</v>
      </c>
      <c r="AE379" s="30">
        <v>9000</v>
      </c>
      <c r="AF379" s="30">
        <v>9000</v>
      </c>
    </row>
    <row r="380" spans="1:32" x14ac:dyDescent="0.45">
      <c r="A380" s="29" t="s">
        <v>1033</v>
      </c>
      <c r="B380" s="29" t="s">
        <v>1034</v>
      </c>
      <c r="C380" s="29" t="s">
        <v>3299</v>
      </c>
      <c r="D380" s="29" t="s">
        <v>3300</v>
      </c>
      <c r="E380" s="29" t="s">
        <v>3538</v>
      </c>
      <c r="F380" s="29" t="s">
        <v>3539</v>
      </c>
      <c r="G380" s="29" t="s">
        <v>3233</v>
      </c>
      <c r="H380" s="29" t="s">
        <v>3234</v>
      </c>
      <c r="I380" s="29" t="s">
        <v>3262</v>
      </c>
      <c r="J380" s="29" t="s">
        <v>3263</v>
      </c>
      <c r="K380" s="29" t="s">
        <v>3264</v>
      </c>
      <c r="L380" s="29" t="s">
        <v>3103</v>
      </c>
      <c r="M380" s="29" t="s">
        <v>3265</v>
      </c>
      <c r="N380" s="29" t="s">
        <v>3266</v>
      </c>
      <c r="O380" s="29" t="s">
        <v>3267</v>
      </c>
      <c r="P380" s="29" t="s">
        <v>3268</v>
      </c>
      <c r="Q380" s="29" t="s">
        <v>3209</v>
      </c>
      <c r="R380" s="29" t="s">
        <v>3210</v>
      </c>
      <c r="S380" s="29" t="s">
        <v>3098</v>
      </c>
      <c r="T380" s="29"/>
      <c r="U380" s="30">
        <v>2000</v>
      </c>
      <c r="V380" s="30">
        <v>2000</v>
      </c>
      <c r="W380" s="30">
        <v>2000</v>
      </c>
      <c r="X380" s="30">
        <v>2000</v>
      </c>
      <c r="Y380" s="30">
        <v>2000</v>
      </c>
      <c r="Z380" s="30">
        <v>2000</v>
      </c>
      <c r="AA380" s="30">
        <v>2000</v>
      </c>
      <c r="AB380" s="30">
        <v>2000</v>
      </c>
      <c r="AC380" s="30">
        <v>2000</v>
      </c>
      <c r="AD380" s="30">
        <v>2000</v>
      </c>
      <c r="AE380" s="30">
        <v>2000</v>
      </c>
      <c r="AF380" s="30">
        <v>2000</v>
      </c>
    </row>
    <row r="381" spans="1:32" x14ac:dyDescent="0.45">
      <c r="A381" s="29" t="s">
        <v>1033</v>
      </c>
      <c r="B381" s="29" t="s">
        <v>1034</v>
      </c>
      <c r="C381" s="29" t="s">
        <v>3299</v>
      </c>
      <c r="D381" s="29" t="s">
        <v>3300</v>
      </c>
      <c r="E381" s="29" t="s">
        <v>3538</v>
      </c>
      <c r="F381" s="29" t="s">
        <v>3539</v>
      </c>
      <c r="G381" s="29" t="s">
        <v>3233</v>
      </c>
      <c r="H381" s="29" t="s">
        <v>3234</v>
      </c>
      <c r="I381" s="29" t="s">
        <v>3262</v>
      </c>
      <c r="J381" s="29" t="s">
        <v>3263</v>
      </c>
      <c r="K381" s="29" t="s">
        <v>3264</v>
      </c>
      <c r="L381" s="29" t="s">
        <v>3103</v>
      </c>
      <c r="M381" s="29" t="s">
        <v>3265</v>
      </c>
      <c r="N381" s="29" t="s">
        <v>3266</v>
      </c>
      <c r="O381" s="29" t="s">
        <v>3269</v>
      </c>
      <c r="P381" s="29" t="s">
        <v>3270</v>
      </c>
      <c r="Q381" s="29" t="s">
        <v>3209</v>
      </c>
      <c r="R381" s="29" t="s">
        <v>3210</v>
      </c>
      <c r="S381" s="29" t="s">
        <v>3098</v>
      </c>
      <c r="T381" s="29"/>
      <c r="U381" s="30">
        <v>1200</v>
      </c>
      <c r="V381" s="30">
        <v>1200</v>
      </c>
      <c r="W381" s="30">
        <v>1200</v>
      </c>
      <c r="X381" s="30">
        <v>1200</v>
      </c>
      <c r="Y381" s="30">
        <v>1200</v>
      </c>
      <c r="Z381" s="30">
        <v>1200</v>
      </c>
      <c r="AA381" s="30">
        <v>1200</v>
      </c>
      <c r="AB381" s="30">
        <v>1200</v>
      </c>
      <c r="AC381" s="30">
        <v>1200</v>
      </c>
      <c r="AD381" s="30">
        <v>1200</v>
      </c>
      <c r="AE381" s="30">
        <v>1200</v>
      </c>
      <c r="AF381" s="30">
        <v>1200</v>
      </c>
    </row>
    <row r="382" spans="1:32" x14ac:dyDescent="0.45">
      <c r="A382" s="29" t="s">
        <v>1033</v>
      </c>
      <c r="B382" s="29" t="s">
        <v>1034</v>
      </c>
      <c r="C382" s="29" t="s">
        <v>3299</v>
      </c>
      <c r="D382" s="29" t="s">
        <v>3300</v>
      </c>
      <c r="E382" s="29" t="s">
        <v>3538</v>
      </c>
      <c r="F382" s="29" t="s">
        <v>3539</v>
      </c>
      <c r="G382" s="29" t="s">
        <v>3233</v>
      </c>
      <c r="H382" s="29" t="s">
        <v>3234</v>
      </c>
      <c r="I382" s="29" t="s">
        <v>3262</v>
      </c>
      <c r="J382" s="29" t="s">
        <v>3263</v>
      </c>
      <c r="K382" s="29" t="s">
        <v>3264</v>
      </c>
      <c r="L382" s="29" t="s">
        <v>3103</v>
      </c>
      <c r="M382" s="29" t="s">
        <v>3265</v>
      </c>
      <c r="N382" s="29" t="s">
        <v>3266</v>
      </c>
      <c r="O382" s="29" t="s">
        <v>3372</v>
      </c>
      <c r="P382" s="29" t="s">
        <v>3373</v>
      </c>
      <c r="Q382" s="29" t="s">
        <v>3209</v>
      </c>
      <c r="R382" s="29" t="s">
        <v>3210</v>
      </c>
      <c r="S382" s="29" t="s">
        <v>3098</v>
      </c>
      <c r="T382" s="29"/>
      <c r="U382" s="30">
        <v>609</v>
      </c>
      <c r="V382" s="30">
        <v>203</v>
      </c>
      <c r="W382" s="30">
        <v>333</v>
      </c>
      <c r="X382" s="30">
        <v>477</v>
      </c>
      <c r="Y382" s="30">
        <v>202</v>
      </c>
      <c r="Z382" s="30">
        <v>406</v>
      </c>
      <c r="AA382" s="30">
        <v>157</v>
      </c>
      <c r="AB382" s="30">
        <v>419</v>
      </c>
      <c r="AC382" s="30">
        <v>239</v>
      </c>
      <c r="AD382" s="30">
        <v>289</v>
      </c>
      <c r="AE382" s="30">
        <v>101</v>
      </c>
      <c r="AF382" s="30">
        <v>188</v>
      </c>
    </row>
    <row r="383" spans="1:32" x14ac:dyDescent="0.45">
      <c r="A383" s="29" t="s">
        <v>1033</v>
      </c>
      <c r="B383" s="29" t="s">
        <v>1034</v>
      </c>
      <c r="C383" s="29" t="s">
        <v>3299</v>
      </c>
      <c r="D383" s="29" t="s">
        <v>3300</v>
      </c>
      <c r="E383" s="29" t="s">
        <v>3538</v>
      </c>
      <c r="F383" s="29" t="s">
        <v>3539</v>
      </c>
      <c r="G383" s="29" t="s">
        <v>3233</v>
      </c>
      <c r="H383" s="29" t="s">
        <v>3234</v>
      </c>
      <c r="I383" s="29" t="s">
        <v>3262</v>
      </c>
      <c r="J383" s="29" t="s">
        <v>3263</v>
      </c>
      <c r="K383" s="29" t="s">
        <v>3264</v>
      </c>
      <c r="L383" s="29" t="s">
        <v>3103</v>
      </c>
      <c r="M383" s="29" t="s">
        <v>3322</v>
      </c>
      <c r="N383" s="29" t="s">
        <v>3323</v>
      </c>
      <c r="O383" s="29" t="s">
        <v>3374</v>
      </c>
      <c r="P383" s="29" t="s">
        <v>3375</v>
      </c>
      <c r="Q383" s="29" t="s">
        <v>3209</v>
      </c>
      <c r="R383" s="29" t="s">
        <v>3210</v>
      </c>
      <c r="S383" s="29" t="s">
        <v>3098</v>
      </c>
      <c r="T383" s="29"/>
      <c r="U383" s="30">
        <v>1000</v>
      </c>
      <c r="V383" s="30">
        <v>1000</v>
      </c>
      <c r="W383" s="30">
        <v>1000</v>
      </c>
      <c r="X383" s="30">
        <v>1000</v>
      </c>
      <c r="Y383" s="30">
        <v>1000</v>
      </c>
      <c r="Z383" s="30">
        <v>1000</v>
      </c>
      <c r="AA383" s="30">
        <v>1000</v>
      </c>
      <c r="AB383" s="30">
        <v>1000</v>
      </c>
      <c r="AC383" s="30">
        <v>1000</v>
      </c>
      <c r="AD383" s="30">
        <v>1000</v>
      </c>
      <c r="AE383" s="30">
        <v>1000</v>
      </c>
      <c r="AF383" s="30">
        <v>1000</v>
      </c>
    </row>
    <row r="384" spans="1:32" x14ac:dyDescent="0.45">
      <c r="A384" s="29" t="s">
        <v>1033</v>
      </c>
      <c r="B384" s="29" t="s">
        <v>1034</v>
      </c>
      <c r="C384" s="29" t="s">
        <v>3299</v>
      </c>
      <c r="D384" s="29" t="s">
        <v>3300</v>
      </c>
      <c r="E384" s="29" t="s">
        <v>3538</v>
      </c>
      <c r="F384" s="29" t="s">
        <v>3539</v>
      </c>
      <c r="G384" s="29" t="s">
        <v>3233</v>
      </c>
      <c r="H384" s="29" t="s">
        <v>3234</v>
      </c>
      <c r="I384" s="29" t="s">
        <v>3275</v>
      </c>
      <c r="J384" s="29" t="s">
        <v>3276</v>
      </c>
      <c r="K384" s="29" t="s">
        <v>3277</v>
      </c>
      <c r="L384" s="29" t="s">
        <v>3100</v>
      </c>
      <c r="M384" s="29" t="s">
        <v>3312</v>
      </c>
      <c r="N384" s="29" t="s">
        <v>3313</v>
      </c>
      <c r="O384" s="29" t="s">
        <v>3314</v>
      </c>
      <c r="P384" s="29" t="s">
        <v>3315</v>
      </c>
      <c r="Q384" s="29" t="s">
        <v>3209</v>
      </c>
      <c r="R384" s="29" t="s">
        <v>3210</v>
      </c>
      <c r="S384" s="29" t="s">
        <v>3098</v>
      </c>
      <c r="T384" s="29"/>
      <c r="U384" s="30">
        <v>20000</v>
      </c>
      <c r="V384" s="30">
        <v>20000</v>
      </c>
      <c r="W384" s="30">
        <v>20000</v>
      </c>
      <c r="X384" s="30">
        <v>20000</v>
      </c>
      <c r="Y384" s="30">
        <v>20000</v>
      </c>
      <c r="Z384" s="30">
        <v>20000</v>
      </c>
      <c r="AA384" s="30">
        <v>20000</v>
      </c>
      <c r="AB384" s="30">
        <v>20000</v>
      </c>
      <c r="AC384" s="30">
        <v>20000</v>
      </c>
      <c r="AD384" s="30">
        <v>20000</v>
      </c>
      <c r="AE384" s="30">
        <v>20000</v>
      </c>
      <c r="AF384" s="30">
        <v>20000</v>
      </c>
    </row>
    <row r="385" spans="1:32" x14ac:dyDescent="0.45">
      <c r="A385" s="29" t="s">
        <v>1033</v>
      </c>
      <c r="B385" s="29" t="s">
        <v>1034</v>
      </c>
      <c r="C385" s="29" t="s">
        <v>3299</v>
      </c>
      <c r="D385" s="29" t="s">
        <v>3300</v>
      </c>
      <c r="E385" s="29" t="s">
        <v>3538</v>
      </c>
      <c r="F385" s="29" t="s">
        <v>3539</v>
      </c>
      <c r="G385" s="29" t="s">
        <v>3233</v>
      </c>
      <c r="H385" s="29" t="s">
        <v>3234</v>
      </c>
      <c r="I385" s="29" t="s">
        <v>3275</v>
      </c>
      <c r="J385" s="29" t="s">
        <v>3276</v>
      </c>
      <c r="K385" s="29" t="s">
        <v>3287</v>
      </c>
      <c r="L385" s="29" t="s">
        <v>3101</v>
      </c>
      <c r="M385" s="29" t="s">
        <v>3316</v>
      </c>
      <c r="N385" s="29" t="s">
        <v>3317</v>
      </c>
      <c r="O385" s="29" t="s">
        <v>3318</v>
      </c>
      <c r="P385" s="29" t="s">
        <v>3319</v>
      </c>
      <c r="Q385" s="29" t="s">
        <v>3209</v>
      </c>
      <c r="R385" s="29" t="s">
        <v>3210</v>
      </c>
      <c r="S385" s="29" t="s">
        <v>3098</v>
      </c>
      <c r="T385" s="29"/>
      <c r="U385" s="30">
        <v>2720</v>
      </c>
      <c r="V385" s="30">
        <v>2720</v>
      </c>
      <c r="W385" s="30">
        <v>2720</v>
      </c>
      <c r="X385" s="30">
        <v>2720</v>
      </c>
      <c r="Y385" s="30">
        <v>2720</v>
      </c>
      <c r="Z385" s="30">
        <v>2720</v>
      </c>
      <c r="AA385" s="30">
        <v>2720</v>
      </c>
      <c r="AB385" s="30">
        <v>2720</v>
      </c>
      <c r="AC385" s="30">
        <v>2720</v>
      </c>
      <c r="AD385" s="30">
        <v>2720</v>
      </c>
      <c r="AE385" s="30">
        <v>2678</v>
      </c>
      <c r="AF385" s="30">
        <v>2678</v>
      </c>
    </row>
    <row r="386" spans="1:32" x14ac:dyDescent="0.45">
      <c r="A386" s="29" t="s">
        <v>1033</v>
      </c>
      <c r="B386" s="29" t="s">
        <v>1034</v>
      </c>
      <c r="C386" s="29" t="s">
        <v>3299</v>
      </c>
      <c r="D386" s="29" t="s">
        <v>3300</v>
      </c>
      <c r="E386" s="29" t="s">
        <v>3538</v>
      </c>
      <c r="F386" s="29" t="s">
        <v>3539</v>
      </c>
      <c r="G386" s="29" t="s">
        <v>3233</v>
      </c>
      <c r="H386" s="29" t="s">
        <v>3234</v>
      </c>
      <c r="I386" s="29" t="s">
        <v>3275</v>
      </c>
      <c r="J386" s="29" t="s">
        <v>3276</v>
      </c>
      <c r="K386" s="29" t="s">
        <v>3287</v>
      </c>
      <c r="L386" s="29" t="s">
        <v>3101</v>
      </c>
      <c r="M386" s="29" t="s">
        <v>3288</v>
      </c>
      <c r="N386" s="29" t="s">
        <v>3289</v>
      </c>
      <c r="O386" s="29" t="s">
        <v>3290</v>
      </c>
      <c r="P386" s="29" t="s">
        <v>3291</v>
      </c>
      <c r="Q386" s="29" t="s">
        <v>3249</v>
      </c>
      <c r="R386" s="29" t="s">
        <v>3210</v>
      </c>
      <c r="S386" s="29" t="s">
        <v>3098</v>
      </c>
      <c r="T386" s="29"/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588</v>
      </c>
      <c r="AA386" s="30">
        <v>588</v>
      </c>
      <c r="AB386" s="30">
        <v>588</v>
      </c>
      <c r="AC386" s="30">
        <v>588</v>
      </c>
      <c r="AD386" s="30">
        <v>588</v>
      </c>
      <c r="AE386" s="30">
        <v>588</v>
      </c>
      <c r="AF386" s="30">
        <v>588</v>
      </c>
    </row>
    <row r="387" spans="1:32" x14ac:dyDescent="0.45">
      <c r="A387" s="29" t="s">
        <v>1033</v>
      </c>
      <c r="B387" s="29" t="s">
        <v>1034</v>
      </c>
      <c r="C387" s="29" t="s">
        <v>3299</v>
      </c>
      <c r="D387" s="29" t="s">
        <v>3300</v>
      </c>
      <c r="E387" s="29" t="s">
        <v>3538</v>
      </c>
      <c r="F387" s="29" t="s">
        <v>3539</v>
      </c>
      <c r="G387" s="29" t="s">
        <v>3233</v>
      </c>
      <c r="H387" s="29" t="s">
        <v>3234</v>
      </c>
      <c r="I387" s="29" t="s">
        <v>3275</v>
      </c>
      <c r="J387" s="29" t="s">
        <v>3276</v>
      </c>
      <c r="K387" s="29" t="s">
        <v>3287</v>
      </c>
      <c r="L387" s="29" t="s">
        <v>3101</v>
      </c>
      <c r="M387" s="29" t="s">
        <v>3288</v>
      </c>
      <c r="N387" s="29" t="s">
        <v>3289</v>
      </c>
      <c r="O387" s="29" t="s">
        <v>3290</v>
      </c>
      <c r="P387" s="29" t="s">
        <v>3291</v>
      </c>
      <c r="Q387" s="29" t="s">
        <v>3209</v>
      </c>
      <c r="R387" s="29" t="s">
        <v>3210</v>
      </c>
      <c r="S387" s="29" t="s">
        <v>3098</v>
      </c>
      <c r="T387" s="29"/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966</v>
      </c>
      <c r="AA387" s="30">
        <v>1000</v>
      </c>
      <c r="AB387" s="30">
        <v>1000</v>
      </c>
      <c r="AC387" s="30">
        <v>1000</v>
      </c>
      <c r="AD387" s="30">
        <v>1000</v>
      </c>
      <c r="AE387" s="30">
        <v>1000</v>
      </c>
      <c r="AF387" s="30">
        <v>1000</v>
      </c>
    </row>
    <row r="388" spans="1:32" x14ac:dyDescent="0.45">
      <c r="A388" s="29" t="s">
        <v>1033</v>
      </c>
      <c r="B388" s="29" t="s">
        <v>1034</v>
      </c>
      <c r="C388" s="29" t="s">
        <v>3544</v>
      </c>
      <c r="D388" s="29" t="s">
        <v>3545</v>
      </c>
      <c r="E388" s="29" t="s">
        <v>3546</v>
      </c>
      <c r="F388" s="29" t="s">
        <v>3547</v>
      </c>
      <c r="G388" s="29" t="s">
        <v>3233</v>
      </c>
      <c r="H388" s="29" t="s">
        <v>3234</v>
      </c>
      <c r="I388" s="29" t="s">
        <v>3262</v>
      </c>
      <c r="J388" s="29" t="s">
        <v>3263</v>
      </c>
      <c r="K388" s="29" t="s">
        <v>3264</v>
      </c>
      <c r="L388" s="29" t="s">
        <v>3103</v>
      </c>
      <c r="M388" s="29" t="s">
        <v>3265</v>
      </c>
      <c r="N388" s="29" t="s">
        <v>3266</v>
      </c>
      <c r="O388" s="29" t="s">
        <v>3267</v>
      </c>
      <c r="P388" s="29" t="s">
        <v>3268</v>
      </c>
      <c r="Q388" s="29" t="s">
        <v>3209</v>
      </c>
      <c r="R388" s="29" t="s">
        <v>3210</v>
      </c>
      <c r="S388" s="29" t="s">
        <v>3098</v>
      </c>
      <c r="T388" s="29"/>
      <c r="U388" s="30">
        <v>4000</v>
      </c>
      <c r="V388" s="30">
        <v>4000</v>
      </c>
      <c r="W388" s="30">
        <v>4000</v>
      </c>
      <c r="X388" s="30">
        <v>4000</v>
      </c>
      <c r="Y388" s="30">
        <v>4000</v>
      </c>
      <c r="Z388" s="30">
        <v>4000</v>
      </c>
      <c r="AA388" s="30">
        <v>4000</v>
      </c>
      <c r="AB388" s="30">
        <v>4000</v>
      </c>
      <c r="AC388" s="30">
        <v>4000</v>
      </c>
      <c r="AD388" s="30">
        <v>4000</v>
      </c>
      <c r="AE388" s="30">
        <v>4000</v>
      </c>
      <c r="AF388" s="30">
        <v>4000</v>
      </c>
    </row>
    <row r="389" spans="1:32" x14ac:dyDescent="0.45">
      <c r="A389" s="29" t="s">
        <v>606</v>
      </c>
      <c r="B389" s="29" t="s">
        <v>607</v>
      </c>
      <c r="C389" s="29" t="s">
        <v>3299</v>
      </c>
      <c r="D389" s="29" t="s">
        <v>3300</v>
      </c>
      <c r="E389" s="29" t="s">
        <v>3320</v>
      </c>
      <c r="F389" s="29" t="s">
        <v>3321</v>
      </c>
      <c r="G389" s="29" t="s">
        <v>3200</v>
      </c>
      <c r="H389" s="29" t="s">
        <v>3201</v>
      </c>
      <c r="I389" s="29" t="s">
        <v>3202</v>
      </c>
      <c r="J389" s="29" t="s">
        <v>3203</v>
      </c>
      <c r="K389" s="29" t="s">
        <v>3204</v>
      </c>
      <c r="L389" s="29" t="s">
        <v>3109</v>
      </c>
      <c r="M389" s="29" t="s">
        <v>3378</v>
      </c>
      <c r="N389" s="29" t="s">
        <v>3379</v>
      </c>
      <c r="O389" s="29" t="s">
        <v>3380</v>
      </c>
      <c r="P389" s="29" t="s">
        <v>3381</v>
      </c>
      <c r="Q389" s="29" t="s">
        <v>3209</v>
      </c>
      <c r="R389" s="29" t="s">
        <v>3210</v>
      </c>
      <c r="S389" s="29" t="s">
        <v>3098</v>
      </c>
      <c r="T389" s="29"/>
      <c r="U389" s="30">
        <v>6880</v>
      </c>
      <c r="V389" s="30">
        <v>6880</v>
      </c>
      <c r="W389" s="30">
        <v>6880</v>
      </c>
      <c r="X389" s="30">
        <v>6880</v>
      </c>
      <c r="Y389" s="30">
        <v>6880</v>
      </c>
      <c r="Z389" s="30">
        <v>6880</v>
      </c>
      <c r="AA389" s="30">
        <v>6880</v>
      </c>
      <c r="AB389" s="30">
        <v>6880</v>
      </c>
      <c r="AC389" s="30">
        <v>6880</v>
      </c>
      <c r="AD389" s="30">
        <v>6880</v>
      </c>
      <c r="AE389" s="30">
        <v>0</v>
      </c>
      <c r="AF389" s="30">
        <v>0</v>
      </c>
    </row>
    <row r="390" spans="1:32" x14ac:dyDescent="0.45">
      <c r="A390" s="29" t="s">
        <v>606</v>
      </c>
      <c r="B390" s="29" t="s">
        <v>607</v>
      </c>
      <c r="C390" s="29" t="s">
        <v>3299</v>
      </c>
      <c r="D390" s="29" t="s">
        <v>3300</v>
      </c>
      <c r="E390" s="29" t="s">
        <v>3320</v>
      </c>
      <c r="F390" s="29" t="s">
        <v>3321</v>
      </c>
      <c r="G390" s="29" t="s">
        <v>3200</v>
      </c>
      <c r="H390" s="29" t="s">
        <v>3201</v>
      </c>
      <c r="I390" s="29" t="s">
        <v>3202</v>
      </c>
      <c r="J390" s="29" t="s">
        <v>3203</v>
      </c>
      <c r="K390" s="29" t="s">
        <v>3221</v>
      </c>
      <c r="L390" s="29" t="s">
        <v>3113</v>
      </c>
      <c r="M390" s="29" t="s">
        <v>3303</v>
      </c>
      <c r="N390" s="29" t="s">
        <v>3304</v>
      </c>
      <c r="O390" s="29" t="s">
        <v>3305</v>
      </c>
      <c r="P390" s="29" t="s">
        <v>3306</v>
      </c>
      <c r="Q390" s="29" t="s">
        <v>3209</v>
      </c>
      <c r="R390" s="29" t="s">
        <v>3210</v>
      </c>
      <c r="S390" s="29" t="s">
        <v>3098</v>
      </c>
      <c r="T390" s="29"/>
      <c r="U390" s="30">
        <v>193093</v>
      </c>
      <c r="V390" s="30">
        <v>189445</v>
      </c>
      <c r="W390" s="30">
        <v>189318</v>
      </c>
      <c r="X390" s="30">
        <v>188247</v>
      </c>
      <c r="Y390" s="30">
        <v>188975</v>
      </c>
      <c r="Z390" s="30">
        <v>190847</v>
      </c>
      <c r="AA390" s="30">
        <v>195197</v>
      </c>
      <c r="AB390" s="30">
        <v>193827</v>
      </c>
      <c r="AC390" s="30">
        <v>195290</v>
      </c>
      <c r="AD390" s="30">
        <v>193220</v>
      </c>
      <c r="AE390" s="30">
        <v>189148</v>
      </c>
      <c r="AF390" s="30">
        <v>196577</v>
      </c>
    </row>
    <row r="391" spans="1:32" x14ac:dyDescent="0.45">
      <c r="A391" s="29" t="s">
        <v>606</v>
      </c>
      <c r="B391" s="29" t="s">
        <v>607</v>
      </c>
      <c r="C391" s="29" t="s">
        <v>3299</v>
      </c>
      <c r="D391" s="29" t="s">
        <v>3300</v>
      </c>
      <c r="E391" s="29" t="s">
        <v>3320</v>
      </c>
      <c r="F391" s="29" t="s">
        <v>3321</v>
      </c>
      <c r="G391" s="29" t="s">
        <v>3200</v>
      </c>
      <c r="H391" s="29" t="s">
        <v>3201</v>
      </c>
      <c r="I391" s="29" t="s">
        <v>3226</v>
      </c>
      <c r="J391" s="29" t="s">
        <v>3227</v>
      </c>
      <c r="K391" s="29" t="s">
        <v>3228</v>
      </c>
      <c r="L391" s="29" t="s">
        <v>3111</v>
      </c>
      <c r="M391" s="29" t="s">
        <v>3229</v>
      </c>
      <c r="N391" s="29" t="s">
        <v>3230</v>
      </c>
      <c r="O391" s="29" t="s">
        <v>3231</v>
      </c>
      <c r="P391" s="29" t="s">
        <v>3232</v>
      </c>
      <c r="Q391" s="29" t="s">
        <v>3209</v>
      </c>
      <c r="R391" s="29" t="s">
        <v>3210</v>
      </c>
      <c r="S391" s="29" t="s">
        <v>3098</v>
      </c>
      <c r="T391" s="29"/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30">
        <v>0</v>
      </c>
    </row>
    <row r="392" spans="1:32" x14ac:dyDescent="0.45">
      <c r="A392" s="29" t="s">
        <v>606</v>
      </c>
      <c r="B392" s="29" t="s">
        <v>607</v>
      </c>
      <c r="C392" s="29" t="s">
        <v>3299</v>
      </c>
      <c r="D392" s="29" t="s">
        <v>3300</v>
      </c>
      <c r="E392" s="29" t="s">
        <v>3320</v>
      </c>
      <c r="F392" s="29" t="s">
        <v>3321</v>
      </c>
      <c r="G392" s="29" t="s">
        <v>3233</v>
      </c>
      <c r="H392" s="29" t="s">
        <v>3234</v>
      </c>
      <c r="I392" s="29" t="s">
        <v>3235</v>
      </c>
      <c r="J392" s="29" t="s">
        <v>3236</v>
      </c>
      <c r="K392" s="29" t="s">
        <v>3237</v>
      </c>
      <c r="L392" s="29" t="s">
        <v>3107</v>
      </c>
      <c r="M392" s="29" t="s">
        <v>3238</v>
      </c>
      <c r="N392" s="29" t="s">
        <v>3239</v>
      </c>
      <c r="O392" s="29" t="s">
        <v>3422</v>
      </c>
      <c r="P392" s="29" t="s">
        <v>3423</v>
      </c>
      <c r="Q392" s="29" t="s">
        <v>3209</v>
      </c>
      <c r="R392" s="29" t="s">
        <v>3210</v>
      </c>
      <c r="S392" s="29" t="s">
        <v>3098</v>
      </c>
      <c r="T392" s="29"/>
      <c r="U392" s="30">
        <v>900</v>
      </c>
      <c r="V392" s="30">
        <v>900</v>
      </c>
      <c r="W392" s="30">
        <v>900</v>
      </c>
      <c r="X392" s="30">
        <v>900</v>
      </c>
      <c r="Y392" s="30">
        <v>900</v>
      </c>
      <c r="Z392" s="30">
        <v>900</v>
      </c>
      <c r="AA392" s="30">
        <v>900</v>
      </c>
      <c r="AB392" s="30">
        <v>900</v>
      </c>
      <c r="AC392" s="30">
        <v>900</v>
      </c>
      <c r="AD392" s="30">
        <v>900</v>
      </c>
      <c r="AE392" s="30">
        <v>900</v>
      </c>
      <c r="AF392" s="30">
        <v>900</v>
      </c>
    </row>
    <row r="393" spans="1:32" x14ac:dyDescent="0.45">
      <c r="A393" s="29" t="s">
        <v>606</v>
      </c>
      <c r="B393" s="29" t="s">
        <v>607</v>
      </c>
      <c r="C393" s="29" t="s">
        <v>3299</v>
      </c>
      <c r="D393" s="29" t="s">
        <v>3300</v>
      </c>
      <c r="E393" s="29" t="s">
        <v>3320</v>
      </c>
      <c r="F393" s="29" t="s">
        <v>3321</v>
      </c>
      <c r="G393" s="29" t="s">
        <v>3233</v>
      </c>
      <c r="H393" s="29" t="s">
        <v>3234</v>
      </c>
      <c r="I393" s="29" t="s">
        <v>3235</v>
      </c>
      <c r="J393" s="29" t="s">
        <v>3236</v>
      </c>
      <c r="K393" s="29" t="s">
        <v>3237</v>
      </c>
      <c r="L393" s="29" t="s">
        <v>3107</v>
      </c>
      <c r="M393" s="29" t="s">
        <v>3238</v>
      </c>
      <c r="N393" s="29" t="s">
        <v>3239</v>
      </c>
      <c r="O393" s="29" t="s">
        <v>3240</v>
      </c>
      <c r="P393" s="29" t="s">
        <v>3241</v>
      </c>
      <c r="Q393" s="29" t="s">
        <v>3209</v>
      </c>
      <c r="R393" s="29" t="s">
        <v>3210</v>
      </c>
      <c r="S393" s="29" t="s">
        <v>3098</v>
      </c>
      <c r="T393" s="29"/>
      <c r="U393" s="30">
        <v>10000</v>
      </c>
      <c r="V393" s="30">
        <v>10000</v>
      </c>
      <c r="W393" s="30">
        <v>10000</v>
      </c>
      <c r="X393" s="30">
        <v>10000</v>
      </c>
      <c r="Y393" s="30">
        <v>10000</v>
      </c>
      <c r="Z393" s="30">
        <v>10000</v>
      </c>
      <c r="AA393" s="30">
        <v>10000</v>
      </c>
      <c r="AB393" s="30">
        <v>10000</v>
      </c>
      <c r="AC393" s="30">
        <v>10000</v>
      </c>
      <c r="AD393" s="30">
        <v>10000</v>
      </c>
      <c r="AE393" s="30">
        <v>10000</v>
      </c>
      <c r="AF393" s="30">
        <v>10000</v>
      </c>
    </row>
    <row r="394" spans="1:32" x14ac:dyDescent="0.45">
      <c r="A394" s="29" t="s">
        <v>606</v>
      </c>
      <c r="B394" s="29" t="s">
        <v>607</v>
      </c>
      <c r="C394" s="29" t="s">
        <v>3299</v>
      </c>
      <c r="D394" s="29" t="s">
        <v>3300</v>
      </c>
      <c r="E394" s="29" t="s">
        <v>3320</v>
      </c>
      <c r="F394" s="29" t="s">
        <v>3321</v>
      </c>
      <c r="G394" s="29" t="s">
        <v>3233</v>
      </c>
      <c r="H394" s="29" t="s">
        <v>3234</v>
      </c>
      <c r="I394" s="29" t="s">
        <v>3242</v>
      </c>
      <c r="J394" s="29" t="s">
        <v>3243</v>
      </c>
      <c r="K394" s="29" t="s">
        <v>3252</v>
      </c>
      <c r="L394" s="29" t="s">
        <v>3106</v>
      </c>
      <c r="M394" s="29" t="s">
        <v>3253</v>
      </c>
      <c r="N394" s="29" t="s">
        <v>3106</v>
      </c>
      <c r="O394" s="29" t="s">
        <v>3548</v>
      </c>
      <c r="P394" s="29" t="s">
        <v>3549</v>
      </c>
      <c r="Q394" s="29" t="s">
        <v>3209</v>
      </c>
      <c r="R394" s="29" t="s">
        <v>3210</v>
      </c>
      <c r="S394" s="29" t="s">
        <v>3098</v>
      </c>
      <c r="T394" s="29"/>
      <c r="U394" s="30">
        <v>12000</v>
      </c>
      <c r="V394" s="30">
        <v>12000</v>
      </c>
      <c r="W394" s="30">
        <v>12000</v>
      </c>
      <c r="X394" s="30">
        <v>12000</v>
      </c>
      <c r="Y394" s="30">
        <v>12000</v>
      </c>
      <c r="Z394" s="30">
        <v>12000</v>
      </c>
      <c r="AA394" s="30">
        <v>12000</v>
      </c>
      <c r="AB394" s="30">
        <v>12000</v>
      </c>
      <c r="AC394" s="30">
        <v>12000</v>
      </c>
      <c r="AD394" s="30">
        <v>12000</v>
      </c>
      <c r="AE394" s="30">
        <v>12000</v>
      </c>
      <c r="AF394" s="30">
        <v>12000</v>
      </c>
    </row>
    <row r="395" spans="1:32" x14ac:dyDescent="0.45">
      <c r="A395" s="29" t="s">
        <v>606</v>
      </c>
      <c r="B395" s="29" t="s">
        <v>607</v>
      </c>
      <c r="C395" s="29" t="s">
        <v>3299</v>
      </c>
      <c r="D395" s="29" t="s">
        <v>3300</v>
      </c>
      <c r="E395" s="29" t="s">
        <v>3320</v>
      </c>
      <c r="F395" s="29" t="s">
        <v>3321</v>
      </c>
      <c r="G395" s="29" t="s">
        <v>3233</v>
      </c>
      <c r="H395" s="29" t="s">
        <v>3234</v>
      </c>
      <c r="I395" s="29" t="s">
        <v>3242</v>
      </c>
      <c r="J395" s="29" t="s">
        <v>3243</v>
      </c>
      <c r="K395" s="29" t="s">
        <v>3252</v>
      </c>
      <c r="L395" s="29" t="s">
        <v>3106</v>
      </c>
      <c r="M395" s="29" t="s">
        <v>3253</v>
      </c>
      <c r="N395" s="29" t="s">
        <v>3106</v>
      </c>
      <c r="O395" s="29" t="s">
        <v>3550</v>
      </c>
      <c r="P395" s="29" t="s">
        <v>3551</v>
      </c>
      <c r="Q395" s="29" t="s">
        <v>3249</v>
      </c>
      <c r="R395" s="29" t="s">
        <v>3210</v>
      </c>
      <c r="S395" s="29" t="s">
        <v>3098</v>
      </c>
      <c r="T395" s="29"/>
      <c r="U395" s="30">
        <v>1294</v>
      </c>
      <c r="V395" s="30">
        <v>1294</v>
      </c>
      <c r="W395" s="30">
        <v>1294</v>
      </c>
      <c r="X395" s="30">
        <v>1294</v>
      </c>
      <c r="Y395" s="30">
        <v>1294</v>
      </c>
      <c r="Z395" s="30">
        <v>1294</v>
      </c>
      <c r="AA395" s="30">
        <v>1294</v>
      </c>
      <c r="AB395" s="30">
        <v>1294</v>
      </c>
      <c r="AC395" s="30">
        <v>1294</v>
      </c>
      <c r="AD395" s="30">
        <v>1294</v>
      </c>
      <c r="AE395" s="30">
        <v>1294</v>
      </c>
      <c r="AF395" s="30">
        <v>1294</v>
      </c>
    </row>
    <row r="396" spans="1:32" x14ac:dyDescent="0.45">
      <c r="A396" s="29" t="s">
        <v>606</v>
      </c>
      <c r="B396" s="29" t="s">
        <v>607</v>
      </c>
      <c r="C396" s="29" t="s">
        <v>3299</v>
      </c>
      <c r="D396" s="29" t="s">
        <v>3300</v>
      </c>
      <c r="E396" s="29" t="s">
        <v>3320</v>
      </c>
      <c r="F396" s="29" t="s">
        <v>3321</v>
      </c>
      <c r="G396" s="29" t="s">
        <v>3233</v>
      </c>
      <c r="H396" s="29" t="s">
        <v>3234</v>
      </c>
      <c r="I396" s="29" t="s">
        <v>3242</v>
      </c>
      <c r="J396" s="29" t="s">
        <v>3243</v>
      </c>
      <c r="K396" s="29" t="s">
        <v>3252</v>
      </c>
      <c r="L396" s="29" t="s">
        <v>3106</v>
      </c>
      <c r="M396" s="29" t="s">
        <v>3253</v>
      </c>
      <c r="N396" s="29" t="s">
        <v>3106</v>
      </c>
      <c r="O396" s="29" t="s">
        <v>3550</v>
      </c>
      <c r="P396" s="29" t="s">
        <v>3551</v>
      </c>
      <c r="Q396" s="29" t="s">
        <v>3209</v>
      </c>
      <c r="R396" s="29" t="s">
        <v>3210</v>
      </c>
      <c r="S396" s="29" t="s">
        <v>3098</v>
      </c>
      <c r="T396" s="29"/>
      <c r="U396" s="30">
        <v>33600</v>
      </c>
      <c r="V396" s="30">
        <v>33600</v>
      </c>
      <c r="W396" s="30">
        <v>33600</v>
      </c>
      <c r="X396" s="30">
        <v>33600</v>
      </c>
      <c r="Y396" s="30">
        <v>33600</v>
      </c>
      <c r="Z396" s="30">
        <v>33600</v>
      </c>
      <c r="AA396" s="30">
        <v>33600</v>
      </c>
      <c r="AB396" s="30">
        <v>33600</v>
      </c>
      <c r="AC396" s="30">
        <v>33600</v>
      </c>
      <c r="AD396" s="30">
        <v>33600</v>
      </c>
      <c r="AE396" s="30">
        <v>33600</v>
      </c>
      <c r="AF396" s="30">
        <v>33600</v>
      </c>
    </row>
    <row r="397" spans="1:32" x14ac:dyDescent="0.45">
      <c r="A397" s="29" t="s">
        <v>606</v>
      </c>
      <c r="B397" s="29" t="s">
        <v>607</v>
      </c>
      <c r="C397" s="29" t="s">
        <v>3299</v>
      </c>
      <c r="D397" s="29" t="s">
        <v>3300</v>
      </c>
      <c r="E397" s="29" t="s">
        <v>3320</v>
      </c>
      <c r="F397" s="29" t="s">
        <v>3321</v>
      </c>
      <c r="G397" s="29" t="s">
        <v>3233</v>
      </c>
      <c r="H397" s="29" t="s">
        <v>3234</v>
      </c>
      <c r="I397" s="29" t="s">
        <v>3262</v>
      </c>
      <c r="J397" s="29" t="s">
        <v>3263</v>
      </c>
      <c r="K397" s="29" t="s">
        <v>3307</v>
      </c>
      <c r="L397" s="29" t="s">
        <v>3117</v>
      </c>
      <c r="M397" s="29" t="s">
        <v>3308</v>
      </c>
      <c r="N397" s="29" t="s">
        <v>3309</v>
      </c>
      <c r="O397" s="29" t="s">
        <v>3310</v>
      </c>
      <c r="P397" s="29" t="s">
        <v>3311</v>
      </c>
      <c r="Q397" s="29" t="s">
        <v>3209</v>
      </c>
      <c r="R397" s="29" t="s">
        <v>3210</v>
      </c>
      <c r="S397" s="29" t="s">
        <v>3098</v>
      </c>
      <c r="T397" s="29"/>
      <c r="U397" s="30">
        <v>1685</v>
      </c>
      <c r="V397" s="30">
        <v>0</v>
      </c>
      <c r="W397" s="30">
        <v>0</v>
      </c>
      <c r="X397" s="30">
        <v>0</v>
      </c>
      <c r="Y397" s="30">
        <v>0</v>
      </c>
      <c r="Z397" s="30">
        <v>1234</v>
      </c>
      <c r="AA397" s="30">
        <v>0</v>
      </c>
      <c r="AB397" s="30">
        <v>4579</v>
      </c>
      <c r="AC397" s="30">
        <v>0</v>
      </c>
      <c r="AD397" s="30">
        <v>1659</v>
      </c>
      <c r="AE397" s="30">
        <v>0</v>
      </c>
      <c r="AF397" s="30">
        <v>0</v>
      </c>
    </row>
    <row r="398" spans="1:32" x14ac:dyDescent="0.45">
      <c r="A398" s="29" t="s">
        <v>606</v>
      </c>
      <c r="B398" s="29" t="s">
        <v>607</v>
      </c>
      <c r="C398" s="29" t="s">
        <v>3299</v>
      </c>
      <c r="D398" s="29" t="s">
        <v>3300</v>
      </c>
      <c r="E398" s="29" t="s">
        <v>3320</v>
      </c>
      <c r="F398" s="29" t="s">
        <v>3321</v>
      </c>
      <c r="G398" s="29" t="s">
        <v>3233</v>
      </c>
      <c r="H398" s="29" t="s">
        <v>3234</v>
      </c>
      <c r="I398" s="29" t="s">
        <v>3262</v>
      </c>
      <c r="J398" s="29" t="s">
        <v>3263</v>
      </c>
      <c r="K398" s="29" t="s">
        <v>3264</v>
      </c>
      <c r="L398" s="29" t="s">
        <v>3103</v>
      </c>
      <c r="M398" s="29" t="s">
        <v>3265</v>
      </c>
      <c r="N398" s="29" t="s">
        <v>3266</v>
      </c>
      <c r="O398" s="29" t="s">
        <v>3267</v>
      </c>
      <c r="P398" s="29" t="s">
        <v>3268</v>
      </c>
      <c r="Q398" s="29" t="s">
        <v>3209</v>
      </c>
      <c r="R398" s="29" t="s">
        <v>3210</v>
      </c>
      <c r="S398" s="29" t="s">
        <v>3098</v>
      </c>
      <c r="T398" s="29"/>
      <c r="U398" s="30">
        <v>10400</v>
      </c>
      <c r="V398" s="30">
        <v>10400</v>
      </c>
      <c r="W398" s="30">
        <v>10400</v>
      </c>
      <c r="X398" s="30">
        <v>10400</v>
      </c>
      <c r="Y398" s="30">
        <v>10400</v>
      </c>
      <c r="Z398" s="30">
        <v>10400</v>
      </c>
      <c r="AA398" s="30">
        <v>10400</v>
      </c>
      <c r="AB398" s="30">
        <v>10400</v>
      </c>
      <c r="AC398" s="30">
        <v>10400</v>
      </c>
      <c r="AD398" s="30">
        <v>10400</v>
      </c>
      <c r="AE398" s="30">
        <v>10400</v>
      </c>
      <c r="AF398" s="30">
        <v>10400</v>
      </c>
    </row>
    <row r="399" spans="1:32" x14ac:dyDescent="0.45">
      <c r="A399" s="29" t="s">
        <v>606</v>
      </c>
      <c r="B399" s="29" t="s">
        <v>607</v>
      </c>
      <c r="C399" s="29" t="s">
        <v>3299</v>
      </c>
      <c r="D399" s="29" t="s">
        <v>3300</v>
      </c>
      <c r="E399" s="29" t="s">
        <v>3320</v>
      </c>
      <c r="F399" s="29" t="s">
        <v>3321</v>
      </c>
      <c r="G399" s="29" t="s">
        <v>3233</v>
      </c>
      <c r="H399" s="29" t="s">
        <v>3234</v>
      </c>
      <c r="I399" s="29" t="s">
        <v>3262</v>
      </c>
      <c r="J399" s="29" t="s">
        <v>3263</v>
      </c>
      <c r="K399" s="29" t="s">
        <v>3264</v>
      </c>
      <c r="L399" s="29" t="s">
        <v>3103</v>
      </c>
      <c r="M399" s="29" t="s">
        <v>3265</v>
      </c>
      <c r="N399" s="29" t="s">
        <v>3266</v>
      </c>
      <c r="O399" s="29" t="s">
        <v>3269</v>
      </c>
      <c r="P399" s="29" t="s">
        <v>3270</v>
      </c>
      <c r="Q399" s="29" t="s">
        <v>3209</v>
      </c>
      <c r="R399" s="29" t="s">
        <v>3210</v>
      </c>
      <c r="S399" s="29" t="s">
        <v>3098</v>
      </c>
      <c r="T399" s="29"/>
      <c r="U399" s="30">
        <v>4564</v>
      </c>
      <c r="V399" s="30">
        <v>4505</v>
      </c>
      <c r="W399" s="30">
        <v>5461</v>
      </c>
      <c r="X399" s="30">
        <v>4973</v>
      </c>
      <c r="Y399" s="30">
        <v>4934</v>
      </c>
      <c r="Z399" s="30">
        <v>5627</v>
      </c>
      <c r="AA399" s="30">
        <v>6299</v>
      </c>
      <c r="AB399" s="30">
        <v>5022</v>
      </c>
      <c r="AC399" s="30">
        <v>5773</v>
      </c>
      <c r="AD399" s="30">
        <v>1648</v>
      </c>
      <c r="AE399" s="30">
        <v>3920</v>
      </c>
      <c r="AF399" s="30">
        <v>3959</v>
      </c>
    </row>
    <row r="400" spans="1:32" x14ac:dyDescent="0.45">
      <c r="A400" s="29" t="s">
        <v>606</v>
      </c>
      <c r="B400" s="29" t="s">
        <v>607</v>
      </c>
      <c r="C400" s="29" t="s">
        <v>3299</v>
      </c>
      <c r="D400" s="29" t="s">
        <v>3300</v>
      </c>
      <c r="E400" s="29" t="s">
        <v>3320</v>
      </c>
      <c r="F400" s="29" t="s">
        <v>3321</v>
      </c>
      <c r="G400" s="29" t="s">
        <v>3233</v>
      </c>
      <c r="H400" s="29" t="s">
        <v>3234</v>
      </c>
      <c r="I400" s="29" t="s">
        <v>3262</v>
      </c>
      <c r="J400" s="29" t="s">
        <v>3263</v>
      </c>
      <c r="K400" s="29" t="s">
        <v>3264</v>
      </c>
      <c r="L400" s="29" t="s">
        <v>3103</v>
      </c>
      <c r="M400" s="29" t="s">
        <v>3265</v>
      </c>
      <c r="N400" s="29" t="s">
        <v>3266</v>
      </c>
      <c r="O400" s="29" t="s">
        <v>3271</v>
      </c>
      <c r="P400" s="29" t="s">
        <v>3272</v>
      </c>
      <c r="Q400" s="29" t="s">
        <v>3209</v>
      </c>
      <c r="R400" s="29" t="s">
        <v>3210</v>
      </c>
      <c r="S400" s="29" t="s">
        <v>3098</v>
      </c>
      <c r="T400" s="29"/>
      <c r="U400" s="30">
        <v>9236</v>
      </c>
      <c r="V400" s="30">
        <v>9569</v>
      </c>
      <c r="W400" s="30">
        <v>6858</v>
      </c>
      <c r="X400" s="30">
        <v>13238</v>
      </c>
      <c r="Y400" s="30">
        <v>10267</v>
      </c>
      <c r="Z400" s="30">
        <v>9816</v>
      </c>
      <c r="AA400" s="30">
        <v>10914</v>
      </c>
      <c r="AB400" s="30">
        <v>5350</v>
      </c>
      <c r="AC400" s="30">
        <v>5655</v>
      </c>
      <c r="AD400" s="30">
        <v>2769</v>
      </c>
      <c r="AE400" s="30">
        <v>5575</v>
      </c>
      <c r="AF400" s="30">
        <v>6234</v>
      </c>
    </row>
    <row r="401" spans="1:32" x14ac:dyDescent="0.45">
      <c r="A401" s="29" t="s">
        <v>606</v>
      </c>
      <c r="B401" s="29" t="s">
        <v>607</v>
      </c>
      <c r="C401" s="29" t="s">
        <v>3299</v>
      </c>
      <c r="D401" s="29" t="s">
        <v>3300</v>
      </c>
      <c r="E401" s="29" t="s">
        <v>3320</v>
      </c>
      <c r="F401" s="29" t="s">
        <v>3321</v>
      </c>
      <c r="G401" s="29" t="s">
        <v>3233</v>
      </c>
      <c r="H401" s="29" t="s">
        <v>3234</v>
      </c>
      <c r="I401" s="29" t="s">
        <v>3262</v>
      </c>
      <c r="J401" s="29" t="s">
        <v>3263</v>
      </c>
      <c r="K401" s="29" t="s">
        <v>3264</v>
      </c>
      <c r="L401" s="29" t="s">
        <v>3103</v>
      </c>
      <c r="M401" s="29" t="s">
        <v>3265</v>
      </c>
      <c r="N401" s="29" t="s">
        <v>3266</v>
      </c>
      <c r="O401" s="29" t="s">
        <v>3273</v>
      </c>
      <c r="P401" s="29" t="s">
        <v>3274</v>
      </c>
      <c r="Q401" s="29" t="s">
        <v>3209</v>
      </c>
      <c r="R401" s="29" t="s">
        <v>3210</v>
      </c>
      <c r="S401" s="29" t="s">
        <v>3098</v>
      </c>
      <c r="T401" s="29"/>
      <c r="U401" s="30">
        <v>0</v>
      </c>
      <c r="V401" s="30">
        <v>78</v>
      </c>
      <c r="W401" s="30">
        <v>78</v>
      </c>
      <c r="X401" s="30">
        <v>78</v>
      </c>
      <c r="Y401" s="30">
        <v>78</v>
      </c>
      <c r="Z401" s="30">
        <v>117</v>
      </c>
      <c r="AA401" s="30">
        <v>39</v>
      </c>
      <c r="AB401" s="30">
        <v>39</v>
      </c>
      <c r="AC401" s="30">
        <v>78</v>
      </c>
      <c r="AD401" s="30">
        <v>39</v>
      </c>
      <c r="AE401" s="30">
        <v>78</v>
      </c>
      <c r="AF401" s="30">
        <v>0</v>
      </c>
    </row>
    <row r="402" spans="1:32" x14ac:dyDescent="0.45">
      <c r="A402" s="29" t="s">
        <v>606</v>
      </c>
      <c r="B402" s="29" t="s">
        <v>607</v>
      </c>
      <c r="C402" s="29" t="s">
        <v>3299</v>
      </c>
      <c r="D402" s="29" t="s">
        <v>3300</v>
      </c>
      <c r="E402" s="29" t="s">
        <v>3320</v>
      </c>
      <c r="F402" s="29" t="s">
        <v>3321</v>
      </c>
      <c r="G402" s="29" t="s">
        <v>3233</v>
      </c>
      <c r="H402" s="29" t="s">
        <v>3234</v>
      </c>
      <c r="I402" s="29" t="s">
        <v>3262</v>
      </c>
      <c r="J402" s="29" t="s">
        <v>3263</v>
      </c>
      <c r="K402" s="29" t="s">
        <v>3264</v>
      </c>
      <c r="L402" s="29" t="s">
        <v>3103</v>
      </c>
      <c r="M402" s="29" t="s">
        <v>3326</v>
      </c>
      <c r="N402" s="29" t="s">
        <v>3327</v>
      </c>
      <c r="O402" s="29" t="s">
        <v>3332</v>
      </c>
      <c r="P402" s="29" t="s">
        <v>3333</v>
      </c>
      <c r="Q402" s="29" t="s">
        <v>3209</v>
      </c>
      <c r="R402" s="29" t="s">
        <v>3210</v>
      </c>
      <c r="S402" s="29" t="s">
        <v>3098</v>
      </c>
      <c r="T402" s="29"/>
      <c r="U402" s="30">
        <v>5500</v>
      </c>
      <c r="V402" s="30">
        <v>5500</v>
      </c>
      <c r="W402" s="30">
        <v>5500</v>
      </c>
      <c r="X402" s="30">
        <v>5500</v>
      </c>
      <c r="Y402" s="30">
        <v>5500</v>
      </c>
      <c r="Z402" s="30">
        <v>5500</v>
      </c>
      <c r="AA402" s="30">
        <v>5500</v>
      </c>
      <c r="AB402" s="30">
        <v>5500</v>
      </c>
      <c r="AC402" s="30">
        <v>5500</v>
      </c>
      <c r="AD402" s="30">
        <v>5500</v>
      </c>
      <c r="AE402" s="30">
        <v>5500</v>
      </c>
      <c r="AF402" s="30">
        <v>5500</v>
      </c>
    </row>
    <row r="403" spans="1:32" x14ac:dyDescent="0.45">
      <c r="A403" s="29" t="s">
        <v>606</v>
      </c>
      <c r="B403" s="29" t="s">
        <v>607</v>
      </c>
      <c r="C403" s="29" t="s">
        <v>3299</v>
      </c>
      <c r="D403" s="29" t="s">
        <v>3300</v>
      </c>
      <c r="E403" s="29" t="s">
        <v>3320</v>
      </c>
      <c r="F403" s="29" t="s">
        <v>3321</v>
      </c>
      <c r="G403" s="29" t="s">
        <v>3233</v>
      </c>
      <c r="H403" s="29" t="s">
        <v>3234</v>
      </c>
      <c r="I403" s="29" t="s">
        <v>3275</v>
      </c>
      <c r="J403" s="29" t="s">
        <v>3276</v>
      </c>
      <c r="K403" s="29" t="s">
        <v>3277</v>
      </c>
      <c r="L403" s="29" t="s">
        <v>3100</v>
      </c>
      <c r="M403" s="29" t="s">
        <v>3278</v>
      </c>
      <c r="N403" s="29" t="s">
        <v>3279</v>
      </c>
      <c r="O403" s="29" t="s">
        <v>3446</v>
      </c>
      <c r="P403" s="29" t="s">
        <v>3447</v>
      </c>
      <c r="Q403" s="29" t="s">
        <v>3209</v>
      </c>
      <c r="R403" s="29" t="s">
        <v>3210</v>
      </c>
      <c r="S403" s="29" t="s">
        <v>3098</v>
      </c>
      <c r="T403" s="29"/>
      <c r="U403" s="30">
        <v>40500</v>
      </c>
      <c r="V403" s="30">
        <v>40500</v>
      </c>
      <c r="W403" s="30">
        <v>40500</v>
      </c>
      <c r="X403" s="30">
        <v>40500</v>
      </c>
      <c r="Y403" s="30">
        <v>40500</v>
      </c>
      <c r="Z403" s="30">
        <v>40500</v>
      </c>
      <c r="AA403" s="30">
        <v>40500</v>
      </c>
      <c r="AB403" s="30">
        <v>40500</v>
      </c>
      <c r="AC403" s="30">
        <v>40500</v>
      </c>
      <c r="AD403" s="30">
        <v>40500</v>
      </c>
      <c r="AE403" s="30">
        <v>40500</v>
      </c>
      <c r="AF403" s="30">
        <v>40500</v>
      </c>
    </row>
    <row r="404" spans="1:32" x14ac:dyDescent="0.45">
      <c r="A404" s="29" t="s">
        <v>606</v>
      </c>
      <c r="B404" s="29" t="s">
        <v>607</v>
      </c>
      <c r="C404" s="29" t="s">
        <v>3299</v>
      </c>
      <c r="D404" s="29" t="s">
        <v>3300</v>
      </c>
      <c r="E404" s="29" t="s">
        <v>3320</v>
      </c>
      <c r="F404" s="29" t="s">
        <v>3321</v>
      </c>
      <c r="G404" s="29" t="s">
        <v>3233</v>
      </c>
      <c r="H404" s="29" t="s">
        <v>3234</v>
      </c>
      <c r="I404" s="29" t="s">
        <v>3275</v>
      </c>
      <c r="J404" s="29" t="s">
        <v>3276</v>
      </c>
      <c r="K404" s="29" t="s">
        <v>3277</v>
      </c>
      <c r="L404" s="29" t="s">
        <v>3100</v>
      </c>
      <c r="M404" s="29" t="s">
        <v>3278</v>
      </c>
      <c r="N404" s="29" t="s">
        <v>3279</v>
      </c>
      <c r="O404" s="29" t="s">
        <v>3446</v>
      </c>
      <c r="P404" s="29" t="s">
        <v>3447</v>
      </c>
      <c r="Q404" s="29" t="s">
        <v>3209</v>
      </c>
      <c r="R404" s="29" t="s">
        <v>3098</v>
      </c>
      <c r="S404" s="29" t="s">
        <v>3098</v>
      </c>
      <c r="T404" s="29"/>
      <c r="U404" s="30">
        <v>43549</v>
      </c>
      <c r="V404" s="30">
        <v>45000</v>
      </c>
      <c r="W404" s="30">
        <v>45000</v>
      </c>
      <c r="X404" s="30">
        <v>45000</v>
      </c>
      <c r="Y404" s="30">
        <v>45000</v>
      </c>
      <c r="Z404" s="30">
        <v>45000</v>
      </c>
      <c r="AA404" s="30">
        <v>45000</v>
      </c>
      <c r="AB404" s="30">
        <v>45000</v>
      </c>
      <c r="AC404" s="30">
        <v>180855</v>
      </c>
      <c r="AD404" s="30">
        <v>0</v>
      </c>
      <c r="AE404" s="30">
        <v>0</v>
      </c>
      <c r="AF404" s="30">
        <v>0</v>
      </c>
    </row>
    <row r="405" spans="1:32" x14ac:dyDescent="0.45">
      <c r="A405" s="29" t="s">
        <v>606</v>
      </c>
      <c r="B405" s="29" t="s">
        <v>607</v>
      </c>
      <c r="C405" s="29" t="s">
        <v>3299</v>
      </c>
      <c r="D405" s="29" t="s">
        <v>3300</v>
      </c>
      <c r="E405" s="29" t="s">
        <v>3320</v>
      </c>
      <c r="F405" s="29" t="s">
        <v>3321</v>
      </c>
      <c r="G405" s="29" t="s">
        <v>3233</v>
      </c>
      <c r="H405" s="29" t="s">
        <v>3234</v>
      </c>
      <c r="I405" s="29" t="s">
        <v>3275</v>
      </c>
      <c r="J405" s="29" t="s">
        <v>3276</v>
      </c>
      <c r="K405" s="29" t="s">
        <v>3277</v>
      </c>
      <c r="L405" s="29" t="s">
        <v>3100</v>
      </c>
      <c r="M405" s="29" t="s">
        <v>3312</v>
      </c>
      <c r="N405" s="29" t="s">
        <v>3313</v>
      </c>
      <c r="O405" s="29" t="s">
        <v>3314</v>
      </c>
      <c r="P405" s="29" t="s">
        <v>3315</v>
      </c>
      <c r="Q405" s="29" t="s">
        <v>3249</v>
      </c>
      <c r="R405" s="29" t="s">
        <v>3210</v>
      </c>
      <c r="S405" s="29" t="s">
        <v>3098</v>
      </c>
      <c r="T405" s="29"/>
      <c r="U405" s="30">
        <v>429</v>
      </c>
      <c r="V405" s="30">
        <v>429</v>
      </c>
      <c r="W405" s="30">
        <v>429</v>
      </c>
      <c r="X405" s="30">
        <v>429</v>
      </c>
      <c r="Y405" s="30">
        <v>429</v>
      </c>
      <c r="Z405" s="30">
        <v>429</v>
      </c>
      <c r="AA405" s="30">
        <v>429</v>
      </c>
      <c r="AB405" s="30">
        <v>429</v>
      </c>
      <c r="AC405" s="30">
        <v>429</v>
      </c>
      <c r="AD405" s="30">
        <v>429</v>
      </c>
      <c r="AE405" s="30">
        <v>429</v>
      </c>
      <c r="AF405" s="30">
        <v>429</v>
      </c>
    </row>
    <row r="406" spans="1:32" x14ac:dyDescent="0.45">
      <c r="A406" s="29" t="s">
        <v>606</v>
      </c>
      <c r="B406" s="29" t="s">
        <v>607</v>
      </c>
      <c r="C406" s="29" t="s">
        <v>3299</v>
      </c>
      <c r="D406" s="29" t="s">
        <v>3300</v>
      </c>
      <c r="E406" s="29" t="s">
        <v>3320</v>
      </c>
      <c r="F406" s="29" t="s">
        <v>3321</v>
      </c>
      <c r="G406" s="29" t="s">
        <v>3233</v>
      </c>
      <c r="H406" s="29" t="s">
        <v>3234</v>
      </c>
      <c r="I406" s="29" t="s">
        <v>3275</v>
      </c>
      <c r="J406" s="29" t="s">
        <v>3276</v>
      </c>
      <c r="K406" s="29" t="s">
        <v>3277</v>
      </c>
      <c r="L406" s="29" t="s">
        <v>3100</v>
      </c>
      <c r="M406" s="29" t="s">
        <v>3312</v>
      </c>
      <c r="N406" s="29" t="s">
        <v>3313</v>
      </c>
      <c r="O406" s="29" t="s">
        <v>3314</v>
      </c>
      <c r="P406" s="29" t="s">
        <v>3315</v>
      </c>
      <c r="Q406" s="29" t="s">
        <v>3209</v>
      </c>
      <c r="R406" s="29" t="s">
        <v>3210</v>
      </c>
      <c r="S406" s="29" t="s">
        <v>3098</v>
      </c>
      <c r="T406" s="29"/>
      <c r="U406" s="30">
        <v>25000</v>
      </c>
      <c r="V406" s="30">
        <v>25000</v>
      </c>
      <c r="W406" s="30">
        <v>25000</v>
      </c>
      <c r="X406" s="30">
        <v>25000</v>
      </c>
      <c r="Y406" s="30">
        <v>25000</v>
      </c>
      <c r="Z406" s="30">
        <v>25000</v>
      </c>
      <c r="AA406" s="30">
        <v>25000</v>
      </c>
      <c r="AB406" s="30">
        <v>25000</v>
      </c>
      <c r="AC406" s="30">
        <v>25000</v>
      </c>
      <c r="AD406" s="30">
        <v>25000</v>
      </c>
      <c r="AE406" s="30">
        <v>25000</v>
      </c>
      <c r="AF406" s="30">
        <v>25000</v>
      </c>
    </row>
    <row r="407" spans="1:32" x14ac:dyDescent="0.45">
      <c r="A407" s="29" t="s">
        <v>606</v>
      </c>
      <c r="B407" s="29" t="s">
        <v>607</v>
      </c>
      <c r="C407" s="29" t="s">
        <v>3299</v>
      </c>
      <c r="D407" s="29" t="s">
        <v>3300</v>
      </c>
      <c r="E407" s="29" t="s">
        <v>3320</v>
      </c>
      <c r="F407" s="29" t="s">
        <v>3321</v>
      </c>
      <c r="G407" s="29" t="s">
        <v>3233</v>
      </c>
      <c r="H407" s="29" t="s">
        <v>3234</v>
      </c>
      <c r="I407" s="29" t="s">
        <v>3275</v>
      </c>
      <c r="J407" s="29" t="s">
        <v>3276</v>
      </c>
      <c r="K407" s="29" t="s">
        <v>3282</v>
      </c>
      <c r="L407" s="29" t="s">
        <v>3112</v>
      </c>
      <c r="M407" s="29" t="s">
        <v>3283</v>
      </c>
      <c r="N407" s="29" t="s">
        <v>3284</v>
      </c>
      <c r="O407" s="29" t="s">
        <v>3529</v>
      </c>
      <c r="P407" s="29" t="s">
        <v>3530</v>
      </c>
      <c r="Q407" s="29" t="s">
        <v>3209</v>
      </c>
      <c r="R407" s="29" t="s">
        <v>3210</v>
      </c>
      <c r="S407" s="29" t="s">
        <v>3098</v>
      </c>
      <c r="T407" s="29"/>
      <c r="U407" s="30">
        <v>25200</v>
      </c>
      <c r="V407" s="30">
        <v>25200</v>
      </c>
      <c r="W407" s="30">
        <v>25200</v>
      </c>
      <c r="X407" s="30">
        <v>25200</v>
      </c>
      <c r="Y407" s="30">
        <v>25200</v>
      </c>
      <c r="Z407" s="30">
        <v>25200</v>
      </c>
      <c r="AA407" s="30">
        <v>25200</v>
      </c>
      <c r="AB407" s="30">
        <v>25200</v>
      </c>
      <c r="AC407" s="30">
        <v>25200</v>
      </c>
      <c r="AD407" s="30">
        <v>25200</v>
      </c>
      <c r="AE407" s="30">
        <v>25200</v>
      </c>
      <c r="AF407" s="30">
        <v>25200</v>
      </c>
    </row>
    <row r="408" spans="1:32" x14ac:dyDescent="0.45">
      <c r="A408" s="29" t="s">
        <v>606</v>
      </c>
      <c r="B408" s="29" t="s">
        <v>607</v>
      </c>
      <c r="C408" s="29" t="s">
        <v>3299</v>
      </c>
      <c r="D408" s="29" t="s">
        <v>3300</v>
      </c>
      <c r="E408" s="29" t="s">
        <v>3320</v>
      </c>
      <c r="F408" s="29" t="s">
        <v>3321</v>
      </c>
      <c r="G408" s="29" t="s">
        <v>3233</v>
      </c>
      <c r="H408" s="29" t="s">
        <v>3234</v>
      </c>
      <c r="I408" s="29" t="s">
        <v>3275</v>
      </c>
      <c r="J408" s="29" t="s">
        <v>3276</v>
      </c>
      <c r="K408" s="29" t="s">
        <v>3282</v>
      </c>
      <c r="L408" s="29" t="s">
        <v>3112</v>
      </c>
      <c r="M408" s="29" t="s">
        <v>3283</v>
      </c>
      <c r="N408" s="29" t="s">
        <v>3284</v>
      </c>
      <c r="O408" s="29" t="s">
        <v>3285</v>
      </c>
      <c r="P408" s="29" t="s">
        <v>3286</v>
      </c>
      <c r="Q408" s="29" t="s">
        <v>3249</v>
      </c>
      <c r="R408" s="29" t="s">
        <v>3210</v>
      </c>
      <c r="S408" s="29" t="s">
        <v>3098</v>
      </c>
      <c r="T408" s="29"/>
      <c r="U408" s="30">
        <v>2487</v>
      </c>
      <c r="V408" s="30">
        <v>2487</v>
      </c>
      <c r="W408" s="30">
        <v>2487</v>
      </c>
      <c r="X408" s="30">
        <v>2487</v>
      </c>
      <c r="Y408" s="30">
        <v>2487</v>
      </c>
      <c r="Z408" s="30">
        <v>2501</v>
      </c>
      <c r="AA408" s="30">
        <v>1458</v>
      </c>
      <c r="AB408" s="30">
        <v>1472</v>
      </c>
      <c r="AC408" s="30">
        <v>429</v>
      </c>
      <c r="AD408" s="30">
        <v>429</v>
      </c>
      <c r="AE408" s="30">
        <v>429</v>
      </c>
      <c r="AF408" s="30">
        <v>429</v>
      </c>
    </row>
    <row r="409" spans="1:32" x14ac:dyDescent="0.45">
      <c r="A409" s="29" t="s">
        <v>606</v>
      </c>
      <c r="B409" s="29" t="s">
        <v>607</v>
      </c>
      <c r="C409" s="29" t="s">
        <v>3299</v>
      </c>
      <c r="D409" s="29" t="s">
        <v>3300</v>
      </c>
      <c r="E409" s="29" t="s">
        <v>3320</v>
      </c>
      <c r="F409" s="29" t="s">
        <v>3321</v>
      </c>
      <c r="G409" s="29" t="s">
        <v>3233</v>
      </c>
      <c r="H409" s="29" t="s">
        <v>3234</v>
      </c>
      <c r="I409" s="29" t="s">
        <v>3275</v>
      </c>
      <c r="J409" s="29" t="s">
        <v>3276</v>
      </c>
      <c r="K409" s="29" t="s">
        <v>3282</v>
      </c>
      <c r="L409" s="29" t="s">
        <v>3112</v>
      </c>
      <c r="M409" s="29" t="s">
        <v>3283</v>
      </c>
      <c r="N409" s="29" t="s">
        <v>3284</v>
      </c>
      <c r="O409" s="29" t="s">
        <v>3285</v>
      </c>
      <c r="P409" s="29" t="s">
        <v>3286</v>
      </c>
      <c r="Q409" s="29" t="s">
        <v>3209</v>
      </c>
      <c r="R409" s="29" t="s">
        <v>3210</v>
      </c>
      <c r="S409" s="29" t="s">
        <v>3098</v>
      </c>
      <c r="T409" s="29"/>
      <c r="U409" s="30">
        <v>80000</v>
      </c>
      <c r="V409" s="30">
        <v>80000</v>
      </c>
      <c r="W409" s="30">
        <v>80000</v>
      </c>
      <c r="X409" s="30">
        <v>80000</v>
      </c>
      <c r="Y409" s="30">
        <v>80000</v>
      </c>
      <c r="Z409" s="30">
        <v>80000</v>
      </c>
      <c r="AA409" s="30">
        <v>80000</v>
      </c>
      <c r="AB409" s="30">
        <v>80000</v>
      </c>
      <c r="AC409" s="30">
        <v>80000</v>
      </c>
      <c r="AD409" s="30">
        <v>80000</v>
      </c>
      <c r="AE409" s="30">
        <v>80000</v>
      </c>
      <c r="AF409" s="30">
        <v>80000</v>
      </c>
    </row>
    <row r="410" spans="1:32" x14ac:dyDescent="0.45">
      <c r="A410" s="29" t="s">
        <v>606</v>
      </c>
      <c r="B410" s="29" t="s">
        <v>607</v>
      </c>
      <c r="C410" s="29" t="s">
        <v>3299</v>
      </c>
      <c r="D410" s="29" t="s">
        <v>3300</v>
      </c>
      <c r="E410" s="29" t="s">
        <v>3320</v>
      </c>
      <c r="F410" s="29" t="s">
        <v>3321</v>
      </c>
      <c r="G410" s="29" t="s">
        <v>3233</v>
      </c>
      <c r="H410" s="29" t="s">
        <v>3234</v>
      </c>
      <c r="I410" s="29" t="s">
        <v>3275</v>
      </c>
      <c r="J410" s="29" t="s">
        <v>3276</v>
      </c>
      <c r="K410" s="29" t="s">
        <v>3287</v>
      </c>
      <c r="L410" s="29" t="s">
        <v>3101</v>
      </c>
      <c r="M410" s="29" t="s">
        <v>3316</v>
      </c>
      <c r="N410" s="29" t="s">
        <v>3317</v>
      </c>
      <c r="O410" s="29" t="s">
        <v>3452</v>
      </c>
      <c r="P410" s="29" t="s">
        <v>3453</v>
      </c>
      <c r="Q410" s="29" t="s">
        <v>3209</v>
      </c>
      <c r="R410" s="29" t="s">
        <v>3210</v>
      </c>
      <c r="S410" s="29" t="s">
        <v>3098</v>
      </c>
      <c r="T410" s="29"/>
      <c r="U410" s="30">
        <v>34200</v>
      </c>
      <c r="V410" s="30">
        <v>34200</v>
      </c>
      <c r="W410" s="30">
        <v>34200</v>
      </c>
      <c r="X410" s="30">
        <v>34200</v>
      </c>
      <c r="Y410" s="30">
        <v>34200</v>
      </c>
      <c r="Z410" s="30">
        <v>34200</v>
      </c>
      <c r="AA410" s="30">
        <v>34200</v>
      </c>
      <c r="AB410" s="30">
        <v>34200</v>
      </c>
      <c r="AC410" s="30">
        <v>34200</v>
      </c>
      <c r="AD410" s="30">
        <v>34200</v>
      </c>
      <c r="AE410" s="30">
        <v>34200</v>
      </c>
      <c r="AF410" s="30">
        <v>34200</v>
      </c>
    </row>
    <row r="411" spans="1:32" x14ac:dyDescent="0.45">
      <c r="A411" s="29" t="s">
        <v>606</v>
      </c>
      <c r="B411" s="29" t="s">
        <v>607</v>
      </c>
      <c r="C411" s="29" t="s">
        <v>3299</v>
      </c>
      <c r="D411" s="29" t="s">
        <v>3300</v>
      </c>
      <c r="E411" s="29" t="s">
        <v>3320</v>
      </c>
      <c r="F411" s="29" t="s">
        <v>3321</v>
      </c>
      <c r="G411" s="29" t="s">
        <v>3233</v>
      </c>
      <c r="H411" s="29" t="s">
        <v>3234</v>
      </c>
      <c r="I411" s="29" t="s">
        <v>3275</v>
      </c>
      <c r="J411" s="29" t="s">
        <v>3276</v>
      </c>
      <c r="K411" s="29" t="s">
        <v>3287</v>
      </c>
      <c r="L411" s="29" t="s">
        <v>3101</v>
      </c>
      <c r="M411" s="29" t="s">
        <v>3316</v>
      </c>
      <c r="N411" s="29" t="s">
        <v>3317</v>
      </c>
      <c r="O411" s="29" t="s">
        <v>3454</v>
      </c>
      <c r="P411" s="29" t="s">
        <v>3455</v>
      </c>
      <c r="Q411" s="29" t="s">
        <v>3249</v>
      </c>
      <c r="R411" s="29" t="s">
        <v>3210</v>
      </c>
      <c r="S411" s="29" t="s">
        <v>3098</v>
      </c>
      <c r="T411" s="29"/>
      <c r="U411" s="30">
        <v>962</v>
      </c>
      <c r="V411" s="30">
        <v>962</v>
      </c>
      <c r="W411" s="30">
        <v>962</v>
      </c>
      <c r="X411" s="30">
        <v>962</v>
      </c>
      <c r="Y411" s="30">
        <v>962</v>
      </c>
      <c r="Z411" s="30">
        <v>962</v>
      </c>
      <c r="AA411" s="30">
        <v>962</v>
      </c>
      <c r="AB411" s="30">
        <v>962</v>
      </c>
      <c r="AC411" s="30">
        <v>962</v>
      </c>
      <c r="AD411" s="30">
        <v>962</v>
      </c>
      <c r="AE411" s="30">
        <v>962</v>
      </c>
      <c r="AF411" s="30">
        <v>962</v>
      </c>
    </row>
    <row r="412" spans="1:32" x14ac:dyDescent="0.45">
      <c r="A412" s="29" t="s">
        <v>606</v>
      </c>
      <c r="B412" s="29" t="s">
        <v>607</v>
      </c>
      <c r="C412" s="29" t="s">
        <v>3299</v>
      </c>
      <c r="D412" s="29" t="s">
        <v>3300</v>
      </c>
      <c r="E412" s="29" t="s">
        <v>3320</v>
      </c>
      <c r="F412" s="29" t="s">
        <v>3321</v>
      </c>
      <c r="G412" s="29" t="s">
        <v>3233</v>
      </c>
      <c r="H412" s="29" t="s">
        <v>3234</v>
      </c>
      <c r="I412" s="29" t="s">
        <v>3275</v>
      </c>
      <c r="J412" s="29" t="s">
        <v>3276</v>
      </c>
      <c r="K412" s="29" t="s">
        <v>3287</v>
      </c>
      <c r="L412" s="29" t="s">
        <v>3101</v>
      </c>
      <c r="M412" s="29" t="s">
        <v>3316</v>
      </c>
      <c r="N412" s="29" t="s">
        <v>3317</v>
      </c>
      <c r="O412" s="29" t="s">
        <v>3454</v>
      </c>
      <c r="P412" s="29" t="s">
        <v>3455</v>
      </c>
      <c r="Q412" s="29" t="s">
        <v>3249</v>
      </c>
      <c r="R412" s="29" t="s">
        <v>3098</v>
      </c>
      <c r="S412" s="29" t="s">
        <v>3098</v>
      </c>
      <c r="T412" s="29"/>
      <c r="U412" s="30">
        <v>962</v>
      </c>
      <c r="V412" s="30">
        <v>962</v>
      </c>
      <c r="W412" s="30">
        <v>962</v>
      </c>
      <c r="X412" s="30">
        <v>962</v>
      </c>
      <c r="Y412" s="30">
        <v>962</v>
      </c>
      <c r="Z412" s="30">
        <v>962</v>
      </c>
      <c r="AA412" s="30">
        <v>962</v>
      </c>
      <c r="AB412" s="30">
        <v>962</v>
      </c>
      <c r="AC412" s="30">
        <v>962</v>
      </c>
      <c r="AD412" s="30">
        <v>962</v>
      </c>
      <c r="AE412" s="30">
        <v>962</v>
      </c>
      <c r="AF412" s="30">
        <v>962</v>
      </c>
    </row>
    <row r="413" spans="1:32" x14ac:dyDescent="0.45">
      <c r="A413" s="29" t="s">
        <v>606</v>
      </c>
      <c r="B413" s="29" t="s">
        <v>607</v>
      </c>
      <c r="C413" s="29" t="s">
        <v>3299</v>
      </c>
      <c r="D413" s="29" t="s">
        <v>3300</v>
      </c>
      <c r="E413" s="29" t="s">
        <v>3320</v>
      </c>
      <c r="F413" s="29" t="s">
        <v>3321</v>
      </c>
      <c r="G413" s="29" t="s">
        <v>3233</v>
      </c>
      <c r="H413" s="29" t="s">
        <v>3234</v>
      </c>
      <c r="I413" s="29" t="s">
        <v>3275</v>
      </c>
      <c r="J413" s="29" t="s">
        <v>3276</v>
      </c>
      <c r="K413" s="29" t="s">
        <v>3287</v>
      </c>
      <c r="L413" s="29" t="s">
        <v>3101</v>
      </c>
      <c r="M413" s="29" t="s">
        <v>3316</v>
      </c>
      <c r="N413" s="29" t="s">
        <v>3317</v>
      </c>
      <c r="O413" s="29" t="s">
        <v>3318</v>
      </c>
      <c r="P413" s="29" t="s">
        <v>3319</v>
      </c>
      <c r="Q413" s="29" t="s">
        <v>3209</v>
      </c>
      <c r="R413" s="29" t="s">
        <v>3210</v>
      </c>
      <c r="S413" s="29" t="s">
        <v>3098</v>
      </c>
      <c r="T413" s="29"/>
      <c r="U413" s="30">
        <v>10880</v>
      </c>
      <c r="V413" s="30">
        <v>10880</v>
      </c>
      <c r="W413" s="30">
        <v>10880</v>
      </c>
      <c r="X413" s="30">
        <v>10880</v>
      </c>
      <c r="Y413" s="30">
        <v>10880</v>
      </c>
      <c r="Z413" s="30">
        <v>10880</v>
      </c>
      <c r="AA413" s="30">
        <v>10880</v>
      </c>
      <c r="AB413" s="30">
        <v>10880</v>
      </c>
      <c r="AC413" s="30">
        <v>10880</v>
      </c>
      <c r="AD413" s="30">
        <v>10880</v>
      </c>
      <c r="AE413" s="30">
        <v>10712</v>
      </c>
      <c r="AF413" s="30">
        <v>10712</v>
      </c>
    </row>
    <row r="414" spans="1:32" x14ac:dyDescent="0.45">
      <c r="A414" s="29" t="s">
        <v>606</v>
      </c>
      <c r="B414" s="29" t="s">
        <v>607</v>
      </c>
      <c r="C414" s="29" t="s">
        <v>3299</v>
      </c>
      <c r="D414" s="29" t="s">
        <v>3300</v>
      </c>
      <c r="E414" s="29" t="s">
        <v>3320</v>
      </c>
      <c r="F414" s="29" t="s">
        <v>3321</v>
      </c>
      <c r="G414" s="29" t="s">
        <v>3233</v>
      </c>
      <c r="H414" s="29" t="s">
        <v>3234</v>
      </c>
      <c r="I414" s="29" t="s">
        <v>3275</v>
      </c>
      <c r="J414" s="29" t="s">
        <v>3276</v>
      </c>
      <c r="K414" s="29" t="s">
        <v>3287</v>
      </c>
      <c r="L414" s="29" t="s">
        <v>3101</v>
      </c>
      <c r="M414" s="29" t="s">
        <v>3288</v>
      </c>
      <c r="N414" s="29" t="s">
        <v>3289</v>
      </c>
      <c r="O414" s="29" t="s">
        <v>3290</v>
      </c>
      <c r="P414" s="29" t="s">
        <v>3291</v>
      </c>
      <c r="Q414" s="29" t="s">
        <v>3209</v>
      </c>
      <c r="R414" s="29" t="s">
        <v>3210</v>
      </c>
      <c r="S414" s="29" t="s">
        <v>3098</v>
      </c>
      <c r="T414" s="29"/>
      <c r="U414" s="30">
        <v>1000</v>
      </c>
      <c r="V414" s="30">
        <v>1000</v>
      </c>
      <c r="W414" s="30">
        <v>1000</v>
      </c>
      <c r="X414" s="30">
        <v>1000</v>
      </c>
      <c r="Y414" s="30">
        <v>1000</v>
      </c>
      <c r="Z414" s="30">
        <v>1000</v>
      </c>
      <c r="AA414" s="30">
        <v>1000</v>
      </c>
      <c r="AB414" s="30">
        <v>1000</v>
      </c>
      <c r="AC414" s="30">
        <v>1000</v>
      </c>
      <c r="AD414" s="30">
        <v>1000</v>
      </c>
      <c r="AE414" s="30">
        <v>1000</v>
      </c>
      <c r="AF414" s="30">
        <v>1000</v>
      </c>
    </row>
    <row r="415" spans="1:32" x14ac:dyDescent="0.45">
      <c r="A415" s="29" t="s">
        <v>666</v>
      </c>
      <c r="B415" s="29" t="s">
        <v>667</v>
      </c>
      <c r="C415" s="29" t="s">
        <v>3552</v>
      </c>
      <c r="D415" s="29" t="s">
        <v>3553</v>
      </c>
      <c r="E415" s="29" t="s">
        <v>3554</v>
      </c>
      <c r="F415" s="29" t="s">
        <v>3555</v>
      </c>
      <c r="G415" s="29" t="s">
        <v>3233</v>
      </c>
      <c r="H415" s="29" t="s">
        <v>3234</v>
      </c>
      <c r="I415" s="29" t="s">
        <v>3242</v>
      </c>
      <c r="J415" s="29" t="s">
        <v>3243</v>
      </c>
      <c r="K415" s="29" t="s">
        <v>3556</v>
      </c>
      <c r="L415" s="29" t="s">
        <v>3122</v>
      </c>
      <c r="M415" s="29" t="s">
        <v>3557</v>
      </c>
      <c r="N415" s="29" t="s">
        <v>3558</v>
      </c>
      <c r="O415" s="29" t="s">
        <v>3559</v>
      </c>
      <c r="P415" s="29" t="s">
        <v>3560</v>
      </c>
      <c r="Q415" s="29" t="s">
        <v>3209</v>
      </c>
      <c r="R415" s="29" t="s">
        <v>3210</v>
      </c>
      <c r="S415" s="29" t="s">
        <v>3098</v>
      </c>
      <c r="T415" s="29"/>
      <c r="U415" s="30">
        <v>8000</v>
      </c>
      <c r="V415" s="30">
        <v>8000</v>
      </c>
      <c r="W415" s="30">
        <v>8000</v>
      </c>
      <c r="X415" s="30">
        <v>8000</v>
      </c>
      <c r="Y415" s="30">
        <v>8000</v>
      </c>
      <c r="Z415" s="30">
        <v>8000</v>
      </c>
      <c r="AA415" s="30">
        <v>8000</v>
      </c>
      <c r="AB415" s="30">
        <v>8000</v>
      </c>
      <c r="AC415" s="30">
        <v>8000</v>
      </c>
      <c r="AD415" s="30">
        <v>8000</v>
      </c>
      <c r="AE415" s="30">
        <v>8000</v>
      </c>
      <c r="AF415" s="30">
        <v>8000</v>
      </c>
    </row>
    <row r="416" spans="1:32" x14ac:dyDescent="0.45">
      <c r="A416" s="29" t="s">
        <v>666</v>
      </c>
      <c r="B416" s="29" t="s">
        <v>667</v>
      </c>
      <c r="C416" s="29" t="s">
        <v>3299</v>
      </c>
      <c r="D416" s="29" t="s">
        <v>3300</v>
      </c>
      <c r="E416" s="29" t="s">
        <v>3320</v>
      </c>
      <c r="F416" s="29" t="s">
        <v>3321</v>
      </c>
      <c r="G416" s="29" t="s">
        <v>3200</v>
      </c>
      <c r="H416" s="29" t="s">
        <v>3201</v>
      </c>
      <c r="I416" s="29" t="s">
        <v>3202</v>
      </c>
      <c r="J416" s="29" t="s">
        <v>3203</v>
      </c>
      <c r="K416" s="29" t="s">
        <v>3221</v>
      </c>
      <c r="L416" s="29" t="s">
        <v>3113</v>
      </c>
      <c r="M416" s="29" t="s">
        <v>3303</v>
      </c>
      <c r="N416" s="29" t="s">
        <v>3304</v>
      </c>
      <c r="O416" s="29" t="s">
        <v>3305</v>
      </c>
      <c r="P416" s="29" t="s">
        <v>3306</v>
      </c>
      <c r="Q416" s="29" t="s">
        <v>3209</v>
      </c>
      <c r="R416" s="29" t="s">
        <v>3210</v>
      </c>
      <c r="S416" s="29" t="s">
        <v>3098</v>
      </c>
      <c r="T416" s="29"/>
      <c r="U416" s="30">
        <v>21548</v>
      </c>
      <c r="V416" s="30">
        <v>20428</v>
      </c>
      <c r="W416" s="30">
        <v>30110</v>
      </c>
      <c r="X416" s="30">
        <v>22697</v>
      </c>
      <c r="Y416" s="30">
        <v>32121</v>
      </c>
      <c r="Z416" s="30">
        <v>16758</v>
      </c>
      <c r="AA416" s="30">
        <v>19352</v>
      </c>
      <c r="AB416" s="30">
        <v>19197</v>
      </c>
      <c r="AC416" s="30">
        <v>20198</v>
      </c>
      <c r="AD416" s="30">
        <v>20182</v>
      </c>
      <c r="AE416" s="30">
        <v>14841</v>
      </c>
      <c r="AF416" s="30">
        <v>22563</v>
      </c>
    </row>
    <row r="417" spans="1:32" x14ac:dyDescent="0.45">
      <c r="A417" s="29" t="s">
        <v>666</v>
      </c>
      <c r="B417" s="29" t="s">
        <v>667</v>
      </c>
      <c r="C417" s="29" t="s">
        <v>3299</v>
      </c>
      <c r="D417" s="29" t="s">
        <v>3300</v>
      </c>
      <c r="E417" s="29" t="s">
        <v>3320</v>
      </c>
      <c r="F417" s="29" t="s">
        <v>3321</v>
      </c>
      <c r="G417" s="29" t="s">
        <v>3233</v>
      </c>
      <c r="H417" s="29" t="s">
        <v>3234</v>
      </c>
      <c r="I417" s="29" t="s">
        <v>3235</v>
      </c>
      <c r="J417" s="29" t="s">
        <v>3236</v>
      </c>
      <c r="K417" s="29" t="s">
        <v>3237</v>
      </c>
      <c r="L417" s="29" t="s">
        <v>3107</v>
      </c>
      <c r="M417" s="29" t="s">
        <v>3238</v>
      </c>
      <c r="N417" s="29" t="s">
        <v>3239</v>
      </c>
      <c r="O417" s="29" t="s">
        <v>3422</v>
      </c>
      <c r="P417" s="29" t="s">
        <v>3423</v>
      </c>
      <c r="Q417" s="29" t="s">
        <v>3209</v>
      </c>
      <c r="R417" s="29" t="s">
        <v>3210</v>
      </c>
      <c r="S417" s="29" t="s">
        <v>3098</v>
      </c>
      <c r="T417" s="29"/>
      <c r="U417" s="30">
        <v>8000</v>
      </c>
      <c r="V417" s="30">
        <v>8000</v>
      </c>
      <c r="W417" s="30">
        <v>8000</v>
      </c>
      <c r="X417" s="30">
        <v>8000</v>
      </c>
      <c r="Y417" s="30">
        <v>8000</v>
      </c>
      <c r="Z417" s="30">
        <v>8000</v>
      </c>
      <c r="AA417" s="30">
        <v>8000</v>
      </c>
      <c r="AB417" s="30">
        <v>8000</v>
      </c>
      <c r="AC417" s="30">
        <v>8000</v>
      </c>
      <c r="AD417" s="30">
        <v>8000</v>
      </c>
      <c r="AE417" s="30">
        <v>8000</v>
      </c>
      <c r="AF417" s="30">
        <v>8000</v>
      </c>
    </row>
    <row r="418" spans="1:32" x14ac:dyDescent="0.45">
      <c r="A418" s="29" t="s">
        <v>666</v>
      </c>
      <c r="B418" s="29" t="s">
        <v>667</v>
      </c>
      <c r="C418" s="29" t="s">
        <v>3299</v>
      </c>
      <c r="D418" s="29" t="s">
        <v>3300</v>
      </c>
      <c r="E418" s="29" t="s">
        <v>3320</v>
      </c>
      <c r="F418" s="29" t="s">
        <v>3321</v>
      </c>
      <c r="G418" s="29" t="s">
        <v>3233</v>
      </c>
      <c r="H418" s="29" t="s">
        <v>3234</v>
      </c>
      <c r="I418" s="29" t="s">
        <v>3341</v>
      </c>
      <c r="J418" s="29" t="s">
        <v>3342</v>
      </c>
      <c r="K418" s="29" t="s">
        <v>3343</v>
      </c>
      <c r="L418" s="29" t="s">
        <v>3119</v>
      </c>
      <c r="M418" s="29" t="s">
        <v>3398</v>
      </c>
      <c r="N418" s="29" t="s">
        <v>3399</v>
      </c>
      <c r="O418" s="29" t="s">
        <v>3400</v>
      </c>
      <c r="P418" s="29" t="s">
        <v>3399</v>
      </c>
      <c r="Q418" s="29" t="s">
        <v>3209</v>
      </c>
      <c r="R418" s="29" t="s">
        <v>3210</v>
      </c>
      <c r="S418" s="29" t="s">
        <v>3098</v>
      </c>
      <c r="T418" s="29"/>
      <c r="U418" s="30">
        <v>900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30">
        <v>0</v>
      </c>
    </row>
    <row r="419" spans="1:32" x14ac:dyDescent="0.45">
      <c r="A419" s="29" t="s">
        <v>666</v>
      </c>
      <c r="B419" s="29" t="s">
        <v>667</v>
      </c>
      <c r="C419" s="29" t="s">
        <v>3299</v>
      </c>
      <c r="D419" s="29" t="s">
        <v>3300</v>
      </c>
      <c r="E419" s="29" t="s">
        <v>3320</v>
      </c>
      <c r="F419" s="29" t="s">
        <v>3321</v>
      </c>
      <c r="G419" s="29" t="s">
        <v>3233</v>
      </c>
      <c r="H419" s="29" t="s">
        <v>3234</v>
      </c>
      <c r="I419" s="29" t="s">
        <v>3242</v>
      </c>
      <c r="J419" s="29" t="s">
        <v>3243</v>
      </c>
      <c r="K419" s="29" t="s">
        <v>3244</v>
      </c>
      <c r="L419" s="29" t="s">
        <v>3104</v>
      </c>
      <c r="M419" s="29" t="s">
        <v>3245</v>
      </c>
      <c r="N419" s="29" t="s">
        <v>3246</v>
      </c>
      <c r="O419" s="29" t="s">
        <v>3561</v>
      </c>
      <c r="P419" s="29" t="s">
        <v>3562</v>
      </c>
      <c r="Q419" s="29" t="s">
        <v>3249</v>
      </c>
      <c r="R419" s="29" t="s">
        <v>3210</v>
      </c>
      <c r="S419" s="29" t="s">
        <v>3098</v>
      </c>
      <c r="T419" s="29"/>
      <c r="U419" s="30">
        <v>706</v>
      </c>
      <c r="V419" s="30">
        <v>706</v>
      </c>
      <c r="W419" s="30">
        <v>706</v>
      </c>
      <c r="X419" s="30">
        <v>706</v>
      </c>
      <c r="Y419" s="30">
        <v>706</v>
      </c>
      <c r="Z419" s="30">
        <v>706</v>
      </c>
      <c r="AA419" s="30">
        <v>702</v>
      </c>
      <c r="AB419" s="30">
        <v>0</v>
      </c>
      <c r="AC419" s="30">
        <v>0</v>
      </c>
      <c r="AD419" s="30">
        <v>0</v>
      </c>
      <c r="AE419" s="30">
        <v>0</v>
      </c>
      <c r="AF419" s="30">
        <v>0</v>
      </c>
    </row>
    <row r="420" spans="1:32" x14ac:dyDescent="0.45">
      <c r="A420" s="29" t="s">
        <v>666</v>
      </c>
      <c r="B420" s="29" t="s">
        <v>667</v>
      </c>
      <c r="C420" s="29" t="s">
        <v>3299</v>
      </c>
      <c r="D420" s="29" t="s">
        <v>3300</v>
      </c>
      <c r="E420" s="29" t="s">
        <v>3320</v>
      </c>
      <c r="F420" s="29" t="s">
        <v>3321</v>
      </c>
      <c r="G420" s="29" t="s">
        <v>3233</v>
      </c>
      <c r="H420" s="29" t="s">
        <v>3234</v>
      </c>
      <c r="I420" s="29" t="s">
        <v>3242</v>
      </c>
      <c r="J420" s="29" t="s">
        <v>3243</v>
      </c>
      <c r="K420" s="29" t="s">
        <v>3244</v>
      </c>
      <c r="L420" s="29" t="s">
        <v>3104</v>
      </c>
      <c r="M420" s="29" t="s">
        <v>3245</v>
      </c>
      <c r="N420" s="29" t="s">
        <v>3246</v>
      </c>
      <c r="O420" s="29" t="s">
        <v>3561</v>
      </c>
      <c r="P420" s="29" t="s">
        <v>3562</v>
      </c>
      <c r="Q420" s="29" t="s">
        <v>3209</v>
      </c>
      <c r="R420" s="29" t="s">
        <v>3210</v>
      </c>
      <c r="S420" s="29" t="s">
        <v>3098</v>
      </c>
      <c r="T420" s="29"/>
      <c r="U420" s="30">
        <v>30000</v>
      </c>
      <c r="V420" s="30">
        <v>30000</v>
      </c>
      <c r="W420" s="30">
        <v>30000</v>
      </c>
      <c r="X420" s="30">
        <v>30000</v>
      </c>
      <c r="Y420" s="30">
        <v>30000</v>
      </c>
      <c r="Z420" s="30">
        <v>30000</v>
      </c>
      <c r="AA420" s="30">
        <v>30000</v>
      </c>
      <c r="AB420" s="30">
        <v>30000</v>
      </c>
      <c r="AC420" s="30">
        <v>30000</v>
      </c>
      <c r="AD420" s="30">
        <v>30000</v>
      </c>
      <c r="AE420" s="30">
        <v>30000</v>
      </c>
      <c r="AF420" s="30">
        <v>30000</v>
      </c>
    </row>
    <row r="421" spans="1:32" x14ac:dyDescent="0.45">
      <c r="A421" s="29" t="s">
        <v>666</v>
      </c>
      <c r="B421" s="29" t="s">
        <v>667</v>
      </c>
      <c r="C421" s="29" t="s">
        <v>3299</v>
      </c>
      <c r="D421" s="29" t="s">
        <v>3300</v>
      </c>
      <c r="E421" s="29" t="s">
        <v>3320</v>
      </c>
      <c r="F421" s="29" t="s">
        <v>3321</v>
      </c>
      <c r="G421" s="29" t="s">
        <v>3233</v>
      </c>
      <c r="H421" s="29" t="s">
        <v>3234</v>
      </c>
      <c r="I421" s="29" t="s">
        <v>3242</v>
      </c>
      <c r="J421" s="29" t="s">
        <v>3243</v>
      </c>
      <c r="K421" s="29" t="s">
        <v>3258</v>
      </c>
      <c r="L421" s="29" t="s">
        <v>3105</v>
      </c>
      <c r="M421" s="29" t="s">
        <v>3259</v>
      </c>
      <c r="N421" s="29" t="s">
        <v>3105</v>
      </c>
      <c r="O421" s="29" t="s">
        <v>3260</v>
      </c>
      <c r="P421" s="29" t="s">
        <v>3261</v>
      </c>
      <c r="Q421" s="29" t="s">
        <v>3209</v>
      </c>
      <c r="R421" s="29" t="s">
        <v>3210</v>
      </c>
      <c r="S421" s="29" t="s">
        <v>3098</v>
      </c>
      <c r="T421" s="29"/>
      <c r="U421" s="30">
        <v>8000</v>
      </c>
      <c r="V421" s="30">
        <v>8000</v>
      </c>
      <c r="W421" s="30">
        <v>8000</v>
      </c>
      <c r="X421" s="30">
        <v>8000</v>
      </c>
      <c r="Y421" s="30">
        <v>8000</v>
      </c>
      <c r="Z421" s="30">
        <v>8000</v>
      </c>
      <c r="AA421" s="30">
        <v>8000</v>
      </c>
      <c r="AB421" s="30">
        <v>8000</v>
      </c>
      <c r="AC421" s="30">
        <v>8000</v>
      </c>
      <c r="AD421" s="30">
        <v>8000</v>
      </c>
      <c r="AE421" s="30">
        <v>8000</v>
      </c>
      <c r="AF421" s="30">
        <v>8000</v>
      </c>
    </row>
    <row r="422" spans="1:32" x14ac:dyDescent="0.45">
      <c r="A422" s="29" t="s">
        <v>666</v>
      </c>
      <c r="B422" s="29" t="s">
        <v>667</v>
      </c>
      <c r="C422" s="29" t="s">
        <v>3299</v>
      </c>
      <c r="D422" s="29" t="s">
        <v>3300</v>
      </c>
      <c r="E422" s="29" t="s">
        <v>3320</v>
      </c>
      <c r="F422" s="29" t="s">
        <v>3321</v>
      </c>
      <c r="G422" s="29" t="s">
        <v>3233</v>
      </c>
      <c r="H422" s="29" t="s">
        <v>3234</v>
      </c>
      <c r="I422" s="29" t="s">
        <v>3262</v>
      </c>
      <c r="J422" s="29" t="s">
        <v>3263</v>
      </c>
      <c r="K422" s="29" t="s">
        <v>3563</v>
      </c>
      <c r="L422" s="29" t="s">
        <v>3118</v>
      </c>
      <c r="M422" s="29" t="s">
        <v>3564</v>
      </c>
      <c r="N422" s="29" t="s">
        <v>3565</v>
      </c>
      <c r="O422" s="29" t="s">
        <v>3566</v>
      </c>
      <c r="P422" s="29" t="s">
        <v>3567</v>
      </c>
      <c r="Q422" s="29" t="s">
        <v>3209</v>
      </c>
      <c r="R422" s="29" t="s">
        <v>3210</v>
      </c>
      <c r="S422" s="29" t="s">
        <v>3098</v>
      </c>
      <c r="T422" s="29"/>
      <c r="U422" s="30">
        <v>0</v>
      </c>
      <c r="V422" s="30">
        <v>681</v>
      </c>
      <c r="W422" s="30">
        <v>0</v>
      </c>
      <c r="X422" s="30">
        <v>0</v>
      </c>
      <c r="Y422" s="30">
        <v>0</v>
      </c>
      <c r="Z422" s="30">
        <v>0</v>
      </c>
      <c r="AA422" s="30">
        <v>5450</v>
      </c>
      <c r="AB422" s="30">
        <v>0</v>
      </c>
      <c r="AC422" s="30">
        <v>0</v>
      </c>
      <c r="AD422" s="30">
        <v>794</v>
      </c>
      <c r="AE422" s="30">
        <v>2565</v>
      </c>
      <c r="AF422" s="30">
        <v>0</v>
      </c>
    </row>
    <row r="423" spans="1:32" x14ac:dyDescent="0.45">
      <c r="A423" s="29" t="s">
        <v>666</v>
      </c>
      <c r="B423" s="29" t="s">
        <v>667</v>
      </c>
      <c r="C423" s="29" t="s">
        <v>3299</v>
      </c>
      <c r="D423" s="29" t="s">
        <v>3300</v>
      </c>
      <c r="E423" s="29" t="s">
        <v>3320</v>
      </c>
      <c r="F423" s="29" t="s">
        <v>3321</v>
      </c>
      <c r="G423" s="29" t="s">
        <v>3233</v>
      </c>
      <c r="H423" s="29" t="s">
        <v>3234</v>
      </c>
      <c r="I423" s="29" t="s">
        <v>3262</v>
      </c>
      <c r="J423" s="29" t="s">
        <v>3263</v>
      </c>
      <c r="K423" s="29" t="s">
        <v>3563</v>
      </c>
      <c r="L423" s="29" t="s">
        <v>3118</v>
      </c>
      <c r="M423" s="29" t="s">
        <v>3568</v>
      </c>
      <c r="N423" s="29" t="s">
        <v>3569</v>
      </c>
      <c r="O423" s="29" t="s">
        <v>3570</v>
      </c>
      <c r="P423" s="29" t="s">
        <v>3571</v>
      </c>
      <c r="Q423" s="29" t="s">
        <v>3209</v>
      </c>
      <c r="R423" s="29" t="s">
        <v>3210</v>
      </c>
      <c r="S423" s="29" t="s">
        <v>3098</v>
      </c>
      <c r="T423" s="29"/>
      <c r="U423" s="30">
        <v>2700</v>
      </c>
      <c r="V423" s="30">
        <v>2700</v>
      </c>
      <c r="W423" s="30">
        <v>2700</v>
      </c>
      <c r="X423" s="30">
        <v>2700</v>
      </c>
      <c r="Y423" s="30">
        <v>2700</v>
      </c>
      <c r="Z423" s="30">
        <v>2700</v>
      </c>
      <c r="AA423" s="30">
        <v>2700</v>
      </c>
      <c r="AB423" s="30">
        <v>2700</v>
      </c>
      <c r="AC423" s="30">
        <v>2700</v>
      </c>
      <c r="AD423" s="30">
        <v>3434</v>
      </c>
      <c r="AE423" s="30">
        <v>2700</v>
      </c>
      <c r="AF423" s="30">
        <v>2700</v>
      </c>
    </row>
    <row r="424" spans="1:32" x14ac:dyDescent="0.45">
      <c r="A424" s="29" t="s">
        <v>666</v>
      </c>
      <c r="B424" s="29" t="s">
        <v>667</v>
      </c>
      <c r="C424" s="29" t="s">
        <v>3299</v>
      </c>
      <c r="D424" s="29" t="s">
        <v>3300</v>
      </c>
      <c r="E424" s="29" t="s">
        <v>3320</v>
      </c>
      <c r="F424" s="29" t="s">
        <v>3321</v>
      </c>
      <c r="G424" s="29" t="s">
        <v>3233</v>
      </c>
      <c r="H424" s="29" t="s">
        <v>3234</v>
      </c>
      <c r="I424" s="29" t="s">
        <v>3262</v>
      </c>
      <c r="J424" s="29" t="s">
        <v>3263</v>
      </c>
      <c r="K424" s="29" t="s">
        <v>3563</v>
      </c>
      <c r="L424" s="29" t="s">
        <v>3118</v>
      </c>
      <c r="M424" s="29" t="s">
        <v>3572</v>
      </c>
      <c r="N424" s="29" t="s">
        <v>3573</v>
      </c>
      <c r="O424" s="29" t="s">
        <v>3574</v>
      </c>
      <c r="P424" s="29" t="s">
        <v>3575</v>
      </c>
      <c r="Q424" s="29" t="s">
        <v>3209</v>
      </c>
      <c r="R424" s="29" t="s">
        <v>3210</v>
      </c>
      <c r="S424" s="29" t="s">
        <v>3098</v>
      </c>
      <c r="T424" s="29"/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30">
        <v>0</v>
      </c>
    </row>
    <row r="425" spans="1:32" x14ac:dyDescent="0.45">
      <c r="A425" s="29" t="s">
        <v>666</v>
      </c>
      <c r="B425" s="29" t="s">
        <v>667</v>
      </c>
      <c r="C425" s="29" t="s">
        <v>3299</v>
      </c>
      <c r="D425" s="29" t="s">
        <v>3300</v>
      </c>
      <c r="E425" s="29" t="s">
        <v>3320</v>
      </c>
      <c r="F425" s="29" t="s">
        <v>3321</v>
      </c>
      <c r="G425" s="29" t="s">
        <v>3233</v>
      </c>
      <c r="H425" s="29" t="s">
        <v>3234</v>
      </c>
      <c r="I425" s="29" t="s">
        <v>3262</v>
      </c>
      <c r="J425" s="29" t="s">
        <v>3263</v>
      </c>
      <c r="K425" s="29" t="s">
        <v>3264</v>
      </c>
      <c r="L425" s="29" t="s">
        <v>3103</v>
      </c>
      <c r="M425" s="29" t="s">
        <v>3265</v>
      </c>
      <c r="N425" s="29" t="s">
        <v>3266</v>
      </c>
      <c r="O425" s="29" t="s">
        <v>3267</v>
      </c>
      <c r="P425" s="29" t="s">
        <v>3268</v>
      </c>
      <c r="Q425" s="29" t="s">
        <v>3209</v>
      </c>
      <c r="R425" s="29" t="s">
        <v>3210</v>
      </c>
      <c r="S425" s="29" t="s">
        <v>3098</v>
      </c>
      <c r="T425" s="29"/>
      <c r="U425" s="30">
        <v>3700</v>
      </c>
      <c r="V425" s="30">
        <v>3700</v>
      </c>
      <c r="W425" s="30">
        <v>3700</v>
      </c>
      <c r="X425" s="30">
        <v>3700</v>
      </c>
      <c r="Y425" s="30">
        <v>3700</v>
      </c>
      <c r="Z425" s="30">
        <v>3700</v>
      </c>
      <c r="AA425" s="30">
        <v>3700</v>
      </c>
      <c r="AB425" s="30">
        <v>3700</v>
      </c>
      <c r="AC425" s="30">
        <v>3700</v>
      </c>
      <c r="AD425" s="30">
        <v>3700</v>
      </c>
      <c r="AE425" s="30">
        <v>3700</v>
      </c>
      <c r="AF425" s="30">
        <v>3700</v>
      </c>
    </row>
    <row r="426" spans="1:32" x14ac:dyDescent="0.45">
      <c r="A426" s="29" t="s">
        <v>666</v>
      </c>
      <c r="B426" s="29" t="s">
        <v>667</v>
      </c>
      <c r="C426" s="29" t="s">
        <v>3299</v>
      </c>
      <c r="D426" s="29" t="s">
        <v>3300</v>
      </c>
      <c r="E426" s="29" t="s">
        <v>3320</v>
      </c>
      <c r="F426" s="29" t="s">
        <v>3321</v>
      </c>
      <c r="G426" s="29" t="s">
        <v>3233</v>
      </c>
      <c r="H426" s="29" t="s">
        <v>3234</v>
      </c>
      <c r="I426" s="29" t="s">
        <v>3262</v>
      </c>
      <c r="J426" s="29" t="s">
        <v>3263</v>
      </c>
      <c r="K426" s="29" t="s">
        <v>3264</v>
      </c>
      <c r="L426" s="29" t="s">
        <v>3103</v>
      </c>
      <c r="M426" s="29" t="s">
        <v>3265</v>
      </c>
      <c r="N426" s="29" t="s">
        <v>3266</v>
      </c>
      <c r="O426" s="29" t="s">
        <v>3269</v>
      </c>
      <c r="P426" s="29" t="s">
        <v>3270</v>
      </c>
      <c r="Q426" s="29" t="s">
        <v>3209</v>
      </c>
      <c r="R426" s="29" t="s">
        <v>3210</v>
      </c>
      <c r="S426" s="29" t="s">
        <v>3098</v>
      </c>
      <c r="T426" s="29"/>
      <c r="U426" s="30">
        <v>49</v>
      </c>
      <c r="V426" s="30">
        <v>195</v>
      </c>
      <c r="W426" s="30">
        <v>333</v>
      </c>
      <c r="X426" s="30">
        <v>78</v>
      </c>
      <c r="Y426" s="30">
        <v>39</v>
      </c>
      <c r="Z426" s="30">
        <v>147</v>
      </c>
      <c r="AA426" s="30">
        <v>78</v>
      </c>
      <c r="AB426" s="30">
        <v>312</v>
      </c>
      <c r="AC426" s="30">
        <v>39</v>
      </c>
      <c r="AD426" s="30">
        <v>39</v>
      </c>
      <c r="AE426" s="30">
        <v>234</v>
      </c>
      <c r="AF426" s="30">
        <v>176</v>
      </c>
    </row>
    <row r="427" spans="1:32" x14ac:dyDescent="0.45">
      <c r="A427" s="29" t="s">
        <v>666</v>
      </c>
      <c r="B427" s="29" t="s">
        <v>667</v>
      </c>
      <c r="C427" s="29" t="s">
        <v>3299</v>
      </c>
      <c r="D427" s="29" t="s">
        <v>3300</v>
      </c>
      <c r="E427" s="29" t="s">
        <v>3320</v>
      </c>
      <c r="F427" s="29" t="s">
        <v>3321</v>
      </c>
      <c r="G427" s="29" t="s">
        <v>3233</v>
      </c>
      <c r="H427" s="29" t="s">
        <v>3234</v>
      </c>
      <c r="I427" s="29" t="s">
        <v>3262</v>
      </c>
      <c r="J427" s="29" t="s">
        <v>3263</v>
      </c>
      <c r="K427" s="29" t="s">
        <v>3264</v>
      </c>
      <c r="L427" s="29" t="s">
        <v>3103</v>
      </c>
      <c r="M427" s="29" t="s">
        <v>3265</v>
      </c>
      <c r="N427" s="29" t="s">
        <v>3266</v>
      </c>
      <c r="O427" s="29" t="s">
        <v>3271</v>
      </c>
      <c r="P427" s="29" t="s">
        <v>3272</v>
      </c>
      <c r="Q427" s="29" t="s">
        <v>3209</v>
      </c>
      <c r="R427" s="29" t="s">
        <v>3210</v>
      </c>
      <c r="S427" s="29" t="s">
        <v>3098</v>
      </c>
      <c r="T427" s="29"/>
      <c r="U427" s="30">
        <v>246</v>
      </c>
      <c r="V427" s="30">
        <v>464</v>
      </c>
      <c r="W427" s="30">
        <v>130</v>
      </c>
      <c r="X427" s="30">
        <v>1377</v>
      </c>
      <c r="Y427" s="30">
        <v>333</v>
      </c>
      <c r="Z427" s="30">
        <v>536</v>
      </c>
      <c r="AA427" s="30">
        <v>0</v>
      </c>
      <c r="AB427" s="30">
        <v>783</v>
      </c>
      <c r="AC427" s="30">
        <v>1450</v>
      </c>
      <c r="AD427" s="30">
        <v>1203</v>
      </c>
      <c r="AE427" s="30">
        <v>1450</v>
      </c>
      <c r="AF427" s="30">
        <v>362</v>
      </c>
    </row>
    <row r="428" spans="1:32" x14ac:dyDescent="0.45">
      <c r="A428" s="29" t="s">
        <v>666</v>
      </c>
      <c r="B428" s="29" t="s">
        <v>667</v>
      </c>
      <c r="C428" s="29" t="s">
        <v>3299</v>
      </c>
      <c r="D428" s="29" t="s">
        <v>3300</v>
      </c>
      <c r="E428" s="29" t="s">
        <v>3320</v>
      </c>
      <c r="F428" s="29" t="s">
        <v>3321</v>
      </c>
      <c r="G428" s="29" t="s">
        <v>3233</v>
      </c>
      <c r="H428" s="29" t="s">
        <v>3234</v>
      </c>
      <c r="I428" s="29" t="s">
        <v>3262</v>
      </c>
      <c r="J428" s="29" t="s">
        <v>3263</v>
      </c>
      <c r="K428" s="29" t="s">
        <v>3264</v>
      </c>
      <c r="L428" s="29" t="s">
        <v>3103</v>
      </c>
      <c r="M428" s="29" t="s">
        <v>3265</v>
      </c>
      <c r="N428" s="29" t="s">
        <v>3266</v>
      </c>
      <c r="O428" s="29" t="s">
        <v>3273</v>
      </c>
      <c r="P428" s="29" t="s">
        <v>3274</v>
      </c>
      <c r="Q428" s="29" t="s">
        <v>3209</v>
      </c>
      <c r="R428" s="29" t="s">
        <v>3210</v>
      </c>
      <c r="S428" s="29" t="s">
        <v>3098</v>
      </c>
      <c r="T428" s="29"/>
      <c r="U428" s="30">
        <v>0</v>
      </c>
      <c r="V428" s="30">
        <v>0</v>
      </c>
      <c r="W428" s="30">
        <v>39</v>
      </c>
      <c r="X428" s="30">
        <v>0</v>
      </c>
      <c r="Y428" s="30">
        <v>0</v>
      </c>
      <c r="Z428" s="30">
        <v>0</v>
      </c>
      <c r="AA428" s="30">
        <v>39</v>
      </c>
      <c r="AB428" s="30">
        <v>0</v>
      </c>
      <c r="AC428" s="30">
        <v>0</v>
      </c>
      <c r="AD428" s="30">
        <v>0</v>
      </c>
      <c r="AE428" s="30">
        <v>0</v>
      </c>
      <c r="AF428" s="30">
        <v>0</v>
      </c>
    </row>
    <row r="429" spans="1:32" x14ac:dyDescent="0.45">
      <c r="A429" s="29" t="s">
        <v>666</v>
      </c>
      <c r="B429" s="29" t="s">
        <v>667</v>
      </c>
      <c r="C429" s="29" t="s">
        <v>3299</v>
      </c>
      <c r="D429" s="29" t="s">
        <v>3300</v>
      </c>
      <c r="E429" s="29" t="s">
        <v>3320</v>
      </c>
      <c r="F429" s="29" t="s">
        <v>3321</v>
      </c>
      <c r="G429" s="29" t="s">
        <v>3233</v>
      </c>
      <c r="H429" s="29" t="s">
        <v>3234</v>
      </c>
      <c r="I429" s="29" t="s">
        <v>3262</v>
      </c>
      <c r="J429" s="29" t="s">
        <v>3263</v>
      </c>
      <c r="K429" s="29" t="s">
        <v>3264</v>
      </c>
      <c r="L429" s="29" t="s">
        <v>3103</v>
      </c>
      <c r="M429" s="29" t="s">
        <v>3322</v>
      </c>
      <c r="N429" s="29" t="s">
        <v>3323</v>
      </c>
      <c r="O429" s="29" t="s">
        <v>3576</v>
      </c>
      <c r="P429" s="29" t="s">
        <v>3577</v>
      </c>
      <c r="Q429" s="29" t="s">
        <v>3209</v>
      </c>
      <c r="R429" s="29" t="s">
        <v>3210</v>
      </c>
      <c r="S429" s="29" t="s">
        <v>3098</v>
      </c>
      <c r="T429" s="29"/>
      <c r="U429" s="30">
        <v>3300</v>
      </c>
      <c r="V429" s="30">
        <v>3300</v>
      </c>
      <c r="W429" s="30">
        <v>3300</v>
      </c>
      <c r="X429" s="30">
        <v>3300</v>
      </c>
      <c r="Y429" s="30">
        <v>3300</v>
      </c>
      <c r="Z429" s="30">
        <v>3300</v>
      </c>
      <c r="AA429" s="30">
        <v>3300</v>
      </c>
      <c r="AB429" s="30">
        <v>3300</v>
      </c>
      <c r="AC429" s="30">
        <v>3300</v>
      </c>
      <c r="AD429" s="30">
        <v>3300</v>
      </c>
      <c r="AE429" s="30">
        <v>3300</v>
      </c>
      <c r="AF429" s="30">
        <v>3300</v>
      </c>
    </row>
    <row r="430" spans="1:32" x14ac:dyDescent="0.45">
      <c r="A430" s="29" t="s">
        <v>666</v>
      </c>
      <c r="B430" s="29" t="s">
        <v>667</v>
      </c>
      <c r="C430" s="29" t="s">
        <v>3299</v>
      </c>
      <c r="D430" s="29" t="s">
        <v>3300</v>
      </c>
      <c r="E430" s="29" t="s">
        <v>3320</v>
      </c>
      <c r="F430" s="29" t="s">
        <v>3321</v>
      </c>
      <c r="G430" s="29" t="s">
        <v>3233</v>
      </c>
      <c r="H430" s="29" t="s">
        <v>3234</v>
      </c>
      <c r="I430" s="29" t="s">
        <v>3262</v>
      </c>
      <c r="J430" s="29" t="s">
        <v>3263</v>
      </c>
      <c r="K430" s="29" t="s">
        <v>3264</v>
      </c>
      <c r="L430" s="29" t="s">
        <v>3103</v>
      </c>
      <c r="M430" s="29" t="s">
        <v>3326</v>
      </c>
      <c r="N430" s="29" t="s">
        <v>3327</v>
      </c>
      <c r="O430" s="29" t="s">
        <v>3527</v>
      </c>
      <c r="P430" s="29" t="s">
        <v>3528</v>
      </c>
      <c r="Q430" s="29" t="s">
        <v>3209</v>
      </c>
      <c r="R430" s="29" t="s">
        <v>3210</v>
      </c>
      <c r="S430" s="29" t="s">
        <v>3098</v>
      </c>
      <c r="T430" s="29"/>
      <c r="U430" s="30">
        <v>0</v>
      </c>
      <c r="V430" s="30">
        <v>0</v>
      </c>
      <c r="W430" s="30">
        <v>0</v>
      </c>
      <c r="X430" s="30">
        <v>0</v>
      </c>
      <c r="Y430" s="30">
        <v>0</v>
      </c>
      <c r="Z430" s="30">
        <v>0</v>
      </c>
      <c r="AA430" s="30">
        <v>0</v>
      </c>
      <c r="AB430" s="30">
        <v>0</v>
      </c>
      <c r="AC430" s="30">
        <v>0</v>
      </c>
      <c r="AD430" s="30">
        <v>0</v>
      </c>
      <c r="AE430" s="30">
        <v>14</v>
      </c>
      <c r="AF430" s="30">
        <v>0</v>
      </c>
    </row>
    <row r="431" spans="1:32" x14ac:dyDescent="0.45">
      <c r="A431" s="29" t="s">
        <v>666</v>
      </c>
      <c r="B431" s="29" t="s">
        <v>667</v>
      </c>
      <c r="C431" s="29" t="s">
        <v>3299</v>
      </c>
      <c r="D431" s="29" t="s">
        <v>3300</v>
      </c>
      <c r="E431" s="29" t="s">
        <v>3320</v>
      </c>
      <c r="F431" s="29" t="s">
        <v>3321</v>
      </c>
      <c r="G431" s="29" t="s">
        <v>3233</v>
      </c>
      <c r="H431" s="29" t="s">
        <v>3234</v>
      </c>
      <c r="I431" s="29" t="s">
        <v>3262</v>
      </c>
      <c r="J431" s="29" t="s">
        <v>3263</v>
      </c>
      <c r="K431" s="29" t="s">
        <v>3264</v>
      </c>
      <c r="L431" s="29" t="s">
        <v>3103</v>
      </c>
      <c r="M431" s="29" t="s">
        <v>3326</v>
      </c>
      <c r="N431" s="29" t="s">
        <v>3327</v>
      </c>
      <c r="O431" s="29" t="s">
        <v>3330</v>
      </c>
      <c r="P431" s="29" t="s">
        <v>3331</v>
      </c>
      <c r="Q431" s="29" t="s">
        <v>3209</v>
      </c>
      <c r="R431" s="29" t="s">
        <v>3210</v>
      </c>
      <c r="S431" s="29" t="s">
        <v>3098</v>
      </c>
      <c r="T431" s="29"/>
      <c r="U431" s="30">
        <v>0</v>
      </c>
      <c r="V431" s="30">
        <v>0</v>
      </c>
      <c r="W431" s="30">
        <v>0</v>
      </c>
      <c r="X431" s="30">
        <v>0</v>
      </c>
      <c r="Y431" s="30">
        <v>0</v>
      </c>
      <c r="Z431" s="30">
        <v>0</v>
      </c>
      <c r="AA431" s="30">
        <v>0</v>
      </c>
      <c r="AB431" s="30">
        <v>0</v>
      </c>
      <c r="AC431" s="30">
        <v>0</v>
      </c>
      <c r="AD431" s="30">
        <v>0</v>
      </c>
      <c r="AE431" s="30">
        <v>0</v>
      </c>
      <c r="AF431" s="30">
        <v>0</v>
      </c>
    </row>
    <row r="432" spans="1:32" x14ac:dyDescent="0.45">
      <c r="A432" s="29" t="s">
        <v>666</v>
      </c>
      <c r="B432" s="29" t="s">
        <v>667</v>
      </c>
      <c r="C432" s="29" t="s">
        <v>3299</v>
      </c>
      <c r="D432" s="29" t="s">
        <v>3300</v>
      </c>
      <c r="E432" s="29" t="s">
        <v>3320</v>
      </c>
      <c r="F432" s="29" t="s">
        <v>3321</v>
      </c>
      <c r="G432" s="29" t="s">
        <v>3233</v>
      </c>
      <c r="H432" s="29" t="s">
        <v>3234</v>
      </c>
      <c r="I432" s="29" t="s">
        <v>3262</v>
      </c>
      <c r="J432" s="29" t="s">
        <v>3263</v>
      </c>
      <c r="K432" s="29" t="s">
        <v>3264</v>
      </c>
      <c r="L432" s="29" t="s">
        <v>3103</v>
      </c>
      <c r="M432" s="29" t="s">
        <v>3326</v>
      </c>
      <c r="N432" s="29" t="s">
        <v>3327</v>
      </c>
      <c r="O432" s="29" t="s">
        <v>3332</v>
      </c>
      <c r="P432" s="29" t="s">
        <v>3333</v>
      </c>
      <c r="Q432" s="29" t="s">
        <v>3209</v>
      </c>
      <c r="R432" s="29" t="s">
        <v>3210</v>
      </c>
      <c r="S432" s="29" t="s">
        <v>3098</v>
      </c>
      <c r="T432" s="29"/>
      <c r="U432" s="30">
        <v>11000</v>
      </c>
      <c r="V432" s="30">
        <v>11000</v>
      </c>
      <c r="W432" s="30">
        <v>11000</v>
      </c>
      <c r="X432" s="30">
        <v>11000</v>
      </c>
      <c r="Y432" s="30">
        <v>11000</v>
      </c>
      <c r="Z432" s="30">
        <v>11000</v>
      </c>
      <c r="AA432" s="30">
        <v>11000</v>
      </c>
      <c r="AB432" s="30">
        <v>11000</v>
      </c>
      <c r="AC432" s="30">
        <v>11000</v>
      </c>
      <c r="AD432" s="30">
        <v>11000</v>
      </c>
      <c r="AE432" s="30">
        <v>11000</v>
      </c>
      <c r="AF432" s="30">
        <v>11000</v>
      </c>
    </row>
    <row r="433" spans="1:32" x14ac:dyDescent="0.45">
      <c r="A433" s="29" t="s">
        <v>666</v>
      </c>
      <c r="B433" s="29" t="s">
        <v>667</v>
      </c>
      <c r="C433" s="29" t="s">
        <v>3299</v>
      </c>
      <c r="D433" s="29" t="s">
        <v>3300</v>
      </c>
      <c r="E433" s="29" t="s">
        <v>3320</v>
      </c>
      <c r="F433" s="29" t="s">
        <v>3321</v>
      </c>
      <c r="G433" s="29" t="s">
        <v>3233</v>
      </c>
      <c r="H433" s="29" t="s">
        <v>3234</v>
      </c>
      <c r="I433" s="29" t="s">
        <v>3275</v>
      </c>
      <c r="J433" s="29" t="s">
        <v>3276</v>
      </c>
      <c r="K433" s="29" t="s">
        <v>3277</v>
      </c>
      <c r="L433" s="29" t="s">
        <v>3100</v>
      </c>
      <c r="M433" s="29" t="s">
        <v>3278</v>
      </c>
      <c r="N433" s="29" t="s">
        <v>3279</v>
      </c>
      <c r="O433" s="29" t="s">
        <v>3446</v>
      </c>
      <c r="P433" s="29" t="s">
        <v>3447</v>
      </c>
      <c r="Q433" s="29" t="s">
        <v>3249</v>
      </c>
      <c r="R433" s="29" t="s">
        <v>3210</v>
      </c>
      <c r="S433" s="29" t="s">
        <v>3098</v>
      </c>
      <c r="T433" s="29"/>
      <c r="U433" s="30">
        <v>0</v>
      </c>
      <c r="V433" s="30">
        <v>0</v>
      </c>
      <c r="W433" s="30">
        <v>0</v>
      </c>
      <c r="X433" s="30">
        <v>0</v>
      </c>
      <c r="Y433" s="30">
        <v>0</v>
      </c>
      <c r="Z433" s="30">
        <v>0</v>
      </c>
      <c r="AA433" s="30">
        <v>0</v>
      </c>
      <c r="AB433" s="30">
        <v>0</v>
      </c>
      <c r="AC433" s="30">
        <v>32728</v>
      </c>
      <c r="AD433" s="30">
        <v>0</v>
      </c>
      <c r="AE433" s="30">
        <v>0</v>
      </c>
      <c r="AF433" s="30">
        <v>13637</v>
      </c>
    </row>
    <row r="434" spans="1:32" x14ac:dyDescent="0.45">
      <c r="A434" s="29" t="s">
        <v>666</v>
      </c>
      <c r="B434" s="29" t="s">
        <v>667</v>
      </c>
      <c r="C434" s="29" t="s">
        <v>3299</v>
      </c>
      <c r="D434" s="29" t="s">
        <v>3300</v>
      </c>
      <c r="E434" s="29" t="s">
        <v>3320</v>
      </c>
      <c r="F434" s="29" t="s">
        <v>3321</v>
      </c>
      <c r="G434" s="29" t="s">
        <v>3233</v>
      </c>
      <c r="H434" s="29" t="s">
        <v>3234</v>
      </c>
      <c r="I434" s="29" t="s">
        <v>3275</v>
      </c>
      <c r="J434" s="29" t="s">
        <v>3276</v>
      </c>
      <c r="K434" s="29" t="s">
        <v>3277</v>
      </c>
      <c r="L434" s="29" t="s">
        <v>3100</v>
      </c>
      <c r="M434" s="29" t="s">
        <v>3278</v>
      </c>
      <c r="N434" s="29" t="s">
        <v>3279</v>
      </c>
      <c r="O434" s="29" t="s">
        <v>3446</v>
      </c>
      <c r="P434" s="29" t="s">
        <v>3447</v>
      </c>
      <c r="Q434" s="29" t="s">
        <v>3209</v>
      </c>
      <c r="R434" s="29" t="s">
        <v>3210</v>
      </c>
      <c r="S434" s="29" t="s">
        <v>3098</v>
      </c>
      <c r="T434" s="29"/>
      <c r="U434" s="30">
        <v>45000</v>
      </c>
      <c r="V434" s="30">
        <v>45000</v>
      </c>
      <c r="W434" s="30">
        <v>45000</v>
      </c>
      <c r="X434" s="30">
        <v>45000</v>
      </c>
      <c r="Y434" s="30">
        <v>45000</v>
      </c>
      <c r="Z434" s="30">
        <v>45000</v>
      </c>
      <c r="AA434" s="30">
        <v>45000</v>
      </c>
      <c r="AB434" s="30">
        <v>45000</v>
      </c>
      <c r="AC434" s="30">
        <v>45000</v>
      </c>
      <c r="AD434" s="30">
        <v>45000</v>
      </c>
      <c r="AE434" s="30">
        <v>45000</v>
      </c>
      <c r="AF434" s="30">
        <v>45000</v>
      </c>
    </row>
    <row r="435" spans="1:32" x14ac:dyDescent="0.45">
      <c r="A435" s="29" t="s">
        <v>666</v>
      </c>
      <c r="B435" s="29" t="s">
        <v>667</v>
      </c>
      <c r="C435" s="29" t="s">
        <v>3299</v>
      </c>
      <c r="D435" s="29" t="s">
        <v>3300</v>
      </c>
      <c r="E435" s="29" t="s">
        <v>3320</v>
      </c>
      <c r="F435" s="29" t="s">
        <v>3321</v>
      </c>
      <c r="G435" s="29" t="s">
        <v>3233</v>
      </c>
      <c r="H435" s="29" t="s">
        <v>3234</v>
      </c>
      <c r="I435" s="29" t="s">
        <v>3275</v>
      </c>
      <c r="J435" s="29" t="s">
        <v>3276</v>
      </c>
      <c r="K435" s="29" t="s">
        <v>3277</v>
      </c>
      <c r="L435" s="29" t="s">
        <v>3100</v>
      </c>
      <c r="M435" s="29" t="s">
        <v>3278</v>
      </c>
      <c r="N435" s="29" t="s">
        <v>3279</v>
      </c>
      <c r="O435" s="29" t="s">
        <v>3280</v>
      </c>
      <c r="P435" s="29" t="s">
        <v>3281</v>
      </c>
      <c r="Q435" s="29" t="s">
        <v>3249</v>
      </c>
      <c r="R435" s="29" t="s">
        <v>3210</v>
      </c>
      <c r="S435" s="29" t="s">
        <v>3098</v>
      </c>
      <c r="T435" s="29"/>
      <c r="U435" s="30">
        <v>1236</v>
      </c>
      <c r="V435" s="30">
        <v>1236</v>
      </c>
      <c r="W435" s="30">
        <v>1236</v>
      </c>
      <c r="X435" s="30">
        <v>1236</v>
      </c>
      <c r="Y435" s="30">
        <v>1236</v>
      </c>
      <c r="Z435" s="30">
        <v>1236</v>
      </c>
      <c r="AA435" s="30">
        <v>1212</v>
      </c>
      <c r="AB435" s="30">
        <v>0</v>
      </c>
      <c r="AC435" s="30">
        <v>0</v>
      </c>
      <c r="AD435" s="30">
        <v>0</v>
      </c>
      <c r="AE435" s="30">
        <v>0</v>
      </c>
      <c r="AF435" s="30">
        <v>0</v>
      </c>
    </row>
    <row r="436" spans="1:32" x14ac:dyDescent="0.45">
      <c r="A436" s="29" t="s">
        <v>666</v>
      </c>
      <c r="B436" s="29" t="s">
        <v>667</v>
      </c>
      <c r="C436" s="29" t="s">
        <v>3299</v>
      </c>
      <c r="D436" s="29" t="s">
        <v>3300</v>
      </c>
      <c r="E436" s="29" t="s">
        <v>3320</v>
      </c>
      <c r="F436" s="29" t="s">
        <v>3321</v>
      </c>
      <c r="G436" s="29" t="s">
        <v>3233</v>
      </c>
      <c r="H436" s="29" t="s">
        <v>3234</v>
      </c>
      <c r="I436" s="29" t="s">
        <v>3275</v>
      </c>
      <c r="J436" s="29" t="s">
        <v>3276</v>
      </c>
      <c r="K436" s="29" t="s">
        <v>3277</v>
      </c>
      <c r="L436" s="29" t="s">
        <v>3100</v>
      </c>
      <c r="M436" s="29" t="s">
        <v>3278</v>
      </c>
      <c r="N436" s="29" t="s">
        <v>3279</v>
      </c>
      <c r="O436" s="29" t="s">
        <v>3280</v>
      </c>
      <c r="P436" s="29" t="s">
        <v>3281</v>
      </c>
      <c r="Q436" s="29" t="s">
        <v>3209</v>
      </c>
      <c r="R436" s="29" t="s">
        <v>3210</v>
      </c>
      <c r="S436" s="29" t="s">
        <v>3098</v>
      </c>
      <c r="T436" s="29"/>
      <c r="U436" s="30">
        <v>60000</v>
      </c>
      <c r="V436" s="30">
        <v>60000</v>
      </c>
      <c r="W436" s="30">
        <v>60000</v>
      </c>
      <c r="X436" s="30">
        <v>60000</v>
      </c>
      <c r="Y436" s="30">
        <v>60000</v>
      </c>
      <c r="Z436" s="30">
        <v>60000</v>
      </c>
      <c r="AA436" s="30">
        <v>60000</v>
      </c>
      <c r="AB436" s="30">
        <v>60000</v>
      </c>
      <c r="AC436" s="30">
        <v>60000</v>
      </c>
      <c r="AD436" s="30">
        <v>60000</v>
      </c>
      <c r="AE436" s="30">
        <v>60000</v>
      </c>
      <c r="AF436" s="30">
        <v>60000</v>
      </c>
    </row>
    <row r="437" spans="1:32" x14ac:dyDescent="0.45">
      <c r="A437" s="29" t="s">
        <v>666</v>
      </c>
      <c r="B437" s="29" t="s">
        <v>667</v>
      </c>
      <c r="C437" s="29" t="s">
        <v>3299</v>
      </c>
      <c r="D437" s="29" t="s">
        <v>3300</v>
      </c>
      <c r="E437" s="29" t="s">
        <v>3320</v>
      </c>
      <c r="F437" s="29" t="s">
        <v>3321</v>
      </c>
      <c r="G437" s="29" t="s">
        <v>3233</v>
      </c>
      <c r="H437" s="29" t="s">
        <v>3234</v>
      </c>
      <c r="I437" s="29" t="s">
        <v>3275</v>
      </c>
      <c r="J437" s="29" t="s">
        <v>3276</v>
      </c>
      <c r="K437" s="29" t="s">
        <v>3277</v>
      </c>
      <c r="L437" s="29" t="s">
        <v>3100</v>
      </c>
      <c r="M437" s="29" t="s">
        <v>3312</v>
      </c>
      <c r="N437" s="29" t="s">
        <v>3313</v>
      </c>
      <c r="O437" s="29" t="s">
        <v>3314</v>
      </c>
      <c r="P437" s="29" t="s">
        <v>3315</v>
      </c>
      <c r="Q437" s="29" t="s">
        <v>3249</v>
      </c>
      <c r="R437" s="29" t="s">
        <v>3210</v>
      </c>
      <c r="S437" s="29" t="s">
        <v>3098</v>
      </c>
      <c r="T437" s="29"/>
      <c r="U437" s="30">
        <v>962</v>
      </c>
      <c r="V437" s="30">
        <v>962</v>
      </c>
      <c r="W437" s="30">
        <v>962</v>
      </c>
      <c r="X437" s="30">
        <v>962</v>
      </c>
      <c r="Y437" s="30">
        <v>962</v>
      </c>
      <c r="Z437" s="30">
        <v>962</v>
      </c>
      <c r="AA437" s="30">
        <v>962</v>
      </c>
      <c r="AB437" s="30">
        <v>962</v>
      </c>
      <c r="AC437" s="30">
        <v>962</v>
      </c>
      <c r="AD437" s="30">
        <v>962</v>
      </c>
      <c r="AE437" s="30">
        <v>962</v>
      </c>
      <c r="AF437" s="30">
        <v>962</v>
      </c>
    </row>
    <row r="438" spans="1:32" x14ac:dyDescent="0.45">
      <c r="A438" s="29" t="s">
        <v>666</v>
      </c>
      <c r="B438" s="29" t="s">
        <v>667</v>
      </c>
      <c r="C438" s="29" t="s">
        <v>3299</v>
      </c>
      <c r="D438" s="29" t="s">
        <v>3300</v>
      </c>
      <c r="E438" s="29" t="s">
        <v>3320</v>
      </c>
      <c r="F438" s="29" t="s">
        <v>3321</v>
      </c>
      <c r="G438" s="29" t="s">
        <v>3233</v>
      </c>
      <c r="H438" s="29" t="s">
        <v>3234</v>
      </c>
      <c r="I438" s="29" t="s">
        <v>3275</v>
      </c>
      <c r="J438" s="29" t="s">
        <v>3276</v>
      </c>
      <c r="K438" s="29" t="s">
        <v>3277</v>
      </c>
      <c r="L438" s="29" t="s">
        <v>3100</v>
      </c>
      <c r="M438" s="29" t="s">
        <v>3312</v>
      </c>
      <c r="N438" s="29" t="s">
        <v>3313</v>
      </c>
      <c r="O438" s="29" t="s">
        <v>3314</v>
      </c>
      <c r="P438" s="29" t="s">
        <v>3315</v>
      </c>
      <c r="Q438" s="29" t="s">
        <v>3209</v>
      </c>
      <c r="R438" s="29" t="s">
        <v>3210</v>
      </c>
      <c r="S438" s="29" t="s">
        <v>3098</v>
      </c>
      <c r="T438" s="29"/>
      <c r="U438" s="30">
        <v>46000</v>
      </c>
      <c r="V438" s="30">
        <v>46000</v>
      </c>
      <c r="W438" s="30">
        <v>46000</v>
      </c>
      <c r="X438" s="30">
        <v>46000</v>
      </c>
      <c r="Y438" s="30">
        <v>46000</v>
      </c>
      <c r="Z438" s="30">
        <v>46000</v>
      </c>
      <c r="AA438" s="30">
        <v>46000</v>
      </c>
      <c r="AB438" s="30">
        <v>10387</v>
      </c>
      <c r="AC438" s="30">
        <v>0</v>
      </c>
      <c r="AD438" s="30">
        <v>0</v>
      </c>
      <c r="AE438" s="30">
        <v>0</v>
      </c>
      <c r="AF438" s="30">
        <v>0</v>
      </c>
    </row>
    <row r="439" spans="1:32" x14ac:dyDescent="0.45">
      <c r="A439" s="29" t="s">
        <v>666</v>
      </c>
      <c r="B439" s="29" t="s">
        <v>667</v>
      </c>
      <c r="C439" s="29" t="s">
        <v>3299</v>
      </c>
      <c r="D439" s="29" t="s">
        <v>3300</v>
      </c>
      <c r="E439" s="29" t="s">
        <v>3320</v>
      </c>
      <c r="F439" s="29" t="s">
        <v>3321</v>
      </c>
      <c r="G439" s="29" t="s">
        <v>3233</v>
      </c>
      <c r="H439" s="29" t="s">
        <v>3234</v>
      </c>
      <c r="I439" s="29" t="s">
        <v>3275</v>
      </c>
      <c r="J439" s="29" t="s">
        <v>3276</v>
      </c>
      <c r="K439" s="29" t="s">
        <v>3282</v>
      </c>
      <c r="L439" s="29" t="s">
        <v>3112</v>
      </c>
      <c r="M439" s="29" t="s">
        <v>3283</v>
      </c>
      <c r="N439" s="29" t="s">
        <v>3284</v>
      </c>
      <c r="O439" s="29" t="s">
        <v>3376</v>
      </c>
      <c r="P439" s="29" t="s">
        <v>3377</v>
      </c>
      <c r="Q439" s="29" t="s">
        <v>3209</v>
      </c>
      <c r="R439" s="29" t="s">
        <v>3210</v>
      </c>
      <c r="S439" s="29" t="s">
        <v>3098</v>
      </c>
      <c r="T439" s="29"/>
      <c r="U439" s="30">
        <v>17890</v>
      </c>
      <c r="V439" s="30">
        <v>17890</v>
      </c>
      <c r="W439" s="30">
        <v>17890</v>
      </c>
      <c r="X439" s="30">
        <v>17890</v>
      </c>
      <c r="Y439" s="30">
        <v>17890</v>
      </c>
      <c r="Z439" s="30">
        <v>17890</v>
      </c>
      <c r="AA439" s="30">
        <v>17890</v>
      </c>
      <c r="AB439" s="30">
        <v>17890</v>
      </c>
      <c r="AC439" s="30">
        <v>19890</v>
      </c>
      <c r="AD439" s="30">
        <v>19890</v>
      </c>
      <c r="AE439" s="30">
        <v>19890</v>
      </c>
      <c r="AF439" s="30">
        <v>19890</v>
      </c>
    </row>
    <row r="440" spans="1:32" x14ac:dyDescent="0.45">
      <c r="A440" s="29" t="s">
        <v>666</v>
      </c>
      <c r="B440" s="29" t="s">
        <v>667</v>
      </c>
      <c r="C440" s="29" t="s">
        <v>3299</v>
      </c>
      <c r="D440" s="29" t="s">
        <v>3300</v>
      </c>
      <c r="E440" s="29" t="s">
        <v>3320</v>
      </c>
      <c r="F440" s="29" t="s">
        <v>3321</v>
      </c>
      <c r="G440" s="29" t="s">
        <v>3233</v>
      </c>
      <c r="H440" s="29" t="s">
        <v>3234</v>
      </c>
      <c r="I440" s="29" t="s">
        <v>3275</v>
      </c>
      <c r="J440" s="29" t="s">
        <v>3276</v>
      </c>
      <c r="K440" s="29" t="s">
        <v>3287</v>
      </c>
      <c r="L440" s="29" t="s">
        <v>3101</v>
      </c>
      <c r="M440" s="29" t="s">
        <v>3578</v>
      </c>
      <c r="N440" s="29" t="s">
        <v>3579</v>
      </c>
      <c r="O440" s="29" t="s">
        <v>3580</v>
      </c>
      <c r="P440" s="29" t="s">
        <v>3581</v>
      </c>
      <c r="Q440" s="29" t="s">
        <v>3209</v>
      </c>
      <c r="R440" s="29" t="s">
        <v>3210</v>
      </c>
      <c r="S440" s="29" t="s">
        <v>3098</v>
      </c>
      <c r="T440" s="29"/>
      <c r="U440" s="30">
        <v>-27924</v>
      </c>
      <c r="V440" s="30">
        <v>-27924</v>
      </c>
      <c r="W440" s="30">
        <v>-27924</v>
      </c>
      <c r="X440" s="30">
        <v>-27924</v>
      </c>
      <c r="Y440" s="30">
        <v>-27924</v>
      </c>
      <c r="Z440" s="30">
        <v>-27924</v>
      </c>
      <c r="AA440" s="30">
        <v>-27968</v>
      </c>
      <c r="AB440" s="30">
        <v>0</v>
      </c>
      <c r="AC440" s="30">
        <v>0</v>
      </c>
      <c r="AD440" s="30">
        <v>0</v>
      </c>
      <c r="AE440" s="30">
        <v>0</v>
      </c>
      <c r="AF440" s="30">
        <v>0</v>
      </c>
    </row>
    <row r="441" spans="1:32" x14ac:dyDescent="0.45">
      <c r="A441" s="29" t="s">
        <v>666</v>
      </c>
      <c r="B441" s="29" t="s">
        <v>667</v>
      </c>
      <c r="C441" s="29" t="s">
        <v>3299</v>
      </c>
      <c r="D441" s="29" t="s">
        <v>3300</v>
      </c>
      <c r="E441" s="29" t="s">
        <v>3320</v>
      </c>
      <c r="F441" s="29" t="s">
        <v>3321</v>
      </c>
      <c r="G441" s="29" t="s">
        <v>3233</v>
      </c>
      <c r="H441" s="29" t="s">
        <v>3234</v>
      </c>
      <c r="I441" s="29" t="s">
        <v>3275</v>
      </c>
      <c r="J441" s="29" t="s">
        <v>3276</v>
      </c>
      <c r="K441" s="29" t="s">
        <v>3287</v>
      </c>
      <c r="L441" s="29" t="s">
        <v>3101</v>
      </c>
      <c r="M441" s="29" t="s">
        <v>3316</v>
      </c>
      <c r="N441" s="29" t="s">
        <v>3317</v>
      </c>
      <c r="O441" s="29" t="s">
        <v>3454</v>
      </c>
      <c r="P441" s="29" t="s">
        <v>3455</v>
      </c>
      <c r="Q441" s="29" t="s">
        <v>3249</v>
      </c>
      <c r="R441" s="29" t="s">
        <v>3210</v>
      </c>
      <c r="S441" s="29" t="s">
        <v>3098</v>
      </c>
      <c r="T441" s="29"/>
      <c r="U441" s="30">
        <v>962</v>
      </c>
      <c r="V441" s="30">
        <v>962</v>
      </c>
      <c r="W441" s="30">
        <v>962</v>
      </c>
      <c r="X441" s="30">
        <v>962</v>
      </c>
      <c r="Y441" s="30">
        <v>962</v>
      </c>
      <c r="Z441" s="30">
        <v>962</v>
      </c>
      <c r="AA441" s="30">
        <v>962</v>
      </c>
      <c r="AB441" s="30">
        <v>962</v>
      </c>
      <c r="AC441" s="30">
        <v>962</v>
      </c>
      <c r="AD441" s="30">
        <v>962</v>
      </c>
      <c r="AE441" s="30">
        <v>962</v>
      </c>
      <c r="AF441" s="30">
        <v>962</v>
      </c>
    </row>
    <row r="442" spans="1:32" x14ac:dyDescent="0.45">
      <c r="A442" s="29" t="s">
        <v>666</v>
      </c>
      <c r="B442" s="29" t="s">
        <v>667</v>
      </c>
      <c r="C442" s="29" t="s">
        <v>3299</v>
      </c>
      <c r="D442" s="29" t="s">
        <v>3300</v>
      </c>
      <c r="E442" s="29" t="s">
        <v>3320</v>
      </c>
      <c r="F442" s="29" t="s">
        <v>3321</v>
      </c>
      <c r="G442" s="29" t="s">
        <v>3233</v>
      </c>
      <c r="H442" s="29" t="s">
        <v>3234</v>
      </c>
      <c r="I442" s="29" t="s">
        <v>3275</v>
      </c>
      <c r="J442" s="29" t="s">
        <v>3276</v>
      </c>
      <c r="K442" s="29" t="s">
        <v>3287</v>
      </c>
      <c r="L442" s="29" t="s">
        <v>3101</v>
      </c>
      <c r="M442" s="29" t="s">
        <v>3288</v>
      </c>
      <c r="N442" s="29" t="s">
        <v>3289</v>
      </c>
      <c r="O442" s="29" t="s">
        <v>3290</v>
      </c>
      <c r="P442" s="29" t="s">
        <v>3291</v>
      </c>
      <c r="Q442" s="29" t="s">
        <v>3209</v>
      </c>
      <c r="R442" s="29" t="s">
        <v>3210</v>
      </c>
      <c r="S442" s="29" t="s">
        <v>3098</v>
      </c>
      <c r="T442" s="29"/>
      <c r="U442" s="30">
        <v>0</v>
      </c>
      <c r="V442" s="30">
        <v>0</v>
      </c>
      <c r="W442" s="30">
        <v>0</v>
      </c>
      <c r="X442" s="30">
        <v>0</v>
      </c>
      <c r="Y442" s="30">
        <v>0</v>
      </c>
      <c r="Z442" s="30">
        <v>0</v>
      </c>
      <c r="AA442" s="30">
        <v>0</v>
      </c>
      <c r="AB442" s="30">
        <v>0</v>
      </c>
      <c r="AC442" s="30">
        <v>0</v>
      </c>
      <c r="AD442" s="30">
        <v>0</v>
      </c>
      <c r="AE442" s="30">
        <v>0</v>
      </c>
      <c r="AF442" s="30">
        <v>0</v>
      </c>
    </row>
    <row r="443" spans="1:32" x14ac:dyDescent="0.45">
      <c r="A443" s="29" t="s">
        <v>666</v>
      </c>
      <c r="B443" s="29" t="s">
        <v>667</v>
      </c>
      <c r="C443" s="29" t="s">
        <v>3299</v>
      </c>
      <c r="D443" s="29" t="s">
        <v>3300</v>
      </c>
      <c r="E443" s="29" t="s">
        <v>3503</v>
      </c>
      <c r="F443" s="29" t="s">
        <v>3463</v>
      </c>
      <c r="G443" s="29" t="s">
        <v>3200</v>
      </c>
      <c r="H443" s="29" t="s">
        <v>3201</v>
      </c>
      <c r="I443" s="29" t="s">
        <v>3202</v>
      </c>
      <c r="J443" s="29" t="s">
        <v>3203</v>
      </c>
      <c r="K443" s="29" t="s">
        <v>3204</v>
      </c>
      <c r="L443" s="29" t="s">
        <v>3109</v>
      </c>
      <c r="M443" s="29" t="s">
        <v>3378</v>
      </c>
      <c r="N443" s="29" t="s">
        <v>3379</v>
      </c>
      <c r="O443" s="29" t="s">
        <v>3380</v>
      </c>
      <c r="P443" s="29" t="s">
        <v>3381</v>
      </c>
      <c r="Q443" s="29" t="s">
        <v>3209</v>
      </c>
      <c r="R443" s="29" t="s">
        <v>3210</v>
      </c>
      <c r="S443" s="29" t="s">
        <v>3098</v>
      </c>
      <c r="T443" s="29"/>
      <c r="U443" s="30">
        <v>4650</v>
      </c>
      <c r="V443" s="30">
        <v>4650</v>
      </c>
      <c r="W443" s="30">
        <v>4650</v>
      </c>
      <c r="X443" s="30">
        <v>4650</v>
      </c>
      <c r="Y443" s="30">
        <v>4650</v>
      </c>
      <c r="Z443" s="30">
        <v>4650</v>
      </c>
      <c r="AA443" s="30">
        <v>4650</v>
      </c>
      <c r="AB443" s="30">
        <v>4650</v>
      </c>
      <c r="AC443" s="30">
        <v>4650</v>
      </c>
      <c r="AD443" s="30">
        <v>4650</v>
      </c>
      <c r="AE443" s="30">
        <v>0</v>
      </c>
      <c r="AF443" s="30">
        <v>0</v>
      </c>
    </row>
    <row r="444" spans="1:32" x14ac:dyDescent="0.45">
      <c r="A444" s="29" t="s">
        <v>666</v>
      </c>
      <c r="B444" s="29" t="s">
        <v>667</v>
      </c>
      <c r="C444" s="29" t="s">
        <v>3299</v>
      </c>
      <c r="D444" s="29" t="s">
        <v>3300</v>
      </c>
      <c r="E444" s="29" t="s">
        <v>3503</v>
      </c>
      <c r="F444" s="29" t="s">
        <v>3463</v>
      </c>
      <c r="G444" s="29" t="s">
        <v>3200</v>
      </c>
      <c r="H444" s="29" t="s">
        <v>3201</v>
      </c>
      <c r="I444" s="29" t="s">
        <v>3226</v>
      </c>
      <c r="J444" s="29" t="s">
        <v>3227</v>
      </c>
      <c r="K444" s="29" t="s">
        <v>3228</v>
      </c>
      <c r="L444" s="29" t="s">
        <v>3111</v>
      </c>
      <c r="M444" s="29" t="s">
        <v>3229</v>
      </c>
      <c r="N444" s="29" t="s">
        <v>3230</v>
      </c>
      <c r="O444" s="29" t="s">
        <v>3231</v>
      </c>
      <c r="P444" s="29" t="s">
        <v>3232</v>
      </c>
      <c r="Q444" s="29" t="s">
        <v>3209</v>
      </c>
      <c r="R444" s="29" t="s">
        <v>3210</v>
      </c>
      <c r="S444" s="29" t="s">
        <v>3098</v>
      </c>
      <c r="T444" s="29"/>
      <c r="U444" s="30">
        <v>0</v>
      </c>
      <c r="V444" s="30">
        <v>0</v>
      </c>
      <c r="W444" s="30">
        <v>0</v>
      </c>
      <c r="X444" s="30">
        <v>0</v>
      </c>
      <c r="Y444" s="30">
        <v>0</v>
      </c>
      <c r="Z444" s="30">
        <v>0</v>
      </c>
      <c r="AA444" s="30">
        <v>0</v>
      </c>
      <c r="AB444" s="30">
        <v>0</v>
      </c>
      <c r="AC444" s="30">
        <v>0</v>
      </c>
      <c r="AD444" s="30">
        <v>0</v>
      </c>
      <c r="AE444" s="30">
        <v>0</v>
      </c>
      <c r="AF444" s="30">
        <v>0</v>
      </c>
    </row>
    <row r="445" spans="1:32" x14ac:dyDescent="0.45">
      <c r="A445" s="29" t="s">
        <v>666</v>
      </c>
      <c r="B445" s="29" t="s">
        <v>667</v>
      </c>
      <c r="C445" s="29" t="s">
        <v>3292</v>
      </c>
      <c r="D445" s="29" t="s">
        <v>3293</v>
      </c>
      <c r="E445" s="29" t="s">
        <v>3582</v>
      </c>
      <c r="F445" s="29" t="s">
        <v>3583</v>
      </c>
      <c r="G445" s="29" t="s">
        <v>3200</v>
      </c>
      <c r="H445" s="29" t="s">
        <v>3201</v>
      </c>
      <c r="I445" s="29" t="s">
        <v>3226</v>
      </c>
      <c r="J445" s="29" t="s">
        <v>3227</v>
      </c>
      <c r="K445" s="29" t="s">
        <v>3228</v>
      </c>
      <c r="L445" s="29" t="s">
        <v>3111</v>
      </c>
      <c r="M445" s="29" t="s">
        <v>3295</v>
      </c>
      <c r="N445" s="29" t="s">
        <v>3296</v>
      </c>
      <c r="O445" s="29" t="s">
        <v>3297</v>
      </c>
      <c r="P445" s="29" t="s">
        <v>3298</v>
      </c>
      <c r="Q445" s="29" t="s">
        <v>3209</v>
      </c>
      <c r="R445" s="29" t="s">
        <v>3210</v>
      </c>
      <c r="S445" s="29" t="s">
        <v>3098</v>
      </c>
      <c r="T445" s="29"/>
      <c r="U445" s="30">
        <v>0</v>
      </c>
      <c r="V445" s="30">
        <v>0</v>
      </c>
      <c r="W445" s="30">
        <v>0</v>
      </c>
      <c r="X445" s="30">
        <v>0</v>
      </c>
      <c r="Y445" s="30">
        <v>0</v>
      </c>
      <c r="Z445" s="30">
        <v>0</v>
      </c>
      <c r="AA445" s="30">
        <v>0</v>
      </c>
      <c r="AB445" s="30">
        <v>0</v>
      </c>
      <c r="AC445" s="30">
        <v>0</v>
      </c>
      <c r="AD445" s="30">
        <v>0</v>
      </c>
      <c r="AE445" s="30">
        <v>0</v>
      </c>
      <c r="AF445" s="30">
        <v>0</v>
      </c>
    </row>
    <row r="446" spans="1:32" x14ac:dyDescent="0.45">
      <c r="A446" s="29" t="s">
        <v>1068</v>
      </c>
      <c r="B446" s="29" t="s">
        <v>1069</v>
      </c>
      <c r="C446" s="29" t="s">
        <v>3299</v>
      </c>
      <c r="D446" s="29" t="s">
        <v>3300</v>
      </c>
      <c r="E446" s="29" t="s">
        <v>3538</v>
      </c>
      <c r="F446" s="29" t="s">
        <v>3539</v>
      </c>
      <c r="G446" s="29" t="s">
        <v>3200</v>
      </c>
      <c r="H446" s="29" t="s">
        <v>3201</v>
      </c>
      <c r="I446" s="29" t="s">
        <v>3202</v>
      </c>
      <c r="J446" s="29" t="s">
        <v>3203</v>
      </c>
      <c r="K446" s="29" t="s">
        <v>3204</v>
      </c>
      <c r="L446" s="29" t="s">
        <v>3109</v>
      </c>
      <c r="M446" s="29" t="s">
        <v>3378</v>
      </c>
      <c r="N446" s="29" t="s">
        <v>3379</v>
      </c>
      <c r="O446" s="29" t="s">
        <v>3380</v>
      </c>
      <c r="P446" s="29" t="s">
        <v>3381</v>
      </c>
      <c r="Q446" s="29" t="s">
        <v>3209</v>
      </c>
      <c r="R446" s="29" t="s">
        <v>3210</v>
      </c>
      <c r="S446" s="29" t="s">
        <v>3098</v>
      </c>
      <c r="T446" s="29"/>
      <c r="U446" s="30">
        <v>4650</v>
      </c>
      <c r="V446" s="30">
        <v>4650</v>
      </c>
      <c r="W446" s="30">
        <v>4650</v>
      </c>
      <c r="X446" s="30">
        <v>4650</v>
      </c>
      <c r="Y446" s="30">
        <v>4650</v>
      </c>
      <c r="Z446" s="30">
        <v>4650</v>
      </c>
      <c r="AA446" s="30">
        <v>4650</v>
      </c>
      <c r="AB446" s="30">
        <v>4650</v>
      </c>
      <c r="AC446" s="30">
        <v>4650</v>
      </c>
      <c r="AD446" s="30">
        <v>4650</v>
      </c>
      <c r="AE446" s="30">
        <v>0</v>
      </c>
      <c r="AF446" s="30">
        <v>0</v>
      </c>
    </row>
    <row r="447" spans="1:32" x14ac:dyDescent="0.45">
      <c r="A447" s="29" t="s">
        <v>1068</v>
      </c>
      <c r="B447" s="29" t="s">
        <v>1069</v>
      </c>
      <c r="C447" s="29" t="s">
        <v>3299</v>
      </c>
      <c r="D447" s="29" t="s">
        <v>3300</v>
      </c>
      <c r="E447" s="29" t="s">
        <v>3538</v>
      </c>
      <c r="F447" s="29" t="s">
        <v>3539</v>
      </c>
      <c r="G447" s="29" t="s">
        <v>3233</v>
      </c>
      <c r="H447" s="29" t="s">
        <v>3234</v>
      </c>
      <c r="I447" s="29" t="s">
        <v>3262</v>
      </c>
      <c r="J447" s="29" t="s">
        <v>3263</v>
      </c>
      <c r="K447" s="29" t="s">
        <v>3264</v>
      </c>
      <c r="L447" s="29" t="s">
        <v>3103</v>
      </c>
      <c r="M447" s="29" t="s">
        <v>3265</v>
      </c>
      <c r="N447" s="29" t="s">
        <v>3266</v>
      </c>
      <c r="O447" s="29" t="s">
        <v>3267</v>
      </c>
      <c r="P447" s="29" t="s">
        <v>3268</v>
      </c>
      <c r="Q447" s="29" t="s">
        <v>3209</v>
      </c>
      <c r="R447" s="29" t="s">
        <v>3210</v>
      </c>
      <c r="S447" s="29" t="s">
        <v>3098</v>
      </c>
      <c r="T447" s="29"/>
      <c r="U447" s="30">
        <v>14040</v>
      </c>
      <c r="V447" s="30">
        <v>14040</v>
      </c>
      <c r="W447" s="30">
        <v>14040</v>
      </c>
      <c r="X447" s="30">
        <v>14040</v>
      </c>
      <c r="Y447" s="30">
        <v>14040</v>
      </c>
      <c r="Z447" s="30">
        <v>14040</v>
      </c>
      <c r="AA447" s="30">
        <v>14040</v>
      </c>
      <c r="AB447" s="30">
        <v>14040</v>
      </c>
      <c r="AC447" s="30">
        <v>14040</v>
      </c>
      <c r="AD447" s="30">
        <v>14040</v>
      </c>
      <c r="AE447" s="30">
        <v>14040</v>
      </c>
      <c r="AF447" s="30">
        <v>14040</v>
      </c>
    </row>
    <row r="448" spans="1:32" x14ac:dyDescent="0.45">
      <c r="A448" s="29" t="s">
        <v>1068</v>
      </c>
      <c r="B448" s="29" t="s">
        <v>1069</v>
      </c>
      <c r="C448" s="29" t="s">
        <v>3299</v>
      </c>
      <c r="D448" s="29" t="s">
        <v>3300</v>
      </c>
      <c r="E448" s="29" t="s">
        <v>3538</v>
      </c>
      <c r="F448" s="29" t="s">
        <v>3539</v>
      </c>
      <c r="G448" s="29" t="s">
        <v>3233</v>
      </c>
      <c r="H448" s="29" t="s">
        <v>3234</v>
      </c>
      <c r="I448" s="29" t="s">
        <v>3275</v>
      </c>
      <c r="J448" s="29" t="s">
        <v>3276</v>
      </c>
      <c r="K448" s="29" t="s">
        <v>3277</v>
      </c>
      <c r="L448" s="29" t="s">
        <v>3100</v>
      </c>
      <c r="M448" s="29" t="s">
        <v>3278</v>
      </c>
      <c r="N448" s="29" t="s">
        <v>3279</v>
      </c>
      <c r="O448" s="29" t="s">
        <v>3446</v>
      </c>
      <c r="P448" s="29" t="s">
        <v>3447</v>
      </c>
      <c r="Q448" s="29" t="s">
        <v>3209</v>
      </c>
      <c r="R448" s="29" t="s">
        <v>3210</v>
      </c>
      <c r="S448" s="29" t="s">
        <v>3098</v>
      </c>
      <c r="T448" s="29"/>
      <c r="U448" s="30">
        <v>40500</v>
      </c>
      <c r="V448" s="30">
        <v>40500</v>
      </c>
      <c r="W448" s="30">
        <v>40500</v>
      </c>
      <c r="X448" s="30">
        <v>40500</v>
      </c>
      <c r="Y448" s="30">
        <v>40500</v>
      </c>
      <c r="Z448" s="30">
        <v>40500</v>
      </c>
      <c r="AA448" s="30">
        <v>40500</v>
      </c>
      <c r="AB448" s="30">
        <v>40500</v>
      </c>
      <c r="AC448" s="30">
        <v>40500</v>
      </c>
      <c r="AD448" s="30">
        <v>40500</v>
      </c>
      <c r="AE448" s="30">
        <v>40500</v>
      </c>
      <c r="AF448" s="30">
        <v>40500</v>
      </c>
    </row>
    <row r="449" spans="1:32" x14ac:dyDescent="0.45">
      <c r="A449" s="29" t="s">
        <v>1068</v>
      </c>
      <c r="B449" s="29" t="s">
        <v>1069</v>
      </c>
      <c r="C449" s="29" t="s">
        <v>3299</v>
      </c>
      <c r="D449" s="29" t="s">
        <v>3300</v>
      </c>
      <c r="E449" s="29" t="s">
        <v>3538</v>
      </c>
      <c r="F449" s="29" t="s">
        <v>3539</v>
      </c>
      <c r="G449" s="29" t="s">
        <v>3233</v>
      </c>
      <c r="H449" s="29" t="s">
        <v>3234</v>
      </c>
      <c r="I449" s="29" t="s">
        <v>3275</v>
      </c>
      <c r="J449" s="29" t="s">
        <v>3276</v>
      </c>
      <c r="K449" s="29" t="s">
        <v>3277</v>
      </c>
      <c r="L449" s="29" t="s">
        <v>3100</v>
      </c>
      <c r="M449" s="29" t="s">
        <v>3312</v>
      </c>
      <c r="N449" s="29" t="s">
        <v>3313</v>
      </c>
      <c r="O449" s="29" t="s">
        <v>3466</v>
      </c>
      <c r="P449" s="29" t="s">
        <v>3467</v>
      </c>
      <c r="Q449" s="29" t="s">
        <v>3209</v>
      </c>
      <c r="R449" s="29" t="s">
        <v>3210</v>
      </c>
      <c r="S449" s="29" t="s">
        <v>3098</v>
      </c>
      <c r="T449" s="29"/>
      <c r="U449" s="30">
        <v>36000</v>
      </c>
      <c r="V449" s="30">
        <v>36000</v>
      </c>
      <c r="W449" s="30">
        <v>36000</v>
      </c>
      <c r="X449" s="30">
        <v>36000</v>
      </c>
      <c r="Y449" s="30">
        <v>36000</v>
      </c>
      <c r="Z449" s="30">
        <v>36000</v>
      </c>
      <c r="AA449" s="30">
        <v>36000</v>
      </c>
      <c r="AB449" s="30">
        <v>36000</v>
      </c>
      <c r="AC449" s="30">
        <v>36000</v>
      </c>
      <c r="AD449" s="30">
        <v>36000</v>
      </c>
      <c r="AE449" s="30">
        <v>36000</v>
      </c>
      <c r="AF449" s="30">
        <v>36000</v>
      </c>
    </row>
    <row r="450" spans="1:32" x14ac:dyDescent="0.45">
      <c r="A450" s="29" t="s">
        <v>1068</v>
      </c>
      <c r="B450" s="29" t="s">
        <v>1069</v>
      </c>
      <c r="C450" s="29" t="s">
        <v>3299</v>
      </c>
      <c r="D450" s="29" t="s">
        <v>3300</v>
      </c>
      <c r="E450" s="29" t="s">
        <v>3538</v>
      </c>
      <c r="F450" s="29" t="s">
        <v>3539</v>
      </c>
      <c r="G450" s="29" t="s">
        <v>3233</v>
      </c>
      <c r="H450" s="29" t="s">
        <v>3234</v>
      </c>
      <c r="I450" s="29" t="s">
        <v>3275</v>
      </c>
      <c r="J450" s="29" t="s">
        <v>3276</v>
      </c>
      <c r="K450" s="29" t="s">
        <v>3282</v>
      </c>
      <c r="L450" s="29" t="s">
        <v>3112</v>
      </c>
      <c r="M450" s="29" t="s">
        <v>3283</v>
      </c>
      <c r="N450" s="29" t="s">
        <v>3284</v>
      </c>
      <c r="O450" s="29" t="s">
        <v>3285</v>
      </c>
      <c r="P450" s="29" t="s">
        <v>3286</v>
      </c>
      <c r="Q450" s="29" t="s">
        <v>3249</v>
      </c>
      <c r="R450" s="29" t="s">
        <v>3210</v>
      </c>
      <c r="S450" s="29" t="s">
        <v>3098</v>
      </c>
      <c r="T450" s="29"/>
      <c r="U450" s="30">
        <v>735</v>
      </c>
      <c r="V450" s="30">
        <v>735</v>
      </c>
      <c r="W450" s="30">
        <v>735</v>
      </c>
      <c r="X450" s="30">
        <v>735</v>
      </c>
      <c r="Y450" s="30">
        <v>735</v>
      </c>
      <c r="Z450" s="30">
        <v>745</v>
      </c>
      <c r="AA450" s="30">
        <v>0</v>
      </c>
      <c r="AB450" s="30">
        <v>0</v>
      </c>
      <c r="AC450" s="30">
        <v>0</v>
      </c>
      <c r="AD450" s="30">
        <v>0</v>
      </c>
      <c r="AE450" s="30">
        <v>0</v>
      </c>
      <c r="AF450" s="30">
        <v>0</v>
      </c>
    </row>
    <row r="451" spans="1:32" x14ac:dyDescent="0.45">
      <c r="A451" s="29" t="s">
        <v>1068</v>
      </c>
      <c r="B451" s="29" t="s">
        <v>1069</v>
      </c>
      <c r="C451" s="29" t="s">
        <v>3299</v>
      </c>
      <c r="D451" s="29" t="s">
        <v>3300</v>
      </c>
      <c r="E451" s="29" t="s">
        <v>3538</v>
      </c>
      <c r="F451" s="29" t="s">
        <v>3539</v>
      </c>
      <c r="G451" s="29" t="s">
        <v>3233</v>
      </c>
      <c r="H451" s="29" t="s">
        <v>3234</v>
      </c>
      <c r="I451" s="29" t="s">
        <v>3275</v>
      </c>
      <c r="J451" s="29" t="s">
        <v>3276</v>
      </c>
      <c r="K451" s="29" t="s">
        <v>3282</v>
      </c>
      <c r="L451" s="29" t="s">
        <v>3112</v>
      </c>
      <c r="M451" s="29" t="s">
        <v>3283</v>
      </c>
      <c r="N451" s="29" t="s">
        <v>3284</v>
      </c>
      <c r="O451" s="29" t="s">
        <v>3285</v>
      </c>
      <c r="P451" s="29" t="s">
        <v>3286</v>
      </c>
      <c r="Q451" s="29" t="s">
        <v>3209</v>
      </c>
      <c r="R451" s="29" t="s">
        <v>3210</v>
      </c>
      <c r="S451" s="29" t="s">
        <v>3098</v>
      </c>
      <c r="T451" s="29"/>
      <c r="U451" s="30">
        <v>20000</v>
      </c>
      <c r="V451" s="30">
        <v>20000</v>
      </c>
      <c r="W451" s="30">
        <v>20000</v>
      </c>
      <c r="X451" s="30">
        <v>20000</v>
      </c>
      <c r="Y451" s="30">
        <v>20000</v>
      </c>
      <c r="Z451" s="30">
        <v>20000</v>
      </c>
      <c r="AA451" s="30">
        <v>20000</v>
      </c>
      <c r="AB451" s="30">
        <v>20000</v>
      </c>
      <c r="AC451" s="30">
        <v>20000</v>
      </c>
      <c r="AD451" s="30">
        <v>20000</v>
      </c>
      <c r="AE451" s="30">
        <v>20000</v>
      </c>
      <c r="AF451" s="30">
        <v>20000</v>
      </c>
    </row>
    <row r="452" spans="1:32" x14ac:dyDescent="0.45">
      <c r="A452" s="29" t="s">
        <v>1219</v>
      </c>
      <c r="B452" s="29" t="s">
        <v>463</v>
      </c>
      <c r="C452" s="29" t="s">
        <v>3584</v>
      </c>
      <c r="D452" s="29" t="s">
        <v>3585</v>
      </c>
      <c r="E452" s="29" t="s">
        <v>3586</v>
      </c>
      <c r="F452" s="29" t="s">
        <v>3587</v>
      </c>
      <c r="G452" s="29" t="s">
        <v>3200</v>
      </c>
      <c r="H452" s="29" t="s">
        <v>3201</v>
      </c>
      <c r="I452" s="29" t="s">
        <v>3202</v>
      </c>
      <c r="J452" s="29" t="s">
        <v>3203</v>
      </c>
      <c r="K452" s="29" t="s">
        <v>3520</v>
      </c>
      <c r="L452" s="29" t="s">
        <v>3108</v>
      </c>
      <c r="M452" s="29" t="s">
        <v>3588</v>
      </c>
      <c r="N452" s="29" t="s">
        <v>3589</v>
      </c>
      <c r="O452" s="29" t="s">
        <v>3590</v>
      </c>
      <c r="P452" s="29" t="s">
        <v>3591</v>
      </c>
      <c r="Q452" s="29" t="s">
        <v>3209</v>
      </c>
      <c r="R452" s="29" t="s">
        <v>3210</v>
      </c>
      <c r="S452" s="29" t="s">
        <v>3098</v>
      </c>
      <c r="T452" s="29"/>
      <c r="U452" s="30">
        <v>3500</v>
      </c>
      <c r="V452" s="30">
        <v>3500</v>
      </c>
      <c r="W452" s="30">
        <v>3500</v>
      </c>
      <c r="X452" s="30">
        <v>3500</v>
      </c>
      <c r="Y452" s="30">
        <v>3500</v>
      </c>
      <c r="Z452" s="30">
        <v>3500</v>
      </c>
      <c r="AA452" s="30">
        <v>3500</v>
      </c>
      <c r="AB452" s="30">
        <v>3500</v>
      </c>
      <c r="AC452" s="30">
        <v>3500</v>
      </c>
      <c r="AD452" s="30">
        <v>3500</v>
      </c>
      <c r="AE452" s="30">
        <v>3500</v>
      </c>
      <c r="AF452" s="30">
        <v>3500</v>
      </c>
    </row>
    <row r="453" spans="1:32" x14ac:dyDescent="0.45">
      <c r="A453" s="29" t="s">
        <v>1219</v>
      </c>
      <c r="B453" s="29" t="s">
        <v>463</v>
      </c>
      <c r="C453" s="29" t="s">
        <v>3299</v>
      </c>
      <c r="D453" s="29" t="s">
        <v>3300</v>
      </c>
      <c r="E453" s="29" t="s">
        <v>3320</v>
      </c>
      <c r="F453" s="29" t="s">
        <v>3321</v>
      </c>
      <c r="G453" s="29" t="s">
        <v>3233</v>
      </c>
      <c r="H453" s="29" t="s">
        <v>3234</v>
      </c>
      <c r="I453" s="29" t="s">
        <v>3275</v>
      </c>
      <c r="J453" s="29" t="s">
        <v>3276</v>
      </c>
      <c r="K453" s="29" t="s">
        <v>3277</v>
      </c>
      <c r="L453" s="29" t="s">
        <v>3100</v>
      </c>
      <c r="M453" s="29" t="s">
        <v>3312</v>
      </c>
      <c r="N453" s="29" t="s">
        <v>3313</v>
      </c>
      <c r="O453" s="29" t="s">
        <v>3466</v>
      </c>
      <c r="P453" s="29" t="s">
        <v>3467</v>
      </c>
      <c r="Q453" s="29" t="s">
        <v>3209</v>
      </c>
      <c r="R453" s="29" t="s">
        <v>3210</v>
      </c>
      <c r="S453" s="29" t="s">
        <v>3098</v>
      </c>
      <c r="T453" s="29"/>
      <c r="U453" s="30">
        <v>40000</v>
      </c>
      <c r="V453" s="30">
        <v>40000</v>
      </c>
      <c r="W453" s="30">
        <v>40000</v>
      </c>
      <c r="X453" s="30">
        <v>40000</v>
      </c>
      <c r="Y453" s="30">
        <v>40000</v>
      </c>
      <c r="Z453" s="30">
        <v>40000</v>
      </c>
      <c r="AA453" s="30">
        <v>40000</v>
      </c>
      <c r="AB453" s="30">
        <v>40000</v>
      </c>
      <c r="AC453" s="30">
        <v>40000</v>
      </c>
      <c r="AD453" s="30">
        <v>40000</v>
      </c>
      <c r="AE453" s="30">
        <v>40000</v>
      </c>
      <c r="AF453" s="30">
        <v>40000</v>
      </c>
    </row>
    <row r="454" spans="1:32" x14ac:dyDescent="0.45">
      <c r="A454" s="29" t="s">
        <v>1219</v>
      </c>
      <c r="B454" s="29" t="s">
        <v>463</v>
      </c>
      <c r="C454" s="29" t="s">
        <v>3299</v>
      </c>
      <c r="D454" s="29" t="s">
        <v>3300</v>
      </c>
      <c r="E454" s="29" t="s">
        <v>3468</v>
      </c>
      <c r="F454" s="29" t="s">
        <v>3469</v>
      </c>
      <c r="G454" s="29" t="s">
        <v>3233</v>
      </c>
      <c r="H454" s="29" t="s">
        <v>3234</v>
      </c>
      <c r="I454" s="29" t="s">
        <v>3242</v>
      </c>
      <c r="J454" s="29" t="s">
        <v>3243</v>
      </c>
      <c r="K454" s="29" t="s">
        <v>3244</v>
      </c>
      <c r="L454" s="29" t="s">
        <v>3104</v>
      </c>
      <c r="M454" s="29" t="s">
        <v>3245</v>
      </c>
      <c r="N454" s="29" t="s">
        <v>3246</v>
      </c>
      <c r="O454" s="29" t="s">
        <v>3250</v>
      </c>
      <c r="P454" s="29" t="s">
        <v>3251</v>
      </c>
      <c r="Q454" s="29" t="s">
        <v>3209</v>
      </c>
      <c r="R454" s="29" t="s">
        <v>3210</v>
      </c>
      <c r="S454" s="29" t="s">
        <v>3098</v>
      </c>
      <c r="T454" s="29"/>
      <c r="U454" s="30">
        <v>10000</v>
      </c>
      <c r="V454" s="30">
        <v>10000</v>
      </c>
      <c r="W454" s="30">
        <v>10000</v>
      </c>
      <c r="X454" s="30">
        <v>10000</v>
      </c>
      <c r="Y454" s="30">
        <v>10000</v>
      </c>
      <c r="Z454" s="30">
        <v>10000</v>
      </c>
      <c r="AA454" s="30">
        <v>10000</v>
      </c>
      <c r="AB454" s="30">
        <v>10000</v>
      </c>
      <c r="AC454" s="30">
        <v>10000</v>
      </c>
      <c r="AD454" s="30">
        <v>10000</v>
      </c>
      <c r="AE454" s="30">
        <v>10000</v>
      </c>
      <c r="AF454" s="30">
        <v>10000</v>
      </c>
    </row>
    <row r="455" spans="1:32" x14ac:dyDescent="0.45">
      <c r="A455" s="29" t="s">
        <v>1219</v>
      </c>
      <c r="B455" s="29" t="s">
        <v>463</v>
      </c>
      <c r="C455" s="29" t="s">
        <v>3299</v>
      </c>
      <c r="D455" s="29" t="s">
        <v>3300</v>
      </c>
      <c r="E455" s="29" t="s">
        <v>3468</v>
      </c>
      <c r="F455" s="29" t="s">
        <v>3469</v>
      </c>
      <c r="G455" s="29" t="s">
        <v>3233</v>
      </c>
      <c r="H455" s="29" t="s">
        <v>3234</v>
      </c>
      <c r="I455" s="29" t="s">
        <v>3275</v>
      </c>
      <c r="J455" s="29" t="s">
        <v>3276</v>
      </c>
      <c r="K455" s="29" t="s">
        <v>3277</v>
      </c>
      <c r="L455" s="29" t="s">
        <v>3100</v>
      </c>
      <c r="M455" s="29" t="s">
        <v>3312</v>
      </c>
      <c r="N455" s="29" t="s">
        <v>3313</v>
      </c>
      <c r="O455" s="29" t="s">
        <v>3466</v>
      </c>
      <c r="P455" s="29" t="s">
        <v>3467</v>
      </c>
      <c r="Q455" s="29" t="s">
        <v>3249</v>
      </c>
      <c r="R455" s="29" t="s">
        <v>3210</v>
      </c>
      <c r="S455" s="29" t="s">
        <v>3098</v>
      </c>
      <c r="T455" s="29"/>
      <c r="U455" s="30">
        <v>0</v>
      </c>
      <c r="V455" s="30">
        <v>0</v>
      </c>
      <c r="W455" s="30">
        <v>0</v>
      </c>
      <c r="X455" s="30">
        <v>0</v>
      </c>
      <c r="Y455" s="30">
        <v>0</v>
      </c>
      <c r="Z455" s="30">
        <v>0</v>
      </c>
      <c r="AA455" s="30">
        <v>0</v>
      </c>
      <c r="AB455" s="30">
        <v>0</v>
      </c>
      <c r="AC455" s="30">
        <v>0</v>
      </c>
      <c r="AD455" s="30">
        <v>13637</v>
      </c>
      <c r="AE455" s="30">
        <v>0</v>
      </c>
      <c r="AF455" s="30">
        <v>0</v>
      </c>
    </row>
    <row r="456" spans="1:32" x14ac:dyDescent="0.45">
      <c r="A456" s="29" t="s">
        <v>1219</v>
      </c>
      <c r="B456" s="29" t="s">
        <v>463</v>
      </c>
      <c r="C456" s="29" t="s">
        <v>3299</v>
      </c>
      <c r="D456" s="29" t="s">
        <v>3300</v>
      </c>
      <c r="E456" s="29" t="s">
        <v>3468</v>
      </c>
      <c r="F456" s="29" t="s">
        <v>3469</v>
      </c>
      <c r="G456" s="29" t="s">
        <v>3233</v>
      </c>
      <c r="H456" s="29" t="s">
        <v>3234</v>
      </c>
      <c r="I456" s="29" t="s">
        <v>3275</v>
      </c>
      <c r="J456" s="29" t="s">
        <v>3276</v>
      </c>
      <c r="K456" s="29" t="s">
        <v>3277</v>
      </c>
      <c r="L456" s="29" t="s">
        <v>3100</v>
      </c>
      <c r="M456" s="29" t="s">
        <v>3312</v>
      </c>
      <c r="N456" s="29" t="s">
        <v>3313</v>
      </c>
      <c r="O456" s="29" t="s">
        <v>3466</v>
      </c>
      <c r="P456" s="29" t="s">
        <v>3467</v>
      </c>
      <c r="Q456" s="29" t="s">
        <v>3209</v>
      </c>
      <c r="R456" s="29" t="s">
        <v>3210</v>
      </c>
      <c r="S456" s="29" t="s">
        <v>3098</v>
      </c>
      <c r="T456" s="29"/>
      <c r="U456" s="30">
        <v>30000</v>
      </c>
      <c r="V456" s="30">
        <v>30000</v>
      </c>
      <c r="W456" s="30">
        <v>30000</v>
      </c>
      <c r="X456" s="30">
        <v>30000</v>
      </c>
      <c r="Y456" s="30">
        <v>30000</v>
      </c>
      <c r="Z456" s="30">
        <v>30000</v>
      </c>
      <c r="AA456" s="30">
        <v>30000</v>
      </c>
      <c r="AB456" s="30">
        <v>30000</v>
      </c>
      <c r="AC456" s="30">
        <v>30000</v>
      </c>
      <c r="AD456" s="30">
        <v>30000</v>
      </c>
      <c r="AE456" s="30">
        <v>30000</v>
      </c>
      <c r="AF456" s="30">
        <v>30000</v>
      </c>
    </row>
    <row r="457" spans="1:32" x14ac:dyDescent="0.45">
      <c r="A457" s="29" t="s">
        <v>1219</v>
      </c>
      <c r="B457" s="29" t="s">
        <v>463</v>
      </c>
      <c r="C457" s="29" t="s">
        <v>3211</v>
      </c>
      <c r="D457" s="29" t="s">
        <v>3212</v>
      </c>
      <c r="E457" s="29" t="s">
        <v>3213</v>
      </c>
      <c r="F457" s="29" t="s">
        <v>982</v>
      </c>
      <c r="G457" s="29" t="s">
        <v>3200</v>
      </c>
      <c r="H457" s="29" t="s">
        <v>3201</v>
      </c>
      <c r="I457" s="29" t="s">
        <v>3202</v>
      </c>
      <c r="J457" s="29" t="s">
        <v>3203</v>
      </c>
      <c r="K457" s="29" t="s">
        <v>3498</v>
      </c>
      <c r="L457" s="29" t="s">
        <v>3120</v>
      </c>
      <c r="M457" s="29" t="s">
        <v>3499</v>
      </c>
      <c r="N457" s="29" t="s">
        <v>3500</v>
      </c>
      <c r="O457" s="29" t="s">
        <v>3501</v>
      </c>
      <c r="P457" s="29" t="s">
        <v>3502</v>
      </c>
      <c r="Q457" s="29" t="s">
        <v>3209</v>
      </c>
      <c r="R457" s="29" t="s">
        <v>3210</v>
      </c>
      <c r="S457" s="29" t="s">
        <v>3098</v>
      </c>
      <c r="T457" s="29"/>
      <c r="U457" s="30">
        <v>902120</v>
      </c>
      <c r="V457" s="30">
        <v>902120</v>
      </c>
      <c r="W457" s="30">
        <v>698415</v>
      </c>
      <c r="X457" s="30">
        <v>0</v>
      </c>
      <c r="Y457" s="30">
        <v>0</v>
      </c>
      <c r="Z457" s="30">
        <v>0</v>
      </c>
      <c r="AA457" s="30">
        <v>0</v>
      </c>
      <c r="AB457" s="30">
        <v>0</v>
      </c>
      <c r="AC457" s="30">
        <v>0</v>
      </c>
      <c r="AD457" s="30">
        <v>0</v>
      </c>
      <c r="AE457" s="30">
        <v>0</v>
      </c>
      <c r="AF457" s="30">
        <v>0</v>
      </c>
    </row>
    <row r="458" spans="1:32" x14ac:dyDescent="0.45">
      <c r="A458" s="29" t="s">
        <v>1219</v>
      </c>
      <c r="B458" s="29" t="s">
        <v>463</v>
      </c>
      <c r="C458" s="29" t="s">
        <v>3211</v>
      </c>
      <c r="D458" s="29" t="s">
        <v>3212</v>
      </c>
      <c r="E458" s="29" t="s">
        <v>3213</v>
      </c>
      <c r="F458" s="29" t="s">
        <v>982</v>
      </c>
      <c r="G458" s="29" t="s">
        <v>3200</v>
      </c>
      <c r="H458" s="29" t="s">
        <v>3201</v>
      </c>
      <c r="I458" s="29" t="s">
        <v>3202</v>
      </c>
      <c r="J458" s="29" t="s">
        <v>3203</v>
      </c>
      <c r="K458" s="29" t="s">
        <v>3498</v>
      </c>
      <c r="L458" s="29" t="s">
        <v>3120</v>
      </c>
      <c r="M458" s="29" t="s">
        <v>3499</v>
      </c>
      <c r="N458" s="29" t="s">
        <v>3500</v>
      </c>
      <c r="O458" s="29" t="s">
        <v>3501</v>
      </c>
      <c r="P458" s="29" t="s">
        <v>3502</v>
      </c>
      <c r="Q458" s="29" t="s">
        <v>3209</v>
      </c>
      <c r="R458" s="29" t="s">
        <v>3098</v>
      </c>
      <c r="S458" s="29" t="s">
        <v>3098</v>
      </c>
      <c r="T458" s="29"/>
      <c r="U458" s="30">
        <v>0</v>
      </c>
      <c r="V458" s="30">
        <v>0</v>
      </c>
      <c r="W458" s="30">
        <v>0</v>
      </c>
      <c r="X458" s="30">
        <v>352070</v>
      </c>
      <c r="Y458" s="30">
        <v>352070</v>
      </c>
      <c r="Z458" s="30">
        <v>352070</v>
      </c>
      <c r="AA458" s="30">
        <v>352070</v>
      </c>
      <c r="AB458" s="30">
        <v>352070</v>
      </c>
      <c r="AC458" s="30">
        <v>352070</v>
      </c>
      <c r="AD458" s="30">
        <v>352070</v>
      </c>
      <c r="AE458" s="30">
        <v>352070</v>
      </c>
      <c r="AF458" s="30">
        <v>352070</v>
      </c>
    </row>
    <row r="459" spans="1:32" x14ac:dyDescent="0.45">
      <c r="A459" s="29" t="s">
        <v>412</v>
      </c>
      <c r="B459" s="29" t="s">
        <v>413</v>
      </c>
      <c r="C459" s="29" t="s">
        <v>3299</v>
      </c>
      <c r="D459" s="29" t="s">
        <v>3300</v>
      </c>
      <c r="E459" s="29" t="s">
        <v>3320</v>
      </c>
      <c r="F459" s="29" t="s">
        <v>3321</v>
      </c>
      <c r="G459" s="29" t="s">
        <v>3233</v>
      </c>
      <c r="H459" s="29" t="s">
        <v>3234</v>
      </c>
      <c r="I459" s="29" t="s">
        <v>3235</v>
      </c>
      <c r="J459" s="29" t="s">
        <v>3236</v>
      </c>
      <c r="K459" s="29" t="s">
        <v>3237</v>
      </c>
      <c r="L459" s="29" t="s">
        <v>3107</v>
      </c>
      <c r="M459" s="29" t="s">
        <v>3238</v>
      </c>
      <c r="N459" s="29" t="s">
        <v>3239</v>
      </c>
      <c r="O459" s="29" t="s">
        <v>3422</v>
      </c>
      <c r="P459" s="29" t="s">
        <v>3423</v>
      </c>
      <c r="Q459" s="29" t="s">
        <v>3209</v>
      </c>
      <c r="R459" s="29" t="s">
        <v>3210</v>
      </c>
      <c r="S459" s="29" t="s">
        <v>3098</v>
      </c>
      <c r="T459" s="29"/>
      <c r="U459" s="30">
        <v>2200</v>
      </c>
      <c r="V459" s="30">
        <v>2200</v>
      </c>
      <c r="W459" s="30">
        <v>2200</v>
      </c>
      <c r="X459" s="30">
        <v>2200</v>
      </c>
      <c r="Y459" s="30">
        <v>2200</v>
      </c>
      <c r="Z459" s="30">
        <v>2200</v>
      </c>
      <c r="AA459" s="30">
        <v>2200</v>
      </c>
      <c r="AB459" s="30">
        <v>2200</v>
      </c>
      <c r="AC459" s="30">
        <v>2200</v>
      </c>
      <c r="AD459" s="30">
        <v>2200</v>
      </c>
      <c r="AE459" s="30">
        <v>2200</v>
      </c>
      <c r="AF459" s="30">
        <v>2200</v>
      </c>
    </row>
    <row r="460" spans="1:32" x14ac:dyDescent="0.45">
      <c r="A460" s="29" t="s">
        <v>412</v>
      </c>
      <c r="B460" s="29" t="s">
        <v>413</v>
      </c>
      <c r="C460" s="29" t="s">
        <v>3299</v>
      </c>
      <c r="D460" s="29" t="s">
        <v>3300</v>
      </c>
      <c r="E460" s="29" t="s">
        <v>3320</v>
      </c>
      <c r="F460" s="29" t="s">
        <v>3321</v>
      </c>
      <c r="G460" s="29" t="s">
        <v>3233</v>
      </c>
      <c r="H460" s="29" t="s">
        <v>3234</v>
      </c>
      <c r="I460" s="29" t="s">
        <v>3242</v>
      </c>
      <c r="J460" s="29" t="s">
        <v>3243</v>
      </c>
      <c r="K460" s="29" t="s">
        <v>3252</v>
      </c>
      <c r="L460" s="29" t="s">
        <v>3106</v>
      </c>
      <c r="M460" s="29" t="s">
        <v>3253</v>
      </c>
      <c r="N460" s="29" t="s">
        <v>3106</v>
      </c>
      <c r="O460" s="29" t="s">
        <v>3548</v>
      </c>
      <c r="P460" s="29" t="s">
        <v>3549</v>
      </c>
      <c r="Q460" s="29" t="s">
        <v>3209</v>
      </c>
      <c r="R460" s="29" t="s">
        <v>3210</v>
      </c>
      <c r="S460" s="29" t="s">
        <v>3098</v>
      </c>
      <c r="T460" s="29"/>
      <c r="U460" s="30">
        <v>108000</v>
      </c>
      <c r="V460" s="30">
        <v>108000</v>
      </c>
      <c r="W460" s="30">
        <v>108000</v>
      </c>
      <c r="X460" s="30">
        <v>108000</v>
      </c>
      <c r="Y460" s="30">
        <v>108000</v>
      </c>
      <c r="Z460" s="30">
        <v>108000</v>
      </c>
      <c r="AA460" s="30">
        <v>108000</v>
      </c>
      <c r="AB460" s="30">
        <v>108000</v>
      </c>
      <c r="AC460" s="30">
        <v>108000</v>
      </c>
      <c r="AD460" s="30">
        <v>108000</v>
      </c>
      <c r="AE460" s="30">
        <v>108000</v>
      </c>
      <c r="AF460" s="30">
        <v>108000</v>
      </c>
    </row>
    <row r="461" spans="1:32" x14ac:dyDescent="0.45">
      <c r="A461" s="29" t="s">
        <v>412</v>
      </c>
      <c r="B461" s="29" t="s">
        <v>413</v>
      </c>
      <c r="C461" s="29" t="s">
        <v>3299</v>
      </c>
      <c r="D461" s="29" t="s">
        <v>3300</v>
      </c>
      <c r="E461" s="29" t="s">
        <v>3320</v>
      </c>
      <c r="F461" s="29" t="s">
        <v>3321</v>
      </c>
      <c r="G461" s="29" t="s">
        <v>3233</v>
      </c>
      <c r="H461" s="29" t="s">
        <v>3234</v>
      </c>
      <c r="I461" s="29" t="s">
        <v>3242</v>
      </c>
      <c r="J461" s="29" t="s">
        <v>3243</v>
      </c>
      <c r="K461" s="29" t="s">
        <v>3252</v>
      </c>
      <c r="L461" s="29" t="s">
        <v>3106</v>
      </c>
      <c r="M461" s="29" t="s">
        <v>3253</v>
      </c>
      <c r="N461" s="29" t="s">
        <v>3106</v>
      </c>
      <c r="O461" s="29" t="s">
        <v>3550</v>
      </c>
      <c r="P461" s="29" t="s">
        <v>3551</v>
      </c>
      <c r="Q461" s="29" t="s">
        <v>3249</v>
      </c>
      <c r="R461" s="29" t="s">
        <v>3210</v>
      </c>
      <c r="S461" s="29" t="s">
        <v>3098</v>
      </c>
      <c r="T461" s="29"/>
      <c r="U461" s="30">
        <v>10702</v>
      </c>
      <c r="V461" s="30">
        <v>10702</v>
      </c>
      <c r="W461" s="30">
        <v>10702</v>
      </c>
      <c r="X461" s="30">
        <v>10702</v>
      </c>
      <c r="Y461" s="30">
        <v>10702</v>
      </c>
      <c r="Z461" s="30">
        <v>10702</v>
      </c>
      <c r="AA461" s="30">
        <v>10702</v>
      </c>
      <c r="AB461" s="30">
        <v>10702</v>
      </c>
      <c r="AC461" s="30">
        <v>10834</v>
      </c>
      <c r="AD461" s="30">
        <v>0</v>
      </c>
      <c r="AE461" s="30">
        <v>0</v>
      </c>
      <c r="AF461" s="30">
        <v>0</v>
      </c>
    </row>
    <row r="462" spans="1:32" x14ac:dyDescent="0.45">
      <c r="A462" s="29" t="s">
        <v>412</v>
      </c>
      <c r="B462" s="29" t="s">
        <v>413</v>
      </c>
      <c r="C462" s="29" t="s">
        <v>3299</v>
      </c>
      <c r="D462" s="29" t="s">
        <v>3300</v>
      </c>
      <c r="E462" s="29" t="s">
        <v>3320</v>
      </c>
      <c r="F462" s="29" t="s">
        <v>3321</v>
      </c>
      <c r="G462" s="29" t="s">
        <v>3233</v>
      </c>
      <c r="H462" s="29" t="s">
        <v>3234</v>
      </c>
      <c r="I462" s="29" t="s">
        <v>3242</v>
      </c>
      <c r="J462" s="29" t="s">
        <v>3243</v>
      </c>
      <c r="K462" s="29" t="s">
        <v>3252</v>
      </c>
      <c r="L462" s="29" t="s">
        <v>3106</v>
      </c>
      <c r="M462" s="29" t="s">
        <v>3253</v>
      </c>
      <c r="N462" s="29" t="s">
        <v>3106</v>
      </c>
      <c r="O462" s="29" t="s">
        <v>3550</v>
      </c>
      <c r="P462" s="29" t="s">
        <v>3551</v>
      </c>
      <c r="Q462" s="29" t="s">
        <v>3209</v>
      </c>
      <c r="R462" s="29" t="s">
        <v>3210</v>
      </c>
      <c r="S462" s="29" t="s">
        <v>3098</v>
      </c>
      <c r="T462" s="29"/>
      <c r="U462" s="30">
        <v>260880</v>
      </c>
      <c r="V462" s="30">
        <v>260880</v>
      </c>
      <c r="W462" s="30">
        <v>260880</v>
      </c>
      <c r="X462" s="30">
        <v>260880</v>
      </c>
      <c r="Y462" s="30">
        <v>260880</v>
      </c>
      <c r="Z462" s="30">
        <v>260880</v>
      </c>
      <c r="AA462" s="30">
        <v>260880</v>
      </c>
      <c r="AB462" s="30">
        <v>260880</v>
      </c>
      <c r="AC462" s="30">
        <v>260880</v>
      </c>
      <c r="AD462" s="30">
        <v>260880</v>
      </c>
      <c r="AE462" s="30">
        <v>260880</v>
      </c>
      <c r="AF462" s="30">
        <v>260880</v>
      </c>
    </row>
    <row r="463" spans="1:32" x14ac:dyDescent="0.45">
      <c r="A463" s="29" t="s">
        <v>412</v>
      </c>
      <c r="B463" s="29" t="s">
        <v>413</v>
      </c>
      <c r="C463" s="29" t="s">
        <v>3299</v>
      </c>
      <c r="D463" s="29" t="s">
        <v>3300</v>
      </c>
      <c r="E463" s="29" t="s">
        <v>3320</v>
      </c>
      <c r="F463" s="29" t="s">
        <v>3321</v>
      </c>
      <c r="G463" s="29" t="s">
        <v>3233</v>
      </c>
      <c r="H463" s="29" t="s">
        <v>3234</v>
      </c>
      <c r="I463" s="29" t="s">
        <v>3262</v>
      </c>
      <c r="J463" s="29" t="s">
        <v>3263</v>
      </c>
      <c r="K463" s="29" t="s">
        <v>3264</v>
      </c>
      <c r="L463" s="29" t="s">
        <v>3103</v>
      </c>
      <c r="M463" s="29" t="s">
        <v>3265</v>
      </c>
      <c r="N463" s="29" t="s">
        <v>3266</v>
      </c>
      <c r="O463" s="29" t="s">
        <v>3267</v>
      </c>
      <c r="P463" s="29" t="s">
        <v>3268</v>
      </c>
      <c r="Q463" s="29" t="s">
        <v>3209</v>
      </c>
      <c r="R463" s="29" t="s">
        <v>3210</v>
      </c>
      <c r="S463" s="29" t="s">
        <v>3098</v>
      </c>
      <c r="T463" s="29"/>
      <c r="U463" s="30">
        <v>15600</v>
      </c>
      <c r="V463" s="30">
        <v>15600</v>
      </c>
      <c r="W463" s="30">
        <v>15600</v>
      </c>
      <c r="X463" s="30">
        <v>15600</v>
      </c>
      <c r="Y463" s="30">
        <v>15600</v>
      </c>
      <c r="Z463" s="30">
        <v>15600</v>
      </c>
      <c r="AA463" s="30">
        <v>15600</v>
      </c>
      <c r="AB463" s="30">
        <v>15600</v>
      </c>
      <c r="AC463" s="30">
        <v>15600</v>
      </c>
      <c r="AD463" s="30">
        <v>15600</v>
      </c>
      <c r="AE463" s="30">
        <v>15600</v>
      </c>
      <c r="AF463" s="30">
        <v>15600</v>
      </c>
    </row>
    <row r="464" spans="1:32" x14ac:dyDescent="0.45">
      <c r="A464" s="29" t="s">
        <v>412</v>
      </c>
      <c r="B464" s="29" t="s">
        <v>413</v>
      </c>
      <c r="C464" s="29" t="s">
        <v>3299</v>
      </c>
      <c r="D464" s="29" t="s">
        <v>3300</v>
      </c>
      <c r="E464" s="29" t="s">
        <v>3320</v>
      </c>
      <c r="F464" s="29" t="s">
        <v>3321</v>
      </c>
      <c r="G464" s="29" t="s">
        <v>3233</v>
      </c>
      <c r="H464" s="29" t="s">
        <v>3234</v>
      </c>
      <c r="I464" s="29" t="s">
        <v>3262</v>
      </c>
      <c r="J464" s="29" t="s">
        <v>3263</v>
      </c>
      <c r="K464" s="29" t="s">
        <v>3264</v>
      </c>
      <c r="L464" s="29" t="s">
        <v>3103</v>
      </c>
      <c r="M464" s="29" t="s">
        <v>3265</v>
      </c>
      <c r="N464" s="29" t="s">
        <v>3266</v>
      </c>
      <c r="O464" s="29" t="s">
        <v>3269</v>
      </c>
      <c r="P464" s="29" t="s">
        <v>3270</v>
      </c>
      <c r="Q464" s="29" t="s">
        <v>3209</v>
      </c>
      <c r="R464" s="29" t="s">
        <v>3210</v>
      </c>
      <c r="S464" s="29" t="s">
        <v>3098</v>
      </c>
      <c r="T464" s="29"/>
      <c r="U464" s="30">
        <v>39</v>
      </c>
      <c r="V464" s="30">
        <v>39</v>
      </c>
      <c r="W464" s="30">
        <v>39</v>
      </c>
      <c r="X464" s="30">
        <v>39</v>
      </c>
      <c r="Y464" s="30">
        <v>117</v>
      </c>
      <c r="Z464" s="30">
        <v>39</v>
      </c>
      <c r="AA464" s="30">
        <v>0</v>
      </c>
      <c r="AB464" s="30">
        <v>39</v>
      </c>
      <c r="AC464" s="30">
        <v>39</v>
      </c>
      <c r="AD464" s="30">
        <v>39</v>
      </c>
      <c r="AE464" s="30">
        <v>0</v>
      </c>
      <c r="AF464" s="30">
        <v>0</v>
      </c>
    </row>
    <row r="465" spans="1:32" x14ac:dyDescent="0.45">
      <c r="A465" s="29" t="s">
        <v>412</v>
      </c>
      <c r="B465" s="29" t="s">
        <v>413</v>
      </c>
      <c r="C465" s="29" t="s">
        <v>3299</v>
      </c>
      <c r="D465" s="29" t="s">
        <v>3300</v>
      </c>
      <c r="E465" s="29" t="s">
        <v>3320</v>
      </c>
      <c r="F465" s="29" t="s">
        <v>3321</v>
      </c>
      <c r="G465" s="29" t="s">
        <v>3233</v>
      </c>
      <c r="H465" s="29" t="s">
        <v>3234</v>
      </c>
      <c r="I465" s="29" t="s">
        <v>3262</v>
      </c>
      <c r="J465" s="29" t="s">
        <v>3263</v>
      </c>
      <c r="K465" s="29" t="s">
        <v>3264</v>
      </c>
      <c r="L465" s="29" t="s">
        <v>3103</v>
      </c>
      <c r="M465" s="29" t="s">
        <v>3265</v>
      </c>
      <c r="N465" s="29" t="s">
        <v>3266</v>
      </c>
      <c r="O465" s="29" t="s">
        <v>3372</v>
      </c>
      <c r="P465" s="29" t="s">
        <v>3373</v>
      </c>
      <c r="Q465" s="29" t="s">
        <v>3209</v>
      </c>
      <c r="R465" s="29" t="s">
        <v>3210</v>
      </c>
      <c r="S465" s="29" t="s">
        <v>3098</v>
      </c>
      <c r="T465" s="29"/>
      <c r="U465" s="30">
        <v>13009</v>
      </c>
      <c r="V465" s="30">
        <v>10363</v>
      </c>
      <c r="W465" s="30">
        <v>10718</v>
      </c>
      <c r="X465" s="30">
        <v>11922</v>
      </c>
      <c r="Y465" s="30">
        <v>22500</v>
      </c>
      <c r="Z465" s="30">
        <v>13388</v>
      </c>
      <c r="AA465" s="30">
        <v>13584</v>
      </c>
      <c r="AB465" s="30">
        <v>11716</v>
      </c>
      <c r="AC465" s="30">
        <v>15456</v>
      </c>
      <c r="AD465" s="30">
        <v>12547</v>
      </c>
      <c r="AE465" s="30">
        <v>14727</v>
      </c>
      <c r="AF465" s="30">
        <v>11840</v>
      </c>
    </row>
    <row r="466" spans="1:32" x14ac:dyDescent="0.45">
      <c r="A466" s="29" t="s">
        <v>412</v>
      </c>
      <c r="B466" s="29" t="s">
        <v>413</v>
      </c>
      <c r="C466" s="29" t="s">
        <v>3299</v>
      </c>
      <c r="D466" s="29" t="s">
        <v>3300</v>
      </c>
      <c r="E466" s="29" t="s">
        <v>3320</v>
      </c>
      <c r="F466" s="29" t="s">
        <v>3321</v>
      </c>
      <c r="G466" s="29" t="s">
        <v>3233</v>
      </c>
      <c r="H466" s="29" t="s">
        <v>3234</v>
      </c>
      <c r="I466" s="29" t="s">
        <v>3262</v>
      </c>
      <c r="J466" s="29" t="s">
        <v>3263</v>
      </c>
      <c r="K466" s="29" t="s">
        <v>3264</v>
      </c>
      <c r="L466" s="29" t="s">
        <v>3103</v>
      </c>
      <c r="M466" s="29" t="s">
        <v>3322</v>
      </c>
      <c r="N466" s="29" t="s">
        <v>3323</v>
      </c>
      <c r="O466" s="29" t="s">
        <v>3374</v>
      </c>
      <c r="P466" s="29" t="s">
        <v>3375</v>
      </c>
      <c r="Q466" s="29" t="s">
        <v>3209</v>
      </c>
      <c r="R466" s="29" t="s">
        <v>3210</v>
      </c>
      <c r="S466" s="29" t="s">
        <v>3098</v>
      </c>
      <c r="T466" s="29"/>
      <c r="U466" s="30">
        <v>2000</v>
      </c>
      <c r="V466" s="30">
        <v>2000</v>
      </c>
      <c r="W466" s="30">
        <v>2000</v>
      </c>
      <c r="X466" s="30">
        <v>2000</v>
      </c>
      <c r="Y466" s="30">
        <v>2000</v>
      </c>
      <c r="Z466" s="30">
        <v>2000</v>
      </c>
      <c r="AA466" s="30">
        <v>2000</v>
      </c>
      <c r="AB466" s="30">
        <v>2000</v>
      </c>
      <c r="AC466" s="30">
        <v>2000</v>
      </c>
      <c r="AD466" s="30">
        <v>2000</v>
      </c>
      <c r="AE466" s="30">
        <v>2000</v>
      </c>
      <c r="AF466" s="30">
        <v>2000</v>
      </c>
    </row>
    <row r="467" spans="1:32" x14ac:dyDescent="0.45">
      <c r="A467" s="29" t="s">
        <v>412</v>
      </c>
      <c r="B467" s="29" t="s">
        <v>413</v>
      </c>
      <c r="C467" s="29" t="s">
        <v>3299</v>
      </c>
      <c r="D467" s="29" t="s">
        <v>3300</v>
      </c>
      <c r="E467" s="29" t="s">
        <v>3320</v>
      </c>
      <c r="F467" s="29" t="s">
        <v>3321</v>
      </c>
      <c r="G467" s="29" t="s">
        <v>3233</v>
      </c>
      <c r="H467" s="29" t="s">
        <v>3234</v>
      </c>
      <c r="I467" s="29" t="s">
        <v>3275</v>
      </c>
      <c r="J467" s="29" t="s">
        <v>3276</v>
      </c>
      <c r="K467" s="29" t="s">
        <v>3277</v>
      </c>
      <c r="L467" s="29" t="s">
        <v>3100</v>
      </c>
      <c r="M467" s="29" t="s">
        <v>3312</v>
      </c>
      <c r="N467" s="29" t="s">
        <v>3313</v>
      </c>
      <c r="O467" s="29" t="s">
        <v>3314</v>
      </c>
      <c r="P467" s="29" t="s">
        <v>3315</v>
      </c>
      <c r="Q467" s="29" t="s">
        <v>3249</v>
      </c>
      <c r="R467" s="29" t="s">
        <v>3210</v>
      </c>
      <c r="S467" s="29" t="s">
        <v>3098</v>
      </c>
      <c r="T467" s="29"/>
      <c r="U467" s="30">
        <v>3090</v>
      </c>
      <c r="V467" s="30">
        <v>3090</v>
      </c>
      <c r="W467" s="30">
        <v>3090</v>
      </c>
      <c r="X467" s="30">
        <v>3090</v>
      </c>
      <c r="Y467" s="30">
        <v>3090</v>
      </c>
      <c r="Z467" s="30">
        <v>3090</v>
      </c>
      <c r="AA467" s="30">
        <v>3090</v>
      </c>
      <c r="AB467" s="30">
        <v>3090</v>
      </c>
      <c r="AC467" s="30">
        <v>3030</v>
      </c>
      <c r="AD467" s="30">
        <v>0</v>
      </c>
      <c r="AE467" s="30">
        <v>0</v>
      </c>
      <c r="AF467" s="30">
        <v>0</v>
      </c>
    </row>
    <row r="468" spans="1:32" x14ac:dyDescent="0.45">
      <c r="A468" s="29" t="s">
        <v>412</v>
      </c>
      <c r="B468" s="29" t="s">
        <v>413</v>
      </c>
      <c r="C468" s="29" t="s">
        <v>3299</v>
      </c>
      <c r="D468" s="29" t="s">
        <v>3300</v>
      </c>
      <c r="E468" s="29" t="s">
        <v>3320</v>
      </c>
      <c r="F468" s="29" t="s">
        <v>3321</v>
      </c>
      <c r="G468" s="29" t="s">
        <v>3233</v>
      </c>
      <c r="H468" s="29" t="s">
        <v>3234</v>
      </c>
      <c r="I468" s="29" t="s">
        <v>3275</v>
      </c>
      <c r="J468" s="29" t="s">
        <v>3276</v>
      </c>
      <c r="K468" s="29" t="s">
        <v>3277</v>
      </c>
      <c r="L468" s="29" t="s">
        <v>3100</v>
      </c>
      <c r="M468" s="29" t="s">
        <v>3312</v>
      </c>
      <c r="N468" s="29" t="s">
        <v>3313</v>
      </c>
      <c r="O468" s="29" t="s">
        <v>3314</v>
      </c>
      <c r="P468" s="29" t="s">
        <v>3315</v>
      </c>
      <c r="Q468" s="29" t="s">
        <v>3209</v>
      </c>
      <c r="R468" s="29" t="s">
        <v>3210</v>
      </c>
      <c r="S468" s="29" t="s">
        <v>3098</v>
      </c>
      <c r="T468" s="29"/>
      <c r="U468" s="30">
        <v>125000</v>
      </c>
      <c r="V468" s="30">
        <v>125000</v>
      </c>
      <c r="W468" s="30">
        <v>125000</v>
      </c>
      <c r="X468" s="30">
        <v>125000</v>
      </c>
      <c r="Y468" s="30">
        <v>125000</v>
      </c>
      <c r="Z468" s="30">
        <v>125000</v>
      </c>
      <c r="AA468" s="30">
        <v>125000</v>
      </c>
      <c r="AB468" s="30">
        <v>125000</v>
      </c>
      <c r="AC468" s="30">
        <v>125000</v>
      </c>
      <c r="AD468" s="30">
        <v>125000</v>
      </c>
      <c r="AE468" s="30">
        <v>125000</v>
      </c>
      <c r="AF468" s="30">
        <v>125000</v>
      </c>
    </row>
    <row r="469" spans="1:32" x14ac:dyDescent="0.45">
      <c r="A469" s="29" t="s">
        <v>763</v>
      </c>
      <c r="B469" s="29" t="s">
        <v>764</v>
      </c>
      <c r="C469" s="29" t="s">
        <v>3299</v>
      </c>
      <c r="D469" s="29" t="s">
        <v>3300</v>
      </c>
      <c r="E469" s="29" t="s">
        <v>3301</v>
      </c>
      <c r="F469" s="29" t="s">
        <v>3302</v>
      </c>
      <c r="G469" s="29" t="s">
        <v>3233</v>
      </c>
      <c r="H469" s="29" t="s">
        <v>3234</v>
      </c>
      <c r="I469" s="29" t="s">
        <v>3262</v>
      </c>
      <c r="J469" s="29" t="s">
        <v>3263</v>
      </c>
      <c r="K469" s="29" t="s">
        <v>3264</v>
      </c>
      <c r="L469" s="29" t="s">
        <v>3103</v>
      </c>
      <c r="M469" s="29" t="s">
        <v>3265</v>
      </c>
      <c r="N469" s="29" t="s">
        <v>3266</v>
      </c>
      <c r="O469" s="29" t="s">
        <v>3267</v>
      </c>
      <c r="P469" s="29" t="s">
        <v>3268</v>
      </c>
      <c r="Q469" s="29" t="s">
        <v>3209</v>
      </c>
      <c r="R469" s="29" t="s">
        <v>3210</v>
      </c>
      <c r="S469" s="29" t="s">
        <v>3098</v>
      </c>
      <c r="T469" s="29"/>
      <c r="U469" s="30">
        <v>6000</v>
      </c>
      <c r="V469" s="30">
        <v>6000</v>
      </c>
      <c r="W469" s="30">
        <v>6000</v>
      </c>
      <c r="X469" s="30">
        <v>6000</v>
      </c>
      <c r="Y469" s="30">
        <v>6000</v>
      </c>
      <c r="Z469" s="30">
        <v>6000</v>
      </c>
      <c r="AA469" s="30">
        <v>6000</v>
      </c>
      <c r="AB469" s="30">
        <v>6000</v>
      </c>
      <c r="AC469" s="30">
        <v>6000</v>
      </c>
      <c r="AD469" s="30">
        <v>6000</v>
      </c>
      <c r="AE469" s="30">
        <v>6000</v>
      </c>
      <c r="AF469" s="30">
        <v>6000</v>
      </c>
    </row>
    <row r="470" spans="1:32" x14ac:dyDescent="0.45">
      <c r="A470" s="29" t="s">
        <v>763</v>
      </c>
      <c r="B470" s="29" t="s">
        <v>764</v>
      </c>
      <c r="C470" s="29" t="s">
        <v>3299</v>
      </c>
      <c r="D470" s="29" t="s">
        <v>3300</v>
      </c>
      <c r="E470" s="29" t="s">
        <v>3301</v>
      </c>
      <c r="F470" s="29" t="s">
        <v>3302</v>
      </c>
      <c r="G470" s="29" t="s">
        <v>3233</v>
      </c>
      <c r="H470" s="29" t="s">
        <v>3234</v>
      </c>
      <c r="I470" s="29" t="s">
        <v>3262</v>
      </c>
      <c r="J470" s="29" t="s">
        <v>3263</v>
      </c>
      <c r="K470" s="29" t="s">
        <v>3264</v>
      </c>
      <c r="L470" s="29" t="s">
        <v>3103</v>
      </c>
      <c r="M470" s="29" t="s">
        <v>3265</v>
      </c>
      <c r="N470" s="29" t="s">
        <v>3266</v>
      </c>
      <c r="O470" s="29" t="s">
        <v>3269</v>
      </c>
      <c r="P470" s="29" t="s">
        <v>3270</v>
      </c>
      <c r="Q470" s="29" t="s">
        <v>3209</v>
      </c>
      <c r="R470" s="29" t="s">
        <v>3210</v>
      </c>
      <c r="S470" s="29" t="s">
        <v>3098</v>
      </c>
      <c r="T470" s="29"/>
      <c r="U470" s="30">
        <v>0</v>
      </c>
      <c r="V470" s="30">
        <v>0</v>
      </c>
      <c r="W470" s="30">
        <v>39</v>
      </c>
      <c r="X470" s="30">
        <v>0</v>
      </c>
      <c r="Y470" s="30">
        <v>0</v>
      </c>
      <c r="Z470" s="30">
        <v>0</v>
      </c>
      <c r="AA470" s="30">
        <v>0</v>
      </c>
      <c r="AB470" s="30">
        <v>0</v>
      </c>
      <c r="AC470" s="30">
        <v>0</v>
      </c>
      <c r="AD470" s="30">
        <v>0</v>
      </c>
      <c r="AE470" s="30">
        <v>39</v>
      </c>
      <c r="AF470" s="30">
        <v>0</v>
      </c>
    </row>
    <row r="471" spans="1:32" x14ac:dyDescent="0.45">
      <c r="A471" s="29" t="s">
        <v>763</v>
      </c>
      <c r="B471" s="29" t="s">
        <v>764</v>
      </c>
      <c r="C471" s="29" t="s">
        <v>3299</v>
      </c>
      <c r="D471" s="29" t="s">
        <v>3300</v>
      </c>
      <c r="E471" s="29" t="s">
        <v>3301</v>
      </c>
      <c r="F471" s="29" t="s">
        <v>3302</v>
      </c>
      <c r="G471" s="29" t="s">
        <v>3233</v>
      </c>
      <c r="H471" s="29" t="s">
        <v>3234</v>
      </c>
      <c r="I471" s="29" t="s">
        <v>3262</v>
      </c>
      <c r="J471" s="29" t="s">
        <v>3263</v>
      </c>
      <c r="K471" s="29" t="s">
        <v>3264</v>
      </c>
      <c r="L471" s="29" t="s">
        <v>3103</v>
      </c>
      <c r="M471" s="29" t="s">
        <v>3265</v>
      </c>
      <c r="N471" s="29" t="s">
        <v>3266</v>
      </c>
      <c r="O471" s="29" t="s">
        <v>3271</v>
      </c>
      <c r="P471" s="29" t="s">
        <v>3272</v>
      </c>
      <c r="Q471" s="29" t="s">
        <v>3209</v>
      </c>
      <c r="R471" s="29" t="s">
        <v>3210</v>
      </c>
      <c r="S471" s="29" t="s">
        <v>3098</v>
      </c>
      <c r="T471" s="29"/>
      <c r="U471" s="30">
        <v>2856</v>
      </c>
      <c r="V471" s="30">
        <v>2131</v>
      </c>
      <c r="W471" s="30">
        <v>2494</v>
      </c>
      <c r="X471" s="30">
        <v>4900</v>
      </c>
      <c r="Y471" s="30">
        <v>3944</v>
      </c>
      <c r="Z471" s="30">
        <v>4103</v>
      </c>
      <c r="AA471" s="30">
        <v>2581</v>
      </c>
      <c r="AB471" s="30">
        <v>4175</v>
      </c>
      <c r="AC471" s="30">
        <v>2363</v>
      </c>
      <c r="AD471" s="30">
        <v>1841</v>
      </c>
      <c r="AE471" s="30">
        <v>2334</v>
      </c>
      <c r="AF471" s="30">
        <v>3001</v>
      </c>
    </row>
    <row r="472" spans="1:32" x14ac:dyDescent="0.45">
      <c r="A472" s="29" t="s">
        <v>763</v>
      </c>
      <c r="B472" s="29" t="s">
        <v>764</v>
      </c>
      <c r="C472" s="29" t="s">
        <v>3299</v>
      </c>
      <c r="D472" s="29" t="s">
        <v>3300</v>
      </c>
      <c r="E472" s="29" t="s">
        <v>3301</v>
      </c>
      <c r="F472" s="29" t="s">
        <v>3302</v>
      </c>
      <c r="G472" s="29" t="s">
        <v>3233</v>
      </c>
      <c r="H472" s="29" t="s">
        <v>3234</v>
      </c>
      <c r="I472" s="29" t="s">
        <v>3262</v>
      </c>
      <c r="J472" s="29" t="s">
        <v>3263</v>
      </c>
      <c r="K472" s="29" t="s">
        <v>3264</v>
      </c>
      <c r="L472" s="29" t="s">
        <v>3103</v>
      </c>
      <c r="M472" s="29" t="s">
        <v>3322</v>
      </c>
      <c r="N472" s="29" t="s">
        <v>3323</v>
      </c>
      <c r="O472" s="29" t="s">
        <v>3374</v>
      </c>
      <c r="P472" s="29" t="s">
        <v>3375</v>
      </c>
      <c r="Q472" s="29" t="s">
        <v>3209</v>
      </c>
      <c r="R472" s="29" t="s">
        <v>3210</v>
      </c>
      <c r="S472" s="29" t="s">
        <v>3098</v>
      </c>
      <c r="T472" s="29"/>
      <c r="U472" s="30">
        <v>1000</v>
      </c>
      <c r="V472" s="30">
        <v>1000</v>
      </c>
      <c r="W472" s="30">
        <v>1000</v>
      </c>
      <c r="X472" s="30">
        <v>1000</v>
      </c>
      <c r="Y472" s="30">
        <v>1000</v>
      </c>
      <c r="Z472" s="30">
        <v>1000</v>
      </c>
      <c r="AA472" s="30">
        <v>1000</v>
      </c>
      <c r="AB472" s="30">
        <v>1000</v>
      </c>
      <c r="AC472" s="30">
        <v>1000</v>
      </c>
      <c r="AD472" s="30">
        <v>1000</v>
      </c>
      <c r="AE472" s="30">
        <v>1000</v>
      </c>
      <c r="AF472" s="30">
        <v>1000</v>
      </c>
    </row>
    <row r="473" spans="1:32" x14ac:dyDescent="0.45">
      <c r="A473" s="29" t="s">
        <v>763</v>
      </c>
      <c r="B473" s="29" t="s">
        <v>764</v>
      </c>
      <c r="C473" s="29" t="s">
        <v>3299</v>
      </c>
      <c r="D473" s="29" t="s">
        <v>3300</v>
      </c>
      <c r="E473" s="29" t="s">
        <v>3301</v>
      </c>
      <c r="F473" s="29" t="s">
        <v>3302</v>
      </c>
      <c r="G473" s="29" t="s">
        <v>3233</v>
      </c>
      <c r="H473" s="29" t="s">
        <v>3234</v>
      </c>
      <c r="I473" s="29" t="s">
        <v>3275</v>
      </c>
      <c r="J473" s="29" t="s">
        <v>3276</v>
      </c>
      <c r="K473" s="29" t="s">
        <v>3282</v>
      </c>
      <c r="L473" s="29" t="s">
        <v>3112</v>
      </c>
      <c r="M473" s="29" t="s">
        <v>3283</v>
      </c>
      <c r="N473" s="29" t="s">
        <v>3284</v>
      </c>
      <c r="O473" s="29" t="s">
        <v>3376</v>
      </c>
      <c r="P473" s="29" t="s">
        <v>3377</v>
      </c>
      <c r="Q473" s="29" t="s">
        <v>3209</v>
      </c>
      <c r="R473" s="29" t="s">
        <v>3210</v>
      </c>
      <c r="S473" s="29" t="s">
        <v>3098</v>
      </c>
      <c r="T473" s="29"/>
      <c r="U473" s="30">
        <v>21000</v>
      </c>
      <c r="V473" s="30">
        <v>21000</v>
      </c>
      <c r="W473" s="30">
        <v>21000</v>
      </c>
      <c r="X473" s="30">
        <v>21000</v>
      </c>
      <c r="Y473" s="30">
        <v>21000</v>
      </c>
      <c r="Z473" s="30">
        <v>21000</v>
      </c>
      <c r="AA473" s="30">
        <v>21000</v>
      </c>
      <c r="AB473" s="30">
        <v>21000</v>
      </c>
      <c r="AC473" s="30">
        <v>21000</v>
      </c>
      <c r="AD473" s="30">
        <v>21000</v>
      </c>
      <c r="AE473" s="30">
        <v>21000</v>
      </c>
      <c r="AF473" s="30">
        <v>21000</v>
      </c>
    </row>
    <row r="474" spans="1:32" x14ac:dyDescent="0.45">
      <c r="A474" s="29" t="s">
        <v>763</v>
      </c>
      <c r="B474" s="29" t="s">
        <v>764</v>
      </c>
      <c r="C474" s="29" t="s">
        <v>3299</v>
      </c>
      <c r="D474" s="29" t="s">
        <v>3300</v>
      </c>
      <c r="E474" s="29" t="s">
        <v>3301</v>
      </c>
      <c r="F474" s="29" t="s">
        <v>3302</v>
      </c>
      <c r="G474" s="29" t="s">
        <v>3233</v>
      </c>
      <c r="H474" s="29" t="s">
        <v>3234</v>
      </c>
      <c r="I474" s="29" t="s">
        <v>3275</v>
      </c>
      <c r="J474" s="29" t="s">
        <v>3276</v>
      </c>
      <c r="K474" s="29" t="s">
        <v>3287</v>
      </c>
      <c r="L474" s="29" t="s">
        <v>3101</v>
      </c>
      <c r="M474" s="29" t="s">
        <v>3288</v>
      </c>
      <c r="N474" s="29" t="s">
        <v>3289</v>
      </c>
      <c r="O474" s="29" t="s">
        <v>3290</v>
      </c>
      <c r="P474" s="29" t="s">
        <v>3291</v>
      </c>
      <c r="Q474" s="29" t="s">
        <v>3209</v>
      </c>
      <c r="R474" s="29" t="s">
        <v>3210</v>
      </c>
      <c r="S474" s="29" t="s">
        <v>3098</v>
      </c>
      <c r="T474" s="29"/>
      <c r="U474" s="30">
        <v>0</v>
      </c>
      <c r="V474" s="30">
        <v>0</v>
      </c>
      <c r="W474" s="30">
        <v>0</v>
      </c>
      <c r="X474" s="30">
        <v>0</v>
      </c>
      <c r="Y474" s="30">
        <v>0</v>
      </c>
      <c r="Z474" s="30">
        <v>0</v>
      </c>
      <c r="AA474" s="30">
        <v>0</v>
      </c>
      <c r="AB474" s="30">
        <v>0</v>
      </c>
      <c r="AC474" s="30">
        <v>0</v>
      </c>
      <c r="AD474" s="30">
        <v>0</v>
      </c>
      <c r="AE474" s="30">
        <v>0</v>
      </c>
      <c r="AF474" s="30">
        <v>0</v>
      </c>
    </row>
    <row r="475" spans="1:32" x14ac:dyDescent="0.45">
      <c r="A475" s="29" t="s">
        <v>763</v>
      </c>
      <c r="B475" s="29" t="s">
        <v>764</v>
      </c>
      <c r="C475" s="29" t="s">
        <v>3592</v>
      </c>
      <c r="D475" s="29" t="s">
        <v>3593</v>
      </c>
      <c r="E475" s="29" t="s">
        <v>3594</v>
      </c>
      <c r="F475" s="29" t="s">
        <v>3595</v>
      </c>
      <c r="G475" s="29" t="s">
        <v>3233</v>
      </c>
      <c r="H475" s="29" t="s">
        <v>3234</v>
      </c>
      <c r="I475" s="29" t="s">
        <v>3235</v>
      </c>
      <c r="J475" s="29" t="s">
        <v>3236</v>
      </c>
      <c r="K475" s="29" t="s">
        <v>3237</v>
      </c>
      <c r="L475" s="29" t="s">
        <v>3107</v>
      </c>
      <c r="M475" s="29" t="s">
        <v>3596</v>
      </c>
      <c r="N475" s="29" t="s">
        <v>3597</v>
      </c>
      <c r="O475" s="29" t="s">
        <v>3598</v>
      </c>
      <c r="P475" s="29" t="s">
        <v>3599</v>
      </c>
      <c r="Q475" s="29" t="s">
        <v>3209</v>
      </c>
      <c r="R475" s="29" t="s">
        <v>3210</v>
      </c>
      <c r="S475" s="29" t="s">
        <v>3098</v>
      </c>
      <c r="T475" s="29"/>
      <c r="U475" s="30">
        <v>13188</v>
      </c>
      <c r="V475" s="30">
        <v>13000</v>
      </c>
      <c r="W475" s="30">
        <v>13000</v>
      </c>
      <c r="X475" s="30">
        <v>13014</v>
      </c>
      <c r="Y475" s="30">
        <v>13000</v>
      </c>
      <c r="Z475" s="30">
        <v>13000</v>
      </c>
      <c r="AA475" s="30">
        <v>13029</v>
      </c>
      <c r="AB475" s="30">
        <v>13000</v>
      </c>
      <c r="AC475" s="30">
        <v>13000</v>
      </c>
      <c r="AD475" s="30">
        <v>13000</v>
      </c>
      <c r="AE475" s="30">
        <v>13087</v>
      </c>
      <c r="AF475" s="30">
        <v>13000</v>
      </c>
    </row>
    <row r="476" spans="1:32" x14ac:dyDescent="0.45">
      <c r="A476" s="29" t="s">
        <v>1243</v>
      </c>
      <c r="B476" s="29" t="s">
        <v>3032</v>
      </c>
      <c r="C476" s="29" t="s">
        <v>3299</v>
      </c>
      <c r="D476" s="29" t="s">
        <v>3300</v>
      </c>
      <c r="E476" s="29" t="s">
        <v>3301</v>
      </c>
      <c r="F476" s="29" t="s">
        <v>3302</v>
      </c>
      <c r="G476" s="29" t="s">
        <v>3233</v>
      </c>
      <c r="H476" s="29" t="s">
        <v>3234</v>
      </c>
      <c r="I476" s="29" t="s">
        <v>3275</v>
      </c>
      <c r="J476" s="29" t="s">
        <v>3276</v>
      </c>
      <c r="K476" s="29" t="s">
        <v>3282</v>
      </c>
      <c r="L476" s="29" t="s">
        <v>3112</v>
      </c>
      <c r="M476" s="29" t="s">
        <v>3283</v>
      </c>
      <c r="N476" s="29" t="s">
        <v>3284</v>
      </c>
      <c r="O476" s="29" t="s">
        <v>3448</v>
      </c>
      <c r="P476" s="29" t="s">
        <v>3449</v>
      </c>
      <c r="Q476" s="29" t="s">
        <v>3209</v>
      </c>
      <c r="R476" s="29" t="s">
        <v>3210</v>
      </c>
      <c r="S476" s="29" t="s">
        <v>3098</v>
      </c>
      <c r="T476" s="29"/>
      <c r="U476" s="30">
        <v>20000</v>
      </c>
      <c r="V476" s="30">
        <v>20000</v>
      </c>
      <c r="W476" s="30">
        <v>20000</v>
      </c>
      <c r="X476" s="30">
        <v>20000</v>
      </c>
      <c r="Y476" s="30">
        <v>20000</v>
      </c>
      <c r="Z476" s="30">
        <v>20000</v>
      </c>
      <c r="AA476" s="30">
        <v>20000</v>
      </c>
      <c r="AB476" s="30">
        <v>20000</v>
      </c>
      <c r="AC476" s="30">
        <v>20000</v>
      </c>
      <c r="AD476" s="30">
        <v>20000</v>
      </c>
      <c r="AE476" s="30">
        <v>20000</v>
      </c>
      <c r="AF476" s="30">
        <v>20000</v>
      </c>
    </row>
    <row r="477" spans="1:32" x14ac:dyDescent="0.45">
      <c r="A477" s="29" t="s">
        <v>1243</v>
      </c>
      <c r="B477" s="29" t="s">
        <v>3032</v>
      </c>
      <c r="C477" s="29" t="s">
        <v>3299</v>
      </c>
      <c r="D477" s="29" t="s">
        <v>3300</v>
      </c>
      <c r="E477" s="29" t="s">
        <v>3320</v>
      </c>
      <c r="F477" s="29" t="s">
        <v>3321</v>
      </c>
      <c r="G477" s="29" t="s">
        <v>3200</v>
      </c>
      <c r="H477" s="29" t="s">
        <v>3201</v>
      </c>
      <c r="I477" s="29" t="s">
        <v>3202</v>
      </c>
      <c r="J477" s="29" t="s">
        <v>3203</v>
      </c>
      <c r="K477" s="29" t="s">
        <v>3204</v>
      </c>
      <c r="L477" s="29" t="s">
        <v>3109</v>
      </c>
      <c r="M477" s="29" t="s">
        <v>3205</v>
      </c>
      <c r="N477" s="29" t="s">
        <v>3206</v>
      </c>
      <c r="O477" s="29" t="s">
        <v>3214</v>
      </c>
      <c r="P477" s="29" t="s">
        <v>3215</v>
      </c>
      <c r="Q477" s="29" t="s">
        <v>3209</v>
      </c>
      <c r="R477" s="29" t="s">
        <v>3210</v>
      </c>
      <c r="S477" s="29" t="s">
        <v>3098</v>
      </c>
      <c r="T477" s="29"/>
      <c r="U477" s="30">
        <v>100</v>
      </c>
      <c r="V477" s="30">
        <v>200</v>
      </c>
      <c r="W477" s="30">
        <v>100</v>
      </c>
      <c r="X477" s="30">
        <v>0</v>
      </c>
      <c r="Y477" s="30">
        <v>50</v>
      </c>
      <c r="Z477" s="30">
        <v>300</v>
      </c>
      <c r="AA477" s="30">
        <v>200</v>
      </c>
      <c r="AB477" s="30">
        <v>100</v>
      </c>
      <c r="AC477" s="30">
        <v>150</v>
      </c>
      <c r="AD477" s="30">
        <v>0</v>
      </c>
      <c r="AE477" s="30">
        <v>0</v>
      </c>
      <c r="AF477" s="30">
        <v>0</v>
      </c>
    </row>
    <row r="478" spans="1:32" x14ac:dyDescent="0.45">
      <c r="A478" s="29" t="s">
        <v>1243</v>
      </c>
      <c r="B478" s="29" t="s">
        <v>3032</v>
      </c>
      <c r="C478" s="29" t="s">
        <v>3299</v>
      </c>
      <c r="D478" s="29" t="s">
        <v>3300</v>
      </c>
      <c r="E478" s="29" t="s">
        <v>3320</v>
      </c>
      <c r="F478" s="29" t="s">
        <v>3321</v>
      </c>
      <c r="G478" s="29" t="s">
        <v>3200</v>
      </c>
      <c r="H478" s="29" t="s">
        <v>3201</v>
      </c>
      <c r="I478" s="29" t="s">
        <v>3202</v>
      </c>
      <c r="J478" s="29" t="s">
        <v>3203</v>
      </c>
      <c r="K478" s="29" t="s">
        <v>3221</v>
      </c>
      <c r="L478" s="29" t="s">
        <v>3113</v>
      </c>
      <c r="M478" s="29" t="s">
        <v>3222</v>
      </c>
      <c r="N478" s="29" t="s">
        <v>3223</v>
      </c>
      <c r="O478" s="29" t="s">
        <v>3224</v>
      </c>
      <c r="P478" s="29" t="s">
        <v>3225</v>
      </c>
      <c r="Q478" s="29" t="s">
        <v>3209</v>
      </c>
      <c r="R478" s="29" t="s">
        <v>3210</v>
      </c>
      <c r="S478" s="29" t="s">
        <v>3098</v>
      </c>
      <c r="T478" s="29"/>
      <c r="U478" s="30">
        <v>68834</v>
      </c>
      <c r="V478" s="30">
        <v>75926</v>
      </c>
      <c r="W478" s="30">
        <v>76990</v>
      </c>
      <c r="X478" s="30">
        <v>77863</v>
      </c>
      <c r="Y478" s="30">
        <v>70305</v>
      </c>
      <c r="Z478" s="30">
        <v>84227</v>
      </c>
      <c r="AA478" s="30">
        <v>97729</v>
      </c>
      <c r="AB478" s="30">
        <v>81837</v>
      </c>
      <c r="AC478" s="30">
        <v>81952</v>
      </c>
      <c r="AD478" s="30">
        <v>81243</v>
      </c>
      <c r="AE478" s="30">
        <v>76433</v>
      </c>
      <c r="AF478" s="30">
        <v>94849</v>
      </c>
    </row>
    <row r="479" spans="1:32" x14ac:dyDescent="0.45">
      <c r="A479" s="29" t="s">
        <v>1243</v>
      </c>
      <c r="B479" s="29" t="s">
        <v>3032</v>
      </c>
      <c r="C479" s="29" t="s">
        <v>3299</v>
      </c>
      <c r="D479" s="29" t="s">
        <v>3300</v>
      </c>
      <c r="E479" s="29" t="s">
        <v>3320</v>
      </c>
      <c r="F479" s="29" t="s">
        <v>3321</v>
      </c>
      <c r="G479" s="29" t="s">
        <v>3233</v>
      </c>
      <c r="H479" s="29" t="s">
        <v>3234</v>
      </c>
      <c r="I479" s="29" t="s">
        <v>3242</v>
      </c>
      <c r="J479" s="29" t="s">
        <v>3243</v>
      </c>
      <c r="K479" s="29" t="s">
        <v>3244</v>
      </c>
      <c r="L479" s="29" t="s">
        <v>3104</v>
      </c>
      <c r="M479" s="29" t="s">
        <v>3245</v>
      </c>
      <c r="N479" s="29" t="s">
        <v>3246</v>
      </c>
      <c r="O479" s="29" t="s">
        <v>3440</v>
      </c>
      <c r="P479" s="29" t="s">
        <v>3441</v>
      </c>
      <c r="Q479" s="29" t="s">
        <v>3209</v>
      </c>
      <c r="R479" s="29" t="s">
        <v>3210</v>
      </c>
      <c r="S479" s="29" t="s">
        <v>3098</v>
      </c>
      <c r="T479" s="29"/>
      <c r="U479" s="30">
        <v>24000</v>
      </c>
      <c r="V479" s="30">
        <v>24000</v>
      </c>
      <c r="W479" s="30">
        <v>24000</v>
      </c>
      <c r="X479" s="30">
        <v>24000</v>
      </c>
      <c r="Y479" s="30">
        <v>24000</v>
      </c>
      <c r="Z479" s="30">
        <v>24000</v>
      </c>
      <c r="AA479" s="30">
        <v>24000</v>
      </c>
      <c r="AB479" s="30">
        <v>24000</v>
      </c>
      <c r="AC479" s="30">
        <v>24000</v>
      </c>
      <c r="AD479" s="30">
        <v>24000</v>
      </c>
      <c r="AE479" s="30">
        <v>24000</v>
      </c>
      <c r="AF479" s="30">
        <v>24000</v>
      </c>
    </row>
    <row r="480" spans="1:32" x14ac:dyDescent="0.45">
      <c r="A480" s="29" t="s">
        <v>1243</v>
      </c>
      <c r="B480" s="29" t="s">
        <v>3032</v>
      </c>
      <c r="C480" s="29" t="s">
        <v>3299</v>
      </c>
      <c r="D480" s="29" t="s">
        <v>3300</v>
      </c>
      <c r="E480" s="29" t="s">
        <v>3320</v>
      </c>
      <c r="F480" s="29" t="s">
        <v>3321</v>
      </c>
      <c r="G480" s="29" t="s">
        <v>3233</v>
      </c>
      <c r="H480" s="29" t="s">
        <v>3234</v>
      </c>
      <c r="I480" s="29" t="s">
        <v>3242</v>
      </c>
      <c r="J480" s="29" t="s">
        <v>3243</v>
      </c>
      <c r="K480" s="29" t="s">
        <v>3244</v>
      </c>
      <c r="L480" s="29" t="s">
        <v>3104</v>
      </c>
      <c r="M480" s="29" t="s">
        <v>3245</v>
      </c>
      <c r="N480" s="29" t="s">
        <v>3246</v>
      </c>
      <c r="O480" s="29" t="s">
        <v>3250</v>
      </c>
      <c r="P480" s="29" t="s">
        <v>3251</v>
      </c>
      <c r="Q480" s="29" t="s">
        <v>3209</v>
      </c>
      <c r="R480" s="29" t="s">
        <v>3210</v>
      </c>
      <c r="S480" s="29" t="s">
        <v>3098</v>
      </c>
      <c r="T480" s="29"/>
      <c r="U480" s="30">
        <v>6000</v>
      </c>
      <c r="V480" s="30">
        <v>6000</v>
      </c>
      <c r="W480" s="30">
        <v>6000</v>
      </c>
      <c r="X480" s="30">
        <v>6000</v>
      </c>
      <c r="Y480" s="30">
        <v>6000</v>
      </c>
      <c r="Z480" s="30">
        <v>6000</v>
      </c>
      <c r="AA480" s="30">
        <v>6000</v>
      </c>
      <c r="AB480" s="30">
        <v>6000</v>
      </c>
      <c r="AC480" s="30">
        <v>6000</v>
      </c>
      <c r="AD480" s="30">
        <v>6000</v>
      </c>
      <c r="AE480" s="30">
        <v>6000</v>
      </c>
      <c r="AF480" s="30">
        <v>6000</v>
      </c>
    </row>
    <row r="481" spans="1:32" x14ac:dyDescent="0.45">
      <c r="A481" s="29" t="s">
        <v>1243</v>
      </c>
      <c r="B481" s="29" t="s">
        <v>3032</v>
      </c>
      <c r="C481" s="29" t="s">
        <v>3299</v>
      </c>
      <c r="D481" s="29" t="s">
        <v>3300</v>
      </c>
      <c r="E481" s="29" t="s">
        <v>3320</v>
      </c>
      <c r="F481" s="29" t="s">
        <v>3321</v>
      </c>
      <c r="G481" s="29" t="s">
        <v>3233</v>
      </c>
      <c r="H481" s="29" t="s">
        <v>3234</v>
      </c>
      <c r="I481" s="29" t="s">
        <v>3262</v>
      </c>
      <c r="J481" s="29" t="s">
        <v>3263</v>
      </c>
      <c r="K481" s="29" t="s">
        <v>3264</v>
      </c>
      <c r="L481" s="29" t="s">
        <v>3103</v>
      </c>
      <c r="M481" s="29" t="s">
        <v>3265</v>
      </c>
      <c r="N481" s="29" t="s">
        <v>3266</v>
      </c>
      <c r="O481" s="29" t="s">
        <v>3267</v>
      </c>
      <c r="P481" s="29" t="s">
        <v>3268</v>
      </c>
      <c r="Q481" s="29" t="s">
        <v>3209</v>
      </c>
      <c r="R481" s="29" t="s">
        <v>3210</v>
      </c>
      <c r="S481" s="29" t="s">
        <v>3098</v>
      </c>
      <c r="T481" s="29"/>
      <c r="U481" s="30">
        <v>7600</v>
      </c>
      <c r="V481" s="30">
        <v>7600</v>
      </c>
      <c r="W481" s="30">
        <v>7600</v>
      </c>
      <c r="X481" s="30">
        <v>7600</v>
      </c>
      <c r="Y481" s="30">
        <v>7600</v>
      </c>
      <c r="Z481" s="30">
        <v>7600</v>
      </c>
      <c r="AA481" s="30">
        <v>7600</v>
      </c>
      <c r="AB481" s="30">
        <v>7600</v>
      </c>
      <c r="AC481" s="30">
        <v>7600</v>
      </c>
      <c r="AD481" s="30">
        <v>7600</v>
      </c>
      <c r="AE481" s="30">
        <v>7600</v>
      </c>
      <c r="AF481" s="30">
        <v>7600</v>
      </c>
    </row>
    <row r="482" spans="1:32" x14ac:dyDescent="0.45">
      <c r="A482" s="29" t="s">
        <v>1243</v>
      </c>
      <c r="B482" s="29" t="s">
        <v>3032</v>
      </c>
      <c r="C482" s="29" t="s">
        <v>3299</v>
      </c>
      <c r="D482" s="29" t="s">
        <v>3300</v>
      </c>
      <c r="E482" s="29" t="s">
        <v>3320</v>
      </c>
      <c r="F482" s="29" t="s">
        <v>3321</v>
      </c>
      <c r="G482" s="29" t="s">
        <v>3233</v>
      </c>
      <c r="H482" s="29" t="s">
        <v>3234</v>
      </c>
      <c r="I482" s="29" t="s">
        <v>3262</v>
      </c>
      <c r="J482" s="29" t="s">
        <v>3263</v>
      </c>
      <c r="K482" s="29" t="s">
        <v>3264</v>
      </c>
      <c r="L482" s="29" t="s">
        <v>3103</v>
      </c>
      <c r="M482" s="29" t="s">
        <v>3265</v>
      </c>
      <c r="N482" s="29" t="s">
        <v>3266</v>
      </c>
      <c r="O482" s="29" t="s">
        <v>3269</v>
      </c>
      <c r="P482" s="29" t="s">
        <v>3270</v>
      </c>
      <c r="Q482" s="29" t="s">
        <v>3209</v>
      </c>
      <c r="R482" s="29" t="s">
        <v>3210</v>
      </c>
      <c r="S482" s="29" t="s">
        <v>3098</v>
      </c>
      <c r="T482" s="29"/>
      <c r="U482" s="30">
        <v>313</v>
      </c>
      <c r="V482" s="30">
        <v>195</v>
      </c>
      <c r="W482" s="30">
        <v>283</v>
      </c>
      <c r="X482" s="30">
        <v>127</v>
      </c>
      <c r="Y482" s="30">
        <v>78</v>
      </c>
      <c r="Z482" s="30">
        <v>39</v>
      </c>
      <c r="AA482" s="30">
        <v>195</v>
      </c>
      <c r="AB482" s="30">
        <v>39</v>
      </c>
      <c r="AC482" s="30">
        <v>234</v>
      </c>
      <c r="AD482" s="30">
        <v>78</v>
      </c>
      <c r="AE482" s="30">
        <v>0</v>
      </c>
      <c r="AF482" s="30">
        <v>78</v>
      </c>
    </row>
    <row r="483" spans="1:32" x14ac:dyDescent="0.45">
      <c r="A483" s="29" t="s">
        <v>1243</v>
      </c>
      <c r="B483" s="29" t="s">
        <v>3032</v>
      </c>
      <c r="C483" s="29" t="s">
        <v>3299</v>
      </c>
      <c r="D483" s="29" t="s">
        <v>3300</v>
      </c>
      <c r="E483" s="29" t="s">
        <v>3320</v>
      </c>
      <c r="F483" s="29" t="s">
        <v>3321</v>
      </c>
      <c r="G483" s="29" t="s">
        <v>3233</v>
      </c>
      <c r="H483" s="29" t="s">
        <v>3234</v>
      </c>
      <c r="I483" s="29" t="s">
        <v>3262</v>
      </c>
      <c r="J483" s="29" t="s">
        <v>3263</v>
      </c>
      <c r="K483" s="29" t="s">
        <v>3264</v>
      </c>
      <c r="L483" s="29" t="s">
        <v>3103</v>
      </c>
      <c r="M483" s="29" t="s">
        <v>3265</v>
      </c>
      <c r="N483" s="29" t="s">
        <v>3266</v>
      </c>
      <c r="O483" s="29" t="s">
        <v>3271</v>
      </c>
      <c r="P483" s="29" t="s">
        <v>3272</v>
      </c>
      <c r="Q483" s="29" t="s">
        <v>3209</v>
      </c>
      <c r="R483" s="29" t="s">
        <v>3210</v>
      </c>
      <c r="S483" s="29" t="s">
        <v>3098</v>
      </c>
      <c r="T483" s="29"/>
      <c r="U483" s="30">
        <v>2349</v>
      </c>
      <c r="V483" s="30">
        <v>3943</v>
      </c>
      <c r="W483" s="30">
        <v>4553</v>
      </c>
      <c r="X483" s="30">
        <v>4393</v>
      </c>
      <c r="Y483" s="30">
        <v>1827</v>
      </c>
      <c r="Z483" s="30">
        <v>3277</v>
      </c>
      <c r="AA483" s="30">
        <v>4059</v>
      </c>
      <c r="AB483" s="30">
        <v>2595</v>
      </c>
      <c r="AC483" s="30">
        <v>3233</v>
      </c>
      <c r="AD483" s="30">
        <v>4117</v>
      </c>
      <c r="AE483" s="30">
        <v>4176</v>
      </c>
      <c r="AF483" s="30">
        <v>4146</v>
      </c>
    </row>
    <row r="484" spans="1:32" x14ac:dyDescent="0.45">
      <c r="A484" s="29" t="s">
        <v>1243</v>
      </c>
      <c r="B484" s="29" t="s">
        <v>3032</v>
      </c>
      <c r="C484" s="29" t="s">
        <v>3299</v>
      </c>
      <c r="D484" s="29" t="s">
        <v>3300</v>
      </c>
      <c r="E484" s="29" t="s">
        <v>3320</v>
      </c>
      <c r="F484" s="29" t="s">
        <v>3321</v>
      </c>
      <c r="G484" s="29" t="s">
        <v>3233</v>
      </c>
      <c r="H484" s="29" t="s">
        <v>3234</v>
      </c>
      <c r="I484" s="29" t="s">
        <v>3262</v>
      </c>
      <c r="J484" s="29" t="s">
        <v>3263</v>
      </c>
      <c r="K484" s="29" t="s">
        <v>3264</v>
      </c>
      <c r="L484" s="29" t="s">
        <v>3103</v>
      </c>
      <c r="M484" s="29" t="s">
        <v>3265</v>
      </c>
      <c r="N484" s="29" t="s">
        <v>3266</v>
      </c>
      <c r="O484" s="29" t="s">
        <v>3273</v>
      </c>
      <c r="P484" s="29" t="s">
        <v>3274</v>
      </c>
      <c r="Q484" s="29" t="s">
        <v>3209</v>
      </c>
      <c r="R484" s="29" t="s">
        <v>3210</v>
      </c>
      <c r="S484" s="29" t="s">
        <v>3098</v>
      </c>
      <c r="T484" s="29"/>
      <c r="U484" s="30">
        <v>1365</v>
      </c>
      <c r="V484" s="30">
        <v>2223</v>
      </c>
      <c r="W484" s="30">
        <v>2145</v>
      </c>
      <c r="X484" s="30">
        <v>1404</v>
      </c>
      <c r="Y484" s="30">
        <v>1677</v>
      </c>
      <c r="Z484" s="30">
        <v>1248</v>
      </c>
      <c r="AA484" s="30">
        <v>1716</v>
      </c>
      <c r="AB484" s="30">
        <v>1287</v>
      </c>
      <c r="AC484" s="30">
        <v>2925</v>
      </c>
      <c r="AD484" s="30">
        <v>2535</v>
      </c>
      <c r="AE484" s="30">
        <v>3081</v>
      </c>
      <c r="AF484" s="30">
        <v>2301</v>
      </c>
    </row>
    <row r="485" spans="1:32" x14ac:dyDescent="0.45">
      <c r="A485" s="29" t="s">
        <v>1243</v>
      </c>
      <c r="B485" s="29" t="s">
        <v>3032</v>
      </c>
      <c r="C485" s="29" t="s">
        <v>3299</v>
      </c>
      <c r="D485" s="29" t="s">
        <v>3300</v>
      </c>
      <c r="E485" s="29" t="s">
        <v>3320</v>
      </c>
      <c r="F485" s="29" t="s">
        <v>3321</v>
      </c>
      <c r="G485" s="29" t="s">
        <v>3233</v>
      </c>
      <c r="H485" s="29" t="s">
        <v>3234</v>
      </c>
      <c r="I485" s="29" t="s">
        <v>3275</v>
      </c>
      <c r="J485" s="29" t="s">
        <v>3276</v>
      </c>
      <c r="K485" s="29" t="s">
        <v>3277</v>
      </c>
      <c r="L485" s="29" t="s">
        <v>3100</v>
      </c>
      <c r="M485" s="29" t="s">
        <v>3312</v>
      </c>
      <c r="N485" s="29" t="s">
        <v>3313</v>
      </c>
      <c r="O485" s="29" t="s">
        <v>3466</v>
      </c>
      <c r="P485" s="29" t="s">
        <v>3467</v>
      </c>
      <c r="Q485" s="29" t="s">
        <v>3209</v>
      </c>
      <c r="R485" s="29" t="s">
        <v>3210</v>
      </c>
      <c r="S485" s="29" t="s">
        <v>3098</v>
      </c>
      <c r="T485" s="29"/>
      <c r="U485" s="30">
        <v>36000</v>
      </c>
      <c r="V485" s="30">
        <v>36000</v>
      </c>
      <c r="W485" s="30">
        <v>36000</v>
      </c>
      <c r="X485" s="30">
        <v>36000</v>
      </c>
      <c r="Y485" s="30">
        <v>36000</v>
      </c>
      <c r="Z485" s="30">
        <v>36000</v>
      </c>
      <c r="AA485" s="30">
        <v>36000</v>
      </c>
      <c r="AB485" s="30">
        <v>36000</v>
      </c>
      <c r="AC485" s="30">
        <v>36000</v>
      </c>
      <c r="AD485" s="30">
        <v>36000</v>
      </c>
      <c r="AE485" s="30">
        <v>36000</v>
      </c>
      <c r="AF485" s="30">
        <v>36000</v>
      </c>
    </row>
    <row r="486" spans="1:32" x14ac:dyDescent="0.45">
      <c r="A486" s="29" t="s">
        <v>1243</v>
      </c>
      <c r="B486" s="29" t="s">
        <v>3032</v>
      </c>
      <c r="C486" s="29" t="s">
        <v>3299</v>
      </c>
      <c r="D486" s="29" t="s">
        <v>3300</v>
      </c>
      <c r="E486" s="29" t="s">
        <v>3320</v>
      </c>
      <c r="F486" s="29" t="s">
        <v>3321</v>
      </c>
      <c r="G486" s="29" t="s">
        <v>3233</v>
      </c>
      <c r="H486" s="29" t="s">
        <v>3234</v>
      </c>
      <c r="I486" s="29" t="s">
        <v>3275</v>
      </c>
      <c r="J486" s="29" t="s">
        <v>3276</v>
      </c>
      <c r="K486" s="29" t="s">
        <v>3282</v>
      </c>
      <c r="L486" s="29" t="s">
        <v>3112</v>
      </c>
      <c r="M486" s="29" t="s">
        <v>3283</v>
      </c>
      <c r="N486" s="29" t="s">
        <v>3284</v>
      </c>
      <c r="O486" s="29" t="s">
        <v>3384</v>
      </c>
      <c r="P486" s="29" t="s">
        <v>3385</v>
      </c>
      <c r="Q486" s="29" t="s">
        <v>3209</v>
      </c>
      <c r="R486" s="29" t="s">
        <v>3210</v>
      </c>
      <c r="S486" s="29" t="s">
        <v>3098</v>
      </c>
      <c r="T486" s="29"/>
      <c r="U486" s="30">
        <v>20655</v>
      </c>
      <c r="V486" s="30">
        <v>20655</v>
      </c>
      <c r="W486" s="30">
        <v>20655</v>
      </c>
      <c r="X486" s="30">
        <v>20655</v>
      </c>
      <c r="Y486" s="30">
        <v>20655</v>
      </c>
      <c r="Z486" s="30">
        <v>20655</v>
      </c>
      <c r="AA486" s="30">
        <v>20655</v>
      </c>
      <c r="AB486" s="30">
        <v>20655</v>
      </c>
      <c r="AC486" s="30">
        <v>20655</v>
      </c>
      <c r="AD486" s="30">
        <v>20655</v>
      </c>
      <c r="AE486" s="30">
        <v>20655</v>
      </c>
      <c r="AF486" s="30">
        <v>20655</v>
      </c>
    </row>
    <row r="487" spans="1:32" x14ac:dyDescent="0.45">
      <c r="A487" s="29" t="s">
        <v>1243</v>
      </c>
      <c r="B487" s="29" t="s">
        <v>3032</v>
      </c>
      <c r="C487" s="29" t="s">
        <v>3299</v>
      </c>
      <c r="D487" s="29" t="s">
        <v>3300</v>
      </c>
      <c r="E487" s="29" t="s">
        <v>3320</v>
      </c>
      <c r="F487" s="29" t="s">
        <v>3321</v>
      </c>
      <c r="G487" s="29" t="s">
        <v>3233</v>
      </c>
      <c r="H487" s="29" t="s">
        <v>3234</v>
      </c>
      <c r="I487" s="29" t="s">
        <v>3275</v>
      </c>
      <c r="J487" s="29" t="s">
        <v>3276</v>
      </c>
      <c r="K487" s="29" t="s">
        <v>3287</v>
      </c>
      <c r="L487" s="29" t="s">
        <v>3101</v>
      </c>
      <c r="M487" s="29" t="s">
        <v>3316</v>
      </c>
      <c r="N487" s="29" t="s">
        <v>3317</v>
      </c>
      <c r="O487" s="29" t="s">
        <v>3452</v>
      </c>
      <c r="P487" s="29" t="s">
        <v>3453</v>
      </c>
      <c r="Q487" s="29" t="s">
        <v>3209</v>
      </c>
      <c r="R487" s="29" t="s">
        <v>3210</v>
      </c>
      <c r="S487" s="29" t="s">
        <v>3098</v>
      </c>
      <c r="T487" s="29"/>
      <c r="U487" s="30">
        <v>40500</v>
      </c>
      <c r="V487" s="30">
        <v>40500</v>
      </c>
      <c r="W487" s="30">
        <v>40500</v>
      </c>
      <c r="X487" s="30">
        <v>40500</v>
      </c>
      <c r="Y487" s="30">
        <v>40500</v>
      </c>
      <c r="Z487" s="30">
        <v>40500</v>
      </c>
      <c r="AA487" s="30">
        <v>40500</v>
      </c>
      <c r="AB487" s="30">
        <v>40500</v>
      </c>
      <c r="AC487" s="30">
        <v>40500</v>
      </c>
      <c r="AD487" s="30">
        <v>40500</v>
      </c>
      <c r="AE487" s="30">
        <v>40500</v>
      </c>
      <c r="AF487" s="30">
        <v>40500</v>
      </c>
    </row>
    <row r="488" spans="1:32" x14ac:dyDescent="0.45">
      <c r="A488" s="29" t="s">
        <v>1243</v>
      </c>
      <c r="B488" s="29" t="s">
        <v>3032</v>
      </c>
      <c r="C488" s="29" t="s">
        <v>3211</v>
      </c>
      <c r="D488" s="29" t="s">
        <v>3212</v>
      </c>
      <c r="E488" s="29" t="s">
        <v>3211</v>
      </c>
      <c r="F488" s="29" t="s">
        <v>3340</v>
      </c>
      <c r="G488" s="29" t="s">
        <v>3200</v>
      </c>
      <c r="H488" s="29" t="s">
        <v>3201</v>
      </c>
      <c r="I488" s="29" t="s">
        <v>3226</v>
      </c>
      <c r="J488" s="29" t="s">
        <v>3227</v>
      </c>
      <c r="K488" s="29" t="s">
        <v>3228</v>
      </c>
      <c r="L488" s="29" t="s">
        <v>3111</v>
      </c>
      <c r="M488" s="29" t="s">
        <v>3229</v>
      </c>
      <c r="N488" s="29" t="s">
        <v>3230</v>
      </c>
      <c r="O488" s="29" t="s">
        <v>3231</v>
      </c>
      <c r="P488" s="29" t="s">
        <v>3232</v>
      </c>
      <c r="Q488" s="29" t="s">
        <v>3209</v>
      </c>
      <c r="R488" s="29" t="s">
        <v>3210</v>
      </c>
      <c r="S488" s="29" t="s">
        <v>3098</v>
      </c>
      <c r="T488" s="29"/>
      <c r="U488" s="30">
        <v>0</v>
      </c>
      <c r="V488" s="30">
        <v>0</v>
      </c>
      <c r="W488" s="30">
        <v>0</v>
      </c>
      <c r="X488" s="30">
        <v>0</v>
      </c>
      <c r="Y488" s="30">
        <v>0</v>
      </c>
      <c r="Z488" s="30">
        <v>0</v>
      </c>
      <c r="AA488" s="30">
        <v>0</v>
      </c>
      <c r="AB488" s="30">
        <v>0</v>
      </c>
      <c r="AC488" s="30">
        <v>0</v>
      </c>
      <c r="AD488" s="30">
        <v>0</v>
      </c>
      <c r="AE488" s="30">
        <v>0</v>
      </c>
      <c r="AF488" s="30">
        <v>0</v>
      </c>
    </row>
    <row r="489" spans="1:32" x14ac:dyDescent="0.45">
      <c r="A489" s="29" t="s">
        <v>1243</v>
      </c>
      <c r="B489" s="29" t="s">
        <v>3032</v>
      </c>
      <c r="C489" s="29" t="s">
        <v>3600</v>
      </c>
      <c r="D489" s="29" t="s">
        <v>3601</v>
      </c>
      <c r="E489" s="29" t="s">
        <v>3602</v>
      </c>
      <c r="F489" s="29" t="s">
        <v>3603</v>
      </c>
      <c r="G489" s="29" t="s">
        <v>3200</v>
      </c>
      <c r="H489" s="29" t="s">
        <v>3201</v>
      </c>
      <c r="I489" s="29" t="s">
        <v>3226</v>
      </c>
      <c r="J489" s="29" t="s">
        <v>3227</v>
      </c>
      <c r="K489" s="29" t="s">
        <v>3228</v>
      </c>
      <c r="L489" s="29" t="s">
        <v>3111</v>
      </c>
      <c r="M489" s="29" t="s">
        <v>3604</v>
      </c>
      <c r="N489" s="29" t="s">
        <v>3605</v>
      </c>
      <c r="O489" s="29" t="s">
        <v>3606</v>
      </c>
      <c r="P489" s="29" t="s">
        <v>3607</v>
      </c>
      <c r="Q489" s="29" t="s">
        <v>3209</v>
      </c>
      <c r="R489" s="29" t="s">
        <v>3210</v>
      </c>
      <c r="S489" s="29" t="s">
        <v>3098</v>
      </c>
      <c r="T489" s="29"/>
      <c r="U489" s="30">
        <v>4156</v>
      </c>
      <c r="V489" s="30">
        <v>4000</v>
      </c>
      <c r="W489" s="30">
        <v>4000</v>
      </c>
      <c r="X489" s="30">
        <v>4000</v>
      </c>
      <c r="Y489" s="30">
        <v>4187</v>
      </c>
      <c r="Z489" s="30">
        <v>4000</v>
      </c>
      <c r="AA489" s="30">
        <v>4062</v>
      </c>
      <c r="AB489" s="30">
        <v>4000</v>
      </c>
      <c r="AC489" s="30">
        <v>4125</v>
      </c>
      <c r="AD489" s="30">
        <v>4218</v>
      </c>
      <c r="AE489" s="30">
        <v>4000</v>
      </c>
      <c r="AF489" s="30">
        <v>4000</v>
      </c>
    </row>
    <row r="490" spans="1:32" x14ac:dyDescent="0.45">
      <c r="A490" s="29" t="s">
        <v>634</v>
      </c>
      <c r="B490" s="29" t="s">
        <v>3014</v>
      </c>
      <c r="C490" s="29" t="s">
        <v>3299</v>
      </c>
      <c r="D490" s="29" t="s">
        <v>3300</v>
      </c>
      <c r="E490" s="29" t="s">
        <v>3320</v>
      </c>
      <c r="F490" s="29" t="s">
        <v>3321</v>
      </c>
      <c r="G490" s="29" t="s">
        <v>3200</v>
      </c>
      <c r="H490" s="29" t="s">
        <v>3201</v>
      </c>
      <c r="I490" s="29" t="s">
        <v>3226</v>
      </c>
      <c r="J490" s="29" t="s">
        <v>3227</v>
      </c>
      <c r="K490" s="29" t="s">
        <v>3228</v>
      </c>
      <c r="L490" s="29" t="s">
        <v>3111</v>
      </c>
      <c r="M490" s="29" t="s">
        <v>3229</v>
      </c>
      <c r="N490" s="29" t="s">
        <v>3230</v>
      </c>
      <c r="O490" s="29" t="s">
        <v>3231</v>
      </c>
      <c r="P490" s="29" t="s">
        <v>3232</v>
      </c>
      <c r="Q490" s="29" t="s">
        <v>3209</v>
      </c>
      <c r="R490" s="29" t="s">
        <v>3210</v>
      </c>
      <c r="S490" s="29" t="s">
        <v>3098</v>
      </c>
      <c r="T490" s="29"/>
      <c r="U490" s="30">
        <v>0</v>
      </c>
      <c r="V490" s="30">
        <v>0</v>
      </c>
      <c r="W490" s="30">
        <v>0</v>
      </c>
      <c r="X490" s="30">
        <v>0</v>
      </c>
      <c r="Y490" s="30">
        <v>0</v>
      </c>
      <c r="Z490" s="30">
        <v>0</v>
      </c>
      <c r="AA490" s="30">
        <v>0</v>
      </c>
      <c r="AB490" s="30">
        <v>0</v>
      </c>
      <c r="AC490" s="30">
        <v>0</v>
      </c>
      <c r="AD490" s="30">
        <v>0</v>
      </c>
      <c r="AE490" s="30">
        <v>0</v>
      </c>
      <c r="AF490" s="30">
        <v>0</v>
      </c>
    </row>
    <row r="491" spans="1:32" x14ac:dyDescent="0.45">
      <c r="A491" s="29" t="s">
        <v>634</v>
      </c>
      <c r="B491" s="29" t="s">
        <v>3014</v>
      </c>
      <c r="C491" s="29" t="s">
        <v>3299</v>
      </c>
      <c r="D491" s="29" t="s">
        <v>3300</v>
      </c>
      <c r="E491" s="29" t="s">
        <v>3320</v>
      </c>
      <c r="F491" s="29" t="s">
        <v>3321</v>
      </c>
      <c r="G491" s="29" t="s">
        <v>3200</v>
      </c>
      <c r="H491" s="29" t="s">
        <v>3201</v>
      </c>
      <c r="I491" s="29" t="s">
        <v>3226</v>
      </c>
      <c r="J491" s="29" t="s">
        <v>3227</v>
      </c>
      <c r="K491" s="29" t="s">
        <v>3228</v>
      </c>
      <c r="L491" s="29" t="s">
        <v>3111</v>
      </c>
      <c r="M491" s="29" t="s">
        <v>3295</v>
      </c>
      <c r="N491" s="29" t="s">
        <v>3296</v>
      </c>
      <c r="O491" s="29" t="s">
        <v>3608</v>
      </c>
      <c r="P491" s="29" t="s">
        <v>3609</v>
      </c>
      <c r="Q491" s="29" t="s">
        <v>3209</v>
      </c>
      <c r="R491" s="29" t="s">
        <v>3210</v>
      </c>
      <c r="S491" s="29" t="s">
        <v>3098</v>
      </c>
      <c r="T491" s="29"/>
      <c r="U491" s="30">
        <v>0</v>
      </c>
      <c r="V491" s="30">
        <v>0</v>
      </c>
      <c r="W491" s="30">
        <v>0</v>
      </c>
      <c r="X491" s="30">
        <v>0</v>
      </c>
      <c r="Y491" s="30">
        <v>0</v>
      </c>
      <c r="Z491" s="30">
        <v>0</v>
      </c>
      <c r="AA491" s="30">
        <v>0</v>
      </c>
      <c r="AB491" s="30">
        <v>0</v>
      </c>
      <c r="AC491" s="30">
        <v>0</v>
      </c>
      <c r="AD491" s="30">
        <v>0</v>
      </c>
      <c r="AE491" s="30">
        <v>0</v>
      </c>
      <c r="AF491" s="30">
        <v>54</v>
      </c>
    </row>
    <row r="492" spans="1:32" x14ac:dyDescent="0.45">
      <c r="A492" s="29" t="s">
        <v>634</v>
      </c>
      <c r="B492" s="29" t="s">
        <v>3014</v>
      </c>
      <c r="C492" s="29" t="s">
        <v>3299</v>
      </c>
      <c r="D492" s="29" t="s">
        <v>3300</v>
      </c>
      <c r="E492" s="29" t="s">
        <v>3320</v>
      </c>
      <c r="F492" s="29" t="s">
        <v>3321</v>
      </c>
      <c r="G492" s="29" t="s">
        <v>3233</v>
      </c>
      <c r="H492" s="29" t="s">
        <v>3234</v>
      </c>
      <c r="I492" s="29" t="s">
        <v>3235</v>
      </c>
      <c r="J492" s="29" t="s">
        <v>3236</v>
      </c>
      <c r="K492" s="29" t="s">
        <v>3237</v>
      </c>
      <c r="L492" s="29" t="s">
        <v>3107</v>
      </c>
      <c r="M492" s="29" t="s">
        <v>3456</v>
      </c>
      <c r="N492" s="29" t="s">
        <v>3457</v>
      </c>
      <c r="O492" s="29" t="s">
        <v>3504</v>
      </c>
      <c r="P492" s="29" t="s">
        <v>3505</v>
      </c>
      <c r="Q492" s="29" t="s">
        <v>3209</v>
      </c>
      <c r="R492" s="29" t="s">
        <v>3210</v>
      </c>
      <c r="S492" s="29" t="s">
        <v>3098</v>
      </c>
      <c r="T492" s="29"/>
      <c r="U492" s="30">
        <v>2400</v>
      </c>
      <c r="V492" s="30">
        <v>2400</v>
      </c>
      <c r="W492" s="30">
        <v>2400</v>
      </c>
      <c r="X492" s="30">
        <v>2400</v>
      </c>
      <c r="Y492" s="30">
        <v>2400</v>
      </c>
      <c r="Z492" s="30">
        <v>2400</v>
      </c>
      <c r="AA492" s="30">
        <v>2400</v>
      </c>
      <c r="AB492" s="30">
        <v>2400</v>
      </c>
      <c r="AC492" s="30">
        <v>2400</v>
      </c>
      <c r="AD492" s="30">
        <v>2400</v>
      </c>
      <c r="AE492" s="30">
        <v>2400</v>
      </c>
      <c r="AF492" s="30">
        <v>2400</v>
      </c>
    </row>
    <row r="493" spans="1:32" x14ac:dyDescent="0.45">
      <c r="A493" s="29" t="s">
        <v>634</v>
      </c>
      <c r="B493" s="29" t="s">
        <v>3014</v>
      </c>
      <c r="C493" s="29" t="s">
        <v>3299</v>
      </c>
      <c r="D493" s="29" t="s">
        <v>3300</v>
      </c>
      <c r="E493" s="29" t="s">
        <v>3320</v>
      </c>
      <c r="F493" s="29" t="s">
        <v>3321</v>
      </c>
      <c r="G493" s="29" t="s">
        <v>3233</v>
      </c>
      <c r="H493" s="29" t="s">
        <v>3234</v>
      </c>
      <c r="I493" s="29" t="s">
        <v>3242</v>
      </c>
      <c r="J493" s="29" t="s">
        <v>3243</v>
      </c>
      <c r="K493" s="29" t="s">
        <v>3252</v>
      </c>
      <c r="L493" s="29" t="s">
        <v>3106</v>
      </c>
      <c r="M493" s="29" t="s">
        <v>3253</v>
      </c>
      <c r="N493" s="29" t="s">
        <v>3106</v>
      </c>
      <c r="O493" s="29" t="s">
        <v>3548</v>
      </c>
      <c r="P493" s="29" t="s">
        <v>3549</v>
      </c>
      <c r="Q493" s="29" t="s">
        <v>3209</v>
      </c>
      <c r="R493" s="29" t="s">
        <v>3210</v>
      </c>
      <c r="S493" s="29" t="s">
        <v>3098</v>
      </c>
      <c r="T493" s="29"/>
      <c r="U493" s="30">
        <v>135000</v>
      </c>
      <c r="V493" s="30">
        <v>135000</v>
      </c>
      <c r="W493" s="30">
        <v>135000</v>
      </c>
      <c r="X493" s="30">
        <v>135000</v>
      </c>
      <c r="Y493" s="30">
        <v>135000</v>
      </c>
      <c r="Z493" s="30">
        <v>135000</v>
      </c>
      <c r="AA493" s="30">
        <v>135000</v>
      </c>
      <c r="AB493" s="30">
        <v>135000</v>
      </c>
      <c r="AC493" s="30">
        <v>135000</v>
      </c>
      <c r="AD493" s="30">
        <v>135000</v>
      </c>
      <c r="AE493" s="30">
        <v>135000</v>
      </c>
      <c r="AF493" s="30">
        <v>135000</v>
      </c>
    </row>
    <row r="494" spans="1:32" x14ac:dyDescent="0.45">
      <c r="A494" s="29" t="s">
        <v>634</v>
      </c>
      <c r="B494" s="29" t="s">
        <v>3014</v>
      </c>
      <c r="C494" s="29" t="s">
        <v>3299</v>
      </c>
      <c r="D494" s="29" t="s">
        <v>3300</v>
      </c>
      <c r="E494" s="29" t="s">
        <v>3320</v>
      </c>
      <c r="F494" s="29" t="s">
        <v>3321</v>
      </c>
      <c r="G494" s="29" t="s">
        <v>3233</v>
      </c>
      <c r="H494" s="29" t="s">
        <v>3234</v>
      </c>
      <c r="I494" s="29" t="s">
        <v>3242</v>
      </c>
      <c r="J494" s="29" t="s">
        <v>3243</v>
      </c>
      <c r="K494" s="29" t="s">
        <v>3252</v>
      </c>
      <c r="L494" s="29" t="s">
        <v>3106</v>
      </c>
      <c r="M494" s="29" t="s">
        <v>3253</v>
      </c>
      <c r="N494" s="29" t="s">
        <v>3106</v>
      </c>
      <c r="O494" s="29" t="s">
        <v>3610</v>
      </c>
      <c r="P494" s="29" t="s">
        <v>3611</v>
      </c>
      <c r="Q494" s="29" t="s">
        <v>3249</v>
      </c>
      <c r="R494" s="29" t="s">
        <v>3210</v>
      </c>
      <c r="S494" s="29" t="s">
        <v>3098</v>
      </c>
      <c r="T494" s="29"/>
      <c r="U494" s="30">
        <v>13348</v>
      </c>
      <c r="V494" s="30">
        <v>13348</v>
      </c>
      <c r="W494" s="30">
        <v>13348</v>
      </c>
      <c r="X494" s="30">
        <v>13348</v>
      </c>
      <c r="Y494" s="30">
        <v>13348</v>
      </c>
      <c r="Z494" s="30">
        <v>13348</v>
      </c>
      <c r="AA494" s="30">
        <v>13348</v>
      </c>
      <c r="AB494" s="30">
        <v>13348</v>
      </c>
      <c r="AC494" s="30">
        <v>13348</v>
      </c>
      <c r="AD494" s="30">
        <v>13348</v>
      </c>
      <c r="AE494" s="30">
        <v>13348</v>
      </c>
      <c r="AF494" s="30">
        <v>13516</v>
      </c>
    </row>
    <row r="495" spans="1:32" x14ac:dyDescent="0.45">
      <c r="A495" s="29" t="s">
        <v>634</v>
      </c>
      <c r="B495" s="29" t="s">
        <v>3014</v>
      </c>
      <c r="C495" s="29" t="s">
        <v>3299</v>
      </c>
      <c r="D495" s="29" t="s">
        <v>3300</v>
      </c>
      <c r="E495" s="29" t="s">
        <v>3320</v>
      </c>
      <c r="F495" s="29" t="s">
        <v>3321</v>
      </c>
      <c r="G495" s="29" t="s">
        <v>3233</v>
      </c>
      <c r="H495" s="29" t="s">
        <v>3234</v>
      </c>
      <c r="I495" s="29" t="s">
        <v>3242</v>
      </c>
      <c r="J495" s="29" t="s">
        <v>3243</v>
      </c>
      <c r="K495" s="29" t="s">
        <v>3252</v>
      </c>
      <c r="L495" s="29" t="s">
        <v>3106</v>
      </c>
      <c r="M495" s="29" t="s">
        <v>3253</v>
      </c>
      <c r="N495" s="29" t="s">
        <v>3106</v>
      </c>
      <c r="O495" s="29" t="s">
        <v>3610</v>
      </c>
      <c r="P495" s="29" t="s">
        <v>3611</v>
      </c>
      <c r="Q495" s="29" t="s">
        <v>3209</v>
      </c>
      <c r="R495" s="29" t="s">
        <v>3210</v>
      </c>
      <c r="S495" s="29" t="s">
        <v>3098</v>
      </c>
      <c r="T495" s="29"/>
      <c r="U495" s="30">
        <v>301170</v>
      </c>
      <c r="V495" s="30">
        <v>301170</v>
      </c>
      <c r="W495" s="30">
        <v>301170</v>
      </c>
      <c r="X495" s="30">
        <v>301170</v>
      </c>
      <c r="Y495" s="30">
        <v>301170</v>
      </c>
      <c r="Z495" s="30">
        <v>301170</v>
      </c>
      <c r="AA495" s="30">
        <v>301170</v>
      </c>
      <c r="AB495" s="30">
        <v>301170</v>
      </c>
      <c r="AC495" s="30">
        <v>301170</v>
      </c>
      <c r="AD495" s="30">
        <v>301170</v>
      </c>
      <c r="AE495" s="30">
        <v>301170</v>
      </c>
      <c r="AF495" s="30">
        <v>213723</v>
      </c>
    </row>
    <row r="496" spans="1:32" x14ac:dyDescent="0.45">
      <c r="A496" s="29" t="s">
        <v>634</v>
      </c>
      <c r="B496" s="29" t="s">
        <v>3014</v>
      </c>
      <c r="C496" s="29" t="s">
        <v>3299</v>
      </c>
      <c r="D496" s="29" t="s">
        <v>3300</v>
      </c>
      <c r="E496" s="29" t="s">
        <v>3320</v>
      </c>
      <c r="F496" s="29" t="s">
        <v>3321</v>
      </c>
      <c r="G496" s="29" t="s">
        <v>3233</v>
      </c>
      <c r="H496" s="29" t="s">
        <v>3234</v>
      </c>
      <c r="I496" s="29" t="s">
        <v>3242</v>
      </c>
      <c r="J496" s="29" t="s">
        <v>3243</v>
      </c>
      <c r="K496" s="29" t="s">
        <v>3252</v>
      </c>
      <c r="L496" s="29" t="s">
        <v>3106</v>
      </c>
      <c r="M496" s="29" t="s">
        <v>3253</v>
      </c>
      <c r="N496" s="29" t="s">
        <v>3106</v>
      </c>
      <c r="O496" s="29" t="s">
        <v>3256</v>
      </c>
      <c r="P496" s="29" t="s">
        <v>3257</v>
      </c>
      <c r="Q496" s="29" t="s">
        <v>3209</v>
      </c>
      <c r="R496" s="29" t="s">
        <v>3210</v>
      </c>
      <c r="S496" s="29" t="s">
        <v>3098</v>
      </c>
      <c r="T496" s="29"/>
      <c r="U496" s="30">
        <v>0</v>
      </c>
      <c r="V496" s="30">
        <v>0</v>
      </c>
      <c r="W496" s="30">
        <v>0</v>
      </c>
      <c r="X496" s="30">
        <v>0</v>
      </c>
      <c r="Y496" s="30">
        <v>0</v>
      </c>
      <c r="Z496" s="30">
        <v>0</v>
      </c>
      <c r="AA496" s="30">
        <v>0</v>
      </c>
      <c r="AB496" s="30">
        <v>0</v>
      </c>
      <c r="AC496" s="30">
        <v>0</v>
      </c>
      <c r="AD496" s="30">
        <v>0</v>
      </c>
      <c r="AE496" s="30">
        <v>0</v>
      </c>
      <c r="AF496" s="30">
        <v>78570</v>
      </c>
    </row>
    <row r="497" spans="1:32" x14ac:dyDescent="0.45">
      <c r="A497" s="29" t="s">
        <v>634</v>
      </c>
      <c r="B497" s="29" t="s">
        <v>3014</v>
      </c>
      <c r="C497" s="29" t="s">
        <v>3299</v>
      </c>
      <c r="D497" s="29" t="s">
        <v>3300</v>
      </c>
      <c r="E497" s="29" t="s">
        <v>3320</v>
      </c>
      <c r="F497" s="29" t="s">
        <v>3321</v>
      </c>
      <c r="G497" s="29" t="s">
        <v>3233</v>
      </c>
      <c r="H497" s="29" t="s">
        <v>3234</v>
      </c>
      <c r="I497" s="29" t="s">
        <v>3262</v>
      </c>
      <c r="J497" s="29" t="s">
        <v>3263</v>
      </c>
      <c r="K497" s="29" t="s">
        <v>3264</v>
      </c>
      <c r="L497" s="29" t="s">
        <v>3103</v>
      </c>
      <c r="M497" s="29" t="s">
        <v>3322</v>
      </c>
      <c r="N497" s="29" t="s">
        <v>3323</v>
      </c>
      <c r="O497" s="29" t="s">
        <v>3324</v>
      </c>
      <c r="P497" s="29" t="s">
        <v>3325</v>
      </c>
      <c r="Q497" s="29" t="s">
        <v>3209</v>
      </c>
      <c r="R497" s="29" t="s">
        <v>3210</v>
      </c>
      <c r="S497" s="29" t="s">
        <v>3098</v>
      </c>
      <c r="T497" s="29"/>
      <c r="U497" s="30">
        <v>14000</v>
      </c>
      <c r="V497" s="30">
        <v>14000</v>
      </c>
      <c r="W497" s="30">
        <v>14000</v>
      </c>
      <c r="X497" s="30">
        <v>14000</v>
      </c>
      <c r="Y497" s="30">
        <v>14000</v>
      </c>
      <c r="Z497" s="30">
        <v>14000</v>
      </c>
      <c r="AA497" s="30">
        <v>14000</v>
      </c>
      <c r="AB497" s="30">
        <v>14000</v>
      </c>
      <c r="AC497" s="30">
        <v>14000</v>
      </c>
      <c r="AD497" s="30">
        <v>14000</v>
      </c>
      <c r="AE497" s="30">
        <v>14000</v>
      </c>
      <c r="AF497" s="30">
        <v>14000</v>
      </c>
    </row>
    <row r="498" spans="1:32" x14ac:dyDescent="0.45">
      <c r="A498" s="29" t="s">
        <v>634</v>
      </c>
      <c r="B498" s="29" t="s">
        <v>3014</v>
      </c>
      <c r="C498" s="29" t="s">
        <v>3299</v>
      </c>
      <c r="D498" s="29" t="s">
        <v>3300</v>
      </c>
      <c r="E498" s="29" t="s">
        <v>3320</v>
      </c>
      <c r="F498" s="29" t="s">
        <v>3321</v>
      </c>
      <c r="G498" s="29" t="s">
        <v>3233</v>
      </c>
      <c r="H498" s="29" t="s">
        <v>3234</v>
      </c>
      <c r="I498" s="29" t="s">
        <v>3262</v>
      </c>
      <c r="J498" s="29" t="s">
        <v>3263</v>
      </c>
      <c r="K498" s="29" t="s">
        <v>3264</v>
      </c>
      <c r="L498" s="29" t="s">
        <v>3103</v>
      </c>
      <c r="M498" s="29" t="s">
        <v>3322</v>
      </c>
      <c r="N498" s="29" t="s">
        <v>3323</v>
      </c>
      <c r="O498" s="29" t="s">
        <v>3576</v>
      </c>
      <c r="P498" s="29" t="s">
        <v>3577</v>
      </c>
      <c r="Q498" s="29" t="s">
        <v>3209</v>
      </c>
      <c r="R498" s="29" t="s">
        <v>3210</v>
      </c>
      <c r="S498" s="29" t="s">
        <v>3098</v>
      </c>
      <c r="T498" s="29"/>
      <c r="U498" s="30">
        <v>3300</v>
      </c>
      <c r="V498" s="30">
        <v>3300</v>
      </c>
      <c r="W498" s="30">
        <v>3300</v>
      </c>
      <c r="X498" s="30">
        <v>3300</v>
      </c>
      <c r="Y498" s="30">
        <v>3300</v>
      </c>
      <c r="Z498" s="30">
        <v>3300</v>
      </c>
      <c r="AA498" s="30">
        <v>3300</v>
      </c>
      <c r="AB498" s="30">
        <v>3300</v>
      </c>
      <c r="AC498" s="30">
        <v>3300</v>
      </c>
      <c r="AD498" s="30">
        <v>3300</v>
      </c>
      <c r="AE498" s="30">
        <v>3300</v>
      </c>
      <c r="AF498" s="30">
        <v>3300</v>
      </c>
    </row>
    <row r="499" spans="1:32" x14ac:dyDescent="0.45">
      <c r="A499" s="29" t="s">
        <v>634</v>
      </c>
      <c r="B499" s="29" t="s">
        <v>3014</v>
      </c>
      <c r="C499" s="29" t="s">
        <v>3299</v>
      </c>
      <c r="D499" s="29" t="s">
        <v>3300</v>
      </c>
      <c r="E499" s="29" t="s">
        <v>3320</v>
      </c>
      <c r="F499" s="29" t="s">
        <v>3321</v>
      </c>
      <c r="G499" s="29" t="s">
        <v>3233</v>
      </c>
      <c r="H499" s="29" t="s">
        <v>3234</v>
      </c>
      <c r="I499" s="29" t="s">
        <v>3262</v>
      </c>
      <c r="J499" s="29" t="s">
        <v>3263</v>
      </c>
      <c r="K499" s="29" t="s">
        <v>3264</v>
      </c>
      <c r="L499" s="29" t="s">
        <v>3103</v>
      </c>
      <c r="M499" s="29" t="s">
        <v>3322</v>
      </c>
      <c r="N499" s="29" t="s">
        <v>3323</v>
      </c>
      <c r="O499" s="29" t="s">
        <v>3374</v>
      </c>
      <c r="P499" s="29" t="s">
        <v>3375</v>
      </c>
      <c r="Q499" s="29" t="s">
        <v>3209</v>
      </c>
      <c r="R499" s="29" t="s">
        <v>3210</v>
      </c>
      <c r="S499" s="29" t="s">
        <v>3098</v>
      </c>
      <c r="T499" s="29"/>
      <c r="U499" s="30">
        <v>5000</v>
      </c>
      <c r="V499" s="30">
        <v>5000</v>
      </c>
      <c r="W499" s="30">
        <v>5000</v>
      </c>
      <c r="X499" s="30">
        <v>5000</v>
      </c>
      <c r="Y499" s="30">
        <v>5000</v>
      </c>
      <c r="Z499" s="30">
        <v>5000</v>
      </c>
      <c r="AA499" s="30">
        <v>5000</v>
      </c>
      <c r="AB499" s="30">
        <v>5000</v>
      </c>
      <c r="AC499" s="30">
        <v>5000</v>
      </c>
      <c r="AD499" s="30">
        <v>5000</v>
      </c>
      <c r="AE499" s="30">
        <v>5000</v>
      </c>
      <c r="AF499" s="30">
        <v>5000</v>
      </c>
    </row>
    <row r="500" spans="1:32" x14ac:dyDescent="0.45">
      <c r="A500" s="29" t="s">
        <v>634</v>
      </c>
      <c r="B500" s="29" t="s">
        <v>3014</v>
      </c>
      <c r="C500" s="29" t="s">
        <v>3299</v>
      </c>
      <c r="D500" s="29" t="s">
        <v>3300</v>
      </c>
      <c r="E500" s="29" t="s">
        <v>3320</v>
      </c>
      <c r="F500" s="29" t="s">
        <v>3321</v>
      </c>
      <c r="G500" s="29" t="s">
        <v>3233</v>
      </c>
      <c r="H500" s="29" t="s">
        <v>3234</v>
      </c>
      <c r="I500" s="29" t="s">
        <v>3262</v>
      </c>
      <c r="J500" s="29" t="s">
        <v>3263</v>
      </c>
      <c r="K500" s="29" t="s">
        <v>3264</v>
      </c>
      <c r="L500" s="29" t="s">
        <v>3103</v>
      </c>
      <c r="M500" s="29" t="s">
        <v>3326</v>
      </c>
      <c r="N500" s="29" t="s">
        <v>3327</v>
      </c>
      <c r="O500" s="29" t="s">
        <v>3527</v>
      </c>
      <c r="P500" s="29" t="s">
        <v>3528</v>
      </c>
      <c r="Q500" s="29" t="s">
        <v>3209</v>
      </c>
      <c r="R500" s="29" t="s">
        <v>3210</v>
      </c>
      <c r="S500" s="29" t="s">
        <v>3098</v>
      </c>
      <c r="T500" s="29"/>
      <c r="U500" s="30">
        <v>59074</v>
      </c>
      <c r="V500" s="30">
        <v>65308</v>
      </c>
      <c r="W500" s="30">
        <v>69150</v>
      </c>
      <c r="X500" s="30">
        <v>73789</v>
      </c>
      <c r="Y500" s="30">
        <v>66816</v>
      </c>
      <c r="Z500" s="30">
        <v>60022</v>
      </c>
      <c r="AA500" s="30">
        <v>85592</v>
      </c>
      <c r="AB500" s="30">
        <v>81390</v>
      </c>
      <c r="AC500" s="30">
        <v>81445</v>
      </c>
      <c r="AD500" s="30">
        <v>79995</v>
      </c>
      <c r="AE500" s="30">
        <v>70740</v>
      </c>
      <c r="AF500" s="30">
        <v>61900</v>
      </c>
    </row>
    <row r="501" spans="1:32" x14ac:dyDescent="0.45">
      <c r="A501" s="29" t="s">
        <v>634</v>
      </c>
      <c r="B501" s="29" t="s">
        <v>3014</v>
      </c>
      <c r="C501" s="29" t="s">
        <v>3299</v>
      </c>
      <c r="D501" s="29" t="s">
        <v>3300</v>
      </c>
      <c r="E501" s="29" t="s">
        <v>3320</v>
      </c>
      <c r="F501" s="29" t="s">
        <v>3321</v>
      </c>
      <c r="G501" s="29" t="s">
        <v>3233</v>
      </c>
      <c r="H501" s="29" t="s">
        <v>3234</v>
      </c>
      <c r="I501" s="29" t="s">
        <v>3262</v>
      </c>
      <c r="J501" s="29" t="s">
        <v>3263</v>
      </c>
      <c r="K501" s="29" t="s">
        <v>3264</v>
      </c>
      <c r="L501" s="29" t="s">
        <v>3103</v>
      </c>
      <c r="M501" s="29" t="s">
        <v>3326</v>
      </c>
      <c r="N501" s="29" t="s">
        <v>3327</v>
      </c>
      <c r="O501" s="29" t="s">
        <v>3328</v>
      </c>
      <c r="P501" s="29" t="s">
        <v>3329</v>
      </c>
      <c r="Q501" s="29" t="s">
        <v>3209</v>
      </c>
      <c r="R501" s="29" t="s">
        <v>3210</v>
      </c>
      <c r="S501" s="29" t="s">
        <v>3098</v>
      </c>
      <c r="T501" s="29"/>
      <c r="U501" s="30">
        <v>0</v>
      </c>
      <c r="V501" s="30">
        <v>0</v>
      </c>
      <c r="W501" s="30">
        <v>0</v>
      </c>
      <c r="X501" s="30">
        <v>0</v>
      </c>
      <c r="Y501" s="30">
        <v>0</v>
      </c>
      <c r="Z501" s="30">
        <v>0</v>
      </c>
      <c r="AA501" s="30">
        <v>0</v>
      </c>
      <c r="AB501" s="30">
        <v>0</v>
      </c>
      <c r="AC501" s="30">
        <v>0</v>
      </c>
      <c r="AD501" s="30">
        <v>0</v>
      </c>
      <c r="AE501" s="30">
        <v>0</v>
      </c>
      <c r="AF501" s="30">
        <v>0</v>
      </c>
    </row>
    <row r="502" spans="1:32" x14ac:dyDescent="0.45">
      <c r="A502" s="29" t="s">
        <v>634</v>
      </c>
      <c r="B502" s="29" t="s">
        <v>3014</v>
      </c>
      <c r="C502" s="29" t="s">
        <v>3299</v>
      </c>
      <c r="D502" s="29" t="s">
        <v>3300</v>
      </c>
      <c r="E502" s="29" t="s">
        <v>3320</v>
      </c>
      <c r="F502" s="29" t="s">
        <v>3321</v>
      </c>
      <c r="G502" s="29" t="s">
        <v>3233</v>
      </c>
      <c r="H502" s="29" t="s">
        <v>3234</v>
      </c>
      <c r="I502" s="29" t="s">
        <v>3262</v>
      </c>
      <c r="J502" s="29" t="s">
        <v>3263</v>
      </c>
      <c r="K502" s="29" t="s">
        <v>3264</v>
      </c>
      <c r="L502" s="29" t="s">
        <v>3103</v>
      </c>
      <c r="M502" s="29" t="s">
        <v>3326</v>
      </c>
      <c r="N502" s="29" t="s">
        <v>3327</v>
      </c>
      <c r="O502" s="29" t="s">
        <v>3330</v>
      </c>
      <c r="P502" s="29" t="s">
        <v>3331</v>
      </c>
      <c r="Q502" s="29" t="s">
        <v>3209</v>
      </c>
      <c r="R502" s="29" t="s">
        <v>3210</v>
      </c>
      <c r="S502" s="29" t="s">
        <v>3098</v>
      </c>
      <c r="T502" s="29"/>
      <c r="U502" s="30">
        <v>0</v>
      </c>
      <c r="V502" s="30">
        <v>0</v>
      </c>
      <c r="W502" s="30">
        <v>0</v>
      </c>
      <c r="X502" s="30">
        <v>0</v>
      </c>
      <c r="Y502" s="30">
        <v>0</v>
      </c>
      <c r="Z502" s="30">
        <v>0</v>
      </c>
      <c r="AA502" s="30">
        <v>0</v>
      </c>
      <c r="AB502" s="30">
        <v>0</v>
      </c>
      <c r="AC502" s="30">
        <v>0</v>
      </c>
      <c r="AD502" s="30">
        <v>0</v>
      </c>
      <c r="AE502" s="30">
        <v>0</v>
      </c>
      <c r="AF502" s="30">
        <v>0</v>
      </c>
    </row>
    <row r="503" spans="1:32" x14ac:dyDescent="0.45">
      <c r="A503" s="29" t="s">
        <v>634</v>
      </c>
      <c r="B503" s="29" t="s">
        <v>3014</v>
      </c>
      <c r="C503" s="29" t="s">
        <v>3299</v>
      </c>
      <c r="D503" s="29" t="s">
        <v>3300</v>
      </c>
      <c r="E503" s="29" t="s">
        <v>3320</v>
      </c>
      <c r="F503" s="29" t="s">
        <v>3321</v>
      </c>
      <c r="G503" s="29" t="s">
        <v>3233</v>
      </c>
      <c r="H503" s="29" t="s">
        <v>3234</v>
      </c>
      <c r="I503" s="29" t="s">
        <v>3262</v>
      </c>
      <c r="J503" s="29" t="s">
        <v>3263</v>
      </c>
      <c r="K503" s="29" t="s">
        <v>3264</v>
      </c>
      <c r="L503" s="29" t="s">
        <v>3103</v>
      </c>
      <c r="M503" s="29" t="s">
        <v>3326</v>
      </c>
      <c r="N503" s="29" t="s">
        <v>3327</v>
      </c>
      <c r="O503" s="29" t="s">
        <v>3332</v>
      </c>
      <c r="P503" s="29" t="s">
        <v>3333</v>
      </c>
      <c r="Q503" s="29" t="s">
        <v>3209</v>
      </c>
      <c r="R503" s="29" t="s">
        <v>3210</v>
      </c>
      <c r="S503" s="29" t="s">
        <v>3098</v>
      </c>
      <c r="T503" s="29"/>
      <c r="U503" s="30">
        <v>55000</v>
      </c>
      <c r="V503" s="30">
        <v>55000</v>
      </c>
      <c r="W503" s="30">
        <v>55000</v>
      </c>
      <c r="X503" s="30">
        <v>55000</v>
      </c>
      <c r="Y503" s="30">
        <v>55000</v>
      </c>
      <c r="Z503" s="30">
        <v>55000</v>
      </c>
      <c r="AA503" s="30">
        <v>55000</v>
      </c>
      <c r="AB503" s="30">
        <v>55000</v>
      </c>
      <c r="AC503" s="30">
        <v>55000</v>
      </c>
      <c r="AD503" s="30">
        <v>55000</v>
      </c>
      <c r="AE503" s="30">
        <v>55000</v>
      </c>
      <c r="AF503" s="30">
        <v>55000</v>
      </c>
    </row>
    <row r="504" spans="1:32" x14ac:dyDescent="0.45">
      <c r="A504" s="29" t="s">
        <v>634</v>
      </c>
      <c r="B504" s="29" t="s">
        <v>3014</v>
      </c>
      <c r="C504" s="29" t="s">
        <v>3299</v>
      </c>
      <c r="D504" s="29" t="s">
        <v>3300</v>
      </c>
      <c r="E504" s="29" t="s">
        <v>3320</v>
      </c>
      <c r="F504" s="29" t="s">
        <v>3321</v>
      </c>
      <c r="G504" s="29" t="s">
        <v>3233</v>
      </c>
      <c r="H504" s="29" t="s">
        <v>3234</v>
      </c>
      <c r="I504" s="29" t="s">
        <v>3275</v>
      </c>
      <c r="J504" s="29" t="s">
        <v>3276</v>
      </c>
      <c r="K504" s="29" t="s">
        <v>3277</v>
      </c>
      <c r="L504" s="29" t="s">
        <v>3100</v>
      </c>
      <c r="M504" s="29" t="s">
        <v>3312</v>
      </c>
      <c r="N504" s="29" t="s">
        <v>3313</v>
      </c>
      <c r="O504" s="29" t="s">
        <v>3314</v>
      </c>
      <c r="P504" s="29" t="s">
        <v>3315</v>
      </c>
      <c r="Q504" s="29" t="s">
        <v>3249</v>
      </c>
      <c r="R504" s="29" t="s">
        <v>3210</v>
      </c>
      <c r="S504" s="29" t="s">
        <v>3098</v>
      </c>
      <c r="T504" s="29"/>
      <c r="U504" s="30">
        <v>5136</v>
      </c>
      <c r="V504" s="30">
        <v>5136</v>
      </c>
      <c r="W504" s="30">
        <v>5136</v>
      </c>
      <c r="X504" s="30">
        <v>5136</v>
      </c>
      <c r="Y504" s="30">
        <v>5136</v>
      </c>
      <c r="Z504" s="30">
        <v>5136</v>
      </c>
      <c r="AA504" s="30">
        <v>5136</v>
      </c>
      <c r="AB504" s="30">
        <v>5136</v>
      </c>
      <c r="AC504" s="30">
        <v>5136</v>
      </c>
      <c r="AD504" s="30">
        <v>5136</v>
      </c>
      <c r="AE504" s="30">
        <v>5136</v>
      </c>
      <c r="AF504" s="30">
        <v>5058</v>
      </c>
    </row>
    <row r="505" spans="1:32" x14ac:dyDescent="0.45">
      <c r="A505" s="29" t="s">
        <v>634</v>
      </c>
      <c r="B505" s="29" t="s">
        <v>3014</v>
      </c>
      <c r="C505" s="29" t="s">
        <v>3299</v>
      </c>
      <c r="D505" s="29" t="s">
        <v>3300</v>
      </c>
      <c r="E505" s="29" t="s">
        <v>3320</v>
      </c>
      <c r="F505" s="29" t="s">
        <v>3321</v>
      </c>
      <c r="G505" s="29" t="s">
        <v>3233</v>
      </c>
      <c r="H505" s="29" t="s">
        <v>3234</v>
      </c>
      <c r="I505" s="29" t="s">
        <v>3275</v>
      </c>
      <c r="J505" s="29" t="s">
        <v>3276</v>
      </c>
      <c r="K505" s="29" t="s">
        <v>3277</v>
      </c>
      <c r="L505" s="29" t="s">
        <v>3100</v>
      </c>
      <c r="M505" s="29" t="s">
        <v>3312</v>
      </c>
      <c r="N505" s="29" t="s">
        <v>3313</v>
      </c>
      <c r="O505" s="29" t="s">
        <v>3314</v>
      </c>
      <c r="P505" s="29" t="s">
        <v>3315</v>
      </c>
      <c r="Q505" s="29" t="s">
        <v>3209</v>
      </c>
      <c r="R505" s="29" t="s">
        <v>3210</v>
      </c>
      <c r="S505" s="29" t="s">
        <v>3098</v>
      </c>
      <c r="T505" s="29"/>
      <c r="U505" s="30">
        <v>150000</v>
      </c>
      <c r="V505" s="30">
        <v>150000</v>
      </c>
      <c r="W505" s="30">
        <v>150000</v>
      </c>
      <c r="X505" s="30">
        <v>150000</v>
      </c>
      <c r="Y505" s="30">
        <v>150000</v>
      </c>
      <c r="Z505" s="30">
        <v>150000</v>
      </c>
      <c r="AA505" s="30">
        <v>150000</v>
      </c>
      <c r="AB505" s="30">
        <v>150000</v>
      </c>
      <c r="AC505" s="30">
        <v>150000</v>
      </c>
      <c r="AD505" s="30">
        <v>150000</v>
      </c>
      <c r="AE505" s="30">
        <v>150000</v>
      </c>
      <c r="AF505" s="30">
        <v>150000</v>
      </c>
    </row>
    <row r="506" spans="1:32" x14ac:dyDescent="0.45">
      <c r="A506" s="29" t="s">
        <v>1027</v>
      </c>
      <c r="B506" s="29" t="s">
        <v>1028</v>
      </c>
      <c r="C506" s="29" t="s">
        <v>3299</v>
      </c>
      <c r="D506" s="29" t="s">
        <v>3300</v>
      </c>
      <c r="E506" s="29" t="s">
        <v>3538</v>
      </c>
      <c r="F506" s="29" t="s">
        <v>3539</v>
      </c>
      <c r="G506" s="29" t="s">
        <v>3233</v>
      </c>
      <c r="H506" s="29" t="s">
        <v>3234</v>
      </c>
      <c r="I506" s="29" t="s">
        <v>3242</v>
      </c>
      <c r="J506" s="29" t="s">
        <v>3243</v>
      </c>
      <c r="K506" s="29" t="s">
        <v>3244</v>
      </c>
      <c r="L506" s="29" t="s">
        <v>3104</v>
      </c>
      <c r="M506" s="29" t="s">
        <v>3436</v>
      </c>
      <c r="N506" s="29" t="s">
        <v>3437</v>
      </c>
      <c r="O506" s="29" t="s">
        <v>3438</v>
      </c>
      <c r="P506" s="29" t="s">
        <v>3439</v>
      </c>
      <c r="Q506" s="29" t="s">
        <v>3209</v>
      </c>
      <c r="R506" s="29" t="s">
        <v>3210</v>
      </c>
      <c r="S506" s="29" t="s">
        <v>3098</v>
      </c>
      <c r="T506" s="29"/>
      <c r="U506" s="30">
        <v>2000</v>
      </c>
      <c r="V506" s="30">
        <v>2000</v>
      </c>
      <c r="W506" s="30">
        <v>2000</v>
      </c>
      <c r="X506" s="30">
        <v>2000</v>
      </c>
      <c r="Y506" s="30">
        <v>2000</v>
      </c>
      <c r="Z506" s="30">
        <v>2000</v>
      </c>
      <c r="AA506" s="30">
        <v>2000</v>
      </c>
      <c r="AB506" s="30">
        <v>2000</v>
      </c>
      <c r="AC506" s="30">
        <v>2000</v>
      </c>
      <c r="AD506" s="30">
        <v>2000</v>
      </c>
      <c r="AE506" s="30">
        <v>2000</v>
      </c>
      <c r="AF506" s="30">
        <v>2000</v>
      </c>
    </row>
    <row r="507" spans="1:32" x14ac:dyDescent="0.45">
      <c r="A507" s="29" t="s">
        <v>1027</v>
      </c>
      <c r="B507" s="29" t="s">
        <v>1028</v>
      </c>
      <c r="C507" s="29" t="s">
        <v>3299</v>
      </c>
      <c r="D507" s="29" t="s">
        <v>3300</v>
      </c>
      <c r="E507" s="29" t="s">
        <v>3538</v>
      </c>
      <c r="F507" s="29" t="s">
        <v>3539</v>
      </c>
      <c r="G507" s="29" t="s">
        <v>3233</v>
      </c>
      <c r="H507" s="29" t="s">
        <v>3234</v>
      </c>
      <c r="I507" s="29" t="s">
        <v>3242</v>
      </c>
      <c r="J507" s="29" t="s">
        <v>3243</v>
      </c>
      <c r="K507" s="29" t="s">
        <v>3252</v>
      </c>
      <c r="L507" s="29" t="s">
        <v>3106</v>
      </c>
      <c r="M507" s="29" t="s">
        <v>3253</v>
      </c>
      <c r="N507" s="29" t="s">
        <v>3106</v>
      </c>
      <c r="O507" s="29" t="s">
        <v>3610</v>
      </c>
      <c r="P507" s="29" t="s">
        <v>3611</v>
      </c>
      <c r="Q507" s="29" t="s">
        <v>3249</v>
      </c>
      <c r="R507" s="29" t="s">
        <v>3210</v>
      </c>
      <c r="S507" s="29" t="s">
        <v>3098</v>
      </c>
      <c r="T507" s="29"/>
      <c r="U507" s="30">
        <v>412</v>
      </c>
      <c r="V507" s="30">
        <v>412</v>
      </c>
      <c r="W507" s="30">
        <v>412</v>
      </c>
      <c r="X507" s="30">
        <v>412</v>
      </c>
      <c r="Y507" s="30">
        <v>412</v>
      </c>
      <c r="Z507" s="30">
        <v>412</v>
      </c>
      <c r="AA507" s="30">
        <v>412</v>
      </c>
      <c r="AB507" s="30">
        <v>412</v>
      </c>
      <c r="AC507" s="30">
        <v>412</v>
      </c>
      <c r="AD507" s="30">
        <v>404</v>
      </c>
      <c r="AE507" s="30">
        <v>0</v>
      </c>
      <c r="AF507" s="30">
        <v>0</v>
      </c>
    </row>
    <row r="508" spans="1:32" x14ac:dyDescent="0.45">
      <c r="A508" s="29" t="s">
        <v>1027</v>
      </c>
      <c r="B508" s="29" t="s">
        <v>1028</v>
      </c>
      <c r="C508" s="29" t="s">
        <v>3299</v>
      </c>
      <c r="D508" s="29" t="s">
        <v>3300</v>
      </c>
      <c r="E508" s="29" t="s">
        <v>3538</v>
      </c>
      <c r="F508" s="29" t="s">
        <v>3539</v>
      </c>
      <c r="G508" s="29" t="s">
        <v>3233</v>
      </c>
      <c r="H508" s="29" t="s">
        <v>3234</v>
      </c>
      <c r="I508" s="29" t="s">
        <v>3242</v>
      </c>
      <c r="J508" s="29" t="s">
        <v>3243</v>
      </c>
      <c r="K508" s="29" t="s">
        <v>3252</v>
      </c>
      <c r="L508" s="29" t="s">
        <v>3106</v>
      </c>
      <c r="M508" s="29" t="s">
        <v>3253</v>
      </c>
      <c r="N508" s="29" t="s">
        <v>3106</v>
      </c>
      <c r="O508" s="29" t="s">
        <v>3610</v>
      </c>
      <c r="P508" s="29" t="s">
        <v>3611</v>
      </c>
      <c r="Q508" s="29" t="s">
        <v>3209</v>
      </c>
      <c r="R508" s="29" t="s">
        <v>3210</v>
      </c>
      <c r="S508" s="29" t="s">
        <v>3098</v>
      </c>
      <c r="T508" s="29"/>
      <c r="U508" s="30">
        <v>11000</v>
      </c>
      <c r="V508" s="30">
        <v>11000</v>
      </c>
      <c r="W508" s="30">
        <v>11000</v>
      </c>
      <c r="X508" s="30">
        <v>11000</v>
      </c>
      <c r="Y508" s="30">
        <v>11000</v>
      </c>
      <c r="Z508" s="30">
        <v>11000</v>
      </c>
      <c r="AA508" s="30">
        <v>11000</v>
      </c>
      <c r="AB508" s="30">
        <v>11000</v>
      </c>
      <c r="AC508" s="30">
        <v>11000</v>
      </c>
      <c r="AD508" s="30">
        <v>11000</v>
      </c>
      <c r="AE508" s="30">
        <v>11000</v>
      </c>
      <c r="AF508" s="30">
        <v>11000</v>
      </c>
    </row>
    <row r="509" spans="1:32" x14ac:dyDescent="0.45">
      <c r="A509" s="29" t="s">
        <v>1027</v>
      </c>
      <c r="B509" s="29" t="s">
        <v>1028</v>
      </c>
      <c r="C509" s="29" t="s">
        <v>3299</v>
      </c>
      <c r="D509" s="29" t="s">
        <v>3300</v>
      </c>
      <c r="E509" s="29" t="s">
        <v>3538</v>
      </c>
      <c r="F509" s="29" t="s">
        <v>3539</v>
      </c>
      <c r="G509" s="29" t="s">
        <v>3233</v>
      </c>
      <c r="H509" s="29" t="s">
        <v>3234</v>
      </c>
      <c r="I509" s="29" t="s">
        <v>3262</v>
      </c>
      <c r="J509" s="29" t="s">
        <v>3263</v>
      </c>
      <c r="K509" s="29" t="s">
        <v>3264</v>
      </c>
      <c r="L509" s="29" t="s">
        <v>3103</v>
      </c>
      <c r="M509" s="29" t="s">
        <v>3265</v>
      </c>
      <c r="N509" s="29" t="s">
        <v>3266</v>
      </c>
      <c r="O509" s="29" t="s">
        <v>3267</v>
      </c>
      <c r="P509" s="29" t="s">
        <v>3268</v>
      </c>
      <c r="Q509" s="29" t="s">
        <v>3209</v>
      </c>
      <c r="R509" s="29" t="s">
        <v>3210</v>
      </c>
      <c r="S509" s="29" t="s">
        <v>3098</v>
      </c>
      <c r="T509" s="29"/>
      <c r="U509" s="30">
        <v>23920</v>
      </c>
      <c r="V509" s="30">
        <v>23920</v>
      </c>
      <c r="W509" s="30">
        <v>23920</v>
      </c>
      <c r="X509" s="30">
        <v>23920</v>
      </c>
      <c r="Y509" s="30">
        <v>23920</v>
      </c>
      <c r="Z509" s="30">
        <v>23920</v>
      </c>
      <c r="AA509" s="30">
        <v>23920</v>
      </c>
      <c r="AB509" s="30">
        <v>23920</v>
      </c>
      <c r="AC509" s="30">
        <v>23920</v>
      </c>
      <c r="AD509" s="30">
        <v>23920</v>
      </c>
      <c r="AE509" s="30">
        <v>23920</v>
      </c>
      <c r="AF509" s="30">
        <v>23920</v>
      </c>
    </row>
    <row r="510" spans="1:32" x14ac:dyDescent="0.45">
      <c r="A510" s="29" t="s">
        <v>1027</v>
      </c>
      <c r="B510" s="29" t="s">
        <v>1028</v>
      </c>
      <c r="C510" s="29" t="s">
        <v>3299</v>
      </c>
      <c r="D510" s="29" t="s">
        <v>3300</v>
      </c>
      <c r="E510" s="29" t="s">
        <v>3538</v>
      </c>
      <c r="F510" s="29" t="s">
        <v>3539</v>
      </c>
      <c r="G510" s="29" t="s">
        <v>3233</v>
      </c>
      <c r="H510" s="29" t="s">
        <v>3234</v>
      </c>
      <c r="I510" s="29" t="s">
        <v>3262</v>
      </c>
      <c r="J510" s="29" t="s">
        <v>3263</v>
      </c>
      <c r="K510" s="29" t="s">
        <v>3264</v>
      </c>
      <c r="L510" s="29" t="s">
        <v>3103</v>
      </c>
      <c r="M510" s="29" t="s">
        <v>3265</v>
      </c>
      <c r="N510" s="29" t="s">
        <v>3266</v>
      </c>
      <c r="O510" s="29" t="s">
        <v>3269</v>
      </c>
      <c r="P510" s="29" t="s">
        <v>3270</v>
      </c>
      <c r="Q510" s="29" t="s">
        <v>3209</v>
      </c>
      <c r="R510" s="29" t="s">
        <v>3210</v>
      </c>
      <c r="S510" s="29" t="s">
        <v>3098</v>
      </c>
      <c r="T510" s="29"/>
      <c r="U510" s="30">
        <v>1532</v>
      </c>
      <c r="V510" s="30">
        <v>1014</v>
      </c>
      <c r="W510" s="30">
        <v>2496</v>
      </c>
      <c r="X510" s="30">
        <v>1142</v>
      </c>
      <c r="Y510" s="30">
        <v>585</v>
      </c>
      <c r="Z510" s="30">
        <v>390</v>
      </c>
      <c r="AA510" s="30">
        <v>195</v>
      </c>
      <c r="AB510" s="30">
        <v>429</v>
      </c>
      <c r="AC510" s="30">
        <v>312</v>
      </c>
      <c r="AD510" s="30">
        <v>273</v>
      </c>
      <c r="AE510" s="30">
        <v>78</v>
      </c>
      <c r="AF510" s="30">
        <v>507</v>
      </c>
    </row>
    <row r="511" spans="1:32" x14ac:dyDescent="0.45">
      <c r="A511" s="29" t="s">
        <v>1027</v>
      </c>
      <c r="B511" s="29" t="s">
        <v>1028</v>
      </c>
      <c r="C511" s="29" t="s">
        <v>3299</v>
      </c>
      <c r="D511" s="29" t="s">
        <v>3300</v>
      </c>
      <c r="E511" s="29" t="s">
        <v>3538</v>
      </c>
      <c r="F511" s="29" t="s">
        <v>3539</v>
      </c>
      <c r="G511" s="29" t="s">
        <v>3233</v>
      </c>
      <c r="H511" s="29" t="s">
        <v>3234</v>
      </c>
      <c r="I511" s="29" t="s">
        <v>3262</v>
      </c>
      <c r="J511" s="29" t="s">
        <v>3263</v>
      </c>
      <c r="K511" s="29" t="s">
        <v>3264</v>
      </c>
      <c r="L511" s="29" t="s">
        <v>3103</v>
      </c>
      <c r="M511" s="29" t="s">
        <v>3265</v>
      </c>
      <c r="N511" s="29" t="s">
        <v>3266</v>
      </c>
      <c r="O511" s="29" t="s">
        <v>3271</v>
      </c>
      <c r="P511" s="29" t="s">
        <v>3272</v>
      </c>
      <c r="Q511" s="29" t="s">
        <v>3209</v>
      </c>
      <c r="R511" s="29" t="s">
        <v>3210</v>
      </c>
      <c r="S511" s="29" t="s">
        <v>3098</v>
      </c>
      <c r="T511" s="29"/>
      <c r="U511" s="30">
        <v>536</v>
      </c>
      <c r="V511" s="30">
        <v>0</v>
      </c>
      <c r="W511" s="30">
        <v>116</v>
      </c>
      <c r="X511" s="30">
        <v>754</v>
      </c>
      <c r="Y511" s="30">
        <v>725</v>
      </c>
      <c r="Z511" s="30">
        <v>449</v>
      </c>
      <c r="AA511" s="30">
        <v>174</v>
      </c>
      <c r="AB511" s="30">
        <v>0</v>
      </c>
      <c r="AC511" s="30">
        <v>14</v>
      </c>
      <c r="AD511" s="30">
        <v>261</v>
      </c>
      <c r="AE511" s="30">
        <v>826</v>
      </c>
      <c r="AF511" s="30">
        <v>0</v>
      </c>
    </row>
    <row r="512" spans="1:32" x14ac:dyDescent="0.45">
      <c r="A512" s="29" t="s">
        <v>1027</v>
      </c>
      <c r="B512" s="29" t="s">
        <v>1028</v>
      </c>
      <c r="C512" s="29" t="s">
        <v>3299</v>
      </c>
      <c r="D512" s="29" t="s">
        <v>3300</v>
      </c>
      <c r="E512" s="29" t="s">
        <v>3538</v>
      </c>
      <c r="F512" s="29" t="s">
        <v>3539</v>
      </c>
      <c r="G512" s="29" t="s">
        <v>3233</v>
      </c>
      <c r="H512" s="29" t="s">
        <v>3234</v>
      </c>
      <c r="I512" s="29" t="s">
        <v>3262</v>
      </c>
      <c r="J512" s="29" t="s">
        <v>3263</v>
      </c>
      <c r="K512" s="29" t="s">
        <v>3264</v>
      </c>
      <c r="L512" s="29" t="s">
        <v>3103</v>
      </c>
      <c r="M512" s="29" t="s">
        <v>3265</v>
      </c>
      <c r="N512" s="29" t="s">
        <v>3266</v>
      </c>
      <c r="O512" s="29" t="s">
        <v>3273</v>
      </c>
      <c r="P512" s="29" t="s">
        <v>3274</v>
      </c>
      <c r="Q512" s="29" t="s">
        <v>3209</v>
      </c>
      <c r="R512" s="29" t="s">
        <v>3210</v>
      </c>
      <c r="S512" s="29" t="s">
        <v>3098</v>
      </c>
      <c r="T512" s="29"/>
      <c r="U512" s="30">
        <v>0</v>
      </c>
      <c r="V512" s="30">
        <v>195</v>
      </c>
      <c r="W512" s="30">
        <v>0</v>
      </c>
      <c r="X512" s="30">
        <v>117</v>
      </c>
      <c r="Y512" s="30">
        <v>78</v>
      </c>
      <c r="Z512" s="30">
        <v>39</v>
      </c>
      <c r="AA512" s="30">
        <v>0</v>
      </c>
      <c r="AB512" s="30">
        <v>39</v>
      </c>
      <c r="AC512" s="30">
        <v>0</v>
      </c>
      <c r="AD512" s="30">
        <v>0</v>
      </c>
      <c r="AE512" s="30">
        <v>0</v>
      </c>
      <c r="AF512" s="30">
        <v>0</v>
      </c>
    </row>
    <row r="513" spans="1:32" x14ac:dyDescent="0.45">
      <c r="A513" s="29" t="s">
        <v>1027</v>
      </c>
      <c r="B513" s="29" t="s">
        <v>1028</v>
      </c>
      <c r="C513" s="29" t="s">
        <v>3299</v>
      </c>
      <c r="D513" s="29" t="s">
        <v>3300</v>
      </c>
      <c r="E513" s="29" t="s">
        <v>3538</v>
      </c>
      <c r="F513" s="29" t="s">
        <v>3539</v>
      </c>
      <c r="G513" s="29" t="s">
        <v>3233</v>
      </c>
      <c r="H513" s="29" t="s">
        <v>3234</v>
      </c>
      <c r="I513" s="29" t="s">
        <v>3262</v>
      </c>
      <c r="J513" s="29" t="s">
        <v>3263</v>
      </c>
      <c r="K513" s="29" t="s">
        <v>3264</v>
      </c>
      <c r="L513" s="29" t="s">
        <v>3103</v>
      </c>
      <c r="M513" s="29" t="s">
        <v>3265</v>
      </c>
      <c r="N513" s="29" t="s">
        <v>3266</v>
      </c>
      <c r="O513" s="29" t="s">
        <v>3372</v>
      </c>
      <c r="P513" s="29" t="s">
        <v>3373</v>
      </c>
      <c r="Q513" s="29" t="s">
        <v>3209</v>
      </c>
      <c r="R513" s="29" t="s">
        <v>3210</v>
      </c>
      <c r="S513" s="29" t="s">
        <v>3098</v>
      </c>
      <c r="T513" s="29"/>
      <c r="U513" s="30">
        <v>3987</v>
      </c>
      <c r="V513" s="30">
        <v>6728</v>
      </c>
      <c r="W513" s="30">
        <v>4231</v>
      </c>
      <c r="X513" s="30">
        <v>1899</v>
      </c>
      <c r="Y513" s="30">
        <v>1182</v>
      </c>
      <c r="Z513" s="30">
        <v>1120</v>
      </c>
      <c r="AA513" s="30">
        <v>695</v>
      </c>
      <c r="AB513" s="30">
        <v>488</v>
      </c>
      <c r="AC513" s="30">
        <v>986</v>
      </c>
      <c r="AD513" s="30">
        <v>1447</v>
      </c>
      <c r="AE513" s="30">
        <v>810</v>
      </c>
      <c r="AF513" s="30">
        <v>709</v>
      </c>
    </row>
    <row r="514" spans="1:32" x14ac:dyDescent="0.45">
      <c r="A514" s="29" t="s">
        <v>1027</v>
      </c>
      <c r="B514" s="29" t="s">
        <v>1028</v>
      </c>
      <c r="C514" s="29" t="s">
        <v>3299</v>
      </c>
      <c r="D514" s="29" t="s">
        <v>3300</v>
      </c>
      <c r="E514" s="29" t="s">
        <v>3538</v>
      </c>
      <c r="F514" s="29" t="s">
        <v>3539</v>
      </c>
      <c r="G514" s="29" t="s">
        <v>3233</v>
      </c>
      <c r="H514" s="29" t="s">
        <v>3234</v>
      </c>
      <c r="I514" s="29" t="s">
        <v>3262</v>
      </c>
      <c r="J514" s="29" t="s">
        <v>3263</v>
      </c>
      <c r="K514" s="29" t="s">
        <v>3264</v>
      </c>
      <c r="L514" s="29" t="s">
        <v>3103</v>
      </c>
      <c r="M514" s="29" t="s">
        <v>3322</v>
      </c>
      <c r="N514" s="29" t="s">
        <v>3323</v>
      </c>
      <c r="O514" s="29" t="s">
        <v>3324</v>
      </c>
      <c r="P514" s="29" t="s">
        <v>3325</v>
      </c>
      <c r="Q514" s="29" t="s">
        <v>3209</v>
      </c>
      <c r="R514" s="29" t="s">
        <v>3210</v>
      </c>
      <c r="S514" s="29" t="s">
        <v>3098</v>
      </c>
      <c r="T514" s="29"/>
      <c r="U514" s="30">
        <v>2800</v>
      </c>
      <c r="V514" s="30">
        <v>2800</v>
      </c>
      <c r="W514" s="30">
        <v>2800</v>
      </c>
      <c r="X514" s="30">
        <v>2800</v>
      </c>
      <c r="Y514" s="30">
        <v>2800</v>
      </c>
      <c r="Z514" s="30">
        <v>2800</v>
      </c>
      <c r="AA514" s="30">
        <v>2800</v>
      </c>
      <c r="AB514" s="30">
        <v>2800</v>
      </c>
      <c r="AC514" s="30">
        <v>2800</v>
      </c>
      <c r="AD514" s="30">
        <v>2800</v>
      </c>
      <c r="AE514" s="30">
        <v>2800</v>
      </c>
      <c r="AF514" s="30">
        <v>2800</v>
      </c>
    </row>
    <row r="515" spans="1:32" x14ac:dyDescent="0.45">
      <c r="A515" s="29" t="s">
        <v>1027</v>
      </c>
      <c r="B515" s="29" t="s">
        <v>1028</v>
      </c>
      <c r="C515" s="29" t="s">
        <v>3299</v>
      </c>
      <c r="D515" s="29" t="s">
        <v>3300</v>
      </c>
      <c r="E515" s="29" t="s">
        <v>3538</v>
      </c>
      <c r="F515" s="29" t="s">
        <v>3539</v>
      </c>
      <c r="G515" s="29" t="s">
        <v>3233</v>
      </c>
      <c r="H515" s="29" t="s">
        <v>3234</v>
      </c>
      <c r="I515" s="29" t="s">
        <v>3262</v>
      </c>
      <c r="J515" s="29" t="s">
        <v>3263</v>
      </c>
      <c r="K515" s="29" t="s">
        <v>3264</v>
      </c>
      <c r="L515" s="29" t="s">
        <v>3103</v>
      </c>
      <c r="M515" s="29" t="s">
        <v>3322</v>
      </c>
      <c r="N515" s="29" t="s">
        <v>3323</v>
      </c>
      <c r="O515" s="29" t="s">
        <v>3374</v>
      </c>
      <c r="P515" s="29" t="s">
        <v>3375</v>
      </c>
      <c r="Q515" s="29" t="s">
        <v>3209</v>
      </c>
      <c r="R515" s="29" t="s">
        <v>3210</v>
      </c>
      <c r="S515" s="29" t="s">
        <v>3098</v>
      </c>
      <c r="T515" s="29"/>
      <c r="U515" s="30">
        <v>1000</v>
      </c>
      <c r="V515" s="30">
        <v>1000</v>
      </c>
      <c r="W515" s="30">
        <v>1000</v>
      </c>
      <c r="X515" s="30">
        <v>1000</v>
      </c>
      <c r="Y515" s="30">
        <v>1000</v>
      </c>
      <c r="Z515" s="30">
        <v>1000</v>
      </c>
      <c r="AA515" s="30">
        <v>1000</v>
      </c>
      <c r="AB515" s="30">
        <v>1000</v>
      </c>
      <c r="AC515" s="30">
        <v>1000</v>
      </c>
      <c r="AD515" s="30">
        <v>1000</v>
      </c>
      <c r="AE515" s="30">
        <v>1000</v>
      </c>
      <c r="AF515" s="30">
        <v>1000</v>
      </c>
    </row>
    <row r="516" spans="1:32" x14ac:dyDescent="0.45">
      <c r="A516" s="29" t="s">
        <v>1027</v>
      </c>
      <c r="B516" s="29" t="s">
        <v>1028</v>
      </c>
      <c r="C516" s="29" t="s">
        <v>3299</v>
      </c>
      <c r="D516" s="29" t="s">
        <v>3300</v>
      </c>
      <c r="E516" s="29" t="s">
        <v>3538</v>
      </c>
      <c r="F516" s="29" t="s">
        <v>3539</v>
      </c>
      <c r="G516" s="29" t="s">
        <v>3233</v>
      </c>
      <c r="H516" s="29" t="s">
        <v>3234</v>
      </c>
      <c r="I516" s="29" t="s">
        <v>3262</v>
      </c>
      <c r="J516" s="29" t="s">
        <v>3263</v>
      </c>
      <c r="K516" s="29" t="s">
        <v>3264</v>
      </c>
      <c r="L516" s="29" t="s">
        <v>3103</v>
      </c>
      <c r="M516" s="29" t="s">
        <v>3326</v>
      </c>
      <c r="N516" s="29" t="s">
        <v>3327</v>
      </c>
      <c r="O516" s="29" t="s">
        <v>3444</v>
      </c>
      <c r="P516" s="29" t="s">
        <v>3445</v>
      </c>
      <c r="Q516" s="29" t="s">
        <v>3209</v>
      </c>
      <c r="R516" s="29" t="s">
        <v>3210</v>
      </c>
      <c r="S516" s="29" t="s">
        <v>3098</v>
      </c>
      <c r="T516" s="29"/>
      <c r="U516" s="30">
        <v>4999.95</v>
      </c>
      <c r="V516" s="30">
        <v>4999.95</v>
      </c>
      <c r="W516" s="30">
        <v>4999.95</v>
      </c>
      <c r="X516" s="30">
        <v>4999.95</v>
      </c>
      <c r="Y516" s="30">
        <v>4999.95</v>
      </c>
      <c r="Z516" s="30">
        <v>4999.95</v>
      </c>
      <c r="AA516" s="30">
        <v>4999.95</v>
      </c>
      <c r="AB516" s="30">
        <v>4999.95</v>
      </c>
      <c r="AC516" s="30">
        <v>4999.95</v>
      </c>
      <c r="AD516" s="30">
        <v>4999.95</v>
      </c>
      <c r="AE516" s="30">
        <v>4999.95</v>
      </c>
      <c r="AF516" s="30">
        <v>4999.95</v>
      </c>
    </row>
    <row r="517" spans="1:32" x14ac:dyDescent="0.45">
      <c r="A517" s="29" t="s">
        <v>1027</v>
      </c>
      <c r="B517" s="29" t="s">
        <v>1028</v>
      </c>
      <c r="C517" s="29" t="s">
        <v>3299</v>
      </c>
      <c r="D517" s="29" t="s">
        <v>3300</v>
      </c>
      <c r="E517" s="29" t="s">
        <v>3538</v>
      </c>
      <c r="F517" s="29" t="s">
        <v>3539</v>
      </c>
      <c r="G517" s="29" t="s">
        <v>3233</v>
      </c>
      <c r="H517" s="29" t="s">
        <v>3234</v>
      </c>
      <c r="I517" s="29" t="s">
        <v>3275</v>
      </c>
      <c r="J517" s="29" t="s">
        <v>3276</v>
      </c>
      <c r="K517" s="29" t="s">
        <v>3277</v>
      </c>
      <c r="L517" s="29" t="s">
        <v>3100</v>
      </c>
      <c r="M517" s="29" t="s">
        <v>3278</v>
      </c>
      <c r="N517" s="29" t="s">
        <v>3279</v>
      </c>
      <c r="O517" s="29" t="s">
        <v>3280</v>
      </c>
      <c r="P517" s="29" t="s">
        <v>3281</v>
      </c>
      <c r="Q517" s="29" t="s">
        <v>3249</v>
      </c>
      <c r="R517" s="29" t="s">
        <v>3210</v>
      </c>
      <c r="S517" s="29" t="s">
        <v>3098</v>
      </c>
      <c r="T517" s="29"/>
      <c r="U517" s="30">
        <v>7696</v>
      </c>
      <c r="V517" s="30">
        <v>7696</v>
      </c>
      <c r="W517" s="30">
        <v>7696</v>
      </c>
      <c r="X517" s="30">
        <v>7696</v>
      </c>
      <c r="Y517" s="30">
        <v>7696</v>
      </c>
      <c r="Z517" s="30">
        <v>7696</v>
      </c>
      <c r="AA517" s="30">
        <v>7696</v>
      </c>
      <c r="AB517" s="30">
        <v>7696</v>
      </c>
      <c r="AC517" s="30">
        <v>7696</v>
      </c>
      <c r="AD517" s="30">
        <v>7696</v>
      </c>
      <c r="AE517" s="30">
        <v>7696</v>
      </c>
      <c r="AF517" s="30">
        <v>7696</v>
      </c>
    </row>
    <row r="518" spans="1:32" x14ac:dyDescent="0.45">
      <c r="A518" s="29" t="s">
        <v>1027</v>
      </c>
      <c r="B518" s="29" t="s">
        <v>1028</v>
      </c>
      <c r="C518" s="29" t="s">
        <v>3299</v>
      </c>
      <c r="D518" s="29" t="s">
        <v>3300</v>
      </c>
      <c r="E518" s="29" t="s">
        <v>3538</v>
      </c>
      <c r="F518" s="29" t="s">
        <v>3539</v>
      </c>
      <c r="G518" s="29" t="s">
        <v>3233</v>
      </c>
      <c r="H518" s="29" t="s">
        <v>3234</v>
      </c>
      <c r="I518" s="29" t="s">
        <v>3275</v>
      </c>
      <c r="J518" s="29" t="s">
        <v>3276</v>
      </c>
      <c r="K518" s="29" t="s">
        <v>3277</v>
      </c>
      <c r="L518" s="29" t="s">
        <v>3100</v>
      </c>
      <c r="M518" s="29" t="s">
        <v>3278</v>
      </c>
      <c r="N518" s="29" t="s">
        <v>3279</v>
      </c>
      <c r="O518" s="29" t="s">
        <v>3280</v>
      </c>
      <c r="P518" s="29" t="s">
        <v>3281</v>
      </c>
      <c r="Q518" s="29" t="s">
        <v>3209</v>
      </c>
      <c r="R518" s="29" t="s">
        <v>3210</v>
      </c>
      <c r="S518" s="29" t="s">
        <v>3098</v>
      </c>
      <c r="T518" s="29"/>
      <c r="U518" s="30">
        <v>270000</v>
      </c>
      <c r="V518" s="30">
        <v>270000</v>
      </c>
      <c r="W518" s="30">
        <v>270000</v>
      </c>
      <c r="X518" s="30">
        <v>270000</v>
      </c>
      <c r="Y518" s="30">
        <v>270000</v>
      </c>
      <c r="Z518" s="30">
        <v>270000</v>
      </c>
      <c r="AA518" s="30">
        <v>270000</v>
      </c>
      <c r="AB518" s="30">
        <v>270000</v>
      </c>
      <c r="AC518" s="30">
        <v>270000</v>
      </c>
      <c r="AD518" s="30">
        <v>270000</v>
      </c>
      <c r="AE518" s="30">
        <v>270000</v>
      </c>
      <c r="AF518" s="30">
        <v>270000</v>
      </c>
    </row>
    <row r="519" spans="1:32" x14ac:dyDescent="0.45">
      <c r="A519" s="29" t="s">
        <v>1027</v>
      </c>
      <c r="B519" s="29" t="s">
        <v>1028</v>
      </c>
      <c r="C519" s="29" t="s">
        <v>3299</v>
      </c>
      <c r="D519" s="29" t="s">
        <v>3300</v>
      </c>
      <c r="E519" s="29" t="s">
        <v>3538</v>
      </c>
      <c r="F519" s="29" t="s">
        <v>3539</v>
      </c>
      <c r="G519" s="29" t="s">
        <v>3233</v>
      </c>
      <c r="H519" s="29" t="s">
        <v>3234</v>
      </c>
      <c r="I519" s="29" t="s">
        <v>3275</v>
      </c>
      <c r="J519" s="29" t="s">
        <v>3276</v>
      </c>
      <c r="K519" s="29" t="s">
        <v>3277</v>
      </c>
      <c r="L519" s="29" t="s">
        <v>3100</v>
      </c>
      <c r="M519" s="29" t="s">
        <v>3312</v>
      </c>
      <c r="N519" s="29" t="s">
        <v>3313</v>
      </c>
      <c r="O519" s="29" t="s">
        <v>3314</v>
      </c>
      <c r="P519" s="29" t="s">
        <v>3315</v>
      </c>
      <c r="Q519" s="29" t="s">
        <v>3249</v>
      </c>
      <c r="R519" s="29" t="s">
        <v>3210</v>
      </c>
      <c r="S519" s="29" t="s">
        <v>3098</v>
      </c>
      <c r="T519" s="29"/>
      <c r="U519" s="30">
        <v>1353</v>
      </c>
      <c r="V519" s="30">
        <v>1353</v>
      </c>
      <c r="W519" s="30">
        <v>1353</v>
      </c>
      <c r="X519" s="30">
        <v>1353</v>
      </c>
      <c r="Y519" s="30">
        <v>1353</v>
      </c>
      <c r="Z519" s="30">
        <v>1353</v>
      </c>
      <c r="AA519" s="30">
        <v>1353</v>
      </c>
      <c r="AB519" s="30">
        <v>1353</v>
      </c>
      <c r="AC519" s="30">
        <v>1353</v>
      </c>
      <c r="AD519" s="30">
        <v>1351</v>
      </c>
      <c r="AE519" s="30">
        <v>0</v>
      </c>
      <c r="AF519" s="30">
        <v>0</v>
      </c>
    </row>
    <row r="520" spans="1:32" x14ac:dyDescent="0.45">
      <c r="A520" s="29" t="s">
        <v>1027</v>
      </c>
      <c r="B520" s="29" t="s">
        <v>1028</v>
      </c>
      <c r="C520" s="29" t="s">
        <v>3299</v>
      </c>
      <c r="D520" s="29" t="s">
        <v>3300</v>
      </c>
      <c r="E520" s="29" t="s">
        <v>3538</v>
      </c>
      <c r="F520" s="29" t="s">
        <v>3539</v>
      </c>
      <c r="G520" s="29" t="s">
        <v>3233</v>
      </c>
      <c r="H520" s="29" t="s">
        <v>3234</v>
      </c>
      <c r="I520" s="29" t="s">
        <v>3275</v>
      </c>
      <c r="J520" s="29" t="s">
        <v>3276</v>
      </c>
      <c r="K520" s="29" t="s">
        <v>3277</v>
      </c>
      <c r="L520" s="29" t="s">
        <v>3100</v>
      </c>
      <c r="M520" s="29" t="s">
        <v>3312</v>
      </c>
      <c r="N520" s="29" t="s">
        <v>3313</v>
      </c>
      <c r="O520" s="29" t="s">
        <v>3314</v>
      </c>
      <c r="P520" s="29" t="s">
        <v>3315</v>
      </c>
      <c r="Q520" s="29" t="s">
        <v>3209</v>
      </c>
      <c r="R520" s="29" t="s">
        <v>3210</v>
      </c>
      <c r="S520" s="29" t="s">
        <v>3098</v>
      </c>
      <c r="T520" s="29"/>
      <c r="U520" s="30">
        <v>76300</v>
      </c>
      <c r="V520" s="30">
        <v>76300</v>
      </c>
      <c r="W520" s="30">
        <v>76300</v>
      </c>
      <c r="X520" s="30">
        <v>76300</v>
      </c>
      <c r="Y520" s="30">
        <v>76300</v>
      </c>
      <c r="Z520" s="30">
        <v>76300</v>
      </c>
      <c r="AA520" s="30">
        <v>76300</v>
      </c>
      <c r="AB520" s="30">
        <v>76300</v>
      </c>
      <c r="AC520" s="30">
        <v>76300</v>
      </c>
      <c r="AD520" s="30">
        <v>76300</v>
      </c>
      <c r="AE520" s="30">
        <v>76300</v>
      </c>
      <c r="AF520" s="30">
        <v>76300</v>
      </c>
    </row>
    <row r="521" spans="1:32" x14ac:dyDescent="0.45">
      <c r="A521" s="29" t="s">
        <v>1027</v>
      </c>
      <c r="B521" s="29" t="s">
        <v>1028</v>
      </c>
      <c r="C521" s="29" t="s">
        <v>3299</v>
      </c>
      <c r="D521" s="29" t="s">
        <v>3300</v>
      </c>
      <c r="E521" s="29" t="s">
        <v>3538</v>
      </c>
      <c r="F521" s="29" t="s">
        <v>3539</v>
      </c>
      <c r="G521" s="29" t="s">
        <v>3233</v>
      </c>
      <c r="H521" s="29" t="s">
        <v>3234</v>
      </c>
      <c r="I521" s="29" t="s">
        <v>3275</v>
      </c>
      <c r="J521" s="29" t="s">
        <v>3276</v>
      </c>
      <c r="K521" s="29" t="s">
        <v>3287</v>
      </c>
      <c r="L521" s="29" t="s">
        <v>3101</v>
      </c>
      <c r="M521" s="29" t="s">
        <v>3288</v>
      </c>
      <c r="N521" s="29" t="s">
        <v>3289</v>
      </c>
      <c r="O521" s="29" t="s">
        <v>3290</v>
      </c>
      <c r="P521" s="29" t="s">
        <v>3291</v>
      </c>
      <c r="Q521" s="29" t="s">
        <v>3209</v>
      </c>
      <c r="R521" s="29" t="s">
        <v>3210</v>
      </c>
      <c r="S521" s="29" t="s">
        <v>3098</v>
      </c>
      <c r="T521" s="29"/>
      <c r="U521" s="30">
        <v>3000</v>
      </c>
      <c r="V521" s="30">
        <v>3000</v>
      </c>
      <c r="W521" s="30">
        <v>3000</v>
      </c>
      <c r="X521" s="30">
        <v>3000</v>
      </c>
      <c r="Y521" s="30">
        <v>3000</v>
      </c>
      <c r="Z521" s="30">
        <v>3000</v>
      </c>
      <c r="AA521" s="30">
        <v>3000</v>
      </c>
      <c r="AB521" s="30">
        <v>3000</v>
      </c>
      <c r="AC521" s="30">
        <v>3000</v>
      </c>
      <c r="AD521" s="30">
        <v>3000</v>
      </c>
      <c r="AE521" s="30">
        <v>3000</v>
      </c>
      <c r="AF521" s="30">
        <v>3000</v>
      </c>
    </row>
    <row r="522" spans="1:32" x14ac:dyDescent="0.45">
      <c r="A522" s="29" t="s">
        <v>1027</v>
      </c>
      <c r="B522" s="29" t="s">
        <v>1028</v>
      </c>
      <c r="C522" s="29" t="s">
        <v>3211</v>
      </c>
      <c r="D522" s="29" t="s">
        <v>3212</v>
      </c>
      <c r="E522" s="29" t="s">
        <v>3612</v>
      </c>
      <c r="F522" s="29" t="s">
        <v>3613</v>
      </c>
      <c r="G522" s="29" t="s">
        <v>3200</v>
      </c>
      <c r="H522" s="29" t="s">
        <v>3201</v>
      </c>
      <c r="I522" s="29" t="s">
        <v>3226</v>
      </c>
      <c r="J522" s="29" t="s">
        <v>3227</v>
      </c>
      <c r="K522" s="29" t="s">
        <v>3228</v>
      </c>
      <c r="L522" s="29" t="s">
        <v>3111</v>
      </c>
      <c r="M522" s="29" t="s">
        <v>3229</v>
      </c>
      <c r="N522" s="29" t="s">
        <v>3230</v>
      </c>
      <c r="O522" s="29" t="s">
        <v>3231</v>
      </c>
      <c r="P522" s="29" t="s">
        <v>3232</v>
      </c>
      <c r="Q522" s="29" t="s">
        <v>3209</v>
      </c>
      <c r="R522" s="29" t="s">
        <v>3210</v>
      </c>
      <c r="S522" s="29" t="s">
        <v>3098</v>
      </c>
      <c r="T522" s="29"/>
      <c r="U522" s="30">
        <v>0</v>
      </c>
      <c r="V522" s="30">
        <v>0</v>
      </c>
      <c r="W522" s="30">
        <v>0</v>
      </c>
      <c r="X522" s="30">
        <v>0</v>
      </c>
      <c r="Y522" s="30">
        <v>0</v>
      </c>
      <c r="Z522" s="30">
        <v>0</v>
      </c>
      <c r="AA522" s="30">
        <v>0</v>
      </c>
      <c r="AB522" s="30">
        <v>0</v>
      </c>
      <c r="AC522" s="30">
        <v>0</v>
      </c>
      <c r="AD522" s="30">
        <v>0</v>
      </c>
      <c r="AE522" s="30">
        <v>0</v>
      </c>
      <c r="AF522" s="30">
        <v>0</v>
      </c>
    </row>
    <row r="523" spans="1:32" x14ac:dyDescent="0.45">
      <c r="A523" s="29" t="s">
        <v>1027</v>
      </c>
      <c r="B523" s="29" t="s">
        <v>1028</v>
      </c>
      <c r="C523" s="29" t="s">
        <v>3292</v>
      </c>
      <c r="D523" s="29" t="s">
        <v>3293</v>
      </c>
      <c r="E523" s="29" t="s">
        <v>3388</v>
      </c>
      <c r="F523" s="29" t="s">
        <v>3389</v>
      </c>
      <c r="G523" s="29" t="s">
        <v>3233</v>
      </c>
      <c r="H523" s="29" t="s">
        <v>3234</v>
      </c>
      <c r="I523" s="29" t="s">
        <v>3235</v>
      </c>
      <c r="J523" s="29" t="s">
        <v>3236</v>
      </c>
      <c r="K523" s="29" t="s">
        <v>3237</v>
      </c>
      <c r="L523" s="29" t="s">
        <v>3107</v>
      </c>
      <c r="M523" s="29" t="s">
        <v>3416</v>
      </c>
      <c r="N523" s="29" t="s">
        <v>3417</v>
      </c>
      <c r="O523" s="29" t="s">
        <v>3418</v>
      </c>
      <c r="P523" s="29" t="s">
        <v>3417</v>
      </c>
      <c r="Q523" s="29" t="s">
        <v>3209</v>
      </c>
      <c r="R523" s="29" t="s">
        <v>3210</v>
      </c>
      <c r="S523" s="29" t="s">
        <v>3098</v>
      </c>
      <c r="T523" s="29"/>
      <c r="U523" s="30">
        <v>3760.05</v>
      </c>
      <c r="V523" s="30">
        <v>3760.05</v>
      </c>
      <c r="W523" s="30">
        <v>3760.05</v>
      </c>
      <c r="X523" s="30">
        <v>3760.05</v>
      </c>
      <c r="Y523" s="30">
        <v>3760.05</v>
      </c>
      <c r="Z523" s="30">
        <v>3760.05</v>
      </c>
      <c r="AA523" s="30">
        <v>3760.05</v>
      </c>
      <c r="AB523" s="30">
        <v>3760.05</v>
      </c>
      <c r="AC523" s="30">
        <v>3760.05</v>
      </c>
      <c r="AD523" s="30">
        <v>3760.05</v>
      </c>
      <c r="AE523" s="30">
        <v>3760.05</v>
      </c>
      <c r="AF523" s="30">
        <v>3760.05</v>
      </c>
    </row>
    <row r="524" spans="1:32" x14ac:dyDescent="0.45">
      <c r="A524" s="29" t="s">
        <v>1027</v>
      </c>
      <c r="B524" s="29" t="s">
        <v>1028</v>
      </c>
      <c r="C524" s="29" t="s">
        <v>3292</v>
      </c>
      <c r="D524" s="29" t="s">
        <v>3293</v>
      </c>
      <c r="E524" s="29" t="s">
        <v>3388</v>
      </c>
      <c r="F524" s="29" t="s">
        <v>3389</v>
      </c>
      <c r="G524" s="29" t="s">
        <v>3233</v>
      </c>
      <c r="H524" s="29" t="s">
        <v>3234</v>
      </c>
      <c r="I524" s="29" t="s">
        <v>3235</v>
      </c>
      <c r="J524" s="29" t="s">
        <v>3236</v>
      </c>
      <c r="K524" s="29" t="s">
        <v>3237</v>
      </c>
      <c r="L524" s="29" t="s">
        <v>3107</v>
      </c>
      <c r="M524" s="29" t="s">
        <v>3456</v>
      </c>
      <c r="N524" s="29" t="s">
        <v>3457</v>
      </c>
      <c r="O524" s="29" t="s">
        <v>3458</v>
      </c>
      <c r="P524" s="29" t="s">
        <v>3459</v>
      </c>
      <c r="Q524" s="29" t="s">
        <v>3209</v>
      </c>
      <c r="R524" s="29" t="s">
        <v>3210</v>
      </c>
      <c r="S524" s="29" t="s">
        <v>3098</v>
      </c>
      <c r="T524" s="29"/>
      <c r="U524" s="30">
        <v>0</v>
      </c>
      <c r="V524" s="30">
        <v>0</v>
      </c>
      <c r="W524" s="30">
        <v>0</v>
      </c>
      <c r="X524" s="30">
        <v>0</v>
      </c>
      <c r="Y524" s="30">
        <v>0</v>
      </c>
      <c r="Z524" s="30">
        <v>0</v>
      </c>
      <c r="AA524" s="30">
        <v>0</v>
      </c>
      <c r="AB524" s="30">
        <v>0</v>
      </c>
      <c r="AC524" s="30">
        <v>0</v>
      </c>
      <c r="AD524" s="30">
        <v>0</v>
      </c>
      <c r="AE524" s="30">
        <v>0</v>
      </c>
      <c r="AF524" s="30">
        <v>0</v>
      </c>
    </row>
    <row r="525" spans="1:32" x14ac:dyDescent="0.45">
      <c r="A525" s="29" t="s">
        <v>856</v>
      </c>
      <c r="B525" s="29" t="s">
        <v>857</v>
      </c>
      <c r="C525" s="29" t="s">
        <v>3299</v>
      </c>
      <c r="D525" s="29" t="s">
        <v>3300</v>
      </c>
      <c r="E525" s="29" t="s">
        <v>3320</v>
      </c>
      <c r="F525" s="29" t="s">
        <v>3321</v>
      </c>
      <c r="G525" s="29" t="s">
        <v>3200</v>
      </c>
      <c r="H525" s="29" t="s">
        <v>3201</v>
      </c>
      <c r="I525" s="29" t="s">
        <v>3202</v>
      </c>
      <c r="J525" s="29" t="s">
        <v>3203</v>
      </c>
      <c r="K525" s="29" t="s">
        <v>3204</v>
      </c>
      <c r="L525" s="29" t="s">
        <v>3109</v>
      </c>
      <c r="M525" s="29" t="s">
        <v>3205</v>
      </c>
      <c r="N525" s="29" t="s">
        <v>3206</v>
      </c>
      <c r="O525" s="29" t="s">
        <v>3392</v>
      </c>
      <c r="P525" s="29" t="s">
        <v>3393</v>
      </c>
      <c r="Q525" s="29" t="s">
        <v>3209</v>
      </c>
      <c r="R525" s="29" t="s">
        <v>3210</v>
      </c>
      <c r="S525" s="29" t="s">
        <v>3098</v>
      </c>
      <c r="T525" s="29"/>
      <c r="U525" s="30">
        <v>2000</v>
      </c>
      <c r="V525" s="30">
        <v>2000</v>
      </c>
      <c r="W525" s="30">
        <v>2000</v>
      </c>
      <c r="X525" s="30">
        <v>2000</v>
      </c>
      <c r="Y525" s="30">
        <v>2000</v>
      </c>
      <c r="Z525" s="30">
        <v>2000</v>
      </c>
      <c r="AA525" s="30">
        <v>2000</v>
      </c>
      <c r="AB525" s="30">
        <v>2000</v>
      </c>
      <c r="AC525" s="30">
        <v>2000</v>
      </c>
      <c r="AD525" s="30">
        <v>2000</v>
      </c>
      <c r="AE525" s="30">
        <v>2000</v>
      </c>
      <c r="AF525" s="30">
        <v>2000</v>
      </c>
    </row>
    <row r="526" spans="1:32" x14ac:dyDescent="0.45">
      <c r="A526" s="29" t="s">
        <v>856</v>
      </c>
      <c r="B526" s="29" t="s">
        <v>857</v>
      </c>
      <c r="C526" s="29" t="s">
        <v>3299</v>
      </c>
      <c r="D526" s="29" t="s">
        <v>3300</v>
      </c>
      <c r="E526" s="29" t="s">
        <v>3320</v>
      </c>
      <c r="F526" s="29" t="s">
        <v>3321</v>
      </c>
      <c r="G526" s="29" t="s">
        <v>3233</v>
      </c>
      <c r="H526" s="29" t="s">
        <v>3234</v>
      </c>
      <c r="I526" s="29" t="s">
        <v>3235</v>
      </c>
      <c r="J526" s="29" t="s">
        <v>3236</v>
      </c>
      <c r="K526" s="29" t="s">
        <v>3237</v>
      </c>
      <c r="L526" s="29" t="s">
        <v>3107</v>
      </c>
      <c r="M526" s="29" t="s">
        <v>3238</v>
      </c>
      <c r="N526" s="29" t="s">
        <v>3239</v>
      </c>
      <c r="O526" s="29" t="s">
        <v>3422</v>
      </c>
      <c r="P526" s="29" t="s">
        <v>3423</v>
      </c>
      <c r="Q526" s="29" t="s">
        <v>3209</v>
      </c>
      <c r="R526" s="29" t="s">
        <v>3210</v>
      </c>
      <c r="S526" s="29" t="s">
        <v>3098</v>
      </c>
      <c r="T526" s="29"/>
      <c r="U526" s="30">
        <v>8800</v>
      </c>
      <c r="V526" s="30">
        <v>8800</v>
      </c>
      <c r="W526" s="30">
        <v>8800</v>
      </c>
      <c r="X526" s="30">
        <v>8800</v>
      </c>
      <c r="Y526" s="30">
        <v>8800</v>
      </c>
      <c r="Z526" s="30">
        <v>8800</v>
      </c>
      <c r="AA526" s="30">
        <v>8800</v>
      </c>
      <c r="AB526" s="30">
        <v>8800</v>
      </c>
      <c r="AC526" s="30">
        <v>8800</v>
      </c>
      <c r="AD526" s="30">
        <v>8800</v>
      </c>
      <c r="AE526" s="30">
        <v>8800</v>
      </c>
      <c r="AF526" s="30">
        <v>8800</v>
      </c>
    </row>
    <row r="527" spans="1:32" x14ac:dyDescent="0.45">
      <c r="A527" s="29" t="s">
        <v>856</v>
      </c>
      <c r="B527" s="29" t="s">
        <v>857</v>
      </c>
      <c r="C527" s="29" t="s">
        <v>3299</v>
      </c>
      <c r="D527" s="29" t="s">
        <v>3300</v>
      </c>
      <c r="E527" s="29" t="s">
        <v>3320</v>
      </c>
      <c r="F527" s="29" t="s">
        <v>3321</v>
      </c>
      <c r="G527" s="29" t="s">
        <v>3233</v>
      </c>
      <c r="H527" s="29" t="s">
        <v>3234</v>
      </c>
      <c r="I527" s="29" t="s">
        <v>3242</v>
      </c>
      <c r="J527" s="29" t="s">
        <v>3243</v>
      </c>
      <c r="K527" s="29" t="s">
        <v>3430</v>
      </c>
      <c r="L527" s="29" t="s">
        <v>3431</v>
      </c>
      <c r="M527" s="29" t="s">
        <v>3432</v>
      </c>
      <c r="N527" s="29" t="s">
        <v>3433</v>
      </c>
      <c r="O527" s="29" t="s">
        <v>3614</v>
      </c>
      <c r="P527" s="29" t="s">
        <v>3615</v>
      </c>
      <c r="Q527" s="29" t="s">
        <v>3209</v>
      </c>
      <c r="R527" s="29" t="s">
        <v>3210</v>
      </c>
      <c r="S527" s="29" t="s">
        <v>3098</v>
      </c>
      <c r="T527" s="29"/>
      <c r="U527" s="30">
        <v>6795</v>
      </c>
      <c r="V527" s="30">
        <v>6795</v>
      </c>
      <c r="W527" s="30">
        <v>6795</v>
      </c>
      <c r="X527" s="30">
        <v>6795</v>
      </c>
      <c r="Y527" s="30">
        <v>6795</v>
      </c>
      <c r="Z527" s="30">
        <v>6795</v>
      </c>
      <c r="AA527" s="30">
        <v>6795</v>
      </c>
      <c r="AB527" s="30">
        <v>6795</v>
      </c>
      <c r="AC527" s="30">
        <v>6795</v>
      </c>
      <c r="AD527" s="30">
        <v>6795</v>
      </c>
      <c r="AE527" s="30">
        <v>6795</v>
      </c>
      <c r="AF527" s="30">
        <v>6795</v>
      </c>
    </row>
    <row r="528" spans="1:32" x14ac:dyDescent="0.45">
      <c r="A528" s="29" t="s">
        <v>856</v>
      </c>
      <c r="B528" s="29" t="s">
        <v>857</v>
      </c>
      <c r="C528" s="29" t="s">
        <v>3299</v>
      </c>
      <c r="D528" s="29" t="s">
        <v>3300</v>
      </c>
      <c r="E528" s="29" t="s">
        <v>3320</v>
      </c>
      <c r="F528" s="29" t="s">
        <v>3321</v>
      </c>
      <c r="G528" s="29" t="s">
        <v>3233</v>
      </c>
      <c r="H528" s="29" t="s">
        <v>3234</v>
      </c>
      <c r="I528" s="29" t="s">
        <v>3262</v>
      </c>
      <c r="J528" s="29" t="s">
        <v>3263</v>
      </c>
      <c r="K528" s="29" t="s">
        <v>3264</v>
      </c>
      <c r="L528" s="29" t="s">
        <v>3103</v>
      </c>
      <c r="M528" s="29" t="s">
        <v>3265</v>
      </c>
      <c r="N528" s="29" t="s">
        <v>3266</v>
      </c>
      <c r="O528" s="29" t="s">
        <v>3267</v>
      </c>
      <c r="P528" s="29" t="s">
        <v>3268</v>
      </c>
      <c r="Q528" s="29" t="s">
        <v>3209</v>
      </c>
      <c r="R528" s="29" t="s">
        <v>3210</v>
      </c>
      <c r="S528" s="29" t="s">
        <v>3098</v>
      </c>
      <c r="T528" s="29"/>
      <c r="U528" s="30">
        <v>24000</v>
      </c>
      <c r="V528" s="30">
        <v>24000</v>
      </c>
      <c r="W528" s="30">
        <v>24000</v>
      </c>
      <c r="X528" s="30">
        <v>24000</v>
      </c>
      <c r="Y528" s="30">
        <v>24000</v>
      </c>
      <c r="Z528" s="30">
        <v>24000</v>
      </c>
      <c r="AA528" s="30">
        <v>24000</v>
      </c>
      <c r="AB528" s="30">
        <v>24000</v>
      </c>
      <c r="AC528" s="30">
        <v>24000</v>
      </c>
      <c r="AD528" s="30">
        <v>24000</v>
      </c>
      <c r="AE528" s="30">
        <v>24000</v>
      </c>
      <c r="AF528" s="30">
        <v>24000</v>
      </c>
    </row>
    <row r="529" spans="1:32" x14ac:dyDescent="0.45">
      <c r="A529" s="29" t="s">
        <v>856</v>
      </c>
      <c r="B529" s="29" t="s">
        <v>857</v>
      </c>
      <c r="C529" s="29" t="s">
        <v>3299</v>
      </c>
      <c r="D529" s="29" t="s">
        <v>3300</v>
      </c>
      <c r="E529" s="29" t="s">
        <v>3320</v>
      </c>
      <c r="F529" s="29" t="s">
        <v>3321</v>
      </c>
      <c r="G529" s="29" t="s">
        <v>3233</v>
      </c>
      <c r="H529" s="29" t="s">
        <v>3234</v>
      </c>
      <c r="I529" s="29" t="s">
        <v>3262</v>
      </c>
      <c r="J529" s="29" t="s">
        <v>3263</v>
      </c>
      <c r="K529" s="29" t="s">
        <v>3264</v>
      </c>
      <c r="L529" s="29" t="s">
        <v>3103</v>
      </c>
      <c r="M529" s="29" t="s">
        <v>3265</v>
      </c>
      <c r="N529" s="29" t="s">
        <v>3266</v>
      </c>
      <c r="O529" s="29" t="s">
        <v>3269</v>
      </c>
      <c r="P529" s="29" t="s">
        <v>3270</v>
      </c>
      <c r="Q529" s="29" t="s">
        <v>3209</v>
      </c>
      <c r="R529" s="29" t="s">
        <v>3210</v>
      </c>
      <c r="S529" s="29" t="s">
        <v>3098</v>
      </c>
      <c r="T529" s="29"/>
      <c r="U529" s="30">
        <v>312</v>
      </c>
      <c r="V529" s="30">
        <v>312</v>
      </c>
      <c r="W529" s="30">
        <v>0</v>
      </c>
      <c r="X529" s="30">
        <v>156</v>
      </c>
      <c r="Y529" s="30">
        <v>0</v>
      </c>
      <c r="Z529" s="30">
        <v>78</v>
      </c>
      <c r="AA529" s="30">
        <v>780</v>
      </c>
      <c r="AB529" s="30">
        <v>117</v>
      </c>
      <c r="AC529" s="30">
        <v>156</v>
      </c>
      <c r="AD529" s="30">
        <v>273</v>
      </c>
      <c r="AE529" s="30">
        <v>39</v>
      </c>
      <c r="AF529" s="30">
        <v>78</v>
      </c>
    </row>
    <row r="530" spans="1:32" x14ac:dyDescent="0.45">
      <c r="A530" s="29" t="s">
        <v>856</v>
      </c>
      <c r="B530" s="29" t="s">
        <v>857</v>
      </c>
      <c r="C530" s="29" t="s">
        <v>3299</v>
      </c>
      <c r="D530" s="29" t="s">
        <v>3300</v>
      </c>
      <c r="E530" s="29" t="s">
        <v>3320</v>
      </c>
      <c r="F530" s="29" t="s">
        <v>3321</v>
      </c>
      <c r="G530" s="29" t="s">
        <v>3233</v>
      </c>
      <c r="H530" s="29" t="s">
        <v>3234</v>
      </c>
      <c r="I530" s="29" t="s">
        <v>3262</v>
      </c>
      <c r="J530" s="29" t="s">
        <v>3263</v>
      </c>
      <c r="K530" s="29" t="s">
        <v>3264</v>
      </c>
      <c r="L530" s="29" t="s">
        <v>3103</v>
      </c>
      <c r="M530" s="29" t="s">
        <v>3265</v>
      </c>
      <c r="N530" s="29" t="s">
        <v>3266</v>
      </c>
      <c r="O530" s="29" t="s">
        <v>3271</v>
      </c>
      <c r="P530" s="29" t="s">
        <v>3272</v>
      </c>
      <c r="Q530" s="29" t="s">
        <v>3209</v>
      </c>
      <c r="R530" s="29" t="s">
        <v>3210</v>
      </c>
      <c r="S530" s="29" t="s">
        <v>3098</v>
      </c>
      <c r="T530" s="29"/>
      <c r="U530" s="30">
        <v>174</v>
      </c>
      <c r="V530" s="30">
        <v>1000</v>
      </c>
      <c r="W530" s="30">
        <v>522</v>
      </c>
      <c r="X530" s="30">
        <v>449</v>
      </c>
      <c r="Y530" s="30">
        <v>493</v>
      </c>
      <c r="Z530" s="30">
        <v>58</v>
      </c>
      <c r="AA530" s="30">
        <v>0</v>
      </c>
      <c r="AB530" s="30">
        <v>72</v>
      </c>
      <c r="AC530" s="30">
        <v>101</v>
      </c>
      <c r="AD530" s="30">
        <v>855</v>
      </c>
      <c r="AE530" s="30">
        <v>72</v>
      </c>
      <c r="AF530" s="30">
        <v>58</v>
      </c>
    </row>
    <row r="531" spans="1:32" x14ac:dyDescent="0.45">
      <c r="A531" s="29" t="s">
        <v>856</v>
      </c>
      <c r="B531" s="29" t="s">
        <v>857</v>
      </c>
      <c r="C531" s="29" t="s">
        <v>3299</v>
      </c>
      <c r="D531" s="29" t="s">
        <v>3300</v>
      </c>
      <c r="E531" s="29" t="s">
        <v>3320</v>
      </c>
      <c r="F531" s="29" t="s">
        <v>3321</v>
      </c>
      <c r="G531" s="29" t="s">
        <v>3233</v>
      </c>
      <c r="H531" s="29" t="s">
        <v>3234</v>
      </c>
      <c r="I531" s="29" t="s">
        <v>3262</v>
      </c>
      <c r="J531" s="29" t="s">
        <v>3263</v>
      </c>
      <c r="K531" s="29" t="s">
        <v>3264</v>
      </c>
      <c r="L531" s="29" t="s">
        <v>3103</v>
      </c>
      <c r="M531" s="29" t="s">
        <v>3265</v>
      </c>
      <c r="N531" s="29" t="s">
        <v>3266</v>
      </c>
      <c r="O531" s="29" t="s">
        <v>3273</v>
      </c>
      <c r="P531" s="29" t="s">
        <v>3274</v>
      </c>
      <c r="Q531" s="29" t="s">
        <v>3209</v>
      </c>
      <c r="R531" s="29" t="s">
        <v>3210</v>
      </c>
      <c r="S531" s="29" t="s">
        <v>3098</v>
      </c>
      <c r="T531" s="29"/>
      <c r="U531" s="30">
        <v>0</v>
      </c>
      <c r="V531" s="30">
        <v>117</v>
      </c>
      <c r="W531" s="30">
        <v>0</v>
      </c>
      <c r="X531" s="30">
        <v>39</v>
      </c>
      <c r="Y531" s="30">
        <v>0</v>
      </c>
      <c r="Z531" s="30">
        <v>0</v>
      </c>
      <c r="AA531" s="30">
        <v>0</v>
      </c>
      <c r="AB531" s="30">
        <v>78</v>
      </c>
      <c r="AC531" s="30">
        <v>39</v>
      </c>
      <c r="AD531" s="30">
        <v>0</v>
      </c>
      <c r="AE531" s="30">
        <v>0</v>
      </c>
      <c r="AF531" s="30">
        <v>78</v>
      </c>
    </row>
    <row r="532" spans="1:32" x14ac:dyDescent="0.45">
      <c r="A532" s="29" t="s">
        <v>856</v>
      </c>
      <c r="B532" s="29" t="s">
        <v>857</v>
      </c>
      <c r="C532" s="29" t="s">
        <v>3299</v>
      </c>
      <c r="D532" s="29" t="s">
        <v>3300</v>
      </c>
      <c r="E532" s="29" t="s">
        <v>3320</v>
      </c>
      <c r="F532" s="29" t="s">
        <v>3321</v>
      </c>
      <c r="G532" s="29" t="s">
        <v>3233</v>
      </c>
      <c r="H532" s="29" t="s">
        <v>3234</v>
      </c>
      <c r="I532" s="29" t="s">
        <v>3262</v>
      </c>
      <c r="J532" s="29" t="s">
        <v>3263</v>
      </c>
      <c r="K532" s="29" t="s">
        <v>3264</v>
      </c>
      <c r="L532" s="29" t="s">
        <v>3103</v>
      </c>
      <c r="M532" s="29" t="s">
        <v>3265</v>
      </c>
      <c r="N532" s="29" t="s">
        <v>3266</v>
      </c>
      <c r="O532" s="29" t="s">
        <v>3372</v>
      </c>
      <c r="P532" s="29" t="s">
        <v>3373</v>
      </c>
      <c r="Q532" s="29" t="s">
        <v>3209</v>
      </c>
      <c r="R532" s="29" t="s">
        <v>3210</v>
      </c>
      <c r="S532" s="29" t="s">
        <v>3098</v>
      </c>
      <c r="T532" s="29"/>
      <c r="U532" s="30">
        <v>12563</v>
      </c>
      <c r="V532" s="30">
        <v>7817</v>
      </c>
      <c r="W532" s="30">
        <v>7266</v>
      </c>
      <c r="X532" s="30">
        <v>13425</v>
      </c>
      <c r="Y532" s="30">
        <v>9310</v>
      </c>
      <c r="Z532" s="30">
        <v>6831</v>
      </c>
      <c r="AA532" s="30">
        <v>12761</v>
      </c>
      <c r="AB532" s="30">
        <v>7895</v>
      </c>
      <c r="AC532" s="30">
        <v>7901</v>
      </c>
      <c r="AD532" s="30">
        <v>7237</v>
      </c>
      <c r="AE532" s="30">
        <v>5935</v>
      </c>
      <c r="AF532" s="30">
        <v>8035</v>
      </c>
    </row>
    <row r="533" spans="1:32" x14ac:dyDescent="0.45">
      <c r="A533" s="29" t="s">
        <v>856</v>
      </c>
      <c r="B533" s="29" t="s">
        <v>857</v>
      </c>
      <c r="C533" s="29" t="s">
        <v>3299</v>
      </c>
      <c r="D533" s="29" t="s">
        <v>3300</v>
      </c>
      <c r="E533" s="29" t="s">
        <v>3320</v>
      </c>
      <c r="F533" s="29" t="s">
        <v>3321</v>
      </c>
      <c r="G533" s="29" t="s">
        <v>3233</v>
      </c>
      <c r="H533" s="29" t="s">
        <v>3234</v>
      </c>
      <c r="I533" s="29" t="s">
        <v>3262</v>
      </c>
      <c r="J533" s="29" t="s">
        <v>3263</v>
      </c>
      <c r="K533" s="29" t="s">
        <v>3264</v>
      </c>
      <c r="L533" s="29" t="s">
        <v>3103</v>
      </c>
      <c r="M533" s="29" t="s">
        <v>3322</v>
      </c>
      <c r="N533" s="29" t="s">
        <v>3323</v>
      </c>
      <c r="O533" s="29" t="s">
        <v>3324</v>
      </c>
      <c r="P533" s="29" t="s">
        <v>3325</v>
      </c>
      <c r="Q533" s="29" t="s">
        <v>3209</v>
      </c>
      <c r="R533" s="29" t="s">
        <v>3210</v>
      </c>
      <c r="S533" s="29" t="s">
        <v>3098</v>
      </c>
      <c r="T533" s="29"/>
      <c r="U533" s="30">
        <v>11200</v>
      </c>
      <c r="V533" s="30">
        <v>11200</v>
      </c>
      <c r="W533" s="30">
        <v>11200</v>
      </c>
      <c r="X533" s="30">
        <v>11200</v>
      </c>
      <c r="Y533" s="30">
        <v>11200</v>
      </c>
      <c r="Z533" s="30">
        <v>11200</v>
      </c>
      <c r="AA533" s="30">
        <v>11200</v>
      </c>
      <c r="AB533" s="30">
        <v>11200</v>
      </c>
      <c r="AC533" s="30">
        <v>11200</v>
      </c>
      <c r="AD533" s="30">
        <v>11200</v>
      </c>
      <c r="AE533" s="30">
        <v>11200</v>
      </c>
      <c r="AF533" s="30">
        <v>11200</v>
      </c>
    </row>
    <row r="534" spans="1:32" x14ac:dyDescent="0.45">
      <c r="A534" s="29" t="s">
        <v>856</v>
      </c>
      <c r="B534" s="29" t="s">
        <v>857</v>
      </c>
      <c r="C534" s="29" t="s">
        <v>3299</v>
      </c>
      <c r="D534" s="29" t="s">
        <v>3300</v>
      </c>
      <c r="E534" s="29" t="s">
        <v>3320</v>
      </c>
      <c r="F534" s="29" t="s">
        <v>3321</v>
      </c>
      <c r="G534" s="29" t="s">
        <v>3233</v>
      </c>
      <c r="H534" s="29" t="s">
        <v>3234</v>
      </c>
      <c r="I534" s="29" t="s">
        <v>3262</v>
      </c>
      <c r="J534" s="29" t="s">
        <v>3263</v>
      </c>
      <c r="K534" s="29" t="s">
        <v>3264</v>
      </c>
      <c r="L534" s="29" t="s">
        <v>3103</v>
      </c>
      <c r="M534" s="29" t="s">
        <v>3322</v>
      </c>
      <c r="N534" s="29" t="s">
        <v>3323</v>
      </c>
      <c r="O534" s="29" t="s">
        <v>3374</v>
      </c>
      <c r="P534" s="29" t="s">
        <v>3375</v>
      </c>
      <c r="Q534" s="29" t="s">
        <v>3209</v>
      </c>
      <c r="R534" s="29" t="s">
        <v>3210</v>
      </c>
      <c r="S534" s="29" t="s">
        <v>3098</v>
      </c>
      <c r="T534" s="29"/>
      <c r="U534" s="30">
        <v>3000</v>
      </c>
      <c r="V534" s="30">
        <v>3000</v>
      </c>
      <c r="W534" s="30">
        <v>3000</v>
      </c>
      <c r="X534" s="30">
        <v>3000</v>
      </c>
      <c r="Y534" s="30">
        <v>3000</v>
      </c>
      <c r="Z534" s="30">
        <v>3000</v>
      </c>
      <c r="AA534" s="30">
        <v>3000</v>
      </c>
      <c r="AB534" s="30">
        <v>3000</v>
      </c>
      <c r="AC534" s="30">
        <v>3000</v>
      </c>
      <c r="AD534" s="30">
        <v>3000</v>
      </c>
      <c r="AE534" s="30">
        <v>3000</v>
      </c>
      <c r="AF534" s="30">
        <v>3000</v>
      </c>
    </row>
    <row r="535" spans="1:32" x14ac:dyDescent="0.45">
      <c r="A535" s="29" t="s">
        <v>856</v>
      </c>
      <c r="B535" s="29" t="s">
        <v>857</v>
      </c>
      <c r="C535" s="29" t="s">
        <v>3299</v>
      </c>
      <c r="D535" s="29" t="s">
        <v>3300</v>
      </c>
      <c r="E535" s="29" t="s">
        <v>3320</v>
      </c>
      <c r="F535" s="29" t="s">
        <v>3321</v>
      </c>
      <c r="G535" s="29" t="s">
        <v>3233</v>
      </c>
      <c r="H535" s="29" t="s">
        <v>3234</v>
      </c>
      <c r="I535" s="29" t="s">
        <v>3275</v>
      </c>
      <c r="J535" s="29" t="s">
        <v>3276</v>
      </c>
      <c r="K535" s="29" t="s">
        <v>3277</v>
      </c>
      <c r="L535" s="29" t="s">
        <v>3100</v>
      </c>
      <c r="M535" s="29" t="s">
        <v>3312</v>
      </c>
      <c r="N535" s="29" t="s">
        <v>3313</v>
      </c>
      <c r="O535" s="29" t="s">
        <v>3314</v>
      </c>
      <c r="P535" s="29" t="s">
        <v>3315</v>
      </c>
      <c r="Q535" s="29" t="s">
        <v>3249</v>
      </c>
      <c r="R535" s="29" t="s">
        <v>3210</v>
      </c>
      <c r="S535" s="29" t="s">
        <v>3098</v>
      </c>
      <c r="T535" s="29"/>
      <c r="U535" s="30">
        <v>0</v>
      </c>
      <c r="V535" s="30">
        <v>0</v>
      </c>
      <c r="W535" s="30">
        <v>0</v>
      </c>
      <c r="X535" s="30">
        <v>0</v>
      </c>
      <c r="Y535" s="30">
        <v>0</v>
      </c>
      <c r="Z535" s="30">
        <v>0</v>
      </c>
      <c r="AA535" s="30">
        <v>0</v>
      </c>
      <c r="AB535" s="30">
        <v>0</v>
      </c>
      <c r="AC535" s="30">
        <v>0</v>
      </c>
      <c r="AD535" s="30">
        <v>0</v>
      </c>
      <c r="AE535" s="30">
        <v>0</v>
      </c>
      <c r="AF535" s="30">
        <v>0</v>
      </c>
    </row>
    <row r="536" spans="1:32" x14ac:dyDescent="0.45">
      <c r="A536" s="29" t="s">
        <v>856</v>
      </c>
      <c r="B536" s="29" t="s">
        <v>857</v>
      </c>
      <c r="C536" s="29" t="s">
        <v>3299</v>
      </c>
      <c r="D536" s="29" t="s">
        <v>3300</v>
      </c>
      <c r="E536" s="29" t="s">
        <v>3320</v>
      </c>
      <c r="F536" s="29" t="s">
        <v>3321</v>
      </c>
      <c r="G536" s="29" t="s">
        <v>3233</v>
      </c>
      <c r="H536" s="29" t="s">
        <v>3234</v>
      </c>
      <c r="I536" s="29" t="s">
        <v>3275</v>
      </c>
      <c r="J536" s="29" t="s">
        <v>3276</v>
      </c>
      <c r="K536" s="29" t="s">
        <v>3277</v>
      </c>
      <c r="L536" s="29" t="s">
        <v>3100</v>
      </c>
      <c r="M536" s="29" t="s">
        <v>3312</v>
      </c>
      <c r="N536" s="29" t="s">
        <v>3313</v>
      </c>
      <c r="O536" s="29" t="s">
        <v>3314</v>
      </c>
      <c r="P536" s="29" t="s">
        <v>3315</v>
      </c>
      <c r="Q536" s="29" t="s">
        <v>3209</v>
      </c>
      <c r="R536" s="29" t="s">
        <v>3210</v>
      </c>
      <c r="S536" s="29" t="s">
        <v>3098</v>
      </c>
      <c r="T536" s="29"/>
      <c r="U536" s="30">
        <v>101000</v>
      </c>
      <c r="V536" s="30">
        <v>101000</v>
      </c>
      <c r="W536" s="30">
        <v>101000</v>
      </c>
      <c r="X536" s="30">
        <v>101000</v>
      </c>
      <c r="Y536" s="30">
        <v>101000</v>
      </c>
      <c r="Z536" s="30">
        <v>101000</v>
      </c>
      <c r="AA536" s="30">
        <v>101000</v>
      </c>
      <c r="AB536" s="30">
        <v>101000</v>
      </c>
      <c r="AC536" s="30">
        <v>101000</v>
      </c>
      <c r="AD536" s="30">
        <v>101000</v>
      </c>
      <c r="AE536" s="30">
        <v>101000</v>
      </c>
      <c r="AF536" s="30">
        <v>101000</v>
      </c>
    </row>
    <row r="537" spans="1:32" x14ac:dyDescent="0.45">
      <c r="A537" s="29" t="s">
        <v>856</v>
      </c>
      <c r="B537" s="29" t="s">
        <v>857</v>
      </c>
      <c r="C537" s="29" t="s">
        <v>3299</v>
      </c>
      <c r="D537" s="29" t="s">
        <v>3300</v>
      </c>
      <c r="E537" s="29" t="s">
        <v>3320</v>
      </c>
      <c r="F537" s="29" t="s">
        <v>3321</v>
      </c>
      <c r="G537" s="29" t="s">
        <v>3233</v>
      </c>
      <c r="H537" s="29" t="s">
        <v>3234</v>
      </c>
      <c r="I537" s="29" t="s">
        <v>3275</v>
      </c>
      <c r="J537" s="29" t="s">
        <v>3276</v>
      </c>
      <c r="K537" s="29" t="s">
        <v>3287</v>
      </c>
      <c r="L537" s="29" t="s">
        <v>3101</v>
      </c>
      <c r="M537" s="29" t="s">
        <v>3288</v>
      </c>
      <c r="N537" s="29" t="s">
        <v>3289</v>
      </c>
      <c r="O537" s="29" t="s">
        <v>3290</v>
      </c>
      <c r="P537" s="29" t="s">
        <v>3291</v>
      </c>
      <c r="Q537" s="29" t="s">
        <v>3209</v>
      </c>
      <c r="R537" s="29" t="s">
        <v>3210</v>
      </c>
      <c r="S537" s="29" t="s">
        <v>3098</v>
      </c>
      <c r="T537" s="29"/>
      <c r="U537" s="30">
        <v>0</v>
      </c>
      <c r="V537" s="30">
        <v>0</v>
      </c>
      <c r="W537" s="30">
        <v>0</v>
      </c>
      <c r="X537" s="30">
        <v>0</v>
      </c>
      <c r="Y537" s="30">
        <v>0</v>
      </c>
      <c r="Z537" s="30">
        <v>0</v>
      </c>
      <c r="AA537" s="30">
        <v>0</v>
      </c>
      <c r="AB537" s="30">
        <v>0</v>
      </c>
      <c r="AC537" s="30">
        <v>0</v>
      </c>
      <c r="AD537" s="30">
        <v>0</v>
      </c>
      <c r="AE537" s="30">
        <v>0</v>
      </c>
      <c r="AF537" s="30">
        <v>0</v>
      </c>
    </row>
    <row r="538" spans="1:32" x14ac:dyDescent="0.45">
      <c r="A538" s="29" t="s">
        <v>856</v>
      </c>
      <c r="B538" s="29" t="s">
        <v>857</v>
      </c>
      <c r="C538" s="29" t="s">
        <v>3544</v>
      </c>
      <c r="D538" s="29" t="s">
        <v>3545</v>
      </c>
      <c r="E538" s="29" t="s">
        <v>3616</v>
      </c>
      <c r="F538" s="29" t="s">
        <v>3617</v>
      </c>
      <c r="G538" s="29" t="s">
        <v>3200</v>
      </c>
      <c r="H538" s="29" t="s">
        <v>3201</v>
      </c>
      <c r="I538" s="29" t="s">
        <v>3226</v>
      </c>
      <c r="J538" s="29" t="s">
        <v>3227</v>
      </c>
      <c r="K538" s="29" t="s">
        <v>3228</v>
      </c>
      <c r="L538" s="29" t="s">
        <v>3111</v>
      </c>
      <c r="M538" s="29" t="s">
        <v>3229</v>
      </c>
      <c r="N538" s="29" t="s">
        <v>3230</v>
      </c>
      <c r="O538" s="29" t="s">
        <v>3231</v>
      </c>
      <c r="P538" s="29" t="s">
        <v>3232</v>
      </c>
      <c r="Q538" s="29" t="s">
        <v>3209</v>
      </c>
      <c r="R538" s="29" t="s">
        <v>3210</v>
      </c>
      <c r="S538" s="29" t="s">
        <v>3098</v>
      </c>
      <c r="T538" s="29"/>
      <c r="U538" s="30">
        <v>0</v>
      </c>
      <c r="V538" s="30">
        <v>0</v>
      </c>
      <c r="W538" s="30">
        <v>0</v>
      </c>
      <c r="X538" s="30">
        <v>0</v>
      </c>
      <c r="Y538" s="30">
        <v>0</v>
      </c>
      <c r="Z538" s="30">
        <v>0</v>
      </c>
      <c r="AA538" s="30">
        <v>0</v>
      </c>
      <c r="AB538" s="30">
        <v>0</v>
      </c>
      <c r="AC538" s="30">
        <v>0</v>
      </c>
      <c r="AD538" s="30">
        <v>0</v>
      </c>
      <c r="AE538" s="30">
        <v>0</v>
      </c>
      <c r="AF538" s="30">
        <v>0</v>
      </c>
    </row>
    <row r="539" spans="1:32" x14ac:dyDescent="0.45">
      <c r="A539" s="29" t="s">
        <v>204</v>
      </c>
      <c r="B539" s="29" t="s">
        <v>205</v>
      </c>
      <c r="C539" s="29" t="s">
        <v>3299</v>
      </c>
      <c r="D539" s="29" t="s">
        <v>3300</v>
      </c>
      <c r="E539" s="29" t="s">
        <v>3538</v>
      </c>
      <c r="F539" s="29" t="s">
        <v>3539</v>
      </c>
      <c r="G539" s="29" t="s">
        <v>3200</v>
      </c>
      <c r="H539" s="29" t="s">
        <v>3201</v>
      </c>
      <c r="I539" s="29" t="s">
        <v>3202</v>
      </c>
      <c r="J539" s="29" t="s">
        <v>3203</v>
      </c>
      <c r="K539" s="29" t="s">
        <v>3216</v>
      </c>
      <c r="L539" s="29" t="s">
        <v>3102</v>
      </c>
      <c r="M539" s="29" t="s">
        <v>3217</v>
      </c>
      <c r="N539" s="29" t="s">
        <v>3218</v>
      </c>
      <c r="O539" s="29" t="s">
        <v>3219</v>
      </c>
      <c r="P539" s="29" t="s">
        <v>3220</v>
      </c>
      <c r="Q539" s="29" t="s">
        <v>3209</v>
      </c>
      <c r="R539" s="29" t="s">
        <v>3098</v>
      </c>
      <c r="S539" s="29" t="s">
        <v>3098</v>
      </c>
      <c r="T539" s="29"/>
      <c r="U539" s="30">
        <v>0</v>
      </c>
      <c r="V539" s="30">
        <v>0</v>
      </c>
      <c r="W539" s="30">
        <v>0</v>
      </c>
      <c r="X539" s="30">
        <v>0</v>
      </c>
      <c r="Y539" s="30">
        <v>14839</v>
      </c>
      <c r="Z539" s="30">
        <v>115000</v>
      </c>
      <c r="AA539" s="30">
        <v>115000</v>
      </c>
      <c r="AB539" s="30">
        <v>115000</v>
      </c>
      <c r="AC539" s="30">
        <v>115000</v>
      </c>
      <c r="AD539" s="30">
        <v>115000</v>
      </c>
      <c r="AE539" s="30">
        <v>115000</v>
      </c>
      <c r="AF539" s="30">
        <v>115000</v>
      </c>
    </row>
    <row r="540" spans="1:32" x14ac:dyDescent="0.45">
      <c r="A540" s="29" t="s">
        <v>204</v>
      </c>
      <c r="B540" s="29" t="s">
        <v>205</v>
      </c>
      <c r="C540" s="29" t="s">
        <v>3299</v>
      </c>
      <c r="D540" s="29" t="s">
        <v>3300</v>
      </c>
      <c r="E540" s="29" t="s">
        <v>3538</v>
      </c>
      <c r="F540" s="29" t="s">
        <v>3539</v>
      </c>
      <c r="G540" s="29" t="s">
        <v>3200</v>
      </c>
      <c r="H540" s="29" t="s">
        <v>3201</v>
      </c>
      <c r="I540" s="29" t="s">
        <v>3202</v>
      </c>
      <c r="J540" s="29" t="s">
        <v>3203</v>
      </c>
      <c r="K540" s="29" t="s">
        <v>3221</v>
      </c>
      <c r="L540" s="29" t="s">
        <v>3113</v>
      </c>
      <c r="M540" s="29" t="s">
        <v>3222</v>
      </c>
      <c r="N540" s="29" t="s">
        <v>3223</v>
      </c>
      <c r="O540" s="29" t="s">
        <v>3224</v>
      </c>
      <c r="P540" s="29" t="s">
        <v>3225</v>
      </c>
      <c r="Q540" s="29" t="s">
        <v>3209</v>
      </c>
      <c r="R540" s="29" t="s">
        <v>3210</v>
      </c>
      <c r="S540" s="29" t="s">
        <v>3098</v>
      </c>
      <c r="T540" s="29"/>
      <c r="U540" s="30">
        <v>34000</v>
      </c>
      <c r="V540" s="30">
        <v>34000</v>
      </c>
      <c r="W540" s="30">
        <v>34000</v>
      </c>
      <c r="X540" s="30">
        <v>34000</v>
      </c>
      <c r="Y540" s="30">
        <v>34000</v>
      </c>
      <c r="Z540" s="30">
        <v>34000</v>
      </c>
      <c r="AA540" s="30">
        <v>34000</v>
      </c>
      <c r="AB540" s="30">
        <v>34000</v>
      </c>
      <c r="AC540" s="30">
        <v>34000</v>
      </c>
      <c r="AD540" s="30">
        <v>34000</v>
      </c>
      <c r="AE540" s="30">
        <v>34000</v>
      </c>
      <c r="AF540" s="30">
        <v>34000</v>
      </c>
    </row>
    <row r="541" spans="1:32" x14ac:dyDescent="0.45">
      <c r="A541" s="29" t="s">
        <v>204</v>
      </c>
      <c r="B541" s="29" t="s">
        <v>205</v>
      </c>
      <c r="C541" s="29" t="s">
        <v>3299</v>
      </c>
      <c r="D541" s="29" t="s">
        <v>3300</v>
      </c>
      <c r="E541" s="29" t="s">
        <v>3538</v>
      </c>
      <c r="F541" s="29" t="s">
        <v>3539</v>
      </c>
      <c r="G541" s="29" t="s">
        <v>3200</v>
      </c>
      <c r="H541" s="29" t="s">
        <v>3201</v>
      </c>
      <c r="I541" s="29" t="s">
        <v>3226</v>
      </c>
      <c r="J541" s="29" t="s">
        <v>3227</v>
      </c>
      <c r="K541" s="29" t="s">
        <v>3228</v>
      </c>
      <c r="L541" s="29" t="s">
        <v>3111</v>
      </c>
      <c r="M541" s="29" t="s">
        <v>3229</v>
      </c>
      <c r="N541" s="29" t="s">
        <v>3230</v>
      </c>
      <c r="O541" s="29" t="s">
        <v>3231</v>
      </c>
      <c r="P541" s="29" t="s">
        <v>3232</v>
      </c>
      <c r="Q541" s="29" t="s">
        <v>3209</v>
      </c>
      <c r="R541" s="29" t="s">
        <v>3210</v>
      </c>
      <c r="S541" s="29" t="s">
        <v>3098</v>
      </c>
      <c r="T541" s="29"/>
      <c r="U541" s="30">
        <v>0</v>
      </c>
      <c r="V541" s="30">
        <v>0</v>
      </c>
      <c r="W541" s="30">
        <v>0</v>
      </c>
      <c r="X541" s="30">
        <v>0</v>
      </c>
      <c r="Y541" s="30">
        <v>0</v>
      </c>
      <c r="Z541" s="30">
        <v>0</v>
      </c>
      <c r="AA541" s="30">
        <v>0</v>
      </c>
      <c r="AB541" s="30">
        <v>0</v>
      </c>
      <c r="AC541" s="30">
        <v>0</v>
      </c>
      <c r="AD541" s="30">
        <v>0</v>
      </c>
      <c r="AE541" s="30">
        <v>0</v>
      </c>
      <c r="AF541" s="30">
        <v>0</v>
      </c>
    </row>
    <row r="542" spans="1:32" x14ac:dyDescent="0.45">
      <c r="A542" s="29" t="s">
        <v>204</v>
      </c>
      <c r="B542" s="29" t="s">
        <v>205</v>
      </c>
      <c r="C542" s="29" t="s">
        <v>3299</v>
      </c>
      <c r="D542" s="29" t="s">
        <v>3300</v>
      </c>
      <c r="E542" s="29" t="s">
        <v>3538</v>
      </c>
      <c r="F542" s="29" t="s">
        <v>3539</v>
      </c>
      <c r="G542" s="29" t="s">
        <v>3200</v>
      </c>
      <c r="H542" s="29" t="s">
        <v>3201</v>
      </c>
      <c r="I542" s="29" t="s">
        <v>3226</v>
      </c>
      <c r="J542" s="29" t="s">
        <v>3227</v>
      </c>
      <c r="K542" s="29" t="s">
        <v>3228</v>
      </c>
      <c r="L542" s="29" t="s">
        <v>3111</v>
      </c>
      <c r="M542" s="29" t="s">
        <v>3295</v>
      </c>
      <c r="N542" s="29" t="s">
        <v>3296</v>
      </c>
      <c r="O542" s="29" t="s">
        <v>3297</v>
      </c>
      <c r="P542" s="29" t="s">
        <v>3298</v>
      </c>
      <c r="Q542" s="29" t="s">
        <v>3209</v>
      </c>
      <c r="R542" s="29" t="s">
        <v>3210</v>
      </c>
      <c r="S542" s="29" t="s">
        <v>3098</v>
      </c>
      <c r="T542" s="29"/>
      <c r="U542" s="30">
        <v>0</v>
      </c>
      <c r="V542" s="30">
        <v>0</v>
      </c>
      <c r="W542" s="30">
        <v>0</v>
      </c>
      <c r="X542" s="30">
        <v>0</v>
      </c>
      <c r="Y542" s="30">
        <v>0</v>
      </c>
      <c r="Z542" s="30">
        <v>0</v>
      </c>
      <c r="AA542" s="30">
        <v>0</v>
      </c>
      <c r="AB542" s="30">
        <v>0</v>
      </c>
      <c r="AC542" s="30">
        <v>0</v>
      </c>
      <c r="AD542" s="30">
        <v>0</v>
      </c>
      <c r="AE542" s="30">
        <v>0</v>
      </c>
      <c r="AF542" s="30">
        <v>0</v>
      </c>
    </row>
    <row r="543" spans="1:32" x14ac:dyDescent="0.45">
      <c r="A543" s="29" t="s">
        <v>204</v>
      </c>
      <c r="B543" s="29" t="s">
        <v>205</v>
      </c>
      <c r="C543" s="29" t="s">
        <v>3299</v>
      </c>
      <c r="D543" s="29" t="s">
        <v>3300</v>
      </c>
      <c r="E543" s="29" t="s">
        <v>3538</v>
      </c>
      <c r="F543" s="29" t="s">
        <v>3539</v>
      </c>
      <c r="G543" s="29" t="s">
        <v>3233</v>
      </c>
      <c r="H543" s="29" t="s">
        <v>3234</v>
      </c>
      <c r="I543" s="29" t="s">
        <v>3235</v>
      </c>
      <c r="J543" s="29" t="s">
        <v>3236</v>
      </c>
      <c r="K543" s="29" t="s">
        <v>3237</v>
      </c>
      <c r="L543" s="29" t="s">
        <v>3107</v>
      </c>
      <c r="M543" s="29" t="s">
        <v>3238</v>
      </c>
      <c r="N543" s="29" t="s">
        <v>3239</v>
      </c>
      <c r="O543" s="29" t="s">
        <v>3422</v>
      </c>
      <c r="P543" s="29" t="s">
        <v>3423</v>
      </c>
      <c r="Q543" s="29" t="s">
        <v>3209</v>
      </c>
      <c r="R543" s="29" t="s">
        <v>3210</v>
      </c>
      <c r="S543" s="29" t="s">
        <v>3098</v>
      </c>
      <c r="T543" s="29"/>
      <c r="U543" s="30">
        <v>2200</v>
      </c>
      <c r="V543" s="30">
        <v>2200</v>
      </c>
      <c r="W543" s="30">
        <v>2200</v>
      </c>
      <c r="X543" s="30">
        <v>2200</v>
      </c>
      <c r="Y543" s="30">
        <v>2200</v>
      </c>
      <c r="Z543" s="30">
        <v>2200</v>
      </c>
      <c r="AA543" s="30">
        <v>2200</v>
      </c>
      <c r="AB543" s="30">
        <v>2200</v>
      </c>
      <c r="AC543" s="30">
        <v>2200</v>
      </c>
      <c r="AD543" s="30">
        <v>2200</v>
      </c>
      <c r="AE543" s="30">
        <v>2200</v>
      </c>
      <c r="AF543" s="30">
        <v>2200</v>
      </c>
    </row>
    <row r="544" spans="1:32" x14ac:dyDescent="0.45">
      <c r="A544" s="29" t="s">
        <v>204</v>
      </c>
      <c r="B544" s="29" t="s">
        <v>205</v>
      </c>
      <c r="C544" s="29" t="s">
        <v>3299</v>
      </c>
      <c r="D544" s="29" t="s">
        <v>3300</v>
      </c>
      <c r="E544" s="29" t="s">
        <v>3538</v>
      </c>
      <c r="F544" s="29" t="s">
        <v>3539</v>
      </c>
      <c r="G544" s="29" t="s">
        <v>3233</v>
      </c>
      <c r="H544" s="29" t="s">
        <v>3234</v>
      </c>
      <c r="I544" s="29" t="s">
        <v>3242</v>
      </c>
      <c r="J544" s="29" t="s">
        <v>3243</v>
      </c>
      <c r="K544" s="29" t="s">
        <v>3244</v>
      </c>
      <c r="L544" s="29" t="s">
        <v>3104</v>
      </c>
      <c r="M544" s="29" t="s">
        <v>3436</v>
      </c>
      <c r="N544" s="29" t="s">
        <v>3437</v>
      </c>
      <c r="O544" s="29" t="s">
        <v>3438</v>
      </c>
      <c r="P544" s="29" t="s">
        <v>3439</v>
      </c>
      <c r="Q544" s="29" t="s">
        <v>3209</v>
      </c>
      <c r="R544" s="29" t="s">
        <v>3210</v>
      </c>
      <c r="S544" s="29" t="s">
        <v>3098</v>
      </c>
      <c r="T544" s="29"/>
      <c r="U544" s="30">
        <v>3000</v>
      </c>
      <c r="V544" s="30">
        <v>3000</v>
      </c>
      <c r="W544" s="30">
        <v>3000</v>
      </c>
      <c r="X544" s="30">
        <v>3000</v>
      </c>
      <c r="Y544" s="30">
        <v>3000</v>
      </c>
      <c r="Z544" s="30">
        <v>3000</v>
      </c>
      <c r="AA544" s="30">
        <v>3000</v>
      </c>
      <c r="AB544" s="30">
        <v>3000</v>
      </c>
      <c r="AC544" s="30">
        <v>3000</v>
      </c>
      <c r="AD544" s="30">
        <v>3000</v>
      </c>
      <c r="AE544" s="30">
        <v>3000</v>
      </c>
      <c r="AF544" s="30">
        <v>3000</v>
      </c>
    </row>
    <row r="545" spans="1:32" x14ac:dyDescent="0.45">
      <c r="A545" s="29" t="s">
        <v>204</v>
      </c>
      <c r="B545" s="29" t="s">
        <v>205</v>
      </c>
      <c r="C545" s="29" t="s">
        <v>3299</v>
      </c>
      <c r="D545" s="29" t="s">
        <v>3300</v>
      </c>
      <c r="E545" s="29" t="s">
        <v>3538</v>
      </c>
      <c r="F545" s="29" t="s">
        <v>3539</v>
      </c>
      <c r="G545" s="29" t="s">
        <v>3233</v>
      </c>
      <c r="H545" s="29" t="s">
        <v>3234</v>
      </c>
      <c r="I545" s="29" t="s">
        <v>3242</v>
      </c>
      <c r="J545" s="29" t="s">
        <v>3243</v>
      </c>
      <c r="K545" s="29" t="s">
        <v>3244</v>
      </c>
      <c r="L545" s="29" t="s">
        <v>3104</v>
      </c>
      <c r="M545" s="29" t="s">
        <v>3245</v>
      </c>
      <c r="N545" s="29" t="s">
        <v>3246</v>
      </c>
      <c r="O545" s="29" t="s">
        <v>3442</v>
      </c>
      <c r="P545" s="29" t="s">
        <v>3443</v>
      </c>
      <c r="Q545" s="29" t="s">
        <v>3209</v>
      </c>
      <c r="R545" s="29" t="s">
        <v>3210</v>
      </c>
      <c r="S545" s="29" t="s">
        <v>3098</v>
      </c>
      <c r="T545" s="29"/>
      <c r="U545" s="30">
        <v>12000</v>
      </c>
      <c r="V545" s="30">
        <v>12000</v>
      </c>
      <c r="W545" s="30">
        <v>12000</v>
      </c>
      <c r="X545" s="30">
        <v>12000</v>
      </c>
      <c r="Y545" s="30">
        <v>12000</v>
      </c>
      <c r="Z545" s="30">
        <v>12000</v>
      </c>
      <c r="AA545" s="30">
        <v>12000</v>
      </c>
      <c r="AB545" s="30">
        <v>12000</v>
      </c>
      <c r="AC545" s="30">
        <v>12000</v>
      </c>
      <c r="AD545" s="30">
        <v>12000</v>
      </c>
      <c r="AE545" s="30">
        <v>12000</v>
      </c>
      <c r="AF545" s="30">
        <v>12000</v>
      </c>
    </row>
    <row r="546" spans="1:32" x14ac:dyDescent="0.45">
      <c r="A546" s="29" t="s">
        <v>204</v>
      </c>
      <c r="B546" s="29" t="s">
        <v>205</v>
      </c>
      <c r="C546" s="29" t="s">
        <v>3299</v>
      </c>
      <c r="D546" s="29" t="s">
        <v>3300</v>
      </c>
      <c r="E546" s="29" t="s">
        <v>3538</v>
      </c>
      <c r="F546" s="29" t="s">
        <v>3539</v>
      </c>
      <c r="G546" s="29" t="s">
        <v>3233</v>
      </c>
      <c r="H546" s="29" t="s">
        <v>3234</v>
      </c>
      <c r="I546" s="29" t="s">
        <v>3242</v>
      </c>
      <c r="J546" s="29" t="s">
        <v>3243</v>
      </c>
      <c r="K546" s="29" t="s">
        <v>3244</v>
      </c>
      <c r="L546" s="29" t="s">
        <v>3104</v>
      </c>
      <c r="M546" s="29" t="s">
        <v>3245</v>
      </c>
      <c r="N546" s="29" t="s">
        <v>3246</v>
      </c>
      <c r="O546" s="29" t="s">
        <v>3250</v>
      </c>
      <c r="P546" s="29" t="s">
        <v>3251</v>
      </c>
      <c r="Q546" s="29" t="s">
        <v>3249</v>
      </c>
      <c r="R546" s="29" t="s">
        <v>3210</v>
      </c>
      <c r="S546" s="29" t="s">
        <v>3098</v>
      </c>
      <c r="T546" s="29"/>
      <c r="U546" s="30">
        <v>412</v>
      </c>
      <c r="V546" s="30">
        <v>412</v>
      </c>
      <c r="W546" s="30">
        <v>412</v>
      </c>
      <c r="X546" s="30">
        <v>412</v>
      </c>
      <c r="Y546" s="30">
        <v>404</v>
      </c>
      <c r="Z546" s="30">
        <v>0</v>
      </c>
      <c r="AA546" s="30">
        <v>0</v>
      </c>
      <c r="AB546" s="30">
        <v>0</v>
      </c>
      <c r="AC546" s="30">
        <v>0</v>
      </c>
      <c r="AD546" s="30">
        <v>0</v>
      </c>
      <c r="AE546" s="30">
        <v>0</v>
      </c>
      <c r="AF546" s="30">
        <v>0</v>
      </c>
    </row>
    <row r="547" spans="1:32" x14ac:dyDescent="0.45">
      <c r="A547" s="29" t="s">
        <v>204</v>
      </c>
      <c r="B547" s="29" t="s">
        <v>205</v>
      </c>
      <c r="C547" s="29" t="s">
        <v>3299</v>
      </c>
      <c r="D547" s="29" t="s">
        <v>3300</v>
      </c>
      <c r="E547" s="29" t="s">
        <v>3538</v>
      </c>
      <c r="F547" s="29" t="s">
        <v>3539</v>
      </c>
      <c r="G547" s="29" t="s">
        <v>3233</v>
      </c>
      <c r="H547" s="29" t="s">
        <v>3234</v>
      </c>
      <c r="I547" s="29" t="s">
        <v>3242</v>
      </c>
      <c r="J547" s="29" t="s">
        <v>3243</v>
      </c>
      <c r="K547" s="29" t="s">
        <v>3244</v>
      </c>
      <c r="L547" s="29" t="s">
        <v>3104</v>
      </c>
      <c r="M547" s="29" t="s">
        <v>3245</v>
      </c>
      <c r="N547" s="29" t="s">
        <v>3246</v>
      </c>
      <c r="O547" s="29" t="s">
        <v>3250</v>
      </c>
      <c r="P547" s="29" t="s">
        <v>3251</v>
      </c>
      <c r="Q547" s="29" t="s">
        <v>3209</v>
      </c>
      <c r="R547" s="29" t="s">
        <v>3210</v>
      </c>
      <c r="S547" s="29" t="s">
        <v>3098</v>
      </c>
      <c r="T547" s="29"/>
      <c r="U547" s="30">
        <v>10000</v>
      </c>
      <c r="V547" s="30">
        <v>10000</v>
      </c>
      <c r="W547" s="30">
        <v>10000</v>
      </c>
      <c r="X547" s="30">
        <v>10000</v>
      </c>
      <c r="Y547" s="30">
        <v>10000</v>
      </c>
      <c r="Z547" s="30">
        <v>10000</v>
      </c>
      <c r="AA547" s="30">
        <v>10000</v>
      </c>
      <c r="AB547" s="30">
        <v>10000</v>
      </c>
      <c r="AC547" s="30">
        <v>10000</v>
      </c>
      <c r="AD547" s="30">
        <v>10000</v>
      </c>
      <c r="AE547" s="30">
        <v>10000</v>
      </c>
      <c r="AF547" s="30">
        <v>10000</v>
      </c>
    </row>
    <row r="548" spans="1:32" x14ac:dyDescent="0.45">
      <c r="A548" s="29" t="s">
        <v>204</v>
      </c>
      <c r="B548" s="29" t="s">
        <v>205</v>
      </c>
      <c r="C548" s="29" t="s">
        <v>3299</v>
      </c>
      <c r="D548" s="29" t="s">
        <v>3300</v>
      </c>
      <c r="E548" s="29" t="s">
        <v>3538</v>
      </c>
      <c r="F548" s="29" t="s">
        <v>3539</v>
      </c>
      <c r="G548" s="29" t="s">
        <v>3233</v>
      </c>
      <c r="H548" s="29" t="s">
        <v>3234</v>
      </c>
      <c r="I548" s="29" t="s">
        <v>3242</v>
      </c>
      <c r="J548" s="29" t="s">
        <v>3243</v>
      </c>
      <c r="K548" s="29" t="s">
        <v>3258</v>
      </c>
      <c r="L548" s="29" t="s">
        <v>3105</v>
      </c>
      <c r="M548" s="29" t="s">
        <v>3259</v>
      </c>
      <c r="N548" s="29" t="s">
        <v>3105</v>
      </c>
      <c r="O548" s="29" t="s">
        <v>3260</v>
      </c>
      <c r="P548" s="29" t="s">
        <v>3261</v>
      </c>
      <c r="Q548" s="29" t="s">
        <v>3209</v>
      </c>
      <c r="R548" s="29" t="s">
        <v>3210</v>
      </c>
      <c r="S548" s="29" t="s">
        <v>3098</v>
      </c>
      <c r="T548" s="29"/>
      <c r="U548" s="30">
        <v>3000</v>
      </c>
      <c r="V548" s="30">
        <v>3000</v>
      </c>
      <c r="W548" s="30">
        <v>3000</v>
      </c>
      <c r="X548" s="30">
        <v>3000</v>
      </c>
      <c r="Y548" s="30">
        <v>3000</v>
      </c>
      <c r="Z548" s="30">
        <v>3000</v>
      </c>
      <c r="AA548" s="30">
        <v>3000</v>
      </c>
      <c r="AB548" s="30">
        <v>3000</v>
      </c>
      <c r="AC548" s="30">
        <v>3000</v>
      </c>
      <c r="AD548" s="30">
        <v>3000</v>
      </c>
      <c r="AE548" s="30">
        <v>3000</v>
      </c>
      <c r="AF548" s="30">
        <v>3000</v>
      </c>
    </row>
    <row r="549" spans="1:32" x14ac:dyDescent="0.45">
      <c r="A549" s="29" t="s">
        <v>204</v>
      </c>
      <c r="B549" s="29" t="s">
        <v>205</v>
      </c>
      <c r="C549" s="29" t="s">
        <v>3299</v>
      </c>
      <c r="D549" s="29" t="s">
        <v>3300</v>
      </c>
      <c r="E549" s="29" t="s">
        <v>3538</v>
      </c>
      <c r="F549" s="29" t="s">
        <v>3539</v>
      </c>
      <c r="G549" s="29" t="s">
        <v>3233</v>
      </c>
      <c r="H549" s="29" t="s">
        <v>3234</v>
      </c>
      <c r="I549" s="29" t="s">
        <v>3262</v>
      </c>
      <c r="J549" s="29" t="s">
        <v>3263</v>
      </c>
      <c r="K549" s="29" t="s">
        <v>3264</v>
      </c>
      <c r="L549" s="29" t="s">
        <v>3103</v>
      </c>
      <c r="M549" s="29" t="s">
        <v>3265</v>
      </c>
      <c r="N549" s="29" t="s">
        <v>3266</v>
      </c>
      <c r="O549" s="29" t="s">
        <v>3267</v>
      </c>
      <c r="P549" s="29" t="s">
        <v>3268</v>
      </c>
      <c r="Q549" s="29" t="s">
        <v>3209</v>
      </c>
      <c r="R549" s="29" t="s">
        <v>3210</v>
      </c>
      <c r="S549" s="29" t="s">
        <v>3098</v>
      </c>
      <c r="T549" s="29"/>
      <c r="U549" s="30">
        <v>24280</v>
      </c>
      <c r="V549" s="30">
        <v>24280</v>
      </c>
      <c r="W549" s="30">
        <v>24280</v>
      </c>
      <c r="X549" s="30">
        <v>24280</v>
      </c>
      <c r="Y549" s="30">
        <v>24280</v>
      </c>
      <c r="Z549" s="30">
        <v>24280</v>
      </c>
      <c r="AA549" s="30">
        <v>24280</v>
      </c>
      <c r="AB549" s="30">
        <v>24280</v>
      </c>
      <c r="AC549" s="30">
        <v>24280</v>
      </c>
      <c r="AD549" s="30">
        <v>24280</v>
      </c>
      <c r="AE549" s="30">
        <v>24280</v>
      </c>
      <c r="AF549" s="30">
        <v>24280</v>
      </c>
    </row>
    <row r="550" spans="1:32" x14ac:dyDescent="0.45">
      <c r="A550" s="29" t="s">
        <v>204</v>
      </c>
      <c r="B550" s="29" t="s">
        <v>205</v>
      </c>
      <c r="C550" s="29" t="s">
        <v>3299</v>
      </c>
      <c r="D550" s="29" t="s">
        <v>3300</v>
      </c>
      <c r="E550" s="29" t="s">
        <v>3538</v>
      </c>
      <c r="F550" s="29" t="s">
        <v>3539</v>
      </c>
      <c r="G550" s="29" t="s">
        <v>3233</v>
      </c>
      <c r="H550" s="29" t="s">
        <v>3234</v>
      </c>
      <c r="I550" s="29" t="s">
        <v>3262</v>
      </c>
      <c r="J550" s="29" t="s">
        <v>3263</v>
      </c>
      <c r="K550" s="29" t="s">
        <v>3264</v>
      </c>
      <c r="L550" s="29" t="s">
        <v>3103</v>
      </c>
      <c r="M550" s="29" t="s">
        <v>3265</v>
      </c>
      <c r="N550" s="29" t="s">
        <v>3266</v>
      </c>
      <c r="O550" s="29" t="s">
        <v>3338</v>
      </c>
      <c r="P550" s="29" t="s">
        <v>3339</v>
      </c>
      <c r="Q550" s="29" t="s">
        <v>3249</v>
      </c>
      <c r="R550" s="29" t="s">
        <v>3210</v>
      </c>
      <c r="S550" s="29" t="s">
        <v>3098</v>
      </c>
      <c r="T550" s="29"/>
      <c r="U550" s="30">
        <v>0</v>
      </c>
      <c r="V550" s="30">
        <v>0</v>
      </c>
      <c r="W550" s="30">
        <v>0</v>
      </c>
      <c r="X550" s="30">
        <v>0</v>
      </c>
      <c r="Y550" s="30">
        <v>32728</v>
      </c>
      <c r="Z550" s="30">
        <v>0</v>
      </c>
      <c r="AA550" s="30">
        <v>0</v>
      </c>
      <c r="AB550" s="30">
        <v>0</v>
      </c>
      <c r="AC550" s="30">
        <v>0</v>
      </c>
      <c r="AD550" s="30">
        <v>0</v>
      </c>
      <c r="AE550" s="30">
        <v>0</v>
      </c>
      <c r="AF550" s="30">
        <v>0</v>
      </c>
    </row>
    <row r="551" spans="1:32" x14ac:dyDescent="0.45">
      <c r="A551" s="29" t="s">
        <v>204</v>
      </c>
      <c r="B551" s="29" t="s">
        <v>205</v>
      </c>
      <c r="C551" s="29" t="s">
        <v>3299</v>
      </c>
      <c r="D551" s="29" t="s">
        <v>3300</v>
      </c>
      <c r="E551" s="29" t="s">
        <v>3538</v>
      </c>
      <c r="F551" s="29" t="s">
        <v>3539</v>
      </c>
      <c r="G551" s="29" t="s">
        <v>3233</v>
      </c>
      <c r="H551" s="29" t="s">
        <v>3234</v>
      </c>
      <c r="I551" s="29" t="s">
        <v>3262</v>
      </c>
      <c r="J551" s="29" t="s">
        <v>3263</v>
      </c>
      <c r="K551" s="29" t="s">
        <v>3264</v>
      </c>
      <c r="L551" s="29" t="s">
        <v>3103</v>
      </c>
      <c r="M551" s="29" t="s">
        <v>3265</v>
      </c>
      <c r="N551" s="29" t="s">
        <v>3266</v>
      </c>
      <c r="O551" s="29" t="s">
        <v>3269</v>
      </c>
      <c r="P551" s="29" t="s">
        <v>3270</v>
      </c>
      <c r="Q551" s="29" t="s">
        <v>3209</v>
      </c>
      <c r="R551" s="29" t="s">
        <v>3210</v>
      </c>
      <c r="S551" s="29" t="s">
        <v>3098</v>
      </c>
      <c r="T551" s="29"/>
      <c r="U551" s="30">
        <v>0</v>
      </c>
      <c r="V551" s="30">
        <v>0</v>
      </c>
      <c r="W551" s="30">
        <v>0</v>
      </c>
      <c r="X551" s="30">
        <v>0</v>
      </c>
      <c r="Y551" s="30">
        <v>0</v>
      </c>
      <c r="Z551" s="30">
        <v>0</v>
      </c>
      <c r="AA551" s="30">
        <v>273</v>
      </c>
      <c r="AB551" s="30">
        <v>0</v>
      </c>
      <c r="AC551" s="30">
        <v>0</v>
      </c>
      <c r="AD551" s="30">
        <v>0</v>
      </c>
      <c r="AE551" s="30">
        <v>0</v>
      </c>
      <c r="AF551" s="30">
        <v>0</v>
      </c>
    </row>
    <row r="552" spans="1:32" x14ac:dyDescent="0.45">
      <c r="A552" s="29" t="s">
        <v>204</v>
      </c>
      <c r="B552" s="29" t="s">
        <v>205</v>
      </c>
      <c r="C552" s="29" t="s">
        <v>3299</v>
      </c>
      <c r="D552" s="29" t="s">
        <v>3300</v>
      </c>
      <c r="E552" s="29" t="s">
        <v>3538</v>
      </c>
      <c r="F552" s="29" t="s">
        <v>3539</v>
      </c>
      <c r="G552" s="29" t="s">
        <v>3233</v>
      </c>
      <c r="H552" s="29" t="s">
        <v>3234</v>
      </c>
      <c r="I552" s="29" t="s">
        <v>3262</v>
      </c>
      <c r="J552" s="29" t="s">
        <v>3263</v>
      </c>
      <c r="K552" s="29" t="s">
        <v>3264</v>
      </c>
      <c r="L552" s="29" t="s">
        <v>3103</v>
      </c>
      <c r="M552" s="29" t="s">
        <v>3265</v>
      </c>
      <c r="N552" s="29" t="s">
        <v>3266</v>
      </c>
      <c r="O552" s="29" t="s">
        <v>3271</v>
      </c>
      <c r="P552" s="29" t="s">
        <v>3272</v>
      </c>
      <c r="Q552" s="29" t="s">
        <v>3209</v>
      </c>
      <c r="R552" s="29" t="s">
        <v>3210</v>
      </c>
      <c r="S552" s="29" t="s">
        <v>3098</v>
      </c>
      <c r="T552" s="29"/>
      <c r="U552" s="30">
        <v>0</v>
      </c>
      <c r="V552" s="30">
        <v>43</v>
      </c>
      <c r="W552" s="30">
        <v>0</v>
      </c>
      <c r="X552" s="30">
        <v>43</v>
      </c>
      <c r="Y552" s="30">
        <v>43</v>
      </c>
      <c r="Z552" s="30">
        <v>43</v>
      </c>
      <c r="AA552" s="30">
        <v>43</v>
      </c>
      <c r="AB552" s="30">
        <v>58</v>
      </c>
      <c r="AC552" s="30">
        <v>58</v>
      </c>
      <c r="AD552" s="30">
        <v>58</v>
      </c>
      <c r="AE552" s="30">
        <v>101</v>
      </c>
      <c r="AF552" s="30">
        <v>43</v>
      </c>
    </row>
    <row r="553" spans="1:32" x14ac:dyDescent="0.45">
      <c r="A553" s="29" t="s">
        <v>204</v>
      </c>
      <c r="B553" s="29" t="s">
        <v>205</v>
      </c>
      <c r="C553" s="29" t="s">
        <v>3299</v>
      </c>
      <c r="D553" s="29" t="s">
        <v>3300</v>
      </c>
      <c r="E553" s="29" t="s">
        <v>3538</v>
      </c>
      <c r="F553" s="29" t="s">
        <v>3539</v>
      </c>
      <c r="G553" s="29" t="s">
        <v>3233</v>
      </c>
      <c r="H553" s="29" t="s">
        <v>3234</v>
      </c>
      <c r="I553" s="29" t="s">
        <v>3262</v>
      </c>
      <c r="J553" s="29" t="s">
        <v>3263</v>
      </c>
      <c r="K553" s="29" t="s">
        <v>3264</v>
      </c>
      <c r="L553" s="29" t="s">
        <v>3103</v>
      </c>
      <c r="M553" s="29" t="s">
        <v>3322</v>
      </c>
      <c r="N553" s="29" t="s">
        <v>3323</v>
      </c>
      <c r="O553" s="29" t="s">
        <v>3324</v>
      </c>
      <c r="P553" s="29" t="s">
        <v>3325</v>
      </c>
      <c r="Q553" s="29" t="s">
        <v>3209</v>
      </c>
      <c r="R553" s="29" t="s">
        <v>3210</v>
      </c>
      <c r="S553" s="29" t="s">
        <v>3098</v>
      </c>
      <c r="T553" s="29"/>
      <c r="U553" s="30">
        <v>14000</v>
      </c>
      <c r="V553" s="30">
        <v>14000</v>
      </c>
      <c r="W553" s="30">
        <v>14000</v>
      </c>
      <c r="X553" s="30">
        <v>14000</v>
      </c>
      <c r="Y553" s="30">
        <v>14000</v>
      </c>
      <c r="Z553" s="30">
        <v>14000</v>
      </c>
      <c r="AA553" s="30">
        <v>14000</v>
      </c>
      <c r="AB553" s="30">
        <v>14000</v>
      </c>
      <c r="AC553" s="30">
        <v>14000</v>
      </c>
      <c r="AD553" s="30">
        <v>14000</v>
      </c>
      <c r="AE553" s="30">
        <v>14000</v>
      </c>
      <c r="AF553" s="30">
        <v>14000</v>
      </c>
    </row>
    <row r="554" spans="1:32" x14ac:dyDescent="0.45">
      <c r="A554" s="29" t="s">
        <v>204</v>
      </c>
      <c r="B554" s="29" t="s">
        <v>205</v>
      </c>
      <c r="C554" s="29" t="s">
        <v>3299</v>
      </c>
      <c r="D554" s="29" t="s">
        <v>3300</v>
      </c>
      <c r="E554" s="29" t="s">
        <v>3538</v>
      </c>
      <c r="F554" s="29" t="s">
        <v>3539</v>
      </c>
      <c r="G554" s="29" t="s">
        <v>3233</v>
      </c>
      <c r="H554" s="29" t="s">
        <v>3234</v>
      </c>
      <c r="I554" s="29" t="s">
        <v>3262</v>
      </c>
      <c r="J554" s="29" t="s">
        <v>3263</v>
      </c>
      <c r="K554" s="29" t="s">
        <v>3264</v>
      </c>
      <c r="L554" s="29" t="s">
        <v>3103</v>
      </c>
      <c r="M554" s="29" t="s">
        <v>3322</v>
      </c>
      <c r="N554" s="29" t="s">
        <v>3323</v>
      </c>
      <c r="O554" s="29" t="s">
        <v>3374</v>
      </c>
      <c r="P554" s="29" t="s">
        <v>3375</v>
      </c>
      <c r="Q554" s="29" t="s">
        <v>3209</v>
      </c>
      <c r="R554" s="29" t="s">
        <v>3210</v>
      </c>
      <c r="S554" s="29" t="s">
        <v>3098</v>
      </c>
      <c r="T554" s="29"/>
      <c r="U554" s="30">
        <v>7000</v>
      </c>
      <c r="V554" s="30">
        <v>7000</v>
      </c>
      <c r="W554" s="30">
        <v>7000</v>
      </c>
      <c r="X554" s="30">
        <v>7000</v>
      </c>
      <c r="Y554" s="30">
        <v>7000</v>
      </c>
      <c r="Z554" s="30">
        <v>7000</v>
      </c>
      <c r="AA554" s="30">
        <v>6935</v>
      </c>
      <c r="AB554" s="30">
        <v>6000</v>
      </c>
      <c r="AC554" s="30">
        <v>6000</v>
      </c>
      <c r="AD554" s="30">
        <v>6000</v>
      </c>
      <c r="AE554" s="30">
        <v>6000</v>
      </c>
      <c r="AF554" s="30">
        <v>6000</v>
      </c>
    </row>
    <row r="555" spans="1:32" x14ac:dyDescent="0.45">
      <c r="A555" s="29" t="s">
        <v>204</v>
      </c>
      <c r="B555" s="29" t="s">
        <v>205</v>
      </c>
      <c r="C555" s="29" t="s">
        <v>3299</v>
      </c>
      <c r="D555" s="29" t="s">
        <v>3300</v>
      </c>
      <c r="E555" s="29" t="s">
        <v>3538</v>
      </c>
      <c r="F555" s="29" t="s">
        <v>3539</v>
      </c>
      <c r="G555" s="29" t="s">
        <v>3233</v>
      </c>
      <c r="H555" s="29" t="s">
        <v>3234</v>
      </c>
      <c r="I555" s="29" t="s">
        <v>3262</v>
      </c>
      <c r="J555" s="29" t="s">
        <v>3263</v>
      </c>
      <c r="K555" s="29" t="s">
        <v>3264</v>
      </c>
      <c r="L555" s="29" t="s">
        <v>3103</v>
      </c>
      <c r="M555" s="29" t="s">
        <v>3322</v>
      </c>
      <c r="N555" s="29" t="s">
        <v>3323</v>
      </c>
      <c r="O555" s="29" t="s">
        <v>3618</v>
      </c>
      <c r="P555" s="29" t="s">
        <v>3619</v>
      </c>
      <c r="Q555" s="29" t="s">
        <v>3209</v>
      </c>
      <c r="R555" s="29" t="s">
        <v>3210</v>
      </c>
      <c r="S555" s="29" t="s">
        <v>3098</v>
      </c>
      <c r="T555" s="29"/>
      <c r="U555" s="30">
        <v>500</v>
      </c>
      <c r="V555" s="30">
        <v>500</v>
      </c>
      <c r="W555" s="30">
        <v>500</v>
      </c>
      <c r="X555" s="30">
        <v>500</v>
      </c>
      <c r="Y555" s="30">
        <v>500</v>
      </c>
      <c r="Z555" s="30">
        <v>500</v>
      </c>
      <c r="AA555" s="30">
        <v>500</v>
      </c>
      <c r="AB555" s="30">
        <v>500</v>
      </c>
      <c r="AC555" s="30">
        <v>500</v>
      </c>
      <c r="AD555" s="30">
        <v>500</v>
      </c>
      <c r="AE555" s="30">
        <v>500</v>
      </c>
      <c r="AF555" s="30">
        <v>500</v>
      </c>
    </row>
    <row r="556" spans="1:32" x14ac:dyDescent="0.45">
      <c r="A556" s="29" t="s">
        <v>204</v>
      </c>
      <c r="B556" s="29" t="s">
        <v>205</v>
      </c>
      <c r="C556" s="29" t="s">
        <v>3299</v>
      </c>
      <c r="D556" s="29" t="s">
        <v>3300</v>
      </c>
      <c r="E556" s="29" t="s">
        <v>3538</v>
      </c>
      <c r="F556" s="29" t="s">
        <v>3539</v>
      </c>
      <c r="G556" s="29" t="s">
        <v>3233</v>
      </c>
      <c r="H556" s="29" t="s">
        <v>3234</v>
      </c>
      <c r="I556" s="29" t="s">
        <v>3262</v>
      </c>
      <c r="J556" s="29" t="s">
        <v>3263</v>
      </c>
      <c r="K556" s="29" t="s">
        <v>3264</v>
      </c>
      <c r="L556" s="29" t="s">
        <v>3103</v>
      </c>
      <c r="M556" s="29" t="s">
        <v>3326</v>
      </c>
      <c r="N556" s="29" t="s">
        <v>3327</v>
      </c>
      <c r="O556" s="29" t="s">
        <v>3527</v>
      </c>
      <c r="P556" s="29" t="s">
        <v>3528</v>
      </c>
      <c r="Q556" s="29" t="s">
        <v>3209</v>
      </c>
      <c r="R556" s="29" t="s">
        <v>3210</v>
      </c>
      <c r="S556" s="29" t="s">
        <v>3098</v>
      </c>
      <c r="T556" s="29"/>
      <c r="U556" s="30">
        <v>64026</v>
      </c>
      <c r="V556" s="30">
        <v>60412</v>
      </c>
      <c r="W556" s="30">
        <v>60291</v>
      </c>
      <c r="X556" s="30">
        <v>71778</v>
      </c>
      <c r="Y556" s="30">
        <v>67879</v>
      </c>
      <c r="Z556" s="30">
        <v>72451</v>
      </c>
      <c r="AA556" s="30">
        <v>87538</v>
      </c>
      <c r="AB556" s="30">
        <v>56537</v>
      </c>
      <c r="AC556" s="30">
        <v>40556</v>
      </c>
      <c r="AD556" s="30">
        <v>62482</v>
      </c>
      <c r="AE556" s="30">
        <v>49219</v>
      </c>
      <c r="AF556" s="30">
        <v>62667</v>
      </c>
    </row>
    <row r="557" spans="1:32" x14ac:dyDescent="0.45">
      <c r="A557" s="29" t="s">
        <v>204</v>
      </c>
      <c r="B557" s="29" t="s">
        <v>205</v>
      </c>
      <c r="C557" s="29" t="s">
        <v>3299</v>
      </c>
      <c r="D557" s="29" t="s">
        <v>3300</v>
      </c>
      <c r="E557" s="29" t="s">
        <v>3538</v>
      </c>
      <c r="F557" s="29" t="s">
        <v>3539</v>
      </c>
      <c r="G557" s="29" t="s">
        <v>3233</v>
      </c>
      <c r="H557" s="29" t="s">
        <v>3234</v>
      </c>
      <c r="I557" s="29" t="s">
        <v>3262</v>
      </c>
      <c r="J557" s="29" t="s">
        <v>3263</v>
      </c>
      <c r="K557" s="29" t="s">
        <v>3264</v>
      </c>
      <c r="L557" s="29" t="s">
        <v>3103</v>
      </c>
      <c r="M557" s="29" t="s">
        <v>3326</v>
      </c>
      <c r="N557" s="29" t="s">
        <v>3327</v>
      </c>
      <c r="O557" s="29" t="s">
        <v>3328</v>
      </c>
      <c r="P557" s="29" t="s">
        <v>3329</v>
      </c>
      <c r="Q557" s="29" t="s">
        <v>3209</v>
      </c>
      <c r="R557" s="29" t="s">
        <v>3210</v>
      </c>
      <c r="S557" s="29" t="s">
        <v>3098</v>
      </c>
      <c r="T557" s="29"/>
      <c r="U557" s="30">
        <v>0</v>
      </c>
      <c r="V557" s="30">
        <v>117</v>
      </c>
      <c r="W557" s="30">
        <v>0</v>
      </c>
      <c r="X557" s="30">
        <v>0</v>
      </c>
      <c r="Y557" s="30">
        <v>0</v>
      </c>
      <c r="Z557" s="30">
        <v>39</v>
      </c>
      <c r="AA557" s="30">
        <v>0</v>
      </c>
      <c r="AB557" s="30">
        <v>0</v>
      </c>
      <c r="AC557" s="30">
        <v>0</v>
      </c>
      <c r="AD557" s="30">
        <v>0</v>
      </c>
      <c r="AE557" s="30">
        <v>0</v>
      </c>
      <c r="AF557" s="30">
        <v>0</v>
      </c>
    </row>
    <row r="558" spans="1:32" x14ac:dyDescent="0.45">
      <c r="A558" s="29" t="s">
        <v>204</v>
      </c>
      <c r="B558" s="29" t="s">
        <v>205</v>
      </c>
      <c r="C558" s="29" t="s">
        <v>3299</v>
      </c>
      <c r="D558" s="29" t="s">
        <v>3300</v>
      </c>
      <c r="E558" s="29" t="s">
        <v>3538</v>
      </c>
      <c r="F558" s="29" t="s">
        <v>3539</v>
      </c>
      <c r="G558" s="29" t="s">
        <v>3233</v>
      </c>
      <c r="H558" s="29" t="s">
        <v>3234</v>
      </c>
      <c r="I558" s="29" t="s">
        <v>3262</v>
      </c>
      <c r="J558" s="29" t="s">
        <v>3263</v>
      </c>
      <c r="K558" s="29" t="s">
        <v>3264</v>
      </c>
      <c r="L558" s="29" t="s">
        <v>3103</v>
      </c>
      <c r="M558" s="29" t="s">
        <v>3326</v>
      </c>
      <c r="N558" s="29" t="s">
        <v>3327</v>
      </c>
      <c r="O558" s="29" t="s">
        <v>3330</v>
      </c>
      <c r="P558" s="29" t="s">
        <v>3331</v>
      </c>
      <c r="Q558" s="29" t="s">
        <v>3209</v>
      </c>
      <c r="R558" s="29" t="s">
        <v>3210</v>
      </c>
      <c r="S558" s="29" t="s">
        <v>3098</v>
      </c>
      <c r="T558" s="29"/>
      <c r="U558" s="30">
        <v>0</v>
      </c>
      <c r="V558" s="30">
        <v>0</v>
      </c>
      <c r="W558" s="30">
        <v>0</v>
      </c>
      <c r="X558" s="30">
        <v>0</v>
      </c>
      <c r="Y558" s="30">
        <v>0</v>
      </c>
      <c r="Z558" s="30">
        <v>0</v>
      </c>
      <c r="AA558" s="30">
        <v>0</v>
      </c>
      <c r="AB558" s="30">
        <v>0</v>
      </c>
      <c r="AC558" s="30">
        <v>0</v>
      </c>
      <c r="AD558" s="30">
        <v>0</v>
      </c>
      <c r="AE558" s="30">
        <v>0</v>
      </c>
      <c r="AF558" s="30">
        <v>0</v>
      </c>
    </row>
    <row r="559" spans="1:32" x14ac:dyDescent="0.45">
      <c r="A559" s="29" t="s">
        <v>204</v>
      </c>
      <c r="B559" s="29" t="s">
        <v>205</v>
      </c>
      <c r="C559" s="29" t="s">
        <v>3299</v>
      </c>
      <c r="D559" s="29" t="s">
        <v>3300</v>
      </c>
      <c r="E559" s="29" t="s">
        <v>3538</v>
      </c>
      <c r="F559" s="29" t="s">
        <v>3539</v>
      </c>
      <c r="G559" s="29" t="s">
        <v>3233</v>
      </c>
      <c r="H559" s="29" t="s">
        <v>3234</v>
      </c>
      <c r="I559" s="29" t="s">
        <v>3262</v>
      </c>
      <c r="J559" s="29" t="s">
        <v>3263</v>
      </c>
      <c r="K559" s="29" t="s">
        <v>3264</v>
      </c>
      <c r="L559" s="29" t="s">
        <v>3103</v>
      </c>
      <c r="M559" s="29" t="s">
        <v>3326</v>
      </c>
      <c r="N559" s="29" t="s">
        <v>3327</v>
      </c>
      <c r="O559" s="29" t="s">
        <v>3332</v>
      </c>
      <c r="P559" s="29" t="s">
        <v>3333</v>
      </c>
      <c r="Q559" s="29" t="s">
        <v>3209</v>
      </c>
      <c r="R559" s="29" t="s">
        <v>3210</v>
      </c>
      <c r="S559" s="29" t="s">
        <v>3098</v>
      </c>
      <c r="T559" s="29"/>
      <c r="U559" s="30">
        <v>46200</v>
      </c>
      <c r="V559" s="30">
        <v>46200</v>
      </c>
      <c r="W559" s="30">
        <v>46200</v>
      </c>
      <c r="X559" s="30">
        <v>46200</v>
      </c>
      <c r="Y559" s="30">
        <v>46555</v>
      </c>
      <c r="Z559" s="30">
        <v>48400</v>
      </c>
      <c r="AA559" s="30">
        <v>47903</v>
      </c>
      <c r="AB559" s="30">
        <v>40700</v>
      </c>
      <c r="AC559" s="30">
        <v>40700</v>
      </c>
      <c r="AD559" s="30">
        <v>40700</v>
      </c>
      <c r="AE559" s="30">
        <v>40700</v>
      </c>
      <c r="AF559" s="30">
        <v>40700</v>
      </c>
    </row>
    <row r="560" spans="1:32" x14ac:dyDescent="0.45">
      <c r="A560" s="29" t="s">
        <v>204</v>
      </c>
      <c r="B560" s="29" t="s">
        <v>205</v>
      </c>
      <c r="C560" s="29" t="s">
        <v>3299</v>
      </c>
      <c r="D560" s="29" t="s">
        <v>3300</v>
      </c>
      <c r="E560" s="29" t="s">
        <v>3538</v>
      </c>
      <c r="F560" s="29" t="s">
        <v>3539</v>
      </c>
      <c r="G560" s="29" t="s">
        <v>3233</v>
      </c>
      <c r="H560" s="29" t="s">
        <v>3234</v>
      </c>
      <c r="I560" s="29" t="s">
        <v>3275</v>
      </c>
      <c r="J560" s="29" t="s">
        <v>3276</v>
      </c>
      <c r="K560" s="29" t="s">
        <v>3277</v>
      </c>
      <c r="L560" s="29" t="s">
        <v>3100</v>
      </c>
      <c r="M560" s="29" t="s">
        <v>3312</v>
      </c>
      <c r="N560" s="29" t="s">
        <v>3313</v>
      </c>
      <c r="O560" s="29" t="s">
        <v>3314</v>
      </c>
      <c r="P560" s="29" t="s">
        <v>3315</v>
      </c>
      <c r="Q560" s="29" t="s">
        <v>3209</v>
      </c>
      <c r="R560" s="29" t="s">
        <v>3210</v>
      </c>
      <c r="S560" s="29" t="s">
        <v>3098</v>
      </c>
      <c r="T560" s="29"/>
      <c r="U560" s="30">
        <v>49300</v>
      </c>
      <c r="V560" s="30">
        <v>49300</v>
      </c>
      <c r="W560" s="30">
        <v>49300</v>
      </c>
      <c r="X560" s="30">
        <v>49300</v>
      </c>
      <c r="Y560" s="30">
        <v>45380</v>
      </c>
      <c r="Z560" s="30">
        <v>25000</v>
      </c>
      <c r="AA560" s="30">
        <v>25000</v>
      </c>
      <c r="AB560" s="30">
        <v>25000</v>
      </c>
      <c r="AC560" s="30">
        <v>25000</v>
      </c>
      <c r="AD560" s="30">
        <v>25000</v>
      </c>
      <c r="AE560" s="30">
        <v>25000</v>
      </c>
      <c r="AF560" s="30">
        <v>25000</v>
      </c>
    </row>
    <row r="561" spans="1:32" x14ac:dyDescent="0.45">
      <c r="A561" s="29" t="s">
        <v>204</v>
      </c>
      <c r="B561" s="29" t="s">
        <v>205</v>
      </c>
      <c r="C561" s="29" t="s">
        <v>3299</v>
      </c>
      <c r="D561" s="29" t="s">
        <v>3300</v>
      </c>
      <c r="E561" s="29" t="s">
        <v>3538</v>
      </c>
      <c r="F561" s="29" t="s">
        <v>3539</v>
      </c>
      <c r="G561" s="29" t="s">
        <v>3233</v>
      </c>
      <c r="H561" s="29" t="s">
        <v>3234</v>
      </c>
      <c r="I561" s="29" t="s">
        <v>3275</v>
      </c>
      <c r="J561" s="29" t="s">
        <v>3276</v>
      </c>
      <c r="K561" s="29" t="s">
        <v>3282</v>
      </c>
      <c r="L561" s="29" t="s">
        <v>3112</v>
      </c>
      <c r="M561" s="29" t="s">
        <v>3283</v>
      </c>
      <c r="N561" s="29" t="s">
        <v>3284</v>
      </c>
      <c r="O561" s="29" t="s">
        <v>3285</v>
      </c>
      <c r="P561" s="29" t="s">
        <v>3286</v>
      </c>
      <c r="Q561" s="29" t="s">
        <v>3249</v>
      </c>
      <c r="R561" s="29" t="s">
        <v>3210</v>
      </c>
      <c r="S561" s="29" t="s">
        <v>3098</v>
      </c>
      <c r="T561" s="29"/>
      <c r="U561" s="30">
        <v>618</v>
      </c>
      <c r="V561" s="30">
        <v>618</v>
      </c>
      <c r="W561" s="30">
        <v>618</v>
      </c>
      <c r="X561" s="30">
        <v>618</v>
      </c>
      <c r="Y561" s="30">
        <v>606</v>
      </c>
      <c r="Z561" s="30">
        <v>0</v>
      </c>
      <c r="AA561" s="30">
        <v>0</v>
      </c>
      <c r="AB561" s="30">
        <v>0</v>
      </c>
      <c r="AC561" s="30">
        <v>0</v>
      </c>
      <c r="AD561" s="30">
        <v>0</v>
      </c>
      <c r="AE561" s="30">
        <v>0</v>
      </c>
      <c r="AF561" s="30">
        <v>0</v>
      </c>
    </row>
    <row r="562" spans="1:32" x14ac:dyDescent="0.45">
      <c r="A562" s="29" t="s">
        <v>204</v>
      </c>
      <c r="B562" s="29" t="s">
        <v>205</v>
      </c>
      <c r="C562" s="29" t="s">
        <v>3299</v>
      </c>
      <c r="D562" s="29" t="s">
        <v>3300</v>
      </c>
      <c r="E562" s="29" t="s">
        <v>3538</v>
      </c>
      <c r="F562" s="29" t="s">
        <v>3539</v>
      </c>
      <c r="G562" s="29" t="s">
        <v>3233</v>
      </c>
      <c r="H562" s="29" t="s">
        <v>3234</v>
      </c>
      <c r="I562" s="29" t="s">
        <v>3275</v>
      </c>
      <c r="J562" s="29" t="s">
        <v>3276</v>
      </c>
      <c r="K562" s="29" t="s">
        <v>3282</v>
      </c>
      <c r="L562" s="29" t="s">
        <v>3112</v>
      </c>
      <c r="M562" s="29" t="s">
        <v>3283</v>
      </c>
      <c r="N562" s="29" t="s">
        <v>3284</v>
      </c>
      <c r="O562" s="29" t="s">
        <v>3285</v>
      </c>
      <c r="P562" s="29" t="s">
        <v>3286</v>
      </c>
      <c r="Q562" s="29" t="s">
        <v>3209</v>
      </c>
      <c r="R562" s="29" t="s">
        <v>3210</v>
      </c>
      <c r="S562" s="29" t="s">
        <v>3098</v>
      </c>
      <c r="T562" s="29"/>
      <c r="U562" s="30">
        <v>20000</v>
      </c>
      <c r="V562" s="30">
        <v>20000</v>
      </c>
      <c r="W562" s="30">
        <v>20000</v>
      </c>
      <c r="X562" s="30">
        <v>20000</v>
      </c>
      <c r="Y562" s="30">
        <v>20000</v>
      </c>
      <c r="Z562" s="30">
        <v>20000</v>
      </c>
      <c r="AA562" s="30">
        <v>20000</v>
      </c>
      <c r="AB562" s="30">
        <v>20000</v>
      </c>
      <c r="AC562" s="30">
        <v>20000</v>
      </c>
      <c r="AD562" s="30">
        <v>20000</v>
      </c>
      <c r="AE562" s="30">
        <v>20000</v>
      </c>
      <c r="AF562" s="30">
        <v>20000</v>
      </c>
    </row>
    <row r="563" spans="1:32" x14ac:dyDescent="0.45">
      <c r="A563" s="29" t="s">
        <v>204</v>
      </c>
      <c r="B563" s="29" t="s">
        <v>205</v>
      </c>
      <c r="C563" s="29" t="s">
        <v>3299</v>
      </c>
      <c r="D563" s="29" t="s">
        <v>3300</v>
      </c>
      <c r="E563" s="29" t="s">
        <v>3538</v>
      </c>
      <c r="F563" s="29" t="s">
        <v>3539</v>
      </c>
      <c r="G563" s="29" t="s">
        <v>3233</v>
      </c>
      <c r="H563" s="29" t="s">
        <v>3234</v>
      </c>
      <c r="I563" s="29" t="s">
        <v>3275</v>
      </c>
      <c r="J563" s="29" t="s">
        <v>3276</v>
      </c>
      <c r="K563" s="29" t="s">
        <v>3282</v>
      </c>
      <c r="L563" s="29" t="s">
        <v>3112</v>
      </c>
      <c r="M563" s="29" t="s">
        <v>3283</v>
      </c>
      <c r="N563" s="29" t="s">
        <v>3284</v>
      </c>
      <c r="O563" s="29" t="s">
        <v>3376</v>
      </c>
      <c r="P563" s="29" t="s">
        <v>3377</v>
      </c>
      <c r="Q563" s="29" t="s">
        <v>3209</v>
      </c>
      <c r="R563" s="29" t="s">
        <v>3210</v>
      </c>
      <c r="S563" s="29" t="s">
        <v>3098</v>
      </c>
      <c r="T563" s="29"/>
      <c r="U563" s="30">
        <v>133110</v>
      </c>
      <c r="V563" s="30">
        <v>133110</v>
      </c>
      <c r="W563" s="30">
        <v>133110</v>
      </c>
      <c r="X563" s="30">
        <v>133110</v>
      </c>
      <c r="Y563" s="30">
        <v>122004</v>
      </c>
      <c r="Z563" s="30">
        <v>64260</v>
      </c>
      <c r="AA563" s="30">
        <v>64260</v>
      </c>
      <c r="AB563" s="30">
        <v>64260</v>
      </c>
      <c r="AC563" s="30">
        <v>64260</v>
      </c>
      <c r="AD563" s="30">
        <v>64260</v>
      </c>
      <c r="AE563" s="30">
        <v>64260</v>
      </c>
      <c r="AF563" s="30">
        <v>64260</v>
      </c>
    </row>
    <row r="564" spans="1:32" x14ac:dyDescent="0.45">
      <c r="A564" s="29" t="s">
        <v>204</v>
      </c>
      <c r="B564" s="29" t="s">
        <v>205</v>
      </c>
      <c r="C564" s="29" t="s">
        <v>3299</v>
      </c>
      <c r="D564" s="29" t="s">
        <v>3300</v>
      </c>
      <c r="E564" s="29" t="s">
        <v>3538</v>
      </c>
      <c r="F564" s="29" t="s">
        <v>3539</v>
      </c>
      <c r="G564" s="29" t="s">
        <v>3233</v>
      </c>
      <c r="H564" s="29" t="s">
        <v>3234</v>
      </c>
      <c r="I564" s="29" t="s">
        <v>3275</v>
      </c>
      <c r="J564" s="29" t="s">
        <v>3276</v>
      </c>
      <c r="K564" s="29" t="s">
        <v>3282</v>
      </c>
      <c r="L564" s="29" t="s">
        <v>3112</v>
      </c>
      <c r="M564" s="29" t="s">
        <v>3283</v>
      </c>
      <c r="N564" s="29" t="s">
        <v>3284</v>
      </c>
      <c r="O564" s="29" t="s">
        <v>3448</v>
      </c>
      <c r="P564" s="29" t="s">
        <v>3449</v>
      </c>
      <c r="Q564" s="29" t="s">
        <v>3209</v>
      </c>
      <c r="R564" s="29" t="s">
        <v>3210</v>
      </c>
      <c r="S564" s="29" t="s">
        <v>3098</v>
      </c>
      <c r="T564" s="29"/>
      <c r="U564" s="30">
        <v>22950</v>
      </c>
      <c r="V564" s="30">
        <v>22950</v>
      </c>
      <c r="W564" s="30">
        <v>22950</v>
      </c>
      <c r="X564" s="30">
        <v>22950</v>
      </c>
      <c r="Y564" s="30">
        <v>22950</v>
      </c>
      <c r="Z564" s="30">
        <v>22950</v>
      </c>
      <c r="AA564" s="30">
        <v>22950</v>
      </c>
      <c r="AB564" s="30">
        <v>22950</v>
      </c>
      <c r="AC564" s="30">
        <v>22950</v>
      </c>
      <c r="AD564" s="30">
        <v>22950</v>
      </c>
      <c r="AE564" s="30">
        <v>22950</v>
      </c>
      <c r="AF564" s="30">
        <v>22950</v>
      </c>
    </row>
    <row r="565" spans="1:32" x14ac:dyDescent="0.45">
      <c r="A565" s="29" t="s">
        <v>204</v>
      </c>
      <c r="B565" s="29" t="s">
        <v>205</v>
      </c>
      <c r="C565" s="29" t="s">
        <v>3299</v>
      </c>
      <c r="D565" s="29" t="s">
        <v>3300</v>
      </c>
      <c r="E565" s="29" t="s">
        <v>3538</v>
      </c>
      <c r="F565" s="29" t="s">
        <v>3539</v>
      </c>
      <c r="G565" s="29" t="s">
        <v>3233</v>
      </c>
      <c r="H565" s="29" t="s">
        <v>3234</v>
      </c>
      <c r="I565" s="29" t="s">
        <v>3275</v>
      </c>
      <c r="J565" s="29" t="s">
        <v>3276</v>
      </c>
      <c r="K565" s="29" t="s">
        <v>3287</v>
      </c>
      <c r="L565" s="29" t="s">
        <v>3101</v>
      </c>
      <c r="M565" s="29" t="s">
        <v>3288</v>
      </c>
      <c r="N565" s="29" t="s">
        <v>3289</v>
      </c>
      <c r="O565" s="29" t="s">
        <v>3290</v>
      </c>
      <c r="P565" s="29" t="s">
        <v>3291</v>
      </c>
      <c r="Q565" s="29" t="s">
        <v>3209</v>
      </c>
      <c r="R565" s="29" t="s">
        <v>3210</v>
      </c>
      <c r="S565" s="29" t="s">
        <v>3098</v>
      </c>
      <c r="T565" s="29"/>
      <c r="U565" s="30">
        <v>2000</v>
      </c>
      <c r="V565" s="30">
        <v>2000</v>
      </c>
      <c r="W565" s="30">
        <v>2000</v>
      </c>
      <c r="X565" s="30">
        <v>2000</v>
      </c>
      <c r="Y565" s="30">
        <v>2000</v>
      </c>
      <c r="Z565" s="30">
        <v>2000</v>
      </c>
      <c r="AA565" s="30">
        <v>2000</v>
      </c>
      <c r="AB565" s="30">
        <v>2000</v>
      </c>
      <c r="AC565" s="30">
        <v>2000</v>
      </c>
      <c r="AD565" s="30">
        <v>2000</v>
      </c>
      <c r="AE565" s="30">
        <v>2000</v>
      </c>
      <c r="AF565" s="30">
        <v>2000</v>
      </c>
    </row>
    <row r="566" spans="1:32" x14ac:dyDescent="0.45">
      <c r="A566" s="29" t="s">
        <v>204</v>
      </c>
      <c r="B566" s="29" t="s">
        <v>205</v>
      </c>
      <c r="C566" s="29" t="s">
        <v>3211</v>
      </c>
      <c r="D566" s="29" t="s">
        <v>3212</v>
      </c>
      <c r="E566" s="29" t="s">
        <v>3213</v>
      </c>
      <c r="F566" s="29" t="s">
        <v>982</v>
      </c>
      <c r="G566" s="29" t="s">
        <v>3200</v>
      </c>
      <c r="H566" s="29" t="s">
        <v>3201</v>
      </c>
      <c r="I566" s="29" t="s">
        <v>3202</v>
      </c>
      <c r="J566" s="29" t="s">
        <v>3203</v>
      </c>
      <c r="K566" s="29" t="s">
        <v>3204</v>
      </c>
      <c r="L566" s="29" t="s">
        <v>3109</v>
      </c>
      <c r="M566" s="29" t="s">
        <v>3378</v>
      </c>
      <c r="N566" s="29" t="s">
        <v>3379</v>
      </c>
      <c r="O566" s="29" t="s">
        <v>3380</v>
      </c>
      <c r="P566" s="29" t="s">
        <v>3381</v>
      </c>
      <c r="Q566" s="29" t="s">
        <v>3209</v>
      </c>
      <c r="R566" s="29" t="s">
        <v>3210</v>
      </c>
      <c r="S566" s="29" t="s">
        <v>3098</v>
      </c>
      <c r="T566" s="29"/>
      <c r="U566" s="30">
        <v>3200</v>
      </c>
      <c r="V566" s="30">
        <v>3200</v>
      </c>
      <c r="W566" s="30">
        <v>3200</v>
      </c>
      <c r="X566" s="30">
        <v>3200</v>
      </c>
      <c r="Y566" s="30">
        <v>3200</v>
      </c>
      <c r="Z566" s="30">
        <v>3200</v>
      </c>
      <c r="AA566" s="30">
        <v>3200</v>
      </c>
      <c r="AB566" s="30">
        <v>3200</v>
      </c>
      <c r="AC566" s="30">
        <v>3200</v>
      </c>
      <c r="AD566" s="30">
        <v>3200</v>
      </c>
      <c r="AE566" s="30">
        <v>0</v>
      </c>
      <c r="AF566" s="30">
        <v>0</v>
      </c>
    </row>
    <row r="567" spans="1:32" x14ac:dyDescent="0.45">
      <c r="A567" s="29" t="s">
        <v>204</v>
      </c>
      <c r="B567" s="29" t="s">
        <v>205</v>
      </c>
      <c r="C567" s="29" t="s">
        <v>3211</v>
      </c>
      <c r="D567" s="29" t="s">
        <v>3212</v>
      </c>
      <c r="E567" s="29" t="s">
        <v>3213</v>
      </c>
      <c r="F567" s="29" t="s">
        <v>982</v>
      </c>
      <c r="G567" s="29" t="s">
        <v>3200</v>
      </c>
      <c r="H567" s="29" t="s">
        <v>3201</v>
      </c>
      <c r="I567" s="29" t="s">
        <v>3226</v>
      </c>
      <c r="J567" s="29" t="s">
        <v>3227</v>
      </c>
      <c r="K567" s="29" t="s">
        <v>3228</v>
      </c>
      <c r="L567" s="29" t="s">
        <v>3111</v>
      </c>
      <c r="M567" s="29" t="s">
        <v>3229</v>
      </c>
      <c r="N567" s="29" t="s">
        <v>3230</v>
      </c>
      <c r="O567" s="29" t="s">
        <v>3231</v>
      </c>
      <c r="P567" s="29" t="s">
        <v>3232</v>
      </c>
      <c r="Q567" s="29" t="s">
        <v>3209</v>
      </c>
      <c r="R567" s="29" t="s">
        <v>3210</v>
      </c>
      <c r="S567" s="29" t="s">
        <v>3098</v>
      </c>
      <c r="T567" s="29"/>
      <c r="U567" s="30">
        <v>0</v>
      </c>
      <c r="V567" s="30">
        <v>0</v>
      </c>
      <c r="W567" s="30">
        <v>0</v>
      </c>
      <c r="X567" s="30">
        <v>0</v>
      </c>
      <c r="Y567" s="30">
        <v>60</v>
      </c>
      <c r="Z567" s="30">
        <v>0</v>
      </c>
      <c r="AA567" s="30">
        <v>0</v>
      </c>
      <c r="AB567" s="30">
        <v>0</v>
      </c>
      <c r="AC567" s="30">
        <v>0</v>
      </c>
      <c r="AD567" s="30">
        <v>0</v>
      </c>
      <c r="AE567" s="30">
        <v>0</v>
      </c>
      <c r="AF567" s="30">
        <v>0</v>
      </c>
    </row>
    <row r="568" spans="1:32" x14ac:dyDescent="0.45">
      <c r="A568" s="29" t="s">
        <v>204</v>
      </c>
      <c r="B568" s="29" t="s">
        <v>205</v>
      </c>
      <c r="C568" s="29" t="s">
        <v>3620</v>
      </c>
      <c r="D568" s="29" t="s">
        <v>3621</v>
      </c>
      <c r="E568" s="29" t="s">
        <v>3620</v>
      </c>
      <c r="F568" s="29" t="s">
        <v>3622</v>
      </c>
      <c r="G568" s="29" t="s">
        <v>3200</v>
      </c>
      <c r="H568" s="29" t="s">
        <v>3201</v>
      </c>
      <c r="I568" s="29" t="s">
        <v>3202</v>
      </c>
      <c r="J568" s="29" t="s">
        <v>3203</v>
      </c>
      <c r="K568" s="29" t="s">
        <v>3204</v>
      </c>
      <c r="L568" s="29" t="s">
        <v>3109</v>
      </c>
      <c r="M568" s="29" t="s">
        <v>3378</v>
      </c>
      <c r="N568" s="29" t="s">
        <v>3379</v>
      </c>
      <c r="O568" s="29" t="s">
        <v>3380</v>
      </c>
      <c r="P568" s="29" t="s">
        <v>3381</v>
      </c>
      <c r="Q568" s="29" t="s">
        <v>3209</v>
      </c>
      <c r="R568" s="29" t="s">
        <v>3210</v>
      </c>
      <c r="S568" s="29" t="s">
        <v>3098</v>
      </c>
      <c r="T568" s="29"/>
      <c r="U568" s="30">
        <v>7220</v>
      </c>
      <c r="V568" s="30">
        <v>7220</v>
      </c>
      <c r="W568" s="30">
        <v>7220</v>
      </c>
      <c r="X568" s="30">
        <v>7220</v>
      </c>
      <c r="Y568" s="30">
        <v>7220</v>
      </c>
      <c r="Z568" s="30">
        <v>7220</v>
      </c>
      <c r="AA568" s="30">
        <v>7220</v>
      </c>
      <c r="AB568" s="30">
        <v>7220</v>
      </c>
      <c r="AC568" s="30">
        <v>7220</v>
      </c>
      <c r="AD568" s="30">
        <v>7220</v>
      </c>
      <c r="AE568" s="30">
        <v>0</v>
      </c>
      <c r="AF568" s="30">
        <v>0</v>
      </c>
    </row>
    <row r="569" spans="1:32" x14ac:dyDescent="0.45">
      <c r="A569" s="29" t="s">
        <v>127</v>
      </c>
      <c r="B569" s="29" t="s">
        <v>128</v>
      </c>
      <c r="C569" s="29" t="s">
        <v>3299</v>
      </c>
      <c r="D569" s="29" t="s">
        <v>3300</v>
      </c>
      <c r="E569" s="29" t="s">
        <v>3538</v>
      </c>
      <c r="F569" s="29" t="s">
        <v>3539</v>
      </c>
      <c r="G569" s="29" t="s">
        <v>3200</v>
      </c>
      <c r="H569" s="29" t="s">
        <v>3201</v>
      </c>
      <c r="I569" s="29" t="s">
        <v>3202</v>
      </c>
      <c r="J569" s="29" t="s">
        <v>3203</v>
      </c>
      <c r="K569" s="29" t="s">
        <v>3204</v>
      </c>
      <c r="L569" s="29" t="s">
        <v>3109</v>
      </c>
      <c r="M569" s="29" t="s">
        <v>3378</v>
      </c>
      <c r="N569" s="29" t="s">
        <v>3379</v>
      </c>
      <c r="O569" s="29" t="s">
        <v>3380</v>
      </c>
      <c r="P569" s="29" t="s">
        <v>3381</v>
      </c>
      <c r="Q569" s="29" t="s">
        <v>3209</v>
      </c>
      <c r="R569" s="29" t="s">
        <v>3210</v>
      </c>
      <c r="S569" s="29" t="s">
        <v>3098</v>
      </c>
      <c r="T569" s="29"/>
      <c r="U569" s="30">
        <v>6880</v>
      </c>
      <c r="V569" s="30">
        <v>6880</v>
      </c>
      <c r="W569" s="30">
        <v>6880</v>
      </c>
      <c r="X569" s="30">
        <v>6880</v>
      </c>
      <c r="Y569" s="30">
        <v>6880</v>
      </c>
      <c r="Z569" s="30">
        <v>6880</v>
      </c>
      <c r="AA569" s="30">
        <v>6880</v>
      </c>
      <c r="AB569" s="30">
        <v>6880</v>
      </c>
      <c r="AC569" s="30">
        <v>6880</v>
      </c>
      <c r="AD569" s="30">
        <v>6880</v>
      </c>
      <c r="AE569" s="30">
        <v>0</v>
      </c>
      <c r="AF569" s="30">
        <v>0</v>
      </c>
    </row>
    <row r="570" spans="1:32" x14ac:dyDescent="0.45">
      <c r="A570" s="29" t="s">
        <v>235</v>
      </c>
      <c r="B570" s="29" t="s">
        <v>236</v>
      </c>
      <c r="C570" s="29" t="s">
        <v>3299</v>
      </c>
      <c r="D570" s="29" t="s">
        <v>3300</v>
      </c>
      <c r="E570" s="29" t="s">
        <v>3538</v>
      </c>
      <c r="F570" s="29" t="s">
        <v>3539</v>
      </c>
      <c r="G570" s="29" t="s">
        <v>3200</v>
      </c>
      <c r="H570" s="29" t="s">
        <v>3201</v>
      </c>
      <c r="I570" s="29" t="s">
        <v>3202</v>
      </c>
      <c r="J570" s="29" t="s">
        <v>3203</v>
      </c>
      <c r="K570" s="29" t="s">
        <v>3204</v>
      </c>
      <c r="L570" s="29" t="s">
        <v>3109</v>
      </c>
      <c r="M570" s="29" t="s">
        <v>3378</v>
      </c>
      <c r="N570" s="29" t="s">
        <v>3379</v>
      </c>
      <c r="O570" s="29" t="s">
        <v>3380</v>
      </c>
      <c r="P570" s="29" t="s">
        <v>3381</v>
      </c>
      <c r="Q570" s="29" t="s">
        <v>3209</v>
      </c>
      <c r="R570" s="29" t="s">
        <v>3210</v>
      </c>
      <c r="S570" s="29" t="s">
        <v>3098</v>
      </c>
      <c r="T570" s="29"/>
      <c r="U570" s="30">
        <v>3130</v>
      </c>
      <c r="V570" s="30">
        <v>3130</v>
      </c>
      <c r="W570" s="30">
        <v>3130</v>
      </c>
      <c r="X570" s="30">
        <v>3130</v>
      </c>
      <c r="Y570" s="30">
        <v>3130</v>
      </c>
      <c r="Z570" s="30">
        <v>3130</v>
      </c>
      <c r="AA570" s="30">
        <v>3130</v>
      </c>
      <c r="AB570" s="30">
        <v>3130</v>
      </c>
      <c r="AC570" s="30">
        <v>3130</v>
      </c>
      <c r="AD570" s="30">
        <v>4650</v>
      </c>
      <c r="AE570" s="30">
        <v>0</v>
      </c>
      <c r="AF570" s="30">
        <v>0</v>
      </c>
    </row>
    <row r="571" spans="1:32" x14ac:dyDescent="0.45">
      <c r="A571" s="29" t="s">
        <v>235</v>
      </c>
      <c r="B571" s="29" t="s">
        <v>236</v>
      </c>
      <c r="C571" s="29" t="s">
        <v>3299</v>
      </c>
      <c r="D571" s="29" t="s">
        <v>3300</v>
      </c>
      <c r="E571" s="29" t="s">
        <v>3538</v>
      </c>
      <c r="F571" s="29" t="s">
        <v>3539</v>
      </c>
      <c r="G571" s="29" t="s">
        <v>3200</v>
      </c>
      <c r="H571" s="29" t="s">
        <v>3201</v>
      </c>
      <c r="I571" s="29" t="s">
        <v>3202</v>
      </c>
      <c r="J571" s="29" t="s">
        <v>3203</v>
      </c>
      <c r="K571" s="29" t="s">
        <v>3216</v>
      </c>
      <c r="L571" s="29" t="s">
        <v>3102</v>
      </c>
      <c r="M571" s="29" t="s">
        <v>3492</v>
      </c>
      <c r="N571" s="29" t="s">
        <v>3493</v>
      </c>
      <c r="O571" s="29" t="s">
        <v>3525</v>
      </c>
      <c r="P571" s="29" t="s">
        <v>3526</v>
      </c>
      <c r="Q571" s="29" t="s">
        <v>3209</v>
      </c>
      <c r="R571" s="29" t="s">
        <v>3210</v>
      </c>
      <c r="S571" s="29" t="s">
        <v>3098</v>
      </c>
      <c r="T571" s="29"/>
      <c r="U571" s="30">
        <v>250000</v>
      </c>
      <c r="V571" s="30">
        <v>250000</v>
      </c>
      <c r="W571" s="30">
        <v>250000</v>
      </c>
      <c r="X571" s="30">
        <v>250000</v>
      </c>
      <c r="Y571" s="30">
        <v>250000</v>
      </c>
      <c r="Z571" s="30">
        <v>250000</v>
      </c>
      <c r="AA571" s="30">
        <v>250000</v>
      </c>
      <c r="AB571" s="30">
        <v>250000</v>
      </c>
      <c r="AC571" s="30">
        <v>250000</v>
      </c>
      <c r="AD571" s="30">
        <v>250000</v>
      </c>
      <c r="AE571" s="30">
        <v>250000</v>
      </c>
      <c r="AF571" s="30">
        <v>250000</v>
      </c>
    </row>
    <row r="572" spans="1:32" x14ac:dyDescent="0.45">
      <c r="A572" s="29" t="s">
        <v>235</v>
      </c>
      <c r="B572" s="29" t="s">
        <v>236</v>
      </c>
      <c r="C572" s="29" t="s">
        <v>3299</v>
      </c>
      <c r="D572" s="29" t="s">
        <v>3300</v>
      </c>
      <c r="E572" s="29" t="s">
        <v>3538</v>
      </c>
      <c r="F572" s="29" t="s">
        <v>3539</v>
      </c>
      <c r="G572" s="29" t="s">
        <v>3200</v>
      </c>
      <c r="H572" s="29" t="s">
        <v>3201</v>
      </c>
      <c r="I572" s="29" t="s">
        <v>3202</v>
      </c>
      <c r="J572" s="29" t="s">
        <v>3203</v>
      </c>
      <c r="K572" s="29" t="s">
        <v>3216</v>
      </c>
      <c r="L572" s="29" t="s">
        <v>3102</v>
      </c>
      <c r="M572" s="29" t="s">
        <v>3492</v>
      </c>
      <c r="N572" s="29" t="s">
        <v>3493</v>
      </c>
      <c r="O572" s="29" t="s">
        <v>3496</v>
      </c>
      <c r="P572" s="29" t="s">
        <v>3497</v>
      </c>
      <c r="Q572" s="29" t="s">
        <v>3209</v>
      </c>
      <c r="R572" s="29" t="s">
        <v>3210</v>
      </c>
      <c r="S572" s="29" t="s">
        <v>3098</v>
      </c>
      <c r="T572" s="29"/>
      <c r="U572" s="30">
        <v>0</v>
      </c>
      <c r="V572" s="30">
        <v>0</v>
      </c>
      <c r="W572" s="30">
        <v>0</v>
      </c>
      <c r="X572" s="30">
        <v>0</v>
      </c>
      <c r="Y572" s="30">
        <v>0</v>
      </c>
      <c r="Z572" s="30">
        <v>0</v>
      </c>
      <c r="AA572" s="30">
        <v>0</v>
      </c>
      <c r="AB572" s="30">
        <v>0</v>
      </c>
      <c r="AC572" s="30">
        <v>0</v>
      </c>
      <c r="AD572" s="30">
        <v>0</v>
      </c>
      <c r="AE572" s="30">
        <v>0</v>
      </c>
      <c r="AF572" s="30">
        <v>0</v>
      </c>
    </row>
    <row r="573" spans="1:32" x14ac:dyDescent="0.45">
      <c r="A573" s="29" t="s">
        <v>235</v>
      </c>
      <c r="B573" s="29" t="s">
        <v>236</v>
      </c>
      <c r="C573" s="29" t="s">
        <v>3299</v>
      </c>
      <c r="D573" s="29" t="s">
        <v>3300</v>
      </c>
      <c r="E573" s="29" t="s">
        <v>3538</v>
      </c>
      <c r="F573" s="29" t="s">
        <v>3539</v>
      </c>
      <c r="G573" s="29" t="s">
        <v>3200</v>
      </c>
      <c r="H573" s="29" t="s">
        <v>3201</v>
      </c>
      <c r="I573" s="29" t="s">
        <v>3202</v>
      </c>
      <c r="J573" s="29" t="s">
        <v>3203</v>
      </c>
      <c r="K573" s="29" t="s">
        <v>3498</v>
      </c>
      <c r="L573" s="29" t="s">
        <v>3120</v>
      </c>
      <c r="M573" s="29" t="s">
        <v>3499</v>
      </c>
      <c r="N573" s="29" t="s">
        <v>3500</v>
      </c>
      <c r="O573" s="29" t="s">
        <v>3501</v>
      </c>
      <c r="P573" s="29" t="s">
        <v>3502</v>
      </c>
      <c r="Q573" s="29" t="s">
        <v>3209</v>
      </c>
      <c r="R573" s="29" t="s">
        <v>3210</v>
      </c>
      <c r="S573" s="29" t="s">
        <v>3098</v>
      </c>
      <c r="T573" s="29"/>
      <c r="U573" s="30">
        <v>68400</v>
      </c>
      <c r="V573" s="30">
        <v>68400</v>
      </c>
      <c r="W573" s="30">
        <v>68400</v>
      </c>
      <c r="X573" s="30">
        <v>68400</v>
      </c>
      <c r="Y573" s="30">
        <v>68400</v>
      </c>
      <c r="Z573" s="30">
        <v>68400</v>
      </c>
      <c r="AA573" s="30">
        <v>68400</v>
      </c>
      <c r="AB573" s="30">
        <v>68400</v>
      </c>
      <c r="AC573" s="30">
        <v>68400</v>
      </c>
      <c r="AD573" s="30">
        <v>68400</v>
      </c>
      <c r="AE573" s="30">
        <v>68400</v>
      </c>
      <c r="AF573" s="30">
        <v>68400</v>
      </c>
    </row>
    <row r="574" spans="1:32" x14ac:dyDescent="0.45">
      <c r="A574" s="29" t="s">
        <v>235</v>
      </c>
      <c r="B574" s="29" t="s">
        <v>236</v>
      </c>
      <c r="C574" s="29" t="s">
        <v>3299</v>
      </c>
      <c r="D574" s="29" t="s">
        <v>3300</v>
      </c>
      <c r="E574" s="29" t="s">
        <v>3538</v>
      </c>
      <c r="F574" s="29" t="s">
        <v>3539</v>
      </c>
      <c r="G574" s="29" t="s">
        <v>3200</v>
      </c>
      <c r="H574" s="29" t="s">
        <v>3201</v>
      </c>
      <c r="I574" s="29" t="s">
        <v>3226</v>
      </c>
      <c r="J574" s="29" t="s">
        <v>3227</v>
      </c>
      <c r="K574" s="29" t="s">
        <v>3228</v>
      </c>
      <c r="L574" s="29" t="s">
        <v>3111</v>
      </c>
      <c r="M574" s="29" t="s">
        <v>3604</v>
      </c>
      <c r="N574" s="29" t="s">
        <v>3605</v>
      </c>
      <c r="O574" s="29" t="s">
        <v>3606</v>
      </c>
      <c r="P574" s="29" t="s">
        <v>3607</v>
      </c>
      <c r="Q574" s="29" t="s">
        <v>3209</v>
      </c>
      <c r="R574" s="29" t="s">
        <v>3210</v>
      </c>
      <c r="S574" s="29" t="s">
        <v>3098</v>
      </c>
      <c r="T574" s="29"/>
      <c r="U574" s="30">
        <v>5359</v>
      </c>
      <c r="V574" s="30">
        <v>5875</v>
      </c>
      <c r="W574" s="30">
        <v>5922</v>
      </c>
      <c r="X574" s="30">
        <v>4984</v>
      </c>
      <c r="Y574" s="30">
        <v>4937</v>
      </c>
      <c r="Z574" s="30">
        <v>4312</v>
      </c>
      <c r="AA574" s="30">
        <v>4718</v>
      </c>
      <c r="AB574" s="30">
        <v>4765</v>
      </c>
      <c r="AC574" s="30">
        <v>4234</v>
      </c>
      <c r="AD574" s="30">
        <v>4281</v>
      </c>
      <c r="AE574" s="30">
        <v>4031</v>
      </c>
      <c r="AF574" s="30">
        <v>4422</v>
      </c>
    </row>
    <row r="575" spans="1:32" x14ac:dyDescent="0.45">
      <c r="A575" s="29" t="s">
        <v>235</v>
      </c>
      <c r="B575" s="29" t="s">
        <v>236</v>
      </c>
      <c r="C575" s="29" t="s">
        <v>3299</v>
      </c>
      <c r="D575" s="29" t="s">
        <v>3300</v>
      </c>
      <c r="E575" s="29" t="s">
        <v>3538</v>
      </c>
      <c r="F575" s="29" t="s">
        <v>3539</v>
      </c>
      <c r="G575" s="29" t="s">
        <v>3200</v>
      </c>
      <c r="H575" s="29" t="s">
        <v>3201</v>
      </c>
      <c r="I575" s="29" t="s">
        <v>3226</v>
      </c>
      <c r="J575" s="29" t="s">
        <v>3227</v>
      </c>
      <c r="K575" s="29" t="s">
        <v>3228</v>
      </c>
      <c r="L575" s="29" t="s">
        <v>3111</v>
      </c>
      <c r="M575" s="29" t="s">
        <v>3229</v>
      </c>
      <c r="N575" s="29" t="s">
        <v>3230</v>
      </c>
      <c r="O575" s="29" t="s">
        <v>3231</v>
      </c>
      <c r="P575" s="29" t="s">
        <v>3232</v>
      </c>
      <c r="Q575" s="29" t="s">
        <v>3209</v>
      </c>
      <c r="R575" s="29" t="s">
        <v>3210</v>
      </c>
      <c r="S575" s="29" t="s">
        <v>3098</v>
      </c>
      <c r="T575" s="29"/>
      <c r="U575" s="30">
        <v>0</v>
      </c>
      <c r="V575" s="30">
        <v>0</v>
      </c>
      <c r="W575" s="30">
        <v>0</v>
      </c>
      <c r="X575" s="30">
        <v>0</v>
      </c>
      <c r="Y575" s="30">
        <v>0</v>
      </c>
      <c r="Z575" s="30">
        <v>0</v>
      </c>
      <c r="AA575" s="30">
        <v>0</v>
      </c>
      <c r="AB575" s="30">
        <v>0</v>
      </c>
      <c r="AC575" s="30">
        <v>0</v>
      </c>
      <c r="AD575" s="30">
        <v>0</v>
      </c>
      <c r="AE575" s="30">
        <v>0</v>
      </c>
      <c r="AF575" s="30">
        <v>0</v>
      </c>
    </row>
    <row r="576" spans="1:32" x14ac:dyDescent="0.45">
      <c r="A576" s="29" t="s">
        <v>235</v>
      </c>
      <c r="B576" s="29" t="s">
        <v>236</v>
      </c>
      <c r="C576" s="29" t="s">
        <v>3299</v>
      </c>
      <c r="D576" s="29" t="s">
        <v>3300</v>
      </c>
      <c r="E576" s="29" t="s">
        <v>3538</v>
      </c>
      <c r="F576" s="29" t="s">
        <v>3539</v>
      </c>
      <c r="G576" s="29" t="s">
        <v>3200</v>
      </c>
      <c r="H576" s="29" t="s">
        <v>3201</v>
      </c>
      <c r="I576" s="29" t="s">
        <v>3226</v>
      </c>
      <c r="J576" s="29" t="s">
        <v>3227</v>
      </c>
      <c r="K576" s="29" t="s">
        <v>3228</v>
      </c>
      <c r="L576" s="29" t="s">
        <v>3111</v>
      </c>
      <c r="M576" s="29" t="s">
        <v>3295</v>
      </c>
      <c r="N576" s="29" t="s">
        <v>3296</v>
      </c>
      <c r="O576" s="29" t="s">
        <v>3297</v>
      </c>
      <c r="P576" s="29" t="s">
        <v>3298</v>
      </c>
      <c r="Q576" s="29" t="s">
        <v>3209</v>
      </c>
      <c r="R576" s="29" t="s">
        <v>3210</v>
      </c>
      <c r="S576" s="29" t="s">
        <v>3098</v>
      </c>
      <c r="T576" s="29"/>
      <c r="U576" s="30">
        <v>0</v>
      </c>
      <c r="V576" s="30">
        <v>0</v>
      </c>
      <c r="W576" s="30">
        <v>0</v>
      </c>
      <c r="X576" s="30">
        <v>0</v>
      </c>
      <c r="Y576" s="30">
        <v>0</v>
      </c>
      <c r="Z576" s="30">
        <v>0</v>
      </c>
      <c r="AA576" s="30">
        <v>0</v>
      </c>
      <c r="AB576" s="30">
        <v>0</v>
      </c>
      <c r="AC576" s="30">
        <v>0</v>
      </c>
      <c r="AD576" s="30">
        <v>0</v>
      </c>
      <c r="AE576" s="30">
        <v>0</v>
      </c>
      <c r="AF576" s="30">
        <v>0</v>
      </c>
    </row>
    <row r="577" spans="1:32" x14ac:dyDescent="0.45">
      <c r="A577" s="29" t="s">
        <v>235</v>
      </c>
      <c r="B577" s="29" t="s">
        <v>236</v>
      </c>
      <c r="C577" s="29" t="s">
        <v>3299</v>
      </c>
      <c r="D577" s="29" t="s">
        <v>3300</v>
      </c>
      <c r="E577" s="29" t="s">
        <v>3538</v>
      </c>
      <c r="F577" s="29" t="s">
        <v>3539</v>
      </c>
      <c r="G577" s="29" t="s">
        <v>3233</v>
      </c>
      <c r="H577" s="29" t="s">
        <v>3234</v>
      </c>
      <c r="I577" s="29" t="s">
        <v>3235</v>
      </c>
      <c r="J577" s="29" t="s">
        <v>3236</v>
      </c>
      <c r="K577" s="29" t="s">
        <v>3237</v>
      </c>
      <c r="L577" s="29" t="s">
        <v>3107</v>
      </c>
      <c r="M577" s="29" t="s">
        <v>3238</v>
      </c>
      <c r="N577" s="29" t="s">
        <v>3239</v>
      </c>
      <c r="O577" s="29" t="s">
        <v>3422</v>
      </c>
      <c r="P577" s="29" t="s">
        <v>3423</v>
      </c>
      <c r="Q577" s="29" t="s">
        <v>3209</v>
      </c>
      <c r="R577" s="29" t="s">
        <v>3210</v>
      </c>
      <c r="S577" s="29" t="s">
        <v>3098</v>
      </c>
      <c r="T577" s="29"/>
      <c r="U577" s="30">
        <v>6600</v>
      </c>
      <c r="V577" s="30">
        <v>6600</v>
      </c>
      <c r="W577" s="30">
        <v>6600</v>
      </c>
      <c r="X577" s="30">
        <v>6600</v>
      </c>
      <c r="Y577" s="30">
        <v>6600</v>
      </c>
      <c r="Z577" s="30">
        <v>6600</v>
      </c>
      <c r="AA577" s="30">
        <v>6600</v>
      </c>
      <c r="AB577" s="30">
        <v>6600</v>
      </c>
      <c r="AC577" s="30">
        <v>6600</v>
      </c>
      <c r="AD577" s="30">
        <v>6600</v>
      </c>
      <c r="AE577" s="30">
        <v>6600</v>
      </c>
      <c r="AF577" s="30">
        <v>6600</v>
      </c>
    </row>
    <row r="578" spans="1:32" x14ac:dyDescent="0.45">
      <c r="A578" s="29" t="s">
        <v>235</v>
      </c>
      <c r="B578" s="29" t="s">
        <v>236</v>
      </c>
      <c r="C578" s="29" t="s">
        <v>3299</v>
      </c>
      <c r="D578" s="29" t="s">
        <v>3300</v>
      </c>
      <c r="E578" s="29" t="s">
        <v>3538</v>
      </c>
      <c r="F578" s="29" t="s">
        <v>3539</v>
      </c>
      <c r="G578" s="29" t="s">
        <v>3233</v>
      </c>
      <c r="H578" s="29" t="s">
        <v>3234</v>
      </c>
      <c r="I578" s="29" t="s">
        <v>3262</v>
      </c>
      <c r="J578" s="29" t="s">
        <v>3263</v>
      </c>
      <c r="K578" s="29" t="s">
        <v>3264</v>
      </c>
      <c r="L578" s="29" t="s">
        <v>3103</v>
      </c>
      <c r="M578" s="29" t="s">
        <v>3265</v>
      </c>
      <c r="N578" s="29" t="s">
        <v>3266</v>
      </c>
      <c r="O578" s="29" t="s">
        <v>3267</v>
      </c>
      <c r="P578" s="29" t="s">
        <v>3268</v>
      </c>
      <c r="Q578" s="29" t="s">
        <v>3209</v>
      </c>
      <c r="R578" s="29" t="s">
        <v>3210</v>
      </c>
      <c r="S578" s="29" t="s">
        <v>3098</v>
      </c>
      <c r="T578" s="29"/>
      <c r="U578" s="30">
        <v>83200</v>
      </c>
      <c r="V578" s="30">
        <v>83200</v>
      </c>
      <c r="W578" s="30">
        <v>83200</v>
      </c>
      <c r="X578" s="30">
        <v>83200</v>
      </c>
      <c r="Y578" s="30">
        <v>83200</v>
      </c>
      <c r="Z578" s="30">
        <v>83200</v>
      </c>
      <c r="AA578" s="30">
        <v>83200</v>
      </c>
      <c r="AB578" s="30">
        <v>83200</v>
      </c>
      <c r="AC578" s="30">
        <v>83200</v>
      </c>
      <c r="AD578" s="30">
        <v>83200</v>
      </c>
      <c r="AE578" s="30">
        <v>83200</v>
      </c>
      <c r="AF578" s="30">
        <v>83200</v>
      </c>
    </row>
    <row r="579" spans="1:32" x14ac:dyDescent="0.45">
      <c r="A579" s="29" t="s">
        <v>235</v>
      </c>
      <c r="B579" s="29" t="s">
        <v>236</v>
      </c>
      <c r="C579" s="29" t="s">
        <v>3299</v>
      </c>
      <c r="D579" s="29" t="s">
        <v>3300</v>
      </c>
      <c r="E579" s="29" t="s">
        <v>3538</v>
      </c>
      <c r="F579" s="29" t="s">
        <v>3539</v>
      </c>
      <c r="G579" s="29" t="s">
        <v>3233</v>
      </c>
      <c r="H579" s="29" t="s">
        <v>3234</v>
      </c>
      <c r="I579" s="29" t="s">
        <v>3262</v>
      </c>
      <c r="J579" s="29" t="s">
        <v>3263</v>
      </c>
      <c r="K579" s="29" t="s">
        <v>3264</v>
      </c>
      <c r="L579" s="29" t="s">
        <v>3103</v>
      </c>
      <c r="M579" s="29" t="s">
        <v>3265</v>
      </c>
      <c r="N579" s="29" t="s">
        <v>3266</v>
      </c>
      <c r="O579" s="29" t="s">
        <v>3269</v>
      </c>
      <c r="P579" s="29" t="s">
        <v>3270</v>
      </c>
      <c r="Q579" s="29" t="s">
        <v>3209</v>
      </c>
      <c r="R579" s="29" t="s">
        <v>3210</v>
      </c>
      <c r="S579" s="29" t="s">
        <v>3098</v>
      </c>
      <c r="T579" s="29"/>
      <c r="U579" s="30">
        <v>1365</v>
      </c>
      <c r="V579" s="30">
        <v>1989</v>
      </c>
      <c r="W579" s="30">
        <v>1989</v>
      </c>
      <c r="X579" s="30">
        <v>3052</v>
      </c>
      <c r="Y579" s="30">
        <v>2145</v>
      </c>
      <c r="Z579" s="30">
        <v>858</v>
      </c>
      <c r="AA579" s="30">
        <v>1687</v>
      </c>
      <c r="AB579" s="30">
        <v>1521</v>
      </c>
      <c r="AC579" s="30">
        <v>1414</v>
      </c>
      <c r="AD579" s="30">
        <v>1443</v>
      </c>
      <c r="AE579" s="30">
        <v>1326</v>
      </c>
      <c r="AF579" s="30">
        <v>1170</v>
      </c>
    </row>
    <row r="580" spans="1:32" x14ac:dyDescent="0.45">
      <c r="A580" s="29" t="s">
        <v>235</v>
      </c>
      <c r="B580" s="29" t="s">
        <v>236</v>
      </c>
      <c r="C580" s="29" t="s">
        <v>3299</v>
      </c>
      <c r="D580" s="29" t="s">
        <v>3300</v>
      </c>
      <c r="E580" s="29" t="s">
        <v>3538</v>
      </c>
      <c r="F580" s="29" t="s">
        <v>3539</v>
      </c>
      <c r="G580" s="29" t="s">
        <v>3233</v>
      </c>
      <c r="H580" s="29" t="s">
        <v>3234</v>
      </c>
      <c r="I580" s="29" t="s">
        <v>3262</v>
      </c>
      <c r="J580" s="29" t="s">
        <v>3263</v>
      </c>
      <c r="K580" s="29" t="s">
        <v>3264</v>
      </c>
      <c r="L580" s="29" t="s">
        <v>3103</v>
      </c>
      <c r="M580" s="29" t="s">
        <v>3265</v>
      </c>
      <c r="N580" s="29" t="s">
        <v>3266</v>
      </c>
      <c r="O580" s="29" t="s">
        <v>3271</v>
      </c>
      <c r="P580" s="29" t="s">
        <v>3272</v>
      </c>
      <c r="Q580" s="29" t="s">
        <v>3209</v>
      </c>
      <c r="R580" s="29" t="s">
        <v>3210</v>
      </c>
      <c r="S580" s="29" t="s">
        <v>3098</v>
      </c>
      <c r="T580" s="29"/>
      <c r="U580" s="30">
        <v>955</v>
      </c>
      <c r="V580" s="30">
        <v>1695</v>
      </c>
      <c r="W580" s="30">
        <v>1956</v>
      </c>
      <c r="X580" s="30">
        <v>1710</v>
      </c>
      <c r="Y580" s="30">
        <v>1028</v>
      </c>
      <c r="Z580" s="30">
        <v>739</v>
      </c>
      <c r="AA580" s="30">
        <v>433</v>
      </c>
      <c r="AB580" s="30">
        <v>3726</v>
      </c>
      <c r="AC580" s="30">
        <v>710</v>
      </c>
      <c r="AD580" s="30">
        <v>680</v>
      </c>
      <c r="AE580" s="30">
        <v>347</v>
      </c>
      <c r="AF580" s="30">
        <v>811</v>
      </c>
    </row>
    <row r="581" spans="1:32" x14ac:dyDescent="0.45">
      <c r="A581" s="29" t="s">
        <v>235</v>
      </c>
      <c r="B581" s="29" t="s">
        <v>236</v>
      </c>
      <c r="C581" s="29" t="s">
        <v>3299</v>
      </c>
      <c r="D581" s="29" t="s">
        <v>3300</v>
      </c>
      <c r="E581" s="29" t="s">
        <v>3538</v>
      </c>
      <c r="F581" s="29" t="s">
        <v>3539</v>
      </c>
      <c r="G581" s="29" t="s">
        <v>3233</v>
      </c>
      <c r="H581" s="29" t="s">
        <v>3234</v>
      </c>
      <c r="I581" s="29" t="s">
        <v>3262</v>
      </c>
      <c r="J581" s="29" t="s">
        <v>3263</v>
      </c>
      <c r="K581" s="29" t="s">
        <v>3264</v>
      </c>
      <c r="L581" s="29" t="s">
        <v>3103</v>
      </c>
      <c r="M581" s="29" t="s">
        <v>3265</v>
      </c>
      <c r="N581" s="29" t="s">
        <v>3266</v>
      </c>
      <c r="O581" s="29" t="s">
        <v>3273</v>
      </c>
      <c r="P581" s="29" t="s">
        <v>3274</v>
      </c>
      <c r="Q581" s="29" t="s">
        <v>3209</v>
      </c>
      <c r="R581" s="29" t="s">
        <v>3210</v>
      </c>
      <c r="S581" s="29" t="s">
        <v>3098</v>
      </c>
      <c r="T581" s="29"/>
      <c r="U581" s="30">
        <v>663</v>
      </c>
      <c r="V581" s="30">
        <v>585</v>
      </c>
      <c r="W581" s="30">
        <v>1053</v>
      </c>
      <c r="X581" s="30">
        <v>1287</v>
      </c>
      <c r="Y581" s="30">
        <v>585</v>
      </c>
      <c r="Z581" s="30">
        <v>429</v>
      </c>
      <c r="AA581" s="30">
        <v>1677</v>
      </c>
      <c r="AB581" s="30">
        <v>897</v>
      </c>
      <c r="AC581" s="30">
        <v>1092</v>
      </c>
      <c r="AD581" s="30">
        <v>702</v>
      </c>
      <c r="AE581" s="30">
        <v>429</v>
      </c>
      <c r="AF581" s="30">
        <v>936</v>
      </c>
    </row>
    <row r="582" spans="1:32" x14ac:dyDescent="0.45">
      <c r="A582" s="29" t="s">
        <v>235</v>
      </c>
      <c r="B582" s="29" t="s">
        <v>236</v>
      </c>
      <c r="C582" s="29" t="s">
        <v>3299</v>
      </c>
      <c r="D582" s="29" t="s">
        <v>3300</v>
      </c>
      <c r="E582" s="29" t="s">
        <v>3538</v>
      </c>
      <c r="F582" s="29" t="s">
        <v>3539</v>
      </c>
      <c r="G582" s="29" t="s">
        <v>3233</v>
      </c>
      <c r="H582" s="29" t="s">
        <v>3234</v>
      </c>
      <c r="I582" s="29" t="s">
        <v>3262</v>
      </c>
      <c r="J582" s="29" t="s">
        <v>3263</v>
      </c>
      <c r="K582" s="29" t="s">
        <v>3264</v>
      </c>
      <c r="L582" s="29" t="s">
        <v>3103</v>
      </c>
      <c r="M582" s="29" t="s">
        <v>3265</v>
      </c>
      <c r="N582" s="29" t="s">
        <v>3266</v>
      </c>
      <c r="O582" s="29" t="s">
        <v>3372</v>
      </c>
      <c r="P582" s="29" t="s">
        <v>3373</v>
      </c>
      <c r="Q582" s="29" t="s">
        <v>3209</v>
      </c>
      <c r="R582" s="29" t="s">
        <v>3210</v>
      </c>
      <c r="S582" s="29" t="s">
        <v>3098</v>
      </c>
      <c r="T582" s="29"/>
      <c r="U582" s="30">
        <v>22852</v>
      </c>
      <c r="V582" s="30">
        <v>19124</v>
      </c>
      <c r="W582" s="30">
        <v>26911</v>
      </c>
      <c r="X582" s="30">
        <v>34011</v>
      </c>
      <c r="Y582" s="30">
        <v>41407</v>
      </c>
      <c r="Z582" s="30">
        <v>33045</v>
      </c>
      <c r="AA582" s="30">
        <v>38870</v>
      </c>
      <c r="AB582" s="30">
        <v>36902</v>
      </c>
      <c r="AC582" s="30">
        <v>34282</v>
      </c>
      <c r="AD582" s="30">
        <v>31515</v>
      </c>
      <c r="AE582" s="30">
        <v>23856</v>
      </c>
      <c r="AF582" s="30">
        <v>17142</v>
      </c>
    </row>
    <row r="583" spans="1:32" x14ac:dyDescent="0.45">
      <c r="A583" s="29" t="s">
        <v>235</v>
      </c>
      <c r="B583" s="29" t="s">
        <v>236</v>
      </c>
      <c r="C583" s="29" t="s">
        <v>3299</v>
      </c>
      <c r="D583" s="29" t="s">
        <v>3300</v>
      </c>
      <c r="E583" s="29" t="s">
        <v>3538</v>
      </c>
      <c r="F583" s="29" t="s">
        <v>3539</v>
      </c>
      <c r="G583" s="29" t="s">
        <v>3233</v>
      </c>
      <c r="H583" s="29" t="s">
        <v>3234</v>
      </c>
      <c r="I583" s="29" t="s">
        <v>3262</v>
      </c>
      <c r="J583" s="29" t="s">
        <v>3263</v>
      </c>
      <c r="K583" s="29" t="s">
        <v>3264</v>
      </c>
      <c r="L583" s="29" t="s">
        <v>3103</v>
      </c>
      <c r="M583" s="29" t="s">
        <v>3322</v>
      </c>
      <c r="N583" s="29" t="s">
        <v>3323</v>
      </c>
      <c r="O583" s="29" t="s">
        <v>3324</v>
      </c>
      <c r="P583" s="29" t="s">
        <v>3325</v>
      </c>
      <c r="Q583" s="29" t="s">
        <v>3209</v>
      </c>
      <c r="R583" s="29" t="s">
        <v>3210</v>
      </c>
      <c r="S583" s="29" t="s">
        <v>3098</v>
      </c>
      <c r="T583" s="29"/>
      <c r="U583" s="30">
        <v>11200</v>
      </c>
      <c r="V583" s="30">
        <v>11200</v>
      </c>
      <c r="W583" s="30">
        <v>11200</v>
      </c>
      <c r="X583" s="30">
        <v>11200</v>
      </c>
      <c r="Y583" s="30">
        <v>11200</v>
      </c>
      <c r="Z583" s="30">
        <v>11200</v>
      </c>
      <c r="AA583" s="30">
        <v>11200</v>
      </c>
      <c r="AB583" s="30">
        <v>11200</v>
      </c>
      <c r="AC583" s="30">
        <v>11200</v>
      </c>
      <c r="AD583" s="30">
        <v>11200</v>
      </c>
      <c r="AE583" s="30">
        <v>11200</v>
      </c>
      <c r="AF583" s="30">
        <v>11200</v>
      </c>
    </row>
    <row r="584" spans="1:32" x14ac:dyDescent="0.45">
      <c r="A584" s="29" t="s">
        <v>235</v>
      </c>
      <c r="B584" s="29" t="s">
        <v>236</v>
      </c>
      <c r="C584" s="29" t="s">
        <v>3299</v>
      </c>
      <c r="D584" s="29" t="s">
        <v>3300</v>
      </c>
      <c r="E584" s="29" t="s">
        <v>3538</v>
      </c>
      <c r="F584" s="29" t="s">
        <v>3539</v>
      </c>
      <c r="G584" s="29" t="s">
        <v>3233</v>
      </c>
      <c r="H584" s="29" t="s">
        <v>3234</v>
      </c>
      <c r="I584" s="29" t="s">
        <v>3262</v>
      </c>
      <c r="J584" s="29" t="s">
        <v>3263</v>
      </c>
      <c r="K584" s="29" t="s">
        <v>3264</v>
      </c>
      <c r="L584" s="29" t="s">
        <v>3103</v>
      </c>
      <c r="M584" s="29" t="s">
        <v>3322</v>
      </c>
      <c r="N584" s="29" t="s">
        <v>3323</v>
      </c>
      <c r="O584" s="29" t="s">
        <v>3374</v>
      </c>
      <c r="P584" s="29" t="s">
        <v>3375</v>
      </c>
      <c r="Q584" s="29" t="s">
        <v>3209</v>
      </c>
      <c r="R584" s="29" t="s">
        <v>3210</v>
      </c>
      <c r="S584" s="29" t="s">
        <v>3098</v>
      </c>
      <c r="T584" s="29"/>
      <c r="U584" s="30">
        <v>3000</v>
      </c>
      <c r="V584" s="30">
        <v>3000</v>
      </c>
      <c r="W584" s="30">
        <v>3000</v>
      </c>
      <c r="X584" s="30">
        <v>3000</v>
      </c>
      <c r="Y584" s="30">
        <v>3000</v>
      </c>
      <c r="Z584" s="30">
        <v>3000</v>
      </c>
      <c r="AA584" s="30">
        <v>3000</v>
      </c>
      <c r="AB584" s="30">
        <v>3000</v>
      </c>
      <c r="AC584" s="30">
        <v>3000</v>
      </c>
      <c r="AD584" s="30">
        <v>3000</v>
      </c>
      <c r="AE584" s="30">
        <v>3000</v>
      </c>
      <c r="AF584" s="30">
        <v>3000</v>
      </c>
    </row>
    <row r="585" spans="1:32" x14ac:dyDescent="0.45">
      <c r="A585" s="29" t="s">
        <v>245</v>
      </c>
      <c r="B585" s="29" t="s">
        <v>246</v>
      </c>
      <c r="C585" s="29" t="s">
        <v>3584</v>
      </c>
      <c r="D585" s="29" t="s">
        <v>3585</v>
      </c>
      <c r="E585" s="29" t="s">
        <v>3586</v>
      </c>
      <c r="F585" s="29" t="s">
        <v>3587</v>
      </c>
      <c r="G585" s="29" t="s">
        <v>3200</v>
      </c>
      <c r="H585" s="29" t="s">
        <v>3201</v>
      </c>
      <c r="I585" s="29" t="s">
        <v>3202</v>
      </c>
      <c r="J585" s="29" t="s">
        <v>3203</v>
      </c>
      <c r="K585" s="29" t="s">
        <v>3221</v>
      </c>
      <c r="L585" s="29" t="s">
        <v>3113</v>
      </c>
      <c r="M585" s="29" t="s">
        <v>3303</v>
      </c>
      <c r="N585" s="29" t="s">
        <v>3304</v>
      </c>
      <c r="O585" s="29" t="s">
        <v>3305</v>
      </c>
      <c r="P585" s="29" t="s">
        <v>3306</v>
      </c>
      <c r="Q585" s="29" t="s">
        <v>3209</v>
      </c>
      <c r="R585" s="29" t="s">
        <v>3210</v>
      </c>
      <c r="S585" s="29" t="s">
        <v>3098</v>
      </c>
      <c r="T585" s="29"/>
      <c r="U585" s="30">
        <v>3426</v>
      </c>
      <c r="V585" s="30">
        <v>3426</v>
      </c>
      <c r="W585" s="30">
        <v>3426</v>
      </c>
      <c r="X585" s="30">
        <v>3426</v>
      </c>
      <c r="Y585" s="30">
        <v>3426</v>
      </c>
      <c r="Z585" s="30">
        <v>3426</v>
      </c>
      <c r="AA585" s="30">
        <v>3426</v>
      </c>
      <c r="AB585" s="30">
        <v>3426</v>
      </c>
      <c r="AC585" s="30">
        <v>3426</v>
      </c>
      <c r="AD585" s="30">
        <v>3426</v>
      </c>
      <c r="AE585" s="30">
        <v>3426</v>
      </c>
      <c r="AF585" s="30">
        <v>3426</v>
      </c>
    </row>
    <row r="586" spans="1:32" x14ac:dyDescent="0.45">
      <c r="A586" s="29" t="s">
        <v>245</v>
      </c>
      <c r="B586" s="29" t="s">
        <v>246</v>
      </c>
      <c r="C586" s="29" t="s">
        <v>3584</v>
      </c>
      <c r="D586" s="29" t="s">
        <v>3585</v>
      </c>
      <c r="E586" s="29" t="s">
        <v>3586</v>
      </c>
      <c r="F586" s="29" t="s">
        <v>3587</v>
      </c>
      <c r="G586" s="29" t="s">
        <v>3233</v>
      </c>
      <c r="H586" s="29" t="s">
        <v>3234</v>
      </c>
      <c r="I586" s="29" t="s">
        <v>3275</v>
      </c>
      <c r="J586" s="29" t="s">
        <v>3276</v>
      </c>
      <c r="K586" s="29" t="s">
        <v>3277</v>
      </c>
      <c r="L586" s="29" t="s">
        <v>3100</v>
      </c>
      <c r="M586" s="29" t="s">
        <v>3312</v>
      </c>
      <c r="N586" s="29" t="s">
        <v>3313</v>
      </c>
      <c r="O586" s="29" t="s">
        <v>3314</v>
      </c>
      <c r="P586" s="29" t="s">
        <v>3315</v>
      </c>
      <c r="Q586" s="29" t="s">
        <v>3249</v>
      </c>
      <c r="R586" s="29" t="s">
        <v>3210</v>
      </c>
      <c r="S586" s="29" t="s">
        <v>3098</v>
      </c>
      <c r="T586" s="29"/>
      <c r="U586" s="30">
        <v>962</v>
      </c>
      <c r="V586" s="30">
        <v>962</v>
      </c>
      <c r="W586" s="30">
        <v>962</v>
      </c>
      <c r="X586" s="30">
        <v>962</v>
      </c>
      <c r="Y586" s="30">
        <v>962</v>
      </c>
      <c r="Z586" s="30">
        <v>962</v>
      </c>
      <c r="AA586" s="30">
        <v>962</v>
      </c>
      <c r="AB586" s="30">
        <v>962</v>
      </c>
      <c r="AC586" s="30">
        <v>962</v>
      </c>
      <c r="AD586" s="30">
        <v>962</v>
      </c>
      <c r="AE586" s="30">
        <v>962</v>
      </c>
      <c r="AF586" s="30">
        <v>962</v>
      </c>
    </row>
    <row r="587" spans="1:32" x14ac:dyDescent="0.45">
      <c r="A587" s="29" t="s">
        <v>245</v>
      </c>
      <c r="B587" s="29" t="s">
        <v>246</v>
      </c>
      <c r="C587" s="29" t="s">
        <v>3584</v>
      </c>
      <c r="D587" s="29" t="s">
        <v>3585</v>
      </c>
      <c r="E587" s="29" t="s">
        <v>3586</v>
      </c>
      <c r="F587" s="29" t="s">
        <v>3587</v>
      </c>
      <c r="G587" s="29" t="s">
        <v>3233</v>
      </c>
      <c r="H587" s="29" t="s">
        <v>3234</v>
      </c>
      <c r="I587" s="29" t="s">
        <v>3275</v>
      </c>
      <c r="J587" s="29" t="s">
        <v>3276</v>
      </c>
      <c r="K587" s="29" t="s">
        <v>3277</v>
      </c>
      <c r="L587" s="29" t="s">
        <v>3100</v>
      </c>
      <c r="M587" s="29" t="s">
        <v>3312</v>
      </c>
      <c r="N587" s="29" t="s">
        <v>3313</v>
      </c>
      <c r="O587" s="29" t="s">
        <v>3314</v>
      </c>
      <c r="P587" s="29" t="s">
        <v>3315</v>
      </c>
      <c r="Q587" s="29" t="s">
        <v>3209</v>
      </c>
      <c r="R587" s="29" t="s">
        <v>3210</v>
      </c>
      <c r="S587" s="29" t="s">
        <v>3098</v>
      </c>
      <c r="T587" s="29"/>
      <c r="U587" s="30">
        <v>30000</v>
      </c>
      <c r="V587" s="30">
        <v>30000</v>
      </c>
      <c r="W587" s="30">
        <v>30000</v>
      </c>
      <c r="X587" s="30">
        <v>30000</v>
      </c>
      <c r="Y587" s="30">
        <v>30000</v>
      </c>
      <c r="Z587" s="30">
        <v>30000</v>
      </c>
      <c r="AA587" s="30">
        <v>30000</v>
      </c>
      <c r="AB587" s="30">
        <v>30000</v>
      </c>
      <c r="AC587" s="30">
        <v>30000</v>
      </c>
      <c r="AD587" s="30">
        <v>30000</v>
      </c>
      <c r="AE587" s="30">
        <v>28000</v>
      </c>
      <c r="AF587" s="30">
        <v>30000</v>
      </c>
    </row>
    <row r="588" spans="1:32" x14ac:dyDescent="0.45">
      <c r="A588" s="29" t="s">
        <v>245</v>
      </c>
      <c r="B588" s="29" t="s">
        <v>246</v>
      </c>
      <c r="C588" s="29" t="s">
        <v>3584</v>
      </c>
      <c r="D588" s="29" t="s">
        <v>3585</v>
      </c>
      <c r="E588" s="29" t="s">
        <v>3586</v>
      </c>
      <c r="F588" s="29" t="s">
        <v>3587</v>
      </c>
      <c r="G588" s="29" t="s">
        <v>3233</v>
      </c>
      <c r="H588" s="29" t="s">
        <v>3234</v>
      </c>
      <c r="I588" s="29" t="s">
        <v>3275</v>
      </c>
      <c r="J588" s="29" t="s">
        <v>3276</v>
      </c>
      <c r="K588" s="29" t="s">
        <v>3287</v>
      </c>
      <c r="L588" s="29" t="s">
        <v>3101</v>
      </c>
      <c r="M588" s="29" t="s">
        <v>3288</v>
      </c>
      <c r="N588" s="29" t="s">
        <v>3289</v>
      </c>
      <c r="O588" s="29" t="s">
        <v>3290</v>
      </c>
      <c r="P588" s="29" t="s">
        <v>3291</v>
      </c>
      <c r="Q588" s="29" t="s">
        <v>3209</v>
      </c>
      <c r="R588" s="29" t="s">
        <v>3210</v>
      </c>
      <c r="S588" s="29" t="s">
        <v>3098</v>
      </c>
      <c r="T588" s="29"/>
      <c r="U588" s="30">
        <v>3000</v>
      </c>
      <c r="V588" s="30">
        <v>3000</v>
      </c>
      <c r="W588" s="30">
        <v>3000</v>
      </c>
      <c r="X588" s="30">
        <v>3000</v>
      </c>
      <c r="Y588" s="30">
        <v>3000</v>
      </c>
      <c r="Z588" s="30">
        <v>3000</v>
      </c>
      <c r="AA588" s="30">
        <v>3000</v>
      </c>
      <c r="AB588" s="30">
        <v>3000</v>
      </c>
      <c r="AC588" s="30">
        <v>3000</v>
      </c>
      <c r="AD588" s="30">
        <v>3000</v>
      </c>
      <c r="AE588" s="30">
        <v>3000</v>
      </c>
      <c r="AF588" s="30">
        <v>3000</v>
      </c>
    </row>
    <row r="589" spans="1:32" x14ac:dyDescent="0.45">
      <c r="A589" s="29" t="s">
        <v>245</v>
      </c>
      <c r="B589" s="29" t="s">
        <v>246</v>
      </c>
      <c r="C589" s="29" t="s">
        <v>3299</v>
      </c>
      <c r="D589" s="29" t="s">
        <v>3300</v>
      </c>
      <c r="E589" s="29" t="s">
        <v>3538</v>
      </c>
      <c r="F589" s="29" t="s">
        <v>3539</v>
      </c>
      <c r="G589" s="29" t="s">
        <v>3200</v>
      </c>
      <c r="H589" s="29" t="s">
        <v>3201</v>
      </c>
      <c r="I589" s="29" t="s">
        <v>3202</v>
      </c>
      <c r="J589" s="29" t="s">
        <v>3203</v>
      </c>
      <c r="K589" s="29" t="s">
        <v>3216</v>
      </c>
      <c r="L589" s="29" t="s">
        <v>3102</v>
      </c>
      <c r="M589" s="29" t="s">
        <v>3217</v>
      </c>
      <c r="N589" s="29" t="s">
        <v>3218</v>
      </c>
      <c r="O589" s="29" t="s">
        <v>3219</v>
      </c>
      <c r="P589" s="29" t="s">
        <v>3220</v>
      </c>
      <c r="Q589" s="29" t="s">
        <v>3209</v>
      </c>
      <c r="R589" s="29" t="s">
        <v>3210</v>
      </c>
      <c r="S589" s="29" t="s">
        <v>3098</v>
      </c>
      <c r="T589" s="29"/>
      <c r="U589" s="30">
        <v>200000</v>
      </c>
      <c r="V589" s="30">
        <v>200000</v>
      </c>
      <c r="W589" s="30">
        <v>200000</v>
      </c>
      <c r="X589" s="30">
        <v>200000</v>
      </c>
      <c r="Y589" s="30">
        <v>200000</v>
      </c>
      <c r="Z589" s="30">
        <v>200000</v>
      </c>
      <c r="AA589" s="30">
        <v>200000</v>
      </c>
      <c r="AB589" s="30">
        <v>200000</v>
      </c>
      <c r="AC589" s="30">
        <v>200000</v>
      </c>
      <c r="AD589" s="30">
        <v>200000</v>
      </c>
      <c r="AE589" s="30">
        <v>200000</v>
      </c>
      <c r="AF589" s="30">
        <v>200000</v>
      </c>
    </row>
    <row r="590" spans="1:32" x14ac:dyDescent="0.45">
      <c r="A590" s="29" t="s">
        <v>245</v>
      </c>
      <c r="B590" s="29" t="s">
        <v>246</v>
      </c>
      <c r="C590" s="29" t="s">
        <v>3299</v>
      </c>
      <c r="D590" s="29" t="s">
        <v>3300</v>
      </c>
      <c r="E590" s="29" t="s">
        <v>3538</v>
      </c>
      <c r="F590" s="29" t="s">
        <v>3539</v>
      </c>
      <c r="G590" s="29" t="s">
        <v>3200</v>
      </c>
      <c r="H590" s="29" t="s">
        <v>3201</v>
      </c>
      <c r="I590" s="29" t="s">
        <v>3202</v>
      </c>
      <c r="J590" s="29" t="s">
        <v>3203</v>
      </c>
      <c r="K590" s="29" t="s">
        <v>3221</v>
      </c>
      <c r="L590" s="29" t="s">
        <v>3113</v>
      </c>
      <c r="M590" s="29" t="s">
        <v>3303</v>
      </c>
      <c r="N590" s="29" t="s">
        <v>3304</v>
      </c>
      <c r="O590" s="29" t="s">
        <v>3305</v>
      </c>
      <c r="P590" s="29" t="s">
        <v>3306</v>
      </c>
      <c r="Q590" s="29" t="s">
        <v>3209</v>
      </c>
      <c r="R590" s="29" t="s">
        <v>3210</v>
      </c>
      <c r="S590" s="29" t="s">
        <v>3098</v>
      </c>
      <c r="T590" s="29"/>
      <c r="U590" s="30">
        <v>35522</v>
      </c>
      <c r="V590" s="30">
        <v>42944</v>
      </c>
      <c r="W590" s="30">
        <v>44882</v>
      </c>
      <c r="X590" s="30">
        <v>44268</v>
      </c>
      <c r="Y590" s="30">
        <v>36895</v>
      </c>
      <c r="Z590" s="30">
        <v>42487</v>
      </c>
      <c r="AA590" s="30">
        <v>41437</v>
      </c>
      <c r="AB590" s="30">
        <v>39911</v>
      </c>
      <c r="AC590" s="30">
        <v>36611</v>
      </c>
      <c r="AD590" s="30">
        <v>34388</v>
      </c>
      <c r="AE590" s="30">
        <v>36912</v>
      </c>
      <c r="AF590" s="30">
        <v>38290</v>
      </c>
    </row>
    <row r="591" spans="1:32" x14ac:dyDescent="0.45">
      <c r="A591" s="29" t="s">
        <v>245</v>
      </c>
      <c r="B591" s="29" t="s">
        <v>246</v>
      </c>
      <c r="C591" s="29" t="s">
        <v>3299</v>
      </c>
      <c r="D591" s="29" t="s">
        <v>3300</v>
      </c>
      <c r="E591" s="29" t="s">
        <v>3538</v>
      </c>
      <c r="F591" s="29" t="s">
        <v>3539</v>
      </c>
      <c r="G591" s="29" t="s">
        <v>3233</v>
      </c>
      <c r="H591" s="29" t="s">
        <v>3234</v>
      </c>
      <c r="I591" s="29" t="s">
        <v>3235</v>
      </c>
      <c r="J591" s="29" t="s">
        <v>3236</v>
      </c>
      <c r="K591" s="29" t="s">
        <v>3237</v>
      </c>
      <c r="L591" s="29" t="s">
        <v>3107</v>
      </c>
      <c r="M591" s="29" t="s">
        <v>3238</v>
      </c>
      <c r="N591" s="29" t="s">
        <v>3239</v>
      </c>
      <c r="O591" s="29" t="s">
        <v>3240</v>
      </c>
      <c r="P591" s="29" t="s">
        <v>3241</v>
      </c>
      <c r="Q591" s="29" t="s">
        <v>3209</v>
      </c>
      <c r="R591" s="29" t="s">
        <v>3210</v>
      </c>
      <c r="S591" s="29" t="s">
        <v>3098</v>
      </c>
      <c r="T591" s="29"/>
      <c r="U591" s="30">
        <v>4400</v>
      </c>
      <c r="V591" s="30">
        <v>4400</v>
      </c>
      <c r="W591" s="30">
        <v>4400</v>
      </c>
      <c r="X591" s="30">
        <v>4400</v>
      </c>
      <c r="Y591" s="30">
        <v>4400</v>
      </c>
      <c r="Z591" s="30">
        <v>4400</v>
      </c>
      <c r="AA591" s="30">
        <v>4400</v>
      </c>
      <c r="AB591" s="30">
        <v>4400</v>
      </c>
      <c r="AC591" s="30">
        <v>4400</v>
      </c>
      <c r="AD591" s="30">
        <v>4400</v>
      </c>
      <c r="AE591" s="30">
        <v>4400</v>
      </c>
      <c r="AF591" s="30">
        <v>4400</v>
      </c>
    </row>
    <row r="592" spans="1:32" x14ac:dyDescent="0.45">
      <c r="A592" s="29" t="s">
        <v>245</v>
      </c>
      <c r="B592" s="29" t="s">
        <v>246</v>
      </c>
      <c r="C592" s="29" t="s">
        <v>3299</v>
      </c>
      <c r="D592" s="29" t="s">
        <v>3300</v>
      </c>
      <c r="E592" s="29" t="s">
        <v>3538</v>
      </c>
      <c r="F592" s="29" t="s">
        <v>3539</v>
      </c>
      <c r="G592" s="29" t="s">
        <v>3233</v>
      </c>
      <c r="H592" s="29" t="s">
        <v>3234</v>
      </c>
      <c r="I592" s="29" t="s">
        <v>3262</v>
      </c>
      <c r="J592" s="29" t="s">
        <v>3263</v>
      </c>
      <c r="K592" s="29" t="s">
        <v>3264</v>
      </c>
      <c r="L592" s="29" t="s">
        <v>3103</v>
      </c>
      <c r="M592" s="29" t="s">
        <v>3265</v>
      </c>
      <c r="N592" s="29" t="s">
        <v>3266</v>
      </c>
      <c r="O592" s="29" t="s">
        <v>3267</v>
      </c>
      <c r="P592" s="29" t="s">
        <v>3268</v>
      </c>
      <c r="Q592" s="29" t="s">
        <v>3209</v>
      </c>
      <c r="R592" s="29" t="s">
        <v>3210</v>
      </c>
      <c r="S592" s="29" t="s">
        <v>3098</v>
      </c>
      <c r="T592" s="29"/>
      <c r="U592" s="30">
        <v>19760</v>
      </c>
      <c r="V592" s="30">
        <v>19760</v>
      </c>
      <c r="W592" s="30">
        <v>19760</v>
      </c>
      <c r="X592" s="30">
        <v>19760</v>
      </c>
      <c r="Y592" s="30">
        <v>19760</v>
      </c>
      <c r="Z592" s="30">
        <v>19760</v>
      </c>
      <c r="AA592" s="30">
        <v>19760</v>
      </c>
      <c r="AB592" s="30">
        <v>19760</v>
      </c>
      <c r="AC592" s="30">
        <v>19760</v>
      </c>
      <c r="AD592" s="30">
        <v>19760</v>
      </c>
      <c r="AE592" s="30">
        <v>19760</v>
      </c>
      <c r="AF592" s="30">
        <v>19760</v>
      </c>
    </row>
    <row r="593" spans="1:32" x14ac:dyDescent="0.45">
      <c r="A593" s="29" t="s">
        <v>245</v>
      </c>
      <c r="B593" s="29" t="s">
        <v>246</v>
      </c>
      <c r="C593" s="29" t="s">
        <v>3299</v>
      </c>
      <c r="D593" s="29" t="s">
        <v>3300</v>
      </c>
      <c r="E593" s="29" t="s">
        <v>3538</v>
      </c>
      <c r="F593" s="29" t="s">
        <v>3539</v>
      </c>
      <c r="G593" s="29" t="s">
        <v>3233</v>
      </c>
      <c r="H593" s="29" t="s">
        <v>3234</v>
      </c>
      <c r="I593" s="29" t="s">
        <v>3262</v>
      </c>
      <c r="J593" s="29" t="s">
        <v>3263</v>
      </c>
      <c r="K593" s="29" t="s">
        <v>3264</v>
      </c>
      <c r="L593" s="29" t="s">
        <v>3103</v>
      </c>
      <c r="M593" s="29" t="s">
        <v>3265</v>
      </c>
      <c r="N593" s="29" t="s">
        <v>3266</v>
      </c>
      <c r="O593" s="29" t="s">
        <v>3269</v>
      </c>
      <c r="P593" s="29" t="s">
        <v>3270</v>
      </c>
      <c r="Q593" s="29" t="s">
        <v>3209</v>
      </c>
      <c r="R593" s="29" t="s">
        <v>3210</v>
      </c>
      <c r="S593" s="29" t="s">
        <v>3098</v>
      </c>
      <c r="T593" s="29"/>
      <c r="U593" s="30">
        <v>585</v>
      </c>
      <c r="V593" s="30">
        <v>507</v>
      </c>
      <c r="W593" s="30">
        <v>663</v>
      </c>
      <c r="X593" s="30">
        <v>1054</v>
      </c>
      <c r="Y593" s="30">
        <v>702</v>
      </c>
      <c r="Z593" s="30">
        <v>546</v>
      </c>
      <c r="AA593" s="30">
        <v>507</v>
      </c>
      <c r="AB593" s="30">
        <v>975</v>
      </c>
      <c r="AC593" s="30">
        <v>1092</v>
      </c>
      <c r="AD593" s="30">
        <v>273</v>
      </c>
      <c r="AE593" s="30">
        <v>546</v>
      </c>
      <c r="AF593" s="30">
        <v>468</v>
      </c>
    </row>
    <row r="594" spans="1:32" x14ac:dyDescent="0.45">
      <c r="A594" s="29" t="s">
        <v>245</v>
      </c>
      <c r="B594" s="29" t="s">
        <v>246</v>
      </c>
      <c r="C594" s="29" t="s">
        <v>3299</v>
      </c>
      <c r="D594" s="29" t="s">
        <v>3300</v>
      </c>
      <c r="E594" s="29" t="s">
        <v>3538</v>
      </c>
      <c r="F594" s="29" t="s">
        <v>3539</v>
      </c>
      <c r="G594" s="29" t="s">
        <v>3233</v>
      </c>
      <c r="H594" s="29" t="s">
        <v>3234</v>
      </c>
      <c r="I594" s="29" t="s">
        <v>3262</v>
      </c>
      <c r="J594" s="29" t="s">
        <v>3263</v>
      </c>
      <c r="K594" s="29" t="s">
        <v>3264</v>
      </c>
      <c r="L594" s="29" t="s">
        <v>3103</v>
      </c>
      <c r="M594" s="29" t="s">
        <v>3265</v>
      </c>
      <c r="N594" s="29" t="s">
        <v>3266</v>
      </c>
      <c r="O594" s="29" t="s">
        <v>3271</v>
      </c>
      <c r="P594" s="29" t="s">
        <v>3272</v>
      </c>
      <c r="Q594" s="29" t="s">
        <v>3209</v>
      </c>
      <c r="R594" s="29" t="s">
        <v>3210</v>
      </c>
      <c r="S594" s="29" t="s">
        <v>3098</v>
      </c>
      <c r="T594" s="29"/>
      <c r="U594" s="30">
        <v>139</v>
      </c>
      <c r="V594" s="30">
        <v>449</v>
      </c>
      <c r="W594" s="30">
        <v>168</v>
      </c>
      <c r="X594" s="30">
        <v>681</v>
      </c>
      <c r="Y594" s="30">
        <v>435</v>
      </c>
      <c r="Z594" s="30">
        <v>261</v>
      </c>
      <c r="AA594" s="30">
        <v>0</v>
      </c>
      <c r="AB594" s="30">
        <v>130</v>
      </c>
      <c r="AC594" s="30">
        <v>130</v>
      </c>
      <c r="AD594" s="30">
        <v>594</v>
      </c>
      <c r="AE594" s="30">
        <v>0</v>
      </c>
      <c r="AF594" s="30">
        <v>181</v>
      </c>
    </row>
    <row r="595" spans="1:32" x14ac:dyDescent="0.45">
      <c r="A595" s="29" t="s">
        <v>245</v>
      </c>
      <c r="B595" s="29" t="s">
        <v>246</v>
      </c>
      <c r="C595" s="29" t="s">
        <v>3299</v>
      </c>
      <c r="D595" s="29" t="s">
        <v>3300</v>
      </c>
      <c r="E595" s="29" t="s">
        <v>3538</v>
      </c>
      <c r="F595" s="29" t="s">
        <v>3539</v>
      </c>
      <c r="G595" s="29" t="s">
        <v>3233</v>
      </c>
      <c r="H595" s="29" t="s">
        <v>3234</v>
      </c>
      <c r="I595" s="29" t="s">
        <v>3262</v>
      </c>
      <c r="J595" s="29" t="s">
        <v>3263</v>
      </c>
      <c r="K595" s="29" t="s">
        <v>3264</v>
      </c>
      <c r="L595" s="29" t="s">
        <v>3103</v>
      </c>
      <c r="M595" s="29" t="s">
        <v>3265</v>
      </c>
      <c r="N595" s="29" t="s">
        <v>3266</v>
      </c>
      <c r="O595" s="29" t="s">
        <v>3273</v>
      </c>
      <c r="P595" s="29" t="s">
        <v>3274</v>
      </c>
      <c r="Q595" s="29" t="s">
        <v>3209</v>
      </c>
      <c r="R595" s="29" t="s">
        <v>3210</v>
      </c>
      <c r="S595" s="29" t="s">
        <v>3098</v>
      </c>
      <c r="T595" s="29"/>
      <c r="U595" s="30">
        <v>39</v>
      </c>
      <c r="V595" s="30">
        <v>0</v>
      </c>
      <c r="W595" s="30">
        <v>0</v>
      </c>
      <c r="X595" s="30">
        <v>117</v>
      </c>
      <c r="Y595" s="30">
        <v>117</v>
      </c>
      <c r="Z595" s="30">
        <v>0</v>
      </c>
      <c r="AA595" s="30">
        <v>78</v>
      </c>
      <c r="AB595" s="30">
        <v>78</v>
      </c>
      <c r="AC595" s="30">
        <v>156</v>
      </c>
      <c r="AD595" s="30">
        <v>39</v>
      </c>
      <c r="AE595" s="30">
        <v>195</v>
      </c>
      <c r="AF595" s="30">
        <v>78</v>
      </c>
    </row>
    <row r="596" spans="1:32" x14ac:dyDescent="0.45">
      <c r="A596" s="29" t="s">
        <v>245</v>
      </c>
      <c r="B596" s="29" t="s">
        <v>246</v>
      </c>
      <c r="C596" s="29" t="s">
        <v>3299</v>
      </c>
      <c r="D596" s="29" t="s">
        <v>3300</v>
      </c>
      <c r="E596" s="29" t="s">
        <v>3538</v>
      </c>
      <c r="F596" s="29" t="s">
        <v>3539</v>
      </c>
      <c r="G596" s="29" t="s">
        <v>3233</v>
      </c>
      <c r="H596" s="29" t="s">
        <v>3234</v>
      </c>
      <c r="I596" s="29" t="s">
        <v>3262</v>
      </c>
      <c r="J596" s="29" t="s">
        <v>3263</v>
      </c>
      <c r="K596" s="29" t="s">
        <v>3264</v>
      </c>
      <c r="L596" s="29" t="s">
        <v>3103</v>
      </c>
      <c r="M596" s="29" t="s">
        <v>3265</v>
      </c>
      <c r="N596" s="29" t="s">
        <v>3266</v>
      </c>
      <c r="O596" s="29" t="s">
        <v>3372</v>
      </c>
      <c r="P596" s="29" t="s">
        <v>3373</v>
      </c>
      <c r="Q596" s="29" t="s">
        <v>3209</v>
      </c>
      <c r="R596" s="29" t="s">
        <v>3210</v>
      </c>
      <c r="S596" s="29" t="s">
        <v>3098</v>
      </c>
      <c r="T596" s="29"/>
      <c r="U596" s="30">
        <v>0</v>
      </c>
      <c r="V596" s="30">
        <v>0</v>
      </c>
      <c r="W596" s="30">
        <v>0</v>
      </c>
      <c r="X596" s="30">
        <v>0</v>
      </c>
      <c r="Y596" s="30">
        <v>0</v>
      </c>
      <c r="Z596" s="30">
        <v>0</v>
      </c>
      <c r="AA596" s="30">
        <v>0</v>
      </c>
      <c r="AB596" s="30">
        <v>0</v>
      </c>
      <c r="AC596" s="30">
        <v>43</v>
      </c>
      <c r="AD596" s="30">
        <v>0</v>
      </c>
      <c r="AE596" s="30">
        <v>0</v>
      </c>
      <c r="AF596" s="30">
        <v>0</v>
      </c>
    </row>
    <row r="597" spans="1:32" x14ac:dyDescent="0.45">
      <c r="A597" s="29" t="s">
        <v>245</v>
      </c>
      <c r="B597" s="29" t="s">
        <v>246</v>
      </c>
      <c r="C597" s="29" t="s">
        <v>3299</v>
      </c>
      <c r="D597" s="29" t="s">
        <v>3300</v>
      </c>
      <c r="E597" s="29" t="s">
        <v>3538</v>
      </c>
      <c r="F597" s="29" t="s">
        <v>3539</v>
      </c>
      <c r="G597" s="29" t="s">
        <v>3233</v>
      </c>
      <c r="H597" s="29" t="s">
        <v>3234</v>
      </c>
      <c r="I597" s="29" t="s">
        <v>3275</v>
      </c>
      <c r="J597" s="29" t="s">
        <v>3276</v>
      </c>
      <c r="K597" s="29" t="s">
        <v>3282</v>
      </c>
      <c r="L597" s="29" t="s">
        <v>3112</v>
      </c>
      <c r="M597" s="29" t="s">
        <v>3283</v>
      </c>
      <c r="N597" s="29" t="s">
        <v>3284</v>
      </c>
      <c r="O597" s="29" t="s">
        <v>3448</v>
      </c>
      <c r="P597" s="29" t="s">
        <v>3449</v>
      </c>
      <c r="Q597" s="29" t="s">
        <v>3209</v>
      </c>
      <c r="R597" s="29" t="s">
        <v>3210</v>
      </c>
      <c r="S597" s="29" t="s">
        <v>3098</v>
      </c>
      <c r="T597" s="29"/>
      <c r="U597" s="30">
        <v>20000</v>
      </c>
      <c r="V597" s="30">
        <v>20000</v>
      </c>
      <c r="W597" s="30">
        <v>20000</v>
      </c>
      <c r="X597" s="30">
        <v>20000</v>
      </c>
      <c r="Y597" s="30">
        <v>20000</v>
      </c>
      <c r="Z597" s="30">
        <v>20000</v>
      </c>
      <c r="AA597" s="30">
        <v>20000</v>
      </c>
      <c r="AB597" s="30">
        <v>20000</v>
      </c>
      <c r="AC597" s="30">
        <v>20000</v>
      </c>
      <c r="AD597" s="30">
        <v>20000</v>
      </c>
      <c r="AE597" s="30">
        <v>20000</v>
      </c>
      <c r="AF597" s="30">
        <v>20000</v>
      </c>
    </row>
    <row r="598" spans="1:32" x14ac:dyDescent="0.45">
      <c r="A598" s="29" t="s">
        <v>245</v>
      </c>
      <c r="B598" s="29" t="s">
        <v>246</v>
      </c>
      <c r="C598" s="29" t="s">
        <v>3211</v>
      </c>
      <c r="D598" s="29" t="s">
        <v>3212</v>
      </c>
      <c r="E598" s="29" t="s">
        <v>3213</v>
      </c>
      <c r="F598" s="29" t="s">
        <v>982</v>
      </c>
      <c r="G598" s="29" t="s">
        <v>3200</v>
      </c>
      <c r="H598" s="29" t="s">
        <v>3201</v>
      </c>
      <c r="I598" s="29" t="s">
        <v>3226</v>
      </c>
      <c r="J598" s="29" t="s">
        <v>3227</v>
      </c>
      <c r="K598" s="29" t="s">
        <v>3228</v>
      </c>
      <c r="L598" s="29" t="s">
        <v>3111</v>
      </c>
      <c r="M598" s="29" t="s">
        <v>3229</v>
      </c>
      <c r="N598" s="29" t="s">
        <v>3230</v>
      </c>
      <c r="O598" s="29" t="s">
        <v>3231</v>
      </c>
      <c r="P598" s="29" t="s">
        <v>3232</v>
      </c>
      <c r="Q598" s="29" t="s">
        <v>3209</v>
      </c>
      <c r="R598" s="29" t="s">
        <v>3210</v>
      </c>
      <c r="S598" s="29" t="s">
        <v>3098</v>
      </c>
      <c r="T598" s="29"/>
      <c r="U598" s="30">
        <v>0</v>
      </c>
      <c r="V598" s="30">
        <v>0</v>
      </c>
      <c r="W598" s="30">
        <v>0</v>
      </c>
      <c r="X598" s="30">
        <v>0</v>
      </c>
      <c r="Y598" s="30">
        <v>0</v>
      </c>
      <c r="Z598" s="30">
        <v>0</v>
      </c>
      <c r="AA598" s="30">
        <v>0</v>
      </c>
      <c r="AB598" s="30">
        <v>0</v>
      </c>
      <c r="AC598" s="30">
        <v>0</v>
      </c>
      <c r="AD598" s="30">
        <v>0</v>
      </c>
      <c r="AE598" s="30">
        <v>0</v>
      </c>
      <c r="AF598" s="30">
        <v>0</v>
      </c>
    </row>
    <row r="599" spans="1:32" x14ac:dyDescent="0.45">
      <c r="A599" s="29" t="s">
        <v>245</v>
      </c>
      <c r="B599" s="29" t="s">
        <v>246</v>
      </c>
      <c r="C599" s="29" t="s">
        <v>3211</v>
      </c>
      <c r="D599" s="29" t="s">
        <v>3212</v>
      </c>
      <c r="E599" s="29" t="s">
        <v>3213</v>
      </c>
      <c r="F599" s="29" t="s">
        <v>982</v>
      </c>
      <c r="G599" s="29" t="s">
        <v>3233</v>
      </c>
      <c r="H599" s="29" t="s">
        <v>3234</v>
      </c>
      <c r="I599" s="29" t="s">
        <v>3341</v>
      </c>
      <c r="J599" s="29" t="s">
        <v>3342</v>
      </c>
      <c r="K599" s="29" t="s">
        <v>3343</v>
      </c>
      <c r="L599" s="29" t="s">
        <v>3119</v>
      </c>
      <c r="M599" s="29" t="s">
        <v>3344</v>
      </c>
      <c r="N599" s="29" t="s">
        <v>3345</v>
      </c>
      <c r="O599" s="29" t="s">
        <v>3346</v>
      </c>
      <c r="P599" s="29" t="s">
        <v>3347</v>
      </c>
      <c r="Q599" s="29" t="s">
        <v>3209</v>
      </c>
      <c r="R599" s="29" t="s">
        <v>3210</v>
      </c>
      <c r="S599" s="29" t="s">
        <v>3098</v>
      </c>
      <c r="T599" s="29"/>
      <c r="U599" s="30">
        <v>-1221</v>
      </c>
      <c r="V599" s="30">
        <v>-1174</v>
      </c>
      <c r="W599" s="30">
        <v>-1257</v>
      </c>
      <c r="X599" s="30">
        <v>-1286</v>
      </c>
      <c r="Y599" s="30">
        <v>-1310</v>
      </c>
      <c r="Z599" s="30">
        <v>-1353</v>
      </c>
      <c r="AA599" s="30">
        <v>-1402</v>
      </c>
      <c r="AB599" s="30">
        <v>0</v>
      </c>
      <c r="AC599" s="30">
        <v>0</v>
      </c>
      <c r="AD599" s="30">
        <v>0</v>
      </c>
      <c r="AE599" s="30">
        <v>0</v>
      </c>
      <c r="AF599" s="30">
        <v>-936</v>
      </c>
    </row>
    <row r="600" spans="1:32" x14ac:dyDescent="0.45">
      <c r="A600" s="29" t="s">
        <v>245</v>
      </c>
      <c r="B600" s="29" t="s">
        <v>246</v>
      </c>
      <c r="C600" s="29" t="s">
        <v>3211</v>
      </c>
      <c r="D600" s="29" t="s">
        <v>3212</v>
      </c>
      <c r="E600" s="29" t="s">
        <v>3213</v>
      </c>
      <c r="F600" s="29" t="s">
        <v>982</v>
      </c>
      <c r="G600" s="29" t="s">
        <v>3233</v>
      </c>
      <c r="H600" s="29" t="s">
        <v>3234</v>
      </c>
      <c r="I600" s="29" t="s">
        <v>3341</v>
      </c>
      <c r="J600" s="29" t="s">
        <v>3342</v>
      </c>
      <c r="K600" s="29" t="s">
        <v>3348</v>
      </c>
      <c r="L600" s="29" t="s">
        <v>3115</v>
      </c>
      <c r="M600" s="29" t="s">
        <v>3352</v>
      </c>
      <c r="N600" s="29" t="s">
        <v>3353</v>
      </c>
      <c r="O600" s="29" t="s">
        <v>3354</v>
      </c>
      <c r="P600" s="29" t="s">
        <v>3355</v>
      </c>
      <c r="Q600" s="29" t="s">
        <v>3209</v>
      </c>
      <c r="R600" s="29" t="s">
        <v>3210</v>
      </c>
      <c r="S600" s="29" t="s">
        <v>3098</v>
      </c>
      <c r="T600" s="29"/>
      <c r="U600" s="30">
        <v>0</v>
      </c>
      <c r="V600" s="30">
        <v>0</v>
      </c>
      <c r="W600" s="30">
        <v>0</v>
      </c>
      <c r="X600" s="30">
        <v>0</v>
      </c>
      <c r="Y600" s="30">
        <v>0</v>
      </c>
      <c r="Z600" s="30">
        <v>0</v>
      </c>
      <c r="AA600" s="30">
        <v>0</v>
      </c>
      <c r="AB600" s="30">
        <v>0</v>
      </c>
      <c r="AC600" s="30">
        <v>0</v>
      </c>
      <c r="AD600" s="30">
        <v>18000</v>
      </c>
      <c r="AE600" s="30">
        <v>18000</v>
      </c>
      <c r="AF600" s="30">
        <v>0</v>
      </c>
    </row>
    <row r="601" spans="1:32" x14ac:dyDescent="0.45">
      <c r="A601" s="29" t="s">
        <v>245</v>
      </c>
      <c r="B601" s="29" t="s">
        <v>246</v>
      </c>
      <c r="C601" s="29" t="s">
        <v>3211</v>
      </c>
      <c r="D601" s="29" t="s">
        <v>3212</v>
      </c>
      <c r="E601" s="29" t="s">
        <v>3213</v>
      </c>
      <c r="F601" s="29" t="s">
        <v>982</v>
      </c>
      <c r="G601" s="29" t="s">
        <v>3233</v>
      </c>
      <c r="H601" s="29" t="s">
        <v>3234</v>
      </c>
      <c r="I601" s="29" t="s">
        <v>3341</v>
      </c>
      <c r="J601" s="29" t="s">
        <v>3342</v>
      </c>
      <c r="K601" s="29" t="s">
        <v>3348</v>
      </c>
      <c r="L601" s="29" t="s">
        <v>3115</v>
      </c>
      <c r="M601" s="29" t="s">
        <v>3356</v>
      </c>
      <c r="N601" s="29" t="s">
        <v>3357</v>
      </c>
      <c r="O601" s="29" t="s">
        <v>3516</v>
      </c>
      <c r="P601" s="29" t="s">
        <v>3517</v>
      </c>
      <c r="Q601" s="29" t="s">
        <v>3209</v>
      </c>
      <c r="R601" s="29" t="s">
        <v>3210</v>
      </c>
      <c r="S601" s="29" t="s">
        <v>3098</v>
      </c>
      <c r="T601" s="29"/>
      <c r="U601" s="30">
        <v>0</v>
      </c>
      <c r="V601" s="30">
        <v>0</v>
      </c>
      <c r="W601" s="30">
        <v>0</v>
      </c>
      <c r="X601" s="30">
        <v>0</v>
      </c>
      <c r="Y601" s="30">
        <v>0</v>
      </c>
      <c r="Z601" s="30">
        <v>0</v>
      </c>
      <c r="AA601" s="30">
        <v>0</v>
      </c>
      <c r="AB601" s="30">
        <v>0</v>
      </c>
      <c r="AC601" s="30">
        <v>0</v>
      </c>
      <c r="AD601" s="30">
        <v>0</v>
      </c>
      <c r="AE601" s="30">
        <v>0</v>
      </c>
      <c r="AF601" s="30">
        <v>0</v>
      </c>
    </row>
    <row r="602" spans="1:32" x14ac:dyDescent="0.45">
      <c r="A602" s="29" t="s">
        <v>245</v>
      </c>
      <c r="B602" s="29" t="s">
        <v>246</v>
      </c>
      <c r="C602" s="29" t="s">
        <v>3211</v>
      </c>
      <c r="D602" s="29" t="s">
        <v>3212</v>
      </c>
      <c r="E602" s="29" t="s">
        <v>3213</v>
      </c>
      <c r="F602" s="29" t="s">
        <v>982</v>
      </c>
      <c r="G602" s="29" t="s">
        <v>3233</v>
      </c>
      <c r="H602" s="29" t="s">
        <v>3234</v>
      </c>
      <c r="I602" s="29" t="s">
        <v>3341</v>
      </c>
      <c r="J602" s="29" t="s">
        <v>3342</v>
      </c>
      <c r="K602" s="29" t="s">
        <v>3348</v>
      </c>
      <c r="L602" s="29" t="s">
        <v>3115</v>
      </c>
      <c r="M602" s="29" t="s">
        <v>3360</v>
      </c>
      <c r="N602" s="29" t="s">
        <v>3361</v>
      </c>
      <c r="O602" s="29" t="s">
        <v>3362</v>
      </c>
      <c r="P602" s="29" t="s">
        <v>3363</v>
      </c>
      <c r="Q602" s="29" t="s">
        <v>3209</v>
      </c>
      <c r="R602" s="29" t="s">
        <v>3210</v>
      </c>
      <c r="S602" s="29" t="s">
        <v>3098</v>
      </c>
      <c r="T602" s="29"/>
      <c r="U602" s="30">
        <v>0</v>
      </c>
      <c r="V602" s="30">
        <v>0</v>
      </c>
      <c r="W602" s="30">
        <v>0</v>
      </c>
      <c r="X602" s="30">
        <v>0</v>
      </c>
      <c r="Y602" s="30">
        <v>0</v>
      </c>
      <c r="Z602" s="30">
        <v>0</v>
      </c>
      <c r="AA602" s="30">
        <v>0</v>
      </c>
      <c r="AB602" s="30">
        <v>0</v>
      </c>
      <c r="AC602" s="30">
        <v>0</v>
      </c>
      <c r="AD602" s="30">
        <v>0</v>
      </c>
      <c r="AE602" s="30">
        <v>0</v>
      </c>
      <c r="AF602" s="30">
        <v>0</v>
      </c>
    </row>
    <row r="603" spans="1:32" x14ac:dyDescent="0.45">
      <c r="A603" s="29" t="s">
        <v>245</v>
      </c>
      <c r="B603" s="29" t="s">
        <v>246</v>
      </c>
      <c r="C603" s="29" t="s">
        <v>3211</v>
      </c>
      <c r="D603" s="29" t="s">
        <v>3212</v>
      </c>
      <c r="E603" s="29" t="s">
        <v>3213</v>
      </c>
      <c r="F603" s="29" t="s">
        <v>982</v>
      </c>
      <c r="G603" s="29" t="s">
        <v>3233</v>
      </c>
      <c r="H603" s="29" t="s">
        <v>3234</v>
      </c>
      <c r="I603" s="29" t="s">
        <v>3341</v>
      </c>
      <c r="J603" s="29" t="s">
        <v>3342</v>
      </c>
      <c r="K603" s="29" t="s">
        <v>3348</v>
      </c>
      <c r="L603" s="29" t="s">
        <v>3115</v>
      </c>
      <c r="M603" s="29" t="s">
        <v>3360</v>
      </c>
      <c r="N603" s="29" t="s">
        <v>3361</v>
      </c>
      <c r="O603" s="29" t="s">
        <v>3518</v>
      </c>
      <c r="P603" s="29" t="s">
        <v>3519</v>
      </c>
      <c r="Q603" s="29" t="s">
        <v>3209</v>
      </c>
      <c r="R603" s="29" t="s">
        <v>3210</v>
      </c>
      <c r="S603" s="29" t="s">
        <v>3098</v>
      </c>
      <c r="T603" s="29"/>
      <c r="U603" s="30">
        <v>3000</v>
      </c>
      <c r="V603" s="30">
        <v>3000</v>
      </c>
      <c r="W603" s="30">
        <v>3000</v>
      </c>
      <c r="X603" s="30">
        <v>3000</v>
      </c>
      <c r="Y603" s="30">
        <v>3000</v>
      </c>
      <c r="Z603" s="30">
        <v>3000</v>
      </c>
      <c r="AA603" s="30">
        <v>3000</v>
      </c>
      <c r="AB603" s="30">
        <v>3000</v>
      </c>
      <c r="AC603" s="30">
        <v>3000</v>
      </c>
      <c r="AD603" s="30">
        <v>3000</v>
      </c>
      <c r="AE603" s="30">
        <v>3000</v>
      </c>
      <c r="AF603" s="30">
        <v>3000</v>
      </c>
    </row>
    <row r="604" spans="1:32" x14ac:dyDescent="0.45">
      <c r="A604" s="29" t="s">
        <v>245</v>
      </c>
      <c r="B604" s="29" t="s">
        <v>246</v>
      </c>
      <c r="C604" s="29" t="s">
        <v>3211</v>
      </c>
      <c r="D604" s="29" t="s">
        <v>3212</v>
      </c>
      <c r="E604" s="29" t="s">
        <v>3213</v>
      </c>
      <c r="F604" s="29" t="s">
        <v>982</v>
      </c>
      <c r="G604" s="29" t="s">
        <v>3233</v>
      </c>
      <c r="H604" s="29" t="s">
        <v>3234</v>
      </c>
      <c r="I604" s="29" t="s">
        <v>3341</v>
      </c>
      <c r="J604" s="29" t="s">
        <v>3342</v>
      </c>
      <c r="K604" s="29" t="s">
        <v>3348</v>
      </c>
      <c r="L604" s="29" t="s">
        <v>3115</v>
      </c>
      <c r="M604" s="29" t="s">
        <v>3360</v>
      </c>
      <c r="N604" s="29" t="s">
        <v>3361</v>
      </c>
      <c r="O604" s="29" t="s">
        <v>3364</v>
      </c>
      <c r="P604" s="29" t="s">
        <v>3365</v>
      </c>
      <c r="Q604" s="29" t="s">
        <v>3209</v>
      </c>
      <c r="R604" s="29" t="s">
        <v>3210</v>
      </c>
      <c r="S604" s="29" t="s">
        <v>3098</v>
      </c>
      <c r="T604" s="29"/>
      <c r="U604" s="30">
        <v>900</v>
      </c>
      <c r="V604" s="30">
        <v>900</v>
      </c>
      <c r="W604" s="30">
        <v>900</v>
      </c>
      <c r="X604" s="30">
        <v>900</v>
      </c>
      <c r="Y604" s="30">
        <v>900</v>
      </c>
      <c r="Z604" s="30">
        <v>900</v>
      </c>
      <c r="AA604" s="30">
        <v>900</v>
      </c>
      <c r="AB604" s="30">
        <v>900</v>
      </c>
      <c r="AC604" s="30">
        <v>900</v>
      </c>
      <c r="AD604" s="30">
        <v>900</v>
      </c>
      <c r="AE604" s="30">
        <v>900</v>
      </c>
      <c r="AF604" s="30">
        <v>900</v>
      </c>
    </row>
    <row r="605" spans="1:32" x14ac:dyDescent="0.45">
      <c r="A605" s="29" t="s">
        <v>245</v>
      </c>
      <c r="B605" s="29" t="s">
        <v>246</v>
      </c>
      <c r="C605" s="29" t="s">
        <v>3211</v>
      </c>
      <c r="D605" s="29" t="s">
        <v>3212</v>
      </c>
      <c r="E605" s="29" t="s">
        <v>3213</v>
      </c>
      <c r="F605" s="29" t="s">
        <v>982</v>
      </c>
      <c r="G605" s="29" t="s">
        <v>3233</v>
      </c>
      <c r="H605" s="29" t="s">
        <v>3234</v>
      </c>
      <c r="I605" s="29" t="s">
        <v>3341</v>
      </c>
      <c r="J605" s="29" t="s">
        <v>3342</v>
      </c>
      <c r="K605" s="29" t="s">
        <v>3348</v>
      </c>
      <c r="L605" s="29" t="s">
        <v>3115</v>
      </c>
      <c r="M605" s="29" t="s">
        <v>3366</v>
      </c>
      <c r="N605" s="29" t="s">
        <v>3367</v>
      </c>
      <c r="O605" s="29" t="s">
        <v>3368</v>
      </c>
      <c r="P605" s="29" t="s">
        <v>3369</v>
      </c>
      <c r="Q605" s="29" t="s">
        <v>3209</v>
      </c>
      <c r="R605" s="29" t="s">
        <v>3210</v>
      </c>
      <c r="S605" s="29" t="s">
        <v>3098</v>
      </c>
      <c r="T605" s="29"/>
      <c r="U605" s="30">
        <v>0</v>
      </c>
      <c r="V605" s="30">
        <v>3600</v>
      </c>
      <c r="W605" s="30">
        <v>6200</v>
      </c>
      <c r="X605" s="30">
        <v>18600</v>
      </c>
      <c r="Y605" s="30">
        <v>0</v>
      </c>
      <c r="Z605" s="30">
        <v>0</v>
      </c>
      <c r="AA605" s="30">
        <v>0</v>
      </c>
      <c r="AB605" s="30">
        <v>0</v>
      </c>
      <c r="AC605" s="30">
        <v>0</v>
      </c>
      <c r="AD605" s="30">
        <v>0</v>
      </c>
      <c r="AE605" s="30">
        <v>0</v>
      </c>
      <c r="AF605" s="30">
        <v>9800</v>
      </c>
    </row>
    <row r="606" spans="1:32" x14ac:dyDescent="0.45">
      <c r="A606" s="29" t="s">
        <v>245</v>
      </c>
      <c r="B606" s="29" t="s">
        <v>246</v>
      </c>
      <c r="C606" s="29" t="s">
        <v>3211</v>
      </c>
      <c r="D606" s="29" t="s">
        <v>3212</v>
      </c>
      <c r="E606" s="29" t="s">
        <v>3213</v>
      </c>
      <c r="F606" s="29" t="s">
        <v>982</v>
      </c>
      <c r="G606" s="29" t="s">
        <v>3233</v>
      </c>
      <c r="H606" s="29" t="s">
        <v>3234</v>
      </c>
      <c r="I606" s="29" t="s">
        <v>3341</v>
      </c>
      <c r="J606" s="29" t="s">
        <v>3342</v>
      </c>
      <c r="K606" s="29" t="s">
        <v>3348</v>
      </c>
      <c r="L606" s="29" t="s">
        <v>3115</v>
      </c>
      <c r="M606" s="29" t="s">
        <v>3366</v>
      </c>
      <c r="N606" s="29" t="s">
        <v>3367</v>
      </c>
      <c r="O606" s="29" t="s">
        <v>3623</v>
      </c>
      <c r="P606" s="29" t="s">
        <v>3624</v>
      </c>
      <c r="Q606" s="29" t="s">
        <v>3209</v>
      </c>
      <c r="R606" s="29" t="s">
        <v>3210</v>
      </c>
      <c r="S606" s="29" t="s">
        <v>3098</v>
      </c>
      <c r="T606" s="29"/>
      <c r="U606" s="30">
        <v>0</v>
      </c>
      <c r="V606" s="30">
        <v>0</v>
      </c>
      <c r="W606" s="30">
        <v>0</v>
      </c>
      <c r="X606" s="30">
        <v>0</v>
      </c>
      <c r="Y606" s="30">
        <v>0</v>
      </c>
      <c r="Z606" s="30">
        <v>0</v>
      </c>
      <c r="AA606" s="30">
        <v>0</v>
      </c>
      <c r="AB606" s="30">
        <v>0</v>
      </c>
      <c r="AC606" s="30">
        <v>0</v>
      </c>
      <c r="AD606" s="30">
        <v>0</v>
      </c>
      <c r="AE606" s="30">
        <v>0</v>
      </c>
      <c r="AF606" s="30">
        <v>1864</v>
      </c>
    </row>
    <row r="607" spans="1:32" x14ac:dyDescent="0.45">
      <c r="A607" s="29" t="s">
        <v>245</v>
      </c>
      <c r="B607" s="29" t="s">
        <v>246</v>
      </c>
      <c r="C607" s="29" t="s">
        <v>3211</v>
      </c>
      <c r="D607" s="29" t="s">
        <v>3212</v>
      </c>
      <c r="E607" s="29" t="s">
        <v>3213</v>
      </c>
      <c r="F607" s="29" t="s">
        <v>982</v>
      </c>
      <c r="G607" s="29" t="s">
        <v>3233</v>
      </c>
      <c r="H607" s="29" t="s">
        <v>3234</v>
      </c>
      <c r="I607" s="29" t="s">
        <v>3341</v>
      </c>
      <c r="J607" s="29" t="s">
        <v>3342</v>
      </c>
      <c r="K607" s="29" t="s">
        <v>3348</v>
      </c>
      <c r="L607" s="29" t="s">
        <v>3115</v>
      </c>
      <c r="M607" s="29" t="s">
        <v>3366</v>
      </c>
      <c r="N607" s="29" t="s">
        <v>3367</v>
      </c>
      <c r="O607" s="29" t="s">
        <v>3370</v>
      </c>
      <c r="P607" s="29" t="s">
        <v>3371</v>
      </c>
      <c r="Q607" s="29" t="s">
        <v>3209</v>
      </c>
      <c r="R607" s="29" t="s">
        <v>3210</v>
      </c>
      <c r="S607" s="29" t="s">
        <v>3098</v>
      </c>
      <c r="T607" s="29"/>
      <c r="U607" s="30">
        <v>97572</v>
      </c>
      <c r="V607" s="30">
        <v>97572</v>
      </c>
      <c r="W607" s="30">
        <v>97572</v>
      </c>
      <c r="X607" s="30">
        <v>97572</v>
      </c>
      <c r="Y607" s="30">
        <v>97572</v>
      </c>
      <c r="Z607" s="30">
        <v>99799</v>
      </c>
      <c r="AA607" s="30">
        <v>106910.046</v>
      </c>
      <c r="AB607" s="30">
        <v>106910.046</v>
      </c>
      <c r="AC607" s="30">
        <v>106910.046</v>
      </c>
      <c r="AD607" s="30">
        <v>106910.046</v>
      </c>
      <c r="AE607" s="30">
        <v>106910.046</v>
      </c>
      <c r="AF607" s="30">
        <v>105075.29</v>
      </c>
    </row>
    <row r="608" spans="1:32" x14ac:dyDescent="0.45">
      <c r="A608" s="29" t="s">
        <v>245</v>
      </c>
      <c r="B608" s="29" t="s">
        <v>246</v>
      </c>
      <c r="C608" s="29" t="s">
        <v>3211</v>
      </c>
      <c r="D608" s="29" t="s">
        <v>3212</v>
      </c>
      <c r="E608" s="29" t="s">
        <v>3213</v>
      </c>
      <c r="F608" s="29" t="s">
        <v>982</v>
      </c>
      <c r="G608" s="29" t="s">
        <v>3233</v>
      </c>
      <c r="H608" s="29" t="s">
        <v>3234</v>
      </c>
      <c r="I608" s="29" t="s">
        <v>3341</v>
      </c>
      <c r="J608" s="29" t="s">
        <v>3342</v>
      </c>
      <c r="K608" s="29" t="s">
        <v>3474</v>
      </c>
      <c r="L608" s="29" t="s">
        <v>3116</v>
      </c>
      <c r="M608" s="29" t="s">
        <v>3475</v>
      </c>
      <c r="N608" s="29" t="s">
        <v>3476</v>
      </c>
      <c r="O608" s="29" t="s">
        <v>3477</v>
      </c>
      <c r="P608" s="29" t="s">
        <v>3476</v>
      </c>
      <c r="Q608" s="29" t="s">
        <v>3209</v>
      </c>
      <c r="R608" s="29" t="s">
        <v>3210</v>
      </c>
      <c r="S608" s="29" t="s">
        <v>3098</v>
      </c>
      <c r="T608" s="29"/>
      <c r="U608" s="30">
        <v>429</v>
      </c>
      <c r="V608" s="30">
        <v>280</v>
      </c>
      <c r="W608" s="30">
        <v>280</v>
      </c>
      <c r="X608" s="30">
        <v>280</v>
      </c>
      <c r="Y608" s="30">
        <v>1016</v>
      </c>
      <c r="Z608" s="30">
        <v>740</v>
      </c>
      <c r="AA608" s="30">
        <v>575</v>
      </c>
      <c r="AB608" s="30">
        <v>0</v>
      </c>
      <c r="AC608" s="30">
        <v>0</v>
      </c>
      <c r="AD608" s="30">
        <v>0</v>
      </c>
      <c r="AE608" s="30">
        <v>0</v>
      </c>
      <c r="AF608" s="30">
        <v>0</v>
      </c>
    </row>
    <row r="609" spans="1:32" x14ac:dyDescent="0.45">
      <c r="A609" s="29" t="s">
        <v>245</v>
      </c>
      <c r="B609" s="29" t="s">
        <v>246</v>
      </c>
      <c r="C609" s="29" t="s">
        <v>3211</v>
      </c>
      <c r="D609" s="29" t="s">
        <v>3212</v>
      </c>
      <c r="E609" s="29" t="s">
        <v>3213</v>
      </c>
      <c r="F609" s="29" t="s">
        <v>982</v>
      </c>
      <c r="G609" s="29" t="s">
        <v>3233</v>
      </c>
      <c r="H609" s="29" t="s">
        <v>3234</v>
      </c>
      <c r="I609" s="29" t="s">
        <v>3341</v>
      </c>
      <c r="J609" s="29" t="s">
        <v>3342</v>
      </c>
      <c r="K609" s="29" t="s">
        <v>3474</v>
      </c>
      <c r="L609" s="29" t="s">
        <v>3116</v>
      </c>
      <c r="M609" s="29" t="s">
        <v>3488</v>
      </c>
      <c r="N609" s="29" t="s">
        <v>3489</v>
      </c>
      <c r="O609" s="29" t="s">
        <v>3514</v>
      </c>
      <c r="P609" s="29" t="s">
        <v>3515</v>
      </c>
      <c r="Q609" s="29" t="s">
        <v>3209</v>
      </c>
      <c r="R609" s="29" t="s">
        <v>3210</v>
      </c>
      <c r="S609" s="29" t="s">
        <v>3098</v>
      </c>
      <c r="T609" s="29"/>
      <c r="U609" s="30">
        <v>0</v>
      </c>
      <c r="V609" s="30">
        <v>8919</v>
      </c>
      <c r="W609" s="30">
        <v>1214</v>
      </c>
      <c r="X609" s="30">
        <v>0</v>
      </c>
      <c r="Y609" s="30">
        <v>0</v>
      </c>
      <c r="Z609" s="30">
        <v>1499</v>
      </c>
      <c r="AA609" s="30">
        <v>1500</v>
      </c>
      <c r="AB609" s="30">
        <v>1500</v>
      </c>
      <c r="AC609" s="30">
        <v>0</v>
      </c>
      <c r="AD609" s="30">
        <v>0</v>
      </c>
      <c r="AE609" s="30">
        <v>0</v>
      </c>
      <c r="AF609" s="30">
        <v>1500</v>
      </c>
    </row>
    <row r="610" spans="1:32" x14ac:dyDescent="0.45">
      <c r="A610" s="29" t="s">
        <v>245</v>
      </c>
      <c r="B610" s="29" t="s">
        <v>246</v>
      </c>
      <c r="C610" s="29" t="s">
        <v>3211</v>
      </c>
      <c r="D610" s="29" t="s">
        <v>3212</v>
      </c>
      <c r="E610" s="29" t="s">
        <v>3213</v>
      </c>
      <c r="F610" s="29" t="s">
        <v>982</v>
      </c>
      <c r="G610" s="29" t="s">
        <v>3233</v>
      </c>
      <c r="H610" s="29" t="s">
        <v>3234</v>
      </c>
      <c r="I610" s="29" t="s">
        <v>3341</v>
      </c>
      <c r="J610" s="29" t="s">
        <v>3342</v>
      </c>
      <c r="K610" s="29" t="s">
        <v>3474</v>
      </c>
      <c r="L610" s="29" t="s">
        <v>3116</v>
      </c>
      <c r="M610" s="29" t="s">
        <v>3488</v>
      </c>
      <c r="N610" s="29" t="s">
        <v>3489</v>
      </c>
      <c r="O610" s="29" t="s">
        <v>3625</v>
      </c>
      <c r="P610" s="29" t="s">
        <v>3626</v>
      </c>
      <c r="Q610" s="29" t="s">
        <v>3209</v>
      </c>
      <c r="R610" s="29" t="s">
        <v>3210</v>
      </c>
      <c r="S610" s="29" t="s">
        <v>3098</v>
      </c>
      <c r="T610" s="29"/>
      <c r="U610" s="30">
        <v>0</v>
      </c>
      <c r="V610" s="30">
        <v>72</v>
      </c>
      <c r="W610" s="30">
        <v>204</v>
      </c>
      <c r="X610" s="30">
        <v>0</v>
      </c>
      <c r="Y610" s="30">
        <v>0</v>
      </c>
      <c r="Z610" s="30">
        <v>1206</v>
      </c>
      <c r="AA610" s="30">
        <v>903</v>
      </c>
      <c r="AB610" s="30">
        <v>0</v>
      </c>
      <c r="AC610" s="30">
        <v>0</v>
      </c>
      <c r="AD610" s="30">
        <v>0</v>
      </c>
      <c r="AE610" s="30">
        <v>0</v>
      </c>
      <c r="AF610" s="30">
        <v>0</v>
      </c>
    </row>
    <row r="611" spans="1:32" x14ac:dyDescent="0.45">
      <c r="A611" s="29" t="s">
        <v>245</v>
      </c>
      <c r="B611" s="29" t="s">
        <v>246</v>
      </c>
      <c r="C611" s="29" t="s">
        <v>3211</v>
      </c>
      <c r="D611" s="29" t="s">
        <v>3212</v>
      </c>
      <c r="E611" s="29" t="s">
        <v>3213</v>
      </c>
      <c r="F611" s="29" t="s">
        <v>982</v>
      </c>
      <c r="G611" s="29" t="s">
        <v>3233</v>
      </c>
      <c r="H611" s="29" t="s">
        <v>3234</v>
      </c>
      <c r="I611" s="29" t="s">
        <v>3341</v>
      </c>
      <c r="J611" s="29" t="s">
        <v>3342</v>
      </c>
      <c r="K611" s="29" t="s">
        <v>3474</v>
      </c>
      <c r="L611" s="29" t="s">
        <v>3116</v>
      </c>
      <c r="M611" s="29" t="s">
        <v>3488</v>
      </c>
      <c r="N611" s="29" t="s">
        <v>3489</v>
      </c>
      <c r="O611" s="29" t="s">
        <v>3490</v>
      </c>
      <c r="P611" s="29" t="s">
        <v>3491</v>
      </c>
      <c r="Q611" s="29" t="s">
        <v>3209</v>
      </c>
      <c r="R611" s="29" t="s">
        <v>3210</v>
      </c>
      <c r="S611" s="29" t="s">
        <v>3098</v>
      </c>
      <c r="T611" s="29"/>
      <c r="U611" s="30">
        <v>56615.046000000002</v>
      </c>
      <c r="V611" s="30">
        <v>56594.046000000002</v>
      </c>
      <c r="W611" s="30">
        <v>56450.046000000002</v>
      </c>
      <c r="X611" s="30">
        <v>56529.046000000002</v>
      </c>
      <c r="Y611" s="30">
        <v>56540.046000000002</v>
      </c>
      <c r="Z611" s="30">
        <v>47790.046000000002</v>
      </c>
      <c r="AA611" s="30">
        <v>38437</v>
      </c>
      <c r="AB611" s="30">
        <v>29687</v>
      </c>
      <c r="AC611" s="30">
        <v>29687</v>
      </c>
      <c r="AD611" s="30">
        <v>29702</v>
      </c>
      <c r="AE611" s="30">
        <v>29702</v>
      </c>
      <c r="AF611" s="30">
        <v>29702</v>
      </c>
    </row>
    <row r="612" spans="1:32" x14ac:dyDescent="0.45">
      <c r="A612" s="29" t="s">
        <v>245</v>
      </c>
      <c r="B612" s="29" t="s">
        <v>246</v>
      </c>
      <c r="C612" s="29" t="s">
        <v>3211</v>
      </c>
      <c r="D612" s="29" t="s">
        <v>3212</v>
      </c>
      <c r="E612" s="29" t="s">
        <v>3213</v>
      </c>
      <c r="F612" s="29" t="s">
        <v>982</v>
      </c>
      <c r="G612" s="29" t="s">
        <v>3233</v>
      </c>
      <c r="H612" s="29" t="s">
        <v>3234</v>
      </c>
      <c r="I612" s="29" t="s">
        <v>3341</v>
      </c>
      <c r="J612" s="29" t="s">
        <v>3342</v>
      </c>
      <c r="K612" s="29" t="s">
        <v>3474</v>
      </c>
      <c r="L612" s="29" t="s">
        <v>3116</v>
      </c>
      <c r="M612" s="29" t="s">
        <v>3488</v>
      </c>
      <c r="N612" s="29" t="s">
        <v>3489</v>
      </c>
      <c r="O612" s="29" t="s">
        <v>3627</v>
      </c>
      <c r="P612" s="29" t="s">
        <v>3628</v>
      </c>
      <c r="Q612" s="29" t="s">
        <v>3209</v>
      </c>
      <c r="R612" s="29" t="s">
        <v>3210</v>
      </c>
      <c r="S612" s="29" t="s">
        <v>3098</v>
      </c>
      <c r="T612" s="29"/>
      <c r="U612" s="30">
        <v>9396</v>
      </c>
      <c r="V612" s="30">
        <v>6358</v>
      </c>
      <c r="W612" s="30">
        <v>9731</v>
      </c>
      <c r="X612" s="30">
        <v>3366</v>
      </c>
      <c r="Y612" s="30">
        <v>4088</v>
      </c>
      <c r="Z612" s="30">
        <v>2891</v>
      </c>
      <c r="AA612" s="30">
        <v>1801</v>
      </c>
      <c r="AB612" s="30">
        <v>0</v>
      </c>
      <c r="AC612" s="30">
        <v>0</v>
      </c>
      <c r="AD612" s="30">
        <v>0</v>
      </c>
      <c r="AE612" s="30">
        <v>0</v>
      </c>
      <c r="AF612" s="30">
        <v>0</v>
      </c>
    </row>
    <row r="613" spans="1:32" x14ac:dyDescent="0.45">
      <c r="A613" s="29" t="s">
        <v>320</v>
      </c>
      <c r="B613" s="29" t="s">
        <v>321</v>
      </c>
      <c r="C613" s="29" t="s">
        <v>3196</v>
      </c>
      <c r="D613" s="29" t="s">
        <v>3197</v>
      </c>
      <c r="E613" s="29" t="s">
        <v>3537</v>
      </c>
      <c r="F613" s="29" t="s">
        <v>3463</v>
      </c>
      <c r="G613" s="29" t="s">
        <v>3200</v>
      </c>
      <c r="H613" s="29" t="s">
        <v>3201</v>
      </c>
      <c r="I613" s="29" t="s">
        <v>3226</v>
      </c>
      <c r="J613" s="29" t="s">
        <v>3227</v>
      </c>
      <c r="K613" s="29" t="s">
        <v>3228</v>
      </c>
      <c r="L613" s="29" t="s">
        <v>3111</v>
      </c>
      <c r="M613" s="29" t="s">
        <v>3409</v>
      </c>
      <c r="N613" s="29" t="s">
        <v>3410</v>
      </c>
      <c r="O613" s="29" t="s">
        <v>3411</v>
      </c>
      <c r="P613" s="29" t="s">
        <v>3412</v>
      </c>
      <c r="Q613" s="29" t="s">
        <v>3209</v>
      </c>
      <c r="R613" s="29" t="s">
        <v>3210</v>
      </c>
      <c r="S613" s="29" t="s">
        <v>3098</v>
      </c>
      <c r="T613" s="29"/>
      <c r="U613" s="30">
        <v>8000</v>
      </c>
      <c r="V613" s="30">
        <v>8000</v>
      </c>
      <c r="W613" s="30">
        <v>8000</v>
      </c>
      <c r="X613" s="30">
        <v>8000</v>
      </c>
      <c r="Y613" s="30">
        <v>8000</v>
      </c>
      <c r="Z613" s="30">
        <v>8000</v>
      </c>
      <c r="AA613" s="30">
        <v>8000</v>
      </c>
      <c r="AB613" s="30">
        <v>8000</v>
      </c>
      <c r="AC613" s="30">
        <v>8000</v>
      </c>
      <c r="AD613" s="30">
        <v>8000</v>
      </c>
      <c r="AE613" s="30">
        <v>8000</v>
      </c>
      <c r="AF613" s="30">
        <v>8000</v>
      </c>
    </row>
    <row r="614" spans="1:32" x14ac:dyDescent="0.45">
      <c r="A614" s="29" t="s">
        <v>320</v>
      </c>
      <c r="B614" s="29" t="s">
        <v>321</v>
      </c>
      <c r="C614" s="29" t="s">
        <v>3196</v>
      </c>
      <c r="D614" s="29" t="s">
        <v>3197</v>
      </c>
      <c r="E614" s="29" t="s">
        <v>3537</v>
      </c>
      <c r="F614" s="29" t="s">
        <v>3463</v>
      </c>
      <c r="G614" s="29" t="s">
        <v>3233</v>
      </c>
      <c r="H614" s="29" t="s">
        <v>3234</v>
      </c>
      <c r="I614" s="29" t="s">
        <v>3235</v>
      </c>
      <c r="J614" s="29" t="s">
        <v>3236</v>
      </c>
      <c r="K614" s="29" t="s">
        <v>3237</v>
      </c>
      <c r="L614" s="29" t="s">
        <v>3107</v>
      </c>
      <c r="M614" s="29" t="s">
        <v>3456</v>
      </c>
      <c r="N614" s="29" t="s">
        <v>3457</v>
      </c>
      <c r="O614" s="29" t="s">
        <v>3629</v>
      </c>
      <c r="P614" s="29" t="s">
        <v>3630</v>
      </c>
      <c r="Q614" s="29" t="s">
        <v>3209</v>
      </c>
      <c r="R614" s="29" t="s">
        <v>3210</v>
      </c>
      <c r="S614" s="29" t="s">
        <v>3098</v>
      </c>
      <c r="T614" s="29"/>
      <c r="U614" s="30">
        <v>6800</v>
      </c>
      <c r="V614" s="30">
        <v>6800</v>
      </c>
      <c r="W614" s="30">
        <v>6800</v>
      </c>
      <c r="X614" s="30">
        <v>6800</v>
      </c>
      <c r="Y614" s="30">
        <v>6800</v>
      </c>
      <c r="Z614" s="30">
        <v>6800</v>
      </c>
      <c r="AA614" s="30">
        <v>6800</v>
      </c>
      <c r="AB614" s="30">
        <v>6800</v>
      </c>
      <c r="AC614" s="30">
        <v>6800</v>
      </c>
      <c r="AD614" s="30">
        <v>6800</v>
      </c>
      <c r="AE614" s="30">
        <v>6800</v>
      </c>
      <c r="AF614" s="30">
        <v>6800</v>
      </c>
    </row>
    <row r="615" spans="1:32" x14ac:dyDescent="0.45">
      <c r="A615" s="29" t="s">
        <v>320</v>
      </c>
      <c r="B615" s="29" t="s">
        <v>321</v>
      </c>
      <c r="C615" s="29" t="s">
        <v>3299</v>
      </c>
      <c r="D615" s="29" t="s">
        <v>3300</v>
      </c>
      <c r="E615" s="29" t="s">
        <v>3320</v>
      </c>
      <c r="F615" s="29" t="s">
        <v>3321</v>
      </c>
      <c r="G615" s="29" t="s">
        <v>3200</v>
      </c>
      <c r="H615" s="29" t="s">
        <v>3201</v>
      </c>
      <c r="I615" s="29" t="s">
        <v>3202</v>
      </c>
      <c r="J615" s="29" t="s">
        <v>3203</v>
      </c>
      <c r="K615" s="29" t="s">
        <v>3401</v>
      </c>
      <c r="L615" s="29" t="s">
        <v>3402</v>
      </c>
      <c r="M615" s="29" t="s">
        <v>3631</v>
      </c>
      <c r="N615" s="29" t="s">
        <v>3632</v>
      </c>
      <c r="O615" s="29" t="s">
        <v>3633</v>
      </c>
      <c r="P615" s="29" t="s">
        <v>3634</v>
      </c>
      <c r="Q615" s="29" t="s">
        <v>3209</v>
      </c>
      <c r="R615" s="29" t="s">
        <v>3210</v>
      </c>
      <c r="S615" s="29" t="s">
        <v>3098</v>
      </c>
      <c r="T615" s="29"/>
      <c r="U615" s="30">
        <v>4680</v>
      </c>
      <c r="V615" s="30">
        <v>4680</v>
      </c>
      <c r="W615" s="30">
        <v>4680</v>
      </c>
      <c r="X615" s="30">
        <v>4680</v>
      </c>
      <c r="Y615" s="30">
        <v>4680</v>
      </c>
      <c r="Z615" s="30">
        <v>4680</v>
      </c>
      <c r="AA615" s="30">
        <v>4680</v>
      </c>
      <c r="AB615" s="30">
        <v>4680</v>
      </c>
      <c r="AC615" s="30">
        <v>4680</v>
      </c>
      <c r="AD615" s="30">
        <v>4680</v>
      </c>
      <c r="AE615" s="30">
        <v>4680</v>
      </c>
      <c r="AF615" s="30">
        <v>4680</v>
      </c>
    </row>
    <row r="616" spans="1:32" x14ac:dyDescent="0.45">
      <c r="A616" s="29" t="s">
        <v>320</v>
      </c>
      <c r="B616" s="29" t="s">
        <v>321</v>
      </c>
      <c r="C616" s="29" t="s">
        <v>3299</v>
      </c>
      <c r="D616" s="29" t="s">
        <v>3300</v>
      </c>
      <c r="E616" s="29" t="s">
        <v>3320</v>
      </c>
      <c r="F616" s="29" t="s">
        <v>3321</v>
      </c>
      <c r="G616" s="29" t="s">
        <v>3200</v>
      </c>
      <c r="H616" s="29" t="s">
        <v>3201</v>
      </c>
      <c r="I616" s="29" t="s">
        <v>3226</v>
      </c>
      <c r="J616" s="29" t="s">
        <v>3227</v>
      </c>
      <c r="K616" s="29" t="s">
        <v>3228</v>
      </c>
      <c r="L616" s="29" t="s">
        <v>3111</v>
      </c>
      <c r="M616" s="29" t="s">
        <v>3229</v>
      </c>
      <c r="N616" s="29" t="s">
        <v>3230</v>
      </c>
      <c r="O616" s="29" t="s">
        <v>3231</v>
      </c>
      <c r="P616" s="29" t="s">
        <v>3232</v>
      </c>
      <c r="Q616" s="29" t="s">
        <v>3209</v>
      </c>
      <c r="R616" s="29" t="s">
        <v>3210</v>
      </c>
      <c r="S616" s="29" t="s">
        <v>3098</v>
      </c>
      <c r="T616" s="29"/>
      <c r="U616" s="30">
        <v>0</v>
      </c>
      <c r="V616" s="30">
        <v>0</v>
      </c>
      <c r="W616" s="30">
        <v>0</v>
      </c>
      <c r="X616" s="30">
        <v>0</v>
      </c>
      <c r="Y616" s="30">
        <v>0</v>
      </c>
      <c r="Z616" s="30">
        <v>0</v>
      </c>
      <c r="AA616" s="30">
        <v>0</v>
      </c>
      <c r="AB616" s="30">
        <v>0</v>
      </c>
      <c r="AC616" s="30">
        <v>0</v>
      </c>
      <c r="AD616" s="30">
        <v>0</v>
      </c>
      <c r="AE616" s="30">
        <v>0</v>
      </c>
      <c r="AF616" s="30">
        <v>0</v>
      </c>
    </row>
    <row r="617" spans="1:32" x14ac:dyDescent="0.45">
      <c r="A617" s="29" t="s">
        <v>320</v>
      </c>
      <c r="B617" s="29" t="s">
        <v>321</v>
      </c>
      <c r="C617" s="29" t="s">
        <v>3299</v>
      </c>
      <c r="D617" s="29" t="s">
        <v>3300</v>
      </c>
      <c r="E617" s="29" t="s">
        <v>3320</v>
      </c>
      <c r="F617" s="29" t="s">
        <v>3321</v>
      </c>
      <c r="G617" s="29" t="s">
        <v>3200</v>
      </c>
      <c r="H617" s="29" t="s">
        <v>3201</v>
      </c>
      <c r="I617" s="29" t="s">
        <v>3226</v>
      </c>
      <c r="J617" s="29" t="s">
        <v>3227</v>
      </c>
      <c r="K617" s="29" t="s">
        <v>3228</v>
      </c>
      <c r="L617" s="29" t="s">
        <v>3111</v>
      </c>
      <c r="M617" s="29" t="s">
        <v>3295</v>
      </c>
      <c r="N617" s="29" t="s">
        <v>3296</v>
      </c>
      <c r="O617" s="29" t="s">
        <v>3297</v>
      </c>
      <c r="P617" s="29" t="s">
        <v>3298</v>
      </c>
      <c r="Q617" s="29" t="s">
        <v>3209</v>
      </c>
      <c r="R617" s="29" t="s">
        <v>3210</v>
      </c>
      <c r="S617" s="29" t="s">
        <v>3098</v>
      </c>
      <c r="T617" s="29"/>
      <c r="U617" s="30">
        <v>0</v>
      </c>
      <c r="V617" s="30">
        <v>0</v>
      </c>
      <c r="W617" s="30">
        <v>0</v>
      </c>
      <c r="X617" s="30">
        <v>0</v>
      </c>
      <c r="Y617" s="30">
        <v>0</v>
      </c>
      <c r="Z617" s="30">
        <v>0</v>
      </c>
      <c r="AA617" s="30">
        <v>0</v>
      </c>
      <c r="AB617" s="30">
        <v>0</v>
      </c>
      <c r="AC617" s="30">
        <v>0</v>
      </c>
      <c r="AD617" s="30">
        <v>0</v>
      </c>
      <c r="AE617" s="30">
        <v>0</v>
      </c>
      <c r="AF617" s="30">
        <v>0</v>
      </c>
    </row>
    <row r="618" spans="1:32" x14ac:dyDescent="0.45">
      <c r="A618" s="29" t="s">
        <v>320</v>
      </c>
      <c r="B618" s="29" t="s">
        <v>321</v>
      </c>
      <c r="C618" s="29" t="s">
        <v>3299</v>
      </c>
      <c r="D618" s="29" t="s">
        <v>3300</v>
      </c>
      <c r="E618" s="29" t="s">
        <v>3320</v>
      </c>
      <c r="F618" s="29" t="s">
        <v>3321</v>
      </c>
      <c r="G618" s="29" t="s">
        <v>3233</v>
      </c>
      <c r="H618" s="29" t="s">
        <v>3234</v>
      </c>
      <c r="I618" s="29" t="s">
        <v>3235</v>
      </c>
      <c r="J618" s="29" t="s">
        <v>3236</v>
      </c>
      <c r="K618" s="29" t="s">
        <v>3237</v>
      </c>
      <c r="L618" s="29" t="s">
        <v>3107</v>
      </c>
      <c r="M618" s="29" t="s">
        <v>3238</v>
      </c>
      <c r="N618" s="29" t="s">
        <v>3239</v>
      </c>
      <c r="O618" s="29" t="s">
        <v>3422</v>
      </c>
      <c r="P618" s="29" t="s">
        <v>3423</v>
      </c>
      <c r="Q618" s="29" t="s">
        <v>3209</v>
      </c>
      <c r="R618" s="29" t="s">
        <v>3210</v>
      </c>
      <c r="S618" s="29" t="s">
        <v>3098</v>
      </c>
      <c r="T618" s="29"/>
      <c r="U618" s="30">
        <v>20200</v>
      </c>
      <c r="V618" s="30">
        <v>20200</v>
      </c>
      <c r="W618" s="30">
        <v>20200</v>
      </c>
      <c r="X618" s="30">
        <v>20200</v>
      </c>
      <c r="Y618" s="30">
        <v>20200</v>
      </c>
      <c r="Z618" s="30">
        <v>20200</v>
      </c>
      <c r="AA618" s="30">
        <v>20200</v>
      </c>
      <c r="AB618" s="30">
        <v>20200</v>
      </c>
      <c r="AC618" s="30">
        <v>20200</v>
      </c>
      <c r="AD618" s="30">
        <v>20200</v>
      </c>
      <c r="AE618" s="30">
        <v>20200</v>
      </c>
      <c r="AF618" s="30">
        <v>20200</v>
      </c>
    </row>
    <row r="619" spans="1:32" x14ac:dyDescent="0.45">
      <c r="A619" s="29" t="s">
        <v>320</v>
      </c>
      <c r="B619" s="29" t="s">
        <v>321</v>
      </c>
      <c r="C619" s="29" t="s">
        <v>3299</v>
      </c>
      <c r="D619" s="29" t="s">
        <v>3300</v>
      </c>
      <c r="E619" s="29" t="s">
        <v>3320</v>
      </c>
      <c r="F619" s="29" t="s">
        <v>3321</v>
      </c>
      <c r="G619" s="29" t="s">
        <v>3233</v>
      </c>
      <c r="H619" s="29" t="s">
        <v>3234</v>
      </c>
      <c r="I619" s="29" t="s">
        <v>3262</v>
      </c>
      <c r="J619" s="29" t="s">
        <v>3263</v>
      </c>
      <c r="K619" s="29" t="s">
        <v>3264</v>
      </c>
      <c r="L619" s="29" t="s">
        <v>3103</v>
      </c>
      <c r="M619" s="29" t="s">
        <v>3265</v>
      </c>
      <c r="N619" s="29" t="s">
        <v>3266</v>
      </c>
      <c r="O619" s="29" t="s">
        <v>3267</v>
      </c>
      <c r="P619" s="29" t="s">
        <v>3268</v>
      </c>
      <c r="Q619" s="29" t="s">
        <v>3209</v>
      </c>
      <c r="R619" s="29" t="s">
        <v>3210</v>
      </c>
      <c r="S619" s="29" t="s">
        <v>3098</v>
      </c>
      <c r="T619" s="29"/>
      <c r="U619" s="30">
        <v>18000</v>
      </c>
      <c r="V619" s="30">
        <v>18000</v>
      </c>
      <c r="W619" s="30">
        <v>18000</v>
      </c>
      <c r="X619" s="30">
        <v>18000</v>
      </c>
      <c r="Y619" s="30">
        <v>18000</v>
      </c>
      <c r="Z619" s="30">
        <v>18000</v>
      </c>
      <c r="AA619" s="30">
        <v>18000</v>
      </c>
      <c r="AB619" s="30">
        <v>18000</v>
      </c>
      <c r="AC619" s="30">
        <v>18000</v>
      </c>
      <c r="AD619" s="30">
        <v>18000</v>
      </c>
      <c r="AE619" s="30">
        <v>18000</v>
      </c>
      <c r="AF619" s="30">
        <v>18000</v>
      </c>
    </row>
    <row r="620" spans="1:32" x14ac:dyDescent="0.45">
      <c r="A620" s="29" t="s">
        <v>320</v>
      </c>
      <c r="B620" s="29" t="s">
        <v>321</v>
      </c>
      <c r="C620" s="29" t="s">
        <v>3299</v>
      </c>
      <c r="D620" s="29" t="s">
        <v>3300</v>
      </c>
      <c r="E620" s="29" t="s">
        <v>3320</v>
      </c>
      <c r="F620" s="29" t="s">
        <v>3321</v>
      </c>
      <c r="G620" s="29" t="s">
        <v>3233</v>
      </c>
      <c r="H620" s="29" t="s">
        <v>3234</v>
      </c>
      <c r="I620" s="29" t="s">
        <v>3262</v>
      </c>
      <c r="J620" s="29" t="s">
        <v>3263</v>
      </c>
      <c r="K620" s="29" t="s">
        <v>3264</v>
      </c>
      <c r="L620" s="29" t="s">
        <v>3103</v>
      </c>
      <c r="M620" s="29" t="s">
        <v>3265</v>
      </c>
      <c r="N620" s="29" t="s">
        <v>3266</v>
      </c>
      <c r="O620" s="29" t="s">
        <v>3269</v>
      </c>
      <c r="P620" s="29" t="s">
        <v>3270</v>
      </c>
      <c r="Q620" s="29" t="s">
        <v>3209</v>
      </c>
      <c r="R620" s="29" t="s">
        <v>3210</v>
      </c>
      <c r="S620" s="29" t="s">
        <v>3098</v>
      </c>
      <c r="T620" s="29"/>
      <c r="U620" s="30">
        <v>390</v>
      </c>
      <c r="V620" s="30">
        <v>429</v>
      </c>
      <c r="W620" s="30">
        <v>624</v>
      </c>
      <c r="X620" s="30">
        <v>585</v>
      </c>
      <c r="Y620" s="30">
        <v>585</v>
      </c>
      <c r="Z620" s="30">
        <v>429</v>
      </c>
      <c r="AA620" s="30">
        <v>468</v>
      </c>
      <c r="AB620" s="30">
        <v>312</v>
      </c>
      <c r="AC620" s="30">
        <v>351</v>
      </c>
      <c r="AD620" s="30">
        <v>507</v>
      </c>
      <c r="AE620" s="30">
        <v>429</v>
      </c>
      <c r="AF620" s="30">
        <v>468</v>
      </c>
    </row>
    <row r="621" spans="1:32" x14ac:dyDescent="0.45">
      <c r="A621" s="29" t="s">
        <v>320</v>
      </c>
      <c r="B621" s="29" t="s">
        <v>321</v>
      </c>
      <c r="C621" s="29" t="s">
        <v>3299</v>
      </c>
      <c r="D621" s="29" t="s">
        <v>3300</v>
      </c>
      <c r="E621" s="29" t="s">
        <v>3320</v>
      </c>
      <c r="F621" s="29" t="s">
        <v>3321</v>
      </c>
      <c r="G621" s="29" t="s">
        <v>3233</v>
      </c>
      <c r="H621" s="29" t="s">
        <v>3234</v>
      </c>
      <c r="I621" s="29" t="s">
        <v>3262</v>
      </c>
      <c r="J621" s="29" t="s">
        <v>3263</v>
      </c>
      <c r="K621" s="29" t="s">
        <v>3264</v>
      </c>
      <c r="L621" s="29" t="s">
        <v>3103</v>
      </c>
      <c r="M621" s="29" t="s">
        <v>3265</v>
      </c>
      <c r="N621" s="29" t="s">
        <v>3266</v>
      </c>
      <c r="O621" s="29" t="s">
        <v>3271</v>
      </c>
      <c r="P621" s="29" t="s">
        <v>3272</v>
      </c>
      <c r="Q621" s="29" t="s">
        <v>3209</v>
      </c>
      <c r="R621" s="29" t="s">
        <v>3210</v>
      </c>
      <c r="S621" s="29" t="s">
        <v>3098</v>
      </c>
      <c r="T621" s="29"/>
      <c r="U621" s="30">
        <v>5972</v>
      </c>
      <c r="V621" s="30">
        <v>8139</v>
      </c>
      <c r="W621" s="30">
        <v>9320</v>
      </c>
      <c r="X621" s="30">
        <v>5470</v>
      </c>
      <c r="Y621" s="30">
        <v>7925</v>
      </c>
      <c r="Z621" s="30">
        <v>7261</v>
      </c>
      <c r="AA621" s="30">
        <v>8700</v>
      </c>
      <c r="AB621" s="30">
        <v>6375</v>
      </c>
      <c r="AC621" s="30">
        <v>7467</v>
      </c>
      <c r="AD621" s="30">
        <v>5572</v>
      </c>
      <c r="AE621" s="30">
        <v>4669</v>
      </c>
      <c r="AF621" s="30">
        <v>5071</v>
      </c>
    </row>
    <row r="622" spans="1:32" x14ac:dyDescent="0.45">
      <c r="A622" s="29" t="s">
        <v>320</v>
      </c>
      <c r="B622" s="29" t="s">
        <v>321</v>
      </c>
      <c r="C622" s="29" t="s">
        <v>3299</v>
      </c>
      <c r="D622" s="29" t="s">
        <v>3300</v>
      </c>
      <c r="E622" s="29" t="s">
        <v>3320</v>
      </c>
      <c r="F622" s="29" t="s">
        <v>3321</v>
      </c>
      <c r="G622" s="29" t="s">
        <v>3233</v>
      </c>
      <c r="H622" s="29" t="s">
        <v>3234</v>
      </c>
      <c r="I622" s="29" t="s">
        <v>3262</v>
      </c>
      <c r="J622" s="29" t="s">
        <v>3263</v>
      </c>
      <c r="K622" s="29" t="s">
        <v>3264</v>
      </c>
      <c r="L622" s="29" t="s">
        <v>3103</v>
      </c>
      <c r="M622" s="29" t="s">
        <v>3265</v>
      </c>
      <c r="N622" s="29" t="s">
        <v>3266</v>
      </c>
      <c r="O622" s="29" t="s">
        <v>3273</v>
      </c>
      <c r="P622" s="29" t="s">
        <v>3274</v>
      </c>
      <c r="Q622" s="29" t="s">
        <v>3209</v>
      </c>
      <c r="R622" s="29" t="s">
        <v>3210</v>
      </c>
      <c r="S622" s="29" t="s">
        <v>3098</v>
      </c>
      <c r="T622" s="29"/>
      <c r="U622" s="30">
        <v>273</v>
      </c>
      <c r="V622" s="30">
        <v>156</v>
      </c>
      <c r="W622" s="30">
        <v>39</v>
      </c>
      <c r="X622" s="30">
        <v>78</v>
      </c>
      <c r="Y622" s="30">
        <v>39</v>
      </c>
      <c r="Z622" s="30">
        <v>78</v>
      </c>
      <c r="AA622" s="30">
        <v>39</v>
      </c>
      <c r="AB622" s="30">
        <v>195</v>
      </c>
      <c r="AC622" s="30">
        <v>0</v>
      </c>
      <c r="AD622" s="30">
        <v>39</v>
      </c>
      <c r="AE622" s="30">
        <v>156</v>
      </c>
      <c r="AF622" s="30">
        <v>156</v>
      </c>
    </row>
    <row r="623" spans="1:32" x14ac:dyDescent="0.45">
      <c r="A623" s="29" t="s">
        <v>320</v>
      </c>
      <c r="B623" s="29" t="s">
        <v>321</v>
      </c>
      <c r="C623" s="29" t="s">
        <v>3299</v>
      </c>
      <c r="D623" s="29" t="s">
        <v>3300</v>
      </c>
      <c r="E623" s="29" t="s">
        <v>3320</v>
      </c>
      <c r="F623" s="29" t="s">
        <v>3321</v>
      </c>
      <c r="G623" s="29" t="s">
        <v>3233</v>
      </c>
      <c r="H623" s="29" t="s">
        <v>3234</v>
      </c>
      <c r="I623" s="29" t="s">
        <v>3262</v>
      </c>
      <c r="J623" s="29" t="s">
        <v>3263</v>
      </c>
      <c r="K623" s="29" t="s">
        <v>3264</v>
      </c>
      <c r="L623" s="29" t="s">
        <v>3103</v>
      </c>
      <c r="M623" s="29" t="s">
        <v>3265</v>
      </c>
      <c r="N623" s="29" t="s">
        <v>3266</v>
      </c>
      <c r="O623" s="29" t="s">
        <v>3372</v>
      </c>
      <c r="P623" s="29" t="s">
        <v>3373</v>
      </c>
      <c r="Q623" s="29" t="s">
        <v>3209</v>
      </c>
      <c r="R623" s="29" t="s">
        <v>3210</v>
      </c>
      <c r="S623" s="29" t="s">
        <v>3098</v>
      </c>
      <c r="T623" s="29"/>
      <c r="U623" s="30">
        <v>0</v>
      </c>
      <c r="V623" s="30">
        <v>0</v>
      </c>
      <c r="W623" s="30">
        <v>0</v>
      </c>
      <c r="X623" s="30">
        <v>0</v>
      </c>
      <c r="Y623" s="30">
        <v>0</v>
      </c>
      <c r="Z623" s="30">
        <v>855</v>
      </c>
      <c r="AA623" s="30">
        <v>0</v>
      </c>
      <c r="AB623" s="30">
        <v>28</v>
      </c>
      <c r="AC623" s="30">
        <v>0</v>
      </c>
      <c r="AD623" s="30">
        <v>0</v>
      </c>
      <c r="AE623" s="30">
        <v>0</v>
      </c>
      <c r="AF623" s="30">
        <v>0</v>
      </c>
    </row>
    <row r="624" spans="1:32" x14ac:dyDescent="0.45">
      <c r="A624" s="29" t="s">
        <v>320</v>
      </c>
      <c r="B624" s="29" t="s">
        <v>321</v>
      </c>
      <c r="C624" s="29" t="s">
        <v>3299</v>
      </c>
      <c r="D624" s="29" t="s">
        <v>3300</v>
      </c>
      <c r="E624" s="29" t="s">
        <v>3320</v>
      </c>
      <c r="F624" s="29" t="s">
        <v>3321</v>
      </c>
      <c r="G624" s="29" t="s">
        <v>3233</v>
      </c>
      <c r="H624" s="29" t="s">
        <v>3234</v>
      </c>
      <c r="I624" s="29" t="s">
        <v>3275</v>
      </c>
      <c r="J624" s="29" t="s">
        <v>3276</v>
      </c>
      <c r="K624" s="29" t="s">
        <v>3282</v>
      </c>
      <c r="L624" s="29" t="s">
        <v>3112</v>
      </c>
      <c r="M624" s="29" t="s">
        <v>3283</v>
      </c>
      <c r="N624" s="29" t="s">
        <v>3284</v>
      </c>
      <c r="O624" s="29" t="s">
        <v>3376</v>
      </c>
      <c r="P624" s="29" t="s">
        <v>3377</v>
      </c>
      <c r="Q624" s="29" t="s">
        <v>3209</v>
      </c>
      <c r="R624" s="29" t="s">
        <v>3210</v>
      </c>
      <c r="S624" s="29" t="s">
        <v>3098</v>
      </c>
      <c r="T624" s="29"/>
      <c r="U624" s="30">
        <v>20655</v>
      </c>
      <c r="V624" s="30">
        <v>20655</v>
      </c>
      <c r="W624" s="30">
        <v>20655</v>
      </c>
      <c r="X624" s="30">
        <v>20655</v>
      </c>
      <c r="Y624" s="30">
        <v>20655</v>
      </c>
      <c r="Z624" s="30">
        <v>20655</v>
      </c>
      <c r="AA624" s="30">
        <v>20655</v>
      </c>
      <c r="AB624" s="30">
        <v>20655</v>
      </c>
      <c r="AC624" s="30">
        <v>20655</v>
      </c>
      <c r="AD624" s="30">
        <v>20655</v>
      </c>
      <c r="AE624" s="30">
        <v>20655</v>
      </c>
      <c r="AF624" s="30">
        <v>20655</v>
      </c>
    </row>
    <row r="625" spans="1:32" x14ac:dyDescent="0.45">
      <c r="A625" s="29" t="s">
        <v>1221</v>
      </c>
      <c r="B625" s="29" t="s">
        <v>469</v>
      </c>
      <c r="C625" s="29" t="s">
        <v>3211</v>
      </c>
      <c r="D625" s="29" t="s">
        <v>3212</v>
      </c>
      <c r="E625" s="29" t="s">
        <v>3211</v>
      </c>
      <c r="F625" s="29" t="s">
        <v>3340</v>
      </c>
      <c r="G625" s="29" t="s">
        <v>3233</v>
      </c>
      <c r="H625" s="29" t="s">
        <v>3234</v>
      </c>
      <c r="I625" s="29" t="s">
        <v>3341</v>
      </c>
      <c r="J625" s="29" t="s">
        <v>3342</v>
      </c>
      <c r="K625" s="29" t="s">
        <v>3635</v>
      </c>
      <c r="L625" s="29" t="s">
        <v>3636</v>
      </c>
      <c r="M625" s="29" t="s">
        <v>3637</v>
      </c>
      <c r="N625" s="29" t="s">
        <v>3638</v>
      </c>
      <c r="O625" s="29" t="s">
        <v>3639</v>
      </c>
      <c r="P625" s="29" t="s">
        <v>3640</v>
      </c>
      <c r="Q625" s="29" t="s">
        <v>3209</v>
      </c>
      <c r="R625" s="29" t="s">
        <v>3210</v>
      </c>
      <c r="S625" s="29" t="s">
        <v>3098</v>
      </c>
      <c r="T625" s="29"/>
      <c r="U625" s="30">
        <v>11250</v>
      </c>
      <c r="V625" s="30">
        <v>11250</v>
      </c>
      <c r="W625" s="30">
        <v>11270</v>
      </c>
      <c r="X625" s="30">
        <v>11250</v>
      </c>
      <c r="Y625" s="30">
        <v>11270</v>
      </c>
      <c r="Z625" s="30">
        <v>11250</v>
      </c>
      <c r="AA625" s="30">
        <v>11250</v>
      </c>
      <c r="AB625" s="30">
        <v>11250</v>
      </c>
      <c r="AC625" s="30">
        <v>11250</v>
      </c>
      <c r="AD625" s="30">
        <v>11270</v>
      </c>
      <c r="AE625" s="30">
        <v>11250</v>
      </c>
      <c r="AF625" s="30">
        <v>11250</v>
      </c>
    </row>
    <row r="626" spans="1:32" x14ac:dyDescent="0.45">
      <c r="A626" s="29" t="s">
        <v>1221</v>
      </c>
      <c r="B626" s="29" t="s">
        <v>469</v>
      </c>
      <c r="C626" s="29" t="s">
        <v>3211</v>
      </c>
      <c r="D626" s="29" t="s">
        <v>3212</v>
      </c>
      <c r="E626" s="29" t="s">
        <v>3213</v>
      </c>
      <c r="F626" s="29" t="s">
        <v>982</v>
      </c>
      <c r="G626" s="29" t="s">
        <v>3200</v>
      </c>
      <c r="H626" s="29" t="s">
        <v>3201</v>
      </c>
      <c r="I626" s="29" t="s">
        <v>3202</v>
      </c>
      <c r="J626" s="29" t="s">
        <v>3203</v>
      </c>
      <c r="K626" s="29" t="s">
        <v>3204</v>
      </c>
      <c r="L626" s="29" t="s">
        <v>3109</v>
      </c>
      <c r="M626" s="29" t="s">
        <v>3205</v>
      </c>
      <c r="N626" s="29" t="s">
        <v>3206</v>
      </c>
      <c r="O626" s="29" t="s">
        <v>3214</v>
      </c>
      <c r="P626" s="29" t="s">
        <v>3215</v>
      </c>
      <c r="Q626" s="29" t="s">
        <v>3209</v>
      </c>
      <c r="R626" s="29" t="s">
        <v>3210</v>
      </c>
      <c r="S626" s="29" t="s">
        <v>3098</v>
      </c>
      <c r="T626" s="29"/>
      <c r="U626" s="30">
        <v>0</v>
      </c>
      <c r="V626" s="30">
        <v>0</v>
      </c>
      <c r="W626" s="30">
        <v>0</v>
      </c>
      <c r="X626" s="30">
        <v>0</v>
      </c>
      <c r="Y626" s="30">
        <v>0</v>
      </c>
      <c r="Z626" s="30">
        <v>0</v>
      </c>
      <c r="AA626" s="30">
        <v>0</v>
      </c>
      <c r="AB626" s="30">
        <v>0</v>
      </c>
      <c r="AC626" s="30">
        <v>0</v>
      </c>
      <c r="AD626" s="30">
        <v>0</v>
      </c>
      <c r="AE626" s="30">
        <v>0</v>
      </c>
      <c r="AF626" s="30">
        <v>50</v>
      </c>
    </row>
    <row r="627" spans="1:32" x14ac:dyDescent="0.45">
      <c r="A627" s="29" t="s">
        <v>1221</v>
      </c>
      <c r="B627" s="29" t="s">
        <v>469</v>
      </c>
      <c r="C627" s="29" t="s">
        <v>3211</v>
      </c>
      <c r="D627" s="29" t="s">
        <v>3212</v>
      </c>
      <c r="E627" s="29" t="s">
        <v>3213</v>
      </c>
      <c r="F627" s="29" t="s">
        <v>982</v>
      </c>
      <c r="G627" s="29" t="s">
        <v>3200</v>
      </c>
      <c r="H627" s="29" t="s">
        <v>3201</v>
      </c>
      <c r="I627" s="29" t="s">
        <v>3202</v>
      </c>
      <c r="J627" s="29" t="s">
        <v>3203</v>
      </c>
      <c r="K627" s="29" t="s">
        <v>3204</v>
      </c>
      <c r="L627" s="29" t="s">
        <v>3109</v>
      </c>
      <c r="M627" s="29" t="s">
        <v>3205</v>
      </c>
      <c r="N627" s="29" t="s">
        <v>3206</v>
      </c>
      <c r="O627" s="29" t="s">
        <v>3392</v>
      </c>
      <c r="P627" s="29" t="s">
        <v>3393</v>
      </c>
      <c r="Q627" s="29" t="s">
        <v>3209</v>
      </c>
      <c r="R627" s="29" t="s">
        <v>3210</v>
      </c>
      <c r="S627" s="29" t="s">
        <v>3098</v>
      </c>
      <c r="T627" s="29"/>
      <c r="U627" s="30">
        <v>2000</v>
      </c>
      <c r="V627" s="30">
        <v>2000</v>
      </c>
      <c r="W627" s="30">
        <v>2000</v>
      </c>
      <c r="X627" s="30">
        <v>2000</v>
      </c>
      <c r="Y627" s="30">
        <v>2000</v>
      </c>
      <c r="Z627" s="30">
        <v>2000</v>
      </c>
      <c r="AA627" s="30">
        <v>2000</v>
      </c>
      <c r="AB627" s="30">
        <v>2000</v>
      </c>
      <c r="AC627" s="30">
        <v>2000</v>
      </c>
      <c r="AD627" s="30">
        <v>2000</v>
      </c>
      <c r="AE627" s="30">
        <v>2000</v>
      </c>
      <c r="AF627" s="30">
        <v>2000</v>
      </c>
    </row>
    <row r="628" spans="1:32" x14ac:dyDescent="0.45">
      <c r="A628" s="29" t="s">
        <v>1221</v>
      </c>
      <c r="B628" s="29" t="s">
        <v>469</v>
      </c>
      <c r="C628" s="29" t="s">
        <v>3211</v>
      </c>
      <c r="D628" s="29" t="s">
        <v>3212</v>
      </c>
      <c r="E628" s="29" t="s">
        <v>3213</v>
      </c>
      <c r="F628" s="29" t="s">
        <v>982</v>
      </c>
      <c r="G628" s="29" t="s">
        <v>3200</v>
      </c>
      <c r="H628" s="29" t="s">
        <v>3201</v>
      </c>
      <c r="I628" s="29" t="s">
        <v>3202</v>
      </c>
      <c r="J628" s="29" t="s">
        <v>3203</v>
      </c>
      <c r="K628" s="29" t="s">
        <v>3221</v>
      </c>
      <c r="L628" s="29" t="s">
        <v>3113</v>
      </c>
      <c r="M628" s="29" t="s">
        <v>3303</v>
      </c>
      <c r="N628" s="29" t="s">
        <v>3304</v>
      </c>
      <c r="O628" s="29" t="s">
        <v>3305</v>
      </c>
      <c r="P628" s="29" t="s">
        <v>3306</v>
      </c>
      <c r="Q628" s="29" t="s">
        <v>3209</v>
      </c>
      <c r="R628" s="29" t="s">
        <v>3210</v>
      </c>
      <c r="S628" s="29" t="s">
        <v>3098</v>
      </c>
      <c r="T628" s="29"/>
      <c r="U628" s="30">
        <v>4174</v>
      </c>
      <c r="V628" s="30">
        <v>4100</v>
      </c>
      <c r="W628" s="30">
        <v>4188</v>
      </c>
      <c r="X628" s="30">
        <v>4206</v>
      </c>
      <c r="Y628" s="30">
        <v>4675</v>
      </c>
      <c r="Z628" s="30">
        <v>4023</v>
      </c>
      <c r="AA628" s="30">
        <v>4000</v>
      </c>
      <c r="AB628" s="30">
        <v>4029</v>
      </c>
      <c r="AC628" s="30">
        <v>2066</v>
      </c>
      <c r="AD628" s="30">
        <v>2000</v>
      </c>
      <c r="AE628" s="30">
        <v>2285</v>
      </c>
      <c r="AF628" s="30">
        <v>2000</v>
      </c>
    </row>
    <row r="629" spans="1:32" x14ac:dyDescent="0.45">
      <c r="A629" s="29" t="s">
        <v>1221</v>
      </c>
      <c r="B629" s="29" t="s">
        <v>469</v>
      </c>
      <c r="C629" s="29" t="s">
        <v>3211</v>
      </c>
      <c r="D629" s="29" t="s">
        <v>3212</v>
      </c>
      <c r="E629" s="29" t="s">
        <v>3213</v>
      </c>
      <c r="F629" s="29" t="s">
        <v>982</v>
      </c>
      <c r="G629" s="29" t="s">
        <v>3200</v>
      </c>
      <c r="H629" s="29" t="s">
        <v>3201</v>
      </c>
      <c r="I629" s="29" t="s">
        <v>3202</v>
      </c>
      <c r="J629" s="29" t="s">
        <v>3203</v>
      </c>
      <c r="K629" s="29" t="s">
        <v>3221</v>
      </c>
      <c r="L629" s="29" t="s">
        <v>3113</v>
      </c>
      <c r="M629" s="29" t="s">
        <v>3222</v>
      </c>
      <c r="N629" s="29" t="s">
        <v>3223</v>
      </c>
      <c r="O629" s="29" t="s">
        <v>3224</v>
      </c>
      <c r="P629" s="29" t="s">
        <v>3225</v>
      </c>
      <c r="Q629" s="29" t="s">
        <v>3209</v>
      </c>
      <c r="R629" s="29" t="s">
        <v>3210</v>
      </c>
      <c r="S629" s="29" t="s">
        <v>3098</v>
      </c>
      <c r="T629" s="29"/>
      <c r="U629" s="30">
        <v>132816</v>
      </c>
      <c r="V629" s="30">
        <v>135959</v>
      </c>
      <c r="W629" s="30">
        <v>140238</v>
      </c>
      <c r="X629" s="30">
        <v>137085</v>
      </c>
      <c r="Y629" s="30">
        <v>132225</v>
      </c>
      <c r="Z629" s="30">
        <v>131036</v>
      </c>
      <c r="AA629" s="30">
        <v>133627</v>
      </c>
      <c r="AB629" s="30">
        <v>132648</v>
      </c>
      <c r="AC629" s="30">
        <v>137651</v>
      </c>
      <c r="AD629" s="30">
        <v>134850</v>
      </c>
      <c r="AE629" s="30">
        <v>137597</v>
      </c>
      <c r="AF629" s="30">
        <v>140446</v>
      </c>
    </row>
    <row r="630" spans="1:32" x14ac:dyDescent="0.45">
      <c r="A630" s="29" t="s">
        <v>1221</v>
      </c>
      <c r="B630" s="29" t="s">
        <v>469</v>
      </c>
      <c r="C630" s="29" t="s">
        <v>3211</v>
      </c>
      <c r="D630" s="29" t="s">
        <v>3212</v>
      </c>
      <c r="E630" s="29" t="s">
        <v>3213</v>
      </c>
      <c r="F630" s="29" t="s">
        <v>982</v>
      </c>
      <c r="G630" s="29" t="s">
        <v>3200</v>
      </c>
      <c r="H630" s="29" t="s">
        <v>3201</v>
      </c>
      <c r="I630" s="29" t="s">
        <v>3202</v>
      </c>
      <c r="J630" s="29" t="s">
        <v>3203</v>
      </c>
      <c r="K630" s="29" t="s">
        <v>3498</v>
      </c>
      <c r="L630" s="29" t="s">
        <v>3120</v>
      </c>
      <c r="M630" s="29" t="s">
        <v>3499</v>
      </c>
      <c r="N630" s="29" t="s">
        <v>3500</v>
      </c>
      <c r="O630" s="29" t="s">
        <v>3501</v>
      </c>
      <c r="P630" s="29" t="s">
        <v>3502</v>
      </c>
      <c r="Q630" s="29" t="s">
        <v>3249</v>
      </c>
      <c r="R630" s="29" t="s">
        <v>3210</v>
      </c>
      <c r="S630" s="29" t="s">
        <v>3098</v>
      </c>
      <c r="T630" s="29"/>
      <c r="U630" s="30">
        <v>2941</v>
      </c>
      <c r="V630" s="30">
        <v>2941</v>
      </c>
      <c r="W630" s="30">
        <v>2941</v>
      </c>
      <c r="X630" s="30">
        <v>2941</v>
      </c>
      <c r="Y630" s="30">
        <v>2941</v>
      </c>
      <c r="Z630" s="30">
        <v>2941</v>
      </c>
      <c r="AA630" s="30">
        <v>2941</v>
      </c>
      <c r="AB630" s="30">
        <v>2941</v>
      </c>
      <c r="AC630" s="30">
        <v>2941</v>
      </c>
      <c r="AD630" s="30">
        <v>2941</v>
      </c>
      <c r="AE630" s="30">
        <v>2941</v>
      </c>
      <c r="AF630" s="30">
        <v>2941</v>
      </c>
    </row>
    <row r="631" spans="1:32" x14ac:dyDescent="0.45">
      <c r="A631" s="29" t="s">
        <v>1221</v>
      </c>
      <c r="B631" s="29" t="s">
        <v>469</v>
      </c>
      <c r="C631" s="29" t="s">
        <v>3211</v>
      </c>
      <c r="D631" s="29" t="s">
        <v>3212</v>
      </c>
      <c r="E631" s="29" t="s">
        <v>3213</v>
      </c>
      <c r="F631" s="29" t="s">
        <v>982</v>
      </c>
      <c r="G631" s="29" t="s">
        <v>3200</v>
      </c>
      <c r="H631" s="29" t="s">
        <v>3201</v>
      </c>
      <c r="I631" s="29" t="s">
        <v>3202</v>
      </c>
      <c r="J631" s="29" t="s">
        <v>3203</v>
      </c>
      <c r="K631" s="29" t="s">
        <v>3498</v>
      </c>
      <c r="L631" s="29" t="s">
        <v>3120</v>
      </c>
      <c r="M631" s="29" t="s">
        <v>3499</v>
      </c>
      <c r="N631" s="29" t="s">
        <v>3500</v>
      </c>
      <c r="O631" s="29" t="s">
        <v>3501</v>
      </c>
      <c r="P631" s="29" t="s">
        <v>3502</v>
      </c>
      <c r="Q631" s="29" t="s">
        <v>3209</v>
      </c>
      <c r="R631" s="29" t="s">
        <v>3210</v>
      </c>
      <c r="S631" s="29" t="s">
        <v>3098</v>
      </c>
      <c r="T631" s="29"/>
      <c r="U631" s="30">
        <v>53000</v>
      </c>
      <c r="V631" s="30">
        <v>53000</v>
      </c>
      <c r="W631" s="30">
        <v>53000</v>
      </c>
      <c r="X631" s="30">
        <v>53000</v>
      </c>
      <c r="Y631" s="30">
        <v>53000</v>
      </c>
      <c r="Z631" s="30">
        <v>53000</v>
      </c>
      <c r="AA631" s="30">
        <v>53000</v>
      </c>
      <c r="AB631" s="30">
        <v>53000</v>
      </c>
      <c r="AC631" s="30">
        <v>53000</v>
      </c>
      <c r="AD631" s="30">
        <v>53000</v>
      </c>
      <c r="AE631" s="30">
        <v>53000</v>
      </c>
      <c r="AF631" s="30">
        <v>53000</v>
      </c>
    </row>
    <row r="632" spans="1:32" x14ac:dyDescent="0.45">
      <c r="A632" s="29" t="s">
        <v>1221</v>
      </c>
      <c r="B632" s="29" t="s">
        <v>469</v>
      </c>
      <c r="C632" s="29" t="s">
        <v>3211</v>
      </c>
      <c r="D632" s="29" t="s">
        <v>3212</v>
      </c>
      <c r="E632" s="29" t="s">
        <v>3213</v>
      </c>
      <c r="F632" s="29" t="s">
        <v>982</v>
      </c>
      <c r="G632" s="29" t="s">
        <v>3200</v>
      </c>
      <c r="H632" s="29" t="s">
        <v>3201</v>
      </c>
      <c r="I632" s="29" t="s">
        <v>3226</v>
      </c>
      <c r="J632" s="29" t="s">
        <v>3227</v>
      </c>
      <c r="K632" s="29" t="s">
        <v>3228</v>
      </c>
      <c r="L632" s="29" t="s">
        <v>3111</v>
      </c>
      <c r="M632" s="29" t="s">
        <v>3229</v>
      </c>
      <c r="N632" s="29" t="s">
        <v>3230</v>
      </c>
      <c r="O632" s="29" t="s">
        <v>3231</v>
      </c>
      <c r="P632" s="29" t="s">
        <v>3232</v>
      </c>
      <c r="Q632" s="29" t="s">
        <v>3209</v>
      </c>
      <c r="R632" s="29" t="s">
        <v>3210</v>
      </c>
      <c r="S632" s="29" t="s">
        <v>3098</v>
      </c>
      <c r="T632" s="29"/>
      <c r="U632" s="30">
        <v>0</v>
      </c>
      <c r="V632" s="30">
        <v>0</v>
      </c>
      <c r="W632" s="30">
        <v>0</v>
      </c>
      <c r="X632" s="30">
        <v>0</v>
      </c>
      <c r="Y632" s="30">
        <v>0</v>
      </c>
      <c r="Z632" s="30">
        <v>0</v>
      </c>
      <c r="AA632" s="30">
        <v>0</v>
      </c>
      <c r="AB632" s="30">
        <v>0</v>
      </c>
      <c r="AC632" s="30">
        <v>0</v>
      </c>
      <c r="AD632" s="30">
        <v>0</v>
      </c>
      <c r="AE632" s="30">
        <v>0</v>
      </c>
      <c r="AF632" s="30">
        <v>0</v>
      </c>
    </row>
    <row r="633" spans="1:32" x14ac:dyDescent="0.45">
      <c r="A633" s="29" t="s">
        <v>1221</v>
      </c>
      <c r="B633" s="29" t="s">
        <v>469</v>
      </c>
      <c r="C633" s="29" t="s">
        <v>3211</v>
      </c>
      <c r="D633" s="29" t="s">
        <v>3212</v>
      </c>
      <c r="E633" s="29" t="s">
        <v>3213</v>
      </c>
      <c r="F633" s="29" t="s">
        <v>982</v>
      </c>
      <c r="G633" s="29" t="s">
        <v>3233</v>
      </c>
      <c r="H633" s="29" t="s">
        <v>3234</v>
      </c>
      <c r="I633" s="29" t="s">
        <v>3235</v>
      </c>
      <c r="J633" s="29" t="s">
        <v>3236</v>
      </c>
      <c r="K633" s="29" t="s">
        <v>3237</v>
      </c>
      <c r="L633" s="29" t="s">
        <v>3107</v>
      </c>
      <c r="M633" s="29" t="s">
        <v>3238</v>
      </c>
      <c r="N633" s="29" t="s">
        <v>3239</v>
      </c>
      <c r="O633" s="29" t="s">
        <v>3422</v>
      </c>
      <c r="P633" s="29" t="s">
        <v>3423</v>
      </c>
      <c r="Q633" s="29" t="s">
        <v>3209</v>
      </c>
      <c r="R633" s="29" t="s">
        <v>3210</v>
      </c>
      <c r="S633" s="29" t="s">
        <v>3098</v>
      </c>
      <c r="T633" s="29"/>
      <c r="U633" s="30">
        <v>2200</v>
      </c>
      <c r="V633" s="30">
        <v>2200</v>
      </c>
      <c r="W633" s="30">
        <v>2200</v>
      </c>
      <c r="X633" s="30">
        <v>2200</v>
      </c>
      <c r="Y633" s="30">
        <v>2200</v>
      </c>
      <c r="Z633" s="30">
        <v>2200</v>
      </c>
      <c r="AA633" s="30">
        <v>2200</v>
      </c>
      <c r="AB633" s="30">
        <v>2200</v>
      </c>
      <c r="AC633" s="30">
        <v>2200</v>
      </c>
      <c r="AD633" s="30">
        <v>2200</v>
      </c>
      <c r="AE633" s="30">
        <v>2200</v>
      </c>
      <c r="AF633" s="30">
        <v>2200</v>
      </c>
    </row>
    <row r="634" spans="1:32" x14ac:dyDescent="0.45">
      <c r="A634" s="29" t="s">
        <v>1221</v>
      </c>
      <c r="B634" s="29" t="s">
        <v>469</v>
      </c>
      <c r="C634" s="29" t="s">
        <v>3211</v>
      </c>
      <c r="D634" s="29" t="s">
        <v>3212</v>
      </c>
      <c r="E634" s="29" t="s">
        <v>3213</v>
      </c>
      <c r="F634" s="29" t="s">
        <v>982</v>
      </c>
      <c r="G634" s="29" t="s">
        <v>3233</v>
      </c>
      <c r="H634" s="29" t="s">
        <v>3234</v>
      </c>
      <c r="I634" s="29" t="s">
        <v>3242</v>
      </c>
      <c r="J634" s="29" t="s">
        <v>3243</v>
      </c>
      <c r="K634" s="29" t="s">
        <v>3244</v>
      </c>
      <c r="L634" s="29" t="s">
        <v>3104</v>
      </c>
      <c r="M634" s="29" t="s">
        <v>3245</v>
      </c>
      <c r="N634" s="29" t="s">
        <v>3246</v>
      </c>
      <c r="O634" s="29" t="s">
        <v>3250</v>
      </c>
      <c r="P634" s="29" t="s">
        <v>3251</v>
      </c>
      <c r="Q634" s="29" t="s">
        <v>3209</v>
      </c>
      <c r="R634" s="29" t="s">
        <v>3210</v>
      </c>
      <c r="S634" s="29" t="s">
        <v>3098</v>
      </c>
      <c r="T634" s="29"/>
      <c r="U634" s="30">
        <v>26000</v>
      </c>
      <c r="V634" s="30">
        <v>26000</v>
      </c>
      <c r="W634" s="30">
        <v>26000</v>
      </c>
      <c r="X634" s="30">
        <v>26000</v>
      </c>
      <c r="Y634" s="30">
        <v>26000</v>
      </c>
      <c r="Z634" s="30">
        <v>26000</v>
      </c>
      <c r="AA634" s="30">
        <v>26000</v>
      </c>
      <c r="AB634" s="30">
        <v>26000</v>
      </c>
      <c r="AC634" s="30">
        <v>26000</v>
      </c>
      <c r="AD634" s="30">
        <v>26000</v>
      </c>
      <c r="AE634" s="30">
        <v>26000</v>
      </c>
      <c r="AF634" s="30">
        <v>26000</v>
      </c>
    </row>
    <row r="635" spans="1:32" x14ac:dyDescent="0.45">
      <c r="A635" s="29" t="s">
        <v>1221</v>
      </c>
      <c r="B635" s="29" t="s">
        <v>469</v>
      </c>
      <c r="C635" s="29" t="s">
        <v>3211</v>
      </c>
      <c r="D635" s="29" t="s">
        <v>3212</v>
      </c>
      <c r="E635" s="29" t="s">
        <v>3213</v>
      </c>
      <c r="F635" s="29" t="s">
        <v>982</v>
      </c>
      <c r="G635" s="29" t="s">
        <v>3233</v>
      </c>
      <c r="H635" s="29" t="s">
        <v>3234</v>
      </c>
      <c r="I635" s="29" t="s">
        <v>3262</v>
      </c>
      <c r="J635" s="29" t="s">
        <v>3263</v>
      </c>
      <c r="K635" s="29" t="s">
        <v>3264</v>
      </c>
      <c r="L635" s="29" t="s">
        <v>3103</v>
      </c>
      <c r="M635" s="29" t="s">
        <v>3265</v>
      </c>
      <c r="N635" s="29" t="s">
        <v>3266</v>
      </c>
      <c r="O635" s="29" t="s">
        <v>3267</v>
      </c>
      <c r="P635" s="29" t="s">
        <v>3268</v>
      </c>
      <c r="Q635" s="29" t="s">
        <v>3209</v>
      </c>
      <c r="R635" s="29" t="s">
        <v>3210</v>
      </c>
      <c r="S635" s="29" t="s">
        <v>3098</v>
      </c>
      <c r="T635" s="29"/>
      <c r="U635" s="30">
        <v>18000</v>
      </c>
      <c r="V635" s="30">
        <v>18000</v>
      </c>
      <c r="W635" s="30">
        <v>18000</v>
      </c>
      <c r="X635" s="30">
        <v>18000</v>
      </c>
      <c r="Y635" s="30">
        <v>18000</v>
      </c>
      <c r="Z635" s="30">
        <v>18000</v>
      </c>
      <c r="AA635" s="30">
        <v>18000</v>
      </c>
      <c r="AB635" s="30">
        <v>18000</v>
      </c>
      <c r="AC635" s="30">
        <v>18000</v>
      </c>
      <c r="AD635" s="30">
        <v>18000</v>
      </c>
      <c r="AE635" s="30">
        <v>18000</v>
      </c>
      <c r="AF635" s="30">
        <v>18000</v>
      </c>
    </row>
    <row r="636" spans="1:32" x14ac:dyDescent="0.45">
      <c r="A636" s="29" t="s">
        <v>1221</v>
      </c>
      <c r="B636" s="29" t="s">
        <v>469</v>
      </c>
      <c r="C636" s="29" t="s">
        <v>3211</v>
      </c>
      <c r="D636" s="29" t="s">
        <v>3212</v>
      </c>
      <c r="E636" s="29" t="s">
        <v>3213</v>
      </c>
      <c r="F636" s="29" t="s">
        <v>982</v>
      </c>
      <c r="G636" s="29" t="s">
        <v>3233</v>
      </c>
      <c r="H636" s="29" t="s">
        <v>3234</v>
      </c>
      <c r="I636" s="29" t="s">
        <v>3262</v>
      </c>
      <c r="J636" s="29" t="s">
        <v>3263</v>
      </c>
      <c r="K636" s="29" t="s">
        <v>3264</v>
      </c>
      <c r="L636" s="29" t="s">
        <v>3103</v>
      </c>
      <c r="M636" s="29" t="s">
        <v>3265</v>
      </c>
      <c r="N636" s="29" t="s">
        <v>3266</v>
      </c>
      <c r="O636" s="29" t="s">
        <v>3269</v>
      </c>
      <c r="P636" s="29" t="s">
        <v>3270</v>
      </c>
      <c r="Q636" s="29" t="s">
        <v>3209</v>
      </c>
      <c r="R636" s="29" t="s">
        <v>3210</v>
      </c>
      <c r="S636" s="29" t="s">
        <v>3098</v>
      </c>
      <c r="T636" s="29"/>
      <c r="U636" s="30">
        <v>195</v>
      </c>
      <c r="V636" s="30">
        <v>273</v>
      </c>
      <c r="W636" s="30">
        <v>117</v>
      </c>
      <c r="X636" s="30">
        <v>117</v>
      </c>
      <c r="Y636" s="30">
        <v>234</v>
      </c>
      <c r="Z636" s="30">
        <v>546</v>
      </c>
      <c r="AA636" s="30">
        <v>507</v>
      </c>
      <c r="AB636" s="30">
        <v>332</v>
      </c>
      <c r="AC636" s="30">
        <v>566</v>
      </c>
      <c r="AD636" s="30">
        <v>234</v>
      </c>
      <c r="AE636" s="30">
        <v>684</v>
      </c>
      <c r="AF636" s="30">
        <v>546</v>
      </c>
    </row>
    <row r="637" spans="1:32" x14ac:dyDescent="0.45">
      <c r="A637" s="29" t="s">
        <v>1221</v>
      </c>
      <c r="B637" s="29" t="s">
        <v>469</v>
      </c>
      <c r="C637" s="29" t="s">
        <v>3211</v>
      </c>
      <c r="D637" s="29" t="s">
        <v>3212</v>
      </c>
      <c r="E637" s="29" t="s">
        <v>3213</v>
      </c>
      <c r="F637" s="29" t="s">
        <v>982</v>
      </c>
      <c r="G637" s="29" t="s">
        <v>3233</v>
      </c>
      <c r="H637" s="29" t="s">
        <v>3234</v>
      </c>
      <c r="I637" s="29" t="s">
        <v>3262</v>
      </c>
      <c r="J637" s="29" t="s">
        <v>3263</v>
      </c>
      <c r="K637" s="29" t="s">
        <v>3264</v>
      </c>
      <c r="L637" s="29" t="s">
        <v>3103</v>
      </c>
      <c r="M637" s="29" t="s">
        <v>3265</v>
      </c>
      <c r="N637" s="29" t="s">
        <v>3266</v>
      </c>
      <c r="O637" s="29" t="s">
        <v>3271</v>
      </c>
      <c r="P637" s="29" t="s">
        <v>3272</v>
      </c>
      <c r="Q637" s="29" t="s">
        <v>3209</v>
      </c>
      <c r="R637" s="29" t="s">
        <v>3210</v>
      </c>
      <c r="S637" s="29" t="s">
        <v>3098</v>
      </c>
      <c r="T637" s="29"/>
      <c r="U637" s="30">
        <v>348</v>
      </c>
      <c r="V637" s="30">
        <v>546</v>
      </c>
      <c r="W637" s="30">
        <v>507</v>
      </c>
      <c r="X637" s="30">
        <v>1072</v>
      </c>
      <c r="Y637" s="30">
        <v>435</v>
      </c>
      <c r="Z637" s="30">
        <v>261</v>
      </c>
      <c r="AA637" s="30">
        <v>391</v>
      </c>
      <c r="AB637" s="30">
        <v>377</v>
      </c>
      <c r="AC637" s="30">
        <v>806</v>
      </c>
      <c r="AD637" s="30">
        <v>928</v>
      </c>
      <c r="AE637" s="30">
        <v>174</v>
      </c>
      <c r="AF637" s="30">
        <v>507</v>
      </c>
    </row>
    <row r="638" spans="1:32" x14ac:dyDescent="0.45">
      <c r="A638" s="29" t="s">
        <v>1221</v>
      </c>
      <c r="B638" s="29" t="s">
        <v>469</v>
      </c>
      <c r="C638" s="29" t="s">
        <v>3211</v>
      </c>
      <c r="D638" s="29" t="s">
        <v>3212</v>
      </c>
      <c r="E638" s="29" t="s">
        <v>3213</v>
      </c>
      <c r="F638" s="29" t="s">
        <v>982</v>
      </c>
      <c r="G638" s="29" t="s">
        <v>3233</v>
      </c>
      <c r="H638" s="29" t="s">
        <v>3234</v>
      </c>
      <c r="I638" s="29" t="s">
        <v>3262</v>
      </c>
      <c r="J638" s="29" t="s">
        <v>3263</v>
      </c>
      <c r="K638" s="29" t="s">
        <v>3264</v>
      </c>
      <c r="L638" s="29" t="s">
        <v>3103</v>
      </c>
      <c r="M638" s="29" t="s">
        <v>3265</v>
      </c>
      <c r="N638" s="29" t="s">
        <v>3266</v>
      </c>
      <c r="O638" s="29" t="s">
        <v>3273</v>
      </c>
      <c r="P638" s="29" t="s">
        <v>3274</v>
      </c>
      <c r="Q638" s="29" t="s">
        <v>3209</v>
      </c>
      <c r="R638" s="29" t="s">
        <v>3210</v>
      </c>
      <c r="S638" s="29" t="s">
        <v>3098</v>
      </c>
      <c r="T638" s="29"/>
      <c r="U638" s="30">
        <v>858</v>
      </c>
      <c r="V638" s="30">
        <v>1287</v>
      </c>
      <c r="W638" s="30">
        <v>624</v>
      </c>
      <c r="X638" s="30">
        <v>663</v>
      </c>
      <c r="Y638" s="30">
        <v>702</v>
      </c>
      <c r="Z638" s="30">
        <v>468</v>
      </c>
      <c r="AA638" s="30">
        <v>741</v>
      </c>
      <c r="AB638" s="30">
        <v>273</v>
      </c>
      <c r="AC638" s="30">
        <v>273</v>
      </c>
      <c r="AD638" s="30">
        <v>624</v>
      </c>
      <c r="AE638" s="30">
        <v>780</v>
      </c>
      <c r="AF638" s="30">
        <v>390</v>
      </c>
    </row>
    <row r="639" spans="1:32" x14ac:dyDescent="0.45">
      <c r="A639" s="29" t="s">
        <v>1221</v>
      </c>
      <c r="B639" s="29" t="s">
        <v>469</v>
      </c>
      <c r="C639" s="29" t="s">
        <v>3211</v>
      </c>
      <c r="D639" s="29" t="s">
        <v>3212</v>
      </c>
      <c r="E639" s="29" t="s">
        <v>3213</v>
      </c>
      <c r="F639" s="29" t="s">
        <v>982</v>
      </c>
      <c r="G639" s="29" t="s">
        <v>3233</v>
      </c>
      <c r="H639" s="29" t="s">
        <v>3234</v>
      </c>
      <c r="I639" s="29" t="s">
        <v>3262</v>
      </c>
      <c r="J639" s="29" t="s">
        <v>3263</v>
      </c>
      <c r="K639" s="29" t="s">
        <v>3264</v>
      </c>
      <c r="L639" s="29" t="s">
        <v>3103</v>
      </c>
      <c r="M639" s="29" t="s">
        <v>3322</v>
      </c>
      <c r="N639" s="29" t="s">
        <v>3323</v>
      </c>
      <c r="O639" s="29" t="s">
        <v>3374</v>
      </c>
      <c r="P639" s="29" t="s">
        <v>3375</v>
      </c>
      <c r="Q639" s="29" t="s">
        <v>3209</v>
      </c>
      <c r="R639" s="29" t="s">
        <v>3210</v>
      </c>
      <c r="S639" s="29" t="s">
        <v>3098</v>
      </c>
      <c r="T639" s="29"/>
      <c r="U639" s="30">
        <v>2000</v>
      </c>
      <c r="V639" s="30">
        <v>2000</v>
      </c>
      <c r="W639" s="30">
        <v>2000</v>
      </c>
      <c r="X639" s="30">
        <v>2000</v>
      </c>
      <c r="Y639" s="30">
        <v>2000</v>
      </c>
      <c r="Z639" s="30">
        <v>2000</v>
      </c>
      <c r="AA639" s="30">
        <v>2000</v>
      </c>
      <c r="AB639" s="30">
        <v>2000</v>
      </c>
      <c r="AC639" s="30">
        <v>2000</v>
      </c>
      <c r="AD639" s="30">
        <v>2000</v>
      </c>
      <c r="AE639" s="30">
        <v>2000</v>
      </c>
      <c r="AF639" s="30">
        <v>2000</v>
      </c>
    </row>
    <row r="640" spans="1:32" x14ac:dyDescent="0.45">
      <c r="A640" s="29" t="s">
        <v>1221</v>
      </c>
      <c r="B640" s="29" t="s">
        <v>469</v>
      </c>
      <c r="C640" s="29" t="s">
        <v>3211</v>
      </c>
      <c r="D640" s="29" t="s">
        <v>3212</v>
      </c>
      <c r="E640" s="29" t="s">
        <v>3213</v>
      </c>
      <c r="F640" s="29" t="s">
        <v>982</v>
      </c>
      <c r="G640" s="29" t="s">
        <v>3233</v>
      </c>
      <c r="H640" s="29" t="s">
        <v>3234</v>
      </c>
      <c r="I640" s="29" t="s">
        <v>3275</v>
      </c>
      <c r="J640" s="29" t="s">
        <v>3276</v>
      </c>
      <c r="K640" s="29" t="s">
        <v>3277</v>
      </c>
      <c r="L640" s="29" t="s">
        <v>3100</v>
      </c>
      <c r="M640" s="29" t="s">
        <v>3312</v>
      </c>
      <c r="N640" s="29" t="s">
        <v>3313</v>
      </c>
      <c r="O640" s="29" t="s">
        <v>3314</v>
      </c>
      <c r="P640" s="29" t="s">
        <v>3315</v>
      </c>
      <c r="Q640" s="29" t="s">
        <v>3209</v>
      </c>
      <c r="R640" s="29" t="s">
        <v>3210</v>
      </c>
      <c r="S640" s="29" t="s">
        <v>3098</v>
      </c>
      <c r="T640" s="29"/>
      <c r="U640" s="30">
        <v>70900</v>
      </c>
      <c r="V640" s="30">
        <v>70900</v>
      </c>
      <c r="W640" s="30">
        <v>70900</v>
      </c>
      <c r="X640" s="30">
        <v>70900</v>
      </c>
      <c r="Y640" s="30">
        <v>70900</v>
      </c>
      <c r="Z640" s="30">
        <v>70900</v>
      </c>
      <c r="AA640" s="30">
        <v>70900</v>
      </c>
      <c r="AB640" s="30">
        <v>70900</v>
      </c>
      <c r="AC640" s="30">
        <v>70900</v>
      </c>
      <c r="AD640" s="30">
        <v>70900</v>
      </c>
      <c r="AE640" s="30">
        <v>70900</v>
      </c>
      <c r="AF640" s="30">
        <v>70900</v>
      </c>
    </row>
    <row r="641" spans="1:32" x14ac:dyDescent="0.45">
      <c r="A641" s="29" t="s">
        <v>1221</v>
      </c>
      <c r="B641" s="29" t="s">
        <v>469</v>
      </c>
      <c r="C641" s="29" t="s">
        <v>3211</v>
      </c>
      <c r="D641" s="29" t="s">
        <v>3212</v>
      </c>
      <c r="E641" s="29" t="s">
        <v>3213</v>
      </c>
      <c r="F641" s="29" t="s">
        <v>982</v>
      </c>
      <c r="G641" s="29" t="s">
        <v>3233</v>
      </c>
      <c r="H641" s="29" t="s">
        <v>3234</v>
      </c>
      <c r="I641" s="29" t="s">
        <v>3275</v>
      </c>
      <c r="J641" s="29" t="s">
        <v>3276</v>
      </c>
      <c r="K641" s="29" t="s">
        <v>3282</v>
      </c>
      <c r="L641" s="29" t="s">
        <v>3112</v>
      </c>
      <c r="M641" s="29" t="s">
        <v>3283</v>
      </c>
      <c r="N641" s="29" t="s">
        <v>3284</v>
      </c>
      <c r="O641" s="29" t="s">
        <v>3285</v>
      </c>
      <c r="P641" s="29" t="s">
        <v>3286</v>
      </c>
      <c r="Q641" s="29" t="s">
        <v>3209</v>
      </c>
      <c r="R641" s="29" t="s">
        <v>3210</v>
      </c>
      <c r="S641" s="29" t="s">
        <v>3098</v>
      </c>
      <c r="T641" s="29"/>
      <c r="U641" s="30">
        <v>60000</v>
      </c>
      <c r="V641" s="30">
        <v>60000</v>
      </c>
      <c r="W641" s="30">
        <v>60000</v>
      </c>
      <c r="X641" s="30">
        <v>60000</v>
      </c>
      <c r="Y641" s="30">
        <v>60000</v>
      </c>
      <c r="Z641" s="30">
        <v>60000</v>
      </c>
      <c r="AA641" s="30">
        <v>60000</v>
      </c>
      <c r="AB641" s="30">
        <v>60000</v>
      </c>
      <c r="AC641" s="30">
        <v>60000</v>
      </c>
      <c r="AD641" s="30">
        <v>60000</v>
      </c>
      <c r="AE641" s="30">
        <v>60000</v>
      </c>
      <c r="AF641" s="30">
        <v>60000</v>
      </c>
    </row>
    <row r="642" spans="1:32" x14ac:dyDescent="0.45">
      <c r="A642" s="29" t="s">
        <v>1221</v>
      </c>
      <c r="B642" s="29" t="s">
        <v>469</v>
      </c>
      <c r="C642" s="29" t="s">
        <v>3211</v>
      </c>
      <c r="D642" s="29" t="s">
        <v>3212</v>
      </c>
      <c r="E642" s="29" t="s">
        <v>3213</v>
      </c>
      <c r="F642" s="29" t="s">
        <v>982</v>
      </c>
      <c r="G642" s="29" t="s">
        <v>3233</v>
      </c>
      <c r="H642" s="29" t="s">
        <v>3234</v>
      </c>
      <c r="I642" s="29" t="s">
        <v>3275</v>
      </c>
      <c r="J642" s="29" t="s">
        <v>3276</v>
      </c>
      <c r="K642" s="29" t="s">
        <v>3287</v>
      </c>
      <c r="L642" s="29" t="s">
        <v>3101</v>
      </c>
      <c r="M642" s="29" t="s">
        <v>3288</v>
      </c>
      <c r="N642" s="29" t="s">
        <v>3289</v>
      </c>
      <c r="O642" s="29" t="s">
        <v>3290</v>
      </c>
      <c r="P642" s="29" t="s">
        <v>3291</v>
      </c>
      <c r="Q642" s="29" t="s">
        <v>3209</v>
      </c>
      <c r="R642" s="29" t="s">
        <v>3210</v>
      </c>
      <c r="S642" s="29" t="s">
        <v>3098</v>
      </c>
      <c r="T642" s="29"/>
      <c r="U642" s="30">
        <v>0</v>
      </c>
      <c r="V642" s="30">
        <v>0</v>
      </c>
      <c r="W642" s="30">
        <v>0</v>
      </c>
      <c r="X642" s="30">
        <v>0</v>
      </c>
      <c r="Y642" s="30">
        <v>0</v>
      </c>
      <c r="Z642" s="30">
        <v>0</v>
      </c>
      <c r="AA642" s="30">
        <v>0</v>
      </c>
      <c r="AB642" s="30">
        <v>0</v>
      </c>
      <c r="AC642" s="30">
        <v>0</v>
      </c>
      <c r="AD642" s="30">
        <v>0</v>
      </c>
      <c r="AE642" s="30">
        <v>0</v>
      </c>
      <c r="AF642" s="30">
        <v>0</v>
      </c>
    </row>
    <row r="643" spans="1:32" x14ac:dyDescent="0.45">
      <c r="A643" s="29" t="s">
        <v>1221</v>
      </c>
      <c r="B643" s="29" t="s">
        <v>469</v>
      </c>
      <c r="C643" s="29" t="s">
        <v>3292</v>
      </c>
      <c r="D643" s="29" t="s">
        <v>3293</v>
      </c>
      <c r="E643" s="29" t="s">
        <v>3292</v>
      </c>
      <c r="F643" s="29" t="s">
        <v>3294</v>
      </c>
      <c r="G643" s="29" t="s">
        <v>3200</v>
      </c>
      <c r="H643" s="29" t="s">
        <v>3201</v>
      </c>
      <c r="I643" s="29" t="s">
        <v>3202</v>
      </c>
      <c r="J643" s="29" t="s">
        <v>3203</v>
      </c>
      <c r="K643" s="29" t="s">
        <v>3204</v>
      </c>
      <c r="L643" s="29" t="s">
        <v>3109</v>
      </c>
      <c r="M643" s="29" t="s">
        <v>3378</v>
      </c>
      <c r="N643" s="29" t="s">
        <v>3379</v>
      </c>
      <c r="O643" s="29" t="s">
        <v>3380</v>
      </c>
      <c r="P643" s="29" t="s">
        <v>3381</v>
      </c>
      <c r="Q643" s="29" t="s">
        <v>3209</v>
      </c>
      <c r="R643" s="29" t="s">
        <v>3210</v>
      </c>
      <c r="S643" s="29" t="s">
        <v>3098</v>
      </c>
      <c r="T643" s="29"/>
      <c r="U643" s="30">
        <v>6880</v>
      </c>
      <c r="V643" s="30">
        <v>6880</v>
      </c>
      <c r="W643" s="30">
        <v>6880</v>
      </c>
      <c r="X643" s="30">
        <v>6880</v>
      </c>
      <c r="Y643" s="30">
        <v>6880</v>
      </c>
      <c r="Z643" s="30">
        <v>6880</v>
      </c>
      <c r="AA643" s="30">
        <v>6880</v>
      </c>
      <c r="AB643" s="30">
        <v>5710</v>
      </c>
      <c r="AC643" s="30">
        <v>6880</v>
      </c>
      <c r="AD643" s="30">
        <v>5710</v>
      </c>
      <c r="AE643" s="30">
        <v>0</v>
      </c>
      <c r="AF643" s="30">
        <v>0</v>
      </c>
    </row>
    <row r="644" spans="1:32" x14ac:dyDescent="0.45">
      <c r="A644" s="29" t="s">
        <v>1259</v>
      </c>
      <c r="B644" s="29" t="s">
        <v>1260</v>
      </c>
      <c r="C644" s="29" t="s">
        <v>3584</v>
      </c>
      <c r="D644" s="29" t="s">
        <v>3585</v>
      </c>
      <c r="E644" s="29" t="s">
        <v>3586</v>
      </c>
      <c r="F644" s="29" t="s">
        <v>3587</v>
      </c>
      <c r="G644" s="29" t="s">
        <v>3200</v>
      </c>
      <c r="H644" s="29" t="s">
        <v>3201</v>
      </c>
      <c r="I644" s="29" t="s">
        <v>3202</v>
      </c>
      <c r="J644" s="29" t="s">
        <v>3203</v>
      </c>
      <c r="K644" s="29" t="s">
        <v>3520</v>
      </c>
      <c r="L644" s="29" t="s">
        <v>3108</v>
      </c>
      <c r="M644" s="29" t="s">
        <v>3588</v>
      </c>
      <c r="N644" s="29" t="s">
        <v>3589</v>
      </c>
      <c r="O644" s="29" t="s">
        <v>3590</v>
      </c>
      <c r="P644" s="29" t="s">
        <v>3591</v>
      </c>
      <c r="Q644" s="29" t="s">
        <v>3209</v>
      </c>
      <c r="R644" s="29" t="s">
        <v>3210</v>
      </c>
      <c r="S644" s="29" t="s">
        <v>3098</v>
      </c>
      <c r="T644" s="29"/>
      <c r="U644" s="30">
        <v>52500</v>
      </c>
      <c r="V644" s="30">
        <v>52500</v>
      </c>
      <c r="W644" s="30">
        <v>52500</v>
      </c>
      <c r="X644" s="30">
        <v>49117</v>
      </c>
      <c r="Y644" s="30">
        <v>45500</v>
      </c>
      <c r="Z644" s="30">
        <v>45500</v>
      </c>
      <c r="AA644" s="30">
        <v>45500</v>
      </c>
      <c r="AB644" s="30">
        <v>45500</v>
      </c>
      <c r="AC644" s="30">
        <v>42618</v>
      </c>
      <c r="AD644" s="30">
        <v>42000</v>
      </c>
      <c r="AE644" s="30">
        <v>42000</v>
      </c>
      <c r="AF644" s="30">
        <v>42000</v>
      </c>
    </row>
    <row r="645" spans="1:32" x14ac:dyDescent="0.45">
      <c r="A645" s="29" t="s">
        <v>1259</v>
      </c>
      <c r="B645" s="29" t="s">
        <v>1260</v>
      </c>
      <c r="C645" s="29" t="s">
        <v>3641</v>
      </c>
      <c r="D645" s="29" t="s">
        <v>3642</v>
      </c>
      <c r="E645" s="29" t="s">
        <v>3643</v>
      </c>
      <c r="F645" s="29" t="s">
        <v>3644</v>
      </c>
      <c r="G645" s="29" t="s">
        <v>3200</v>
      </c>
      <c r="H645" s="29" t="s">
        <v>3201</v>
      </c>
      <c r="I645" s="29" t="s">
        <v>3202</v>
      </c>
      <c r="J645" s="29" t="s">
        <v>3203</v>
      </c>
      <c r="K645" s="29" t="s">
        <v>3520</v>
      </c>
      <c r="L645" s="29" t="s">
        <v>3108</v>
      </c>
      <c r="M645" s="29" t="s">
        <v>3588</v>
      </c>
      <c r="N645" s="29" t="s">
        <v>3589</v>
      </c>
      <c r="O645" s="29" t="s">
        <v>3590</v>
      </c>
      <c r="P645" s="29" t="s">
        <v>3591</v>
      </c>
      <c r="Q645" s="29" t="s">
        <v>3209</v>
      </c>
      <c r="R645" s="29" t="s">
        <v>3210</v>
      </c>
      <c r="S645" s="29" t="s">
        <v>3098</v>
      </c>
      <c r="T645" s="29"/>
      <c r="U645" s="30">
        <v>38500</v>
      </c>
      <c r="V645" s="30">
        <v>38500</v>
      </c>
      <c r="W645" s="30">
        <v>38500</v>
      </c>
      <c r="X645" s="30">
        <v>38500</v>
      </c>
      <c r="Y645" s="30">
        <v>38500</v>
      </c>
      <c r="Z645" s="30">
        <v>38500</v>
      </c>
      <c r="AA645" s="30">
        <v>37371</v>
      </c>
      <c r="AB645" s="30">
        <v>35000</v>
      </c>
      <c r="AC645" s="30">
        <v>35000</v>
      </c>
      <c r="AD645" s="30">
        <v>35000</v>
      </c>
      <c r="AE645" s="30">
        <v>35000</v>
      </c>
      <c r="AF645" s="30">
        <v>35000</v>
      </c>
    </row>
    <row r="646" spans="1:32" x14ac:dyDescent="0.45">
      <c r="A646" s="29" t="s">
        <v>1259</v>
      </c>
      <c r="B646" s="29" t="s">
        <v>1260</v>
      </c>
      <c r="C646" s="29" t="s">
        <v>3641</v>
      </c>
      <c r="D646" s="29" t="s">
        <v>3642</v>
      </c>
      <c r="E646" s="29" t="s">
        <v>3645</v>
      </c>
      <c r="F646" s="29" t="s">
        <v>3646</v>
      </c>
      <c r="G646" s="29" t="s">
        <v>3200</v>
      </c>
      <c r="H646" s="29" t="s">
        <v>3201</v>
      </c>
      <c r="I646" s="29" t="s">
        <v>3202</v>
      </c>
      <c r="J646" s="29" t="s">
        <v>3203</v>
      </c>
      <c r="K646" s="29" t="s">
        <v>3520</v>
      </c>
      <c r="L646" s="29" t="s">
        <v>3108</v>
      </c>
      <c r="M646" s="29" t="s">
        <v>3588</v>
      </c>
      <c r="N646" s="29" t="s">
        <v>3589</v>
      </c>
      <c r="O646" s="29" t="s">
        <v>3590</v>
      </c>
      <c r="P646" s="29" t="s">
        <v>3591</v>
      </c>
      <c r="Q646" s="29" t="s">
        <v>3209</v>
      </c>
      <c r="R646" s="29" t="s">
        <v>3210</v>
      </c>
      <c r="S646" s="29" t="s">
        <v>3098</v>
      </c>
      <c r="T646" s="29"/>
      <c r="U646" s="30">
        <v>3500</v>
      </c>
      <c r="V646" s="30">
        <v>3500</v>
      </c>
      <c r="W646" s="30">
        <v>3500</v>
      </c>
      <c r="X646" s="30">
        <v>3500</v>
      </c>
      <c r="Y646" s="30">
        <v>3500</v>
      </c>
      <c r="Z646" s="30">
        <v>3500</v>
      </c>
      <c r="AA646" s="30">
        <v>3500</v>
      </c>
      <c r="AB646" s="30">
        <v>3500</v>
      </c>
      <c r="AC646" s="30">
        <v>3500</v>
      </c>
      <c r="AD646" s="30">
        <v>3500</v>
      </c>
      <c r="AE646" s="30">
        <v>3500</v>
      </c>
      <c r="AF646" s="30">
        <v>3500</v>
      </c>
    </row>
    <row r="647" spans="1:32" x14ac:dyDescent="0.45">
      <c r="A647" s="29" t="s">
        <v>1259</v>
      </c>
      <c r="B647" s="29" t="s">
        <v>1260</v>
      </c>
      <c r="C647" s="29" t="s">
        <v>3196</v>
      </c>
      <c r="D647" s="29" t="s">
        <v>3197</v>
      </c>
      <c r="E647" s="29" t="s">
        <v>3537</v>
      </c>
      <c r="F647" s="29" t="s">
        <v>3463</v>
      </c>
      <c r="G647" s="29" t="s">
        <v>3200</v>
      </c>
      <c r="H647" s="29" t="s">
        <v>3201</v>
      </c>
      <c r="I647" s="29" t="s">
        <v>3226</v>
      </c>
      <c r="J647" s="29" t="s">
        <v>3227</v>
      </c>
      <c r="K647" s="29" t="s">
        <v>3228</v>
      </c>
      <c r="L647" s="29" t="s">
        <v>3111</v>
      </c>
      <c r="M647" s="29" t="s">
        <v>3295</v>
      </c>
      <c r="N647" s="29" t="s">
        <v>3296</v>
      </c>
      <c r="O647" s="29" t="s">
        <v>3297</v>
      </c>
      <c r="P647" s="29" t="s">
        <v>3298</v>
      </c>
      <c r="Q647" s="29" t="s">
        <v>3209</v>
      </c>
      <c r="R647" s="29" t="s">
        <v>3210</v>
      </c>
      <c r="S647" s="29" t="s">
        <v>3098</v>
      </c>
      <c r="T647" s="29"/>
      <c r="U647" s="30">
        <v>0</v>
      </c>
      <c r="V647" s="30">
        <v>0</v>
      </c>
      <c r="W647" s="30">
        <v>0</v>
      </c>
      <c r="X647" s="30">
        <v>0</v>
      </c>
      <c r="Y647" s="30">
        <v>0</v>
      </c>
      <c r="Z647" s="30">
        <v>0</v>
      </c>
      <c r="AA647" s="30">
        <v>0</v>
      </c>
      <c r="AB647" s="30">
        <v>0</v>
      </c>
      <c r="AC647" s="30">
        <v>0</v>
      </c>
      <c r="AD647" s="30">
        <v>0</v>
      </c>
      <c r="AE647" s="30">
        <v>0</v>
      </c>
      <c r="AF647" s="30">
        <v>0</v>
      </c>
    </row>
    <row r="648" spans="1:32" x14ac:dyDescent="0.45">
      <c r="A648" s="29" t="s">
        <v>1259</v>
      </c>
      <c r="B648" s="29" t="s">
        <v>1260</v>
      </c>
      <c r="C648" s="29" t="s">
        <v>3394</v>
      </c>
      <c r="D648" s="29" t="s">
        <v>3395</v>
      </c>
      <c r="E648" s="29" t="s">
        <v>3394</v>
      </c>
      <c r="F648" s="29" t="s">
        <v>3647</v>
      </c>
      <c r="G648" s="29" t="s">
        <v>3200</v>
      </c>
      <c r="H648" s="29" t="s">
        <v>3201</v>
      </c>
      <c r="I648" s="29" t="s">
        <v>3202</v>
      </c>
      <c r="J648" s="29" t="s">
        <v>3203</v>
      </c>
      <c r="K648" s="29" t="s">
        <v>3520</v>
      </c>
      <c r="L648" s="29" t="s">
        <v>3108</v>
      </c>
      <c r="M648" s="29" t="s">
        <v>3588</v>
      </c>
      <c r="N648" s="29" t="s">
        <v>3589</v>
      </c>
      <c r="O648" s="29" t="s">
        <v>3590</v>
      </c>
      <c r="P648" s="29" t="s">
        <v>3591</v>
      </c>
      <c r="Q648" s="29" t="s">
        <v>3209</v>
      </c>
      <c r="R648" s="29" t="s">
        <v>3210</v>
      </c>
      <c r="S648" s="29" t="s">
        <v>3098</v>
      </c>
      <c r="T648" s="29"/>
      <c r="U648" s="30">
        <v>14000</v>
      </c>
      <c r="V648" s="30">
        <v>14000</v>
      </c>
      <c r="W648" s="30">
        <v>14000</v>
      </c>
      <c r="X648" s="30">
        <v>14000</v>
      </c>
      <c r="Y648" s="30">
        <v>14000</v>
      </c>
      <c r="Z648" s="30">
        <v>14000</v>
      </c>
      <c r="AA648" s="30">
        <v>14000</v>
      </c>
      <c r="AB648" s="30">
        <v>14000</v>
      </c>
      <c r="AC648" s="30">
        <v>14000</v>
      </c>
      <c r="AD648" s="30">
        <v>14000</v>
      </c>
      <c r="AE648" s="30">
        <v>14000</v>
      </c>
      <c r="AF648" s="30">
        <v>14000</v>
      </c>
    </row>
    <row r="649" spans="1:32" x14ac:dyDescent="0.45">
      <c r="A649" s="29" t="s">
        <v>1259</v>
      </c>
      <c r="B649" s="29" t="s">
        <v>1260</v>
      </c>
      <c r="C649" s="29" t="s">
        <v>3211</v>
      </c>
      <c r="D649" s="29" t="s">
        <v>3212</v>
      </c>
      <c r="E649" s="29" t="s">
        <v>3213</v>
      </c>
      <c r="F649" s="29" t="s">
        <v>982</v>
      </c>
      <c r="G649" s="29" t="s">
        <v>3200</v>
      </c>
      <c r="H649" s="29" t="s">
        <v>3201</v>
      </c>
      <c r="I649" s="29" t="s">
        <v>3202</v>
      </c>
      <c r="J649" s="29" t="s">
        <v>3203</v>
      </c>
      <c r="K649" s="29" t="s">
        <v>3204</v>
      </c>
      <c r="L649" s="29" t="s">
        <v>3109</v>
      </c>
      <c r="M649" s="29" t="s">
        <v>3205</v>
      </c>
      <c r="N649" s="29" t="s">
        <v>3206</v>
      </c>
      <c r="O649" s="29" t="s">
        <v>3648</v>
      </c>
      <c r="P649" s="29" t="s">
        <v>3649</v>
      </c>
      <c r="Q649" s="29" t="s">
        <v>3209</v>
      </c>
      <c r="R649" s="29" t="s">
        <v>3210</v>
      </c>
      <c r="S649" s="29" t="s">
        <v>3098</v>
      </c>
      <c r="T649" s="29"/>
      <c r="U649" s="30">
        <v>40</v>
      </c>
      <c r="V649" s="30">
        <v>107</v>
      </c>
      <c r="W649" s="30">
        <v>67</v>
      </c>
      <c r="X649" s="30">
        <v>40</v>
      </c>
      <c r="Y649" s="30">
        <v>80</v>
      </c>
      <c r="Z649" s="30">
        <v>13</v>
      </c>
      <c r="AA649" s="30">
        <v>93</v>
      </c>
      <c r="AB649" s="30">
        <v>13</v>
      </c>
      <c r="AC649" s="30">
        <v>13</v>
      </c>
      <c r="AD649" s="30">
        <v>13</v>
      </c>
      <c r="AE649" s="30">
        <v>27</v>
      </c>
      <c r="AF649" s="30">
        <v>27</v>
      </c>
    </row>
    <row r="650" spans="1:32" x14ac:dyDescent="0.45">
      <c r="A650" s="29" t="s">
        <v>1259</v>
      </c>
      <c r="B650" s="29" t="s">
        <v>1260</v>
      </c>
      <c r="C650" s="29" t="s">
        <v>3211</v>
      </c>
      <c r="D650" s="29" t="s">
        <v>3212</v>
      </c>
      <c r="E650" s="29" t="s">
        <v>3213</v>
      </c>
      <c r="F650" s="29" t="s">
        <v>982</v>
      </c>
      <c r="G650" s="29" t="s">
        <v>3200</v>
      </c>
      <c r="H650" s="29" t="s">
        <v>3201</v>
      </c>
      <c r="I650" s="29" t="s">
        <v>3202</v>
      </c>
      <c r="J650" s="29" t="s">
        <v>3203</v>
      </c>
      <c r="K650" s="29" t="s">
        <v>3221</v>
      </c>
      <c r="L650" s="29" t="s">
        <v>3113</v>
      </c>
      <c r="M650" s="29" t="s">
        <v>3303</v>
      </c>
      <c r="N650" s="29" t="s">
        <v>3304</v>
      </c>
      <c r="O650" s="29" t="s">
        <v>3305</v>
      </c>
      <c r="P650" s="29" t="s">
        <v>3306</v>
      </c>
      <c r="Q650" s="29" t="s">
        <v>3209</v>
      </c>
      <c r="R650" s="29" t="s">
        <v>3210</v>
      </c>
      <c r="S650" s="29" t="s">
        <v>3098</v>
      </c>
      <c r="T650" s="29"/>
      <c r="U650" s="30">
        <v>68852</v>
      </c>
      <c r="V650" s="30">
        <v>62212</v>
      </c>
      <c r="W650" s="30">
        <v>58302</v>
      </c>
      <c r="X650" s="30">
        <v>58947</v>
      </c>
      <c r="Y650" s="30">
        <v>75262</v>
      </c>
      <c r="Z650" s="30">
        <v>76168</v>
      </c>
      <c r="AA650" s="30">
        <v>74742</v>
      </c>
      <c r="AB650" s="30">
        <v>75488</v>
      </c>
      <c r="AC650" s="30">
        <v>72901</v>
      </c>
      <c r="AD650" s="30">
        <v>79480</v>
      </c>
      <c r="AE650" s="30">
        <v>87335</v>
      </c>
      <c r="AF650" s="30">
        <v>103516</v>
      </c>
    </row>
    <row r="651" spans="1:32" x14ac:dyDescent="0.45">
      <c r="A651" s="29" t="s">
        <v>1259</v>
      </c>
      <c r="B651" s="29" t="s">
        <v>1260</v>
      </c>
      <c r="C651" s="29" t="s">
        <v>3211</v>
      </c>
      <c r="D651" s="29" t="s">
        <v>3212</v>
      </c>
      <c r="E651" s="29" t="s">
        <v>3213</v>
      </c>
      <c r="F651" s="29" t="s">
        <v>982</v>
      </c>
      <c r="G651" s="29" t="s">
        <v>3200</v>
      </c>
      <c r="H651" s="29" t="s">
        <v>3201</v>
      </c>
      <c r="I651" s="29" t="s">
        <v>3226</v>
      </c>
      <c r="J651" s="29" t="s">
        <v>3227</v>
      </c>
      <c r="K651" s="29" t="s">
        <v>3228</v>
      </c>
      <c r="L651" s="29" t="s">
        <v>3111</v>
      </c>
      <c r="M651" s="29" t="s">
        <v>3229</v>
      </c>
      <c r="N651" s="29" t="s">
        <v>3230</v>
      </c>
      <c r="O651" s="29" t="s">
        <v>3231</v>
      </c>
      <c r="P651" s="29" t="s">
        <v>3232</v>
      </c>
      <c r="Q651" s="29" t="s">
        <v>3209</v>
      </c>
      <c r="R651" s="29" t="s">
        <v>3210</v>
      </c>
      <c r="S651" s="29" t="s">
        <v>3098</v>
      </c>
      <c r="T651" s="29"/>
      <c r="U651" s="30">
        <v>180</v>
      </c>
      <c r="V651" s="30">
        <v>60</v>
      </c>
      <c r="W651" s="30">
        <v>60</v>
      </c>
      <c r="X651" s="30">
        <v>60</v>
      </c>
      <c r="Y651" s="30">
        <v>0</v>
      </c>
      <c r="Z651" s="30">
        <v>3581</v>
      </c>
      <c r="AA651" s="30">
        <v>443</v>
      </c>
      <c r="AB651" s="30">
        <v>0</v>
      </c>
      <c r="AC651" s="30">
        <v>0</v>
      </c>
      <c r="AD651" s="30">
        <v>0</v>
      </c>
      <c r="AE651" s="30">
        <v>0</v>
      </c>
      <c r="AF651" s="30">
        <v>0</v>
      </c>
    </row>
    <row r="652" spans="1:32" x14ac:dyDescent="0.45">
      <c r="A652" s="29" t="s">
        <v>1259</v>
      </c>
      <c r="B652" s="29" t="s">
        <v>1260</v>
      </c>
      <c r="C652" s="29" t="s">
        <v>3211</v>
      </c>
      <c r="D652" s="29" t="s">
        <v>3212</v>
      </c>
      <c r="E652" s="29" t="s">
        <v>3213</v>
      </c>
      <c r="F652" s="29" t="s">
        <v>982</v>
      </c>
      <c r="G652" s="29" t="s">
        <v>3233</v>
      </c>
      <c r="H652" s="29" t="s">
        <v>3234</v>
      </c>
      <c r="I652" s="29" t="s">
        <v>3235</v>
      </c>
      <c r="J652" s="29" t="s">
        <v>3236</v>
      </c>
      <c r="K652" s="29" t="s">
        <v>3237</v>
      </c>
      <c r="L652" s="29" t="s">
        <v>3107</v>
      </c>
      <c r="M652" s="29" t="s">
        <v>3456</v>
      </c>
      <c r="N652" s="29" t="s">
        <v>3457</v>
      </c>
      <c r="O652" s="29" t="s">
        <v>3504</v>
      </c>
      <c r="P652" s="29" t="s">
        <v>3505</v>
      </c>
      <c r="Q652" s="29" t="s">
        <v>3209</v>
      </c>
      <c r="R652" s="29" t="s">
        <v>3210</v>
      </c>
      <c r="S652" s="29" t="s">
        <v>3098</v>
      </c>
      <c r="T652" s="29"/>
      <c r="U652" s="30">
        <v>2708</v>
      </c>
      <c r="V652" s="30">
        <v>2789</v>
      </c>
      <c r="W652" s="30">
        <v>2921</v>
      </c>
      <c r="X652" s="30">
        <v>2705</v>
      </c>
      <c r="Y652" s="30">
        <v>2905</v>
      </c>
      <c r="Z652" s="30">
        <v>2578</v>
      </c>
      <c r="AA652" s="30">
        <v>2743</v>
      </c>
      <c r="AB652" s="30">
        <v>2983</v>
      </c>
      <c r="AC652" s="30">
        <v>2621</v>
      </c>
      <c r="AD652" s="30">
        <v>3013</v>
      </c>
      <c r="AE652" s="30">
        <v>3116</v>
      </c>
      <c r="AF652" s="30">
        <v>3105</v>
      </c>
    </row>
    <row r="653" spans="1:32" x14ac:dyDescent="0.45">
      <c r="A653" s="29" t="s">
        <v>1259</v>
      </c>
      <c r="B653" s="29" t="s">
        <v>1260</v>
      </c>
      <c r="C653" s="29" t="s">
        <v>3211</v>
      </c>
      <c r="D653" s="29" t="s">
        <v>3212</v>
      </c>
      <c r="E653" s="29" t="s">
        <v>3213</v>
      </c>
      <c r="F653" s="29" t="s">
        <v>982</v>
      </c>
      <c r="G653" s="29" t="s">
        <v>3233</v>
      </c>
      <c r="H653" s="29" t="s">
        <v>3234</v>
      </c>
      <c r="I653" s="29" t="s">
        <v>3235</v>
      </c>
      <c r="J653" s="29" t="s">
        <v>3236</v>
      </c>
      <c r="K653" s="29" t="s">
        <v>3237</v>
      </c>
      <c r="L653" s="29" t="s">
        <v>3107</v>
      </c>
      <c r="M653" s="29" t="s">
        <v>3456</v>
      </c>
      <c r="N653" s="29" t="s">
        <v>3457</v>
      </c>
      <c r="O653" s="29" t="s">
        <v>3629</v>
      </c>
      <c r="P653" s="29" t="s">
        <v>3630</v>
      </c>
      <c r="Q653" s="29" t="s">
        <v>3209</v>
      </c>
      <c r="R653" s="29" t="s">
        <v>3210</v>
      </c>
      <c r="S653" s="29" t="s">
        <v>3098</v>
      </c>
      <c r="T653" s="29"/>
      <c r="U653" s="30">
        <v>6800</v>
      </c>
      <c r="V653" s="30">
        <v>6800</v>
      </c>
      <c r="W653" s="30">
        <v>6800</v>
      </c>
      <c r="X653" s="30">
        <v>9151</v>
      </c>
      <c r="Y653" s="30">
        <v>14450</v>
      </c>
      <c r="Z653" s="30">
        <v>14450</v>
      </c>
      <c r="AA653" s="30">
        <v>14450</v>
      </c>
      <c r="AB653" s="30">
        <v>14450</v>
      </c>
      <c r="AC653" s="30">
        <v>14450</v>
      </c>
      <c r="AD653" s="30">
        <v>14450</v>
      </c>
      <c r="AE653" s="30">
        <v>14450</v>
      </c>
      <c r="AF653" s="30">
        <v>14450</v>
      </c>
    </row>
    <row r="654" spans="1:32" x14ac:dyDescent="0.45">
      <c r="A654" s="29" t="s">
        <v>1259</v>
      </c>
      <c r="B654" s="29" t="s">
        <v>1260</v>
      </c>
      <c r="C654" s="29" t="s">
        <v>3211</v>
      </c>
      <c r="D654" s="29" t="s">
        <v>3212</v>
      </c>
      <c r="E654" s="29" t="s">
        <v>3213</v>
      </c>
      <c r="F654" s="29" t="s">
        <v>982</v>
      </c>
      <c r="G654" s="29" t="s">
        <v>3233</v>
      </c>
      <c r="H654" s="29" t="s">
        <v>3234</v>
      </c>
      <c r="I654" s="29" t="s">
        <v>3235</v>
      </c>
      <c r="J654" s="29" t="s">
        <v>3236</v>
      </c>
      <c r="K654" s="29" t="s">
        <v>3237</v>
      </c>
      <c r="L654" s="29" t="s">
        <v>3107</v>
      </c>
      <c r="M654" s="29" t="s">
        <v>3238</v>
      </c>
      <c r="N654" s="29" t="s">
        <v>3239</v>
      </c>
      <c r="O654" s="29" t="s">
        <v>3422</v>
      </c>
      <c r="P654" s="29" t="s">
        <v>3423</v>
      </c>
      <c r="Q654" s="29" t="s">
        <v>3209</v>
      </c>
      <c r="R654" s="29" t="s">
        <v>3210</v>
      </c>
      <c r="S654" s="29" t="s">
        <v>3098</v>
      </c>
      <c r="T654" s="29"/>
      <c r="U654" s="30">
        <v>8800</v>
      </c>
      <c r="V654" s="30">
        <v>8800</v>
      </c>
      <c r="W654" s="30">
        <v>8800</v>
      </c>
      <c r="X654" s="30">
        <v>8800</v>
      </c>
      <c r="Y654" s="30">
        <v>8800</v>
      </c>
      <c r="Z654" s="30">
        <v>6893</v>
      </c>
      <c r="AA654" s="30">
        <v>6600</v>
      </c>
      <c r="AB654" s="30">
        <v>6600</v>
      </c>
      <c r="AC654" s="30">
        <v>6600</v>
      </c>
      <c r="AD654" s="30">
        <v>6600</v>
      </c>
      <c r="AE654" s="30">
        <v>6600</v>
      </c>
      <c r="AF654" s="30">
        <v>6600</v>
      </c>
    </row>
    <row r="655" spans="1:32" x14ac:dyDescent="0.45">
      <c r="A655" s="29" t="s">
        <v>1259</v>
      </c>
      <c r="B655" s="29" t="s">
        <v>1260</v>
      </c>
      <c r="C655" s="29" t="s">
        <v>3211</v>
      </c>
      <c r="D655" s="29" t="s">
        <v>3212</v>
      </c>
      <c r="E655" s="29" t="s">
        <v>3213</v>
      </c>
      <c r="F655" s="29" t="s">
        <v>982</v>
      </c>
      <c r="G655" s="29" t="s">
        <v>3233</v>
      </c>
      <c r="H655" s="29" t="s">
        <v>3234</v>
      </c>
      <c r="I655" s="29" t="s">
        <v>3235</v>
      </c>
      <c r="J655" s="29" t="s">
        <v>3236</v>
      </c>
      <c r="K655" s="29" t="s">
        <v>3237</v>
      </c>
      <c r="L655" s="29" t="s">
        <v>3107</v>
      </c>
      <c r="M655" s="29" t="s">
        <v>3238</v>
      </c>
      <c r="N655" s="29" t="s">
        <v>3239</v>
      </c>
      <c r="O655" s="29" t="s">
        <v>3240</v>
      </c>
      <c r="P655" s="29" t="s">
        <v>3241</v>
      </c>
      <c r="Q655" s="29" t="s">
        <v>3209</v>
      </c>
      <c r="R655" s="29" t="s">
        <v>3210</v>
      </c>
      <c r="S655" s="29" t="s">
        <v>3098</v>
      </c>
      <c r="T655" s="29"/>
      <c r="U655" s="30">
        <v>2200</v>
      </c>
      <c r="V655" s="30">
        <v>2200</v>
      </c>
      <c r="W655" s="30">
        <v>2200</v>
      </c>
      <c r="X655" s="30">
        <v>2200</v>
      </c>
      <c r="Y655" s="30">
        <v>2200</v>
      </c>
      <c r="Z655" s="30">
        <v>2200</v>
      </c>
      <c r="AA655" s="30">
        <v>2200</v>
      </c>
      <c r="AB655" s="30">
        <v>2200</v>
      </c>
      <c r="AC655" s="30">
        <v>2200</v>
      </c>
      <c r="AD655" s="30">
        <v>2200</v>
      </c>
      <c r="AE655" s="30">
        <v>2200</v>
      </c>
      <c r="AF655" s="30">
        <v>2200</v>
      </c>
    </row>
    <row r="656" spans="1:32" x14ac:dyDescent="0.45">
      <c r="A656" s="29" t="s">
        <v>1259</v>
      </c>
      <c r="B656" s="29" t="s">
        <v>1260</v>
      </c>
      <c r="C656" s="29" t="s">
        <v>3211</v>
      </c>
      <c r="D656" s="29" t="s">
        <v>3212</v>
      </c>
      <c r="E656" s="29" t="s">
        <v>3213</v>
      </c>
      <c r="F656" s="29" t="s">
        <v>982</v>
      </c>
      <c r="G656" s="29" t="s">
        <v>3233</v>
      </c>
      <c r="H656" s="29" t="s">
        <v>3234</v>
      </c>
      <c r="I656" s="29" t="s">
        <v>3235</v>
      </c>
      <c r="J656" s="29" t="s">
        <v>3236</v>
      </c>
      <c r="K656" s="29" t="s">
        <v>3237</v>
      </c>
      <c r="L656" s="29" t="s">
        <v>3107</v>
      </c>
      <c r="M656" s="29" t="s">
        <v>3424</v>
      </c>
      <c r="N656" s="29" t="s">
        <v>3425</v>
      </c>
      <c r="O656" s="29" t="s">
        <v>3428</v>
      </c>
      <c r="P656" s="29" t="s">
        <v>3429</v>
      </c>
      <c r="Q656" s="29" t="s">
        <v>3209</v>
      </c>
      <c r="R656" s="29" t="s">
        <v>3210</v>
      </c>
      <c r="S656" s="29" t="s">
        <v>3098</v>
      </c>
      <c r="T656" s="29"/>
      <c r="U656" s="30">
        <v>64314</v>
      </c>
      <c r="V656" s="30">
        <v>66804</v>
      </c>
      <c r="W656" s="30">
        <v>69896</v>
      </c>
      <c r="X656" s="30">
        <v>74135</v>
      </c>
      <c r="Y656" s="30">
        <v>65667</v>
      </c>
      <c r="Z656" s="30">
        <v>56271</v>
      </c>
      <c r="AA656" s="30">
        <v>37209</v>
      </c>
      <c r="AB656" s="30">
        <v>38519</v>
      </c>
      <c r="AC656" s="30">
        <v>34512</v>
      </c>
      <c r="AD656" s="30">
        <v>33249</v>
      </c>
      <c r="AE656" s="30">
        <v>27826</v>
      </c>
      <c r="AF656" s="30">
        <v>31532</v>
      </c>
    </row>
    <row r="657" spans="1:32" x14ac:dyDescent="0.45">
      <c r="A657" s="29" t="s">
        <v>1259</v>
      </c>
      <c r="B657" s="29" t="s">
        <v>1260</v>
      </c>
      <c r="C657" s="29" t="s">
        <v>3211</v>
      </c>
      <c r="D657" s="29" t="s">
        <v>3212</v>
      </c>
      <c r="E657" s="29" t="s">
        <v>3213</v>
      </c>
      <c r="F657" s="29" t="s">
        <v>982</v>
      </c>
      <c r="G657" s="29" t="s">
        <v>3233</v>
      </c>
      <c r="H657" s="29" t="s">
        <v>3234</v>
      </c>
      <c r="I657" s="29" t="s">
        <v>3262</v>
      </c>
      <c r="J657" s="29" t="s">
        <v>3263</v>
      </c>
      <c r="K657" s="29" t="s">
        <v>3264</v>
      </c>
      <c r="L657" s="29" t="s">
        <v>3103</v>
      </c>
      <c r="M657" s="29" t="s">
        <v>3265</v>
      </c>
      <c r="N657" s="29" t="s">
        <v>3266</v>
      </c>
      <c r="O657" s="29" t="s">
        <v>3267</v>
      </c>
      <c r="P657" s="29" t="s">
        <v>3268</v>
      </c>
      <c r="Q657" s="29" t="s">
        <v>3209</v>
      </c>
      <c r="R657" s="29" t="s">
        <v>3210</v>
      </c>
      <c r="S657" s="29" t="s">
        <v>3098</v>
      </c>
      <c r="T657" s="29"/>
      <c r="U657" s="30">
        <v>73600</v>
      </c>
      <c r="V657" s="30">
        <v>73600</v>
      </c>
      <c r="W657" s="30">
        <v>73600</v>
      </c>
      <c r="X657" s="30">
        <v>73600</v>
      </c>
      <c r="Y657" s="30">
        <v>73600</v>
      </c>
      <c r="Z657" s="30">
        <v>73600</v>
      </c>
      <c r="AA657" s="30">
        <v>73600</v>
      </c>
      <c r="AB657" s="30">
        <v>73600</v>
      </c>
      <c r="AC657" s="30">
        <v>73600</v>
      </c>
      <c r="AD657" s="30">
        <v>73600</v>
      </c>
      <c r="AE657" s="30">
        <v>73600</v>
      </c>
      <c r="AF657" s="30">
        <v>73600</v>
      </c>
    </row>
    <row r="658" spans="1:32" x14ac:dyDescent="0.45">
      <c r="A658" s="29" t="s">
        <v>1259</v>
      </c>
      <c r="B658" s="29" t="s">
        <v>1260</v>
      </c>
      <c r="C658" s="29" t="s">
        <v>3211</v>
      </c>
      <c r="D658" s="29" t="s">
        <v>3212</v>
      </c>
      <c r="E658" s="29" t="s">
        <v>3213</v>
      </c>
      <c r="F658" s="29" t="s">
        <v>982</v>
      </c>
      <c r="G658" s="29" t="s">
        <v>3233</v>
      </c>
      <c r="H658" s="29" t="s">
        <v>3234</v>
      </c>
      <c r="I658" s="29" t="s">
        <v>3262</v>
      </c>
      <c r="J658" s="29" t="s">
        <v>3263</v>
      </c>
      <c r="K658" s="29" t="s">
        <v>3264</v>
      </c>
      <c r="L658" s="29" t="s">
        <v>3103</v>
      </c>
      <c r="M658" s="29" t="s">
        <v>3265</v>
      </c>
      <c r="N658" s="29" t="s">
        <v>3266</v>
      </c>
      <c r="O658" s="29" t="s">
        <v>3267</v>
      </c>
      <c r="P658" s="29" t="s">
        <v>3268</v>
      </c>
      <c r="Q658" s="29" t="s">
        <v>3209</v>
      </c>
      <c r="R658" s="29" t="s">
        <v>3098</v>
      </c>
      <c r="S658" s="29" t="s">
        <v>3098</v>
      </c>
      <c r="T658" s="29"/>
      <c r="U658" s="30">
        <v>0</v>
      </c>
      <c r="V658" s="30">
        <v>0</v>
      </c>
      <c r="W658" s="30">
        <v>0</v>
      </c>
      <c r="X658" s="30">
        <v>0</v>
      </c>
      <c r="Y658" s="30">
        <v>3226</v>
      </c>
      <c r="Z658" s="30">
        <v>4000</v>
      </c>
      <c r="AA658" s="30">
        <v>4903</v>
      </c>
      <c r="AB658" s="30">
        <v>8000</v>
      </c>
      <c r="AC658" s="30">
        <v>8000</v>
      </c>
      <c r="AD658" s="30">
        <v>8000</v>
      </c>
      <c r="AE658" s="30">
        <v>8000</v>
      </c>
      <c r="AF658" s="30">
        <v>8000</v>
      </c>
    </row>
    <row r="659" spans="1:32" x14ac:dyDescent="0.45">
      <c r="A659" s="29" t="s">
        <v>1259</v>
      </c>
      <c r="B659" s="29" t="s">
        <v>1260</v>
      </c>
      <c r="C659" s="29" t="s">
        <v>3211</v>
      </c>
      <c r="D659" s="29" t="s">
        <v>3212</v>
      </c>
      <c r="E659" s="29" t="s">
        <v>3213</v>
      </c>
      <c r="F659" s="29" t="s">
        <v>982</v>
      </c>
      <c r="G659" s="29" t="s">
        <v>3233</v>
      </c>
      <c r="H659" s="29" t="s">
        <v>3234</v>
      </c>
      <c r="I659" s="29" t="s">
        <v>3262</v>
      </c>
      <c r="J659" s="29" t="s">
        <v>3263</v>
      </c>
      <c r="K659" s="29" t="s">
        <v>3264</v>
      </c>
      <c r="L659" s="29" t="s">
        <v>3103</v>
      </c>
      <c r="M659" s="29" t="s">
        <v>3265</v>
      </c>
      <c r="N659" s="29" t="s">
        <v>3266</v>
      </c>
      <c r="O659" s="29" t="s">
        <v>3338</v>
      </c>
      <c r="P659" s="29" t="s">
        <v>3339</v>
      </c>
      <c r="Q659" s="29" t="s">
        <v>3249</v>
      </c>
      <c r="R659" s="29" t="s">
        <v>3210</v>
      </c>
      <c r="S659" s="29" t="s">
        <v>3098</v>
      </c>
      <c r="T659" s="29"/>
      <c r="U659" s="30">
        <v>0</v>
      </c>
      <c r="V659" s="30">
        <v>0</v>
      </c>
      <c r="W659" s="30">
        <v>0</v>
      </c>
      <c r="X659" s="30">
        <v>0</v>
      </c>
      <c r="Y659" s="30">
        <v>0</v>
      </c>
      <c r="Z659" s="30">
        <v>32728</v>
      </c>
      <c r="AA659" s="30">
        <v>0</v>
      </c>
      <c r="AB659" s="30">
        <v>0</v>
      </c>
      <c r="AC659" s="30">
        <v>0</v>
      </c>
      <c r="AD659" s="30">
        <v>0</v>
      </c>
      <c r="AE659" s="30">
        <v>0</v>
      </c>
      <c r="AF659" s="30">
        <v>0</v>
      </c>
    </row>
    <row r="660" spans="1:32" x14ac:dyDescent="0.45">
      <c r="A660" s="29" t="s">
        <v>1259</v>
      </c>
      <c r="B660" s="29" t="s">
        <v>1260</v>
      </c>
      <c r="C660" s="29" t="s">
        <v>3211</v>
      </c>
      <c r="D660" s="29" t="s">
        <v>3212</v>
      </c>
      <c r="E660" s="29" t="s">
        <v>3213</v>
      </c>
      <c r="F660" s="29" t="s">
        <v>982</v>
      </c>
      <c r="G660" s="29" t="s">
        <v>3233</v>
      </c>
      <c r="H660" s="29" t="s">
        <v>3234</v>
      </c>
      <c r="I660" s="29" t="s">
        <v>3262</v>
      </c>
      <c r="J660" s="29" t="s">
        <v>3263</v>
      </c>
      <c r="K660" s="29" t="s">
        <v>3264</v>
      </c>
      <c r="L660" s="29" t="s">
        <v>3103</v>
      </c>
      <c r="M660" s="29" t="s">
        <v>3265</v>
      </c>
      <c r="N660" s="29" t="s">
        <v>3266</v>
      </c>
      <c r="O660" s="29" t="s">
        <v>3338</v>
      </c>
      <c r="P660" s="29" t="s">
        <v>3339</v>
      </c>
      <c r="Q660" s="29" t="s">
        <v>3249</v>
      </c>
      <c r="R660" s="29" t="s">
        <v>3098</v>
      </c>
      <c r="S660" s="29" t="s">
        <v>3098</v>
      </c>
      <c r="T660" s="29"/>
      <c r="U660" s="30">
        <v>0</v>
      </c>
      <c r="V660" s="30">
        <v>0</v>
      </c>
      <c r="W660" s="30">
        <v>0</v>
      </c>
      <c r="X660" s="30">
        <v>0</v>
      </c>
      <c r="Y660" s="30">
        <v>32728</v>
      </c>
      <c r="Z660" s="30">
        <v>0</v>
      </c>
      <c r="AA660" s="30">
        <v>32728</v>
      </c>
      <c r="AB660" s="30">
        <v>0</v>
      </c>
      <c r="AC660" s="30">
        <v>0</v>
      </c>
      <c r="AD660" s="30">
        <v>0</v>
      </c>
      <c r="AE660" s="30">
        <v>0</v>
      </c>
      <c r="AF660" s="30">
        <v>0</v>
      </c>
    </row>
    <row r="661" spans="1:32" x14ac:dyDescent="0.45">
      <c r="A661" s="29" t="s">
        <v>1259</v>
      </c>
      <c r="B661" s="29" t="s">
        <v>1260</v>
      </c>
      <c r="C661" s="29" t="s">
        <v>3211</v>
      </c>
      <c r="D661" s="29" t="s">
        <v>3212</v>
      </c>
      <c r="E661" s="29" t="s">
        <v>3213</v>
      </c>
      <c r="F661" s="29" t="s">
        <v>982</v>
      </c>
      <c r="G661" s="29" t="s">
        <v>3233</v>
      </c>
      <c r="H661" s="29" t="s">
        <v>3234</v>
      </c>
      <c r="I661" s="29" t="s">
        <v>3262</v>
      </c>
      <c r="J661" s="29" t="s">
        <v>3263</v>
      </c>
      <c r="K661" s="29" t="s">
        <v>3264</v>
      </c>
      <c r="L661" s="29" t="s">
        <v>3103</v>
      </c>
      <c r="M661" s="29" t="s">
        <v>3265</v>
      </c>
      <c r="N661" s="29" t="s">
        <v>3266</v>
      </c>
      <c r="O661" s="29" t="s">
        <v>3269</v>
      </c>
      <c r="P661" s="29" t="s">
        <v>3270</v>
      </c>
      <c r="Q661" s="29" t="s">
        <v>3209</v>
      </c>
      <c r="R661" s="29" t="s">
        <v>3210</v>
      </c>
      <c r="S661" s="29" t="s">
        <v>3098</v>
      </c>
      <c r="T661" s="29"/>
      <c r="U661" s="30">
        <v>3633</v>
      </c>
      <c r="V661" s="30">
        <v>2845</v>
      </c>
      <c r="W661" s="30">
        <v>3605</v>
      </c>
      <c r="X661" s="30">
        <v>3224</v>
      </c>
      <c r="Y661" s="30">
        <v>2968</v>
      </c>
      <c r="Z661" s="30">
        <v>2951</v>
      </c>
      <c r="AA661" s="30">
        <v>2980</v>
      </c>
      <c r="AB661" s="30">
        <v>2604</v>
      </c>
      <c r="AC661" s="30">
        <v>2536</v>
      </c>
      <c r="AD661" s="30">
        <v>5724</v>
      </c>
      <c r="AE661" s="30">
        <v>2779</v>
      </c>
      <c r="AF661" s="30">
        <v>2184</v>
      </c>
    </row>
    <row r="662" spans="1:32" x14ac:dyDescent="0.45">
      <c r="A662" s="29" t="s">
        <v>1259</v>
      </c>
      <c r="B662" s="29" t="s">
        <v>1260</v>
      </c>
      <c r="C662" s="29" t="s">
        <v>3211</v>
      </c>
      <c r="D662" s="29" t="s">
        <v>3212</v>
      </c>
      <c r="E662" s="29" t="s">
        <v>3213</v>
      </c>
      <c r="F662" s="29" t="s">
        <v>982</v>
      </c>
      <c r="G662" s="29" t="s">
        <v>3233</v>
      </c>
      <c r="H662" s="29" t="s">
        <v>3234</v>
      </c>
      <c r="I662" s="29" t="s">
        <v>3262</v>
      </c>
      <c r="J662" s="29" t="s">
        <v>3263</v>
      </c>
      <c r="K662" s="29" t="s">
        <v>3264</v>
      </c>
      <c r="L662" s="29" t="s">
        <v>3103</v>
      </c>
      <c r="M662" s="29" t="s">
        <v>3265</v>
      </c>
      <c r="N662" s="29" t="s">
        <v>3266</v>
      </c>
      <c r="O662" s="29" t="s">
        <v>3269</v>
      </c>
      <c r="P662" s="29" t="s">
        <v>3270</v>
      </c>
      <c r="Q662" s="29" t="s">
        <v>3209</v>
      </c>
      <c r="R662" s="29" t="s">
        <v>3098</v>
      </c>
      <c r="S662" s="29" t="s">
        <v>3098</v>
      </c>
      <c r="T662" s="29"/>
      <c r="U662" s="30">
        <v>0</v>
      </c>
      <c r="V662" s="30">
        <v>0</v>
      </c>
      <c r="W662" s="30">
        <v>0</v>
      </c>
      <c r="X662" s="30">
        <v>0</v>
      </c>
      <c r="Y662" s="30">
        <v>234</v>
      </c>
      <c r="Z662" s="30">
        <v>117</v>
      </c>
      <c r="AA662" s="30">
        <v>390</v>
      </c>
      <c r="AB662" s="30">
        <v>624</v>
      </c>
      <c r="AC662" s="30">
        <v>351</v>
      </c>
      <c r="AD662" s="30">
        <v>234</v>
      </c>
      <c r="AE662" s="30">
        <v>546</v>
      </c>
      <c r="AF662" s="30">
        <v>1014</v>
      </c>
    </row>
    <row r="663" spans="1:32" x14ac:dyDescent="0.45">
      <c r="A663" s="29" t="s">
        <v>1259</v>
      </c>
      <c r="B663" s="29" t="s">
        <v>1260</v>
      </c>
      <c r="C663" s="29" t="s">
        <v>3211</v>
      </c>
      <c r="D663" s="29" t="s">
        <v>3212</v>
      </c>
      <c r="E663" s="29" t="s">
        <v>3213</v>
      </c>
      <c r="F663" s="29" t="s">
        <v>982</v>
      </c>
      <c r="G663" s="29" t="s">
        <v>3233</v>
      </c>
      <c r="H663" s="29" t="s">
        <v>3234</v>
      </c>
      <c r="I663" s="29" t="s">
        <v>3262</v>
      </c>
      <c r="J663" s="29" t="s">
        <v>3263</v>
      </c>
      <c r="K663" s="29" t="s">
        <v>3264</v>
      </c>
      <c r="L663" s="29" t="s">
        <v>3103</v>
      </c>
      <c r="M663" s="29" t="s">
        <v>3265</v>
      </c>
      <c r="N663" s="29" t="s">
        <v>3266</v>
      </c>
      <c r="O663" s="29" t="s">
        <v>3271</v>
      </c>
      <c r="P663" s="29" t="s">
        <v>3272</v>
      </c>
      <c r="Q663" s="29" t="s">
        <v>3209</v>
      </c>
      <c r="R663" s="29" t="s">
        <v>3210</v>
      </c>
      <c r="S663" s="29" t="s">
        <v>3098</v>
      </c>
      <c r="T663" s="29"/>
      <c r="U663" s="30">
        <v>1334</v>
      </c>
      <c r="V663" s="30">
        <v>1043</v>
      </c>
      <c r="W663" s="30">
        <v>1145</v>
      </c>
      <c r="X663" s="30">
        <v>1044</v>
      </c>
      <c r="Y663" s="30">
        <v>739</v>
      </c>
      <c r="Z663" s="30">
        <v>855</v>
      </c>
      <c r="AA663" s="30">
        <v>1073</v>
      </c>
      <c r="AB663" s="30">
        <v>1363</v>
      </c>
      <c r="AC663" s="30">
        <v>3248</v>
      </c>
      <c r="AD663" s="30">
        <v>1160</v>
      </c>
      <c r="AE663" s="30">
        <v>275</v>
      </c>
      <c r="AF663" s="30">
        <v>521</v>
      </c>
    </row>
    <row r="664" spans="1:32" x14ac:dyDescent="0.45">
      <c r="A664" s="29" t="s">
        <v>1259</v>
      </c>
      <c r="B664" s="29" t="s">
        <v>1260</v>
      </c>
      <c r="C664" s="29" t="s">
        <v>3211</v>
      </c>
      <c r="D664" s="29" t="s">
        <v>3212</v>
      </c>
      <c r="E664" s="29" t="s">
        <v>3213</v>
      </c>
      <c r="F664" s="29" t="s">
        <v>982</v>
      </c>
      <c r="G664" s="29" t="s">
        <v>3233</v>
      </c>
      <c r="H664" s="29" t="s">
        <v>3234</v>
      </c>
      <c r="I664" s="29" t="s">
        <v>3262</v>
      </c>
      <c r="J664" s="29" t="s">
        <v>3263</v>
      </c>
      <c r="K664" s="29" t="s">
        <v>3264</v>
      </c>
      <c r="L664" s="29" t="s">
        <v>3103</v>
      </c>
      <c r="M664" s="29" t="s">
        <v>3265</v>
      </c>
      <c r="N664" s="29" t="s">
        <v>3266</v>
      </c>
      <c r="O664" s="29" t="s">
        <v>3273</v>
      </c>
      <c r="P664" s="29" t="s">
        <v>3274</v>
      </c>
      <c r="Q664" s="29" t="s">
        <v>3209</v>
      </c>
      <c r="R664" s="29" t="s">
        <v>3210</v>
      </c>
      <c r="S664" s="29" t="s">
        <v>3098</v>
      </c>
      <c r="T664" s="29"/>
      <c r="U664" s="30">
        <v>78</v>
      </c>
      <c r="V664" s="30">
        <v>429</v>
      </c>
      <c r="W664" s="30">
        <v>117</v>
      </c>
      <c r="X664" s="30">
        <v>117</v>
      </c>
      <c r="Y664" s="30">
        <v>117</v>
      </c>
      <c r="Z664" s="30">
        <v>117</v>
      </c>
      <c r="AA664" s="30">
        <v>78</v>
      </c>
      <c r="AB664" s="30">
        <v>156</v>
      </c>
      <c r="AC664" s="30">
        <v>78</v>
      </c>
      <c r="AD664" s="30">
        <v>78</v>
      </c>
      <c r="AE664" s="30">
        <v>78</v>
      </c>
      <c r="AF664" s="30">
        <v>117</v>
      </c>
    </row>
    <row r="665" spans="1:32" x14ac:dyDescent="0.45">
      <c r="A665" s="29" t="s">
        <v>1259</v>
      </c>
      <c r="B665" s="29" t="s">
        <v>1260</v>
      </c>
      <c r="C665" s="29" t="s">
        <v>3211</v>
      </c>
      <c r="D665" s="29" t="s">
        <v>3212</v>
      </c>
      <c r="E665" s="29" t="s">
        <v>3213</v>
      </c>
      <c r="F665" s="29" t="s">
        <v>982</v>
      </c>
      <c r="G665" s="29" t="s">
        <v>3233</v>
      </c>
      <c r="H665" s="29" t="s">
        <v>3234</v>
      </c>
      <c r="I665" s="29" t="s">
        <v>3262</v>
      </c>
      <c r="J665" s="29" t="s">
        <v>3263</v>
      </c>
      <c r="K665" s="29" t="s">
        <v>3264</v>
      </c>
      <c r="L665" s="29" t="s">
        <v>3103</v>
      </c>
      <c r="M665" s="29" t="s">
        <v>3265</v>
      </c>
      <c r="N665" s="29" t="s">
        <v>3266</v>
      </c>
      <c r="O665" s="29" t="s">
        <v>3372</v>
      </c>
      <c r="P665" s="29" t="s">
        <v>3373</v>
      </c>
      <c r="Q665" s="29" t="s">
        <v>3209</v>
      </c>
      <c r="R665" s="29" t="s">
        <v>3210</v>
      </c>
      <c r="S665" s="29" t="s">
        <v>3098</v>
      </c>
      <c r="T665" s="29"/>
      <c r="U665" s="30">
        <v>23830</v>
      </c>
      <c r="V665" s="30">
        <v>27949</v>
      </c>
      <c r="W665" s="30">
        <v>27971</v>
      </c>
      <c r="X665" s="30">
        <v>33847</v>
      </c>
      <c r="Y665" s="30">
        <v>34972</v>
      </c>
      <c r="Z665" s="30">
        <v>52605</v>
      </c>
      <c r="AA665" s="30">
        <v>100398</v>
      </c>
      <c r="AB665" s="30">
        <v>89104</v>
      </c>
      <c r="AC665" s="30">
        <v>87086</v>
      </c>
      <c r="AD665" s="30">
        <v>73011</v>
      </c>
      <c r="AE665" s="30">
        <v>76358</v>
      </c>
      <c r="AF665" s="30">
        <v>82107</v>
      </c>
    </row>
    <row r="666" spans="1:32" x14ac:dyDescent="0.45">
      <c r="A666" s="29" t="s">
        <v>1259</v>
      </c>
      <c r="B666" s="29" t="s">
        <v>1260</v>
      </c>
      <c r="C666" s="29" t="s">
        <v>3211</v>
      </c>
      <c r="D666" s="29" t="s">
        <v>3212</v>
      </c>
      <c r="E666" s="29" t="s">
        <v>3213</v>
      </c>
      <c r="F666" s="29" t="s">
        <v>982</v>
      </c>
      <c r="G666" s="29" t="s">
        <v>3233</v>
      </c>
      <c r="H666" s="29" t="s">
        <v>3234</v>
      </c>
      <c r="I666" s="29" t="s">
        <v>3262</v>
      </c>
      <c r="J666" s="29" t="s">
        <v>3263</v>
      </c>
      <c r="K666" s="29" t="s">
        <v>3264</v>
      </c>
      <c r="L666" s="29" t="s">
        <v>3103</v>
      </c>
      <c r="M666" s="29" t="s">
        <v>3265</v>
      </c>
      <c r="N666" s="29" t="s">
        <v>3266</v>
      </c>
      <c r="O666" s="29" t="s">
        <v>3372</v>
      </c>
      <c r="P666" s="29" t="s">
        <v>3373</v>
      </c>
      <c r="Q666" s="29" t="s">
        <v>3209</v>
      </c>
      <c r="R666" s="29" t="s">
        <v>3098</v>
      </c>
      <c r="S666" s="29" t="s">
        <v>3098</v>
      </c>
      <c r="T666" s="29"/>
      <c r="U666" s="30">
        <v>0</v>
      </c>
      <c r="V666" s="30">
        <v>0</v>
      </c>
      <c r="W666" s="30">
        <v>0</v>
      </c>
      <c r="X666" s="30">
        <v>0</v>
      </c>
      <c r="Y666" s="30">
        <v>0</v>
      </c>
      <c r="Z666" s="30">
        <v>0</v>
      </c>
      <c r="AA666" s="30">
        <v>0</v>
      </c>
      <c r="AB666" s="30">
        <v>14</v>
      </c>
      <c r="AC666" s="30">
        <v>0</v>
      </c>
      <c r="AD666" s="30">
        <v>0</v>
      </c>
      <c r="AE666" s="30">
        <v>0</v>
      </c>
      <c r="AF666" s="30">
        <v>29</v>
      </c>
    </row>
    <row r="667" spans="1:32" x14ac:dyDescent="0.45">
      <c r="A667" s="29" t="s">
        <v>1259</v>
      </c>
      <c r="B667" s="29" t="s">
        <v>1260</v>
      </c>
      <c r="C667" s="29" t="s">
        <v>3211</v>
      </c>
      <c r="D667" s="29" t="s">
        <v>3212</v>
      </c>
      <c r="E667" s="29" t="s">
        <v>3213</v>
      </c>
      <c r="F667" s="29" t="s">
        <v>982</v>
      </c>
      <c r="G667" s="29" t="s">
        <v>3233</v>
      </c>
      <c r="H667" s="29" t="s">
        <v>3234</v>
      </c>
      <c r="I667" s="29" t="s">
        <v>3262</v>
      </c>
      <c r="J667" s="29" t="s">
        <v>3263</v>
      </c>
      <c r="K667" s="29" t="s">
        <v>3264</v>
      </c>
      <c r="L667" s="29" t="s">
        <v>3103</v>
      </c>
      <c r="M667" s="29" t="s">
        <v>3322</v>
      </c>
      <c r="N667" s="29" t="s">
        <v>3323</v>
      </c>
      <c r="O667" s="29" t="s">
        <v>3324</v>
      </c>
      <c r="P667" s="29" t="s">
        <v>3325</v>
      </c>
      <c r="Q667" s="29" t="s">
        <v>3209</v>
      </c>
      <c r="R667" s="29" t="s">
        <v>3210</v>
      </c>
      <c r="S667" s="29" t="s">
        <v>3098</v>
      </c>
      <c r="T667" s="29"/>
      <c r="U667" s="30">
        <v>5600</v>
      </c>
      <c r="V667" s="30">
        <v>5600</v>
      </c>
      <c r="W667" s="30">
        <v>5600</v>
      </c>
      <c r="X667" s="30">
        <v>5600</v>
      </c>
      <c r="Y667" s="30">
        <v>5600</v>
      </c>
      <c r="Z667" s="30">
        <v>5600</v>
      </c>
      <c r="AA667" s="30">
        <v>5600</v>
      </c>
      <c r="AB667" s="30">
        <v>5600</v>
      </c>
      <c r="AC667" s="30">
        <v>5600</v>
      </c>
      <c r="AD667" s="30">
        <v>5600</v>
      </c>
      <c r="AE667" s="30">
        <v>5600</v>
      </c>
      <c r="AF667" s="30">
        <v>5600</v>
      </c>
    </row>
    <row r="668" spans="1:32" x14ac:dyDescent="0.45">
      <c r="A668" s="29" t="s">
        <v>1259</v>
      </c>
      <c r="B668" s="29" t="s">
        <v>1260</v>
      </c>
      <c r="C668" s="29" t="s">
        <v>3211</v>
      </c>
      <c r="D668" s="29" t="s">
        <v>3212</v>
      </c>
      <c r="E668" s="29" t="s">
        <v>3213</v>
      </c>
      <c r="F668" s="29" t="s">
        <v>982</v>
      </c>
      <c r="G668" s="29" t="s">
        <v>3233</v>
      </c>
      <c r="H668" s="29" t="s">
        <v>3234</v>
      </c>
      <c r="I668" s="29" t="s">
        <v>3262</v>
      </c>
      <c r="J668" s="29" t="s">
        <v>3263</v>
      </c>
      <c r="K668" s="29" t="s">
        <v>3264</v>
      </c>
      <c r="L668" s="29" t="s">
        <v>3103</v>
      </c>
      <c r="M668" s="29" t="s">
        <v>3322</v>
      </c>
      <c r="N668" s="29" t="s">
        <v>3323</v>
      </c>
      <c r="O668" s="29" t="s">
        <v>3374</v>
      </c>
      <c r="P668" s="29" t="s">
        <v>3375</v>
      </c>
      <c r="Q668" s="29" t="s">
        <v>3209</v>
      </c>
      <c r="R668" s="29" t="s">
        <v>3210</v>
      </c>
      <c r="S668" s="29" t="s">
        <v>3098</v>
      </c>
      <c r="T668" s="29"/>
      <c r="U668" s="30">
        <v>2000</v>
      </c>
      <c r="V668" s="30">
        <v>2000</v>
      </c>
      <c r="W668" s="30">
        <v>2000</v>
      </c>
      <c r="X668" s="30">
        <v>2000</v>
      </c>
      <c r="Y668" s="30">
        <v>2000</v>
      </c>
      <c r="Z668" s="30">
        <v>2000</v>
      </c>
      <c r="AA668" s="30">
        <v>2000</v>
      </c>
      <c r="AB668" s="30">
        <v>2000</v>
      </c>
      <c r="AC668" s="30">
        <v>2000</v>
      </c>
      <c r="AD668" s="30">
        <v>2000</v>
      </c>
      <c r="AE668" s="30">
        <v>2000</v>
      </c>
      <c r="AF668" s="30">
        <v>2000</v>
      </c>
    </row>
    <row r="669" spans="1:32" x14ac:dyDescent="0.45">
      <c r="A669" s="29" t="s">
        <v>1259</v>
      </c>
      <c r="B669" s="29" t="s">
        <v>1260</v>
      </c>
      <c r="C669" s="29" t="s">
        <v>3211</v>
      </c>
      <c r="D669" s="29" t="s">
        <v>3212</v>
      </c>
      <c r="E669" s="29" t="s">
        <v>3213</v>
      </c>
      <c r="F669" s="29" t="s">
        <v>982</v>
      </c>
      <c r="G669" s="29" t="s">
        <v>3233</v>
      </c>
      <c r="H669" s="29" t="s">
        <v>3234</v>
      </c>
      <c r="I669" s="29" t="s">
        <v>3262</v>
      </c>
      <c r="J669" s="29" t="s">
        <v>3263</v>
      </c>
      <c r="K669" s="29" t="s">
        <v>3264</v>
      </c>
      <c r="L669" s="29" t="s">
        <v>3103</v>
      </c>
      <c r="M669" s="29" t="s">
        <v>3322</v>
      </c>
      <c r="N669" s="29" t="s">
        <v>3323</v>
      </c>
      <c r="O669" s="29" t="s">
        <v>3374</v>
      </c>
      <c r="P669" s="29" t="s">
        <v>3375</v>
      </c>
      <c r="Q669" s="29" t="s">
        <v>3209</v>
      </c>
      <c r="R669" s="29" t="s">
        <v>3098</v>
      </c>
      <c r="S669" s="29" t="s">
        <v>3098</v>
      </c>
      <c r="T669" s="29"/>
      <c r="U669" s="30">
        <v>0</v>
      </c>
      <c r="V669" s="30">
        <v>0</v>
      </c>
      <c r="W669" s="30">
        <v>0</v>
      </c>
      <c r="X669" s="30">
        <v>0</v>
      </c>
      <c r="Y669" s="30">
        <v>806</v>
      </c>
      <c r="Z669" s="30">
        <v>1433</v>
      </c>
      <c r="AA669" s="30">
        <v>2000</v>
      </c>
      <c r="AB669" s="30">
        <v>2000</v>
      </c>
      <c r="AC669" s="30">
        <v>2000</v>
      </c>
      <c r="AD669" s="30">
        <v>2000</v>
      </c>
      <c r="AE669" s="30">
        <v>2000</v>
      </c>
      <c r="AF669" s="30">
        <v>2000</v>
      </c>
    </row>
    <row r="670" spans="1:32" x14ac:dyDescent="0.45">
      <c r="A670" s="29" t="s">
        <v>1259</v>
      </c>
      <c r="B670" s="29" t="s">
        <v>1260</v>
      </c>
      <c r="C670" s="29" t="s">
        <v>3211</v>
      </c>
      <c r="D670" s="29" t="s">
        <v>3212</v>
      </c>
      <c r="E670" s="29" t="s">
        <v>3213</v>
      </c>
      <c r="F670" s="29" t="s">
        <v>982</v>
      </c>
      <c r="G670" s="29" t="s">
        <v>3233</v>
      </c>
      <c r="H670" s="29" t="s">
        <v>3234</v>
      </c>
      <c r="I670" s="29" t="s">
        <v>3262</v>
      </c>
      <c r="J670" s="29" t="s">
        <v>3263</v>
      </c>
      <c r="K670" s="29" t="s">
        <v>3264</v>
      </c>
      <c r="L670" s="29" t="s">
        <v>3103</v>
      </c>
      <c r="M670" s="29" t="s">
        <v>3322</v>
      </c>
      <c r="N670" s="29" t="s">
        <v>3323</v>
      </c>
      <c r="O670" s="29" t="s">
        <v>3618</v>
      </c>
      <c r="P670" s="29" t="s">
        <v>3619</v>
      </c>
      <c r="Q670" s="29" t="s">
        <v>3209</v>
      </c>
      <c r="R670" s="29" t="s">
        <v>3210</v>
      </c>
      <c r="S670" s="29" t="s">
        <v>3098</v>
      </c>
      <c r="T670" s="29"/>
      <c r="U670" s="30">
        <v>500</v>
      </c>
      <c r="V670" s="30">
        <v>500</v>
      </c>
      <c r="W670" s="30">
        <v>500</v>
      </c>
      <c r="X670" s="30">
        <v>500</v>
      </c>
      <c r="Y670" s="30">
        <v>500</v>
      </c>
      <c r="Z670" s="30">
        <v>500</v>
      </c>
      <c r="AA670" s="30">
        <v>500</v>
      </c>
      <c r="AB670" s="30">
        <v>500</v>
      </c>
      <c r="AC670" s="30">
        <v>500</v>
      </c>
      <c r="AD670" s="30">
        <v>500</v>
      </c>
      <c r="AE670" s="30">
        <v>500</v>
      </c>
      <c r="AF670" s="30">
        <v>500</v>
      </c>
    </row>
    <row r="671" spans="1:32" x14ac:dyDescent="0.45">
      <c r="A671" s="29" t="s">
        <v>1259</v>
      </c>
      <c r="B671" s="29" t="s">
        <v>1260</v>
      </c>
      <c r="C671" s="29" t="s">
        <v>3211</v>
      </c>
      <c r="D671" s="29" t="s">
        <v>3212</v>
      </c>
      <c r="E671" s="29" t="s">
        <v>3213</v>
      </c>
      <c r="F671" s="29" t="s">
        <v>982</v>
      </c>
      <c r="G671" s="29" t="s">
        <v>3233</v>
      </c>
      <c r="H671" s="29" t="s">
        <v>3234</v>
      </c>
      <c r="I671" s="29" t="s">
        <v>3275</v>
      </c>
      <c r="J671" s="29" t="s">
        <v>3276</v>
      </c>
      <c r="K671" s="29" t="s">
        <v>3277</v>
      </c>
      <c r="L671" s="29" t="s">
        <v>3100</v>
      </c>
      <c r="M671" s="29" t="s">
        <v>3312</v>
      </c>
      <c r="N671" s="29" t="s">
        <v>3313</v>
      </c>
      <c r="O671" s="29" t="s">
        <v>3314</v>
      </c>
      <c r="P671" s="29" t="s">
        <v>3315</v>
      </c>
      <c r="Q671" s="29" t="s">
        <v>3249</v>
      </c>
      <c r="R671" s="29" t="s">
        <v>3210</v>
      </c>
      <c r="S671" s="29" t="s">
        <v>3098</v>
      </c>
      <c r="T671" s="29"/>
      <c r="U671" s="30">
        <v>1697</v>
      </c>
      <c r="V671" s="30">
        <v>1697</v>
      </c>
      <c r="W671" s="30">
        <v>1697</v>
      </c>
      <c r="X671" s="30">
        <v>1697</v>
      </c>
      <c r="Y671" s="30">
        <v>1697</v>
      </c>
      <c r="Z671" s="30">
        <v>1697</v>
      </c>
      <c r="AA671" s="30">
        <v>1697</v>
      </c>
      <c r="AB671" s="30">
        <v>1697</v>
      </c>
      <c r="AC671" s="30">
        <v>1697</v>
      </c>
      <c r="AD671" s="30">
        <v>1697</v>
      </c>
      <c r="AE671" s="30">
        <v>1697</v>
      </c>
      <c r="AF671" s="30">
        <v>1707</v>
      </c>
    </row>
    <row r="672" spans="1:32" x14ac:dyDescent="0.45">
      <c r="A672" s="29" t="s">
        <v>1259</v>
      </c>
      <c r="B672" s="29" t="s">
        <v>1260</v>
      </c>
      <c r="C672" s="29" t="s">
        <v>3211</v>
      </c>
      <c r="D672" s="29" t="s">
        <v>3212</v>
      </c>
      <c r="E672" s="29" t="s">
        <v>3213</v>
      </c>
      <c r="F672" s="29" t="s">
        <v>982</v>
      </c>
      <c r="G672" s="29" t="s">
        <v>3233</v>
      </c>
      <c r="H672" s="29" t="s">
        <v>3234</v>
      </c>
      <c r="I672" s="29" t="s">
        <v>3275</v>
      </c>
      <c r="J672" s="29" t="s">
        <v>3276</v>
      </c>
      <c r="K672" s="29" t="s">
        <v>3277</v>
      </c>
      <c r="L672" s="29" t="s">
        <v>3100</v>
      </c>
      <c r="M672" s="29" t="s">
        <v>3312</v>
      </c>
      <c r="N672" s="29" t="s">
        <v>3313</v>
      </c>
      <c r="O672" s="29" t="s">
        <v>3314</v>
      </c>
      <c r="P672" s="29" t="s">
        <v>3315</v>
      </c>
      <c r="Q672" s="29" t="s">
        <v>3209</v>
      </c>
      <c r="R672" s="29" t="s">
        <v>3210</v>
      </c>
      <c r="S672" s="29" t="s">
        <v>3098</v>
      </c>
      <c r="T672" s="29"/>
      <c r="U672" s="30">
        <v>81150</v>
      </c>
      <c r="V672" s="30">
        <v>81150</v>
      </c>
      <c r="W672" s="30">
        <v>81150</v>
      </c>
      <c r="X672" s="30">
        <v>81150</v>
      </c>
      <c r="Y672" s="30">
        <v>81150</v>
      </c>
      <c r="Z672" s="30">
        <v>81150</v>
      </c>
      <c r="AA672" s="30">
        <v>81150</v>
      </c>
      <c r="AB672" s="30">
        <v>81150</v>
      </c>
      <c r="AC672" s="30">
        <v>81150</v>
      </c>
      <c r="AD672" s="30">
        <v>81150</v>
      </c>
      <c r="AE672" s="30">
        <v>81150</v>
      </c>
      <c r="AF672" s="30">
        <v>81150</v>
      </c>
    </row>
    <row r="673" spans="1:32" x14ac:dyDescent="0.45">
      <c r="A673" s="29" t="s">
        <v>1259</v>
      </c>
      <c r="B673" s="29" t="s">
        <v>1260</v>
      </c>
      <c r="C673" s="29" t="s">
        <v>3211</v>
      </c>
      <c r="D673" s="29" t="s">
        <v>3212</v>
      </c>
      <c r="E673" s="29" t="s">
        <v>3213</v>
      </c>
      <c r="F673" s="29" t="s">
        <v>982</v>
      </c>
      <c r="G673" s="29" t="s">
        <v>3233</v>
      </c>
      <c r="H673" s="29" t="s">
        <v>3234</v>
      </c>
      <c r="I673" s="29" t="s">
        <v>3275</v>
      </c>
      <c r="J673" s="29" t="s">
        <v>3276</v>
      </c>
      <c r="K673" s="29" t="s">
        <v>3282</v>
      </c>
      <c r="L673" s="29" t="s">
        <v>3112</v>
      </c>
      <c r="M673" s="29" t="s">
        <v>3283</v>
      </c>
      <c r="N673" s="29" t="s">
        <v>3284</v>
      </c>
      <c r="O673" s="29" t="s">
        <v>3285</v>
      </c>
      <c r="P673" s="29" t="s">
        <v>3286</v>
      </c>
      <c r="Q673" s="29" t="s">
        <v>3249</v>
      </c>
      <c r="R673" s="29" t="s">
        <v>3210</v>
      </c>
      <c r="S673" s="29" t="s">
        <v>3098</v>
      </c>
      <c r="T673" s="29"/>
      <c r="U673" s="30">
        <v>1924</v>
      </c>
      <c r="V673" s="30">
        <v>1924</v>
      </c>
      <c r="W673" s="30">
        <v>1924</v>
      </c>
      <c r="X673" s="30">
        <v>1924</v>
      </c>
      <c r="Y673" s="30">
        <v>1924</v>
      </c>
      <c r="Z673" s="30">
        <v>1924</v>
      </c>
      <c r="AA673" s="30">
        <v>1924</v>
      </c>
      <c r="AB673" s="30">
        <v>1924</v>
      </c>
      <c r="AC673" s="30">
        <v>1924</v>
      </c>
      <c r="AD673" s="30">
        <v>1924</v>
      </c>
      <c r="AE673" s="30">
        <v>1924</v>
      </c>
      <c r="AF673" s="30">
        <v>1924</v>
      </c>
    </row>
    <row r="674" spans="1:32" x14ac:dyDescent="0.45">
      <c r="A674" s="29" t="s">
        <v>1259</v>
      </c>
      <c r="B674" s="29" t="s">
        <v>1260</v>
      </c>
      <c r="C674" s="29" t="s">
        <v>3211</v>
      </c>
      <c r="D674" s="29" t="s">
        <v>3212</v>
      </c>
      <c r="E674" s="29" t="s">
        <v>3213</v>
      </c>
      <c r="F674" s="29" t="s">
        <v>982</v>
      </c>
      <c r="G674" s="29" t="s">
        <v>3233</v>
      </c>
      <c r="H674" s="29" t="s">
        <v>3234</v>
      </c>
      <c r="I674" s="29" t="s">
        <v>3275</v>
      </c>
      <c r="J674" s="29" t="s">
        <v>3276</v>
      </c>
      <c r="K674" s="29" t="s">
        <v>3282</v>
      </c>
      <c r="L674" s="29" t="s">
        <v>3112</v>
      </c>
      <c r="M674" s="29" t="s">
        <v>3283</v>
      </c>
      <c r="N674" s="29" t="s">
        <v>3284</v>
      </c>
      <c r="O674" s="29" t="s">
        <v>3285</v>
      </c>
      <c r="P674" s="29" t="s">
        <v>3286</v>
      </c>
      <c r="Q674" s="29" t="s">
        <v>3209</v>
      </c>
      <c r="R674" s="29" t="s">
        <v>3210</v>
      </c>
      <c r="S674" s="29" t="s">
        <v>3098</v>
      </c>
      <c r="T674" s="29"/>
      <c r="U674" s="30">
        <v>55500</v>
      </c>
      <c r="V674" s="30">
        <v>55500</v>
      </c>
      <c r="W674" s="30">
        <v>55500</v>
      </c>
      <c r="X674" s="30">
        <v>55500</v>
      </c>
      <c r="Y674" s="30">
        <v>55500</v>
      </c>
      <c r="Z674" s="30">
        <v>55500</v>
      </c>
      <c r="AA674" s="30">
        <v>55500</v>
      </c>
      <c r="AB674" s="30">
        <v>55500</v>
      </c>
      <c r="AC674" s="30">
        <v>55500</v>
      </c>
      <c r="AD674" s="30">
        <v>55500</v>
      </c>
      <c r="AE674" s="30">
        <v>55500</v>
      </c>
      <c r="AF674" s="30">
        <v>55500</v>
      </c>
    </row>
    <row r="675" spans="1:32" x14ac:dyDescent="0.45">
      <c r="A675" s="29" t="s">
        <v>1259</v>
      </c>
      <c r="B675" s="29" t="s">
        <v>1260</v>
      </c>
      <c r="C675" s="29" t="s">
        <v>3211</v>
      </c>
      <c r="D675" s="29" t="s">
        <v>3212</v>
      </c>
      <c r="E675" s="29" t="s">
        <v>3213</v>
      </c>
      <c r="F675" s="29" t="s">
        <v>982</v>
      </c>
      <c r="G675" s="29" t="s">
        <v>3233</v>
      </c>
      <c r="H675" s="29" t="s">
        <v>3234</v>
      </c>
      <c r="I675" s="29" t="s">
        <v>3275</v>
      </c>
      <c r="J675" s="29" t="s">
        <v>3276</v>
      </c>
      <c r="K675" s="29" t="s">
        <v>3282</v>
      </c>
      <c r="L675" s="29" t="s">
        <v>3112</v>
      </c>
      <c r="M675" s="29" t="s">
        <v>3283</v>
      </c>
      <c r="N675" s="29" t="s">
        <v>3284</v>
      </c>
      <c r="O675" s="29" t="s">
        <v>3448</v>
      </c>
      <c r="P675" s="29" t="s">
        <v>3449</v>
      </c>
      <c r="Q675" s="29" t="s">
        <v>3209</v>
      </c>
      <c r="R675" s="29" t="s">
        <v>3210</v>
      </c>
      <c r="S675" s="29" t="s">
        <v>3098</v>
      </c>
      <c r="T675" s="29"/>
      <c r="U675" s="30">
        <v>20000</v>
      </c>
      <c r="V675" s="30">
        <v>20000</v>
      </c>
      <c r="W675" s="30">
        <v>20000</v>
      </c>
      <c r="X675" s="30">
        <v>20000</v>
      </c>
      <c r="Y675" s="30">
        <v>20000</v>
      </c>
      <c r="Z675" s="30">
        <v>20000</v>
      </c>
      <c r="AA675" s="30">
        <v>20000</v>
      </c>
      <c r="AB675" s="30">
        <v>20000</v>
      </c>
      <c r="AC675" s="30">
        <v>20000</v>
      </c>
      <c r="AD675" s="30">
        <v>20000</v>
      </c>
      <c r="AE675" s="30">
        <v>20000</v>
      </c>
      <c r="AF675" s="30">
        <v>20000</v>
      </c>
    </row>
    <row r="676" spans="1:32" x14ac:dyDescent="0.45">
      <c r="A676" s="29" t="s">
        <v>1259</v>
      </c>
      <c r="B676" s="29" t="s">
        <v>1260</v>
      </c>
      <c r="C676" s="29" t="s">
        <v>3211</v>
      </c>
      <c r="D676" s="29" t="s">
        <v>3212</v>
      </c>
      <c r="E676" s="29" t="s">
        <v>3213</v>
      </c>
      <c r="F676" s="29" t="s">
        <v>982</v>
      </c>
      <c r="G676" s="29" t="s">
        <v>3233</v>
      </c>
      <c r="H676" s="29" t="s">
        <v>3234</v>
      </c>
      <c r="I676" s="29" t="s">
        <v>3275</v>
      </c>
      <c r="J676" s="29" t="s">
        <v>3276</v>
      </c>
      <c r="K676" s="29" t="s">
        <v>3287</v>
      </c>
      <c r="L676" s="29" t="s">
        <v>3101</v>
      </c>
      <c r="M676" s="29" t="s">
        <v>3316</v>
      </c>
      <c r="N676" s="29" t="s">
        <v>3317</v>
      </c>
      <c r="O676" s="29" t="s">
        <v>3450</v>
      </c>
      <c r="P676" s="29" t="s">
        <v>3451</v>
      </c>
      <c r="Q676" s="29" t="s">
        <v>3209</v>
      </c>
      <c r="R676" s="29" t="s">
        <v>3210</v>
      </c>
      <c r="S676" s="29" t="s">
        <v>3098</v>
      </c>
      <c r="T676" s="29"/>
      <c r="U676" s="30">
        <v>1050</v>
      </c>
      <c r="V676" s="30">
        <v>1050</v>
      </c>
      <c r="W676" s="30">
        <v>1050</v>
      </c>
      <c r="X676" s="30">
        <v>990</v>
      </c>
      <c r="Y676" s="30">
        <v>990</v>
      </c>
      <c r="Z676" s="30">
        <v>1500</v>
      </c>
      <c r="AA676" s="30">
        <v>1500</v>
      </c>
      <c r="AB676" s="30">
        <v>1500</v>
      </c>
      <c r="AC676" s="30">
        <v>1500</v>
      </c>
      <c r="AD676" s="30">
        <v>1500</v>
      </c>
      <c r="AE676" s="30">
        <v>1500</v>
      </c>
      <c r="AF676" s="30">
        <v>1500</v>
      </c>
    </row>
    <row r="677" spans="1:32" x14ac:dyDescent="0.45">
      <c r="A677" s="29" t="s">
        <v>1259</v>
      </c>
      <c r="B677" s="29" t="s">
        <v>1260</v>
      </c>
      <c r="C677" s="29" t="s">
        <v>3211</v>
      </c>
      <c r="D677" s="29" t="s">
        <v>3212</v>
      </c>
      <c r="E677" s="29" t="s">
        <v>3213</v>
      </c>
      <c r="F677" s="29" t="s">
        <v>982</v>
      </c>
      <c r="G677" s="29" t="s">
        <v>3233</v>
      </c>
      <c r="H677" s="29" t="s">
        <v>3234</v>
      </c>
      <c r="I677" s="29" t="s">
        <v>3275</v>
      </c>
      <c r="J677" s="29" t="s">
        <v>3276</v>
      </c>
      <c r="K677" s="29" t="s">
        <v>3287</v>
      </c>
      <c r="L677" s="29" t="s">
        <v>3101</v>
      </c>
      <c r="M677" s="29" t="s">
        <v>3316</v>
      </c>
      <c r="N677" s="29" t="s">
        <v>3317</v>
      </c>
      <c r="O677" s="29" t="s">
        <v>3318</v>
      </c>
      <c r="P677" s="29" t="s">
        <v>3319</v>
      </c>
      <c r="Q677" s="29" t="s">
        <v>3209</v>
      </c>
      <c r="R677" s="29" t="s">
        <v>3210</v>
      </c>
      <c r="S677" s="29" t="s">
        <v>3098</v>
      </c>
      <c r="T677" s="29"/>
      <c r="U677" s="30">
        <v>21760</v>
      </c>
      <c r="V677" s="30">
        <v>21760</v>
      </c>
      <c r="W677" s="30">
        <v>21760</v>
      </c>
      <c r="X677" s="30">
        <v>21760</v>
      </c>
      <c r="Y677" s="30">
        <v>21760</v>
      </c>
      <c r="Z677" s="30">
        <v>21760</v>
      </c>
      <c r="AA677" s="30">
        <v>21760</v>
      </c>
      <c r="AB677" s="30">
        <v>21760</v>
      </c>
      <c r="AC677" s="30">
        <v>21760</v>
      </c>
      <c r="AD677" s="30">
        <v>21760</v>
      </c>
      <c r="AE677" s="30">
        <v>21424</v>
      </c>
      <c r="AF677" s="30">
        <v>21424</v>
      </c>
    </row>
    <row r="678" spans="1:32" x14ac:dyDescent="0.45">
      <c r="A678" s="29" t="s">
        <v>1259</v>
      </c>
      <c r="B678" s="29" t="s">
        <v>1260</v>
      </c>
      <c r="C678" s="29" t="s">
        <v>3211</v>
      </c>
      <c r="D678" s="29" t="s">
        <v>3212</v>
      </c>
      <c r="E678" s="29" t="s">
        <v>3213</v>
      </c>
      <c r="F678" s="29" t="s">
        <v>982</v>
      </c>
      <c r="G678" s="29" t="s">
        <v>3233</v>
      </c>
      <c r="H678" s="29" t="s">
        <v>3234</v>
      </c>
      <c r="I678" s="29" t="s">
        <v>3275</v>
      </c>
      <c r="J678" s="29" t="s">
        <v>3276</v>
      </c>
      <c r="K678" s="29" t="s">
        <v>3287</v>
      </c>
      <c r="L678" s="29" t="s">
        <v>3101</v>
      </c>
      <c r="M678" s="29" t="s">
        <v>3288</v>
      </c>
      <c r="N678" s="29" t="s">
        <v>3289</v>
      </c>
      <c r="O678" s="29" t="s">
        <v>3290</v>
      </c>
      <c r="P678" s="29" t="s">
        <v>3291</v>
      </c>
      <c r="Q678" s="29" t="s">
        <v>3209</v>
      </c>
      <c r="R678" s="29" t="s">
        <v>3210</v>
      </c>
      <c r="S678" s="29" t="s">
        <v>3098</v>
      </c>
      <c r="T678" s="29"/>
      <c r="U678" s="30">
        <v>4500</v>
      </c>
      <c r="V678" s="30">
        <v>4500</v>
      </c>
      <c r="W678" s="30">
        <v>4500</v>
      </c>
      <c r="X678" s="30">
        <v>4500</v>
      </c>
      <c r="Y678" s="30">
        <v>4500</v>
      </c>
      <c r="Z678" s="30">
        <v>4500</v>
      </c>
      <c r="AA678" s="30">
        <v>4500</v>
      </c>
      <c r="AB678" s="30">
        <v>4500</v>
      </c>
      <c r="AC678" s="30">
        <v>4500</v>
      </c>
      <c r="AD678" s="30">
        <v>4500</v>
      </c>
      <c r="AE678" s="30">
        <v>4500</v>
      </c>
      <c r="AF678" s="30">
        <v>4500</v>
      </c>
    </row>
    <row r="679" spans="1:32" x14ac:dyDescent="0.45">
      <c r="A679" s="29" t="s">
        <v>1259</v>
      </c>
      <c r="B679" s="29" t="s">
        <v>1260</v>
      </c>
      <c r="C679" s="29" t="s">
        <v>3650</v>
      </c>
      <c r="D679" s="29" t="s">
        <v>3651</v>
      </c>
      <c r="E679" s="29" t="s">
        <v>3652</v>
      </c>
      <c r="F679" s="29" t="s">
        <v>3653</v>
      </c>
      <c r="G679" s="29" t="s">
        <v>3200</v>
      </c>
      <c r="H679" s="29" t="s">
        <v>3201</v>
      </c>
      <c r="I679" s="29" t="s">
        <v>3202</v>
      </c>
      <c r="J679" s="29" t="s">
        <v>3203</v>
      </c>
      <c r="K679" s="29" t="s">
        <v>3520</v>
      </c>
      <c r="L679" s="29" t="s">
        <v>3108</v>
      </c>
      <c r="M679" s="29" t="s">
        <v>3588</v>
      </c>
      <c r="N679" s="29" t="s">
        <v>3589</v>
      </c>
      <c r="O679" s="29" t="s">
        <v>3590</v>
      </c>
      <c r="P679" s="29" t="s">
        <v>3591</v>
      </c>
      <c r="Q679" s="29" t="s">
        <v>3209</v>
      </c>
      <c r="R679" s="29" t="s">
        <v>3210</v>
      </c>
      <c r="S679" s="29" t="s">
        <v>3098</v>
      </c>
      <c r="T679" s="29"/>
      <c r="U679" s="30">
        <v>7000</v>
      </c>
      <c r="V679" s="30">
        <v>7000</v>
      </c>
      <c r="W679" s="30">
        <v>7000</v>
      </c>
      <c r="X679" s="30">
        <v>7000</v>
      </c>
      <c r="Y679" s="30">
        <v>7000</v>
      </c>
      <c r="Z679" s="30">
        <v>7000</v>
      </c>
      <c r="AA679" s="30">
        <v>7000</v>
      </c>
      <c r="AB679" s="30">
        <v>7000</v>
      </c>
      <c r="AC679" s="30">
        <v>7000</v>
      </c>
      <c r="AD679" s="30">
        <v>7000</v>
      </c>
      <c r="AE679" s="30">
        <v>7000</v>
      </c>
      <c r="AF679" s="30">
        <v>7000</v>
      </c>
    </row>
    <row r="680" spans="1:32" x14ac:dyDescent="0.45">
      <c r="A680" s="29" t="s">
        <v>1259</v>
      </c>
      <c r="B680" s="29" t="s">
        <v>1260</v>
      </c>
      <c r="C680" s="29" t="s">
        <v>3292</v>
      </c>
      <c r="D680" s="29" t="s">
        <v>3293</v>
      </c>
      <c r="E680" s="29" t="s">
        <v>3292</v>
      </c>
      <c r="F680" s="29" t="s">
        <v>3294</v>
      </c>
      <c r="G680" s="29" t="s">
        <v>3200</v>
      </c>
      <c r="H680" s="29" t="s">
        <v>3201</v>
      </c>
      <c r="I680" s="29" t="s">
        <v>3226</v>
      </c>
      <c r="J680" s="29" t="s">
        <v>3227</v>
      </c>
      <c r="K680" s="29" t="s">
        <v>3228</v>
      </c>
      <c r="L680" s="29" t="s">
        <v>3111</v>
      </c>
      <c r="M680" s="29" t="s">
        <v>3295</v>
      </c>
      <c r="N680" s="29" t="s">
        <v>3296</v>
      </c>
      <c r="O680" s="29" t="s">
        <v>3297</v>
      </c>
      <c r="P680" s="29" t="s">
        <v>3298</v>
      </c>
      <c r="Q680" s="29" t="s">
        <v>3209</v>
      </c>
      <c r="R680" s="29" t="s">
        <v>3210</v>
      </c>
      <c r="S680" s="29" t="s">
        <v>3098</v>
      </c>
      <c r="T680" s="29"/>
      <c r="U680" s="30">
        <v>0</v>
      </c>
      <c r="V680" s="30">
        <v>0</v>
      </c>
      <c r="W680" s="30">
        <v>0</v>
      </c>
      <c r="X680" s="30">
        <v>0</v>
      </c>
      <c r="Y680" s="30">
        <v>0</v>
      </c>
      <c r="Z680" s="30">
        <v>0</v>
      </c>
      <c r="AA680" s="30">
        <v>0</v>
      </c>
      <c r="AB680" s="30">
        <v>0</v>
      </c>
      <c r="AC680" s="30">
        <v>0</v>
      </c>
      <c r="AD680" s="30">
        <v>0</v>
      </c>
      <c r="AE680" s="30">
        <v>0</v>
      </c>
      <c r="AF680" s="30">
        <v>0</v>
      </c>
    </row>
    <row r="681" spans="1:32" x14ac:dyDescent="0.45">
      <c r="A681" s="29" t="s">
        <v>1259</v>
      </c>
      <c r="B681" s="29" t="s">
        <v>1260</v>
      </c>
      <c r="C681" s="29" t="s">
        <v>3654</v>
      </c>
      <c r="D681" s="29" t="s">
        <v>3655</v>
      </c>
      <c r="E681" s="29" t="s">
        <v>3656</v>
      </c>
      <c r="F681" s="29" t="s">
        <v>3657</v>
      </c>
      <c r="G681" s="29" t="s">
        <v>3200</v>
      </c>
      <c r="H681" s="29" t="s">
        <v>3201</v>
      </c>
      <c r="I681" s="29" t="s">
        <v>3202</v>
      </c>
      <c r="J681" s="29" t="s">
        <v>3203</v>
      </c>
      <c r="K681" s="29" t="s">
        <v>3520</v>
      </c>
      <c r="L681" s="29" t="s">
        <v>3108</v>
      </c>
      <c r="M681" s="29" t="s">
        <v>3588</v>
      </c>
      <c r="N681" s="29" t="s">
        <v>3589</v>
      </c>
      <c r="O681" s="29" t="s">
        <v>3590</v>
      </c>
      <c r="P681" s="29" t="s">
        <v>3591</v>
      </c>
      <c r="Q681" s="29" t="s">
        <v>3209</v>
      </c>
      <c r="R681" s="29" t="s">
        <v>3210</v>
      </c>
      <c r="S681" s="29" t="s">
        <v>3098</v>
      </c>
      <c r="T681" s="29"/>
      <c r="U681" s="30">
        <v>10500</v>
      </c>
      <c r="V681" s="30">
        <v>10500</v>
      </c>
      <c r="W681" s="30">
        <v>10500</v>
      </c>
      <c r="X681" s="30">
        <v>10500</v>
      </c>
      <c r="Y681" s="30">
        <v>10500</v>
      </c>
      <c r="Z681" s="30">
        <v>10500</v>
      </c>
      <c r="AA681" s="30">
        <v>10500</v>
      </c>
      <c r="AB681" s="30">
        <v>10500</v>
      </c>
      <c r="AC681" s="30">
        <v>10500</v>
      </c>
      <c r="AD681" s="30">
        <v>10500</v>
      </c>
      <c r="AE681" s="30">
        <v>10500</v>
      </c>
      <c r="AF681" s="30">
        <v>10500</v>
      </c>
    </row>
    <row r="682" spans="1:32" x14ac:dyDescent="0.45">
      <c r="A682" s="29" t="s">
        <v>622</v>
      </c>
      <c r="B682" s="29" t="s">
        <v>623</v>
      </c>
      <c r="C682" s="29" t="s">
        <v>3299</v>
      </c>
      <c r="D682" s="29" t="s">
        <v>3300</v>
      </c>
      <c r="E682" s="29" t="s">
        <v>3320</v>
      </c>
      <c r="F682" s="29" t="s">
        <v>3321</v>
      </c>
      <c r="G682" s="29" t="s">
        <v>3233</v>
      </c>
      <c r="H682" s="29" t="s">
        <v>3234</v>
      </c>
      <c r="I682" s="29" t="s">
        <v>3242</v>
      </c>
      <c r="J682" s="29" t="s">
        <v>3243</v>
      </c>
      <c r="K682" s="29" t="s">
        <v>3244</v>
      </c>
      <c r="L682" s="29" t="s">
        <v>3104</v>
      </c>
      <c r="M682" s="29" t="s">
        <v>3436</v>
      </c>
      <c r="N682" s="29" t="s">
        <v>3437</v>
      </c>
      <c r="O682" s="29" t="s">
        <v>3438</v>
      </c>
      <c r="P682" s="29" t="s">
        <v>3439</v>
      </c>
      <c r="Q682" s="29" t="s">
        <v>3209</v>
      </c>
      <c r="R682" s="29" t="s">
        <v>3210</v>
      </c>
      <c r="S682" s="29" t="s">
        <v>3098</v>
      </c>
      <c r="T682" s="29"/>
      <c r="U682" s="30">
        <v>102000</v>
      </c>
      <c r="V682" s="30">
        <v>102000</v>
      </c>
      <c r="W682" s="30">
        <v>102000</v>
      </c>
      <c r="X682" s="30">
        <v>95214</v>
      </c>
      <c r="Y682" s="30">
        <v>0</v>
      </c>
      <c r="Z682" s="30">
        <v>0</v>
      </c>
      <c r="AA682" s="30">
        <v>0</v>
      </c>
      <c r="AB682" s="30">
        <v>0</v>
      </c>
      <c r="AC682" s="30">
        <v>0</v>
      </c>
      <c r="AD682" s="30">
        <v>0</v>
      </c>
      <c r="AE682" s="30">
        <v>0</v>
      </c>
      <c r="AF682" s="30">
        <v>0</v>
      </c>
    </row>
    <row r="683" spans="1:32" x14ac:dyDescent="0.45">
      <c r="A683" s="29" t="s">
        <v>622</v>
      </c>
      <c r="B683" s="29" t="s">
        <v>623</v>
      </c>
      <c r="C683" s="29" t="s">
        <v>3299</v>
      </c>
      <c r="D683" s="29" t="s">
        <v>3300</v>
      </c>
      <c r="E683" s="29" t="s">
        <v>3320</v>
      </c>
      <c r="F683" s="29" t="s">
        <v>3321</v>
      </c>
      <c r="G683" s="29" t="s">
        <v>3233</v>
      </c>
      <c r="H683" s="29" t="s">
        <v>3234</v>
      </c>
      <c r="I683" s="29" t="s">
        <v>3242</v>
      </c>
      <c r="J683" s="29" t="s">
        <v>3243</v>
      </c>
      <c r="K683" s="29" t="s">
        <v>3252</v>
      </c>
      <c r="L683" s="29" t="s">
        <v>3106</v>
      </c>
      <c r="M683" s="29" t="s">
        <v>3253</v>
      </c>
      <c r="N683" s="29" t="s">
        <v>3106</v>
      </c>
      <c r="O683" s="29" t="s">
        <v>3610</v>
      </c>
      <c r="P683" s="29" t="s">
        <v>3611</v>
      </c>
      <c r="Q683" s="29" t="s">
        <v>3249</v>
      </c>
      <c r="R683" s="29" t="s">
        <v>3210</v>
      </c>
      <c r="S683" s="29" t="s">
        <v>3098</v>
      </c>
      <c r="T683" s="29"/>
      <c r="U683" s="30">
        <v>14410</v>
      </c>
      <c r="V683" s="30">
        <v>0</v>
      </c>
      <c r="W683" s="30">
        <v>0</v>
      </c>
      <c r="X683" s="30">
        <v>0</v>
      </c>
      <c r="Y683" s="30">
        <v>0</v>
      </c>
      <c r="Z683" s="30">
        <v>0</v>
      </c>
      <c r="AA683" s="30">
        <v>0</v>
      </c>
      <c r="AB683" s="30">
        <v>0</v>
      </c>
      <c r="AC683" s="30">
        <v>0</v>
      </c>
      <c r="AD683" s="30">
        <v>0</v>
      </c>
      <c r="AE683" s="30">
        <v>0</v>
      </c>
      <c r="AF683" s="30">
        <v>0</v>
      </c>
    </row>
    <row r="684" spans="1:32" x14ac:dyDescent="0.45">
      <c r="A684" s="29" t="s">
        <v>622</v>
      </c>
      <c r="B684" s="29" t="s">
        <v>623</v>
      </c>
      <c r="C684" s="29" t="s">
        <v>3299</v>
      </c>
      <c r="D684" s="29" t="s">
        <v>3300</v>
      </c>
      <c r="E684" s="29" t="s">
        <v>3320</v>
      </c>
      <c r="F684" s="29" t="s">
        <v>3321</v>
      </c>
      <c r="G684" s="29" t="s">
        <v>3233</v>
      </c>
      <c r="H684" s="29" t="s">
        <v>3234</v>
      </c>
      <c r="I684" s="29" t="s">
        <v>3242</v>
      </c>
      <c r="J684" s="29" t="s">
        <v>3243</v>
      </c>
      <c r="K684" s="29" t="s">
        <v>3252</v>
      </c>
      <c r="L684" s="29" t="s">
        <v>3106</v>
      </c>
      <c r="M684" s="29" t="s">
        <v>3253</v>
      </c>
      <c r="N684" s="29" t="s">
        <v>3106</v>
      </c>
      <c r="O684" s="29" t="s">
        <v>3610</v>
      </c>
      <c r="P684" s="29" t="s">
        <v>3611</v>
      </c>
      <c r="Q684" s="29" t="s">
        <v>3209</v>
      </c>
      <c r="R684" s="29" t="s">
        <v>3210</v>
      </c>
      <c r="S684" s="29" t="s">
        <v>3098</v>
      </c>
      <c r="T684" s="29"/>
      <c r="U684" s="30">
        <v>319260</v>
      </c>
      <c r="V684" s="30">
        <v>319260</v>
      </c>
      <c r="W684" s="30">
        <v>319260</v>
      </c>
      <c r="X684" s="30">
        <v>297978</v>
      </c>
      <c r="Y684" s="30">
        <v>0</v>
      </c>
      <c r="Z684" s="30">
        <v>0</v>
      </c>
      <c r="AA684" s="30">
        <v>0</v>
      </c>
      <c r="AB684" s="30">
        <v>0</v>
      </c>
      <c r="AC684" s="30">
        <v>0</v>
      </c>
      <c r="AD684" s="30">
        <v>0</v>
      </c>
      <c r="AE684" s="30">
        <v>0</v>
      </c>
      <c r="AF684" s="30">
        <v>0</v>
      </c>
    </row>
    <row r="685" spans="1:32" x14ac:dyDescent="0.45">
      <c r="A685" s="29" t="s">
        <v>622</v>
      </c>
      <c r="B685" s="29" t="s">
        <v>623</v>
      </c>
      <c r="C685" s="29" t="s">
        <v>3299</v>
      </c>
      <c r="D685" s="29" t="s">
        <v>3300</v>
      </c>
      <c r="E685" s="29" t="s">
        <v>3320</v>
      </c>
      <c r="F685" s="29" t="s">
        <v>3321</v>
      </c>
      <c r="G685" s="29" t="s">
        <v>3233</v>
      </c>
      <c r="H685" s="29" t="s">
        <v>3234</v>
      </c>
      <c r="I685" s="29" t="s">
        <v>3262</v>
      </c>
      <c r="J685" s="29" t="s">
        <v>3263</v>
      </c>
      <c r="K685" s="29" t="s">
        <v>3264</v>
      </c>
      <c r="L685" s="29" t="s">
        <v>3103</v>
      </c>
      <c r="M685" s="29" t="s">
        <v>3265</v>
      </c>
      <c r="N685" s="29" t="s">
        <v>3266</v>
      </c>
      <c r="O685" s="29" t="s">
        <v>3267</v>
      </c>
      <c r="P685" s="29" t="s">
        <v>3268</v>
      </c>
      <c r="Q685" s="29" t="s">
        <v>3209</v>
      </c>
      <c r="R685" s="29" t="s">
        <v>3210</v>
      </c>
      <c r="S685" s="29" t="s">
        <v>3098</v>
      </c>
      <c r="T685" s="29"/>
      <c r="U685" s="30">
        <v>5200</v>
      </c>
      <c r="V685" s="30">
        <v>5200</v>
      </c>
      <c r="W685" s="30">
        <v>5200</v>
      </c>
      <c r="X685" s="30">
        <v>5200</v>
      </c>
      <c r="Y685" s="30">
        <v>5200</v>
      </c>
      <c r="Z685" s="30">
        <v>5200</v>
      </c>
      <c r="AA685" s="30">
        <v>5200</v>
      </c>
      <c r="AB685" s="30">
        <v>5200</v>
      </c>
      <c r="AC685" s="30">
        <v>5200</v>
      </c>
      <c r="AD685" s="30">
        <v>5200</v>
      </c>
      <c r="AE685" s="30">
        <v>5200</v>
      </c>
      <c r="AF685" s="30">
        <v>5200</v>
      </c>
    </row>
    <row r="686" spans="1:32" x14ac:dyDescent="0.45">
      <c r="A686" s="29" t="s">
        <v>622</v>
      </c>
      <c r="B686" s="29" t="s">
        <v>623</v>
      </c>
      <c r="C686" s="29" t="s">
        <v>3299</v>
      </c>
      <c r="D686" s="29" t="s">
        <v>3300</v>
      </c>
      <c r="E686" s="29" t="s">
        <v>3320</v>
      </c>
      <c r="F686" s="29" t="s">
        <v>3321</v>
      </c>
      <c r="G686" s="29" t="s">
        <v>3233</v>
      </c>
      <c r="H686" s="29" t="s">
        <v>3234</v>
      </c>
      <c r="I686" s="29" t="s">
        <v>3262</v>
      </c>
      <c r="J686" s="29" t="s">
        <v>3263</v>
      </c>
      <c r="K686" s="29" t="s">
        <v>3264</v>
      </c>
      <c r="L686" s="29" t="s">
        <v>3103</v>
      </c>
      <c r="M686" s="29" t="s">
        <v>3265</v>
      </c>
      <c r="N686" s="29" t="s">
        <v>3266</v>
      </c>
      <c r="O686" s="29" t="s">
        <v>3269</v>
      </c>
      <c r="P686" s="29" t="s">
        <v>3270</v>
      </c>
      <c r="Q686" s="29" t="s">
        <v>3209</v>
      </c>
      <c r="R686" s="29" t="s">
        <v>3210</v>
      </c>
      <c r="S686" s="29" t="s">
        <v>3098</v>
      </c>
      <c r="T686" s="29"/>
      <c r="U686" s="30">
        <v>0</v>
      </c>
      <c r="V686" s="30">
        <v>0</v>
      </c>
      <c r="W686" s="30">
        <v>0</v>
      </c>
      <c r="X686" s="30">
        <v>0</v>
      </c>
      <c r="Y686" s="30">
        <v>0</v>
      </c>
      <c r="Z686" s="30">
        <v>0</v>
      </c>
      <c r="AA686" s="30">
        <v>0</v>
      </c>
      <c r="AB686" s="30">
        <v>0</v>
      </c>
      <c r="AC686" s="30">
        <v>0</v>
      </c>
      <c r="AD686" s="30">
        <v>0</v>
      </c>
      <c r="AE686" s="30">
        <v>0</v>
      </c>
      <c r="AF686" s="30">
        <v>312</v>
      </c>
    </row>
    <row r="687" spans="1:32" x14ac:dyDescent="0.45">
      <c r="A687" s="29" t="s">
        <v>622</v>
      </c>
      <c r="B687" s="29" t="s">
        <v>623</v>
      </c>
      <c r="C687" s="29" t="s">
        <v>3299</v>
      </c>
      <c r="D687" s="29" t="s">
        <v>3300</v>
      </c>
      <c r="E687" s="29" t="s">
        <v>3320</v>
      </c>
      <c r="F687" s="29" t="s">
        <v>3321</v>
      </c>
      <c r="G687" s="29" t="s">
        <v>3233</v>
      </c>
      <c r="H687" s="29" t="s">
        <v>3234</v>
      </c>
      <c r="I687" s="29" t="s">
        <v>3262</v>
      </c>
      <c r="J687" s="29" t="s">
        <v>3263</v>
      </c>
      <c r="K687" s="29" t="s">
        <v>3264</v>
      </c>
      <c r="L687" s="29" t="s">
        <v>3103</v>
      </c>
      <c r="M687" s="29" t="s">
        <v>3265</v>
      </c>
      <c r="N687" s="29" t="s">
        <v>3266</v>
      </c>
      <c r="O687" s="29" t="s">
        <v>3271</v>
      </c>
      <c r="P687" s="29" t="s">
        <v>3272</v>
      </c>
      <c r="Q687" s="29" t="s">
        <v>3209</v>
      </c>
      <c r="R687" s="29" t="s">
        <v>3210</v>
      </c>
      <c r="S687" s="29" t="s">
        <v>3098</v>
      </c>
      <c r="T687" s="29"/>
      <c r="U687" s="30">
        <v>304</v>
      </c>
      <c r="V687" s="30">
        <v>0</v>
      </c>
      <c r="W687" s="30">
        <v>0</v>
      </c>
      <c r="X687" s="30">
        <v>0</v>
      </c>
      <c r="Y687" s="30">
        <v>174</v>
      </c>
      <c r="Z687" s="30">
        <v>0</v>
      </c>
      <c r="AA687" s="30">
        <v>0</v>
      </c>
      <c r="AB687" s="30">
        <v>0</v>
      </c>
      <c r="AC687" s="30">
        <v>0</v>
      </c>
      <c r="AD687" s="30">
        <v>0</v>
      </c>
      <c r="AE687" s="30">
        <v>0</v>
      </c>
      <c r="AF687" s="30">
        <v>29</v>
      </c>
    </row>
    <row r="688" spans="1:32" x14ac:dyDescent="0.45">
      <c r="A688" s="29" t="s">
        <v>622</v>
      </c>
      <c r="B688" s="29" t="s">
        <v>623</v>
      </c>
      <c r="C688" s="29" t="s">
        <v>3299</v>
      </c>
      <c r="D688" s="29" t="s">
        <v>3300</v>
      </c>
      <c r="E688" s="29" t="s">
        <v>3320</v>
      </c>
      <c r="F688" s="29" t="s">
        <v>3321</v>
      </c>
      <c r="G688" s="29" t="s">
        <v>3233</v>
      </c>
      <c r="H688" s="29" t="s">
        <v>3234</v>
      </c>
      <c r="I688" s="29" t="s">
        <v>3262</v>
      </c>
      <c r="J688" s="29" t="s">
        <v>3263</v>
      </c>
      <c r="K688" s="29" t="s">
        <v>3264</v>
      </c>
      <c r="L688" s="29" t="s">
        <v>3103</v>
      </c>
      <c r="M688" s="29" t="s">
        <v>3265</v>
      </c>
      <c r="N688" s="29" t="s">
        <v>3266</v>
      </c>
      <c r="O688" s="29" t="s">
        <v>3273</v>
      </c>
      <c r="P688" s="29" t="s">
        <v>3274</v>
      </c>
      <c r="Q688" s="29" t="s">
        <v>3209</v>
      </c>
      <c r="R688" s="29" t="s">
        <v>3210</v>
      </c>
      <c r="S688" s="29" t="s">
        <v>3098</v>
      </c>
      <c r="T688" s="29"/>
      <c r="U688" s="30">
        <v>0</v>
      </c>
      <c r="V688" s="30">
        <v>0</v>
      </c>
      <c r="W688" s="30">
        <v>0</v>
      </c>
      <c r="X688" s="30">
        <v>0</v>
      </c>
      <c r="Y688" s="30">
        <v>0</v>
      </c>
      <c r="Z688" s="30">
        <v>0</v>
      </c>
      <c r="AA688" s="30">
        <v>0</v>
      </c>
      <c r="AB688" s="30">
        <v>0</v>
      </c>
      <c r="AC688" s="30">
        <v>78</v>
      </c>
      <c r="AD688" s="30">
        <v>0</v>
      </c>
      <c r="AE688" s="30">
        <v>0</v>
      </c>
      <c r="AF688" s="30">
        <v>0</v>
      </c>
    </row>
    <row r="689" spans="1:32" x14ac:dyDescent="0.45">
      <c r="A689" s="29" t="s">
        <v>622</v>
      </c>
      <c r="B689" s="29" t="s">
        <v>623</v>
      </c>
      <c r="C689" s="29" t="s">
        <v>3299</v>
      </c>
      <c r="D689" s="29" t="s">
        <v>3300</v>
      </c>
      <c r="E689" s="29" t="s">
        <v>3320</v>
      </c>
      <c r="F689" s="29" t="s">
        <v>3321</v>
      </c>
      <c r="G689" s="29" t="s">
        <v>3233</v>
      </c>
      <c r="H689" s="29" t="s">
        <v>3234</v>
      </c>
      <c r="I689" s="29" t="s">
        <v>3262</v>
      </c>
      <c r="J689" s="29" t="s">
        <v>3263</v>
      </c>
      <c r="K689" s="29" t="s">
        <v>3264</v>
      </c>
      <c r="L689" s="29" t="s">
        <v>3103</v>
      </c>
      <c r="M689" s="29" t="s">
        <v>3265</v>
      </c>
      <c r="N689" s="29" t="s">
        <v>3266</v>
      </c>
      <c r="O689" s="29" t="s">
        <v>3372</v>
      </c>
      <c r="P689" s="29" t="s">
        <v>3373</v>
      </c>
      <c r="Q689" s="29" t="s">
        <v>3209</v>
      </c>
      <c r="R689" s="29" t="s">
        <v>3210</v>
      </c>
      <c r="S689" s="29" t="s">
        <v>3098</v>
      </c>
      <c r="T689" s="29"/>
      <c r="U689" s="30">
        <v>54829</v>
      </c>
      <c r="V689" s="30">
        <v>205</v>
      </c>
      <c r="W689" s="30">
        <v>65</v>
      </c>
      <c r="X689" s="30">
        <v>154</v>
      </c>
      <c r="Y689" s="30">
        <v>0</v>
      </c>
      <c r="Z689" s="30">
        <v>0</v>
      </c>
      <c r="AA689" s="30">
        <v>420</v>
      </c>
      <c r="AB689" s="30">
        <v>93</v>
      </c>
      <c r="AC689" s="30">
        <v>70</v>
      </c>
      <c r="AD689" s="30">
        <v>116</v>
      </c>
      <c r="AE689" s="30">
        <v>72</v>
      </c>
      <c r="AF689" s="30">
        <v>0</v>
      </c>
    </row>
    <row r="690" spans="1:32" x14ac:dyDescent="0.45">
      <c r="A690" s="29" t="s">
        <v>622</v>
      </c>
      <c r="B690" s="29" t="s">
        <v>623</v>
      </c>
      <c r="C690" s="29" t="s">
        <v>3299</v>
      </c>
      <c r="D690" s="29" t="s">
        <v>3300</v>
      </c>
      <c r="E690" s="29" t="s">
        <v>3320</v>
      </c>
      <c r="F690" s="29" t="s">
        <v>3321</v>
      </c>
      <c r="G690" s="29" t="s">
        <v>3233</v>
      </c>
      <c r="H690" s="29" t="s">
        <v>3234</v>
      </c>
      <c r="I690" s="29" t="s">
        <v>3262</v>
      </c>
      <c r="J690" s="29" t="s">
        <v>3263</v>
      </c>
      <c r="K690" s="29" t="s">
        <v>3264</v>
      </c>
      <c r="L690" s="29" t="s">
        <v>3103</v>
      </c>
      <c r="M690" s="29" t="s">
        <v>3322</v>
      </c>
      <c r="N690" s="29" t="s">
        <v>3323</v>
      </c>
      <c r="O690" s="29" t="s">
        <v>3324</v>
      </c>
      <c r="P690" s="29" t="s">
        <v>3325</v>
      </c>
      <c r="Q690" s="29" t="s">
        <v>3209</v>
      </c>
      <c r="R690" s="29" t="s">
        <v>3210</v>
      </c>
      <c r="S690" s="29" t="s">
        <v>3098</v>
      </c>
      <c r="T690" s="29"/>
      <c r="U690" s="30">
        <v>2800</v>
      </c>
      <c r="V690" s="30">
        <v>2800</v>
      </c>
      <c r="W690" s="30">
        <v>2800</v>
      </c>
      <c r="X690" s="30">
        <v>2800</v>
      </c>
      <c r="Y690" s="30">
        <v>2800</v>
      </c>
      <c r="Z690" s="30">
        <v>2800</v>
      </c>
      <c r="AA690" s="30">
        <v>2800</v>
      </c>
      <c r="AB690" s="30">
        <v>2800</v>
      </c>
      <c r="AC690" s="30">
        <v>2800</v>
      </c>
      <c r="AD690" s="30">
        <v>2800</v>
      </c>
      <c r="AE690" s="30">
        <v>2800</v>
      </c>
      <c r="AF690" s="30">
        <v>2800</v>
      </c>
    </row>
    <row r="691" spans="1:32" x14ac:dyDescent="0.45">
      <c r="A691" s="29" t="s">
        <v>622</v>
      </c>
      <c r="B691" s="29" t="s">
        <v>623</v>
      </c>
      <c r="C691" s="29" t="s">
        <v>3299</v>
      </c>
      <c r="D691" s="29" t="s">
        <v>3300</v>
      </c>
      <c r="E691" s="29" t="s">
        <v>3320</v>
      </c>
      <c r="F691" s="29" t="s">
        <v>3321</v>
      </c>
      <c r="G691" s="29" t="s">
        <v>3233</v>
      </c>
      <c r="H691" s="29" t="s">
        <v>3234</v>
      </c>
      <c r="I691" s="29" t="s">
        <v>3262</v>
      </c>
      <c r="J691" s="29" t="s">
        <v>3263</v>
      </c>
      <c r="K691" s="29" t="s">
        <v>3264</v>
      </c>
      <c r="L691" s="29" t="s">
        <v>3103</v>
      </c>
      <c r="M691" s="29" t="s">
        <v>3322</v>
      </c>
      <c r="N691" s="29" t="s">
        <v>3323</v>
      </c>
      <c r="O691" s="29" t="s">
        <v>3374</v>
      </c>
      <c r="P691" s="29" t="s">
        <v>3375</v>
      </c>
      <c r="Q691" s="29" t="s">
        <v>3209</v>
      </c>
      <c r="R691" s="29" t="s">
        <v>3210</v>
      </c>
      <c r="S691" s="29" t="s">
        <v>3098</v>
      </c>
      <c r="T691" s="29"/>
      <c r="U691" s="30">
        <v>1000</v>
      </c>
      <c r="V691" s="30">
        <v>1000</v>
      </c>
      <c r="W691" s="30">
        <v>1000</v>
      </c>
      <c r="X691" s="30">
        <v>1000</v>
      </c>
      <c r="Y691" s="30">
        <v>1000</v>
      </c>
      <c r="Z691" s="30">
        <v>1000</v>
      </c>
      <c r="AA691" s="30">
        <v>1000</v>
      </c>
      <c r="AB691" s="30">
        <v>1000</v>
      </c>
      <c r="AC691" s="30">
        <v>1000</v>
      </c>
      <c r="AD691" s="30">
        <v>1000</v>
      </c>
      <c r="AE691" s="30">
        <v>1000</v>
      </c>
      <c r="AF691" s="30">
        <v>1000</v>
      </c>
    </row>
    <row r="692" spans="1:32" x14ac:dyDescent="0.45">
      <c r="A692" s="29" t="s">
        <v>622</v>
      </c>
      <c r="B692" s="29" t="s">
        <v>623</v>
      </c>
      <c r="C692" s="29" t="s">
        <v>3299</v>
      </c>
      <c r="D692" s="29" t="s">
        <v>3300</v>
      </c>
      <c r="E692" s="29" t="s">
        <v>3320</v>
      </c>
      <c r="F692" s="29" t="s">
        <v>3321</v>
      </c>
      <c r="G692" s="29" t="s">
        <v>3233</v>
      </c>
      <c r="H692" s="29" t="s">
        <v>3234</v>
      </c>
      <c r="I692" s="29" t="s">
        <v>3275</v>
      </c>
      <c r="J692" s="29" t="s">
        <v>3276</v>
      </c>
      <c r="K692" s="29" t="s">
        <v>3277</v>
      </c>
      <c r="L692" s="29" t="s">
        <v>3100</v>
      </c>
      <c r="M692" s="29" t="s">
        <v>3312</v>
      </c>
      <c r="N692" s="29" t="s">
        <v>3313</v>
      </c>
      <c r="O692" s="29" t="s">
        <v>3314</v>
      </c>
      <c r="P692" s="29" t="s">
        <v>3315</v>
      </c>
      <c r="Q692" s="29" t="s">
        <v>3249</v>
      </c>
      <c r="R692" s="29" t="s">
        <v>3210</v>
      </c>
      <c r="S692" s="29" t="s">
        <v>3098</v>
      </c>
      <c r="T692" s="29"/>
      <c r="U692" s="30">
        <v>3636</v>
      </c>
      <c r="V692" s="30">
        <v>0</v>
      </c>
      <c r="W692" s="30">
        <v>0</v>
      </c>
      <c r="X692" s="30">
        <v>0</v>
      </c>
      <c r="Y692" s="30">
        <v>0</v>
      </c>
      <c r="Z692" s="30">
        <v>0</v>
      </c>
      <c r="AA692" s="30">
        <v>0</v>
      </c>
      <c r="AB692" s="30">
        <v>0</v>
      </c>
      <c r="AC692" s="30">
        <v>0</v>
      </c>
      <c r="AD692" s="30">
        <v>0</v>
      </c>
      <c r="AE692" s="30">
        <v>0</v>
      </c>
      <c r="AF692" s="30">
        <v>0</v>
      </c>
    </row>
    <row r="693" spans="1:32" x14ac:dyDescent="0.45">
      <c r="A693" s="29" t="s">
        <v>622</v>
      </c>
      <c r="B693" s="29" t="s">
        <v>623</v>
      </c>
      <c r="C693" s="29" t="s">
        <v>3299</v>
      </c>
      <c r="D693" s="29" t="s">
        <v>3300</v>
      </c>
      <c r="E693" s="29" t="s">
        <v>3320</v>
      </c>
      <c r="F693" s="29" t="s">
        <v>3321</v>
      </c>
      <c r="G693" s="29" t="s">
        <v>3233</v>
      </c>
      <c r="H693" s="29" t="s">
        <v>3234</v>
      </c>
      <c r="I693" s="29" t="s">
        <v>3275</v>
      </c>
      <c r="J693" s="29" t="s">
        <v>3276</v>
      </c>
      <c r="K693" s="29" t="s">
        <v>3277</v>
      </c>
      <c r="L693" s="29" t="s">
        <v>3100</v>
      </c>
      <c r="M693" s="29" t="s">
        <v>3312</v>
      </c>
      <c r="N693" s="29" t="s">
        <v>3313</v>
      </c>
      <c r="O693" s="29" t="s">
        <v>3314</v>
      </c>
      <c r="P693" s="29" t="s">
        <v>3315</v>
      </c>
      <c r="Q693" s="29" t="s">
        <v>3209</v>
      </c>
      <c r="R693" s="29" t="s">
        <v>3210</v>
      </c>
      <c r="S693" s="29" t="s">
        <v>3098</v>
      </c>
      <c r="T693" s="29"/>
      <c r="U693" s="30">
        <v>150000</v>
      </c>
      <c r="V693" s="30">
        <v>150000</v>
      </c>
      <c r="W693" s="30">
        <v>150000</v>
      </c>
      <c r="X693" s="30">
        <v>139998</v>
      </c>
      <c r="Y693" s="30">
        <v>0</v>
      </c>
      <c r="Z693" s="30">
        <v>0</v>
      </c>
      <c r="AA693" s="30">
        <v>0</v>
      </c>
      <c r="AB693" s="30">
        <v>0</v>
      </c>
      <c r="AC693" s="30">
        <v>0</v>
      </c>
      <c r="AD693" s="30">
        <v>0</v>
      </c>
      <c r="AE693" s="30">
        <v>0</v>
      </c>
      <c r="AF693" s="30">
        <v>0</v>
      </c>
    </row>
    <row r="694" spans="1:32" x14ac:dyDescent="0.45">
      <c r="A694" s="29" t="s">
        <v>590</v>
      </c>
      <c r="B694" s="29" t="s">
        <v>3043</v>
      </c>
      <c r="C694" s="29" t="s">
        <v>3299</v>
      </c>
      <c r="D694" s="29" t="s">
        <v>3300</v>
      </c>
      <c r="E694" s="29" t="s">
        <v>3538</v>
      </c>
      <c r="F694" s="29" t="s">
        <v>3539</v>
      </c>
      <c r="G694" s="29" t="s">
        <v>3233</v>
      </c>
      <c r="H694" s="29" t="s">
        <v>3234</v>
      </c>
      <c r="I694" s="29" t="s">
        <v>3242</v>
      </c>
      <c r="J694" s="29" t="s">
        <v>3243</v>
      </c>
      <c r="K694" s="29" t="s">
        <v>3244</v>
      </c>
      <c r="L694" s="29" t="s">
        <v>3104</v>
      </c>
      <c r="M694" s="29" t="s">
        <v>3245</v>
      </c>
      <c r="N694" s="29" t="s">
        <v>3246</v>
      </c>
      <c r="O694" s="29" t="s">
        <v>3464</v>
      </c>
      <c r="P694" s="29" t="s">
        <v>3465</v>
      </c>
      <c r="Q694" s="29" t="s">
        <v>3249</v>
      </c>
      <c r="R694" s="29" t="s">
        <v>3210</v>
      </c>
      <c r="S694" s="29" t="s">
        <v>3098</v>
      </c>
      <c r="T694" s="29"/>
      <c r="U694" s="30">
        <v>412</v>
      </c>
      <c r="V694" s="30">
        <v>412</v>
      </c>
      <c r="W694" s="30">
        <v>412</v>
      </c>
      <c r="X694" s="30">
        <v>412</v>
      </c>
      <c r="Y694" s="30">
        <v>412</v>
      </c>
      <c r="Z694" s="30">
        <v>412</v>
      </c>
      <c r="AA694" s="30">
        <v>412</v>
      </c>
      <c r="AB694" s="30">
        <v>412</v>
      </c>
      <c r="AC694" s="30">
        <v>412</v>
      </c>
      <c r="AD694" s="30">
        <v>412</v>
      </c>
      <c r="AE694" s="30">
        <v>412</v>
      </c>
      <c r="AF694" s="30">
        <v>412</v>
      </c>
    </row>
    <row r="695" spans="1:32" x14ac:dyDescent="0.45">
      <c r="A695" s="29" t="s">
        <v>590</v>
      </c>
      <c r="B695" s="29" t="s">
        <v>3043</v>
      </c>
      <c r="C695" s="29" t="s">
        <v>3299</v>
      </c>
      <c r="D695" s="29" t="s">
        <v>3300</v>
      </c>
      <c r="E695" s="29" t="s">
        <v>3538</v>
      </c>
      <c r="F695" s="29" t="s">
        <v>3539</v>
      </c>
      <c r="G695" s="29" t="s">
        <v>3233</v>
      </c>
      <c r="H695" s="29" t="s">
        <v>3234</v>
      </c>
      <c r="I695" s="29" t="s">
        <v>3242</v>
      </c>
      <c r="J695" s="29" t="s">
        <v>3243</v>
      </c>
      <c r="K695" s="29" t="s">
        <v>3244</v>
      </c>
      <c r="L695" s="29" t="s">
        <v>3104</v>
      </c>
      <c r="M695" s="29" t="s">
        <v>3245</v>
      </c>
      <c r="N695" s="29" t="s">
        <v>3246</v>
      </c>
      <c r="O695" s="29" t="s">
        <v>3464</v>
      </c>
      <c r="P695" s="29" t="s">
        <v>3465</v>
      </c>
      <c r="Q695" s="29" t="s">
        <v>3209</v>
      </c>
      <c r="R695" s="29" t="s">
        <v>3210</v>
      </c>
      <c r="S695" s="29" t="s">
        <v>3098</v>
      </c>
      <c r="T695" s="29"/>
      <c r="U695" s="30">
        <v>11000</v>
      </c>
      <c r="V695" s="30">
        <v>11000</v>
      </c>
      <c r="W695" s="30">
        <v>54072</v>
      </c>
      <c r="X695" s="30">
        <v>0</v>
      </c>
      <c r="Y695" s="30">
        <v>0</v>
      </c>
      <c r="Z695" s="30">
        <v>0</v>
      </c>
      <c r="AA695" s="30">
        <v>0</v>
      </c>
      <c r="AB695" s="30">
        <v>0</v>
      </c>
      <c r="AC695" s="30">
        <v>0</v>
      </c>
      <c r="AD695" s="30">
        <v>0</v>
      </c>
      <c r="AE695" s="30">
        <v>0</v>
      </c>
      <c r="AF695" s="30">
        <v>0</v>
      </c>
    </row>
    <row r="696" spans="1:32" x14ac:dyDescent="0.45">
      <c r="A696" s="29" t="s">
        <v>590</v>
      </c>
      <c r="B696" s="29" t="s">
        <v>3043</v>
      </c>
      <c r="C696" s="29" t="s">
        <v>3299</v>
      </c>
      <c r="D696" s="29" t="s">
        <v>3300</v>
      </c>
      <c r="E696" s="29" t="s">
        <v>3538</v>
      </c>
      <c r="F696" s="29" t="s">
        <v>3539</v>
      </c>
      <c r="G696" s="29" t="s">
        <v>3233</v>
      </c>
      <c r="H696" s="29" t="s">
        <v>3234</v>
      </c>
      <c r="I696" s="29" t="s">
        <v>3242</v>
      </c>
      <c r="J696" s="29" t="s">
        <v>3243</v>
      </c>
      <c r="K696" s="29" t="s">
        <v>3258</v>
      </c>
      <c r="L696" s="29" t="s">
        <v>3105</v>
      </c>
      <c r="M696" s="29" t="s">
        <v>3259</v>
      </c>
      <c r="N696" s="29" t="s">
        <v>3105</v>
      </c>
      <c r="O696" s="29" t="s">
        <v>3260</v>
      </c>
      <c r="P696" s="29" t="s">
        <v>3261</v>
      </c>
      <c r="Q696" s="29" t="s">
        <v>3209</v>
      </c>
      <c r="R696" s="29" t="s">
        <v>3210</v>
      </c>
      <c r="S696" s="29" t="s">
        <v>3098</v>
      </c>
      <c r="T696" s="29"/>
      <c r="U696" s="30">
        <v>3000</v>
      </c>
      <c r="V696" s="30">
        <v>3000</v>
      </c>
      <c r="W696" s="30">
        <v>43284</v>
      </c>
      <c r="X696" s="30">
        <v>0</v>
      </c>
      <c r="Y696" s="30">
        <v>0</v>
      </c>
      <c r="Z696" s="30">
        <v>0</v>
      </c>
      <c r="AA696" s="30">
        <v>0</v>
      </c>
      <c r="AB696" s="30">
        <v>0</v>
      </c>
      <c r="AC696" s="30">
        <v>0</v>
      </c>
      <c r="AD696" s="30">
        <v>0</v>
      </c>
      <c r="AE696" s="30">
        <v>0</v>
      </c>
      <c r="AF696" s="30">
        <v>0</v>
      </c>
    </row>
    <row r="697" spans="1:32" x14ac:dyDescent="0.45">
      <c r="A697" s="29" t="s">
        <v>590</v>
      </c>
      <c r="B697" s="29" t="s">
        <v>3043</v>
      </c>
      <c r="C697" s="29" t="s">
        <v>3299</v>
      </c>
      <c r="D697" s="29" t="s">
        <v>3300</v>
      </c>
      <c r="E697" s="29" t="s">
        <v>3538</v>
      </c>
      <c r="F697" s="29" t="s">
        <v>3539</v>
      </c>
      <c r="G697" s="29" t="s">
        <v>3233</v>
      </c>
      <c r="H697" s="29" t="s">
        <v>3234</v>
      </c>
      <c r="I697" s="29" t="s">
        <v>3275</v>
      </c>
      <c r="J697" s="29" t="s">
        <v>3276</v>
      </c>
      <c r="K697" s="29" t="s">
        <v>3277</v>
      </c>
      <c r="L697" s="29" t="s">
        <v>3100</v>
      </c>
      <c r="M697" s="29" t="s">
        <v>3312</v>
      </c>
      <c r="N697" s="29" t="s">
        <v>3313</v>
      </c>
      <c r="O697" s="29" t="s">
        <v>3658</v>
      </c>
      <c r="P697" s="29" t="s">
        <v>3659</v>
      </c>
      <c r="Q697" s="29" t="s">
        <v>3249</v>
      </c>
      <c r="R697" s="29" t="s">
        <v>3210</v>
      </c>
      <c r="S697" s="29" t="s">
        <v>3098</v>
      </c>
      <c r="T697" s="29"/>
      <c r="U697" s="30">
        <v>856</v>
      </c>
      <c r="V697" s="30">
        <v>856</v>
      </c>
      <c r="W697" s="30">
        <v>856</v>
      </c>
      <c r="X697" s="30">
        <v>856</v>
      </c>
      <c r="Y697" s="30">
        <v>856</v>
      </c>
      <c r="Z697" s="30">
        <v>856</v>
      </c>
      <c r="AA697" s="30">
        <v>856</v>
      </c>
      <c r="AB697" s="30">
        <v>856</v>
      </c>
      <c r="AC697" s="30">
        <v>856</v>
      </c>
      <c r="AD697" s="30">
        <v>856</v>
      </c>
      <c r="AE697" s="30">
        <v>856</v>
      </c>
      <c r="AF697" s="30">
        <v>856</v>
      </c>
    </row>
    <row r="698" spans="1:32" x14ac:dyDescent="0.45">
      <c r="A698" s="29" t="s">
        <v>590</v>
      </c>
      <c r="B698" s="29" t="s">
        <v>3043</v>
      </c>
      <c r="C698" s="29" t="s">
        <v>3299</v>
      </c>
      <c r="D698" s="29" t="s">
        <v>3300</v>
      </c>
      <c r="E698" s="29" t="s">
        <v>3538</v>
      </c>
      <c r="F698" s="29" t="s">
        <v>3539</v>
      </c>
      <c r="G698" s="29" t="s">
        <v>3233</v>
      </c>
      <c r="H698" s="29" t="s">
        <v>3234</v>
      </c>
      <c r="I698" s="29" t="s">
        <v>3275</v>
      </c>
      <c r="J698" s="29" t="s">
        <v>3276</v>
      </c>
      <c r="K698" s="29" t="s">
        <v>3277</v>
      </c>
      <c r="L698" s="29" t="s">
        <v>3100</v>
      </c>
      <c r="M698" s="29" t="s">
        <v>3312</v>
      </c>
      <c r="N698" s="29" t="s">
        <v>3313</v>
      </c>
      <c r="O698" s="29" t="s">
        <v>3658</v>
      </c>
      <c r="P698" s="29" t="s">
        <v>3659</v>
      </c>
      <c r="Q698" s="29" t="s">
        <v>3209</v>
      </c>
      <c r="R698" s="29" t="s">
        <v>3210</v>
      </c>
      <c r="S698" s="29" t="s">
        <v>3098</v>
      </c>
      <c r="T698" s="29"/>
      <c r="U698" s="30">
        <v>18000</v>
      </c>
      <c r="V698" s="30">
        <v>18000</v>
      </c>
      <c r="W698" s="30">
        <v>241709</v>
      </c>
      <c r="X698" s="30">
        <v>0</v>
      </c>
      <c r="Y698" s="30">
        <v>0</v>
      </c>
      <c r="Z698" s="30">
        <v>0</v>
      </c>
      <c r="AA698" s="30">
        <v>0</v>
      </c>
      <c r="AB698" s="30">
        <v>0</v>
      </c>
      <c r="AC698" s="30">
        <v>0</v>
      </c>
      <c r="AD698" s="30">
        <v>0</v>
      </c>
      <c r="AE698" s="30">
        <v>0</v>
      </c>
      <c r="AF698" s="30">
        <v>0</v>
      </c>
    </row>
    <row r="699" spans="1:32" x14ac:dyDescent="0.45">
      <c r="A699" s="29" t="s">
        <v>590</v>
      </c>
      <c r="B699" s="29" t="s">
        <v>3043</v>
      </c>
      <c r="C699" s="29" t="s">
        <v>3299</v>
      </c>
      <c r="D699" s="29" t="s">
        <v>3300</v>
      </c>
      <c r="E699" s="29" t="s">
        <v>3538</v>
      </c>
      <c r="F699" s="29" t="s">
        <v>3539</v>
      </c>
      <c r="G699" s="29" t="s">
        <v>3233</v>
      </c>
      <c r="H699" s="29" t="s">
        <v>3234</v>
      </c>
      <c r="I699" s="29" t="s">
        <v>3275</v>
      </c>
      <c r="J699" s="29" t="s">
        <v>3276</v>
      </c>
      <c r="K699" s="29" t="s">
        <v>3287</v>
      </c>
      <c r="L699" s="29" t="s">
        <v>3101</v>
      </c>
      <c r="M699" s="29" t="s">
        <v>3288</v>
      </c>
      <c r="N699" s="29" t="s">
        <v>3289</v>
      </c>
      <c r="O699" s="29" t="s">
        <v>3290</v>
      </c>
      <c r="P699" s="29" t="s">
        <v>3291</v>
      </c>
      <c r="Q699" s="29" t="s">
        <v>3249</v>
      </c>
      <c r="R699" s="29" t="s">
        <v>3210</v>
      </c>
      <c r="S699" s="29" t="s">
        <v>3098</v>
      </c>
      <c r="T699" s="29"/>
      <c r="U699" s="30">
        <v>0</v>
      </c>
      <c r="V699" s="30">
        <v>0</v>
      </c>
      <c r="W699" s="30">
        <v>26364</v>
      </c>
      <c r="X699" s="30">
        <v>0</v>
      </c>
      <c r="Y699" s="30">
        <v>0</v>
      </c>
      <c r="Z699" s="30">
        <v>0</v>
      </c>
      <c r="AA699" s="30">
        <v>0</v>
      </c>
      <c r="AB699" s="30">
        <v>0</v>
      </c>
      <c r="AC699" s="30">
        <v>0</v>
      </c>
      <c r="AD699" s="30">
        <v>0</v>
      </c>
      <c r="AE699" s="30">
        <v>0</v>
      </c>
      <c r="AF699" s="30">
        <v>0</v>
      </c>
    </row>
    <row r="700" spans="1:32" x14ac:dyDescent="0.45">
      <c r="A700" s="29" t="s">
        <v>590</v>
      </c>
      <c r="B700" s="29" t="s">
        <v>3043</v>
      </c>
      <c r="C700" s="29" t="s">
        <v>3299</v>
      </c>
      <c r="D700" s="29" t="s">
        <v>3300</v>
      </c>
      <c r="E700" s="29" t="s">
        <v>3538</v>
      </c>
      <c r="F700" s="29" t="s">
        <v>3539</v>
      </c>
      <c r="G700" s="29" t="s">
        <v>3233</v>
      </c>
      <c r="H700" s="29" t="s">
        <v>3234</v>
      </c>
      <c r="I700" s="29" t="s">
        <v>3275</v>
      </c>
      <c r="J700" s="29" t="s">
        <v>3276</v>
      </c>
      <c r="K700" s="29" t="s">
        <v>3287</v>
      </c>
      <c r="L700" s="29" t="s">
        <v>3101</v>
      </c>
      <c r="M700" s="29" t="s">
        <v>3288</v>
      </c>
      <c r="N700" s="29" t="s">
        <v>3289</v>
      </c>
      <c r="O700" s="29" t="s">
        <v>3290</v>
      </c>
      <c r="P700" s="29" t="s">
        <v>3291</v>
      </c>
      <c r="Q700" s="29" t="s">
        <v>3209</v>
      </c>
      <c r="R700" s="29" t="s">
        <v>3210</v>
      </c>
      <c r="S700" s="29" t="s">
        <v>3098</v>
      </c>
      <c r="T700" s="29"/>
      <c r="U700" s="30">
        <v>1000</v>
      </c>
      <c r="V700" s="30">
        <v>1000</v>
      </c>
      <c r="W700" s="30">
        <v>839</v>
      </c>
      <c r="X700" s="30">
        <v>0</v>
      </c>
      <c r="Y700" s="30">
        <v>0</v>
      </c>
      <c r="Z700" s="30">
        <v>0</v>
      </c>
      <c r="AA700" s="30">
        <v>0</v>
      </c>
      <c r="AB700" s="30">
        <v>0</v>
      </c>
      <c r="AC700" s="30">
        <v>0</v>
      </c>
      <c r="AD700" s="30">
        <v>0</v>
      </c>
      <c r="AE700" s="30">
        <v>0</v>
      </c>
      <c r="AF700" s="30">
        <v>0</v>
      </c>
    </row>
    <row r="701" spans="1:32" x14ac:dyDescent="0.45">
      <c r="A701" s="29" t="s">
        <v>590</v>
      </c>
      <c r="B701" s="29" t="s">
        <v>3043</v>
      </c>
      <c r="C701" s="29" t="s">
        <v>3299</v>
      </c>
      <c r="D701" s="29" t="s">
        <v>3300</v>
      </c>
      <c r="E701" s="29" t="s">
        <v>3301</v>
      </c>
      <c r="F701" s="29" t="s">
        <v>3302</v>
      </c>
      <c r="G701" s="29" t="s">
        <v>3233</v>
      </c>
      <c r="H701" s="29" t="s">
        <v>3234</v>
      </c>
      <c r="I701" s="29" t="s">
        <v>3275</v>
      </c>
      <c r="J701" s="29" t="s">
        <v>3276</v>
      </c>
      <c r="K701" s="29" t="s">
        <v>3282</v>
      </c>
      <c r="L701" s="29" t="s">
        <v>3112</v>
      </c>
      <c r="M701" s="29" t="s">
        <v>3283</v>
      </c>
      <c r="N701" s="29" t="s">
        <v>3284</v>
      </c>
      <c r="O701" s="29" t="s">
        <v>3376</v>
      </c>
      <c r="P701" s="29" t="s">
        <v>3377</v>
      </c>
      <c r="Q701" s="29" t="s">
        <v>3209</v>
      </c>
      <c r="R701" s="29" t="s">
        <v>3210</v>
      </c>
      <c r="S701" s="29" t="s">
        <v>3098</v>
      </c>
      <c r="T701" s="29"/>
      <c r="U701" s="30">
        <v>22950</v>
      </c>
      <c r="V701" s="30">
        <v>22950</v>
      </c>
      <c r="W701" s="30">
        <v>22950</v>
      </c>
      <c r="X701" s="30">
        <v>22950</v>
      </c>
      <c r="Y701" s="30">
        <v>22950</v>
      </c>
      <c r="Z701" s="30">
        <v>22950</v>
      </c>
      <c r="AA701" s="30">
        <v>22950</v>
      </c>
      <c r="AB701" s="30">
        <v>22950</v>
      </c>
      <c r="AC701" s="30">
        <v>22950</v>
      </c>
      <c r="AD701" s="30">
        <v>22950</v>
      </c>
      <c r="AE701" s="30">
        <v>22950</v>
      </c>
      <c r="AF701" s="30">
        <v>22950</v>
      </c>
    </row>
    <row r="702" spans="1:32" x14ac:dyDescent="0.45">
      <c r="A702" s="29" t="s">
        <v>590</v>
      </c>
      <c r="B702" s="29" t="s">
        <v>3043</v>
      </c>
      <c r="C702" s="29" t="s">
        <v>3299</v>
      </c>
      <c r="D702" s="29" t="s">
        <v>3300</v>
      </c>
      <c r="E702" s="29" t="s">
        <v>3320</v>
      </c>
      <c r="F702" s="29" t="s">
        <v>3321</v>
      </c>
      <c r="G702" s="29" t="s">
        <v>3233</v>
      </c>
      <c r="H702" s="29" t="s">
        <v>3234</v>
      </c>
      <c r="I702" s="29" t="s">
        <v>3275</v>
      </c>
      <c r="J702" s="29" t="s">
        <v>3276</v>
      </c>
      <c r="K702" s="29" t="s">
        <v>3277</v>
      </c>
      <c r="L702" s="29" t="s">
        <v>3100</v>
      </c>
      <c r="M702" s="29" t="s">
        <v>3278</v>
      </c>
      <c r="N702" s="29" t="s">
        <v>3279</v>
      </c>
      <c r="O702" s="29" t="s">
        <v>3446</v>
      </c>
      <c r="P702" s="29" t="s">
        <v>3447</v>
      </c>
      <c r="Q702" s="29" t="s">
        <v>3209</v>
      </c>
      <c r="R702" s="29" t="s">
        <v>3210</v>
      </c>
      <c r="S702" s="29" t="s">
        <v>3098</v>
      </c>
      <c r="T702" s="29"/>
      <c r="U702" s="30">
        <v>43650</v>
      </c>
      <c r="V702" s="30">
        <v>43650</v>
      </c>
      <c r="W702" s="30">
        <v>43650</v>
      </c>
      <c r="X702" s="30">
        <v>43650</v>
      </c>
      <c r="Y702" s="30">
        <v>43650</v>
      </c>
      <c r="Z702" s="30">
        <v>43650</v>
      </c>
      <c r="AA702" s="30">
        <v>43650</v>
      </c>
      <c r="AB702" s="30">
        <v>43650</v>
      </c>
      <c r="AC702" s="30">
        <v>43650</v>
      </c>
      <c r="AD702" s="30">
        <v>43650</v>
      </c>
      <c r="AE702" s="30">
        <v>43650</v>
      </c>
      <c r="AF702" s="30">
        <v>43650</v>
      </c>
    </row>
    <row r="703" spans="1:32" x14ac:dyDescent="0.45">
      <c r="A703" s="29" t="s">
        <v>590</v>
      </c>
      <c r="B703" s="29" t="s">
        <v>3043</v>
      </c>
      <c r="C703" s="29" t="s">
        <v>3299</v>
      </c>
      <c r="D703" s="29" t="s">
        <v>3300</v>
      </c>
      <c r="E703" s="29" t="s">
        <v>3320</v>
      </c>
      <c r="F703" s="29" t="s">
        <v>3321</v>
      </c>
      <c r="G703" s="29" t="s">
        <v>3233</v>
      </c>
      <c r="H703" s="29" t="s">
        <v>3234</v>
      </c>
      <c r="I703" s="29" t="s">
        <v>3275</v>
      </c>
      <c r="J703" s="29" t="s">
        <v>3276</v>
      </c>
      <c r="K703" s="29" t="s">
        <v>3287</v>
      </c>
      <c r="L703" s="29" t="s">
        <v>3101</v>
      </c>
      <c r="M703" s="29" t="s">
        <v>3316</v>
      </c>
      <c r="N703" s="29" t="s">
        <v>3317</v>
      </c>
      <c r="O703" s="29" t="s">
        <v>3454</v>
      </c>
      <c r="P703" s="29" t="s">
        <v>3455</v>
      </c>
      <c r="Q703" s="29" t="s">
        <v>3249</v>
      </c>
      <c r="R703" s="29" t="s">
        <v>3210</v>
      </c>
      <c r="S703" s="29" t="s">
        <v>3098</v>
      </c>
      <c r="T703" s="29"/>
      <c r="U703" s="30">
        <v>735</v>
      </c>
      <c r="V703" s="30">
        <v>735</v>
      </c>
      <c r="W703" s="30">
        <v>735</v>
      </c>
      <c r="X703" s="30">
        <v>735</v>
      </c>
      <c r="Y703" s="30">
        <v>735</v>
      </c>
      <c r="Z703" s="30">
        <v>735</v>
      </c>
      <c r="AA703" s="30">
        <v>735</v>
      </c>
      <c r="AB703" s="30">
        <v>735</v>
      </c>
      <c r="AC703" s="30">
        <v>745</v>
      </c>
      <c r="AD703" s="30">
        <v>0</v>
      </c>
      <c r="AE703" s="30">
        <v>0</v>
      </c>
      <c r="AF703" s="30">
        <v>0</v>
      </c>
    </row>
    <row r="704" spans="1:32" x14ac:dyDescent="0.45">
      <c r="A704" s="29" t="s">
        <v>590</v>
      </c>
      <c r="B704" s="29" t="s">
        <v>3043</v>
      </c>
      <c r="C704" s="29" t="s">
        <v>3299</v>
      </c>
      <c r="D704" s="29" t="s">
        <v>3300</v>
      </c>
      <c r="E704" s="29" t="s">
        <v>3386</v>
      </c>
      <c r="F704" s="29" t="s">
        <v>3387</v>
      </c>
      <c r="G704" s="29" t="s">
        <v>3200</v>
      </c>
      <c r="H704" s="29" t="s">
        <v>3201</v>
      </c>
      <c r="I704" s="29" t="s">
        <v>3202</v>
      </c>
      <c r="J704" s="29" t="s">
        <v>3203</v>
      </c>
      <c r="K704" s="29" t="s">
        <v>3204</v>
      </c>
      <c r="L704" s="29" t="s">
        <v>3109</v>
      </c>
      <c r="M704" s="29" t="s">
        <v>3378</v>
      </c>
      <c r="N704" s="29" t="s">
        <v>3379</v>
      </c>
      <c r="O704" s="29" t="s">
        <v>3380</v>
      </c>
      <c r="P704" s="29" t="s">
        <v>3381</v>
      </c>
      <c r="Q704" s="29" t="s">
        <v>3209</v>
      </c>
      <c r="R704" s="29" t="s">
        <v>3210</v>
      </c>
      <c r="S704" s="29" t="s">
        <v>3098</v>
      </c>
      <c r="T704" s="29"/>
      <c r="U704" s="30">
        <v>4650</v>
      </c>
      <c r="V704" s="30">
        <v>4650</v>
      </c>
      <c r="W704" s="30">
        <v>4650</v>
      </c>
      <c r="X704" s="30">
        <v>4650</v>
      </c>
      <c r="Y704" s="30">
        <v>4650</v>
      </c>
      <c r="Z704" s="30">
        <v>4650</v>
      </c>
      <c r="AA704" s="30">
        <v>4650</v>
      </c>
      <c r="AB704" s="30">
        <v>4650</v>
      </c>
      <c r="AC704" s="30">
        <v>4650</v>
      </c>
      <c r="AD704" s="30">
        <v>4650</v>
      </c>
      <c r="AE704" s="30">
        <v>0</v>
      </c>
      <c r="AF704" s="30">
        <v>0</v>
      </c>
    </row>
    <row r="705" spans="1:32" x14ac:dyDescent="0.45">
      <c r="A705" s="29" t="s">
        <v>590</v>
      </c>
      <c r="B705" s="29" t="s">
        <v>3043</v>
      </c>
      <c r="C705" s="29" t="s">
        <v>3299</v>
      </c>
      <c r="D705" s="29" t="s">
        <v>3300</v>
      </c>
      <c r="E705" s="29" t="s">
        <v>3386</v>
      </c>
      <c r="F705" s="29" t="s">
        <v>3387</v>
      </c>
      <c r="G705" s="29" t="s">
        <v>3200</v>
      </c>
      <c r="H705" s="29" t="s">
        <v>3201</v>
      </c>
      <c r="I705" s="29" t="s">
        <v>3202</v>
      </c>
      <c r="J705" s="29" t="s">
        <v>3203</v>
      </c>
      <c r="K705" s="29" t="s">
        <v>3221</v>
      </c>
      <c r="L705" s="29" t="s">
        <v>3113</v>
      </c>
      <c r="M705" s="29" t="s">
        <v>3222</v>
      </c>
      <c r="N705" s="29" t="s">
        <v>3223</v>
      </c>
      <c r="O705" s="29" t="s">
        <v>3224</v>
      </c>
      <c r="P705" s="29" t="s">
        <v>3225</v>
      </c>
      <c r="Q705" s="29" t="s">
        <v>3209</v>
      </c>
      <c r="R705" s="29" t="s">
        <v>3210</v>
      </c>
      <c r="S705" s="29" t="s">
        <v>3098</v>
      </c>
      <c r="T705" s="29"/>
      <c r="U705" s="30">
        <v>82451</v>
      </c>
      <c r="V705" s="30">
        <v>81211</v>
      </c>
      <c r="W705" s="30">
        <v>81166</v>
      </c>
      <c r="X705" s="30">
        <v>79891</v>
      </c>
      <c r="Y705" s="30">
        <v>80933</v>
      </c>
      <c r="Z705" s="30">
        <v>81258</v>
      </c>
      <c r="AA705" s="30">
        <v>80873</v>
      </c>
      <c r="AB705" s="30">
        <v>78850</v>
      </c>
      <c r="AC705" s="30">
        <v>80142</v>
      </c>
      <c r="AD705" s="30">
        <v>79741</v>
      </c>
      <c r="AE705" s="30">
        <v>80116</v>
      </c>
      <c r="AF705" s="30">
        <v>80800</v>
      </c>
    </row>
    <row r="706" spans="1:32" x14ac:dyDescent="0.45">
      <c r="A706" s="29" t="s">
        <v>590</v>
      </c>
      <c r="B706" s="29" t="s">
        <v>3043</v>
      </c>
      <c r="C706" s="29" t="s">
        <v>3299</v>
      </c>
      <c r="D706" s="29" t="s">
        <v>3300</v>
      </c>
      <c r="E706" s="29" t="s">
        <v>3386</v>
      </c>
      <c r="F706" s="29" t="s">
        <v>3387</v>
      </c>
      <c r="G706" s="29" t="s">
        <v>3233</v>
      </c>
      <c r="H706" s="29" t="s">
        <v>3234</v>
      </c>
      <c r="I706" s="29" t="s">
        <v>3235</v>
      </c>
      <c r="J706" s="29" t="s">
        <v>3236</v>
      </c>
      <c r="K706" s="29" t="s">
        <v>3237</v>
      </c>
      <c r="L706" s="29" t="s">
        <v>3107</v>
      </c>
      <c r="M706" s="29" t="s">
        <v>3238</v>
      </c>
      <c r="N706" s="29" t="s">
        <v>3239</v>
      </c>
      <c r="O706" s="29" t="s">
        <v>3240</v>
      </c>
      <c r="P706" s="29" t="s">
        <v>3241</v>
      </c>
      <c r="Q706" s="29" t="s">
        <v>3209</v>
      </c>
      <c r="R706" s="29" t="s">
        <v>3210</v>
      </c>
      <c r="S706" s="29" t="s">
        <v>3098</v>
      </c>
      <c r="T706" s="29"/>
      <c r="U706" s="30">
        <v>2200</v>
      </c>
      <c r="V706" s="30">
        <v>2200</v>
      </c>
      <c r="W706" s="30">
        <v>2200</v>
      </c>
      <c r="X706" s="30">
        <v>2200</v>
      </c>
      <c r="Y706" s="30">
        <v>2200</v>
      </c>
      <c r="Z706" s="30">
        <v>2200</v>
      </c>
      <c r="AA706" s="30">
        <v>2200</v>
      </c>
      <c r="AB706" s="30">
        <v>2200</v>
      </c>
      <c r="AC706" s="30">
        <v>2200</v>
      </c>
      <c r="AD706" s="30">
        <v>2200</v>
      </c>
      <c r="AE706" s="30">
        <v>2200</v>
      </c>
      <c r="AF706" s="30">
        <v>2200</v>
      </c>
    </row>
    <row r="707" spans="1:32" x14ac:dyDescent="0.45">
      <c r="A707" s="29" t="s">
        <v>590</v>
      </c>
      <c r="B707" s="29" t="s">
        <v>3043</v>
      </c>
      <c r="C707" s="29" t="s">
        <v>3299</v>
      </c>
      <c r="D707" s="29" t="s">
        <v>3300</v>
      </c>
      <c r="E707" s="29" t="s">
        <v>3386</v>
      </c>
      <c r="F707" s="29" t="s">
        <v>3387</v>
      </c>
      <c r="G707" s="29" t="s">
        <v>3233</v>
      </c>
      <c r="H707" s="29" t="s">
        <v>3234</v>
      </c>
      <c r="I707" s="29" t="s">
        <v>3262</v>
      </c>
      <c r="J707" s="29" t="s">
        <v>3263</v>
      </c>
      <c r="K707" s="29" t="s">
        <v>3264</v>
      </c>
      <c r="L707" s="29" t="s">
        <v>3103</v>
      </c>
      <c r="M707" s="29" t="s">
        <v>3265</v>
      </c>
      <c r="N707" s="29" t="s">
        <v>3266</v>
      </c>
      <c r="O707" s="29" t="s">
        <v>3267</v>
      </c>
      <c r="P707" s="29" t="s">
        <v>3268</v>
      </c>
      <c r="Q707" s="29" t="s">
        <v>3209</v>
      </c>
      <c r="R707" s="29" t="s">
        <v>3210</v>
      </c>
      <c r="S707" s="29" t="s">
        <v>3098</v>
      </c>
      <c r="T707" s="29"/>
      <c r="U707" s="30">
        <v>10400</v>
      </c>
      <c r="V707" s="30">
        <v>10400</v>
      </c>
      <c r="W707" s="30">
        <v>10400</v>
      </c>
      <c r="X707" s="30">
        <v>10400</v>
      </c>
      <c r="Y707" s="30">
        <v>10400</v>
      </c>
      <c r="Z707" s="30">
        <v>10400</v>
      </c>
      <c r="AA707" s="30">
        <v>10400</v>
      </c>
      <c r="AB707" s="30">
        <v>10400</v>
      </c>
      <c r="AC707" s="30">
        <v>10400</v>
      </c>
      <c r="AD707" s="30">
        <v>10400</v>
      </c>
      <c r="AE707" s="30">
        <v>10400</v>
      </c>
      <c r="AF707" s="30">
        <v>10400</v>
      </c>
    </row>
    <row r="708" spans="1:32" x14ac:dyDescent="0.45">
      <c r="A708" s="29" t="s">
        <v>590</v>
      </c>
      <c r="B708" s="29" t="s">
        <v>3043</v>
      </c>
      <c r="C708" s="29" t="s">
        <v>3299</v>
      </c>
      <c r="D708" s="29" t="s">
        <v>3300</v>
      </c>
      <c r="E708" s="29" t="s">
        <v>3386</v>
      </c>
      <c r="F708" s="29" t="s">
        <v>3387</v>
      </c>
      <c r="G708" s="29" t="s">
        <v>3233</v>
      </c>
      <c r="H708" s="29" t="s">
        <v>3234</v>
      </c>
      <c r="I708" s="29" t="s">
        <v>3262</v>
      </c>
      <c r="J708" s="29" t="s">
        <v>3263</v>
      </c>
      <c r="K708" s="29" t="s">
        <v>3264</v>
      </c>
      <c r="L708" s="29" t="s">
        <v>3103</v>
      </c>
      <c r="M708" s="29" t="s">
        <v>3265</v>
      </c>
      <c r="N708" s="29" t="s">
        <v>3266</v>
      </c>
      <c r="O708" s="29" t="s">
        <v>3269</v>
      </c>
      <c r="P708" s="29" t="s">
        <v>3270</v>
      </c>
      <c r="Q708" s="29" t="s">
        <v>3209</v>
      </c>
      <c r="R708" s="29" t="s">
        <v>3210</v>
      </c>
      <c r="S708" s="29" t="s">
        <v>3098</v>
      </c>
      <c r="T708" s="29"/>
      <c r="U708" s="30">
        <v>254</v>
      </c>
      <c r="V708" s="30">
        <v>312</v>
      </c>
      <c r="W708" s="30">
        <v>88</v>
      </c>
      <c r="X708" s="30">
        <v>215</v>
      </c>
      <c r="Y708" s="30">
        <v>468</v>
      </c>
      <c r="Z708" s="30">
        <v>88</v>
      </c>
      <c r="AA708" s="30">
        <v>303</v>
      </c>
      <c r="AB708" s="30">
        <v>78</v>
      </c>
      <c r="AC708" s="30">
        <v>390</v>
      </c>
      <c r="AD708" s="30">
        <v>195</v>
      </c>
      <c r="AE708" s="30">
        <v>176</v>
      </c>
      <c r="AF708" s="30">
        <v>234</v>
      </c>
    </row>
    <row r="709" spans="1:32" x14ac:dyDescent="0.45">
      <c r="A709" s="29" t="s">
        <v>590</v>
      </c>
      <c r="B709" s="29" t="s">
        <v>3043</v>
      </c>
      <c r="C709" s="29" t="s">
        <v>3299</v>
      </c>
      <c r="D709" s="29" t="s">
        <v>3300</v>
      </c>
      <c r="E709" s="29" t="s">
        <v>3386</v>
      </c>
      <c r="F709" s="29" t="s">
        <v>3387</v>
      </c>
      <c r="G709" s="29" t="s">
        <v>3233</v>
      </c>
      <c r="H709" s="29" t="s">
        <v>3234</v>
      </c>
      <c r="I709" s="29" t="s">
        <v>3262</v>
      </c>
      <c r="J709" s="29" t="s">
        <v>3263</v>
      </c>
      <c r="K709" s="29" t="s">
        <v>3264</v>
      </c>
      <c r="L709" s="29" t="s">
        <v>3103</v>
      </c>
      <c r="M709" s="29" t="s">
        <v>3265</v>
      </c>
      <c r="N709" s="29" t="s">
        <v>3266</v>
      </c>
      <c r="O709" s="29" t="s">
        <v>3271</v>
      </c>
      <c r="P709" s="29" t="s">
        <v>3272</v>
      </c>
      <c r="Q709" s="29" t="s">
        <v>3209</v>
      </c>
      <c r="R709" s="29" t="s">
        <v>3210</v>
      </c>
      <c r="S709" s="29" t="s">
        <v>3098</v>
      </c>
      <c r="T709" s="29"/>
      <c r="U709" s="30">
        <v>203</v>
      </c>
      <c r="V709" s="30">
        <v>841</v>
      </c>
      <c r="W709" s="30">
        <v>72</v>
      </c>
      <c r="X709" s="30">
        <v>348</v>
      </c>
      <c r="Y709" s="30">
        <v>246</v>
      </c>
      <c r="Z709" s="30">
        <v>58</v>
      </c>
      <c r="AA709" s="30">
        <v>3103</v>
      </c>
      <c r="AB709" s="30">
        <v>0</v>
      </c>
      <c r="AC709" s="30">
        <v>72</v>
      </c>
      <c r="AD709" s="30">
        <v>0</v>
      </c>
      <c r="AE709" s="30">
        <v>0</v>
      </c>
      <c r="AF709" s="30">
        <v>58</v>
      </c>
    </row>
    <row r="710" spans="1:32" x14ac:dyDescent="0.45">
      <c r="A710" s="29" t="s">
        <v>590</v>
      </c>
      <c r="B710" s="29" t="s">
        <v>3043</v>
      </c>
      <c r="C710" s="29" t="s">
        <v>3299</v>
      </c>
      <c r="D710" s="29" t="s">
        <v>3300</v>
      </c>
      <c r="E710" s="29" t="s">
        <v>3386</v>
      </c>
      <c r="F710" s="29" t="s">
        <v>3387</v>
      </c>
      <c r="G710" s="29" t="s">
        <v>3233</v>
      </c>
      <c r="H710" s="29" t="s">
        <v>3234</v>
      </c>
      <c r="I710" s="29" t="s">
        <v>3262</v>
      </c>
      <c r="J710" s="29" t="s">
        <v>3263</v>
      </c>
      <c r="K710" s="29" t="s">
        <v>3264</v>
      </c>
      <c r="L710" s="29" t="s">
        <v>3103</v>
      </c>
      <c r="M710" s="29" t="s">
        <v>3265</v>
      </c>
      <c r="N710" s="29" t="s">
        <v>3266</v>
      </c>
      <c r="O710" s="29" t="s">
        <v>3273</v>
      </c>
      <c r="P710" s="29" t="s">
        <v>3274</v>
      </c>
      <c r="Q710" s="29" t="s">
        <v>3209</v>
      </c>
      <c r="R710" s="29" t="s">
        <v>3210</v>
      </c>
      <c r="S710" s="29" t="s">
        <v>3098</v>
      </c>
      <c r="T710" s="29"/>
      <c r="U710" s="30">
        <v>39</v>
      </c>
      <c r="V710" s="30">
        <v>0</v>
      </c>
      <c r="W710" s="30">
        <v>0</v>
      </c>
      <c r="X710" s="30">
        <v>39</v>
      </c>
      <c r="Y710" s="30">
        <v>39</v>
      </c>
      <c r="Z710" s="30">
        <v>39</v>
      </c>
      <c r="AA710" s="30">
        <v>0</v>
      </c>
      <c r="AB710" s="30">
        <v>0</v>
      </c>
      <c r="AC710" s="30">
        <v>0</v>
      </c>
      <c r="AD710" s="30">
        <v>0</v>
      </c>
      <c r="AE710" s="30">
        <v>0</v>
      </c>
      <c r="AF710" s="30">
        <v>0</v>
      </c>
    </row>
    <row r="711" spans="1:32" x14ac:dyDescent="0.45">
      <c r="A711" s="29" t="s">
        <v>590</v>
      </c>
      <c r="B711" s="29" t="s">
        <v>3043</v>
      </c>
      <c r="C711" s="29" t="s">
        <v>3299</v>
      </c>
      <c r="D711" s="29" t="s">
        <v>3300</v>
      </c>
      <c r="E711" s="29" t="s">
        <v>3386</v>
      </c>
      <c r="F711" s="29" t="s">
        <v>3387</v>
      </c>
      <c r="G711" s="29" t="s">
        <v>3233</v>
      </c>
      <c r="H711" s="29" t="s">
        <v>3234</v>
      </c>
      <c r="I711" s="29" t="s">
        <v>3275</v>
      </c>
      <c r="J711" s="29" t="s">
        <v>3276</v>
      </c>
      <c r="K711" s="29" t="s">
        <v>3277</v>
      </c>
      <c r="L711" s="29" t="s">
        <v>3100</v>
      </c>
      <c r="M711" s="29" t="s">
        <v>3278</v>
      </c>
      <c r="N711" s="29" t="s">
        <v>3279</v>
      </c>
      <c r="O711" s="29" t="s">
        <v>3446</v>
      </c>
      <c r="P711" s="29" t="s">
        <v>3447</v>
      </c>
      <c r="Q711" s="29" t="s">
        <v>3209</v>
      </c>
      <c r="R711" s="29" t="s">
        <v>3210</v>
      </c>
      <c r="S711" s="29" t="s">
        <v>3098</v>
      </c>
      <c r="T711" s="29"/>
      <c r="U711" s="30">
        <v>45000</v>
      </c>
      <c r="V711" s="30">
        <v>45000</v>
      </c>
      <c r="W711" s="30">
        <v>45000</v>
      </c>
      <c r="X711" s="30">
        <v>45000</v>
      </c>
      <c r="Y711" s="30">
        <v>45000</v>
      </c>
      <c r="Z711" s="30">
        <v>45000</v>
      </c>
      <c r="AA711" s="30">
        <v>45000</v>
      </c>
      <c r="AB711" s="30">
        <v>45000</v>
      </c>
      <c r="AC711" s="30">
        <v>45000</v>
      </c>
      <c r="AD711" s="30">
        <v>45000</v>
      </c>
      <c r="AE711" s="30">
        <v>45000</v>
      </c>
      <c r="AF711" s="30">
        <v>45000</v>
      </c>
    </row>
    <row r="712" spans="1:32" x14ac:dyDescent="0.45">
      <c r="A712" s="29" t="s">
        <v>590</v>
      </c>
      <c r="B712" s="29" t="s">
        <v>3043</v>
      </c>
      <c r="C712" s="29" t="s">
        <v>3299</v>
      </c>
      <c r="D712" s="29" t="s">
        <v>3300</v>
      </c>
      <c r="E712" s="29" t="s">
        <v>3386</v>
      </c>
      <c r="F712" s="29" t="s">
        <v>3387</v>
      </c>
      <c r="G712" s="29" t="s">
        <v>3233</v>
      </c>
      <c r="H712" s="29" t="s">
        <v>3234</v>
      </c>
      <c r="I712" s="29" t="s">
        <v>3275</v>
      </c>
      <c r="J712" s="29" t="s">
        <v>3276</v>
      </c>
      <c r="K712" s="29" t="s">
        <v>3277</v>
      </c>
      <c r="L712" s="29" t="s">
        <v>3100</v>
      </c>
      <c r="M712" s="29" t="s">
        <v>3278</v>
      </c>
      <c r="N712" s="29" t="s">
        <v>3279</v>
      </c>
      <c r="O712" s="29" t="s">
        <v>3280</v>
      </c>
      <c r="P712" s="29" t="s">
        <v>3281</v>
      </c>
      <c r="Q712" s="29" t="s">
        <v>3209</v>
      </c>
      <c r="R712" s="29" t="s">
        <v>3210</v>
      </c>
      <c r="S712" s="29" t="s">
        <v>3098</v>
      </c>
      <c r="T712" s="29"/>
      <c r="U712" s="30">
        <v>30000</v>
      </c>
      <c r="V712" s="30">
        <v>30000</v>
      </c>
      <c r="W712" s="30">
        <v>30000</v>
      </c>
      <c r="X712" s="30">
        <v>30000</v>
      </c>
      <c r="Y712" s="30">
        <v>30000</v>
      </c>
      <c r="Z712" s="30">
        <v>30000</v>
      </c>
      <c r="AA712" s="30">
        <v>30000</v>
      </c>
      <c r="AB712" s="30">
        <v>30000</v>
      </c>
      <c r="AC712" s="30">
        <v>30000</v>
      </c>
      <c r="AD712" s="30">
        <v>30000</v>
      </c>
      <c r="AE712" s="30">
        <v>30000</v>
      </c>
      <c r="AF712" s="30">
        <v>30000</v>
      </c>
    </row>
    <row r="713" spans="1:32" x14ac:dyDescent="0.45">
      <c r="A713" s="29" t="s">
        <v>590</v>
      </c>
      <c r="B713" s="29" t="s">
        <v>3043</v>
      </c>
      <c r="C713" s="29" t="s">
        <v>3211</v>
      </c>
      <c r="D713" s="29" t="s">
        <v>3212</v>
      </c>
      <c r="E713" s="29" t="s">
        <v>3211</v>
      </c>
      <c r="F713" s="29" t="s">
        <v>3340</v>
      </c>
      <c r="G713" s="29" t="s">
        <v>3200</v>
      </c>
      <c r="H713" s="29" t="s">
        <v>3201</v>
      </c>
      <c r="I713" s="29" t="s">
        <v>3226</v>
      </c>
      <c r="J713" s="29" t="s">
        <v>3227</v>
      </c>
      <c r="K713" s="29" t="s">
        <v>3228</v>
      </c>
      <c r="L713" s="29" t="s">
        <v>3111</v>
      </c>
      <c r="M713" s="29" t="s">
        <v>3229</v>
      </c>
      <c r="N713" s="29" t="s">
        <v>3230</v>
      </c>
      <c r="O713" s="29" t="s">
        <v>3231</v>
      </c>
      <c r="P713" s="29" t="s">
        <v>3232</v>
      </c>
      <c r="Q713" s="29" t="s">
        <v>3209</v>
      </c>
      <c r="R713" s="29" t="s">
        <v>3210</v>
      </c>
      <c r="S713" s="29" t="s">
        <v>3098</v>
      </c>
      <c r="T713" s="29"/>
      <c r="U713" s="30">
        <v>0</v>
      </c>
      <c r="V713" s="30">
        <v>0</v>
      </c>
      <c r="W713" s="30">
        <v>0</v>
      </c>
      <c r="X713" s="30">
        <v>0</v>
      </c>
      <c r="Y713" s="30">
        <v>0</v>
      </c>
      <c r="Z713" s="30">
        <v>0</v>
      </c>
      <c r="AA713" s="30">
        <v>0</v>
      </c>
      <c r="AB713" s="30">
        <v>0</v>
      </c>
      <c r="AC713" s="30">
        <v>0</v>
      </c>
      <c r="AD713" s="30">
        <v>120</v>
      </c>
      <c r="AE713" s="30">
        <v>60</v>
      </c>
      <c r="AF713" s="30">
        <v>0</v>
      </c>
    </row>
    <row r="714" spans="1:32" x14ac:dyDescent="0.45">
      <c r="A714" s="29" t="s">
        <v>590</v>
      </c>
      <c r="B714" s="29" t="s">
        <v>3043</v>
      </c>
      <c r="C714" s="29" t="s">
        <v>3592</v>
      </c>
      <c r="D714" s="29" t="s">
        <v>3593</v>
      </c>
      <c r="E714" s="29" t="s">
        <v>3660</v>
      </c>
      <c r="F714" s="29" t="s">
        <v>3661</v>
      </c>
      <c r="G714" s="29" t="s">
        <v>3233</v>
      </c>
      <c r="H714" s="29" t="s">
        <v>3234</v>
      </c>
      <c r="I714" s="29" t="s">
        <v>3262</v>
      </c>
      <c r="J714" s="29" t="s">
        <v>3263</v>
      </c>
      <c r="K714" s="29" t="s">
        <v>3264</v>
      </c>
      <c r="L714" s="29" t="s">
        <v>3103</v>
      </c>
      <c r="M714" s="29" t="s">
        <v>3265</v>
      </c>
      <c r="N714" s="29" t="s">
        <v>3266</v>
      </c>
      <c r="O714" s="29" t="s">
        <v>3267</v>
      </c>
      <c r="P714" s="29" t="s">
        <v>3268</v>
      </c>
      <c r="Q714" s="29" t="s">
        <v>3209</v>
      </c>
      <c r="R714" s="29" t="s">
        <v>3210</v>
      </c>
      <c r="S714" s="29" t="s">
        <v>3098</v>
      </c>
      <c r="T714" s="29"/>
      <c r="U714" s="30">
        <v>10400</v>
      </c>
      <c r="V714" s="30">
        <v>10400</v>
      </c>
      <c r="W714" s="30">
        <v>10400</v>
      </c>
      <c r="X714" s="30">
        <v>10400</v>
      </c>
      <c r="Y714" s="30">
        <v>10400</v>
      </c>
      <c r="Z714" s="30">
        <v>10400</v>
      </c>
      <c r="AA714" s="30">
        <v>10400</v>
      </c>
      <c r="AB714" s="30">
        <v>10400</v>
      </c>
      <c r="AC714" s="30">
        <v>10400</v>
      </c>
      <c r="AD714" s="30">
        <v>10400</v>
      </c>
      <c r="AE714" s="30">
        <v>10400</v>
      </c>
      <c r="AF714" s="30">
        <v>0</v>
      </c>
    </row>
    <row r="715" spans="1:32" x14ac:dyDescent="0.45">
      <c r="A715" s="29" t="s">
        <v>590</v>
      </c>
      <c r="B715" s="29" t="s">
        <v>3043</v>
      </c>
      <c r="C715" s="29" t="s">
        <v>3592</v>
      </c>
      <c r="D715" s="29" t="s">
        <v>3593</v>
      </c>
      <c r="E715" s="29" t="s">
        <v>3660</v>
      </c>
      <c r="F715" s="29" t="s">
        <v>3661</v>
      </c>
      <c r="G715" s="29" t="s">
        <v>3233</v>
      </c>
      <c r="H715" s="29" t="s">
        <v>3234</v>
      </c>
      <c r="I715" s="29" t="s">
        <v>3262</v>
      </c>
      <c r="J715" s="29" t="s">
        <v>3263</v>
      </c>
      <c r="K715" s="29" t="s">
        <v>3264</v>
      </c>
      <c r="L715" s="29" t="s">
        <v>3103</v>
      </c>
      <c r="M715" s="29" t="s">
        <v>3265</v>
      </c>
      <c r="N715" s="29" t="s">
        <v>3266</v>
      </c>
      <c r="O715" s="29" t="s">
        <v>3269</v>
      </c>
      <c r="P715" s="29" t="s">
        <v>3270</v>
      </c>
      <c r="Q715" s="29" t="s">
        <v>3209</v>
      </c>
      <c r="R715" s="29" t="s">
        <v>3210</v>
      </c>
      <c r="S715" s="29" t="s">
        <v>3098</v>
      </c>
      <c r="T715" s="29"/>
      <c r="U715" s="30">
        <v>39</v>
      </c>
      <c r="V715" s="30">
        <v>0</v>
      </c>
      <c r="W715" s="30">
        <v>195</v>
      </c>
      <c r="X715" s="30">
        <v>39</v>
      </c>
      <c r="Y715" s="30">
        <v>78</v>
      </c>
      <c r="Z715" s="30">
        <v>0</v>
      </c>
      <c r="AA715" s="30">
        <v>0</v>
      </c>
      <c r="AB715" s="30">
        <v>0</v>
      </c>
      <c r="AC715" s="30">
        <v>49</v>
      </c>
      <c r="AD715" s="30">
        <v>49</v>
      </c>
      <c r="AE715" s="30">
        <v>49</v>
      </c>
      <c r="AF715" s="30">
        <v>0</v>
      </c>
    </row>
    <row r="716" spans="1:32" x14ac:dyDescent="0.45">
      <c r="A716" s="29" t="s">
        <v>590</v>
      </c>
      <c r="B716" s="29" t="s">
        <v>3043</v>
      </c>
      <c r="C716" s="29" t="s">
        <v>3592</v>
      </c>
      <c r="D716" s="29" t="s">
        <v>3593</v>
      </c>
      <c r="E716" s="29" t="s">
        <v>3660</v>
      </c>
      <c r="F716" s="29" t="s">
        <v>3661</v>
      </c>
      <c r="G716" s="29" t="s">
        <v>3233</v>
      </c>
      <c r="H716" s="29" t="s">
        <v>3234</v>
      </c>
      <c r="I716" s="29" t="s">
        <v>3262</v>
      </c>
      <c r="J716" s="29" t="s">
        <v>3263</v>
      </c>
      <c r="K716" s="29" t="s">
        <v>3264</v>
      </c>
      <c r="L716" s="29" t="s">
        <v>3103</v>
      </c>
      <c r="M716" s="29" t="s">
        <v>3265</v>
      </c>
      <c r="N716" s="29" t="s">
        <v>3266</v>
      </c>
      <c r="O716" s="29" t="s">
        <v>3271</v>
      </c>
      <c r="P716" s="29" t="s">
        <v>3272</v>
      </c>
      <c r="Q716" s="29" t="s">
        <v>3209</v>
      </c>
      <c r="R716" s="29" t="s">
        <v>3210</v>
      </c>
      <c r="S716" s="29" t="s">
        <v>3098</v>
      </c>
      <c r="T716" s="29"/>
      <c r="U716" s="30">
        <v>0</v>
      </c>
      <c r="V716" s="30">
        <v>0</v>
      </c>
      <c r="W716" s="30">
        <v>0</v>
      </c>
      <c r="X716" s="30">
        <v>87</v>
      </c>
      <c r="Y716" s="30">
        <v>0</v>
      </c>
      <c r="Z716" s="30">
        <v>0</v>
      </c>
      <c r="AA716" s="30">
        <v>0</v>
      </c>
      <c r="AB716" s="30">
        <v>0</v>
      </c>
      <c r="AC716" s="30">
        <v>0</v>
      </c>
      <c r="AD716" s="30">
        <v>0</v>
      </c>
      <c r="AE716" s="30">
        <v>0</v>
      </c>
      <c r="AF716" s="30">
        <v>0</v>
      </c>
    </row>
    <row r="717" spans="1:32" x14ac:dyDescent="0.45">
      <c r="A717" s="29" t="s">
        <v>590</v>
      </c>
      <c r="B717" s="29" t="s">
        <v>3043</v>
      </c>
      <c r="C717" s="29" t="s">
        <v>3592</v>
      </c>
      <c r="D717" s="29" t="s">
        <v>3593</v>
      </c>
      <c r="E717" s="29" t="s">
        <v>3660</v>
      </c>
      <c r="F717" s="29" t="s">
        <v>3661</v>
      </c>
      <c r="G717" s="29" t="s">
        <v>3233</v>
      </c>
      <c r="H717" s="29" t="s">
        <v>3234</v>
      </c>
      <c r="I717" s="29" t="s">
        <v>3275</v>
      </c>
      <c r="J717" s="29" t="s">
        <v>3276</v>
      </c>
      <c r="K717" s="29" t="s">
        <v>3277</v>
      </c>
      <c r="L717" s="29" t="s">
        <v>3100</v>
      </c>
      <c r="M717" s="29" t="s">
        <v>3278</v>
      </c>
      <c r="N717" s="29" t="s">
        <v>3279</v>
      </c>
      <c r="O717" s="29" t="s">
        <v>3446</v>
      </c>
      <c r="P717" s="29" t="s">
        <v>3447</v>
      </c>
      <c r="Q717" s="29" t="s">
        <v>3209</v>
      </c>
      <c r="R717" s="29" t="s">
        <v>3210</v>
      </c>
      <c r="S717" s="29" t="s">
        <v>3098</v>
      </c>
      <c r="T717" s="29"/>
      <c r="U717" s="30">
        <v>45000</v>
      </c>
      <c r="V717" s="30">
        <v>45000</v>
      </c>
      <c r="W717" s="30">
        <v>45000</v>
      </c>
      <c r="X717" s="30">
        <v>42000</v>
      </c>
      <c r="Y717" s="30">
        <v>45000</v>
      </c>
      <c r="Z717" s="30">
        <v>45000</v>
      </c>
      <c r="AA717" s="30">
        <v>45000</v>
      </c>
      <c r="AB717" s="30">
        <v>45000</v>
      </c>
      <c r="AC717" s="30">
        <v>45000</v>
      </c>
      <c r="AD717" s="30">
        <v>45000</v>
      </c>
      <c r="AE717" s="30">
        <v>45000</v>
      </c>
      <c r="AF717" s="30">
        <v>45000</v>
      </c>
    </row>
    <row r="718" spans="1:32" x14ac:dyDescent="0.45">
      <c r="A718" s="29" t="s">
        <v>590</v>
      </c>
      <c r="B718" s="29" t="s">
        <v>3043</v>
      </c>
      <c r="C718" s="29" t="s">
        <v>3592</v>
      </c>
      <c r="D718" s="29" t="s">
        <v>3593</v>
      </c>
      <c r="E718" s="29" t="s">
        <v>3660</v>
      </c>
      <c r="F718" s="29" t="s">
        <v>3661</v>
      </c>
      <c r="G718" s="29" t="s">
        <v>3233</v>
      </c>
      <c r="H718" s="29" t="s">
        <v>3234</v>
      </c>
      <c r="I718" s="29" t="s">
        <v>3275</v>
      </c>
      <c r="J718" s="29" t="s">
        <v>3276</v>
      </c>
      <c r="K718" s="29" t="s">
        <v>3287</v>
      </c>
      <c r="L718" s="29" t="s">
        <v>3101</v>
      </c>
      <c r="M718" s="29" t="s">
        <v>3316</v>
      </c>
      <c r="N718" s="29" t="s">
        <v>3317</v>
      </c>
      <c r="O718" s="29" t="s">
        <v>3454</v>
      </c>
      <c r="P718" s="29" t="s">
        <v>3455</v>
      </c>
      <c r="Q718" s="29" t="s">
        <v>3249</v>
      </c>
      <c r="R718" s="29" t="s">
        <v>3210</v>
      </c>
      <c r="S718" s="29" t="s">
        <v>3098</v>
      </c>
      <c r="T718" s="29"/>
      <c r="U718" s="30">
        <v>962</v>
      </c>
      <c r="V718" s="30">
        <v>962</v>
      </c>
      <c r="W718" s="30">
        <v>962</v>
      </c>
      <c r="X718" s="30">
        <v>962</v>
      </c>
      <c r="Y718" s="30">
        <v>962</v>
      </c>
      <c r="Z718" s="30">
        <v>962</v>
      </c>
      <c r="AA718" s="30">
        <v>962</v>
      </c>
      <c r="AB718" s="30">
        <v>962</v>
      </c>
      <c r="AC718" s="30">
        <v>962</v>
      </c>
      <c r="AD718" s="30">
        <v>962</v>
      </c>
      <c r="AE718" s="30">
        <v>962</v>
      </c>
      <c r="AF718" s="30">
        <v>982</v>
      </c>
    </row>
    <row r="719" spans="1:32" x14ac:dyDescent="0.45">
      <c r="A719" s="29" t="s">
        <v>590</v>
      </c>
      <c r="B719" s="29" t="s">
        <v>3043</v>
      </c>
      <c r="C719" s="29" t="s">
        <v>3592</v>
      </c>
      <c r="D719" s="29" t="s">
        <v>3593</v>
      </c>
      <c r="E719" s="29" t="s">
        <v>3660</v>
      </c>
      <c r="F719" s="29" t="s">
        <v>3661</v>
      </c>
      <c r="G719" s="29" t="s">
        <v>3233</v>
      </c>
      <c r="H719" s="29" t="s">
        <v>3234</v>
      </c>
      <c r="I719" s="29" t="s">
        <v>3275</v>
      </c>
      <c r="J719" s="29" t="s">
        <v>3276</v>
      </c>
      <c r="K719" s="29" t="s">
        <v>3287</v>
      </c>
      <c r="L719" s="29" t="s">
        <v>3101</v>
      </c>
      <c r="M719" s="29" t="s">
        <v>3288</v>
      </c>
      <c r="N719" s="29" t="s">
        <v>3289</v>
      </c>
      <c r="O719" s="29" t="s">
        <v>3290</v>
      </c>
      <c r="P719" s="29" t="s">
        <v>3291</v>
      </c>
      <c r="Q719" s="29" t="s">
        <v>3209</v>
      </c>
      <c r="R719" s="29" t="s">
        <v>3210</v>
      </c>
      <c r="S719" s="29" t="s">
        <v>3098</v>
      </c>
      <c r="T719" s="29"/>
      <c r="U719" s="30">
        <v>2500</v>
      </c>
      <c r="V719" s="30">
        <v>2500</v>
      </c>
      <c r="W719" s="30">
        <v>2500</v>
      </c>
      <c r="X719" s="30">
        <v>2500</v>
      </c>
      <c r="Y719" s="30">
        <v>2500</v>
      </c>
      <c r="Z719" s="30">
        <v>2500</v>
      </c>
      <c r="AA719" s="30">
        <v>2500</v>
      </c>
      <c r="AB719" s="30">
        <v>2500</v>
      </c>
      <c r="AC719" s="30">
        <v>2500</v>
      </c>
      <c r="AD719" s="30">
        <v>2500</v>
      </c>
      <c r="AE719" s="30">
        <v>2500</v>
      </c>
      <c r="AF719" s="30">
        <v>2500</v>
      </c>
    </row>
    <row r="720" spans="1:32" x14ac:dyDescent="0.45">
      <c r="A720" s="29" t="s">
        <v>590</v>
      </c>
      <c r="B720" s="29" t="s">
        <v>3043</v>
      </c>
      <c r="C720" s="29" t="s">
        <v>3292</v>
      </c>
      <c r="D720" s="29" t="s">
        <v>3293</v>
      </c>
      <c r="E720" s="29" t="s">
        <v>3388</v>
      </c>
      <c r="F720" s="29" t="s">
        <v>3389</v>
      </c>
      <c r="G720" s="29" t="s">
        <v>3200</v>
      </c>
      <c r="H720" s="29" t="s">
        <v>3201</v>
      </c>
      <c r="I720" s="29" t="s">
        <v>3226</v>
      </c>
      <c r="J720" s="29" t="s">
        <v>3227</v>
      </c>
      <c r="K720" s="29" t="s">
        <v>3228</v>
      </c>
      <c r="L720" s="29" t="s">
        <v>3111</v>
      </c>
      <c r="M720" s="29" t="s">
        <v>3295</v>
      </c>
      <c r="N720" s="29" t="s">
        <v>3296</v>
      </c>
      <c r="O720" s="29" t="s">
        <v>3608</v>
      </c>
      <c r="P720" s="29" t="s">
        <v>3609</v>
      </c>
      <c r="Q720" s="29" t="s">
        <v>3209</v>
      </c>
      <c r="R720" s="29" t="s">
        <v>3210</v>
      </c>
      <c r="S720" s="29" t="s">
        <v>3098</v>
      </c>
      <c r="T720" s="29"/>
      <c r="U720" s="30">
        <v>0</v>
      </c>
      <c r="V720" s="30">
        <v>0</v>
      </c>
      <c r="W720" s="30">
        <v>0</v>
      </c>
      <c r="X720" s="30">
        <v>0</v>
      </c>
      <c r="Y720" s="30">
        <v>0</v>
      </c>
      <c r="Z720" s="30">
        <v>58</v>
      </c>
      <c r="AA720" s="30">
        <v>0</v>
      </c>
      <c r="AB720" s="30">
        <v>0</v>
      </c>
      <c r="AC720" s="30">
        <v>0</v>
      </c>
      <c r="AD720" s="30">
        <v>0</v>
      </c>
      <c r="AE720" s="30">
        <v>0</v>
      </c>
      <c r="AF720" s="30">
        <v>0</v>
      </c>
    </row>
    <row r="721" spans="1:32" x14ac:dyDescent="0.45">
      <c r="A721" s="29" t="s">
        <v>759</v>
      </c>
      <c r="B721" s="29" t="s">
        <v>760</v>
      </c>
      <c r="C721" s="29" t="s">
        <v>3299</v>
      </c>
      <c r="D721" s="29" t="s">
        <v>3300</v>
      </c>
      <c r="E721" s="29" t="s">
        <v>3301</v>
      </c>
      <c r="F721" s="29" t="s">
        <v>3302</v>
      </c>
      <c r="G721" s="29" t="s">
        <v>3200</v>
      </c>
      <c r="H721" s="29" t="s">
        <v>3201</v>
      </c>
      <c r="I721" s="29" t="s">
        <v>3202</v>
      </c>
      <c r="J721" s="29" t="s">
        <v>3203</v>
      </c>
      <c r="K721" s="29" t="s">
        <v>3221</v>
      </c>
      <c r="L721" s="29" t="s">
        <v>3113</v>
      </c>
      <c r="M721" s="29" t="s">
        <v>3222</v>
      </c>
      <c r="N721" s="29" t="s">
        <v>3223</v>
      </c>
      <c r="O721" s="29" t="s">
        <v>3224</v>
      </c>
      <c r="P721" s="29" t="s">
        <v>3225</v>
      </c>
      <c r="Q721" s="29" t="s">
        <v>3209</v>
      </c>
      <c r="R721" s="29" t="s">
        <v>3210</v>
      </c>
      <c r="S721" s="29" t="s">
        <v>3098</v>
      </c>
      <c r="T721" s="29"/>
      <c r="U721" s="30">
        <v>22235</v>
      </c>
      <c r="V721" s="30">
        <v>21596</v>
      </c>
      <c r="W721" s="30">
        <v>21662</v>
      </c>
      <c r="X721" s="30">
        <v>24895</v>
      </c>
      <c r="Y721" s="30">
        <v>27373</v>
      </c>
      <c r="Z721" s="30">
        <v>26298</v>
      </c>
      <c r="AA721" s="30">
        <v>26192</v>
      </c>
      <c r="AB721" s="30">
        <v>20515</v>
      </c>
      <c r="AC721" s="30">
        <v>25862</v>
      </c>
      <c r="AD721" s="30">
        <v>26814</v>
      </c>
      <c r="AE721" s="30">
        <v>26375</v>
      </c>
      <c r="AF721" s="30">
        <v>33030</v>
      </c>
    </row>
    <row r="722" spans="1:32" x14ac:dyDescent="0.45">
      <c r="A722" s="29" t="s">
        <v>759</v>
      </c>
      <c r="B722" s="29" t="s">
        <v>760</v>
      </c>
      <c r="C722" s="29" t="s">
        <v>3299</v>
      </c>
      <c r="D722" s="29" t="s">
        <v>3300</v>
      </c>
      <c r="E722" s="29" t="s">
        <v>3301</v>
      </c>
      <c r="F722" s="29" t="s">
        <v>3302</v>
      </c>
      <c r="G722" s="29" t="s">
        <v>3200</v>
      </c>
      <c r="H722" s="29" t="s">
        <v>3201</v>
      </c>
      <c r="I722" s="29" t="s">
        <v>3226</v>
      </c>
      <c r="J722" s="29" t="s">
        <v>3227</v>
      </c>
      <c r="K722" s="29" t="s">
        <v>3228</v>
      </c>
      <c r="L722" s="29" t="s">
        <v>3111</v>
      </c>
      <c r="M722" s="29" t="s">
        <v>3295</v>
      </c>
      <c r="N722" s="29" t="s">
        <v>3296</v>
      </c>
      <c r="O722" s="29" t="s">
        <v>3297</v>
      </c>
      <c r="P722" s="29" t="s">
        <v>3298</v>
      </c>
      <c r="Q722" s="29" t="s">
        <v>3209</v>
      </c>
      <c r="R722" s="29" t="s">
        <v>3210</v>
      </c>
      <c r="S722" s="29" t="s">
        <v>3098</v>
      </c>
      <c r="T722" s="29"/>
      <c r="U722" s="30">
        <v>0</v>
      </c>
      <c r="V722" s="30">
        <v>0</v>
      </c>
      <c r="W722" s="30">
        <v>0</v>
      </c>
      <c r="X722" s="30">
        <v>0</v>
      </c>
      <c r="Y722" s="30">
        <v>0</v>
      </c>
      <c r="Z722" s="30">
        <v>0</v>
      </c>
      <c r="AA722" s="30">
        <v>0</v>
      </c>
      <c r="AB722" s="30">
        <v>0</v>
      </c>
      <c r="AC722" s="30">
        <v>0</v>
      </c>
      <c r="AD722" s="30">
        <v>0</v>
      </c>
      <c r="AE722" s="30">
        <v>0</v>
      </c>
      <c r="AF722" s="30">
        <v>0</v>
      </c>
    </row>
    <row r="723" spans="1:32" x14ac:dyDescent="0.45">
      <c r="A723" s="29" t="s">
        <v>759</v>
      </c>
      <c r="B723" s="29" t="s">
        <v>760</v>
      </c>
      <c r="C723" s="29" t="s">
        <v>3299</v>
      </c>
      <c r="D723" s="29" t="s">
        <v>3300</v>
      </c>
      <c r="E723" s="29" t="s">
        <v>3301</v>
      </c>
      <c r="F723" s="29" t="s">
        <v>3302</v>
      </c>
      <c r="G723" s="29" t="s">
        <v>3233</v>
      </c>
      <c r="H723" s="29" t="s">
        <v>3234</v>
      </c>
      <c r="I723" s="29" t="s">
        <v>3235</v>
      </c>
      <c r="J723" s="29" t="s">
        <v>3236</v>
      </c>
      <c r="K723" s="29" t="s">
        <v>3237</v>
      </c>
      <c r="L723" s="29" t="s">
        <v>3107</v>
      </c>
      <c r="M723" s="29" t="s">
        <v>3424</v>
      </c>
      <c r="N723" s="29" t="s">
        <v>3425</v>
      </c>
      <c r="O723" s="29" t="s">
        <v>3662</v>
      </c>
      <c r="P723" s="29" t="s">
        <v>3663</v>
      </c>
      <c r="Q723" s="29" t="s">
        <v>3209</v>
      </c>
      <c r="R723" s="29" t="s">
        <v>3210</v>
      </c>
      <c r="S723" s="29" t="s">
        <v>3098</v>
      </c>
      <c r="T723" s="29"/>
      <c r="U723" s="30">
        <v>1000</v>
      </c>
      <c r="V723" s="30">
        <v>1000</v>
      </c>
      <c r="W723" s="30">
        <v>1000</v>
      </c>
      <c r="X723" s="30">
        <v>1000</v>
      </c>
      <c r="Y723" s="30">
        <v>1000</v>
      </c>
      <c r="Z723" s="30">
        <v>1000</v>
      </c>
      <c r="AA723" s="30">
        <v>1000</v>
      </c>
      <c r="AB723" s="30">
        <v>1000</v>
      </c>
      <c r="AC723" s="30">
        <v>1000</v>
      </c>
      <c r="AD723" s="30">
        <v>1000</v>
      </c>
      <c r="AE723" s="30">
        <v>1000</v>
      </c>
      <c r="AF723" s="30">
        <v>1000</v>
      </c>
    </row>
    <row r="724" spans="1:32" x14ac:dyDescent="0.45">
      <c r="A724" s="29" t="s">
        <v>759</v>
      </c>
      <c r="B724" s="29" t="s">
        <v>760</v>
      </c>
      <c r="C724" s="29" t="s">
        <v>3299</v>
      </c>
      <c r="D724" s="29" t="s">
        <v>3300</v>
      </c>
      <c r="E724" s="29" t="s">
        <v>3301</v>
      </c>
      <c r="F724" s="29" t="s">
        <v>3302</v>
      </c>
      <c r="G724" s="29" t="s">
        <v>3233</v>
      </c>
      <c r="H724" s="29" t="s">
        <v>3234</v>
      </c>
      <c r="I724" s="29" t="s">
        <v>3242</v>
      </c>
      <c r="J724" s="29" t="s">
        <v>3243</v>
      </c>
      <c r="K724" s="29" t="s">
        <v>3244</v>
      </c>
      <c r="L724" s="29" t="s">
        <v>3104</v>
      </c>
      <c r="M724" s="29" t="s">
        <v>3245</v>
      </c>
      <c r="N724" s="29" t="s">
        <v>3246</v>
      </c>
      <c r="O724" s="29" t="s">
        <v>3440</v>
      </c>
      <c r="P724" s="29" t="s">
        <v>3441</v>
      </c>
      <c r="Q724" s="29" t="s">
        <v>3209</v>
      </c>
      <c r="R724" s="29" t="s">
        <v>3210</v>
      </c>
      <c r="S724" s="29" t="s">
        <v>3098</v>
      </c>
      <c r="T724" s="29"/>
      <c r="U724" s="30">
        <v>7200</v>
      </c>
      <c r="V724" s="30">
        <v>7200</v>
      </c>
      <c r="W724" s="30">
        <v>7200</v>
      </c>
      <c r="X724" s="30">
        <v>7200</v>
      </c>
      <c r="Y724" s="30">
        <v>7200</v>
      </c>
      <c r="Z724" s="30">
        <v>7200</v>
      </c>
      <c r="AA724" s="30">
        <v>7200</v>
      </c>
      <c r="AB724" s="30">
        <v>7200</v>
      </c>
      <c r="AC724" s="30">
        <v>7200</v>
      </c>
      <c r="AD724" s="30">
        <v>7200</v>
      </c>
      <c r="AE724" s="30">
        <v>7200</v>
      </c>
      <c r="AF724" s="30">
        <v>7200</v>
      </c>
    </row>
    <row r="725" spans="1:32" x14ac:dyDescent="0.45">
      <c r="A725" s="29" t="s">
        <v>759</v>
      </c>
      <c r="B725" s="29" t="s">
        <v>760</v>
      </c>
      <c r="C725" s="29" t="s">
        <v>3299</v>
      </c>
      <c r="D725" s="29" t="s">
        <v>3300</v>
      </c>
      <c r="E725" s="29" t="s">
        <v>3301</v>
      </c>
      <c r="F725" s="29" t="s">
        <v>3302</v>
      </c>
      <c r="G725" s="29" t="s">
        <v>3233</v>
      </c>
      <c r="H725" s="29" t="s">
        <v>3234</v>
      </c>
      <c r="I725" s="29" t="s">
        <v>3262</v>
      </c>
      <c r="J725" s="29" t="s">
        <v>3263</v>
      </c>
      <c r="K725" s="29" t="s">
        <v>3264</v>
      </c>
      <c r="L725" s="29" t="s">
        <v>3103</v>
      </c>
      <c r="M725" s="29" t="s">
        <v>3265</v>
      </c>
      <c r="N725" s="29" t="s">
        <v>3266</v>
      </c>
      <c r="O725" s="29" t="s">
        <v>3267</v>
      </c>
      <c r="P725" s="29" t="s">
        <v>3268</v>
      </c>
      <c r="Q725" s="29" t="s">
        <v>3209</v>
      </c>
      <c r="R725" s="29" t="s">
        <v>3210</v>
      </c>
      <c r="S725" s="29" t="s">
        <v>3098</v>
      </c>
      <c r="T725" s="29"/>
      <c r="U725" s="30">
        <v>5000</v>
      </c>
      <c r="V725" s="30">
        <v>5000</v>
      </c>
      <c r="W725" s="30">
        <v>5000</v>
      </c>
      <c r="X725" s="30">
        <v>5000</v>
      </c>
      <c r="Y725" s="30">
        <v>5000</v>
      </c>
      <c r="Z725" s="30">
        <v>5000</v>
      </c>
      <c r="AA725" s="30">
        <v>5000</v>
      </c>
      <c r="AB725" s="30">
        <v>5000</v>
      </c>
      <c r="AC725" s="30">
        <v>5000</v>
      </c>
      <c r="AD725" s="30">
        <v>5000</v>
      </c>
      <c r="AE725" s="30">
        <v>5000</v>
      </c>
      <c r="AF725" s="30">
        <v>5000</v>
      </c>
    </row>
    <row r="726" spans="1:32" x14ac:dyDescent="0.45">
      <c r="A726" s="29" t="s">
        <v>759</v>
      </c>
      <c r="B726" s="29" t="s">
        <v>760</v>
      </c>
      <c r="C726" s="29" t="s">
        <v>3299</v>
      </c>
      <c r="D726" s="29" t="s">
        <v>3300</v>
      </c>
      <c r="E726" s="29" t="s">
        <v>3301</v>
      </c>
      <c r="F726" s="29" t="s">
        <v>3302</v>
      </c>
      <c r="G726" s="29" t="s">
        <v>3233</v>
      </c>
      <c r="H726" s="29" t="s">
        <v>3234</v>
      </c>
      <c r="I726" s="29" t="s">
        <v>3262</v>
      </c>
      <c r="J726" s="29" t="s">
        <v>3263</v>
      </c>
      <c r="K726" s="29" t="s">
        <v>3264</v>
      </c>
      <c r="L726" s="29" t="s">
        <v>3103</v>
      </c>
      <c r="M726" s="29" t="s">
        <v>3265</v>
      </c>
      <c r="N726" s="29" t="s">
        <v>3266</v>
      </c>
      <c r="O726" s="29" t="s">
        <v>3269</v>
      </c>
      <c r="P726" s="29" t="s">
        <v>3270</v>
      </c>
      <c r="Q726" s="29" t="s">
        <v>3209</v>
      </c>
      <c r="R726" s="29" t="s">
        <v>3210</v>
      </c>
      <c r="S726" s="29" t="s">
        <v>3098</v>
      </c>
      <c r="T726" s="29"/>
      <c r="U726" s="30">
        <v>312</v>
      </c>
      <c r="V726" s="30">
        <v>117</v>
      </c>
      <c r="W726" s="30">
        <v>234</v>
      </c>
      <c r="X726" s="30">
        <v>273</v>
      </c>
      <c r="Y726" s="30">
        <v>156</v>
      </c>
      <c r="Z726" s="30">
        <v>234</v>
      </c>
      <c r="AA726" s="30">
        <v>546</v>
      </c>
      <c r="AB726" s="30">
        <v>117</v>
      </c>
      <c r="AC726" s="30">
        <v>429</v>
      </c>
      <c r="AD726" s="30">
        <v>273</v>
      </c>
      <c r="AE726" s="30">
        <v>195</v>
      </c>
      <c r="AF726" s="30">
        <v>195</v>
      </c>
    </row>
    <row r="727" spans="1:32" x14ac:dyDescent="0.45">
      <c r="A727" s="29" t="s">
        <v>759</v>
      </c>
      <c r="B727" s="29" t="s">
        <v>760</v>
      </c>
      <c r="C727" s="29" t="s">
        <v>3299</v>
      </c>
      <c r="D727" s="29" t="s">
        <v>3300</v>
      </c>
      <c r="E727" s="29" t="s">
        <v>3301</v>
      </c>
      <c r="F727" s="29" t="s">
        <v>3302</v>
      </c>
      <c r="G727" s="29" t="s">
        <v>3233</v>
      </c>
      <c r="H727" s="29" t="s">
        <v>3234</v>
      </c>
      <c r="I727" s="29" t="s">
        <v>3262</v>
      </c>
      <c r="J727" s="29" t="s">
        <v>3263</v>
      </c>
      <c r="K727" s="29" t="s">
        <v>3264</v>
      </c>
      <c r="L727" s="29" t="s">
        <v>3103</v>
      </c>
      <c r="M727" s="29" t="s">
        <v>3265</v>
      </c>
      <c r="N727" s="29" t="s">
        <v>3266</v>
      </c>
      <c r="O727" s="29" t="s">
        <v>3372</v>
      </c>
      <c r="P727" s="29" t="s">
        <v>3373</v>
      </c>
      <c r="Q727" s="29" t="s">
        <v>3209</v>
      </c>
      <c r="R727" s="29" t="s">
        <v>3210</v>
      </c>
      <c r="S727" s="29" t="s">
        <v>3098</v>
      </c>
      <c r="T727" s="29"/>
      <c r="U727" s="30">
        <v>0</v>
      </c>
      <c r="V727" s="30">
        <v>0</v>
      </c>
      <c r="W727" s="30">
        <v>0</v>
      </c>
      <c r="X727" s="30">
        <v>0</v>
      </c>
      <c r="Y727" s="30">
        <v>167</v>
      </c>
      <c r="Z727" s="30">
        <v>0</v>
      </c>
      <c r="AA727" s="30">
        <v>408</v>
      </c>
      <c r="AB727" s="30">
        <v>0</v>
      </c>
      <c r="AC727" s="30">
        <v>385</v>
      </c>
      <c r="AD727" s="30">
        <v>0</v>
      </c>
      <c r="AE727" s="30">
        <v>333</v>
      </c>
      <c r="AF727" s="30">
        <v>210</v>
      </c>
    </row>
    <row r="728" spans="1:32" x14ac:dyDescent="0.45">
      <c r="A728" s="29" t="s">
        <v>759</v>
      </c>
      <c r="B728" s="29" t="s">
        <v>760</v>
      </c>
      <c r="C728" s="29" t="s">
        <v>3299</v>
      </c>
      <c r="D728" s="29" t="s">
        <v>3300</v>
      </c>
      <c r="E728" s="29" t="s">
        <v>3301</v>
      </c>
      <c r="F728" s="29" t="s">
        <v>3302</v>
      </c>
      <c r="G728" s="29" t="s">
        <v>3233</v>
      </c>
      <c r="H728" s="29" t="s">
        <v>3234</v>
      </c>
      <c r="I728" s="29" t="s">
        <v>3262</v>
      </c>
      <c r="J728" s="29" t="s">
        <v>3263</v>
      </c>
      <c r="K728" s="29" t="s">
        <v>3264</v>
      </c>
      <c r="L728" s="29" t="s">
        <v>3103</v>
      </c>
      <c r="M728" s="29" t="s">
        <v>3265</v>
      </c>
      <c r="N728" s="29" t="s">
        <v>3266</v>
      </c>
      <c r="O728" s="29" t="s">
        <v>3664</v>
      </c>
      <c r="P728" s="29" t="s">
        <v>3665</v>
      </c>
      <c r="Q728" s="29" t="s">
        <v>3209</v>
      </c>
      <c r="R728" s="29" t="s">
        <v>3210</v>
      </c>
      <c r="S728" s="29" t="s">
        <v>3098</v>
      </c>
      <c r="T728" s="29"/>
      <c r="U728" s="30">
        <v>4117</v>
      </c>
      <c r="V728" s="30">
        <v>4078</v>
      </c>
      <c r="W728" s="30">
        <v>4468</v>
      </c>
      <c r="X728" s="30">
        <v>4117</v>
      </c>
      <c r="Y728" s="30">
        <v>4156</v>
      </c>
      <c r="Z728" s="30">
        <v>4195</v>
      </c>
      <c r="AA728" s="30">
        <v>4273</v>
      </c>
      <c r="AB728" s="30">
        <v>4117</v>
      </c>
      <c r="AC728" s="30">
        <v>4078</v>
      </c>
      <c r="AD728" s="30">
        <v>4234</v>
      </c>
      <c r="AE728" s="30">
        <v>4195</v>
      </c>
      <c r="AF728" s="30">
        <v>4156</v>
      </c>
    </row>
    <row r="729" spans="1:32" x14ac:dyDescent="0.45">
      <c r="A729" s="29" t="s">
        <v>759</v>
      </c>
      <c r="B729" s="29" t="s">
        <v>760</v>
      </c>
      <c r="C729" s="29" t="s">
        <v>3299</v>
      </c>
      <c r="D729" s="29" t="s">
        <v>3300</v>
      </c>
      <c r="E729" s="29" t="s">
        <v>3301</v>
      </c>
      <c r="F729" s="29" t="s">
        <v>3302</v>
      </c>
      <c r="G729" s="29" t="s">
        <v>3233</v>
      </c>
      <c r="H729" s="29" t="s">
        <v>3234</v>
      </c>
      <c r="I729" s="29" t="s">
        <v>3262</v>
      </c>
      <c r="J729" s="29" t="s">
        <v>3263</v>
      </c>
      <c r="K729" s="29" t="s">
        <v>3264</v>
      </c>
      <c r="L729" s="29" t="s">
        <v>3103</v>
      </c>
      <c r="M729" s="29" t="s">
        <v>3322</v>
      </c>
      <c r="N729" s="29" t="s">
        <v>3323</v>
      </c>
      <c r="O729" s="29" t="s">
        <v>3374</v>
      </c>
      <c r="P729" s="29" t="s">
        <v>3375</v>
      </c>
      <c r="Q729" s="29" t="s">
        <v>3209</v>
      </c>
      <c r="R729" s="29" t="s">
        <v>3210</v>
      </c>
      <c r="S729" s="29" t="s">
        <v>3098</v>
      </c>
      <c r="T729" s="29"/>
      <c r="U729" s="30">
        <v>1000</v>
      </c>
      <c r="V729" s="30">
        <v>1000</v>
      </c>
      <c r="W729" s="30">
        <v>1000</v>
      </c>
      <c r="X729" s="30">
        <v>1000</v>
      </c>
      <c r="Y729" s="30">
        <v>1000</v>
      </c>
      <c r="Z729" s="30">
        <v>1000</v>
      </c>
      <c r="AA729" s="30">
        <v>1000</v>
      </c>
      <c r="AB729" s="30">
        <v>1000</v>
      </c>
      <c r="AC729" s="30">
        <v>1000</v>
      </c>
      <c r="AD729" s="30">
        <v>1000</v>
      </c>
      <c r="AE729" s="30">
        <v>1000</v>
      </c>
      <c r="AF729" s="30">
        <v>1000</v>
      </c>
    </row>
    <row r="730" spans="1:32" x14ac:dyDescent="0.45">
      <c r="A730" s="29" t="s">
        <v>759</v>
      </c>
      <c r="B730" s="29" t="s">
        <v>760</v>
      </c>
      <c r="C730" s="29" t="s">
        <v>3299</v>
      </c>
      <c r="D730" s="29" t="s">
        <v>3300</v>
      </c>
      <c r="E730" s="29" t="s">
        <v>3301</v>
      </c>
      <c r="F730" s="29" t="s">
        <v>3302</v>
      </c>
      <c r="G730" s="29" t="s">
        <v>3233</v>
      </c>
      <c r="H730" s="29" t="s">
        <v>3234</v>
      </c>
      <c r="I730" s="29" t="s">
        <v>3275</v>
      </c>
      <c r="J730" s="29" t="s">
        <v>3276</v>
      </c>
      <c r="K730" s="29" t="s">
        <v>3277</v>
      </c>
      <c r="L730" s="29" t="s">
        <v>3100</v>
      </c>
      <c r="M730" s="29" t="s">
        <v>3312</v>
      </c>
      <c r="N730" s="29" t="s">
        <v>3313</v>
      </c>
      <c r="O730" s="29" t="s">
        <v>3314</v>
      </c>
      <c r="P730" s="29" t="s">
        <v>3315</v>
      </c>
      <c r="Q730" s="29" t="s">
        <v>3209</v>
      </c>
      <c r="R730" s="29" t="s">
        <v>3210</v>
      </c>
      <c r="S730" s="29" t="s">
        <v>3098</v>
      </c>
      <c r="T730" s="29"/>
      <c r="U730" s="30">
        <v>20000</v>
      </c>
      <c r="V730" s="30">
        <v>20000</v>
      </c>
      <c r="W730" s="30">
        <v>20000</v>
      </c>
      <c r="X730" s="30">
        <v>20000</v>
      </c>
      <c r="Y730" s="30">
        <v>20000</v>
      </c>
      <c r="Z730" s="30">
        <v>20000</v>
      </c>
      <c r="AA730" s="30">
        <v>20000</v>
      </c>
      <c r="AB730" s="30">
        <v>20000</v>
      </c>
      <c r="AC730" s="30">
        <v>20000</v>
      </c>
      <c r="AD730" s="30">
        <v>20000</v>
      </c>
      <c r="AE730" s="30">
        <v>20000</v>
      </c>
      <c r="AF730" s="30">
        <v>20000</v>
      </c>
    </row>
    <row r="731" spans="1:32" x14ac:dyDescent="0.45">
      <c r="A731" s="29" t="s">
        <v>759</v>
      </c>
      <c r="B731" s="29" t="s">
        <v>760</v>
      </c>
      <c r="C731" s="29" t="s">
        <v>3299</v>
      </c>
      <c r="D731" s="29" t="s">
        <v>3300</v>
      </c>
      <c r="E731" s="29" t="s">
        <v>3301</v>
      </c>
      <c r="F731" s="29" t="s">
        <v>3302</v>
      </c>
      <c r="G731" s="29" t="s">
        <v>3233</v>
      </c>
      <c r="H731" s="29" t="s">
        <v>3234</v>
      </c>
      <c r="I731" s="29" t="s">
        <v>3275</v>
      </c>
      <c r="J731" s="29" t="s">
        <v>3276</v>
      </c>
      <c r="K731" s="29" t="s">
        <v>3282</v>
      </c>
      <c r="L731" s="29" t="s">
        <v>3112</v>
      </c>
      <c r="M731" s="29" t="s">
        <v>3283</v>
      </c>
      <c r="N731" s="29" t="s">
        <v>3284</v>
      </c>
      <c r="O731" s="29" t="s">
        <v>3448</v>
      </c>
      <c r="P731" s="29" t="s">
        <v>3449</v>
      </c>
      <c r="Q731" s="29" t="s">
        <v>3209</v>
      </c>
      <c r="R731" s="29" t="s">
        <v>3210</v>
      </c>
      <c r="S731" s="29" t="s">
        <v>3098</v>
      </c>
      <c r="T731" s="29"/>
      <c r="U731" s="30">
        <v>20000</v>
      </c>
      <c r="V731" s="30">
        <v>20000</v>
      </c>
      <c r="W731" s="30">
        <v>20000</v>
      </c>
      <c r="X731" s="30">
        <v>20000</v>
      </c>
      <c r="Y731" s="30">
        <v>20000</v>
      </c>
      <c r="Z731" s="30">
        <v>20000</v>
      </c>
      <c r="AA731" s="30">
        <v>20000</v>
      </c>
      <c r="AB731" s="30">
        <v>20000</v>
      </c>
      <c r="AC731" s="30">
        <v>20000</v>
      </c>
      <c r="AD731" s="30">
        <v>20000</v>
      </c>
      <c r="AE731" s="30">
        <v>20000</v>
      </c>
      <c r="AF731" s="30">
        <v>20000</v>
      </c>
    </row>
    <row r="732" spans="1:32" x14ac:dyDescent="0.45">
      <c r="A732" s="29" t="s">
        <v>759</v>
      </c>
      <c r="B732" s="29" t="s">
        <v>760</v>
      </c>
      <c r="C732" s="29" t="s">
        <v>3299</v>
      </c>
      <c r="D732" s="29" t="s">
        <v>3300</v>
      </c>
      <c r="E732" s="29" t="s">
        <v>3301</v>
      </c>
      <c r="F732" s="29" t="s">
        <v>3302</v>
      </c>
      <c r="G732" s="29" t="s">
        <v>3233</v>
      </c>
      <c r="H732" s="29" t="s">
        <v>3234</v>
      </c>
      <c r="I732" s="29" t="s">
        <v>3275</v>
      </c>
      <c r="J732" s="29" t="s">
        <v>3276</v>
      </c>
      <c r="K732" s="29" t="s">
        <v>3287</v>
      </c>
      <c r="L732" s="29" t="s">
        <v>3101</v>
      </c>
      <c r="M732" s="29" t="s">
        <v>3288</v>
      </c>
      <c r="N732" s="29" t="s">
        <v>3289</v>
      </c>
      <c r="O732" s="29" t="s">
        <v>3290</v>
      </c>
      <c r="P732" s="29" t="s">
        <v>3291</v>
      </c>
      <c r="Q732" s="29" t="s">
        <v>3209</v>
      </c>
      <c r="R732" s="29" t="s">
        <v>3210</v>
      </c>
      <c r="S732" s="29" t="s">
        <v>3098</v>
      </c>
      <c r="T732" s="29"/>
      <c r="U732" s="30">
        <v>0</v>
      </c>
      <c r="V732" s="30">
        <v>0</v>
      </c>
      <c r="W732" s="30">
        <v>0</v>
      </c>
      <c r="X732" s="30">
        <v>0</v>
      </c>
      <c r="Y732" s="30">
        <v>0</v>
      </c>
      <c r="Z732" s="30">
        <v>0</v>
      </c>
      <c r="AA732" s="30">
        <v>0</v>
      </c>
      <c r="AB732" s="30">
        <v>0</v>
      </c>
      <c r="AC732" s="30">
        <v>0</v>
      </c>
      <c r="AD732" s="30">
        <v>0</v>
      </c>
      <c r="AE732" s="30">
        <v>0</v>
      </c>
      <c r="AF732" s="30">
        <v>0</v>
      </c>
    </row>
    <row r="733" spans="1:32" x14ac:dyDescent="0.45">
      <c r="A733" s="29" t="s">
        <v>759</v>
      </c>
      <c r="B733" s="29" t="s">
        <v>760</v>
      </c>
      <c r="C733" s="29" t="s">
        <v>3211</v>
      </c>
      <c r="D733" s="29" t="s">
        <v>3212</v>
      </c>
      <c r="E733" s="29" t="s">
        <v>3213</v>
      </c>
      <c r="F733" s="29" t="s">
        <v>982</v>
      </c>
      <c r="G733" s="29" t="s">
        <v>3200</v>
      </c>
      <c r="H733" s="29" t="s">
        <v>3201</v>
      </c>
      <c r="I733" s="29" t="s">
        <v>3226</v>
      </c>
      <c r="J733" s="29" t="s">
        <v>3227</v>
      </c>
      <c r="K733" s="29" t="s">
        <v>3228</v>
      </c>
      <c r="L733" s="29" t="s">
        <v>3111</v>
      </c>
      <c r="M733" s="29" t="s">
        <v>3229</v>
      </c>
      <c r="N733" s="29" t="s">
        <v>3230</v>
      </c>
      <c r="O733" s="29" t="s">
        <v>3231</v>
      </c>
      <c r="P733" s="29" t="s">
        <v>3232</v>
      </c>
      <c r="Q733" s="29" t="s">
        <v>3209</v>
      </c>
      <c r="R733" s="29" t="s">
        <v>3210</v>
      </c>
      <c r="S733" s="29" t="s">
        <v>3098</v>
      </c>
      <c r="T733" s="29"/>
      <c r="U733" s="30">
        <v>0</v>
      </c>
      <c r="V733" s="30">
        <v>0</v>
      </c>
      <c r="W733" s="30">
        <v>0</v>
      </c>
      <c r="X733" s="30">
        <v>0</v>
      </c>
      <c r="Y733" s="30">
        <v>0</v>
      </c>
      <c r="Z733" s="30">
        <v>0</v>
      </c>
      <c r="AA733" s="30">
        <v>0</v>
      </c>
      <c r="AB733" s="30">
        <v>0</v>
      </c>
      <c r="AC733" s="30">
        <v>0</v>
      </c>
      <c r="AD733" s="30">
        <v>0</v>
      </c>
      <c r="AE733" s="30">
        <v>0</v>
      </c>
      <c r="AF733" s="30">
        <v>0</v>
      </c>
    </row>
    <row r="734" spans="1:32" x14ac:dyDescent="0.45">
      <c r="A734" s="29" t="s">
        <v>759</v>
      </c>
      <c r="B734" s="29" t="s">
        <v>760</v>
      </c>
      <c r="C734" s="29" t="s">
        <v>3666</v>
      </c>
      <c r="D734" s="29" t="s">
        <v>3667</v>
      </c>
      <c r="E734" s="29" t="s">
        <v>3668</v>
      </c>
      <c r="F734" s="29" t="s">
        <v>3669</v>
      </c>
      <c r="G734" s="29" t="s">
        <v>3200</v>
      </c>
      <c r="H734" s="29" t="s">
        <v>3201</v>
      </c>
      <c r="I734" s="29" t="s">
        <v>3202</v>
      </c>
      <c r="J734" s="29" t="s">
        <v>3203</v>
      </c>
      <c r="K734" s="29" t="s">
        <v>3520</v>
      </c>
      <c r="L734" s="29" t="s">
        <v>3108</v>
      </c>
      <c r="M734" s="29" t="s">
        <v>3588</v>
      </c>
      <c r="N734" s="29" t="s">
        <v>3589</v>
      </c>
      <c r="O734" s="29" t="s">
        <v>3670</v>
      </c>
      <c r="P734" s="29" t="s">
        <v>3671</v>
      </c>
      <c r="Q734" s="29" t="s">
        <v>3209</v>
      </c>
      <c r="R734" s="29" t="s">
        <v>3210</v>
      </c>
      <c r="S734" s="29" t="s">
        <v>3098</v>
      </c>
      <c r="T734" s="29"/>
      <c r="U734" s="30">
        <v>0</v>
      </c>
      <c r="V734" s="30">
        <v>0</v>
      </c>
      <c r="W734" s="30">
        <v>5225</v>
      </c>
      <c r="X734" s="30">
        <v>13500</v>
      </c>
      <c r="Y734" s="30">
        <v>13500</v>
      </c>
      <c r="Z734" s="30">
        <v>13500</v>
      </c>
      <c r="AA734" s="30">
        <v>13500</v>
      </c>
      <c r="AB734" s="30">
        <v>13500</v>
      </c>
      <c r="AC734" s="30">
        <v>13500</v>
      </c>
      <c r="AD734" s="30">
        <v>13500</v>
      </c>
      <c r="AE734" s="30">
        <v>13500</v>
      </c>
      <c r="AF734" s="30">
        <v>13500</v>
      </c>
    </row>
    <row r="735" spans="1:32" x14ac:dyDescent="0.45">
      <c r="A735" s="29" t="s">
        <v>1041</v>
      </c>
      <c r="B735" s="29" t="s">
        <v>1042</v>
      </c>
      <c r="C735" s="29" t="s">
        <v>3584</v>
      </c>
      <c r="D735" s="29" t="s">
        <v>3585</v>
      </c>
      <c r="E735" s="29" t="s">
        <v>3586</v>
      </c>
      <c r="F735" s="29" t="s">
        <v>3587</v>
      </c>
      <c r="G735" s="29" t="s">
        <v>3200</v>
      </c>
      <c r="H735" s="29" t="s">
        <v>3201</v>
      </c>
      <c r="I735" s="29" t="s">
        <v>3202</v>
      </c>
      <c r="J735" s="29" t="s">
        <v>3203</v>
      </c>
      <c r="K735" s="29" t="s">
        <v>3221</v>
      </c>
      <c r="L735" s="29" t="s">
        <v>3113</v>
      </c>
      <c r="M735" s="29" t="s">
        <v>3222</v>
      </c>
      <c r="N735" s="29" t="s">
        <v>3223</v>
      </c>
      <c r="O735" s="29" t="s">
        <v>3224</v>
      </c>
      <c r="P735" s="29" t="s">
        <v>3225</v>
      </c>
      <c r="Q735" s="29" t="s">
        <v>3209</v>
      </c>
      <c r="R735" s="29" t="s">
        <v>3210</v>
      </c>
      <c r="S735" s="29" t="s">
        <v>3098</v>
      </c>
      <c r="T735" s="29"/>
      <c r="U735" s="30">
        <v>13437</v>
      </c>
      <c r="V735" s="30">
        <v>13852</v>
      </c>
      <c r="W735" s="30">
        <v>13599</v>
      </c>
      <c r="X735" s="30">
        <v>13767</v>
      </c>
      <c r="Y735" s="30">
        <v>14209</v>
      </c>
      <c r="Z735" s="30">
        <v>12688</v>
      </c>
      <c r="AA735" s="30">
        <v>14481</v>
      </c>
      <c r="AB735" s="30">
        <v>11126</v>
      </c>
      <c r="AC735" s="30">
        <v>0</v>
      </c>
      <c r="AD735" s="30">
        <v>0</v>
      </c>
      <c r="AE735" s="30">
        <v>0</v>
      </c>
      <c r="AF735" s="30">
        <v>0</v>
      </c>
    </row>
    <row r="736" spans="1:32" x14ac:dyDescent="0.45">
      <c r="A736" s="29" t="s">
        <v>1041</v>
      </c>
      <c r="B736" s="29" t="s">
        <v>1042</v>
      </c>
      <c r="C736" s="29" t="s">
        <v>3584</v>
      </c>
      <c r="D736" s="29" t="s">
        <v>3585</v>
      </c>
      <c r="E736" s="29" t="s">
        <v>3586</v>
      </c>
      <c r="F736" s="29" t="s">
        <v>3587</v>
      </c>
      <c r="G736" s="29" t="s">
        <v>3233</v>
      </c>
      <c r="H736" s="29" t="s">
        <v>3234</v>
      </c>
      <c r="I736" s="29" t="s">
        <v>3262</v>
      </c>
      <c r="J736" s="29" t="s">
        <v>3263</v>
      </c>
      <c r="K736" s="29" t="s">
        <v>3264</v>
      </c>
      <c r="L736" s="29" t="s">
        <v>3103</v>
      </c>
      <c r="M736" s="29" t="s">
        <v>3265</v>
      </c>
      <c r="N736" s="29" t="s">
        <v>3266</v>
      </c>
      <c r="O736" s="29" t="s">
        <v>3267</v>
      </c>
      <c r="P736" s="29" t="s">
        <v>3268</v>
      </c>
      <c r="Q736" s="29" t="s">
        <v>3209</v>
      </c>
      <c r="R736" s="29" t="s">
        <v>3210</v>
      </c>
      <c r="S736" s="29" t="s">
        <v>3098</v>
      </c>
      <c r="T736" s="29"/>
      <c r="U736" s="30">
        <v>5200</v>
      </c>
      <c r="V736" s="30">
        <v>5200</v>
      </c>
      <c r="W736" s="30">
        <v>5200</v>
      </c>
      <c r="X736" s="30">
        <v>5200</v>
      </c>
      <c r="Y736" s="30">
        <v>5200</v>
      </c>
      <c r="Z736" s="30">
        <v>5200</v>
      </c>
      <c r="AA736" s="30">
        <v>5200</v>
      </c>
      <c r="AB736" s="30">
        <v>1845</v>
      </c>
      <c r="AC736" s="30">
        <v>0</v>
      </c>
      <c r="AD736" s="30">
        <v>0</v>
      </c>
      <c r="AE736" s="30">
        <v>0</v>
      </c>
      <c r="AF736" s="30">
        <v>0</v>
      </c>
    </row>
    <row r="737" spans="1:32" x14ac:dyDescent="0.45">
      <c r="A737" s="29" t="s">
        <v>1041</v>
      </c>
      <c r="B737" s="29" t="s">
        <v>1042</v>
      </c>
      <c r="C737" s="29" t="s">
        <v>3584</v>
      </c>
      <c r="D737" s="29" t="s">
        <v>3585</v>
      </c>
      <c r="E737" s="29" t="s">
        <v>3586</v>
      </c>
      <c r="F737" s="29" t="s">
        <v>3587</v>
      </c>
      <c r="G737" s="29" t="s">
        <v>3233</v>
      </c>
      <c r="H737" s="29" t="s">
        <v>3234</v>
      </c>
      <c r="I737" s="29" t="s">
        <v>3262</v>
      </c>
      <c r="J737" s="29" t="s">
        <v>3263</v>
      </c>
      <c r="K737" s="29" t="s">
        <v>3264</v>
      </c>
      <c r="L737" s="29" t="s">
        <v>3103</v>
      </c>
      <c r="M737" s="29" t="s">
        <v>3265</v>
      </c>
      <c r="N737" s="29" t="s">
        <v>3266</v>
      </c>
      <c r="O737" s="29" t="s">
        <v>3269</v>
      </c>
      <c r="P737" s="29" t="s">
        <v>3270</v>
      </c>
      <c r="Q737" s="29" t="s">
        <v>3209</v>
      </c>
      <c r="R737" s="29" t="s">
        <v>3210</v>
      </c>
      <c r="S737" s="29" t="s">
        <v>3098</v>
      </c>
      <c r="T737" s="29"/>
      <c r="U737" s="30">
        <v>39</v>
      </c>
      <c r="V737" s="30">
        <v>0</v>
      </c>
      <c r="W737" s="30">
        <v>0</v>
      </c>
      <c r="X737" s="30">
        <v>0</v>
      </c>
      <c r="Y737" s="30">
        <v>156</v>
      </c>
      <c r="Z737" s="30">
        <v>156</v>
      </c>
      <c r="AA737" s="30">
        <v>0</v>
      </c>
      <c r="AB737" s="30">
        <v>0</v>
      </c>
      <c r="AC737" s="30">
        <v>0</v>
      </c>
      <c r="AD737" s="30">
        <v>0</v>
      </c>
      <c r="AE737" s="30">
        <v>0</v>
      </c>
      <c r="AF737" s="30">
        <v>0</v>
      </c>
    </row>
    <row r="738" spans="1:32" x14ac:dyDescent="0.45">
      <c r="A738" s="29" t="s">
        <v>1041</v>
      </c>
      <c r="B738" s="29" t="s">
        <v>1042</v>
      </c>
      <c r="C738" s="29" t="s">
        <v>3584</v>
      </c>
      <c r="D738" s="29" t="s">
        <v>3585</v>
      </c>
      <c r="E738" s="29" t="s">
        <v>3586</v>
      </c>
      <c r="F738" s="29" t="s">
        <v>3587</v>
      </c>
      <c r="G738" s="29" t="s">
        <v>3233</v>
      </c>
      <c r="H738" s="29" t="s">
        <v>3234</v>
      </c>
      <c r="I738" s="29" t="s">
        <v>3262</v>
      </c>
      <c r="J738" s="29" t="s">
        <v>3263</v>
      </c>
      <c r="K738" s="29" t="s">
        <v>3264</v>
      </c>
      <c r="L738" s="29" t="s">
        <v>3103</v>
      </c>
      <c r="M738" s="29" t="s">
        <v>3265</v>
      </c>
      <c r="N738" s="29" t="s">
        <v>3266</v>
      </c>
      <c r="O738" s="29" t="s">
        <v>3271</v>
      </c>
      <c r="P738" s="29" t="s">
        <v>3272</v>
      </c>
      <c r="Q738" s="29" t="s">
        <v>3209</v>
      </c>
      <c r="R738" s="29" t="s">
        <v>3210</v>
      </c>
      <c r="S738" s="29" t="s">
        <v>3098</v>
      </c>
      <c r="T738" s="29"/>
      <c r="U738" s="30">
        <v>203</v>
      </c>
      <c r="V738" s="30">
        <v>174</v>
      </c>
      <c r="W738" s="30">
        <v>420</v>
      </c>
      <c r="X738" s="30">
        <v>826</v>
      </c>
      <c r="Y738" s="30">
        <v>145</v>
      </c>
      <c r="Z738" s="30">
        <v>304</v>
      </c>
      <c r="AA738" s="30">
        <v>217</v>
      </c>
      <c r="AB738" s="30">
        <v>0</v>
      </c>
      <c r="AC738" s="30">
        <v>0</v>
      </c>
      <c r="AD738" s="30">
        <v>0</v>
      </c>
      <c r="AE738" s="30">
        <v>0</v>
      </c>
      <c r="AF738" s="30">
        <v>0</v>
      </c>
    </row>
    <row r="739" spans="1:32" x14ac:dyDescent="0.45">
      <c r="A739" s="29" t="s">
        <v>1041</v>
      </c>
      <c r="B739" s="29" t="s">
        <v>1042</v>
      </c>
      <c r="C739" s="29" t="s">
        <v>3584</v>
      </c>
      <c r="D739" s="29" t="s">
        <v>3585</v>
      </c>
      <c r="E739" s="29" t="s">
        <v>3586</v>
      </c>
      <c r="F739" s="29" t="s">
        <v>3587</v>
      </c>
      <c r="G739" s="29" t="s">
        <v>3233</v>
      </c>
      <c r="H739" s="29" t="s">
        <v>3234</v>
      </c>
      <c r="I739" s="29" t="s">
        <v>3275</v>
      </c>
      <c r="J739" s="29" t="s">
        <v>3276</v>
      </c>
      <c r="K739" s="29" t="s">
        <v>3277</v>
      </c>
      <c r="L739" s="29" t="s">
        <v>3100</v>
      </c>
      <c r="M739" s="29" t="s">
        <v>3312</v>
      </c>
      <c r="N739" s="29" t="s">
        <v>3313</v>
      </c>
      <c r="O739" s="29" t="s">
        <v>3314</v>
      </c>
      <c r="P739" s="29" t="s">
        <v>3315</v>
      </c>
      <c r="Q739" s="29" t="s">
        <v>3209</v>
      </c>
      <c r="R739" s="29" t="s">
        <v>3210</v>
      </c>
      <c r="S739" s="29" t="s">
        <v>3098</v>
      </c>
      <c r="T739" s="29"/>
      <c r="U739" s="30">
        <v>24300</v>
      </c>
      <c r="V739" s="30">
        <v>24300</v>
      </c>
      <c r="W739" s="30">
        <v>24300</v>
      </c>
      <c r="X739" s="30">
        <v>24300</v>
      </c>
      <c r="Y739" s="30">
        <v>24300</v>
      </c>
      <c r="Z739" s="30">
        <v>24300</v>
      </c>
      <c r="AA739" s="30">
        <v>23517</v>
      </c>
      <c r="AB739" s="30">
        <v>21948</v>
      </c>
      <c r="AC739" s="30">
        <v>0</v>
      </c>
      <c r="AD739" s="30">
        <v>0</v>
      </c>
      <c r="AE739" s="30">
        <v>0</v>
      </c>
      <c r="AF739" s="30">
        <v>0</v>
      </c>
    </row>
    <row r="740" spans="1:32" x14ac:dyDescent="0.45">
      <c r="A740" s="29" t="s">
        <v>1041</v>
      </c>
      <c r="B740" s="29" t="s">
        <v>1042</v>
      </c>
      <c r="C740" s="29" t="s">
        <v>3584</v>
      </c>
      <c r="D740" s="29" t="s">
        <v>3585</v>
      </c>
      <c r="E740" s="29" t="s">
        <v>3672</v>
      </c>
      <c r="F740" s="29" t="s">
        <v>3673</v>
      </c>
      <c r="G740" s="29" t="s">
        <v>3233</v>
      </c>
      <c r="H740" s="29" t="s">
        <v>3234</v>
      </c>
      <c r="I740" s="29" t="s">
        <v>3262</v>
      </c>
      <c r="J740" s="29" t="s">
        <v>3263</v>
      </c>
      <c r="K740" s="29" t="s">
        <v>3264</v>
      </c>
      <c r="L740" s="29" t="s">
        <v>3103</v>
      </c>
      <c r="M740" s="29" t="s">
        <v>3265</v>
      </c>
      <c r="N740" s="29" t="s">
        <v>3266</v>
      </c>
      <c r="O740" s="29" t="s">
        <v>3267</v>
      </c>
      <c r="P740" s="29" t="s">
        <v>3268</v>
      </c>
      <c r="Q740" s="29" t="s">
        <v>3209</v>
      </c>
      <c r="R740" s="29" t="s">
        <v>3210</v>
      </c>
      <c r="S740" s="29" t="s">
        <v>3098</v>
      </c>
      <c r="T740" s="29"/>
      <c r="U740" s="30">
        <v>5200</v>
      </c>
      <c r="V740" s="30">
        <v>5200</v>
      </c>
      <c r="W740" s="30">
        <v>5200</v>
      </c>
      <c r="X740" s="30">
        <v>5200</v>
      </c>
      <c r="Y740" s="30">
        <v>5200</v>
      </c>
      <c r="Z740" s="30">
        <v>5200</v>
      </c>
      <c r="AA740" s="30">
        <v>5200</v>
      </c>
      <c r="AB740" s="30">
        <v>4697</v>
      </c>
      <c r="AC740" s="30">
        <v>0</v>
      </c>
      <c r="AD740" s="30">
        <v>0</v>
      </c>
      <c r="AE740" s="30">
        <v>0</v>
      </c>
      <c r="AF740" s="30">
        <v>0</v>
      </c>
    </row>
    <row r="741" spans="1:32" x14ac:dyDescent="0.45">
      <c r="A741" s="29" t="s">
        <v>1041</v>
      </c>
      <c r="B741" s="29" t="s">
        <v>1042</v>
      </c>
      <c r="C741" s="29" t="s">
        <v>3584</v>
      </c>
      <c r="D741" s="29" t="s">
        <v>3585</v>
      </c>
      <c r="E741" s="29" t="s">
        <v>3672</v>
      </c>
      <c r="F741" s="29" t="s">
        <v>3673</v>
      </c>
      <c r="G741" s="29" t="s">
        <v>3233</v>
      </c>
      <c r="H741" s="29" t="s">
        <v>3234</v>
      </c>
      <c r="I741" s="29" t="s">
        <v>3262</v>
      </c>
      <c r="J741" s="29" t="s">
        <v>3263</v>
      </c>
      <c r="K741" s="29" t="s">
        <v>3264</v>
      </c>
      <c r="L741" s="29" t="s">
        <v>3103</v>
      </c>
      <c r="M741" s="29" t="s">
        <v>3265</v>
      </c>
      <c r="N741" s="29" t="s">
        <v>3266</v>
      </c>
      <c r="O741" s="29" t="s">
        <v>3271</v>
      </c>
      <c r="P741" s="29" t="s">
        <v>3272</v>
      </c>
      <c r="Q741" s="29" t="s">
        <v>3209</v>
      </c>
      <c r="R741" s="29" t="s">
        <v>3210</v>
      </c>
      <c r="S741" s="29" t="s">
        <v>3098</v>
      </c>
      <c r="T741" s="29"/>
      <c r="U741" s="30">
        <v>0</v>
      </c>
      <c r="V741" s="30">
        <v>0</v>
      </c>
      <c r="W741" s="30">
        <v>0</v>
      </c>
      <c r="X741" s="30">
        <v>0</v>
      </c>
      <c r="Y741" s="30">
        <v>0</v>
      </c>
      <c r="Z741" s="30">
        <v>246</v>
      </c>
      <c r="AA741" s="30">
        <v>0</v>
      </c>
      <c r="AB741" s="30">
        <v>0</v>
      </c>
      <c r="AC741" s="30">
        <v>0</v>
      </c>
      <c r="AD741" s="30">
        <v>0</v>
      </c>
      <c r="AE741" s="30">
        <v>0</v>
      </c>
      <c r="AF741" s="30">
        <v>0</v>
      </c>
    </row>
    <row r="742" spans="1:32" x14ac:dyDescent="0.45">
      <c r="A742" s="29" t="s">
        <v>1041</v>
      </c>
      <c r="B742" s="29" t="s">
        <v>1042</v>
      </c>
      <c r="C742" s="29" t="s">
        <v>3641</v>
      </c>
      <c r="D742" s="29" t="s">
        <v>3642</v>
      </c>
      <c r="E742" s="29" t="s">
        <v>3645</v>
      </c>
      <c r="F742" s="29" t="s">
        <v>3646</v>
      </c>
      <c r="G742" s="29" t="s">
        <v>3200</v>
      </c>
      <c r="H742" s="29" t="s">
        <v>3201</v>
      </c>
      <c r="I742" s="29" t="s">
        <v>3226</v>
      </c>
      <c r="J742" s="29" t="s">
        <v>3227</v>
      </c>
      <c r="K742" s="29" t="s">
        <v>3228</v>
      </c>
      <c r="L742" s="29" t="s">
        <v>3111</v>
      </c>
      <c r="M742" s="29" t="s">
        <v>3229</v>
      </c>
      <c r="N742" s="29" t="s">
        <v>3230</v>
      </c>
      <c r="O742" s="29" t="s">
        <v>3231</v>
      </c>
      <c r="P742" s="29" t="s">
        <v>3232</v>
      </c>
      <c r="Q742" s="29" t="s">
        <v>3209</v>
      </c>
      <c r="R742" s="29" t="s">
        <v>3210</v>
      </c>
      <c r="S742" s="29" t="s">
        <v>3098</v>
      </c>
      <c r="T742" s="29"/>
      <c r="U742" s="30">
        <v>0</v>
      </c>
      <c r="V742" s="30">
        <v>0</v>
      </c>
      <c r="W742" s="30">
        <v>0</v>
      </c>
      <c r="X742" s="30">
        <v>0</v>
      </c>
      <c r="Y742" s="30">
        <v>0</v>
      </c>
      <c r="Z742" s="30">
        <v>0</v>
      </c>
      <c r="AA742" s="30">
        <v>0</v>
      </c>
      <c r="AB742" s="30">
        <v>0</v>
      </c>
      <c r="AC742" s="30">
        <v>0</v>
      </c>
      <c r="AD742" s="30">
        <v>0</v>
      </c>
      <c r="AE742" s="30">
        <v>0</v>
      </c>
      <c r="AF742" s="30">
        <v>0</v>
      </c>
    </row>
    <row r="743" spans="1:32" x14ac:dyDescent="0.45">
      <c r="A743" s="29" t="s">
        <v>1041</v>
      </c>
      <c r="B743" s="29" t="s">
        <v>1042</v>
      </c>
      <c r="C743" s="29" t="s">
        <v>3299</v>
      </c>
      <c r="D743" s="29" t="s">
        <v>3300</v>
      </c>
      <c r="E743" s="29" t="s">
        <v>3538</v>
      </c>
      <c r="F743" s="29" t="s">
        <v>3539</v>
      </c>
      <c r="G743" s="29" t="s">
        <v>3200</v>
      </c>
      <c r="H743" s="29" t="s">
        <v>3201</v>
      </c>
      <c r="I743" s="29" t="s">
        <v>3202</v>
      </c>
      <c r="J743" s="29" t="s">
        <v>3203</v>
      </c>
      <c r="K743" s="29" t="s">
        <v>3221</v>
      </c>
      <c r="L743" s="29" t="s">
        <v>3113</v>
      </c>
      <c r="M743" s="29" t="s">
        <v>3222</v>
      </c>
      <c r="N743" s="29" t="s">
        <v>3223</v>
      </c>
      <c r="O743" s="29" t="s">
        <v>3224</v>
      </c>
      <c r="P743" s="29" t="s">
        <v>3225</v>
      </c>
      <c r="Q743" s="29" t="s">
        <v>3209</v>
      </c>
      <c r="R743" s="29" t="s">
        <v>3210</v>
      </c>
      <c r="S743" s="29" t="s">
        <v>3098</v>
      </c>
      <c r="T743" s="29"/>
      <c r="U743" s="30">
        <v>13003</v>
      </c>
      <c r="V743" s="30">
        <v>12932</v>
      </c>
      <c r="W743" s="30">
        <v>13281</v>
      </c>
      <c r="X743" s="30">
        <v>13263</v>
      </c>
      <c r="Y743" s="30">
        <v>12546</v>
      </c>
      <c r="Z743" s="30">
        <v>13329</v>
      </c>
      <c r="AA743" s="30">
        <v>13571</v>
      </c>
      <c r="AB743" s="30">
        <v>9412</v>
      </c>
      <c r="AC743" s="30">
        <v>0</v>
      </c>
      <c r="AD743" s="30">
        <v>0</v>
      </c>
      <c r="AE743" s="30">
        <v>0</v>
      </c>
      <c r="AF743" s="30">
        <v>0</v>
      </c>
    </row>
    <row r="744" spans="1:32" x14ac:dyDescent="0.45">
      <c r="A744" s="29" t="s">
        <v>1041</v>
      </c>
      <c r="B744" s="29" t="s">
        <v>1042</v>
      </c>
      <c r="C744" s="29" t="s">
        <v>3299</v>
      </c>
      <c r="D744" s="29" t="s">
        <v>3300</v>
      </c>
      <c r="E744" s="29" t="s">
        <v>3538</v>
      </c>
      <c r="F744" s="29" t="s">
        <v>3539</v>
      </c>
      <c r="G744" s="29" t="s">
        <v>3200</v>
      </c>
      <c r="H744" s="29" t="s">
        <v>3201</v>
      </c>
      <c r="I744" s="29" t="s">
        <v>3226</v>
      </c>
      <c r="J744" s="29" t="s">
        <v>3227</v>
      </c>
      <c r="K744" s="29" t="s">
        <v>3228</v>
      </c>
      <c r="L744" s="29" t="s">
        <v>3111</v>
      </c>
      <c r="M744" s="29" t="s">
        <v>3229</v>
      </c>
      <c r="N744" s="29" t="s">
        <v>3230</v>
      </c>
      <c r="O744" s="29" t="s">
        <v>3231</v>
      </c>
      <c r="P744" s="29" t="s">
        <v>3232</v>
      </c>
      <c r="Q744" s="29" t="s">
        <v>3209</v>
      </c>
      <c r="R744" s="29" t="s">
        <v>3210</v>
      </c>
      <c r="S744" s="29" t="s">
        <v>3098</v>
      </c>
      <c r="T744" s="29"/>
      <c r="U744" s="30">
        <v>0</v>
      </c>
      <c r="V744" s="30">
        <v>0</v>
      </c>
      <c r="W744" s="30">
        <v>0</v>
      </c>
      <c r="X744" s="30">
        <v>0</v>
      </c>
      <c r="Y744" s="30">
        <v>0</v>
      </c>
      <c r="Z744" s="30">
        <v>0</v>
      </c>
      <c r="AA744" s="30">
        <v>0</v>
      </c>
      <c r="AB744" s="30">
        <v>0</v>
      </c>
      <c r="AC744" s="30">
        <v>0</v>
      </c>
      <c r="AD744" s="30">
        <v>0</v>
      </c>
      <c r="AE744" s="30">
        <v>0</v>
      </c>
      <c r="AF744" s="30">
        <v>0</v>
      </c>
    </row>
    <row r="745" spans="1:32" x14ac:dyDescent="0.45">
      <c r="A745" s="29" t="s">
        <v>1041</v>
      </c>
      <c r="B745" s="29" t="s">
        <v>1042</v>
      </c>
      <c r="C745" s="29" t="s">
        <v>3299</v>
      </c>
      <c r="D745" s="29" t="s">
        <v>3300</v>
      </c>
      <c r="E745" s="29" t="s">
        <v>3538</v>
      </c>
      <c r="F745" s="29" t="s">
        <v>3539</v>
      </c>
      <c r="G745" s="29" t="s">
        <v>3233</v>
      </c>
      <c r="H745" s="29" t="s">
        <v>3234</v>
      </c>
      <c r="I745" s="29" t="s">
        <v>3262</v>
      </c>
      <c r="J745" s="29" t="s">
        <v>3263</v>
      </c>
      <c r="K745" s="29" t="s">
        <v>3264</v>
      </c>
      <c r="L745" s="29" t="s">
        <v>3103</v>
      </c>
      <c r="M745" s="29" t="s">
        <v>3265</v>
      </c>
      <c r="N745" s="29" t="s">
        <v>3266</v>
      </c>
      <c r="O745" s="29" t="s">
        <v>3267</v>
      </c>
      <c r="P745" s="29" t="s">
        <v>3268</v>
      </c>
      <c r="Q745" s="29" t="s">
        <v>3209</v>
      </c>
      <c r="R745" s="29" t="s">
        <v>3210</v>
      </c>
      <c r="S745" s="29" t="s">
        <v>3098</v>
      </c>
      <c r="T745" s="29"/>
      <c r="U745" s="30">
        <v>4680</v>
      </c>
      <c r="V745" s="30">
        <v>4680</v>
      </c>
      <c r="W745" s="30">
        <v>4680</v>
      </c>
      <c r="X745" s="30">
        <v>4680</v>
      </c>
      <c r="Y745" s="30">
        <v>4680</v>
      </c>
      <c r="Z745" s="30">
        <v>4680</v>
      </c>
      <c r="AA745" s="30">
        <v>4680</v>
      </c>
      <c r="AB745" s="30">
        <v>1661</v>
      </c>
      <c r="AC745" s="30">
        <v>0</v>
      </c>
      <c r="AD745" s="30">
        <v>0</v>
      </c>
      <c r="AE745" s="30">
        <v>0</v>
      </c>
      <c r="AF745" s="30">
        <v>0</v>
      </c>
    </row>
    <row r="746" spans="1:32" x14ac:dyDescent="0.45">
      <c r="A746" s="29" t="s">
        <v>1041</v>
      </c>
      <c r="B746" s="29" t="s">
        <v>1042</v>
      </c>
      <c r="C746" s="29" t="s">
        <v>3299</v>
      </c>
      <c r="D746" s="29" t="s">
        <v>3300</v>
      </c>
      <c r="E746" s="29" t="s">
        <v>3538</v>
      </c>
      <c r="F746" s="29" t="s">
        <v>3539</v>
      </c>
      <c r="G746" s="29" t="s">
        <v>3233</v>
      </c>
      <c r="H746" s="29" t="s">
        <v>3234</v>
      </c>
      <c r="I746" s="29" t="s">
        <v>3262</v>
      </c>
      <c r="J746" s="29" t="s">
        <v>3263</v>
      </c>
      <c r="K746" s="29" t="s">
        <v>3264</v>
      </c>
      <c r="L746" s="29" t="s">
        <v>3103</v>
      </c>
      <c r="M746" s="29" t="s">
        <v>3265</v>
      </c>
      <c r="N746" s="29" t="s">
        <v>3266</v>
      </c>
      <c r="O746" s="29" t="s">
        <v>3269</v>
      </c>
      <c r="P746" s="29" t="s">
        <v>3270</v>
      </c>
      <c r="Q746" s="29" t="s">
        <v>3209</v>
      </c>
      <c r="R746" s="29" t="s">
        <v>3210</v>
      </c>
      <c r="S746" s="29" t="s">
        <v>3098</v>
      </c>
      <c r="T746" s="29"/>
      <c r="U746" s="30">
        <v>195</v>
      </c>
      <c r="V746" s="30">
        <v>156</v>
      </c>
      <c r="W746" s="30">
        <v>332</v>
      </c>
      <c r="X746" s="30">
        <v>156</v>
      </c>
      <c r="Y746" s="30">
        <v>78</v>
      </c>
      <c r="Z746" s="30">
        <v>39</v>
      </c>
      <c r="AA746" s="30">
        <v>39</v>
      </c>
      <c r="AB746" s="30">
        <v>117</v>
      </c>
      <c r="AC746" s="30">
        <v>0</v>
      </c>
      <c r="AD746" s="30">
        <v>0</v>
      </c>
      <c r="AE746" s="30">
        <v>0</v>
      </c>
      <c r="AF746" s="30">
        <v>0</v>
      </c>
    </row>
    <row r="747" spans="1:32" x14ac:dyDescent="0.45">
      <c r="A747" s="29" t="s">
        <v>1041</v>
      </c>
      <c r="B747" s="29" t="s">
        <v>1042</v>
      </c>
      <c r="C747" s="29" t="s">
        <v>3299</v>
      </c>
      <c r="D747" s="29" t="s">
        <v>3300</v>
      </c>
      <c r="E747" s="29" t="s">
        <v>3538</v>
      </c>
      <c r="F747" s="29" t="s">
        <v>3539</v>
      </c>
      <c r="G747" s="29" t="s">
        <v>3233</v>
      </c>
      <c r="H747" s="29" t="s">
        <v>3234</v>
      </c>
      <c r="I747" s="29" t="s">
        <v>3262</v>
      </c>
      <c r="J747" s="29" t="s">
        <v>3263</v>
      </c>
      <c r="K747" s="29" t="s">
        <v>3264</v>
      </c>
      <c r="L747" s="29" t="s">
        <v>3103</v>
      </c>
      <c r="M747" s="29" t="s">
        <v>3265</v>
      </c>
      <c r="N747" s="29" t="s">
        <v>3266</v>
      </c>
      <c r="O747" s="29" t="s">
        <v>3271</v>
      </c>
      <c r="P747" s="29" t="s">
        <v>3272</v>
      </c>
      <c r="Q747" s="29" t="s">
        <v>3209</v>
      </c>
      <c r="R747" s="29" t="s">
        <v>3210</v>
      </c>
      <c r="S747" s="29" t="s">
        <v>3098</v>
      </c>
      <c r="T747" s="29"/>
      <c r="U747" s="30">
        <v>1986</v>
      </c>
      <c r="V747" s="30">
        <v>1638</v>
      </c>
      <c r="W747" s="30">
        <v>2131</v>
      </c>
      <c r="X747" s="30">
        <v>2479</v>
      </c>
      <c r="Y747" s="30">
        <v>1450</v>
      </c>
      <c r="Z747" s="30">
        <v>1711</v>
      </c>
      <c r="AA747" s="30">
        <v>1522</v>
      </c>
      <c r="AB747" s="30">
        <v>1392</v>
      </c>
      <c r="AC747" s="30">
        <v>0</v>
      </c>
      <c r="AD747" s="30">
        <v>0</v>
      </c>
      <c r="AE747" s="30">
        <v>0</v>
      </c>
      <c r="AF747" s="30">
        <v>0</v>
      </c>
    </row>
    <row r="748" spans="1:32" x14ac:dyDescent="0.45">
      <c r="A748" s="29" t="s">
        <v>1041</v>
      </c>
      <c r="B748" s="29" t="s">
        <v>1042</v>
      </c>
      <c r="C748" s="29" t="s">
        <v>3299</v>
      </c>
      <c r="D748" s="29" t="s">
        <v>3300</v>
      </c>
      <c r="E748" s="29" t="s">
        <v>3538</v>
      </c>
      <c r="F748" s="29" t="s">
        <v>3539</v>
      </c>
      <c r="G748" s="29" t="s">
        <v>3233</v>
      </c>
      <c r="H748" s="29" t="s">
        <v>3234</v>
      </c>
      <c r="I748" s="29" t="s">
        <v>3262</v>
      </c>
      <c r="J748" s="29" t="s">
        <v>3263</v>
      </c>
      <c r="K748" s="29" t="s">
        <v>3264</v>
      </c>
      <c r="L748" s="29" t="s">
        <v>3103</v>
      </c>
      <c r="M748" s="29" t="s">
        <v>3265</v>
      </c>
      <c r="N748" s="29" t="s">
        <v>3266</v>
      </c>
      <c r="O748" s="29" t="s">
        <v>3273</v>
      </c>
      <c r="P748" s="29" t="s">
        <v>3274</v>
      </c>
      <c r="Q748" s="29" t="s">
        <v>3209</v>
      </c>
      <c r="R748" s="29" t="s">
        <v>3210</v>
      </c>
      <c r="S748" s="29" t="s">
        <v>3098</v>
      </c>
      <c r="T748" s="29"/>
      <c r="U748" s="30">
        <v>39</v>
      </c>
      <c r="V748" s="30">
        <v>156</v>
      </c>
      <c r="W748" s="30">
        <v>78</v>
      </c>
      <c r="X748" s="30">
        <v>39</v>
      </c>
      <c r="Y748" s="30">
        <v>78</v>
      </c>
      <c r="Z748" s="30">
        <v>39</v>
      </c>
      <c r="AA748" s="30">
        <v>78</v>
      </c>
      <c r="AB748" s="30">
        <v>156</v>
      </c>
      <c r="AC748" s="30">
        <v>0</v>
      </c>
      <c r="AD748" s="30">
        <v>0</v>
      </c>
      <c r="AE748" s="30">
        <v>0</v>
      </c>
      <c r="AF748" s="30">
        <v>0</v>
      </c>
    </row>
    <row r="749" spans="1:32" x14ac:dyDescent="0.45">
      <c r="A749" s="29" t="s">
        <v>1041</v>
      </c>
      <c r="B749" s="29" t="s">
        <v>1042</v>
      </c>
      <c r="C749" s="29" t="s">
        <v>3299</v>
      </c>
      <c r="D749" s="29" t="s">
        <v>3300</v>
      </c>
      <c r="E749" s="29" t="s">
        <v>3538</v>
      </c>
      <c r="F749" s="29" t="s">
        <v>3539</v>
      </c>
      <c r="G749" s="29" t="s">
        <v>3233</v>
      </c>
      <c r="H749" s="29" t="s">
        <v>3234</v>
      </c>
      <c r="I749" s="29" t="s">
        <v>3275</v>
      </c>
      <c r="J749" s="29" t="s">
        <v>3276</v>
      </c>
      <c r="K749" s="29" t="s">
        <v>3277</v>
      </c>
      <c r="L749" s="29" t="s">
        <v>3100</v>
      </c>
      <c r="M749" s="29" t="s">
        <v>3312</v>
      </c>
      <c r="N749" s="29" t="s">
        <v>3313</v>
      </c>
      <c r="O749" s="29" t="s">
        <v>3466</v>
      </c>
      <c r="P749" s="29" t="s">
        <v>3467</v>
      </c>
      <c r="Q749" s="29" t="s">
        <v>3209</v>
      </c>
      <c r="R749" s="29" t="s">
        <v>3210</v>
      </c>
      <c r="S749" s="29" t="s">
        <v>3098</v>
      </c>
      <c r="T749" s="29"/>
      <c r="U749" s="30">
        <v>36000</v>
      </c>
      <c r="V749" s="30">
        <v>36000</v>
      </c>
      <c r="W749" s="30">
        <v>36000</v>
      </c>
      <c r="X749" s="30">
        <v>36000</v>
      </c>
      <c r="Y749" s="30">
        <v>36000</v>
      </c>
      <c r="Z749" s="30">
        <v>36000</v>
      </c>
      <c r="AA749" s="30">
        <v>36000</v>
      </c>
      <c r="AB749" s="30">
        <v>32517</v>
      </c>
      <c r="AC749" s="30">
        <v>0</v>
      </c>
      <c r="AD749" s="30">
        <v>0</v>
      </c>
      <c r="AE749" s="30">
        <v>0</v>
      </c>
      <c r="AF749" s="30">
        <v>0</v>
      </c>
    </row>
    <row r="750" spans="1:32" x14ac:dyDescent="0.45">
      <c r="A750" s="29" t="s">
        <v>1041</v>
      </c>
      <c r="B750" s="29" t="s">
        <v>1042</v>
      </c>
      <c r="C750" s="29" t="s">
        <v>3620</v>
      </c>
      <c r="D750" s="29" t="s">
        <v>3621</v>
      </c>
      <c r="E750" s="29" t="s">
        <v>3620</v>
      </c>
      <c r="F750" s="29" t="s">
        <v>3622</v>
      </c>
      <c r="G750" s="29" t="s">
        <v>3200</v>
      </c>
      <c r="H750" s="29" t="s">
        <v>3201</v>
      </c>
      <c r="I750" s="29" t="s">
        <v>3202</v>
      </c>
      <c r="J750" s="29" t="s">
        <v>3203</v>
      </c>
      <c r="K750" s="29" t="s">
        <v>3204</v>
      </c>
      <c r="L750" s="29" t="s">
        <v>3109</v>
      </c>
      <c r="M750" s="29" t="s">
        <v>3378</v>
      </c>
      <c r="N750" s="29" t="s">
        <v>3379</v>
      </c>
      <c r="O750" s="29" t="s">
        <v>3380</v>
      </c>
      <c r="P750" s="29" t="s">
        <v>3381</v>
      </c>
      <c r="Q750" s="29" t="s">
        <v>3209</v>
      </c>
      <c r="R750" s="29" t="s">
        <v>3210</v>
      </c>
      <c r="S750" s="29" t="s">
        <v>3098</v>
      </c>
      <c r="T750" s="29"/>
      <c r="U750" s="30">
        <v>3130</v>
      </c>
      <c r="V750" s="30">
        <v>3130</v>
      </c>
      <c r="W750" s="30">
        <v>3130</v>
      </c>
      <c r="X750" s="30">
        <v>3130</v>
      </c>
      <c r="Y750" s="30">
        <v>3130</v>
      </c>
      <c r="Z750" s="30">
        <v>3130</v>
      </c>
      <c r="AA750" s="30">
        <v>3130</v>
      </c>
      <c r="AB750" s="30">
        <v>3130</v>
      </c>
      <c r="AC750" s="30">
        <v>3130</v>
      </c>
      <c r="AD750" s="30">
        <v>3130</v>
      </c>
      <c r="AE750" s="30">
        <v>0</v>
      </c>
      <c r="AF750" s="30">
        <v>0</v>
      </c>
    </row>
    <row r="751" spans="1:32" x14ac:dyDescent="0.45">
      <c r="A751" s="29" t="s">
        <v>1273</v>
      </c>
      <c r="B751" s="29" t="s">
        <v>3030</v>
      </c>
      <c r="C751" s="29" t="s">
        <v>3196</v>
      </c>
      <c r="D751" s="29" t="s">
        <v>3197</v>
      </c>
      <c r="E751" s="29" t="s">
        <v>3674</v>
      </c>
      <c r="F751" s="29" t="s">
        <v>3675</v>
      </c>
      <c r="G751" s="29" t="s">
        <v>3233</v>
      </c>
      <c r="H751" s="29" t="s">
        <v>3234</v>
      </c>
      <c r="I751" s="29" t="s">
        <v>3275</v>
      </c>
      <c r="J751" s="29" t="s">
        <v>3276</v>
      </c>
      <c r="K751" s="29" t="s">
        <v>3277</v>
      </c>
      <c r="L751" s="29" t="s">
        <v>3100</v>
      </c>
      <c r="M751" s="29" t="s">
        <v>3312</v>
      </c>
      <c r="N751" s="29" t="s">
        <v>3313</v>
      </c>
      <c r="O751" s="29" t="s">
        <v>3314</v>
      </c>
      <c r="P751" s="29" t="s">
        <v>3315</v>
      </c>
      <c r="Q751" s="29" t="s">
        <v>3249</v>
      </c>
      <c r="R751" s="29" t="s">
        <v>3098</v>
      </c>
      <c r="S751" s="29" t="s">
        <v>3098</v>
      </c>
      <c r="T751" s="29"/>
      <c r="U751" s="30">
        <v>0</v>
      </c>
      <c r="V751" s="30">
        <v>0</v>
      </c>
      <c r="W751" s="30">
        <v>962</v>
      </c>
      <c r="X751" s="30">
        <v>962</v>
      </c>
      <c r="Y751" s="30">
        <v>962</v>
      </c>
      <c r="Z751" s="30">
        <v>962</v>
      </c>
      <c r="AA751" s="30">
        <v>962</v>
      </c>
      <c r="AB751" s="30">
        <v>962</v>
      </c>
      <c r="AC751" s="30">
        <v>962</v>
      </c>
      <c r="AD751" s="30">
        <v>962</v>
      </c>
      <c r="AE751" s="30">
        <v>962</v>
      </c>
      <c r="AF751" s="30">
        <v>962</v>
      </c>
    </row>
    <row r="752" spans="1:32" x14ac:dyDescent="0.45">
      <c r="A752" s="29" t="s">
        <v>1273</v>
      </c>
      <c r="B752" s="29" t="s">
        <v>3030</v>
      </c>
      <c r="C752" s="29" t="s">
        <v>3196</v>
      </c>
      <c r="D752" s="29" t="s">
        <v>3197</v>
      </c>
      <c r="E752" s="29" t="s">
        <v>3674</v>
      </c>
      <c r="F752" s="29" t="s">
        <v>3675</v>
      </c>
      <c r="G752" s="29" t="s">
        <v>3233</v>
      </c>
      <c r="H752" s="29" t="s">
        <v>3234</v>
      </c>
      <c r="I752" s="29" t="s">
        <v>3275</v>
      </c>
      <c r="J752" s="29" t="s">
        <v>3276</v>
      </c>
      <c r="K752" s="29" t="s">
        <v>3277</v>
      </c>
      <c r="L752" s="29" t="s">
        <v>3100</v>
      </c>
      <c r="M752" s="29" t="s">
        <v>3312</v>
      </c>
      <c r="N752" s="29" t="s">
        <v>3313</v>
      </c>
      <c r="O752" s="29" t="s">
        <v>3314</v>
      </c>
      <c r="P752" s="29" t="s">
        <v>3315</v>
      </c>
      <c r="Q752" s="29" t="s">
        <v>3209</v>
      </c>
      <c r="R752" s="29" t="s">
        <v>3098</v>
      </c>
      <c r="S752" s="29" t="s">
        <v>3098</v>
      </c>
      <c r="T752" s="29"/>
      <c r="U752" s="30">
        <v>0</v>
      </c>
      <c r="V752" s="30">
        <v>0</v>
      </c>
      <c r="W752" s="30">
        <v>25548</v>
      </c>
      <c r="X752" s="30">
        <v>36000</v>
      </c>
      <c r="Y752" s="30">
        <v>36000</v>
      </c>
      <c r="Z752" s="30">
        <v>36000</v>
      </c>
      <c r="AA752" s="30">
        <v>36000</v>
      </c>
      <c r="AB752" s="30">
        <v>36000</v>
      </c>
      <c r="AC752" s="30">
        <v>36000</v>
      </c>
      <c r="AD752" s="30">
        <v>36000</v>
      </c>
      <c r="AE752" s="30">
        <v>36000</v>
      </c>
      <c r="AF752" s="30">
        <v>36000</v>
      </c>
    </row>
    <row r="753" spans="1:32" x14ac:dyDescent="0.45">
      <c r="A753" s="29" t="s">
        <v>1273</v>
      </c>
      <c r="B753" s="29" t="s">
        <v>3030</v>
      </c>
      <c r="C753" s="29" t="s">
        <v>3196</v>
      </c>
      <c r="D753" s="29" t="s">
        <v>3197</v>
      </c>
      <c r="E753" s="29" t="s">
        <v>3676</v>
      </c>
      <c r="F753" s="29" t="s">
        <v>3677</v>
      </c>
      <c r="G753" s="29" t="s">
        <v>3233</v>
      </c>
      <c r="H753" s="29" t="s">
        <v>3234</v>
      </c>
      <c r="I753" s="29" t="s">
        <v>3275</v>
      </c>
      <c r="J753" s="29" t="s">
        <v>3276</v>
      </c>
      <c r="K753" s="29" t="s">
        <v>3277</v>
      </c>
      <c r="L753" s="29" t="s">
        <v>3100</v>
      </c>
      <c r="M753" s="29" t="s">
        <v>3312</v>
      </c>
      <c r="N753" s="29" t="s">
        <v>3313</v>
      </c>
      <c r="O753" s="29" t="s">
        <v>3314</v>
      </c>
      <c r="P753" s="29" t="s">
        <v>3315</v>
      </c>
      <c r="Q753" s="29" t="s">
        <v>3209</v>
      </c>
      <c r="R753" s="29" t="s">
        <v>3210</v>
      </c>
      <c r="S753" s="29" t="s">
        <v>3098</v>
      </c>
      <c r="T753" s="29"/>
      <c r="U753" s="30">
        <v>60000</v>
      </c>
      <c r="V753" s="30">
        <v>60000</v>
      </c>
      <c r="W753" s="30">
        <v>60000</v>
      </c>
      <c r="X753" s="30">
        <v>60000</v>
      </c>
      <c r="Y753" s="30">
        <v>60000</v>
      </c>
      <c r="Z753" s="30">
        <v>60000</v>
      </c>
      <c r="AA753" s="30">
        <v>60000</v>
      </c>
      <c r="AB753" s="30">
        <v>60000</v>
      </c>
      <c r="AC753" s="30">
        <v>59970</v>
      </c>
      <c r="AD753" s="30">
        <v>59100</v>
      </c>
      <c r="AE753" s="30">
        <v>59100</v>
      </c>
      <c r="AF753" s="30">
        <v>59100</v>
      </c>
    </row>
    <row r="754" spans="1:32" x14ac:dyDescent="0.45">
      <c r="A754" s="29" t="s">
        <v>1273</v>
      </c>
      <c r="B754" s="29" t="s">
        <v>3030</v>
      </c>
      <c r="C754" s="29" t="s">
        <v>3196</v>
      </c>
      <c r="D754" s="29" t="s">
        <v>3197</v>
      </c>
      <c r="E754" s="29" t="s">
        <v>3676</v>
      </c>
      <c r="F754" s="29" t="s">
        <v>3677</v>
      </c>
      <c r="G754" s="29" t="s">
        <v>3233</v>
      </c>
      <c r="H754" s="29" t="s">
        <v>3234</v>
      </c>
      <c r="I754" s="29" t="s">
        <v>3275</v>
      </c>
      <c r="J754" s="29" t="s">
        <v>3276</v>
      </c>
      <c r="K754" s="29" t="s">
        <v>3287</v>
      </c>
      <c r="L754" s="29" t="s">
        <v>3101</v>
      </c>
      <c r="M754" s="29" t="s">
        <v>3288</v>
      </c>
      <c r="N754" s="29" t="s">
        <v>3289</v>
      </c>
      <c r="O754" s="29" t="s">
        <v>3290</v>
      </c>
      <c r="P754" s="29" t="s">
        <v>3291</v>
      </c>
      <c r="Q754" s="29" t="s">
        <v>3209</v>
      </c>
      <c r="R754" s="29" t="s">
        <v>3210</v>
      </c>
      <c r="S754" s="29" t="s">
        <v>3098</v>
      </c>
      <c r="T754" s="29"/>
      <c r="U754" s="30">
        <v>1000</v>
      </c>
      <c r="V754" s="30">
        <v>1000</v>
      </c>
      <c r="W754" s="30">
        <v>1000</v>
      </c>
      <c r="X754" s="30">
        <v>1000</v>
      </c>
      <c r="Y754" s="30">
        <v>1000</v>
      </c>
      <c r="Z754" s="30">
        <v>1000</v>
      </c>
      <c r="AA754" s="30">
        <v>1000</v>
      </c>
      <c r="AB754" s="30">
        <v>1000</v>
      </c>
      <c r="AC754" s="30">
        <v>1000</v>
      </c>
      <c r="AD754" s="30">
        <v>1000</v>
      </c>
      <c r="AE754" s="30">
        <v>1000</v>
      </c>
      <c r="AF754" s="30">
        <v>1000</v>
      </c>
    </row>
    <row r="755" spans="1:32" x14ac:dyDescent="0.45">
      <c r="A755" s="29" t="s">
        <v>1273</v>
      </c>
      <c r="B755" s="29" t="s">
        <v>3030</v>
      </c>
      <c r="C755" s="29" t="s">
        <v>3196</v>
      </c>
      <c r="D755" s="29" t="s">
        <v>3197</v>
      </c>
      <c r="E755" s="29" t="s">
        <v>3678</v>
      </c>
      <c r="F755" s="29" t="s">
        <v>3679</v>
      </c>
      <c r="G755" s="29" t="s">
        <v>3233</v>
      </c>
      <c r="H755" s="29" t="s">
        <v>3234</v>
      </c>
      <c r="I755" s="29" t="s">
        <v>3275</v>
      </c>
      <c r="J755" s="29" t="s">
        <v>3276</v>
      </c>
      <c r="K755" s="29" t="s">
        <v>3277</v>
      </c>
      <c r="L755" s="29" t="s">
        <v>3100</v>
      </c>
      <c r="M755" s="29" t="s">
        <v>3278</v>
      </c>
      <c r="N755" s="29" t="s">
        <v>3279</v>
      </c>
      <c r="O755" s="29" t="s">
        <v>3280</v>
      </c>
      <c r="P755" s="29" t="s">
        <v>3281</v>
      </c>
      <c r="Q755" s="29" t="s">
        <v>3209</v>
      </c>
      <c r="R755" s="29" t="s">
        <v>3210</v>
      </c>
      <c r="S755" s="29" t="s">
        <v>3098</v>
      </c>
      <c r="T755" s="29"/>
      <c r="U755" s="30">
        <v>35000</v>
      </c>
      <c r="V755" s="30">
        <v>35000</v>
      </c>
      <c r="W755" s="30">
        <v>35000</v>
      </c>
      <c r="X755" s="30">
        <v>35000</v>
      </c>
      <c r="Y755" s="30">
        <v>35000</v>
      </c>
      <c r="Z755" s="30">
        <v>35000</v>
      </c>
      <c r="AA755" s="30">
        <v>35000</v>
      </c>
      <c r="AB755" s="30">
        <v>35000</v>
      </c>
      <c r="AC755" s="30">
        <v>35000</v>
      </c>
      <c r="AD755" s="30">
        <v>35000</v>
      </c>
      <c r="AE755" s="30">
        <v>35000</v>
      </c>
      <c r="AF755" s="30">
        <v>35000</v>
      </c>
    </row>
    <row r="756" spans="1:32" x14ac:dyDescent="0.45">
      <c r="A756" s="29" t="s">
        <v>1273</v>
      </c>
      <c r="B756" s="29" t="s">
        <v>3030</v>
      </c>
      <c r="C756" s="29" t="s">
        <v>3196</v>
      </c>
      <c r="D756" s="29" t="s">
        <v>3197</v>
      </c>
      <c r="E756" s="29" t="s">
        <v>3678</v>
      </c>
      <c r="F756" s="29" t="s">
        <v>3679</v>
      </c>
      <c r="G756" s="29" t="s">
        <v>3233</v>
      </c>
      <c r="H756" s="29" t="s">
        <v>3234</v>
      </c>
      <c r="I756" s="29" t="s">
        <v>3275</v>
      </c>
      <c r="J756" s="29" t="s">
        <v>3276</v>
      </c>
      <c r="K756" s="29" t="s">
        <v>3287</v>
      </c>
      <c r="L756" s="29" t="s">
        <v>3101</v>
      </c>
      <c r="M756" s="29" t="s">
        <v>3288</v>
      </c>
      <c r="N756" s="29" t="s">
        <v>3289</v>
      </c>
      <c r="O756" s="29" t="s">
        <v>3290</v>
      </c>
      <c r="P756" s="29" t="s">
        <v>3291</v>
      </c>
      <c r="Q756" s="29" t="s">
        <v>3209</v>
      </c>
      <c r="R756" s="29" t="s">
        <v>3210</v>
      </c>
      <c r="S756" s="29" t="s">
        <v>3098</v>
      </c>
      <c r="T756" s="29"/>
      <c r="U756" s="30">
        <v>0</v>
      </c>
      <c r="V756" s="30">
        <v>0</v>
      </c>
      <c r="W756" s="30">
        <v>0</v>
      </c>
      <c r="X756" s="30">
        <v>0</v>
      </c>
      <c r="Y756" s="30">
        <v>0</v>
      </c>
      <c r="Z756" s="30">
        <v>0</v>
      </c>
      <c r="AA756" s="30">
        <v>0</v>
      </c>
      <c r="AB756" s="30">
        <v>0</v>
      </c>
      <c r="AC756" s="30">
        <v>0</v>
      </c>
      <c r="AD756" s="30">
        <v>0</v>
      </c>
      <c r="AE756" s="30">
        <v>0</v>
      </c>
      <c r="AF756" s="30">
        <v>0</v>
      </c>
    </row>
    <row r="757" spans="1:32" x14ac:dyDescent="0.45">
      <c r="A757" s="29" t="s">
        <v>1273</v>
      </c>
      <c r="B757" s="29" t="s">
        <v>3030</v>
      </c>
      <c r="C757" s="29" t="s">
        <v>3299</v>
      </c>
      <c r="D757" s="29" t="s">
        <v>3300</v>
      </c>
      <c r="E757" s="29" t="s">
        <v>3320</v>
      </c>
      <c r="F757" s="29" t="s">
        <v>3321</v>
      </c>
      <c r="G757" s="29" t="s">
        <v>3233</v>
      </c>
      <c r="H757" s="29" t="s">
        <v>3234</v>
      </c>
      <c r="I757" s="29" t="s">
        <v>3275</v>
      </c>
      <c r="J757" s="29" t="s">
        <v>3276</v>
      </c>
      <c r="K757" s="29" t="s">
        <v>3282</v>
      </c>
      <c r="L757" s="29" t="s">
        <v>3112</v>
      </c>
      <c r="M757" s="29" t="s">
        <v>3283</v>
      </c>
      <c r="N757" s="29" t="s">
        <v>3284</v>
      </c>
      <c r="O757" s="29" t="s">
        <v>3448</v>
      </c>
      <c r="P757" s="29" t="s">
        <v>3449</v>
      </c>
      <c r="Q757" s="29" t="s">
        <v>3249</v>
      </c>
      <c r="R757" s="29" t="s">
        <v>3210</v>
      </c>
      <c r="S757" s="29" t="s">
        <v>3098</v>
      </c>
      <c r="T757" s="29"/>
      <c r="U757" s="30">
        <v>0</v>
      </c>
      <c r="V757" s="30">
        <v>0</v>
      </c>
      <c r="W757" s="30">
        <v>0</v>
      </c>
      <c r="X757" s="30">
        <v>0</v>
      </c>
      <c r="Y757" s="30">
        <v>13637</v>
      </c>
      <c r="Z757" s="30">
        <v>0</v>
      </c>
      <c r="AA757" s="30">
        <v>0</v>
      </c>
      <c r="AB757" s="30">
        <v>0</v>
      </c>
      <c r="AC757" s="30">
        <v>0</v>
      </c>
      <c r="AD757" s="30">
        <v>0</v>
      </c>
      <c r="AE757" s="30">
        <v>0</v>
      </c>
      <c r="AF757" s="30">
        <v>0</v>
      </c>
    </row>
    <row r="758" spans="1:32" x14ac:dyDescent="0.45">
      <c r="A758" s="29" t="s">
        <v>1273</v>
      </c>
      <c r="B758" s="29" t="s">
        <v>3030</v>
      </c>
      <c r="C758" s="29" t="s">
        <v>3299</v>
      </c>
      <c r="D758" s="29" t="s">
        <v>3300</v>
      </c>
      <c r="E758" s="29" t="s">
        <v>3320</v>
      </c>
      <c r="F758" s="29" t="s">
        <v>3321</v>
      </c>
      <c r="G758" s="29" t="s">
        <v>3233</v>
      </c>
      <c r="H758" s="29" t="s">
        <v>3234</v>
      </c>
      <c r="I758" s="29" t="s">
        <v>3275</v>
      </c>
      <c r="J758" s="29" t="s">
        <v>3276</v>
      </c>
      <c r="K758" s="29" t="s">
        <v>3282</v>
      </c>
      <c r="L758" s="29" t="s">
        <v>3112</v>
      </c>
      <c r="M758" s="29" t="s">
        <v>3283</v>
      </c>
      <c r="N758" s="29" t="s">
        <v>3284</v>
      </c>
      <c r="O758" s="29" t="s">
        <v>3448</v>
      </c>
      <c r="P758" s="29" t="s">
        <v>3449</v>
      </c>
      <c r="Q758" s="29" t="s">
        <v>3209</v>
      </c>
      <c r="R758" s="29" t="s">
        <v>3210</v>
      </c>
      <c r="S758" s="29" t="s">
        <v>3098</v>
      </c>
      <c r="T758" s="29"/>
      <c r="U758" s="30">
        <v>20000</v>
      </c>
      <c r="V758" s="30">
        <v>20000</v>
      </c>
      <c r="W758" s="30">
        <v>20000</v>
      </c>
      <c r="X758" s="30">
        <v>20000</v>
      </c>
      <c r="Y758" s="30">
        <v>20000</v>
      </c>
      <c r="Z758" s="30">
        <v>20000</v>
      </c>
      <c r="AA758" s="30">
        <v>20000</v>
      </c>
      <c r="AB758" s="30">
        <v>20000</v>
      </c>
      <c r="AC758" s="30">
        <v>20000</v>
      </c>
      <c r="AD758" s="30">
        <v>20000</v>
      </c>
      <c r="AE758" s="30">
        <v>20000</v>
      </c>
      <c r="AF758" s="30">
        <v>20000</v>
      </c>
    </row>
    <row r="759" spans="1:32" x14ac:dyDescent="0.45">
      <c r="A759" s="29" t="s">
        <v>1273</v>
      </c>
      <c r="B759" s="29" t="s">
        <v>3030</v>
      </c>
      <c r="C759" s="29" t="s">
        <v>3299</v>
      </c>
      <c r="D759" s="29" t="s">
        <v>3300</v>
      </c>
      <c r="E759" s="29" t="s">
        <v>3468</v>
      </c>
      <c r="F759" s="29" t="s">
        <v>3469</v>
      </c>
      <c r="G759" s="29" t="s">
        <v>3200</v>
      </c>
      <c r="H759" s="29" t="s">
        <v>3201</v>
      </c>
      <c r="I759" s="29" t="s">
        <v>3202</v>
      </c>
      <c r="J759" s="29" t="s">
        <v>3203</v>
      </c>
      <c r="K759" s="29" t="s">
        <v>3204</v>
      </c>
      <c r="L759" s="29" t="s">
        <v>3109</v>
      </c>
      <c r="M759" s="29" t="s">
        <v>3205</v>
      </c>
      <c r="N759" s="29" t="s">
        <v>3206</v>
      </c>
      <c r="O759" s="29" t="s">
        <v>3214</v>
      </c>
      <c r="P759" s="29" t="s">
        <v>3215</v>
      </c>
      <c r="Q759" s="29" t="s">
        <v>3209</v>
      </c>
      <c r="R759" s="29" t="s">
        <v>3210</v>
      </c>
      <c r="S759" s="29" t="s">
        <v>3098</v>
      </c>
      <c r="T759" s="29"/>
      <c r="U759" s="30">
        <v>0</v>
      </c>
      <c r="V759" s="30">
        <v>0</v>
      </c>
      <c r="W759" s="30">
        <v>0</v>
      </c>
      <c r="X759" s="30">
        <v>0</v>
      </c>
      <c r="Y759" s="30">
        <v>50</v>
      </c>
      <c r="Z759" s="30">
        <v>0</v>
      </c>
      <c r="AA759" s="30">
        <v>0</v>
      </c>
      <c r="AB759" s="30">
        <v>0</v>
      </c>
      <c r="AC759" s="30">
        <v>0</v>
      </c>
      <c r="AD759" s="30">
        <v>0</v>
      </c>
      <c r="AE759" s="30">
        <v>0</v>
      </c>
      <c r="AF759" s="30">
        <v>0</v>
      </c>
    </row>
    <row r="760" spans="1:32" x14ac:dyDescent="0.45">
      <c r="A760" s="29" t="s">
        <v>1273</v>
      </c>
      <c r="B760" s="29" t="s">
        <v>3030</v>
      </c>
      <c r="C760" s="29" t="s">
        <v>3299</v>
      </c>
      <c r="D760" s="29" t="s">
        <v>3300</v>
      </c>
      <c r="E760" s="29" t="s">
        <v>3468</v>
      </c>
      <c r="F760" s="29" t="s">
        <v>3469</v>
      </c>
      <c r="G760" s="29" t="s">
        <v>3200</v>
      </c>
      <c r="H760" s="29" t="s">
        <v>3201</v>
      </c>
      <c r="I760" s="29" t="s">
        <v>3202</v>
      </c>
      <c r="J760" s="29" t="s">
        <v>3203</v>
      </c>
      <c r="K760" s="29" t="s">
        <v>3204</v>
      </c>
      <c r="L760" s="29" t="s">
        <v>3109</v>
      </c>
      <c r="M760" s="29" t="s">
        <v>3378</v>
      </c>
      <c r="N760" s="29" t="s">
        <v>3379</v>
      </c>
      <c r="O760" s="29" t="s">
        <v>3380</v>
      </c>
      <c r="P760" s="29" t="s">
        <v>3381</v>
      </c>
      <c r="Q760" s="29" t="s">
        <v>3209</v>
      </c>
      <c r="R760" s="29" t="s">
        <v>3210</v>
      </c>
      <c r="S760" s="29" t="s">
        <v>3098</v>
      </c>
      <c r="T760" s="29"/>
      <c r="U760" s="30">
        <v>4650</v>
      </c>
      <c r="V760" s="30">
        <v>4650</v>
      </c>
      <c r="W760" s="30">
        <v>4650</v>
      </c>
      <c r="X760" s="30">
        <v>4650</v>
      </c>
      <c r="Y760" s="30">
        <v>4650</v>
      </c>
      <c r="Z760" s="30">
        <v>4650</v>
      </c>
      <c r="AA760" s="30">
        <v>4650</v>
      </c>
      <c r="AB760" s="30">
        <v>4650</v>
      </c>
      <c r="AC760" s="30">
        <v>4650</v>
      </c>
      <c r="AD760" s="30">
        <v>4650</v>
      </c>
      <c r="AE760" s="30">
        <v>0</v>
      </c>
      <c r="AF760" s="30">
        <v>0</v>
      </c>
    </row>
    <row r="761" spans="1:32" x14ac:dyDescent="0.45">
      <c r="A761" s="29" t="s">
        <v>1273</v>
      </c>
      <c r="B761" s="29" t="s">
        <v>3030</v>
      </c>
      <c r="C761" s="29" t="s">
        <v>3299</v>
      </c>
      <c r="D761" s="29" t="s">
        <v>3300</v>
      </c>
      <c r="E761" s="29" t="s">
        <v>3468</v>
      </c>
      <c r="F761" s="29" t="s">
        <v>3469</v>
      </c>
      <c r="G761" s="29" t="s">
        <v>3233</v>
      </c>
      <c r="H761" s="29" t="s">
        <v>3234</v>
      </c>
      <c r="I761" s="29" t="s">
        <v>3262</v>
      </c>
      <c r="J761" s="29" t="s">
        <v>3263</v>
      </c>
      <c r="K761" s="29" t="s">
        <v>3264</v>
      </c>
      <c r="L761" s="29" t="s">
        <v>3103</v>
      </c>
      <c r="M761" s="29" t="s">
        <v>3265</v>
      </c>
      <c r="N761" s="29" t="s">
        <v>3266</v>
      </c>
      <c r="O761" s="29" t="s">
        <v>3267</v>
      </c>
      <c r="P761" s="29" t="s">
        <v>3268</v>
      </c>
      <c r="Q761" s="29" t="s">
        <v>3209</v>
      </c>
      <c r="R761" s="29" t="s">
        <v>3210</v>
      </c>
      <c r="S761" s="29" t="s">
        <v>3098</v>
      </c>
      <c r="T761" s="29"/>
      <c r="U761" s="30">
        <v>5200</v>
      </c>
      <c r="V761" s="30">
        <v>5200</v>
      </c>
      <c r="W761" s="30">
        <v>5200</v>
      </c>
      <c r="X761" s="30">
        <v>5200</v>
      </c>
      <c r="Y761" s="30">
        <v>5200</v>
      </c>
      <c r="Z761" s="30">
        <v>5200</v>
      </c>
      <c r="AA761" s="30">
        <v>5200</v>
      </c>
      <c r="AB761" s="30">
        <v>5200</v>
      </c>
      <c r="AC761" s="30">
        <v>5200</v>
      </c>
      <c r="AD761" s="30">
        <v>5200</v>
      </c>
      <c r="AE761" s="30">
        <v>5200</v>
      </c>
      <c r="AF761" s="30">
        <v>5200</v>
      </c>
    </row>
    <row r="762" spans="1:32" x14ac:dyDescent="0.45">
      <c r="A762" s="29" t="s">
        <v>1273</v>
      </c>
      <c r="B762" s="29" t="s">
        <v>3030</v>
      </c>
      <c r="C762" s="29" t="s">
        <v>3299</v>
      </c>
      <c r="D762" s="29" t="s">
        <v>3300</v>
      </c>
      <c r="E762" s="29" t="s">
        <v>3468</v>
      </c>
      <c r="F762" s="29" t="s">
        <v>3469</v>
      </c>
      <c r="G762" s="29" t="s">
        <v>3233</v>
      </c>
      <c r="H762" s="29" t="s">
        <v>3234</v>
      </c>
      <c r="I762" s="29" t="s">
        <v>3262</v>
      </c>
      <c r="J762" s="29" t="s">
        <v>3263</v>
      </c>
      <c r="K762" s="29" t="s">
        <v>3264</v>
      </c>
      <c r="L762" s="29" t="s">
        <v>3103</v>
      </c>
      <c r="M762" s="29" t="s">
        <v>3265</v>
      </c>
      <c r="N762" s="29" t="s">
        <v>3266</v>
      </c>
      <c r="O762" s="29" t="s">
        <v>3269</v>
      </c>
      <c r="P762" s="29" t="s">
        <v>3270</v>
      </c>
      <c r="Q762" s="29" t="s">
        <v>3209</v>
      </c>
      <c r="R762" s="29" t="s">
        <v>3210</v>
      </c>
      <c r="S762" s="29" t="s">
        <v>3098</v>
      </c>
      <c r="T762" s="29"/>
      <c r="U762" s="30">
        <v>440</v>
      </c>
      <c r="V762" s="30">
        <v>390</v>
      </c>
      <c r="W762" s="30">
        <v>322</v>
      </c>
      <c r="X762" s="30">
        <v>351</v>
      </c>
      <c r="Y762" s="30">
        <v>234</v>
      </c>
      <c r="Z762" s="30">
        <v>273</v>
      </c>
      <c r="AA762" s="30">
        <v>351</v>
      </c>
      <c r="AB762" s="30">
        <v>117</v>
      </c>
      <c r="AC762" s="30">
        <v>390</v>
      </c>
      <c r="AD762" s="30">
        <v>117</v>
      </c>
      <c r="AE762" s="30">
        <v>234</v>
      </c>
      <c r="AF762" s="30">
        <v>312</v>
      </c>
    </row>
    <row r="763" spans="1:32" x14ac:dyDescent="0.45">
      <c r="A763" s="29" t="s">
        <v>1273</v>
      </c>
      <c r="B763" s="29" t="s">
        <v>3030</v>
      </c>
      <c r="C763" s="29" t="s">
        <v>3299</v>
      </c>
      <c r="D763" s="29" t="s">
        <v>3300</v>
      </c>
      <c r="E763" s="29" t="s">
        <v>3468</v>
      </c>
      <c r="F763" s="29" t="s">
        <v>3469</v>
      </c>
      <c r="G763" s="29" t="s">
        <v>3233</v>
      </c>
      <c r="H763" s="29" t="s">
        <v>3234</v>
      </c>
      <c r="I763" s="29" t="s">
        <v>3262</v>
      </c>
      <c r="J763" s="29" t="s">
        <v>3263</v>
      </c>
      <c r="K763" s="29" t="s">
        <v>3264</v>
      </c>
      <c r="L763" s="29" t="s">
        <v>3103</v>
      </c>
      <c r="M763" s="29" t="s">
        <v>3265</v>
      </c>
      <c r="N763" s="29" t="s">
        <v>3266</v>
      </c>
      <c r="O763" s="29" t="s">
        <v>3271</v>
      </c>
      <c r="P763" s="29" t="s">
        <v>3272</v>
      </c>
      <c r="Q763" s="29" t="s">
        <v>3209</v>
      </c>
      <c r="R763" s="29" t="s">
        <v>3210</v>
      </c>
      <c r="S763" s="29" t="s">
        <v>3098</v>
      </c>
      <c r="T763" s="29"/>
      <c r="U763" s="30">
        <v>174</v>
      </c>
      <c r="V763" s="30">
        <v>725</v>
      </c>
      <c r="W763" s="30">
        <v>1769</v>
      </c>
      <c r="X763" s="30">
        <v>739</v>
      </c>
      <c r="Y763" s="30">
        <v>3886</v>
      </c>
      <c r="Z763" s="30">
        <v>1566</v>
      </c>
      <c r="AA763" s="30">
        <v>290</v>
      </c>
      <c r="AB763" s="30">
        <v>174</v>
      </c>
      <c r="AC763" s="30">
        <v>290</v>
      </c>
      <c r="AD763" s="30">
        <v>145</v>
      </c>
      <c r="AE763" s="30">
        <v>101</v>
      </c>
      <c r="AF763" s="30">
        <v>203</v>
      </c>
    </row>
    <row r="764" spans="1:32" x14ac:dyDescent="0.45">
      <c r="A764" s="29" t="s">
        <v>1273</v>
      </c>
      <c r="B764" s="29" t="s">
        <v>3030</v>
      </c>
      <c r="C764" s="29" t="s">
        <v>3299</v>
      </c>
      <c r="D764" s="29" t="s">
        <v>3300</v>
      </c>
      <c r="E764" s="29" t="s">
        <v>3468</v>
      </c>
      <c r="F764" s="29" t="s">
        <v>3469</v>
      </c>
      <c r="G764" s="29" t="s">
        <v>3233</v>
      </c>
      <c r="H764" s="29" t="s">
        <v>3234</v>
      </c>
      <c r="I764" s="29" t="s">
        <v>3262</v>
      </c>
      <c r="J764" s="29" t="s">
        <v>3263</v>
      </c>
      <c r="K764" s="29" t="s">
        <v>3264</v>
      </c>
      <c r="L764" s="29" t="s">
        <v>3103</v>
      </c>
      <c r="M764" s="29" t="s">
        <v>3265</v>
      </c>
      <c r="N764" s="29" t="s">
        <v>3266</v>
      </c>
      <c r="O764" s="29" t="s">
        <v>3273</v>
      </c>
      <c r="P764" s="29" t="s">
        <v>3274</v>
      </c>
      <c r="Q764" s="29" t="s">
        <v>3209</v>
      </c>
      <c r="R764" s="29" t="s">
        <v>3210</v>
      </c>
      <c r="S764" s="29" t="s">
        <v>3098</v>
      </c>
      <c r="T764" s="29"/>
      <c r="U764" s="30">
        <v>39</v>
      </c>
      <c r="V764" s="30">
        <v>0</v>
      </c>
      <c r="W764" s="30">
        <v>0</v>
      </c>
      <c r="X764" s="30">
        <v>234</v>
      </c>
      <c r="Y764" s="30">
        <v>0</v>
      </c>
      <c r="Z764" s="30">
        <v>0</v>
      </c>
      <c r="AA764" s="30">
        <v>0</v>
      </c>
      <c r="AB764" s="30">
        <v>39</v>
      </c>
      <c r="AC764" s="30">
        <v>0</v>
      </c>
      <c r="AD764" s="30">
        <v>0</v>
      </c>
      <c r="AE764" s="30">
        <v>0</v>
      </c>
      <c r="AF764" s="30">
        <v>0</v>
      </c>
    </row>
    <row r="765" spans="1:32" x14ac:dyDescent="0.45">
      <c r="A765" s="29" t="s">
        <v>1273</v>
      </c>
      <c r="B765" s="29" t="s">
        <v>3030</v>
      </c>
      <c r="C765" s="29" t="s">
        <v>3460</v>
      </c>
      <c r="D765" s="29" t="s">
        <v>3461</v>
      </c>
      <c r="E765" s="29" t="s">
        <v>3680</v>
      </c>
      <c r="F765" s="29" t="s">
        <v>3681</v>
      </c>
      <c r="G765" s="29" t="s">
        <v>3233</v>
      </c>
      <c r="H765" s="29" t="s">
        <v>3234</v>
      </c>
      <c r="I765" s="29" t="s">
        <v>3275</v>
      </c>
      <c r="J765" s="29" t="s">
        <v>3276</v>
      </c>
      <c r="K765" s="29" t="s">
        <v>3277</v>
      </c>
      <c r="L765" s="29" t="s">
        <v>3100</v>
      </c>
      <c r="M765" s="29" t="s">
        <v>3312</v>
      </c>
      <c r="N765" s="29" t="s">
        <v>3313</v>
      </c>
      <c r="O765" s="29" t="s">
        <v>3314</v>
      </c>
      <c r="P765" s="29" t="s">
        <v>3315</v>
      </c>
      <c r="Q765" s="29" t="s">
        <v>3249</v>
      </c>
      <c r="R765" s="29" t="s">
        <v>3098</v>
      </c>
      <c r="S765" s="29" t="s">
        <v>3098</v>
      </c>
      <c r="T765" s="29"/>
      <c r="U765" s="30">
        <v>0</v>
      </c>
      <c r="V765" s="30">
        <v>0</v>
      </c>
      <c r="W765" s="30">
        <v>962</v>
      </c>
      <c r="X765" s="30">
        <v>962</v>
      </c>
      <c r="Y765" s="30">
        <v>962</v>
      </c>
      <c r="Z765" s="30">
        <v>0</v>
      </c>
      <c r="AA765" s="30">
        <v>0</v>
      </c>
      <c r="AB765" s="30">
        <v>0</v>
      </c>
      <c r="AC765" s="30">
        <v>0</v>
      </c>
      <c r="AD765" s="30">
        <v>0</v>
      </c>
      <c r="AE765" s="30">
        <v>0</v>
      </c>
      <c r="AF765" s="30">
        <v>0</v>
      </c>
    </row>
    <row r="766" spans="1:32" x14ac:dyDescent="0.45">
      <c r="A766" s="29" t="s">
        <v>1273</v>
      </c>
      <c r="B766" s="29" t="s">
        <v>3030</v>
      </c>
      <c r="C766" s="29" t="s">
        <v>3460</v>
      </c>
      <c r="D766" s="29" t="s">
        <v>3461</v>
      </c>
      <c r="E766" s="29" t="s">
        <v>3680</v>
      </c>
      <c r="F766" s="29" t="s">
        <v>3681</v>
      </c>
      <c r="G766" s="29" t="s">
        <v>3233</v>
      </c>
      <c r="H766" s="29" t="s">
        <v>3234</v>
      </c>
      <c r="I766" s="29" t="s">
        <v>3275</v>
      </c>
      <c r="J766" s="29" t="s">
        <v>3276</v>
      </c>
      <c r="K766" s="29" t="s">
        <v>3277</v>
      </c>
      <c r="L766" s="29" t="s">
        <v>3100</v>
      </c>
      <c r="M766" s="29" t="s">
        <v>3312</v>
      </c>
      <c r="N766" s="29" t="s">
        <v>3313</v>
      </c>
      <c r="O766" s="29" t="s">
        <v>3314</v>
      </c>
      <c r="P766" s="29" t="s">
        <v>3315</v>
      </c>
      <c r="Q766" s="29" t="s">
        <v>3209</v>
      </c>
      <c r="R766" s="29" t="s">
        <v>3098</v>
      </c>
      <c r="S766" s="29" t="s">
        <v>3098</v>
      </c>
      <c r="T766" s="29"/>
      <c r="U766" s="30">
        <v>0</v>
      </c>
      <c r="V766" s="30">
        <v>0</v>
      </c>
      <c r="W766" s="30">
        <v>29032</v>
      </c>
      <c r="X766" s="30">
        <v>36000</v>
      </c>
      <c r="Y766" s="30">
        <v>36000</v>
      </c>
      <c r="Z766" s="30">
        <v>0</v>
      </c>
      <c r="AA766" s="30">
        <v>0</v>
      </c>
      <c r="AB766" s="30">
        <v>0</v>
      </c>
      <c r="AC766" s="30">
        <v>0</v>
      </c>
      <c r="AD766" s="30">
        <v>0</v>
      </c>
      <c r="AE766" s="30">
        <v>0</v>
      </c>
      <c r="AF766" s="30">
        <v>0</v>
      </c>
    </row>
    <row r="767" spans="1:32" x14ac:dyDescent="0.45">
      <c r="A767" s="29" t="s">
        <v>1273</v>
      </c>
      <c r="B767" s="29" t="s">
        <v>3030</v>
      </c>
      <c r="C767" s="29" t="s">
        <v>3460</v>
      </c>
      <c r="D767" s="29" t="s">
        <v>3461</v>
      </c>
      <c r="E767" s="29" t="s">
        <v>3540</v>
      </c>
      <c r="F767" s="29" t="s">
        <v>3541</v>
      </c>
      <c r="G767" s="29" t="s">
        <v>3233</v>
      </c>
      <c r="H767" s="29" t="s">
        <v>3234</v>
      </c>
      <c r="I767" s="29" t="s">
        <v>3275</v>
      </c>
      <c r="J767" s="29" t="s">
        <v>3276</v>
      </c>
      <c r="K767" s="29" t="s">
        <v>3277</v>
      </c>
      <c r="L767" s="29" t="s">
        <v>3100</v>
      </c>
      <c r="M767" s="29" t="s">
        <v>3312</v>
      </c>
      <c r="N767" s="29" t="s">
        <v>3313</v>
      </c>
      <c r="O767" s="29" t="s">
        <v>3314</v>
      </c>
      <c r="P767" s="29" t="s">
        <v>3315</v>
      </c>
      <c r="Q767" s="29" t="s">
        <v>3249</v>
      </c>
      <c r="R767" s="29" t="s">
        <v>3098</v>
      </c>
      <c r="S767" s="29" t="s">
        <v>3098</v>
      </c>
      <c r="T767" s="29"/>
      <c r="U767" s="30">
        <v>0</v>
      </c>
      <c r="V767" s="30">
        <v>0</v>
      </c>
      <c r="W767" s="30">
        <v>962</v>
      </c>
      <c r="X767" s="30">
        <v>962</v>
      </c>
      <c r="Y767" s="30">
        <v>962</v>
      </c>
      <c r="Z767" s="30">
        <v>1924</v>
      </c>
      <c r="AA767" s="30">
        <v>1924</v>
      </c>
      <c r="AB767" s="30">
        <v>1924</v>
      </c>
      <c r="AC767" s="30">
        <v>1924</v>
      </c>
      <c r="AD767" s="30">
        <v>1924</v>
      </c>
      <c r="AE767" s="30">
        <v>1924</v>
      </c>
      <c r="AF767" s="30">
        <v>1924</v>
      </c>
    </row>
    <row r="768" spans="1:32" x14ac:dyDescent="0.45">
      <c r="A768" s="29" t="s">
        <v>1273</v>
      </c>
      <c r="B768" s="29" t="s">
        <v>3030</v>
      </c>
      <c r="C768" s="29" t="s">
        <v>3460</v>
      </c>
      <c r="D768" s="29" t="s">
        <v>3461</v>
      </c>
      <c r="E768" s="29" t="s">
        <v>3540</v>
      </c>
      <c r="F768" s="29" t="s">
        <v>3541</v>
      </c>
      <c r="G768" s="29" t="s">
        <v>3233</v>
      </c>
      <c r="H768" s="29" t="s">
        <v>3234</v>
      </c>
      <c r="I768" s="29" t="s">
        <v>3275</v>
      </c>
      <c r="J768" s="29" t="s">
        <v>3276</v>
      </c>
      <c r="K768" s="29" t="s">
        <v>3277</v>
      </c>
      <c r="L768" s="29" t="s">
        <v>3100</v>
      </c>
      <c r="M768" s="29" t="s">
        <v>3312</v>
      </c>
      <c r="N768" s="29" t="s">
        <v>3313</v>
      </c>
      <c r="O768" s="29" t="s">
        <v>3314</v>
      </c>
      <c r="P768" s="29" t="s">
        <v>3315</v>
      </c>
      <c r="Q768" s="29" t="s">
        <v>3209</v>
      </c>
      <c r="R768" s="29" t="s">
        <v>3098</v>
      </c>
      <c r="S768" s="29" t="s">
        <v>3098</v>
      </c>
      <c r="T768" s="29"/>
      <c r="U768" s="30">
        <v>0</v>
      </c>
      <c r="V768" s="30">
        <v>0</v>
      </c>
      <c r="W768" s="30">
        <v>22065</v>
      </c>
      <c r="X768" s="30">
        <v>36000</v>
      </c>
      <c r="Y768" s="30">
        <v>36000</v>
      </c>
      <c r="Z768" s="30">
        <v>72000</v>
      </c>
      <c r="AA768" s="30">
        <v>72000</v>
      </c>
      <c r="AB768" s="30">
        <v>72000</v>
      </c>
      <c r="AC768" s="30">
        <v>72000</v>
      </c>
      <c r="AD768" s="30">
        <v>72000</v>
      </c>
      <c r="AE768" s="30">
        <v>72000</v>
      </c>
      <c r="AF768" s="30">
        <v>72000</v>
      </c>
    </row>
    <row r="769" spans="1:32" x14ac:dyDescent="0.45">
      <c r="A769" s="29" t="s">
        <v>1273</v>
      </c>
      <c r="B769" s="29" t="s">
        <v>3030</v>
      </c>
      <c r="C769" s="29" t="s">
        <v>3460</v>
      </c>
      <c r="D769" s="29" t="s">
        <v>3461</v>
      </c>
      <c r="E769" s="29" t="s">
        <v>3540</v>
      </c>
      <c r="F769" s="29" t="s">
        <v>3541</v>
      </c>
      <c r="G769" s="29" t="s">
        <v>3233</v>
      </c>
      <c r="H769" s="29" t="s">
        <v>3234</v>
      </c>
      <c r="I769" s="29" t="s">
        <v>3275</v>
      </c>
      <c r="J769" s="29" t="s">
        <v>3276</v>
      </c>
      <c r="K769" s="29" t="s">
        <v>3287</v>
      </c>
      <c r="L769" s="29" t="s">
        <v>3101</v>
      </c>
      <c r="M769" s="29" t="s">
        <v>3288</v>
      </c>
      <c r="N769" s="29" t="s">
        <v>3289</v>
      </c>
      <c r="O769" s="29" t="s">
        <v>3290</v>
      </c>
      <c r="P769" s="29" t="s">
        <v>3291</v>
      </c>
      <c r="Q769" s="29" t="s">
        <v>3209</v>
      </c>
      <c r="R769" s="29" t="s">
        <v>3098</v>
      </c>
      <c r="S769" s="29" t="s">
        <v>3098</v>
      </c>
      <c r="T769" s="29"/>
      <c r="U769" s="30">
        <v>0</v>
      </c>
      <c r="V769" s="30">
        <v>0</v>
      </c>
      <c r="W769" s="30">
        <v>3064</v>
      </c>
      <c r="X769" s="30">
        <v>5000</v>
      </c>
      <c r="Y769" s="30">
        <v>5000</v>
      </c>
      <c r="Z769" s="30">
        <v>5000</v>
      </c>
      <c r="AA769" s="30">
        <v>5000</v>
      </c>
      <c r="AB769" s="30">
        <v>5000</v>
      </c>
      <c r="AC769" s="30">
        <v>5000</v>
      </c>
      <c r="AD769" s="30">
        <v>5000</v>
      </c>
      <c r="AE769" s="30">
        <v>5000</v>
      </c>
      <c r="AF769" s="30">
        <v>5000</v>
      </c>
    </row>
    <row r="770" spans="1:32" x14ac:dyDescent="0.45">
      <c r="A770" s="29" t="s">
        <v>1273</v>
      </c>
      <c r="B770" s="29" t="s">
        <v>3030</v>
      </c>
      <c r="C770" s="29" t="s">
        <v>3544</v>
      </c>
      <c r="D770" s="29" t="s">
        <v>3545</v>
      </c>
      <c r="E770" s="29" t="s">
        <v>3682</v>
      </c>
      <c r="F770" s="29" t="s">
        <v>3683</v>
      </c>
      <c r="G770" s="29" t="s">
        <v>3233</v>
      </c>
      <c r="H770" s="29" t="s">
        <v>3234</v>
      </c>
      <c r="I770" s="29" t="s">
        <v>3262</v>
      </c>
      <c r="J770" s="29" t="s">
        <v>3263</v>
      </c>
      <c r="K770" s="29" t="s">
        <v>3264</v>
      </c>
      <c r="L770" s="29" t="s">
        <v>3103</v>
      </c>
      <c r="M770" s="29" t="s">
        <v>3265</v>
      </c>
      <c r="N770" s="29" t="s">
        <v>3266</v>
      </c>
      <c r="O770" s="29" t="s">
        <v>3267</v>
      </c>
      <c r="P770" s="29" t="s">
        <v>3268</v>
      </c>
      <c r="Q770" s="29" t="s">
        <v>3209</v>
      </c>
      <c r="R770" s="29" t="s">
        <v>3210</v>
      </c>
      <c r="S770" s="29" t="s">
        <v>3098</v>
      </c>
      <c r="T770" s="29"/>
      <c r="U770" s="30">
        <v>10400</v>
      </c>
      <c r="V770" s="30">
        <v>10400</v>
      </c>
      <c r="W770" s="30">
        <v>10400</v>
      </c>
      <c r="X770" s="30">
        <v>10400</v>
      </c>
      <c r="Y770" s="30">
        <v>10400</v>
      </c>
      <c r="Z770" s="30">
        <v>10400</v>
      </c>
      <c r="AA770" s="30">
        <v>10400</v>
      </c>
      <c r="AB770" s="30">
        <v>10400</v>
      </c>
      <c r="AC770" s="30">
        <v>10400</v>
      </c>
      <c r="AD770" s="30">
        <v>10400</v>
      </c>
      <c r="AE770" s="30">
        <v>10400</v>
      </c>
      <c r="AF770" s="30">
        <v>10400</v>
      </c>
    </row>
    <row r="771" spans="1:32" x14ac:dyDescent="0.45">
      <c r="A771" s="29" t="s">
        <v>1273</v>
      </c>
      <c r="B771" s="29" t="s">
        <v>3030</v>
      </c>
      <c r="C771" s="29" t="s">
        <v>3544</v>
      </c>
      <c r="D771" s="29" t="s">
        <v>3545</v>
      </c>
      <c r="E771" s="29" t="s">
        <v>3682</v>
      </c>
      <c r="F771" s="29" t="s">
        <v>3683</v>
      </c>
      <c r="G771" s="29" t="s">
        <v>3233</v>
      </c>
      <c r="H771" s="29" t="s">
        <v>3234</v>
      </c>
      <c r="I771" s="29" t="s">
        <v>3262</v>
      </c>
      <c r="J771" s="29" t="s">
        <v>3263</v>
      </c>
      <c r="K771" s="29" t="s">
        <v>3264</v>
      </c>
      <c r="L771" s="29" t="s">
        <v>3103</v>
      </c>
      <c r="M771" s="29" t="s">
        <v>3322</v>
      </c>
      <c r="N771" s="29" t="s">
        <v>3323</v>
      </c>
      <c r="O771" s="29" t="s">
        <v>3374</v>
      </c>
      <c r="P771" s="29" t="s">
        <v>3375</v>
      </c>
      <c r="Q771" s="29" t="s">
        <v>3209</v>
      </c>
      <c r="R771" s="29" t="s">
        <v>3210</v>
      </c>
      <c r="S771" s="29" t="s">
        <v>3098</v>
      </c>
      <c r="T771" s="29"/>
      <c r="U771" s="30">
        <v>1000</v>
      </c>
      <c r="V771" s="30">
        <v>1000</v>
      </c>
      <c r="W771" s="30">
        <v>1000</v>
      </c>
      <c r="X771" s="30">
        <v>1000</v>
      </c>
      <c r="Y771" s="30">
        <v>1000</v>
      </c>
      <c r="Z771" s="30">
        <v>1000</v>
      </c>
      <c r="AA771" s="30">
        <v>1000</v>
      </c>
      <c r="AB771" s="30">
        <v>1000</v>
      </c>
      <c r="AC771" s="30">
        <v>1000</v>
      </c>
      <c r="AD771" s="30">
        <v>1000</v>
      </c>
      <c r="AE771" s="30">
        <v>1000</v>
      </c>
      <c r="AF771" s="30">
        <v>1000</v>
      </c>
    </row>
    <row r="772" spans="1:32" x14ac:dyDescent="0.45">
      <c r="A772" s="29" t="s">
        <v>1273</v>
      </c>
      <c r="B772" s="29" t="s">
        <v>3030</v>
      </c>
      <c r="C772" s="29" t="s">
        <v>3544</v>
      </c>
      <c r="D772" s="29" t="s">
        <v>3545</v>
      </c>
      <c r="E772" s="29" t="s">
        <v>3682</v>
      </c>
      <c r="F772" s="29" t="s">
        <v>3683</v>
      </c>
      <c r="G772" s="29" t="s">
        <v>3233</v>
      </c>
      <c r="H772" s="29" t="s">
        <v>3234</v>
      </c>
      <c r="I772" s="29" t="s">
        <v>3275</v>
      </c>
      <c r="J772" s="29" t="s">
        <v>3276</v>
      </c>
      <c r="K772" s="29" t="s">
        <v>3282</v>
      </c>
      <c r="L772" s="29" t="s">
        <v>3112</v>
      </c>
      <c r="M772" s="29" t="s">
        <v>3283</v>
      </c>
      <c r="N772" s="29" t="s">
        <v>3284</v>
      </c>
      <c r="O772" s="29" t="s">
        <v>3384</v>
      </c>
      <c r="P772" s="29" t="s">
        <v>3385</v>
      </c>
      <c r="Q772" s="29" t="s">
        <v>3209</v>
      </c>
      <c r="R772" s="29" t="s">
        <v>3210</v>
      </c>
      <c r="S772" s="29" t="s">
        <v>3098</v>
      </c>
      <c r="T772" s="29"/>
      <c r="U772" s="30">
        <v>27075</v>
      </c>
      <c r="V772" s="30">
        <v>27075</v>
      </c>
      <c r="W772" s="30">
        <v>27075</v>
      </c>
      <c r="X772" s="30">
        <v>27075</v>
      </c>
      <c r="Y772" s="30">
        <v>27075</v>
      </c>
      <c r="Z772" s="30">
        <v>27075</v>
      </c>
      <c r="AA772" s="30">
        <v>27075</v>
      </c>
      <c r="AB772" s="30">
        <v>27075</v>
      </c>
      <c r="AC772" s="30">
        <v>27093</v>
      </c>
      <c r="AD772" s="30">
        <v>27645</v>
      </c>
      <c r="AE772" s="30">
        <v>27645</v>
      </c>
      <c r="AF772" s="30">
        <v>27645</v>
      </c>
    </row>
    <row r="773" spans="1:32" x14ac:dyDescent="0.45">
      <c r="A773" s="29" t="s">
        <v>480</v>
      </c>
      <c r="B773" s="29" t="s">
        <v>481</v>
      </c>
      <c r="C773" s="29" t="s">
        <v>3211</v>
      </c>
      <c r="D773" s="29" t="s">
        <v>3212</v>
      </c>
      <c r="E773" s="29" t="s">
        <v>3211</v>
      </c>
      <c r="F773" s="29" t="s">
        <v>3340</v>
      </c>
      <c r="G773" s="29" t="s">
        <v>3233</v>
      </c>
      <c r="H773" s="29" t="s">
        <v>3234</v>
      </c>
      <c r="I773" s="29" t="s">
        <v>3341</v>
      </c>
      <c r="J773" s="29" t="s">
        <v>3342</v>
      </c>
      <c r="K773" s="29" t="s">
        <v>3343</v>
      </c>
      <c r="L773" s="29" t="s">
        <v>3119</v>
      </c>
      <c r="M773" s="29" t="s">
        <v>3344</v>
      </c>
      <c r="N773" s="29" t="s">
        <v>3345</v>
      </c>
      <c r="O773" s="29" t="s">
        <v>3346</v>
      </c>
      <c r="P773" s="29" t="s">
        <v>3347</v>
      </c>
      <c r="Q773" s="29" t="s">
        <v>3209</v>
      </c>
      <c r="R773" s="29" t="s">
        <v>3210</v>
      </c>
      <c r="S773" s="29" t="s">
        <v>3098</v>
      </c>
      <c r="T773" s="29"/>
      <c r="U773" s="30">
        <v>-5634</v>
      </c>
      <c r="V773" s="30">
        <v>-5427</v>
      </c>
      <c r="W773" s="30">
        <v>-5867</v>
      </c>
      <c r="X773" s="30">
        <v>-5955</v>
      </c>
      <c r="Y773" s="30">
        <v>-6059</v>
      </c>
      <c r="Z773" s="30">
        <v>-6764</v>
      </c>
      <c r="AA773" s="30">
        <v>-6447</v>
      </c>
      <c r="AB773" s="30">
        <v>-6626</v>
      </c>
      <c r="AC773" s="30">
        <v>-6451</v>
      </c>
      <c r="AD773" s="30">
        <v>-4282</v>
      </c>
      <c r="AE773" s="30">
        <v>-5015</v>
      </c>
      <c r="AF773" s="30">
        <v>-5109</v>
      </c>
    </row>
    <row r="774" spans="1:32" x14ac:dyDescent="0.45">
      <c r="A774" s="29" t="s">
        <v>480</v>
      </c>
      <c r="B774" s="29" t="s">
        <v>481</v>
      </c>
      <c r="C774" s="29" t="s">
        <v>3211</v>
      </c>
      <c r="D774" s="29" t="s">
        <v>3212</v>
      </c>
      <c r="E774" s="29" t="s">
        <v>3211</v>
      </c>
      <c r="F774" s="29" t="s">
        <v>3340</v>
      </c>
      <c r="G774" s="29" t="s">
        <v>3233</v>
      </c>
      <c r="H774" s="29" t="s">
        <v>3234</v>
      </c>
      <c r="I774" s="29" t="s">
        <v>3341</v>
      </c>
      <c r="J774" s="29" t="s">
        <v>3342</v>
      </c>
      <c r="K774" s="29" t="s">
        <v>3348</v>
      </c>
      <c r="L774" s="29" t="s">
        <v>3115</v>
      </c>
      <c r="M774" s="29" t="s">
        <v>3349</v>
      </c>
      <c r="N774" s="29" t="s">
        <v>3350</v>
      </c>
      <c r="O774" s="29" t="s">
        <v>3351</v>
      </c>
      <c r="P774" s="29" t="s">
        <v>3350</v>
      </c>
      <c r="Q774" s="29" t="s">
        <v>3209</v>
      </c>
      <c r="R774" s="29" t="s">
        <v>3210</v>
      </c>
      <c r="S774" s="29" t="s">
        <v>3098</v>
      </c>
      <c r="T774" s="29"/>
      <c r="U774" s="30">
        <v>630</v>
      </c>
      <c r="V774" s="30">
        <v>630</v>
      </c>
      <c r="W774" s="30">
        <v>730</v>
      </c>
      <c r="X774" s="30">
        <v>630</v>
      </c>
      <c r="Y774" s="30">
        <v>649</v>
      </c>
      <c r="Z774" s="30">
        <v>1627</v>
      </c>
      <c r="AA774" s="30">
        <v>710</v>
      </c>
      <c r="AB774" s="30">
        <v>688</v>
      </c>
      <c r="AC774" s="30">
        <v>710</v>
      </c>
      <c r="AD774" s="30">
        <v>529</v>
      </c>
      <c r="AE774" s="30">
        <v>70</v>
      </c>
      <c r="AF774" s="30">
        <v>70</v>
      </c>
    </row>
    <row r="775" spans="1:32" x14ac:dyDescent="0.45">
      <c r="A775" s="29" t="s">
        <v>480</v>
      </c>
      <c r="B775" s="29" t="s">
        <v>481</v>
      </c>
      <c r="C775" s="29" t="s">
        <v>3211</v>
      </c>
      <c r="D775" s="29" t="s">
        <v>3212</v>
      </c>
      <c r="E775" s="29" t="s">
        <v>3211</v>
      </c>
      <c r="F775" s="29" t="s">
        <v>3340</v>
      </c>
      <c r="G775" s="29" t="s">
        <v>3233</v>
      </c>
      <c r="H775" s="29" t="s">
        <v>3234</v>
      </c>
      <c r="I775" s="29" t="s">
        <v>3341</v>
      </c>
      <c r="J775" s="29" t="s">
        <v>3342</v>
      </c>
      <c r="K775" s="29" t="s">
        <v>3348</v>
      </c>
      <c r="L775" s="29" t="s">
        <v>3115</v>
      </c>
      <c r="M775" s="29" t="s">
        <v>3360</v>
      </c>
      <c r="N775" s="29" t="s">
        <v>3361</v>
      </c>
      <c r="O775" s="29" t="s">
        <v>3362</v>
      </c>
      <c r="P775" s="29" t="s">
        <v>3363</v>
      </c>
      <c r="Q775" s="29" t="s">
        <v>3209</v>
      </c>
      <c r="R775" s="29" t="s">
        <v>3210</v>
      </c>
      <c r="S775" s="29" t="s">
        <v>3098</v>
      </c>
      <c r="T775" s="29"/>
      <c r="U775" s="30">
        <v>3000</v>
      </c>
      <c r="V775" s="30">
        <v>3000</v>
      </c>
      <c r="W775" s="30">
        <v>3000</v>
      </c>
      <c r="X775" s="30">
        <v>3000</v>
      </c>
      <c r="Y775" s="30">
        <v>3000</v>
      </c>
      <c r="Z775" s="30">
        <v>3000</v>
      </c>
      <c r="AA775" s="30">
        <v>2952</v>
      </c>
      <c r="AB775" s="30">
        <v>3000</v>
      </c>
      <c r="AC775" s="30">
        <v>2650</v>
      </c>
      <c r="AD775" s="30">
        <v>1500</v>
      </c>
      <c r="AE775" s="30">
        <v>1500</v>
      </c>
      <c r="AF775" s="30">
        <v>1500</v>
      </c>
    </row>
    <row r="776" spans="1:32" x14ac:dyDescent="0.45">
      <c r="A776" s="29" t="s">
        <v>480</v>
      </c>
      <c r="B776" s="29" t="s">
        <v>481</v>
      </c>
      <c r="C776" s="29" t="s">
        <v>3211</v>
      </c>
      <c r="D776" s="29" t="s">
        <v>3212</v>
      </c>
      <c r="E776" s="29" t="s">
        <v>3211</v>
      </c>
      <c r="F776" s="29" t="s">
        <v>3340</v>
      </c>
      <c r="G776" s="29" t="s">
        <v>3233</v>
      </c>
      <c r="H776" s="29" t="s">
        <v>3234</v>
      </c>
      <c r="I776" s="29" t="s">
        <v>3341</v>
      </c>
      <c r="J776" s="29" t="s">
        <v>3342</v>
      </c>
      <c r="K776" s="29" t="s">
        <v>3348</v>
      </c>
      <c r="L776" s="29" t="s">
        <v>3115</v>
      </c>
      <c r="M776" s="29" t="s">
        <v>3360</v>
      </c>
      <c r="N776" s="29" t="s">
        <v>3361</v>
      </c>
      <c r="O776" s="29" t="s">
        <v>3364</v>
      </c>
      <c r="P776" s="29" t="s">
        <v>3365</v>
      </c>
      <c r="Q776" s="29" t="s">
        <v>3209</v>
      </c>
      <c r="R776" s="29" t="s">
        <v>3210</v>
      </c>
      <c r="S776" s="29" t="s">
        <v>3098</v>
      </c>
      <c r="T776" s="29"/>
      <c r="U776" s="30">
        <v>500</v>
      </c>
      <c r="V776" s="30">
        <v>500</v>
      </c>
      <c r="W776" s="30">
        <v>500</v>
      </c>
      <c r="X776" s="30">
        <v>500</v>
      </c>
      <c r="Y776" s="30">
        <v>500</v>
      </c>
      <c r="Z776" s="30">
        <v>500</v>
      </c>
      <c r="AA776" s="30">
        <v>500</v>
      </c>
      <c r="AB776" s="30">
        <v>500</v>
      </c>
      <c r="AC776" s="30">
        <v>500</v>
      </c>
      <c r="AD776" s="30">
        <v>500</v>
      </c>
      <c r="AE776" s="30">
        <v>500</v>
      </c>
      <c r="AF776" s="30">
        <v>500</v>
      </c>
    </row>
    <row r="777" spans="1:32" x14ac:dyDescent="0.45">
      <c r="A777" s="29" t="s">
        <v>480</v>
      </c>
      <c r="B777" s="29" t="s">
        <v>481</v>
      </c>
      <c r="C777" s="29" t="s">
        <v>3211</v>
      </c>
      <c r="D777" s="29" t="s">
        <v>3212</v>
      </c>
      <c r="E777" s="29" t="s">
        <v>3211</v>
      </c>
      <c r="F777" s="29" t="s">
        <v>3340</v>
      </c>
      <c r="G777" s="29" t="s">
        <v>3233</v>
      </c>
      <c r="H777" s="29" t="s">
        <v>3234</v>
      </c>
      <c r="I777" s="29" t="s">
        <v>3341</v>
      </c>
      <c r="J777" s="29" t="s">
        <v>3342</v>
      </c>
      <c r="K777" s="29" t="s">
        <v>3348</v>
      </c>
      <c r="L777" s="29" t="s">
        <v>3115</v>
      </c>
      <c r="M777" s="29" t="s">
        <v>3366</v>
      </c>
      <c r="N777" s="29" t="s">
        <v>3367</v>
      </c>
      <c r="O777" s="29" t="s">
        <v>3370</v>
      </c>
      <c r="P777" s="29" t="s">
        <v>3371</v>
      </c>
      <c r="Q777" s="29" t="s">
        <v>3209</v>
      </c>
      <c r="R777" s="29" t="s">
        <v>3210</v>
      </c>
      <c r="S777" s="29" t="s">
        <v>3098</v>
      </c>
      <c r="T777" s="29"/>
      <c r="U777" s="30">
        <v>496617.64</v>
      </c>
      <c r="V777" s="30">
        <v>496521.79399999999</v>
      </c>
      <c r="W777" s="30">
        <v>495660.723</v>
      </c>
      <c r="X777" s="30">
        <v>485308.88799999998</v>
      </c>
      <c r="Y777" s="30">
        <v>483954.75599999999</v>
      </c>
      <c r="Z777" s="30">
        <v>442138.68599999999</v>
      </c>
      <c r="AA777" s="30">
        <v>433925.80800000002</v>
      </c>
      <c r="AB777" s="30">
        <v>442573.68599999999</v>
      </c>
      <c r="AC777" s="30">
        <v>433981.68599999999</v>
      </c>
      <c r="AD777" s="30">
        <v>408944.45</v>
      </c>
      <c r="AE777" s="30">
        <v>408152.97100000002</v>
      </c>
      <c r="AF777" s="30">
        <v>414328.97100000002</v>
      </c>
    </row>
    <row r="778" spans="1:32" x14ac:dyDescent="0.45">
      <c r="A778" s="29" t="s">
        <v>480</v>
      </c>
      <c r="B778" s="29" t="s">
        <v>481</v>
      </c>
      <c r="C778" s="29" t="s">
        <v>3211</v>
      </c>
      <c r="D778" s="29" t="s">
        <v>3212</v>
      </c>
      <c r="E778" s="29" t="s">
        <v>3211</v>
      </c>
      <c r="F778" s="29" t="s">
        <v>3340</v>
      </c>
      <c r="G778" s="29" t="s">
        <v>3233</v>
      </c>
      <c r="H778" s="29" t="s">
        <v>3234</v>
      </c>
      <c r="I778" s="29" t="s">
        <v>3341</v>
      </c>
      <c r="J778" s="29" t="s">
        <v>3342</v>
      </c>
      <c r="K778" s="29" t="s">
        <v>3474</v>
      </c>
      <c r="L778" s="29" t="s">
        <v>3116</v>
      </c>
      <c r="M778" s="29" t="s">
        <v>3475</v>
      </c>
      <c r="N778" s="29" t="s">
        <v>3476</v>
      </c>
      <c r="O778" s="29" t="s">
        <v>3477</v>
      </c>
      <c r="P778" s="29" t="s">
        <v>3476</v>
      </c>
      <c r="Q778" s="29" t="s">
        <v>3209</v>
      </c>
      <c r="R778" s="29" t="s">
        <v>3210</v>
      </c>
      <c r="S778" s="29" t="s">
        <v>3098</v>
      </c>
      <c r="T778" s="29"/>
      <c r="U778" s="30">
        <v>0</v>
      </c>
      <c r="V778" s="30">
        <v>0</v>
      </c>
      <c r="W778" s="30">
        <v>0</v>
      </c>
      <c r="X778" s="30">
        <v>0</v>
      </c>
      <c r="Y778" s="30">
        <v>0</v>
      </c>
      <c r="Z778" s="30">
        <v>0</v>
      </c>
      <c r="AA778" s="30">
        <v>0</v>
      </c>
      <c r="AB778" s="30">
        <v>0</v>
      </c>
      <c r="AC778" s="30">
        <v>0</v>
      </c>
      <c r="AD778" s="30">
        <v>392</v>
      </c>
      <c r="AE778" s="30">
        <v>0</v>
      </c>
      <c r="AF778" s="30">
        <v>219</v>
      </c>
    </row>
    <row r="779" spans="1:32" x14ac:dyDescent="0.45">
      <c r="A779" s="29" t="s">
        <v>480</v>
      </c>
      <c r="B779" s="29" t="s">
        <v>481</v>
      </c>
      <c r="C779" s="29" t="s">
        <v>3211</v>
      </c>
      <c r="D779" s="29" t="s">
        <v>3212</v>
      </c>
      <c r="E779" s="29" t="s">
        <v>3211</v>
      </c>
      <c r="F779" s="29" t="s">
        <v>3340</v>
      </c>
      <c r="G779" s="29" t="s">
        <v>3233</v>
      </c>
      <c r="H779" s="29" t="s">
        <v>3234</v>
      </c>
      <c r="I779" s="29" t="s">
        <v>3341</v>
      </c>
      <c r="J779" s="29" t="s">
        <v>3342</v>
      </c>
      <c r="K779" s="29" t="s">
        <v>3474</v>
      </c>
      <c r="L779" s="29" t="s">
        <v>3116</v>
      </c>
      <c r="M779" s="29" t="s">
        <v>3488</v>
      </c>
      <c r="N779" s="29" t="s">
        <v>3489</v>
      </c>
      <c r="O779" s="29" t="s">
        <v>3514</v>
      </c>
      <c r="P779" s="29" t="s">
        <v>3515</v>
      </c>
      <c r="Q779" s="29" t="s">
        <v>3209</v>
      </c>
      <c r="R779" s="29" t="s">
        <v>3210</v>
      </c>
      <c r="S779" s="29" t="s">
        <v>3098</v>
      </c>
      <c r="T779" s="29"/>
      <c r="U779" s="30">
        <v>0</v>
      </c>
      <c r="V779" s="30">
        <v>0</v>
      </c>
      <c r="W779" s="30">
        <v>0</v>
      </c>
      <c r="X779" s="30">
        <v>0</v>
      </c>
      <c r="Y779" s="30">
        <v>0</v>
      </c>
      <c r="Z779" s="30">
        <v>3000</v>
      </c>
      <c r="AA779" s="30">
        <v>0</v>
      </c>
      <c r="AB779" s="30">
        <v>0</v>
      </c>
      <c r="AC779" s="30">
        <v>0</v>
      </c>
      <c r="AD779" s="30">
        <v>0</v>
      </c>
      <c r="AE779" s="30">
        <v>0</v>
      </c>
      <c r="AF779" s="30">
        <v>0</v>
      </c>
    </row>
    <row r="780" spans="1:32" x14ac:dyDescent="0.45">
      <c r="A780" s="29" t="s">
        <v>480</v>
      </c>
      <c r="B780" s="29" t="s">
        <v>481</v>
      </c>
      <c r="C780" s="29" t="s">
        <v>3211</v>
      </c>
      <c r="D780" s="29" t="s">
        <v>3212</v>
      </c>
      <c r="E780" s="29" t="s">
        <v>3211</v>
      </c>
      <c r="F780" s="29" t="s">
        <v>3340</v>
      </c>
      <c r="G780" s="29" t="s">
        <v>3233</v>
      </c>
      <c r="H780" s="29" t="s">
        <v>3234</v>
      </c>
      <c r="I780" s="29" t="s">
        <v>3341</v>
      </c>
      <c r="J780" s="29" t="s">
        <v>3342</v>
      </c>
      <c r="K780" s="29" t="s">
        <v>3474</v>
      </c>
      <c r="L780" s="29" t="s">
        <v>3116</v>
      </c>
      <c r="M780" s="29" t="s">
        <v>3488</v>
      </c>
      <c r="N780" s="29" t="s">
        <v>3489</v>
      </c>
      <c r="O780" s="29" t="s">
        <v>3490</v>
      </c>
      <c r="P780" s="29" t="s">
        <v>3491</v>
      </c>
      <c r="Q780" s="29" t="s">
        <v>3209</v>
      </c>
      <c r="R780" s="29" t="s">
        <v>3210</v>
      </c>
      <c r="S780" s="29" t="s">
        <v>3098</v>
      </c>
      <c r="T780" s="29"/>
      <c r="U780" s="30">
        <v>81122.790999999997</v>
      </c>
      <c r="V780" s="30">
        <v>81122.790999999997</v>
      </c>
      <c r="W780" s="30">
        <v>81325.364000000001</v>
      </c>
      <c r="X780" s="30">
        <v>81376.595000000001</v>
      </c>
      <c r="Y780" s="30">
        <v>81376.595000000001</v>
      </c>
      <c r="Z780" s="30">
        <v>81376.595000000001</v>
      </c>
      <c r="AA780" s="30">
        <v>81346.595000000001</v>
      </c>
      <c r="AB780" s="30">
        <v>81376.595000000001</v>
      </c>
      <c r="AC780" s="30">
        <v>81579.591</v>
      </c>
      <c r="AD780" s="30">
        <v>27128.536</v>
      </c>
      <c r="AE780" s="30">
        <v>26931.536</v>
      </c>
      <c r="AF780" s="30">
        <v>27042.536</v>
      </c>
    </row>
    <row r="781" spans="1:32" x14ac:dyDescent="0.45">
      <c r="A781" s="29" t="s">
        <v>480</v>
      </c>
      <c r="B781" s="29" t="s">
        <v>481</v>
      </c>
      <c r="C781" s="29" t="s">
        <v>3211</v>
      </c>
      <c r="D781" s="29" t="s">
        <v>3212</v>
      </c>
      <c r="E781" s="29" t="s">
        <v>3211</v>
      </c>
      <c r="F781" s="29" t="s">
        <v>3340</v>
      </c>
      <c r="G781" s="29" t="s">
        <v>3233</v>
      </c>
      <c r="H781" s="29" t="s">
        <v>3234</v>
      </c>
      <c r="I781" s="29" t="s">
        <v>3341</v>
      </c>
      <c r="J781" s="29" t="s">
        <v>3342</v>
      </c>
      <c r="K781" s="29" t="s">
        <v>3474</v>
      </c>
      <c r="L781" s="29" t="s">
        <v>3116</v>
      </c>
      <c r="M781" s="29" t="s">
        <v>3488</v>
      </c>
      <c r="N781" s="29" t="s">
        <v>3489</v>
      </c>
      <c r="O781" s="29" t="s">
        <v>3627</v>
      </c>
      <c r="P781" s="29" t="s">
        <v>3628</v>
      </c>
      <c r="Q781" s="29" t="s">
        <v>3209</v>
      </c>
      <c r="R781" s="29" t="s">
        <v>3210</v>
      </c>
      <c r="S781" s="29" t="s">
        <v>3098</v>
      </c>
      <c r="T781" s="29"/>
      <c r="U781" s="30">
        <v>2254</v>
      </c>
      <c r="V781" s="30">
        <v>4064</v>
      </c>
      <c r="W781" s="30">
        <v>4273</v>
      </c>
      <c r="X781" s="30">
        <v>6127</v>
      </c>
      <c r="Y781" s="30">
        <v>1530</v>
      </c>
      <c r="Z781" s="30">
        <v>810</v>
      </c>
      <c r="AA781" s="30">
        <v>2088</v>
      </c>
      <c r="AB781" s="30">
        <v>0</v>
      </c>
      <c r="AC781" s="30">
        <v>4936</v>
      </c>
      <c r="AD781" s="30">
        <v>0</v>
      </c>
      <c r="AE781" s="30">
        <v>0</v>
      </c>
      <c r="AF781" s="30">
        <v>0</v>
      </c>
    </row>
    <row r="782" spans="1:32" x14ac:dyDescent="0.45">
      <c r="A782" s="29" t="s">
        <v>480</v>
      </c>
      <c r="B782" s="29" t="s">
        <v>481</v>
      </c>
      <c r="C782" s="29" t="s">
        <v>3211</v>
      </c>
      <c r="D782" s="29" t="s">
        <v>3212</v>
      </c>
      <c r="E782" s="29" t="s">
        <v>3211</v>
      </c>
      <c r="F782" s="29" t="s">
        <v>3340</v>
      </c>
      <c r="G782" s="29" t="s">
        <v>3233</v>
      </c>
      <c r="H782" s="29" t="s">
        <v>3234</v>
      </c>
      <c r="I782" s="29" t="s">
        <v>3262</v>
      </c>
      <c r="J782" s="29" t="s">
        <v>3263</v>
      </c>
      <c r="K782" s="29" t="s">
        <v>3307</v>
      </c>
      <c r="L782" s="29" t="s">
        <v>3117</v>
      </c>
      <c r="M782" s="29" t="s">
        <v>3684</v>
      </c>
      <c r="N782" s="29" t="s">
        <v>3685</v>
      </c>
      <c r="O782" s="29" t="s">
        <v>3686</v>
      </c>
      <c r="P782" s="29" t="s">
        <v>3687</v>
      </c>
      <c r="Q782" s="29" t="s">
        <v>3209</v>
      </c>
      <c r="R782" s="29" t="s">
        <v>3210</v>
      </c>
      <c r="S782" s="29" t="s">
        <v>3098</v>
      </c>
      <c r="T782" s="29"/>
      <c r="U782" s="30">
        <v>0</v>
      </c>
      <c r="V782" s="30">
        <v>0</v>
      </c>
      <c r="W782" s="30">
        <v>0</v>
      </c>
      <c r="X782" s="30">
        <v>0</v>
      </c>
      <c r="Y782" s="30">
        <v>0</v>
      </c>
      <c r="Z782" s="30">
        <v>0</v>
      </c>
      <c r="AA782" s="30">
        <v>0</v>
      </c>
      <c r="AB782" s="30">
        <v>0</v>
      </c>
      <c r="AC782" s="30">
        <v>14658</v>
      </c>
      <c r="AD782" s="30">
        <v>0</v>
      </c>
      <c r="AE782" s="30">
        <v>0</v>
      </c>
      <c r="AF782" s="30">
        <v>0</v>
      </c>
    </row>
    <row r="783" spans="1:32" x14ac:dyDescent="0.45">
      <c r="A783" s="29" t="s">
        <v>1225</v>
      </c>
      <c r="B783" s="29" t="s">
        <v>457</v>
      </c>
      <c r="C783" s="29" t="s">
        <v>3299</v>
      </c>
      <c r="D783" s="29" t="s">
        <v>3300</v>
      </c>
      <c r="E783" s="29" t="s">
        <v>3320</v>
      </c>
      <c r="F783" s="29" t="s">
        <v>3321</v>
      </c>
      <c r="G783" s="29" t="s">
        <v>3200</v>
      </c>
      <c r="H783" s="29" t="s">
        <v>3201</v>
      </c>
      <c r="I783" s="29" t="s">
        <v>3202</v>
      </c>
      <c r="J783" s="29" t="s">
        <v>3203</v>
      </c>
      <c r="K783" s="29" t="s">
        <v>3221</v>
      </c>
      <c r="L783" s="29" t="s">
        <v>3113</v>
      </c>
      <c r="M783" s="29" t="s">
        <v>3222</v>
      </c>
      <c r="N783" s="29" t="s">
        <v>3223</v>
      </c>
      <c r="O783" s="29" t="s">
        <v>3224</v>
      </c>
      <c r="P783" s="29" t="s">
        <v>3225</v>
      </c>
      <c r="Q783" s="29" t="s">
        <v>3209</v>
      </c>
      <c r="R783" s="29" t="s">
        <v>3210</v>
      </c>
      <c r="S783" s="29" t="s">
        <v>3098</v>
      </c>
      <c r="T783" s="29"/>
      <c r="U783" s="30">
        <v>31105</v>
      </c>
      <c r="V783" s="30">
        <v>30766</v>
      </c>
      <c r="W783" s="30">
        <v>26881</v>
      </c>
      <c r="X783" s="30">
        <v>28639</v>
      </c>
      <c r="Y783" s="30">
        <v>28245</v>
      </c>
      <c r="Z783" s="30">
        <v>23253</v>
      </c>
      <c r="AA783" s="30">
        <v>26859</v>
      </c>
      <c r="AB783" s="30">
        <v>28027</v>
      </c>
      <c r="AC783" s="30">
        <v>33130</v>
      </c>
      <c r="AD783" s="30">
        <v>28681</v>
      </c>
      <c r="AE783" s="30">
        <v>29232</v>
      </c>
      <c r="AF783" s="30">
        <v>26070</v>
      </c>
    </row>
    <row r="784" spans="1:32" x14ac:dyDescent="0.45">
      <c r="A784" s="29" t="s">
        <v>1225</v>
      </c>
      <c r="B784" s="29" t="s">
        <v>457</v>
      </c>
      <c r="C784" s="29" t="s">
        <v>3299</v>
      </c>
      <c r="D784" s="29" t="s">
        <v>3300</v>
      </c>
      <c r="E784" s="29" t="s">
        <v>3320</v>
      </c>
      <c r="F784" s="29" t="s">
        <v>3321</v>
      </c>
      <c r="G784" s="29" t="s">
        <v>3233</v>
      </c>
      <c r="H784" s="29" t="s">
        <v>3234</v>
      </c>
      <c r="I784" s="29" t="s">
        <v>3235</v>
      </c>
      <c r="J784" s="29" t="s">
        <v>3236</v>
      </c>
      <c r="K784" s="29" t="s">
        <v>3237</v>
      </c>
      <c r="L784" s="29" t="s">
        <v>3107</v>
      </c>
      <c r="M784" s="29" t="s">
        <v>3238</v>
      </c>
      <c r="N784" s="29" t="s">
        <v>3239</v>
      </c>
      <c r="O784" s="29" t="s">
        <v>3240</v>
      </c>
      <c r="P784" s="29" t="s">
        <v>3241</v>
      </c>
      <c r="Q784" s="29" t="s">
        <v>3209</v>
      </c>
      <c r="R784" s="29" t="s">
        <v>3210</v>
      </c>
      <c r="S784" s="29" t="s">
        <v>3098</v>
      </c>
      <c r="T784" s="29"/>
      <c r="U784" s="30">
        <v>11800</v>
      </c>
      <c r="V784" s="30">
        <v>11800</v>
      </c>
      <c r="W784" s="30">
        <v>11800</v>
      </c>
      <c r="X784" s="30">
        <v>11800</v>
      </c>
      <c r="Y784" s="30">
        <v>11800</v>
      </c>
      <c r="Z784" s="30">
        <v>11800</v>
      </c>
      <c r="AA784" s="30">
        <v>11800</v>
      </c>
      <c r="AB784" s="30">
        <v>11800</v>
      </c>
      <c r="AC784" s="30">
        <v>11800</v>
      </c>
      <c r="AD784" s="30">
        <v>11800</v>
      </c>
      <c r="AE784" s="30">
        <v>11800</v>
      </c>
      <c r="AF784" s="30">
        <v>11800</v>
      </c>
    </row>
    <row r="785" spans="1:32" x14ac:dyDescent="0.45">
      <c r="A785" s="29" t="s">
        <v>1225</v>
      </c>
      <c r="B785" s="29" t="s">
        <v>457</v>
      </c>
      <c r="C785" s="29" t="s">
        <v>3299</v>
      </c>
      <c r="D785" s="29" t="s">
        <v>3300</v>
      </c>
      <c r="E785" s="29" t="s">
        <v>3320</v>
      </c>
      <c r="F785" s="29" t="s">
        <v>3321</v>
      </c>
      <c r="G785" s="29" t="s">
        <v>3233</v>
      </c>
      <c r="H785" s="29" t="s">
        <v>3234</v>
      </c>
      <c r="I785" s="29" t="s">
        <v>3242</v>
      </c>
      <c r="J785" s="29" t="s">
        <v>3243</v>
      </c>
      <c r="K785" s="29" t="s">
        <v>3244</v>
      </c>
      <c r="L785" s="29" t="s">
        <v>3104</v>
      </c>
      <c r="M785" s="29" t="s">
        <v>3245</v>
      </c>
      <c r="N785" s="29" t="s">
        <v>3246</v>
      </c>
      <c r="O785" s="29" t="s">
        <v>3250</v>
      </c>
      <c r="P785" s="29" t="s">
        <v>3251</v>
      </c>
      <c r="Q785" s="29" t="s">
        <v>3209</v>
      </c>
      <c r="R785" s="29" t="s">
        <v>3210</v>
      </c>
      <c r="S785" s="29" t="s">
        <v>3098</v>
      </c>
      <c r="T785" s="29"/>
      <c r="U785" s="30">
        <v>10800</v>
      </c>
      <c r="V785" s="30">
        <v>10800</v>
      </c>
      <c r="W785" s="30">
        <v>10800</v>
      </c>
      <c r="X785" s="30">
        <v>10800</v>
      </c>
      <c r="Y785" s="30">
        <v>10800</v>
      </c>
      <c r="Z785" s="30">
        <v>10800</v>
      </c>
      <c r="AA785" s="30">
        <v>10800</v>
      </c>
      <c r="AB785" s="30">
        <v>10800</v>
      </c>
      <c r="AC785" s="30">
        <v>10800</v>
      </c>
      <c r="AD785" s="30">
        <v>10800</v>
      </c>
      <c r="AE785" s="30">
        <v>10800</v>
      </c>
      <c r="AF785" s="30">
        <v>10800</v>
      </c>
    </row>
    <row r="786" spans="1:32" x14ac:dyDescent="0.45">
      <c r="A786" s="29" t="s">
        <v>1225</v>
      </c>
      <c r="B786" s="29" t="s">
        <v>457</v>
      </c>
      <c r="C786" s="29" t="s">
        <v>3299</v>
      </c>
      <c r="D786" s="29" t="s">
        <v>3300</v>
      </c>
      <c r="E786" s="29" t="s">
        <v>3320</v>
      </c>
      <c r="F786" s="29" t="s">
        <v>3321</v>
      </c>
      <c r="G786" s="29" t="s">
        <v>3233</v>
      </c>
      <c r="H786" s="29" t="s">
        <v>3234</v>
      </c>
      <c r="I786" s="29" t="s">
        <v>3262</v>
      </c>
      <c r="J786" s="29" t="s">
        <v>3263</v>
      </c>
      <c r="K786" s="29" t="s">
        <v>3264</v>
      </c>
      <c r="L786" s="29" t="s">
        <v>3103</v>
      </c>
      <c r="M786" s="29" t="s">
        <v>3265</v>
      </c>
      <c r="N786" s="29" t="s">
        <v>3266</v>
      </c>
      <c r="O786" s="29" t="s">
        <v>3267</v>
      </c>
      <c r="P786" s="29" t="s">
        <v>3268</v>
      </c>
      <c r="Q786" s="29" t="s">
        <v>3209</v>
      </c>
      <c r="R786" s="29" t="s">
        <v>3210</v>
      </c>
      <c r="S786" s="29" t="s">
        <v>3098</v>
      </c>
      <c r="T786" s="29"/>
      <c r="U786" s="30">
        <v>6600</v>
      </c>
      <c r="V786" s="30">
        <v>6600</v>
      </c>
      <c r="W786" s="30">
        <v>6600</v>
      </c>
      <c r="X786" s="30">
        <v>6600</v>
      </c>
      <c r="Y786" s="30">
        <v>6600</v>
      </c>
      <c r="Z786" s="30">
        <v>6600</v>
      </c>
      <c r="AA786" s="30">
        <v>6600</v>
      </c>
      <c r="AB786" s="30">
        <v>6600</v>
      </c>
      <c r="AC786" s="30">
        <v>6600</v>
      </c>
      <c r="AD786" s="30">
        <v>6600</v>
      </c>
      <c r="AE786" s="30">
        <v>6600</v>
      </c>
      <c r="AF786" s="30">
        <v>6600</v>
      </c>
    </row>
    <row r="787" spans="1:32" x14ac:dyDescent="0.45">
      <c r="A787" s="29" t="s">
        <v>1225</v>
      </c>
      <c r="B787" s="29" t="s">
        <v>457</v>
      </c>
      <c r="C787" s="29" t="s">
        <v>3299</v>
      </c>
      <c r="D787" s="29" t="s">
        <v>3300</v>
      </c>
      <c r="E787" s="29" t="s">
        <v>3320</v>
      </c>
      <c r="F787" s="29" t="s">
        <v>3321</v>
      </c>
      <c r="G787" s="29" t="s">
        <v>3233</v>
      </c>
      <c r="H787" s="29" t="s">
        <v>3234</v>
      </c>
      <c r="I787" s="29" t="s">
        <v>3262</v>
      </c>
      <c r="J787" s="29" t="s">
        <v>3263</v>
      </c>
      <c r="K787" s="29" t="s">
        <v>3264</v>
      </c>
      <c r="L787" s="29" t="s">
        <v>3103</v>
      </c>
      <c r="M787" s="29" t="s">
        <v>3265</v>
      </c>
      <c r="N787" s="29" t="s">
        <v>3266</v>
      </c>
      <c r="O787" s="29" t="s">
        <v>3269</v>
      </c>
      <c r="P787" s="29" t="s">
        <v>3270</v>
      </c>
      <c r="Q787" s="29" t="s">
        <v>3209</v>
      </c>
      <c r="R787" s="29" t="s">
        <v>3210</v>
      </c>
      <c r="S787" s="29" t="s">
        <v>3098</v>
      </c>
      <c r="T787" s="29"/>
      <c r="U787" s="30">
        <v>0</v>
      </c>
      <c r="V787" s="30">
        <v>0</v>
      </c>
      <c r="W787" s="30">
        <v>0</v>
      </c>
      <c r="X787" s="30">
        <v>49</v>
      </c>
      <c r="Y787" s="30">
        <v>0</v>
      </c>
      <c r="Z787" s="30">
        <v>0</v>
      </c>
      <c r="AA787" s="30">
        <v>0</v>
      </c>
      <c r="AB787" s="30">
        <v>0</v>
      </c>
      <c r="AC787" s="30">
        <v>0</v>
      </c>
      <c r="AD787" s="30">
        <v>98</v>
      </c>
      <c r="AE787" s="30">
        <v>0</v>
      </c>
      <c r="AF787" s="30">
        <v>392</v>
      </c>
    </row>
    <row r="788" spans="1:32" x14ac:dyDescent="0.45">
      <c r="A788" s="29" t="s">
        <v>1225</v>
      </c>
      <c r="B788" s="29" t="s">
        <v>457</v>
      </c>
      <c r="C788" s="29" t="s">
        <v>3299</v>
      </c>
      <c r="D788" s="29" t="s">
        <v>3300</v>
      </c>
      <c r="E788" s="29" t="s">
        <v>3320</v>
      </c>
      <c r="F788" s="29" t="s">
        <v>3321</v>
      </c>
      <c r="G788" s="29" t="s">
        <v>3233</v>
      </c>
      <c r="H788" s="29" t="s">
        <v>3234</v>
      </c>
      <c r="I788" s="29" t="s">
        <v>3262</v>
      </c>
      <c r="J788" s="29" t="s">
        <v>3263</v>
      </c>
      <c r="K788" s="29" t="s">
        <v>3264</v>
      </c>
      <c r="L788" s="29" t="s">
        <v>3103</v>
      </c>
      <c r="M788" s="29" t="s">
        <v>3265</v>
      </c>
      <c r="N788" s="29" t="s">
        <v>3266</v>
      </c>
      <c r="O788" s="29" t="s">
        <v>3271</v>
      </c>
      <c r="P788" s="29" t="s">
        <v>3272</v>
      </c>
      <c r="Q788" s="29" t="s">
        <v>3209</v>
      </c>
      <c r="R788" s="29" t="s">
        <v>3210</v>
      </c>
      <c r="S788" s="29" t="s">
        <v>3098</v>
      </c>
      <c r="T788" s="29"/>
      <c r="U788" s="30">
        <v>667</v>
      </c>
      <c r="V788" s="30">
        <v>0</v>
      </c>
      <c r="W788" s="30">
        <v>0</v>
      </c>
      <c r="X788" s="30">
        <v>594</v>
      </c>
      <c r="Y788" s="30">
        <v>2320</v>
      </c>
      <c r="Z788" s="30">
        <v>0</v>
      </c>
      <c r="AA788" s="30">
        <v>0</v>
      </c>
      <c r="AB788" s="30">
        <v>0</v>
      </c>
      <c r="AC788" s="30">
        <v>188</v>
      </c>
      <c r="AD788" s="30">
        <v>0</v>
      </c>
      <c r="AE788" s="30">
        <v>0</v>
      </c>
      <c r="AF788" s="30">
        <v>0</v>
      </c>
    </row>
    <row r="789" spans="1:32" x14ac:dyDescent="0.45">
      <c r="A789" s="29" t="s">
        <v>1225</v>
      </c>
      <c r="B789" s="29" t="s">
        <v>457</v>
      </c>
      <c r="C789" s="29" t="s">
        <v>3299</v>
      </c>
      <c r="D789" s="29" t="s">
        <v>3300</v>
      </c>
      <c r="E789" s="29" t="s">
        <v>3320</v>
      </c>
      <c r="F789" s="29" t="s">
        <v>3321</v>
      </c>
      <c r="G789" s="29" t="s">
        <v>3233</v>
      </c>
      <c r="H789" s="29" t="s">
        <v>3234</v>
      </c>
      <c r="I789" s="29" t="s">
        <v>3262</v>
      </c>
      <c r="J789" s="29" t="s">
        <v>3263</v>
      </c>
      <c r="K789" s="29" t="s">
        <v>3264</v>
      </c>
      <c r="L789" s="29" t="s">
        <v>3103</v>
      </c>
      <c r="M789" s="29" t="s">
        <v>3265</v>
      </c>
      <c r="N789" s="29" t="s">
        <v>3266</v>
      </c>
      <c r="O789" s="29" t="s">
        <v>3273</v>
      </c>
      <c r="P789" s="29" t="s">
        <v>3274</v>
      </c>
      <c r="Q789" s="29" t="s">
        <v>3209</v>
      </c>
      <c r="R789" s="29" t="s">
        <v>3210</v>
      </c>
      <c r="S789" s="29" t="s">
        <v>3098</v>
      </c>
      <c r="T789" s="29"/>
      <c r="U789" s="30">
        <v>156</v>
      </c>
      <c r="V789" s="30">
        <v>78</v>
      </c>
      <c r="W789" s="30">
        <v>117</v>
      </c>
      <c r="X789" s="30">
        <v>0</v>
      </c>
      <c r="Y789" s="30">
        <v>39</v>
      </c>
      <c r="Z789" s="30">
        <v>0</v>
      </c>
      <c r="AA789" s="30">
        <v>39</v>
      </c>
      <c r="AB789" s="30">
        <v>273</v>
      </c>
      <c r="AC789" s="30">
        <v>0</v>
      </c>
      <c r="AD789" s="30">
        <v>0</v>
      </c>
      <c r="AE789" s="30">
        <v>117</v>
      </c>
      <c r="AF789" s="30">
        <v>0</v>
      </c>
    </row>
    <row r="790" spans="1:32" x14ac:dyDescent="0.45">
      <c r="A790" s="29" t="s">
        <v>1225</v>
      </c>
      <c r="B790" s="29" t="s">
        <v>457</v>
      </c>
      <c r="C790" s="29" t="s">
        <v>3299</v>
      </c>
      <c r="D790" s="29" t="s">
        <v>3300</v>
      </c>
      <c r="E790" s="29" t="s">
        <v>3320</v>
      </c>
      <c r="F790" s="29" t="s">
        <v>3321</v>
      </c>
      <c r="G790" s="29" t="s">
        <v>3233</v>
      </c>
      <c r="H790" s="29" t="s">
        <v>3234</v>
      </c>
      <c r="I790" s="29" t="s">
        <v>3262</v>
      </c>
      <c r="J790" s="29" t="s">
        <v>3263</v>
      </c>
      <c r="K790" s="29" t="s">
        <v>3264</v>
      </c>
      <c r="L790" s="29" t="s">
        <v>3103</v>
      </c>
      <c r="M790" s="29" t="s">
        <v>3265</v>
      </c>
      <c r="N790" s="29" t="s">
        <v>3266</v>
      </c>
      <c r="O790" s="29" t="s">
        <v>3372</v>
      </c>
      <c r="P790" s="29" t="s">
        <v>3373</v>
      </c>
      <c r="Q790" s="29" t="s">
        <v>3209</v>
      </c>
      <c r="R790" s="29" t="s">
        <v>3210</v>
      </c>
      <c r="S790" s="29" t="s">
        <v>3098</v>
      </c>
      <c r="T790" s="29"/>
      <c r="U790" s="30">
        <v>0</v>
      </c>
      <c r="V790" s="30">
        <v>0</v>
      </c>
      <c r="W790" s="30">
        <v>203</v>
      </c>
      <c r="X790" s="30">
        <v>0</v>
      </c>
      <c r="Y790" s="30">
        <v>0</v>
      </c>
      <c r="Z790" s="30">
        <v>0</v>
      </c>
      <c r="AA790" s="30">
        <v>0</v>
      </c>
      <c r="AB790" s="30">
        <v>0</v>
      </c>
      <c r="AC790" s="30">
        <v>0</v>
      </c>
      <c r="AD790" s="30">
        <v>0</v>
      </c>
      <c r="AE790" s="30">
        <v>0</v>
      </c>
      <c r="AF790" s="30">
        <v>232</v>
      </c>
    </row>
    <row r="791" spans="1:32" x14ac:dyDescent="0.45">
      <c r="A791" s="29" t="s">
        <v>1225</v>
      </c>
      <c r="B791" s="29" t="s">
        <v>457</v>
      </c>
      <c r="C791" s="29" t="s">
        <v>3299</v>
      </c>
      <c r="D791" s="29" t="s">
        <v>3300</v>
      </c>
      <c r="E791" s="29" t="s">
        <v>3320</v>
      </c>
      <c r="F791" s="29" t="s">
        <v>3321</v>
      </c>
      <c r="G791" s="29" t="s">
        <v>3233</v>
      </c>
      <c r="H791" s="29" t="s">
        <v>3234</v>
      </c>
      <c r="I791" s="29" t="s">
        <v>3275</v>
      </c>
      <c r="J791" s="29" t="s">
        <v>3276</v>
      </c>
      <c r="K791" s="29" t="s">
        <v>3277</v>
      </c>
      <c r="L791" s="29" t="s">
        <v>3100</v>
      </c>
      <c r="M791" s="29" t="s">
        <v>3312</v>
      </c>
      <c r="N791" s="29" t="s">
        <v>3313</v>
      </c>
      <c r="O791" s="29" t="s">
        <v>3314</v>
      </c>
      <c r="P791" s="29" t="s">
        <v>3315</v>
      </c>
      <c r="Q791" s="29" t="s">
        <v>3249</v>
      </c>
      <c r="R791" s="29" t="s">
        <v>3210</v>
      </c>
      <c r="S791" s="29" t="s">
        <v>3098</v>
      </c>
      <c r="T791" s="29"/>
      <c r="U791" s="30">
        <v>735</v>
      </c>
      <c r="V791" s="30">
        <v>735</v>
      </c>
      <c r="W791" s="30">
        <v>735</v>
      </c>
      <c r="X791" s="30">
        <v>735</v>
      </c>
      <c r="Y791" s="30">
        <v>735</v>
      </c>
      <c r="Z791" s="30">
        <v>735</v>
      </c>
      <c r="AA791" s="30">
        <v>735</v>
      </c>
      <c r="AB791" s="30">
        <v>735</v>
      </c>
      <c r="AC791" s="30">
        <v>735</v>
      </c>
      <c r="AD791" s="30">
        <v>735</v>
      </c>
      <c r="AE791" s="30">
        <v>745</v>
      </c>
      <c r="AF791" s="30">
        <v>0</v>
      </c>
    </row>
    <row r="792" spans="1:32" x14ac:dyDescent="0.45">
      <c r="A792" s="29" t="s">
        <v>1225</v>
      </c>
      <c r="B792" s="29" t="s">
        <v>457</v>
      </c>
      <c r="C792" s="29" t="s">
        <v>3299</v>
      </c>
      <c r="D792" s="29" t="s">
        <v>3300</v>
      </c>
      <c r="E792" s="29" t="s">
        <v>3320</v>
      </c>
      <c r="F792" s="29" t="s">
        <v>3321</v>
      </c>
      <c r="G792" s="29" t="s">
        <v>3233</v>
      </c>
      <c r="H792" s="29" t="s">
        <v>3234</v>
      </c>
      <c r="I792" s="29" t="s">
        <v>3275</v>
      </c>
      <c r="J792" s="29" t="s">
        <v>3276</v>
      </c>
      <c r="K792" s="29" t="s">
        <v>3277</v>
      </c>
      <c r="L792" s="29" t="s">
        <v>3100</v>
      </c>
      <c r="M792" s="29" t="s">
        <v>3312</v>
      </c>
      <c r="N792" s="29" t="s">
        <v>3313</v>
      </c>
      <c r="O792" s="29" t="s">
        <v>3314</v>
      </c>
      <c r="P792" s="29" t="s">
        <v>3315</v>
      </c>
      <c r="Q792" s="29" t="s">
        <v>3209</v>
      </c>
      <c r="R792" s="29" t="s">
        <v>3210</v>
      </c>
      <c r="S792" s="29" t="s">
        <v>3098</v>
      </c>
      <c r="T792" s="29"/>
      <c r="U792" s="30">
        <v>28000</v>
      </c>
      <c r="V792" s="30">
        <v>28000</v>
      </c>
      <c r="W792" s="30">
        <v>28000</v>
      </c>
      <c r="X792" s="30">
        <v>28000</v>
      </c>
      <c r="Y792" s="30">
        <v>28000</v>
      </c>
      <c r="Z792" s="30">
        <v>28000</v>
      </c>
      <c r="AA792" s="30">
        <v>28000</v>
      </c>
      <c r="AB792" s="30">
        <v>28000</v>
      </c>
      <c r="AC792" s="30">
        <v>28000</v>
      </c>
      <c r="AD792" s="30">
        <v>28000</v>
      </c>
      <c r="AE792" s="30">
        <v>28000</v>
      </c>
      <c r="AF792" s="30">
        <v>28000</v>
      </c>
    </row>
    <row r="793" spans="1:32" x14ac:dyDescent="0.45">
      <c r="A793" s="29" t="s">
        <v>1225</v>
      </c>
      <c r="B793" s="29" t="s">
        <v>457</v>
      </c>
      <c r="C793" s="29" t="s">
        <v>3299</v>
      </c>
      <c r="D793" s="29" t="s">
        <v>3300</v>
      </c>
      <c r="E793" s="29" t="s">
        <v>3320</v>
      </c>
      <c r="F793" s="29" t="s">
        <v>3321</v>
      </c>
      <c r="G793" s="29" t="s">
        <v>3233</v>
      </c>
      <c r="H793" s="29" t="s">
        <v>3234</v>
      </c>
      <c r="I793" s="29" t="s">
        <v>3275</v>
      </c>
      <c r="J793" s="29" t="s">
        <v>3276</v>
      </c>
      <c r="K793" s="29" t="s">
        <v>3282</v>
      </c>
      <c r="L793" s="29" t="s">
        <v>3112</v>
      </c>
      <c r="M793" s="29" t="s">
        <v>3283</v>
      </c>
      <c r="N793" s="29" t="s">
        <v>3284</v>
      </c>
      <c r="O793" s="29" t="s">
        <v>3285</v>
      </c>
      <c r="P793" s="29" t="s">
        <v>3286</v>
      </c>
      <c r="Q793" s="29" t="s">
        <v>3209</v>
      </c>
      <c r="R793" s="29" t="s">
        <v>3210</v>
      </c>
      <c r="S793" s="29" t="s">
        <v>3098</v>
      </c>
      <c r="T793" s="29"/>
      <c r="U793" s="30">
        <v>60000</v>
      </c>
      <c r="V793" s="30">
        <v>60000</v>
      </c>
      <c r="W793" s="30">
        <v>60000</v>
      </c>
      <c r="X793" s="30">
        <v>60000</v>
      </c>
      <c r="Y793" s="30">
        <v>60000</v>
      </c>
      <c r="Z793" s="30">
        <v>60000</v>
      </c>
      <c r="AA793" s="30">
        <v>60000</v>
      </c>
      <c r="AB793" s="30">
        <v>51000</v>
      </c>
      <c r="AC793" s="30">
        <v>51000</v>
      </c>
      <c r="AD793" s="30">
        <v>51000</v>
      </c>
      <c r="AE793" s="30">
        <v>51000</v>
      </c>
      <c r="AF793" s="30">
        <v>51000</v>
      </c>
    </row>
    <row r="794" spans="1:32" x14ac:dyDescent="0.45">
      <c r="A794" s="29" t="s">
        <v>1225</v>
      </c>
      <c r="B794" s="29" t="s">
        <v>457</v>
      </c>
      <c r="C794" s="29" t="s">
        <v>3299</v>
      </c>
      <c r="D794" s="29" t="s">
        <v>3300</v>
      </c>
      <c r="E794" s="29" t="s">
        <v>3320</v>
      </c>
      <c r="F794" s="29" t="s">
        <v>3321</v>
      </c>
      <c r="G794" s="29" t="s">
        <v>3233</v>
      </c>
      <c r="H794" s="29" t="s">
        <v>3234</v>
      </c>
      <c r="I794" s="29" t="s">
        <v>3275</v>
      </c>
      <c r="J794" s="29" t="s">
        <v>3276</v>
      </c>
      <c r="K794" s="29" t="s">
        <v>3287</v>
      </c>
      <c r="L794" s="29" t="s">
        <v>3101</v>
      </c>
      <c r="M794" s="29" t="s">
        <v>3288</v>
      </c>
      <c r="N794" s="29" t="s">
        <v>3289</v>
      </c>
      <c r="O794" s="29" t="s">
        <v>3290</v>
      </c>
      <c r="P794" s="29" t="s">
        <v>3291</v>
      </c>
      <c r="Q794" s="29" t="s">
        <v>3209</v>
      </c>
      <c r="R794" s="29" t="s">
        <v>3210</v>
      </c>
      <c r="S794" s="29" t="s">
        <v>3098</v>
      </c>
      <c r="T794" s="29"/>
      <c r="U794" s="30">
        <v>2500</v>
      </c>
      <c r="V794" s="30">
        <v>2500</v>
      </c>
      <c r="W794" s="30">
        <v>2500</v>
      </c>
      <c r="X794" s="30">
        <v>2500</v>
      </c>
      <c r="Y794" s="30">
        <v>2500</v>
      </c>
      <c r="Z794" s="30">
        <v>2500</v>
      </c>
      <c r="AA794" s="30">
        <v>2500</v>
      </c>
      <c r="AB794" s="30">
        <v>2500</v>
      </c>
      <c r="AC794" s="30">
        <v>2500</v>
      </c>
      <c r="AD794" s="30">
        <v>2500</v>
      </c>
      <c r="AE794" s="30">
        <v>2500</v>
      </c>
      <c r="AF794" s="30">
        <v>2500</v>
      </c>
    </row>
    <row r="795" spans="1:32" x14ac:dyDescent="0.45">
      <c r="A795" s="29" t="s">
        <v>1225</v>
      </c>
      <c r="B795" s="29" t="s">
        <v>457</v>
      </c>
      <c r="C795" s="29" t="s">
        <v>3299</v>
      </c>
      <c r="D795" s="29" t="s">
        <v>3300</v>
      </c>
      <c r="E795" s="29" t="s">
        <v>3386</v>
      </c>
      <c r="F795" s="29" t="s">
        <v>3387</v>
      </c>
      <c r="G795" s="29" t="s">
        <v>3200</v>
      </c>
      <c r="H795" s="29" t="s">
        <v>3201</v>
      </c>
      <c r="I795" s="29" t="s">
        <v>3226</v>
      </c>
      <c r="J795" s="29" t="s">
        <v>3227</v>
      </c>
      <c r="K795" s="29" t="s">
        <v>3228</v>
      </c>
      <c r="L795" s="29" t="s">
        <v>3111</v>
      </c>
      <c r="M795" s="29" t="s">
        <v>3229</v>
      </c>
      <c r="N795" s="29" t="s">
        <v>3230</v>
      </c>
      <c r="O795" s="29" t="s">
        <v>3231</v>
      </c>
      <c r="P795" s="29" t="s">
        <v>3232</v>
      </c>
      <c r="Q795" s="29" t="s">
        <v>3209</v>
      </c>
      <c r="R795" s="29" t="s">
        <v>3210</v>
      </c>
      <c r="S795" s="29" t="s">
        <v>3098</v>
      </c>
      <c r="T795" s="29"/>
      <c r="U795" s="30">
        <v>0</v>
      </c>
      <c r="V795" s="30">
        <v>0</v>
      </c>
      <c r="W795" s="30">
        <v>0</v>
      </c>
      <c r="X795" s="30">
        <v>0</v>
      </c>
      <c r="Y795" s="30">
        <v>0</v>
      </c>
      <c r="Z795" s="30">
        <v>0</v>
      </c>
      <c r="AA795" s="30">
        <v>0</v>
      </c>
      <c r="AB795" s="30">
        <v>600</v>
      </c>
      <c r="AC795" s="30">
        <v>0</v>
      </c>
      <c r="AD795" s="30">
        <v>0</v>
      </c>
      <c r="AE795" s="30">
        <v>0</v>
      </c>
      <c r="AF795" s="30">
        <v>0</v>
      </c>
    </row>
    <row r="796" spans="1:32" x14ac:dyDescent="0.45">
      <c r="A796" s="29" t="s">
        <v>1225</v>
      </c>
      <c r="B796" s="29" t="s">
        <v>457</v>
      </c>
      <c r="C796" s="29" t="s">
        <v>3299</v>
      </c>
      <c r="D796" s="29" t="s">
        <v>3300</v>
      </c>
      <c r="E796" s="29" t="s">
        <v>3386</v>
      </c>
      <c r="F796" s="29" t="s">
        <v>3387</v>
      </c>
      <c r="G796" s="29" t="s">
        <v>3233</v>
      </c>
      <c r="H796" s="29" t="s">
        <v>3234</v>
      </c>
      <c r="I796" s="29" t="s">
        <v>3275</v>
      </c>
      <c r="J796" s="29" t="s">
        <v>3276</v>
      </c>
      <c r="K796" s="29" t="s">
        <v>3282</v>
      </c>
      <c r="L796" s="29" t="s">
        <v>3112</v>
      </c>
      <c r="M796" s="29" t="s">
        <v>3283</v>
      </c>
      <c r="N796" s="29" t="s">
        <v>3284</v>
      </c>
      <c r="O796" s="29" t="s">
        <v>3285</v>
      </c>
      <c r="P796" s="29" t="s">
        <v>3286</v>
      </c>
      <c r="Q796" s="29" t="s">
        <v>3209</v>
      </c>
      <c r="R796" s="29" t="s">
        <v>3210</v>
      </c>
      <c r="S796" s="29" t="s">
        <v>3098</v>
      </c>
      <c r="T796" s="29"/>
      <c r="U796" s="30">
        <v>20000</v>
      </c>
      <c r="V796" s="30">
        <v>20000</v>
      </c>
      <c r="W796" s="30">
        <v>20000</v>
      </c>
      <c r="X796" s="30">
        <v>20000</v>
      </c>
      <c r="Y796" s="30">
        <v>20000</v>
      </c>
      <c r="Z796" s="30">
        <v>20000</v>
      </c>
      <c r="AA796" s="30">
        <v>20000</v>
      </c>
      <c r="AB796" s="30">
        <v>20000</v>
      </c>
      <c r="AC796" s="30">
        <v>20000</v>
      </c>
      <c r="AD796" s="30">
        <v>20000</v>
      </c>
      <c r="AE796" s="30">
        <v>20000</v>
      </c>
      <c r="AF796" s="30">
        <v>20000</v>
      </c>
    </row>
    <row r="797" spans="1:32" x14ac:dyDescent="0.45">
      <c r="A797" s="29" t="s">
        <v>1225</v>
      </c>
      <c r="B797" s="29" t="s">
        <v>457</v>
      </c>
      <c r="C797" s="29" t="s">
        <v>3299</v>
      </c>
      <c r="D797" s="29" t="s">
        <v>3300</v>
      </c>
      <c r="E797" s="29" t="s">
        <v>3386</v>
      </c>
      <c r="F797" s="29" t="s">
        <v>3387</v>
      </c>
      <c r="G797" s="29" t="s">
        <v>3233</v>
      </c>
      <c r="H797" s="29" t="s">
        <v>3234</v>
      </c>
      <c r="I797" s="29" t="s">
        <v>3275</v>
      </c>
      <c r="J797" s="29" t="s">
        <v>3276</v>
      </c>
      <c r="K797" s="29" t="s">
        <v>3287</v>
      </c>
      <c r="L797" s="29" t="s">
        <v>3101</v>
      </c>
      <c r="M797" s="29" t="s">
        <v>3288</v>
      </c>
      <c r="N797" s="29" t="s">
        <v>3289</v>
      </c>
      <c r="O797" s="29" t="s">
        <v>3290</v>
      </c>
      <c r="P797" s="29" t="s">
        <v>3291</v>
      </c>
      <c r="Q797" s="29" t="s">
        <v>3209</v>
      </c>
      <c r="R797" s="29" t="s">
        <v>3210</v>
      </c>
      <c r="S797" s="29" t="s">
        <v>3098</v>
      </c>
      <c r="T797" s="29"/>
      <c r="U797" s="30">
        <v>1000</v>
      </c>
      <c r="V797" s="30">
        <v>1000</v>
      </c>
      <c r="W797" s="30">
        <v>1000</v>
      </c>
      <c r="X797" s="30">
        <v>1000</v>
      </c>
      <c r="Y797" s="30">
        <v>1000</v>
      </c>
      <c r="Z797" s="30">
        <v>1000</v>
      </c>
      <c r="AA797" s="30">
        <v>1000</v>
      </c>
      <c r="AB797" s="30">
        <v>1000</v>
      </c>
      <c r="AC797" s="30">
        <v>1000</v>
      </c>
      <c r="AD797" s="30">
        <v>1000</v>
      </c>
      <c r="AE797" s="30">
        <v>1000</v>
      </c>
      <c r="AF797" s="30">
        <v>1000</v>
      </c>
    </row>
    <row r="798" spans="1:32" x14ac:dyDescent="0.45">
      <c r="A798" s="29" t="s">
        <v>1225</v>
      </c>
      <c r="B798" s="29" t="s">
        <v>457</v>
      </c>
      <c r="C798" s="29" t="s">
        <v>3211</v>
      </c>
      <c r="D798" s="29" t="s">
        <v>3212</v>
      </c>
      <c r="E798" s="29" t="s">
        <v>3211</v>
      </c>
      <c r="F798" s="29" t="s">
        <v>3340</v>
      </c>
      <c r="G798" s="29" t="s">
        <v>3200</v>
      </c>
      <c r="H798" s="29" t="s">
        <v>3201</v>
      </c>
      <c r="I798" s="29" t="s">
        <v>3202</v>
      </c>
      <c r="J798" s="29" t="s">
        <v>3203</v>
      </c>
      <c r="K798" s="29" t="s">
        <v>3204</v>
      </c>
      <c r="L798" s="29" t="s">
        <v>3109</v>
      </c>
      <c r="M798" s="29" t="s">
        <v>3205</v>
      </c>
      <c r="N798" s="29" t="s">
        <v>3206</v>
      </c>
      <c r="O798" s="29" t="s">
        <v>3390</v>
      </c>
      <c r="P798" s="29" t="s">
        <v>3391</v>
      </c>
      <c r="Q798" s="29" t="s">
        <v>3209</v>
      </c>
      <c r="R798" s="29" t="s">
        <v>3210</v>
      </c>
      <c r="S798" s="29" t="s">
        <v>3098</v>
      </c>
      <c r="T798" s="29"/>
      <c r="U798" s="30">
        <v>45274</v>
      </c>
      <c r="V798" s="30">
        <v>15145</v>
      </c>
      <c r="W798" s="30">
        <v>17372</v>
      </c>
      <c r="X798" s="30">
        <v>50626</v>
      </c>
      <c r="Y798" s="30">
        <v>22520</v>
      </c>
      <c r="Z798" s="30">
        <v>9344</v>
      </c>
      <c r="AA798" s="30">
        <v>25758</v>
      </c>
      <c r="AB798" s="30">
        <v>11953</v>
      </c>
      <c r="AC798" s="30">
        <v>16810</v>
      </c>
      <c r="AD798" s="30">
        <v>14545</v>
      </c>
      <c r="AE798" s="30">
        <v>11677</v>
      </c>
      <c r="AF798" s="30">
        <v>57584</v>
      </c>
    </row>
    <row r="799" spans="1:32" x14ac:dyDescent="0.45">
      <c r="A799" s="29" t="s">
        <v>1225</v>
      </c>
      <c r="B799" s="29" t="s">
        <v>457</v>
      </c>
      <c r="C799" s="29" t="s">
        <v>3211</v>
      </c>
      <c r="D799" s="29" t="s">
        <v>3212</v>
      </c>
      <c r="E799" s="29" t="s">
        <v>3211</v>
      </c>
      <c r="F799" s="29" t="s">
        <v>3340</v>
      </c>
      <c r="G799" s="29" t="s">
        <v>3200</v>
      </c>
      <c r="H799" s="29" t="s">
        <v>3201</v>
      </c>
      <c r="I799" s="29" t="s">
        <v>3226</v>
      </c>
      <c r="J799" s="29" t="s">
        <v>3227</v>
      </c>
      <c r="K799" s="29" t="s">
        <v>3228</v>
      </c>
      <c r="L799" s="29" t="s">
        <v>3111</v>
      </c>
      <c r="M799" s="29" t="s">
        <v>3229</v>
      </c>
      <c r="N799" s="29" t="s">
        <v>3230</v>
      </c>
      <c r="O799" s="29" t="s">
        <v>3231</v>
      </c>
      <c r="P799" s="29" t="s">
        <v>3232</v>
      </c>
      <c r="Q799" s="29" t="s">
        <v>3209</v>
      </c>
      <c r="R799" s="29" t="s">
        <v>3210</v>
      </c>
      <c r="S799" s="29" t="s">
        <v>3098</v>
      </c>
      <c r="T799" s="29"/>
      <c r="U799" s="30">
        <v>12800</v>
      </c>
      <c r="V799" s="30">
        <v>12800</v>
      </c>
      <c r="W799" s="30">
        <v>12800</v>
      </c>
      <c r="X799" s="30">
        <v>12800</v>
      </c>
      <c r="Y799" s="30">
        <v>12800</v>
      </c>
      <c r="Z799" s="30">
        <v>12800</v>
      </c>
      <c r="AA799" s="30">
        <v>12800</v>
      </c>
      <c r="AB799" s="30">
        <v>12800</v>
      </c>
      <c r="AC799" s="30">
        <v>12800</v>
      </c>
      <c r="AD799" s="30">
        <v>12800</v>
      </c>
      <c r="AE799" s="30">
        <v>12800</v>
      </c>
      <c r="AF799" s="30">
        <v>12800</v>
      </c>
    </row>
    <row r="800" spans="1:32" x14ac:dyDescent="0.45">
      <c r="A800" s="29" t="s">
        <v>1225</v>
      </c>
      <c r="B800" s="29" t="s">
        <v>457</v>
      </c>
      <c r="C800" s="29" t="s">
        <v>3211</v>
      </c>
      <c r="D800" s="29" t="s">
        <v>3212</v>
      </c>
      <c r="E800" s="29" t="s">
        <v>3213</v>
      </c>
      <c r="F800" s="29" t="s">
        <v>982</v>
      </c>
      <c r="G800" s="29" t="s">
        <v>3233</v>
      </c>
      <c r="H800" s="29" t="s">
        <v>3234</v>
      </c>
      <c r="I800" s="29" t="s">
        <v>3341</v>
      </c>
      <c r="J800" s="29" t="s">
        <v>3342</v>
      </c>
      <c r="K800" s="29" t="s">
        <v>3343</v>
      </c>
      <c r="L800" s="29" t="s">
        <v>3119</v>
      </c>
      <c r="M800" s="29" t="s">
        <v>3344</v>
      </c>
      <c r="N800" s="29" t="s">
        <v>3345</v>
      </c>
      <c r="O800" s="29" t="s">
        <v>3346</v>
      </c>
      <c r="P800" s="29" t="s">
        <v>3347</v>
      </c>
      <c r="Q800" s="29" t="s">
        <v>3209</v>
      </c>
      <c r="R800" s="29" t="s">
        <v>3210</v>
      </c>
      <c r="S800" s="29" t="s">
        <v>3098</v>
      </c>
      <c r="T800" s="29"/>
      <c r="U800" s="30">
        <v>0</v>
      </c>
      <c r="V800" s="30">
        <v>-245</v>
      </c>
      <c r="W800" s="30">
        <v>0</v>
      </c>
      <c r="X800" s="30">
        <v>0</v>
      </c>
      <c r="Y800" s="30">
        <v>0</v>
      </c>
      <c r="Z800" s="30">
        <v>0</v>
      </c>
      <c r="AA800" s="30">
        <v>0</v>
      </c>
      <c r="AB800" s="30">
        <v>0</v>
      </c>
      <c r="AC800" s="30">
        <v>0</v>
      </c>
      <c r="AD800" s="30">
        <v>0</v>
      </c>
      <c r="AE800" s="30">
        <v>0</v>
      </c>
      <c r="AF800" s="30">
        <v>0</v>
      </c>
    </row>
    <row r="801" spans="1:32" x14ac:dyDescent="0.45">
      <c r="A801" s="29" t="s">
        <v>1225</v>
      </c>
      <c r="B801" s="29" t="s">
        <v>457</v>
      </c>
      <c r="C801" s="29" t="s">
        <v>3211</v>
      </c>
      <c r="D801" s="29" t="s">
        <v>3212</v>
      </c>
      <c r="E801" s="29" t="s">
        <v>3213</v>
      </c>
      <c r="F801" s="29" t="s">
        <v>982</v>
      </c>
      <c r="G801" s="29" t="s">
        <v>3233</v>
      </c>
      <c r="H801" s="29" t="s">
        <v>3234</v>
      </c>
      <c r="I801" s="29" t="s">
        <v>3341</v>
      </c>
      <c r="J801" s="29" t="s">
        <v>3342</v>
      </c>
      <c r="K801" s="29" t="s">
        <v>3348</v>
      </c>
      <c r="L801" s="29" t="s">
        <v>3115</v>
      </c>
      <c r="M801" s="29" t="s">
        <v>3349</v>
      </c>
      <c r="N801" s="29" t="s">
        <v>3350</v>
      </c>
      <c r="O801" s="29" t="s">
        <v>3351</v>
      </c>
      <c r="P801" s="29" t="s">
        <v>3350</v>
      </c>
      <c r="Q801" s="29" t="s">
        <v>3209</v>
      </c>
      <c r="R801" s="29" t="s">
        <v>3210</v>
      </c>
      <c r="S801" s="29" t="s">
        <v>3098</v>
      </c>
      <c r="T801" s="29"/>
      <c r="U801" s="30">
        <v>0</v>
      </c>
      <c r="V801" s="30">
        <v>0</v>
      </c>
      <c r="W801" s="30">
        <v>0</v>
      </c>
      <c r="X801" s="30">
        <v>0</v>
      </c>
      <c r="Y801" s="30">
        <v>0</v>
      </c>
      <c r="Z801" s="30">
        <v>0</v>
      </c>
      <c r="AA801" s="30">
        <v>0</v>
      </c>
      <c r="AB801" s="30">
        <v>0</v>
      </c>
      <c r="AC801" s="30">
        <v>1295</v>
      </c>
      <c r="AD801" s="30">
        <v>0</v>
      </c>
      <c r="AE801" s="30">
        <v>1295</v>
      </c>
      <c r="AF801" s="30">
        <v>0</v>
      </c>
    </row>
    <row r="802" spans="1:32" x14ac:dyDescent="0.45">
      <c r="A802" s="29" t="s">
        <v>1225</v>
      </c>
      <c r="B802" s="29" t="s">
        <v>457</v>
      </c>
      <c r="C802" s="29" t="s">
        <v>3211</v>
      </c>
      <c r="D802" s="29" t="s">
        <v>3212</v>
      </c>
      <c r="E802" s="29" t="s">
        <v>3213</v>
      </c>
      <c r="F802" s="29" t="s">
        <v>982</v>
      </c>
      <c r="G802" s="29" t="s">
        <v>3233</v>
      </c>
      <c r="H802" s="29" t="s">
        <v>3234</v>
      </c>
      <c r="I802" s="29" t="s">
        <v>3341</v>
      </c>
      <c r="J802" s="29" t="s">
        <v>3342</v>
      </c>
      <c r="K802" s="29" t="s">
        <v>3348</v>
      </c>
      <c r="L802" s="29" t="s">
        <v>3115</v>
      </c>
      <c r="M802" s="29" t="s">
        <v>3360</v>
      </c>
      <c r="N802" s="29" t="s">
        <v>3361</v>
      </c>
      <c r="O802" s="29" t="s">
        <v>3364</v>
      </c>
      <c r="P802" s="29" t="s">
        <v>3365</v>
      </c>
      <c r="Q802" s="29" t="s">
        <v>3209</v>
      </c>
      <c r="R802" s="29" t="s">
        <v>3210</v>
      </c>
      <c r="S802" s="29" t="s">
        <v>3098</v>
      </c>
      <c r="T802" s="29"/>
      <c r="U802" s="30">
        <v>500</v>
      </c>
      <c r="V802" s="30">
        <v>500</v>
      </c>
      <c r="W802" s="30">
        <v>500</v>
      </c>
      <c r="X802" s="30">
        <v>500</v>
      </c>
      <c r="Y802" s="30">
        <v>500</v>
      </c>
      <c r="Z802" s="30">
        <v>500</v>
      </c>
      <c r="AA802" s="30">
        <v>500</v>
      </c>
      <c r="AB802" s="30">
        <v>500</v>
      </c>
      <c r="AC802" s="30">
        <v>500</v>
      </c>
      <c r="AD802" s="30">
        <v>500</v>
      </c>
      <c r="AE802" s="30">
        <v>500</v>
      </c>
      <c r="AF802" s="30">
        <v>500</v>
      </c>
    </row>
    <row r="803" spans="1:32" x14ac:dyDescent="0.45">
      <c r="A803" s="29" t="s">
        <v>1225</v>
      </c>
      <c r="B803" s="29" t="s">
        <v>457</v>
      </c>
      <c r="C803" s="29" t="s">
        <v>3211</v>
      </c>
      <c r="D803" s="29" t="s">
        <v>3212</v>
      </c>
      <c r="E803" s="29" t="s">
        <v>3213</v>
      </c>
      <c r="F803" s="29" t="s">
        <v>982</v>
      </c>
      <c r="G803" s="29" t="s">
        <v>3233</v>
      </c>
      <c r="H803" s="29" t="s">
        <v>3234</v>
      </c>
      <c r="I803" s="29" t="s">
        <v>3341</v>
      </c>
      <c r="J803" s="29" t="s">
        <v>3342</v>
      </c>
      <c r="K803" s="29" t="s">
        <v>3348</v>
      </c>
      <c r="L803" s="29" t="s">
        <v>3115</v>
      </c>
      <c r="M803" s="29" t="s">
        <v>3366</v>
      </c>
      <c r="N803" s="29" t="s">
        <v>3367</v>
      </c>
      <c r="O803" s="29" t="s">
        <v>3368</v>
      </c>
      <c r="P803" s="29" t="s">
        <v>3369</v>
      </c>
      <c r="Q803" s="29" t="s">
        <v>3209</v>
      </c>
      <c r="R803" s="29" t="s">
        <v>3210</v>
      </c>
      <c r="S803" s="29" t="s">
        <v>3098</v>
      </c>
      <c r="T803" s="29"/>
      <c r="U803" s="30">
        <v>0</v>
      </c>
      <c r="V803" s="30">
        <v>0</v>
      </c>
      <c r="W803" s="30">
        <v>15673</v>
      </c>
      <c r="X803" s="30">
        <v>0</v>
      </c>
      <c r="Y803" s="30">
        <v>8998</v>
      </c>
      <c r="Z803" s="30">
        <v>3305</v>
      </c>
      <c r="AA803" s="30">
        <v>17087</v>
      </c>
      <c r="AB803" s="30">
        <v>0</v>
      </c>
      <c r="AC803" s="30">
        <v>0</v>
      </c>
      <c r="AD803" s="30">
        <v>0</v>
      </c>
      <c r="AE803" s="30">
        <v>0</v>
      </c>
      <c r="AF803" s="30">
        <v>0</v>
      </c>
    </row>
    <row r="804" spans="1:32" x14ac:dyDescent="0.45">
      <c r="A804" s="29" t="s">
        <v>1225</v>
      </c>
      <c r="B804" s="29" t="s">
        <v>457</v>
      </c>
      <c r="C804" s="29" t="s">
        <v>3211</v>
      </c>
      <c r="D804" s="29" t="s">
        <v>3212</v>
      </c>
      <c r="E804" s="29" t="s">
        <v>3213</v>
      </c>
      <c r="F804" s="29" t="s">
        <v>982</v>
      </c>
      <c r="G804" s="29" t="s">
        <v>3233</v>
      </c>
      <c r="H804" s="29" t="s">
        <v>3234</v>
      </c>
      <c r="I804" s="29" t="s">
        <v>3341</v>
      </c>
      <c r="J804" s="29" t="s">
        <v>3342</v>
      </c>
      <c r="K804" s="29" t="s">
        <v>3348</v>
      </c>
      <c r="L804" s="29" t="s">
        <v>3115</v>
      </c>
      <c r="M804" s="29" t="s">
        <v>3366</v>
      </c>
      <c r="N804" s="29" t="s">
        <v>3367</v>
      </c>
      <c r="O804" s="29" t="s">
        <v>3370</v>
      </c>
      <c r="P804" s="29" t="s">
        <v>3371</v>
      </c>
      <c r="Q804" s="29" t="s">
        <v>3209</v>
      </c>
      <c r="R804" s="29" t="s">
        <v>3210</v>
      </c>
      <c r="S804" s="29" t="s">
        <v>3098</v>
      </c>
      <c r="T804" s="29"/>
      <c r="U804" s="30">
        <v>251930.15400000001</v>
      </c>
      <c r="V804" s="30">
        <v>260549.15400000001</v>
      </c>
      <c r="W804" s="30">
        <v>268877.71000000002</v>
      </c>
      <c r="X804" s="30">
        <v>268683.71000000002</v>
      </c>
      <c r="Y804" s="30">
        <v>268072.64199999999</v>
      </c>
      <c r="Z804" s="30">
        <v>283260.71000000002</v>
      </c>
      <c r="AA804" s="30">
        <v>281658.75599999999</v>
      </c>
      <c r="AB804" s="30">
        <v>280902.75599999999</v>
      </c>
      <c r="AC804" s="30">
        <v>277057.75599999999</v>
      </c>
      <c r="AD804" s="30">
        <v>284725.75599999999</v>
      </c>
      <c r="AE804" s="30">
        <v>288419.75599999999</v>
      </c>
      <c r="AF804" s="30">
        <v>288419.75599999999</v>
      </c>
    </row>
    <row r="805" spans="1:32" x14ac:dyDescent="0.45">
      <c r="A805" s="29" t="s">
        <v>1225</v>
      </c>
      <c r="B805" s="29" t="s">
        <v>457</v>
      </c>
      <c r="C805" s="29" t="s">
        <v>3211</v>
      </c>
      <c r="D805" s="29" t="s">
        <v>3212</v>
      </c>
      <c r="E805" s="29" t="s">
        <v>3213</v>
      </c>
      <c r="F805" s="29" t="s">
        <v>982</v>
      </c>
      <c r="G805" s="29" t="s">
        <v>3233</v>
      </c>
      <c r="H805" s="29" t="s">
        <v>3234</v>
      </c>
      <c r="I805" s="29" t="s">
        <v>3341</v>
      </c>
      <c r="J805" s="29" t="s">
        <v>3342</v>
      </c>
      <c r="K805" s="29" t="s">
        <v>3474</v>
      </c>
      <c r="L805" s="29" t="s">
        <v>3116</v>
      </c>
      <c r="M805" s="29" t="s">
        <v>3475</v>
      </c>
      <c r="N805" s="29" t="s">
        <v>3476</v>
      </c>
      <c r="O805" s="29" t="s">
        <v>3477</v>
      </c>
      <c r="P805" s="29" t="s">
        <v>3476</v>
      </c>
      <c r="Q805" s="29" t="s">
        <v>3209</v>
      </c>
      <c r="R805" s="29" t="s">
        <v>3210</v>
      </c>
      <c r="S805" s="29" t="s">
        <v>3098</v>
      </c>
      <c r="T805" s="29"/>
      <c r="U805" s="30">
        <v>0</v>
      </c>
      <c r="V805" s="30">
        <v>500</v>
      </c>
      <c r="W805" s="30">
        <v>0</v>
      </c>
      <c r="X805" s="30">
        <v>0</v>
      </c>
      <c r="Y805" s="30">
        <v>0</v>
      </c>
      <c r="Z805" s="30">
        <v>0</v>
      </c>
      <c r="AA805" s="30">
        <v>0</v>
      </c>
      <c r="AB805" s="30">
        <v>0</v>
      </c>
      <c r="AC805" s="30">
        <v>0</v>
      </c>
      <c r="AD805" s="30">
        <v>0</v>
      </c>
      <c r="AE805" s="30">
        <v>0</v>
      </c>
      <c r="AF805" s="30">
        <v>0</v>
      </c>
    </row>
    <row r="806" spans="1:32" x14ac:dyDescent="0.45">
      <c r="A806" s="29" t="s">
        <v>1225</v>
      </c>
      <c r="B806" s="29" t="s">
        <v>457</v>
      </c>
      <c r="C806" s="29" t="s">
        <v>3211</v>
      </c>
      <c r="D806" s="29" t="s">
        <v>3212</v>
      </c>
      <c r="E806" s="29" t="s">
        <v>3213</v>
      </c>
      <c r="F806" s="29" t="s">
        <v>982</v>
      </c>
      <c r="G806" s="29" t="s">
        <v>3233</v>
      </c>
      <c r="H806" s="29" t="s">
        <v>3234</v>
      </c>
      <c r="I806" s="29" t="s">
        <v>3341</v>
      </c>
      <c r="J806" s="29" t="s">
        <v>3342</v>
      </c>
      <c r="K806" s="29" t="s">
        <v>3474</v>
      </c>
      <c r="L806" s="29" t="s">
        <v>3116</v>
      </c>
      <c r="M806" s="29" t="s">
        <v>3488</v>
      </c>
      <c r="N806" s="29" t="s">
        <v>3489</v>
      </c>
      <c r="O806" s="29" t="s">
        <v>3490</v>
      </c>
      <c r="P806" s="29" t="s">
        <v>3491</v>
      </c>
      <c r="Q806" s="29" t="s">
        <v>3209</v>
      </c>
      <c r="R806" s="29" t="s">
        <v>3210</v>
      </c>
      <c r="S806" s="29" t="s">
        <v>3098</v>
      </c>
      <c r="T806" s="29"/>
      <c r="U806" s="30">
        <v>29062</v>
      </c>
      <c r="V806" s="30">
        <v>29062</v>
      </c>
      <c r="W806" s="30">
        <v>29062</v>
      </c>
      <c r="X806" s="30">
        <v>29531</v>
      </c>
      <c r="Y806" s="30">
        <v>36774</v>
      </c>
      <c r="Z806" s="30">
        <v>26500</v>
      </c>
      <c r="AA806" s="30">
        <v>26500</v>
      </c>
      <c r="AB806" s="30">
        <v>26500</v>
      </c>
      <c r="AC806" s="30">
        <v>30100</v>
      </c>
      <c r="AD806" s="30">
        <v>30250</v>
      </c>
      <c r="AE806" s="30">
        <v>30250</v>
      </c>
      <c r="AF806" s="30">
        <v>30250</v>
      </c>
    </row>
    <row r="807" spans="1:32" x14ac:dyDescent="0.45">
      <c r="A807" s="29" t="s">
        <v>1225</v>
      </c>
      <c r="B807" s="29" t="s">
        <v>457</v>
      </c>
      <c r="C807" s="29" t="s">
        <v>3211</v>
      </c>
      <c r="D807" s="29" t="s">
        <v>3212</v>
      </c>
      <c r="E807" s="29" t="s">
        <v>3213</v>
      </c>
      <c r="F807" s="29" t="s">
        <v>982</v>
      </c>
      <c r="G807" s="29" t="s">
        <v>3233</v>
      </c>
      <c r="H807" s="29" t="s">
        <v>3234</v>
      </c>
      <c r="I807" s="29" t="s">
        <v>3341</v>
      </c>
      <c r="J807" s="29" t="s">
        <v>3342</v>
      </c>
      <c r="K807" s="29" t="s">
        <v>3474</v>
      </c>
      <c r="L807" s="29" t="s">
        <v>3116</v>
      </c>
      <c r="M807" s="29" t="s">
        <v>3488</v>
      </c>
      <c r="N807" s="29" t="s">
        <v>3489</v>
      </c>
      <c r="O807" s="29" t="s">
        <v>3627</v>
      </c>
      <c r="P807" s="29" t="s">
        <v>3628</v>
      </c>
      <c r="Q807" s="29" t="s">
        <v>3209</v>
      </c>
      <c r="R807" s="29" t="s">
        <v>3210</v>
      </c>
      <c r="S807" s="29" t="s">
        <v>3098</v>
      </c>
      <c r="T807" s="29"/>
      <c r="U807" s="30">
        <v>0</v>
      </c>
      <c r="V807" s="30">
        <v>0</v>
      </c>
      <c r="W807" s="30">
        <v>0</v>
      </c>
      <c r="X807" s="30">
        <v>0</v>
      </c>
      <c r="Y807" s="30">
        <v>0</v>
      </c>
      <c r="Z807" s="30">
        <v>13337</v>
      </c>
      <c r="AA807" s="30">
        <v>0</v>
      </c>
      <c r="AB807" s="30">
        <v>0</v>
      </c>
      <c r="AC807" s="30">
        <v>0</v>
      </c>
      <c r="AD807" s="30">
        <v>0</v>
      </c>
      <c r="AE807" s="30">
        <v>0</v>
      </c>
      <c r="AF807" s="30">
        <v>0</v>
      </c>
    </row>
    <row r="808" spans="1:32" x14ac:dyDescent="0.45">
      <c r="A808" s="29" t="s">
        <v>1225</v>
      </c>
      <c r="B808" s="29" t="s">
        <v>457</v>
      </c>
      <c r="C808" s="29" t="s">
        <v>3211</v>
      </c>
      <c r="D808" s="29" t="s">
        <v>3212</v>
      </c>
      <c r="E808" s="29" t="s">
        <v>3612</v>
      </c>
      <c r="F808" s="29" t="s">
        <v>3613</v>
      </c>
      <c r="G808" s="29" t="s">
        <v>3233</v>
      </c>
      <c r="H808" s="29" t="s">
        <v>3234</v>
      </c>
      <c r="I808" s="29" t="s">
        <v>3341</v>
      </c>
      <c r="J808" s="29" t="s">
        <v>3342</v>
      </c>
      <c r="K808" s="29" t="s">
        <v>3348</v>
      </c>
      <c r="L808" s="29" t="s">
        <v>3115</v>
      </c>
      <c r="M808" s="29" t="s">
        <v>3349</v>
      </c>
      <c r="N808" s="29" t="s">
        <v>3350</v>
      </c>
      <c r="O808" s="29" t="s">
        <v>3351</v>
      </c>
      <c r="P808" s="29" t="s">
        <v>3350</v>
      </c>
      <c r="Q808" s="29" t="s">
        <v>3209</v>
      </c>
      <c r="R808" s="29" t="s">
        <v>3210</v>
      </c>
      <c r="S808" s="29" t="s">
        <v>3098</v>
      </c>
      <c r="T808" s="29"/>
      <c r="U808" s="30">
        <v>1600</v>
      </c>
      <c r="V808" s="30">
        <v>1600</v>
      </c>
      <c r="W808" s="30">
        <v>1600</v>
      </c>
      <c r="X808" s="30">
        <v>1600</v>
      </c>
      <c r="Y808" s="30">
        <v>1600</v>
      </c>
      <c r="Z808" s="30">
        <v>1600</v>
      </c>
      <c r="AA808" s="30">
        <v>1600</v>
      </c>
      <c r="AB808" s="30">
        <v>1600</v>
      </c>
      <c r="AC808" s="30">
        <v>1600</v>
      </c>
      <c r="AD808" s="30">
        <v>1600</v>
      </c>
      <c r="AE808" s="30">
        <v>1600</v>
      </c>
      <c r="AF808" s="30">
        <v>1600</v>
      </c>
    </row>
    <row r="809" spans="1:32" x14ac:dyDescent="0.45">
      <c r="A809" s="29" t="s">
        <v>1225</v>
      </c>
      <c r="B809" s="29" t="s">
        <v>457</v>
      </c>
      <c r="C809" s="29" t="s">
        <v>3211</v>
      </c>
      <c r="D809" s="29" t="s">
        <v>3212</v>
      </c>
      <c r="E809" s="29" t="s">
        <v>3612</v>
      </c>
      <c r="F809" s="29" t="s">
        <v>3613</v>
      </c>
      <c r="G809" s="29" t="s">
        <v>3233</v>
      </c>
      <c r="H809" s="29" t="s">
        <v>3234</v>
      </c>
      <c r="I809" s="29" t="s">
        <v>3341</v>
      </c>
      <c r="J809" s="29" t="s">
        <v>3342</v>
      </c>
      <c r="K809" s="29" t="s">
        <v>3348</v>
      </c>
      <c r="L809" s="29" t="s">
        <v>3115</v>
      </c>
      <c r="M809" s="29" t="s">
        <v>3366</v>
      </c>
      <c r="N809" s="29" t="s">
        <v>3367</v>
      </c>
      <c r="O809" s="29" t="s">
        <v>3370</v>
      </c>
      <c r="P809" s="29" t="s">
        <v>3371</v>
      </c>
      <c r="Q809" s="29" t="s">
        <v>3209</v>
      </c>
      <c r="R809" s="29" t="s">
        <v>3210</v>
      </c>
      <c r="S809" s="29" t="s">
        <v>3098</v>
      </c>
      <c r="T809" s="29"/>
      <c r="U809" s="30">
        <v>19681</v>
      </c>
      <c r="V809" s="30">
        <v>22969</v>
      </c>
      <c r="W809" s="30">
        <v>29909</v>
      </c>
      <c r="X809" s="30">
        <v>29909</v>
      </c>
      <c r="Y809" s="30">
        <v>29909</v>
      </c>
      <c r="Z809" s="30">
        <v>29909</v>
      </c>
      <c r="AA809" s="30">
        <v>29909</v>
      </c>
      <c r="AB809" s="30">
        <v>29909</v>
      </c>
      <c r="AC809" s="30">
        <v>29909</v>
      </c>
      <c r="AD809" s="30">
        <v>29909</v>
      </c>
      <c r="AE809" s="30">
        <v>29909</v>
      </c>
      <c r="AF809" s="30">
        <v>29909</v>
      </c>
    </row>
    <row r="810" spans="1:32" x14ac:dyDescent="0.45">
      <c r="A810" s="29" t="s">
        <v>1225</v>
      </c>
      <c r="B810" s="29" t="s">
        <v>457</v>
      </c>
      <c r="C810" s="29" t="s">
        <v>3211</v>
      </c>
      <c r="D810" s="29" t="s">
        <v>3212</v>
      </c>
      <c r="E810" s="29" t="s">
        <v>3612</v>
      </c>
      <c r="F810" s="29" t="s">
        <v>3613</v>
      </c>
      <c r="G810" s="29" t="s">
        <v>3233</v>
      </c>
      <c r="H810" s="29" t="s">
        <v>3234</v>
      </c>
      <c r="I810" s="29" t="s">
        <v>3341</v>
      </c>
      <c r="J810" s="29" t="s">
        <v>3342</v>
      </c>
      <c r="K810" s="29" t="s">
        <v>3474</v>
      </c>
      <c r="L810" s="29" t="s">
        <v>3116</v>
      </c>
      <c r="M810" s="29" t="s">
        <v>3475</v>
      </c>
      <c r="N810" s="29" t="s">
        <v>3476</v>
      </c>
      <c r="O810" s="29" t="s">
        <v>3477</v>
      </c>
      <c r="P810" s="29" t="s">
        <v>3476</v>
      </c>
      <c r="Q810" s="29" t="s">
        <v>3209</v>
      </c>
      <c r="R810" s="29" t="s">
        <v>3210</v>
      </c>
      <c r="S810" s="29" t="s">
        <v>3098</v>
      </c>
      <c r="T810" s="29"/>
      <c r="U810" s="30">
        <v>1600</v>
      </c>
      <c r="V810" s="30">
        <v>1600</v>
      </c>
      <c r="W810" s="30">
        <v>1600</v>
      </c>
      <c r="X810" s="30">
        <v>1600</v>
      </c>
      <c r="Y810" s="30">
        <v>1600</v>
      </c>
      <c r="Z810" s="30">
        <v>1600</v>
      </c>
      <c r="AA810" s="30">
        <v>1600</v>
      </c>
      <c r="AB810" s="30">
        <v>1600</v>
      </c>
      <c r="AC810" s="30">
        <v>1600</v>
      </c>
      <c r="AD810" s="30">
        <v>1600</v>
      </c>
      <c r="AE810" s="30">
        <v>1600</v>
      </c>
      <c r="AF810" s="30">
        <v>1600</v>
      </c>
    </row>
    <row r="811" spans="1:32" x14ac:dyDescent="0.45">
      <c r="A811" s="29" t="s">
        <v>1225</v>
      </c>
      <c r="B811" s="29" t="s">
        <v>457</v>
      </c>
      <c r="C811" s="29" t="s">
        <v>3211</v>
      </c>
      <c r="D811" s="29" t="s">
        <v>3212</v>
      </c>
      <c r="E811" s="29" t="s">
        <v>3612</v>
      </c>
      <c r="F811" s="29" t="s">
        <v>3613</v>
      </c>
      <c r="G811" s="29" t="s">
        <v>3233</v>
      </c>
      <c r="H811" s="29" t="s">
        <v>3234</v>
      </c>
      <c r="I811" s="29" t="s">
        <v>3341</v>
      </c>
      <c r="J811" s="29" t="s">
        <v>3342</v>
      </c>
      <c r="K811" s="29" t="s">
        <v>3474</v>
      </c>
      <c r="L811" s="29" t="s">
        <v>3116</v>
      </c>
      <c r="M811" s="29" t="s">
        <v>3488</v>
      </c>
      <c r="N811" s="29" t="s">
        <v>3489</v>
      </c>
      <c r="O811" s="29" t="s">
        <v>3490</v>
      </c>
      <c r="P811" s="29" t="s">
        <v>3491</v>
      </c>
      <c r="Q811" s="29" t="s">
        <v>3209</v>
      </c>
      <c r="R811" s="29" t="s">
        <v>3210</v>
      </c>
      <c r="S811" s="29" t="s">
        <v>3098</v>
      </c>
      <c r="T811" s="29"/>
      <c r="U811" s="30">
        <v>21169.271000000001</v>
      </c>
      <c r="V811" s="30">
        <v>23981.271000000001</v>
      </c>
      <c r="W811" s="30">
        <v>29919.271000000001</v>
      </c>
      <c r="X811" s="30">
        <v>29919.271000000001</v>
      </c>
      <c r="Y811" s="30">
        <v>29919.271000000001</v>
      </c>
      <c r="Z811" s="30">
        <v>29919.271000000001</v>
      </c>
      <c r="AA811" s="30">
        <v>29919.271000000001</v>
      </c>
      <c r="AB811" s="30">
        <v>29919.271000000001</v>
      </c>
      <c r="AC811" s="30">
        <v>29919.271000000001</v>
      </c>
      <c r="AD811" s="30">
        <v>29919.271000000001</v>
      </c>
      <c r="AE811" s="30">
        <v>29525.214</v>
      </c>
      <c r="AF811" s="30">
        <v>31110</v>
      </c>
    </row>
    <row r="812" spans="1:32" x14ac:dyDescent="0.45">
      <c r="A812" s="29" t="s">
        <v>1225</v>
      </c>
      <c r="B812" s="29" t="s">
        <v>457</v>
      </c>
      <c r="C812" s="29" t="s">
        <v>3688</v>
      </c>
      <c r="D812" s="29" t="s">
        <v>3689</v>
      </c>
      <c r="E812" s="29" t="s">
        <v>3690</v>
      </c>
      <c r="F812" s="29" t="s">
        <v>3691</v>
      </c>
      <c r="G812" s="29" t="s">
        <v>3200</v>
      </c>
      <c r="H812" s="29" t="s">
        <v>3201</v>
      </c>
      <c r="I812" s="29" t="s">
        <v>3226</v>
      </c>
      <c r="J812" s="29" t="s">
        <v>3227</v>
      </c>
      <c r="K812" s="29" t="s">
        <v>3228</v>
      </c>
      <c r="L812" s="29" t="s">
        <v>3111</v>
      </c>
      <c r="M812" s="29" t="s">
        <v>3229</v>
      </c>
      <c r="N812" s="29" t="s">
        <v>3230</v>
      </c>
      <c r="O812" s="29" t="s">
        <v>3692</v>
      </c>
      <c r="P812" s="29" t="s">
        <v>3693</v>
      </c>
      <c r="Q812" s="29" t="s">
        <v>3694</v>
      </c>
      <c r="R812" s="29" t="s">
        <v>3210</v>
      </c>
      <c r="S812" s="29" t="s">
        <v>3098</v>
      </c>
      <c r="T812" s="29"/>
      <c r="U812" s="30">
        <v>30.11</v>
      </c>
      <c r="V812" s="30">
        <v>15.057</v>
      </c>
      <c r="W812" s="30">
        <v>15.055999999999999</v>
      </c>
      <c r="X812" s="30">
        <v>30.303000000000001</v>
      </c>
      <c r="Y812" s="30">
        <v>31.198</v>
      </c>
      <c r="Z812" s="30">
        <v>15.205</v>
      </c>
      <c r="AA812" s="30">
        <v>93.396000000000001</v>
      </c>
      <c r="AB812" s="30">
        <v>0</v>
      </c>
      <c r="AC812" s="30">
        <v>29.466000000000001</v>
      </c>
      <c r="AD812" s="30">
        <v>14.977</v>
      </c>
      <c r="AE812" s="30">
        <v>0</v>
      </c>
      <c r="AF812" s="30">
        <v>29.693000000000001</v>
      </c>
    </row>
    <row r="813" spans="1:32" x14ac:dyDescent="0.45">
      <c r="A813" s="29" t="s">
        <v>21</v>
      </c>
      <c r="B813" s="29" t="s">
        <v>22</v>
      </c>
      <c r="C813" s="29" t="s">
        <v>3695</v>
      </c>
      <c r="D813" s="29" t="s">
        <v>3696</v>
      </c>
      <c r="E813" s="29" t="s">
        <v>3697</v>
      </c>
      <c r="F813" s="29" t="s">
        <v>3698</v>
      </c>
      <c r="G813" s="29" t="s">
        <v>3200</v>
      </c>
      <c r="H813" s="29" t="s">
        <v>3201</v>
      </c>
      <c r="I813" s="29" t="s">
        <v>3202</v>
      </c>
      <c r="J813" s="29" t="s">
        <v>3203</v>
      </c>
      <c r="K813" s="29" t="s">
        <v>3520</v>
      </c>
      <c r="L813" s="29" t="s">
        <v>3108</v>
      </c>
      <c r="M813" s="29" t="s">
        <v>3521</v>
      </c>
      <c r="N813" s="29" t="s">
        <v>3522</v>
      </c>
      <c r="O813" s="29" t="s">
        <v>3699</v>
      </c>
      <c r="P813" s="29" t="s">
        <v>3700</v>
      </c>
      <c r="Q813" s="29" t="s">
        <v>3209</v>
      </c>
      <c r="R813" s="29" t="s">
        <v>3210</v>
      </c>
      <c r="S813" s="29" t="s">
        <v>3098</v>
      </c>
      <c r="T813" s="29"/>
      <c r="U813" s="30">
        <v>10000</v>
      </c>
      <c r="V813" s="30">
        <v>10000</v>
      </c>
      <c r="W813" s="30">
        <v>10000</v>
      </c>
      <c r="X813" s="30">
        <v>10000</v>
      </c>
      <c r="Y813" s="30">
        <v>10000</v>
      </c>
      <c r="Z813" s="30">
        <v>10000</v>
      </c>
      <c r="AA813" s="30">
        <v>10000</v>
      </c>
      <c r="AB813" s="30">
        <v>10000</v>
      </c>
      <c r="AC813" s="30">
        <v>10000</v>
      </c>
      <c r="AD813" s="30">
        <v>10000</v>
      </c>
      <c r="AE813" s="30">
        <v>10000</v>
      </c>
      <c r="AF813" s="30">
        <v>10000</v>
      </c>
    </row>
    <row r="814" spans="1:32" x14ac:dyDescent="0.45">
      <c r="A814" s="29" t="s">
        <v>21</v>
      </c>
      <c r="B814" s="29" t="s">
        <v>22</v>
      </c>
      <c r="C814" s="29" t="s">
        <v>3299</v>
      </c>
      <c r="D814" s="29" t="s">
        <v>3300</v>
      </c>
      <c r="E814" s="29" t="s">
        <v>3301</v>
      </c>
      <c r="F814" s="29" t="s">
        <v>3302</v>
      </c>
      <c r="G814" s="29" t="s">
        <v>3200</v>
      </c>
      <c r="H814" s="29" t="s">
        <v>3201</v>
      </c>
      <c r="I814" s="29" t="s">
        <v>3202</v>
      </c>
      <c r="J814" s="29" t="s">
        <v>3203</v>
      </c>
      <c r="K814" s="29" t="s">
        <v>3204</v>
      </c>
      <c r="L814" s="29" t="s">
        <v>3109</v>
      </c>
      <c r="M814" s="29" t="s">
        <v>3378</v>
      </c>
      <c r="N814" s="29" t="s">
        <v>3379</v>
      </c>
      <c r="O814" s="29" t="s">
        <v>3380</v>
      </c>
      <c r="P814" s="29" t="s">
        <v>3381</v>
      </c>
      <c r="Q814" s="29" t="s">
        <v>3209</v>
      </c>
      <c r="R814" s="29" t="s">
        <v>3210</v>
      </c>
      <c r="S814" s="29" t="s">
        <v>3098</v>
      </c>
      <c r="T814" s="29"/>
      <c r="U814" s="30">
        <v>4650</v>
      </c>
      <c r="V814" s="30">
        <v>4650</v>
      </c>
      <c r="W814" s="30">
        <v>4650</v>
      </c>
      <c r="X814" s="30">
        <v>4650</v>
      </c>
      <c r="Y814" s="30">
        <v>4650</v>
      </c>
      <c r="Z814" s="30">
        <v>4650</v>
      </c>
      <c r="AA814" s="30">
        <v>4650</v>
      </c>
      <c r="AB814" s="30">
        <v>4650</v>
      </c>
      <c r="AC814" s="30">
        <v>4650</v>
      </c>
      <c r="AD814" s="30">
        <v>4650</v>
      </c>
      <c r="AE814" s="30">
        <v>0</v>
      </c>
      <c r="AF814" s="30">
        <v>0</v>
      </c>
    </row>
    <row r="815" spans="1:32" x14ac:dyDescent="0.45">
      <c r="A815" s="29" t="s">
        <v>21</v>
      </c>
      <c r="B815" s="29" t="s">
        <v>22</v>
      </c>
      <c r="C815" s="29" t="s">
        <v>3299</v>
      </c>
      <c r="D815" s="29" t="s">
        <v>3300</v>
      </c>
      <c r="E815" s="29" t="s">
        <v>3301</v>
      </c>
      <c r="F815" s="29" t="s">
        <v>3302</v>
      </c>
      <c r="G815" s="29" t="s">
        <v>3200</v>
      </c>
      <c r="H815" s="29" t="s">
        <v>3201</v>
      </c>
      <c r="I815" s="29" t="s">
        <v>3202</v>
      </c>
      <c r="J815" s="29" t="s">
        <v>3203</v>
      </c>
      <c r="K815" s="29" t="s">
        <v>3221</v>
      </c>
      <c r="L815" s="29" t="s">
        <v>3113</v>
      </c>
      <c r="M815" s="29" t="s">
        <v>3303</v>
      </c>
      <c r="N815" s="29" t="s">
        <v>3304</v>
      </c>
      <c r="O815" s="29" t="s">
        <v>3305</v>
      </c>
      <c r="P815" s="29" t="s">
        <v>3306</v>
      </c>
      <c r="Q815" s="29" t="s">
        <v>3209</v>
      </c>
      <c r="R815" s="29" t="s">
        <v>3210</v>
      </c>
      <c r="S815" s="29" t="s">
        <v>3098</v>
      </c>
      <c r="T815" s="29"/>
      <c r="U815" s="30">
        <v>38701</v>
      </c>
      <c r="V815" s="30">
        <v>36101</v>
      </c>
      <c r="W815" s="30">
        <v>42508</v>
      </c>
      <c r="X815" s="30">
        <v>37443</v>
      </c>
      <c r="Y815" s="30">
        <v>36619</v>
      </c>
      <c r="Z815" s="30">
        <v>37007</v>
      </c>
      <c r="AA815" s="30">
        <v>41642</v>
      </c>
      <c r="AB815" s="30">
        <v>35079</v>
      </c>
      <c r="AC815" s="30">
        <v>40649</v>
      </c>
      <c r="AD815" s="30">
        <v>41567</v>
      </c>
      <c r="AE815" s="30">
        <v>41483</v>
      </c>
      <c r="AF815" s="30">
        <v>34209</v>
      </c>
    </row>
    <row r="816" spans="1:32" x14ac:dyDescent="0.45">
      <c r="A816" s="29" t="s">
        <v>21</v>
      </c>
      <c r="B816" s="29" t="s">
        <v>22</v>
      </c>
      <c r="C816" s="29" t="s">
        <v>3299</v>
      </c>
      <c r="D816" s="29" t="s">
        <v>3300</v>
      </c>
      <c r="E816" s="29" t="s">
        <v>3301</v>
      </c>
      <c r="F816" s="29" t="s">
        <v>3302</v>
      </c>
      <c r="G816" s="29" t="s">
        <v>3200</v>
      </c>
      <c r="H816" s="29" t="s">
        <v>3201</v>
      </c>
      <c r="I816" s="29" t="s">
        <v>3226</v>
      </c>
      <c r="J816" s="29" t="s">
        <v>3227</v>
      </c>
      <c r="K816" s="29" t="s">
        <v>3228</v>
      </c>
      <c r="L816" s="29" t="s">
        <v>3111</v>
      </c>
      <c r="M816" s="29" t="s">
        <v>3229</v>
      </c>
      <c r="N816" s="29" t="s">
        <v>3230</v>
      </c>
      <c r="O816" s="29" t="s">
        <v>3231</v>
      </c>
      <c r="P816" s="29" t="s">
        <v>3232</v>
      </c>
      <c r="Q816" s="29" t="s">
        <v>3209</v>
      </c>
      <c r="R816" s="29" t="s">
        <v>3210</v>
      </c>
      <c r="S816" s="29" t="s">
        <v>3098</v>
      </c>
      <c r="T816" s="29"/>
      <c r="U816" s="30">
        <v>0</v>
      </c>
      <c r="V816" s="30">
        <v>0</v>
      </c>
      <c r="W816" s="30">
        <v>0</v>
      </c>
      <c r="X816" s="30">
        <v>0</v>
      </c>
      <c r="Y816" s="30">
        <v>0</v>
      </c>
      <c r="Z816" s="30">
        <v>0</v>
      </c>
      <c r="AA816" s="30">
        <v>0</v>
      </c>
      <c r="AB816" s="30">
        <v>0</v>
      </c>
      <c r="AC816" s="30">
        <v>0</v>
      </c>
      <c r="AD816" s="30">
        <v>0</v>
      </c>
      <c r="AE816" s="30">
        <v>0</v>
      </c>
      <c r="AF816" s="30">
        <v>0</v>
      </c>
    </row>
    <row r="817" spans="1:32" x14ac:dyDescent="0.45">
      <c r="A817" s="29" t="s">
        <v>21</v>
      </c>
      <c r="B817" s="29" t="s">
        <v>22</v>
      </c>
      <c r="C817" s="29" t="s">
        <v>3299</v>
      </c>
      <c r="D817" s="29" t="s">
        <v>3300</v>
      </c>
      <c r="E817" s="29" t="s">
        <v>3301</v>
      </c>
      <c r="F817" s="29" t="s">
        <v>3302</v>
      </c>
      <c r="G817" s="29" t="s">
        <v>3200</v>
      </c>
      <c r="H817" s="29" t="s">
        <v>3201</v>
      </c>
      <c r="I817" s="29" t="s">
        <v>3226</v>
      </c>
      <c r="J817" s="29" t="s">
        <v>3227</v>
      </c>
      <c r="K817" s="29" t="s">
        <v>3228</v>
      </c>
      <c r="L817" s="29" t="s">
        <v>3111</v>
      </c>
      <c r="M817" s="29" t="s">
        <v>3295</v>
      </c>
      <c r="N817" s="29" t="s">
        <v>3296</v>
      </c>
      <c r="O817" s="29" t="s">
        <v>3297</v>
      </c>
      <c r="P817" s="29" t="s">
        <v>3298</v>
      </c>
      <c r="Q817" s="29" t="s">
        <v>3209</v>
      </c>
      <c r="R817" s="29" t="s">
        <v>3210</v>
      </c>
      <c r="S817" s="29" t="s">
        <v>3098</v>
      </c>
      <c r="T817" s="29"/>
      <c r="U817" s="30">
        <v>0</v>
      </c>
      <c r="V817" s="30">
        <v>0</v>
      </c>
      <c r="W817" s="30">
        <v>0</v>
      </c>
      <c r="X817" s="30">
        <v>0</v>
      </c>
      <c r="Y817" s="30">
        <v>0</v>
      </c>
      <c r="Z817" s="30">
        <v>0</v>
      </c>
      <c r="AA817" s="30">
        <v>0</v>
      </c>
      <c r="AB817" s="30">
        <v>0</v>
      </c>
      <c r="AC817" s="30">
        <v>0</v>
      </c>
      <c r="AD817" s="30">
        <v>0</v>
      </c>
      <c r="AE817" s="30">
        <v>0</v>
      </c>
      <c r="AF817" s="30">
        <v>0</v>
      </c>
    </row>
    <row r="818" spans="1:32" x14ac:dyDescent="0.45">
      <c r="A818" s="29" t="s">
        <v>21</v>
      </c>
      <c r="B818" s="29" t="s">
        <v>22</v>
      </c>
      <c r="C818" s="29" t="s">
        <v>3299</v>
      </c>
      <c r="D818" s="29" t="s">
        <v>3300</v>
      </c>
      <c r="E818" s="29" t="s">
        <v>3301</v>
      </c>
      <c r="F818" s="29" t="s">
        <v>3302</v>
      </c>
      <c r="G818" s="29" t="s">
        <v>3233</v>
      </c>
      <c r="H818" s="29" t="s">
        <v>3234</v>
      </c>
      <c r="I818" s="29" t="s">
        <v>3235</v>
      </c>
      <c r="J818" s="29" t="s">
        <v>3236</v>
      </c>
      <c r="K818" s="29" t="s">
        <v>3237</v>
      </c>
      <c r="L818" s="29" t="s">
        <v>3107</v>
      </c>
      <c r="M818" s="29" t="s">
        <v>3238</v>
      </c>
      <c r="N818" s="29" t="s">
        <v>3239</v>
      </c>
      <c r="O818" s="29" t="s">
        <v>3240</v>
      </c>
      <c r="P818" s="29" t="s">
        <v>3241</v>
      </c>
      <c r="Q818" s="29" t="s">
        <v>3209</v>
      </c>
      <c r="R818" s="29" t="s">
        <v>3210</v>
      </c>
      <c r="S818" s="29" t="s">
        <v>3098</v>
      </c>
      <c r="T818" s="29"/>
      <c r="U818" s="30">
        <v>4000</v>
      </c>
      <c r="V818" s="30">
        <v>4000</v>
      </c>
      <c r="W818" s="30">
        <v>4000</v>
      </c>
      <c r="X818" s="30">
        <v>4000</v>
      </c>
      <c r="Y818" s="30">
        <v>4000</v>
      </c>
      <c r="Z818" s="30">
        <v>4000</v>
      </c>
      <c r="AA818" s="30">
        <v>4000</v>
      </c>
      <c r="AB818" s="30">
        <v>4000</v>
      </c>
      <c r="AC818" s="30">
        <v>4000</v>
      </c>
      <c r="AD818" s="30">
        <v>4000</v>
      </c>
      <c r="AE818" s="30">
        <v>4000</v>
      </c>
      <c r="AF818" s="30">
        <v>4000</v>
      </c>
    </row>
    <row r="819" spans="1:32" x14ac:dyDescent="0.45">
      <c r="A819" s="29" t="s">
        <v>21</v>
      </c>
      <c r="B819" s="29" t="s">
        <v>22</v>
      </c>
      <c r="C819" s="29" t="s">
        <v>3299</v>
      </c>
      <c r="D819" s="29" t="s">
        <v>3300</v>
      </c>
      <c r="E819" s="29" t="s">
        <v>3301</v>
      </c>
      <c r="F819" s="29" t="s">
        <v>3302</v>
      </c>
      <c r="G819" s="29" t="s">
        <v>3233</v>
      </c>
      <c r="H819" s="29" t="s">
        <v>3234</v>
      </c>
      <c r="I819" s="29" t="s">
        <v>3242</v>
      </c>
      <c r="J819" s="29" t="s">
        <v>3243</v>
      </c>
      <c r="K819" s="29" t="s">
        <v>3244</v>
      </c>
      <c r="L819" s="29" t="s">
        <v>3104</v>
      </c>
      <c r="M819" s="29" t="s">
        <v>3245</v>
      </c>
      <c r="N819" s="29" t="s">
        <v>3246</v>
      </c>
      <c r="O819" s="29" t="s">
        <v>3250</v>
      </c>
      <c r="P819" s="29" t="s">
        <v>3251</v>
      </c>
      <c r="Q819" s="29" t="s">
        <v>3209</v>
      </c>
      <c r="R819" s="29" t="s">
        <v>3210</v>
      </c>
      <c r="S819" s="29" t="s">
        <v>3098</v>
      </c>
      <c r="T819" s="29"/>
      <c r="U819" s="30">
        <v>28000</v>
      </c>
      <c r="V819" s="30">
        <v>28000</v>
      </c>
      <c r="W819" s="30">
        <v>28000</v>
      </c>
      <c r="X819" s="30">
        <v>28000</v>
      </c>
      <c r="Y819" s="30">
        <v>28000</v>
      </c>
      <c r="Z819" s="30">
        <v>28000</v>
      </c>
      <c r="AA819" s="30">
        <v>28000</v>
      </c>
      <c r="AB819" s="30">
        <v>28000</v>
      </c>
      <c r="AC819" s="30">
        <v>28000</v>
      </c>
      <c r="AD819" s="30">
        <v>28000</v>
      </c>
      <c r="AE819" s="30">
        <v>28000</v>
      </c>
      <c r="AF819" s="30">
        <v>28000</v>
      </c>
    </row>
    <row r="820" spans="1:32" x14ac:dyDescent="0.45">
      <c r="A820" s="29" t="s">
        <v>21</v>
      </c>
      <c r="B820" s="29" t="s">
        <v>22</v>
      </c>
      <c r="C820" s="29" t="s">
        <v>3299</v>
      </c>
      <c r="D820" s="29" t="s">
        <v>3300</v>
      </c>
      <c r="E820" s="29" t="s">
        <v>3301</v>
      </c>
      <c r="F820" s="29" t="s">
        <v>3302</v>
      </c>
      <c r="G820" s="29" t="s">
        <v>3233</v>
      </c>
      <c r="H820" s="29" t="s">
        <v>3234</v>
      </c>
      <c r="I820" s="29" t="s">
        <v>3242</v>
      </c>
      <c r="J820" s="29" t="s">
        <v>3243</v>
      </c>
      <c r="K820" s="29" t="s">
        <v>3244</v>
      </c>
      <c r="L820" s="29" t="s">
        <v>3104</v>
      </c>
      <c r="M820" s="29" t="s">
        <v>3245</v>
      </c>
      <c r="N820" s="29" t="s">
        <v>3246</v>
      </c>
      <c r="O820" s="29" t="s">
        <v>3701</v>
      </c>
      <c r="P820" s="29" t="s">
        <v>3702</v>
      </c>
      <c r="Q820" s="29" t="s">
        <v>3249</v>
      </c>
      <c r="R820" s="29" t="s">
        <v>3210</v>
      </c>
      <c r="S820" s="29" t="s">
        <v>3098</v>
      </c>
      <c r="T820" s="29"/>
      <c r="U820" s="30">
        <v>647</v>
      </c>
      <c r="V820" s="30">
        <v>647</v>
      </c>
      <c r="W820" s="30">
        <v>647</v>
      </c>
      <c r="X820" s="30">
        <v>647</v>
      </c>
      <c r="Y820" s="30">
        <v>647</v>
      </c>
      <c r="Z820" s="30">
        <v>647</v>
      </c>
      <c r="AA820" s="30">
        <v>647</v>
      </c>
      <c r="AB820" s="30">
        <v>647</v>
      </c>
      <c r="AC820" s="30">
        <v>647</v>
      </c>
      <c r="AD820" s="30">
        <v>647</v>
      </c>
      <c r="AE820" s="30">
        <v>647</v>
      </c>
      <c r="AF820" s="30">
        <v>647</v>
      </c>
    </row>
    <row r="821" spans="1:32" x14ac:dyDescent="0.45">
      <c r="A821" s="29" t="s">
        <v>21</v>
      </c>
      <c r="B821" s="29" t="s">
        <v>22</v>
      </c>
      <c r="C821" s="29" t="s">
        <v>3299</v>
      </c>
      <c r="D821" s="29" t="s">
        <v>3300</v>
      </c>
      <c r="E821" s="29" t="s">
        <v>3301</v>
      </c>
      <c r="F821" s="29" t="s">
        <v>3302</v>
      </c>
      <c r="G821" s="29" t="s">
        <v>3233</v>
      </c>
      <c r="H821" s="29" t="s">
        <v>3234</v>
      </c>
      <c r="I821" s="29" t="s">
        <v>3242</v>
      </c>
      <c r="J821" s="29" t="s">
        <v>3243</v>
      </c>
      <c r="K821" s="29" t="s">
        <v>3244</v>
      </c>
      <c r="L821" s="29" t="s">
        <v>3104</v>
      </c>
      <c r="M821" s="29" t="s">
        <v>3245</v>
      </c>
      <c r="N821" s="29" t="s">
        <v>3246</v>
      </c>
      <c r="O821" s="29" t="s">
        <v>3701</v>
      </c>
      <c r="P821" s="29" t="s">
        <v>3702</v>
      </c>
      <c r="Q821" s="29" t="s">
        <v>3209</v>
      </c>
      <c r="R821" s="29" t="s">
        <v>3210</v>
      </c>
      <c r="S821" s="29" t="s">
        <v>3098</v>
      </c>
      <c r="T821" s="29"/>
      <c r="U821" s="30">
        <v>15000</v>
      </c>
      <c r="V821" s="30">
        <v>15000</v>
      </c>
      <c r="W821" s="30">
        <v>15000</v>
      </c>
      <c r="X821" s="30">
        <v>15000</v>
      </c>
      <c r="Y821" s="30">
        <v>15000</v>
      </c>
      <c r="Z821" s="30">
        <v>15000</v>
      </c>
      <c r="AA821" s="30">
        <v>15000</v>
      </c>
      <c r="AB821" s="30">
        <v>15000</v>
      </c>
      <c r="AC821" s="30">
        <v>15000</v>
      </c>
      <c r="AD821" s="30">
        <v>15000</v>
      </c>
      <c r="AE821" s="30">
        <v>15000</v>
      </c>
      <c r="AF821" s="30">
        <v>15000</v>
      </c>
    </row>
    <row r="822" spans="1:32" x14ac:dyDescent="0.45">
      <c r="A822" s="29" t="s">
        <v>21</v>
      </c>
      <c r="B822" s="29" t="s">
        <v>22</v>
      </c>
      <c r="C822" s="29" t="s">
        <v>3299</v>
      </c>
      <c r="D822" s="29" t="s">
        <v>3300</v>
      </c>
      <c r="E822" s="29" t="s">
        <v>3301</v>
      </c>
      <c r="F822" s="29" t="s">
        <v>3302</v>
      </c>
      <c r="G822" s="29" t="s">
        <v>3233</v>
      </c>
      <c r="H822" s="29" t="s">
        <v>3234</v>
      </c>
      <c r="I822" s="29" t="s">
        <v>3242</v>
      </c>
      <c r="J822" s="29" t="s">
        <v>3243</v>
      </c>
      <c r="K822" s="29" t="s">
        <v>3258</v>
      </c>
      <c r="L822" s="29" t="s">
        <v>3105</v>
      </c>
      <c r="M822" s="29" t="s">
        <v>3259</v>
      </c>
      <c r="N822" s="29" t="s">
        <v>3105</v>
      </c>
      <c r="O822" s="29" t="s">
        <v>3260</v>
      </c>
      <c r="P822" s="29" t="s">
        <v>3261</v>
      </c>
      <c r="Q822" s="29" t="s">
        <v>3209</v>
      </c>
      <c r="R822" s="29" t="s">
        <v>3210</v>
      </c>
      <c r="S822" s="29" t="s">
        <v>3098</v>
      </c>
      <c r="T822" s="29"/>
      <c r="U822" s="30">
        <v>4000</v>
      </c>
      <c r="V822" s="30">
        <v>4000</v>
      </c>
      <c r="W822" s="30">
        <v>4000</v>
      </c>
      <c r="X822" s="30">
        <v>4000</v>
      </c>
      <c r="Y822" s="30">
        <v>4000</v>
      </c>
      <c r="Z822" s="30">
        <v>4000</v>
      </c>
      <c r="AA822" s="30">
        <v>4000</v>
      </c>
      <c r="AB822" s="30">
        <v>4000</v>
      </c>
      <c r="AC822" s="30">
        <v>4000</v>
      </c>
      <c r="AD822" s="30">
        <v>4000</v>
      </c>
      <c r="AE822" s="30">
        <v>4000</v>
      </c>
      <c r="AF822" s="30">
        <v>4000</v>
      </c>
    </row>
    <row r="823" spans="1:32" x14ac:dyDescent="0.45">
      <c r="A823" s="29" t="s">
        <v>21</v>
      </c>
      <c r="B823" s="29" t="s">
        <v>22</v>
      </c>
      <c r="C823" s="29" t="s">
        <v>3299</v>
      </c>
      <c r="D823" s="29" t="s">
        <v>3300</v>
      </c>
      <c r="E823" s="29" t="s">
        <v>3301</v>
      </c>
      <c r="F823" s="29" t="s">
        <v>3302</v>
      </c>
      <c r="G823" s="29" t="s">
        <v>3233</v>
      </c>
      <c r="H823" s="29" t="s">
        <v>3234</v>
      </c>
      <c r="I823" s="29" t="s">
        <v>3262</v>
      </c>
      <c r="J823" s="29" t="s">
        <v>3263</v>
      </c>
      <c r="K823" s="29" t="s">
        <v>3264</v>
      </c>
      <c r="L823" s="29" t="s">
        <v>3103</v>
      </c>
      <c r="M823" s="29" t="s">
        <v>3265</v>
      </c>
      <c r="N823" s="29" t="s">
        <v>3266</v>
      </c>
      <c r="O823" s="29" t="s">
        <v>3267</v>
      </c>
      <c r="P823" s="29" t="s">
        <v>3268</v>
      </c>
      <c r="Q823" s="29" t="s">
        <v>3209</v>
      </c>
      <c r="R823" s="29" t="s">
        <v>3210</v>
      </c>
      <c r="S823" s="29" t="s">
        <v>3098</v>
      </c>
      <c r="T823" s="29"/>
      <c r="U823" s="30">
        <v>3600</v>
      </c>
      <c r="V823" s="30">
        <v>3600</v>
      </c>
      <c r="W823" s="30">
        <v>3600</v>
      </c>
      <c r="X823" s="30">
        <v>3600</v>
      </c>
      <c r="Y823" s="30">
        <v>3600</v>
      </c>
      <c r="Z823" s="30">
        <v>3600</v>
      </c>
      <c r="AA823" s="30">
        <v>3600</v>
      </c>
      <c r="AB823" s="30">
        <v>3600</v>
      </c>
      <c r="AC823" s="30">
        <v>3600</v>
      </c>
      <c r="AD823" s="30">
        <v>3600</v>
      </c>
      <c r="AE823" s="30">
        <v>3600</v>
      </c>
      <c r="AF823" s="30">
        <v>3600</v>
      </c>
    </row>
    <row r="824" spans="1:32" x14ac:dyDescent="0.45">
      <c r="A824" s="29" t="s">
        <v>21</v>
      </c>
      <c r="B824" s="29" t="s">
        <v>22</v>
      </c>
      <c r="C824" s="29" t="s">
        <v>3299</v>
      </c>
      <c r="D824" s="29" t="s">
        <v>3300</v>
      </c>
      <c r="E824" s="29" t="s">
        <v>3301</v>
      </c>
      <c r="F824" s="29" t="s">
        <v>3302</v>
      </c>
      <c r="G824" s="29" t="s">
        <v>3233</v>
      </c>
      <c r="H824" s="29" t="s">
        <v>3234</v>
      </c>
      <c r="I824" s="29" t="s">
        <v>3262</v>
      </c>
      <c r="J824" s="29" t="s">
        <v>3263</v>
      </c>
      <c r="K824" s="29" t="s">
        <v>3264</v>
      </c>
      <c r="L824" s="29" t="s">
        <v>3103</v>
      </c>
      <c r="M824" s="29" t="s">
        <v>3265</v>
      </c>
      <c r="N824" s="29" t="s">
        <v>3266</v>
      </c>
      <c r="O824" s="29" t="s">
        <v>3269</v>
      </c>
      <c r="P824" s="29" t="s">
        <v>3270</v>
      </c>
      <c r="Q824" s="29" t="s">
        <v>3209</v>
      </c>
      <c r="R824" s="29" t="s">
        <v>3210</v>
      </c>
      <c r="S824" s="29" t="s">
        <v>3098</v>
      </c>
      <c r="T824" s="29"/>
      <c r="U824" s="30">
        <v>507</v>
      </c>
      <c r="V824" s="30">
        <v>351</v>
      </c>
      <c r="W824" s="30">
        <v>273</v>
      </c>
      <c r="X824" s="30">
        <v>117</v>
      </c>
      <c r="Y824" s="30">
        <v>156</v>
      </c>
      <c r="Z824" s="30">
        <v>234</v>
      </c>
      <c r="AA824" s="30">
        <v>351</v>
      </c>
      <c r="AB824" s="30">
        <v>273</v>
      </c>
      <c r="AC824" s="30">
        <v>390</v>
      </c>
      <c r="AD824" s="30">
        <v>156</v>
      </c>
      <c r="AE824" s="30">
        <v>312</v>
      </c>
      <c r="AF824" s="30">
        <v>195</v>
      </c>
    </row>
    <row r="825" spans="1:32" x14ac:dyDescent="0.45">
      <c r="A825" s="29" t="s">
        <v>21</v>
      </c>
      <c r="B825" s="29" t="s">
        <v>22</v>
      </c>
      <c r="C825" s="29" t="s">
        <v>3299</v>
      </c>
      <c r="D825" s="29" t="s">
        <v>3300</v>
      </c>
      <c r="E825" s="29" t="s">
        <v>3301</v>
      </c>
      <c r="F825" s="29" t="s">
        <v>3302</v>
      </c>
      <c r="G825" s="29" t="s">
        <v>3233</v>
      </c>
      <c r="H825" s="29" t="s">
        <v>3234</v>
      </c>
      <c r="I825" s="29" t="s">
        <v>3262</v>
      </c>
      <c r="J825" s="29" t="s">
        <v>3263</v>
      </c>
      <c r="K825" s="29" t="s">
        <v>3264</v>
      </c>
      <c r="L825" s="29" t="s">
        <v>3103</v>
      </c>
      <c r="M825" s="29" t="s">
        <v>3265</v>
      </c>
      <c r="N825" s="29" t="s">
        <v>3266</v>
      </c>
      <c r="O825" s="29" t="s">
        <v>3271</v>
      </c>
      <c r="P825" s="29" t="s">
        <v>3272</v>
      </c>
      <c r="Q825" s="29" t="s">
        <v>3209</v>
      </c>
      <c r="R825" s="29" t="s">
        <v>3210</v>
      </c>
      <c r="S825" s="29" t="s">
        <v>3098</v>
      </c>
      <c r="T825" s="29"/>
      <c r="U825" s="30">
        <v>855</v>
      </c>
      <c r="V825" s="30">
        <v>594</v>
      </c>
      <c r="W825" s="30">
        <v>1145</v>
      </c>
      <c r="X825" s="30">
        <v>1232</v>
      </c>
      <c r="Y825" s="30">
        <v>541</v>
      </c>
      <c r="Z825" s="30">
        <v>952</v>
      </c>
      <c r="AA825" s="30">
        <v>667</v>
      </c>
      <c r="AB825" s="30">
        <v>876</v>
      </c>
      <c r="AC825" s="30">
        <v>1126</v>
      </c>
      <c r="AD825" s="30">
        <v>517</v>
      </c>
      <c r="AE825" s="30">
        <v>464</v>
      </c>
      <c r="AF825" s="30">
        <v>1470</v>
      </c>
    </row>
    <row r="826" spans="1:32" x14ac:dyDescent="0.45">
      <c r="A826" s="29" t="s">
        <v>21</v>
      </c>
      <c r="B826" s="29" t="s">
        <v>22</v>
      </c>
      <c r="C826" s="29" t="s">
        <v>3299</v>
      </c>
      <c r="D826" s="29" t="s">
        <v>3300</v>
      </c>
      <c r="E826" s="29" t="s">
        <v>3301</v>
      </c>
      <c r="F826" s="29" t="s">
        <v>3302</v>
      </c>
      <c r="G826" s="29" t="s">
        <v>3233</v>
      </c>
      <c r="H826" s="29" t="s">
        <v>3234</v>
      </c>
      <c r="I826" s="29" t="s">
        <v>3262</v>
      </c>
      <c r="J826" s="29" t="s">
        <v>3263</v>
      </c>
      <c r="K826" s="29" t="s">
        <v>3264</v>
      </c>
      <c r="L826" s="29" t="s">
        <v>3103</v>
      </c>
      <c r="M826" s="29" t="s">
        <v>3265</v>
      </c>
      <c r="N826" s="29" t="s">
        <v>3266</v>
      </c>
      <c r="O826" s="29" t="s">
        <v>3273</v>
      </c>
      <c r="P826" s="29" t="s">
        <v>3274</v>
      </c>
      <c r="Q826" s="29" t="s">
        <v>3209</v>
      </c>
      <c r="R826" s="29" t="s">
        <v>3210</v>
      </c>
      <c r="S826" s="29" t="s">
        <v>3098</v>
      </c>
      <c r="T826" s="29"/>
      <c r="U826" s="30">
        <v>0</v>
      </c>
      <c r="V826" s="30">
        <v>0</v>
      </c>
      <c r="W826" s="30">
        <v>0</v>
      </c>
      <c r="X826" s="30">
        <v>0</v>
      </c>
      <c r="Y826" s="30">
        <v>0</v>
      </c>
      <c r="Z826" s="30">
        <v>78</v>
      </c>
      <c r="AA826" s="30">
        <v>39</v>
      </c>
      <c r="AB826" s="30">
        <v>0</v>
      </c>
      <c r="AC826" s="30">
        <v>39</v>
      </c>
      <c r="AD826" s="30">
        <v>0</v>
      </c>
      <c r="AE826" s="30">
        <v>0</v>
      </c>
      <c r="AF826" s="30">
        <v>39</v>
      </c>
    </row>
    <row r="827" spans="1:32" x14ac:dyDescent="0.45">
      <c r="A827" s="29" t="s">
        <v>21</v>
      </c>
      <c r="B827" s="29" t="s">
        <v>22</v>
      </c>
      <c r="C827" s="29" t="s">
        <v>3299</v>
      </c>
      <c r="D827" s="29" t="s">
        <v>3300</v>
      </c>
      <c r="E827" s="29" t="s">
        <v>3301</v>
      </c>
      <c r="F827" s="29" t="s">
        <v>3302</v>
      </c>
      <c r="G827" s="29" t="s">
        <v>3233</v>
      </c>
      <c r="H827" s="29" t="s">
        <v>3234</v>
      </c>
      <c r="I827" s="29" t="s">
        <v>3275</v>
      </c>
      <c r="J827" s="29" t="s">
        <v>3276</v>
      </c>
      <c r="K827" s="29" t="s">
        <v>3277</v>
      </c>
      <c r="L827" s="29" t="s">
        <v>3100</v>
      </c>
      <c r="M827" s="29" t="s">
        <v>3278</v>
      </c>
      <c r="N827" s="29" t="s">
        <v>3279</v>
      </c>
      <c r="O827" s="29" t="s">
        <v>3280</v>
      </c>
      <c r="P827" s="29" t="s">
        <v>3281</v>
      </c>
      <c r="Q827" s="29" t="s">
        <v>3249</v>
      </c>
      <c r="R827" s="29" t="s">
        <v>3210</v>
      </c>
      <c r="S827" s="29" t="s">
        <v>3098</v>
      </c>
      <c r="T827" s="29"/>
      <c r="U827" s="30">
        <v>856</v>
      </c>
      <c r="V827" s="30">
        <v>856</v>
      </c>
      <c r="W827" s="30">
        <v>856</v>
      </c>
      <c r="X827" s="30">
        <v>856</v>
      </c>
      <c r="Y827" s="30">
        <v>856</v>
      </c>
      <c r="Z827" s="30">
        <v>856</v>
      </c>
      <c r="AA827" s="30">
        <v>856</v>
      </c>
      <c r="AB827" s="30">
        <v>856</v>
      </c>
      <c r="AC827" s="30">
        <v>856</v>
      </c>
      <c r="AD827" s="30">
        <v>856</v>
      </c>
      <c r="AE827" s="30">
        <v>856</v>
      </c>
      <c r="AF827" s="30">
        <v>856</v>
      </c>
    </row>
    <row r="828" spans="1:32" x14ac:dyDescent="0.45">
      <c r="A828" s="29" t="s">
        <v>21</v>
      </c>
      <c r="B828" s="29" t="s">
        <v>22</v>
      </c>
      <c r="C828" s="29" t="s">
        <v>3299</v>
      </c>
      <c r="D828" s="29" t="s">
        <v>3300</v>
      </c>
      <c r="E828" s="29" t="s">
        <v>3301</v>
      </c>
      <c r="F828" s="29" t="s">
        <v>3302</v>
      </c>
      <c r="G828" s="29" t="s">
        <v>3233</v>
      </c>
      <c r="H828" s="29" t="s">
        <v>3234</v>
      </c>
      <c r="I828" s="29" t="s">
        <v>3275</v>
      </c>
      <c r="J828" s="29" t="s">
        <v>3276</v>
      </c>
      <c r="K828" s="29" t="s">
        <v>3277</v>
      </c>
      <c r="L828" s="29" t="s">
        <v>3100</v>
      </c>
      <c r="M828" s="29" t="s">
        <v>3278</v>
      </c>
      <c r="N828" s="29" t="s">
        <v>3279</v>
      </c>
      <c r="O828" s="29" t="s">
        <v>3280</v>
      </c>
      <c r="P828" s="29" t="s">
        <v>3281</v>
      </c>
      <c r="Q828" s="29" t="s">
        <v>3209</v>
      </c>
      <c r="R828" s="29" t="s">
        <v>3210</v>
      </c>
      <c r="S828" s="29" t="s">
        <v>3098</v>
      </c>
      <c r="T828" s="29"/>
      <c r="U828" s="30">
        <v>30000</v>
      </c>
      <c r="V828" s="30">
        <v>30000</v>
      </c>
      <c r="W828" s="30">
        <v>30000</v>
      </c>
      <c r="X828" s="30">
        <v>30000</v>
      </c>
      <c r="Y828" s="30">
        <v>30000</v>
      </c>
      <c r="Z828" s="30">
        <v>30000</v>
      </c>
      <c r="AA828" s="30">
        <v>30000</v>
      </c>
      <c r="AB828" s="30">
        <v>30000</v>
      </c>
      <c r="AC828" s="30">
        <v>30000</v>
      </c>
      <c r="AD828" s="30">
        <v>30000</v>
      </c>
      <c r="AE828" s="30">
        <v>30000</v>
      </c>
      <c r="AF828" s="30">
        <v>30000</v>
      </c>
    </row>
    <row r="829" spans="1:32" x14ac:dyDescent="0.45">
      <c r="A829" s="29" t="s">
        <v>21</v>
      </c>
      <c r="B829" s="29" t="s">
        <v>22</v>
      </c>
      <c r="C829" s="29" t="s">
        <v>3299</v>
      </c>
      <c r="D829" s="29" t="s">
        <v>3300</v>
      </c>
      <c r="E829" s="29" t="s">
        <v>3301</v>
      </c>
      <c r="F829" s="29" t="s">
        <v>3302</v>
      </c>
      <c r="G829" s="29" t="s">
        <v>3233</v>
      </c>
      <c r="H829" s="29" t="s">
        <v>3234</v>
      </c>
      <c r="I829" s="29" t="s">
        <v>3275</v>
      </c>
      <c r="J829" s="29" t="s">
        <v>3276</v>
      </c>
      <c r="K829" s="29" t="s">
        <v>3277</v>
      </c>
      <c r="L829" s="29" t="s">
        <v>3100</v>
      </c>
      <c r="M829" s="29" t="s">
        <v>3312</v>
      </c>
      <c r="N829" s="29" t="s">
        <v>3313</v>
      </c>
      <c r="O829" s="29" t="s">
        <v>3466</v>
      </c>
      <c r="P829" s="29" t="s">
        <v>3467</v>
      </c>
      <c r="Q829" s="29" t="s">
        <v>3209</v>
      </c>
      <c r="R829" s="29" t="s">
        <v>3210</v>
      </c>
      <c r="S829" s="29" t="s">
        <v>3098</v>
      </c>
      <c r="T829" s="29"/>
      <c r="U829" s="30">
        <v>36000</v>
      </c>
      <c r="V829" s="30">
        <v>36000</v>
      </c>
      <c r="W829" s="30">
        <v>36000</v>
      </c>
      <c r="X829" s="30">
        <v>36000</v>
      </c>
      <c r="Y829" s="30">
        <v>36000</v>
      </c>
      <c r="Z829" s="30">
        <v>36000</v>
      </c>
      <c r="AA829" s="30">
        <v>36000</v>
      </c>
      <c r="AB829" s="30">
        <v>36000</v>
      </c>
      <c r="AC829" s="30">
        <v>36000</v>
      </c>
      <c r="AD829" s="30">
        <v>36000</v>
      </c>
      <c r="AE829" s="30">
        <v>36000</v>
      </c>
      <c r="AF829" s="30">
        <v>36000</v>
      </c>
    </row>
    <row r="830" spans="1:32" x14ac:dyDescent="0.45">
      <c r="A830" s="29" t="s">
        <v>21</v>
      </c>
      <c r="B830" s="29" t="s">
        <v>22</v>
      </c>
      <c r="C830" s="29" t="s">
        <v>3299</v>
      </c>
      <c r="D830" s="29" t="s">
        <v>3300</v>
      </c>
      <c r="E830" s="29" t="s">
        <v>3301</v>
      </c>
      <c r="F830" s="29" t="s">
        <v>3302</v>
      </c>
      <c r="G830" s="29" t="s">
        <v>3233</v>
      </c>
      <c r="H830" s="29" t="s">
        <v>3234</v>
      </c>
      <c r="I830" s="29" t="s">
        <v>3275</v>
      </c>
      <c r="J830" s="29" t="s">
        <v>3276</v>
      </c>
      <c r="K830" s="29" t="s">
        <v>3277</v>
      </c>
      <c r="L830" s="29" t="s">
        <v>3100</v>
      </c>
      <c r="M830" s="29" t="s">
        <v>3312</v>
      </c>
      <c r="N830" s="29" t="s">
        <v>3313</v>
      </c>
      <c r="O830" s="29" t="s">
        <v>3314</v>
      </c>
      <c r="P830" s="29" t="s">
        <v>3315</v>
      </c>
      <c r="Q830" s="29" t="s">
        <v>3209</v>
      </c>
      <c r="R830" s="29" t="s">
        <v>3210</v>
      </c>
      <c r="S830" s="29" t="s">
        <v>3098</v>
      </c>
      <c r="T830" s="29"/>
      <c r="U830" s="30">
        <v>25000</v>
      </c>
      <c r="V830" s="30">
        <v>25000</v>
      </c>
      <c r="W830" s="30">
        <v>25000</v>
      </c>
      <c r="X830" s="30">
        <v>25000</v>
      </c>
      <c r="Y830" s="30">
        <v>25000</v>
      </c>
      <c r="Z830" s="30">
        <v>25000</v>
      </c>
      <c r="AA830" s="30">
        <v>25000</v>
      </c>
      <c r="AB830" s="30">
        <v>25000</v>
      </c>
      <c r="AC830" s="30">
        <v>25000</v>
      </c>
      <c r="AD830" s="30">
        <v>25000</v>
      </c>
      <c r="AE830" s="30">
        <v>25000</v>
      </c>
      <c r="AF830" s="30">
        <v>25000</v>
      </c>
    </row>
    <row r="831" spans="1:32" x14ac:dyDescent="0.45">
      <c r="A831" s="29" t="s">
        <v>21</v>
      </c>
      <c r="B831" s="29" t="s">
        <v>22</v>
      </c>
      <c r="C831" s="29" t="s">
        <v>3299</v>
      </c>
      <c r="D831" s="29" t="s">
        <v>3300</v>
      </c>
      <c r="E831" s="29" t="s">
        <v>3301</v>
      </c>
      <c r="F831" s="29" t="s">
        <v>3302</v>
      </c>
      <c r="G831" s="29" t="s">
        <v>3233</v>
      </c>
      <c r="H831" s="29" t="s">
        <v>3234</v>
      </c>
      <c r="I831" s="29" t="s">
        <v>3275</v>
      </c>
      <c r="J831" s="29" t="s">
        <v>3276</v>
      </c>
      <c r="K831" s="29" t="s">
        <v>3287</v>
      </c>
      <c r="L831" s="29" t="s">
        <v>3101</v>
      </c>
      <c r="M831" s="29" t="s">
        <v>3578</v>
      </c>
      <c r="N831" s="29" t="s">
        <v>3579</v>
      </c>
      <c r="O831" s="29" t="s">
        <v>3580</v>
      </c>
      <c r="P831" s="29" t="s">
        <v>3581</v>
      </c>
      <c r="Q831" s="29" t="s">
        <v>3209</v>
      </c>
      <c r="R831" s="29" t="s">
        <v>3210</v>
      </c>
      <c r="S831" s="29" t="s">
        <v>3098</v>
      </c>
      <c r="T831" s="29"/>
      <c r="U831" s="30">
        <v>-13215</v>
      </c>
      <c r="V831" s="30">
        <v>-13215</v>
      </c>
      <c r="W831" s="30">
        <v>-13215</v>
      </c>
      <c r="X831" s="30">
        <v>-13215</v>
      </c>
      <c r="Y831" s="30">
        <v>-13215</v>
      </c>
      <c r="Z831" s="30">
        <v>-13215</v>
      </c>
      <c r="AA831" s="30">
        <v>-13215</v>
      </c>
      <c r="AB831" s="30">
        <v>-13215</v>
      </c>
      <c r="AC831" s="30">
        <v>-13215</v>
      </c>
      <c r="AD831" s="30">
        <v>-13215</v>
      </c>
      <c r="AE831" s="30">
        <v>-13215</v>
      </c>
      <c r="AF831" s="30">
        <v>-13215</v>
      </c>
    </row>
    <row r="832" spans="1:32" x14ac:dyDescent="0.45">
      <c r="A832" s="29" t="s">
        <v>21</v>
      </c>
      <c r="B832" s="29" t="s">
        <v>22</v>
      </c>
      <c r="C832" s="29" t="s">
        <v>3299</v>
      </c>
      <c r="D832" s="29" t="s">
        <v>3300</v>
      </c>
      <c r="E832" s="29" t="s">
        <v>3301</v>
      </c>
      <c r="F832" s="29" t="s">
        <v>3302</v>
      </c>
      <c r="G832" s="29" t="s">
        <v>3233</v>
      </c>
      <c r="H832" s="29" t="s">
        <v>3234</v>
      </c>
      <c r="I832" s="29" t="s">
        <v>3275</v>
      </c>
      <c r="J832" s="29" t="s">
        <v>3276</v>
      </c>
      <c r="K832" s="29" t="s">
        <v>3287</v>
      </c>
      <c r="L832" s="29" t="s">
        <v>3101</v>
      </c>
      <c r="M832" s="29" t="s">
        <v>3288</v>
      </c>
      <c r="N832" s="29" t="s">
        <v>3289</v>
      </c>
      <c r="O832" s="29" t="s">
        <v>3290</v>
      </c>
      <c r="P832" s="29" t="s">
        <v>3291</v>
      </c>
      <c r="Q832" s="29" t="s">
        <v>3209</v>
      </c>
      <c r="R832" s="29" t="s">
        <v>3210</v>
      </c>
      <c r="S832" s="29" t="s">
        <v>3098</v>
      </c>
      <c r="T832" s="29"/>
      <c r="U832" s="30">
        <v>0</v>
      </c>
      <c r="V832" s="30">
        <v>0</v>
      </c>
      <c r="W832" s="30">
        <v>0</v>
      </c>
      <c r="X832" s="30">
        <v>0</v>
      </c>
      <c r="Y832" s="30">
        <v>0</v>
      </c>
      <c r="Z832" s="30">
        <v>0</v>
      </c>
      <c r="AA832" s="30">
        <v>0</v>
      </c>
      <c r="AB832" s="30">
        <v>0</v>
      </c>
      <c r="AC832" s="30">
        <v>0</v>
      </c>
      <c r="AD832" s="30">
        <v>0</v>
      </c>
      <c r="AE832" s="30">
        <v>0</v>
      </c>
      <c r="AF832" s="30">
        <v>0</v>
      </c>
    </row>
    <row r="833" spans="1:32" x14ac:dyDescent="0.45">
      <c r="A833" s="29" t="s">
        <v>21</v>
      </c>
      <c r="B833" s="29" t="s">
        <v>22</v>
      </c>
      <c r="C833" s="29" t="s">
        <v>3211</v>
      </c>
      <c r="D833" s="29" t="s">
        <v>3212</v>
      </c>
      <c r="E833" s="29" t="s">
        <v>3211</v>
      </c>
      <c r="F833" s="29" t="s">
        <v>3340</v>
      </c>
      <c r="G833" s="29" t="s">
        <v>3233</v>
      </c>
      <c r="H833" s="29" t="s">
        <v>3234</v>
      </c>
      <c r="I833" s="29" t="s">
        <v>3235</v>
      </c>
      <c r="J833" s="29" t="s">
        <v>3236</v>
      </c>
      <c r="K833" s="29" t="s">
        <v>3237</v>
      </c>
      <c r="L833" s="29" t="s">
        <v>3107</v>
      </c>
      <c r="M833" s="29" t="s">
        <v>3413</v>
      </c>
      <c r="N833" s="29" t="s">
        <v>3414</v>
      </c>
      <c r="O833" s="29" t="s">
        <v>3415</v>
      </c>
      <c r="P833" s="29" t="s">
        <v>3414</v>
      </c>
      <c r="Q833" s="29" t="s">
        <v>3209</v>
      </c>
      <c r="R833" s="29" t="s">
        <v>3210</v>
      </c>
      <c r="S833" s="29" t="s">
        <v>3098</v>
      </c>
      <c r="T833" s="29"/>
      <c r="U833" s="30">
        <v>0</v>
      </c>
      <c r="V833" s="30">
        <v>0</v>
      </c>
      <c r="W833" s="30">
        <v>0</v>
      </c>
      <c r="X833" s="30">
        <v>0</v>
      </c>
      <c r="Y833" s="30">
        <v>0</v>
      </c>
      <c r="Z833" s="30">
        <v>0</v>
      </c>
      <c r="AA833" s="30">
        <v>0</v>
      </c>
      <c r="AB833" s="30">
        <v>0</v>
      </c>
      <c r="AC833" s="30">
        <v>0</v>
      </c>
      <c r="AD833" s="30">
        <v>0</v>
      </c>
      <c r="AE833" s="30">
        <v>0</v>
      </c>
      <c r="AF833" s="30">
        <v>0</v>
      </c>
    </row>
    <row r="834" spans="1:32" x14ac:dyDescent="0.45">
      <c r="A834" s="29" t="s">
        <v>21</v>
      </c>
      <c r="B834" s="29" t="s">
        <v>22</v>
      </c>
      <c r="C834" s="29" t="s">
        <v>3211</v>
      </c>
      <c r="D834" s="29" t="s">
        <v>3212</v>
      </c>
      <c r="E834" s="29" t="s">
        <v>3211</v>
      </c>
      <c r="F834" s="29" t="s">
        <v>3340</v>
      </c>
      <c r="G834" s="29" t="s">
        <v>3233</v>
      </c>
      <c r="H834" s="29" t="s">
        <v>3234</v>
      </c>
      <c r="I834" s="29" t="s">
        <v>3341</v>
      </c>
      <c r="J834" s="29" t="s">
        <v>3342</v>
      </c>
      <c r="K834" s="29" t="s">
        <v>3343</v>
      </c>
      <c r="L834" s="29" t="s">
        <v>3119</v>
      </c>
      <c r="M834" s="29" t="s">
        <v>3344</v>
      </c>
      <c r="N834" s="29" t="s">
        <v>3345</v>
      </c>
      <c r="O834" s="29" t="s">
        <v>3346</v>
      </c>
      <c r="P834" s="29" t="s">
        <v>3347</v>
      </c>
      <c r="Q834" s="29" t="s">
        <v>3209</v>
      </c>
      <c r="R834" s="29" t="s">
        <v>3210</v>
      </c>
      <c r="S834" s="29" t="s">
        <v>3098</v>
      </c>
      <c r="T834" s="29"/>
      <c r="U834" s="30">
        <v>-8014</v>
      </c>
      <c r="V834" s="30">
        <v>-7677</v>
      </c>
      <c r="W834" s="30">
        <v>-7922</v>
      </c>
      <c r="X834" s="30">
        <v>-7931</v>
      </c>
      <c r="Y834" s="30">
        <v>-8077</v>
      </c>
      <c r="Z834" s="30">
        <v>-8328</v>
      </c>
      <c r="AA834" s="30">
        <v>-8646</v>
      </c>
      <c r="AB834" s="30">
        <v>-9011</v>
      </c>
      <c r="AC834" s="30">
        <v>-9229</v>
      </c>
      <c r="AD834" s="30">
        <v>-8634</v>
      </c>
      <c r="AE834" s="30">
        <v>-4463</v>
      </c>
      <c r="AF834" s="30">
        <v>-4546</v>
      </c>
    </row>
    <row r="835" spans="1:32" x14ac:dyDescent="0.45">
      <c r="A835" s="29" t="s">
        <v>21</v>
      </c>
      <c r="B835" s="29" t="s">
        <v>22</v>
      </c>
      <c r="C835" s="29" t="s">
        <v>3211</v>
      </c>
      <c r="D835" s="29" t="s">
        <v>3212</v>
      </c>
      <c r="E835" s="29" t="s">
        <v>3211</v>
      </c>
      <c r="F835" s="29" t="s">
        <v>3340</v>
      </c>
      <c r="G835" s="29" t="s">
        <v>3233</v>
      </c>
      <c r="H835" s="29" t="s">
        <v>3234</v>
      </c>
      <c r="I835" s="29" t="s">
        <v>3341</v>
      </c>
      <c r="J835" s="29" t="s">
        <v>3342</v>
      </c>
      <c r="K835" s="29" t="s">
        <v>3348</v>
      </c>
      <c r="L835" s="29" t="s">
        <v>3115</v>
      </c>
      <c r="M835" s="29" t="s">
        <v>3349</v>
      </c>
      <c r="N835" s="29" t="s">
        <v>3350</v>
      </c>
      <c r="O835" s="29" t="s">
        <v>3351</v>
      </c>
      <c r="P835" s="29" t="s">
        <v>3350</v>
      </c>
      <c r="Q835" s="29" t="s">
        <v>3209</v>
      </c>
      <c r="R835" s="29" t="s">
        <v>3210</v>
      </c>
      <c r="S835" s="29" t="s">
        <v>3098</v>
      </c>
      <c r="T835" s="29"/>
      <c r="U835" s="30">
        <v>2619</v>
      </c>
      <c r="V835" s="30">
        <v>2519</v>
      </c>
      <c r="W835" s="30">
        <v>2839</v>
      </c>
      <c r="X835" s="30">
        <v>2519</v>
      </c>
      <c r="Y835" s="30">
        <v>2519</v>
      </c>
      <c r="Z835" s="30">
        <v>2519</v>
      </c>
      <c r="AA835" s="30">
        <v>2519</v>
      </c>
      <c r="AB835" s="30">
        <v>2819</v>
      </c>
      <c r="AC835" s="30">
        <v>3019</v>
      </c>
      <c r="AD835" s="30">
        <v>2519</v>
      </c>
      <c r="AE835" s="30">
        <v>2519</v>
      </c>
      <c r="AF835" s="30">
        <v>2519</v>
      </c>
    </row>
    <row r="836" spans="1:32" x14ac:dyDescent="0.45">
      <c r="A836" s="29" t="s">
        <v>21</v>
      </c>
      <c r="B836" s="29" t="s">
        <v>22</v>
      </c>
      <c r="C836" s="29" t="s">
        <v>3211</v>
      </c>
      <c r="D836" s="29" t="s">
        <v>3212</v>
      </c>
      <c r="E836" s="29" t="s">
        <v>3211</v>
      </c>
      <c r="F836" s="29" t="s">
        <v>3340</v>
      </c>
      <c r="G836" s="29" t="s">
        <v>3233</v>
      </c>
      <c r="H836" s="29" t="s">
        <v>3234</v>
      </c>
      <c r="I836" s="29" t="s">
        <v>3341</v>
      </c>
      <c r="J836" s="29" t="s">
        <v>3342</v>
      </c>
      <c r="K836" s="29" t="s">
        <v>3348</v>
      </c>
      <c r="L836" s="29" t="s">
        <v>3115</v>
      </c>
      <c r="M836" s="29" t="s">
        <v>3356</v>
      </c>
      <c r="N836" s="29" t="s">
        <v>3357</v>
      </c>
      <c r="O836" s="29" t="s">
        <v>3358</v>
      </c>
      <c r="P836" s="29" t="s">
        <v>3359</v>
      </c>
      <c r="Q836" s="29" t="s">
        <v>3209</v>
      </c>
      <c r="R836" s="29" t="s">
        <v>3210</v>
      </c>
      <c r="S836" s="29" t="s">
        <v>3098</v>
      </c>
      <c r="T836" s="29"/>
      <c r="U836" s="30">
        <v>0</v>
      </c>
      <c r="V836" s="30">
        <v>0</v>
      </c>
      <c r="W836" s="30">
        <v>0</v>
      </c>
      <c r="X836" s="30">
        <v>0</v>
      </c>
      <c r="Y836" s="30">
        <v>2530</v>
      </c>
      <c r="Z836" s="30">
        <v>4900</v>
      </c>
      <c r="AA836" s="30">
        <v>4900</v>
      </c>
      <c r="AB836" s="30">
        <v>4900</v>
      </c>
      <c r="AC836" s="30">
        <v>4900</v>
      </c>
      <c r="AD836" s="30">
        <v>4900</v>
      </c>
      <c r="AE836" s="30">
        <v>9899</v>
      </c>
      <c r="AF836" s="30">
        <v>6448</v>
      </c>
    </row>
    <row r="837" spans="1:32" x14ac:dyDescent="0.45">
      <c r="A837" s="29" t="s">
        <v>21</v>
      </c>
      <c r="B837" s="29" t="s">
        <v>22</v>
      </c>
      <c r="C837" s="29" t="s">
        <v>3211</v>
      </c>
      <c r="D837" s="29" t="s">
        <v>3212</v>
      </c>
      <c r="E837" s="29" t="s">
        <v>3211</v>
      </c>
      <c r="F837" s="29" t="s">
        <v>3340</v>
      </c>
      <c r="G837" s="29" t="s">
        <v>3233</v>
      </c>
      <c r="H837" s="29" t="s">
        <v>3234</v>
      </c>
      <c r="I837" s="29" t="s">
        <v>3341</v>
      </c>
      <c r="J837" s="29" t="s">
        <v>3342</v>
      </c>
      <c r="K837" s="29" t="s">
        <v>3348</v>
      </c>
      <c r="L837" s="29" t="s">
        <v>3115</v>
      </c>
      <c r="M837" s="29" t="s">
        <v>3356</v>
      </c>
      <c r="N837" s="29" t="s">
        <v>3357</v>
      </c>
      <c r="O837" s="29" t="s">
        <v>3516</v>
      </c>
      <c r="P837" s="29" t="s">
        <v>3517</v>
      </c>
      <c r="Q837" s="29" t="s">
        <v>3209</v>
      </c>
      <c r="R837" s="29" t="s">
        <v>3210</v>
      </c>
      <c r="S837" s="29" t="s">
        <v>3098</v>
      </c>
      <c r="T837" s="29"/>
      <c r="U837" s="30">
        <v>9400</v>
      </c>
      <c r="V837" s="30">
        <v>9400</v>
      </c>
      <c r="W837" s="30">
        <v>9400</v>
      </c>
      <c r="X837" s="30">
        <v>9400</v>
      </c>
      <c r="Y837" s="30">
        <v>9400</v>
      </c>
      <c r="Z837" s="30">
        <v>9400</v>
      </c>
      <c r="AA837" s="30">
        <v>9400</v>
      </c>
      <c r="AB837" s="30">
        <v>9400</v>
      </c>
      <c r="AC837" s="30">
        <v>9400</v>
      </c>
      <c r="AD837" s="30">
        <v>9096</v>
      </c>
      <c r="AE837" s="30">
        <v>4700</v>
      </c>
      <c r="AF837" s="30">
        <v>4700</v>
      </c>
    </row>
    <row r="838" spans="1:32" x14ac:dyDescent="0.45">
      <c r="A838" s="29" t="s">
        <v>21</v>
      </c>
      <c r="B838" s="29" t="s">
        <v>22</v>
      </c>
      <c r="C838" s="29" t="s">
        <v>3211</v>
      </c>
      <c r="D838" s="29" t="s">
        <v>3212</v>
      </c>
      <c r="E838" s="29" t="s">
        <v>3211</v>
      </c>
      <c r="F838" s="29" t="s">
        <v>3340</v>
      </c>
      <c r="G838" s="29" t="s">
        <v>3233</v>
      </c>
      <c r="H838" s="29" t="s">
        <v>3234</v>
      </c>
      <c r="I838" s="29" t="s">
        <v>3341</v>
      </c>
      <c r="J838" s="29" t="s">
        <v>3342</v>
      </c>
      <c r="K838" s="29" t="s">
        <v>3348</v>
      </c>
      <c r="L838" s="29" t="s">
        <v>3115</v>
      </c>
      <c r="M838" s="29" t="s">
        <v>3356</v>
      </c>
      <c r="N838" s="29" t="s">
        <v>3357</v>
      </c>
      <c r="O838" s="29" t="s">
        <v>3470</v>
      </c>
      <c r="P838" s="29" t="s">
        <v>3471</v>
      </c>
      <c r="Q838" s="29" t="s">
        <v>3209</v>
      </c>
      <c r="R838" s="29" t="s">
        <v>3210</v>
      </c>
      <c r="S838" s="29" t="s">
        <v>3098</v>
      </c>
      <c r="T838" s="29"/>
      <c r="U838" s="30">
        <v>0</v>
      </c>
      <c r="V838" s="30">
        <v>0</v>
      </c>
      <c r="W838" s="30">
        <v>0</v>
      </c>
      <c r="X838" s="30">
        <v>0</v>
      </c>
      <c r="Y838" s="30">
        <v>0</v>
      </c>
      <c r="Z838" s="30">
        <v>0</v>
      </c>
      <c r="AA838" s="30">
        <v>0</v>
      </c>
      <c r="AB838" s="30">
        <v>0</v>
      </c>
      <c r="AC838" s="30">
        <v>0</v>
      </c>
      <c r="AD838" s="30">
        <v>2479</v>
      </c>
      <c r="AE838" s="30">
        <v>4046</v>
      </c>
      <c r="AF838" s="30">
        <v>4046</v>
      </c>
    </row>
    <row r="839" spans="1:32" x14ac:dyDescent="0.45">
      <c r="A839" s="29" t="s">
        <v>21</v>
      </c>
      <c r="B839" s="29" t="s">
        <v>22</v>
      </c>
      <c r="C839" s="29" t="s">
        <v>3211</v>
      </c>
      <c r="D839" s="29" t="s">
        <v>3212</v>
      </c>
      <c r="E839" s="29" t="s">
        <v>3211</v>
      </c>
      <c r="F839" s="29" t="s">
        <v>3340</v>
      </c>
      <c r="G839" s="29" t="s">
        <v>3233</v>
      </c>
      <c r="H839" s="29" t="s">
        <v>3234</v>
      </c>
      <c r="I839" s="29" t="s">
        <v>3341</v>
      </c>
      <c r="J839" s="29" t="s">
        <v>3342</v>
      </c>
      <c r="K839" s="29" t="s">
        <v>3348</v>
      </c>
      <c r="L839" s="29" t="s">
        <v>3115</v>
      </c>
      <c r="M839" s="29" t="s">
        <v>3356</v>
      </c>
      <c r="N839" s="29" t="s">
        <v>3357</v>
      </c>
      <c r="O839" s="29" t="s">
        <v>3703</v>
      </c>
      <c r="P839" s="29" t="s">
        <v>3704</v>
      </c>
      <c r="Q839" s="29" t="s">
        <v>3209</v>
      </c>
      <c r="R839" s="29" t="s">
        <v>3210</v>
      </c>
      <c r="S839" s="29" t="s">
        <v>3098</v>
      </c>
      <c r="T839" s="29"/>
      <c r="U839" s="30">
        <v>5200</v>
      </c>
      <c r="V839" s="30">
        <v>5200</v>
      </c>
      <c r="W839" s="30">
        <v>5200</v>
      </c>
      <c r="X839" s="30">
        <v>5200</v>
      </c>
      <c r="Y839" s="30">
        <v>5200</v>
      </c>
      <c r="Z839" s="30">
        <v>5200</v>
      </c>
      <c r="AA839" s="30">
        <v>5200</v>
      </c>
      <c r="AB839" s="30">
        <v>5200</v>
      </c>
      <c r="AC839" s="30">
        <v>5200</v>
      </c>
      <c r="AD839" s="30">
        <v>5032</v>
      </c>
      <c r="AE839" s="30">
        <v>2600</v>
      </c>
      <c r="AF839" s="30">
        <v>2600</v>
      </c>
    </row>
    <row r="840" spans="1:32" x14ac:dyDescent="0.45">
      <c r="A840" s="29" t="s">
        <v>21</v>
      </c>
      <c r="B840" s="29" t="s">
        <v>22</v>
      </c>
      <c r="C840" s="29" t="s">
        <v>3211</v>
      </c>
      <c r="D840" s="29" t="s">
        <v>3212</v>
      </c>
      <c r="E840" s="29" t="s">
        <v>3211</v>
      </c>
      <c r="F840" s="29" t="s">
        <v>3340</v>
      </c>
      <c r="G840" s="29" t="s">
        <v>3233</v>
      </c>
      <c r="H840" s="29" t="s">
        <v>3234</v>
      </c>
      <c r="I840" s="29" t="s">
        <v>3341</v>
      </c>
      <c r="J840" s="29" t="s">
        <v>3342</v>
      </c>
      <c r="K840" s="29" t="s">
        <v>3348</v>
      </c>
      <c r="L840" s="29" t="s">
        <v>3115</v>
      </c>
      <c r="M840" s="29" t="s">
        <v>3360</v>
      </c>
      <c r="N840" s="29" t="s">
        <v>3361</v>
      </c>
      <c r="O840" s="29" t="s">
        <v>3362</v>
      </c>
      <c r="P840" s="29" t="s">
        <v>3363</v>
      </c>
      <c r="Q840" s="29" t="s">
        <v>3209</v>
      </c>
      <c r="R840" s="29" t="s">
        <v>3210</v>
      </c>
      <c r="S840" s="29" t="s">
        <v>3098</v>
      </c>
      <c r="T840" s="29"/>
      <c r="U840" s="30">
        <v>6256</v>
      </c>
      <c r="V840" s="30">
        <v>6256</v>
      </c>
      <c r="W840" s="30">
        <v>6256</v>
      </c>
      <c r="X840" s="30">
        <v>6256</v>
      </c>
      <c r="Y840" s="30">
        <v>6256</v>
      </c>
      <c r="Z840" s="30">
        <v>6256</v>
      </c>
      <c r="AA840" s="30">
        <v>6256</v>
      </c>
      <c r="AB840" s="30">
        <v>6256</v>
      </c>
      <c r="AC840" s="30">
        <v>6256</v>
      </c>
      <c r="AD840" s="30">
        <v>6180</v>
      </c>
      <c r="AE840" s="30">
        <v>2078</v>
      </c>
      <c r="AF840" s="30">
        <v>2078</v>
      </c>
    </row>
    <row r="841" spans="1:32" x14ac:dyDescent="0.45">
      <c r="A841" s="29" t="s">
        <v>21</v>
      </c>
      <c r="B841" s="29" t="s">
        <v>22</v>
      </c>
      <c r="C841" s="29" t="s">
        <v>3211</v>
      </c>
      <c r="D841" s="29" t="s">
        <v>3212</v>
      </c>
      <c r="E841" s="29" t="s">
        <v>3211</v>
      </c>
      <c r="F841" s="29" t="s">
        <v>3340</v>
      </c>
      <c r="G841" s="29" t="s">
        <v>3233</v>
      </c>
      <c r="H841" s="29" t="s">
        <v>3234</v>
      </c>
      <c r="I841" s="29" t="s">
        <v>3341</v>
      </c>
      <c r="J841" s="29" t="s">
        <v>3342</v>
      </c>
      <c r="K841" s="29" t="s">
        <v>3348</v>
      </c>
      <c r="L841" s="29" t="s">
        <v>3115</v>
      </c>
      <c r="M841" s="29" t="s">
        <v>3360</v>
      </c>
      <c r="N841" s="29" t="s">
        <v>3361</v>
      </c>
      <c r="O841" s="29" t="s">
        <v>3364</v>
      </c>
      <c r="P841" s="29" t="s">
        <v>3365</v>
      </c>
      <c r="Q841" s="29" t="s">
        <v>3209</v>
      </c>
      <c r="R841" s="29" t="s">
        <v>3210</v>
      </c>
      <c r="S841" s="29" t="s">
        <v>3098</v>
      </c>
      <c r="T841" s="29"/>
      <c r="U841" s="30">
        <v>1500</v>
      </c>
      <c r="V841" s="30">
        <v>1500</v>
      </c>
      <c r="W841" s="30">
        <v>1500</v>
      </c>
      <c r="X841" s="30">
        <v>1500</v>
      </c>
      <c r="Y841" s="30">
        <v>1500</v>
      </c>
      <c r="Z841" s="30">
        <v>1500</v>
      </c>
      <c r="AA841" s="30">
        <v>1500</v>
      </c>
      <c r="AB841" s="30">
        <v>1500</v>
      </c>
      <c r="AC841" s="30">
        <v>1500</v>
      </c>
      <c r="AD841" s="30">
        <v>1468</v>
      </c>
      <c r="AE841" s="30">
        <v>667</v>
      </c>
      <c r="AF841" s="30">
        <v>500</v>
      </c>
    </row>
    <row r="842" spans="1:32" x14ac:dyDescent="0.45">
      <c r="A842" s="29" t="s">
        <v>21</v>
      </c>
      <c r="B842" s="29" t="s">
        <v>22</v>
      </c>
      <c r="C842" s="29" t="s">
        <v>3211</v>
      </c>
      <c r="D842" s="29" t="s">
        <v>3212</v>
      </c>
      <c r="E842" s="29" t="s">
        <v>3211</v>
      </c>
      <c r="F842" s="29" t="s">
        <v>3340</v>
      </c>
      <c r="G842" s="29" t="s">
        <v>3233</v>
      </c>
      <c r="H842" s="29" t="s">
        <v>3234</v>
      </c>
      <c r="I842" s="29" t="s">
        <v>3341</v>
      </c>
      <c r="J842" s="29" t="s">
        <v>3342</v>
      </c>
      <c r="K842" s="29" t="s">
        <v>3348</v>
      </c>
      <c r="L842" s="29" t="s">
        <v>3115</v>
      </c>
      <c r="M842" s="29" t="s">
        <v>3360</v>
      </c>
      <c r="N842" s="29" t="s">
        <v>3361</v>
      </c>
      <c r="O842" s="29" t="s">
        <v>3705</v>
      </c>
      <c r="P842" s="29" t="s">
        <v>3706</v>
      </c>
      <c r="Q842" s="29" t="s">
        <v>3209</v>
      </c>
      <c r="R842" s="29" t="s">
        <v>3210</v>
      </c>
      <c r="S842" s="29" t="s">
        <v>3098</v>
      </c>
      <c r="T842" s="29"/>
      <c r="U842" s="30">
        <v>44</v>
      </c>
      <c r="V842" s="30">
        <v>44</v>
      </c>
      <c r="W842" s="30">
        <v>44</v>
      </c>
      <c r="X842" s="30">
        <v>44</v>
      </c>
      <c r="Y842" s="30">
        <v>44</v>
      </c>
      <c r="Z842" s="30">
        <v>44</v>
      </c>
      <c r="AA842" s="30">
        <v>44</v>
      </c>
      <c r="AB842" s="30">
        <v>44</v>
      </c>
      <c r="AC842" s="30">
        <v>44</v>
      </c>
      <c r="AD842" s="30">
        <v>43</v>
      </c>
      <c r="AE842" s="30">
        <v>22</v>
      </c>
      <c r="AF842" s="30">
        <v>22</v>
      </c>
    </row>
    <row r="843" spans="1:32" x14ac:dyDescent="0.45">
      <c r="A843" s="29" t="s">
        <v>21</v>
      </c>
      <c r="B843" s="29" t="s">
        <v>22</v>
      </c>
      <c r="C843" s="29" t="s">
        <v>3211</v>
      </c>
      <c r="D843" s="29" t="s">
        <v>3212</v>
      </c>
      <c r="E843" s="29" t="s">
        <v>3211</v>
      </c>
      <c r="F843" s="29" t="s">
        <v>3340</v>
      </c>
      <c r="G843" s="29" t="s">
        <v>3233</v>
      </c>
      <c r="H843" s="29" t="s">
        <v>3234</v>
      </c>
      <c r="I843" s="29" t="s">
        <v>3341</v>
      </c>
      <c r="J843" s="29" t="s">
        <v>3342</v>
      </c>
      <c r="K843" s="29" t="s">
        <v>3348</v>
      </c>
      <c r="L843" s="29" t="s">
        <v>3115</v>
      </c>
      <c r="M843" s="29" t="s">
        <v>3360</v>
      </c>
      <c r="N843" s="29" t="s">
        <v>3361</v>
      </c>
      <c r="O843" s="29" t="s">
        <v>3472</v>
      </c>
      <c r="P843" s="29" t="s">
        <v>3473</v>
      </c>
      <c r="Q843" s="29" t="s">
        <v>3209</v>
      </c>
      <c r="R843" s="29" t="s">
        <v>3210</v>
      </c>
      <c r="S843" s="29" t="s">
        <v>3098</v>
      </c>
      <c r="T843" s="29"/>
      <c r="U843" s="30">
        <v>2000</v>
      </c>
      <c r="V843" s="30">
        <v>2000</v>
      </c>
      <c r="W843" s="30">
        <v>2000</v>
      </c>
      <c r="X843" s="30">
        <v>2000</v>
      </c>
      <c r="Y843" s="30">
        <v>2000</v>
      </c>
      <c r="Z843" s="30">
        <v>2000</v>
      </c>
      <c r="AA843" s="30">
        <v>2000</v>
      </c>
      <c r="AB843" s="30">
        <v>2000</v>
      </c>
      <c r="AC843" s="30">
        <v>2000</v>
      </c>
      <c r="AD843" s="30">
        <v>2000</v>
      </c>
      <c r="AE843" s="30">
        <v>2000</v>
      </c>
      <c r="AF843" s="30">
        <v>2000</v>
      </c>
    </row>
    <row r="844" spans="1:32" x14ac:dyDescent="0.45">
      <c r="A844" s="29" t="s">
        <v>21</v>
      </c>
      <c r="B844" s="29" t="s">
        <v>22</v>
      </c>
      <c r="C844" s="29" t="s">
        <v>3211</v>
      </c>
      <c r="D844" s="29" t="s">
        <v>3212</v>
      </c>
      <c r="E844" s="29" t="s">
        <v>3211</v>
      </c>
      <c r="F844" s="29" t="s">
        <v>3340</v>
      </c>
      <c r="G844" s="29" t="s">
        <v>3233</v>
      </c>
      <c r="H844" s="29" t="s">
        <v>3234</v>
      </c>
      <c r="I844" s="29" t="s">
        <v>3341</v>
      </c>
      <c r="J844" s="29" t="s">
        <v>3342</v>
      </c>
      <c r="K844" s="29" t="s">
        <v>3348</v>
      </c>
      <c r="L844" s="29" t="s">
        <v>3115</v>
      </c>
      <c r="M844" s="29" t="s">
        <v>3366</v>
      </c>
      <c r="N844" s="29" t="s">
        <v>3367</v>
      </c>
      <c r="O844" s="29" t="s">
        <v>3368</v>
      </c>
      <c r="P844" s="29" t="s">
        <v>3369</v>
      </c>
      <c r="Q844" s="29" t="s">
        <v>3209</v>
      </c>
      <c r="R844" s="29" t="s">
        <v>3210</v>
      </c>
      <c r="S844" s="29" t="s">
        <v>3098</v>
      </c>
      <c r="T844" s="29"/>
      <c r="U844" s="30">
        <v>9779</v>
      </c>
      <c r="V844" s="30">
        <v>16250</v>
      </c>
      <c r="W844" s="30">
        <v>1950</v>
      </c>
      <c r="X844" s="30">
        <v>17263</v>
      </c>
      <c r="Y844" s="30">
        <v>0</v>
      </c>
      <c r="Z844" s="30">
        <v>0</v>
      </c>
      <c r="AA844" s="30">
        <v>0</v>
      </c>
      <c r="AB844" s="30">
        <v>0</v>
      </c>
      <c r="AC844" s="30">
        <v>0</v>
      </c>
      <c r="AD844" s="30">
        <v>1459</v>
      </c>
      <c r="AE844" s="30">
        <v>0</v>
      </c>
      <c r="AF844" s="30">
        <v>0</v>
      </c>
    </row>
    <row r="845" spans="1:32" x14ac:dyDescent="0.45">
      <c r="A845" s="29" t="s">
        <v>21</v>
      </c>
      <c r="B845" s="29" t="s">
        <v>22</v>
      </c>
      <c r="C845" s="29" t="s">
        <v>3211</v>
      </c>
      <c r="D845" s="29" t="s">
        <v>3212</v>
      </c>
      <c r="E845" s="29" t="s">
        <v>3211</v>
      </c>
      <c r="F845" s="29" t="s">
        <v>3340</v>
      </c>
      <c r="G845" s="29" t="s">
        <v>3233</v>
      </c>
      <c r="H845" s="29" t="s">
        <v>3234</v>
      </c>
      <c r="I845" s="29" t="s">
        <v>3341</v>
      </c>
      <c r="J845" s="29" t="s">
        <v>3342</v>
      </c>
      <c r="K845" s="29" t="s">
        <v>3348</v>
      </c>
      <c r="L845" s="29" t="s">
        <v>3115</v>
      </c>
      <c r="M845" s="29" t="s">
        <v>3366</v>
      </c>
      <c r="N845" s="29" t="s">
        <v>3367</v>
      </c>
      <c r="O845" s="29" t="s">
        <v>3370</v>
      </c>
      <c r="P845" s="29" t="s">
        <v>3371</v>
      </c>
      <c r="Q845" s="29" t="s">
        <v>3209</v>
      </c>
      <c r="R845" s="29" t="s">
        <v>3210</v>
      </c>
      <c r="S845" s="29" t="s">
        <v>3098</v>
      </c>
      <c r="T845" s="29"/>
      <c r="U845" s="30">
        <v>773643.576</v>
      </c>
      <c r="V845" s="30">
        <v>775327.75</v>
      </c>
      <c r="W845" s="30">
        <v>741280.40399999998</v>
      </c>
      <c r="X845" s="30">
        <v>721415.08400000003</v>
      </c>
      <c r="Y845" s="30">
        <v>678996.7</v>
      </c>
      <c r="Z845" s="30">
        <v>680131.7</v>
      </c>
      <c r="AA845" s="30">
        <v>675839.67799999996</v>
      </c>
      <c r="AB845" s="30">
        <v>671248.95900000003</v>
      </c>
      <c r="AC845" s="30">
        <v>666808.15</v>
      </c>
      <c r="AD845" s="30">
        <v>685554.07299999997</v>
      </c>
      <c r="AE845" s="30">
        <v>596659.28799999994</v>
      </c>
      <c r="AF845" s="30">
        <v>602242.68599999999</v>
      </c>
    </row>
    <row r="846" spans="1:32" x14ac:dyDescent="0.45">
      <c r="A846" s="29" t="s">
        <v>21</v>
      </c>
      <c r="B846" s="29" t="s">
        <v>22</v>
      </c>
      <c r="C846" s="29" t="s">
        <v>3211</v>
      </c>
      <c r="D846" s="29" t="s">
        <v>3212</v>
      </c>
      <c r="E846" s="29" t="s">
        <v>3211</v>
      </c>
      <c r="F846" s="29" t="s">
        <v>3340</v>
      </c>
      <c r="G846" s="29" t="s">
        <v>3233</v>
      </c>
      <c r="H846" s="29" t="s">
        <v>3234</v>
      </c>
      <c r="I846" s="29" t="s">
        <v>3341</v>
      </c>
      <c r="J846" s="29" t="s">
        <v>3342</v>
      </c>
      <c r="K846" s="29" t="s">
        <v>3348</v>
      </c>
      <c r="L846" s="29" t="s">
        <v>3115</v>
      </c>
      <c r="M846" s="29" t="s">
        <v>3366</v>
      </c>
      <c r="N846" s="29" t="s">
        <v>3367</v>
      </c>
      <c r="O846" s="29" t="s">
        <v>3510</v>
      </c>
      <c r="P846" s="29" t="s">
        <v>3511</v>
      </c>
      <c r="Q846" s="29" t="s">
        <v>3209</v>
      </c>
      <c r="R846" s="29" t="s">
        <v>3210</v>
      </c>
      <c r="S846" s="29" t="s">
        <v>3098</v>
      </c>
      <c r="T846" s="29"/>
      <c r="U846" s="30">
        <v>44250</v>
      </c>
      <c r="V846" s="30">
        <v>-42379</v>
      </c>
      <c r="W846" s="30">
        <v>0</v>
      </c>
      <c r="X846" s="30">
        <v>0</v>
      </c>
      <c r="Y846" s="30">
        <v>0</v>
      </c>
      <c r="Z846" s="30">
        <v>0</v>
      </c>
      <c r="AA846" s="30">
        <v>0</v>
      </c>
      <c r="AB846" s="30">
        <v>0</v>
      </c>
      <c r="AC846" s="30">
        <v>0</v>
      </c>
      <c r="AD846" s="30">
        <v>0</v>
      </c>
      <c r="AE846" s="30">
        <v>0</v>
      </c>
      <c r="AF846" s="30">
        <v>0</v>
      </c>
    </row>
    <row r="847" spans="1:32" x14ac:dyDescent="0.45">
      <c r="A847" s="29" t="s">
        <v>804</v>
      </c>
      <c r="B847" s="29" t="s">
        <v>805</v>
      </c>
      <c r="C847" s="29" t="s">
        <v>3299</v>
      </c>
      <c r="D847" s="29" t="s">
        <v>3300</v>
      </c>
      <c r="E847" s="29" t="s">
        <v>3301</v>
      </c>
      <c r="F847" s="29" t="s">
        <v>3302</v>
      </c>
      <c r="G847" s="29" t="s">
        <v>3200</v>
      </c>
      <c r="H847" s="29" t="s">
        <v>3201</v>
      </c>
      <c r="I847" s="29" t="s">
        <v>3202</v>
      </c>
      <c r="J847" s="29" t="s">
        <v>3203</v>
      </c>
      <c r="K847" s="29" t="s">
        <v>3221</v>
      </c>
      <c r="L847" s="29" t="s">
        <v>3113</v>
      </c>
      <c r="M847" s="29" t="s">
        <v>3303</v>
      </c>
      <c r="N847" s="29" t="s">
        <v>3304</v>
      </c>
      <c r="O847" s="29" t="s">
        <v>3305</v>
      </c>
      <c r="P847" s="29" t="s">
        <v>3306</v>
      </c>
      <c r="Q847" s="29" t="s">
        <v>3209</v>
      </c>
      <c r="R847" s="29" t="s">
        <v>3210</v>
      </c>
      <c r="S847" s="29" t="s">
        <v>3098</v>
      </c>
      <c r="T847" s="29"/>
      <c r="U847" s="30">
        <v>5754</v>
      </c>
      <c r="V847" s="30">
        <v>5754</v>
      </c>
      <c r="W847" s="30">
        <v>5754</v>
      </c>
      <c r="X847" s="30">
        <v>5754</v>
      </c>
      <c r="Y847" s="30">
        <v>5754</v>
      </c>
      <c r="Z847" s="30">
        <v>3737</v>
      </c>
      <c r="AA847" s="30">
        <v>254</v>
      </c>
      <c r="AB847" s="30">
        <v>254</v>
      </c>
      <c r="AC847" s="30">
        <v>254</v>
      </c>
      <c r="AD847" s="30">
        <v>254</v>
      </c>
      <c r="AE847" s="30">
        <v>254</v>
      </c>
      <c r="AF847" s="30">
        <v>254</v>
      </c>
    </row>
    <row r="848" spans="1:32" x14ac:dyDescent="0.45">
      <c r="A848" s="29" t="s">
        <v>526</v>
      </c>
      <c r="B848" s="29" t="s">
        <v>527</v>
      </c>
      <c r="C848" s="29" t="s">
        <v>3299</v>
      </c>
      <c r="D848" s="29" t="s">
        <v>3300</v>
      </c>
      <c r="E848" s="29" t="s">
        <v>3320</v>
      </c>
      <c r="F848" s="29" t="s">
        <v>3321</v>
      </c>
      <c r="G848" s="29" t="s">
        <v>3200</v>
      </c>
      <c r="H848" s="29" t="s">
        <v>3201</v>
      </c>
      <c r="I848" s="29" t="s">
        <v>3202</v>
      </c>
      <c r="J848" s="29" t="s">
        <v>3203</v>
      </c>
      <c r="K848" s="29" t="s">
        <v>3221</v>
      </c>
      <c r="L848" s="29" t="s">
        <v>3113</v>
      </c>
      <c r="M848" s="29" t="s">
        <v>3303</v>
      </c>
      <c r="N848" s="29" t="s">
        <v>3304</v>
      </c>
      <c r="O848" s="29" t="s">
        <v>3305</v>
      </c>
      <c r="P848" s="29" t="s">
        <v>3306</v>
      </c>
      <c r="Q848" s="29" t="s">
        <v>3209</v>
      </c>
      <c r="R848" s="29" t="s">
        <v>3210</v>
      </c>
      <c r="S848" s="29" t="s">
        <v>3098</v>
      </c>
      <c r="T848" s="29"/>
      <c r="U848" s="30">
        <v>7000</v>
      </c>
      <c r="V848" s="30">
        <v>7000</v>
      </c>
      <c r="W848" s="30">
        <v>7031</v>
      </c>
      <c r="X848" s="30">
        <v>7000</v>
      </c>
      <c r="Y848" s="30">
        <v>7036</v>
      </c>
      <c r="Z848" s="30">
        <v>7000</v>
      </c>
      <c r="AA848" s="30">
        <v>7000</v>
      </c>
      <c r="AB848" s="30">
        <v>7000</v>
      </c>
      <c r="AC848" s="30">
        <v>7000</v>
      </c>
      <c r="AD848" s="30">
        <v>7000</v>
      </c>
      <c r="AE848" s="30">
        <v>7000</v>
      </c>
      <c r="AF848" s="30">
        <v>7380</v>
      </c>
    </row>
    <row r="849" spans="1:32" x14ac:dyDescent="0.45">
      <c r="A849" s="29" t="s">
        <v>526</v>
      </c>
      <c r="B849" s="29" t="s">
        <v>527</v>
      </c>
      <c r="C849" s="29" t="s">
        <v>3299</v>
      </c>
      <c r="D849" s="29" t="s">
        <v>3300</v>
      </c>
      <c r="E849" s="29" t="s">
        <v>3320</v>
      </c>
      <c r="F849" s="29" t="s">
        <v>3321</v>
      </c>
      <c r="G849" s="29" t="s">
        <v>3233</v>
      </c>
      <c r="H849" s="29" t="s">
        <v>3234</v>
      </c>
      <c r="I849" s="29" t="s">
        <v>3242</v>
      </c>
      <c r="J849" s="29" t="s">
        <v>3243</v>
      </c>
      <c r="K849" s="29" t="s">
        <v>3244</v>
      </c>
      <c r="L849" s="29" t="s">
        <v>3104</v>
      </c>
      <c r="M849" s="29" t="s">
        <v>3245</v>
      </c>
      <c r="N849" s="29" t="s">
        <v>3246</v>
      </c>
      <c r="O849" s="29" t="s">
        <v>3464</v>
      </c>
      <c r="P849" s="29" t="s">
        <v>3465</v>
      </c>
      <c r="Q849" s="29" t="s">
        <v>3209</v>
      </c>
      <c r="R849" s="29" t="s">
        <v>3210</v>
      </c>
      <c r="S849" s="29" t="s">
        <v>3098</v>
      </c>
      <c r="T849" s="29"/>
      <c r="U849" s="30">
        <v>11000</v>
      </c>
      <c r="V849" s="30">
        <v>11000</v>
      </c>
      <c r="W849" s="30">
        <v>11000</v>
      </c>
      <c r="X849" s="30">
        <v>11000</v>
      </c>
      <c r="Y849" s="30">
        <v>11000</v>
      </c>
      <c r="Z849" s="30">
        <v>11000</v>
      </c>
      <c r="AA849" s="30">
        <v>11000</v>
      </c>
      <c r="AB849" s="30">
        <v>11000</v>
      </c>
      <c r="AC849" s="30">
        <v>11000</v>
      </c>
      <c r="AD849" s="30">
        <v>11000</v>
      </c>
      <c r="AE849" s="30">
        <v>11000</v>
      </c>
      <c r="AF849" s="30">
        <v>11000</v>
      </c>
    </row>
    <row r="850" spans="1:32" x14ac:dyDescent="0.45">
      <c r="A850" s="29" t="s">
        <v>526</v>
      </c>
      <c r="B850" s="29" t="s">
        <v>527</v>
      </c>
      <c r="C850" s="29" t="s">
        <v>3299</v>
      </c>
      <c r="D850" s="29" t="s">
        <v>3300</v>
      </c>
      <c r="E850" s="29" t="s">
        <v>3320</v>
      </c>
      <c r="F850" s="29" t="s">
        <v>3321</v>
      </c>
      <c r="G850" s="29" t="s">
        <v>3233</v>
      </c>
      <c r="H850" s="29" t="s">
        <v>3234</v>
      </c>
      <c r="I850" s="29" t="s">
        <v>3242</v>
      </c>
      <c r="J850" s="29" t="s">
        <v>3243</v>
      </c>
      <c r="K850" s="29" t="s">
        <v>3258</v>
      </c>
      <c r="L850" s="29" t="s">
        <v>3105</v>
      </c>
      <c r="M850" s="29" t="s">
        <v>3259</v>
      </c>
      <c r="N850" s="29" t="s">
        <v>3105</v>
      </c>
      <c r="O850" s="29" t="s">
        <v>3260</v>
      </c>
      <c r="P850" s="29" t="s">
        <v>3261</v>
      </c>
      <c r="Q850" s="29" t="s">
        <v>3209</v>
      </c>
      <c r="R850" s="29" t="s">
        <v>3210</v>
      </c>
      <c r="S850" s="29" t="s">
        <v>3098</v>
      </c>
      <c r="T850" s="29"/>
      <c r="U850" s="30">
        <v>4000</v>
      </c>
      <c r="V850" s="30">
        <v>4000</v>
      </c>
      <c r="W850" s="30">
        <v>4000</v>
      </c>
      <c r="X850" s="30">
        <v>4000</v>
      </c>
      <c r="Y850" s="30">
        <v>4000</v>
      </c>
      <c r="Z850" s="30">
        <v>4000</v>
      </c>
      <c r="AA850" s="30">
        <v>4000</v>
      </c>
      <c r="AB850" s="30">
        <v>4000</v>
      </c>
      <c r="AC850" s="30">
        <v>4000</v>
      </c>
      <c r="AD850" s="30">
        <v>4000</v>
      </c>
      <c r="AE850" s="30">
        <v>4000</v>
      </c>
      <c r="AF850" s="30">
        <v>4000</v>
      </c>
    </row>
    <row r="851" spans="1:32" x14ac:dyDescent="0.45">
      <c r="A851" s="29" t="s">
        <v>526</v>
      </c>
      <c r="B851" s="29" t="s">
        <v>527</v>
      </c>
      <c r="C851" s="29" t="s">
        <v>3299</v>
      </c>
      <c r="D851" s="29" t="s">
        <v>3300</v>
      </c>
      <c r="E851" s="29" t="s">
        <v>3320</v>
      </c>
      <c r="F851" s="29" t="s">
        <v>3321</v>
      </c>
      <c r="G851" s="29" t="s">
        <v>3233</v>
      </c>
      <c r="H851" s="29" t="s">
        <v>3234</v>
      </c>
      <c r="I851" s="29" t="s">
        <v>3262</v>
      </c>
      <c r="J851" s="29" t="s">
        <v>3263</v>
      </c>
      <c r="K851" s="29" t="s">
        <v>3264</v>
      </c>
      <c r="L851" s="29" t="s">
        <v>3103</v>
      </c>
      <c r="M851" s="29" t="s">
        <v>3265</v>
      </c>
      <c r="N851" s="29" t="s">
        <v>3266</v>
      </c>
      <c r="O851" s="29" t="s">
        <v>3267</v>
      </c>
      <c r="P851" s="29" t="s">
        <v>3268</v>
      </c>
      <c r="Q851" s="29" t="s">
        <v>3209</v>
      </c>
      <c r="R851" s="29" t="s">
        <v>3210</v>
      </c>
      <c r="S851" s="29" t="s">
        <v>3098</v>
      </c>
      <c r="T851" s="29"/>
      <c r="U851" s="30">
        <v>3000</v>
      </c>
      <c r="V851" s="30">
        <v>3000</v>
      </c>
      <c r="W851" s="30">
        <v>3000</v>
      </c>
      <c r="X851" s="30">
        <v>3000</v>
      </c>
      <c r="Y851" s="30">
        <v>3000</v>
      </c>
      <c r="Z851" s="30">
        <v>3000</v>
      </c>
      <c r="AA851" s="30">
        <v>3000</v>
      </c>
      <c r="AB851" s="30">
        <v>3000</v>
      </c>
      <c r="AC851" s="30">
        <v>3000</v>
      </c>
      <c r="AD851" s="30">
        <v>3000</v>
      </c>
      <c r="AE851" s="30">
        <v>3000</v>
      </c>
      <c r="AF851" s="30">
        <v>3000</v>
      </c>
    </row>
    <row r="852" spans="1:32" x14ac:dyDescent="0.45">
      <c r="A852" s="29" t="s">
        <v>526</v>
      </c>
      <c r="B852" s="29" t="s">
        <v>527</v>
      </c>
      <c r="C852" s="29" t="s">
        <v>3299</v>
      </c>
      <c r="D852" s="29" t="s">
        <v>3300</v>
      </c>
      <c r="E852" s="29" t="s">
        <v>3320</v>
      </c>
      <c r="F852" s="29" t="s">
        <v>3321</v>
      </c>
      <c r="G852" s="29" t="s">
        <v>3233</v>
      </c>
      <c r="H852" s="29" t="s">
        <v>3234</v>
      </c>
      <c r="I852" s="29" t="s">
        <v>3262</v>
      </c>
      <c r="J852" s="29" t="s">
        <v>3263</v>
      </c>
      <c r="K852" s="29" t="s">
        <v>3264</v>
      </c>
      <c r="L852" s="29" t="s">
        <v>3103</v>
      </c>
      <c r="M852" s="29" t="s">
        <v>3265</v>
      </c>
      <c r="N852" s="29" t="s">
        <v>3266</v>
      </c>
      <c r="O852" s="29" t="s">
        <v>3269</v>
      </c>
      <c r="P852" s="29" t="s">
        <v>3270</v>
      </c>
      <c r="Q852" s="29" t="s">
        <v>3209</v>
      </c>
      <c r="R852" s="29" t="s">
        <v>3210</v>
      </c>
      <c r="S852" s="29" t="s">
        <v>3098</v>
      </c>
      <c r="T852" s="29"/>
      <c r="U852" s="30">
        <v>0</v>
      </c>
      <c r="V852" s="30">
        <v>0</v>
      </c>
      <c r="W852" s="30">
        <v>0</v>
      </c>
      <c r="X852" s="30">
        <v>0</v>
      </c>
      <c r="Y852" s="30">
        <v>39</v>
      </c>
      <c r="Z852" s="30">
        <v>0</v>
      </c>
      <c r="AA852" s="30">
        <v>39</v>
      </c>
      <c r="AB852" s="30">
        <v>0</v>
      </c>
      <c r="AC852" s="30">
        <v>0</v>
      </c>
      <c r="AD852" s="30">
        <v>0</v>
      </c>
      <c r="AE852" s="30">
        <v>0</v>
      </c>
      <c r="AF852" s="30">
        <v>0</v>
      </c>
    </row>
    <row r="853" spans="1:32" x14ac:dyDescent="0.45">
      <c r="A853" s="29" t="s">
        <v>526</v>
      </c>
      <c r="B853" s="29" t="s">
        <v>527</v>
      </c>
      <c r="C853" s="29" t="s">
        <v>3299</v>
      </c>
      <c r="D853" s="29" t="s">
        <v>3300</v>
      </c>
      <c r="E853" s="29" t="s">
        <v>3320</v>
      </c>
      <c r="F853" s="29" t="s">
        <v>3321</v>
      </c>
      <c r="G853" s="29" t="s">
        <v>3233</v>
      </c>
      <c r="H853" s="29" t="s">
        <v>3234</v>
      </c>
      <c r="I853" s="29" t="s">
        <v>3262</v>
      </c>
      <c r="J853" s="29" t="s">
        <v>3263</v>
      </c>
      <c r="K853" s="29" t="s">
        <v>3264</v>
      </c>
      <c r="L853" s="29" t="s">
        <v>3103</v>
      </c>
      <c r="M853" s="29" t="s">
        <v>3265</v>
      </c>
      <c r="N853" s="29" t="s">
        <v>3266</v>
      </c>
      <c r="O853" s="29" t="s">
        <v>3271</v>
      </c>
      <c r="P853" s="29" t="s">
        <v>3272</v>
      </c>
      <c r="Q853" s="29" t="s">
        <v>3209</v>
      </c>
      <c r="R853" s="29" t="s">
        <v>3210</v>
      </c>
      <c r="S853" s="29" t="s">
        <v>3098</v>
      </c>
      <c r="T853" s="29"/>
      <c r="U853" s="30">
        <v>0</v>
      </c>
      <c r="V853" s="30">
        <v>0</v>
      </c>
      <c r="W853" s="30">
        <v>101</v>
      </c>
      <c r="X853" s="30">
        <v>43</v>
      </c>
      <c r="Y853" s="30">
        <v>0</v>
      </c>
      <c r="Z853" s="30">
        <v>174</v>
      </c>
      <c r="AA853" s="30">
        <v>0</v>
      </c>
      <c r="AB853" s="30">
        <v>0</v>
      </c>
      <c r="AC853" s="30">
        <v>0</v>
      </c>
      <c r="AD853" s="30">
        <v>0</v>
      </c>
      <c r="AE853" s="30">
        <v>0</v>
      </c>
      <c r="AF853" s="30">
        <v>0</v>
      </c>
    </row>
    <row r="854" spans="1:32" x14ac:dyDescent="0.45">
      <c r="A854" s="29" t="s">
        <v>526</v>
      </c>
      <c r="B854" s="29" t="s">
        <v>527</v>
      </c>
      <c r="C854" s="29" t="s">
        <v>3299</v>
      </c>
      <c r="D854" s="29" t="s">
        <v>3300</v>
      </c>
      <c r="E854" s="29" t="s">
        <v>3320</v>
      </c>
      <c r="F854" s="29" t="s">
        <v>3321</v>
      </c>
      <c r="G854" s="29" t="s">
        <v>3233</v>
      </c>
      <c r="H854" s="29" t="s">
        <v>3234</v>
      </c>
      <c r="I854" s="29" t="s">
        <v>3262</v>
      </c>
      <c r="J854" s="29" t="s">
        <v>3263</v>
      </c>
      <c r="K854" s="29" t="s">
        <v>3264</v>
      </c>
      <c r="L854" s="29" t="s">
        <v>3103</v>
      </c>
      <c r="M854" s="29" t="s">
        <v>3265</v>
      </c>
      <c r="N854" s="29" t="s">
        <v>3266</v>
      </c>
      <c r="O854" s="29" t="s">
        <v>3273</v>
      </c>
      <c r="P854" s="29" t="s">
        <v>3274</v>
      </c>
      <c r="Q854" s="29" t="s">
        <v>3209</v>
      </c>
      <c r="R854" s="29" t="s">
        <v>3210</v>
      </c>
      <c r="S854" s="29" t="s">
        <v>3098</v>
      </c>
      <c r="T854" s="29"/>
      <c r="U854" s="30">
        <v>0</v>
      </c>
      <c r="V854" s="30">
        <v>39</v>
      </c>
      <c r="W854" s="30">
        <v>0</v>
      </c>
      <c r="X854" s="30">
        <v>39</v>
      </c>
      <c r="Y854" s="30">
        <v>273</v>
      </c>
      <c r="Z854" s="30">
        <v>312</v>
      </c>
      <c r="AA854" s="30">
        <v>312</v>
      </c>
      <c r="AB854" s="30">
        <v>117</v>
      </c>
      <c r="AC854" s="30">
        <v>39</v>
      </c>
      <c r="AD854" s="30">
        <v>273</v>
      </c>
      <c r="AE854" s="30">
        <v>78</v>
      </c>
      <c r="AF854" s="30">
        <v>39</v>
      </c>
    </row>
    <row r="855" spans="1:32" x14ac:dyDescent="0.45">
      <c r="A855" s="29" t="s">
        <v>526</v>
      </c>
      <c r="B855" s="29" t="s">
        <v>527</v>
      </c>
      <c r="C855" s="29" t="s">
        <v>3299</v>
      </c>
      <c r="D855" s="29" t="s">
        <v>3300</v>
      </c>
      <c r="E855" s="29" t="s">
        <v>3320</v>
      </c>
      <c r="F855" s="29" t="s">
        <v>3321</v>
      </c>
      <c r="G855" s="29" t="s">
        <v>3233</v>
      </c>
      <c r="H855" s="29" t="s">
        <v>3234</v>
      </c>
      <c r="I855" s="29" t="s">
        <v>3275</v>
      </c>
      <c r="J855" s="29" t="s">
        <v>3276</v>
      </c>
      <c r="K855" s="29" t="s">
        <v>3277</v>
      </c>
      <c r="L855" s="29" t="s">
        <v>3100</v>
      </c>
      <c r="M855" s="29" t="s">
        <v>3312</v>
      </c>
      <c r="N855" s="29" t="s">
        <v>3313</v>
      </c>
      <c r="O855" s="29" t="s">
        <v>3314</v>
      </c>
      <c r="P855" s="29" t="s">
        <v>3315</v>
      </c>
      <c r="Q855" s="29" t="s">
        <v>3209</v>
      </c>
      <c r="R855" s="29" t="s">
        <v>3210</v>
      </c>
      <c r="S855" s="29" t="s">
        <v>3098</v>
      </c>
      <c r="T855" s="29"/>
      <c r="U855" s="30">
        <v>25000</v>
      </c>
      <c r="V855" s="30">
        <v>25000</v>
      </c>
      <c r="W855" s="30">
        <v>25000</v>
      </c>
      <c r="X855" s="30">
        <v>25000</v>
      </c>
      <c r="Y855" s="30">
        <v>25000</v>
      </c>
      <c r="Z855" s="30">
        <v>25000</v>
      </c>
      <c r="AA855" s="30">
        <v>25000</v>
      </c>
      <c r="AB855" s="30">
        <v>25000</v>
      </c>
      <c r="AC855" s="30">
        <v>25000</v>
      </c>
      <c r="AD855" s="30">
        <v>25000</v>
      </c>
      <c r="AE855" s="30">
        <v>25000</v>
      </c>
      <c r="AF855" s="30">
        <v>25000</v>
      </c>
    </row>
    <row r="856" spans="1:32" x14ac:dyDescent="0.45">
      <c r="A856" s="29" t="s">
        <v>526</v>
      </c>
      <c r="B856" s="29" t="s">
        <v>527</v>
      </c>
      <c r="C856" s="29" t="s">
        <v>3299</v>
      </c>
      <c r="D856" s="29" t="s">
        <v>3300</v>
      </c>
      <c r="E856" s="29" t="s">
        <v>3320</v>
      </c>
      <c r="F856" s="29" t="s">
        <v>3321</v>
      </c>
      <c r="G856" s="29" t="s">
        <v>3233</v>
      </c>
      <c r="H856" s="29" t="s">
        <v>3234</v>
      </c>
      <c r="I856" s="29" t="s">
        <v>3275</v>
      </c>
      <c r="J856" s="29" t="s">
        <v>3276</v>
      </c>
      <c r="K856" s="29" t="s">
        <v>3287</v>
      </c>
      <c r="L856" s="29" t="s">
        <v>3101</v>
      </c>
      <c r="M856" s="29" t="s">
        <v>3288</v>
      </c>
      <c r="N856" s="29" t="s">
        <v>3289</v>
      </c>
      <c r="O856" s="29" t="s">
        <v>3290</v>
      </c>
      <c r="P856" s="29" t="s">
        <v>3291</v>
      </c>
      <c r="Q856" s="29" t="s">
        <v>3209</v>
      </c>
      <c r="R856" s="29" t="s">
        <v>3210</v>
      </c>
      <c r="S856" s="29" t="s">
        <v>3098</v>
      </c>
      <c r="T856" s="29"/>
      <c r="U856" s="30">
        <v>1000</v>
      </c>
      <c r="V856" s="30">
        <v>1000</v>
      </c>
      <c r="W856" s="30">
        <v>1000</v>
      </c>
      <c r="X856" s="30">
        <v>1000</v>
      </c>
      <c r="Y856" s="30">
        <v>1000</v>
      </c>
      <c r="Z856" s="30">
        <v>1000</v>
      </c>
      <c r="AA856" s="30">
        <v>1000</v>
      </c>
      <c r="AB856" s="30">
        <v>1000</v>
      </c>
      <c r="AC856" s="30">
        <v>1000</v>
      </c>
      <c r="AD856" s="30">
        <v>1000</v>
      </c>
      <c r="AE856" s="30">
        <v>1000</v>
      </c>
      <c r="AF856" s="30">
        <v>1000</v>
      </c>
    </row>
    <row r="857" spans="1:32" x14ac:dyDescent="0.45">
      <c r="A857" s="29" t="s">
        <v>526</v>
      </c>
      <c r="B857" s="29" t="s">
        <v>527</v>
      </c>
      <c r="C857" s="29" t="s">
        <v>3211</v>
      </c>
      <c r="D857" s="29" t="s">
        <v>3212</v>
      </c>
      <c r="E857" s="29" t="s">
        <v>3211</v>
      </c>
      <c r="F857" s="29" t="s">
        <v>3340</v>
      </c>
      <c r="G857" s="29" t="s">
        <v>3233</v>
      </c>
      <c r="H857" s="29" t="s">
        <v>3234</v>
      </c>
      <c r="I857" s="29" t="s">
        <v>3341</v>
      </c>
      <c r="J857" s="29" t="s">
        <v>3342</v>
      </c>
      <c r="K857" s="29" t="s">
        <v>3343</v>
      </c>
      <c r="L857" s="29" t="s">
        <v>3119</v>
      </c>
      <c r="M857" s="29" t="s">
        <v>3344</v>
      </c>
      <c r="N857" s="29" t="s">
        <v>3345</v>
      </c>
      <c r="O857" s="29" t="s">
        <v>3346</v>
      </c>
      <c r="P857" s="29" t="s">
        <v>3347</v>
      </c>
      <c r="Q857" s="29" t="s">
        <v>3209</v>
      </c>
      <c r="R857" s="29" t="s">
        <v>3210</v>
      </c>
      <c r="S857" s="29" t="s">
        <v>3098</v>
      </c>
      <c r="T857" s="29"/>
      <c r="U857" s="30">
        <v>-507</v>
      </c>
      <c r="V857" s="30">
        <v>-489</v>
      </c>
      <c r="W857" s="30">
        <v>-524</v>
      </c>
      <c r="X857" s="30">
        <v>-537</v>
      </c>
      <c r="Y857" s="30">
        <v>-546</v>
      </c>
      <c r="Z857" s="30">
        <v>-733</v>
      </c>
      <c r="AA857" s="30">
        <v>-701</v>
      </c>
      <c r="AB857" s="30">
        <v>-596</v>
      </c>
      <c r="AC857" s="30">
        <v>-603</v>
      </c>
      <c r="AD857" s="30">
        <v>-590</v>
      </c>
      <c r="AE857" s="30">
        <v>-583</v>
      </c>
      <c r="AF857" s="30">
        <v>-594</v>
      </c>
    </row>
    <row r="858" spans="1:32" x14ac:dyDescent="0.45">
      <c r="A858" s="29" t="s">
        <v>526</v>
      </c>
      <c r="B858" s="29" t="s">
        <v>527</v>
      </c>
      <c r="C858" s="29" t="s">
        <v>3211</v>
      </c>
      <c r="D858" s="29" t="s">
        <v>3212</v>
      </c>
      <c r="E858" s="29" t="s">
        <v>3211</v>
      </c>
      <c r="F858" s="29" t="s">
        <v>3340</v>
      </c>
      <c r="G858" s="29" t="s">
        <v>3233</v>
      </c>
      <c r="H858" s="29" t="s">
        <v>3234</v>
      </c>
      <c r="I858" s="29" t="s">
        <v>3341</v>
      </c>
      <c r="J858" s="29" t="s">
        <v>3342</v>
      </c>
      <c r="K858" s="29" t="s">
        <v>3348</v>
      </c>
      <c r="L858" s="29" t="s">
        <v>3115</v>
      </c>
      <c r="M858" s="29" t="s">
        <v>3349</v>
      </c>
      <c r="N858" s="29" t="s">
        <v>3350</v>
      </c>
      <c r="O858" s="29" t="s">
        <v>3351</v>
      </c>
      <c r="P858" s="29" t="s">
        <v>3350</v>
      </c>
      <c r="Q858" s="29" t="s">
        <v>3209</v>
      </c>
      <c r="R858" s="29" t="s">
        <v>3210</v>
      </c>
      <c r="S858" s="29" t="s">
        <v>3098</v>
      </c>
      <c r="T858" s="29"/>
      <c r="U858" s="30">
        <v>0</v>
      </c>
      <c r="V858" s="30">
        <v>0</v>
      </c>
      <c r="W858" s="30">
        <v>0</v>
      </c>
      <c r="X858" s="30">
        <v>0</v>
      </c>
      <c r="Y858" s="30">
        <v>0</v>
      </c>
      <c r="Z858" s="30">
        <v>300</v>
      </c>
      <c r="AA858" s="30">
        <v>200</v>
      </c>
      <c r="AB858" s="30">
        <v>0</v>
      </c>
      <c r="AC858" s="30">
        <v>0</v>
      </c>
      <c r="AD858" s="30">
        <v>0</v>
      </c>
      <c r="AE858" s="30">
        <v>0</v>
      </c>
      <c r="AF858" s="30">
        <v>0</v>
      </c>
    </row>
    <row r="859" spans="1:32" x14ac:dyDescent="0.45">
      <c r="A859" s="29" t="s">
        <v>526</v>
      </c>
      <c r="B859" s="29" t="s">
        <v>527</v>
      </c>
      <c r="C859" s="29" t="s">
        <v>3211</v>
      </c>
      <c r="D859" s="29" t="s">
        <v>3212</v>
      </c>
      <c r="E859" s="29" t="s">
        <v>3211</v>
      </c>
      <c r="F859" s="29" t="s">
        <v>3340</v>
      </c>
      <c r="G859" s="29" t="s">
        <v>3233</v>
      </c>
      <c r="H859" s="29" t="s">
        <v>3234</v>
      </c>
      <c r="I859" s="29" t="s">
        <v>3341</v>
      </c>
      <c r="J859" s="29" t="s">
        <v>3342</v>
      </c>
      <c r="K859" s="29" t="s">
        <v>3348</v>
      </c>
      <c r="L859" s="29" t="s">
        <v>3115</v>
      </c>
      <c r="M859" s="29" t="s">
        <v>3366</v>
      </c>
      <c r="N859" s="29" t="s">
        <v>3367</v>
      </c>
      <c r="O859" s="29" t="s">
        <v>3370</v>
      </c>
      <c r="P859" s="29" t="s">
        <v>3371</v>
      </c>
      <c r="Q859" s="29" t="s">
        <v>3209</v>
      </c>
      <c r="R859" s="29" t="s">
        <v>3210</v>
      </c>
      <c r="S859" s="29" t="s">
        <v>3098</v>
      </c>
      <c r="T859" s="29"/>
      <c r="U859" s="30">
        <v>117372</v>
      </c>
      <c r="V859" s="30">
        <v>117372</v>
      </c>
      <c r="W859" s="30">
        <v>117372</v>
      </c>
      <c r="X859" s="30">
        <v>117372</v>
      </c>
      <c r="Y859" s="30">
        <v>117383</v>
      </c>
      <c r="Z859" s="30">
        <v>110385</v>
      </c>
      <c r="AA859" s="30">
        <v>111659</v>
      </c>
      <c r="AB859" s="30">
        <v>102516</v>
      </c>
      <c r="AC859" s="30">
        <v>109920</v>
      </c>
      <c r="AD859" s="30">
        <v>111653</v>
      </c>
      <c r="AE859" s="30">
        <v>118122</v>
      </c>
      <c r="AF859" s="30">
        <v>112914</v>
      </c>
    </row>
    <row r="860" spans="1:32" x14ac:dyDescent="0.45">
      <c r="A860" s="29" t="s">
        <v>526</v>
      </c>
      <c r="B860" s="29" t="s">
        <v>527</v>
      </c>
      <c r="C860" s="29" t="s">
        <v>3211</v>
      </c>
      <c r="D860" s="29" t="s">
        <v>3212</v>
      </c>
      <c r="E860" s="29" t="s">
        <v>3612</v>
      </c>
      <c r="F860" s="29" t="s">
        <v>3613</v>
      </c>
      <c r="G860" s="29" t="s">
        <v>3233</v>
      </c>
      <c r="H860" s="29" t="s">
        <v>3234</v>
      </c>
      <c r="I860" s="29" t="s">
        <v>3341</v>
      </c>
      <c r="J860" s="29" t="s">
        <v>3342</v>
      </c>
      <c r="K860" s="29" t="s">
        <v>3343</v>
      </c>
      <c r="L860" s="29" t="s">
        <v>3119</v>
      </c>
      <c r="M860" s="29" t="s">
        <v>3344</v>
      </c>
      <c r="N860" s="29" t="s">
        <v>3345</v>
      </c>
      <c r="O860" s="29" t="s">
        <v>3346</v>
      </c>
      <c r="P860" s="29" t="s">
        <v>3347</v>
      </c>
      <c r="Q860" s="29" t="s">
        <v>3209</v>
      </c>
      <c r="R860" s="29" t="s">
        <v>3210</v>
      </c>
      <c r="S860" s="29" t="s">
        <v>3098</v>
      </c>
      <c r="T860" s="29"/>
      <c r="U860" s="30">
        <v>-2385</v>
      </c>
      <c r="V860" s="30">
        <v>-1320</v>
      </c>
      <c r="W860" s="30">
        <v>-1415</v>
      </c>
      <c r="X860" s="30">
        <v>-1074</v>
      </c>
      <c r="Y860" s="30">
        <v>-1092</v>
      </c>
      <c r="Z860" s="30">
        <v>-1128</v>
      </c>
      <c r="AA860" s="30">
        <v>-584</v>
      </c>
      <c r="AB860" s="30">
        <v>-1109</v>
      </c>
      <c r="AC860" s="30">
        <v>-1298</v>
      </c>
      <c r="AD860" s="30">
        <v>-1180</v>
      </c>
      <c r="AE860" s="30">
        <v>-1166</v>
      </c>
      <c r="AF860" s="30">
        <v>-1247</v>
      </c>
    </row>
    <row r="861" spans="1:32" x14ac:dyDescent="0.45">
      <c r="A861" s="29" t="s">
        <v>526</v>
      </c>
      <c r="B861" s="29" t="s">
        <v>527</v>
      </c>
      <c r="C861" s="29" t="s">
        <v>3211</v>
      </c>
      <c r="D861" s="29" t="s">
        <v>3212</v>
      </c>
      <c r="E861" s="29" t="s">
        <v>3612</v>
      </c>
      <c r="F861" s="29" t="s">
        <v>3613</v>
      </c>
      <c r="G861" s="29" t="s">
        <v>3233</v>
      </c>
      <c r="H861" s="29" t="s">
        <v>3234</v>
      </c>
      <c r="I861" s="29" t="s">
        <v>3341</v>
      </c>
      <c r="J861" s="29" t="s">
        <v>3342</v>
      </c>
      <c r="K861" s="29" t="s">
        <v>3348</v>
      </c>
      <c r="L861" s="29" t="s">
        <v>3115</v>
      </c>
      <c r="M861" s="29" t="s">
        <v>3349</v>
      </c>
      <c r="N861" s="29" t="s">
        <v>3350</v>
      </c>
      <c r="O861" s="29" t="s">
        <v>3351</v>
      </c>
      <c r="P861" s="29" t="s">
        <v>3350</v>
      </c>
      <c r="Q861" s="29" t="s">
        <v>3209</v>
      </c>
      <c r="R861" s="29" t="s">
        <v>3210</v>
      </c>
      <c r="S861" s="29" t="s">
        <v>3098</v>
      </c>
      <c r="T861" s="29"/>
      <c r="U861" s="30">
        <v>8972</v>
      </c>
      <c r="V861" s="30">
        <v>5692</v>
      </c>
      <c r="W861" s="30">
        <v>21589</v>
      </c>
      <c r="X861" s="30">
        <v>2290</v>
      </c>
      <c r="Y861" s="30">
        <v>1600</v>
      </c>
      <c r="Z861" s="30">
        <v>1600</v>
      </c>
      <c r="AA861" s="30">
        <v>1600</v>
      </c>
      <c r="AB861" s="30">
        <v>1650</v>
      </c>
      <c r="AC861" s="30">
        <v>1750</v>
      </c>
      <c r="AD861" s="30">
        <v>1600</v>
      </c>
      <c r="AE861" s="30">
        <v>3194</v>
      </c>
      <c r="AF861" s="30">
        <v>3555</v>
      </c>
    </row>
    <row r="862" spans="1:32" x14ac:dyDescent="0.45">
      <c r="A862" s="29" t="s">
        <v>526</v>
      </c>
      <c r="B862" s="29" t="s">
        <v>527</v>
      </c>
      <c r="C862" s="29" t="s">
        <v>3211</v>
      </c>
      <c r="D862" s="29" t="s">
        <v>3212</v>
      </c>
      <c r="E862" s="29" t="s">
        <v>3612</v>
      </c>
      <c r="F862" s="29" t="s">
        <v>3613</v>
      </c>
      <c r="G862" s="29" t="s">
        <v>3233</v>
      </c>
      <c r="H862" s="29" t="s">
        <v>3234</v>
      </c>
      <c r="I862" s="29" t="s">
        <v>3341</v>
      </c>
      <c r="J862" s="29" t="s">
        <v>3342</v>
      </c>
      <c r="K862" s="29" t="s">
        <v>3348</v>
      </c>
      <c r="L862" s="29" t="s">
        <v>3115</v>
      </c>
      <c r="M862" s="29" t="s">
        <v>3356</v>
      </c>
      <c r="N862" s="29" t="s">
        <v>3357</v>
      </c>
      <c r="O862" s="29" t="s">
        <v>3358</v>
      </c>
      <c r="P862" s="29" t="s">
        <v>3359</v>
      </c>
      <c r="Q862" s="29" t="s">
        <v>3209</v>
      </c>
      <c r="R862" s="29" t="s">
        <v>3210</v>
      </c>
      <c r="S862" s="29" t="s">
        <v>3098</v>
      </c>
      <c r="T862" s="29"/>
      <c r="U862" s="30">
        <v>0</v>
      </c>
      <c r="V862" s="30">
        <v>0</v>
      </c>
      <c r="W862" s="30">
        <v>0</v>
      </c>
      <c r="X862" s="30">
        <v>0</v>
      </c>
      <c r="Y862" s="30">
        <v>0</v>
      </c>
      <c r="Z862" s="30">
        <v>0</v>
      </c>
      <c r="AA862" s="30">
        <v>0</v>
      </c>
      <c r="AB862" s="30">
        <v>11817</v>
      </c>
      <c r="AC862" s="30">
        <v>11817</v>
      </c>
      <c r="AD862" s="30">
        <v>11817</v>
      </c>
      <c r="AE862" s="30">
        <v>11817</v>
      </c>
      <c r="AF862" s="30">
        <v>11817</v>
      </c>
    </row>
    <row r="863" spans="1:32" x14ac:dyDescent="0.45">
      <c r="A863" s="29" t="s">
        <v>526</v>
      </c>
      <c r="B863" s="29" t="s">
        <v>527</v>
      </c>
      <c r="C863" s="29" t="s">
        <v>3211</v>
      </c>
      <c r="D863" s="29" t="s">
        <v>3212</v>
      </c>
      <c r="E863" s="29" t="s">
        <v>3612</v>
      </c>
      <c r="F863" s="29" t="s">
        <v>3613</v>
      </c>
      <c r="G863" s="29" t="s">
        <v>3233</v>
      </c>
      <c r="H863" s="29" t="s">
        <v>3234</v>
      </c>
      <c r="I863" s="29" t="s">
        <v>3341</v>
      </c>
      <c r="J863" s="29" t="s">
        <v>3342</v>
      </c>
      <c r="K863" s="29" t="s">
        <v>3348</v>
      </c>
      <c r="L863" s="29" t="s">
        <v>3115</v>
      </c>
      <c r="M863" s="29" t="s">
        <v>3356</v>
      </c>
      <c r="N863" s="29" t="s">
        <v>3357</v>
      </c>
      <c r="O863" s="29" t="s">
        <v>3470</v>
      </c>
      <c r="P863" s="29" t="s">
        <v>3471</v>
      </c>
      <c r="Q863" s="29" t="s">
        <v>3209</v>
      </c>
      <c r="R863" s="29" t="s">
        <v>3210</v>
      </c>
      <c r="S863" s="29" t="s">
        <v>3098</v>
      </c>
      <c r="T863" s="29"/>
      <c r="U863" s="30">
        <v>0</v>
      </c>
      <c r="V863" s="30">
        <v>4046</v>
      </c>
      <c r="W863" s="30">
        <v>4046</v>
      </c>
      <c r="X863" s="30">
        <v>4046</v>
      </c>
      <c r="Y863" s="30">
        <v>4046</v>
      </c>
      <c r="Z863" s="30">
        <v>4046</v>
      </c>
      <c r="AA863" s="30">
        <v>4046</v>
      </c>
      <c r="AB863" s="30">
        <v>4046</v>
      </c>
      <c r="AC863" s="30">
        <v>4046</v>
      </c>
      <c r="AD863" s="30">
        <v>4046</v>
      </c>
      <c r="AE863" s="30">
        <v>4046</v>
      </c>
      <c r="AF863" s="30">
        <v>4046</v>
      </c>
    </row>
    <row r="864" spans="1:32" x14ac:dyDescent="0.45">
      <c r="A864" s="29" t="s">
        <v>526</v>
      </c>
      <c r="B864" s="29" t="s">
        <v>527</v>
      </c>
      <c r="C864" s="29" t="s">
        <v>3211</v>
      </c>
      <c r="D864" s="29" t="s">
        <v>3212</v>
      </c>
      <c r="E864" s="29" t="s">
        <v>3612</v>
      </c>
      <c r="F864" s="29" t="s">
        <v>3613</v>
      </c>
      <c r="G864" s="29" t="s">
        <v>3233</v>
      </c>
      <c r="H864" s="29" t="s">
        <v>3234</v>
      </c>
      <c r="I864" s="29" t="s">
        <v>3341</v>
      </c>
      <c r="J864" s="29" t="s">
        <v>3342</v>
      </c>
      <c r="K864" s="29" t="s">
        <v>3348</v>
      </c>
      <c r="L864" s="29" t="s">
        <v>3115</v>
      </c>
      <c r="M864" s="29" t="s">
        <v>3360</v>
      </c>
      <c r="N864" s="29" t="s">
        <v>3361</v>
      </c>
      <c r="O864" s="29" t="s">
        <v>3362</v>
      </c>
      <c r="P864" s="29" t="s">
        <v>3363</v>
      </c>
      <c r="Q864" s="29" t="s">
        <v>3209</v>
      </c>
      <c r="R864" s="29" t="s">
        <v>3210</v>
      </c>
      <c r="S864" s="29" t="s">
        <v>3098</v>
      </c>
      <c r="T864" s="29"/>
      <c r="U864" s="30">
        <v>6100</v>
      </c>
      <c r="V864" s="30">
        <v>3100</v>
      </c>
      <c r="W864" s="30">
        <v>3100</v>
      </c>
      <c r="X864" s="30">
        <v>1600</v>
      </c>
      <c r="Y864" s="30">
        <v>1600</v>
      </c>
      <c r="Z864" s="30">
        <v>1600</v>
      </c>
      <c r="AA864" s="30">
        <v>1600</v>
      </c>
      <c r="AB864" s="30">
        <v>1600</v>
      </c>
      <c r="AC864" s="30">
        <v>1600</v>
      </c>
      <c r="AD864" s="30">
        <v>1600</v>
      </c>
      <c r="AE864" s="30">
        <v>1600</v>
      </c>
      <c r="AF864" s="30">
        <v>1600</v>
      </c>
    </row>
    <row r="865" spans="1:32" x14ac:dyDescent="0.45">
      <c r="A865" s="29" t="s">
        <v>526</v>
      </c>
      <c r="B865" s="29" t="s">
        <v>527</v>
      </c>
      <c r="C865" s="29" t="s">
        <v>3211</v>
      </c>
      <c r="D865" s="29" t="s">
        <v>3212</v>
      </c>
      <c r="E865" s="29" t="s">
        <v>3612</v>
      </c>
      <c r="F865" s="29" t="s">
        <v>3613</v>
      </c>
      <c r="G865" s="29" t="s">
        <v>3233</v>
      </c>
      <c r="H865" s="29" t="s">
        <v>3234</v>
      </c>
      <c r="I865" s="29" t="s">
        <v>3341</v>
      </c>
      <c r="J865" s="29" t="s">
        <v>3342</v>
      </c>
      <c r="K865" s="29" t="s">
        <v>3348</v>
      </c>
      <c r="L865" s="29" t="s">
        <v>3115</v>
      </c>
      <c r="M865" s="29" t="s">
        <v>3360</v>
      </c>
      <c r="N865" s="29" t="s">
        <v>3361</v>
      </c>
      <c r="O865" s="29" t="s">
        <v>3518</v>
      </c>
      <c r="P865" s="29" t="s">
        <v>3519</v>
      </c>
      <c r="Q865" s="29" t="s">
        <v>3209</v>
      </c>
      <c r="R865" s="29" t="s">
        <v>3210</v>
      </c>
      <c r="S865" s="29" t="s">
        <v>3098</v>
      </c>
      <c r="T865" s="29"/>
      <c r="U865" s="30">
        <v>4000</v>
      </c>
      <c r="V865" s="30">
        <v>0</v>
      </c>
      <c r="W865" s="30">
        <v>0</v>
      </c>
      <c r="X865" s="30">
        <v>0</v>
      </c>
      <c r="Y865" s="30">
        <v>0</v>
      </c>
      <c r="Z865" s="30">
        <v>0</v>
      </c>
      <c r="AA865" s="30">
        <v>0</v>
      </c>
      <c r="AB865" s="30">
        <v>0</v>
      </c>
      <c r="AC865" s="30">
        <v>0</v>
      </c>
      <c r="AD865" s="30">
        <v>0</v>
      </c>
      <c r="AE865" s="30">
        <v>0</v>
      </c>
      <c r="AF865" s="30">
        <v>0</v>
      </c>
    </row>
    <row r="866" spans="1:32" x14ac:dyDescent="0.45">
      <c r="A866" s="29" t="s">
        <v>526</v>
      </c>
      <c r="B866" s="29" t="s">
        <v>527</v>
      </c>
      <c r="C866" s="29" t="s">
        <v>3211</v>
      </c>
      <c r="D866" s="29" t="s">
        <v>3212</v>
      </c>
      <c r="E866" s="29" t="s">
        <v>3612</v>
      </c>
      <c r="F866" s="29" t="s">
        <v>3613</v>
      </c>
      <c r="G866" s="29" t="s">
        <v>3233</v>
      </c>
      <c r="H866" s="29" t="s">
        <v>3234</v>
      </c>
      <c r="I866" s="29" t="s">
        <v>3341</v>
      </c>
      <c r="J866" s="29" t="s">
        <v>3342</v>
      </c>
      <c r="K866" s="29" t="s">
        <v>3348</v>
      </c>
      <c r="L866" s="29" t="s">
        <v>3115</v>
      </c>
      <c r="M866" s="29" t="s">
        <v>3360</v>
      </c>
      <c r="N866" s="29" t="s">
        <v>3361</v>
      </c>
      <c r="O866" s="29" t="s">
        <v>3364</v>
      </c>
      <c r="P866" s="29" t="s">
        <v>3365</v>
      </c>
      <c r="Q866" s="29" t="s">
        <v>3209</v>
      </c>
      <c r="R866" s="29" t="s">
        <v>3210</v>
      </c>
      <c r="S866" s="29" t="s">
        <v>3098</v>
      </c>
      <c r="T866" s="29"/>
      <c r="U866" s="30">
        <v>2500</v>
      </c>
      <c r="V866" s="30">
        <v>2500</v>
      </c>
      <c r="W866" s="30">
        <v>2500</v>
      </c>
      <c r="X866" s="30">
        <v>2100</v>
      </c>
      <c r="Y866" s="30">
        <v>2100</v>
      </c>
      <c r="Z866" s="30">
        <v>2100</v>
      </c>
      <c r="AA866" s="30">
        <v>2100</v>
      </c>
      <c r="AB866" s="30">
        <v>2100</v>
      </c>
      <c r="AC866" s="30">
        <v>2100</v>
      </c>
      <c r="AD866" s="30">
        <v>2100</v>
      </c>
      <c r="AE866" s="30">
        <v>2100</v>
      </c>
      <c r="AF866" s="30">
        <v>2100</v>
      </c>
    </row>
    <row r="867" spans="1:32" x14ac:dyDescent="0.45">
      <c r="A867" s="29" t="s">
        <v>526</v>
      </c>
      <c r="B867" s="29" t="s">
        <v>527</v>
      </c>
      <c r="C867" s="29" t="s">
        <v>3211</v>
      </c>
      <c r="D867" s="29" t="s">
        <v>3212</v>
      </c>
      <c r="E867" s="29" t="s">
        <v>3612</v>
      </c>
      <c r="F867" s="29" t="s">
        <v>3613</v>
      </c>
      <c r="G867" s="29" t="s">
        <v>3233</v>
      </c>
      <c r="H867" s="29" t="s">
        <v>3234</v>
      </c>
      <c r="I867" s="29" t="s">
        <v>3341</v>
      </c>
      <c r="J867" s="29" t="s">
        <v>3342</v>
      </c>
      <c r="K867" s="29" t="s">
        <v>3348</v>
      </c>
      <c r="L867" s="29" t="s">
        <v>3115</v>
      </c>
      <c r="M867" s="29" t="s">
        <v>3366</v>
      </c>
      <c r="N867" s="29" t="s">
        <v>3367</v>
      </c>
      <c r="O867" s="29" t="s">
        <v>3368</v>
      </c>
      <c r="P867" s="29" t="s">
        <v>3369</v>
      </c>
      <c r="Q867" s="29" t="s">
        <v>3209</v>
      </c>
      <c r="R867" s="29" t="s">
        <v>3210</v>
      </c>
      <c r="S867" s="29" t="s">
        <v>3098</v>
      </c>
      <c r="T867" s="29"/>
      <c r="U867" s="30">
        <v>2727</v>
      </c>
      <c r="V867" s="30">
        <v>0</v>
      </c>
      <c r="W867" s="30">
        <v>0</v>
      </c>
      <c r="X867" s="30">
        <v>0</v>
      </c>
      <c r="Y867" s="30">
        <v>0</v>
      </c>
      <c r="Z867" s="30">
        <v>0</v>
      </c>
      <c r="AA867" s="30">
        <v>0</v>
      </c>
      <c r="AB867" s="30">
        <v>0</v>
      </c>
      <c r="AC867" s="30">
        <v>2122</v>
      </c>
      <c r="AD867" s="30">
        <v>6306</v>
      </c>
      <c r="AE867" s="30">
        <v>4546</v>
      </c>
      <c r="AF867" s="30">
        <v>4546</v>
      </c>
    </row>
    <row r="868" spans="1:32" x14ac:dyDescent="0.45">
      <c r="A868" s="29" t="s">
        <v>526</v>
      </c>
      <c r="B868" s="29" t="s">
        <v>527</v>
      </c>
      <c r="C868" s="29" t="s">
        <v>3211</v>
      </c>
      <c r="D868" s="29" t="s">
        <v>3212</v>
      </c>
      <c r="E868" s="29" t="s">
        <v>3612</v>
      </c>
      <c r="F868" s="29" t="s">
        <v>3613</v>
      </c>
      <c r="G868" s="29" t="s">
        <v>3233</v>
      </c>
      <c r="H868" s="29" t="s">
        <v>3234</v>
      </c>
      <c r="I868" s="29" t="s">
        <v>3341</v>
      </c>
      <c r="J868" s="29" t="s">
        <v>3342</v>
      </c>
      <c r="K868" s="29" t="s">
        <v>3348</v>
      </c>
      <c r="L868" s="29" t="s">
        <v>3115</v>
      </c>
      <c r="M868" s="29" t="s">
        <v>3366</v>
      </c>
      <c r="N868" s="29" t="s">
        <v>3367</v>
      </c>
      <c r="O868" s="29" t="s">
        <v>3370</v>
      </c>
      <c r="P868" s="29" t="s">
        <v>3371</v>
      </c>
      <c r="Q868" s="29" t="s">
        <v>3209</v>
      </c>
      <c r="R868" s="29" t="s">
        <v>3210</v>
      </c>
      <c r="S868" s="29" t="s">
        <v>3098</v>
      </c>
      <c r="T868" s="29"/>
      <c r="U868" s="30">
        <v>715842.30599999998</v>
      </c>
      <c r="V868" s="30">
        <v>652403.39899999998</v>
      </c>
      <c r="W868" s="30">
        <v>652331.51500000001</v>
      </c>
      <c r="X868" s="30">
        <v>629386.32799999998</v>
      </c>
      <c r="Y868" s="30">
        <v>622642.99</v>
      </c>
      <c r="Z868" s="30">
        <v>622621.03200000001</v>
      </c>
      <c r="AA868" s="30">
        <v>574053.86399999994</v>
      </c>
      <c r="AB868" s="30">
        <v>553941.80000000005</v>
      </c>
      <c r="AC868" s="30">
        <v>526169.12199999997</v>
      </c>
      <c r="AD868" s="30">
        <v>520770.06099999999</v>
      </c>
      <c r="AE868" s="30">
        <v>521135.38299999997</v>
      </c>
      <c r="AF868" s="30">
        <v>522283.261</v>
      </c>
    </row>
    <row r="869" spans="1:32" x14ac:dyDescent="0.45">
      <c r="A869" s="29" t="s">
        <v>526</v>
      </c>
      <c r="B869" s="29" t="s">
        <v>527</v>
      </c>
      <c r="C869" s="29" t="s">
        <v>3211</v>
      </c>
      <c r="D869" s="29" t="s">
        <v>3212</v>
      </c>
      <c r="E869" s="29" t="s">
        <v>3612</v>
      </c>
      <c r="F869" s="29" t="s">
        <v>3613</v>
      </c>
      <c r="G869" s="29" t="s">
        <v>3233</v>
      </c>
      <c r="H869" s="29" t="s">
        <v>3234</v>
      </c>
      <c r="I869" s="29" t="s">
        <v>3341</v>
      </c>
      <c r="J869" s="29" t="s">
        <v>3342</v>
      </c>
      <c r="K869" s="29" t="s">
        <v>3474</v>
      </c>
      <c r="L869" s="29" t="s">
        <v>3116</v>
      </c>
      <c r="M869" s="29" t="s">
        <v>3488</v>
      </c>
      <c r="N869" s="29" t="s">
        <v>3489</v>
      </c>
      <c r="O869" s="29" t="s">
        <v>3490</v>
      </c>
      <c r="P869" s="29" t="s">
        <v>3491</v>
      </c>
      <c r="Q869" s="29" t="s">
        <v>3209</v>
      </c>
      <c r="R869" s="29" t="s">
        <v>3210</v>
      </c>
      <c r="S869" s="29" t="s">
        <v>3098</v>
      </c>
      <c r="T869" s="29"/>
      <c r="U869" s="30">
        <v>48558.913999999997</v>
      </c>
      <c r="V869" s="30">
        <v>48558.913999999997</v>
      </c>
      <c r="W869" s="30">
        <v>48558.913999999997</v>
      </c>
      <c r="X869" s="30">
        <v>48558.913999999997</v>
      </c>
      <c r="Y869" s="30">
        <v>48558.913999999997</v>
      </c>
      <c r="Z869" s="30">
        <v>48558.913999999997</v>
      </c>
      <c r="AA869" s="30">
        <v>48558.913999999997</v>
      </c>
      <c r="AB869" s="30">
        <v>48558.913999999997</v>
      </c>
      <c r="AC869" s="30">
        <v>48558.913999999997</v>
      </c>
      <c r="AD869" s="30">
        <v>48558.913999999997</v>
      </c>
      <c r="AE869" s="30">
        <v>48558.913999999997</v>
      </c>
      <c r="AF869" s="30">
        <v>48558.913999999997</v>
      </c>
    </row>
    <row r="870" spans="1:32" x14ac:dyDescent="0.45">
      <c r="A870" s="29" t="s">
        <v>526</v>
      </c>
      <c r="B870" s="29" t="s">
        <v>527</v>
      </c>
      <c r="C870" s="29" t="s">
        <v>3211</v>
      </c>
      <c r="D870" s="29" t="s">
        <v>3212</v>
      </c>
      <c r="E870" s="29" t="s">
        <v>3612</v>
      </c>
      <c r="F870" s="29" t="s">
        <v>3613</v>
      </c>
      <c r="G870" s="29" t="s">
        <v>3233</v>
      </c>
      <c r="H870" s="29" t="s">
        <v>3234</v>
      </c>
      <c r="I870" s="29" t="s">
        <v>3341</v>
      </c>
      <c r="J870" s="29" t="s">
        <v>3342</v>
      </c>
      <c r="K870" s="29" t="s">
        <v>3474</v>
      </c>
      <c r="L870" s="29" t="s">
        <v>3116</v>
      </c>
      <c r="M870" s="29" t="s">
        <v>3488</v>
      </c>
      <c r="N870" s="29" t="s">
        <v>3489</v>
      </c>
      <c r="O870" s="29" t="s">
        <v>3627</v>
      </c>
      <c r="P870" s="29" t="s">
        <v>3628</v>
      </c>
      <c r="Q870" s="29" t="s">
        <v>3209</v>
      </c>
      <c r="R870" s="29" t="s">
        <v>3210</v>
      </c>
      <c r="S870" s="29" t="s">
        <v>3098</v>
      </c>
      <c r="T870" s="29"/>
      <c r="U870" s="30">
        <v>0</v>
      </c>
      <c r="V870" s="30">
        <v>0</v>
      </c>
      <c r="W870" s="30">
        <v>0</v>
      </c>
      <c r="X870" s="30">
        <v>0</v>
      </c>
      <c r="Y870" s="30">
        <v>0</v>
      </c>
      <c r="Z870" s="30">
        <v>0</v>
      </c>
      <c r="AA870" s="30">
        <v>0</v>
      </c>
      <c r="AB870" s="30">
        <v>0</v>
      </c>
      <c r="AC870" s="30">
        <v>0</v>
      </c>
      <c r="AD870" s="30">
        <v>1</v>
      </c>
      <c r="AE870" s="30">
        <v>2132</v>
      </c>
      <c r="AF870" s="30">
        <v>0</v>
      </c>
    </row>
    <row r="871" spans="1:32" x14ac:dyDescent="0.45">
      <c r="A871" s="29" t="s">
        <v>526</v>
      </c>
      <c r="B871" s="29" t="s">
        <v>527</v>
      </c>
      <c r="C871" s="29" t="s">
        <v>3211</v>
      </c>
      <c r="D871" s="29" t="s">
        <v>3212</v>
      </c>
      <c r="E871" s="29" t="s">
        <v>3612</v>
      </c>
      <c r="F871" s="29" t="s">
        <v>3613</v>
      </c>
      <c r="G871" s="29" t="s">
        <v>3233</v>
      </c>
      <c r="H871" s="29" t="s">
        <v>3234</v>
      </c>
      <c r="I871" s="29" t="s">
        <v>3262</v>
      </c>
      <c r="J871" s="29" t="s">
        <v>3263</v>
      </c>
      <c r="K871" s="29" t="s">
        <v>3307</v>
      </c>
      <c r="L871" s="29" t="s">
        <v>3117</v>
      </c>
      <c r="M871" s="29" t="s">
        <v>3707</v>
      </c>
      <c r="N871" s="29" t="s">
        <v>3708</v>
      </c>
      <c r="O871" s="29" t="s">
        <v>3709</v>
      </c>
      <c r="P871" s="29" t="s">
        <v>3708</v>
      </c>
      <c r="Q871" s="29" t="s">
        <v>3209</v>
      </c>
      <c r="R871" s="29" t="s">
        <v>3210</v>
      </c>
      <c r="S871" s="29" t="s">
        <v>3098</v>
      </c>
      <c r="T871" s="29"/>
      <c r="U871" s="30">
        <v>0</v>
      </c>
      <c r="V871" s="30">
        <v>0</v>
      </c>
      <c r="W871" s="30">
        <v>0</v>
      </c>
      <c r="X871" s="30">
        <v>0</v>
      </c>
      <c r="Y871" s="30">
        <v>0</v>
      </c>
      <c r="Z871" s="30">
        <v>0</v>
      </c>
      <c r="AA871" s="30">
        <v>0</v>
      </c>
      <c r="AB871" s="30">
        <v>100</v>
      </c>
      <c r="AC871" s="30">
        <v>0</v>
      </c>
      <c r="AD871" s="30">
        <v>0</v>
      </c>
      <c r="AE871" s="30">
        <v>0</v>
      </c>
      <c r="AF871" s="30">
        <v>0</v>
      </c>
    </row>
    <row r="872" spans="1:32" x14ac:dyDescent="0.45">
      <c r="A872" s="29" t="s">
        <v>860</v>
      </c>
      <c r="B872" s="29" t="s">
        <v>861</v>
      </c>
      <c r="C872" s="29" t="s">
        <v>3299</v>
      </c>
      <c r="D872" s="29" t="s">
        <v>3300</v>
      </c>
      <c r="E872" s="29" t="s">
        <v>3301</v>
      </c>
      <c r="F872" s="29" t="s">
        <v>3302</v>
      </c>
      <c r="G872" s="29" t="s">
        <v>3233</v>
      </c>
      <c r="H872" s="29" t="s">
        <v>3234</v>
      </c>
      <c r="I872" s="29" t="s">
        <v>3242</v>
      </c>
      <c r="J872" s="29" t="s">
        <v>3243</v>
      </c>
      <c r="K872" s="29" t="s">
        <v>3244</v>
      </c>
      <c r="L872" s="29" t="s">
        <v>3104</v>
      </c>
      <c r="M872" s="29" t="s">
        <v>3245</v>
      </c>
      <c r="N872" s="29" t="s">
        <v>3246</v>
      </c>
      <c r="O872" s="29" t="s">
        <v>3701</v>
      </c>
      <c r="P872" s="29" t="s">
        <v>3702</v>
      </c>
      <c r="Q872" s="29" t="s">
        <v>3209</v>
      </c>
      <c r="R872" s="29" t="s">
        <v>3210</v>
      </c>
      <c r="S872" s="29" t="s">
        <v>3098</v>
      </c>
      <c r="T872" s="29"/>
      <c r="U872" s="30">
        <v>15000</v>
      </c>
      <c r="V872" s="30">
        <v>15000</v>
      </c>
      <c r="W872" s="30">
        <v>15000</v>
      </c>
      <c r="X872" s="30">
        <v>15000</v>
      </c>
      <c r="Y872" s="30">
        <v>15000</v>
      </c>
      <c r="Z872" s="30">
        <v>15000</v>
      </c>
      <c r="AA872" s="30">
        <v>15000</v>
      </c>
      <c r="AB872" s="30">
        <v>15000</v>
      </c>
      <c r="AC872" s="30">
        <v>15000</v>
      </c>
      <c r="AD872" s="30">
        <v>15000</v>
      </c>
      <c r="AE872" s="30">
        <v>15000</v>
      </c>
      <c r="AF872" s="30">
        <v>15000</v>
      </c>
    </row>
    <row r="873" spans="1:32" x14ac:dyDescent="0.45">
      <c r="A873" s="29" t="s">
        <v>860</v>
      </c>
      <c r="B873" s="29" t="s">
        <v>861</v>
      </c>
      <c r="C873" s="29" t="s">
        <v>3299</v>
      </c>
      <c r="D873" s="29" t="s">
        <v>3300</v>
      </c>
      <c r="E873" s="29" t="s">
        <v>3301</v>
      </c>
      <c r="F873" s="29" t="s">
        <v>3302</v>
      </c>
      <c r="G873" s="29" t="s">
        <v>3233</v>
      </c>
      <c r="H873" s="29" t="s">
        <v>3234</v>
      </c>
      <c r="I873" s="29" t="s">
        <v>3242</v>
      </c>
      <c r="J873" s="29" t="s">
        <v>3243</v>
      </c>
      <c r="K873" s="29" t="s">
        <v>3258</v>
      </c>
      <c r="L873" s="29" t="s">
        <v>3105</v>
      </c>
      <c r="M873" s="29" t="s">
        <v>3259</v>
      </c>
      <c r="N873" s="29" t="s">
        <v>3105</v>
      </c>
      <c r="O873" s="29" t="s">
        <v>3260</v>
      </c>
      <c r="P873" s="29" t="s">
        <v>3261</v>
      </c>
      <c r="Q873" s="29" t="s">
        <v>3209</v>
      </c>
      <c r="R873" s="29" t="s">
        <v>3210</v>
      </c>
      <c r="S873" s="29" t="s">
        <v>3098</v>
      </c>
      <c r="T873" s="29"/>
      <c r="U873" s="30">
        <v>4000</v>
      </c>
      <c r="V873" s="30">
        <v>4000</v>
      </c>
      <c r="W873" s="30">
        <v>4000</v>
      </c>
      <c r="X873" s="30">
        <v>4000</v>
      </c>
      <c r="Y873" s="30">
        <v>4000</v>
      </c>
      <c r="Z873" s="30">
        <v>4000</v>
      </c>
      <c r="AA873" s="30">
        <v>4000</v>
      </c>
      <c r="AB873" s="30">
        <v>4000</v>
      </c>
      <c r="AC873" s="30">
        <v>4000</v>
      </c>
      <c r="AD873" s="30">
        <v>4000</v>
      </c>
      <c r="AE873" s="30">
        <v>4000</v>
      </c>
      <c r="AF873" s="30">
        <v>4000</v>
      </c>
    </row>
    <row r="874" spans="1:32" x14ac:dyDescent="0.45">
      <c r="A874" s="29" t="s">
        <v>860</v>
      </c>
      <c r="B874" s="29" t="s">
        <v>861</v>
      </c>
      <c r="C874" s="29" t="s">
        <v>3299</v>
      </c>
      <c r="D874" s="29" t="s">
        <v>3300</v>
      </c>
      <c r="E874" s="29" t="s">
        <v>3301</v>
      </c>
      <c r="F874" s="29" t="s">
        <v>3302</v>
      </c>
      <c r="G874" s="29" t="s">
        <v>3233</v>
      </c>
      <c r="H874" s="29" t="s">
        <v>3234</v>
      </c>
      <c r="I874" s="29" t="s">
        <v>3275</v>
      </c>
      <c r="J874" s="29" t="s">
        <v>3276</v>
      </c>
      <c r="K874" s="29" t="s">
        <v>3277</v>
      </c>
      <c r="L874" s="29" t="s">
        <v>3100</v>
      </c>
      <c r="M874" s="29" t="s">
        <v>3278</v>
      </c>
      <c r="N874" s="29" t="s">
        <v>3279</v>
      </c>
      <c r="O874" s="29" t="s">
        <v>3280</v>
      </c>
      <c r="P874" s="29" t="s">
        <v>3281</v>
      </c>
      <c r="Q874" s="29" t="s">
        <v>3249</v>
      </c>
      <c r="R874" s="29" t="s">
        <v>3210</v>
      </c>
      <c r="S874" s="29" t="s">
        <v>3098</v>
      </c>
      <c r="T874" s="29"/>
      <c r="U874" s="30">
        <v>0</v>
      </c>
      <c r="V874" s="30">
        <v>0</v>
      </c>
      <c r="W874" s="30">
        <v>0</v>
      </c>
      <c r="X874" s="30">
        <v>0</v>
      </c>
      <c r="Y874" s="30">
        <v>32728</v>
      </c>
      <c r="Z874" s="30">
        <v>0</v>
      </c>
      <c r="AA874" s="30">
        <v>0</v>
      </c>
      <c r="AB874" s="30">
        <v>0</v>
      </c>
      <c r="AC874" s="30">
        <v>0</v>
      </c>
      <c r="AD874" s="30">
        <v>0</v>
      </c>
      <c r="AE874" s="30">
        <v>0</v>
      </c>
      <c r="AF874" s="30">
        <v>0</v>
      </c>
    </row>
    <row r="875" spans="1:32" x14ac:dyDescent="0.45">
      <c r="A875" s="29" t="s">
        <v>860</v>
      </c>
      <c r="B875" s="29" t="s">
        <v>861</v>
      </c>
      <c r="C875" s="29" t="s">
        <v>3299</v>
      </c>
      <c r="D875" s="29" t="s">
        <v>3300</v>
      </c>
      <c r="E875" s="29" t="s">
        <v>3301</v>
      </c>
      <c r="F875" s="29" t="s">
        <v>3302</v>
      </c>
      <c r="G875" s="29" t="s">
        <v>3233</v>
      </c>
      <c r="H875" s="29" t="s">
        <v>3234</v>
      </c>
      <c r="I875" s="29" t="s">
        <v>3275</v>
      </c>
      <c r="J875" s="29" t="s">
        <v>3276</v>
      </c>
      <c r="K875" s="29" t="s">
        <v>3277</v>
      </c>
      <c r="L875" s="29" t="s">
        <v>3100</v>
      </c>
      <c r="M875" s="29" t="s">
        <v>3278</v>
      </c>
      <c r="N875" s="29" t="s">
        <v>3279</v>
      </c>
      <c r="O875" s="29" t="s">
        <v>3280</v>
      </c>
      <c r="P875" s="29" t="s">
        <v>3281</v>
      </c>
      <c r="Q875" s="29" t="s">
        <v>3209</v>
      </c>
      <c r="R875" s="29" t="s">
        <v>3210</v>
      </c>
      <c r="S875" s="29" t="s">
        <v>3098</v>
      </c>
      <c r="T875" s="29"/>
      <c r="U875" s="30">
        <v>30000</v>
      </c>
      <c r="V875" s="30">
        <v>30000</v>
      </c>
      <c r="W875" s="30">
        <v>30000</v>
      </c>
      <c r="X875" s="30">
        <v>30000</v>
      </c>
      <c r="Y875" s="30">
        <v>30000</v>
      </c>
      <c r="Z875" s="30">
        <v>30000</v>
      </c>
      <c r="AA875" s="30">
        <v>30000</v>
      </c>
      <c r="AB875" s="30">
        <v>30000</v>
      </c>
      <c r="AC875" s="30">
        <v>30000</v>
      </c>
      <c r="AD875" s="30">
        <v>30000</v>
      </c>
      <c r="AE875" s="30">
        <v>30000</v>
      </c>
      <c r="AF875" s="30">
        <v>30000</v>
      </c>
    </row>
    <row r="876" spans="1:32" x14ac:dyDescent="0.45">
      <c r="A876" s="29" t="s">
        <v>860</v>
      </c>
      <c r="B876" s="29" t="s">
        <v>861</v>
      </c>
      <c r="C876" s="29" t="s">
        <v>3299</v>
      </c>
      <c r="D876" s="29" t="s">
        <v>3300</v>
      </c>
      <c r="E876" s="29" t="s">
        <v>3301</v>
      </c>
      <c r="F876" s="29" t="s">
        <v>3302</v>
      </c>
      <c r="G876" s="29" t="s">
        <v>3233</v>
      </c>
      <c r="H876" s="29" t="s">
        <v>3234</v>
      </c>
      <c r="I876" s="29" t="s">
        <v>3275</v>
      </c>
      <c r="J876" s="29" t="s">
        <v>3276</v>
      </c>
      <c r="K876" s="29" t="s">
        <v>3282</v>
      </c>
      <c r="L876" s="29" t="s">
        <v>3112</v>
      </c>
      <c r="M876" s="29" t="s">
        <v>3283</v>
      </c>
      <c r="N876" s="29" t="s">
        <v>3284</v>
      </c>
      <c r="O876" s="29" t="s">
        <v>3285</v>
      </c>
      <c r="P876" s="29" t="s">
        <v>3286</v>
      </c>
      <c r="Q876" s="29" t="s">
        <v>3249</v>
      </c>
      <c r="R876" s="29" t="s">
        <v>3210</v>
      </c>
      <c r="S876" s="29" t="s">
        <v>3098</v>
      </c>
      <c r="T876" s="29"/>
      <c r="U876" s="30">
        <v>962</v>
      </c>
      <c r="V876" s="30">
        <v>962</v>
      </c>
      <c r="W876" s="30">
        <v>962</v>
      </c>
      <c r="X876" s="30">
        <v>962</v>
      </c>
      <c r="Y876" s="30">
        <v>962</v>
      </c>
      <c r="Z876" s="30">
        <v>962</v>
      </c>
      <c r="AA876" s="30">
        <v>962</v>
      </c>
      <c r="AB876" s="30">
        <v>962</v>
      </c>
      <c r="AC876" s="30">
        <v>962</v>
      </c>
      <c r="AD876" s="30">
        <v>0</v>
      </c>
      <c r="AE876" s="30">
        <v>0</v>
      </c>
      <c r="AF876" s="30">
        <v>0</v>
      </c>
    </row>
    <row r="877" spans="1:32" x14ac:dyDescent="0.45">
      <c r="A877" s="29" t="s">
        <v>860</v>
      </c>
      <c r="B877" s="29" t="s">
        <v>861</v>
      </c>
      <c r="C877" s="29" t="s">
        <v>3299</v>
      </c>
      <c r="D877" s="29" t="s">
        <v>3300</v>
      </c>
      <c r="E877" s="29" t="s">
        <v>3301</v>
      </c>
      <c r="F877" s="29" t="s">
        <v>3302</v>
      </c>
      <c r="G877" s="29" t="s">
        <v>3233</v>
      </c>
      <c r="H877" s="29" t="s">
        <v>3234</v>
      </c>
      <c r="I877" s="29" t="s">
        <v>3275</v>
      </c>
      <c r="J877" s="29" t="s">
        <v>3276</v>
      </c>
      <c r="K877" s="29" t="s">
        <v>3287</v>
      </c>
      <c r="L877" s="29" t="s">
        <v>3101</v>
      </c>
      <c r="M877" s="29" t="s">
        <v>3288</v>
      </c>
      <c r="N877" s="29" t="s">
        <v>3289</v>
      </c>
      <c r="O877" s="29" t="s">
        <v>3290</v>
      </c>
      <c r="P877" s="29" t="s">
        <v>3291</v>
      </c>
      <c r="Q877" s="29" t="s">
        <v>3209</v>
      </c>
      <c r="R877" s="29" t="s">
        <v>3210</v>
      </c>
      <c r="S877" s="29" t="s">
        <v>3098</v>
      </c>
      <c r="T877" s="29"/>
      <c r="U877" s="30">
        <v>0</v>
      </c>
      <c r="V877" s="30">
        <v>0</v>
      </c>
      <c r="W877" s="30">
        <v>0</v>
      </c>
      <c r="X877" s="30">
        <v>0</v>
      </c>
      <c r="Y877" s="30">
        <v>0</v>
      </c>
      <c r="Z877" s="30">
        <v>0</v>
      </c>
      <c r="AA877" s="30">
        <v>0</v>
      </c>
      <c r="AB877" s="30">
        <v>0</v>
      </c>
      <c r="AC877" s="30">
        <v>0</v>
      </c>
      <c r="AD877" s="30">
        <v>0</v>
      </c>
      <c r="AE877" s="30">
        <v>0</v>
      </c>
      <c r="AF877" s="30">
        <v>0</v>
      </c>
    </row>
    <row r="878" spans="1:32" x14ac:dyDescent="0.45">
      <c r="A878" s="29" t="s">
        <v>860</v>
      </c>
      <c r="B878" s="29" t="s">
        <v>861</v>
      </c>
      <c r="C878" s="29" t="s">
        <v>3299</v>
      </c>
      <c r="D878" s="29" t="s">
        <v>3300</v>
      </c>
      <c r="E878" s="29" t="s">
        <v>3320</v>
      </c>
      <c r="F878" s="29" t="s">
        <v>3321</v>
      </c>
      <c r="G878" s="29" t="s">
        <v>3200</v>
      </c>
      <c r="H878" s="29" t="s">
        <v>3201</v>
      </c>
      <c r="I878" s="29" t="s">
        <v>3202</v>
      </c>
      <c r="J878" s="29" t="s">
        <v>3203</v>
      </c>
      <c r="K878" s="29" t="s">
        <v>3221</v>
      </c>
      <c r="L878" s="29" t="s">
        <v>3113</v>
      </c>
      <c r="M878" s="29" t="s">
        <v>3222</v>
      </c>
      <c r="N878" s="29" t="s">
        <v>3223</v>
      </c>
      <c r="O878" s="29" t="s">
        <v>3224</v>
      </c>
      <c r="P878" s="29" t="s">
        <v>3225</v>
      </c>
      <c r="Q878" s="29" t="s">
        <v>3209</v>
      </c>
      <c r="R878" s="29" t="s">
        <v>3210</v>
      </c>
      <c r="S878" s="29" t="s">
        <v>3098</v>
      </c>
      <c r="T878" s="29"/>
      <c r="U878" s="30">
        <v>8385</v>
      </c>
      <c r="V878" s="30">
        <v>7484</v>
      </c>
      <c r="W878" s="30">
        <v>7315</v>
      </c>
      <c r="X878" s="30">
        <v>7390</v>
      </c>
      <c r="Y878" s="30">
        <v>7506</v>
      </c>
      <c r="Z878" s="30">
        <v>7175</v>
      </c>
      <c r="AA878" s="30">
        <v>7610</v>
      </c>
      <c r="AB878" s="30">
        <v>7366</v>
      </c>
      <c r="AC878" s="30">
        <v>6906</v>
      </c>
      <c r="AD878" s="30">
        <v>6320</v>
      </c>
      <c r="AE878" s="30">
        <v>6612</v>
      </c>
      <c r="AF878" s="30">
        <v>11083</v>
      </c>
    </row>
    <row r="879" spans="1:32" x14ac:dyDescent="0.45">
      <c r="A879" s="29" t="s">
        <v>860</v>
      </c>
      <c r="B879" s="29" t="s">
        <v>861</v>
      </c>
      <c r="C879" s="29" t="s">
        <v>3299</v>
      </c>
      <c r="D879" s="29" t="s">
        <v>3300</v>
      </c>
      <c r="E879" s="29" t="s">
        <v>3320</v>
      </c>
      <c r="F879" s="29" t="s">
        <v>3321</v>
      </c>
      <c r="G879" s="29" t="s">
        <v>3233</v>
      </c>
      <c r="H879" s="29" t="s">
        <v>3234</v>
      </c>
      <c r="I879" s="29" t="s">
        <v>3242</v>
      </c>
      <c r="J879" s="29" t="s">
        <v>3243</v>
      </c>
      <c r="K879" s="29" t="s">
        <v>3244</v>
      </c>
      <c r="L879" s="29" t="s">
        <v>3104</v>
      </c>
      <c r="M879" s="29" t="s">
        <v>3245</v>
      </c>
      <c r="N879" s="29" t="s">
        <v>3246</v>
      </c>
      <c r="O879" s="29" t="s">
        <v>3250</v>
      </c>
      <c r="P879" s="29" t="s">
        <v>3251</v>
      </c>
      <c r="Q879" s="29" t="s">
        <v>3249</v>
      </c>
      <c r="R879" s="29" t="s">
        <v>3210</v>
      </c>
      <c r="S879" s="29" t="s">
        <v>3098</v>
      </c>
      <c r="T879" s="29"/>
      <c r="U879" s="30">
        <v>735</v>
      </c>
      <c r="V879" s="30">
        <v>735</v>
      </c>
      <c r="W879" s="30">
        <v>735</v>
      </c>
      <c r="X879" s="30">
        <v>735</v>
      </c>
      <c r="Y879" s="30">
        <v>735</v>
      </c>
      <c r="Z879" s="30">
        <v>735</v>
      </c>
      <c r="AA879" s="30">
        <v>735</v>
      </c>
      <c r="AB879" s="30">
        <v>735</v>
      </c>
      <c r="AC879" s="30">
        <v>735</v>
      </c>
      <c r="AD879" s="30">
        <v>735</v>
      </c>
      <c r="AE879" s="30">
        <v>735</v>
      </c>
      <c r="AF879" s="30">
        <v>735</v>
      </c>
    </row>
    <row r="880" spans="1:32" x14ac:dyDescent="0.45">
      <c r="A880" s="29" t="s">
        <v>860</v>
      </c>
      <c r="B880" s="29" t="s">
        <v>861</v>
      </c>
      <c r="C880" s="29" t="s">
        <v>3299</v>
      </c>
      <c r="D880" s="29" t="s">
        <v>3300</v>
      </c>
      <c r="E880" s="29" t="s">
        <v>3320</v>
      </c>
      <c r="F880" s="29" t="s">
        <v>3321</v>
      </c>
      <c r="G880" s="29" t="s">
        <v>3233</v>
      </c>
      <c r="H880" s="29" t="s">
        <v>3234</v>
      </c>
      <c r="I880" s="29" t="s">
        <v>3242</v>
      </c>
      <c r="J880" s="29" t="s">
        <v>3243</v>
      </c>
      <c r="K880" s="29" t="s">
        <v>3244</v>
      </c>
      <c r="L880" s="29" t="s">
        <v>3104</v>
      </c>
      <c r="M880" s="29" t="s">
        <v>3245</v>
      </c>
      <c r="N880" s="29" t="s">
        <v>3246</v>
      </c>
      <c r="O880" s="29" t="s">
        <v>3250</v>
      </c>
      <c r="P880" s="29" t="s">
        <v>3251</v>
      </c>
      <c r="Q880" s="29" t="s">
        <v>3209</v>
      </c>
      <c r="R880" s="29" t="s">
        <v>3210</v>
      </c>
      <c r="S880" s="29" t="s">
        <v>3098</v>
      </c>
      <c r="T880" s="29"/>
      <c r="U880" s="30">
        <v>10800</v>
      </c>
      <c r="V880" s="30">
        <v>10800</v>
      </c>
      <c r="W880" s="30">
        <v>10800</v>
      </c>
      <c r="X880" s="30">
        <v>10800</v>
      </c>
      <c r="Y880" s="30">
        <v>10800</v>
      </c>
      <c r="Z880" s="30">
        <v>10800</v>
      </c>
      <c r="AA880" s="30">
        <v>10800</v>
      </c>
      <c r="AB880" s="30">
        <v>10800</v>
      </c>
      <c r="AC880" s="30">
        <v>10800</v>
      </c>
      <c r="AD880" s="30">
        <v>10800</v>
      </c>
      <c r="AE880" s="30">
        <v>10800</v>
      </c>
      <c r="AF880" s="30">
        <v>10800</v>
      </c>
    </row>
    <row r="881" spans="1:32" x14ac:dyDescent="0.45">
      <c r="A881" s="29" t="s">
        <v>860</v>
      </c>
      <c r="B881" s="29" t="s">
        <v>861</v>
      </c>
      <c r="C881" s="29" t="s">
        <v>3299</v>
      </c>
      <c r="D881" s="29" t="s">
        <v>3300</v>
      </c>
      <c r="E881" s="29" t="s">
        <v>3320</v>
      </c>
      <c r="F881" s="29" t="s">
        <v>3321</v>
      </c>
      <c r="G881" s="29" t="s">
        <v>3233</v>
      </c>
      <c r="H881" s="29" t="s">
        <v>3234</v>
      </c>
      <c r="I881" s="29" t="s">
        <v>3242</v>
      </c>
      <c r="J881" s="29" t="s">
        <v>3243</v>
      </c>
      <c r="K881" s="29" t="s">
        <v>3258</v>
      </c>
      <c r="L881" s="29" t="s">
        <v>3105</v>
      </c>
      <c r="M881" s="29" t="s">
        <v>3259</v>
      </c>
      <c r="N881" s="29" t="s">
        <v>3105</v>
      </c>
      <c r="O881" s="29" t="s">
        <v>3260</v>
      </c>
      <c r="P881" s="29" t="s">
        <v>3261</v>
      </c>
      <c r="Q881" s="29" t="s">
        <v>3209</v>
      </c>
      <c r="R881" s="29" t="s">
        <v>3210</v>
      </c>
      <c r="S881" s="29" t="s">
        <v>3098</v>
      </c>
      <c r="T881" s="29"/>
      <c r="U881" s="30">
        <v>4000</v>
      </c>
      <c r="V881" s="30">
        <v>4000</v>
      </c>
      <c r="W881" s="30">
        <v>4000</v>
      </c>
      <c r="X881" s="30">
        <v>4000</v>
      </c>
      <c r="Y881" s="30">
        <v>4000</v>
      </c>
      <c r="Z881" s="30">
        <v>4000</v>
      </c>
      <c r="AA881" s="30">
        <v>4000</v>
      </c>
      <c r="AB881" s="30">
        <v>4000</v>
      </c>
      <c r="AC881" s="30">
        <v>4000</v>
      </c>
      <c r="AD881" s="30">
        <v>4000</v>
      </c>
      <c r="AE881" s="30">
        <v>4000</v>
      </c>
      <c r="AF881" s="30">
        <v>4000</v>
      </c>
    </row>
    <row r="882" spans="1:32" x14ac:dyDescent="0.45">
      <c r="A882" s="29" t="s">
        <v>860</v>
      </c>
      <c r="B882" s="29" t="s">
        <v>861</v>
      </c>
      <c r="C882" s="29" t="s">
        <v>3299</v>
      </c>
      <c r="D882" s="29" t="s">
        <v>3300</v>
      </c>
      <c r="E882" s="29" t="s">
        <v>3320</v>
      </c>
      <c r="F882" s="29" t="s">
        <v>3321</v>
      </c>
      <c r="G882" s="29" t="s">
        <v>3233</v>
      </c>
      <c r="H882" s="29" t="s">
        <v>3234</v>
      </c>
      <c r="I882" s="29" t="s">
        <v>3262</v>
      </c>
      <c r="J882" s="29" t="s">
        <v>3263</v>
      </c>
      <c r="K882" s="29" t="s">
        <v>3264</v>
      </c>
      <c r="L882" s="29" t="s">
        <v>3103</v>
      </c>
      <c r="M882" s="29" t="s">
        <v>3265</v>
      </c>
      <c r="N882" s="29" t="s">
        <v>3266</v>
      </c>
      <c r="O882" s="29" t="s">
        <v>3267</v>
      </c>
      <c r="P882" s="29" t="s">
        <v>3268</v>
      </c>
      <c r="Q882" s="29" t="s">
        <v>3209</v>
      </c>
      <c r="R882" s="29" t="s">
        <v>3210</v>
      </c>
      <c r="S882" s="29" t="s">
        <v>3098</v>
      </c>
      <c r="T882" s="29"/>
      <c r="U882" s="30">
        <v>3600</v>
      </c>
      <c r="V882" s="30">
        <v>3600</v>
      </c>
      <c r="W882" s="30">
        <v>3600</v>
      </c>
      <c r="X882" s="30">
        <v>3600</v>
      </c>
      <c r="Y882" s="30">
        <v>3600</v>
      </c>
      <c r="Z882" s="30">
        <v>3600</v>
      </c>
      <c r="AA882" s="30">
        <v>3600</v>
      </c>
      <c r="AB882" s="30">
        <v>3600</v>
      </c>
      <c r="AC882" s="30">
        <v>3600</v>
      </c>
      <c r="AD882" s="30">
        <v>3600</v>
      </c>
      <c r="AE882" s="30">
        <v>3600</v>
      </c>
      <c r="AF882" s="30">
        <v>3600</v>
      </c>
    </row>
    <row r="883" spans="1:32" x14ac:dyDescent="0.45">
      <c r="A883" s="29" t="s">
        <v>860</v>
      </c>
      <c r="B883" s="29" t="s">
        <v>861</v>
      </c>
      <c r="C883" s="29" t="s">
        <v>3299</v>
      </c>
      <c r="D883" s="29" t="s">
        <v>3300</v>
      </c>
      <c r="E883" s="29" t="s">
        <v>3320</v>
      </c>
      <c r="F883" s="29" t="s">
        <v>3321</v>
      </c>
      <c r="G883" s="29" t="s">
        <v>3233</v>
      </c>
      <c r="H883" s="29" t="s">
        <v>3234</v>
      </c>
      <c r="I883" s="29" t="s">
        <v>3262</v>
      </c>
      <c r="J883" s="29" t="s">
        <v>3263</v>
      </c>
      <c r="K883" s="29" t="s">
        <v>3264</v>
      </c>
      <c r="L883" s="29" t="s">
        <v>3103</v>
      </c>
      <c r="M883" s="29" t="s">
        <v>3265</v>
      </c>
      <c r="N883" s="29" t="s">
        <v>3266</v>
      </c>
      <c r="O883" s="29" t="s">
        <v>3271</v>
      </c>
      <c r="P883" s="29" t="s">
        <v>3272</v>
      </c>
      <c r="Q883" s="29" t="s">
        <v>3209</v>
      </c>
      <c r="R883" s="29" t="s">
        <v>3210</v>
      </c>
      <c r="S883" s="29" t="s">
        <v>3098</v>
      </c>
      <c r="T883" s="29"/>
      <c r="U883" s="30">
        <v>1087</v>
      </c>
      <c r="V883" s="30">
        <v>145</v>
      </c>
      <c r="W883" s="30">
        <v>1609</v>
      </c>
      <c r="X883" s="30">
        <v>1537</v>
      </c>
      <c r="Y883" s="30">
        <v>0</v>
      </c>
      <c r="Z883" s="30">
        <v>667</v>
      </c>
      <c r="AA883" s="30">
        <v>1667</v>
      </c>
      <c r="AB883" s="30">
        <v>261</v>
      </c>
      <c r="AC883" s="30">
        <v>725</v>
      </c>
      <c r="AD883" s="30">
        <v>0</v>
      </c>
      <c r="AE883" s="30">
        <v>188</v>
      </c>
      <c r="AF883" s="30">
        <v>681</v>
      </c>
    </row>
    <row r="884" spans="1:32" x14ac:dyDescent="0.45">
      <c r="A884" s="29" t="s">
        <v>860</v>
      </c>
      <c r="B884" s="29" t="s">
        <v>861</v>
      </c>
      <c r="C884" s="29" t="s">
        <v>3299</v>
      </c>
      <c r="D884" s="29" t="s">
        <v>3300</v>
      </c>
      <c r="E884" s="29" t="s">
        <v>3320</v>
      </c>
      <c r="F884" s="29" t="s">
        <v>3321</v>
      </c>
      <c r="G884" s="29" t="s">
        <v>3233</v>
      </c>
      <c r="H884" s="29" t="s">
        <v>3234</v>
      </c>
      <c r="I884" s="29" t="s">
        <v>3262</v>
      </c>
      <c r="J884" s="29" t="s">
        <v>3263</v>
      </c>
      <c r="K884" s="29" t="s">
        <v>3264</v>
      </c>
      <c r="L884" s="29" t="s">
        <v>3103</v>
      </c>
      <c r="M884" s="29" t="s">
        <v>3265</v>
      </c>
      <c r="N884" s="29" t="s">
        <v>3266</v>
      </c>
      <c r="O884" s="29" t="s">
        <v>3273</v>
      </c>
      <c r="P884" s="29" t="s">
        <v>3274</v>
      </c>
      <c r="Q884" s="29" t="s">
        <v>3209</v>
      </c>
      <c r="R884" s="29" t="s">
        <v>3210</v>
      </c>
      <c r="S884" s="29" t="s">
        <v>3098</v>
      </c>
      <c r="T884" s="29"/>
      <c r="U884" s="30">
        <v>0</v>
      </c>
      <c r="V884" s="30">
        <v>117</v>
      </c>
      <c r="W884" s="30">
        <v>0</v>
      </c>
      <c r="X884" s="30">
        <v>0</v>
      </c>
      <c r="Y884" s="30">
        <v>0</v>
      </c>
      <c r="Z884" s="30">
        <v>39</v>
      </c>
      <c r="AA884" s="30">
        <v>0</v>
      </c>
      <c r="AB884" s="30">
        <v>78</v>
      </c>
      <c r="AC884" s="30">
        <v>78</v>
      </c>
      <c r="AD884" s="30">
        <v>0</v>
      </c>
      <c r="AE884" s="30">
        <v>0</v>
      </c>
      <c r="AF884" s="30">
        <v>156</v>
      </c>
    </row>
    <row r="885" spans="1:32" x14ac:dyDescent="0.45">
      <c r="A885" s="29" t="s">
        <v>860</v>
      </c>
      <c r="B885" s="29" t="s">
        <v>861</v>
      </c>
      <c r="C885" s="29" t="s">
        <v>3299</v>
      </c>
      <c r="D885" s="29" t="s">
        <v>3300</v>
      </c>
      <c r="E885" s="29" t="s">
        <v>3320</v>
      </c>
      <c r="F885" s="29" t="s">
        <v>3321</v>
      </c>
      <c r="G885" s="29" t="s">
        <v>3233</v>
      </c>
      <c r="H885" s="29" t="s">
        <v>3234</v>
      </c>
      <c r="I885" s="29" t="s">
        <v>3275</v>
      </c>
      <c r="J885" s="29" t="s">
        <v>3276</v>
      </c>
      <c r="K885" s="29" t="s">
        <v>3277</v>
      </c>
      <c r="L885" s="29" t="s">
        <v>3100</v>
      </c>
      <c r="M885" s="29" t="s">
        <v>3312</v>
      </c>
      <c r="N885" s="29" t="s">
        <v>3313</v>
      </c>
      <c r="O885" s="29" t="s">
        <v>3314</v>
      </c>
      <c r="P885" s="29" t="s">
        <v>3315</v>
      </c>
      <c r="Q885" s="29" t="s">
        <v>3209</v>
      </c>
      <c r="R885" s="29" t="s">
        <v>3210</v>
      </c>
      <c r="S885" s="29" t="s">
        <v>3098</v>
      </c>
      <c r="T885" s="29"/>
      <c r="U885" s="30">
        <v>54000</v>
      </c>
      <c r="V885" s="30">
        <v>54000</v>
      </c>
      <c r="W885" s="30">
        <v>54000</v>
      </c>
      <c r="X885" s="30">
        <v>54000</v>
      </c>
      <c r="Y885" s="30">
        <v>54000</v>
      </c>
      <c r="Z885" s="30">
        <v>54000</v>
      </c>
      <c r="AA885" s="30">
        <v>54000</v>
      </c>
      <c r="AB885" s="30">
        <v>54000</v>
      </c>
      <c r="AC885" s="30">
        <v>54000</v>
      </c>
      <c r="AD885" s="30">
        <v>54000</v>
      </c>
      <c r="AE885" s="30">
        <v>54000</v>
      </c>
      <c r="AF885" s="30">
        <v>54000</v>
      </c>
    </row>
    <row r="886" spans="1:32" x14ac:dyDescent="0.45">
      <c r="A886" s="29" t="s">
        <v>860</v>
      </c>
      <c r="B886" s="29" t="s">
        <v>861</v>
      </c>
      <c r="C886" s="29" t="s">
        <v>3299</v>
      </c>
      <c r="D886" s="29" t="s">
        <v>3300</v>
      </c>
      <c r="E886" s="29" t="s">
        <v>3320</v>
      </c>
      <c r="F886" s="29" t="s">
        <v>3321</v>
      </c>
      <c r="G886" s="29" t="s">
        <v>3233</v>
      </c>
      <c r="H886" s="29" t="s">
        <v>3234</v>
      </c>
      <c r="I886" s="29" t="s">
        <v>3275</v>
      </c>
      <c r="J886" s="29" t="s">
        <v>3276</v>
      </c>
      <c r="K886" s="29" t="s">
        <v>3287</v>
      </c>
      <c r="L886" s="29" t="s">
        <v>3101</v>
      </c>
      <c r="M886" s="29" t="s">
        <v>3288</v>
      </c>
      <c r="N886" s="29" t="s">
        <v>3289</v>
      </c>
      <c r="O886" s="29" t="s">
        <v>3290</v>
      </c>
      <c r="P886" s="29" t="s">
        <v>3291</v>
      </c>
      <c r="Q886" s="29" t="s">
        <v>3209</v>
      </c>
      <c r="R886" s="29" t="s">
        <v>3210</v>
      </c>
      <c r="S886" s="29" t="s">
        <v>3098</v>
      </c>
      <c r="T886" s="29"/>
      <c r="U886" s="30">
        <v>0</v>
      </c>
      <c r="V886" s="30">
        <v>0</v>
      </c>
      <c r="W886" s="30">
        <v>0</v>
      </c>
      <c r="X886" s="30">
        <v>0</v>
      </c>
      <c r="Y886" s="30">
        <v>0</v>
      </c>
      <c r="Z886" s="30">
        <v>0</v>
      </c>
      <c r="AA886" s="30">
        <v>0</v>
      </c>
      <c r="AB886" s="30">
        <v>0</v>
      </c>
      <c r="AC886" s="30">
        <v>0</v>
      </c>
      <c r="AD886" s="30">
        <v>0</v>
      </c>
      <c r="AE886" s="30">
        <v>0</v>
      </c>
      <c r="AF886" s="30">
        <v>0</v>
      </c>
    </row>
    <row r="887" spans="1:32" x14ac:dyDescent="0.45">
      <c r="A887" s="29" t="s">
        <v>860</v>
      </c>
      <c r="B887" s="29" t="s">
        <v>861</v>
      </c>
      <c r="C887" s="29" t="s">
        <v>3710</v>
      </c>
      <c r="D887" s="29" t="s">
        <v>3711</v>
      </c>
      <c r="E887" s="29" t="s">
        <v>3712</v>
      </c>
      <c r="F887" s="29" t="s">
        <v>3713</v>
      </c>
      <c r="G887" s="29" t="s">
        <v>3200</v>
      </c>
      <c r="H887" s="29" t="s">
        <v>3201</v>
      </c>
      <c r="I887" s="29" t="s">
        <v>3226</v>
      </c>
      <c r="J887" s="29" t="s">
        <v>3227</v>
      </c>
      <c r="K887" s="29" t="s">
        <v>3228</v>
      </c>
      <c r="L887" s="29" t="s">
        <v>3111</v>
      </c>
      <c r="M887" s="29" t="s">
        <v>3229</v>
      </c>
      <c r="N887" s="29" t="s">
        <v>3230</v>
      </c>
      <c r="O887" s="29" t="s">
        <v>3231</v>
      </c>
      <c r="P887" s="29" t="s">
        <v>3232</v>
      </c>
      <c r="Q887" s="29" t="s">
        <v>3209</v>
      </c>
      <c r="R887" s="29" t="s">
        <v>3210</v>
      </c>
      <c r="S887" s="29" t="s">
        <v>3098</v>
      </c>
      <c r="T887" s="29"/>
      <c r="U887" s="30">
        <v>0</v>
      </c>
      <c r="V887" s="30">
        <v>0</v>
      </c>
      <c r="W887" s="30">
        <v>0</v>
      </c>
      <c r="X887" s="30">
        <v>0</v>
      </c>
      <c r="Y887" s="30">
        <v>0</v>
      </c>
      <c r="Z887" s="30">
        <v>0</v>
      </c>
      <c r="AA887" s="30">
        <v>0</v>
      </c>
      <c r="AB887" s="30">
        <v>0</v>
      </c>
      <c r="AC887" s="30">
        <v>0</v>
      </c>
      <c r="AD887" s="30">
        <v>0</v>
      </c>
      <c r="AE887" s="30">
        <v>0</v>
      </c>
      <c r="AF887" s="30">
        <v>0</v>
      </c>
    </row>
    <row r="888" spans="1:32" x14ac:dyDescent="0.45">
      <c r="A888" s="29" t="s">
        <v>1263</v>
      </c>
      <c r="B888" s="29" t="s">
        <v>1264</v>
      </c>
      <c r="C888" s="29" t="s">
        <v>3299</v>
      </c>
      <c r="D888" s="29" t="s">
        <v>3300</v>
      </c>
      <c r="E888" s="29" t="s">
        <v>3320</v>
      </c>
      <c r="F888" s="29" t="s">
        <v>3321</v>
      </c>
      <c r="G888" s="29" t="s">
        <v>3200</v>
      </c>
      <c r="H888" s="29" t="s">
        <v>3201</v>
      </c>
      <c r="I888" s="29" t="s">
        <v>3202</v>
      </c>
      <c r="J888" s="29" t="s">
        <v>3203</v>
      </c>
      <c r="K888" s="29" t="s">
        <v>3216</v>
      </c>
      <c r="L888" s="29" t="s">
        <v>3102</v>
      </c>
      <c r="M888" s="29" t="s">
        <v>3217</v>
      </c>
      <c r="N888" s="29" t="s">
        <v>3218</v>
      </c>
      <c r="O888" s="29" t="s">
        <v>3219</v>
      </c>
      <c r="P888" s="29" t="s">
        <v>3220</v>
      </c>
      <c r="Q888" s="29" t="s">
        <v>3209</v>
      </c>
      <c r="R888" s="29" t="s">
        <v>3098</v>
      </c>
      <c r="S888" s="29" t="s">
        <v>3098</v>
      </c>
      <c r="T888" s="29"/>
      <c r="U888" s="30">
        <v>0</v>
      </c>
      <c r="V888" s="30">
        <v>0</v>
      </c>
      <c r="W888" s="30">
        <v>0</v>
      </c>
      <c r="X888" s="30">
        <v>0</v>
      </c>
      <c r="Y888" s="30">
        <v>0</v>
      </c>
      <c r="Z888" s="30">
        <v>0</v>
      </c>
      <c r="AA888" s="30">
        <v>0</v>
      </c>
      <c r="AB888" s="30">
        <v>0</v>
      </c>
      <c r="AC888" s="30">
        <v>0</v>
      </c>
      <c r="AD888" s="30">
        <v>0</v>
      </c>
      <c r="AE888" s="30">
        <v>23000</v>
      </c>
      <c r="AF888" s="30">
        <v>115000</v>
      </c>
    </row>
    <row r="889" spans="1:32" x14ac:dyDescent="0.45">
      <c r="A889" s="29" t="s">
        <v>1263</v>
      </c>
      <c r="B889" s="29" t="s">
        <v>1264</v>
      </c>
      <c r="C889" s="29" t="s">
        <v>3299</v>
      </c>
      <c r="D889" s="29" t="s">
        <v>3300</v>
      </c>
      <c r="E889" s="29" t="s">
        <v>3320</v>
      </c>
      <c r="F889" s="29" t="s">
        <v>3321</v>
      </c>
      <c r="G889" s="29" t="s">
        <v>3200</v>
      </c>
      <c r="H889" s="29" t="s">
        <v>3201</v>
      </c>
      <c r="I889" s="29" t="s">
        <v>3202</v>
      </c>
      <c r="J889" s="29" t="s">
        <v>3203</v>
      </c>
      <c r="K889" s="29" t="s">
        <v>3221</v>
      </c>
      <c r="L889" s="29" t="s">
        <v>3113</v>
      </c>
      <c r="M889" s="29" t="s">
        <v>3303</v>
      </c>
      <c r="N889" s="29" t="s">
        <v>3304</v>
      </c>
      <c r="O889" s="29" t="s">
        <v>3305</v>
      </c>
      <c r="P889" s="29" t="s">
        <v>3306</v>
      </c>
      <c r="Q889" s="29" t="s">
        <v>3209</v>
      </c>
      <c r="R889" s="29" t="s">
        <v>3210</v>
      </c>
      <c r="S889" s="29" t="s">
        <v>3098</v>
      </c>
      <c r="T889" s="29"/>
      <c r="U889" s="30">
        <v>11424</v>
      </c>
      <c r="V889" s="30">
        <v>12328</v>
      </c>
      <c r="W889" s="30">
        <v>13024</v>
      </c>
      <c r="X889" s="30">
        <v>14458</v>
      </c>
      <c r="Y889" s="30">
        <v>11890</v>
      </c>
      <c r="Z889" s="30">
        <v>12197</v>
      </c>
      <c r="AA889" s="30">
        <v>13021</v>
      </c>
      <c r="AB889" s="30">
        <v>14647</v>
      </c>
      <c r="AC889" s="30">
        <v>14420</v>
      </c>
      <c r="AD889" s="30">
        <v>14812</v>
      </c>
      <c r="AE889" s="30">
        <v>15824</v>
      </c>
      <c r="AF889" s="30">
        <v>11379</v>
      </c>
    </row>
    <row r="890" spans="1:32" x14ac:dyDescent="0.45">
      <c r="A890" s="29" t="s">
        <v>1263</v>
      </c>
      <c r="B890" s="29" t="s">
        <v>1264</v>
      </c>
      <c r="C890" s="29" t="s">
        <v>3299</v>
      </c>
      <c r="D890" s="29" t="s">
        <v>3300</v>
      </c>
      <c r="E890" s="29" t="s">
        <v>3320</v>
      </c>
      <c r="F890" s="29" t="s">
        <v>3321</v>
      </c>
      <c r="G890" s="29" t="s">
        <v>3233</v>
      </c>
      <c r="H890" s="29" t="s">
        <v>3234</v>
      </c>
      <c r="I890" s="29" t="s">
        <v>3262</v>
      </c>
      <c r="J890" s="29" t="s">
        <v>3263</v>
      </c>
      <c r="K890" s="29" t="s">
        <v>3264</v>
      </c>
      <c r="L890" s="29" t="s">
        <v>3103</v>
      </c>
      <c r="M890" s="29" t="s">
        <v>3265</v>
      </c>
      <c r="N890" s="29" t="s">
        <v>3266</v>
      </c>
      <c r="O890" s="29" t="s">
        <v>3267</v>
      </c>
      <c r="P890" s="29" t="s">
        <v>3268</v>
      </c>
      <c r="Q890" s="29" t="s">
        <v>3209</v>
      </c>
      <c r="R890" s="29" t="s">
        <v>3210</v>
      </c>
      <c r="S890" s="29" t="s">
        <v>3098</v>
      </c>
      <c r="T890" s="29"/>
      <c r="U890" s="30">
        <v>4680</v>
      </c>
      <c r="V890" s="30">
        <v>4680</v>
      </c>
      <c r="W890" s="30">
        <v>4680</v>
      </c>
      <c r="X890" s="30">
        <v>4680</v>
      </c>
      <c r="Y890" s="30">
        <v>4680</v>
      </c>
      <c r="Z890" s="30">
        <v>4680</v>
      </c>
      <c r="AA890" s="30">
        <v>4680</v>
      </c>
      <c r="AB890" s="30">
        <v>4680</v>
      </c>
      <c r="AC890" s="30">
        <v>4680</v>
      </c>
      <c r="AD890" s="30">
        <v>4680</v>
      </c>
      <c r="AE890" s="30">
        <v>4680</v>
      </c>
      <c r="AF890" s="30">
        <v>4680</v>
      </c>
    </row>
    <row r="891" spans="1:32" x14ac:dyDescent="0.45">
      <c r="A891" s="29" t="s">
        <v>1263</v>
      </c>
      <c r="B891" s="29" t="s">
        <v>1264</v>
      </c>
      <c r="C891" s="29" t="s">
        <v>3299</v>
      </c>
      <c r="D891" s="29" t="s">
        <v>3300</v>
      </c>
      <c r="E891" s="29" t="s">
        <v>3320</v>
      </c>
      <c r="F891" s="29" t="s">
        <v>3321</v>
      </c>
      <c r="G891" s="29" t="s">
        <v>3233</v>
      </c>
      <c r="H891" s="29" t="s">
        <v>3234</v>
      </c>
      <c r="I891" s="29" t="s">
        <v>3262</v>
      </c>
      <c r="J891" s="29" t="s">
        <v>3263</v>
      </c>
      <c r="K891" s="29" t="s">
        <v>3264</v>
      </c>
      <c r="L891" s="29" t="s">
        <v>3103</v>
      </c>
      <c r="M891" s="29" t="s">
        <v>3265</v>
      </c>
      <c r="N891" s="29" t="s">
        <v>3266</v>
      </c>
      <c r="O891" s="29" t="s">
        <v>3338</v>
      </c>
      <c r="P891" s="29" t="s">
        <v>3339</v>
      </c>
      <c r="Q891" s="29" t="s">
        <v>3249</v>
      </c>
      <c r="R891" s="29" t="s">
        <v>3210</v>
      </c>
      <c r="S891" s="29" t="s">
        <v>3098</v>
      </c>
      <c r="T891" s="29"/>
      <c r="U891" s="30">
        <v>0</v>
      </c>
      <c r="V891" s="30">
        <v>0</v>
      </c>
      <c r="W891" s="30">
        <v>0</v>
      </c>
      <c r="X891" s="30">
        <v>0</v>
      </c>
      <c r="Y891" s="30">
        <v>0</v>
      </c>
      <c r="Z891" s="30">
        <v>0</v>
      </c>
      <c r="AA891" s="30">
        <v>0</v>
      </c>
      <c r="AB891" s="30">
        <v>0</v>
      </c>
      <c r="AC891" s="30">
        <v>0</v>
      </c>
      <c r="AD891" s="30">
        <v>0</v>
      </c>
      <c r="AE891" s="30">
        <v>0</v>
      </c>
      <c r="AF891" s="30">
        <v>32728</v>
      </c>
    </row>
    <row r="892" spans="1:32" x14ac:dyDescent="0.45">
      <c r="A892" s="29" t="s">
        <v>1263</v>
      </c>
      <c r="B892" s="29" t="s">
        <v>1264</v>
      </c>
      <c r="C892" s="29" t="s">
        <v>3299</v>
      </c>
      <c r="D892" s="29" t="s">
        <v>3300</v>
      </c>
      <c r="E892" s="29" t="s">
        <v>3320</v>
      </c>
      <c r="F892" s="29" t="s">
        <v>3321</v>
      </c>
      <c r="G892" s="29" t="s">
        <v>3233</v>
      </c>
      <c r="H892" s="29" t="s">
        <v>3234</v>
      </c>
      <c r="I892" s="29" t="s">
        <v>3262</v>
      </c>
      <c r="J892" s="29" t="s">
        <v>3263</v>
      </c>
      <c r="K892" s="29" t="s">
        <v>3264</v>
      </c>
      <c r="L892" s="29" t="s">
        <v>3103</v>
      </c>
      <c r="M892" s="29" t="s">
        <v>3265</v>
      </c>
      <c r="N892" s="29" t="s">
        <v>3266</v>
      </c>
      <c r="O892" s="29" t="s">
        <v>3372</v>
      </c>
      <c r="P892" s="29" t="s">
        <v>3373</v>
      </c>
      <c r="Q892" s="29" t="s">
        <v>3209</v>
      </c>
      <c r="R892" s="29" t="s">
        <v>3210</v>
      </c>
      <c r="S892" s="29" t="s">
        <v>3098</v>
      </c>
      <c r="T892" s="29"/>
      <c r="U892" s="30">
        <v>13006</v>
      </c>
      <c r="V892" s="30">
        <v>27492</v>
      </c>
      <c r="W892" s="30">
        <v>28188</v>
      </c>
      <c r="X892" s="30">
        <v>15254</v>
      </c>
      <c r="Y892" s="30">
        <v>16443</v>
      </c>
      <c r="Z892" s="30">
        <v>14166</v>
      </c>
      <c r="AA892" s="30">
        <v>24258</v>
      </c>
      <c r="AB892" s="30">
        <v>18632</v>
      </c>
      <c r="AC892" s="30">
        <v>26013</v>
      </c>
      <c r="AD892" s="30">
        <v>7569</v>
      </c>
      <c r="AE892" s="30">
        <v>16979</v>
      </c>
      <c r="AF892" s="30">
        <v>5104</v>
      </c>
    </row>
    <row r="893" spans="1:32" x14ac:dyDescent="0.45">
      <c r="A893" s="29" t="s">
        <v>1263</v>
      </c>
      <c r="B893" s="29" t="s">
        <v>1264</v>
      </c>
      <c r="C893" s="29" t="s">
        <v>3299</v>
      </c>
      <c r="D893" s="29" t="s">
        <v>3300</v>
      </c>
      <c r="E893" s="29" t="s">
        <v>3320</v>
      </c>
      <c r="F893" s="29" t="s">
        <v>3321</v>
      </c>
      <c r="G893" s="29" t="s">
        <v>3233</v>
      </c>
      <c r="H893" s="29" t="s">
        <v>3234</v>
      </c>
      <c r="I893" s="29" t="s">
        <v>3262</v>
      </c>
      <c r="J893" s="29" t="s">
        <v>3263</v>
      </c>
      <c r="K893" s="29" t="s">
        <v>3264</v>
      </c>
      <c r="L893" s="29" t="s">
        <v>3103</v>
      </c>
      <c r="M893" s="29" t="s">
        <v>3322</v>
      </c>
      <c r="N893" s="29" t="s">
        <v>3323</v>
      </c>
      <c r="O893" s="29" t="s">
        <v>3374</v>
      </c>
      <c r="P893" s="29" t="s">
        <v>3375</v>
      </c>
      <c r="Q893" s="29" t="s">
        <v>3209</v>
      </c>
      <c r="R893" s="29" t="s">
        <v>3210</v>
      </c>
      <c r="S893" s="29" t="s">
        <v>3098</v>
      </c>
      <c r="T893" s="29"/>
      <c r="U893" s="30">
        <v>1000</v>
      </c>
      <c r="V893" s="30">
        <v>1000</v>
      </c>
      <c r="W893" s="30">
        <v>1000</v>
      </c>
      <c r="X893" s="30">
        <v>1000</v>
      </c>
      <c r="Y893" s="30">
        <v>1000</v>
      </c>
      <c r="Z893" s="30">
        <v>1000</v>
      </c>
      <c r="AA893" s="30">
        <v>1000</v>
      </c>
      <c r="AB893" s="30">
        <v>1000</v>
      </c>
      <c r="AC893" s="30">
        <v>1000</v>
      </c>
      <c r="AD893" s="30">
        <v>1000</v>
      </c>
      <c r="AE893" s="30">
        <v>1000</v>
      </c>
      <c r="AF893" s="30">
        <v>1000</v>
      </c>
    </row>
    <row r="894" spans="1:32" x14ac:dyDescent="0.45">
      <c r="A894" s="29" t="s">
        <v>1263</v>
      </c>
      <c r="B894" s="29" t="s">
        <v>1264</v>
      </c>
      <c r="C894" s="29" t="s">
        <v>3299</v>
      </c>
      <c r="D894" s="29" t="s">
        <v>3300</v>
      </c>
      <c r="E894" s="29" t="s">
        <v>3320</v>
      </c>
      <c r="F894" s="29" t="s">
        <v>3321</v>
      </c>
      <c r="G894" s="29" t="s">
        <v>3233</v>
      </c>
      <c r="H894" s="29" t="s">
        <v>3234</v>
      </c>
      <c r="I894" s="29" t="s">
        <v>3262</v>
      </c>
      <c r="J894" s="29" t="s">
        <v>3263</v>
      </c>
      <c r="K894" s="29" t="s">
        <v>3264</v>
      </c>
      <c r="L894" s="29" t="s">
        <v>3103</v>
      </c>
      <c r="M894" s="29" t="s">
        <v>3326</v>
      </c>
      <c r="N894" s="29" t="s">
        <v>3327</v>
      </c>
      <c r="O894" s="29" t="s">
        <v>3328</v>
      </c>
      <c r="P894" s="29" t="s">
        <v>3329</v>
      </c>
      <c r="Q894" s="29" t="s">
        <v>3209</v>
      </c>
      <c r="R894" s="29" t="s">
        <v>3210</v>
      </c>
      <c r="S894" s="29" t="s">
        <v>3098</v>
      </c>
      <c r="T894" s="29"/>
      <c r="U894" s="30">
        <v>0</v>
      </c>
      <c r="V894" s="30">
        <v>0</v>
      </c>
      <c r="W894" s="30">
        <v>0</v>
      </c>
      <c r="X894" s="30">
        <v>0</v>
      </c>
      <c r="Y894" s="30">
        <v>0</v>
      </c>
      <c r="Z894" s="30">
        <v>0</v>
      </c>
      <c r="AA894" s="30">
        <v>0</v>
      </c>
      <c r="AB894" s="30">
        <v>0</v>
      </c>
      <c r="AC894" s="30">
        <v>0</v>
      </c>
      <c r="AD894" s="30">
        <v>0</v>
      </c>
      <c r="AE894" s="30">
        <v>0</v>
      </c>
      <c r="AF894" s="30">
        <v>0</v>
      </c>
    </row>
    <row r="895" spans="1:32" x14ac:dyDescent="0.45">
      <c r="A895" s="29" t="s">
        <v>1263</v>
      </c>
      <c r="B895" s="29" t="s">
        <v>1264</v>
      </c>
      <c r="C895" s="29" t="s">
        <v>3299</v>
      </c>
      <c r="D895" s="29" t="s">
        <v>3300</v>
      </c>
      <c r="E895" s="29" t="s">
        <v>3320</v>
      </c>
      <c r="F895" s="29" t="s">
        <v>3321</v>
      </c>
      <c r="G895" s="29" t="s">
        <v>3233</v>
      </c>
      <c r="H895" s="29" t="s">
        <v>3234</v>
      </c>
      <c r="I895" s="29" t="s">
        <v>3262</v>
      </c>
      <c r="J895" s="29" t="s">
        <v>3263</v>
      </c>
      <c r="K895" s="29" t="s">
        <v>3264</v>
      </c>
      <c r="L895" s="29" t="s">
        <v>3103</v>
      </c>
      <c r="M895" s="29" t="s">
        <v>3326</v>
      </c>
      <c r="N895" s="29" t="s">
        <v>3327</v>
      </c>
      <c r="O895" s="29" t="s">
        <v>3330</v>
      </c>
      <c r="P895" s="29" t="s">
        <v>3331</v>
      </c>
      <c r="Q895" s="29" t="s">
        <v>3209</v>
      </c>
      <c r="R895" s="29" t="s">
        <v>3210</v>
      </c>
      <c r="S895" s="29" t="s">
        <v>3098</v>
      </c>
      <c r="T895" s="29"/>
      <c r="U895" s="30">
        <v>0</v>
      </c>
      <c r="V895" s="30">
        <v>0</v>
      </c>
      <c r="W895" s="30">
        <v>0</v>
      </c>
      <c r="X895" s="30">
        <v>0</v>
      </c>
      <c r="Y895" s="30">
        <v>0</v>
      </c>
      <c r="Z895" s="30">
        <v>0</v>
      </c>
      <c r="AA895" s="30">
        <v>0</v>
      </c>
      <c r="AB895" s="30">
        <v>0</v>
      </c>
      <c r="AC895" s="30">
        <v>0</v>
      </c>
      <c r="AD895" s="30">
        <v>0</v>
      </c>
      <c r="AE895" s="30">
        <v>0</v>
      </c>
      <c r="AF895" s="30">
        <v>0</v>
      </c>
    </row>
    <row r="896" spans="1:32" x14ac:dyDescent="0.45">
      <c r="A896" s="29" t="s">
        <v>1263</v>
      </c>
      <c r="B896" s="29" t="s">
        <v>1264</v>
      </c>
      <c r="C896" s="29" t="s">
        <v>3299</v>
      </c>
      <c r="D896" s="29" t="s">
        <v>3300</v>
      </c>
      <c r="E896" s="29" t="s">
        <v>3320</v>
      </c>
      <c r="F896" s="29" t="s">
        <v>3321</v>
      </c>
      <c r="G896" s="29" t="s">
        <v>3233</v>
      </c>
      <c r="H896" s="29" t="s">
        <v>3234</v>
      </c>
      <c r="I896" s="29" t="s">
        <v>3262</v>
      </c>
      <c r="J896" s="29" t="s">
        <v>3263</v>
      </c>
      <c r="K896" s="29" t="s">
        <v>3264</v>
      </c>
      <c r="L896" s="29" t="s">
        <v>3103</v>
      </c>
      <c r="M896" s="29" t="s">
        <v>3326</v>
      </c>
      <c r="N896" s="29" t="s">
        <v>3327</v>
      </c>
      <c r="O896" s="29" t="s">
        <v>3332</v>
      </c>
      <c r="P896" s="29" t="s">
        <v>3333</v>
      </c>
      <c r="Q896" s="29" t="s">
        <v>3209</v>
      </c>
      <c r="R896" s="29" t="s">
        <v>3210</v>
      </c>
      <c r="S896" s="29" t="s">
        <v>3098</v>
      </c>
      <c r="T896" s="29"/>
      <c r="U896" s="30">
        <v>5500</v>
      </c>
      <c r="V896" s="30">
        <v>5500</v>
      </c>
      <c r="W896" s="30">
        <v>5500</v>
      </c>
      <c r="X896" s="30">
        <v>5500</v>
      </c>
      <c r="Y896" s="30">
        <v>5500</v>
      </c>
      <c r="Z896" s="30">
        <v>5500</v>
      </c>
      <c r="AA896" s="30">
        <v>5500</v>
      </c>
      <c r="AB896" s="30">
        <v>5500</v>
      </c>
      <c r="AC896" s="30">
        <v>5500</v>
      </c>
      <c r="AD896" s="30">
        <v>5500</v>
      </c>
      <c r="AE896" s="30">
        <v>5500</v>
      </c>
      <c r="AF896" s="30">
        <v>5500</v>
      </c>
    </row>
    <row r="897" spans="1:32" x14ac:dyDescent="0.45">
      <c r="A897" s="29" t="s">
        <v>1263</v>
      </c>
      <c r="B897" s="29" t="s">
        <v>1264</v>
      </c>
      <c r="C897" s="29" t="s">
        <v>3299</v>
      </c>
      <c r="D897" s="29" t="s">
        <v>3300</v>
      </c>
      <c r="E897" s="29" t="s">
        <v>3320</v>
      </c>
      <c r="F897" s="29" t="s">
        <v>3321</v>
      </c>
      <c r="G897" s="29" t="s">
        <v>3233</v>
      </c>
      <c r="H897" s="29" t="s">
        <v>3234</v>
      </c>
      <c r="I897" s="29" t="s">
        <v>3275</v>
      </c>
      <c r="J897" s="29" t="s">
        <v>3276</v>
      </c>
      <c r="K897" s="29" t="s">
        <v>3277</v>
      </c>
      <c r="L897" s="29" t="s">
        <v>3100</v>
      </c>
      <c r="M897" s="29" t="s">
        <v>3312</v>
      </c>
      <c r="N897" s="29" t="s">
        <v>3313</v>
      </c>
      <c r="O897" s="29" t="s">
        <v>3314</v>
      </c>
      <c r="P897" s="29" t="s">
        <v>3315</v>
      </c>
      <c r="Q897" s="29" t="s">
        <v>3249</v>
      </c>
      <c r="R897" s="29" t="s">
        <v>3210</v>
      </c>
      <c r="S897" s="29" t="s">
        <v>3098</v>
      </c>
      <c r="T897" s="29"/>
      <c r="U897" s="30">
        <v>0</v>
      </c>
      <c r="V897" s="30">
        <v>0</v>
      </c>
      <c r="W897" s="30">
        <v>0</v>
      </c>
      <c r="X897" s="30">
        <v>0</v>
      </c>
      <c r="Y897" s="30">
        <v>0</v>
      </c>
      <c r="Z897" s="30">
        <v>0</v>
      </c>
      <c r="AA897" s="30">
        <v>0</v>
      </c>
      <c r="AB897" s="30">
        <v>0</v>
      </c>
      <c r="AC897" s="30">
        <v>0</v>
      </c>
      <c r="AD897" s="30">
        <v>0</v>
      </c>
      <c r="AE897" s="30">
        <v>0</v>
      </c>
      <c r="AF897" s="30">
        <v>0</v>
      </c>
    </row>
    <row r="898" spans="1:32" x14ac:dyDescent="0.45">
      <c r="A898" s="29" t="s">
        <v>1263</v>
      </c>
      <c r="B898" s="29" t="s">
        <v>1264</v>
      </c>
      <c r="C898" s="29" t="s">
        <v>3299</v>
      </c>
      <c r="D898" s="29" t="s">
        <v>3300</v>
      </c>
      <c r="E898" s="29" t="s">
        <v>3320</v>
      </c>
      <c r="F898" s="29" t="s">
        <v>3321</v>
      </c>
      <c r="G898" s="29" t="s">
        <v>3233</v>
      </c>
      <c r="H898" s="29" t="s">
        <v>3234</v>
      </c>
      <c r="I898" s="29" t="s">
        <v>3275</v>
      </c>
      <c r="J898" s="29" t="s">
        <v>3276</v>
      </c>
      <c r="K898" s="29" t="s">
        <v>3277</v>
      </c>
      <c r="L898" s="29" t="s">
        <v>3100</v>
      </c>
      <c r="M898" s="29" t="s">
        <v>3312</v>
      </c>
      <c r="N898" s="29" t="s">
        <v>3313</v>
      </c>
      <c r="O898" s="29" t="s">
        <v>3314</v>
      </c>
      <c r="P898" s="29" t="s">
        <v>3315</v>
      </c>
      <c r="Q898" s="29" t="s">
        <v>3209</v>
      </c>
      <c r="R898" s="29" t="s">
        <v>3210</v>
      </c>
      <c r="S898" s="29" t="s">
        <v>3098</v>
      </c>
      <c r="T898" s="29"/>
      <c r="U898" s="30">
        <v>51300</v>
      </c>
      <c r="V898" s="30">
        <v>51300</v>
      </c>
      <c r="W898" s="30">
        <v>51300</v>
      </c>
      <c r="X898" s="30">
        <v>51300</v>
      </c>
      <c r="Y898" s="30">
        <v>51300</v>
      </c>
      <c r="Z898" s="30">
        <v>51300</v>
      </c>
      <c r="AA898" s="30">
        <v>51300</v>
      </c>
      <c r="AB898" s="30">
        <v>51300</v>
      </c>
      <c r="AC898" s="30">
        <v>51300</v>
      </c>
      <c r="AD898" s="30">
        <v>51300</v>
      </c>
      <c r="AE898" s="30">
        <v>51300</v>
      </c>
      <c r="AF898" s="30">
        <v>51300</v>
      </c>
    </row>
    <row r="899" spans="1:32" x14ac:dyDescent="0.45">
      <c r="A899" s="29" t="s">
        <v>1263</v>
      </c>
      <c r="B899" s="29" t="s">
        <v>1264</v>
      </c>
      <c r="C899" s="29" t="s">
        <v>3299</v>
      </c>
      <c r="D899" s="29" t="s">
        <v>3300</v>
      </c>
      <c r="E899" s="29" t="s">
        <v>3320</v>
      </c>
      <c r="F899" s="29" t="s">
        <v>3321</v>
      </c>
      <c r="G899" s="29" t="s">
        <v>3233</v>
      </c>
      <c r="H899" s="29" t="s">
        <v>3234</v>
      </c>
      <c r="I899" s="29" t="s">
        <v>3275</v>
      </c>
      <c r="J899" s="29" t="s">
        <v>3276</v>
      </c>
      <c r="K899" s="29" t="s">
        <v>3287</v>
      </c>
      <c r="L899" s="29" t="s">
        <v>3101</v>
      </c>
      <c r="M899" s="29" t="s">
        <v>3316</v>
      </c>
      <c r="N899" s="29" t="s">
        <v>3317</v>
      </c>
      <c r="O899" s="29" t="s">
        <v>3318</v>
      </c>
      <c r="P899" s="29" t="s">
        <v>3319</v>
      </c>
      <c r="Q899" s="29" t="s">
        <v>3209</v>
      </c>
      <c r="R899" s="29" t="s">
        <v>3210</v>
      </c>
      <c r="S899" s="29" t="s">
        <v>3098</v>
      </c>
      <c r="T899" s="29"/>
      <c r="U899" s="30">
        <v>2720</v>
      </c>
      <c r="V899" s="30">
        <v>2720</v>
      </c>
      <c r="W899" s="30">
        <v>2720</v>
      </c>
      <c r="X899" s="30">
        <v>2720</v>
      </c>
      <c r="Y899" s="30">
        <v>2720</v>
      </c>
      <c r="Z899" s="30">
        <v>2720</v>
      </c>
      <c r="AA899" s="30">
        <v>2720</v>
      </c>
      <c r="AB899" s="30">
        <v>2720</v>
      </c>
      <c r="AC899" s="30">
        <v>2720</v>
      </c>
      <c r="AD899" s="30">
        <v>2720</v>
      </c>
      <c r="AE899" s="30">
        <v>2678</v>
      </c>
      <c r="AF899" s="30">
        <v>2678</v>
      </c>
    </row>
    <row r="900" spans="1:32" x14ac:dyDescent="0.45">
      <c r="A900" s="29" t="s">
        <v>1263</v>
      </c>
      <c r="B900" s="29" t="s">
        <v>1264</v>
      </c>
      <c r="C900" s="29" t="s">
        <v>3299</v>
      </c>
      <c r="D900" s="29" t="s">
        <v>3300</v>
      </c>
      <c r="E900" s="29" t="s">
        <v>3386</v>
      </c>
      <c r="F900" s="29" t="s">
        <v>3387</v>
      </c>
      <c r="G900" s="29" t="s">
        <v>3200</v>
      </c>
      <c r="H900" s="29" t="s">
        <v>3201</v>
      </c>
      <c r="I900" s="29" t="s">
        <v>3226</v>
      </c>
      <c r="J900" s="29" t="s">
        <v>3227</v>
      </c>
      <c r="K900" s="29" t="s">
        <v>3228</v>
      </c>
      <c r="L900" s="29" t="s">
        <v>3111</v>
      </c>
      <c r="M900" s="29" t="s">
        <v>3229</v>
      </c>
      <c r="N900" s="29" t="s">
        <v>3230</v>
      </c>
      <c r="O900" s="29" t="s">
        <v>3231</v>
      </c>
      <c r="P900" s="29" t="s">
        <v>3232</v>
      </c>
      <c r="Q900" s="29" t="s">
        <v>3209</v>
      </c>
      <c r="R900" s="29" t="s">
        <v>3210</v>
      </c>
      <c r="S900" s="29" t="s">
        <v>3098</v>
      </c>
      <c r="T900" s="29"/>
      <c r="U900" s="30">
        <v>0</v>
      </c>
      <c r="V900" s="30">
        <v>0</v>
      </c>
      <c r="W900" s="30">
        <v>0</v>
      </c>
      <c r="X900" s="30">
        <v>0</v>
      </c>
      <c r="Y900" s="30">
        <v>0</v>
      </c>
      <c r="Z900" s="30">
        <v>0</v>
      </c>
      <c r="AA900" s="30">
        <v>0</v>
      </c>
      <c r="AB900" s="30">
        <v>0</v>
      </c>
      <c r="AC900" s="30">
        <v>0</v>
      </c>
      <c r="AD900" s="30">
        <v>0</v>
      </c>
      <c r="AE900" s="30">
        <v>0</v>
      </c>
      <c r="AF900" s="30">
        <v>0</v>
      </c>
    </row>
    <row r="901" spans="1:32" x14ac:dyDescent="0.45">
      <c r="A901" s="29" t="s">
        <v>1263</v>
      </c>
      <c r="B901" s="29" t="s">
        <v>1264</v>
      </c>
      <c r="C901" s="29" t="s">
        <v>3211</v>
      </c>
      <c r="D901" s="29" t="s">
        <v>3212</v>
      </c>
      <c r="E901" s="29" t="s">
        <v>3213</v>
      </c>
      <c r="F901" s="29" t="s">
        <v>982</v>
      </c>
      <c r="G901" s="29" t="s">
        <v>3233</v>
      </c>
      <c r="H901" s="29" t="s">
        <v>3234</v>
      </c>
      <c r="I901" s="29" t="s">
        <v>3341</v>
      </c>
      <c r="J901" s="29" t="s">
        <v>3342</v>
      </c>
      <c r="K901" s="29" t="s">
        <v>3343</v>
      </c>
      <c r="L901" s="29" t="s">
        <v>3119</v>
      </c>
      <c r="M901" s="29" t="s">
        <v>3344</v>
      </c>
      <c r="N901" s="29" t="s">
        <v>3345</v>
      </c>
      <c r="O901" s="29" t="s">
        <v>3346</v>
      </c>
      <c r="P901" s="29" t="s">
        <v>3347</v>
      </c>
      <c r="Q901" s="29" t="s">
        <v>3209</v>
      </c>
      <c r="R901" s="29" t="s">
        <v>3210</v>
      </c>
      <c r="S901" s="29" t="s">
        <v>3098</v>
      </c>
      <c r="T901" s="29"/>
      <c r="U901" s="30">
        <v>0</v>
      </c>
      <c r="V901" s="30">
        <v>0</v>
      </c>
      <c r="W901" s="30">
        <v>0</v>
      </c>
      <c r="X901" s="30">
        <v>0</v>
      </c>
      <c r="Y901" s="30">
        <v>0</v>
      </c>
      <c r="Z901" s="30">
        <v>0</v>
      </c>
      <c r="AA901" s="30">
        <v>0</v>
      </c>
      <c r="AB901" s="30">
        <v>-2264</v>
      </c>
      <c r="AC901" s="30">
        <v>-2290</v>
      </c>
      <c r="AD901" s="30">
        <v>-2240</v>
      </c>
      <c r="AE901" s="30">
        <v>-2212</v>
      </c>
      <c r="AF901" s="30">
        <v>-2258</v>
      </c>
    </row>
    <row r="902" spans="1:32" x14ac:dyDescent="0.45">
      <c r="A902" s="29" t="s">
        <v>1263</v>
      </c>
      <c r="B902" s="29" t="s">
        <v>1264</v>
      </c>
      <c r="C902" s="29" t="s">
        <v>3211</v>
      </c>
      <c r="D902" s="29" t="s">
        <v>3212</v>
      </c>
      <c r="E902" s="29" t="s">
        <v>3213</v>
      </c>
      <c r="F902" s="29" t="s">
        <v>982</v>
      </c>
      <c r="G902" s="29" t="s">
        <v>3233</v>
      </c>
      <c r="H902" s="29" t="s">
        <v>3234</v>
      </c>
      <c r="I902" s="29" t="s">
        <v>3341</v>
      </c>
      <c r="J902" s="29" t="s">
        <v>3342</v>
      </c>
      <c r="K902" s="29" t="s">
        <v>3348</v>
      </c>
      <c r="L902" s="29" t="s">
        <v>3115</v>
      </c>
      <c r="M902" s="29" t="s">
        <v>3349</v>
      </c>
      <c r="N902" s="29" t="s">
        <v>3350</v>
      </c>
      <c r="O902" s="29" t="s">
        <v>3351</v>
      </c>
      <c r="P902" s="29" t="s">
        <v>3350</v>
      </c>
      <c r="Q902" s="29" t="s">
        <v>3209</v>
      </c>
      <c r="R902" s="29" t="s">
        <v>3210</v>
      </c>
      <c r="S902" s="29" t="s">
        <v>3098</v>
      </c>
      <c r="T902" s="29"/>
      <c r="U902" s="30">
        <v>0</v>
      </c>
      <c r="V902" s="30">
        <v>0</v>
      </c>
      <c r="W902" s="30">
        <v>0</v>
      </c>
      <c r="X902" s="30">
        <v>0</v>
      </c>
      <c r="Y902" s="30">
        <v>0</v>
      </c>
      <c r="Z902" s="30">
        <v>0</v>
      </c>
      <c r="AA902" s="30">
        <v>0</v>
      </c>
      <c r="AB902" s="30">
        <v>0</v>
      </c>
      <c r="AC902" s="30">
        <v>0</v>
      </c>
      <c r="AD902" s="30">
        <v>0</v>
      </c>
      <c r="AE902" s="30">
        <v>0</v>
      </c>
      <c r="AF902" s="30">
        <v>0</v>
      </c>
    </row>
    <row r="903" spans="1:32" x14ac:dyDescent="0.45">
      <c r="A903" s="29" t="s">
        <v>1263</v>
      </c>
      <c r="B903" s="29" t="s">
        <v>1264</v>
      </c>
      <c r="C903" s="29" t="s">
        <v>3211</v>
      </c>
      <c r="D903" s="29" t="s">
        <v>3212</v>
      </c>
      <c r="E903" s="29" t="s">
        <v>3213</v>
      </c>
      <c r="F903" s="29" t="s">
        <v>982</v>
      </c>
      <c r="G903" s="29" t="s">
        <v>3233</v>
      </c>
      <c r="H903" s="29" t="s">
        <v>3234</v>
      </c>
      <c r="I903" s="29" t="s">
        <v>3341</v>
      </c>
      <c r="J903" s="29" t="s">
        <v>3342</v>
      </c>
      <c r="K903" s="29" t="s">
        <v>3348</v>
      </c>
      <c r="L903" s="29" t="s">
        <v>3115</v>
      </c>
      <c r="M903" s="29" t="s">
        <v>3349</v>
      </c>
      <c r="N903" s="29" t="s">
        <v>3350</v>
      </c>
      <c r="O903" s="29" t="s">
        <v>3351</v>
      </c>
      <c r="P903" s="29" t="s">
        <v>3350</v>
      </c>
      <c r="Q903" s="29" t="s">
        <v>3209</v>
      </c>
      <c r="R903" s="29" t="s">
        <v>3098</v>
      </c>
      <c r="S903" s="29" t="s">
        <v>3098</v>
      </c>
      <c r="T903" s="29"/>
      <c r="U903" s="30">
        <v>0</v>
      </c>
      <c r="V903" s="30">
        <v>0</v>
      </c>
      <c r="W903" s="30">
        <v>0</v>
      </c>
      <c r="X903" s="30">
        <v>0</v>
      </c>
      <c r="Y903" s="30">
        <v>0</v>
      </c>
      <c r="Z903" s="30">
        <v>0</v>
      </c>
      <c r="AA903" s="30">
        <v>0</v>
      </c>
      <c r="AB903" s="30">
        <v>0</v>
      </c>
      <c r="AC903" s="30">
        <v>0</v>
      </c>
      <c r="AD903" s="30">
        <v>0</v>
      </c>
      <c r="AE903" s="30">
        <v>0</v>
      </c>
      <c r="AF903" s="30">
        <v>0</v>
      </c>
    </row>
    <row r="904" spans="1:32" x14ac:dyDescent="0.45">
      <c r="A904" s="29" t="s">
        <v>1263</v>
      </c>
      <c r="B904" s="29" t="s">
        <v>1264</v>
      </c>
      <c r="C904" s="29" t="s">
        <v>3211</v>
      </c>
      <c r="D904" s="29" t="s">
        <v>3212</v>
      </c>
      <c r="E904" s="29" t="s">
        <v>3213</v>
      </c>
      <c r="F904" s="29" t="s">
        <v>982</v>
      </c>
      <c r="G904" s="29" t="s">
        <v>3233</v>
      </c>
      <c r="H904" s="29" t="s">
        <v>3234</v>
      </c>
      <c r="I904" s="29" t="s">
        <v>3341</v>
      </c>
      <c r="J904" s="29" t="s">
        <v>3342</v>
      </c>
      <c r="K904" s="29" t="s">
        <v>3348</v>
      </c>
      <c r="L904" s="29" t="s">
        <v>3115</v>
      </c>
      <c r="M904" s="29" t="s">
        <v>3356</v>
      </c>
      <c r="N904" s="29" t="s">
        <v>3357</v>
      </c>
      <c r="O904" s="29" t="s">
        <v>3714</v>
      </c>
      <c r="P904" s="29" t="s">
        <v>3715</v>
      </c>
      <c r="Q904" s="29" t="s">
        <v>3209</v>
      </c>
      <c r="R904" s="29" t="s">
        <v>3098</v>
      </c>
      <c r="S904" s="29" t="s">
        <v>3098</v>
      </c>
      <c r="T904" s="29"/>
      <c r="U904" s="30">
        <v>0</v>
      </c>
      <c r="V904" s="30">
        <v>0</v>
      </c>
      <c r="W904" s="30">
        <v>0</v>
      </c>
      <c r="X904" s="30">
        <v>0</v>
      </c>
      <c r="Y904" s="30">
        <v>0</v>
      </c>
      <c r="Z904" s="30">
        <v>0</v>
      </c>
      <c r="AA904" s="30">
        <v>0</v>
      </c>
      <c r="AB904" s="30">
        <v>0</v>
      </c>
      <c r="AC904" s="30">
        <v>0</v>
      </c>
      <c r="AD904" s="30">
        <v>0</v>
      </c>
      <c r="AE904" s="30">
        <v>0</v>
      </c>
      <c r="AF904" s="30">
        <v>9900</v>
      </c>
    </row>
    <row r="905" spans="1:32" x14ac:dyDescent="0.45">
      <c r="A905" s="29" t="s">
        <v>1263</v>
      </c>
      <c r="B905" s="29" t="s">
        <v>1264</v>
      </c>
      <c r="C905" s="29" t="s">
        <v>3211</v>
      </c>
      <c r="D905" s="29" t="s">
        <v>3212</v>
      </c>
      <c r="E905" s="29" t="s">
        <v>3213</v>
      </c>
      <c r="F905" s="29" t="s">
        <v>982</v>
      </c>
      <c r="G905" s="29" t="s">
        <v>3233</v>
      </c>
      <c r="H905" s="29" t="s">
        <v>3234</v>
      </c>
      <c r="I905" s="29" t="s">
        <v>3341</v>
      </c>
      <c r="J905" s="29" t="s">
        <v>3342</v>
      </c>
      <c r="K905" s="29" t="s">
        <v>3348</v>
      </c>
      <c r="L905" s="29" t="s">
        <v>3115</v>
      </c>
      <c r="M905" s="29" t="s">
        <v>3366</v>
      </c>
      <c r="N905" s="29" t="s">
        <v>3367</v>
      </c>
      <c r="O905" s="29" t="s">
        <v>3368</v>
      </c>
      <c r="P905" s="29" t="s">
        <v>3369</v>
      </c>
      <c r="Q905" s="29" t="s">
        <v>3209</v>
      </c>
      <c r="R905" s="29" t="s">
        <v>3210</v>
      </c>
      <c r="S905" s="29" t="s">
        <v>3098</v>
      </c>
      <c r="T905" s="29"/>
      <c r="U905" s="30">
        <v>0</v>
      </c>
      <c r="V905" s="30">
        <v>0</v>
      </c>
      <c r="W905" s="30">
        <v>0</v>
      </c>
      <c r="X905" s="30">
        <v>0</v>
      </c>
      <c r="Y905" s="30">
        <v>0</v>
      </c>
      <c r="Z905" s="30">
        <v>0</v>
      </c>
      <c r="AA905" s="30">
        <v>0</v>
      </c>
      <c r="AB905" s="30">
        <v>1760</v>
      </c>
      <c r="AC905" s="30">
        <v>152</v>
      </c>
      <c r="AD905" s="30">
        <v>0</v>
      </c>
      <c r="AE905" s="30">
        <v>0</v>
      </c>
      <c r="AF905" s="30">
        <v>0</v>
      </c>
    </row>
    <row r="906" spans="1:32" x14ac:dyDescent="0.45">
      <c r="A906" s="29" t="s">
        <v>1263</v>
      </c>
      <c r="B906" s="29" t="s">
        <v>1264</v>
      </c>
      <c r="C906" s="29" t="s">
        <v>3211</v>
      </c>
      <c r="D906" s="29" t="s">
        <v>3212</v>
      </c>
      <c r="E906" s="29" t="s">
        <v>3213</v>
      </c>
      <c r="F906" s="29" t="s">
        <v>982</v>
      </c>
      <c r="G906" s="29" t="s">
        <v>3233</v>
      </c>
      <c r="H906" s="29" t="s">
        <v>3234</v>
      </c>
      <c r="I906" s="29" t="s">
        <v>3341</v>
      </c>
      <c r="J906" s="29" t="s">
        <v>3342</v>
      </c>
      <c r="K906" s="29" t="s">
        <v>3348</v>
      </c>
      <c r="L906" s="29" t="s">
        <v>3115</v>
      </c>
      <c r="M906" s="29" t="s">
        <v>3366</v>
      </c>
      <c r="N906" s="29" t="s">
        <v>3367</v>
      </c>
      <c r="O906" s="29" t="s">
        <v>3370</v>
      </c>
      <c r="P906" s="29" t="s">
        <v>3371</v>
      </c>
      <c r="Q906" s="29" t="s">
        <v>3209</v>
      </c>
      <c r="R906" s="29" t="s">
        <v>3210</v>
      </c>
      <c r="S906" s="29" t="s">
        <v>3098</v>
      </c>
      <c r="T906" s="29"/>
      <c r="U906" s="30">
        <v>0</v>
      </c>
      <c r="V906" s="30">
        <v>0</v>
      </c>
      <c r="W906" s="30">
        <v>0</v>
      </c>
      <c r="X906" s="30">
        <v>0</v>
      </c>
      <c r="Y906" s="30">
        <v>0</v>
      </c>
      <c r="Z906" s="30">
        <v>0</v>
      </c>
      <c r="AA906" s="30">
        <v>0</v>
      </c>
      <c r="AB906" s="30">
        <v>88676.043000000005</v>
      </c>
      <c r="AC906" s="30">
        <v>137031.74</v>
      </c>
      <c r="AD906" s="30">
        <v>137031.74</v>
      </c>
      <c r="AE906" s="30">
        <v>137031.74</v>
      </c>
      <c r="AF906" s="30">
        <v>137310.74</v>
      </c>
    </row>
    <row r="907" spans="1:32" x14ac:dyDescent="0.45">
      <c r="A907" s="29" t="s">
        <v>1263</v>
      </c>
      <c r="B907" s="29" t="s">
        <v>1264</v>
      </c>
      <c r="C907" s="29" t="s">
        <v>3211</v>
      </c>
      <c r="D907" s="29" t="s">
        <v>3212</v>
      </c>
      <c r="E907" s="29" t="s">
        <v>3213</v>
      </c>
      <c r="F907" s="29" t="s">
        <v>982</v>
      </c>
      <c r="G907" s="29" t="s">
        <v>3233</v>
      </c>
      <c r="H907" s="29" t="s">
        <v>3234</v>
      </c>
      <c r="I907" s="29" t="s">
        <v>3341</v>
      </c>
      <c r="J907" s="29" t="s">
        <v>3342</v>
      </c>
      <c r="K907" s="29" t="s">
        <v>3348</v>
      </c>
      <c r="L907" s="29" t="s">
        <v>3115</v>
      </c>
      <c r="M907" s="29" t="s">
        <v>3366</v>
      </c>
      <c r="N907" s="29" t="s">
        <v>3367</v>
      </c>
      <c r="O907" s="29" t="s">
        <v>3370</v>
      </c>
      <c r="P907" s="29" t="s">
        <v>3371</v>
      </c>
      <c r="Q907" s="29" t="s">
        <v>3209</v>
      </c>
      <c r="R907" s="29" t="s">
        <v>3098</v>
      </c>
      <c r="S907" s="29" t="s">
        <v>3098</v>
      </c>
      <c r="T907" s="29"/>
      <c r="U907" s="30">
        <v>0</v>
      </c>
      <c r="V907" s="30">
        <v>0</v>
      </c>
      <c r="W907" s="30">
        <v>0</v>
      </c>
      <c r="X907" s="30">
        <v>0</v>
      </c>
      <c r="Y907" s="30">
        <v>0</v>
      </c>
      <c r="Z907" s="30">
        <v>0</v>
      </c>
      <c r="AA907" s="30">
        <v>0</v>
      </c>
      <c r="AB907" s="30">
        <v>21623</v>
      </c>
      <c r="AC907" s="30">
        <v>135773</v>
      </c>
      <c r="AD907" s="30">
        <v>135773</v>
      </c>
      <c r="AE907" s="30">
        <v>135773</v>
      </c>
      <c r="AF907" s="30">
        <v>135773</v>
      </c>
    </row>
    <row r="908" spans="1:32" x14ac:dyDescent="0.45">
      <c r="A908" s="29" t="s">
        <v>1263</v>
      </c>
      <c r="B908" s="29" t="s">
        <v>1264</v>
      </c>
      <c r="C908" s="29" t="s">
        <v>3292</v>
      </c>
      <c r="D908" s="29" t="s">
        <v>3293</v>
      </c>
      <c r="E908" s="29" t="s">
        <v>3292</v>
      </c>
      <c r="F908" s="29" t="s">
        <v>3294</v>
      </c>
      <c r="G908" s="29" t="s">
        <v>3200</v>
      </c>
      <c r="H908" s="29" t="s">
        <v>3201</v>
      </c>
      <c r="I908" s="29" t="s">
        <v>3202</v>
      </c>
      <c r="J908" s="29" t="s">
        <v>3203</v>
      </c>
      <c r="K908" s="29" t="s">
        <v>3204</v>
      </c>
      <c r="L908" s="29" t="s">
        <v>3109</v>
      </c>
      <c r="M908" s="29" t="s">
        <v>3205</v>
      </c>
      <c r="N908" s="29" t="s">
        <v>3206</v>
      </c>
      <c r="O908" s="29" t="s">
        <v>3214</v>
      </c>
      <c r="P908" s="29" t="s">
        <v>3215</v>
      </c>
      <c r="Q908" s="29" t="s">
        <v>3209</v>
      </c>
      <c r="R908" s="29" t="s">
        <v>3210</v>
      </c>
      <c r="S908" s="29" t="s">
        <v>3098</v>
      </c>
      <c r="T908" s="29"/>
      <c r="U908" s="30">
        <v>0</v>
      </c>
      <c r="V908" s="30">
        <v>0</v>
      </c>
      <c r="W908" s="30">
        <v>0</v>
      </c>
      <c r="X908" s="30">
        <v>300</v>
      </c>
      <c r="Y908" s="30">
        <v>0</v>
      </c>
      <c r="Z908" s="30">
        <v>0</v>
      </c>
      <c r="AA908" s="30">
        <v>0</v>
      </c>
      <c r="AB908" s="30">
        <v>0</v>
      </c>
      <c r="AC908" s="30">
        <v>0</v>
      </c>
      <c r="AD908" s="30">
        <v>550</v>
      </c>
      <c r="AE908" s="30">
        <v>0</v>
      </c>
      <c r="AF908" s="30">
        <v>0</v>
      </c>
    </row>
    <row r="909" spans="1:32" x14ac:dyDescent="0.45">
      <c r="A909" s="29" t="s">
        <v>1271</v>
      </c>
      <c r="B909" s="29" t="s">
        <v>1272</v>
      </c>
      <c r="C909" s="29" t="s">
        <v>3299</v>
      </c>
      <c r="D909" s="29" t="s">
        <v>3300</v>
      </c>
      <c r="E909" s="29" t="s">
        <v>3320</v>
      </c>
      <c r="F909" s="29" t="s">
        <v>3321</v>
      </c>
      <c r="G909" s="29" t="s">
        <v>3200</v>
      </c>
      <c r="H909" s="29" t="s">
        <v>3201</v>
      </c>
      <c r="I909" s="29" t="s">
        <v>3202</v>
      </c>
      <c r="J909" s="29" t="s">
        <v>3203</v>
      </c>
      <c r="K909" s="29" t="s">
        <v>3221</v>
      </c>
      <c r="L909" s="29" t="s">
        <v>3113</v>
      </c>
      <c r="M909" s="29" t="s">
        <v>3303</v>
      </c>
      <c r="N909" s="29" t="s">
        <v>3304</v>
      </c>
      <c r="O909" s="29" t="s">
        <v>3305</v>
      </c>
      <c r="P909" s="29" t="s">
        <v>3306</v>
      </c>
      <c r="Q909" s="29" t="s">
        <v>3209</v>
      </c>
      <c r="R909" s="29" t="s">
        <v>3210</v>
      </c>
      <c r="S909" s="29" t="s">
        <v>3098</v>
      </c>
      <c r="T909" s="29"/>
      <c r="U909" s="30">
        <v>141092</v>
      </c>
      <c r="V909" s="30">
        <v>135456</v>
      </c>
      <c r="W909" s="30">
        <v>141790</v>
      </c>
      <c r="X909" s="30">
        <v>141014</v>
      </c>
      <c r="Y909" s="30">
        <v>134193</v>
      </c>
      <c r="Z909" s="30">
        <v>131819</v>
      </c>
      <c r="AA909" s="30">
        <v>132820</v>
      </c>
      <c r="AB909" s="30">
        <v>130132</v>
      </c>
      <c r="AC909" s="30">
        <v>135524</v>
      </c>
      <c r="AD909" s="30">
        <v>133789</v>
      </c>
      <c r="AE909" s="30">
        <v>136913</v>
      </c>
      <c r="AF909" s="30">
        <v>142616</v>
      </c>
    </row>
    <row r="910" spans="1:32" x14ac:dyDescent="0.45">
      <c r="A910" s="29" t="s">
        <v>1271</v>
      </c>
      <c r="B910" s="29" t="s">
        <v>1272</v>
      </c>
      <c r="C910" s="29" t="s">
        <v>3299</v>
      </c>
      <c r="D910" s="29" t="s">
        <v>3300</v>
      </c>
      <c r="E910" s="29" t="s">
        <v>3320</v>
      </c>
      <c r="F910" s="29" t="s">
        <v>3321</v>
      </c>
      <c r="G910" s="29" t="s">
        <v>3200</v>
      </c>
      <c r="H910" s="29" t="s">
        <v>3201</v>
      </c>
      <c r="I910" s="29" t="s">
        <v>3202</v>
      </c>
      <c r="J910" s="29" t="s">
        <v>3203</v>
      </c>
      <c r="K910" s="29" t="s">
        <v>3221</v>
      </c>
      <c r="L910" s="29" t="s">
        <v>3113</v>
      </c>
      <c r="M910" s="29" t="s">
        <v>3303</v>
      </c>
      <c r="N910" s="29" t="s">
        <v>3304</v>
      </c>
      <c r="O910" s="29" t="s">
        <v>3305</v>
      </c>
      <c r="P910" s="29" t="s">
        <v>3306</v>
      </c>
      <c r="Q910" s="29" t="s">
        <v>3209</v>
      </c>
      <c r="R910" s="29" t="s">
        <v>3098</v>
      </c>
      <c r="S910" s="29" t="s">
        <v>3098</v>
      </c>
      <c r="T910" s="29"/>
      <c r="U910" s="30">
        <v>0</v>
      </c>
      <c r="V910" s="30">
        <v>0</v>
      </c>
      <c r="W910" s="30">
        <v>0</v>
      </c>
      <c r="X910" s="30">
        <v>0</v>
      </c>
      <c r="Y910" s="30">
        <v>0</v>
      </c>
      <c r="Z910" s="30">
        <v>0</v>
      </c>
      <c r="AA910" s="30">
        <v>387</v>
      </c>
      <c r="AB910" s="30">
        <v>4000</v>
      </c>
      <c r="AC910" s="30">
        <v>4000</v>
      </c>
      <c r="AD910" s="30">
        <v>4000</v>
      </c>
      <c r="AE910" s="30">
        <v>4000</v>
      </c>
      <c r="AF910" s="30">
        <v>4000</v>
      </c>
    </row>
    <row r="911" spans="1:32" x14ac:dyDescent="0.45">
      <c r="A911" s="29" t="s">
        <v>1271</v>
      </c>
      <c r="B911" s="29" t="s">
        <v>1272</v>
      </c>
      <c r="C911" s="29" t="s">
        <v>3299</v>
      </c>
      <c r="D911" s="29" t="s">
        <v>3300</v>
      </c>
      <c r="E911" s="29" t="s">
        <v>3320</v>
      </c>
      <c r="F911" s="29" t="s">
        <v>3321</v>
      </c>
      <c r="G911" s="29" t="s">
        <v>3200</v>
      </c>
      <c r="H911" s="29" t="s">
        <v>3201</v>
      </c>
      <c r="I911" s="29" t="s">
        <v>3226</v>
      </c>
      <c r="J911" s="29" t="s">
        <v>3227</v>
      </c>
      <c r="K911" s="29" t="s">
        <v>3228</v>
      </c>
      <c r="L911" s="29" t="s">
        <v>3111</v>
      </c>
      <c r="M911" s="29" t="s">
        <v>3229</v>
      </c>
      <c r="N911" s="29" t="s">
        <v>3230</v>
      </c>
      <c r="O911" s="29" t="s">
        <v>3231</v>
      </c>
      <c r="P911" s="29" t="s">
        <v>3232</v>
      </c>
      <c r="Q911" s="29" t="s">
        <v>3209</v>
      </c>
      <c r="R911" s="29" t="s">
        <v>3210</v>
      </c>
      <c r="S911" s="29" t="s">
        <v>3098</v>
      </c>
      <c r="T911" s="29"/>
      <c r="U911" s="30">
        <v>0</v>
      </c>
      <c r="V911" s="30">
        <v>0</v>
      </c>
      <c r="W911" s="30">
        <v>0</v>
      </c>
      <c r="X911" s="30">
        <v>0</v>
      </c>
      <c r="Y911" s="30">
        <v>0</v>
      </c>
      <c r="Z911" s="30">
        <v>0</v>
      </c>
      <c r="AA911" s="30">
        <v>0</v>
      </c>
      <c r="AB911" s="30">
        <v>0</v>
      </c>
      <c r="AC911" s="30">
        <v>60</v>
      </c>
      <c r="AD911" s="30">
        <v>0</v>
      </c>
      <c r="AE911" s="30">
        <v>0</v>
      </c>
      <c r="AF911" s="30">
        <v>0</v>
      </c>
    </row>
    <row r="912" spans="1:32" x14ac:dyDescent="0.45">
      <c r="A912" s="29" t="s">
        <v>1271</v>
      </c>
      <c r="B912" s="29" t="s">
        <v>1272</v>
      </c>
      <c r="C912" s="29" t="s">
        <v>3299</v>
      </c>
      <c r="D912" s="29" t="s">
        <v>3300</v>
      </c>
      <c r="E912" s="29" t="s">
        <v>3320</v>
      </c>
      <c r="F912" s="29" t="s">
        <v>3321</v>
      </c>
      <c r="G912" s="29" t="s">
        <v>3233</v>
      </c>
      <c r="H912" s="29" t="s">
        <v>3234</v>
      </c>
      <c r="I912" s="29" t="s">
        <v>3242</v>
      </c>
      <c r="J912" s="29" t="s">
        <v>3243</v>
      </c>
      <c r="K912" s="29" t="s">
        <v>3244</v>
      </c>
      <c r="L912" s="29" t="s">
        <v>3104</v>
      </c>
      <c r="M912" s="29" t="s">
        <v>3245</v>
      </c>
      <c r="N912" s="29" t="s">
        <v>3246</v>
      </c>
      <c r="O912" s="29" t="s">
        <v>3701</v>
      </c>
      <c r="P912" s="29" t="s">
        <v>3702</v>
      </c>
      <c r="Q912" s="29" t="s">
        <v>3209</v>
      </c>
      <c r="R912" s="29" t="s">
        <v>3210</v>
      </c>
      <c r="S912" s="29" t="s">
        <v>3098</v>
      </c>
      <c r="T912" s="29"/>
      <c r="U912" s="30">
        <v>16560</v>
      </c>
      <c r="V912" s="30">
        <v>16560</v>
      </c>
      <c r="W912" s="30">
        <v>16560</v>
      </c>
      <c r="X912" s="30">
        <v>16560</v>
      </c>
      <c r="Y912" s="30">
        <v>16560</v>
      </c>
      <c r="Z912" s="30">
        <v>16560</v>
      </c>
      <c r="AA912" s="30">
        <v>16560</v>
      </c>
      <c r="AB912" s="30">
        <v>16560</v>
      </c>
      <c r="AC912" s="30">
        <v>16560</v>
      </c>
      <c r="AD912" s="30">
        <v>16560</v>
      </c>
      <c r="AE912" s="30">
        <v>16560</v>
      </c>
      <c r="AF912" s="30">
        <v>16560</v>
      </c>
    </row>
    <row r="913" spans="1:32" x14ac:dyDescent="0.45">
      <c r="A913" s="29" t="s">
        <v>1271</v>
      </c>
      <c r="B913" s="29" t="s">
        <v>1272</v>
      </c>
      <c r="C913" s="29" t="s">
        <v>3299</v>
      </c>
      <c r="D913" s="29" t="s">
        <v>3300</v>
      </c>
      <c r="E913" s="29" t="s">
        <v>3320</v>
      </c>
      <c r="F913" s="29" t="s">
        <v>3321</v>
      </c>
      <c r="G913" s="29" t="s">
        <v>3233</v>
      </c>
      <c r="H913" s="29" t="s">
        <v>3234</v>
      </c>
      <c r="I913" s="29" t="s">
        <v>3242</v>
      </c>
      <c r="J913" s="29" t="s">
        <v>3243</v>
      </c>
      <c r="K913" s="29" t="s">
        <v>3258</v>
      </c>
      <c r="L913" s="29" t="s">
        <v>3105</v>
      </c>
      <c r="M913" s="29" t="s">
        <v>3259</v>
      </c>
      <c r="N913" s="29" t="s">
        <v>3105</v>
      </c>
      <c r="O913" s="29" t="s">
        <v>3260</v>
      </c>
      <c r="P913" s="29" t="s">
        <v>3261</v>
      </c>
      <c r="Q913" s="29" t="s">
        <v>3209</v>
      </c>
      <c r="R913" s="29" t="s">
        <v>3210</v>
      </c>
      <c r="S913" s="29" t="s">
        <v>3098</v>
      </c>
      <c r="T913" s="29"/>
      <c r="U913" s="30">
        <v>4000</v>
      </c>
      <c r="V913" s="30">
        <v>4000</v>
      </c>
      <c r="W913" s="30">
        <v>4000</v>
      </c>
      <c r="X913" s="30">
        <v>1000</v>
      </c>
      <c r="Y913" s="30">
        <v>0</v>
      </c>
      <c r="Z913" s="30">
        <v>0</v>
      </c>
      <c r="AA913" s="30">
        <v>0</v>
      </c>
      <c r="AB913" s="30">
        <v>0</v>
      </c>
      <c r="AC913" s="30">
        <v>0</v>
      </c>
      <c r="AD913" s="30">
        <v>0</v>
      </c>
      <c r="AE913" s="30">
        <v>0</v>
      </c>
      <c r="AF913" s="30">
        <v>0</v>
      </c>
    </row>
    <row r="914" spans="1:32" x14ac:dyDescent="0.45">
      <c r="A914" s="29" t="s">
        <v>1271</v>
      </c>
      <c r="B914" s="29" t="s">
        <v>1272</v>
      </c>
      <c r="C914" s="29" t="s">
        <v>3299</v>
      </c>
      <c r="D914" s="29" t="s">
        <v>3300</v>
      </c>
      <c r="E914" s="29" t="s">
        <v>3320</v>
      </c>
      <c r="F914" s="29" t="s">
        <v>3321</v>
      </c>
      <c r="G914" s="29" t="s">
        <v>3233</v>
      </c>
      <c r="H914" s="29" t="s">
        <v>3234</v>
      </c>
      <c r="I914" s="29" t="s">
        <v>3262</v>
      </c>
      <c r="J914" s="29" t="s">
        <v>3263</v>
      </c>
      <c r="K914" s="29" t="s">
        <v>3307</v>
      </c>
      <c r="L914" s="29" t="s">
        <v>3117</v>
      </c>
      <c r="M914" s="29" t="s">
        <v>3308</v>
      </c>
      <c r="N914" s="29" t="s">
        <v>3309</v>
      </c>
      <c r="O914" s="29" t="s">
        <v>3310</v>
      </c>
      <c r="P914" s="29" t="s">
        <v>3311</v>
      </c>
      <c r="Q914" s="29" t="s">
        <v>3209</v>
      </c>
      <c r="R914" s="29" t="s">
        <v>3210</v>
      </c>
      <c r="S914" s="29" t="s">
        <v>3098</v>
      </c>
      <c r="T914" s="29"/>
      <c r="U914" s="30">
        <v>0</v>
      </c>
      <c r="V914" s="30">
        <v>11271</v>
      </c>
      <c r="W914" s="30">
        <v>0</v>
      </c>
      <c r="X914" s="30">
        <v>0</v>
      </c>
      <c r="Y914" s="30">
        <v>0</v>
      </c>
      <c r="Z914" s="30">
        <v>0</v>
      </c>
      <c r="AA914" s="30">
        <v>0</v>
      </c>
      <c r="AB914" s="30">
        <v>867</v>
      </c>
      <c r="AC914" s="30">
        <v>0</v>
      </c>
      <c r="AD914" s="30">
        <v>0</v>
      </c>
      <c r="AE914" s="30">
        <v>0</v>
      </c>
      <c r="AF914" s="30">
        <v>0</v>
      </c>
    </row>
    <row r="915" spans="1:32" x14ac:dyDescent="0.45">
      <c r="A915" s="29" t="s">
        <v>1271</v>
      </c>
      <c r="B915" s="29" t="s">
        <v>1272</v>
      </c>
      <c r="C915" s="29" t="s">
        <v>3299</v>
      </c>
      <c r="D915" s="29" t="s">
        <v>3300</v>
      </c>
      <c r="E915" s="29" t="s">
        <v>3320</v>
      </c>
      <c r="F915" s="29" t="s">
        <v>3321</v>
      </c>
      <c r="G915" s="29" t="s">
        <v>3233</v>
      </c>
      <c r="H915" s="29" t="s">
        <v>3234</v>
      </c>
      <c r="I915" s="29" t="s">
        <v>3262</v>
      </c>
      <c r="J915" s="29" t="s">
        <v>3263</v>
      </c>
      <c r="K915" s="29" t="s">
        <v>3264</v>
      </c>
      <c r="L915" s="29" t="s">
        <v>3103</v>
      </c>
      <c r="M915" s="29" t="s">
        <v>3265</v>
      </c>
      <c r="N915" s="29" t="s">
        <v>3266</v>
      </c>
      <c r="O915" s="29" t="s">
        <v>3267</v>
      </c>
      <c r="P915" s="29" t="s">
        <v>3268</v>
      </c>
      <c r="Q915" s="29" t="s">
        <v>3209</v>
      </c>
      <c r="R915" s="29" t="s">
        <v>3210</v>
      </c>
      <c r="S915" s="29" t="s">
        <v>3098</v>
      </c>
      <c r="T915" s="29"/>
      <c r="U915" s="30">
        <v>5200</v>
      </c>
      <c r="V915" s="30">
        <v>5200</v>
      </c>
      <c r="W915" s="30">
        <v>5200</v>
      </c>
      <c r="X915" s="30">
        <v>5200</v>
      </c>
      <c r="Y915" s="30">
        <v>5200</v>
      </c>
      <c r="Z915" s="30">
        <v>5200</v>
      </c>
      <c r="AA915" s="30">
        <v>5200</v>
      </c>
      <c r="AB915" s="30">
        <v>5200</v>
      </c>
      <c r="AC915" s="30">
        <v>5200</v>
      </c>
      <c r="AD915" s="30">
        <v>5200</v>
      </c>
      <c r="AE915" s="30">
        <v>5200</v>
      </c>
      <c r="AF915" s="30">
        <v>5200</v>
      </c>
    </row>
    <row r="916" spans="1:32" x14ac:dyDescent="0.45">
      <c r="A916" s="29" t="s">
        <v>1271</v>
      </c>
      <c r="B916" s="29" t="s">
        <v>1272</v>
      </c>
      <c r="C916" s="29" t="s">
        <v>3299</v>
      </c>
      <c r="D916" s="29" t="s">
        <v>3300</v>
      </c>
      <c r="E916" s="29" t="s">
        <v>3320</v>
      </c>
      <c r="F916" s="29" t="s">
        <v>3321</v>
      </c>
      <c r="G916" s="29" t="s">
        <v>3233</v>
      </c>
      <c r="H916" s="29" t="s">
        <v>3234</v>
      </c>
      <c r="I916" s="29" t="s">
        <v>3262</v>
      </c>
      <c r="J916" s="29" t="s">
        <v>3263</v>
      </c>
      <c r="K916" s="29" t="s">
        <v>3264</v>
      </c>
      <c r="L916" s="29" t="s">
        <v>3103</v>
      </c>
      <c r="M916" s="29" t="s">
        <v>3265</v>
      </c>
      <c r="N916" s="29" t="s">
        <v>3266</v>
      </c>
      <c r="O916" s="29" t="s">
        <v>3269</v>
      </c>
      <c r="P916" s="29" t="s">
        <v>3270</v>
      </c>
      <c r="Q916" s="29" t="s">
        <v>3209</v>
      </c>
      <c r="R916" s="29" t="s">
        <v>3210</v>
      </c>
      <c r="S916" s="29" t="s">
        <v>3098</v>
      </c>
      <c r="T916" s="29"/>
      <c r="U916" s="30">
        <v>0</v>
      </c>
      <c r="V916" s="30">
        <v>78</v>
      </c>
      <c r="W916" s="30">
        <v>0</v>
      </c>
      <c r="X916" s="30">
        <v>0</v>
      </c>
      <c r="Y916" s="30">
        <v>39</v>
      </c>
      <c r="Z916" s="30">
        <v>39</v>
      </c>
      <c r="AA916" s="30">
        <v>273</v>
      </c>
      <c r="AB916" s="30">
        <v>0</v>
      </c>
      <c r="AC916" s="30">
        <v>0</v>
      </c>
      <c r="AD916" s="30">
        <v>39</v>
      </c>
      <c r="AE916" s="30">
        <v>78</v>
      </c>
      <c r="AF916" s="30">
        <v>78</v>
      </c>
    </row>
    <row r="917" spans="1:32" x14ac:dyDescent="0.45">
      <c r="A917" s="29" t="s">
        <v>1271</v>
      </c>
      <c r="B917" s="29" t="s">
        <v>1272</v>
      </c>
      <c r="C917" s="29" t="s">
        <v>3299</v>
      </c>
      <c r="D917" s="29" t="s">
        <v>3300</v>
      </c>
      <c r="E917" s="29" t="s">
        <v>3320</v>
      </c>
      <c r="F917" s="29" t="s">
        <v>3321</v>
      </c>
      <c r="G917" s="29" t="s">
        <v>3233</v>
      </c>
      <c r="H917" s="29" t="s">
        <v>3234</v>
      </c>
      <c r="I917" s="29" t="s">
        <v>3262</v>
      </c>
      <c r="J917" s="29" t="s">
        <v>3263</v>
      </c>
      <c r="K917" s="29" t="s">
        <v>3264</v>
      </c>
      <c r="L917" s="29" t="s">
        <v>3103</v>
      </c>
      <c r="M917" s="29" t="s">
        <v>3265</v>
      </c>
      <c r="N917" s="29" t="s">
        <v>3266</v>
      </c>
      <c r="O917" s="29" t="s">
        <v>3271</v>
      </c>
      <c r="P917" s="29" t="s">
        <v>3272</v>
      </c>
      <c r="Q917" s="29" t="s">
        <v>3209</v>
      </c>
      <c r="R917" s="29" t="s">
        <v>3210</v>
      </c>
      <c r="S917" s="29" t="s">
        <v>3098</v>
      </c>
      <c r="T917" s="29"/>
      <c r="U917" s="30">
        <v>159</v>
      </c>
      <c r="V917" s="30">
        <v>58</v>
      </c>
      <c r="W917" s="30">
        <v>0</v>
      </c>
      <c r="X917" s="30">
        <v>0</v>
      </c>
      <c r="Y917" s="30">
        <v>0</v>
      </c>
      <c r="Z917" s="30">
        <v>0</v>
      </c>
      <c r="AA917" s="30">
        <v>304</v>
      </c>
      <c r="AB917" s="30">
        <v>58</v>
      </c>
      <c r="AC917" s="30">
        <v>942</v>
      </c>
      <c r="AD917" s="30">
        <v>0</v>
      </c>
      <c r="AE917" s="30">
        <v>29</v>
      </c>
      <c r="AF917" s="30">
        <v>232</v>
      </c>
    </row>
    <row r="918" spans="1:32" x14ac:dyDescent="0.45">
      <c r="A918" s="29" t="s">
        <v>1271</v>
      </c>
      <c r="B918" s="29" t="s">
        <v>1272</v>
      </c>
      <c r="C918" s="29" t="s">
        <v>3299</v>
      </c>
      <c r="D918" s="29" t="s">
        <v>3300</v>
      </c>
      <c r="E918" s="29" t="s">
        <v>3320</v>
      </c>
      <c r="F918" s="29" t="s">
        <v>3321</v>
      </c>
      <c r="G918" s="29" t="s">
        <v>3233</v>
      </c>
      <c r="H918" s="29" t="s">
        <v>3234</v>
      </c>
      <c r="I918" s="29" t="s">
        <v>3275</v>
      </c>
      <c r="J918" s="29" t="s">
        <v>3276</v>
      </c>
      <c r="K918" s="29" t="s">
        <v>3716</v>
      </c>
      <c r="L918" s="29" t="s">
        <v>3114</v>
      </c>
      <c r="M918" s="29" t="s">
        <v>3717</v>
      </c>
      <c r="N918" s="29" t="s">
        <v>3718</v>
      </c>
      <c r="O918" s="29" t="s">
        <v>3719</v>
      </c>
      <c r="P918" s="29" t="s">
        <v>3720</v>
      </c>
      <c r="Q918" s="29" t="s">
        <v>3209</v>
      </c>
      <c r="R918" s="29" t="s">
        <v>3210</v>
      </c>
      <c r="S918" s="29" t="s">
        <v>3098</v>
      </c>
      <c r="T918" s="29"/>
      <c r="U918" s="30">
        <v>45000</v>
      </c>
      <c r="V918" s="30">
        <v>45000</v>
      </c>
      <c r="W918" s="30">
        <v>45000</v>
      </c>
      <c r="X918" s="30">
        <v>45000</v>
      </c>
      <c r="Y918" s="30">
        <v>45000</v>
      </c>
      <c r="Z918" s="30">
        <v>45000</v>
      </c>
      <c r="AA918" s="30">
        <v>45000</v>
      </c>
      <c r="AB918" s="30">
        <v>45000</v>
      </c>
      <c r="AC918" s="30">
        <v>45000</v>
      </c>
      <c r="AD918" s="30">
        <v>45000</v>
      </c>
      <c r="AE918" s="30">
        <v>45000</v>
      </c>
      <c r="AF918" s="30">
        <v>45000</v>
      </c>
    </row>
    <row r="919" spans="1:32" x14ac:dyDescent="0.45">
      <c r="A919" s="29" t="s">
        <v>1271</v>
      </c>
      <c r="B919" s="29" t="s">
        <v>1272</v>
      </c>
      <c r="C919" s="29" t="s">
        <v>3299</v>
      </c>
      <c r="D919" s="29" t="s">
        <v>3300</v>
      </c>
      <c r="E919" s="29" t="s">
        <v>3320</v>
      </c>
      <c r="F919" s="29" t="s">
        <v>3321</v>
      </c>
      <c r="G919" s="29" t="s">
        <v>3233</v>
      </c>
      <c r="H919" s="29" t="s">
        <v>3234</v>
      </c>
      <c r="I919" s="29" t="s">
        <v>3275</v>
      </c>
      <c r="J919" s="29" t="s">
        <v>3276</v>
      </c>
      <c r="K919" s="29" t="s">
        <v>3716</v>
      </c>
      <c r="L919" s="29" t="s">
        <v>3114</v>
      </c>
      <c r="M919" s="29" t="s">
        <v>3721</v>
      </c>
      <c r="N919" s="29" t="s">
        <v>3722</v>
      </c>
      <c r="O919" s="29" t="s">
        <v>3723</v>
      </c>
      <c r="P919" s="29" t="s">
        <v>3724</v>
      </c>
      <c r="Q919" s="29" t="s">
        <v>3209</v>
      </c>
      <c r="R919" s="29" t="s">
        <v>3210</v>
      </c>
      <c r="S919" s="29" t="s">
        <v>3098</v>
      </c>
      <c r="T919" s="29"/>
      <c r="U919" s="30">
        <v>63000</v>
      </c>
      <c r="V919" s="30">
        <v>63000</v>
      </c>
      <c r="W919" s="30">
        <v>63000</v>
      </c>
      <c r="X919" s="30">
        <v>63000</v>
      </c>
      <c r="Y919" s="30">
        <v>63000</v>
      </c>
      <c r="Z919" s="30">
        <v>63000</v>
      </c>
      <c r="AA919" s="30">
        <v>63000</v>
      </c>
      <c r="AB919" s="30">
        <v>63000</v>
      </c>
      <c r="AC919" s="30">
        <v>63000</v>
      </c>
      <c r="AD919" s="30">
        <v>63000</v>
      </c>
      <c r="AE919" s="30">
        <v>63000</v>
      </c>
      <c r="AF919" s="30">
        <v>63000</v>
      </c>
    </row>
    <row r="920" spans="1:32" x14ac:dyDescent="0.45">
      <c r="A920" s="29" t="s">
        <v>1271</v>
      </c>
      <c r="B920" s="29" t="s">
        <v>1272</v>
      </c>
      <c r="C920" s="29" t="s">
        <v>3299</v>
      </c>
      <c r="D920" s="29" t="s">
        <v>3300</v>
      </c>
      <c r="E920" s="29" t="s">
        <v>3320</v>
      </c>
      <c r="F920" s="29" t="s">
        <v>3321</v>
      </c>
      <c r="G920" s="29" t="s">
        <v>3233</v>
      </c>
      <c r="H920" s="29" t="s">
        <v>3234</v>
      </c>
      <c r="I920" s="29" t="s">
        <v>3275</v>
      </c>
      <c r="J920" s="29" t="s">
        <v>3276</v>
      </c>
      <c r="K920" s="29" t="s">
        <v>3277</v>
      </c>
      <c r="L920" s="29" t="s">
        <v>3100</v>
      </c>
      <c r="M920" s="29" t="s">
        <v>3278</v>
      </c>
      <c r="N920" s="29" t="s">
        <v>3279</v>
      </c>
      <c r="O920" s="29" t="s">
        <v>3280</v>
      </c>
      <c r="P920" s="29" t="s">
        <v>3281</v>
      </c>
      <c r="Q920" s="29" t="s">
        <v>3209</v>
      </c>
      <c r="R920" s="29" t="s">
        <v>3210</v>
      </c>
      <c r="S920" s="29" t="s">
        <v>3098</v>
      </c>
      <c r="T920" s="29"/>
      <c r="U920" s="30">
        <v>70000</v>
      </c>
      <c r="V920" s="30">
        <v>70000</v>
      </c>
      <c r="W920" s="30">
        <v>70000</v>
      </c>
      <c r="X920" s="30">
        <v>70000</v>
      </c>
      <c r="Y920" s="30">
        <v>70000</v>
      </c>
      <c r="Z920" s="30">
        <v>70000</v>
      </c>
      <c r="AA920" s="30">
        <v>70000</v>
      </c>
      <c r="AB920" s="30">
        <v>70000</v>
      </c>
      <c r="AC920" s="30">
        <v>70000</v>
      </c>
      <c r="AD920" s="30">
        <v>70000</v>
      </c>
      <c r="AE920" s="30">
        <v>70000</v>
      </c>
      <c r="AF920" s="30">
        <v>70000</v>
      </c>
    </row>
    <row r="921" spans="1:32" x14ac:dyDescent="0.45">
      <c r="A921" s="29" t="s">
        <v>1271</v>
      </c>
      <c r="B921" s="29" t="s">
        <v>1272</v>
      </c>
      <c r="C921" s="29" t="s">
        <v>3299</v>
      </c>
      <c r="D921" s="29" t="s">
        <v>3300</v>
      </c>
      <c r="E921" s="29" t="s">
        <v>3320</v>
      </c>
      <c r="F921" s="29" t="s">
        <v>3321</v>
      </c>
      <c r="G921" s="29" t="s">
        <v>3233</v>
      </c>
      <c r="H921" s="29" t="s">
        <v>3234</v>
      </c>
      <c r="I921" s="29" t="s">
        <v>3275</v>
      </c>
      <c r="J921" s="29" t="s">
        <v>3276</v>
      </c>
      <c r="K921" s="29" t="s">
        <v>3287</v>
      </c>
      <c r="L921" s="29" t="s">
        <v>3101</v>
      </c>
      <c r="M921" s="29" t="s">
        <v>3316</v>
      </c>
      <c r="N921" s="29" t="s">
        <v>3317</v>
      </c>
      <c r="O921" s="29" t="s">
        <v>3452</v>
      </c>
      <c r="P921" s="29" t="s">
        <v>3453</v>
      </c>
      <c r="Q921" s="29" t="s">
        <v>3209</v>
      </c>
      <c r="R921" s="29" t="s">
        <v>3210</v>
      </c>
      <c r="S921" s="29" t="s">
        <v>3098</v>
      </c>
      <c r="T921" s="29"/>
      <c r="U921" s="30">
        <v>49500</v>
      </c>
      <c r="V921" s="30">
        <v>49500</v>
      </c>
      <c r="W921" s="30">
        <v>49500</v>
      </c>
      <c r="X921" s="30">
        <v>49500</v>
      </c>
      <c r="Y921" s="30">
        <v>49500</v>
      </c>
      <c r="Z921" s="30">
        <v>49500</v>
      </c>
      <c r="AA921" s="30">
        <v>49500</v>
      </c>
      <c r="AB921" s="30">
        <v>49500</v>
      </c>
      <c r="AC921" s="30">
        <v>49500</v>
      </c>
      <c r="AD921" s="30">
        <v>49500</v>
      </c>
      <c r="AE921" s="30">
        <v>49500</v>
      </c>
      <c r="AF921" s="30">
        <v>49500</v>
      </c>
    </row>
    <row r="922" spans="1:32" x14ac:dyDescent="0.45">
      <c r="A922" s="29" t="s">
        <v>1271</v>
      </c>
      <c r="B922" s="29" t="s">
        <v>1272</v>
      </c>
      <c r="C922" s="29" t="s">
        <v>3299</v>
      </c>
      <c r="D922" s="29" t="s">
        <v>3300</v>
      </c>
      <c r="E922" s="29" t="s">
        <v>3320</v>
      </c>
      <c r="F922" s="29" t="s">
        <v>3321</v>
      </c>
      <c r="G922" s="29" t="s">
        <v>3233</v>
      </c>
      <c r="H922" s="29" t="s">
        <v>3234</v>
      </c>
      <c r="I922" s="29" t="s">
        <v>3275</v>
      </c>
      <c r="J922" s="29" t="s">
        <v>3276</v>
      </c>
      <c r="K922" s="29" t="s">
        <v>3287</v>
      </c>
      <c r="L922" s="29" t="s">
        <v>3101</v>
      </c>
      <c r="M922" s="29" t="s">
        <v>3288</v>
      </c>
      <c r="N922" s="29" t="s">
        <v>3289</v>
      </c>
      <c r="O922" s="29" t="s">
        <v>3290</v>
      </c>
      <c r="P922" s="29" t="s">
        <v>3291</v>
      </c>
      <c r="Q922" s="29" t="s">
        <v>3209</v>
      </c>
      <c r="R922" s="29" t="s">
        <v>3210</v>
      </c>
      <c r="S922" s="29" t="s">
        <v>3098</v>
      </c>
      <c r="T922" s="29"/>
      <c r="U922" s="30">
        <v>0</v>
      </c>
      <c r="V922" s="30">
        <v>0</v>
      </c>
      <c r="W922" s="30">
        <v>0</v>
      </c>
      <c r="X922" s="30">
        <v>0</v>
      </c>
      <c r="Y922" s="30">
        <v>0</v>
      </c>
      <c r="Z922" s="30">
        <v>0</v>
      </c>
      <c r="AA922" s="30">
        <v>0</v>
      </c>
      <c r="AB922" s="30">
        <v>0</v>
      </c>
      <c r="AC922" s="30">
        <v>0</v>
      </c>
      <c r="AD922" s="30">
        <v>0</v>
      </c>
      <c r="AE922" s="30">
        <v>0</v>
      </c>
      <c r="AF922" s="30">
        <v>0</v>
      </c>
    </row>
    <row r="923" spans="1:32" x14ac:dyDescent="0.45">
      <c r="A923" s="29" t="s">
        <v>1271</v>
      </c>
      <c r="B923" s="29" t="s">
        <v>1272</v>
      </c>
      <c r="C923" s="29" t="s">
        <v>3299</v>
      </c>
      <c r="D923" s="29" t="s">
        <v>3300</v>
      </c>
      <c r="E923" s="29" t="s">
        <v>3320</v>
      </c>
      <c r="F923" s="29" t="s">
        <v>3321</v>
      </c>
      <c r="G923" s="29" t="s">
        <v>3725</v>
      </c>
      <c r="H923" s="29" t="s">
        <v>1563</v>
      </c>
      <c r="I923" s="29" t="s">
        <v>3726</v>
      </c>
      <c r="J923" s="29" t="s">
        <v>3727</v>
      </c>
      <c r="K923" s="29" t="s">
        <v>3728</v>
      </c>
      <c r="L923" s="29" t="s">
        <v>3727</v>
      </c>
      <c r="M923" s="29" t="s">
        <v>3729</v>
      </c>
      <c r="N923" s="29" t="s">
        <v>3730</v>
      </c>
      <c r="O923" s="29" t="s">
        <v>3731</v>
      </c>
      <c r="P923" s="29" t="s">
        <v>3732</v>
      </c>
      <c r="Q923" s="29" t="s">
        <v>3209</v>
      </c>
      <c r="R923" s="29" t="s">
        <v>3210</v>
      </c>
      <c r="S923" s="29" t="s">
        <v>3098</v>
      </c>
      <c r="T923" s="29"/>
      <c r="U923" s="30">
        <v>1000</v>
      </c>
      <c r="V923" s="30">
        <v>1000</v>
      </c>
      <c r="W923" s="30">
        <v>1000</v>
      </c>
      <c r="X923" s="30">
        <v>1000</v>
      </c>
      <c r="Y923" s="30">
        <v>1000</v>
      </c>
      <c r="Z923" s="30">
        <v>300</v>
      </c>
      <c r="AA923" s="30">
        <v>0</v>
      </c>
      <c r="AB923" s="30">
        <v>0</v>
      </c>
      <c r="AC923" s="30">
        <v>0</v>
      </c>
      <c r="AD923" s="30">
        <v>0</v>
      </c>
      <c r="AE923" s="30">
        <v>0</v>
      </c>
      <c r="AF923" s="30">
        <v>0</v>
      </c>
    </row>
    <row r="924" spans="1:32" x14ac:dyDescent="0.45">
      <c r="A924" s="29" t="s">
        <v>1271</v>
      </c>
      <c r="B924" s="29" t="s">
        <v>1272</v>
      </c>
      <c r="C924" s="29" t="s">
        <v>3544</v>
      </c>
      <c r="D924" s="29" t="s">
        <v>3545</v>
      </c>
      <c r="E924" s="29" t="s">
        <v>3733</v>
      </c>
      <c r="F924" s="29" t="s">
        <v>3734</v>
      </c>
      <c r="G924" s="29" t="s">
        <v>3233</v>
      </c>
      <c r="H924" s="29" t="s">
        <v>3234</v>
      </c>
      <c r="I924" s="29" t="s">
        <v>3242</v>
      </c>
      <c r="J924" s="29" t="s">
        <v>3243</v>
      </c>
      <c r="K924" s="29" t="s">
        <v>3244</v>
      </c>
      <c r="L924" s="29" t="s">
        <v>3104</v>
      </c>
      <c r="M924" s="29" t="s">
        <v>3436</v>
      </c>
      <c r="N924" s="29" t="s">
        <v>3437</v>
      </c>
      <c r="O924" s="29" t="s">
        <v>3438</v>
      </c>
      <c r="P924" s="29" t="s">
        <v>3439</v>
      </c>
      <c r="Q924" s="29" t="s">
        <v>3209</v>
      </c>
      <c r="R924" s="29" t="s">
        <v>3210</v>
      </c>
      <c r="S924" s="29" t="s">
        <v>3098</v>
      </c>
      <c r="T924" s="29"/>
      <c r="U924" s="30">
        <v>3000</v>
      </c>
      <c r="V924" s="30">
        <v>3000</v>
      </c>
      <c r="W924" s="30">
        <v>3000</v>
      </c>
      <c r="X924" s="30">
        <v>3000</v>
      </c>
      <c r="Y924" s="30">
        <v>3000</v>
      </c>
      <c r="Z924" s="30">
        <v>3000</v>
      </c>
      <c r="AA924" s="30">
        <v>3000</v>
      </c>
      <c r="AB924" s="30">
        <v>3000</v>
      </c>
      <c r="AC924" s="30">
        <v>3000</v>
      </c>
      <c r="AD924" s="30">
        <v>3000</v>
      </c>
      <c r="AE924" s="30">
        <v>3000</v>
      </c>
      <c r="AF924" s="30">
        <v>3000</v>
      </c>
    </row>
    <row r="925" spans="1:32" x14ac:dyDescent="0.45">
      <c r="A925" s="29" t="s">
        <v>1271</v>
      </c>
      <c r="B925" s="29" t="s">
        <v>1272</v>
      </c>
      <c r="C925" s="29" t="s">
        <v>3544</v>
      </c>
      <c r="D925" s="29" t="s">
        <v>3545</v>
      </c>
      <c r="E925" s="29" t="s">
        <v>3733</v>
      </c>
      <c r="F925" s="29" t="s">
        <v>3734</v>
      </c>
      <c r="G925" s="29" t="s">
        <v>3233</v>
      </c>
      <c r="H925" s="29" t="s">
        <v>3234</v>
      </c>
      <c r="I925" s="29" t="s">
        <v>3242</v>
      </c>
      <c r="J925" s="29" t="s">
        <v>3243</v>
      </c>
      <c r="K925" s="29" t="s">
        <v>3244</v>
      </c>
      <c r="L925" s="29" t="s">
        <v>3104</v>
      </c>
      <c r="M925" s="29" t="s">
        <v>3245</v>
      </c>
      <c r="N925" s="29" t="s">
        <v>3246</v>
      </c>
      <c r="O925" s="29" t="s">
        <v>3464</v>
      </c>
      <c r="P925" s="29" t="s">
        <v>3465</v>
      </c>
      <c r="Q925" s="29" t="s">
        <v>3209</v>
      </c>
      <c r="R925" s="29" t="s">
        <v>3210</v>
      </c>
      <c r="S925" s="29" t="s">
        <v>3098</v>
      </c>
      <c r="T925" s="29"/>
      <c r="U925" s="30">
        <v>11000</v>
      </c>
      <c r="V925" s="30">
        <v>11000</v>
      </c>
      <c r="W925" s="30">
        <v>11000</v>
      </c>
      <c r="X925" s="30">
        <v>11000</v>
      </c>
      <c r="Y925" s="30">
        <v>11000</v>
      </c>
      <c r="Z925" s="30">
        <v>11000</v>
      </c>
      <c r="AA925" s="30">
        <v>11000</v>
      </c>
      <c r="AB925" s="30">
        <v>11000</v>
      </c>
      <c r="AC925" s="30">
        <v>11000</v>
      </c>
      <c r="AD925" s="30">
        <v>11000</v>
      </c>
      <c r="AE925" s="30">
        <v>11000</v>
      </c>
      <c r="AF925" s="30">
        <v>11000</v>
      </c>
    </row>
    <row r="926" spans="1:32" x14ac:dyDescent="0.45">
      <c r="A926" s="29" t="s">
        <v>1271</v>
      </c>
      <c r="B926" s="29" t="s">
        <v>1272</v>
      </c>
      <c r="C926" s="29" t="s">
        <v>3544</v>
      </c>
      <c r="D926" s="29" t="s">
        <v>3545</v>
      </c>
      <c r="E926" s="29" t="s">
        <v>3733</v>
      </c>
      <c r="F926" s="29" t="s">
        <v>3734</v>
      </c>
      <c r="G926" s="29" t="s">
        <v>3233</v>
      </c>
      <c r="H926" s="29" t="s">
        <v>3234</v>
      </c>
      <c r="I926" s="29" t="s">
        <v>3275</v>
      </c>
      <c r="J926" s="29" t="s">
        <v>3276</v>
      </c>
      <c r="K926" s="29" t="s">
        <v>3277</v>
      </c>
      <c r="L926" s="29" t="s">
        <v>3100</v>
      </c>
      <c r="M926" s="29" t="s">
        <v>3278</v>
      </c>
      <c r="N926" s="29" t="s">
        <v>3279</v>
      </c>
      <c r="O926" s="29" t="s">
        <v>3280</v>
      </c>
      <c r="P926" s="29" t="s">
        <v>3281</v>
      </c>
      <c r="Q926" s="29" t="s">
        <v>3209</v>
      </c>
      <c r="R926" s="29" t="s">
        <v>3210</v>
      </c>
      <c r="S926" s="29" t="s">
        <v>3098</v>
      </c>
      <c r="T926" s="29"/>
      <c r="U926" s="30">
        <v>30000</v>
      </c>
      <c r="V926" s="30">
        <v>30000</v>
      </c>
      <c r="W926" s="30">
        <v>30000</v>
      </c>
      <c r="X926" s="30">
        <v>30000</v>
      </c>
      <c r="Y926" s="30">
        <v>30000</v>
      </c>
      <c r="Z926" s="30">
        <v>30000</v>
      </c>
      <c r="AA926" s="30">
        <v>30000</v>
      </c>
      <c r="AB926" s="30">
        <v>30000</v>
      </c>
      <c r="AC926" s="30">
        <v>30000</v>
      </c>
      <c r="AD926" s="30">
        <v>30000</v>
      </c>
      <c r="AE926" s="30">
        <v>30000</v>
      </c>
      <c r="AF926" s="30">
        <v>30000</v>
      </c>
    </row>
    <row r="927" spans="1:32" x14ac:dyDescent="0.45">
      <c r="A927" s="29" t="s">
        <v>1271</v>
      </c>
      <c r="B927" s="29" t="s">
        <v>1272</v>
      </c>
      <c r="C927" s="29" t="s">
        <v>3544</v>
      </c>
      <c r="D927" s="29" t="s">
        <v>3545</v>
      </c>
      <c r="E927" s="29" t="s">
        <v>3733</v>
      </c>
      <c r="F927" s="29" t="s">
        <v>3734</v>
      </c>
      <c r="G927" s="29" t="s">
        <v>3233</v>
      </c>
      <c r="H927" s="29" t="s">
        <v>3234</v>
      </c>
      <c r="I927" s="29" t="s">
        <v>3275</v>
      </c>
      <c r="J927" s="29" t="s">
        <v>3276</v>
      </c>
      <c r="K927" s="29" t="s">
        <v>3287</v>
      </c>
      <c r="L927" s="29" t="s">
        <v>3101</v>
      </c>
      <c r="M927" s="29" t="s">
        <v>3288</v>
      </c>
      <c r="N927" s="29" t="s">
        <v>3289</v>
      </c>
      <c r="O927" s="29" t="s">
        <v>3290</v>
      </c>
      <c r="P927" s="29" t="s">
        <v>3291</v>
      </c>
      <c r="Q927" s="29" t="s">
        <v>3209</v>
      </c>
      <c r="R927" s="29" t="s">
        <v>3210</v>
      </c>
      <c r="S927" s="29" t="s">
        <v>3098</v>
      </c>
      <c r="T927" s="29"/>
      <c r="U927" s="30">
        <v>1000</v>
      </c>
      <c r="V927" s="30">
        <v>1000</v>
      </c>
      <c r="W927" s="30">
        <v>1000</v>
      </c>
      <c r="X927" s="30">
        <v>1000</v>
      </c>
      <c r="Y927" s="30">
        <v>1000</v>
      </c>
      <c r="Z927" s="30">
        <v>1000</v>
      </c>
      <c r="AA927" s="30">
        <v>1000</v>
      </c>
      <c r="AB927" s="30">
        <v>1000</v>
      </c>
      <c r="AC927" s="30">
        <v>1000</v>
      </c>
      <c r="AD927" s="30">
        <v>1000</v>
      </c>
      <c r="AE927" s="30">
        <v>1000</v>
      </c>
      <c r="AF927" s="30">
        <v>1000</v>
      </c>
    </row>
    <row r="928" spans="1:32" x14ac:dyDescent="0.45">
      <c r="A928" s="29" t="s">
        <v>1035</v>
      </c>
      <c r="B928" s="29" t="s">
        <v>1036</v>
      </c>
      <c r="C928" s="29" t="s">
        <v>3299</v>
      </c>
      <c r="D928" s="29" t="s">
        <v>3300</v>
      </c>
      <c r="E928" s="29" t="s">
        <v>3538</v>
      </c>
      <c r="F928" s="29" t="s">
        <v>3539</v>
      </c>
      <c r="G928" s="29" t="s">
        <v>3233</v>
      </c>
      <c r="H928" s="29" t="s">
        <v>3234</v>
      </c>
      <c r="I928" s="29" t="s">
        <v>3235</v>
      </c>
      <c r="J928" s="29" t="s">
        <v>3236</v>
      </c>
      <c r="K928" s="29" t="s">
        <v>3237</v>
      </c>
      <c r="L928" s="29" t="s">
        <v>3107</v>
      </c>
      <c r="M928" s="29" t="s">
        <v>3238</v>
      </c>
      <c r="N928" s="29" t="s">
        <v>3239</v>
      </c>
      <c r="O928" s="29" t="s">
        <v>3422</v>
      </c>
      <c r="P928" s="29" t="s">
        <v>3423</v>
      </c>
      <c r="Q928" s="29" t="s">
        <v>3209</v>
      </c>
      <c r="R928" s="29" t="s">
        <v>3210</v>
      </c>
      <c r="S928" s="29" t="s">
        <v>3098</v>
      </c>
      <c r="T928" s="29"/>
      <c r="U928" s="30">
        <v>4000</v>
      </c>
      <c r="V928" s="30">
        <v>4000</v>
      </c>
      <c r="W928" s="30">
        <v>4000</v>
      </c>
      <c r="X928" s="30">
        <v>4000</v>
      </c>
      <c r="Y928" s="30">
        <v>4000</v>
      </c>
      <c r="Z928" s="30">
        <v>4000</v>
      </c>
      <c r="AA928" s="30">
        <v>4000</v>
      </c>
      <c r="AB928" s="30">
        <v>4000</v>
      </c>
      <c r="AC928" s="30">
        <v>4000</v>
      </c>
      <c r="AD928" s="30">
        <v>4000</v>
      </c>
      <c r="AE928" s="30">
        <v>4000</v>
      </c>
      <c r="AF928" s="30">
        <v>4000</v>
      </c>
    </row>
    <row r="929" spans="1:32" x14ac:dyDescent="0.45">
      <c r="A929" s="29" t="s">
        <v>1035</v>
      </c>
      <c r="B929" s="29" t="s">
        <v>1036</v>
      </c>
      <c r="C929" s="29" t="s">
        <v>3299</v>
      </c>
      <c r="D929" s="29" t="s">
        <v>3300</v>
      </c>
      <c r="E929" s="29" t="s">
        <v>3538</v>
      </c>
      <c r="F929" s="29" t="s">
        <v>3539</v>
      </c>
      <c r="G929" s="29" t="s">
        <v>3233</v>
      </c>
      <c r="H929" s="29" t="s">
        <v>3234</v>
      </c>
      <c r="I929" s="29" t="s">
        <v>3262</v>
      </c>
      <c r="J929" s="29" t="s">
        <v>3263</v>
      </c>
      <c r="K929" s="29" t="s">
        <v>3264</v>
      </c>
      <c r="L929" s="29" t="s">
        <v>3103</v>
      </c>
      <c r="M929" s="29" t="s">
        <v>3265</v>
      </c>
      <c r="N929" s="29" t="s">
        <v>3266</v>
      </c>
      <c r="O929" s="29" t="s">
        <v>3267</v>
      </c>
      <c r="P929" s="29" t="s">
        <v>3268</v>
      </c>
      <c r="Q929" s="29" t="s">
        <v>3209</v>
      </c>
      <c r="R929" s="29" t="s">
        <v>3210</v>
      </c>
      <c r="S929" s="29" t="s">
        <v>3098</v>
      </c>
      <c r="T929" s="29"/>
      <c r="U929" s="30">
        <v>2500</v>
      </c>
      <c r="V929" s="30">
        <v>2500</v>
      </c>
      <c r="W929" s="30">
        <v>2500</v>
      </c>
      <c r="X929" s="30">
        <v>2500</v>
      </c>
      <c r="Y929" s="30">
        <v>2500</v>
      </c>
      <c r="Z929" s="30">
        <v>2500</v>
      </c>
      <c r="AA929" s="30">
        <v>2500</v>
      </c>
      <c r="AB929" s="30">
        <v>2500</v>
      </c>
      <c r="AC929" s="30">
        <v>2500</v>
      </c>
      <c r="AD929" s="30">
        <v>2500</v>
      </c>
      <c r="AE929" s="30">
        <v>2500</v>
      </c>
      <c r="AF929" s="30">
        <v>2500</v>
      </c>
    </row>
    <row r="930" spans="1:32" x14ac:dyDescent="0.45">
      <c r="A930" s="29" t="s">
        <v>1035</v>
      </c>
      <c r="B930" s="29" t="s">
        <v>1036</v>
      </c>
      <c r="C930" s="29" t="s">
        <v>3299</v>
      </c>
      <c r="D930" s="29" t="s">
        <v>3300</v>
      </c>
      <c r="E930" s="29" t="s">
        <v>3538</v>
      </c>
      <c r="F930" s="29" t="s">
        <v>3539</v>
      </c>
      <c r="G930" s="29" t="s">
        <v>3233</v>
      </c>
      <c r="H930" s="29" t="s">
        <v>3234</v>
      </c>
      <c r="I930" s="29" t="s">
        <v>3262</v>
      </c>
      <c r="J930" s="29" t="s">
        <v>3263</v>
      </c>
      <c r="K930" s="29" t="s">
        <v>3264</v>
      </c>
      <c r="L930" s="29" t="s">
        <v>3103</v>
      </c>
      <c r="M930" s="29" t="s">
        <v>3322</v>
      </c>
      <c r="N930" s="29" t="s">
        <v>3323</v>
      </c>
      <c r="O930" s="29" t="s">
        <v>3374</v>
      </c>
      <c r="P930" s="29" t="s">
        <v>3375</v>
      </c>
      <c r="Q930" s="29" t="s">
        <v>3209</v>
      </c>
      <c r="R930" s="29" t="s">
        <v>3210</v>
      </c>
      <c r="S930" s="29" t="s">
        <v>3098</v>
      </c>
      <c r="T930" s="29"/>
      <c r="U930" s="30">
        <v>2000</v>
      </c>
      <c r="V930" s="30">
        <v>2000</v>
      </c>
      <c r="W930" s="30">
        <v>2000</v>
      </c>
      <c r="X930" s="30">
        <v>2000</v>
      </c>
      <c r="Y930" s="30">
        <v>2000</v>
      </c>
      <c r="Z930" s="30">
        <v>2000</v>
      </c>
      <c r="AA930" s="30">
        <v>2000</v>
      </c>
      <c r="AB930" s="30">
        <v>2000</v>
      </c>
      <c r="AC930" s="30">
        <v>2000</v>
      </c>
      <c r="AD930" s="30">
        <v>2000</v>
      </c>
      <c r="AE930" s="30">
        <v>2000</v>
      </c>
      <c r="AF930" s="30">
        <v>2000</v>
      </c>
    </row>
    <row r="931" spans="1:32" x14ac:dyDescent="0.45">
      <c r="A931" s="29" t="s">
        <v>1035</v>
      </c>
      <c r="B931" s="29" t="s">
        <v>1036</v>
      </c>
      <c r="C931" s="29" t="s">
        <v>3299</v>
      </c>
      <c r="D931" s="29" t="s">
        <v>3300</v>
      </c>
      <c r="E931" s="29" t="s">
        <v>3538</v>
      </c>
      <c r="F931" s="29" t="s">
        <v>3539</v>
      </c>
      <c r="G931" s="29" t="s">
        <v>3233</v>
      </c>
      <c r="H931" s="29" t="s">
        <v>3234</v>
      </c>
      <c r="I931" s="29" t="s">
        <v>3262</v>
      </c>
      <c r="J931" s="29" t="s">
        <v>3263</v>
      </c>
      <c r="K931" s="29" t="s">
        <v>3264</v>
      </c>
      <c r="L931" s="29" t="s">
        <v>3103</v>
      </c>
      <c r="M931" s="29" t="s">
        <v>3326</v>
      </c>
      <c r="N931" s="29" t="s">
        <v>3327</v>
      </c>
      <c r="O931" s="29" t="s">
        <v>3527</v>
      </c>
      <c r="P931" s="29" t="s">
        <v>3528</v>
      </c>
      <c r="Q931" s="29" t="s">
        <v>3209</v>
      </c>
      <c r="R931" s="29" t="s">
        <v>3210</v>
      </c>
      <c r="S931" s="29" t="s">
        <v>3098</v>
      </c>
      <c r="T931" s="29"/>
      <c r="U931" s="30">
        <v>101</v>
      </c>
      <c r="V931" s="30">
        <v>246</v>
      </c>
      <c r="W931" s="30">
        <v>667</v>
      </c>
      <c r="X931" s="30">
        <v>174</v>
      </c>
      <c r="Y931" s="30">
        <v>217</v>
      </c>
      <c r="Z931" s="30">
        <v>667</v>
      </c>
      <c r="AA931" s="30">
        <v>710</v>
      </c>
      <c r="AB931" s="30">
        <v>333</v>
      </c>
      <c r="AC931" s="30">
        <v>754</v>
      </c>
      <c r="AD931" s="30">
        <v>375</v>
      </c>
      <c r="AE931" s="30">
        <v>551</v>
      </c>
      <c r="AF931" s="30">
        <v>667</v>
      </c>
    </row>
    <row r="932" spans="1:32" x14ac:dyDescent="0.45">
      <c r="A932" s="29" t="s">
        <v>1035</v>
      </c>
      <c r="B932" s="29" t="s">
        <v>1036</v>
      </c>
      <c r="C932" s="29" t="s">
        <v>3299</v>
      </c>
      <c r="D932" s="29" t="s">
        <v>3300</v>
      </c>
      <c r="E932" s="29" t="s">
        <v>3538</v>
      </c>
      <c r="F932" s="29" t="s">
        <v>3539</v>
      </c>
      <c r="G932" s="29" t="s">
        <v>3233</v>
      </c>
      <c r="H932" s="29" t="s">
        <v>3234</v>
      </c>
      <c r="I932" s="29" t="s">
        <v>3262</v>
      </c>
      <c r="J932" s="29" t="s">
        <v>3263</v>
      </c>
      <c r="K932" s="29" t="s">
        <v>3264</v>
      </c>
      <c r="L932" s="29" t="s">
        <v>3103</v>
      </c>
      <c r="M932" s="29" t="s">
        <v>3326</v>
      </c>
      <c r="N932" s="29" t="s">
        <v>3327</v>
      </c>
      <c r="O932" s="29" t="s">
        <v>3332</v>
      </c>
      <c r="P932" s="29" t="s">
        <v>3333</v>
      </c>
      <c r="Q932" s="29" t="s">
        <v>3209</v>
      </c>
      <c r="R932" s="29" t="s">
        <v>3210</v>
      </c>
      <c r="S932" s="29" t="s">
        <v>3098</v>
      </c>
      <c r="T932" s="29"/>
      <c r="U932" s="30">
        <v>7700</v>
      </c>
      <c r="V932" s="30">
        <v>7700</v>
      </c>
      <c r="W932" s="30">
        <v>7700</v>
      </c>
      <c r="X932" s="30">
        <v>7700</v>
      </c>
      <c r="Y932" s="30">
        <v>7700</v>
      </c>
      <c r="Z932" s="30">
        <v>7700</v>
      </c>
      <c r="AA932" s="30">
        <v>7700</v>
      </c>
      <c r="AB932" s="30">
        <v>7700</v>
      </c>
      <c r="AC932" s="30">
        <v>7700</v>
      </c>
      <c r="AD932" s="30">
        <v>7700</v>
      </c>
      <c r="AE932" s="30">
        <v>7700</v>
      </c>
      <c r="AF932" s="30">
        <v>7700</v>
      </c>
    </row>
    <row r="933" spans="1:32" x14ac:dyDescent="0.45">
      <c r="A933" s="29" t="s">
        <v>1035</v>
      </c>
      <c r="B933" s="29" t="s">
        <v>1036</v>
      </c>
      <c r="C933" s="29" t="s">
        <v>3299</v>
      </c>
      <c r="D933" s="29" t="s">
        <v>3300</v>
      </c>
      <c r="E933" s="29" t="s">
        <v>3468</v>
      </c>
      <c r="F933" s="29" t="s">
        <v>3469</v>
      </c>
      <c r="G933" s="29" t="s">
        <v>3233</v>
      </c>
      <c r="H933" s="29" t="s">
        <v>3234</v>
      </c>
      <c r="I933" s="29" t="s">
        <v>3275</v>
      </c>
      <c r="J933" s="29" t="s">
        <v>3276</v>
      </c>
      <c r="K933" s="29" t="s">
        <v>3282</v>
      </c>
      <c r="L933" s="29" t="s">
        <v>3112</v>
      </c>
      <c r="M933" s="29" t="s">
        <v>3283</v>
      </c>
      <c r="N933" s="29" t="s">
        <v>3284</v>
      </c>
      <c r="O933" s="29" t="s">
        <v>3448</v>
      </c>
      <c r="P933" s="29" t="s">
        <v>3449</v>
      </c>
      <c r="Q933" s="29" t="s">
        <v>3209</v>
      </c>
      <c r="R933" s="29" t="s">
        <v>3210</v>
      </c>
      <c r="S933" s="29" t="s">
        <v>3098</v>
      </c>
      <c r="T933" s="29"/>
      <c r="U933" s="30">
        <v>20000</v>
      </c>
      <c r="V933" s="30">
        <v>20000</v>
      </c>
      <c r="W933" s="30">
        <v>20000</v>
      </c>
      <c r="X933" s="30">
        <v>20000</v>
      </c>
      <c r="Y933" s="30">
        <v>20000</v>
      </c>
      <c r="Z933" s="30">
        <v>20000</v>
      </c>
      <c r="AA933" s="30">
        <v>20000</v>
      </c>
      <c r="AB933" s="30">
        <v>20000</v>
      </c>
      <c r="AC933" s="30">
        <v>20000</v>
      </c>
      <c r="AD933" s="30">
        <v>20000</v>
      </c>
      <c r="AE933" s="30">
        <v>20000</v>
      </c>
      <c r="AF933" s="30">
        <v>20000</v>
      </c>
    </row>
    <row r="934" spans="1:32" x14ac:dyDescent="0.45">
      <c r="A934" s="29" t="s">
        <v>1035</v>
      </c>
      <c r="B934" s="29" t="s">
        <v>1036</v>
      </c>
      <c r="C934" s="29" t="s">
        <v>3299</v>
      </c>
      <c r="D934" s="29" t="s">
        <v>3300</v>
      </c>
      <c r="E934" s="29" t="s">
        <v>3386</v>
      </c>
      <c r="F934" s="29" t="s">
        <v>3387</v>
      </c>
      <c r="G934" s="29" t="s">
        <v>3233</v>
      </c>
      <c r="H934" s="29" t="s">
        <v>3234</v>
      </c>
      <c r="I934" s="29" t="s">
        <v>3235</v>
      </c>
      <c r="J934" s="29" t="s">
        <v>3236</v>
      </c>
      <c r="K934" s="29" t="s">
        <v>3237</v>
      </c>
      <c r="L934" s="29" t="s">
        <v>3107</v>
      </c>
      <c r="M934" s="29" t="s">
        <v>3596</v>
      </c>
      <c r="N934" s="29" t="s">
        <v>3597</v>
      </c>
      <c r="O934" s="29" t="s">
        <v>3598</v>
      </c>
      <c r="P934" s="29" t="s">
        <v>3599</v>
      </c>
      <c r="Q934" s="29" t="s">
        <v>3209</v>
      </c>
      <c r="R934" s="29" t="s">
        <v>3210</v>
      </c>
      <c r="S934" s="29" t="s">
        <v>3098</v>
      </c>
      <c r="T934" s="29"/>
      <c r="U934" s="30">
        <v>13000</v>
      </c>
      <c r="V934" s="30">
        <v>13000</v>
      </c>
      <c r="W934" s="30">
        <v>13000</v>
      </c>
      <c r="X934" s="30">
        <v>13000</v>
      </c>
      <c r="Y934" s="30">
        <v>13000</v>
      </c>
      <c r="Z934" s="30">
        <v>13000</v>
      </c>
      <c r="AA934" s="30">
        <v>13000</v>
      </c>
      <c r="AB934" s="30">
        <v>13000</v>
      </c>
      <c r="AC934" s="30">
        <v>13000</v>
      </c>
      <c r="AD934" s="30">
        <v>13000</v>
      </c>
      <c r="AE934" s="30">
        <v>13000</v>
      </c>
      <c r="AF934" s="30">
        <v>13000</v>
      </c>
    </row>
    <row r="935" spans="1:32" x14ac:dyDescent="0.45">
      <c r="A935" s="29" t="s">
        <v>864</v>
      </c>
      <c r="B935" s="29" t="s">
        <v>865</v>
      </c>
      <c r="C935" s="29" t="s">
        <v>3299</v>
      </c>
      <c r="D935" s="29" t="s">
        <v>3300</v>
      </c>
      <c r="E935" s="29" t="s">
        <v>3301</v>
      </c>
      <c r="F935" s="29" t="s">
        <v>3302</v>
      </c>
      <c r="G935" s="29" t="s">
        <v>3233</v>
      </c>
      <c r="H935" s="29" t="s">
        <v>3234</v>
      </c>
      <c r="I935" s="29" t="s">
        <v>3242</v>
      </c>
      <c r="J935" s="29" t="s">
        <v>3243</v>
      </c>
      <c r="K935" s="29" t="s">
        <v>3244</v>
      </c>
      <c r="L935" s="29" t="s">
        <v>3104</v>
      </c>
      <c r="M935" s="29" t="s">
        <v>3245</v>
      </c>
      <c r="N935" s="29" t="s">
        <v>3246</v>
      </c>
      <c r="O935" s="29" t="s">
        <v>3464</v>
      </c>
      <c r="P935" s="29" t="s">
        <v>3465</v>
      </c>
      <c r="Q935" s="29" t="s">
        <v>3249</v>
      </c>
      <c r="R935" s="29" t="s">
        <v>3098</v>
      </c>
      <c r="S935" s="29" t="s">
        <v>3098</v>
      </c>
      <c r="T935" s="29"/>
      <c r="U935" s="30">
        <v>0</v>
      </c>
      <c r="V935" s="30">
        <v>647</v>
      </c>
      <c r="W935" s="30">
        <v>647</v>
      </c>
      <c r="X935" s="30">
        <v>647</v>
      </c>
      <c r="Y935" s="30">
        <v>647</v>
      </c>
      <c r="Z935" s="30">
        <v>647</v>
      </c>
      <c r="AA935" s="30">
        <v>647</v>
      </c>
      <c r="AB935" s="30">
        <v>647</v>
      </c>
      <c r="AC935" s="30">
        <v>647</v>
      </c>
      <c r="AD935" s="30">
        <v>647</v>
      </c>
      <c r="AE935" s="30">
        <v>647</v>
      </c>
      <c r="AF935" s="30">
        <v>647</v>
      </c>
    </row>
    <row r="936" spans="1:32" x14ac:dyDescent="0.45">
      <c r="A936" s="29" t="s">
        <v>864</v>
      </c>
      <c r="B936" s="29" t="s">
        <v>865</v>
      </c>
      <c r="C936" s="29" t="s">
        <v>3299</v>
      </c>
      <c r="D936" s="29" t="s">
        <v>3300</v>
      </c>
      <c r="E936" s="29" t="s">
        <v>3301</v>
      </c>
      <c r="F936" s="29" t="s">
        <v>3302</v>
      </c>
      <c r="G936" s="29" t="s">
        <v>3233</v>
      </c>
      <c r="H936" s="29" t="s">
        <v>3234</v>
      </c>
      <c r="I936" s="29" t="s">
        <v>3242</v>
      </c>
      <c r="J936" s="29" t="s">
        <v>3243</v>
      </c>
      <c r="K936" s="29" t="s">
        <v>3244</v>
      </c>
      <c r="L936" s="29" t="s">
        <v>3104</v>
      </c>
      <c r="M936" s="29" t="s">
        <v>3245</v>
      </c>
      <c r="N936" s="29" t="s">
        <v>3246</v>
      </c>
      <c r="O936" s="29" t="s">
        <v>3464</v>
      </c>
      <c r="P936" s="29" t="s">
        <v>3465</v>
      </c>
      <c r="Q936" s="29" t="s">
        <v>3209</v>
      </c>
      <c r="R936" s="29" t="s">
        <v>3098</v>
      </c>
      <c r="S936" s="29" t="s">
        <v>3098</v>
      </c>
      <c r="T936" s="29"/>
      <c r="U936" s="30">
        <v>0</v>
      </c>
      <c r="V936" s="30">
        <v>6287</v>
      </c>
      <c r="W936" s="30">
        <v>11000</v>
      </c>
      <c r="X936" s="30">
        <v>11000</v>
      </c>
      <c r="Y936" s="30">
        <v>11000</v>
      </c>
      <c r="Z936" s="30">
        <v>11000</v>
      </c>
      <c r="AA936" s="30">
        <v>11000</v>
      </c>
      <c r="AB936" s="30">
        <v>11000</v>
      </c>
      <c r="AC936" s="30">
        <v>11000</v>
      </c>
      <c r="AD936" s="30">
        <v>11000</v>
      </c>
      <c r="AE936" s="30">
        <v>733</v>
      </c>
      <c r="AF936" s="30">
        <v>0</v>
      </c>
    </row>
    <row r="937" spans="1:32" x14ac:dyDescent="0.45">
      <c r="A937" s="29" t="s">
        <v>864</v>
      </c>
      <c r="B937" s="29" t="s">
        <v>865</v>
      </c>
      <c r="C937" s="29" t="s">
        <v>3299</v>
      </c>
      <c r="D937" s="29" t="s">
        <v>3300</v>
      </c>
      <c r="E937" s="29" t="s">
        <v>3301</v>
      </c>
      <c r="F937" s="29" t="s">
        <v>3302</v>
      </c>
      <c r="G937" s="29" t="s">
        <v>3233</v>
      </c>
      <c r="H937" s="29" t="s">
        <v>3234</v>
      </c>
      <c r="I937" s="29" t="s">
        <v>3242</v>
      </c>
      <c r="J937" s="29" t="s">
        <v>3243</v>
      </c>
      <c r="K937" s="29" t="s">
        <v>3244</v>
      </c>
      <c r="L937" s="29" t="s">
        <v>3104</v>
      </c>
      <c r="M937" s="29" t="s">
        <v>3245</v>
      </c>
      <c r="N937" s="29" t="s">
        <v>3246</v>
      </c>
      <c r="O937" s="29" t="s">
        <v>3701</v>
      </c>
      <c r="P937" s="29" t="s">
        <v>3702</v>
      </c>
      <c r="Q937" s="29" t="s">
        <v>3249</v>
      </c>
      <c r="R937" s="29" t="s">
        <v>3210</v>
      </c>
      <c r="S937" s="29" t="s">
        <v>3098</v>
      </c>
      <c r="T937" s="29"/>
      <c r="U937" s="30">
        <v>412</v>
      </c>
      <c r="V937" s="30">
        <v>412</v>
      </c>
      <c r="W937" s="30">
        <v>412</v>
      </c>
      <c r="X937" s="30">
        <v>412</v>
      </c>
      <c r="Y937" s="30">
        <v>412</v>
      </c>
      <c r="Z937" s="30">
        <v>412</v>
      </c>
      <c r="AA937" s="30">
        <v>412</v>
      </c>
      <c r="AB937" s="30">
        <v>412</v>
      </c>
      <c r="AC937" s="30">
        <v>404</v>
      </c>
      <c r="AD937" s="30">
        <v>0</v>
      </c>
      <c r="AE937" s="30">
        <v>0</v>
      </c>
      <c r="AF937" s="30">
        <v>0</v>
      </c>
    </row>
    <row r="938" spans="1:32" x14ac:dyDescent="0.45">
      <c r="A938" s="29" t="s">
        <v>864</v>
      </c>
      <c r="B938" s="29" t="s">
        <v>865</v>
      </c>
      <c r="C938" s="29" t="s">
        <v>3299</v>
      </c>
      <c r="D938" s="29" t="s">
        <v>3300</v>
      </c>
      <c r="E938" s="29" t="s">
        <v>3301</v>
      </c>
      <c r="F938" s="29" t="s">
        <v>3302</v>
      </c>
      <c r="G938" s="29" t="s">
        <v>3233</v>
      </c>
      <c r="H938" s="29" t="s">
        <v>3234</v>
      </c>
      <c r="I938" s="29" t="s">
        <v>3242</v>
      </c>
      <c r="J938" s="29" t="s">
        <v>3243</v>
      </c>
      <c r="K938" s="29" t="s">
        <v>3244</v>
      </c>
      <c r="L938" s="29" t="s">
        <v>3104</v>
      </c>
      <c r="M938" s="29" t="s">
        <v>3245</v>
      </c>
      <c r="N938" s="29" t="s">
        <v>3246</v>
      </c>
      <c r="O938" s="29" t="s">
        <v>3701</v>
      </c>
      <c r="P938" s="29" t="s">
        <v>3702</v>
      </c>
      <c r="Q938" s="29" t="s">
        <v>3209</v>
      </c>
      <c r="R938" s="29" t="s">
        <v>3210</v>
      </c>
      <c r="S938" s="29" t="s">
        <v>3098</v>
      </c>
      <c r="T938" s="29"/>
      <c r="U938" s="30">
        <v>15000</v>
      </c>
      <c r="V938" s="30">
        <v>15000</v>
      </c>
      <c r="W938" s="30">
        <v>15000</v>
      </c>
      <c r="X938" s="30">
        <v>15000</v>
      </c>
      <c r="Y938" s="30">
        <v>15000</v>
      </c>
      <c r="Z938" s="30">
        <v>15000</v>
      </c>
      <c r="AA938" s="30">
        <v>15000</v>
      </c>
      <c r="AB938" s="30">
        <v>15000</v>
      </c>
      <c r="AC938" s="30">
        <v>15000</v>
      </c>
      <c r="AD938" s="30">
        <v>15000</v>
      </c>
      <c r="AE938" s="30">
        <v>15000</v>
      </c>
      <c r="AF938" s="30">
        <v>3387</v>
      </c>
    </row>
    <row r="939" spans="1:32" x14ac:dyDescent="0.45">
      <c r="A939" s="29" t="s">
        <v>864</v>
      </c>
      <c r="B939" s="29" t="s">
        <v>865</v>
      </c>
      <c r="C939" s="29" t="s">
        <v>3299</v>
      </c>
      <c r="D939" s="29" t="s">
        <v>3300</v>
      </c>
      <c r="E939" s="29" t="s">
        <v>3301</v>
      </c>
      <c r="F939" s="29" t="s">
        <v>3302</v>
      </c>
      <c r="G939" s="29" t="s">
        <v>3233</v>
      </c>
      <c r="H939" s="29" t="s">
        <v>3234</v>
      </c>
      <c r="I939" s="29" t="s">
        <v>3242</v>
      </c>
      <c r="J939" s="29" t="s">
        <v>3243</v>
      </c>
      <c r="K939" s="29" t="s">
        <v>3258</v>
      </c>
      <c r="L939" s="29" t="s">
        <v>3105</v>
      </c>
      <c r="M939" s="29" t="s">
        <v>3259</v>
      </c>
      <c r="N939" s="29" t="s">
        <v>3105</v>
      </c>
      <c r="O939" s="29" t="s">
        <v>3260</v>
      </c>
      <c r="P939" s="29" t="s">
        <v>3261</v>
      </c>
      <c r="Q939" s="29" t="s">
        <v>3209</v>
      </c>
      <c r="R939" s="29" t="s">
        <v>3210</v>
      </c>
      <c r="S939" s="29" t="s">
        <v>3098</v>
      </c>
      <c r="T939" s="29"/>
      <c r="U939" s="30">
        <v>3000</v>
      </c>
      <c r="V939" s="30">
        <v>3000</v>
      </c>
      <c r="W939" s="30">
        <v>3000</v>
      </c>
      <c r="X939" s="30">
        <v>3000</v>
      </c>
      <c r="Y939" s="30">
        <v>3000</v>
      </c>
      <c r="Z939" s="30">
        <v>3000</v>
      </c>
      <c r="AA939" s="30">
        <v>3000</v>
      </c>
      <c r="AB939" s="30">
        <v>3000</v>
      </c>
      <c r="AC939" s="30">
        <v>3000</v>
      </c>
      <c r="AD939" s="30">
        <v>3000</v>
      </c>
      <c r="AE939" s="30">
        <v>3000</v>
      </c>
      <c r="AF939" s="30">
        <v>677</v>
      </c>
    </row>
    <row r="940" spans="1:32" x14ac:dyDescent="0.45">
      <c r="A940" s="29" t="s">
        <v>864</v>
      </c>
      <c r="B940" s="29" t="s">
        <v>865</v>
      </c>
      <c r="C940" s="29" t="s">
        <v>3299</v>
      </c>
      <c r="D940" s="29" t="s">
        <v>3300</v>
      </c>
      <c r="E940" s="29" t="s">
        <v>3301</v>
      </c>
      <c r="F940" s="29" t="s">
        <v>3302</v>
      </c>
      <c r="G940" s="29" t="s">
        <v>3233</v>
      </c>
      <c r="H940" s="29" t="s">
        <v>3234</v>
      </c>
      <c r="I940" s="29" t="s">
        <v>3242</v>
      </c>
      <c r="J940" s="29" t="s">
        <v>3243</v>
      </c>
      <c r="K940" s="29" t="s">
        <v>3258</v>
      </c>
      <c r="L940" s="29" t="s">
        <v>3105</v>
      </c>
      <c r="M940" s="29" t="s">
        <v>3259</v>
      </c>
      <c r="N940" s="29" t="s">
        <v>3105</v>
      </c>
      <c r="O940" s="29" t="s">
        <v>3260</v>
      </c>
      <c r="P940" s="29" t="s">
        <v>3261</v>
      </c>
      <c r="Q940" s="29" t="s">
        <v>3209</v>
      </c>
      <c r="R940" s="29" t="s">
        <v>3098</v>
      </c>
      <c r="S940" s="29" t="s">
        <v>3098</v>
      </c>
      <c r="T940" s="29"/>
      <c r="U940" s="30">
        <v>0</v>
      </c>
      <c r="V940" s="30">
        <v>1714</v>
      </c>
      <c r="W940" s="30">
        <v>3000</v>
      </c>
      <c r="X940" s="30">
        <v>3000</v>
      </c>
      <c r="Y940" s="30">
        <v>3000</v>
      </c>
      <c r="Z940" s="30">
        <v>3000</v>
      </c>
      <c r="AA940" s="30">
        <v>3000</v>
      </c>
      <c r="AB940" s="30">
        <v>3000</v>
      </c>
      <c r="AC940" s="30">
        <v>3000</v>
      </c>
      <c r="AD940" s="30">
        <v>3000</v>
      </c>
      <c r="AE940" s="30">
        <v>3000</v>
      </c>
      <c r="AF940" s="30">
        <v>3000</v>
      </c>
    </row>
    <row r="941" spans="1:32" x14ac:dyDescent="0.45">
      <c r="A941" s="29" t="s">
        <v>864</v>
      </c>
      <c r="B941" s="29" t="s">
        <v>865</v>
      </c>
      <c r="C941" s="29" t="s">
        <v>3299</v>
      </c>
      <c r="D941" s="29" t="s">
        <v>3300</v>
      </c>
      <c r="E941" s="29" t="s">
        <v>3301</v>
      </c>
      <c r="F941" s="29" t="s">
        <v>3302</v>
      </c>
      <c r="G941" s="29" t="s">
        <v>3233</v>
      </c>
      <c r="H941" s="29" t="s">
        <v>3234</v>
      </c>
      <c r="I941" s="29" t="s">
        <v>3275</v>
      </c>
      <c r="J941" s="29" t="s">
        <v>3276</v>
      </c>
      <c r="K941" s="29" t="s">
        <v>3277</v>
      </c>
      <c r="L941" s="29" t="s">
        <v>3100</v>
      </c>
      <c r="M941" s="29" t="s">
        <v>3312</v>
      </c>
      <c r="N941" s="29" t="s">
        <v>3313</v>
      </c>
      <c r="O941" s="29" t="s">
        <v>3314</v>
      </c>
      <c r="P941" s="29" t="s">
        <v>3315</v>
      </c>
      <c r="Q941" s="29" t="s">
        <v>3249</v>
      </c>
      <c r="R941" s="29" t="s">
        <v>3210</v>
      </c>
      <c r="S941" s="29" t="s">
        <v>3098</v>
      </c>
      <c r="T941" s="29"/>
      <c r="U941" s="30">
        <v>618</v>
      </c>
      <c r="V941" s="30">
        <v>618</v>
      </c>
      <c r="W941" s="30">
        <v>618</v>
      </c>
      <c r="X941" s="30">
        <v>618</v>
      </c>
      <c r="Y941" s="30">
        <v>618</v>
      </c>
      <c r="Z941" s="30">
        <v>618</v>
      </c>
      <c r="AA941" s="30">
        <v>618</v>
      </c>
      <c r="AB941" s="30">
        <v>618</v>
      </c>
      <c r="AC941" s="30">
        <v>606</v>
      </c>
      <c r="AD941" s="30">
        <v>0</v>
      </c>
      <c r="AE941" s="30">
        <v>0</v>
      </c>
      <c r="AF941" s="30">
        <v>0</v>
      </c>
    </row>
    <row r="942" spans="1:32" x14ac:dyDescent="0.45">
      <c r="A942" s="29" t="s">
        <v>864</v>
      </c>
      <c r="B942" s="29" t="s">
        <v>865</v>
      </c>
      <c r="C942" s="29" t="s">
        <v>3299</v>
      </c>
      <c r="D942" s="29" t="s">
        <v>3300</v>
      </c>
      <c r="E942" s="29" t="s">
        <v>3301</v>
      </c>
      <c r="F942" s="29" t="s">
        <v>3302</v>
      </c>
      <c r="G942" s="29" t="s">
        <v>3233</v>
      </c>
      <c r="H942" s="29" t="s">
        <v>3234</v>
      </c>
      <c r="I942" s="29" t="s">
        <v>3275</v>
      </c>
      <c r="J942" s="29" t="s">
        <v>3276</v>
      </c>
      <c r="K942" s="29" t="s">
        <v>3277</v>
      </c>
      <c r="L942" s="29" t="s">
        <v>3100</v>
      </c>
      <c r="M942" s="29" t="s">
        <v>3312</v>
      </c>
      <c r="N942" s="29" t="s">
        <v>3313</v>
      </c>
      <c r="O942" s="29" t="s">
        <v>3314</v>
      </c>
      <c r="P942" s="29" t="s">
        <v>3315</v>
      </c>
      <c r="Q942" s="29" t="s">
        <v>3209</v>
      </c>
      <c r="R942" s="29" t="s">
        <v>3210</v>
      </c>
      <c r="S942" s="29" t="s">
        <v>3098</v>
      </c>
      <c r="T942" s="29"/>
      <c r="U942" s="30">
        <v>25000</v>
      </c>
      <c r="V942" s="30">
        <v>25000</v>
      </c>
      <c r="W942" s="30">
        <v>25000</v>
      </c>
      <c r="X942" s="30">
        <v>25000</v>
      </c>
      <c r="Y942" s="30">
        <v>25000</v>
      </c>
      <c r="Z942" s="30">
        <v>25000</v>
      </c>
      <c r="AA942" s="30">
        <v>25000</v>
      </c>
      <c r="AB942" s="30">
        <v>25000</v>
      </c>
      <c r="AC942" s="30">
        <v>25000</v>
      </c>
      <c r="AD942" s="30">
        <v>25000</v>
      </c>
      <c r="AE942" s="30">
        <v>25000</v>
      </c>
      <c r="AF942" s="30">
        <v>5645</v>
      </c>
    </row>
    <row r="943" spans="1:32" x14ac:dyDescent="0.45">
      <c r="A943" s="29" t="s">
        <v>864</v>
      </c>
      <c r="B943" s="29" t="s">
        <v>865</v>
      </c>
      <c r="C943" s="29" t="s">
        <v>3299</v>
      </c>
      <c r="D943" s="29" t="s">
        <v>3300</v>
      </c>
      <c r="E943" s="29" t="s">
        <v>3301</v>
      </c>
      <c r="F943" s="29" t="s">
        <v>3302</v>
      </c>
      <c r="G943" s="29" t="s">
        <v>3233</v>
      </c>
      <c r="H943" s="29" t="s">
        <v>3234</v>
      </c>
      <c r="I943" s="29" t="s">
        <v>3275</v>
      </c>
      <c r="J943" s="29" t="s">
        <v>3276</v>
      </c>
      <c r="K943" s="29" t="s">
        <v>3282</v>
      </c>
      <c r="L943" s="29" t="s">
        <v>3112</v>
      </c>
      <c r="M943" s="29" t="s">
        <v>3283</v>
      </c>
      <c r="N943" s="29" t="s">
        <v>3284</v>
      </c>
      <c r="O943" s="29" t="s">
        <v>3285</v>
      </c>
      <c r="P943" s="29" t="s">
        <v>3286</v>
      </c>
      <c r="Q943" s="29" t="s">
        <v>3249</v>
      </c>
      <c r="R943" s="29" t="s">
        <v>3098</v>
      </c>
      <c r="S943" s="29" t="s">
        <v>3098</v>
      </c>
      <c r="T943" s="29"/>
      <c r="U943" s="30">
        <v>0</v>
      </c>
      <c r="V943" s="30">
        <v>856</v>
      </c>
      <c r="W943" s="30">
        <v>856</v>
      </c>
      <c r="X943" s="30">
        <v>856</v>
      </c>
      <c r="Y943" s="30">
        <v>856</v>
      </c>
      <c r="Z943" s="30">
        <v>856</v>
      </c>
      <c r="AA943" s="30">
        <v>856</v>
      </c>
      <c r="AB943" s="30">
        <v>856</v>
      </c>
      <c r="AC943" s="30">
        <v>856</v>
      </c>
      <c r="AD943" s="30">
        <v>856</v>
      </c>
      <c r="AE943" s="30">
        <v>856</v>
      </c>
      <c r="AF943" s="30">
        <v>856</v>
      </c>
    </row>
    <row r="944" spans="1:32" x14ac:dyDescent="0.45">
      <c r="A944" s="29" t="s">
        <v>864</v>
      </c>
      <c r="B944" s="29" t="s">
        <v>865</v>
      </c>
      <c r="C944" s="29" t="s">
        <v>3299</v>
      </c>
      <c r="D944" s="29" t="s">
        <v>3300</v>
      </c>
      <c r="E944" s="29" t="s">
        <v>3301</v>
      </c>
      <c r="F944" s="29" t="s">
        <v>3302</v>
      </c>
      <c r="G944" s="29" t="s">
        <v>3233</v>
      </c>
      <c r="H944" s="29" t="s">
        <v>3234</v>
      </c>
      <c r="I944" s="29" t="s">
        <v>3275</v>
      </c>
      <c r="J944" s="29" t="s">
        <v>3276</v>
      </c>
      <c r="K944" s="29" t="s">
        <v>3282</v>
      </c>
      <c r="L944" s="29" t="s">
        <v>3112</v>
      </c>
      <c r="M944" s="29" t="s">
        <v>3283</v>
      </c>
      <c r="N944" s="29" t="s">
        <v>3284</v>
      </c>
      <c r="O944" s="29" t="s">
        <v>3285</v>
      </c>
      <c r="P944" s="29" t="s">
        <v>3286</v>
      </c>
      <c r="Q944" s="29" t="s">
        <v>3209</v>
      </c>
      <c r="R944" s="29" t="s">
        <v>3098</v>
      </c>
      <c r="S944" s="29" t="s">
        <v>3098</v>
      </c>
      <c r="T944" s="29"/>
      <c r="U944" s="30">
        <v>0</v>
      </c>
      <c r="V944" s="30">
        <v>11428</v>
      </c>
      <c r="W944" s="30">
        <v>20000</v>
      </c>
      <c r="X944" s="30">
        <v>20000</v>
      </c>
      <c r="Y944" s="30">
        <v>20000</v>
      </c>
      <c r="Z944" s="30">
        <v>20000</v>
      </c>
      <c r="AA944" s="30">
        <v>20000</v>
      </c>
      <c r="AB944" s="30">
        <v>20000</v>
      </c>
      <c r="AC944" s="30">
        <v>20000</v>
      </c>
      <c r="AD944" s="30">
        <v>20000</v>
      </c>
      <c r="AE944" s="30">
        <v>1333</v>
      </c>
      <c r="AF944" s="30">
        <v>0</v>
      </c>
    </row>
    <row r="945" spans="1:32" x14ac:dyDescent="0.45">
      <c r="A945" s="29" t="s">
        <v>864</v>
      </c>
      <c r="B945" s="29" t="s">
        <v>865</v>
      </c>
      <c r="C945" s="29" t="s">
        <v>3299</v>
      </c>
      <c r="D945" s="29" t="s">
        <v>3300</v>
      </c>
      <c r="E945" s="29" t="s">
        <v>3301</v>
      </c>
      <c r="F945" s="29" t="s">
        <v>3302</v>
      </c>
      <c r="G945" s="29" t="s">
        <v>3233</v>
      </c>
      <c r="H945" s="29" t="s">
        <v>3234</v>
      </c>
      <c r="I945" s="29" t="s">
        <v>3275</v>
      </c>
      <c r="J945" s="29" t="s">
        <v>3276</v>
      </c>
      <c r="K945" s="29" t="s">
        <v>3287</v>
      </c>
      <c r="L945" s="29" t="s">
        <v>3101</v>
      </c>
      <c r="M945" s="29" t="s">
        <v>3288</v>
      </c>
      <c r="N945" s="29" t="s">
        <v>3289</v>
      </c>
      <c r="O945" s="29" t="s">
        <v>3290</v>
      </c>
      <c r="P945" s="29" t="s">
        <v>3291</v>
      </c>
      <c r="Q945" s="29" t="s">
        <v>3209</v>
      </c>
      <c r="R945" s="29" t="s">
        <v>3210</v>
      </c>
      <c r="S945" s="29" t="s">
        <v>3098</v>
      </c>
      <c r="T945" s="29"/>
      <c r="U945" s="30">
        <v>1000</v>
      </c>
      <c r="V945" s="30">
        <v>1000</v>
      </c>
      <c r="W945" s="30">
        <v>1000</v>
      </c>
      <c r="X945" s="30">
        <v>1000</v>
      </c>
      <c r="Y945" s="30">
        <v>1000</v>
      </c>
      <c r="Z945" s="30">
        <v>1000</v>
      </c>
      <c r="AA945" s="30">
        <v>1000</v>
      </c>
      <c r="AB945" s="30">
        <v>1000</v>
      </c>
      <c r="AC945" s="30">
        <v>1000</v>
      </c>
      <c r="AD945" s="30">
        <v>1000</v>
      </c>
      <c r="AE945" s="30">
        <v>1000</v>
      </c>
      <c r="AF945" s="30">
        <v>225</v>
      </c>
    </row>
    <row r="946" spans="1:32" x14ac:dyDescent="0.45">
      <c r="A946" s="29" t="s">
        <v>864</v>
      </c>
      <c r="B946" s="29" t="s">
        <v>865</v>
      </c>
      <c r="C946" s="29" t="s">
        <v>3299</v>
      </c>
      <c r="D946" s="29" t="s">
        <v>3300</v>
      </c>
      <c r="E946" s="29" t="s">
        <v>3301</v>
      </c>
      <c r="F946" s="29" t="s">
        <v>3302</v>
      </c>
      <c r="G946" s="29" t="s">
        <v>3233</v>
      </c>
      <c r="H946" s="29" t="s">
        <v>3234</v>
      </c>
      <c r="I946" s="29" t="s">
        <v>3275</v>
      </c>
      <c r="J946" s="29" t="s">
        <v>3276</v>
      </c>
      <c r="K946" s="29" t="s">
        <v>3287</v>
      </c>
      <c r="L946" s="29" t="s">
        <v>3101</v>
      </c>
      <c r="M946" s="29" t="s">
        <v>3288</v>
      </c>
      <c r="N946" s="29" t="s">
        <v>3289</v>
      </c>
      <c r="O946" s="29" t="s">
        <v>3290</v>
      </c>
      <c r="P946" s="29" t="s">
        <v>3291</v>
      </c>
      <c r="Q946" s="29" t="s">
        <v>3209</v>
      </c>
      <c r="R946" s="29" t="s">
        <v>3098</v>
      </c>
      <c r="S946" s="29" t="s">
        <v>3098</v>
      </c>
      <c r="T946" s="29"/>
      <c r="U946" s="30">
        <v>0</v>
      </c>
      <c r="V946" s="30">
        <v>571</v>
      </c>
      <c r="W946" s="30">
        <v>1000</v>
      </c>
      <c r="X946" s="30">
        <v>1000</v>
      </c>
      <c r="Y946" s="30">
        <v>1000</v>
      </c>
      <c r="Z946" s="30">
        <v>1000</v>
      </c>
      <c r="AA946" s="30">
        <v>1000</v>
      </c>
      <c r="AB946" s="30">
        <v>1000</v>
      </c>
      <c r="AC946" s="30">
        <v>1000</v>
      </c>
      <c r="AD946" s="30">
        <v>1000</v>
      </c>
      <c r="AE946" s="30">
        <v>66</v>
      </c>
      <c r="AF946" s="30">
        <v>0</v>
      </c>
    </row>
    <row r="947" spans="1:32" x14ac:dyDescent="0.45">
      <c r="A947" s="29" t="s">
        <v>864</v>
      </c>
      <c r="B947" s="29" t="s">
        <v>865</v>
      </c>
      <c r="C947" s="29" t="s">
        <v>3299</v>
      </c>
      <c r="D947" s="29" t="s">
        <v>3300</v>
      </c>
      <c r="E947" s="29" t="s">
        <v>3320</v>
      </c>
      <c r="F947" s="29" t="s">
        <v>3321</v>
      </c>
      <c r="G947" s="29" t="s">
        <v>3200</v>
      </c>
      <c r="H947" s="29" t="s">
        <v>3201</v>
      </c>
      <c r="I947" s="29" t="s">
        <v>3202</v>
      </c>
      <c r="J947" s="29" t="s">
        <v>3203</v>
      </c>
      <c r="K947" s="29" t="s">
        <v>3221</v>
      </c>
      <c r="L947" s="29" t="s">
        <v>3113</v>
      </c>
      <c r="M947" s="29" t="s">
        <v>3303</v>
      </c>
      <c r="N947" s="29" t="s">
        <v>3304</v>
      </c>
      <c r="O947" s="29" t="s">
        <v>3305</v>
      </c>
      <c r="P947" s="29" t="s">
        <v>3306</v>
      </c>
      <c r="Q947" s="29" t="s">
        <v>3209</v>
      </c>
      <c r="R947" s="29" t="s">
        <v>3210</v>
      </c>
      <c r="S947" s="29" t="s">
        <v>3098</v>
      </c>
      <c r="T947" s="29"/>
      <c r="U947" s="30">
        <v>29913</v>
      </c>
      <c r="V947" s="30">
        <v>33675</v>
      </c>
      <c r="W947" s="30">
        <v>34970</v>
      </c>
      <c r="X947" s="30">
        <v>37975</v>
      </c>
      <c r="Y947" s="30">
        <v>35524</v>
      </c>
      <c r="Z947" s="30">
        <v>40586</v>
      </c>
      <c r="AA947" s="30">
        <v>35378</v>
      </c>
      <c r="AB947" s="30">
        <v>32225</v>
      </c>
      <c r="AC947" s="30">
        <v>37967</v>
      </c>
      <c r="AD947" s="30">
        <v>32147</v>
      </c>
      <c r="AE947" s="30">
        <v>32453</v>
      </c>
      <c r="AF947" s="30">
        <v>36540</v>
      </c>
    </row>
    <row r="948" spans="1:32" x14ac:dyDescent="0.45">
      <c r="A948" s="29" t="s">
        <v>864</v>
      </c>
      <c r="B948" s="29" t="s">
        <v>865</v>
      </c>
      <c r="C948" s="29" t="s">
        <v>3299</v>
      </c>
      <c r="D948" s="29" t="s">
        <v>3300</v>
      </c>
      <c r="E948" s="29" t="s">
        <v>3320</v>
      </c>
      <c r="F948" s="29" t="s">
        <v>3321</v>
      </c>
      <c r="G948" s="29" t="s">
        <v>3233</v>
      </c>
      <c r="H948" s="29" t="s">
        <v>3234</v>
      </c>
      <c r="I948" s="29" t="s">
        <v>3235</v>
      </c>
      <c r="J948" s="29" t="s">
        <v>3236</v>
      </c>
      <c r="K948" s="29" t="s">
        <v>3237</v>
      </c>
      <c r="L948" s="29" t="s">
        <v>3107</v>
      </c>
      <c r="M948" s="29" t="s">
        <v>3424</v>
      </c>
      <c r="N948" s="29" t="s">
        <v>3425</v>
      </c>
      <c r="O948" s="29" t="s">
        <v>3428</v>
      </c>
      <c r="P948" s="29" t="s">
        <v>3429</v>
      </c>
      <c r="Q948" s="29" t="s">
        <v>3209</v>
      </c>
      <c r="R948" s="29" t="s">
        <v>3210</v>
      </c>
      <c r="S948" s="29" t="s">
        <v>3098</v>
      </c>
      <c r="T948" s="29"/>
      <c r="U948" s="30">
        <v>1741</v>
      </c>
      <c r="V948" s="30">
        <v>1936</v>
      </c>
      <c r="W948" s="30">
        <v>1702</v>
      </c>
      <c r="X948" s="30">
        <v>1741</v>
      </c>
      <c r="Y948" s="30">
        <v>2014</v>
      </c>
      <c r="Z948" s="30">
        <v>2443</v>
      </c>
      <c r="AA948" s="30">
        <v>1819</v>
      </c>
      <c r="AB948" s="30">
        <v>1273</v>
      </c>
      <c r="AC948" s="30">
        <v>2170</v>
      </c>
      <c r="AD948" s="30">
        <v>2209</v>
      </c>
      <c r="AE948" s="30">
        <v>2053</v>
      </c>
      <c r="AF948" s="30">
        <v>2248</v>
      </c>
    </row>
    <row r="949" spans="1:32" x14ac:dyDescent="0.45">
      <c r="A949" s="29" t="s">
        <v>864</v>
      </c>
      <c r="B949" s="29" t="s">
        <v>865</v>
      </c>
      <c r="C949" s="29" t="s">
        <v>3299</v>
      </c>
      <c r="D949" s="29" t="s">
        <v>3300</v>
      </c>
      <c r="E949" s="29" t="s">
        <v>3320</v>
      </c>
      <c r="F949" s="29" t="s">
        <v>3321</v>
      </c>
      <c r="G949" s="29" t="s">
        <v>3233</v>
      </c>
      <c r="H949" s="29" t="s">
        <v>3234</v>
      </c>
      <c r="I949" s="29" t="s">
        <v>3262</v>
      </c>
      <c r="J949" s="29" t="s">
        <v>3263</v>
      </c>
      <c r="K949" s="29" t="s">
        <v>3264</v>
      </c>
      <c r="L949" s="29" t="s">
        <v>3103</v>
      </c>
      <c r="M949" s="29" t="s">
        <v>3265</v>
      </c>
      <c r="N949" s="29" t="s">
        <v>3266</v>
      </c>
      <c r="O949" s="29" t="s">
        <v>3267</v>
      </c>
      <c r="P949" s="29" t="s">
        <v>3268</v>
      </c>
      <c r="Q949" s="29" t="s">
        <v>3209</v>
      </c>
      <c r="R949" s="29" t="s">
        <v>3210</v>
      </c>
      <c r="S949" s="29" t="s">
        <v>3098</v>
      </c>
      <c r="T949" s="29"/>
      <c r="U949" s="30">
        <v>7600</v>
      </c>
      <c r="V949" s="30">
        <v>7600</v>
      </c>
      <c r="W949" s="30">
        <v>7600</v>
      </c>
      <c r="X949" s="30">
        <v>7600</v>
      </c>
      <c r="Y949" s="30">
        <v>7600</v>
      </c>
      <c r="Z949" s="30">
        <v>7600</v>
      </c>
      <c r="AA949" s="30">
        <v>7600</v>
      </c>
      <c r="AB949" s="30">
        <v>7600</v>
      </c>
      <c r="AC949" s="30">
        <v>7600</v>
      </c>
      <c r="AD949" s="30">
        <v>7600</v>
      </c>
      <c r="AE949" s="30">
        <v>7600</v>
      </c>
      <c r="AF949" s="30">
        <v>7600</v>
      </c>
    </row>
    <row r="950" spans="1:32" x14ac:dyDescent="0.45">
      <c r="A950" s="29" t="s">
        <v>864</v>
      </c>
      <c r="B950" s="29" t="s">
        <v>865</v>
      </c>
      <c r="C950" s="29" t="s">
        <v>3299</v>
      </c>
      <c r="D950" s="29" t="s">
        <v>3300</v>
      </c>
      <c r="E950" s="29" t="s">
        <v>3320</v>
      </c>
      <c r="F950" s="29" t="s">
        <v>3321</v>
      </c>
      <c r="G950" s="29" t="s">
        <v>3233</v>
      </c>
      <c r="H950" s="29" t="s">
        <v>3234</v>
      </c>
      <c r="I950" s="29" t="s">
        <v>3262</v>
      </c>
      <c r="J950" s="29" t="s">
        <v>3263</v>
      </c>
      <c r="K950" s="29" t="s">
        <v>3264</v>
      </c>
      <c r="L950" s="29" t="s">
        <v>3103</v>
      </c>
      <c r="M950" s="29" t="s">
        <v>3265</v>
      </c>
      <c r="N950" s="29" t="s">
        <v>3266</v>
      </c>
      <c r="O950" s="29" t="s">
        <v>3269</v>
      </c>
      <c r="P950" s="29" t="s">
        <v>3270</v>
      </c>
      <c r="Q950" s="29" t="s">
        <v>3209</v>
      </c>
      <c r="R950" s="29" t="s">
        <v>3210</v>
      </c>
      <c r="S950" s="29" t="s">
        <v>3098</v>
      </c>
      <c r="T950" s="29"/>
      <c r="U950" s="30">
        <v>0</v>
      </c>
      <c r="V950" s="30">
        <v>39</v>
      </c>
      <c r="W950" s="30">
        <v>0</v>
      </c>
      <c r="X950" s="30">
        <v>0</v>
      </c>
      <c r="Y950" s="30">
        <v>0</v>
      </c>
      <c r="Z950" s="30">
        <v>0</v>
      </c>
      <c r="AA950" s="30">
        <v>0</v>
      </c>
      <c r="AB950" s="30">
        <v>0</v>
      </c>
      <c r="AC950" s="30">
        <v>0</v>
      </c>
      <c r="AD950" s="30">
        <v>0</v>
      </c>
      <c r="AE950" s="30">
        <v>0</v>
      </c>
      <c r="AF950" s="30">
        <v>0</v>
      </c>
    </row>
    <row r="951" spans="1:32" x14ac:dyDescent="0.45">
      <c r="A951" s="29" t="s">
        <v>864</v>
      </c>
      <c r="B951" s="29" t="s">
        <v>865</v>
      </c>
      <c r="C951" s="29" t="s">
        <v>3299</v>
      </c>
      <c r="D951" s="29" t="s">
        <v>3300</v>
      </c>
      <c r="E951" s="29" t="s">
        <v>3320</v>
      </c>
      <c r="F951" s="29" t="s">
        <v>3321</v>
      </c>
      <c r="G951" s="29" t="s">
        <v>3233</v>
      </c>
      <c r="H951" s="29" t="s">
        <v>3234</v>
      </c>
      <c r="I951" s="29" t="s">
        <v>3262</v>
      </c>
      <c r="J951" s="29" t="s">
        <v>3263</v>
      </c>
      <c r="K951" s="29" t="s">
        <v>3264</v>
      </c>
      <c r="L951" s="29" t="s">
        <v>3103</v>
      </c>
      <c r="M951" s="29" t="s">
        <v>3265</v>
      </c>
      <c r="N951" s="29" t="s">
        <v>3266</v>
      </c>
      <c r="O951" s="29" t="s">
        <v>3271</v>
      </c>
      <c r="P951" s="29" t="s">
        <v>3272</v>
      </c>
      <c r="Q951" s="29" t="s">
        <v>3209</v>
      </c>
      <c r="R951" s="29" t="s">
        <v>3210</v>
      </c>
      <c r="S951" s="29" t="s">
        <v>3098</v>
      </c>
      <c r="T951" s="29"/>
      <c r="U951" s="30">
        <v>0</v>
      </c>
      <c r="V951" s="30">
        <v>159</v>
      </c>
      <c r="W951" s="30">
        <v>290</v>
      </c>
      <c r="X951" s="30">
        <v>0</v>
      </c>
      <c r="Y951" s="30">
        <v>0</v>
      </c>
      <c r="Z951" s="30">
        <v>0</v>
      </c>
      <c r="AA951" s="30">
        <v>0</v>
      </c>
      <c r="AB951" s="30">
        <v>0</v>
      </c>
      <c r="AC951" s="30">
        <v>0</v>
      </c>
      <c r="AD951" s="30">
        <v>0</v>
      </c>
      <c r="AE951" s="30">
        <v>0</v>
      </c>
      <c r="AF951" s="30">
        <v>0</v>
      </c>
    </row>
    <row r="952" spans="1:32" x14ac:dyDescent="0.45">
      <c r="A952" s="29" t="s">
        <v>864</v>
      </c>
      <c r="B952" s="29" t="s">
        <v>865</v>
      </c>
      <c r="C952" s="29" t="s">
        <v>3299</v>
      </c>
      <c r="D952" s="29" t="s">
        <v>3300</v>
      </c>
      <c r="E952" s="29" t="s">
        <v>3320</v>
      </c>
      <c r="F952" s="29" t="s">
        <v>3321</v>
      </c>
      <c r="G952" s="29" t="s">
        <v>3233</v>
      </c>
      <c r="H952" s="29" t="s">
        <v>3234</v>
      </c>
      <c r="I952" s="29" t="s">
        <v>3275</v>
      </c>
      <c r="J952" s="29" t="s">
        <v>3276</v>
      </c>
      <c r="K952" s="29" t="s">
        <v>3277</v>
      </c>
      <c r="L952" s="29" t="s">
        <v>3100</v>
      </c>
      <c r="M952" s="29" t="s">
        <v>3312</v>
      </c>
      <c r="N952" s="29" t="s">
        <v>3313</v>
      </c>
      <c r="O952" s="29" t="s">
        <v>3314</v>
      </c>
      <c r="P952" s="29" t="s">
        <v>3315</v>
      </c>
      <c r="Q952" s="29" t="s">
        <v>3249</v>
      </c>
      <c r="R952" s="29" t="s">
        <v>3210</v>
      </c>
      <c r="S952" s="29" t="s">
        <v>3098</v>
      </c>
      <c r="T952" s="29"/>
      <c r="U952" s="30">
        <v>1697</v>
      </c>
      <c r="V952" s="30">
        <v>1697</v>
      </c>
      <c r="W952" s="30">
        <v>1697</v>
      </c>
      <c r="X952" s="30">
        <v>1707</v>
      </c>
      <c r="Y952" s="30">
        <v>962</v>
      </c>
      <c r="Z952" s="30">
        <v>962</v>
      </c>
      <c r="AA952" s="30">
        <v>962</v>
      </c>
      <c r="AB952" s="30">
        <v>962</v>
      </c>
      <c r="AC952" s="30">
        <v>962</v>
      </c>
      <c r="AD952" s="30">
        <v>962</v>
      </c>
      <c r="AE952" s="30">
        <v>962</v>
      </c>
      <c r="AF952" s="30">
        <v>962</v>
      </c>
    </row>
    <row r="953" spans="1:32" x14ac:dyDescent="0.45">
      <c r="A953" s="29" t="s">
        <v>864</v>
      </c>
      <c r="B953" s="29" t="s">
        <v>865</v>
      </c>
      <c r="C953" s="29" t="s">
        <v>3299</v>
      </c>
      <c r="D953" s="29" t="s">
        <v>3300</v>
      </c>
      <c r="E953" s="29" t="s">
        <v>3320</v>
      </c>
      <c r="F953" s="29" t="s">
        <v>3321</v>
      </c>
      <c r="G953" s="29" t="s">
        <v>3233</v>
      </c>
      <c r="H953" s="29" t="s">
        <v>3234</v>
      </c>
      <c r="I953" s="29" t="s">
        <v>3275</v>
      </c>
      <c r="J953" s="29" t="s">
        <v>3276</v>
      </c>
      <c r="K953" s="29" t="s">
        <v>3277</v>
      </c>
      <c r="L953" s="29" t="s">
        <v>3100</v>
      </c>
      <c r="M953" s="29" t="s">
        <v>3312</v>
      </c>
      <c r="N953" s="29" t="s">
        <v>3313</v>
      </c>
      <c r="O953" s="29" t="s">
        <v>3314</v>
      </c>
      <c r="P953" s="29" t="s">
        <v>3315</v>
      </c>
      <c r="Q953" s="29" t="s">
        <v>3249</v>
      </c>
      <c r="R953" s="29" t="s">
        <v>3098</v>
      </c>
      <c r="S953" s="29" t="s">
        <v>3098</v>
      </c>
      <c r="T953" s="29"/>
      <c r="U953" s="30">
        <v>0</v>
      </c>
      <c r="V953" s="30">
        <v>0</v>
      </c>
      <c r="W953" s="30">
        <v>0</v>
      </c>
      <c r="X953" s="30">
        <v>0</v>
      </c>
      <c r="Y953" s="30">
        <v>962</v>
      </c>
      <c r="Z953" s="30">
        <v>962</v>
      </c>
      <c r="AA953" s="30">
        <v>962</v>
      </c>
      <c r="AB953" s="30">
        <v>962</v>
      </c>
      <c r="AC953" s="30">
        <v>1924</v>
      </c>
      <c r="AD953" s="30">
        <v>1924</v>
      </c>
      <c r="AE953" s="30">
        <v>34652</v>
      </c>
      <c r="AF953" s="30">
        <v>34652</v>
      </c>
    </row>
    <row r="954" spans="1:32" x14ac:dyDescent="0.45">
      <c r="A954" s="29" t="s">
        <v>864</v>
      </c>
      <c r="B954" s="29" t="s">
        <v>865</v>
      </c>
      <c r="C954" s="29" t="s">
        <v>3299</v>
      </c>
      <c r="D954" s="29" t="s">
        <v>3300</v>
      </c>
      <c r="E954" s="29" t="s">
        <v>3320</v>
      </c>
      <c r="F954" s="29" t="s">
        <v>3321</v>
      </c>
      <c r="G954" s="29" t="s">
        <v>3233</v>
      </c>
      <c r="H954" s="29" t="s">
        <v>3234</v>
      </c>
      <c r="I954" s="29" t="s">
        <v>3275</v>
      </c>
      <c r="J954" s="29" t="s">
        <v>3276</v>
      </c>
      <c r="K954" s="29" t="s">
        <v>3277</v>
      </c>
      <c r="L954" s="29" t="s">
        <v>3100</v>
      </c>
      <c r="M954" s="29" t="s">
        <v>3312</v>
      </c>
      <c r="N954" s="29" t="s">
        <v>3313</v>
      </c>
      <c r="O954" s="29" t="s">
        <v>3314</v>
      </c>
      <c r="P954" s="29" t="s">
        <v>3315</v>
      </c>
      <c r="Q954" s="29" t="s">
        <v>3209</v>
      </c>
      <c r="R954" s="29" t="s">
        <v>3210</v>
      </c>
      <c r="S954" s="29" t="s">
        <v>3098</v>
      </c>
      <c r="T954" s="29"/>
      <c r="U954" s="30">
        <v>57000</v>
      </c>
      <c r="V954" s="30">
        <v>57000</v>
      </c>
      <c r="W954" s="30">
        <v>57000</v>
      </c>
      <c r="X954" s="30">
        <v>57000</v>
      </c>
      <c r="Y954" s="30">
        <v>57000</v>
      </c>
      <c r="Z954" s="30">
        <v>57000</v>
      </c>
      <c r="AA954" s="30">
        <v>57000</v>
      </c>
      <c r="AB954" s="30">
        <v>57000</v>
      </c>
      <c r="AC954" s="30">
        <v>57000</v>
      </c>
      <c r="AD954" s="30">
        <v>57000</v>
      </c>
      <c r="AE954" s="30">
        <v>57000</v>
      </c>
      <c r="AF954" s="30">
        <v>57000</v>
      </c>
    </row>
    <row r="955" spans="1:32" x14ac:dyDescent="0.45">
      <c r="A955" s="29" t="s">
        <v>864</v>
      </c>
      <c r="B955" s="29" t="s">
        <v>865</v>
      </c>
      <c r="C955" s="29" t="s">
        <v>3299</v>
      </c>
      <c r="D955" s="29" t="s">
        <v>3300</v>
      </c>
      <c r="E955" s="29" t="s">
        <v>3320</v>
      </c>
      <c r="F955" s="29" t="s">
        <v>3321</v>
      </c>
      <c r="G955" s="29" t="s">
        <v>3233</v>
      </c>
      <c r="H955" s="29" t="s">
        <v>3234</v>
      </c>
      <c r="I955" s="29" t="s">
        <v>3275</v>
      </c>
      <c r="J955" s="29" t="s">
        <v>3276</v>
      </c>
      <c r="K955" s="29" t="s">
        <v>3277</v>
      </c>
      <c r="L955" s="29" t="s">
        <v>3100</v>
      </c>
      <c r="M955" s="29" t="s">
        <v>3312</v>
      </c>
      <c r="N955" s="29" t="s">
        <v>3313</v>
      </c>
      <c r="O955" s="29" t="s">
        <v>3314</v>
      </c>
      <c r="P955" s="29" t="s">
        <v>3315</v>
      </c>
      <c r="Q955" s="29" t="s">
        <v>3209</v>
      </c>
      <c r="R955" s="29" t="s">
        <v>3098</v>
      </c>
      <c r="S955" s="29" t="s">
        <v>3098</v>
      </c>
      <c r="T955" s="29"/>
      <c r="U955" s="30">
        <v>0</v>
      </c>
      <c r="V955" s="30">
        <v>0</v>
      </c>
      <c r="W955" s="30">
        <v>0</v>
      </c>
      <c r="X955" s="30">
        <v>0</v>
      </c>
      <c r="Y955" s="30">
        <v>29678</v>
      </c>
      <c r="Z955" s="30">
        <v>46000</v>
      </c>
      <c r="AA955" s="30">
        <v>46000</v>
      </c>
      <c r="AB955" s="30">
        <v>46000</v>
      </c>
      <c r="AC955" s="30">
        <v>85867</v>
      </c>
      <c r="AD955" s="30">
        <v>92000</v>
      </c>
      <c r="AE955" s="30">
        <v>92000</v>
      </c>
      <c r="AF955" s="30">
        <v>80129</v>
      </c>
    </row>
    <row r="956" spans="1:32" x14ac:dyDescent="0.45">
      <c r="A956" s="29" t="s">
        <v>864</v>
      </c>
      <c r="B956" s="29" t="s">
        <v>865</v>
      </c>
      <c r="C956" s="29" t="s">
        <v>3299</v>
      </c>
      <c r="D956" s="29" t="s">
        <v>3300</v>
      </c>
      <c r="E956" s="29" t="s">
        <v>3320</v>
      </c>
      <c r="F956" s="29" t="s">
        <v>3321</v>
      </c>
      <c r="G956" s="29" t="s">
        <v>3233</v>
      </c>
      <c r="H956" s="29" t="s">
        <v>3234</v>
      </c>
      <c r="I956" s="29" t="s">
        <v>3275</v>
      </c>
      <c r="J956" s="29" t="s">
        <v>3276</v>
      </c>
      <c r="K956" s="29" t="s">
        <v>3282</v>
      </c>
      <c r="L956" s="29" t="s">
        <v>3112</v>
      </c>
      <c r="M956" s="29" t="s">
        <v>3283</v>
      </c>
      <c r="N956" s="29" t="s">
        <v>3284</v>
      </c>
      <c r="O956" s="29" t="s">
        <v>3529</v>
      </c>
      <c r="P956" s="29" t="s">
        <v>3530</v>
      </c>
      <c r="Q956" s="29" t="s">
        <v>3249</v>
      </c>
      <c r="R956" s="29" t="s">
        <v>3098</v>
      </c>
      <c r="S956" s="29" t="s">
        <v>3098</v>
      </c>
      <c r="T956" s="29"/>
      <c r="U956" s="30">
        <v>0</v>
      </c>
      <c r="V956" s="30">
        <v>0</v>
      </c>
      <c r="W956" s="30">
        <v>13637</v>
      </c>
      <c r="X956" s="30">
        <v>0</v>
      </c>
      <c r="Y956" s="30">
        <v>0</v>
      </c>
      <c r="Z956" s="30">
        <v>0</v>
      </c>
      <c r="AA956" s="30">
        <v>0</v>
      </c>
      <c r="AB956" s="30">
        <v>0</v>
      </c>
      <c r="AC956" s="30">
        <v>0</v>
      </c>
      <c r="AD956" s="30">
        <v>0</v>
      </c>
      <c r="AE956" s="30">
        <v>0</v>
      </c>
      <c r="AF956" s="30">
        <v>0</v>
      </c>
    </row>
    <row r="957" spans="1:32" x14ac:dyDescent="0.45">
      <c r="A957" s="29" t="s">
        <v>864</v>
      </c>
      <c r="B957" s="29" t="s">
        <v>865</v>
      </c>
      <c r="C957" s="29" t="s">
        <v>3299</v>
      </c>
      <c r="D957" s="29" t="s">
        <v>3300</v>
      </c>
      <c r="E957" s="29" t="s">
        <v>3320</v>
      </c>
      <c r="F957" s="29" t="s">
        <v>3321</v>
      </c>
      <c r="G957" s="29" t="s">
        <v>3233</v>
      </c>
      <c r="H957" s="29" t="s">
        <v>3234</v>
      </c>
      <c r="I957" s="29" t="s">
        <v>3275</v>
      </c>
      <c r="J957" s="29" t="s">
        <v>3276</v>
      </c>
      <c r="K957" s="29" t="s">
        <v>3282</v>
      </c>
      <c r="L957" s="29" t="s">
        <v>3112</v>
      </c>
      <c r="M957" s="29" t="s">
        <v>3283</v>
      </c>
      <c r="N957" s="29" t="s">
        <v>3284</v>
      </c>
      <c r="O957" s="29" t="s">
        <v>3529</v>
      </c>
      <c r="P957" s="29" t="s">
        <v>3530</v>
      </c>
      <c r="Q957" s="29" t="s">
        <v>3209</v>
      </c>
      <c r="R957" s="29" t="s">
        <v>3098</v>
      </c>
      <c r="S957" s="29" t="s">
        <v>3098</v>
      </c>
      <c r="T957" s="29"/>
      <c r="U957" s="30">
        <v>0</v>
      </c>
      <c r="V957" s="30">
        <v>0</v>
      </c>
      <c r="W957" s="30">
        <v>22580</v>
      </c>
      <c r="X957" s="30">
        <v>28000</v>
      </c>
      <c r="Y957" s="30">
        <v>28000</v>
      </c>
      <c r="Z957" s="30">
        <v>28000</v>
      </c>
      <c r="AA957" s="30">
        <v>28000</v>
      </c>
      <c r="AB957" s="30">
        <v>28000</v>
      </c>
      <c r="AC957" s="30">
        <v>28000</v>
      </c>
      <c r="AD957" s="30">
        <v>28000</v>
      </c>
      <c r="AE957" s="30">
        <v>21467</v>
      </c>
      <c r="AF957" s="30">
        <v>0</v>
      </c>
    </row>
    <row r="958" spans="1:32" x14ac:dyDescent="0.45">
      <c r="A958" s="29" t="s">
        <v>864</v>
      </c>
      <c r="B958" s="29" t="s">
        <v>865</v>
      </c>
      <c r="C958" s="29" t="s">
        <v>3299</v>
      </c>
      <c r="D958" s="29" t="s">
        <v>3300</v>
      </c>
      <c r="E958" s="29" t="s">
        <v>3320</v>
      </c>
      <c r="F958" s="29" t="s">
        <v>3321</v>
      </c>
      <c r="G958" s="29" t="s">
        <v>3233</v>
      </c>
      <c r="H958" s="29" t="s">
        <v>3234</v>
      </c>
      <c r="I958" s="29" t="s">
        <v>3275</v>
      </c>
      <c r="J958" s="29" t="s">
        <v>3276</v>
      </c>
      <c r="K958" s="29" t="s">
        <v>3282</v>
      </c>
      <c r="L958" s="29" t="s">
        <v>3112</v>
      </c>
      <c r="M958" s="29" t="s">
        <v>3283</v>
      </c>
      <c r="N958" s="29" t="s">
        <v>3284</v>
      </c>
      <c r="O958" s="29" t="s">
        <v>3384</v>
      </c>
      <c r="P958" s="29" t="s">
        <v>3385</v>
      </c>
      <c r="Q958" s="29" t="s">
        <v>3209</v>
      </c>
      <c r="R958" s="29" t="s">
        <v>3210</v>
      </c>
      <c r="S958" s="29" t="s">
        <v>3098</v>
      </c>
      <c r="T958" s="29"/>
      <c r="U958" s="30">
        <v>22950</v>
      </c>
      <c r="V958" s="30">
        <v>22950</v>
      </c>
      <c r="W958" s="30">
        <v>22950</v>
      </c>
      <c r="X958" s="30">
        <v>22950</v>
      </c>
      <c r="Y958" s="30">
        <v>22950</v>
      </c>
      <c r="Z958" s="30">
        <v>22950</v>
      </c>
      <c r="AA958" s="30">
        <v>22950</v>
      </c>
      <c r="AB958" s="30">
        <v>22950</v>
      </c>
      <c r="AC958" s="30">
        <v>22950</v>
      </c>
      <c r="AD958" s="30">
        <v>22950</v>
      </c>
      <c r="AE958" s="30">
        <v>22950</v>
      </c>
      <c r="AF958" s="30">
        <v>22950</v>
      </c>
    </row>
    <row r="959" spans="1:32" x14ac:dyDescent="0.45">
      <c r="A959" s="29" t="s">
        <v>864</v>
      </c>
      <c r="B959" s="29" t="s">
        <v>865</v>
      </c>
      <c r="C959" s="29" t="s">
        <v>3299</v>
      </c>
      <c r="D959" s="29" t="s">
        <v>3300</v>
      </c>
      <c r="E959" s="29" t="s">
        <v>3320</v>
      </c>
      <c r="F959" s="29" t="s">
        <v>3321</v>
      </c>
      <c r="G959" s="29" t="s">
        <v>3233</v>
      </c>
      <c r="H959" s="29" t="s">
        <v>3234</v>
      </c>
      <c r="I959" s="29" t="s">
        <v>3275</v>
      </c>
      <c r="J959" s="29" t="s">
        <v>3276</v>
      </c>
      <c r="K959" s="29" t="s">
        <v>3287</v>
      </c>
      <c r="L959" s="29" t="s">
        <v>3101</v>
      </c>
      <c r="M959" s="29" t="s">
        <v>3316</v>
      </c>
      <c r="N959" s="29" t="s">
        <v>3317</v>
      </c>
      <c r="O959" s="29" t="s">
        <v>3454</v>
      </c>
      <c r="P959" s="29" t="s">
        <v>3455</v>
      </c>
      <c r="Q959" s="29" t="s">
        <v>3249</v>
      </c>
      <c r="R959" s="29" t="s">
        <v>3098</v>
      </c>
      <c r="S959" s="29" t="s">
        <v>3098</v>
      </c>
      <c r="T959" s="29"/>
      <c r="U959" s="30">
        <v>0</v>
      </c>
      <c r="V959" s="30">
        <v>0</v>
      </c>
      <c r="W959" s="30">
        <v>962</v>
      </c>
      <c r="X959" s="30">
        <v>962</v>
      </c>
      <c r="Y959" s="30">
        <v>962</v>
      </c>
      <c r="Z959" s="30">
        <v>962</v>
      </c>
      <c r="AA959" s="30">
        <v>962</v>
      </c>
      <c r="AB959" s="30">
        <v>962</v>
      </c>
      <c r="AC959" s="30">
        <v>962</v>
      </c>
      <c r="AD959" s="30">
        <v>962</v>
      </c>
      <c r="AE959" s="30">
        <v>962</v>
      </c>
      <c r="AF959" s="30">
        <v>962</v>
      </c>
    </row>
    <row r="960" spans="1:32" x14ac:dyDescent="0.45">
      <c r="A960" s="29" t="s">
        <v>864</v>
      </c>
      <c r="B960" s="29" t="s">
        <v>865</v>
      </c>
      <c r="C960" s="29" t="s">
        <v>3299</v>
      </c>
      <c r="D960" s="29" t="s">
        <v>3300</v>
      </c>
      <c r="E960" s="29" t="s">
        <v>3320</v>
      </c>
      <c r="F960" s="29" t="s">
        <v>3321</v>
      </c>
      <c r="G960" s="29" t="s">
        <v>3233</v>
      </c>
      <c r="H960" s="29" t="s">
        <v>3234</v>
      </c>
      <c r="I960" s="29" t="s">
        <v>3275</v>
      </c>
      <c r="J960" s="29" t="s">
        <v>3276</v>
      </c>
      <c r="K960" s="29" t="s">
        <v>3287</v>
      </c>
      <c r="L960" s="29" t="s">
        <v>3101</v>
      </c>
      <c r="M960" s="29" t="s">
        <v>3288</v>
      </c>
      <c r="N960" s="29" t="s">
        <v>3289</v>
      </c>
      <c r="O960" s="29" t="s">
        <v>3290</v>
      </c>
      <c r="P960" s="29" t="s">
        <v>3291</v>
      </c>
      <c r="Q960" s="29" t="s">
        <v>3249</v>
      </c>
      <c r="R960" s="29" t="s">
        <v>3098</v>
      </c>
      <c r="S960" s="29" t="s">
        <v>3098</v>
      </c>
      <c r="T960" s="29"/>
      <c r="U960" s="30">
        <v>0</v>
      </c>
      <c r="V960" s="30">
        <v>0</v>
      </c>
      <c r="W960" s="30">
        <v>0</v>
      </c>
      <c r="X960" s="30">
        <v>0</v>
      </c>
      <c r="Y960" s="30">
        <v>0</v>
      </c>
      <c r="Z960" s="30">
        <v>0</v>
      </c>
      <c r="AA960" s="30">
        <v>0</v>
      </c>
      <c r="AB960" s="30">
        <v>0</v>
      </c>
      <c r="AC960" s="30">
        <v>0</v>
      </c>
      <c r="AD960" s="30">
        <v>0</v>
      </c>
      <c r="AE960" s="30">
        <v>0</v>
      </c>
      <c r="AF960" s="30">
        <v>26364</v>
      </c>
    </row>
    <row r="961" spans="1:32" x14ac:dyDescent="0.45">
      <c r="A961" s="29" t="s">
        <v>864</v>
      </c>
      <c r="B961" s="29" t="s">
        <v>865</v>
      </c>
      <c r="C961" s="29" t="s">
        <v>3299</v>
      </c>
      <c r="D961" s="29" t="s">
        <v>3300</v>
      </c>
      <c r="E961" s="29" t="s">
        <v>3320</v>
      </c>
      <c r="F961" s="29" t="s">
        <v>3321</v>
      </c>
      <c r="G961" s="29" t="s">
        <v>3233</v>
      </c>
      <c r="H961" s="29" t="s">
        <v>3234</v>
      </c>
      <c r="I961" s="29" t="s">
        <v>3275</v>
      </c>
      <c r="J961" s="29" t="s">
        <v>3276</v>
      </c>
      <c r="K961" s="29" t="s">
        <v>3287</v>
      </c>
      <c r="L961" s="29" t="s">
        <v>3101</v>
      </c>
      <c r="M961" s="29" t="s">
        <v>3288</v>
      </c>
      <c r="N961" s="29" t="s">
        <v>3289</v>
      </c>
      <c r="O961" s="29" t="s">
        <v>3290</v>
      </c>
      <c r="P961" s="29" t="s">
        <v>3291</v>
      </c>
      <c r="Q961" s="29" t="s">
        <v>3209</v>
      </c>
      <c r="R961" s="29" t="s">
        <v>3210</v>
      </c>
      <c r="S961" s="29" t="s">
        <v>3098</v>
      </c>
      <c r="T961" s="29"/>
      <c r="U961" s="30">
        <v>1000</v>
      </c>
      <c r="V961" s="30">
        <v>1000</v>
      </c>
      <c r="W961" s="30">
        <v>1000</v>
      </c>
      <c r="X961" s="30">
        <v>1000</v>
      </c>
      <c r="Y961" s="30">
        <v>1000</v>
      </c>
      <c r="Z961" s="30">
        <v>1000</v>
      </c>
      <c r="AA961" s="30">
        <v>1000</v>
      </c>
      <c r="AB961" s="30">
        <v>1000</v>
      </c>
      <c r="AC961" s="30">
        <v>1000</v>
      </c>
      <c r="AD961" s="30">
        <v>1000</v>
      </c>
      <c r="AE961" s="30">
        <v>1000</v>
      </c>
      <c r="AF961" s="30">
        <v>1000</v>
      </c>
    </row>
    <row r="962" spans="1:32" x14ac:dyDescent="0.45">
      <c r="A962" s="29" t="s">
        <v>864</v>
      </c>
      <c r="B962" s="29" t="s">
        <v>865</v>
      </c>
      <c r="C962" s="29" t="s">
        <v>3299</v>
      </c>
      <c r="D962" s="29" t="s">
        <v>3300</v>
      </c>
      <c r="E962" s="29" t="s">
        <v>3320</v>
      </c>
      <c r="F962" s="29" t="s">
        <v>3321</v>
      </c>
      <c r="G962" s="29" t="s">
        <v>3233</v>
      </c>
      <c r="H962" s="29" t="s">
        <v>3234</v>
      </c>
      <c r="I962" s="29" t="s">
        <v>3275</v>
      </c>
      <c r="J962" s="29" t="s">
        <v>3276</v>
      </c>
      <c r="K962" s="29" t="s">
        <v>3287</v>
      </c>
      <c r="L962" s="29" t="s">
        <v>3101</v>
      </c>
      <c r="M962" s="29" t="s">
        <v>3288</v>
      </c>
      <c r="N962" s="29" t="s">
        <v>3289</v>
      </c>
      <c r="O962" s="29" t="s">
        <v>3290</v>
      </c>
      <c r="P962" s="29" t="s">
        <v>3291</v>
      </c>
      <c r="Q962" s="29" t="s">
        <v>3209</v>
      </c>
      <c r="R962" s="29" t="s">
        <v>3098</v>
      </c>
      <c r="S962" s="29" t="s">
        <v>3098</v>
      </c>
      <c r="T962" s="29"/>
      <c r="U962" s="30">
        <v>0</v>
      </c>
      <c r="V962" s="30">
        <v>0</v>
      </c>
      <c r="W962" s="30">
        <v>0</v>
      </c>
      <c r="X962" s="30">
        <v>0</v>
      </c>
      <c r="Y962" s="30">
        <v>5161</v>
      </c>
      <c r="Z962" s="30">
        <v>8000</v>
      </c>
      <c r="AA962" s="30">
        <v>8000</v>
      </c>
      <c r="AB962" s="30">
        <v>8000</v>
      </c>
      <c r="AC962" s="30">
        <v>8000</v>
      </c>
      <c r="AD962" s="30">
        <v>8000</v>
      </c>
      <c r="AE962" s="30">
        <v>8000</v>
      </c>
      <c r="AF962" s="30">
        <v>5935</v>
      </c>
    </row>
    <row r="963" spans="1:32" x14ac:dyDescent="0.45">
      <c r="A963" s="29" t="s">
        <v>864</v>
      </c>
      <c r="B963" s="29" t="s">
        <v>865</v>
      </c>
      <c r="C963" s="29" t="s">
        <v>3299</v>
      </c>
      <c r="D963" s="29" t="s">
        <v>3300</v>
      </c>
      <c r="E963" s="29" t="s">
        <v>3503</v>
      </c>
      <c r="F963" s="29" t="s">
        <v>3463</v>
      </c>
      <c r="G963" s="29" t="s">
        <v>3233</v>
      </c>
      <c r="H963" s="29" t="s">
        <v>3234</v>
      </c>
      <c r="I963" s="29" t="s">
        <v>3341</v>
      </c>
      <c r="J963" s="29" t="s">
        <v>3342</v>
      </c>
      <c r="K963" s="29" t="s">
        <v>3343</v>
      </c>
      <c r="L963" s="29" t="s">
        <v>3119</v>
      </c>
      <c r="M963" s="29" t="s">
        <v>3398</v>
      </c>
      <c r="N963" s="29" t="s">
        <v>3399</v>
      </c>
      <c r="O963" s="29" t="s">
        <v>3400</v>
      </c>
      <c r="P963" s="29" t="s">
        <v>3399</v>
      </c>
      <c r="Q963" s="29" t="s">
        <v>3209</v>
      </c>
      <c r="R963" s="29" t="s">
        <v>3098</v>
      </c>
      <c r="S963" s="29" t="s">
        <v>3098</v>
      </c>
      <c r="T963" s="29"/>
      <c r="U963" s="30">
        <v>0</v>
      </c>
      <c r="V963" s="30">
        <v>0</v>
      </c>
      <c r="W963" s="30">
        <v>0</v>
      </c>
      <c r="X963" s="30">
        <v>0</v>
      </c>
      <c r="Y963" s="30">
        <v>0</v>
      </c>
      <c r="Z963" s="30">
        <v>0</v>
      </c>
      <c r="AA963" s="30">
        <v>560</v>
      </c>
      <c r="AB963" s="30">
        <v>560</v>
      </c>
      <c r="AC963" s="30">
        <v>560</v>
      </c>
      <c r="AD963" s="30">
        <v>0</v>
      </c>
      <c r="AE963" s="30">
        <v>0</v>
      </c>
      <c r="AF963" s="30">
        <v>0</v>
      </c>
    </row>
    <row r="964" spans="1:32" x14ac:dyDescent="0.45">
      <c r="A964" s="29" t="s">
        <v>864</v>
      </c>
      <c r="B964" s="29" t="s">
        <v>865</v>
      </c>
      <c r="C964" s="29" t="s">
        <v>3211</v>
      </c>
      <c r="D964" s="29" t="s">
        <v>3212</v>
      </c>
      <c r="E964" s="29" t="s">
        <v>3213</v>
      </c>
      <c r="F964" s="29" t="s">
        <v>982</v>
      </c>
      <c r="G964" s="29" t="s">
        <v>3200</v>
      </c>
      <c r="H964" s="29" t="s">
        <v>3201</v>
      </c>
      <c r="I964" s="29" t="s">
        <v>3226</v>
      </c>
      <c r="J964" s="29" t="s">
        <v>3227</v>
      </c>
      <c r="K964" s="29" t="s">
        <v>3228</v>
      </c>
      <c r="L964" s="29" t="s">
        <v>3111</v>
      </c>
      <c r="M964" s="29" t="s">
        <v>3229</v>
      </c>
      <c r="N964" s="29" t="s">
        <v>3230</v>
      </c>
      <c r="O964" s="29" t="s">
        <v>3231</v>
      </c>
      <c r="P964" s="29" t="s">
        <v>3232</v>
      </c>
      <c r="Q964" s="29" t="s">
        <v>3209</v>
      </c>
      <c r="R964" s="29" t="s">
        <v>3210</v>
      </c>
      <c r="S964" s="29" t="s">
        <v>3098</v>
      </c>
      <c r="T964" s="29"/>
      <c r="U964" s="30">
        <v>0</v>
      </c>
      <c r="V964" s="30">
        <v>0</v>
      </c>
      <c r="W964" s="30">
        <v>0</v>
      </c>
      <c r="X964" s="30">
        <v>0</v>
      </c>
      <c r="Y964" s="30">
        <v>0</v>
      </c>
      <c r="Z964" s="30">
        <v>0</v>
      </c>
      <c r="AA964" s="30">
        <v>600</v>
      </c>
      <c r="AB964" s="30">
        <v>0</v>
      </c>
      <c r="AC964" s="30">
        <v>60</v>
      </c>
      <c r="AD964" s="30">
        <v>0</v>
      </c>
      <c r="AE964" s="30">
        <v>0</v>
      </c>
      <c r="AF964" s="30">
        <v>0</v>
      </c>
    </row>
    <row r="965" spans="1:32" x14ac:dyDescent="0.45">
      <c r="A965" s="29" t="s">
        <v>864</v>
      </c>
      <c r="B965" s="29" t="s">
        <v>865</v>
      </c>
      <c r="C965" s="29" t="s">
        <v>3334</v>
      </c>
      <c r="D965" s="29" t="s">
        <v>3335</v>
      </c>
      <c r="E965" s="29" t="s">
        <v>3336</v>
      </c>
      <c r="F965" s="29" t="s">
        <v>3337</v>
      </c>
      <c r="G965" s="29" t="s">
        <v>3200</v>
      </c>
      <c r="H965" s="29" t="s">
        <v>3201</v>
      </c>
      <c r="I965" s="29" t="s">
        <v>3226</v>
      </c>
      <c r="J965" s="29" t="s">
        <v>3227</v>
      </c>
      <c r="K965" s="29" t="s">
        <v>3228</v>
      </c>
      <c r="L965" s="29" t="s">
        <v>3111</v>
      </c>
      <c r="M965" s="29" t="s">
        <v>3229</v>
      </c>
      <c r="N965" s="29" t="s">
        <v>3230</v>
      </c>
      <c r="O965" s="29" t="s">
        <v>3231</v>
      </c>
      <c r="P965" s="29" t="s">
        <v>3232</v>
      </c>
      <c r="Q965" s="29" t="s">
        <v>3209</v>
      </c>
      <c r="R965" s="29" t="s">
        <v>3210</v>
      </c>
      <c r="S965" s="29" t="s">
        <v>3098</v>
      </c>
      <c r="T965" s="29"/>
      <c r="U965" s="30">
        <v>0</v>
      </c>
      <c r="V965" s="30">
        <v>0</v>
      </c>
      <c r="W965" s="30">
        <v>0</v>
      </c>
      <c r="X965" s="30">
        <v>0</v>
      </c>
      <c r="Y965" s="30">
        <v>0</v>
      </c>
      <c r="Z965" s="30">
        <v>0</v>
      </c>
      <c r="AA965" s="30">
        <v>0</v>
      </c>
      <c r="AB965" s="30">
        <v>0</v>
      </c>
      <c r="AC965" s="30">
        <v>0</v>
      </c>
      <c r="AD965" s="30">
        <v>0</v>
      </c>
      <c r="AE965" s="30">
        <v>0</v>
      </c>
      <c r="AF965" s="30">
        <v>0</v>
      </c>
    </row>
    <row r="966" spans="1:32" x14ac:dyDescent="0.45">
      <c r="A966" s="29" t="s">
        <v>1278</v>
      </c>
      <c r="B966" s="29" t="s">
        <v>1279</v>
      </c>
      <c r="C966" s="29" t="s">
        <v>3299</v>
      </c>
      <c r="D966" s="29" t="s">
        <v>3300</v>
      </c>
      <c r="E966" s="29" t="s">
        <v>3320</v>
      </c>
      <c r="F966" s="29" t="s">
        <v>3321</v>
      </c>
      <c r="G966" s="29" t="s">
        <v>3200</v>
      </c>
      <c r="H966" s="29" t="s">
        <v>3201</v>
      </c>
      <c r="I966" s="29" t="s">
        <v>3202</v>
      </c>
      <c r="J966" s="29" t="s">
        <v>3203</v>
      </c>
      <c r="K966" s="29" t="s">
        <v>3221</v>
      </c>
      <c r="L966" s="29" t="s">
        <v>3113</v>
      </c>
      <c r="M966" s="29" t="s">
        <v>3222</v>
      </c>
      <c r="N966" s="29" t="s">
        <v>3223</v>
      </c>
      <c r="O966" s="29" t="s">
        <v>3224</v>
      </c>
      <c r="P966" s="29" t="s">
        <v>3225</v>
      </c>
      <c r="Q966" s="29" t="s">
        <v>3209</v>
      </c>
      <c r="R966" s="29" t="s">
        <v>3210</v>
      </c>
      <c r="S966" s="29" t="s">
        <v>3098</v>
      </c>
      <c r="T966" s="29"/>
      <c r="U966" s="30">
        <v>87567</v>
      </c>
      <c r="V966" s="30">
        <v>89778</v>
      </c>
      <c r="W966" s="30">
        <v>90061</v>
      </c>
      <c r="X966" s="30">
        <v>90350</v>
      </c>
      <c r="Y966" s="30">
        <v>89837</v>
      </c>
      <c r="Z966" s="30">
        <v>91376</v>
      </c>
      <c r="AA966" s="30">
        <v>89275</v>
      </c>
      <c r="AB966" s="30">
        <v>87764</v>
      </c>
      <c r="AC966" s="30">
        <v>92183</v>
      </c>
      <c r="AD966" s="30">
        <v>89166</v>
      </c>
      <c r="AE966" s="30">
        <v>87306</v>
      </c>
      <c r="AF966" s="30">
        <v>89672</v>
      </c>
    </row>
    <row r="967" spans="1:32" x14ac:dyDescent="0.45">
      <c r="A967" s="29" t="s">
        <v>1278</v>
      </c>
      <c r="B967" s="29" t="s">
        <v>1279</v>
      </c>
      <c r="C967" s="29" t="s">
        <v>3299</v>
      </c>
      <c r="D967" s="29" t="s">
        <v>3300</v>
      </c>
      <c r="E967" s="29" t="s">
        <v>3320</v>
      </c>
      <c r="F967" s="29" t="s">
        <v>3321</v>
      </c>
      <c r="G967" s="29" t="s">
        <v>3200</v>
      </c>
      <c r="H967" s="29" t="s">
        <v>3201</v>
      </c>
      <c r="I967" s="29" t="s">
        <v>3226</v>
      </c>
      <c r="J967" s="29" t="s">
        <v>3227</v>
      </c>
      <c r="K967" s="29" t="s">
        <v>3228</v>
      </c>
      <c r="L967" s="29" t="s">
        <v>3111</v>
      </c>
      <c r="M967" s="29" t="s">
        <v>3229</v>
      </c>
      <c r="N967" s="29" t="s">
        <v>3230</v>
      </c>
      <c r="O967" s="29" t="s">
        <v>3231</v>
      </c>
      <c r="P967" s="29" t="s">
        <v>3232</v>
      </c>
      <c r="Q967" s="29" t="s">
        <v>3209</v>
      </c>
      <c r="R967" s="29" t="s">
        <v>3210</v>
      </c>
      <c r="S967" s="29" t="s">
        <v>3098</v>
      </c>
      <c r="T967" s="29"/>
      <c r="U967" s="30">
        <v>0</v>
      </c>
      <c r="V967" s="30">
        <v>180</v>
      </c>
      <c r="W967" s="30">
        <v>0</v>
      </c>
      <c r="X967" s="30">
        <v>0</v>
      </c>
      <c r="Y967" s="30">
        <v>0</v>
      </c>
      <c r="Z967" s="30">
        <v>0</v>
      </c>
      <c r="AA967" s="30">
        <v>0</v>
      </c>
      <c r="AB967" s="30">
        <v>0</v>
      </c>
      <c r="AC967" s="30">
        <v>0</v>
      </c>
      <c r="AD967" s="30">
        <v>0</v>
      </c>
      <c r="AE967" s="30">
        <v>0</v>
      </c>
      <c r="AF967" s="30">
        <v>0</v>
      </c>
    </row>
    <row r="968" spans="1:32" x14ac:dyDescent="0.45">
      <c r="A968" s="29" t="s">
        <v>1278</v>
      </c>
      <c r="B968" s="29" t="s">
        <v>1279</v>
      </c>
      <c r="C968" s="29" t="s">
        <v>3299</v>
      </c>
      <c r="D968" s="29" t="s">
        <v>3300</v>
      </c>
      <c r="E968" s="29" t="s">
        <v>3320</v>
      </c>
      <c r="F968" s="29" t="s">
        <v>3321</v>
      </c>
      <c r="G968" s="29" t="s">
        <v>3200</v>
      </c>
      <c r="H968" s="29" t="s">
        <v>3201</v>
      </c>
      <c r="I968" s="29" t="s">
        <v>3226</v>
      </c>
      <c r="J968" s="29" t="s">
        <v>3227</v>
      </c>
      <c r="K968" s="29" t="s">
        <v>3228</v>
      </c>
      <c r="L968" s="29" t="s">
        <v>3111</v>
      </c>
      <c r="M968" s="29" t="s">
        <v>3295</v>
      </c>
      <c r="N968" s="29" t="s">
        <v>3296</v>
      </c>
      <c r="O968" s="29" t="s">
        <v>3297</v>
      </c>
      <c r="P968" s="29" t="s">
        <v>3298</v>
      </c>
      <c r="Q968" s="29" t="s">
        <v>3209</v>
      </c>
      <c r="R968" s="29" t="s">
        <v>3210</v>
      </c>
      <c r="S968" s="29" t="s">
        <v>3098</v>
      </c>
      <c r="T968" s="29"/>
      <c r="U968" s="30">
        <v>0</v>
      </c>
      <c r="V968" s="30">
        <v>0</v>
      </c>
      <c r="W968" s="30">
        <v>0</v>
      </c>
      <c r="X968" s="30">
        <v>0</v>
      </c>
      <c r="Y968" s="30">
        <v>0</v>
      </c>
      <c r="Z968" s="30">
        <v>0</v>
      </c>
      <c r="AA968" s="30">
        <v>0</v>
      </c>
      <c r="AB968" s="30">
        <v>0</v>
      </c>
      <c r="AC968" s="30">
        <v>0</v>
      </c>
      <c r="AD968" s="30">
        <v>0</v>
      </c>
      <c r="AE968" s="30">
        <v>0</v>
      </c>
      <c r="AF968" s="30">
        <v>0</v>
      </c>
    </row>
    <row r="969" spans="1:32" x14ac:dyDescent="0.45">
      <c r="A969" s="29" t="s">
        <v>1278</v>
      </c>
      <c r="B969" s="29" t="s">
        <v>1279</v>
      </c>
      <c r="C969" s="29" t="s">
        <v>3299</v>
      </c>
      <c r="D969" s="29" t="s">
        <v>3300</v>
      </c>
      <c r="E969" s="29" t="s">
        <v>3320</v>
      </c>
      <c r="F969" s="29" t="s">
        <v>3321</v>
      </c>
      <c r="G969" s="29" t="s">
        <v>3233</v>
      </c>
      <c r="H969" s="29" t="s">
        <v>3234</v>
      </c>
      <c r="I969" s="29" t="s">
        <v>3235</v>
      </c>
      <c r="J969" s="29" t="s">
        <v>3236</v>
      </c>
      <c r="K969" s="29" t="s">
        <v>3237</v>
      </c>
      <c r="L969" s="29" t="s">
        <v>3107</v>
      </c>
      <c r="M969" s="29" t="s">
        <v>3238</v>
      </c>
      <c r="N969" s="29" t="s">
        <v>3239</v>
      </c>
      <c r="O969" s="29" t="s">
        <v>3240</v>
      </c>
      <c r="P969" s="29" t="s">
        <v>3241</v>
      </c>
      <c r="Q969" s="29" t="s">
        <v>3209</v>
      </c>
      <c r="R969" s="29" t="s">
        <v>3210</v>
      </c>
      <c r="S969" s="29" t="s">
        <v>3098</v>
      </c>
      <c r="T969" s="29"/>
      <c r="U969" s="30">
        <v>12000</v>
      </c>
      <c r="V969" s="30">
        <v>12000</v>
      </c>
      <c r="W969" s="30">
        <v>12000</v>
      </c>
      <c r="X969" s="30">
        <v>12000</v>
      </c>
      <c r="Y969" s="30">
        <v>12000</v>
      </c>
      <c r="Z969" s="30">
        <v>12000</v>
      </c>
      <c r="AA969" s="30">
        <v>12000</v>
      </c>
      <c r="AB969" s="30">
        <v>12000</v>
      </c>
      <c r="AC969" s="30">
        <v>12000</v>
      </c>
      <c r="AD969" s="30">
        <v>12000</v>
      </c>
      <c r="AE969" s="30">
        <v>12000</v>
      </c>
      <c r="AF969" s="30">
        <v>12000</v>
      </c>
    </row>
    <row r="970" spans="1:32" x14ac:dyDescent="0.45">
      <c r="A970" s="29" t="s">
        <v>1278</v>
      </c>
      <c r="B970" s="29" t="s">
        <v>1279</v>
      </c>
      <c r="C970" s="29" t="s">
        <v>3299</v>
      </c>
      <c r="D970" s="29" t="s">
        <v>3300</v>
      </c>
      <c r="E970" s="29" t="s">
        <v>3320</v>
      </c>
      <c r="F970" s="29" t="s">
        <v>3321</v>
      </c>
      <c r="G970" s="29" t="s">
        <v>3233</v>
      </c>
      <c r="H970" s="29" t="s">
        <v>3234</v>
      </c>
      <c r="I970" s="29" t="s">
        <v>3242</v>
      </c>
      <c r="J970" s="29" t="s">
        <v>3243</v>
      </c>
      <c r="K970" s="29" t="s">
        <v>3735</v>
      </c>
      <c r="L970" s="29" t="s">
        <v>3736</v>
      </c>
      <c r="M970" s="29" t="s">
        <v>3737</v>
      </c>
      <c r="N970" s="29" t="s">
        <v>3736</v>
      </c>
      <c r="O970" s="29" t="s">
        <v>3738</v>
      </c>
      <c r="P970" s="29" t="s">
        <v>3739</v>
      </c>
      <c r="Q970" s="29" t="s">
        <v>3209</v>
      </c>
      <c r="R970" s="29" t="s">
        <v>3210</v>
      </c>
      <c r="S970" s="29" t="s">
        <v>3098</v>
      </c>
      <c r="T970" s="29"/>
      <c r="U970" s="30">
        <v>17600</v>
      </c>
      <c r="V970" s="30">
        <v>17600</v>
      </c>
      <c r="W970" s="30">
        <v>17600</v>
      </c>
      <c r="X970" s="30">
        <v>17600</v>
      </c>
      <c r="Y970" s="30">
        <v>17600</v>
      </c>
      <c r="Z970" s="30">
        <v>17600</v>
      </c>
      <c r="AA970" s="30">
        <v>17600</v>
      </c>
      <c r="AB970" s="30">
        <v>17600</v>
      </c>
      <c r="AC970" s="30">
        <v>17600</v>
      </c>
      <c r="AD970" s="30">
        <v>17600</v>
      </c>
      <c r="AE970" s="30">
        <v>17600</v>
      </c>
      <c r="AF970" s="30">
        <v>17600</v>
      </c>
    </row>
    <row r="971" spans="1:32" x14ac:dyDescent="0.45">
      <c r="A971" s="29" t="s">
        <v>1278</v>
      </c>
      <c r="B971" s="29" t="s">
        <v>1279</v>
      </c>
      <c r="C971" s="29" t="s">
        <v>3299</v>
      </c>
      <c r="D971" s="29" t="s">
        <v>3300</v>
      </c>
      <c r="E971" s="29" t="s">
        <v>3320</v>
      </c>
      <c r="F971" s="29" t="s">
        <v>3321</v>
      </c>
      <c r="G971" s="29" t="s">
        <v>3233</v>
      </c>
      <c r="H971" s="29" t="s">
        <v>3234</v>
      </c>
      <c r="I971" s="29" t="s">
        <v>3262</v>
      </c>
      <c r="J971" s="29" t="s">
        <v>3263</v>
      </c>
      <c r="K971" s="29" t="s">
        <v>3307</v>
      </c>
      <c r="L971" s="29" t="s">
        <v>3117</v>
      </c>
      <c r="M971" s="29" t="s">
        <v>3308</v>
      </c>
      <c r="N971" s="29" t="s">
        <v>3309</v>
      </c>
      <c r="O971" s="29" t="s">
        <v>3310</v>
      </c>
      <c r="P971" s="29" t="s">
        <v>3311</v>
      </c>
      <c r="Q971" s="29" t="s">
        <v>3209</v>
      </c>
      <c r="R971" s="29" t="s">
        <v>3210</v>
      </c>
      <c r="S971" s="29" t="s">
        <v>3098</v>
      </c>
      <c r="T971" s="29"/>
      <c r="U971" s="30">
        <v>6936</v>
      </c>
      <c r="V971" s="30">
        <v>1296</v>
      </c>
      <c r="W971" s="30">
        <v>648</v>
      </c>
      <c r="X971" s="30">
        <v>7803</v>
      </c>
      <c r="Y971" s="30">
        <v>10509</v>
      </c>
      <c r="Z971" s="30">
        <v>5508</v>
      </c>
      <c r="AA971" s="30">
        <v>12216</v>
      </c>
      <c r="AB971" s="30">
        <v>17364</v>
      </c>
      <c r="AC971" s="30">
        <v>7452</v>
      </c>
      <c r="AD971" s="30">
        <v>6936</v>
      </c>
      <c r="AE971" s="30">
        <v>0</v>
      </c>
      <c r="AF971" s="30">
        <v>0</v>
      </c>
    </row>
    <row r="972" spans="1:32" x14ac:dyDescent="0.45">
      <c r="A972" s="29" t="s">
        <v>1278</v>
      </c>
      <c r="B972" s="29" t="s">
        <v>1279</v>
      </c>
      <c r="C972" s="29" t="s">
        <v>3299</v>
      </c>
      <c r="D972" s="29" t="s">
        <v>3300</v>
      </c>
      <c r="E972" s="29" t="s">
        <v>3320</v>
      </c>
      <c r="F972" s="29" t="s">
        <v>3321</v>
      </c>
      <c r="G972" s="29" t="s">
        <v>3233</v>
      </c>
      <c r="H972" s="29" t="s">
        <v>3234</v>
      </c>
      <c r="I972" s="29" t="s">
        <v>3262</v>
      </c>
      <c r="J972" s="29" t="s">
        <v>3263</v>
      </c>
      <c r="K972" s="29" t="s">
        <v>3264</v>
      </c>
      <c r="L972" s="29" t="s">
        <v>3103</v>
      </c>
      <c r="M972" s="29" t="s">
        <v>3265</v>
      </c>
      <c r="N972" s="29" t="s">
        <v>3266</v>
      </c>
      <c r="O972" s="29" t="s">
        <v>3267</v>
      </c>
      <c r="P972" s="29" t="s">
        <v>3268</v>
      </c>
      <c r="Q972" s="29" t="s">
        <v>3209</v>
      </c>
      <c r="R972" s="29" t="s">
        <v>3210</v>
      </c>
      <c r="S972" s="29" t="s">
        <v>3098</v>
      </c>
      <c r="T972" s="29"/>
      <c r="U972" s="30">
        <v>21360</v>
      </c>
      <c r="V972" s="30">
        <v>21360</v>
      </c>
      <c r="W972" s="30">
        <v>21360</v>
      </c>
      <c r="X972" s="30">
        <v>21360</v>
      </c>
      <c r="Y972" s="30">
        <v>21360</v>
      </c>
      <c r="Z972" s="30">
        <v>21360</v>
      </c>
      <c r="AA972" s="30">
        <v>21360</v>
      </c>
      <c r="AB972" s="30">
        <v>21360</v>
      </c>
      <c r="AC972" s="30">
        <v>21360</v>
      </c>
      <c r="AD972" s="30">
        <v>21360</v>
      </c>
      <c r="AE972" s="30">
        <v>21360</v>
      </c>
      <c r="AF972" s="30">
        <v>21360</v>
      </c>
    </row>
    <row r="973" spans="1:32" x14ac:dyDescent="0.45">
      <c r="A973" s="29" t="s">
        <v>1278</v>
      </c>
      <c r="B973" s="29" t="s">
        <v>1279</v>
      </c>
      <c r="C973" s="29" t="s">
        <v>3299</v>
      </c>
      <c r="D973" s="29" t="s">
        <v>3300</v>
      </c>
      <c r="E973" s="29" t="s">
        <v>3320</v>
      </c>
      <c r="F973" s="29" t="s">
        <v>3321</v>
      </c>
      <c r="G973" s="29" t="s">
        <v>3233</v>
      </c>
      <c r="H973" s="29" t="s">
        <v>3234</v>
      </c>
      <c r="I973" s="29" t="s">
        <v>3262</v>
      </c>
      <c r="J973" s="29" t="s">
        <v>3263</v>
      </c>
      <c r="K973" s="29" t="s">
        <v>3264</v>
      </c>
      <c r="L973" s="29" t="s">
        <v>3103</v>
      </c>
      <c r="M973" s="29" t="s">
        <v>3265</v>
      </c>
      <c r="N973" s="29" t="s">
        <v>3266</v>
      </c>
      <c r="O973" s="29" t="s">
        <v>3269</v>
      </c>
      <c r="P973" s="29" t="s">
        <v>3270</v>
      </c>
      <c r="Q973" s="29" t="s">
        <v>3209</v>
      </c>
      <c r="R973" s="29" t="s">
        <v>3210</v>
      </c>
      <c r="S973" s="29" t="s">
        <v>3098</v>
      </c>
      <c r="T973" s="29"/>
      <c r="U973" s="30">
        <v>117</v>
      </c>
      <c r="V973" s="30">
        <v>0</v>
      </c>
      <c r="W973" s="30">
        <v>78</v>
      </c>
      <c r="X973" s="30">
        <v>39</v>
      </c>
      <c r="Y973" s="30">
        <v>78</v>
      </c>
      <c r="Z973" s="30">
        <v>78</v>
      </c>
      <c r="AA973" s="30">
        <v>117</v>
      </c>
      <c r="AB973" s="30">
        <v>0</v>
      </c>
      <c r="AC973" s="30">
        <v>39</v>
      </c>
      <c r="AD973" s="30">
        <v>0</v>
      </c>
      <c r="AE973" s="30">
        <v>39</v>
      </c>
      <c r="AF973" s="30">
        <v>0</v>
      </c>
    </row>
    <row r="974" spans="1:32" x14ac:dyDescent="0.45">
      <c r="A974" s="29" t="s">
        <v>1278</v>
      </c>
      <c r="B974" s="29" t="s">
        <v>1279</v>
      </c>
      <c r="C974" s="29" t="s">
        <v>3299</v>
      </c>
      <c r="D974" s="29" t="s">
        <v>3300</v>
      </c>
      <c r="E974" s="29" t="s">
        <v>3320</v>
      </c>
      <c r="F974" s="29" t="s">
        <v>3321</v>
      </c>
      <c r="G974" s="29" t="s">
        <v>3233</v>
      </c>
      <c r="H974" s="29" t="s">
        <v>3234</v>
      </c>
      <c r="I974" s="29" t="s">
        <v>3262</v>
      </c>
      <c r="J974" s="29" t="s">
        <v>3263</v>
      </c>
      <c r="K974" s="29" t="s">
        <v>3264</v>
      </c>
      <c r="L974" s="29" t="s">
        <v>3103</v>
      </c>
      <c r="M974" s="29" t="s">
        <v>3265</v>
      </c>
      <c r="N974" s="29" t="s">
        <v>3266</v>
      </c>
      <c r="O974" s="29" t="s">
        <v>3271</v>
      </c>
      <c r="P974" s="29" t="s">
        <v>3272</v>
      </c>
      <c r="Q974" s="29" t="s">
        <v>3209</v>
      </c>
      <c r="R974" s="29" t="s">
        <v>3210</v>
      </c>
      <c r="S974" s="29" t="s">
        <v>3098</v>
      </c>
      <c r="T974" s="29"/>
      <c r="U974" s="30">
        <v>1362</v>
      </c>
      <c r="V974" s="30">
        <v>1087</v>
      </c>
      <c r="W974" s="30">
        <v>753</v>
      </c>
      <c r="X974" s="30">
        <v>1870</v>
      </c>
      <c r="Y974" s="30">
        <v>1159</v>
      </c>
      <c r="Z974" s="30">
        <v>2392</v>
      </c>
      <c r="AA974" s="30">
        <v>232</v>
      </c>
      <c r="AB974" s="30">
        <v>275</v>
      </c>
      <c r="AC974" s="30">
        <v>928</v>
      </c>
      <c r="AD974" s="30">
        <v>637</v>
      </c>
      <c r="AE974" s="30">
        <v>333</v>
      </c>
      <c r="AF974" s="30">
        <v>159</v>
      </c>
    </row>
    <row r="975" spans="1:32" x14ac:dyDescent="0.45">
      <c r="A975" s="29" t="s">
        <v>1278</v>
      </c>
      <c r="B975" s="29" t="s">
        <v>1279</v>
      </c>
      <c r="C975" s="29" t="s">
        <v>3299</v>
      </c>
      <c r="D975" s="29" t="s">
        <v>3300</v>
      </c>
      <c r="E975" s="29" t="s">
        <v>3320</v>
      </c>
      <c r="F975" s="29" t="s">
        <v>3321</v>
      </c>
      <c r="G975" s="29" t="s">
        <v>3233</v>
      </c>
      <c r="H975" s="29" t="s">
        <v>3234</v>
      </c>
      <c r="I975" s="29" t="s">
        <v>3262</v>
      </c>
      <c r="J975" s="29" t="s">
        <v>3263</v>
      </c>
      <c r="K975" s="29" t="s">
        <v>3264</v>
      </c>
      <c r="L975" s="29" t="s">
        <v>3103</v>
      </c>
      <c r="M975" s="29" t="s">
        <v>3265</v>
      </c>
      <c r="N975" s="29" t="s">
        <v>3266</v>
      </c>
      <c r="O975" s="29" t="s">
        <v>3273</v>
      </c>
      <c r="P975" s="29" t="s">
        <v>3274</v>
      </c>
      <c r="Q975" s="29" t="s">
        <v>3209</v>
      </c>
      <c r="R975" s="29" t="s">
        <v>3210</v>
      </c>
      <c r="S975" s="29" t="s">
        <v>3098</v>
      </c>
      <c r="T975" s="29"/>
      <c r="U975" s="30">
        <v>0</v>
      </c>
      <c r="V975" s="30">
        <v>0</v>
      </c>
      <c r="W975" s="30">
        <v>39</v>
      </c>
      <c r="X975" s="30">
        <v>0</v>
      </c>
      <c r="Y975" s="30">
        <v>0</v>
      </c>
      <c r="Z975" s="30">
        <v>0</v>
      </c>
      <c r="AA975" s="30">
        <v>0</v>
      </c>
      <c r="AB975" s="30">
        <v>0</v>
      </c>
      <c r="AC975" s="30">
        <v>39</v>
      </c>
      <c r="AD975" s="30">
        <v>0</v>
      </c>
      <c r="AE975" s="30">
        <v>0</v>
      </c>
      <c r="AF975" s="30">
        <v>0</v>
      </c>
    </row>
    <row r="976" spans="1:32" x14ac:dyDescent="0.45">
      <c r="A976" s="29" t="s">
        <v>1278</v>
      </c>
      <c r="B976" s="29" t="s">
        <v>1279</v>
      </c>
      <c r="C976" s="29" t="s">
        <v>3299</v>
      </c>
      <c r="D976" s="29" t="s">
        <v>3300</v>
      </c>
      <c r="E976" s="29" t="s">
        <v>3320</v>
      </c>
      <c r="F976" s="29" t="s">
        <v>3321</v>
      </c>
      <c r="G976" s="29" t="s">
        <v>3233</v>
      </c>
      <c r="H976" s="29" t="s">
        <v>3234</v>
      </c>
      <c r="I976" s="29" t="s">
        <v>3275</v>
      </c>
      <c r="J976" s="29" t="s">
        <v>3276</v>
      </c>
      <c r="K976" s="29" t="s">
        <v>3277</v>
      </c>
      <c r="L976" s="29" t="s">
        <v>3100</v>
      </c>
      <c r="M976" s="29" t="s">
        <v>3278</v>
      </c>
      <c r="N976" s="29" t="s">
        <v>3279</v>
      </c>
      <c r="O976" s="29" t="s">
        <v>3280</v>
      </c>
      <c r="P976" s="29" t="s">
        <v>3281</v>
      </c>
      <c r="Q976" s="29" t="s">
        <v>3209</v>
      </c>
      <c r="R976" s="29" t="s">
        <v>3210</v>
      </c>
      <c r="S976" s="29" t="s">
        <v>3098</v>
      </c>
      <c r="T976" s="29"/>
      <c r="U976" s="30">
        <v>97500</v>
      </c>
      <c r="V976" s="30">
        <v>97500</v>
      </c>
      <c r="W976" s="30">
        <v>97500</v>
      </c>
      <c r="X976" s="30">
        <v>97500</v>
      </c>
      <c r="Y976" s="30">
        <v>97500</v>
      </c>
      <c r="Z976" s="30">
        <v>97500</v>
      </c>
      <c r="AA976" s="30">
        <v>97500</v>
      </c>
      <c r="AB976" s="30">
        <v>97500</v>
      </c>
      <c r="AC976" s="30">
        <v>97500</v>
      </c>
      <c r="AD976" s="30">
        <v>97500</v>
      </c>
      <c r="AE976" s="30">
        <v>97500</v>
      </c>
      <c r="AF976" s="30">
        <v>97500</v>
      </c>
    </row>
    <row r="977" spans="1:32" x14ac:dyDescent="0.45">
      <c r="A977" s="29" t="s">
        <v>1278</v>
      </c>
      <c r="B977" s="29" t="s">
        <v>1279</v>
      </c>
      <c r="C977" s="29" t="s">
        <v>3299</v>
      </c>
      <c r="D977" s="29" t="s">
        <v>3300</v>
      </c>
      <c r="E977" s="29" t="s">
        <v>3320</v>
      </c>
      <c r="F977" s="29" t="s">
        <v>3321</v>
      </c>
      <c r="G977" s="29" t="s">
        <v>3233</v>
      </c>
      <c r="H977" s="29" t="s">
        <v>3234</v>
      </c>
      <c r="I977" s="29" t="s">
        <v>3275</v>
      </c>
      <c r="J977" s="29" t="s">
        <v>3276</v>
      </c>
      <c r="K977" s="29" t="s">
        <v>3277</v>
      </c>
      <c r="L977" s="29" t="s">
        <v>3100</v>
      </c>
      <c r="M977" s="29" t="s">
        <v>3312</v>
      </c>
      <c r="N977" s="29" t="s">
        <v>3313</v>
      </c>
      <c r="O977" s="29" t="s">
        <v>3466</v>
      </c>
      <c r="P977" s="29" t="s">
        <v>3467</v>
      </c>
      <c r="Q977" s="29" t="s">
        <v>3209</v>
      </c>
      <c r="R977" s="29" t="s">
        <v>3210</v>
      </c>
      <c r="S977" s="29" t="s">
        <v>3098</v>
      </c>
      <c r="T977" s="29"/>
      <c r="U977" s="30">
        <v>36000</v>
      </c>
      <c r="V977" s="30">
        <v>36000</v>
      </c>
      <c r="W977" s="30">
        <v>36000</v>
      </c>
      <c r="X977" s="30">
        <v>36000</v>
      </c>
      <c r="Y977" s="30">
        <v>36000</v>
      </c>
      <c r="Z977" s="30">
        <v>36000</v>
      </c>
      <c r="AA977" s="30">
        <v>36000</v>
      </c>
      <c r="AB977" s="30">
        <v>36000</v>
      </c>
      <c r="AC977" s="30">
        <v>36000</v>
      </c>
      <c r="AD977" s="30">
        <v>36000</v>
      </c>
      <c r="AE977" s="30">
        <v>36000</v>
      </c>
      <c r="AF977" s="30">
        <v>36000</v>
      </c>
    </row>
    <row r="978" spans="1:32" x14ac:dyDescent="0.45">
      <c r="A978" s="29" t="s">
        <v>1278</v>
      </c>
      <c r="B978" s="29" t="s">
        <v>1279</v>
      </c>
      <c r="C978" s="29" t="s">
        <v>3299</v>
      </c>
      <c r="D978" s="29" t="s">
        <v>3300</v>
      </c>
      <c r="E978" s="29" t="s">
        <v>3320</v>
      </c>
      <c r="F978" s="29" t="s">
        <v>3321</v>
      </c>
      <c r="G978" s="29" t="s">
        <v>3233</v>
      </c>
      <c r="H978" s="29" t="s">
        <v>3234</v>
      </c>
      <c r="I978" s="29" t="s">
        <v>3275</v>
      </c>
      <c r="J978" s="29" t="s">
        <v>3276</v>
      </c>
      <c r="K978" s="29" t="s">
        <v>3277</v>
      </c>
      <c r="L978" s="29" t="s">
        <v>3100</v>
      </c>
      <c r="M978" s="29" t="s">
        <v>3312</v>
      </c>
      <c r="N978" s="29" t="s">
        <v>3313</v>
      </c>
      <c r="O978" s="29" t="s">
        <v>3314</v>
      </c>
      <c r="P978" s="29" t="s">
        <v>3315</v>
      </c>
      <c r="Q978" s="29" t="s">
        <v>3209</v>
      </c>
      <c r="R978" s="29" t="s">
        <v>3210</v>
      </c>
      <c r="S978" s="29" t="s">
        <v>3098</v>
      </c>
      <c r="T978" s="29"/>
      <c r="U978" s="30">
        <v>25000</v>
      </c>
      <c r="V978" s="30">
        <v>25000</v>
      </c>
      <c r="W978" s="30">
        <v>25000</v>
      </c>
      <c r="X978" s="30">
        <v>25000</v>
      </c>
      <c r="Y978" s="30">
        <v>25000</v>
      </c>
      <c r="Z978" s="30">
        <v>25000</v>
      </c>
      <c r="AA978" s="30">
        <v>25000</v>
      </c>
      <c r="AB978" s="30">
        <v>25000</v>
      </c>
      <c r="AC978" s="30">
        <v>25000</v>
      </c>
      <c r="AD978" s="30">
        <v>25000</v>
      </c>
      <c r="AE978" s="30">
        <v>25000</v>
      </c>
      <c r="AF978" s="30">
        <v>25000</v>
      </c>
    </row>
    <row r="979" spans="1:32" x14ac:dyDescent="0.45">
      <c r="A979" s="29" t="s">
        <v>1278</v>
      </c>
      <c r="B979" s="29" t="s">
        <v>1279</v>
      </c>
      <c r="C979" s="29" t="s">
        <v>3299</v>
      </c>
      <c r="D979" s="29" t="s">
        <v>3300</v>
      </c>
      <c r="E979" s="29" t="s">
        <v>3320</v>
      </c>
      <c r="F979" s="29" t="s">
        <v>3321</v>
      </c>
      <c r="G979" s="29" t="s">
        <v>3233</v>
      </c>
      <c r="H979" s="29" t="s">
        <v>3234</v>
      </c>
      <c r="I979" s="29" t="s">
        <v>3275</v>
      </c>
      <c r="J979" s="29" t="s">
        <v>3276</v>
      </c>
      <c r="K979" s="29" t="s">
        <v>3282</v>
      </c>
      <c r="L979" s="29" t="s">
        <v>3112</v>
      </c>
      <c r="M979" s="29" t="s">
        <v>3283</v>
      </c>
      <c r="N979" s="29" t="s">
        <v>3284</v>
      </c>
      <c r="O979" s="29" t="s">
        <v>3529</v>
      </c>
      <c r="P979" s="29" t="s">
        <v>3530</v>
      </c>
      <c r="Q979" s="29" t="s">
        <v>3209</v>
      </c>
      <c r="R979" s="29" t="s">
        <v>3210</v>
      </c>
      <c r="S979" s="29" t="s">
        <v>3098</v>
      </c>
      <c r="T979" s="29"/>
      <c r="U979" s="30">
        <v>75600</v>
      </c>
      <c r="V979" s="30">
        <v>75600</v>
      </c>
      <c r="W979" s="30">
        <v>75600</v>
      </c>
      <c r="X979" s="30">
        <v>75600</v>
      </c>
      <c r="Y979" s="30">
        <v>75600</v>
      </c>
      <c r="Z979" s="30">
        <v>75600</v>
      </c>
      <c r="AA979" s="30">
        <v>75600</v>
      </c>
      <c r="AB979" s="30">
        <v>75600</v>
      </c>
      <c r="AC979" s="30">
        <v>75600</v>
      </c>
      <c r="AD979" s="30">
        <v>75600</v>
      </c>
      <c r="AE979" s="30">
        <v>75600</v>
      </c>
      <c r="AF979" s="30">
        <v>75600</v>
      </c>
    </row>
    <row r="980" spans="1:32" x14ac:dyDescent="0.45">
      <c r="A980" s="29" t="s">
        <v>1278</v>
      </c>
      <c r="B980" s="29" t="s">
        <v>1279</v>
      </c>
      <c r="C980" s="29" t="s">
        <v>3299</v>
      </c>
      <c r="D980" s="29" t="s">
        <v>3300</v>
      </c>
      <c r="E980" s="29" t="s">
        <v>3320</v>
      </c>
      <c r="F980" s="29" t="s">
        <v>3321</v>
      </c>
      <c r="G980" s="29" t="s">
        <v>3233</v>
      </c>
      <c r="H980" s="29" t="s">
        <v>3234</v>
      </c>
      <c r="I980" s="29" t="s">
        <v>3275</v>
      </c>
      <c r="J980" s="29" t="s">
        <v>3276</v>
      </c>
      <c r="K980" s="29" t="s">
        <v>3282</v>
      </c>
      <c r="L980" s="29" t="s">
        <v>3112</v>
      </c>
      <c r="M980" s="29" t="s">
        <v>3283</v>
      </c>
      <c r="N980" s="29" t="s">
        <v>3284</v>
      </c>
      <c r="O980" s="29" t="s">
        <v>3285</v>
      </c>
      <c r="P980" s="29" t="s">
        <v>3286</v>
      </c>
      <c r="Q980" s="29" t="s">
        <v>3209</v>
      </c>
      <c r="R980" s="29" t="s">
        <v>3210</v>
      </c>
      <c r="S980" s="29" t="s">
        <v>3098</v>
      </c>
      <c r="T980" s="29"/>
      <c r="U980" s="30">
        <v>20000</v>
      </c>
      <c r="V980" s="30">
        <v>20000</v>
      </c>
      <c r="W980" s="30">
        <v>20000</v>
      </c>
      <c r="X980" s="30">
        <v>20000</v>
      </c>
      <c r="Y980" s="30">
        <v>20000</v>
      </c>
      <c r="Z980" s="30">
        <v>20000</v>
      </c>
      <c r="AA980" s="30">
        <v>20000</v>
      </c>
      <c r="AB980" s="30">
        <v>20000</v>
      </c>
      <c r="AC980" s="30">
        <v>20000</v>
      </c>
      <c r="AD980" s="30">
        <v>20000</v>
      </c>
      <c r="AE980" s="30">
        <v>20000</v>
      </c>
      <c r="AF980" s="30">
        <v>20000</v>
      </c>
    </row>
    <row r="981" spans="1:32" x14ac:dyDescent="0.45">
      <c r="A981" s="29" t="s">
        <v>1278</v>
      </c>
      <c r="B981" s="29" t="s">
        <v>1279</v>
      </c>
      <c r="C981" s="29" t="s">
        <v>3299</v>
      </c>
      <c r="D981" s="29" t="s">
        <v>3300</v>
      </c>
      <c r="E981" s="29" t="s">
        <v>3320</v>
      </c>
      <c r="F981" s="29" t="s">
        <v>3321</v>
      </c>
      <c r="G981" s="29" t="s">
        <v>3233</v>
      </c>
      <c r="H981" s="29" t="s">
        <v>3234</v>
      </c>
      <c r="I981" s="29" t="s">
        <v>3275</v>
      </c>
      <c r="J981" s="29" t="s">
        <v>3276</v>
      </c>
      <c r="K981" s="29" t="s">
        <v>3287</v>
      </c>
      <c r="L981" s="29" t="s">
        <v>3101</v>
      </c>
      <c r="M981" s="29" t="s">
        <v>3316</v>
      </c>
      <c r="N981" s="29" t="s">
        <v>3317</v>
      </c>
      <c r="O981" s="29" t="s">
        <v>3452</v>
      </c>
      <c r="P981" s="29" t="s">
        <v>3453</v>
      </c>
      <c r="Q981" s="29" t="s">
        <v>3209</v>
      </c>
      <c r="R981" s="29" t="s">
        <v>3210</v>
      </c>
      <c r="S981" s="29" t="s">
        <v>3098</v>
      </c>
      <c r="T981" s="29"/>
      <c r="U981" s="30">
        <v>34200</v>
      </c>
      <c r="V981" s="30">
        <v>34200</v>
      </c>
      <c r="W981" s="30">
        <v>34200</v>
      </c>
      <c r="X981" s="30">
        <v>34200</v>
      </c>
      <c r="Y981" s="30">
        <v>34200</v>
      </c>
      <c r="Z981" s="30">
        <v>34200</v>
      </c>
      <c r="AA981" s="30">
        <v>34200</v>
      </c>
      <c r="AB981" s="30">
        <v>34200</v>
      </c>
      <c r="AC981" s="30">
        <v>34200</v>
      </c>
      <c r="AD981" s="30">
        <v>34200</v>
      </c>
      <c r="AE981" s="30">
        <v>34200</v>
      </c>
      <c r="AF981" s="30">
        <v>34200</v>
      </c>
    </row>
    <row r="982" spans="1:32" x14ac:dyDescent="0.45">
      <c r="A982" s="29" t="s">
        <v>1278</v>
      </c>
      <c r="B982" s="29" t="s">
        <v>1279</v>
      </c>
      <c r="C982" s="29" t="s">
        <v>3299</v>
      </c>
      <c r="D982" s="29" t="s">
        <v>3300</v>
      </c>
      <c r="E982" s="29" t="s">
        <v>3320</v>
      </c>
      <c r="F982" s="29" t="s">
        <v>3321</v>
      </c>
      <c r="G982" s="29" t="s">
        <v>3233</v>
      </c>
      <c r="H982" s="29" t="s">
        <v>3234</v>
      </c>
      <c r="I982" s="29" t="s">
        <v>3275</v>
      </c>
      <c r="J982" s="29" t="s">
        <v>3276</v>
      </c>
      <c r="K982" s="29" t="s">
        <v>3287</v>
      </c>
      <c r="L982" s="29" t="s">
        <v>3101</v>
      </c>
      <c r="M982" s="29" t="s">
        <v>3316</v>
      </c>
      <c r="N982" s="29" t="s">
        <v>3317</v>
      </c>
      <c r="O982" s="29" t="s">
        <v>3454</v>
      </c>
      <c r="P982" s="29" t="s">
        <v>3455</v>
      </c>
      <c r="Q982" s="29" t="s">
        <v>3249</v>
      </c>
      <c r="R982" s="29" t="s">
        <v>3210</v>
      </c>
      <c r="S982" s="29" t="s">
        <v>3098</v>
      </c>
      <c r="T982" s="29"/>
      <c r="U982" s="30">
        <v>735</v>
      </c>
      <c r="V982" s="30">
        <v>735</v>
      </c>
      <c r="W982" s="30">
        <v>745</v>
      </c>
      <c r="X982" s="30">
        <v>0</v>
      </c>
      <c r="Y982" s="30">
        <v>0</v>
      </c>
      <c r="Z982" s="30">
        <v>0</v>
      </c>
      <c r="AA982" s="30">
        <v>0</v>
      </c>
      <c r="AB982" s="30">
        <v>0</v>
      </c>
      <c r="AC982" s="30">
        <v>0</v>
      </c>
      <c r="AD982" s="30">
        <v>0</v>
      </c>
      <c r="AE982" s="30">
        <v>0</v>
      </c>
      <c r="AF982" s="30">
        <v>0</v>
      </c>
    </row>
    <row r="983" spans="1:32" x14ac:dyDescent="0.45">
      <c r="A983" s="29" t="s">
        <v>1261</v>
      </c>
      <c r="B983" s="29" t="s">
        <v>1262</v>
      </c>
      <c r="C983" s="29" t="s">
        <v>3552</v>
      </c>
      <c r="D983" s="29" t="s">
        <v>3553</v>
      </c>
      <c r="E983" s="29" t="s">
        <v>3554</v>
      </c>
      <c r="F983" s="29" t="s">
        <v>3555</v>
      </c>
      <c r="G983" s="29" t="s">
        <v>3233</v>
      </c>
      <c r="H983" s="29" t="s">
        <v>3234</v>
      </c>
      <c r="I983" s="29" t="s">
        <v>3242</v>
      </c>
      <c r="J983" s="29" t="s">
        <v>3243</v>
      </c>
      <c r="K983" s="29" t="s">
        <v>3556</v>
      </c>
      <c r="L983" s="29" t="s">
        <v>3122</v>
      </c>
      <c r="M983" s="29" t="s">
        <v>3557</v>
      </c>
      <c r="N983" s="29" t="s">
        <v>3558</v>
      </c>
      <c r="O983" s="29" t="s">
        <v>3559</v>
      </c>
      <c r="P983" s="29" t="s">
        <v>3560</v>
      </c>
      <c r="Q983" s="29" t="s">
        <v>3209</v>
      </c>
      <c r="R983" s="29" t="s">
        <v>3210</v>
      </c>
      <c r="S983" s="29" t="s">
        <v>3098</v>
      </c>
      <c r="T983" s="29"/>
      <c r="U983" s="30">
        <v>13000</v>
      </c>
      <c r="V983" s="30">
        <v>13000</v>
      </c>
      <c r="W983" s="30">
        <v>13000</v>
      </c>
      <c r="X983" s="30">
        <v>13000</v>
      </c>
      <c r="Y983" s="30">
        <v>13000</v>
      </c>
      <c r="Z983" s="30">
        <v>13000</v>
      </c>
      <c r="AA983" s="30">
        <v>13000</v>
      </c>
      <c r="AB983" s="30">
        <v>2935</v>
      </c>
      <c r="AC983" s="30">
        <v>0</v>
      </c>
      <c r="AD983" s="30">
        <v>0</v>
      </c>
      <c r="AE983" s="30">
        <v>0</v>
      </c>
      <c r="AF983" s="30">
        <v>0</v>
      </c>
    </row>
    <row r="984" spans="1:32" x14ac:dyDescent="0.45">
      <c r="A984" s="29" t="s">
        <v>1261</v>
      </c>
      <c r="B984" s="29" t="s">
        <v>1262</v>
      </c>
      <c r="C984" s="29" t="s">
        <v>3299</v>
      </c>
      <c r="D984" s="29" t="s">
        <v>3300</v>
      </c>
      <c r="E984" s="29" t="s">
        <v>3320</v>
      </c>
      <c r="F984" s="29" t="s">
        <v>3321</v>
      </c>
      <c r="G984" s="29" t="s">
        <v>3200</v>
      </c>
      <c r="H984" s="29" t="s">
        <v>3201</v>
      </c>
      <c r="I984" s="29" t="s">
        <v>3202</v>
      </c>
      <c r="J984" s="29" t="s">
        <v>3203</v>
      </c>
      <c r="K984" s="29" t="s">
        <v>3204</v>
      </c>
      <c r="L984" s="29" t="s">
        <v>3109</v>
      </c>
      <c r="M984" s="29" t="s">
        <v>3378</v>
      </c>
      <c r="N984" s="29" t="s">
        <v>3379</v>
      </c>
      <c r="O984" s="29" t="s">
        <v>3380</v>
      </c>
      <c r="P984" s="29" t="s">
        <v>3381</v>
      </c>
      <c r="Q984" s="29" t="s">
        <v>3209</v>
      </c>
      <c r="R984" s="29" t="s">
        <v>3210</v>
      </c>
      <c r="S984" s="29" t="s">
        <v>3098</v>
      </c>
      <c r="T984" s="29"/>
      <c r="U984" s="30">
        <v>6880</v>
      </c>
      <c r="V984" s="30">
        <v>6880</v>
      </c>
      <c r="W984" s="30">
        <v>6880</v>
      </c>
      <c r="X984" s="30">
        <v>6880</v>
      </c>
      <c r="Y984" s="30">
        <v>6880</v>
      </c>
      <c r="Z984" s="30">
        <v>6880</v>
      </c>
      <c r="AA984" s="30">
        <v>0</v>
      </c>
      <c r="AB984" s="30">
        <v>0</v>
      </c>
      <c r="AC984" s="30">
        <v>0</v>
      </c>
      <c r="AD984" s="30">
        <v>0</v>
      </c>
      <c r="AE984" s="30">
        <v>0</v>
      </c>
      <c r="AF984" s="30">
        <v>0</v>
      </c>
    </row>
    <row r="985" spans="1:32" x14ac:dyDescent="0.45">
      <c r="A985" s="29" t="s">
        <v>1261</v>
      </c>
      <c r="B985" s="29" t="s">
        <v>1262</v>
      </c>
      <c r="C985" s="29" t="s">
        <v>3211</v>
      </c>
      <c r="D985" s="29" t="s">
        <v>3212</v>
      </c>
      <c r="E985" s="29" t="s">
        <v>3213</v>
      </c>
      <c r="F985" s="29" t="s">
        <v>982</v>
      </c>
      <c r="G985" s="29" t="s">
        <v>3200</v>
      </c>
      <c r="H985" s="29" t="s">
        <v>3201</v>
      </c>
      <c r="I985" s="29" t="s">
        <v>3202</v>
      </c>
      <c r="J985" s="29" t="s">
        <v>3203</v>
      </c>
      <c r="K985" s="29" t="s">
        <v>3216</v>
      </c>
      <c r="L985" s="29" t="s">
        <v>3102</v>
      </c>
      <c r="M985" s="29" t="s">
        <v>3492</v>
      </c>
      <c r="N985" s="29" t="s">
        <v>3493</v>
      </c>
      <c r="O985" s="29" t="s">
        <v>3494</v>
      </c>
      <c r="P985" s="29" t="s">
        <v>3495</v>
      </c>
      <c r="Q985" s="29" t="s">
        <v>3209</v>
      </c>
      <c r="R985" s="29" t="s">
        <v>3210</v>
      </c>
      <c r="S985" s="29" t="s">
        <v>3098</v>
      </c>
      <c r="T985" s="29"/>
      <c r="U985" s="30">
        <v>511500</v>
      </c>
      <c r="V985" s="30">
        <v>511500</v>
      </c>
      <c r="W985" s="30">
        <v>511500</v>
      </c>
      <c r="X985" s="30">
        <v>511500</v>
      </c>
      <c r="Y985" s="30">
        <v>511500</v>
      </c>
      <c r="Z985" s="30">
        <v>511500</v>
      </c>
      <c r="AA985" s="30">
        <v>511500</v>
      </c>
      <c r="AB985" s="30">
        <v>115500</v>
      </c>
      <c r="AC985" s="30">
        <v>0</v>
      </c>
      <c r="AD985" s="30">
        <v>0</v>
      </c>
      <c r="AE985" s="30">
        <v>0</v>
      </c>
      <c r="AF985" s="30">
        <v>0</v>
      </c>
    </row>
    <row r="986" spans="1:32" x14ac:dyDescent="0.45">
      <c r="A986" s="29" t="s">
        <v>1261</v>
      </c>
      <c r="B986" s="29" t="s">
        <v>1262</v>
      </c>
      <c r="C986" s="29" t="s">
        <v>3211</v>
      </c>
      <c r="D986" s="29" t="s">
        <v>3212</v>
      </c>
      <c r="E986" s="29" t="s">
        <v>3213</v>
      </c>
      <c r="F986" s="29" t="s">
        <v>982</v>
      </c>
      <c r="G986" s="29" t="s">
        <v>3200</v>
      </c>
      <c r="H986" s="29" t="s">
        <v>3201</v>
      </c>
      <c r="I986" s="29" t="s">
        <v>3202</v>
      </c>
      <c r="J986" s="29" t="s">
        <v>3203</v>
      </c>
      <c r="K986" s="29" t="s">
        <v>3216</v>
      </c>
      <c r="L986" s="29" t="s">
        <v>3102</v>
      </c>
      <c r="M986" s="29" t="s">
        <v>3492</v>
      </c>
      <c r="N986" s="29" t="s">
        <v>3493</v>
      </c>
      <c r="O986" s="29" t="s">
        <v>3496</v>
      </c>
      <c r="P986" s="29" t="s">
        <v>3497</v>
      </c>
      <c r="Q986" s="29" t="s">
        <v>3209</v>
      </c>
      <c r="R986" s="29" t="s">
        <v>3210</v>
      </c>
      <c r="S986" s="29" t="s">
        <v>3098</v>
      </c>
      <c r="T986" s="29"/>
      <c r="U986" s="30">
        <v>0</v>
      </c>
      <c r="V986" s="30">
        <v>0</v>
      </c>
      <c r="W986" s="30">
        <v>0</v>
      </c>
      <c r="X986" s="30">
        <v>0</v>
      </c>
      <c r="Y986" s="30">
        <v>0</v>
      </c>
      <c r="Z986" s="30">
        <v>0</v>
      </c>
      <c r="AA986" s="30">
        <v>0</v>
      </c>
      <c r="AB986" s="30">
        <v>0</v>
      </c>
      <c r="AC986" s="30">
        <v>0</v>
      </c>
      <c r="AD986" s="30">
        <v>0</v>
      </c>
      <c r="AE986" s="30">
        <v>0</v>
      </c>
      <c r="AF986" s="30">
        <v>0</v>
      </c>
    </row>
    <row r="987" spans="1:32" x14ac:dyDescent="0.45">
      <c r="A987" s="29" t="s">
        <v>1261</v>
      </c>
      <c r="B987" s="29" t="s">
        <v>1262</v>
      </c>
      <c r="C987" s="29" t="s">
        <v>3211</v>
      </c>
      <c r="D987" s="29" t="s">
        <v>3212</v>
      </c>
      <c r="E987" s="29" t="s">
        <v>3213</v>
      </c>
      <c r="F987" s="29" t="s">
        <v>982</v>
      </c>
      <c r="G987" s="29" t="s">
        <v>3200</v>
      </c>
      <c r="H987" s="29" t="s">
        <v>3201</v>
      </c>
      <c r="I987" s="29" t="s">
        <v>3202</v>
      </c>
      <c r="J987" s="29" t="s">
        <v>3203</v>
      </c>
      <c r="K987" s="29" t="s">
        <v>3221</v>
      </c>
      <c r="L987" s="29" t="s">
        <v>3113</v>
      </c>
      <c r="M987" s="29" t="s">
        <v>3222</v>
      </c>
      <c r="N987" s="29" t="s">
        <v>3223</v>
      </c>
      <c r="O987" s="29" t="s">
        <v>3224</v>
      </c>
      <c r="P987" s="29" t="s">
        <v>3225</v>
      </c>
      <c r="Q987" s="29" t="s">
        <v>3209</v>
      </c>
      <c r="R987" s="29" t="s">
        <v>3210</v>
      </c>
      <c r="S987" s="29" t="s">
        <v>3098</v>
      </c>
      <c r="T987" s="29"/>
      <c r="U987" s="30">
        <v>38362</v>
      </c>
      <c r="V987" s="30">
        <v>38344</v>
      </c>
      <c r="W987" s="30">
        <v>37901</v>
      </c>
      <c r="X987" s="30">
        <v>37870</v>
      </c>
      <c r="Y987" s="30">
        <v>38123</v>
      </c>
      <c r="Z987" s="30">
        <v>37785</v>
      </c>
      <c r="AA987" s="30">
        <v>36070</v>
      </c>
      <c r="AB987" s="30">
        <v>8130</v>
      </c>
      <c r="AC987" s="30">
        <v>0</v>
      </c>
      <c r="AD987" s="30">
        <v>0</v>
      </c>
      <c r="AE987" s="30">
        <v>0</v>
      </c>
      <c r="AF987" s="30">
        <v>0</v>
      </c>
    </row>
    <row r="988" spans="1:32" x14ac:dyDescent="0.45">
      <c r="A988" s="29" t="s">
        <v>1261</v>
      </c>
      <c r="B988" s="29" t="s">
        <v>1262</v>
      </c>
      <c r="C988" s="29" t="s">
        <v>3211</v>
      </c>
      <c r="D988" s="29" t="s">
        <v>3212</v>
      </c>
      <c r="E988" s="29" t="s">
        <v>3213</v>
      </c>
      <c r="F988" s="29" t="s">
        <v>982</v>
      </c>
      <c r="G988" s="29" t="s">
        <v>3200</v>
      </c>
      <c r="H988" s="29" t="s">
        <v>3201</v>
      </c>
      <c r="I988" s="29" t="s">
        <v>3226</v>
      </c>
      <c r="J988" s="29" t="s">
        <v>3227</v>
      </c>
      <c r="K988" s="29" t="s">
        <v>3228</v>
      </c>
      <c r="L988" s="29" t="s">
        <v>3111</v>
      </c>
      <c r="M988" s="29" t="s">
        <v>3229</v>
      </c>
      <c r="N988" s="29" t="s">
        <v>3230</v>
      </c>
      <c r="O988" s="29" t="s">
        <v>3231</v>
      </c>
      <c r="P988" s="29" t="s">
        <v>3232</v>
      </c>
      <c r="Q988" s="29" t="s">
        <v>3209</v>
      </c>
      <c r="R988" s="29" t="s">
        <v>3210</v>
      </c>
      <c r="S988" s="29" t="s">
        <v>3098</v>
      </c>
      <c r="T988" s="29"/>
      <c r="U988" s="30">
        <v>0</v>
      </c>
      <c r="V988" s="30">
        <v>0</v>
      </c>
      <c r="W988" s="30">
        <v>0</v>
      </c>
      <c r="X988" s="30">
        <v>0</v>
      </c>
      <c r="Y988" s="30">
        <v>0</v>
      </c>
      <c r="Z988" s="30">
        <v>0</v>
      </c>
      <c r="AA988" s="30">
        <v>0</v>
      </c>
      <c r="AB988" s="30">
        <v>0</v>
      </c>
      <c r="AC988" s="30">
        <v>0</v>
      </c>
      <c r="AD988" s="30">
        <v>0</v>
      </c>
      <c r="AE988" s="30">
        <v>0</v>
      </c>
      <c r="AF988" s="30">
        <v>0</v>
      </c>
    </row>
    <row r="989" spans="1:32" x14ac:dyDescent="0.45">
      <c r="A989" s="29" t="s">
        <v>1261</v>
      </c>
      <c r="B989" s="29" t="s">
        <v>1262</v>
      </c>
      <c r="C989" s="29" t="s">
        <v>3211</v>
      </c>
      <c r="D989" s="29" t="s">
        <v>3212</v>
      </c>
      <c r="E989" s="29" t="s">
        <v>3213</v>
      </c>
      <c r="F989" s="29" t="s">
        <v>982</v>
      </c>
      <c r="G989" s="29" t="s">
        <v>3233</v>
      </c>
      <c r="H989" s="29" t="s">
        <v>3234</v>
      </c>
      <c r="I989" s="29" t="s">
        <v>3341</v>
      </c>
      <c r="J989" s="29" t="s">
        <v>3342</v>
      </c>
      <c r="K989" s="29" t="s">
        <v>3343</v>
      </c>
      <c r="L989" s="29" t="s">
        <v>3119</v>
      </c>
      <c r="M989" s="29" t="s">
        <v>3344</v>
      </c>
      <c r="N989" s="29" t="s">
        <v>3345</v>
      </c>
      <c r="O989" s="29" t="s">
        <v>3346</v>
      </c>
      <c r="P989" s="29" t="s">
        <v>3347</v>
      </c>
      <c r="Q989" s="29" t="s">
        <v>3209</v>
      </c>
      <c r="R989" s="29" t="s">
        <v>3210</v>
      </c>
      <c r="S989" s="29" t="s">
        <v>3098</v>
      </c>
      <c r="T989" s="29"/>
      <c r="U989" s="30">
        <v>-5436</v>
      </c>
      <c r="V989" s="30">
        <v>-5571</v>
      </c>
      <c r="W989" s="30">
        <v>-5707</v>
      </c>
      <c r="X989" s="30">
        <v>-5731</v>
      </c>
      <c r="Y989" s="30">
        <v>-5838</v>
      </c>
      <c r="Z989" s="30">
        <v>-6016</v>
      </c>
      <c r="AA989" s="30">
        <v>-6250</v>
      </c>
      <c r="AB989" s="30">
        <v>-1970</v>
      </c>
      <c r="AC989" s="30">
        <v>-1985</v>
      </c>
      <c r="AD989" s="30">
        <v>-1945</v>
      </c>
      <c r="AE989" s="30">
        <v>-2362</v>
      </c>
      <c r="AF989" s="30">
        <v>-2496</v>
      </c>
    </row>
    <row r="990" spans="1:32" x14ac:dyDescent="0.45">
      <c r="A990" s="29" t="s">
        <v>1261</v>
      </c>
      <c r="B990" s="29" t="s">
        <v>1262</v>
      </c>
      <c r="C990" s="29" t="s">
        <v>3211</v>
      </c>
      <c r="D990" s="29" t="s">
        <v>3212</v>
      </c>
      <c r="E990" s="29" t="s">
        <v>3213</v>
      </c>
      <c r="F990" s="29" t="s">
        <v>982</v>
      </c>
      <c r="G990" s="29" t="s">
        <v>3233</v>
      </c>
      <c r="H990" s="29" t="s">
        <v>3234</v>
      </c>
      <c r="I990" s="29" t="s">
        <v>3341</v>
      </c>
      <c r="J990" s="29" t="s">
        <v>3342</v>
      </c>
      <c r="K990" s="29" t="s">
        <v>3348</v>
      </c>
      <c r="L990" s="29" t="s">
        <v>3115</v>
      </c>
      <c r="M990" s="29" t="s">
        <v>3349</v>
      </c>
      <c r="N990" s="29" t="s">
        <v>3350</v>
      </c>
      <c r="O990" s="29" t="s">
        <v>3351</v>
      </c>
      <c r="P990" s="29" t="s">
        <v>3350</v>
      </c>
      <c r="Q990" s="29" t="s">
        <v>3209</v>
      </c>
      <c r="R990" s="29" t="s">
        <v>3210</v>
      </c>
      <c r="S990" s="29" t="s">
        <v>3098</v>
      </c>
      <c r="T990" s="29"/>
      <c r="U990" s="30">
        <v>0</v>
      </c>
      <c r="V990" s="30">
        <v>700</v>
      </c>
      <c r="W990" s="30">
        <v>200</v>
      </c>
      <c r="X990" s="30">
        <v>0</v>
      </c>
      <c r="Y990" s="30">
        <v>0</v>
      </c>
      <c r="Z990" s="30">
        <v>0</v>
      </c>
      <c r="AA990" s="30">
        <v>0</v>
      </c>
      <c r="AB990" s="30">
        <v>0</v>
      </c>
      <c r="AC990" s="30">
        <v>0</v>
      </c>
      <c r="AD990" s="30">
        <v>0</v>
      </c>
      <c r="AE990" s="30">
        <v>0</v>
      </c>
      <c r="AF990" s="30">
        <v>0</v>
      </c>
    </row>
    <row r="991" spans="1:32" x14ac:dyDescent="0.45">
      <c r="A991" s="29" t="s">
        <v>1261</v>
      </c>
      <c r="B991" s="29" t="s">
        <v>1262</v>
      </c>
      <c r="C991" s="29" t="s">
        <v>3211</v>
      </c>
      <c r="D991" s="29" t="s">
        <v>3212</v>
      </c>
      <c r="E991" s="29" t="s">
        <v>3213</v>
      </c>
      <c r="F991" s="29" t="s">
        <v>982</v>
      </c>
      <c r="G991" s="29" t="s">
        <v>3233</v>
      </c>
      <c r="H991" s="29" t="s">
        <v>3234</v>
      </c>
      <c r="I991" s="29" t="s">
        <v>3341</v>
      </c>
      <c r="J991" s="29" t="s">
        <v>3342</v>
      </c>
      <c r="K991" s="29" t="s">
        <v>3348</v>
      </c>
      <c r="L991" s="29" t="s">
        <v>3115</v>
      </c>
      <c r="M991" s="29" t="s">
        <v>3356</v>
      </c>
      <c r="N991" s="29" t="s">
        <v>3357</v>
      </c>
      <c r="O991" s="29" t="s">
        <v>3516</v>
      </c>
      <c r="P991" s="29" t="s">
        <v>3517</v>
      </c>
      <c r="Q991" s="29" t="s">
        <v>3209</v>
      </c>
      <c r="R991" s="29" t="s">
        <v>3210</v>
      </c>
      <c r="S991" s="29" t="s">
        <v>3098</v>
      </c>
      <c r="T991" s="29"/>
      <c r="U991" s="30">
        <v>0</v>
      </c>
      <c r="V991" s="30">
        <v>0</v>
      </c>
      <c r="W991" s="30">
        <v>0</v>
      </c>
      <c r="X991" s="30">
        <v>0</v>
      </c>
      <c r="Y991" s="30">
        <v>0</v>
      </c>
      <c r="Z991" s="30">
        <v>0</v>
      </c>
      <c r="AA991" s="30">
        <v>0</v>
      </c>
      <c r="AB991" s="30">
        <v>0</v>
      </c>
      <c r="AC991" s="30">
        <v>0</v>
      </c>
      <c r="AD991" s="30">
        <v>0</v>
      </c>
      <c r="AE991" s="30">
        <v>0</v>
      </c>
      <c r="AF991" s="30">
        <v>0</v>
      </c>
    </row>
    <row r="992" spans="1:32" x14ac:dyDescent="0.45">
      <c r="A992" s="29" t="s">
        <v>1261</v>
      </c>
      <c r="B992" s="29" t="s">
        <v>1262</v>
      </c>
      <c r="C992" s="29" t="s">
        <v>3211</v>
      </c>
      <c r="D992" s="29" t="s">
        <v>3212</v>
      </c>
      <c r="E992" s="29" t="s">
        <v>3213</v>
      </c>
      <c r="F992" s="29" t="s">
        <v>982</v>
      </c>
      <c r="G992" s="29" t="s">
        <v>3233</v>
      </c>
      <c r="H992" s="29" t="s">
        <v>3234</v>
      </c>
      <c r="I992" s="29" t="s">
        <v>3341</v>
      </c>
      <c r="J992" s="29" t="s">
        <v>3342</v>
      </c>
      <c r="K992" s="29" t="s">
        <v>3348</v>
      </c>
      <c r="L992" s="29" t="s">
        <v>3115</v>
      </c>
      <c r="M992" s="29" t="s">
        <v>3356</v>
      </c>
      <c r="N992" s="29" t="s">
        <v>3357</v>
      </c>
      <c r="O992" s="29" t="s">
        <v>3470</v>
      </c>
      <c r="P992" s="29" t="s">
        <v>3471</v>
      </c>
      <c r="Q992" s="29" t="s">
        <v>3209</v>
      </c>
      <c r="R992" s="29" t="s">
        <v>3210</v>
      </c>
      <c r="S992" s="29" t="s">
        <v>3098</v>
      </c>
      <c r="T992" s="29"/>
      <c r="U992" s="30">
        <v>0</v>
      </c>
      <c r="V992" s="30">
        <v>0</v>
      </c>
      <c r="W992" s="30">
        <v>0</v>
      </c>
      <c r="X992" s="30">
        <v>0</v>
      </c>
      <c r="Y992" s="30">
        <v>0</v>
      </c>
      <c r="Z992" s="30">
        <v>0</v>
      </c>
      <c r="AA992" s="30">
        <v>0</v>
      </c>
      <c r="AB992" s="30">
        <v>0</v>
      </c>
      <c r="AC992" s="30">
        <v>0</v>
      </c>
      <c r="AD992" s="30">
        <v>0</v>
      </c>
      <c r="AE992" s="30">
        <v>0</v>
      </c>
      <c r="AF992" s="30">
        <v>261</v>
      </c>
    </row>
    <row r="993" spans="1:32" x14ac:dyDescent="0.45">
      <c r="A993" s="29" t="s">
        <v>1261</v>
      </c>
      <c r="B993" s="29" t="s">
        <v>1262</v>
      </c>
      <c r="C993" s="29" t="s">
        <v>3211</v>
      </c>
      <c r="D993" s="29" t="s">
        <v>3212</v>
      </c>
      <c r="E993" s="29" t="s">
        <v>3213</v>
      </c>
      <c r="F993" s="29" t="s">
        <v>982</v>
      </c>
      <c r="G993" s="29" t="s">
        <v>3233</v>
      </c>
      <c r="H993" s="29" t="s">
        <v>3234</v>
      </c>
      <c r="I993" s="29" t="s">
        <v>3341</v>
      </c>
      <c r="J993" s="29" t="s">
        <v>3342</v>
      </c>
      <c r="K993" s="29" t="s">
        <v>3348</v>
      </c>
      <c r="L993" s="29" t="s">
        <v>3115</v>
      </c>
      <c r="M993" s="29" t="s">
        <v>3360</v>
      </c>
      <c r="N993" s="29" t="s">
        <v>3361</v>
      </c>
      <c r="O993" s="29" t="s">
        <v>3362</v>
      </c>
      <c r="P993" s="29" t="s">
        <v>3363</v>
      </c>
      <c r="Q993" s="29" t="s">
        <v>3209</v>
      </c>
      <c r="R993" s="29" t="s">
        <v>3210</v>
      </c>
      <c r="S993" s="29" t="s">
        <v>3098</v>
      </c>
      <c r="T993" s="29"/>
      <c r="U993" s="30">
        <v>3900</v>
      </c>
      <c r="V993" s="30">
        <v>3793</v>
      </c>
      <c r="W993" s="30">
        <v>3900</v>
      </c>
      <c r="X993" s="30">
        <v>3900</v>
      </c>
      <c r="Y993" s="30">
        <v>3900</v>
      </c>
      <c r="Z993" s="30">
        <v>3900</v>
      </c>
      <c r="AA993" s="30">
        <v>3900</v>
      </c>
      <c r="AB993" s="30">
        <v>3900</v>
      </c>
      <c r="AC993" s="30">
        <v>3900</v>
      </c>
      <c r="AD993" s="30">
        <v>3900</v>
      </c>
      <c r="AE993" s="30">
        <v>3900</v>
      </c>
      <c r="AF993" s="30">
        <v>3900</v>
      </c>
    </row>
    <row r="994" spans="1:32" x14ac:dyDescent="0.45">
      <c r="A994" s="29" t="s">
        <v>1261</v>
      </c>
      <c r="B994" s="29" t="s">
        <v>1262</v>
      </c>
      <c r="C994" s="29" t="s">
        <v>3211</v>
      </c>
      <c r="D994" s="29" t="s">
        <v>3212</v>
      </c>
      <c r="E994" s="29" t="s">
        <v>3213</v>
      </c>
      <c r="F994" s="29" t="s">
        <v>982</v>
      </c>
      <c r="G994" s="29" t="s">
        <v>3233</v>
      </c>
      <c r="H994" s="29" t="s">
        <v>3234</v>
      </c>
      <c r="I994" s="29" t="s">
        <v>3341</v>
      </c>
      <c r="J994" s="29" t="s">
        <v>3342</v>
      </c>
      <c r="K994" s="29" t="s">
        <v>3348</v>
      </c>
      <c r="L994" s="29" t="s">
        <v>3115</v>
      </c>
      <c r="M994" s="29" t="s">
        <v>3360</v>
      </c>
      <c r="N994" s="29" t="s">
        <v>3361</v>
      </c>
      <c r="O994" s="29" t="s">
        <v>3364</v>
      </c>
      <c r="P994" s="29" t="s">
        <v>3365</v>
      </c>
      <c r="Q994" s="29" t="s">
        <v>3209</v>
      </c>
      <c r="R994" s="29" t="s">
        <v>3210</v>
      </c>
      <c r="S994" s="29" t="s">
        <v>3098</v>
      </c>
      <c r="T994" s="29"/>
      <c r="U994" s="30">
        <v>1500</v>
      </c>
      <c r="V994" s="30">
        <v>1482</v>
      </c>
      <c r="W994" s="30">
        <v>1500</v>
      </c>
      <c r="X994" s="30">
        <v>1500</v>
      </c>
      <c r="Y994" s="30">
        <v>1500</v>
      </c>
      <c r="Z994" s="30">
        <v>1500</v>
      </c>
      <c r="AA994" s="30">
        <v>1500</v>
      </c>
      <c r="AB994" s="30">
        <v>1500</v>
      </c>
      <c r="AC994" s="30">
        <v>1500</v>
      </c>
      <c r="AD994" s="30">
        <v>1000</v>
      </c>
      <c r="AE994" s="30">
        <v>500</v>
      </c>
      <c r="AF994" s="30">
        <v>500</v>
      </c>
    </row>
    <row r="995" spans="1:32" x14ac:dyDescent="0.45">
      <c r="A995" s="29" t="s">
        <v>1261</v>
      </c>
      <c r="B995" s="29" t="s">
        <v>1262</v>
      </c>
      <c r="C995" s="29" t="s">
        <v>3211</v>
      </c>
      <c r="D995" s="29" t="s">
        <v>3212</v>
      </c>
      <c r="E995" s="29" t="s">
        <v>3213</v>
      </c>
      <c r="F995" s="29" t="s">
        <v>982</v>
      </c>
      <c r="G995" s="29" t="s">
        <v>3233</v>
      </c>
      <c r="H995" s="29" t="s">
        <v>3234</v>
      </c>
      <c r="I995" s="29" t="s">
        <v>3341</v>
      </c>
      <c r="J995" s="29" t="s">
        <v>3342</v>
      </c>
      <c r="K995" s="29" t="s">
        <v>3348</v>
      </c>
      <c r="L995" s="29" t="s">
        <v>3115</v>
      </c>
      <c r="M995" s="29" t="s">
        <v>3366</v>
      </c>
      <c r="N995" s="29" t="s">
        <v>3367</v>
      </c>
      <c r="O995" s="29" t="s">
        <v>3368</v>
      </c>
      <c r="P995" s="29" t="s">
        <v>3369</v>
      </c>
      <c r="Q995" s="29" t="s">
        <v>3209</v>
      </c>
      <c r="R995" s="29" t="s">
        <v>3210</v>
      </c>
      <c r="S995" s="29" t="s">
        <v>3098</v>
      </c>
      <c r="T995" s="29"/>
      <c r="U995" s="30">
        <v>0</v>
      </c>
      <c r="V995" s="30">
        <v>0</v>
      </c>
      <c r="W995" s="30">
        <v>0</v>
      </c>
      <c r="X995" s="30">
        <v>0</v>
      </c>
      <c r="Y995" s="30">
        <v>0</v>
      </c>
      <c r="Z995" s="30">
        <v>0</v>
      </c>
      <c r="AA995" s="30">
        <v>0</v>
      </c>
      <c r="AB995" s="30">
        <v>0</v>
      </c>
      <c r="AC995" s="30">
        <v>0</v>
      </c>
      <c r="AD995" s="30">
        <v>0</v>
      </c>
      <c r="AE995" s="30">
        <v>0</v>
      </c>
      <c r="AF995" s="30">
        <v>0</v>
      </c>
    </row>
    <row r="996" spans="1:32" x14ac:dyDescent="0.45">
      <c r="A996" s="29" t="s">
        <v>1261</v>
      </c>
      <c r="B996" s="29" t="s">
        <v>1262</v>
      </c>
      <c r="C996" s="29" t="s">
        <v>3211</v>
      </c>
      <c r="D996" s="29" t="s">
        <v>3212</v>
      </c>
      <c r="E996" s="29" t="s">
        <v>3213</v>
      </c>
      <c r="F996" s="29" t="s">
        <v>982</v>
      </c>
      <c r="G996" s="29" t="s">
        <v>3233</v>
      </c>
      <c r="H996" s="29" t="s">
        <v>3234</v>
      </c>
      <c r="I996" s="29" t="s">
        <v>3341</v>
      </c>
      <c r="J996" s="29" t="s">
        <v>3342</v>
      </c>
      <c r="K996" s="29" t="s">
        <v>3348</v>
      </c>
      <c r="L996" s="29" t="s">
        <v>3115</v>
      </c>
      <c r="M996" s="29" t="s">
        <v>3366</v>
      </c>
      <c r="N996" s="29" t="s">
        <v>3367</v>
      </c>
      <c r="O996" s="29" t="s">
        <v>3370</v>
      </c>
      <c r="P996" s="29" t="s">
        <v>3371</v>
      </c>
      <c r="Q996" s="29" t="s">
        <v>3209</v>
      </c>
      <c r="R996" s="29" t="s">
        <v>3210</v>
      </c>
      <c r="S996" s="29" t="s">
        <v>3098</v>
      </c>
      <c r="T996" s="29"/>
      <c r="U996" s="30">
        <v>426069.799</v>
      </c>
      <c r="V996" s="30">
        <v>431872.875</v>
      </c>
      <c r="W996" s="30">
        <v>433103.48300000001</v>
      </c>
      <c r="X996" s="30">
        <v>434856.83299999998</v>
      </c>
      <c r="Y996" s="30">
        <v>435580.261</v>
      </c>
      <c r="Z996" s="30">
        <v>435580.261</v>
      </c>
      <c r="AA996" s="30">
        <v>435870.39899999998</v>
      </c>
      <c r="AB996" s="30">
        <v>447061.78100000002</v>
      </c>
      <c r="AC996" s="30">
        <v>436705.18300000002</v>
      </c>
      <c r="AD996" s="30">
        <v>387755.26899999997</v>
      </c>
      <c r="AE996" s="30">
        <v>344544.59100000001</v>
      </c>
      <c r="AF996" s="30">
        <v>344064.28600000002</v>
      </c>
    </row>
    <row r="997" spans="1:32" x14ac:dyDescent="0.45">
      <c r="A997" s="29" t="s">
        <v>1261</v>
      </c>
      <c r="B997" s="29" t="s">
        <v>1262</v>
      </c>
      <c r="C997" s="29" t="s">
        <v>3211</v>
      </c>
      <c r="D997" s="29" t="s">
        <v>3212</v>
      </c>
      <c r="E997" s="29" t="s">
        <v>3213</v>
      </c>
      <c r="F997" s="29" t="s">
        <v>982</v>
      </c>
      <c r="G997" s="29" t="s">
        <v>3233</v>
      </c>
      <c r="H997" s="29" t="s">
        <v>3234</v>
      </c>
      <c r="I997" s="29" t="s">
        <v>3341</v>
      </c>
      <c r="J997" s="29" t="s">
        <v>3342</v>
      </c>
      <c r="K997" s="29" t="s">
        <v>3474</v>
      </c>
      <c r="L997" s="29" t="s">
        <v>3116</v>
      </c>
      <c r="M997" s="29" t="s">
        <v>3482</v>
      </c>
      <c r="N997" s="29" t="s">
        <v>3483</v>
      </c>
      <c r="O997" s="29" t="s">
        <v>3486</v>
      </c>
      <c r="P997" s="29" t="s">
        <v>3487</v>
      </c>
      <c r="Q997" s="29" t="s">
        <v>3209</v>
      </c>
      <c r="R997" s="29" t="s">
        <v>3210</v>
      </c>
      <c r="S997" s="29" t="s">
        <v>3098</v>
      </c>
      <c r="T997" s="29"/>
      <c r="U997" s="30">
        <v>500</v>
      </c>
      <c r="V997" s="30">
        <v>500</v>
      </c>
      <c r="W997" s="30">
        <v>500</v>
      </c>
      <c r="X997" s="30">
        <v>500</v>
      </c>
      <c r="Y997" s="30">
        <v>500</v>
      </c>
      <c r="Z997" s="30">
        <v>500</v>
      </c>
      <c r="AA997" s="30">
        <v>500</v>
      </c>
      <c r="AB997" s="30">
        <v>500</v>
      </c>
      <c r="AC997" s="30">
        <v>500</v>
      </c>
      <c r="AD997" s="30">
        <v>500</v>
      </c>
      <c r="AE997" s="30">
        <v>500</v>
      </c>
      <c r="AF997" s="30">
        <v>500</v>
      </c>
    </row>
    <row r="998" spans="1:32" x14ac:dyDescent="0.45">
      <c r="A998" s="29" t="s">
        <v>1261</v>
      </c>
      <c r="B998" s="29" t="s">
        <v>1262</v>
      </c>
      <c r="C998" s="29" t="s">
        <v>3211</v>
      </c>
      <c r="D998" s="29" t="s">
        <v>3212</v>
      </c>
      <c r="E998" s="29" t="s">
        <v>3213</v>
      </c>
      <c r="F998" s="29" t="s">
        <v>982</v>
      </c>
      <c r="G998" s="29" t="s">
        <v>3233</v>
      </c>
      <c r="H998" s="29" t="s">
        <v>3234</v>
      </c>
      <c r="I998" s="29" t="s">
        <v>3341</v>
      </c>
      <c r="J998" s="29" t="s">
        <v>3342</v>
      </c>
      <c r="K998" s="29" t="s">
        <v>3474</v>
      </c>
      <c r="L998" s="29" t="s">
        <v>3116</v>
      </c>
      <c r="M998" s="29" t="s">
        <v>3488</v>
      </c>
      <c r="N998" s="29" t="s">
        <v>3489</v>
      </c>
      <c r="O998" s="29" t="s">
        <v>3514</v>
      </c>
      <c r="P998" s="29" t="s">
        <v>3515</v>
      </c>
      <c r="Q998" s="29" t="s">
        <v>3209</v>
      </c>
      <c r="R998" s="29" t="s">
        <v>3210</v>
      </c>
      <c r="S998" s="29" t="s">
        <v>3098</v>
      </c>
      <c r="T998" s="29"/>
      <c r="U998" s="30">
        <v>0</v>
      </c>
      <c r="V998" s="30">
        <v>0</v>
      </c>
      <c r="W998" s="30">
        <v>0</v>
      </c>
      <c r="X998" s="30">
        <v>0</v>
      </c>
      <c r="Y998" s="30">
        <v>0</v>
      </c>
      <c r="Z998" s="30">
        <v>0</v>
      </c>
      <c r="AA998" s="30">
        <v>0</v>
      </c>
      <c r="AB998" s="30">
        <v>0</v>
      </c>
      <c r="AC998" s="30">
        <v>0</v>
      </c>
      <c r="AD998" s="30">
        <v>0</v>
      </c>
      <c r="AE998" s="30">
        <v>0</v>
      </c>
      <c r="AF998" s="30">
        <v>0</v>
      </c>
    </row>
    <row r="999" spans="1:32" x14ac:dyDescent="0.45">
      <c r="A999" s="29" t="s">
        <v>1261</v>
      </c>
      <c r="B999" s="29" t="s">
        <v>1262</v>
      </c>
      <c r="C999" s="29" t="s">
        <v>3211</v>
      </c>
      <c r="D999" s="29" t="s">
        <v>3212</v>
      </c>
      <c r="E999" s="29" t="s">
        <v>3213</v>
      </c>
      <c r="F999" s="29" t="s">
        <v>982</v>
      </c>
      <c r="G999" s="29" t="s">
        <v>3233</v>
      </c>
      <c r="H999" s="29" t="s">
        <v>3234</v>
      </c>
      <c r="I999" s="29" t="s">
        <v>3341</v>
      </c>
      <c r="J999" s="29" t="s">
        <v>3342</v>
      </c>
      <c r="K999" s="29" t="s">
        <v>3474</v>
      </c>
      <c r="L999" s="29" t="s">
        <v>3116</v>
      </c>
      <c r="M999" s="29" t="s">
        <v>3488</v>
      </c>
      <c r="N999" s="29" t="s">
        <v>3489</v>
      </c>
      <c r="O999" s="29" t="s">
        <v>3490</v>
      </c>
      <c r="P999" s="29" t="s">
        <v>3491</v>
      </c>
      <c r="Q999" s="29" t="s">
        <v>3209</v>
      </c>
      <c r="R999" s="29" t="s">
        <v>3210</v>
      </c>
      <c r="S999" s="29" t="s">
        <v>3098</v>
      </c>
      <c r="T999" s="29"/>
      <c r="U999" s="30">
        <v>117651.889</v>
      </c>
      <c r="V999" s="30">
        <v>117815.569</v>
      </c>
      <c r="W999" s="30">
        <v>117896.38</v>
      </c>
      <c r="X999" s="30">
        <v>117965.174</v>
      </c>
      <c r="Y999" s="30">
        <v>117961.671</v>
      </c>
      <c r="Z999" s="30">
        <v>118557.74400000001</v>
      </c>
      <c r="AA999" s="30">
        <v>118551.74400000001</v>
      </c>
      <c r="AB999" s="30">
        <v>118846.74400000001</v>
      </c>
      <c r="AC999" s="30">
        <v>118848.74400000001</v>
      </c>
      <c r="AD999" s="30">
        <v>118777.74400000001</v>
      </c>
      <c r="AE999" s="30">
        <v>118843.74400000001</v>
      </c>
      <c r="AF999" s="30">
        <v>118345.87</v>
      </c>
    </row>
    <row r="1000" spans="1:32" x14ac:dyDescent="0.45">
      <c r="A1000" s="29" t="s">
        <v>1261</v>
      </c>
      <c r="B1000" s="29" t="s">
        <v>1262</v>
      </c>
      <c r="C1000" s="29" t="s">
        <v>3211</v>
      </c>
      <c r="D1000" s="29" t="s">
        <v>3212</v>
      </c>
      <c r="E1000" s="29" t="s">
        <v>3213</v>
      </c>
      <c r="F1000" s="29" t="s">
        <v>982</v>
      </c>
      <c r="G1000" s="29" t="s">
        <v>3233</v>
      </c>
      <c r="H1000" s="29" t="s">
        <v>3234</v>
      </c>
      <c r="I1000" s="29" t="s">
        <v>3341</v>
      </c>
      <c r="J1000" s="29" t="s">
        <v>3342</v>
      </c>
      <c r="K1000" s="29" t="s">
        <v>3474</v>
      </c>
      <c r="L1000" s="29" t="s">
        <v>3116</v>
      </c>
      <c r="M1000" s="29" t="s">
        <v>3488</v>
      </c>
      <c r="N1000" s="29" t="s">
        <v>3489</v>
      </c>
      <c r="O1000" s="29" t="s">
        <v>3627</v>
      </c>
      <c r="P1000" s="29" t="s">
        <v>3628</v>
      </c>
      <c r="Q1000" s="29" t="s">
        <v>3209</v>
      </c>
      <c r="R1000" s="29" t="s">
        <v>3210</v>
      </c>
      <c r="S1000" s="29" t="s">
        <v>3098</v>
      </c>
      <c r="T1000" s="29"/>
      <c r="U1000" s="30">
        <v>0</v>
      </c>
      <c r="V1000" s="30">
        <v>0</v>
      </c>
      <c r="W1000" s="30">
        <v>67</v>
      </c>
      <c r="X1000" s="30">
        <v>248</v>
      </c>
      <c r="Y1000" s="30">
        <v>200</v>
      </c>
      <c r="Z1000" s="30">
        <v>117</v>
      </c>
      <c r="AA1000" s="30">
        <v>486</v>
      </c>
      <c r="AB1000" s="30">
        <v>528</v>
      </c>
      <c r="AC1000" s="30">
        <v>68</v>
      </c>
      <c r="AD1000" s="30">
        <v>257</v>
      </c>
      <c r="AE1000" s="30">
        <v>529</v>
      </c>
      <c r="AF1000" s="30">
        <v>162</v>
      </c>
    </row>
    <row r="1001" spans="1:32" x14ac:dyDescent="0.45">
      <c r="A1001" s="29" t="s">
        <v>1261</v>
      </c>
      <c r="B1001" s="29" t="s">
        <v>1262</v>
      </c>
      <c r="C1001" s="29" t="s">
        <v>3211</v>
      </c>
      <c r="D1001" s="29" t="s">
        <v>3212</v>
      </c>
      <c r="E1001" s="29" t="s">
        <v>3213</v>
      </c>
      <c r="F1001" s="29" t="s">
        <v>982</v>
      </c>
      <c r="G1001" s="29" t="s">
        <v>3233</v>
      </c>
      <c r="H1001" s="29" t="s">
        <v>3234</v>
      </c>
      <c r="I1001" s="29" t="s">
        <v>3242</v>
      </c>
      <c r="J1001" s="29" t="s">
        <v>3243</v>
      </c>
      <c r="K1001" s="29" t="s">
        <v>3244</v>
      </c>
      <c r="L1001" s="29" t="s">
        <v>3104</v>
      </c>
      <c r="M1001" s="29" t="s">
        <v>3245</v>
      </c>
      <c r="N1001" s="29" t="s">
        <v>3246</v>
      </c>
      <c r="O1001" s="29" t="s">
        <v>3250</v>
      </c>
      <c r="P1001" s="29" t="s">
        <v>3251</v>
      </c>
      <c r="Q1001" s="29" t="s">
        <v>3209</v>
      </c>
      <c r="R1001" s="29" t="s">
        <v>3210</v>
      </c>
      <c r="S1001" s="29" t="s">
        <v>3098</v>
      </c>
      <c r="T1001" s="29"/>
      <c r="U1001" s="30">
        <v>12000</v>
      </c>
      <c r="V1001" s="30">
        <v>12000</v>
      </c>
      <c r="W1001" s="30">
        <v>12000</v>
      </c>
      <c r="X1001" s="30">
        <v>12000</v>
      </c>
      <c r="Y1001" s="30">
        <v>12000</v>
      </c>
      <c r="Z1001" s="30">
        <v>12000</v>
      </c>
      <c r="AA1001" s="30">
        <v>12000</v>
      </c>
      <c r="AB1001" s="30">
        <v>2710</v>
      </c>
      <c r="AC1001" s="30">
        <v>0</v>
      </c>
      <c r="AD1001" s="30">
        <v>0</v>
      </c>
      <c r="AE1001" s="30">
        <v>0</v>
      </c>
      <c r="AF1001" s="30">
        <v>0</v>
      </c>
    </row>
    <row r="1002" spans="1:32" x14ac:dyDescent="0.45">
      <c r="A1002" s="29" t="s">
        <v>1261</v>
      </c>
      <c r="B1002" s="29" t="s">
        <v>1262</v>
      </c>
      <c r="C1002" s="29" t="s">
        <v>3211</v>
      </c>
      <c r="D1002" s="29" t="s">
        <v>3212</v>
      </c>
      <c r="E1002" s="29" t="s">
        <v>3213</v>
      </c>
      <c r="F1002" s="29" t="s">
        <v>982</v>
      </c>
      <c r="G1002" s="29" t="s">
        <v>3233</v>
      </c>
      <c r="H1002" s="29" t="s">
        <v>3234</v>
      </c>
      <c r="I1002" s="29" t="s">
        <v>3262</v>
      </c>
      <c r="J1002" s="29" t="s">
        <v>3263</v>
      </c>
      <c r="K1002" s="29" t="s">
        <v>3307</v>
      </c>
      <c r="L1002" s="29" t="s">
        <v>3117</v>
      </c>
      <c r="M1002" s="29" t="s">
        <v>3684</v>
      </c>
      <c r="N1002" s="29" t="s">
        <v>3685</v>
      </c>
      <c r="O1002" s="29" t="s">
        <v>3686</v>
      </c>
      <c r="P1002" s="29" t="s">
        <v>3687</v>
      </c>
      <c r="Q1002" s="29" t="s">
        <v>3209</v>
      </c>
      <c r="R1002" s="29" t="s">
        <v>3210</v>
      </c>
      <c r="S1002" s="29" t="s">
        <v>3098</v>
      </c>
      <c r="T1002" s="29"/>
      <c r="U1002" s="30">
        <v>0</v>
      </c>
      <c r="V1002" s="30">
        <v>0</v>
      </c>
      <c r="W1002" s="30">
        <v>0</v>
      </c>
      <c r="X1002" s="30">
        <v>0</v>
      </c>
      <c r="Y1002" s="30">
        <v>0</v>
      </c>
      <c r="Z1002" s="30">
        <v>0</v>
      </c>
      <c r="AA1002" s="30">
        <v>0</v>
      </c>
      <c r="AB1002" s="30">
        <v>0</v>
      </c>
      <c r="AC1002" s="30">
        <v>7072</v>
      </c>
      <c r="AD1002" s="30">
        <v>0</v>
      </c>
      <c r="AE1002" s="30">
        <v>0</v>
      </c>
      <c r="AF1002" s="30">
        <v>0</v>
      </c>
    </row>
    <row r="1003" spans="1:32" x14ac:dyDescent="0.45">
      <c r="A1003" s="29" t="s">
        <v>1261</v>
      </c>
      <c r="B1003" s="29" t="s">
        <v>1262</v>
      </c>
      <c r="C1003" s="29" t="s">
        <v>3211</v>
      </c>
      <c r="D1003" s="29" t="s">
        <v>3212</v>
      </c>
      <c r="E1003" s="29" t="s">
        <v>3213</v>
      </c>
      <c r="F1003" s="29" t="s">
        <v>982</v>
      </c>
      <c r="G1003" s="29" t="s">
        <v>3233</v>
      </c>
      <c r="H1003" s="29" t="s">
        <v>3234</v>
      </c>
      <c r="I1003" s="29" t="s">
        <v>3262</v>
      </c>
      <c r="J1003" s="29" t="s">
        <v>3263</v>
      </c>
      <c r="K1003" s="29" t="s">
        <v>3264</v>
      </c>
      <c r="L1003" s="29" t="s">
        <v>3103</v>
      </c>
      <c r="M1003" s="29" t="s">
        <v>3265</v>
      </c>
      <c r="N1003" s="29" t="s">
        <v>3266</v>
      </c>
      <c r="O1003" s="29" t="s">
        <v>3267</v>
      </c>
      <c r="P1003" s="29" t="s">
        <v>3268</v>
      </c>
      <c r="Q1003" s="29" t="s">
        <v>3209</v>
      </c>
      <c r="R1003" s="29" t="s">
        <v>3210</v>
      </c>
      <c r="S1003" s="29" t="s">
        <v>3098</v>
      </c>
      <c r="T1003" s="29"/>
      <c r="U1003" s="30">
        <v>10400</v>
      </c>
      <c r="V1003" s="30">
        <v>10400</v>
      </c>
      <c r="W1003" s="30">
        <v>10400</v>
      </c>
      <c r="X1003" s="30">
        <v>10400</v>
      </c>
      <c r="Y1003" s="30">
        <v>10400</v>
      </c>
      <c r="Z1003" s="30">
        <v>10400</v>
      </c>
      <c r="AA1003" s="30">
        <v>5200</v>
      </c>
      <c r="AB1003" s="30">
        <v>1174</v>
      </c>
      <c r="AC1003" s="30">
        <v>0</v>
      </c>
      <c r="AD1003" s="30">
        <v>0</v>
      </c>
      <c r="AE1003" s="30">
        <v>0</v>
      </c>
      <c r="AF1003" s="30">
        <v>0</v>
      </c>
    </row>
    <row r="1004" spans="1:32" x14ac:dyDescent="0.45">
      <c r="A1004" s="29" t="s">
        <v>1261</v>
      </c>
      <c r="B1004" s="29" t="s">
        <v>1262</v>
      </c>
      <c r="C1004" s="29" t="s">
        <v>3211</v>
      </c>
      <c r="D1004" s="29" t="s">
        <v>3212</v>
      </c>
      <c r="E1004" s="29" t="s">
        <v>3213</v>
      </c>
      <c r="F1004" s="29" t="s">
        <v>982</v>
      </c>
      <c r="G1004" s="29" t="s">
        <v>3233</v>
      </c>
      <c r="H1004" s="29" t="s">
        <v>3234</v>
      </c>
      <c r="I1004" s="29" t="s">
        <v>3262</v>
      </c>
      <c r="J1004" s="29" t="s">
        <v>3263</v>
      </c>
      <c r="K1004" s="29" t="s">
        <v>3264</v>
      </c>
      <c r="L1004" s="29" t="s">
        <v>3103</v>
      </c>
      <c r="M1004" s="29" t="s">
        <v>3265</v>
      </c>
      <c r="N1004" s="29" t="s">
        <v>3266</v>
      </c>
      <c r="O1004" s="29" t="s">
        <v>3269</v>
      </c>
      <c r="P1004" s="29" t="s">
        <v>3270</v>
      </c>
      <c r="Q1004" s="29" t="s">
        <v>3209</v>
      </c>
      <c r="R1004" s="29" t="s">
        <v>3210</v>
      </c>
      <c r="S1004" s="29" t="s">
        <v>3098</v>
      </c>
      <c r="T1004" s="29"/>
      <c r="U1004" s="30">
        <v>39</v>
      </c>
      <c r="V1004" s="30">
        <v>273</v>
      </c>
      <c r="W1004" s="30">
        <v>312</v>
      </c>
      <c r="X1004" s="30">
        <v>39</v>
      </c>
      <c r="Y1004" s="30">
        <v>117</v>
      </c>
      <c r="Z1004" s="30">
        <v>78</v>
      </c>
      <c r="AA1004" s="30">
        <v>0</v>
      </c>
      <c r="AB1004" s="30">
        <v>0</v>
      </c>
      <c r="AC1004" s="30">
        <v>0</v>
      </c>
      <c r="AD1004" s="30">
        <v>0</v>
      </c>
      <c r="AE1004" s="30">
        <v>0</v>
      </c>
      <c r="AF1004" s="30">
        <v>0</v>
      </c>
    </row>
    <row r="1005" spans="1:32" x14ac:dyDescent="0.45">
      <c r="A1005" s="29" t="s">
        <v>1261</v>
      </c>
      <c r="B1005" s="29" t="s">
        <v>1262</v>
      </c>
      <c r="C1005" s="29" t="s">
        <v>3211</v>
      </c>
      <c r="D1005" s="29" t="s">
        <v>3212</v>
      </c>
      <c r="E1005" s="29" t="s">
        <v>3213</v>
      </c>
      <c r="F1005" s="29" t="s">
        <v>982</v>
      </c>
      <c r="G1005" s="29" t="s">
        <v>3233</v>
      </c>
      <c r="H1005" s="29" t="s">
        <v>3234</v>
      </c>
      <c r="I1005" s="29" t="s">
        <v>3262</v>
      </c>
      <c r="J1005" s="29" t="s">
        <v>3263</v>
      </c>
      <c r="K1005" s="29" t="s">
        <v>3264</v>
      </c>
      <c r="L1005" s="29" t="s">
        <v>3103</v>
      </c>
      <c r="M1005" s="29" t="s">
        <v>3265</v>
      </c>
      <c r="N1005" s="29" t="s">
        <v>3266</v>
      </c>
      <c r="O1005" s="29" t="s">
        <v>3271</v>
      </c>
      <c r="P1005" s="29" t="s">
        <v>3272</v>
      </c>
      <c r="Q1005" s="29" t="s">
        <v>3209</v>
      </c>
      <c r="R1005" s="29" t="s">
        <v>3210</v>
      </c>
      <c r="S1005" s="29" t="s">
        <v>3098</v>
      </c>
      <c r="T1005" s="29"/>
      <c r="U1005" s="30">
        <v>116</v>
      </c>
      <c r="V1005" s="30">
        <v>913</v>
      </c>
      <c r="W1005" s="30">
        <v>261</v>
      </c>
      <c r="X1005" s="30">
        <v>638</v>
      </c>
      <c r="Y1005" s="30">
        <v>0</v>
      </c>
      <c r="Z1005" s="30">
        <v>159</v>
      </c>
      <c r="AA1005" s="30">
        <v>0</v>
      </c>
      <c r="AB1005" s="30">
        <v>0</v>
      </c>
      <c r="AC1005" s="30">
        <v>0</v>
      </c>
      <c r="AD1005" s="30">
        <v>0</v>
      </c>
      <c r="AE1005" s="30">
        <v>0</v>
      </c>
      <c r="AF1005" s="30">
        <v>0</v>
      </c>
    </row>
    <row r="1006" spans="1:32" x14ac:dyDescent="0.45">
      <c r="A1006" s="29" t="s">
        <v>1261</v>
      </c>
      <c r="B1006" s="29" t="s">
        <v>1262</v>
      </c>
      <c r="C1006" s="29" t="s">
        <v>3211</v>
      </c>
      <c r="D1006" s="29" t="s">
        <v>3212</v>
      </c>
      <c r="E1006" s="29" t="s">
        <v>3213</v>
      </c>
      <c r="F1006" s="29" t="s">
        <v>982</v>
      </c>
      <c r="G1006" s="29" t="s">
        <v>3233</v>
      </c>
      <c r="H1006" s="29" t="s">
        <v>3234</v>
      </c>
      <c r="I1006" s="29" t="s">
        <v>3262</v>
      </c>
      <c r="J1006" s="29" t="s">
        <v>3263</v>
      </c>
      <c r="K1006" s="29" t="s">
        <v>3264</v>
      </c>
      <c r="L1006" s="29" t="s">
        <v>3103</v>
      </c>
      <c r="M1006" s="29" t="s">
        <v>3265</v>
      </c>
      <c r="N1006" s="29" t="s">
        <v>3266</v>
      </c>
      <c r="O1006" s="29" t="s">
        <v>3273</v>
      </c>
      <c r="P1006" s="29" t="s">
        <v>3274</v>
      </c>
      <c r="Q1006" s="29" t="s">
        <v>3209</v>
      </c>
      <c r="R1006" s="29" t="s">
        <v>3210</v>
      </c>
      <c r="S1006" s="29" t="s">
        <v>3098</v>
      </c>
      <c r="T1006" s="29"/>
      <c r="U1006" s="30">
        <v>0</v>
      </c>
      <c r="V1006" s="30">
        <v>0</v>
      </c>
      <c r="W1006" s="30">
        <v>0</v>
      </c>
      <c r="X1006" s="30">
        <v>78</v>
      </c>
      <c r="Y1006" s="30">
        <v>0</v>
      </c>
      <c r="Z1006" s="30">
        <v>0</v>
      </c>
      <c r="AA1006" s="30">
        <v>0</v>
      </c>
      <c r="AB1006" s="30">
        <v>0</v>
      </c>
      <c r="AC1006" s="30">
        <v>0</v>
      </c>
      <c r="AD1006" s="30">
        <v>0</v>
      </c>
      <c r="AE1006" s="30">
        <v>0</v>
      </c>
      <c r="AF1006" s="30">
        <v>0</v>
      </c>
    </row>
    <row r="1007" spans="1:32" x14ac:dyDescent="0.45">
      <c r="A1007" s="29" t="s">
        <v>1261</v>
      </c>
      <c r="B1007" s="29" t="s">
        <v>1262</v>
      </c>
      <c r="C1007" s="29" t="s">
        <v>3211</v>
      </c>
      <c r="D1007" s="29" t="s">
        <v>3212</v>
      </c>
      <c r="E1007" s="29" t="s">
        <v>3213</v>
      </c>
      <c r="F1007" s="29" t="s">
        <v>982</v>
      </c>
      <c r="G1007" s="29" t="s">
        <v>3233</v>
      </c>
      <c r="H1007" s="29" t="s">
        <v>3234</v>
      </c>
      <c r="I1007" s="29" t="s">
        <v>3275</v>
      </c>
      <c r="J1007" s="29" t="s">
        <v>3276</v>
      </c>
      <c r="K1007" s="29" t="s">
        <v>3277</v>
      </c>
      <c r="L1007" s="29" t="s">
        <v>3100</v>
      </c>
      <c r="M1007" s="29" t="s">
        <v>3312</v>
      </c>
      <c r="N1007" s="29" t="s">
        <v>3313</v>
      </c>
      <c r="O1007" s="29" t="s">
        <v>3314</v>
      </c>
      <c r="P1007" s="29" t="s">
        <v>3315</v>
      </c>
      <c r="Q1007" s="29" t="s">
        <v>3209</v>
      </c>
      <c r="R1007" s="29" t="s">
        <v>3210</v>
      </c>
      <c r="S1007" s="29" t="s">
        <v>3098</v>
      </c>
      <c r="T1007" s="29"/>
      <c r="U1007" s="30">
        <v>54300</v>
      </c>
      <c r="V1007" s="30">
        <v>54300</v>
      </c>
      <c r="W1007" s="30">
        <v>54300</v>
      </c>
      <c r="X1007" s="30">
        <v>54300</v>
      </c>
      <c r="Y1007" s="30">
        <v>54300</v>
      </c>
      <c r="Z1007" s="30">
        <v>54300</v>
      </c>
      <c r="AA1007" s="30">
        <v>54300</v>
      </c>
      <c r="AB1007" s="30">
        <v>35487</v>
      </c>
      <c r="AC1007" s="30">
        <v>30000</v>
      </c>
      <c r="AD1007" s="30">
        <v>30000</v>
      </c>
      <c r="AE1007" s="30">
        <v>30000</v>
      </c>
      <c r="AF1007" s="30">
        <v>30000</v>
      </c>
    </row>
    <row r="1008" spans="1:32" x14ac:dyDescent="0.45">
      <c r="A1008" s="29" t="s">
        <v>868</v>
      </c>
      <c r="B1008" s="29" t="s">
        <v>869</v>
      </c>
      <c r="C1008" s="29" t="s">
        <v>3299</v>
      </c>
      <c r="D1008" s="29" t="s">
        <v>3300</v>
      </c>
      <c r="E1008" s="29" t="s">
        <v>3301</v>
      </c>
      <c r="F1008" s="29" t="s">
        <v>3302</v>
      </c>
      <c r="G1008" s="29" t="s">
        <v>3200</v>
      </c>
      <c r="H1008" s="29" t="s">
        <v>3201</v>
      </c>
      <c r="I1008" s="29" t="s">
        <v>3202</v>
      </c>
      <c r="J1008" s="29" t="s">
        <v>3203</v>
      </c>
      <c r="K1008" s="29" t="s">
        <v>3221</v>
      </c>
      <c r="L1008" s="29" t="s">
        <v>3113</v>
      </c>
      <c r="M1008" s="29" t="s">
        <v>3303</v>
      </c>
      <c r="N1008" s="29" t="s">
        <v>3304</v>
      </c>
      <c r="O1008" s="29" t="s">
        <v>3305</v>
      </c>
      <c r="P1008" s="29" t="s">
        <v>3306</v>
      </c>
      <c r="Q1008" s="29" t="s">
        <v>3209</v>
      </c>
      <c r="R1008" s="29" t="s">
        <v>3210</v>
      </c>
      <c r="S1008" s="29" t="s">
        <v>3098</v>
      </c>
      <c r="T1008" s="29"/>
      <c r="U1008" s="30">
        <v>52089</v>
      </c>
      <c r="V1008" s="30">
        <v>52498</v>
      </c>
      <c r="W1008" s="30">
        <v>51657</v>
      </c>
      <c r="X1008" s="30">
        <v>50776</v>
      </c>
      <c r="Y1008" s="30">
        <v>49470</v>
      </c>
      <c r="Z1008" s="30">
        <v>49519</v>
      </c>
      <c r="AA1008" s="30">
        <v>47289</v>
      </c>
      <c r="AB1008" s="30">
        <v>49789</v>
      </c>
      <c r="AC1008" s="30">
        <v>50439</v>
      </c>
      <c r="AD1008" s="30">
        <v>50616</v>
      </c>
      <c r="AE1008" s="30">
        <v>53114</v>
      </c>
      <c r="AF1008" s="30">
        <v>50033</v>
      </c>
    </row>
    <row r="1009" spans="1:32" x14ac:dyDescent="0.45">
      <c r="A1009" s="29" t="s">
        <v>868</v>
      </c>
      <c r="B1009" s="29" t="s">
        <v>869</v>
      </c>
      <c r="C1009" s="29" t="s">
        <v>3299</v>
      </c>
      <c r="D1009" s="29" t="s">
        <v>3300</v>
      </c>
      <c r="E1009" s="29" t="s">
        <v>3301</v>
      </c>
      <c r="F1009" s="29" t="s">
        <v>3302</v>
      </c>
      <c r="G1009" s="29" t="s">
        <v>3200</v>
      </c>
      <c r="H1009" s="29" t="s">
        <v>3201</v>
      </c>
      <c r="I1009" s="29" t="s">
        <v>3226</v>
      </c>
      <c r="J1009" s="29" t="s">
        <v>3227</v>
      </c>
      <c r="K1009" s="29" t="s">
        <v>3228</v>
      </c>
      <c r="L1009" s="29" t="s">
        <v>3111</v>
      </c>
      <c r="M1009" s="29" t="s">
        <v>3229</v>
      </c>
      <c r="N1009" s="29" t="s">
        <v>3230</v>
      </c>
      <c r="O1009" s="29" t="s">
        <v>3231</v>
      </c>
      <c r="P1009" s="29" t="s">
        <v>3232</v>
      </c>
      <c r="Q1009" s="29" t="s">
        <v>3209</v>
      </c>
      <c r="R1009" s="29" t="s">
        <v>3210</v>
      </c>
      <c r="S1009" s="29" t="s">
        <v>3098</v>
      </c>
      <c r="T1009" s="29"/>
      <c r="U1009" s="30">
        <v>0</v>
      </c>
      <c r="V1009" s="30">
        <v>0</v>
      </c>
      <c r="W1009" s="30">
        <v>0</v>
      </c>
      <c r="X1009" s="30">
        <v>0</v>
      </c>
      <c r="Y1009" s="30">
        <v>0</v>
      </c>
      <c r="Z1009" s="30">
        <v>0</v>
      </c>
      <c r="AA1009" s="30">
        <v>0</v>
      </c>
      <c r="AB1009" s="30">
        <v>0</v>
      </c>
      <c r="AC1009" s="30">
        <v>0</v>
      </c>
      <c r="AD1009" s="30">
        <v>0</v>
      </c>
      <c r="AE1009" s="30">
        <v>0</v>
      </c>
      <c r="AF1009" s="30">
        <v>0</v>
      </c>
    </row>
    <row r="1010" spans="1:32" x14ac:dyDescent="0.45">
      <c r="A1010" s="29" t="s">
        <v>868</v>
      </c>
      <c r="B1010" s="29" t="s">
        <v>869</v>
      </c>
      <c r="C1010" s="29" t="s">
        <v>3299</v>
      </c>
      <c r="D1010" s="29" t="s">
        <v>3300</v>
      </c>
      <c r="E1010" s="29" t="s">
        <v>3301</v>
      </c>
      <c r="F1010" s="29" t="s">
        <v>3302</v>
      </c>
      <c r="G1010" s="29" t="s">
        <v>3200</v>
      </c>
      <c r="H1010" s="29" t="s">
        <v>3201</v>
      </c>
      <c r="I1010" s="29" t="s">
        <v>3226</v>
      </c>
      <c r="J1010" s="29" t="s">
        <v>3227</v>
      </c>
      <c r="K1010" s="29" t="s">
        <v>3228</v>
      </c>
      <c r="L1010" s="29" t="s">
        <v>3111</v>
      </c>
      <c r="M1010" s="29" t="s">
        <v>3295</v>
      </c>
      <c r="N1010" s="29" t="s">
        <v>3296</v>
      </c>
      <c r="O1010" s="29" t="s">
        <v>3297</v>
      </c>
      <c r="P1010" s="29" t="s">
        <v>3298</v>
      </c>
      <c r="Q1010" s="29" t="s">
        <v>3209</v>
      </c>
      <c r="R1010" s="29" t="s">
        <v>3210</v>
      </c>
      <c r="S1010" s="29" t="s">
        <v>3098</v>
      </c>
      <c r="T1010" s="29"/>
      <c r="U1010" s="30">
        <v>0</v>
      </c>
      <c r="V1010" s="30">
        <v>0</v>
      </c>
      <c r="W1010" s="30">
        <v>0</v>
      </c>
      <c r="X1010" s="30">
        <v>0</v>
      </c>
      <c r="Y1010" s="30">
        <v>0</v>
      </c>
      <c r="Z1010" s="30">
        <v>0</v>
      </c>
      <c r="AA1010" s="30">
        <v>0</v>
      </c>
      <c r="AB1010" s="30">
        <v>0</v>
      </c>
      <c r="AC1010" s="30">
        <v>0</v>
      </c>
      <c r="AD1010" s="30">
        <v>0</v>
      </c>
      <c r="AE1010" s="30">
        <v>0</v>
      </c>
      <c r="AF1010" s="30">
        <v>0</v>
      </c>
    </row>
    <row r="1011" spans="1:32" x14ac:dyDescent="0.45">
      <c r="A1011" s="29" t="s">
        <v>868</v>
      </c>
      <c r="B1011" s="29" t="s">
        <v>869</v>
      </c>
      <c r="C1011" s="29" t="s">
        <v>3299</v>
      </c>
      <c r="D1011" s="29" t="s">
        <v>3300</v>
      </c>
      <c r="E1011" s="29" t="s">
        <v>3301</v>
      </c>
      <c r="F1011" s="29" t="s">
        <v>3302</v>
      </c>
      <c r="G1011" s="29" t="s">
        <v>3233</v>
      </c>
      <c r="H1011" s="29" t="s">
        <v>3234</v>
      </c>
      <c r="I1011" s="29" t="s">
        <v>3235</v>
      </c>
      <c r="J1011" s="29" t="s">
        <v>3236</v>
      </c>
      <c r="K1011" s="29" t="s">
        <v>3237</v>
      </c>
      <c r="L1011" s="29" t="s">
        <v>3107</v>
      </c>
      <c r="M1011" s="29" t="s">
        <v>3238</v>
      </c>
      <c r="N1011" s="29" t="s">
        <v>3239</v>
      </c>
      <c r="O1011" s="29" t="s">
        <v>3240</v>
      </c>
      <c r="P1011" s="29" t="s">
        <v>3241</v>
      </c>
      <c r="Q1011" s="29" t="s">
        <v>3209</v>
      </c>
      <c r="R1011" s="29" t="s">
        <v>3210</v>
      </c>
      <c r="S1011" s="29" t="s">
        <v>3098</v>
      </c>
      <c r="T1011" s="29"/>
      <c r="U1011" s="30">
        <v>2200</v>
      </c>
      <c r="V1011" s="30">
        <v>2200</v>
      </c>
      <c r="W1011" s="30">
        <v>2200</v>
      </c>
      <c r="X1011" s="30">
        <v>2200</v>
      </c>
      <c r="Y1011" s="30">
        <v>2200</v>
      </c>
      <c r="Z1011" s="30">
        <v>2200</v>
      </c>
      <c r="AA1011" s="30">
        <v>2200</v>
      </c>
      <c r="AB1011" s="30">
        <v>2200</v>
      </c>
      <c r="AC1011" s="30">
        <v>2200</v>
      </c>
      <c r="AD1011" s="30">
        <v>2200</v>
      </c>
      <c r="AE1011" s="30">
        <v>2200</v>
      </c>
      <c r="AF1011" s="30">
        <v>2200</v>
      </c>
    </row>
    <row r="1012" spans="1:32" x14ac:dyDescent="0.45">
      <c r="A1012" s="29" t="s">
        <v>868</v>
      </c>
      <c r="B1012" s="29" t="s">
        <v>869</v>
      </c>
      <c r="C1012" s="29" t="s">
        <v>3299</v>
      </c>
      <c r="D1012" s="29" t="s">
        <v>3300</v>
      </c>
      <c r="E1012" s="29" t="s">
        <v>3301</v>
      </c>
      <c r="F1012" s="29" t="s">
        <v>3302</v>
      </c>
      <c r="G1012" s="29" t="s">
        <v>3233</v>
      </c>
      <c r="H1012" s="29" t="s">
        <v>3234</v>
      </c>
      <c r="I1012" s="29" t="s">
        <v>3242</v>
      </c>
      <c r="J1012" s="29" t="s">
        <v>3243</v>
      </c>
      <c r="K1012" s="29" t="s">
        <v>3244</v>
      </c>
      <c r="L1012" s="29" t="s">
        <v>3104</v>
      </c>
      <c r="M1012" s="29" t="s">
        <v>3436</v>
      </c>
      <c r="N1012" s="29" t="s">
        <v>3437</v>
      </c>
      <c r="O1012" s="29" t="s">
        <v>3438</v>
      </c>
      <c r="P1012" s="29" t="s">
        <v>3439</v>
      </c>
      <c r="Q1012" s="29" t="s">
        <v>3209</v>
      </c>
      <c r="R1012" s="29" t="s">
        <v>3210</v>
      </c>
      <c r="S1012" s="29" t="s">
        <v>3098</v>
      </c>
      <c r="T1012" s="29"/>
      <c r="U1012" s="30">
        <v>3000</v>
      </c>
      <c r="V1012" s="30">
        <v>3000</v>
      </c>
      <c r="W1012" s="30">
        <v>3000</v>
      </c>
      <c r="X1012" s="30">
        <v>3000</v>
      </c>
      <c r="Y1012" s="30">
        <v>3000</v>
      </c>
      <c r="Z1012" s="30">
        <v>3000</v>
      </c>
      <c r="AA1012" s="30">
        <v>3000</v>
      </c>
      <c r="AB1012" s="30">
        <v>3000</v>
      </c>
      <c r="AC1012" s="30">
        <v>3000</v>
      </c>
      <c r="AD1012" s="30">
        <v>3000</v>
      </c>
      <c r="AE1012" s="30">
        <v>3000</v>
      </c>
      <c r="AF1012" s="30">
        <v>3000</v>
      </c>
    </row>
    <row r="1013" spans="1:32" x14ac:dyDescent="0.45">
      <c r="A1013" s="29" t="s">
        <v>868</v>
      </c>
      <c r="B1013" s="29" t="s">
        <v>869</v>
      </c>
      <c r="C1013" s="29" t="s">
        <v>3299</v>
      </c>
      <c r="D1013" s="29" t="s">
        <v>3300</v>
      </c>
      <c r="E1013" s="29" t="s">
        <v>3301</v>
      </c>
      <c r="F1013" s="29" t="s">
        <v>3302</v>
      </c>
      <c r="G1013" s="29" t="s">
        <v>3233</v>
      </c>
      <c r="H1013" s="29" t="s">
        <v>3234</v>
      </c>
      <c r="I1013" s="29" t="s">
        <v>3242</v>
      </c>
      <c r="J1013" s="29" t="s">
        <v>3243</v>
      </c>
      <c r="K1013" s="29" t="s">
        <v>3244</v>
      </c>
      <c r="L1013" s="29" t="s">
        <v>3104</v>
      </c>
      <c r="M1013" s="29" t="s">
        <v>3245</v>
      </c>
      <c r="N1013" s="29" t="s">
        <v>3246</v>
      </c>
      <c r="O1013" s="29" t="s">
        <v>3701</v>
      </c>
      <c r="P1013" s="29" t="s">
        <v>3702</v>
      </c>
      <c r="Q1013" s="29" t="s">
        <v>3209</v>
      </c>
      <c r="R1013" s="29" t="s">
        <v>3210</v>
      </c>
      <c r="S1013" s="29" t="s">
        <v>3098</v>
      </c>
      <c r="T1013" s="29"/>
      <c r="U1013" s="30">
        <v>16560</v>
      </c>
      <c r="V1013" s="30">
        <v>16560</v>
      </c>
      <c r="W1013" s="30">
        <v>16560</v>
      </c>
      <c r="X1013" s="30">
        <v>16560</v>
      </c>
      <c r="Y1013" s="30">
        <v>16560</v>
      </c>
      <c r="Z1013" s="30">
        <v>16560</v>
      </c>
      <c r="AA1013" s="30">
        <v>16560</v>
      </c>
      <c r="AB1013" s="30">
        <v>16560</v>
      </c>
      <c r="AC1013" s="30">
        <v>16560</v>
      </c>
      <c r="AD1013" s="30">
        <v>16560</v>
      </c>
      <c r="AE1013" s="30">
        <v>16560</v>
      </c>
      <c r="AF1013" s="30">
        <v>16560</v>
      </c>
    </row>
    <row r="1014" spans="1:32" x14ac:dyDescent="0.45">
      <c r="A1014" s="29" t="s">
        <v>868</v>
      </c>
      <c r="B1014" s="29" t="s">
        <v>869</v>
      </c>
      <c r="C1014" s="29" t="s">
        <v>3299</v>
      </c>
      <c r="D1014" s="29" t="s">
        <v>3300</v>
      </c>
      <c r="E1014" s="29" t="s">
        <v>3301</v>
      </c>
      <c r="F1014" s="29" t="s">
        <v>3302</v>
      </c>
      <c r="G1014" s="29" t="s">
        <v>3233</v>
      </c>
      <c r="H1014" s="29" t="s">
        <v>3234</v>
      </c>
      <c r="I1014" s="29" t="s">
        <v>3262</v>
      </c>
      <c r="J1014" s="29" t="s">
        <v>3263</v>
      </c>
      <c r="K1014" s="29" t="s">
        <v>3264</v>
      </c>
      <c r="L1014" s="29" t="s">
        <v>3103</v>
      </c>
      <c r="M1014" s="29" t="s">
        <v>3265</v>
      </c>
      <c r="N1014" s="29" t="s">
        <v>3266</v>
      </c>
      <c r="O1014" s="29" t="s">
        <v>3267</v>
      </c>
      <c r="P1014" s="29" t="s">
        <v>3268</v>
      </c>
      <c r="Q1014" s="29" t="s">
        <v>3209</v>
      </c>
      <c r="R1014" s="29" t="s">
        <v>3210</v>
      </c>
      <c r="S1014" s="29" t="s">
        <v>3098</v>
      </c>
      <c r="T1014" s="29"/>
      <c r="U1014" s="30">
        <v>2700</v>
      </c>
      <c r="V1014" s="30">
        <v>2700</v>
      </c>
      <c r="W1014" s="30">
        <v>2700</v>
      </c>
      <c r="X1014" s="30">
        <v>2700</v>
      </c>
      <c r="Y1014" s="30">
        <v>2700</v>
      </c>
      <c r="Z1014" s="30">
        <v>2700</v>
      </c>
      <c r="AA1014" s="30">
        <v>2700</v>
      </c>
      <c r="AB1014" s="30">
        <v>2700</v>
      </c>
      <c r="AC1014" s="30">
        <v>2700</v>
      </c>
      <c r="AD1014" s="30">
        <v>2700</v>
      </c>
      <c r="AE1014" s="30">
        <v>2700</v>
      </c>
      <c r="AF1014" s="30">
        <v>2700</v>
      </c>
    </row>
    <row r="1015" spans="1:32" x14ac:dyDescent="0.45">
      <c r="A1015" s="29" t="s">
        <v>868</v>
      </c>
      <c r="B1015" s="29" t="s">
        <v>869</v>
      </c>
      <c r="C1015" s="29" t="s">
        <v>3299</v>
      </c>
      <c r="D1015" s="29" t="s">
        <v>3300</v>
      </c>
      <c r="E1015" s="29" t="s">
        <v>3301</v>
      </c>
      <c r="F1015" s="29" t="s">
        <v>3302</v>
      </c>
      <c r="G1015" s="29" t="s">
        <v>3233</v>
      </c>
      <c r="H1015" s="29" t="s">
        <v>3234</v>
      </c>
      <c r="I1015" s="29" t="s">
        <v>3262</v>
      </c>
      <c r="J1015" s="29" t="s">
        <v>3263</v>
      </c>
      <c r="K1015" s="29" t="s">
        <v>3264</v>
      </c>
      <c r="L1015" s="29" t="s">
        <v>3103</v>
      </c>
      <c r="M1015" s="29" t="s">
        <v>3265</v>
      </c>
      <c r="N1015" s="29" t="s">
        <v>3266</v>
      </c>
      <c r="O1015" s="29" t="s">
        <v>3269</v>
      </c>
      <c r="P1015" s="29" t="s">
        <v>3270</v>
      </c>
      <c r="Q1015" s="29" t="s">
        <v>3209</v>
      </c>
      <c r="R1015" s="29" t="s">
        <v>3210</v>
      </c>
      <c r="S1015" s="29" t="s">
        <v>3098</v>
      </c>
      <c r="T1015" s="29"/>
      <c r="U1015" s="30">
        <v>0</v>
      </c>
      <c r="V1015" s="30">
        <v>78</v>
      </c>
      <c r="W1015" s="30">
        <v>0</v>
      </c>
      <c r="X1015" s="30">
        <v>0</v>
      </c>
      <c r="Y1015" s="30">
        <v>117</v>
      </c>
      <c r="Z1015" s="30">
        <v>39</v>
      </c>
      <c r="AA1015" s="30">
        <v>39</v>
      </c>
      <c r="AB1015" s="30">
        <v>39</v>
      </c>
      <c r="AC1015" s="30">
        <v>39</v>
      </c>
      <c r="AD1015" s="30">
        <v>0</v>
      </c>
      <c r="AE1015" s="30">
        <v>0</v>
      </c>
      <c r="AF1015" s="30">
        <v>78</v>
      </c>
    </row>
    <row r="1016" spans="1:32" x14ac:dyDescent="0.45">
      <c r="A1016" s="29" t="s">
        <v>868</v>
      </c>
      <c r="B1016" s="29" t="s">
        <v>869</v>
      </c>
      <c r="C1016" s="29" t="s">
        <v>3299</v>
      </c>
      <c r="D1016" s="29" t="s">
        <v>3300</v>
      </c>
      <c r="E1016" s="29" t="s">
        <v>3301</v>
      </c>
      <c r="F1016" s="29" t="s">
        <v>3302</v>
      </c>
      <c r="G1016" s="29" t="s">
        <v>3233</v>
      </c>
      <c r="H1016" s="29" t="s">
        <v>3234</v>
      </c>
      <c r="I1016" s="29" t="s">
        <v>3262</v>
      </c>
      <c r="J1016" s="29" t="s">
        <v>3263</v>
      </c>
      <c r="K1016" s="29" t="s">
        <v>3264</v>
      </c>
      <c r="L1016" s="29" t="s">
        <v>3103</v>
      </c>
      <c r="M1016" s="29" t="s">
        <v>3265</v>
      </c>
      <c r="N1016" s="29" t="s">
        <v>3266</v>
      </c>
      <c r="O1016" s="29" t="s">
        <v>3271</v>
      </c>
      <c r="P1016" s="29" t="s">
        <v>3272</v>
      </c>
      <c r="Q1016" s="29" t="s">
        <v>3209</v>
      </c>
      <c r="R1016" s="29" t="s">
        <v>3210</v>
      </c>
      <c r="S1016" s="29" t="s">
        <v>3098</v>
      </c>
      <c r="T1016" s="29"/>
      <c r="U1016" s="30">
        <v>0</v>
      </c>
      <c r="V1016" s="30">
        <v>87</v>
      </c>
      <c r="W1016" s="30">
        <v>58</v>
      </c>
      <c r="X1016" s="30">
        <v>870</v>
      </c>
      <c r="Y1016" s="30">
        <v>0</v>
      </c>
      <c r="Z1016" s="30">
        <v>0</v>
      </c>
      <c r="AA1016" s="30">
        <v>0</v>
      </c>
      <c r="AB1016" s="30">
        <v>0</v>
      </c>
      <c r="AC1016" s="30">
        <v>0</v>
      </c>
      <c r="AD1016" s="30">
        <v>145</v>
      </c>
      <c r="AE1016" s="30">
        <v>232</v>
      </c>
      <c r="AF1016" s="30">
        <v>0</v>
      </c>
    </row>
    <row r="1017" spans="1:32" x14ac:dyDescent="0.45">
      <c r="A1017" s="29" t="s">
        <v>868</v>
      </c>
      <c r="B1017" s="29" t="s">
        <v>869</v>
      </c>
      <c r="C1017" s="29" t="s">
        <v>3299</v>
      </c>
      <c r="D1017" s="29" t="s">
        <v>3300</v>
      </c>
      <c r="E1017" s="29" t="s">
        <v>3301</v>
      </c>
      <c r="F1017" s="29" t="s">
        <v>3302</v>
      </c>
      <c r="G1017" s="29" t="s">
        <v>3233</v>
      </c>
      <c r="H1017" s="29" t="s">
        <v>3234</v>
      </c>
      <c r="I1017" s="29" t="s">
        <v>3262</v>
      </c>
      <c r="J1017" s="29" t="s">
        <v>3263</v>
      </c>
      <c r="K1017" s="29" t="s">
        <v>3264</v>
      </c>
      <c r="L1017" s="29" t="s">
        <v>3103</v>
      </c>
      <c r="M1017" s="29" t="s">
        <v>3265</v>
      </c>
      <c r="N1017" s="29" t="s">
        <v>3266</v>
      </c>
      <c r="O1017" s="29" t="s">
        <v>3273</v>
      </c>
      <c r="P1017" s="29" t="s">
        <v>3274</v>
      </c>
      <c r="Q1017" s="29" t="s">
        <v>3209</v>
      </c>
      <c r="R1017" s="29" t="s">
        <v>3210</v>
      </c>
      <c r="S1017" s="29" t="s">
        <v>3098</v>
      </c>
      <c r="T1017" s="29"/>
      <c r="U1017" s="30">
        <v>0</v>
      </c>
      <c r="V1017" s="30">
        <v>39</v>
      </c>
      <c r="W1017" s="30">
        <v>78</v>
      </c>
      <c r="X1017" s="30">
        <v>39</v>
      </c>
      <c r="Y1017" s="30">
        <v>0</v>
      </c>
      <c r="Z1017" s="30">
        <v>0</v>
      </c>
      <c r="AA1017" s="30">
        <v>39</v>
      </c>
      <c r="AB1017" s="30">
        <v>0</v>
      </c>
      <c r="AC1017" s="30">
        <v>0</v>
      </c>
      <c r="AD1017" s="30">
        <v>39</v>
      </c>
      <c r="AE1017" s="30">
        <v>78</v>
      </c>
      <c r="AF1017" s="30">
        <v>0</v>
      </c>
    </row>
    <row r="1018" spans="1:32" x14ac:dyDescent="0.45">
      <c r="A1018" s="29" t="s">
        <v>868</v>
      </c>
      <c r="B1018" s="29" t="s">
        <v>869</v>
      </c>
      <c r="C1018" s="29" t="s">
        <v>3299</v>
      </c>
      <c r="D1018" s="29" t="s">
        <v>3300</v>
      </c>
      <c r="E1018" s="29" t="s">
        <v>3301</v>
      </c>
      <c r="F1018" s="29" t="s">
        <v>3302</v>
      </c>
      <c r="G1018" s="29" t="s">
        <v>3233</v>
      </c>
      <c r="H1018" s="29" t="s">
        <v>3234</v>
      </c>
      <c r="I1018" s="29" t="s">
        <v>3275</v>
      </c>
      <c r="J1018" s="29" t="s">
        <v>3276</v>
      </c>
      <c r="K1018" s="29" t="s">
        <v>3277</v>
      </c>
      <c r="L1018" s="29" t="s">
        <v>3100</v>
      </c>
      <c r="M1018" s="29" t="s">
        <v>3278</v>
      </c>
      <c r="N1018" s="29" t="s">
        <v>3279</v>
      </c>
      <c r="O1018" s="29" t="s">
        <v>3446</v>
      </c>
      <c r="P1018" s="29" t="s">
        <v>3447</v>
      </c>
      <c r="Q1018" s="29" t="s">
        <v>3209</v>
      </c>
      <c r="R1018" s="29" t="s">
        <v>3210</v>
      </c>
      <c r="S1018" s="29" t="s">
        <v>3098</v>
      </c>
      <c r="T1018" s="29"/>
      <c r="U1018" s="30">
        <v>40500</v>
      </c>
      <c r="V1018" s="30">
        <v>40500</v>
      </c>
      <c r="W1018" s="30">
        <v>40500</v>
      </c>
      <c r="X1018" s="30">
        <v>40500</v>
      </c>
      <c r="Y1018" s="30">
        <v>40500</v>
      </c>
      <c r="Z1018" s="30">
        <v>40500</v>
      </c>
      <c r="AA1018" s="30">
        <v>40500</v>
      </c>
      <c r="AB1018" s="30">
        <v>40500</v>
      </c>
      <c r="AC1018" s="30">
        <v>40500</v>
      </c>
      <c r="AD1018" s="30">
        <v>40500</v>
      </c>
      <c r="AE1018" s="30">
        <v>40500</v>
      </c>
      <c r="AF1018" s="30">
        <v>40500</v>
      </c>
    </row>
    <row r="1019" spans="1:32" x14ac:dyDescent="0.45">
      <c r="A1019" s="29" t="s">
        <v>868</v>
      </c>
      <c r="B1019" s="29" t="s">
        <v>869</v>
      </c>
      <c r="C1019" s="29" t="s">
        <v>3299</v>
      </c>
      <c r="D1019" s="29" t="s">
        <v>3300</v>
      </c>
      <c r="E1019" s="29" t="s">
        <v>3301</v>
      </c>
      <c r="F1019" s="29" t="s">
        <v>3302</v>
      </c>
      <c r="G1019" s="29" t="s">
        <v>3233</v>
      </c>
      <c r="H1019" s="29" t="s">
        <v>3234</v>
      </c>
      <c r="I1019" s="29" t="s">
        <v>3275</v>
      </c>
      <c r="J1019" s="29" t="s">
        <v>3276</v>
      </c>
      <c r="K1019" s="29" t="s">
        <v>3277</v>
      </c>
      <c r="L1019" s="29" t="s">
        <v>3100</v>
      </c>
      <c r="M1019" s="29" t="s">
        <v>3312</v>
      </c>
      <c r="N1019" s="29" t="s">
        <v>3313</v>
      </c>
      <c r="O1019" s="29" t="s">
        <v>3466</v>
      </c>
      <c r="P1019" s="29" t="s">
        <v>3467</v>
      </c>
      <c r="Q1019" s="29" t="s">
        <v>3209</v>
      </c>
      <c r="R1019" s="29" t="s">
        <v>3210</v>
      </c>
      <c r="S1019" s="29" t="s">
        <v>3098</v>
      </c>
      <c r="T1019" s="29"/>
      <c r="U1019" s="30">
        <v>36000</v>
      </c>
      <c r="V1019" s="30">
        <v>36000</v>
      </c>
      <c r="W1019" s="30">
        <v>36000</v>
      </c>
      <c r="X1019" s="30">
        <v>36000</v>
      </c>
      <c r="Y1019" s="30">
        <v>36000</v>
      </c>
      <c r="Z1019" s="30">
        <v>36000</v>
      </c>
      <c r="AA1019" s="30">
        <v>36000</v>
      </c>
      <c r="AB1019" s="30">
        <v>36000</v>
      </c>
      <c r="AC1019" s="30">
        <v>36000</v>
      </c>
      <c r="AD1019" s="30">
        <v>36000</v>
      </c>
      <c r="AE1019" s="30">
        <v>36000</v>
      </c>
      <c r="AF1019" s="30">
        <v>36000</v>
      </c>
    </row>
    <row r="1020" spans="1:32" x14ac:dyDescent="0.45">
      <c r="A1020" s="29" t="s">
        <v>868</v>
      </c>
      <c r="B1020" s="29" t="s">
        <v>869</v>
      </c>
      <c r="C1020" s="29" t="s">
        <v>3299</v>
      </c>
      <c r="D1020" s="29" t="s">
        <v>3300</v>
      </c>
      <c r="E1020" s="29" t="s">
        <v>3301</v>
      </c>
      <c r="F1020" s="29" t="s">
        <v>3302</v>
      </c>
      <c r="G1020" s="29" t="s">
        <v>3233</v>
      </c>
      <c r="H1020" s="29" t="s">
        <v>3234</v>
      </c>
      <c r="I1020" s="29" t="s">
        <v>3275</v>
      </c>
      <c r="J1020" s="29" t="s">
        <v>3276</v>
      </c>
      <c r="K1020" s="29" t="s">
        <v>3287</v>
      </c>
      <c r="L1020" s="29" t="s">
        <v>3101</v>
      </c>
      <c r="M1020" s="29" t="s">
        <v>3288</v>
      </c>
      <c r="N1020" s="29" t="s">
        <v>3289</v>
      </c>
      <c r="O1020" s="29" t="s">
        <v>3290</v>
      </c>
      <c r="P1020" s="29" t="s">
        <v>3291</v>
      </c>
      <c r="Q1020" s="29" t="s">
        <v>3209</v>
      </c>
      <c r="R1020" s="29" t="s">
        <v>3210</v>
      </c>
      <c r="S1020" s="29" t="s">
        <v>3098</v>
      </c>
      <c r="T1020" s="29"/>
      <c r="U1020" s="30">
        <v>1000</v>
      </c>
      <c r="V1020" s="30">
        <v>1000</v>
      </c>
      <c r="W1020" s="30">
        <v>1000</v>
      </c>
      <c r="X1020" s="30">
        <v>1000</v>
      </c>
      <c r="Y1020" s="30">
        <v>1000</v>
      </c>
      <c r="Z1020" s="30">
        <v>1000</v>
      </c>
      <c r="AA1020" s="30">
        <v>1000</v>
      </c>
      <c r="AB1020" s="30">
        <v>1000</v>
      </c>
      <c r="AC1020" s="30">
        <v>1000</v>
      </c>
      <c r="AD1020" s="30">
        <v>1000</v>
      </c>
      <c r="AE1020" s="30">
        <v>1000</v>
      </c>
      <c r="AF1020" s="30">
        <v>1000</v>
      </c>
    </row>
    <row r="1021" spans="1:32" x14ac:dyDescent="0.45">
      <c r="A1021" s="29" t="s">
        <v>1190</v>
      </c>
      <c r="B1021" s="29" t="s">
        <v>1191</v>
      </c>
      <c r="C1021" s="29" t="s">
        <v>3584</v>
      </c>
      <c r="D1021" s="29" t="s">
        <v>3585</v>
      </c>
      <c r="E1021" s="29" t="s">
        <v>3740</v>
      </c>
      <c r="F1021" s="29" t="s">
        <v>3741</v>
      </c>
      <c r="G1021" s="29" t="s">
        <v>3200</v>
      </c>
      <c r="H1021" s="29" t="s">
        <v>3201</v>
      </c>
      <c r="I1021" s="29" t="s">
        <v>3202</v>
      </c>
      <c r="J1021" s="29" t="s">
        <v>3203</v>
      </c>
      <c r="K1021" s="29" t="s">
        <v>3216</v>
      </c>
      <c r="L1021" s="29" t="s">
        <v>3102</v>
      </c>
      <c r="M1021" s="29" t="s">
        <v>3492</v>
      </c>
      <c r="N1021" s="29" t="s">
        <v>3493</v>
      </c>
      <c r="O1021" s="29" t="s">
        <v>3494</v>
      </c>
      <c r="P1021" s="29" t="s">
        <v>3495</v>
      </c>
      <c r="Q1021" s="29" t="s">
        <v>3209</v>
      </c>
      <c r="R1021" s="29" t="s">
        <v>3098</v>
      </c>
      <c r="S1021" s="29" t="s">
        <v>3098</v>
      </c>
      <c r="T1021" s="29"/>
      <c r="U1021" s="30">
        <v>0</v>
      </c>
      <c r="V1021" s="30">
        <v>0</v>
      </c>
      <c r="W1021" s="30">
        <v>0</v>
      </c>
      <c r="X1021" s="30">
        <v>0</v>
      </c>
      <c r="Y1021" s="30">
        <v>0</v>
      </c>
      <c r="Z1021" s="30">
        <v>0</v>
      </c>
      <c r="AA1021" s="30">
        <v>0</v>
      </c>
      <c r="AB1021" s="30">
        <v>0</v>
      </c>
      <c r="AC1021" s="30">
        <v>0</v>
      </c>
      <c r="AD1021" s="30">
        <v>0</v>
      </c>
      <c r="AE1021" s="30">
        <v>0</v>
      </c>
      <c r="AF1021" s="30">
        <v>530000</v>
      </c>
    </row>
    <row r="1022" spans="1:32" x14ac:dyDescent="0.45">
      <c r="A1022" s="29" t="s">
        <v>1190</v>
      </c>
      <c r="B1022" s="29" t="s">
        <v>1191</v>
      </c>
      <c r="C1022" s="29" t="s">
        <v>3584</v>
      </c>
      <c r="D1022" s="29" t="s">
        <v>3585</v>
      </c>
      <c r="E1022" s="29" t="s">
        <v>3740</v>
      </c>
      <c r="F1022" s="29" t="s">
        <v>3741</v>
      </c>
      <c r="G1022" s="29" t="s">
        <v>3200</v>
      </c>
      <c r="H1022" s="29" t="s">
        <v>3201</v>
      </c>
      <c r="I1022" s="29" t="s">
        <v>3202</v>
      </c>
      <c r="J1022" s="29" t="s">
        <v>3203</v>
      </c>
      <c r="K1022" s="29" t="s">
        <v>3216</v>
      </c>
      <c r="L1022" s="29" t="s">
        <v>3102</v>
      </c>
      <c r="M1022" s="29" t="s">
        <v>3492</v>
      </c>
      <c r="N1022" s="29" t="s">
        <v>3493</v>
      </c>
      <c r="O1022" s="29" t="s">
        <v>3742</v>
      </c>
      <c r="P1022" s="29" t="s">
        <v>3743</v>
      </c>
      <c r="Q1022" s="29" t="s">
        <v>3209</v>
      </c>
      <c r="R1022" s="29" t="s">
        <v>3098</v>
      </c>
      <c r="S1022" s="29" t="s">
        <v>3098</v>
      </c>
      <c r="T1022" s="29"/>
      <c r="U1022" s="30">
        <v>0</v>
      </c>
      <c r="V1022" s="30">
        <v>0</v>
      </c>
      <c r="W1022" s="30">
        <v>0</v>
      </c>
      <c r="X1022" s="30">
        <v>0</v>
      </c>
      <c r="Y1022" s="30">
        <v>0</v>
      </c>
      <c r="Z1022" s="30">
        <v>0</v>
      </c>
      <c r="AA1022" s="30">
        <v>0</v>
      </c>
      <c r="AB1022" s="30">
        <v>0</v>
      </c>
      <c r="AC1022" s="30">
        <v>0</v>
      </c>
      <c r="AD1022" s="30">
        <v>0</v>
      </c>
      <c r="AE1022" s="30">
        <v>0</v>
      </c>
      <c r="AF1022" s="30">
        <v>900000</v>
      </c>
    </row>
    <row r="1023" spans="1:32" x14ac:dyDescent="0.45">
      <c r="A1023" s="29" t="s">
        <v>1190</v>
      </c>
      <c r="B1023" s="29" t="s">
        <v>1191</v>
      </c>
      <c r="C1023" s="29" t="s">
        <v>3584</v>
      </c>
      <c r="D1023" s="29" t="s">
        <v>3585</v>
      </c>
      <c r="E1023" s="29" t="s">
        <v>3740</v>
      </c>
      <c r="F1023" s="29" t="s">
        <v>3741</v>
      </c>
      <c r="G1023" s="29" t="s">
        <v>3233</v>
      </c>
      <c r="H1023" s="29" t="s">
        <v>3234</v>
      </c>
      <c r="I1023" s="29" t="s">
        <v>3262</v>
      </c>
      <c r="J1023" s="29" t="s">
        <v>3263</v>
      </c>
      <c r="K1023" s="29" t="s">
        <v>3264</v>
      </c>
      <c r="L1023" s="29" t="s">
        <v>3103</v>
      </c>
      <c r="M1023" s="29" t="s">
        <v>3265</v>
      </c>
      <c r="N1023" s="29" t="s">
        <v>3266</v>
      </c>
      <c r="O1023" s="29" t="s">
        <v>3267</v>
      </c>
      <c r="P1023" s="29" t="s">
        <v>3268</v>
      </c>
      <c r="Q1023" s="29" t="s">
        <v>3209</v>
      </c>
      <c r="R1023" s="29" t="s">
        <v>3210</v>
      </c>
      <c r="S1023" s="29" t="s">
        <v>3098</v>
      </c>
      <c r="T1023" s="29"/>
      <c r="U1023" s="30">
        <v>4000</v>
      </c>
      <c r="V1023" s="30">
        <v>4000</v>
      </c>
      <c r="W1023" s="30">
        <v>4000</v>
      </c>
      <c r="X1023" s="30">
        <v>4000</v>
      </c>
      <c r="Y1023" s="30">
        <v>4000</v>
      </c>
      <c r="Z1023" s="30">
        <v>4000</v>
      </c>
      <c r="AA1023" s="30">
        <v>4000</v>
      </c>
      <c r="AB1023" s="30">
        <v>4000</v>
      </c>
      <c r="AC1023" s="30">
        <v>4000</v>
      </c>
      <c r="AD1023" s="30">
        <v>4000</v>
      </c>
      <c r="AE1023" s="30">
        <v>4000</v>
      </c>
      <c r="AF1023" s="30">
        <v>4000</v>
      </c>
    </row>
    <row r="1024" spans="1:32" x14ac:dyDescent="0.45">
      <c r="A1024" s="29" t="s">
        <v>1190</v>
      </c>
      <c r="B1024" s="29" t="s">
        <v>1191</v>
      </c>
      <c r="C1024" s="29" t="s">
        <v>3584</v>
      </c>
      <c r="D1024" s="29" t="s">
        <v>3585</v>
      </c>
      <c r="E1024" s="29" t="s">
        <v>3740</v>
      </c>
      <c r="F1024" s="29" t="s">
        <v>3741</v>
      </c>
      <c r="G1024" s="29" t="s">
        <v>3233</v>
      </c>
      <c r="H1024" s="29" t="s">
        <v>3234</v>
      </c>
      <c r="I1024" s="29" t="s">
        <v>3262</v>
      </c>
      <c r="J1024" s="29" t="s">
        <v>3263</v>
      </c>
      <c r="K1024" s="29" t="s">
        <v>3264</v>
      </c>
      <c r="L1024" s="29" t="s">
        <v>3103</v>
      </c>
      <c r="M1024" s="29" t="s">
        <v>3265</v>
      </c>
      <c r="N1024" s="29" t="s">
        <v>3266</v>
      </c>
      <c r="O1024" s="29" t="s">
        <v>3372</v>
      </c>
      <c r="P1024" s="29" t="s">
        <v>3373</v>
      </c>
      <c r="Q1024" s="29" t="s">
        <v>3209</v>
      </c>
      <c r="R1024" s="29" t="s">
        <v>3210</v>
      </c>
      <c r="S1024" s="29" t="s">
        <v>3098</v>
      </c>
      <c r="T1024" s="29"/>
      <c r="U1024" s="30">
        <v>0</v>
      </c>
      <c r="V1024" s="30">
        <v>0</v>
      </c>
      <c r="W1024" s="30">
        <v>0</v>
      </c>
      <c r="X1024" s="30">
        <v>0</v>
      </c>
      <c r="Y1024" s="30">
        <v>0</v>
      </c>
      <c r="Z1024" s="30">
        <v>14</v>
      </c>
      <c r="AA1024" s="30">
        <v>0</v>
      </c>
      <c r="AB1024" s="30">
        <v>0</v>
      </c>
      <c r="AC1024" s="30">
        <v>0</v>
      </c>
      <c r="AD1024" s="30">
        <v>0</v>
      </c>
      <c r="AE1024" s="30">
        <v>0</v>
      </c>
      <c r="AF1024" s="30">
        <v>14</v>
      </c>
    </row>
    <row r="1025" spans="1:32" x14ac:dyDescent="0.45">
      <c r="A1025" s="29" t="s">
        <v>1025</v>
      </c>
      <c r="B1025" s="29" t="s">
        <v>1026</v>
      </c>
      <c r="C1025" s="29" t="s">
        <v>3299</v>
      </c>
      <c r="D1025" s="29" t="s">
        <v>3300</v>
      </c>
      <c r="E1025" s="29" t="s">
        <v>3538</v>
      </c>
      <c r="F1025" s="29" t="s">
        <v>3539</v>
      </c>
      <c r="G1025" s="29" t="s">
        <v>3200</v>
      </c>
      <c r="H1025" s="29" t="s">
        <v>3201</v>
      </c>
      <c r="I1025" s="29" t="s">
        <v>3202</v>
      </c>
      <c r="J1025" s="29" t="s">
        <v>3203</v>
      </c>
      <c r="K1025" s="29" t="s">
        <v>3221</v>
      </c>
      <c r="L1025" s="29" t="s">
        <v>3113</v>
      </c>
      <c r="M1025" s="29" t="s">
        <v>3303</v>
      </c>
      <c r="N1025" s="29" t="s">
        <v>3304</v>
      </c>
      <c r="O1025" s="29" t="s">
        <v>3305</v>
      </c>
      <c r="P1025" s="29" t="s">
        <v>3306</v>
      </c>
      <c r="Q1025" s="29" t="s">
        <v>3209</v>
      </c>
      <c r="R1025" s="29" t="s">
        <v>3210</v>
      </c>
      <c r="S1025" s="29" t="s">
        <v>3098</v>
      </c>
      <c r="T1025" s="29"/>
      <c r="U1025" s="30">
        <v>57267</v>
      </c>
      <c r="V1025" s="30">
        <v>53580</v>
      </c>
      <c r="W1025" s="30">
        <v>59645</v>
      </c>
      <c r="X1025" s="30">
        <v>53845</v>
      </c>
      <c r="Y1025" s="30">
        <v>50754</v>
      </c>
      <c r="Z1025" s="30">
        <v>58574</v>
      </c>
      <c r="AA1025" s="30">
        <v>56327</v>
      </c>
      <c r="AB1025" s="30">
        <v>56217</v>
      </c>
      <c r="AC1025" s="30">
        <v>59984</v>
      </c>
      <c r="AD1025" s="30">
        <v>50188</v>
      </c>
      <c r="AE1025" s="30">
        <v>50584</v>
      </c>
      <c r="AF1025" s="30">
        <v>68916</v>
      </c>
    </row>
    <row r="1026" spans="1:32" x14ac:dyDescent="0.45">
      <c r="A1026" s="29" t="s">
        <v>1025</v>
      </c>
      <c r="B1026" s="29" t="s">
        <v>1026</v>
      </c>
      <c r="C1026" s="29" t="s">
        <v>3299</v>
      </c>
      <c r="D1026" s="29" t="s">
        <v>3300</v>
      </c>
      <c r="E1026" s="29" t="s">
        <v>3538</v>
      </c>
      <c r="F1026" s="29" t="s">
        <v>3539</v>
      </c>
      <c r="G1026" s="29" t="s">
        <v>3200</v>
      </c>
      <c r="H1026" s="29" t="s">
        <v>3201</v>
      </c>
      <c r="I1026" s="29" t="s">
        <v>3226</v>
      </c>
      <c r="J1026" s="29" t="s">
        <v>3227</v>
      </c>
      <c r="K1026" s="29" t="s">
        <v>3228</v>
      </c>
      <c r="L1026" s="29" t="s">
        <v>3111</v>
      </c>
      <c r="M1026" s="29" t="s">
        <v>3229</v>
      </c>
      <c r="N1026" s="29" t="s">
        <v>3230</v>
      </c>
      <c r="O1026" s="29" t="s">
        <v>3231</v>
      </c>
      <c r="P1026" s="29" t="s">
        <v>3232</v>
      </c>
      <c r="Q1026" s="29" t="s">
        <v>3209</v>
      </c>
      <c r="R1026" s="29" t="s">
        <v>3210</v>
      </c>
      <c r="S1026" s="29" t="s">
        <v>3098</v>
      </c>
      <c r="T1026" s="29"/>
      <c r="U1026" s="30">
        <v>0</v>
      </c>
      <c r="V1026" s="30">
        <v>0</v>
      </c>
      <c r="W1026" s="30">
        <v>0</v>
      </c>
      <c r="X1026" s="30">
        <v>0</v>
      </c>
      <c r="Y1026" s="30">
        <v>0</v>
      </c>
      <c r="Z1026" s="30">
        <v>0</v>
      </c>
      <c r="AA1026" s="30">
        <v>60</v>
      </c>
      <c r="AB1026" s="30">
        <v>0</v>
      </c>
      <c r="AC1026" s="30">
        <v>0</v>
      </c>
      <c r="AD1026" s="30">
        <v>0</v>
      </c>
      <c r="AE1026" s="30">
        <v>0</v>
      </c>
      <c r="AF1026" s="30">
        <v>0</v>
      </c>
    </row>
    <row r="1027" spans="1:32" x14ac:dyDescent="0.45">
      <c r="A1027" s="29" t="s">
        <v>1025</v>
      </c>
      <c r="B1027" s="29" t="s">
        <v>1026</v>
      </c>
      <c r="C1027" s="29" t="s">
        <v>3299</v>
      </c>
      <c r="D1027" s="29" t="s">
        <v>3300</v>
      </c>
      <c r="E1027" s="29" t="s">
        <v>3538</v>
      </c>
      <c r="F1027" s="29" t="s">
        <v>3539</v>
      </c>
      <c r="G1027" s="29" t="s">
        <v>3233</v>
      </c>
      <c r="H1027" s="29" t="s">
        <v>3234</v>
      </c>
      <c r="I1027" s="29" t="s">
        <v>3262</v>
      </c>
      <c r="J1027" s="29" t="s">
        <v>3263</v>
      </c>
      <c r="K1027" s="29" t="s">
        <v>3264</v>
      </c>
      <c r="L1027" s="29" t="s">
        <v>3103</v>
      </c>
      <c r="M1027" s="29" t="s">
        <v>3265</v>
      </c>
      <c r="N1027" s="29" t="s">
        <v>3266</v>
      </c>
      <c r="O1027" s="29" t="s">
        <v>3267</v>
      </c>
      <c r="P1027" s="29" t="s">
        <v>3268</v>
      </c>
      <c r="Q1027" s="29" t="s">
        <v>3209</v>
      </c>
      <c r="R1027" s="29" t="s">
        <v>3210</v>
      </c>
      <c r="S1027" s="29" t="s">
        <v>3098</v>
      </c>
      <c r="T1027" s="29"/>
      <c r="U1027" s="30">
        <v>3000</v>
      </c>
      <c r="V1027" s="30">
        <v>3000</v>
      </c>
      <c r="W1027" s="30">
        <v>3000</v>
      </c>
      <c r="X1027" s="30">
        <v>3000</v>
      </c>
      <c r="Y1027" s="30">
        <v>3000</v>
      </c>
      <c r="Z1027" s="30">
        <v>3000</v>
      </c>
      <c r="AA1027" s="30">
        <v>3000</v>
      </c>
      <c r="AB1027" s="30">
        <v>3000</v>
      </c>
      <c r="AC1027" s="30">
        <v>3000</v>
      </c>
      <c r="AD1027" s="30">
        <v>3000</v>
      </c>
      <c r="AE1027" s="30">
        <v>3000</v>
      </c>
      <c r="AF1027" s="30">
        <v>3000</v>
      </c>
    </row>
    <row r="1028" spans="1:32" x14ac:dyDescent="0.45">
      <c r="A1028" s="29" t="s">
        <v>1025</v>
      </c>
      <c r="B1028" s="29" t="s">
        <v>1026</v>
      </c>
      <c r="C1028" s="29" t="s">
        <v>3299</v>
      </c>
      <c r="D1028" s="29" t="s">
        <v>3300</v>
      </c>
      <c r="E1028" s="29" t="s">
        <v>3538</v>
      </c>
      <c r="F1028" s="29" t="s">
        <v>3539</v>
      </c>
      <c r="G1028" s="29" t="s">
        <v>3233</v>
      </c>
      <c r="H1028" s="29" t="s">
        <v>3234</v>
      </c>
      <c r="I1028" s="29" t="s">
        <v>3262</v>
      </c>
      <c r="J1028" s="29" t="s">
        <v>3263</v>
      </c>
      <c r="K1028" s="29" t="s">
        <v>3264</v>
      </c>
      <c r="L1028" s="29" t="s">
        <v>3103</v>
      </c>
      <c r="M1028" s="29" t="s">
        <v>3265</v>
      </c>
      <c r="N1028" s="29" t="s">
        <v>3266</v>
      </c>
      <c r="O1028" s="29" t="s">
        <v>3271</v>
      </c>
      <c r="P1028" s="29" t="s">
        <v>3272</v>
      </c>
      <c r="Q1028" s="29" t="s">
        <v>3209</v>
      </c>
      <c r="R1028" s="29" t="s">
        <v>3210</v>
      </c>
      <c r="S1028" s="29" t="s">
        <v>3098</v>
      </c>
      <c r="T1028" s="29"/>
      <c r="U1028" s="30">
        <v>2827</v>
      </c>
      <c r="V1028" s="30">
        <v>1392</v>
      </c>
      <c r="W1028" s="30">
        <v>1537</v>
      </c>
      <c r="X1028" s="30">
        <v>681</v>
      </c>
      <c r="Y1028" s="30">
        <v>855</v>
      </c>
      <c r="Z1028" s="30">
        <v>990</v>
      </c>
      <c r="AA1028" s="30">
        <v>1624</v>
      </c>
      <c r="AB1028" s="30">
        <v>1116</v>
      </c>
      <c r="AC1028" s="30">
        <v>1870</v>
      </c>
      <c r="AD1028" s="30">
        <v>464</v>
      </c>
      <c r="AE1028" s="30">
        <v>551</v>
      </c>
      <c r="AF1028" s="30">
        <v>1551</v>
      </c>
    </row>
    <row r="1029" spans="1:32" x14ac:dyDescent="0.45">
      <c r="A1029" s="29" t="s">
        <v>1025</v>
      </c>
      <c r="B1029" s="29" t="s">
        <v>1026</v>
      </c>
      <c r="C1029" s="29" t="s">
        <v>3299</v>
      </c>
      <c r="D1029" s="29" t="s">
        <v>3300</v>
      </c>
      <c r="E1029" s="29" t="s">
        <v>3538</v>
      </c>
      <c r="F1029" s="29" t="s">
        <v>3539</v>
      </c>
      <c r="G1029" s="29" t="s">
        <v>3233</v>
      </c>
      <c r="H1029" s="29" t="s">
        <v>3234</v>
      </c>
      <c r="I1029" s="29" t="s">
        <v>3262</v>
      </c>
      <c r="J1029" s="29" t="s">
        <v>3263</v>
      </c>
      <c r="K1029" s="29" t="s">
        <v>3264</v>
      </c>
      <c r="L1029" s="29" t="s">
        <v>3103</v>
      </c>
      <c r="M1029" s="29" t="s">
        <v>3322</v>
      </c>
      <c r="N1029" s="29" t="s">
        <v>3323</v>
      </c>
      <c r="O1029" s="29" t="s">
        <v>3324</v>
      </c>
      <c r="P1029" s="29" t="s">
        <v>3325</v>
      </c>
      <c r="Q1029" s="29" t="s">
        <v>3209</v>
      </c>
      <c r="R1029" s="29" t="s">
        <v>3210</v>
      </c>
      <c r="S1029" s="29" t="s">
        <v>3098</v>
      </c>
      <c r="T1029" s="29"/>
      <c r="U1029" s="30">
        <v>2800</v>
      </c>
      <c r="V1029" s="30">
        <v>2800</v>
      </c>
      <c r="W1029" s="30">
        <v>2800</v>
      </c>
      <c r="X1029" s="30">
        <v>2800</v>
      </c>
      <c r="Y1029" s="30">
        <v>2800</v>
      </c>
      <c r="Z1029" s="30">
        <v>2800</v>
      </c>
      <c r="AA1029" s="30">
        <v>2800</v>
      </c>
      <c r="AB1029" s="30">
        <v>2800</v>
      </c>
      <c r="AC1029" s="30">
        <v>2800</v>
      </c>
      <c r="AD1029" s="30">
        <v>2800</v>
      </c>
      <c r="AE1029" s="30">
        <v>2800</v>
      </c>
      <c r="AF1029" s="30">
        <v>2800</v>
      </c>
    </row>
    <row r="1030" spans="1:32" x14ac:dyDescent="0.45">
      <c r="A1030" s="29" t="s">
        <v>1025</v>
      </c>
      <c r="B1030" s="29" t="s">
        <v>1026</v>
      </c>
      <c r="C1030" s="29" t="s">
        <v>3299</v>
      </c>
      <c r="D1030" s="29" t="s">
        <v>3300</v>
      </c>
      <c r="E1030" s="29" t="s">
        <v>3538</v>
      </c>
      <c r="F1030" s="29" t="s">
        <v>3539</v>
      </c>
      <c r="G1030" s="29" t="s">
        <v>3233</v>
      </c>
      <c r="H1030" s="29" t="s">
        <v>3234</v>
      </c>
      <c r="I1030" s="29" t="s">
        <v>3262</v>
      </c>
      <c r="J1030" s="29" t="s">
        <v>3263</v>
      </c>
      <c r="K1030" s="29" t="s">
        <v>3264</v>
      </c>
      <c r="L1030" s="29" t="s">
        <v>3103</v>
      </c>
      <c r="M1030" s="29" t="s">
        <v>3322</v>
      </c>
      <c r="N1030" s="29" t="s">
        <v>3323</v>
      </c>
      <c r="O1030" s="29" t="s">
        <v>3374</v>
      </c>
      <c r="P1030" s="29" t="s">
        <v>3375</v>
      </c>
      <c r="Q1030" s="29" t="s">
        <v>3209</v>
      </c>
      <c r="R1030" s="29" t="s">
        <v>3210</v>
      </c>
      <c r="S1030" s="29" t="s">
        <v>3098</v>
      </c>
      <c r="T1030" s="29"/>
      <c r="U1030" s="30">
        <v>1000</v>
      </c>
      <c r="V1030" s="30">
        <v>1000</v>
      </c>
      <c r="W1030" s="30">
        <v>1000</v>
      </c>
      <c r="X1030" s="30">
        <v>1000</v>
      </c>
      <c r="Y1030" s="30">
        <v>1000</v>
      </c>
      <c r="Z1030" s="30">
        <v>1000</v>
      </c>
      <c r="AA1030" s="30">
        <v>1000</v>
      </c>
      <c r="AB1030" s="30">
        <v>1000</v>
      </c>
      <c r="AC1030" s="30">
        <v>1000</v>
      </c>
      <c r="AD1030" s="30">
        <v>1000</v>
      </c>
      <c r="AE1030" s="30">
        <v>1000</v>
      </c>
      <c r="AF1030" s="30">
        <v>1000</v>
      </c>
    </row>
    <row r="1031" spans="1:32" x14ac:dyDescent="0.45">
      <c r="A1031" s="29" t="s">
        <v>1025</v>
      </c>
      <c r="B1031" s="29" t="s">
        <v>1026</v>
      </c>
      <c r="C1031" s="29" t="s">
        <v>3299</v>
      </c>
      <c r="D1031" s="29" t="s">
        <v>3300</v>
      </c>
      <c r="E1031" s="29" t="s">
        <v>3538</v>
      </c>
      <c r="F1031" s="29" t="s">
        <v>3539</v>
      </c>
      <c r="G1031" s="29" t="s">
        <v>3233</v>
      </c>
      <c r="H1031" s="29" t="s">
        <v>3234</v>
      </c>
      <c r="I1031" s="29" t="s">
        <v>3275</v>
      </c>
      <c r="J1031" s="29" t="s">
        <v>3276</v>
      </c>
      <c r="K1031" s="29" t="s">
        <v>3277</v>
      </c>
      <c r="L1031" s="29" t="s">
        <v>3100</v>
      </c>
      <c r="M1031" s="29" t="s">
        <v>3312</v>
      </c>
      <c r="N1031" s="29" t="s">
        <v>3313</v>
      </c>
      <c r="O1031" s="29" t="s">
        <v>3314</v>
      </c>
      <c r="P1031" s="29" t="s">
        <v>3315</v>
      </c>
      <c r="Q1031" s="29" t="s">
        <v>3209</v>
      </c>
      <c r="R1031" s="29" t="s">
        <v>3210</v>
      </c>
      <c r="S1031" s="29" t="s">
        <v>3098</v>
      </c>
      <c r="T1031" s="29"/>
      <c r="U1031" s="30">
        <v>121500</v>
      </c>
      <c r="V1031" s="30">
        <v>121500</v>
      </c>
      <c r="W1031" s="30">
        <v>121500</v>
      </c>
      <c r="X1031" s="30">
        <v>121500</v>
      </c>
      <c r="Y1031" s="30">
        <v>121500</v>
      </c>
      <c r="Z1031" s="30">
        <v>121500</v>
      </c>
      <c r="AA1031" s="30">
        <v>121500</v>
      </c>
      <c r="AB1031" s="30">
        <v>121500</v>
      </c>
      <c r="AC1031" s="30">
        <v>121500</v>
      </c>
      <c r="AD1031" s="30">
        <v>121500</v>
      </c>
      <c r="AE1031" s="30">
        <v>121500</v>
      </c>
      <c r="AF1031" s="30">
        <v>121500</v>
      </c>
    </row>
    <row r="1032" spans="1:32" x14ac:dyDescent="0.45">
      <c r="A1032" s="29" t="s">
        <v>1025</v>
      </c>
      <c r="B1032" s="29" t="s">
        <v>1026</v>
      </c>
      <c r="C1032" s="29" t="s">
        <v>3592</v>
      </c>
      <c r="D1032" s="29" t="s">
        <v>3593</v>
      </c>
      <c r="E1032" s="29" t="s">
        <v>3594</v>
      </c>
      <c r="F1032" s="29" t="s">
        <v>3595</v>
      </c>
      <c r="G1032" s="29" t="s">
        <v>3233</v>
      </c>
      <c r="H1032" s="29" t="s">
        <v>3234</v>
      </c>
      <c r="I1032" s="29" t="s">
        <v>3275</v>
      </c>
      <c r="J1032" s="29" t="s">
        <v>3276</v>
      </c>
      <c r="K1032" s="29" t="s">
        <v>3277</v>
      </c>
      <c r="L1032" s="29" t="s">
        <v>3100</v>
      </c>
      <c r="M1032" s="29" t="s">
        <v>3312</v>
      </c>
      <c r="N1032" s="29" t="s">
        <v>3313</v>
      </c>
      <c r="O1032" s="29" t="s">
        <v>3314</v>
      </c>
      <c r="P1032" s="29" t="s">
        <v>3315</v>
      </c>
      <c r="Q1032" s="29" t="s">
        <v>3249</v>
      </c>
      <c r="R1032" s="29" t="s">
        <v>3210</v>
      </c>
      <c r="S1032" s="29" t="s">
        <v>3098</v>
      </c>
      <c r="T1032" s="29"/>
      <c r="U1032" s="30">
        <v>962</v>
      </c>
      <c r="V1032" s="30">
        <v>962</v>
      </c>
      <c r="W1032" s="30">
        <v>962</v>
      </c>
      <c r="X1032" s="30">
        <v>962</v>
      </c>
      <c r="Y1032" s="30">
        <v>962</v>
      </c>
      <c r="Z1032" s="30">
        <v>962</v>
      </c>
      <c r="AA1032" s="30">
        <v>962</v>
      </c>
      <c r="AB1032" s="30">
        <v>962</v>
      </c>
      <c r="AC1032" s="30">
        <v>962</v>
      </c>
      <c r="AD1032" s="30">
        <v>962</v>
      </c>
      <c r="AE1032" s="30">
        <v>962</v>
      </c>
      <c r="AF1032" s="30">
        <v>962</v>
      </c>
    </row>
    <row r="1033" spans="1:32" x14ac:dyDescent="0.45">
      <c r="A1033" s="29" t="s">
        <v>546</v>
      </c>
      <c r="B1033" s="29" t="s">
        <v>3040</v>
      </c>
      <c r="C1033" s="29" t="s">
        <v>3394</v>
      </c>
      <c r="D1033" s="29" t="s">
        <v>3395</v>
      </c>
      <c r="E1033" s="29" t="s">
        <v>3396</v>
      </c>
      <c r="F1033" s="29" t="s">
        <v>3397</v>
      </c>
      <c r="G1033" s="29" t="s">
        <v>3200</v>
      </c>
      <c r="H1033" s="29" t="s">
        <v>3201</v>
      </c>
      <c r="I1033" s="29" t="s">
        <v>3202</v>
      </c>
      <c r="J1033" s="29" t="s">
        <v>3203</v>
      </c>
      <c r="K1033" s="29" t="s">
        <v>3520</v>
      </c>
      <c r="L1033" s="29" t="s">
        <v>3108</v>
      </c>
      <c r="M1033" s="29" t="s">
        <v>3588</v>
      </c>
      <c r="N1033" s="29" t="s">
        <v>3589</v>
      </c>
      <c r="O1033" s="29" t="s">
        <v>3670</v>
      </c>
      <c r="P1033" s="29" t="s">
        <v>3671</v>
      </c>
      <c r="Q1033" s="29" t="s">
        <v>3209</v>
      </c>
      <c r="R1033" s="29" t="s">
        <v>3098</v>
      </c>
      <c r="S1033" s="29" t="s">
        <v>3098</v>
      </c>
      <c r="T1033" s="29"/>
      <c r="U1033" s="30">
        <v>0</v>
      </c>
      <c r="V1033" s="30">
        <v>0</v>
      </c>
      <c r="W1033" s="30">
        <v>0</v>
      </c>
      <c r="X1033" s="30">
        <v>0</v>
      </c>
      <c r="Y1033" s="30">
        <v>0</v>
      </c>
      <c r="Z1033" s="30">
        <v>0</v>
      </c>
      <c r="AA1033" s="30">
        <v>0</v>
      </c>
      <c r="AB1033" s="30">
        <v>0</v>
      </c>
      <c r="AC1033" s="30">
        <v>0</v>
      </c>
      <c r="AD1033" s="30">
        <v>0</v>
      </c>
      <c r="AE1033" s="30">
        <v>0</v>
      </c>
      <c r="AF1033" s="30">
        <v>13064</v>
      </c>
    </row>
    <row r="1034" spans="1:32" x14ac:dyDescent="0.45">
      <c r="A1034" s="29" t="s">
        <v>546</v>
      </c>
      <c r="B1034" s="29" t="s">
        <v>3040</v>
      </c>
      <c r="C1034" s="29" t="s">
        <v>3299</v>
      </c>
      <c r="D1034" s="29" t="s">
        <v>3300</v>
      </c>
      <c r="E1034" s="29" t="s">
        <v>3468</v>
      </c>
      <c r="F1034" s="29" t="s">
        <v>3469</v>
      </c>
      <c r="G1034" s="29" t="s">
        <v>3200</v>
      </c>
      <c r="H1034" s="29" t="s">
        <v>3201</v>
      </c>
      <c r="I1034" s="29" t="s">
        <v>3226</v>
      </c>
      <c r="J1034" s="29" t="s">
        <v>3227</v>
      </c>
      <c r="K1034" s="29" t="s">
        <v>3228</v>
      </c>
      <c r="L1034" s="29" t="s">
        <v>3111</v>
      </c>
      <c r="M1034" s="29" t="s">
        <v>3295</v>
      </c>
      <c r="N1034" s="29" t="s">
        <v>3296</v>
      </c>
      <c r="O1034" s="29" t="s">
        <v>3297</v>
      </c>
      <c r="P1034" s="29" t="s">
        <v>3298</v>
      </c>
      <c r="Q1034" s="29" t="s">
        <v>3209</v>
      </c>
      <c r="R1034" s="29" t="s">
        <v>3210</v>
      </c>
      <c r="S1034" s="29" t="s">
        <v>3098</v>
      </c>
      <c r="T1034" s="29"/>
      <c r="U1034" s="30">
        <v>0</v>
      </c>
      <c r="V1034" s="30">
        <v>0</v>
      </c>
      <c r="W1034" s="30">
        <v>0</v>
      </c>
      <c r="X1034" s="30">
        <v>0</v>
      </c>
      <c r="Y1034" s="30">
        <v>0</v>
      </c>
      <c r="Z1034" s="30">
        <v>0</v>
      </c>
      <c r="AA1034" s="30">
        <v>0</v>
      </c>
      <c r="AB1034" s="30">
        <v>0</v>
      </c>
      <c r="AC1034" s="30">
        <v>0</v>
      </c>
      <c r="AD1034" s="30">
        <v>0</v>
      </c>
      <c r="AE1034" s="30">
        <v>0</v>
      </c>
      <c r="AF1034" s="30">
        <v>0</v>
      </c>
    </row>
    <row r="1035" spans="1:32" x14ac:dyDescent="0.45">
      <c r="A1035" s="29" t="s">
        <v>546</v>
      </c>
      <c r="B1035" s="29" t="s">
        <v>3040</v>
      </c>
      <c r="C1035" s="29" t="s">
        <v>3299</v>
      </c>
      <c r="D1035" s="29" t="s">
        <v>3300</v>
      </c>
      <c r="E1035" s="29" t="s">
        <v>3468</v>
      </c>
      <c r="F1035" s="29" t="s">
        <v>3469</v>
      </c>
      <c r="G1035" s="29" t="s">
        <v>3233</v>
      </c>
      <c r="H1035" s="29" t="s">
        <v>3234</v>
      </c>
      <c r="I1035" s="29" t="s">
        <v>3262</v>
      </c>
      <c r="J1035" s="29" t="s">
        <v>3263</v>
      </c>
      <c r="K1035" s="29" t="s">
        <v>3264</v>
      </c>
      <c r="L1035" s="29" t="s">
        <v>3103</v>
      </c>
      <c r="M1035" s="29" t="s">
        <v>3265</v>
      </c>
      <c r="N1035" s="29" t="s">
        <v>3266</v>
      </c>
      <c r="O1035" s="29" t="s">
        <v>3267</v>
      </c>
      <c r="P1035" s="29" t="s">
        <v>3268</v>
      </c>
      <c r="Q1035" s="29" t="s">
        <v>3209</v>
      </c>
      <c r="R1035" s="29" t="s">
        <v>3210</v>
      </c>
      <c r="S1035" s="29" t="s">
        <v>3098</v>
      </c>
      <c r="T1035" s="29"/>
      <c r="U1035" s="30">
        <v>2100</v>
      </c>
      <c r="V1035" s="30">
        <v>2100</v>
      </c>
      <c r="W1035" s="30">
        <v>2100</v>
      </c>
      <c r="X1035" s="30">
        <v>2100</v>
      </c>
      <c r="Y1035" s="30">
        <v>2100</v>
      </c>
      <c r="Z1035" s="30">
        <v>2100</v>
      </c>
      <c r="AA1035" s="30">
        <v>2100</v>
      </c>
      <c r="AB1035" s="30">
        <v>2100</v>
      </c>
      <c r="AC1035" s="30">
        <v>2100</v>
      </c>
      <c r="AD1035" s="30">
        <v>2100</v>
      </c>
      <c r="AE1035" s="30">
        <v>2100</v>
      </c>
      <c r="AF1035" s="30">
        <v>2100</v>
      </c>
    </row>
    <row r="1036" spans="1:32" x14ac:dyDescent="0.45">
      <c r="A1036" s="29" t="s">
        <v>546</v>
      </c>
      <c r="B1036" s="29" t="s">
        <v>3040</v>
      </c>
      <c r="C1036" s="29" t="s">
        <v>3299</v>
      </c>
      <c r="D1036" s="29" t="s">
        <v>3300</v>
      </c>
      <c r="E1036" s="29" t="s">
        <v>3468</v>
      </c>
      <c r="F1036" s="29" t="s">
        <v>3469</v>
      </c>
      <c r="G1036" s="29" t="s">
        <v>3233</v>
      </c>
      <c r="H1036" s="29" t="s">
        <v>3234</v>
      </c>
      <c r="I1036" s="29" t="s">
        <v>3262</v>
      </c>
      <c r="J1036" s="29" t="s">
        <v>3263</v>
      </c>
      <c r="K1036" s="29" t="s">
        <v>3264</v>
      </c>
      <c r="L1036" s="29" t="s">
        <v>3103</v>
      </c>
      <c r="M1036" s="29" t="s">
        <v>3265</v>
      </c>
      <c r="N1036" s="29" t="s">
        <v>3266</v>
      </c>
      <c r="O1036" s="29" t="s">
        <v>3269</v>
      </c>
      <c r="P1036" s="29" t="s">
        <v>3270</v>
      </c>
      <c r="Q1036" s="29" t="s">
        <v>3209</v>
      </c>
      <c r="R1036" s="29" t="s">
        <v>3210</v>
      </c>
      <c r="S1036" s="29" t="s">
        <v>3098</v>
      </c>
      <c r="T1036" s="29"/>
      <c r="U1036" s="30">
        <v>156</v>
      </c>
      <c r="V1036" s="30">
        <v>39</v>
      </c>
      <c r="W1036" s="30">
        <v>39</v>
      </c>
      <c r="X1036" s="30">
        <v>117</v>
      </c>
      <c r="Y1036" s="30">
        <v>196</v>
      </c>
      <c r="Z1036" s="30">
        <v>156</v>
      </c>
      <c r="AA1036" s="30">
        <v>78</v>
      </c>
      <c r="AB1036" s="30">
        <v>0</v>
      </c>
      <c r="AC1036" s="30">
        <v>0</v>
      </c>
      <c r="AD1036" s="30">
        <v>78</v>
      </c>
      <c r="AE1036" s="30">
        <v>0</v>
      </c>
      <c r="AF1036" s="30">
        <v>117</v>
      </c>
    </row>
    <row r="1037" spans="1:32" x14ac:dyDescent="0.45">
      <c r="A1037" s="29" t="s">
        <v>546</v>
      </c>
      <c r="B1037" s="29" t="s">
        <v>3040</v>
      </c>
      <c r="C1037" s="29" t="s">
        <v>3299</v>
      </c>
      <c r="D1037" s="29" t="s">
        <v>3300</v>
      </c>
      <c r="E1037" s="29" t="s">
        <v>3468</v>
      </c>
      <c r="F1037" s="29" t="s">
        <v>3469</v>
      </c>
      <c r="G1037" s="29" t="s">
        <v>3233</v>
      </c>
      <c r="H1037" s="29" t="s">
        <v>3234</v>
      </c>
      <c r="I1037" s="29" t="s">
        <v>3262</v>
      </c>
      <c r="J1037" s="29" t="s">
        <v>3263</v>
      </c>
      <c r="K1037" s="29" t="s">
        <v>3264</v>
      </c>
      <c r="L1037" s="29" t="s">
        <v>3103</v>
      </c>
      <c r="M1037" s="29" t="s">
        <v>3265</v>
      </c>
      <c r="N1037" s="29" t="s">
        <v>3266</v>
      </c>
      <c r="O1037" s="29" t="s">
        <v>3271</v>
      </c>
      <c r="P1037" s="29" t="s">
        <v>3272</v>
      </c>
      <c r="Q1037" s="29" t="s">
        <v>3209</v>
      </c>
      <c r="R1037" s="29" t="s">
        <v>3210</v>
      </c>
      <c r="S1037" s="29" t="s">
        <v>3098</v>
      </c>
      <c r="T1037" s="29"/>
      <c r="U1037" s="30">
        <v>1189</v>
      </c>
      <c r="V1037" s="30">
        <v>0</v>
      </c>
      <c r="W1037" s="30">
        <v>87</v>
      </c>
      <c r="X1037" s="30">
        <v>304</v>
      </c>
      <c r="Y1037" s="30">
        <v>116</v>
      </c>
      <c r="Z1037" s="30">
        <v>87</v>
      </c>
      <c r="AA1037" s="30">
        <v>0</v>
      </c>
      <c r="AB1037" s="30">
        <v>87</v>
      </c>
      <c r="AC1037" s="30">
        <v>1131</v>
      </c>
      <c r="AD1037" s="30">
        <v>739</v>
      </c>
      <c r="AE1037" s="30">
        <v>101</v>
      </c>
      <c r="AF1037" s="30">
        <v>0</v>
      </c>
    </row>
    <row r="1038" spans="1:32" x14ac:dyDescent="0.45">
      <c r="A1038" s="29" t="s">
        <v>546</v>
      </c>
      <c r="B1038" s="29" t="s">
        <v>3040</v>
      </c>
      <c r="C1038" s="29" t="s">
        <v>3299</v>
      </c>
      <c r="D1038" s="29" t="s">
        <v>3300</v>
      </c>
      <c r="E1038" s="29" t="s">
        <v>3468</v>
      </c>
      <c r="F1038" s="29" t="s">
        <v>3469</v>
      </c>
      <c r="G1038" s="29" t="s">
        <v>3233</v>
      </c>
      <c r="H1038" s="29" t="s">
        <v>3234</v>
      </c>
      <c r="I1038" s="29" t="s">
        <v>3262</v>
      </c>
      <c r="J1038" s="29" t="s">
        <v>3263</v>
      </c>
      <c r="K1038" s="29" t="s">
        <v>3264</v>
      </c>
      <c r="L1038" s="29" t="s">
        <v>3103</v>
      </c>
      <c r="M1038" s="29" t="s">
        <v>3265</v>
      </c>
      <c r="N1038" s="29" t="s">
        <v>3266</v>
      </c>
      <c r="O1038" s="29" t="s">
        <v>3273</v>
      </c>
      <c r="P1038" s="29" t="s">
        <v>3274</v>
      </c>
      <c r="Q1038" s="29" t="s">
        <v>3209</v>
      </c>
      <c r="R1038" s="29" t="s">
        <v>3210</v>
      </c>
      <c r="S1038" s="29" t="s">
        <v>3098</v>
      </c>
      <c r="T1038" s="29"/>
      <c r="U1038" s="30">
        <v>234</v>
      </c>
      <c r="V1038" s="30">
        <v>429</v>
      </c>
      <c r="W1038" s="30">
        <v>273</v>
      </c>
      <c r="X1038" s="30">
        <v>156</v>
      </c>
      <c r="Y1038" s="30">
        <v>117</v>
      </c>
      <c r="Z1038" s="30">
        <v>351</v>
      </c>
      <c r="AA1038" s="30">
        <v>663</v>
      </c>
      <c r="AB1038" s="30">
        <v>156</v>
      </c>
      <c r="AC1038" s="30">
        <v>234</v>
      </c>
      <c r="AD1038" s="30">
        <v>234</v>
      </c>
      <c r="AE1038" s="30">
        <v>390</v>
      </c>
      <c r="AF1038" s="30">
        <v>429</v>
      </c>
    </row>
    <row r="1039" spans="1:32" x14ac:dyDescent="0.45">
      <c r="A1039" s="29" t="s">
        <v>546</v>
      </c>
      <c r="B1039" s="29" t="s">
        <v>3040</v>
      </c>
      <c r="C1039" s="29" t="s">
        <v>3299</v>
      </c>
      <c r="D1039" s="29" t="s">
        <v>3300</v>
      </c>
      <c r="E1039" s="29" t="s">
        <v>3468</v>
      </c>
      <c r="F1039" s="29" t="s">
        <v>3469</v>
      </c>
      <c r="G1039" s="29" t="s">
        <v>3233</v>
      </c>
      <c r="H1039" s="29" t="s">
        <v>3234</v>
      </c>
      <c r="I1039" s="29" t="s">
        <v>3275</v>
      </c>
      <c r="J1039" s="29" t="s">
        <v>3276</v>
      </c>
      <c r="K1039" s="29" t="s">
        <v>3277</v>
      </c>
      <c r="L1039" s="29" t="s">
        <v>3100</v>
      </c>
      <c r="M1039" s="29" t="s">
        <v>3312</v>
      </c>
      <c r="N1039" s="29" t="s">
        <v>3313</v>
      </c>
      <c r="O1039" s="29" t="s">
        <v>3314</v>
      </c>
      <c r="P1039" s="29" t="s">
        <v>3315</v>
      </c>
      <c r="Q1039" s="29" t="s">
        <v>3209</v>
      </c>
      <c r="R1039" s="29" t="s">
        <v>3210</v>
      </c>
      <c r="S1039" s="29" t="s">
        <v>3098</v>
      </c>
      <c r="T1039" s="29"/>
      <c r="U1039" s="30">
        <v>28000</v>
      </c>
      <c r="V1039" s="30">
        <v>28000</v>
      </c>
      <c r="W1039" s="30">
        <v>28000</v>
      </c>
      <c r="X1039" s="30">
        <v>28000</v>
      </c>
      <c r="Y1039" s="30">
        <v>28000</v>
      </c>
      <c r="Z1039" s="30">
        <v>28000</v>
      </c>
      <c r="AA1039" s="30">
        <v>28000</v>
      </c>
      <c r="AB1039" s="30">
        <v>28000</v>
      </c>
      <c r="AC1039" s="30">
        <v>28000</v>
      </c>
      <c r="AD1039" s="30">
        <v>28000</v>
      </c>
      <c r="AE1039" s="30">
        <v>28000</v>
      </c>
      <c r="AF1039" s="30">
        <v>28000</v>
      </c>
    </row>
    <row r="1040" spans="1:32" x14ac:dyDescent="0.45">
      <c r="A1040" s="29" t="s">
        <v>546</v>
      </c>
      <c r="B1040" s="29" t="s">
        <v>3040</v>
      </c>
      <c r="C1040" s="29" t="s">
        <v>3299</v>
      </c>
      <c r="D1040" s="29" t="s">
        <v>3300</v>
      </c>
      <c r="E1040" s="29" t="s">
        <v>3468</v>
      </c>
      <c r="F1040" s="29" t="s">
        <v>3469</v>
      </c>
      <c r="G1040" s="29" t="s">
        <v>3233</v>
      </c>
      <c r="H1040" s="29" t="s">
        <v>3234</v>
      </c>
      <c r="I1040" s="29" t="s">
        <v>3275</v>
      </c>
      <c r="J1040" s="29" t="s">
        <v>3276</v>
      </c>
      <c r="K1040" s="29" t="s">
        <v>3282</v>
      </c>
      <c r="L1040" s="29" t="s">
        <v>3112</v>
      </c>
      <c r="M1040" s="29" t="s">
        <v>3283</v>
      </c>
      <c r="N1040" s="29" t="s">
        <v>3284</v>
      </c>
      <c r="O1040" s="29" t="s">
        <v>3376</v>
      </c>
      <c r="P1040" s="29" t="s">
        <v>3377</v>
      </c>
      <c r="Q1040" s="29" t="s">
        <v>3209</v>
      </c>
      <c r="R1040" s="29" t="s">
        <v>3210</v>
      </c>
      <c r="S1040" s="29" t="s">
        <v>3098</v>
      </c>
      <c r="T1040" s="29"/>
      <c r="U1040" s="30">
        <v>64600</v>
      </c>
      <c r="V1040" s="30">
        <v>64600</v>
      </c>
      <c r="W1040" s="30">
        <v>64600</v>
      </c>
      <c r="X1040" s="30">
        <v>64600</v>
      </c>
      <c r="Y1040" s="30">
        <v>64600</v>
      </c>
      <c r="Z1040" s="30">
        <v>64600</v>
      </c>
      <c r="AA1040" s="30">
        <v>64600</v>
      </c>
      <c r="AB1040" s="30">
        <v>64600</v>
      </c>
      <c r="AC1040" s="30">
        <v>64600</v>
      </c>
      <c r="AD1040" s="30">
        <v>64600</v>
      </c>
      <c r="AE1040" s="30">
        <v>64600</v>
      </c>
      <c r="AF1040" s="30">
        <v>64600</v>
      </c>
    </row>
    <row r="1041" spans="1:32" x14ac:dyDescent="0.45">
      <c r="A1041" s="29" t="s">
        <v>546</v>
      </c>
      <c r="B1041" s="29" t="s">
        <v>3040</v>
      </c>
      <c r="C1041" s="29" t="s">
        <v>3299</v>
      </c>
      <c r="D1041" s="29" t="s">
        <v>3300</v>
      </c>
      <c r="E1041" s="29" t="s">
        <v>3468</v>
      </c>
      <c r="F1041" s="29" t="s">
        <v>3469</v>
      </c>
      <c r="G1041" s="29" t="s">
        <v>3233</v>
      </c>
      <c r="H1041" s="29" t="s">
        <v>3234</v>
      </c>
      <c r="I1041" s="29" t="s">
        <v>3275</v>
      </c>
      <c r="J1041" s="29" t="s">
        <v>3276</v>
      </c>
      <c r="K1041" s="29" t="s">
        <v>3287</v>
      </c>
      <c r="L1041" s="29" t="s">
        <v>3101</v>
      </c>
      <c r="M1041" s="29" t="s">
        <v>3316</v>
      </c>
      <c r="N1041" s="29" t="s">
        <v>3317</v>
      </c>
      <c r="O1041" s="29" t="s">
        <v>3318</v>
      </c>
      <c r="P1041" s="29" t="s">
        <v>3319</v>
      </c>
      <c r="Q1041" s="29" t="s">
        <v>3209</v>
      </c>
      <c r="R1041" s="29" t="s">
        <v>3210</v>
      </c>
      <c r="S1041" s="29" t="s">
        <v>3098</v>
      </c>
      <c r="T1041" s="29"/>
      <c r="U1041" s="30">
        <v>2720</v>
      </c>
      <c r="V1041" s="30">
        <v>2720</v>
      </c>
      <c r="W1041" s="30">
        <v>2720</v>
      </c>
      <c r="X1041" s="30">
        <v>2720</v>
      </c>
      <c r="Y1041" s="30">
        <v>2720</v>
      </c>
      <c r="Z1041" s="30">
        <v>2720</v>
      </c>
      <c r="AA1041" s="30">
        <v>2720</v>
      </c>
      <c r="AB1041" s="30">
        <v>2720</v>
      </c>
      <c r="AC1041" s="30">
        <v>2720</v>
      </c>
      <c r="AD1041" s="30">
        <v>2720</v>
      </c>
      <c r="AE1041" s="30">
        <v>2678</v>
      </c>
      <c r="AF1041" s="30">
        <v>2678</v>
      </c>
    </row>
    <row r="1042" spans="1:32" x14ac:dyDescent="0.45">
      <c r="A1042" s="29" t="s">
        <v>546</v>
      </c>
      <c r="B1042" s="29" t="s">
        <v>3040</v>
      </c>
      <c r="C1042" s="29" t="s">
        <v>3592</v>
      </c>
      <c r="D1042" s="29" t="s">
        <v>3593</v>
      </c>
      <c r="E1042" s="29" t="s">
        <v>3594</v>
      </c>
      <c r="F1042" s="29" t="s">
        <v>3595</v>
      </c>
      <c r="G1042" s="29" t="s">
        <v>3233</v>
      </c>
      <c r="H1042" s="29" t="s">
        <v>3234</v>
      </c>
      <c r="I1042" s="29" t="s">
        <v>3262</v>
      </c>
      <c r="J1042" s="29" t="s">
        <v>3263</v>
      </c>
      <c r="K1042" s="29" t="s">
        <v>3264</v>
      </c>
      <c r="L1042" s="29" t="s">
        <v>3103</v>
      </c>
      <c r="M1042" s="29" t="s">
        <v>3265</v>
      </c>
      <c r="N1042" s="29" t="s">
        <v>3266</v>
      </c>
      <c r="O1042" s="29" t="s">
        <v>3267</v>
      </c>
      <c r="P1042" s="29" t="s">
        <v>3268</v>
      </c>
      <c r="Q1042" s="29" t="s">
        <v>3209</v>
      </c>
      <c r="R1042" s="29" t="s">
        <v>3210</v>
      </c>
      <c r="S1042" s="29" t="s">
        <v>3098</v>
      </c>
      <c r="T1042" s="29"/>
      <c r="U1042" s="30">
        <v>4000</v>
      </c>
      <c r="V1042" s="30">
        <v>4000</v>
      </c>
      <c r="W1042" s="30">
        <v>4000</v>
      </c>
      <c r="X1042" s="30">
        <v>4000</v>
      </c>
      <c r="Y1042" s="30">
        <v>4000</v>
      </c>
      <c r="Z1042" s="30">
        <v>4000</v>
      </c>
      <c r="AA1042" s="30">
        <v>4000</v>
      </c>
      <c r="AB1042" s="30">
        <v>4000</v>
      </c>
      <c r="AC1042" s="30">
        <v>4000</v>
      </c>
      <c r="AD1042" s="30">
        <v>4000</v>
      </c>
      <c r="AE1042" s="30">
        <v>4000</v>
      </c>
      <c r="AF1042" s="30">
        <v>4000</v>
      </c>
    </row>
    <row r="1043" spans="1:32" x14ac:dyDescent="0.45">
      <c r="A1043" s="29" t="s">
        <v>546</v>
      </c>
      <c r="B1043" s="29" t="s">
        <v>3040</v>
      </c>
      <c r="C1043" s="29" t="s">
        <v>3592</v>
      </c>
      <c r="D1043" s="29" t="s">
        <v>3593</v>
      </c>
      <c r="E1043" s="29" t="s">
        <v>3594</v>
      </c>
      <c r="F1043" s="29" t="s">
        <v>3595</v>
      </c>
      <c r="G1043" s="29" t="s">
        <v>3233</v>
      </c>
      <c r="H1043" s="29" t="s">
        <v>3234</v>
      </c>
      <c r="I1043" s="29" t="s">
        <v>3262</v>
      </c>
      <c r="J1043" s="29" t="s">
        <v>3263</v>
      </c>
      <c r="K1043" s="29" t="s">
        <v>3264</v>
      </c>
      <c r="L1043" s="29" t="s">
        <v>3103</v>
      </c>
      <c r="M1043" s="29" t="s">
        <v>3322</v>
      </c>
      <c r="N1043" s="29" t="s">
        <v>3323</v>
      </c>
      <c r="O1043" s="29" t="s">
        <v>3324</v>
      </c>
      <c r="P1043" s="29" t="s">
        <v>3325</v>
      </c>
      <c r="Q1043" s="29" t="s">
        <v>3209</v>
      </c>
      <c r="R1043" s="29" t="s">
        <v>3210</v>
      </c>
      <c r="S1043" s="29" t="s">
        <v>3098</v>
      </c>
      <c r="T1043" s="29"/>
      <c r="U1043" s="30">
        <v>2800</v>
      </c>
      <c r="V1043" s="30">
        <v>2800</v>
      </c>
      <c r="W1043" s="30">
        <v>2800</v>
      </c>
      <c r="X1043" s="30">
        <v>2800</v>
      </c>
      <c r="Y1043" s="30">
        <v>2800</v>
      </c>
      <c r="Z1043" s="30">
        <v>2800</v>
      </c>
      <c r="AA1043" s="30">
        <v>2800</v>
      </c>
      <c r="AB1043" s="30">
        <v>2800</v>
      </c>
      <c r="AC1043" s="30">
        <v>2800</v>
      </c>
      <c r="AD1043" s="30">
        <v>2800</v>
      </c>
      <c r="AE1043" s="30">
        <v>2800</v>
      </c>
      <c r="AF1043" s="30">
        <v>2800</v>
      </c>
    </row>
    <row r="1044" spans="1:32" x14ac:dyDescent="0.45">
      <c r="A1044" s="29" t="s">
        <v>546</v>
      </c>
      <c r="B1044" s="29" t="s">
        <v>3040</v>
      </c>
      <c r="C1044" s="29" t="s">
        <v>3592</v>
      </c>
      <c r="D1044" s="29" t="s">
        <v>3593</v>
      </c>
      <c r="E1044" s="29" t="s">
        <v>3594</v>
      </c>
      <c r="F1044" s="29" t="s">
        <v>3595</v>
      </c>
      <c r="G1044" s="29" t="s">
        <v>3233</v>
      </c>
      <c r="H1044" s="29" t="s">
        <v>3234</v>
      </c>
      <c r="I1044" s="29" t="s">
        <v>3262</v>
      </c>
      <c r="J1044" s="29" t="s">
        <v>3263</v>
      </c>
      <c r="K1044" s="29" t="s">
        <v>3264</v>
      </c>
      <c r="L1044" s="29" t="s">
        <v>3103</v>
      </c>
      <c r="M1044" s="29" t="s">
        <v>3326</v>
      </c>
      <c r="N1044" s="29" t="s">
        <v>3327</v>
      </c>
      <c r="O1044" s="29" t="s">
        <v>3527</v>
      </c>
      <c r="P1044" s="29" t="s">
        <v>3528</v>
      </c>
      <c r="Q1044" s="29" t="s">
        <v>3209</v>
      </c>
      <c r="R1044" s="29" t="s">
        <v>3210</v>
      </c>
      <c r="S1044" s="29" t="s">
        <v>3098</v>
      </c>
      <c r="T1044" s="29"/>
      <c r="U1044" s="30">
        <v>0</v>
      </c>
      <c r="V1044" s="30">
        <v>72</v>
      </c>
      <c r="W1044" s="30">
        <v>0</v>
      </c>
      <c r="X1044" s="30">
        <v>43</v>
      </c>
      <c r="Y1044" s="30">
        <v>0</v>
      </c>
      <c r="Z1044" s="30">
        <v>319</v>
      </c>
      <c r="AA1044" s="30">
        <v>159</v>
      </c>
      <c r="AB1044" s="30">
        <v>159</v>
      </c>
      <c r="AC1044" s="30">
        <v>203</v>
      </c>
      <c r="AD1044" s="30">
        <v>0</v>
      </c>
      <c r="AE1044" s="30">
        <v>130</v>
      </c>
      <c r="AF1044" s="30">
        <v>290</v>
      </c>
    </row>
    <row r="1045" spans="1:32" x14ac:dyDescent="0.45">
      <c r="A1045" s="29" t="s">
        <v>546</v>
      </c>
      <c r="B1045" s="29" t="s">
        <v>3040</v>
      </c>
      <c r="C1045" s="29" t="s">
        <v>3592</v>
      </c>
      <c r="D1045" s="29" t="s">
        <v>3593</v>
      </c>
      <c r="E1045" s="29" t="s">
        <v>3594</v>
      </c>
      <c r="F1045" s="29" t="s">
        <v>3595</v>
      </c>
      <c r="G1045" s="29" t="s">
        <v>3233</v>
      </c>
      <c r="H1045" s="29" t="s">
        <v>3234</v>
      </c>
      <c r="I1045" s="29" t="s">
        <v>3262</v>
      </c>
      <c r="J1045" s="29" t="s">
        <v>3263</v>
      </c>
      <c r="K1045" s="29" t="s">
        <v>3264</v>
      </c>
      <c r="L1045" s="29" t="s">
        <v>3103</v>
      </c>
      <c r="M1045" s="29" t="s">
        <v>3326</v>
      </c>
      <c r="N1045" s="29" t="s">
        <v>3327</v>
      </c>
      <c r="O1045" s="29" t="s">
        <v>3328</v>
      </c>
      <c r="P1045" s="29" t="s">
        <v>3329</v>
      </c>
      <c r="Q1045" s="29" t="s">
        <v>3209</v>
      </c>
      <c r="R1045" s="29" t="s">
        <v>3210</v>
      </c>
      <c r="S1045" s="29" t="s">
        <v>3098</v>
      </c>
      <c r="T1045" s="29"/>
      <c r="U1045" s="30">
        <v>0</v>
      </c>
      <c r="V1045" s="30">
        <v>0</v>
      </c>
      <c r="W1045" s="30">
        <v>0</v>
      </c>
      <c r="X1045" s="30">
        <v>0</v>
      </c>
      <c r="Y1045" s="30">
        <v>0</v>
      </c>
      <c r="Z1045" s="30">
        <v>0</v>
      </c>
      <c r="AA1045" s="30">
        <v>0</v>
      </c>
      <c r="AB1045" s="30">
        <v>0</v>
      </c>
      <c r="AC1045" s="30">
        <v>0</v>
      </c>
      <c r="AD1045" s="30">
        <v>0</v>
      </c>
      <c r="AE1045" s="30">
        <v>0</v>
      </c>
      <c r="AF1045" s="30">
        <v>0</v>
      </c>
    </row>
    <row r="1046" spans="1:32" x14ac:dyDescent="0.45">
      <c r="A1046" s="29" t="s">
        <v>546</v>
      </c>
      <c r="B1046" s="29" t="s">
        <v>3040</v>
      </c>
      <c r="C1046" s="29" t="s">
        <v>3592</v>
      </c>
      <c r="D1046" s="29" t="s">
        <v>3593</v>
      </c>
      <c r="E1046" s="29" t="s">
        <v>3594</v>
      </c>
      <c r="F1046" s="29" t="s">
        <v>3595</v>
      </c>
      <c r="G1046" s="29" t="s">
        <v>3233</v>
      </c>
      <c r="H1046" s="29" t="s">
        <v>3234</v>
      </c>
      <c r="I1046" s="29" t="s">
        <v>3262</v>
      </c>
      <c r="J1046" s="29" t="s">
        <v>3263</v>
      </c>
      <c r="K1046" s="29" t="s">
        <v>3264</v>
      </c>
      <c r="L1046" s="29" t="s">
        <v>3103</v>
      </c>
      <c r="M1046" s="29" t="s">
        <v>3326</v>
      </c>
      <c r="N1046" s="29" t="s">
        <v>3327</v>
      </c>
      <c r="O1046" s="29" t="s">
        <v>3330</v>
      </c>
      <c r="P1046" s="29" t="s">
        <v>3331</v>
      </c>
      <c r="Q1046" s="29" t="s">
        <v>3209</v>
      </c>
      <c r="R1046" s="29" t="s">
        <v>3210</v>
      </c>
      <c r="S1046" s="29" t="s">
        <v>3098</v>
      </c>
      <c r="T1046" s="29"/>
      <c r="U1046" s="30">
        <v>0</v>
      </c>
      <c r="V1046" s="30">
        <v>0</v>
      </c>
      <c r="W1046" s="30">
        <v>0</v>
      </c>
      <c r="X1046" s="30">
        <v>0</v>
      </c>
      <c r="Y1046" s="30">
        <v>0</v>
      </c>
      <c r="Z1046" s="30">
        <v>0</v>
      </c>
      <c r="AA1046" s="30">
        <v>0</v>
      </c>
      <c r="AB1046" s="30">
        <v>0</v>
      </c>
      <c r="AC1046" s="30">
        <v>0</v>
      </c>
      <c r="AD1046" s="30">
        <v>0</v>
      </c>
      <c r="AE1046" s="30">
        <v>0</v>
      </c>
      <c r="AF1046" s="30">
        <v>0</v>
      </c>
    </row>
    <row r="1047" spans="1:32" x14ac:dyDescent="0.45">
      <c r="A1047" s="29" t="s">
        <v>546</v>
      </c>
      <c r="B1047" s="29" t="s">
        <v>3040</v>
      </c>
      <c r="C1047" s="29" t="s">
        <v>3592</v>
      </c>
      <c r="D1047" s="29" t="s">
        <v>3593</v>
      </c>
      <c r="E1047" s="29" t="s">
        <v>3594</v>
      </c>
      <c r="F1047" s="29" t="s">
        <v>3595</v>
      </c>
      <c r="G1047" s="29" t="s">
        <v>3233</v>
      </c>
      <c r="H1047" s="29" t="s">
        <v>3234</v>
      </c>
      <c r="I1047" s="29" t="s">
        <v>3262</v>
      </c>
      <c r="J1047" s="29" t="s">
        <v>3263</v>
      </c>
      <c r="K1047" s="29" t="s">
        <v>3264</v>
      </c>
      <c r="L1047" s="29" t="s">
        <v>3103</v>
      </c>
      <c r="M1047" s="29" t="s">
        <v>3326</v>
      </c>
      <c r="N1047" s="29" t="s">
        <v>3327</v>
      </c>
      <c r="O1047" s="29" t="s">
        <v>3332</v>
      </c>
      <c r="P1047" s="29" t="s">
        <v>3333</v>
      </c>
      <c r="Q1047" s="29" t="s">
        <v>3209</v>
      </c>
      <c r="R1047" s="29" t="s">
        <v>3210</v>
      </c>
      <c r="S1047" s="29" t="s">
        <v>3098</v>
      </c>
      <c r="T1047" s="29"/>
      <c r="U1047" s="30">
        <v>13200</v>
      </c>
      <c r="V1047" s="30">
        <v>13200</v>
      </c>
      <c r="W1047" s="30">
        <v>13200</v>
      </c>
      <c r="X1047" s="30">
        <v>13200</v>
      </c>
      <c r="Y1047" s="30">
        <v>13200</v>
      </c>
      <c r="Z1047" s="30">
        <v>13200</v>
      </c>
      <c r="AA1047" s="30">
        <v>13200</v>
      </c>
      <c r="AB1047" s="30">
        <v>13200</v>
      </c>
      <c r="AC1047" s="30">
        <v>13200</v>
      </c>
      <c r="AD1047" s="30">
        <v>13200</v>
      </c>
      <c r="AE1047" s="30">
        <v>13200</v>
      </c>
      <c r="AF1047" s="30">
        <v>13200</v>
      </c>
    </row>
    <row r="1048" spans="1:32" x14ac:dyDescent="0.45">
      <c r="A1048" s="29" t="s">
        <v>546</v>
      </c>
      <c r="B1048" s="29" t="s">
        <v>3040</v>
      </c>
      <c r="C1048" s="29" t="s">
        <v>3592</v>
      </c>
      <c r="D1048" s="29" t="s">
        <v>3593</v>
      </c>
      <c r="E1048" s="29" t="s">
        <v>3594</v>
      </c>
      <c r="F1048" s="29" t="s">
        <v>3595</v>
      </c>
      <c r="G1048" s="29" t="s">
        <v>3233</v>
      </c>
      <c r="H1048" s="29" t="s">
        <v>3234</v>
      </c>
      <c r="I1048" s="29" t="s">
        <v>3275</v>
      </c>
      <c r="J1048" s="29" t="s">
        <v>3276</v>
      </c>
      <c r="K1048" s="29" t="s">
        <v>3277</v>
      </c>
      <c r="L1048" s="29" t="s">
        <v>3100</v>
      </c>
      <c r="M1048" s="29" t="s">
        <v>3312</v>
      </c>
      <c r="N1048" s="29" t="s">
        <v>3313</v>
      </c>
      <c r="O1048" s="29" t="s">
        <v>3314</v>
      </c>
      <c r="P1048" s="29" t="s">
        <v>3315</v>
      </c>
      <c r="Q1048" s="29" t="s">
        <v>3209</v>
      </c>
      <c r="R1048" s="29" t="s">
        <v>3210</v>
      </c>
      <c r="S1048" s="29" t="s">
        <v>3098</v>
      </c>
      <c r="T1048" s="29"/>
      <c r="U1048" s="30">
        <v>28000</v>
      </c>
      <c r="V1048" s="30">
        <v>28000</v>
      </c>
      <c r="W1048" s="30">
        <v>28000</v>
      </c>
      <c r="X1048" s="30">
        <v>28000</v>
      </c>
      <c r="Y1048" s="30">
        <v>28000</v>
      </c>
      <c r="Z1048" s="30">
        <v>28000</v>
      </c>
      <c r="AA1048" s="30">
        <v>28000</v>
      </c>
      <c r="AB1048" s="30">
        <v>28000</v>
      </c>
      <c r="AC1048" s="30">
        <v>28000</v>
      </c>
      <c r="AD1048" s="30">
        <v>28000</v>
      </c>
      <c r="AE1048" s="30">
        <v>28000</v>
      </c>
      <c r="AF1048" s="30">
        <v>28000</v>
      </c>
    </row>
    <row r="1049" spans="1:32" x14ac:dyDescent="0.45">
      <c r="A1049" s="29" t="s">
        <v>546</v>
      </c>
      <c r="B1049" s="29" t="s">
        <v>3040</v>
      </c>
      <c r="C1049" s="29" t="s">
        <v>3592</v>
      </c>
      <c r="D1049" s="29" t="s">
        <v>3593</v>
      </c>
      <c r="E1049" s="29" t="s">
        <v>3594</v>
      </c>
      <c r="F1049" s="29" t="s">
        <v>3595</v>
      </c>
      <c r="G1049" s="29" t="s">
        <v>3233</v>
      </c>
      <c r="H1049" s="29" t="s">
        <v>3234</v>
      </c>
      <c r="I1049" s="29" t="s">
        <v>3275</v>
      </c>
      <c r="J1049" s="29" t="s">
        <v>3276</v>
      </c>
      <c r="K1049" s="29" t="s">
        <v>3287</v>
      </c>
      <c r="L1049" s="29" t="s">
        <v>3101</v>
      </c>
      <c r="M1049" s="29" t="s">
        <v>3316</v>
      </c>
      <c r="N1049" s="29" t="s">
        <v>3317</v>
      </c>
      <c r="O1049" s="29" t="s">
        <v>3318</v>
      </c>
      <c r="P1049" s="29" t="s">
        <v>3319</v>
      </c>
      <c r="Q1049" s="29" t="s">
        <v>3209</v>
      </c>
      <c r="R1049" s="29" t="s">
        <v>3210</v>
      </c>
      <c r="S1049" s="29" t="s">
        <v>3098</v>
      </c>
      <c r="T1049" s="29"/>
      <c r="U1049" s="30">
        <v>5440</v>
      </c>
      <c r="V1049" s="30">
        <v>5440</v>
      </c>
      <c r="W1049" s="30">
        <v>5440</v>
      </c>
      <c r="X1049" s="30">
        <v>5440</v>
      </c>
      <c r="Y1049" s="30">
        <v>5440</v>
      </c>
      <c r="Z1049" s="30">
        <v>5440</v>
      </c>
      <c r="AA1049" s="30">
        <v>5440</v>
      </c>
      <c r="AB1049" s="30">
        <v>5440</v>
      </c>
      <c r="AC1049" s="30">
        <v>5440</v>
      </c>
      <c r="AD1049" s="30">
        <v>5440</v>
      </c>
      <c r="AE1049" s="30">
        <v>5356</v>
      </c>
      <c r="AF1049" s="30">
        <v>5356</v>
      </c>
    </row>
    <row r="1050" spans="1:32" x14ac:dyDescent="0.45">
      <c r="A1050" s="29" t="s">
        <v>546</v>
      </c>
      <c r="B1050" s="29" t="s">
        <v>3040</v>
      </c>
      <c r="C1050" s="29" t="s">
        <v>3592</v>
      </c>
      <c r="D1050" s="29" t="s">
        <v>3593</v>
      </c>
      <c r="E1050" s="29" t="s">
        <v>3594</v>
      </c>
      <c r="F1050" s="29" t="s">
        <v>3595</v>
      </c>
      <c r="G1050" s="29" t="s">
        <v>3233</v>
      </c>
      <c r="H1050" s="29" t="s">
        <v>3234</v>
      </c>
      <c r="I1050" s="29" t="s">
        <v>3275</v>
      </c>
      <c r="J1050" s="29" t="s">
        <v>3276</v>
      </c>
      <c r="K1050" s="29" t="s">
        <v>3287</v>
      </c>
      <c r="L1050" s="29" t="s">
        <v>3101</v>
      </c>
      <c r="M1050" s="29" t="s">
        <v>3288</v>
      </c>
      <c r="N1050" s="29" t="s">
        <v>3289</v>
      </c>
      <c r="O1050" s="29" t="s">
        <v>3290</v>
      </c>
      <c r="P1050" s="29" t="s">
        <v>3291</v>
      </c>
      <c r="Q1050" s="29" t="s">
        <v>3209</v>
      </c>
      <c r="R1050" s="29" t="s">
        <v>3210</v>
      </c>
      <c r="S1050" s="29" t="s">
        <v>3098</v>
      </c>
      <c r="T1050" s="29"/>
      <c r="U1050" s="30">
        <v>0</v>
      </c>
      <c r="V1050" s="30">
        <v>0</v>
      </c>
      <c r="W1050" s="30">
        <v>0</v>
      </c>
      <c r="X1050" s="30">
        <v>0</v>
      </c>
      <c r="Y1050" s="30">
        <v>0</v>
      </c>
      <c r="Z1050" s="30">
        <v>0</v>
      </c>
      <c r="AA1050" s="30">
        <v>0</v>
      </c>
      <c r="AB1050" s="30">
        <v>0</v>
      </c>
      <c r="AC1050" s="30">
        <v>0</v>
      </c>
      <c r="AD1050" s="30">
        <v>0</v>
      </c>
      <c r="AE1050" s="30">
        <v>0</v>
      </c>
      <c r="AF1050" s="30">
        <v>0</v>
      </c>
    </row>
    <row r="1051" spans="1:32" x14ac:dyDescent="0.45">
      <c r="A1051" s="29" t="s">
        <v>546</v>
      </c>
      <c r="B1051" s="29" t="s">
        <v>3040</v>
      </c>
      <c r="C1051" s="29" t="s">
        <v>3544</v>
      </c>
      <c r="D1051" s="29" t="s">
        <v>3545</v>
      </c>
      <c r="E1051" s="29" t="s">
        <v>3733</v>
      </c>
      <c r="F1051" s="29" t="s">
        <v>3734</v>
      </c>
      <c r="G1051" s="29" t="s">
        <v>3233</v>
      </c>
      <c r="H1051" s="29" t="s">
        <v>3234</v>
      </c>
      <c r="I1051" s="29" t="s">
        <v>3275</v>
      </c>
      <c r="J1051" s="29" t="s">
        <v>3276</v>
      </c>
      <c r="K1051" s="29" t="s">
        <v>3282</v>
      </c>
      <c r="L1051" s="29" t="s">
        <v>3112</v>
      </c>
      <c r="M1051" s="29" t="s">
        <v>3283</v>
      </c>
      <c r="N1051" s="29" t="s">
        <v>3284</v>
      </c>
      <c r="O1051" s="29" t="s">
        <v>3285</v>
      </c>
      <c r="P1051" s="29" t="s">
        <v>3286</v>
      </c>
      <c r="Q1051" s="29" t="s">
        <v>3249</v>
      </c>
      <c r="R1051" s="29" t="s">
        <v>3210</v>
      </c>
      <c r="S1051" s="29" t="s">
        <v>3098</v>
      </c>
      <c r="T1051" s="29"/>
      <c r="U1051" s="30">
        <v>962</v>
      </c>
      <c r="V1051" s="30">
        <v>0</v>
      </c>
      <c r="W1051" s="30">
        <v>0</v>
      </c>
      <c r="X1051" s="30">
        <v>0</v>
      </c>
      <c r="Y1051" s="30">
        <v>0</v>
      </c>
      <c r="Z1051" s="30">
        <v>0</v>
      </c>
      <c r="AA1051" s="30">
        <v>0</v>
      </c>
      <c r="AB1051" s="30">
        <v>0</v>
      </c>
      <c r="AC1051" s="30">
        <v>0</v>
      </c>
      <c r="AD1051" s="30">
        <v>0</v>
      </c>
      <c r="AE1051" s="30">
        <v>0</v>
      </c>
      <c r="AF1051" s="30">
        <v>0</v>
      </c>
    </row>
    <row r="1052" spans="1:32" x14ac:dyDescent="0.45">
      <c r="A1052" s="29" t="s">
        <v>689</v>
      </c>
      <c r="B1052" s="29" t="s">
        <v>690</v>
      </c>
      <c r="C1052" s="29" t="s">
        <v>3196</v>
      </c>
      <c r="D1052" s="29" t="s">
        <v>3197</v>
      </c>
      <c r="E1052" s="29" t="s">
        <v>3744</v>
      </c>
      <c r="F1052" s="29" t="s">
        <v>3745</v>
      </c>
      <c r="G1052" s="29" t="s">
        <v>3200</v>
      </c>
      <c r="H1052" s="29" t="s">
        <v>3201</v>
      </c>
      <c r="I1052" s="29" t="s">
        <v>3226</v>
      </c>
      <c r="J1052" s="29" t="s">
        <v>3227</v>
      </c>
      <c r="K1052" s="29" t="s">
        <v>3228</v>
      </c>
      <c r="L1052" s="29" t="s">
        <v>3111</v>
      </c>
      <c r="M1052" s="29" t="s">
        <v>3229</v>
      </c>
      <c r="N1052" s="29" t="s">
        <v>3230</v>
      </c>
      <c r="O1052" s="29" t="s">
        <v>3231</v>
      </c>
      <c r="P1052" s="29" t="s">
        <v>3232</v>
      </c>
      <c r="Q1052" s="29" t="s">
        <v>3209</v>
      </c>
      <c r="R1052" s="29" t="s">
        <v>3210</v>
      </c>
      <c r="S1052" s="29" t="s">
        <v>3098</v>
      </c>
      <c r="T1052" s="29"/>
      <c r="U1052" s="30">
        <v>0</v>
      </c>
      <c r="V1052" s="30">
        <v>0</v>
      </c>
      <c r="W1052" s="30">
        <v>0</v>
      </c>
      <c r="X1052" s="30">
        <v>0</v>
      </c>
      <c r="Y1052" s="30">
        <v>0</v>
      </c>
      <c r="Z1052" s="30">
        <v>0</v>
      </c>
      <c r="AA1052" s="30">
        <v>0</v>
      </c>
      <c r="AB1052" s="30">
        <v>0</v>
      </c>
      <c r="AC1052" s="30">
        <v>0</v>
      </c>
      <c r="AD1052" s="30">
        <v>0</v>
      </c>
      <c r="AE1052" s="30">
        <v>0</v>
      </c>
      <c r="AF1052" s="30">
        <v>0</v>
      </c>
    </row>
    <row r="1053" spans="1:32" x14ac:dyDescent="0.45">
      <c r="A1053" s="29" t="s">
        <v>689</v>
      </c>
      <c r="B1053" s="29" t="s">
        <v>690</v>
      </c>
      <c r="C1053" s="29" t="s">
        <v>3299</v>
      </c>
      <c r="D1053" s="29" t="s">
        <v>3300</v>
      </c>
      <c r="E1053" s="29" t="s">
        <v>3320</v>
      </c>
      <c r="F1053" s="29" t="s">
        <v>3321</v>
      </c>
      <c r="G1053" s="29" t="s">
        <v>3200</v>
      </c>
      <c r="H1053" s="29" t="s">
        <v>3201</v>
      </c>
      <c r="I1053" s="29" t="s">
        <v>3202</v>
      </c>
      <c r="J1053" s="29" t="s">
        <v>3203</v>
      </c>
      <c r="K1053" s="29" t="s">
        <v>3221</v>
      </c>
      <c r="L1053" s="29" t="s">
        <v>3113</v>
      </c>
      <c r="M1053" s="29" t="s">
        <v>3303</v>
      </c>
      <c r="N1053" s="29" t="s">
        <v>3304</v>
      </c>
      <c r="O1053" s="29" t="s">
        <v>3305</v>
      </c>
      <c r="P1053" s="29" t="s">
        <v>3306</v>
      </c>
      <c r="Q1053" s="29" t="s">
        <v>3209</v>
      </c>
      <c r="R1053" s="29" t="s">
        <v>3210</v>
      </c>
      <c r="S1053" s="29" t="s">
        <v>3098</v>
      </c>
      <c r="T1053" s="29"/>
      <c r="U1053" s="30">
        <v>37332</v>
      </c>
      <c r="V1053" s="30">
        <v>37888</v>
      </c>
      <c r="W1053" s="30">
        <v>39436</v>
      </c>
      <c r="X1053" s="30">
        <v>38213</v>
      </c>
      <c r="Y1053" s="30">
        <v>35442</v>
      </c>
      <c r="Z1053" s="30">
        <v>35081</v>
      </c>
      <c r="AA1053" s="30">
        <v>36300</v>
      </c>
      <c r="AB1053" s="30">
        <v>34770</v>
      </c>
      <c r="AC1053" s="30">
        <v>37423</v>
      </c>
      <c r="AD1053" s="30">
        <v>34770</v>
      </c>
      <c r="AE1053" s="30">
        <v>34770</v>
      </c>
      <c r="AF1053" s="30">
        <v>34770</v>
      </c>
    </row>
    <row r="1054" spans="1:32" x14ac:dyDescent="0.45">
      <c r="A1054" s="29" t="s">
        <v>689</v>
      </c>
      <c r="B1054" s="29" t="s">
        <v>690</v>
      </c>
      <c r="C1054" s="29" t="s">
        <v>3299</v>
      </c>
      <c r="D1054" s="29" t="s">
        <v>3300</v>
      </c>
      <c r="E1054" s="29" t="s">
        <v>3320</v>
      </c>
      <c r="F1054" s="29" t="s">
        <v>3321</v>
      </c>
      <c r="G1054" s="29" t="s">
        <v>3233</v>
      </c>
      <c r="H1054" s="29" t="s">
        <v>3234</v>
      </c>
      <c r="I1054" s="29" t="s">
        <v>3275</v>
      </c>
      <c r="J1054" s="29" t="s">
        <v>3276</v>
      </c>
      <c r="K1054" s="29" t="s">
        <v>3282</v>
      </c>
      <c r="L1054" s="29" t="s">
        <v>3112</v>
      </c>
      <c r="M1054" s="29" t="s">
        <v>3283</v>
      </c>
      <c r="N1054" s="29" t="s">
        <v>3284</v>
      </c>
      <c r="O1054" s="29" t="s">
        <v>3529</v>
      </c>
      <c r="P1054" s="29" t="s">
        <v>3530</v>
      </c>
      <c r="Q1054" s="29" t="s">
        <v>3209</v>
      </c>
      <c r="R1054" s="29" t="s">
        <v>3210</v>
      </c>
      <c r="S1054" s="29" t="s">
        <v>3098</v>
      </c>
      <c r="T1054" s="29"/>
      <c r="U1054" s="30">
        <v>25200</v>
      </c>
      <c r="V1054" s="30">
        <v>25200</v>
      </c>
      <c r="W1054" s="30">
        <v>25200</v>
      </c>
      <c r="X1054" s="30">
        <v>25200</v>
      </c>
      <c r="Y1054" s="30">
        <v>25200</v>
      </c>
      <c r="Z1054" s="30">
        <v>25200</v>
      </c>
      <c r="AA1054" s="30">
        <v>25200</v>
      </c>
      <c r="AB1054" s="30">
        <v>25200</v>
      </c>
      <c r="AC1054" s="30">
        <v>25200</v>
      </c>
      <c r="AD1054" s="30">
        <v>25200</v>
      </c>
      <c r="AE1054" s="30">
        <v>25200</v>
      </c>
      <c r="AF1054" s="30">
        <v>25200</v>
      </c>
    </row>
    <row r="1055" spans="1:32" x14ac:dyDescent="0.45">
      <c r="A1055" s="29" t="s">
        <v>689</v>
      </c>
      <c r="B1055" s="29" t="s">
        <v>690</v>
      </c>
      <c r="C1055" s="29" t="s">
        <v>3299</v>
      </c>
      <c r="D1055" s="29" t="s">
        <v>3300</v>
      </c>
      <c r="E1055" s="29" t="s">
        <v>3320</v>
      </c>
      <c r="F1055" s="29" t="s">
        <v>3321</v>
      </c>
      <c r="G1055" s="29" t="s">
        <v>3233</v>
      </c>
      <c r="H1055" s="29" t="s">
        <v>3234</v>
      </c>
      <c r="I1055" s="29" t="s">
        <v>3275</v>
      </c>
      <c r="J1055" s="29" t="s">
        <v>3276</v>
      </c>
      <c r="K1055" s="29" t="s">
        <v>3287</v>
      </c>
      <c r="L1055" s="29" t="s">
        <v>3101</v>
      </c>
      <c r="M1055" s="29" t="s">
        <v>3316</v>
      </c>
      <c r="N1055" s="29" t="s">
        <v>3317</v>
      </c>
      <c r="O1055" s="29" t="s">
        <v>3454</v>
      </c>
      <c r="P1055" s="29" t="s">
        <v>3455</v>
      </c>
      <c r="Q1055" s="29" t="s">
        <v>3249</v>
      </c>
      <c r="R1055" s="29" t="s">
        <v>3210</v>
      </c>
      <c r="S1055" s="29" t="s">
        <v>3098</v>
      </c>
      <c r="T1055" s="29"/>
      <c r="U1055" s="30">
        <v>962</v>
      </c>
      <c r="V1055" s="30">
        <v>962</v>
      </c>
      <c r="W1055" s="30">
        <v>962</v>
      </c>
      <c r="X1055" s="30">
        <v>962</v>
      </c>
      <c r="Y1055" s="30">
        <v>962</v>
      </c>
      <c r="Z1055" s="30">
        <v>962</v>
      </c>
      <c r="AA1055" s="30">
        <v>962</v>
      </c>
      <c r="AB1055" s="30">
        <v>962</v>
      </c>
      <c r="AC1055" s="30">
        <v>962</v>
      </c>
      <c r="AD1055" s="30">
        <v>962</v>
      </c>
      <c r="AE1055" s="30">
        <v>962</v>
      </c>
      <c r="AF1055" s="30">
        <v>962</v>
      </c>
    </row>
    <row r="1056" spans="1:32" x14ac:dyDescent="0.45">
      <c r="A1056" s="29" t="s">
        <v>689</v>
      </c>
      <c r="B1056" s="29" t="s">
        <v>690</v>
      </c>
      <c r="C1056" s="29" t="s">
        <v>3299</v>
      </c>
      <c r="D1056" s="29" t="s">
        <v>3300</v>
      </c>
      <c r="E1056" s="29" t="s">
        <v>3320</v>
      </c>
      <c r="F1056" s="29" t="s">
        <v>3321</v>
      </c>
      <c r="G1056" s="29" t="s">
        <v>3233</v>
      </c>
      <c r="H1056" s="29" t="s">
        <v>3234</v>
      </c>
      <c r="I1056" s="29" t="s">
        <v>3275</v>
      </c>
      <c r="J1056" s="29" t="s">
        <v>3276</v>
      </c>
      <c r="K1056" s="29" t="s">
        <v>3287</v>
      </c>
      <c r="L1056" s="29" t="s">
        <v>3101</v>
      </c>
      <c r="M1056" s="29" t="s">
        <v>3288</v>
      </c>
      <c r="N1056" s="29" t="s">
        <v>3289</v>
      </c>
      <c r="O1056" s="29" t="s">
        <v>3290</v>
      </c>
      <c r="P1056" s="29" t="s">
        <v>3291</v>
      </c>
      <c r="Q1056" s="29" t="s">
        <v>3209</v>
      </c>
      <c r="R1056" s="29" t="s">
        <v>3210</v>
      </c>
      <c r="S1056" s="29" t="s">
        <v>3098</v>
      </c>
      <c r="T1056" s="29"/>
      <c r="U1056" s="30">
        <v>1000</v>
      </c>
      <c r="V1056" s="30">
        <v>1000</v>
      </c>
      <c r="W1056" s="30">
        <v>1000</v>
      </c>
      <c r="X1056" s="30">
        <v>1000</v>
      </c>
      <c r="Y1056" s="30">
        <v>1000</v>
      </c>
      <c r="Z1056" s="30">
        <v>1000</v>
      </c>
      <c r="AA1056" s="30">
        <v>1000</v>
      </c>
      <c r="AB1056" s="30">
        <v>1000</v>
      </c>
      <c r="AC1056" s="30">
        <v>1000</v>
      </c>
      <c r="AD1056" s="30">
        <v>1000</v>
      </c>
      <c r="AE1056" s="30">
        <v>1000</v>
      </c>
      <c r="AF1056" s="30">
        <v>1000</v>
      </c>
    </row>
    <row r="1057" spans="1:32" x14ac:dyDescent="0.45">
      <c r="A1057" s="29" t="s">
        <v>689</v>
      </c>
      <c r="B1057" s="29" t="s">
        <v>690</v>
      </c>
      <c r="C1057" s="29" t="s">
        <v>3544</v>
      </c>
      <c r="D1057" s="29" t="s">
        <v>3545</v>
      </c>
      <c r="E1057" s="29" t="s">
        <v>3616</v>
      </c>
      <c r="F1057" s="29" t="s">
        <v>3617</v>
      </c>
      <c r="G1057" s="29" t="s">
        <v>3233</v>
      </c>
      <c r="H1057" s="29" t="s">
        <v>3234</v>
      </c>
      <c r="I1057" s="29" t="s">
        <v>3262</v>
      </c>
      <c r="J1057" s="29" t="s">
        <v>3263</v>
      </c>
      <c r="K1057" s="29" t="s">
        <v>3264</v>
      </c>
      <c r="L1057" s="29" t="s">
        <v>3103</v>
      </c>
      <c r="M1057" s="29" t="s">
        <v>3326</v>
      </c>
      <c r="N1057" s="29" t="s">
        <v>3327</v>
      </c>
      <c r="O1057" s="29" t="s">
        <v>3332</v>
      </c>
      <c r="P1057" s="29" t="s">
        <v>3333</v>
      </c>
      <c r="Q1057" s="29" t="s">
        <v>3209</v>
      </c>
      <c r="R1057" s="29" t="s">
        <v>3210</v>
      </c>
      <c r="S1057" s="29" t="s">
        <v>3098</v>
      </c>
      <c r="T1057" s="29"/>
      <c r="U1057" s="30">
        <v>7700</v>
      </c>
      <c r="V1057" s="30">
        <v>7700</v>
      </c>
      <c r="W1057" s="30">
        <v>7700</v>
      </c>
      <c r="X1057" s="30">
        <v>7700</v>
      </c>
      <c r="Y1057" s="30">
        <v>7700</v>
      </c>
      <c r="Z1057" s="30">
        <v>7700</v>
      </c>
      <c r="AA1057" s="30">
        <v>7700</v>
      </c>
      <c r="AB1057" s="30">
        <v>7700</v>
      </c>
      <c r="AC1057" s="30">
        <v>7700</v>
      </c>
      <c r="AD1057" s="30">
        <v>7700</v>
      </c>
      <c r="AE1057" s="30">
        <v>7700</v>
      </c>
      <c r="AF1057" s="30">
        <v>7700</v>
      </c>
    </row>
    <row r="1058" spans="1:32" x14ac:dyDescent="0.45">
      <c r="A1058" s="29" t="s">
        <v>272</v>
      </c>
      <c r="B1058" s="29" t="s">
        <v>273</v>
      </c>
      <c r="C1058" s="29" t="s">
        <v>3299</v>
      </c>
      <c r="D1058" s="29" t="s">
        <v>3300</v>
      </c>
      <c r="E1058" s="29" t="s">
        <v>3301</v>
      </c>
      <c r="F1058" s="29" t="s">
        <v>3302</v>
      </c>
      <c r="G1058" s="29" t="s">
        <v>3200</v>
      </c>
      <c r="H1058" s="29" t="s">
        <v>3201</v>
      </c>
      <c r="I1058" s="29" t="s">
        <v>3202</v>
      </c>
      <c r="J1058" s="29" t="s">
        <v>3203</v>
      </c>
      <c r="K1058" s="29" t="s">
        <v>3204</v>
      </c>
      <c r="L1058" s="29" t="s">
        <v>3109</v>
      </c>
      <c r="M1058" s="29" t="s">
        <v>3378</v>
      </c>
      <c r="N1058" s="29" t="s">
        <v>3379</v>
      </c>
      <c r="O1058" s="29" t="s">
        <v>3380</v>
      </c>
      <c r="P1058" s="29" t="s">
        <v>3381</v>
      </c>
      <c r="Q1058" s="29" t="s">
        <v>3209</v>
      </c>
      <c r="R1058" s="29" t="s">
        <v>3210</v>
      </c>
      <c r="S1058" s="29" t="s">
        <v>3098</v>
      </c>
      <c r="T1058" s="29"/>
      <c r="U1058" s="30">
        <v>930</v>
      </c>
      <c r="V1058" s="30">
        <v>930</v>
      </c>
      <c r="W1058" s="30">
        <v>930</v>
      </c>
      <c r="X1058" s="30">
        <v>930</v>
      </c>
      <c r="Y1058" s="30">
        <v>930</v>
      </c>
      <c r="Z1058" s="30">
        <v>930</v>
      </c>
      <c r="AA1058" s="30">
        <v>930</v>
      </c>
      <c r="AB1058" s="30">
        <v>930</v>
      </c>
      <c r="AC1058" s="30">
        <v>930</v>
      </c>
      <c r="AD1058" s="30">
        <v>930</v>
      </c>
      <c r="AE1058" s="30">
        <v>0</v>
      </c>
      <c r="AF1058" s="30">
        <v>0</v>
      </c>
    </row>
    <row r="1059" spans="1:32" x14ac:dyDescent="0.45">
      <c r="A1059" s="29" t="s">
        <v>272</v>
      </c>
      <c r="B1059" s="29" t="s">
        <v>273</v>
      </c>
      <c r="C1059" s="29" t="s">
        <v>3299</v>
      </c>
      <c r="D1059" s="29" t="s">
        <v>3300</v>
      </c>
      <c r="E1059" s="29" t="s">
        <v>3301</v>
      </c>
      <c r="F1059" s="29" t="s">
        <v>3302</v>
      </c>
      <c r="G1059" s="29" t="s">
        <v>3200</v>
      </c>
      <c r="H1059" s="29" t="s">
        <v>3201</v>
      </c>
      <c r="I1059" s="29" t="s">
        <v>3226</v>
      </c>
      <c r="J1059" s="29" t="s">
        <v>3227</v>
      </c>
      <c r="K1059" s="29" t="s">
        <v>3228</v>
      </c>
      <c r="L1059" s="29" t="s">
        <v>3111</v>
      </c>
      <c r="M1059" s="29" t="s">
        <v>3229</v>
      </c>
      <c r="N1059" s="29" t="s">
        <v>3230</v>
      </c>
      <c r="O1059" s="29" t="s">
        <v>3231</v>
      </c>
      <c r="P1059" s="29" t="s">
        <v>3232</v>
      </c>
      <c r="Q1059" s="29" t="s">
        <v>3209</v>
      </c>
      <c r="R1059" s="29" t="s">
        <v>3210</v>
      </c>
      <c r="S1059" s="29" t="s">
        <v>3098</v>
      </c>
      <c r="T1059" s="29"/>
      <c r="U1059" s="30">
        <v>0</v>
      </c>
      <c r="V1059" s="30">
        <v>0</v>
      </c>
      <c r="W1059" s="30">
        <v>0</v>
      </c>
      <c r="X1059" s="30">
        <v>0</v>
      </c>
      <c r="Y1059" s="30">
        <v>261</v>
      </c>
      <c r="Z1059" s="30">
        <v>0</v>
      </c>
      <c r="AA1059" s="30">
        <v>0</v>
      </c>
      <c r="AB1059" s="30">
        <v>0</v>
      </c>
      <c r="AC1059" s="30">
        <v>0</v>
      </c>
      <c r="AD1059" s="30">
        <v>0</v>
      </c>
      <c r="AE1059" s="30">
        <v>0</v>
      </c>
      <c r="AF1059" s="30">
        <v>0</v>
      </c>
    </row>
    <row r="1060" spans="1:32" x14ac:dyDescent="0.45">
      <c r="A1060" s="29" t="s">
        <v>272</v>
      </c>
      <c r="B1060" s="29" t="s">
        <v>273</v>
      </c>
      <c r="C1060" s="29" t="s">
        <v>3299</v>
      </c>
      <c r="D1060" s="29" t="s">
        <v>3300</v>
      </c>
      <c r="E1060" s="29" t="s">
        <v>3301</v>
      </c>
      <c r="F1060" s="29" t="s">
        <v>3302</v>
      </c>
      <c r="G1060" s="29" t="s">
        <v>3233</v>
      </c>
      <c r="H1060" s="29" t="s">
        <v>3234</v>
      </c>
      <c r="I1060" s="29" t="s">
        <v>3235</v>
      </c>
      <c r="J1060" s="29" t="s">
        <v>3236</v>
      </c>
      <c r="K1060" s="29" t="s">
        <v>3237</v>
      </c>
      <c r="L1060" s="29" t="s">
        <v>3107</v>
      </c>
      <c r="M1060" s="29" t="s">
        <v>3456</v>
      </c>
      <c r="N1060" s="29" t="s">
        <v>3457</v>
      </c>
      <c r="O1060" s="29" t="s">
        <v>3504</v>
      </c>
      <c r="P1060" s="29" t="s">
        <v>3505</v>
      </c>
      <c r="Q1060" s="29" t="s">
        <v>3209</v>
      </c>
      <c r="R1060" s="29" t="s">
        <v>3210</v>
      </c>
      <c r="S1060" s="29" t="s">
        <v>3098</v>
      </c>
      <c r="T1060" s="29"/>
      <c r="U1060" s="30">
        <v>46957</v>
      </c>
      <c r="V1060" s="30">
        <v>41366</v>
      </c>
      <c r="W1060" s="30">
        <v>49212</v>
      </c>
      <c r="X1060" s="30">
        <v>56236</v>
      </c>
      <c r="Y1060" s="30">
        <v>66641</v>
      </c>
      <c r="Z1060" s="30">
        <v>48259</v>
      </c>
      <c r="AA1060" s="30">
        <v>55118</v>
      </c>
      <c r="AB1060" s="30">
        <v>64325</v>
      </c>
      <c r="AC1060" s="30">
        <v>84403</v>
      </c>
      <c r="AD1060" s="30">
        <v>79895</v>
      </c>
      <c r="AE1060" s="30">
        <v>48638</v>
      </c>
      <c r="AF1060" s="30">
        <v>29478</v>
      </c>
    </row>
    <row r="1061" spans="1:32" x14ac:dyDescent="0.45">
      <c r="A1061" s="29" t="s">
        <v>272</v>
      </c>
      <c r="B1061" s="29" t="s">
        <v>273</v>
      </c>
      <c r="C1061" s="29" t="s">
        <v>3299</v>
      </c>
      <c r="D1061" s="29" t="s">
        <v>3300</v>
      </c>
      <c r="E1061" s="29" t="s">
        <v>3301</v>
      </c>
      <c r="F1061" s="29" t="s">
        <v>3302</v>
      </c>
      <c r="G1061" s="29" t="s">
        <v>3233</v>
      </c>
      <c r="H1061" s="29" t="s">
        <v>3234</v>
      </c>
      <c r="I1061" s="29" t="s">
        <v>3235</v>
      </c>
      <c r="J1061" s="29" t="s">
        <v>3236</v>
      </c>
      <c r="K1061" s="29" t="s">
        <v>3237</v>
      </c>
      <c r="L1061" s="29" t="s">
        <v>3107</v>
      </c>
      <c r="M1061" s="29" t="s">
        <v>3238</v>
      </c>
      <c r="N1061" s="29" t="s">
        <v>3239</v>
      </c>
      <c r="O1061" s="29" t="s">
        <v>3422</v>
      </c>
      <c r="P1061" s="29" t="s">
        <v>3423</v>
      </c>
      <c r="Q1061" s="29" t="s">
        <v>3209</v>
      </c>
      <c r="R1061" s="29" t="s">
        <v>3210</v>
      </c>
      <c r="S1061" s="29" t="s">
        <v>3098</v>
      </c>
      <c r="T1061" s="29"/>
      <c r="U1061" s="30">
        <v>1000</v>
      </c>
      <c r="V1061" s="30">
        <v>1000</v>
      </c>
      <c r="W1061" s="30">
        <v>1000</v>
      </c>
      <c r="X1061" s="30">
        <v>1000</v>
      </c>
      <c r="Y1061" s="30">
        <v>1000</v>
      </c>
      <c r="Z1061" s="30">
        <v>1000</v>
      </c>
      <c r="AA1061" s="30">
        <v>1000</v>
      </c>
      <c r="AB1061" s="30">
        <v>1000</v>
      </c>
      <c r="AC1061" s="30">
        <v>1000</v>
      </c>
      <c r="AD1061" s="30">
        <v>1000</v>
      </c>
      <c r="AE1061" s="30">
        <v>1000</v>
      </c>
      <c r="AF1061" s="30">
        <v>-6742</v>
      </c>
    </row>
    <row r="1062" spans="1:32" x14ac:dyDescent="0.45">
      <c r="A1062" s="29" t="s">
        <v>272</v>
      </c>
      <c r="B1062" s="29" t="s">
        <v>273</v>
      </c>
      <c r="C1062" s="29" t="s">
        <v>3299</v>
      </c>
      <c r="D1062" s="29" t="s">
        <v>3300</v>
      </c>
      <c r="E1062" s="29" t="s">
        <v>3301</v>
      </c>
      <c r="F1062" s="29" t="s">
        <v>3302</v>
      </c>
      <c r="G1062" s="29" t="s">
        <v>3233</v>
      </c>
      <c r="H1062" s="29" t="s">
        <v>3234</v>
      </c>
      <c r="I1062" s="29" t="s">
        <v>3235</v>
      </c>
      <c r="J1062" s="29" t="s">
        <v>3236</v>
      </c>
      <c r="K1062" s="29" t="s">
        <v>3237</v>
      </c>
      <c r="L1062" s="29" t="s">
        <v>3107</v>
      </c>
      <c r="M1062" s="29" t="s">
        <v>3238</v>
      </c>
      <c r="N1062" s="29" t="s">
        <v>3239</v>
      </c>
      <c r="O1062" s="29" t="s">
        <v>3422</v>
      </c>
      <c r="P1062" s="29" t="s">
        <v>3423</v>
      </c>
      <c r="Q1062" s="29" t="s">
        <v>3209</v>
      </c>
      <c r="R1062" s="29" t="s">
        <v>3098</v>
      </c>
      <c r="S1062" s="29" t="s">
        <v>3098</v>
      </c>
      <c r="T1062" s="29"/>
      <c r="U1062" s="30">
        <v>0</v>
      </c>
      <c r="V1062" s="30">
        <v>0</v>
      </c>
      <c r="W1062" s="30">
        <v>0</v>
      </c>
      <c r="X1062" s="30">
        <v>0</v>
      </c>
      <c r="Y1062" s="30">
        <v>0</v>
      </c>
      <c r="Z1062" s="30">
        <v>0</v>
      </c>
      <c r="AA1062" s="30">
        <v>0</v>
      </c>
      <c r="AB1062" s="30">
        <v>0</v>
      </c>
      <c r="AC1062" s="30">
        <v>0</v>
      </c>
      <c r="AD1062" s="30">
        <v>0</v>
      </c>
      <c r="AE1062" s="30">
        <v>0</v>
      </c>
      <c r="AF1062" s="30">
        <v>7742</v>
      </c>
    </row>
    <row r="1063" spans="1:32" x14ac:dyDescent="0.45">
      <c r="A1063" s="29" t="s">
        <v>272</v>
      </c>
      <c r="B1063" s="29" t="s">
        <v>273</v>
      </c>
      <c r="C1063" s="29" t="s">
        <v>3299</v>
      </c>
      <c r="D1063" s="29" t="s">
        <v>3300</v>
      </c>
      <c r="E1063" s="29" t="s">
        <v>3301</v>
      </c>
      <c r="F1063" s="29" t="s">
        <v>3302</v>
      </c>
      <c r="G1063" s="29" t="s">
        <v>3233</v>
      </c>
      <c r="H1063" s="29" t="s">
        <v>3234</v>
      </c>
      <c r="I1063" s="29" t="s">
        <v>3242</v>
      </c>
      <c r="J1063" s="29" t="s">
        <v>3243</v>
      </c>
      <c r="K1063" s="29" t="s">
        <v>3252</v>
      </c>
      <c r="L1063" s="29" t="s">
        <v>3106</v>
      </c>
      <c r="M1063" s="29" t="s">
        <v>3253</v>
      </c>
      <c r="N1063" s="29" t="s">
        <v>3106</v>
      </c>
      <c r="O1063" s="29" t="s">
        <v>3548</v>
      </c>
      <c r="P1063" s="29" t="s">
        <v>3549</v>
      </c>
      <c r="Q1063" s="29" t="s">
        <v>3209</v>
      </c>
      <c r="R1063" s="29" t="s">
        <v>3210</v>
      </c>
      <c r="S1063" s="29" t="s">
        <v>3098</v>
      </c>
      <c r="T1063" s="29"/>
      <c r="U1063" s="30">
        <v>141000</v>
      </c>
      <c r="V1063" s="30">
        <v>141000</v>
      </c>
      <c r="W1063" s="30">
        <v>141000</v>
      </c>
      <c r="X1063" s="30">
        <v>141000</v>
      </c>
      <c r="Y1063" s="30">
        <v>141000</v>
      </c>
      <c r="Z1063" s="30">
        <v>141000</v>
      </c>
      <c r="AA1063" s="30">
        <v>141000</v>
      </c>
      <c r="AB1063" s="30">
        <v>141000</v>
      </c>
      <c r="AC1063" s="30">
        <v>141000</v>
      </c>
      <c r="AD1063" s="30">
        <v>141000</v>
      </c>
      <c r="AE1063" s="30">
        <v>141000</v>
      </c>
      <c r="AF1063" s="30">
        <v>141000</v>
      </c>
    </row>
    <row r="1064" spans="1:32" x14ac:dyDescent="0.45">
      <c r="A1064" s="29" t="s">
        <v>272</v>
      </c>
      <c r="B1064" s="29" t="s">
        <v>273</v>
      </c>
      <c r="C1064" s="29" t="s">
        <v>3299</v>
      </c>
      <c r="D1064" s="29" t="s">
        <v>3300</v>
      </c>
      <c r="E1064" s="29" t="s">
        <v>3301</v>
      </c>
      <c r="F1064" s="29" t="s">
        <v>3302</v>
      </c>
      <c r="G1064" s="29" t="s">
        <v>3233</v>
      </c>
      <c r="H1064" s="29" t="s">
        <v>3234</v>
      </c>
      <c r="I1064" s="29" t="s">
        <v>3242</v>
      </c>
      <c r="J1064" s="29" t="s">
        <v>3243</v>
      </c>
      <c r="K1064" s="29" t="s">
        <v>3252</v>
      </c>
      <c r="L1064" s="29" t="s">
        <v>3106</v>
      </c>
      <c r="M1064" s="29" t="s">
        <v>3253</v>
      </c>
      <c r="N1064" s="29" t="s">
        <v>3106</v>
      </c>
      <c r="O1064" s="29" t="s">
        <v>3550</v>
      </c>
      <c r="P1064" s="29" t="s">
        <v>3551</v>
      </c>
      <c r="Q1064" s="29" t="s">
        <v>3249</v>
      </c>
      <c r="R1064" s="29" t="s">
        <v>3210</v>
      </c>
      <c r="S1064" s="29" t="s">
        <v>3098</v>
      </c>
      <c r="T1064" s="29"/>
      <c r="U1064" s="30">
        <v>13936</v>
      </c>
      <c r="V1064" s="30">
        <v>13936</v>
      </c>
      <c r="W1064" s="30">
        <v>13936</v>
      </c>
      <c r="X1064" s="30">
        <v>13936</v>
      </c>
      <c r="Y1064" s="30">
        <v>13936</v>
      </c>
      <c r="Z1064" s="30">
        <v>13936</v>
      </c>
      <c r="AA1064" s="30">
        <v>13936</v>
      </c>
      <c r="AB1064" s="30">
        <v>13936</v>
      </c>
      <c r="AC1064" s="30">
        <v>13936</v>
      </c>
      <c r="AD1064" s="30">
        <v>13936</v>
      </c>
      <c r="AE1064" s="30">
        <v>13936</v>
      </c>
      <c r="AF1064" s="30">
        <v>14112</v>
      </c>
    </row>
    <row r="1065" spans="1:32" x14ac:dyDescent="0.45">
      <c r="A1065" s="29" t="s">
        <v>272</v>
      </c>
      <c r="B1065" s="29" t="s">
        <v>273</v>
      </c>
      <c r="C1065" s="29" t="s">
        <v>3299</v>
      </c>
      <c r="D1065" s="29" t="s">
        <v>3300</v>
      </c>
      <c r="E1065" s="29" t="s">
        <v>3301</v>
      </c>
      <c r="F1065" s="29" t="s">
        <v>3302</v>
      </c>
      <c r="G1065" s="29" t="s">
        <v>3233</v>
      </c>
      <c r="H1065" s="29" t="s">
        <v>3234</v>
      </c>
      <c r="I1065" s="29" t="s">
        <v>3242</v>
      </c>
      <c r="J1065" s="29" t="s">
        <v>3243</v>
      </c>
      <c r="K1065" s="29" t="s">
        <v>3252</v>
      </c>
      <c r="L1065" s="29" t="s">
        <v>3106</v>
      </c>
      <c r="M1065" s="29" t="s">
        <v>3253</v>
      </c>
      <c r="N1065" s="29" t="s">
        <v>3106</v>
      </c>
      <c r="O1065" s="29" t="s">
        <v>3256</v>
      </c>
      <c r="P1065" s="29" t="s">
        <v>3257</v>
      </c>
      <c r="Q1065" s="29" t="s">
        <v>3209</v>
      </c>
      <c r="R1065" s="29" t="s">
        <v>3210</v>
      </c>
      <c r="S1065" s="29" t="s">
        <v>3098</v>
      </c>
      <c r="T1065" s="29"/>
      <c r="U1065" s="30">
        <v>260340</v>
      </c>
      <c r="V1065" s="30">
        <v>260340</v>
      </c>
      <c r="W1065" s="30">
        <v>260340</v>
      </c>
      <c r="X1065" s="30">
        <v>260639</v>
      </c>
      <c r="Y1065" s="30">
        <v>260880</v>
      </c>
      <c r="Z1065" s="30">
        <v>260880</v>
      </c>
      <c r="AA1065" s="30">
        <v>260880</v>
      </c>
      <c r="AB1065" s="30">
        <v>260880</v>
      </c>
      <c r="AC1065" s="30">
        <v>260880</v>
      </c>
      <c r="AD1065" s="30">
        <v>260880</v>
      </c>
      <c r="AE1065" s="30">
        <v>260880</v>
      </c>
      <c r="AF1065" s="30">
        <v>260880</v>
      </c>
    </row>
    <row r="1066" spans="1:32" x14ac:dyDescent="0.45">
      <c r="A1066" s="29" t="s">
        <v>272</v>
      </c>
      <c r="B1066" s="29" t="s">
        <v>273</v>
      </c>
      <c r="C1066" s="29" t="s">
        <v>3299</v>
      </c>
      <c r="D1066" s="29" t="s">
        <v>3300</v>
      </c>
      <c r="E1066" s="29" t="s">
        <v>3301</v>
      </c>
      <c r="F1066" s="29" t="s">
        <v>3302</v>
      </c>
      <c r="G1066" s="29" t="s">
        <v>3233</v>
      </c>
      <c r="H1066" s="29" t="s">
        <v>3234</v>
      </c>
      <c r="I1066" s="29" t="s">
        <v>3262</v>
      </c>
      <c r="J1066" s="29" t="s">
        <v>3263</v>
      </c>
      <c r="K1066" s="29" t="s">
        <v>3264</v>
      </c>
      <c r="L1066" s="29" t="s">
        <v>3103</v>
      </c>
      <c r="M1066" s="29" t="s">
        <v>3265</v>
      </c>
      <c r="N1066" s="29" t="s">
        <v>3266</v>
      </c>
      <c r="O1066" s="29" t="s">
        <v>3267</v>
      </c>
      <c r="P1066" s="29" t="s">
        <v>3268</v>
      </c>
      <c r="Q1066" s="29" t="s">
        <v>3209</v>
      </c>
      <c r="R1066" s="29" t="s">
        <v>3210</v>
      </c>
      <c r="S1066" s="29" t="s">
        <v>3098</v>
      </c>
      <c r="T1066" s="29"/>
      <c r="U1066" s="30">
        <v>9000</v>
      </c>
      <c r="V1066" s="30">
        <v>9000</v>
      </c>
      <c r="W1066" s="30">
        <v>9000</v>
      </c>
      <c r="X1066" s="30">
        <v>9000</v>
      </c>
      <c r="Y1066" s="30">
        <v>9000</v>
      </c>
      <c r="Z1066" s="30">
        <v>9000</v>
      </c>
      <c r="AA1066" s="30">
        <v>9000</v>
      </c>
      <c r="AB1066" s="30">
        <v>9000</v>
      </c>
      <c r="AC1066" s="30">
        <v>9000</v>
      </c>
      <c r="AD1066" s="30">
        <v>9000</v>
      </c>
      <c r="AE1066" s="30">
        <v>9000</v>
      </c>
      <c r="AF1066" s="30">
        <v>9000</v>
      </c>
    </row>
    <row r="1067" spans="1:32" x14ac:dyDescent="0.45">
      <c r="A1067" s="29" t="s">
        <v>272</v>
      </c>
      <c r="B1067" s="29" t="s">
        <v>273</v>
      </c>
      <c r="C1067" s="29" t="s">
        <v>3299</v>
      </c>
      <c r="D1067" s="29" t="s">
        <v>3300</v>
      </c>
      <c r="E1067" s="29" t="s">
        <v>3301</v>
      </c>
      <c r="F1067" s="29" t="s">
        <v>3302</v>
      </c>
      <c r="G1067" s="29" t="s">
        <v>3233</v>
      </c>
      <c r="H1067" s="29" t="s">
        <v>3234</v>
      </c>
      <c r="I1067" s="29" t="s">
        <v>3262</v>
      </c>
      <c r="J1067" s="29" t="s">
        <v>3263</v>
      </c>
      <c r="K1067" s="29" t="s">
        <v>3264</v>
      </c>
      <c r="L1067" s="29" t="s">
        <v>3103</v>
      </c>
      <c r="M1067" s="29" t="s">
        <v>3265</v>
      </c>
      <c r="N1067" s="29" t="s">
        <v>3266</v>
      </c>
      <c r="O1067" s="29" t="s">
        <v>3269</v>
      </c>
      <c r="P1067" s="29" t="s">
        <v>3270</v>
      </c>
      <c r="Q1067" s="29" t="s">
        <v>3209</v>
      </c>
      <c r="R1067" s="29" t="s">
        <v>3210</v>
      </c>
      <c r="S1067" s="29" t="s">
        <v>3098</v>
      </c>
      <c r="T1067" s="29"/>
      <c r="U1067" s="30">
        <v>975</v>
      </c>
      <c r="V1067" s="30">
        <v>312</v>
      </c>
      <c r="W1067" s="30">
        <v>546</v>
      </c>
      <c r="X1067" s="30">
        <v>156</v>
      </c>
      <c r="Y1067" s="30">
        <v>507</v>
      </c>
      <c r="Z1067" s="30">
        <v>195</v>
      </c>
      <c r="AA1067" s="30">
        <v>507</v>
      </c>
      <c r="AB1067" s="30">
        <v>117</v>
      </c>
      <c r="AC1067" s="30">
        <v>0</v>
      </c>
      <c r="AD1067" s="30">
        <v>234</v>
      </c>
      <c r="AE1067" s="30">
        <v>273</v>
      </c>
      <c r="AF1067" s="30">
        <v>234</v>
      </c>
    </row>
    <row r="1068" spans="1:32" x14ac:dyDescent="0.45">
      <c r="A1068" s="29" t="s">
        <v>272</v>
      </c>
      <c r="B1068" s="29" t="s">
        <v>273</v>
      </c>
      <c r="C1068" s="29" t="s">
        <v>3299</v>
      </c>
      <c r="D1068" s="29" t="s">
        <v>3300</v>
      </c>
      <c r="E1068" s="29" t="s">
        <v>3301</v>
      </c>
      <c r="F1068" s="29" t="s">
        <v>3302</v>
      </c>
      <c r="G1068" s="29" t="s">
        <v>3233</v>
      </c>
      <c r="H1068" s="29" t="s">
        <v>3234</v>
      </c>
      <c r="I1068" s="29" t="s">
        <v>3262</v>
      </c>
      <c r="J1068" s="29" t="s">
        <v>3263</v>
      </c>
      <c r="K1068" s="29" t="s">
        <v>3264</v>
      </c>
      <c r="L1068" s="29" t="s">
        <v>3103</v>
      </c>
      <c r="M1068" s="29" t="s">
        <v>3265</v>
      </c>
      <c r="N1068" s="29" t="s">
        <v>3266</v>
      </c>
      <c r="O1068" s="29" t="s">
        <v>3271</v>
      </c>
      <c r="P1068" s="29" t="s">
        <v>3272</v>
      </c>
      <c r="Q1068" s="29" t="s">
        <v>3209</v>
      </c>
      <c r="R1068" s="29" t="s">
        <v>3210</v>
      </c>
      <c r="S1068" s="29" t="s">
        <v>3098</v>
      </c>
      <c r="T1068" s="29"/>
      <c r="U1068" s="30">
        <v>1217</v>
      </c>
      <c r="V1068" s="30">
        <v>1449</v>
      </c>
      <c r="W1068" s="30">
        <v>1507</v>
      </c>
      <c r="X1068" s="30">
        <v>3900</v>
      </c>
      <c r="Y1068" s="30">
        <v>3350</v>
      </c>
      <c r="Z1068" s="30">
        <v>3654</v>
      </c>
      <c r="AA1068" s="30">
        <v>1000</v>
      </c>
      <c r="AB1068" s="30">
        <v>58</v>
      </c>
      <c r="AC1068" s="30">
        <v>43</v>
      </c>
      <c r="AD1068" s="30">
        <v>0</v>
      </c>
      <c r="AE1068" s="30">
        <v>130</v>
      </c>
      <c r="AF1068" s="30">
        <v>260</v>
      </c>
    </row>
    <row r="1069" spans="1:32" x14ac:dyDescent="0.45">
      <c r="A1069" s="29" t="s">
        <v>272</v>
      </c>
      <c r="B1069" s="29" t="s">
        <v>273</v>
      </c>
      <c r="C1069" s="29" t="s">
        <v>3299</v>
      </c>
      <c r="D1069" s="29" t="s">
        <v>3300</v>
      </c>
      <c r="E1069" s="29" t="s">
        <v>3301</v>
      </c>
      <c r="F1069" s="29" t="s">
        <v>3302</v>
      </c>
      <c r="G1069" s="29" t="s">
        <v>3233</v>
      </c>
      <c r="H1069" s="29" t="s">
        <v>3234</v>
      </c>
      <c r="I1069" s="29" t="s">
        <v>3262</v>
      </c>
      <c r="J1069" s="29" t="s">
        <v>3263</v>
      </c>
      <c r="K1069" s="29" t="s">
        <v>3264</v>
      </c>
      <c r="L1069" s="29" t="s">
        <v>3103</v>
      </c>
      <c r="M1069" s="29" t="s">
        <v>3265</v>
      </c>
      <c r="N1069" s="29" t="s">
        <v>3266</v>
      </c>
      <c r="O1069" s="29" t="s">
        <v>3273</v>
      </c>
      <c r="P1069" s="29" t="s">
        <v>3274</v>
      </c>
      <c r="Q1069" s="29" t="s">
        <v>3209</v>
      </c>
      <c r="R1069" s="29" t="s">
        <v>3210</v>
      </c>
      <c r="S1069" s="29" t="s">
        <v>3098</v>
      </c>
      <c r="T1069" s="29"/>
      <c r="U1069" s="30">
        <v>78</v>
      </c>
      <c r="V1069" s="30">
        <v>0</v>
      </c>
      <c r="W1069" s="30">
        <v>0</v>
      </c>
      <c r="X1069" s="30">
        <v>39</v>
      </c>
      <c r="Y1069" s="30">
        <v>0</v>
      </c>
      <c r="Z1069" s="30">
        <v>0</v>
      </c>
      <c r="AA1069" s="30">
        <v>0</v>
      </c>
      <c r="AB1069" s="30">
        <v>0</v>
      </c>
      <c r="AC1069" s="30">
        <v>0</v>
      </c>
      <c r="AD1069" s="30">
        <v>0</v>
      </c>
      <c r="AE1069" s="30">
        <v>0</v>
      </c>
      <c r="AF1069" s="30">
        <v>0</v>
      </c>
    </row>
    <row r="1070" spans="1:32" x14ac:dyDescent="0.45">
      <c r="A1070" s="29" t="s">
        <v>272</v>
      </c>
      <c r="B1070" s="29" t="s">
        <v>273</v>
      </c>
      <c r="C1070" s="29" t="s">
        <v>3299</v>
      </c>
      <c r="D1070" s="29" t="s">
        <v>3300</v>
      </c>
      <c r="E1070" s="29" t="s">
        <v>3301</v>
      </c>
      <c r="F1070" s="29" t="s">
        <v>3302</v>
      </c>
      <c r="G1070" s="29" t="s">
        <v>3233</v>
      </c>
      <c r="H1070" s="29" t="s">
        <v>3234</v>
      </c>
      <c r="I1070" s="29" t="s">
        <v>3262</v>
      </c>
      <c r="J1070" s="29" t="s">
        <v>3263</v>
      </c>
      <c r="K1070" s="29" t="s">
        <v>3264</v>
      </c>
      <c r="L1070" s="29" t="s">
        <v>3103</v>
      </c>
      <c r="M1070" s="29" t="s">
        <v>3265</v>
      </c>
      <c r="N1070" s="29" t="s">
        <v>3266</v>
      </c>
      <c r="O1070" s="29" t="s">
        <v>3372</v>
      </c>
      <c r="P1070" s="29" t="s">
        <v>3373</v>
      </c>
      <c r="Q1070" s="29" t="s">
        <v>3209</v>
      </c>
      <c r="R1070" s="29" t="s">
        <v>3210</v>
      </c>
      <c r="S1070" s="29" t="s">
        <v>3098</v>
      </c>
      <c r="T1070" s="29"/>
      <c r="U1070" s="30">
        <v>154</v>
      </c>
      <c r="V1070" s="30">
        <v>113</v>
      </c>
      <c r="W1070" s="30">
        <v>280</v>
      </c>
      <c r="X1070" s="30">
        <v>1145</v>
      </c>
      <c r="Y1070" s="30">
        <v>194</v>
      </c>
      <c r="Z1070" s="30">
        <v>140</v>
      </c>
      <c r="AA1070" s="30">
        <v>286</v>
      </c>
      <c r="AB1070" s="30">
        <v>0</v>
      </c>
      <c r="AC1070" s="30">
        <v>0</v>
      </c>
      <c r="AD1070" s="30">
        <v>80</v>
      </c>
      <c r="AE1070" s="30">
        <v>154</v>
      </c>
      <c r="AF1070" s="30">
        <v>330</v>
      </c>
    </row>
    <row r="1071" spans="1:32" x14ac:dyDescent="0.45">
      <c r="A1071" s="29" t="s">
        <v>272</v>
      </c>
      <c r="B1071" s="29" t="s">
        <v>273</v>
      </c>
      <c r="C1071" s="29" t="s">
        <v>3299</v>
      </c>
      <c r="D1071" s="29" t="s">
        <v>3300</v>
      </c>
      <c r="E1071" s="29" t="s">
        <v>3301</v>
      </c>
      <c r="F1071" s="29" t="s">
        <v>3302</v>
      </c>
      <c r="G1071" s="29" t="s">
        <v>3233</v>
      </c>
      <c r="H1071" s="29" t="s">
        <v>3234</v>
      </c>
      <c r="I1071" s="29" t="s">
        <v>3262</v>
      </c>
      <c r="J1071" s="29" t="s">
        <v>3263</v>
      </c>
      <c r="K1071" s="29" t="s">
        <v>3264</v>
      </c>
      <c r="L1071" s="29" t="s">
        <v>3103</v>
      </c>
      <c r="M1071" s="29" t="s">
        <v>3322</v>
      </c>
      <c r="N1071" s="29" t="s">
        <v>3323</v>
      </c>
      <c r="O1071" s="29" t="s">
        <v>3324</v>
      </c>
      <c r="P1071" s="29" t="s">
        <v>3325</v>
      </c>
      <c r="Q1071" s="29" t="s">
        <v>3209</v>
      </c>
      <c r="R1071" s="29" t="s">
        <v>3210</v>
      </c>
      <c r="S1071" s="29" t="s">
        <v>3098</v>
      </c>
      <c r="T1071" s="29"/>
      <c r="U1071" s="30">
        <v>11200</v>
      </c>
      <c r="V1071" s="30">
        <v>11200</v>
      </c>
      <c r="W1071" s="30">
        <v>11200</v>
      </c>
      <c r="X1071" s="30">
        <v>11200</v>
      </c>
      <c r="Y1071" s="30">
        <v>11200</v>
      </c>
      <c r="Z1071" s="30">
        <v>11200</v>
      </c>
      <c r="AA1071" s="30">
        <v>11200</v>
      </c>
      <c r="AB1071" s="30">
        <v>11200</v>
      </c>
      <c r="AC1071" s="30">
        <v>11200</v>
      </c>
      <c r="AD1071" s="30">
        <v>11200</v>
      </c>
      <c r="AE1071" s="30">
        <v>11200</v>
      </c>
      <c r="AF1071" s="30">
        <v>11200</v>
      </c>
    </row>
    <row r="1072" spans="1:32" x14ac:dyDescent="0.45">
      <c r="A1072" s="29" t="s">
        <v>272</v>
      </c>
      <c r="B1072" s="29" t="s">
        <v>273</v>
      </c>
      <c r="C1072" s="29" t="s">
        <v>3299</v>
      </c>
      <c r="D1072" s="29" t="s">
        <v>3300</v>
      </c>
      <c r="E1072" s="29" t="s">
        <v>3301</v>
      </c>
      <c r="F1072" s="29" t="s">
        <v>3302</v>
      </c>
      <c r="G1072" s="29" t="s">
        <v>3233</v>
      </c>
      <c r="H1072" s="29" t="s">
        <v>3234</v>
      </c>
      <c r="I1072" s="29" t="s">
        <v>3275</v>
      </c>
      <c r="J1072" s="29" t="s">
        <v>3276</v>
      </c>
      <c r="K1072" s="29" t="s">
        <v>3277</v>
      </c>
      <c r="L1072" s="29" t="s">
        <v>3100</v>
      </c>
      <c r="M1072" s="29" t="s">
        <v>3312</v>
      </c>
      <c r="N1072" s="29" t="s">
        <v>3313</v>
      </c>
      <c r="O1072" s="29" t="s">
        <v>3314</v>
      </c>
      <c r="P1072" s="29" t="s">
        <v>3315</v>
      </c>
      <c r="Q1072" s="29" t="s">
        <v>3249</v>
      </c>
      <c r="R1072" s="29" t="s">
        <v>3210</v>
      </c>
      <c r="S1072" s="29" t="s">
        <v>3098</v>
      </c>
      <c r="T1072" s="29"/>
      <c r="U1072" s="30">
        <v>3708</v>
      </c>
      <c r="V1072" s="30">
        <v>3708</v>
      </c>
      <c r="W1072" s="30">
        <v>3708</v>
      </c>
      <c r="X1072" s="30">
        <v>3708</v>
      </c>
      <c r="Y1072" s="30">
        <v>3708</v>
      </c>
      <c r="Z1072" s="30">
        <v>3708</v>
      </c>
      <c r="AA1072" s="30">
        <v>3708</v>
      </c>
      <c r="AB1072" s="30">
        <v>3708</v>
      </c>
      <c r="AC1072" s="30">
        <v>3708</v>
      </c>
      <c r="AD1072" s="30">
        <v>3708</v>
      </c>
      <c r="AE1072" s="30">
        <v>3708</v>
      </c>
      <c r="AF1072" s="30">
        <v>3636</v>
      </c>
    </row>
    <row r="1073" spans="1:32" x14ac:dyDescent="0.45">
      <c r="A1073" s="29" t="s">
        <v>272</v>
      </c>
      <c r="B1073" s="29" t="s">
        <v>273</v>
      </c>
      <c r="C1073" s="29" t="s">
        <v>3299</v>
      </c>
      <c r="D1073" s="29" t="s">
        <v>3300</v>
      </c>
      <c r="E1073" s="29" t="s">
        <v>3301</v>
      </c>
      <c r="F1073" s="29" t="s">
        <v>3302</v>
      </c>
      <c r="G1073" s="29" t="s">
        <v>3233</v>
      </c>
      <c r="H1073" s="29" t="s">
        <v>3234</v>
      </c>
      <c r="I1073" s="29" t="s">
        <v>3275</v>
      </c>
      <c r="J1073" s="29" t="s">
        <v>3276</v>
      </c>
      <c r="K1073" s="29" t="s">
        <v>3277</v>
      </c>
      <c r="L1073" s="29" t="s">
        <v>3100</v>
      </c>
      <c r="M1073" s="29" t="s">
        <v>3312</v>
      </c>
      <c r="N1073" s="29" t="s">
        <v>3313</v>
      </c>
      <c r="O1073" s="29" t="s">
        <v>3314</v>
      </c>
      <c r="P1073" s="29" t="s">
        <v>3315</v>
      </c>
      <c r="Q1073" s="29" t="s">
        <v>3209</v>
      </c>
      <c r="R1073" s="29" t="s">
        <v>3210</v>
      </c>
      <c r="S1073" s="29" t="s">
        <v>3098</v>
      </c>
      <c r="T1073" s="29"/>
      <c r="U1073" s="30">
        <v>150000</v>
      </c>
      <c r="V1073" s="30">
        <v>150000</v>
      </c>
      <c r="W1073" s="30">
        <v>150000</v>
      </c>
      <c r="X1073" s="30">
        <v>150000</v>
      </c>
      <c r="Y1073" s="30">
        <v>150000</v>
      </c>
      <c r="Z1073" s="30">
        <v>150000</v>
      </c>
      <c r="AA1073" s="30">
        <v>150000</v>
      </c>
      <c r="AB1073" s="30">
        <v>150000</v>
      </c>
      <c r="AC1073" s="30">
        <v>150000</v>
      </c>
      <c r="AD1073" s="30">
        <v>150000</v>
      </c>
      <c r="AE1073" s="30">
        <v>150000</v>
      </c>
      <c r="AF1073" s="30">
        <v>150000</v>
      </c>
    </row>
    <row r="1074" spans="1:32" x14ac:dyDescent="0.45">
      <c r="A1074" s="29" t="s">
        <v>494</v>
      </c>
      <c r="B1074" s="29" t="s">
        <v>495</v>
      </c>
      <c r="C1074" s="29" t="s">
        <v>3196</v>
      </c>
      <c r="D1074" s="29" t="s">
        <v>3197</v>
      </c>
      <c r="E1074" s="29" t="s">
        <v>3746</v>
      </c>
      <c r="F1074" s="29" t="s">
        <v>3747</v>
      </c>
      <c r="G1074" s="29" t="s">
        <v>3200</v>
      </c>
      <c r="H1074" s="29" t="s">
        <v>3201</v>
      </c>
      <c r="I1074" s="29" t="s">
        <v>3226</v>
      </c>
      <c r="J1074" s="29" t="s">
        <v>3227</v>
      </c>
      <c r="K1074" s="29" t="s">
        <v>3228</v>
      </c>
      <c r="L1074" s="29" t="s">
        <v>3111</v>
      </c>
      <c r="M1074" s="29" t="s">
        <v>3229</v>
      </c>
      <c r="N1074" s="29" t="s">
        <v>3230</v>
      </c>
      <c r="O1074" s="29" t="s">
        <v>3231</v>
      </c>
      <c r="P1074" s="29" t="s">
        <v>3232</v>
      </c>
      <c r="Q1074" s="29" t="s">
        <v>3209</v>
      </c>
      <c r="R1074" s="29" t="s">
        <v>3210</v>
      </c>
      <c r="S1074" s="29" t="s">
        <v>3098</v>
      </c>
      <c r="T1074" s="29"/>
      <c r="U1074" s="30">
        <v>0</v>
      </c>
      <c r="V1074" s="30">
        <v>0</v>
      </c>
      <c r="W1074" s="30">
        <v>0</v>
      </c>
      <c r="X1074" s="30">
        <v>0</v>
      </c>
      <c r="Y1074" s="30">
        <v>0</v>
      </c>
      <c r="Z1074" s="30">
        <v>0</v>
      </c>
      <c r="AA1074" s="30">
        <v>0</v>
      </c>
      <c r="AB1074" s="30">
        <v>0</v>
      </c>
      <c r="AC1074" s="30">
        <v>0</v>
      </c>
      <c r="AD1074" s="30">
        <v>0</v>
      </c>
      <c r="AE1074" s="30">
        <v>0</v>
      </c>
      <c r="AF1074" s="30">
        <v>0</v>
      </c>
    </row>
    <row r="1075" spans="1:32" x14ac:dyDescent="0.45">
      <c r="A1075" s="29" t="s">
        <v>494</v>
      </c>
      <c r="B1075" s="29" t="s">
        <v>495</v>
      </c>
      <c r="C1075" s="29" t="s">
        <v>3299</v>
      </c>
      <c r="D1075" s="29" t="s">
        <v>3300</v>
      </c>
      <c r="E1075" s="29" t="s">
        <v>3320</v>
      </c>
      <c r="F1075" s="29" t="s">
        <v>3321</v>
      </c>
      <c r="G1075" s="29" t="s">
        <v>3200</v>
      </c>
      <c r="H1075" s="29" t="s">
        <v>3201</v>
      </c>
      <c r="I1075" s="29" t="s">
        <v>3202</v>
      </c>
      <c r="J1075" s="29" t="s">
        <v>3203</v>
      </c>
      <c r="K1075" s="29" t="s">
        <v>3216</v>
      </c>
      <c r="L1075" s="29" t="s">
        <v>3102</v>
      </c>
      <c r="M1075" s="29" t="s">
        <v>3217</v>
      </c>
      <c r="N1075" s="29" t="s">
        <v>3218</v>
      </c>
      <c r="O1075" s="29" t="s">
        <v>3219</v>
      </c>
      <c r="P1075" s="29" t="s">
        <v>3220</v>
      </c>
      <c r="Q1075" s="29" t="s">
        <v>3209</v>
      </c>
      <c r="R1075" s="29" t="s">
        <v>3210</v>
      </c>
      <c r="S1075" s="29" t="s">
        <v>3098</v>
      </c>
      <c r="T1075" s="29"/>
      <c r="U1075" s="30">
        <v>245000</v>
      </c>
      <c r="V1075" s="30">
        <v>245000</v>
      </c>
      <c r="W1075" s="30">
        <v>245000</v>
      </c>
      <c r="X1075" s="30">
        <v>245000</v>
      </c>
      <c r="Y1075" s="30">
        <v>245000</v>
      </c>
      <c r="Z1075" s="30">
        <v>245000</v>
      </c>
      <c r="AA1075" s="30">
        <v>245000</v>
      </c>
      <c r="AB1075" s="30">
        <v>245000</v>
      </c>
      <c r="AC1075" s="30">
        <v>245000</v>
      </c>
      <c r="AD1075" s="30">
        <v>245000</v>
      </c>
      <c r="AE1075" s="30">
        <v>245000</v>
      </c>
      <c r="AF1075" s="30">
        <v>245000</v>
      </c>
    </row>
    <row r="1076" spans="1:32" x14ac:dyDescent="0.45">
      <c r="A1076" s="29" t="s">
        <v>494</v>
      </c>
      <c r="B1076" s="29" t="s">
        <v>495</v>
      </c>
      <c r="C1076" s="29" t="s">
        <v>3299</v>
      </c>
      <c r="D1076" s="29" t="s">
        <v>3300</v>
      </c>
      <c r="E1076" s="29" t="s">
        <v>3320</v>
      </c>
      <c r="F1076" s="29" t="s">
        <v>3321</v>
      </c>
      <c r="G1076" s="29" t="s">
        <v>3200</v>
      </c>
      <c r="H1076" s="29" t="s">
        <v>3201</v>
      </c>
      <c r="I1076" s="29" t="s">
        <v>3202</v>
      </c>
      <c r="J1076" s="29" t="s">
        <v>3203</v>
      </c>
      <c r="K1076" s="29" t="s">
        <v>3221</v>
      </c>
      <c r="L1076" s="29" t="s">
        <v>3113</v>
      </c>
      <c r="M1076" s="29" t="s">
        <v>3222</v>
      </c>
      <c r="N1076" s="29" t="s">
        <v>3223</v>
      </c>
      <c r="O1076" s="29" t="s">
        <v>3224</v>
      </c>
      <c r="P1076" s="29" t="s">
        <v>3225</v>
      </c>
      <c r="Q1076" s="29" t="s">
        <v>3209</v>
      </c>
      <c r="R1076" s="29" t="s">
        <v>3210</v>
      </c>
      <c r="S1076" s="29" t="s">
        <v>3098</v>
      </c>
      <c r="T1076" s="29"/>
      <c r="U1076" s="30">
        <v>26399</v>
      </c>
      <c r="V1076" s="30">
        <v>23583</v>
      </c>
      <c r="W1076" s="30">
        <v>23101</v>
      </c>
      <c r="X1076" s="30">
        <v>24216</v>
      </c>
      <c r="Y1076" s="30">
        <v>25088</v>
      </c>
      <c r="Z1076" s="30">
        <v>24578</v>
      </c>
      <c r="AA1076" s="30">
        <v>22620</v>
      </c>
      <c r="AB1076" s="30">
        <v>22594</v>
      </c>
      <c r="AC1076" s="30">
        <v>23787</v>
      </c>
      <c r="AD1076" s="30">
        <v>22396</v>
      </c>
      <c r="AE1076" s="30">
        <v>22589</v>
      </c>
      <c r="AF1076" s="30">
        <v>23084</v>
      </c>
    </row>
    <row r="1077" spans="1:32" x14ac:dyDescent="0.45">
      <c r="A1077" s="29" t="s">
        <v>494</v>
      </c>
      <c r="B1077" s="29" t="s">
        <v>495</v>
      </c>
      <c r="C1077" s="29" t="s">
        <v>3299</v>
      </c>
      <c r="D1077" s="29" t="s">
        <v>3300</v>
      </c>
      <c r="E1077" s="29" t="s">
        <v>3320</v>
      </c>
      <c r="F1077" s="29" t="s">
        <v>3321</v>
      </c>
      <c r="G1077" s="29" t="s">
        <v>3233</v>
      </c>
      <c r="H1077" s="29" t="s">
        <v>3234</v>
      </c>
      <c r="I1077" s="29" t="s">
        <v>3262</v>
      </c>
      <c r="J1077" s="29" t="s">
        <v>3263</v>
      </c>
      <c r="K1077" s="29" t="s">
        <v>3264</v>
      </c>
      <c r="L1077" s="29" t="s">
        <v>3103</v>
      </c>
      <c r="M1077" s="29" t="s">
        <v>3265</v>
      </c>
      <c r="N1077" s="29" t="s">
        <v>3266</v>
      </c>
      <c r="O1077" s="29" t="s">
        <v>3267</v>
      </c>
      <c r="P1077" s="29" t="s">
        <v>3268</v>
      </c>
      <c r="Q1077" s="29" t="s">
        <v>3209</v>
      </c>
      <c r="R1077" s="29" t="s">
        <v>3210</v>
      </c>
      <c r="S1077" s="29" t="s">
        <v>3098</v>
      </c>
      <c r="T1077" s="29"/>
      <c r="U1077" s="30">
        <v>8000</v>
      </c>
      <c r="V1077" s="30">
        <v>8000</v>
      </c>
      <c r="W1077" s="30">
        <v>8000</v>
      </c>
      <c r="X1077" s="30">
        <v>8000</v>
      </c>
      <c r="Y1077" s="30">
        <v>8000</v>
      </c>
      <c r="Z1077" s="30">
        <v>8000</v>
      </c>
      <c r="AA1077" s="30">
        <v>8000</v>
      </c>
      <c r="AB1077" s="30">
        <v>8000</v>
      </c>
      <c r="AC1077" s="30">
        <v>8000</v>
      </c>
      <c r="AD1077" s="30">
        <v>8000</v>
      </c>
      <c r="AE1077" s="30">
        <v>8000</v>
      </c>
      <c r="AF1077" s="30">
        <v>8000</v>
      </c>
    </row>
    <row r="1078" spans="1:32" x14ac:dyDescent="0.45">
      <c r="A1078" s="29" t="s">
        <v>494</v>
      </c>
      <c r="B1078" s="29" t="s">
        <v>495</v>
      </c>
      <c r="C1078" s="29" t="s">
        <v>3299</v>
      </c>
      <c r="D1078" s="29" t="s">
        <v>3300</v>
      </c>
      <c r="E1078" s="29" t="s">
        <v>3320</v>
      </c>
      <c r="F1078" s="29" t="s">
        <v>3321</v>
      </c>
      <c r="G1078" s="29" t="s">
        <v>3233</v>
      </c>
      <c r="H1078" s="29" t="s">
        <v>3234</v>
      </c>
      <c r="I1078" s="29" t="s">
        <v>3262</v>
      </c>
      <c r="J1078" s="29" t="s">
        <v>3263</v>
      </c>
      <c r="K1078" s="29" t="s">
        <v>3264</v>
      </c>
      <c r="L1078" s="29" t="s">
        <v>3103</v>
      </c>
      <c r="M1078" s="29" t="s">
        <v>3265</v>
      </c>
      <c r="N1078" s="29" t="s">
        <v>3266</v>
      </c>
      <c r="O1078" s="29" t="s">
        <v>3269</v>
      </c>
      <c r="P1078" s="29" t="s">
        <v>3270</v>
      </c>
      <c r="Q1078" s="29" t="s">
        <v>3209</v>
      </c>
      <c r="R1078" s="29" t="s">
        <v>3210</v>
      </c>
      <c r="S1078" s="29" t="s">
        <v>3098</v>
      </c>
      <c r="T1078" s="29"/>
      <c r="U1078" s="30">
        <v>0</v>
      </c>
      <c r="V1078" s="30">
        <v>78</v>
      </c>
      <c r="W1078" s="30">
        <v>0</v>
      </c>
      <c r="X1078" s="30">
        <v>117</v>
      </c>
      <c r="Y1078" s="30">
        <v>0</v>
      </c>
      <c r="Z1078" s="30">
        <v>0</v>
      </c>
      <c r="AA1078" s="30">
        <v>78</v>
      </c>
      <c r="AB1078" s="30">
        <v>49</v>
      </c>
      <c r="AC1078" s="30">
        <v>0</v>
      </c>
      <c r="AD1078" s="30">
        <v>156</v>
      </c>
      <c r="AE1078" s="30">
        <v>0</v>
      </c>
      <c r="AF1078" s="30">
        <v>39</v>
      </c>
    </row>
    <row r="1079" spans="1:32" x14ac:dyDescent="0.45">
      <c r="A1079" s="29" t="s">
        <v>494</v>
      </c>
      <c r="B1079" s="29" t="s">
        <v>495</v>
      </c>
      <c r="C1079" s="29" t="s">
        <v>3299</v>
      </c>
      <c r="D1079" s="29" t="s">
        <v>3300</v>
      </c>
      <c r="E1079" s="29" t="s">
        <v>3320</v>
      </c>
      <c r="F1079" s="29" t="s">
        <v>3321</v>
      </c>
      <c r="G1079" s="29" t="s">
        <v>3233</v>
      </c>
      <c r="H1079" s="29" t="s">
        <v>3234</v>
      </c>
      <c r="I1079" s="29" t="s">
        <v>3262</v>
      </c>
      <c r="J1079" s="29" t="s">
        <v>3263</v>
      </c>
      <c r="K1079" s="29" t="s">
        <v>3264</v>
      </c>
      <c r="L1079" s="29" t="s">
        <v>3103</v>
      </c>
      <c r="M1079" s="29" t="s">
        <v>3265</v>
      </c>
      <c r="N1079" s="29" t="s">
        <v>3266</v>
      </c>
      <c r="O1079" s="29" t="s">
        <v>3271</v>
      </c>
      <c r="P1079" s="29" t="s">
        <v>3272</v>
      </c>
      <c r="Q1079" s="29" t="s">
        <v>3209</v>
      </c>
      <c r="R1079" s="29" t="s">
        <v>3210</v>
      </c>
      <c r="S1079" s="29" t="s">
        <v>3098</v>
      </c>
      <c r="T1079" s="29"/>
      <c r="U1079" s="30">
        <v>0</v>
      </c>
      <c r="V1079" s="30">
        <v>304</v>
      </c>
      <c r="W1079" s="30">
        <v>0</v>
      </c>
      <c r="X1079" s="30">
        <v>174</v>
      </c>
      <c r="Y1079" s="30">
        <v>0</v>
      </c>
      <c r="Z1079" s="30">
        <v>0</v>
      </c>
      <c r="AA1079" s="30">
        <v>0</v>
      </c>
      <c r="AB1079" s="30">
        <v>0</v>
      </c>
      <c r="AC1079" s="30">
        <v>0</v>
      </c>
      <c r="AD1079" s="30">
        <v>0</v>
      </c>
      <c r="AE1079" s="30">
        <v>0</v>
      </c>
      <c r="AF1079" s="30">
        <v>290</v>
      </c>
    </row>
    <row r="1080" spans="1:32" x14ac:dyDescent="0.45">
      <c r="A1080" s="29" t="s">
        <v>494</v>
      </c>
      <c r="B1080" s="29" t="s">
        <v>495</v>
      </c>
      <c r="C1080" s="29" t="s">
        <v>3299</v>
      </c>
      <c r="D1080" s="29" t="s">
        <v>3300</v>
      </c>
      <c r="E1080" s="29" t="s">
        <v>3320</v>
      </c>
      <c r="F1080" s="29" t="s">
        <v>3321</v>
      </c>
      <c r="G1080" s="29" t="s">
        <v>3233</v>
      </c>
      <c r="H1080" s="29" t="s">
        <v>3234</v>
      </c>
      <c r="I1080" s="29" t="s">
        <v>3262</v>
      </c>
      <c r="J1080" s="29" t="s">
        <v>3263</v>
      </c>
      <c r="K1080" s="29" t="s">
        <v>3264</v>
      </c>
      <c r="L1080" s="29" t="s">
        <v>3103</v>
      </c>
      <c r="M1080" s="29" t="s">
        <v>3265</v>
      </c>
      <c r="N1080" s="29" t="s">
        <v>3266</v>
      </c>
      <c r="O1080" s="29" t="s">
        <v>3273</v>
      </c>
      <c r="P1080" s="29" t="s">
        <v>3274</v>
      </c>
      <c r="Q1080" s="29" t="s">
        <v>3209</v>
      </c>
      <c r="R1080" s="29" t="s">
        <v>3210</v>
      </c>
      <c r="S1080" s="29" t="s">
        <v>3098</v>
      </c>
      <c r="T1080" s="29"/>
      <c r="U1080" s="30">
        <v>78</v>
      </c>
      <c r="V1080" s="30">
        <v>78</v>
      </c>
      <c r="W1080" s="30">
        <v>39</v>
      </c>
      <c r="X1080" s="30">
        <v>78</v>
      </c>
      <c r="Y1080" s="30">
        <v>78</v>
      </c>
      <c r="Z1080" s="30">
        <v>234</v>
      </c>
      <c r="AA1080" s="30">
        <v>234</v>
      </c>
      <c r="AB1080" s="30">
        <v>39</v>
      </c>
      <c r="AC1080" s="30">
        <v>234</v>
      </c>
      <c r="AD1080" s="30">
        <v>39</v>
      </c>
      <c r="AE1080" s="30">
        <v>234</v>
      </c>
      <c r="AF1080" s="30">
        <v>117</v>
      </c>
    </row>
    <row r="1081" spans="1:32" x14ac:dyDescent="0.45">
      <c r="A1081" s="29" t="s">
        <v>494</v>
      </c>
      <c r="B1081" s="29" t="s">
        <v>495</v>
      </c>
      <c r="C1081" s="29" t="s">
        <v>3299</v>
      </c>
      <c r="D1081" s="29" t="s">
        <v>3300</v>
      </c>
      <c r="E1081" s="29" t="s">
        <v>3320</v>
      </c>
      <c r="F1081" s="29" t="s">
        <v>3321</v>
      </c>
      <c r="G1081" s="29" t="s">
        <v>3233</v>
      </c>
      <c r="H1081" s="29" t="s">
        <v>3234</v>
      </c>
      <c r="I1081" s="29" t="s">
        <v>3275</v>
      </c>
      <c r="J1081" s="29" t="s">
        <v>3276</v>
      </c>
      <c r="K1081" s="29" t="s">
        <v>3282</v>
      </c>
      <c r="L1081" s="29" t="s">
        <v>3112</v>
      </c>
      <c r="M1081" s="29" t="s">
        <v>3283</v>
      </c>
      <c r="N1081" s="29" t="s">
        <v>3284</v>
      </c>
      <c r="O1081" s="29" t="s">
        <v>3448</v>
      </c>
      <c r="P1081" s="29" t="s">
        <v>3449</v>
      </c>
      <c r="Q1081" s="29" t="s">
        <v>3209</v>
      </c>
      <c r="R1081" s="29" t="s">
        <v>3210</v>
      </c>
      <c r="S1081" s="29" t="s">
        <v>3098</v>
      </c>
      <c r="T1081" s="29"/>
      <c r="U1081" s="30">
        <v>20000</v>
      </c>
      <c r="V1081" s="30">
        <v>20000</v>
      </c>
      <c r="W1081" s="30">
        <v>20000</v>
      </c>
      <c r="X1081" s="30">
        <v>20000</v>
      </c>
      <c r="Y1081" s="30">
        <v>20000</v>
      </c>
      <c r="Z1081" s="30">
        <v>20000</v>
      </c>
      <c r="AA1081" s="30">
        <v>20000</v>
      </c>
      <c r="AB1081" s="30">
        <v>20000</v>
      </c>
      <c r="AC1081" s="30">
        <v>20000</v>
      </c>
      <c r="AD1081" s="30">
        <v>20000</v>
      </c>
      <c r="AE1081" s="30">
        <v>20000</v>
      </c>
      <c r="AF1081" s="30">
        <v>20000</v>
      </c>
    </row>
    <row r="1082" spans="1:32" x14ac:dyDescent="0.45">
      <c r="A1082" s="29" t="s">
        <v>494</v>
      </c>
      <c r="B1082" s="29" t="s">
        <v>495</v>
      </c>
      <c r="C1082" s="29" t="s">
        <v>3299</v>
      </c>
      <c r="D1082" s="29" t="s">
        <v>3300</v>
      </c>
      <c r="E1082" s="29" t="s">
        <v>3386</v>
      </c>
      <c r="F1082" s="29" t="s">
        <v>3387</v>
      </c>
      <c r="G1082" s="29" t="s">
        <v>3200</v>
      </c>
      <c r="H1082" s="29" t="s">
        <v>3201</v>
      </c>
      <c r="I1082" s="29" t="s">
        <v>3202</v>
      </c>
      <c r="J1082" s="29" t="s">
        <v>3203</v>
      </c>
      <c r="K1082" s="29" t="s">
        <v>3221</v>
      </c>
      <c r="L1082" s="29" t="s">
        <v>3113</v>
      </c>
      <c r="M1082" s="29" t="s">
        <v>3222</v>
      </c>
      <c r="N1082" s="29" t="s">
        <v>3223</v>
      </c>
      <c r="O1082" s="29" t="s">
        <v>3224</v>
      </c>
      <c r="P1082" s="29" t="s">
        <v>3225</v>
      </c>
      <c r="Q1082" s="29" t="s">
        <v>3209</v>
      </c>
      <c r="R1082" s="29" t="s">
        <v>3210</v>
      </c>
      <c r="S1082" s="29" t="s">
        <v>3098</v>
      </c>
      <c r="T1082" s="29"/>
      <c r="U1082" s="30">
        <v>1000</v>
      </c>
      <c r="V1082" s="30">
        <v>1000</v>
      </c>
      <c r="W1082" s="30">
        <v>1000</v>
      </c>
      <c r="X1082" s="30">
        <v>1000</v>
      </c>
      <c r="Y1082" s="30">
        <v>1000</v>
      </c>
      <c r="Z1082" s="30">
        <v>1000</v>
      </c>
      <c r="AA1082" s="30">
        <v>1000</v>
      </c>
      <c r="AB1082" s="30">
        <v>1000</v>
      </c>
      <c r="AC1082" s="30">
        <v>1000</v>
      </c>
      <c r="AD1082" s="30">
        <v>1000</v>
      </c>
      <c r="AE1082" s="30">
        <v>1000</v>
      </c>
      <c r="AF1082" s="30">
        <v>1000</v>
      </c>
    </row>
    <row r="1083" spans="1:32" x14ac:dyDescent="0.45">
      <c r="A1083" s="29" t="s">
        <v>494</v>
      </c>
      <c r="B1083" s="29" t="s">
        <v>495</v>
      </c>
      <c r="C1083" s="29" t="s">
        <v>3299</v>
      </c>
      <c r="D1083" s="29" t="s">
        <v>3300</v>
      </c>
      <c r="E1083" s="29" t="s">
        <v>3386</v>
      </c>
      <c r="F1083" s="29" t="s">
        <v>3387</v>
      </c>
      <c r="G1083" s="29" t="s">
        <v>3233</v>
      </c>
      <c r="H1083" s="29" t="s">
        <v>3234</v>
      </c>
      <c r="I1083" s="29" t="s">
        <v>3235</v>
      </c>
      <c r="J1083" s="29" t="s">
        <v>3236</v>
      </c>
      <c r="K1083" s="29" t="s">
        <v>3237</v>
      </c>
      <c r="L1083" s="29" t="s">
        <v>3107</v>
      </c>
      <c r="M1083" s="29" t="s">
        <v>3238</v>
      </c>
      <c r="N1083" s="29" t="s">
        <v>3239</v>
      </c>
      <c r="O1083" s="29" t="s">
        <v>3240</v>
      </c>
      <c r="P1083" s="29" t="s">
        <v>3241</v>
      </c>
      <c r="Q1083" s="29" t="s">
        <v>3209</v>
      </c>
      <c r="R1083" s="29" t="s">
        <v>3210</v>
      </c>
      <c r="S1083" s="29" t="s">
        <v>3098</v>
      </c>
      <c r="T1083" s="29"/>
      <c r="U1083" s="30">
        <v>2200</v>
      </c>
      <c r="V1083" s="30">
        <v>2200</v>
      </c>
      <c r="W1083" s="30">
        <v>2200</v>
      </c>
      <c r="X1083" s="30">
        <v>2200</v>
      </c>
      <c r="Y1083" s="30">
        <v>2200</v>
      </c>
      <c r="Z1083" s="30">
        <v>2200</v>
      </c>
      <c r="AA1083" s="30">
        <v>2200</v>
      </c>
      <c r="AB1083" s="30">
        <v>2200</v>
      </c>
      <c r="AC1083" s="30">
        <v>2200</v>
      </c>
      <c r="AD1083" s="30">
        <v>2200</v>
      </c>
      <c r="AE1083" s="30">
        <v>2200</v>
      </c>
      <c r="AF1083" s="30">
        <v>2200</v>
      </c>
    </row>
    <row r="1084" spans="1:32" x14ac:dyDescent="0.45">
      <c r="A1084" s="29" t="s">
        <v>494</v>
      </c>
      <c r="B1084" s="29" t="s">
        <v>495</v>
      </c>
      <c r="C1084" s="29" t="s">
        <v>3299</v>
      </c>
      <c r="D1084" s="29" t="s">
        <v>3300</v>
      </c>
      <c r="E1084" s="29" t="s">
        <v>3386</v>
      </c>
      <c r="F1084" s="29" t="s">
        <v>3387</v>
      </c>
      <c r="G1084" s="29" t="s">
        <v>3233</v>
      </c>
      <c r="H1084" s="29" t="s">
        <v>3234</v>
      </c>
      <c r="I1084" s="29" t="s">
        <v>3275</v>
      </c>
      <c r="J1084" s="29" t="s">
        <v>3276</v>
      </c>
      <c r="K1084" s="29" t="s">
        <v>3282</v>
      </c>
      <c r="L1084" s="29" t="s">
        <v>3112</v>
      </c>
      <c r="M1084" s="29" t="s">
        <v>3283</v>
      </c>
      <c r="N1084" s="29" t="s">
        <v>3284</v>
      </c>
      <c r="O1084" s="29" t="s">
        <v>3448</v>
      </c>
      <c r="P1084" s="29" t="s">
        <v>3449</v>
      </c>
      <c r="Q1084" s="29" t="s">
        <v>3209</v>
      </c>
      <c r="R1084" s="29" t="s">
        <v>3210</v>
      </c>
      <c r="S1084" s="29" t="s">
        <v>3098</v>
      </c>
      <c r="T1084" s="29"/>
      <c r="U1084" s="30">
        <v>40000</v>
      </c>
      <c r="V1084" s="30">
        <v>40000</v>
      </c>
      <c r="W1084" s="30">
        <v>40000</v>
      </c>
      <c r="X1084" s="30">
        <v>40000</v>
      </c>
      <c r="Y1084" s="30">
        <v>40000</v>
      </c>
      <c r="Z1084" s="30">
        <v>40000</v>
      </c>
      <c r="AA1084" s="30">
        <v>40000</v>
      </c>
      <c r="AB1084" s="30">
        <v>40000</v>
      </c>
      <c r="AC1084" s="30">
        <v>40000</v>
      </c>
      <c r="AD1084" s="30">
        <v>40000</v>
      </c>
      <c r="AE1084" s="30">
        <v>40000</v>
      </c>
      <c r="AF1084" s="30">
        <v>40000</v>
      </c>
    </row>
    <row r="1085" spans="1:32" x14ac:dyDescent="0.45">
      <c r="A1085" s="29" t="s">
        <v>494</v>
      </c>
      <c r="B1085" s="29" t="s">
        <v>495</v>
      </c>
      <c r="C1085" s="29" t="s">
        <v>3299</v>
      </c>
      <c r="D1085" s="29" t="s">
        <v>3300</v>
      </c>
      <c r="E1085" s="29" t="s">
        <v>3386</v>
      </c>
      <c r="F1085" s="29" t="s">
        <v>3387</v>
      </c>
      <c r="G1085" s="29" t="s">
        <v>3233</v>
      </c>
      <c r="H1085" s="29" t="s">
        <v>3234</v>
      </c>
      <c r="I1085" s="29" t="s">
        <v>3275</v>
      </c>
      <c r="J1085" s="29" t="s">
        <v>3276</v>
      </c>
      <c r="K1085" s="29" t="s">
        <v>3287</v>
      </c>
      <c r="L1085" s="29" t="s">
        <v>3101</v>
      </c>
      <c r="M1085" s="29" t="s">
        <v>3316</v>
      </c>
      <c r="N1085" s="29" t="s">
        <v>3317</v>
      </c>
      <c r="O1085" s="29" t="s">
        <v>3454</v>
      </c>
      <c r="P1085" s="29" t="s">
        <v>3455</v>
      </c>
      <c r="Q1085" s="29" t="s">
        <v>3209</v>
      </c>
      <c r="R1085" s="29" t="s">
        <v>3210</v>
      </c>
      <c r="S1085" s="29" t="s">
        <v>3098</v>
      </c>
      <c r="T1085" s="29"/>
      <c r="U1085" s="30">
        <v>35000</v>
      </c>
      <c r="V1085" s="30">
        <v>35000</v>
      </c>
      <c r="W1085" s="30">
        <v>35000</v>
      </c>
      <c r="X1085" s="30">
        <v>35000</v>
      </c>
      <c r="Y1085" s="30">
        <v>35000</v>
      </c>
      <c r="Z1085" s="30">
        <v>35000</v>
      </c>
      <c r="AA1085" s="30">
        <v>35000</v>
      </c>
      <c r="AB1085" s="30">
        <v>35000</v>
      </c>
      <c r="AC1085" s="30">
        <v>35000</v>
      </c>
      <c r="AD1085" s="30">
        <v>35000</v>
      </c>
      <c r="AE1085" s="30">
        <v>35000</v>
      </c>
      <c r="AF1085" s="30">
        <v>35000</v>
      </c>
    </row>
    <row r="1086" spans="1:32" x14ac:dyDescent="0.45">
      <c r="A1086" s="29" t="s">
        <v>494</v>
      </c>
      <c r="B1086" s="29" t="s">
        <v>495</v>
      </c>
      <c r="C1086" s="29" t="s">
        <v>3211</v>
      </c>
      <c r="D1086" s="29" t="s">
        <v>3212</v>
      </c>
      <c r="E1086" s="29" t="s">
        <v>3211</v>
      </c>
      <c r="F1086" s="29" t="s">
        <v>3340</v>
      </c>
      <c r="G1086" s="29" t="s">
        <v>3233</v>
      </c>
      <c r="H1086" s="29" t="s">
        <v>3234</v>
      </c>
      <c r="I1086" s="29" t="s">
        <v>3341</v>
      </c>
      <c r="J1086" s="29" t="s">
        <v>3342</v>
      </c>
      <c r="K1086" s="29" t="s">
        <v>3343</v>
      </c>
      <c r="L1086" s="29" t="s">
        <v>3119</v>
      </c>
      <c r="M1086" s="29" t="s">
        <v>3344</v>
      </c>
      <c r="N1086" s="29" t="s">
        <v>3345</v>
      </c>
      <c r="O1086" s="29" t="s">
        <v>3346</v>
      </c>
      <c r="P1086" s="29" t="s">
        <v>3347</v>
      </c>
      <c r="Q1086" s="29" t="s">
        <v>3209</v>
      </c>
      <c r="R1086" s="29" t="s">
        <v>3210</v>
      </c>
      <c r="S1086" s="29" t="s">
        <v>3098</v>
      </c>
      <c r="T1086" s="29"/>
      <c r="U1086" s="30">
        <v>-507</v>
      </c>
      <c r="V1086" s="30">
        <v>-440</v>
      </c>
      <c r="W1086" s="30">
        <v>-576</v>
      </c>
      <c r="X1086" s="30">
        <v>-484</v>
      </c>
      <c r="Y1086" s="30">
        <v>-546</v>
      </c>
      <c r="Z1086" s="30">
        <v>-500</v>
      </c>
      <c r="AA1086" s="30">
        <v>-526</v>
      </c>
      <c r="AB1086" s="30">
        <v>-536</v>
      </c>
      <c r="AC1086" s="30">
        <v>-947</v>
      </c>
      <c r="AD1086" s="30">
        <v>-1120</v>
      </c>
      <c r="AE1086" s="30">
        <v>-1106</v>
      </c>
      <c r="AF1086" s="30">
        <v>-1129</v>
      </c>
    </row>
    <row r="1087" spans="1:32" x14ac:dyDescent="0.45">
      <c r="A1087" s="29" t="s">
        <v>494</v>
      </c>
      <c r="B1087" s="29" t="s">
        <v>495</v>
      </c>
      <c r="C1087" s="29" t="s">
        <v>3211</v>
      </c>
      <c r="D1087" s="29" t="s">
        <v>3212</v>
      </c>
      <c r="E1087" s="29" t="s">
        <v>3211</v>
      </c>
      <c r="F1087" s="29" t="s">
        <v>3340</v>
      </c>
      <c r="G1087" s="29" t="s">
        <v>3233</v>
      </c>
      <c r="H1087" s="29" t="s">
        <v>3234</v>
      </c>
      <c r="I1087" s="29" t="s">
        <v>3341</v>
      </c>
      <c r="J1087" s="29" t="s">
        <v>3342</v>
      </c>
      <c r="K1087" s="29" t="s">
        <v>3348</v>
      </c>
      <c r="L1087" s="29" t="s">
        <v>3115</v>
      </c>
      <c r="M1087" s="29" t="s">
        <v>3349</v>
      </c>
      <c r="N1087" s="29" t="s">
        <v>3350</v>
      </c>
      <c r="O1087" s="29" t="s">
        <v>3351</v>
      </c>
      <c r="P1087" s="29" t="s">
        <v>3350</v>
      </c>
      <c r="Q1087" s="29" t="s">
        <v>3209</v>
      </c>
      <c r="R1087" s="29" t="s">
        <v>3210</v>
      </c>
      <c r="S1087" s="29" t="s">
        <v>3098</v>
      </c>
      <c r="T1087" s="29"/>
      <c r="U1087" s="30">
        <v>100</v>
      </c>
      <c r="V1087" s="30">
        <v>0</v>
      </c>
      <c r="W1087" s="30">
        <v>200</v>
      </c>
      <c r="X1087" s="30">
        <v>0</v>
      </c>
      <c r="Y1087" s="30">
        <v>100</v>
      </c>
      <c r="Z1087" s="30">
        <v>0</v>
      </c>
      <c r="AA1087" s="30">
        <v>0</v>
      </c>
      <c r="AB1087" s="30">
        <v>0</v>
      </c>
      <c r="AC1087" s="30">
        <v>0</v>
      </c>
      <c r="AD1087" s="30">
        <v>0</v>
      </c>
      <c r="AE1087" s="30">
        <v>0</v>
      </c>
      <c r="AF1087" s="30">
        <v>0</v>
      </c>
    </row>
    <row r="1088" spans="1:32" x14ac:dyDescent="0.45">
      <c r="A1088" s="29" t="s">
        <v>494</v>
      </c>
      <c r="B1088" s="29" t="s">
        <v>495</v>
      </c>
      <c r="C1088" s="29" t="s">
        <v>3211</v>
      </c>
      <c r="D1088" s="29" t="s">
        <v>3212</v>
      </c>
      <c r="E1088" s="29" t="s">
        <v>3211</v>
      </c>
      <c r="F1088" s="29" t="s">
        <v>3340</v>
      </c>
      <c r="G1088" s="29" t="s">
        <v>3233</v>
      </c>
      <c r="H1088" s="29" t="s">
        <v>3234</v>
      </c>
      <c r="I1088" s="29" t="s">
        <v>3341</v>
      </c>
      <c r="J1088" s="29" t="s">
        <v>3342</v>
      </c>
      <c r="K1088" s="29" t="s">
        <v>3348</v>
      </c>
      <c r="L1088" s="29" t="s">
        <v>3115</v>
      </c>
      <c r="M1088" s="29" t="s">
        <v>3360</v>
      </c>
      <c r="N1088" s="29" t="s">
        <v>3361</v>
      </c>
      <c r="O1088" s="29" t="s">
        <v>3518</v>
      </c>
      <c r="P1088" s="29" t="s">
        <v>3519</v>
      </c>
      <c r="Q1088" s="29" t="s">
        <v>3209</v>
      </c>
      <c r="R1088" s="29" t="s">
        <v>3210</v>
      </c>
      <c r="S1088" s="29" t="s">
        <v>3098</v>
      </c>
      <c r="T1088" s="29"/>
      <c r="U1088" s="30">
        <v>0</v>
      </c>
      <c r="V1088" s="30">
        <v>0</v>
      </c>
      <c r="W1088" s="30">
        <v>0</v>
      </c>
      <c r="X1088" s="30">
        <v>0</v>
      </c>
      <c r="Y1088" s="30">
        <v>1161</v>
      </c>
      <c r="Z1088" s="30">
        <v>3000</v>
      </c>
      <c r="AA1088" s="30">
        <v>3000</v>
      </c>
      <c r="AB1088" s="30">
        <v>3000</v>
      </c>
      <c r="AC1088" s="30">
        <v>3000</v>
      </c>
      <c r="AD1088" s="30">
        <v>3000</v>
      </c>
      <c r="AE1088" s="30">
        <v>3000</v>
      </c>
      <c r="AF1088" s="30">
        <v>3000</v>
      </c>
    </row>
    <row r="1089" spans="1:32" x14ac:dyDescent="0.45">
      <c r="A1089" s="29" t="s">
        <v>494</v>
      </c>
      <c r="B1089" s="29" t="s">
        <v>495</v>
      </c>
      <c r="C1089" s="29" t="s">
        <v>3211</v>
      </c>
      <c r="D1089" s="29" t="s">
        <v>3212</v>
      </c>
      <c r="E1089" s="29" t="s">
        <v>3211</v>
      </c>
      <c r="F1089" s="29" t="s">
        <v>3340</v>
      </c>
      <c r="G1089" s="29" t="s">
        <v>3233</v>
      </c>
      <c r="H1089" s="29" t="s">
        <v>3234</v>
      </c>
      <c r="I1089" s="29" t="s">
        <v>3341</v>
      </c>
      <c r="J1089" s="29" t="s">
        <v>3342</v>
      </c>
      <c r="K1089" s="29" t="s">
        <v>3348</v>
      </c>
      <c r="L1089" s="29" t="s">
        <v>3115</v>
      </c>
      <c r="M1089" s="29" t="s">
        <v>3360</v>
      </c>
      <c r="N1089" s="29" t="s">
        <v>3361</v>
      </c>
      <c r="O1089" s="29" t="s">
        <v>3364</v>
      </c>
      <c r="P1089" s="29" t="s">
        <v>3365</v>
      </c>
      <c r="Q1089" s="29" t="s">
        <v>3209</v>
      </c>
      <c r="R1089" s="29" t="s">
        <v>3210</v>
      </c>
      <c r="S1089" s="29" t="s">
        <v>3098</v>
      </c>
      <c r="T1089" s="29"/>
      <c r="U1089" s="30">
        <v>1500</v>
      </c>
      <c r="V1089" s="30">
        <v>1500</v>
      </c>
      <c r="W1089" s="30">
        <v>1500</v>
      </c>
      <c r="X1089" s="30">
        <v>1500</v>
      </c>
      <c r="Y1089" s="30">
        <v>1500</v>
      </c>
      <c r="Z1089" s="30">
        <v>1500</v>
      </c>
      <c r="AA1089" s="30">
        <v>1500</v>
      </c>
      <c r="AB1089" s="30">
        <v>1500</v>
      </c>
      <c r="AC1089" s="30">
        <v>1500</v>
      </c>
      <c r="AD1089" s="30">
        <v>1500</v>
      </c>
      <c r="AE1089" s="30">
        <v>1500</v>
      </c>
      <c r="AF1089" s="30">
        <v>1500</v>
      </c>
    </row>
    <row r="1090" spans="1:32" x14ac:dyDescent="0.45">
      <c r="A1090" s="29" t="s">
        <v>494</v>
      </c>
      <c r="B1090" s="29" t="s">
        <v>495</v>
      </c>
      <c r="C1090" s="29" t="s">
        <v>3211</v>
      </c>
      <c r="D1090" s="29" t="s">
        <v>3212</v>
      </c>
      <c r="E1090" s="29" t="s">
        <v>3211</v>
      </c>
      <c r="F1090" s="29" t="s">
        <v>3340</v>
      </c>
      <c r="G1090" s="29" t="s">
        <v>3233</v>
      </c>
      <c r="H1090" s="29" t="s">
        <v>3234</v>
      </c>
      <c r="I1090" s="29" t="s">
        <v>3341</v>
      </c>
      <c r="J1090" s="29" t="s">
        <v>3342</v>
      </c>
      <c r="K1090" s="29" t="s">
        <v>3348</v>
      </c>
      <c r="L1090" s="29" t="s">
        <v>3115</v>
      </c>
      <c r="M1090" s="29" t="s">
        <v>3366</v>
      </c>
      <c r="N1090" s="29" t="s">
        <v>3367</v>
      </c>
      <c r="O1090" s="29" t="s">
        <v>3368</v>
      </c>
      <c r="P1090" s="29" t="s">
        <v>3369</v>
      </c>
      <c r="Q1090" s="29" t="s">
        <v>3209</v>
      </c>
      <c r="R1090" s="29" t="s">
        <v>3210</v>
      </c>
      <c r="S1090" s="29" t="s">
        <v>3098</v>
      </c>
      <c r="T1090" s="29"/>
      <c r="U1090" s="30">
        <v>0</v>
      </c>
      <c r="V1090" s="30">
        <v>0</v>
      </c>
      <c r="W1090" s="30">
        <v>0</v>
      </c>
      <c r="X1090" s="30">
        <v>0</v>
      </c>
      <c r="Y1090" s="30">
        <v>0</v>
      </c>
      <c r="Z1090" s="30">
        <v>0</v>
      </c>
      <c r="AA1090" s="30">
        <v>0</v>
      </c>
      <c r="AB1090" s="30">
        <v>0</v>
      </c>
      <c r="AC1090" s="30">
        <v>0</v>
      </c>
      <c r="AD1090" s="30">
        <v>0</v>
      </c>
      <c r="AE1090" s="30">
        <v>2728</v>
      </c>
      <c r="AF1090" s="30">
        <v>2728</v>
      </c>
    </row>
    <row r="1091" spans="1:32" x14ac:dyDescent="0.45">
      <c r="A1091" s="29" t="s">
        <v>494</v>
      </c>
      <c r="B1091" s="29" t="s">
        <v>495</v>
      </c>
      <c r="C1091" s="29" t="s">
        <v>3211</v>
      </c>
      <c r="D1091" s="29" t="s">
        <v>3212</v>
      </c>
      <c r="E1091" s="29" t="s">
        <v>3211</v>
      </c>
      <c r="F1091" s="29" t="s">
        <v>3340</v>
      </c>
      <c r="G1091" s="29" t="s">
        <v>3233</v>
      </c>
      <c r="H1091" s="29" t="s">
        <v>3234</v>
      </c>
      <c r="I1091" s="29" t="s">
        <v>3341</v>
      </c>
      <c r="J1091" s="29" t="s">
        <v>3342</v>
      </c>
      <c r="K1091" s="29" t="s">
        <v>3348</v>
      </c>
      <c r="L1091" s="29" t="s">
        <v>3115</v>
      </c>
      <c r="M1091" s="29" t="s">
        <v>3366</v>
      </c>
      <c r="N1091" s="29" t="s">
        <v>3367</v>
      </c>
      <c r="O1091" s="29" t="s">
        <v>3370</v>
      </c>
      <c r="P1091" s="29" t="s">
        <v>3371</v>
      </c>
      <c r="Q1091" s="29" t="s">
        <v>3209</v>
      </c>
      <c r="R1091" s="29" t="s">
        <v>3210</v>
      </c>
      <c r="S1091" s="29" t="s">
        <v>3098</v>
      </c>
      <c r="T1091" s="29"/>
      <c r="U1091" s="30">
        <v>237924.00399999999</v>
      </c>
      <c r="V1091" s="30">
        <v>247082.00399999999</v>
      </c>
      <c r="W1091" s="30">
        <v>253007.535</v>
      </c>
      <c r="X1091" s="30">
        <v>253249.20199999999</v>
      </c>
      <c r="Y1091" s="30">
        <v>251908.20199999999</v>
      </c>
      <c r="Z1091" s="30">
        <v>251043.84400000001</v>
      </c>
      <c r="AA1091" s="30">
        <v>223272.20199999999</v>
      </c>
      <c r="AB1091" s="30">
        <v>223272.20199999999</v>
      </c>
      <c r="AC1091" s="30">
        <v>222906.158</v>
      </c>
      <c r="AD1091" s="30">
        <v>233902.057</v>
      </c>
      <c r="AE1091" s="30">
        <v>230645.761</v>
      </c>
      <c r="AF1091" s="30">
        <v>224355.10699999999</v>
      </c>
    </row>
    <row r="1092" spans="1:32" x14ac:dyDescent="0.45">
      <c r="A1092" s="29" t="s">
        <v>494</v>
      </c>
      <c r="B1092" s="29" t="s">
        <v>495</v>
      </c>
      <c r="C1092" s="29" t="s">
        <v>3600</v>
      </c>
      <c r="D1092" s="29" t="s">
        <v>3601</v>
      </c>
      <c r="E1092" s="29" t="s">
        <v>3748</v>
      </c>
      <c r="F1092" s="29" t="s">
        <v>3749</v>
      </c>
      <c r="G1092" s="29" t="s">
        <v>3200</v>
      </c>
      <c r="H1092" s="29" t="s">
        <v>3201</v>
      </c>
      <c r="I1092" s="29" t="s">
        <v>3202</v>
      </c>
      <c r="J1092" s="29" t="s">
        <v>3203</v>
      </c>
      <c r="K1092" s="29" t="s">
        <v>3204</v>
      </c>
      <c r="L1092" s="29" t="s">
        <v>3109</v>
      </c>
      <c r="M1092" s="29" t="s">
        <v>3378</v>
      </c>
      <c r="N1092" s="29" t="s">
        <v>3379</v>
      </c>
      <c r="O1092" s="29" t="s">
        <v>3380</v>
      </c>
      <c r="P1092" s="29" t="s">
        <v>3381</v>
      </c>
      <c r="Q1092" s="29" t="s">
        <v>3209</v>
      </c>
      <c r="R1092" s="29" t="s">
        <v>3210</v>
      </c>
      <c r="S1092" s="29" t="s">
        <v>3098</v>
      </c>
      <c r="T1092" s="29"/>
      <c r="U1092" s="30">
        <v>6880</v>
      </c>
      <c r="V1092" s="30">
        <v>6880</v>
      </c>
      <c r="W1092" s="30">
        <v>6880</v>
      </c>
      <c r="X1092" s="30">
        <v>6880</v>
      </c>
      <c r="Y1092" s="30">
        <v>6880</v>
      </c>
      <c r="Z1092" s="30">
        <v>6880</v>
      </c>
      <c r="AA1092" s="30">
        <v>6880</v>
      </c>
      <c r="AB1092" s="30">
        <v>6880</v>
      </c>
      <c r="AC1092" s="30">
        <v>6880</v>
      </c>
      <c r="AD1092" s="30">
        <v>6880</v>
      </c>
      <c r="AE1092" s="30">
        <v>0</v>
      </c>
      <c r="AF1092" s="30">
        <v>0</v>
      </c>
    </row>
    <row r="1093" spans="1:32" x14ac:dyDescent="0.45">
      <c r="A1093" s="29" t="s">
        <v>494</v>
      </c>
      <c r="B1093" s="29" t="s">
        <v>495</v>
      </c>
      <c r="C1093" s="29" t="s">
        <v>3650</v>
      </c>
      <c r="D1093" s="29" t="s">
        <v>3651</v>
      </c>
      <c r="E1093" s="29" t="s">
        <v>3750</v>
      </c>
      <c r="F1093" s="29" t="s">
        <v>3751</v>
      </c>
      <c r="G1093" s="29" t="s">
        <v>3200</v>
      </c>
      <c r="H1093" s="29" t="s">
        <v>3201</v>
      </c>
      <c r="I1093" s="29" t="s">
        <v>3202</v>
      </c>
      <c r="J1093" s="29" t="s">
        <v>3203</v>
      </c>
      <c r="K1093" s="29" t="s">
        <v>3520</v>
      </c>
      <c r="L1093" s="29" t="s">
        <v>3108</v>
      </c>
      <c r="M1093" s="29" t="s">
        <v>3588</v>
      </c>
      <c r="N1093" s="29" t="s">
        <v>3589</v>
      </c>
      <c r="O1093" s="29" t="s">
        <v>3670</v>
      </c>
      <c r="P1093" s="29" t="s">
        <v>3671</v>
      </c>
      <c r="Q1093" s="29" t="s">
        <v>3209</v>
      </c>
      <c r="R1093" s="29" t="s">
        <v>3098</v>
      </c>
      <c r="S1093" s="29" t="s">
        <v>3098</v>
      </c>
      <c r="T1093" s="29"/>
      <c r="U1093" s="30">
        <v>0</v>
      </c>
      <c r="V1093" s="30">
        <v>0</v>
      </c>
      <c r="W1093" s="30">
        <v>0</v>
      </c>
      <c r="X1093" s="30">
        <v>0</v>
      </c>
      <c r="Y1093" s="30">
        <v>0</v>
      </c>
      <c r="Z1093" s="30">
        <v>0</v>
      </c>
      <c r="AA1093" s="30">
        <v>10016</v>
      </c>
      <c r="AB1093" s="30">
        <v>13500</v>
      </c>
      <c r="AC1093" s="30">
        <v>13500</v>
      </c>
      <c r="AD1093" s="30">
        <v>13500</v>
      </c>
      <c r="AE1093" s="30">
        <v>13500</v>
      </c>
      <c r="AF1093" s="30">
        <v>13500</v>
      </c>
    </row>
    <row r="1094" spans="1:32" x14ac:dyDescent="0.45">
      <c r="A1094" s="29" t="s">
        <v>352</v>
      </c>
      <c r="B1094" s="29" t="s">
        <v>353</v>
      </c>
      <c r="C1094" s="29" t="s">
        <v>3299</v>
      </c>
      <c r="D1094" s="29" t="s">
        <v>3300</v>
      </c>
      <c r="E1094" s="29" t="s">
        <v>3320</v>
      </c>
      <c r="F1094" s="29" t="s">
        <v>3321</v>
      </c>
      <c r="G1094" s="29" t="s">
        <v>3200</v>
      </c>
      <c r="H1094" s="29" t="s">
        <v>3201</v>
      </c>
      <c r="I1094" s="29" t="s">
        <v>3202</v>
      </c>
      <c r="J1094" s="29" t="s">
        <v>3203</v>
      </c>
      <c r="K1094" s="29" t="s">
        <v>3221</v>
      </c>
      <c r="L1094" s="29" t="s">
        <v>3113</v>
      </c>
      <c r="M1094" s="29" t="s">
        <v>3222</v>
      </c>
      <c r="N1094" s="29" t="s">
        <v>3223</v>
      </c>
      <c r="O1094" s="29" t="s">
        <v>3224</v>
      </c>
      <c r="P1094" s="29" t="s">
        <v>3225</v>
      </c>
      <c r="Q1094" s="29" t="s">
        <v>3209</v>
      </c>
      <c r="R1094" s="29" t="s">
        <v>3210</v>
      </c>
      <c r="S1094" s="29" t="s">
        <v>3098</v>
      </c>
      <c r="T1094" s="29"/>
      <c r="U1094" s="30">
        <v>34238</v>
      </c>
      <c r="V1094" s="30">
        <v>35331</v>
      </c>
      <c r="W1094" s="30">
        <v>37477</v>
      </c>
      <c r="X1094" s="30">
        <v>35826</v>
      </c>
      <c r="Y1094" s="30">
        <v>34260</v>
      </c>
      <c r="Z1094" s="30">
        <v>37162</v>
      </c>
      <c r="AA1094" s="30">
        <v>38001</v>
      </c>
      <c r="AB1094" s="30">
        <v>35679</v>
      </c>
      <c r="AC1094" s="30">
        <v>38241</v>
      </c>
      <c r="AD1094" s="30">
        <v>36453</v>
      </c>
      <c r="AE1094" s="30">
        <v>35278</v>
      </c>
      <c r="AF1094" s="30">
        <v>34987</v>
      </c>
    </row>
    <row r="1095" spans="1:32" x14ac:dyDescent="0.45">
      <c r="A1095" s="29" t="s">
        <v>352</v>
      </c>
      <c r="B1095" s="29" t="s">
        <v>353</v>
      </c>
      <c r="C1095" s="29" t="s">
        <v>3299</v>
      </c>
      <c r="D1095" s="29" t="s">
        <v>3300</v>
      </c>
      <c r="E1095" s="29" t="s">
        <v>3320</v>
      </c>
      <c r="F1095" s="29" t="s">
        <v>3321</v>
      </c>
      <c r="G1095" s="29" t="s">
        <v>3233</v>
      </c>
      <c r="H1095" s="29" t="s">
        <v>3234</v>
      </c>
      <c r="I1095" s="29" t="s">
        <v>3262</v>
      </c>
      <c r="J1095" s="29" t="s">
        <v>3263</v>
      </c>
      <c r="K1095" s="29" t="s">
        <v>3307</v>
      </c>
      <c r="L1095" s="29" t="s">
        <v>3117</v>
      </c>
      <c r="M1095" s="29" t="s">
        <v>3308</v>
      </c>
      <c r="N1095" s="29" t="s">
        <v>3309</v>
      </c>
      <c r="O1095" s="29" t="s">
        <v>3310</v>
      </c>
      <c r="P1095" s="29" t="s">
        <v>3311</v>
      </c>
      <c r="Q1095" s="29" t="s">
        <v>3209</v>
      </c>
      <c r="R1095" s="29" t="s">
        <v>3210</v>
      </c>
      <c r="S1095" s="29" t="s">
        <v>3098</v>
      </c>
      <c r="T1095" s="29"/>
      <c r="U1095" s="30">
        <v>0</v>
      </c>
      <c r="V1095" s="30">
        <v>0</v>
      </c>
      <c r="W1095" s="30">
        <v>0</v>
      </c>
      <c r="X1095" s="30">
        <v>0</v>
      </c>
      <c r="Y1095" s="30">
        <v>0</v>
      </c>
      <c r="Z1095" s="30">
        <v>0</v>
      </c>
      <c r="AA1095" s="30">
        <v>0</v>
      </c>
      <c r="AB1095" s="30">
        <v>0</v>
      </c>
      <c r="AC1095" s="30">
        <v>1944</v>
      </c>
      <c r="AD1095" s="30">
        <v>0</v>
      </c>
      <c r="AE1095" s="30">
        <v>1296</v>
      </c>
      <c r="AF1095" s="30">
        <v>648</v>
      </c>
    </row>
    <row r="1096" spans="1:32" x14ac:dyDescent="0.45">
      <c r="A1096" s="29" t="s">
        <v>352</v>
      </c>
      <c r="B1096" s="29" t="s">
        <v>353</v>
      </c>
      <c r="C1096" s="29" t="s">
        <v>3299</v>
      </c>
      <c r="D1096" s="29" t="s">
        <v>3300</v>
      </c>
      <c r="E1096" s="29" t="s">
        <v>3320</v>
      </c>
      <c r="F1096" s="29" t="s">
        <v>3321</v>
      </c>
      <c r="G1096" s="29" t="s">
        <v>3233</v>
      </c>
      <c r="H1096" s="29" t="s">
        <v>3234</v>
      </c>
      <c r="I1096" s="29" t="s">
        <v>3262</v>
      </c>
      <c r="J1096" s="29" t="s">
        <v>3263</v>
      </c>
      <c r="K1096" s="29" t="s">
        <v>3264</v>
      </c>
      <c r="L1096" s="29" t="s">
        <v>3103</v>
      </c>
      <c r="M1096" s="29" t="s">
        <v>3265</v>
      </c>
      <c r="N1096" s="29" t="s">
        <v>3266</v>
      </c>
      <c r="O1096" s="29" t="s">
        <v>3267</v>
      </c>
      <c r="P1096" s="29" t="s">
        <v>3268</v>
      </c>
      <c r="Q1096" s="29" t="s">
        <v>3209</v>
      </c>
      <c r="R1096" s="29" t="s">
        <v>3210</v>
      </c>
      <c r="S1096" s="29" t="s">
        <v>3098</v>
      </c>
      <c r="T1096" s="29"/>
      <c r="U1096" s="30">
        <v>9880</v>
      </c>
      <c r="V1096" s="30">
        <v>9880</v>
      </c>
      <c r="W1096" s="30">
        <v>9880</v>
      </c>
      <c r="X1096" s="30">
        <v>9880</v>
      </c>
      <c r="Y1096" s="30">
        <v>9880</v>
      </c>
      <c r="Z1096" s="30">
        <v>9880</v>
      </c>
      <c r="AA1096" s="30">
        <v>9880</v>
      </c>
      <c r="AB1096" s="30">
        <v>9880</v>
      </c>
      <c r="AC1096" s="30">
        <v>9880</v>
      </c>
      <c r="AD1096" s="30">
        <v>9880</v>
      </c>
      <c r="AE1096" s="30">
        <v>9880</v>
      </c>
      <c r="AF1096" s="30">
        <v>9880</v>
      </c>
    </row>
    <row r="1097" spans="1:32" x14ac:dyDescent="0.45">
      <c r="A1097" s="29" t="s">
        <v>352</v>
      </c>
      <c r="B1097" s="29" t="s">
        <v>353</v>
      </c>
      <c r="C1097" s="29" t="s">
        <v>3299</v>
      </c>
      <c r="D1097" s="29" t="s">
        <v>3300</v>
      </c>
      <c r="E1097" s="29" t="s">
        <v>3320</v>
      </c>
      <c r="F1097" s="29" t="s">
        <v>3321</v>
      </c>
      <c r="G1097" s="29" t="s">
        <v>3233</v>
      </c>
      <c r="H1097" s="29" t="s">
        <v>3234</v>
      </c>
      <c r="I1097" s="29" t="s">
        <v>3262</v>
      </c>
      <c r="J1097" s="29" t="s">
        <v>3263</v>
      </c>
      <c r="K1097" s="29" t="s">
        <v>3264</v>
      </c>
      <c r="L1097" s="29" t="s">
        <v>3103</v>
      </c>
      <c r="M1097" s="29" t="s">
        <v>3265</v>
      </c>
      <c r="N1097" s="29" t="s">
        <v>3266</v>
      </c>
      <c r="O1097" s="29" t="s">
        <v>3269</v>
      </c>
      <c r="P1097" s="29" t="s">
        <v>3270</v>
      </c>
      <c r="Q1097" s="29" t="s">
        <v>3209</v>
      </c>
      <c r="R1097" s="29" t="s">
        <v>3210</v>
      </c>
      <c r="S1097" s="29" t="s">
        <v>3098</v>
      </c>
      <c r="T1097" s="29"/>
      <c r="U1097" s="30">
        <v>1482</v>
      </c>
      <c r="V1097" s="30">
        <v>2652</v>
      </c>
      <c r="W1097" s="30">
        <v>4680</v>
      </c>
      <c r="X1097" s="30">
        <v>4407</v>
      </c>
      <c r="Y1097" s="30">
        <v>2457</v>
      </c>
      <c r="Z1097" s="30">
        <v>6279</v>
      </c>
      <c r="AA1097" s="30">
        <v>4290</v>
      </c>
      <c r="AB1097" s="30">
        <v>1521</v>
      </c>
      <c r="AC1097" s="30">
        <v>2457</v>
      </c>
      <c r="AD1097" s="30">
        <v>2496</v>
      </c>
      <c r="AE1097" s="30">
        <v>1716</v>
      </c>
      <c r="AF1097" s="30">
        <v>3432</v>
      </c>
    </row>
    <row r="1098" spans="1:32" x14ac:dyDescent="0.45">
      <c r="A1098" s="29" t="s">
        <v>352</v>
      </c>
      <c r="B1098" s="29" t="s">
        <v>353</v>
      </c>
      <c r="C1098" s="29" t="s">
        <v>3299</v>
      </c>
      <c r="D1098" s="29" t="s">
        <v>3300</v>
      </c>
      <c r="E1098" s="29" t="s">
        <v>3320</v>
      </c>
      <c r="F1098" s="29" t="s">
        <v>3321</v>
      </c>
      <c r="G1098" s="29" t="s">
        <v>3233</v>
      </c>
      <c r="H1098" s="29" t="s">
        <v>3234</v>
      </c>
      <c r="I1098" s="29" t="s">
        <v>3262</v>
      </c>
      <c r="J1098" s="29" t="s">
        <v>3263</v>
      </c>
      <c r="K1098" s="29" t="s">
        <v>3264</v>
      </c>
      <c r="L1098" s="29" t="s">
        <v>3103</v>
      </c>
      <c r="M1098" s="29" t="s">
        <v>3265</v>
      </c>
      <c r="N1098" s="29" t="s">
        <v>3266</v>
      </c>
      <c r="O1098" s="29" t="s">
        <v>3271</v>
      </c>
      <c r="P1098" s="29" t="s">
        <v>3272</v>
      </c>
      <c r="Q1098" s="29" t="s">
        <v>3209</v>
      </c>
      <c r="R1098" s="29" t="s">
        <v>3210</v>
      </c>
      <c r="S1098" s="29" t="s">
        <v>3098</v>
      </c>
      <c r="T1098" s="29"/>
      <c r="U1098" s="30">
        <v>2610</v>
      </c>
      <c r="V1098" s="30">
        <v>6844</v>
      </c>
      <c r="W1098" s="30">
        <v>8729</v>
      </c>
      <c r="X1098" s="30">
        <v>6409</v>
      </c>
      <c r="Y1098" s="30">
        <v>4103</v>
      </c>
      <c r="Z1098" s="30">
        <v>12663</v>
      </c>
      <c r="AA1098" s="30">
        <v>8381</v>
      </c>
      <c r="AB1098" s="30">
        <v>2465</v>
      </c>
      <c r="AC1098" s="30">
        <v>5031</v>
      </c>
      <c r="AD1098" s="30">
        <v>4669</v>
      </c>
      <c r="AE1098" s="30">
        <v>3190</v>
      </c>
      <c r="AF1098" s="30">
        <v>8221</v>
      </c>
    </row>
    <row r="1099" spans="1:32" x14ac:dyDescent="0.45">
      <c r="A1099" s="29" t="s">
        <v>352</v>
      </c>
      <c r="B1099" s="29" t="s">
        <v>353</v>
      </c>
      <c r="C1099" s="29" t="s">
        <v>3299</v>
      </c>
      <c r="D1099" s="29" t="s">
        <v>3300</v>
      </c>
      <c r="E1099" s="29" t="s">
        <v>3320</v>
      </c>
      <c r="F1099" s="29" t="s">
        <v>3321</v>
      </c>
      <c r="G1099" s="29" t="s">
        <v>3233</v>
      </c>
      <c r="H1099" s="29" t="s">
        <v>3234</v>
      </c>
      <c r="I1099" s="29" t="s">
        <v>3262</v>
      </c>
      <c r="J1099" s="29" t="s">
        <v>3263</v>
      </c>
      <c r="K1099" s="29" t="s">
        <v>3264</v>
      </c>
      <c r="L1099" s="29" t="s">
        <v>3103</v>
      </c>
      <c r="M1099" s="29" t="s">
        <v>3265</v>
      </c>
      <c r="N1099" s="29" t="s">
        <v>3266</v>
      </c>
      <c r="O1099" s="29" t="s">
        <v>3273</v>
      </c>
      <c r="P1099" s="29" t="s">
        <v>3274</v>
      </c>
      <c r="Q1099" s="29" t="s">
        <v>3209</v>
      </c>
      <c r="R1099" s="29" t="s">
        <v>3210</v>
      </c>
      <c r="S1099" s="29" t="s">
        <v>3098</v>
      </c>
      <c r="T1099" s="29"/>
      <c r="U1099" s="30">
        <v>351</v>
      </c>
      <c r="V1099" s="30">
        <v>1014</v>
      </c>
      <c r="W1099" s="30">
        <v>1209</v>
      </c>
      <c r="X1099" s="30">
        <v>780</v>
      </c>
      <c r="Y1099" s="30">
        <v>507</v>
      </c>
      <c r="Z1099" s="30">
        <v>1326</v>
      </c>
      <c r="AA1099" s="30">
        <v>1482</v>
      </c>
      <c r="AB1099" s="30">
        <v>507</v>
      </c>
      <c r="AC1099" s="30">
        <v>819</v>
      </c>
      <c r="AD1099" s="30">
        <v>819</v>
      </c>
      <c r="AE1099" s="30">
        <v>507</v>
      </c>
      <c r="AF1099" s="30">
        <v>741</v>
      </c>
    </row>
    <row r="1100" spans="1:32" x14ac:dyDescent="0.45">
      <c r="A1100" s="29" t="s">
        <v>352</v>
      </c>
      <c r="B1100" s="29" t="s">
        <v>353</v>
      </c>
      <c r="C1100" s="29" t="s">
        <v>3299</v>
      </c>
      <c r="D1100" s="29" t="s">
        <v>3300</v>
      </c>
      <c r="E1100" s="29" t="s">
        <v>3320</v>
      </c>
      <c r="F1100" s="29" t="s">
        <v>3321</v>
      </c>
      <c r="G1100" s="29" t="s">
        <v>3233</v>
      </c>
      <c r="H1100" s="29" t="s">
        <v>3234</v>
      </c>
      <c r="I1100" s="29" t="s">
        <v>3275</v>
      </c>
      <c r="J1100" s="29" t="s">
        <v>3276</v>
      </c>
      <c r="K1100" s="29" t="s">
        <v>3277</v>
      </c>
      <c r="L1100" s="29" t="s">
        <v>3100</v>
      </c>
      <c r="M1100" s="29" t="s">
        <v>3312</v>
      </c>
      <c r="N1100" s="29" t="s">
        <v>3313</v>
      </c>
      <c r="O1100" s="29" t="s">
        <v>3314</v>
      </c>
      <c r="P1100" s="29" t="s">
        <v>3315</v>
      </c>
      <c r="Q1100" s="29" t="s">
        <v>3249</v>
      </c>
      <c r="R1100" s="29" t="s">
        <v>3098</v>
      </c>
      <c r="S1100" s="29" t="s">
        <v>3098</v>
      </c>
      <c r="T1100" s="29"/>
      <c r="U1100" s="30">
        <v>0</v>
      </c>
      <c r="V1100" s="30">
        <v>0</v>
      </c>
      <c r="W1100" s="30">
        <v>0</v>
      </c>
      <c r="X1100" s="30">
        <v>0</v>
      </c>
      <c r="Y1100" s="30">
        <v>0</v>
      </c>
      <c r="Z1100" s="30">
        <v>0</v>
      </c>
      <c r="AA1100" s="30">
        <v>0</v>
      </c>
      <c r="AB1100" s="30">
        <v>0</v>
      </c>
      <c r="AC1100" s="30">
        <v>0</v>
      </c>
      <c r="AD1100" s="30">
        <v>0</v>
      </c>
      <c r="AE1100" s="30">
        <v>0</v>
      </c>
      <c r="AF1100" s="30">
        <v>0</v>
      </c>
    </row>
    <row r="1101" spans="1:32" x14ac:dyDescent="0.45">
      <c r="A1101" s="29" t="s">
        <v>352</v>
      </c>
      <c r="B1101" s="29" t="s">
        <v>353</v>
      </c>
      <c r="C1101" s="29" t="s">
        <v>3299</v>
      </c>
      <c r="D1101" s="29" t="s">
        <v>3300</v>
      </c>
      <c r="E1101" s="29" t="s">
        <v>3320</v>
      </c>
      <c r="F1101" s="29" t="s">
        <v>3321</v>
      </c>
      <c r="G1101" s="29" t="s">
        <v>3233</v>
      </c>
      <c r="H1101" s="29" t="s">
        <v>3234</v>
      </c>
      <c r="I1101" s="29" t="s">
        <v>3275</v>
      </c>
      <c r="J1101" s="29" t="s">
        <v>3276</v>
      </c>
      <c r="K1101" s="29" t="s">
        <v>3277</v>
      </c>
      <c r="L1101" s="29" t="s">
        <v>3100</v>
      </c>
      <c r="M1101" s="29" t="s">
        <v>3312</v>
      </c>
      <c r="N1101" s="29" t="s">
        <v>3313</v>
      </c>
      <c r="O1101" s="29" t="s">
        <v>3314</v>
      </c>
      <c r="P1101" s="29" t="s">
        <v>3315</v>
      </c>
      <c r="Q1101" s="29" t="s">
        <v>3209</v>
      </c>
      <c r="R1101" s="29" t="s">
        <v>3098</v>
      </c>
      <c r="S1101" s="29" t="s">
        <v>3098</v>
      </c>
      <c r="T1101" s="29"/>
      <c r="U1101" s="30">
        <v>0</v>
      </c>
      <c r="V1101" s="30">
        <v>0</v>
      </c>
      <c r="W1101" s="30">
        <v>0</v>
      </c>
      <c r="X1101" s="30">
        <v>0</v>
      </c>
      <c r="Y1101" s="30">
        <v>0</v>
      </c>
      <c r="Z1101" s="30">
        <v>0</v>
      </c>
      <c r="AA1101" s="30">
        <v>0</v>
      </c>
      <c r="AB1101" s="30">
        <v>0</v>
      </c>
      <c r="AC1101" s="30">
        <v>0</v>
      </c>
      <c r="AD1101" s="30">
        <v>0</v>
      </c>
      <c r="AE1101" s="30">
        <v>0</v>
      </c>
      <c r="AF1101" s="30">
        <v>0</v>
      </c>
    </row>
    <row r="1102" spans="1:32" x14ac:dyDescent="0.45">
      <c r="A1102" s="29" t="s">
        <v>352</v>
      </c>
      <c r="B1102" s="29" t="s">
        <v>353</v>
      </c>
      <c r="C1102" s="29" t="s">
        <v>3299</v>
      </c>
      <c r="D1102" s="29" t="s">
        <v>3300</v>
      </c>
      <c r="E1102" s="29" t="s">
        <v>3320</v>
      </c>
      <c r="F1102" s="29" t="s">
        <v>3321</v>
      </c>
      <c r="G1102" s="29" t="s">
        <v>3233</v>
      </c>
      <c r="H1102" s="29" t="s">
        <v>3234</v>
      </c>
      <c r="I1102" s="29" t="s">
        <v>3275</v>
      </c>
      <c r="J1102" s="29" t="s">
        <v>3276</v>
      </c>
      <c r="K1102" s="29" t="s">
        <v>3282</v>
      </c>
      <c r="L1102" s="29" t="s">
        <v>3112</v>
      </c>
      <c r="M1102" s="29" t="s">
        <v>3283</v>
      </c>
      <c r="N1102" s="29" t="s">
        <v>3284</v>
      </c>
      <c r="O1102" s="29" t="s">
        <v>3376</v>
      </c>
      <c r="P1102" s="29" t="s">
        <v>3377</v>
      </c>
      <c r="Q1102" s="29" t="s">
        <v>3209</v>
      </c>
      <c r="R1102" s="29" t="s">
        <v>3210</v>
      </c>
      <c r="S1102" s="29" t="s">
        <v>3098</v>
      </c>
      <c r="T1102" s="29"/>
      <c r="U1102" s="30">
        <v>41310</v>
      </c>
      <c r="V1102" s="30">
        <v>41310</v>
      </c>
      <c r="W1102" s="30">
        <v>41310</v>
      </c>
      <c r="X1102" s="30">
        <v>41310</v>
      </c>
      <c r="Y1102" s="30">
        <v>41310</v>
      </c>
      <c r="Z1102" s="30">
        <v>41310</v>
      </c>
      <c r="AA1102" s="30">
        <v>41310</v>
      </c>
      <c r="AB1102" s="30">
        <v>41310</v>
      </c>
      <c r="AC1102" s="30">
        <v>41310</v>
      </c>
      <c r="AD1102" s="30">
        <v>41310</v>
      </c>
      <c r="AE1102" s="30">
        <v>41310</v>
      </c>
      <c r="AF1102" s="30">
        <v>41310</v>
      </c>
    </row>
    <row r="1103" spans="1:32" x14ac:dyDescent="0.45">
      <c r="A1103" s="29" t="s">
        <v>352</v>
      </c>
      <c r="B1103" s="29" t="s">
        <v>353</v>
      </c>
      <c r="C1103" s="29" t="s">
        <v>3299</v>
      </c>
      <c r="D1103" s="29" t="s">
        <v>3300</v>
      </c>
      <c r="E1103" s="29" t="s">
        <v>3320</v>
      </c>
      <c r="F1103" s="29" t="s">
        <v>3321</v>
      </c>
      <c r="G1103" s="29" t="s">
        <v>3233</v>
      </c>
      <c r="H1103" s="29" t="s">
        <v>3234</v>
      </c>
      <c r="I1103" s="29" t="s">
        <v>3275</v>
      </c>
      <c r="J1103" s="29" t="s">
        <v>3276</v>
      </c>
      <c r="K1103" s="29" t="s">
        <v>3287</v>
      </c>
      <c r="L1103" s="29" t="s">
        <v>3101</v>
      </c>
      <c r="M1103" s="29" t="s">
        <v>3288</v>
      </c>
      <c r="N1103" s="29" t="s">
        <v>3289</v>
      </c>
      <c r="O1103" s="29" t="s">
        <v>3290</v>
      </c>
      <c r="P1103" s="29" t="s">
        <v>3291</v>
      </c>
      <c r="Q1103" s="29" t="s">
        <v>3249</v>
      </c>
      <c r="R1103" s="29" t="s">
        <v>3098</v>
      </c>
      <c r="S1103" s="29" t="s">
        <v>3098</v>
      </c>
      <c r="T1103" s="29"/>
      <c r="U1103" s="30">
        <v>0</v>
      </c>
      <c r="V1103" s="30">
        <v>0</v>
      </c>
      <c r="W1103" s="30">
        <v>0</v>
      </c>
      <c r="X1103" s="30">
        <v>0</v>
      </c>
      <c r="Y1103" s="30">
        <v>0</v>
      </c>
      <c r="Z1103" s="30">
        <v>0</v>
      </c>
      <c r="AA1103" s="30">
        <v>0</v>
      </c>
      <c r="AB1103" s="30">
        <v>0</v>
      </c>
      <c r="AC1103" s="30">
        <v>0</v>
      </c>
      <c r="AD1103" s="30">
        <v>0</v>
      </c>
      <c r="AE1103" s="30">
        <v>0</v>
      </c>
      <c r="AF1103" s="30">
        <v>0</v>
      </c>
    </row>
    <row r="1104" spans="1:32" x14ac:dyDescent="0.45">
      <c r="A1104" s="29" t="s">
        <v>352</v>
      </c>
      <c r="B1104" s="29" t="s">
        <v>353</v>
      </c>
      <c r="C1104" s="29" t="s">
        <v>3211</v>
      </c>
      <c r="D1104" s="29" t="s">
        <v>3212</v>
      </c>
      <c r="E1104" s="29" t="s">
        <v>3213</v>
      </c>
      <c r="F1104" s="29" t="s">
        <v>982</v>
      </c>
      <c r="G1104" s="29" t="s">
        <v>3200</v>
      </c>
      <c r="H1104" s="29" t="s">
        <v>3201</v>
      </c>
      <c r="I1104" s="29" t="s">
        <v>3226</v>
      </c>
      <c r="J1104" s="29" t="s">
        <v>3227</v>
      </c>
      <c r="K1104" s="29" t="s">
        <v>3228</v>
      </c>
      <c r="L1104" s="29" t="s">
        <v>3111</v>
      </c>
      <c r="M1104" s="29" t="s">
        <v>3229</v>
      </c>
      <c r="N1104" s="29" t="s">
        <v>3230</v>
      </c>
      <c r="O1104" s="29" t="s">
        <v>3231</v>
      </c>
      <c r="P1104" s="29" t="s">
        <v>3232</v>
      </c>
      <c r="Q1104" s="29" t="s">
        <v>3209</v>
      </c>
      <c r="R1104" s="29" t="s">
        <v>3210</v>
      </c>
      <c r="S1104" s="29" t="s">
        <v>3098</v>
      </c>
      <c r="T1104" s="29"/>
      <c r="U1104" s="30">
        <v>0</v>
      </c>
      <c r="V1104" s="30">
        <v>0</v>
      </c>
      <c r="W1104" s="30">
        <v>0</v>
      </c>
      <c r="X1104" s="30">
        <v>0</v>
      </c>
      <c r="Y1104" s="30">
        <v>0</v>
      </c>
      <c r="Z1104" s="30">
        <v>0</v>
      </c>
      <c r="AA1104" s="30">
        <v>60</v>
      </c>
      <c r="AB1104" s="30">
        <v>0</v>
      </c>
      <c r="AC1104" s="30">
        <v>0</v>
      </c>
      <c r="AD1104" s="30">
        <v>0</v>
      </c>
      <c r="AE1104" s="30">
        <v>0</v>
      </c>
      <c r="AF1104" s="30">
        <v>0</v>
      </c>
    </row>
    <row r="1105" spans="1:32" x14ac:dyDescent="0.45">
      <c r="A1105" s="29" t="s">
        <v>594</v>
      </c>
      <c r="B1105" s="29" t="s">
        <v>595</v>
      </c>
      <c r="C1105" s="29" t="s">
        <v>3584</v>
      </c>
      <c r="D1105" s="29" t="s">
        <v>3585</v>
      </c>
      <c r="E1105" s="29" t="s">
        <v>3672</v>
      </c>
      <c r="F1105" s="29" t="s">
        <v>3673</v>
      </c>
      <c r="G1105" s="29" t="s">
        <v>3200</v>
      </c>
      <c r="H1105" s="29" t="s">
        <v>3201</v>
      </c>
      <c r="I1105" s="29" t="s">
        <v>3226</v>
      </c>
      <c r="J1105" s="29" t="s">
        <v>3227</v>
      </c>
      <c r="K1105" s="29" t="s">
        <v>3228</v>
      </c>
      <c r="L1105" s="29" t="s">
        <v>3111</v>
      </c>
      <c r="M1105" s="29" t="s">
        <v>3229</v>
      </c>
      <c r="N1105" s="29" t="s">
        <v>3230</v>
      </c>
      <c r="O1105" s="29" t="s">
        <v>3231</v>
      </c>
      <c r="P1105" s="29" t="s">
        <v>3232</v>
      </c>
      <c r="Q1105" s="29" t="s">
        <v>3209</v>
      </c>
      <c r="R1105" s="29" t="s">
        <v>3210</v>
      </c>
      <c r="S1105" s="29" t="s">
        <v>3098</v>
      </c>
      <c r="T1105" s="29"/>
      <c r="U1105" s="30">
        <v>0</v>
      </c>
      <c r="V1105" s="30">
        <v>0</v>
      </c>
      <c r="W1105" s="30">
        <v>0</v>
      </c>
      <c r="X1105" s="30">
        <v>0</v>
      </c>
      <c r="Y1105" s="30">
        <v>0</v>
      </c>
      <c r="Z1105" s="30">
        <v>0</v>
      </c>
      <c r="AA1105" s="30">
        <v>0</v>
      </c>
      <c r="AB1105" s="30">
        <v>0</v>
      </c>
      <c r="AC1105" s="30">
        <v>0</v>
      </c>
      <c r="AD1105" s="30">
        <v>0</v>
      </c>
      <c r="AE1105" s="30">
        <v>0</v>
      </c>
      <c r="AF1105" s="30">
        <v>0</v>
      </c>
    </row>
    <row r="1106" spans="1:32" x14ac:dyDescent="0.45">
      <c r="A1106" s="29" t="s">
        <v>594</v>
      </c>
      <c r="B1106" s="29" t="s">
        <v>595</v>
      </c>
      <c r="C1106" s="29" t="s">
        <v>3196</v>
      </c>
      <c r="D1106" s="29" t="s">
        <v>3197</v>
      </c>
      <c r="E1106" s="29" t="s">
        <v>3537</v>
      </c>
      <c r="F1106" s="29" t="s">
        <v>3463</v>
      </c>
      <c r="G1106" s="29" t="s">
        <v>3200</v>
      </c>
      <c r="H1106" s="29" t="s">
        <v>3201</v>
      </c>
      <c r="I1106" s="29" t="s">
        <v>3226</v>
      </c>
      <c r="J1106" s="29" t="s">
        <v>3227</v>
      </c>
      <c r="K1106" s="29" t="s">
        <v>3228</v>
      </c>
      <c r="L1106" s="29" t="s">
        <v>3111</v>
      </c>
      <c r="M1106" s="29" t="s">
        <v>3409</v>
      </c>
      <c r="N1106" s="29" t="s">
        <v>3410</v>
      </c>
      <c r="O1106" s="29" t="s">
        <v>3411</v>
      </c>
      <c r="P1106" s="29" t="s">
        <v>3412</v>
      </c>
      <c r="Q1106" s="29" t="s">
        <v>3209</v>
      </c>
      <c r="R1106" s="29" t="s">
        <v>3210</v>
      </c>
      <c r="S1106" s="29" t="s">
        <v>3098</v>
      </c>
      <c r="T1106" s="29"/>
      <c r="U1106" s="30">
        <v>24000</v>
      </c>
      <c r="V1106" s="30">
        <v>24000</v>
      </c>
      <c r="W1106" s="30">
        <v>24000</v>
      </c>
      <c r="X1106" s="30">
        <v>24000</v>
      </c>
      <c r="Y1106" s="30">
        <v>24000</v>
      </c>
      <c r="Z1106" s="30">
        <v>24000</v>
      </c>
      <c r="AA1106" s="30">
        <v>24000</v>
      </c>
      <c r="AB1106" s="30">
        <v>24000</v>
      </c>
      <c r="AC1106" s="30">
        <v>24000</v>
      </c>
      <c r="AD1106" s="30">
        <v>24000</v>
      </c>
      <c r="AE1106" s="30">
        <v>24000</v>
      </c>
      <c r="AF1106" s="30">
        <v>24000</v>
      </c>
    </row>
    <row r="1107" spans="1:32" x14ac:dyDescent="0.45">
      <c r="A1107" s="29" t="s">
        <v>594</v>
      </c>
      <c r="B1107" s="29" t="s">
        <v>595</v>
      </c>
      <c r="C1107" s="29" t="s">
        <v>3299</v>
      </c>
      <c r="D1107" s="29" t="s">
        <v>3300</v>
      </c>
      <c r="E1107" s="29" t="s">
        <v>3320</v>
      </c>
      <c r="F1107" s="29" t="s">
        <v>3321</v>
      </c>
      <c r="G1107" s="29" t="s">
        <v>3200</v>
      </c>
      <c r="H1107" s="29" t="s">
        <v>3201</v>
      </c>
      <c r="I1107" s="29" t="s">
        <v>3202</v>
      </c>
      <c r="J1107" s="29" t="s">
        <v>3203</v>
      </c>
      <c r="K1107" s="29" t="s">
        <v>3204</v>
      </c>
      <c r="L1107" s="29" t="s">
        <v>3109</v>
      </c>
      <c r="M1107" s="29" t="s">
        <v>3378</v>
      </c>
      <c r="N1107" s="29" t="s">
        <v>3379</v>
      </c>
      <c r="O1107" s="29" t="s">
        <v>3380</v>
      </c>
      <c r="P1107" s="29" t="s">
        <v>3381</v>
      </c>
      <c r="Q1107" s="29" t="s">
        <v>3209</v>
      </c>
      <c r="R1107" s="29" t="s">
        <v>3210</v>
      </c>
      <c r="S1107" s="29" t="s">
        <v>3098</v>
      </c>
      <c r="T1107" s="29"/>
      <c r="U1107" s="30">
        <v>3130</v>
      </c>
      <c r="V1107" s="30">
        <v>3130</v>
      </c>
      <c r="W1107" s="30">
        <v>3130</v>
      </c>
      <c r="X1107" s="30">
        <v>3130</v>
      </c>
      <c r="Y1107" s="30">
        <v>4650</v>
      </c>
      <c r="Z1107" s="30">
        <v>4650</v>
      </c>
      <c r="AA1107" s="30">
        <v>4650</v>
      </c>
      <c r="AB1107" s="30">
        <v>4650</v>
      </c>
      <c r="AC1107" s="30">
        <v>4650</v>
      </c>
      <c r="AD1107" s="30">
        <v>4650</v>
      </c>
      <c r="AE1107" s="30">
        <v>0</v>
      </c>
      <c r="AF1107" s="30">
        <v>0</v>
      </c>
    </row>
    <row r="1108" spans="1:32" x14ac:dyDescent="0.45">
      <c r="A1108" s="29" t="s">
        <v>594</v>
      </c>
      <c r="B1108" s="29" t="s">
        <v>595</v>
      </c>
      <c r="C1108" s="29" t="s">
        <v>3299</v>
      </c>
      <c r="D1108" s="29" t="s">
        <v>3300</v>
      </c>
      <c r="E1108" s="29" t="s">
        <v>3320</v>
      </c>
      <c r="F1108" s="29" t="s">
        <v>3321</v>
      </c>
      <c r="G1108" s="29" t="s">
        <v>3200</v>
      </c>
      <c r="H1108" s="29" t="s">
        <v>3201</v>
      </c>
      <c r="I1108" s="29" t="s">
        <v>3202</v>
      </c>
      <c r="J1108" s="29" t="s">
        <v>3203</v>
      </c>
      <c r="K1108" s="29" t="s">
        <v>3221</v>
      </c>
      <c r="L1108" s="29" t="s">
        <v>3113</v>
      </c>
      <c r="M1108" s="29" t="s">
        <v>3303</v>
      </c>
      <c r="N1108" s="29" t="s">
        <v>3304</v>
      </c>
      <c r="O1108" s="29" t="s">
        <v>3305</v>
      </c>
      <c r="P1108" s="29" t="s">
        <v>3306</v>
      </c>
      <c r="Q1108" s="29" t="s">
        <v>3209</v>
      </c>
      <c r="R1108" s="29" t="s">
        <v>3210</v>
      </c>
      <c r="S1108" s="29" t="s">
        <v>3098</v>
      </c>
      <c r="T1108" s="29"/>
      <c r="U1108" s="30">
        <v>28325</v>
      </c>
      <c r="V1108" s="30">
        <v>34078</v>
      </c>
      <c r="W1108" s="30">
        <v>36540</v>
      </c>
      <c r="X1108" s="30">
        <v>37102</v>
      </c>
      <c r="Y1108" s="30">
        <v>35078</v>
      </c>
      <c r="Z1108" s="30">
        <v>30991</v>
      </c>
      <c r="AA1108" s="30">
        <v>33172</v>
      </c>
      <c r="AB1108" s="30">
        <v>31173</v>
      </c>
      <c r="AC1108" s="30">
        <v>34083</v>
      </c>
      <c r="AD1108" s="30">
        <v>34366</v>
      </c>
      <c r="AE1108" s="30">
        <v>39711</v>
      </c>
      <c r="AF1108" s="30">
        <v>30647</v>
      </c>
    </row>
    <row r="1109" spans="1:32" x14ac:dyDescent="0.45">
      <c r="A1109" s="29" t="s">
        <v>594</v>
      </c>
      <c r="B1109" s="29" t="s">
        <v>595</v>
      </c>
      <c r="C1109" s="29" t="s">
        <v>3299</v>
      </c>
      <c r="D1109" s="29" t="s">
        <v>3300</v>
      </c>
      <c r="E1109" s="29" t="s">
        <v>3320</v>
      </c>
      <c r="F1109" s="29" t="s">
        <v>3321</v>
      </c>
      <c r="G1109" s="29" t="s">
        <v>3233</v>
      </c>
      <c r="H1109" s="29" t="s">
        <v>3234</v>
      </c>
      <c r="I1109" s="29" t="s">
        <v>3235</v>
      </c>
      <c r="J1109" s="29" t="s">
        <v>3236</v>
      </c>
      <c r="K1109" s="29" t="s">
        <v>3237</v>
      </c>
      <c r="L1109" s="29" t="s">
        <v>3107</v>
      </c>
      <c r="M1109" s="29" t="s">
        <v>3456</v>
      </c>
      <c r="N1109" s="29" t="s">
        <v>3457</v>
      </c>
      <c r="O1109" s="29" t="s">
        <v>3504</v>
      </c>
      <c r="P1109" s="29" t="s">
        <v>3505</v>
      </c>
      <c r="Q1109" s="29" t="s">
        <v>3209</v>
      </c>
      <c r="R1109" s="29" t="s">
        <v>3210</v>
      </c>
      <c r="S1109" s="29" t="s">
        <v>3098</v>
      </c>
      <c r="T1109" s="29"/>
      <c r="U1109" s="30">
        <v>18385</v>
      </c>
      <c r="V1109" s="30">
        <v>32482</v>
      </c>
      <c r="W1109" s="30">
        <v>32698</v>
      </c>
      <c r="X1109" s="30">
        <v>34298</v>
      </c>
      <c r="Y1109" s="30">
        <v>31286</v>
      </c>
      <c r="Z1109" s="30">
        <v>22334</v>
      </c>
      <c r="AA1109" s="30">
        <v>26280</v>
      </c>
      <c r="AB1109" s="30">
        <v>25351</v>
      </c>
      <c r="AC1109" s="30">
        <v>28125</v>
      </c>
      <c r="AD1109" s="30">
        <v>27767</v>
      </c>
      <c r="AE1109" s="30">
        <v>30488</v>
      </c>
      <c r="AF1109" s="30">
        <v>18954</v>
      </c>
    </row>
    <row r="1110" spans="1:32" x14ac:dyDescent="0.45">
      <c r="A1110" s="29" t="s">
        <v>594</v>
      </c>
      <c r="B1110" s="29" t="s">
        <v>595</v>
      </c>
      <c r="C1110" s="29" t="s">
        <v>3299</v>
      </c>
      <c r="D1110" s="29" t="s">
        <v>3300</v>
      </c>
      <c r="E1110" s="29" t="s">
        <v>3320</v>
      </c>
      <c r="F1110" s="29" t="s">
        <v>3321</v>
      </c>
      <c r="G1110" s="29" t="s">
        <v>3233</v>
      </c>
      <c r="H1110" s="29" t="s">
        <v>3234</v>
      </c>
      <c r="I1110" s="29" t="s">
        <v>3235</v>
      </c>
      <c r="J1110" s="29" t="s">
        <v>3236</v>
      </c>
      <c r="K1110" s="29" t="s">
        <v>3237</v>
      </c>
      <c r="L1110" s="29" t="s">
        <v>3107</v>
      </c>
      <c r="M1110" s="29" t="s">
        <v>3238</v>
      </c>
      <c r="N1110" s="29" t="s">
        <v>3239</v>
      </c>
      <c r="O1110" s="29" t="s">
        <v>3422</v>
      </c>
      <c r="P1110" s="29" t="s">
        <v>3423</v>
      </c>
      <c r="Q1110" s="29" t="s">
        <v>3209</v>
      </c>
      <c r="R1110" s="29" t="s">
        <v>3210</v>
      </c>
      <c r="S1110" s="29" t="s">
        <v>3098</v>
      </c>
      <c r="T1110" s="29"/>
      <c r="U1110" s="30">
        <v>9900</v>
      </c>
      <c r="V1110" s="30">
        <v>9900</v>
      </c>
      <c r="W1110" s="30">
        <v>9900</v>
      </c>
      <c r="X1110" s="30">
        <v>9900</v>
      </c>
      <c r="Y1110" s="30">
        <v>9900</v>
      </c>
      <c r="Z1110" s="30">
        <v>9900</v>
      </c>
      <c r="AA1110" s="30">
        <v>9900</v>
      </c>
      <c r="AB1110" s="30">
        <v>9900</v>
      </c>
      <c r="AC1110" s="30">
        <v>9900</v>
      </c>
      <c r="AD1110" s="30">
        <v>9900</v>
      </c>
      <c r="AE1110" s="30">
        <v>9900</v>
      </c>
      <c r="AF1110" s="30">
        <v>9900</v>
      </c>
    </row>
    <row r="1111" spans="1:32" x14ac:dyDescent="0.45">
      <c r="A1111" s="29" t="s">
        <v>594</v>
      </c>
      <c r="B1111" s="29" t="s">
        <v>595</v>
      </c>
      <c r="C1111" s="29" t="s">
        <v>3299</v>
      </c>
      <c r="D1111" s="29" t="s">
        <v>3300</v>
      </c>
      <c r="E1111" s="29" t="s">
        <v>3320</v>
      </c>
      <c r="F1111" s="29" t="s">
        <v>3321</v>
      </c>
      <c r="G1111" s="29" t="s">
        <v>3233</v>
      </c>
      <c r="H1111" s="29" t="s">
        <v>3234</v>
      </c>
      <c r="I1111" s="29" t="s">
        <v>3242</v>
      </c>
      <c r="J1111" s="29" t="s">
        <v>3243</v>
      </c>
      <c r="K1111" s="29" t="s">
        <v>3430</v>
      </c>
      <c r="L1111" s="29" t="s">
        <v>3431</v>
      </c>
      <c r="M1111" s="29" t="s">
        <v>3432</v>
      </c>
      <c r="N1111" s="29" t="s">
        <v>3433</v>
      </c>
      <c r="O1111" s="29" t="s">
        <v>3614</v>
      </c>
      <c r="P1111" s="29" t="s">
        <v>3615</v>
      </c>
      <c r="Q1111" s="29" t="s">
        <v>3209</v>
      </c>
      <c r="R1111" s="29" t="s">
        <v>3210</v>
      </c>
      <c r="S1111" s="29" t="s">
        <v>3098</v>
      </c>
      <c r="T1111" s="29"/>
      <c r="U1111" s="30">
        <v>6864</v>
      </c>
      <c r="V1111" s="30">
        <v>6864</v>
      </c>
      <c r="W1111" s="30">
        <v>6864</v>
      </c>
      <c r="X1111" s="30">
        <v>6864</v>
      </c>
      <c r="Y1111" s="30">
        <v>6864</v>
      </c>
      <c r="Z1111" s="30">
        <v>6864</v>
      </c>
      <c r="AA1111" s="30">
        <v>6864</v>
      </c>
      <c r="AB1111" s="30">
        <v>6864</v>
      </c>
      <c r="AC1111" s="30">
        <v>6864</v>
      </c>
      <c r="AD1111" s="30">
        <v>6864</v>
      </c>
      <c r="AE1111" s="30">
        <v>6864</v>
      </c>
      <c r="AF1111" s="30">
        <v>6864</v>
      </c>
    </row>
    <row r="1112" spans="1:32" x14ac:dyDescent="0.45">
      <c r="A1112" s="29" t="s">
        <v>594</v>
      </c>
      <c r="B1112" s="29" t="s">
        <v>595</v>
      </c>
      <c r="C1112" s="29" t="s">
        <v>3299</v>
      </c>
      <c r="D1112" s="29" t="s">
        <v>3300</v>
      </c>
      <c r="E1112" s="29" t="s">
        <v>3320</v>
      </c>
      <c r="F1112" s="29" t="s">
        <v>3321</v>
      </c>
      <c r="G1112" s="29" t="s">
        <v>3233</v>
      </c>
      <c r="H1112" s="29" t="s">
        <v>3234</v>
      </c>
      <c r="I1112" s="29" t="s">
        <v>3242</v>
      </c>
      <c r="J1112" s="29" t="s">
        <v>3243</v>
      </c>
      <c r="K1112" s="29" t="s">
        <v>3556</v>
      </c>
      <c r="L1112" s="29" t="s">
        <v>3122</v>
      </c>
      <c r="M1112" s="29" t="s">
        <v>3752</v>
      </c>
      <c r="N1112" s="29" t="s">
        <v>3753</v>
      </c>
      <c r="O1112" s="29" t="s">
        <v>3754</v>
      </c>
      <c r="P1112" s="29" t="s">
        <v>3755</v>
      </c>
      <c r="Q1112" s="29" t="s">
        <v>3209</v>
      </c>
      <c r="R1112" s="29" t="s">
        <v>3210</v>
      </c>
      <c r="S1112" s="29" t="s">
        <v>3098</v>
      </c>
      <c r="T1112" s="29"/>
      <c r="U1112" s="30">
        <v>9000</v>
      </c>
      <c r="V1112" s="30">
        <v>9000</v>
      </c>
      <c r="W1112" s="30">
        <v>9000</v>
      </c>
      <c r="X1112" s="30">
        <v>9000</v>
      </c>
      <c r="Y1112" s="30">
        <v>9000</v>
      </c>
      <c r="Z1112" s="30">
        <v>9000</v>
      </c>
      <c r="AA1112" s="30">
        <v>9000</v>
      </c>
      <c r="AB1112" s="30">
        <v>9000</v>
      </c>
      <c r="AC1112" s="30">
        <v>9000</v>
      </c>
      <c r="AD1112" s="30">
        <v>9000</v>
      </c>
      <c r="AE1112" s="30">
        <v>9000</v>
      </c>
      <c r="AF1112" s="30">
        <v>9000</v>
      </c>
    </row>
    <row r="1113" spans="1:32" x14ac:dyDescent="0.45">
      <c r="A1113" s="29" t="s">
        <v>594</v>
      </c>
      <c r="B1113" s="29" t="s">
        <v>595</v>
      </c>
      <c r="C1113" s="29" t="s">
        <v>3299</v>
      </c>
      <c r="D1113" s="29" t="s">
        <v>3300</v>
      </c>
      <c r="E1113" s="29" t="s">
        <v>3320</v>
      </c>
      <c r="F1113" s="29" t="s">
        <v>3321</v>
      </c>
      <c r="G1113" s="29" t="s">
        <v>3233</v>
      </c>
      <c r="H1113" s="29" t="s">
        <v>3234</v>
      </c>
      <c r="I1113" s="29" t="s">
        <v>3262</v>
      </c>
      <c r="J1113" s="29" t="s">
        <v>3263</v>
      </c>
      <c r="K1113" s="29" t="s">
        <v>3264</v>
      </c>
      <c r="L1113" s="29" t="s">
        <v>3103</v>
      </c>
      <c r="M1113" s="29" t="s">
        <v>3265</v>
      </c>
      <c r="N1113" s="29" t="s">
        <v>3266</v>
      </c>
      <c r="O1113" s="29" t="s">
        <v>3267</v>
      </c>
      <c r="P1113" s="29" t="s">
        <v>3268</v>
      </c>
      <c r="Q1113" s="29" t="s">
        <v>3209</v>
      </c>
      <c r="R1113" s="29" t="s">
        <v>3210</v>
      </c>
      <c r="S1113" s="29" t="s">
        <v>3098</v>
      </c>
      <c r="T1113" s="29"/>
      <c r="U1113" s="30">
        <v>28490</v>
      </c>
      <c r="V1113" s="30">
        <v>28490</v>
      </c>
      <c r="W1113" s="30">
        <v>28490</v>
      </c>
      <c r="X1113" s="30">
        <v>28490</v>
      </c>
      <c r="Y1113" s="30">
        <v>28490</v>
      </c>
      <c r="Z1113" s="30">
        <v>28490</v>
      </c>
      <c r="AA1113" s="30">
        <v>28490</v>
      </c>
      <c r="AB1113" s="30">
        <v>28490</v>
      </c>
      <c r="AC1113" s="30">
        <v>28490</v>
      </c>
      <c r="AD1113" s="30">
        <v>28490</v>
      </c>
      <c r="AE1113" s="30">
        <v>28490</v>
      </c>
      <c r="AF1113" s="30">
        <v>28490</v>
      </c>
    </row>
    <row r="1114" spans="1:32" x14ac:dyDescent="0.45">
      <c r="A1114" s="29" t="s">
        <v>594</v>
      </c>
      <c r="B1114" s="29" t="s">
        <v>595</v>
      </c>
      <c r="C1114" s="29" t="s">
        <v>3299</v>
      </c>
      <c r="D1114" s="29" t="s">
        <v>3300</v>
      </c>
      <c r="E1114" s="29" t="s">
        <v>3320</v>
      </c>
      <c r="F1114" s="29" t="s">
        <v>3321</v>
      </c>
      <c r="G1114" s="29" t="s">
        <v>3233</v>
      </c>
      <c r="H1114" s="29" t="s">
        <v>3234</v>
      </c>
      <c r="I1114" s="29" t="s">
        <v>3262</v>
      </c>
      <c r="J1114" s="29" t="s">
        <v>3263</v>
      </c>
      <c r="K1114" s="29" t="s">
        <v>3264</v>
      </c>
      <c r="L1114" s="29" t="s">
        <v>3103</v>
      </c>
      <c r="M1114" s="29" t="s">
        <v>3265</v>
      </c>
      <c r="N1114" s="29" t="s">
        <v>3266</v>
      </c>
      <c r="O1114" s="29" t="s">
        <v>3269</v>
      </c>
      <c r="P1114" s="29" t="s">
        <v>3270</v>
      </c>
      <c r="Q1114" s="29" t="s">
        <v>3209</v>
      </c>
      <c r="R1114" s="29" t="s">
        <v>3210</v>
      </c>
      <c r="S1114" s="29" t="s">
        <v>3098</v>
      </c>
      <c r="T1114" s="29"/>
      <c r="U1114" s="30">
        <v>156</v>
      </c>
      <c r="V1114" s="30">
        <v>351</v>
      </c>
      <c r="W1114" s="30">
        <v>117</v>
      </c>
      <c r="X1114" s="30">
        <v>429</v>
      </c>
      <c r="Y1114" s="30">
        <v>468</v>
      </c>
      <c r="Z1114" s="30">
        <v>234</v>
      </c>
      <c r="AA1114" s="30">
        <v>273</v>
      </c>
      <c r="AB1114" s="30">
        <v>117</v>
      </c>
      <c r="AC1114" s="30">
        <v>195</v>
      </c>
      <c r="AD1114" s="30">
        <v>361</v>
      </c>
      <c r="AE1114" s="30">
        <v>117</v>
      </c>
      <c r="AF1114" s="30">
        <v>117</v>
      </c>
    </row>
    <row r="1115" spans="1:32" x14ac:dyDescent="0.45">
      <c r="A1115" s="29" t="s">
        <v>594</v>
      </c>
      <c r="B1115" s="29" t="s">
        <v>595</v>
      </c>
      <c r="C1115" s="29" t="s">
        <v>3299</v>
      </c>
      <c r="D1115" s="29" t="s">
        <v>3300</v>
      </c>
      <c r="E1115" s="29" t="s">
        <v>3320</v>
      </c>
      <c r="F1115" s="29" t="s">
        <v>3321</v>
      </c>
      <c r="G1115" s="29" t="s">
        <v>3233</v>
      </c>
      <c r="H1115" s="29" t="s">
        <v>3234</v>
      </c>
      <c r="I1115" s="29" t="s">
        <v>3262</v>
      </c>
      <c r="J1115" s="29" t="s">
        <v>3263</v>
      </c>
      <c r="K1115" s="29" t="s">
        <v>3264</v>
      </c>
      <c r="L1115" s="29" t="s">
        <v>3103</v>
      </c>
      <c r="M1115" s="29" t="s">
        <v>3265</v>
      </c>
      <c r="N1115" s="29" t="s">
        <v>3266</v>
      </c>
      <c r="O1115" s="29" t="s">
        <v>3271</v>
      </c>
      <c r="P1115" s="29" t="s">
        <v>3272</v>
      </c>
      <c r="Q1115" s="29" t="s">
        <v>3209</v>
      </c>
      <c r="R1115" s="29" t="s">
        <v>3210</v>
      </c>
      <c r="S1115" s="29" t="s">
        <v>3098</v>
      </c>
      <c r="T1115" s="29"/>
      <c r="U1115" s="30">
        <v>841</v>
      </c>
      <c r="V1115" s="30">
        <v>2204</v>
      </c>
      <c r="W1115" s="30">
        <v>1073</v>
      </c>
      <c r="X1115" s="30">
        <v>1029</v>
      </c>
      <c r="Y1115" s="30">
        <v>1522</v>
      </c>
      <c r="Z1115" s="30">
        <v>1192</v>
      </c>
      <c r="AA1115" s="30">
        <v>1377</v>
      </c>
      <c r="AB1115" s="30">
        <v>783</v>
      </c>
      <c r="AC1115" s="30">
        <v>1099</v>
      </c>
      <c r="AD1115" s="30">
        <v>719</v>
      </c>
      <c r="AE1115" s="30">
        <v>812</v>
      </c>
      <c r="AF1115" s="30">
        <v>971</v>
      </c>
    </row>
    <row r="1116" spans="1:32" x14ac:dyDescent="0.45">
      <c r="A1116" s="29" t="s">
        <v>594</v>
      </c>
      <c r="B1116" s="29" t="s">
        <v>595</v>
      </c>
      <c r="C1116" s="29" t="s">
        <v>3299</v>
      </c>
      <c r="D1116" s="29" t="s">
        <v>3300</v>
      </c>
      <c r="E1116" s="29" t="s">
        <v>3320</v>
      </c>
      <c r="F1116" s="29" t="s">
        <v>3321</v>
      </c>
      <c r="G1116" s="29" t="s">
        <v>3233</v>
      </c>
      <c r="H1116" s="29" t="s">
        <v>3234</v>
      </c>
      <c r="I1116" s="29" t="s">
        <v>3262</v>
      </c>
      <c r="J1116" s="29" t="s">
        <v>3263</v>
      </c>
      <c r="K1116" s="29" t="s">
        <v>3264</v>
      </c>
      <c r="L1116" s="29" t="s">
        <v>3103</v>
      </c>
      <c r="M1116" s="29" t="s">
        <v>3265</v>
      </c>
      <c r="N1116" s="29" t="s">
        <v>3266</v>
      </c>
      <c r="O1116" s="29" t="s">
        <v>3273</v>
      </c>
      <c r="P1116" s="29" t="s">
        <v>3274</v>
      </c>
      <c r="Q1116" s="29" t="s">
        <v>3209</v>
      </c>
      <c r="R1116" s="29" t="s">
        <v>3210</v>
      </c>
      <c r="S1116" s="29" t="s">
        <v>3098</v>
      </c>
      <c r="T1116" s="29"/>
      <c r="U1116" s="30">
        <v>78</v>
      </c>
      <c r="V1116" s="30">
        <v>39</v>
      </c>
      <c r="W1116" s="30">
        <v>117</v>
      </c>
      <c r="X1116" s="30">
        <v>117</v>
      </c>
      <c r="Y1116" s="30">
        <v>117</v>
      </c>
      <c r="Z1116" s="30">
        <v>78</v>
      </c>
      <c r="AA1116" s="30">
        <v>117</v>
      </c>
      <c r="AB1116" s="30">
        <v>78</v>
      </c>
      <c r="AC1116" s="30">
        <v>234</v>
      </c>
      <c r="AD1116" s="30">
        <v>312</v>
      </c>
      <c r="AE1116" s="30">
        <v>234</v>
      </c>
      <c r="AF1116" s="30">
        <v>273</v>
      </c>
    </row>
    <row r="1117" spans="1:32" x14ac:dyDescent="0.45">
      <c r="A1117" s="29" t="s">
        <v>594</v>
      </c>
      <c r="B1117" s="29" t="s">
        <v>595</v>
      </c>
      <c r="C1117" s="29" t="s">
        <v>3299</v>
      </c>
      <c r="D1117" s="29" t="s">
        <v>3300</v>
      </c>
      <c r="E1117" s="29" t="s">
        <v>3320</v>
      </c>
      <c r="F1117" s="29" t="s">
        <v>3321</v>
      </c>
      <c r="G1117" s="29" t="s">
        <v>3233</v>
      </c>
      <c r="H1117" s="29" t="s">
        <v>3234</v>
      </c>
      <c r="I1117" s="29" t="s">
        <v>3262</v>
      </c>
      <c r="J1117" s="29" t="s">
        <v>3263</v>
      </c>
      <c r="K1117" s="29" t="s">
        <v>3264</v>
      </c>
      <c r="L1117" s="29" t="s">
        <v>3103</v>
      </c>
      <c r="M1117" s="29" t="s">
        <v>3265</v>
      </c>
      <c r="N1117" s="29" t="s">
        <v>3266</v>
      </c>
      <c r="O1117" s="29" t="s">
        <v>3372</v>
      </c>
      <c r="P1117" s="29" t="s">
        <v>3373</v>
      </c>
      <c r="Q1117" s="29" t="s">
        <v>3209</v>
      </c>
      <c r="R1117" s="29" t="s">
        <v>3210</v>
      </c>
      <c r="S1117" s="29" t="s">
        <v>3098</v>
      </c>
      <c r="T1117" s="29"/>
      <c r="U1117" s="30">
        <v>6807</v>
      </c>
      <c r="V1117" s="30">
        <v>3311</v>
      </c>
      <c r="W1117" s="30">
        <v>3575</v>
      </c>
      <c r="X1117" s="30">
        <v>5336</v>
      </c>
      <c r="Y1117" s="30">
        <v>3409</v>
      </c>
      <c r="Z1117" s="30">
        <v>12505</v>
      </c>
      <c r="AA1117" s="30">
        <v>4904</v>
      </c>
      <c r="AB1117" s="30">
        <v>3021</v>
      </c>
      <c r="AC1117" s="30">
        <v>2676</v>
      </c>
      <c r="AD1117" s="30">
        <v>4233</v>
      </c>
      <c r="AE1117" s="30">
        <v>2185</v>
      </c>
      <c r="AF1117" s="30">
        <v>7625</v>
      </c>
    </row>
    <row r="1118" spans="1:32" x14ac:dyDescent="0.45">
      <c r="A1118" s="29" t="s">
        <v>594</v>
      </c>
      <c r="B1118" s="29" t="s">
        <v>595</v>
      </c>
      <c r="C1118" s="29" t="s">
        <v>3299</v>
      </c>
      <c r="D1118" s="29" t="s">
        <v>3300</v>
      </c>
      <c r="E1118" s="29" t="s">
        <v>3320</v>
      </c>
      <c r="F1118" s="29" t="s">
        <v>3321</v>
      </c>
      <c r="G1118" s="29" t="s">
        <v>3233</v>
      </c>
      <c r="H1118" s="29" t="s">
        <v>3234</v>
      </c>
      <c r="I1118" s="29" t="s">
        <v>3262</v>
      </c>
      <c r="J1118" s="29" t="s">
        <v>3263</v>
      </c>
      <c r="K1118" s="29" t="s">
        <v>3264</v>
      </c>
      <c r="L1118" s="29" t="s">
        <v>3103</v>
      </c>
      <c r="M1118" s="29" t="s">
        <v>3322</v>
      </c>
      <c r="N1118" s="29" t="s">
        <v>3323</v>
      </c>
      <c r="O1118" s="29" t="s">
        <v>3374</v>
      </c>
      <c r="P1118" s="29" t="s">
        <v>3375</v>
      </c>
      <c r="Q1118" s="29" t="s">
        <v>3209</v>
      </c>
      <c r="R1118" s="29" t="s">
        <v>3210</v>
      </c>
      <c r="S1118" s="29" t="s">
        <v>3098</v>
      </c>
      <c r="T1118" s="29"/>
      <c r="U1118" s="30">
        <v>4000</v>
      </c>
      <c r="V1118" s="30">
        <v>4000</v>
      </c>
      <c r="W1118" s="30">
        <v>4000</v>
      </c>
      <c r="X1118" s="30">
        <v>4000</v>
      </c>
      <c r="Y1118" s="30">
        <v>4000</v>
      </c>
      <c r="Z1118" s="30">
        <v>4000</v>
      </c>
      <c r="AA1118" s="30">
        <v>4000</v>
      </c>
      <c r="AB1118" s="30">
        <v>4000</v>
      </c>
      <c r="AC1118" s="30">
        <v>4000</v>
      </c>
      <c r="AD1118" s="30">
        <v>4000</v>
      </c>
      <c r="AE1118" s="30">
        <v>4000</v>
      </c>
      <c r="AF1118" s="30">
        <v>4000</v>
      </c>
    </row>
    <row r="1119" spans="1:32" x14ac:dyDescent="0.45">
      <c r="A1119" s="29" t="s">
        <v>594</v>
      </c>
      <c r="B1119" s="29" t="s">
        <v>595</v>
      </c>
      <c r="C1119" s="29" t="s">
        <v>3299</v>
      </c>
      <c r="D1119" s="29" t="s">
        <v>3300</v>
      </c>
      <c r="E1119" s="29" t="s">
        <v>3320</v>
      </c>
      <c r="F1119" s="29" t="s">
        <v>3321</v>
      </c>
      <c r="G1119" s="29" t="s">
        <v>3233</v>
      </c>
      <c r="H1119" s="29" t="s">
        <v>3234</v>
      </c>
      <c r="I1119" s="29" t="s">
        <v>3275</v>
      </c>
      <c r="J1119" s="29" t="s">
        <v>3276</v>
      </c>
      <c r="K1119" s="29" t="s">
        <v>3277</v>
      </c>
      <c r="L1119" s="29" t="s">
        <v>3100</v>
      </c>
      <c r="M1119" s="29" t="s">
        <v>3312</v>
      </c>
      <c r="N1119" s="29" t="s">
        <v>3313</v>
      </c>
      <c r="O1119" s="29" t="s">
        <v>3314</v>
      </c>
      <c r="P1119" s="29" t="s">
        <v>3315</v>
      </c>
      <c r="Q1119" s="29" t="s">
        <v>3209</v>
      </c>
      <c r="R1119" s="29" t="s">
        <v>3210</v>
      </c>
      <c r="S1119" s="29" t="s">
        <v>3098</v>
      </c>
      <c r="T1119" s="29"/>
      <c r="U1119" s="30">
        <v>131250</v>
      </c>
      <c r="V1119" s="30">
        <v>131250</v>
      </c>
      <c r="W1119" s="30">
        <v>131250</v>
      </c>
      <c r="X1119" s="30">
        <v>131250</v>
      </c>
      <c r="Y1119" s="30">
        <v>131250</v>
      </c>
      <c r="Z1119" s="30">
        <v>131250</v>
      </c>
      <c r="AA1119" s="30">
        <v>131250</v>
      </c>
      <c r="AB1119" s="30">
        <v>131250</v>
      </c>
      <c r="AC1119" s="30">
        <v>131250</v>
      </c>
      <c r="AD1119" s="30">
        <v>131250</v>
      </c>
      <c r="AE1119" s="30">
        <v>131250</v>
      </c>
      <c r="AF1119" s="30">
        <v>131250</v>
      </c>
    </row>
    <row r="1120" spans="1:32" x14ac:dyDescent="0.45">
      <c r="A1120" s="29" t="s">
        <v>594</v>
      </c>
      <c r="B1120" s="29" t="s">
        <v>595</v>
      </c>
      <c r="C1120" s="29" t="s">
        <v>3299</v>
      </c>
      <c r="D1120" s="29" t="s">
        <v>3300</v>
      </c>
      <c r="E1120" s="29" t="s">
        <v>3320</v>
      </c>
      <c r="F1120" s="29" t="s">
        <v>3321</v>
      </c>
      <c r="G1120" s="29" t="s">
        <v>3233</v>
      </c>
      <c r="H1120" s="29" t="s">
        <v>3234</v>
      </c>
      <c r="I1120" s="29" t="s">
        <v>3275</v>
      </c>
      <c r="J1120" s="29" t="s">
        <v>3276</v>
      </c>
      <c r="K1120" s="29" t="s">
        <v>3287</v>
      </c>
      <c r="L1120" s="29" t="s">
        <v>3101</v>
      </c>
      <c r="M1120" s="29" t="s">
        <v>3316</v>
      </c>
      <c r="N1120" s="29" t="s">
        <v>3317</v>
      </c>
      <c r="O1120" s="29" t="s">
        <v>3318</v>
      </c>
      <c r="P1120" s="29" t="s">
        <v>3319</v>
      </c>
      <c r="Q1120" s="29" t="s">
        <v>3209</v>
      </c>
      <c r="R1120" s="29" t="s">
        <v>3210</v>
      </c>
      <c r="S1120" s="29" t="s">
        <v>3098</v>
      </c>
      <c r="T1120" s="29"/>
      <c r="U1120" s="30">
        <v>5440</v>
      </c>
      <c r="V1120" s="30">
        <v>5440</v>
      </c>
      <c r="W1120" s="30">
        <v>5440</v>
      </c>
      <c r="X1120" s="30">
        <v>5440</v>
      </c>
      <c r="Y1120" s="30">
        <v>5440</v>
      </c>
      <c r="Z1120" s="30">
        <v>5440</v>
      </c>
      <c r="AA1120" s="30">
        <v>5440</v>
      </c>
      <c r="AB1120" s="30">
        <v>5440</v>
      </c>
      <c r="AC1120" s="30">
        <v>5440</v>
      </c>
      <c r="AD1120" s="30">
        <v>5440</v>
      </c>
      <c r="AE1120" s="30">
        <v>5356</v>
      </c>
      <c r="AF1120" s="30">
        <v>5356</v>
      </c>
    </row>
    <row r="1121" spans="1:32" x14ac:dyDescent="0.45">
      <c r="A1121" s="29" t="s">
        <v>594</v>
      </c>
      <c r="B1121" s="29" t="s">
        <v>595</v>
      </c>
      <c r="C1121" s="29" t="s">
        <v>3299</v>
      </c>
      <c r="D1121" s="29" t="s">
        <v>3300</v>
      </c>
      <c r="E1121" s="29" t="s">
        <v>3320</v>
      </c>
      <c r="F1121" s="29" t="s">
        <v>3321</v>
      </c>
      <c r="G1121" s="29" t="s">
        <v>3233</v>
      </c>
      <c r="H1121" s="29" t="s">
        <v>3234</v>
      </c>
      <c r="I1121" s="29" t="s">
        <v>3275</v>
      </c>
      <c r="J1121" s="29" t="s">
        <v>3276</v>
      </c>
      <c r="K1121" s="29" t="s">
        <v>3287</v>
      </c>
      <c r="L1121" s="29" t="s">
        <v>3101</v>
      </c>
      <c r="M1121" s="29" t="s">
        <v>3288</v>
      </c>
      <c r="N1121" s="29" t="s">
        <v>3289</v>
      </c>
      <c r="O1121" s="29" t="s">
        <v>3290</v>
      </c>
      <c r="P1121" s="29" t="s">
        <v>3291</v>
      </c>
      <c r="Q1121" s="29" t="s">
        <v>3209</v>
      </c>
      <c r="R1121" s="29" t="s">
        <v>3210</v>
      </c>
      <c r="S1121" s="29" t="s">
        <v>3098</v>
      </c>
      <c r="T1121" s="29"/>
      <c r="U1121" s="30">
        <v>0</v>
      </c>
      <c r="V1121" s="30">
        <v>0</v>
      </c>
      <c r="W1121" s="30">
        <v>0</v>
      </c>
      <c r="X1121" s="30">
        <v>0</v>
      </c>
      <c r="Y1121" s="30">
        <v>0</v>
      </c>
      <c r="Z1121" s="30">
        <v>0</v>
      </c>
      <c r="AA1121" s="30">
        <v>0</v>
      </c>
      <c r="AB1121" s="30">
        <v>0</v>
      </c>
      <c r="AC1121" s="30">
        <v>0</v>
      </c>
      <c r="AD1121" s="30">
        <v>0</v>
      </c>
      <c r="AE1121" s="30">
        <v>0</v>
      </c>
      <c r="AF1121" s="30">
        <v>0</v>
      </c>
    </row>
    <row r="1122" spans="1:32" x14ac:dyDescent="0.45">
      <c r="A1122" s="29" t="s">
        <v>626</v>
      </c>
      <c r="B1122" s="29" t="s">
        <v>627</v>
      </c>
      <c r="C1122" s="29" t="s">
        <v>3299</v>
      </c>
      <c r="D1122" s="29" t="s">
        <v>3300</v>
      </c>
      <c r="E1122" s="29" t="s">
        <v>3320</v>
      </c>
      <c r="F1122" s="29" t="s">
        <v>3321</v>
      </c>
      <c r="G1122" s="29" t="s">
        <v>3233</v>
      </c>
      <c r="H1122" s="29" t="s">
        <v>3234</v>
      </c>
      <c r="I1122" s="29" t="s">
        <v>3235</v>
      </c>
      <c r="J1122" s="29" t="s">
        <v>3236</v>
      </c>
      <c r="K1122" s="29" t="s">
        <v>3237</v>
      </c>
      <c r="L1122" s="29" t="s">
        <v>3107</v>
      </c>
      <c r="M1122" s="29" t="s">
        <v>3596</v>
      </c>
      <c r="N1122" s="29" t="s">
        <v>3597</v>
      </c>
      <c r="O1122" s="29" t="s">
        <v>3598</v>
      </c>
      <c r="P1122" s="29" t="s">
        <v>3599</v>
      </c>
      <c r="Q1122" s="29" t="s">
        <v>3209</v>
      </c>
      <c r="R1122" s="29" t="s">
        <v>3210</v>
      </c>
      <c r="S1122" s="29" t="s">
        <v>3098</v>
      </c>
      <c r="T1122" s="29"/>
      <c r="U1122" s="30">
        <v>78390</v>
      </c>
      <c r="V1122" s="30">
        <v>78390</v>
      </c>
      <c r="W1122" s="30">
        <v>78429</v>
      </c>
      <c r="X1122" s="30">
        <v>78780</v>
      </c>
      <c r="Y1122" s="30">
        <v>79092</v>
      </c>
      <c r="Z1122" s="30">
        <v>78468</v>
      </c>
      <c r="AA1122" s="30">
        <v>79092</v>
      </c>
      <c r="AB1122" s="30">
        <v>78546</v>
      </c>
      <c r="AC1122" s="30">
        <v>78936</v>
      </c>
      <c r="AD1122" s="30">
        <v>78351</v>
      </c>
      <c r="AE1122" s="30">
        <v>78702</v>
      </c>
      <c r="AF1122" s="30">
        <v>78741</v>
      </c>
    </row>
    <row r="1123" spans="1:32" x14ac:dyDescent="0.45">
      <c r="A1123" s="29" t="s">
        <v>626</v>
      </c>
      <c r="B1123" s="29" t="s">
        <v>627</v>
      </c>
      <c r="C1123" s="29" t="s">
        <v>3299</v>
      </c>
      <c r="D1123" s="29" t="s">
        <v>3300</v>
      </c>
      <c r="E1123" s="29" t="s">
        <v>3320</v>
      </c>
      <c r="F1123" s="29" t="s">
        <v>3321</v>
      </c>
      <c r="G1123" s="29" t="s">
        <v>3233</v>
      </c>
      <c r="H1123" s="29" t="s">
        <v>3234</v>
      </c>
      <c r="I1123" s="29" t="s">
        <v>3262</v>
      </c>
      <c r="J1123" s="29" t="s">
        <v>3263</v>
      </c>
      <c r="K1123" s="29" t="s">
        <v>3264</v>
      </c>
      <c r="L1123" s="29" t="s">
        <v>3103</v>
      </c>
      <c r="M1123" s="29" t="s">
        <v>3265</v>
      </c>
      <c r="N1123" s="29" t="s">
        <v>3266</v>
      </c>
      <c r="O1123" s="29" t="s">
        <v>3267</v>
      </c>
      <c r="P1123" s="29" t="s">
        <v>3268</v>
      </c>
      <c r="Q1123" s="29" t="s">
        <v>3209</v>
      </c>
      <c r="R1123" s="29" t="s">
        <v>3210</v>
      </c>
      <c r="S1123" s="29" t="s">
        <v>3098</v>
      </c>
      <c r="T1123" s="29"/>
      <c r="U1123" s="30">
        <v>46000</v>
      </c>
      <c r="V1123" s="30">
        <v>46000</v>
      </c>
      <c r="W1123" s="30">
        <v>46000</v>
      </c>
      <c r="X1123" s="30">
        <v>46000</v>
      </c>
      <c r="Y1123" s="30">
        <v>46000</v>
      </c>
      <c r="Z1123" s="30">
        <v>46000</v>
      </c>
      <c r="AA1123" s="30">
        <v>46000</v>
      </c>
      <c r="AB1123" s="30">
        <v>46000</v>
      </c>
      <c r="AC1123" s="30">
        <v>46000</v>
      </c>
      <c r="AD1123" s="30">
        <v>46000</v>
      </c>
      <c r="AE1123" s="30">
        <v>46000</v>
      </c>
      <c r="AF1123" s="30">
        <v>46000</v>
      </c>
    </row>
    <row r="1124" spans="1:32" x14ac:dyDescent="0.45">
      <c r="A1124" s="29" t="s">
        <v>626</v>
      </c>
      <c r="B1124" s="29" t="s">
        <v>627</v>
      </c>
      <c r="C1124" s="29" t="s">
        <v>3299</v>
      </c>
      <c r="D1124" s="29" t="s">
        <v>3300</v>
      </c>
      <c r="E1124" s="29" t="s">
        <v>3320</v>
      </c>
      <c r="F1124" s="29" t="s">
        <v>3321</v>
      </c>
      <c r="G1124" s="29" t="s">
        <v>3233</v>
      </c>
      <c r="H1124" s="29" t="s">
        <v>3234</v>
      </c>
      <c r="I1124" s="29" t="s">
        <v>3262</v>
      </c>
      <c r="J1124" s="29" t="s">
        <v>3263</v>
      </c>
      <c r="K1124" s="29" t="s">
        <v>3264</v>
      </c>
      <c r="L1124" s="29" t="s">
        <v>3103</v>
      </c>
      <c r="M1124" s="29" t="s">
        <v>3265</v>
      </c>
      <c r="N1124" s="29" t="s">
        <v>3266</v>
      </c>
      <c r="O1124" s="29" t="s">
        <v>3269</v>
      </c>
      <c r="P1124" s="29" t="s">
        <v>3270</v>
      </c>
      <c r="Q1124" s="29" t="s">
        <v>3209</v>
      </c>
      <c r="R1124" s="29" t="s">
        <v>3210</v>
      </c>
      <c r="S1124" s="29" t="s">
        <v>3098</v>
      </c>
      <c r="T1124" s="29"/>
      <c r="U1124" s="30">
        <v>0</v>
      </c>
      <c r="V1124" s="30">
        <v>0</v>
      </c>
      <c r="W1124" s="30">
        <v>0</v>
      </c>
      <c r="X1124" s="30">
        <v>0</v>
      </c>
      <c r="Y1124" s="30">
        <v>0</v>
      </c>
      <c r="Z1124" s="30">
        <v>0</v>
      </c>
      <c r="AA1124" s="30">
        <v>0</v>
      </c>
      <c r="AB1124" s="30">
        <v>39</v>
      </c>
      <c r="AC1124" s="30">
        <v>0</v>
      </c>
      <c r="AD1124" s="30">
        <v>0</v>
      </c>
      <c r="AE1124" s="30">
        <v>0</v>
      </c>
      <c r="AF1124" s="30">
        <v>0</v>
      </c>
    </row>
    <row r="1125" spans="1:32" x14ac:dyDescent="0.45">
      <c r="A1125" s="29" t="s">
        <v>626</v>
      </c>
      <c r="B1125" s="29" t="s">
        <v>627</v>
      </c>
      <c r="C1125" s="29" t="s">
        <v>3299</v>
      </c>
      <c r="D1125" s="29" t="s">
        <v>3300</v>
      </c>
      <c r="E1125" s="29" t="s">
        <v>3320</v>
      </c>
      <c r="F1125" s="29" t="s">
        <v>3321</v>
      </c>
      <c r="G1125" s="29" t="s">
        <v>3233</v>
      </c>
      <c r="H1125" s="29" t="s">
        <v>3234</v>
      </c>
      <c r="I1125" s="29" t="s">
        <v>3262</v>
      </c>
      <c r="J1125" s="29" t="s">
        <v>3263</v>
      </c>
      <c r="K1125" s="29" t="s">
        <v>3264</v>
      </c>
      <c r="L1125" s="29" t="s">
        <v>3103</v>
      </c>
      <c r="M1125" s="29" t="s">
        <v>3265</v>
      </c>
      <c r="N1125" s="29" t="s">
        <v>3266</v>
      </c>
      <c r="O1125" s="29" t="s">
        <v>3271</v>
      </c>
      <c r="P1125" s="29" t="s">
        <v>3272</v>
      </c>
      <c r="Q1125" s="29" t="s">
        <v>3209</v>
      </c>
      <c r="R1125" s="29" t="s">
        <v>3210</v>
      </c>
      <c r="S1125" s="29" t="s">
        <v>3098</v>
      </c>
      <c r="T1125" s="29"/>
      <c r="U1125" s="30">
        <v>0</v>
      </c>
      <c r="V1125" s="30">
        <v>0</v>
      </c>
      <c r="W1125" s="30">
        <v>0</v>
      </c>
      <c r="X1125" s="30">
        <v>0</v>
      </c>
      <c r="Y1125" s="30">
        <v>246</v>
      </c>
      <c r="Z1125" s="30">
        <v>0</v>
      </c>
      <c r="AA1125" s="30">
        <v>0</v>
      </c>
      <c r="AB1125" s="30">
        <v>0</v>
      </c>
      <c r="AC1125" s="30">
        <v>0</v>
      </c>
      <c r="AD1125" s="30">
        <v>0</v>
      </c>
      <c r="AE1125" s="30">
        <v>0</v>
      </c>
      <c r="AF1125" s="30">
        <v>0</v>
      </c>
    </row>
    <row r="1126" spans="1:32" x14ac:dyDescent="0.45">
      <c r="A1126" s="29" t="s">
        <v>626</v>
      </c>
      <c r="B1126" s="29" t="s">
        <v>627</v>
      </c>
      <c r="C1126" s="29" t="s">
        <v>3299</v>
      </c>
      <c r="D1126" s="29" t="s">
        <v>3300</v>
      </c>
      <c r="E1126" s="29" t="s">
        <v>3320</v>
      </c>
      <c r="F1126" s="29" t="s">
        <v>3321</v>
      </c>
      <c r="G1126" s="29" t="s">
        <v>3233</v>
      </c>
      <c r="H1126" s="29" t="s">
        <v>3234</v>
      </c>
      <c r="I1126" s="29" t="s">
        <v>3262</v>
      </c>
      <c r="J1126" s="29" t="s">
        <v>3263</v>
      </c>
      <c r="K1126" s="29" t="s">
        <v>3264</v>
      </c>
      <c r="L1126" s="29" t="s">
        <v>3103</v>
      </c>
      <c r="M1126" s="29" t="s">
        <v>3265</v>
      </c>
      <c r="N1126" s="29" t="s">
        <v>3266</v>
      </c>
      <c r="O1126" s="29" t="s">
        <v>3372</v>
      </c>
      <c r="P1126" s="29" t="s">
        <v>3373</v>
      </c>
      <c r="Q1126" s="29" t="s">
        <v>3209</v>
      </c>
      <c r="R1126" s="29" t="s">
        <v>3210</v>
      </c>
      <c r="S1126" s="29" t="s">
        <v>3098</v>
      </c>
      <c r="T1126" s="29"/>
      <c r="U1126" s="30">
        <v>696</v>
      </c>
      <c r="V1126" s="30">
        <v>304</v>
      </c>
      <c r="W1126" s="30">
        <v>432</v>
      </c>
      <c r="X1126" s="30">
        <v>650</v>
      </c>
      <c r="Y1126" s="30">
        <v>1160</v>
      </c>
      <c r="Z1126" s="30">
        <v>1029</v>
      </c>
      <c r="AA1126" s="30">
        <v>724</v>
      </c>
      <c r="AB1126" s="30">
        <v>491</v>
      </c>
      <c r="AC1126" s="30">
        <v>550</v>
      </c>
      <c r="AD1126" s="30">
        <v>158</v>
      </c>
      <c r="AE1126" s="30">
        <v>710</v>
      </c>
      <c r="AF1126" s="30">
        <v>911</v>
      </c>
    </row>
    <row r="1127" spans="1:32" x14ac:dyDescent="0.45">
      <c r="A1127" s="29" t="s">
        <v>626</v>
      </c>
      <c r="B1127" s="29" t="s">
        <v>627</v>
      </c>
      <c r="C1127" s="29" t="s">
        <v>3299</v>
      </c>
      <c r="D1127" s="29" t="s">
        <v>3300</v>
      </c>
      <c r="E1127" s="29" t="s">
        <v>3320</v>
      </c>
      <c r="F1127" s="29" t="s">
        <v>3321</v>
      </c>
      <c r="G1127" s="29" t="s">
        <v>3233</v>
      </c>
      <c r="H1127" s="29" t="s">
        <v>3234</v>
      </c>
      <c r="I1127" s="29" t="s">
        <v>3262</v>
      </c>
      <c r="J1127" s="29" t="s">
        <v>3263</v>
      </c>
      <c r="K1127" s="29" t="s">
        <v>3264</v>
      </c>
      <c r="L1127" s="29" t="s">
        <v>3103</v>
      </c>
      <c r="M1127" s="29" t="s">
        <v>3322</v>
      </c>
      <c r="N1127" s="29" t="s">
        <v>3323</v>
      </c>
      <c r="O1127" s="29" t="s">
        <v>3324</v>
      </c>
      <c r="P1127" s="29" t="s">
        <v>3325</v>
      </c>
      <c r="Q1127" s="29" t="s">
        <v>3209</v>
      </c>
      <c r="R1127" s="29" t="s">
        <v>3210</v>
      </c>
      <c r="S1127" s="29" t="s">
        <v>3098</v>
      </c>
      <c r="T1127" s="29"/>
      <c r="U1127" s="30">
        <v>11200</v>
      </c>
      <c r="V1127" s="30">
        <v>11200</v>
      </c>
      <c r="W1127" s="30">
        <v>11200</v>
      </c>
      <c r="X1127" s="30">
        <v>11200</v>
      </c>
      <c r="Y1127" s="30">
        <v>11200</v>
      </c>
      <c r="Z1127" s="30">
        <v>11200</v>
      </c>
      <c r="AA1127" s="30">
        <v>11200</v>
      </c>
      <c r="AB1127" s="30">
        <v>11200</v>
      </c>
      <c r="AC1127" s="30">
        <v>11200</v>
      </c>
      <c r="AD1127" s="30">
        <v>11200</v>
      </c>
      <c r="AE1127" s="30">
        <v>11200</v>
      </c>
      <c r="AF1127" s="30">
        <v>11200</v>
      </c>
    </row>
    <row r="1128" spans="1:32" x14ac:dyDescent="0.45">
      <c r="A1128" s="29" t="s">
        <v>626</v>
      </c>
      <c r="B1128" s="29" t="s">
        <v>627</v>
      </c>
      <c r="C1128" s="29" t="s">
        <v>3299</v>
      </c>
      <c r="D1128" s="29" t="s">
        <v>3300</v>
      </c>
      <c r="E1128" s="29" t="s">
        <v>3320</v>
      </c>
      <c r="F1128" s="29" t="s">
        <v>3321</v>
      </c>
      <c r="G1128" s="29" t="s">
        <v>3233</v>
      </c>
      <c r="H1128" s="29" t="s">
        <v>3234</v>
      </c>
      <c r="I1128" s="29" t="s">
        <v>3262</v>
      </c>
      <c r="J1128" s="29" t="s">
        <v>3263</v>
      </c>
      <c r="K1128" s="29" t="s">
        <v>3264</v>
      </c>
      <c r="L1128" s="29" t="s">
        <v>3103</v>
      </c>
      <c r="M1128" s="29" t="s">
        <v>3322</v>
      </c>
      <c r="N1128" s="29" t="s">
        <v>3323</v>
      </c>
      <c r="O1128" s="29" t="s">
        <v>3374</v>
      </c>
      <c r="P1128" s="29" t="s">
        <v>3375</v>
      </c>
      <c r="Q1128" s="29" t="s">
        <v>3209</v>
      </c>
      <c r="R1128" s="29" t="s">
        <v>3210</v>
      </c>
      <c r="S1128" s="29" t="s">
        <v>3098</v>
      </c>
      <c r="T1128" s="29"/>
      <c r="U1128" s="30">
        <v>6000</v>
      </c>
      <c r="V1128" s="30">
        <v>6000</v>
      </c>
      <c r="W1128" s="30">
        <v>6000</v>
      </c>
      <c r="X1128" s="30">
        <v>6000</v>
      </c>
      <c r="Y1128" s="30">
        <v>6000</v>
      </c>
      <c r="Z1128" s="30">
        <v>6000</v>
      </c>
      <c r="AA1128" s="30">
        <v>6000</v>
      </c>
      <c r="AB1128" s="30">
        <v>6000</v>
      </c>
      <c r="AC1128" s="30">
        <v>6000</v>
      </c>
      <c r="AD1128" s="30">
        <v>6000</v>
      </c>
      <c r="AE1128" s="30">
        <v>6000</v>
      </c>
      <c r="AF1128" s="30">
        <v>6000</v>
      </c>
    </row>
    <row r="1129" spans="1:32" x14ac:dyDescent="0.45">
      <c r="A1129" s="29" t="s">
        <v>626</v>
      </c>
      <c r="B1129" s="29" t="s">
        <v>627</v>
      </c>
      <c r="C1129" s="29" t="s">
        <v>3299</v>
      </c>
      <c r="D1129" s="29" t="s">
        <v>3300</v>
      </c>
      <c r="E1129" s="29" t="s">
        <v>3320</v>
      </c>
      <c r="F1129" s="29" t="s">
        <v>3321</v>
      </c>
      <c r="G1129" s="29" t="s">
        <v>3233</v>
      </c>
      <c r="H1129" s="29" t="s">
        <v>3234</v>
      </c>
      <c r="I1129" s="29" t="s">
        <v>3275</v>
      </c>
      <c r="J1129" s="29" t="s">
        <v>3276</v>
      </c>
      <c r="K1129" s="29" t="s">
        <v>3282</v>
      </c>
      <c r="L1129" s="29" t="s">
        <v>3112</v>
      </c>
      <c r="M1129" s="29" t="s">
        <v>3283</v>
      </c>
      <c r="N1129" s="29" t="s">
        <v>3284</v>
      </c>
      <c r="O1129" s="29" t="s">
        <v>3376</v>
      </c>
      <c r="P1129" s="29" t="s">
        <v>3377</v>
      </c>
      <c r="Q1129" s="29" t="s">
        <v>3209</v>
      </c>
      <c r="R1129" s="29" t="s">
        <v>3210</v>
      </c>
      <c r="S1129" s="29" t="s">
        <v>3098</v>
      </c>
      <c r="T1129" s="29"/>
      <c r="U1129" s="30">
        <v>27075</v>
      </c>
      <c r="V1129" s="30">
        <v>27075</v>
      </c>
      <c r="W1129" s="30">
        <v>27075</v>
      </c>
      <c r="X1129" s="30">
        <v>27075</v>
      </c>
      <c r="Y1129" s="30">
        <v>27075</v>
      </c>
      <c r="Z1129" s="30">
        <v>27075</v>
      </c>
      <c r="AA1129" s="30">
        <v>27075</v>
      </c>
      <c r="AB1129" s="30">
        <v>27075</v>
      </c>
      <c r="AC1129" s="30">
        <v>27075</v>
      </c>
      <c r="AD1129" s="30">
        <v>27075</v>
      </c>
      <c r="AE1129" s="30">
        <v>27075</v>
      </c>
      <c r="AF1129" s="30">
        <v>27075</v>
      </c>
    </row>
    <row r="1130" spans="1:32" x14ac:dyDescent="0.45">
      <c r="A1130" s="29" t="s">
        <v>626</v>
      </c>
      <c r="B1130" s="29" t="s">
        <v>627</v>
      </c>
      <c r="C1130" s="29" t="s">
        <v>3299</v>
      </c>
      <c r="D1130" s="29" t="s">
        <v>3300</v>
      </c>
      <c r="E1130" s="29" t="s">
        <v>3468</v>
      </c>
      <c r="F1130" s="29" t="s">
        <v>3469</v>
      </c>
      <c r="G1130" s="29" t="s">
        <v>3233</v>
      </c>
      <c r="H1130" s="29" t="s">
        <v>3234</v>
      </c>
      <c r="I1130" s="29" t="s">
        <v>3235</v>
      </c>
      <c r="J1130" s="29" t="s">
        <v>3236</v>
      </c>
      <c r="K1130" s="29" t="s">
        <v>3237</v>
      </c>
      <c r="L1130" s="29" t="s">
        <v>3107</v>
      </c>
      <c r="M1130" s="29" t="s">
        <v>3596</v>
      </c>
      <c r="N1130" s="29" t="s">
        <v>3597</v>
      </c>
      <c r="O1130" s="29" t="s">
        <v>3598</v>
      </c>
      <c r="P1130" s="29" t="s">
        <v>3599</v>
      </c>
      <c r="Q1130" s="29" t="s">
        <v>3209</v>
      </c>
      <c r="R1130" s="29" t="s">
        <v>3210</v>
      </c>
      <c r="S1130" s="29" t="s">
        <v>3098</v>
      </c>
      <c r="T1130" s="29"/>
      <c r="U1130" s="30">
        <v>29900</v>
      </c>
      <c r="V1130" s="30">
        <v>30485</v>
      </c>
      <c r="W1130" s="30">
        <v>30095</v>
      </c>
      <c r="X1130" s="30">
        <v>29939</v>
      </c>
      <c r="Y1130" s="30">
        <v>30134</v>
      </c>
      <c r="Z1130" s="30">
        <v>30758</v>
      </c>
      <c r="AA1130" s="30">
        <v>30758</v>
      </c>
      <c r="AB1130" s="30">
        <v>29276</v>
      </c>
      <c r="AC1130" s="30">
        <v>31382</v>
      </c>
      <c r="AD1130" s="30">
        <v>31967</v>
      </c>
      <c r="AE1130" s="30">
        <v>31343</v>
      </c>
      <c r="AF1130" s="30">
        <v>32084</v>
      </c>
    </row>
    <row r="1131" spans="1:32" x14ac:dyDescent="0.45">
      <c r="A1131" s="29" t="s">
        <v>626</v>
      </c>
      <c r="B1131" s="29" t="s">
        <v>627</v>
      </c>
      <c r="C1131" s="29" t="s">
        <v>3299</v>
      </c>
      <c r="D1131" s="29" t="s">
        <v>3300</v>
      </c>
      <c r="E1131" s="29" t="s">
        <v>3468</v>
      </c>
      <c r="F1131" s="29" t="s">
        <v>3469</v>
      </c>
      <c r="G1131" s="29" t="s">
        <v>3233</v>
      </c>
      <c r="H1131" s="29" t="s">
        <v>3234</v>
      </c>
      <c r="I1131" s="29" t="s">
        <v>3262</v>
      </c>
      <c r="J1131" s="29" t="s">
        <v>3263</v>
      </c>
      <c r="K1131" s="29" t="s">
        <v>3264</v>
      </c>
      <c r="L1131" s="29" t="s">
        <v>3103</v>
      </c>
      <c r="M1131" s="29" t="s">
        <v>3265</v>
      </c>
      <c r="N1131" s="29" t="s">
        <v>3266</v>
      </c>
      <c r="O1131" s="29" t="s">
        <v>3267</v>
      </c>
      <c r="P1131" s="29" t="s">
        <v>3268</v>
      </c>
      <c r="Q1131" s="29" t="s">
        <v>3209</v>
      </c>
      <c r="R1131" s="29" t="s">
        <v>3210</v>
      </c>
      <c r="S1131" s="29" t="s">
        <v>3098</v>
      </c>
      <c r="T1131" s="29"/>
      <c r="U1131" s="30">
        <v>41600</v>
      </c>
      <c r="V1131" s="30">
        <v>41600</v>
      </c>
      <c r="W1131" s="30">
        <v>41600</v>
      </c>
      <c r="X1131" s="30">
        <v>41600</v>
      </c>
      <c r="Y1131" s="30">
        <v>41600</v>
      </c>
      <c r="Z1131" s="30">
        <v>41600</v>
      </c>
      <c r="AA1131" s="30">
        <v>41600</v>
      </c>
      <c r="AB1131" s="30">
        <v>41600</v>
      </c>
      <c r="AC1131" s="30">
        <v>41600</v>
      </c>
      <c r="AD1131" s="30">
        <v>41600</v>
      </c>
      <c r="AE1131" s="30">
        <v>41600</v>
      </c>
      <c r="AF1131" s="30">
        <v>41600</v>
      </c>
    </row>
    <row r="1132" spans="1:32" x14ac:dyDescent="0.45">
      <c r="A1132" s="29" t="s">
        <v>626</v>
      </c>
      <c r="B1132" s="29" t="s">
        <v>627</v>
      </c>
      <c r="C1132" s="29" t="s">
        <v>3299</v>
      </c>
      <c r="D1132" s="29" t="s">
        <v>3300</v>
      </c>
      <c r="E1132" s="29" t="s">
        <v>3468</v>
      </c>
      <c r="F1132" s="29" t="s">
        <v>3469</v>
      </c>
      <c r="G1132" s="29" t="s">
        <v>3233</v>
      </c>
      <c r="H1132" s="29" t="s">
        <v>3234</v>
      </c>
      <c r="I1132" s="29" t="s">
        <v>3262</v>
      </c>
      <c r="J1132" s="29" t="s">
        <v>3263</v>
      </c>
      <c r="K1132" s="29" t="s">
        <v>3264</v>
      </c>
      <c r="L1132" s="29" t="s">
        <v>3103</v>
      </c>
      <c r="M1132" s="29" t="s">
        <v>3265</v>
      </c>
      <c r="N1132" s="29" t="s">
        <v>3266</v>
      </c>
      <c r="O1132" s="29" t="s">
        <v>3269</v>
      </c>
      <c r="P1132" s="29" t="s">
        <v>3270</v>
      </c>
      <c r="Q1132" s="29" t="s">
        <v>3209</v>
      </c>
      <c r="R1132" s="29" t="s">
        <v>3210</v>
      </c>
      <c r="S1132" s="29" t="s">
        <v>3098</v>
      </c>
      <c r="T1132" s="29"/>
      <c r="U1132" s="30">
        <v>585</v>
      </c>
      <c r="V1132" s="30">
        <v>546</v>
      </c>
      <c r="W1132" s="30">
        <v>234</v>
      </c>
      <c r="X1132" s="30">
        <v>322</v>
      </c>
      <c r="Y1132" s="30">
        <v>312</v>
      </c>
      <c r="Z1132" s="30">
        <v>273</v>
      </c>
      <c r="AA1132" s="30">
        <v>829</v>
      </c>
      <c r="AB1132" s="30">
        <v>117</v>
      </c>
      <c r="AC1132" s="30">
        <v>39</v>
      </c>
      <c r="AD1132" s="30">
        <v>1248</v>
      </c>
      <c r="AE1132" s="30">
        <v>156</v>
      </c>
      <c r="AF1132" s="30">
        <v>780</v>
      </c>
    </row>
    <row r="1133" spans="1:32" x14ac:dyDescent="0.45">
      <c r="A1133" s="29" t="s">
        <v>626</v>
      </c>
      <c r="B1133" s="29" t="s">
        <v>627</v>
      </c>
      <c r="C1133" s="29" t="s">
        <v>3299</v>
      </c>
      <c r="D1133" s="29" t="s">
        <v>3300</v>
      </c>
      <c r="E1133" s="29" t="s">
        <v>3468</v>
      </c>
      <c r="F1133" s="29" t="s">
        <v>3469</v>
      </c>
      <c r="G1133" s="29" t="s">
        <v>3233</v>
      </c>
      <c r="H1133" s="29" t="s">
        <v>3234</v>
      </c>
      <c r="I1133" s="29" t="s">
        <v>3262</v>
      </c>
      <c r="J1133" s="29" t="s">
        <v>3263</v>
      </c>
      <c r="K1133" s="29" t="s">
        <v>3264</v>
      </c>
      <c r="L1133" s="29" t="s">
        <v>3103</v>
      </c>
      <c r="M1133" s="29" t="s">
        <v>3265</v>
      </c>
      <c r="N1133" s="29" t="s">
        <v>3266</v>
      </c>
      <c r="O1133" s="29" t="s">
        <v>3271</v>
      </c>
      <c r="P1133" s="29" t="s">
        <v>3272</v>
      </c>
      <c r="Q1133" s="29" t="s">
        <v>3209</v>
      </c>
      <c r="R1133" s="29" t="s">
        <v>3210</v>
      </c>
      <c r="S1133" s="29" t="s">
        <v>3098</v>
      </c>
      <c r="T1133" s="29"/>
      <c r="U1133" s="30">
        <v>2871</v>
      </c>
      <c r="V1133" s="30">
        <v>3885</v>
      </c>
      <c r="W1133" s="30">
        <v>7235</v>
      </c>
      <c r="X1133" s="30">
        <v>3755</v>
      </c>
      <c r="Y1133" s="30">
        <v>2842</v>
      </c>
      <c r="Z1133" s="30">
        <v>3219</v>
      </c>
      <c r="AA1133" s="30">
        <v>1217</v>
      </c>
      <c r="AB1133" s="30">
        <v>1029</v>
      </c>
      <c r="AC1133" s="30">
        <v>1609</v>
      </c>
      <c r="AD1133" s="30">
        <v>1116</v>
      </c>
      <c r="AE1133" s="30">
        <v>1464</v>
      </c>
      <c r="AF1133" s="30">
        <v>2581</v>
      </c>
    </row>
    <row r="1134" spans="1:32" x14ac:dyDescent="0.45">
      <c r="A1134" s="29" t="s">
        <v>626</v>
      </c>
      <c r="B1134" s="29" t="s">
        <v>627</v>
      </c>
      <c r="C1134" s="29" t="s">
        <v>3299</v>
      </c>
      <c r="D1134" s="29" t="s">
        <v>3300</v>
      </c>
      <c r="E1134" s="29" t="s">
        <v>3468</v>
      </c>
      <c r="F1134" s="29" t="s">
        <v>3469</v>
      </c>
      <c r="G1134" s="29" t="s">
        <v>3233</v>
      </c>
      <c r="H1134" s="29" t="s">
        <v>3234</v>
      </c>
      <c r="I1134" s="29" t="s">
        <v>3262</v>
      </c>
      <c r="J1134" s="29" t="s">
        <v>3263</v>
      </c>
      <c r="K1134" s="29" t="s">
        <v>3264</v>
      </c>
      <c r="L1134" s="29" t="s">
        <v>3103</v>
      </c>
      <c r="M1134" s="29" t="s">
        <v>3265</v>
      </c>
      <c r="N1134" s="29" t="s">
        <v>3266</v>
      </c>
      <c r="O1134" s="29" t="s">
        <v>3372</v>
      </c>
      <c r="P1134" s="29" t="s">
        <v>3373</v>
      </c>
      <c r="Q1134" s="29" t="s">
        <v>3209</v>
      </c>
      <c r="R1134" s="29" t="s">
        <v>3210</v>
      </c>
      <c r="S1134" s="29" t="s">
        <v>3098</v>
      </c>
      <c r="T1134" s="29"/>
      <c r="U1134" s="30">
        <v>2144</v>
      </c>
      <c r="V1134" s="30">
        <v>999</v>
      </c>
      <c r="W1134" s="30">
        <v>920</v>
      </c>
      <c r="X1134" s="30">
        <v>1518</v>
      </c>
      <c r="Y1134" s="30">
        <v>1181</v>
      </c>
      <c r="Z1134" s="30">
        <v>768</v>
      </c>
      <c r="AA1134" s="30">
        <v>1469</v>
      </c>
      <c r="AB1134" s="30">
        <v>275</v>
      </c>
      <c r="AC1134" s="30">
        <v>1706</v>
      </c>
      <c r="AD1134" s="30">
        <v>2665</v>
      </c>
      <c r="AE1134" s="30">
        <v>2701</v>
      </c>
      <c r="AF1134" s="30">
        <v>2377</v>
      </c>
    </row>
    <row r="1135" spans="1:32" x14ac:dyDescent="0.45">
      <c r="A1135" s="29" t="s">
        <v>626</v>
      </c>
      <c r="B1135" s="29" t="s">
        <v>627</v>
      </c>
      <c r="C1135" s="29" t="s">
        <v>3299</v>
      </c>
      <c r="D1135" s="29" t="s">
        <v>3300</v>
      </c>
      <c r="E1135" s="29" t="s">
        <v>3468</v>
      </c>
      <c r="F1135" s="29" t="s">
        <v>3469</v>
      </c>
      <c r="G1135" s="29" t="s">
        <v>3233</v>
      </c>
      <c r="H1135" s="29" t="s">
        <v>3234</v>
      </c>
      <c r="I1135" s="29" t="s">
        <v>3262</v>
      </c>
      <c r="J1135" s="29" t="s">
        <v>3263</v>
      </c>
      <c r="K1135" s="29" t="s">
        <v>3264</v>
      </c>
      <c r="L1135" s="29" t="s">
        <v>3103</v>
      </c>
      <c r="M1135" s="29" t="s">
        <v>3322</v>
      </c>
      <c r="N1135" s="29" t="s">
        <v>3323</v>
      </c>
      <c r="O1135" s="29" t="s">
        <v>3324</v>
      </c>
      <c r="P1135" s="29" t="s">
        <v>3325</v>
      </c>
      <c r="Q1135" s="29" t="s">
        <v>3209</v>
      </c>
      <c r="R1135" s="29" t="s">
        <v>3210</v>
      </c>
      <c r="S1135" s="29" t="s">
        <v>3098</v>
      </c>
      <c r="T1135" s="29"/>
      <c r="U1135" s="30">
        <v>5600</v>
      </c>
      <c r="V1135" s="30">
        <v>5600</v>
      </c>
      <c r="W1135" s="30">
        <v>5600</v>
      </c>
      <c r="X1135" s="30">
        <v>5600</v>
      </c>
      <c r="Y1135" s="30">
        <v>5600</v>
      </c>
      <c r="Z1135" s="30">
        <v>5600</v>
      </c>
      <c r="AA1135" s="30">
        <v>5600</v>
      </c>
      <c r="AB1135" s="30">
        <v>5600</v>
      </c>
      <c r="AC1135" s="30">
        <v>5600</v>
      </c>
      <c r="AD1135" s="30">
        <v>5600</v>
      </c>
      <c r="AE1135" s="30">
        <v>5600</v>
      </c>
      <c r="AF1135" s="30">
        <v>5600</v>
      </c>
    </row>
    <row r="1136" spans="1:32" x14ac:dyDescent="0.45">
      <c r="A1136" s="29" t="s">
        <v>626</v>
      </c>
      <c r="B1136" s="29" t="s">
        <v>627</v>
      </c>
      <c r="C1136" s="29" t="s">
        <v>3299</v>
      </c>
      <c r="D1136" s="29" t="s">
        <v>3300</v>
      </c>
      <c r="E1136" s="29" t="s">
        <v>3468</v>
      </c>
      <c r="F1136" s="29" t="s">
        <v>3469</v>
      </c>
      <c r="G1136" s="29" t="s">
        <v>3233</v>
      </c>
      <c r="H1136" s="29" t="s">
        <v>3234</v>
      </c>
      <c r="I1136" s="29" t="s">
        <v>3262</v>
      </c>
      <c r="J1136" s="29" t="s">
        <v>3263</v>
      </c>
      <c r="K1136" s="29" t="s">
        <v>3264</v>
      </c>
      <c r="L1136" s="29" t="s">
        <v>3103</v>
      </c>
      <c r="M1136" s="29" t="s">
        <v>3322</v>
      </c>
      <c r="N1136" s="29" t="s">
        <v>3323</v>
      </c>
      <c r="O1136" s="29" t="s">
        <v>3374</v>
      </c>
      <c r="P1136" s="29" t="s">
        <v>3375</v>
      </c>
      <c r="Q1136" s="29" t="s">
        <v>3209</v>
      </c>
      <c r="R1136" s="29" t="s">
        <v>3210</v>
      </c>
      <c r="S1136" s="29" t="s">
        <v>3098</v>
      </c>
      <c r="T1136" s="29"/>
      <c r="U1136" s="30">
        <v>1000</v>
      </c>
      <c r="V1136" s="30">
        <v>1000</v>
      </c>
      <c r="W1136" s="30">
        <v>1000</v>
      </c>
      <c r="X1136" s="30">
        <v>1000</v>
      </c>
      <c r="Y1136" s="30">
        <v>1000</v>
      </c>
      <c r="Z1136" s="30">
        <v>1000</v>
      </c>
      <c r="AA1136" s="30">
        <v>1000</v>
      </c>
      <c r="AB1136" s="30">
        <v>1000</v>
      </c>
      <c r="AC1136" s="30">
        <v>1000</v>
      </c>
      <c r="AD1136" s="30">
        <v>1000</v>
      </c>
      <c r="AE1136" s="30">
        <v>1000</v>
      </c>
      <c r="AF1136" s="30">
        <v>1000</v>
      </c>
    </row>
    <row r="1137" spans="1:32" x14ac:dyDescent="0.45">
      <c r="A1137" s="29" t="s">
        <v>626</v>
      </c>
      <c r="B1137" s="29" t="s">
        <v>627</v>
      </c>
      <c r="C1137" s="29" t="s">
        <v>3299</v>
      </c>
      <c r="D1137" s="29" t="s">
        <v>3300</v>
      </c>
      <c r="E1137" s="29" t="s">
        <v>3468</v>
      </c>
      <c r="F1137" s="29" t="s">
        <v>3469</v>
      </c>
      <c r="G1137" s="29" t="s">
        <v>3233</v>
      </c>
      <c r="H1137" s="29" t="s">
        <v>3234</v>
      </c>
      <c r="I1137" s="29" t="s">
        <v>3275</v>
      </c>
      <c r="J1137" s="29" t="s">
        <v>3276</v>
      </c>
      <c r="K1137" s="29" t="s">
        <v>3282</v>
      </c>
      <c r="L1137" s="29" t="s">
        <v>3112</v>
      </c>
      <c r="M1137" s="29" t="s">
        <v>3283</v>
      </c>
      <c r="N1137" s="29" t="s">
        <v>3284</v>
      </c>
      <c r="O1137" s="29" t="s">
        <v>3376</v>
      </c>
      <c r="P1137" s="29" t="s">
        <v>3377</v>
      </c>
      <c r="Q1137" s="29" t="s">
        <v>3209</v>
      </c>
      <c r="R1137" s="29" t="s">
        <v>3210</v>
      </c>
      <c r="S1137" s="29" t="s">
        <v>3098</v>
      </c>
      <c r="T1137" s="29"/>
      <c r="U1137" s="30">
        <v>28500</v>
      </c>
      <c r="V1137" s="30">
        <v>28500</v>
      </c>
      <c r="W1137" s="30">
        <v>28500</v>
      </c>
      <c r="X1137" s="30">
        <v>28500</v>
      </c>
      <c r="Y1137" s="30">
        <v>28500</v>
      </c>
      <c r="Z1137" s="30">
        <v>28500</v>
      </c>
      <c r="AA1137" s="30">
        <v>28500</v>
      </c>
      <c r="AB1137" s="30">
        <v>28500</v>
      </c>
      <c r="AC1137" s="30">
        <v>28500</v>
      </c>
      <c r="AD1137" s="30">
        <v>28500</v>
      </c>
      <c r="AE1137" s="30">
        <v>28500</v>
      </c>
      <c r="AF1137" s="30">
        <v>28500</v>
      </c>
    </row>
    <row r="1138" spans="1:32" x14ac:dyDescent="0.45">
      <c r="A1138" s="29" t="s">
        <v>626</v>
      </c>
      <c r="B1138" s="29" t="s">
        <v>627</v>
      </c>
      <c r="C1138" s="29" t="s">
        <v>3299</v>
      </c>
      <c r="D1138" s="29" t="s">
        <v>3300</v>
      </c>
      <c r="E1138" s="29" t="s">
        <v>3386</v>
      </c>
      <c r="F1138" s="29" t="s">
        <v>3387</v>
      </c>
      <c r="G1138" s="29" t="s">
        <v>3200</v>
      </c>
      <c r="H1138" s="29" t="s">
        <v>3201</v>
      </c>
      <c r="I1138" s="29" t="s">
        <v>3202</v>
      </c>
      <c r="J1138" s="29" t="s">
        <v>3203</v>
      </c>
      <c r="K1138" s="29" t="s">
        <v>3204</v>
      </c>
      <c r="L1138" s="29" t="s">
        <v>3109</v>
      </c>
      <c r="M1138" s="29" t="s">
        <v>3378</v>
      </c>
      <c r="N1138" s="29" t="s">
        <v>3379</v>
      </c>
      <c r="O1138" s="29" t="s">
        <v>3380</v>
      </c>
      <c r="P1138" s="29" t="s">
        <v>3381</v>
      </c>
      <c r="Q1138" s="29" t="s">
        <v>3209</v>
      </c>
      <c r="R1138" s="29" t="s">
        <v>3210</v>
      </c>
      <c r="S1138" s="29" t="s">
        <v>3098</v>
      </c>
      <c r="T1138" s="29"/>
      <c r="U1138" s="30">
        <v>930</v>
      </c>
      <c r="V1138" s="30">
        <v>930</v>
      </c>
      <c r="W1138" s="30">
        <v>930</v>
      </c>
      <c r="X1138" s="30">
        <v>930</v>
      </c>
      <c r="Y1138" s="30">
        <v>930</v>
      </c>
      <c r="Z1138" s="30">
        <v>930</v>
      </c>
      <c r="AA1138" s="30">
        <v>930</v>
      </c>
      <c r="AB1138" s="30">
        <v>930</v>
      </c>
      <c r="AC1138" s="30">
        <v>930</v>
      </c>
      <c r="AD1138" s="30">
        <v>930</v>
      </c>
      <c r="AE1138" s="30">
        <v>0</v>
      </c>
      <c r="AF1138" s="30">
        <v>0</v>
      </c>
    </row>
    <row r="1139" spans="1:32" x14ac:dyDescent="0.45">
      <c r="A1139" s="29" t="s">
        <v>626</v>
      </c>
      <c r="B1139" s="29" t="s">
        <v>627</v>
      </c>
      <c r="C1139" s="29" t="s">
        <v>3299</v>
      </c>
      <c r="D1139" s="29" t="s">
        <v>3300</v>
      </c>
      <c r="E1139" s="29" t="s">
        <v>3386</v>
      </c>
      <c r="F1139" s="29" t="s">
        <v>3387</v>
      </c>
      <c r="G1139" s="29" t="s">
        <v>3233</v>
      </c>
      <c r="H1139" s="29" t="s">
        <v>3234</v>
      </c>
      <c r="I1139" s="29" t="s">
        <v>3235</v>
      </c>
      <c r="J1139" s="29" t="s">
        <v>3236</v>
      </c>
      <c r="K1139" s="29" t="s">
        <v>3237</v>
      </c>
      <c r="L1139" s="29" t="s">
        <v>3107</v>
      </c>
      <c r="M1139" s="29" t="s">
        <v>3596</v>
      </c>
      <c r="N1139" s="29" t="s">
        <v>3597</v>
      </c>
      <c r="O1139" s="29" t="s">
        <v>3598</v>
      </c>
      <c r="P1139" s="29" t="s">
        <v>3599</v>
      </c>
      <c r="Q1139" s="29" t="s">
        <v>3209</v>
      </c>
      <c r="R1139" s="29" t="s">
        <v>3210</v>
      </c>
      <c r="S1139" s="29" t="s">
        <v>3098</v>
      </c>
      <c r="T1139" s="29"/>
      <c r="U1139" s="30">
        <v>38753</v>
      </c>
      <c r="V1139" s="30">
        <v>39182</v>
      </c>
      <c r="W1139" s="30">
        <v>39377</v>
      </c>
      <c r="X1139" s="30">
        <v>42068</v>
      </c>
      <c r="Y1139" s="30">
        <v>38402</v>
      </c>
      <c r="Z1139" s="30">
        <v>38948</v>
      </c>
      <c r="AA1139" s="30">
        <v>40586</v>
      </c>
      <c r="AB1139" s="30">
        <v>35087</v>
      </c>
      <c r="AC1139" s="30">
        <v>42458</v>
      </c>
      <c r="AD1139" s="30">
        <v>41990</v>
      </c>
      <c r="AE1139" s="30">
        <v>42731</v>
      </c>
      <c r="AF1139" s="30">
        <v>43823</v>
      </c>
    </row>
    <row r="1140" spans="1:32" x14ac:dyDescent="0.45">
      <c r="A1140" s="29" t="s">
        <v>626</v>
      </c>
      <c r="B1140" s="29" t="s">
        <v>627</v>
      </c>
      <c r="C1140" s="29" t="s">
        <v>3299</v>
      </c>
      <c r="D1140" s="29" t="s">
        <v>3300</v>
      </c>
      <c r="E1140" s="29" t="s">
        <v>3503</v>
      </c>
      <c r="F1140" s="29" t="s">
        <v>3463</v>
      </c>
      <c r="G1140" s="29" t="s">
        <v>3200</v>
      </c>
      <c r="H1140" s="29" t="s">
        <v>3201</v>
      </c>
      <c r="I1140" s="29" t="s">
        <v>3226</v>
      </c>
      <c r="J1140" s="29" t="s">
        <v>3227</v>
      </c>
      <c r="K1140" s="29" t="s">
        <v>3228</v>
      </c>
      <c r="L1140" s="29" t="s">
        <v>3111</v>
      </c>
      <c r="M1140" s="29" t="s">
        <v>3295</v>
      </c>
      <c r="N1140" s="29" t="s">
        <v>3296</v>
      </c>
      <c r="O1140" s="29" t="s">
        <v>3297</v>
      </c>
      <c r="P1140" s="29" t="s">
        <v>3298</v>
      </c>
      <c r="Q1140" s="29" t="s">
        <v>3209</v>
      </c>
      <c r="R1140" s="29" t="s">
        <v>3210</v>
      </c>
      <c r="S1140" s="29" t="s">
        <v>3098</v>
      </c>
      <c r="T1140" s="29"/>
      <c r="U1140" s="30">
        <v>0</v>
      </c>
      <c r="V1140" s="30">
        <v>0</v>
      </c>
      <c r="W1140" s="30">
        <v>0</v>
      </c>
      <c r="X1140" s="30">
        <v>0</v>
      </c>
      <c r="Y1140" s="30">
        <v>0</v>
      </c>
      <c r="Z1140" s="30">
        <v>0</v>
      </c>
      <c r="AA1140" s="30">
        <v>0</v>
      </c>
      <c r="AB1140" s="30">
        <v>0</v>
      </c>
      <c r="AC1140" s="30">
        <v>0</v>
      </c>
      <c r="AD1140" s="30">
        <v>0</v>
      </c>
      <c r="AE1140" s="30">
        <v>0</v>
      </c>
      <c r="AF1140" s="30">
        <v>0</v>
      </c>
    </row>
    <row r="1141" spans="1:32" x14ac:dyDescent="0.45">
      <c r="A1141" s="29" t="s">
        <v>626</v>
      </c>
      <c r="B1141" s="29" t="s">
        <v>627</v>
      </c>
      <c r="C1141" s="29" t="s">
        <v>3211</v>
      </c>
      <c r="D1141" s="29" t="s">
        <v>3212</v>
      </c>
      <c r="E1141" s="29" t="s">
        <v>3612</v>
      </c>
      <c r="F1141" s="29" t="s">
        <v>3613</v>
      </c>
      <c r="G1141" s="29" t="s">
        <v>3233</v>
      </c>
      <c r="H1141" s="29" t="s">
        <v>3234</v>
      </c>
      <c r="I1141" s="29" t="s">
        <v>3341</v>
      </c>
      <c r="J1141" s="29" t="s">
        <v>3342</v>
      </c>
      <c r="K1141" s="29" t="s">
        <v>3343</v>
      </c>
      <c r="L1141" s="29" t="s">
        <v>3119</v>
      </c>
      <c r="M1141" s="29" t="s">
        <v>3344</v>
      </c>
      <c r="N1141" s="29" t="s">
        <v>3345</v>
      </c>
      <c r="O1141" s="29" t="s">
        <v>3346</v>
      </c>
      <c r="P1141" s="29" t="s">
        <v>3347</v>
      </c>
      <c r="Q1141" s="29" t="s">
        <v>3209</v>
      </c>
      <c r="R1141" s="29" t="s">
        <v>3210</v>
      </c>
      <c r="S1141" s="29" t="s">
        <v>3098</v>
      </c>
      <c r="T1141" s="29"/>
      <c r="U1141" s="30">
        <v>-3449</v>
      </c>
      <c r="V1141" s="30">
        <v>-3564</v>
      </c>
      <c r="W1141" s="30">
        <v>-4033</v>
      </c>
      <c r="X1141" s="30">
        <v>-4243</v>
      </c>
      <c r="Y1141" s="30">
        <v>-4203</v>
      </c>
      <c r="Z1141" s="30">
        <v>-4228</v>
      </c>
      <c r="AA1141" s="30">
        <v>-3914</v>
      </c>
      <c r="AB1141" s="30">
        <v>-3992</v>
      </c>
      <c r="AC1141" s="30">
        <v>-4038</v>
      </c>
      <c r="AD1141" s="30">
        <v>-4011</v>
      </c>
      <c r="AE1141" s="30">
        <v>-1629</v>
      </c>
      <c r="AF1141" s="30">
        <v>-1575</v>
      </c>
    </row>
    <row r="1142" spans="1:32" x14ac:dyDescent="0.45">
      <c r="A1142" s="29" t="s">
        <v>626</v>
      </c>
      <c r="B1142" s="29" t="s">
        <v>627</v>
      </c>
      <c r="C1142" s="29" t="s">
        <v>3211</v>
      </c>
      <c r="D1142" s="29" t="s">
        <v>3212</v>
      </c>
      <c r="E1142" s="29" t="s">
        <v>3612</v>
      </c>
      <c r="F1142" s="29" t="s">
        <v>3613</v>
      </c>
      <c r="G1142" s="29" t="s">
        <v>3233</v>
      </c>
      <c r="H1142" s="29" t="s">
        <v>3234</v>
      </c>
      <c r="I1142" s="29" t="s">
        <v>3341</v>
      </c>
      <c r="J1142" s="29" t="s">
        <v>3342</v>
      </c>
      <c r="K1142" s="29" t="s">
        <v>3348</v>
      </c>
      <c r="L1142" s="29" t="s">
        <v>3115</v>
      </c>
      <c r="M1142" s="29" t="s">
        <v>3349</v>
      </c>
      <c r="N1142" s="29" t="s">
        <v>3350</v>
      </c>
      <c r="O1142" s="29" t="s">
        <v>3351</v>
      </c>
      <c r="P1142" s="29" t="s">
        <v>3350</v>
      </c>
      <c r="Q1142" s="29" t="s">
        <v>3209</v>
      </c>
      <c r="R1142" s="29" t="s">
        <v>3210</v>
      </c>
      <c r="S1142" s="29" t="s">
        <v>3098</v>
      </c>
      <c r="T1142" s="29"/>
      <c r="U1142" s="30">
        <v>0</v>
      </c>
      <c r="V1142" s="30">
        <v>160</v>
      </c>
      <c r="W1142" s="30">
        <v>606</v>
      </c>
      <c r="X1142" s="30">
        <v>200</v>
      </c>
      <c r="Y1142" s="30">
        <v>0</v>
      </c>
      <c r="Z1142" s="30">
        <v>0</v>
      </c>
      <c r="AA1142" s="30">
        <v>0</v>
      </c>
      <c r="AB1142" s="30">
        <v>0</v>
      </c>
      <c r="AC1142" s="30">
        <v>0</v>
      </c>
      <c r="AD1142" s="30">
        <v>100</v>
      </c>
      <c r="AE1142" s="30">
        <v>613</v>
      </c>
      <c r="AF1142" s="30">
        <v>0</v>
      </c>
    </row>
    <row r="1143" spans="1:32" x14ac:dyDescent="0.45">
      <c r="A1143" s="29" t="s">
        <v>626</v>
      </c>
      <c r="B1143" s="29" t="s">
        <v>627</v>
      </c>
      <c r="C1143" s="29" t="s">
        <v>3211</v>
      </c>
      <c r="D1143" s="29" t="s">
        <v>3212</v>
      </c>
      <c r="E1143" s="29" t="s">
        <v>3612</v>
      </c>
      <c r="F1143" s="29" t="s">
        <v>3613</v>
      </c>
      <c r="G1143" s="29" t="s">
        <v>3233</v>
      </c>
      <c r="H1143" s="29" t="s">
        <v>3234</v>
      </c>
      <c r="I1143" s="29" t="s">
        <v>3341</v>
      </c>
      <c r="J1143" s="29" t="s">
        <v>3342</v>
      </c>
      <c r="K1143" s="29" t="s">
        <v>3348</v>
      </c>
      <c r="L1143" s="29" t="s">
        <v>3115</v>
      </c>
      <c r="M1143" s="29" t="s">
        <v>3360</v>
      </c>
      <c r="N1143" s="29" t="s">
        <v>3361</v>
      </c>
      <c r="O1143" s="29" t="s">
        <v>3362</v>
      </c>
      <c r="P1143" s="29" t="s">
        <v>3363</v>
      </c>
      <c r="Q1143" s="29" t="s">
        <v>3209</v>
      </c>
      <c r="R1143" s="29" t="s">
        <v>3210</v>
      </c>
      <c r="S1143" s="29" t="s">
        <v>3098</v>
      </c>
      <c r="T1143" s="29"/>
      <c r="U1143" s="30">
        <v>2500</v>
      </c>
      <c r="V1143" s="30">
        <v>2500</v>
      </c>
      <c r="W1143" s="30">
        <v>2500</v>
      </c>
      <c r="X1143" s="30">
        <v>2500</v>
      </c>
      <c r="Y1143" s="30">
        <v>2500</v>
      </c>
      <c r="Z1143" s="30">
        <v>2500</v>
      </c>
      <c r="AA1143" s="30">
        <v>2500</v>
      </c>
      <c r="AB1143" s="30">
        <v>2500</v>
      </c>
      <c r="AC1143" s="30">
        <v>2500</v>
      </c>
      <c r="AD1143" s="30">
        <v>2500</v>
      </c>
      <c r="AE1143" s="30">
        <v>2500</v>
      </c>
      <c r="AF1143" s="30">
        <v>2500</v>
      </c>
    </row>
    <row r="1144" spans="1:32" x14ac:dyDescent="0.45">
      <c r="A1144" s="29" t="s">
        <v>626</v>
      </c>
      <c r="B1144" s="29" t="s">
        <v>627</v>
      </c>
      <c r="C1144" s="29" t="s">
        <v>3211</v>
      </c>
      <c r="D1144" s="29" t="s">
        <v>3212</v>
      </c>
      <c r="E1144" s="29" t="s">
        <v>3612</v>
      </c>
      <c r="F1144" s="29" t="s">
        <v>3613</v>
      </c>
      <c r="G1144" s="29" t="s">
        <v>3233</v>
      </c>
      <c r="H1144" s="29" t="s">
        <v>3234</v>
      </c>
      <c r="I1144" s="29" t="s">
        <v>3341</v>
      </c>
      <c r="J1144" s="29" t="s">
        <v>3342</v>
      </c>
      <c r="K1144" s="29" t="s">
        <v>3348</v>
      </c>
      <c r="L1144" s="29" t="s">
        <v>3115</v>
      </c>
      <c r="M1144" s="29" t="s">
        <v>3360</v>
      </c>
      <c r="N1144" s="29" t="s">
        <v>3361</v>
      </c>
      <c r="O1144" s="29" t="s">
        <v>3518</v>
      </c>
      <c r="P1144" s="29" t="s">
        <v>3519</v>
      </c>
      <c r="Q1144" s="29" t="s">
        <v>3209</v>
      </c>
      <c r="R1144" s="29" t="s">
        <v>3210</v>
      </c>
      <c r="S1144" s="29" t="s">
        <v>3098</v>
      </c>
      <c r="T1144" s="29"/>
      <c r="U1144" s="30">
        <v>3000</v>
      </c>
      <c r="V1144" s="30">
        <v>3000</v>
      </c>
      <c r="W1144" s="30">
        <v>3000</v>
      </c>
      <c r="X1144" s="30">
        <v>3000</v>
      </c>
      <c r="Y1144" s="30">
        <v>3000</v>
      </c>
      <c r="Z1144" s="30">
        <v>3000</v>
      </c>
      <c r="AA1144" s="30">
        <v>3000</v>
      </c>
      <c r="AB1144" s="30">
        <v>3000</v>
      </c>
      <c r="AC1144" s="30">
        <v>1800</v>
      </c>
      <c r="AD1144" s="30">
        <v>0</v>
      </c>
      <c r="AE1144" s="30">
        <v>0</v>
      </c>
      <c r="AF1144" s="30">
        <v>0</v>
      </c>
    </row>
    <row r="1145" spans="1:32" x14ac:dyDescent="0.45">
      <c r="A1145" s="29" t="s">
        <v>626</v>
      </c>
      <c r="B1145" s="29" t="s">
        <v>627</v>
      </c>
      <c r="C1145" s="29" t="s">
        <v>3211</v>
      </c>
      <c r="D1145" s="29" t="s">
        <v>3212</v>
      </c>
      <c r="E1145" s="29" t="s">
        <v>3612</v>
      </c>
      <c r="F1145" s="29" t="s">
        <v>3613</v>
      </c>
      <c r="G1145" s="29" t="s">
        <v>3233</v>
      </c>
      <c r="H1145" s="29" t="s">
        <v>3234</v>
      </c>
      <c r="I1145" s="29" t="s">
        <v>3341</v>
      </c>
      <c r="J1145" s="29" t="s">
        <v>3342</v>
      </c>
      <c r="K1145" s="29" t="s">
        <v>3348</v>
      </c>
      <c r="L1145" s="29" t="s">
        <v>3115</v>
      </c>
      <c r="M1145" s="29" t="s">
        <v>3360</v>
      </c>
      <c r="N1145" s="29" t="s">
        <v>3361</v>
      </c>
      <c r="O1145" s="29" t="s">
        <v>3364</v>
      </c>
      <c r="P1145" s="29" t="s">
        <v>3365</v>
      </c>
      <c r="Q1145" s="29" t="s">
        <v>3209</v>
      </c>
      <c r="R1145" s="29" t="s">
        <v>3210</v>
      </c>
      <c r="S1145" s="29" t="s">
        <v>3098</v>
      </c>
      <c r="T1145" s="29"/>
      <c r="U1145" s="30">
        <v>1300</v>
      </c>
      <c r="V1145" s="30">
        <v>1300</v>
      </c>
      <c r="W1145" s="30">
        <v>1300</v>
      </c>
      <c r="X1145" s="30">
        <v>1300</v>
      </c>
      <c r="Y1145" s="30">
        <v>1300</v>
      </c>
      <c r="Z1145" s="30">
        <v>1300</v>
      </c>
      <c r="AA1145" s="30">
        <v>1300</v>
      </c>
      <c r="AB1145" s="30">
        <v>1300</v>
      </c>
      <c r="AC1145" s="30">
        <v>1300</v>
      </c>
      <c r="AD1145" s="30">
        <v>1300</v>
      </c>
      <c r="AE1145" s="30">
        <v>1300</v>
      </c>
      <c r="AF1145" s="30">
        <v>1300</v>
      </c>
    </row>
    <row r="1146" spans="1:32" x14ac:dyDescent="0.45">
      <c r="A1146" s="29" t="s">
        <v>626</v>
      </c>
      <c r="B1146" s="29" t="s">
        <v>627</v>
      </c>
      <c r="C1146" s="29" t="s">
        <v>3211</v>
      </c>
      <c r="D1146" s="29" t="s">
        <v>3212</v>
      </c>
      <c r="E1146" s="29" t="s">
        <v>3612</v>
      </c>
      <c r="F1146" s="29" t="s">
        <v>3613</v>
      </c>
      <c r="G1146" s="29" t="s">
        <v>3233</v>
      </c>
      <c r="H1146" s="29" t="s">
        <v>3234</v>
      </c>
      <c r="I1146" s="29" t="s">
        <v>3341</v>
      </c>
      <c r="J1146" s="29" t="s">
        <v>3342</v>
      </c>
      <c r="K1146" s="29" t="s">
        <v>3348</v>
      </c>
      <c r="L1146" s="29" t="s">
        <v>3115</v>
      </c>
      <c r="M1146" s="29" t="s">
        <v>3366</v>
      </c>
      <c r="N1146" s="29" t="s">
        <v>3367</v>
      </c>
      <c r="O1146" s="29" t="s">
        <v>3368</v>
      </c>
      <c r="P1146" s="29" t="s">
        <v>3369</v>
      </c>
      <c r="Q1146" s="29" t="s">
        <v>3209</v>
      </c>
      <c r="R1146" s="29" t="s">
        <v>3210</v>
      </c>
      <c r="S1146" s="29" t="s">
        <v>3098</v>
      </c>
      <c r="T1146" s="29"/>
      <c r="U1146" s="30">
        <v>0</v>
      </c>
      <c r="V1146" s="30">
        <v>0</v>
      </c>
      <c r="W1146" s="30">
        <v>0</v>
      </c>
      <c r="X1146" s="30">
        <v>0</v>
      </c>
      <c r="Y1146" s="30">
        <v>0</v>
      </c>
      <c r="Z1146" s="30">
        <v>0</v>
      </c>
      <c r="AA1146" s="30">
        <v>0</v>
      </c>
      <c r="AB1146" s="30">
        <v>1103</v>
      </c>
      <c r="AC1146" s="30">
        <v>0</v>
      </c>
      <c r="AD1146" s="30">
        <v>0</v>
      </c>
      <c r="AE1146" s="30">
        <v>0</v>
      </c>
      <c r="AF1146" s="30">
        <v>0</v>
      </c>
    </row>
    <row r="1147" spans="1:32" x14ac:dyDescent="0.45">
      <c r="A1147" s="29" t="s">
        <v>626</v>
      </c>
      <c r="B1147" s="29" t="s">
        <v>627</v>
      </c>
      <c r="C1147" s="29" t="s">
        <v>3211</v>
      </c>
      <c r="D1147" s="29" t="s">
        <v>3212</v>
      </c>
      <c r="E1147" s="29" t="s">
        <v>3612</v>
      </c>
      <c r="F1147" s="29" t="s">
        <v>3613</v>
      </c>
      <c r="G1147" s="29" t="s">
        <v>3233</v>
      </c>
      <c r="H1147" s="29" t="s">
        <v>3234</v>
      </c>
      <c r="I1147" s="29" t="s">
        <v>3341</v>
      </c>
      <c r="J1147" s="29" t="s">
        <v>3342</v>
      </c>
      <c r="K1147" s="29" t="s">
        <v>3348</v>
      </c>
      <c r="L1147" s="29" t="s">
        <v>3115</v>
      </c>
      <c r="M1147" s="29" t="s">
        <v>3366</v>
      </c>
      <c r="N1147" s="29" t="s">
        <v>3367</v>
      </c>
      <c r="O1147" s="29" t="s">
        <v>3370</v>
      </c>
      <c r="P1147" s="29" t="s">
        <v>3371</v>
      </c>
      <c r="Q1147" s="29" t="s">
        <v>3209</v>
      </c>
      <c r="R1147" s="29" t="s">
        <v>3210</v>
      </c>
      <c r="S1147" s="29" t="s">
        <v>3098</v>
      </c>
      <c r="T1147" s="29"/>
      <c r="U1147" s="30">
        <v>547573.446</v>
      </c>
      <c r="V1147" s="30">
        <v>546091.95799999998</v>
      </c>
      <c r="W1147" s="30">
        <v>556646.24199999997</v>
      </c>
      <c r="X1147" s="30">
        <v>521573.91</v>
      </c>
      <c r="Y1147" s="30">
        <v>539978.47600000002</v>
      </c>
      <c r="Z1147" s="30">
        <v>526041.06799999997</v>
      </c>
      <c r="AA1147" s="30">
        <v>477219.06800000003</v>
      </c>
      <c r="AB1147" s="30">
        <v>480835.69</v>
      </c>
      <c r="AC1147" s="30">
        <v>480742.06800000003</v>
      </c>
      <c r="AD1147" s="30">
        <v>462087.71600000001</v>
      </c>
      <c r="AE1147" s="30">
        <v>381309.886</v>
      </c>
      <c r="AF1147" s="30">
        <v>350879.84299999999</v>
      </c>
    </row>
    <row r="1148" spans="1:32" x14ac:dyDescent="0.45">
      <c r="A1148" s="29" t="s">
        <v>626</v>
      </c>
      <c r="B1148" s="29" t="s">
        <v>627</v>
      </c>
      <c r="C1148" s="29" t="s">
        <v>3211</v>
      </c>
      <c r="D1148" s="29" t="s">
        <v>3212</v>
      </c>
      <c r="E1148" s="29" t="s">
        <v>3612</v>
      </c>
      <c r="F1148" s="29" t="s">
        <v>3613</v>
      </c>
      <c r="G1148" s="29" t="s">
        <v>3233</v>
      </c>
      <c r="H1148" s="29" t="s">
        <v>3234</v>
      </c>
      <c r="I1148" s="29" t="s">
        <v>3341</v>
      </c>
      <c r="J1148" s="29" t="s">
        <v>3342</v>
      </c>
      <c r="K1148" s="29" t="s">
        <v>3348</v>
      </c>
      <c r="L1148" s="29" t="s">
        <v>3115</v>
      </c>
      <c r="M1148" s="29" t="s">
        <v>3366</v>
      </c>
      <c r="N1148" s="29" t="s">
        <v>3367</v>
      </c>
      <c r="O1148" s="29" t="s">
        <v>3510</v>
      </c>
      <c r="P1148" s="29" t="s">
        <v>3511</v>
      </c>
      <c r="Q1148" s="29" t="s">
        <v>3209</v>
      </c>
      <c r="R1148" s="29" t="s">
        <v>3210</v>
      </c>
      <c r="S1148" s="29" t="s">
        <v>3098</v>
      </c>
      <c r="T1148" s="29"/>
      <c r="U1148" s="30">
        <v>0</v>
      </c>
      <c r="V1148" s="30">
        <v>0</v>
      </c>
      <c r="W1148" s="30">
        <v>0</v>
      </c>
      <c r="X1148" s="30">
        <v>0</v>
      </c>
      <c r="Y1148" s="30">
        <v>0</v>
      </c>
      <c r="Z1148" s="30">
        <v>0</v>
      </c>
      <c r="AA1148" s="30">
        <v>2093</v>
      </c>
      <c r="AB1148" s="30">
        <v>0</v>
      </c>
      <c r="AC1148" s="30">
        <v>0</v>
      </c>
      <c r="AD1148" s="30">
        <v>0</v>
      </c>
      <c r="AE1148" s="30">
        <v>0</v>
      </c>
      <c r="AF1148" s="30">
        <v>0</v>
      </c>
    </row>
    <row r="1149" spans="1:32" x14ac:dyDescent="0.45">
      <c r="A1149" s="29" t="s">
        <v>626</v>
      </c>
      <c r="B1149" s="29" t="s">
        <v>627</v>
      </c>
      <c r="C1149" s="29" t="s">
        <v>3211</v>
      </c>
      <c r="D1149" s="29" t="s">
        <v>3212</v>
      </c>
      <c r="E1149" s="29" t="s">
        <v>3612</v>
      </c>
      <c r="F1149" s="29" t="s">
        <v>3613</v>
      </c>
      <c r="G1149" s="29" t="s">
        <v>3233</v>
      </c>
      <c r="H1149" s="29" t="s">
        <v>3234</v>
      </c>
      <c r="I1149" s="29" t="s">
        <v>3341</v>
      </c>
      <c r="J1149" s="29" t="s">
        <v>3342</v>
      </c>
      <c r="K1149" s="29" t="s">
        <v>3635</v>
      </c>
      <c r="L1149" s="29" t="s">
        <v>3636</v>
      </c>
      <c r="M1149" s="29" t="s">
        <v>3637</v>
      </c>
      <c r="N1149" s="29" t="s">
        <v>3638</v>
      </c>
      <c r="O1149" s="29" t="s">
        <v>3639</v>
      </c>
      <c r="P1149" s="29" t="s">
        <v>3640</v>
      </c>
      <c r="Q1149" s="29" t="s">
        <v>3209</v>
      </c>
      <c r="R1149" s="29" t="s">
        <v>3210</v>
      </c>
      <c r="S1149" s="29" t="s">
        <v>3098</v>
      </c>
      <c r="T1149" s="29"/>
      <c r="U1149" s="30">
        <v>15000</v>
      </c>
      <c r="V1149" s="30">
        <v>15000</v>
      </c>
      <c r="W1149" s="30">
        <v>15000</v>
      </c>
      <c r="X1149" s="30">
        <v>15000</v>
      </c>
      <c r="Y1149" s="30">
        <v>15000</v>
      </c>
      <c r="Z1149" s="30">
        <v>15000</v>
      </c>
      <c r="AA1149" s="30">
        <v>15000</v>
      </c>
      <c r="AB1149" s="30">
        <v>15000</v>
      </c>
      <c r="AC1149" s="30">
        <v>15000</v>
      </c>
      <c r="AD1149" s="30">
        <v>15000</v>
      </c>
      <c r="AE1149" s="30">
        <v>15000</v>
      </c>
      <c r="AF1149" s="30">
        <v>15000</v>
      </c>
    </row>
    <row r="1150" spans="1:32" x14ac:dyDescent="0.45">
      <c r="A1150" s="29" t="s">
        <v>626</v>
      </c>
      <c r="B1150" s="29" t="s">
        <v>627</v>
      </c>
      <c r="C1150" s="29" t="s">
        <v>3211</v>
      </c>
      <c r="D1150" s="29" t="s">
        <v>3212</v>
      </c>
      <c r="E1150" s="29" t="s">
        <v>3612</v>
      </c>
      <c r="F1150" s="29" t="s">
        <v>3613</v>
      </c>
      <c r="G1150" s="29" t="s">
        <v>3233</v>
      </c>
      <c r="H1150" s="29" t="s">
        <v>3234</v>
      </c>
      <c r="I1150" s="29" t="s">
        <v>3341</v>
      </c>
      <c r="J1150" s="29" t="s">
        <v>3342</v>
      </c>
      <c r="K1150" s="29" t="s">
        <v>3474</v>
      </c>
      <c r="L1150" s="29" t="s">
        <v>3116</v>
      </c>
      <c r="M1150" s="29" t="s">
        <v>3482</v>
      </c>
      <c r="N1150" s="29" t="s">
        <v>3483</v>
      </c>
      <c r="O1150" s="29" t="s">
        <v>3486</v>
      </c>
      <c r="P1150" s="29" t="s">
        <v>3487</v>
      </c>
      <c r="Q1150" s="29" t="s">
        <v>3209</v>
      </c>
      <c r="R1150" s="29" t="s">
        <v>3210</v>
      </c>
      <c r="S1150" s="29" t="s">
        <v>3098</v>
      </c>
      <c r="T1150" s="29"/>
      <c r="U1150" s="30">
        <v>500</v>
      </c>
      <c r="V1150" s="30">
        <v>500</v>
      </c>
      <c r="W1150" s="30">
        <v>500</v>
      </c>
      <c r="X1150" s="30">
        <v>500</v>
      </c>
      <c r="Y1150" s="30">
        <v>500</v>
      </c>
      <c r="Z1150" s="30">
        <v>500</v>
      </c>
      <c r="AA1150" s="30">
        <v>500</v>
      </c>
      <c r="AB1150" s="30">
        <v>500</v>
      </c>
      <c r="AC1150" s="30">
        <v>500</v>
      </c>
      <c r="AD1150" s="30">
        <v>500</v>
      </c>
      <c r="AE1150" s="30">
        <v>500</v>
      </c>
      <c r="AF1150" s="30">
        <v>500</v>
      </c>
    </row>
    <row r="1151" spans="1:32" x14ac:dyDescent="0.45">
      <c r="A1151" s="29" t="s">
        <v>626</v>
      </c>
      <c r="B1151" s="29" t="s">
        <v>627</v>
      </c>
      <c r="C1151" s="29" t="s">
        <v>3211</v>
      </c>
      <c r="D1151" s="29" t="s">
        <v>3212</v>
      </c>
      <c r="E1151" s="29" t="s">
        <v>3612</v>
      </c>
      <c r="F1151" s="29" t="s">
        <v>3613</v>
      </c>
      <c r="G1151" s="29" t="s">
        <v>3233</v>
      </c>
      <c r="H1151" s="29" t="s">
        <v>3234</v>
      </c>
      <c r="I1151" s="29" t="s">
        <v>3341</v>
      </c>
      <c r="J1151" s="29" t="s">
        <v>3342</v>
      </c>
      <c r="K1151" s="29" t="s">
        <v>3474</v>
      </c>
      <c r="L1151" s="29" t="s">
        <v>3116</v>
      </c>
      <c r="M1151" s="29" t="s">
        <v>3488</v>
      </c>
      <c r="N1151" s="29" t="s">
        <v>3489</v>
      </c>
      <c r="O1151" s="29" t="s">
        <v>3490</v>
      </c>
      <c r="P1151" s="29" t="s">
        <v>3491</v>
      </c>
      <c r="Q1151" s="29" t="s">
        <v>3209</v>
      </c>
      <c r="R1151" s="29" t="s">
        <v>3210</v>
      </c>
      <c r="S1151" s="29" t="s">
        <v>3098</v>
      </c>
      <c r="T1151" s="29"/>
      <c r="U1151" s="30">
        <v>67500</v>
      </c>
      <c r="V1151" s="30">
        <v>67500</v>
      </c>
      <c r="W1151" s="30">
        <v>67500</v>
      </c>
      <c r="X1151" s="30">
        <v>67500</v>
      </c>
      <c r="Y1151" s="30">
        <v>67500</v>
      </c>
      <c r="Z1151" s="30">
        <v>69583</v>
      </c>
      <c r="AA1151" s="30">
        <v>67500</v>
      </c>
      <c r="AB1151" s="30">
        <v>67500</v>
      </c>
      <c r="AC1151" s="30">
        <v>67500</v>
      </c>
      <c r="AD1151" s="30">
        <v>51048</v>
      </c>
      <c r="AE1151" s="30">
        <v>37500</v>
      </c>
      <c r="AF1151" s="30">
        <v>37500</v>
      </c>
    </row>
    <row r="1152" spans="1:32" x14ac:dyDescent="0.45">
      <c r="A1152" s="29" t="s">
        <v>626</v>
      </c>
      <c r="B1152" s="29" t="s">
        <v>627</v>
      </c>
      <c r="C1152" s="29" t="s">
        <v>3592</v>
      </c>
      <c r="D1152" s="29" t="s">
        <v>3593</v>
      </c>
      <c r="E1152" s="29" t="s">
        <v>3594</v>
      </c>
      <c r="F1152" s="29" t="s">
        <v>3595</v>
      </c>
      <c r="G1152" s="29" t="s">
        <v>3200</v>
      </c>
      <c r="H1152" s="29" t="s">
        <v>3201</v>
      </c>
      <c r="I1152" s="29" t="s">
        <v>3202</v>
      </c>
      <c r="J1152" s="29" t="s">
        <v>3203</v>
      </c>
      <c r="K1152" s="29" t="s">
        <v>3204</v>
      </c>
      <c r="L1152" s="29" t="s">
        <v>3109</v>
      </c>
      <c r="M1152" s="29" t="s">
        <v>3205</v>
      </c>
      <c r="N1152" s="29" t="s">
        <v>3206</v>
      </c>
      <c r="O1152" s="29" t="s">
        <v>3214</v>
      </c>
      <c r="P1152" s="29" t="s">
        <v>3215</v>
      </c>
      <c r="Q1152" s="29" t="s">
        <v>3209</v>
      </c>
      <c r="R1152" s="29" t="s">
        <v>3210</v>
      </c>
      <c r="S1152" s="29" t="s">
        <v>3098</v>
      </c>
      <c r="T1152" s="29"/>
      <c r="U1152" s="30">
        <v>0</v>
      </c>
      <c r="V1152" s="30">
        <v>100</v>
      </c>
      <c r="W1152" s="30">
        <v>0</v>
      </c>
      <c r="X1152" s="30">
        <v>0</v>
      </c>
      <c r="Y1152" s="30">
        <v>0</v>
      </c>
      <c r="Z1152" s="30">
        <v>0</v>
      </c>
      <c r="AA1152" s="30">
        <v>0</v>
      </c>
      <c r="AB1152" s="30">
        <v>0</v>
      </c>
      <c r="AC1152" s="30">
        <v>0</v>
      </c>
      <c r="AD1152" s="30">
        <v>50</v>
      </c>
      <c r="AE1152" s="30">
        <v>0</v>
      </c>
      <c r="AF1152" s="30">
        <v>0</v>
      </c>
    </row>
    <row r="1153" spans="1:32" x14ac:dyDescent="0.45">
      <c r="A1153" s="29" t="s">
        <v>626</v>
      </c>
      <c r="B1153" s="29" t="s">
        <v>627</v>
      </c>
      <c r="C1153" s="29" t="s">
        <v>3592</v>
      </c>
      <c r="D1153" s="29" t="s">
        <v>3593</v>
      </c>
      <c r="E1153" s="29" t="s">
        <v>3594</v>
      </c>
      <c r="F1153" s="29" t="s">
        <v>3595</v>
      </c>
      <c r="G1153" s="29" t="s">
        <v>3200</v>
      </c>
      <c r="H1153" s="29" t="s">
        <v>3201</v>
      </c>
      <c r="I1153" s="29" t="s">
        <v>3202</v>
      </c>
      <c r="J1153" s="29" t="s">
        <v>3203</v>
      </c>
      <c r="K1153" s="29" t="s">
        <v>3221</v>
      </c>
      <c r="L1153" s="29" t="s">
        <v>3113</v>
      </c>
      <c r="M1153" s="29" t="s">
        <v>3222</v>
      </c>
      <c r="N1153" s="29" t="s">
        <v>3223</v>
      </c>
      <c r="O1153" s="29" t="s">
        <v>3224</v>
      </c>
      <c r="P1153" s="29" t="s">
        <v>3225</v>
      </c>
      <c r="Q1153" s="29" t="s">
        <v>3209</v>
      </c>
      <c r="R1153" s="29" t="s">
        <v>3210</v>
      </c>
      <c r="S1153" s="29" t="s">
        <v>3098</v>
      </c>
      <c r="T1153" s="29"/>
      <c r="U1153" s="30">
        <v>6000</v>
      </c>
      <c r="V1153" s="30">
        <v>6000</v>
      </c>
      <c r="W1153" s="30">
        <v>6000</v>
      </c>
      <c r="X1153" s="30">
        <v>6000</v>
      </c>
      <c r="Y1153" s="30">
        <v>6000</v>
      </c>
      <c r="Z1153" s="30">
        <v>6000</v>
      </c>
      <c r="AA1153" s="30">
        <v>6000</v>
      </c>
      <c r="AB1153" s="30">
        <v>6000</v>
      </c>
      <c r="AC1153" s="30">
        <v>6000</v>
      </c>
      <c r="AD1153" s="30">
        <v>6000</v>
      </c>
      <c r="AE1153" s="30">
        <v>6000</v>
      </c>
      <c r="AF1153" s="30">
        <v>6000</v>
      </c>
    </row>
    <row r="1154" spans="1:32" x14ac:dyDescent="0.45">
      <c r="A1154" s="29" t="s">
        <v>626</v>
      </c>
      <c r="B1154" s="29" t="s">
        <v>627</v>
      </c>
      <c r="C1154" s="29" t="s">
        <v>3592</v>
      </c>
      <c r="D1154" s="29" t="s">
        <v>3593</v>
      </c>
      <c r="E1154" s="29" t="s">
        <v>3594</v>
      </c>
      <c r="F1154" s="29" t="s">
        <v>3595</v>
      </c>
      <c r="G1154" s="29" t="s">
        <v>3200</v>
      </c>
      <c r="H1154" s="29" t="s">
        <v>3201</v>
      </c>
      <c r="I1154" s="29" t="s">
        <v>3226</v>
      </c>
      <c r="J1154" s="29" t="s">
        <v>3227</v>
      </c>
      <c r="K1154" s="29" t="s">
        <v>3228</v>
      </c>
      <c r="L1154" s="29" t="s">
        <v>3111</v>
      </c>
      <c r="M1154" s="29" t="s">
        <v>3295</v>
      </c>
      <c r="N1154" s="29" t="s">
        <v>3296</v>
      </c>
      <c r="O1154" s="29" t="s">
        <v>3297</v>
      </c>
      <c r="P1154" s="29" t="s">
        <v>3298</v>
      </c>
      <c r="Q1154" s="29" t="s">
        <v>3209</v>
      </c>
      <c r="R1154" s="29" t="s">
        <v>3210</v>
      </c>
      <c r="S1154" s="29" t="s">
        <v>3098</v>
      </c>
      <c r="T1154" s="29"/>
      <c r="U1154" s="30">
        <v>0</v>
      </c>
      <c r="V1154" s="30">
        <v>0</v>
      </c>
      <c r="W1154" s="30">
        <v>0</v>
      </c>
      <c r="X1154" s="30">
        <v>0</v>
      </c>
      <c r="Y1154" s="30">
        <v>0</v>
      </c>
      <c r="Z1154" s="30">
        <v>0</v>
      </c>
      <c r="AA1154" s="30">
        <v>0</v>
      </c>
      <c r="AB1154" s="30">
        <v>0</v>
      </c>
      <c r="AC1154" s="30">
        <v>0</v>
      </c>
      <c r="AD1154" s="30">
        <v>0</v>
      </c>
      <c r="AE1154" s="30">
        <v>0</v>
      </c>
      <c r="AF1154" s="30">
        <v>0</v>
      </c>
    </row>
    <row r="1155" spans="1:32" x14ac:dyDescent="0.45">
      <c r="A1155" s="29" t="s">
        <v>626</v>
      </c>
      <c r="B1155" s="29" t="s">
        <v>627</v>
      </c>
      <c r="C1155" s="29" t="s">
        <v>3592</v>
      </c>
      <c r="D1155" s="29" t="s">
        <v>3593</v>
      </c>
      <c r="E1155" s="29" t="s">
        <v>3594</v>
      </c>
      <c r="F1155" s="29" t="s">
        <v>3595</v>
      </c>
      <c r="G1155" s="29" t="s">
        <v>3233</v>
      </c>
      <c r="H1155" s="29" t="s">
        <v>3234</v>
      </c>
      <c r="I1155" s="29" t="s">
        <v>3262</v>
      </c>
      <c r="J1155" s="29" t="s">
        <v>3263</v>
      </c>
      <c r="K1155" s="29" t="s">
        <v>3264</v>
      </c>
      <c r="L1155" s="29" t="s">
        <v>3103</v>
      </c>
      <c r="M1155" s="29" t="s">
        <v>3265</v>
      </c>
      <c r="N1155" s="29" t="s">
        <v>3266</v>
      </c>
      <c r="O1155" s="29" t="s">
        <v>3267</v>
      </c>
      <c r="P1155" s="29" t="s">
        <v>3268</v>
      </c>
      <c r="Q1155" s="29" t="s">
        <v>3209</v>
      </c>
      <c r="R1155" s="29" t="s">
        <v>3210</v>
      </c>
      <c r="S1155" s="29" t="s">
        <v>3098</v>
      </c>
      <c r="T1155" s="29"/>
      <c r="U1155" s="30">
        <v>5200</v>
      </c>
      <c r="V1155" s="30">
        <v>5200</v>
      </c>
      <c r="W1155" s="30">
        <v>5200</v>
      </c>
      <c r="X1155" s="30">
        <v>5200</v>
      </c>
      <c r="Y1155" s="30">
        <v>5200</v>
      </c>
      <c r="Z1155" s="30">
        <v>5200</v>
      </c>
      <c r="AA1155" s="30">
        <v>5200</v>
      </c>
      <c r="AB1155" s="30">
        <v>5200</v>
      </c>
      <c r="AC1155" s="30">
        <v>5200</v>
      </c>
      <c r="AD1155" s="30">
        <v>5200</v>
      </c>
      <c r="AE1155" s="30">
        <v>5200</v>
      </c>
      <c r="AF1155" s="30">
        <v>5200</v>
      </c>
    </row>
    <row r="1156" spans="1:32" x14ac:dyDescent="0.45">
      <c r="A1156" s="29" t="s">
        <v>626</v>
      </c>
      <c r="B1156" s="29" t="s">
        <v>627</v>
      </c>
      <c r="C1156" s="29" t="s">
        <v>3592</v>
      </c>
      <c r="D1156" s="29" t="s">
        <v>3593</v>
      </c>
      <c r="E1156" s="29" t="s">
        <v>3594</v>
      </c>
      <c r="F1156" s="29" t="s">
        <v>3595</v>
      </c>
      <c r="G1156" s="29" t="s">
        <v>3233</v>
      </c>
      <c r="H1156" s="29" t="s">
        <v>3234</v>
      </c>
      <c r="I1156" s="29" t="s">
        <v>3262</v>
      </c>
      <c r="J1156" s="29" t="s">
        <v>3263</v>
      </c>
      <c r="K1156" s="29" t="s">
        <v>3264</v>
      </c>
      <c r="L1156" s="29" t="s">
        <v>3103</v>
      </c>
      <c r="M1156" s="29" t="s">
        <v>3265</v>
      </c>
      <c r="N1156" s="29" t="s">
        <v>3266</v>
      </c>
      <c r="O1156" s="29" t="s">
        <v>3269</v>
      </c>
      <c r="P1156" s="29" t="s">
        <v>3270</v>
      </c>
      <c r="Q1156" s="29" t="s">
        <v>3209</v>
      </c>
      <c r="R1156" s="29" t="s">
        <v>3210</v>
      </c>
      <c r="S1156" s="29" t="s">
        <v>3098</v>
      </c>
      <c r="T1156" s="29"/>
      <c r="U1156" s="30">
        <v>663</v>
      </c>
      <c r="V1156" s="30">
        <v>858</v>
      </c>
      <c r="W1156" s="30">
        <v>1326</v>
      </c>
      <c r="X1156" s="30">
        <v>975</v>
      </c>
      <c r="Y1156" s="30">
        <v>1443</v>
      </c>
      <c r="Z1156" s="30">
        <v>1443</v>
      </c>
      <c r="AA1156" s="30">
        <v>351</v>
      </c>
      <c r="AB1156" s="30">
        <v>390</v>
      </c>
      <c r="AC1156" s="30">
        <v>1248</v>
      </c>
      <c r="AD1156" s="30">
        <v>156</v>
      </c>
      <c r="AE1156" s="30">
        <v>39</v>
      </c>
      <c r="AF1156" s="30">
        <v>351</v>
      </c>
    </row>
    <row r="1157" spans="1:32" x14ac:dyDescent="0.45">
      <c r="A1157" s="29" t="s">
        <v>626</v>
      </c>
      <c r="B1157" s="29" t="s">
        <v>627</v>
      </c>
      <c r="C1157" s="29" t="s">
        <v>3592</v>
      </c>
      <c r="D1157" s="29" t="s">
        <v>3593</v>
      </c>
      <c r="E1157" s="29" t="s">
        <v>3594</v>
      </c>
      <c r="F1157" s="29" t="s">
        <v>3595</v>
      </c>
      <c r="G1157" s="29" t="s">
        <v>3233</v>
      </c>
      <c r="H1157" s="29" t="s">
        <v>3234</v>
      </c>
      <c r="I1157" s="29" t="s">
        <v>3262</v>
      </c>
      <c r="J1157" s="29" t="s">
        <v>3263</v>
      </c>
      <c r="K1157" s="29" t="s">
        <v>3264</v>
      </c>
      <c r="L1157" s="29" t="s">
        <v>3103</v>
      </c>
      <c r="M1157" s="29" t="s">
        <v>3265</v>
      </c>
      <c r="N1157" s="29" t="s">
        <v>3266</v>
      </c>
      <c r="O1157" s="29" t="s">
        <v>3271</v>
      </c>
      <c r="P1157" s="29" t="s">
        <v>3272</v>
      </c>
      <c r="Q1157" s="29" t="s">
        <v>3209</v>
      </c>
      <c r="R1157" s="29" t="s">
        <v>3210</v>
      </c>
      <c r="S1157" s="29" t="s">
        <v>3098</v>
      </c>
      <c r="T1157" s="29"/>
      <c r="U1157" s="30">
        <v>377</v>
      </c>
      <c r="V1157" s="30">
        <v>0</v>
      </c>
      <c r="W1157" s="30">
        <v>0</v>
      </c>
      <c r="X1157" s="30">
        <v>0</v>
      </c>
      <c r="Y1157" s="30">
        <v>0</v>
      </c>
      <c r="Z1157" s="30">
        <v>0</v>
      </c>
      <c r="AA1157" s="30">
        <v>0</v>
      </c>
      <c r="AB1157" s="30">
        <v>87</v>
      </c>
      <c r="AC1157" s="30">
        <v>116</v>
      </c>
      <c r="AD1157" s="30">
        <v>0</v>
      </c>
      <c r="AE1157" s="30">
        <v>0</v>
      </c>
      <c r="AF1157" s="30">
        <v>72</v>
      </c>
    </row>
    <row r="1158" spans="1:32" x14ac:dyDescent="0.45">
      <c r="A1158" s="29" t="s">
        <v>626</v>
      </c>
      <c r="B1158" s="29" t="s">
        <v>627</v>
      </c>
      <c r="C1158" s="29" t="s">
        <v>3592</v>
      </c>
      <c r="D1158" s="29" t="s">
        <v>3593</v>
      </c>
      <c r="E1158" s="29" t="s">
        <v>3594</v>
      </c>
      <c r="F1158" s="29" t="s">
        <v>3595</v>
      </c>
      <c r="G1158" s="29" t="s">
        <v>3233</v>
      </c>
      <c r="H1158" s="29" t="s">
        <v>3234</v>
      </c>
      <c r="I1158" s="29" t="s">
        <v>3262</v>
      </c>
      <c r="J1158" s="29" t="s">
        <v>3263</v>
      </c>
      <c r="K1158" s="29" t="s">
        <v>3264</v>
      </c>
      <c r="L1158" s="29" t="s">
        <v>3103</v>
      </c>
      <c r="M1158" s="29" t="s">
        <v>3265</v>
      </c>
      <c r="N1158" s="29" t="s">
        <v>3266</v>
      </c>
      <c r="O1158" s="29" t="s">
        <v>3273</v>
      </c>
      <c r="P1158" s="29" t="s">
        <v>3274</v>
      </c>
      <c r="Q1158" s="29" t="s">
        <v>3209</v>
      </c>
      <c r="R1158" s="29" t="s">
        <v>3210</v>
      </c>
      <c r="S1158" s="29" t="s">
        <v>3098</v>
      </c>
      <c r="T1158" s="29"/>
      <c r="U1158" s="30">
        <v>39</v>
      </c>
      <c r="V1158" s="30">
        <v>351</v>
      </c>
      <c r="W1158" s="30">
        <v>195</v>
      </c>
      <c r="X1158" s="30">
        <v>702</v>
      </c>
      <c r="Y1158" s="30">
        <v>78</v>
      </c>
      <c r="Z1158" s="30">
        <v>351</v>
      </c>
      <c r="AA1158" s="30">
        <v>273</v>
      </c>
      <c r="AB1158" s="30">
        <v>156</v>
      </c>
      <c r="AC1158" s="30">
        <v>117</v>
      </c>
      <c r="AD1158" s="30">
        <v>156</v>
      </c>
      <c r="AE1158" s="30">
        <v>0</v>
      </c>
      <c r="AF1158" s="30">
        <v>117</v>
      </c>
    </row>
    <row r="1159" spans="1:32" x14ac:dyDescent="0.45">
      <c r="A1159" s="29" t="s">
        <v>626</v>
      </c>
      <c r="B1159" s="29" t="s">
        <v>627</v>
      </c>
      <c r="C1159" s="29" t="s">
        <v>3600</v>
      </c>
      <c r="D1159" s="29" t="s">
        <v>3601</v>
      </c>
      <c r="E1159" s="29" t="s">
        <v>3602</v>
      </c>
      <c r="F1159" s="29" t="s">
        <v>3603</v>
      </c>
      <c r="G1159" s="29" t="s">
        <v>3233</v>
      </c>
      <c r="H1159" s="29" t="s">
        <v>3234</v>
      </c>
      <c r="I1159" s="29" t="s">
        <v>3262</v>
      </c>
      <c r="J1159" s="29" t="s">
        <v>3263</v>
      </c>
      <c r="K1159" s="29" t="s">
        <v>3264</v>
      </c>
      <c r="L1159" s="29" t="s">
        <v>3103</v>
      </c>
      <c r="M1159" s="29" t="s">
        <v>3265</v>
      </c>
      <c r="N1159" s="29" t="s">
        <v>3266</v>
      </c>
      <c r="O1159" s="29" t="s">
        <v>3267</v>
      </c>
      <c r="P1159" s="29" t="s">
        <v>3268</v>
      </c>
      <c r="Q1159" s="29" t="s">
        <v>3209</v>
      </c>
      <c r="R1159" s="29" t="s">
        <v>3210</v>
      </c>
      <c r="S1159" s="29" t="s">
        <v>3098</v>
      </c>
      <c r="T1159" s="29"/>
      <c r="U1159" s="30">
        <v>5200</v>
      </c>
      <c r="V1159" s="30">
        <v>5200</v>
      </c>
      <c r="W1159" s="30">
        <v>5200</v>
      </c>
      <c r="X1159" s="30">
        <v>5200</v>
      </c>
      <c r="Y1159" s="30">
        <v>5200</v>
      </c>
      <c r="Z1159" s="30">
        <v>5200</v>
      </c>
      <c r="AA1159" s="30">
        <v>5200</v>
      </c>
      <c r="AB1159" s="30">
        <v>5200</v>
      </c>
      <c r="AC1159" s="30">
        <v>5200</v>
      </c>
      <c r="AD1159" s="30">
        <v>5200</v>
      </c>
      <c r="AE1159" s="30">
        <v>5200</v>
      </c>
      <c r="AF1159" s="30">
        <v>5200</v>
      </c>
    </row>
    <row r="1160" spans="1:32" x14ac:dyDescent="0.45">
      <c r="A1160" s="29" t="s">
        <v>1269</v>
      </c>
      <c r="B1160" s="29" t="s">
        <v>1270</v>
      </c>
      <c r="C1160" s="29" t="s">
        <v>3196</v>
      </c>
      <c r="D1160" s="29" t="s">
        <v>3197</v>
      </c>
      <c r="E1160" s="29" t="s">
        <v>3537</v>
      </c>
      <c r="F1160" s="29" t="s">
        <v>3463</v>
      </c>
      <c r="G1160" s="29" t="s">
        <v>3200</v>
      </c>
      <c r="H1160" s="29" t="s">
        <v>3201</v>
      </c>
      <c r="I1160" s="29" t="s">
        <v>3202</v>
      </c>
      <c r="J1160" s="29" t="s">
        <v>3203</v>
      </c>
      <c r="K1160" s="29" t="s">
        <v>3204</v>
      </c>
      <c r="L1160" s="29" t="s">
        <v>3109</v>
      </c>
      <c r="M1160" s="29" t="s">
        <v>3756</v>
      </c>
      <c r="N1160" s="29" t="s">
        <v>3757</v>
      </c>
      <c r="O1160" s="29" t="s">
        <v>3758</v>
      </c>
      <c r="P1160" s="29" t="s">
        <v>3757</v>
      </c>
      <c r="Q1160" s="29" t="s">
        <v>3209</v>
      </c>
      <c r="R1160" s="29" t="s">
        <v>3210</v>
      </c>
      <c r="S1160" s="29" t="s">
        <v>3098</v>
      </c>
      <c r="T1160" s="29"/>
      <c r="U1160" s="30">
        <v>17500</v>
      </c>
      <c r="V1160" s="30">
        <v>17500</v>
      </c>
      <c r="W1160" s="30">
        <v>17500</v>
      </c>
      <c r="X1160" s="30">
        <v>17500</v>
      </c>
      <c r="Y1160" s="30">
        <v>17500</v>
      </c>
      <c r="Z1160" s="30">
        <v>17500</v>
      </c>
      <c r="AA1160" s="30">
        <v>17500</v>
      </c>
      <c r="AB1160" s="30">
        <v>17500</v>
      </c>
      <c r="AC1160" s="30">
        <v>17500</v>
      </c>
      <c r="AD1160" s="30">
        <v>17500</v>
      </c>
      <c r="AE1160" s="30">
        <v>17500</v>
      </c>
      <c r="AF1160" s="30">
        <v>17500</v>
      </c>
    </row>
    <row r="1161" spans="1:32" x14ac:dyDescent="0.45">
      <c r="A1161" s="29" t="s">
        <v>1269</v>
      </c>
      <c r="B1161" s="29" t="s">
        <v>1270</v>
      </c>
      <c r="C1161" s="29" t="s">
        <v>3299</v>
      </c>
      <c r="D1161" s="29" t="s">
        <v>3300</v>
      </c>
      <c r="E1161" s="29" t="s">
        <v>3320</v>
      </c>
      <c r="F1161" s="29" t="s">
        <v>3321</v>
      </c>
      <c r="G1161" s="29" t="s">
        <v>3233</v>
      </c>
      <c r="H1161" s="29" t="s">
        <v>3234</v>
      </c>
      <c r="I1161" s="29" t="s">
        <v>3235</v>
      </c>
      <c r="J1161" s="29" t="s">
        <v>3236</v>
      </c>
      <c r="K1161" s="29" t="s">
        <v>3237</v>
      </c>
      <c r="L1161" s="29" t="s">
        <v>3107</v>
      </c>
      <c r="M1161" s="29" t="s">
        <v>3238</v>
      </c>
      <c r="N1161" s="29" t="s">
        <v>3239</v>
      </c>
      <c r="O1161" s="29" t="s">
        <v>3422</v>
      </c>
      <c r="P1161" s="29" t="s">
        <v>3423</v>
      </c>
      <c r="Q1161" s="29" t="s">
        <v>3209</v>
      </c>
      <c r="R1161" s="29" t="s">
        <v>3210</v>
      </c>
      <c r="S1161" s="29" t="s">
        <v>3098</v>
      </c>
      <c r="T1161" s="29"/>
      <c r="U1161" s="30">
        <v>4500</v>
      </c>
      <c r="V1161" s="30">
        <v>4500</v>
      </c>
      <c r="W1161" s="30">
        <v>4500</v>
      </c>
      <c r="X1161" s="30">
        <v>4500</v>
      </c>
      <c r="Y1161" s="30">
        <v>4500</v>
      </c>
      <c r="Z1161" s="30">
        <v>4500</v>
      </c>
      <c r="AA1161" s="30">
        <v>4500</v>
      </c>
      <c r="AB1161" s="30">
        <v>4500</v>
      </c>
      <c r="AC1161" s="30">
        <v>4500</v>
      </c>
      <c r="AD1161" s="30">
        <v>4500</v>
      </c>
      <c r="AE1161" s="30">
        <v>4500</v>
      </c>
      <c r="AF1161" s="30">
        <v>4500</v>
      </c>
    </row>
    <row r="1162" spans="1:32" x14ac:dyDescent="0.45">
      <c r="A1162" s="29" t="s">
        <v>1269</v>
      </c>
      <c r="B1162" s="29" t="s">
        <v>1270</v>
      </c>
      <c r="C1162" s="29" t="s">
        <v>3299</v>
      </c>
      <c r="D1162" s="29" t="s">
        <v>3300</v>
      </c>
      <c r="E1162" s="29" t="s">
        <v>3320</v>
      </c>
      <c r="F1162" s="29" t="s">
        <v>3321</v>
      </c>
      <c r="G1162" s="29" t="s">
        <v>3233</v>
      </c>
      <c r="H1162" s="29" t="s">
        <v>3234</v>
      </c>
      <c r="I1162" s="29" t="s">
        <v>3242</v>
      </c>
      <c r="J1162" s="29" t="s">
        <v>3243</v>
      </c>
      <c r="K1162" s="29" t="s">
        <v>3244</v>
      </c>
      <c r="L1162" s="29" t="s">
        <v>3104</v>
      </c>
      <c r="M1162" s="29" t="s">
        <v>3436</v>
      </c>
      <c r="N1162" s="29" t="s">
        <v>3437</v>
      </c>
      <c r="O1162" s="29" t="s">
        <v>3438</v>
      </c>
      <c r="P1162" s="29" t="s">
        <v>3439</v>
      </c>
      <c r="Q1162" s="29" t="s">
        <v>3209</v>
      </c>
      <c r="R1162" s="29" t="s">
        <v>3210</v>
      </c>
      <c r="S1162" s="29" t="s">
        <v>3098</v>
      </c>
      <c r="T1162" s="29"/>
      <c r="U1162" s="30">
        <v>77000</v>
      </c>
      <c r="V1162" s="30">
        <v>77000</v>
      </c>
      <c r="W1162" s="30">
        <v>77000</v>
      </c>
      <c r="X1162" s="30">
        <v>77000</v>
      </c>
      <c r="Y1162" s="30">
        <v>77000</v>
      </c>
      <c r="Z1162" s="30">
        <v>77000</v>
      </c>
      <c r="AA1162" s="30">
        <v>77000</v>
      </c>
      <c r="AB1162" s="30">
        <v>77000</v>
      </c>
      <c r="AC1162" s="30">
        <v>77000</v>
      </c>
      <c r="AD1162" s="30">
        <v>77000</v>
      </c>
      <c r="AE1162" s="30">
        <v>77000</v>
      </c>
      <c r="AF1162" s="30">
        <v>77000</v>
      </c>
    </row>
    <row r="1163" spans="1:32" x14ac:dyDescent="0.45">
      <c r="A1163" s="29" t="s">
        <v>1269</v>
      </c>
      <c r="B1163" s="29" t="s">
        <v>1270</v>
      </c>
      <c r="C1163" s="29" t="s">
        <v>3299</v>
      </c>
      <c r="D1163" s="29" t="s">
        <v>3300</v>
      </c>
      <c r="E1163" s="29" t="s">
        <v>3320</v>
      </c>
      <c r="F1163" s="29" t="s">
        <v>3321</v>
      </c>
      <c r="G1163" s="29" t="s">
        <v>3233</v>
      </c>
      <c r="H1163" s="29" t="s">
        <v>3234</v>
      </c>
      <c r="I1163" s="29" t="s">
        <v>3242</v>
      </c>
      <c r="J1163" s="29" t="s">
        <v>3243</v>
      </c>
      <c r="K1163" s="29" t="s">
        <v>3252</v>
      </c>
      <c r="L1163" s="29" t="s">
        <v>3106</v>
      </c>
      <c r="M1163" s="29" t="s">
        <v>3253</v>
      </c>
      <c r="N1163" s="29" t="s">
        <v>3106</v>
      </c>
      <c r="O1163" s="29" t="s">
        <v>3610</v>
      </c>
      <c r="P1163" s="29" t="s">
        <v>3611</v>
      </c>
      <c r="Q1163" s="29" t="s">
        <v>3209</v>
      </c>
      <c r="R1163" s="29" t="s">
        <v>3210</v>
      </c>
      <c r="S1163" s="29" t="s">
        <v>3098</v>
      </c>
      <c r="T1163" s="29"/>
      <c r="U1163" s="30">
        <v>241930</v>
      </c>
      <c r="V1163" s="30">
        <v>241930</v>
      </c>
      <c r="W1163" s="30">
        <v>234141</v>
      </c>
      <c r="X1163" s="30">
        <v>0</v>
      </c>
      <c r="Y1163" s="30">
        <v>0</v>
      </c>
      <c r="Z1163" s="30">
        <v>0</v>
      </c>
      <c r="AA1163" s="30">
        <v>0</v>
      </c>
      <c r="AB1163" s="30">
        <v>0</v>
      </c>
      <c r="AC1163" s="30">
        <v>0</v>
      </c>
      <c r="AD1163" s="30">
        <v>0</v>
      </c>
      <c r="AE1163" s="30">
        <v>0</v>
      </c>
      <c r="AF1163" s="30">
        <v>0</v>
      </c>
    </row>
    <row r="1164" spans="1:32" x14ac:dyDescent="0.45">
      <c r="A1164" s="29" t="s">
        <v>1269</v>
      </c>
      <c r="B1164" s="29" t="s">
        <v>1270</v>
      </c>
      <c r="C1164" s="29" t="s">
        <v>3299</v>
      </c>
      <c r="D1164" s="29" t="s">
        <v>3300</v>
      </c>
      <c r="E1164" s="29" t="s">
        <v>3320</v>
      </c>
      <c r="F1164" s="29" t="s">
        <v>3321</v>
      </c>
      <c r="G1164" s="29" t="s">
        <v>3233</v>
      </c>
      <c r="H1164" s="29" t="s">
        <v>3234</v>
      </c>
      <c r="I1164" s="29" t="s">
        <v>3242</v>
      </c>
      <c r="J1164" s="29" t="s">
        <v>3243</v>
      </c>
      <c r="K1164" s="29" t="s">
        <v>3252</v>
      </c>
      <c r="L1164" s="29" t="s">
        <v>3106</v>
      </c>
      <c r="M1164" s="29" t="s">
        <v>3253</v>
      </c>
      <c r="N1164" s="29" t="s">
        <v>3106</v>
      </c>
      <c r="O1164" s="29" t="s">
        <v>3256</v>
      </c>
      <c r="P1164" s="29" t="s">
        <v>3257</v>
      </c>
      <c r="Q1164" s="29" t="s">
        <v>3209</v>
      </c>
      <c r="R1164" s="29" t="s">
        <v>3210</v>
      </c>
      <c r="S1164" s="29" t="s">
        <v>3098</v>
      </c>
      <c r="T1164" s="29"/>
      <c r="U1164" s="30">
        <v>0</v>
      </c>
      <c r="V1164" s="30">
        <v>0</v>
      </c>
      <c r="W1164" s="30">
        <v>7035</v>
      </c>
      <c r="X1164" s="30">
        <v>217400</v>
      </c>
      <c r="Y1164" s="30">
        <v>217400</v>
      </c>
      <c r="Z1164" s="30">
        <v>217400</v>
      </c>
      <c r="AA1164" s="30">
        <v>217400</v>
      </c>
      <c r="AB1164" s="30">
        <v>217400</v>
      </c>
      <c r="AC1164" s="30">
        <v>217400</v>
      </c>
      <c r="AD1164" s="30">
        <v>217400</v>
      </c>
      <c r="AE1164" s="30">
        <v>217400</v>
      </c>
      <c r="AF1164" s="30">
        <v>217400</v>
      </c>
    </row>
    <row r="1165" spans="1:32" x14ac:dyDescent="0.45">
      <c r="A1165" s="29" t="s">
        <v>1269</v>
      </c>
      <c r="B1165" s="29" t="s">
        <v>1270</v>
      </c>
      <c r="C1165" s="29" t="s">
        <v>3299</v>
      </c>
      <c r="D1165" s="29" t="s">
        <v>3300</v>
      </c>
      <c r="E1165" s="29" t="s">
        <v>3320</v>
      </c>
      <c r="F1165" s="29" t="s">
        <v>3321</v>
      </c>
      <c r="G1165" s="29" t="s">
        <v>3233</v>
      </c>
      <c r="H1165" s="29" t="s">
        <v>3234</v>
      </c>
      <c r="I1165" s="29" t="s">
        <v>3262</v>
      </c>
      <c r="J1165" s="29" t="s">
        <v>3263</v>
      </c>
      <c r="K1165" s="29" t="s">
        <v>3264</v>
      </c>
      <c r="L1165" s="29" t="s">
        <v>3103</v>
      </c>
      <c r="M1165" s="29" t="s">
        <v>3265</v>
      </c>
      <c r="N1165" s="29" t="s">
        <v>3266</v>
      </c>
      <c r="O1165" s="29" t="s">
        <v>3267</v>
      </c>
      <c r="P1165" s="29" t="s">
        <v>3268</v>
      </c>
      <c r="Q1165" s="29" t="s">
        <v>3209</v>
      </c>
      <c r="R1165" s="29" t="s">
        <v>3210</v>
      </c>
      <c r="S1165" s="29" t="s">
        <v>3098</v>
      </c>
      <c r="T1165" s="29"/>
      <c r="U1165" s="30">
        <v>4000</v>
      </c>
      <c r="V1165" s="30">
        <v>4000</v>
      </c>
      <c r="W1165" s="30">
        <v>4000</v>
      </c>
      <c r="X1165" s="30">
        <v>4000</v>
      </c>
      <c r="Y1165" s="30">
        <v>4000</v>
      </c>
      <c r="Z1165" s="30">
        <v>4000</v>
      </c>
      <c r="AA1165" s="30">
        <v>4000</v>
      </c>
      <c r="AB1165" s="30">
        <v>4000</v>
      </c>
      <c r="AC1165" s="30">
        <v>4000</v>
      </c>
      <c r="AD1165" s="30">
        <v>4000</v>
      </c>
      <c r="AE1165" s="30">
        <v>4000</v>
      </c>
      <c r="AF1165" s="30">
        <v>4000</v>
      </c>
    </row>
    <row r="1166" spans="1:32" x14ac:dyDescent="0.45">
      <c r="A1166" s="29" t="s">
        <v>1269</v>
      </c>
      <c r="B1166" s="29" t="s">
        <v>1270</v>
      </c>
      <c r="C1166" s="29" t="s">
        <v>3299</v>
      </c>
      <c r="D1166" s="29" t="s">
        <v>3300</v>
      </c>
      <c r="E1166" s="29" t="s">
        <v>3320</v>
      </c>
      <c r="F1166" s="29" t="s">
        <v>3321</v>
      </c>
      <c r="G1166" s="29" t="s">
        <v>3233</v>
      </c>
      <c r="H1166" s="29" t="s">
        <v>3234</v>
      </c>
      <c r="I1166" s="29" t="s">
        <v>3262</v>
      </c>
      <c r="J1166" s="29" t="s">
        <v>3263</v>
      </c>
      <c r="K1166" s="29" t="s">
        <v>3264</v>
      </c>
      <c r="L1166" s="29" t="s">
        <v>3103</v>
      </c>
      <c r="M1166" s="29" t="s">
        <v>3265</v>
      </c>
      <c r="N1166" s="29" t="s">
        <v>3266</v>
      </c>
      <c r="O1166" s="29" t="s">
        <v>3269</v>
      </c>
      <c r="P1166" s="29" t="s">
        <v>3270</v>
      </c>
      <c r="Q1166" s="29" t="s">
        <v>3209</v>
      </c>
      <c r="R1166" s="29" t="s">
        <v>3210</v>
      </c>
      <c r="S1166" s="29" t="s">
        <v>3098</v>
      </c>
      <c r="T1166" s="29"/>
      <c r="U1166" s="30">
        <v>156</v>
      </c>
      <c r="V1166" s="30">
        <v>39</v>
      </c>
      <c r="W1166" s="30">
        <v>0</v>
      </c>
      <c r="X1166" s="30">
        <v>0</v>
      </c>
      <c r="Y1166" s="30">
        <v>39</v>
      </c>
      <c r="Z1166" s="30">
        <v>156</v>
      </c>
      <c r="AA1166" s="30">
        <v>39</v>
      </c>
      <c r="AB1166" s="30">
        <v>156</v>
      </c>
      <c r="AC1166" s="30">
        <v>0</v>
      </c>
      <c r="AD1166" s="30">
        <v>39</v>
      </c>
      <c r="AE1166" s="30">
        <v>0</v>
      </c>
      <c r="AF1166" s="30">
        <v>0</v>
      </c>
    </row>
    <row r="1167" spans="1:32" x14ac:dyDescent="0.45">
      <c r="A1167" s="29" t="s">
        <v>1269</v>
      </c>
      <c r="B1167" s="29" t="s">
        <v>1270</v>
      </c>
      <c r="C1167" s="29" t="s">
        <v>3299</v>
      </c>
      <c r="D1167" s="29" t="s">
        <v>3300</v>
      </c>
      <c r="E1167" s="29" t="s">
        <v>3320</v>
      </c>
      <c r="F1167" s="29" t="s">
        <v>3321</v>
      </c>
      <c r="G1167" s="29" t="s">
        <v>3233</v>
      </c>
      <c r="H1167" s="29" t="s">
        <v>3234</v>
      </c>
      <c r="I1167" s="29" t="s">
        <v>3262</v>
      </c>
      <c r="J1167" s="29" t="s">
        <v>3263</v>
      </c>
      <c r="K1167" s="29" t="s">
        <v>3264</v>
      </c>
      <c r="L1167" s="29" t="s">
        <v>3103</v>
      </c>
      <c r="M1167" s="29" t="s">
        <v>3265</v>
      </c>
      <c r="N1167" s="29" t="s">
        <v>3266</v>
      </c>
      <c r="O1167" s="29" t="s">
        <v>3271</v>
      </c>
      <c r="P1167" s="29" t="s">
        <v>3272</v>
      </c>
      <c r="Q1167" s="29" t="s">
        <v>3209</v>
      </c>
      <c r="R1167" s="29" t="s">
        <v>3210</v>
      </c>
      <c r="S1167" s="29" t="s">
        <v>3098</v>
      </c>
      <c r="T1167" s="29"/>
      <c r="U1167" s="30">
        <v>0</v>
      </c>
      <c r="V1167" s="30">
        <v>0</v>
      </c>
      <c r="W1167" s="30">
        <v>0</v>
      </c>
      <c r="X1167" s="30">
        <v>0</v>
      </c>
      <c r="Y1167" s="30">
        <v>0</v>
      </c>
      <c r="Z1167" s="30">
        <v>0</v>
      </c>
      <c r="AA1167" s="30">
        <v>159</v>
      </c>
      <c r="AB1167" s="30">
        <v>0</v>
      </c>
      <c r="AC1167" s="30">
        <v>0</v>
      </c>
      <c r="AD1167" s="30">
        <v>0</v>
      </c>
      <c r="AE1167" s="30">
        <v>0</v>
      </c>
      <c r="AF1167" s="30">
        <v>0</v>
      </c>
    </row>
    <row r="1168" spans="1:32" x14ac:dyDescent="0.45">
      <c r="A1168" s="29" t="s">
        <v>1269</v>
      </c>
      <c r="B1168" s="29" t="s">
        <v>1270</v>
      </c>
      <c r="C1168" s="29" t="s">
        <v>3299</v>
      </c>
      <c r="D1168" s="29" t="s">
        <v>3300</v>
      </c>
      <c r="E1168" s="29" t="s">
        <v>3320</v>
      </c>
      <c r="F1168" s="29" t="s">
        <v>3321</v>
      </c>
      <c r="G1168" s="29" t="s">
        <v>3233</v>
      </c>
      <c r="H1168" s="29" t="s">
        <v>3234</v>
      </c>
      <c r="I1168" s="29" t="s">
        <v>3262</v>
      </c>
      <c r="J1168" s="29" t="s">
        <v>3263</v>
      </c>
      <c r="K1168" s="29" t="s">
        <v>3264</v>
      </c>
      <c r="L1168" s="29" t="s">
        <v>3103</v>
      </c>
      <c r="M1168" s="29" t="s">
        <v>3265</v>
      </c>
      <c r="N1168" s="29" t="s">
        <v>3266</v>
      </c>
      <c r="O1168" s="29" t="s">
        <v>3372</v>
      </c>
      <c r="P1168" s="29" t="s">
        <v>3373</v>
      </c>
      <c r="Q1168" s="29" t="s">
        <v>3209</v>
      </c>
      <c r="R1168" s="29" t="s">
        <v>3210</v>
      </c>
      <c r="S1168" s="29" t="s">
        <v>3098</v>
      </c>
      <c r="T1168" s="29"/>
      <c r="U1168" s="30">
        <v>13983</v>
      </c>
      <c r="V1168" s="30">
        <v>15082</v>
      </c>
      <c r="W1168" s="30">
        <v>16494</v>
      </c>
      <c r="X1168" s="30">
        <v>18701</v>
      </c>
      <c r="Y1168" s="30">
        <v>21477</v>
      </c>
      <c r="Z1168" s="30">
        <v>16575</v>
      </c>
      <c r="AA1168" s="30">
        <v>21197</v>
      </c>
      <c r="AB1168" s="30">
        <v>16373</v>
      </c>
      <c r="AC1168" s="30">
        <v>18458</v>
      </c>
      <c r="AD1168" s="30">
        <v>16029</v>
      </c>
      <c r="AE1168" s="30">
        <v>13379</v>
      </c>
      <c r="AF1168" s="30">
        <v>13959</v>
      </c>
    </row>
    <row r="1169" spans="1:32" x14ac:dyDescent="0.45">
      <c r="A1169" s="29" t="s">
        <v>1269</v>
      </c>
      <c r="B1169" s="29" t="s">
        <v>1270</v>
      </c>
      <c r="C1169" s="29" t="s">
        <v>3299</v>
      </c>
      <c r="D1169" s="29" t="s">
        <v>3300</v>
      </c>
      <c r="E1169" s="29" t="s">
        <v>3320</v>
      </c>
      <c r="F1169" s="29" t="s">
        <v>3321</v>
      </c>
      <c r="G1169" s="29" t="s">
        <v>3233</v>
      </c>
      <c r="H1169" s="29" t="s">
        <v>3234</v>
      </c>
      <c r="I1169" s="29" t="s">
        <v>3262</v>
      </c>
      <c r="J1169" s="29" t="s">
        <v>3263</v>
      </c>
      <c r="K1169" s="29" t="s">
        <v>3264</v>
      </c>
      <c r="L1169" s="29" t="s">
        <v>3103</v>
      </c>
      <c r="M1169" s="29" t="s">
        <v>3322</v>
      </c>
      <c r="N1169" s="29" t="s">
        <v>3323</v>
      </c>
      <c r="O1169" s="29" t="s">
        <v>3324</v>
      </c>
      <c r="P1169" s="29" t="s">
        <v>3325</v>
      </c>
      <c r="Q1169" s="29" t="s">
        <v>3209</v>
      </c>
      <c r="R1169" s="29" t="s">
        <v>3210</v>
      </c>
      <c r="S1169" s="29" t="s">
        <v>3098</v>
      </c>
      <c r="T1169" s="29"/>
      <c r="U1169" s="30">
        <v>2800</v>
      </c>
      <c r="V1169" s="30">
        <v>2800</v>
      </c>
      <c r="W1169" s="30">
        <v>2800</v>
      </c>
      <c r="X1169" s="30">
        <v>2800</v>
      </c>
      <c r="Y1169" s="30">
        <v>2800</v>
      </c>
      <c r="Z1169" s="30">
        <v>2800</v>
      </c>
      <c r="AA1169" s="30">
        <v>2800</v>
      </c>
      <c r="AB1169" s="30">
        <v>2800</v>
      </c>
      <c r="AC1169" s="30">
        <v>2800</v>
      </c>
      <c r="AD1169" s="30">
        <v>2800</v>
      </c>
      <c r="AE1169" s="30">
        <v>2800</v>
      </c>
      <c r="AF1169" s="30">
        <v>2800</v>
      </c>
    </row>
    <row r="1170" spans="1:32" x14ac:dyDescent="0.45">
      <c r="A1170" s="29" t="s">
        <v>1269</v>
      </c>
      <c r="B1170" s="29" t="s">
        <v>1270</v>
      </c>
      <c r="C1170" s="29" t="s">
        <v>3299</v>
      </c>
      <c r="D1170" s="29" t="s">
        <v>3300</v>
      </c>
      <c r="E1170" s="29" t="s">
        <v>3320</v>
      </c>
      <c r="F1170" s="29" t="s">
        <v>3321</v>
      </c>
      <c r="G1170" s="29" t="s">
        <v>3233</v>
      </c>
      <c r="H1170" s="29" t="s">
        <v>3234</v>
      </c>
      <c r="I1170" s="29" t="s">
        <v>3262</v>
      </c>
      <c r="J1170" s="29" t="s">
        <v>3263</v>
      </c>
      <c r="K1170" s="29" t="s">
        <v>3264</v>
      </c>
      <c r="L1170" s="29" t="s">
        <v>3103</v>
      </c>
      <c r="M1170" s="29" t="s">
        <v>3322</v>
      </c>
      <c r="N1170" s="29" t="s">
        <v>3323</v>
      </c>
      <c r="O1170" s="29" t="s">
        <v>3374</v>
      </c>
      <c r="P1170" s="29" t="s">
        <v>3375</v>
      </c>
      <c r="Q1170" s="29" t="s">
        <v>3209</v>
      </c>
      <c r="R1170" s="29" t="s">
        <v>3210</v>
      </c>
      <c r="S1170" s="29" t="s">
        <v>3098</v>
      </c>
      <c r="T1170" s="29"/>
      <c r="U1170" s="30">
        <v>1000</v>
      </c>
      <c r="V1170" s="30">
        <v>1000</v>
      </c>
      <c r="W1170" s="30">
        <v>1000</v>
      </c>
      <c r="X1170" s="30">
        <v>1000</v>
      </c>
      <c r="Y1170" s="30">
        <v>1000</v>
      </c>
      <c r="Z1170" s="30">
        <v>1000</v>
      </c>
      <c r="AA1170" s="30">
        <v>1000</v>
      </c>
      <c r="AB1170" s="30">
        <v>1000</v>
      </c>
      <c r="AC1170" s="30">
        <v>1000</v>
      </c>
      <c r="AD1170" s="30">
        <v>1000</v>
      </c>
      <c r="AE1170" s="30">
        <v>1000</v>
      </c>
      <c r="AF1170" s="30">
        <v>1000</v>
      </c>
    </row>
    <row r="1171" spans="1:32" x14ac:dyDescent="0.45">
      <c r="A1171" s="29" t="s">
        <v>1269</v>
      </c>
      <c r="B1171" s="29" t="s">
        <v>1270</v>
      </c>
      <c r="C1171" s="29" t="s">
        <v>3299</v>
      </c>
      <c r="D1171" s="29" t="s">
        <v>3300</v>
      </c>
      <c r="E1171" s="29" t="s">
        <v>3320</v>
      </c>
      <c r="F1171" s="29" t="s">
        <v>3321</v>
      </c>
      <c r="G1171" s="29" t="s">
        <v>3233</v>
      </c>
      <c r="H1171" s="29" t="s">
        <v>3234</v>
      </c>
      <c r="I1171" s="29" t="s">
        <v>3275</v>
      </c>
      <c r="J1171" s="29" t="s">
        <v>3276</v>
      </c>
      <c r="K1171" s="29" t="s">
        <v>3277</v>
      </c>
      <c r="L1171" s="29" t="s">
        <v>3100</v>
      </c>
      <c r="M1171" s="29" t="s">
        <v>3312</v>
      </c>
      <c r="N1171" s="29" t="s">
        <v>3313</v>
      </c>
      <c r="O1171" s="29" t="s">
        <v>3314</v>
      </c>
      <c r="P1171" s="29" t="s">
        <v>3315</v>
      </c>
      <c r="Q1171" s="29" t="s">
        <v>3209</v>
      </c>
      <c r="R1171" s="29" t="s">
        <v>3210</v>
      </c>
      <c r="S1171" s="29" t="s">
        <v>3098</v>
      </c>
      <c r="T1171" s="29"/>
      <c r="U1171" s="30">
        <v>125000</v>
      </c>
      <c r="V1171" s="30">
        <v>125000</v>
      </c>
      <c r="W1171" s="30">
        <v>125000</v>
      </c>
      <c r="X1171" s="30">
        <v>125000</v>
      </c>
      <c r="Y1171" s="30">
        <v>125000</v>
      </c>
      <c r="Z1171" s="30">
        <v>125000</v>
      </c>
      <c r="AA1171" s="30">
        <v>125000</v>
      </c>
      <c r="AB1171" s="30">
        <v>125000</v>
      </c>
      <c r="AC1171" s="30">
        <v>125000</v>
      </c>
      <c r="AD1171" s="30">
        <v>125000</v>
      </c>
      <c r="AE1171" s="30">
        <v>125000</v>
      </c>
      <c r="AF1171" s="30">
        <v>125000</v>
      </c>
    </row>
    <row r="1172" spans="1:32" x14ac:dyDescent="0.45">
      <c r="A1172" s="29" t="s">
        <v>1269</v>
      </c>
      <c r="B1172" s="29" t="s">
        <v>1270</v>
      </c>
      <c r="C1172" s="29" t="s">
        <v>3211</v>
      </c>
      <c r="D1172" s="29" t="s">
        <v>3212</v>
      </c>
      <c r="E1172" s="29" t="s">
        <v>3213</v>
      </c>
      <c r="F1172" s="29" t="s">
        <v>982</v>
      </c>
      <c r="G1172" s="29" t="s">
        <v>3200</v>
      </c>
      <c r="H1172" s="29" t="s">
        <v>3201</v>
      </c>
      <c r="I1172" s="29" t="s">
        <v>3226</v>
      </c>
      <c r="J1172" s="29" t="s">
        <v>3227</v>
      </c>
      <c r="K1172" s="29" t="s">
        <v>3228</v>
      </c>
      <c r="L1172" s="29" t="s">
        <v>3111</v>
      </c>
      <c r="M1172" s="29" t="s">
        <v>3295</v>
      </c>
      <c r="N1172" s="29" t="s">
        <v>3296</v>
      </c>
      <c r="O1172" s="29" t="s">
        <v>3608</v>
      </c>
      <c r="P1172" s="29" t="s">
        <v>3609</v>
      </c>
      <c r="Q1172" s="29" t="s">
        <v>3209</v>
      </c>
      <c r="R1172" s="29" t="s">
        <v>3210</v>
      </c>
      <c r="S1172" s="29" t="s">
        <v>3098</v>
      </c>
      <c r="T1172" s="29"/>
      <c r="U1172" s="30">
        <v>0</v>
      </c>
      <c r="V1172" s="30">
        <v>0</v>
      </c>
      <c r="W1172" s="30">
        <v>0</v>
      </c>
      <c r="X1172" s="30">
        <v>41</v>
      </c>
      <c r="Y1172" s="30">
        <v>0</v>
      </c>
      <c r="Z1172" s="30">
        <v>0</v>
      </c>
      <c r="AA1172" s="30">
        <v>0</v>
      </c>
      <c r="AB1172" s="30">
        <v>0</v>
      </c>
      <c r="AC1172" s="30">
        <v>0</v>
      </c>
      <c r="AD1172" s="30">
        <v>0</v>
      </c>
      <c r="AE1172" s="30">
        <v>0</v>
      </c>
      <c r="AF1172" s="30">
        <v>0</v>
      </c>
    </row>
    <row r="1173" spans="1:32" x14ac:dyDescent="0.45">
      <c r="A1173" s="29" t="s">
        <v>5</v>
      </c>
      <c r="B1173" s="29" t="s">
        <v>6</v>
      </c>
      <c r="C1173" s="29" t="s">
        <v>3299</v>
      </c>
      <c r="D1173" s="29" t="s">
        <v>3300</v>
      </c>
      <c r="E1173" s="29" t="s">
        <v>3320</v>
      </c>
      <c r="F1173" s="29" t="s">
        <v>3321</v>
      </c>
      <c r="G1173" s="29" t="s">
        <v>3200</v>
      </c>
      <c r="H1173" s="29" t="s">
        <v>3201</v>
      </c>
      <c r="I1173" s="29" t="s">
        <v>3226</v>
      </c>
      <c r="J1173" s="29" t="s">
        <v>3227</v>
      </c>
      <c r="K1173" s="29" t="s">
        <v>3228</v>
      </c>
      <c r="L1173" s="29" t="s">
        <v>3111</v>
      </c>
      <c r="M1173" s="29" t="s">
        <v>3229</v>
      </c>
      <c r="N1173" s="29" t="s">
        <v>3230</v>
      </c>
      <c r="O1173" s="29" t="s">
        <v>3231</v>
      </c>
      <c r="P1173" s="29" t="s">
        <v>3232</v>
      </c>
      <c r="Q1173" s="29" t="s">
        <v>3209</v>
      </c>
      <c r="R1173" s="29" t="s">
        <v>3210</v>
      </c>
      <c r="S1173" s="29" t="s">
        <v>3098</v>
      </c>
      <c r="T1173" s="29"/>
      <c r="U1173" s="30">
        <v>0</v>
      </c>
      <c r="V1173" s="30">
        <v>0</v>
      </c>
      <c r="W1173" s="30">
        <v>0</v>
      </c>
      <c r="X1173" s="30">
        <v>0</v>
      </c>
      <c r="Y1173" s="30">
        <v>0</v>
      </c>
      <c r="Z1173" s="30">
        <v>0</v>
      </c>
      <c r="AA1173" s="30">
        <v>78</v>
      </c>
      <c r="AB1173" s="30">
        <v>0</v>
      </c>
      <c r="AC1173" s="30">
        <v>0</v>
      </c>
      <c r="AD1173" s="30">
        <v>0</v>
      </c>
      <c r="AE1173" s="30">
        <v>0</v>
      </c>
      <c r="AF1173" s="30">
        <v>0</v>
      </c>
    </row>
    <row r="1174" spans="1:32" x14ac:dyDescent="0.45">
      <c r="A1174" s="29" t="s">
        <v>5</v>
      </c>
      <c r="B1174" s="29" t="s">
        <v>6</v>
      </c>
      <c r="C1174" s="29" t="s">
        <v>3299</v>
      </c>
      <c r="D1174" s="29" t="s">
        <v>3300</v>
      </c>
      <c r="E1174" s="29" t="s">
        <v>3320</v>
      </c>
      <c r="F1174" s="29" t="s">
        <v>3321</v>
      </c>
      <c r="G1174" s="29" t="s">
        <v>3233</v>
      </c>
      <c r="H1174" s="29" t="s">
        <v>3234</v>
      </c>
      <c r="I1174" s="29" t="s">
        <v>3262</v>
      </c>
      <c r="J1174" s="29" t="s">
        <v>3263</v>
      </c>
      <c r="K1174" s="29" t="s">
        <v>3264</v>
      </c>
      <c r="L1174" s="29" t="s">
        <v>3103</v>
      </c>
      <c r="M1174" s="29" t="s">
        <v>3265</v>
      </c>
      <c r="N1174" s="29" t="s">
        <v>3266</v>
      </c>
      <c r="O1174" s="29" t="s">
        <v>3267</v>
      </c>
      <c r="P1174" s="29" t="s">
        <v>3268</v>
      </c>
      <c r="Q1174" s="29" t="s">
        <v>3209</v>
      </c>
      <c r="R1174" s="29" t="s">
        <v>3210</v>
      </c>
      <c r="S1174" s="29" t="s">
        <v>3098</v>
      </c>
      <c r="T1174" s="29"/>
      <c r="U1174" s="30">
        <v>7200</v>
      </c>
      <c r="V1174" s="30">
        <v>7200</v>
      </c>
      <c r="W1174" s="30">
        <v>7200</v>
      </c>
      <c r="X1174" s="30">
        <v>7200</v>
      </c>
      <c r="Y1174" s="30">
        <v>7200</v>
      </c>
      <c r="Z1174" s="30">
        <v>7200</v>
      </c>
      <c r="AA1174" s="30">
        <v>7200</v>
      </c>
      <c r="AB1174" s="30">
        <v>7200</v>
      </c>
      <c r="AC1174" s="30">
        <v>7200</v>
      </c>
      <c r="AD1174" s="30">
        <v>7200</v>
      </c>
      <c r="AE1174" s="30">
        <v>7200</v>
      </c>
      <c r="AF1174" s="30">
        <v>7200</v>
      </c>
    </row>
    <row r="1175" spans="1:32" x14ac:dyDescent="0.45">
      <c r="A1175" s="29" t="s">
        <v>5</v>
      </c>
      <c r="B1175" s="29" t="s">
        <v>6</v>
      </c>
      <c r="C1175" s="29" t="s">
        <v>3299</v>
      </c>
      <c r="D1175" s="29" t="s">
        <v>3300</v>
      </c>
      <c r="E1175" s="29" t="s">
        <v>3320</v>
      </c>
      <c r="F1175" s="29" t="s">
        <v>3321</v>
      </c>
      <c r="G1175" s="29" t="s">
        <v>3233</v>
      </c>
      <c r="H1175" s="29" t="s">
        <v>3234</v>
      </c>
      <c r="I1175" s="29" t="s">
        <v>3262</v>
      </c>
      <c r="J1175" s="29" t="s">
        <v>3263</v>
      </c>
      <c r="K1175" s="29" t="s">
        <v>3264</v>
      </c>
      <c r="L1175" s="29" t="s">
        <v>3103</v>
      </c>
      <c r="M1175" s="29" t="s">
        <v>3265</v>
      </c>
      <c r="N1175" s="29" t="s">
        <v>3266</v>
      </c>
      <c r="O1175" s="29" t="s">
        <v>3269</v>
      </c>
      <c r="P1175" s="29" t="s">
        <v>3270</v>
      </c>
      <c r="Q1175" s="29" t="s">
        <v>3209</v>
      </c>
      <c r="R1175" s="29" t="s">
        <v>3210</v>
      </c>
      <c r="S1175" s="29" t="s">
        <v>3098</v>
      </c>
      <c r="T1175" s="29"/>
      <c r="U1175" s="30">
        <v>0</v>
      </c>
      <c r="V1175" s="30">
        <v>0</v>
      </c>
      <c r="W1175" s="30">
        <v>0</v>
      </c>
      <c r="X1175" s="30">
        <v>0</v>
      </c>
      <c r="Y1175" s="30">
        <v>0</v>
      </c>
      <c r="Z1175" s="30">
        <v>0</v>
      </c>
      <c r="AA1175" s="30">
        <v>0</v>
      </c>
      <c r="AB1175" s="30">
        <v>0</v>
      </c>
      <c r="AC1175" s="30">
        <v>39</v>
      </c>
      <c r="AD1175" s="30">
        <v>0</v>
      </c>
      <c r="AE1175" s="30">
        <v>78</v>
      </c>
      <c r="AF1175" s="30">
        <v>0</v>
      </c>
    </row>
    <row r="1176" spans="1:32" x14ac:dyDescent="0.45">
      <c r="A1176" s="29" t="s">
        <v>5</v>
      </c>
      <c r="B1176" s="29" t="s">
        <v>6</v>
      </c>
      <c r="C1176" s="29" t="s">
        <v>3299</v>
      </c>
      <c r="D1176" s="29" t="s">
        <v>3300</v>
      </c>
      <c r="E1176" s="29" t="s">
        <v>3320</v>
      </c>
      <c r="F1176" s="29" t="s">
        <v>3321</v>
      </c>
      <c r="G1176" s="29" t="s">
        <v>3233</v>
      </c>
      <c r="H1176" s="29" t="s">
        <v>3234</v>
      </c>
      <c r="I1176" s="29" t="s">
        <v>3262</v>
      </c>
      <c r="J1176" s="29" t="s">
        <v>3263</v>
      </c>
      <c r="K1176" s="29" t="s">
        <v>3264</v>
      </c>
      <c r="L1176" s="29" t="s">
        <v>3103</v>
      </c>
      <c r="M1176" s="29" t="s">
        <v>3265</v>
      </c>
      <c r="N1176" s="29" t="s">
        <v>3266</v>
      </c>
      <c r="O1176" s="29" t="s">
        <v>3271</v>
      </c>
      <c r="P1176" s="29" t="s">
        <v>3272</v>
      </c>
      <c r="Q1176" s="29" t="s">
        <v>3209</v>
      </c>
      <c r="R1176" s="29" t="s">
        <v>3210</v>
      </c>
      <c r="S1176" s="29" t="s">
        <v>3098</v>
      </c>
      <c r="T1176" s="29"/>
      <c r="U1176" s="30">
        <v>0</v>
      </c>
      <c r="V1176" s="30">
        <v>0</v>
      </c>
      <c r="W1176" s="30">
        <v>58</v>
      </c>
      <c r="X1176" s="30">
        <v>159</v>
      </c>
      <c r="Y1176" s="30">
        <v>0</v>
      </c>
      <c r="Z1176" s="30">
        <v>43</v>
      </c>
      <c r="AA1176" s="30">
        <v>0</v>
      </c>
      <c r="AB1176" s="30">
        <v>78</v>
      </c>
      <c r="AC1176" s="30">
        <v>87</v>
      </c>
      <c r="AD1176" s="30">
        <v>130</v>
      </c>
      <c r="AE1176" s="30">
        <v>87</v>
      </c>
      <c r="AF1176" s="30">
        <v>0</v>
      </c>
    </row>
    <row r="1177" spans="1:32" x14ac:dyDescent="0.45">
      <c r="A1177" s="29" t="s">
        <v>5</v>
      </c>
      <c r="B1177" s="29" t="s">
        <v>6</v>
      </c>
      <c r="C1177" s="29" t="s">
        <v>3299</v>
      </c>
      <c r="D1177" s="29" t="s">
        <v>3300</v>
      </c>
      <c r="E1177" s="29" t="s">
        <v>3320</v>
      </c>
      <c r="F1177" s="29" t="s">
        <v>3321</v>
      </c>
      <c r="G1177" s="29" t="s">
        <v>3233</v>
      </c>
      <c r="H1177" s="29" t="s">
        <v>3234</v>
      </c>
      <c r="I1177" s="29" t="s">
        <v>3262</v>
      </c>
      <c r="J1177" s="29" t="s">
        <v>3263</v>
      </c>
      <c r="K1177" s="29" t="s">
        <v>3264</v>
      </c>
      <c r="L1177" s="29" t="s">
        <v>3103</v>
      </c>
      <c r="M1177" s="29" t="s">
        <v>3265</v>
      </c>
      <c r="N1177" s="29" t="s">
        <v>3266</v>
      </c>
      <c r="O1177" s="29" t="s">
        <v>3273</v>
      </c>
      <c r="P1177" s="29" t="s">
        <v>3274</v>
      </c>
      <c r="Q1177" s="29" t="s">
        <v>3209</v>
      </c>
      <c r="R1177" s="29" t="s">
        <v>3210</v>
      </c>
      <c r="S1177" s="29" t="s">
        <v>3098</v>
      </c>
      <c r="T1177" s="29"/>
      <c r="U1177" s="30">
        <v>78</v>
      </c>
      <c r="V1177" s="30">
        <v>78</v>
      </c>
      <c r="W1177" s="30">
        <v>117</v>
      </c>
      <c r="X1177" s="30">
        <v>0</v>
      </c>
      <c r="Y1177" s="30">
        <v>0</v>
      </c>
      <c r="Z1177" s="30">
        <v>0</v>
      </c>
      <c r="AA1177" s="30">
        <v>117</v>
      </c>
      <c r="AB1177" s="30">
        <v>0</v>
      </c>
      <c r="AC1177" s="30">
        <v>0</v>
      </c>
      <c r="AD1177" s="30">
        <v>39</v>
      </c>
      <c r="AE1177" s="30">
        <v>39</v>
      </c>
      <c r="AF1177" s="30">
        <v>0</v>
      </c>
    </row>
    <row r="1178" spans="1:32" x14ac:dyDescent="0.45">
      <c r="A1178" s="29" t="s">
        <v>5</v>
      </c>
      <c r="B1178" s="29" t="s">
        <v>6</v>
      </c>
      <c r="C1178" s="29" t="s">
        <v>3299</v>
      </c>
      <c r="D1178" s="29" t="s">
        <v>3300</v>
      </c>
      <c r="E1178" s="29" t="s">
        <v>3320</v>
      </c>
      <c r="F1178" s="29" t="s">
        <v>3321</v>
      </c>
      <c r="G1178" s="29" t="s">
        <v>3233</v>
      </c>
      <c r="H1178" s="29" t="s">
        <v>3234</v>
      </c>
      <c r="I1178" s="29" t="s">
        <v>3262</v>
      </c>
      <c r="J1178" s="29" t="s">
        <v>3263</v>
      </c>
      <c r="K1178" s="29" t="s">
        <v>3264</v>
      </c>
      <c r="L1178" s="29" t="s">
        <v>3103</v>
      </c>
      <c r="M1178" s="29" t="s">
        <v>3265</v>
      </c>
      <c r="N1178" s="29" t="s">
        <v>3266</v>
      </c>
      <c r="O1178" s="29" t="s">
        <v>3372</v>
      </c>
      <c r="P1178" s="29" t="s">
        <v>3373</v>
      </c>
      <c r="Q1178" s="29" t="s">
        <v>3209</v>
      </c>
      <c r="R1178" s="29" t="s">
        <v>3210</v>
      </c>
      <c r="S1178" s="29" t="s">
        <v>3098</v>
      </c>
      <c r="T1178" s="29"/>
      <c r="U1178" s="30">
        <v>0</v>
      </c>
      <c r="V1178" s="30">
        <v>0</v>
      </c>
      <c r="W1178" s="30">
        <v>0</v>
      </c>
      <c r="X1178" s="30">
        <v>29</v>
      </c>
      <c r="Y1178" s="30">
        <v>0</v>
      </c>
      <c r="Z1178" s="30">
        <v>0</v>
      </c>
      <c r="AA1178" s="30">
        <v>0</v>
      </c>
      <c r="AB1178" s="30">
        <v>0</v>
      </c>
      <c r="AC1178" s="30">
        <v>0</v>
      </c>
      <c r="AD1178" s="30">
        <v>0</v>
      </c>
      <c r="AE1178" s="30">
        <v>0</v>
      </c>
      <c r="AF1178" s="30">
        <v>0</v>
      </c>
    </row>
    <row r="1179" spans="1:32" x14ac:dyDescent="0.45">
      <c r="A1179" s="29" t="s">
        <v>5</v>
      </c>
      <c r="B1179" s="29" t="s">
        <v>6</v>
      </c>
      <c r="C1179" s="29" t="s">
        <v>3299</v>
      </c>
      <c r="D1179" s="29" t="s">
        <v>3300</v>
      </c>
      <c r="E1179" s="29" t="s">
        <v>3320</v>
      </c>
      <c r="F1179" s="29" t="s">
        <v>3321</v>
      </c>
      <c r="G1179" s="29" t="s">
        <v>3233</v>
      </c>
      <c r="H1179" s="29" t="s">
        <v>3234</v>
      </c>
      <c r="I1179" s="29" t="s">
        <v>3262</v>
      </c>
      <c r="J1179" s="29" t="s">
        <v>3263</v>
      </c>
      <c r="K1179" s="29" t="s">
        <v>3264</v>
      </c>
      <c r="L1179" s="29" t="s">
        <v>3103</v>
      </c>
      <c r="M1179" s="29" t="s">
        <v>3322</v>
      </c>
      <c r="N1179" s="29" t="s">
        <v>3323</v>
      </c>
      <c r="O1179" s="29" t="s">
        <v>3374</v>
      </c>
      <c r="P1179" s="29" t="s">
        <v>3375</v>
      </c>
      <c r="Q1179" s="29" t="s">
        <v>3209</v>
      </c>
      <c r="R1179" s="29" t="s">
        <v>3098</v>
      </c>
      <c r="S1179" s="29" t="s">
        <v>3098</v>
      </c>
      <c r="T1179" s="29"/>
      <c r="U1179" s="30">
        <v>0</v>
      </c>
      <c r="V1179" s="30">
        <v>0</v>
      </c>
      <c r="W1179" s="30">
        <v>0</v>
      </c>
      <c r="X1179" s="30">
        <v>0</v>
      </c>
      <c r="Y1179" s="30">
        <v>0</v>
      </c>
      <c r="Z1179" s="30">
        <v>0</v>
      </c>
      <c r="AA1179" s="30">
        <v>355</v>
      </c>
      <c r="AB1179" s="30">
        <v>1000</v>
      </c>
      <c r="AC1179" s="30">
        <v>1000</v>
      </c>
      <c r="AD1179" s="30">
        <v>1000</v>
      </c>
      <c r="AE1179" s="30">
        <v>1000</v>
      </c>
      <c r="AF1179" s="30">
        <v>1000</v>
      </c>
    </row>
    <row r="1180" spans="1:32" x14ac:dyDescent="0.45">
      <c r="A1180" s="29" t="s">
        <v>5</v>
      </c>
      <c r="B1180" s="29" t="s">
        <v>6</v>
      </c>
      <c r="C1180" s="29" t="s">
        <v>3299</v>
      </c>
      <c r="D1180" s="29" t="s">
        <v>3300</v>
      </c>
      <c r="E1180" s="29" t="s">
        <v>3320</v>
      </c>
      <c r="F1180" s="29" t="s">
        <v>3321</v>
      </c>
      <c r="G1180" s="29" t="s">
        <v>3233</v>
      </c>
      <c r="H1180" s="29" t="s">
        <v>3234</v>
      </c>
      <c r="I1180" s="29" t="s">
        <v>3262</v>
      </c>
      <c r="J1180" s="29" t="s">
        <v>3263</v>
      </c>
      <c r="K1180" s="29" t="s">
        <v>3264</v>
      </c>
      <c r="L1180" s="29" t="s">
        <v>3103</v>
      </c>
      <c r="M1180" s="29" t="s">
        <v>3326</v>
      </c>
      <c r="N1180" s="29" t="s">
        <v>3327</v>
      </c>
      <c r="O1180" s="29" t="s">
        <v>3527</v>
      </c>
      <c r="P1180" s="29" t="s">
        <v>3528</v>
      </c>
      <c r="Q1180" s="29" t="s">
        <v>3209</v>
      </c>
      <c r="R1180" s="29" t="s">
        <v>3210</v>
      </c>
      <c r="S1180" s="29" t="s">
        <v>3098</v>
      </c>
      <c r="T1180" s="29"/>
      <c r="U1180" s="30">
        <v>217</v>
      </c>
      <c r="V1180" s="30">
        <v>0</v>
      </c>
      <c r="W1180" s="30">
        <v>0</v>
      </c>
      <c r="X1180" s="30">
        <v>87</v>
      </c>
      <c r="Y1180" s="30">
        <v>0</v>
      </c>
      <c r="Z1180" s="30">
        <v>43</v>
      </c>
      <c r="AA1180" s="30">
        <v>0</v>
      </c>
      <c r="AB1180" s="30">
        <v>275</v>
      </c>
      <c r="AC1180" s="30">
        <v>116</v>
      </c>
      <c r="AD1180" s="30">
        <v>0</v>
      </c>
      <c r="AE1180" s="30">
        <v>391</v>
      </c>
      <c r="AF1180" s="30">
        <v>1000</v>
      </c>
    </row>
    <row r="1181" spans="1:32" x14ac:dyDescent="0.45">
      <c r="A1181" s="29" t="s">
        <v>5</v>
      </c>
      <c r="B1181" s="29" t="s">
        <v>6</v>
      </c>
      <c r="C1181" s="29" t="s">
        <v>3299</v>
      </c>
      <c r="D1181" s="29" t="s">
        <v>3300</v>
      </c>
      <c r="E1181" s="29" t="s">
        <v>3320</v>
      </c>
      <c r="F1181" s="29" t="s">
        <v>3321</v>
      </c>
      <c r="G1181" s="29" t="s">
        <v>3233</v>
      </c>
      <c r="H1181" s="29" t="s">
        <v>3234</v>
      </c>
      <c r="I1181" s="29" t="s">
        <v>3262</v>
      </c>
      <c r="J1181" s="29" t="s">
        <v>3263</v>
      </c>
      <c r="K1181" s="29" t="s">
        <v>3264</v>
      </c>
      <c r="L1181" s="29" t="s">
        <v>3103</v>
      </c>
      <c r="M1181" s="29" t="s">
        <v>3326</v>
      </c>
      <c r="N1181" s="29" t="s">
        <v>3327</v>
      </c>
      <c r="O1181" s="29" t="s">
        <v>3328</v>
      </c>
      <c r="P1181" s="29" t="s">
        <v>3329</v>
      </c>
      <c r="Q1181" s="29" t="s">
        <v>3209</v>
      </c>
      <c r="R1181" s="29" t="s">
        <v>3210</v>
      </c>
      <c r="S1181" s="29" t="s">
        <v>3098</v>
      </c>
      <c r="T1181" s="29"/>
      <c r="U1181" s="30">
        <v>0</v>
      </c>
      <c r="V1181" s="30">
        <v>195</v>
      </c>
      <c r="W1181" s="30">
        <v>0</v>
      </c>
      <c r="X1181" s="30">
        <v>78</v>
      </c>
      <c r="Y1181" s="30">
        <v>78</v>
      </c>
      <c r="Z1181" s="30">
        <v>0</v>
      </c>
      <c r="AA1181" s="30">
        <v>0</v>
      </c>
      <c r="AB1181" s="30">
        <v>0</v>
      </c>
      <c r="AC1181" s="30">
        <v>0</v>
      </c>
      <c r="AD1181" s="30">
        <v>0</v>
      </c>
      <c r="AE1181" s="30">
        <v>0</v>
      </c>
      <c r="AF1181" s="30">
        <v>0</v>
      </c>
    </row>
    <row r="1182" spans="1:32" x14ac:dyDescent="0.45">
      <c r="A1182" s="29" t="s">
        <v>5</v>
      </c>
      <c r="B1182" s="29" t="s">
        <v>6</v>
      </c>
      <c r="C1182" s="29" t="s">
        <v>3299</v>
      </c>
      <c r="D1182" s="29" t="s">
        <v>3300</v>
      </c>
      <c r="E1182" s="29" t="s">
        <v>3320</v>
      </c>
      <c r="F1182" s="29" t="s">
        <v>3321</v>
      </c>
      <c r="G1182" s="29" t="s">
        <v>3233</v>
      </c>
      <c r="H1182" s="29" t="s">
        <v>3234</v>
      </c>
      <c r="I1182" s="29" t="s">
        <v>3262</v>
      </c>
      <c r="J1182" s="29" t="s">
        <v>3263</v>
      </c>
      <c r="K1182" s="29" t="s">
        <v>3264</v>
      </c>
      <c r="L1182" s="29" t="s">
        <v>3103</v>
      </c>
      <c r="M1182" s="29" t="s">
        <v>3326</v>
      </c>
      <c r="N1182" s="29" t="s">
        <v>3327</v>
      </c>
      <c r="O1182" s="29" t="s">
        <v>3330</v>
      </c>
      <c r="P1182" s="29" t="s">
        <v>3331</v>
      </c>
      <c r="Q1182" s="29" t="s">
        <v>3209</v>
      </c>
      <c r="R1182" s="29" t="s">
        <v>3210</v>
      </c>
      <c r="S1182" s="29" t="s">
        <v>3098</v>
      </c>
      <c r="T1182" s="29"/>
      <c r="U1182" s="30">
        <v>0</v>
      </c>
      <c r="V1182" s="30">
        <v>0</v>
      </c>
      <c r="W1182" s="30">
        <v>0</v>
      </c>
      <c r="X1182" s="30">
        <v>0</v>
      </c>
      <c r="Y1182" s="30">
        <v>0</v>
      </c>
      <c r="Z1182" s="30">
        <v>0</v>
      </c>
      <c r="AA1182" s="30">
        <v>0</v>
      </c>
      <c r="AB1182" s="30">
        <v>0</v>
      </c>
      <c r="AC1182" s="30">
        <v>0</v>
      </c>
      <c r="AD1182" s="30">
        <v>0</v>
      </c>
      <c r="AE1182" s="30">
        <v>0</v>
      </c>
      <c r="AF1182" s="30">
        <v>0</v>
      </c>
    </row>
    <row r="1183" spans="1:32" x14ac:dyDescent="0.45">
      <c r="A1183" s="29" t="s">
        <v>5</v>
      </c>
      <c r="B1183" s="29" t="s">
        <v>6</v>
      </c>
      <c r="C1183" s="29" t="s">
        <v>3299</v>
      </c>
      <c r="D1183" s="29" t="s">
        <v>3300</v>
      </c>
      <c r="E1183" s="29" t="s">
        <v>3320</v>
      </c>
      <c r="F1183" s="29" t="s">
        <v>3321</v>
      </c>
      <c r="G1183" s="29" t="s">
        <v>3233</v>
      </c>
      <c r="H1183" s="29" t="s">
        <v>3234</v>
      </c>
      <c r="I1183" s="29" t="s">
        <v>3262</v>
      </c>
      <c r="J1183" s="29" t="s">
        <v>3263</v>
      </c>
      <c r="K1183" s="29" t="s">
        <v>3264</v>
      </c>
      <c r="L1183" s="29" t="s">
        <v>3103</v>
      </c>
      <c r="M1183" s="29" t="s">
        <v>3326</v>
      </c>
      <c r="N1183" s="29" t="s">
        <v>3327</v>
      </c>
      <c r="O1183" s="29" t="s">
        <v>3332</v>
      </c>
      <c r="P1183" s="29" t="s">
        <v>3333</v>
      </c>
      <c r="Q1183" s="29" t="s">
        <v>3209</v>
      </c>
      <c r="R1183" s="29" t="s">
        <v>3210</v>
      </c>
      <c r="S1183" s="29" t="s">
        <v>3098</v>
      </c>
      <c r="T1183" s="29"/>
      <c r="U1183" s="30">
        <v>7700</v>
      </c>
      <c r="V1183" s="30">
        <v>7700</v>
      </c>
      <c r="W1183" s="30">
        <v>7700</v>
      </c>
      <c r="X1183" s="30">
        <v>7700</v>
      </c>
      <c r="Y1183" s="30">
        <v>7700</v>
      </c>
      <c r="Z1183" s="30">
        <v>7700</v>
      </c>
      <c r="AA1183" s="30">
        <v>7700</v>
      </c>
      <c r="AB1183" s="30">
        <v>7700</v>
      </c>
      <c r="AC1183" s="30">
        <v>7700</v>
      </c>
      <c r="AD1183" s="30">
        <v>7700</v>
      </c>
      <c r="AE1183" s="30">
        <v>7700</v>
      </c>
      <c r="AF1183" s="30">
        <v>7700</v>
      </c>
    </row>
    <row r="1184" spans="1:32" x14ac:dyDescent="0.45">
      <c r="A1184" s="29" t="s">
        <v>5</v>
      </c>
      <c r="B1184" s="29" t="s">
        <v>6</v>
      </c>
      <c r="C1184" s="29" t="s">
        <v>3299</v>
      </c>
      <c r="D1184" s="29" t="s">
        <v>3300</v>
      </c>
      <c r="E1184" s="29" t="s">
        <v>3320</v>
      </c>
      <c r="F1184" s="29" t="s">
        <v>3321</v>
      </c>
      <c r="G1184" s="29" t="s">
        <v>3233</v>
      </c>
      <c r="H1184" s="29" t="s">
        <v>3234</v>
      </c>
      <c r="I1184" s="29" t="s">
        <v>3275</v>
      </c>
      <c r="J1184" s="29" t="s">
        <v>3276</v>
      </c>
      <c r="K1184" s="29" t="s">
        <v>3277</v>
      </c>
      <c r="L1184" s="29" t="s">
        <v>3100</v>
      </c>
      <c r="M1184" s="29" t="s">
        <v>3278</v>
      </c>
      <c r="N1184" s="29" t="s">
        <v>3279</v>
      </c>
      <c r="O1184" s="29" t="s">
        <v>3446</v>
      </c>
      <c r="P1184" s="29" t="s">
        <v>3447</v>
      </c>
      <c r="Q1184" s="29" t="s">
        <v>3209</v>
      </c>
      <c r="R1184" s="29" t="s">
        <v>3210</v>
      </c>
      <c r="S1184" s="29" t="s">
        <v>3098</v>
      </c>
      <c r="T1184" s="29"/>
      <c r="U1184" s="30">
        <v>40500</v>
      </c>
      <c r="V1184" s="30">
        <v>40500</v>
      </c>
      <c r="W1184" s="30">
        <v>40500</v>
      </c>
      <c r="X1184" s="30">
        <v>40500</v>
      </c>
      <c r="Y1184" s="30">
        <v>40500</v>
      </c>
      <c r="Z1184" s="30">
        <v>40500</v>
      </c>
      <c r="AA1184" s="30">
        <v>40500</v>
      </c>
      <c r="AB1184" s="30">
        <v>40500</v>
      </c>
      <c r="AC1184" s="30">
        <v>40500</v>
      </c>
      <c r="AD1184" s="30">
        <v>40500</v>
      </c>
      <c r="AE1184" s="30">
        <v>40500</v>
      </c>
      <c r="AF1184" s="30">
        <v>40500</v>
      </c>
    </row>
    <row r="1185" spans="1:32" x14ac:dyDescent="0.45">
      <c r="A1185" s="29" t="s">
        <v>5</v>
      </c>
      <c r="B1185" s="29" t="s">
        <v>6</v>
      </c>
      <c r="C1185" s="29" t="s">
        <v>3299</v>
      </c>
      <c r="D1185" s="29" t="s">
        <v>3300</v>
      </c>
      <c r="E1185" s="29" t="s">
        <v>3320</v>
      </c>
      <c r="F1185" s="29" t="s">
        <v>3321</v>
      </c>
      <c r="G1185" s="29" t="s">
        <v>3233</v>
      </c>
      <c r="H1185" s="29" t="s">
        <v>3234</v>
      </c>
      <c r="I1185" s="29" t="s">
        <v>3275</v>
      </c>
      <c r="J1185" s="29" t="s">
        <v>3276</v>
      </c>
      <c r="K1185" s="29" t="s">
        <v>3287</v>
      </c>
      <c r="L1185" s="29" t="s">
        <v>3101</v>
      </c>
      <c r="M1185" s="29" t="s">
        <v>3316</v>
      </c>
      <c r="N1185" s="29" t="s">
        <v>3317</v>
      </c>
      <c r="O1185" s="29" t="s">
        <v>3454</v>
      </c>
      <c r="P1185" s="29" t="s">
        <v>3455</v>
      </c>
      <c r="Q1185" s="29" t="s">
        <v>3249</v>
      </c>
      <c r="R1185" s="29" t="s">
        <v>3210</v>
      </c>
      <c r="S1185" s="29" t="s">
        <v>3098</v>
      </c>
      <c r="T1185" s="29"/>
      <c r="U1185" s="30">
        <v>962</v>
      </c>
      <c r="V1185" s="30">
        <v>962</v>
      </c>
      <c r="W1185" s="30">
        <v>962</v>
      </c>
      <c r="X1185" s="30">
        <v>962</v>
      </c>
      <c r="Y1185" s="30">
        <v>962</v>
      </c>
      <c r="Z1185" s="30">
        <v>962</v>
      </c>
      <c r="AA1185" s="30">
        <v>962</v>
      </c>
      <c r="AB1185" s="30">
        <v>962</v>
      </c>
      <c r="AC1185" s="30">
        <v>962</v>
      </c>
      <c r="AD1185" s="30">
        <v>962</v>
      </c>
      <c r="AE1185" s="30">
        <v>962</v>
      </c>
      <c r="AF1185" s="30">
        <v>962</v>
      </c>
    </row>
    <row r="1186" spans="1:32" x14ac:dyDescent="0.45">
      <c r="A1186" s="29" t="s">
        <v>5</v>
      </c>
      <c r="B1186" s="29" t="s">
        <v>6</v>
      </c>
      <c r="C1186" s="29" t="s">
        <v>3299</v>
      </c>
      <c r="D1186" s="29" t="s">
        <v>3300</v>
      </c>
      <c r="E1186" s="29" t="s">
        <v>3320</v>
      </c>
      <c r="F1186" s="29" t="s">
        <v>3321</v>
      </c>
      <c r="G1186" s="29" t="s">
        <v>3233</v>
      </c>
      <c r="H1186" s="29" t="s">
        <v>3234</v>
      </c>
      <c r="I1186" s="29" t="s">
        <v>3275</v>
      </c>
      <c r="J1186" s="29" t="s">
        <v>3276</v>
      </c>
      <c r="K1186" s="29" t="s">
        <v>3287</v>
      </c>
      <c r="L1186" s="29" t="s">
        <v>3101</v>
      </c>
      <c r="M1186" s="29" t="s">
        <v>3288</v>
      </c>
      <c r="N1186" s="29" t="s">
        <v>3289</v>
      </c>
      <c r="O1186" s="29" t="s">
        <v>3290</v>
      </c>
      <c r="P1186" s="29" t="s">
        <v>3291</v>
      </c>
      <c r="Q1186" s="29" t="s">
        <v>3209</v>
      </c>
      <c r="R1186" s="29" t="s">
        <v>3210</v>
      </c>
      <c r="S1186" s="29" t="s">
        <v>3098</v>
      </c>
      <c r="T1186" s="29"/>
      <c r="U1186" s="30">
        <v>0</v>
      </c>
      <c r="V1186" s="30">
        <v>0</v>
      </c>
      <c r="W1186" s="30">
        <v>0</v>
      </c>
      <c r="X1186" s="30">
        <v>0</v>
      </c>
      <c r="Y1186" s="30">
        <v>0</v>
      </c>
      <c r="Z1186" s="30">
        <v>0</v>
      </c>
      <c r="AA1186" s="30">
        <v>0</v>
      </c>
      <c r="AB1186" s="30">
        <v>0</v>
      </c>
      <c r="AC1186" s="30">
        <v>0</v>
      </c>
      <c r="AD1186" s="30">
        <v>0</v>
      </c>
      <c r="AE1186" s="30">
        <v>0</v>
      </c>
      <c r="AF1186" s="30">
        <v>0</v>
      </c>
    </row>
    <row r="1187" spans="1:32" x14ac:dyDescent="0.45">
      <c r="A1187" s="29" t="s">
        <v>5</v>
      </c>
      <c r="B1187" s="29" t="s">
        <v>6</v>
      </c>
      <c r="C1187" s="29" t="s">
        <v>3211</v>
      </c>
      <c r="D1187" s="29" t="s">
        <v>3212</v>
      </c>
      <c r="E1187" s="29" t="s">
        <v>3213</v>
      </c>
      <c r="F1187" s="29" t="s">
        <v>982</v>
      </c>
      <c r="G1187" s="29" t="s">
        <v>3200</v>
      </c>
      <c r="H1187" s="29" t="s">
        <v>3201</v>
      </c>
      <c r="I1187" s="29" t="s">
        <v>3202</v>
      </c>
      <c r="J1187" s="29" t="s">
        <v>3203</v>
      </c>
      <c r="K1187" s="29" t="s">
        <v>3498</v>
      </c>
      <c r="L1187" s="29" t="s">
        <v>3120</v>
      </c>
      <c r="M1187" s="29" t="s">
        <v>3499</v>
      </c>
      <c r="N1187" s="29" t="s">
        <v>3500</v>
      </c>
      <c r="O1187" s="29" t="s">
        <v>3501</v>
      </c>
      <c r="P1187" s="29" t="s">
        <v>3502</v>
      </c>
      <c r="Q1187" s="29" t="s">
        <v>3209</v>
      </c>
      <c r="R1187" s="29" t="s">
        <v>3210</v>
      </c>
      <c r="S1187" s="29" t="s">
        <v>3098</v>
      </c>
      <c r="T1187" s="29"/>
      <c r="U1187" s="30">
        <v>59000</v>
      </c>
      <c r="V1187" s="30">
        <v>59000</v>
      </c>
      <c r="W1187" s="30">
        <v>59000</v>
      </c>
      <c r="X1187" s="30">
        <v>59000</v>
      </c>
      <c r="Y1187" s="30">
        <v>59000</v>
      </c>
      <c r="Z1187" s="30">
        <v>59000</v>
      </c>
      <c r="AA1187" s="30">
        <v>59000</v>
      </c>
      <c r="AB1187" s="30">
        <v>59000</v>
      </c>
      <c r="AC1187" s="30">
        <v>59000</v>
      </c>
      <c r="AD1187" s="30">
        <v>59000</v>
      </c>
      <c r="AE1187" s="30">
        <v>59000</v>
      </c>
      <c r="AF1187" s="30">
        <v>59000</v>
      </c>
    </row>
    <row r="1188" spans="1:32" x14ac:dyDescent="0.45">
      <c r="A1188" s="29" t="s">
        <v>216</v>
      </c>
      <c r="B1188" s="29" t="s">
        <v>217</v>
      </c>
      <c r="C1188" s="29" t="s">
        <v>3299</v>
      </c>
      <c r="D1188" s="29" t="s">
        <v>3300</v>
      </c>
      <c r="E1188" s="29" t="s">
        <v>3538</v>
      </c>
      <c r="F1188" s="29" t="s">
        <v>3539</v>
      </c>
      <c r="G1188" s="29" t="s">
        <v>3200</v>
      </c>
      <c r="H1188" s="29" t="s">
        <v>3201</v>
      </c>
      <c r="I1188" s="29" t="s">
        <v>3202</v>
      </c>
      <c r="J1188" s="29" t="s">
        <v>3203</v>
      </c>
      <c r="K1188" s="29" t="s">
        <v>3204</v>
      </c>
      <c r="L1188" s="29" t="s">
        <v>3109</v>
      </c>
      <c r="M1188" s="29" t="s">
        <v>3378</v>
      </c>
      <c r="N1188" s="29" t="s">
        <v>3379</v>
      </c>
      <c r="O1188" s="29" t="s">
        <v>3380</v>
      </c>
      <c r="P1188" s="29" t="s">
        <v>3381</v>
      </c>
      <c r="Q1188" s="29" t="s">
        <v>3209</v>
      </c>
      <c r="R1188" s="29" t="s">
        <v>3210</v>
      </c>
      <c r="S1188" s="29" t="s">
        <v>3098</v>
      </c>
      <c r="T1188" s="29"/>
      <c r="U1188" s="30">
        <v>6880</v>
      </c>
      <c r="V1188" s="30">
        <v>6880</v>
      </c>
      <c r="W1188" s="30">
        <v>6880</v>
      </c>
      <c r="X1188" s="30">
        <v>6880</v>
      </c>
      <c r="Y1188" s="30">
        <v>6880</v>
      </c>
      <c r="Z1188" s="30">
        <v>6880</v>
      </c>
      <c r="AA1188" s="30">
        <v>6880</v>
      </c>
      <c r="AB1188" s="30">
        <v>6880</v>
      </c>
      <c r="AC1188" s="30">
        <v>6880</v>
      </c>
      <c r="AD1188" s="30">
        <v>6880</v>
      </c>
      <c r="AE1188" s="30">
        <v>0</v>
      </c>
      <c r="AF1188" s="30">
        <v>0</v>
      </c>
    </row>
    <row r="1189" spans="1:32" x14ac:dyDescent="0.45">
      <c r="A1189" s="29" t="s">
        <v>216</v>
      </c>
      <c r="B1189" s="29" t="s">
        <v>217</v>
      </c>
      <c r="C1189" s="29" t="s">
        <v>3299</v>
      </c>
      <c r="D1189" s="29" t="s">
        <v>3300</v>
      </c>
      <c r="E1189" s="29" t="s">
        <v>3538</v>
      </c>
      <c r="F1189" s="29" t="s">
        <v>3539</v>
      </c>
      <c r="G1189" s="29" t="s">
        <v>3200</v>
      </c>
      <c r="H1189" s="29" t="s">
        <v>3201</v>
      </c>
      <c r="I1189" s="29" t="s">
        <v>3202</v>
      </c>
      <c r="J1189" s="29" t="s">
        <v>3203</v>
      </c>
      <c r="K1189" s="29" t="s">
        <v>3216</v>
      </c>
      <c r="L1189" s="29" t="s">
        <v>3102</v>
      </c>
      <c r="M1189" s="29" t="s">
        <v>3217</v>
      </c>
      <c r="N1189" s="29" t="s">
        <v>3218</v>
      </c>
      <c r="O1189" s="29" t="s">
        <v>3219</v>
      </c>
      <c r="P1189" s="29" t="s">
        <v>3220</v>
      </c>
      <c r="Q1189" s="29" t="s">
        <v>3209</v>
      </c>
      <c r="R1189" s="29" t="s">
        <v>3210</v>
      </c>
      <c r="S1189" s="29" t="s">
        <v>3098</v>
      </c>
      <c r="T1189" s="29"/>
      <c r="U1189" s="30">
        <v>130000</v>
      </c>
      <c r="V1189" s="30">
        <v>130000</v>
      </c>
      <c r="W1189" s="30">
        <v>130000</v>
      </c>
      <c r="X1189" s="30">
        <v>130000</v>
      </c>
      <c r="Y1189" s="30">
        <v>130000</v>
      </c>
      <c r="Z1189" s="30">
        <v>130000</v>
      </c>
      <c r="AA1189" s="30">
        <v>130000</v>
      </c>
      <c r="AB1189" s="30">
        <v>130000</v>
      </c>
      <c r="AC1189" s="30">
        <v>130000</v>
      </c>
      <c r="AD1189" s="30">
        <v>130000</v>
      </c>
      <c r="AE1189" s="30">
        <v>130000</v>
      </c>
      <c r="AF1189" s="30">
        <v>130000</v>
      </c>
    </row>
    <row r="1190" spans="1:32" x14ac:dyDescent="0.45">
      <c r="A1190" s="29" t="s">
        <v>216</v>
      </c>
      <c r="B1190" s="29" t="s">
        <v>217</v>
      </c>
      <c r="C1190" s="29" t="s">
        <v>3299</v>
      </c>
      <c r="D1190" s="29" t="s">
        <v>3300</v>
      </c>
      <c r="E1190" s="29" t="s">
        <v>3538</v>
      </c>
      <c r="F1190" s="29" t="s">
        <v>3539</v>
      </c>
      <c r="G1190" s="29" t="s">
        <v>3200</v>
      </c>
      <c r="H1190" s="29" t="s">
        <v>3201</v>
      </c>
      <c r="I1190" s="29" t="s">
        <v>3202</v>
      </c>
      <c r="J1190" s="29" t="s">
        <v>3203</v>
      </c>
      <c r="K1190" s="29" t="s">
        <v>3216</v>
      </c>
      <c r="L1190" s="29" t="s">
        <v>3102</v>
      </c>
      <c r="M1190" s="29" t="s">
        <v>3217</v>
      </c>
      <c r="N1190" s="29" t="s">
        <v>3218</v>
      </c>
      <c r="O1190" s="29" t="s">
        <v>3219</v>
      </c>
      <c r="P1190" s="29" t="s">
        <v>3220</v>
      </c>
      <c r="Q1190" s="29" t="s">
        <v>3209</v>
      </c>
      <c r="R1190" s="29" t="s">
        <v>3098</v>
      </c>
      <c r="S1190" s="29" t="s">
        <v>3098</v>
      </c>
      <c r="T1190" s="29"/>
      <c r="U1190" s="30">
        <v>0</v>
      </c>
      <c r="V1190" s="30">
        <v>0</v>
      </c>
      <c r="W1190" s="30">
        <v>0</v>
      </c>
      <c r="X1190" s="30">
        <v>0</v>
      </c>
      <c r="Y1190" s="30">
        <v>0</v>
      </c>
      <c r="Z1190" s="30">
        <v>0</v>
      </c>
      <c r="AA1190" s="30">
        <v>0</v>
      </c>
      <c r="AB1190" s="30">
        <v>0</v>
      </c>
      <c r="AC1190" s="30">
        <v>0</v>
      </c>
      <c r="AD1190" s="30">
        <v>82258</v>
      </c>
      <c r="AE1190" s="30">
        <v>255000</v>
      </c>
      <c r="AF1190" s="30">
        <v>255000</v>
      </c>
    </row>
    <row r="1191" spans="1:32" x14ac:dyDescent="0.45">
      <c r="A1191" s="29" t="s">
        <v>216</v>
      </c>
      <c r="B1191" s="29" t="s">
        <v>217</v>
      </c>
      <c r="C1191" s="29" t="s">
        <v>3299</v>
      </c>
      <c r="D1191" s="29" t="s">
        <v>3300</v>
      </c>
      <c r="E1191" s="29" t="s">
        <v>3538</v>
      </c>
      <c r="F1191" s="29" t="s">
        <v>3539</v>
      </c>
      <c r="G1191" s="29" t="s">
        <v>3200</v>
      </c>
      <c r="H1191" s="29" t="s">
        <v>3201</v>
      </c>
      <c r="I1191" s="29" t="s">
        <v>3202</v>
      </c>
      <c r="J1191" s="29" t="s">
        <v>3203</v>
      </c>
      <c r="K1191" s="29" t="s">
        <v>3221</v>
      </c>
      <c r="L1191" s="29" t="s">
        <v>3113</v>
      </c>
      <c r="M1191" s="29" t="s">
        <v>3303</v>
      </c>
      <c r="N1191" s="29" t="s">
        <v>3304</v>
      </c>
      <c r="O1191" s="29" t="s">
        <v>3305</v>
      </c>
      <c r="P1191" s="29" t="s">
        <v>3306</v>
      </c>
      <c r="Q1191" s="29" t="s">
        <v>3209</v>
      </c>
      <c r="R1191" s="29" t="s">
        <v>3210</v>
      </c>
      <c r="S1191" s="29" t="s">
        <v>3098</v>
      </c>
      <c r="T1191" s="29"/>
      <c r="U1191" s="30">
        <v>109031</v>
      </c>
      <c r="V1191" s="30">
        <v>107639</v>
      </c>
      <c r="W1191" s="30">
        <v>105779</v>
      </c>
      <c r="X1191" s="30">
        <v>105197</v>
      </c>
      <c r="Y1191" s="30">
        <v>106443</v>
      </c>
      <c r="Z1191" s="30">
        <v>108799</v>
      </c>
      <c r="AA1191" s="30">
        <v>102631</v>
      </c>
      <c r="AB1191" s="30">
        <v>106045</v>
      </c>
      <c r="AC1191" s="30">
        <v>104319</v>
      </c>
      <c r="AD1191" s="30">
        <v>104961</v>
      </c>
      <c r="AE1191" s="30">
        <v>101679</v>
      </c>
      <c r="AF1191" s="30">
        <v>101232</v>
      </c>
    </row>
    <row r="1192" spans="1:32" x14ac:dyDescent="0.45">
      <c r="A1192" s="29" t="s">
        <v>216</v>
      </c>
      <c r="B1192" s="29" t="s">
        <v>217</v>
      </c>
      <c r="C1192" s="29" t="s">
        <v>3299</v>
      </c>
      <c r="D1192" s="29" t="s">
        <v>3300</v>
      </c>
      <c r="E1192" s="29" t="s">
        <v>3538</v>
      </c>
      <c r="F1192" s="29" t="s">
        <v>3539</v>
      </c>
      <c r="G1192" s="29" t="s">
        <v>3200</v>
      </c>
      <c r="H1192" s="29" t="s">
        <v>3201</v>
      </c>
      <c r="I1192" s="29" t="s">
        <v>3226</v>
      </c>
      <c r="J1192" s="29" t="s">
        <v>3227</v>
      </c>
      <c r="K1192" s="29" t="s">
        <v>3228</v>
      </c>
      <c r="L1192" s="29" t="s">
        <v>3111</v>
      </c>
      <c r="M1192" s="29" t="s">
        <v>3229</v>
      </c>
      <c r="N1192" s="29" t="s">
        <v>3230</v>
      </c>
      <c r="O1192" s="29" t="s">
        <v>3231</v>
      </c>
      <c r="P1192" s="29" t="s">
        <v>3232</v>
      </c>
      <c r="Q1192" s="29" t="s">
        <v>3209</v>
      </c>
      <c r="R1192" s="29" t="s">
        <v>3210</v>
      </c>
      <c r="S1192" s="29" t="s">
        <v>3098</v>
      </c>
      <c r="T1192" s="29"/>
      <c r="U1192" s="30">
        <v>0</v>
      </c>
      <c r="V1192" s="30">
        <v>0</v>
      </c>
      <c r="W1192" s="30">
        <v>49</v>
      </c>
      <c r="X1192" s="30">
        <v>0</v>
      </c>
      <c r="Y1192" s="30">
        <v>0</v>
      </c>
      <c r="Z1192" s="30">
        <v>0</v>
      </c>
      <c r="AA1192" s="30">
        <v>0</v>
      </c>
      <c r="AB1192" s="30">
        <v>0</v>
      </c>
      <c r="AC1192" s="30">
        <v>0</v>
      </c>
      <c r="AD1192" s="30">
        <v>0</v>
      </c>
      <c r="AE1192" s="30">
        <v>0</v>
      </c>
      <c r="AF1192" s="30">
        <v>0</v>
      </c>
    </row>
    <row r="1193" spans="1:32" x14ac:dyDescent="0.45">
      <c r="A1193" s="29" t="s">
        <v>216</v>
      </c>
      <c r="B1193" s="29" t="s">
        <v>217</v>
      </c>
      <c r="C1193" s="29" t="s">
        <v>3299</v>
      </c>
      <c r="D1193" s="29" t="s">
        <v>3300</v>
      </c>
      <c r="E1193" s="29" t="s">
        <v>3538</v>
      </c>
      <c r="F1193" s="29" t="s">
        <v>3539</v>
      </c>
      <c r="G1193" s="29" t="s">
        <v>3233</v>
      </c>
      <c r="H1193" s="29" t="s">
        <v>3234</v>
      </c>
      <c r="I1193" s="29" t="s">
        <v>3235</v>
      </c>
      <c r="J1193" s="29" t="s">
        <v>3236</v>
      </c>
      <c r="K1193" s="29" t="s">
        <v>3237</v>
      </c>
      <c r="L1193" s="29" t="s">
        <v>3107</v>
      </c>
      <c r="M1193" s="29" t="s">
        <v>3238</v>
      </c>
      <c r="N1193" s="29" t="s">
        <v>3239</v>
      </c>
      <c r="O1193" s="29" t="s">
        <v>3240</v>
      </c>
      <c r="P1193" s="29" t="s">
        <v>3241</v>
      </c>
      <c r="Q1193" s="29" t="s">
        <v>3209</v>
      </c>
      <c r="R1193" s="29" t="s">
        <v>3210</v>
      </c>
      <c r="S1193" s="29" t="s">
        <v>3098</v>
      </c>
      <c r="T1193" s="29"/>
      <c r="U1193" s="30">
        <v>2200</v>
      </c>
      <c r="V1193" s="30">
        <v>2200</v>
      </c>
      <c r="W1193" s="30">
        <v>2200</v>
      </c>
      <c r="X1193" s="30">
        <v>2200</v>
      </c>
      <c r="Y1193" s="30">
        <v>2200</v>
      </c>
      <c r="Z1193" s="30">
        <v>2200</v>
      </c>
      <c r="AA1193" s="30">
        <v>2200</v>
      </c>
      <c r="AB1193" s="30">
        <v>2200</v>
      </c>
      <c r="AC1193" s="30">
        <v>2200</v>
      </c>
      <c r="AD1193" s="30">
        <v>2200</v>
      </c>
      <c r="AE1193" s="30">
        <v>2200</v>
      </c>
      <c r="AF1193" s="30">
        <v>2200</v>
      </c>
    </row>
    <row r="1194" spans="1:32" x14ac:dyDescent="0.45">
      <c r="A1194" s="29" t="s">
        <v>216</v>
      </c>
      <c r="B1194" s="29" t="s">
        <v>217</v>
      </c>
      <c r="C1194" s="29" t="s">
        <v>3299</v>
      </c>
      <c r="D1194" s="29" t="s">
        <v>3300</v>
      </c>
      <c r="E1194" s="29" t="s">
        <v>3538</v>
      </c>
      <c r="F1194" s="29" t="s">
        <v>3539</v>
      </c>
      <c r="G1194" s="29" t="s">
        <v>3233</v>
      </c>
      <c r="H1194" s="29" t="s">
        <v>3234</v>
      </c>
      <c r="I1194" s="29" t="s">
        <v>3341</v>
      </c>
      <c r="J1194" s="29" t="s">
        <v>3342</v>
      </c>
      <c r="K1194" s="29" t="s">
        <v>3474</v>
      </c>
      <c r="L1194" s="29" t="s">
        <v>3116</v>
      </c>
      <c r="M1194" s="29" t="s">
        <v>3488</v>
      </c>
      <c r="N1194" s="29" t="s">
        <v>3489</v>
      </c>
      <c r="O1194" s="29" t="s">
        <v>3490</v>
      </c>
      <c r="P1194" s="29" t="s">
        <v>3491</v>
      </c>
      <c r="Q1194" s="29" t="s">
        <v>3209</v>
      </c>
      <c r="R1194" s="29" t="s">
        <v>3210</v>
      </c>
      <c r="S1194" s="29" t="s">
        <v>3098</v>
      </c>
      <c r="T1194" s="29"/>
      <c r="U1194" s="30">
        <v>30417.412</v>
      </c>
      <c r="V1194" s="30">
        <v>30417.412</v>
      </c>
      <c r="W1194" s="30">
        <v>30417.412</v>
      </c>
      <c r="X1194" s="30">
        <v>30417.412</v>
      </c>
      <c r="Y1194" s="30">
        <v>30417.412</v>
      </c>
      <c r="Z1194" s="30">
        <v>30417.412</v>
      </c>
      <c r="AA1194" s="30">
        <v>30417.412</v>
      </c>
      <c r="AB1194" s="30">
        <v>30417.412</v>
      </c>
      <c r="AC1194" s="30">
        <v>30417.412</v>
      </c>
      <c r="AD1194" s="30">
        <v>30417.412</v>
      </c>
      <c r="AE1194" s="30">
        <v>30417.412</v>
      </c>
      <c r="AF1194" s="30">
        <v>30417.412</v>
      </c>
    </row>
    <row r="1195" spans="1:32" x14ac:dyDescent="0.45">
      <c r="A1195" s="29" t="s">
        <v>216</v>
      </c>
      <c r="B1195" s="29" t="s">
        <v>217</v>
      </c>
      <c r="C1195" s="29" t="s">
        <v>3299</v>
      </c>
      <c r="D1195" s="29" t="s">
        <v>3300</v>
      </c>
      <c r="E1195" s="29" t="s">
        <v>3538</v>
      </c>
      <c r="F1195" s="29" t="s">
        <v>3539</v>
      </c>
      <c r="G1195" s="29" t="s">
        <v>3233</v>
      </c>
      <c r="H1195" s="29" t="s">
        <v>3234</v>
      </c>
      <c r="I1195" s="29" t="s">
        <v>3262</v>
      </c>
      <c r="J1195" s="29" t="s">
        <v>3263</v>
      </c>
      <c r="K1195" s="29" t="s">
        <v>3307</v>
      </c>
      <c r="L1195" s="29" t="s">
        <v>3117</v>
      </c>
      <c r="M1195" s="29" t="s">
        <v>3308</v>
      </c>
      <c r="N1195" s="29" t="s">
        <v>3309</v>
      </c>
      <c r="O1195" s="29" t="s">
        <v>3310</v>
      </c>
      <c r="P1195" s="29" t="s">
        <v>3311</v>
      </c>
      <c r="Q1195" s="29" t="s">
        <v>3209</v>
      </c>
      <c r="R1195" s="29" t="s">
        <v>3210</v>
      </c>
      <c r="S1195" s="29" t="s">
        <v>3098</v>
      </c>
      <c r="T1195" s="29"/>
      <c r="U1195" s="30">
        <v>0</v>
      </c>
      <c r="V1195" s="30">
        <v>0</v>
      </c>
      <c r="W1195" s="30">
        <v>0</v>
      </c>
      <c r="X1195" s="30">
        <v>27216</v>
      </c>
      <c r="Y1195" s="30">
        <v>0</v>
      </c>
      <c r="Z1195" s="30">
        <v>0</v>
      </c>
      <c r="AA1195" s="30">
        <v>0</v>
      </c>
      <c r="AB1195" s="30">
        <v>0</v>
      </c>
      <c r="AC1195" s="30">
        <v>0</v>
      </c>
      <c r="AD1195" s="30">
        <v>0</v>
      </c>
      <c r="AE1195" s="30">
        <v>0</v>
      </c>
      <c r="AF1195" s="30">
        <v>0</v>
      </c>
    </row>
    <row r="1196" spans="1:32" x14ac:dyDescent="0.45">
      <c r="A1196" s="29" t="s">
        <v>216</v>
      </c>
      <c r="B1196" s="29" t="s">
        <v>217</v>
      </c>
      <c r="C1196" s="29" t="s">
        <v>3299</v>
      </c>
      <c r="D1196" s="29" t="s">
        <v>3300</v>
      </c>
      <c r="E1196" s="29" t="s">
        <v>3538</v>
      </c>
      <c r="F1196" s="29" t="s">
        <v>3539</v>
      </c>
      <c r="G1196" s="29" t="s">
        <v>3233</v>
      </c>
      <c r="H1196" s="29" t="s">
        <v>3234</v>
      </c>
      <c r="I1196" s="29" t="s">
        <v>3262</v>
      </c>
      <c r="J1196" s="29" t="s">
        <v>3263</v>
      </c>
      <c r="K1196" s="29" t="s">
        <v>3264</v>
      </c>
      <c r="L1196" s="29" t="s">
        <v>3103</v>
      </c>
      <c r="M1196" s="29" t="s">
        <v>3265</v>
      </c>
      <c r="N1196" s="29" t="s">
        <v>3266</v>
      </c>
      <c r="O1196" s="29" t="s">
        <v>3267</v>
      </c>
      <c r="P1196" s="29" t="s">
        <v>3268</v>
      </c>
      <c r="Q1196" s="29" t="s">
        <v>3209</v>
      </c>
      <c r="R1196" s="29" t="s">
        <v>3210</v>
      </c>
      <c r="S1196" s="29" t="s">
        <v>3098</v>
      </c>
      <c r="T1196" s="29"/>
      <c r="U1196" s="30">
        <v>14560</v>
      </c>
      <c r="V1196" s="30">
        <v>14560</v>
      </c>
      <c r="W1196" s="30">
        <v>14560</v>
      </c>
      <c r="X1196" s="30">
        <v>14560</v>
      </c>
      <c r="Y1196" s="30">
        <v>14560</v>
      </c>
      <c r="Z1196" s="30">
        <v>14560</v>
      </c>
      <c r="AA1196" s="30">
        <v>14560</v>
      </c>
      <c r="AB1196" s="30">
        <v>14560</v>
      </c>
      <c r="AC1196" s="30">
        <v>14560</v>
      </c>
      <c r="AD1196" s="30">
        <v>14560</v>
      </c>
      <c r="AE1196" s="30">
        <v>14560</v>
      </c>
      <c r="AF1196" s="30">
        <v>14560</v>
      </c>
    </row>
    <row r="1197" spans="1:32" x14ac:dyDescent="0.45">
      <c r="A1197" s="29" t="s">
        <v>216</v>
      </c>
      <c r="B1197" s="29" t="s">
        <v>217</v>
      </c>
      <c r="C1197" s="29" t="s">
        <v>3299</v>
      </c>
      <c r="D1197" s="29" t="s">
        <v>3300</v>
      </c>
      <c r="E1197" s="29" t="s">
        <v>3538</v>
      </c>
      <c r="F1197" s="29" t="s">
        <v>3539</v>
      </c>
      <c r="G1197" s="29" t="s">
        <v>3233</v>
      </c>
      <c r="H1197" s="29" t="s">
        <v>3234</v>
      </c>
      <c r="I1197" s="29" t="s">
        <v>3262</v>
      </c>
      <c r="J1197" s="29" t="s">
        <v>3263</v>
      </c>
      <c r="K1197" s="29" t="s">
        <v>3264</v>
      </c>
      <c r="L1197" s="29" t="s">
        <v>3103</v>
      </c>
      <c r="M1197" s="29" t="s">
        <v>3265</v>
      </c>
      <c r="N1197" s="29" t="s">
        <v>3266</v>
      </c>
      <c r="O1197" s="29" t="s">
        <v>3269</v>
      </c>
      <c r="P1197" s="29" t="s">
        <v>3270</v>
      </c>
      <c r="Q1197" s="29" t="s">
        <v>3209</v>
      </c>
      <c r="R1197" s="29" t="s">
        <v>3210</v>
      </c>
      <c r="S1197" s="29" t="s">
        <v>3098</v>
      </c>
      <c r="T1197" s="29"/>
      <c r="U1197" s="30">
        <v>0</v>
      </c>
      <c r="V1197" s="30">
        <v>39</v>
      </c>
      <c r="W1197" s="30">
        <v>39</v>
      </c>
      <c r="X1197" s="30">
        <v>0</v>
      </c>
      <c r="Y1197" s="30">
        <v>0</v>
      </c>
      <c r="Z1197" s="30">
        <v>0</v>
      </c>
      <c r="AA1197" s="30">
        <v>39</v>
      </c>
      <c r="AB1197" s="30">
        <v>39</v>
      </c>
      <c r="AC1197" s="30">
        <v>39</v>
      </c>
      <c r="AD1197" s="30">
        <v>117</v>
      </c>
      <c r="AE1197" s="30">
        <v>0</v>
      </c>
      <c r="AF1197" s="30">
        <v>0</v>
      </c>
    </row>
    <row r="1198" spans="1:32" x14ac:dyDescent="0.45">
      <c r="A1198" s="29" t="s">
        <v>216</v>
      </c>
      <c r="B1198" s="29" t="s">
        <v>217</v>
      </c>
      <c r="C1198" s="29" t="s">
        <v>3299</v>
      </c>
      <c r="D1198" s="29" t="s">
        <v>3300</v>
      </c>
      <c r="E1198" s="29" t="s">
        <v>3538</v>
      </c>
      <c r="F1198" s="29" t="s">
        <v>3539</v>
      </c>
      <c r="G1198" s="29" t="s">
        <v>3233</v>
      </c>
      <c r="H1198" s="29" t="s">
        <v>3234</v>
      </c>
      <c r="I1198" s="29" t="s">
        <v>3262</v>
      </c>
      <c r="J1198" s="29" t="s">
        <v>3263</v>
      </c>
      <c r="K1198" s="29" t="s">
        <v>3264</v>
      </c>
      <c r="L1198" s="29" t="s">
        <v>3103</v>
      </c>
      <c r="M1198" s="29" t="s">
        <v>3265</v>
      </c>
      <c r="N1198" s="29" t="s">
        <v>3266</v>
      </c>
      <c r="O1198" s="29" t="s">
        <v>3271</v>
      </c>
      <c r="P1198" s="29" t="s">
        <v>3272</v>
      </c>
      <c r="Q1198" s="29" t="s">
        <v>3209</v>
      </c>
      <c r="R1198" s="29" t="s">
        <v>3210</v>
      </c>
      <c r="S1198" s="29" t="s">
        <v>3098</v>
      </c>
      <c r="T1198" s="29"/>
      <c r="U1198" s="30">
        <v>478</v>
      </c>
      <c r="V1198" s="30">
        <v>377</v>
      </c>
      <c r="W1198" s="30">
        <v>101</v>
      </c>
      <c r="X1198" s="30">
        <v>0</v>
      </c>
      <c r="Y1198" s="30">
        <v>0</v>
      </c>
      <c r="Z1198" s="30">
        <v>0</v>
      </c>
      <c r="AA1198" s="30">
        <v>0</v>
      </c>
      <c r="AB1198" s="30">
        <v>304</v>
      </c>
      <c r="AC1198" s="30">
        <v>0</v>
      </c>
      <c r="AD1198" s="30">
        <v>159</v>
      </c>
      <c r="AE1198" s="30">
        <v>0</v>
      </c>
      <c r="AF1198" s="30">
        <v>58</v>
      </c>
    </row>
    <row r="1199" spans="1:32" x14ac:dyDescent="0.45">
      <c r="A1199" s="29" t="s">
        <v>216</v>
      </c>
      <c r="B1199" s="29" t="s">
        <v>217</v>
      </c>
      <c r="C1199" s="29" t="s">
        <v>3299</v>
      </c>
      <c r="D1199" s="29" t="s">
        <v>3300</v>
      </c>
      <c r="E1199" s="29" t="s">
        <v>3538</v>
      </c>
      <c r="F1199" s="29" t="s">
        <v>3539</v>
      </c>
      <c r="G1199" s="29" t="s">
        <v>3233</v>
      </c>
      <c r="H1199" s="29" t="s">
        <v>3234</v>
      </c>
      <c r="I1199" s="29" t="s">
        <v>3262</v>
      </c>
      <c r="J1199" s="29" t="s">
        <v>3263</v>
      </c>
      <c r="K1199" s="29" t="s">
        <v>3264</v>
      </c>
      <c r="L1199" s="29" t="s">
        <v>3103</v>
      </c>
      <c r="M1199" s="29" t="s">
        <v>3265</v>
      </c>
      <c r="N1199" s="29" t="s">
        <v>3266</v>
      </c>
      <c r="O1199" s="29" t="s">
        <v>3273</v>
      </c>
      <c r="P1199" s="29" t="s">
        <v>3274</v>
      </c>
      <c r="Q1199" s="29" t="s">
        <v>3209</v>
      </c>
      <c r="R1199" s="29" t="s">
        <v>3210</v>
      </c>
      <c r="S1199" s="29" t="s">
        <v>3098</v>
      </c>
      <c r="T1199" s="29"/>
      <c r="U1199" s="30">
        <v>195</v>
      </c>
      <c r="V1199" s="30">
        <v>0</v>
      </c>
      <c r="W1199" s="30">
        <v>0</v>
      </c>
      <c r="X1199" s="30">
        <v>0</v>
      </c>
      <c r="Y1199" s="30">
        <v>0</v>
      </c>
      <c r="Z1199" s="30">
        <v>0</v>
      </c>
      <c r="AA1199" s="30">
        <v>0</v>
      </c>
      <c r="AB1199" s="30">
        <v>0</v>
      </c>
      <c r="AC1199" s="30">
        <v>0</v>
      </c>
      <c r="AD1199" s="30">
        <v>0</v>
      </c>
      <c r="AE1199" s="30">
        <v>0</v>
      </c>
      <c r="AF1199" s="30">
        <v>0</v>
      </c>
    </row>
    <row r="1200" spans="1:32" x14ac:dyDescent="0.45">
      <c r="A1200" s="29" t="s">
        <v>216</v>
      </c>
      <c r="B1200" s="29" t="s">
        <v>217</v>
      </c>
      <c r="C1200" s="29" t="s">
        <v>3299</v>
      </c>
      <c r="D1200" s="29" t="s">
        <v>3300</v>
      </c>
      <c r="E1200" s="29" t="s">
        <v>3538</v>
      </c>
      <c r="F1200" s="29" t="s">
        <v>3539</v>
      </c>
      <c r="G1200" s="29" t="s">
        <v>3233</v>
      </c>
      <c r="H1200" s="29" t="s">
        <v>3234</v>
      </c>
      <c r="I1200" s="29" t="s">
        <v>3262</v>
      </c>
      <c r="J1200" s="29" t="s">
        <v>3263</v>
      </c>
      <c r="K1200" s="29" t="s">
        <v>3264</v>
      </c>
      <c r="L1200" s="29" t="s">
        <v>3103</v>
      </c>
      <c r="M1200" s="29" t="s">
        <v>3265</v>
      </c>
      <c r="N1200" s="29" t="s">
        <v>3266</v>
      </c>
      <c r="O1200" s="29" t="s">
        <v>3372</v>
      </c>
      <c r="P1200" s="29" t="s">
        <v>3373</v>
      </c>
      <c r="Q1200" s="29" t="s">
        <v>3209</v>
      </c>
      <c r="R1200" s="29" t="s">
        <v>3210</v>
      </c>
      <c r="S1200" s="29" t="s">
        <v>3098</v>
      </c>
      <c r="T1200" s="29"/>
      <c r="U1200" s="30">
        <v>0</v>
      </c>
      <c r="V1200" s="30">
        <v>14</v>
      </c>
      <c r="W1200" s="30">
        <v>0</v>
      </c>
      <c r="X1200" s="30">
        <v>0</v>
      </c>
      <c r="Y1200" s="30">
        <v>0</v>
      </c>
      <c r="Z1200" s="30">
        <v>0</v>
      </c>
      <c r="AA1200" s="30">
        <v>0</v>
      </c>
      <c r="AB1200" s="30">
        <v>0</v>
      </c>
      <c r="AC1200" s="30">
        <v>0</v>
      </c>
      <c r="AD1200" s="30">
        <v>0</v>
      </c>
      <c r="AE1200" s="30">
        <v>0</v>
      </c>
      <c r="AF1200" s="30">
        <v>0</v>
      </c>
    </row>
    <row r="1201" spans="1:32" x14ac:dyDescent="0.45">
      <c r="A1201" s="29" t="s">
        <v>216</v>
      </c>
      <c r="B1201" s="29" t="s">
        <v>217</v>
      </c>
      <c r="C1201" s="29" t="s">
        <v>3299</v>
      </c>
      <c r="D1201" s="29" t="s">
        <v>3300</v>
      </c>
      <c r="E1201" s="29" t="s">
        <v>3538</v>
      </c>
      <c r="F1201" s="29" t="s">
        <v>3539</v>
      </c>
      <c r="G1201" s="29" t="s">
        <v>3233</v>
      </c>
      <c r="H1201" s="29" t="s">
        <v>3234</v>
      </c>
      <c r="I1201" s="29" t="s">
        <v>3275</v>
      </c>
      <c r="J1201" s="29" t="s">
        <v>3276</v>
      </c>
      <c r="K1201" s="29" t="s">
        <v>3282</v>
      </c>
      <c r="L1201" s="29" t="s">
        <v>3112</v>
      </c>
      <c r="M1201" s="29" t="s">
        <v>3283</v>
      </c>
      <c r="N1201" s="29" t="s">
        <v>3284</v>
      </c>
      <c r="O1201" s="29" t="s">
        <v>3376</v>
      </c>
      <c r="P1201" s="29" t="s">
        <v>3377</v>
      </c>
      <c r="Q1201" s="29" t="s">
        <v>3209</v>
      </c>
      <c r="R1201" s="29" t="s">
        <v>3210</v>
      </c>
      <c r="S1201" s="29" t="s">
        <v>3098</v>
      </c>
      <c r="T1201" s="29"/>
      <c r="U1201" s="30">
        <v>183600</v>
      </c>
      <c r="V1201" s="30">
        <v>183600</v>
      </c>
      <c r="W1201" s="30">
        <v>183600</v>
      </c>
      <c r="X1201" s="30">
        <v>183600</v>
      </c>
      <c r="Y1201" s="30">
        <v>183600</v>
      </c>
      <c r="Z1201" s="30">
        <v>183600</v>
      </c>
      <c r="AA1201" s="30">
        <v>183600</v>
      </c>
      <c r="AB1201" s="30">
        <v>183600</v>
      </c>
      <c r="AC1201" s="30">
        <v>183600</v>
      </c>
      <c r="AD1201" s="30">
        <v>183600</v>
      </c>
      <c r="AE1201" s="30">
        <v>183600</v>
      </c>
      <c r="AF1201" s="30">
        <v>183600</v>
      </c>
    </row>
    <row r="1202" spans="1:32" x14ac:dyDescent="0.45">
      <c r="A1202" s="29" t="s">
        <v>216</v>
      </c>
      <c r="B1202" s="29" t="s">
        <v>217</v>
      </c>
      <c r="C1202" s="29" t="s">
        <v>3299</v>
      </c>
      <c r="D1202" s="29" t="s">
        <v>3300</v>
      </c>
      <c r="E1202" s="29" t="s">
        <v>3538</v>
      </c>
      <c r="F1202" s="29" t="s">
        <v>3539</v>
      </c>
      <c r="G1202" s="29" t="s">
        <v>3233</v>
      </c>
      <c r="H1202" s="29" t="s">
        <v>3234</v>
      </c>
      <c r="I1202" s="29" t="s">
        <v>3275</v>
      </c>
      <c r="J1202" s="29" t="s">
        <v>3276</v>
      </c>
      <c r="K1202" s="29" t="s">
        <v>3282</v>
      </c>
      <c r="L1202" s="29" t="s">
        <v>3112</v>
      </c>
      <c r="M1202" s="29" t="s">
        <v>3283</v>
      </c>
      <c r="N1202" s="29" t="s">
        <v>3284</v>
      </c>
      <c r="O1202" s="29" t="s">
        <v>3448</v>
      </c>
      <c r="P1202" s="29" t="s">
        <v>3449</v>
      </c>
      <c r="Q1202" s="29" t="s">
        <v>3209</v>
      </c>
      <c r="R1202" s="29" t="s">
        <v>3210</v>
      </c>
      <c r="S1202" s="29" t="s">
        <v>3098</v>
      </c>
      <c r="T1202" s="29"/>
      <c r="U1202" s="30">
        <v>56000</v>
      </c>
      <c r="V1202" s="30">
        <v>56000</v>
      </c>
      <c r="W1202" s="30">
        <v>56000</v>
      </c>
      <c r="X1202" s="30">
        <v>56000</v>
      </c>
      <c r="Y1202" s="30">
        <v>56000</v>
      </c>
      <c r="Z1202" s="30">
        <v>56000</v>
      </c>
      <c r="AA1202" s="30">
        <v>53678</v>
      </c>
      <c r="AB1202" s="30">
        <v>56000</v>
      </c>
      <c r="AC1202" s="30">
        <v>56000</v>
      </c>
      <c r="AD1202" s="30">
        <v>56000</v>
      </c>
      <c r="AE1202" s="30">
        <v>56000</v>
      </c>
      <c r="AF1202" s="30">
        <v>56000</v>
      </c>
    </row>
    <row r="1203" spans="1:32" x14ac:dyDescent="0.45">
      <c r="A1203" s="29" t="s">
        <v>216</v>
      </c>
      <c r="B1203" s="29" t="s">
        <v>217</v>
      </c>
      <c r="C1203" s="29" t="s">
        <v>3211</v>
      </c>
      <c r="D1203" s="29" t="s">
        <v>3212</v>
      </c>
      <c r="E1203" s="29" t="s">
        <v>3213</v>
      </c>
      <c r="F1203" s="29" t="s">
        <v>982</v>
      </c>
      <c r="G1203" s="29" t="s">
        <v>3233</v>
      </c>
      <c r="H1203" s="29" t="s">
        <v>3234</v>
      </c>
      <c r="I1203" s="29" t="s">
        <v>3341</v>
      </c>
      <c r="J1203" s="29" t="s">
        <v>3342</v>
      </c>
      <c r="K1203" s="29" t="s">
        <v>3474</v>
      </c>
      <c r="L1203" s="29" t="s">
        <v>3116</v>
      </c>
      <c r="M1203" s="29" t="s">
        <v>3488</v>
      </c>
      <c r="N1203" s="29" t="s">
        <v>3489</v>
      </c>
      <c r="O1203" s="29" t="s">
        <v>3490</v>
      </c>
      <c r="P1203" s="29" t="s">
        <v>3491</v>
      </c>
      <c r="Q1203" s="29" t="s">
        <v>3209</v>
      </c>
      <c r="R1203" s="29" t="s">
        <v>3210</v>
      </c>
      <c r="S1203" s="29" t="s">
        <v>3098</v>
      </c>
      <c r="T1203" s="29"/>
      <c r="U1203" s="30">
        <v>49900</v>
      </c>
      <c r="V1203" s="30">
        <v>49900</v>
      </c>
      <c r="W1203" s="30">
        <v>49900</v>
      </c>
      <c r="X1203" s="30">
        <v>49900</v>
      </c>
      <c r="Y1203" s="30">
        <v>49900</v>
      </c>
      <c r="Z1203" s="30">
        <v>49900</v>
      </c>
      <c r="AA1203" s="30">
        <v>49900</v>
      </c>
      <c r="AB1203" s="30">
        <v>49900</v>
      </c>
      <c r="AC1203" s="30">
        <v>49900</v>
      </c>
      <c r="AD1203" s="30">
        <v>49900</v>
      </c>
      <c r="AE1203" s="30">
        <v>49900</v>
      </c>
      <c r="AF1203" s="30">
        <v>49900</v>
      </c>
    </row>
    <row r="1204" spans="1:32" x14ac:dyDescent="0.45">
      <c r="A1204" s="29" t="s">
        <v>216</v>
      </c>
      <c r="B1204" s="29" t="s">
        <v>217</v>
      </c>
      <c r="C1204" s="29" t="s">
        <v>3460</v>
      </c>
      <c r="D1204" s="29" t="s">
        <v>3461</v>
      </c>
      <c r="E1204" s="29" t="s">
        <v>3680</v>
      </c>
      <c r="F1204" s="29" t="s">
        <v>3681</v>
      </c>
      <c r="G1204" s="29" t="s">
        <v>3200</v>
      </c>
      <c r="H1204" s="29" t="s">
        <v>3201</v>
      </c>
      <c r="I1204" s="29" t="s">
        <v>3202</v>
      </c>
      <c r="J1204" s="29" t="s">
        <v>3203</v>
      </c>
      <c r="K1204" s="29" t="s">
        <v>3204</v>
      </c>
      <c r="L1204" s="29" t="s">
        <v>3109</v>
      </c>
      <c r="M1204" s="29" t="s">
        <v>3205</v>
      </c>
      <c r="N1204" s="29" t="s">
        <v>3206</v>
      </c>
      <c r="O1204" s="29" t="s">
        <v>3214</v>
      </c>
      <c r="P1204" s="29" t="s">
        <v>3215</v>
      </c>
      <c r="Q1204" s="29" t="s">
        <v>3209</v>
      </c>
      <c r="R1204" s="29" t="s">
        <v>3210</v>
      </c>
      <c r="S1204" s="29" t="s">
        <v>3098</v>
      </c>
      <c r="T1204" s="29"/>
      <c r="U1204" s="30">
        <v>0</v>
      </c>
      <c r="V1204" s="30">
        <v>0</v>
      </c>
      <c r="W1204" s="30">
        <v>0</v>
      </c>
      <c r="X1204" s="30">
        <v>0</v>
      </c>
      <c r="Y1204" s="30">
        <v>0</v>
      </c>
      <c r="Z1204" s="30">
        <v>50</v>
      </c>
      <c r="AA1204" s="30">
        <v>0</v>
      </c>
      <c r="AB1204" s="30">
        <v>0</v>
      </c>
      <c r="AC1204" s="30">
        <v>0</v>
      </c>
      <c r="AD1204" s="30">
        <v>50</v>
      </c>
      <c r="AE1204" s="30">
        <v>0</v>
      </c>
      <c r="AF1204" s="30">
        <v>0</v>
      </c>
    </row>
    <row r="1205" spans="1:32" x14ac:dyDescent="0.45">
      <c r="A1205" s="29" t="s">
        <v>216</v>
      </c>
      <c r="B1205" s="29" t="s">
        <v>217</v>
      </c>
      <c r="C1205" s="29" t="s">
        <v>3460</v>
      </c>
      <c r="D1205" s="29" t="s">
        <v>3461</v>
      </c>
      <c r="E1205" s="29" t="s">
        <v>3680</v>
      </c>
      <c r="F1205" s="29" t="s">
        <v>3681</v>
      </c>
      <c r="G1205" s="29" t="s">
        <v>3200</v>
      </c>
      <c r="H1205" s="29" t="s">
        <v>3201</v>
      </c>
      <c r="I1205" s="29" t="s">
        <v>3202</v>
      </c>
      <c r="J1205" s="29" t="s">
        <v>3203</v>
      </c>
      <c r="K1205" s="29" t="s">
        <v>3216</v>
      </c>
      <c r="L1205" s="29" t="s">
        <v>3102</v>
      </c>
      <c r="M1205" s="29" t="s">
        <v>3217</v>
      </c>
      <c r="N1205" s="29" t="s">
        <v>3218</v>
      </c>
      <c r="O1205" s="29" t="s">
        <v>3219</v>
      </c>
      <c r="P1205" s="29" t="s">
        <v>3220</v>
      </c>
      <c r="Q1205" s="29" t="s">
        <v>3209</v>
      </c>
      <c r="R1205" s="29" t="s">
        <v>3210</v>
      </c>
      <c r="S1205" s="29" t="s">
        <v>3098</v>
      </c>
      <c r="T1205" s="29"/>
      <c r="U1205" s="30">
        <v>130000</v>
      </c>
      <c r="V1205" s="30">
        <v>130000</v>
      </c>
      <c r="W1205" s="30">
        <v>130000</v>
      </c>
      <c r="X1205" s="30">
        <v>130000</v>
      </c>
      <c r="Y1205" s="30">
        <v>130000</v>
      </c>
      <c r="Z1205" s="30">
        <v>130000</v>
      </c>
      <c r="AA1205" s="30">
        <v>130000</v>
      </c>
      <c r="AB1205" s="30">
        <v>130000</v>
      </c>
      <c r="AC1205" s="30">
        <v>130000</v>
      </c>
      <c r="AD1205" s="30">
        <v>130000</v>
      </c>
      <c r="AE1205" s="30">
        <v>130000</v>
      </c>
      <c r="AF1205" s="30">
        <v>130000</v>
      </c>
    </row>
    <row r="1206" spans="1:32" x14ac:dyDescent="0.45">
      <c r="A1206" s="29" t="s">
        <v>216</v>
      </c>
      <c r="B1206" s="29" t="s">
        <v>217</v>
      </c>
      <c r="C1206" s="29" t="s">
        <v>3460</v>
      </c>
      <c r="D1206" s="29" t="s">
        <v>3461</v>
      </c>
      <c r="E1206" s="29" t="s">
        <v>3680</v>
      </c>
      <c r="F1206" s="29" t="s">
        <v>3681</v>
      </c>
      <c r="G1206" s="29" t="s">
        <v>3200</v>
      </c>
      <c r="H1206" s="29" t="s">
        <v>3201</v>
      </c>
      <c r="I1206" s="29" t="s">
        <v>3202</v>
      </c>
      <c r="J1206" s="29" t="s">
        <v>3203</v>
      </c>
      <c r="K1206" s="29" t="s">
        <v>3221</v>
      </c>
      <c r="L1206" s="29" t="s">
        <v>3113</v>
      </c>
      <c r="M1206" s="29" t="s">
        <v>3303</v>
      </c>
      <c r="N1206" s="29" t="s">
        <v>3304</v>
      </c>
      <c r="O1206" s="29" t="s">
        <v>3305</v>
      </c>
      <c r="P1206" s="29" t="s">
        <v>3306</v>
      </c>
      <c r="Q1206" s="29" t="s">
        <v>3209</v>
      </c>
      <c r="R1206" s="29" t="s">
        <v>3210</v>
      </c>
      <c r="S1206" s="29" t="s">
        <v>3098</v>
      </c>
      <c r="T1206" s="29"/>
      <c r="U1206" s="30">
        <v>8827</v>
      </c>
      <c r="V1206" s="30">
        <v>11984</v>
      </c>
      <c r="W1206" s="30">
        <v>7944</v>
      </c>
      <c r="X1206" s="30">
        <v>9066</v>
      </c>
      <c r="Y1206" s="30">
        <v>9062</v>
      </c>
      <c r="Z1206" s="30">
        <v>8258</v>
      </c>
      <c r="AA1206" s="30">
        <v>8908</v>
      </c>
      <c r="AB1206" s="30">
        <v>7962</v>
      </c>
      <c r="AC1206" s="30">
        <v>7664</v>
      </c>
      <c r="AD1206" s="30">
        <v>8276</v>
      </c>
      <c r="AE1206" s="30">
        <v>7469</v>
      </c>
      <c r="AF1206" s="30">
        <v>7800</v>
      </c>
    </row>
    <row r="1207" spans="1:32" x14ac:dyDescent="0.45">
      <c r="A1207" s="29" t="s">
        <v>216</v>
      </c>
      <c r="B1207" s="29" t="s">
        <v>217</v>
      </c>
      <c r="C1207" s="29" t="s">
        <v>3460</v>
      </c>
      <c r="D1207" s="29" t="s">
        <v>3461</v>
      </c>
      <c r="E1207" s="29" t="s">
        <v>3680</v>
      </c>
      <c r="F1207" s="29" t="s">
        <v>3681</v>
      </c>
      <c r="G1207" s="29" t="s">
        <v>3200</v>
      </c>
      <c r="H1207" s="29" t="s">
        <v>3201</v>
      </c>
      <c r="I1207" s="29" t="s">
        <v>3226</v>
      </c>
      <c r="J1207" s="29" t="s">
        <v>3227</v>
      </c>
      <c r="K1207" s="29" t="s">
        <v>3228</v>
      </c>
      <c r="L1207" s="29" t="s">
        <v>3111</v>
      </c>
      <c r="M1207" s="29" t="s">
        <v>3295</v>
      </c>
      <c r="N1207" s="29" t="s">
        <v>3296</v>
      </c>
      <c r="O1207" s="29" t="s">
        <v>3297</v>
      </c>
      <c r="P1207" s="29" t="s">
        <v>3298</v>
      </c>
      <c r="Q1207" s="29" t="s">
        <v>3209</v>
      </c>
      <c r="R1207" s="29" t="s">
        <v>3210</v>
      </c>
      <c r="S1207" s="29" t="s">
        <v>3098</v>
      </c>
      <c r="T1207" s="29"/>
      <c r="U1207" s="30">
        <v>0</v>
      </c>
      <c r="V1207" s="30">
        <v>0</v>
      </c>
      <c r="W1207" s="30">
        <v>0</v>
      </c>
      <c r="X1207" s="30">
        <v>0</v>
      </c>
      <c r="Y1207" s="30">
        <v>0</v>
      </c>
      <c r="Z1207" s="30">
        <v>0</v>
      </c>
      <c r="AA1207" s="30">
        <v>0</v>
      </c>
      <c r="AB1207" s="30">
        <v>0</v>
      </c>
      <c r="AC1207" s="30">
        <v>0</v>
      </c>
      <c r="AD1207" s="30">
        <v>0</v>
      </c>
      <c r="AE1207" s="30">
        <v>0</v>
      </c>
      <c r="AF1207" s="30">
        <v>0</v>
      </c>
    </row>
    <row r="1208" spans="1:32" x14ac:dyDescent="0.45">
      <c r="A1208" s="29" t="s">
        <v>216</v>
      </c>
      <c r="B1208" s="29" t="s">
        <v>217</v>
      </c>
      <c r="C1208" s="29" t="s">
        <v>3460</v>
      </c>
      <c r="D1208" s="29" t="s">
        <v>3461</v>
      </c>
      <c r="E1208" s="29" t="s">
        <v>3680</v>
      </c>
      <c r="F1208" s="29" t="s">
        <v>3681</v>
      </c>
      <c r="G1208" s="29" t="s">
        <v>3233</v>
      </c>
      <c r="H1208" s="29" t="s">
        <v>3234</v>
      </c>
      <c r="I1208" s="29" t="s">
        <v>3235</v>
      </c>
      <c r="J1208" s="29" t="s">
        <v>3236</v>
      </c>
      <c r="K1208" s="29" t="s">
        <v>3237</v>
      </c>
      <c r="L1208" s="29" t="s">
        <v>3107</v>
      </c>
      <c r="M1208" s="29" t="s">
        <v>3238</v>
      </c>
      <c r="N1208" s="29" t="s">
        <v>3239</v>
      </c>
      <c r="O1208" s="29" t="s">
        <v>3240</v>
      </c>
      <c r="P1208" s="29" t="s">
        <v>3241</v>
      </c>
      <c r="Q1208" s="29" t="s">
        <v>3209</v>
      </c>
      <c r="R1208" s="29" t="s">
        <v>3210</v>
      </c>
      <c r="S1208" s="29" t="s">
        <v>3098</v>
      </c>
      <c r="T1208" s="29"/>
      <c r="U1208" s="30">
        <v>4400</v>
      </c>
      <c r="V1208" s="30">
        <v>4400</v>
      </c>
      <c r="W1208" s="30">
        <v>4400</v>
      </c>
      <c r="X1208" s="30">
        <v>4400</v>
      </c>
      <c r="Y1208" s="30">
        <v>4400</v>
      </c>
      <c r="Z1208" s="30">
        <v>4400</v>
      </c>
      <c r="AA1208" s="30">
        <v>4400</v>
      </c>
      <c r="AB1208" s="30">
        <v>4400</v>
      </c>
      <c r="AC1208" s="30">
        <v>4400</v>
      </c>
      <c r="AD1208" s="30">
        <v>4400</v>
      </c>
      <c r="AE1208" s="30">
        <v>4400</v>
      </c>
      <c r="AF1208" s="30">
        <v>4400</v>
      </c>
    </row>
    <row r="1209" spans="1:32" x14ac:dyDescent="0.45">
      <c r="A1209" s="29" t="s">
        <v>216</v>
      </c>
      <c r="B1209" s="29" t="s">
        <v>217</v>
      </c>
      <c r="C1209" s="29" t="s">
        <v>3460</v>
      </c>
      <c r="D1209" s="29" t="s">
        <v>3461</v>
      </c>
      <c r="E1209" s="29" t="s">
        <v>3680</v>
      </c>
      <c r="F1209" s="29" t="s">
        <v>3681</v>
      </c>
      <c r="G1209" s="29" t="s">
        <v>3233</v>
      </c>
      <c r="H1209" s="29" t="s">
        <v>3234</v>
      </c>
      <c r="I1209" s="29" t="s">
        <v>3262</v>
      </c>
      <c r="J1209" s="29" t="s">
        <v>3263</v>
      </c>
      <c r="K1209" s="29" t="s">
        <v>3264</v>
      </c>
      <c r="L1209" s="29" t="s">
        <v>3103</v>
      </c>
      <c r="M1209" s="29" t="s">
        <v>3265</v>
      </c>
      <c r="N1209" s="29" t="s">
        <v>3266</v>
      </c>
      <c r="O1209" s="29" t="s">
        <v>3267</v>
      </c>
      <c r="P1209" s="29" t="s">
        <v>3268</v>
      </c>
      <c r="Q1209" s="29" t="s">
        <v>3209</v>
      </c>
      <c r="R1209" s="29" t="s">
        <v>3210</v>
      </c>
      <c r="S1209" s="29" t="s">
        <v>3098</v>
      </c>
      <c r="T1209" s="29"/>
      <c r="U1209" s="30">
        <v>2700</v>
      </c>
      <c r="V1209" s="30">
        <v>2700</v>
      </c>
      <c r="W1209" s="30">
        <v>2700</v>
      </c>
      <c r="X1209" s="30">
        <v>2700</v>
      </c>
      <c r="Y1209" s="30">
        <v>2700</v>
      </c>
      <c r="Z1209" s="30">
        <v>2700</v>
      </c>
      <c r="AA1209" s="30">
        <v>2700</v>
      </c>
      <c r="AB1209" s="30">
        <v>2700</v>
      </c>
      <c r="AC1209" s="30">
        <v>2700</v>
      </c>
      <c r="AD1209" s="30">
        <v>2700</v>
      </c>
      <c r="AE1209" s="30">
        <v>2700</v>
      </c>
      <c r="AF1209" s="30">
        <v>2700</v>
      </c>
    </row>
    <row r="1210" spans="1:32" x14ac:dyDescent="0.45">
      <c r="A1210" s="29" t="s">
        <v>216</v>
      </c>
      <c r="B1210" s="29" t="s">
        <v>217</v>
      </c>
      <c r="C1210" s="29" t="s">
        <v>3460</v>
      </c>
      <c r="D1210" s="29" t="s">
        <v>3461</v>
      </c>
      <c r="E1210" s="29" t="s">
        <v>3680</v>
      </c>
      <c r="F1210" s="29" t="s">
        <v>3681</v>
      </c>
      <c r="G1210" s="29" t="s">
        <v>3233</v>
      </c>
      <c r="H1210" s="29" t="s">
        <v>3234</v>
      </c>
      <c r="I1210" s="29" t="s">
        <v>3262</v>
      </c>
      <c r="J1210" s="29" t="s">
        <v>3263</v>
      </c>
      <c r="K1210" s="29" t="s">
        <v>3264</v>
      </c>
      <c r="L1210" s="29" t="s">
        <v>3103</v>
      </c>
      <c r="M1210" s="29" t="s">
        <v>3265</v>
      </c>
      <c r="N1210" s="29" t="s">
        <v>3266</v>
      </c>
      <c r="O1210" s="29" t="s">
        <v>3269</v>
      </c>
      <c r="P1210" s="29" t="s">
        <v>3270</v>
      </c>
      <c r="Q1210" s="29" t="s">
        <v>3209</v>
      </c>
      <c r="R1210" s="29" t="s">
        <v>3210</v>
      </c>
      <c r="S1210" s="29" t="s">
        <v>3098</v>
      </c>
      <c r="T1210" s="29"/>
      <c r="U1210" s="30">
        <v>78</v>
      </c>
      <c r="V1210" s="30">
        <v>0</v>
      </c>
      <c r="W1210" s="30">
        <v>0</v>
      </c>
      <c r="X1210" s="30">
        <v>0</v>
      </c>
      <c r="Y1210" s="30">
        <v>0</v>
      </c>
      <c r="Z1210" s="30">
        <v>0</v>
      </c>
      <c r="AA1210" s="30">
        <v>0</v>
      </c>
      <c r="AB1210" s="30">
        <v>0</v>
      </c>
      <c r="AC1210" s="30">
        <v>0</v>
      </c>
      <c r="AD1210" s="30">
        <v>0</v>
      </c>
      <c r="AE1210" s="30">
        <v>0</v>
      </c>
      <c r="AF1210" s="30">
        <v>0</v>
      </c>
    </row>
    <row r="1211" spans="1:32" x14ac:dyDescent="0.45">
      <c r="A1211" s="29" t="s">
        <v>216</v>
      </c>
      <c r="B1211" s="29" t="s">
        <v>217</v>
      </c>
      <c r="C1211" s="29" t="s">
        <v>3460</v>
      </c>
      <c r="D1211" s="29" t="s">
        <v>3461</v>
      </c>
      <c r="E1211" s="29" t="s">
        <v>3680</v>
      </c>
      <c r="F1211" s="29" t="s">
        <v>3681</v>
      </c>
      <c r="G1211" s="29" t="s">
        <v>3233</v>
      </c>
      <c r="H1211" s="29" t="s">
        <v>3234</v>
      </c>
      <c r="I1211" s="29" t="s">
        <v>3262</v>
      </c>
      <c r="J1211" s="29" t="s">
        <v>3263</v>
      </c>
      <c r="K1211" s="29" t="s">
        <v>3264</v>
      </c>
      <c r="L1211" s="29" t="s">
        <v>3103</v>
      </c>
      <c r="M1211" s="29" t="s">
        <v>3265</v>
      </c>
      <c r="N1211" s="29" t="s">
        <v>3266</v>
      </c>
      <c r="O1211" s="29" t="s">
        <v>3271</v>
      </c>
      <c r="P1211" s="29" t="s">
        <v>3272</v>
      </c>
      <c r="Q1211" s="29" t="s">
        <v>3209</v>
      </c>
      <c r="R1211" s="29" t="s">
        <v>3210</v>
      </c>
      <c r="S1211" s="29" t="s">
        <v>3098</v>
      </c>
      <c r="T1211" s="29"/>
      <c r="U1211" s="30">
        <v>0</v>
      </c>
      <c r="V1211" s="30">
        <v>246</v>
      </c>
      <c r="W1211" s="30">
        <v>0</v>
      </c>
      <c r="X1211" s="30">
        <v>58</v>
      </c>
      <c r="Y1211" s="30">
        <v>0</v>
      </c>
      <c r="Z1211" s="30">
        <v>145</v>
      </c>
      <c r="AA1211" s="30">
        <v>101</v>
      </c>
      <c r="AB1211" s="30">
        <v>0</v>
      </c>
      <c r="AC1211" s="30">
        <v>0</v>
      </c>
      <c r="AD1211" s="30">
        <v>0</v>
      </c>
      <c r="AE1211" s="30">
        <v>101</v>
      </c>
      <c r="AF1211" s="30">
        <v>0</v>
      </c>
    </row>
    <row r="1212" spans="1:32" x14ac:dyDescent="0.45">
      <c r="A1212" s="29" t="s">
        <v>216</v>
      </c>
      <c r="B1212" s="29" t="s">
        <v>217</v>
      </c>
      <c r="C1212" s="29" t="s">
        <v>3460</v>
      </c>
      <c r="D1212" s="29" t="s">
        <v>3461</v>
      </c>
      <c r="E1212" s="29" t="s">
        <v>3680</v>
      </c>
      <c r="F1212" s="29" t="s">
        <v>3681</v>
      </c>
      <c r="G1212" s="29" t="s">
        <v>3233</v>
      </c>
      <c r="H1212" s="29" t="s">
        <v>3234</v>
      </c>
      <c r="I1212" s="29" t="s">
        <v>3262</v>
      </c>
      <c r="J1212" s="29" t="s">
        <v>3263</v>
      </c>
      <c r="K1212" s="29" t="s">
        <v>3264</v>
      </c>
      <c r="L1212" s="29" t="s">
        <v>3103</v>
      </c>
      <c r="M1212" s="29" t="s">
        <v>3265</v>
      </c>
      <c r="N1212" s="29" t="s">
        <v>3266</v>
      </c>
      <c r="O1212" s="29" t="s">
        <v>3273</v>
      </c>
      <c r="P1212" s="29" t="s">
        <v>3274</v>
      </c>
      <c r="Q1212" s="29" t="s">
        <v>3209</v>
      </c>
      <c r="R1212" s="29" t="s">
        <v>3210</v>
      </c>
      <c r="S1212" s="29" t="s">
        <v>3098</v>
      </c>
      <c r="T1212" s="29"/>
      <c r="U1212" s="30">
        <v>0</v>
      </c>
      <c r="V1212" s="30">
        <v>0</v>
      </c>
      <c r="W1212" s="30">
        <v>0</v>
      </c>
      <c r="X1212" s="30">
        <v>0</v>
      </c>
      <c r="Y1212" s="30">
        <v>0</v>
      </c>
      <c r="Z1212" s="30">
        <v>39</v>
      </c>
      <c r="AA1212" s="30">
        <v>0</v>
      </c>
      <c r="AB1212" s="30">
        <v>0</v>
      </c>
      <c r="AC1212" s="30">
        <v>39</v>
      </c>
      <c r="AD1212" s="30">
        <v>0</v>
      </c>
      <c r="AE1212" s="30">
        <v>0</v>
      </c>
      <c r="AF1212" s="30">
        <v>0</v>
      </c>
    </row>
    <row r="1213" spans="1:32" x14ac:dyDescent="0.45">
      <c r="A1213" s="29" t="s">
        <v>216</v>
      </c>
      <c r="B1213" s="29" t="s">
        <v>217</v>
      </c>
      <c r="C1213" s="29" t="s">
        <v>3460</v>
      </c>
      <c r="D1213" s="29" t="s">
        <v>3461</v>
      </c>
      <c r="E1213" s="29" t="s">
        <v>3680</v>
      </c>
      <c r="F1213" s="29" t="s">
        <v>3681</v>
      </c>
      <c r="G1213" s="29" t="s">
        <v>3233</v>
      </c>
      <c r="H1213" s="29" t="s">
        <v>3234</v>
      </c>
      <c r="I1213" s="29" t="s">
        <v>3275</v>
      </c>
      <c r="J1213" s="29" t="s">
        <v>3276</v>
      </c>
      <c r="K1213" s="29" t="s">
        <v>3282</v>
      </c>
      <c r="L1213" s="29" t="s">
        <v>3112</v>
      </c>
      <c r="M1213" s="29" t="s">
        <v>3283</v>
      </c>
      <c r="N1213" s="29" t="s">
        <v>3284</v>
      </c>
      <c r="O1213" s="29" t="s">
        <v>3376</v>
      </c>
      <c r="P1213" s="29" t="s">
        <v>3377</v>
      </c>
      <c r="Q1213" s="29" t="s">
        <v>3209</v>
      </c>
      <c r="R1213" s="29" t="s">
        <v>3210</v>
      </c>
      <c r="S1213" s="29" t="s">
        <v>3098</v>
      </c>
      <c r="T1213" s="29"/>
      <c r="U1213" s="30">
        <v>43605</v>
      </c>
      <c r="V1213" s="30">
        <v>43605</v>
      </c>
      <c r="W1213" s="30">
        <v>43605</v>
      </c>
      <c r="X1213" s="30">
        <v>43605</v>
      </c>
      <c r="Y1213" s="30">
        <v>43605</v>
      </c>
      <c r="Z1213" s="30">
        <v>43605</v>
      </c>
      <c r="AA1213" s="30">
        <v>43605</v>
      </c>
      <c r="AB1213" s="30">
        <v>43605</v>
      </c>
      <c r="AC1213" s="30">
        <v>43605</v>
      </c>
      <c r="AD1213" s="30">
        <v>43605</v>
      </c>
      <c r="AE1213" s="30">
        <v>43605</v>
      </c>
      <c r="AF1213" s="30">
        <v>43605</v>
      </c>
    </row>
    <row r="1214" spans="1:32" x14ac:dyDescent="0.45">
      <c r="A1214" s="29" t="s">
        <v>216</v>
      </c>
      <c r="B1214" s="29" t="s">
        <v>217</v>
      </c>
      <c r="C1214" s="29" t="s">
        <v>3460</v>
      </c>
      <c r="D1214" s="29" t="s">
        <v>3461</v>
      </c>
      <c r="E1214" s="29" t="s">
        <v>3680</v>
      </c>
      <c r="F1214" s="29" t="s">
        <v>3681</v>
      </c>
      <c r="G1214" s="29" t="s">
        <v>3233</v>
      </c>
      <c r="H1214" s="29" t="s">
        <v>3234</v>
      </c>
      <c r="I1214" s="29" t="s">
        <v>3275</v>
      </c>
      <c r="J1214" s="29" t="s">
        <v>3276</v>
      </c>
      <c r="K1214" s="29" t="s">
        <v>3287</v>
      </c>
      <c r="L1214" s="29" t="s">
        <v>3101</v>
      </c>
      <c r="M1214" s="29" t="s">
        <v>3316</v>
      </c>
      <c r="N1214" s="29" t="s">
        <v>3317</v>
      </c>
      <c r="O1214" s="29" t="s">
        <v>3318</v>
      </c>
      <c r="P1214" s="29" t="s">
        <v>3319</v>
      </c>
      <c r="Q1214" s="29" t="s">
        <v>3209</v>
      </c>
      <c r="R1214" s="29" t="s">
        <v>3210</v>
      </c>
      <c r="S1214" s="29" t="s">
        <v>3098</v>
      </c>
      <c r="T1214" s="29"/>
      <c r="U1214" s="30">
        <v>16320</v>
      </c>
      <c r="V1214" s="30">
        <v>16320</v>
      </c>
      <c r="W1214" s="30">
        <v>16320</v>
      </c>
      <c r="X1214" s="30">
        <v>16320</v>
      </c>
      <c r="Y1214" s="30">
        <v>16320</v>
      </c>
      <c r="Z1214" s="30">
        <v>16320</v>
      </c>
      <c r="AA1214" s="30">
        <v>16320</v>
      </c>
      <c r="AB1214" s="30">
        <v>16320</v>
      </c>
      <c r="AC1214" s="30">
        <v>16320</v>
      </c>
      <c r="AD1214" s="30">
        <v>16320</v>
      </c>
      <c r="AE1214" s="30">
        <v>16068</v>
      </c>
      <c r="AF1214" s="30">
        <v>16068</v>
      </c>
    </row>
    <row r="1215" spans="1:32" x14ac:dyDescent="0.45">
      <c r="A1215" s="29" t="s">
        <v>542</v>
      </c>
      <c r="B1215" s="29" t="s">
        <v>543</v>
      </c>
      <c r="C1215" s="29" t="s">
        <v>3299</v>
      </c>
      <c r="D1215" s="29" t="s">
        <v>3300</v>
      </c>
      <c r="E1215" s="29" t="s">
        <v>3320</v>
      </c>
      <c r="F1215" s="29" t="s">
        <v>3321</v>
      </c>
      <c r="G1215" s="29" t="s">
        <v>3200</v>
      </c>
      <c r="H1215" s="29" t="s">
        <v>3201</v>
      </c>
      <c r="I1215" s="29" t="s">
        <v>3202</v>
      </c>
      <c r="J1215" s="29" t="s">
        <v>3203</v>
      </c>
      <c r="K1215" s="29" t="s">
        <v>3221</v>
      </c>
      <c r="L1215" s="29" t="s">
        <v>3113</v>
      </c>
      <c r="M1215" s="29" t="s">
        <v>3303</v>
      </c>
      <c r="N1215" s="29" t="s">
        <v>3304</v>
      </c>
      <c r="O1215" s="29" t="s">
        <v>3305</v>
      </c>
      <c r="P1215" s="29" t="s">
        <v>3306</v>
      </c>
      <c r="Q1215" s="29" t="s">
        <v>3209</v>
      </c>
      <c r="R1215" s="29" t="s">
        <v>3210</v>
      </c>
      <c r="S1215" s="29" t="s">
        <v>3098</v>
      </c>
      <c r="T1215" s="29"/>
      <c r="U1215" s="30">
        <v>9607</v>
      </c>
      <c r="V1215" s="30">
        <v>8049</v>
      </c>
      <c r="W1215" s="30">
        <v>8242</v>
      </c>
      <c r="X1215" s="30">
        <v>12760</v>
      </c>
      <c r="Y1215" s="30">
        <v>5697</v>
      </c>
      <c r="Z1215" s="30">
        <v>5779</v>
      </c>
      <c r="AA1215" s="30">
        <v>6483</v>
      </c>
      <c r="AB1215" s="30">
        <v>9061</v>
      </c>
      <c r="AC1215" s="30">
        <v>14473</v>
      </c>
      <c r="AD1215" s="30">
        <v>6661</v>
      </c>
      <c r="AE1215" s="30">
        <v>10221</v>
      </c>
      <c r="AF1215" s="30">
        <v>5095</v>
      </c>
    </row>
    <row r="1216" spans="1:32" x14ac:dyDescent="0.45">
      <c r="A1216" s="29" t="s">
        <v>542</v>
      </c>
      <c r="B1216" s="29" t="s">
        <v>543</v>
      </c>
      <c r="C1216" s="29" t="s">
        <v>3299</v>
      </c>
      <c r="D1216" s="29" t="s">
        <v>3300</v>
      </c>
      <c r="E1216" s="29" t="s">
        <v>3320</v>
      </c>
      <c r="F1216" s="29" t="s">
        <v>3321</v>
      </c>
      <c r="G1216" s="29" t="s">
        <v>3233</v>
      </c>
      <c r="H1216" s="29" t="s">
        <v>3234</v>
      </c>
      <c r="I1216" s="29" t="s">
        <v>3275</v>
      </c>
      <c r="J1216" s="29" t="s">
        <v>3276</v>
      </c>
      <c r="K1216" s="29" t="s">
        <v>3282</v>
      </c>
      <c r="L1216" s="29" t="s">
        <v>3112</v>
      </c>
      <c r="M1216" s="29" t="s">
        <v>3283</v>
      </c>
      <c r="N1216" s="29" t="s">
        <v>3284</v>
      </c>
      <c r="O1216" s="29" t="s">
        <v>3285</v>
      </c>
      <c r="P1216" s="29" t="s">
        <v>3286</v>
      </c>
      <c r="Q1216" s="29" t="s">
        <v>3209</v>
      </c>
      <c r="R1216" s="29" t="s">
        <v>3210</v>
      </c>
      <c r="S1216" s="29" t="s">
        <v>3098</v>
      </c>
      <c r="T1216" s="29"/>
      <c r="U1216" s="30">
        <v>20000</v>
      </c>
      <c r="V1216" s="30">
        <v>20000</v>
      </c>
      <c r="W1216" s="30">
        <v>20000</v>
      </c>
      <c r="X1216" s="30">
        <v>20000</v>
      </c>
      <c r="Y1216" s="30">
        <v>20000</v>
      </c>
      <c r="Z1216" s="30">
        <v>20000</v>
      </c>
      <c r="AA1216" s="30">
        <v>20000</v>
      </c>
      <c r="AB1216" s="30">
        <v>20000</v>
      </c>
      <c r="AC1216" s="30">
        <v>20000</v>
      </c>
      <c r="AD1216" s="30">
        <v>20000</v>
      </c>
      <c r="AE1216" s="30">
        <v>20000</v>
      </c>
      <c r="AF1216" s="30">
        <v>20000</v>
      </c>
    </row>
    <row r="1217" spans="1:32" x14ac:dyDescent="0.45">
      <c r="A1217" s="29" t="s">
        <v>808</v>
      </c>
      <c r="B1217" s="29" t="s">
        <v>809</v>
      </c>
      <c r="C1217" s="29" t="s">
        <v>3641</v>
      </c>
      <c r="D1217" s="29" t="s">
        <v>3642</v>
      </c>
      <c r="E1217" s="29" t="s">
        <v>3645</v>
      </c>
      <c r="F1217" s="29" t="s">
        <v>3646</v>
      </c>
      <c r="G1217" s="29" t="s">
        <v>3200</v>
      </c>
      <c r="H1217" s="29" t="s">
        <v>3201</v>
      </c>
      <c r="I1217" s="29" t="s">
        <v>3202</v>
      </c>
      <c r="J1217" s="29" t="s">
        <v>3203</v>
      </c>
      <c r="K1217" s="29" t="s">
        <v>3520</v>
      </c>
      <c r="L1217" s="29" t="s">
        <v>3108</v>
      </c>
      <c r="M1217" s="29" t="s">
        <v>3588</v>
      </c>
      <c r="N1217" s="29" t="s">
        <v>3589</v>
      </c>
      <c r="O1217" s="29" t="s">
        <v>3590</v>
      </c>
      <c r="P1217" s="29" t="s">
        <v>3591</v>
      </c>
      <c r="Q1217" s="29" t="s">
        <v>3209</v>
      </c>
      <c r="R1217" s="29" t="s">
        <v>3210</v>
      </c>
      <c r="S1217" s="29" t="s">
        <v>3098</v>
      </c>
      <c r="T1217" s="29"/>
      <c r="U1217" s="30">
        <v>3500</v>
      </c>
      <c r="V1217" s="30">
        <v>3500</v>
      </c>
      <c r="W1217" s="30">
        <v>3500</v>
      </c>
      <c r="X1217" s="30">
        <v>3500</v>
      </c>
      <c r="Y1217" s="30">
        <v>3500</v>
      </c>
      <c r="Z1217" s="30">
        <v>3500</v>
      </c>
      <c r="AA1217" s="30">
        <v>3500</v>
      </c>
      <c r="AB1217" s="30">
        <v>3500</v>
      </c>
      <c r="AC1217" s="30">
        <v>3500</v>
      </c>
      <c r="AD1217" s="30">
        <v>3500</v>
      </c>
      <c r="AE1217" s="30">
        <v>3500</v>
      </c>
      <c r="AF1217" s="30">
        <v>3500</v>
      </c>
    </row>
    <row r="1218" spans="1:32" x14ac:dyDescent="0.45">
      <c r="A1218" s="29" t="s">
        <v>808</v>
      </c>
      <c r="B1218" s="29" t="s">
        <v>809</v>
      </c>
      <c r="C1218" s="29" t="s">
        <v>3299</v>
      </c>
      <c r="D1218" s="29" t="s">
        <v>3300</v>
      </c>
      <c r="E1218" s="29" t="s">
        <v>3301</v>
      </c>
      <c r="F1218" s="29" t="s">
        <v>3302</v>
      </c>
      <c r="G1218" s="29" t="s">
        <v>3200</v>
      </c>
      <c r="H1218" s="29" t="s">
        <v>3201</v>
      </c>
      <c r="I1218" s="29" t="s">
        <v>3202</v>
      </c>
      <c r="J1218" s="29" t="s">
        <v>3203</v>
      </c>
      <c r="K1218" s="29" t="s">
        <v>3204</v>
      </c>
      <c r="L1218" s="29" t="s">
        <v>3109</v>
      </c>
      <c r="M1218" s="29" t="s">
        <v>3205</v>
      </c>
      <c r="N1218" s="29" t="s">
        <v>3206</v>
      </c>
      <c r="O1218" s="29" t="s">
        <v>3214</v>
      </c>
      <c r="P1218" s="29" t="s">
        <v>3215</v>
      </c>
      <c r="Q1218" s="29" t="s">
        <v>3209</v>
      </c>
      <c r="R1218" s="29" t="s">
        <v>3210</v>
      </c>
      <c r="S1218" s="29" t="s">
        <v>3098</v>
      </c>
      <c r="T1218" s="29"/>
      <c r="U1218" s="30">
        <v>50</v>
      </c>
      <c r="V1218" s="30">
        <v>100</v>
      </c>
      <c r="W1218" s="30">
        <v>200</v>
      </c>
      <c r="X1218" s="30">
        <v>100</v>
      </c>
      <c r="Y1218" s="30">
        <v>0</v>
      </c>
      <c r="Z1218" s="30">
        <v>0</v>
      </c>
      <c r="AA1218" s="30">
        <v>0</v>
      </c>
      <c r="AB1218" s="30">
        <v>0</v>
      </c>
      <c r="AC1218" s="30">
        <v>0</v>
      </c>
      <c r="AD1218" s="30">
        <v>0</v>
      </c>
      <c r="AE1218" s="30">
        <v>0</v>
      </c>
      <c r="AF1218" s="30">
        <v>0</v>
      </c>
    </row>
    <row r="1219" spans="1:32" x14ac:dyDescent="0.45">
      <c r="A1219" s="29" t="s">
        <v>808</v>
      </c>
      <c r="B1219" s="29" t="s">
        <v>809</v>
      </c>
      <c r="C1219" s="29" t="s">
        <v>3299</v>
      </c>
      <c r="D1219" s="29" t="s">
        <v>3300</v>
      </c>
      <c r="E1219" s="29" t="s">
        <v>3301</v>
      </c>
      <c r="F1219" s="29" t="s">
        <v>3302</v>
      </c>
      <c r="G1219" s="29" t="s">
        <v>3200</v>
      </c>
      <c r="H1219" s="29" t="s">
        <v>3201</v>
      </c>
      <c r="I1219" s="29" t="s">
        <v>3202</v>
      </c>
      <c r="J1219" s="29" t="s">
        <v>3203</v>
      </c>
      <c r="K1219" s="29" t="s">
        <v>3204</v>
      </c>
      <c r="L1219" s="29" t="s">
        <v>3109</v>
      </c>
      <c r="M1219" s="29" t="s">
        <v>3378</v>
      </c>
      <c r="N1219" s="29" t="s">
        <v>3379</v>
      </c>
      <c r="O1219" s="29" t="s">
        <v>3380</v>
      </c>
      <c r="P1219" s="29" t="s">
        <v>3381</v>
      </c>
      <c r="Q1219" s="29" t="s">
        <v>3209</v>
      </c>
      <c r="R1219" s="29" t="s">
        <v>3210</v>
      </c>
      <c r="S1219" s="29" t="s">
        <v>3098</v>
      </c>
      <c r="T1219" s="29"/>
      <c r="U1219" s="30">
        <v>4650</v>
      </c>
      <c r="V1219" s="30">
        <v>4650</v>
      </c>
      <c r="W1219" s="30">
        <v>4650</v>
      </c>
      <c r="X1219" s="30">
        <v>4650</v>
      </c>
      <c r="Y1219" s="30">
        <v>4650</v>
      </c>
      <c r="Z1219" s="30">
        <v>4650</v>
      </c>
      <c r="AA1219" s="30">
        <v>4650</v>
      </c>
      <c r="AB1219" s="30">
        <v>4650</v>
      </c>
      <c r="AC1219" s="30">
        <v>4650</v>
      </c>
      <c r="AD1219" s="30">
        <v>4650</v>
      </c>
      <c r="AE1219" s="30">
        <v>0</v>
      </c>
      <c r="AF1219" s="30">
        <v>0</v>
      </c>
    </row>
    <row r="1220" spans="1:32" x14ac:dyDescent="0.45">
      <c r="A1220" s="29" t="s">
        <v>808</v>
      </c>
      <c r="B1220" s="29" t="s">
        <v>809</v>
      </c>
      <c r="C1220" s="29" t="s">
        <v>3299</v>
      </c>
      <c r="D1220" s="29" t="s">
        <v>3300</v>
      </c>
      <c r="E1220" s="29" t="s">
        <v>3301</v>
      </c>
      <c r="F1220" s="29" t="s">
        <v>3302</v>
      </c>
      <c r="G1220" s="29" t="s">
        <v>3200</v>
      </c>
      <c r="H1220" s="29" t="s">
        <v>3201</v>
      </c>
      <c r="I1220" s="29" t="s">
        <v>3202</v>
      </c>
      <c r="J1220" s="29" t="s">
        <v>3203</v>
      </c>
      <c r="K1220" s="29" t="s">
        <v>3216</v>
      </c>
      <c r="L1220" s="29" t="s">
        <v>3102</v>
      </c>
      <c r="M1220" s="29" t="s">
        <v>3217</v>
      </c>
      <c r="N1220" s="29" t="s">
        <v>3218</v>
      </c>
      <c r="O1220" s="29" t="s">
        <v>3219</v>
      </c>
      <c r="P1220" s="29" t="s">
        <v>3220</v>
      </c>
      <c r="Q1220" s="29" t="s">
        <v>3209</v>
      </c>
      <c r="R1220" s="29" t="s">
        <v>3210</v>
      </c>
      <c r="S1220" s="29" t="s">
        <v>3098</v>
      </c>
      <c r="T1220" s="29"/>
      <c r="U1220" s="30">
        <v>76000</v>
      </c>
      <c r="V1220" s="30">
        <v>76000</v>
      </c>
      <c r="W1220" s="30">
        <v>76000</v>
      </c>
      <c r="X1220" s="30">
        <v>76000</v>
      </c>
      <c r="Y1220" s="30">
        <v>76000</v>
      </c>
      <c r="Z1220" s="30">
        <v>76000</v>
      </c>
      <c r="AA1220" s="30">
        <v>76000</v>
      </c>
      <c r="AB1220" s="30">
        <v>76000</v>
      </c>
      <c r="AC1220" s="30">
        <v>76000</v>
      </c>
      <c r="AD1220" s="30">
        <v>76000</v>
      </c>
      <c r="AE1220" s="30">
        <v>76000</v>
      </c>
      <c r="AF1220" s="30">
        <v>76000</v>
      </c>
    </row>
    <row r="1221" spans="1:32" x14ac:dyDescent="0.45">
      <c r="A1221" s="29" t="s">
        <v>808</v>
      </c>
      <c r="B1221" s="29" t="s">
        <v>809</v>
      </c>
      <c r="C1221" s="29" t="s">
        <v>3299</v>
      </c>
      <c r="D1221" s="29" t="s">
        <v>3300</v>
      </c>
      <c r="E1221" s="29" t="s">
        <v>3301</v>
      </c>
      <c r="F1221" s="29" t="s">
        <v>3302</v>
      </c>
      <c r="G1221" s="29" t="s">
        <v>3200</v>
      </c>
      <c r="H1221" s="29" t="s">
        <v>3201</v>
      </c>
      <c r="I1221" s="29" t="s">
        <v>3202</v>
      </c>
      <c r="J1221" s="29" t="s">
        <v>3203</v>
      </c>
      <c r="K1221" s="29" t="s">
        <v>3221</v>
      </c>
      <c r="L1221" s="29" t="s">
        <v>3113</v>
      </c>
      <c r="M1221" s="29" t="s">
        <v>3303</v>
      </c>
      <c r="N1221" s="29" t="s">
        <v>3304</v>
      </c>
      <c r="O1221" s="29" t="s">
        <v>3305</v>
      </c>
      <c r="P1221" s="29" t="s">
        <v>3306</v>
      </c>
      <c r="Q1221" s="29" t="s">
        <v>3209</v>
      </c>
      <c r="R1221" s="29" t="s">
        <v>3210</v>
      </c>
      <c r="S1221" s="29" t="s">
        <v>3098</v>
      </c>
      <c r="T1221" s="29"/>
      <c r="U1221" s="30">
        <v>41618</v>
      </c>
      <c r="V1221" s="30">
        <v>43171</v>
      </c>
      <c r="W1221" s="30">
        <v>57426</v>
      </c>
      <c r="X1221" s="30">
        <v>42859</v>
      </c>
      <c r="Y1221" s="30">
        <v>34342</v>
      </c>
      <c r="Z1221" s="30">
        <v>36333</v>
      </c>
      <c r="AA1221" s="30">
        <v>37323</v>
      </c>
      <c r="AB1221" s="30">
        <v>37404</v>
      </c>
      <c r="AC1221" s="30">
        <v>59622</v>
      </c>
      <c r="AD1221" s="30">
        <v>53054</v>
      </c>
      <c r="AE1221" s="30">
        <v>35598</v>
      </c>
      <c r="AF1221" s="30">
        <v>41065</v>
      </c>
    </row>
    <row r="1222" spans="1:32" x14ac:dyDescent="0.45">
      <c r="A1222" s="29" t="s">
        <v>808</v>
      </c>
      <c r="B1222" s="29" t="s">
        <v>809</v>
      </c>
      <c r="C1222" s="29" t="s">
        <v>3299</v>
      </c>
      <c r="D1222" s="29" t="s">
        <v>3300</v>
      </c>
      <c r="E1222" s="29" t="s">
        <v>3301</v>
      </c>
      <c r="F1222" s="29" t="s">
        <v>3302</v>
      </c>
      <c r="G1222" s="29" t="s">
        <v>3200</v>
      </c>
      <c r="H1222" s="29" t="s">
        <v>3201</v>
      </c>
      <c r="I1222" s="29" t="s">
        <v>3226</v>
      </c>
      <c r="J1222" s="29" t="s">
        <v>3227</v>
      </c>
      <c r="K1222" s="29" t="s">
        <v>3228</v>
      </c>
      <c r="L1222" s="29" t="s">
        <v>3111</v>
      </c>
      <c r="M1222" s="29" t="s">
        <v>3229</v>
      </c>
      <c r="N1222" s="29" t="s">
        <v>3230</v>
      </c>
      <c r="O1222" s="29" t="s">
        <v>3231</v>
      </c>
      <c r="P1222" s="29" t="s">
        <v>3232</v>
      </c>
      <c r="Q1222" s="29" t="s">
        <v>3209</v>
      </c>
      <c r="R1222" s="29" t="s">
        <v>3210</v>
      </c>
      <c r="S1222" s="29" t="s">
        <v>3098</v>
      </c>
      <c r="T1222" s="29"/>
      <c r="U1222" s="30">
        <v>60</v>
      </c>
      <c r="V1222" s="30">
        <v>0</v>
      </c>
      <c r="W1222" s="30">
        <v>0</v>
      </c>
      <c r="X1222" s="30">
        <v>60</v>
      </c>
      <c r="Y1222" s="30">
        <v>0</v>
      </c>
      <c r="Z1222" s="30">
        <v>180</v>
      </c>
      <c r="AA1222" s="30">
        <v>60</v>
      </c>
      <c r="AB1222" s="30">
        <v>0</v>
      </c>
      <c r="AC1222" s="30">
        <v>240</v>
      </c>
      <c r="AD1222" s="30">
        <v>0</v>
      </c>
      <c r="AE1222" s="30">
        <v>0</v>
      </c>
      <c r="AF1222" s="30">
        <v>0</v>
      </c>
    </row>
    <row r="1223" spans="1:32" x14ac:dyDescent="0.45">
      <c r="A1223" s="29" t="s">
        <v>808</v>
      </c>
      <c r="B1223" s="29" t="s">
        <v>809</v>
      </c>
      <c r="C1223" s="29" t="s">
        <v>3299</v>
      </c>
      <c r="D1223" s="29" t="s">
        <v>3300</v>
      </c>
      <c r="E1223" s="29" t="s">
        <v>3301</v>
      </c>
      <c r="F1223" s="29" t="s">
        <v>3302</v>
      </c>
      <c r="G1223" s="29" t="s">
        <v>3233</v>
      </c>
      <c r="H1223" s="29" t="s">
        <v>3234</v>
      </c>
      <c r="I1223" s="29" t="s">
        <v>3242</v>
      </c>
      <c r="J1223" s="29" t="s">
        <v>3243</v>
      </c>
      <c r="K1223" s="29" t="s">
        <v>3252</v>
      </c>
      <c r="L1223" s="29" t="s">
        <v>3106</v>
      </c>
      <c r="M1223" s="29" t="s">
        <v>3253</v>
      </c>
      <c r="N1223" s="29" t="s">
        <v>3106</v>
      </c>
      <c r="O1223" s="29" t="s">
        <v>3548</v>
      </c>
      <c r="P1223" s="29" t="s">
        <v>3549</v>
      </c>
      <c r="Q1223" s="29" t="s">
        <v>3209</v>
      </c>
      <c r="R1223" s="29" t="s">
        <v>3210</v>
      </c>
      <c r="S1223" s="29" t="s">
        <v>3098</v>
      </c>
      <c r="T1223" s="29"/>
      <c r="U1223" s="30">
        <v>24000</v>
      </c>
      <c r="V1223" s="30">
        <v>24000</v>
      </c>
      <c r="W1223" s="30">
        <v>24000</v>
      </c>
      <c r="X1223" s="30">
        <v>24000</v>
      </c>
      <c r="Y1223" s="30">
        <v>24000</v>
      </c>
      <c r="Z1223" s="30">
        <v>24000</v>
      </c>
      <c r="AA1223" s="30">
        <v>24000</v>
      </c>
      <c r="AB1223" s="30">
        <v>24000</v>
      </c>
      <c r="AC1223" s="30">
        <v>24000</v>
      </c>
      <c r="AD1223" s="30">
        <v>24000</v>
      </c>
      <c r="AE1223" s="30">
        <v>24000</v>
      </c>
      <c r="AF1223" s="30">
        <v>24000</v>
      </c>
    </row>
    <row r="1224" spans="1:32" x14ac:dyDescent="0.45">
      <c r="A1224" s="29" t="s">
        <v>808</v>
      </c>
      <c r="B1224" s="29" t="s">
        <v>809</v>
      </c>
      <c r="C1224" s="29" t="s">
        <v>3299</v>
      </c>
      <c r="D1224" s="29" t="s">
        <v>3300</v>
      </c>
      <c r="E1224" s="29" t="s">
        <v>3301</v>
      </c>
      <c r="F1224" s="29" t="s">
        <v>3302</v>
      </c>
      <c r="G1224" s="29" t="s">
        <v>3233</v>
      </c>
      <c r="H1224" s="29" t="s">
        <v>3234</v>
      </c>
      <c r="I1224" s="29" t="s">
        <v>3242</v>
      </c>
      <c r="J1224" s="29" t="s">
        <v>3243</v>
      </c>
      <c r="K1224" s="29" t="s">
        <v>3252</v>
      </c>
      <c r="L1224" s="29" t="s">
        <v>3106</v>
      </c>
      <c r="M1224" s="29" t="s">
        <v>3253</v>
      </c>
      <c r="N1224" s="29" t="s">
        <v>3106</v>
      </c>
      <c r="O1224" s="29" t="s">
        <v>3256</v>
      </c>
      <c r="P1224" s="29" t="s">
        <v>3257</v>
      </c>
      <c r="Q1224" s="29" t="s">
        <v>3249</v>
      </c>
      <c r="R1224" s="29" t="s">
        <v>3210</v>
      </c>
      <c r="S1224" s="29" t="s">
        <v>3098</v>
      </c>
      <c r="T1224" s="29"/>
      <c r="U1224" s="30">
        <v>3524</v>
      </c>
      <c r="V1224" s="30">
        <v>3524</v>
      </c>
      <c r="W1224" s="30">
        <v>3524</v>
      </c>
      <c r="X1224" s="30">
        <v>3524</v>
      </c>
      <c r="Y1224" s="30">
        <v>3524</v>
      </c>
      <c r="Z1224" s="30">
        <v>3524</v>
      </c>
      <c r="AA1224" s="30">
        <v>3524</v>
      </c>
      <c r="AB1224" s="30">
        <v>3524</v>
      </c>
      <c r="AC1224" s="30">
        <v>3524</v>
      </c>
      <c r="AD1224" s="30">
        <v>3524</v>
      </c>
      <c r="AE1224" s="30">
        <v>3524</v>
      </c>
      <c r="AF1224" s="30">
        <v>3524</v>
      </c>
    </row>
    <row r="1225" spans="1:32" x14ac:dyDescent="0.45">
      <c r="A1225" s="29" t="s">
        <v>808</v>
      </c>
      <c r="B1225" s="29" t="s">
        <v>809</v>
      </c>
      <c r="C1225" s="29" t="s">
        <v>3299</v>
      </c>
      <c r="D1225" s="29" t="s">
        <v>3300</v>
      </c>
      <c r="E1225" s="29" t="s">
        <v>3301</v>
      </c>
      <c r="F1225" s="29" t="s">
        <v>3302</v>
      </c>
      <c r="G1225" s="29" t="s">
        <v>3233</v>
      </c>
      <c r="H1225" s="29" t="s">
        <v>3234</v>
      </c>
      <c r="I1225" s="29" t="s">
        <v>3242</v>
      </c>
      <c r="J1225" s="29" t="s">
        <v>3243</v>
      </c>
      <c r="K1225" s="29" t="s">
        <v>3252</v>
      </c>
      <c r="L1225" s="29" t="s">
        <v>3106</v>
      </c>
      <c r="M1225" s="29" t="s">
        <v>3253</v>
      </c>
      <c r="N1225" s="29" t="s">
        <v>3106</v>
      </c>
      <c r="O1225" s="29" t="s">
        <v>3256</v>
      </c>
      <c r="P1225" s="29" t="s">
        <v>3257</v>
      </c>
      <c r="Q1225" s="29" t="s">
        <v>3209</v>
      </c>
      <c r="R1225" s="29" t="s">
        <v>3210</v>
      </c>
      <c r="S1225" s="29" t="s">
        <v>3098</v>
      </c>
      <c r="T1225" s="29"/>
      <c r="U1225" s="30">
        <v>44000</v>
      </c>
      <c r="V1225" s="30">
        <v>44000</v>
      </c>
      <c r="W1225" s="30">
        <v>44000</v>
      </c>
      <c r="X1225" s="30">
        <v>44000</v>
      </c>
      <c r="Y1225" s="30">
        <v>44000</v>
      </c>
      <c r="Z1225" s="30">
        <v>44000</v>
      </c>
      <c r="AA1225" s="30">
        <v>44000</v>
      </c>
      <c r="AB1225" s="30">
        <v>44000</v>
      </c>
      <c r="AC1225" s="30">
        <v>44000</v>
      </c>
      <c r="AD1225" s="30">
        <v>44000</v>
      </c>
      <c r="AE1225" s="30">
        <v>44000</v>
      </c>
      <c r="AF1225" s="30">
        <v>44000</v>
      </c>
    </row>
    <row r="1226" spans="1:32" x14ac:dyDescent="0.45">
      <c r="A1226" s="29" t="s">
        <v>808</v>
      </c>
      <c r="B1226" s="29" t="s">
        <v>809</v>
      </c>
      <c r="C1226" s="29" t="s">
        <v>3299</v>
      </c>
      <c r="D1226" s="29" t="s">
        <v>3300</v>
      </c>
      <c r="E1226" s="29" t="s">
        <v>3301</v>
      </c>
      <c r="F1226" s="29" t="s">
        <v>3302</v>
      </c>
      <c r="G1226" s="29" t="s">
        <v>3233</v>
      </c>
      <c r="H1226" s="29" t="s">
        <v>3234</v>
      </c>
      <c r="I1226" s="29" t="s">
        <v>3262</v>
      </c>
      <c r="J1226" s="29" t="s">
        <v>3263</v>
      </c>
      <c r="K1226" s="29" t="s">
        <v>3264</v>
      </c>
      <c r="L1226" s="29" t="s">
        <v>3103</v>
      </c>
      <c r="M1226" s="29" t="s">
        <v>3265</v>
      </c>
      <c r="N1226" s="29" t="s">
        <v>3266</v>
      </c>
      <c r="O1226" s="29" t="s">
        <v>3267</v>
      </c>
      <c r="P1226" s="29" t="s">
        <v>3268</v>
      </c>
      <c r="Q1226" s="29" t="s">
        <v>3209</v>
      </c>
      <c r="R1226" s="29" t="s">
        <v>3210</v>
      </c>
      <c r="S1226" s="29" t="s">
        <v>3098</v>
      </c>
      <c r="T1226" s="29"/>
      <c r="U1226" s="30">
        <v>2000</v>
      </c>
      <c r="V1226" s="30">
        <v>2000</v>
      </c>
      <c r="W1226" s="30">
        <v>2000</v>
      </c>
      <c r="X1226" s="30">
        <v>2000</v>
      </c>
      <c r="Y1226" s="30">
        <v>2000</v>
      </c>
      <c r="Z1226" s="30">
        <v>2000</v>
      </c>
      <c r="AA1226" s="30">
        <v>2000</v>
      </c>
      <c r="AB1226" s="30">
        <v>2000</v>
      </c>
      <c r="AC1226" s="30">
        <v>2000</v>
      </c>
      <c r="AD1226" s="30">
        <v>2000</v>
      </c>
      <c r="AE1226" s="30">
        <v>2000</v>
      </c>
      <c r="AF1226" s="30">
        <v>2000</v>
      </c>
    </row>
    <row r="1227" spans="1:32" x14ac:dyDescent="0.45">
      <c r="A1227" s="29" t="s">
        <v>808</v>
      </c>
      <c r="B1227" s="29" t="s">
        <v>809</v>
      </c>
      <c r="C1227" s="29" t="s">
        <v>3299</v>
      </c>
      <c r="D1227" s="29" t="s">
        <v>3300</v>
      </c>
      <c r="E1227" s="29" t="s">
        <v>3301</v>
      </c>
      <c r="F1227" s="29" t="s">
        <v>3302</v>
      </c>
      <c r="G1227" s="29" t="s">
        <v>3233</v>
      </c>
      <c r="H1227" s="29" t="s">
        <v>3234</v>
      </c>
      <c r="I1227" s="29" t="s">
        <v>3262</v>
      </c>
      <c r="J1227" s="29" t="s">
        <v>3263</v>
      </c>
      <c r="K1227" s="29" t="s">
        <v>3264</v>
      </c>
      <c r="L1227" s="29" t="s">
        <v>3103</v>
      </c>
      <c r="M1227" s="29" t="s">
        <v>3265</v>
      </c>
      <c r="N1227" s="29" t="s">
        <v>3266</v>
      </c>
      <c r="O1227" s="29" t="s">
        <v>3271</v>
      </c>
      <c r="P1227" s="29" t="s">
        <v>3272</v>
      </c>
      <c r="Q1227" s="29" t="s">
        <v>3209</v>
      </c>
      <c r="R1227" s="29" t="s">
        <v>3210</v>
      </c>
      <c r="S1227" s="29" t="s">
        <v>3098</v>
      </c>
      <c r="T1227" s="29"/>
      <c r="U1227" s="30">
        <v>0</v>
      </c>
      <c r="V1227" s="30">
        <v>0</v>
      </c>
      <c r="W1227" s="30">
        <v>72</v>
      </c>
      <c r="X1227" s="30">
        <v>58</v>
      </c>
      <c r="Y1227" s="30">
        <v>0</v>
      </c>
      <c r="Z1227" s="30">
        <v>0</v>
      </c>
      <c r="AA1227" s="30">
        <v>0</v>
      </c>
      <c r="AB1227" s="30">
        <v>0</v>
      </c>
      <c r="AC1227" s="30">
        <v>0</v>
      </c>
      <c r="AD1227" s="30">
        <v>0</v>
      </c>
      <c r="AE1227" s="30">
        <v>0</v>
      </c>
      <c r="AF1227" s="30">
        <v>0</v>
      </c>
    </row>
    <row r="1228" spans="1:32" x14ac:dyDescent="0.45">
      <c r="A1228" s="29" t="s">
        <v>808</v>
      </c>
      <c r="B1228" s="29" t="s">
        <v>809</v>
      </c>
      <c r="C1228" s="29" t="s">
        <v>3299</v>
      </c>
      <c r="D1228" s="29" t="s">
        <v>3300</v>
      </c>
      <c r="E1228" s="29" t="s">
        <v>3301</v>
      </c>
      <c r="F1228" s="29" t="s">
        <v>3302</v>
      </c>
      <c r="G1228" s="29" t="s">
        <v>3233</v>
      </c>
      <c r="H1228" s="29" t="s">
        <v>3234</v>
      </c>
      <c r="I1228" s="29" t="s">
        <v>3262</v>
      </c>
      <c r="J1228" s="29" t="s">
        <v>3263</v>
      </c>
      <c r="K1228" s="29" t="s">
        <v>3264</v>
      </c>
      <c r="L1228" s="29" t="s">
        <v>3103</v>
      </c>
      <c r="M1228" s="29" t="s">
        <v>3326</v>
      </c>
      <c r="N1228" s="29" t="s">
        <v>3327</v>
      </c>
      <c r="O1228" s="29" t="s">
        <v>3527</v>
      </c>
      <c r="P1228" s="29" t="s">
        <v>3528</v>
      </c>
      <c r="Q1228" s="29" t="s">
        <v>3209</v>
      </c>
      <c r="R1228" s="29" t="s">
        <v>3210</v>
      </c>
      <c r="S1228" s="29" t="s">
        <v>3098</v>
      </c>
      <c r="T1228" s="29"/>
      <c r="U1228" s="30">
        <v>0</v>
      </c>
      <c r="V1228" s="30">
        <v>0</v>
      </c>
      <c r="W1228" s="30">
        <v>0</v>
      </c>
      <c r="X1228" s="30">
        <v>0</v>
      </c>
      <c r="Y1228" s="30">
        <v>0</v>
      </c>
      <c r="Z1228" s="30">
        <v>0</v>
      </c>
      <c r="AA1228" s="30">
        <v>0</v>
      </c>
      <c r="AB1228" s="30">
        <v>0</v>
      </c>
      <c r="AC1228" s="30">
        <v>0</v>
      </c>
      <c r="AD1228" s="30">
        <v>0</v>
      </c>
      <c r="AE1228" s="30">
        <v>174</v>
      </c>
      <c r="AF1228" s="30">
        <v>0</v>
      </c>
    </row>
    <row r="1229" spans="1:32" x14ac:dyDescent="0.45">
      <c r="A1229" s="29" t="s">
        <v>808</v>
      </c>
      <c r="B1229" s="29" t="s">
        <v>809</v>
      </c>
      <c r="C1229" s="29" t="s">
        <v>3299</v>
      </c>
      <c r="D1229" s="29" t="s">
        <v>3300</v>
      </c>
      <c r="E1229" s="29" t="s">
        <v>3301</v>
      </c>
      <c r="F1229" s="29" t="s">
        <v>3302</v>
      </c>
      <c r="G1229" s="29" t="s">
        <v>3233</v>
      </c>
      <c r="H1229" s="29" t="s">
        <v>3234</v>
      </c>
      <c r="I1229" s="29" t="s">
        <v>3262</v>
      </c>
      <c r="J1229" s="29" t="s">
        <v>3263</v>
      </c>
      <c r="K1229" s="29" t="s">
        <v>3264</v>
      </c>
      <c r="L1229" s="29" t="s">
        <v>3103</v>
      </c>
      <c r="M1229" s="29" t="s">
        <v>3326</v>
      </c>
      <c r="N1229" s="29" t="s">
        <v>3327</v>
      </c>
      <c r="O1229" s="29" t="s">
        <v>3328</v>
      </c>
      <c r="P1229" s="29" t="s">
        <v>3329</v>
      </c>
      <c r="Q1229" s="29" t="s">
        <v>3209</v>
      </c>
      <c r="R1229" s="29" t="s">
        <v>3210</v>
      </c>
      <c r="S1229" s="29" t="s">
        <v>3098</v>
      </c>
      <c r="T1229" s="29"/>
      <c r="U1229" s="30">
        <v>0</v>
      </c>
      <c r="V1229" s="30">
        <v>0</v>
      </c>
      <c r="W1229" s="30">
        <v>0</v>
      </c>
      <c r="X1229" s="30">
        <v>0</v>
      </c>
      <c r="Y1229" s="30">
        <v>0</v>
      </c>
      <c r="Z1229" s="30">
        <v>0</v>
      </c>
      <c r="AA1229" s="30">
        <v>0</v>
      </c>
      <c r="AB1229" s="30">
        <v>0</v>
      </c>
      <c r="AC1229" s="30">
        <v>0</v>
      </c>
      <c r="AD1229" s="30">
        <v>0</v>
      </c>
      <c r="AE1229" s="30">
        <v>0</v>
      </c>
      <c r="AF1229" s="30">
        <v>0</v>
      </c>
    </row>
    <row r="1230" spans="1:32" x14ac:dyDescent="0.45">
      <c r="A1230" s="29" t="s">
        <v>808</v>
      </c>
      <c r="B1230" s="29" t="s">
        <v>809</v>
      </c>
      <c r="C1230" s="29" t="s">
        <v>3299</v>
      </c>
      <c r="D1230" s="29" t="s">
        <v>3300</v>
      </c>
      <c r="E1230" s="29" t="s">
        <v>3301</v>
      </c>
      <c r="F1230" s="29" t="s">
        <v>3302</v>
      </c>
      <c r="G1230" s="29" t="s">
        <v>3233</v>
      </c>
      <c r="H1230" s="29" t="s">
        <v>3234</v>
      </c>
      <c r="I1230" s="29" t="s">
        <v>3262</v>
      </c>
      <c r="J1230" s="29" t="s">
        <v>3263</v>
      </c>
      <c r="K1230" s="29" t="s">
        <v>3264</v>
      </c>
      <c r="L1230" s="29" t="s">
        <v>3103</v>
      </c>
      <c r="M1230" s="29" t="s">
        <v>3326</v>
      </c>
      <c r="N1230" s="29" t="s">
        <v>3327</v>
      </c>
      <c r="O1230" s="29" t="s">
        <v>3330</v>
      </c>
      <c r="P1230" s="29" t="s">
        <v>3331</v>
      </c>
      <c r="Q1230" s="29" t="s">
        <v>3209</v>
      </c>
      <c r="R1230" s="29" t="s">
        <v>3210</v>
      </c>
      <c r="S1230" s="29" t="s">
        <v>3098</v>
      </c>
      <c r="T1230" s="29"/>
      <c r="U1230" s="30">
        <v>0</v>
      </c>
      <c r="V1230" s="30">
        <v>0</v>
      </c>
      <c r="W1230" s="30">
        <v>0</v>
      </c>
      <c r="X1230" s="30">
        <v>0</v>
      </c>
      <c r="Y1230" s="30">
        <v>0</v>
      </c>
      <c r="Z1230" s="30">
        <v>0</v>
      </c>
      <c r="AA1230" s="30">
        <v>0</v>
      </c>
      <c r="AB1230" s="30">
        <v>0</v>
      </c>
      <c r="AC1230" s="30">
        <v>0</v>
      </c>
      <c r="AD1230" s="30">
        <v>0</v>
      </c>
      <c r="AE1230" s="30">
        <v>0</v>
      </c>
      <c r="AF1230" s="30">
        <v>0</v>
      </c>
    </row>
    <row r="1231" spans="1:32" x14ac:dyDescent="0.45">
      <c r="A1231" s="29" t="s">
        <v>808</v>
      </c>
      <c r="B1231" s="29" t="s">
        <v>809</v>
      </c>
      <c r="C1231" s="29" t="s">
        <v>3299</v>
      </c>
      <c r="D1231" s="29" t="s">
        <v>3300</v>
      </c>
      <c r="E1231" s="29" t="s">
        <v>3301</v>
      </c>
      <c r="F1231" s="29" t="s">
        <v>3302</v>
      </c>
      <c r="G1231" s="29" t="s">
        <v>3233</v>
      </c>
      <c r="H1231" s="29" t="s">
        <v>3234</v>
      </c>
      <c r="I1231" s="29" t="s">
        <v>3262</v>
      </c>
      <c r="J1231" s="29" t="s">
        <v>3263</v>
      </c>
      <c r="K1231" s="29" t="s">
        <v>3264</v>
      </c>
      <c r="L1231" s="29" t="s">
        <v>3103</v>
      </c>
      <c r="M1231" s="29" t="s">
        <v>3326</v>
      </c>
      <c r="N1231" s="29" t="s">
        <v>3327</v>
      </c>
      <c r="O1231" s="29" t="s">
        <v>3332</v>
      </c>
      <c r="P1231" s="29" t="s">
        <v>3333</v>
      </c>
      <c r="Q1231" s="29" t="s">
        <v>3209</v>
      </c>
      <c r="R1231" s="29" t="s">
        <v>3210</v>
      </c>
      <c r="S1231" s="29" t="s">
        <v>3098</v>
      </c>
      <c r="T1231" s="29"/>
      <c r="U1231" s="30">
        <v>17600</v>
      </c>
      <c r="V1231" s="30">
        <v>17600</v>
      </c>
      <c r="W1231" s="30">
        <v>17600</v>
      </c>
      <c r="X1231" s="30">
        <v>17600</v>
      </c>
      <c r="Y1231" s="30">
        <v>17600</v>
      </c>
      <c r="Z1231" s="30">
        <v>17600</v>
      </c>
      <c r="AA1231" s="30">
        <v>17600</v>
      </c>
      <c r="AB1231" s="30">
        <v>17600</v>
      </c>
      <c r="AC1231" s="30">
        <v>17600</v>
      </c>
      <c r="AD1231" s="30">
        <v>17600</v>
      </c>
      <c r="AE1231" s="30">
        <v>17600</v>
      </c>
      <c r="AF1231" s="30">
        <v>17600</v>
      </c>
    </row>
    <row r="1232" spans="1:32" x14ac:dyDescent="0.45">
      <c r="A1232" s="29" t="s">
        <v>808</v>
      </c>
      <c r="B1232" s="29" t="s">
        <v>809</v>
      </c>
      <c r="C1232" s="29" t="s">
        <v>3299</v>
      </c>
      <c r="D1232" s="29" t="s">
        <v>3300</v>
      </c>
      <c r="E1232" s="29" t="s">
        <v>3301</v>
      </c>
      <c r="F1232" s="29" t="s">
        <v>3302</v>
      </c>
      <c r="G1232" s="29" t="s">
        <v>3233</v>
      </c>
      <c r="H1232" s="29" t="s">
        <v>3234</v>
      </c>
      <c r="I1232" s="29" t="s">
        <v>3275</v>
      </c>
      <c r="J1232" s="29" t="s">
        <v>3276</v>
      </c>
      <c r="K1232" s="29" t="s">
        <v>3277</v>
      </c>
      <c r="L1232" s="29" t="s">
        <v>3100</v>
      </c>
      <c r="M1232" s="29" t="s">
        <v>3312</v>
      </c>
      <c r="N1232" s="29" t="s">
        <v>3313</v>
      </c>
      <c r="O1232" s="29" t="s">
        <v>3314</v>
      </c>
      <c r="P1232" s="29" t="s">
        <v>3315</v>
      </c>
      <c r="Q1232" s="29" t="s">
        <v>3249</v>
      </c>
      <c r="R1232" s="29" t="s">
        <v>3210</v>
      </c>
      <c r="S1232" s="29" t="s">
        <v>3098</v>
      </c>
      <c r="T1232" s="29"/>
      <c r="U1232" s="30">
        <v>856</v>
      </c>
      <c r="V1232" s="30">
        <v>856</v>
      </c>
      <c r="W1232" s="30">
        <v>856</v>
      </c>
      <c r="X1232" s="30">
        <v>856</v>
      </c>
      <c r="Y1232" s="30">
        <v>856</v>
      </c>
      <c r="Z1232" s="30">
        <v>856</v>
      </c>
      <c r="AA1232" s="30">
        <v>856</v>
      </c>
      <c r="AB1232" s="30">
        <v>856</v>
      </c>
      <c r="AC1232" s="30">
        <v>856</v>
      </c>
      <c r="AD1232" s="30">
        <v>856</v>
      </c>
      <c r="AE1232" s="30">
        <v>856</v>
      </c>
      <c r="AF1232" s="30">
        <v>856</v>
      </c>
    </row>
    <row r="1233" spans="1:32" x14ac:dyDescent="0.45">
      <c r="A1233" s="29" t="s">
        <v>808</v>
      </c>
      <c r="B1233" s="29" t="s">
        <v>809</v>
      </c>
      <c r="C1233" s="29" t="s">
        <v>3299</v>
      </c>
      <c r="D1233" s="29" t="s">
        <v>3300</v>
      </c>
      <c r="E1233" s="29" t="s">
        <v>3301</v>
      </c>
      <c r="F1233" s="29" t="s">
        <v>3302</v>
      </c>
      <c r="G1233" s="29" t="s">
        <v>3233</v>
      </c>
      <c r="H1233" s="29" t="s">
        <v>3234</v>
      </c>
      <c r="I1233" s="29" t="s">
        <v>3275</v>
      </c>
      <c r="J1233" s="29" t="s">
        <v>3276</v>
      </c>
      <c r="K1233" s="29" t="s">
        <v>3277</v>
      </c>
      <c r="L1233" s="29" t="s">
        <v>3100</v>
      </c>
      <c r="M1233" s="29" t="s">
        <v>3312</v>
      </c>
      <c r="N1233" s="29" t="s">
        <v>3313</v>
      </c>
      <c r="O1233" s="29" t="s">
        <v>3314</v>
      </c>
      <c r="P1233" s="29" t="s">
        <v>3315</v>
      </c>
      <c r="Q1233" s="29" t="s">
        <v>3209</v>
      </c>
      <c r="R1233" s="29" t="s">
        <v>3210</v>
      </c>
      <c r="S1233" s="29" t="s">
        <v>3098</v>
      </c>
      <c r="T1233" s="29"/>
      <c r="U1233" s="30">
        <v>25000</v>
      </c>
      <c r="V1233" s="30">
        <v>25000</v>
      </c>
      <c r="W1233" s="30">
        <v>25000</v>
      </c>
      <c r="X1233" s="30">
        <v>25000</v>
      </c>
      <c r="Y1233" s="30">
        <v>25000</v>
      </c>
      <c r="Z1233" s="30">
        <v>25000</v>
      </c>
      <c r="AA1233" s="30">
        <v>25000</v>
      </c>
      <c r="AB1233" s="30">
        <v>25000</v>
      </c>
      <c r="AC1233" s="30">
        <v>25000</v>
      </c>
      <c r="AD1233" s="30">
        <v>25000</v>
      </c>
      <c r="AE1233" s="30">
        <v>25000</v>
      </c>
      <c r="AF1233" s="30">
        <v>25000</v>
      </c>
    </row>
    <row r="1234" spans="1:32" x14ac:dyDescent="0.45">
      <c r="A1234" s="29" t="s">
        <v>808</v>
      </c>
      <c r="B1234" s="29" t="s">
        <v>809</v>
      </c>
      <c r="C1234" s="29" t="s">
        <v>3299</v>
      </c>
      <c r="D1234" s="29" t="s">
        <v>3300</v>
      </c>
      <c r="E1234" s="29" t="s">
        <v>3301</v>
      </c>
      <c r="F1234" s="29" t="s">
        <v>3302</v>
      </c>
      <c r="G1234" s="29" t="s">
        <v>3233</v>
      </c>
      <c r="H1234" s="29" t="s">
        <v>3234</v>
      </c>
      <c r="I1234" s="29" t="s">
        <v>3275</v>
      </c>
      <c r="J1234" s="29" t="s">
        <v>3276</v>
      </c>
      <c r="K1234" s="29" t="s">
        <v>3282</v>
      </c>
      <c r="L1234" s="29" t="s">
        <v>3112</v>
      </c>
      <c r="M1234" s="29" t="s">
        <v>3283</v>
      </c>
      <c r="N1234" s="29" t="s">
        <v>3284</v>
      </c>
      <c r="O1234" s="29" t="s">
        <v>3285</v>
      </c>
      <c r="P1234" s="29" t="s">
        <v>3286</v>
      </c>
      <c r="Q1234" s="29" t="s">
        <v>3249</v>
      </c>
      <c r="R1234" s="29" t="s">
        <v>3210</v>
      </c>
      <c r="S1234" s="29" t="s">
        <v>3098</v>
      </c>
      <c r="T1234" s="29"/>
      <c r="U1234" s="30">
        <v>856</v>
      </c>
      <c r="V1234" s="30">
        <v>856</v>
      </c>
      <c r="W1234" s="30">
        <v>856</v>
      </c>
      <c r="X1234" s="30">
        <v>856</v>
      </c>
      <c r="Y1234" s="30">
        <v>856</v>
      </c>
      <c r="Z1234" s="30">
        <v>856</v>
      </c>
      <c r="AA1234" s="30">
        <v>856</v>
      </c>
      <c r="AB1234" s="30">
        <v>856</v>
      </c>
      <c r="AC1234" s="30">
        <v>856</v>
      </c>
      <c r="AD1234" s="30">
        <v>856</v>
      </c>
      <c r="AE1234" s="30">
        <v>856</v>
      </c>
      <c r="AF1234" s="30">
        <v>856</v>
      </c>
    </row>
    <row r="1235" spans="1:32" x14ac:dyDescent="0.45">
      <c r="A1235" s="29" t="s">
        <v>808</v>
      </c>
      <c r="B1235" s="29" t="s">
        <v>809</v>
      </c>
      <c r="C1235" s="29" t="s">
        <v>3299</v>
      </c>
      <c r="D1235" s="29" t="s">
        <v>3300</v>
      </c>
      <c r="E1235" s="29" t="s">
        <v>3301</v>
      </c>
      <c r="F1235" s="29" t="s">
        <v>3302</v>
      </c>
      <c r="G1235" s="29" t="s">
        <v>3233</v>
      </c>
      <c r="H1235" s="29" t="s">
        <v>3234</v>
      </c>
      <c r="I1235" s="29" t="s">
        <v>3275</v>
      </c>
      <c r="J1235" s="29" t="s">
        <v>3276</v>
      </c>
      <c r="K1235" s="29" t="s">
        <v>3282</v>
      </c>
      <c r="L1235" s="29" t="s">
        <v>3112</v>
      </c>
      <c r="M1235" s="29" t="s">
        <v>3283</v>
      </c>
      <c r="N1235" s="29" t="s">
        <v>3284</v>
      </c>
      <c r="O1235" s="29" t="s">
        <v>3285</v>
      </c>
      <c r="P1235" s="29" t="s">
        <v>3286</v>
      </c>
      <c r="Q1235" s="29" t="s">
        <v>3209</v>
      </c>
      <c r="R1235" s="29" t="s">
        <v>3210</v>
      </c>
      <c r="S1235" s="29" t="s">
        <v>3098</v>
      </c>
      <c r="T1235" s="29"/>
      <c r="U1235" s="30">
        <v>20000</v>
      </c>
      <c r="V1235" s="30">
        <v>20000</v>
      </c>
      <c r="W1235" s="30">
        <v>20000</v>
      </c>
      <c r="X1235" s="30">
        <v>20000</v>
      </c>
      <c r="Y1235" s="30">
        <v>20000</v>
      </c>
      <c r="Z1235" s="30">
        <v>20000</v>
      </c>
      <c r="AA1235" s="30">
        <v>20000</v>
      </c>
      <c r="AB1235" s="30">
        <v>20000</v>
      </c>
      <c r="AC1235" s="30">
        <v>20000</v>
      </c>
      <c r="AD1235" s="30">
        <v>20000</v>
      </c>
      <c r="AE1235" s="30">
        <v>20000</v>
      </c>
      <c r="AF1235" s="30">
        <v>20000</v>
      </c>
    </row>
    <row r="1236" spans="1:32" x14ac:dyDescent="0.45">
      <c r="A1236" s="29" t="s">
        <v>808</v>
      </c>
      <c r="B1236" s="29" t="s">
        <v>809</v>
      </c>
      <c r="C1236" s="29" t="s">
        <v>3299</v>
      </c>
      <c r="D1236" s="29" t="s">
        <v>3300</v>
      </c>
      <c r="E1236" s="29" t="s">
        <v>3301</v>
      </c>
      <c r="F1236" s="29" t="s">
        <v>3302</v>
      </c>
      <c r="G1236" s="29" t="s">
        <v>3233</v>
      </c>
      <c r="H1236" s="29" t="s">
        <v>3234</v>
      </c>
      <c r="I1236" s="29" t="s">
        <v>3275</v>
      </c>
      <c r="J1236" s="29" t="s">
        <v>3276</v>
      </c>
      <c r="K1236" s="29" t="s">
        <v>3287</v>
      </c>
      <c r="L1236" s="29" t="s">
        <v>3101</v>
      </c>
      <c r="M1236" s="29" t="s">
        <v>3288</v>
      </c>
      <c r="N1236" s="29" t="s">
        <v>3289</v>
      </c>
      <c r="O1236" s="29" t="s">
        <v>3290</v>
      </c>
      <c r="P1236" s="29" t="s">
        <v>3291</v>
      </c>
      <c r="Q1236" s="29" t="s">
        <v>3209</v>
      </c>
      <c r="R1236" s="29" t="s">
        <v>3210</v>
      </c>
      <c r="S1236" s="29" t="s">
        <v>3098</v>
      </c>
      <c r="T1236" s="29"/>
      <c r="U1236" s="30">
        <v>1000</v>
      </c>
      <c r="V1236" s="30">
        <v>1000</v>
      </c>
      <c r="W1236" s="30">
        <v>1000</v>
      </c>
      <c r="X1236" s="30">
        <v>1000</v>
      </c>
      <c r="Y1236" s="30">
        <v>1000</v>
      </c>
      <c r="Z1236" s="30">
        <v>1000</v>
      </c>
      <c r="AA1236" s="30">
        <v>1000</v>
      </c>
      <c r="AB1236" s="30">
        <v>1000</v>
      </c>
      <c r="AC1236" s="30">
        <v>1000</v>
      </c>
      <c r="AD1236" s="30">
        <v>1000</v>
      </c>
      <c r="AE1236" s="30">
        <v>1000</v>
      </c>
      <c r="AF1236" s="30">
        <v>1000</v>
      </c>
    </row>
    <row r="1237" spans="1:32" x14ac:dyDescent="0.45">
      <c r="A1237" s="29" t="s">
        <v>872</v>
      </c>
      <c r="B1237" s="29" t="s">
        <v>873</v>
      </c>
      <c r="C1237" s="29" t="s">
        <v>3584</v>
      </c>
      <c r="D1237" s="29" t="s">
        <v>3585</v>
      </c>
      <c r="E1237" s="29" t="s">
        <v>3672</v>
      </c>
      <c r="F1237" s="29" t="s">
        <v>3673</v>
      </c>
      <c r="G1237" s="29" t="s">
        <v>3233</v>
      </c>
      <c r="H1237" s="29" t="s">
        <v>3234</v>
      </c>
      <c r="I1237" s="29" t="s">
        <v>3242</v>
      </c>
      <c r="J1237" s="29" t="s">
        <v>3243</v>
      </c>
      <c r="K1237" s="29" t="s">
        <v>3244</v>
      </c>
      <c r="L1237" s="29" t="s">
        <v>3104</v>
      </c>
      <c r="M1237" s="29" t="s">
        <v>3436</v>
      </c>
      <c r="N1237" s="29" t="s">
        <v>3437</v>
      </c>
      <c r="O1237" s="29" t="s">
        <v>3438</v>
      </c>
      <c r="P1237" s="29" t="s">
        <v>3439</v>
      </c>
      <c r="Q1237" s="29" t="s">
        <v>3209</v>
      </c>
      <c r="R1237" s="29" t="s">
        <v>3210</v>
      </c>
      <c r="S1237" s="29" t="s">
        <v>3098</v>
      </c>
      <c r="T1237" s="29"/>
      <c r="U1237" s="30">
        <v>2000</v>
      </c>
      <c r="V1237" s="30">
        <v>2000</v>
      </c>
      <c r="W1237" s="30">
        <v>2000</v>
      </c>
      <c r="X1237" s="30">
        <v>2000</v>
      </c>
      <c r="Y1237" s="30">
        <v>2000</v>
      </c>
      <c r="Z1237" s="30">
        <v>2000</v>
      </c>
      <c r="AA1237" s="30">
        <v>839</v>
      </c>
      <c r="AB1237" s="30">
        <v>0</v>
      </c>
      <c r="AC1237" s="30">
        <v>0</v>
      </c>
      <c r="AD1237" s="30">
        <v>0</v>
      </c>
      <c r="AE1237" s="30">
        <v>0</v>
      </c>
      <c r="AF1237" s="30">
        <v>0</v>
      </c>
    </row>
    <row r="1238" spans="1:32" x14ac:dyDescent="0.45">
      <c r="A1238" s="29" t="s">
        <v>872</v>
      </c>
      <c r="B1238" s="29" t="s">
        <v>873</v>
      </c>
      <c r="C1238" s="29" t="s">
        <v>3584</v>
      </c>
      <c r="D1238" s="29" t="s">
        <v>3585</v>
      </c>
      <c r="E1238" s="29" t="s">
        <v>3672</v>
      </c>
      <c r="F1238" s="29" t="s">
        <v>3673</v>
      </c>
      <c r="G1238" s="29" t="s">
        <v>3233</v>
      </c>
      <c r="H1238" s="29" t="s">
        <v>3234</v>
      </c>
      <c r="I1238" s="29" t="s">
        <v>3242</v>
      </c>
      <c r="J1238" s="29" t="s">
        <v>3243</v>
      </c>
      <c r="K1238" s="29" t="s">
        <v>3244</v>
      </c>
      <c r="L1238" s="29" t="s">
        <v>3104</v>
      </c>
      <c r="M1238" s="29" t="s">
        <v>3245</v>
      </c>
      <c r="N1238" s="29" t="s">
        <v>3246</v>
      </c>
      <c r="O1238" s="29" t="s">
        <v>3701</v>
      </c>
      <c r="P1238" s="29" t="s">
        <v>3702</v>
      </c>
      <c r="Q1238" s="29" t="s">
        <v>3209</v>
      </c>
      <c r="R1238" s="29" t="s">
        <v>3210</v>
      </c>
      <c r="S1238" s="29" t="s">
        <v>3098</v>
      </c>
      <c r="T1238" s="29"/>
      <c r="U1238" s="30">
        <v>23760</v>
      </c>
      <c r="V1238" s="30">
        <v>23760</v>
      </c>
      <c r="W1238" s="30">
        <v>23760</v>
      </c>
      <c r="X1238" s="30">
        <v>23760</v>
      </c>
      <c r="Y1238" s="30">
        <v>23760</v>
      </c>
      <c r="Z1238" s="30">
        <v>23760</v>
      </c>
      <c r="AA1238" s="30">
        <v>23760</v>
      </c>
      <c r="AB1238" s="30">
        <v>23760</v>
      </c>
      <c r="AC1238" s="30">
        <v>23760</v>
      </c>
      <c r="AD1238" s="30">
        <v>23760</v>
      </c>
      <c r="AE1238" s="30">
        <v>23760</v>
      </c>
      <c r="AF1238" s="30">
        <v>23760</v>
      </c>
    </row>
    <row r="1239" spans="1:32" x14ac:dyDescent="0.45">
      <c r="A1239" s="29" t="s">
        <v>872</v>
      </c>
      <c r="B1239" s="29" t="s">
        <v>873</v>
      </c>
      <c r="C1239" s="29" t="s">
        <v>3584</v>
      </c>
      <c r="D1239" s="29" t="s">
        <v>3585</v>
      </c>
      <c r="E1239" s="29" t="s">
        <v>3672</v>
      </c>
      <c r="F1239" s="29" t="s">
        <v>3673</v>
      </c>
      <c r="G1239" s="29" t="s">
        <v>3233</v>
      </c>
      <c r="H1239" s="29" t="s">
        <v>3234</v>
      </c>
      <c r="I1239" s="29" t="s">
        <v>3242</v>
      </c>
      <c r="J1239" s="29" t="s">
        <v>3243</v>
      </c>
      <c r="K1239" s="29" t="s">
        <v>3258</v>
      </c>
      <c r="L1239" s="29" t="s">
        <v>3105</v>
      </c>
      <c r="M1239" s="29" t="s">
        <v>3259</v>
      </c>
      <c r="N1239" s="29" t="s">
        <v>3105</v>
      </c>
      <c r="O1239" s="29" t="s">
        <v>3260</v>
      </c>
      <c r="P1239" s="29" t="s">
        <v>3261</v>
      </c>
      <c r="Q1239" s="29" t="s">
        <v>3209</v>
      </c>
      <c r="R1239" s="29" t="s">
        <v>3210</v>
      </c>
      <c r="S1239" s="29" t="s">
        <v>3098</v>
      </c>
      <c r="T1239" s="29"/>
      <c r="U1239" s="30">
        <v>4000</v>
      </c>
      <c r="V1239" s="30">
        <v>4000</v>
      </c>
      <c r="W1239" s="30">
        <v>4000</v>
      </c>
      <c r="X1239" s="30">
        <v>4000</v>
      </c>
      <c r="Y1239" s="30">
        <v>4000</v>
      </c>
      <c r="Z1239" s="30">
        <v>4000</v>
      </c>
      <c r="AA1239" s="30">
        <v>2839</v>
      </c>
      <c r="AB1239" s="30">
        <v>0</v>
      </c>
      <c r="AC1239" s="30">
        <v>0</v>
      </c>
      <c r="AD1239" s="30">
        <v>0</v>
      </c>
      <c r="AE1239" s="30">
        <v>0</v>
      </c>
      <c r="AF1239" s="30">
        <v>0</v>
      </c>
    </row>
    <row r="1240" spans="1:32" x14ac:dyDescent="0.45">
      <c r="A1240" s="29" t="s">
        <v>872</v>
      </c>
      <c r="B1240" s="29" t="s">
        <v>873</v>
      </c>
      <c r="C1240" s="29" t="s">
        <v>3584</v>
      </c>
      <c r="D1240" s="29" t="s">
        <v>3585</v>
      </c>
      <c r="E1240" s="29" t="s">
        <v>3672</v>
      </c>
      <c r="F1240" s="29" t="s">
        <v>3673</v>
      </c>
      <c r="G1240" s="29" t="s">
        <v>3233</v>
      </c>
      <c r="H1240" s="29" t="s">
        <v>3234</v>
      </c>
      <c r="I1240" s="29" t="s">
        <v>3262</v>
      </c>
      <c r="J1240" s="29" t="s">
        <v>3263</v>
      </c>
      <c r="K1240" s="29" t="s">
        <v>3264</v>
      </c>
      <c r="L1240" s="29" t="s">
        <v>3103</v>
      </c>
      <c r="M1240" s="29" t="s">
        <v>3326</v>
      </c>
      <c r="N1240" s="29" t="s">
        <v>3327</v>
      </c>
      <c r="O1240" s="29" t="s">
        <v>3332</v>
      </c>
      <c r="P1240" s="29" t="s">
        <v>3333</v>
      </c>
      <c r="Q1240" s="29" t="s">
        <v>3209</v>
      </c>
      <c r="R1240" s="29" t="s">
        <v>3210</v>
      </c>
      <c r="S1240" s="29" t="s">
        <v>3098</v>
      </c>
      <c r="T1240" s="29"/>
      <c r="U1240" s="30">
        <v>5500</v>
      </c>
      <c r="V1240" s="30">
        <v>5500</v>
      </c>
      <c r="W1240" s="30">
        <v>5500</v>
      </c>
      <c r="X1240" s="30">
        <v>5500</v>
      </c>
      <c r="Y1240" s="30">
        <v>5500</v>
      </c>
      <c r="Z1240" s="30">
        <v>5500</v>
      </c>
      <c r="AA1240" s="30">
        <v>5500</v>
      </c>
      <c r="AB1240" s="30">
        <v>5500</v>
      </c>
      <c r="AC1240" s="30">
        <v>5500</v>
      </c>
      <c r="AD1240" s="30">
        <v>5500</v>
      </c>
      <c r="AE1240" s="30">
        <v>5500</v>
      </c>
      <c r="AF1240" s="30">
        <v>5500</v>
      </c>
    </row>
    <row r="1241" spans="1:32" x14ac:dyDescent="0.45">
      <c r="A1241" s="29" t="s">
        <v>872</v>
      </c>
      <c r="B1241" s="29" t="s">
        <v>873</v>
      </c>
      <c r="C1241" s="29" t="s">
        <v>3584</v>
      </c>
      <c r="D1241" s="29" t="s">
        <v>3585</v>
      </c>
      <c r="E1241" s="29" t="s">
        <v>3672</v>
      </c>
      <c r="F1241" s="29" t="s">
        <v>3673</v>
      </c>
      <c r="G1241" s="29" t="s">
        <v>3233</v>
      </c>
      <c r="H1241" s="29" t="s">
        <v>3234</v>
      </c>
      <c r="I1241" s="29" t="s">
        <v>3275</v>
      </c>
      <c r="J1241" s="29" t="s">
        <v>3276</v>
      </c>
      <c r="K1241" s="29" t="s">
        <v>3277</v>
      </c>
      <c r="L1241" s="29" t="s">
        <v>3100</v>
      </c>
      <c r="M1241" s="29" t="s">
        <v>3278</v>
      </c>
      <c r="N1241" s="29" t="s">
        <v>3279</v>
      </c>
      <c r="O1241" s="29" t="s">
        <v>3446</v>
      </c>
      <c r="P1241" s="29" t="s">
        <v>3447</v>
      </c>
      <c r="Q1241" s="29" t="s">
        <v>3209</v>
      </c>
      <c r="R1241" s="29" t="s">
        <v>3210</v>
      </c>
      <c r="S1241" s="29" t="s">
        <v>3098</v>
      </c>
      <c r="T1241" s="29"/>
      <c r="U1241" s="30">
        <v>40500</v>
      </c>
      <c r="V1241" s="30">
        <v>40500</v>
      </c>
      <c r="W1241" s="30">
        <v>40500</v>
      </c>
      <c r="X1241" s="30">
        <v>40500</v>
      </c>
      <c r="Y1241" s="30">
        <v>40500</v>
      </c>
      <c r="Z1241" s="30">
        <v>40500</v>
      </c>
      <c r="AA1241" s="30">
        <v>40500</v>
      </c>
      <c r="AB1241" s="30">
        <v>40500</v>
      </c>
      <c r="AC1241" s="30">
        <v>40500</v>
      </c>
      <c r="AD1241" s="30">
        <v>40500</v>
      </c>
      <c r="AE1241" s="30">
        <v>40500</v>
      </c>
      <c r="AF1241" s="30">
        <v>40500</v>
      </c>
    </row>
    <row r="1242" spans="1:32" x14ac:dyDescent="0.45">
      <c r="A1242" s="29" t="s">
        <v>872</v>
      </c>
      <c r="B1242" s="29" t="s">
        <v>873</v>
      </c>
      <c r="C1242" s="29" t="s">
        <v>3299</v>
      </c>
      <c r="D1242" s="29" t="s">
        <v>3300</v>
      </c>
      <c r="E1242" s="29" t="s">
        <v>3320</v>
      </c>
      <c r="F1242" s="29" t="s">
        <v>3321</v>
      </c>
      <c r="G1242" s="29" t="s">
        <v>3200</v>
      </c>
      <c r="H1242" s="29" t="s">
        <v>3201</v>
      </c>
      <c r="I1242" s="29" t="s">
        <v>3202</v>
      </c>
      <c r="J1242" s="29" t="s">
        <v>3203</v>
      </c>
      <c r="K1242" s="29" t="s">
        <v>3221</v>
      </c>
      <c r="L1242" s="29" t="s">
        <v>3113</v>
      </c>
      <c r="M1242" s="29" t="s">
        <v>3303</v>
      </c>
      <c r="N1242" s="29" t="s">
        <v>3304</v>
      </c>
      <c r="O1242" s="29" t="s">
        <v>3305</v>
      </c>
      <c r="P1242" s="29" t="s">
        <v>3306</v>
      </c>
      <c r="Q1242" s="29" t="s">
        <v>3209</v>
      </c>
      <c r="R1242" s="29" t="s">
        <v>3210</v>
      </c>
      <c r="S1242" s="29" t="s">
        <v>3098</v>
      </c>
      <c r="T1242" s="29"/>
      <c r="U1242" s="30">
        <v>7069</v>
      </c>
      <c r="V1242" s="30">
        <v>7099</v>
      </c>
      <c r="W1242" s="30">
        <v>7626</v>
      </c>
      <c r="X1242" s="30">
        <v>7021</v>
      </c>
      <c r="Y1242" s="30">
        <v>7172</v>
      </c>
      <c r="Z1242" s="30">
        <v>7074</v>
      </c>
      <c r="AA1242" s="30">
        <v>7113</v>
      </c>
      <c r="AB1242" s="30">
        <v>7183</v>
      </c>
      <c r="AC1242" s="30">
        <v>7323</v>
      </c>
      <c r="AD1242" s="30">
        <v>7437</v>
      </c>
      <c r="AE1242" s="30">
        <v>7000</v>
      </c>
      <c r="AF1242" s="30">
        <v>7615</v>
      </c>
    </row>
    <row r="1243" spans="1:32" x14ac:dyDescent="0.45">
      <c r="A1243" s="29" t="s">
        <v>872</v>
      </c>
      <c r="B1243" s="29" t="s">
        <v>873</v>
      </c>
      <c r="C1243" s="29" t="s">
        <v>3299</v>
      </c>
      <c r="D1243" s="29" t="s">
        <v>3300</v>
      </c>
      <c r="E1243" s="29" t="s">
        <v>3320</v>
      </c>
      <c r="F1243" s="29" t="s">
        <v>3321</v>
      </c>
      <c r="G1243" s="29" t="s">
        <v>3233</v>
      </c>
      <c r="H1243" s="29" t="s">
        <v>3234</v>
      </c>
      <c r="I1243" s="29" t="s">
        <v>3242</v>
      </c>
      <c r="J1243" s="29" t="s">
        <v>3243</v>
      </c>
      <c r="K1243" s="29" t="s">
        <v>3252</v>
      </c>
      <c r="L1243" s="29" t="s">
        <v>3106</v>
      </c>
      <c r="M1243" s="29" t="s">
        <v>3253</v>
      </c>
      <c r="N1243" s="29" t="s">
        <v>3106</v>
      </c>
      <c r="O1243" s="29" t="s">
        <v>3256</v>
      </c>
      <c r="P1243" s="29" t="s">
        <v>3257</v>
      </c>
      <c r="Q1243" s="29" t="s">
        <v>3209</v>
      </c>
      <c r="R1243" s="29" t="s">
        <v>3210</v>
      </c>
      <c r="S1243" s="29" t="s">
        <v>3098</v>
      </c>
      <c r="T1243" s="29"/>
      <c r="U1243" s="30">
        <v>10800</v>
      </c>
      <c r="V1243" s="30">
        <v>10800</v>
      </c>
      <c r="W1243" s="30">
        <v>10800</v>
      </c>
      <c r="X1243" s="30">
        <v>10800</v>
      </c>
      <c r="Y1243" s="30">
        <v>10800</v>
      </c>
      <c r="Z1243" s="30">
        <v>10800</v>
      </c>
      <c r="AA1243" s="30">
        <v>10800</v>
      </c>
      <c r="AB1243" s="30">
        <v>10800</v>
      </c>
      <c r="AC1243" s="30">
        <v>10800</v>
      </c>
      <c r="AD1243" s="30">
        <v>10800</v>
      </c>
      <c r="AE1243" s="30">
        <v>10800</v>
      </c>
      <c r="AF1243" s="30">
        <v>10800</v>
      </c>
    </row>
    <row r="1244" spans="1:32" x14ac:dyDescent="0.45">
      <c r="A1244" s="29" t="s">
        <v>872</v>
      </c>
      <c r="B1244" s="29" t="s">
        <v>873</v>
      </c>
      <c r="C1244" s="29" t="s">
        <v>3299</v>
      </c>
      <c r="D1244" s="29" t="s">
        <v>3300</v>
      </c>
      <c r="E1244" s="29" t="s">
        <v>3320</v>
      </c>
      <c r="F1244" s="29" t="s">
        <v>3321</v>
      </c>
      <c r="G1244" s="29" t="s">
        <v>3233</v>
      </c>
      <c r="H1244" s="29" t="s">
        <v>3234</v>
      </c>
      <c r="I1244" s="29" t="s">
        <v>3262</v>
      </c>
      <c r="J1244" s="29" t="s">
        <v>3263</v>
      </c>
      <c r="K1244" s="29" t="s">
        <v>3264</v>
      </c>
      <c r="L1244" s="29" t="s">
        <v>3103</v>
      </c>
      <c r="M1244" s="29" t="s">
        <v>3265</v>
      </c>
      <c r="N1244" s="29" t="s">
        <v>3266</v>
      </c>
      <c r="O1244" s="29" t="s">
        <v>3267</v>
      </c>
      <c r="P1244" s="29" t="s">
        <v>3268</v>
      </c>
      <c r="Q1244" s="29" t="s">
        <v>3209</v>
      </c>
      <c r="R1244" s="29" t="s">
        <v>3210</v>
      </c>
      <c r="S1244" s="29" t="s">
        <v>3098</v>
      </c>
      <c r="T1244" s="29"/>
      <c r="U1244" s="30">
        <v>3600</v>
      </c>
      <c r="V1244" s="30">
        <v>3600</v>
      </c>
      <c r="W1244" s="30">
        <v>3600</v>
      </c>
      <c r="X1244" s="30">
        <v>3600</v>
      </c>
      <c r="Y1244" s="30">
        <v>3600</v>
      </c>
      <c r="Z1244" s="30">
        <v>3600</v>
      </c>
      <c r="AA1244" s="30">
        <v>3600</v>
      </c>
      <c r="AB1244" s="30">
        <v>3600</v>
      </c>
      <c r="AC1244" s="30">
        <v>3600</v>
      </c>
      <c r="AD1244" s="30">
        <v>3600</v>
      </c>
      <c r="AE1244" s="30">
        <v>3600</v>
      </c>
      <c r="AF1244" s="30">
        <v>3600</v>
      </c>
    </row>
    <row r="1245" spans="1:32" x14ac:dyDescent="0.45">
      <c r="A1245" s="29" t="s">
        <v>872</v>
      </c>
      <c r="B1245" s="29" t="s">
        <v>873</v>
      </c>
      <c r="C1245" s="29" t="s">
        <v>3299</v>
      </c>
      <c r="D1245" s="29" t="s">
        <v>3300</v>
      </c>
      <c r="E1245" s="29" t="s">
        <v>3320</v>
      </c>
      <c r="F1245" s="29" t="s">
        <v>3321</v>
      </c>
      <c r="G1245" s="29" t="s">
        <v>3233</v>
      </c>
      <c r="H1245" s="29" t="s">
        <v>3234</v>
      </c>
      <c r="I1245" s="29" t="s">
        <v>3262</v>
      </c>
      <c r="J1245" s="29" t="s">
        <v>3263</v>
      </c>
      <c r="K1245" s="29" t="s">
        <v>3264</v>
      </c>
      <c r="L1245" s="29" t="s">
        <v>3103</v>
      </c>
      <c r="M1245" s="29" t="s">
        <v>3265</v>
      </c>
      <c r="N1245" s="29" t="s">
        <v>3266</v>
      </c>
      <c r="O1245" s="29" t="s">
        <v>3269</v>
      </c>
      <c r="P1245" s="29" t="s">
        <v>3270</v>
      </c>
      <c r="Q1245" s="29" t="s">
        <v>3209</v>
      </c>
      <c r="R1245" s="29" t="s">
        <v>3210</v>
      </c>
      <c r="S1245" s="29" t="s">
        <v>3098</v>
      </c>
      <c r="T1245" s="29"/>
      <c r="U1245" s="30">
        <v>0</v>
      </c>
      <c r="V1245" s="30">
        <v>0</v>
      </c>
      <c r="W1245" s="30">
        <v>39</v>
      </c>
      <c r="X1245" s="30">
        <v>0</v>
      </c>
      <c r="Y1245" s="30">
        <v>0</v>
      </c>
      <c r="Z1245" s="30">
        <v>0</v>
      </c>
      <c r="AA1245" s="30">
        <v>39</v>
      </c>
      <c r="AB1245" s="30">
        <v>0</v>
      </c>
      <c r="AC1245" s="30">
        <v>78</v>
      </c>
      <c r="AD1245" s="30">
        <v>0</v>
      </c>
      <c r="AE1245" s="30">
        <v>0</v>
      </c>
      <c r="AF1245" s="30">
        <v>0</v>
      </c>
    </row>
    <row r="1246" spans="1:32" x14ac:dyDescent="0.45">
      <c r="A1246" s="29" t="s">
        <v>872</v>
      </c>
      <c r="B1246" s="29" t="s">
        <v>873</v>
      </c>
      <c r="C1246" s="29" t="s">
        <v>3299</v>
      </c>
      <c r="D1246" s="29" t="s">
        <v>3300</v>
      </c>
      <c r="E1246" s="29" t="s">
        <v>3320</v>
      </c>
      <c r="F1246" s="29" t="s">
        <v>3321</v>
      </c>
      <c r="G1246" s="29" t="s">
        <v>3233</v>
      </c>
      <c r="H1246" s="29" t="s">
        <v>3234</v>
      </c>
      <c r="I1246" s="29" t="s">
        <v>3262</v>
      </c>
      <c r="J1246" s="29" t="s">
        <v>3263</v>
      </c>
      <c r="K1246" s="29" t="s">
        <v>3264</v>
      </c>
      <c r="L1246" s="29" t="s">
        <v>3103</v>
      </c>
      <c r="M1246" s="29" t="s">
        <v>3265</v>
      </c>
      <c r="N1246" s="29" t="s">
        <v>3266</v>
      </c>
      <c r="O1246" s="29" t="s">
        <v>3271</v>
      </c>
      <c r="P1246" s="29" t="s">
        <v>3272</v>
      </c>
      <c r="Q1246" s="29" t="s">
        <v>3209</v>
      </c>
      <c r="R1246" s="29" t="s">
        <v>3210</v>
      </c>
      <c r="S1246" s="29" t="s">
        <v>3098</v>
      </c>
      <c r="T1246" s="29"/>
      <c r="U1246" s="30">
        <v>58</v>
      </c>
      <c r="V1246" s="30">
        <v>0</v>
      </c>
      <c r="W1246" s="30">
        <v>0</v>
      </c>
      <c r="X1246" s="30">
        <v>0</v>
      </c>
      <c r="Y1246" s="30">
        <v>0</v>
      </c>
      <c r="Z1246" s="30">
        <v>0</v>
      </c>
      <c r="AA1246" s="30">
        <v>0</v>
      </c>
      <c r="AB1246" s="30">
        <v>0</v>
      </c>
      <c r="AC1246" s="30">
        <v>0</v>
      </c>
      <c r="AD1246" s="30">
        <v>1377</v>
      </c>
      <c r="AE1246" s="30">
        <v>0</v>
      </c>
      <c r="AF1246" s="30">
        <v>0</v>
      </c>
    </row>
    <row r="1247" spans="1:32" x14ac:dyDescent="0.45">
      <c r="A1247" s="29" t="s">
        <v>872</v>
      </c>
      <c r="B1247" s="29" t="s">
        <v>873</v>
      </c>
      <c r="C1247" s="29" t="s">
        <v>3299</v>
      </c>
      <c r="D1247" s="29" t="s">
        <v>3300</v>
      </c>
      <c r="E1247" s="29" t="s">
        <v>3320</v>
      </c>
      <c r="F1247" s="29" t="s">
        <v>3321</v>
      </c>
      <c r="G1247" s="29" t="s">
        <v>3233</v>
      </c>
      <c r="H1247" s="29" t="s">
        <v>3234</v>
      </c>
      <c r="I1247" s="29" t="s">
        <v>3262</v>
      </c>
      <c r="J1247" s="29" t="s">
        <v>3263</v>
      </c>
      <c r="K1247" s="29" t="s">
        <v>3264</v>
      </c>
      <c r="L1247" s="29" t="s">
        <v>3103</v>
      </c>
      <c r="M1247" s="29" t="s">
        <v>3265</v>
      </c>
      <c r="N1247" s="29" t="s">
        <v>3266</v>
      </c>
      <c r="O1247" s="29" t="s">
        <v>3273</v>
      </c>
      <c r="P1247" s="29" t="s">
        <v>3274</v>
      </c>
      <c r="Q1247" s="29" t="s">
        <v>3209</v>
      </c>
      <c r="R1247" s="29" t="s">
        <v>3210</v>
      </c>
      <c r="S1247" s="29" t="s">
        <v>3098</v>
      </c>
      <c r="T1247" s="29"/>
      <c r="U1247" s="30">
        <v>0</v>
      </c>
      <c r="V1247" s="30">
        <v>0</v>
      </c>
      <c r="W1247" s="30">
        <v>0</v>
      </c>
      <c r="X1247" s="30">
        <v>0</v>
      </c>
      <c r="Y1247" s="30">
        <v>0</v>
      </c>
      <c r="Z1247" s="30">
        <v>0</v>
      </c>
      <c r="AA1247" s="30">
        <v>78</v>
      </c>
      <c r="AB1247" s="30">
        <v>39</v>
      </c>
      <c r="AC1247" s="30">
        <v>39</v>
      </c>
      <c r="AD1247" s="30">
        <v>0</v>
      </c>
      <c r="AE1247" s="30">
        <v>0</v>
      </c>
      <c r="AF1247" s="30">
        <v>0</v>
      </c>
    </row>
    <row r="1248" spans="1:32" x14ac:dyDescent="0.45">
      <c r="A1248" s="29" t="s">
        <v>872</v>
      </c>
      <c r="B1248" s="29" t="s">
        <v>873</v>
      </c>
      <c r="C1248" s="29" t="s">
        <v>3299</v>
      </c>
      <c r="D1248" s="29" t="s">
        <v>3300</v>
      </c>
      <c r="E1248" s="29" t="s">
        <v>3320</v>
      </c>
      <c r="F1248" s="29" t="s">
        <v>3321</v>
      </c>
      <c r="G1248" s="29" t="s">
        <v>3233</v>
      </c>
      <c r="H1248" s="29" t="s">
        <v>3234</v>
      </c>
      <c r="I1248" s="29" t="s">
        <v>3275</v>
      </c>
      <c r="J1248" s="29" t="s">
        <v>3276</v>
      </c>
      <c r="K1248" s="29" t="s">
        <v>3277</v>
      </c>
      <c r="L1248" s="29" t="s">
        <v>3100</v>
      </c>
      <c r="M1248" s="29" t="s">
        <v>3312</v>
      </c>
      <c r="N1248" s="29" t="s">
        <v>3313</v>
      </c>
      <c r="O1248" s="29" t="s">
        <v>3314</v>
      </c>
      <c r="P1248" s="29" t="s">
        <v>3315</v>
      </c>
      <c r="Q1248" s="29" t="s">
        <v>3209</v>
      </c>
      <c r="R1248" s="29" t="s">
        <v>3210</v>
      </c>
      <c r="S1248" s="29" t="s">
        <v>3098</v>
      </c>
      <c r="T1248" s="29"/>
      <c r="U1248" s="30">
        <v>27000</v>
      </c>
      <c r="V1248" s="30">
        <v>27000</v>
      </c>
      <c r="W1248" s="30">
        <v>27000</v>
      </c>
      <c r="X1248" s="30">
        <v>27000</v>
      </c>
      <c r="Y1248" s="30">
        <v>27000</v>
      </c>
      <c r="Z1248" s="30">
        <v>27000</v>
      </c>
      <c r="AA1248" s="30">
        <v>27000</v>
      </c>
      <c r="AB1248" s="30">
        <v>27000</v>
      </c>
      <c r="AC1248" s="30">
        <v>27000</v>
      </c>
      <c r="AD1248" s="30">
        <v>27000</v>
      </c>
      <c r="AE1248" s="30">
        <v>27000</v>
      </c>
      <c r="AF1248" s="30">
        <v>27000</v>
      </c>
    </row>
    <row r="1249" spans="1:32" x14ac:dyDescent="0.45">
      <c r="A1249" s="29" t="s">
        <v>872</v>
      </c>
      <c r="B1249" s="29" t="s">
        <v>873</v>
      </c>
      <c r="C1249" s="29" t="s">
        <v>3620</v>
      </c>
      <c r="D1249" s="29" t="s">
        <v>3621</v>
      </c>
      <c r="E1249" s="29" t="s">
        <v>3620</v>
      </c>
      <c r="F1249" s="29" t="s">
        <v>3622</v>
      </c>
      <c r="G1249" s="29" t="s">
        <v>3200</v>
      </c>
      <c r="H1249" s="29" t="s">
        <v>3201</v>
      </c>
      <c r="I1249" s="29" t="s">
        <v>3202</v>
      </c>
      <c r="J1249" s="29" t="s">
        <v>3203</v>
      </c>
      <c r="K1249" s="29" t="s">
        <v>3204</v>
      </c>
      <c r="L1249" s="29" t="s">
        <v>3109</v>
      </c>
      <c r="M1249" s="29" t="s">
        <v>3378</v>
      </c>
      <c r="N1249" s="29" t="s">
        <v>3379</v>
      </c>
      <c r="O1249" s="29" t="s">
        <v>3380</v>
      </c>
      <c r="P1249" s="29" t="s">
        <v>3381</v>
      </c>
      <c r="Q1249" s="29" t="s">
        <v>3209</v>
      </c>
      <c r="R1249" s="29" t="s">
        <v>3210</v>
      </c>
      <c r="S1249" s="29" t="s">
        <v>3098</v>
      </c>
      <c r="T1249" s="29"/>
      <c r="U1249" s="30">
        <v>4750</v>
      </c>
      <c r="V1249" s="30">
        <v>4750</v>
      </c>
      <c r="W1249" s="30">
        <v>4750</v>
      </c>
      <c r="X1249" s="30">
        <v>4750</v>
      </c>
      <c r="Y1249" s="30">
        <v>4750</v>
      </c>
      <c r="Z1249" s="30">
        <v>4750</v>
      </c>
      <c r="AA1249" s="30">
        <v>4750</v>
      </c>
      <c r="AB1249" s="30">
        <v>4750</v>
      </c>
      <c r="AC1249" s="30">
        <v>4750</v>
      </c>
      <c r="AD1249" s="30">
        <v>4750</v>
      </c>
      <c r="AE1249" s="30">
        <v>0</v>
      </c>
      <c r="AF1249" s="30">
        <v>0</v>
      </c>
    </row>
    <row r="1250" spans="1:32" x14ac:dyDescent="0.45">
      <c r="A1250" s="29" t="s">
        <v>474</v>
      </c>
      <c r="B1250" s="29" t="s">
        <v>475</v>
      </c>
      <c r="C1250" s="29" t="s">
        <v>3211</v>
      </c>
      <c r="D1250" s="29" t="s">
        <v>3212</v>
      </c>
      <c r="E1250" s="29" t="s">
        <v>3211</v>
      </c>
      <c r="F1250" s="29" t="s">
        <v>3340</v>
      </c>
      <c r="G1250" s="29" t="s">
        <v>3233</v>
      </c>
      <c r="H1250" s="29" t="s">
        <v>3234</v>
      </c>
      <c r="I1250" s="29" t="s">
        <v>3341</v>
      </c>
      <c r="J1250" s="29" t="s">
        <v>3342</v>
      </c>
      <c r="K1250" s="29" t="s">
        <v>3343</v>
      </c>
      <c r="L1250" s="29" t="s">
        <v>3119</v>
      </c>
      <c r="M1250" s="29" t="s">
        <v>3398</v>
      </c>
      <c r="N1250" s="29" t="s">
        <v>3399</v>
      </c>
      <c r="O1250" s="29" t="s">
        <v>3400</v>
      </c>
      <c r="P1250" s="29" t="s">
        <v>3399</v>
      </c>
      <c r="Q1250" s="29" t="s">
        <v>3209</v>
      </c>
      <c r="R1250" s="29" t="s">
        <v>3210</v>
      </c>
      <c r="S1250" s="29" t="s">
        <v>3098</v>
      </c>
      <c r="T1250" s="29"/>
      <c r="U1250" s="30">
        <v>317</v>
      </c>
      <c r="V1250" s="30">
        <v>320</v>
      </c>
      <c r="W1250" s="30">
        <v>0</v>
      </c>
      <c r="X1250" s="30">
        <v>317</v>
      </c>
      <c r="Y1250" s="30">
        <v>0</v>
      </c>
      <c r="Z1250" s="30">
        <v>317</v>
      </c>
      <c r="AA1250" s="30">
        <v>320</v>
      </c>
      <c r="AB1250" s="30">
        <v>320</v>
      </c>
      <c r="AC1250" s="30">
        <v>320</v>
      </c>
      <c r="AD1250" s="30">
        <v>320</v>
      </c>
      <c r="AE1250" s="30">
        <v>0</v>
      </c>
      <c r="AF1250" s="30">
        <v>317</v>
      </c>
    </row>
    <row r="1251" spans="1:32" x14ac:dyDescent="0.45">
      <c r="A1251" s="29" t="s">
        <v>474</v>
      </c>
      <c r="B1251" s="29" t="s">
        <v>475</v>
      </c>
      <c r="C1251" s="29" t="s">
        <v>3211</v>
      </c>
      <c r="D1251" s="29" t="s">
        <v>3212</v>
      </c>
      <c r="E1251" s="29" t="s">
        <v>3211</v>
      </c>
      <c r="F1251" s="29" t="s">
        <v>3340</v>
      </c>
      <c r="G1251" s="29" t="s">
        <v>3233</v>
      </c>
      <c r="H1251" s="29" t="s">
        <v>3234</v>
      </c>
      <c r="I1251" s="29" t="s">
        <v>3341</v>
      </c>
      <c r="J1251" s="29" t="s">
        <v>3342</v>
      </c>
      <c r="K1251" s="29" t="s">
        <v>3343</v>
      </c>
      <c r="L1251" s="29" t="s">
        <v>3119</v>
      </c>
      <c r="M1251" s="29" t="s">
        <v>3344</v>
      </c>
      <c r="N1251" s="29" t="s">
        <v>3345</v>
      </c>
      <c r="O1251" s="29" t="s">
        <v>3759</v>
      </c>
      <c r="P1251" s="29" t="s">
        <v>3760</v>
      </c>
      <c r="Q1251" s="29" t="s">
        <v>3209</v>
      </c>
      <c r="R1251" s="29" t="s">
        <v>3210</v>
      </c>
      <c r="S1251" s="29" t="s">
        <v>3098</v>
      </c>
      <c r="T1251" s="29"/>
      <c r="U1251" s="30">
        <v>16000</v>
      </c>
      <c r="V1251" s="30">
        <v>16000</v>
      </c>
      <c r="W1251" s="30">
        <v>15840</v>
      </c>
      <c r="X1251" s="30">
        <v>16000</v>
      </c>
      <c r="Y1251" s="30">
        <v>15840</v>
      </c>
      <c r="Z1251" s="30">
        <v>16000</v>
      </c>
      <c r="AA1251" s="30">
        <v>16000</v>
      </c>
      <c r="AB1251" s="30">
        <v>16000</v>
      </c>
      <c r="AC1251" s="30">
        <v>16000</v>
      </c>
      <c r="AD1251" s="30">
        <v>16000</v>
      </c>
      <c r="AE1251" s="30">
        <v>15840</v>
      </c>
      <c r="AF1251" s="30">
        <v>16000</v>
      </c>
    </row>
    <row r="1252" spans="1:32" x14ac:dyDescent="0.45">
      <c r="A1252" s="29" t="s">
        <v>474</v>
      </c>
      <c r="B1252" s="29" t="s">
        <v>475</v>
      </c>
      <c r="C1252" s="29" t="s">
        <v>3211</v>
      </c>
      <c r="D1252" s="29" t="s">
        <v>3212</v>
      </c>
      <c r="E1252" s="29" t="s">
        <v>3211</v>
      </c>
      <c r="F1252" s="29" t="s">
        <v>3340</v>
      </c>
      <c r="G1252" s="29" t="s">
        <v>3233</v>
      </c>
      <c r="H1252" s="29" t="s">
        <v>3234</v>
      </c>
      <c r="I1252" s="29" t="s">
        <v>3341</v>
      </c>
      <c r="J1252" s="29" t="s">
        <v>3342</v>
      </c>
      <c r="K1252" s="29" t="s">
        <v>3348</v>
      </c>
      <c r="L1252" s="29" t="s">
        <v>3115</v>
      </c>
      <c r="M1252" s="29" t="s">
        <v>3366</v>
      </c>
      <c r="N1252" s="29" t="s">
        <v>3367</v>
      </c>
      <c r="O1252" s="29" t="s">
        <v>3368</v>
      </c>
      <c r="P1252" s="29" t="s">
        <v>3369</v>
      </c>
      <c r="Q1252" s="29" t="s">
        <v>3209</v>
      </c>
      <c r="R1252" s="29" t="s">
        <v>3210</v>
      </c>
      <c r="S1252" s="29" t="s">
        <v>3098</v>
      </c>
      <c r="T1252" s="29"/>
      <c r="U1252" s="30">
        <v>0</v>
      </c>
      <c r="V1252" s="30">
        <v>0</v>
      </c>
      <c r="W1252" s="30">
        <v>0</v>
      </c>
      <c r="X1252" s="30">
        <v>0</v>
      </c>
      <c r="Y1252" s="30">
        <v>0</v>
      </c>
      <c r="Z1252" s="30">
        <v>0</v>
      </c>
      <c r="AA1252" s="30">
        <v>0</v>
      </c>
      <c r="AB1252" s="30">
        <v>0</v>
      </c>
      <c r="AC1252" s="30">
        <v>0</v>
      </c>
      <c r="AD1252" s="30">
        <v>0</v>
      </c>
      <c r="AE1252" s="30">
        <v>900</v>
      </c>
      <c r="AF1252" s="30">
        <v>900</v>
      </c>
    </row>
    <row r="1253" spans="1:32" x14ac:dyDescent="0.45">
      <c r="A1253" s="29" t="s">
        <v>474</v>
      </c>
      <c r="B1253" s="29" t="s">
        <v>475</v>
      </c>
      <c r="C1253" s="29" t="s">
        <v>3211</v>
      </c>
      <c r="D1253" s="29" t="s">
        <v>3212</v>
      </c>
      <c r="E1253" s="29" t="s">
        <v>3211</v>
      </c>
      <c r="F1253" s="29" t="s">
        <v>3340</v>
      </c>
      <c r="G1253" s="29" t="s">
        <v>3233</v>
      </c>
      <c r="H1253" s="29" t="s">
        <v>3234</v>
      </c>
      <c r="I1253" s="29" t="s">
        <v>3341</v>
      </c>
      <c r="J1253" s="29" t="s">
        <v>3342</v>
      </c>
      <c r="K1253" s="29" t="s">
        <v>3348</v>
      </c>
      <c r="L1253" s="29" t="s">
        <v>3115</v>
      </c>
      <c r="M1253" s="29" t="s">
        <v>3366</v>
      </c>
      <c r="N1253" s="29" t="s">
        <v>3367</v>
      </c>
      <c r="O1253" s="29" t="s">
        <v>3370</v>
      </c>
      <c r="P1253" s="29" t="s">
        <v>3371</v>
      </c>
      <c r="Q1253" s="29" t="s">
        <v>3209</v>
      </c>
      <c r="R1253" s="29" t="s">
        <v>3210</v>
      </c>
      <c r="S1253" s="29" t="s">
        <v>3098</v>
      </c>
      <c r="T1253" s="29"/>
      <c r="U1253" s="30">
        <v>17787.563999999998</v>
      </c>
      <c r="V1253" s="30">
        <v>17787.563999999998</v>
      </c>
      <c r="W1253" s="30">
        <v>17787.563999999998</v>
      </c>
      <c r="X1253" s="30">
        <v>17787.563999999998</v>
      </c>
      <c r="Y1253" s="30">
        <v>17787.563999999998</v>
      </c>
      <c r="Z1253" s="30">
        <v>17787.563999999998</v>
      </c>
      <c r="AA1253" s="30">
        <v>17787.563999999998</v>
      </c>
      <c r="AB1253" s="30">
        <v>17757.534</v>
      </c>
      <c r="AC1253" s="30">
        <v>17703.548999999999</v>
      </c>
      <c r="AD1253" s="30">
        <v>19113.495999999999</v>
      </c>
      <c r="AE1253" s="30">
        <v>23549.322</v>
      </c>
      <c r="AF1253" s="30">
        <v>23549.322</v>
      </c>
    </row>
    <row r="1254" spans="1:32" x14ac:dyDescent="0.45">
      <c r="A1254" s="29" t="s">
        <v>474</v>
      </c>
      <c r="B1254" s="29" t="s">
        <v>475</v>
      </c>
      <c r="C1254" s="29" t="s">
        <v>3211</v>
      </c>
      <c r="D1254" s="29" t="s">
        <v>3212</v>
      </c>
      <c r="E1254" s="29" t="s">
        <v>3211</v>
      </c>
      <c r="F1254" s="29" t="s">
        <v>3340</v>
      </c>
      <c r="G1254" s="29" t="s">
        <v>3233</v>
      </c>
      <c r="H1254" s="29" t="s">
        <v>3234</v>
      </c>
      <c r="I1254" s="29" t="s">
        <v>3341</v>
      </c>
      <c r="J1254" s="29" t="s">
        <v>3342</v>
      </c>
      <c r="K1254" s="29" t="s">
        <v>3474</v>
      </c>
      <c r="L1254" s="29" t="s">
        <v>3116</v>
      </c>
      <c r="M1254" s="29" t="s">
        <v>3482</v>
      </c>
      <c r="N1254" s="29" t="s">
        <v>3483</v>
      </c>
      <c r="O1254" s="29" t="s">
        <v>3484</v>
      </c>
      <c r="P1254" s="29" t="s">
        <v>3485</v>
      </c>
      <c r="Q1254" s="29" t="s">
        <v>3209</v>
      </c>
      <c r="R1254" s="29" t="s">
        <v>3210</v>
      </c>
      <c r="S1254" s="29" t="s">
        <v>3098</v>
      </c>
      <c r="T1254" s="29"/>
      <c r="U1254" s="30">
        <v>800</v>
      </c>
      <c r="V1254" s="30">
        <v>800</v>
      </c>
      <c r="W1254" s="30">
        <v>800</v>
      </c>
      <c r="X1254" s="30">
        <v>800</v>
      </c>
      <c r="Y1254" s="30">
        <v>800</v>
      </c>
      <c r="Z1254" s="30">
        <v>800</v>
      </c>
      <c r="AA1254" s="30">
        <v>800</v>
      </c>
      <c r="AB1254" s="30">
        <v>800</v>
      </c>
      <c r="AC1254" s="30">
        <v>800</v>
      </c>
      <c r="AD1254" s="30">
        <v>800</v>
      </c>
      <c r="AE1254" s="30">
        <v>800</v>
      </c>
      <c r="AF1254" s="30">
        <v>800</v>
      </c>
    </row>
    <row r="1255" spans="1:32" x14ac:dyDescent="0.45">
      <c r="A1255" s="29" t="s">
        <v>474</v>
      </c>
      <c r="B1255" s="29" t="s">
        <v>475</v>
      </c>
      <c r="C1255" s="29" t="s">
        <v>3211</v>
      </c>
      <c r="D1255" s="29" t="s">
        <v>3212</v>
      </c>
      <c r="E1255" s="29" t="s">
        <v>3211</v>
      </c>
      <c r="F1255" s="29" t="s">
        <v>3340</v>
      </c>
      <c r="G1255" s="29" t="s">
        <v>3233</v>
      </c>
      <c r="H1255" s="29" t="s">
        <v>3234</v>
      </c>
      <c r="I1255" s="29" t="s">
        <v>3341</v>
      </c>
      <c r="J1255" s="29" t="s">
        <v>3342</v>
      </c>
      <c r="K1255" s="29" t="s">
        <v>3474</v>
      </c>
      <c r="L1255" s="29" t="s">
        <v>3116</v>
      </c>
      <c r="M1255" s="29" t="s">
        <v>3482</v>
      </c>
      <c r="N1255" s="29" t="s">
        <v>3483</v>
      </c>
      <c r="O1255" s="29" t="s">
        <v>3761</v>
      </c>
      <c r="P1255" s="29" t="s">
        <v>3762</v>
      </c>
      <c r="Q1255" s="29" t="s">
        <v>3209</v>
      </c>
      <c r="R1255" s="29" t="s">
        <v>3210</v>
      </c>
      <c r="S1255" s="29" t="s">
        <v>3098</v>
      </c>
      <c r="T1255" s="29"/>
      <c r="U1255" s="30">
        <v>3000</v>
      </c>
      <c r="V1255" s="30">
        <v>3000</v>
      </c>
      <c r="W1255" s="30">
        <v>3000</v>
      </c>
      <c r="X1255" s="30">
        <v>3000</v>
      </c>
      <c r="Y1255" s="30">
        <v>3000</v>
      </c>
      <c r="Z1255" s="30">
        <v>3000</v>
      </c>
      <c r="AA1255" s="30">
        <v>3000</v>
      </c>
      <c r="AB1255" s="30">
        <v>3000</v>
      </c>
      <c r="AC1255" s="30">
        <v>3000</v>
      </c>
      <c r="AD1255" s="30">
        <v>3000</v>
      </c>
      <c r="AE1255" s="30">
        <v>3000</v>
      </c>
      <c r="AF1255" s="30">
        <v>3000</v>
      </c>
    </row>
    <row r="1256" spans="1:32" x14ac:dyDescent="0.45">
      <c r="A1256" s="29" t="s">
        <v>474</v>
      </c>
      <c r="B1256" s="29" t="s">
        <v>475</v>
      </c>
      <c r="C1256" s="29" t="s">
        <v>3211</v>
      </c>
      <c r="D1256" s="29" t="s">
        <v>3212</v>
      </c>
      <c r="E1256" s="29" t="s">
        <v>3211</v>
      </c>
      <c r="F1256" s="29" t="s">
        <v>3340</v>
      </c>
      <c r="G1256" s="29" t="s">
        <v>3233</v>
      </c>
      <c r="H1256" s="29" t="s">
        <v>3234</v>
      </c>
      <c r="I1256" s="29" t="s">
        <v>3341</v>
      </c>
      <c r="J1256" s="29" t="s">
        <v>3342</v>
      </c>
      <c r="K1256" s="29" t="s">
        <v>3474</v>
      </c>
      <c r="L1256" s="29" t="s">
        <v>3116</v>
      </c>
      <c r="M1256" s="29" t="s">
        <v>3482</v>
      </c>
      <c r="N1256" s="29" t="s">
        <v>3483</v>
      </c>
      <c r="O1256" s="29" t="s">
        <v>3486</v>
      </c>
      <c r="P1256" s="29" t="s">
        <v>3487</v>
      </c>
      <c r="Q1256" s="29" t="s">
        <v>3209</v>
      </c>
      <c r="R1256" s="29" t="s">
        <v>3210</v>
      </c>
      <c r="S1256" s="29" t="s">
        <v>3098</v>
      </c>
      <c r="T1256" s="29"/>
      <c r="U1256" s="30">
        <v>400</v>
      </c>
      <c r="V1256" s="30">
        <v>400</v>
      </c>
      <c r="W1256" s="30">
        <v>400</v>
      </c>
      <c r="X1256" s="30">
        <v>400</v>
      </c>
      <c r="Y1256" s="30">
        <v>400</v>
      </c>
      <c r="Z1256" s="30">
        <v>400</v>
      </c>
      <c r="AA1256" s="30">
        <v>400</v>
      </c>
      <c r="AB1256" s="30">
        <v>400</v>
      </c>
      <c r="AC1256" s="30">
        <v>400</v>
      </c>
      <c r="AD1256" s="30">
        <v>400</v>
      </c>
      <c r="AE1256" s="30">
        <v>400</v>
      </c>
      <c r="AF1256" s="30">
        <v>400</v>
      </c>
    </row>
    <row r="1257" spans="1:32" x14ac:dyDescent="0.45">
      <c r="A1257" s="29" t="s">
        <v>474</v>
      </c>
      <c r="B1257" s="29" t="s">
        <v>475</v>
      </c>
      <c r="C1257" s="29" t="s">
        <v>3211</v>
      </c>
      <c r="D1257" s="29" t="s">
        <v>3212</v>
      </c>
      <c r="E1257" s="29" t="s">
        <v>3211</v>
      </c>
      <c r="F1257" s="29" t="s">
        <v>3340</v>
      </c>
      <c r="G1257" s="29" t="s">
        <v>3233</v>
      </c>
      <c r="H1257" s="29" t="s">
        <v>3234</v>
      </c>
      <c r="I1257" s="29" t="s">
        <v>3341</v>
      </c>
      <c r="J1257" s="29" t="s">
        <v>3342</v>
      </c>
      <c r="K1257" s="29" t="s">
        <v>3474</v>
      </c>
      <c r="L1257" s="29" t="s">
        <v>3116</v>
      </c>
      <c r="M1257" s="29" t="s">
        <v>3482</v>
      </c>
      <c r="N1257" s="29" t="s">
        <v>3483</v>
      </c>
      <c r="O1257" s="29" t="s">
        <v>3512</v>
      </c>
      <c r="P1257" s="29" t="s">
        <v>3513</v>
      </c>
      <c r="Q1257" s="29" t="s">
        <v>3209</v>
      </c>
      <c r="R1257" s="29" t="s">
        <v>3210</v>
      </c>
      <c r="S1257" s="29" t="s">
        <v>3098</v>
      </c>
      <c r="T1257" s="29"/>
      <c r="U1257" s="30">
        <v>1500</v>
      </c>
      <c r="V1257" s="30">
        <v>1500</v>
      </c>
      <c r="W1257" s="30">
        <v>1500</v>
      </c>
      <c r="X1257" s="30">
        <v>1500</v>
      </c>
      <c r="Y1257" s="30">
        <v>1500</v>
      </c>
      <c r="Z1257" s="30">
        <v>1500</v>
      </c>
      <c r="AA1257" s="30">
        <v>1500</v>
      </c>
      <c r="AB1257" s="30">
        <v>1500</v>
      </c>
      <c r="AC1257" s="30">
        <v>1500</v>
      </c>
      <c r="AD1257" s="30">
        <v>1500</v>
      </c>
      <c r="AE1257" s="30">
        <v>1500</v>
      </c>
      <c r="AF1257" s="30">
        <v>1500</v>
      </c>
    </row>
    <row r="1258" spans="1:32" x14ac:dyDescent="0.45">
      <c r="A1258" s="29" t="s">
        <v>474</v>
      </c>
      <c r="B1258" s="29" t="s">
        <v>475</v>
      </c>
      <c r="C1258" s="29" t="s">
        <v>3211</v>
      </c>
      <c r="D1258" s="29" t="s">
        <v>3212</v>
      </c>
      <c r="E1258" s="29" t="s">
        <v>3211</v>
      </c>
      <c r="F1258" s="29" t="s">
        <v>3340</v>
      </c>
      <c r="G1258" s="29" t="s">
        <v>3233</v>
      </c>
      <c r="H1258" s="29" t="s">
        <v>3234</v>
      </c>
      <c r="I1258" s="29" t="s">
        <v>3341</v>
      </c>
      <c r="J1258" s="29" t="s">
        <v>3342</v>
      </c>
      <c r="K1258" s="29" t="s">
        <v>3474</v>
      </c>
      <c r="L1258" s="29" t="s">
        <v>3116</v>
      </c>
      <c r="M1258" s="29" t="s">
        <v>3488</v>
      </c>
      <c r="N1258" s="29" t="s">
        <v>3489</v>
      </c>
      <c r="O1258" s="29" t="s">
        <v>3490</v>
      </c>
      <c r="P1258" s="29" t="s">
        <v>3491</v>
      </c>
      <c r="Q1258" s="29" t="s">
        <v>3209</v>
      </c>
      <c r="R1258" s="29" t="s">
        <v>3210</v>
      </c>
      <c r="S1258" s="29" t="s">
        <v>3098</v>
      </c>
      <c r="T1258" s="29"/>
      <c r="U1258" s="30">
        <v>58158.296000000002</v>
      </c>
      <c r="V1258" s="30">
        <v>58158.296000000002</v>
      </c>
      <c r="W1258" s="30">
        <v>58158.296000000002</v>
      </c>
      <c r="X1258" s="30">
        <v>58158.296000000002</v>
      </c>
      <c r="Y1258" s="30">
        <v>58158.296000000002</v>
      </c>
      <c r="Z1258" s="30">
        <v>58158.296000000002</v>
      </c>
      <c r="AA1258" s="30">
        <v>58158.296000000002</v>
      </c>
      <c r="AB1258" s="30">
        <v>58158.296000000002</v>
      </c>
      <c r="AC1258" s="30">
        <v>58158.296000000002</v>
      </c>
      <c r="AD1258" s="30">
        <v>58158.296000000002</v>
      </c>
      <c r="AE1258" s="30">
        <v>58158.296000000002</v>
      </c>
      <c r="AF1258" s="30">
        <v>58158.296000000002</v>
      </c>
    </row>
    <row r="1259" spans="1:32" x14ac:dyDescent="0.45">
      <c r="A1259" s="29" t="s">
        <v>474</v>
      </c>
      <c r="B1259" s="29" t="s">
        <v>475</v>
      </c>
      <c r="C1259" s="29" t="s">
        <v>3211</v>
      </c>
      <c r="D1259" s="29" t="s">
        <v>3212</v>
      </c>
      <c r="E1259" s="29" t="s">
        <v>3213</v>
      </c>
      <c r="F1259" s="29" t="s">
        <v>982</v>
      </c>
      <c r="G1259" s="29" t="s">
        <v>3200</v>
      </c>
      <c r="H1259" s="29" t="s">
        <v>3201</v>
      </c>
      <c r="I1259" s="29" t="s">
        <v>3202</v>
      </c>
      <c r="J1259" s="29" t="s">
        <v>3203</v>
      </c>
      <c r="K1259" s="29" t="s">
        <v>3216</v>
      </c>
      <c r="L1259" s="29" t="s">
        <v>3102</v>
      </c>
      <c r="M1259" s="29" t="s">
        <v>3217</v>
      </c>
      <c r="N1259" s="29" t="s">
        <v>3218</v>
      </c>
      <c r="O1259" s="29" t="s">
        <v>3219</v>
      </c>
      <c r="P1259" s="29" t="s">
        <v>3220</v>
      </c>
      <c r="Q1259" s="29" t="s">
        <v>3209</v>
      </c>
      <c r="R1259" s="29" t="s">
        <v>3210</v>
      </c>
      <c r="S1259" s="29" t="s">
        <v>3098</v>
      </c>
      <c r="T1259" s="29"/>
      <c r="U1259" s="30">
        <v>276000</v>
      </c>
      <c r="V1259" s="30">
        <v>276000</v>
      </c>
      <c r="W1259" s="30">
        <v>259230</v>
      </c>
      <c r="X1259" s="30">
        <v>276000</v>
      </c>
      <c r="Y1259" s="30">
        <v>276000</v>
      </c>
      <c r="Z1259" s="30">
        <v>276000</v>
      </c>
      <c r="AA1259" s="30">
        <v>276000</v>
      </c>
      <c r="AB1259" s="30">
        <v>276000</v>
      </c>
      <c r="AC1259" s="30">
        <v>276000</v>
      </c>
      <c r="AD1259" s="30">
        <v>276000</v>
      </c>
      <c r="AE1259" s="30">
        <v>276000</v>
      </c>
      <c r="AF1259" s="30">
        <v>276000</v>
      </c>
    </row>
    <row r="1260" spans="1:32" x14ac:dyDescent="0.45">
      <c r="A1260" s="29" t="s">
        <v>474</v>
      </c>
      <c r="B1260" s="29" t="s">
        <v>475</v>
      </c>
      <c r="C1260" s="29" t="s">
        <v>3211</v>
      </c>
      <c r="D1260" s="29" t="s">
        <v>3212</v>
      </c>
      <c r="E1260" s="29" t="s">
        <v>3213</v>
      </c>
      <c r="F1260" s="29" t="s">
        <v>982</v>
      </c>
      <c r="G1260" s="29" t="s">
        <v>3200</v>
      </c>
      <c r="H1260" s="29" t="s">
        <v>3201</v>
      </c>
      <c r="I1260" s="29" t="s">
        <v>3202</v>
      </c>
      <c r="J1260" s="29" t="s">
        <v>3203</v>
      </c>
      <c r="K1260" s="29" t="s">
        <v>3216</v>
      </c>
      <c r="L1260" s="29" t="s">
        <v>3102</v>
      </c>
      <c r="M1260" s="29" t="s">
        <v>3217</v>
      </c>
      <c r="N1260" s="29" t="s">
        <v>3218</v>
      </c>
      <c r="O1260" s="29" t="s">
        <v>3219</v>
      </c>
      <c r="P1260" s="29" t="s">
        <v>3220</v>
      </c>
      <c r="Q1260" s="29" t="s">
        <v>3209</v>
      </c>
      <c r="R1260" s="29" t="s">
        <v>3098</v>
      </c>
      <c r="S1260" s="29" t="s">
        <v>3098</v>
      </c>
      <c r="T1260" s="29"/>
      <c r="U1260" s="30">
        <v>0</v>
      </c>
      <c r="V1260" s="30">
        <v>0</v>
      </c>
      <c r="W1260" s="30">
        <v>0</v>
      </c>
      <c r="X1260" s="30">
        <v>0</v>
      </c>
      <c r="Y1260" s="30">
        <v>0</v>
      </c>
      <c r="Z1260" s="30">
        <v>0</v>
      </c>
      <c r="AA1260" s="30">
        <v>0</v>
      </c>
      <c r="AB1260" s="30">
        <v>0</v>
      </c>
      <c r="AC1260" s="30">
        <v>61333</v>
      </c>
      <c r="AD1260" s="30">
        <v>115000</v>
      </c>
      <c r="AE1260" s="30">
        <v>115000</v>
      </c>
      <c r="AF1260" s="30">
        <v>115000</v>
      </c>
    </row>
    <row r="1261" spans="1:32" x14ac:dyDescent="0.45">
      <c r="A1261" s="29" t="s">
        <v>474</v>
      </c>
      <c r="B1261" s="29" t="s">
        <v>475</v>
      </c>
      <c r="C1261" s="29" t="s">
        <v>3211</v>
      </c>
      <c r="D1261" s="29" t="s">
        <v>3212</v>
      </c>
      <c r="E1261" s="29" t="s">
        <v>3213</v>
      </c>
      <c r="F1261" s="29" t="s">
        <v>982</v>
      </c>
      <c r="G1261" s="29" t="s">
        <v>3200</v>
      </c>
      <c r="H1261" s="29" t="s">
        <v>3201</v>
      </c>
      <c r="I1261" s="29" t="s">
        <v>3202</v>
      </c>
      <c r="J1261" s="29" t="s">
        <v>3203</v>
      </c>
      <c r="K1261" s="29" t="s">
        <v>3221</v>
      </c>
      <c r="L1261" s="29" t="s">
        <v>3113</v>
      </c>
      <c r="M1261" s="29" t="s">
        <v>3222</v>
      </c>
      <c r="N1261" s="29" t="s">
        <v>3223</v>
      </c>
      <c r="O1261" s="29" t="s">
        <v>3224</v>
      </c>
      <c r="P1261" s="29" t="s">
        <v>3225</v>
      </c>
      <c r="Q1261" s="29" t="s">
        <v>3209</v>
      </c>
      <c r="R1261" s="29" t="s">
        <v>3210</v>
      </c>
      <c r="S1261" s="29" t="s">
        <v>3098</v>
      </c>
      <c r="T1261" s="29"/>
      <c r="U1261" s="30">
        <v>83979</v>
      </c>
      <c r="V1261" s="30">
        <v>79145</v>
      </c>
      <c r="W1261" s="30">
        <v>87100</v>
      </c>
      <c r="X1261" s="30">
        <v>83840</v>
      </c>
      <c r="Y1261" s="30">
        <v>77395</v>
      </c>
      <c r="Z1261" s="30">
        <v>79042</v>
      </c>
      <c r="AA1261" s="30">
        <v>80509</v>
      </c>
      <c r="AB1261" s="30">
        <v>78733</v>
      </c>
      <c r="AC1261" s="30">
        <v>79600</v>
      </c>
      <c r="AD1261" s="30">
        <v>82438</v>
      </c>
      <c r="AE1261" s="30">
        <v>82135</v>
      </c>
      <c r="AF1261" s="30">
        <v>80460</v>
      </c>
    </row>
    <row r="1262" spans="1:32" x14ac:dyDescent="0.45">
      <c r="A1262" s="29" t="s">
        <v>474</v>
      </c>
      <c r="B1262" s="29" t="s">
        <v>475</v>
      </c>
      <c r="C1262" s="29" t="s">
        <v>3211</v>
      </c>
      <c r="D1262" s="29" t="s">
        <v>3212</v>
      </c>
      <c r="E1262" s="29" t="s">
        <v>3213</v>
      </c>
      <c r="F1262" s="29" t="s">
        <v>982</v>
      </c>
      <c r="G1262" s="29" t="s">
        <v>3200</v>
      </c>
      <c r="H1262" s="29" t="s">
        <v>3201</v>
      </c>
      <c r="I1262" s="29" t="s">
        <v>3202</v>
      </c>
      <c r="J1262" s="29" t="s">
        <v>3203</v>
      </c>
      <c r="K1262" s="29" t="s">
        <v>3221</v>
      </c>
      <c r="L1262" s="29" t="s">
        <v>3113</v>
      </c>
      <c r="M1262" s="29" t="s">
        <v>3222</v>
      </c>
      <c r="N1262" s="29" t="s">
        <v>3223</v>
      </c>
      <c r="O1262" s="29" t="s">
        <v>3224</v>
      </c>
      <c r="P1262" s="29" t="s">
        <v>3225</v>
      </c>
      <c r="Q1262" s="29" t="s">
        <v>3209</v>
      </c>
      <c r="R1262" s="29" t="s">
        <v>3098</v>
      </c>
      <c r="S1262" s="29" t="s">
        <v>3098</v>
      </c>
      <c r="T1262" s="29"/>
      <c r="U1262" s="30">
        <v>0</v>
      </c>
      <c r="V1262" s="30">
        <v>0</v>
      </c>
      <c r="W1262" s="30">
        <v>0</v>
      </c>
      <c r="X1262" s="30">
        <v>0</v>
      </c>
      <c r="Y1262" s="30">
        <v>0</v>
      </c>
      <c r="Z1262" s="30">
        <v>0</v>
      </c>
      <c r="AA1262" s="30">
        <v>0</v>
      </c>
      <c r="AB1262" s="30">
        <v>0</v>
      </c>
      <c r="AC1262" s="30">
        <v>4900</v>
      </c>
      <c r="AD1262" s="30">
        <v>14230</v>
      </c>
      <c r="AE1262" s="30">
        <v>14230</v>
      </c>
      <c r="AF1262" s="30">
        <v>14230</v>
      </c>
    </row>
    <row r="1263" spans="1:32" x14ac:dyDescent="0.45">
      <c r="A1263" s="29" t="s">
        <v>474</v>
      </c>
      <c r="B1263" s="29" t="s">
        <v>475</v>
      </c>
      <c r="C1263" s="29" t="s">
        <v>3211</v>
      </c>
      <c r="D1263" s="29" t="s">
        <v>3212</v>
      </c>
      <c r="E1263" s="29" t="s">
        <v>3213</v>
      </c>
      <c r="F1263" s="29" t="s">
        <v>982</v>
      </c>
      <c r="G1263" s="29" t="s">
        <v>3200</v>
      </c>
      <c r="H1263" s="29" t="s">
        <v>3201</v>
      </c>
      <c r="I1263" s="29" t="s">
        <v>3226</v>
      </c>
      <c r="J1263" s="29" t="s">
        <v>3227</v>
      </c>
      <c r="K1263" s="29" t="s">
        <v>3228</v>
      </c>
      <c r="L1263" s="29" t="s">
        <v>3111</v>
      </c>
      <c r="M1263" s="29" t="s">
        <v>3229</v>
      </c>
      <c r="N1263" s="29" t="s">
        <v>3230</v>
      </c>
      <c r="O1263" s="29" t="s">
        <v>3231</v>
      </c>
      <c r="P1263" s="29" t="s">
        <v>3232</v>
      </c>
      <c r="Q1263" s="29" t="s">
        <v>3209</v>
      </c>
      <c r="R1263" s="29" t="s">
        <v>3210</v>
      </c>
      <c r="S1263" s="29" t="s">
        <v>3098</v>
      </c>
      <c r="T1263" s="29"/>
      <c r="U1263" s="30">
        <v>0</v>
      </c>
      <c r="V1263" s="30">
        <v>0</v>
      </c>
      <c r="W1263" s="30">
        <v>0</v>
      </c>
      <c r="X1263" s="30">
        <v>0</v>
      </c>
      <c r="Y1263" s="30">
        <v>0</v>
      </c>
      <c r="Z1263" s="30">
        <v>0</v>
      </c>
      <c r="AA1263" s="30">
        <v>0</v>
      </c>
      <c r="AB1263" s="30">
        <v>0</v>
      </c>
      <c r="AC1263" s="30">
        <v>120</v>
      </c>
      <c r="AD1263" s="30">
        <v>0</v>
      </c>
      <c r="AE1263" s="30">
        <v>0</v>
      </c>
      <c r="AF1263" s="30">
        <v>60</v>
      </c>
    </row>
    <row r="1264" spans="1:32" x14ac:dyDescent="0.45">
      <c r="A1264" s="29" t="s">
        <v>474</v>
      </c>
      <c r="B1264" s="29" t="s">
        <v>475</v>
      </c>
      <c r="C1264" s="29" t="s">
        <v>3211</v>
      </c>
      <c r="D1264" s="29" t="s">
        <v>3212</v>
      </c>
      <c r="E1264" s="29" t="s">
        <v>3213</v>
      </c>
      <c r="F1264" s="29" t="s">
        <v>982</v>
      </c>
      <c r="G1264" s="29" t="s">
        <v>3233</v>
      </c>
      <c r="H1264" s="29" t="s">
        <v>3234</v>
      </c>
      <c r="I1264" s="29" t="s">
        <v>3242</v>
      </c>
      <c r="J1264" s="29" t="s">
        <v>3243</v>
      </c>
      <c r="K1264" s="29" t="s">
        <v>3244</v>
      </c>
      <c r="L1264" s="29" t="s">
        <v>3104</v>
      </c>
      <c r="M1264" s="29" t="s">
        <v>3436</v>
      </c>
      <c r="N1264" s="29" t="s">
        <v>3437</v>
      </c>
      <c r="O1264" s="29" t="s">
        <v>3438</v>
      </c>
      <c r="P1264" s="29" t="s">
        <v>3439</v>
      </c>
      <c r="Q1264" s="29" t="s">
        <v>3209</v>
      </c>
      <c r="R1264" s="29" t="s">
        <v>3210</v>
      </c>
      <c r="S1264" s="29" t="s">
        <v>3098</v>
      </c>
      <c r="T1264" s="29"/>
      <c r="U1264" s="30">
        <v>3000</v>
      </c>
      <c r="V1264" s="30">
        <v>3000</v>
      </c>
      <c r="W1264" s="30">
        <v>3000</v>
      </c>
      <c r="X1264" s="30">
        <v>3000</v>
      </c>
      <c r="Y1264" s="30">
        <v>3000</v>
      </c>
      <c r="Z1264" s="30">
        <v>3000</v>
      </c>
      <c r="AA1264" s="30">
        <v>3000</v>
      </c>
      <c r="AB1264" s="30">
        <v>3000</v>
      </c>
      <c r="AC1264" s="30">
        <v>0</v>
      </c>
      <c r="AD1264" s="30">
        <v>0</v>
      </c>
      <c r="AE1264" s="30">
        <v>0</v>
      </c>
      <c r="AF1264" s="30">
        <v>0</v>
      </c>
    </row>
    <row r="1265" spans="1:32" x14ac:dyDescent="0.45">
      <c r="A1265" s="29" t="s">
        <v>474</v>
      </c>
      <c r="B1265" s="29" t="s">
        <v>475</v>
      </c>
      <c r="C1265" s="29" t="s">
        <v>3211</v>
      </c>
      <c r="D1265" s="29" t="s">
        <v>3212</v>
      </c>
      <c r="E1265" s="29" t="s">
        <v>3213</v>
      </c>
      <c r="F1265" s="29" t="s">
        <v>982</v>
      </c>
      <c r="G1265" s="29" t="s">
        <v>3233</v>
      </c>
      <c r="H1265" s="29" t="s">
        <v>3234</v>
      </c>
      <c r="I1265" s="29" t="s">
        <v>3242</v>
      </c>
      <c r="J1265" s="29" t="s">
        <v>3243</v>
      </c>
      <c r="K1265" s="29" t="s">
        <v>3244</v>
      </c>
      <c r="L1265" s="29" t="s">
        <v>3104</v>
      </c>
      <c r="M1265" s="29" t="s">
        <v>3245</v>
      </c>
      <c r="N1265" s="29" t="s">
        <v>3246</v>
      </c>
      <c r="O1265" s="29" t="s">
        <v>3464</v>
      </c>
      <c r="P1265" s="29" t="s">
        <v>3465</v>
      </c>
      <c r="Q1265" s="29" t="s">
        <v>3209</v>
      </c>
      <c r="R1265" s="29" t="s">
        <v>3210</v>
      </c>
      <c r="S1265" s="29" t="s">
        <v>3098</v>
      </c>
      <c r="T1265" s="29"/>
      <c r="U1265" s="30">
        <v>11000</v>
      </c>
      <c r="V1265" s="30">
        <v>11000</v>
      </c>
      <c r="W1265" s="30">
        <v>11000</v>
      </c>
      <c r="X1265" s="30">
        <v>11000</v>
      </c>
      <c r="Y1265" s="30">
        <v>11000</v>
      </c>
      <c r="Z1265" s="30">
        <v>11000</v>
      </c>
      <c r="AA1265" s="30">
        <v>11000</v>
      </c>
      <c r="AB1265" s="30">
        <v>11000</v>
      </c>
      <c r="AC1265" s="30">
        <v>11000</v>
      </c>
      <c r="AD1265" s="30">
        <v>11000</v>
      </c>
      <c r="AE1265" s="30">
        <v>11000</v>
      </c>
      <c r="AF1265" s="30">
        <v>11000</v>
      </c>
    </row>
    <row r="1266" spans="1:32" x14ac:dyDescent="0.45">
      <c r="A1266" s="29" t="s">
        <v>474</v>
      </c>
      <c r="B1266" s="29" t="s">
        <v>475</v>
      </c>
      <c r="C1266" s="29" t="s">
        <v>3211</v>
      </c>
      <c r="D1266" s="29" t="s">
        <v>3212</v>
      </c>
      <c r="E1266" s="29" t="s">
        <v>3213</v>
      </c>
      <c r="F1266" s="29" t="s">
        <v>982</v>
      </c>
      <c r="G1266" s="29" t="s">
        <v>3233</v>
      </c>
      <c r="H1266" s="29" t="s">
        <v>3234</v>
      </c>
      <c r="I1266" s="29" t="s">
        <v>3242</v>
      </c>
      <c r="J1266" s="29" t="s">
        <v>3243</v>
      </c>
      <c r="K1266" s="29" t="s">
        <v>3244</v>
      </c>
      <c r="L1266" s="29" t="s">
        <v>3104</v>
      </c>
      <c r="M1266" s="29" t="s">
        <v>3245</v>
      </c>
      <c r="N1266" s="29" t="s">
        <v>3246</v>
      </c>
      <c r="O1266" s="29" t="s">
        <v>3250</v>
      </c>
      <c r="P1266" s="29" t="s">
        <v>3251</v>
      </c>
      <c r="Q1266" s="29" t="s">
        <v>3209</v>
      </c>
      <c r="R1266" s="29" t="s">
        <v>3210</v>
      </c>
      <c r="S1266" s="29" t="s">
        <v>3098</v>
      </c>
      <c r="T1266" s="29"/>
      <c r="U1266" s="30">
        <v>14400</v>
      </c>
      <c r="V1266" s="30">
        <v>14400</v>
      </c>
      <c r="W1266" s="30">
        <v>14400</v>
      </c>
      <c r="X1266" s="30">
        <v>14400</v>
      </c>
      <c r="Y1266" s="30">
        <v>14400</v>
      </c>
      <c r="Z1266" s="30">
        <v>14400</v>
      </c>
      <c r="AA1266" s="30">
        <v>14400</v>
      </c>
      <c r="AB1266" s="30">
        <v>14400</v>
      </c>
      <c r="AC1266" s="30">
        <v>14400</v>
      </c>
      <c r="AD1266" s="30">
        <v>14400</v>
      </c>
      <c r="AE1266" s="30">
        <v>14400</v>
      </c>
      <c r="AF1266" s="30">
        <v>14400</v>
      </c>
    </row>
    <row r="1267" spans="1:32" x14ac:dyDescent="0.45">
      <c r="A1267" s="29" t="s">
        <v>474</v>
      </c>
      <c r="B1267" s="29" t="s">
        <v>475</v>
      </c>
      <c r="C1267" s="29" t="s">
        <v>3211</v>
      </c>
      <c r="D1267" s="29" t="s">
        <v>3212</v>
      </c>
      <c r="E1267" s="29" t="s">
        <v>3213</v>
      </c>
      <c r="F1267" s="29" t="s">
        <v>982</v>
      </c>
      <c r="G1267" s="29" t="s">
        <v>3233</v>
      </c>
      <c r="H1267" s="29" t="s">
        <v>3234</v>
      </c>
      <c r="I1267" s="29" t="s">
        <v>3262</v>
      </c>
      <c r="J1267" s="29" t="s">
        <v>3263</v>
      </c>
      <c r="K1267" s="29" t="s">
        <v>3264</v>
      </c>
      <c r="L1267" s="29" t="s">
        <v>3103</v>
      </c>
      <c r="M1267" s="29" t="s">
        <v>3265</v>
      </c>
      <c r="N1267" s="29" t="s">
        <v>3266</v>
      </c>
      <c r="O1267" s="29" t="s">
        <v>3267</v>
      </c>
      <c r="P1267" s="29" t="s">
        <v>3268</v>
      </c>
      <c r="Q1267" s="29" t="s">
        <v>3209</v>
      </c>
      <c r="R1267" s="29" t="s">
        <v>3210</v>
      </c>
      <c r="S1267" s="29" t="s">
        <v>3098</v>
      </c>
      <c r="T1267" s="29"/>
      <c r="U1267" s="30">
        <v>13000</v>
      </c>
      <c r="V1267" s="30">
        <v>13000</v>
      </c>
      <c r="W1267" s="30">
        <v>0</v>
      </c>
      <c r="X1267" s="30">
        <v>12200</v>
      </c>
      <c r="Y1267" s="30">
        <v>12200</v>
      </c>
      <c r="Z1267" s="30">
        <v>12200</v>
      </c>
      <c r="AA1267" s="30">
        <v>12200</v>
      </c>
      <c r="AB1267" s="30">
        <v>12200</v>
      </c>
      <c r="AC1267" s="30">
        <v>12200</v>
      </c>
      <c r="AD1267" s="30">
        <v>12200</v>
      </c>
      <c r="AE1267" s="30">
        <v>12200</v>
      </c>
      <c r="AF1267" s="30">
        <v>12200</v>
      </c>
    </row>
    <row r="1268" spans="1:32" x14ac:dyDescent="0.45">
      <c r="A1268" s="29" t="s">
        <v>474</v>
      </c>
      <c r="B1268" s="29" t="s">
        <v>475</v>
      </c>
      <c r="C1268" s="29" t="s">
        <v>3211</v>
      </c>
      <c r="D1268" s="29" t="s">
        <v>3212</v>
      </c>
      <c r="E1268" s="29" t="s">
        <v>3213</v>
      </c>
      <c r="F1268" s="29" t="s">
        <v>982</v>
      </c>
      <c r="G1268" s="29" t="s">
        <v>3233</v>
      </c>
      <c r="H1268" s="29" t="s">
        <v>3234</v>
      </c>
      <c r="I1268" s="29" t="s">
        <v>3262</v>
      </c>
      <c r="J1268" s="29" t="s">
        <v>3263</v>
      </c>
      <c r="K1268" s="29" t="s">
        <v>3264</v>
      </c>
      <c r="L1268" s="29" t="s">
        <v>3103</v>
      </c>
      <c r="M1268" s="29" t="s">
        <v>3265</v>
      </c>
      <c r="N1268" s="29" t="s">
        <v>3266</v>
      </c>
      <c r="O1268" s="29" t="s">
        <v>3269</v>
      </c>
      <c r="P1268" s="29" t="s">
        <v>3270</v>
      </c>
      <c r="Q1268" s="29" t="s">
        <v>3209</v>
      </c>
      <c r="R1268" s="29" t="s">
        <v>3210</v>
      </c>
      <c r="S1268" s="29" t="s">
        <v>3098</v>
      </c>
      <c r="T1268" s="29"/>
      <c r="U1268" s="30">
        <v>127</v>
      </c>
      <c r="V1268" s="30">
        <v>0</v>
      </c>
      <c r="W1268" s="30">
        <v>0</v>
      </c>
      <c r="X1268" s="30">
        <v>0</v>
      </c>
      <c r="Y1268" s="30">
        <v>78</v>
      </c>
      <c r="Z1268" s="30">
        <v>39</v>
      </c>
      <c r="AA1268" s="30">
        <v>0</v>
      </c>
      <c r="AB1268" s="30">
        <v>156</v>
      </c>
      <c r="AC1268" s="30">
        <v>88</v>
      </c>
      <c r="AD1268" s="30">
        <v>0</v>
      </c>
      <c r="AE1268" s="30">
        <v>39</v>
      </c>
      <c r="AF1268" s="30">
        <v>78</v>
      </c>
    </row>
    <row r="1269" spans="1:32" x14ac:dyDescent="0.45">
      <c r="A1269" s="29" t="s">
        <v>474</v>
      </c>
      <c r="B1269" s="29" t="s">
        <v>475</v>
      </c>
      <c r="C1269" s="29" t="s">
        <v>3211</v>
      </c>
      <c r="D1269" s="29" t="s">
        <v>3212</v>
      </c>
      <c r="E1269" s="29" t="s">
        <v>3213</v>
      </c>
      <c r="F1269" s="29" t="s">
        <v>982</v>
      </c>
      <c r="G1269" s="29" t="s">
        <v>3233</v>
      </c>
      <c r="H1269" s="29" t="s">
        <v>3234</v>
      </c>
      <c r="I1269" s="29" t="s">
        <v>3262</v>
      </c>
      <c r="J1269" s="29" t="s">
        <v>3263</v>
      </c>
      <c r="K1269" s="29" t="s">
        <v>3264</v>
      </c>
      <c r="L1269" s="29" t="s">
        <v>3103</v>
      </c>
      <c r="M1269" s="29" t="s">
        <v>3265</v>
      </c>
      <c r="N1269" s="29" t="s">
        <v>3266</v>
      </c>
      <c r="O1269" s="29" t="s">
        <v>3271</v>
      </c>
      <c r="P1269" s="29" t="s">
        <v>3272</v>
      </c>
      <c r="Q1269" s="29" t="s">
        <v>3209</v>
      </c>
      <c r="R1269" s="29" t="s">
        <v>3210</v>
      </c>
      <c r="S1269" s="29" t="s">
        <v>3098</v>
      </c>
      <c r="T1269" s="29"/>
      <c r="U1269" s="30">
        <v>187</v>
      </c>
      <c r="V1269" s="30">
        <v>710</v>
      </c>
      <c r="W1269" s="30">
        <v>0</v>
      </c>
      <c r="X1269" s="30">
        <v>43</v>
      </c>
      <c r="Y1269" s="30">
        <v>231</v>
      </c>
      <c r="Z1269" s="30">
        <v>312</v>
      </c>
      <c r="AA1269" s="30">
        <v>289</v>
      </c>
      <c r="AB1269" s="30">
        <v>188</v>
      </c>
      <c r="AC1269" s="30">
        <v>86</v>
      </c>
      <c r="AD1269" s="30">
        <v>232</v>
      </c>
      <c r="AE1269" s="30">
        <v>158</v>
      </c>
      <c r="AF1269" s="30">
        <v>333</v>
      </c>
    </row>
    <row r="1270" spans="1:32" x14ac:dyDescent="0.45">
      <c r="A1270" s="29" t="s">
        <v>474</v>
      </c>
      <c r="B1270" s="29" t="s">
        <v>475</v>
      </c>
      <c r="C1270" s="29" t="s">
        <v>3211</v>
      </c>
      <c r="D1270" s="29" t="s">
        <v>3212</v>
      </c>
      <c r="E1270" s="29" t="s">
        <v>3213</v>
      </c>
      <c r="F1270" s="29" t="s">
        <v>982</v>
      </c>
      <c r="G1270" s="29" t="s">
        <v>3233</v>
      </c>
      <c r="H1270" s="29" t="s">
        <v>3234</v>
      </c>
      <c r="I1270" s="29" t="s">
        <v>3262</v>
      </c>
      <c r="J1270" s="29" t="s">
        <v>3263</v>
      </c>
      <c r="K1270" s="29" t="s">
        <v>3264</v>
      </c>
      <c r="L1270" s="29" t="s">
        <v>3103</v>
      </c>
      <c r="M1270" s="29" t="s">
        <v>3265</v>
      </c>
      <c r="N1270" s="29" t="s">
        <v>3266</v>
      </c>
      <c r="O1270" s="29" t="s">
        <v>3273</v>
      </c>
      <c r="P1270" s="29" t="s">
        <v>3274</v>
      </c>
      <c r="Q1270" s="29" t="s">
        <v>3209</v>
      </c>
      <c r="R1270" s="29" t="s">
        <v>3210</v>
      </c>
      <c r="S1270" s="29" t="s">
        <v>3098</v>
      </c>
      <c r="T1270" s="29"/>
      <c r="U1270" s="30">
        <v>1443</v>
      </c>
      <c r="V1270" s="30">
        <v>1677</v>
      </c>
      <c r="W1270" s="30">
        <v>0</v>
      </c>
      <c r="X1270" s="30">
        <v>897</v>
      </c>
      <c r="Y1270" s="30">
        <v>975</v>
      </c>
      <c r="Z1270" s="30">
        <v>1794</v>
      </c>
      <c r="AA1270" s="30">
        <v>1755</v>
      </c>
      <c r="AB1270" s="30">
        <v>1560</v>
      </c>
      <c r="AC1270" s="30">
        <v>1872</v>
      </c>
      <c r="AD1270" s="30">
        <v>1053</v>
      </c>
      <c r="AE1270" s="30">
        <v>1755</v>
      </c>
      <c r="AF1270" s="30">
        <v>858</v>
      </c>
    </row>
    <row r="1271" spans="1:32" x14ac:dyDescent="0.45">
      <c r="A1271" s="29" t="s">
        <v>474</v>
      </c>
      <c r="B1271" s="29" t="s">
        <v>475</v>
      </c>
      <c r="C1271" s="29" t="s">
        <v>3211</v>
      </c>
      <c r="D1271" s="29" t="s">
        <v>3212</v>
      </c>
      <c r="E1271" s="29" t="s">
        <v>3213</v>
      </c>
      <c r="F1271" s="29" t="s">
        <v>982</v>
      </c>
      <c r="G1271" s="29" t="s">
        <v>3233</v>
      </c>
      <c r="H1271" s="29" t="s">
        <v>3234</v>
      </c>
      <c r="I1271" s="29" t="s">
        <v>3275</v>
      </c>
      <c r="J1271" s="29" t="s">
        <v>3276</v>
      </c>
      <c r="K1271" s="29" t="s">
        <v>3277</v>
      </c>
      <c r="L1271" s="29" t="s">
        <v>3100</v>
      </c>
      <c r="M1271" s="29" t="s">
        <v>3312</v>
      </c>
      <c r="N1271" s="29" t="s">
        <v>3313</v>
      </c>
      <c r="O1271" s="29" t="s">
        <v>3314</v>
      </c>
      <c r="P1271" s="29" t="s">
        <v>3315</v>
      </c>
      <c r="Q1271" s="29" t="s">
        <v>3209</v>
      </c>
      <c r="R1271" s="29" t="s">
        <v>3210</v>
      </c>
      <c r="S1271" s="29" t="s">
        <v>3098</v>
      </c>
      <c r="T1271" s="29"/>
      <c r="U1271" s="30">
        <v>25000</v>
      </c>
      <c r="V1271" s="30">
        <v>25000</v>
      </c>
      <c r="W1271" s="30">
        <v>25000</v>
      </c>
      <c r="X1271" s="30">
        <v>25000</v>
      </c>
      <c r="Y1271" s="30">
        <v>25000</v>
      </c>
      <c r="Z1271" s="30">
        <v>25000</v>
      </c>
      <c r="AA1271" s="30">
        <v>25000</v>
      </c>
      <c r="AB1271" s="30">
        <v>25000</v>
      </c>
      <c r="AC1271" s="30">
        <v>25000</v>
      </c>
      <c r="AD1271" s="30">
        <v>25000</v>
      </c>
      <c r="AE1271" s="30">
        <v>25000</v>
      </c>
      <c r="AF1271" s="30">
        <v>25000</v>
      </c>
    </row>
    <row r="1272" spans="1:32" x14ac:dyDescent="0.45">
      <c r="A1272" s="29" t="s">
        <v>474</v>
      </c>
      <c r="B1272" s="29" t="s">
        <v>475</v>
      </c>
      <c r="C1272" s="29" t="s">
        <v>3211</v>
      </c>
      <c r="D1272" s="29" t="s">
        <v>3212</v>
      </c>
      <c r="E1272" s="29" t="s">
        <v>3213</v>
      </c>
      <c r="F1272" s="29" t="s">
        <v>982</v>
      </c>
      <c r="G1272" s="29" t="s">
        <v>3233</v>
      </c>
      <c r="H1272" s="29" t="s">
        <v>3234</v>
      </c>
      <c r="I1272" s="29" t="s">
        <v>3275</v>
      </c>
      <c r="J1272" s="29" t="s">
        <v>3276</v>
      </c>
      <c r="K1272" s="29" t="s">
        <v>3282</v>
      </c>
      <c r="L1272" s="29" t="s">
        <v>3112</v>
      </c>
      <c r="M1272" s="29" t="s">
        <v>3283</v>
      </c>
      <c r="N1272" s="29" t="s">
        <v>3284</v>
      </c>
      <c r="O1272" s="29" t="s">
        <v>3376</v>
      </c>
      <c r="P1272" s="29" t="s">
        <v>3377</v>
      </c>
      <c r="Q1272" s="29" t="s">
        <v>3209</v>
      </c>
      <c r="R1272" s="29" t="s">
        <v>3210</v>
      </c>
      <c r="S1272" s="29" t="s">
        <v>3098</v>
      </c>
      <c r="T1272" s="29"/>
      <c r="U1272" s="30">
        <v>20655</v>
      </c>
      <c r="V1272" s="30">
        <v>20655</v>
      </c>
      <c r="W1272" s="30">
        <v>20655</v>
      </c>
      <c r="X1272" s="30">
        <v>20655</v>
      </c>
      <c r="Y1272" s="30">
        <v>20655</v>
      </c>
      <c r="Z1272" s="30">
        <v>20655</v>
      </c>
      <c r="AA1272" s="30">
        <v>20655</v>
      </c>
      <c r="AB1272" s="30">
        <v>20655</v>
      </c>
      <c r="AC1272" s="30">
        <v>20655</v>
      </c>
      <c r="AD1272" s="30">
        <v>20655</v>
      </c>
      <c r="AE1272" s="30">
        <v>20655</v>
      </c>
      <c r="AF1272" s="30">
        <v>20655</v>
      </c>
    </row>
    <row r="1273" spans="1:32" x14ac:dyDescent="0.45">
      <c r="A1273" s="29" t="s">
        <v>474</v>
      </c>
      <c r="B1273" s="29" t="s">
        <v>475</v>
      </c>
      <c r="C1273" s="29" t="s">
        <v>3211</v>
      </c>
      <c r="D1273" s="29" t="s">
        <v>3212</v>
      </c>
      <c r="E1273" s="29" t="s">
        <v>3213</v>
      </c>
      <c r="F1273" s="29" t="s">
        <v>982</v>
      </c>
      <c r="G1273" s="29" t="s">
        <v>3233</v>
      </c>
      <c r="H1273" s="29" t="s">
        <v>3234</v>
      </c>
      <c r="I1273" s="29" t="s">
        <v>3275</v>
      </c>
      <c r="J1273" s="29" t="s">
        <v>3276</v>
      </c>
      <c r="K1273" s="29" t="s">
        <v>3282</v>
      </c>
      <c r="L1273" s="29" t="s">
        <v>3112</v>
      </c>
      <c r="M1273" s="29" t="s">
        <v>3283</v>
      </c>
      <c r="N1273" s="29" t="s">
        <v>3284</v>
      </c>
      <c r="O1273" s="29" t="s">
        <v>3448</v>
      </c>
      <c r="P1273" s="29" t="s">
        <v>3449</v>
      </c>
      <c r="Q1273" s="29" t="s">
        <v>3209</v>
      </c>
      <c r="R1273" s="29" t="s">
        <v>3210</v>
      </c>
      <c r="S1273" s="29" t="s">
        <v>3098</v>
      </c>
      <c r="T1273" s="29"/>
      <c r="U1273" s="30">
        <v>20000</v>
      </c>
      <c r="V1273" s="30">
        <v>20000</v>
      </c>
      <c r="W1273" s="30">
        <v>20000</v>
      </c>
      <c r="X1273" s="30">
        <v>20000</v>
      </c>
      <c r="Y1273" s="30">
        <v>20000</v>
      </c>
      <c r="Z1273" s="30">
        <v>20000</v>
      </c>
      <c r="AA1273" s="30">
        <v>20000</v>
      </c>
      <c r="AB1273" s="30">
        <v>20000</v>
      </c>
      <c r="AC1273" s="30">
        <v>20000</v>
      </c>
      <c r="AD1273" s="30">
        <v>20000</v>
      </c>
      <c r="AE1273" s="30">
        <v>20000</v>
      </c>
      <c r="AF1273" s="30">
        <v>20000</v>
      </c>
    </row>
    <row r="1274" spans="1:32" x14ac:dyDescent="0.45">
      <c r="A1274" s="29" t="s">
        <v>474</v>
      </c>
      <c r="B1274" s="29" t="s">
        <v>475</v>
      </c>
      <c r="C1274" s="29" t="s">
        <v>3211</v>
      </c>
      <c r="D1274" s="29" t="s">
        <v>3212</v>
      </c>
      <c r="E1274" s="29" t="s">
        <v>3213</v>
      </c>
      <c r="F1274" s="29" t="s">
        <v>982</v>
      </c>
      <c r="G1274" s="29" t="s">
        <v>3233</v>
      </c>
      <c r="H1274" s="29" t="s">
        <v>3234</v>
      </c>
      <c r="I1274" s="29" t="s">
        <v>3275</v>
      </c>
      <c r="J1274" s="29" t="s">
        <v>3276</v>
      </c>
      <c r="K1274" s="29" t="s">
        <v>3287</v>
      </c>
      <c r="L1274" s="29" t="s">
        <v>3101</v>
      </c>
      <c r="M1274" s="29" t="s">
        <v>3578</v>
      </c>
      <c r="N1274" s="29" t="s">
        <v>3579</v>
      </c>
      <c r="O1274" s="29" t="s">
        <v>3580</v>
      </c>
      <c r="P1274" s="29" t="s">
        <v>3581</v>
      </c>
      <c r="Q1274" s="29" t="s">
        <v>3209</v>
      </c>
      <c r="R1274" s="29" t="s">
        <v>3210</v>
      </c>
      <c r="S1274" s="29" t="s">
        <v>3098</v>
      </c>
      <c r="T1274" s="29"/>
      <c r="U1274" s="30">
        <v>-188</v>
      </c>
      <c r="V1274" s="30">
        <v>-188</v>
      </c>
      <c r="W1274" s="30">
        <v>-188</v>
      </c>
      <c r="X1274" s="30">
        <v>-188</v>
      </c>
      <c r="Y1274" s="30">
        <v>-196</v>
      </c>
      <c r="Z1274" s="30">
        <v>0</v>
      </c>
      <c r="AA1274" s="30">
        <v>0</v>
      </c>
      <c r="AB1274" s="30">
        <v>0</v>
      </c>
      <c r="AC1274" s="30">
        <v>0</v>
      </c>
      <c r="AD1274" s="30">
        <v>0</v>
      </c>
      <c r="AE1274" s="30">
        <v>0</v>
      </c>
      <c r="AF1274" s="30">
        <v>0</v>
      </c>
    </row>
    <row r="1275" spans="1:32" x14ac:dyDescent="0.45">
      <c r="A1275" s="29" t="s">
        <v>474</v>
      </c>
      <c r="B1275" s="29" t="s">
        <v>475</v>
      </c>
      <c r="C1275" s="29" t="s">
        <v>3211</v>
      </c>
      <c r="D1275" s="29" t="s">
        <v>3212</v>
      </c>
      <c r="E1275" s="29" t="s">
        <v>3213</v>
      </c>
      <c r="F1275" s="29" t="s">
        <v>982</v>
      </c>
      <c r="G1275" s="29" t="s">
        <v>3233</v>
      </c>
      <c r="H1275" s="29" t="s">
        <v>3234</v>
      </c>
      <c r="I1275" s="29" t="s">
        <v>3275</v>
      </c>
      <c r="J1275" s="29" t="s">
        <v>3276</v>
      </c>
      <c r="K1275" s="29" t="s">
        <v>3287</v>
      </c>
      <c r="L1275" s="29" t="s">
        <v>3101</v>
      </c>
      <c r="M1275" s="29" t="s">
        <v>3288</v>
      </c>
      <c r="N1275" s="29" t="s">
        <v>3289</v>
      </c>
      <c r="O1275" s="29" t="s">
        <v>3290</v>
      </c>
      <c r="P1275" s="29" t="s">
        <v>3291</v>
      </c>
      <c r="Q1275" s="29" t="s">
        <v>3209</v>
      </c>
      <c r="R1275" s="29" t="s">
        <v>3210</v>
      </c>
      <c r="S1275" s="29" t="s">
        <v>3098</v>
      </c>
      <c r="T1275" s="29"/>
      <c r="U1275" s="30">
        <v>2000</v>
      </c>
      <c r="V1275" s="30">
        <v>2000</v>
      </c>
      <c r="W1275" s="30">
        <v>2000</v>
      </c>
      <c r="X1275" s="30">
        <v>2000</v>
      </c>
      <c r="Y1275" s="30">
        <v>2000</v>
      </c>
      <c r="Z1275" s="30">
        <v>2000</v>
      </c>
      <c r="AA1275" s="30">
        <v>2000</v>
      </c>
      <c r="AB1275" s="30">
        <v>2000</v>
      </c>
      <c r="AC1275" s="30">
        <v>2000</v>
      </c>
      <c r="AD1275" s="30">
        <v>2000</v>
      </c>
      <c r="AE1275" s="30">
        <v>2000</v>
      </c>
      <c r="AF1275" s="30">
        <v>2000</v>
      </c>
    </row>
    <row r="1276" spans="1:32" x14ac:dyDescent="0.45">
      <c r="A1276" s="29" t="s">
        <v>638</v>
      </c>
      <c r="B1276" s="29" t="s">
        <v>639</v>
      </c>
      <c r="C1276" s="29" t="s">
        <v>3196</v>
      </c>
      <c r="D1276" s="29" t="s">
        <v>3197</v>
      </c>
      <c r="E1276" s="29" t="s">
        <v>3744</v>
      </c>
      <c r="F1276" s="29" t="s">
        <v>3745</v>
      </c>
      <c r="G1276" s="29" t="s">
        <v>3233</v>
      </c>
      <c r="H1276" s="29" t="s">
        <v>3234</v>
      </c>
      <c r="I1276" s="29" t="s">
        <v>3275</v>
      </c>
      <c r="J1276" s="29" t="s">
        <v>3276</v>
      </c>
      <c r="K1276" s="29" t="s">
        <v>3287</v>
      </c>
      <c r="L1276" s="29" t="s">
        <v>3101</v>
      </c>
      <c r="M1276" s="29" t="s">
        <v>3316</v>
      </c>
      <c r="N1276" s="29" t="s">
        <v>3317</v>
      </c>
      <c r="O1276" s="29" t="s">
        <v>3454</v>
      </c>
      <c r="P1276" s="29" t="s">
        <v>3455</v>
      </c>
      <c r="Q1276" s="29" t="s">
        <v>3249</v>
      </c>
      <c r="R1276" s="29" t="s">
        <v>3210</v>
      </c>
      <c r="S1276" s="29" t="s">
        <v>3098</v>
      </c>
      <c r="T1276" s="29"/>
      <c r="U1276" s="30">
        <v>962</v>
      </c>
      <c r="V1276" s="30">
        <v>962</v>
      </c>
      <c r="W1276" s="30">
        <v>962</v>
      </c>
      <c r="X1276" s="30">
        <v>962</v>
      </c>
      <c r="Y1276" s="30">
        <v>962</v>
      </c>
      <c r="Z1276" s="30">
        <v>962</v>
      </c>
      <c r="AA1276" s="30">
        <v>962</v>
      </c>
      <c r="AB1276" s="30">
        <v>0</v>
      </c>
      <c r="AC1276" s="30">
        <v>0</v>
      </c>
      <c r="AD1276" s="30">
        <v>0</v>
      </c>
      <c r="AE1276" s="30">
        <v>0</v>
      </c>
      <c r="AF1276" s="30">
        <v>0</v>
      </c>
    </row>
    <row r="1277" spans="1:32" x14ac:dyDescent="0.45">
      <c r="A1277" s="29" t="s">
        <v>638</v>
      </c>
      <c r="B1277" s="29" t="s">
        <v>639</v>
      </c>
      <c r="C1277" s="29" t="s">
        <v>3299</v>
      </c>
      <c r="D1277" s="29" t="s">
        <v>3300</v>
      </c>
      <c r="E1277" s="29" t="s">
        <v>3299</v>
      </c>
      <c r="F1277" s="29" t="s">
        <v>3763</v>
      </c>
      <c r="G1277" s="29" t="s">
        <v>3233</v>
      </c>
      <c r="H1277" s="29" t="s">
        <v>3234</v>
      </c>
      <c r="I1277" s="29" t="s">
        <v>3275</v>
      </c>
      <c r="J1277" s="29" t="s">
        <v>3276</v>
      </c>
      <c r="K1277" s="29" t="s">
        <v>3277</v>
      </c>
      <c r="L1277" s="29" t="s">
        <v>3100</v>
      </c>
      <c r="M1277" s="29" t="s">
        <v>3278</v>
      </c>
      <c r="N1277" s="29" t="s">
        <v>3279</v>
      </c>
      <c r="O1277" s="29" t="s">
        <v>3280</v>
      </c>
      <c r="P1277" s="29" t="s">
        <v>3281</v>
      </c>
      <c r="Q1277" s="29" t="s">
        <v>3249</v>
      </c>
      <c r="R1277" s="29" t="s">
        <v>3210</v>
      </c>
      <c r="S1277" s="29" t="s">
        <v>3098</v>
      </c>
      <c r="T1277" s="29"/>
      <c r="U1277" s="30">
        <v>0</v>
      </c>
      <c r="V1277" s="30">
        <v>962</v>
      </c>
      <c r="W1277" s="30">
        <v>962</v>
      </c>
      <c r="X1277" s="30">
        <v>962</v>
      </c>
      <c r="Y1277" s="30">
        <v>0</v>
      </c>
      <c r="Z1277" s="30">
        <v>0</v>
      </c>
      <c r="AA1277" s="30">
        <v>0</v>
      </c>
      <c r="AB1277" s="30">
        <v>0</v>
      </c>
      <c r="AC1277" s="30">
        <v>0</v>
      </c>
      <c r="AD1277" s="30">
        <v>0</v>
      </c>
      <c r="AE1277" s="30">
        <v>0</v>
      </c>
      <c r="AF1277" s="30">
        <v>0</v>
      </c>
    </row>
    <row r="1278" spans="1:32" x14ac:dyDescent="0.45">
      <c r="A1278" s="29" t="s">
        <v>638</v>
      </c>
      <c r="B1278" s="29" t="s">
        <v>639</v>
      </c>
      <c r="C1278" s="29" t="s">
        <v>3299</v>
      </c>
      <c r="D1278" s="29" t="s">
        <v>3300</v>
      </c>
      <c r="E1278" s="29" t="s">
        <v>3320</v>
      </c>
      <c r="F1278" s="29" t="s">
        <v>3321</v>
      </c>
      <c r="G1278" s="29" t="s">
        <v>3200</v>
      </c>
      <c r="H1278" s="29" t="s">
        <v>3201</v>
      </c>
      <c r="I1278" s="29" t="s">
        <v>3202</v>
      </c>
      <c r="J1278" s="29" t="s">
        <v>3203</v>
      </c>
      <c r="K1278" s="29" t="s">
        <v>3204</v>
      </c>
      <c r="L1278" s="29" t="s">
        <v>3109</v>
      </c>
      <c r="M1278" s="29" t="s">
        <v>3205</v>
      </c>
      <c r="N1278" s="29" t="s">
        <v>3206</v>
      </c>
      <c r="O1278" s="29" t="s">
        <v>3648</v>
      </c>
      <c r="P1278" s="29" t="s">
        <v>3649</v>
      </c>
      <c r="Q1278" s="29" t="s">
        <v>3209</v>
      </c>
      <c r="R1278" s="29" t="s">
        <v>3210</v>
      </c>
      <c r="S1278" s="29" t="s">
        <v>3098</v>
      </c>
      <c r="T1278" s="29"/>
      <c r="U1278" s="30">
        <v>324</v>
      </c>
      <c r="V1278" s="30">
        <v>337</v>
      </c>
      <c r="W1278" s="30">
        <v>216</v>
      </c>
      <c r="X1278" s="30">
        <v>283</v>
      </c>
      <c r="Y1278" s="30">
        <v>270</v>
      </c>
      <c r="Z1278" s="30">
        <v>418</v>
      </c>
      <c r="AA1278" s="30">
        <v>418</v>
      </c>
      <c r="AB1278" s="30">
        <v>364</v>
      </c>
      <c r="AC1278" s="30">
        <v>405</v>
      </c>
      <c r="AD1278" s="30">
        <v>162</v>
      </c>
      <c r="AE1278" s="30">
        <v>297</v>
      </c>
      <c r="AF1278" s="30">
        <v>364</v>
      </c>
    </row>
    <row r="1279" spans="1:32" x14ac:dyDescent="0.45">
      <c r="A1279" s="29" t="s">
        <v>638</v>
      </c>
      <c r="B1279" s="29" t="s">
        <v>639</v>
      </c>
      <c r="C1279" s="29" t="s">
        <v>3299</v>
      </c>
      <c r="D1279" s="29" t="s">
        <v>3300</v>
      </c>
      <c r="E1279" s="29" t="s">
        <v>3320</v>
      </c>
      <c r="F1279" s="29" t="s">
        <v>3321</v>
      </c>
      <c r="G1279" s="29" t="s">
        <v>3200</v>
      </c>
      <c r="H1279" s="29" t="s">
        <v>3201</v>
      </c>
      <c r="I1279" s="29" t="s">
        <v>3202</v>
      </c>
      <c r="J1279" s="29" t="s">
        <v>3203</v>
      </c>
      <c r="K1279" s="29" t="s">
        <v>3204</v>
      </c>
      <c r="L1279" s="29" t="s">
        <v>3109</v>
      </c>
      <c r="M1279" s="29" t="s">
        <v>3378</v>
      </c>
      <c r="N1279" s="29" t="s">
        <v>3379</v>
      </c>
      <c r="O1279" s="29" t="s">
        <v>3380</v>
      </c>
      <c r="P1279" s="29" t="s">
        <v>3381</v>
      </c>
      <c r="Q1279" s="29" t="s">
        <v>3209</v>
      </c>
      <c r="R1279" s="29" t="s">
        <v>3210</v>
      </c>
      <c r="S1279" s="29" t="s">
        <v>3098</v>
      </c>
      <c r="T1279" s="29"/>
      <c r="U1279" s="30">
        <v>123070</v>
      </c>
      <c r="V1279" s="30">
        <v>129570</v>
      </c>
      <c r="W1279" s="30">
        <v>132070</v>
      </c>
      <c r="X1279" s="30">
        <v>133020</v>
      </c>
      <c r="Y1279" s="30">
        <v>144620</v>
      </c>
      <c r="Z1279" s="30">
        <v>141870</v>
      </c>
      <c r="AA1279" s="30">
        <v>141670</v>
      </c>
      <c r="AB1279" s="30">
        <v>144110</v>
      </c>
      <c r="AC1279" s="30">
        <v>142560</v>
      </c>
      <c r="AD1279" s="30">
        <v>144710</v>
      </c>
      <c r="AE1279" s="30">
        <v>0</v>
      </c>
      <c r="AF1279" s="30">
        <v>0</v>
      </c>
    </row>
    <row r="1280" spans="1:32" x14ac:dyDescent="0.45">
      <c r="A1280" s="29" t="s">
        <v>638</v>
      </c>
      <c r="B1280" s="29" t="s">
        <v>639</v>
      </c>
      <c r="C1280" s="29" t="s">
        <v>3299</v>
      </c>
      <c r="D1280" s="29" t="s">
        <v>3300</v>
      </c>
      <c r="E1280" s="29" t="s">
        <v>3320</v>
      </c>
      <c r="F1280" s="29" t="s">
        <v>3321</v>
      </c>
      <c r="G1280" s="29" t="s">
        <v>3200</v>
      </c>
      <c r="H1280" s="29" t="s">
        <v>3201</v>
      </c>
      <c r="I1280" s="29" t="s">
        <v>3202</v>
      </c>
      <c r="J1280" s="29" t="s">
        <v>3203</v>
      </c>
      <c r="K1280" s="29" t="s">
        <v>3221</v>
      </c>
      <c r="L1280" s="29" t="s">
        <v>3113</v>
      </c>
      <c r="M1280" s="29" t="s">
        <v>3303</v>
      </c>
      <c r="N1280" s="29" t="s">
        <v>3304</v>
      </c>
      <c r="O1280" s="29" t="s">
        <v>3305</v>
      </c>
      <c r="P1280" s="29" t="s">
        <v>3306</v>
      </c>
      <c r="Q1280" s="29" t="s">
        <v>3209</v>
      </c>
      <c r="R1280" s="29" t="s">
        <v>3210</v>
      </c>
      <c r="S1280" s="29" t="s">
        <v>3098</v>
      </c>
      <c r="T1280" s="29"/>
      <c r="U1280" s="30">
        <v>102962</v>
      </c>
      <c r="V1280" s="30">
        <v>119949</v>
      </c>
      <c r="W1280" s="30">
        <v>88160</v>
      </c>
      <c r="X1280" s="30">
        <v>103723</v>
      </c>
      <c r="Y1280" s="30">
        <v>90371</v>
      </c>
      <c r="Z1280" s="30">
        <v>101966</v>
      </c>
      <c r="AA1280" s="30">
        <v>103326</v>
      </c>
      <c r="AB1280" s="30">
        <v>101223</v>
      </c>
      <c r="AC1280" s="30">
        <v>98214</v>
      </c>
      <c r="AD1280" s="30">
        <v>101660</v>
      </c>
      <c r="AE1280" s="30">
        <v>103913</v>
      </c>
      <c r="AF1280" s="30">
        <v>112346</v>
      </c>
    </row>
    <row r="1281" spans="1:32" x14ac:dyDescent="0.45">
      <c r="A1281" s="29" t="s">
        <v>638</v>
      </c>
      <c r="B1281" s="29" t="s">
        <v>639</v>
      </c>
      <c r="C1281" s="29" t="s">
        <v>3299</v>
      </c>
      <c r="D1281" s="29" t="s">
        <v>3300</v>
      </c>
      <c r="E1281" s="29" t="s">
        <v>3320</v>
      </c>
      <c r="F1281" s="29" t="s">
        <v>3321</v>
      </c>
      <c r="G1281" s="29" t="s">
        <v>3200</v>
      </c>
      <c r="H1281" s="29" t="s">
        <v>3201</v>
      </c>
      <c r="I1281" s="29" t="s">
        <v>3202</v>
      </c>
      <c r="J1281" s="29" t="s">
        <v>3203</v>
      </c>
      <c r="K1281" s="29" t="s">
        <v>3221</v>
      </c>
      <c r="L1281" s="29" t="s">
        <v>3113</v>
      </c>
      <c r="M1281" s="29" t="s">
        <v>3303</v>
      </c>
      <c r="N1281" s="29" t="s">
        <v>3304</v>
      </c>
      <c r="O1281" s="29" t="s">
        <v>3305</v>
      </c>
      <c r="P1281" s="29" t="s">
        <v>3306</v>
      </c>
      <c r="Q1281" s="29" t="s">
        <v>3209</v>
      </c>
      <c r="R1281" s="29" t="s">
        <v>3098</v>
      </c>
      <c r="S1281" s="29" t="s">
        <v>3098</v>
      </c>
      <c r="T1281" s="29"/>
      <c r="U1281" s="30">
        <v>0</v>
      </c>
      <c r="V1281" s="30">
        <v>0</v>
      </c>
      <c r="W1281" s="30">
        <v>0</v>
      </c>
      <c r="X1281" s="30">
        <v>52729</v>
      </c>
      <c r="Y1281" s="30">
        <v>46362</v>
      </c>
      <c r="Z1281" s="30">
        <v>55879</v>
      </c>
      <c r="AA1281" s="30">
        <v>52220</v>
      </c>
      <c r="AB1281" s="30">
        <v>58389</v>
      </c>
      <c r="AC1281" s="30">
        <v>45852</v>
      </c>
      <c r="AD1281" s="30">
        <v>50964</v>
      </c>
      <c r="AE1281" s="30">
        <v>38964</v>
      </c>
      <c r="AF1281" s="30">
        <v>49556</v>
      </c>
    </row>
    <row r="1282" spans="1:32" x14ac:dyDescent="0.45">
      <c r="A1282" s="29" t="s">
        <v>638</v>
      </c>
      <c r="B1282" s="29" t="s">
        <v>639</v>
      </c>
      <c r="C1282" s="29" t="s">
        <v>3299</v>
      </c>
      <c r="D1282" s="29" t="s">
        <v>3300</v>
      </c>
      <c r="E1282" s="29" t="s">
        <v>3320</v>
      </c>
      <c r="F1282" s="29" t="s">
        <v>3321</v>
      </c>
      <c r="G1282" s="29" t="s">
        <v>3200</v>
      </c>
      <c r="H1282" s="29" t="s">
        <v>3201</v>
      </c>
      <c r="I1282" s="29" t="s">
        <v>3226</v>
      </c>
      <c r="J1282" s="29" t="s">
        <v>3227</v>
      </c>
      <c r="K1282" s="29" t="s">
        <v>3228</v>
      </c>
      <c r="L1282" s="29" t="s">
        <v>3111</v>
      </c>
      <c r="M1282" s="29" t="s">
        <v>3229</v>
      </c>
      <c r="N1282" s="29" t="s">
        <v>3230</v>
      </c>
      <c r="O1282" s="29" t="s">
        <v>3231</v>
      </c>
      <c r="P1282" s="29" t="s">
        <v>3232</v>
      </c>
      <c r="Q1282" s="29" t="s">
        <v>3209</v>
      </c>
      <c r="R1282" s="29" t="s">
        <v>3210</v>
      </c>
      <c r="S1282" s="29" t="s">
        <v>3098</v>
      </c>
      <c r="T1282" s="29"/>
      <c r="U1282" s="30">
        <v>0</v>
      </c>
      <c r="V1282" s="30">
        <v>0</v>
      </c>
      <c r="W1282" s="30">
        <v>0</v>
      </c>
      <c r="X1282" s="30">
        <v>60</v>
      </c>
      <c r="Y1282" s="30">
        <v>0</v>
      </c>
      <c r="Z1282" s="30">
        <v>120</v>
      </c>
      <c r="AA1282" s="30">
        <v>660</v>
      </c>
      <c r="AB1282" s="30">
        <v>360</v>
      </c>
      <c r="AC1282" s="30">
        <v>0</v>
      </c>
      <c r="AD1282" s="30">
        <v>0</v>
      </c>
      <c r="AE1282" s="30">
        <v>0</v>
      </c>
      <c r="AF1282" s="30">
        <v>0</v>
      </c>
    </row>
    <row r="1283" spans="1:32" x14ac:dyDescent="0.45">
      <c r="A1283" s="29" t="s">
        <v>638</v>
      </c>
      <c r="B1283" s="29" t="s">
        <v>639</v>
      </c>
      <c r="C1283" s="29" t="s">
        <v>3299</v>
      </c>
      <c r="D1283" s="29" t="s">
        <v>3300</v>
      </c>
      <c r="E1283" s="29" t="s">
        <v>3320</v>
      </c>
      <c r="F1283" s="29" t="s">
        <v>3321</v>
      </c>
      <c r="G1283" s="29" t="s">
        <v>3200</v>
      </c>
      <c r="H1283" s="29" t="s">
        <v>3201</v>
      </c>
      <c r="I1283" s="29" t="s">
        <v>3226</v>
      </c>
      <c r="J1283" s="29" t="s">
        <v>3227</v>
      </c>
      <c r="K1283" s="29" t="s">
        <v>3228</v>
      </c>
      <c r="L1283" s="29" t="s">
        <v>3111</v>
      </c>
      <c r="M1283" s="29" t="s">
        <v>3229</v>
      </c>
      <c r="N1283" s="29" t="s">
        <v>3230</v>
      </c>
      <c r="O1283" s="29" t="s">
        <v>3231</v>
      </c>
      <c r="P1283" s="29" t="s">
        <v>3232</v>
      </c>
      <c r="Q1283" s="29" t="s">
        <v>3209</v>
      </c>
      <c r="R1283" s="29" t="s">
        <v>3098</v>
      </c>
      <c r="S1283" s="29" t="s">
        <v>3098</v>
      </c>
      <c r="T1283" s="29"/>
      <c r="U1283" s="30">
        <v>0</v>
      </c>
      <c r="V1283" s="30">
        <v>0</v>
      </c>
      <c r="W1283" s="30">
        <v>0</v>
      </c>
      <c r="X1283" s="30">
        <v>0</v>
      </c>
      <c r="Y1283" s="30">
        <v>0</v>
      </c>
      <c r="Z1283" s="30">
        <v>300</v>
      </c>
      <c r="AA1283" s="30">
        <v>60</v>
      </c>
      <c r="AB1283" s="30">
        <v>0</v>
      </c>
      <c r="AC1283" s="30">
        <v>60</v>
      </c>
      <c r="AD1283" s="30">
        <v>0</v>
      </c>
      <c r="AE1283" s="30">
        <v>0</v>
      </c>
      <c r="AF1283" s="30">
        <v>0</v>
      </c>
    </row>
    <row r="1284" spans="1:32" x14ac:dyDescent="0.45">
      <c r="A1284" s="29" t="s">
        <v>638</v>
      </c>
      <c r="B1284" s="29" t="s">
        <v>639</v>
      </c>
      <c r="C1284" s="29" t="s">
        <v>3299</v>
      </c>
      <c r="D1284" s="29" t="s">
        <v>3300</v>
      </c>
      <c r="E1284" s="29" t="s">
        <v>3320</v>
      </c>
      <c r="F1284" s="29" t="s">
        <v>3321</v>
      </c>
      <c r="G1284" s="29" t="s">
        <v>3233</v>
      </c>
      <c r="H1284" s="29" t="s">
        <v>3234</v>
      </c>
      <c r="I1284" s="29" t="s">
        <v>3235</v>
      </c>
      <c r="J1284" s="29" t="s">
        <v>3236</v>
      </c>
      <c r="K1284" s="29" t="s">
        <v>3237</v>
      </c>
      <c r="L1284" s="29" t="s">
        <v>3107</v>
      </c>
      <c r="M1284" s="29" t="s">
        <v>3456</v>
      </c>
      <c r="N1284" s="29" t="s">
        <v>3457</v>
      </c>
      <c r="O1284" s="29" t="s">
        <v>3504</v>
      </c>
      <c r="P1284" s="29" t="s">
        <v>3505</v>
      </c>
      <c r="Q1284" s="29" t="s">
        <v>3209</v>
      </c>
      <c r="R1284" s="29" t="s">
        <v>3210</v>
      </c>
      <c r="S1284" s="29" t="s">
        <v>3098</v>
      </c>
      <c r="T1284" s="29"/>
      <c r="U1284" s="30">
        <v>7375</v>
      </c>
      <c r="V1284" s="30">
        <v>10051</v>
      </c>
      <c r="W1284" s="30">
        <v>8675</v>
      </c>
      <c r="X1284" s="30">
        <v>14067</v>
      </c>
      <c r="Y1284" s="30">
        <v>12648</v>
      </c>
      <c r="Z1284" s="30">
        <v>12856</v>
      </c>
      <c r="AA1284" s="30">
        <v>11748</v>
      </c>
      <c r="AB1284" s="30">
        <v>12818</v>
      </c>
      <c r="AC1284" s="30">
        <v>12256</v>
      </c>
      <c r="AD1284" s="30">
        <v>13867</v>
      </c>
      <c r="AE1284" s="30">
        <v>11656</v>
      </c>
      <c r="AF1284" s="30">
        <v>13848</v>
      </c>
    </row>
    <row r="1285" spans="1:32" x14ac:dyDescent="0.45">
      <c r="A1285" s="29" t="s">
        <v>638</v>
      </c>
      <c r="B1285" s="29" t="s">
        <v>639</v>
      </c>
      <c r="C1285" s="29" t="s">
        <v>3299</v>
      </c>
      <c r="D1285" s="29" t="s">
        <v>3300</v>
      </c>
      <c r="E1285" s="29" t="s">
        <v>3320</v>
      </c>
      <c r="F1285" s="29" t="s">
        <v>3321</v>
      </c>
      <c r="G1285" s="29" t="s">
        <v>3233</v>
      </c>
      <c r="H1285" s="29" t="s">
        <v>3234</v>
      </c>
      <c r="I1285" s="29" t="s">
        <v>3235</v>
      </c>
      <c r="J1285" s="29" t="s">
        <v>3236</v>
      </c>
      <c r="K1285" s="29" t="s">
        <v>3237</v>
      </c>
      <c r="L1285" s="29" t="s">
        <v>3107</v>
      </c>
      <c r="M1285" s="29" t="s">
        <v>3456</v>
      </c>
      <c r="N1285" s="29" t="s">
        <v>3457</v>
      </c>
      <c r="O1285" s="29" t="s">
        <v>3629</v>
      </c>
      <c r="P1285" s="29" t="s">
        <v>3630</v>
      </c>
      <c r="Q1285" s="29" t="s">
        <v>3209</v>
      </c>
      <c r="R1285" s="29" t="s">
        <v>3210</v>
      </c>
      <c r="S1285" s="29" t="s">
        <v>3098</v>
      </c>
      <c r="T1285" s="29"/>
      <c r="U1285" s="30">
        <v>6800</v>
      </c>
      <c r="V1285" s="30">
        <v>6800</v>
      </c>
      <c r="W1285" s="30">
        <v>6800</v>
      </c>
      <c r="X1285" s="30">
        <v>6800</v>
      </c>
      <c r="Y1285" s="30">
        <v>6800</v>
      </c>
      <c r="Z1285" s="30">
        <v>6800</v>
      </c>
      <c r="AA1285" s="30">
        <v>6800</v>
      </c>
      <c r="AB1285" s="30">
        <v>6800</v>
      </c>
      <c r="AC1285" s="30">
        <v>6800</v>
      </c>
      <c r="AD1285" s="30">
        <v>6800</v>
      </c>
      <c r="AE1285" s="30">
        <v>6800</v>
      </c>
      <c r="AF1285" s="30">
        <v>6800</v>
      </c>
    </row>
    <row r="1286" spans="1:32" x14ac:dyDescent="0.45">
      <c r="A1286" s="29" t="s">
        <v>638</v>
      </c>
      <c r="B1286" s="29" t="s">
        <v>639</v>
      </c>
      <c r="C1286" s="29" t="s">
        <v>3299</v>
      </c>
      <c r="D1286" s="29" t="s">
        <v>3300</v>
      </c>
      <c r="E1286" s="29" t="s">
        <v>3320</v>
      </c>
      <c r="F1286" s="29" t="s">
        <v>3321</v>
      </c>
      <c r="G1286" s="29" t="s">
        <v>3233</v>
      </c>
      <c r="H1286" s="29" t="s">
        <v>3234</v>
      </c>
      <c r="I1286" s="29" t="s">
        <v>3235</v>
      </c>
      <c r="J1286" s="29" t="s">
        <v>3236</v>
      </c>
      <c r="K1286" s="29" t="s">
        <v>3237</v>
      </c>
      <c r="L1286" s="29" t="s">
        <v>3107</v>
      </c>
      <c r="M1286" s="29" t="s">
        <v>3238</v>
      </c>
      <c r="N1286" s="29" t="s">
        <v>3239</v>
      </c>
      <c r="O1286" s="29" t="s">
        <v>3422</v>
      </c>
      <c r="P1286" s="29" t="s">
        <v>3423</v>
      </c>
      <c r="Q1286" s="29" t="s">
        <v>3209</v>
      </c>
      <c r="R1286" s="29" t="s">
        <v>3098</v>
      </c>
      <c r="S1286" s="29" t="s">
        <v>3098</v>
      </c>
      <c r="T1286" s="29"/>
      <c r="U1286" s="30">
        <v>0</v>
      </c>
      <c r="V1286" s="30">
        <v>0</v>
      </c>
      <c r="W1286" s="30">
        <v>852</v>
      </c>
      <c r="X1286" s="30">
        <v>73</v>
      </c>
      <c r="Y1286" s="30">
        <v>0</v>
      </c>
      <c r="Z1286" s="30">
        <v>0</v>
      </c>
      <c r="AA1286" s="30">
        <v>0</v>
      </c>
      <c r="AB1286" s="30">
        <v>0</v>
      </c>
      <c r="AC1286" s="30">
        <v>0</v>
      </c>
      <c r="AD1286" s="30">
        <v>0</v>
      </c>
      <c r="AE1286" s="30">
        <v>0</v>
      </c>
      <c r="AF1286" s="30">
        <v>0</v>
      </c>
    </row>
    <row r="1287" spans="1:32" x14ac:dyDescent="0.45">
      <c r="A1287" s="29" t="s">
        <v>638</v>
      </c>
      <c r="B1287" s="29" t="s">
        <v>639</v>
      </c>
      <c r="C1287" s="29" t="s">
        <v>3299</v>
      </c>
      <c r="D1287" s="29" t="s">
        <v>3300</v>
      </c>
      <c r="E1287" s="29" t="s">
        <v>3320</v>
      </c>
      <c r="F1287" s="29" t="s">
        <v>3321</v>
      </c>
      <c r="G1287" s="29" t="s">
        <v>3233</v>
      </c>
      <c r="H1287" s="29" t="s">
        <v>3234</v>
      </c>
      <c r="I1287" s="29" t="s">
        <v>3235</v>
      </c>
      <c r="J1287" s="29" t="s">
        <v>3236</v>
      </c>
      <c r="K1287" s="29" t="s">
        <v>3237</v>
      </c>
      <c r="L1287" s="29" t="s">
        <v>3107</v>
      </c>
      <c r="M1287" s="29" t="s">
        <v>3238</v>
      </c>
      <c r="N1287" s="29" t="s">
        <v>3239</v>
      </c>
      <c r="O1287" s="29" t="s">
        <v>3240</v>
      </c>
      <c r="P1287" s="29" t="s">
        <v>3241</v>
      </c>
      <c r="Q1287" s="29" t="s">
        <v>3209</v>
      </c>
      <c r="R1287" s="29" t="s">
        <v>3098</v>
      </c>
      <c r="S1287" s="29" t="s">
        <v>3098</v>
      </c>
      <c r="T1287" s="29"/>
      <c r="U1287" s="30">
        <v>0</v>
      </c>
      <c r="V1287" s="30">
        <v>0</v>
      </c>
      <c r="W1287" s="30">
        <v>0</v>
      </c>
      <c r="X1287" s="30">
        <v>0</v>
      </c>
      <c r="Y1287" s="30">
        <v>3742</v>
      </c>
      <c r="Z1287" s="30">
        <v>4000</v>
      </c>
      <c r="AA1287" s="30">
        <v>4000</v>
      </c>
      <c r="AB1287" s="30">
        <v>4000</v>
      </c>
      <c r="AC1287" s="30">
        <v>4000</v>
      </c>
      <c r="AD1287" s="30">
        <v>4000</v>
      </c>
      <c r="AE1287" s="30">
        <v>4000</v>
      </c>
      <c r="AF1287" s="30">
        <v>4000</v>
      </c>
    </row>
    <row r="1288" spans="1:32" x14ac:dyDescent="0.45">
      <c r="A1288" s="29" t="s">
        <v>638</v>
      </c>
      <c r="B1288" s="29" t="s">
        <v>639</v>
      </c>
      <c r="C1288" s="29" t="s">
        <v>3299</v>
      </c>
      <c r="D1288" s="29" t="s">
        <v>3300</v>
      </c>
      <c r="E1288" s="29" t="s">
        <v>3320</v>
      </c>
      <c r="F1288" s="29" t="s">
        <v>3321</v>
      </c>
      <c r="G1288" s="29" t="s">
        <v>3233</v>
      </c>
      <c r="H1288" s="29" t="s">
        <v>3234</v>
      </c>
      <c r="I1288" s="29" t="s">
        <v>3262</v>
      </c>
      <c r="J1288" s="29" t="s">
        <v>3263</v>
      </c>
      <c r="K1288" s="29" t="s">
        <v>3264</v>
      </c>
      <c r="L1288" s="29" t="s">
        <v>3103</v>
      </c>
      <c r="M1288" s="29" t="s">
        <v>3265</v>
      </c>
      <c r="N1288" s="29" t="s">
        <v>3266</v>
      </c>
      <c r="O1288" s="29" t="s">
        <v>3267</v>
      </c>
      <c r="P1288" s="29" t="s">
        <v>3268</v>
      </c>
      <c r="Q1288" s="29" t="s">
        <v>3209</v>
      </c>
      <c r="R1288" s="29" t="s">
        <v>3210</v>
      </c>
      <c r="S1288" s="29" t="s">
        <v>3098</v>
      </c>
      <c r="T1288" s="29"/>
      <c r="U1288" s="30">
        <v>5200</v>
      </c>
      <c r="V1288" s="30">
        <v>5200</v>
      </c>
      <c r="W1288" s="30">
        <v>5200</v>
      </c>
      <c r="X1288" s="30">
        <v>5200</v>
      </c>
      <c r="Y1288" s="30">
        <v>5200</v>
      </c>
      <c r="Z1288" s="30">
        <v>5200</v>
      </c>
      <c r="AA1288" s="30">
        <v>5200</v>
      </c>
      <c r="AB1288" s="30">
        <v>5200</v>
      </c>
      <c r="AC1288" s="30">
        <v>5200</v>
      </c>
      <c r="AD1288" s="30">
        <v>5200</v>
      </c>
      <c r="AE1288" s="30">
        <v>5200</v>
      </c>
      <c r="AF1288" s="30">
        <v>5200</v>
      </c>
    </row>
    <row r="1289" spans="1:32" x14ac:dyDescent="0.45">
      <c r="A1289" s="29" t="s">
        <v>638</v>
      </c>
      <c r="B1289" s="29" t="s">
        <v>639</v>
      </c>
      <c r="C1289" s="29" t="s">
        <v>3299</v>
      </c>
      <c r="D1289" s="29" t="s">
        <v>3300</v>
      </c>
      <c r="E1289" s="29" t="s">
        <v>3320</v>
      </c>
      <c r="F1289" s="29" t="s">
        <v>3321</v>
      </c>
      <c r="G1289" s="29" t="s">
        <v>3233</v>
      </c>
      <c r="H1289" s="29" t="s">
        <v>3234</v>
      </c>
      <c r="I1289" s="29" t="s">
        <v>3262</v>
      </c>
      <c r="J1289" s="29" t="s">
        <v>3263</v>
      </c>
      <c r="K1289" s="29" t="s">
        <v>3264</v>
      </c>
      <c r="L1289" s="29" t="s">
        <v>3103</v>
      </c>
      <c r="M1289" s="29" t="s">
        <v>3265</v>
      </c>
      <c r="N1289" s="29" t="s">
        <v>3266</v>
      </c>
      <c r="O1289" s="29" t="s">
        <v>3267</v>
      </c>
      <c r="P1289" s="29" t="s">
        <v>3268</v>
      </c>
      <c r="Q1289" s="29" t="s">
        <v>3209</v>
      </c>
      <c r="R1289" s="29" t="s">
        <v>3098</v>
      </c>
      <c r="S1289" s="29" t="s">
        <v>3098</v>
      </c>
      <c r="T1289" s="29"/>
      <c r="U1289" s="30">
        <v>0</v>
      </c>
      <c r="V1289" s="30">
        <v>0</v>
      </c>
      <c r="W1289" s="30">
        <v>4026</v>
      </c>
      <c r="X1289" s="30">
        <v>5373</v>
      </c>
      <c r="Y1289" s="30">
        <v>5200</v>
      </c>
      <c r="Z1289" s="30">
        <v>5200</v>
      </c>
      <c r="AA1289" s="30">
        <v>5200</v>
      </c>
      <c r="AB1289" s="30">
        <v>5200</v>
      </c>
      <c r="AC1289" s="30">
        <v>5200</v>
      </c>
      <c r="AD1289" s="30">
        <v>5200</v>
      </c>
      <c r="AE1289" s="30">
        <v>5200</v>
      </c>
      <c r="AF1289" s="30">
        <v>5200</v>
      </c>
    </row>
    <row r="1290" spans="1:32" x14ac:dyDescent="0.45">
      <c r="A1290" s="29" t="s">
        <v>638</v>
      </c>
      <c r="B1290" s="29" t="s">
        <v>639</v>
      </c>
      <c r="C1290" s="29" t="s">
        <v>3299</v>
      </c>
      <c r="D1290" s="29" t="s">
        <v>3300</v>
      </c>
      <c r="E1290" s="29" t="s">
        <v>3320</v>
      </c>
      <c r="F1290" s="29" t="s">
        <v>3321</v>
      </c>
      <c r="G1290" s="29" t="s">
        <v>3233</v>
      </c>
      <c r="H1290" s="29" t="s">
        <v>3234</v>
      </c>
      <c r="I1290" s="29" t="s">
        <v>3262</v>
      </c>
      <c r="J1290" s="29" t="s">
        <v>3263</v>
      </c>
      <c r="K1290" s="29" t="s">
        <v>3264</v>
      </c>
      <c r="L1290" s="29" t="s">
        <v>3103</v>
      </c>
      <c r="M1290" s="29" t="s">
        <v>3265</v>
      </c>
      <c r="N1290" s="29" t="s">
        <v>3266</v>
      </c>
      <c r="O1290" s="29" t="s">
        <v>3338</v>
      </c>
      <c r="P1290" s="29" t="s">
        <v>3339</v>
      </c>
      <c r="Q1290" s="29" t="s">
        <v>3249</v>
      </c>
      <c r="R1290" s="29" t="s">
        <v>3098</v>
      </c>
      <c r="S1290" s="29" t="s">
        <v>3098</v>
      </c>
      <c r="T1290" s="29"/>
      <c r="U1290" s="30">
        <v>0</v>
      </c>
      <c r="V1290" s="30">
        <v>0</v>
      </c>
      <c r="W1290" s="30">
        <v>56365</v>
      </c>
      <c r="X1290" s="30">
        <v>0</v>
      </c>
      <c r="Y1290" s="30">
        <v>0</v>
      </c>
      <c r="Z1290" s="30">
        <v>0</v>
      </c>
      <c r="AA1290" s="30">
        <v>0</v>
      </c>
      <c r="AB1290" s="30">
        <v>0</v>
      </c>
      <c r="AC1290" s="30">
        <v>0</v>
      </c>
      <c r="AD1290" s="30">
        <v>0</v>
      </c>
      <c r="AE1290" s="30">
        <v>0</v>
      </c>
      <c r="AF1290" s="30">
        <v>0</v>
      </c>
    </row>
    <row r="1291" spans="1:32" x14ac:dyDescent="0.45">
      <c r="A1291" s="29" t="s">
        <v>638</v>
      </c>
      <c r="B1291" s="29" t="s">
        <v>639</v>
      </c>
      <c r="C1291" s="29" t="s">
        <v>3299</v>
      </c>
      <c r="D1291" s="29" t="s">
        <v>3300</v>
      </c>
      <c r="E1291" s="29" t="s">
        <v>3320</v>
      </c>
      <c r="F1291" s="29" t="s">
        <v>3321</v>
      </c>
      <c r="G1291" s="29" t="s">
        <v>3233</v>
      </c>
      <c r="H1291" s="29" t="s">
        <v>3234</v>
      </c>
      <c r="I1291" s="29" t="s">
        <v>3262</v>
      </c>
      <c r="J1291" s="29" t="s">
        <v>3263</v>
      </c>
      <c r="K1291" s="29" t="s">
        <v>3264</v>
      </c>
      <c r="L1291" s="29" t="s">
        <v>3103</v>
      </c>
      <c r="M1291" s="29" t="s">
        <v>3265</v>
      </c>
      <c r="N1291" s="29" t="s">
        <v>3266</v>
      </c>
      <c r="O1291" s="29" t="s">
        <v>3269</v>
      </c>
      <c r="P1291" s="29" t="s">
        <v>3270</v>
      </c>
      <c r="Q1291" s="29" t="s">
        <v>3209</v>
      </c>
      <c r="R1291" s="29" t="s">
        <v>3210</v>
      </c>
      <c r="S1291" s="29" t="s">
        <v>3098</v>
      </c>
      <c r="T1291" s="29"/>
      <c r="U1291" s="30">
        <v>2009</v>
      </c>
      <c r="V1291" s="30">
        <v>1757</v>
      </c>
      <c r="W1291" s="30">
        <v>1297</v>
      </c>
      <c r="X1291" s="30">
        <v>1660</v>
      </c>
      <c r="Y1291" s="30">
        <v>2282</v>
      </c>
      <c r="Z1291" s="30">
        <v>1064</v>
      </c>
      <c r="AA1291" s="30">
        <v>1249</v>
      </c>
      <c r="AB1291" s="30">
        <v>2341</v>
      </c>
      <c r="AC1291" s="30">
        <v>1102</v>
      </c>
      <c r="AD1291" s="30">
        <v>1287</v>
      </c>
      <c r="AE1291" s="30">
        <v>1473</v>
      </c>
      <c r="AF1291" s="30">
        <v>2136</v>
      </c>
    </row>
    <row r="1292" spans="1:32" x14ac:dyDescent="0.45">
      <c r="A1292" s="29" t="s">
        <v>638</v>
      </c>
      <c r="B1292" s="29" t="s">
        <v>639</v>
      </c>
      <c r="C1292" s="29" t="s">
        <v>3299</v>
      </c>
      <c r="D1292" s="29" t="s">
        <v>3300</v>
      </c>
      <c r="E1292" s="29" t="s">
        <v>3320</v>
      </c>
      <c r="F1292" s="29" t="s">
        <v>3321</v>
      </c>
      <c r="G1292" s="29" t="s">
        <v>3233</v>
      </c>
      <c r="H1292" s="29" t="s">
        <v>3234</v>
      </c>
      <c r="I1292" s="29" t="s">
        <v>3262</v>
      </c>
      <c r="J1292" s="29" t="s">
        <v>3263</v>
      </c>
      <c r="K1292" s="29" t="s">
        <v>3264</v>
      </c>
      <c r="L1292" s="29" t="s">
        <v>3103</v>
      </c>
      <c r="M1292" s="29" t="s">
        <v>3265</v>
      </c>
      <c r="N1292" s="29" t="s">
        <v>3266</v>
      </c>
      <c r="O1292" s="29" t="s">
        <v>3269</v>
      </c>
      <c r="P1292" s="29" t="s">
        <v>3270</v>
      </c>
      <c r="Q1292" s="29" t="s">
        <v>3209</v>
      </c>
      <c r="R1292" s="29" t="s">
        <v>3098</v>
      </c>
      <c r="S1292" s="29" t="s">
        <v>3098</v>
      </c>
      <c r="T1292" s="29"/>
      <c r="U1292" s="30">
        <v>0</v>
      </c>
      <c r="V1292" s="30">
        <v>0</v>
      </c>
      <c r="W1292" s="30">
        <v>830</v>
      </c>
      <c r="X1292" s="30">
        <v>342</v>
      </c>
      <c r="Y1292" s="30">
        <v>390</v>
      </c>
      <c r="Z1292" s="30">
        <v>0</v>
      </c>
      <c r="AA1292" s="30">
        <v>156</v>
      </c>
      <c r="AB1292" s="30">
        <v>195</v>
      </c>
      <c r="AC1292" s="30">
        <v>273</v>
      </c>
      <c r="AD1292" s="30">
        <v>166</v>
      </c>
      <c r="AE1292" s="30">
        <v>117</v>
      </c>
      <c r="AF1292" s="30">
        <v>234</v>
      </c>
    </row>
    <row r="1293" spans="1:32" x14ac:dyDescent="0.45">
      <c r="A1293" s="29" t="s">
        <v>638</v>
      </c>
      <c r="B1293" s="29" t="s">
        <v>639</v>
      </c>
      <c r="C1293" s="29" t="s">
        <v>3299</v>
      </c>
      <c r="D1293" s="29" t="s">
        <v>3300</v>
      </c>
      <c r="E1293" s="29" t="s">
        <v>3320</v>
      </c>
      <c r="F1293" s="29" t="s">
        <v>3321</v>
      </c>
      <c r="G1293" s="29" t="s">
        <v>3233</v>
      </c>
      <c r="H1293" s="29" t="s">
        <v>3234</v>
      </c>
      <c r="I1293" s="29" t="s">
        <v>3262</v>
      </c>
      <c r="J1293" s="29" t="s">
        <v>3263</v>
      </c>
      <c r="K1293" s="29" t="s">
        <v>3264</v>
      </c>
      <c r="L1293" s="29" t="s">
        <v>3103</v>
      </c>
      <c r="M1293" s="29" t="s">
        <v>3265</v>
      </c>
      <c r="N1293" s="29" t="s">
        <v>3266</v>
      </c>
      <c r="O1293" s="29" t="s">
        <v>3271</v>
      </c>
      <c r="P1293" s="29" t="s">
        <v>3272</v>
      </c>
      <c r="Q1293" s="29" t="s">
        <v>3209</v>
      </c>
      <c r="R1293" s="29" t="s">
        <v>3210</v>
      </c>
      <c r="S1293" s="29" t="s">
        <v>3098</v>
      </c>
      <c r="T1293" s="29"/>
      <c r="U1293" s="30">
        <v>2842</v>
      </c>
      <c r="V1293" s="30">
        <v>1015</v>
      </c>
      <c r="W1293" s="30">
        <v>2581</v>
      </c>
      <c r="X1293" s="30">
        <v>1522</v>
      </c>
      <c r="Y1293" s="30">
        <v>2711</v>
      </c>
      <c r="Z1293" s="30">
        <v>1276</v>
      </c>
      <c r="AA1293" s="30">
        <v>1145</v>
      </c>
      <c r="AB1293" s="30">
        <v>3755</v>
      </c>
      <c r="AC1293" s="30">
        <v>3117</v>
      </c>
      <c r="AD1293" s="30">
        <v>2595</v>
      </c>
      <c r="AE1293" s="30">
        <v>420</v>
      </c>
      <c r="AF1293" s="30">
        <v>1769</v>
      </c>
    </row>
    <row r="1294" spans="1:32" x14ac:dyDescent="0.45">
      <c r="A1294" s="29" t="s">
        <v>638</v>
      </c>
      <c r="B1294" s="29" t="s">
        <v>639</v>
      </c>
      <c r="C1294" s="29" t="s">
        <v>3299</v>
      </c>
      <c r="D1294" s="29" t="s">
        <v>3300</v>
      </c>
      <c r="E1294" s="29" t="s">
        <v>3320</v>
      </c>
      <c r="F1294" s="29" t="s">
        <v>3321</v>
      </c>
      <c r="G1294" s="29" t="s">
        <v>3233</v>
      </c>
      <c r="H1294" s="29" t="s">
        <v>3234</v>
      </c>
      <c r="I1294" s="29" t="s">
        <v>3262</v>
      </c>
      <c r="J1294" s="29" t="s">
        <v>3263</v>
      </c>
      <c r="K1294" s="29" t="s">
        <v>3264</v>
      </c>
      <c r="L1294" s="29" t="s">
        <v>3103</v>
      </c>
      <c r="M1294" s="29" t="s">
        <v>3265</v>
      </c>
      <c r="N1294" s="29" t="s">
        <v>3266</v>
      </c>
      <c r="O1294" s="29" t="s">
        <v>3271</v>
      </c>
      <c r="P1294" s="29" t="s">
        <v>3272</v>
      </c>
      <c r="Q1294" s="29" t="s">
        <v>3209</v>
      </c>
      <c r="R1294" s="29" t="s">
        <v>3098</v>
      </c>
      <c r="S1294" s="29" t="s">
        <v>3098</v>
      </c>
      <c r="T1294" s="29"/>
      <c r="U1294" s="30">
        <v>0</v>
      </c>
      <c r="V1294" s="30">
        <v>0</v>
      </c>
      <c r="W1294" s="30">
        <v>841</v>
      </c>
      <c r="X1294" s="30">
        <v>420</v>
      </c>
      <c r="Y1294" s="30">
        <v>1667</v>
      </c>
      <c r="Z1294" s="30">
        <v>87</v>
      </c>
      <c r="AA1294" s="30">
        <v>43</v>
      </c>
      <c r="AB1294" s="30">
        <v>101</v>
      </c>
      <c r="AC1294" s="30">
        <v>116</v>
      </c>
      <c r="AD1294" s="30">
        <v>130</v>
      </c>
      <c r="AE1294" s="30">
        <v>290</v>
      </c>
      <c r="AF1294" s="30">
        <v>0</v>
      </c>
    </row>
    <row r="1295" spans="1:32" x14ac:dyDescent="0.45">
      <c r="A1295" s="29" t="s">
        <v>638</v>
      </c>
      <c r="B1295" s="29" t="s">
        <v>639</v>
      </c>
      <c r="C1295" s="29" t="s">
        <v>3299</v>
      </c>
      <c r="D1295" s="29" t="s">
        <v>3300</v>
      </c>
      <c r="E1295" s="29" t="s">
        <v>3320</v>
      </c>
      <c r="F1295" s="29" t="s">
        <v>3321</v>
      </c>
      <c r="G1295" s="29" t="s">
        <v>3233</v>
      </c>
      <c r="H1295" s="29" t="s">
        <v>3234</v>
      </c>
      <c r="I1295" s="29" t="s">
        <v>3262</v>
      </c>
      <c r="J1295" s="29" t="s">
        <v>3263</v>
      </c>
      <c r="K1295" s="29" t="s">
        <v>3264</v>
      </c>
      <c r="L1295" s="29" t="s">
        <v>3103</v>
      </c>
      <c r="M1295" s="29" t="s">
        <v>3265</v>
      </c>
      <c r="N1295" s="29" t="s">
        <v>3266</v>
      </c>
      <c r="O1295" s="29" t="s">
        <v>3273</v>
      </c>
      <c r="P1295" s="29" t="s">
        <v>3274</v>
      </c>
      <c r="Q1295" s="29" t="s">
        <v>3209</v>
      </c>
      <c r="R1295" s="29" t="s">
        <v>3210</v>
      </c>
      <c r="S1295" s="29" t="s">
        <v>3098</v>
      </c>
      <c r="T1295" s="29"/>
      <c r="U1295" s="30">
        <v>546</v>
      </c>
      <c r="V1295" s="30">
        <v>312</v>
      </c>
      <c r="W1295" s="30">
        <v>351</v>
      </c>
      <c r="X1295" s="30">
        <v>351</v>
      </c>
      <c r="Y1295" s="30">
        <v>468</v>
      </c>
      <c r="Z1295" s="30">
        <v>429</v>
      </c>
      <c r="AA1295" s="30">
        <v>507</v>
      </c>
      <c r="AB1295" s="30">
        <v>663</v>
      </c>
      <c r="AC1295" s="30">
        <v>156</v>
      </c>
      <c r="AD1295" s="30">
        <v>507</v>
      </c>
      <c r="AE1295" s="30">
        <v>351</v>
      </c>
      <c r="AF1295" s="30">
        <v>312</v>
      </c>
    </row>
    <row r="1296" spans="1:32" x14ac:dyDescent="0.45">
      <c r="A1296" s="29" t="s">
        <v>638</v>
      </c>
      <c r="B1296" s="29" t="s">
        <v>639</v>
      </c>
      <c r="C1296" s="29" t="s">
        <v>3299</v>
      </c>
      <c r="D1296" s="29" t="s">
        <v>3300</v>
      </c>
      <c r="E1296" s="29" t="s">
        <v>3320</v>
      </c>
      <c r="F1296" s="29" t="s">
        <v>3321</v>
      </c>
      <c r="G1296" s="29" t="s">
        <v>3233</v>
      </c>
      <c r="H1296" s="29" t="s">
        <v>3234</v>
      </c>
      <c r="I1296" s="29" t="s">
        <v>3262</v>
      </c>
      <c r="J1296" s="29" t="s">
        <v>3263</v>
      </c>
      <c r="K1296" s="29" t="s">
        <v>3264</v>
      </c>
      <c r="L1296" s="29" t="s">
        <v>3103</v>
      </c>
      <c r="M1296" s="29" t="s">
        <v>3265</v>
      </c>
      <c r="N1296" s="29" t="s">
        <v>3266</v>
      </c>
      <c r="O1296" s="29" t="s">
        <v>3273</v>
      </c>
      <c r="P1296" s="29" t="s">
        <v>3274</v>
      </c>
      <c r="Q1296" s="29" t="s">
        <v>3209</v>
      </c>
      <c r="R1296" s="29" t="s">
        <v>3098</v>
      </c>
      <c r="S1296" s="29" t="s">
        <v>3098</v>
      </c>
      <c r="T1296" s="29"/>
      <c r="U1296" s="30">
        <v>0</v>
      </c>
      <c r="V1296" s="30">
        <v>0</v>
      </c>
      <c r="W1296" s="30">
        <v>0</v>
      </c>
      <c r="X1296" s="30">
        <v>0</v>
      </c>
      <c r="Y1296" s="30">
        <v>195</v>
      </c>
      <c r="Z1296" s="30">
        <v>0</v>
      </c>
      <c r="AA1296" s="30">
        <v>78</v>
      </c>
      <c r="AB1296" s="30">
        <v>0</v>
      </c>
      <c r="AC1296" s="30">
        <v>156</v>
      </c>
      <c r="AD1296" s="30">
        <v>39</v>
      </c>
      <c r="AE1296" s="30">
        <v>39</v>
      </c>
      <c r="AF1296" s="30">
        <v>0</v>
      </c>
    </row>
    <row r="1297" spans="1:32" x14ac:dyDescent="0.45">
      <c r="A1297" s="29" t="s">
        <v>638</v>
      </c>
      <c r="B1297" s="29" t="s">
        <v>639</v>
      </c>
      <c r="C1297" s="29" t="s">
        <v>3299</v>
      </c>
      <c r="D1297" s="29" t="s">
        <v>3300</v>
      </c>
      <c r="E1297" s="29" t="s">
        <v>3320</v>
      </c>
      <c r="F1297" s="29" t="s">
        <v>3321</v>
      </c>
      <c r="G1297" s="29" t="s">
        <v>3233</v>
      </c>
      <c r="H1297" s="29" t="s">
        <v>3234</v>
      </c>
      <c r="I1297" s="29" t="s">
        <v>3262</v>
      </c>
      <c r="J1297" s="29" t="s">
        <v>3263</v>
      </c>
      <c r="K1297" s="29" t="s">
        <v>3264</v>
      </c>
      <c r="L1297" s="29" t="s">
        <v>3103</v>
      </c>
      <c r="M1297" s="29" t="s">
        <v>3265</v>
      </c>
      <c r="N1297" s="29" t="s">
        <v>3266</v>
      </c>
      <c r="O1297" s="29" t="s">
        <v>3372</v>
      </c>
      <c r="P1297" s="29" t="s">
        <v>3373</v>
      </c>
      <c r="Q1297" s="29" t="s">
        <v>3209</v>
      </c>
      <c r="R1297" s="29" t="s">
        <v>3098</v>
      </c>
      <c r="S1297" s="29" t="s">
        <v>3098</v>
      </c>
      <c r="T1297" s="29"/>
      <c r="U1297" s="30">
        <v>0</v>
      </c>
      <c r="V1297" s="30">
        <v>0</v>
      </c>
      <c r="W1297" s="30">
        <v>3253</v>
      </c>
      <c r="X1297" s="30">
        <v>217</v>
      </c>
      <c r="Y1297" s="30">
        <v>0</v>
      </c>
      <c r="Z1297" s="30">
        <v>0</v>
      </c>
      <c r="AA1297" s="30">
        <v>0</v>
      </c>
      <c r="AB1297" s="30">
        <v>0</v>
      </c>
      <c r="AC1297" s="30">
        <v>0</v>
      </c>
      <c r="AD1297" s="30">
        <v>0</v>
      </c>
      <c r="AE1297" s="30">
        <v>0</v>
      </c>
      <c r="AF1297" s="30">
        <v>0</v>
      </c>
    </row>
    <row r="1298" spans="1:32" x14ac:dyDescent="0.45">
      <c r="A1298" s="29" t="s">
        <v>638</v>
      </c>
      <c r="B1298" s="29" t="s">
        <v>639</v>
      </c>
      <c r="C1298" s="29" t="s">
        <v>3299</v>
      </c>
      <c r="D1298" s="29" t="s">
        <v>3300</v>
      </c>
      <c r="E1298" s="29" t="s">
        <v>3320</v>
      </c>
      <c r="F1298" s="29" t="s">
        <v>3321</v>
      </c>
      <c r="G1298" s="29" t="s">
        <v>3233</v>
      </c>
      <c r="H1298" s="29" t="s">
        <v>3234</v>
      </c>
      <c r="I1298" s="29" t="s">
        <v>3262</v>
      </c>
      <c r="J1298" s="29" t="s">
        <v>3263</v>
      </c>
      <c r="K1298" s="29" t="s">
        <v>3264</v>
      </c>
      <c r="L1298" s="29" t="s">
        <v>3103</v>
      </c>
      <c r="M1298" s="29" t="s">
        <v>3326</v>
      </c>
      <c r="N1298" s="29" t="s">
        <v>3327</v>
      </c>
      <c r="O1298" s="29" t="s">
        <v>3332</v>
      </c>
      <c r="P1298" s="29" t="s">
        <v>3333</v>
      </c>
      <c r="Q1298" s="29" t="s">
        <v>3209</v>
      </c>
      <c r="R1298" s="29" t="s">
        <v>3210</v>
      </c>
      <c r="S1298" s="29" t="s">
        <v>3098</v>
      </c>
      <c r="T1298" s="29"/>
      <c r="U1298" s="30">
        <v>7700</v>
      </c>
      <c r="V1298" s="30">
        <v>7700</v>
      </c>
      <c r="W1298" s="30">
        <v>7700</v>
      </c>
      <c r="X1298" s="30">
        <v>7700</v>
      </c>
      <c r="Y1298" s="30">
        <v>7700</v>
      </c>
      <c r="Z1298" s="30">
        <v>7700</v>
      </c>
      <c r="AA1298" s="30">
        <v>7700</v>
      </c>
      <c r="AB1298" s="30">
        <v>7700</v>
      </c>
      <c r="AC1298" s="30">
        <v>7700</v>
      </c>
      <c r="AD1298" s="30">
        <v>7700</v>
      </c>
      <c r="AE1298" s="30">
        <v>7700</v>
      </c>
      <c r="AF1298" s="30">
        <v>7700</v>
      </c>
    </row>
    <row r="1299" spans="1:32" x14ac:dyDescent="0.45">
      <c r="A1299" s="29" t="s">
        <v>638</v>
      </c>
      <c r="B1299" s="29" t="s">
        <v>639</v>
      </c>
      <c r="C1299" s="29" t="s">
        <v>3299</v>
      </c>
      <c r="D1299" s="29" t="s">
        <v>3300</v>
      </c>
      <c r="E1299" s="29" t="s">
        <v>3320</v>
      </c>
      <c r="F1299" s="29" t="s">
        <v>3321</v>
      </c>
      <c r="G1299" s="29" t="s">
        <v>3233</v>
      </c>
      <c r="H1299" s="29" t="s">
        <v>3234</v>
      </c>
      <c r="I1299" s="29" t="s">
        <v>3275</v>
      </c>
      <c r="J1299" s="29" t="s">
        <v>3276</v>
      </c>
      <c r="K1299" s="29" t="s">
        <v>3277</v>
      </c>
      <c r="L1299" s="29" t="s">
        <v>3100</v>
      </c>
      <c r="M1299" s="29" t="s">
        <v>3278</v>
      </c>
      <c r="N1299" s="29" t="s">
        <v>3279</v>
      </c>
      <c r="O1299" s="29" t="s">
        <v>3280</v>
      </c>
      <c r="P1299" s="29" t="s">
        <v>3281</v>
      </c>
      <c r="Q1299" s="29" t="s">
        <v>3249</v>
      </c>
      <c r="R1299" s="29" t="s">
        <v>3210</v>
      </c>
      <c r="S1299" s="29" t="s">
        <v>3098</v>
      </c>
      <c r="T1299" s="29"/>
      <c r="U1299" s="30">
        <v>1924</v>
      </c>
      <c r="V1299" s="30">
        <v>962</v>
      </c>
      <c r="W1299" s="30">
        <v>962</v>
      </c>
      <c r="X1299" s="30">
        <v>962</v>
      </c>
      <c r="Y1299" s="30">
        <v>962</v>
      </c>
      <c r="Z1299" s="30">
        <v>962</v>
      </c>
      <c r="AA1299" s="30">
        <v>962</v>
      </c>
      <c r="AB1299" s="30">
        <v>962</v>
      </c>
      <c r="AC1299" s="30">
        <v>962</v>
      </c>
      <c r="AD1299" s="30">
        <v>962</v>
      </c>
      <c r="AE1299" s="30">
        <v>962</v>
      </c>
      <c r="AF1299" s="30">
        <v>0</v>
      </c>
    </row>
    <row r="1300" spans="1:32" x14ac:dyDescent="0.45">
      <c r="A1300" s="29" t="s">
        <v>638</v>
      </c>
      <c r="B1300" s="29" t="s">
        <v>639</v>
      </c>
      <c r="C1300" s="29" t="s">
        <v>3299</v>
      </c>
      <c r="D1300" s="29" t="s">
        <v>3300</v>
      </c>
      <c r="E1300" s="29" t="s">
        <v>3320</v>
      </c>
      <c r="F1300" s="29" t="s">
        <v>3321</v>
      </c>
      <c r="G1300" s="29" t="s">
        <v>3233</v>
      </c>
      <c r="H1300" s="29" t="s">
        <v>3234</v>
      </c>
      <c r="I1300" s="29" t="s">
        <v>3275</v>
      </c>
      <c r="J1300" s="29" t="s">
        <v>3276</v>
      </c>
      <c r="K1300" s="29" t="s">
        <v>3277</v>
      </c>
      <c r="L1300" s="29" t="s">
        <v>3100</v>
      </c>
      <c r="M1300" s="29" t="s">
        <v>3312</v>
      </c>
      <c r="N1300" s="29" t="s">
        <v>3313</v>
      </c>
      <c r="O1300" s="29" t="s">
        <v>3466</v>
      </c>
      <c r="P1300" s="29" t="s">
        <v>3467</v>
      </c>
      <c r="Q1300" s="29" t="s">
        <v>3209</v>
      </c>
      <c r="R1300" s="29" t="s">
        <v>3210</v>
      </c>
      <c r="S1300" s="29" t="s">
        <v>3098</v>
      </c>
      <c r="T1300" s="29"/>
      <c r="U1300" s="30">
        <v>36000</v>
      </c>
      <c r="V1300" s="30">
        <v>36000</v>
      </c>
      <c r="W1300" s="30">
        <v>36000</v>
      </c>
      <c r="X1300" s="30">
        <v>36000</v>
      </c>
      <c r="Y1300" s="30">
        <v>36000</v>
      </c>
      <c r="Z1300" s="30">
        <v>36000</v>
      </c>
      <c r="AA1300" s="30">
        <v>36000</v>
      </c>
      <c r="AB1300" s="30">
        <v>36000</v>
      </c>
      <c r="AC1300" s="30">
        <v>36000</v>
      </c>
      <c r="AD1300" s="30">
        <v>36000</v>
      </c>
      <c r="AE1300" s="30">
        <v>36000</v>
      </c>
      <c r="AF1300" s="30">
        <v>36000</v>
      </c>
    </row>
    <row r="1301" spans="1:32" x14ac:dyDescent="0.45">
      <c r="A1301" s="29" t="s">
        <v>638</v>
      </c>
      <c r="B1301" s="29" t="s">
        <v>639</v>
      </c>
      <c r="C1301" s="29" t="s">
        <v>3299</v>
      </c>
      <c r="D1301" s="29" t="s">
        <v>3300</v>
      </c>
      <c r="E1301" s="29" t="s">
        <v>3320</v>
      </c>
      <c r="F1301" s="29" t="s">
        <v>3321</v>
      </c>
      <c r="G1301" s="29" t="s">
        <v>3233</v>
      </c>
      <c r="H1301" s="29" t="s">
        <v>3234</v>
      </c>
      <c r="I1301" s="29" t="s">
        <v>3275</v>
      </c>
      <c r="J1301" s="29" t="s">
        <v>3276</v>
      </c>
      <c r="K1301" s="29" t="s">
        <v>3277</v>
      </c>
      <c r="L1301" s="29" t="s">
        <v>3100</v>
      </c>
      <c r="M1301" s="29" t="s">
        <v>3312</v>
      </c>
      <c r="N1301" s="29" t="s">
        <v>3313</v>
      </c>
      <c r="O1301" s="29" t="s">
        <v>3314</v>
      </c>
      <c r="P1301" s="29" t="s">
        <v>3315</v>
      </c>
      <c r="Q1301" s="29" t="s">
        <v>3249</v>
      </c>
      <c r="R1301" s="29" t="s">
        <v>3098</v>
      </c>
      <c r="S1301" s="29" t="s">
        <v>3098</v>
      </c>
      <c r="T1301" s="29"/>
      <c r="U1301" s="30">
        <v>0</v>
      </c>
      <c r="V1301" s="30">
        <v>0</v>
      </c>
      <c r="W1301" s="30">
        <v>962</v>
      </c>
      <c r="X1301" s="30">
        <v>962</v>
      </c>
      <c r="Y1301" s="30">
        <v>962</v>
      </c>
      <c r="Z1301" s="30">
        <v>962</v>
      </c>
      <c r="AA1301" s="30">
        <v>962</v>
      </c>
      <c r="AB1301" s="30">
        <v>962</v>
      </c>
      <c r="AC1301" s="30">
        <v>962</v>
      </c>
      <c r="AD1301" s="30">
        <v>962</v>
      </c>
      <c r="AE1301" s="30">
        <v>962</v>
      </c>
      <c r="AF1301" s="30">
        <v>962</v>
      </c>
    </row>
    <row r="1302" spans="1:32" x14ac:dyDescent="0.45">
      <c r="A1302" s="29" t="s">
        <v>638</v>
      </c>
      <c r="B1302" s="29" t="s">
        <v>639</v>
      </c>
      <c r="C1302" s="29" t="s">
        <v>3299</v>
      </c>
      <c r="D1302" s="29" t="s">
        <v>3300</v>
      </c>
      <c r="E1302" s="29" t="s">
        <v>3320</v>
      </c>
      <c r="F1302" s="29" t="s">
        <v>3321</v>
      </c>
      <c r="G1302" s="29" t="s">
        <v>3233</v>
      </c>
      <c r="H1302" s="29" t="s">
        <v>3234</v>
      </c>
      <c r="I1302" s="29" t="s">
        <v>3275</v>
      </c>
      <c r="J1302" s="29" t="s">
        <v>3276</v>
      </c>
      <c r="K1302" s="29" t="s">
        <v>3277</v>
      </c>
      <c r="L1302" s="29" t="s">
        <v>3100</v>
      </c>
      <c r="M1302" s="29" t="s">
        <v>3312</v>
      </c>
      <c r="N1302" s="29" t="s">
        <v>3313</v>
      </c>
      <c r="O1302" s="29" t="s">
        <v>3314</v>
      </c>
      <c r="P1302" s="29" t="s">
        <v>3315</v>
      </c>
      <c r="Q1302" s="29" t="s">
        <v>3209</v>
      </c>
      <c r="R1302" s="29" t="s">
        <v>3098</v>
      </c>
      <c r="S1302" s="29" t="s">
        <v>3098</v>
      </c>
      <c r="T1302" s="29"/>
      <c r="U1302" s="30">
        <v>0</v>
      </c>
      <c r="V1302" s="30">
        <v>0</v>
      </c>
      <c r="W1302" s="30">
        <v>11613</v>
      </c>
      <c r="X1302" s="30">
        <v>28067</v>
      </c>
      <c r="Y1302" s="30">
        <v>28000</v>
      </c>
      <c r="Z1302" s="30">
        <v>28000</v>
      </c>
      <c r="AA1302" s="30">
        <v>28000</v>
      </c>
      <c r="AB1302" s="30">
        <v>28000</v>
      </c>
      <c r="AC1302" s="30">
        <v>28000</v>
      </c>
      <c r="AD1302" s="30">
        <v>28000</v>
      </c>
      <c r="AE1302" s="30">
        <v>28000</v>
      </c>
      <c r="AF1302" s="30">
        <v>28000</v>
      </c>
    </row>
    <row r="1303" spans="1:32" x14ac:dyDescent="0.45">
      <c r="A1303" s="29" t="s">
        <v>638</v>
      </c>
      <c r="B1303" s="29" t="s">
        <v>639</v>
      </c>
      <c r="C1303" s="29" t="s">
        <v>3299</v>
      </c>
      <c r="D1303" s="29" t="s">
        <v>3300</v>
      </c>
      <c r="E1303" s="29" t="s">
        <v>3320</v>
      </c>
      <c r="F1303" s="29" t="s">
        <v>3321</v>
      </c>
      <c r="G1303" s="29" t="s">
        <v>3233</v>
      </c>
      <c r="H1303" s="29" t="s">
        <v>3234</v>
      </c>
      <c r="I1303" s="29" t="s">
        <v>3275</v>
      </c>
      <c r="J1303" s="29" t="s">
        <v>3276</v>
      </c>
      <c r="K1303" s="29" t="s">
        <v>3282</v>
      </c>
      <c r="L1303" s="29" t="s">
        <v>3112</v>
      </c>
      <c r="M1303" s="29" t="s">
        <v>3283</v>
      </c>
      <c r="N1303" s="29" t="s">
        <v>3284</v>
      </c>
      <c r="O1303" s="29" t="s">
        <v>3285</v>
      </c>
      <c r="P1303" s="29" t="s">
        <v>3286</v>
      </c>
      <c r="Q1303" s="29" t="s">
        <v>3249</v>
      </c>
      <c r="R1303" s="29" t="s">
        <v>3098</v>
      </c>
      <c r="S1303" s="29" t="s">
        <v>3098</v>
      </c>
      <c r="T1303" s="29"/>
      <c r="U1303" s="30">
        <v>0</v>
      </c>
      <c r="V1303" s="30">
        <v>0</v>
      </c>
      <c r="W1303" s="30">
        <v>0</v>
      </c>
      <c r="X1303" s="30">
        <v>962</v>
      </c>
      <c r="Y1303" s="30">
        <v>962</v>
      </c>
      <c r="Z1303" s="30">
        <v>962</v>
      </c>
      <c r="AA1303" s="30">
        <v>962</v>
      </c>
      <c r="AB1303" s="30">
        <v>962</v>
      </c>
      <c r="AC1303" s="30">
        <v>962</v>
      </c>
      <c r="AD1303" s="30">
        <v>962</v>
      </c>
      <c r="AE1303" s="30">
        <v>962</v>
      </c>
      <c r="AF1303" s="30">
        <v>962</v>
      </c>
    </row>
    <row r="1304" spans="1:32" x14ac:dyDescent="0.45">
      <c r="A1304" s="29" t="s">
        <v>638</v>
      </c>
      <c r="B1304" s="29" t="s">
        <v>639</v>
      </c>
      <c r="C1304" s="29" t="s">
        <v>3299</v>
      </c>
      <c r="D1304" s="29" t="s">
        <v>3300</v>
      </c>
      <c r="E1304" s="29" t="s">
        <v>3320</v>
      </c>
      <c r="F1304" s="29" t="s">
        <v>3321</v>
      </c>
      <c r="G1304" s="29" t="s">
        <v>3233</v>
      </c>
      <c r="H1304" s="29" t="s">
        <v>3234</v>
      </c>
      <c r="I1304" s="29" t="s">
        <v>3275</v>
      </c>
      <c r="J1304" s="29" t="s">
        <v>3276</v>
      </c>
      <c r="K1304" s="29" t="s">
        <v>3282</v>
      </c>
      <c r="L1304" s="29" t="s">
        <v>3112</v>
      </c>
      <c r="M1304" s="29" t="s">
        <v>3283</v>
      </c>
      <c r="N1304" s="29" t="s">
        <v>3284</v>
      </c>
      <c r="O1304" s="29" t="s">
        <v>3285</v>
      </c>
      <c r="P1304" s="29" t="s">
        <v>3286</v>
      </c>
      <c r="Q1304" s="29" t="s">
        <v>3209</v>
      </c>
      <c r="R1304" s="29" t="s">
        <v>3210</v>
      </c>
      <c r="S1304" s="29" t="s">
        <v>3098</v>
      </c>
      <c r="T1304" s="29"/>
      <c r="U1304" s="30">
        <v>20000</v>
      </c>
      <c r="V1304" s="30">
        <v>20000</v>
      </c>
      <c r="W1304" s="30">
        <v>20000</v>
      </c>
      <c r="X1304" s="30">
        <v>20000</v>
      </c>
      <c r="Y1304" s="30">
        <v>20000</v>
      </c>
      <c r="Z1304" s="30">
        <v>20000</v>
      </c>
      <c r="AA1304" s="30">
        <v>20000</v>
      </c>
      <c r="AB1304" s="30">
        <v>20000</v>
      </c>
      <c r="AC1304" s="30">
        <v>20000</v>
      </c>
      <c r="AD1304" s="30">
        <v>20000</v>
      </c>
      <c r="AE1304" s="30">
        <v>20000</v>
      </c>
      <c r="AF1304" s="30">
        <v>20000</v>
      </c>
    </row>
    <row r="1305" spans="1:32" x14ac:dyDescent="0.45">
      <c r="A1305" s="29" t="s">
        <v>638</v>
      </c>
      <c r="B1305" s="29" t="s">
        <v>639</v>
      </c>
      <c r="C1305" s="29" t="s">
        <v>3299</v>
      </c>
      <c r="D1305" s="29" t="s">
        <v>3300</v>
      </c>
      <c r="E1305" s="29" t="s">
        <v>3320</v>
      </c>
      <c r="F1305" s="29" t="s">
        <v>3321</v>
      </c>
      <c r="G1305" s="29" t="s">
        <v>3233</v>
      </c>
      <c r="H1305" s="29" t="s">
        <v>3234</v>
      </c>
      <c r="I1305" s="29" t="s">
        <v>3275</v>
      </c>
      <c r="J1305" s="29" t="s">
        <v>3276</v>
      </c>
      <c r="K1305" s="29" t="s">
        <v>3282</v>
      </c>
      <c r="L1305" s="29" t="s">
        <v>3112</v>
      </c>
      <c r="M1305" s="29" t="s">
        <v>3283</v>
      </c>
      <c r="N1305" s="29" t="s">
        <v>3284</v>
      </c>
      <c r="O1305" s="29" t="s">
        <v>3285</v>
      </c>
      <c r="P1305" s="29" t="s">
        <v>3286</v>
      </c>
      <c r="Q1305" s="29" t="s">
        <v>3209</v>
      </c>
      <c r="R1305" s="29" t="s">
        <v>3098</v>
      </c>
      <c r="S1305" s="29" t="s">
        <v>3098</v>
      </c>
      <c r="T1305" s="29"/>
      <c r="U1305" s="30">
        <v>0</v>
      </c>
      <c r="V1305" s="30">
        <v>0</v>
      </c>
      <c r="W1305" s="30">
        <v>0</v>
      </c>
      <c r="X1305" s="30">
        <v>9333</v>
      </c>
      <c r="Y1305" s="30">
        <v>20000</v>
      </c>
      <c r="Z1305" s="30">
        <v>20000</v>
      </c>
      <c r="AA1305" s="30">
        <v>20000</v>
      </c>
      <c r="AB1305" s="30">
        <v>20000</v>
      </c>
      <c r="AC1305" s="30">
        <v>20000</v>
      </c>
      <c r="AD1305" s="30">
        <v>20000</v>
      </c>
      <c r="AE1305" s="30">
        <v>20000</v>
      </c>
      <c r="AF1305" s="30">
        <v>20000</v>
      </c>
    </row>
    <row r="1306" spans="1:32" x14ac:dyDescent="0.45">
      <c r="A1306" s="29" t="s">
        <v>638</v>
      </c>
      <c r="B1306" s="29" t="s">
        <v>639</v>
      </c>
      <c r="C1306" s="29" t="s">
        <v>3299</v>
      </c>
      <c r="D1306" s="29" t="s">
        <v>3300</v>
      </c>
      <c r="E1306" s="29" t="s">
        <v>3320</v>
      </c>
      <c r="F1306" s="29" t="s">
        <v>3321</v>
      </c>
      <c r="G1306" s="29" t="s">
        <v>3233</v>
      </c>
      <c r="H1306" s="29" t="s">
        <v>3234</v>
      </c>
      <c r="I1306" s="29" t="s">
        <v>3275</v>
      </c>
      <c r="J1306" s="29" t="s">
        <v>3276</v>
      </c>
      <c r="K1306" s="29" t="s">
        <v>3287</v>
      </c>
      <c r="L1306" s="29" t="s">
        <v>3101</v>
      </c>
      <c r="M1306" s="29" t="s">
        <v>3316</v>
      </c>
      <c r="N1306" s="29" t="s">
        <v>3317</v>
      </c>
      <c r="O1306" s="29" t="s">
        <v>3454</v>
      </c>
      <c r="P1306" s="29" t="s">
        <v>3455</v>
      </c>
      <c r="Q1306" s="29" t="s">
        <v>3249</v>
      </c>
      <c r="R1306" s="29" t="s">
        <v>3210</v>
      </c>
      <c r="S1306" s="29" t="s">
        <v>3098</v>
      </c>
      <c r="T1306" s="29"/>
      <c r="U1306" s="30">
        <v>1697</v>
      </c>
      <c r="V1306" s="30">
        <v>1697</v>
      </c>
      <c r="W1306" s="30">
        <v>1697</v>
      </c>
      <c r="X1306" s="30">
        <v>1697</v>
      </c>
      <c r="Y1306" s="30">
        <v>1697</v>
      </c>
      <c r="Z1306" s="30">
        <v>1707</v>
      </c>
      <c r="AA1306" s="30">
        <v>0</v>
      </c>
      <c r="AB1306" s="30">
        <v>0</v>
      </c>
      <c r="AC1306" s="30">
        <v>0</v>
      </c>
      <c r="AD1306" s="30">
        <v>0</v>
      </c>
      <c r="AE1306" s="30">
        <v>0</v>
      </c>
      <c r="AF1306" s="30">
        <v>0</v>
      </c>
    </row>
    <row r="1307" spans="1:32" x14ac:dyDescent="0.45">
      <c r="A1307" s="29" t="s">
        <v>638</v>
      </c>
      <c r="B1307" s="29" t="s">
        <v>639</v>
      </c>
      <c r="C1307" s="29" t="s">
        <v>3299</v>
      </c>
      <c r="D1307" s="29" t="s">
        <v>3300</v>
      </c>
      <c r="E1307" s="29" t="s">
        <v>3320</v>
      </c>
      <c r="F1307" s="29" t="s">
        <v>3321</v>
      </c>
      <c r="G1307" s="29" t="s">
        <v>3233</v>
      </c>
      <c r="H1307" s="29" t="s">
        <v>3234</v>
      </c>
      <c r="I1307" s="29" t="s">
        <v>3275</v>
      </c>
      <c r="J1307" s="29" t="s">
        <v>3276</v>
      </c>
      <c r="K1307" s="29" t="s">
        <v>3287</v>
      </c>
      <c r="L1307" s="29" t="s">
        <v>3101</v>
      </c>
      <c r="M1307" s="29" t="s">
        <v>3288</v>
      </c>
      <c r="N1307" s="29" t="s">
        <v>3289</v>
      </c>
      <c r="O1307" s="29" t="s">
        <v>3290</v>
      </c>
      <c r="P1307" s="29" t="s">
        <v>3291</v>
      </c>
      <c r="Q1307" s="29" t="s">
        <v>3209</v>
      </c>
      <c r="R1307" s="29" t="s">
        <v>3098</v>
      </c>
      <c r="S1307" s="29" t="s">
        <v>3098</v>
      </c>
      <c r="T1307" s="29"/>
      <c r="U1307" s="30">
        <v>0</v>
      </c>
      <c r="V1307" s="30">
        <v>0</v>
      </c>
      <c r="W1307" s="30">
        <v>0</v>
      </c>
      <c r="X1307" s="30">
        <v>466</v>
      </c>
      <c r="Y1307" s="30">
        <v>1000</v>
      </c>
      <c r="Z1307" s="30">
        <v>1000</v>
      </c>
      <c r="AA1307" s="30">
        <v>1000</v>
      </c>
      <c r="AB1307" s="30">
        <v>1000</v>
      </c>
      <c r="AC1307" s="30">
        <v>1000</v>
      </c>
      <c r="AD1307" s="30">
        <v>1000</v>
      </c>
      <c r="AE1307" s="30">
        <v>1000</v>
      </c>
      <c r="AF1307" s="30">
        <v>1000</v>
      </c>
    </row>
    <row r="1308" spans="1:32" x14ac:dyDescent="0.45">
      <c r="A1308" s="29" t="s">
        <v>638</v>
      </c>
      <c r="B1308" s="29" t="s">
        <v>639</v>
      </c>
      <c r="C1308" s="29" t="s">
        <v>3592</v>
      </c>
      <c r="D1308" s="29" t="s">
        <v>3593</v>
      </c>
      <c r="E1308" s="29" t="s">
        <v>3764</v>
      </c>
      <c r="F1308" s="29" t="s">
        <v>3765</v>
      </c>
      <c r="G1308" s="29" t="s">
        <v>3233</v>
      </c>
      <c r="H1308" s="29" t="s">
        <v>3234</v>
      </c>
      <c r="I1308" s="29" t="s">
        <v>3235</v>
      </c>
      <c r="J1308" s="29" t="s">
        <v>3236</v>
      </c>
      <c r="K1308" s="29" t="s">
        <v>3237</v>
      </c>
      <c r="L1308" s="29" t="s">
        <v>3107</v>
      </c>
      <c r="M1308" s="29" t="s">
        <v>3238</v>
      </c>
      <c r="N1308" s="29" t="s">
        <v>3239</v>
      </c>
      <c r="O1308" s="29" t="s">
        <v>3422</v>
      </c>
      <c r="P1308" s="29" t="s">
        <v>3423</v>
      </c>
      <c r="Q1308" s="29" t="s">
        <v>3209</v>
      </c>
      <c r="R1308" s="29" t="s">
        <v>3210</v>
      </c>
      <c r="S1308" s="29" t="s">
        <v>3098</v>
      </c>
      <c r="T1308" s="29"/>
      <c r="U1308" s="30">
        <v>2200</v>
      </c>
      <c r="V1308" s="30">
        <v>2200</v>
      </c>
      <c r="W1308" s="30">
        <v>2200</v>
      </c>
      <c r="X1308" s="30">
        <v>2200</v>
      </c>
      <c r="Y1308" s="30">
        <v>2200</v>
      </c>
      <c r="Z1308" s="30">
        <v>2200</v>
      </c>
      <c r="AA1308" s="30">
        <v>2200</v>
      </c>
      <c r="AB1308" s="30">
        <v>2200</v>
      </c>
      <c r="AC1308" s="30">
        <v>2200</v>
      </c>
      <c r="AD1308" s="30">
        <v>2200</v>
      </c>
      <c r="AE1308" s="30">
        <v>2200</v>
      </c>
      <c r="AF1308" s="30">
        <v>2200</v>
      </c>
    </row>
    <row r="1309" spans="1:32" x14ac:dyDescent="0.45">
      <c r="A1309" s="29" t="s">
        <v>638</v>
      </c>
      <c r="B1309" s="29" t="s">
        <v>639</v>
      </c>
      <c r="C1309" s="29" t="s">
        <v>3592</v>
      </c>
      <c r="D1309" s="29" t="s">
        <v>3593</v>
      </c>
      <c r="E1309" s="29" t="s">
        <v>3764</v>
      </c>
      <c r="F1309" s="29" t="s">
        <v>3765</v>
      </c>
      <c r="G1309" s="29" t="s">
        <v>3233</v>
      </c>
      <c r="H1309" s="29" t="s">
        <v>3234</v>
      </c>
      <c r="I1309" s="29" t="s">
        <v>3235</v>
      </c>
      <c r="J1309" s="29" t="s">
        <v>3236</v>
      </c>
      <c r="K1309" s="29" t="s">
        <v>3237</v>
      </c>
      <c r="L1309" s="29" t="s">
        <v>3107</v>
      </c>
      <c r="M1309" s="29" t="s">
        <v>3238</v>
      </c>
      <c r="N1309" s="29" t="s">
        <v>3239</v>
      </c>
      <c r="O1309" s="29" t="s">
        <v>3422</v>
      </c>
      <c r="P1309" s="29" t="s">
        <v>3423</v>
      </c>
      <c r="Q1309" s="29" t="s">
        <v>3209</v>
      </c>
      <c r="R1309" s="29" t="s">
        <v>3098</v>
      </c>
      <c r="S1309" s="29" t="s">
        <v>3098</v>
      </c>
      <c r="T1309" s="29"/>
      <c r="U1309" s="30">
        <v>0</v>
      </c>
      <c r="V1309" s="30">
        <v>0</v>
      </c>
      <c r="W1309" s="30">
        <v>71</v>
      </c>
      <c r="X1309" s="30">
        <v>2200</v>
      </c>
      <c r="Y1309" s="30">
        <v>2200</v>
      </c>
      <c r="Z1309" s="30">
        <v>2200</v>
      </c>
      <c r="AA1309" s="30">
        <v>2200</v>
      </c>
      <c r="AB1309" s="30">
        <v>2200</v>
      </c>
      <c r="AC1309" s="30">
        <v>2200</v>
      </c>
      <c r="AD1309" s="30">
        <v>2200</v>
      </c>
      <c r="AE1309" s="30">
        <v>2200</v>
      </c>
      <c r="AF1309" s="30">
        <v>2200</v>
      </c>
    </row>
    <row r="1310" spans="1:32" x14ac:dyDescent="0.45">
      <c r="A1310" s="29" t="s">
        <v>638</v>
      </c>
      <c r="B1310" s="29" t="s">
        <v>639</v>
      </c>
      <c r="C1310" s="29" t="s">
        <v>3592</v>
      </c>
      <c r="D1310" s="29" t="s">
        <v>3593</v>
      </c>
      <c r="E1310" s="29" t="s">
        <v>3764</v>
      </c>
      <c r="F1310" s="29" t="s">
        <v>3765</v>
      </c>
      <c r="G1310" s="29" t="s">
        <v>3233</v>
      </c>
      <c r="H1310" s="29" t="s">
        <v>3234</v>
      </c>
      <c r="I1310" s="29" t="s">
        <v>3235</v>
      </c>
      <c r="J1310" s="29" t="s">
        <v>3236</v>
      </c>
      <c r="K1310" s="29" t="s">
        <v>3237</v>
      </c>
      <c r="L1310" s="29" t="s">
        <v>3107</v>
      </c>
      <c r="M1310" s="29" t="s">
        <v>3424</v>
      </c>
      <c r="N1310" s="29" t="s">
        <v>3425</v>
      </c>
      <c r="O1310" s="29" t="s">
        <v>3428</v>
      </c>
      <c r="P1310" s="29" t="s">
        <v>3429</v>
      </c>
      <c r="Q1310" s="29" t="s">
        <v>3209</v>
      </c>
      <c r="R1310" s="29" t="s">
        <v>3098</v>
      </c>
      <c r="S1310" s="29" t="s">
        <v>3098</v>
      </c>
      <c r="T1310" s="29"/>
      <c r="U1310" s="30">
        <v>0</v>
      </c>
      <c r="V1310" s="30">
        <v>0</v>
      </c>
      <c r="W1310" s="30">
        <v>0</v>
      </c>
      <c r="X1310" s="30">
        <v>0</v>
      </c>
      <c r="Y1310" s="30">
        <v>0</v>
      </c>
      <c r="Z1310" s="30">
        <v>0</v>
      </c>
      <c r="AA1310" s="30">
        <v>0</v>
      </c>
      <c r="AB1310" s="30">
        <v>0</v>
      </c>
      <c r="AC1310" s="30">
        <v>633</v>
      </c>
      <c r="AD1310" s="30">
        <v>1000</v>
      </c>
      <c r="AE1310" s="30">
        <v>1000</v>
      </c>
      <c r="AF1310" s="30">
        <v>1000</v>
      </c>
    </row>
    <row r="1311" spans="1:32" x14ac:dyDescent="0.45">
      <c r="A1311" s="29" t="s">
        <v>638</v>
      </c>
      <c r="B1311" s="29" t="s">
        <v>639</v>
      </c>
      <c r="C1311" s="29" t="s">
        <v>3592</v>
      </c>
      <c r="D1311" s="29" t="s">
        <v>3593</v>
      </c>
      <c r="E1311" s="29" t="s">
        <v>3764</v>
      </c>
      <c r="F1311" s="29" t="s">
        <v>3765</v>
      </c>
      <c r="G1311" s="29" t="s">
        <v>3233</v>
      </c>
      <c r="H1311" s="29" t="s">
        <v>3234</v>
      </c>
      <c r="I1311" s="29" t="s">
        <v>3262</v>
      </c>
      <c r="J1311" s="29" t="s">
        <v>3263</v>
      </c>
      <c r="K1311" s="29" t="s">
        <v>3264</v>
      </c>
      <c r="L1311" s="29" t="s">
        <v>3103</v>
      </c>
      <c r="M1311" s="29" t="s">
        <v>3265</v>
      </c>
      <c r="N1311" s="29" t="s">
        <v>3266</v>
      </c>
      <c r="O1311" s="29" t="s">
        <v>3267</v>
      </c>
      <c r="P1311" s="29" t="s">
        <v>3268</v>
      </c>
      <c r="Q1311" s="29" t="s">
        <v>3209</v>
      </c>
      <c r="R1311" s="29" t="s">
        <v>3210</v>
      </c>
      <c r="S1311" s="29" t="s">
        <v>3098</v>
      </c>
      <c r="T1311" s="29"/>
      <c r="U1311" s="30">
        <v>11000</v>
      </c>
      <c r="V1311" s="30">
        <v>11000</v>
      </c>
      <c r="W1311" s="30">
        <v>11000</v>
      </c>
      <c r="X1311" s="30">
        <v>11000</v>
      </c>
      <c r="Y1311" s="30">
        <v>11000</v>
      </c>
      <c r="Z1311" s="30">
        <v>11000</v>
      </c>
      <c r="AA1311" s="30">
        <v>11000</v>
      </c>
      <c r="AB1311" s="30">
        <v>11000</v>
      </c>
      <c r="AC1311" s="30">
        <v>11000</v>
      </c>
      <c r="AD1311" s="30">
        <v>11000</v>
      </c>
      <c r="AE1311" s="30">
        <v>11000</v>
      </c>
      <c r="AF1311" s="30">
        <v>11000</v>
      </c>
    </row>
    <row r="1312" spans="1:32" x14ac:dyDescent="0.45">
      <c r="A1312" s="29" t="s">
        <v>638</v>
      </c>
      <c r="B1312" s="29" t="s">
        <v>639</v>
      </c>
      <c r="C1312" s="29" t="s">
        <v>3592</v>
      </c>
      <c r="D1312" s="29" t="s">
        <v>3593</v>
      </c>
      <c r="E1312" s="29" t="s">
        <v>3764</v>
      </c>
      <c r="F1312" s="29" t="s">
        <v>3765</v>
      </c>
      <c r="G1312" s="29" t="s">
        <v>3233</v>
      </c>
      <c r="H1312" s="29" t="s">
        <v>3234</v>
      </c>
      <c r="I1312" s="29" t="s">
        <v>3262</v>
      </c>
      <c r="J1312" s="29" t="s">
        <v>3263</v>
      </c>
      <c r="K1312" s="29" t="s">
        <v>3264</v>
      </c>
      <c r="L1312" s="29" t="s">
        <v>3103</v>
      </c>
      <c r="M1312" s="29" t="s">
        <v>3265</v>
      </c>
      <c r="N1312" s="29" t="s">
        <v>3266</v>
      </c>
      <c r="O1312" s="29" t="s">
        <v>3269</v>
      </c>
      <c r="P1312" s="29" t="s">
        <v>3270</v>
      </c>
      <c r="Q1312" s="29" t="s">
        <v>3209</v>
      </c>
      <c r="R1312" s="29" t="s">
        <v>3210</v>
      </c>
      <c r="S1312" s="29" t="s">
        <v>3098</v>
      </c>
      <c r="T1312" s="29"/>
      <c r="U1312" s="30">
        <v>1835</v>
      </c>
      <c r="V1312" s="30">
        <v>2177</v>
      </c>
      <c r="W1312" s="30">
        <v>3292</v>
      </c>
      <c r="X1312" s="30">
        <v>4100</v>
      </c>
      <c r="Y1312" s="30">
        <v>3312</v>
      </c>
      <c r="Z1312" s="30">
        <v>2794</v>
      </c>
      <c r="AA1312" s="30">
        <v>2850</v>
      </c>
      <c r="AB1312" s="30">
        <v>3213</v>
      </c>
      <c r="AC1312" s="30">
        <v>2655</v>
      </c>
      <c r="AD1312" s="30">
        <v>1562</v>
      </c>
      <c r="AE1312" s="30">
        <v>3359</v>
      </c>
      <c r="AF1312" s="30">
        <v>1935</v>
      </c>
    </row>
    <row r="1313" spans="1:32" x14ac:dyDescent="0.45">
      <c r="A1313" s="29" t="s">
        <v>638</v>
      </c>
      <c r="B1313" s="29" t="s">
        <v>639</v>
      </c>
      <c r="C1313" s="29" t="s">
        <v>3592</v>
      </c>
      <c r="D1313" s="29" t="s">
        <v>3593</v>
      </c>
      <c r="E1313" s="29" t="s">
        <v>3764</v>
      </c>
      <c r="F1313" s="29" t="s">
        <v>3765</v>
      </c>
      <c r="G1313" s="29" t="s">
        <v>3233</v>
      </c>
      <c r="H1313" s="29" t="s">
        <v>3234</v>
      </c>
      <c r="I1313" s="29" t="s">
        <v>3262</v>
      </c>
      <c r="J1313" s="29" t="s">
        <v>3263</v>
      </c>
      <c r="K1313" s="29" t="s">
        <v>3264</v>
      </c>
      <c r="L1313" s="29" t="s">
        <v>3103</v>
      </c>
      <c r="M1313" s="29" t="s">
        <v>3265</v>
      </c>
      <c r="N1313" s="29" t="s">
        <v>3266</v>
      </c>
      <c r="O1313" s="29" t="s">
        <v>3271</v>
      </c>
      <c r="P1313" s="29" t="s">
        <v>3272</v>
      </c>
      <c r="Q1313" s="29" t="s">
        <v>3209</v>
      </c>
      <c r="R1313" s="29" t="s">
        <v>3210</v>
      </c>
      <c r="S1313" s="29" t="s">
        <v>3098</v>
      </c>
      <c r="T1313" s="29"/>
      <c r="U1313" s="30">
        <v>3349</v>
      </c>
      <c r="V1313" s="30">
        <v>2696</v>
      </c>
      <c r="W1313" s="30">
        <v>2914</v>
      </c>
      <c r="X1313" s="30">
        <v>1160</v>
      </c>
      <c r="Y1313" s="30">
        <v>3059</v>
      </c>
      <c r="Z1313" s="30">
        <v>2203</v>
      </c>
      <c r="AA1313" s="30">
        <v>1740</v>
      </c>
      <c r="AB1313" s="30">
        <v>3741</v>
      </c>
      <c r="AC1313" s="30">
        <v>2740</v>
      </c>
      <c r="AD1313" s="30">
        <v>2827</v>
      </c>
      <c r="AE1313" s="30">
        <v>1174</v>
      </c>
      <c r="AF1313" s="30">
        <v>2523</v>
      </c>
    </row>
    <row r="1314" spans="1:32" x14ac:dyDescent="0.45">
      <c r="A1314" s="29" t="s">
        <v>638</v>
      </c>
      <c r="B1314" s="29" t="s">
        <v>639</v>
      </c>
      <c r="C1314" s="29" t="s">
        <v>3592</v>
      </c>
      <c r="D1314" s="29" t="s">
        <v>3593</v>
      </c>
      <c r="E1314" s="29" t="s">
        <v>3764</v>
      </c>
      <c r="F1314" s="29" t="s">
        <v>3765</v>
      </c>
      <c r="G1314" s="29" t="s">
        <v>3233</v>
      </c>
      <c r="H1314" s="29" t="s">
        <v>3234</v>
      </c>
      <c r="I1314" s="29" t="s">
        <v>3262</v>
      </c>
      <c r="J1314" s="29" t="s">
        <v>3263</v>
      </c>
      <c r="K1314" s="29" t="s">
        <v>3264</v>
      </c>
      <c r="L1314" s="29" t="s">
        <v>3103</v>
      </c>
      <c r="M1314" s="29" t="s">
        <v>3265</v>
      </c>
      <c r="N1314" s="29" t="s">
        <v>3266</v>
      </c>
      <c r="O1314" s="29" t="s">
        <v>3273</v>
      </c>
      <c r="P1314" s="29" t="s">
        <v>3274</v>
      </c>
      <c r="Q1314" s="29" t="s">
        <v>3209</v>
      </c>
      <c r="R1314" s="29" t="s">
        <v>3210</v>
      </c>
      <c r="S1314" s="29" t="s">
        <v>3098</v>
      </c>
      <c r="T1314" s="29"/>
      <c r="U1314" s="30">
        <v>1092</v>
      </c>
      <c r="V1314" s="30">
        <v>273</v>
      </c>
      <c r="W1314" s="30">
        <v>429</v>
      </c>
      <c r="X1314" s="30">
        <v>507</v>
      </c>
      <c r="Y1314" s="30">
        <v>195</v>
      </c>
      <c r="Z1314" s="30">
        <v>273</v>
      </c>
      <c r="AA1314" s="30">
        <v>156</v>
      </c>
      <c r="AB1314" s="30">
        <v>351</v>
      </c>
      <c r="AC1314" s="30">
        <v>780</v>
      </c>
      <c r="AD1314" s="30">
        <v>702</v>
      </c>
      <c r="AE1314" s="30">
        <v>390</v>
      </c>
      <c r="AF1314" s="30">
        <v>546</v>
      </c>
    </row>
    <row r="1315" spans="1:32" x14ac:dyDescent="0.45">
      <c r="A1315" s="29" t="s">
        <v>638</v>
      </c>
      <c r="B1315" s="29" t="s">
        <v>639</v>
      </c>
      <c r="C1315" s="29" t="s">
        <v>3592</v>
      </c>
      <c r="D1315" s="29" t="s">
        <v>3593</v>
      </c>
      <c r="E1315" s="29" t="s">
        <v>3764</v>
      </c>
      <c r="F1315" s="29" t="s">
        <v>3765</v>
      </c>
      <c r="G1315" s="29" t="s">
        <v>3233</v>
      </c>
      <c r="H1315" s="29" t="s">
        <v>3234</v>
      </c>
      <c r="I1315" s="29" t="s">
        <v>3262</v>
      </c>
      <c r="J1315" s="29" t="s">
        <v>3263</v>
      </c>
      <c r="K1315" s="29" t="s">
        <v>3264</v>
      </c>
      <c r="L1315" s="29" t="s">
        <v>3103</v>
      </c>
      <c r="M1315" s="29" t="s">
        <v>3265</v>
      </c>
      <c r="N1315" s="29" t="s">
        <v>3266</v>
      </c>
      <c r="O1315" s="29" t="s">
        <v>3372</v>
      </c>
      <c r="P1315" s="29" t="s">
        <v>3373</v>
      </c>
      <c r="Q1315" s="29" t="s">
        <v>3209</v>
      </c>
      <c r="R1315" s="29" t="s">
        <v>3210</v>
      </c>
      <c r="S1315" s="29" t="s">
        <v>3098</v>
      </c>
      <c r="T1315" s="29"/>
      <c r="U1315" s="30">
        <v>6638</v>
      </c>
      <c r="V1315" s="30">
        <v>3862</v>
      </c>
      <c r="W1315" s="30">
        <v>5220</v>
      </c>
      <c r="X1315" s="30">
        <v>4712</v>
      </c>
      <c r="Y1315" s="30">
        <v>6142</v>
      </c>
      <c r="Z1315" s="30">
        <v>4696</v>
      </c>
      <c r="AA1315" s="30">
        <v>11012</v>
      </c>
      <c r="AB1315" s="30">
        <v>6293</v>
      </c>
      <c r="AC1315" s="30">
        <v>5220</v>
      </c>
      <c r="AD1315" s="30">
        <v>5031</v>
      </c>
      <c r="AE1315" s="30">
        <v>1406</v>
      </c>
      <c r="AF1315" s="30">
        <v>6307</v>
      </c>
    </row>
    <row r="1316" spans="1:32" x14ac:dyDescent="0.45">
      <c r="A1316" s="29" t="s">
        <v>638</v>
      </c>
      <c r="B1316" s="29" t="s">
        <v>639</v>
      </c>
      <c r="C1316" s="29" t="s">
        <v>3592</v>
      </c>
      <c r="D1316" s="29" t="s">
        <v>3593</v>
      </c>
      <c r="E1316" s="29" t="s">
        <v>3764</v>
      </c>
      <c r="F1316" s="29" t="s">
        <v>3765</v>
      </c>
      <c r="G1316" s="29" t="s">
        <v>3233</v>
      </c>
      <c r="H1316" s="29" t="s">
        <v>3234</v>
      </c>
      <c r="I1316" s="29" t="s">
        <v>3262</v>
      </c>
      <c r="J1316" s="29" t="s">
        <v>3263</v>
      </c>
      <c r="K1316" s="29" t="s">
        <v>3264</v>
      </c>
      <c r="L1316" s="29" t="s">
        <v>3103</v>
      </c>
      <c r="M1316" s="29" t="s">
        <v>3322</v>
      </c>
      <c r="N1316" s="29" t="s">
        <v>3323</v>
      </c>
      <c r="O1316" s="29" t="s">
        <v>3324</v>
      </c>
      <c r="P1316" s="29" t="s">
        <v>3325</v>
      </c>
      <c r="Q1316" s="29" t="s">
        <v>3209</v>
      </c>
      <c r="R1316" s="29" t="s">
        <v>3210</v>
      </c>
      <c r="S1316" s="29" t="s">
        <v>3098</v>
      </c>
      <c r="T1316" s="29"/>
      <c r="U1316" s="30">
        <v>2800</v>
      </c>
      <c r="V1316" s="30">
        <v>2800</v>
      </c>
      <c r="W1316" s="30">
        <v>2800</v>
      </c>
      <c r="X1316" s="30">
        <v>2800</v>
      </c>
      <c r="Y1316" s="30">
        <v>2800</v>
      </c>
      <c r="Z1316" s="30">
        <v>2800</v>
      </c>
      <c r="AA1316" s="30">
        <v>2800</v>
      </c>
      <c r="AB1316" s="30">
        <v>2800</v>
      </c>
      <c r="AC1316" s="30">
        <v>2800</v>
      </c>
      <c r="AD1316" s="30">
        <v>2800</v>
      </c>
      <c r="AE1316" s="30">
        <v>2800</v>
      </c>
      <c r="AF1316" s="30">
        <v>2800</v>
      </c>
    </row>
    <row r="1317" spans="1:32" x14ac:dyDescent="0.45">
      <c r="A1317" s="29" t="s">
        <v>638</v>
      </c>
      <c r="B1317" s="29" t="s">
        <v>639</v>
      </c>
      <c r="C1317" s="29" t="s">
        <v>3592</v>
      </c>
      <c r="D1317" s="29" t="s">
        <v>3593</v>
      </c>
      <c r="E1317" s="29" t="s">
        <v>3764</v>
      </c>
      <c r="F1317" s="29" t="s">
        <v>3765</v>
      </c>
      <c r="G1317" s="29" t="s">
        <v>3233</v>
      </c>
      <c r="H1317" s="29" t="s">
        <v>3234</v>
      </c>
      <c r="I1317" s="29" t="s">
        <v>3262</v>
      </c>
      <c r="J1317" s="29" t="s">
        <v>3263</v>
      </c>
      <c r="K1317" s="29" t="s">
        <v>3264</v>
      </c>
      <c r="L1317" s="29" t="s">
        <v>3103</v>
      </c>
      <c r="M1317" s="29" t="s">
        <v>3326</v>
      </c>
      <c r="N1317" s="29" t="s">
        <v>3327</v>
      </c>
      <c r="O1317" s="29" t="s">
        <v>3444</v>
      </c>
      <c r="P1317" s="29" t="s">
        <v>3445</v>
      </c>
      <c r="Q1317" s="29" t="s">
        <v>3209</v>
      </c>
      <c r="R1317" s="29" t="s">
        <v>3210</v>
      </c>
      <c r="S1317" s="29" t="s">
        <v>3098</v>
      </c>
      <c r="T1317" s="29"/>
      <c r="U1317" s="30">
        <v>4999.95</v>
      </c>
      <c r="V1317" s="30">
        <v>4999.95</v>
      </c>
      <c r="W1317" s="30">
        <v>4999.95</v>
      </c>
      <c r="X1317" s="30">
        <v>4999.95</v>
      </c>
      <c r="Y1317" s="30">
        <v>4999.95</v>
      </c>
      <c r="Z1317" s="30">
        <v>4999.95</v>
      </c>
      <c r="AA1317" s="30">
        <v>4999.95</v>
      </c>
      <c r="AB1317" s="30">
        <v>4999.95</v>
      </c>
      <c r="AC1317" s="30">
        <v>4999.95</v>
      </c>
      <c r="AD1317" s="30">
        <v>4999.95</v>
      </c>
      <c r="AE1317" s="30">
        <v>4999.95</v>
      </c>
      <c r="AF1317" s="30">
        <v>4999.95</v>
      </c>
    </row>
    <row r="1318" spans="1:32" x14ac:dyDescent="0.45">
      <c r="A1318" s="29" t="s">
        <v>638</v>
      </c>
      <c r="B1318" s="29" t="s">
        <v>639</v>
      </c>
      <c r="C1318" s="29" t="s">
        <v>3592</v>
      </c>
      <c r="D1318" s="29" t="s">
        <v>3593</v>
      </c>
      <c r="E1318" s="29" t="s">
        <v>3764</v>
      </c>
      <c r="F1318" s="29" t="s">
        <v>3765</v>
      </c>
      <c r="G1318" s="29" t="s">
        <v>3233</v>
      </c>
      <c r="H1318" s="29" t="s">
        <v>3234</v>
      </c>
      <c r="I1318" s="29" t="s">
        <v>3275</v>
      </c>
      <c r="J1318" s="29" t="s">
        <v>3276</v>
      </c>
      <c r="K1318" s="29" t="s">
        <v>3277</v>
      </c>
      <c r="L1318" s="29" t="s">
        <v>3100</v>
      </c>
      <c r="M1318" s="29" t="s">
        <v>3312</v>
      </c>
      <c r="N1318" s="29" t="s">
        <v>3313</v>
      </c>
      <c r="O1318" s="29" t="s">
        <v>3314</v>
      </c>
      <c r="P1318" s="29" t="s">
        <v>3315</v>
      </c>
      <c r="Q1318" s="29" t="s">
        <v>3249</v>
      </c>
      <c r="R1318" s="29" t="s">
        <v>3210</v>
      </c>
      <c r="S1318" s="29" t="s">
        <v>3098</v>
      </c>
      <c r="T1318" s="29"/>
      <c r="U1318" s="30">
        <v>962</v>
      </c>
      <c r="V1318" s="30">
        <v>962</v>
      </c>
      <c r="W1318" s="30">
        <v>962</v>
      </c>
      <c r="X1318" s="30">
        <v>962</v>
      </c>
      <c r="Y1318" s="30">
        <v>962</v>
      </c>
      <c r="Z1318" s="30">
        <v>962</v>
      </c>
      <c r="AA1318" s="30">
        <v>962</v>
      </c>
      <c r="AB1318" s="30">
        <v>962</v>
      </c>
      <c r="AC1318" s="30">
        <v>962</v>
      </c>
      <c r="AD1318" s="30">
        <v>962</v>
      </c>
      <c r="AE1318" s="30">
        <v>962</v>
      </c>
      <c r="AF1318" s="30">
        <v>962</v>
      </c>
    </row>
    <row r="1319" spans="1:32" x14ac:dyDescent="0.45">
      <c r="A1319" s="29" t="s">
        <v>638</v>
      </c>
      <c r="B1319" s="29" t="s">
        <v>639</v>
      </c>
      <c r="C1319" s="29" t="s">
        <v>3592</v>
      </c>
      <c r="D1319" s="29" t="s">
        <v>3593</v>
      </c>
      <c r="E1319" s="29" t="s">
        <v>3764</v>
      </c>
      <c r="F1319" s="29" t="s">
        <v>3765</v>
      </c>
      <c r="G1319" s="29" t="s">
        <v>3233</v>
      </c>
      <c r="H1319" s="29" t="s">
        <v>3234</v>
      </c>
      <c r="I1319" s="29" t="s">
        <v>3275</v>
      </c>
      <c r="J1319" s="29" t="s">
        <v>3276</v>
      </c>
      <c r="K1319" s="29" t="s">
        <v>3277</v>
      </c>
      <c r="L1319" s="29" t="s">
        <v>3100</v>
      </c>
      <c r="M1319" s="29" t="s">
        <v>3312</v>
      </c>
      <c r="N1319" s="29" t="s">
        <v>3313</v>
      </c>
      <c r="O1319" s="29" t="s">
        <v>3314</v>
      </c>
      <c r="P1319" s="29" t="s">
        <v>3315</v>
      </c>
      <c r="Q1319" s="29" t="s">
        <v>3209</v>
      </c>
      <c r="R1319" s="29" t="s">
        <v>3210</v>
      </c>
      <c r="S1319" s="29" t="s">
        <v>3098</v>
      </c>
      <c r="T1319" s="29"/>
      <c r="U1319" s="30">
        <v>28000</v>
      </c>
      <c r="V1319" s="30">
        <v>28000</v>
      </c>
      <c r="W1319" s="30">
        <v>28000</v>
      </c>
      <c r="X1319" s="30">
        <v>28000</v>
      </c>
      <c r="Y1319" s="30">
        <v>28000</v>
      </c>
      <c r="Z1319" s="30">
        <v>28000</v>
      </c>
      <c r="AA1319" s="30">
        <v>28000</v>
      </c>
      <c r="AB1319" s="30">
        <v>28000</v>
      </c>
      <c r="AC1319" s="30">
        <v>28000</v>
      </c>
      <c r="AD1319" s="30">
        <v>28000</v>
      </c>
      <c r="AE1319" s="30">
        <v>28000</v>
      </c>
      <c r="AF1319" s="30">
        <v>28000</v>
      </c>
    </row>
    <row r="1320" spans="1:32" x14ac:dyDescent="0.45">
      <c r="A1320" s="29" t="s">
        <v>638</v>
      </c>
      <c r="B1320" s="29" t="s">
        <v>639</v>
      </c>
      <c r="C1320" s="29" t="s">
        <v>3592</v>
      </c>
      <c r="D1320" s="29" t="s">
        <v>3593</v>
      </c>
      <c r="E1320" s="29" t="s">
        <v>3764</v>
      </c>
      <c r="F1320" s="29" t="s">
        <v>3765</v>
      </c>
      <c r="G1320" s="29" t="s">
        <v>3233</v>
      </c>
      <c r="H1320" s="29" t="s">
        <v>3234</v>
      </c>
      <c r="I1320" s="29" t="s">
        <v>3275</v>
      </c>
      <c r="J1320" s="29" t="s">
        <v>3276</v>
      </c>
      <c r="K1320" s="29" t="s">
        <v>3287</v>
      </c>
      <c r="L1320" s="29" t="s">
        <v>3101</v>
      </c>
      <c r="M1320" s="29" t="s">
        <v>3288</v>
      </c>
      <c r="N1320" s="29" t="s">
        <v>3289</v>
      </c>
      <c r="O1320" s="29" t="s">
        <v>3290</v>
      </c>
      <c r="P1320" s="29" t="s">
        <v>3291</v>
      </c>
      <c r="Q1320" s="29" t="s">
        <v>3209</v>
      </c>
      <c r="R1320" s="29" t="s">
        <v>3210</v>
      </c>
      <c r="S1320" s="29" t="s">
        <v>3098</v>
      </c>
      <c r="T1320" s="29"/>
      <c r="U1320" s="30">
        <v>1000</v>
      </c>
      <c r="V1320" s="30">
        <v>1000</v>
      </c>
      <c r="W1320" s="30">
        <v>1000</v>
      </c>
      <c r="X1320" s="30">
        <v>1000</v>
      </c>
      <c r="Y1320" s="30">
        <v>1000</v>
      </c>
      <c r="Z1320" s="30">
        <v>1000</v>
      </c>
      <c r="AA1320" s="30">
        <v>1000</v>
      </c>
      <c r="AB1320" s="30">
        <v>1000</v>
      </c>
      <c r="AC1320" s="30">
        <v>1000</v>
      </c>
      <c r="AD1320" s="30">
        <v>1000</v>
      </c>
      <c r="AE1320" s="30">
        <v>1000</v>
      </c>
      <c r="AF1320" s="30">
        <v>1000</v>
      </c>
    </row>
    <row r="1321" spans="1:32" x14ac:dyDescent="0.45">
      <c r="A1321" s="29" t="s">
        <v>638</v>
      </c>
      <c r="B1321" s="29" t="s">
        <v>639</v>
      </c>
      <c r="C1321" s="29" t="s">
        <v>3600</v>
      </c>
      <c r="D1321" s="29" t="s">
        <v>3601</v>
      </c>
      <c r="E1321" s="29" t="s">
        <v>3748</v>
      </c>
      <c r="F1321" s="29" t="s">
        <v>3749</v>
      </c>
      <c r="G1321" s="29" t="s">
        <v>3233</v>
      </c>
      <c r="H1321" s="29" t="s">
        <v>3234</v>
      </c>
      <c r="I1321" s="29" t="s">
        <v>3262</v>
      </c>
      <c r="J1321" s="29" t="s">
        <v>3263</v>
      </c>
      <c r="K1321" s="29" t="s">
        <v>3264</v>
      </c>
      <c r="L1321" s="29" t="s">
        <v>3103</v>
      </c>
      <c r="M1321" s="29" t="s">
        <v>3322</v>
      </c>
      <c r="N1321" s="29" t="s">
        <v>3323</v>
      </c>
      <c r="O1321" s="29" t="s">
        <v>3374</v>
      </c>
      <c r="P1321" s="29" t="s">
        <v>3375</v>
      </c>
      <c r="Q1321" s="29" t="s">
        <v>3209</v>
      </c>
      <c r="R1321" s="29" t="s">
        <v>3210</v>
      </c>
      <c r="S1321" s="29" t="s">
        <v>3098</v>
      </c>
      <c r="T1321" s="29"/>
      <c r="U1321" s="30">
        <v>1000</v>
      </c>
      <c r="V1321" s="30">
        <v>1000</v>
      </c>
      <c r="W1321" s="30">
        <v>1000</v>
      </c>
      <c r="X1321" s="30">
        <v>1000</v>
      </c>
      <c r="Y1321" s="30">
        <v>1000</v>
      </c>
      <c r="Z1321" s="30">
        <v>1000</v>
      </c>
      <c r="AA1321" s="30">
        <v>1000</v>
      </c>
      <c r="AB1321" s="30">
        <v>1000</v>
      </c>
      <c r="AC1321" s="30">
        <v>1000</v>
      </c>
      <c r="AD1321" s="30">
        <v>1000</v>
      </c>
      <c r="AE1321" s="30">
        <v>1000</v>
      </c>
      <c r="AF1321" s="30">
        <v>1000</v>
      </c>
    </row>
    <row r="1322" spans="1:32" x14ac:dyDescent="0.45">
      <c r="A1322" s="29" t="s">
        <v>638</v>
      </c>
      <c r="B1322" s="29" t="s">
        <v>639</v>
      </c>
      <c r="C1322" s="29" t="s">
        <v>3600</v>
      </c>
      <c r="D1322" s="29" t="s">
        <v>3601</v>
      </c>
      <c r="E1322" s="29" t="s">
        <v>3748</v>
      </c>
      <c r="F1322" s="29" t="s">
        <v>3749</v>
      </c>
      <c r="G1322" s="29" t="s">
        <v>3233</v>
      </c>
      <c r="H1322" s="29" t="s">
        <v>3234</v>
      </c>
      <c r="I1322" s="29" t="s">
        <v>3262</v>
      </c>
      <c r="J1322" s="29" t="s">
        <v>3263</v>
      </c>
      <c r="K1322" s="29" t="s">
        <v>3264</v>
      </c>
      <c r="L1322" s="29" t="s">
        <v>3103</v>
      </c>
      <c r="M1322" s="29" t="s">
        <v>3326</v>
      </c>
      <c r="N1322" s="29" t="s">
        <v>3327</v>
      </c>
      <c r="O1322" s="29" t="s">
        <v>3527</v>
      </c>
      <c r="P1322" s="29" t="s">
        <v>3528</v>
      </c>
      <c r="Q1322" s="29" t="s">
        <v>3209</v>
      </c>
      <c r="R1322" s="29" t="s">
        <v>3210</v>
      </c>
      <c r="S1322" s="29" t="s">
        <v>3098</v>
      </c>
      <c r="T1322" s="29"/>
      <c r="U1322" s="30">
        <v>4321</v>
      </c>
      <c r="V1322" s="30">
        <v>2592</v>
      </c>
      <c r="W1322" s="30">
        <v>12435</v>
      </c>
      <c r="X1322" s="30">
        <v>5482</v>
      </c>
      <c r="Y1322" s="30">
        <v>11213</v>
      </c>
      <c r="Z1322" s="30">
        <v>4293</v>
      </c>
      <c r="AA1322" s="30">
        <v>4953</v>
      </c>
      <c r="AB1322" s="30">
        <v>2653</v>
      </c>
      <c r="AC1322" s="30">
        <v>4302</v>
      </c>
      <c r="AD1322" s="30">
        <v>5584</v>
      </c>
      <c r="AE1322" s="30">
        <v>4116</v>
      </c>
      <c r="AF1322" s="30">
        <v>7970</v>
      </c>
    </row>
    <row r="1323" spans="1:32" x14ac:dyDescent="0.45">
      <c r="A1323" s="29" t="s">
        <v>638</v>
      </c>
      <c r="B1323" s="29" t="s">
        <v>639</v>
      </c>
      <c r="C1323" s="29" t="s">
        <v>3600</v>
      </c>
      <c r="D1323" s="29" t="s">
        <v>3601</v>
      </c>
      <c r="E1323" s="29" t="s">
        <v>3748</v>
      </c>
      <c r="F1323" s="29" t="s">
        <v>3749</v>
      </c>
      <c r="G1323" s="29" t="s">
        <v>3233</v>
      </c>
      <c r="H1323" s="29" t="s">
        <v>3234</v>
      </c>
      <c r="I1323" s="29" t="s">
        <v>3262</v>
      </c>
      <c r="J1323" s="29" t="s">
        <v>3263</v>
      </c>
      <c r="K1323" s="29" t="s">
        <v>3264</v>
      </c>
      <c r="L1323" s="29" t="s">
        <v>3103</v>
      </c>
      <c r="M1323" s="29" t="s">
        <v>3326</v>
      </c>
      <c r="N1323" s="29" t="s">
        <v>3327</v>
      </c>
      <c r="O1323" s="29" t="s">
        <v>3328</v>
      </c>
      <c r="P1323" s="29" t="s">
        <v>3329</v>
      </c>
      <c r="Q1323" s="29" t="s">
        <v>3209</v>
      </c>
      <c r="R1323" s="29" t="s">
        <v>3210</v>
      </c>
      <c r="S1323" s="29" t="s">
        <v>3098</v>
      </c>
      <c r="T1323" s="29"/>
      <c r="U1323" s="30">
        <v>0</v>
      </c>
      <c r="V1323" s="30">
        <v>0</v>
      </c>
      <c r="W1323" s="30">
        <v>0</v>
      </c>
      <c r="X1323" s="30">
        <v>0</v>
      </c>
      <c r="Y1323" s="30">
        <v>78</v>
      </c>
      <c r="Z1323" s="30">
        <v>0</v>
      </c>
      <c r="AA1323" s="30">
        <v>117</v>
      </c>
      <c r="AB1323" s="30">
        <v>0</v>
      </c>
      <c r="AC1323" s="30">
        <v>0</v>
      </c>
      <c r="AD1323" s="30">
        <v>0</v>
      </c>
      <c r="AE1323" s="30">
        <v>117</v>
      </c>
      <c r="AF1323" s="30">
        <v>0</v>
      </c>
    </row>
    <row r="1324" spans="1:32" x14ac:dyDescent="0.45">
      <c r="A1324" s="29" t="s">
        <v>638</v>
      </c>
      <c r="B1324" s="29" t="s">
        <v>639</v>
      </c>
      <c r="C1324" s="29" t="s">
        <v>3600</v>
      </c>
      <c r="D1324" s="29" t="s">
        <v>3601</v>
      </c>
      <c r="E1324" s="29" t="s">
        <v>3748</v>
      </c>
      <c r="F1324" s="29" t="s">
        <v>3749</v>
      </c>
      <c r="G1324" s="29" t="s">
        <v>3233</v>
      </c>
      <c r="H1324" s="29" t="s">
        <v>3234</v>
      </c>
      <c r="I1324" s="29" t="s">
        <v>3262</v>
      </c>
      <c r="J1324" s="29" t="s">
        <v>3263</v>
      </c>
      <c r="K1324" s="29" t="s">
        <v>3264</v>
      </c>
      <c r="L1324" s="29" t="s">
        <v>3103</v>
      </c>
      <c r="M1324" s="29" t="s">
        <v>3326</v>
      </c>
      <c r="N1324" s="29" t="s">
        <v>3327</v>
      </c>
      <c r="O1324" s="29" t="s">
        <v>3330</v>
      </c>
      <c r="P1324" s="29" t="s">
        <v>3331</v>
      </c>
      <c r="Q1324" s="29" t="s">
        <v>3209</v>
      </c>
      <c r="R1324" s="29" t="s">
        <v>3210</v>
      </c>
      <c r="S1324" s="29" t="s">
        <v>3098</v>
      </c>
      <c r="T1324" s="29"/>
      <c r="U1324" s="30">
        <v>0</v>
      </c>
      <c r="V1324" s="30">
        <v>0</v>
      </c>
      <c r="W1324" s="30">
        <v>0</v>
      </c>
      <c r="X1324" s="30">
        <v>0</v>
      </c>
      <c r="Y1324" s="30">
        <v>0</v>
      </c>
      <c r="Z1324" s="30">
        <v>0</v>
      </c>
      <c r="AA1324" s="30">
        <v>0</v>
      </c>
      <c r="AB1324" s="30">
        <v>0</v>
      </c>
      <c r="AC1324" s="30">
        <v>0</v>
      </c>
      <c r="AD1324" s="30">
        <v>0</v>
      </c>
      <c r="AE1324" s="30">
        <v>0</v>
      </c>
      <c r="AF1324" s="30">
        <v>0</v>
      </c>
    </row>
    <row r="1325" spans="1:32" x14ac:dyDescent="0.45">
      <c r="A1325" s="29" t="s">
        <v>638</v>
      </c>
      <c r="B1325" s="29" t="s">
        <v>639</v>
      </c>
      <c r="C1325" s="29" t="s">
        <v>3600</v>
      </c>
      <c r="D1325" s="29" t="s">
        <v>3601</v>
      </c>
      <c r="E1325" s="29" t="s">
        <v>3748</v>
      </c>
      <c r="F1325" s="29" t="s">
        <v>3749</v>
      </c>
      <c r="G1325" s="29" t="s">
        <v>3233</v>
      </c>
      <c r="H1325" s="29" t="s">
        <v>3234</v>
      </c>
      <c r="I1325" s="29" t="s">
        <v>3262</v>
      </c>
      <c r="J1325" s="29" t="s">
        <v>3263</v>
      </c>
      <c r="K1325" s="29" t="s">
        <v>3264</v>
      </c>
      <c r="L1325" s="29" t="s">
        <v>3103</v>
      </c>
      <c r="M1325" s="29" t="s">
        <v>3326</v>
      </c>
      <c r="N1325" s="29" t="s">
        <v>3327</v>
      </c>
      <c r="O1325" s="29" t="s">
        <v>3332</v>
      </c>
      <c r="P1325" s="29" t="s">
        <v>3333</v>
      </c>
      <c r="Q1325" s="29" t="s">
        <v>3209</v>
      </c>
      <c r="R1325" s="29" t="s">
        <v>3210</v>
      </c>
      <c r="S1325" s="29" t="s">
        <v>3098</v>
      </c>
      <c r="T1325" s="29"/>
      <c r="U1325" s="30">
        <v>49500</v>
      </c>
      <c r="V1325" s="30">
        <v>49500</v>
      </c>
      <c r="W1325" s="30">
        <v>49500</v>
      </c>
      <c r="X1325" s="30">
        <v>49500</v>
      </c>
      <c r="Y1325" s="30">
        <v>49500</v>
      </c>
      <c r="Z1325" s="30">
        <v>49500</v>
      </c>
      <c r="AA1325" s="30">
        <v>49500</v>
      </c>
      <c r="AB1325" s="30">
        <v>49500</v>
      </c>
      <c r="AC1325" s="30">
        <v>49500</v>
      </c>
      <c r="AD1325" s="30">
        <v>49500</v>
      </c>
      <c r="AE1325" s="30">
        <v>49500</v>
      </c>
      <c r="AF1325" s="30">
        <v>49500</v>
      </c>
    </row>
    <row r="1326" spans="1:32" x14ac:dyDescent="0.45">
      <c r="A1326" s="29" t="s">
        <v>638</v>
      </c>
      <c r="B1326" s="29" t="s">
        <v>639</v>
      </c>
      <c r="C1326" s="29" t="s">
        <v>3600</v>
      </c>
      <c r="D1326" s="29" t="s">
        <v>3601</v>
      </c>
      <c r="E1326" s="29" t="s">
        <v>3748</v>
      </c>
      <c r="F1326" s="29" t="s">
        <v>3749</v>
      </c>
      <c r="G1326" s="29" t="s">
        <v>3233</v>
      </c>
      <c r="H1326" s="29" t="s">
        <v>3234</v>
      </c>
      <c r="I1326" s="29" t="s">
        <v>3275</v>
      </c>
      <c r="J1326" s="29" t="s">
        <v>3276</v>
      </c>
      <c r="K1326" s="29" t="s">
        <v>3277</v>
      </c>
      <c r="L1326" s="29" t="s">
        <v>3100</v>
      </c>
      <c r="M1326" s="29" t="s">
        <v>3278</v>
      </c>
      <c r="N1326" s="29" t="s">
        <v>3279</v>
      </c>
      <c r="O1326" s="29" t="s">
        <v>3280</v>
      </c>
      <c r="P1326" s="29" t="s">
        <v>3281</v>
      </c>
      <c r="Q1326" s="29" t="s">
        <v>3249</v>
      </c>
      <c r="R1326" s="29" t="s">
        <v>3210</v>
      </c>
      <c r="S1326" s="29" t="s">
        <v>3098</v>
      </c>
      <c r="T1326" s="29"/>
      <c r="U1326" s="30">
        <v>735</v>
      </c>
      <c r="V1326" s="30">
        <v>735</v>
      </c>
      <c r="W1326" s="30">
        <v>735</v>
      </c>
      <c r="X1326" s="30">
        <v>745</v>
      </c>
      <c r="Y1326" s="30">
        <v>0</v>
      </c>
      <c r="Z1326" s="30">
        <v>0</v>
      </c>
      <c r="AA1326" s="30">
        <v>0</v>
      </c>
      <c r="AB1326" s="30">
        <v>0</v>
      </c>
      <c r="AC1326" s="30">
        <v>0</v>
      </c>
      <c r="AD1326" s="30">
        <v>0</v>
      </c>
      <c r="AE1326" s="30">
        <v>0</v>
      </c>
      <c r="AF1326" s="30">
        <v>0</v>
      </c>
    </row>
    <row r="1327" spans="1:32" x14ac:dyDescent="0.45">
      <c r="A1327" s="29" t="s">
        <v>638</v>
      </c>
      <c r="B1327" s="29" t="s">
        <v>639</v>
      </c>
      <c r="C1327" s="29" t="s">
        <v>3600</v>
      </c>
      <c r="D1327" s="29" t="s">
        <v>3601</v>
      </c>
      <c r="E1327" s="29" t="s">
        <v>3748</v>
      </c>
      <c r="F1327" s="29" t="s">
        <v>3749</v>
      </c>
      <c r="G1327" s="29" t="s">
        <v>3233</v>
      </c>
      <c r="H1327" s="29" t="s">
        <v>3234</v>
      </c>
      <c r="I1327" s="29" t="s">
        <v>3275</v>
      </c>
      <c r="J1327" s="29" t="s">
        <v>3276</v>
      </c>
      <c r="K1327" s="29" t="s">
        <v>3277</v>
      </c>
      <c r="L1327" s="29" t="s">
        <v>3100</v>
      </c>
      <c r="M1327" s="29" t="s">
        <v>3278</v>
      </c>
      <c r="N1327" s="29" t="s">
        <v>3279</v>
      </c>
      <c r="O1327" s="29" t="s">
        <v>3280</v>
      </c>
      <c r="P1327" s="29" t="s">
        <v>3281</v>
      </c>
      <c r="Q1327" s="29" t="s">
        <v>3209</v>
      </c>
      <c r="R1327" s="29" t="s">
        <v>3210</v>
      </c>
      <c r="S1327" s="29" t="s">
        <v>3098</v>
      </c>
      <c r="T1327" s="29"/>
      <c r="U1327" s="30">
        <v>33000</v>
      </c>
      <c r="V1327" s="30">
        <v>33000</v>
      </c>
      <c r="W1327" s="30">
        <v>33000</v>
      </c>
      <c r="X1327" s="30">
        <v>33000</v>
      </c>
      <c r="Y1327" s="30">
        <v>33000</v>
      </c>
      <c r="Z1327" s="30">
        <v>33000</v>
      </c>
      <c r="AA1327" s="30">
        <v>33000</v>
      </c>
      <c r="AB1327" s="30">
        <v>33000</v>
      </c>
      <c r="AC1327" s="30">
        <v>33000</v>
      </c>
      <c r="AD1327" s="30">
        <v>26935</v>
      </c>
      <c r="AE1327" s="30">
        <v>25000</v>
      </c>
      <c r="AF1327" s="30">
        <v>25000</v>
      </c>
    </row>
    <row r="1328" spans="1:32" x14ac:dyDescent="0.45">
      <c r="A1328" s="29" t="s">
        <v>638</v>
      </c>
      <c r="B1328" s="29" t="s">
        <v>639</v>
      </c>
      <c r="C1328" s="29" t="s">
        <v>3600</v>
      </c>
      <c r="D1328" s="29" t="s">
        <v>3601</v>
      </c>
      <c r="E1328" s="29" t="s">
        <v>3748</v>
      </c>
      <c r="F1328" s="29" t="s">
        <v>3749</v>
      </c>
      <c r="G1328" s="29" t="s">
        <v>3233</v>
      </c>
      <c r="H1328" s="29" t="s">
        <v>3234</v>
      </c>
      <c r="I1328" s="29" t="s">
        <v>3275</v>
      </c>
      <c r="J1328" s="29" t="s">
        <v>3276</v>
      </c>
      <c r="K1328" s="29" t="s">
        <v>3277</v>
      </c>
      <c r="L1328" s="29" t="s">
        <v>3100</v>
      </c>
      <c r="M1328" s="29" t="s">
        <v>3312</v>
      </c>
      <c r="N1328" s="29" t="s">
        <v>3313</v>
      </c>
      <c r="O1328" s="29" t="s">
        <v>3466</v>
      </c>
      <c r="P1328" s="29" t="s">
        <v>3467</v>
      </c>
      <c r="Q1328" s="29" t="s">
        <v>3209</v>
      </c>
      <c r="R1328" s="29" t="s">
        <v>3210</v>
      </c>
      <c r="S1328" s="29" t="s">
        <v>3098</v>
      </c>
      <c r="T1328" s="29"/>
      <c r="U1328" s="30">
        <v>38000</v>
      </c>
      <c r="V1328" s="30">
        <v>38000</v>
      </c>
      <c r="W1328" s="30">
        <v>38000</v>
      </c>
      <c r="X1328" s="30">
        <v>38000</v>
      </c>
      <c r="Y1328" s="30">
        <v>38000</v>
      </c>
      <c r="Z1328" s="30">
        <v>38000</v>
      </c>
      <c r="AA1328" s="30">
        <v>38000</v>
      </c>
      <c r="AB1328" s="30">
        <v>38000</v>
      </c>
      <c r="AC1328" s="30">
        <v>38000</v>
      </c>
      <c r="AD1328" s="30">
        <v>38000</v>
      </c>
      <c r="AE1328" s="30">
        <v>38000</v>
      </c>
      <c r="AF1328" s="30">
        <v>38000</v>
      </c>
    </row>
    <row r="1329" spans="1:32" x14ac:dyDescent="0.45">
      <c r="A1329" s="29" t="s">
        <v>638</v>
      </c>
      <c r="B1329" s="29" t="s">
        <v>639</v>
      </c>
      <c r="C1329" s="29" t="s">
        <v>3600</v>
      </c>
      <c r="D1329" s="29" t="s">
        <v>3601</v>
      </c>
      <c r="E1329" s="29" t="s">
        <v>3748</v>
      </c>
      <c r="F1329" s="29" t="s">
        <v>3749</v>
      </c>
      <c r="G1329" s="29" t="s">
        <v>3233</v>
      </c>
      <c r="H1329" s="29" t="s">
        <v>3234</v>
      </c>
      <c r="I1329" s="29" t="s">
        <v>3275</v>
      </c>
      <c r="J1329" s="29" t="s">
        <v>3276</v>
      </c>
      <c r="K1329" s="29" t="s">
        <v>3287</v>
      </c>
      <c r="L1329" s="29" t="s">
        <v>3101</v>
      </c>
      <c r="M1329" s="29" t="s">
        <v>3316</v>
      </c>
      <c r="N1329" s="29" t="s">
        <v>3317</v>
      </c>
      <c r="O1329" s="29" t="s">
        <v>3452</v>
      </c>
      <c r="P1329" s="29" t="s">
        <v>3453</v>
      </c>
      <c r="Q1329" s="29" t="s">
        <v>3209</v>
      </c>
      <c r="R1329" s="29" t="s">
        <v>3210</v>
      </c>
      <c r="S1329" s="29" t="s">
        <v>3098</v>
      </c>
      <c r="T1329" s="29"/>
      <c r="U1329" s="30">
        <v>43000</v>
      </c>
      <c r="V1329" s="30">
        <v>43000</v>
      </c>
      <c r="W1329" s="30">
        <v>43000</v>
      </c>
      <c r="X1329" s="30">
        <v>43000</v>
      </c>
      <c r="Y1329" s="30">
        <v>43000</v>
      </c>
      <c r="Z1329" s="30">
        <v>43000</v>
      </c>
      <c r="AA1329" s="30">
        <v>43000</v>
      </c>
      <c r="AB1329" s="30">
        <v>43000</v>
      </c>
      <c r="AC1329" s="30">
        <v>43000</v>
      </c>
      <c r="AD1329" s="30">
        <v>43000</v>
      </c>
      <c r="AE1329" s="30">
        <v>43000</v>
      </c>
      <c r="AF1329" s="30">
        <v>43000</v>
      </c>
    </row>
    <row r="1330" spans="1:32" x14ac:dyDescent="0.45">
      <c r="A1330" s="29" t="s">
        <v>638</v>
      </c>
      <c r="B1330" s="29" t="s">
        <v>639</v>
      </c>
      <c r="C1330" s="29" t="s">
        <v>3600</v>
      </c>
      <c r="D1330" s="29" t="s">
        <v>3601</v>
      </c>
      <c r="E1330" s="29" t="s">
        <v>3748</v>
      </c>
      <c r="F1330" s="29" t="s">
        <v>3749</v>
      </c>
      <c r="G1330" s="29" t="s">
        <v>3233</v>
      </c>
      <c r="H1330" s="29" t="s">
        <v>3234</v>
      </c>
      <c r="I1330" s="29" t="s">
        <v>3275</v>
      </c>
      <c r="J1330" s="29" t="s">
        <v>3276</v>
      </c>
      <c r="K1330" s="29" t="s">
        <v>3287</v>
      </c>
      <c r="L1330" s="29" t="s">
        <v>3101</v>
      </c>
      <c r="M1330" s="29" t="s">
        <v>3316</v>
      </c>
      <c r="N1330" s="29" t="s">
        <v>3317</v>
      </c>
      <c r="O1330" s="29" t="s">
        <v>3454</v>
      </c>
      <c r="P1330" s="29" t="s">
        <v>3455</v>
      </c>
      <c r="Q1330" s="29" t="s">
        <v>3249</v>
      </c>
      <c r="R1330" s="29" t="s">
        <v>3210</v>
      </c>
      <c r="S1330" s="29" t="s">
        <v>3098</v>
      </c>
      <c r="T1330" s="29"/>
      <c r="U1330" s="30">
        <v>735</v>
      </c>
      <c r="V1330" s="30">
        <v>735</v>
      </c>
      <c r="W1330" s="30">
        <v>735</v>
      </c>
      <c r="X1330" s="30">
        <v>745</v>
      </c>
      <c r="Y1330" s="30">
        <v>0</v>
      </c>
      <c r="Z1330" s="30">
        <v>0</v>
      </c>
      <c r="AA1330" s="30">
        <v>0</v>
      </c>
      <c r="AB1330" s="30">
        <v>0</v>
      </c>
      <c r="AC1330" s="30">
        <v>0</v>
      </c>
      <c r="AD1330" s="30">
        <v>0</v>
      </c>
      <c r="AE1330" s="30">
        <v>0</v>
      </c>
      <c r="AF1330" s="30">
        <v>0</v>
      </c>
    </row>
    <row r="1331" spans="1:32" x14ac:dyDescent="0.45">
      <c r="A1331" s="29" t="s">
        <v>638</v>
      </c>
      <c r="B1331" s="29" t="s">
        <v>639</v>
      </c>
      <c r="C1331" s="29" t="s">
        <v>3600</v>
      </c>
      <c r="D1331" s="29" t="s">
        <v>3601</v>
      </c>
      <c r="E1331" s="29" t="s">
        <v>3748</v>
      </c>
      <c r="F1331" s="29" t="s">
        <v>3749</v>
      </c>
      <c r="G1331" s="29" t="s">
        <v>3233</v>
      </c>
      <c r="H1331" s="29" t="s">
        <v>3234</v>
      </c>
      <c r="I1331" s="29" t="s">
        <v>3275</v>
      </c>
      <c r="J1331" s="29" t="s">
        <v>3276</v>
      </c>
      <c r="K1331" s="29" t="s">
        <v>3287</v>
      </c>
      <c r="L1331" s="29" t="s">
        <v>3101</v>
      </c>
      <c r="M1331" s="29" t="s">
        <v>3288</v>
      </c>
      <c r="N1331" s="29" t="s">
        <v>3289</v>
      </c>
      <c r="O1331" s="29" t="s">
        <v>3290</v>
      </c>
      <c r="P1331" s="29" t="s">
        <v>3291</v>
      </c>
      <c r="Q1331" s="29" t="s">
        <v>3209</v>
      </c>
      <c r="R1331" s="29" t="s">
        <v>3210</v>
      </c>
      <c r="S1331" s="29" t="s">
        <v>3098</v>
      </c>
      <c r="T1331" s="29"/>
      <c r="U1331" s="30">
        <v>1500</v>
      </c>
      <c r="V1331" s="30">
        <v>1500</v>
      </c>
      <c r="W1331" s="30">
        <v>1500</v>
      </c>
      <c r="X1331" s="30">
        <v>1500</v>
      </c>
      <c r="Y1331" s="30">
        <v>1500</v>
      </c>
      <c r="Z1331" s="30">
        <v>1500</v>
      </c>
      <c r="AA1331" s="30">
        <v>1500</v>
      </c>
      <c r="AB1331" s="30">
        <v>1500</v>
      </c>
      <c r="AC1331" s="30">
        <v>1500</v>
      </c>
      <c r="AD1331" s="30">
        <v>1500</v>
      </c>
      <c r="AE1331" s="30">
        <v>1500</v>
      </c>
      <c r="AF1331" s="30">
        <v>1500</v>
      </c>
    </row>
    <row r="1332" spans="1:32" x14ac:dyDescent="0.45">
      <c r="A1332" s="29" t="s">
        <v>638</v>
      </c>
      <c r="B1332" s="29" t="s">
        <v>639</v>
      </c>
      <c r="C1332" s="29" t="s">
        <v>3292</v>
      </c>
      <c r="D1332" s="29" t="s">
        <v>3293</v>
      </c>
      <c r="E1332" s="29" t="s">
        <v>3388</v>
      </c>
      <c r="F1332" s="29" t="s">
        <v>3389</v>
      </c>
      <c r="G1332" s="29" t="s">
        <v>3200</v>
      </c>
      <c r="H1332" s="29" t="s">
        <v>3201</v>
      </c>
      <c r="I1332" s="29" t="s">
        <v>3202</v>
      </c>
      <c r="J1332" s="29" t="s">
        <v>3203</v>
      </c>
      <c r="K1332" s="29" t="s">
        <v>3204</v>
      </c>
      <c r="L1332" s="29" t="s">
        <v>3109</v>
      </c>
      <c r="M1332" s="29" t="s">
        <v>3205</v>
      </c>
      <c r="N1332" s="29" t="s">
        <v>3206</v>
      </c>
      <c r="O1332" s="29" t="s">
        <v>3214</v>
      </c>
      <c r="P1332" s="29" t="s">
        <v>3215</v>
      </c>
      <c r="Q1332" s="29" t="s">
        <v>3209</v>
      </c>
      <c r="R1332" s="29" t="s">
        <v>3210</v>
      </c>
      <c r="S1332" s="29" t="s">
        <v>3098</v>
      </c>
      <c r="T1332" s="29"/>
      <c r="U1332" s="30">
        <v>0</v>
      </c>
      <c r="V1332" s="30">
        <v>0</v>
      </c>
      <c r="W1332" s="30">
        <v>0</v>
      </c>
      <c r="X1332" s="30">
        <v>0</v>
      </c>
      <c r="Y1332" s="30">
        <v>0</v>
      </c>
      <c r="Z1332" s="30">
        <v>0</v>
      </c>
      <c r="AA1332" s="30">
        <v>0</v>
      </c>
      <c r="AB1332" s="30">
        <v>0</v>
      </c>
      <c r="AC1332" s="30">
        <v>0</v>
      </c>
      <c r="AD1332" s="30">
        <v>0</v>
      </c>
      <c r="AE1332" s="30">
        <v>50</v>
      </c>
      <c r="AF1332" s="30">
        <v>0</v>
      </c>
    </row>
    <row r="1333" spans="1:32" x14ac:dyDescent="0.45">
      <c r="A1333" s="29" t="s">
        <v>638</v>
      </c>
      <c r="B1333" s="29" t="s">
        <v>639</v>
      </c>
      <c r="C1333" s="29" t="s">
        <v>3292</v>
      </c>
      <c r="D1333" s="29" t="s">
        <v>3293</v>
      </c>
      <c r="E1333" s="29" t="s">
        <v>3388</v>
      </c>
      <c r="F1333" s="29" t="s">
        <v>3389</v>
      </c>
      <c r="G1333" s="29" t="s">
        <v>3200</v>
      </c>
      <c r="H1333" s="29" t="s">
        <v>3201</v>
      </c>
      <c r="I1333" s="29" t="s">
        <v>3226</v>
      </c>
      <c r="J1333" s="29" t="s">
        <v>3227</v>
      </c>
      <c r="K1333" s="29" t="s">
        <v>3228</v>
      </c>
      <c r="L1333" s="29" t="s">
        <v>3111</v>
      </c>
      <c r="M1333" s="29" t="s">
        <v>3229</v>
      </c>
      <c r="N1333" s="29" t="s">
        <v>3230</v>
      </c>
      <c r="O1333" s="29" t="s">
        <v>3231</v>
      </c>
      <c r="P1333" s="29" t="s">
        <v>3232</v>
      </c>
      <c r="Q1333" s="29" t="s">
        <v>3209</v>
      </c>
      <c r="R1333" s="29" t="s">
        <v>3210</v>
      </c>
      <c r="S1333" s="29" t="s">
        <v>3098</v>
      </c>
      <c r="T1333" s="29"/>
      <c r="U1333" s="30">
        <v>0</v>
      </c>
      <c r="V1333" s="30">
        <v>0</v>
      </c>
      <c r="W1333" s="30">
        <v>819</v>
      </c>
      <c r="X1333" s="30">
        <v>198</v>
      </c>
      <c r="Y1333" s="30">
        <v>120</v>
      </c>
      <c r="Z1333" s="30">
        <v>0</v>
      </c>
      <c r="AA1333" s="30">
        <v>276</v>
      </c>
      <c r="AB1333" s="30">
        <v>0</v>
      </c>
      <c r="AC1333" s="30">
        <v>0</v>
      </c>
      <c r="AD1333" s="30">
        <v>0</v>
      </c>
      <c r="AE1333" s="30">
        <v>120</v>
      </c>
      <c r="AF1333" s="30">
        <v>0</v>
      </c>
    </row>
    <row r="1334" spans="1:32" x14ac:dyDescent="0.45">
      <c r="A1334" s="29" t="s">
        <v>638</v>
      </c>
      <c r="B1334" s="29" t="s">
        <v>639</v>
      </c>
      <c r="C1334" s="29" t="s">
        <v>3292</v>
      </c>
      <c r="D1334" s="29" t="s">
        <v>3293</v>
      </c>
      <c r="E1334" s="29" t="s">
        <v>3388</v>
      </c>
      <c r="F1334" s="29" t="s">
        <v>3389</v>
      </c>
      <c r="G1334" s="29" t="s">
        <v>3233</v>
      </c>
      <c r="H1334" s="29" t="s">
        <v>3234</v>
      </c>
      <c r="I1334" s="29" t="s">
        <v>3235</v>
      </c>
      <c r="J1334" s="29" t="s">
        <v>3236</v>
      </c>
      <c r="K1334" s="29" t="s">
        <v>3237</v>
      </c>
      <c r="L1334" s="29" t="s">
        <v>3107</v>
      </c>
      <c r="M1334" s="29" t="s">
        <v>3416</v>
      </c>
      <c r="N1334" s="29" t="s">
        <v>3417</v>
      </c>
      <c r="O1334" s="29" t="s">
        <v>3418</v>
      </c>
      <c r="P1334" s="29" t="s">
        <v>3417</v>
      </c>
      <c r="Q1334" s="29" t="s">
        <v>3209</v>
      </c>
      <c r="R1334" s="29" t="s">
        <v>3210</v>
      </c>
      <c r="S1334" s="29" t="s">
        <v>3098</v>
      </c>
      <c r="T1334" s="29"/>
      <c r="U1334" s="30">
        <v>7520.1</v>
      </c>
      <c r="V1334" s="30">
        <v>7520.1</v>
      </c>
      <c r="W1334" s="30">
        <v>7520.1</v>
      </c>
      <c r="X1334" s="30">
        <v>7520.1</v>
      </c>
      <c r="Y1334" s="30">
        <v>7520.1</v>
      </c>
      <c r="Z1334" s="30">
        <v>7520.1</v>
      </c>
      <c r="AA1334" s="30">
        <v>7520.1</v>
      </c>
      <c r="AB1334" s="30">
        <v>7520.1</v>
      </c>
      <c r="AC1334" s="30">
        <v>7520.1</v>
      </c>
      <c r="AD1334" s="30">
        <v>7520.1</v>
      </c>
      <c r="AE1334" s="30">
        <v>7520.1</v>
      </c>
      <c r="AF1334" s="30">
        <v>7520.1</v>
      </c>
    </row>
    <row r="1335" spans="1:32" x14ac:dyDescent="0.45">
      <c r="A1335" s="29" t="s">
        <v>638</v>
      </c>
      <c r="B1335" s="29" t="s">
        <v>639</v>
      </c>
      <c r="C1335" s="29" t="s">
        <v>3292</v>
      </c>
      <c r="D1335" s="29" t="s">
        <v>3293</v>
      </c>
      <c r="E1335" s="29" t="s">
        <v>3388</v>
      </c>
      <c r="F1335" s="29" t="s">
        <v>3389</v>
      </c>
      <c r="G1335" s="29" t="s">
        <v>3233</v>
      </c>
      <c r="H1335" s="29" t="s">
        <v>3234</v>
      </c>
      <c r="I1335" s="29" t="s">
        <v>3235</v>
      </c>
      <c r="J1335" s="29" t="s">
        <v>3236</v>
      </c>
      <c r="K1335" s="29" t="s">
        <v>3237</v>
      </c>
      <c r="L1335" s="29" t="s">
        <v>3107</v>
      </c>
      <c r="M1335" s="29" t="s">
        <v>3456</v>
      </c>
      <c r="N1335" s="29" t="s">
        <v>3457</v>
      </c>
      <c r="O1335" s="29" t="s">
        <v>3504</v>
      </c>
      <c r="P1335" s="29" t="s">
        <v>3505</v>
      </c>
      <c r="Q1335" s="29" t="s">
        <v>3209</v>
      </c>
      <c r="R1335" s="29" t="s">
        <v>3210</v>
      </c>
      <c r="S1335" s="29" t="s">
        <v>3098</v>
      </c>
      <c r="T1335" s="29"/>
      <c r="U1335" s="30">
        <v>3399</v>
      </c>
      <c r="V1335" s="30">
        <v>3565</v>
      </c>
      <c r="W1335" s="30">
        <v>3299</v>
      </c>
      <c r="X1335" s="30">
        <v>3809</v>
      </c>
      <c r="Y1335" s="30">
        <v>3632</v>
      </c>
      <c r="Z1335" s="30">
        <v>3448</v>
      </c>
      <c r="AA1335" s="30">
        <v>3366</v>
      </c>
      <c r="AB1335" s="30">
        <v>3569</v>
      </c>
      <c r="AC1335" s="30">
        <v>7374</v>
      </c>
      <c r="AD1335" s="30">
        <v>3512</v>
      </c>
      <c r="AE1335" s="30">
        <v>3890</v>
      </c>
      <c r="AF1335" s="30">
        <v>3462</v>
      </c>
    </row>
    <row r="1336" spans="1:32" x14ac:dyDescent="0.45">
      <c r="A1336" s="29" t="s">
        <v>638</v>
      </c>
      <c r="B1336" s="29" t="s">
        <v>639</v>
      </c>
      <c r="C1336" s="29" t="s">
        <v>3292</v>
      </c>
      <c r="D1336" s="29" t="s">
        <v>3293</v>
      </c>
      <c r="E1336" s="29" t="s">
        <v>3388</v>
      </c>
      <c r="F1336" s="29" t="s">
        <v>3389</v>
      </c>
      <c r="G1336" s="29" t="s">
        <v>3233</v>
      </c>
      <c r="H1336" s="29" t="s">
        <v>3234</v>
      </c>
      <c r="I1336" s="29" t="s">
        <v>3235</v>
      </c>
      <c r="J1336" s="29" t="s">
        <v>3236</v>
      </c>
      <c r="K1336" s="29" t="s">
        <v>3237</v>
      </c>
      <c r="L1336" s="29" t="s">
        <v>3107</v>
      </c>
      <c r="M1336" s="29" t="s">
        <v>3456</v>
      </c>
      <c r="N1336" s="29" t="s">
        <v>3457</v>
      </c>
      <c r="O1336" s="29" t="s">
        <v>3458</v>
      </c>
      <c r="P1336" s="29" t="s">
        <v>3459</v>
      </c>
      <c r="Q1336" s="29" t="s">
        <v>3209</v>
      </c>
      <c r="R1336" s="29" t="s">
        <v>3210</v>
      </c>
      <c r="S1336" s="29" t="s">
        <v>3098</v>
      </c>
      <c r="T1336" s="29"/>
      <c r="U1336" s="30">
        <v>0</v>
      </c>
      <c r="V1336" s="30">
        <v>0</v>
      </c>
      <c r="W1336" s="30">
        <v>0</v>
      </c>
      <c r="X1336" s="30">
        <v>0</v>
      </c>
      <c r="Y1336" s="30">
        <v>0</v>
      </c>
      <c r="Z1336" s="30">
        <v>0</v>
      </c>
      <c r="AA1336" s="30">
        <v>0</v>
      </c>
      <c r="AB1336" s="30">
        <v>0</v>
      </c>
      <c r="AC1336" s="30">
        <v>0</v>
      </c>
      <c r="AD1336" s="30">
        <v>0</v>
      </c>
      <c r="AE1336" s="30">
        <v>0</v>
      </c>
      <c r="AF1336" s="30">
        <v>0</v>
      </c>
    </row>
    <row r="1337" spans="1:32" x14ac:dyDescent="0.45">
      <c r="A1337" s="29" t="s">
        <v>638</v>
      </c>
      <c r="B1337" s="29" t="s">
        <v>639</v>
      </c>
      <c r="C1337" s="29" t="s">
        <v>3292</v>
      </c>
      <c r="D1337" s="29" t="s">
        <v>3293</v>
      </c>
      <c r="E1337" s="29" t="s">
        <v>3388</v>
      </c>
      <c r="F1337" s="29" t="s">
        <v>3389</v>
      </c>
      <c r="G1337" s="29" t="s">
        <v>3233</v>
      </c>
      <c r="H1337" s="29" t="s">
        <v>3234</v>
      </c>
      <c r="I1337" s="29" t="s">
        <v>3235</v>
      </c>
      <c r="J1337" s="29" t="s">
        <v>3236</v>
      </c>
      <c r="K1337" s="29" t="s">
        <v>3237</v>
      </c>
      <c r="L1337" s="29" t="s">
        <v>3107</v>
      </c>
      <c r="M1337" s="29" t="s">
        <v>3456</v>
      </c>
      <c r="N1337" s="29" t="s">
        <v>3457</v>
      </c>
      <c r="O1337" s="29" t="s">
        <v>3629</v>
      </c>
      <c r="P1337" s="29" t="s">
        <v>3630</v>
      </c>
      <c r="Q1337" s="29" t="s">
        <v>3209</v>
      </c>
      <c r="R1337" s="29" t="s">
        <v>3210</v>
      </c>
      <c r="S1337" s="29" t="s">
        <v>3098</v>
      </c>
      <c r="T1337" s="29"/>
      <c r="U1337" s="30">
        <v>13380</v>
      </c>
      <c r="V1337" s="30">
        <v>11564</v>
      </c>
      <c r="W1337" s="30">
        <v>11687</v>
      </c>
      <c r="X1337" s="30">
        <v>15403</v>
      </c>
      <c r="Y1337" s="30">
        <v>10845</v>
      </c>
      <c r="Z1337" s="30">
        <v>13861</v>
      </c>
      <c r="AA1337" s="30">
        <v>14295</v>
      </c>
      <c r="AB1337" s="30">
        <v>12249</v>
      </c>
      <c r="AC1337" s="30">
        <v>17964</v>
      </c>
      <c r="AD1337" s="30">
        <v>10059</v>
      </c>
      <c r="AE1337" s="30">
        <v>13013</v>
      </c>
      <c r="AF1337" s="30">
        <v>12414</v>
      </c>
    </row>
    <row r="1338" spans="1:32" x14ac:dyDescent="0.45">
      <c r="A1338" s="29" t="s">
        <v>638</v>
      </c>
      <c r="B1338" s="29" t="s">
        <v>639</v>
      </c>
      <c r="C1338" s="29" t="s">
        <v>3292</v>
      </c>
      <c r="D1338" s="29" t="s">
        <v>3293</v>
      </c>
      <c r="E1338" s="29" t="s">
        <v>3582</v>
      </c>
      <c r="F1338" s="29" t="s">
        <v>3583</v>
      </c>
      <c r="G1338" s="29" t="s">
        <v>3200</v>
      </c>
      <c r="H1338" s="29" t="s">
        <v>3201</v>
      </c>
      <c r="I1338" s="29" t="s">
        <v>3226</v>
      </c>
      <c r="J1338" s="29" t="s">
        <v>3227</v>
      </c>
      <c r="K1338" s="29" t="s">
        <v>3228</v>
      </c>
      <c r="L1338" s="29" t="s">
        <v>3111</v>
      </c>
      <c r="M1338" s="29" t="s">
        <v>3229</v>
      </c>
      <c r="N1338" s="29" t="s">
        <v>3230</v>
      </c>
      <c r="O1338" s="29" t="s">
        <v>3231</v>
      </c>
      <c r="P1338" s="29" t="s">
        <v>3232</v>
      </c>
      <c r="Q1338" s="29" t="s">
        <v>3209</v>
      </c>
      <c r="R1338" s="29" t="s">
        <v>3210</v>
      </c>
      <c r="S1338" s="29" t="s">
        <v>3098</v>
      </c>
      <c r="T1338" s="29"/>
      <c r="U1338" s="30">
        <v>0</v>
      </c>
      <c r="V1338" s="30">
        <v>0</v>
      </c>
      <c r="W1338" s="30">
        <v>996</v>
      </c>
      <c r="X1338" s="30">
        <v>156</v>
      </c>
      <c r="Y1338" s="30">
        <v>859</v>
      </c>
      <c r="Z1338" s="30">
        <v>300</v>
      </c>
      <c r="AA1338" s="30">
        <v>0</v>
      </c>
      <c r="AB1338" s="30">
        <v>0</v>
      </c>
      <c r="AC1338" s="30">
        <v>0</v>
      </c>
      <c r="AD1338" s="30">
        <v>0</v>
      </c>
      <c r="AE1338" s="30">
        <v>0</v>
      </c>
      <c r="AF1338" s="30">
        <v>0</v>
      </c>
    </row>
    <row r="1339" spans="1:32" x14ac:dyDescent="0.45">
      <c r="A1339" s="29" t="s">
        <v>638</v>
      </c>
      <c r="B1339" s="29" t="s">
        <v>639</v>
      </c>
      <c r="C1339" s="29" t="s">
        <v>3460</v>
      </c>
      <c r="D1339" s="29" t="s">
        <v>3461</v>
      </c>
      <c r="E1339" s="29" t="s">
        <v>3540</v>
      </c>
      <c r="F1339" s="29" t="s">
        <v>3541</v>
      </c>
      <c r="G1339" s="29" t="s">
        <v>3233</v>
      </c>
      <c r="H1339" s="29" t="s">
        <v>3234</v>
      </c>
      <c r="I1339" s="29" t="s">
        <v>3262</v>
      </c>
      <c r="J1339" s="29" t="s">
        <v>3263</v>
      </c>
      <c r="K1339" s="29" t="s">
        <v>3264</v>
      </c>
      <c r="L1339" s="29" t="s">
        <v>3103</v>
      </c>
      <c r="M1339" s="29" t="s">
        <v>3265</v>
      </c>
      <c r="N1339" s="29" t="s">
        <v>3266</v>
      </c>
      <c r="O1339" s="29" t="s">
        <v>3267</v>
      </c>
      <c r="P1339" s="29" t="s">
        <v>3268</v>
      </c>
      <c r="Q1339" s="29" t="s">
        <v>3209</v>
      </c>
      <c r="R1339" s="29" t="s">
        <v>3210</v>
      </c>
      <c r="S1339" s="29" t="s">
        <v>3098</v>
      </c>
      <c r="T1339" s="29"/>
      <c r="U1339" s="30">
        <v>2000</v>
      </c>
      <c r="V1339" s="30">
        <v>2000</v>
      </c>
      <c r="W1339" s="30">
        <v>2000</v>
      </c>
      <c r="X1339" s="30">
        <v>2000</v>
      </c>
      <c r="Y1339" s="30">
        <v>2000</v>
      </c>
      <c r="Z1339" s="30">
        <v>2000</v>
      </c>
      <c r="AA1339" s="30">
        <v>2000</v>
      </c>
      <c r="AB1339" s="30">
        <v>2000</v>
      </c>
      <c r="AC1339" s="30">
        <v>2000</v>
      </c>
      <c r="AD1339" s="30">
        <v>2000</v>
      </c>
      <c r="AE1339" s="30">
        <v>2000</v>
      </c>
      <c r="AF1339" s="30">
        <v>2000</v>
      </c>
    </row>
    <row r="1340" spans="1:32" x14ac:dyDescent="0.45">
      <c r="A1340" s="29" t="s">
        <v>638</v>
      </c>
      <c r="B1340" s="29" t="s">
        <v>639</v>
      </c>
      <c r="C1340" s="29" t="s">
        <v>3460</v>
      </c>
      <c r="D1340" s="29" t="s">
        <v>3461</v>
      </c>
      <c r="E1340" s="29" t="s">
        <v>3540</v>
      </c>
      <c r="F1340" s="29" t="s">
        <v>3541</v>
      </c>
      <c r="G1340" s="29" t="s">
        <v>3233</v>
      </c>
      <c r="H1340" s="29" t="s">
        <v>3234</v>
      </c>
      <c r="I1340" s="29" t="s">
        <v>3262</v>
      </c>
      <c r="J1340" s="29" t="s">
        <v>3263</v>
      </c>
      <c r="K1340" s="29" t="s">
        <v>3264</v>
      </c>
      <c r="L1340" s="29" t="s">
        <v>3103</v>
      </c>
      <c r="M1340" s="29" t="s">
        <v>3265</v>
      </c>
      <c r="N1340" s="29" t="s">
        <v>3266</v>
      </c>
      <c r="O1340" s="29" t="s">
        <v>3269</v>
      </c>
      <c r="P1340" s="29" t="s">
        <v>3270</v>
      </c>
      <c r="Q1340" s="29" t="s">
        <v>3209</v>
      </c>
      <c r="R1340" s="29" t="s">
        <v>3210</v>
      </c>
      <c r="S1340" s="29" t="s">
        <v>3098</v>
      </c>
      <c r="T1340" s="29"/>
      <c r="U1340" s="30">
        <v>205</v>
      </c>
      <c r="V1340" s="30">
        <v>117</v>
      </c>
      <c r="W1340" s="30">
        <v>0</v>
      </c>
      <c r="X1340" s="30">
        <v>0</v>
      </c>
      <c r="Y1340" s="30">
        <v>0</v>
      </c>
      <c r="Z1340" s="30">
        <v>156</v>
      </c>
      <c r="AA1340" s="30">
        <v>78</v>
      </c>
      <c r="AB1340" s="30">
        <v>78</v>
      </c>
      <c r="AC1340" s="30">
        <v>39</v>
      </c>
      <c r="AD1340" s="30">
        <v>117</v>
      </c>
      <c r="AE1340" s="30">
        <v>117</v>
      </c>
      <c r="AF1340" s="30">
        <v>39</v>
      </c>
    </row>
    <row r="1341" spans="1:32" x14ac:dyDescent="0.45">
      <c r="A1341" s="29" t="s">
        <v>638</v>
      </c>
      <c r="B1341" s="29" t="s">
        <v>639</v>
      </c>
      <c r="C1341" s="29" t="s">
        <v>3460</v>
      </c>
      <c r="D1341" s="29" t="s">
        <v>3461</v>
      </c>
      <c r="E1341" s="29" t="s">
        <v>3540</v>
      </c>
      <c r="F1341" s="29" t="s">
        <v>3541</v>
      </c>
      <c r="G1341" s="29" t="s">
        <v>3233</v>
      </c>
      <c r="H1341" s="29" t="s">
        <v>3234</v>
      </c>
      <c r="I1341" s="29" t="s">
        <v>3262</v>
      </c>
      <c r="J1341" s="29" t="s">
        <v>3263</v>
      </c>
      <c r="K1341" s="29" t="s">
        <v>3264</v>
      </c>
      <c r="L1341" s="29" t="s">
        <v>3103</v>
      </c>
      <c r="M1341" s="29" t="s">
        <v>3265</v>
      </c>
      <c r="N1341" s="29" t="s">
        <v>3266</v>
      </c>
      <c r="O1341" s="29" t="s">
        <v>3271</v>
      </c>
      <c r="P1341" s="29" t="s">
        <v>3272</v>
      </c>
      <c r="Q1341" s="29" t="s">
        <v>3209</v>
      </c>
      <c r="R1341" s="29" t="s">
        <v>3210</v>
      </c>
      <c r="S1341" s="29" t="s">
        <v>3098</v>
      </c>
      <c r="T1341" s="29"/>
      <c r="U1341" s="30">
        <v>0</v>
      </c>
      <c r="V1341" s="30">
        <v>232</v>
      </c>
      <c r="W1341" s="30">
        <v>43</v>
      </c>
      <c r="X1341" s="30">
        <v>58</v>
      </c>
      <c r="Y1341" s="30">
        <v>1160</v>
      </c>
      <c r="Z1341" s="30">
        <v>0</v>
      </c>
      <c r="AA1341" s="30">
        <v>348</v>
      </c>
      <c r="AB1341" s="30">
        <v>0</v>
      </c>
      <c r="AC1341" s="30">
        <v>0</v>
      </c>
      <c r="AD1341" s="30">
        <v>319</v>
      </c>
      <c r="AE1341" s="30">
        <v>43</v>
      </c>
      <c r="AF1341" s="30">
        <v>0</v>
      </c>
    </row>
    <row r="1342" spans="1:32" x14ac:dyDescent="0.45">
      <c r="A1342" s="29" t="s">
        <v>638</v>
      </c>
      <c r="B1342" s="29" t="s">
        <v>639</v>
      </c>
      <c r="C1342" s="29" t="s">
        <v>3460</v>
      </c>
      <c r="D1342" s="29" t="s">
        <v>3461</v>
      </c>
      <c r="E1342" s="29" t="s">
        <v>3540</v>
      </c>
      <c r="F1342" s="29" t="s">
        <v>3541</v>
      </c>
      <c r="G1342" s="29" t="s">
        <v>3233</v>
      </c>
      <c r="H1342" s="29" t="s">
        <v>3234</v>
      </c>
      <c r="I1342" s="29" t="s">
        <v>3262</v>
      </c>
      <c r="J1342" s="29" t="s">
        <v>3263</v>
      </c>
      <c r="K1342" s="29" t="s">
        <v>3264</v>
      </c>
      <c r="L1342" s="29" t="s">
        <v>3103</v>
      </c>
      <c r="M1342" s="29" t="s">
        <v>3265</v>
      </c>
      <c r="N1342" s="29" t="s">
        <v>3266</v>
      </c>
      <c r="O1342" s="29" t="s">
        <v>3273</v>
      </c>
      <c r="P1342" s="29" t="s">
        <v>3274</v>
      </c>
      <c r="Q1342" s="29" t="s">
        <v>3209</v>
      </c>
      <c r="R1342" s="29" t="s">
        <v>3210</v>
      </c>
      <c r="S1342" s="29" t="s">
        <v>3098</v>
      </c>
      <c r="T1342" s="29"/>
      <c r="U1342" s="30">
        <v>39</v>
      </c>
      <c r="V1342" s="30">
        <v>0</v>
      </c>
      <c r="W1342" s="30">
        <v>39</v>
      </c>
      <c r="X1342" s="30">
        <v>117</v>
      </c>
      <c r="Y1342" s="30">
        <v>0</v>
      </c>
      <c r="Z1342" s="30">
        <v>0</v>
      </c>
      <c r="AA1342" s="30">
        <v>0</v>
      </c>
      <c r="AB1342" s="30">
        <v>234</v>
      </c>
      <c r="AC1342" s="30">
        <v>117</v>
      </c>
      <c r="AD1342" s="30">
        <v>78</v>
      </c>
      <c r="AE1342" s="30">
        <v>0</v>
      </c>
      <c r="AF1342" s="30">
        <v>0</v>
      </c>
    </row>
    <row r="1343" spans="1:32" x14ac:dyDescent="0.45">
      <c r="A1343" s="29" t="s">
        <v>638</v>
      </c>
      <c r="B1343" s="29" t="s">
        <v>639</v>
      </c>
      <c r="C1343" s="29" t="s">
        <v>3460</v>
      </c>
      <c r="D1343" s="29" t="s">
        <v>3461</v>
      </c>
      <c r="E1343" s="29" t="s">
        <v>3540</v>
      </c>
      <c r="F1343" s="29" t="s">
        <v>3541</v>
      </c>
      <c r="G1343" s="29" t="s">
        <v>3233</v>
      </c>
      <c r="H1343" s="29" t="s">
        <v>3234</v>
      </c>
      <c r="I1343" s="29" t="s">
        <v>3262</v>
      </c>
      <c r="J1343" s="29" t="s">
        <v>3263</v>
      </c>
      <c r="K1343" s="29" t="s">
        <v>3264</v>
      </c>
      <c r="L1343" s="29" t="s">
        <v>3103</v>
      </c>
      <c r="M1343" s="29" t="s">
        <v>3265</v>
      </c>
      <c r="N1343" s="29" t="s">
        <v>3266</v>
      </c>
      <c r="O1343" s="29" t="s">
        <v>3372</v>
      </c>
      <c r="P1343" s="29" t="s">
        <v>3373</v>
      </c>
      <c r="Q1343" s="29" t="s">
        <v>3209</v>
      </c>
      <c r="R1343" s="29" t="s">
        <v>3210</v>
      </c>
      <c r="S1343" s="29" t="s">
        <v>3098</v>
      </c>
      <c r="T1343" s="29"/>
      <c r="U1343" s="30">
        <v>2200</v>
      </c>
      <c r="V1343" s="30">
        <v>1502</v>
      </c>
      <c r="W1343" s="30">
        <v>2661</v>
      </c>
      <c r="X1343" s="30">
        <v>493</v>
      </c>
      <c r="Y1343" s="30">
        <v>648</v>
      </c>
      <c r="Z1343" s="30">
        <v>1271</v>
      </c>
      <c r="AA1343" s="30">
        <v>520</v>
      </c>
      <c r="AB1343" s="30">
        <v>309</v>
      </c>
      <c r="AC1343" s="30">
        <v>3186</v>
      </c>
      <c r="AD1343" s="30">
        <v>805</v>
      </c>
      <c r="AE1343" s="30">
        <v>837</v>
      </c>
      <c r="AF1343" s="30">
        <v>1482</v>
      </c>
    </row>
    <row r="1344" spans="1:32" x14ac:dyDescent="0.45">
      <c r="A1344" s="29" t="s">
        <v>638</v>
      </c>
      <c r="B1344" s="29" t="s">
        <v>639</v>
      </c>
      <c r="C1344" s="29" t="s">
        <v>3460</v>
      </c>
      <c r="D1344" s="29" t="s">
        <v>3461</v>
      </c>
      <c r="E1344" s="29" t="s">
        <v>3540</v>
      </c>
      <c r="F1344" s="29" t="s">
        <v>3541</v>
      </c>
      <c r="G1344" s="29" t="s">
        <v>3233</v>
      </c>
      <c r="H1344" s="29" t="s">
        <v>3234</v>
      </c>
      <c r="I1344" s="29" t="s">
        <v>3262</v>
      </c>
      <c r="J1344" s="29" t="s">
        <v>3263</v>
      </c>
      <c r="K1344" s="29" t="s">
        <v>3264</v>
      </c>
      <c r="L1344" s="29" t="s">
        <v>3103</v>
      </c>
      <c r="M1344" s="29" t="s">
        <v>3322</v>
      </c>
      <c r="N1344" s="29" t="s">
        <v>3323</v>
      </c>
      <c r="O1344" s="29" t="s">
        <v>3324</v>
      </c>
      <c r="P1344" s="29" t="s">
        <v>3325</v>
      </c>
      <c r="Q1344" s="29" t="s">
        <v>3209</v>
      </c>
      <c r="R1344" s="29" t="s">
        <v>3210</v>
      </c>
      <c r="S1344" s="29" t="s">
        <v>3098</v>
      </c>
      <c r="T1344" s="29"/>
      <c r="U1344" s="30">
        <v>2800</v>
      </c>
      <c r="V1344" s="30">
        <v>2800</v>
      </c>
      <c r="W1344" s="30">
        <v>2800</v>
      </c>
      <c r="X1344" s="30">
        <v>2800</v>
      </c>
      <c r="Y1344" s="30">
        <v>2800</v>
      </c>
      <c r="Z1344" s="30">
        <v>2800</v>
      </c>
      <c r="AA1344" s="30">
        <v>2800</v>
      </c>
      <c r="AB1344" s="30">
        <v>2800</v>
      </c>
      <c r="AC1344" s="30">
        <v>2800</v>
      </c>
      <c r="AD1344" s="30">
        <v>2800</v>
      </c>
      <c r="AE1344" s="30">
        <v>2800</v>
      </c>
      <c r="AF1344" s="30">
        <v>2800</v>
      </c>
    </row>
    <row r="1345" spans="1:32" x14ac:dyDescent="0.45">
      <c r="A1345" s="29" t="s">
        <v>638</v>
      </c>
      <c r="B1345" s="29" t="s">
        <v>639</v>
      </c>
      <c r="C1345" s="29" t="s">
        <v>3460</v>
      </c>
      <c r="D1345" s="29" t="s">
        <v>3461</v>
      </c>
      <c r="E1345" s="29" t="s">
        <v>3540</v>
      </c>
      <c r="F1345" s="29" t="s">
        <v>3541</v>
      </c>
      <c r="G1345" s="29" t="s">
        <v>3233</v>
      </c>
      <c r="H1345" s="29" t="s">
        <v>3234</v>
      </c>
      <c r="I1345" s="29" t="s">
        <v>3262</v>
      </c>
      <c r="J1345" s="29" t="s">
        <v>3263</v>
      </c>
      <c r="K1345" s="29" t="s">
        <v>3264</v>
      </c>
      <c r="L1345" s="29" t="s">
        <v>3103</v>
      </c>
      <c r="M1345" s="29" t="s">
        <v>3326</v>
      </c>
      <c r="N1345" s="29" t="s">
        <v>3327</v>
      </c>
      <c r="O1345" s="29" t="s">
        <v>3444</v>
      </c>
      <c r="P1345" s="29" t="s">
        <v>3445</v>
      </c>
      <c r="Q1345" s="29" t="s">
        <v>3209</v>
      </c>
      <c r="R1345" s="29" t="s">
        <v>3210</v>
      </c>
      <c r="S1345" s="29" t="s">
        <v>3098</v>
      </c>
      <c r="T1345" s="29"/>
      <c r="U1345" s="30">
        <v>4999.95</v>
      </c>
      <c r="V1345" s="30">
        <v>4999.95</v>
      </c>
      <c r="W1345" s="30">
        <v>4999.95</v>
      </c>
      <c r="X1345" s="30">
        <v>4999.95</v>
      </c>
      <c r="Y1345" s="30">
        <v>4999.95</v>
      </c>
      <c r="Z1345" s="30">
        <v>4999.95</v>
      </c>
      <c r="AA1345" s="30">
        <v>4999.95</v>
      </c>
      <c r="AB1345" s="30">
        <v>4999.95</v>
      </c>
      <c r="AC1345" s="30">
        <v>4999.95</v>
      </c>
      <c r="AD1345" s="30">
        <v>4999.95</v>
      </c>
      <c r="AE1345" s="30">
        <v>4999.95</v>
      </c>
      <c r="AF1345" s="30">
        <v>4999.95</v>
      </c>
    </row>
    <row r="1346" spans="1:32" x14ac:dyDescent="0.45">
      <c r="A1346" s="29" t="s">
        <v>638</v>
      </c>
      <c r="B1346" s="29" t="s">
        <v>639</v>
      </c>
      <c r="C1346" s="29" t="s">
        <v>3460</v>
      </c>
      <c r="D1346" s="29" t="s">
        <v>3461</v>
      </c>
      <c r="E1346" s="29" t="s">
        <v>3540</v>
      </c>
      <c r="F1346" s="29" t="s">
        <v>3541</v>
      </c>
      <c r="G1346" s="29" t="s">
        <v>3233</v>
      </c>
      <c r="H1346" s="29" t="s">
        <v>3234</v>
      </c>
      <c r="I1346" s="29" t="s">
        <v>3275</v>
      </c>
      <c r="J1346" s="29" t="s">
        <v>3276</v>
      </c>
      <c r="K1346" s="29" t="s">
        <v>3282</v>
      </c>
      <c r="L1346" s="29" t="s">
        <v>3112</v>
      </c>
      <c r="M1346" s="29" t="s">
        <v>3283</v>
      </c>
      <c r="N1346" s="29" t="s">
        <v>3284</v>
      </c>
      <c r="O1346" s="29" t="s">
        <v>3529</v>
      </c>
      <c r="P1346" s="29" t="s">
        <v>3530</v>
      </c>
      <c r="Q1346" s="29" t="s">
        <v>3209</v>
      </c>
      <c r="R1346" s="29" t="s">
        <v>3210</v>
      </c>
      <c r="S1346" s="29" t="s">
        <v>3098</v>
      </c>
      <c r="T1346" s="29"/>
      <c r="U1346" s="30">
        <v>28000</v>
      </c>
      <c r="V1346" s="30">
        <v>28000</v>
      </c>
      <c r="W1346" s="30">
        <v>28000</v>
      </c>
      <c r="X1346" s="30">
        <v>28000</v>
      </c>
      <c r="Y1346" s="30">
        <v>28000</v>
      </c>
      <c r="Z1346" s="30">
        <v>28000</v>
      </c>
      <c r="AA1346" s="30">
        <v>28000</v>
      </c>
      <c r="AB1346" s="30">
        <v>28000</v>
      </c>
      <c r="AC1346" s="30">
        <v>28000</v>
      </c>
      <c r="AD1346" s="30">
        <v>28000</v>
      </c>
      <c r="AE1346" s="30">
        <v>28000</v>
      </c>
      <c r="AF1346" s="30">
        <v>28000</v>
      </c>
    </row>
    <row r="1347" spans="1:32" x14ac:dyDescent="0.45">
      <c r="A1347" s="29" t="s">
        <v>638</v>
      </c>
      <c r="B1347" s="29" t="s">
        <v>639</v>
      </c>
      <c r="C1347" s="29" t="s">
        <v>3460</v>
      </c>
      <c r="D1347" s="29" t="s">
        <v>3461</v>
      </c>
      <c r="E1347" s="29" t="s">
        <v>3540</v>
      </c>
      <c r="F1347" s="29" t="s">
        <v>3541</v>
      </c>
      <c r="G1347" s="29" t="s">
        <v>3233</v>
      </c>
      <c r="H1347" s="29" t="s">
        <v>3234</v>
      </c>
      <c r="I1347" s="29" t="s">
        <v>3275</v>
      </c>
      <c r="J1347" s="29" t="s">
        <v>3276</v>
      </c>
      <c r="K1347" s="29" t="s">
        <v>3282</v>
      </c>
      <c r="L1347" s="29" t="s">
        <v>3112</v>
      </c>
      <c r="M1347" s="29" t="s">
        <v>3283</v>
      </c>
      <c r="N1347" s="29" t="s">
        <v>3284</v>
      </c>
      <c r="O1347" s="29" t="s">
        <v>3285</v>
      </c>
      <c r="P1347" s="29" t="s">
        <v>3286</v>
      </c>
      <c r="Q1347" s="29" t="s">
        <v>3249</v>
      </c>
      <c r="R1347" s="29" t="s">
        <v>3098</v>
      </c>
      <c r="S1347" s="29" t="s">
        <v>3098</v>
      </c>
      <c r="T1347" s="29"/>
      <c r="U1347" s="30">
        <v>0</v>
      </c>
      <c r="V1347" s="30">
        <v>0</v>
      </c>
      <c r="W1347" s="30">
        <v>0</v>
      </c>
      <c r="X1347" s="30">
        <v>0</v>
      </c>
      <c r="Y1347" s="30">
        <v>0</v>
      </c>
      <c r="Z1347" s="30">
        <v>0</v>
      </c>
      <c r="AA1347" s="30">
        <v>0</v>
      </c>
      <c r="AB1347" s="30">
        <v>0</v>
      </c>
      <c r="AC1347" s="30">
        <v>962</v>
      </c>
      <c r="AD1347" s="30">
        <v>962</v>
      </c>
      <c r="AE1347" s="30">
        <v>962</v>
      </c>
      <c r="AF1347" s="30">
        <v>962</v>
      </c>
    </row>
    <row r="1348" spans="1:32" x14ac:dyDescent="0.45">
      <c r="A1348" s="29" t="s">
        <v>638</v>
      </c>
      <c r="B1348" s="29" t="s">
        <v>639</v>
      </c>
      <c r="C1348" s="29" t="s">
        <v>3460</v>
      </c>
      <c r="D1348" s="29" t="s">
        <v>3461</v>
      </c>
      <c r="E1348" s="29" t="s">
        <v>3540</v>
      </c>
      <c r="F1348" s="29" t="s">
        <v>3541</v>
      </c>
      <c r="G1348" s="29" t="s">
        <v>3233</v>
      </c>
      <c r="H1348" s="29" t="s">
        <v>3234</v>
      </c>
      <c r="I1348" s="29" t="s">
        <v>3275</v>
      </c>
      <c r="J1348" s="29" t="s">
        <v>3276</v>
      </c>
      <c r="K1348" s="29" t="s">
        <v>3282</v>
      </c>
      <c r="L1348" s="29" t="s">
        <v>3112</v>
      </c>
      <c r="M1348" s="29" t="s">
        <v>3283</v>
      </c>
      <c r="N1348" s="29" t="s">
        <v>3284</v>
      </c>
      <c r="O1348" s="29" t="s">
        <v>3285</v>
      </c>
      <c r="P1348" s="29" t="s">
        <v>3286</v>
      </c>
      <c r="Q1348" s="29" t="s">
        <v>3209</v>
      </c>
      <c r="R1348" s="29" t="s">
        <v>3098</v>
      </c>
      <c r="S1348" s="29" t="s">
        <v>3098</v>
      </c>
      <c r="T1348" s="29"/>
      <c r="U1348" s="30">
        <v>0</v>
      </c>
      <c r="V1348" s="30">
        <v>0</v>
      </c>
      <c r="W1348" s="30">
        <v>0</v>
      </c>
      <c r="X1348" s="30">
        <v>0</v>
      </c>
      <c r="Y1348" s="30">
        <v>0</v>
      </c>
      <c r="Z1348" s="30">
        <v>0</v>
      </c>
      <c r="AA1348" s="30">
        <v>0</v>
      </c>
      <c r="AB1348" s="30">
        <v>0</v>
      </c>
      <c r="AC1348" s="30">
        <v>10667</v>
      </c>
      <c r="AD1348" s="30">
        <v>20000</v>
      </c>
      <c r="AE1348" s="30">
        <v>20000</v>
      </c>
      <c r="AF1348" s="30">
        <v>20000</v>
      </c>
    </row>
    <row r="1349" spans="1:32" x14ac:dyDescent="0.45">
      <c r="A1349" s="29" t="s">
        <v>638</v>
      </c>
      <c r="B1349" s="29" t="s">
        <v>639</v>
      </c>
      <c r="C1349" s="29" t="s">
        <v>3460</v>
      </c>
      <c r="D1349" s="29" t="s">
        <v>3461</v>
      </c>
      <c r="E1349" s="29" t="s">
        <v>3540</v>
      </c>
      <c r="F1349" s="29" t="s">
        <v>3541</v>
      </c>
      <c r="G1349" s="29" t="s">
        <v>3233</v>
      </c>
      <c r="H1349" s="29" t="s">
        <v>3234</v>
      </c>
      <c r="I1349" s="29" t="s">
        <v>3275</v>
      </c>
      <c r="J1349" s="29" t="s">
        <v>3276</v>
      </c>
      <c r="K1349" s="29" t="s">
        <v>3287</v>
      </c>
      <c r="L1349" s="29" t="s">
        <v>3101</v>
      </c>
      <c r="M1349" s="29" t="s">
        <v>3316</v>
      </c>
      <c r="N1349" s="29" t="s">
        <v>3317</v>
      </c>
      <c r="O1349" s="29" t="s">
        <v>3454</v>
      </c>
      <c r="P1349" s="29" t="s">
        <v>3455</v>
      </c>
      <c r="Q1349" s="29" t="s">
        <v>3249</v>
      </c>
      <c r="R1349" s="29" t="s">
        <v>3210</v>
      </c>
      <c r="S1349" s="29" t="s">
        <v>3098</v>
      </c>
      <c r="T1349" s="29"/>
      <c r="U1349" s="30">
        <v>962</v>
      </c>
      <c r="V1349" s="30">
        <v>962</v>
      </c>
      <c r="W1349" s="30">
        <v>962</v>
      </c>
      <c r="X1349" s="30">
        <v>962</v>
      </c>
      <c r="Y1349" s="30">
        <v>962</v>
      </c>
      <c r="Z1349" s="30">
        <v>962</v>
      </c>
      <c r="AA1349" s="30">
        <v>962</v>
      </c>
      <c r="AB1349" s="30">
        <v>962</v>
      </c>
      <c r="AC1349" s="30">
        <v>962</v>
      </c>
      <c r="AD1349" s="30">
        <v>962</v>
      </c>
      <c r="AE1349" s="30">
        <v>962</v>
      </c>
      <c r="AF1349" s="30">
        <v>962</v>
      </c>
    </row>
    <row r="1350" spans="1:32" x14ac:dyDescent="0.45">
      <c r="A1350" s="29" t="s">
        <v>638</v>
      </c>
      <c r="B1350" s="29" t="s">
        <v>639</v>
      </c>
      <c r="C1350" s="29" t="s">
        <v>3460</v>
      </c>
      <c r="D1350" s="29" t="s">
        <v>3461</v>
      </c>
      <c r="E1350" s="29" t="s">
        <v>3540</v>
      </c>
      <c r="F1350" s="29" t="s">
        <v>3541</v>
      </c>
      <c r="G1350" s="29" t="s">
        <v>3233</v>
      </c>
      <c r="H1350" s="29" t="s">
        <v>3234</v>
      </c>
      <c r="I1350" s="29" t="s">
        <v>3275</v>
      </c>
      <c r="J1350" s="29" t="s">
        <v>3276</v>
      </c>
      <c r="K1350" s="29" t="s">
        <v>3287</v>
      </c>
      <c r="L1350" s="29" t="s">
        <v>3101</v>
      </c>
      <c r="M1350" s="29" t="s">
        <v>3288</v>
      </c>
      <c r="N1350" s="29" t="s">
        <v>3289</v>
      </c>
      <c r="O1350" s="29" t="s">
        <v>3290</v>
      </c>
      <c r="P1350" s="29" t="s">
        <v>3291</v>
      </c>
      <c r="Q1350" s="29" t="s">
        <v>3209</v>
      </c>
      <c r="R1350" s="29" t="s">
        <v>3210</v>
      </c>
      <c r="S1350" s="29" t="s">
        <v>3098</v>
      </c>
      <c r="T1350" s="29"/>
      <c r="U1350" s="30">
        <v>1000</v>
      </c>
      <c r="V1350" s="30">
        <v>1000</v>
      </c>
      <c r="W1350" s="30">
        <v>1000</v>
      </c>
      <c r="X1350" s="30">
        <v>1000</v>
      </c>
      <c r="Y1350" s="30">
        <v>1000</v>
      </c>
      <c r="Z1350" s="30">
        <v>1000</v>
      </c>
      <c r="AA1350" s="30">
        <v>1000</v>
      </c>
      <c r="AB1350" s="30">
        <v>1000</v>
      </c>
      <c r="AC1350" s="30">
        <v>1000</v>
      </c>
      <c r="AD1350" s="30">
        <v>1000</v>
      </c>
      <c r="AE1350" s="30">
        <v>1000</v>
      </c>
      <c r="AF1350" s="30">
        <v>1000</v>
      </c>
    </row>
    <row r="1351" spans="1:32" x14ac:dyDescent="0.45">
      <c r="A1351" s="29" t="s">
        <v>638</v>
      </c>
      <c r="B1351" s="29" t="s">
        <v>639</v>
      </c>
      <c r="C1351" s="29" t="s">
        <v>3766</v>
      </c>
      <c r="D1351" s="29" t="s">
        <v>3767</v>
      </c>
      <c r="E1351" s="29" t="s">
        <v>3768</v>
      </c>
      <c r="F1351" s="29" t="s">
        <v>3769</v>
      </c>
      <c r="G1351" s="29" t="s">
        <v>3200</v>
      </c>
      <c r="H1351" s="29" t="s">
        <v>3201</v>
      </c>
      <c r="I1351" s="29" t="s">
        <v>3202</v>
      </c>
      <c r="J1351" s="29" t="s">
        <v>3203</v>
      </c>
      <c r="K1351" s="29" t="s">
        <v>3204</v>
      </c>
      <c r="L1351" s="29" t="s">
        <v>3109</v>
      </c>
      <c r="M1351" s="29" t="s">
        <v>3205</v>
      </c>
      <c r="N1351" s="29" t="s">
        <v>3206</v>
      </c>
      <c r="O1351" s="29" t="s">
        <v>3214</v>
      </c>
      <c r="P1351" s="29" t="s">
        <v>3215</v>
      </c>
      <c r="Q1351" s="29" t="s">
        <v>3209</v>
      </c>
      <c r="R1351" s="29" t="s">
        <v>3098</v>
      </c>
      <c r="S1351" s="29" t="s">
        <v>3098</v>
      </c>
      <c r="T1351" s="29"/>
      <c r="U1351" s="30">
        <v>0</v>
      </c>
      <c r="V1351" s="30">
        <v>0</v>
      </c>
      <c r="W1351" s="30">
        <v>0</v>
      </c>
      <c r="X1351" s="30">
        <v>0</v>
      </c>
      <c r="Y1351" s="30">
        <v>0</v>
      </c>
      <c r="Z1351" s="30">
        <v>0</v>
      </c>
      <c r="AA1351" s="30">
        <v>0</v>
      </c>
      <c r="AB1351" s="30">
        <v>0</v>
      </c>
      <c r="AC1351" s="30">
        <v>0</v>
      </c>
      <c r="AD1351" s="30">
        <v>0</v>
      </c>
      <c r="AE1351" s="30">
        <v>0</v>
      </c>
      <c r="AF1351" s="30">
        <v>50</v>
      </c>
    </row>
    <row r="1352" spans="1:32" x14ac:dyDescent="0.45">
      <c r="A1352" s="29" t="s">
        <v>638</v>
      </c>
      <c r="B1352" s="29" t="s">
        <v>639</v>
      </c>
      <c r="C1352" s="29" t="s">
        <v>3766</v>
      </c>
      <c r="D1352" s="29" t="s">
        <v>3767</v>
      </c>
      <c r="E1352" s="29" t="s">
        <v>3768</v>
      </c>
      <c r="F1352" s="29" t="s">
        <v>3769</v>
      </c>
      <c r="G1352" s="29" t="s">
        <v>3200</v>
      </c>
      <c r="H1352" s="29" t="s">
        <v>3201</v>
      </c>
      <c r="I1352" s="29" t="s">
        <v>3226</v>
      </c>
      <c r="J1352" s="29" t="s">
        <v>3227</v>
      </c>
      <c r="K1352" s="29" t="s">
        <v>3228</v>
      </c>
      <c r="L1352" s="29" t="s">
        <v>3111</v>
      </c>
      <c r="M1352" s="29" t="s">
        <v>3229</v>
      </c>
      <c r="N1352" s="29" t="s">
        <v>3230</v>
      </c>
      <c r="O1352" s="29" t="s">
        <v>3231</v>
      </c>
      <c r="P1352" s="29" t="s">
        <v>3232</v>
      </c>
      <c r="Q1352" s="29" t="s">
        <v>3209</v>
      </c>
      <c r="R1352" s="29" t="s">
        <v>3098</v>
      </c>
      <c r="S1352" s="29" t="s">
        <v>3098</v>
      </c>
      <c r="T1352" s="29"/>
      <c r="U1352" s="30">
        <v>0</v>
      </c>
      <c r="V1352" s="30">
        <v>0</v>
      </c>
      <c r="W1352" s="30">
        <v>480</v>
      </c>
      <c r="X1352" s="30">
        <v>156</v>
      </c>
      <c r="Y1352" s="30">
        <v>0</v>
      </c>
      <c r="Z1352" s="30">
        <v>0</v>
      </c>
      <c r="AA1352" s="30">
        <v>0</v>
      </c>
      <c r="AB1352" s="30">
        <v>0</v>
      </c>
      <c r="AC1352" s="30">
        <v>0</v>
      </c>
      <c r="AD1352" s="30">
        <v>0</v>
      </c>
      <c r="AE1352" s="30">
        <v>0</v>
      </c>
      <c r="AF1352" s="30">
        <v>0</v>
      </c>
    </row>
    <row r="1353" spans="1:32" x14ac:dyDescent="0.45">
      <c r="A1353" s="29" t="s">
        <v>638</v>
      </c>
      <c r="B1353" s="29" t="s">
        <v>639</v>
      </c>
      <c r="C1353" s="29" t="s">
        <v>3766</v>
      </c>
      <c r="D1353" s="29" t="s">
        <v>3767</v>
      </c>
      <c r="E1353" s="29" t="s">
        <v>3768</v>
      </c>
      <c r="F1353" s="29" t="s">
        <v>3769</v>
      </c>
      <c r="G1353" s="29" t="s">
        <v>3200</v>
      </c>
      <c r="H1353" s="29" t="s">
        <v>3201</v>
      </c>
      <c r="I1353" s="29" t="s">
        <v>3226</v>
      </c>
      <c r="J1353" s="29" t="s">
        <v>3227</v>
      </c>
      <c r="K1353" s="29" t="s">
        <v>3228</v>
      </c>
      <c r="L1353" s="29" t="s">
        <v>3111</v>
      </c>
      <c r="M1353" s="29" t="s">
        <v>3295</v>
      </c>
      <c r="N1353" s="29" t="s">
        <v>3296</v>
      </c>
      <c r="O1353" s="29" t="s">
        <v>3608</v>
      </c>
      <c r="P1353" s="29" t="s">
        <v>3609</v>
      </c>
      <c r="Q1353" s="29" t="s">
        <v>3209</v>
      </c>
      <c r="R1353" s="29" t="s">
        <v>3098</v>
      </c>
      <c r="S1353" s="29" t="s">
        <v>3098</v>
      </c>
      <c r="T1353" s="29"/>
      <c r="U1353" s="30">
        <v>0</v>
      </c>
      <c r="V1353" s="30">
        <v>0</v>
      </c>
      <c r="W1353" s="30">
        <v>0</v>
      </c>
      <c r="X1353" s="30">
        <v>0</v>
      </c>
      <c r="Y1353" s="30">
        <v>0</v>
      </c>
      <c r="Z1353" s="30">
        <v>0</v>
      </c>
      <c r="AA1353" s="30">
        <v>43</v>
      </c>
      <c r="AB1353" s="30">
        <v>0</v>
      </c>
      <c r="AC1353" s="30">
        <v>0</v>
      </c>
      <c r="AD1353" s="30">
        <v>0</v>
      </c>
      <c r="AE1353" s="30">
        <v>0</v>
      </c>
      <c r="AF1353" s="30">
        <v>0</v>
      </c>
    </row>
    <row r="1354" spans="1:32" x14ac:dyDescent="0.45">
      <c r="A1354" s="29" t="s">
        <v>713</v>
      </c>
      <c r="B1354" s="29" t="s">
        <v>714</v>
      </c>
      <c r="C1354" s="29" t="s">
        <v>3299</v>
      </c>
      <c r="D1354" s="29" t="s">
        <v>3300</v>
      </c>
      <c r="E1354" s="29" t="s">
        <v>3301</v>
      </c>
      <c r="F1354" s="29" t="s">
        <v>3302</v>
      </c>
      <c r="G1354" s="29" t="s">
        <v>3233</v>
      </c>
      <c r="H1354" s="29" t="s">
        <v>3234</v>
      </c>
      <c r="I1354" s="29" t="s">
        <v>3235</v>
      </c>
      <c r="J1354" s="29" t="s">
        <v>3236</v>
      </c>
      <c r="K1354" s="29" t="s">
        <v>3237</v>
      </c>
      <c r="L1354" s="29" t="s">
        <v>3107</v>
      </c>
      <c r="M1354" s="29" t="s">
        <v>3238</v>
      </c>
      <c r="N1354" s="29" t="s">
        <v>3239</v>
      </c>
      <c r="O1354" s="29" t="s">
        <v>3422</v>
      </c>
      <c r="P1354" s="29" t="s">
        <v>3423</v>
      </c>
      <c r="Q1354" s="29" t="s">
        <v>3209</v>
      </c>
      <c r="R1354" s="29" t="s">
        <v>3210</v>
      </c>
      <c r="S1354" s="29" t="s">
        <v>3098</v>
      </c>
      <c r="T1354" s="29"/>
      <c r="U1354" s="30">
        <v>4000</v>
      </c>
      <c r="V1354" s="30">
        <v>4000</v>
      </c>
      <c r="W1354" s="30">
        <v>4000</v>
      </c>
      <c r="X1354" s="30">
        <v>4000</v>
      </c>
      <c r="Y1354" s="30">
        <v>4000</v>
      </c>
      <c r="Z1354" s="30">
        <v>4000</v>
      </c>
      <c r="AA1354" s="30">
        <v>4000</v>
      </c>
      <c r="AB1354" s="30">
        <v>4000</v>
      </c>
      <c r="AC1354" s="30">
        <v>4000</v>
      </c>
      <c r="AD1354" s="30">
        <v>4000</v>
      </c>
      <c r="AE1354" s="30">
        <v>4000</v>
      </c>
      <c r="AF1354" s="30">
        <v>4000</v>
      </c>
    </row>
    <row r="1355" spans="1:32" x14ac:dyDescent="0.45">
      <c r="A1355" s="29" t="s">
        <v>713</v>
      </c>
      <c r="B1355" s="29" t="s">
        <v>714</v>
      </c>
      <c r="C1355" s="29" t="s">
        <v>3299</v>
      </c>
      <c r="D1355" s="29" t="s">
        <v>3300</v>
      </c>
      <c r="E1355" s="29" t="s">
        <v>3301</v>
      </c>
      <c r="F1355" s="29" t="s">
        <v>3302</v>
      </c>
      <c r="G1355" s="29" t="s">
        <v>3233</v>
      </c>
      <c r="H1355" s="29" t="s">
        <v>3234</v>
      </c>
      <c r="I1355" s="29" t="s">
        <v>3242</v>
      </c>
      <c r="J1355" s="29" t="s">
        <v>3243</v>
      </c>
      <c r="K1355" s="29" t="s">
        <v>3244</v>
      </c>
      <c r="L1355" s="29" t="s">
        <v>3104</v>
      </c>
      <c r="M1355" s="29" t="s">
        <v>3436</v>
      </c>
      <c r="N1355" s="29" t="s">
        <v>3437</v>
      </c>
      <c r="O1355" s="29" t="s">
        <v>3438</v>
      </c>
      <c r="P1355" s="29" t="s">
        <v>3439</v>
      </c>
      <c r="Q1355" s="29" t="s">
        <v>3209</v>
      </c>
      <c r="R1355" s="29" t="s">
        <v>3210</v>
      </c>
      <c r="S1355" s="29" t="s">
        <v>3098</v>
      </c>
      <c r="T1355" s="29"/>
      <c r="U1355" s="30">
        <v>2000</v>
      </c>
      <c r="V1355" s="30">
        <v>2000</v>
      </c>
      <c r="W1355" s="30">
        <v>2000</v>
      </c>
      <c r="X1355" s="30">
        <v>2000</v>
      </c>
      <c r="Y1355" s="30">
        <v>2000</v>
      </c>
      <c r="Z1355" s="30">
        <v>2000</v>
      </c>
      <c r="AA1355" s="30">
        <v>0</v>
      </c>
      <c r="AB1355" s="30">
        <v>0</v>
      </c>
      <c r="AC1355" s="30">
        <v>0</v>
      </c>
      <c r="AD1355" s="30">
        <v>0</v>
      </c>
      <c r="AE1355" s="30">
        <v>0</v>
      </c>
      <c r="AF1355" s="30">
        <v>0</v>
      </c>
    </row>
    <row r="1356" spans="1:32" x14ac:dyDescent="0.45">
      <c r="A1356" s="29" t="s">
        <v>713</v>
      </c>
      <c r="B1356" s="29" t="s">
        <v>714</v>
      </c>
      <c r="C1356" s="29" t="s">
        <v>3299</v>
      </c>
      <c r="D1356" s="29" t="s">
        <v>3300</v>
      </c>
      <c r="E1356" s="29" t="s">
        <v>3301</v>
      </c>
      <c r="F1356" s="29" t="s">
        <v>3302</v>
      </c>
      <c r="G1356" s="29" t="s">
        <v>3233</v>
      </c>
      <c r="H1356" s="29" t="s">
        <v>3234</v>
      </c>
      <c r="I1356" s="29" t="s">
        <v>3242</v>
      </c>
      <c r="J1356" s="29" t="s">
        <v>3243</v>
      </c>
      <c r="K1356" s="29" t="s">
        <v>3244</v>
      </c>
      <c r="L1356" s="29" t="s">
        <v>3104</v>
      </c>
      <c r="M1356" s="29" t="s">
        <v>3245</v>
      </c>
      <c r="N1356" s="29" t="s">
        <v>3246</v>
      </c>
      <c r="O1356" s="29" t="s">
        <v>3442</v>
      </c>
      <c r="P1356" s="29" t="s">
        <v>3443</v>
      </c>
      <c r="Q1356" s="29" t="s">
        <v>3209</v>
      </c>
      <c r="R1356" s="29" t="s">
        <v>3210</v>
      </c>
      <c r="S1356" s="29" t="s">
        <v>3098</v>
      </c>
      <c r="T1356" s="29"/>
      <c r="U1356" s="30">
        <v>10800</v>
      </c>
      <c r="V1356" s="30">
        <v>10800</v>
      </c>
      <c r="W1356" s="30">
        <v>10800</v>
      </c>
      <c r="X1356" s="30">
        <v>10800</v>
      </c>
      <c r="Y1356" s="30">
        <v>10800</v>
      </c>
      <c r="Z1356" s="30">
        <v>10800</v>
      </c>
      <c r="AA1356" s="30">
        <v>10800</v>
      </c>
      <c r="AB1356" s="30">
        <v>10800</v>
      </c>
      <c r="AC1356" s="30">
        <v>10800</v>
      </c>
      <c r="AD1356" s="30">
        <v>10800</v>
      </c>
      <c r="AE1356" s="30">
        <v>10800</v>
      </c>
      <c r="AF1356" s="30">
        <v>10800</v>
      </c>
    </row>
    <row r="1357" spans="1:32" x14ac:dyDescent="0.45">
      <c r="A1357" s="29" t="s">
        <v>713</v>
      </c>
      <c r="B1357" s="29" t="s">
        <v>714</v>
      </c>
      <c r="C1357" s="29" t="s">
        <v>3299</v>
      </c>
      <c r="D1357" s="29" t="s">
        <v>3300</v>
      </c>
      <c r="E1357" s="29" t="s">
        <v>3301</v>
      </c>
      <c r="F1357" s="29" t="s">
        <v>3302</v>
      </c>
      <c r="G1357" s="29" t="s">
        <v>3233</v>
      </c>
      <c r="H1357" s="29" t="s">
        <v>3234</v>
      </c>
      <c r="I1357" s="29" t="s">
        <v>3242</v>
      </c>
      <c r="J1357" s="29" t="s">
        <v>3243</v>
      </c>
      <c r="K1357" s="29" t="s">
        <v>3244</v>
      </c>
      <c r="L1357" s="29" t="s">
        <v>3104</v>
      </c>
      <c r="M1357" s="29" t="s">
        <v>3245</v>
      </c>
      <c r="N1357" s="29" t="s">
        <v>3246</v>
      </c>
      <c r="O1357" s="29" t="s">
        <v>3464</v>
      </c>
      <c r="P1357" s="29" t="s">
        <v>3465</v>
      </c>
      <c r="Q1357" s="29" t="s">
        <v>3209</v>
      </c>
      <c r="R1357" s="29" t="s">
        <v>3210</v>
      </c>
      <c r="S1357" s="29" t="s">
        <v>3098</v>
      </c>
      <c r="T1357" s="29"/>
      <c r="U1357" s="30">
        <v>6700</v>
      </c>
      <c r="V1357" s="30">
        <v>6700</v>
      </c>
      <c r="W1357" s="30">
        <v>6700</v>
      </c>
      <c r="X1357" s="30">
        <v>6700</v>
      </c>
      <c r="Y1357" s="30">
        <v>6700</v>
      </c>
      <c r="Z1357" s="30">
        <v>6700</v>
      </c>
      <c r="AA1357" s="30">
        <v>6700</v>
      </c>
      <c r="AB1357" s="30">
        <v>6700</v>
      </c>
      <c r="AC1357" s="30">
        <v>6700</v>
      </c>
      <c r="AD1357" s="30">
        <v>6700</v>
      </c>
      <c r="AE1357" s="30">
        <v>6700</v>
      </c>
      <c r="AF1357" s="30">
        <v>6700</v>
      </c>
    </row>
    <row r="1358" spans="1:32" x14ac:dyDescent="0.45">
      <c r="A1358" s="29" t="s">
        <v>713</v>
      </c>
      <c r="B1358" s="29" t="s">
        <v>714</v>
      </c>
      <c r="C1358" s="29" t="s">
        <v>3299</v>
      </c>
      <c r="D1358" s="29" t="s">
        <v>3300</v>
      </c>
      <c r="E1358" s="29" t="s">
        <v>3301</v>
      </c>
      <c r="F1358" s="29" t="s">
        <v>3302</v>
      </c>
      <c r="G1358" s="29" t="s">
        <v>3233</v>
      </c>
      <c r="H1358" s="29" t="s">
        <v>3234</v>
      </c>
      <c r="I1358" s="29" t="s">
        <v>3242</v>
      </c>
      <c r="J1358" s="29" t="s">
        <v>3243</v>
      </c>
      <c r="K1358" s="29" t="s">
        <v>3258</v>
      </c>
      <c r="L1358" s="29" t="s">
        <v>3105</v>
      </c>
      <c r="M1358" s="29" t="s">
        <v>3259</v>
      </c>
      <c r="N1358" s="29" t="s">
        <v>3105</v>
      </c>
      <c r="O1358" s="29" t="s">
        <v>3260</v>
      </c>
      <c r="P1358" s="29" t="s">
        <v>3261</v>
      </c>
      <c r="Q1358" s="29" t="s">
        <v>3209</v>
      </c>
      <c r="R1358" s="29" t="s">
        <v>3210</v>
      </c>
      <c r="S1358" s="29" t="s">
        <v>3098</v>
      </c>
      <c r="T1358" s="29"/>
      <c r="U1358" s="30">
        <v>0</v>
      </c>
      <c r="V1358" s="30">
        <v>0</v>
      </c>
      <c r="W1358" s="30">
        <v>0</v>
      </c>
      <c r="X1358" s="30">
        <v>0</v>
      </c>
      <c r="Y1358" s="30">
        <v>0</v>
      </c>
      <c r="Z1358" s="30">
        <v>0</v>
      </c>
      <c r="AA1358" s="30">
        <v>0</v>
      </c>
      <c r="AB1358" s="30">
        <v>0</v>
      </c>
      <c r="AC1358" s="30">
        <v>0</v>
      </c>
      <c r="AD1358" s="30">
        <v>0</v>
      </c>
      <c r="AE1358" s="30">
        <v>0</v>
      </c>
      <c r="AF1358" s="30">
        <v>0</v>
      </c>
    </row>
    <row r="1359" spans="1:32" x14ac:dyDescent="0.45">
      <c r="A1359" s="29" t="s">
        <v>713</v>
      </c>
      <c r="B1359" s="29" t="s">
        <v>714</v>
      </c>
      <c r="C1359" s="29" t="s">
        <v>3299</v>
      </c>
      <c r="D1359" s="29" t="s">
        <v>3300</v>
      </c>
      <c r="E1359" s="29" t="s">
        <v>3301</v>
      </c>
      <c r="F1359" s="29" t="s">
        <v>3302</v>
      </c>
      <c r="G1359" s="29" t="s">
        <v>3233</v>
      </c>
      <c r="H1359" s="29" t="s">
        <v>3234</v>
      </c>
      <c r="I1359" s="29" t="s">
        <v>3262</v>
      </c>
      <c r="J1359" s="29" t="s">
        <v>3263</v>
      </c>
      <c r="K1359" s="29" t="s">
        <v>3563</v>
      </c>
      <c r="L1359" s="29" t="s">
        <v>3118</v>
      </c>
      <c r="M1359" s="29" t="s">
        <v>3564</v>
      </c>
      <c r="N1359" s="29" t="s">
        <v>3565</v>
      </c>
      <c r="O1359" s="29" t="s">
        <v>3770</v>
      </c>
      <c r="P1359" s="29" t="s">
        <v>3771</v>
      </c>
      <c r="Q1359" s="29" t="s">
        <v>3209</v>
      </c>
      <c r="R1359" s="29" t="s">
        <v>3210</v>
      </c>
      <c r="S1359" s="29" t="s">
        <v>3098</v>
      </c>
      <c r="T1359" s="29"/>
      <c r="U1359" s="30">
        <v>0</v>
      </c>
      <c r="V1359" s="30">
        <v>0</v>
      </c>
      <c r="W1359" s="30">
        <v>0</v>
      </c>
      <c r="X1359" s="30">
        <v>0</v>
      </c>
      <c r="Y1359" s="30">
        <v>0</v>
      </c>
      <c r="Z1359" s="30">
        <v>0</v>
      </c>
      <c r="AA1359" s="30">
        <v>0</v>
      </c>
      <c r="AB1359" s="30">
        <v>0</v>
      </c>
      <c r="AC1359" s="30">
        <v>0</v>
      </c>
      <c r="AD1359" s="30">
        <v>0</v>
      </c>
      <c r="AE1359" s="30">
        <v>0</v>
      </c>
      <c r="AF1359" s="30">
        <v>0</v>
      </c>
    </row>
    <row r="1360" spans="1:32" x14ac:dyDescent="0.45">
      <c r="A1360" s="29" t="s">
        <v>713</v>
      </c>
      <c r="B1360" s="29" t="s">
        <v>714</v>
      </c>
      <c r="C1360" s="29" t="s">
        <v>3299</v>
      </c>
      <c r="D1360" s="29" t="s">
        <v>3300</v>
      </c>
      <c r="E1360" s="29" t="s">
        <v>3301</v>
      </c>
      <c r="F1360" s="29" t="s">
        <v>3302</v>
      </c>
      <c r="G1360" s="29" t="s">
        <v>3233</v>
      </c>
      <c r="H1360" s="29" t="s">
        <v>3234</v>
      </c>
      <c r="I1360" s="29" t="s">
        <v>3262</v>
      </c>
      <c r="J1360" s="29" t="s">
        <v>3263</v>
      </c>
      <c r="K1360" s="29" t="s">
        <v>3563</v>
      </c>
      <c r="L1360" s="29" t="s">
        <v>3118</v>
      </c>
      <c r="M1360" s="29" t="s">
        <v>3572</v>
      </c>
      <c r="N1360" s="29" t="s">
        <v>3573</v>
      </c>
      <c r="O1360" s="29" t="s">
        <v>3772</v>
      </c>
      <c r="P1360" s="29" t="s">
        <v>3773</v>
      </c>
      <c r="Q1360" s="29" t="s">
        <v>3209</v>
      </c>
      <c r="R1360" s="29" t="s">
        <v>3210</v>
      </c>
      <c r="S1360" s="29" t="s">
        <v>3098</v>
      </c>
      <c r="T1360" s="29"/>
      <c r="U1360" s="30">
        <v>1000</v>
      </c>
      <c r="V1360" s="30">
        <v>1000</v>
      </c>
      <c r="W1360" s="30">
        <v>1000</v>
      </c>
      <c r="X1360" s="30">
        <v>1000</v>
      </c>
      <c r="Y1360" s="30">
        <v>1000</v>
      </c>
      <c r="Z1360" s="30">
        <v>1000</v>
      </c>
      <c r="AA1360" s="30">
        <v>1000</v>
      </c>
      <c r="AB1360" s="30">
        <v>1000</v>
      </c>
      <c r="AC1360" s="30">
        <v>1000</v>
      </c>
      <c r="AD1360" s="30">
        <v>1000</v>
      </c>
      <c r="AE1360" s="30">
        <v>1000</v>
      </c>
      <c r="AF1360" s="30">
        <v>1000</v>
      </c>
    </row>
    <row r="1361" spans="1:32" x14ac:dyDescent="0.45">
      <c r="A1361" s="29" t="s">
        <v>713</v>
      </c>
      <c r="B1361" s="29" t="s">
        <v>714</v>
      </c>
      <c r="C1361" s="29" t="s">
        <v>3299</v>
      </c>
      <c r="D1361" s="29" t="s">
        <v>3300</v>
      </c>
      <c r="E1361" s="29" t="s">
        <v>3301</v>
      </c>
      <c r="F1361" s="29" t="s">
        <v>3302</v>
      </c>
      <c r="G1361" s="29" t="s">
        <v>3233</v>
      </c>
      <c r="H1361" s="29" t="s">
        <v>3234</v>
      </c>
      <c r="I1361" s="29" t="s">
        <v>3262</v>
      </c>
      <c r="J1361" s="29" t="s">
        <v>3263</v>
      </c>
      <c r="K1361" s="29" t="s">
        <v>3563</v>
      </c>
      <c r="L1361" s="29" t="s">
        <v>3118</v>
      </c>
      <c r="M1361" s="29" t="s">
        <v>3572</v>
      </c>
      <c r="N1361" s="29" t="s">
        <v>3573</v>
      </c>
      <c r="O1361" s="29" t="s">
        <v>3574</v>
      </c>
      <c r="P1361" s="29" t="s">
        <v>3575</v>
      </c>
      <c r="Q1361" s="29" t="s">
        <v>3209</v>
      </c>
      <c r="R1361" s="29" t="s">
        <v>3210</v>
      </c>
      <c r="S1361" s="29" t="s">
        <v>3098</v>
      </c>
      <c r="T1361" s="29"/>
      <c r="U1361" s="30">
        <v>0</v>
      </c>
      <c r="V1361" s="30">
        <v>0</v>
      </c>
      <c r="W1361" s="30">
        <v>0</v>
      </c>
      <c r="X1361" s="30">
        <v>0</v>
      </c>
      <c r="Y1361" s="30">
        <v>0</v>
      </c>
      <c r="Z1361" s="30">
        <v>0</v>
      </c>
      <c r="AA1361" s="30">
        <v>0</v>
      </c>
      <c r="AB1361" s="30">
        <v>0</v>
      </c>
      <c r="AC1361" s="30">
        <v>0</v>
      </c>
      <c r="AD1361" s="30">
        <v>0</v>
      </c>
      <c r="AE1361" s="30">
        <v>0</v>
      </c>
      <c r="AF1361" s="30">
        <v>0</v>
      </c>
    </row>
    <row r="1362" spans="1:32" x14ac:dyDescent="0.45">
      <c r="A1362" s="29" t="s">
        <v>713</v>
      </c>
      <c r="B1362" s="29" t="s">
        <v>714</v>
      </c>
      <c r="C1362" s="29" t="s">
        <v>3299</v>
      </c>
      <c r="D1362" s="29" t="s">
        <v>3300</v>
      </c>
      <c r="E1362" s="29" t="s">
        <v>3301</v>
      </c>
      <c r="F1362" s="29" t="s">
        <v>3302</v>
      </c>
      <c r="G1362" s="29" t="s">
        <v>3233</v>
      </c>
      <c r="H1362" s="29" t="s">
        <v>3234</v>
      </c>
      <c r="I1362" s="29" t="s">
        <v>3262</v>
      </c>
      <c r="J1362" s="29" t="s">
        <v>3263</v>
      </c>
      <c r="K1362" s="29" t="s">
        <v>3264</v>
      </c>
      <c r="L1362" s="29" t="s">
        <v>3103</v>
      </c>
      <c r="M1362" s="29" t="s">
        <v>3265</v>
      </c>
      <c r="N1362" s="29" t="s">
        <v>3266</v>
      </c>
      <c r="O1362" s="29" t="s">
        <v>3267</v>
      </c>
      <c r="P1362" s="29" t="s">
        <v>3268</v>
      </c>
      <c r="Q1362" s="29" t="s">
        <v>3209</v>
      </c>
      <c r="R1362" s="29" t="s">
        <v>3210</v>
      </c>
      <c r="S1362" s="29" t="s">
        <v>3098</v>
      </c>
      <c r="T1362" s="29"/>
      <c r="U1362" s="30">
        <v>2000</v>
      </c>
      <c r="V1362" s="30">
        <v>2000</v>
      </c>
      <c r="W1362" s="30">
        <v>2000</v>
      </c>
      <c r="X1362" s="30">
        <v>2000</v>
      </c>
      <c r="Y1362" s="30">
        <v>2000</v>
      </c>
      <c r="Z1362" s="30">
        <v>2000</v>
      </c>
      <c r="AA1362" s="30">
        <v>2000</v>
      </c>
      <c r="AB1362" s="30">
        <v>2000</v>
      </c>
      <c r="AC1362" s="30">
        <v>2000</v>
      </c>
      <c r="AD1362" s="30">
        <v>2000</v>
      </c>
      <c r="AE1362" s="30">
        <v>2000</v>
      </c>
      <c r="AF1362" s="30">
        <v>2000</v>
      </c>
    </row>
    <row r="1363" spans="1:32" x14ac:dyDescent="0.45">
      <c r="A1363" s="29" t="s">
        <v>713</v>
      </c>
      <c r="B1363" s="29" t="s">
        <v>714</v>
      </c>
      <c r="C1363" s="29" t="s">
        <v>3299</v>
      </c>
      <c r="D1363" s="29" t="s">
        <v>3300</v>
      </c>
      <c r="E1363" s="29" t="s">
        <v>3301</v>
      </c>
      <c r="F1363" s="29" t="s">
        <v>3302</v>
      </c>
      <c r="G1363" s="29" t="s">
        <v>3233</v>
      </c>
      <c r="H1363" s="29" t="s">
        <v>3234</v>
      </c>
      <c r="I1363" s="29" t="s">
        <v>3262</v>
      </c>
      <c r="J1363" s="29" t="s">
        <v>3263</v>
      </c>
      <c r="K1363" s="29" t="s">
        <v>3264</v>
      </c>
      <c r="L1363" s="29" t="s">
        <v>3103</v>
      </c>
      <c r="M1363" s="29" t="s">
        <v>3265</v>
      </c>
      <c r="N1363" s="29" t="s">
        <v>3266</v>
      </c>
      <c r="O1363" s="29" t="s">
        <v>3269</v>
      </c>
      <c r="P1363" s="29" t="s">
        <v>3270</v>
      </c>
      <c r="Q1363" s="29" t="s">
        <v>3209</v>
      </c>
      <c r="R1363" s="29" t="s">
        <v>3210</v>
      </c>
      <c r="S1363" s="29" t="s">
        <v>3098</v>
      </c>
      <c r="T1363" s="29"/>
      <c r="U1363" s="30">
        <v>1200</v>
      </c>
      <c r="V1363" s="30">
        <v>1200</v>
      </c>
      <c r="W1363" s="30">
        <v>1200</v>
      </c>
      <c r="X1363" s="30">
        <v>1200</v>
      </c>
      <c r="Y1363" s="30">
        <v>1200</v>
      </c>
      <c r="Z1363" s="30">
        <v>1200</v>
      </c>
      <c r="AA1363" s="30">
        <v>1200</v>
      </c>
      <c r="AB1363" s="30">
        <v>1200</v>
      </c>
      <c r="AC1363" s="30">
        <v>1200</v>
      </c>
      <c r="AD1363" s="30">
        <v>1200</v>
      </c>
      <c r="AE1363" s="30">
        <v>1200</v>
      </c>
      <c r="AF1363" s="30">
        <v>1200</v>
      </c>
    </row>
    <row r="1364" spans="1:32" x14ac:dyDescent="0.45">
      <c r="A1364" s="29" t="s">
        <v>713</v>
      </c>
      <c r="B1364" s="29" t="s">
        <v>714</v>
      </c>
      <c r="C1364" s="29" t="s">
        <v>3299</v>
      </c>
      <c r="D1364" s="29" t="s">
        <v>3300</v>
      </c>
      <c r="E1364" s="29" t="s">
        <v>3301</v>
      </c>
      <c r="F1364" s="29" t="s">
        <v>3302</v>
      </c>
      <c r="G1364" s="29" t="s">
        <v>3233</v>
      </c>
      <c r="H1364" s="29" t="s">
        <v>3234</v>
      </c>
      <c r="I1364" s="29" t="s">
        <v>3262</v>
      </c>
      <c r="J1364" s="29" t="s">
        <v>3263</v>
      </c>
      <c r="K1364" s="29" t="s">
        <v>3264</v>
      </c>
      <c r="L1364" s="29" t="s">
        <v>3103</v>
      </c>
      <c r="M1364" s="29" t="s">
        <v>3265</v>
      </c>
      <c r="N1364" s="29" t="s">
        <v>3266</v>
      </c>
      <c r="O1364" s="29" t="s">
        <v>3372</v>
      </c>
      <c r="P1364" s="29" t="s">
        <v>3373</v>
      </c>
      <c r="Q1364" s="29" t="s">
        <v>3209</v>
      </c>
      <c r="R1364" s="29" t="s">
        <v>3210</v>
      </c>
      <c r="S1364" s="29" t="s">
        <v>3098</v>
      </c>
      <c r="T1364" s="29"/>
      <c r="U1364" s="30">
        <v>188</v>
      </c>
      <c r="V1364" s="30">
        <v>0</v>
      </c>
      <c r="W1364" s="30">
        <v>0</v>
      </c>
      <c r="X1364" s="30">
        <v>0</v>
      </c>
      <c r="Y1364" s="30">
        <v>0</v>
      </c>
      <c r="Z1364" s="30">
        <v>0</v>
      </c>
      <c r="AA1364" s="30">
        <v>0</v>
      </c>
      <c r="AB1364" s="30">
        <v>0</v>
      </c>
      <c r="AC1364" s="30">
        <v>0</v>
      </c>
      <c r="AD1364" s="30">
        <v>0</v>
      </c>
      <c r="AE1364" s="30">
        <v>0</v>
      </c>
      <c r="AF1364" s="30">
        <v>0</v>
      </c>
    </row>
    <row r="1365" spans="1:32" x14ac:dyDescent="0.45">
      <c r="A1365" s="29" t="s">
        <v>713</v>
      </c>
      <c r="B1365" s="29" t="s">
        <v>714</v>
      </c>
      <c r="C1365" s="29" t="s">
        <v>3299</v>
      </c>
      <c r="D1365" s="29" t="s">
        <v>3300</v>
      </c>
      <c r="E1365" s="29" t="s">
        <v>3301</v>
      </c>
      <c r="F1365" s="29" t="s">
        <v>3302</v>
      </c>
      <c r="G1365" s="29" t="s">
        <v>3233</v>
      </c>
      <c r="H1365" s="29" t="s">
        <v>3234</v>
      </c>
      <c r="I1365" s="29" t="s">
        <v>3262</v>
      </c>
      <c r="J1365" s="29" t="s">
        <v>3263</v>
      </c>
      <c r="K1365" s="29" t="s">
        <v>3264</v>
      </c>
      <c r="L1365" s="29" t="s">
        <v>3103</v>
      </c>
      <c r="M1365" s="29" t="s">
        <v>3322</v>
      </c>
      <c r="N1365" s="29" t="s">
        <v>3323</v>
      </c>
      <c r="O1365" s="29" t="s">
        <v>3374</v>
      </c>
      <c r="P1365" s="29" t="s">
        <v>3375</v>
      </c>
      <c r="Q1365" s="29" t="s">
        <v>3209</v>
      </c>
      <c r="R1365" s="29" t="s">
        <v>3210</v>
      </c>
      <c r="S1365" s="29" t="s">
        <v>3098</v>
      </c>
      <c r="T1365" s="29"/>
      <c r="U1365" s="30">
        <v>1000</v>
      </c>
      <c r="V1365" s="30">
        <v>1000</v>
      </c>
      <c r="W1365" s="30">
        <v>1000</v>
      </c>
      <c r="X1365" s="30">
        <v>1000</v>
      </c>
      <c r="Y1365" s="30">
        <v>1000</v>
      </c>
      <c r="Z1365" s="30">
        <v>1000</v>
      </c>
      <c r="AA1365" s="30">
        <v>1000</v>
      </c>
      <c r="AB1365" s="30">
        <v>1000</v>
      </c>
      <c r="AC1365" s="30">
        <v>1000</v>
      </c>
      <c r="AD1365" s="30">
        <v>1000</v>
      </c>
      <c r="AE1365" s="30">
        <v>1000</v>
      </c>
      <c r="AF1365" s="30">
        <v>1000</v>
      </c>
    </row>
    <row r="1366" spans="1:32" x14ac:dyDescent="0.45">
      <c r="A1366" s="29" t="s">
        <v>713</v>
      </c>
      <c r="B1366" s="29" t="s">
        <v>714</v>
      </c>
      <c r="C1366" s="29" t="s">
        <v>3299</v>
      </c>
      <c r="D1366" s="29" t="s">
        <v>3300</v>
      </c>
      <c r="E1366" s="29" t="s">
        <v>3301</v>
      </c>
      <c r="F1366" s="29" t="s">
        <v>3302</v>
      </c>
      <c r="G1366" s="29" t="s">
        <v>3233</v>
      </c>
      <c r="H1366" s="29" t="s">
        <v>3234</v>
      </c>
      <c r="I1366" s="29" t="s">
        <v>3275</v>
      </c>
      <c r="J1366" s="29" t="s">
        <v>3276</v>
      </c>
      <c r="K1366" s="29" t="s">
        <v>3282</v>
      </c>
      <c r="L1366" s="29" t="s">
        <v>3112</v>
      </c>
      <c r="M1366" s="29" t="s">
        <v>3283</v>
      </c>
      <c r="N1366" s="29" t="s">
        <v>3284</v>
      </c>
      <c r="O1366" s="29" t="s">
        <v>3376</v>
      </c>
      <c r="P1366" s="29" t="s">
        <v>3377</v>
      </c>
      <c r="Q1366" s="29" t="s">
        <v>3209</v>
      </c>
      <c r="R1366" s="29" t="s">
        <v>3210</v>
      </c>
      <c r="S1366" s="29" t="s">
        <v>3098</v>
      </c>
      <c r="T1366" s="29"/>
      <c r="U1366" s="30">
        <v>19334</v>
      </c>
      <c r="V1366" s="30">
        <v>19334</v>
      </c>
      <c r="W1366" s="30">
        <v>19334</v>
      </c>
      <c r="X1366" s="30">
        <v>19334</v>
      </c>
      <c r="Y1366" s="30">
        <v>19334</v>
      </c>
      <c r="Z1366" s="30">
        <v>19334</v>
      </c>
      <c r="AA1366" s="30">
        <v>19334</v>
      </c>
      <c r="AB1366" s="30">
        <v>19334</v>
      </c>
      <c r="AC1366" s="30">
        <v>19334</v>
      </c>
      <c r="AD1366" s="30">
        <v>19334</v>
      </c>
      <c r="AE1366" s="30">
        <v>19334</v>
      </c>
      <c r="AF1366" s="30">
        <v>19334</v>
      </c>
    </row>
    <row r="1367" spans="1:32" x14ac:dyDescent="0.45">
      <c r="A1367" s="29" t="s">
        <v>340</v>
      </c>
      <c r="B1367" s="29" t="s">
        <v>3023</v>
      </c>
      <c r="C1367" s="29" t="s">
        <v>3299</v>
      </c>
      <c r="D1367" s="29" t="s">
        <v>3300</v>
      </c>
      <c r="E1367" s="29" t="s">
        <v>3320</v>
      </c>
      <c r="F1367" s="29" t="s">
        <v>3321</v>
      </c>
      <c r="G1367" s="29" t="s">
        <v>3200</v>
      </c>
      <c r="H1367" s="29" t="s">
        <v>3201</v>
      </c>
      <c r="I1367" s="29" t="s">
        <v>3202</v>
      </c>
      <c r="J1367" s="29" t="s">
        <v>3203</v>
      </c>
      <c r="K1367" s="29" t="s">
        <v>3204</v>
      </c>
      <c r="L1367" s="29" t="s">
        <v>3109</v>
      </c>
      <c r="M1367" s="29" t="s">
        <v>3378</v>
      </c>
      <c r="N1367" s="29" t="s">
        <v>3379</v>
      </c>
      <c r="O1367" s="29" t="s">
        <v>3380</v>
      </c>
      <c r="P1367" s="29" t="s">
        <v>3381</v>
      </c>
      <c r="Q1367" s="29" t="s">
        <v>3209</v>
      </c>
      <c r="R1367" s="29" t="s">
        <v>3210</v>
      </c>
      <c r="S1367" s="29" t="s">
        <v>3098</v>
      </c>
      <c r="T1367" s="29"/>
      <c r="U1367" s="30">
        <v>3620</v>
      </c>
      <c r="V1367" s="30">
        <v>3620</v>
      </c>
      <c r="W1367" s="30">
        <v>3620</v>
      </c>
      <c r="X1367" s="30">
        <v>3620</v>
      </c>
      <c r="Y1367" s="30">
        <v>3620</v>
      </c>
      <c r="Z1367" s="30">
        <v>3620</v>
      </c>
      <c r="AA1367" s="30">
        <v>3620</v>
      </c>
      <c r="AB1367" s="30">
        <v>3620</v>
      </c>
      <c r="AC1367" s="30">
        <v>3620</v>
      </c>
      <c r="AD1367" s="30">
        <v>3620</v>
      </c>
      <c r="AE1367" s="30">
        <v>0</v>
      </c>
      <c r="AF1367" s="30">
        <v>0</v>
      </c>
    </row>
    <row r="1368" spans="1:32" x14ac:dyDescent="0.45">
      <c r="A1368" s="29" t="s">
        <v>176</v>
      </c>
      <c r="B1368" s="29" t="s">
        <v>177</v>
      </c>
      <c r="C1368" s="29" t="s">
        <v>3299</v>
      </c>
      <c r="D1368" s="29" t="s">
        <v>3300</v>
      </c>
      <c r="E1368" s="29" t="s">
        <v>3538</v>
      </c>
      <c r="F1368" s="29" t="s">
        <v>3539</v>
      </c>
      <c r="G1368" s="29" t="s">
        <v>3200</v>
      </c>
      <c r="H1368" s="29" t="s">
        <v>3201</v>
      </c>
      <c r="I1368" s="29" t="s">
        <v>3202</v>
      </c>
      <c r="J1368" s="29" t="s">
        <v>3203</v>
      </c>
      <c r="K1368" s="29" t="s">
        <v>3204</v>
      </c>
      <c r="L1368" s="29" t="s">
        <v>3109</v>
      </c>
      <c r="M1368" s="29" t="s">
        <v>3378</v>
      </c>
      <c r="N1368" s="29" t="s">
        <v>3379</v>
      </c>
      <c r="O1368" s="29" t="s">
        <v>3380</v>
      </c>
      <c r="P1368" s="29" t="s">
        <v>3381</v>
      </c>
      <c r="Q1368" s="29" t="s">
        <v>3209</v>
      </c>
      <c r="R1368" s="29" t="s">
        <v>3210</v>
      </c>
      <c r="S1368" s="29" t="s">
        <v>3098</v>
      </c>
      <c r="T1368" s="29"/>
      <c r="U1368" s="30">
        <v>3130</v>
      </c>
      <c r="V1368" s="30">
        <v>3130</v>
      </c>
      <c r="W1368" s="30">
        <v>3130</v>
      </c>
      <c r="X1368" s="30">
        <v>3130</v>
      </c>
      <c r="Y1368" s="30">
        <v>3130</v>
      </c>
      <c r="Z1368" s="30">
        <v>3130</v>
      </c>
      <c r="AA1368" s="30">
        <v>3130</v>
      </c>
      <c r="AB1368" s="30">
        <v>3130</v>
      </c>
      <c r="AC1368" s="30">
        <v>3130</v>
      </c>
      <c r="AD1368" s="30">
        <v>3130</v>
      </c>
      <c r="AE1368" s="30">
        <v>0</v>
      </c>
      <c r="AF1368" s="30">
        <v>0</v>
      </c>
    </row>
    <row r="1369" spans="1:32" x14ac:dyDescent="0.45">
      <c r="A1369" s="29" t="s">
        <v>436</v>
      </c>
      <c r="B1369" s="29" t="s">
        <v>437</v>
      </c>
      <c r="C1369" s="29" t="s">
        <v>3299</v>
      </c>
      <c r="D1369" s="29" t="s">
        <v>3300</v>
      </c>
      <c r="E1369" s="29" t="s">
        <v>3320</v>
      </c>
      <c r="F1369" s="29" t="s">
        <v>3321</v>
      </c>
      <c r="G1369" s="29" t="s">
        <v>3200</v>
      </c>
      <c r="H1369" s="29" t="s">
        <v>3201</v>
      </c>
      <c r="I1369" s="29" t="s">
        <v>3202</v>
      </c>
      <c r="J1369" s="29" t="s">
        <v>3203</v>
      </c>
      <c r="K1369" s="29" t="s">
        <v>3221</v>
      </c>
      <c r="L1369" s="29" t="s">
        <v>3113</v>
      </c>
      <c r="M1369" s="29" t="s">
        <v>3222</v>
      </c>
      <c r="N1369" s="29" t="s">
        <v>3223</v>
      </c>
      <c r="O1369" s="29" t="s">
        <v>3224</v>
      </c>
      <c r="P1369" s="29" t="s">
        <v>3225</v>
      </c>
      <c r="Q1369" s="29" t="s">
        <v>3209</v>
      </c>
      <c r="R1369" s="29" t="s">
        <v>3210</v>
      </c>
      <c r="S1369" s="29" t="s">
        <v>3098</v>
      </c>
      <c r="T1369" s="29"/>
      <c r="U1369" s="30">
        <v>11067</v>
      </c>
      <c r="V1369" s="30">
        <v>11195</v>
      </c>
      <c r="W1369" s="30">
        <v>11141</v>
      </c>
      <c r="X1369" s="30">
        <v>10924</v>
      </c>
      <c r="Y1369" s="30">
        <v>12260</v>
      </c>
      <c r="Z1369" s="30">
        <v>11300</v>
      </c>
      <c r="AA1369" s="30">
        <v>11039</v>
      </c>
      <c r="AB1369" s="30">
        <v>11458</v>
      </c>
      <c r="AC1369" s="30">
        <v>11726</v>
      </c>
      <c r="AD1369" s="30">
        <v>12204</v>
      </c>
      <c r="AE1369" s="30">
        <v>12411</v>
      </c>
      <c r="AF1369" s="30">
        <v>10665</v>
      </c>
    </row>
    <row r="1370" spans="1:32" x14ac:dyDescent="0.45">
      <c r="A1370" s="29" t="s">
        <v>436</v>
      </c>
      <c r="B1370" s="29" t="s">
        <v>437</v>
      </c>
      <c r="C1370" s="29" t="s">
        <v>3299</v>
      </c>
      <c r="D1370" s="29" t="s">
        <v>3300</v>
      </c>
      <c r="E1370" s="29" t="s">
        <v>3320</v>
      </c>
      <c r="F1370" s="29" t="s">
        <v>3321</v>
      </c>
      <c r="G1370" s="29" t="s">
        <v>3233</v>
      </c>
      <c r="H1370" s="29" t="s">
        <v>3234</v>
      </c>
      <c r="I1370" s="29" t="s">
        <v>3275</v>
      </c>
      <c r="J1370" s="29" t="s">
        <v>3276</v>
      </c>
      <c r="K1370" s="29" t="s">
        <v>3277</v>
      </c>
      <c r="L1370" s="29" t="s">
        <v>3100</v>
      </c>
      <c r="M1370" s="29" t="s">
        <v>3312</v>
      </c>
      <c r="N1370" s="29" t="s">
        <v>3313</v>
      </c>
      <c r="O1370" s="29" t="s">
        <v>3314</v>
      </c>
      <c r="P1370" s="29" t="s">
        <v>3315</v>
      </c>
      <c r="Q1370" s="29" t="s">
        <v>3209</v>
      </c>
      <c r="R1370" s="29" t="s">
        <v>3210</v>
      </c>
      <c r="S1370" s="29" t="s">
        <v>3098</v>
      </c>
      <c r="T1370" s="29"/>
      <c r="U1370" s="30">
        <v>27000</v>
      </c>
      <c r="V1370" s="30">
        <v>27000</v>
      </c>
      <c r="W1370" s="30">
        <v>27000</v>
      </c>
      <c r="X1370" s="30">
        <v>27000</v>
      </c>
      <c r="Y1370" s="30">
        <v>27000</v>
      </c>
      <c r="Z1370" s="30">
        <v>27000</v>
      </c>
      <c r="AA1370" s="30">
        <v>27000</v>
      </c>
      <c r="AB1370" s="30">
        <v>27000</v>
      </c>
      <c r="AC1370" s="30">
        <v>24000</v>
      </c>
      <c r="AD1370" s="30">
        <v>24000</v>
      </c>
      <c r="AE1370" s="30">
        <v>24000</v>
      </c>
      <c r="AF1370" s="30">
        <v>24000</v>
      </c>
    </row>
    <row r="1371" spans="1:32" x14ac:dyDescent="0.45">
      <c r="A1371" s="29" t="s">
        <v>436</v>
      </c>
      <c r="B1371" s="29" t="s">
        <v>437</v>
      </c>
      <c r="C1371" s="29" t="s">
        <v>3299</v>
      </c>
      <c r="D1371" s="29" t="s">
        <v>3300</v>
      </c>
      <c r="E1371" s="29" t="s">
        <v>3320</v>
      </c>
      <c r="F1371" s="29" t="s">
        <v>3321</v>
      </c>
      <c r="G1371" s="29" t="s">
        <v>3233</v>
      </c>
      <c r="H1371" s="29" t="s">
        <v>3234</v>
      </c>
      <c r="I1371" s="29" t="s">
        <v>3275</v>
      </c>
      <c r="J1371" s="29" t="s">
        <v>3276</v>
      </c>
      <c r="K1371" s="29" t="s">
        <v>3282</v>
      </c>
      <c r="L1371" s="29" t="s">
        <v>3112</v>
      </c>
      <c r="M1371" s="29" t="s">
        <v>3283</v>
      </c>
      <c r="N1371" s="29" t="s">
        <v>3284</v>
      </c>
      <c r="O1371" s="29" t="s">
        <v>3285</v>
      </c>
      <c r="P1371" s="29" t="s">
        <v>3286</v>
      </c>
      <c r="Q1371" s="29" t="s">
        <v>3209</v>
      </c>
      <c r="R1371" s="29" t="s">
        <v>3210</v>
      </c>
      <c r="S1371" s="29" t="s">
        <v>3098</v>
      </c>
      <c r="T1371" s="29"/>
      <c r="U1371" s="30">
        <v>20000</v>
      </c>
      <c r="V1371" s="30">
        <v>20000</v>
      </c>
      <c r="W1371" s="30">
        <v>20000</v>
      </c>
      <c r="X1371" s="30">
        <v>20000</v>
      </c>
      <c r="Y1371" s="30">
        <v>20000</v>
      </c>
      <c r="Z1371" s="30">
        <v>20000</v>
      </c>
      <c r="AA1371" s="30">
        <v>20000</v>
      </c>
      <c r="AB1371" s="30">
        <v>20000</v>
      </c>
      <c r="AC1371" s="30">
        <v>17000</v>
      </c>
      <c r="AD1371" s="30">
        <v>17000</v>
      </c>
      <c r="AE1371" s="30">
        <v>17000</v>
      </c>
      <c r="AF1371" s="30">
        <v>17000</v>
      </c>
    </row>
    <row r="1372" spans="1:32" x14ac:dyDescent="0.45">
      <c r="A1372" s="29" t="s">
        <v>436</v>
      </c>
      <c r="B1372" s="29" t="s">
        <v>437</v>
      </c>
      <c r="C1372" s="29" t="s">
        <v>3299</v>
      </c>
      <c r="D1372" s="29" t="s">
        <v>3300</v>
      </c>
      <c r="E1372" s="29" t="s">
        <v>3320</v>
      </c>
      <c r="F1372" s="29" t="s">
        <v>3321</v>
      </c>
      <c r="G1372" s="29" t="s">
        <v>3233</v>
      </c>
      <c r="H1372" s="29" t="s">
        <v>3234</v>
      </c>
      <c r="I1372" s="29" t="s">
        <v>3275</v>
      </c>
      <c r="J1372" s="29" t="s">
        <v>3276</v>
      </c>
      <c r="K1372" s="29" t="s">
        <v>3287</v>
      </c>
      <c r="L1372" s="29" t="s">
        <v>3101</v>
      </c>
      <c r="M1372" s="29" t="s">
        <v>3288</v>
      </c>
      <c r="N1372" s="29" t="s">
        <v>3289</v>
      </c>
      <c r="O1372" s="29" t="s">
        <v>3290</v>
      </c>
      <c r="P1372" s="29" t="s">
        <v>3291</v>
      </c>
      <c r="Q1372" s="29" t="s">
        <v>3209</v>
      </c>
      <c r="R1372" s="29" t="s">
        <v>3210</v>
      </c>
      <c r="S1372" s="29" t="s">
        <v>3098</v>
      </c>
      <c r="T1372" s="29"/>
      <c r="U1372" s="30">
        <v>0</v>
      </c>
      <c r="V1372" s="30">
        <v>0</v>
      </c>
      <c r="W1372" s="30">
        <v>0</v>
      </c>
      <c r="X1372" s="30">
        <v>0</v>
      </c>
      <c r="Y1372" s="30">
        <v>0</v>
      </c>
      <c r="Z1372" s="30">
        <v>0</v>
      </c>
      <c r="AA1372" s="30">
        <v>0</v>
      </c>
      <c r="AB1372" s="30">
        <v>0</v>
      </c>
      <c r="AC1372" s="30">
        <v>0</v>
      </c>
      <c r="AD1372" s="30">
        <v>0</v>
      </c>
      <c r="AE1372" s="30">
        <v>0</v>
      </c>
      <c r="AF1372" s="30">
        <v>0</v>
      </c>
    </row>
    <row r="1373" spans="1:32" x14ac:dyDescent="0.45">
      <c r="A1373" s="29" t="s">
        <v>436</v>
      </c>
      <c r="B1373" s="29" t="s">
        <v>437</v>
      </c>
      <c r="C1373" s="29" t="s">
        <v>3211</v>
      </c>
      <c r="D1373" s="29" t="s">
        <v>3212</v>
      </c>
      <c r="E1373" s="29" t="s">
        <v>3211</v>
      </c>
      <c r="F1373" s="29" t="s">
        <v>3340</v>
      </c>
      <c r="G1373" s="29" t="s">
        <v>3200</v>
      </c>
      <c r="H1373" s="29" t="s">
        <v>3201</v>
      </c>
      <c r="I1373" s="29" t="s">
        <v>3226</v>
      </c>
      <c r="J1373" s="29" t="s">
        <v>3227</v>
      </c>
      <c r="K1373" s="29" t="s">
        <v>3228</v>
      </c>
      <c r="L1373" s="29" t="s">
        <v>3111</v>
      </c>
      <c r="M1373" s="29" t="s">
        <v>3229</v>
      </c>
      <c r="N1373" s="29" t="s">
        <v>3230</v>
      </c>
      <c r="O1373" s="29" t="s">
        <v>3231</v>
      </c>
      <c r="P1373" s="29" t="s">
        <v>3232</v>
      </c>
      <c r="Q1373" s="29" t="s">
        <v>3209</v>
      </c>
      <c r="R1373" s="29" t="s">
        <v>3210</v>
      </c>
      <c r="S1373" s="29" t="s">
        <v>3098</v>
      </c>
      <c r="T1373" s="29"/>
      <c r="U1373" s="30">
        <v>0</v>
      </c>
      <c r="V1373" s="30">
        <v>0</v>
      </c>
      <c r="W1373" s="30">
        <v>0</v>
      </c>
      <c r="X1373" s="30">
        <v>0</v>
      </c>
      <c r="Y1373" s="30">
        <v>0</v>
      </c>
      <c r="Z1373" s="30">
        <v>0</v>
      </c>
      <c r="AA1373" s="30">
        <v>0</v>
      </c>
      <c r="AB1373" s="30">
        <v>180</v>
      </c>
      <c r="AC1373" s="30">
        <v>300</v>
      </c>
      <c r="AD1373" s="30">
        <v>0</v>
      </c>
      <c r="AE1373" s="30">
        <v>0</v>
      </c>
      <c r="AF1373" s="30">
        <v>0</v>
      </c>
    </row>
    <row r="1374" spans="1:32" x14ac:dyDescent="0.45">
      <c r="A1374" s="29" t="s">
        <v>530</v>
      </c>
      <c r="B1374" s="29" t="s">
        <v>531</v>
      </c>
      <c r="C1374" s="29" t="s">
        <v>3584</v>
      </c>
      <c r="D1374" s="29" t="s">
        <v>3585</v>
      </c>
      <c r="E1374" s="29" t="s">
        <v>3672</v>
      </c>
      <c r="F1374" s="29" t="s">
        <v>3673</v>
      </c>
      <c r="G1374" s="29" t="s">
        <v>3200</v>
      </c>
      <c r="H1374" s="29" t="s">
        <v>3201</v>
      </c>
      <c r="I1374" s="29" t="s">
        <v>3226</v>
      </c>
      <c r="J1374" s="29" t="s">
        <v>3227</v>
      </c>
      <c r="K1374" s="29" t="s">
        <v>3228</v>
      </c>
      <c r="L1374" s="29" t="s">
        <v>3111</v>
      </c>
      <c r="M1374" s="29" t="s">
        <v>3229</v>
      </c>
      <c r="N1374" s="29" t="s">
        <v>3230</v>
      </c>
      <c r="O1374" s="29" t="s">
        <v>3231</v>
      </c>
      <c r="P1374" s="29" t="s">
        <v>3232</v>
      </c>
      <c r="Q1374" s="29" t="s">
        <v>3209</v>
      </c>
      <c r="R1374" s="29" t="s">
        <v>3210</v>
      </c>
      <c r="S1374" s="29" t="s">
        <v>3098</v>
      </c>
      <c r="T1374" s="29"/>
      <c r="U1374" s="30">
        <v>0</v>
      </c>
      <c r="V1374" s="30">
        <v>0</v>
      </c>
      <c r="W1374" s="30">
        <v>0</v>
      </c>
      <c r="X1374" s="30">
        <v>0</v>
      </c>
      <c r="Y1374" s="30">
        <v>0</v>
      </c>
      <c r="Z1374" s="30">
        <v>0</v>
      </c>
      <c r="AA1374" s="30">
        <v>0</v>
      </c>
      <c r="AB1374" s="30">
        <v>0</v>
      </c>
      <c r="AC1374" s="30">
        <v>0</v>
      </c>
      <c r="AD1374" s="30">
        <v>0</v>
      </c>
      <c r="AE1374" s="30">
        <v>0</v>
      </c>
      <c r="AF1374" s="30">
        <v>0</v>
      </c>
    </row>
    <row r="1375" spans="1:32" x14ac:dyDescent="0.45">
      <c r="A1375" s="29" t="s">
        <v>530</v>
      </c>
      <c r="B1375" s="29" t="s">
        <v>531</v>
      </c>
      <c r="C1375" s="29" t="s">
        <v>3584</v>
      </c>
      <c r="D1375" s="29" t="s">
        <v>3585</v>
      </c>
      <c r="E1375" s="29" t="s">
        <v>3672</v>
      </c>
      <c r="F1375" s="29" t="s">
        <v>3673</v>
      </c>
      <c r="G1375" s="29" t="s">
        <v>3200</v>
      </c>
      <c r="H1375" s="29" t="s">
        <v>3201</v>
      </c>
      <c r="I1375" s="29" t="s">
        <v>3226</v>
      </c>
      <c r="J1375" s="29" t="s">
        <v>3227</v>
      </c>
      <c r="K1375" s="29" t="s">
        <v>3228</v>
      </c>
      <c r="L1375" s="29" t="s">
        <v>3111</v>
      </c>
      <c r="M1375" s="29" t="s">
        <v>3295</v>
      </c>
      <c r="N1375" s="29" t="s">
        <v>3296</v>
      </c>
      <c r="O1375" s="29" t="s">
        <v>3297</v>
      </c>
      <c r="P1375" s="29" t="s">
        <v>3298</v>
      </c>
      <c r="Q1375" s="29" t="s">
        <v>3209</v>
      </c>
      <c r="R1375" s="29" t="s">
        <v>3210</v>
      </c>
      <c r="S1375" s="29" t="s">
        <v>3098</v>
      </c>
      <c r="T1375" s="29"/>
      <c r="U1375" s="30">
        <v>0</v>
      </c>
      <c r="V1375" s="30">
        <v>0</v>
      </c>
      <c r="W1375" s="30">
        <v>0</v>
      </c>
      <c r="X1375" s="30">
        <v>0</v>
      </c>
      <c r="Y1375" s="30">
        <v>0</v>
      </c>
      <c r="Z1375" s="30">
        <v>0</v>
      </c>
      <c r="AA1375" s="30">
        <v>0</v>
      </c>
      <c r="AB1375" s="30">
        <v>0</v>
      </c>
      <c r="AC1375" s="30">
        <v>0</v>
      </c>
      <c r="AD1375" s="30">
        <v>0</v>
      </c>
      <c r="AE1375" s="30">
        <v>0</v>
      </c>
      <c r="AF1375" s="30">
        <v>0</v>
      </c>
    </row>
    <row r="1376" spans="1:32" x14ac:dyDescent="0.45">
      <c r="A1376" s="29" t="s">
        <v>530</v>
      </c>
      <c r="B1376" s="29" t="s">
        <v>531</v>
      </c>
      <c r="C1376" s="29" t="s">
        <v>3584</v>
      </c>
      <c r="D1376" s="29" t="s">
        <v>3585</v>
      </c>
      <c r="E1376" s="29" t="s">
        <v>3672</v>
      </c>
      <c r="F1376" s="29" t="s">
        <v>3673</v>
      </c>
      <c r="G1376" s="29" t="s">
        <v>3233</v>
      </c>
      <c r="H1376" s="29" t="s">
        <v>3234</v>
      </c>
      <c r="I1376" s="29" t="s">
        <v>3242</v>
      </c>
      <c r="J1376" s="29" t="s">
        <v>3243</v>
      </c>
      <c r="K1376" s="29" t="s">
        <v>3244</v>
      </c>
      <c r="L1376" s="29" t="s">
        <v>3104</v>
      </c>
      <c r="M1376" s="29" t="s">
        <v>3245</v>
      </c>
      <c r="N1376" s="29" t="s">
        <v>3246</v>
      </c>
      <c r="O1376" s="29" t="s">
        <v>3464</v>
      </c>
      <c r="P1376" s="29" t="s">
        <v>3465</v>
      </c>
      <c r="Q1376" s="29" t="s">
        <v>3249</v>
      </c>
      <c r="R1376" s="29" t="s">
        <v>3210</v>
      </c>
      <c r="S1376" s="29" t="s">
        <v>3098</v>
      </c>
      <c r="T1376" s="29"/>
      <c r="U1376" s="30">
        <v>412</v>
      </c>
      <c r="V1376" s="30">
        <v>412</v>
      </c>
      <c r="W1376" s="30">
        <v>404</v>
      </c>
      <c r="X1376" s="30">
        <v>0</v>
      </c>
      <c r="Y1376" s="30">
        <v>0</v>
      </c>
      <c r="Z1376" s="30">
        <v>0</v>
      </c>
      <c r="AA1376" s="30">
        <v>0</v>
      </c>
      <c r="AB1376" s="30">
        <v>0</v>
      </c>
      <c r="AC1376" s="30">
        <v>0</v>
      </c>
      <c r="AD1376" s="30">
        <v>0</v>
      </c>
      <c r="AE1376" s="30">
        <v>0</v>
      </c>
      <c r="AF1376" s="30">
        <v>0</v>
      </c>
    </row>
    <row r="1377" spans="1:32" x14ac:dyDescent="0.45">
      <c r="A1377" s="29" t="s">
        <v>530</v>
      </c>
      <c r="B1377" s="29" t="s">
        <v>531</v>
      </c>
      <c r="C1377" s="29" t="s">
        <v>3584</v>
      </c>
      <c r="D1377" s="29" t="s">
        <v>3585</v>
      </c>
      <c r="E1377" s="29" t="s">
        <v>3672</v>
      </c>
      <c r="F1377" s="29" t="s">
        <v>3673</v>
      </c>
      <c r="G1377" s="29" t="s">
        <v>3233</v>
      </c>
      <c r="H1377" s="29" t="s">
        <v>3234</v>
      </c>
      <c r="I1377" s="29" t="s">
        <v>3242</v>
      </c>
      <c r="J1377" s="29" t="s">
        <v>3243</v>
      </c>
      <c r="K1377" s="29" t="s">
        <v>3244</v>
      </c>
      <c r="L1377" s="29" t="s">
        <v>3104</v>
      </c>
      <c r="M1377" s="29" t="s">
        <v>3245</v>
      </c>
      <c r="N1377" s="29" t="s">
        <v>3246</v>
      </c>
      <c r="O1377" s="29" t="s">
        <v>3464</v>
      </c>
      <c r="P1377" s="29" t="s">
        <v>3465</v>
      </c>
      <c r="Q1377" s="29" t="s">
        <v>3209</v>
      </c>
      <c r="R1377" s="29" t="s">
        <v>3210</v>
      </c>
      <c r="S1377" s="29" t="s">
        <v>3098</v>
      </c>
      <c r="T1377" s="29"/>
      <c r="U1377" s="30">
        <v>11000</v>
      </c>
      <c r="V1377" s="30">
        <v>11000</v>
      </c>
      <c r="W1377" s="30">
        <v>11000</v>
      </c>
      <c r="X1377" s="30">
        <v>11000</v>
      </c>
      <c r="Y1377" s="30">
        <v>11000</v>
      </c>
      <c r="Z1377" s="30">
        <v>11000</v>
      </c>
      <c r="AA1377" s="30">
        <v>11000</v>
      </c>
      <c r="AB1377" s="30">
        <v>11000</v>
      </c>
      <c r="AC1377" s="30">
        <v>11000</v>
      </c>
      <c r="AD1377" s="30">
        <v>11000</v>
      </c>
      <c r="AE1377" s="30">
        <v>11000</v>
      </c>
      <c r="AF1377" s="30">
        <v>11000</v>
      </c>
    </row>
    <row r="1378" spans="1:32" x14ac:dyDescent="0.45">
      <c r="A1378" s="29" t="s">
        <v>530</v>
      </c>
      <c r="B1378" s="29" t="s">
        <v>531</v>
      </c>
      <c r="C1378" s="29" t="s">
        <v>3584</v>
      </c>
      <c r="D1378" s="29" t="s">
        <v>3585</v>
      </c>
      <c r="E1378" s="29" t="s">
        <v>3672</v>
      </c>
      <c r="F1378" s="29" t="s">
        <v>3673</v>
      </c>
      <c r="G1378" s="29" t="s">
        <v>3233</v>
      </c>
      <c r="H1378" s="29" t="s">
        <v>3234</v>
      </c>
      <c r="I1378" s="29" t="s">
        <v>3242</v>
      </c>
      <c r="J1378" s="29" t="s">
        <v>3243</v>
      </c>
      <c r="K1378" s="29" t="s">
        <v>3258</v>
      </c>
      <c r="L1378" s="29" t="s">
        <v>3105</v>
      </c>
      <c r="M1378" s="29" t="s">
        <v>3259</v>
      </c>
      <c r="N1378" s="29" t="s">
        <v>3105</v>
      </c>
      <c r="O1378" s="29" t="s">
        <v>3260</v>
      </c>
      <c r="P1378" s="29" t="s">
        <v>3261</v>
      </c>
      <c r="Q1378" s="29" t="s">
        <v>3209</v>
      </c>
      <c r="R1378" s="29" t="s">
        <v>3210</v>
      </c>
      <c r="S1378" s="29" t="s">
        <v>3098</v>
      </c>
      <c r="T1378" s="29"/>
      <c r="U1378" s="30">
        <v>3000</v>
      </c>
      <c r="V1378" s="30">
        <v>3000</v>
      </c>
      <c r="W1378" s="30">
        <v>3000</v>
      </c>
      <c r="X1378" s="30">
        <v>3000</v>
      </c>
      <c r="Y1378" s="30">
        <v>3000</v>
      </c>
      <c r="Z1378" s="30">
        <v>3000</v>
      </c>
      <c r="AA1378" s="30">
        <v>3000</v>
      </c>
      <c r="AB1378" s="30">
        <v>3000</v>
      </c>
      <c r="AC1378" s="30">
        <v>3000</v>
      </c>
      <c r="AD1378" s="30">
        <v>3000</v>
      </c>
      <c r="AE1378" s="30">
        <v>3000</v>
      </c>
      <c r="AF1378" s="30">
        <v>3000</v>
      </c>
    </row>
    <row r="1379" spans="1:32" x14ac:dyDescent="0.45">
      <c r="A1379" s="29" t="s">
        <v>530</v>
      </c>
      <c r="B1379" s="29" t="s">
        <v>531</v>
      </c>
      <c r="C1379" s="29" t="s">
        <v>3584</v>
      </c>
      <c r="D1379" s="29" t="s">
        <v>3585</v>
      </c>
      <c r="E1379" s="29" t="s">
        <v>3672</v>
      </c>
      <c r="F1379" s="29" t="s">
        <v>3673</v>
      </c>
      <c r="G1379" s="29" t="s">
        <v>3233</v>
      </c>
      <c r="H1379" s="29" t="s">
        <v>3234</v>
      </c>
      <c r="I1379" s="29" t="s">
        <v>3262</v>
      </c>
      <c r="J1379" s="29" t="s">
        <v>3263</v>
      </c>
      <c r="K1379" s="29" t="s">
        <v>3563</v>
      </c>
      <c r="L1379" s="29" t="s">
        <v>3118</v>
      </c>
      <c r="M1379" s="29" t="s">
        <v>3564</v>
      </c>
      <c r="N1379" s="29" t="s">
        <v>3565</v>
      </c>
      <c r="O1379" s="29" t="s">
        <v>3770</v>
      </c>
      <c r="P1379" s="29" t="s">
        <v>3771</v>
      </c>
      <c r="Q1379" s="29" t="s">
        <v>3209</v>
      </c>
      <c r="R1379" s="29" t="s">
        <v>3210</v>
      </c>
      <c r="S1379" s="29" t="s">
        <v>3098</v>
      </c>
      <c r="T1379" s="29"/>
      <c r="U1379" s="30">
        <v>2000</v>
      </c>
      <c r="V1379" s="30">
        <v>2000</v>
      </c>
      <c r="W1379" s="30">
        <v>2000</v>
      </c>
      <c r="X1379" s="30">
        <v>2000</v>
      </c>
      <c r="Y1379" s="30">
        <v>2000</v>
      </c>
      <c r="Z1379" s="30">
        <v>2000</v>
      </c>
      <c r="AA1379" s="30">
        <v>2000</v>
      </c>
      <c r="AB1379" s="30">
        <v>2000</v>
      </c>
      <c r="AC1379" s="30">
        <v>2000</v>
      </c>
      <c r="AD1379" s="30">
        <v>2000</v>
      </c>
      <c r="AE1379" s="30">
        <v>2000</v>
      </c>
      <c r="AF1379" s="30">
        <v>2000</v>
      </c>
    </row>
    <row r="1380" spans="1:32" x14ac:dyDescent="0.45">
      <c r="A1380" s="29" t="s">
        <v>530</v>
      </c>
      <c r="B1380" s="29" t="s">
        <v>531</v>
      </c>
      <c r="C1380" s="29" t="s">
        <v>3584</v>
      </c>
      <c r="D1380" s="29" t="s">
        <v>3585</v>
      </c>
      <c r="E1380" s="29" t="s">
        <v>3672</v>
      </c>
      <c r="F1380" s="29" t="s">
        <v>3673</v>
      </c>
      <c r="G1380" s="29" t="s">
        <v>3233</v>
      </c>
      <c r="H1380" s="29" t="s">
        <v>3234</v>
      </c>
      <c r="I1380" s="29" t="s">
        <v>3262</v>
      </c>
      <c r="J1380" s="29" t="s">
        <v>3263</v>
      </c>
      <c r="K1380" s="29" t="s">
        <v>3563</v>
      </c>
      <c r="L1380" s="29" t="s">
        <v>3118</v>
      </c>
      <c r="M1380" s="29" t="s">
        <v>3572</v>
      </c>
      <c r="N1380" s="29" t="s">
        <v>3573</v>
      </c>
      <c r="O1380" s="29" t="s">
        <v>3574</v>
      </c>
      <c r="P1380" s="29" t="s">
        <v>3575</v>
      </c>
      <c r="Q1380" s="29" t="s">
        <v>3209</v>
      </c>
      <c r="R1380" s="29" t="s">
        <v>3210</v>
      </c>
      <c r="S1380" s="29" t="s">
        <v>3098</v>
      </c>
      <c r="T1380" s="29"/>
      <c r="U1380" s="30">
        <v>0</v>
      </c>
      <c r="V1380" s="30">
        <v>0</v>
      </c>
      <c r="W1380" s="30">
        <v>0</v>
      </c>
      <c r="X1380" s="30">
        <v>0</v>
      </c>
      <c r="Y1380" s="30">
        <v>0</v>
      </c>
      <c r="Z1380" s="30">
        <v>0</v>
      </c>
      <c r="AA1380" s="30">
        <v>0</v>
      </c>
      <c r="AB1380" s="30">
        <v>0</v>
      </c>
      <c r="AC1380" s="30">
        <v>0</v>
      </c>
      <c r="AD1380" s="30">
        <v>0</v>
      </c>
      <c r="AE1380" s="30">
        <v>0</v>
      </c>
      <c r="AF1380" s="30">
        <v>0</v>
      </c>
    </row>
    <row r="1381" spans="1:32" x14ac:dyDescent="0.45">
      <c r="A1381" s="29" t="s">
        <v>530</v>
      </c>
      <c r="B1381" s="29" t="s">
        <v>531</v>
      </c>
      <c r="C1381" s="29" t="s">
        <v>3584</v>
      </c>
      <c r="D1381" s="29" t="s">
        <v>3585</v>
      </c>
      <c r="E1381" s="29" t="s">
        <v>3672</v>
      </c>
      <c r="F1381" s="29" t="s">
        <v>3673</v>
      </c>
      <c r="G1381" s="29" t="s">
        <v>3233</v>
      </c>
      <c r="H1381" s="29" t="s">
        <v>3234</v>
      </c>
      <c r="I1381" s="29" t="s">
        <v>3262</v>
      </c>
      <c r="J1381" s="29" t="s">
        <v>3263</v>
      </c>
      <c r="K1381" s="29" t="s">
        <v>3264</v>
      </c>
      <c r="L1381" s="29" t="s">
        <v>3103</v>
      </c>
      <c r="M1381" s="29" t="s">
        <v>3265</v>
      </c>
      <c r="N1381" s="29" t="s">
        <v>3266</v>
      </c>
      <c r="O1381" s="29" t="s">
        <v>3267</v>
      </c>
      <c r="P1381" s="29" t="s">
        <v>3268</v>
      </c>
      <c r="Q1381" s="29" t="s">
        <v>3209</v>
      </c>
      <c r="R1381" s="29" t="s">
        <v>3210</v>
      </c>
      <c r="S1381" s="29" t="s">
        <v>3098</v>
      </c>
      <c r="T1381" s="29"/>
      <c r="U1381" s="30">
        <v>10400</v>
      </c>
      <c r="V1381" s="30">
        <v>10400</v>
      </c>
      <c r="W1381" s="30">
        <v>10400</v>
      </c>
      <c r="X1381" s="30">
        <v>10400</v>
      </c>
      <c r="Y1381" s="30">
        <v>10400</v>
      </c>
      <c r="Z1381" s="30">
        <v>10400</v>
      </c>
      <c r="AA1381" s="30">
        <v>10400</v>
      </c>
      <c r="AB1381" s="30">
        <v>10400</v>
      </c>
      <c r="AC1381" s="30">
        <v>10400</v>
      </c>
      <c r="AD1381" s="30">
        <v>10400</v>
      </c>
      <c r="AE1381" s="30">
        <v>10400</v>
      </c>
      <c r="AF1381" s="30">
        <v>10400</v>
      </c>
    </row>
    <row r="1382" spans="1:32" x14ac:dyDescent="0.45">
      <c r="A1382" s="29" t="s">
        <v>530</v>
      </c>
      <c r="B1382" s="29" t="s">
        <v>531</v>
      </c>
      <c r="C1382" s="29" t="s">
        <v>3584</v>
      </c>
      <c r="D1382" s="29" t="s">
        <v>3585</v>
      </c>
      <c r="E1382" s="29" t="s">
        <v>3672</v>
      </c>
      <c r="F1382" s="29" t="s">
        <v>3673</v>
      </c>
      <c r="G1382" s="29" t="s">
        <v>3233</v>
      </c>
      <c r="H1382" s="29" t="s">
        <v>3234</v>
      </c>
      <c r="I1382" s="29" t="s">
        <v>3262</v>
      </c>
      <c r="J1382" s="29" t="s">
        <v>3263</v>
      </c>
      <c r="K1382" s="29" t="s">
        <v>3264</v>
      </c>
      <c r="L1382" s="29" t="s">
        <v>3103</v>
      </c>
      <c r="M1382" s="29" t="s">
        <v>3265</v>
      </c>
      <c r="N1382" s="29" t="s">
        <v>3266</v>
      </c>
      <c r="O1382" s="29" t="s">
        <v>3269</v>
      </c>
      <c r="P1382" s="29" t="s">
        <v>3270</v>
      </c>
      <c r="Q1382" s="29" t="s">
        <v>3209</v>
      </c>
      <c r="R1382" s="29" t="s">
        <v>3210</v>
      </c>
      <c r="S1382" s="29" t="s">
        <v>3098</v>
      </c>
      <c r="T1382" s="29"/>
      <c r="U1382" s="30">
        <v>78</v>
      </c>
      <c r="V1382" s="30">
        <v>78</v>
      </c>
      <c r="W1382" s="30">
        <v>78</v>
      </c>
      <c r="X1382" s="30">
        <v>78</v>
      </c>
      <c r="Y1382" s="30">
        <v>78</v>
      </c>
      <c r="Z1382" s="30">
        <v>0</v>
      </c>
      <c r="AA1382" s="30">
        <v>0</v>
      </c>
      <c r="AB1382" s="30">
        <v>0</v>
      </c>
      <c r="AC1382" s="30">
        <v>117</v>
      </c>
      <c r="AD1382" s="30">
        <v>39</v>
      </c>
      <c r="AE1382" s="30">
        <v>117</v>
      </c>
      <c r="AF1382" s="30">
        <v>78</v>
      </c>
    </row>
    <row r="1383" spans="1:32" x14ac:dyDescent="0.45">
      <c r="A1383" s="29" t="s">
        <v>530</v>
      </c>
      <c r="B1383" s="29" t="s">
        <v>531</v>
      </c>
      <c r="C1383" s="29" t="s">
        <v>3584</v>
      </c>
      <c r="D1383" s="29" t="s">
        <v>3585</v>
      </c>
      <c r="E1383" s="29" t="s">
        <v>3672</v>
      </c>
      <c r="F1383" s="29" t="s">
        <v>3673</v>
      </c>
      <c r="G1383" s="29" t="s">
        <v>3233</v>
      </c>
      <c r="H1383" s="29" t="s">
        <v>3234</v>
      </c>
      <c r="I1383" s="29" t="s">
        <v>3262</v>
      </c>
      <c r="J1383" s="29" t="s">
        <v>3263</v>
      </c>
      <c r="K1383" s="29" t="s">
        <v>3264</v>
      </c>
      <c r="L1383" s="29" t="s">
        <v>3103</v>
      </c>
      <c r="M1383" s="29" t="s">
        <v>3265</v>
      </c>
      <c r="N1383" s="29" t="s">
        <v>3266</v>
      </c>
      <c r="O1383" s="29" t="s">
        <v>3271</v>
      </c>
      <c r="P1383" s="29" t="s">
        <v>3272</v>
      </c>
      <c r="Q1383" s="29" t="s">
        <v>3209</v>
      </c>
      <c r="R1383" s="29" t="s">
        <v>3210</v>
      </c>
      <c r="S1383" s="29" t="s">
        <v>3098</v>
      </c>
      <c r="T1383" s="29"/>
      <c r="U1383" s="30">
        <v>101</v>
      </c>
      <c r="V1383" s="30">
        <v>420</v>
      </c>
      <c r="W1383" s="30">
        <v>275</v>
      </c>
      <c r="X1383" s="30">
        <v>333</v>
      </c>
      <c r="Y1383" s="30">
        <v>0</v>
      </c>
      <c r="Z1383" s="30">
        <v>261</v>
      </c>
      <c r="AA1383" s="30">
        <v>159</v>
      </c>
      <c r="AB1383" s="30">
        <v>130</v>
      </c>
      <c r="AC1383" s="30">
        <v>58</v>
      </c>
      <c r="AD1383" s="30">
        <v>0</v>
      </c>
      <c r="AE1383" s="30">
        <v>0</v>
      </c>
      <c r="AF1383" s="30">
        <v>0</v>
      </c>
    </row>
    <row r="1384" spans="1:32" x14ac:dyDescent="0.45">
      <c r="A1384" s="29" t="s">
        <v>530</v>
      </c>
      <c r="B1384" s="29" t="s">
        <v>531</v>
      </c>
      <c r="C1384" s="29" t="s">
        <v>3584</v>
      </c>
      <c r="D1384" s="29" t="s">
        <v>3585</v>
      </c>
      <c r="E1384" s="29" t="s">
        <v>3672</v>
      </c>
      <c r="F1384" s="29" t="s">
        <v>3673</v>
      </c>
      <c r="G1384" s="29" t="s">
        <v>3233</v>
      </c>
      <c r="H1384" s="29" t="s">
        <v>3234</v>
      </c>
      <c r="I1384" s="29" t="s">
        <v>3262</v>
      </c>
      <c r="J1384" s="29" t="s">
        <v>3263</v>
      </c>
      <c r="K1384" s="29" t="s">
        <v>3264</v>
      </c>
      <c r="L1384" s="29" t="s">
        <v>3103</v>
      </c>
      <c r="M1384" s="29" t="s">
        <v>3265</v>
      </c>
      <c r="N1384" s="29" t="s">
        <v>3266</v>
      </c>
      <c r="O1384" s="29" t="s">
        <v>3273</v>
      </c>
      <c r="P1384" s="29" t="s">
        <v>3274</v>
      </c>
      <c r="Q1384" s="29" t="s">
        <v>3209</v>
      </c>
      <c r="R1384" s="29" t="s">
        <v>3210</v>
      </c>
      <c r="S1384" s="29" t="s">
        <v>3098</v>
      </c>
      <c r="T1384" s="29"/>
      <c r="U1384" s="30">
        <v>741</v>
      </c>
      <c r="V1384" s="30">
        <v>390</v>
      </c>
      <c r="W1384" s="30">
        <v>312</v>
      </c>
      <c r="X1384" s="30">
        <v>273</v>
      </c>
      <c r="Y1384" s="30">
        <v>195</v>
      </c>
      <c r="Z1384" s="30">
        <v>390</v>
      </c>
      <c r="AA1384" s="30">
        <v>234</v>
      </c>
      <c r="AB1384" s="30">
        <v>429</v>
      </c>
      <c r="AC1384" s="30">
        <v>390</v>
      </c>
      <c r="AD1384" s="30">
        <v>195</v>
      </c>
      <c r="AE1384" s="30">
        <v>195</v>
      </c>
      <c r="AF1384" s="30">
        <v>156</v>
      </c>
    </row>
    <row r="1385" spans="1:32" x14ac:dyDescent="0.45">
      <c r="A1385" s="29" t="s">
        <v>530</v>
      </c>
      <c r="B1385" s="29" t="s">
        <v>531</v>
      </c>
      <c r="C1385" s="29" t="s">
        <v>3584</v>
      </c>
      <c r="D1385" s="29" t="s">
        <v>3585</v>
      </c>
      <c r="E1385" s="29" t="s">
        <v>3672</v>
      </c>
      <c r="F1385" s="29" t="s">
        <v>3673</v>
      </c>
      <c r="G1385" s="29" t="s">
        <v>3233</v>
      </c>
      <c r="H1385" s="29" t="s">
        <v>3234</v>
      </c>
      <c r="I1385" s="29" t="s">
        <v>3262</v>
      </c>
      <c r="J1385" s="29" t="s">
        <v>3263</v>
      </c>
      <c r="K1385" s="29" t="s">
        <v>3264</v>
      </c>
      <c r="L1385" s="29" t="s">
        <v>3103</v>
      </c>
      <c r="M1385" s="29" t="s">
        <v>3265</v>
      </c>
      <c r="N1385" s="29" t="s">
        <v>3266</v>
      </c>
      <c r="O1385" s="29" t="s">
        <v>3372</v>
      </c>
      <c r="P1385" s="29" t="s">
        <v>3373</v>
      </c>
      <c r="Q1385" s="29" t="s">
        <v>3209</v>
      </c>
      <c r="R1385" s="29" t="s">
        <v>3210</v>
      </c>
      <c r="S1385" s="29" t="s">
        <v>3098</v>
      </c>
      <c r="T1385" s="29"/>
      <c r="U1385" s="30">
        <v>0</v>
      </c>
      <c r="V1385" s="30">
        <v>0</v>
      </c>
      <c r="W1385" s="30">
        <v>0</v>
      </c>
      <c r="X1385" s="30">
        <v>0</v>
      </c>
      <c r="Y1385" s="30">
        <v>0</v>
      </c>
      <c r="Z1385" s="30">
        <v>0</v>
      </c>
      <c r="AA1385" s="30">
        <v>0</v>
      </c>
      <c r="AB1385" s="30">
        <v>0</v>
      </c>
      <c r="AC1385" s="30">
        <v>14</v>
      </c>
      <c r="AD1385" s="30">
        <v>0</v>
      </c>
      <c r="AE1385" s="30">
        <v>0</v>
      </c>
      <c r="AF1385" s="30">
        <v>0</v>
      </c>
    </row>
    <row r="1386" spans="1:32" x14ac:dyDescent="0.45">
      <c r="A1386" s="29" t="s">
        <v>530</v>
      </c>
      <c r="B1386" s="29" t="s">
        <v>531</v>
      </c>
      <c r="C1386" s="29" t="s">
        <v>3584</v>
      </c>
      <c r="D1386" s="29" t="s">
        <v>3585</v>
      </c>
      <c r="E1386" s="29" t="s">
        <v>3672</v>
      </c>
      <c r="F1386" s="29" t="s">
        <v>3673</v>
      </c>
      <c r="G1386" s="29" t="s">
        <v>3233</v>
      </c>
      <c r="H1386" s="29" t="s">
        <v>3234</v>
      </c>
      <c r="I1386" s="29" t="s">
        <v>3275</v>
      </c>
      <c r="J1386" s="29" t="s">
        <v>3276</v>
      </c>
      <c r="K1386" s="29" t="s">
        <v>3277</v>
      </c>
      <c r="L1386" s="29" t="s">
        <v>3100</v>
      </c>
      <c r="M1386" s="29" t="s">
        <v>3312</v>
      </c>
      <c r="N1386" s="29" t="s">
        <v>3313</v>
      </c>
      <c r="O1386" s="29" t="s">
        <v>3314</v>
      </c>
      <c r="P1386" s="29" t="s">
        <v>3315</v>
      </c>
      <c r="Q1386" s="29" t="s">
        <v>3209</v>
      </c>
      <c r="R1386" s="29" t="s">
        <v>3210</v>
      </c>
      <c r="S1386" s="29" t="s">
        <v>3098</v>
      </c>
      <c r="T1386" s="29"/>
      <c r="U1386" s="30">
        <v>30000</v>
      </c>
      <c r="V1386" s="30">
        <v>30000</v>
      </c>
      <c r="W1386" s="30">
        <v>30000</v>
      </c>
      <c r="X1386" s="30">
        <v>30000</v>
      </c>
      <c r="Y1386" s="30">
        <v>30000</v>
      </c>
      <c r="Z1386" s="30">
        <v>30000</v>
      </c>
      <c r="AA1386" s="30">
        <v>30000</v>
      </c>
      <c r="AB1386" s="30">
        <v>30000</v>
      </c>
      <c r="AC1386" s="30">
        <v>30000</v>
      </c>
      <c r="AD1386" s="30">
        <v>30000</v>
      </c>
      <c r="AE1386" s="30">
        <v>30000</v>
      </c>
      <c r="AF1386" s="30">
        <v>30000</v>
      </c>
    </row>
    <row r="1387" spans="1:32" x14ac:dyDescent="0.45">
      <c r="A1387" s="29" t="s">
        <v>530</v>
      </c>
      <c r="B1387" s="29" t="s">
        <v>531</v>
      </c>
      <c r="C1387" s="29" t="s">
        <v>3584</v>
      </c>
      <c r="D1387" s="29" t="s">
        <v>3585</v>
      </c>
      <c r="E1387" s="29" t="s">
        <v>3672</v>
      </c>
      <c r="F1387" s="29" t="s">
        <v>3673</v>
      </c>
      <c r="G1387" s="29" t="s">
        <v>3233</v>
      </c>
      <c r="H1387" s="29" t="s">
        <v>3234</v>
      </c>
      <c r="I1387" s="29" t="s">
        <v>3275</v>
      </c>
      <c r="J1387" s="29" t="s">
        <v>3276</v>
      </c>
      <c r="K1387" s="29" t="s">
        <v>3282</v>
      </c>
      <c r="L1387" s="29" t="s">
        <v>3112</v>
      </c>
      <c r="M1387" s="29" t="s">
        <v>3283</v>
      </c>
      <c r="N1387" s="29" t="s">
        <v>3284</v>
      </c>
      <c r="O1387" s="29" t="s">
        <v>3285</v>
      </c>
      <c r="P1387" s="29" t="s">
        <v>3286</v>
      </c>
      <c r="Q1387" s="29" t="s">
        <v>3249</v>
      </c>
      <c r="R1387" s="29" t="s">
        <v>3210</v>
      </c>
      <c r="S1387" s="29" t="s">
        <v>3098</v>
      </c>
      <c r="T1387" s="29"/>
      <c r="U1387" s="30">
        <v>618</v>
      </c>
      <c r="V1387" s="30">
        <v>618</v>
      </c>
      <c r="W1387" s="30">
        <v>606</v>
      </c>
      <c r="X1387" s="30">
        <v>0</v>
      </c>
      <c r="Y1387" s="30">
        <v>0</v>
      </c>
      <c r="Z1387" s="30">
        <v>0</v>
      </c>
      <c r="AA1387" s="30">
        <v>0</v>
      </c>
      <c r="AB1387" s="30">
        <v>0</v>
      </c>
      <c r="AC1387" s="30">
        <v>0</v>
      </c>
      <c r="AD1387" s="30">
        <v>0</v>
      </c>
      <c r="AE1387" s="30">
        <v>0</v>
      </c>
      <c r="AF1387" s="30">
        <v>0</v>
      </c>
    </row>
    <row r="1388" spans="1:32" x14ac:dyDescent="0.45">
      <c r="A1388" s="29" t="s">
        <v>530</v>
      </c>
      <c r="B1388" s="29" t="s">
        <v>531</v>
      </c>
      <c r="C1388" s="29" t="s">
        <v>3584</v>
      </c>
      <c r="D1388" s="29" t="s">
        <v>3585</v>
      </c>
      <c r="E1388" s="29" t="s">
        <v>3672</v>
      </c>
      <c r="F1388" s="29" t="s">
        <v>3673</v>
      </c>
      <c r="G1388" s="29" t="s">
        <v>3233</v>
      </c>
      <c r="H1388" s="29" t="s">
        <v>3234</v>
      </c>
      <c r="I1388" s="29" t="s">
        <v>3275</v>
      </c>
      <c r="J1388" s="29" t="s">
        <v>3276</v>
      </c>
      <c r="K1388" s="29" t="s">
        <v>3282</v>
      </c>
      <c r="L1388" s="29" t="s">
        <v>3112</v>
      </c>
      <c r="M1388" s="29" t="s">
        <v>3283</v>
      </c>
      <c r="N1388" s="29" t="s">
        <v>3284</v>
      </c>
      <c r="O1388" s="29" t="s">
        <v>3285</v>
      </c>
      <c r="P1388" s="29" t="s">
        <v>3286</v>
      </c>
      <c r="Q1388" s="29" t="s">
        <v>3209</v>
      </c>
      <c r="R1388" s="29" t="s">
        <v>3210</v>
      </c>
      <c r="S1388" s="29" t="s">
        <v>3098</v>
      </c>
      <c r="T1388" s="29"/>
      <c r="U1388" s="30">
        <v>20000</v>
      </c>
      <c r="V1388" s="30">
        <v>20000</v>
      </c>
      <c r="W1388" s="30">
        <v>20000</v>
      </c>
      <c r="X1388" s="30">
        <v>20000</v>
      </c>
      <c r="Y1388" s="30">
        <v>20000</v>
      </c>
      <c r="Z1388" s="30">
        <v>20000</v>
      </c>
      <c r="AA1388" s="30">
        <v>20000</v>
      </c>
      <c r="AB1388" s="30">
        <v>20000</v>
      </c>
      <c r="AC1388" s="30">
        <v>20000</v>
      </c>
      <c r="AD1388" s="30">
        <v>20000</v>
      </c>
      <c r="AE1388" s="30">
        <v>20000</v>
      </c>
      <c r="AF1388" s="30">
        <v>20000</v>
      </c>
    </row>
    <row r="1389" spans="1:32" x14ac:dyDescent="0.45">
      <c r="A1389" s="29" t="s">
        <v>530</v>
      </c>
      <c r="B1389" s="29" t="s">
        <v>531</v>
      </c>
      <c r="C1389" s="29" t="s">
        <v>3584</v>
      </c>
      <c r="D1389" s="29" t="s">
        <v>3585</v>
      </c>
      <c r="E1389" s="29" t="s">
        <v>3672</v>
      </c>
      <c r="F1389" s="29" t="s">
        <v>3673</v>
      </c>
      <c r="G1389" s="29" t="s">
        <v>3233</v>
      </c>
      <c r="H1389" s="29" t="s">
        <v>3234</v>
      </c>
      <c r="I1389" s="29" t="s">
        <v>3275</v>
      </c>
      <c r="J1389" s="29" t="s">
        <v>3276</v>
      </c>
      <c r="K1389" s="29" t="s">
        <v>3287</v>
      </c>
      <c r="L1389" s="29" t="s">
        <v>3101</v>
      </c>
      <c r="M1389" s="29" t="s">
        <v>3288</v>
      </c>
      <c r="N1389" s="29" t="s">
        <v>3289</v>
      </c>
      <c r="O1389" s="29" t="s">
        <v>3290</v>
      </c>
      <c r="P1389" s="29" t="s">
        <v>3291</v>
      </c>
      <c r="Q1389" s="29" t="s">
        <v>3209</v>
      </c>
      <c r="R1389" s="29" t="s">
        <v>3210</v>
      </c>
      <c r="S1389" s="29" t="s">
        <v>3098</v>
      </c>
      <c r="T1389" s="29"/>
      <c r="U1389" s="30">
        <v>1000</v>
      </c>
      <c r="V1389" s="30">
        <v>1000</v>
      </c>
      <c r="W1389" s="30">
        <v>1000</v>
      </c>
      <c r="X1389" s="30">
        <v>1000</v>
      </c>
      <c r="Y1389" s="30">
        <v>1000</v>
      </c>
      <c r="Z1389" s="30">
        <v>1000</v>
      </c>
      <c r="AA1389" s="30">
        <v>1000</v>
      </c>
      <c r="AB1389" s="30">
        <v>1000</v>
      </c>
      <c r="AC1389" s="30">
        <v>1000</v>
      </c>
      <c r="AD1389" s="30">
        <v>1000</v>
      </c>
      <c r="AE1389" s="30">
        <v>1000</v>
      </c>
      <c r="AF1389" s="30">
        <v>1000</v>
      </c>
    </row>
    <row r="1390" spans="1:32" x14ac:dyDescent="0.45">
      <c r="A1390" s="29" t="s">
        <v>530</v>
      </c>
      <c r="B1390" s="29" t="s">
        <v>531</v>
      </c>
      <c r="C1390" s="29" t="s">
        <v>3196</v>
      </c>
      <c r="D1390" s="29" t="s">
        <v>3197</v>
      </c>
      <c r="E1390" s="29" t="s">
        <v>3744</v>
      </c>
      <c r="F1390" s="29" t="s">
        <v>3745</v>
      </c>
      <c r="G1390" s="29" t="s">
        <v>3233</v>
      </c>
      <c r="H1390" s="29" t="s">
        <v>3234</v>
      </c>
      <c r="I1390" s="29" t="s">
        <v>3275</v>
      </c>
      <c r="J1390" s="29" t="s">
        <v>3276</v>
      </c>
      <c r="K1390" s="29" t="s">
        <v>3277</v>
      </c>
      <c r="L1390" s="29" t="s">
        <v>3100</v>
      </c>
      <c r="M1390" s="29" t="s">
        <v>3278</v>
      </c>
      <c r="N1390" s="29" t="s">
        <v>3279</v>
      </c>
      <c r="O1390" s="29" t="s">
        <v>3280</v>
      </c>
      <c r="P1390" s="29" t="s">
        <v>3281</v>
      </c>
      <c r="Q1390" s="29" t="s">
        <v>3249</v>
      </c>
      <c r="R1390" s="29" t="s">
        <v>3210</v>
      </c>
      <c r="S1390" s="29" t="s">
        <v>3098</v>
      </c>
      <c r="T1390" s="29"/>
      <c r="U1390" s="30">
        <v>1924</v>
      </c>
      <c r="V1390" s="30">
        <v>1924</v>
      </c>
      <c r="W1390" s="30">
        <v>1924</v>
      </c>
      <c r="X1390" s="30">
        <v>1924</v>
      </c>
      <c r="Y1390" s="30">
        <v>1924</v>
      </c>
      <c r="Z1390" s="30">
        <v>1924</v>
      </c>
      <c r="AA1390" s="30">
        <v>1924</v>
      </c>
      <c r="AB1390" s="30">
        <v>1924</v>
      </c>
      <c r="AC1390" s="30">
        <v>1924</v>
      </c>
      <c r="AD1390" s="30">
        <v>1924</v>
      </c>
      <c r="AE1390" s="30">
        <v>1924</v>
      </c>
      <c r="AF1390" s="30">
        <v>1924</v>
      </c>
    </row>
    <row r="1391" spans="1:32" x14ac:dyDescent="0.45">
      <c r="A1391" s="29" t="s">
        <v>530</v>
      </c>
      <c r="B1391" s="29" t="s">
        <v>531</v>
      </c>
      <c r="C1391" s="29" t="s">
        <v>3196</v>
      </c>
      <c r="D1391" s="29" t="s">
        <v>3197</v>
      </c>
      <c r="E1391" s="29" t="s">
        <v>3744</v>
      </c>
      <c r="F1391" s="29" t="s">
        <v>3745</v>
      </c>
      <c r="G1391" s="29" t="s">
        <v>3233</v>
      </c>
      <c r="H1391" s="29" t="s">
        <v>3234</v>
      </c>
      <c r="I1391" s="29" t="s">
        <v>3275</v>
      </c>
      <c r="J1391" s="29" t="s">
        <v>3276</v>
      </c>
      <c r="K1391" s="29" t="s">
        <v>3277</v>
      </c>
      <c r="L1391" s="29" t="s">
        <v>3100</v>
      </c>
      <c r="M1391" s="29" t="s">
        <v>3278</v>
      </c>
      <c r="N1391" s="29" t="s">
        <v>3279</v>
      </c>
      <c r="O1391" s="29" t="s">
        <v>3280</v>
      </c>
      <c r="P1391" s="29" t="s">
        <v>3281</v>
      </c>
      <c r="Q1391" s="29" t="s">
        <v>3209</v>
      </c>
      <c r="R1391" s="29" t="s">
        <v>3210</v>
      </c>
      <c r="S1391" s="29" t="s">
        <v>3098</v>
      </c>
      <c r="T1391" s="29"/>
      <c r="U1391" s="30">
        <v>70000</v>
      </c>
      <c r="V1391" s="30">
        <v>70000</v>
      </c>
      <c r="W1391" s="30">
        <v>70000</v>
      </c>
      <c r="X1391" s="30">
        <v>70000</v>
      </c>
      <c r="Y1391" s="30">
        <v>70000</v>
      </c>
      <c r="Z1391" s="30">
        <v>70000</v>
      </c>
      <c r="AA1391" s="30">
        <v>70000</v>
      </c>
      <c r="AB1391" s="30">
        <v>70000</v>
      </c>
      <c r="AC1391" s="30">
        <v>70000</v>
      </c>
      <c r="AD1391" s="30">
        <v>70000</v>
      </c>
      <c r="AE1391" s="30">
        <v>70000</v>
      </c>
      <c r="AF1391" s="30">
        <v>70000</v>
      </c>
    </row>
    <row r="1392" spans="1:32" x14ac:dyDescent="0.45">
      <c r="A1392" s="29" t="s">
        <v>530</v>
      </c>
      <c r="B1392" s="29" t="s">
        <v>531</v>
      </c>
      <c r="C1392" s="29" t="s">
        <v>3196</v>
      </c>
      <c r="D1392" s="29" t="s">
        <v>3197</v>
      </c>
      <c r="E1392" s="29" t="s">
        <v>3744</v>
      </c>
      <c r="F1392" s="29" t="s">
        <v>3745</v>
      </c>
      <c r="G1392" s="29" t="s">
        <v>3233</v>
      </c>
      <c r="H1392" s="29" t="s">
        <v>3234</v>
      </c>
      <c r="I1392" s="29" t="s">
        <v>3275</v>
      </c>
      <c r="J1392" s="29" t="s">
        <v>3276</v>
      </c>
      <c r="K1392" s="29" t="s">
        <v>3277</v>
      </c>
      <c r="L1392" s="29" t="s">
        <v>3100</v>
      </c>
      <c r="M1392" s="29" t="s">
        <v>3312</v>
      </c>
      <c r="N1392" s="29" t="s">
        <v>3313</v>
      </c>
      <c r="O1392" s="29" t="s">
        <v>3466</v>
      </c>
      <c r="P1392" s="29" t="s">
        <v>3467</v>
      </c>
      <c r="Q1392" s="29" t="s">
        <v>3209</v>
      </c>
      <c r="R1392" s="29" t="s">
        <v>3210</v>
      </c>
      <c r="S1392" s="29" t="s">
        <v>3098</v>
      </c>
      <c r="T1392" s="29"/>
      <c r="U1392" s="30">
        <v>44000</v>
      </c>
      <c r="V1392" s="30">
        <v>44000</v>
      </c>
      <c r="W1392" s="30">
        <v>44000</v>
      </c>
      <c r="X1392" s="30">
        <v>43733</v>
      </c>
      <c r="Y1392" s="30">
        <v>42000</v>
      </c>
      <c r="Z1392" s="30">
        <v>42000</v>
      </c>
      <c r="AA1392" s="30">
        <v>42000</v>
      </c>
      <c r="AB1392" s="30">
        <v>42000</v>
      </c>
      <c r="AC1392" s="30">
        <v>42000</v>
      </c>
      <c r="AD1392" s="30">
        <v>42000</v>
      </c>
      <c r="AE1392" s="30">
        <v>42000</v>
      </c>
      <c r="AF1392" s="30">
        <v>42000</v>
      </c>
    </row>
    <row r="1393" spans="1:32" x14ac:dyDescent="0.45">
      <c r="A1393" s="29" t="s">
        <v>530</v>
      </c>
      <c r="B1393" s="29" t="s">
        <v>531</v>
      </c>
      <c r="C1393" s="29" t="s">
        <v>3196</v>
      </c>
      <c r="D1393" s="29" t="s">
        <v>3197</v>
      </c>
      <c r="E1393" s="29" t="s">
        <v>3744</v>
      </c>
      <c r="F1393" s="29" t="s">
        <v>3745</v>
      </c>
      <c r="G1393" s="29" t="s">
        <v>3233</v>
      </c>
      <c r="H1393" s="29" t="s">
        <v>3234</v>
      </c>
      <c r="I1393" s="29" t="s">
        <v>3275</v>
      </c>
      <c r="J1393" s="29" t="s">
        <v>3276</v>
      </c>
      <c r="K1393" s="29" t="s">
        <v>3277</v>
      </c>
      <c r="L1393" s="29" t="s">
        <v>3100</v>
      </c>
      <c r="M1393" s="29" t="s">
        <v>3312</v>
      </c>
      <c r="N1393" s="29" t="s">
        <v>3313</v>
      </c>
      <c r="O1393" s="29" t="s">
        <v>3314</v>
      </c>
      <c r="P1393" s="29" t="s">
        <v>3315</v>
      </c>
      <c r="Q1393" s="29" t="s">
        <v>3249</v>
      </c>
      <c r="R1393" s="29" t="s">
        <v>3210</v>
      </c>
      <c r="S1393" s="29" t="s">
        <v>3098</v>
      </c>
      <c r="T1393" s="29"/>
      <c r="U1393" s="30">
        <v>735</v>
      </c>
      <c r="V1393" s="30">
        <v>735</v>
      </c>
      <c r="W1393" s="30">
        <v>735</v>
      </c>
      <c r="X1393" s="30">
        <v>745</v>
      </c>
      <c r="Y1393" s="30">
        <v>0</v>
      </c>
      <c r="Z1393" s="30">
        <v>0</v>
      </c>
      <c r="AA1393" s="30">
        <v>0</v>
      </c>
      <c r="AB1393" s="30">
        <v>0</v>
      </c>
      <c r="AC1393" s="30">
        <v>0</v>
      </c>
      <c r="AD1393" s="30">
        <v>0</v>
      </c>
      <c r="AE1393" s="30">
        <v>0</v>
      </c>
      <c r="AF1393" s="30">
        <v>0</v>
      </c>
    </row>
    <row r="1394" spans="1:32" x14ac:dyDescent="0.45">
      <c r="A1394" s="29" t="s">
        <v>530</v>
      </c>
      <c r="B1394" s="29" t="s">
        <v>531</v>
      </c>
      <c r="C1394" s="29" t="s">
        <v>3196</v>
      </c>
      <c r="D1394" s="29" t="s">
        <v>3197</v>
      </c>
      <c r="E1394" s="29" t="s">
        <v>3744</v>
      </c>
      <c r="F1394" s="29" t="s">
        <v>3745</v>
      </c>
      <c r="G1394" s="29" t="s">
        <v>3233</v>
      </c>
      <c r="H1394" s="29" t="s">
        <v>3234</v>
      </c>
      <c r="I1394" s="29" t="s">
        <v>3275</v>
      </c>
      <c r="J1394" s="29" t="s">
        <v>3276</v>
      </c>
      <c r="K1394" s="29" t="s">
        <v>3277</v>
      </c>
      <c r="L1394" s="29" t="s">
        <v>3100</v>
      </c>
      <c r="M1394" s="29" t="s">
        <v>3312</v>
      </c>
      <c r="N1394" s="29" t="s">
        <v>3313</v>
      </c>
      <c r="O1394" s="29" t="s">
        <v>3314</v>
      </c>
      <c r="P1394" s="29" t="s">
        <v>3315</v>
      </c>
      <c r="Q1394" s="29" t="s">
        <v>3209</v>
      </c>
      <c r="R1394" s="29" t="s">
        <v>3210</v>
      </c>
      <c r="S1394" s="29" t="s">
        <v>3098</v>
      </c>
      <c r="T1394" s="29"/>
      <c r="U1394" s="30">
        <v>30000</v>
      </c>
      <c r="V1394" s="30">
        <v>30000</v>
      </c>
      <c r="W1394" s="30">
        <v>30000</v>
      </c>
      <c r="X1394" s="30">
        <v>30000</v>
      </c>
      <c r="Y1394" s="30">
        <v>30000</v>
      </c>
      <c r="Z1394" s="30">
        <v>30000</v>
      </c>
      <c r="AA1394" s="30">
        <v>30000</v>
      </c>
      <c r="AB1394" s="30">
        <v>30000</v>
      </c>
      <c r="AC1394" s="30">
        <v>30000</v>
      </c>
      <c r="AD1394" s="30">
        <v>30000</v>
      </c>
      <c r="AE1394" s="30">
        <v>30000</v>
      </c>
      <c r="AF1394" s="30">
        <v>30000</v>
      </c>
    </row>
    <row r="1395" spans="1:32" x14ac:dyDescent="0.45">
      <c r="A1395" s="29" t="s">
        <v>530</v>
      </c>
      <c r="B1395" s="29" t="s">
        <v>531</v>
      </c>
      <c r="C1395" s="29" t="s">
        <v>3196</v>
      </c>
      <c r="D1395" s="29" t="s">
        <v>3197</v>
      </c>
      <c r="E1395" s="29" t="s">
        <v>3744</v>
      </c>
      <c r="F1395" s="29" t="s">
        <v>3745</v>
      </c>
      <c r="G1395" s="29" t="s">
        <v>3233</v>
      </c>
      <c r="H1395" s="29" t="s">
        <v>3234</v>
      </c>
      <c r="I1395" s="29" t="s">
        <v>3275</v>
      </c>
      <c r="J1395" s="29" t="s">
        <v>3276</v>
      </c>
      <c r="K1395" s="29" t="s">
        <v>3287</v>
      </c>
      <c r="L1395" s="29" t="s">
        <v>3101</v>
      </c>
      <c r="M1395" s="29" t="s">
        <v>3316</v>
      </c>
      <c r="N1395" s="29" t="s">
        <v>3317</v>
      </c>
      <c r="O1395" s="29" t="s">
        <v>3452</v>
      </c>
      <c r="P1395" s="29" t="s">
        <v>3453</v>
      </c>
      <c r="Q1395" s="29" t="s">
        <v>3209</v>
      </c>
      <c r="R1395" s="29" t="s">
        <v>3210</v>
      </c>
      <c r="S1395" s="29" t="s">
        <v>3098</v>
      </c>
      <c r="T1395" s="29"/>
      <c r="U1395" s="30">
        <v>47000</v>
      </c>
      <c r="V1395" s="30">
        <v>47000</v>
      </c>
      <c r="W1395" s="30">
        <v>47000</v>
      </c>
      <c r="X1395" s="30">
        <v>47000</v>
      </c>
      <c r="Y1395" s="30">
        <v>47000</v>
      </c>
      <c r="Z1395" s="30">
        <v>47000</v>
      </c>
      <c r="AA1395" s="30">
        <v>47000</v>
      </c>
      <c r="AB1395" s="30">
        <v>47000</v>
      </c>
      <c r="AC1395" s="30">
        <v>47000</v>
      </c>
      <c r="AD1395" s="30">
        <v>47000</v>
      </c>
      <c r="AE1395" s="30">
        <v>47000</v>
      </c>
      <c r="AF1395" s="30">
        <v>47000</v>
      </c>
    </row>
    <row r="1396" spans="1:32" x14ac:dyDescent="0.45">
      <c r="A1396" s="29" t="s">
        <v>530</v>
      </c>
      <c r="B1396" s="29" t="s">
        <v>531</v>
      </c>
      <c r="C1396" s="29" t="s">
        <v>3196</v>
      </c>
      <c r="D1396" s="29" t="s">
        <v>3197</v>
      </c>
      <c r="E1396" s="29" t="s">
        <v>3744</v>
      </c>
      <c r="F1396" s="29" t="s">
        <v>3745</v>
      </c>
      <c r="G1396" s="29" t="s">
        <v>3233</v>
      </c>
      <c r="H1396" s="29" t="s">
        <v>3234</v>
      </c>
      <c r="I1396" s="29" t="s">
        <v>3275</v>
      </c>
      <c r="J1396" s="29" t="s">
        <v>3276</v>
      </c>
      <c r="K1396" s="29" t="s">
        <v>3287</v>
      </c>
      <c r="L1396" s="29" t="s">
        <v>3101</v>
      </c>
      <c r="M1396" s="29" t="s">
        <v>3316</v>
      </c>
      <c r="N1396" s="29" t="s">
        <v>3317</v>
      </c>
      <c r="O1396" s="29" t="s">
        <v>3454</v>
      </c>
      <c r="P1396" s="29" t="s">
        <v>3455</v>
      </c>
      <c r="Q1396" s="29" t="s">
        <v>3249</v>
      </c>
      <c r="R1396" s="29" t="s">
        <v>3210</v>
      </c>
      <c r="S1396" s="29" t="s">
        <v>3098</v>
      </c>
      <c r="T1396" s="29"/>
      <c r="U1396" s="30">
        <v>745</v>
      </c>
      <c r="V1396" s="30">
        <v>0</v>
      </c>
      <c r="W1396" s="30">
        <v>0</v>
      </c>
      <c r="X1396" s="30">
        <v>0</v>
      </c>
      <c r="Y1396" s="30">
        <v>0</v>
      </c>
      <c r="Z1396" s="30">
        <v>0</v>
      </c>
      <c r="AA1396" s="30">
        <v>0</v>
      </c>
      <c r="AB1396" s="30">
        <v>0</v>
      </c>
      <c r="AC1396" s="30">
        <v>0</v>
      </c>
      <c r="AD1396" s="30">
        <v>0</v>
      </c>
      <c r="AE1396" s="30">
        <v>0</v>
      </c>
      <c r="AF1396" s="30">
        <v>0</v>
      </c>
    </row>
    <row r="1397" spans="1:32" x14ac:dyDescent="0.45">
      <c r="A1397" s="29" t="s">
        <v>530</v>
      </c>
      <c r="B1397" s="29" t="s">
        <v>531</v>
      </c>
      <c r="C1397" s="29" t="s">
        <v>3196</v>
      </c>
      <c r="D1397" s="29" t="s">
        <v>3197</v>
      </c>
      <c r="E1397" s="29" t="s">
        <v>3744</v>
      </c>
      <c r="F1397" s="29" t="s">
        <v>3745</v>
      </c>
      <c r="G1397" s="29" t="s">
        <v>3233</v>
      </c>
      <c r="H1397" s="29" t="s">
        <v>3234</v>
      </c>
      <c r="I1397" s="29" t="s">
        <v>3275</v>
      </c>
      <c r="J1397" s="29" t="s">
        <v>3276</v>
      </c>
      <c r="K1397" s="29" t="s">
        <v>3287</v>
      </c>
      <c r="L1397" s="29" t="s">
        <v>3101</v>
      </c>
      <c r="M1397" s="29" t="s">
        <v>3288</v>
      </c>
      <c r="N1397" s="29" t="s">
        <v>3289</v>
      </c>
      <c r="O1397" s="29" t="s">
        <v>3290</v>
      </c>
      <c r="P1397" s="29" t="s">
        <v>3291</v>
      </c>
      <c r="Q1397" s="29" t="s">
        <v>3209</v>
      </c>
      <c r="R1397" s="29" t="s">
        <v>3210</v>
      </c>
      <c r="S1397" s="29" t="s">
        <v>3098</v>
      </c>
      <c r="T1397" s="29"/>
      <c r="U1397" s="30">
        <v>0</v>
      </c>
      <c r="V1397" s="30">
        <v>0</v>
      </c>
      <c r="W1397" s="30">
        <v>0</v>
      </c>
      <c r="X1397" s="30">
        <v>0</v>
      </c>
      <c r="Y1397" s="30">
        <v>0</v>
      </c>
      <c r="Z1397" s="30">
        <v>0</v>
      </c>
      <c r="AA1397" s="30">
        <v>0</v>
      </c>
      <c r="AB1397" s="30">
        <v>0</v>
      </c>
      <c r="AC1397" s="30">
        <v>0</v>
      </c>
      <c r="AD1397" s="30">
        <v>0</v>
      </c>
      <c r="AE1397" s="30">
        <v>0</v>
      </c>
      <c r="AF1397" s="30">
        <v>0</v>
      </c>
    </row>
    <row r="1398" spans="1:32" x14ac:dyDescent="0.45">
      <c r="A1398" s="29" t="s">
        <v>530</v>
      </c>
      <c r="B1398" s="29" t="s">
        <v>531</v>
      </c>
      <c r="C1398" s="29" t="s">
        <v>3299</v>
      </c>
      <c r="D1398" s="29" t="s">
        <v>3300</v>
      </c>
      <c r="E1398" s="29" t="s">
        <v>3320</v>
      </c>
      <c r="F1398" s="29" t="s">
        <v>3321</v>
      </c>
      <c r="G1398" s="29" t="s">
        <v>3233</v>
      </c>
      <c r="H1398" s="29" t="s">
        <v>3234</v>
      </c>
      <c r="I1398" s="29" t="s">
        <v>3242</v>
      </c>
      <c r="J1398" s="29" t="s">
        <v>3243</v>
      </c>
      <c r="K1398" s="29" t="s">
        <v>3244</v>
      </c>
      <c r="L1398" s="29" t="s">
        <v>3104</v>
      </c>
      <c r="M1398" s="29" t="s">
        <v>3245</v>
      </c>
      <c r="N1398" s="29" t="s">
        <v>3246</v>
      </c>
      <c r="O1398" s="29" t="s">
        <v>3247</v>
      </c>
      <c r="P1398" s="29" t="s">
        <v>3248</v>
      </c>
      <c r="Q1398" s="29" t="s">
        <v>3209</v>
      </c>
      <c r="R1398" s="29" t="s">
        <v>3210</v>
      </c>
      <c r="S1398" s="29" t="s">
        <v>3098</v>
      </c>
      <c r="T1398" s="29"/>
      <c r="U1398" s="30">
        <v>6000</v>
      </c>
      <c r="V1398" s="30">
        <v>6000</v>
      </c>
      <c r="W1398" s="30">
        <v>6000</v>
      </c>
      <c r="X1398" s="30">
        <v>6000</v>
      </c>
      <c r="Y1398" s="30">
        <v>6000</v>
      </c>
      <c r="Z1398" s="30">
        <v>6000</v>
      </c>
      <c r="AA1398" s="30">
        <v>6000</v>
      </c>
      <c r="AB1398" s="30">
        <v>6000</v>
      </c>
      <c r="AC1398" s="30">
        <v>6000</v>
      </c>
      <c r="AD1398" s="30">
        <v>6000</v>
      </c>
      <c r="AE1398" s="30">
        <v>6000</v>
      </c>
      <c r="AF1398" s="30">
        <v>6000</v>
      </c>
    </row>
    <row r="1399" spans="1:32" x14ac:dyDescent="0.45">
      <c r="A1399" s="29" t="s">
        <v>530</v>
      </c>
      <c r="B1399" s="29" t="s">
        <v>531</v>
      </c>
      <c r="C1399" s="29" t="s">
        <v>3299</v>
      </c>
      <c r="D1399" s="29" t="s">
        <v>3300</v>
      </c>
      <c r="E1399" s="29" t="s">
        <v>3320</v>
      </c>
      <c r="F1399" s="29" t="s">
        <v>3321</v>
      </c>
      <c r="G1399" s="29" t="s">
        <v>3233</v>
      </c>
      <c r="H1399" s="29" t="s">
        <v>3234</v>
      </c>
      <c r="I1399" s="29" t="s">
        <v>3242</v>
      </c>
      <c r="J1399" s="29" t="s">
        <v>3243</v>
      </c>
      <c r="K1399" s="29" t="s">
        <v>3244</v>
      </c>
      <c r="L1399" s="29" t="s">
        <v>3104</v>
      </c>
      <c r="M1399" s="29" t="s">
        <v>3245</v>
      </c>
      <c r="N1399" s="29" t="s">
        <v>3246</v>
      </c>
      <c r="O1399" s="29" t="s">
        <v>3464</v>
      </c>
      <c r="P1399" s="29" t="s">
        <v>3465</v>
      </c>
      <c r="Q1399" s="29" t="s">
        <v>3249</v>
      </c>
      <c r="R1399" s="29" t="s">
        <v>3210</v>
      </c>
      <c r="S1399" s="29" t="s">
        <v>3098</v>
      </c>
      <c r="T1399" s="29"/>
      <c r="U1399" s="30">
        <v>412</v>
      </c>
      <c r="V1399" s="30">
        <v>412</v>
      </c>
      <c r="W1399" s="30">
        <v>412</v>
      </c>
      <c r="X1399" s="30">
        <v>412</v>
      </c>
      <c r="Y1399" s="30">
        <v>404</v>
      </c>
      <c r="Z1399" s="30">
        <v>0</v>
      </c>
      <c r="AA1399" s="30">
        <v>0</v>
      </c>
      <c r="AB1399" s="30">
        <v>0</v>
      </c>
      <c r="AC1399" s="30">
        <v>0</v>
      </c>
      <c r="AD1399" s="30">
        <v>0</v>
      </c>
      <c r="AE1399" s="30">
        <v>0</v>
      </c>
      <c r="AF1399" s="30">
        <v>0</v>
      </c>
    </row>
    <row r="1400" spans="1:32" x14ac:dyDescent="0.45">
      <c r="A1400" s="29" t="s">
        <v>530</v>
      </c>
      <c r="B1400" s="29" t="s">
        <v>531</v>
      </c>
      <c r="C1400" s="29" t="s">
        <v>3299</v>
      </c>
      <c r="D1400" s="29" t="s">
        <v>3300</v>
      </c>
      <c r="E1400" s="29" t="s">
        <v>3320</v>
      </c>
      <c r="F1400" s="29" t="s">
        <v>3321</v>
      </c>
      <c r="G1400" s="29" t="s">
        <v>3233</v>
      </c>
      <c r="H1400" s="29" t="s">
        <v>3234</v>
      </c>
      <c r="I1400" s="29" t="s">
        <v>3242</v>
      </c>
      <c r="J1400" s="29" t="s">
        <v>3243</v>
      </c>
      <c r="K1400" s="29" t="s">
        <v>3258</v>
      </c>
      <c r="L1400" s="29" t="s">
        <v>3105</v>
      </c>
      <c r="M1400" s="29" t="s">
        <v>3259</v>
      </c>
      <c r="N1400" s="29" t="s">
        <v>3105</v>
      </c>
      <c r="O1400" s="29" t="s">
        <v>3260</v>
      </c>
      <c r="P1400" s="29" t="s">
        <v>3261</v>
      </c>
      <c r="Q1400" s="29" t="s">
        <v>3209</v>
      </c>
      <c r="R1400" s="29" t="s">
        <v>3210</v>
      </c>
      <c r="S1400" s="29" t="s">
        <v>3098</v>
      </c>
      <c r="T1400" s="29"/>
      <c r="U1400" s="30">
        <v>3000</v>
      </c>
      <c r="V1400" s="30">
        <v>3000</v>
      </c>
      <c r="W1400" s="30">
        <v>3000</v>
      </c>
      <c r="X1400" s="30">
        <v>3000</v>
      </c>
      <c r="Y1400" s="30">
        <v>3000</v>
      </c>
      <c r="Z1400" s="30">
        <v>3000</v>
      </c>
      <c r="AA1400" s="30">
        <v>3000</v>
      </c>
      <c r="AB1400" s="30">
        <v>3000</v>
      </c>
      <c r="AC1400" s="30">
        <v>3000</v>
      </c>
      <c r="AD1400" s="30">
        <v>3000</v>
      </c>
      <c r="AE1400" s="30">
        <v>3000</v>
      </c>
      <c r="AF1400" s="30">
        <v>3000</v>
      </c>
    </row>
    <row r="1401" spans="1:32" x14ac:dyDescent="0.45">
      <c r="A1401" s="29" t="s">
        <v>530</v>
      </c>
      <c r="B1401" s="29" t="s">
        <v>531</v>
      </c>
      <c r="C1401" s="29" t="s">
        <v>3299</v>
      </c>
      <c r="D1401" s="29" t="s">
        <v>3300</v>
      </c>
      <c r="E1401" s="29" t="s">
        <v>3320</v>
      </c>
      <c r="F1401" s="29" t="s">
        <v>3321</v>
      </c>
      <c r="G1401" s="29" t="s">
        <v>3233</v>
      </c>
      <c r="H1401" s="29" t="s">
        <v>3234</v>
      </c>
      <c r="I1401" s="29" t="s">
        <v>3275</v>
      </c>
      <c r="J1401" s="29" t="s">
        <v>3276</v>
      </c>
      <c r="K1401" s="29" t="s">
        <v>3277</v>
      </c>
      <c r="L1401" s="29" t="s">
        <v>3100</v>
      </c>
      <c r="M1401" s="29" t="s">
        <v>3278</v>
      </c>
      <c r="N1401" s="29" t="s">
        <v>3279</v>
      </c>
      <c r="O1401" s="29" t="s">
        <v>3446</v>
      </c>
      <c r="P1401" s="29" t="s">
        <v>3447</v>
      </c>
      <c r="Q1401" s="29" t="s">
        <v>3209</v>
      </c>
      <c r="R1401" s="29" t="s">
        <v>3210</v>
      </c>
      <c r="S1401" s="29" t="s">
        <v>3098</v>
      </c>
      <c r="T1401" s="29"/>
      <c r="U1401" s="30">
        <v>45000</v>
      </c>
      <c r="V1401" s="30">
        <v>45000</v>
      </c>
      <c r="W1401" s="30">
        <v>45000</v>
      </c>
      <c r="X1401" s="30">
        <v>45000</v>
      </c>
      <c r="Y1401" s="30">
        <v>45000</v>
      </c>
      <c r="Z1401" s="30">
        <v>45000</v>
      </c>
      <c r="AA1401" s="30">
        <v>45000</v>
      </c>
      <c r="AB1401" s="30">
        <v>45000</v>
      </c>
      <c r="AC1401" s="30">
        <v>45000</v>
      </c>
      <c r="AD1401" s="30">
        <v>45000</v>
      </c>
      <c r="AE1401" s="30">
        <v>45000</v>
      </c>
      <c r="AF1401" s="30">
        <v>45000</v>
      </c>
    </row>
    <row r="1402" spans="1:32" x14ac:dyDescent="0.45">
      <c r="A1402" s="29" t="s">
        <v>530</v>
      </c>
      <c r="B1402" s="29" t="s">
        <v>531</v>
      </c>
      <c r="C1402" s="29" t="s">
        <v>3299</v>
      </c>
      <c r="D1402" s="29" t="s">
        <v>3300</v>
      </c>
      <c r="E1402" s="29" t="s">
        <v>3320</v>
      </c>
      <c r="F1402" s="29" t="s">
        <v>3321</v>
      </c>
      <c r="G1402" s="29" t="s">
        <v>3233</v>
      </c>
      <c r="H1402" s="29" t="s">
        <v>3234</v>
      </c>
      <c r="I1402" s="29" t="s">
        <v>3275</v>
      </c>
      <c r="J1402" s="29" t="s">
        <v>3276</v>
      </c>
      <c r="K1402" s="29" t="s">
        <v>3277</v>
      </c>
      <c r="L1402" s="29" t="s">
        <v>3100</v>
      </c>
      <c r="M1402" s="29" t="s">
        <v>3312</v>
      </c>
      <c r="N1402" s="29" t="s">
        <v>3313</v>
      </c>
      <c r="O1402" s="29" t="s">
        <v>3314</v>
      </c>
      <c r="P1402" s="29" t="s">
        <v>3315</v>
      </c>
      <c r="Q1402" s="29" t="s">
        <v>3249</v>
      </c>
      <c r="R1402" s="29" t="s">
        <v>3210</v>
      </c>
      <c r="S1402" s="29" t="s">
        <v>3098</v>
      </c>
      <c r="T1402" s="29"/>
      <c r="U1402" s="30">
        <v>618</v>
      </c>
      <c r="V1402" s="30">
        <v>618</v>
      </c>
      <c r="W1402" s="30">
        <v>618</v>
      </c>
      <c r="X1402" s="30">
        <v>618</v>
      </c>
      <c r="Y1402" s="30">
        <v>606</v>
      </c>
      <c r="Z1402" s="30">
        <v>0</v>
      </c>
      <c r="AA1402" s="30">
        <v>0</v>
      </c>
      <c r="AB1402" s="30">
        <v>0</v>
      </c>
      <c r="AC1402" s="30">
        <v>0</v>
      </c>
      <c r="AD1402" s="30">
        <v>0</v>
      </c>
      <c r="AE1402" s="30">
        <v>0</v>
      </c>
      <c r="AF1402" s="30">
        <v>0</v>
      </c>
    </row>
    <row r="1403" spans="1:32" x14ac:dyDescent="0.45">
      <c r="A1403" s="29" t="s">
        <v>530</v>
      </c>
      <c r="B1403" s="29" t="s">
        <v>531</v>
      </c>
      <c r="C1403" s="29" t="s">
        <v>3299</v>
      </c>
      <c r="D1403" s="29" t="s">
        <v>3300</v>
      </c>
      <c r="E1403" s="29" t="s">
        <v>3320</v>
      </c>
      <c r="F1403" s="29" t="s">
        <v>3321</v>
      </c>
      <c r="G1403" s="29" t="s">
        <v>3233</v>
      </c>
      <c r="H1403" s="29" t="s">
        <v>3234</v>
      </c>
      <c r="I1403" s="29" t="s">
        <v>3275</v>
      </c>
      <c r="J1403" s="29" t="s">
        <v>3276</v>
      </c>
      <c r="K1403" s="29" t="s">
        <v>3277</v>
      </c>
      <c r="L1403" s="29" t="s">
        <v>3100</v>
      </c>
      <c r="M1403" s="29" t="s">
        <v>3312</v>
      </c>
      <c r="N1403" s="29" t="s">
        <v>3313</v>
      </c>
      <c r="O1403" s="29" t="s">
        <v>3314</v>
      </c>
      <c r="P1403" s="29" t="s">
        <v>3315</v>
      </c>
      <c r="Q1403" s="29" t="s">
        <v>3209</v>
      </c>
      <c r="R1403" s="29" t="s">
        <v>3210</v>
      </c>
      <c r="S1403" s="29" t="s">
        <v>3098</v>
      </c>
      <c r="T1403" s="29"/>
      <c r="U1403" s="30">
        <v>25000</v>
      </c>
      <c r="V1403" s="30">
        <v>25000</v>
      </c>
      <c r="W1403" s="30">
        <v>25000</v>
      </c>
      <c r="X1403" s="30">
        <v>25000</v>
      </c>
      <c r="Y1403" s="30">
        <v>25000</v>
      </c>
      <c r="Z1403" s="30">
        <v>25000</v>
      </c>
      <c r="AA1403" s="30">
        <v>25000</v>
      </c>
      <c r="AB1403" s="30">
        <v>25000</v>
      </c>
      <c r="AC1403" s="30">
        <v>25000</v>
      </c>
      <c r="AD1403" s="30">
        <v>25000</v>
      </c>
      <c r="AE1403" s="30">
        <v>25000</v>
      </c>
      <c r="AF1403" s="30">
        <v>25000</v>
      </c>
    </row>
    <row r="1404" spans="1:32" x14ac:dyDescent="0.45">
      <c r="A1404" s="29" t="s">
        <v>530</v>
      </c>
      <c r="B1404" s="29" t="s">
        <v>531</v>
      </c>
      <c r="C1404" s="29" t="s">
        <v>3299</v>
      </c>
      <c r="D1404" s="29" t="s">
        <v>3300</v>
      </c>
      <c r="E1404" s="29" t="s">
        <v>3320</v>
      </c>
      <c r="F1404" s="29" t="s">
        <v>3321</v>
      </c>
      <c r="G1404" s="29" t="s">
        <v>3233</v>
      </c>
      <c r="H1404" s="29" t="s">
        <v>3234</v>
      </c>
      <c r="I1404" s="29" t="s">
        <v>3275</v>
      </c>
      <c r="J1404" s="29" t="s">
        <v>3276</v>
      </c>
      <c r="K1404" s="29" t="s">
        <v>3282</v>
      </c>
      <c r="L1404" s="29" t="s">
        <v>3112</v>
      </c>
      <c r="M1404" s="29" t="s">
        <v>3283</v>
      </c>
      <c r="N1404" s="29" t="s">
        <v>3284</v>
      </c>
      <c r="O1404" s="29" t="s">
        <v>3285</v>
      </c>
      <c r="P1404" s="29" t="s">
        <v>3286</v>
      </c>
      <c r="Q1404" s="29" t="s">
        <v>3249</v>
      </c>
      <c r="R1404" s="29" t="s">
        <v>3210</v>
      </c>
      <c r="S1404" s="29" t="s">
        <v>3098</v>
      </c>
      <c r="T1404" s="29"/>
      <c r="U1404" s="30">
        <v>1470</v>
      </c>
      <c r="V1404" s="30">
        <v>26470</v>
      </c>
      <c r="W1404" s="30">
        <v>1490</v>
      </c>
      <c r="X1404" s="30">
        <v>0</v>
      </c>
      <c r="Y1404" s="30">
        <v>0</v>
      </c>
      <c r="Z1404" s="30">
        <v>0</v>
      </c>
      <c r="AA1404" s="30">
        <v>0</v>
      </c>
      <c r="AB1404" s="30">
        <v>0</v>
      </c>
      <c r="AC1404" s="30">
        <v>0</v>
      </c>
      <c r="AD1404" s="30">
        <v>0</v>
      </c>
      <c r="AE1404" s="30">
        <v>0</v>
      </c>
      <c r="AF1404" s="30">
        <v>0</v>
      </c>
    </row>
    <row r="1405" spans="1:32" x14ac:dyDescent="0.45">
      <c r="A1405" s="29" t="s">
        <v>530</v>
      </c>
      <c r="B1405" s="29" t="s">
        <v>531</v>
      </c>
      <c r="C1405" s="29" t="s">
        <v>3299</v>
      </c>
      <c r="D1405" s="29" t="s">
        <v>3300</v>
      </c>
      <c r="E1405" s="29" t="s">
        <v>3320</v>
      </c>
      <c r="F1405" s="29" t="s">
        <v>3321</v>
      </c>
      <c r="G1405" s="29" t="s">
        <v>3233</v>
      </c>
      <c r="H1405" s="29" t="s">
        <v>3234</v>
      </c>
      <c r="I1405" s="29" t="s">
        <v>3275</v>
      </c>
      <c r="J1405" s="29" t="s">
        <v>3276</v>
      </c>
      <c r="K1405" s="29" t="s">
        <v>3282</v>
      </c>
      <c r="L1405" s="29" t="s">
        <v>3112</v>
      </c>
      <c r="M1405" s="29" t="s">
        <v>3283</v>
      </c>
      <c r="N1405" s="29" t="s">
        <v>3284</v>
      </c>
      <c r="O1405" s="29" t="s">
        <v>3285</v>
      </c>
      <c r="P1405" s="29" t="s">
        <v>3286</v>
      </c>
      <c r="Q1405" s="29" t="s">
        <v>3209</v>
      </c>
      <c r="R1405" s="29" t="s">
        <v>3210</v>
      </c>
      <c r="S1405" s="29" t="s">
        <v>3098</v>
      </c>
      <c r="T1405" s="29"/>
      <c r="U1405" s="30">
        <v>40000</v>
      </c>
      <c r="V1405" s="30">
        <v>40000</v>
      </c>
      <c r="W1405" s="30">
        <v>40000</v>
      </c>
      <c r="X1405" s="30">
        <v>40000</v>
      </c>
      <c r="Y1405" s="30">
        <v>40000</v>
      </c>
      <c r="Z1405" s="30">
        <v>40000</v>
      </c>
      <c r="AA1405" s="30">
        <v>40000</v>
      </c>
      <c r="AB1405" s="30">
        <v>40000</v>
      </c>
      <c r="AC1405" s="30">
        <v>40000</v>
      </c>
      <c r="AD1405" s="30">
        <v>40000</v>
      </c>
      <c r="AE1405" s="30">
        <v>40000</v>
      </c>
      <c r="AF1405" s="30">
        <v>40000</v>
      </c>
    </row>
    <row r="1406" spans="1:32" x14ac:dyDescent="0.45">
      <c r="A1406" s="29" t="s">
        <v>530</v>
      </c>
      <c r="B1406" s="29" t="s">
        <v>531</v>
      </c>
      <c r="C1406" s="29" t="s">
        <v>3299</v>
      </c>
      <c r="D1406" s="29" t="s">
        <v>3300</v>
      </c>
      <c r="E1406" s="29" t="s">
        <v>3320</v>
      </c>
      <c r="F1406" s="29" t="s">
        <v>3321</v>
      </c>
      <c r="G1406" s="29" t="s">
        <v>3233</v>
      </c>
      <c r="H1406" s="29" t="s">
        <v>3234</v>
      </c>
      <c r="I1406" s="29" t="s">
        <v>3275</v>
      </c>
      <c r="J1406" s="29" t="s">
        <v>3276</v>
      </c>
      <c r="K1406" s="29" t="s">
        <v>3287</v>
      </c>
      <c r="L1406" s="29" t="s">
        <v>3101</v>
      </c>
      <c r="M1406" s="29" t="s">
        <v>3316</v>
      </c>
      <c r="N1406" s="29" t="s">
        <v>3317</v>
      </c>
      <c r="O1406" s="29" t="s">
        <v>3452</v>
      </c>
      <c r="P1406" s="29" t="s">
        <v>3453</v>
      </c>
      <c r="Q1406" s="29" t="s">
        <v>3209</v>
      </c>
      <c r="R1406" s="29" t="s">
        <v>3210</v>
      </c>
      <c r="S1406" s="29" t="s">
        <v>3098</v>
      </c>
      <c r="T1406" s="29"/>
      <c r="U1406" s="30">
        <v>50000</v>
      </c>
      <c r="V1406" s="30">
        <v>50000</v>
      </c>
      <c r="W1406" s="30">
        <v>50000</v>
      </c>
      <c r="X1406" s="30">
        <v>50000</v>
      </c>
      <c r="Y1406" s="30">
        <v>50000</v>
      </c>
      <c r="Z1406" s="30">
        <v>50000</v>
      </c>
      <c r="AA1406" s="30">
        <v>50000</v>
      </c>
      <c r="AB1406" s="30">
        <v>50000</v>
      </c>
      <c r="AC1406" s="30">
        <v>50000</v>
      </c>
      <c r="AD1406" s="30">
        <v>50000</v>
      </c>
      <c r="AE1406" s="30">
        <v>50000</v>
      </c>
      <c r="AF1406" s="30">
        <v>50000</v>
      </c>
    </row>
    <row r="1407" spans="1:32" x14ac:dyDescent="0.45">
      <c r="A1407" s="29" t="s">
        <v>530</v>
      </c>
      <c r="B1407" s="29" t="s">
        <v>531</v>
      </c>
      <c r="C1407" s="29" t="s">
        <v>3299</v>
      </c>
      <c r="D1407" s="29" t="s">
        <v>3300</v>
      </c>
      <c r="E1407" s="29" t="s">
        <v>3320</v>
      </c>
      <c r="F1407" s="29" t="s">
        <v>3321</v>
      </c>
      <c r="G1407" s="29" t="s">
        <v>3233</v>
      </c>
      <c r="H1407" s="29" t="s">
        <v>3234</v>
      </c>
      <c r="I1407" s="29" t="s">
        <v>3275</v>
      </c>
      <c r="J1407" s="29" t="s">
        <v>3276</v>
      </c>
      <c r="K1407" s="29" t="s">
        <v>3287</v>
      </c>
      <c r="L1407" s="29" t="s">
        <v>3101</v>
      </c>
      <c r="M1407" s="29" t="s">
        <v>3316</v>
      </c>
      <c r="N1407" s="29" t="s">
        <v>3317</v>
      </c>
      <c r="O1407" s="29" t="s">
        <v>3454</v>
      </c>
      <c r="P1407" s="29" t="s">
        <v>3455</v>
      </c>
      <c r="Q1407" s="29" t="s">
        <v>3249</v>
      </c>
      <c r="R1407" s="29" t="s">
        <v>3210</v>
      </c>
      <c r="S1407" s="29" t="s">
        <v>3098</v>
      </c>
      <c r="T1407" s="29"/>
      <c r="U1407" s="30">
        <v>735</v>
      </c>
      <c r="V1407" s="30">
        <v>735</v>
      </c>
      <c r="W1407" s="30">
        <v>735</v>
      </c>
      <c r="X1407" s="30">
        <v>735</v>
      </c>
      <c r="Y1407" s="30">
        <v>735</v>
      </c>
      <c r="Z1407" s="30">
        <v>735</v>
      </c>
      <c r="AA1407" s="30">
        <v>735</v>
      </c>
      <c r="AB1407" s="30">
        <v>745</v>
      </c>
      <c r="AC1407" s="30">
        <v>0</v>
      </c>
      <c r="AD1407" s="30">
        <v>0</v>
      </c>
      <c r="AE1407" s="30">
        <v>0</v>
      </c>
      <c r="AF1407" s="30">
        <v>0</v>
      </c>
    </row>
    <row r="1408" spans="1:32" x14ac:dyDescent="0.45">
      <c r="A1408" s="29" t="s">
        <v>530</v>
      </c>
      <c r="B1408" s="29" t="s">
        <v>531</v>
      </c>
      <c r="C1408" s="29" t="s">
        <v>3299</v>
      </c>
      <c r="D1408" s="29" t="s">
        <v>3300</v>
      </c>
      <c r="E1408" s="29" t="s">
        <v>3320</v>
      </c>
      <c r="F1408" s="29" t="s">
        <v>3321</v>
      </c>
      <c r="G1408" s="29" t="s">
        <v>3233</v>
      </c>
      <c r="H1408" s="29" t="s">
        <v>3234</v>
      </c>
      <c r="I1408" s="29" t="s">
        <v>3275</v>
      </c>
      <c r="J1408" s="29" t="s">
        <v>3276</v>
      </c>
      <c r="K1408" s="29" t="s">
        <v>3287</v>
      </c>
      <c r="L1408" s="29" t="s">
        <v>3101</v>
      </c>
      <c r="M1408" s="29" t="s">
        <v>3288</v>
      </c>
      <c r="N1408" s="29" t="s">
        <v>3289</v>
      </c>
      <c r="O1408" s="29" t="s">
        <v>3290</v>
      </c>
      <c r="P1408" s="29" t="s">
        <v>3291</v>
      </c>
      <c r="Q1408" s="29" t="s">
        <v>3209</v>
      </c>
      <c r="R1408" s="29" t="s">
        <v>3210</v>
      </c>
      <c r="S1408" s="29" t="s">
        <v>3098</v>
      </c>
      <c r="T1408" s="29"/>
      <c r="U1408" s="30">
        <v>3000</v>
      </c>
      <c r="V1408" s="30">
        <v>3000</v>
      </c>
      <c r="W1408" s="30">
        <v>3000</v>
      </c>
      <c r="X1408" s="30">
        <v>3000</v>
      </c>
      <c r="Y1408" s="30">
        <v>3000</v>
      </c>
      <c r="Z1408" s="30">
        <v>3000</v>
      </c>
      <c r="AA1408" s="30">
        <v>3000</v>
      </c>
      <c r="AB1408" s="30">
        <v>3000</v>
      </c>
      <c r="AC1408" s="30">
        <v>3000</v>
      </c>
      <c r="AD1408" s="30">
        <v>3000</v>
      </c>
      <c r="AE1408" s="30">
        <v>3000</v>
      </c>
      <c r="AF1408" s="30">
        <v>3000</v>
      </c>
    </row>
    <row r="1409" spans="1:32" x14ac:dyDescent="0.45">
      <c r="A1409" s="29" t="s">
        <v>530</v>
      </c>
      <c r="B1409" s="29" t="s">
        <v>531</v>
      </c>
      <c r="C1409" s="29" t="s">
        <v>3460</v>
      </c>
      <c r="D1409" s="29" t="s">
        <v>3461</v>
      </c>
      <c r="E1409" s="29" t="s">
        <v>3680</v>
      </c>
      <c r="F1409" s="29" t="s">
        <v>3681</v>
      </c>
      <c r="G1409" s="29" t="s">
        <v>3233</v>
      </c>
      <c r="H1409" s="29" t="s">
        <v>3234</v>
      </c>
      <c r="I1409" s="29" t="s">
        <v>3275</v>
      </c>
      <c r="J1409" s="29" t="s">
        <v>3276</v>
      </c>
      <c r="K1409" s="29" t="s">
        <v>3277</v>
      </c>
      <c r="L1409" s="29" t="s">
        <v>3100</v>
      </c>
      <c r="M1409" s="29" t="s">
        <v>3312</v>
      </c>
      <c r="N1409" s="29" t="s">
        <v>3313</v>
      </c>
      <c r="O1409" s="29" t="s">
        <v>3314</v>
      </c>
      <c r="P1409" s="29" t="s">
        <v>3315</v>
      </c>
      <c r="Q1409" s="29" t="s">
        <v>3249</v>
      </c>
      <c r="R1409" s="29" t="s">
        <v>3210</v>
      </c>
      <c r="S1409" s="29" t="s">
        <v>3098</v>
      </c>
      <c r="T1409" s="29"/>
      <c r="U1409" s="30">
        <v>2752</v>
      </c>
      <c r="V1409" s="30">
        <v>2752</v>
      </c>
      <c r="W1409" s="30">
        <v>2752</v>
      </c>
      <c r="X1409" s="30">
        <v>2752</v>
      </c>
      <c r="Y1409" s="30">
        <v>2752</v>
      </c>
      <c r="Z1409" s="30">
        <v>2752</v>
      </c>
      <c r="AA1409" s="30">
        <v>2752</v>
      </c>
      <c r="AB1409" s="30">
        <v>2752</v>
      </c>
      <c r="AC1409" s="30">
        <v>2752</v>
      </c>
      <c r="AD1409" s="30">
        <v>2752</v>
      </c>
      <c r="AE1409" s="30">
        <v>2752</v>
      </c>
      <c r="AF1409" s="30">
        <v>2752</v>
      </c>
    </row>
    <row r="1410" spans="1:32" x14ac:dyDescent="0.45">
      <c r="A1410" s="29" t="s">
        <v>530</v>
      </c>
      <c r="B1410" s="29" t="s">
        <v>531</v>
      </c>
      <c r="C1410" s="29" t="s">
        <v>3460</v>
      </c>
      <c r="D1410" s="29" t="s">
        <v>3461</v>
      </c>
      <c r="E1410" s="29" t="s">
        <v>3680</v>
      </c>
      <c r="F1410" s="29" t="s">
        <v>3681</v>
      </c>
      <c r="G1410" s="29" t="s">
        <v>3233</v>
      </c>
      <c r="H1410" s="29" t="s">
        <v>3234</v>
      </c>
      <c r="I1410" s="29" t="s">
        <v>3275</v>
      </c>
      <c r="J1410" s="29" t="s">
        <v>3276</v>
      </c>
      <c r="K1410" s="29" t="s">
        <v>3277</v>
      </c>
      <c r="L1410" s="29" t="s">
        <v>3100</v>
      </c>
      <c r="M1410" s="29" t="s">
        <v>3312</v>
      </c>
      <c r="N1410" s="29" t="s">
        <v>3313</v>
      </c>
      <c r="O1410" s="29" t="s">
        <v>3314</v>
      </c>
      <c r="P1410" s="29" t="s">
        <v>3315</v>
      </c>
      <c r="Q1410" s="29" t="s">
        <v>3209</v>
      </c>
      <c r="R1410" s="29" t="s">
        <v>3210</v>
      </c>
      <c r="S1410" s="29" t="s">
        <v>3098</v>
      </c>
      <c r="T1410" s="29"/>
      <c r="U1410" s="30">
        <v>123000</v>
      </c>
      <c r="V1410" s="30">
        <v>123000</v>
      </c>
      <c r="W1410" s="30">
        <v>123000</v>
      </c>
      <c r="X1410" s="30">
        <v>123000</v>
      </c>
      <c r="Y1410" s="30">
        <v>123000</v>
      </c>
      <c r="Z1410" s="30">
        <v>123000</v>
      </c>
      <c r="AA1410" s="30">
        <v>123000</v>
      </c>
      <c r="AB1410" s="30">
        <v>123000</v>
      </c>
      <c r="AC1410" s="30">
        <v>123000</v>
      </c>
      <c r="AD1410" s="30">
        <v>123000</v>
      </c>
      <c r="AE1410" s="30">
        <v>123000</v>
      </c>
      <c r="AF1410" s="30">
        <v>123000</v>
      </c>
    </row>
    <row r="1411" spans="1:32" x14ac:dyDescent="0.45">
      <c r="A1411" s="29" t="s">
        <v>530</v>
      </c>
      <c r="B1411" s="29" t="s">
        <v>531</v>
      </c>
      <c r="C1411" s="29" t="s">
        <v>3460</v>
      </c>
      <c r="D1411" s="29" t="s">
        <v>3461</v>
      </c>
      <c r="E1411" s="29" t="s">
        <v>3680</v>
      </c>
      <c r="F1411" s="29" t="s">
        <v>3681</v>
      </c>
      <c r="G1411" s="29" t="s">
        <v>3233</v>
      </c>
      <c r="H1411" s="29" t="s">
        <v>3234</v>
      </c>
      <c r="I1411" s="29" t="s">
        <v>3275</v>
      </c>
      <c r="J1411" s="29" t="s">
        <v>3276</v>
      </c>
      <c r="K1411" s="29" t="s">
        <v>3282</v>
      </c>
      <c r="L1411" s="29" t="s">
        <v>3112</v>
      </c>
      <c r="M1411" s="29" t="s">
        <v>3283</v>
      </c>
      <c r="N1411" s="29" t="s">
        <v>3284</v>
      </c>
      <c r="O1411" s="29" t="s">
        <v>3774</v>
      </c>
      <c r="P1411" s="29" t="s">
        <v>3775</v>
      </c>
      <c r="Q1411" s="29" t="s">
        <v>3249</v>
      </c>
      <c r="R1411" s="29" t="s">
        <v>3210</v>
      </c>
      <c r="S1411" s="29" t="s">
        <v>3098</v>
      </c>
      <c r="T1411" s="29"/>
      <c r="U1411" s="30">
        <v>1497</v>
      </c>
      <c r="V1411" s="30">
        <v>1497</v>
      </c>
      <c r="W1411" s="30">
        <v>1497</v>
      </c>
      <c r="X1411" s="30">
        <v>1497</v>
      </c>
      <c r="Y1411" s="30">
        <v>1497</v>
      </c>
      <c r="Z1411" s="30">
        <v>1497</v>
      </c>
      <c r="AA1411" s="30">
        <v>1497</v>
      </c>
      <c r="AB1411" s="30">
        <v>1497</v>
      </c>
      <c r="AC1411" s="30">
        <v>1497</v>
      </c>
      <c r="AD1411" s="30">
        <v>1497</v>
      </c>
      <c r="AE1411" s="30">
        <v>1497</v>
      </c>
      <c r="AF1411" s="30">
        <v>1497</v>
      </c>
    </row>
    <row r="1412" spans="1:32" x14ac:dyDescent="0.45">
      <c r="A1412" s="29" t="s">
        <v>530</v>
      </c>
      <c r="B1412" s="29" t="s">
        <v>531</v>
      </c>
      <c r="C1412" s="29" t="s">
        <v>3460</v>
      </c>
      <c r="D1412" s="29" t="s">
        <v>3461</v>
      </c>
      <c r="E1412" s="29" t="s">
        <v>3680</v>
      </c>
      <c r="F1412" s="29" t="s">
        <v>3681</v>
      </c>
      <c r="G1412" s="29" t="s">
        <v>3233</v>
      </c>
      <c r="H1412" s="29" t="s">
        <v>3234</v>
      </c>
      <c r="I1412" s="29" t="s">
        <v>3275</v>
      </c>
      <c r="J1412" s="29" t="s">
        <v>3276</v>
      </c>
      <c r="K1412" s="29" t="s">
        <v>3282</v>
      </c>
      <c r="L1412" s="29" t="s">
        <v>3112</v>
      </c>
      <c r="M1412" s="29" t="s">
        <v>3283</v>
      </c>
      <c r="N1412" s="29" t="s">
        <v>3284</v>
      </c>
      <c r="O1412" s="29" t="s">
        <v>3774</v>
      </c>
      <c r="P1412" s="29" t="s">
        <v>3775</v>
      </c>
      <c r="Q1412" s="29" t="s">
        <v>3209</v>
      </c>
      <c r="R1412" s="29" t="s">
        <v>3210</v>
      </c>
      <c r="S1412" s="29" t="s">
        <v>3098</v>
      </c>
      <c r="T1412" s="29"/>
      <c r="U1412" s="30">
        <v>50000</v>
      </c>
      <c r="V1412" s="30">
        <v>50000</v>
      </c>
      <c r="W1412" s="30">
        <v>50000</v>
      </c>
      <c r="X1412" s="30">
        <v>50000</v>
      </c>
      <c r="Y1412" s="30">
        <v>50000</v>
      </c>
      <c r="Z1412" s="30">
        <v>50000</v>
      </c>
      <c r="AA1412" s="30">
        <v>50000</v>
      </c>
      <c r="AB1412" s="30">
        <v>50000</v>
      </c>
      <c r="AC1412" s="30">
        <v>50000</v>
      </c>
      <c r="AD1412" s="30">
        <v>50000</v>
      </c>
      <c r="AE1412" s="30">
        <v>50000</v>
      </c>
      <c r="AF1412" s="30">
        <v>50000</v>
      </c>
    </row>
    <row r="1413" spans="1:32" x14ac:dyDescent="0.45">
      <c r="A1413" s="29" t="s">
        <v>530</v>
      </c>
      <c r="B1413" s="29" t="s">
        <v>531</v>
      </c>
      <c r="C1413" s="29" t="s">
        <v>3544</v>
      </c>
      <c r="D1413" s="29" t="s">
        <v>3545</v>
      </c>
      <c r="E1413" s="29" t="s">
        <v>3733</v>
      </c>
      <c r="F1413" s="29" t="s">
        <v>3734</v>
      </c>
      <c r="G1413" s="29" t="s">
        <v>3200</v>
      </c>
      <c r="H1413" s="29" t="s">
        <v>3201</v>
      </c>
      <c r="I1413" s="29" t="s">
        <v>3202</v>
      </c>
      <c r="J1413" s="29" t="s">
        <v>3203</v>
      </c>
      <c r="K1413" s="29" t="s">
        <v>3216</v>
      </c>
      <c r="L1413" s="29" t="s">
        <v>3102</v>
      </c>
      <c r="M1413" s="29" t="s">
        <v>3776</v>
      </c>
      <c r="N1413" s="29" t="s">
        <v>3777</v>
      </c>
      <c r="O1413" s="29" t="s">
        <v>3778</v>
      </c>
      <c r="P1413" s="29" t="s">
        <v>3779</v>
      </c>
      <c r="Q1413" s="29" t="s">
        <v>3209</v>
      </c>
      <c r="R1413" s="29" t="s">
        <v>3210</v>
      </c>
      <c r="S1413" s="29" t="s">
        <v>3098</v>
      </c>
      <c r="T1413" s="29"/>
      <c r="U1413" s="30">
        <v>87400</v>
      </c>
      <c r="V1413" s="30">
        <v>87400</v>
      </c>
      <c r="W1413" s="30">
        <v>87400</v>
      </c>
      <c r="X1413" s="30">
        <v>87400</v>
      </c>
      <c r="Y1413" s="30">
        <v>87400</v>
      </c>
      <c r="Z1413" s="30">
        <v>87400</v>
      </c>
      <c r="AA1413" s="30">
        <v>87400</v>
      </c>
      <c r="AB1413" s="30">
        <v>87400</v>
      </c>
      <c r="AC1413" s="30">
        <v>87400</v>
      </c>
      <c r="AD1413" s="30">
        <v>87400</v>
      </c>
      <c r="AE1413" s="30">
        <v>87400</v>
      </c>
      <c r="AF1413" s="30">
        <v>87400</v>
      </c>
    </row>
    <row r="1414" spans="1:32" x14ac:dyDescent="0.45">
      <c r="A1414" s="29" t="s">
        <v>1282</v>
      </c>
      <c r="B1414" s="29" t="s">
        <v>1283</v>
      </c>
      <c r="C1414" s="29" t="s">
        <v>3299</v>
      </c>
      <c r="D1414" s="29" t="s">
        <v>3300</v>
      </c>
      <c r="E1414" s="29" t="s">
        <v>3320</v>
      </c>
      <c r="F1414" s="29" t="s">
        <v>3321</v>
      </c>
      <c r="G1414" s="29" t="s">
        <v>3200</v>
      </c>
      <c r="H1414" s="29" t="s">
        <v>3201</v>
      </c>
      <c r="I1414" s="29" t="s">
        <v>3202</v>
      </c>
      <c r="J1414" s="29" t="s">
        <v>3203</v>
      </c>
      <c r="K1414" s="29" t="s">
        <v>3204</v>
      </c>
      <c r="L1414" s="29" t="s">
        <v>3109</v>
      </c>
      <c r="M1414" s="29" t="s">
        <v>3378</v>
      </c>
      <c r="N1414" s="29" t="s">
        <v>3379</v>
      </c>
      <c r="O1414" s="29" t="s">
        <v>3380</v>
      </c>
      <c r="P1414" s="29" t="s">
        <v>3381</v>
      </c>
      <c r="Q1414" s="29" t="s">
        <v>3209</v>
      </c>
      <c r="R1414" s="29" t="s">
        <v>3210</v>
      </c>
      <c r="S1414" s="29" t="s">
        <v>3098</v>
      </c>
      <c r="T1414" s="29"/>
      <c r="U1414" s="30">
        <v>4650</v>
      </c>
      <c r="V1414" s="30">
        <v>4650</v>
      </c>
      <c r="W1414" s="30">
        <v>4650</v>
      </c>
      <c r="X1414" s="30">
        <v>4650</v>
      </c>
      <c r="Y1414" s="30">
        <v>4650</v>
      </c>
      <c r="Z1414" s="30">
        <v>4650</v>
      </c>
      <c r="AA1414" s="30">
        <v>4650</v>
      </c>
      <c r="AB1414" s="30">
        <v>4650</v>
      </c>
      <c r="AC1414" s="30">
        <v>4650</v>
      </c>
      <c r="AD1414" s="30">
        <v>4650</v>
      </c>
      <c r="AE1414" s="30">
        <v>0</v>
      </c>
      <c r="AF1414" s="30">
        <v>0</v>
      </c>
    </row>
    <row r="1415" spans="1:32" x14ac:dyDescent="0.45">
      <c r="A1415" s="29" t="s">
        <v>1282</v>
      </c>
      <c r="B1415" s="29" t="s">
        <v>1283</v>
      </c>
      <c r="C1415" s="29" t="s">
        <v>3211</v>
      </c>
      <c r="D1415" s="29" t="s">
        <v>3212</v>
      </c>
      <c r="E1415" s="29" t="s">
        <v>3213</v>
      </c>
      <c r="F1415" s="29" t="s">
        <v>982</v>
      </c>
      <c r="G1415" s="29" t="s">
        <v>3200</v>
      </c>
      <c r="H1415" s="29" t="s">
        <v>3201</v>
      </c>
      <c r="I1415" s="29" t="s">
        <v>3202</v>
      </c>
      <c r="J1415" s="29" t="s">
        <v>3203</v>
      </c>
      <c r="K1415" s="29" t="s">
        <v>3204</v>
      </c>
      <c r="L1415" s="29" t="s">
        <v>3109</v>
      </c>
      <c r="M1415" s="29" t="s">
        <v>3205</v>
      </c>
      <c r="N1415" s="29" t="s">
        <v>3206</v>
      </c>
      <c r="O1415" s="29" t="s">
        <v>3214</v>
      </c>
      <c r="P1415" s="29" t="s">
        <v>3215</v>
      </c>
      <c r="Q1415" s="29" t="s">
        <v>3209</v>
      </c>
      <c r="R1415" s="29" t="s">
        <v>3210</v>
      </c>
      <c r="S1415" s="29" t="s">
        <v>3098</v>
      </c>
      <c r="T1415" s="29"/>
      <c r="U1415" s="30">
        <v>0</v>
      </c>
      <c r="V1415" s="30">
        <v>0</v>
      </c>
      <c r="W1415" s="30">
        <v>0</v>
      </c>
      <c r="X1415" s="30">
        <v>0</v>
      </c>
      <c r="Y1415" s="30">
        <v>0</v>
      </c>
      <c r="Z1415" s="30">
        <v>0</v>
      </c>
      <c r="AA1415" s="30">
        <v>0</v>
      </c>
      <c r="AB1415" s="30">
        <v>0</v>
      </c>
      <c r="AC1415" s="30">
        <v>0</v>
      </c>
      <c r="AD1415" s="30">
        <v>50</v>
      </c>
      <c r="AE1415" s="30">
        <v>0</v>
      </c>
      <c r="AF1415" s="30">
        <v>0</v>
      </c>
    </row>
    <row r="1416" spans="1:32" x14ac:dyDescent="0.45">
      <c r="A1416" s="29" t="s">
        <v>1282</v>
      </c>
      <c r="B1416" s="29" t="s">
        <v>1283</v>
      </c>
      <c r="C1416" s="29" t="s">
        <v>3211</v>
      </c>
      <c r="D1416" s="29" t="s">
        <v>3212</v>
      </c>
      <c r="E1416" s="29" t="s">
        <v>3213</v>
      </c>
      <c r="F1416" s="29" t="s">
        <v>982</v>
      </c>
      <c r="G1416" s="29" t="s">
        <v>3200</v>
      </c>
      <c r="H1416" s="29" t="s">
        <v>3201</v>
      </c>
      <c r="I1416" s="29" t="s">
        <v>3202</v>
      </c>
      <c r="J1416" s="29" t="s">
        <v>3203</v>
      </c>
      <c r="K1416" s="29" t="s">
        <v>3221</v>
      </c>
      <c r="L1416" s="29" t="s">
        <v>3113</v>
      </c>
      <c r="M1416" s="29" t="s">
        <v>3222</v>
      </c>
      <c r="N1416" s="29" t="s">
        <v>3223</v>
      </c>
      <c r="O1416" s="29" t="s">
        <v>3224</v>
      </c>
      <c r="P1416" s="29" t="s">
        <v>3225</v>
      </c>
      <c r="Q1416" s="29" t="s">
        <v>3209</v>
      </c>
      <c r="R1416" s="29" t="s">
        <v>3210</v>
      </c>
      <c r="S1416" s="29" t="s">
        <v>3098</v>
      </c>
      <c r="T1416" s="29"/>
      <c r="U1416" s="30">
        <v>33004</v>
      </c>
      <c r="V1416" s="30">
        <v>33234</v>
      </c>
      <c r="W1416" s="30">
        <v>33188</v>
      </c>
      <c r="X1416" s="30">
        <v>32659</v>
      </c>
      <c r="Y1416" s="30">
        <v>32895</v>
      </c>
      <c r="Z1416" s="30">
        <v>32666</v>
      </c>
      <c r="AA1416" s="30">
        <v>33430</v>
      </c>
      <c r="AB1416" s="30">
        <v>33535</v>
      </c>
      <c r="AC1416" s="30">
        <v>33070</v>
      </c>
      <c r="AD1416" s="30">
        <v>32906</v>
      </c>
      <c r="AE1416" s="30">
        <v>32909</v>
      </c>
      <c r="AF1416" s="30">
        <v>32609</v>
      </c>
    </row>
    <row r="1417" spans="1:32" x14ac:dyDescent="0.45">
      <c r="A1417" s="29" t="s">
        <v>1282</v>
      </c>
      <c r="B1417" s="29" t="s">
        <v>1283</v>
      </c>
      <c r="C1417" s="29" t="s">
        <v>3211</v>
      </c>
      <c r="D1417" s="29" t="s">
        <v>3212</v>
      </c>
      <c r="E1417" s="29" t="s">
        <v>3213</v>
      </c>
      <c r="F1417" s="29" t="s">
        <v>982</v>
      </c>
      <c r="G1417" s="29" t="s">
        <v>3200</v>
      </c>
      <c r="H1417" s="29" t="s">
        <v>3201</v>
      </c>
      <c r="I1417" s="29" t="s">
        <v>3202</v>
      </c>
      <c r="J1417" s="29" t="s">
        <v>3203</v>
      </c>
      <c r="K1417" s="29" t="s">
        <v>3498</v>
      </c>
      <c r="L1417" s="29" t="s">
        <v>3120</v>
      </c>
      <c r="M1417" s="29" t="s">
        <v>3499</v>
      </c>
      <c r="N1417" s="29" t="s">
        <v>3500</v>
      </c>
      <c r="O1417" s="29" t="s">
        <v>3501</v>
      </c>
      <c r="P1417" s="29" t="s">
        <v>3502</v>
      </c>
      <c r="Q1417" s="29" t="s">
        <v>3209</v>
      </c>
      <c r="R1417" s="29" t="s">
        <v>3210</v>
      </c>
      <c r="S1417" s="29" t="s">
        <v>3098</v>
      </c>
      <c r="T1417" s="29"/>
      <c r="U1417" s="30">
        <v>136000</v>
      </c>
      <c r="V1417" s="30">
        <v>136000</v>
      </c>
      <c r="W1417" s="30">
        <v>136000</v>
      </c>
      <c r="X1417" s="30">
        <v>136000</v>
      </c>
      <c r="Y1417" s="30">
        <v>136000</v>
      </c>
      <c r="Z1417" s="30">
        <v>136000</v>
      </c>
      <c r="AA1417" s="30">
        <v>136000</v>
      </c>
      <c r="AB1417" s="30">
        <v>136000</v>
      </c>
      <c r="AC1417" s="30">
        <v>136000</v>
      </c>
      <c r="AD1417" s="30">
        <v>136000</v>
      </c>
      <c r="AE1417" s="30">
        <v>136000</v>
      </c>
      <c r="AF1417" s="30">
        <v>136000</v>
      </c>
    </row>
    <row r="1418" spans="1:32" x14ac:dyDescent="0.45">
      <c r="A1418" s="29" t="s">
        <v>1282</v>
      </c>
      <c r="B1418" s="29" t="s">
        <v>1283</v>
      </c>
      <c r="C1418" s="29" t="s">
        <v>3211</v>
      </c>
      <c r="D1418" s="29" t="s">
        <v>3212</v>
      </c>
      <c r="E1418" s="29" t="s">
        <v>3213</v>
      </c>
      <c r="F1418" s="29" t="s">
        <v>982</v>
      </c>
      <c r="G1418" s="29" t="s">
        <v>3200</v>
      </c>
      <c r="H1418" s="29" t="s">
        <v>3201</v>
      </c>
      <c r="I1418" s="29" t="s">
        <v>3226</v>
      </c>
      <c r="J1418" s="29" t="s">
        <v>3227</v>
      </c>
      <c r="K1418" s="29" t="s">
        <v>3228</v>
      </c>
      <c r="L1418" s="29" t="s">
        <v>3111</v>
      </c>
      <c r="M1418" s="29" t="s">
        <v>3229</v>
      </c>
      <c r="N1418" s="29" t="s">
        <v>3230</v>
      </c>
      <c r="O1418" s="29" t="s">
        <v>3231</v>
      </c>
      <c r="P1418" s="29" t="s">
        <v>3232</v>
      </c>
      <c r="Q1418" s="29" t="s">
        <v>3209</v>
      </c>
      <c r="R1418" s="29" t="s">
        <v>3210</v>
      </c>
      <c r="S1418" s="29" t="s">
        <v>3098</v>
      </c>
      <c r="T1418" s="29"/>
      <c r="U1418" s="30">
        <v>0</v>
      </c>
      <c r="V1418" s="30">
        <v>0</v>
      </c>
      <c r="W1418" s="30">
        <v>0</v>
      </c>
      <c r="X1418" s="30">
        <v>0</v>
      </c>
      <c r="Y1418" s="30">
        <v>0</v>
      </c>
      <c r="Z1418" s="30">
        <v>0</v>
      </c>
      <c r="AA1418" s="30">
        <v>0</v>
      </c>
      <c r="AB1418" s="30">
        <v>0</v>
      </c>
      <c r="AC1418" s="30">
        <v>0</v>
      </c>
      <c r="AD1418" s="30">
        <v>0</v>
      </c>
      <c r="AE1418" s="30">
        <v>0</v>
      </c>
      <c r="AF1418" s="30">
        <v>0</v>
      </c>
    </row>
    <row r="1419" spans="1:32" x14ac:dyDescent="0.45">
      <c r="A1419" s="29" t="s">
        <v>1282</v>
      </c>
      <c r="B1419" s="29" t="s">
        <v>1283</v>
      </c>
      <c r="C1419" s="29" t="s">
        <v>3211</v>
      </c>
      <c r="D1419" s="29" t="s">
        <v>3212</v>
      </c>
      <c r="E1419" s="29" t="s">
        <v>3213</v>
      </c>
      <c r="F1419" s="29" t="s">
        <v>982</v>
      </c>
      <c r="G1419" s="29" t="s">
        <v>3200</v>
      </c>
      <c r="H1419" s="29" t="s">
        <v>3201</v>
      </c>
      <c r="I1419" s="29" t="s">
        <v>3226</v>
      </c>
      <c r="J1419" s="29" t="s">
        <v>3227</v>
      </c>
      <c r="K1419" s="29" t="s">
        <v>3228</v>
      </c>
      <c r="L1419" s="29" t="s">
        <v>3111</v>
      </c>
      <c r="M1419" s="29" t="s">
        <v>3295</v>
      </c>
      <c r="N1419" s="29" t="s">
        <v>3296</v>
      </c>
      <c r="O1419" s="29" t="s">
        <v>3297</v>
      </c>
      <c r="P1419" s="29" t="s">
        <v>3298</v>
      </c>
      <c r="Q1419" s="29" t="s">
        <v>3209</v>
      </c>
      <c r="R1419" s="29" t="s">
        <v>3210</v>
      </c>
      <c r="S1419" s="29" t="s">
        <v>3098</v>
      </c>
      <c r="T1419" s="29"/>
      <c r="U1419" s="30">
        <v>0</v>
      </c>
      <c r="V1419" s="30">
        <v>0</v>
      </c>
      <c r="W1419" s="30">
        <v>0</v>
      </c>
      <c r="X1419" s="30">
        <v>0</v>
      </c>
      <c r="Y1419" s="30">
        <v>0</v>
      </c>
      <c r="Z1419" s="30">
        <v>0</v>
      </c>
      <c r="AA1419" s="30">
        <v>0</v>
      </c>
      <c r="AB1419" s="30">
        <v>0</v>
      </c>
      <c r="AC1419" s="30">
        <v>0</v>
      </c>
      <c r="AD1419" s="30">
        <v>0</v>
      </c>
      <c r="AE1419" s="30">
        <v>0</v>
      </c>
      <c r="AF1419" s="30">
        <v>0</v>
      </c>
    </row>
    <row r="1420" spans="1:32" x14ac:dyDescent="0.45">
      <c r="A1420" s="29" t="s">
        <v>1282</v>
      </c>
      <c r="B1420" s="29" t="s">
        <v>1283</v>
      </c>
      <c r="C1420" s="29" t="s">
        <v>3211</v>
      </c>
      <c r="D1420" s="29" t="s">
        <v>3212</v>
      </c>
      <c r="E1420" s="29" t="s">
        <v>3213</v>
      </c>
      <c r="F1420" s="29" t="s">
        <v>982</v>
      </c>
      <c r="G1420" s="29" t="s">
        <v>3233</v>
      </c>
      <c r="H1420" s="29" t="s">
        <v>3234</v>
      </c>
      <c r="I1420" s="29" t="s">
        <v>3235</v>
      </c>
      <c r="J1420" s="29" t="s">
        <v>3236</v>
      </c>
      <c r="K1420" s="29" t="s">
        <v>3237</v>
      </c>
      <c r="L1420" s="29" t="s">
        <v>3107</v>
      </c>
      <c r="M1420" s="29" t="s">
        <v>3238</v>
      </c>
      <c r="N1420" s="29" t="s">
        <v>3239</v>
      </c>
      <c r="O1420" s="29" t="s">
        <v>3240</v>
      </c>
      <c r="P1420" s="29" t="s">
        <v>3241</v>
      </c>
      <c r="Q1420" s="29" t="s">
        <v>3209</v>
      </c>
      <c r="R1420" s="29" t="s">
        <v>3210</v>
      </c>
      <c r="S1420" s="29" t="s">
        <v>3098</v>
      </c>
      <c r="T1420" s="29"/>
      <c r="U1420" s="30">
        <v>12400</v>
      </c>
      <c r="V1420" s="30">
        <v>12400</v>
      </c>
      <c r="W1420" s="30">
        <v>12400</v>
      </c>
      <c r="X1420" s="30">
        <v>12400</v>
      </c>
      <c r="Y1420" s="30">
        <v>12400</v>
      </c>
      <c r="Z1420" s="30">
        <v>12400</v>
      </c>
      <c r="AA1420" s="30">
        <v>12400</v>
      </c>
      <c r="AB1420" s="30">
        <v>12400</v>
      </c>
      <c r="AC1420" s="30">
        <v>12400</v>
      </c>
      <c r="AD1420" s="30">
        <v>12400</v>
      </c>
      <c r="AE1420" s="30">
        <v>12400</v>
      </c>
      <c r="AF1420" s="30">
        <v>12400</v>
      </c>
    </row>
    <row r="1421" spans="1:32" x14ac:dyDescent="0.45">
      <c r="A1421" s="29" t="s">
        <v>1282</v>
      </c>
      <c r="B1421" s="29" t="s">
        <v>1283</v>
      </c>
      <c r="C1421" s="29" t="s">
        <v>3211</v>
      </c>
      <c r="D1421" s="29" t="s">
        <v>3212</v>
      </c>
      <c r="E1421" s="29" t="s">
        <v>3213</v>
      </c>
      <c r="F1421" s="29" t="s">
        <v>982</v>
      </c>
      <c r="G1421" s="29" t="s">
        <v>3233</v>
      </c>
      <c r="H1421" s="29" t="s">
        <v>3234</v>
      </c>
      <c r="I1421" s="29" t="s">
        <v>3341</v>
      </c>
      <c r="J1421" s="29" t="s">
        <v>3342</v>
      </c>
      <c r="K1421" s="29" t="s">
        <v>3348</v>
      </c>
      <c r="L1421" s="29" t="s">
        <v>3115</v>
      </c>
      <c r="M1421" s="29" t="s">
        <v>3366</v>
      </c>
      <c r="N1421" s="29" t="s">
        <v>3367</v>
      </c>
      <c r="O1421" s="29" t="s">
        <v>3370</v>
      </c>
      <c r="P1421" s="29" t="s">
        <v>3371</v>
      </c>
      <c r="Q1421" s="29" t="s">
        <v>3209</v>
      </c>
      <c r="R1421" s="29" t="s">
        <v>3210</v>
      </c>
      <c r="S1421" s="29" t="s">
        <v>3098</v>
      </c>
      <c r="T1421" s="29"/>
      <c r="U1421" s="30">
        <v>21613.07</v>
      </c>
      <c r="V1421" s="30">
        <v>16774.07</v>
      </c>
      <c r="W1421" s="30">
        <v>16774.07</v>
      </c>
      <c r="X1421" s="30">
        <v>16774.07</v>
      </c>
      <c r="Y1421" s="30">
        <v>16789.092000000001</v>
      </c>
      <c r="Z1421" s="30">
        <v>16736.177</v>
      </c>
      <c r="AA1421" s="30">
        <v>16894.445</v>
      </c>
      <c r="AB1421" s="30">
        <v>16894.445</v>
      </c>
      <c r="AC1421" s="30">
        <v>16894.445</v>
      </c>
      <c r="AD1421" s="30">
        <v>16894.445</v>
      </c>
      <c r="AE1421" s="30">
        <v>16894.445</v>
      </c>
      <c r="AF1421" s="30">
        <v>16894.445</v>
      </c>
    </row>
    <row r="1422" spans="1:32" x14ac:dyDescent="0.45">
      <c r="A1422" s="29" t="s">
        <v>1282</v>
      </c>
      <c r="B1422" s="29" t="s">
        <v>1283</v>
      </c>
      <c r="C1422" s="29" t="s">
        <v>3211</v>
      </c>
      <c r="D1422" s="29" t="s">
        <v>3212</v>
      </c>
      <c r="E1422" s="29" t="s">
        <v>3213</v>
      </c>
      <c r="F1422" s="29" t="s">
        <v>982</v>
      </c>
      <c r="G1422" s="29" t="s">
        <v>3233</v>
      </c>
      <c r="H1422" s="29" t="s">
        <v>3234</v>
      </c>
      <c r="I1422" s="29" t="s">
        <v>3242</v>
      </c>
      <c r="J1422" s="29" t="s">
        <v>3243</v>
      </c>
      <c r="K1422" s="29" t="s">
        <v>3430</v>
      </c>
      <c r="L1422" s="29" t="s">
        <v>3431</v>
      </c>
      <c r="M1422" s="29" t="s">
        <v>3432</v>
      </c>
      <c r="N1422" s="29" t="s">
        <v>3433</v>
      </c>
      <c r="O1422" s="29" t="s">
        <v>3434</v>
      </c>
      <c r="P1422" s="29" t="s">
        <v>3435</v>
      </c>
      <c r="Q1422" s="29" t="s">
        <v>3209</v>
      </c>
      <c r="R1422" s="29" t="s">
        <v>3210</v>
      </c>
      <c r="S1422" s="29" t="s">
        <v>3098</v>
      </c>
      <c r="T1422" s="29"/>
      <c r="U1422" s="30">
        <v>6864</v>
      </c>
      <c r="V1422" s="30">
        <v>6864</v>
      </c>
      <c r="W1422" s="30">
        <v>6864</v>
      </c>
      <c r="X1422" s="30">
        <v>6864</v>
      </c>
      <c r="Y1422" s="30">
        <v>6864</v>
      </c>
      <c r="Z1422" s="30">
        <v>6864</v>
      </c>
      <c r="AA1422" s="30">
        <v>6864</v>
      </c>
      <c r="AB1422" s="30">
        <v>6864</v>
      </c>
      <c r="AC1422" s="30">
        <v>6864</v>
      </c>
      <c r="AD1422" s="30">
        <v>6864</v>
      </c>
      <c r="AE1422" s="30">
        <v>6864</v>
      </c>
      <c r="AF1422" s="30">
        <v>6864</v>
      </c>
    </row>
    <row r="1423" spans="1:32" x14ac:dyDescent="0.45">
      <c r="A1423" s="29" t="s">
        <v>1282</v>
      </c>
      <c r="B1423" s="29" t="s">
        <v>1283</v>
      </c>
      <c r="C1423" s="29" t="s">
        <v>3211</v>
      </c>
      <c r="D1423" s="29" t="s">
        <v>3212</v>
      </c>
      <c r="E1423" s="29" t="s">
        <v>3213</v>
      </c>
      <c r="F1423" s="29" t="s">
        <v>982</v>
      </c>
      <c r="G1423" s="29" t="s">
        <v>3233</v>
      </c>
      <c r="H1423" s="29" t="s">
        <v>3234</v>
      </c>
      <c r="I1423" s="29" t="s">
        <v>3242</v>
      </c>
      <c r="J1423" s="29" t="s">
        <v>3243</v>
      </c>
      <c r="K1423" s="29" t="s">
        <v>3252</v>
      </c>
      <c r="L1423" s="29" t="s">
        <v>3106</v>
      </c>
      <c r="M1423" s="29" t="s">
        <v>3253</v>
      </c>
      <c r="N1423" s="29" t="s">
        <v>3106</v>
      </c>
      <c r="O1423" s="29" t="s">
        <v>3254</v>
      </c>
      <c r="P1423" s="29" t="s">
        <v>3255</v>
      </c>
      <c r="Q1423" s="29" t="s">
        <v>3209</v>
      </c>
      <c r="R1423" s="29" t="s">
        <v>3210</v>
      </c>
      <c r="S1423" s="29" t="s">
        <v>3098</v>
      </c>
      <c r="T1423" s="29"/>
      <c r="U1423" s="30">
        <v>28480</v>
      </c>
      <c r="V1423" s="30">
        <v>28480</v>
      </c>
      <c r="W1423" s="30">
        <v>28480</v>
      </c>
      <c r="X1423" s="30">
        <v>28480</v>
      </c>
      <c r="Y1423" s="30">
        <v>28480</v>
      </c>
      <c r="Z1423" s="30">
        <v>28480</v>
      </c>
      <c r="AA1423" s="30">
        <v>28480</v>
      </c>
      <c r="AB1423" s="30">
        <v>28480</v>
      </c>
      <c r="AC1423" s="30">
        <v>28480</v>
      </c>
      <c r="AD1423" s="30">
        <v>28480</v>
      </c>
      <c r="AE1423" s="30">
        <v>28480</v>
      </c>
      <c r="AF1423" s="30">
        <v>28480</v>
      </c>
    </row>
    <row r="1424" spans="1:32" x14ac:dyDescent="0.45">
      <c r="A1424" s="29" t="s">
        <v>1282</v>
      </c>
      <c r="B1424" s="29" t="s">
        <v>1283</v>
      </c>
      <c r="C1424" s="29" t="s">
        <v>3211</v>
      </c>
      <c r="D1424" s="29" t="s">
        <v>3212</v>
      </c>
      <c r="E1424" s="29" t="s">
        <v>3213</v>
      </c>
      <c r="F1424" s="29" t="s">
        <v>982</v>
      </c>
      <c r="G1424" s="29" t="s">
        <v>3233</v>
      </c>
      <c r="H1424" s="29" t="s">
        <v>3234</v>
      </c>
      <c r="I1424" s="29" t="s">
        <v>3262</v>
      </c>
      <c r="J1424" s="29" t="s">
        <v>3263</v>
      </c>
      <c r="K1424" s="29" t="s">
        <v>3563</v>
      </c>
      <c r="L1424" s="29" t="s">
        <v>3118</v>
      </c>
      <c r="M1424" s="29" t="s">
        <v>3564</v>
      </c>
      <c r="N1424" s="29" t="s">
        <v>3565</v>
      </c>
      <c r="O1424" s="29" t="s">
        <v>3770</v>
      </c>
      <c r="P1424" s="29" t="s">
        <v>3771</v>
      </c>
      <c r="Q1424" s="29" t="s">
        <v>3209</v>
      </c>
      <c r="R1424" s="29" t="s">
        <v>3210</v>
      </c>
      <c r="S1424" s="29" t="s">
        <v>3098</v>
      </c>
      <c r="T1424" s="29"/>
      <c r="U1424" s="30">
        <v>1000</v>
      </c>
      <c r="V1424" s="30">
        <v>1000</v>
      </c>
      <c r="W1424" s="30">
        <v>1000</v>
      </c>
      <c r="X1424" s="30">
        <v>1000</v>
      </c>
      <c r="Y1424" s="30">
        <v>1000</v>
      </c>
      <c r="Z1424" s="30">
        <v>1000</v>
      </c>
      <c r="AA1424" s="30">
        <v>1000</v>
      </c>
      <c r="AB1424" s="30">
        <v>1000</v>
      </c>
      <c r="AC1424" s="30">
        <v>1000</v>
      </c>
      <c r="AD1424" s="30">
        <v>1000</v>
      </c>
      <c r="AE1424" s="30">
        <v>1000</v>
      </c>
      <c r="AF1424" s="30">
        <v>1000</v>
      </c>
    </row>
    <row r="1425" spans="1:32" x14ac:dyDescent="0.45">
      <c r="A1425" s="29" t="s">
        <v>1282</v>
      </c>
      <c r="B1425" s="29" t="s">
        <v>1283</v>
      </c>
      <c r="C1425" s="29" t="s">
        <v>3211</v>
      </c>
      <c r="D1425" s="29" t="s">
        <v>3212</v>
      </c>
      <c r="E1425" s="29" t="s">
        <v>3213</v>
      </c>
      <c r="F1425" s="29" t="s">
        <v>982</v>
      </c>
      <c r="G1425" s="29" t="s">
        <v>3233</v>
      </c>
      <c r="H1425" s="29" t="s">
        <v>3234</v>
      </c>
      <c r="I1425" s="29" t="s">
        <v>3262</v>
      </c>
      <c r="J1425" s="29" t="s">
        <v>3263</v>
      </c>
      <c r="K1425" s="29" t="s">
        <v>3563</v>
      </c>
      <c r="L1425" s="29" t="s">
        <v>3118</v>
      </c>
      <c r="M1425" s="29" t="s">
        <v>3572</v>
      </c>
      <c r="N1425" s="29" t="s">
        <v>3573</v>
      </c>
      <c r="O1425" s="29" t="s">
        <v>3574</v>
      </c>
      <c r="P1425" s="29" t="s">
        <v>3575</v>
      </c>
      <c r="Q1425" s="29" t="s">
        <v>3209</v>
      </c>
      <c r="R1425" s="29" t="s">
        <v>3210</v>
      </c>
      <c r="S1425" s="29" t="s">
        <v>3098</v>
      </c>
      <c r="T1425" s="29"/>
      <c r="U1425" s="30">
        <v>0</v>
      </c>
      <c r="V1425" s="30">
        <v>0</v>
      </c>
      <c r="W1425" s="30">
        <v>0</v>
      </c>
      <c r="X1425" s="30">
        <v>0</v>
      </c>
      <c r="Y1425" s="30">
        <v>0</v>
      </c>
      <c r="Z1425" s="30">
        <v>0</v>
      </c>
      <c r="AA1425" s="30">
        <v>0</v>
      </c>
      <c r="AB1425" s="30">
        <v>0</v>
      </c>
      <c r="AC1425" s="30">
        <v>0</v>
      </c>
      <c r="AD1425" s="30">
        <v>0</v>
      </c>
      <c r="AE1425" s="30">
        <v>0</v>
      </c>
      <c r="AF1425" s="30">
        <v>0</v>
      </c>
    </row>
    <row r="1426" spans="1:32" x14ac:dyDescent="0.45">
      <c r="A1426" s="29" t="s">
        <v>1282</v>
      </c>
      <c r="B1426" s="29" t="s">
        <v>1283</v>
      </c>
      <c r="C1426" s="29" t="s">
        <v>3211</v>
      </c>
      <c r="D1426" s="29" t="s">
        <v>3212</v>
      </c>
      <c r="E1426" s="29" t="s">
        <v>3213</v>
      </c>
      <c r="F1426" s="29" t="s">
        <v>982</v>
      </c>
      <c r="G1426" s="29" t="s">
        <v>3233</v>
      </c>
      <c r="H1426" s="29" t="s">
        <v>3234</v>
      </c>
      <c r="I1426" s="29" t="s">
        <v>3262</v>
      </c>
      <c r="J1426" s="29" t="s">
        <v>3263</v>
      </c>
      <c r="K1426" s="29" t="s">
        <v>3264</v>
      </c>
      <c r="L1426" s="29" t="s">
        <v>3103</v>
      </c>
      <c r="M1426" s="29" t="s">
        <v>3322</v>
      </c>
      <c r="N1426" s="29" t="s">
        <v>3323</v>
      </c>
      <c r="O1426" s="29" t="s">
        <v>3374</v>
      </c>
      <c r="P1426" s="29" t="s">
        <v>3375</v>
      </c>
      <c r="Q1426" s="29" t="s">
        <v>3209</v>
      </c>
      <c r="R1426" s="29" t="s">
        <v>3210</v>
      </c>
      <c r="S1426" s="29" t="s">
        <v>3098</v>
      </c>
      <c r="T1426" s="29"/>
      <c r="U1426" s="30">
        <v>1000</v>
      </c>
      <c r="V1426" s="30">
        <v>1000</v>
      </c>
      <c r="W1426" s="30">
        <v>1000</v>
      </c>
      <c r="X1426" s="30">
        <v>1000</v>
      </c>
      <c r="Y1426" s="30">
        <v>1000</v>
      </c>
      <c r="Z1426" s="30">
        <v>1000</v>
      </c>
      <c r="AA1426" s="30">
        <v>1000</v>
      </c>
      <c r="AB1426" s="30">
        <v>1000</v>
      </c>
      <c r="AC1426" s="30">
        <v>1000</v>
      </c>
      <c r="AD1426" s="30">
        <v>1000</v>
      </c>
      <c r="AE1426" s="30">
        <v>1000</v>
      </c>
      <c r="AF1426" s="30">
        <v>1000</v>
      </c>
    </row>
    <row r="1427" spans="1:32" x14ac:dyDescent="0.45">
      <c r="A1427" s="29" t="s">
        <v>1282</v>
      </c>
      <c r="B1427" s="29" t="s">
        <v>1283</v>
      </c>
      <c r="C1427" s="29" t="s">
        <v>3211</v>
      </c>
      <c r="D1427" s="29" t="s">
        <v>3212</v>
      </c>
      <c r="E1427" s="29" t="s">
        <v>3213</v>
      </c>
      <c r="F1427" s="29" t="s">
        <v>982</v>
      </c>
      <c r="G1427" s="29" t="s">
        <v>3233</v>
      </c>
      <c r="H1427" s="29" t="s">
        <v>3234</v>
      </c>
      <c r="I1427" s="29" t="s">
        <v>3262</v>
      </c>
      <c r="J1427" s="29" t="s">
        <v>3263</v>
      </c>
      <c r="K1427" s="29" t="s">
        <v>3264</v>
      </c>
      <c r="L1427" s="29" t="s">
        <v>3103</v>
      </c>
      <c r="M1427" s="29" t="s">
        <v>3326</v>
      </c>
      <c r="N1427" s="29" t="s">
        <v>3327</v>
      </c>
      <c r="O1427" s="29" t="s">
        <v>3328</v>
      </c>
      <c r="P1427" s="29" t="s">
        <v>3329</v>
      </c>
      <c r="Q1427" s="29" t="s">
        <v>3209</v>
      </c>
      <c r="R1427" s="29" t="s">
        <v>3210</v>
      </c>
      <c r="S1427" s="29" t="s">
        <v>3098</v>
      </c>
      <c r="T1427" s="29"/>
      <c r="U1427" s="30">
        <v>0</v>
      </c>
      <c r="V1427" s="30">
        <v>0</v>
      </c>
      <c r="W1427" s="30">
        <v>0</v>
      </c>
      <c r="X1427" s="30">
        <v>0</v>
      </c>
      <c r="Y1427" s="30">
        <v>0</v>
      </c>
      <c r="Z1427" s="30">
        <v>0</v>
      </c>
      <c r="AA1427" s="30">
        <v>0</v>
      </c>
      <c r="AB1427" s="30">
        <v>0</v>
      </c>
      <c r="AC1427" s="30">
        <v>0</v>
      </c>
      <c r="AD1427" s="30">
        <v>0</v>
      </c>
      <c r="AE1427" s="30">
        <v>0</v>
      </c>
      <c r="AF1427" s="30">
        <v>0</v>
      </c>
    </row>
    <row r="1428" spans="1:32" x14ac:dyDescent="0.45">
      <c r="A1428" s="29" t="s">
        <v>1282</v>
      </c>
      <c r="B1428" s="29" t="s">
        <v>1283</v>
      </c>
      <c r="C1428" s="29" t="s">
        <v>3211</v>
      </c>
      <c r="D1428" s="29" t="s">
        <v>3212</v>
      </c>
      <c r="E1428" s="29" t="s">
        <v>3213</v>
      </c>
      <c r="F1428" s="29" t="s">
        <v>982</v>
      </c>
      <c r="G1428" s="29" t="s">
        <v>3233</v>
      </c>
      <c r="H1428" s="29" t="s">
        <v>3234</v>
      </c>
      <c r="I1428" s="29" t="s">
        <v>3262</v>
      </c>
      <c r="J1428" s="29" t="s">
        <v>3263</v>
      </c>
      <c r="K1428" s="29" t="s">
        <v>3264</v>
      </c>
      <c r="L1428" s="29" t="s">
        <v>3103</v>
      </c>
      <c r="M1428" s="29" t="s">
        <v>3326</v>
      </c>
      <c r="N1428" s="29" t="s">
        <v>3327</v>
      </c>
      <c r="O1428" s="29" t="s">
        <v>3330</v>
      </c>
      <c r="P1428" s="29" t="s">
        <v>3331</v>
      </c>
      <c r="Q1428" s="29" t="s">
        <v>3209</v>
      </c>
      <c r="R1428" s="29" t="s">
        <v>3210</v>
      </c>
      <c r="S1428" s="29" t="s">
        <v>3098</v>
      </c>
      <c r="T1428" s="29"/>
      <c r="U1428" s="30">
        <v>0</v>
      </c>
      <c r="V1428" s="30">
        <v>0</v>
      </c>
      <c r="W1428" s="30">
        <v>0</v>
      </c>
      <c r="X1428" s="30">
        <v>0</v>
      </c>
      <c r="Y1428" s="30">
        <v>0</v>
      </c>
      <c r="Z1428" s="30">
        <v>0</v>
      </c>
      <c r="AA1428" s="30">
        <v>0</v>
      </c>
      <c r="AB1428" s="30">
        <v>0</v>
      </c>
      <c r="AC1428" s="30">
        <v>0</v>
      </c>
      <c r="AD1428" s="30">
        <v>0</v>
      </c>
      <c r="AE1428" s="30">
        <v>0</v>
      </c>
      <c r="AF1428" s="30">
        <v>0</v>
      </c>
    </row>
    <row r="1429" spans="1:32" x14ac:dyDescent="0.45">
      <c r="A1429" s="29" t="s">
        <v>1282</v>
      </c>
      <c r="B1429" s="29" t="s">
        <v>1283</v>
      </c>
      <c r="C1429" s="29" t="s">
        <v>3211</v>
      </c>
      <c r="D1429" s="29" t="s">
        <v>3212</v>
      </c>
      <c r="E1429" s="29" t="s">
        <v>3213</v>
      </c>
      <c r="F1429" s="29" t="s">
        <v>982</v>
      </c>
      <c r="G1429" s="29" t="s">
        <v>3233</v>
      </c>
      <c r="H1429" s="29" t="s">
        <v>3234</v>
      </c>
      <c r="I1429" s="29" t="s">
        <v>3262</v>
      </c>
      <c r="J1429" s="29" t="s">
        <v>3263</v>
      </c>
      <c r="K1429" s="29" t="s">
        <v>3264</v>
      </c>
      <c r="L1429" s="29" t="s">
        <v>3103</v>
      </c>
      <c r="M1429" s="29" t="s">
        <v>3326</v>
      </c>
      <c r="N1429" s="29" t="s">
        <v>3327</v>
      </c>
      <c r="O1429" s="29" t="s">
        <v>3332</v>
      </c>
      <c r="P1429" s="29" t="s">
        <v>3333</v>
      </c>
      <c r="Q1429" s="29" t="s">
        <v>3209</v>
      </c>
      <c r="R1429" s="29" t="s">
        <v>3210</v>
      </c>
      <c r="S1429" s="29" t="s">
        <v>3098</v>
      </c>
      <c r="T1429" s="29"/>
      <c r="U1429" s="30">
        <v>13200</v>
      </c>
      <c r="V1429" s="30">
        <v>13200</v>
      </c>
      <c r="W1429" s="30">
        <v>13200</v>
      </c>
      <c r="X1429" s="30">
        <v>13200</v>
      </c>
      <c r="Y1429" s="30">
        <v>13200</v>
      </c>
      <c r="Z1429" s="30">
        <v>13200</v>
      </c>
      <c r="AA1429" s="30">
        <v>13200</v>
      </c>
      <c r="AB1429" s="30">
        <v>13200</v>
      </c>
      <c r="AC1429" s="30">
        <v>13200</v>
      </c>
      <c r="AD1429" s="30">
        <v>13200</v>
      </c>
      <c r="AE1429" s="30">
        <v>13200</v>
      </c>
      <c r="AF1429" s="30">
        <v>13200</v>
      </c>
    </row>
    <row r="1430" spans="1:32" x14ac:dyDescent="0.45">
      <c r="A1430" s="29" t="s">
        <v>1282</v>
      </c>
      <c r="B1430" s="29" t="s">
        <v>1283</v>
      </c>
      <c r="C1430" s="29" t="s">
        <v>3211</v>
      </c>
      <c r="D1430" s="29" t="s">
        <v>3212</v>
      </c>
      <c r="E1430" s="29" t="s">
        <v>3213</v>
      </c>
      <c r="F1430" s="29" t="s">
        <v>982</v>
      </c>
      <c r="G1430" s="29" t="s">
        <v>3233</v>
      </c>
      <c r="H1430" s="29" t="s">
        <v>3234</v>
      </c>
      <c r="I1430" s="29" t="s">
        <v>3275</v>
      </c>
      <c r="J1430" s="29" t="s">
        <v>3276</v>
      </c>
      <c r="K1430" s="29" t="s">
        <v>3277</v>
      </c>
      <c r="L1430" s="29" t="s">
        <v>3100</v>
      </c>
      <c r="M1430" s="29" t="s">
        <v>3312</v>
      </c>
      <c r="N1430" s="29" t="s">
        <v>3313</v>
      </c>
      <c r="O1430" s="29" t="s">
        <v>3314</v>
      </c>
      <c r="P1430" s="29" t="s">
        <v>3315</v>
      </c>
      <c r="Q1430" s="29" t="s">
        <v>3209</v>
      </c>
      <c r="R1430" s="29" t="s">
        <v>3210</v>
      </c>
      <c r="S1430" s="29" t="s">
        <v>3098</v>
      </c>
      <c r="T1430" s="29"/>
      <c r="U1430" s="30">
        <v>60000</v>
      </c>
      <c r="V1430" s="30">
        <v>60000</v>
      </c>
      <c r="W1430" s="30">
        <v>60000</v>
      </c>
      <c r="X1430" s="30">
        <v>60000</v>
      </c>
      <c r="Y1430" s="30">
        <v>60000</v>
      </c>
      <c r="Z1430" s="30">
        <v>60000</v>
      </c>
      <c r="AA1430" s="30">
        <v>60000</v>
      </c>
      <c r="AB1430" s="30">
        <v>60000</v>
      </c>
      <c r="AC1430" s="30">
        <v>60000</v>
      </c>
      <c r="AD1430" s="30">
        <v>60000</v>
      </c>
      <c r="AE1430" s="30">
        <v>60000</v>
      </c>
      <c r="AF1430" s="30">
        <v>60000</v>
      </c>
    </row>
    <row r="1431" spans="1:32" x14ac:dyDescent="0.45">
      <c r="A1431" s="29" t="s">
        <v>1282</v>
      </c>
      <c r="B1431" s="29" t="s">
        <v>1283</v>
      </c>
      <c r="C1431" s="29" t="s">
        <v>3211</v>
      </c>
      <c r="D1431" s="29" t="s">
        <v>3212</v>
      </c>
      <c r="E1431" s="29" t="s">
        <v>3213</v>
      </c>
      <c r="F1431" s="29" t="s">
        <v>982</v>
      </c>
      <c r="G1431" s="29" t="s">
        <v>3233</v>
      </c>
      <c r="H1431" s="29" t="s">
        <v>3234</v>
      </c>
      <c r="I1431" s="29" t="s">
        <v>3275</v>
      </c>
      <c r="J1431" s="29" t="s">
        <v>3276</v>
      </c>
      <c r="K1431" s="29" t="s">
        <v>3282</v>
      </c>
      <c r="L1431" s="29" t="s">
        <v>3112</v>
      </c>
      <c r="M1431" s="29" t="s">
        <v>3283</v>
      </c>
      <c r="N1431" s="29" t="s">
        <v>3284</v>
      </c>
      <c r="O1431" s="29" t="s">
        <v>3376</v>
      </c>
      <c r="P1431" s="29" t="s">
        <v>3377</v>
      </c>
      <c r="Q1431" s="29" t="s">
        <v>3209</v>
      </c>
      <c r="R1431" s="29" t="s">
        <v>3210</v>
      </c>
      <c r="S1431" s="29" t="s">
        <v>3098</v>
      </c>
      <c r="T1431" s="29"/>
      <c r="U1431" s="30">
        <v>103275</v>
      </c>
      <c r="V1431" s="30">
        <v>103275</v>
      </c>
      <c r="W1431" s="30">
        <v>103275</v>
      </c>
      <c r="X1431" s="30">
        <v>103275</v>
      </c>
      <c r="Y1431" s="30">
        <v>103275</v>
      </c>
      <c r="Z1431" s="30">
        <v>103275</v>
      </c>
      <c r="AA1431" s="30">
        <v>103275</v>
      </c>
      <c r="AB1431" s="30">
        <v>103275</v>
      </c>
      <c r="AC1431" s="30">
        <v>103275</v>
      </c>
      <c r="AD1431" s="30">
        <v>103275</v>
      </c>
      <c r="AE1431" s="30">
        <v>103275</v>
      </c>
      <c r="AF1431" s="30">
        <v>103275</v>
      </c>
    </row>
    <row r="1432" spans="1:32" x14ac:dyDescent="0.45">
      <c r="A1432" s="29" t="s">
        <v>578</v>
      </c>
      <c r="B1432" s="29" t="s">
        <v>579</v>
      </c>
      <c r="C1432" s="29" t="s">
        <v>3196</v>
      </c>
      <c r="D1432" s="29" t="s">
        <v>3197</v>
      </c>
      <c r="E1432" s="29" t="s">
        <v>3674</v>
      </c>
      <c r="F1432" s="29" t="s">
        <v>3675</v>
      </c>
      <c r="G1432" s="29" t="s">
        <v>3200</v>
      </c>
      <c r="H1432" s="29" t="s">
        <v>3201</v>
      </c>
      <c r="I1432" s="29" t="s">
        <v>3202</v>
      </c>
      <c r="J1432" s="29" t="s">
        <v>3203</v>
      </c>
      <c r="K1432" s="29" t="s">
        <v>3204</v>
      </c>
      <c r="L1432" s="29" t="s">
        <v>3109</v>
      </c>
      <c r="M1432" s="29" t="s">
        <v>3378</v>
      </c>
      <c r="N1432" s="29" t="s">
        <v>3379</v>
      </c>
      <c r="O1432" s="29" t="s">
        <v>3380</v>
      </c>
      <c r="P1432" s="29" t="s">
        <v>3381</v>
      </c>
      <c r="Q1432" s="29" t="s">
        <v>3209</v>
      </c>
      <c r="R1432" s="29" t="s">
        <v>3210</v>
      </c>
      <c r="S1432" s="29" t="s">
        <v>3098</v>
      </c>
      <c r="T1432" s="29"/>
      <c r="U1432" s="30">
        <v>0</v>
      </c>
      <c r="V1432" s="30">
        <v>0</v>
      </c>
      <c r="W1432" s="30">
        <v>0</v>
      </c>
      <c r="X1432" s="30">
        <v>0</v>
      </c>
      <c r="Y1432" s="30">
        <v>0</v>
      </c>
      <c r="Z1432" s="30">
        <v>0</v>
      </c>
      <c r="AA1432" s="30">
        <v>0</v>
      </c>
      <c r="AB1432" s="30">
        <v>3400</v>
      </c>
      <c r="AC1432" s="30">
        <v>3400</v>
      </c>
      <c r="AD1432" s="30">
        <v>3400</v>
      </c>
      <c r="AE1432" s="30">
        <v>3400</v>
      </c>
      <c r="AF1432" s="30">
        <v>3400</v>
      </c>
    </row>
    <row r="1433" spans="1:32" x14ac:dyDescent="0.45">
      <c r="A1433" s="29" t="s">
        <v>578</v>
      </c>
      <c r="B1433" s="29" t="s">
        <v>579</v>
      </c>
      <c r="C1433" s="29" t="s">
        <v>3299</v>
      </c>
      <c r="D1433" s="29" t="s">
        <v>3300</v>
      </c>
      <c r="E1433" s="29" t="s">
        <v>3320</v>
      </c>
      <c r="F1433" s="29" t="s">
        <v>3321</v>
      </c>
      <c r="G1433" s="29" t="s">
        <v>3200</v>
      </c>
      <c r="H1433" s="29" t="s">
        <v>3201</v>
      </c>
      <c r="I1433" s="29" t="s">
        <v>3202</v>
      </c>
      <c r="J1433" s="29" t="s">
        <v>3203</v>
      </c>
      <c r="K1433" s="29" t="s">
        <v>3221</v>
      </c>
      <c r="L1433" s="29" t="s">
        <v>3113</v>
      </c>
      <c r="M1433" s="29" t="s">
        <v>3222</v>
      </c>
      <c r="N1433" s="29" t="s">
        <v>3223</v>
      </c>
      <c r="O1433" s="29" t="s">
        <v>3224</v>
      </c>
      <c r="P1433" s="29" t="s">
        <v>3225</v>
      </c>
      <c r="Q1433" s="29" t="s">
        <v>3209</v>
      </c>
      <c r="R1433" s="29" t="s">
        <v>3210</v>
      </c>
      <c r="S1433" s="29" t="s">
        <v>3098</v>
      </c>
      <c r="T1433" s="29"/>
      <c r="U1433" s="30">
        <v>22760</v>
      </c>
      <c r="V1433" s="30">
        <v>22456</v>
      </c>
      <c r="W1433" s="30">
        <v>22958</v>
      </c>
      <c r="X1433" s="30">
        <v>23156</v>
      </c>
      <c r="Y1433" s="30">
        <v>24066</v>
      </c>
      <c r="Z1433" s="30">
        <v>22884</v>
      </c>
      <c r="AA1433" s="30">
        <v>24151</v>
      </c>
      <c r="AB1433" s="30">
        <v>24139</v>
      </c>
      <c r="AC1433" s="30">
        <v>24835</v>
      </c>
      <c r="AD1433" s="30">
        <v>22266</v>
      </c>
      <c r="AE1433" s="30">
        <v>23253</v>
      </c>
      <c r="AF1433" s="30">
        <v>23101</v>
      </c>
    </row>
    <row r="1434" spans="1:32" x14ac:dyDescent="0.45">
      <c r="A1434" s="29" t="s">
        <v>578</v>
      </c>
      <c r="B1434" s="29" t="s">
        <v>579</v>
      </c>
      <c r="C1434" s="29" t="s">
        <v>3299</v>
      </c>
      <c r="D1434" s="29" t="s">
        <v>3300</v>
      </c>
      <c r="E1434" s="29" t="s">
        <v>3320</v>
      </c>
      <c r="F1434" s="29" t="s">
        <v>3321</v>
      </c>
      <c r="G1434" s="29" t="s">
        <v>3233</v>
      </c>
      <c r="H1434" s="29" t="s">
        <v>3234</v>
      </c>
      <c r="I1434" s="29" t="s">
        <v>3262</v>
      </c>
      <c r="J1434" s="29" t="s">
        <v>3263</v>
      </c>
      <c r="K1434" s="29" t="s">
        <v>3264</v>
      </c>
      <c r="L1434" s="29" t="s">
        <v>3103</v>
      </c>
      <c r="M1434" s="29" t="s">
        <v>3265</v>
      </c>
      <c r="N1434" s="29" t="s">
        <v>3266</v>
      </c>
      <c r="O1434" s="29" t="s">
        <v>3267</v>
      </c>
      <c r="P1434" s="29" t="s">
        <v>3268</v>
      </c>
      <c r="Q1434" s="29" t="s">
        <v>3209</v>
      </c>
      <c r="R1434" s="29" t="s">
        <v>3210</v>
      </c>
      <c r="S1434" s="29" t="s">
        <v>3098</v>
      </c>
      <c r="T1434" s="29"/>
      <c r="U1434" s="30">
        <v>3000</v>
      </c>
      <c r="V1434" s="30">
        <v>3000</v>
      </c>
      <c r="W1434" s="30">
        <v>3000</v>
      </c>
      <c r="X1434" s="30">
        <v>3000</v>
      </c>
      <c r="Y1434" s="30">
        <v>3000</v>
      </c>
      <c r="Z1434" s="30">
        <v>3000</v>
      </c>
      <c r="AA1434" s="30">
        <v>3000</v>
      </c>
      <c r="AB1434" s="30">
        <v>3000</v>
      </c>
      <c r="AC1434" s="30">
        <v>3000</v>
      </c>
      <c r="AD1434" s="30">
        <v>3000</v>
      </c>
      <c r="AE1434" s="30">
        <v>3000</v>
      </c>
      <c r="AF1434" s="30">
        <v>3000</v>
      </c>
    </row>
    <row r="1435" spans="1:32" x14ac:dyDescent="0.45">
      <c r="A1435" s="29" t="s">
        <v>578</v>
      </c>
      <c r="B1435" s="29" t="s">
        <v>579</v>
      </c>
      <c r="C1435" s="29" t="s">
        <v>3299</v>
      </c>
      <c r="D1435" s="29" t="s">
        <v>3300</v>
      </c>
      <c r="E1435" s="29" t="s">
        <v>3320</v>
      </c>
      <c r="F1435" s="29" t="s">
        <v>3321</v>
      </c>
      <c r="G1435" s="29" t="s">
        <v>3233</v>
      </c>
      <c r="H1435" s="29" t="s">
        <v>3234</v>
      </c>
      <c r="I1435" s="29" t="s">
        <v>3262</v>
      </c>
      <c r="J1435" s="29" t="s">
        <v>3263</v>
      </c>
      <c r="K1435" s="29" t="s">
        <v>3264</v>
      </c>
      <c r="L1435" s="29" t="s">
        <v>3103</v>
      </c>
      <c r="M1435" s="29" t="s">
        <v>3265</v>
      </c>
      <c r="N1435" s="29" t="s">
        <v>3266</v>
      </c>
      <c r="O1435" s="29" t="s">
        <v>3269</v>
      </c>
      <c r="P1435" s="29" t="s">
        <v>3270</v>
      </c>
      <c r="Q1435" s="29" t="s">
        <v>3209</v>
      </c>
      <c r="R1435" s="29" t="s">
        <v>3210</v>
      </c>
      <c r="S1435" s="29" t="s">
        <v>3098</v>
      </c>
      <c r="T1435" s="29"/>
      <c r="U1435" s="30">
        <v>0</v>
      </c>
      <c r="V1435" s="30">
        <v>205</v>
      </c>
      <c r="W1435" s="30">
        <v>156</v>
      </c>
      <c r="X1435" s="30">
        <v>205</v>
      </c>
      <c r="Y1435" s="30">
        <v>78</v>
      </c>
      <c r="Z1435" s="30">
        <v>195</v>
      </c>
      <c r="AA1435" s="30">
        <v>39</v>
      </c>
      <c r="AB1435" s="30">
        <v>166</v>
      </c>
      <c r="AC1435" s="30">
        <v>117</v>
      </c>
      <c r="AD1435" s="30">
        <v>117</v>
      </c>
      <c r="AE1435" s="30">
        <v>39</v>
      </c>
      <c r="AF1435" s="30">
        <v>351</v>
      </c>
    </row>
    <row r="1436" spans="1:32" x14ac:dyDescent="0.45">
      <c r="A1436" s="29" t="s">
        <v>578</v>
      </c>
      <c r="B1436" s="29" t="s">
        <v>579</v>
      </c>
      <c r="C1436" s="29" t="s">
        <v>3299</v>
      </c>
      <c r="D1436" s="29" t="s">
        <v>3300</v>
      </c>
      <c r="E1436" s="29" t="s">
        <v>3320</v>
      </c>
      <c r="F1436" s="29" t="s">
        <v>3321</v>
      </c>
      <c r="G1436" s="29" t="s">
        <v>3233</v>
      </c>
      <c r="H1436" s="29" t="s">
        <v>3234</v>
      </c>
      <c r="I1436" s="29" t="s">
        <v>3262</v>
      </c>
      <c r="J1436" s="29" t="s">
        <v>3263</v>
      </c>
      <c r="K1436" s="29" t="s">
        <v>3264</v>
      </c>
      <c r="L1436" s="29" t="s">
        <v>3103</v>
      </c>
      <c r="M1436" s="29" t="s">
        <v>3265</v>
      </c>
      <c r="N1436" s="29" t="s">
        <v>3266</v>
      </c>
      <c r="O1436" s="29" t="s">
        <v>3271</v>
      </c>
      <c r="P1436" s="29" t="s">
        <v>3272</v>
      </c>
      <c r="Q1436" s="29" t="s">
        <v>3209</v>
      </c>
      <c r="R1436" s="29" t="s">
        <v>3210</v>
      </c>
      <c r="S1436" s="29" t="s">
        <v>3098</v>
      </c>
      <c r="T1436" s="29"/>
      <c r="U1436" s="30">
        <v>362</v>
      </c>
      <c r="V1436" s="30">
        <v>43</v>
      </c>
      <c r="W1436" s="30">
        <v>406</v>
      </c>
      <c r="X1436" s="30">
        <v>1247</v>
      </c>
      <c r="Y1436" s="30">
        <v>406</v>
      </c>
      <c r="Z1436" s="30">
        <v>130</v>
      </c>
      <c r="AA1436" s="30">
        <v>116</v>
      </c>
      <c r="AB1436" s="30">
        <v>174</v>
      </c>
      <c r="AC1436" s="30">
        <v>478</v>
      </c>
      <c r="AD1436" s="30">
        <v>87</v>
      </c>
      <c r="AE1436" s="30">
        <v>217</v>
      </c>
      <c r="AF1436" s="30">
        <v>812</v>
      </c>
    </row>
    <row r="1437" spans="1:32" x14ac:dyDescent="0.45">
      <c r="A1437" s="29" t="s">
        <v>578</v>
      </c>
      <c r="B1437" s="29" t="s">
        <v>579</v>
      </c>
      <c r="C1437" s="29" t="s">
        <v>3299</v>
      </c>
      <c r="D1437" s="29" t="s">
        <v>3300</v>
      </c>
      <c r="E1437" s="29" t="s">
        <v>3320</v>
      </c>
      <c r="F1437" s="29" t="s">
        <v>3321</v>
      </c>
      <c r="G1437" s="29" t="s">
        <v>3233</v>
      </c>
      <c r="H1437" s="29" t="s">
        <v>3234</v>
      </c>
      <c r="I1437" s="29" t="s">
        <v>3262</v>
      </c>
      <c r="J1437" s="29" t="s">
        <v>3263</v>
      </c>
      <c r="K1437" s="29" t="s">
        <v>3264</v>
      </c>
      <c r="L1437" s="29" t="s">
        <v>3103</v>
      </c>
      <c r="M1437" s="29" t="s">
        <v>3265</v>
      </c>
      <c r="N1437" s="29" t="s">
        <v>3266</v>
      </c>
      <c r="O1437" s="29" t="s">
        <v>3273</v>
      </c>
      <c r="P1437" s="29" t="s">
        <v>3274</v>
      </c>
      <c r="Q1437" s="29" t="s">
        <v>3209</v>
      </c>
      <c r="R1437" s="29" t="s">
        <v>3210</v>
      </c>
      <c r="S1437" s="29" t="s">
        <v>3098</v>
      </c>
      <c r="T1437" s="29"/>
      <c r="U1437" s="30">
        <v>546</v>
      </c>
      <c r="V1437" s="30">
        <v>468</v>
      </c>
      <c r="W1437" s="30">
        <v>234</v>
      </c>
      <c r="X1437" s="30">
        <v>429</v>
      </c>
      <c r="Y1437" s="30">
        <v>897</v>
      </c>
      <c r="Z1437" s="30">
        <v>390</v>
      </c>
      <c r="AA1437" s="30">
        <v>936</v>
      </c>
      <c r="AB1437" s="30">
        <v>351</v>
      </c>
      <c r="AC1437" s="30">
        <v>312</v>
      </c>
      <c r="AD1437" s="30">
        <v>546</v>
      </c>
      <c r="AE1437" s="30">
        <v>468</v>
      </c>
      <c r="AF1437" s="30">
        <v>117</v>
      </c>
    </row>
    <row r="1438" spans="1:32" x14ac:dyDescent="0.45">
      <c r="A1438" s="29" t="s">
        <v>578</v>
      </c>
      <c r="B1438" s="29" t="s">
        <v>579</v>
      </c>
      <c r="C1438" s="29" t="s">
        <v>3299</v>
      </c>
      <c r="D1438" s="29" t="s">
        <v>3300</v>
      </c>
      <c r="E1438" s="29" t="s">
        <v>3320</v>
      </c>
      <c r="F1438" s="29" t="s">
        <v>3321</v>
      </c>
      <c r="G1438" s="29" t="s">
        <v>3233</v>
      </c>
      <c r="H1438" s="29" t="s">
        <v>3234</v>
      </c>
      <c r="I1438" s="29" t="s">
        <v>3275</v>
      </c>
      <c r="J1438" s="29" t="s">
        <v>3276</v>
      </c>
      <c r="K1438" s="29" t="s">
        <v>3277</v>
      </c>
      <c r="L1438" s="29" t="s">
        <v>3100</v>
      </c>
      <c r="M1438" s="29" t="s">
        <v>3278</v>
      </c>
      <c r="N1438" s="29" t="s">
        <v>3279</v>
      </c>
      <c r="O1438" s="29" t="s">
        <v>3280</v>
      </c>
      <c r="P1438" s="29" t="s">
        <v>3281</v>
      </c>
      <c r="Q1438" s="29" t="s">
        <v>3209</v>
      </c>
      <c r="R1438" s="29" t="s">
        <v>3210</v>
      </c>
      <c r="S1438" s="29" t="s">
        <v>3098</v>
      </c>
      <c r="T1438" s="29"/>
      <c r="U1438" s="30">
        <v>22780</v>
      </c>
      <c r="V1438" s="30">
        <v>22780</v>
      </c>
      <c r="W1438" s="30">
        <v>22780</v>
      </c>
      <c r="X1438" s="30">
        <v>22780</v>
      </c>
      <c r="Y1438" s="30">
        <v>23097.682000000001</v>
      </c>
      <c r="Z1438" s="30">
        <v>22780</v>
      </c>
      <c r="AA1438" s="30">
        <v>22780</v>
      </c>
      <c r="AB1438" s="30">
        <v>22780</v>
      </c>
      <c r="AC1438" s="30">
        <v>22780</v>
      </c>
      <c r="AD1438" s="30">
        <v>22780</v>
      </c>
      <c r="AE1438" s="30">
        <v>22780</v>
      </c>
      <c r="AF1438" s="30">
        <v>22780</v>
      </c>
    </row>
    <row r="1439" spans="1:32" x14ac:dyDescent="0.45">
      <c r="A1439" s="29" t="s">
        <v>578</v>
      </c>
      <c r="B1439" s="29" t="s">
        <v>579</v>
      </c>
      <c r="C1439" s="29" t="s">
        <v>3299</v>
      </c>
      <c r="D1439" s="29" t="s">
        <v>3300</v>
      </c>
      <c r="E1439" s="29" t="s">
        <v>3320</v>
      </c>
      <c r="F1439" s="29" t="s">
        <v>3321</v>
      </c>
      <c r="G1439" s="29" t="s">
        <v>3233</v>
      </c>
      <c r="H1439" s="29" t="s">
        <v>3234</v>
      </c>
      <c r="I1439" s="29" t="s">
        <v>3275</v>
      </c>
      <c r="J1439" s="29" t="s">
        <v>3276</v>
      </c>
      <c r="K1439" s="29" t="s">
        <v>3277</v>
      </c>
      <c r="L1439" s="29" t="s">
        <v>3100</v>
      </c>
      <c r="M1439" s="29" t="s">
        <v>3312</v>
      </c>
      <c r="N1439" s="29" t="s">
        <v>3313</v>
      </c>
      <c r="O1439" s="29" t="s">
        <v>3314</v>
      </c>
      <c r="P1439" s="29" t="s">
        <v>3315</v>
      </c>
      <c r="Q1439" s="29" t="s">
        <v>3209</v>
      </c>
      <c r="R1439" s="29" t="s">
        <v>3210</v>
      </c>
      <c r="S1439" s="29" t="s">
        <v>3098</v>
      </c>
      <c r="T1439" s="29"/>
      <c r="U1439" s="30">
        <v>25500</v>
      </c>
      <c r="V1439" s="30">
        <v>25500</v>
      </c>
      <c r="W1439" s="30">
        <v>25500</v>
      </c>
      <c r="X1439" s="30">
        <v>25500</v>
      </c>
      <c r="Y1439" s="30">
        <v>25500</v>
      </c>
      <c r="Z1439" s="30">
        <v>25500</v>
      </c>
      <c r="AA1439" s="30">
        <v>25500</v>
      </c>
      <c r="AB1439" s="30">
        <v>25500</v>
      </c>
      <c r="AC1439" s="30">
        <v>25500</v>
      </c>
      <c r="AD1439" s="30">
        <v>25500</v>
      </c>
      <c r="AE1439" s="30">
        <v>25500</v>
      </c>
      <c r="AF1439" s="30">
        <v>25500</v>
      </c>
    </row>
    <row r="1440" spans="1:32" x14ac:dyDescent="0.45">
      <c r="A1440" s="29" t="s">
        <v>578</v>
      </c>
      <c r="B1440" s="29" t="s">
        <v>579</v>
      </c>
      <c r="C1440" s="29" t="s">
        <v>3299</v>
      </c>
      <c r="D1440" s="29" t="s">
        <v>3300</v>
      </c>
      <c r="E1440" s="29" t="s">
        <v>3320</v>
      </c>
      <c r="F1440" s="29" t="s">
        <v>3321</v>
      </c>
      <c r="G1440" s="29" t="s">
        <v>3233</v>
      </c>
      <c r="H1440" s="29" t="s">
        <v>3234</v>
      </c>
      <c r="I1440" s="29" t="s">
        <v>3275</v>
      </c>
      <c r="J1440" s="29" t="s">
        <v>3276</v>
      </c>
      <c r="K1440" s="29" t="s">
        <v>3282</v>
      </c>
      <c r="L1440" s="29" t="s">
        <v>3112</v>
      </c>
      <c r="M1440" s="29" t="s">
        <v>3283</v>
      </c>
      <c r="N1440" s="29" t="s">
        <v>3284</v>
      </c>
      <c r="O1440" s="29" t="s">
        <v>3285</v>
      </c>
      <c r="P1440" s="29" t="s">
        <v>3286</v>
      </c>
      <c r="Q1440" s="29" t="s">
        <v>3209</v>
      </c>
      <c r="R1440" s="29" t="s">
        <v>3210</v>
      </c>
      <c r="S1440" s="29" t="s">
        <v>3098</v>
      </c>
      <c r="T1440" s="29"/>
      <c r="U1440" s="30">
        <v>20000</v>
      </c>
      <c r="V1440" s="30">
        <v>20000</v>
      </c>
      <c r="W1440" s="30">
        <v>20000</v>
      </c>
      <c r="X1440" s="30">
        <v>20000</v>
      </c>
      <c r="Y1440" s="30">
        <v>20000</v>
      </c>
      <c r="Z1440" s="30">
        <v>20000</v>
      </c>
      <c r="AA1440" s="30">
        <v>20000</v>
      </c>
      <c r="AB1440" s="30">
        <v>20000</v>
      </c>
      <c r="AC1440" s="30">
        <v>20000</v>
      </c>
      <c r="AD1440" s="30">
        <v>20000</v>
      </c>
      <c r="AE1440" s="30">
        <v>20000</v>
      </c>
      <c r="AF1440" s="30">
        <v>20000</v>
      </c>
    </row>
    <row r="1441" spans="1:32" x14ac:dyDescent="0.45">
      <c r="A1441" s="29" t="s">
        <v>578</v>
      </c>
      <c r="B1441" s="29" t="s">
        <v>579</v>
      </c>
      <c r="C1441" s="29" t="s">
        <v>3299</v>
      </c>
      <c r="D1441" s="29" t="s">
        <v>3300</v>
      </c>
      <c r="E1441" s="29" t="s">
        <v>3320</v>
      </c>
      <c r="F1441" s="29" t="s">
        <v>3321</v>
      </c>
      <c r="G1441" s="29" t="s">
        <v>3233</v>
      </c>
      <c r="H1441" s="29" t="s">
        <v>3234</v>
      </c>
      <c r="I1441" s="29" t="s">
        <v>3275</v>
      </c>
      <c r="J1441" s="29" t="s">
        <v>3276</v>
      </c>
      <c r="K1441" s="29" t="s">
        <v>3287</v>
      </c>
      <c r="L1441" s="29" t="s">
        <v>3101</v>
      </c>
      <c r="M1441" s="29" t="s">
        <v>3288</v>
      </c>
      <c r="N1441" s="29" t="s">
        <v>3289</v>
      </c>
      <c r="O1441" s="29" t="s">
        <v>3290</v>
      </c>
      <c r="P1441" s="29" t="s">
        <v>3291</v>
      </c>
      <c r="Q1441" s="29" t="s">
        <v>3209</v>
      </c>
      <c r="R1441" s="29" t="s">
        <v>3210</v>
      </c>
      <c r="S1441" s="29" t="s">
        <v>3098</v>
      </c>
      <c r="T1441" s="29"/>
      <c r="U1441" s="30">
        <v>0</v>
      </c>
      <c r="V1441" s="30">
        <v>0</v>
      </c>
      <c r="W1441" s="30">
        <v>0</v>
      </c>
      <c r="X1441" s="30">
        <v>0</v>
      </c>
      <c r="Y1441" s="30">
        <v>0</v>
      </c>
      <c r="Z1441" s="30">
        <v>0</v>
      </c>
      <c r="AA1441" s="30">
        <v>0</v>
      </c>
      <c r="AB1441" s="30">
        <v>0</v>
      </c>
      <c r="AC1441" s="30">
        <v>0</v>
      </c>
      <c r="AD1441" s="30">
        <v>0</v>
      </c>
      <c r="AE1441" s="30">
        <v>0</v>
      </c>
      <c r="AF1441" s="30">
        <v>0</v>
      </c>
    </row>
    <row r="1442" spans="1:32" x14ac:dyDescent="0.45">
      <c r="A1442" s="29" t="s">
        <v>578</v>
      </c>
      <c r="B1442" s="29" t="s">
        <v>579</v>
      </c>
      <c r="C1442" s="29" t="s">
        <v>3299</v>
      </c>
      <c r="D1442" s="29" t="s">
        <v>3300</v>
      </c>
      <c r="E1442" s="29" t="s">
        <v>3386</v>
      </c>
      <c r="F1442" s="29" t="s">
        <v>3387</v>
      </c>
      <c r="G1442" s="29" t="s">
        <v>3200</v>
      </c>
      <c r="H1442" s="29" t="s">
        <v>3201</v>
      </c>
      <c r="I1442" s="29" t="s">
        <v>3202</v>
      </c>
      <c r="J1442" s="29" t="s">
        <v>3203</v>
      </c>
      <c r="K1442" s="29" t="s">
        <v>3221</v>
      </c>
      <c r="L1442" s="29" t="s">
        <v>3113</v>
      </c>
      <c r="M1442" s="29" t="s">
        <v>3222</v>
      </c>
      <c r="N1442" s="29" t="s">
        <v>3223</v>
      </c>
      <c r="O1442" s="29" t="s">
        <v>3224</v>
      </c>
      <c r="P1442" s="29" t="s">
        <v>3225</v>
      </c>
      <c r="Q1442" s="29" t="s">
        <v>3209</v>
      </c>
      <c r="R1442" s="29" t="s">
        <v>3210</v>
      </c>
      <c r="S1442" s="29" t="s">
        <v>3098</v>
      </c>
      <c r="T1442" s="29"/>
      <c r="U1442" s="30">
        <v>7002</v>
      </c>
      <c r="V1442" s="30">
        <v>7681</v>
      </c>
      <c r="W1442" s="30">
        <v>7478</v>
      </c>
      <c r="X1442" s="30">
        <v>7461</v>
      </c>
      <c r="Y1442" s="30">
        <v>6819</v>
      </c>
      <c r="Z1442" s="30">
        <v>6862</v>
      </c>
      <c r="AA1442" s="30">
        <v>7442</v>
      </c>
      <c r="AB1442" s="30">
        <v>6299</v>
      </c>
      <c r="AC1442" s="30">
        <v>6412</v>
      </c>
      <c r="AD1442" s="30">
        <v>6373</v>
      </c>
      <c r="AE1442" s="30">
        <v>6089</v>
      </c>
      <c r="AF1442" s="30">
        <v>6078</v>
      </c>
    </row>
    <row r="1443" spans="1:32" x14ac:dyDescent="0.45">
      <c r="A1443" s="29" t="s">
        <v>578</v>
      </c>
      <c r="B1443" s="29" t="s">
        <v>579</v>
      </c>
      <c r="C1443" s="29" t="s">
        <v>3299</v>
      </c>
      <c r="D1443" s="29" t="s">
        <v>3300</v>
      </c>
      <c r="E1443" s="29" t="s">
        <v>3386</v>
      </c>
      <c r="F1443" s="29" t="s">
        <v>3387</v>
      </c>
      <c r="G1443" s="29" t="s">
        <v>3200</v>
      </c>
      <c r="H1443" s="29" t="s">
        <v>3201</v>
      </c>
      <c r="I1443" s="29" t="s">
        <v>3226</v>
      </c>
      <c r="J1443" s="29" t="s">
        <v>3227</v>
      </c>
      <c r="K1443" s="29" t="s">
        <v>3228</v>
      </c>
      <c r="L1443" s="29" t="s">
        <v>3111</v>
      </c>
      <c r="M1443" s="29" t="s">
        <v>3229</v>
      </c>
      <c r="N1443" s="29" t="s">
        <v>3230</v>
      </c>
      <c r="O1443" s="29" t="s">
        <v>3231</v>
      </c>
      <c r="P1443" s="29" t="s">
        <v>3232</v>
      </c>
      <c r="Q1443" s="29" t="s">
        <v>3209</v>
      </c>
      <c r="R1443" s="29" t="s">
        <v>3210</v>
      </c>
      <c r="S1443" s="29" t="s">
        <v>3098</v>
      </c>
      <c r="T1443" s="29"/>
      <c r="U1443" s="30">
        <v>0</v>
      </c>
      <c r="V1443" s="30">
        <v>0</v>
      </c>
      <c r="W1443" s="30">
        <v>0</v>
      </c>
      <c r="X1443" s="30">
        <v>0</v>
      </c>
      <c r="Y1443" s="30">
        <v>0</v>
      </c>
      <c r="Z1443" s="30">
        <v>0</v>
      </c>
      <c r="AA1443" s="30">
        <v>0</v>
      </c>
      <c r="AB1443" s="30">
        <v>0</v>
      </c>
      <c r="AC1443" s="30">
        <v>0</v>
      </c>
      <c r="AD1443" s="30">
        <v>0</v>
      </c>
      <c r="AE1443" s="30">
        <v>0</v>
      </c>
      <c r="AF1443" s="30">
        <v>0</v>
      </c>
    </row>
    <row r="1444" spans="1:32" x14ac:dyDescent="0.45">
      <c r="A1444" s="29" t="s">
        <v>578</v>
      </c>
      <c r="B1444" s="29" t="s">
        <v>579</v>
      </c>
      <c r="C1444" s="29" t="s">
        <v>3299</v>
      </c>
      <c r="D1444" s="29" t="s">
        <v>3300</v>
      </c>
      <c r="E1444" s="29" t="s">
        <v>3386</v>
      </c>
      <c r="F1444" s="29" t="s">
        <v>3387</v>
      </c>
      <c r="G1444" s="29" t="s">
        <v>3233</v>
      </c>
      <c r="H1444" s="29" t="s">
        <v>3234</v>
      </c>
      <c r="I1444" s="29" t="s">
        <v>3235</v>
      </c>
      <c r="J1444" s="29" t="s">
        <v>3236</v>
      </c>
      <c r="K1444" s="29" t="s">
        <v>3237</v>
      </c>
      <c r="L1444" s="29" t="s">
        <v>3107</v>
      </c>
      <c r="M1444" s="29" t="s">
        <v>3596</v>
      </c>
      <c r="N1444" s="29" t="s">
        <v>3597</v>
      </c>
      <c r="O1444" s="29" t="s">
        <v>3598</v>
      </c>
      <c r="P1444" s="29" t="s">
        <v>3599</v>
      </c>
      <c r="Q1444" s="29" t="s">
        <v>3209</v>
      </c>
      <c r="R1444" s="29" t="s">
        <v>3210</v>
      </c>
      <c r="S1444" s="29" t="s">
        <v>3098</v>
      </c>
      <c r="T1444" s="29"/>
      <c r="U1444" s="30">
        <v>14638</v>
      </c>
      <c r="V1444" s="30">
        <v>14872</v>
      </c>
      <c r="W1444" s="30">
        <v>14755</v>
      </c>
      <c r="X1444" s="30">
        <v>14638</v>
      </c>
      <c r="Y1444" s="30">
        <v>15613</v>
      </c>
      <c r="Z1444" s="30">
        <v>15223</v>
      </c>
      <c r="AA1444" s="30">
        <v>15067</v>
      </c>
      <c r="AB1444" s="30">
        <v>14833</v>
      </c>
      <c r="AC1444" s="30">
        <v>15145</v>
      </c>
      <c r="AD1444" s="30">
        <v>14521</v>
      </c>
      <c r="AE1444" s="30">
        <v>14716</v>
      </c>
      <c r="AF1444" s="30">
        <v>14248</v>
      </c>
    </row>
    <row r="1445" spans="1:32" x14ac:dyDescent="0.45">
      <c r="A1445" s="29" t="s">
        <v>578</v>
      </c>
      <c r="B1445" s="29" t="s">
        <v>579</v>
      </c>
      <c r="C1445" s="29" t="s">
        <v>3299</v>
      </c>
      <c r="D1445" s="29" t="s">
        <v>3300</v>
      </c>
      <c r="E1445" s="29" t="s">
        <v>3386</v>
      </c>
      <c r="F1445" s="29" t="s">
        <v>3387</v>
      </c>
      <c r="G1445" s="29" t="s">
        <v>3233</v>
      </c>
      <c r="H1445" s="29" t="s">
        <v>3234</v>
      </c>
      <c r="I1445" s="29" t="s">
        <v>3235</v>
      </c>
      <c r="J1445" s="29" t="s">
        <v>3236</v>
      </c>
      <c r="K1445" s="29" t="s">
        <v>3237</v>
      </c>
      <c r="L1445" s="29" t="s">
        <v>3107</v>
      </c>
      <c r="M1445" s="29" t="s">
        <v>3238</v>
      </c>
      <c r="N1445" s="29" t="s">
        <v>3239</v>
      </c>
      <c r="O1445" s="29" t="s">
        <v>3422</v>
      </c>
      <c r="P1445" s="29" t="s">
        <v>3423</v>
      </c>
      <c r="Q1445" s="29" t="s">
        <v>3209</v>
      </c>
      <c r="R1445" s="29" t="s">
        <v>3210</v>
      </c>
      <c r="S1445" s="29" t="s">
        <v>3098</v>
      </c>
      <c r="T1445" s="29"/>
      <c r="U1445" s="30">
        <v>4400</v>
      </c>
      <c r="V1445" s="30">
        <v>4400</v>
      </c>
      <c r="W1445" s="30">
        <v>4400</v>
      </c>
      <c r="X1445" s="30">
        <v>4400</v>
      </c>
      <c r="Y1445" s="30">
        <v>4400</v>
      </c>
      <c r="Z1445" s="30">
        <v>4400</v>
      </c>
      <c r="AA1445" s="30">
        <v>4400</v>
      </c>
      <c r="AB1445" s="30">
        <v>2200</v>
      </c>
      <c r="AC1445" s="30">
        <v>2200</v>
      </c>
      <c r="AD1445" s="30">
        <v>2200</v>
      </c>
      <c r="AE1445" s="30">
        <v>2200</v>
      </c>
      <c r="AF1445" s="30">
        <v>2200</v>
      </c>
    </row>
    <row r="1446" spans="1:32" x14ac:dyDescent="0.45">
      <c r="A1446" s="29" t="s">
        <v>578</v>
      </c>
      <c r="B1446" s="29" t="s">
        <v>579</v>
      </c>
      <c r="C1446" s="29" t="s">
        <v>3299</v>
      </c>
      <c r="D1446" s="29" t="s">
        <v>3300</v>
      </c>
      <c r="E1446" s="29" t="s">
        <v>3386</v>
      </c>
      <c r="F1446" s="29" t="s">
        <v>3387</v>
      </c>
      <c r="G1446" s="29" t="s">
        <v>3233</v>
      </c>
      <c r="H1446" s="29" t="s">
        <v>3234</v>
      </c>
      <c r="I1446" s="29" t="s">
        <v>3235</v>
      </c>
      <c r="J1446" s="29" t="s">
        <v>3236</v>
      </c>
      <c r="K1446" s="29" t="s">
        <v>3237</v>
      </c>
      <c r="L1446" s="29" t="s">
        <v>3107</v>
      </c>
      <c r="M1446" s="29" t="s">
        <v>3238</v>
      </c>
      <c r="N1446" s="29" t="s">
        <v>3239</v>
      </c>
      <c r="O1446" s="29" t="s">
        <v>3240</v>
      </c>
      <c r="P1446" s="29" t="s">
        <v>3241</v>
      </c>
      <c r="Q1446" s="29" t="s">
        <v>3209</v>
      </c>
      <c r="R1446" s="29" t="s">
        <v>3210</v>
      </c>
      <c r="S1446" s="29" t="s">
        <v>3098</v>
      </c>
      <c r="T1446" s="29"/>
      <c r="U1446" s="30">
        <v>6600</v>
      </c>
      <c r="V1446" s="30">
        <v>6600</v>
      </c>
      <c r="W1446" s="30">
        <v>6600</v>
      </c>
      <c r="X1446" s="30">
        <v>6600</v>
      </c>
      <c r="Y1446" s="30">
        <v>6600</v>
      </c>
      <c r="Z1446" s="30">
        <v>6600</v>
      </c>
      <c r="AA1446" s="30">
        <v>6600</v>
      </c>
      <c r="AB1446" s="30">
        <v>6600</v>
      </c>
      <c r="AC1446" s="30">
        <v>6600</v>
      </c>
      <c r="AD1446" s="30">
        <v>6600</v>
      </c>
      <c r="AE1446" s="30">
        <v>6600</v>
      </c>
      <c r="AF1446" s="30">
        <v>6600</v>
      </c>
    </row>
    <row r="1447" spans="1:32" x14ac:dyDescent="0.45">
      <c r="A1447" s="29" t="s">
        <v>578</v>
      </c>
      <c r="B1447" s="29" t="s">
        <v>579</v>
      </c>
      <c r="C1447" s="29" t="s">
        <v>3299</v>
      </c>
      <c r="D1447" s="29" t="s">
        <v>3300</v>
      </c>
      <c r="E1447" s="29" t="s">
        <v>3386</v>
      </c>
      <c r="F1447" s="29" t="s">
        <v>3387</v>
      </c>
      <c r="G1447" s="29" t="s">
        <v>3233</v>
      </c>
      <c r="H1447" s="29" t="s">
        <v>3234</v>
      </c>
      <c r="I1447" s="29" t="s">
        <v>3262</v>
      </c>
      <c r="J1447" s="29" t="s">
        <v>3263</v>
      </c>
      <c r="K1447" s="29" t="s">
        <v>3563</v>
      </c>
      <c r="L1447" s="29" t="s">
        <v>3118</v>
      </c>
      <c r="M1447" s="29" t="s">
        <v>3564</v>
      </c>
      <c r="N1447" s="29" t="s">
        <v>3565</v>
      </c>
      <c r="O1447" s="29" t="s">
        <v>3770</v>
      </c>
      <c r="P1447" s="29" t="s">
        <v>3771</v>
      </c>
      <c r="Q1447" s="29" t="s">
        <v>3209</v>
      </c>
      <c r="R1447" s="29" t="s">
        <v>3210</v>
      </c>
      <c r="S1447" s="29" t="s">
        <v>3098</v>
      </c>
      <c r="T1447" s="29"/>
      <c r="U1447" s="30">
        <v>2000</v>
      </c>
      <c r="V1447" s="30">
        <v>2000</v>
      </c>
      <c r="W1447" s="30">
        <v>2000</v>
      </c>
      <c r="X1447" s="30">
        <v>2000</v>
      </c>
      <c r="Y1447" s="30">
        <v>2000</v>
      </c>
      <c r="Z1447" s="30">
        <v>2000</v>
      </c>
      <c r="AA1447" s="30">
        <v>2000</v>
      </c>
      <c r="AB1447" s="30">
        <v>2000</v>
      </c>
      <c r="AC1447" s="30">
        <v>2000</v>
      </c>
      <c r="AD1447" s="30">
        <v>2000</v>
      </c>
      <c r="AE1447" s="30">
        <v>2000</v>
      </c>
      <c r="AF1447" s="30">
        <v>2000</v>
      </c>
    </row>
    <row r="1448" spans="1:32" x14ac:dyDescent="0.45">
      <c r="A1448" s="29" t="s">
        <v>578</v>
      </c>
      <c r="B1448" s="29" t="s">
        <v>579</v>
      </c>
      <c r="C1448" s="29" t="s">
        <v>3299</v>
      </c>
      <c r="D1448" s="29" t="s">
        <v>3300</v>
      </c>
      <c r="E1448" s="29" t="s">
        <v>3386</v>
      </c>
      <c r="F1448" s="29" t="s">
        <v>3387</v>
      </c>
      <c r="G1448" s="29" t="s">
        <v>3233</v>
      </c>
      <c r="H1448" s="29" t="s">
        <v>3234</v>
      </c>
      <c r="I1448" s="29" t="s">
        <v>3262</v>
      </c>
      <c r="J1448" s="29" t="s">
        <v>3263</v>
      </c>
      <c r="K1448" s="29" t="s">
        <v>3264</v>
      </c>
      <c r="L1448" s="29" t="s">
        <v>3103</v>
      </c>
      <c r="M1448" s="29" t="s">
        <v>3265</v>
      </c>
      <c r="N1448" s="29" t="s">
        <v>3266</v>
      </c>
      <c r="O1448" s="29" t="s">
        <v>3267</v>
      </c>
      <c r="P1448" s="29" t="s">
        <v>3268</v>
      </c>
      <c r="Q1448" s="29" t="s">
        <v>3209</v>
      </c>
      <c r="R1448" s="29" t="s">
        <v>3210</v>
      </c>
      <c r="S1448" s="29" t="s">
        <v>3098</v>
      </c>
      <c r="T1448" s="29"/>
      <c r="U1448" s="30">
        <v>18600</v>
      </c>
      <c r="V1448" s="30">
        <v>18600</v>
      </c>
      <c r="W1448" s="30">
        <v>18600</v>
      </c>
      <c r="X1448" s="30">
        <v>18600</v>
      </c>
      <c r="Y1448" s="30">
        <v>18600</v>
      </c>
      <c r="Z1448" s="30">
        <v>18600</v>
      </c>
      <c r="AA1448" s="30">
        <v>18600</v>
      </c>
      <c r="AB1448" s="30">
        <v>8200</v>
      </c>
      <c r="AC1448" s="30">
        <v>8200</v>
      </c>
      <c r="AD1448" s="30">
        <v>8200</v>
      </c>
      <c r="AE1448" s="30">
        <v>8200</v>
      </c>
      <c r="AF1448" s="30">
        <v>8200</v>
      </c>
    </row>
    <row r="1449" spans="1:32" x14ac:dyDescent="0.45">
      <c r="A1449" s="29" t="s">
        <v>578</v>
      </c>
      <c r="B1449" s="29" t="s">
        <v>579</v>
      </c>
      <c r="C1449" s="29" t="s">
        <v>3299</v>
      </c>
      <c r="D1449" s="29" t="s">
        <v>3300</v>
      </c>
      <c r="E1449" s="29" t="s">
        <v>3386</v>
      </c>
      <c r="F1449" s="29" t="s">
        <v>3387</v>
      </c>
      <c r="G1449" s="29" t="s">
        <v>3233</v>
      </c>
      <c r="H1449" s="29" t="s">
        <v>3234</v>
      </c>
      <c r="I1449" s="29" t="s">
        <v>3262</v>
      </c>
      <c r="J1449" s="29" t="s">
        <v>3263</v>
      </c>
      <c r="K1449" s="29" t="s">
        <v>3264</v>
      </c>
      <c r="L1449" s="29" t="s">
        <v>3103</v>
      </c>
      <c r="M1449" s="29" t="s">
        <v>3265</v>
      </c>
      <c r="N1449" s="29" t="s">
        <v>3266</v>
      </c>
      <c r="O1449" s="29" t="s">
        <v>3269</v>
      </c>
      <c r="P1449" s="29" t="s">
        <v>3270</v>
      </c>
      <c r="Q1449" s="29" t="s">
        <v>3209</v>
      </c>
      <c r="R1449" s="29" t="s">
        <v>3210</v>
      </c>
      <c r="S1449" s="29" t="s">
        <v>3098</v>
      </c>
      <c r="T1449" s="29"/>
      <c r="U1449" s="30">
        <v>273</v>
      </c>
      <c r="V1449" s="30">
        <v>312</v>
      </c>
      <c r="W1449" s="30">
        <v>156</v>
      </c>
      <c r="X1449" s="30">
        <v>507</v>
      </c>
      <c r="Y1449" s="30">
        <v>702</v>
      </c>
      <c r="Z1449" s="30">
        <v>663</v>
      </c>
      <c r="AA1449" s="30">
        <v>897</v>
      </c>
      <c r="AB1449" s="30">
        <v>0</v>
      </c>
      <c r="AC1449" s="30">
        <v>0</v>
      </c>
      <c r="AD1449" s="30">
        <v>0</v>
      </c>
      <c r="AE1449" s="30">
        <v>0</v>
      </c>
      <c r="AF1449" s="30">
        <v>0</v>
      </c>
    </row>
    <row r="1450" spans="1:32" x14ac:dyDescent="0.45">
      <c r="A1450" s="29" t="s">
        <v>578</v>
      </c>
      <c r="B1450" s="29" t="s">
        <v>579</v>
      </c>
      <c r="C1450" s="29" t="s">
        <v>3299</v>
      </c>
      <c r="D1450" s="29" t="s">
        <v>3300</v>
      </c>
      <c r="E1450" s="29" t="s">
        <v>3386</v>
      </c>
      <c r="F1450" s="29" t="s">
        <v>3387</v>
      </c>
      <c r="G1450" s="29" t="s">
        <v>3233</v>
      </c>
      <c r="H1450" s="29" t="s">
        <v>3234</v>
      </c>
      <c r="I1450" s="29" t="s">
        <v>3262</v>
      </c>
      <c r="J1450" s="29" t="s">
        <v>3263</v>
      </c>
      <c r="K1450" s="29" t="s">
        <v>3264</v>
      </c>
      <c r="L1450" s="29" t="s">
        <v>3103</v>
      </c>
      <c r="M1450" s="29" t="s">
        <v>3265</v>
      </c>
      <c r="N1450" s="29" t="s">
        <v>3266</v>
      </c>
      <c r="O1450" s="29" t="s">
        <v>3271</v>
      </c>
      <c r="P1450" s="29" t="s">
        <v>3272</v>
      </c>
      <c r="Q1450" s="29" t="s">
        <v>3209</v>
      </c>
      <c r="R1450" s="29" t="s">
        <v>3210</v>
      </c>
      <c r="S1450" s="29" t="s">
        <v>3098</v>
      </c>
      <c r="T1450" s="29"/>
      <c r="U1450" s="30">
        <v>0</v>
      </c>
      <c r="V1450" s="30">
        <v>43</v>
      </c>
      <c r="W1450" s="30">
        <v>0</v>
      </c>
      <c r="X1450" s="30">
        <v>0</v>
      </c>
      <c r="Y1450" s="30">
        <v>0</v>
      </c>
      <c r="Z1450" s="30">
        <v>0</v>
      </c>
      <c r="AA1450" s="30">
        <v>0</v>
      </c>
      <c r="AB1450" s="30">
        <v>0</v>
      </c>
      <c r="AC1450" s="30">
        <v>0</v>
      </c>
      <c r="AD1450" s="30">
        <v>0</v>
      </c>
      <c r="AE1450" s="30">
        <v>0</v>
      </c>
      <c r="AF1450" s="30">
        <v>0</v>
      </c>
    </row>
    <row r="1451" spans="1:32" x14ac:dyDescent="0.45">
      <c r="A1451" s="29" t="s">
        <v>578</v>
      </c>
      <c r="B1451" s="29" t="s">
        <v>579</v>
      </c>
      <c r="C1451" s="29" t="s">
        <v>3299</v>
      </c>
      <c r="D1451" s="29" t="s">
        <v>3300</v>
      </c>
      <c r="E1451" s="29" t="s">
        <v>3386</v>
      </c>
      <c r="F1451" s="29" t="s">
        <v>3387</v>
      </c>
      <c r="G1451" s="29" t="s">
        <v>3233</v>
      </c>
      <c r="H1451" s="29" t="s">
        <v>3234</v>
      </c>
      <c r="I1451" s="29" t="s">
        <v>3262</v>
      </c>
      <c r="J1451" s="29" t="s">
        <v>3263</v>
      </c>
      <c r="K1451" s="29" t="s">
        <v>3264</v>
      </c>
      <c r="L1451" s="29" t="s">
        <v>3103</v>
      </c>
      <c r="M1451" s="29" t="s">
        <v>3265</v>
      </c>
      <c r="N1451" s="29" t="s">
        <v>3266</v>
      </c>
      <c r="O1451" s="29" t="s">
        <v>3372</v>
      </c>
      <c r="P1451" s="29" t="s">
        <v>3373</v>
      </c>
      <c r="Q1451" s="29" t="s">
        <v>3209</v>
      </c>
      <c r="R1451" s="29" t="s">
        <v>3210</v>
      </c>
      <c r="S1451" s="29" t="s">
        <v>3098</v>
      </c>
      <c r="T1451" s="29"/>
      <c r="U1451" s="30">
        <v>72</v>
      </c>
      <c r="V1451" s="30">
        <v>29</v>
      </c>
      <c r="W1451" s="30">
        <v>0</v>
      </c>
      <c r="X1451" s="30">
        <v>1377</v>
      </c>
      <c r="Y1451" s="30">
        <v>0</v>
      </c>
      <c r="Z1451" s="30">
        <v>1464</v>
      </c>
      <c r="AA1451" s="30">
        <v>1155</v>
      </c>
      <c r="AB1451" s="30">
        <v>0</v>
      </c>
      <c r="AC1451" s="30">
        <v>0</v>
      </c>
      <c r="AD1451" s="30">
        <v>0</v>
      </c>
      <c r="AE1451" s="30">
        <v>0</v>
      </c>
      <c r="AF1451" s="30">
        <v>0</v>
      </c>
    </row>
    <row r="1452" spans="1:32" x14ac:dyDescent="0.45">
      <c r="A1452" s="29" t="s">
        <v>578</v>
      </c>
      <c r="B1452" s="29" t="s">
        <v>579</v>
      </c>
      <c r="C1452" s="29" t="s">
        <v>3299</v>
      </c>
      <c r="D1452" s="29" t="s">
        <v>3300</v>
      </c>
      <c r="E1452" s="29" t="s">
        <v>3386</v>
      </c>
      <c r="F1452" s="29" t="s">
        <v>3387</v>
      </c>
      <c r="G1452" s="29" t="s">
        <v>3233</v>
      </c>
      <c r="H1452" s="29" t="s">
        <v>3234</v>
      </c>
      <c r="I1452" s="29" t="s">
        <v>3262</v>
      </c>
      <c r="J1452" s="29" t="s">
        <v>3263</v>
      </c>
      <c r="K1452" s="29" t="s">
        <v>3264</v>
      </c>
      <c r="L1452" s="29" t="s">
        <v>3103</v>
      </c>
      <c r="M1452" s="29" t="s">
        <v>3322</v>
      </c>
      <c r="N1452" s="29" t="s">
        <v>3323</v>
      </c>
      <c r="O1452" s="29" t="s">
        <v>3324</v>
      </c>
      <c r="P1452" s="29" t="s">
        <v>3325</v>
      </c>
      <c r="Q1452" s="29" t="s">
        <v>3209</v>
      </c>
      <c r="R1452" s="29" t="s">
        <v>3210</v>
      </c>
      <c r="S1452" s="29" t="s">
        <v>3098</v>
      </c>
      <c r="T1452" s="29"/>
      <c r="U1452" s="30">
        <v>2800</v>
      </c>
      <c r="V1452" s="30">
        <v>2800</v>
      </c>
      <c r="W1452" s="30">
        <v>2800</v>
      </c>
      <c r="X1452" s="30">
        <v>2800</v>
      </c>
      <c r="Y1452" s="30">
        <v>2800</v>
      </c>
      <c r="Z1452" s="30">
        <v>2800</v>
      </c>
      <c r="AA1452" s="30">
        <v>2800</v>
      </c>
      <c r="AB1452" s="30">
        <v>0</v>
      </c>
      <c r="AC1452" s="30">
        <v>0</v>
      </c>
      <c r="AD1452" s="30">
        <v>0</v>
      </c>
      <c r="AE1452" s="30">
        <v>0</v>
      </c>
      <c r="AF1452" s="30">
        <v>0</v>
      </c>
    </row>
    <row r="1453" spans="1:32" x14ac:dyDescent="0.45">
      <c r="A1453" s="29" t="s">
        <v>578</v>
      </c>
      <c r="B1453" s="29" t="s">
        <v>579</v>
      </c>
      <c r="C1453" s="29" t="s">
        <v>3299</v>
      </c>
      <c r="D1453" s="29" t="s">
        <v>3300</v>
      </c>
      <c r="E1453" s="29" t="s">
        <v>3386</v>
      </c>
      <c r="F1453" s="29" t="s">
        <v>3387</v>
      </c>
      <c r="G1453" s="29" t="s">
        <v>3233</v>
      </c>
      <c r="H1453" s="29" t="s">
        <v>3234</v>
      </c>
      <c r="I1453" s="29" t="s">
        <v>3275</v>
      </c>
      <c r="J1453" s="29" t="s">
        <v>3276</v>
      </c>
      <c r="K1453" s="29" t="s">
        <v>3277</v>
      </c>
      <c r="L1453" s="29" t="s">
        <v>3100</v>
      </c>
      <c r="M1453" s="29" t="s">
        <v>3312</v>
      </c>
      <c r="N1453" s="29" t="s">
        <v>3313</v>
      </c>
      <c r="O1453" s="29" t="s">
        <v>3314</v>
      </c>
      <c r="P1453" s="29" t="s">
        <v>3315</v>
      </c>
      <c r="Q1453" s="29" t="s">
        <v>3209</v>
      </c>
      <c r="R1453" s="29" t="s">
        <v>3210</v>
      </c>
      <c r="S1453" s="29" t="s">
        <v>3098</v>
      </c>
      <c r="T1453" s="29"/>
      <c r="U1453" s="30">
        <v>25500</v>
      </c>
      <c r="V1453" s="30">
        <v>25500</v>
      </c>
      <c r="W1453" s="30">
        <v>25500</v>
      </c>
      <c r="X1453" s="30">
        <v>25500</v>
      </c>
      <c r="Y1453" s="30">
        <v>25500</v>
      </c>
      <c r="Z1453" s="30">
        <v>25500</v>
      </c>
      <c r="AA1453" s="30">
        <v>25500</v>
      </c>
      <c r="AB1453" s="30">
        <v>25500</v>
      </c>
      <c r="AC1453" s="30">
        <v>25500</v>
      </c>
      <c r="AD1453" s="30">
        <v>25500</v>
      </c>
      <c r="AE1453" s="30">
        <v>25500</v>
      </c>
      <c r="AF1453" s="30">
        <v>25500</v>
      </c>
    </row>
    <row r="1454" spans="1:32" x14ac:dyDescent="0.45">
      <c r="A1454" s="29" t="s">
        <v>578</v>
      </c>
      <c r="B1454" s="29" t="s">
        <v>579</v>
      </c>
      <c r="C1454" s="29" t="s">
        <v>3299</v>
      </c>
      <c r="D1454" s="29" t="s">
        <v>3300</v>
      </c>
      <c r="E1454" s="29" t="s">
        <v>3386</v>
      </c>
      <c r="F1454" s="29" t="s">
        <v>3387</v>
      </c>
      <c r="G1454" s="29" t="s">
        <v>3233</v>
      </c>
      <c r="H1454" s="29" t="s">
        <v>3234</v>
      </c>
      <c r="I1454" s="29" t="s">
        <v>3275</v>
      </c>
      <c r="J1454" s="29" t="s">
        <v>3276</v>
      </c>
      <c r="K1454" s="29" t="s">
        <v>3287</v>
      </c>
      <c r="L1454" s="29" t="s">
        <v>3101</v>
      </c>
      <c r="M1454" s="29" t="s">
        <v>3288</v>
      </c>
      <c r="N1454" s="29" t="s">
        <v>3289</v>
      </c>
      <c r="O1454" s="29" t="s">
        <v>3290</v>
      </c>
      <c r="P1454" s="29" t="s">
        <v>3291</v>
      </c>
      <c r="Q1454" s="29" t="s">
        <v>3209</v>
      </c>
      <c r="R1454" s="29" t="s">
        <v>3210</v>
      </c>
      <c r="S1454" s="29" t="s">
        <v>3098</v>
      </c>
      <c r="T1454" s="29"/>
      <c r="U1454" s="30">
        <v>0</v>
      </c>
      <c r="V1454" s="30">
        <v>0</v>
      </c>
      <c r="W1454" s="30">
        <v>0</v>
      </c>
      <c r="X1454" s="30">
        <v>0</v>
      </c>
      <c r="Y1454" s="30">
        <v>0</v>
      </c>
      <c r="Z1454" s="30">
        <v>0</v>
      </c>
      <c r="AA1454" s="30">
        <v>0</v>
      </c>
      <c r="AB1454" s="30">
        <v>0</v>
      </c>
      <c r="AC1454" s="30">
        <v>0</v>
      </c>
      <c r="AD1454" s="30">
        <v>0</v>
      </c>
      <c r="AE1454" s="30">
        <v>0</v>
      </c>
      <c r="AF1454" s="30">
        <v>0</v>
      </c>
    </row>
    <row r="1455" spans="1:32" x14ac:dyDescent="0.45">
      <c r="A1455" s="29" t="s">
        <v>578</v>
      </c>
      <c r="B1455" s="29" t="s">
        <v>579</v>
      </c>
      <c r="C1455" s="29" t="s">
        <v>3211</v>
      </c>
      <c r="D1455" s="29" t="s">
        <v>3212</v>
      </c>
      <c r="E1455" s="29" t="s">
        <v>3211</v>
      </c>
      <c r="F1455" s="29" t="s">
        <v>3340</v>
      </c>
      <c r="G1455" s="29" t="s">
        <v>3200</v>
      </c>
      <c r="H1455" s="29" t="s">
        <v>3201</v>
      </c>
      <c r="I1455" s="29" t="s">
        <v>3202</v>
      </c>
      <c r="J1455" s="29" t="s">
        <v>3203</v>
      </c>
      <c r="K1455" s="29" t="s">
        <v>3204</v>
      </c>
      <c r="L1455" s="29" t="s">
        <v>3109</v>
      </c>
      <c r="M1455" s="29" t="s">
        <v>3205</v>
      </c>
      <c r="N1455" s="29" t="s">
        <v>3206</v>
      </c>
      <c r="O1455" s="29" t="s">
        <v>3214</v>
      </c>
      <c r="P1455" s="29" t="s">
        <v>3215</v>
      </c>
      <c r="Q1455" s="29" t="s">
        <v>3209</v>
      </c>
      <c r="R1455" s="29" t="s">
        <v>3210</v>
      </c>
      <c r="S1455" s="29" t="s">
        <v>3098</v>
      </c>
      <c r="T1455" s="29"/>
      <c r="U1455" s="30">
        <v>0</v>
      </c>
      <c r="V1455" s="30">
        <v>0</v>
      </c>
      <c r="W1455" s="30">
        <v>0</v>
      </c>
      <c r="X1455" s="30">
        <v>0</v>
      </c>
      <c r="Y1455" s="30">
        <v>0</v>
      </c>
      <c r="Z1455" s="30">
        <v>50</v>
      </c>
      <c r="AA1455" s="30">
        <v>0</v>
      </c>
      <c r="AB1455" s="30">
        <v>0</v>
      </c>
      <c r="AC1455" s="30">
        <v>0</v>
      </c>
      <c r="AD1455" s="30">
        <v>0</v>
      </c>
      <c r="AE1455" s="30">
        <v>0</v>
      </c>
      <c r="AF1455" s="30">
        <v>0</v>
      </c>
    </row>
    <row r="1456" spans="1:32" x14ac:dyDescent="0.45">
      <c r="A1456" s="29" t="s">
        <v>578</v>
      </c>
      <c r="B1456" s="29" t="s">
        <v>579</v>
      </c>
      <c r="C1456" s="29" t="s">
        <v>3211</v>
      </c>
      <c r="D1456" s="29" t="s">
        <v>3212</v>
      </c>
      <c r="E1456" s="29" t="s">
        <v>3211</v>
      </c>
      <c r="F1456" s="29" t="s">
        <v>3340</v>
      </c>
      <c r="G1456" s="29" t="s">
        <v>3200</v>
      </c>
      <c r="H1456" s="29" t="s">
        <v>3201</v>
      </c>
      <c r="I1456" s="29" t="s">
        <v>3202</v>
      </c>
      <c r="J1456" s="29" t="s">
        <v>3203</v>
      </c>
      <c r="K1456" s="29" t="s">
        <v>3204</v>
      </c>
      <c r="L1456" s="29" t="s">
        <v>3109</v>
      </c>
      <c r="M1456" s="29" t="s">
        <v>3378</v>
      </c>
      <c r="N1456" s="29" t="s">
        <v>3379</v>
      </c>
      <c r="O1456" s="29" t="s">
        <v>3380</v>
      </c>
      <c r="P1456" s="29" t="s">
        <v>3381</v>
      </c>
      <c r="Q1456" s="29" t="s">
        <v>3209</v>
      </c>
      <c r="R1456" s="29" t="s">
        <v>3210</v>
      </c>
      <c r="S1456" s="29" t="s">
        <v>3098</v>
      </c>
      <c r="T1456" s="29"/>
      <c r="U1456" s="30">
        <v>3130</v>
      </c>
      <c r="V1456" s="30">
        <v>3130</v>
      </c>
      <c r="W1456" s="30">
        <v>3130</v>
      </c>
      <c r="X1456" s="30">
        <v>3130</v>
      </c>
      <c r="Y1456" s="30">
        <v>3130</v>
      </c>
      <c r="Z1456" s="30">
        <v>3130</v>
      </c>
      <c r="AA1456" s="30">
        <v>3130</v>
      </c>
      <c r="AB1456" s="30">
        <v>930</v>
      </c>
      <c r="AC1456" s="30">
        <v>930</v>
      </c>
      <c r="AD1456" s="30">
        <v>930</v>
      </c>
      <c r="AE1456" s="30">
        <v>0</v>
      </c>
      <c r="AF1456" s="30">
        <v>0</v>
      </c>
    </row>
    <row r="1457" spans="1:32" x14ac:dyDescent="0.45">
      <c r="A1457" s="29" t="s">
        <v>578</v>
      </c>
      <c r="B1457" s="29" t="s">
        <v>579</v>
      </c>
      <c r="C1457" s="29" t="s">
        <v>3211</v>
      </c>
      <c r="D1457" s="29" t="s">
        <v>3212</v>
      </c>
      <c r="E1457" s="29" t="s">
        <v>3211</v>
      </c>
      <c r="F1457" s="29" t="s">
        <v>3340</v>
      </c>
      <c r="G1457" s="29" t="s">
        <v>3200</v>
      </c>
      <c r="H1457" s="29" t="s">
        <v>3201</v>
      </c>
      <c r="I1457" s="29" t="s">
        <v>3226</v>
      </c>
      <c r="J1457" s="29" t="s">
        <v>3227</v>
      </c>
      <c r="K1457" s="29" t="s">
        <v>3228</v>
      </c>
      <c r="L1457" s="29" t="s">
        <v>3111</v>
      </c>
      <c r="M1457" s="29" t="s">
        <v>3229</v>
      </c>
      <c r="N1457" s="29" t="s">
        <v>3230</v>
      </c>
      <c r="O1457" s="29" t="s">
        <v>3231</v>
      </c>
      <c r="P1457" s="29" t="s">
        <v>3232</v>
      </c>
      <c r="Q1457" s="29" t="s">
        <v>3209</v>
      </c>
      <c r="R1457" s="29" t="s">
        <v>3210</v>
      </c>
      <c r="S1457" s="29" t="s">
        <v>3098</v>
      </c>
      <c r="T1457" s="29"/>
      <c r="U1457" s="30">
        <v>0</v>
      </c>
      <c r="V1457" s="30">
        <v>0</v>
      </c>
      <c r="W1457" s="30">
        <v>0</v>
      </c>
      <c r="X1457" s="30">
        <v>0</v>
      </c>
      <c r="Y1457" s="30">
        <v>0</v>
      </c>
      <c r="Z1457" s="30">
        <v>0</v>
      </c>
      <c r="AA1457" s="30">
        <v>0</v>
      </c>
      <c r="AB1457" s="30">
        <v>0</v>
      </c>
      <c r="AC1457" s="30">
        <v>0</v>
      </c>
      <c r="AD1457" s="30">
        <v>0</v>
      </c>
      <c r="AE1457" s="30">
        <v>0</v>
      </c>
      <c r="AF1457" s="30">
        <v>0</v>
      </c>
    </row>
    <row r="1458" spans="1:32" x14ac:dyDescent="0.45">
      <c r="A1458" s="29" t="s">
        <v>578</v>
      </c>
      <c r="B1458" s="29" t="s">
        <v>579</v>
      </c>
      <c r="C1458" s="29" t="s">
        <v>3211</v>
      </c>
      <c r="D1458" s="29" t="s">
        <v>3212</v>
      </c>
      <c r="E1458" s="29" t="s">
        <v>3211</v>
      </c>
      <c r="F1458" s="29" t="s">
        <v>3340</v>
      </c>
      <c r="G1458" s="29" t="s">
        <v>3200</v>
      </c>
      <c r="H1458" s="29" t="s">
        <v>3201</v>
      </c>
      <c r="I1458" s="29" t="s">
        <v>3226</v>
      </c>
      <c r="J1458" s="29" t="s">
        <v>3227</v>
      </c>
      <c r="K1458" s="29" t="s">
        <v>3228</v>
      </c>
      <c r="L1458" s="29" t="s">
        <v>3111</v>
      </c>
      <c r="M1458" s="29" t="s">
        <v>3295</v>
      </c>
      <c r="N1458" s="29" t="s">
        <v>3296</v>
      </c>
      <c r="O1458" s="29" t="s">
        <v>3297</v>
      </c>
      <c r="P1458" s="29" t="s">
        <v>3298</v>
      </c>
      <c r="Q1458" s="29" t="s">
        <v>3209</v>
      </c>
      <c r="R1458" s="29" t="s">
        <v>3210</v>
      </c>
      <c r="S1458" s="29" t="s">
        <v>3098</v>
      </c>
      <c r="T1458" s="29"/>
      <c r="U1458" s="30">
        <v>0</v>
      </c>
      <c r="V1458" s="30">
        <v>0</v>
      </c>
      <c r="W1458" s="30">
        <v>0</v>
      </c>
      <c r="X1458" s="30">
        <v>0</v>
      </c>
      <c r="Y1458" s="30">
        <v>0</v>
      </c>
      <c r="Z1458" s="30">
        <v>0</v>
      </c>
      <c r="AA1458" s="30">
        <v>0</v>
      </c>
      <c r="AB1458" s="30">
        <v>0</v>
      </c>
      <c r="AC1458" s="30">
        <v>0</v>
      </c>
      <c r="AD1458" s="30">
        <v>0</v>
      </c>
      <c r="AE1458" s="30">
        <v>0</v>
      </c>
      <c r="AF1458" s="30">
        <v>0</v>
      </c>
    </row>
    <row r="1459" spans="1:32" x14ac:dyDescent="0.45">
      <c r="A1459" s="29" t="s">
        <v>574</v>
      </c>
      <c r="B1459" s="29" t="s">
        <v>575</v>
      </c>
      <c r="C1459" s="29" t="s">
        <v>3196</v>
      </c>
      <c r="D1459" s="29" t="s">
        <v>3197</v>
      </c>
      <c r="E1459" s="29" t="s">
        <v>3744</v>
      </c>
      <c r="F1459" s="29" t="s">
        <v>3745</v>
      </c>
      <c r="G1459" s="29" t="s">
        <v>3233</v>
      </c>
      <c r="H1459" s="29" t="s">
        <v>3234</v>
      </c>
      <c r="I1459" s="29" t="s">
        <v>3262</v>
      </c>
      <c r="J1459" s="29" t="s">
        <v>3263</v>
      </c>
      <c r="K1459" s="29" t="s">
        <v>3264</v>
      </c>
      <c r="L1459" s="29" t="s">
        <v>3103</v>
      </c>
      <c r="M1459" s="29" t="s">
        <v>3265</v>
      </c>
      <c r="N1459" s="29" t="s">
        <v>3266</v>
      </c>
      <c r="O1459" s="29" t="s">
        <v>3267</v>
      </c>
      <c r="P1459" s="29" t="s">
        <v>3268</v>
      </c>
      <c r="Q1459" s="29" t="s">
        <v>3209</v>
      </c>
      <c r="R1459" s="29" t="s">
        <v>3210</v>
      </c>
      <c r="S1459" s="29" t="s">
        <v>3098</v>
      </c>
      <c r="T1459" s="29"/>
      <c r="U1459" s="30">
        <v>5200</v>
      </c>
      <c r="V1459" s="30">
        <v>5200</v>
      </c>
      <c r="W1459" s="30">
        <v>5200</v>
      </c>
      <c r="X1459" s="30">
        <v>5200</v>
      </c>
      <c r="Y1459" s="30">
        <v>5200</v>
      </c>
      <c r="Z1459" s="30">
        <v>5200</v>
      </c>
      <c r="AA1459" s="30">
        <v>5200</v>
      </c>
      <c r="AB1459" s="30">
        <v>5200</v>
      </c>
      <c r="AC1459" s="30">
        <v>5200</v>
      </c>
      <c r="AD1459" s="30">
        <v>5200</v>
      </c>
      <c r="AE1459" s="30">
        <v>5200</v>
      </c>
      <c r="AF1459" s="30">
        <v>5200</v>
      </c>
    </row>
    <row r="1460" spans="1:32" x14ac:dyDescent="0.45">
      <c r="A1460" s="29" t="s">
        <v>574</v>
      </c>
      <c r="B1460" s="29" t="s">
        <v>575</v>
      </c>
      <c r="C1460" s="29" t="s">
        <v>3299</v>
      </c>
      <c r="D1460" s="29" t="s">
        <v>3300</v>
      </c>
      <c r="E1460" s="29" t="s">
        <v>3320</v>
      </c>
      <c r="F1460" s="29" t="s">
        <v>3321</v>
      </c>
      <c r="G1460" s="29" t="s">
        <v>3200</v>
      </c>
      <c r="H1460" s="29" t="s">
        <v>3201</v>
      </c>
      <c r="I1460" s="29" t="s">
        <v>3202</v>
      </c>
      <c r="J1460" s="29" t="s">
        <v>3203</v>
      </c>
      <c r="K1460" s="29" t="s">
        <v>3221</v>
      </c>
      <c r="L1460" s="29" t="s">
        <v>3113</v>
      </c>
      <c r="M1460" s="29" t="s">
        <v>3303</v>
      </c>
      <c r="N1460" s="29" t="s">
        <v>3304</v>
      </c>
      <c r="O1460" s="29" t="s">
        <v>3305</v>
      </c>
      <c r="P1460" s="29" t="s">
        <v>3306</v>
      </c>
      <c r="Q1460" s="29" t="s">
        <v>3209</v>
      </c>
      <c r="R1460" s="29" t="s">
        <v>3210</v>
      </c>
      <c r="S1460" s="29" t="s">
        <v>3098</v>
      </c>
      <c r="T1460" s="29"/>
      <c r="U1460" s="30">
        <v>22667</v>
      </c>
      <c r="V1460" s="30">
        <v>23031</v>
      </c>
      <c r="W1460" s="30">
        <v>27312</v>
      </c>
      <c r="X1460" s="30">
        <v>25458</v>
      </c>
      <c r="Y1460" s="30">
        <v>22602</v>
      </c>
      <c r="Z1460" s="30">
        <v>22210</v>
      </c>
      <c r="AA1460" s="30">
        <v>23148</v>
      </c>
      <c r="AB1460" s="30">
        <v>22068</v>
      </c>
      <c r="AC1460" s="30">
        <v>22509</v>
      </c>
      <c r="AD1460" s="30">
        <v>28919</v>
      </c>
      <c r="AE1460" s="30">
        <v>28490</v>
      </c>
      <c r="AF1460" s="30">
        <v>27429</v>
      </c>
    </row>
    <row r="1461" spans="1:32" x14ac:dyDescent="0.45">
      <c r="A1461" s="29" t="s">
        <v>574</v>
      </c>
      <c r="B1461" s="29" t="s">
        <v>575</v>
      </c>
      <c r="C1461" s="29" t="s">
        <v>3299</v>
      </c>
      <c r="D1461" s="29" t="s">
        <v>3300</v>
      </c>
      <c r="E1461" s="29" t="s">
        <v>3320</v>
      </c>
      <c r="F1461" s="29" t="s">
        <v>3321</v>
      </c>
      <c r="G1461" s="29" t="s">
        <v>3200</v>
      </c>
      <c r="H1461" s="29" t="s">
        <v>3201</v>
      </c>
      <c r="I1461" s="29" t="s">
        <v>3202</v>
      </c>
      <c r="J1461" s="29" t="s">
        <v>3203</v>
      </c>
      <c r="K1461" s="29" t="s">
        <v>3221</v>
      </c>
      <c r="L1461" s="29" t="s">
        <v>3113</v>
      </c>
      <c r="M1461" s="29" t="s">
        <v>3222</v>
      </c>
      <c r="N1461" s="29" t="s">
        <v>3223</v>
      </c>
      <c r="O1461" s="29" t="s">
        <v>3224</v>
      </c>
      <c r="P1461" s="29" t="s">
        <v>3225</v>
      </c>
      <c r="Q1461" s="29" t="s">
        <v>3209</v>
      </c>
      <c r="R1461" s="29" t="s">
        <v>3210</v>
      </c>
      <c r="S1461" s="29" t="s">
        <v>3098</v>
      </c>
      <c r="T1461" s="29"/>
      <c r="U1461" s="30">
        <v>6000</v>
      </c>
      <c r="V1461" s="30">
        <v>6000</v>
      </c>
      <c r="W1461" s="30">
        <v>6000</v>
      </c>
      <c r="X1461" s="30">
        <v>6000</v>
      </c>
      <c r="Y1461" s="30">
        <v>6000</v>
      </c>
      <c r="Z1461" s="30">
        <v>6000</v>
      </c>
      <c r="AA1461" s="30">
        <v>6000</v>
      </c>
      <c r="AB1461" s="30">
        <v>6000</v>
      </c>
      <c r="AC1461" s="30">
        <v>6000</v>
      </c>
      <c r="AD1461" s="30">
        <v>6000</v>
      </c>
      <c r="AE1461" s="30">
        <v>6000</v>
      </c>
      <c r="AF1461" s="30">
        <v>6000</v>
      </c>
    </row>
    <row r="1462" spans="1:32" x14ac:dyDescent="0.45">
      <c r="A1462" s="29" t="s">
        <v>574</v>
      </c>
      <c r="B1462" s="29" t="s">
        <v>575</v>
      </c>
      <c r="C1462" s="29" t="s">
        <v>3299</v>
      </c>
      <c r="D1462" s="29" t="s">
        <v>3300</v>
      </c>
      <c r="E1462" s="29" t="s">
        <v>3320</v>
      </c>
      <c r="F1462" s="29" t="s">
        <v>3321</v>
      </c>
      <c r="G1462" s="29" t="s">
        <v>3233</v>
      </c>
      <c r="H1462" s="29" t="s">
        <v>3234</v>
      </c>
      <c r="I1462" s="29" t="s">
        <v>3235</v>
      </c>
      <c r="J1462" s="29" t="s">
        <v>3236</v>
      </c>
      <c r="K1462" s="29" t="s">
        <v>3237</v>
      </c>
      <c r="L1462" s="29" t="s">
        <v>3107</v>
      </c>
      <c r="M1462" s="29" t="s">
        <v>3238</v>
      </c>
      <c r="N1462" s="29" t="s">
        <v>3239</v>
      </c>
      <c r="O1462" s="29" t="s">
        <v>3240</v>
      </c>
      <c r="P1462" s="29" t="s">
        <v>3241</v>
      </c>
      <c r="Q1462" s="29" t="s">
        <v>3209</v>
      </c>
      <c r="R1462" s="29" t="s">
        <v>3210</v>
      </c>
      <c r="S1462" s="29" t="s">
        <v>3098</v>
      </c>
      <c r="T1462" s="29"/>
      <c r="U1462" s="30">
        <v>4000</v>
      </c>
      <c r="V1462" s="30">
        <v>4000</v>
      </c>
      <c r="W1462" s="30">
        <v>4000</v>
      </c>
      <c r="X1462" s="30">
        <v>4000</v>
      </c>
      <c r="Y1462" s="30">
        <v>4000</v>
      </c>
      <c r="Z1462" s="30">
        <v>4000</v>
      </c>
      <c r="AA1462" s="30">
        <v>4000</v>
      </c>
      <c r="AB1462" s="30">
        <v>4000</v>
      </c>
      <c r="AC1462" s="30">
        <v>4000</v>
      </c>
      <c r="AD1462" s="30">
        <v>4000</v>
      </c>
      <c r="AE1462" s="30">
        <v>4000</v>
      </c>
      <c r="AF1462" s="30">
        <v>4000</v>
      </c>
    </row>
    <row r="1463" spans="1:32" x14ac:dyDescent="0.45">
      <c r="A1463" s="29" t="s">
        <v>574</v>
      </c>
      <c r="B1463" s="29" t="s">
        <v>575</v>
      </c>
      <c r="C1463" s="29" t="s">
        <v>3299</v>
      </c>
      <c r="D1463" s="29" t="s">
        <v>3300</v>
      </c>
      <c r="E1463" s="29" t="s">
        <v>3320</v>
      </c>
      <c r="F1463" s="29" t="s">
        <v>3321</v>
      </c>
      <c r="G1463" s="29" t="s">
        <v>3233</v>
      </c>
      <c r="H1463" s="29" t="s">
        <v>3234</v>
      </c>
      <c r="I1463" s="29" t="s">
        <v>3262</v>
      </c>
      <c r="J1463" s="29" t="s">
        <v>3263</v>
      </c>
      <c r="K1463" s="29" t="s">
        <v>3264</v>
      </c>
      <c r="L1463" s="29" t="s">
        <v>3103</v>
      </c>
      <c r="M1463" s="29" t="s">
        <v>3265</v>
      </c>
      <c r="N1463" s="29" t="s">
        <v>3266</v>
      </c>
      <c r="O1463" s="29" t="s">
        <v>3267</v>
      </c>
      <c r="P1463" s="29" t="s">
        <v>3268</v>
      </c>
      <c r="Q1463" s="29" t="s">
        <v>3209</v>
      </c>
      <c r="R1463" s="29" t="s">
        <v>3210</v>
      </c>
      <c r="S1463" s="29" t="s">
        <v>3098</v>
      </c>
      <c r="T1463" s="29"/>
      <c r="U1463" s="30">
        <v>4000</v>
      </c>
      <c r="V1463" s="30">
        <v>4000</v>
      </c>
      <c r="W1463" s="30">
        <v>4000</v>
      </c>
      <c r="X1463" s="30">
        <v>4000</v>
      </c>
      <c r="Y1463" s="30">
        <v>4000</v>
      </c>
      <c r="Z1463" s="30">
        <v>4000</v>
      </c>
      <c r="AA1463" s="30">
        <v>4000</v>
      </c>
      <c r="AB1463" s="30">
        <v>4000</v>
      </c>
      <c r="AC1463" s="30">
        <v>4000</v>
      </c>
      <c r="AD1463" s="30">
        <v>4000</v>
      </c>
      <c r="AE1463" s="30">
        <v>4000</v>
      </c>
      <c r="AF1463" s="30">
        <v>4000</v>
      </c>
    </row>
    <row r="1464" spans="1:32" x14ac:dyDescent="0.45">
      <c r="A1464" s="29" t="s">
        <v>574</v>
      </c>
      <c r="B1464" s="29" t="s">
        <v>575</v>
      </c>
      <c r="C1464" s="29" t="s">
        <v>3299</v>
      </c>
      <c r="D1464" s="29" t="s">
        <v>3300</v>
      </c>
      <c r="E1464" s="29" t="s">
        <v>3320</v>
      </c>
      <c r="F1464" s="29" t="s">
        <v>3321</v>
      </c>
      <c r="G1464" s="29" t="s">
        <v>3233</v>
      </c>
      <c r="H1464" s="29" t="s">
        <v>3234</v>
      </c>
      <c r="I1464" s="29" t="s">
        <v>3262</v>
      </c>
      <c r="J1464" s="29" t="s">
        <v>3263</v>
      </c>
      <c r="K1464" s="29" t="s">
        <v>3264</v>
      </c>
      <c r="L1464" s="29" t="s">
        <v>3103</v>
      </c>
      <c r="M1464" s="29" t="s">
        <v>3265</v>
      </c>
      <c r="N1464" s="29" t="s">
        <v>3266</v>
      </c>
      <c r="O1464" s="29" t="s">
        <v>3273</v>
      </c>
      <c r="P1464" s="29" t="s">
        <v>3274</v>
      </c>
      <c r="Q1464" s="29" t="s">
        <v>3209</v>
      </c>
      <c r="R1464" s="29" t="s">
        <v>3210</v>
      </c>
      <c r="S1464" s="29" t="s">
        <v>3098</v>
      </c>
      <c r="T1464" s="29"/>
      <c r="U1464" s="30">
        <v>2496</v>
      </c>
      <c r="V1464" s="30">
        <v>3900</v>
      </c>
      <c r="W1464" s="30">
        <v>3627</v>
      </c>
      <c r="X1464" s="30">
        <v>3978</v>
      </c>
      <c r="Y1464" s="30">
        <v>2925</v>
      </c>
      <c r="Z1464" s="30">
        <v>2964</v>
      </c>
      <c r="AA1464" s="30">
        <v>3081</v>
      </c>
      <c r="AB1464" s="30">
        <v>2886</v>
      </c>
      <c r="AC1464" s="30">
        <v>2964</v>
      </c>
      <c r="AD1464" s="30">
        <v>1872</v>
      </c>
      <c r="AE1464" s="30">
        <v>2262</v>
      </c>
      <c r="AF1464" s="30">
        <v>2301</v>
      </c>
    </row>
    <row r="1465" spans="1:32" x14ac:dyDescent="0.45">
      <c r="A1465" s="29" t="s">
        <v>574</v>
      </c>
      <c r="B1465" s="29" t="s">
        <v>575</v>
      </c>
      <c r="C1465" s="29" t="s">
        <v>3299</v>
      </c>
      <c r="D1465" s="29" t="s">
        <v>3300</v>
      </c>
      <c r="E1465" s="29" t="s">
        <v>3320</v>
      </c>
      <c r="F1465" s="29" t="s">
        <v>3321</v>
      </c>
      <c r="G1465" s="29" t="s">
        <v>3233</v>
      </c>
      <c r="H1465" s="29" t="s">
        <v>3234</v>
      </c>
      <c r="I1465" s="29" t="s">
        <v>3262</v>
      </c>
      <c r="J1465" s="29" t="s">
        <v>3263</v>
      </c>
      <c r="K1465" s="29" t="s">
        <v>3264</v>
      </c>
      <c r="L1465" s="29" t="s">
        <v>3103</v>
      </c>
      <c r="M1465" s="29" t="s">
        <v>3322</v>
      </c>
      <c r="N1465" s="29" t="s">
        <v>3323</v>
      </c>
      <c r="O1465" s="29" t="s">
        <v>3374</v>
      </c>
      <c r="P1465" s="29" t="s">
        <v>3375</v>
      </c>
      <c r="Q1465" s="29" t="s">
        <v>3209</v>
      </c>
      <c r="R1465" s="29" t="s">
        <v>3210</v>
      </c>
      <c r="S1465" s="29" t="s">
        <v>3098</v>
      </c>
      <c r="T1465" s="29"/>
      <c r="U1465" s="30">
        <v>1000</v>
      </c>
      <c r="V1465" s="30">
        <v>1000</v>
      </c>
      <c r="W1465" s="30">
        <v>1000</v>
      </c>
      <c r="X1465" s="30">
        <v>1000</v>
      </c>
      <c r="Y1465" s="30">
        <v>1000</v>
      </c>
      <c r="Z1465" s="30">
        <v>1000</v>
      </c>
      <c r="AA1465" s="30">
        <v>1000</v>
      </c>
      <c r="AB1465" s="30">
        <v>1000</v>
      </c>
      <c r="AC1465" s="30">
        <v>1000</v>
      </c>
      <c r="AD1465" s="30">
        <v>1000</v>
      </c>
      <c r="AE1465" s="30">
        <v>1000</v>
      </c>
      <c r="AF1465" s="30">
        <v>1000</v>
      </c>
    </row>
    <row r="1466" spans="1:32" x14ac:dyDescent="0.45">
      <c r="A1466" s="29" t="s">
        <v>574</v>
      </c>
      <c r="B1466" s="29" t="s">
        <v>575</v>
      </c>
      <c r="C1466" s="29" t="s">
        <v>3299</v>
      </c>
      <c r="D1466" s="29" t="s">
        <v>3300</v>
      </c>
      <c r="E1466" s="29" t="s">
        <v>3320</v>
      </c>
      <c r="F1466" s="29" t="s">
        <v>3321</v>
      </c>
      <c r="G1466" s="29" t="s">
        <v>3233</v>
      </c>
      <c r="H1466" s="29" t="s">
        <v>3234</v>
      </c>
      <c r="I1466" s="29" t="s">
        <v>3275</v>
      </c>
      <c r="J1466" s="29" t="s">
        <v>3276</v>
      </c>
      <c r="K1466" s="29" t="s">
        <v>3277</v>
      </c>
      <c r="L1466" s="29" t="s">
        <v>3100</v>
      </c>
      <c r="M1466" s="29" t="s">
        <v>3278</v>
      </c>
      <c r="N1466" s="29" t="s">
        <v>3279</v>
      </c>
      <c r="O1466" s="29" t="s">
        <v>3280</v>
      </c>
      <c r="P1466" s="29" t="s">
        <v>3281</v>
      </c>
      <c r="Q1466" s="29" t="s">
        <v>3209</v>
      </c>
      <c r="R1466" s="29" t="s">
        <v>3210</v>
      </c>
      <c r="S1466" s="29" t="s">
        <v>3098</v>
      </c>
      <c r="T1466" s="29"/>
      <c r="U1466" s="30">
        <v>29000</v>
      </c>
      <c r="V1466" s="30">
        <v>29000</v>
      </c>
      <c r="W1466" s="30">
        <v>29000</v>
      </c>
      <c r="X1466" s="30">
        <v>29000</v>
      </c>
      <c r="Y1466" s="30">
        <v>29000</v>
      </c>
      <c r="Z1466" s="30">
        <v>29000</v>
      </c>
      <c r="AA1466" s="30">
        <v>29000</v>
      </c>
      <c r="AB1466" s="30">
        <v>29000</v>
      </c>
      <c r="AC1466" s="30">
        <v>29000</v>
      </c>
      <c r="AD1466" s="30">
        <v>29000</v>
      </c>
      <c r="AE1466" s="30">
        <v>29000</v>
      </c>
      <c r="AF1466" s="30">
        <v>29000</v>
      </c>
    </row>
    <row r="1467" spans="1:32" x14ac:dyDescent="0.45">
      <c r="A1467" s="29" t="s">
        <v>574</v>
      </c>
      <c r="B1467" s="29" t="s">
        <v>575</v>
      </c>
      <c r="C1467" s="29" t="s">
        <v>3299</v>
      </c>
      <c r="D1467" s="29" t="s">
        <v>3300</v>
      </c>
      <c r="E1467" s="29" t="s">
        <v>3320</v>
      </c>
      <c r="F1467" s="29" t="s">
        <v>3321</v>
      </c>
      <c r="G1467" s="29" t="s">
        <v>3233</v>
      </c>
      <c r="H1467" s="29" t="s">
        <v>3234</v>
      </c>
      <c r="I1467" s="29" t="s">
        <v>3275</v>
      </c>
      <c r="J1467" s="29" t="s">
        <v>3276</v>
      </c>
      <c r="K1467" s="29" t="s">
        <v>3277</v>
      </c>
      <c r="L1467" s="29" t="s">
        <v>3100</v>
      </c>
      <c r="M1467" s="29" t="s">
        <v>3312</v>
      </c>
      <c r="N1467" s="29" t="s">
        <v>3313</v>
      </c>
      <c r="O1467" s="29" t="s">
        <v>3314</v>
      </c>
      <c r="P1467" s="29" t="s">
        <v>3315</v>
      </c>
      <c r="Q1467" s="29" t="s">
        <v>3209</v>
      </c>
      <c r="R1467" s="29" t="s">
        <v>3210</v>
      </c>
      <c r="S1467" s="29" t="s">
        <v>3098</v>
      </c>
      <c r="T1467" s="29"/>
      <c r="U1467" s="30">
        <v>80000</v>
      </c>
      <c r="V1467" s="30">
        <v>80000</v>
      </c>
      <c r="W1467" s="30">
        <v>80000</v>
      </c>
      <c r="X1467" s="30">
        <v>80000</v>
      </c>
      <c r="Y1467" s="30">
        <v>62580</v>
      </c>
      <c r="Z1467" s="30">
        <v>53000</v>
      </c>
      <c r="AA1467" s="30">
        <v>53000</v>
      </c>
      <c r="AB1467" s="30">
        <v>53000</v>
      </c>
      <c r="AC1467" s="30">
        <v>53000</v>
      </c>
      <c r="AD1467" s="30">
        <v>53000</v>
      </c>
      <c r="AE1467" s="30">
        <v>53000</v>
      </c>
      <c r="AF1467" s="30">
        <v>53000</v>
      </c>
    </row>
    <row r="1468" spans="1:32" x14ac:dyDescent="0.45">
      <c r="A1468" s="29" t="s">
        <v>574</v>
      </c>
      <c r="B1468" s="29" t="s">
        <v>575</v>
      </c>
      <c r="C1468" s="29" t="s">
        <v>3299</v>
      </c>
      <c r="D1468" s="29" t="s">
        <v>3300</v>
      </c>
      <c r="E1468" s="29" t="s">
        <v>3320</v>
      </c>
      <c r="F1468" s="29" t="s">
        <v>3321</v>
      </c>
      <c r="G1468" s="29" t="s">
        <v>3233</v>
      </c>
      <c r="H1468" s="29" t="s">
        <v>3234</v>
      </c>
      <c r="I1468" s="29" t="s">
        <v>3275</v>
      </c>
      <c r="J1468" s="29" t="s">
        <v>3276</v>
      </c>
      <c r="K1468" s="29" t="s">
        <v>3287</v>
      </c>
      <c r="L1468" s="29" t="s">
        <v>3101</v>
      </c>
      <c r="M1468" s="29" t="s">
        <v>3316</v>
      </c>
      <c r="N1468" s="29" t="s">
        <v>3317</v>
      </c>
      <c r="O1468" s="29" t="s">
        <v>3318</v>
      </c>
      <c r="P1468" s="29" t="s">
        <v>3319</v>
      </c>
      <c r="Q1468" s="29" t="s">
        <v>3209</v>
      </c>
      <c r="R1468" s="29" t="s">
        <v>3210</v>
      </c>
      <c r="S1468" s="29" t="s">
        <v>3098</v>
      </c>
      <c r="T1468" s="29"/>
      <c r="U1468" s="30">
        <v>0</v>
      </c>
      <c r="V1468" s="30">
        <v>0</v>
      </c>
      <c r="W1468" s="30">
        <v>0</v>
      </c>
      <c r="X1468" s="30">
        <v>0</v>
      </c>
      <c r="Y1468" s="30">
        <v>0</v>
      </c>
      <c r="Z1468" s="30">
        <v>0</v>
      </c>
      <c r="AA1468" s="30">
        <v>0</v>
      </c>
      <c r="AB1468" s="30">
        <v>0</v>
      </c>
      <c r="AC1468" s="30">
        <v>0</v>
      </c>
      <c r="AD1468" s="30">
        <v>5440</v>
      </c>
      <c r="AE1468" s="30">
        <v>5356</v>
      </c>
      <c r="AF1468" s="30">
        <v>5356</v>
      </c>
    </row>
    <row r="1469" spans="1:32" x14ac:dyDescent="0.45">
      <c r="A1469" s="29" t="s">
        <v>574</v>
      </c>
      <c r="B1469" s="29" t="s">
        <v>575</v>
      </c>
      <c r="C1469" s="29" t="s">
        <v>3299</v>
      </c>
      <c r="D1469" s="29" t="s">
        <v>3300</v>
      </c>
      <c r="E1469" s="29" t="s">
        <v>3320</v>
      </c>
      <c r="F1469" s="29" t="s">
        <v>3321</v>
      </c>
      <c r="G1469" s="29" t="s">
        <v>3233</v>
      </c>
      <c r="H1469" s="29" t="s">
        <v>3234</v>
      </c>
      <c r="I1469" s="29" t="s">
        <v>3275</v>
      </c>
      <c r="J1469" s="29" t="s">
        <v>3276</v>
      </c>
      <c r="K1469" s="29" t="s">
        <v>3287</v>
      </c>
      <c r="L1469" s="29" t="s">
        <v>3101</v>
      </c>
      <c r="M1469" s="29" t="s">
        <v>3288</v>
      </c>
      <c r="N1469" s="29" t="s">
        <v>3289</v>
      </c>
      <c r="O1469" s="29" t="s">
        <v>3290</v>
      </c>
      <c r="P1469" s="29" t="s">
        <v>3291</v>
      </c>
      <c r="Q1469" s="29" t="s">
        <v>3209</v>
      </c>
      <c r="R1469" s="29" t="s">
        <v>3210</v>
      </c>
      <c r="S1469" s="29" t="s">
        <v>3098</v>
      </c>
      <c r="T1469" s="29"/>
      <c r="U1469" s="30">
        <v>0</v>
      </c>
      <c r="V1469" s="30">
        <v>0</v>
      </c>
      <c r="W1469" s="30">
        <v>0</v>
      </c>
      <c r="X1469" s="30">
        <v>0</v>
      </c>
      <c r="Y1469" s="30">
        <v>0</v>
      </c>
      <c r="Z1469" s="30">
        <v>0</v>
      </c>
      <c r="AA1469" s="30">
        <v>0</v>
      </c>
      <c r="AB1469" s="30">
        <v>0</v>
      </c>
      <c r="AC1469" s="30">
        <v>0</v>
      </c>
      <c r="AD1469" s="30">
        <v>0</v>
      </c>
      <c r="AE1469" s="30">
        <v>0</v>
      </c>
      <c r="AF1469" s="30">
        <v>0</v>
      </c>
    </row>
    <row r="1470" spans="1:32" x14ac:dyDescent="0.45">
      <c r="A1470" s="29" t="s">
        <v>574</v>
      </c>
      <c r="B1470" s="29" t="s">
        <v>575</v>
      </c>
      <c r="C1470" s="29" t="s">
        <v>3292</v>
      </c>
      <c r="D1470" s="29" t="s">
        <v>3293</v>
      </c>
      <c r="E1470" s="29" t="s">
        <v>3582</v>
      </c>
      <c r="F1470" s="29" t="s">
        <v>3583</v>
      </c>
      <c r="G1470" s="29" t="s">
        <v>3200</v>
      </c>
      <c r="H1470" s="29" t="s">
        <v>3201</v>
      </c>
      <c r="I1470" s="29" t="s">
        <v>3202</v>
      </c>
      <c r="J1470" s="29" t="s">
        <v>3203</v>
      </c>
      <c r="K1470" s="29" t="s">
        <v>3204</v>
      </c>
      <c r="L1470" s="29" t="s">
        <v>3109</v>
      </c>
      <c r="M1470" s="29" t="s">
        <v>3378</v>
      </c>
      <c r="N1470" s="29" t="s">
        <v>3379</v>
      </c>
      <c r="O1470" s="29" t="s">
        <v>3380</v>
      </c>
      <c r="P1470" s="29" t="s">
        <v>3381</v>
      </c>
      <c r="Q1470" s="29" t="s">
        <v>3209</v>
      </c>
      <c r="R1470" s="29" t="s">
        <v>3210</v>
      </c>
      <c r="S1470" s="29" t="s">
        <v>3098</v>
      </c>
      <c r="T1470" s="29"/>
      <c r="U1470" s="30">
        <v>4650</v>
      </c>
      <c r="V1470" s="30">
        <v>4650</v>
      </c>
      <c r="W1470" s="30">
        <v>4650</v>
      </c>
      <c r="X1470" s="30">
        <v>4650</v>
      </c>
      <c r="Y1470" s="30">
        <v>4650</v>
      </c>
      <c r="Z1470" s="30">
        <v>4650</v>
      </c>
      <c r="AA1470" s="30">
        <v>4650</v>
      </c>
      <c r="AB1470" s="30">
        <v>4650</v>
      </c>
      <c r="AC1470" s="30">
        <v>4650</v>
      </c>
      <c r="AD1470" s="30">
        <v>4650</v>
      </c>
      <c r="AE1470" s="30">
        <v>0</v>
      </c>
      <c r="AF1470" s="30">
        <v>0</v>
      </c>
    </row>
    <row r="1471" spans="1:32" x14ac:dyDescent="0.45">
      <c r="A1471" s="29" t="s">
        <v>574</v>
      </c>
      <c r="B1471" s="29" t="s">
        <v>575</v>
      </c>
      <c r="C1471" s="29" t="s">
        <v>3292</v>
      </c>
      <c r="D1471" s="29" t="s">
        <v>3293</v>
      </c>
      <c r="E1471" s="29" t="s">
        <v>3582</v>
      </c>
      <c r="F1471" s="29" t="s">
        <v>3583</v>
      </c>
      <c r="G1471" s="29" t="s">
        <v>3200</v>
      </c>
      <c r="H1471" s="29" t="s">
        <v>3201</v>
      </c>
      <c r="I1471" s="29" t="s">
        <v>3226</v>
      </c>
      <c r="J1471" s="29" t="s">
        <v>3227</v>
      </c>
      <c r="K1471" s="29" t="s">
        <v>3228</v>
      </c>
      <c r="L1471" s="29" t="s">
        <v>3111</v>
      </c>
      <c r="M1471" s="29" t="s">
        <v>3229</v>
      </c>
      <c r="N1471" s="29" t="s">
        <v>3230</v>
      </c>
      <c r="O1471" s="29" t="s">
        <v>3231</v>
      </c>
      <c r="P1471" s="29" t="s">
        <v>3232</v>
      </c>
      <c r="Q1471" s="29" t="s">
        <v>3209</v>
      </c>
      <c r="R1471" s="29" t="s">
        <v>3210</v>
      </c>
      <c r="S1471" s="29" t="s">
        <v>3098</v>
      </c>
      <c r="T1471" s="29"/>
      <c r="U1471" s="30">
        <v>0</v>
      </c>
      <c r="V1471" s="30">
        <v>0</v>
      </c>
      <c r="W1471" s="30">
        <v>0</v>
      </c>
      <c r="X1471" s="30">
        <v>0</v>
      </c>
      <c r="Y1471" s="30">
        <v>0</v>
      </c>
      <c r="Z1471" s="30">
        <v>0</v>
      </c>
      <c r="AA1471" s="30">
        <v>0</v>
      </c>
      <c r="AB1471" s="30">
        <v>0</v>
      </c>
      <c r="AC1471" s="30">
        <v>0</v>
      </c>
      <c r="AD1471" s="30">
        <v>0</v>
      </c>
      <c r="AE1471" s="30">
        <v>0</v>
      </c>
      <c r="AF1471" s="30">
        <v>0</v>
      </c>
    </row>
    <row r="1472" spans="1:32" x14ac:dyDescent="0.45">
      <c r="A1472" s="29" t="s">
        <v>812</v>
      </c>
      <c r="B1472" s="29" t="s">
        <v>813</v>
      </c>
      <c r="C1472" s="29" t="s">
        <v>3299</v>
      </c>
      <c r="D1472" s="29" t="s">
        <v>3300</v>
      </c>
      <c r="E1472" s="29" t="s">
        <v>3301</v>
      </c>
      <c r="F1472" s="29" t="s">
        <v>3302</v>
      </c>
      <c r="G1472" s="29" t="s">
        <v>3200</v>
      </c>
      <c r="H1472" s="29" t="s">
        <v>3201</v>
      </c>
      <c r="I1472" s="29" t="s">
        <v>3202</v>
      </c>
      <c r="J1472" s="29" t="s">
        <v>3203</v>
      </c>
      <c r="K1472" s="29" t="s">
        <v>3204</v>
      </c>
      <c r="L1472" s="29" t="s">
        <v>3109</v>
      </c>
      <c r="M1472" s="29" t="s">
        <v>3205</v>
      </c>
      <c r="N1472" s="29" t="s">
        <v>3206</v>
      </c>
      <c r="O1472" s="29" t="s">
        <v>3214</v>
      </c>
      <c r="P1472" s="29" t="s">
        <v>3215</v>
      </c>
      <c r="Q1472" s="29" t="s">
        <v>3209</v>
      </c>
      <c r="R1472" s="29" t="s">
        <v>3210</v>
      </c>
      <c r="S1472" s="29" t="s">
        <v>3098</v>
      </c>
      <c r="T1472" s="29"/>
      <c r="U1472" s="30">
        <v>0</v>
      </c>
      <c r="V1472" s="30">
        <v>0</v>
      </c>
      <c r="W1472" s="30">
        <v>0</v>
      </c>
      <c r="X1472" s="30">
        <v>0</v>
      </c>
      <c r="Y1472" s="30">
        <v>50</v>
      </c>
      <c r="Z1472" s="30">
        <v>0</v>
      </c>
      <c r="AA1472" s="30">
        <v>0</v>
      </c>
      <c r="AB1472" s="30">
        <v>0</v>
      </c>
      <c r="AC1472" s="30">
        <v>0</v>
      </c>
      <c r="AD1472" s="30">
        <v>0</v>
      </c>
      <c r="AE1472" s="30">
        <v>0</v>
      </c>
      <c r="AF1472" s="30">
        <v>0</v>
      </c>
    </row>
    <row r="1473" spans="1:32" x14ac:dyDescent="0.45">
      <c r="A1473" s="29" t="s">
        <v>812</v>
      </c>
      <c r="B1473" s="29" t="s">
        <v>813</v>
      </c>
      <c r="C1473" s="29" t="s">
        <v>3299</v>
      </c>
      <c r="D1473" s="29" t="s">
        <v>3300</v>
      </c>
      <c r="E1473" s="29" t="s">
        <v>3301</v>
      </c>
      <c r="F1473" s="29" t="s">
        <v>3302</v>
      </c>
      <c r="G1473" s="29" t="s">
        <v>3200</v>
      </c>
      <c r="H1473" s="29" t="s">
        <v>3201</v>
      </c>
      <c r="I1473" s="29" t="s">
        <v>3202</v>
      </c>
      <c r="J1473" s="29" t="s">
        <v>3203</v>
      </c>
      <c r="K1473" s="29" t="s">
        <v>3204</v>
      </c>
      <c r="L1473" s="29" t="s">
        <v>3109</v>
      </c>
      <c r="M1473" s="29" t="s">
        <v>3378</v>
      </c>
      <c r="N1473" s="29" t="s">
        <v>3379</v>
      </c>
      <c r="O1473" s="29" t="s">
        <v>3380</v>
      </c>
      <c r="P1473" s="29" t="s">
        <v>3381</v>
      </c>
      <c r="Q1473" s="29" t="s">
        <v>3209</v>
      </c>
      <c r="R1473" s="29" t="s">
        <v>3210</v>
      </c>
      <c r="S1473" s="29" t="s">
        <v>3098</v>
      </c>
      <c r="T1473" s="29"/>
      <c r="U1473" s="30">
        <v>3130</v>
      </c>
      <c r="V1473" s="30">
        <v>1860</v>
      </c>
      <c r="W1473" s="30">
        <v>3130</v>
      </c>
      <c r="X1473" s="30">
        <v>3130</v>
      </c>
      <c r="Y1473" s="30">
        <v>3130</v>
      </c>
      <c r="Z1473" s="30">
        <v>3130</v>
      </c>
      <c r="AA1473" s="30">
        <v>3130</v>
      </c>
      <c r="AB1473" s="30">
        <v>3130</v>
      </c>
      <c r="AC1473" s="30">
        <v>3130</v>
      </c>
      <c r="AD1473" s="30">
        <v>3130</v>
      </c>
      <c r="AE1473" s="30">
        <v>0</v>
      </c>
      <c r="AF1473" s="30">
        <v>0</v>
      </c>
    </row>
    <row r="1474" spans="1:32" x14ac:dyDescent="0.45">
      <c r="A1474" s="29" t="s">
        <v>812</v>
      </c>
      <c r="B1474" s="29" t="s">
        <v>813</v>
      </c>
      <c r="C1474" s="29" t="s">
        <v>3299</v>
      </c>
      <c r="D1474" s="29" t="s">
        <v>3300</v>
      </c>
      <c r="E1474" s="29" t="s">
        <v>3301</v>
      </c>
      <c r="F1474" s="29" t="s">
        <v>3302</v>
      </c>
      <c r="G1474" s="29" t="s">
        <v>3200</v>
      </c>
      <c r="H1474" s="29" t="s">
        <v>3201</v>
      </c>
      <c r="I1474" s="29" t="s">
        <v>3226</v>
      </c>
      <c r="J1474" s="29" t="s">
        <v>3227</v>
      </c>
      <c r="K1474" s="29" t="s">
        <v>3228</v>
      </c>
      <c r="L1474" s="29" t="s">
        <v>3111</v>
      </c>
      <c r="M1474" s="29" t="s">
        <v>3229</v>
      </c>
      <c r="N1474" s="29" t="s">
        <v>3230</v>
      </c>
      <c r="O1474" s="29" t="s">
        <v>3231</v>
      </c>
      <c r="P1474" s="29" t="s">
        <v>3232</v>
      </c>
      <c r="Q1474" s="29" t="s">
        <v>3209</v>
      </c>
      <c r="R1474" s="29" t="s">
        <v>3210</v>
      </c>
      <c r="S1474" s="29" t="s">
        <v>3098</v>
      </c>
      <c r="T1474" s="29"/>
      <c r="U1474" s="30">
        <v>0</v>
      </c>
      <c r="V1474" s="30">
        <v>0</v>
      </c>
      <c r="W1474" s="30">
        <v>0</v>
      </c>
      <c r="X1474" s="30">
        <v>0</v>
      </c>
      <c r="Y1474" s="30">
        <v>0</v>
      </c>
      <c r="Z1474" s="30">
        <v>0</v>
      </c>
      <c r="AA1474" s="30">
        <v>0</v>
      </c>
      <c r="AB1474" s="30">
        <v>0</v>
      </c>
      <c r="AC1474" s="30">
        <v>0</v>
      </c>
      <c r="AD1474" s="30">
        <v>0</v>
      </c>
      <c r="AE1474" s="30">
        <v>0</v>
      </c>
      <c r="AF1474" s="30">
        <v>0</v>
      </c>
    </row>
    <row r="1475" spans="1:32" x14ac:dyDescent="0.45">
      <c r="A1475" s="29" t="s">
        <v>812</v>
      </c>
      <c r="B1475" s="29" t="s">
        <v>813</v>
      </c>
      <c r="C1475" s="29" t="s">
        <v>3299</v>
      </c>
      <c r="D1475" s="29" t="s">
        <v>3300</v>
      </c>
      <c r="E1475" s="29" t="s">
        <v>3301</v>
      </c>
      <c r="F1475" s="29" t="s">
        <v>3302</v>
      </c>
      <c r="G1475" s="29" t="s">
        <v>3200</v>
      </c>
      <c r="H1475" s="29" t="s">
        <v>3201</v>
      </c>
      <c r="I1475" s="29" t="s">
        <v>3226</v>
      </c>
      <c r="J1475" s="29" t="s">
        <v>3227</v>
      </c>
      <c r="K1475" s="29" t="s">
        <v>3228</v>
      </c>
      <c r="L1475" s="29" t="s">
        <v>3111</v>
      </c>
      <c r="M1475" s="29" t="s">
        <v>3295</v>
      </c>
      <c r="N1475" s="29" t="s">
        <v>3296</v>
      </c>
      <c r="O1475" s="29" t="s">
        <v>3297</v>
      </c>
      <c r="P1475" s="29" t="s">
        <v>3298</v>
      </c>
      <c r="Q1475" s="29" t="s">
        <v>3209</v>
      </c>
      <c r="R1475" s="29" t="s">
        <v>3210</v>
      </c>
      <c r="S1475" s="29" t="s">
        <v>3098</v>
      </c>
      <c r="T1475" s="29"/>
      <c r="U1475" s="30">
        <v>0</v>
      </c>
      <c r="V1475" s="30">
        <v>0</v>
      </c>
      <c r="W1475" s="30">
        <v>0</v>
      </c>
      <c r="X1475" s="30">
        <v>0</v>
      </c>
      <c r="Y1475" s="30">
        <v>0</v>
      </c>
      <c r="Z1475" s="30">
        <v>0</v>
      </c>
      <c r="AA1475" s="30">
        <v>0</v>
      </c>
      <c r="AB1475" s="30">
        <v>0</v>
      </c>
      <c r="AC1475" s="30">
        <v>0</v>
      </c>
      <c r="AD1475" s="30">
        <v>0</v>
      </c>
      <c r="AE1475" s="30">
        <v>0</v>
      </c>
      <c r="AF1475" s="30">
        <v>0</v>
      </c>
    </row>
    <row r="1476" spans="1:32" x14ac:dyDescent="0.45">
      <c r="A1476" s="29" t="s">
        <v>812</v>
      </c>
      <c r="B1476" s="29" t="s">
        <v>813</v>
      </c>
      <c r="C1476" s="29" t="s">
        <v>3299</v>
      </c>
      <c r="D1476" s="29" t="s">
        <v>3300</v>
      </c>
      <c r="E1476" s="29" t="s">
        <v>3301</v>
      </c>
      <c r="F1476" s="29" t="s">
        <v>3302</v>
      </c>
      <c r="G1476" s="29" t="s">
        <v>3233</v>
      </c>
      <c r="H1476" s="29" t="s">
        <v>3234</v>
      </c>
      <c r="I1476" s="29" t="s">
        <v>3235</v>
      </c>
      <c r="J1476" s="29" t="s">
        <v>3236</v>
      </c>
      <c r="K1476" s="29" t="s">
        <v>3237</v>
      </c>
      <c r="L1476" s="29" t="s">
        <v>3107</v>
      </c>
      <c r="M1476" s="29" t="s">
        <v>3238</v>
      </c>
      <c r="N1476" s="29" t="s">
        <v>3239</v>
      </c>
      <c r="O1476" s="29" t="s">
        <v>3422</v>
      </c>
      <c r="P1476" s="29" t="s">
        <v>3423</v>
      </c>
      <c r="Q1476" s="29" t="s">
        <v>3209</v>
      </c>
      <c r="R1476" s="29" t="s">
        <v>3210</v>
      </c>
      <c r="S1476" s="29" t="s">
        <v>3098</v>
      </c>
      <c r="T1476" s="29"/>
      <c r="U1476" s="30">
        <v>2200</v>
      </c>
      <c r="V1476" s="30">
        <v>2200</v>
      </c>
      <c r="W1476" s="30">
        <v>2200</v>
      </c>
      <c r="X1476" s="30">
        <v>2200</v>
      </c>
      <c r="Y1476" s="30">
        <v>2200</v>
      </c>
      <c r="Z1476" s="30">
        <v>2200</v>
      </c>
      <c r="AA1476" s="30">
        <v>2200</v>
      </c>
      <c r="AB1476" s="30">
        <v>2200</v>
      </c>
      <c r="AC1476" s="30">
        <v>2200</v>
      </c>
      <c r="AD1476" s="30">
        <v>2200</v>
      </c>
      <c r="AE1476" s="30">
        <v>2200</v>
      </c>
      <c r="AF1476" s="30">
        <v>2200</v>
      </c>
    </row>
    <row r="1477" spans="1:32" x14ac:dyDescent="0.45">
      <c r="A1477" s="29" t="s">
        <v>812</v>
      </c>
      <c r="B1477" s="29" t="s">
        <v>813</v>
      </c>
      <c r="C1477" s="29" t="s">
        <v>3299</v>
      </c>
      <c r="D1477" s="29" t="s">
        <v>3300</v>
      </c>
      <c r="E1477" s="29" t="s">
        <v>3301</v>
      </c>
      <c r="F1477" s="29" t="s">
        <v>3302</v>
      </c>
      <c r="G1477" s="29" t="s">
        <v>3233</v>
      </c>
      <c r="H1477" s="29" t="s">
        <v>3234</v>
      </c>
      <c r="I1477" s="29" t="s">
        <v>3262</v>
      </c>
      <c r="J1477" s="29" t="s">
        <v>3263</v>
      </c>
      <c r="K1477" s="29" t="s">
        <v>3264</v>
      </c>
      <c r="L1477" s="29" t="s">
        <v>3103</v>
      </c>
      <c r="M1477" s="29" t="s">
        <v>3265</v>
      </c>
      <c r="N1477" s="29" t="s">
        <v>3266</v>
      </c>
      <c r="O1477" s="29" t="s">
        <v>3267</v>
      </c>
      <c r="P1477" s="29" t="s">
        <v>3268</v>
      </c>
      <c r="Q1477" s="29" t="s">
        <v>3209</v>
      </c>
      <c r="R1477" s="29" t="s">
        <v>3210</v>
      </c>
      <c r="S1477" s="29" t="s">
        <v>3098</v>
      </c>
      <c r="T1477" s="29"/>
      <c r="U1477" s="30">
        <v>8000</v>
      </c>
      <c r="V1477" s="30">
        <v>8000</v>
      </c>
      <c r="W1477" s="30">
        <v>8000</v>
      </c>
      <c r="X1477" s="30">
        <v>8000</v>
      </c>
      <c r="Y1477" s="30">
        <v>8000</v>
      </c>
      <c r="Z1477" s="30">
        <v>8000</v>
      </c>
      <c r="AA1477" s="30">
        <v>8000</v>
      </c>
      <c r="AB1477" s="30">
        <v>8000</v>
      </c>
      <c r="AC1477" s="30">
        <v>8000</v>
      </c>
      <c r="AD1477" s="30">
        <v>8000</v>
      </c>
      <c r="AE1477" s="30">
        <v>8000</v>
      </c>
      <c r="AF1477" s="30">
        <v>8000</v>
      </c>
    </row>
    <row r="1478" spans="1:32" x14ac:dyDescent="0.45">
      <c r="A1478" s="29" t="s">
        <v>812</v>
      </c>
      <c r="B1478" s="29" t="s">
        <v>813</v>
      </c>
      <c r="C1478" s="29" t="s">
        <v>3299</v>
      </c>
      <c r="D1478" s="29" t="s">
        <v>3300</v>
      </c>
      <c r="E1478" s="29" t="s">
        <v>3301</v>
      </c>
      <c r="F1478" s="29" t="s">
        <v>3302</v>
      </c>
      <c r="G1478" s="29" t="s">
        <v>3233</v>
      </c>
      <c r="H1478" s="29" t="s">
        <v>3234</v>
      </c>
      <c r="I1478" s="29" t="s">
        <v>3262</v>
      </c>
      <c r="J1478" s="29" t="s">
        <v>3263</v>
      </c>
      <c r="K1478" s="29" t="s">
        <v>3264</v>
      </c>
      <c r="L1478" s="29" t="s">
        <v>3103</v>
      </c>
      <c r="M1478" s="29" t="s">
        <v>3265</v>
      </c>
      <c r="N1478" s="29" t="s">
        <v>3266</v>
      </c>
      <c r="O1478" s="29" t="s">
        <v>3269</v>
      </c>
      <c r="P1478" s="29" t="s">
        <v>3270</v>
      </c>
      <c r="Q1478" s="29" t="s">
        <v>3209</v>
      </c>
      <c r="R1478" s="29" t="s">
        <v>3210</v>
      </c>
      <c r="S1478" s="29" t="s">
        <v>3098</v>
      </c>
      <c r="T1478" s="29"/>
      <c r="U1478" s="30">
        <v>0</v>
      </c>
      <c r="V1478" s="30">
        <v>663</v>
      </c>
      <c r="W1478" s="30">
        <v>156</v>
      </c>
      <c r="X1478" s="30">
        <v>78</v>
      </c>
      <c r="Y1478" s="30">
        <v>0</v>
      </c>
      <c r="Z1478" s="30">
        <v>117</v>
      </c>
      <c r="AA1478" s="30">
        <v>0</v>
      </c>
      <c r="AB1478" s="30">
        <v>234</v>
      </c>
      <c r="AC1478" s="30">
        <v>117</v>
      </c>
      <c r="AD1478" s="30">
        <v>0</v>
      </c>
      <c r="AE1478" s="30">
        <v>78</v>
      </c>
      <c r="AF1478" s="30">
        <v>195</v>
      </c>
    </row>
    <row r="1479" spans="1:32" x14ac:dyDescent="0.45">
      <c r="A1479" s="29" t="s">
        <v>812</v>
      </c>
      <c r="B1479" s="29" t="s">
        <v>813</v>
      </c>
      <c r="C1479" s="29" t="s">
        <v>3299</v>
      </c>
      <c r="D1479" s="29" t="s">
        <v>3300</v>
      </c>
      <c r="E1479" s="29" t="s">
        <v>3301</v>
      </c>
      <c r="F1479" s="29" t="s">
        <v>3302</v>
      </c>
      <c r="G1479" s="29" t="s">
        <v>3233</v>
      </c>
      <c r="H1479" s="29" t="s">
        <v>3234</v>
      </c>
      <c r="I1479" s="29" t="s">
        <v>3262</v>
      </c>
      <c r="J1479" s="29" t="s">
        <v>3263</v>
      </c>
      <c r="K1479" s="29" t="s">
        <v>3264</v>
      </c>
      <c r="L1479" s="29" t="s">
        <v>3103</v>
      </c>
      <c r="M1479" s="29" t="s">
        <v>3265</v>
      </c>
      <c r="N1479" s="29" t="s">
        <v>3266</v>
      </c>
      <c r="O1479" s="29" t="s">
        <v>3271</v>
      </c>
      <c r="P1479" s="29" t="s">
        <v>3272</v>
      </c>
      <c r="Q1479" s="29" t="s">
        <v>3209</v>
      </c>
      <c r="R1479" s="29" t="s">
        <v>3210</v>
      </c>
      <c r="S1479" s="29" t="s">
        <v>3098</v>
      </c>
      <c r="T1479" s="29"/>
      <c r="U1479" s="30">
        <v>681</v>
      </c>
      <c r="V1479" s="30">
        <v>2015</v>
      </c>
      <c r="W1479" s="30">
        <v>1348</v>
      </c>
      <c r="X1479" s="30">
        <v>145</v>
      </c>
      <c r="Y1479" s="30">
        <v>1595</v>
      </c>
      <c r="Z1479" s="30">
        <v>217</v>
      </c>
      <c r="AA1479" s="30">
        <v>362</v>
      </c>
      <c r="AB1479" s="30">
        <v>231</v>
      </c>
      <c r="AC1479" s="30">
        <v>58</v>
      </c>
      <c r="AD1479" s="30">
        <v>130</v>
      </c>
      <c r="AE1479" s="30">
        <v>87</v>
      </c>
      <c r="AF1479" s="30">
        <v>667</v>
      </c>
    </row>
    <row r="1480" spans="1:32" x14ac:dyDescent="0.45">
      <c r="A1480" s="29" t="s">
        <v>812</v>
      </c>
      <c r="B1480" s="29" t="s">
        <v>813</v>
      </c>
      <c r="C1480" s="29" t="s">
        <v>3299</v>
      </c>
      <c r="D1480" s="29" t="s">
        <v>3300</v>
      </c>
      <c r="E1480" s="29" t="s">
        <v>3301</v>
      </c>
      <c r="F1480" s="29" t="s">
        <v>3302</v>
      </c>
      <c r="G1480" s="29" t="s">
        <v>3233</v>
      </c>
      <c r="H1480" s="29" t="s">
        <v>3234</v>
      </c>
      <c r="I1480" s="29" t="s">
        <v>3262</v>
      </c>
      <c r="J1480" s="29" t="s">
        <v>3263</v>
      </c>
      <c r="K1480" s="29" t="s">
        <v>3264</v>
      </c>
      <c r="L1480" s="29" t="s">
        <v>3103</v>
      </c>
      <c r="M1480" s="29" t="s">
        <v>3265</v>
      </c>
      <c r="N1480" s="29" t="s">
        <v>3266</v>
      </c>
      <c r="O1480" s="29" t="s">
        <v>3273</v>
      </c>
      <c r="P1480" s="29" t="s">
        <v>3274</v>
      </c>
      <c r="Q1480" s="29" t="s">
        <v>3209</v>
      </c>
      <c r="R1480" s="29" t="s">
        <v>3210</v>
      </c>
      <c r="S1480" s="29" t="s">
        <v>3098</v>
      </c>
      <c r="T1480" s="29"/>
      <c r="U1480" s="30">
        <v>0</v>
      </c>
      <c r="V1480" s="30">
        <v>273</v>
      </c>
      <c r="W1480" s="30">
        <v>117</v>
      </c>
      <c r="X1480" s="30">
        <v>0</v>
      </c>
      <c r="Y1480" s="30">
        <v>0</v>
      </c>
      <c r="Z1480" s="30">
        <v>0</v>
      </c>
      <c r="AA1480" s="30">
        <v>0</v>
      </c>
      <c r="AB1480" s="30">
        <v>0</v>
      </c>
      <c r="AC1480" s="30">
        <v>0</v>
      </c>
      <c r="AD1480" s="30">
        <v>0</v>
      </c>
      <c r="AE1480" s="30">
        <v>0</v>
      </c>
      <c r="AF1480" s="30">
        <v>39</v>
      </c>
    </row>
    <row r="1481" spans="1:32" x14ac:dyDescent="0.45">
      <c r="A1481" s="29" t="s">
        <v>812</v>
      </c>
      <c r="B1481" s="29" t="s">
        <v>813</v>
      </c>
      <c r="C1481" s="29" t="s">
        <v>3299</v>
      </c>
      <c r="D1481" s="29" t="s">
        <v>3300</v>
      </c>
      <c r="E1481" s="29" t="s">
        <v>3301</v>
      </c>
      <c r="F1481" s="29" t="s">
        <v>3302</v>
      </c>
      <c r="G1481" s="29" t="s">
        <v>3233</v>
      </c>
      <c r="H1481" s="29" t="s">
        <v>3234</v>
      </c>
      <c r="I1481" s="29" t="s">
        <v>3262</v>
      </c>
      <c r="J1481" s="29" t="s">
        <v>3263</v>
      </c>
      <c r="K1481" s="29" t="s">
        <v>3264</v>
      </c>
      <c r="L1481" s="29" t="s">
        <v>3103</v>
      </c>
      <c r="M1481" s="29" t="s">
        <v>3265</v>
      </c>
      <c r="N1481" s="29" t="s">
        <v>3266</v>
      </c>
      <c r="O1481" s="29" t="s">
        <v>3372</v>
      </c>
      <c r="P1481" s="29" t="s">
        <v>3373</v>
      </c>
      <c r="Q1481" s="29" t="s">
        <v>3209</v>
      </c>
      <c r="R1481" s="29" t="s">
        <v>3210</v>
      </c>
      <c r="S1481" s="29" t="s">
        <v>3098</v>
      </c>
      <c r="T1481" s="29"/>
      <c r="U1481" s="30">
        <v>159</v>
      </c>
      <c r="V1481" s="30">
        <v>275</v>
      </c>
      <c r="W1481" s="30">
        <v>0</v>
      </c>
      <c r="X1481" s="30">
        <v>29</v>
      </c>
      <c r="Y1481" s="30">
        <v>0</v>
      </c>
      <c r="Z1481" s="30">
        <v>0</v>
      </c>
      <c r="AA1481" s="30">
        <v>275</v>
      </c>
      <c r="AB1481" s="30">
        <v>58</v>
      </c>
      <c r="AC1481" s="30">
        <v>87</v>
      </c>
      <c r="AD1481" s="30">
        <v>0</v>
      </c>
      <c r="AE1481" s="30">
        <v>0</v>
      </c>
      <c r="AF1481" s="30">
        <v>0</v>
      </c>
    </row>
    <row r="1482" spans="1:32" x14ac:dyDescent="0.45">
      <c r="A1482" s="29" t="s">
        <v>812</v>
      </c>
      <c r="B1482" s="29" t="s">
        <v>813</v>
      </c>
      <c r="C1482" s="29" t="s">
        <v>3299</v>
      </c>
      <c r="D1482" s="29" t="s">
        <v>3300</v>
      </c>
      <c r="E1482" s="29" t="s">
        <v>3301</v>
      </c>
      <c r="F1482" s="29" t="s">
        <v>3302</v>
      </c>
      <c r="G1482" s="29" t="s">
        <v>3233</v>
      </c>
      <c r="H1482" s="29" t="s">
        <v>3234</v>
      </c>
      <c r="I1482" s="29" t="s">
        <v>3262</v>
      </c>
      <c r="J1482" s="29" t="s">
        <v>3263</v>
      </c>
      <c r="K1482" s="29" t="s">
        <v>3264</v>
      </c>
      <c r="L1482" s="29" t="s">
        <v>3103</v>
      </c>
      <c r="M1482" s="29" t="s">
        <v>3322</v>
      </c>
      <c r="N1482" s="29" t="s">
        <v>3323</v>
      </c>
      <c r="O1482" s="29" t="s">
        <v>3324</v>
      </c>
      <c r="P1482" s="29" t="s">
        <v>3325</v>
      </c>
      <c r="Q1482" s="29" t="s">
        <v>3209</v>
      </c>
      <c r="R1482" s="29" t="s">
        <v>3210</v>
      </c>
      <c r="S1482" s="29" t="s">
        <v>3098</v>
      </c>
      <c r="T1482" s="29"/>
      <c r="U1482" s="30">
        <v>2800</v>
      </c>
      <c r="V1482" s="30">
        <v>2800</v>
      </c>
      <c r="W1482" s="30">
        <v>2800</v>
      </c>
      <c r="X1482" s="30">
        <v>2800</v>
      </c>
      <c r="Y1482" s="30">
        <v>2800</v>
      </c>
      <c r="Z1482" s="30">
        <v>2800</v>
      </c>
      <c r="AA1482" s="30">
        <v>2800</v>
      </c>
      <c r="AB1482" s="30">
        <v>2800</v>
      </c>
      <c r="AC1482" s="30">
        <v>2800</v>
      </c>
      <c r="AD1482" s="30">
        <v>2800</v>
      </c>
      <c r="AE1482" s="30">
        <v>2800</v>
      </c>
      <c r="AF1482" s="30">
        <v>2800</v>
      </c>
    </row>
    <row r="1483" spans="1:32" x14ac:dyDescent="0.45">
      <c r="A1483" s="29" t="s">
        <v>812</v>
      </c>
      <c r="B1483" s="29" t="s">
        <v>813</v>
      </c>
      <c r="C1483" s="29" t="s">
        <v>3299</v>
      </c>
      <c r="D1483" s="29" t="s">
        <v>3300</v>
      </c>
      <c r="E1483" s="29" t="s">
        <v>3301</v>
      </c>
      <c r="F1483" s="29" t="s">
        <v>3302</v>
      </c>
      <c r="G1483" s="29" t="s">
        <v>3233</v>
      </c>
      <c r="H1483" s="29" t="s">
        <v>3234</v>
      </c>
      <c r="I1483" s="29" t="s">
        <v>3262</v>
      </c>
      <c r="J1483" s="29" t="s">
        <v>3263</v>
      </c>
      <c r="K1483" s="29" t="s">
        <v>3264</v>
      </c>
      <c r="L1483" s="29" t="s">
        <v>3103</v>
      </c>
      <c r="M1483" s="29" t="s">
        <v>3322</v>
      </c>
      <c r="N1483" s="29" t="s">
        <v>3323</v>
      </c>
      <c r="O1483" s="29" t="s">
        <v>3374</v>
      </c>
      <c r="P1483" s="29" t="s">
        <v>3375</v>
      </c>
      <c r="Q1483" s="29" t="s">
        <v>3209</v>
      </c>
      <c r="R1483" s="29" t="s">
        <v>3210</v>
      </c>
      <c r="S1483" s="29" t="s">
        <v>3098</v>
      </c>
      <c r="T1483" s="29"/>
      <c r="U1483" s="30">
        <v>1000</v>
      </c>
      <c r="V1483" s="30">
        <v>1000</v>
      </c>
      <c r="W1483" s="30">
        <v>1000</v>
      </c>
      <c r="X1483" s="30">
        <v>1000</v>
      </c>
      <c r="Y1483" s="30">
        <v>1000</v>
      </c>
      <c r="Z1483" s="30">
        <v>1000</v>
      </c>
      <c r="AA1483" s="30">
        <v>1000</v>
      </c>
      <c r="AB1483" s="30">
        <v>1000</v>
      </c>
      <c r="AC1483" s="30">
        <v>1000</v>
      </c>
      <c r="AD1483" s="30">
        <v>1000</v>
      </c>
      <c r="AE1483" s="30">
        <v>1000</v>
      </c>
      <c r="AF1483" s="30">
        <v>1000</v>
      </c>
    </row>
    <row r="1484" spans="1:32" x14ac:dyDescent="0.45">
      <c r="A1484" s="29" t="s">
        <v>812</v>
      </c>
      <c r="B1484" s="29" t="s">
        <v>813</v>
      </c>
      <c r="C1484" s="29" t="s">
        <v>3299</v>
      </c>
      <c r="D1484" s="29" t="s">
        <v>3300</v>
      </c>
      <c r="E1484" s="29" t="s">
        <v>3301</v>
      </c>
      <c r="F1484" s="29" t="s">
        <v>3302</v>
      </c>
      <c r="G1484" s="29" t="s">
        <v>3233</v>
      </c>
      <c r="H1484" s="29" t="s">
        <v>3234</v>
      </c>
      <c r="I1484" s="29" t="s">
        <v>3275</v>
      </c>
      <c r="J1484" s="29" t="s">
        <v>3276</v>
      </c>
      <c r="K1484" s="29" t="s">
        <v>3277</v>
      </c>
      <c r="L1484" s="29" t="s">
        <v>3100</v>
      </c>
      <c r="M1484" s="29" t="s">
        <v>3278</v>
      </c>
      <c r="N1484" s="29" t="s">
        <v>3279</v>
      </c>
      <c r="O1484" s="29" t="s">
        <v>3280</v>
      </c>
      <c r="P1484" s="29" t="s">
        <v>3281</v>
      </c>
      <c r="Q1484" s="29" t="s">
        <v>3249</v>
      </c>
      <c r="R1484" s="29" t="s">
        <v>3210</v>
      </c>
      <c r="S1484" s="29" t="s">
        <v>3098</v>
      </c>
      <c r="T1484" s="29"/>
      <c r="U1484" s="30">
        <v>1924</v>
      </c>
      <c r="V1484" s="30">
        <v>1924</v>
      </c>
      <c r="W1484" s="30">
        <v>1924</v>
      </c>
      <c r="X1484" s="30">
        <v>1924</v>
      </c>
      <c r="Y1484" s="30">
        <v>1924</v>
      </c>
      <c r="Z1484" s="30">
        <v>1924</v>
      </c>
      <c r="AA1484" s="30">
        <v>1924</v>
      </c>
      <c r="AB1484" s="30">
        <v>962</v>
      </c>
      <c r="AC1484" s="30">
        <v>962</v>
      </c>
      <c r="AD1484" s="30">
        <v>962</v>
      </c>
      <c r="AE1484" s="30">
        <v>962</v>
      </c>
      <c r="AF1484" s="30">
        <v>0</v>
      </c>
    </row>
    <row r="1485" spans="1:32" x14ac:dyDescent="0.45">
      <c r="A1485" s="29" t="s">
        <v>210</v>
      </c>
      <c r="B1485" s="29" t="s">
        <v>211</v>
      </c>
      <c r="C1485" s="29" t="s">
        <v>3299</v>
      </c>
      <c r="D1485" s="29" t="s">
        <v>3300</v>
      </c>
      <c r="E1485" s="29" t="s">
        <v>3538</v>
      </c>
      <c r="F1485" s="29" t="s">
        <v>3539</v>
      </c>
      <c r="G1485" s="29" t="s">
        <v>3200</v>
      </c>
      <c r="H1485" s="29" t="s">
        <v>3201</v>
      </c>
      <c r="I1485" s="29" t="s">
        <v>3202</v>
      </c>
      <c r="J1485" s="29" t="s">
        <v>3203</v>
      </c>
      <c r="K1485" s="29" t="s">
        <v>3204</v>
      </c>
      <c r="L1485" s="29" t="s">
        <v>3109</v>
      </c>
      <c r="M1485" s="29" t="s">
        <v>3378</v>
      </c>
      <c r="N1485" s="29" t="s">
        <v>3379</v>
      </c>
      <c r="O1485" s="29" t="s">
        <v>3380</v>
      </c>
      <c r="P1485" s="29" t="s">
        <v>3381</v>
      </c>
      <c r="Q1485" s="29" t="s">
        <v>3209</v>
      </c>
      <c r="R1485" s="29" t="s">
        <v>3210</v>
      </c>
      <c r="S1485" s="29" t="s">
        <v>3098</v>
      </c>
      <c r="T1485" s="29"/>
      <c r="U1485" s="30">
        <v>6880</v>
      </c>
      <c r="V1485" s="30">
        <v>6880</v>
      </c>
      <c r="W1485" s="30">
        <v>6880</v>
      </c>
      <c r="X1485" s="30">
        <v>6880</v>
      </c>
      <c r="Y1485" s="30">
        <v>6880</v>
      </c>
      <c r="Z1485" s="30">
        <v>6880</v>
      </c>
      <c r="AA1485" s="30">
        <v>6880</v>
      </c>
      <c r="AB1485" s="30">
        <v>6880</v>
      </c>
      <c r="AC1485" s="30">
        <v>6880</v>
      </c>
      <c r="AD1485" s="30">
        <v>6880</v>
      </c>
      <c r="AE1485" s="30">
        <v>0</v>
      </c>
      <c r="AF1485" s="30">
        <v>0</v>
      </c>
    </row>
    <row r="1486" spans="1:32" x14ac:dyDescent="0.45">
      <c r="A1486" s="29" t="s">
        <v>210</v>
      </c>
      <c r="B1486" s="29" t="s">
        <v>211</v>
      </c>
      <c r="C1486" s="29" t="s">
        <v>3299</v>
      </c>
      <c r="D1486" s="29" t="s">
        <v>3300</v>
      </c>
      <c r="E1486" s="29" t="s">
        <v>3538</v>
      </c>
      <c r="F1486" s="29" t="s">
        <v>3539</v>
      </c>
      <c r="G1486" s="29" t="s">
        <v>3200</v>
      </c>
      <c r="H1486" s="29" t="s">
        <v>3201</v>
      </c>
      <c r="I1486" s="29" t="s">
        <v>3202</v>
      </c>
      <c r="J1486" s="29" t="s">
        <v>3203</v>
      </c>
      <c r="K1486" s="29" t="s">
        <v>3216</v>
      </c>
      <c r="L1486" s="29" t="s">
        <v>3102</v>
      </c>
      <c r="M1486" s="29" t="s">
        <v>3217</v>
      </c>
      <c r="N1486" s="29" t="s">
        <v>3218</v>
      </c>
      <c r="O1486" s="29" t="s">
        <v>3219</v>
      </c>
      <c r="P1486" s="29" t="s">
        <v>3220</v>
      </c>
      <c r="Q1486" s="29" t="s">
        <v>3209</v>
      </c>
      <c r="R1486" s="29" t="s">
        <v>3098</v>
      </c>
      <c r="S1486" s="29" t="s">
        <v>3098</v>
      </c>
      <c r="T1486" s="29"/>
      <c r="U1486" s="30">
        <v>0</v>
      </c>
      <c r="V1486" s="30">
        <v>0</v>
      </c>
      <c r="W1486" s="30">
        <v>51936</v>
      </c>
      <c r="X1486" s="30">
        <v>230000</v>
      </c>
      <c r="Y1486" s="30">
        <v>230000</v>
      </c>
      <c r="Z1486" s="30">
        <v>230000</v>
      </c>
      <c r="AA1486" s="30">
        <v>230000</v>
      </c>
      <c r="AB1486" s="30">
        <v>230000</v>
      </c>
      <c r="AC1486" s="30">
        <v>230000</v>
      </c>
      <c r="AD1486" s="30">
        <v>230000</v>
      </c>
      <c r="AE1486" s="30">
        <v>230000</v>
      </c>
      <c r="AF1486" s="30">
        <v>230000</v>
      </c>
    </row>
    <row r="1487" spans="1:32" x14ac:dyDescent="0.45">
      <c r="A1487" s="29" t="s">
        <v>210</v>
      </c>
      <c r="B1487" s="29" t="s">
        <v>211</v>
      </c>
      <c r="C1487" s="29" t="s">
        <v>3299</v>
      </c>
      <c r="D1487" s="29" t="s">
        <v>3300</v>
      </c>
      <c r="E1487" s="29" t="s">
        <v>3538</v>
      </c>
      <c r="F1487" s="29" t="s">
        <v>3539</v>
      </c>
      <c r="G1487" s="29" t="s">
        <v>3200</v>
      </c>
      <c r="H1487" s="29" t="s">
        <v>3201</v>
      </c>
      <c r="I1487" s="29" t="s">
        <v>3202</v>
      </c>
      <c r="J1487" s="29" t="s">
        <v>3203</v>
      </c>
      <c r="K1487" s="29" t="s">
        <v>3221</v>
      </c>
      <c r="L1487" s="29" t="s">
        <v>3113</v>
      </c>
      <c r="M1487" s="29" t="s">
        <v>3222</v>
      </c>
      <c r="N1487" s="29" t="s">
        <v>3223</v>
      </c>
      <c r="O1487" s="29" t="s">
        <v>3224</v>
      </c>
      <c r="P1487" s="29" t="s">
        <v>3225</v>
      </c>
      <c r="Q1487" s="29" t="s">
        <v>3209</v>
      </c>
      <c r="R1487" s="29" t="s">
        <v>3210</v>
      </c>
      <c r="S1487" s="29" t="s">
        <v>3098</v>
      </c>
      <c r="T1487" s="29"/>
      <c r="U1487" s="30">
        <v>51723</v>
      </c>
      <c r="V1487" s="30">
        <v>56022</v>
      </c>
      <c r="W1487" s="30">
        <v>53178</v>
      </c>
      <c r="X1487" s="30">
        <v>55989</v>
      </c>
      <c r="Y1487" s="30">
        <v>53011</v>
      </c>
      <c r="Z1487" s="30">
        <v>53873</v>
      </c>
      <c r="AA1487" s="30">
        <v>55404</v>
      </c>
      <c r="AB1487" s="30">
        <v>53889</v>
      </c>
      <c r="AC1487" s="30">
        <v>53145</v>
      </c>
      <c r="AD1487" s="30">
        <v>54207</v>
      </c>
      <c r="AE1487" s="30">
        <v>53137</v>
      </c>
      <c r="AF1487" s="30">
        <v>52768</v>
      </c>
    </row>
    <row r="1488" spans="1:32" x14ac:dyDescent="0.45">
      <c r="A1488" s="29" t="s">
        <v>210</v>
      </c>
      <c r="B1488" s="29" t="s">
        <v>211</v>
      </c>
      <c r="C1488" s="29" t="s">
        <v>3299</v>
      </c>
      <c r="D1488" s="29" t="s">
        <v>3300</v>
      </c>
      <c r="E1488" s="29" t="s">
        <v>3538</v>
      </c>
      <c r="F1488" s="29" t="s">
        <v>3539</v>
      </c>
      <c r="G1488" s="29" t="s">
        <v>3200</v>
      </c>
      <c r="H1488" s="29" t="s">
        <v>3201</v>
      </c>
      <c r="I1488" s="29" t="s">
        <v>3226</v>
      </c>
      <c r="J1488" s="29" t="s">
        <v>3227</v>
      </c>
      <c r="K1488" s="29" t="s">
        <v>3228</v>
      </c>
      <c r="L1488" s="29" t="s">
        <v>3111</v>
      </c>
      <c r="M1488" s="29" t="s">
        <v>3229</v>
      </c>
      <c r="N1488" s="29" t="s">
        <v>3230</v>
      </c>
      <c r="O1488" s="29" t="s">
        <v>3231</v>
      </c>
      <c r="P1488" s="29" t="s">
        <v>3232</v>
      </c>
      <c r="Q1488" s="29" t="s">
        <v>3209</v>
      </c>
      <c r="R1488" s="29" t="s">
        <v>3210</v>
      </c>
      <c r="S1488" s="29" t="s">
        <v>3098</v>
      </c>
      <c r="T1488" s="29"/>
      <c r="U1488" s="30">
        <v>0</v>
      </c>
      <c r="V1488" s="30">
        <v>0</v>
      </c>
      <c r="W1488" s="30">
        <v>0</v>
      </c>
      <c r="X1488" s="30">
        <v>0</v>
      </c>
      <c r="Y1488" s="30">
        <v>0</v>
      </c>
      <c r="Z1488" s="30">
        <v>240</v>
      </c>
      <c r="AA1488" s="30">
        <v>0</v>
      </c>
      <c r="AB1488" s="30">
        <v>0</v>
      </c>
      <c r="AC1488" s="30">
        <v>0</v>
      </c>
      <c r="AD1488" s="30">
        <v>0</v>
      </c>
      <c r="AE1488" s="30">
        <v>0</v>
      </c>
      <c r="AF1488" s="30">
        <v>60</v>
      </c>
    </row>
    <row r="1489" spans="1:32" x14ac:dyDescent="0.45">
      <c r="A1489" s="29" t="s">
        <v>210</v>
      </c>
      <c r="B1489" s="29" t="s">
        <v>211</v>
      </c>
      <c r="C1489" s="29" t="s">
        <v>3299</v>
      </c>
      <c r="D1489" s="29" t="s">
        <v>3300</v>
      </c>
      <c r="E1489" s="29" t="s">
        <v>3538</v>
      </c>
      <c r="F1489" s="29" t="s">
        <v>3539</v>
      </c>
      <c r="G1489" s="29" t="s">
        <v>3233</v>
      </c>
      <c r="H1489" s="29" t="s">
        <v>3234</v>
      </c>
      <c r="I1489" s="29" t="s">
        <v>3262</v>
      </c>
      <c r="J1489" s="29" t="s">
        <v>3263</v>
      </c>
      <c r="K1489" s="29" t="s">
        <v>3264</v>
      </c>
      <c r="L1489" s="29" t="s">
        <v>3103</v>
      </c>
      <c r="M1489" s="29" t="s">
        <v>3265</v>
      </c>
      <c r="N1489" s="29" t="s">
        <v>3266</v>
      </c>
      <c r="O1489" s="29" t="s">
        <v>3267</v>
      </c>
      <c r="P1489" s="29" t="s">
        <v>3268</v>
      </c>
      <c r="Q1489" s="29" t="s">
        <v>3209</v>
      </c>
      <c r="R1489" s="29" t="s">
        <v>3210</v>
      </c>
      <c r="S1489" s="29" t="s">
        <v>3098</v>
      </c>
      <c r="T1489" s="29"/>
      <c r="U1489" s="30">
        <v>25480</v>
      </c>
      <c r="V1489" s="30">
        <v>25480</v>
      </c>
      <c r="W1489" s="30">
        <v>25598</v>
      </c>
      <c r="X1489" s="30">
        <v>26000</v>
      </c>
      <c r="Y1489" s="30">
        <v>26000</v>
      </c>
      <c r="Z1489" s="30">
        <v>26000</v>
      </c>
      <c r="AA1489" s="30">
        <v>26000</v>
      </c>
      <c r="AB1489" s="30">
        <v>26000</v>
      </c>
      <c r="AC1489" s="30">
        <v>26000</v>
      </c>
      <c r="AD1489" s="30">
        <v>26000</v>
      </c>
      <c r="AE1489" s="30">
        <v>26000</v>
      </c>
      <c r="AF1489" s="30">
        <v>26000</v>
      </c>
    </row>
    <row r="1490" spans="1:32" x14ac:dyDescent="0.45">
      <c r="A1490" s="29" t="s">
        <v>210</v>
      </c>
      <c r="B1490" s="29" t="s">
        <v>211</v>
      </c>
      <c r="C1490" s="29" t="s">
        <v>3299</v>
      </c>
      <c r="D1490" s="29" t="s">
        <v>3300</v>
      </c>
      <c r="E1490" s="29" t="s">
        <v>3538</v>
      </c>
      <c r="F1490" s="29" t="s">
        <v>3539</v>
      </c>
      <c r="G1490" s="29" t="s">
        <v>3233</v>
      </c>
      <c r="H1490" s="29" t="s">
        <v>3234</v>
      </c>
      <c r="I1490" s="29" t="s">
        <v>3262</v>
      </c>
      <c r="J1490" s="29" t="s">
        <v>3263</v>
      </c>
      <c r="K1490" s="29" t="s">
        <v>3264</v>
      </c>
      <c r="L1490" s="29" t="s">
        <v>3103</v>
      </c>
      <c r="M1490" s="29" t="s">
        <v>3265</v>
      </c>
      <c r="N1490" s="29" t="s">
        <v>3266</v>
      </c>
      <c r="O1490" s="29" t="s">
        <v>3269</v>
      </c>
      <c r="P1490" s="29" t="s">
        <v>3270</v>
      </c>
      <c r="Q1490" s="29" t="s">
        <v>3209</v>
      </c>
      <c r="R1490" s="29" t="s">
        <v>3210</v>
      </c>
      <c r="S1490" s="29" t="s">
        <v>3098</v>
      </c>
      <c r="T1490" s="29"/>
      <c r="U1490" s="30">
        <v>2145</v>
      </c>
      <c r="V1490" s="30">
        <v>3091</v>
      </c>
      <c r="W1490" s="30">
        <v>2769</v>
      </c>
      <c r="X1490" s="30">
        <v>3003</v>
      </c>
      <c r="Y1490" s="30">
        <v>2496</v>
      </c>
      <c r="Z1490" s="30">
        <v>2535</v>
      </c>
      <c r="AA1490" s="30">
        <v>2808</v>
      </c>
      <c r="AB1490" s="30">
        <v>2555</v>
      </c>
      <c r="AC1490" s="30">
        <v>2652</v>
      </c>
      <c r="AD1490" s="30">
        <v>2886</v>
      </c>
      <c r="AE1490" s="30">
        <v>3003</v>
      </c>
      <c r="AF1490" s="30">
        <v>2672</v>
      </c>
    </row>
    <row r="1491" spans="1:32" x14ac:dyDescent="0.45">
      <c r="A1491" s="29" t="s">
        <v>210</v>
      </c>
      <c r="B1491" s="29" t="s">
        <v>211</v>
      </c>
      <c r="C1491" s="29" t="s">
        <v>3299</v>
      </c>
      <c r="D1491" s="29" t="s">
        <v>3300</v>
      </c>
      <c r="E1491" s="29" t="s">
        <v>3538</v>
      </c>
      <c r="F1491" s="29" t="s">
        <v>3539</v>
      </c>
      <c r="G1491" s="29" t="s">
        <v>3233</v>
      </c>
      <c r="H1491" s="29" t="s">
        <v>3234</v>
      </c>
      <c r="I1491" s="29" t="s">
        <v>3262</v>
      </c>
      <c r="J1491" s="29" t="s">
        <v>3263</v>
      </c>
      <c r="K1491" s="29" t="s">
        <v>3264</v>
      </c>
      <c r="L1491" s="29" t="s">
        <v>3103</v>
      </c>
      <c r="M1491" s="29" t="s">
        <v>3265</v>
      </c>
      <c r="N1491" s="29" t="s">
        <v>3266</v>
      </c>
      <c r="O1491" s="29" t="s">
        <v>3271</v>
      </c>
      <c r="P1491" s="29" t="s">
        <v>3272</v>
      </c>
      <c r="Q1491" s="29" t="s">
        <v>3209</v>
      </c>
      <c r="R1491" s="29" t="s">
        <v>3210</v>
      </c>
      <c r="S1491" s="29" t="s">
        <v>3098</v>
      </c>
      <c r="T1491" s="29"/>
      <c r="U1491" s="30">
        <v>1435</v>
      </c>
      <c r="V1491" s="30">
        <v>3280</v>
      </c>
      <c r="W1491" s="30">
        <v>2530</v>
      </c>
      <c r="X1491" s="30">
        <v>1957</v>
      </c>
      <c r="Y1491" s="30">
        <v>1339</v>
      </c>
      <c r="Z1491" s="30">
        <v>3711</v>
      </c>
      <c r="AA1491" s="30">
        <v>2812</v>
      </c>
      <c r="AB1491" s="30">
        <v>1957</v>
      </c>
      <c r="AC1491" s="30">
        <v>1667</v>
      </c>
      <c r="AD1491" s="30">
        <v>1203</v>
      </c>
      <c r="AE1491" s="30">
        <v>1435</v>
      </c>
      <c r="AF1491" s="30">
        <v>1145</v>
      </c>
    </row>
    <row r="1492" spans="1:32" x14ac:dyDescent="0.45">
      <c r="A1492" s="29" t="s">
        <v>210</v>
      </c>
      <c r="B1492" s="29" t="s">
        <v>211</v>
      </c>
      <c r="C1492" s="29" t="s">
        <v>3299</v>
      </c>
      <c r="D1492" s="29" t="s">
        <v>3300</v>
      </c>
      <c r="E1492" s="29" t="s">
        <v>3538</v>
      </c>
      <c r="F1492" s="29" t="s">
        <v>3539</v>
      </c>
      <c r="G1492" s="29" t="s">
        <v>3233</v>
      </c>
      <c r="H1492" s="29" t="s">
        <v>3234</v>
      </c>
      <c r="I1492" s="29" t="s">
        <v>3262</v>
      </c>
      <c r="J1492" s="29" t="s">
        <v>3263</v>
      </c>
      <c r="K1492" s="29" t="s">
        <v>3264</v>
      </c>
      <c r="L1492" s="29" t="s">
        <v>3103</v>
      </c>
      <c r="M1492" s="29" t="s">
        <v>3265</v>
      </c>
      <c r="N1492" s="29" t="s">
        <v>3266</v>
      </c>
      <c r="O1492" s="29" t="s">
        <v>3273</v>
      </c>
      <c r="P1492" s="29" t="s">
        <v>3274</v>
      </c>
      <c r="Q1492" s="29" t="s">
        <v>3209</v>
      </c>
      <c r="R1492" s="29" t="s">
        <v>3210</v>
      </c>
      <c r="S1492" s="29" t="s">
        <v>3098</v>
      </c>
      <c r="T1492" s="29"/>
      <c r="U1492" s="30">
        <v>195</v>
      </c>
      <c r="V1492" s="30">
        <v>273</v>
      </c>
      <c r="W1492" s="30">
        <v>234</v>
      </c>
      <c r="X1492" s="30">
        <v>429</v>
      </c>
      <c r="Y1492" s="30">
        <v>312</v>
      </c>
      <c r="Z1492" s="30">
        <v>273</v>
      </c>
      <c r="AA1492" s="30">
        <v>351</v>
      </c>
      <c r="AB1492" s="30">
        <v>312</v>
      </c>
      <c r="AC1492" s="30">
        <v>195</v>
      </c>
      <c r="AD1492" s="30">
        <v>273</v>
      </c>
      <c r="AE1492" s="30">
        <v>312</v>
      </c>
      <c r="AF1492" s="30">
        <v>156</v>
      </c>
    </row>
    <row r="1493" spans="1:32" x14ac:dyDescent="0.45">
      <c r="A1493" s="29" t="s">
        <v>210</v>
      </c>
      <c r="B1493" s="29" t="s">
        <v>211</v>
      </c>
      <c r="C1493" s="29" t="s">
        <v>3299</v>
      </c>
      <c r="D1493" s="29" t="s">
        <v>3300</v>
      </c>
      <c r="E1493" s="29" t="s">
        <v>3538</v>
      </c>
      <c r="F1493" s="29" t="s">
        <v>3539</v>
      </c>
      <c r="G1493" s="29" t="s">
        <v>3233</v>
      </c>
      <c r="H1493" s="29" t="s">
        <v>3234</v>
      </c>
      <c r="I1493" s="29" t="s">
        <v>3275</v>
      </c>
      <c r="J1493" s="29" t="s">
        <v>3276</v>
      </c>
      <c r="K1493" s="29" t="s">
        <v>3277</v>
      </c>
      <c r="L1493" s="29" t="s">
        <v>3100</v>
      </c>
      <c r="M1493" s="29" t="s">
        <v>3278</v>
      </c>
      <c r="N1493" s="29" t="s">
        <v>3279</v>
      </c>
      <c r="O1493" s="29" t="s">
        <v>3446</v>
      </c>
      <c r="P1493" s="29" t="s">
        <v>3447</v>
      </c>
      <c r="Q1493" s="29" t="s">
        <v>3209</v>
      </c>
      <c r="R1493" s="29" t="s">
        <v>3210</v>
      </c>
      <c r="S1493" s="29" t="s">
        <v>3098</v>
      </c>
      <c r="T1493" s="29"/>
      <c r="U1493" s="30">
        <v>40500</v>
      </c>
      <c r="V1493" s="30">
        <v>44839</v>
      </c>
      <c r="W1493" s="30">
        <v>62708</v>
      </c>
      <c r="X1493" s="30">
        <v>0</v>
      </c>
      <c r="Y1493" s="30">
        <v>0</v>
      </c>
      <c r="Z1493" s="30">
        <v>0</v>
      </c>
      <c r="AA1493" s="30">
        <v>0</v>
      </c>
      <c r="AB1493" s="30">
        <v>0</v>
      </c>
      <c r="AC1493" s="30">
        <v>0</v>
      </c>
      <c r="AD1493" s="30">
        <v>0</v>
      </c>
      <c r="AE1493" s="30">
        <v>0</v>
      </c>
      <c r="AF1493" s="30">
        <v>0</v>
      </c>
    </row>
    <row r="1494" spans="1:32" x14ac:dyDescent="0.45">
      <c r="A1494" s="29" t="s">
        <v>210</v>
      </c>
      <c r="B1494" s="29" t="s">
        <v>211</v>
      </c>
      <c r="C1494" s="29" t="s">
        <v>3299</v>
      </c>
      <c r="D1494" s="29" t="s">
        <v>3300</v>
      </c>
      <c r="E1494" s="29" t="s">
        <v>3538</v>
      </c>
      <c r="F1494" s="29" t="s">
        <v>3539</v>
      </c>
      <c r="G1494" s="29" t="s">
        <v>3233</v>
      </c>
      <c r="H1494" s="29" t="s">
        <v>3234</v>
      </c>
      <c r="I1494" s="29" t="s">
        <v>3275</v>
      </c>
      <c r="J1494" s="29" t="s">
        <v>3276</v>
      </c>
      <c r="K1494" s="29" t="s">
        <v>3282</v>
      </c>
      <c r="L1494" s="29" t="s">
        <v>3112</v>
      </c>
      <c r="M1494" s="29" t="s">
        <v>3283</v>
      </c>
      <c r="N1494" s="29" t="s">
        <v>3284</v>
      </c>
      <c r="O1494" s="29" t="s">
        <v>3529</v>
      </c>
      <c r="P1494" s="29" t="s">
        <v>3530</v>
      </c>
      <c r="Q1494" s="29" t="s">
        <v>3209</v>
      </c>
      <c r="R1494" s="29" t="s">
        <v>3210</v>
      </c>
      <c r="S1494" s="29" t="s">
        <v>3098</v>
      </c>
      <c r="T1494" s="29"/>
      <c r="U1494" s="30">
        <v>25200</v>
      </c>
      <c r="V1494" s="30">
        <v>22500</v>
      </c>
      <c r="W1494" s="30">
        <v>0</v>
      </c>
      <c r="X1494" s="30">
        <v>0</v>
      </c>
      <c r="Y1494" s="30">
        <v>0</v>
      </c>
      <c r="Z1494" s="30">
        <v>0</v>
      </c>
      <c r="AA1494" s="30">
        <v>0</v>
      </c>
      <c r="AB1494" s="30">
        <v>0</v>
      </c>
      <c r="AC1494" s="30">
        <v>0</v>
      </c>
      <c r="AD1494" s="30">
        <v>0</v>
      </c>
      <c r="AE1494" s="30">
        <v>0</v>
      </c>
      <c r="AF1494" s="30">
        <v>0</v>
      </c>
    </row>
    <row r="1495" spans="1:32" x14ac:dyDescent="0.45">
      <c r="A1495" s="29" t="s">
        <v>210</v>
      </c>
      <c r="B1495" s="29" t="s">
        <v>211</v>
      </c>
      <c r="C1495" s="29" t="s">
        <v>3299</v>
      </c>
      <c r="D1495" s="29" t="s">
        <v>3300</v>
      </c>
      <c r="E1495" s="29" t="s">
        <v>3538</v>
      </c>
      <c r="F1495" s="29" t="s">
        <v>3539</v>
      </c>
      <c r="G1495" s="29" t="s">
        <v>3233</v>
      </c>
      <c r="H1495" s="29" t="s">
        <v>3234</v>
      </c>
      <c r="I1495" s="29" t="s">
        <v>3275</v>
      </c>
      <c r="J1495" s="29" t="s">
        <v>3276</v>
      </c>
      <c r="K1495" s="29" t="s">
        <v>3282</v>
      </c>
      <c r="L1495" s="29" t="s">
        <v>3112</v>
      </c>
      <c r="M1495" s="29" t="s">
        <v>3283</v>
      </c>
      <c r="N1495" s="29" t="s">
        <v>3284</v>
      </c>
      <c r="O1495" s="29" t="s">
        <v>3376</v>
      </c>
      <c r="P1495" s="29" t="s">
        <v>3377</v>
      </c>
      <c r="Q1495" s="29" t="s">
        <v>3209</v>
      </c>
      <c r="R1495" s="29" t="s">
        <v>3210</v>
      </c>
      <c r="S1495" s="29" t="s">
        <v>3098</v>
      </c>
      <c r="T1495" s="29"/>
      <c r="U1495" s="30">
        <v>41310</v>
      </c>
      <c r="V1495" s="30">
        <v>41310</v>
      </c>
      <c r="W1495" s="30">
        <v>41310</v>
      </c>
      <c r="X1495" s="30">
        <v>31671</v>
      </c>
      <c r="Y1495" s="30">
        <v>20655</v>
      </c>
      <c r="Z1495" s="30">
        <v>20655</v>
      </c>
      <c r="AA1495" s="30">
        <v>20655</v>
      </c>
      <c r="AB1495" s="30">
        <v>20655</v>
      </c>
      <c r="AC1495" s="30">
        <v>20655</v>
      </c>
      <c r="AD1495" s="30">
        <v>20655</v>
      </c>
      <c r="AE1495" s="30">
        <v>20655</v>
      </c>
      <c r="AF1495" s="30">
        <v>20655</v>
      </c>
    </row>
    <row r="1496" spans="1:32" x14ac:dyDescent="0.45">
      <c r="A1496" s="29" t="s">
        <v>210</v>
      </c>
      <c r="B1496" s="29" t="s">
        <v>211</v>
      </c>
      <c r="C1496" s="29" t="s">
        <v>3211</v>
      </c>
      <c r="D1496" s="29" t="s">
        <v>3212</v>
      </c>
      <c r="E1496" s="29" t="s">
        <v>3213</v>
      </c>
      <c r="F1496" s="29" t="s">
        <v>982</v>
      </c>
      <c r="G1496" s="29" t="s">
        <v>3200</v>
      </c>
      <c r="H1496" s="29" t="s">
        <v>3201</v>
      </c>
      <c r="I1496" s="29" t="s">
        <v>3202</v>
      </c>
      <c r="J1496" s="29" t="s">
        <v>3203</v>
      </c>
      <c r="K1496" s="29" t="s">
        <v>3498</v>
      </c>
      <c r="L1496" s="29" t="s">
        <v>3120</v>
      </c>
      <c r="M1496" s="29" t="s">
        <v>3499</v>
      </c>
      <c r="N1496" s="29" t="s">
        <v>3500</v>
      </c>
      <c r="O1496" s="29" t="s">
        <v>3501</v>
      </c>
      <c r="P1496" s="29" t="s">
        <v>3502</v>
      </c>
      <c r="Q1496" s="29" t="s">
        <v>3209</v>
      </c>
      <c r="R1496" s="29" t="s">
        <v>3210</v>
      </c>
      <c r="S1496" s="29" t="s">
        <v>3098</v>
      </c>
      <c r="T1496" s="29"/>
      <c r="U1496" s="30">
        <v>131400</v>
      </c>
      <c r="V1496" s="30">
        <v>131400</v>
      </c>
      <c r="W1496" s="30">
        <v>97490</v>
      </c>
      <c r="X1496" s="30">
        <v>0</v>
      </c>
      <c r="Y1496" s="30">
        <v>0</v>
      </c>
      <c r="Z1496" s="30">
        <v>0</v>
      </c>
      <c r="AA1496" s="30">
        <v>0</v>
      </c>
      <c r="AB1496" s="30">
        <v>0</v>
      </c>
      <c r="AC1496" s="30">
        <v>0</v>
      </c>
      <c r="AD1496" s="30">
        <v>0</v>
      </c>
      <c r="AE1496" s="30">
        <v>0</v>
      </c>
      <c r="AF1496" s="30">
        <v>0</v>
      </c>
    </row>
    <row r="1497" spans="1:32" x14ac:dyDescent="0.45">
      <c r="A1497" s="29" t="s">
        <v>210</v>
      </c>
      <c r="B1497" s="29" t="s">
        <v>211</v>
      </c>
      <c r="C1497" s="29" t="s">
        <v>3211</v>
      </c>
      <c r="D1497" s="29" t="s">
        <v>3212</v>
      </c>
      <c r="E1497" s="29" t="s">
        <v>3213</v>
      </c>
      <c r="F1497" s="29" t="s">
        <v>982</v>
      </c>
      <c r="G1497" s="29" t="s">
        <v>3200</v>
      </c>
      <c r="H1497" s="29" t="s">
        <v>3201</v>
      </c>
      <c r="I1497" s="29" t="s">
        <v>3226</v>
      </c>
      <c r="J1497" s="29" t="s">
        <v>3227</v>
      </c>
      <c r="K1497" s="29" t="s">
        <v>3228</v>
      </c>
      <c r="L1497" s="29" t="s">
        <v>3111</v>
      </c>
      <c r="M1497" s="29" t="s">
        <v>3229</v>
      </c>
      <c r="N1497" s="29" t="s">
        <v>3230</v>
      </c>
      <c r="O1497" s="29" t="s">
        <v>3231</v>
      </c>
      <c r="P1497" s="29" t="s">
        <v>3232</v>
      </c>
      <c r="Q1497" s="29" t="s">
        <v>3209</v>
      </c>
      <c r="R1497" s="29" t="s">
        <v>3210</v>
      </c>
      <c r="S1497" s="29" t="s">
        <v>3098</v>
      </c>
      <c r="T1497" s="29"/>
      <c r="U1497" s="30">
        <v>0</v>
      </c>
      <c r="V1497" s="30">
        <v>0</v>
      </c>
      <c r="W1497" s="30">
        <v>0</v>
      </c>
      <c r="X1497" s="30">
        <v>0</v>
      </c>
      <c r="Y1497" s="30">
        <v>0</v>
      </c>
      <c r="Z1497" s="30">
        <v>0</v>
      </c>
      <c r="AA1497" s="30">
        <v>0</v>
      </c>
      <c r="AB1497" s="30">
        <v>0</v>
      </c>
      <c r="AC1497" s="30">
        <v>0</v>
      </c>
      <c r="AD1497" s="30">
        <v>0</v>
      </c>
      <c r="AE1497" s="30">
        <v>0</v>
      </c>
      <c r="AF1497" s="30">
        <v>0</v>
      </c>
    </row>
    <row r="1498" spans="1:32" x14ac:dyDescent="0.45">
      <c r="A1498" s="29" t="s">
        <v>210</v>
      </c>
      <c r="B1498" s="29" t="s">
        <v>211</v>
      </c>
      <c r="C1498" s="29" t="s">
        <v>3211</v>
      </c>
      <c r="D1498" s="29" t="s">
        <v>3212</v>
      </c>
      <c r="E1498" s="29" t="s">
        <v>3213</v>
      </c>
      <c r="F1498" s="29" t="s">
        <v>982</v>
      </c>
      <c r="G1498" s="29" t="s">
        <v>3200</v>
      </c>
      <c r="H1498" s="29" t="s">
        <v>3201</v>
      </c>
      <c r="I1498" s="29" t="s">
        <v>3226</v>
      </c>
      <c r="J1498" s="29" t="s">
        <v>3227</v>
      </c>
      <c r="K1498" s="29" t="s">
        <v>3228</v>
      </c>
      <c r="L1498" s="29" t="s">
        <v>3111</v>
      </c>
      <c r="M1498" s="29" t="s">
        <v>3295</v>
      </c>
      <c r="N1498" s="29" t="s">
        <v>3296</v>
      </c>
      <c r="O1498" s="29" t="s">
        <v>3297</v>
      </c>
      <c r="P1498" s="29" t="s">
        <v>3298</v>
      </c>
      <c r="Q1498" s="29" t="s">
        <v>3209</v>
      </c>
      <c r="R1498" s="29" t="s">
        <v>3210</v>
      </c>
      <c r="S1498" s="29" t="s">
        <v>3098</v>
      </c>
      <c r="T1498" s="29"/>
      <c r="U1498" s="30">
        <v>0</v>
      </c>
      <c r="V1498" s="30">
        <v>0</v>
      </c>
      <c r="W1498" s="30">
        <v>0</v>
      </c>
      <c r="X1498" s="30">
        <v>0</v>
      </c>
      <c r="Y1498" s="30">
        <v>0</v>
      </c>
      <c r="Z1498" s="30">
        <v>0</v>
      </c>
      <c r="AA1498" s="30">
        <v>0</v>
      </c>
      <c r="AB1498" s="30">
        <v>0</v>
      </c>
      <c r="AC1498" s="30">
        <v>0</v>
      </c>
      <c r="AD1498" s="30">
        <v>0</v>
      </c>
      <c r="AE1498" s="30">
        <v>0</v>
      </c>
      <c r="AF1498" s="30">
        <v>0</v>
      </c>
    </row>
    <row r="1499" spans="1:32" x14ac:dyDescent="0.45">
      <c r="A1499" s="29" t="s">
        <v>642</v>
      </c>
      <c r="B1499" s="29" t="s">
        <v>643</v>
      </c>
      <c r="C1499" s="29" t="s">
        <v>3299</v>
      </c>
      <c r="D1499" s="29" t="s">
        <v>3300</v>
      </c>
      <c r="E1499" s="29" t="s">
        <v>3320</v>
      </c>
      <c r="F1499" s="29" t="s">
        <v>3321</v>
      </c>
      <c r="G1499" s="29" t="s">
        <v>3200</v>
      </c>
      <c r="H1499" s="29" t="s">
        <v>3201</v>
      </c>
      <c r="I1499" s="29" t="s">
        <v>3202</v>
      </c>
      <c r="J1499" s="29" t="s">
        <v>3203</v>
      </c>
      <c r="K1499" s="29" t="s">
        <v>3221</v>
      </c>
      <c r="L1499" s="29" t="s">
        <v>3113</v>
      </c>
      <c r="M1499" s="29" t="s">
        <v>3222</v>
      </c>
      <c r="N1499" s="29" t="s">
        <v>3223</v>
      </c>
      <c r="O1499" s="29" t="s">
        <v>3224</v>
      </c>
      <c r="P1499" s="29" t="s">
        <v>3225</v>
      </c>
      <c r="Q1499" s="29" t="s">
        <v>3209</v>
      </c>
      <c r="R1499" s="29" t="s">
        <v>3210</v>
      </c>
      <c r="S1499" s="29" t="s">
        <v>3098</v>
      </c>
      <c r="T1499" s="29"/>
      <c r="U1499" s="30">
        <v>18210</v>
      </c>
      <c r="V1499" s="30">
        <v>19441</v>
      </c>
      <c r="W1499" s="30">
        <v>17120</v>
      </c>
      <c r="X1499" s="30">
        <v>19328</v>
      </c>
      <c r="Y1499" s="30">
        <v>16665</v>
      </c>
      <c r="Z1499" s="30">
        <v>17330</v>
      </c>
      <c r="AA1499" s="30">
        <v>8090</v>
      </c>
      <c r="AB1499" s="30">
        <v>0</v>
      </c>
      <c r="AC1499" s="30">
        <v>0</v>
      </c>
      <c r="AD1499" s="30">
        <v>0</v>
      </c>
      <c r="AE1499" s="30">
        <v>0</v>
      </c>
      <c r="AF1499" s="30">
        <v>0</v>
      </c>
    </row>
    <row r="1500" spans="1:32" x14ac:dyDescent="0.45">
      <c r="A1500" s="29" t="s">
        <v>642</v>
      </c>
      <c r="B1500" s="29" t="s">
        <v>643</v>
      </c>
      <c r="C1500" s="29" t="s">
        <v>3299</v>
      </c>
      <c r="D1500" s="29" t="s">
        <v>3300</v>
      </c>
      <c r="E1500" s="29" t="s">
        <v>3320</v>
      </c>
      <c r="F1500" s="29" t="s">
        <v>3321</v>
      </c>
      <c r="G1500" s="29" t="s">
        <v>3233</v>
      </c>
      <c r="H1500" s="29" t="s">
        <v>3234</v>
      </c>
      <c r="I1500" s="29" t="s">
        <v>3275</v>
      </c>
      <c r="J1500" s="29" t="s">
        <v>3276</v>
      </c>
      <c r="K1500" s="29" t="s">
        <v>3282</v>
      </c>
      <c r="L1500" s="29" t="s">
        <v>3112</v>
      </c>
      <c r="M1500" s="29" t="s">
        <v>3283</v>
      </c>
      <c r="N1500" s="29" t="s">
        <v>3284</v>
      </c>
      <c r="O1500" s="29" t="s">
        <v>3285</v>
      </c>
      <c r="P1500" s="29" t="s">
        <v>3286</v>
      </c>
      <c r="Q1500" s="29" t="s">
        <v>3209</v>
      </c>
      <c r="R1500" s="29" t="s">
        <v>3210</v>
      </c>
      <c r="S1500" s="29" t="s">
        <v>3098</v>
      </c>
      <c r="T1500" s="29"/>
      <c r="U1500" s="30">
        <v>40000</v>
      </c>
      <c r="V1500" s="30">
        <v>40000</v>
      </c>
      <c r="W1500" s="30">
        <v>40000</v>
      </c>
      <c r="X1500" s="30">
        <v>40000</v>
      </c>
      <c r="Y1500" s="30">
        <v>40000</v>
      </c>
      <c r="Z1500" s="30">
        <v>40000</v>
      </c>
      <c r="AA1500" s="30">
        <v>25806</v>
      </c>
      <c r="AB1500" s="30">
        <v>0</v>
      </c>
      <c r="AC1500" s="30">
        <v>0</v>
      </c>
      <c r="AD1500" s="30">
        <v>0</v>
      </c>
      <c r="AE1500" s="30">
        <v>0</v>
      </c>
      <c r="AF1500" s="30">
        <v>0</v>
      </c>
    </row>
    <row r="1501" spans="1:32" x14ac:dyDescent="0.45">
      <c r="A1501" s="29" t="s">
        <v>642</v>
      </c>
      <c r="B1501" s="29" t="s">
        <v>643</v>
      </c>
      <c r="C1501" s="29" t="s">
        <v>3299</v>
      </c>
      <c r="D1501" s="29" t="s">
        <v>3300</v>
      </c>
      <c r="E1501" s="29" t="s">
        <v>3386</v>
      </c>
      <c r="F1501" s="29" t="s">
        <v>3387</v>
      </c>
      <c r="G1501" s="29" t="s">
        <v>3200</v>
      </c>
      <c r="H1501" s="29" t="s">
        <v>3201</v>
      </c>
      <c r="I1501" s="29" t="s">
        <v>3226</v>
      </c>
      <c r="J1501" s="29" t="s">
        <v>3227</v>
      </c>
      <c r="K1501" s="29" t="s">
        <v>3228</v>
      </c>
      <c r="L1501" s="29" t="s">
        <v>3111</v>
      </c>
      <c r="M1501" s="29" t="s">
        <v>3229</v>
      </c>
      <c r="N1501" s="29" t="s">
        <v>3230</v>
      </c>
      <c r="O1501" s="29" t="s">
        <v>3231</v>
      </c>
      <c r="P1501" s="29" t="s">
        <v>3232</v>
      </c>
      <c r="Q1501" s="29" t="s">
        <v>3209</v>
      </c>
      <c r="R1501" s="29" t="s">
        <v>3210</v>
      </c>
      <c r="S1501" s="29" t="s">
        <v>3098</v>
      </c>
      <c r="T1501" s="29"/>
      <c r="U1501" s="30">
        <v>0</v>
      </c>
      <c r="V1501" s="30">
        <v>0</v>
      </c>
      <c r="W1501" s="30">
        <v>0</v>
      </c>
      <c r="X1501" s="30">
        <v>0</v>
      </c>
      <c r="Y1501" s="30">
        <v>0</v>
      </c>
      <c r="Z1501" s="30">
        <v>0</v>
      </c>
      <c r="AA1501" s="30">
        <v>0</v>
      </c>
      <c r="AB1501" s="30">
        <v>0</v>
      </c>
      <c r="AC1501" s="30">
        <v>0</v>
      </c>
      <c r="AD1501" s="30">
        <v>0</v>
      </c>
      <c r="AE1501" s="30">
        <v>0</v>
      </c>
      <c r="AF1501" s="30">
        <v>0</v>
      </c>
    </row>
    <row r="1502" spans="1:32" x14ac:dyDescent="0.45">
      <c r="A1502" s="29" t="s">
        <v>137</v>
      </c>
      <c r="B1502" s="29" t="s">
        <v>138</v>
      </c>
      <c r="C1502" s="29" t="s">
        <v>3299</v>
      </c>
      <c r="D1502" s="29" t="s">
        <v>3300</v>
      </c>
      <c r="E1502" s="29" t="s">
        <v>3538</v>
      </c>
      <c r="F1502" s="29" t="s">
        <v>3539</v>
      </c>
      <c r="G1502" s="29" t="s">
        <v>3200</v>
      </c>
      <c r="H1502" s="29" t="s">
        <v>3201</v>
      </c>
      <c r="I1502" s="29" t="s">
        <v>3202</v>
      </c>
      <c r="J1502" s="29" t="s">
        <v>3203</v>
      </c>
      <c r="K1502" s="29" t="s">
        <v>3204</v>
      </c>
      <c r="L1502" s="29" t="s">
        <v>3109</v>
      </c>
      <c r="M1502" s="29" t="s">
        <v>3378</v>
      </c>
      <c r="N1502" s="29" t="s">
        <v>3379</v>
      </c>
      <c r="O1502" s="29" t="s">
        <v>3380</v>
      </c>
      <c r="P1502" s="29" t="s">
        <v>3381</v>
      </c>
      <c r="Q1502" s="29" t="s">
        <v>3209</v>
      </c>
      <c r="R1502" s="29" t="s">
        <v>3210</v>
      </c>
      <c r="S1502" s="29" t="s">
        <v>3098</v>
      </c>
      <c r="T1502" s="29"/>
      <c r="U1502" s="30">
        <v>7070</v>
      </c>
      <c r="V1502" s="30">
        <v>7070</v>
      </c>
      <c r="W1502" s="30">
        <v>7070</v>
      </c>
      <c r="X1502" s="30">
        <v>7070</v>
      </c>
      <c r="Y1502" s="30">
        <v>7070</v>
      </c>
      <c r="Z1502" s="30">
        <v>7070</v>
      </c>
      <c r="AA1502" s="30">
        <v>7070</v>
      </c>
      <c r="AB1502" s="30">
        <v>7070</v>
      </c>
      <c r="AC1502" s="30">
        <v>7070</v>
      </c>
      <c r="AD1502" s="30">
        <v>7070</v>
      </c>
      <c r="AE1502" s="30">
        <v>0</v>
      </c>
      <c r="AF1502" s="30">
        <v>0</v>
      </c>
    </row>
    <row r="1503" spans="1:32" x14ac:dyDescent="0.45">
      <c r="A1503" s="29" t="s">
        <v>137</v>
      </c>
      <c r="B1503" s="29" t="s">
        <v>138</v>
      </c>
      <c r="C1503" s="29" t="s">
        <v>3299</v>
      </c>
      <c r="D1503" s="29" t="s">
        <v>3300</v>
      </c>
      <c r="E1503" s="29" t="s">
        <v>3538</v>
      </c>
      <c r="F1503" s="29" t="s">
        <v>3539</v>
      </c>
      <c r="G1503" s="29" t="s">
        <v>3200</v>
      </c>
      <c r="H1503" s="29" t="s">
        <v>3201</v>
      </c>
      <c r="I1503" s="29" t="s">
        <v>3226</v>
      </c>
      <c r="J1503" s="29" t="s">
        <v>3227</v>
      </c>
      <c r="K1503" s="29" t="s">
        <v>3228</v>
      </c>
      <c r="L1503" s="29" t="s">
        <v>3111</v>
      </c>
      <c r="M1503" s="29" t="s">
        <v>3229</v>
      </c>
      <c r="N1503" s="29" t="s">
        <v>3230</v>
      </c>
      <c r="O1503" s="29" t="s">
        <v>3231</v>
      </c>
      <c r="P1503" s="29" t="s">
        <v>3232</v>
      </c>
      <c r="Q1503" s="29" t="s">
        <v>3209</v>
      </c>
      <c r="R1503" s="29" t="s">
        <v>3210</v>
      </c>
      <c r="S1503" s="29" t="s">
        <v>3098</v>
      </c>
      <c r="T1503" s="29"/>
      <c r="U1503" s="30">
        <v>0</v>
      </c>
      <c r="V1503" s="30">
        <v>0</v>
      </c>
      <c r="W1503" s="30">
        <v>0</v>
      </c>
      <c r="X1503" s="30">
        <v>0</v>
      </c>
      <c r="Y1503" s="30">
        <v>0</v>
      </c>
      <c r="Z1503" s="30">
        <v>0</v>
      </c>
      <c r="AA1503" s="30">
        <v>0</v>
      </c>
      <c r="AB1503" s="30">
        <v>0</v>
      </c>
      <c r="AC1503" s="30">
        <v>0</v>
      </c>
      <c r="AD1503" s="30">
        <v>0</v>
      </c>
      <c r="AE1503" s="30">
        <v>0</v>
      </c>
      <c r="AF1503" s="30">
        <v>0</v>
      </c>
    </row>
    <row r="1504" spans="1:32" x14ac:dyDescent="0.45">
      <c r="A1504" s="29" t="s">
        <v>137</v>
      </c>
      <c r="B1504" s="29" t="s">
        <v>138</v>
      </c>
      <c r="C1504" s="29" t="s">
        <v>3299</v>
      </c>
      <c r="D1504" s="29" t="s">
        <v>3300</v>
      </c>
      <c r="E1504" s="29" t="s">
        <v>3538</v>
      </c>
      <c r="F1504" s="29" t="s">
        <v>3539</v>
      </c>
      <c r="G1504" s="29" t="s">
        <v>3233</v>
      </c>
      <c r="H1504" s="29" t="s">
        <v>3234</v>
      </c>
      <c r="I1504" s="29" t="s">
        <v>3235</v>
      </c>
      <c r="J1504" s="29" t="s">
        <v>3236</v>
      </c>
      <c r="K1504" s="29" t="s">
        <v>3237</v>
      </c>
      <c r="L1504" s="29" t="s">
        <v>3107</v>
      </c>
      <c r="M1504" s="29" t="s">
        <v>3456</v>
      </c>
      <c r="N1504" s="29" t="s">
        <v>3457</v>
      </c>
      <c r="O1504" s="29" t="s">
        <v>3504</v>
      </c>
      <c r="P1504" s="29" t="s">
        <v>3505</v>
      </c>
      <c r="Q1504" s="29" t="s">
        <v>3209</v>
      </c>
      <c r="R1504" s="29" t="s">
        <v>3210</v>
      </c>
      <c r="S1504" s="29" t="s">
        <v>3098</v>
      </c>
      <c r="T1504" s="29"/>
      <c r="U1504" s="30">
        <v>3080</v>
      </c>
      <c r="V1504" s="30">
        <v>2083</v>
      </c>
      <c r="W1504" s="30">
        <v>3211</v>
      </c>
      <c r="X1504" s="30">
        <v>2131</v>
      </c>
      <c r="Y1504" s="30">
        <v>11456</v>
      </c>
      <c r="Z1504" s="30">
        <v>2307</v>
      </c>
      <c r="AA1504" s="30">
        <v>6379</v>
      </c>
      <c r="AB1504" s="30">
        <v>2467</v>
      </c>
      <c r="AC1504" s="30">
        <v>8131</v>
      </c>
      <c r="AD1504" s="30">
        <v>2115</v>
      </c>
      <c r="AE1504" s="30">
        <v>6920</v>
      </c>
      <c r="AF1504" s="30">
        <v>11312</v>
      </c>
    </row>
    <row r="1505" spans="1:32" x14ac:dyDescent="0.45">
      <c r="A1505" s="29" t="s">
        <v>137</v>
      </c>
      <c r="B1505" s="29" t="s">
        <v>138</v>
      </c>
      <c r="C1505" s="29" t="s">
        <v>3299</v>
      </c>
      <c r="D1505" s="29" t="s">
        <v>3300</v>
      </c>
      <c r="E1505" s="29" t="s">
        <v>3538</v>
      </c>
      <c r="F1505" s="29" t="s">
        <v>3539</v>
      </c>
      <c r="G1505" s="29" t="s">
        <v>3233</v>
      </c>
      <c r="H1505" s="29" t="s">
        <v>3234</v>
      </c>
      <c r="I1505" s="29" t="s">
        <v>3235</v>
      </c>
      <c r="J1505" s="29" t="s">
        <v>3236</v>
      </c>
      <c r="K1505" s="29" t="s">
        <v>3237</v>
      </c>
      <c r="L1505" s="29" t="s">
        <v>3107</v>
      </c>
      <c r="M1505" s="29" t="s">
        <v>3238</v>
      </c>
      <c r="N1505" s="29" t="s">
        <v>3239</v>
      </c>
      <c r="O1505" s="29" t="s">
        <v>3422</v>
      </c>
      <c r="P1505" s="29" t="s">
        <v>3423</v>
      </c>
      <c r="Q1505" s="29" t="s">
        <v>3209</v>
      </c>
      <c r="R1505" s="29" t="s">
        <v>3210</v>
      </c>
      <c r="S1505" s="29" t="s">
        <v>3098</v>
      </c>
      <c r="T1505" s="29"/>
      <c r="U1505" s="30">
        <v>12000</v>
      </c>
      <c r="V1505" s="30">
        <v>12000</v>
      </c>
      <c r="W1505" s="30">
        <v>12000</v>
      </c>
      <c r="X1505" s="30">
        <v>12000</v>
      </c>
      <c r="Y1505" s="30">
        <v>12000</v>
      </c>
      <c r="Z1505" s="30">
        <v>12000</v>
      </c>
      <c r="AA1505" s="30">
        <v>12000</v>
      </c>
      <c r="AB1505" s="30">
        <v>12000</v>
      </c>
      <c r="AC1505" s="30">
        <v>12000</v>
      </c>
      <c r="AD1505" s="30">
        <v>12000</v>
      </c>
      <c r="AE1505" s="30">
        <v>12000</v>
      </c>
      <c r="AF1505" s="30">
        <v>12000</v>
      </c>
    </row>
    <row r="1506" spans="1:32" x14ac:dyDescent="0.45">
      <c r="A1506" s="29" t="s">
        <v>137</v>
      </c>
      <c r="B1506" s="29" t="s">
        <v>138</v>
      </c>
      <c r="C1506" s="29" t="s">
        <v>3299</v>
      </c>
      <c r="D1506" s="29" t="s">
        <v>3300</v>
      </c>
      <c r="E1506" s="29" t="s">
        <v>3538</v>
      </c>
      <c r="F1506" s="29" t="s">
        <v>3539</v>
      </c>
      <c r="G1506" s="29" t="s">
        <v>3233</v>
      </c>
      <c r="H1506" s="29" t="s">
        <v>3234</v>
      </c>
      <c r="I1506" s="29" t="s">
        <v>3262</v>
      </c>
      <c r="J1506" s="29" t="s">
        <v>3263</v>
      </c>
      <c r="K1506" s="29" t="s">
        <v>3264</v>
      </c>
      <c r="L1506" s="29" t="s">
        <v>3103</v>
      </c>
      <c r="M1506" s="29" t="s">
        <v>3265</v>
      </c>
      <c r="N1506" s="29" t="s">
        <v>3266</v>
      </c>
      <c r="O1506" s="29" t="s">
        <v>3267</v>
      </c>
      <c r="P1506" s="29" t="s">
        <v>3268</v>
      </c>
      <c r="Q1506" s="29" t="s">
        <v>3209</v>
      </c>
      <c r="R1506" s="29" t="s">
        <v>3210</v>
      </c>
      <c r="S1506" s="29" t="s">
        <v>3098</v>
      </c>
      <c r="T1506" s="29"/>
      <c r="U1506" s="30">
        <v>18720</v>
      </c>
      <c r="V1506" s="30">
        <v>18720</v>
      </c>
      <c r="W1506" s="30">
        <v>18720</v>
      </c>
      <c r="X1506" s="30">
        <v>18720</v>
      </c>
      <c r="Y1506" s="30">
        <v>18720</v>
      </c>
      <c r="Z1506" s="30">
        <v>18720</v>
      </c>
      <c r="AA1506" s="30">
        <v>18720</v>
      </c>
      <c r="AB1506" s="30">
        <v>18720</v>
      </c>
      <c r="AC1506" s="30">
        <v>18720</v>
      </c>
      <c r="AD1506" s="30">
        <v>18720</v>
      </c>
      <c r="AE1506" s="30">
        <v>18720</v>
      </c>
      <c r="AF1506" s="30">
        <v>18720</v>
      </c>
    </row>
    <row r="1507" spans="1:32" x14ac:dyDescent="0.45">
      <c r="A1507" s="29" t="s">
        <v>137</v>
      </c>
      <c r="B1507" s="29" t="s">
        <v>138</v>
      </c>
      <c r="C1507" s="29" t="s">
        <v>3299</v>
      </c>
      <c r="D1507" s="29" t="s">
        <v>3300</v>
      </c>
      <c r="E1507" s="29" t="s">
        <v>3538</v>
      </c>
      <c r="F1507" s="29" t="s">
        <v>3539</v>
      </c>
      <c r="G1507" s="29" t="s">
        <v>3233</v>
      </c>
      <c r="H1507" s="29" t="s">
        <v>3234</v>
      </c>
      <c r="I1507" s="29" t="s">
        <v>3262</v>
      </c>
      <c r="J1507" s="29" t="s">
        <v>3263</v>
      </c>
      <c r="K1507" s="29" t="s">
        <v>3264</v>
      </c>
      <c r="L1507" s="29" t="s">
        <v>3103</v>
      </c>
      <c r="M1507" s="29" t="s">
        <v>3265</v>
      </c>
      <c r="N1507" s="29" t="s">
        <v>3266</v>
      </c>
      <c r="O1507" s="29" t="s">
        <v>3269</v>
      </c>
      <c r="P1507" s="29" t="s">
        <v>3270</v>
      </c>
      <c r="Q1507" s="29" t="s">
        <v>3209</v>
      </c>
      <c r="R1507" s="29" t="s">
        <v>3210</v>
      </c>
      <c r="S1507" s="29" t="s">
        <v>3098</v>
      </c>
      <c r="T1507" s="29"/>
      <c r="U1507" s="30">
        <v>741</v>
      </c>
      <c r="V1507" s="30">
        <v>1131</v>
      </c>
      <c r="W1507" s="30">
        <v>1755</v>
      </c>
      <c r="X1507" s="30">
        <v>2623</v>
      </c>
      <c r="Y1507" s="30">
        <v>1443</v>
      </c>
      <c r="Z1507" s="30">
        <v>1989</v>
      </c>
      <c r="AA1507" s="30">
        <v>2038</v>
      </c>
      <c r="AB1507" s="30">
        <v>1404</v>
      </c>
      <c r="AC1507" s="30">
        <v>1599</v>
      </c>
      <c r="AD1507" s="30">
        <v>936</v>
      </c>
      <c r="AE1507" s="30">
        <v>1248</v>
      </c>
      <c r="AF1507" s="30">
        <v>1170</v>
      </c>
    </row>
    <row r="1508" spans="1:32" x14ac:dyDescent="0.45">
      <c r="A1508" s="29" t="s">
        <v>137</v>
      </c>
      <c r="B1508" s="29" t="s">
        <v>138</v>
      </c>
      <c r="C1508" s="29" t="s">
        <v>3299</v>
      </c>
      <c r="D1508" s="29" t="s">
        <v>3300</v>
      </c>
      <c r="E1508" s="29" t="s">
        <v>3538</v>
      </c>
      <c r="F1508" s="29" t="s">
        <v>3539</v>
      </c>
      <c r="G1508" s="29" t="s">
        <v>3233</v>
      </c>
      <c r="H1508" s="29" t="s">
        <v>3234</v>
      </c>
      <c r="I1508" s="29" t="s">
        <v>3262</v>
      </c>
      <c r="J1508" s="29" t="s">
        <v>3263</v>
      </c>
      <c r="K1508" s="29" t="s">
        <v>3264</v>
      </c>
      <c r="L1508" s="29" t="s">
        <v>3103</v>
      </c>
      <c r="M1508" s="29" t="s">
        <v>3265</v>
      </c>
      <c r="N1508" s="29" t="s">
        <v>3266</v>
      </c>
      <c r="O1508" s="29" t="s">
        <v>3271</v>
      </c>
      <c r="P1508" s="29" t="s">
        <v>3272</v>
      </c>
      <c r="Q1508" s="29" t="s">
        <v>3209</v>
      </c>
      <c r="R1508" s="29" t="s">
        <v>3210</v>
      </c>
      <c r="S1508" s="29" t="s">
        <v>3098</v>
      </c>
      <c r="T1508" s="29"/>
      <c r="U1508" s="30">
        <v>1203</v>
      </c>
      <c r="V1508" s="30">
        <v>1972</v>
      </c>
      <c r="W1508" s="30">
        <v>2766</v>
      </c>
      <c r="X1508" s="30">
        <v>3305</v>
      </c>
      <c r="Y1508" s="30">
        <v>159</v>
      </c>
      <c r="Z1508" s="30">
        <v>406</v>
      </c>
      <c r="AA1508" s="30">
        <v>4857</v>
      </c>
      <c r="AB1508" s="30">
        <v>2624</v>
      </c>
      <c r="AC1508" s="30">
        <v>986</v>
      </c>
      <c r="AD1508" s="30">
        <v>2145</v>
      </c>
      <c r="AE1508" s="30">
        <v>1595</v>
      </c>
      <c r="AF1508" s="30">
        <v>739</v>
      </c>
    </row>
    <row r="1509" spans="1:32" x14ac:dyDescent="0.45">
      <c r="A1509" s="29" t="s">
        <v>137</v>
      </c>
      <c r="B1509" s="29" t="s">
        <v>138</v>
      </c>
      <c r="C1509" s="29" t="s">
        <v>3299</v>
      </c>
      <c r="D1509" s="29" t="s">
        <v>3300</v>
      </c>
      <c r="E1509" s="29" t="s">
        <v>3538</v>
      </c>
      <c r="F1509" s="29" t="s">
        <v>3539</v>
      </c>
      <c r="G1509" s="29" t="s">
        <v>3233</v>
      </c>
      <c r="H1509" s="29" t="s">
        <v>3234</v>
      </c>
      <c r="I1509" s="29" t="s">
        <v>3262</v>
      </c>
      <c r="J1509" s="29" t="s">
        <v>3263</v>
      </c>
      <c r="K1509" s="29" t="s">
        <v>3264</v>
      </c>
      <c r="L1509" s="29" t="s">
        <v>3103</v>
      </c>
      <c r="M1509" s="29" t="s">
        <v>3265</v>
      </c>
      <c r="N1509" s="29" t="s">
        <v>3266</v>
      </c>
      <c r="O1509" s="29" t="s">
        <v>3273</v>
      </c>
      <c r="P1509" s="29" t="s">
        <v>3274</v>
      </c>
      <c r="Q1509" s="29" t="s">
        <v>3209</v>
      </c>
      <c r="R1509" s="29" t="s">
        <v>3210</v>
      </c>
      <c r="S1509" s="29" t="s">
        <v>3098</v>
      </c>
      <c r="T1509" s="29"/>
      <c r="U1509" s="30">
        <v>0</v>
      </c>
      <c r="V1509" s="30">
        <v>0</v>
      </c>
      <c r="W1509" s="30">
        <v>0</v>
      </c>
      <c r="X1509" s="30">
        <v>0</v>
      </c>
      <c r="Y1509" s="30">
        <v>0</v>
      </c>
      <c r="Z1509" s="30">
        <v>0</v>
      </c>
      <c r="AA1509" s="30">
        <v>0</v>
      </c>
      <c r="AB1509" s="30">
        <v>0</v>
      </c>
      <c r="AC1509" s="30">
        <v>39</v>
      </c>
      <c r="AD1509" s="30">
        <v>0</v>
      </c>
      <c r="AE1509" s="30">
        <v>0</v>
      </c>
      <c r="AF1509" s="30">
        <v>0</v>
      </c>
    </row>
    <row r="1510" spans="1:32" x14ac:dyDescent="0.45">
      <c r="A1510" s="29" t="s">
        <v>137</v>
      </c>
      <c r="B1510" s="29" t="s">
        <v>138</v>
      </c>
      <c r="C1510" s="29" t="s">
        <v>3299</v>
      </c>
      <c r="D1510" s="29" t="s">
        <v>3300</v>
      </c>
      <c r="E1510" s="29" t="s">
        <v>3538</v>
      </c>
      <c r="F1510" s="29" t="s">
        <v>3539</v>
      </c>
      <c r="G1510" s="29" t="s">
        <v>3233</v>
      </c>
      <c r="H1510" s="29" t="s">
        <v>3234</v>
      </c>
      <c r="I1510" s="29" t="s">
        <v>3262</v>
      </c>
      <c r="J1510" s="29" t="s">
        <v>3263</v>
      </c>
      <c r="K1510" s="29" t="s">
        <v>3264</v>
      </c>
      <c r="L1510" s="29" t="s">
        <v>3103</v>
      </c>
      <c r="M1510" s="29" t="s">
        <v>3265</v>
      </c>
      <c r="N1510" s="29" t="s">
        <v>3266</v>
      </c>
      <c r="O1510" s="29" t="s">
        <v>3372</v>
      </c>
      <c r="P1510" s="29" t="s">
        <v>3373</v>
      </c>
      <c r="Q1510" s="29" t="s">
        <v>3209</v>
      </c>
      <c r="R1510" s="29" t="s">
        <v>3210</v>
      </c>
      <c r="S1510" s="29" t="s">
        <v>3098</v>
      </c>
      <c r="T1510" s="29"/>
      <c r="U1510" s="30">
        <v>1348</v>
      </c>
      <c r="V1510" s="30">
        <v>2978</v>
      </c>
      <c r="W1510" s="30">
        <v>2450</v>
      </c>
      <c r="X1510" s="30">
        <v>1566</v>
      </c>
      <c r="Y1510" s="30">
        <v>3160</v>
      </c>
      <c r="Z1510" s="30">
        <v>3117</v>
      </c>
      <c r="AA1510" s="30">
        <v>3537</v>
      </c>
      <c r="AB1510" s="30">
        <v>4529</v>
      </c>
      <c r="AC1510" s="30">
        <v>1823</v>
      </c>
      <c r="AD1510" s="30">
        <v>1870</v>
      </c>
      <c r="AE1510" s="30">
        <v>754</v>
      </c>
      <c r="AF1510" s="30">
        <v>1537</v>
      </c>
    </row>
    <row r="1511" spans="1:32" x14ac:dyDescent="0.45">
      <c r="A1511" s="29" t="s">
        <v>137</v>
      </c>
      <c r="B1511" s="29" t="s">
        <v>138</v>
      </c>
      <c r="C1511" s="29" t="s">
        <v>3299</v>
      </c>
      <c r="D1511" s="29" t="s">
        <v>3300</v>
      </c>
      <c r="E1511" s="29" t="s">
        <v>3538</v>
      </c>
      <c r="F1511" s="29" t="s">
        <v>3539</v>
      </c>
      <c r="G1511" s="29" t="s">
        <v>3233</v>
      </c>
      <c r="H1511" s="29" t="s">
        <v>3234</v>
      </c>
      <c r="I1511" s="29" t="s">
        <v>3262</v>
      </c>
      <c r="J1511" s="29" t="s">
        <v>3263</v>
      </c>
      <c r="K1511" s="29" t="s">
        <v>3264</v>
      </c>
      <c r="L1511" s="29" t="s">
        <v>3103</v>
      </c>
      <c r="M1511" s="29" t="s">
        <v>3322</v>
      </c>
      <c r="N1511" s="29" t="s">
        <v>3323</v>
      </c>
      <c r="O1511" s="29" t="s">
        <v>3324</v>
      </c>
      <c r="P1511" s="29" t="s">
        <v>3325</v>
      </c>
      <c r="Q1511" s="29" t="s">
        <v>3209</v>
      </c>
      <c r="R1511" s="29" t="s">
        <v>3210</v>
      </c>
      <c r="S1511" s="29" t="s">
        <v>3098</v>
      </c>
      <c r="T1511" s="29"/>
      <c r="U1511" s="30">
        <v>8400</v>
      </c>
      <c r="V1511" s="30">
        <v>8400</v>
      </c>
      <c r="W1511" s="30">
        <v>8400</v>
      </c>
      <c r="X1511" s="30">
        <v>8400</v>
      </c>
      <c r="Y1511" s="30">
        <v>8400</v>
      </c>
      <c r="Z1511" s="30">
        <v>8400</v>
      </c>
      <c r="AA1511" s="30">
        <v>8400</v>
      </c>
      <c r="AB1511" s="30">
        <v>8400</v>
      </c>
      <c r="AC1511" s="30">
        <v>8400</v>
      </c>
      <c r="AD1511" s="30">
        <v>8400</v>
      </c>
      <c r="AE1511" s="30">
        <v>8400</v>
      </c>
      <c r="AF1511" s="30">
        <v>8400</v>
      </c>
    </row>
    <row r="1512" spans="1:32" x14ac:dyDescent="0.45">
      <c r="A1512" s="29" t="s">
        <v>137</v>
      </c>
      <c r="B1512" s="29" t="s">
        <v>138</v>
      </c>
      <c r="C1512" s="29" t="s">
        <v>3299</v>
      </c>
      <c r="D1512" s="29" t="s">
        <v>3300</v>
      </c>
      <c r="E1512" s="29" t="s">
        <v>3538</v>
      </c>
      <c r="F1512" s="29" t="s">
        <v>3539</v>
      </c>
      <c r="G1512" s="29" t="s">
        <v>3233</v>
      </c>
      <c r="H1512" s="29" t="s">
        <v>3234</v>
      </c>
      <c r="I1512" s="29" t="s">
        <v>3262</v>
      </c>
      <c r="J1512" s="29" t="s">
        <v>3263</v>
      </c>
      <c r="K1512" s="29" t="s">
        <v>3264</v>
      </c>
      <c r="L1512" s="29" t="s">
        <v>3103</v>
      </c>
      <c r="M1512" s="29" t="s">
        <v>3322</v>
      </c>
      <c r="N1512" s="29" t="s">
        <v>3323</v>
      </c>
      <c r="O1512" s="29" t="s">
        <v>3374</v>
      </c>
      <c r="P1512" s="29" t="s">
        <v>3375</v>
      </c>
      <c r="Q1512" s="29" t="s">
        <v>3209</v>
      </c>
      <c r="R1512" s="29" t="s">
        <v>3210</v>
      </c>
      <c r="S1512" s="29" t="s">
        <v>3098</v>
      </c>
      <c r="T1512" s="29"/>
      <c r="U1512" s="30">
        <v>1000</v>
      </c>
      <c r="V1512" s="30">
        <v>1000</v>
      </c>
      <c r="W1512" s="30">
        <v>1000</v>
      </c>
      <c r="X1512" s="30">
        <v>1000</v>
      </c>
      <c r="Y1512" s="30">
        <v>1000</v>
      </c>
      <c r="Z1512" s="30">
        <v>1000</v>
      </c>
      <c r="AA1512" s="30">
        <v>1000</v>
      </c>
      <c r="AB1512" s="30">
        <v>1000</v>
      </c>
      <c r="AC1512" s="30">
        <v>1000</v>
      </c>
      <c r="AD1512" s="30">
        <v>1000</v>
      </c>
      <c r="AE1512" s="30">
        <v>1000</v>
      </c>
      <c r="AF1512" s="30">
        <v>1000</v>
      </c>
    </row>
    <row r="1513" spans="1:32" x14ac:dyDescent="0.45">
      <c r="A1513" s="29" t="s">
        <v>137</v>
      </c>
      <c r="B1513" s="29" t="s">
        <v>138</v>
      </c>
      <c r="C1513" s="29" t="s">
        <v>3299</v>
      </c>
      <c r="D1513" s="29" t="s">
        <v>3300</v>
      </c>
      <c r="E1513" s="29" t="s">
        <v>3538</v>
      </c>
      <c r="F1513" s="29" t="s">
        <v>3539</v>
      </c>
      <c r="G1513" s="29" t="s">
        <v>3233</v>
      </c>
      <c r="H1513" s="29" t="s">
        <v>3234</v>
      </c>
      <c r="I1513" s="29" t="s">
        <v>3275</v>
      </c>
      <c r="J1513" s="29" t="s">
        <v>3276</v>
      </c>
      <c r="K1513" s="29" t="s">
        <v>3277</v>
      </c>
      <c r="L1513" s="29" t="s">
        <v>3100</v>
      </c>
      <c r="M1513" s="29" t="s">
        <v>3278</v>
      </c>
      <c r="N1513" s="29" t="s">
        <v>3279</v>
      </c>
      <c r="O1513" s="29" t="s">
        <v>3446</v>
      </c>
      <c r="P1513" s="29" t="s">
        <v>3447</v>
      </c>
      <c r="Q1513" s="29" t="s">
        <v>3209</v>
      </c>
      <c r="R1513" s="29" t="s">
        <v>3210</v>
      </c>
      <c r="S1513" s="29" t="s">
        <v>3098</v>
      </c>
      <c r="T1513" s="29"/>
      <c r="U1513" s="30">
        <v>40500</v>
      </c>
      <c r="V1513" s="30">
        <v>40500</v>
      </c>
      <c r="W1513" s="30">
        <v>40500</v>
      </c>
      <c r="X1513" s="30">
        <v>40500</v>
      </c>
      <c r="Y1513" s="30">
        <v>40500</v>
      </c>
      <c r="Z1513" s="30">
        <v>40500</v>
      </c>
      <c r="AA1513" s="30">
        <v>40500</v>
      </c>
      <c r="AB1513" s="30">
        <v>40500</v>
      </c>
      <c r="AC1513" s="30">
        <v>40500</v>
      </c>
      <c r="AD1513" s="30">
        <v>40500</v>
      </c>
      <c r="AE1513" s="30">
        <v>40500</v>
      </c>
      <c r="AF1513" s="30">
        <v>40500</v>
      </c>
    </row>
    <row r="1514" spans="1:32" x14ac:dyDescent="0.45">
      <c r="A1514" s="29" t="s">
        <v>137</v>
      </c>
      <c r="B1514" s="29" t="s">
        <v>138</v>
      </c>
      <c r="C1514" s="29" t="s">
        <v>3299</v>
      </c>
      <c r="D1514" s="29" t="s">
        <v>3300</v>
      </c>
      <c r="E1514" s="29" t="s">
        <v>3538</v>
      </c>
      <c r="F1514" s="29" t="s">
        <v>3539</v>
      </c>
      <c r="G1514" s="29" t="s">
        <v>3233</v>
      </c>
      <c r="H1514" s="29" t="s">
        <v>3234</v>
      </c>
      <c r="I1514" s="29" t="s">
        <v>3275</v>
      </c>
      <c r="J1514" s="29" t="s">
        <v>3276</v>
      </c>
      <c r="K1514" s="29" t="s">
        <v>3282</v>
      </c>
      <c r="L1514" s="29" t="s">
        <v>3112</v>
      </c>
      <c r="M1514" s="29" t="s">
        <v>3283</v>
      </c>
      <c r="N1514" s="29" t="s">
        <v>3284</v>
      </c>
      <c r="O1514" s="29" t="s">
        <v>3376</v>
      </c>
      <c r="P1514" s="29" t="s">
        <v>3377</v>
      </c>
      <c r="Q1514" s="29" t="s">
        <v>3209</v>
      </c>
      <c r="R1514" s="29" t="s">
        <v>3210</v>
      </c>
      <c r="S1514" s="29" t="s">
        <v>3098</v>
      </c>
      <c r="T1514" s="29"/>
      <c r="U1514" s="30">
        <v>49155</v>
      </c>
      <c r="V1514" s="30">
        <v>49155</v>
      </c>
      <c r="W1514" s="30">
        <v>49155</v>
      </c>
      <c r="X1514" s="30">
        <v>49155</v>
      </c>
      <c r="Y1514" s="30">
        <v>49155</v>
      </c>
      <c r="Z1514" s="30">
        <v>49155</v>
      </c>
      <c r="AA1514" s="30">
        <v>49155</v>
      </c>
      <c r="AB1514" s="30">
        <v>49155</v>
      </c>
      <c r="AC1514" s="30">
        <v>49155</v>
      </c>
      <c r="AD1514" s="30">
        <v>49155</v>
      </c>
      <c r="AE1514" s="30">
        <v>49155</v>
      </c>
      <c r="AF1514" s="30">
        <v>49155</v>
      </c>
    </row>
    <row r="1515" spans="1:32" x14ac:dyDescent="0.45">
      <c r="A1515" s="29" t="s">
        <v>137</v>
      </c>
      <c r="B1515" s="29" t="s">
        <v>138</v>
      </c>
      <c r="C1515" s="29" t="s">
        <v>3299</v>
      </c>
      <c r="D1515" s="29" t="s">
        <v>3300</v>
      </c>
      <c r="E1515" s="29" t="s">
        <v>3538</v>
      </c>
      <c r="F1515" s="29" t="s">
        <v>3539</v>
      </c>
      <c r="G1515" s="29" t="s">
        <v>3233</v>
      </c>
      <c r="H1515" s="29" t="s">
        <v>3234</v>
      </c>
      <c r="I1515" s="29" t="s">
        <v>3275</v>
      </c>
      <c r="J1515" s="29" t="s">
        <v>3276</v>
      </c>
      <c r="K1515" s="29" t="s">
        <v>3287</v>
      </c>
      <c r="L1515" s="29" t="s">
        <v>3101</v>
      </c>
      <c r="M1515" s="29" t="s">
        <v>3288</v>
      </c>
      <c r="N1515" s="29" t="s">
        <v>3289</v>
      </c>
      <c r="O1515" s="29" t="s">
        <v>3290</v>
      </c>
      <c r="P1515" s="29" t="s">
        <v>3291</v>
      </c>
      <c r="Q1515" s="29" t="s">
        <v>3209</v>
      </c>
      <c r="R1515" s="29" t="s">
        <v>3210</v>
      </c>
      <c r="S1515" s="29" t="s">
        <v>3098</v>
      </c>
      <c r="T1515" s="29"/>
      <c r="U1515" s="30">
        <v>1000</v>
      </c>
      <c r="V1515" s="30">
        <v>1000</v>
      </c>
      <c r="W1515" s="30">
        <v>1000</v>
      </c>
      <c r="X1515" s="30">
        <v>1000</v>
      </c>
      <c r="Y1515" s="30">
        <v>1000</v>
      </c>
      <c r="Z1515" s="30">
        <v>1000</v>
      </c>
      <c r="AA1515" s="30">
        <v>1000</v>
      </c>
      <c r="AB1515" s="30">
        <v>1000</v>
      </c>
      <c r="AC1515" s="30">
        <v>1000</v>
      </c>
      <c r="AD1515" s="30">
        <v>1000</v>
      </c>
      <c r="AE1515" s="30">
        <v>1000</v>
      </c>
      <c r="AF1515" s="30">
        <v>1000</v>
      </c>
    </row>
    <row r="1516" spans="1:32" x14ac:dyDescent="0.45">
      <c r="A1516" s="29" t="s">
        <v>420</v>
      </c>
      <c r="B1516" s="29" t="s">
        <v>421</v>
      </c>
      <c r="C1516" s="29" t="s">
        <v>3299</v>
      </c>
      <c r="D1516" s="29" t="s">
        <v>3300</v>
      </c>
      <c r="E1516" s="29" t="s">
        <v>3320</v>
      </c>
      <c r="F1516" s="29" t="s">
        <v>3321</v>
      </c>
      <c r="G1516" s="29" t="s">
        <v>3233</v>
      </c>
      <c r="H1516" s="29" t="s">
        <v>3234</v>
      </c>
      <c r="I1516" s="29" t="s">
        <v>3242</v>
      </c>
      <c r="J1516" s="29" t="s">
        <v>3243</v>
      </c>
      <c r="K1516" s="29" t="s">
        <v>3252</v>
      </c>
      <c r="L1516" s="29" t="s">
        <v>3106</v>
      </c>
      <c r="M1516" s="29" t="s">
        <v>3253</v>
      </c>
      <c r="N1516" s="29" t="s">
        <v>3106</v>
      </c>
      <c r="O1516" s="29" t="s">
        <v>3550</v>
      </c>
      <c r="P1516" s="29" t="s">
        <v>3551</v>
      </c>
      <c r="Q1516" s="29" t="s">
        <v>3249</v>
      </c>
      <c r="R1516" s="29" t="s">
        <v>3210</v>
      </c>
      <c r="S1516" s="29" t="s">
        <v>3098</v>
      </c>
      <c r="T1516" s="29"/>
      <c r="U1516" s="30">
        <v>12466</v>
      </c>
      <c r="V1516" s="30">
        <v>12466</v>
      </c>
      <c r="W1516" s="30">
        <v>12466</v>
      </c>
      <c r="X1516" s="30">
        <v>12466</v>
      </c>
      <c r="Y1516" s="30">
        <v>12466</v>
      </c>
      <c r="Z1516" s="30">
        <v>12466</v>
      </c>
      <c r="AA1516" s="30">
        <v>12466</v>
      </c>
      <c r="AB1516" s="30">
        <v>12466</v>
      </c>
      <c r="AC1516" s="30">
        <v>12466</v>
      </c>
      <c r="AD1516" s="30">
        <v>0</v>
      </c>
      <c r="AE1516" s="30">
        <v>0</v>
      </c>
      <c r="AF1516" s="30">
        <v>0</v>
      </c>
    </row>
    <row r="1517" spans="1:32" x14ac:dyDescent="0.45">
      <c r="A1517" s="29" t="s">
        <v>420</v>
      </c>
      <c r="B1517" s="29" t="s">
        <v>421</v>
      </c>
      <c r="C1517" s="29" t="s">
        <v>3299</v>
      </c>
      <c r="D1517" s="29" t="s">
        <v>3300</v>
      </c>
      <c r="E1517" s="29" t="s">
        <v>3320</v>
      </c>
      <c r="F1517" s="29" t="s">
        <v>3321</v>
      </c>
      <c r="G1517" s="29" t="s">
        <v>3233</v>
      </c>
      <c r="H1517" s="29" t="s">
        <v>3234</v>
      </c>
      <c r="I1517" s="29" t="s">
        <v>3275</v>
      </c>
      <c r="J1517" s="29" t="s">
        <v>3276</v>
      </c>
      <c r="K1517" s="29" t="s">
        <v>3277</v>
      </c>
      <c r="L1517" s="29" t="s">
        <v>3100</v>
      </c>
      <c r="M1517" s="29" t="s">
        <v>3312</v>
      </c>
      <c r="N1517" s="29" t="s">
        <v>3313</v>
      </c>
      <c r="O1517" s="29" t="s">
        <v>3314</v>
      </c>
      <c r="P1517" s="29" t="s">
        <v>3315</v>
      </c>
      <c r="Q1517" s="29" t="s">
        <v>3249</v>
      </c>
      <c r="R1517" s="29" t="s">
        <v>3210</v>
      </c>
      <c r="S1517" s="29" t="s">
        <v>3098</v>
      </c>
      <c r="T1517" s="29"/>
      <c r="U1517" s="30">
        <v>3090</v>
      </c>
      <c r="V1517" s="30">
        <v>3090</v>
      </c>
      <c r="W1517" s="30">
        <v>3090</v>
      </c>
      <c r="X1517" s="30">
        <v>3090</v>
      </c>
      <c r="Y1517" s="30">
        <v>3090</v>
      </c>
      <c r="Z1517" s="30">
        <v>3090</v>
      </c>
      <c r="AA1517" s="30">
        <v>3090</v>
      </c>
      <c r="AB1517" s="30">
        <v>3090</v>
      </c>
      <c r="AC1517" s="30">
        <v>3090</v>
      </c>
      <c r="AD1517" s="30">
        <v>0</v>
      </c>
      <c r="AE1517" s="30">
        <v>0</v>
      </c>
      <c r="AF1517" s="30">
        <v>0</v>
      </c>
    </row>
    <row r="1518" spans="1:32" x14ac:dyDescent="0.45">
      <c r="A1518" s="29" t="s">
        <v>459</v>
      </c>
      <c r="B1518" s="29" t="s">
        <v>460</v>
      </c>
      <c r="C1518" s="29" t="s">
        <v>3211</v>
      </c>
      <c r="D1518" s="29" t="s">
        <v>3212</v>
      </c>
      <c r="E1518" s="29" t="s">
        <v>3213</v>
      </c>
      <c r="F1518" s="29" t="s">
        <v>982</v>
      </c>
      <c r="G1518" s="29" t="s">
        <v>3200</v>
      </c>
      <c r="H1518" s="29" t="s">
        <v>3201</v>
      </c>
      <c r="I1518" s="29" t="s">
        <v>3202</v>
      </c>
      <c r="J1518" s="29" t="s">
        <v>3203</v>
      </c>
      <c r="K1518" s="29" t="s">
        <v>3780</v>
      </c>
      <c r="L1518" s="29" t="s">
        <v>3781</v>
      </c>
      <c r="M1518" s="29" t="s">
        <v>3782</v>
      </c>
      <c r="N1518" s="29" t="s">
        <v>3783</v>
      </c>
      <c r="O1518" s="29" t="s">
        <v>3784</v>
      </c>
      <c r="P1518" s="29" t="s">
        <v>3785</v>
      </c>
      <c r="Q1518" s="29" t="s">
        <v>3209</v>
      </c>
      <c r="R1518" s="29" t="s">
        <v>3210</v>
      </c>
      <c r="S1518" s="29" t="s">
        <v>3098</v>
      </c>
      <c r="T1518" s="29"/>
      <c r="U1518" s="30">
        <v>126048</v>
      </c>
      <c r="V1518" s="30">
        <v>126048</v>
      </c>
      <c r="W1518" s="30">
        <v>126048</v>
      </c>
      <c r="X1518" s="30">
        <v>126048</v>
      </c>
      <c r="Y1518" s="30">
        <v>126048</v>
      </c>
      <c r="Z1518" s="30">
        <v>126048</v>
      </c>
      <c r="AA1518" s="30">
        <v>126048</v>
      </c>
      <c r="AB1518" s="30">
        <v>126048</v>
      </c>
      <c r="AC1518" s="30">
        <v>126048</v>
      </c>
      <c r="AD1518" s="30">
        <v>126048</v>
      </c>
      <c r="AE1518" s="30">
        <v>126048</v>
      </c>
      <c r="AF1518" s="30">
        <v>126048</v>
      </c>
    </row>
    <row r="1519" spans="1:32" x14ac:dyDescent="0.45">
      <c r="A1519" s="29" t="s">
        <v>459</v>
      </c>
      <c r="B1519" s="29" t="s">
        <v>460</v>
      </c>
      <c r="C1519" s="29" t="s">
        <v>3211</v>
      </c>
      <c r="D1519" s="29" t="s">
        <v>3212</v>
      </c>
      <c r="E1519" s="29" t="s">
        <v>3213</v>
      </c>
      <c r="F1519" s="29" t="s">
        <v>982</v>
      </c>
      <c r="G1519" s="29" t="s">
        <v>3200</v>
      </c>
      <c r="H1519" s="29" t="s">
        <v>3201</v>
      </c>
      <c r="I1519" s="29" t="s">
        <v>3226</v>
      </c>
      <c r="J1519" s="29" t="s">
        <v>3227</v>
      </c>
      <c r="K1519" s="29" t="s">
        <v>3228</v>
      </c>
      <c r="L1519" s="29" t="s">
        <v>3111</v>
      </c>
      <c r="M1519" s="29" t="s">
        <v>3409</v>
      </c>
      <c r="N1519" s="29" t="s">
        <v>3410</v>
      </c>
      <c r="O1519" s="29" t="s">
        <v>3411</v>
      </c>
      <c r="P1519" s="29" t="s">
        <v>3412</v>
      </c>
      <c r="Q1519" s="29" t="s">
        <v>3209</v>
      </c>
      <c r="R1519" s="29" t="s">
        <v>3210</v>
      </c>
      <c r="S1519" s="29" t="s">
        <v>3098</v>
      </c>
      <c r="T1519" s="29"/>
      <c r="U1519" s="30">
        <v>16000</v>
      </c>
      <c r="V1519" s="30">
        <v>16000</v>
      </c>
      <c r="W1519" s="30">
        <v>16000</v>
      </c>
      <c r="X1519" s="30">
        <v>16000</v>
      </c>
      <c r="Y1519" s="30">
        <v>16000</v>
      </c>
      <c r="Z1519" s="30">
        <v>16000</v>
      </c>
      <c r="AA1519" s="30">
        <v>16000</v>
      </c>
      <c r="AB1519" s="30">
        <v>16000</v>
      </c>
      <c r="AC1519" s="30">
        <v>16000</v>
      </c>
      <c r="AD1519" s="30">
        <v>16000</v>
      </c>
      <c r="AE1519" s="30">
        <v>16000</v>
      </c>
      <c r="AF1519" s="30">
        <v>16000</v>
      </c>
    </row>
    <row r="1520" spans="1:32" x14ac:dyDescent="0.45">
      <c r="A1520" s="29" t="s">
        <v>459</v>
      </c>
      <c r="B1520" s="29" t="s">
        <v>460</v>
      </c>
      <c r="C1520" s="29" t="s">
        <v>3211</v>
      </c>
      <c r="D1520" s="29" t="s">
        <v>3212</v>
      </c>
      <c r="E1520" s="29" t="s">
        <v>3213</v>
      </c>
      <c r="F1520" s="29" t="s">
        <v>982</v>
      </c>
      <c r="G1520" s="29" t="s">
        <v>3200</v>
      </c>
      <c r="H1520" s="29" t="s">
        <v>3201</v>
      </c>
      <c r="I1520" s="29" t="s">
        <v>3226</v>
      </c>
      <c r="J1520" s="29" t="s">
        <v>3227</v>
      </c>
      <c r="K1520" s="29" t="s">
        <v>3228</v>
      </c>
      <c r="L1520" s="29" t="s">
        <v>3111</v>
      </c>
      <c r="M1520" s="29" t="s">
        <v>3229</v>
      </c>
      <c r="N1520" s="29" t="s">
        <v>3230</v>
      </c>
      <c r="O1520" s="29" t="s">
        <v>3231</v>
      </c>
      <c r="P1520" s="29" t="s">
        <v>3232</v>
      </c>
      <c r="Q1520" s="29" t="s">
        <v>3209</v>
      </c>
      <c r="R1520" s="29" t="s">
        <v>3210</v>
      </c>
      <c r="S1520" s="29" t="s">
        <v>3098</v>
      </c>
      <c r="T1520" s="29"/>
      <c r="U1520" s="30">
        <v>0</v>
      </c>
      <c r="V1520" s="30">
        <v>0</v>
      </c>
      <c r="W1520" s="30">
        <v>0</v>
      </c>
      <c r="X1520" s="30">
        <v>0</v>
      </c>
      <c r="Y1520" s="30">
        <v>0</v>
      </c>
      <c r="Z1520" s="30">
        <v>0</v>
      </c>
      <c r="AA1520" s="30">
        <v>0</v>
      </c>
      <c r="AB1520" s="30">
        <v>0</v>
      </c>
      <c r="AC1520" s="30">
        <v>0</v>
      </c>
      <c r="AD1520" s="30">
        <v>0</v>
      </c>
      <c r="AE1520" s="30">
        <v>0</v>
      </c>
      <c r="AF1520" s="30">
        <v>0</v>
      </c>
    </row>
    <row r="1521" spans="1:32" x14ac:dyDescent="0.45">
      <c r="A1521" s="29" t="s">
        <v>459</v>
      </c>
      <c r="B1521" s="29" t="s">
        <v>460</v>
      </c>
      <c r="C1521" s="29" t="s">
        <v>3211</v>
      </c>
      <c r="D1521" s="29" t="s">
        <v>3212</v>
      </c>
      <c r="E1521" s="29" t="s">
        <v>3213</v>
      </c>
      <c r="F1521" s="29" t="s">
        <v>982</v>
      </c>
      <c r="G1521" s="29" t="s">
        <v>3200</v>
      </c>
      <c r="H1521" s="29" t="s">
        <v>3201</v>
      </c>
      <c r="I1521" s="29" t="s">
        <v>3226</v>
      </c>
      <c r="J1521" s="29" t="s">
        <v>3227</v>
      </c>
      <c r="K1521" s="29" t="s">
        <v>3228</v>
      </c>
      <c r="L1521" s="29" t="s">
        <v>3111</v>
      </c>
      <c r="M1521" s="29" t="s">
        <v>3295</v>
      </c>
      <c r="N1521" s="29" t="s">
        <v>3296</v>
      </c>
      <c r="O1521" s="29" t="s">
        <v>3297</v>
      </c>
      <c r="P1521" s="29" t="s">
        <v>3298</v>
      </c>
      <c r="Q1521" s="29" t="s">
        <v>3209</v>
      </c>
      <c r="R1521" s="29" t="s">
        <v>3210</v>
      </c>
      <c r="S1521" s="29" t="s">
        <v>3098</v>
      </c>
      <c r="T1521" s="29"/>
      <c r="U1521" s="30">
        <v>0</v>
      </c>
      <c r="V1521" s="30">
        <v>0</v>
      </c>
      <c r="W1521" s="30">
        <v>0</v>
      </c>
      <c r="X1521" s="30">
        <v>1000</v>
      </c>
      <c r="Y1521" s="30">
        <v>0</v>
      </c>
      <c r="Z1521" s="30">
        <v>0</v>
      </c>
      <c r="AA1521" s="30">
        <v>1000</v>
      </c>
      <c r="AB1521" s="30">
        <v>0</v>
      </c>
      <c r="AC1521" s="30">
        <v>1000</v>
      </c>
      <c r="AD1521" s="30">
        <v>0</v>
      </c>
      <c r="AE1521" s="30">
        <v>0</v>
      </c>
      <c r="AF1521" s="30">
        <v>0</v>
      </c>
    </row>
    <row r="1522" spans="1:32" x14ac:dyDescent="0.45">
      <c r="A1522" s="29" t="s">
        <v>459</v>
      </c>
      <c r="B1522" s="29" t="s">
        <v>460</v>
      </c>
      <c r="C1522" s="29" t="s">
        <v>3211</v>
      </c>
      <c r="D1522" s="29" t="s">
        <v>3212</v>
      </c>
      <c r="E1522" s="29" t="s">
        <v>3213</v>
      </c>
      <c r="F1522" s="29" t="s">
        <v>982</v>
      </c>
      <c r="G1522" s="29" t="s">
        <v>3233</v>
      </c>
      <c r="H1522" s="29" t="s">
        <v>3234</v>
      </c>
      <c r="I1522" s="29" t="s">
        <v>3235</v>
      </c>
      <c r="J1522" s="29" t="s">
        <v>3236</v>
      </c>
      <c r="K1522" s="29" t="s">
        <v>3237</v>
      </c>
      <c r="L1522" s="29" t="s">
        <v>3107</v>
      </c>
      <c r="M1522" s="29" t="s">
        <v>3238</v>
      </c>
      <c r="N1522" s="29" t="s">
        <v>3239</v>
      </c>
      <c r="O1522" s="29" t="s">
        <v>3422</v>
      </c>
      <c r="P1522" s="29" t="s">
        <v>3423</v>
      </c>
      <c r="Q1522" s="29" t="s">
        <v>3209</v>
      </c>
      <c r="R1522" s="29" t="s">
        <v>3210</v>
      </c>
      <c r="S1522" s="29" t="s">
        <v>3098</v>
      </c>
      <c r="T1522" s="29"/>
      <c r="U1522" s="30">
        <v>24000</v>
      </c>
      <c r="V1522" s="30">
        <v>24000</v>
      </c>
      <c r="W1522" s="30">
        <v>24000</v>
      </c>
      <c r="X1522" s="30">
        <v>24000</v>
      </c>
      <c r="Y1522" s="30">
        <v>24000</v>
      </c>
      <c r="Z1522" s="30">
        <v>24000</v>
      </c>
      <c r="AA1522" s="30">
        <v>24000</v>
      </c>
      <c r="AB1522" s="30">
        <v>24000</v>
      </c>
      <c r="AC1522" s="30">
        <v>24000</v>
      </c>
      <c r="AD1522" s="30">
        <v>24000</v>
      </c>
      <c r="AE1522" s="30">
        <v>24000</v>
      </c>
      <c r="AF1522" s="30">
        <v>24000</v>
      </c>
    </row>
    <row r="1523" spans="1:32" x14ac:dyDescent="0.45">
      <c r="A1523" s="29" t="s">
        <v>459</v>
      </c>
      <c r="B1523" s="29" t="s">
        <v>460</v>
      </c>
      <c r="C1523" s="29" t="s">
        <v>3211</v>
      </c>
      <c r="D1523" s="29" t="s">
        <v>3212</v>
      </c>
      <c r="E1523" s="29" t="s">
        <v>3213</v>
      </c>
      <c r="F1523" s="29" t="s">
        <v>982</v>
      </c>
      <c r="G1523" s="29" t="s">
        <v>3233</v>
      </c>
      <c r="H1523" s="29" t="s">
        <v>3234</v>
      </c>
      <c r="I1523" s="29" t="s">
        <v>3262</v>
      </c>
      <c r="J1523" s="29" t="s">
        <v>3263</v>
      </c>
      <c r="K1523" s="29" t="s">
        <v>3264</v>
      </c>
      <c r="L1523" s="29" t="s">
        <v>3103</v>
      </c>
      <c r="M1523" s="29" t="s">
        <v>3265</v>
      </c>
      <c r="N1523" s="29" t="s">
        <v>3266</v>
      </c>
      <c r="O1523" s="29" t="s">
        <v>3267</v>
      </c>
      <c r="P1523" s="29" t="s">
        <v>3268</v>
      </c>
      <c r="Q1523" s="29" t="s">
        <v>3209</v>
      </c>
      <c r="R1523" s="29" t="s">
        <v>3210</v>
      </c>
      <c r="S1523" s="29" t="s">
        <v>3098</v>
      </c>
      <c r="T1523" s="29"/>
      <c r="U1523" s="30">
        <v>19530</v>
      </c>
      <c r="V1523" s="30">
        <v>19530</v>
      </c>
      <c r="W1523" s="30">
        <v>19530</v>
      </c>
      <c r="X1523" s="30">
        <v>19530</v>
      </c>
      <c r="Y1523" s="30">
        <v>19530</v>
      </c>
      <c r="Z1523" s="30">
        <v>19530</v>
      </c>
      <c r="AA1523" s="30">
        <v>19530</v>
      </c>
      <c r="AB1523" s="30">
        <v>19530</v>
      </c>
      <c r="AC1523" s="30">
        <v>19530</v>
      </c>
      <c r="AD1523" s="30">
        <v>19530</v>
      </c>
      <c r="AE1523" s="30">
        <v>19530</v>
      </c>
      <c r="AF1523" s="30">
        <v>19530</v>
      </c>
    </row>
    <row r="1524" spans="1:32" x14ac:dyDescent="0.45">
      <c r="A1524" s="29" t="s">
        <v>459</v>
      </c>
      <c r="B1524" s="29" t="s">
        <v>460</v>
      </c>
      <c r="C1524" s="29" t="s">
        <v>3211</v>
      </c>
      <c r="D1524" s="29" t="s">
        <v>3212</v>
      </c>
      <c r="E1524" s="29" t="s">
        <v>3213</v>
      </c>
      <c r="F1524" s="29" t="s">
        <v>982</v>
      </c>
      <c r="G1524" s="29" t="s">
        <v>3233</v>
      </c>
      <c r="H1524" s="29" t="s">
        <v>3234</v>
      </c>
      <c r="I1524" s="29" t="s">
        <v>3262</v>
      </c>
      <c r="J1524" s="29" t="s">
        <v>3263</v>
      </c>
      <c r="K1524" s="29" t="s">
        <v>3264</v>
      </c>
      <c r="L1524" s="29" t="s">
        <v>3103</v>
      </c>
      <c r="M1524" s="29" t="s">
        <v>3265</v>
      </c>
      <c r="N1524" s="29" t="s">
        <v>3266</v>
      </c>
      <c r="O1524" s="29" t="s">
        <v>3269</v>
      </c>
      <c r="P1524" s="29" t="s">
        <v>3270</v>
      </c>
      <c r="Q1524" s="29" t="s">
        <v>3209</v>
      </c>
      <c r="R1524" s="29" t="s">
        <v>3210</v>
      </c>
      <c r="S1524" s="29" t="s">
        <v>3098</v>
      </c>
      <c r="T1524" s="29"/>
      <c r="U1524" s="30">
        <v>5187</v>
      </c>
      <c r="V1524" s="30">
        <v>5733</v>
      </c>
      <c r="W1524" s="30">
        <v>8268</v>
      </c>
      <c r="X1524" s="30">
        <v>4914</v>
      </c>
      <c r="Y1524" s="30">
        <v>3159</v>
      </c>
      <c r="Z1524" s="30">
        <v>3198</v>
      </c>
      <c r="AA1524" s="30">
        <v>4719</v>
      </c>
      <c r="AB1524" s="30">
        <v>2847</v>
      </c>
      <c r="AC1524" s="30">
        <v>2389</v>
      </c>
      <c r="AD1524" s="30">
        <v>1872</v>
      </c>
      <c r="AE1524" s="30">
        <v>2028</v>
      </c>
      <c r="AF1524" s="30">
        <v>2691</v>
      </c>
    </row>
    <row r="1525" spans="1:32" x14ac:dyDescent="0.45">
      <c r="A1525" s="29" t="s">
        <v>459</v>
      </c>
      <c r="B1525" s="29" t="s">
        <v>460</v>
      </c>
      <c r="C1525" s="29" t="s">
        <v>3211</v>
      </c>
      <c r="D1525" s="29" t="s">
        <v>3212</v>
      </c>
      <c r="E1525" s="29" t="s">
        <v>3213</v>
      </c>
      <c r="F1525" s="29" t="s">
        <v>982</v>
      </c>
      <c r="G1525" s="29" t="s">
        <v>3233</v>
      </c>
      <c r="H1525" s="29" t="s">
        <v>3234</v>
      </c>
      <c r="I1525" s="29" t="s">
        <v>3262</v>
      </c>
      <c r="J1525" s="29" t="s">
        <v>3263</v>
      </c>
      <c r="K1525" s="29" t="s">
        <v>3264</v>
      </c>
      <c r="L1525" s="29" t="s">
        <v>3103</v>
      </c>
      <c r="M1525" s="29" t="s">
        <v>3265</v>
      </c>
      <c r="N1525" s="29" t="s">
        <v>3266</v>
      </c>
      <c r="O1525" s="29" t="s">
        <v>3271</v>
      </c>
      <c r="P1525" s="29" t="s">
        <v>3272</v>
      </c>
      <c r="Q1525" s="29" t="s">
        <v>3209</v>
      </c>
      <c r="R1525" s="29" t="s">
        <v>3210</v>
      </c>
      <c r="S1525" s="29" t="s">
        <v>3098</v>
      </c>
      <c r="T1525" s="29"/>
      <c r="U1525" s="30">
        <v>275</v>
      </c>
      <c r="V1525" s="30">
        <v>1710</v>
      </c>
      <c r="W1525" s="30">
        <v>232</v>
      </c>
      <c r="X1525" s="30">
        <v>1029</v>
      </c>
      <c r="Y1525" s="30">
        <v>826</v>
      </c>
      <c r="Z1525" s="30">
        <v>912</v>
      </c>
      <c r="AA1525" s="30">
        <v>681</v>
      </c>
      <c r="AB1525" s="30">
        <v>1406</v>
      </c>
      <c r="AC1525" s="30">
        <v>1653</v>
      </c>
      <c r="AD1525" s="30">
        <v>130</v>
      </c>
      <c r="AE1525" s="30">
        <v>1406</v>
      </c>
      <c r="AF1525" s="30">
        <v>1856</v>
      </c>
    </row>
    <row r="1526" spans="1:32" x14ac:dyDescent="0.45">
      <c r="A1526" s="29" t="s">
        <v>459</v>
      </c>
      <c r="B1526" s="29" t="s">
        <v>460</v>
      </c>
      <c r="C1526" s="29" t="s">
        <v>3211</v>
      </c>
      <c r="D1526" s="29" t="s">
        <v>3212</v>
      </c>
      <c r="E1526" s="29" t="s">
        <v>3213</v>
      </c>
      <c r="F1526" s="29" t="s">
        <v>982</v>
      </c>
      <c r="G1526" s="29" t="s">
        <v>3233</v>
      </c>
      <c r="H1526" s="29" t="s">
        <v>3234</v>
      </c>
      <c r="I1526" s="29" t="s">
        <v>3262</v>
      </c>
      <c r="J1526" s="29" t="s">
        <v>3263</v>
      </c>
      <c r="K1526" s="29" t="s">
        <v>3264</v>
      </c>
      <c r="L1526" s="29" t="s">
        <v>3103</v>
      </c>
      <c r="M1526" s="29" t="s">
        <v>3265</v>
      </c>
      <c r="N1526" s="29" t="s">
        <v>3266</v>
      </c>
      <c r="O1526" s="29" t="s">
        <v>3273</v>
      </c>
      <c r="P1526" s="29" t="s">
        <v>3274</v>
      </c>
      <c r="Q1526" s="29" t="s">
        <v>3209</v>
      </c>
      <c r="R1526" s="29" t="s">
        <v>3210</v>
      </c>
      <c r="S1526" s="29" t="s">
        <v>3098</v>
      </c>
      <c r="T1526" s="29"/>
      <c r="U1526" s="30">
        <v>897</v>
      </c>
      <c r="V1526" s="30">
        <v>1053</v>
      </c>
      <c r="W1526" s="30">
        <v>273</v>
      </c>
      <c r="X1526" s="30">
        <v>663</v>
      </c>
      <c r="Y1526" s="30">
        <v>585</v>
      </c>
      <c r="Z1526" s="30">
        <v>546</v>
      </c>
      <c r="AA1526" s="30">
        <v>624</v>
      </c>
      <c r="AB1526" s="30">
        <v>390</v>
      </c>
      <c r="AC1526" s="30">
        <v>897</v>
      </c>
      <c r="AD1526" s="30">
        <v>546</v>
      </c>
      <c r="AE1526" s="30">
        <v>117</v>
      </c>
      <c r="AF1526" s="30">
        <v>351</v>
      </c>
    </row>
    <row r="1527" spans="1:32" x14ac:dyDescent="0.45">
      <c r="A1527" s="29" t="s">
        <v>459</v>
      </c>
      <c r="B1527" s="29" t="s">
        <v>460</v>
      </c>
      <c r="C1527" s="29" t="s">
        <v>3211</v>
      </c>
      <c r="D1527" s="29" t="s">
        <v>3212</v>
      </c>
      <c r="E1527" s="29" t="s">
        <v>3213</v>
      </c>
      <c r="F1527" s="29" t="s">
        <v>982</v>
      </c>
      <c r="G1527" s="29" t="s">
        <v>3233</v>
      </c>
      <c r="H1527" s="29" t="s">
        <v>3234</v>
      </c>
      <c r="I1527" s="29" t="s">
        <v>3262</v>
      </c>
      <c r="J1527" s="29" t="s">
        <v>3263</v>
      </c>
      <c r="K1527" s="29" t="s">
        <v>3264</v>
      </c>
      <c r="L1527" s="29" t="s">
        <v>3103</v>
      </c>
      <c r="M1527" s="29" t="s">
        <v>3265</v>
      </c>
      <c r="N1527" s="29" t="s">
        <v>3266</v>
      </c>
      <c r="O1527" s="29" t="s">
        <v>3372</v>
      </c>
      <c r="P1527" s="29" t="s">
        <v>3373</v>
      </c>
      <c r="Q1527" s="29" t="s">
        <v>3209</v>
      </c>
      <c r="R1527" s="29" t="s">
        <v>3210</v>
      </c>
      <c r="S1527" s="29" t="s">
        <v>3098</v>
      </c>
      <c r="T1527" s="29"/>
      <c r="U1527" s="30">
        <v>12687</v>
      </c>
      <c r="V1527" s="30">
        <v>14500</v>
      </c>
      <c r="W1527" s="30">
        <v>12295</v>
      </c>
      <c r="X1527" s="30">
        <v>10801</v>
      </c>
      <c r="Y1527" s="30">
        <v>7814</v>
      </c>
      <c r="Z1527" s="30">
        <v>8177</v>
      </c>
      <c r="AA1527" s="30">
        <v>9975</v>
      </c>
      <c r="AB1527" s="30">
        <v>8133</v>
      </c>
      <c r="AC1527" s="30">
        <v>8279</v>
      </c>
      <c r="AD1527" s="30">
        <v>5480</v>
      </c>
      <c r="AE1527" s="30">
        <v>5495</v>
      </c>
      <c r="AF1527" s="30">
        <v>7756</v>
      </c>
    </row>
    <row r="1528" spans="1:32" x14ac:dyDescent="0.45">
      <c r="A1528" s="29" t="s">
        <v>459</v>
      </c>
      <c r="B1528" s="29" t="s">
        <v>460</v>
      </c>
      <c r="C1528" s="29" t="s">
        <v>3211</v>
      </c>
      <c r="D1528" s="29" t="s">
        <v>3212</v>
      </c>
      <c r="E1528" s="29" t="s">
        <v>3213</v>
      </c>
      <c r="F1528" s="29" t="s">
        <v>982</v>
      </c>
      <c r="G1528" s="29" t="s">
        <v>3233</v>
      </c>
      <c r="H1528" s="29" t="s">
        <v>3234</v>
      </c>
      <c r="I1528" s="29" t="s">
        <v>3275</v>
      </c>
      <c r="J1528" s="29" t="s">
        <v>3276</v>
      </c>
      <c r="K1528" s="29" t="s">
        <v>3277</v>
      </c>
      <c r="L1528" s="29" t="s">
        <v>3100</v>
      </c>
      <c r="M1528" s="29" t="s">
        <v>3312</v>
      </c>
      <c r="N1528" s="29" t="s">
        <v>3313</v>
      </c>
      <c r="O1528" s="29" t="s">
        <v>3314</v>
      </c>
      <c r="P1528" s="29" t="s">
        <v>3315</v>
      </c>
      <c r="Q1528" s="29" t="s">
        <v>3209</v>
      </c>
      <c r="R1528" s="29" t="s">
        <v>3210</v>
      </c>
      <c r="S1528" s="29" t="s">
        <v>3098</v>
      </c>
      <c r="T1528" s="29"/>
      <c r="U1528" s="30">
        <v>75600</v>
      </c>
      <c r="V1528" s="30">
        <v>75600</v>
      </c>
      <c r="W1528" s="30">
        <v>75600</v>
      </c>
      <c r="X1528" s="30">
        <v>75600</v>
      </c>
      <c r="Y1528" s="30">
        <v>75600</v>
      </c>
      <c r="Z1528" s="30">
        <v>75600</v>
      </c>
      <c r="AA1528" s="30">
        <v>75600</v>
      </c>
      <c r="AB1528" s="30">
        <v>75600</v>
      </c>
      <c r="AC1528" s="30">
        <v>75600</v>
      </c>
      <c r="AD1528" s="30">
        <v>75600</v>
      </c>
      <c r="AE1528" s="30">
        <v>75600</v>
      </c>
      <c r="AF1528" s="30">
        <v>75600</v>
      </c>
    </row>
    <row r="1529" spans="1:32" x14ac:dyDescent="0.45">
      <c r="A1529" s="29" t="s">
        <v>1195</v>
      </c>
      <c r="B1529" s="29" t="s">
        <v>1196</v>
      </c>
      <c r="C1529" s="29" t="s">
        <v>3196</v>
      </c>
      <c r="D1529" s="29" t="s">
        <v>3197</v>
      </c>
      <c r="E1529" s="29" t="s">
        <v>3537</v>
      </c>
      <c r="F1529" s="29" t="s">
        <v>3463</v>
      </c>
      <c r="G1529" s="29" t="s">
        <v>3200</v>
      </c>
      <c r="H1529" s="29" t="s">
        <v>3201</v>
      </c>
      <c r="I1529" s="29" t="s">
        <v>3226</v>
      </c>
      <c r="J1529" s="29" t="s">
        <v>3227</v>
      </c>
      <c r="K1529" s="29" t="s">
        <v>3228</v>
      </c>
      <c r="L1529" s="29" t="s">
        <v>3111</v>
      </c>
      <c r="M1529" s="29" t="s">
        <v>3229</v>
      </c>
      <c r="N1529" s="29" t="s">
        <v>3230</v>
      </c>
      <c r="O1529" s="29" t="s">
        <v>3231</v>
      </c>
      <c r="P1529" s="29" t="s">
        <v>3232</v>
      </c>
      <c r="Q1529" s="29" t="s">
        <v>3209</v>
      </c>
      <c r="R1529" s="29" t="s">
        <v>3210</v>
      </c>
      <c r="S1529" s="29" t="s">
        <v>3098</v>
      </c>
      <c r="T1529" s="29"/>
      <c r="U1529" s="30">
        <v>0</v>
      </c>
      <c r="V1529" s="30">
        <v>0</v>
      </c>
      <c r="W1529" s="30">
        <v>0</v>
      </c>
      <c r="X1529" s="30">
        <v>0</v>
      </c>
      <c r="Y1529" s="30">
        <v>0</v>
      </c>
      <c r="Z1529" s="30">
        <v>0</v>
      </c>
      <c r="AA1529" s="30">
        <v>0</v>
      </c>
      <c r="AB1529" s="30">
        <v>0</v>
      </c>
      <c r="AC1529" s="30">
        <v>0</v>
      </c>
      <c r="AD1529" s="30">
        <v>0</v>
      </c>
      <c r="AE1529" s="30">
        <v>0</v>
      </c>
      <c r="AF1529" s="30">
        <v>0</v>
      </c>
    </row>
    <row r="1530" spans="1:32" x14ac:dyDescent="0.45">
      <c r="A1530" s="29" t="s">
        <v>1195</v>
      </c>
      <c r="B1530" s="29" t="s">
        <v>1196</v>
      </c>
      <c r="C1530" s="29" t="s">
        <v>3299</v>
      </c>
      <c r="D1530" s="29" t="s">
        <v>3300</v>
      </c>
      <c r="E1530" s="29" t="s">
        <v>3538</v>
      </c>
      <c r="F1530" s="29" t="s">
        <v>3539</v>
      </c>
      <c r="G1530" s="29" t="s">
        <v>3200</v>
      </c>
      <c r="H1530" s="29" t="s">
        <v>3201</v>
      </c>
      <c r="I1530" s="29" t="s">
        <v>3202</v>
      </c>
      <c r="J1530" s="29" t="s">
        <v>3203</v>
      </c>
      <c r="K1530" s="29" t="s">
        <v>3401</v>
      </c>
      <c r="L1530" s="29" t="s">
        <v>3402</v>
      </c>
      <c r="M1530" s="29" t="s">
        <v>3631</v>
      </c>
      <c r="N1530" s="29" t="s">
        <v>3632</v>
      </c>
      <c r="O1530" s="29" t="s">
        <v>3786</v>
      </c>
      <c r="P1530" s="29" t="s">
        <v>3787</v>
      </c>
      <c r="Q1530" s="29" t="s">
        <v>3209</v>
      </c>
      <c r="R1530" s="29" t="s">
        <v>3210</v>
      </c>
      <c r="S1530" s="29" t="s">
        <v>3098</v>
      </c>
      <c r="T1530" s="29"/>
      <c r="U1530" s="30">
        <v>39200</v>
      </c>
      <c r="V1530" s="30">
        <v>39200</v>
      </c>
      <c r="W1530" s="30">
        <v>39200</v>
      </c>
      <c r="X1530" s="30">
        <v>39200</v>
      </c>
      <c r="Y1530" s="30">
        <v>39200</v>
      </c>
      <c r="Z1530" s="30">
        <v>39200</v>
      </c>
      <c r="AA1530" s="30">
        <v>39200</v>
      </c>
      <c r="AB1530" s="30">
        <v>39200</v>
      </c>
      <c r="AC1530" s="30">
        <v>39200</v>
      </c>
      <c r="AD1530" s="30">
        <v>39200</v>
      </c>
      <c r="AE1530" s="30">
        <v>39200</v>
      </c>
      <c r="AF1530" s="30">
        <v>39200</v>
      </c>
    </row>
    <row r="1531" spans="1:32" x14ac:dyDescent="0.45">
      <c r="A1531" s="29" t="s">
        <v>1195</v>
      </c>
      <c r="B1531" s="29" t="s">
        <v>1196</v>
      </c>
      <c r="C1531" s="29" t="s">
        <v>3299</v>
      </c>
      <c r="D1531" s="29" t="s">
        <v>3300</v>
      </c>
      <c r="E1531" s="29" t="s">
        <v>3538</v>
      </c>
      <c r="F1531" s="29" t="s">
        <v>3539</v>
      </c>
      <c r="G1531" s="29" t="s">
        <v>3200</v>
      </c>
      <c r="H1531" s="29" t="s">
        <v>3201</v>
      </c>
      <c r="I1531" s="29" t="s">
        <v>3202</v>
      </c>
      <c r="J1531" s="29" t="s">
        <v>3203</v>
      </c>
      <c r="K1531" s="29" t="s">
        <v>3401</v>
      </c>
      <c r="L1531" s="29" t="s">
        <v>3402</v>
      </c>
      <c r="M1531" s="29" t="s">
        <v>3631</v>
      </c>
      <c r="N1531" s="29" t="s">
        <v>3632</v>
      </c>
      <c r="O1531" s="29" t="s">
        <v>3788</v>
      </c>
      <c r="P1531" s="29" t="s">
        <v>3789</v>
      </c>
      <c r="Q1531" s="29" t="s">
        <v>3209</v>
      </c>
      <c r="R1531" s="29" t="s">
        <v>3210</v>
      </c>
      <c r="S1531" s="29" t="s">
        <v>3098</v>
      </c>
      <c r="T1531" s="29"/>
      <c r="U1531" s="30">
        <v>5409</v>
      </c>
      <c r="V1531" s="30">
        <v>72</v>
      </c>
      <c r="W1531" s="30">
        <v>2991</v>
      </c>
      <c r="X1531" s="30">
        <v>6984</v>
      </c>
      <c r="Y1531" s="30">
        <v>15542</v>
      </c>
      <c r="Z1531" s="30">
        <v>5977</v>
      </c>
      <c r="AA1531" s="30">
        <v>1725</v>
      </c>
      <c r="AB1531" s="30">
        <v>5306</v>
      </c>
      <c r="AC1531" s="30">
        <v>4499</v>
      </c>
      <c r="AD1531" s="30">
        <v>6552</v>
      </c>
      <c r="AE1531" s="30">
        <v>40617</v>
      </c>
      <c r="AF1531" s="30">
        <v>22098</v>
      </c>
    </row>
    <row r="1532" spans="1:32" x14ac:dyDescent="0.45">
      <c r="A1532" s="29" t="s">
        <v>1195</v>
      </c>
      <c r="B1532" s="29" t="s">
        <v>1196</v>
      </c>
      <c r="C1532" s="29" t="s">
        <v>3299</v>
      </c>
      <c r="D1532" s="29" t="s">
        <v>3300</v>
      </c>
      <c r="E1532" s="29" t="s">
        <v>3301</v>
      </c>
      <c r="F1532" s="29" t="s">
        <v>3302</v>
      </c>
      <c r="G1532" s="29" t="s">
        <v>3200</v>
      </c>
      <c r="H1532" s="29" t="s">
        <v>3201</v>
      </c>
      <c r="I1532" s="29" t="s">
        <v>3202</v>
      </c>
      <c r="J1532" s="29" t="s">
        <v>3203</v>
      </c>
      <c r="K1532" s="29" t="s">
        <v>3221</v>
      </c>
      <c r="L1532" s="29" t="s">
        <v>3113</v>
      </c>
      <c r="M1532" s="29" t="s">
        <v>3303</v>
      </c>
      <c r="N1532" s="29" t="s">
        <v>3304</v>
      </c>
      <c r="O1532" s="29" t="s">
        <v>3305</v>
      </c>
      <c r="P1532" s="29" t="s">
        <v>3306</v>
      </c>
      <c r="Q1532" s="29" t="s">
        <v>3209</v>
      </c>
      <c r="R1532" s="29" t="s">
        <v>3210</v>
      </c>
      <c r="S1532" s="29" t="s">
        <v>3098</v>
      </c>
      <c r="T1532" s="29"/>
      <c r="U1532" s="30">
        <v>4000</v>
      </c>
      <c r="V1532" s="30">
        <v>4000</v>
      </c>
      <c r="W1532" s="30">
        <v>4000</v>
      </c>
      <c r="X1532" s="30">
        <v>4000</v>
      </c>
      <c r="Y1532" s="30">
        <v>4000</v>
      </c>
      <c r="Z1532" s="30">
        <v>4000</v>
      </c>
      <c r="AA1532" s="30">
        <v>4335</v>
      </c>
      <c r="AB1532" s="30">
        <v>4000</v>
      </c>
      <c r="AC1532" s="30">
        <v>4223</v>
      </c>
      <c r="AD1532" s="30">
        <v>4000</v>
      </c>
      <c r="AE1532" s="30">
        <v>4046</v>
      </c>
      <c r="AF1532" s="30">
        <v>4235</v>
      </c>
    </row>
    <row r="1533" spans="1:32" x14ac:dyDescent="0.45">
      <c r="A1533" s="29" t="s">
        <v>1195</v>
      </c>
      <c r="B1533" s="29" t="s">
        <v>1196</v>
      </c>
      <c r="C1533" s="29" t="s">
        <v>3299</v>
      </c>
      <c r="D1533" s="29" t="s">
        <v>3300</v>
      </c>
      <c r="E1533" s="29" t="s">
        <v>3468</v>
      </c>
      <c r="F1533" s="29" t="s">
        <v>3469</v>
      </c>
      <c r="G1533" s="29" t="s">
        <v>3200</v>
      </c>
      <c r="H1533" s="29" t="s">
        <v>3201</v>
      </c>
      <c r="I1533" s="29" t="s">
        <v>3202</v>
      </c>
      <c r="J1533" s="29" t="s">
        <v>3203</v>
      </c>
      <c r="K1533" s="29" t="s">
        <v>3221</v>
      </c>
      <c r="L1533" s="29" t="s">
        <v>3113</v>
      </c>
      <c r="M1533" s="29" t="s">
        <v>3303</v>
      </c>
      <c r="N1533" s="29" t="s">
        <v>3304</v>
      </c>
      <c r="O1533" s="29" t="s">
        <v>3305</v>
      </c>
      <c r="P1533" s="29" t="s">
        <v>3306</v>
      </c>
      <c r="Q1533" s="29" t="s">
        <v>3209</v>
      </c>
      <c r="R1533" s="29" t="s">
        <v>3210</v>
      </c>
      <c r="S1533" s="29" t="s">
        <v>3098</v>
      </c>
      <c r="T1533" s="29"/>
      <c r="U1533" s="30">
        <v>33490</v>
      </c>
      <c r="V1533" s="30">
        <v>35924</v>
      </c>
      <c r="W1533" s="30">
        <v>34202</v>
      </c>
      <c r="X1533" s="30">
        <v>35846</v>
      </c>
      <c r="Y1533" s="30">
        <v>34814</v>
      </c>
      <c r="Z1533" s="30">
        <v>35941</v>
      </c>
      <c r="AA1533" s="30">
        <v>33410</v>
      </c>
      <c r="AB1533" s="30">
        <v>33952</v>
      </c>
      <c r="AC1533" s="30">
        <v>36751</v>
      </c>
      <c r="AD1533" s="30">
        <v>34907</v>
      </c>
      <c r="AE1533" s="30">
        <v>34651</v>
      </c>
      <c r="AF1533" s="30">
        <v>33858</v>
      </c>
    </row>
    <row r="1534" spans="1:32" x14ac:dyDescent="0.45">
      <c r="A1534" s="29" t="s">
        <v>1195</v>
      </c>
      <c r="B1534" s="29" t="s">
        <v>1196</v>
      </c>
      <c r="C1534" s="29" t="s">
        <v>3211</v>
      </c>
      <c r="D1534" s="29" t="s">
        <v>3212</v>
      </c>
      <c r="E1534" s="29" t="s">
        <v>3211</v>
      </c>
      <c r="F1534" s="29" t="s">
        <v>3340</v>
      </c>
      <c r="G1534" s="29" t="s">
        <v>3200</v>
      </c>
      <c r="H1534" s="29" t="s">
        <v>3201</v>
      </c>
      <c r="I1534" s="29" t="s">
        <v>3202</v>
      </c>
      <c r="J1534" s="29" t="s">
        <v>3203</v>
      </c>
      <c r="K1534" s="29" t="s">
        <v>3204</v>
      </c>
      <c r="L1534" s="29" t="s">
        <v>3109</v>
      </c>
      <c r="M1534" s="29" t="s">
        <v>3205</v>
      </c>
      <c r="N1534" s="29" t="s">
        <v>3206</v>
      </c>
      <c r="O1534" s="29" t="s">
        <v>3390</v>
      </c>
      <c r="P1534" s="29" t="s">
        <v>3391</v>
      </c>
      <c r="Q1534" s="29" t="s">
        <v>3209</v>
      </c>
      <c r="R1534" s="29" t="s">
        <v>3210</v>
      </c>
      <c r="S1534" s="29" t="s">
        <v>3098</v>
      </c>
      <c r="T1534" s="29"/>
      <c r="U1534" s="30">
        <v>9926</v>
      </c>
      <c r="V1534" s="30">
        <v>2196</v>
      </c>
      <c r="W1534" s="30">
        <v>12026</v>
      </c>
      <c r="X1534" s="30">
        <v>4800</v>
      </c>
      <c r="Y1534" s="30">
        <v>11120</v>
      </c>
      <c r="Z1534" s="30">
        <v>5864</v>
      </c>
      <c r="AA1534" s="30">
        <v>6144</v>
      </c>
      <c r="AB1534" s="30">
        <v>9448</v>
      </c>
      <c r="AC1534" s="30">
        <v>6852</v>
      </c>
      <c r="AD1534" s="30">
        <v>8776</v>
      </c>
      <c r="AE1534" s="30">
        <v>37020</v>
      </c>
      <c r="AF1534" s="30">
        <v>19976</v>
      </c>
    </row>
    <row r="1535" spans="1:32" x14ac:dyDescent="0.45">
      <c r="A1535" s="29" t="s">
        <v>741</v>
      </c>
      <c r="B1535" s="29" t="s">
        <v>742</v>
      </c>
      <c r="C1535" s="29" t="s">
        <v>3299</v>
      </c>
      <c r="D1535" s="29" t="s">
        <v>3300</v>
      </c>
      <c r="E1535" s="29" t="s">
        <v>3301</v>
      </c>
      <c r="F1535" s="29" t="s">
        <v>3302</v>
      </c>
      <c r="G1535" s="29" t="s">
        <v>3200</v>
      </c>
      <c r="H1535" s="29" t="s">
        <v>3201</v>
      </c>
      <c r="I1535" s="29" t="s">
        <v>3202</v>
      </c>
      <c r="J1535" s="29" t="s">
        <v>3203</v>
      </c>
      <c r="K1535" s="29" t="s">
        <v>3204</v>
      </c>
      <c r="L1535" s="29" t="s">
        <v>3109</v>
      </c>
      <c r="M1535" s="29" t="s">
        <v>3205</v>
      </c>
      <c r="N1535" s="29" t="s">
        <v>3206</v>
      </c>
      <c r="O1535" s="29" t="s">
        <v>3214</v>
      </c>
      <c r="P1535" s="29" t="s">
        <v>3215</v>
      </c>
      <c r="Q1535" s="29" t="s">
        <v>3209</v>
      </c>
      <c r="R1535" s="29" t="s">
        <v>3210</v>
      </c>
      <c r="S1535" s="29" t="s">
        <v>3098</v>
      </c>
      <c r="T1535" s="29"/>
      <c r="U1535" s="30">
        <v>0</v>
      </c>
      <c r="V1535" s="30">
        <v>0</v>
      </c>
      <c r="W1535" s="30">
        <v>50</v>
      </c>
      <c r="X1535" s="30">
        <v>0</v>
      </c>
      <c r="Y1535" s="30">
        <v>0</v>
      </c>
      <c r="Z1535" s="30">
        <v>0</v>
      </c>
      <c r="AA1535" s="30">
        <v>100</v>
      </c>
      <c r="AB1535" s="30">
        <v>0</v>
      </c>
      <c r="AC1535" s="30">
        <v>0</v>
      </c>
      <c r="AD1535" s="30">
        <v>0</v>
      </c>
      <c r="AE1535" s="30">
        <v>0</v>
      </c>
      <c r="AF1535" s="30">
        <v>0</v>
      </c>
    </row>
    <row r="1536" spans="1:32" x14ac:dyDescent="0.45">
      <c r="A1536" s="29" t="s">
        <v>741</v>
      </c>
      <c r="B1536" s="29" t="s">
        <v>742</v>
      </c>
      <c r="C1536" s="29" t="s">
        <v>3299</v>
      </c>
      <c r="D1536" s="29" t="s">
        <v>3300</v>
      </c>
      <c r="E1536" s="29" t="s">
        <v>3301</v>
      </c>
      <c r="F1536" s="29" t="s">
        <v>3302</v>
      </c>
      <c r="G1536" s="29" t="s">
        <v>3200</v>
      </c>
      <c r="H1536" s="29" t="s">
        <v>3201</v>
      </c>
      <c r="I1536" s="29" t="s">
        <v>3202</v>
      </c>
      <c r="J1536" s="29" t="s">
        <v>3203</v>
      </c>
      <c r="K1536" s="29" t="s">
        <v>3204</v>
      </c>
      <c r="L1536" s="29" t="s">
        <v>3109</v>
      </c>
      <c r="M1536" s="29" t="s">
        <v>3205</v>
      </c>
      <c r="N1536" s="29" t="s">
        <v>3206</v>
      </c>
      <c r="O1536" s="29" t="s">
        <v>3207</v>
      </c>
      <c r="P1536" s="29" t="s">
        <v>3208</v>
      </c>
      <c r="Q1536" s="29" t="s">
        <v>3209</v>
      </c>
      <c r="R1536" s="29" t="s">
        <v>3210</v>
      </c>
      <c r="S1536" s="29" t="s">
        <v>3098</v>
      </c>
      <c r="T1536" s="29"/>
      <c r="U1536" s="30">
        <v>572240</v>
      </c>
      <c r="V1536" s="30">
        <v>328310</v>
      </c>
      <c r="W1536" s="30">
        <v>502230</v>
      </c>
      <c r="X1536" s="30">
        <v>461650</v>
      </c>
      <c r="Y1536" s="30">
        <v>337140</v>
      </c>
      <c r="Z1536" s="30">
        <v>373070</v>
      </c>
      <c r="AA1536" s="30">
        <v>479870</v>
      </c>
      <c r="AB1536" s="30">
        <v>454490</v>
      </c>
      <c r="AC1536" s="30">
        <v>465800</v>
      </c>
      <c r="AD1536" s="30">
        <v>608410</v>
      </c>
      <c r="AE1536" s="30">
        <v>625160</v>
      </c>
      <c r="AF1536" s="30">
        <v>535340</v>
      </c>
    </row>
    <row r="1537" spans="1:32" x14ac:dyDescent="0.45">
      <c r="A1537" s="29" t="s">
        <v>741</v>
      </c>
      <c r="B1537" s="29" t="s">
        <v>742</v>
      </c>
      <c r="C1537" s="29" t="s">
        <v>3299</v>
      </c>
      <c r="D1537" s="29" t="s">
        <v>3300</v>
      </c>
      <c r="E1537" s="29" t="s">
        <v>3301</v>
      </c>
      <c r="F1537" s="29" t="s">
        <v>3302</v>
      </c>
      <c r="G1537" s="29" t="s">
        <v>3200</v>
      </c>
      <c r="H1537" s="29" t="s">
        <v>3201</v>
      </c>
      <c r="I1537" s="29" t="s">
        <v>3226</v>
      </c>
      <c r="J1537" s="29" t="s">
        <v>3227</v>
      </c>
      <c r="K1537" s="29" t="s">
        <v>3228</v>
      </c>
      <c r="L1537" s="29" t="s">
        <v>3111</v>
      </c>
      <c r="M1537" s="29" t="s">
        <v>3229</v>
      </c>
      <c r="N1537" s="29" t="s">
        <v>3230</v>
      </c>
      <c r="O1537" s="29" t="s">
        <v>3231</v>
      </c>
      <c r="P1537" s="29" t="s">
        <v>3232</v>
      </c>
      <c r="Q1537" s="29" t="s">
        <v>3209</v>
      </c>
      <c r="R1537" s="29" t="s">
        <v>3210</v>
      </c>
      <c r="S1537" s="29" t="s">
        <v>3098</v>
      </c>
      <c r="T1537" s="29"/>
      <c r="U1537" s="30">
        <v>0</v>
      </c>
      <c r="V1537" s="30">
        <v>0</v>
      </c>
      <c r="W1537" s="30">
        <v>0</v>
      </c>
      <c r="X1537" s="30">
        <v>0</v>
      </c>
      <c r="Y1537" s="30">
        <v>0</v>
      </c>
      <c r="Z1537" s="30">
        <v>0</v>
      </c>
      <c r="AA1537" s="30">
        <v>0</v>
      </c>
      <c r="AB1537" s="30">
        <v>0</v>
      </c>
      <c r="AC1537" s="30">
        <v>0</v>
      </c>
      <c r="AD1537" s="30">
        <v>0</v>
      </c>
      <c r="AE1537" s="30">
        <v>0</v>
      </c>
      <c r="AF1537" s="30">
        <v>0</v>
      </c>
    </row>
    <row r="1538" spans="1:32" x14ac:dyDescent="0.45">
      <c r="A1538" s="29" t="s">
        <v>741</v>
      </c>
      <c r="B1538" s="29" t="s">
        <v>742</v>
      </c>
      <c r="C1538" s="29" t="s">
        <v>3299</v>
      </c>
      <c r="D1538" s="29" t="s">
        <v>3300</v>
      </c>
      <c r="E1538" s="29" t="s">
        <v>3301</v>
      </c>
      <c r="F1538" s="29" t="s">
        <v>3302</v>
      </c>
      <c r="G1538" s="29" t="s">
        <v>3200</v>
      </c>
      <c r="H1538" s="29" t="s">
        <v>3201</v>
      </c>
      <c r="I1538" s="29" t="s">
        <v>3226</v>
      </c>
      <c r="J1538" s="29" t="s">
        <v>3227</v>
      </c>
      <c r="K1538" s="29" t="s">
        <v>3228</v>
      </c>
      <c r="L1538" s="29" t="s">
        <v>3111</v>
      </c>
      <c r="M1538" s="29" t="s">
        <v>3295</v>
      </c>
      <c r="N1538" s="29" t="s">
        <v>3296</v>
      </c>
      <c r="O1538" s="29" t="s">
        <v>3297</v>
      </c>
      <c r="P1538" s="29" t="s">
        <v>3298</v>
      </c>
      <c r="Q1538" s="29" t="s">
        <v>3209</v>
      </c>
      <c r="R1538" s="29" t="s">
        <v>3210</v>
      </c>
      <c r="S1538" s="29" t="s">
        <v>3098</v>
      </c>
      <c r="T1538" s="29"/>
      <c r="U1538" s="30">
        <v>0</v>
      </c>
      <c r="V1538" s="30">
        <v>0</v>
      </c>
      <c r="W1538" s="30">
        <v>0</v>
      </c>
      <c r="X1538" s="30">
        <v>0</v>
      </c>
      <c r="Y1538" s="30">
        <v>0</v>
      </c>
      <c r="Z1538" s="30">
        <v>0</v>
      </c>
      <c r="AA1538" s="30">
        <v>29</v>
      </c>
      <c r="AB1538" s="30">
        <v>0</v>
      </c>
      <c r="AC1538" s="30">
        <v>0</v>
      </c>
      <c r="AD1538" s="30">
        <v>0</v>
      </c>
      <c r="AE1538" s="30">
        <v>0</v>
      </c>
      <c r="AF1538" s="30">
        <v>0</v>
      </c>
    </row>
    <row r="1539" spans="1:32" x14ac:dyDescent="0.45">
      <c r="A1539" s="29" t="s">
        <v>741</v>
      </c>
      <c r="B1539" s="29" t="s">
        <v>742</v>
      </c>
      <c r="C1539" s="29" t="s">
        <v>3299</v>
      </c>
      <c r="D1539" s="29" t="s">
        <v>3300</v>
      </c>
      <c r="E1539" s="29" t="s">
        <v>3301</v>
      </c>
      <c r="F1539" s="29" t="s">
        <v>3302</v>
      </c>
      <c r="G1539" s="29" t="s">
        <v>3233</v>
      </c>
      <c r="H1539" s="29" t="s">
        <v>3234</v>
      </c>
      <c r="I1539" s="29" t="s">
        <v>3235</v>
      </c>
      <c r="J1539" s="29" t="s">
        <v>3236</v>
      </c>
      <c r="K1539" s="29" t="s">
        <v>3237</v>
      </c>
      <c r="L1539" s="29" t="s">
        <v>3107</v>
      </c>
      <c r="M1539" s="29" t="s">
        <v>3238</v>
      </c>
      <c r="N1539" s="29" t="s">
        <v>3239</v>
      </c>
      <c r="O1539" s="29" t="s">
        <v>3422</v>
      </c>
      <c r="P1539" s="29" t="s">
        <v>3423</v>
      </c>
      <c r="Q1539" s="29" t="s">
        <v>3209</v>
      </c>
      <c r="R1539" s="29" t="s">
        <v>3210</v>
      </c>
      <c r="S1539" s="29" t="s">
        <v>3098</v>
      </c>
      <c r="T1539" s="29"/>
      <c r="U1539" s="30">
        <v>23760</v>
      </c>
      <c r="V1539" s="30">
        <v>23760</v>
      </c>
      <c r="W1539" s="30">
        <v>23760</v>
      </c>
      <c r="X1539" s="30">
        <v>23760</v>
      </c>
      <c r="Y1539" s="30">
        <v>23760</v>
      </c>
      <c r="Z1539" s="30">
        <v>23760</v>
      </c>
      <c r="AA1539" s="30">
        <v>23760</v>
      </c>
      <c r="AB1539" s="30">
        <v>23760</v>
      </c>
      <c r="AC1539" s="30">
        <v>23760</v>
      </c>
      <c r="AD1539" s="30">
        <v>23760</v>
      </c>
      <c r="AE1539" s="30">
        <v>23760</v>
      </c>
      <c r="AF1539" s="30">
        <v>23760</v>
      </c>
    </row>
    <row r="1540" spans="1:32" x14ac:dyDescent="0.45">
      <c r="A1540" s="29" t="s">
        <v>741</v>
      </c>
      <c r="B1540" s="29" t="s">
        <v>742</v>
      </c>
      <c r="C1540" s="29" t="s">
        <v>3299</v>
      </c>
      <c r="D1540" s="29" t="s">
        <v>3300</v>
      </c>
      <c r="E1540" s="29" t="s">
        <v>3301</v>
      </c>
      <c r="F1540" s="29" t="s">
        <v>3302</v>
      </c>
      <c r="G1540" s="29" t="s">
        <v>3233</v>
      </c>
      <c r="H1540" s="29" t="s">
        <v>3234</v>
      </c>
      <c r="I1540" s="29" t="s">
        <v>3262</v>
      </c>
      <c r="J1540" s="29" t="s">
        <v>3263</v>
      </c>
      <c r="K1540" s="29" t="s">
        <v>3264</v>
      </c>
      <c r="L1540" s="29" t="s">
        <v>3103</v>
      </c>
      <c r="M1540" s="29" t="s">
        <v>3265</v>
      </c>
      <c r="N1540" s="29" t="s">
        <v>3266</v>
      </c>
      <c r="O1540" s="29" t="s">
        <v>3267</v>
      </c>
      <c r="P1540" s="29" t="s">
        <v>3268</v>
      </c>
      <c r="Q1540" s="29" t="s">
        <v>3209</v>
      </c>
      <c r="R1540" s="29" t="s">
        <v>3210</v>
      </c>
      <c r="S1540" s="29" t="s">
        <v>3098</v>
      </c>
      <c r="T1540" s="29"/>
      <c r="U1540" s="30">
        <v>64000</v>
      </c>
      <c r="V1540" s="30">
        <v>64000</v>
      </c>
      <c r="W1540" s="30">
        <v>64000</v>
      </c>
      <c r="X1540" s="30">
        <v>64000</v>
      </c>
      <c r="Y1540" s="30">
        <v>64000</v>
      </c>
      <c r="Z1540" s="30">
        <v>64000</v>
      </c>
      <c r="AA1540" s="30">
        <v>64000</v>
      </c>
      <c r="AB1540" s="30">
        <v>64000</v>
      </c>
      <c r="AC1540" s="30">
        <v>64000</v>
      </c>
      <c r="AD1540" s="30">
        <v>64000</v>
      </c>
      <c r="AE1540" s="30">
        <v>64000</v>
      </c>
      <c r="AF1540" s="30">
        <v>64000</v>
      </c>
    </row>
    <row r="1541" spans="1:32" x14ac:dyDescent="0.45">
      <c r="A1541" s="29" t="s">
        <v>741</v>
      </c>
      <c r="B1541" s="29" t="s">
        <v>742</v>
      </c>
      <c r="C1541" s="29" t="s">
        <v>3299</v>
      </c>
      <c r="D1541" s="29" t="s">
        <v>3300</v>
      </c>
      <c r="E1541" s="29" t="s">
        <v>3301</v>
      </c>
      <c r="F1541" s="29" t="s">
        <v>3302</v>
      </c>
      <c r="G1541" s="29" t="s">
        <v>3233</v>
      </c>
      <c r="H1541" s="29" t="s">
        <v>3234</v>
      </c>
      <c r="I1541" s="29" t="s">
        <v>3262</v>
      </c>
      <c r="J1541" s="29" t="s">
        <v>3263</v>
      </c>
      <c r="K1541" s="29" t="s">
        <v>3264</v>
      </c>
      <c r="L1541" s="29" t="s">
        <v>3103</v>
      </c>
      <c r="M1541" s="29" t="s">
        <v>3265</v>
      </c>
      <c r="N1541" s="29" t="s">
        <v>3266</v>
      </c>
      <c r="O1541" s="29" t="s">
        <v>3269</v>
      </c>
      <c r="P1541" s="29" t="s">
        <v>3270</v>
      </c>
      <c r="Q1541" s="29" t="s">
        <v>3209</v>
      </c>
      <c r="R1541" s="29" t="s">
        <v>3210</v>
      </c>
      <c r="S1541" s="29" t="s">
        <v>3098</v>
      </c>
      <c r="T1541" s="29"/>
      <c r="U1541" s="30">
        <v>68</v>
      </c>
      <c r="V1541" s="30">
        <v>181</v>
      </c>
      <c r="W1541" s="30">
        <v>34</v>
      </c>
      <c r="X1541" s="30">
        <v>183</v>
      </c>
      <c r="Y1541" s="30">
        <v>117</v>
      </c>
      <c r="Z1541" s="30">
        <v>117</v>
      </c>
      <c r="AA1541" s="30">
        <v>199</v>
      </c>
      <c r="AB1541" s="30">
        <v>83</v>
      </c>
      <c r="AC1541" s="30">
        <v>83</v>
      </c>
      <c r="AD1541" s="30">
        <v>203</v>
      </c>
      <c r="AE1541" s="30">
        <v>83</v>
      </c>
      <c r="AF1541" s="30">
        <v>397</v>
      </c>
    </row>
    <row r="1542" spans="1:32" x14ac:dyDescent="0.45">
      <c r="A1542" s="29" t="s">
        <v>741</v>
      </c>
      <c r="B1542" s="29" t="s">
        <v>742</v>
      </c>
      <c r="C1542" s="29" t="s">
        <v>3299</v>
      </c>
      <c r="D1542" s="29" t="s">
        <v>3300</v>
      </c>
      <c r="E1542" s="29" t="s">
        <v>3301</v>
      </c>
      <c r="F1542" s="29" t="s">
        <v>3302</v>
      </c>
      <c r="G1542" s="29" t="s">
        <v>3233</v>
      </c>
      <c r="H1542" s="29" t="s">
        <v>3234</v>
      </c>
      <c r="I1542" s="29" t="s">
        <v>3262</v>
      </c>
      <c r="J1542" s="29" t="s">
        <v>3263</v>
      </c>
      <c r="K1542" s="29" t="s">
        <v>3264</v>
      </c>
      <c r="L1542" s="29" t="s">
        <v>3103</v>
      </c>
      <c r="M1542" s="29" t="s">
        <v>3265</v>
      </c>
      <c r="N1542" s="29" t="s">
        <v>3266</v>
      </c>
      <c r="O1542" s="29" t="s">
        <v>3271</v>
      </c>
      <c r="P1542" s="29" t="s">
        <v>3272</v>
      </c>
      <c r="Q1542" s="29" t="s">
        <v>3209</v>
      </c>
      <c r="R1542" s="29" t="s">
        <v>3210</v>
      </c>
      <c r="S1542" s="29" t="s">
        <v>3098</v>
      </c>
      <c r="T1542" s="29"/>
      <c r="U1542" s="30">
        <v>3917</v>
      </c>
      <c r="V1542" s="30">
        <v>3903</v>
      </c>
      <c r="W1542" s="30">
        <v>7576</v>
      </c>
      <c r="X1542" s="30">
        <v>6582</v>
      </c>
      <c r="Y1542" s="30">
        <v>4487</v>
      </c>
      <c r="Z1542" s="30">
        <v>5111</v>
      </c>
      <c r="AA1542" s="30">
        <v>7051</v>
      </c>
      <c r="AB1542" s="30">
        <v>4288</v>
      </c>
      <c r="AC1542" s="30">
        <v>4323</v>
      </c>
      <c r="AD1542" s="30">
        <v>3452</v>
      </c>
      <c r="AE1542" s="30">
        <v>2749</v>
      </c>
      <c r="AF1542" s="30">
        <v>2800</v>
      </c>
    </row>
    <row r="1543" spans="1:32" x14ac:dyDescent="0.45">
      <c r="A1543" s="29" t="s">
        <v>741</v>
      </c>
      <c r="B1543" s="29" t="s">
        <v>742</v>
      </c>
      <c r="C1543" s="29" t="s">
        <v>3299</v>
      </c>
      <c r="D1543" s="29" t="s">
        <v>3300</v>
      </c>
      <c r="E1543" s="29" t="s">
        <v>3301</v>
      </c>
      <c r="F1543" s="29" t="s">
        <v>3302</v>
      </c>
      <c r="G1543" s="29" t="s">
        <v>3233</v>
      </c>
      <c r="H1543" s="29" t="s">
        <v>3234</v>
      </c>
      <c r="I1543" s="29" t="s">
        <v>3262</v>
      </c>
      <c r="J1543" s="29" t="s">
        <v>3263</v>
      </c>
      <c r="K1543" s="29" t="s">
        <v>3264</v>
      </c>
      <c r="L1543" s="29" t="s">
        <v>3103</v>
      </c>
      <c r="M1543" s="29" t="s">
        <v>3265</v>
      </c>
      <c r="N1543" s="29" t="s">
        <v>3266</v>
      </c>
      <c r="O1543" s="29" t="s">
        <v>3273</v>
      </c>
      <c r="P1543" s="29" t="s">
        <v>3274</v>
      </c>
      <c r="Q1543" s="29" t="s">
        <v>3209</v>
      </c>
      <c r="R1543" s="29" t="s">
        <v>3210</v>
      </c>
      <c r="S1543" s="29" t="s">
        <v>3098</v>
      </c>
      <c r="T1543" s="29"/>
      <c r="U1543" s="30">
        <v>1130</v>
      </c>
      <c r="V1543" s="30">
        <v>865</v>
      </c>
      <c r="W1543" s="30">
        <v>765</v>
      </c>
      <c r="X1543" s="30">
        <v>499</v>
      </c>
      <c r="Y1543" s="30">
        <v>533</v>
      </c>
      <c r="Z1543" s="30">
        <v>499</v>
      </c>
      <c r="AA1543" s="30">
        <v>333</v>
      </c>
      <c r="AB1543" s="30">
        <v>200</v>
      </c>
      <c r="AC1543" s="30">
        <v>235</v>
      </c>
      <c r="AD1543" s="30">
        <v>168</v>
      </c>
      <c r="AE1543" s="30">
        <v>233</v>
      </c>
      <c r="AF1543" s="30">
        <v>634</v>
      </c>
    </row>
    <row r="1544" spans="1:32" x14ac:dyDescent="0.45">
      <c r="A1544" s="29" t="s">
        <v>741</v>
      </c>
      <c r="B1544" s="29" t="s">
        <v>742</v>
      </c>
      <c r="C1544" s="29" t="s">
        <v>3299</v>
      </c>
      <c r="D1544" s="29" t="s">
        <v>3300</v>
      </c>
      <c r="E1544" s="29" t="s">
        <v>3301</v>
      </c>
      <c r="F1544" s="29" t="s">
        <v>3302</v>
      </c>
      <c r="G1544" s="29" t="s">
        <v>3233</v>
      </c>
      <c r="H1544" s="29" t="s">
        <v>3234</v>
      </c>
      <c r="I1544" s="29" t="s">
        <v>3262</v>
      </c>
      <c r="J1544" s="29" t="s">
        <v>3263</v>
      </c>
      <c r="K1544" s="29" t="s">
        <v>3264</v>
      </c>
      <c r="L1544" s="29" t="s">
        <v>3103</v>
      </c>
      <c r="M1544" s="29" t="s">
        <v>3265</v>
      </c>
      <c r="N1544" s="29" t="s">
        <v>3266</v>
      </c>
      <c r="O1544" s="29" t="s">
        <v>3372</v>
      </c>
      <c r="P1544" s="29" t="s">
        <v>3373</v>
      </c>
      <c r="Q1544" s="29" t="s">
        <v>3209</v>
      </c>
      <c r="R1544" s="29" t="s">
        <v>3210</v>
      </c>
      <c r="S1544" s="29" t="s">
        <v>3098</v>
      </c>
      <c r="T1544" s="29"/>
      <c r="U1544" s="30">
        <v>1556</v>
      </c>
      <c r="V1544" s="30">
        <v>1241</v>
      </c>
      <c r="W1544" s="30">
        <v>858</v>
      </c>
      <c r="X1544" s="30">
        <v>1226</v>
      </c>
      <c r="Y1544" s="30">
        <v>556</v>
      </c>
      <c r="Z1544" s="30">
        <v>518</v>
      </c>
      <c r="AA1544" s="30">
        <v>1334</v>
      </c>
      <c r="AB1544" s="30">
        <v>449</v>
      </c>
      <c r="AC1544" s="30">
        <v>359</v>
      </c>
      <c r="AD1544" s="30">
        <v>491</v>
      </c>
      <c r="AE1544" s="30">
        <v>443</v>
      </c>
      <c r="AF1544" s="30">
        <v>385</v>
      </c>
    </row>
    <row r="1545" spans="1:32" x14ac:dyDescent="0.45">
      <c r="A1545" s="29" t="s">
        <v>741</v>
      </c>
      <c r="B1545" s="29" t="s">
        <v>742</v>
      </c>
      <c r="C1545" s="29" t="s">
        <v>3299</v>
      </c>
      <c r="D1545" s="29" t="s">
        <v>3300</v>
      </c>
      <c r="E1545" s="29" t="s">
        <v>3301</v>
      </c>
      <c r="F1545" s="29" t="s">
        <v>3302</v>
      </c>
      <c r="G1545" s="29" t="s">
        <v>3233</v>
      </c>
      <c r="H1545" s="29" t="s">
        <v>3234</v>
      </c>
      <c r="I1545" s="29" t="s">
        <v>3262</v>
      </c>
      <c r="J1545" s="29" t="s">
        <v>3263</v>
      </c>
      <c r="K1545" s="29" t="s">
        <v>3264</v>
      </c>
      <c r="L1545" s="29" t="s">
        <v>3103</v>
      </c>
      <c r="M1545" s="29" t="s">
        <v>3322</v>
      </c>
      <c r="N1545" s="29" t="s">
        <v>3323</v>
      </c>
      <c r="O1545" s="29" t="s">
        <v>3324</v>
      </c>
      <c r="P1545" s="29" t="s">
        <v>3325</v>
      </c>
      <c r="Q1545" s="29" t="s">
        <v>3209</v>
      </c>
      <c r="R1545" s="29" t="s">
        <v>3210</v>
      </c>
      <c r="S1545" s="29" t="s">
        <v>3098</v>
      </c>
      <c r="T1545" s="29"/>
      <c r="U1545" s="30">
        <v>8400</v>
      </c>
      <c r="V1545" s="30">
        <v>8400</v>
      </c>
      <c r="W1545" s="30">
        <v>8400</v>
      </c>
      <c r="X1545" s="30">
        <v>8400</v>
      </c>
      <c r="Y1545" s="30">
        <v>8400</v>
      </c>
      <c r="Z1545" s="30">
        <v>8400</v>
      </c>
      <c r="AA1545" s="30">
        <v>8400</v>
      </c>
      <c r="AB1545" s="30">
        <v>8400</v>
      </c>
      <c r="AC1545" s="30">
        <v>8400</v>
      </c>
      <c r="AD1545" s="30">
        <v>8400</v>
      </c>
      <c r="AE1545" s="30">
        <v>8400</v>
      </c>
      <c r="AF1545" s="30">
        <v>8400</v>
      </c>
    </row>
    <row r="1546" spans="1:32" x14ac:dyDescent="0.45">
      <c r="A1546" s="29" t="s">
        <v>741</v>
      </c>
      <c r="B1546" s="29" t="s">
        <v>742</v>
      </c>
      <c r="C1546" s="29" t="s">
        <v>3299</v>
      </c>
      <c r="D1546" s="29" t="s">
        <v>3300</v>
      </c>
      <c r="E1546" s="29" t="s">
        <v>3301</v>
      </c>
      <c r="F1546" s="29" t="s">
        <v>3302</v>
      </c>
      <c r="G1546" s="29" t="s">
        <v>3233</v>
      </c>
      <c r="H1546" s="29" t="s">
        <v>3234</v>
      </c>
      <c r="I1546" s="29" t="s">
        <v>3275</v>
      </c>
      <c r="J1546" s="29" t="s">
        <v>3276</v>
      </c>
      <c r="K1546" s="29" t="s">
        <v>3277</v>
      </c>
      <c r="L1546" s="29" t="s">
        <v>3100</v>
      </c>
      <c r="M1546" s="29" t="s">
        <v>3312</v>
      </c>
      <c r="N1546" s="29" t="s">
        <v>3313</v>
      </c>
      <c r="O1546" s="29" t="s">
        <v>3314</v>
      </c>
      <c r="P1546" s="29" t="s">
        <v>3315</v>
      </c>
      <c r="Q1546" s="29" t="s">
        <v>3249</v>
      </c>
      <c r="R1546" s="29" t="s">
        <v>3098</v>
      </c>
      <c r="S1546" s="29" t="s">
        <v>3098</v>
      </c>
      <c r="T1546" s="29"/>
      <c r="U1546" s="30">
        <v>962</v>
      </c>
      <c r="V1546" s="30">
        <v>962</v>
      </c>
      <c r="W1546" s="30">
        <v>962</v>
      </c>
      <c r="X1546" s="30">
        <v>962</v>
      </c>
      <c r="Y1546" s="30">
        <v>962</v>
      </c>
      <c r="Z1546" s="30">
        <v>962</v>
      </c>
      <c r="AA1546" s="30">
        <v>962</v>
      </c>
      <c r="AB1546" s="30">
        <v>962</v>
      </c>
      <c r="AC1546" s="30">
        <v>962</v>
      </c>
      <c r="AD1546" s="30">
        <v>962</v>
      </c>
      <c r="AE1546" s="30">
        <v>962</v>
      </c>
      <c r="AF1546" s="30">
        <v>962</v>
      </c>
    </row>
    <row r="1547" spans="1:32" x14ac:dyDescent="0.45">
      <c r="A1547" s="29" t="s">
        <v>741</v>
      </c>
      <c r="B1547" s="29" t="s">
        <v>742</v>
      </c>
      <c r="C1547" s="29" t="s">
        <v>3299</v>
      </c>
      <c r="D1547" s="29" t="s">
        <v>3300</v>
      </c>
      <c r="E1547" s="29" t="s">
        <v>3301</v>
      </c>
      <c r="F1547" s="29" t="s">
        <v>3302</v>
      </c>
      <c r="G1547" s="29" t="s">
        <v>3233</v>
      </c>
      <c r="H1547" s="29" t="s">
        <v>3234</v>
      </c>
      <c r="I1547" s="29" t="s">
        <v>3275</v>
      </c>
      <c r="J1547" s="29" t="s">
        <v>3276</v>
      </c>
      <c r="K1547" s="29" t="s">
        <v>3277</v>
      </c>
      <c r="L1547" s="29" t="s">
        <v>3100</v>
      </c>
      <c r="M1547" s="29" t="s">
        <v>3312</v>
      </c>
      <c r="N1547" s="29" t="s">
        <v>3313</v>
      </c>
      <c r="O1547" s="29" t="s">
        <v>3314</v>
      </c>
      <c r="P1547" s="29" t="s">
        <v>3315</v>
      </c>
      <c r="Q1547" s="29" t="s">
        <v>3209</v>
      </c>
      <c r="R1547" s="29" t="s">
        <v>3098</v>
      </c>
      <c r="S1547" s="29" t="s">
        <v>3098</v>
      </c>
      <c r="T1547" s="29"/>
      <c r="U1547" s="30">
        <v>10557</v>
      </c>
      <c r="V1547" s="30">
        <v>27272</v>
      </c>
      <c r="W1547" s="30">
        <v>27272</v>
      </c>
      <c r="X1547" s="30">
        <v>27272</v>
      </c>
      <c r="Y1547" s="30">
        <v>27272</v>
      </c>
      <c r="Z1547" s="30">
        <v>27272</v>
      </c>
      <c r="AA1547" s="30">
        <v>27272</v>
      </c>
      <c r="AB1547" s="30">
        <v>27272</v>
      </c>
      <c r="AC1547" s="30">
        <v>27272</v>
      </c>
      <c r="AD1547" s="30">
        <v>27272</v>
      </c>
      <c r="AE1547" s="30">
        <v>27272</v>
      </c>
      <c r="AF1547" s="30">
        <v>27272</v>
      </c>
    </row>
    <row r="1548" spans="1:32" x14ac:dyDescent="0.45">
      <c r="A1548" s="29" t="s">
        <v>741</v>
      </c>
      <c r="B1548" s="29" t="s">
        <v>742</v>
      </c>
      <c r="C1548" s="29" t="s">
        <v>3299</v>
      </c>
      <c r="D1548" s="29" t="s">
        <v>3300</v>
      </c>
      <c r="E1548" s="29" t="s">
        <v>3301</v>
      </c>
      <c r="F1548" s="29" t="s">
        <v>3302</v>
      </c>
      <c r="G1548" s="29" t="s">
        <v>3233</v>
      </c>
      <c r="H1548" s="29" t="s">
        <v>3234</v>
      </c>
      <c r="I1548" s="29" t="s">
        <v>3275</v>
      </c>
      <c r="J1548" s="29" t="s">
        <v>3276</v>
      </c>
      <c r="K1548" s="29" t="s">
        <v>3282</v>
      </c>
      <c r="L1548" s="29" t="s">
        <v>3112</v>
      </c>
      <c r="M1548" s="29" t="s">
        <v>3283</v>
      </c>
      <c r="N1548" s="29" t="s">
        <v>3284</v>
      </c>
      <c r="O1548" s="29" t="s">
        <v>3285</v>
      </c>
      <c r="P1548" s="29" t="s">
        <v>3286</v>
      </c>
      <c r="Q1548" s="29" t="s">
        <v>3209</v>
      </c>
      <c r="R1548" s="29" t="s">
        <v>3210</v>
      </c>
      <c r="S1548" s="29" t="s">
        <v>3098</v>
      </c>
      <c r="T1548" s="29"/>
      <c r="U1548" s="30">
        <v>20000</v>
      </c>
      <c r="V1548" s="30">
        <v>20000</v>
      </c>
      <c r="W1548" s="30">
        <v>20000</v>
      </c>
      <c r="X1548" s="30">
        <v>20000</v>
      </c>
      <c r="Y1548" s="30">
        <v>20000</v>
      </c>
      <c r="Z1548" s="30">
        <v>20000</v>
      </c>
      <c r="AA1548" s="30">
        <v>20000</v>
      </c>
      <c r="AB1548" s="30">
        <v>20000</v>
      </c>
      <c r="AC1548" s="30">
        <v>20000</v>
      </c>
      <c r="AD1548" s="30">
        <v>20000</v>
      </c>
      <c r="AE1548" s="30">
        <v>20000</v>
      </c>
      <c r="AF1548" s="30">
        <v>20000</v>
      </c>
    </row>
    <row r="1549" spans="1:32" x14ac:dyDescent="0.45">
      <c r="A1549" s="29" t="s">
        <v>741</v>
      </c>
      <c r="B1549" s="29" t="s">
        <v>742</v>
      </c>
      <c r="C1549" s="29" t="s">
        <v>3299</v>
      </c>
      <c r="D1549" s="29" t="s">
        <v>3300</v>
      </c>
      <c r="E1549" s="29" t="s">
        <v>3301</v>
      </c>
      <c r="F1549" s="29" t="s">
        <v>3302</v>
      </c>
      <c r="G1549" s="29" t="s">
        <v>3233</v>
      </c>
      <c r="H1549" s="29" t="s">
        <v>3234</v>
      </c>
      <c r="I1549" s="29" t="s">
        <v>3275</v>
      </c>
      <c r="J1549" s="29" t="s">
        <v>3276</v>
      </c>
      <c r="K1549" s="29" t="s">
        <v>3282</v>
      </c>
      <c r="L1549" s="29" t="s">
        <v>3112</v>
      </c>
      <c r="M1549" s="29" t="s">
        <v>3283</v>
      </c>
      <c r="N1549" s="29" t="s">
        <v>3284</v>
      </c>
      <c r="O1549" s="29" t="s">
        <v>3448</v>
      </c>
      <c r="P1549" s="29" t="s">
        <v>3449</v>
      </c>
      <c r="Q1549" s="29" t="s">
        <v>3209</v>
      </c>
      <c r="R1549" s="29" t="s">
        <v>3210</v>
      </c>
      <c r="S1549" s="29" t="s">
        <v>3098</v>
      </c>
      <c r="T1549" s="29"/>
      <c r="U1549" s="30">
        <v>40000</v>
      </c>
      <c r="V1549" s="30">
        <v>40000</v>
      </c>
      <c r="W1549" s="30">
        <v>40000</v>
      </c>
      <c r="X1549" s="30">
        <v>40000</v>
      </c>
      <c r="Y1549" s="30">
        <v>40000</v>
      </c>
      <c r="Z1549" s="30">
        <v>40000</v>
      </c>
      <c r="AA1549" s="30">
        <v>40000</v>
      </c>
      <c r="AB1549" s="30">
        <v>40000</v>
      </c>
      <c r="AC1549" s="30">
        <v>40000</v>
      </c>
      <c r="AD1549" s="30">
        <v>40000</v>
      </c>
      <c r="AE1549" s="30">
        <v>40000</v>
      </c>
      <c r="AF1549" s="30">
        <v>40000</v>
      </c>
    </row>
    <row r="1550" spans="1:32" x14ac:dyDescent="0.45">
      <c r="A1550" s="29" t="s">
        <v>741</v>
      </c>
      <c r="B1550" s="29" t="s">
        <v>742</v>
      </c>
      <c r="C1550" s="29" t="s">
        <v>3299</v>
      </c>
      <c r="D1550" s="29" t="s">
        <v>3300</v>
      </c>
      <c r="E1550" s="29" t="s">
        <v>3301</v>
      </c>
      <c r="F1550" s="29" t="s">
        <v>3302</v>
      </c>
      <c r="G1550" s="29" t="s">
        <v>3233</v>
      </c>
      <c r="H1550" s="29" t="s">
        <v>3234</v>
      </c>
      <c r="I1550" s="29" t="s">
        <v>3275</v>
      </c>
      <c r="J1550" s="29" t="s">
        <v>3276</v>
      </c>
      <c r="K1550" s="29" t="s">
        <v>3287</v>
      </c>
      <c r="L1550" s="29" t="s">
        <v>3101</v>
      </c>
      <c r="M1550" s="29" t="s">
        <v>3288</v>
      </c>
      <c r="N1550" s="29" t="s">
        <v>3289</v>
      </c>
      <c r="O1550" s="29" t="s">
        <v>3290</v>
      </c>
      <c r="P1550" s="29" t="s">
        <v>3291</v>
      </c>
      <c r="Q1550" s="29" t="s">
        <v>3209</v>
      </c>
      <c r="R1550" s="29" t="s">
        <v>3098</v>
      </c>
      <c r="S1550" s="29" t="s">
        <v>3098</v>
      </c>
      <c r="T1550" s="29"/>
      <c r="U1550" s="30">
        <v>774</v>
      </c>
      <c r="V1550" s="30">
        <v>2000</v>
      </c>
      <c r="W1550" s="30">
        <v>2000</v>
      </c>
      <c r="X1550" s="30">
        <v>2000</v>
      </c>
      <c r="Y1550" s="30">
        <v>2000</v>
      </c>
      <c r="Z1550" s="30">
        <v>2000</v>
      </c>
      <c r="AA1550" s="30">
        <v>2000</v>
      </c>
      <c r="AB1550" s="30">
        <v>2000</v>
      </c>
      <c r="AC1550" s="30">
        <v>2000</v>
      </c>
      <c r="AD1550" s="30">
        <v>2000</v>
      </c>
      <c r="AE1550" s="30">
        <v>2000</v>
      </c>
      <c r="AF1550" s="30">
        <v>2000</v>
      </c>
    </row>
    <row r="1551" spans="1:32" x14ac:dyDescent="0.45">
      <c r="A1551" s="29" t="s">
        <v>220</v>
      </c>
      <c r="B1551" s="29" t="s">
        <v>221</v>
      </c>
      <c r="C1551" s="29" t="s">
        <v>3211</v>
      </c>
      <c r="D1551" s="29" t="s">
        <v>3212</v>
      </c>
      <c r="E1551" s="29" t="s">
        <v>3213</v>
      </c>
      <c r="F1551" s="29" t="s">
        <v>982</v>
      </c>
      <c r="G1551" s="29" t="s">
        <v>3200</v>
      </c>
      <c r="H1551" s="29" t="s">
        <v>3201</v>
      </c>
      <c r="I1551" s="29" t="s">
        <v>3202</v>
      </c>
      <c r="J1551" s="29" t="s">
        <v>3203</v>
      </c>
      <c r="K1551" s="29" t="s">
        <v>3216</v>
      </c>
      <c r="L1551" s="29" t="s">
        <v>3102</v>
      </c>
      <c r="M1551" s="29" t="s">
        <v>3217</v>
      </c>
      <c r="N1551" s="29" t="s">
        <v>3218</v>
      </c>
      <c r="O1551" s="29" t="s">
        <v>3219</v>
      </c>
      <c r="P1551" s="29" t="s">
        <v>3220</v>
      </c>
      <c r="Q1551" s="29" t="s">
        <v>3209</v>
      </c>
      <c r="R1551" s="29" t="s">
        <v>3098</v>
      </c>
      <c r="S1551" s="29" t="s">
        <v>3098</v>
      </c>
      <c r="T1551" s="29"/>
      <c r="U1551" s="30">
        <v>0</v>
      </c>
      <c r="V1551" s="30">
        <v>0</v>
      </c>
      <c r="W1551" s="30">
        <v>0</v>
      </c>
      <c r="X1551" s="30">
        <v>0</v>
      </c>
      <c r="Y1551" s="30">
        <v>0</v>
      </c>
      <c r="Z1551" s="30">
        <v>0</v>
      </c>
      <c r="AA1551" s="30">
        <v>0</v>
      </c>
      <c r="AB1551" s="30">
        <v>0</v>
      </c>
      <c r="AC1551" s="30">
        <v>0</v>
      </c>
      <c r="AD1551" s="30">
        <v>0</v>
      </c>
      <c r="AE1551" s="30">
        <v>0</v>
      </c>
      <c r="AF1551" s="30">
        <v>20226</v>
      </c>
    </row>
    <row r="1552" spans="1:32" x14ac:dyDescent="0.45">
      <c r="A1552" s="29" t="s">
        <v>220</v>
      </c>
      <c r="B1552" s="29" t="s">
        <v>221</v>
      </c>
      <c r="C1552" s="29" t="s">
        <v>3211</v>
      </c>
      <c r="D1552" s="29" t="s">
        <v>3212</v>
      </c>
      <c r="E1552" s="29" t="s">
        <v>3213</v>
      </c>
      <c r="F1552" s="29" t="s">
        <v>982</v>
      </c>
      <c r="G1552" s="29" t="s">
        <v>3200</v>
      </c>
      <c r="H1552" s="29" t="s">
        <v>3201</v>
      </c>
      <c r="I1552" s="29" t="s">
        <v>3202</v>
      </c>
      <c r="J1552" s="29" t="s">
        <v>3203</v>
      </c>
      <c r="K1552" s="29" t="s">
        <v>3221</v>
      </c>
      <c r="L1552" s="29" t="s">
        <v>3113</v>
      </c>
      <c r="M1552" s="29" t="s">
        <v>3303</v>
      </c>
      <c r="N1552" s="29" t="s">
        <v>3304</v>
      </c>
      <c r="O1552" s="29" t="s">
        <v>3305</v>
      </c>
      <c r="P1552" s="29" t="s">
        <v>3306</v>
      </c>
      <c r="Q1552" s="29" t="s">
        <v>3209</v>
      </c>
      <c r="R1552" s="29" t="s">
        <v>3210</v>
      </c>
      <c r="S1552" s="29" t="s">
        <v>3098</v>
      </c>
      <c r="T1552" s="29"/>
      <c r="U1552" s="30">
        <v>67767</v>
      </c>
      <c r="V1552" s="30">
        <v>78402</v>
      </c>
      <c r="W1552" s="30">
        <v>87842</v>
      </c>
      <c r="X1552" s="30">
        <v>69073</v>
      </c>
      <c r="Y1552" s="30">
        <v>65389</v>
      </c>
      <c r="Z1552" s="30">
        <v>69422</v>
      </c>
      <c r="AA1552" s="30">
        <v>72708</v>
      </c>
      <c r="AB1552" s="30">
        <v>62084</v>
      </c>
      <c r="AC1552" s="30">
        <v>77821</v>
      </c>
      <c r="AD1552" s="30">
        <v>77189</v>
      </c>
      <c r="AE1552" s="30">
        <v>76221</v>
      </c>
      <c r="AF1552" s="30">
        <v>73526</v>
      </c>
    </row>
    <row r="1553" spans="1:32" x14ac:dyDescent="0.45">
      <c r="A1553" s="29" t="s">
        <v>220</v>
      </c>
      <c r="B1553" s="29" t="s">
        <v>221</v>
      </c>
      <c r="C1553" s="29" t="s">
        <v>3211</v>
      </c>
      <c r="D1553" s="29" t="s">
        <v>3212</v>
      </c>
      <c r="E1553" s="29" t="s">
        <v>3213</v>
      </c>
      <c r="F1553" s="29" t="s">
        <v>982</v>
      </c>
      <c r="G1553" s="29" t="s">
        <v>3200</v>
      </c>
      <c r="H1553" s="29" t="s">
        <v>3201</v>
      </c>
      <c r="I1553" s="29" t="s">
        <v>3202</v>
      </c>
      <c r="J1553" s="29" t="s">
        <v>3203</v>
      </c>
      <c r="K1553" s="29" t="s">
        <v>3401</v>
      </c>
      <c r="L1553" s="29" t="s">
        <v>3402</v>
      </c>
      <c r="M1553" s="29" t="s">
        <v>3403</v>
      </c>
      <c r="N1553" s="29" t="s">
        <v>3404</v>
      </c>
      <c r="O1553" s="29" t="s">
        <v>3508</v>
      </c>
      <c r="P1553" s="29" t="s">
        <v>3509</v>
      </c>
      <c r="Q1553" s="29" t="s">
        <v>3209</v>
      </c>
      <c r="R1553" s="29" t="s">
        <v>3210</v>
      </c>
      <c r="S1553" s="29" t="s">
        <v>3098</v>
      </c>
      <c r="T1553" s="29"/>
      <c r="U1553" s="30">
        <v>61200</v>
      </c>
      <c r="V1553" s="30">
        <v>61200</v>
      </c>
      <c r="W1553" s="30">
        <v>61200</v>
      </c>
      <c r="X1553" s="30">
        <v>61200</v>
      </c>
      <c r="Y1553" s="30">
        <v>61200</v>
      </c>
      <c r="Z1553" s="30">
        <v>61200</v>
      </c>
      <c r="AA1553" s="30">
        <v>61200</v>
      </c>
      <c r="AB1553" s="30">
        <v>61200</v>
      </c>
      <c r="AC1553" s="30">
        <v>61200</v>
      </c>
      <c r="AD1553" s="30">
        <v>61200</v>
      </c>
      <c r="AE1553" s="30">
        <v>61200</v>
      </c>
      <c r="AF1553" s="30">
        <v>61200</v>
      </c>
    </row>
    <row r="1554" spans="1:32" x14ac:dyDescent="0.45">
      <c r="A1554" s="29" t="s">
        <v>220</v>
      </c>
      <c r="B1554" s="29" t="s">
        <v>221</v>
      </c>
      <c r="C1554" s="29" t="s">
        <v>3211</v>
      </c>
      <c r="D1554" s="29" t="s">
        <v>3212</v>
      </c>
      <c r="E1554" s="29" t="s">
        <v>3213</v>
      </c>
      <c r="F1554" s="29" t="s">
        <v>982</v>
      </c>
      <c r="G1554" s="29" t="s">
        <v>3200</v>
      </c>
      <c r="H1554" s="29" t="s">
        <v>3201</v>
      </c>
      <c r="I1554" s="29" t="s">
        <v>3202</v>
      </c>
      <c r="J1554" s="29" t="s">
        <v>3203</v>
      </c>
      <c r="K1554" s="29" t="s">
        <v>3498</v>
      </c>
      <c r="L1554" s="29" t="s">
        <v>3120</v>
      </c>
      <c r="M1554" s="29" t="s">
        <v>3499</v>
      </c>
      <c r="N1554" s="29" t="s">
        <v>3500</v>
      </c>
      <c r="O1554" s="29" t="s">
        <v>3501</v>
      </c>
      <c r="P1554" s="29" t="s">
        <v>3502</v>
      </c>
      <c r="Q1554" s="29" t="s">
        <v>3209</v>
      </c>
      <c r="R1554" s="29" t="s">
        <v>3210</v>
      </c>
      <c r="S1554" s="29" t="s">
        <v>3098</v>
      </c>
      <c r="T1554" s="29"/>
      <c r="U1554" s="30">
        <v>180000</v>
      </c>
      <c r="V1554" s="30">
        <v>180000</v>
      </c>
      <c r="W1554" s="30">
        <v>180000</v>
      </c>
      <c r="X1554" s="30">
        <v>180000</v>
      </c>
      <c r="Y1554" s="30">
        <v>180000</v>
      </c>
      <c r="Z1554" s="30">
        <v>180000</v>
      </c>
      <c r="AA1554" s="30">
        <v>180000</v>
      </c>
      <c r="AB1554" s="30">
        <v>180000</v>
      </c>
      <c r="AC1554" s="30">
        <v>180000</v>
      </c>
      <c r="AD1554" s="30">
        <v>180000</v>
      </c>
      <c r="AE1554" s="30">
        <v>180000</v>
      </c>
      <c r="AF1554" s="30">
        <v>162581</v>
      </c>
    </row>
    <row r="1555" spans="1:32" x14ac:dyDescent="0.45">
      <c r="A1555" s="29" t="s">
        <v>220</v>
      </c>
      <c r="B1555" s="29" t="s">
        <v>221</v>
      </c>
      <c r="C1555" s="29" t="s">
        <v>3211</v>
      </c>
      <c r="D1555" s="29" t="s">
        <v>3212</v>
      </c>
      <c r="E1555" s="29" t="s">
        <v>3213</v>
      </c>
      <c r="F1555" s="29" t="s">
        <v>982</v>
      </c>
      <c r="G1555" s="29" t="s">
        <v>3200</v>
      </c>
      <c r="H1555" s="29" t="s">
        <v>3201</v>
      </c>
      <c r="I1555" s="29" t="s">
        <v>3226</v>
      </c>
      <c r="J1555" s="29" t="s">
        <v>3227</v>
      </c>
      <c r="K1555" s="29" t="s">
        <v>3228</v>
      </c>
      <c r="L1555" s="29" t="s">
        <v>3111</v>
      </c>
      <c r="M1555" s="29" t="s">
        <v>3229</v>
      </c>
      <c r="N1555" s="29" t="s">
        <v>3230</v>
      </c>
      <c r="O1555" s="29" t="s">
        <v>3231</v>
      </c>
      <c r="P1555" s="29" t="s">
        <v>3232</v>
      </c>
      <c r="Q1555" s="29" t="s">
        <v>3209</v>
      </c>
      <c r="R1555" s="29" t="s">
        <v>3210</v>
      </c>
      <c r="S1555" s="29" t="s">
        <v>3098</v>
      </c>
      <c r="T1555" s="29"/>
      <c r="U1555" s="30">
        <v>0</v>
      </c>
      <c r="V1555" s="30">
        <v>0</v>
      </c>
      <c r="W1555" s="30">
        <v>0</v>
      </c>
      <c r="X1555" s="30">
        <v>0</v>
      </c>
      <c r="Y1555" s="30">
        <v>0</v>
      </c>
      <c r="Z1555" s="30">
        <v>0</v>
      </c>
      <c r="AA1555" s="30">
        <v>0</v>
      </c>
      <c r="AB1555" s="30">
        <v>0</v>
      </c>
      <c r="AC1555" s="30">
        <v>0</v>
      </c>
      <c r="AD1555" s="30">
        <v>0</v>
      </c>
      <c r="AE1555" s="30">
        <v>0</v>
      </c>
      <c r="AF1555" s="30">
        <v>0</v>
      </c>
    </row>
    <row r="1556" spans="1:32" x14ac:dyDescent="0.45">
      <c r="A1556" s="29" t="s">
        <v>220</v>
      </c>
      <c r="B1556" s="29" t="s">
        <v>221</v>
      </c>
      <c r="C1556" s="29" t="s">
        <v>3211</v>
      </c>
      <c r="D1556" s="29" t="s">
        <v>3212</v>
      </c>
      <c r="E1556" s="29" t="s">
        <v>3213</v>
      </c>
      <c r="F1556" s="29" t="s">
        <v>982</v>
      </c>
      <c r="G1556" s="29" t="s">
        <v>3233</v>
      </c>
      <c r="H1556" s="29" t="s">
        <v>3234</v>
      </c>
      <c r="I1556" s="29" t="s">
        <v>3235</v>
      </c>
      <c r="J1556" s="29" t="s">
        <v>3236</v>
      </c>
      <c r="K1556" s="29" t="s">
        <v>3237</v>
      </c>
      <c r="L1556" s="29" t="s">
        <v>3107</v>
      </c>
      <c r="M1556" s="29" t="s">
        <v>3238</v>
      </c>
      <c r="N1556" s="29" t="s">
        <v>3239</v>
      </c>
      <c r="O1556" s="29" t="s">
        <v>3240</v>
      </c>
      <c r="P1556" s="29" t="s">
        <v>3241</v>
      </c>
      <c r="Q1556" s="29" t="s">
        <v>3209</v>
      </c>
      <c r="R1556" s="29" t="s">
        <v>3210</v>
      </c>
      <c r="S1556" s="29" t="s">
        <v>3098</v>
      </c>
      <c r="T1556" s="29"/>
      <c r="U1556" s="30">
        <v>4400</v>
      </c>
      <c r="V1556" s="30">
        <v>4400</v>
      </c>
      <c r="W1556" s="30">
        <v>4400</v>
      </c>
      <c r="X1556" s="30">
        <v>4400</v>
      </c>
      <c r="Y1556" s="30">
        <v>4400</v>
      </c>
      <c r="Z1556" s="30">
        <v>4400</v>
      </c>
      <c r="AA1556" s="30">
        <v>4400</v>
      </c>
      <c r="AB1556" s="30">
        <v>4400</v>
      </c>
      <c r="AC1556" s="30">
        <v>4400</v>
      </c>
      <c r="AD1556" s="30">
        <v>4400</v>
      </c>
      <c r="AE1556" s="30">
        <v>4400</v>
      </c>
      <c r="AF1556" s="30">
        <v>4400</v>
      </c>
    </row>
    <row r="1557" spans="1:32" x14ac:dyDescent="0.45">
      <c r="A1557" s="29" t="s">
        <v>220</v>
      </c>
      <c r="B1557" s="29" t="s">
        <v>221</v>
      </c>
      <c r="C1557" s="29" t="s">
        <v>3211</v>
      </c>
      <c r="D1557" s="29" t="s">
        <v>3212</v>
      </c>
      <c r="E1557" s="29" t="s">
        <v>3213</v>
      </c>
      <c r="F1557" s="29" t="s">
        <v>982</v>
      </c>
      <c r="G1557" s="29" t="s">
        <v>3233</v>
      </c>
      <c r="H1557" s="29" t="s">
        <v>3234</v>
      </c>
      <c r="I1557" s="29" t="s">
        <v>3262</v>
      </c>
      <c r="J1557" s="29" t="s">
        <v>3263</v>
      </c>
      <c r="K1557" s="29" t="s">
        <v>3264</v>
      </c>
      <c r="L1557" s="29" t="s">
        <v>3103</v>
      </c>
      <c r="M1557" s="29" t="s">
        <v>3265</v>
      </c>
      <c r="N1557" s="29" t="s">
        <v>3266</v>
      </c>
      <c r="O1557" s="29" t="s">
        <v>3267</v>
      </c>
      <c r="P1557" s="29" t="s">
        <v>3268</v>
      </c>
      <c r="Q1557" s="29" t="s">
        <v>3209</v>
      </c>
      <c r="R1557" s="29" t="s">
        <v>3210</v>
      </c>
      <c r="S1557" s="29" t="s">
        <v>3098</v>
      </c>
      <c r="T1557" s="29"/>
      <c r="U1557" s="30">
        <v>8530</v>
      </c>
      <c r="V1557" s="30">
        <v>8530</v>
      </c>
      <c r="W1557" s="30">
        <v>8530</v>
      </c>
      <c r="X1557" s="30">
        <v>8530</v>
      </c>
      <c r="Y1557" s="30">
        <v>8530</v>
      </c>
      <c r="Z1557" s="30">
        <v>8530</v>
      </c>
      <c r="AA1557" s="30">
        <v>8530</v>
      </c>
      <c r="AB1557" s="30">
        <v>8530</v>
      </c>
      <c r="AC1557" s="30">
        <v>8530</v>
      </c>
      <c r="AD1557" s="30">
        <v>8530</v>
      </c>
      <c r="AE1557" s="30">
        <v>8530</v>
      </c>
      <c r="AF1557" s="30">
        <v>8514</v>
      </c>
    </row>
    <row r="1558" spans="1:32" x14ac:dyDescent="0.45">
      <c r="A1558" s="29" t="s">
        <v>220</v>
      </c>
      <c r="B1558" s="29" t="s">
        <v>221</v>
      </c>
      <c r="C1558" s="29" t="s">
        <v>3211</v>
      </c>
      <c r="D1558" s="29" t="s">
        <v>3212</v>
      </c>
      <c r="E1558" s="29" t="s">
        <v>3213</v>
      </c>
      <c r="F1558" s="29" t="s">
        <v>982</v>
      </c>
      <c r="G1558" s="29" t="s">
        <v>3233</v>
      </c>
      <c r="H1558" s="29" t="s">
        <v>3234</v>
      </c>
      <c r="I1558" s="29" t="s">
        <v>3262</v>
      </c>
      <c r="J1558" s="29" t="s">
        <v>3263</v>
      </c>
      <c r="K1558" s="29" t="s">
        <v>3264</v>
      </c>
      <c r="L1558" s="29" t="s">
        <v>3103</v>
      </c>
      <c r="M1558" s="29" t="s">
        <v>3265</v>
      </c>
      <c r="N1558" s="29" t="s">
        <v>3266</v>
      </c>
      <c r="O1558" s="29" t="s">
        <v>3269</v>
      </c>
      <c r="P1558" s="29" t="s">
        <v>3270</v>
      </c>
      <c r="Q1558" s="29" t="s">
        <v>3209</v>
      </c>
      <c r="R1558" s="29" t="s">
        <v>3210</v>
      </c>
      <c r="S1558" s="29" t="s">
        <v>3098</v>
      </c>
      <c r="T1558" s="29"/>
      <c r="U1558" s="30">
        <v>78</v>
      </c>
      <c r="V1558" s="30">
        <v>20</v>
      </c>
      <c r="W1558" s="30">
        <v>98</v>
      </c>
      <c r="X1558" s="30">
        <v>20</v>
      </c>
      <c r="Y1558" s="30">
        <v>39</v>
      </c>
      <c r="Z1558" s="30">
        <v>78</v>
      </c>
      <c r="AA1558" s="30">
        <v>20</v>
      </c>
      <c r="AB1558" s="30">
        <v>20</v>
      </c>
      <c r="AC1558" s="30">
        <v>39</v>
      </c>
      <c r="AD1558" s="30">
        <v>59</v>
      </c>
      <c r="AE1558" s="30">
        <v>20</v>
      </c>
      <c r="AF1558" s="30">
        <v>39</v>
      </c>
    </row>
    <row r="1559" spans="1:32" x14ac:dyDescent="0.45">
      <c r="A1559" s="29" t="s">
        <v>220</v>
      </c>
      <c r="B1559" s="29" t="s">
        <v>221</v>
      </c>
      <c r="C1559" s="29" t="s">
        <v>3211</v>
      </c>
      <c r="D1559" s="29" t="s">
        <v>3212</v>
      </c>
      <c r="E1559" s="29" t="s">
        <v>3213</v>
      </c>
      <c r="F1559" s="29" t="s">
        <v>982</v>
      </c>
      <c r="G1559" s="29" t="s">
        <v>3233</v>
      </c>
      <c r="H1559" s="29" t="s">
        <v>3234</v>
      </c>
      <c r="I1559" s="29" t="s">
        <v>3262</v>
      </c>
      <c r="J1559" s="29" t="s">
        <v>3263</v>
      </c>
      <c r="K1559" s="29" t="s">
        <v>3264</v>
      </c>
      <c r="L1559" s="29" t="s">
        <v>3103</v>
      </c>
      <c r="M1559" s="29" t="s">
        <v>3265</v>
      </c>
      <c r="N1559" s="29" t="s">
        <v>3266</v>
      </c>
      <c r="O1559" s="29" t="s">
        <v>3271</v>
      </c>
      <c r="P1559" s="29" t="s">
        <v>3272</v>
      </c>
      <c r="Q1559" s="29" t="s">
        <v>3209</v>
      </c>
      <c r="R1559" s="29" t="s">
        <v>3210</v>
      </c>
      <c r="S1559" s="29" t="s">
        <v>3098</v>
      </c>
      <c r="T1559" s="29"/>
      <c r="U1559" s="30">
        <v>638</v>
      </c>
      <c r="V1559" s="30">
        <v>297</v>
      </c>
      <c r="W1559" s="30">
        <v>22</v>
      </c>
      <c r="X1559" s="30">
        <v>536</v>
      </c>
      <c r="Y1559" s="30">
        <v>29</v>
      </c>
      <c r="Z1559" s="30">
        <v>819</v>
      </c>
      <c r="AA1559" s="30">
        <v>0</v>
      </c>
      <c r="AB1559" s="30">
        <v>0</v>
      </c>
      <c r="AC1559" s="30">
        <v>0</v>
      </c>
      <c r="AD1559" s="30">
        <v>863</v>
      </c>
      <c r="AE1559" s="30">
        <v>0</v>
      </c>
      <c r="AF1559" s="30">
        <v>123</v>
      </c>
    </row>
    <row r="1560" spans="1:32" x14ac:dyDescent="0.45">
      <c r="A1560" s="29" t="s">
        <v>220</v>
      </c>
      <c r="B1560" s="29" t="s">
        <v>221</v>
      </c>
      <c r="C1560" s="29" t="s">
        <v>3211</v>
      </c>
      <c r="D1560" s="29" t="s">
        <v>3212</v>
      </c>
      <c r="E1560" s="29" t="s">
        <v>3213</v>
      </c>
      <c r="F1560" s="29" t="s">
        <v>982</v>
      </c>
      <c r="G1560" s="29" t="s">
        <v>3233</v>
      </c>
      <c r="H1560" s="29" t="s">
        <v>3234</v>
      </c>
      <c r="I1560" s="29" t="s">
        <v>3262</v>
      </c>
      <c r="J1560" s="29" t="s">
        <v>3263</v>
      </c>
      <c r="K1560" s="29" t="s">
        <v>3264</v>
      </c>
      <c r="L1560" s="29" t="s">
        <v>3103</v>
      </c>
      <c r="M1560" s="29" t="s">
        <v>3265</v>
      </c>
      <c r="N1560" s="29" t="s">
        <v>3266</v>
      </c>
      <c r="O1560" s="29" t="s">
        <v>3273</v>
      </c>
      <c r="P1560" s="29" t="s">
        <v>3274</v>
      </c>
      <c r="Q1560" s="29" t="s">
        <v>3209</v>
      </c>
      <c r="R1560" s="29" t="s">
        <v>3210</v>
      </c>
      <c r="S1560" s="29" t="s">
        <v>3098</v>
      </c>
      <c r="T1560" s="29"/>
      <c r="U1560" s="30">
        <v>78</v>
      </c>
      <c r="V1560" s="30">
        <v>0</v>
      </c>
      <c r="W1560" s="30">
        <v>0</v>
      </c>
      <c r="X1560" s="30">
        <v>0</v>
      </c>
      <c r="Y1560" s="30">
        <v>0</v>
      </c>
      <c r="Z1560" s="30">
        <v>117</v>
      </c>
      <c r="AA1560" s="30">
        <v>0</v>
      </c>
      <c r="AB1560" s="30">
        <v>0</v>
      </c>
      <c r="AC1560" s="30">
        <v>0</v>
      </c>
      <c r="AD1560" s="30">
        <v>78</v>
      </c>
      <c r="AE1560" s="30">
        <v>0</v>
      </c>
      <c r="AF1560" s="30">
        <v>39</v>
      </c>
    </row>
    <row r="1561" spans="1:32" x14ac:dyDescent="0.45">
      <c r="A1561" s="29" t="s">
        <v>220</v>
      </c>
      <c r="B1561" s="29" t="s">
        <v>221</v>
      </c>
      <c r="C1561" s="29" t="s">
        <v>3211</v>
      </c>
      <c r="D1561" s="29" t="s">
        <v>3212</v>
      </c>
      <c r="E1561" s="29" t="s">
        <v>3213</v>
      </c>
      <c r="F1561" s="29" t="s">
        <v>982</v>
      </c>
      <c r="G1561" s="29" t="s">
        <v>3233</v>
      </c>
      <c r="H1561" s="29" t="s">
        <v>3234</v>
      </c>
      <c r="I1561" s="29" t="s">
        <v>3275</v>
      </c>
      <c r="J1561" s="29" t="s">
        <v>3276</v>
      </c>
      <c r="K1561" s="29" t="s">
        <v>3277</v>
      </c>
      <c r="L1561" s="29" t="s">
        <v>3100</v>
      </c>
      <c r="M1561" s="29" t="s">
        <v>3278</v>
      </c>
      <c r="N1561" s="29" t="s">
        <v>3279</v>
      </c>
      <c r="O1561" s="29" t="s">
        <v>3280</v>
      </c>
      <c r="P1561" s="29" t="s">
        <v>3281</v>
      </c>
      <c r="Q1561" s="29" t="s">
        <v>3249</v>
      </c>
      <c r="R1561" s="29" t="s">
        <v>3098</v>
      </c>
      <c r="S1561" s="29" t="s">
        <v>3098</v>
      </c>
      <c r="T1561" s="29"/>
      <c r="U1561" s="30">
        <v>0</v>
      </c>
      <c r="V1561" s="30">
        <v>0</v>
      </c>
      <c r="W1561" s="30">
        <v>0</v>
      </c>
      <c r="X1561" s="30">
        <v>0</v>
      </c>
      <c r="Y1561" s="30">
        <v>0</v>
      </c>
      <c r="Z1561" s="30">
        <v>0</v>
      </c>
      <c r="AA1561" s="30">
        <v>0</v>
      </c>
      <c r="AB1561" s="30">
        <v>0</v>
      </c>
      <c r="AC1561" s="30">
        <v>0</v>
      </c>
      <c r="AD1561" s="30">
        <v>0</v>
      </c>
      <c r="AE1561" s="30">
        <v>0</v>
      </c>
      <c r="AF1561" s="30">
        <v>962</v>
      </c>
    </row>
    <row r="1562" spans="1:32" x14ac:dyDescent="0.45">
      <c r="A1562" s="29" t="s">
        <v>220</v>
      </c>
      <c r="B1562" s="29" t="s">
        <v>221</v>
      </c>
      <c r="C1562" s="29" t="s">
        <v>3211</v>
      </c>
      <c r="D1562" s="29" t="s">
        <v>3212</v>
      </c>
      <c r="E1562" s="29" t="s">
        <v>3213</v>
      </c>
      <c r="F1562" s="29" t="s">
        <v>982</v>
      </c>
      <c r="G1562" s="29" t="s">
        <v>3233</v>
      </c>
      <c r="H1562" s="29" t="s">
        <v>3234</v>
      </c>
      <c r="I1562" s="29" t="s">
        <v>3275</v>
      </c>
      <c r="J1562" s="29" t="s">
        <v>3276</v>
      </c>
      <c r="K1562" s="29" t="s">
        <v>3277</v>
      </c>
      <c r="L1562" s="29" t="s">
        <v>3100</v>
      </c>
      <c r="M1562" s="29" t="s">
        <v>3278</v>
      </c>
      <c r="N1562" s="29" t="s">
        <v>3279</v>
      </c>
      <c r="O1562" s="29" t="s">
        <v>3280</v>
      </c>
      <c r="P1562" s="29" t="s">
        <v>3281</v>
      </c>
      <c r="Q1562" s="29" t="s">
        <v>3209</v>
      </c>
      <c r="R1562" s="29" t="s">
        <v>3098</v>
      </c>
      <c r="S1562" s="29" t="s">
        <v>3098</v>
      </c>
      <c r="T1562" s="29"/>
      <c r="U1562" s="30">
        <v>0</v>
      </c>
      <c r="V1562" s="30">
        <v>0</v>
      </c>
      <c r="W1562" s="30">
        <v>0</v>
      </c>
      <c r="X1562" s="30">
        <v>0</v>
      </c>
      <c r="Y1562" s="30">
        <v>0</v>
      </c>
      <c r="Z1562" s="30">
        <v>0</v>
      </c>
      <c r="AA1562" s="30">
        <v>0</v>
      </c>
      <c r="AB1562" s="30">
        <v>0</v>
      </c>
      <c r="AC1562" s="30">
        <v>0</v>
      </c>
      <c r="AD1562" s="30">
        <v>0</v>
      </c>
      <c r="AE1562" s="30">
        <v>0</v>
      </c>
      <c r="AF1562" s="30">
        <v>3274</v>
      </c>
    </row>
    <row r="1563" spans="1:32" x14ac:dyDescent="0.45">
      <c r="A1563" s="29" t="s">
        <v>220</v>
      </c>
      <c r="B1563" s="29" t="s">
        <v>221</v>
      </c>
      <c r="C1563" s="29" t="s">
        <v>3211</v>
      </c>
      <c r="D1563" s="29" t="s">
        <v>3212</v>
      </c>
      <c r="E1563" s="29" t="s">
        <v>3213</v>
      </c>
      <c r="F1563" s="29" t="s">
        <v>982</v>
      </c>
      <c r="G1563" s="29" t="s">
        <v>3233</v>
      </c>
      <c r="H1563" s="29" t="s">
        <v>3234</v>
      </c>
      <c r="I1563" s="29" t="s">
        <v>3275</v>
      </c>
      <c r="J1563" s="29" t="s">
        <v>3276</v>
      </c>
      <c r="K1563" s="29" t="s">
        <v>3282</v>
      </c>
      <c r="L1563" s="29" t="s">
        <v>3112</v>
      </c>
      <c r="M1563" s="29" t="s">
        <v>3283</v>
      </c>
      <c r="N1563" s="29" t="s">
        <v>3284</v>
      </c>
      <c r="O1563" s="29" t="s">
        <v>3285</v>
      </c>
      <c r="P1563" s="29" t="s">
        <v>3286</v>
      </c>
      <c r="Q1563" s="29" t="s">
        <v>3249</v>
      </c>
      <c r="R1563" s="29" t="s">
        <v>3210</v>
      </c>
      <c r="S1563" s="29" t="s">
        <v>3098</v>
      </c>
      <c r="T1563" s="29"/>
      <c r="U1563" s="30">
        <v>25735</v>
      </c>
      <c r="V1563" s="30">
        <v>735</v>
      </c>
      <c r="W1563" s="30">
        <v>735</v>
      </c>
      <c r="X1563" s="30">
        <v>735</v>
      </c>
      <c r="Y1563" s="30">
        <v>735</v>
      </c>
      <c r="Z1563" s="30">
        <v>735</v>
      </c>
      <c r="AA1563" s="30">
        <v>735</v>
      </c>
      <c r="AB1563" s="30">
        <v>735</v>
      </c>
      <c r="AC1563" s="30">
        <v>735</v>
      </c>
      <c r="AD1563" s="30">
        <v>735</v>
      </c>
      <c r="AE1563" s="30">
        <v>745</v>
      </c>
      <c r="AF1563" s="30">
        <v>0</v>
      </c>
    </row>
    <row r="1564" spans="1:32" x14ac:dyDescent="0.45">
      <c r="A1564" s="29" t="s">
        <v>220</v>
      </c>
      <c r="B1564" s="29" t="s">
        <v>221</v>
      </c>
      <c r="C1564" s="29" t="s">
        <v>3211</v>
      </c>
      <c r="D1564" s="29" t="s">
        <v>3212</v>
      </c>
      <c r="E1564" s="29" t="s">
        <v>3213</v>
      </c>
      <c r="F1564" s="29" t="s">
        <v>982</v>
      </c>
      <c r="G1564" s="29" t="s">
        <v>3233</v>
      </c>
      <c r="H1564" s="29" t="s">
        <v>3234</v>
      </c>
      <c r="I1564" s="29" t="s">
        <v>3275</v>
      </c>
      <c r="J1564" s="29" t="s">
        <v>3276</v>
      </c>
      <c r="K1564" s="29" t="s">
        <v>3282</v>
      </c>
      <c r="L1564" s="29" t="s">
        <v>3112</v>
      </c>
      <c r="M1564" s="29" t="s">
        <v>3283</v>
      </c>
      <c r="N1564" s="29" t="s">
        <v>3284</v>
      </c>
      <c r="O1564" s="29" t="s">
        <v>3285</v>
      </c>
      <c r="P1564" s="29" t="s">
        <v>3286</v>
      </c>
      <c r="Q1564" s="29" t="s">
        <v>3249</v>
      </c>
      <c r="R1564" s="29" t="s">
        <v>3098</v>
      </c>
      <c r="S1564" s="29" t="s">
        <v>3098</v>
      </c>
      <c r="T1564" s="29"/>
      <c r="U1564" s="30">
        <v>0</v>
      </c>
      <c r="V1564" s="30">
        <v>0</v>
      </c>
      <c r="W1564" s="30">
        <v>0</v>
      </c>
      <c r="X1564" s="30">
        <v>0</v>
      </c>
      <c r="Y1564" s="30">
        <v>0</v>
      </c>
      <c r="Z1564" s="30">
        <v>0</v>
      </c>
      <c r="AA1564" s="30">
        <v>0</v>
      </c>
      <c r="AB1564" s="30">
        <v>0</v>
      </c>
      <c r="AC1564" s="30">
        <v>0</v>
      </c>
      <c r="AD1564" s="30">
        <v>0</v>
      </c>
      <c r="AE1564" s="30">
        <v>0</v>
      </c>
      <c r="AF1564" s="30">
        <v>535</v>
      </c>
    </row>
    <row r="1565" spans="1:32" x14ac:dyDescent="0.45">
      <c r="A1565" s="29" t="s">
        <v>220</v>
      </c>
      <c r="B1565" s="29" t="s">
        <v>221</v>
      </c>
      <c r="C1565" s="29" t="s">
        <v>3211</v>
      </c>
      <c r="D1565" s="29" t="s">
        <v>3212</v>
      </c>
      <c r="E1565" s="29" t="s">
        <v>3213</v>
      </c>
      <c r="F1565" s="29" t="s">
        <v>982</v>
      </c>
      <c r="G1565" s="29" t="s">
        <v>3233</v>
      </c>
      <c r="H1565" s="29" t="s">
        <v>3234</v>
      </c>
      <c r="I1565" s="29" t="s">
        <v>3275</v>
      </c>
      <c r="J1565" s="29" t="s">
        <v>3276</v>
      </c>
      <c r="K1565" s="29" t="s">
        <v>3282</v>
      </c>
      <c r="L1565" s="29" t="s">
        <v>3112</v>
      </c>
      <c r="M1565" s="29" t="s">
        <v>3283</v>
      </c>
      <c r="N1565" s="29" t="s">
        <v>3284</v>
      </c>
      <c r="O1565" s="29" t="s">
        <v>3285</v>
      </c>
      <c r="P1565" s="29" t="s">
        <v>3286</v>
      </c>
      <c r="Q1565" s="29" t="s">
        <v>3209</v>
      </c>
      <c r="R1565" s="29" t="s">
        <v>3210</v>
      </c>
      <c r="S1565" s="29" t="s">
        <v>3098</v>
      </c>
      <c r="T1565" s="29"/>
      <c r="U1565" s="30">
        <v>20000</v>
      </c>
      <c r="V1565" s="30">
        <v>20000</v>
      </c>
      <c r="W1565" s="30">
        <v>20000</v>
      </c>
      <c r="X1565" s="30">
        <v>20000</v>
      </c>
      <c r="Y1565" s="30">
        <v>20000</v>
      </c>
      <c r="Z1565" s="30">
        <v>20000</v>
      </c>
      <c r="AA1565" s="30">
        <v>20000</v>
      </c>
      <c r="AB1565" s="30">
        <v>20000</v>
      </c>
      <c r="AC1565" s="30">
        <v>20000</v>
      </c>
      <c r="AD1565" s="30">
        <v>20000</v>
      </c>
      <c r="AE1565" s="30">
        <v>20000</v>
      </c>
      <c r="AF1565" s="30">
        <v>20000</v>
      </c>
    </row>
    <row r="1566" spans="1:32" x14ac:dyDescent="0.45">
      <c r="A1566" s="29" t="s">
        <v>220</v>
      </c>
      <c r="B1566" s="29" t="s">
        <v>221</v>
      </c>
      <c r="C1566" s="29" t="s">
        <v>3211</v>
      </c>
      <c r="D1566" s="29" t="s">
        <v>3212</v>
      </c>
      <c r="E1566" s="29" t="s">
        <v>3213</v>
      </c>
      <c r="F1566" s="29" t="s">
        <v>982</v>
      </c>
      <c r="G1566" s="29" t="s">
        <v>3233</v>
      </c>
      <c r="H1566" s="29" t="s">
        <v>3234</v>
      </c>
      <c r="I1566" s="29" t="s">
        <v>3275</v>
      </c>
      <c r="J1566" s="29" t="s">
        <v>3276</v>
      </c>
      <c r="K1566" s="29" t="s">
        <v>3282</v>
      </c>
      <c r="L1566" s="29" t="s">
        <v>3112</v>
      </c>
      <c r="M1566" s="29" t="s">
        <v>3283</v>
      </c>
      <c r="N1566" s="29" t="s">
        <v>3284</v>
      </c>
      <c r="O1566" s="29" t="s">
        <v>3285</v>
      </c>
      <c r="P1566" s="29" t="s">
        <v>3286</v>
      </c>
      <c r="Q1566" s="29" t="s">
        <v>3209</v>
      </c>
      <c r="R1566" s="29" t="s">
        <v>3098</v>
      </c>
      <c r="S1566" s="29" t="s">
        <v>3098</v>
      </c>
      <c r="T1566" s="29"/>
      <c r="U1566" s="30">
        <v>0</v>
      </c>
      <c r="V1566" s="30">
        <v>0</v>
      </c>
      <c r="W1566" s="30">
        <v>0</v>
      </c>
      <c r="X1566" s="30">
        <v>0</v>
      </c>
      <c r="Y1566" s="30">
        <v>0</v>
      </c>
      <c r="Z1566" s="30">
        <v>0</v>
      </c>
      <c r="AA1566" s="30">
        <v>0</v>
      </c>
      <c r="AB1566" s="30">
        <v>0</v>
      </c>
      <c r="AC1566" s="30">
        <v>0</v>
      </c>
      <c r="AD1566" s="30">
        <v>0</v>
      </c>
      <c r="AE1566" s="30">
        <v>0</v>
      </c>
      <c r="AF1566" s="30">
        <v>1936</v>
      </c>
    </row>
    <row r="1567" spans="1:32" x14ac:dyDescent="0.45">
      <c r="A1567" s="29" t="s">
        <v>220</v>
      </c>
      <c r="B1567" s="29" t="s">
        <v>221</v>
      </c>
      <c r="C1567" s="29" t="s">
        <v>3211</v>
      </c>
      <c r="D1567" s="29" t="s">
        <v>3212</v>
      </c>
      <c r="E1567" s="29" t="s">
        <v>3213</v>
      </c>
      <c r="F1567" s="29" t="s">
        <v>982</v>
      </c>
      <c r="G1567" s="29" t="s">
        <v>3233</v>
      </c>
      <c r="H1567" s="29" t="s">
        <v>3234</v>
      </c>
      <c r="I1567" s="29" t="s">
        <v>3275</v>
      </c>
      <c r="J1567" s="29" t="s">
        <v>3276</v>
      </c>
      <c r="K1567" s="29" t="s">
        <v>3282</v>
      </c>
      <c r="L1567" s="29" t="s">
        <v>3112</v>
      </c>
      <c r="M1567" s="29" t="s">
        <v>3283</v>
      </c>
      <c r="N1567" s="29" t="s">
        <v>3284</v>
      </c>
      <c r="O1567" s="29" t="s">
        <v>3448</v>
      </c>
      <c r="P1567" s="29" t="s">
        <v>3449</v>
      </c>
      <c r="Q1567" s="29" t="s">
        <v>3209</v>
      </c>
      <c r="R1567" s="29" t="s">
        <v>3210</v>
      </c>
      <c r="S1567" s="29" t="s">
        <v>3098</v>
      </c>
      <c r="T1567" s="29"/>
      <c r="U1567" s="30">
        <v>120000</v>
      </c>
      <c r="V1567" s="30">
        <v>120000</v>
      </c>
      <c r="W1567" s="30">
        <v>120000</v>
      </c>
      <c r="X1567" s="30">
        <v>120000</v>
      </c>
      <c r="Y1567" s="30">
        <v>120000</v>
      </c>
      <c r="Z1567" s="30">
        <v>120000</v>
      </c>
      <c r="AA1567" s="30">
        <v>120000</v>
      </c>
      <c r="AB1567" s="30">
        <v>120000</v>
      </c>
      <c r="AC1567" s="30">
        <v>120000</v>
      </c>
      <c r="AD1567" s="30">
        <v>120000</v>
      </c>
      <c r="AE1567" s="30">
        <v>120000</v>
      </c>
      <c r="AF1567" s="30">
        <v>116130</v>
      </c>
    </row>
    <row r="1568" spans="1:32" x14ac:dyDescent="0.45">
      <c r="A1568" s="29" t="s">
        <v>220</v>
      </c>
      <c r="B1568" s="29" t="s">
        <v>221</v>
      </c>
      <c r="C1568" s="29" t="s">
        <v>3211</v>
      </c>
      <c r="D1568" s="29" t="s">
        <v>3212</v>
      </c>
      <c r="E1568" s="29" t="s">
        <v>3213</v>
      </c>
      <c r="F1568" s="29" t="s">
        <v>982</v>
      </c>
      <c r="G1568" s="29" t="s">
        <v>3233</v>
      </c>
      <c r="H1568" s="29" t="s">
        <v>3234</v>
      </c>
      <c r="I1568" s="29" t="s">
        <v>3275</v>
      </c>
      <c r="J1568" s="29" t="s">
        <v>3276</v>
      </c>
      <c r="K1568" s="29" t="s">
        <v>3287</v>
      </c>
      <c r="L1568" s="29" t="s">
        <v>3101</v>
      </c>
      <c r="M1568" s="29" t="s">
        <v>3288</v>
      </c>
      <c r="N1568" s="29" t="s">
        <v>3289</v>
      </c>
      <c r="O1568" s="29" t="s">
        <v>3290</v>
      </c>
      <c r="P1568" s="29" t="s">
        <v>3291</v>
      </c>
      <c r="Q1568" s="29" t="s">
        <v>3209</v>
      </c>
      <c r="R1568" s="29" t="s">
        <v>3098</v>
      </c>
      <c r="S1568" s="29" t="s">
        <v>3098</v>
      </c>
      <c r="T1568" s="29"/>
      <c r="U1568" s="30">
        <v>0</v>
      </c>
      <c r="V1568" s="30">
        <v>0</v>
      </c>
      <c r="W1568" s="30">
        <v>0</v>
      </c>
      <c r="X1568" s="30">
        <v>0</v>
      </c>
      <c r="Y1568" s="30">
        <v>0</v>
      </c>
      <c r="Z1568" s="30">
        <v>0</v>
      </c>
      <c r="AA1568" s="30">
        <v>0</v>
      </c>
      <c r="AB1568" s="30">
        <v>0</v>
      </c>
      <c r="AC1568" s="30">
        <v>0</v>
      </c>
      <c r="AD1568" s="30">
        <v>0</v>
      </c>
      <c r="AE1568" s="30">
        <v>0</v>
      </c>
      <c r="AF1568" s="30">
        <v>0</v>
      </c>
    </row>
    <row r="1569" spans="1:32" x14ac:dyDescent="0.45">
      <c r="A1569" s="29" t="s">
        <v>165</v>
      </c>
      <c r="B1569" s="29" t="s">
        <v>166</v>
      </c>
      <c r="C1569" s="29" t="s">
        <v>3552</v>
      </c>
      <c r="D1569" s="29" t="s">
        <v>3553</v>
      </c>
      <c r="E1569" s="29" t="s">
        <v>3554</v>
      </c>
      <c r="F1569" s="29" t="s">
        <v>3555</v>
      </c>
      <c r="G1569" s="29" t="s">
        <v>3233</v>
      </c>
      <c r="H1569" s="29" t="s">
        <v>3234</v>
      </c>
      <c r="I1569" s="29" t="s">
        <v>3242</v>
      </c>
      <c r="J1569" s="29" t="s">
        <v>3243</v>
      </c>
      <c r="K1569" s="29" t="s">
        <v>3556</v>
      </c>
      <c r="L1569" s="29" t="s">
        <v>3122</v>
      </c>
      <c r="M1569" s="29" t="s">
        <v>3557</v>
      </c>
      <c r="N1569" s="29" t="s">
        <v>3558</v>
      </c>
      <c r="O1569" s="29" t="s">
        <v>3559</v>
      </c>
      <c r="P1569" s="29" t="s">
        <v>3560</v>
      </c>
      <c r="Q1569" s="29" t="s">
        <v>3209</v>
      </c>
      <c r="R1569" s="29" t="s">
        <v>3210</v>
      </c>
      <c r="S1569" s="29" t="s">
        <v>3098</v>
      </c>
      <c r="T1569" s="29"/>
      <c r="U1569" s="30">
        <v>13000</v>
      </c>
      <c r="V1569" s="30">
        <v>13000</v>
      </c>
      <c r="W1569" s="30">
        <v>13000</v>
      </c>
      <c r="X1569" s="30">
        <v>13000</v>
      </c>
      <c r="Y1569" s="30">
        <v>13000</v>
      </c>
      <c r="Z1569" s="30">
        <v>13000</v>
      </c>
      <c r="AA1569" s="30">
        <v>13000</v>
      </c>
      <c r="AB1569" s="30">
        <v>13000</v>
      </c>
      <c r="AC1569" s="30">
        <v>13000</v>
      </c>
      <c r="AD1569" s="30">
        <v>13000</v>
      </c>
      <c r="AE1569" s="30">
        <v>13000</v>
      </c>
      <c r="AF1569" s="30">
        <v>13000</v>
      </c>
    </row>
    <row r="1570" spans="1:32" x14ac:dyDescent="0.45">
      <c r="A1570" s="29" t="s">
        <v>165</v>
      </c>
      <c r="B1570" s="29" t="s">
        <v>166</v>
      </c>
      <c r="C1570" s="29" t="s">
        <v>3299</v>
      </c>
      <c r="D1570" s="29" t="s">
        <v>3300</v>
      </c>
      <c r="E1570" s="29" t="s">
        <v>3538</v>
      </c>
      <c r="F1570" s="29" t="s">
        <v>3539</v>
      </c>
      <c r="G1570" s="29" t="s">
        <v>3200</v>
      </c>
      <c r="H1570" s="29" t="s">
        <v>3201</v>
      </c>
      <c r="I1570" s="29" t="s">
        <v>3202</v>
      </c>
      <c r="J1570" s="29" t="s">
        <v>3203</v>
      </c>
      <c r="K1570" s="29" t="s">
        <v>3401</v>
      </c>
      <c r="L1570" s="29" t="s">
        <v>3402</v>
      </c>
      <c r="M1570" s="29" t="s">
        <v>3403</v>
      </c>
      <c r="N1570" s="29" t="s">
        <v>3404</v>
      </c>
      <c r="O1570" s="29" t="s">
        <v>3508</v>
      </c>
      <c r="P1570" s="29" t="s">
        <v>3509</v>
      </c>
      <c r="Q1570" s="29" t="s">
        <v>3209</v>
      </c>
      <c r="R1570" s="29" t="s">
        <v>3210</v>
      </c>
      <c r="S1570" s="29" t="s">
        <v>3098</v>
      </c>
      <c r="T1570" s="29"/>
      <c r="U1570" s="30">
        <v>64000</v>
      </c>
      <c r="V1570" s="30">
        <v>64000</v>
      </c>
      <c r="W1570" s="30">
        <v>64000</v>
      </c>
      <c r="X1570" s="30">
        <v>64000</v>
      </c>
      <c r="Y1570" s="30">
        <v>64000</v>
      </c>
      <c r="Z1570" s="30">
        <v>64000</v>
      </c>
      <c r="AA1570" s="30">
        <v>64000</v>
      </c>
      <c r="AB1570" s="30">
        <v>64000</v>
      </c>
      <c r="AC1570" s="30">
        <v>64000</v>
      </c>
      <c r="AD1570" s="30">
        <v>64000</v>
      </c>
      <c r="AE1570" s="30">
        <v>64000</v>
      </c>
      <c r="AF1570" s="30">
        <v>64000</v>
      </c>
    </row>
    <row r="1571" spans="1:32" x14ac:dyDescent="0.45">
      <c r="A1571" s="29" t="s">
        <v>165</v>
      </c>
      <c r="B1571" s="29" t="s">
        <v>166</v>
      </c>
      <c r="C1571" s="29" t="s">
        <v>3299</v>
      </c>
      <c r="D1571" s="29" t="s">
        <v>3300</v>
      </c>
      <c r="E1571" s="29" t="s">
        <v>3538</v>
      </c>
      <c r="F1571" s="29" t="s">
        <v>3539</v>
      </c>
      <c r="G1571" s="29" t="s">
        <v>3233</v>
      </c>
      <c r="H1571" s="29" t="s">
        <v>3234</v>
      </c>
      <c r="I1571" s="29" t="s">
        <v>3235</v>
      </c>
      <c r="J1571" s="29" t="s">
        <v>3236</v>
      </c>
      <c r="K1571" s="29" t="s">
        <v>3237</v>
      </c>
      <c r="L1571" s="29" t="s">
        <v>3107</v>
      </c>
      <c r="M1571" s="29" t="s">
        <v>3456</v>
      </c>
      <c r="N1571" s="29" t="s">
        <v>3457</v>
      </c>
      <c r="O1571" s="29" t="s">
        <v>3504</v>
      </c>
      <c r="P1571" s="29" t="s">
        <v>3505</v>
      </c>
      <c r="Q1571" s="29" t="s">
        <v>3209</v>
      </c>
      <c r="R1571" s="29" t="s">
        <v>3210</v>
      </c>
      <c r="S1571" s="29" t="s">
        <v>3098</v>
      </c>
      <c r="T1571" s="29"/>
      <c r="U1571" s="30">
        <v>2000</v>
      </c>
      <c r="V1571" s="30">
        <v>2000</v>
      </c>
      <c r="W1571" s="30">
        <v>2000</v>
      </c>
      <c r="X1571" s="30">
        <v>2000</v>
      </c>
      <c r="Y1571" s="30">
        <v>2000</v>
      </c>
      <c r="Z1571" s="30">
        <v>2000</v>
      </c>
      <c r="AA1571" s="30">
        <v>2000</v>
      </c>
      <c r="AB1571" s="30">
        <v>2000</v>
      </c>
      <c r="AC1571" s="30">
        <v>2000</v>
      </c>
      <c r="AD1571" s="30">
        <v>2000</v>
      </c>
      <c r="AE1571" s="30">
        <v>2000</v>
      </c>
      <c r="AF1571" s="30">
        <v>2000</v>
      </c>
    </row>
    <row r="1572" spans="1:32" x14ac:dyDescent="0.45">
      <c r="A1572" s="29" t="s">
        <v>165</v>
      </c>
      <c r="B1572" s="29" t="s">
        <v>166</v>
      </c>
      <c r="C1572" s="29" t="s">
        <v>3299</v>
      </c>
      <c r="D1572" s="29" t="s">
        <v>3300</v>
      </c>
      <c r="E1572" s="29" t="s">
        <v>3538</v>
      </c>
      <c r="F1572" s="29" t="s">
        <v>3539</v>
      </c>
      <c r="G1572" s="29" t="s">
        <v>3233</v>
      </c>
      <c r="H1572" s="29" t="s">
        <v>3234</v>
      </c>
      <c r="I1572" s="29" t="s">
        <v>3235</v>
      </c>
      <c r="J1572" s="29" t="s">
        <v>3236</v>
      </c>
      <c r="K1572" s="29" t="s">
        <v>3237</v>
      </c>
      <c r="L1572" s="29" t="s">
        <v>3107</v>
      </c>
      <c r="M1572" s="29" t="s">
        <v>3238</v>
      </c>
      <c r="N1572" s="29" t="s">
        <v>3239</v>
      </c>
      <c r="O1572" s="29" t="s">
        <v>3422</v>
      </c>
      <c r="P1572" s="29" t="s">
        <v>3423</v>
      </c>
      <c r="Q1572" s="29" t="s">
        <v>3209</v>
      </c>
      <c r="R1572" s="29" t="s">
        <v>3210</v>
      </c>
      <c r="S1572" s="29" t="s">
        <v>3098</v>
      </c>
      <c r="T1572" s="29"/>
      <c r="U1572" s="30">
        <v>4000</v>
      </c>
      <c r="V1572" s="30">
        <v>4000</v>
      </c>
      <c r="W1572" s="30">
        <v>4000</v>
      </c>
      <c r="X1572" s="30">
        <v>4000</v>
      </c>
      <c r="Y1572" s="30">
        <v>4000</v>
      </c>
      <c r="Z1572" s="30">
        <v>4000</v>
      </c>
      <c r="AA1572" s="30">
        <v>4000</v>
      </c>
      <c r="AB1572" s="30">
        <v>4000</v>
      </c>
      <c r="AC1572" s="30">
        <v>4000</v>
      </c>
      <c r="AD1572" s="30">
        <v>4000</v>
      </c>
      <c r="AE1572" s="30">
        <v>4000</v>
      </c>
      <c r="AF1572" s="30">
        <v>4000</v>
      </c>
    </row>
    <row r="1573" spans="1:32" x14ac:dyDescent="0.45">
      <c r="A1573" s="29" t="s">
        <v>165</v>
      </c>
      <c r="B1573" s="29" t="s">
        <v>166</v>
      </c>
      <c r="C1573" s="29" t="s">
        <v>3299</v>
      </c>
      <c r="D1573" s="29" t="s">
        <v>3300</v>
      </c>
      <c r="E1573" s="29" t="s">
        <v>3538</v>
      </c>
      <c r="F1573" s="29" t="s">
        <v>3539</v>
      </c>
      <c r="G1573" s="29" t="s">
        <v>3233</v>
      </c>
      <c r="H1573" s="29" t="s">
        <v>3234</v>
      </c>
      <c r="I1573" s="29" t="s">
        <v>3242</v>
      </c>
      <c r="J1573" s="29" t="s">
        <v>3243</v>
      </c>
      <c r="K1573" s="29" t="s">
        <v>3244</v>
      </c>
      <c r="L1573" s="29" t="s">
        <v>3104</v>
      </c>
      <c r="M1573" s="29" t="s">
        <v>3245</v>
      </c>
      <c r="N1573" s="29" t="s">
        <v>3246</v>
      </c>
      <c r="O1573" s="29" t="s">
        <v>3440</v>
      </c>
      <c r="P1573" s="29" t="s">
        <v>3441</v>
      </c>
      <c r="Q1573" s="29" t="s">
        <v>3209</v>
      </c>
      <c r="R1573" s="29" t="s">
        <v>3210</v>
      </c>
      <c r="S1573" s="29" t="s">
        <v>3098</v>
      </c>
      <c r="T1573" s="29"/>
      <c r="U1573" s="30">
        <v>8000</v>
      </c>
      <c r="V1573" s="30">
        <v>8000</v>
      </c>
      <c r="W1573" s="30">
        <v>8000</v>
      </c>
      <c r="X1573" s="30">
        <v>8000</v>
      </c>
      <c r="Y1573" s="30">
        <v>8000</v>
      </c>
      <c r="Z1573" s="30">
        <v>8000</v>
      </c>
      <c r="AA1573" s="30">
        <v>8000</v>
      </c>
      <c r="AB1573" s="30">
        <v>8000</v>
      </c>
      <c r="AC1573" s="30">
        <v>8000</v>
      </c>
      <c r="AD1573" s="30">
        <v>8000</v>
      </c>
      <c r="AE1573" s="30">
        <v>8000</v>
      </c>
      <c r="AF1573" s="30">
        <v>8000</v>
      </c>
    </row>
    <row r="1574" spans="1:32" x14ac:dyDescent="0.45">
      <c r="A1574" s="29" t="s">
        <v>165</v>
      </c>
      <c r="B1574" s="29" t="s">
        <v>166</v>
      </c>
      <c r="C1574" s="29" t="s">
        <v>3299</v>
      </c>
      <c r="D1574" s="29" t="s">
        <v>3300</v>
      </c>
      <c r="E1574" s="29" t="s">
        <v>3538</v>
      </c>
      <c r="F1574" s="29" t="s">
        <v>3539</v>
      </c>
      <c r="G1574" s="29" t="s">
        <v>3233</v>
      </c>
      <c r="H1574" s="29" t="s">
        <v>3234</v>
      </c>
      <c r="I1574" s="29" t="s">
        <v>3242</v>
      </c>
      <c r="J1574" s="29" t="s">
        <v>3243</v>
      </c>
      <c r="K1574" s="29" t="s">
        <v>3252</v>
      </c>
      <c r="L1574" s="29" t="s">
        <v>3106</v>
      </c>
      <c r="M1574" s="29" t="s">
        <v>3253</v>
      </c>
      <c r="N1574" s="29" t="s">
        <v>3106</v>
      </c>
      <c r="O1574" s="29" t="s">
        <v>3254</v>
      </c>
      <c r="P1574" s="29" t="s">
        <v>3255</v>
      </c>
      <c r="Q1574" s="29" t="s">
        <v>3209</v>
      </c>
      <c r="R1574" s="29" t="s">
        <v>3210</v>
      </c>
      <c r="S1574" s="29" t="s">
        <v>3098</v>
      </c>
      <c r="T1574" s="29"/>
      <c r="U1574" s="30">
        <v>34000</v>
      </c>
      <c r="V1574" s="30">
        <v>34000</v>
      </c>
      <c r="W1574" s="30">
        <v>34000</v>
      </c>
      <c r="X1574" s="30">
        <v>34000</v>
      </c>
      <c r="Y1574" s="30">
        <v>34000</v>
      </c>
      <c r="Z1574" s="30">
        <v>34000</v>
      </c>
      <c r="AA1574" s="30">
        <v>34000</v>
      </c>
      <c r="AB1574" s="30">
        <v>34000</v>
      </c>
      <c r="AC1574" s="30">
        <v>34000</v>
      </c>
      <c r="AD1574" s="30">
        <v>34000</v>
      </c>
      <c r="AE1574" s="30">
        <v>34000</v>
      </c>
      <c r="AF1574" s="30">
        <v>34000</v>
      </c>
    </row>
    <row r="1575" spans="1:32" x14ac:dyDescent="0.45">
      <c r="A1575" s="29" t="s">
        <v>165</v>
      </c>
      <c r="B1575" s="29" t="s">
        <v>166</v>
      </c>
      <c r="C1575" s="29" t="s">
        <v>3299</v>
      </c>
      <c r="D1575" s="29" t="s">
        <v>3300</v>
      </c>
      <c r="E1575" s="29" t="s">
        <v>3538</v>
      </c>
      <c r="F1575" s="29" t="s">
        <v>3539</v>
      </c>
      <c r="G1575" s="29" t="s">
        <v>3233</v>
      </c>
      <c r="H1575" s="29" t="s">
        <v>3234</v>
      </c>
      <c r="I1575" s="29" t="s">
        <v>3262</v>
      </c>
      <c r="J1575" s="29" t="s">
        <v>3263</v>
      </c>
      <c r="K1575" s="29" t="s">
        <v>3264</v>
      </c>
      <c r="L1575" s="29" t="s">
        <v>3103</v>
      </c>
      <c r="M1575" s="29" t="s">
        <v>3265</v>
      </c>
      <c r="N1575" s="29" t="s">
        <v>3266</v>
      </c>
      <c r="O1575" s="29" t="s">
        <v>3267</v>
      </c>
      <c r="P1575" s="29" t="s">
        <v>3268</v>
      </c>
      <c r="Q1575" s="29" t="s">
        <v>3209</v>
      </c>
      <c r="R1575" s="29" t="s">
        <v>3210</v>
      </c>
      <c r="S1575" s="29" t="s">
        <v>3098</v>
      </c>
      <c r="T1575" s="29"/>
      <c r="U1575" s="30">
        <v>8900</v>
      </c>
      <c r="V1575" s="30">
        <v>8900</v>
      </c>
      <c r="W1575" s="30">
        <v>8900</v>
      </c>
      <c r="X1575" s="30">
        <v>8900</v>
      </c>
      <c r="Y1575" s="30">
        <v>8900</v>
      </c>
      <c r="Z1575" s="30">
        <v>8900</v>
      </c>
      <c r="AA1575" s="30">
        <v>8900</v>
      </c>
      <c r="AB1575" s="30">
        <v>8900</v>
      </c>
      <c r="AC1575" s="30">
        <v>8900</v>
      </c>
      <c r="AD1575" s="30">
        <v>8900</v>
      </c>
      <c r="AE1575" s="30">
        <v>8900</v>
      </c>
      <c r="AF1575" s="30">
        <v>8900</v>
      </c>
    </row>
    <row r="1576" spans="1:32" x14ac:dyDescent="0.45">
      <c r="A1576" s="29" t="s">
        <v>165</v>
      </c>
      <c r="B1576" s="29" t="s">
        <v>166</v>
      </c>
      <c r="C1576" s="29" t="s">
        <v>3299</v>
      </c>
      <c r="D1576" s="29" t="s">
        <v>3300</v>
      </c>
      <c r="E1576" s="29" t="s">
        <v>3538</v>
      </c>
      <c r="F1576" s="29" t="s">
        <v>3539</v>
      </c>
      <c r="G1576" s="29" t="s">
        <v>3233</v>
      </c>
      <c r="H1576" s="29" t="s">
        <v>3234</v>
      </c>
      <c r="I1576" s="29" t="s">
        <v>3262</v>
      </c>
      <c r="J1576" s="29" t="s">
        <v>3263</v>
      </c>
      <c r="K1576" s="29" t="s">
        <v>3264</v>
      </c>
      <c r="L1576" s="29" t="s">
        <v>3103</v>
      </c>
      <c r="M1576" s="29" t="s">
        <v>3265</v>
      </c>
      <c r="N1576" s="29" t="s">
        <v>3266</v>
      </c>
      <c r="O1576" s="29" t="s">
        <v>3269</v>
      </c>
      <c r="P1576" s="29" t="s">
        <v>3270</v>
      </c>
      <c r="Q1576" s="29" t="s">
        <v>3209</v>
      </c>
      <c r="R1576" s="29" t="s">
        <v>3210</v>
      </c>
      <c r="S1576" s="29" t="s">
        <v>3098</v>
      </c>
      <c r="T1576" s="29"/>
      <c r="U1576" s="30">
        <v>1393</v>
      </c>
      <c r="V1576" s="30">
        <v>1890</v>
      </c>
      <c r="W1576" s="30">
        <v>1791</v>
      </c>
      <c r="X1576" s="30">
        <v>2636</v>
      </c>
      <c r="Y1576" s="30">
        <v>829</v>
      </c>
      <c r="Z1576" s="30">
        <v>1857</v>
      </c>
      <c r="AA1576" s="30">
        <v>2090</v>
      </c>
      <c r="AB1576" s="30">
        <v>2089</v>
      </c>
      <c r="AC1576" s="30">
        <v>2089</v>
      </c>
      <c r="AD1576" s="30">
        <v>1128</v>
      </c>
      <c r="AE1576" s="30">
        <v>1890</v>
      </c>
      <c r="AF1576" s="30">
        <v>1525</v>
      </c>
    </row>
    <row r="1577" spans="1:32" x14ac:dyDescent="0.45">
      <c r="A1577" s="29" t="s">
        <v>165</v>
      </c>
      <c r="B1577" s="29" t="s">
        <v>166</v>
      </c>
      <c r="C1577" s="29" t="s">
        <v>3299</v>
      </c>
      <c r="D1577" s="29" t="s">
        <v>3300</v>
      </c>
      <c r="E1577" s="29" t="s">
        <v>3538</v>
      </c>
      <c r="F1577" s="29" t="s">
        <v>3539</v>
      </c>
      <c r="G1577" s="29" t="s">
        <v>3233</v>
      </c>
      <c r="H1577" s="29" t="s">
        <v>3234</v>
      </c>
      <c r="I1577" s="29" t="s">
        <v>3262</v>
      </c>
      <c r="J1577" s="29" t="s">
        <v>3263</v>
      </c>
      <c r="K1577" s="29" t="s">
        <v>3264</v>
      </c>
      <c r="L1577" s="29" t="s">
        <v>3103</v>
      </c>
      <c r="M1577" s="29" t="s">
        <v>3265</v>
      </c>
      <c r="N1577" s="29" t="s">
        <v>3266</v>
      </c>
      <c r="O1577" s="29" t="s">
        <v>3271</v>
      </c>
      <c r="P1577" s="29" t="s">
        <v>3272</v>
      </c>
      <c r="Q1577" s="29" t="s">
        <v>3209</v>
      </c>
      <c r="R1577" s="29" t="s">
        <v>3210</v>
      </c>
      <c r="S1577" s="29" t="s">
        <v>3098</v>
      </c>
      <c r="T1577" s="29"/>
      <c r="U1577" s="30">
        <v>0</v>
      </c>
      <c r="V1577" s="30">
        <v>0</v>
      </c>
      <c r="W1577" s="30">
        <v>62</v>
      </c>
      <c r="X1577" s="30">
        <v>234</v>
      </c>
      <c r="Y1577" s="30">
        <v>0</v>
      </c>
      <c r="Z1577" s="30">
        <v>173</v>
      </c>
      <c r="AA1577" s="30">
        <v>86</v>
      </c>
      <c r="AB1577" s="30">
        <v>580</v>
      </c>
      <c r="AC1577" s="30">
        <v>148</v>
      </c>
      <c r="AD1577" s="30">
        <v>148</v>
      </c>
      <c r="AE1577" s="30">
        <v>0</v>
      </c>
      <c r="AF1577" s="30">
        <v>37</v>
      </c>
    </row>
    <row r="1578" spans="1:32" x14ac:dyDescent="0.45">
      <c r="A1578" s="29" t="s">
        <v>165</v>
      </c>
      <c r="B1578" s="29" t="s">
        <v>166</v>
      </c>
      <c r="C1578" s="29" t="s">
        <v>3299</v>
      </c>
      <c r="D1578" s="29" t="s">
        <v>3300</v>
      </c>
      <c r="E1578" s="29" t="s">
        <v>3538</v>
      </c>
      <c r="F1578" s="29" t="s">
        <v>3539</v>
      </c>
      <c r="G1578" s="29" t="s">
        <v>3233</v>
      </c>
      <c r="H1578" s="29" t="s">
        <v>3234</v>
      </c>
      <c r="I1578" s="29" t="s">
        <v>3262</v>
      </c>
      <c r="J1578" s="29" t="s">
        <v>3263</v>
      </c>
      <c r="K1578" s="29" t="s">
        <v>3264</v>
      </c>
      <c r="L1578" s="29" t="s">
        <v>3103</v>
      </c>
      <c r="M1578" s="29" t="s">
        <v>3265</v>
      </c>
      <c r="N1578" s="29" t="s">
        <v>3266</v>
      </c>
      <c r="O1578" s="29" t="s">
        <v>3273</v>
      </c>
      <c r="P1578" s="29" t="s">
        <v>3274</v>
      </c>
      <c r="Q1578" s="29" t="s">
        <v>3209</v>
      </c>
      <c r="R1578" s="29" t="s">
        <v>3210</v>
      </c>
      <c r="S1578" s="29" t="s">
        <v>3098</v>
      </c>
      <c r="T1578" s="29"/>
      <c r="U1578" s="30">
        <v>166</v>
      </c>
      <c r="V1578" s="30">
        <v>266</v>
      </c>
      <c r="W1578" s="30">
        <v>67</v>
      </c>
      <c r="X1578" s="30">
        <v>167</v>
      </c>
      <c r="Y1578" s="30">
        <v>133</v>
      </c>
      <c r="Z1578" s="30">
        <v>34</v>
      </c>
      <c r="AA1578" s="30">
        <v>166</v>
      </c>
      <c r="AB1578" s="30">
        <v>167</v>
      </c>
      <c r="AC1578" s="30">
        <v>498</v>
      </c>
      <c r="AD1578" s="30">
        <v>166</v>
      </c>
      <c r="AE1578" s="30">
        <v>365</v>
      </c>
      <c r="AF1578" s="30">
        <v>366</v>
      </c>
    </row>
    <row r="1579" spans="1:32" x14ac:dyDescent="0.45">
      <c r="A1579" s="29" t="s">
        <v>165</v>
      </c>
      <c r="B1579" s="29" t="s">
        <v>166</v>
      </c>
      <c r="C1579" s="29" t="s">
        <v>3299</v>
      </c>
      <c r="D1579" s="29" t="s">
        <v>3300</v>
      </c>
      <c r="E1579" s="29" t="s">
        <v>3538</v>
      </c>
      <c r="F1579" s="29" t="s">
        <v>3539</v>
      </c>
      <c r="G1579" s="29" t="s">
        <v>3233</v>
      </c>
      <c r="H1579" s="29" t="s">
        <v>3234</v>
      </c>
      <c r="I1579" s="29" t="s">
        <v>3275</v>
      </c>
      <c r="J1579" s="29" t="s">
        <v>3276</v>
      </c>
      <c r="K1579" s="29" t="s">
        <v>3282</v>
      </c>
      <c r="L1579" s="29" t="s">
        <v>3112</v>
      </c>
      <c r="M1579" s="29" t="s">
        <v>3283</v>
      </c>
      <c r="N1579" s="29" t="s">
        <v>3284</v>
      </c>
      <c r="O1579" s="29" t="s">
        <v>3790</v>
      </c>
      <c r="P1579" s="29" t="s">
        <v>3791</v>
      </c>
      <c r="Q1579" s="29" t="s">
        <v>3209</v>
      </c>
      <c r="R1579" s="29" t="s">
        <v>3210</v>
      </c>
      <c r="S1579" s="29" t="s">
        <v>3098</v>
      </c>
      <c r="T1579" s="29"/>
      <c r="U1579" s="30">
        <v>23000</v>
      </c>
      <c r="V1579" s="30">
        <v>23000</v>
      </c>
      <c r="W1579" s="30">
        <v>23000</v>
      </c>
      <c r="X1579" s="30">
        <v>23000</v>
      </c>
      <c r="Y1579" s="30">
        <v>23000</v>
      </c>
      <c r="Z1579" s="30">
        <v>23000</v>
      </c>
      <c r="AA1579" s="30">
        <v>23000</v>
      </c>
      <c r="AB1579" s="30">
        <v>23000</v>
      </c>
      <c r="AC1579" s="30">
        <v>23000</v>
      </c>
      <c r="AD1579" s="30">
        <v>23000</v>
      </c>
      <c r="AE1579" s="30">
        <v>23000</v>
      </c>
      <c r="AF1579" s="30">
        <v>23000</v>
      </c>
    </row>
    <row r="1580" spans="1:32" x14ac:dyDescent="0.45">
      <c r="A1580" s="29" t="s">
        <v>165</v>
      </c>
      <c r="B1580" s="29" t="s">
        <v>166</v>
      </c>
      <c r="C1580" s="29" t="s">
        <v>3299</v>
      </c>
      <c r="D1580" s="29" t="s">
        <v>3300</v>
      </c>
      <c r="E1580" s="29" t="s">
        <v>3538</v>
      </c>
      <c r="F1580" s="29" t="s">
        <v>3539</v>
      </c>
      <c r="G1580" s="29" t="s">
        <v>3233</v>
      </c>
      <c r="H1580" s="29" t="s">
        <v>3234</v>
      </c>
      <c r="I1580" s="29" t="s">
        <v>3275</v>
      </c>
      <c r="J1580" s="29" t="s">
        <v>3276</v>
      </c>
      <c r="K1580" s="29" t="s">
        <v>3282</v>
      </c>
      <c r="L1580" s="29" t="s">
        <v>3112</v>
      </c>
      <c r="M1580" s="29" t="s">
        <v>3283</v>
      </c>
      <c r="N1580" s="29" t="s">
        <v>3284</v>
      </c>
      <c r="O1580" s="29" t="s">
        <v>3448</v>
      </c>
      <c r="P1580" s="29" t="s">
        <v>3449</v>
      </c>
      <c r="Q1580" s="29" t="s">
        <v>3209</v>
      </c>
      <c r="R1580" s="29" t="s">
        <v>3210</v>
      </c>
      <c r="S1580" s="29" t="s">
        <v>3098</v>
      </c>
      <c r="T1580" s="29"/>
      <c r="U1580" s="30">
        <v>20000</v>
      </c>
      <c r="V1580" s="30">
        <v>20000</v>
      </c>
      <c r="W1580" s="30">
        <v>20000</v>
      </c>
      <c r="X1580" s="30">
        <v>20000</v>
      </c>
      <c r="Y1580" s="30">
        <v>20000</v>
      </c>
      <c r="Z1580" s="30">
        <v>20000</v>
      </c>
      <c r="AA1580" s="30">
        <v>20000</v>
      </c>
      <c r="AB1580" s="30">
        <v>20000</v>
      </c>
      <c r="AC1580" s="30">
        <v>20000</v>
      </c>
      <c r="AD1580" s="30">
        <v>20000</v>
      </c>
      <c r="AE1580" s="30">
        <v>20000</v>
      </c>
      <c r="AF1580" s="30">
        <v>20000</v>
      </c>
    </row>
    <row r="1581" spans="1:32" x14ac:dyDescent="0.45">
      <c r="A1581" s="29" t="s">
        <v>816</v>
      </c>
      <c r="B1581" s="29" t="s">
        <v>817</v>
      </c>
      <c r="C1581" s="29" t="s">
        <v>3299</v>
      </c>
      <c r="D1581" s="29" t="s">
        <v>3300</v>
      </c>
      <c r="E1581" s="29" t="s">
        <v>3301</v>
      </c>
      <c r="F1581" s="29" t="s">
        <v>3302</v>
      </c>
      <c r="G1581" s="29" t="s">
        <v>3200</v>
      </c>
      <c r="H1581" s="29" t="s">
        <v>3201</v>
      </c>
      <c r="I1581" s="29" t="s">
        <v>3202</v>
      </c>
      <c r="J1581" s="29" t="s">
        <v>3203</v>
      </c>
      <c r="K1581" s="29" t="s">
        <v>3221</v>
      </c>
      <c r="L1581" s="29" t="s">
        <v>3113</v>
      </c>
      <c r="M1581" s="29" t="s">
        <v>3303</v>
      </c>
      <c r="N1581" s="29" t="s">
        <v>3304</v>
      </c>
      <c r="O1581" s="29" t="s">
        <v>3305</v>
      </c>
      <c r="P1581" s="29" t="s">
        <v>3306</v>
      </c>
      <c r="Q1581" s="29" t="s">
        <v>3209</v>
      </c>
      <c r="R1581" s="29" t="s">
        <v>3210</v>
      </c>
      <c r="S1581" s="29" t="s">
        <v>3098</v>
      </c>
      <c r="T1581" s="29"/>
      <c r="U1581" s="30">
        <v>7959</v>
      </c>
      <c r="V1581" s="30">
        <v>9648</v>
      </c>
      <c r="W1581" s="30">
        <v>9440</v>
      </c>
      <c r="X1581" s="30">
        <v>9506</v>
      </c>
      <c r="Y1581" s="30">
        <v>7777</v>
      </c>
      <c r="Z1581" s="30">
        <v>8753</v>
      </c>
      <c r="AA1581" s="30">
        <v>7504</v>
      </c>
      <c r="AB1581" s="30">
        <v>7873</v>
      </c>
      <c r="AC1581" s="30">
        <v>8293</v>
      </c>
      <c r="AD1581" s="30">
        <v>8579</v>
      </c>
      <c r="AE1581" s="30">
        <v>11355</v>
      </c>
      <c r="AF1581" s="30">
        <v>10599</v>
      </c>
    </row>
    <row r="1582" spans="1:32" x14ac:dyDescent="0.45">
      <c r="A1582" s="29" t="s">
        <v>816</v>
      </c>
      <c r="B1582" s="29" t="s">
        <v>817</v>
      </c>
      <c r="C1582" s="29" t="s">
        <v>3299</v>
      </c>
      <c r="D1582" s="29" t="s">
        <v>3300</v>
      </c>
      <c r="E1582" s="29" t="s">
        <v>3301</v>
      </c>
      <c r="F1582" s="29" t="s">
        <v>3302</v>
      </c>
      <c r="G1582" s="29" t="s">
        <v>3200</v>
      </c>
      <c r="H1582" s="29" t="s">
        <v>3201</v>
      </c>
      <c r="I1582" s="29" t="s">
        <v>3226</v>
      </c>
      <c r="J1582" s="29" t="s">
        <v>3227</v>
      </c>
      <c r="K1582" s="29" t="s">
        <v>3228</v>
      </c>
      <c r="L1582" s="29" t="s">
        <v>3111</v>
      </c>
      <c r="M1582" s="29" t="s">
        <v>3229</v>
      </c>
      <c r="N1582" s="29" t="s">
        <v>3230</v>
      </c>
      <c r="O1582" s="29" t="s">
        <v>3231</v>
      </c>
      <c r="P1582" s="29" t="s">
        <v>3232</v>
      </c>
      <c r="Q1582" s="29" t="s">
        <v>3209</v>
      </c>
      <c r="R1582" s="29" t="s">
        <v>3210</v>
      </c>
      <c r="S1582" s="29" t="s">
        <v>3098</v>
      </c>
      <c r="T1582" s="29"/>
      <c r="U1582" s="30">
        <v>0</v>
      </c>
      <c r="V1582" s="30">
        <v>0</v>
      </c>
      <c r="W1582" s="30">
        <v>0</v>
      </c>
      <c r="X1582" s="30">
        <v>0</v>
      </c>
      <c r="Y1582" s="30">
        <v>0</v>
      </c>
      <c r="Z1582" s="30">
        <v>60</v>
      </c>
      <c r="AA1582" s="30">
        <v>0</v>
      </c>
      <c r="AB1582" s="30">
        <v>0</v>
      </c>
      <c r="AC1582" s="30">
        <v>0</v>
      </c>
      <c r="AD1582" s="30">
        <v>0</v>
      </c>
      <c r="AE1582" s="30">
        <v>0</v>
      </c>
      <c r="AF1582" s="30">
        <v>0</v>
      </c>
    </row>
    <row r="1583" spans="1:32" x14ac:dyDescent="0.45">
      <c r="A1583" s="29" t="s">
        <v>816</v>
      </c>
      <c r="B1583" s="29" t="s">
        <v>817</v>
      </c>
      <c r="C1583" s="29" t="s">
        <v>3299</v>
      </c>
      <c r="D1583" s="29" t="s">
        <v>3300</v>
      </c>
      <c r="E1583" s="29" t="s">
        <v>3301</v>
      </c>
      <c r="F1583" s="29" t="s">
        <v>3302</v>
      </c>
      <c r="G1583" s="29" t="s">
        <v>3233</v>
      </c>
      <c r="H1583" s="29" t="s">
        <v>3234</v>
      </c>
      <c r="I1583" s="29" t="s">
        <v>3242</v>
      </c>
      <c r="J1583" s="29" t="s">
        <v>3243</v>
      </c>
      <c r="K1583" s="29" t="s">
        <v>3244</v>
      </c>
      <c r="L1583" s="29" t="s">
        <v>3104</v>
      </c>
      <c r="M1583" s="29" t="s">
        <v>3245</v>
      </c>
      <c r="N1583" s="29" t="s">
        <v>3246</v>
      </c>
      <c r="O1583" s="29" t="s">
        <v>3250</v>
      </c>
      <c r="P1583" s="29" t="s">
        <v>3251</v>
      </c>
      <c r="Q1583" s="29" t="s">
        <v>3209</v>
      </c>
      <c r="R1583" s="29" t="s">
        <v>3210</v>
      </c>
      <c r="S1583" s="29" t="s">
        <v>3098</v>
      </c>
      <c r="T1583" s="29"/>
      <c r="U1583" s="30">
        <v>9720</v>
      </c>
      <c r="V1583" s="30">
        <v>9720</v>
      </c>
      <c r="W1583" s="30">
        <v>9720</v>
      </c>
      <c r="X1583" s="30">
        <v>9720</v>
      </c>
      <c r="Y1583" s="30">
        <v>9720</v>
      </c>
      <c r="Z1583" s="30">
        <v>9720</v>
      </c>
      <c r="AA1583" s="30">
        <v>9720</v>
      </c>
      <c r="AB1583" s="30">
        <v>9720</v>
      </c>
      <c r="AC1583" s="30">
        <v>9720</v>
      </c>
      <c r="AD1583" s="30">
        <v>9720</v>
      </c>
      <c r="AE1583" s="30">
        <v>9720</v>
      </c>
      <c r="AF1583" s="30">
        <v>9720</v>
      </c>
    </row>
    <row r="1584" spans="1:32" x14ac:dyDescent="0.45">
      <c r="A1584" s="29" t="s">
        <v>816</v>
      </c>
      <c r="B1584" s="29" t="s">
        <v>817</v>
      </c>
      <c r="C1584" s="29" t="s">
        <v>3299</v>
      </c>
      <c r="D1584" s="29" t="s">
        <v>3300</v>
      </c>
      <c r="E1584" s="29" t="s">
        <v>3301</v>
      </c>
      <c r="F1584" s="29" t="s">
        <v>3302</v>
      </c>
      <c r="G1584" s="29" t="s">
        <v>3233</v>
      </c>
      <c r="H1584" s="29" t="s">
        <v>3234</v>
      </c>
      <c r="I1584" s="29" t="s">
        <v>3242</v>
      </c>
      <c r="J1584" s="29" t="s">
        <v>3243</v>
      </c>
      <c r="K1584" s="29" t="s">
        <v>3258</v>
      </c>
      <c r="L1584" s="29" t="s">
        <v>3105</v>
      </c>
      <c r="M1584" s="29" t="s">
        <v>3259</v>
      </c>
      <c r="N1584" s="29" t="s">
        <v>3105</v>
      </c>
      <c r="O1584" s="29" t="s">
        <v>3260</v>
      </c>
      <c r="P1584" s="29" t="s">
        <v>3261</v>
      </c>
      <c r="Q1584" s="29" t="s">
        <v>3209</v>
      </c>
      <c r="R1584" s="29" t="s">
        <v>3210</v>
      </c>
      <c r="S1584" s="29" t="s">
        <v>3098</v>
      </c>
      <c r="T1584" s="29"/>
      <c r="U1584" s="30">
        <v>3000</v>
      </c>
      <c r="V1584" s="30">
        <v>3000</v>
      </c>
      <c r="W1584" s="30">
        <v>3000</v>
      </c>
      <c r="X1584" s="30">
        <v>3000</v>
      </c>
      <c r="Y1584" s="30">
        <v>3000</v>
      </c>
      <c r="Z1584" s="30">
        <v>3000</v>
      </c>
      <c r="AA1584" s="30">
        <v>3000</v>
      </c>
      <c r="AB1584" s="30">
        <v>3000</v>
      </c>
      <c r="AC1584" s="30">
        <v>3000</v>
      </c>
      <c r="AD1584" s="30">
        <v>3000</v>
      </c>
      <c r="AE1584" s="30">
        <v>3000</v>
      </c>
      <c r="AF1584" s="30">
        <v>3000</v>
      </c>
    </row>
    <row r="1585" spans="1:32" x14ac:dyDescent="0.45">
      <c r="A1585" s="29" t="s">
        <v>816</v>
      </c>
      <c r="B1585" s="29" t="s">
        <v>817</v>
      </c>
      <c r="C1585" s="29" t="s">
        <v>3299</v>
      </c>
      <c r="D1585" s="29" t="s">
        <v>3300</v>
      </c>
      <c r="E1585" s="29" t="s">
        <v>3301</v>
      </c>
      <c r="F1585" s="29" t="s">
        <v>3302</v>
      </c>
      <c r="G1585" s="29" t="s">
        <v>3233</v>
      </c>
      <c r="H1585" s="29" t="s">
        <v>3234</v>
      </c>
      <c r="I1585" s="29" t="s">
        <v>3275</v>
      </c>
      <c r="J1585" s="29" t="s">
        <v>3276</v>
      </c>
      <c r="K1585" s="29" t="s">
        <v>3277</v>
      </c>
      <c r="L1585" s="29" t="s">
        <v>3100</v>
      </c>
      <c r="M1585" s="29" t="s">
        <v>3312</v>
      </c>
      <c r="N1585" s="29" t="s">
        <v>3313</v>
      </c>
      <c r="O1585" s="29" t="s">
        <v>3314</v>
      </c>
      <c r="P1585" s="29" t="s">
        <v>3315</v>
      </c>
      <c r="Q1585" s="29" t="s">
        <v>3209</v>
      </c>
      <c r="R1585" s="29" t="s">
        <v>3210</v>
      </c>
      <c r="S1585" s="29" t="s">
        <v>3098</v>
      </c>
      <c r="T1585" s="29"/>
      <c r="U1585" s="30">
        <v>22300</v>
      </c>
      <c r="V1585" s="30">
        <v>22300</v>
      </c>
      <c r="W1585" s="30">
        <v>22300</v>
      </c>
      <c r="X1585" s="30">
        <v>22300</v>
      </c>
      <c r="Y1585" s="30">
        <v>22300</v>
      </c>
      <c r="Z1585" s="30">
        <v>22300</v>
      </c>
      <c r="AA1585" s="30">
        <v>22300</v>
      </c>
      <c r="AB1585" s="30">
        <v>22300</v>
      </c>
      <c r="AC1585" s="30">
        <v>22300</v>
      </c>
      <c r="AD1585" s="30">
        <v>22300</v>
      </c>
      <c r="AE1585" s="30">
        <v>22300</v>
      </c>
      <c r="AF1585" s="30">
        <v>22300</v>
      </c>
    </row>
    <row r="1586" spans="1:32" x14ac:dyDescent="0.45">
      <c r="A1586" s="29" t="s">
        <v>816</v>
      </c>
      <c r="B1586" s="29" t="s">
        <v>817</v>
      </c>
      <c r="C1586" s="29" t="s">
        <v>3299</v>
      </c>
      <c r="D1586" s="29" t="s">
        <v>3300</v>
      </c>
      <c r="E1586" s="29" t="s">
        <v>3301</v>
      </c>
      <c r="F1586" s="29" t="s">
        <v>3302</v>
      </c>
      <c r="G1586" s="29" t="s">
        <v>3233</v>
      </c>
      <c r="H1586" s="29" t="s">
        <v>3234</v>
      </c>
      <c r="I1586" s="29" t="s">
        <v>3275</v>
      </c>
      <c r="J1586" s="29" t="s">
        <v>3276</v>
      </c>
      <c r="K1586" s="29" t="s">
        <v>3287</v>
      </c>
      <c r="L1586" s="29" t="s">
        <v>3101</v>
      </c>
      <c r="M1586" s="29" t="s">
        <v>3316</v>
      </c>
      <c r="N1586" s="29" t="s">
        <v>3317</v>
      </c>
      <c r="O1586" s="29" t="s">
        <v>3318</v>
      </c>
      <c r="P1586" s="29" t="s">
        <v>3319</v>
      </c>
      <c r="Q1586" s="29" t="s">
        <v>3209</v>
      </c>
      <c r="R1586" s="29" t="s">
        <v>3210</v>
      </c>
      <c r="S1586" s="29" t="s">
        <v>3098</v>
      </c>
      <c r="T1586" s="29"/>
      <c r="U1586" s="30">
        <v>5440</v>
      </c>
      <c r="V1586" s="30">
        <v>5440</v>
      </c>
      <c r="W1586" s="30">
        <v>5440</v>
      </c>
      <c r="X1586" s="30">
        <v>5440</v>
      </c>
      <c r="Y1586" s="30">
        <v>5440</v>
      </c>
      <c r="Z1586" s="30">
        <v>5440</v>
      </c>
      <c r="AA1586" s="30">
        <v>5440</v>
      </c>
      <c r="AB1586" s="30">
        <v>5440</v>
      </c>
      <c r="AC1586" s="30">
        <v>5440</v>
      </c>
      <c r="AD1586" s="30">
        <v>5440</v>
      </c>
      <c r="AE1586" s="30">
        <v>5356</v>
      </c>
      <c r="AF1586" s="30">
        <v>5356</v>
      </c>
    </row>
    <row r="1587" spans="1:32" x14ac:dyDescent="0.45">
      <c r="A1587" s="29" t="s">
        <v>816</v>
      </c>
      <c r="B1587" s="29" t="s">
        <v>817</v>
      </c>
      <c r="C1587" s="29" t="s">
        <v>3299</v>
      </c>
      <c r="D1587" s="29" t="s">
        <v>3300</v>
      </c>
      <c r="E1587" s="29" t="s">
        <v>3301</v>
      </c>
      <c r="F1587" s="29" t="s">
        <v>3302</v>
      </c>
      <c r="G1587" s="29" t="s">
        <v>3233</v>
      </c>
      <c r="H1587" s="29" t="s">
        <v>3234</v>
      </c>
      <c r="I1587" s="29" t="s">
        <v>3275</v>
      </c>
      <c r="J1587" s="29" t="s">
        <v>3276</v>
      </c>
      <c r="K1587" s="29" t="s">
        <v>3287</v>
      </c>
      <c r="L1587" s="29" t="s">
        <v>3101</v>
      </c>
      <c r="M1587" s="29" t="s">
        <v>3288</v>
      </c>
      <c r="N1587" s="29" t="s">
        <v>3289</v>
      </c>
      <c r="O1587" s="29" t="s">
        <v>3290</v>
      </c>
      <c r="P1587" s="29" t="s">
        <v>3291</v>
      </c>
      <c r="Q1587" s="29" t="s">
        <v>3209</v>
      </c>
      <c r="R1587" s="29" t="s">
        <v>3210</v>
      </c>
      <c r="S1587" s="29" t="s">
        <v>3098</v>
      </c>
      <c r="T1587" s="29"/>
      <c r="U1587" s="30">
        <v>0</v>
      </c>
      <c r="V1587" s="30">
        <v>0</v>
      </c>
      <c r="W1587" s="30">
        <v>0</v>
      </c>
      <c r="X1587" s="30">
        <v>0</v>
      </c>
      <c r="Y1587" s="30">
        <v>0</v>
      </c>
      <c r="Z1587" s="30">
        <v>0</v>
      </c>
      <c r="AA1587" s="30">
        <v>0</v>
      </c>
      <c r="AB1587" s="30">
        <v>0</v>
      </c>
      <c r="AC1587" s="30">
        <v>0</v>
      </c>
      <c r="AD1587" s="30">
        <v>0</v>
      </c>
      <c r="AE1587" s="30">
        <v>0</v>
      </c>
      <c r="AF1587" s="30">
        <v>0</v>
      </c>
    </row>
    <row r="1588" spans="1:32" x14ac:dyDescent="0.45">
      <c r="A1588" s="29" t="s">
        <v>685</v>
      </c>
      <c r="B1588" s="29" t="s">
        <v>686</v>
      </c>
      <c r="C1588" s="29" t="s">
        <v>3299</v>
      </c>
      <c r="D1588" s="29" t="s">
        <v>3300</v>
      </c>
      <c r="E1588" s="29" t="s">
        <v>3320</v>
      </c>
      <c r="F1588" s="29" t="s">
        <v>3321</v>
      </c>
      <c r="G1588" s="29" t="s">
        <v>3200</v>
      </c>
      <c r="H1588" s="29" t="s">
        <v>3201</v>
      </c>
      <c r="I1588" s="29" t="s">
        <v>3202</v>
      </c>
      <c r="J1588" s="29" t="s">
        <v>3203</v>
      </c>
      <c r="K1588" s="29" t="s">
        <v>3204</v>
      </c>
      <c r="L1588" s="29" t="s">
        <v>3109</v>
      </c>
      <c r="M1588" s="29" t="s">
        <v>3378</v>
      </c>
      <c r="N1588" s="29" t="s">
        <v>3379</v>
      </c>
      <c r="O1588" s="29" t="s">
        <v>3380</v>
      </c>
      <c r="P1588" s="29" t="s">
        <v>3381</v>
      </c>
      <c r="Q1588" s="29" t="s">
        <v>3209</v>
      </c>
      <c r="R1588" s="29" t="s">
        <v>3210</v>
      </c>
      <c r="S1588" s="29" t="s">
        <v>3098</v>
      </c>
      <c r="T1588" s="29"/>
      <c r="U1588" s="30">
        <v>6970</v>
      </c>
      <c r="V1588" s="30">
        <v>6970</v>
      </c>
      <c r="W1588" s="30">
        <v>6970</v>
      </c>
      <c r="X1588" s="30">
        <v>6970</v>
      </c>
      <c r="Y1588" s="30">
        <v>6970</v>
      </c>
      <c r="Z1588" s="30">
        <v>6970</v>
      </c>
      <c r="AA1588" s="30">
        <v>6970</v>
      </c>
      <c r="AB1588" s="30">
        <v>6970</v>
      </c>
      <c r="AC1588" s="30">
        <v>6970</v>
      </c>
      <c r="AD1588" s="30">
        <v>6970</v>
      </c>
      <c r="AE1588" s="30">
        <v>0</v>
      </c>
      <c r="AF1588" s="30">
        <v>0</v>
      </c>
    </row>
    <row r="1589" spans="1:32" x14ac:dyDescent="0.45">
      <c r="A1589" s="29" t="s">
        <v>685</v>
      </c>
      <c r="B1589" s="29" t="s">
        <v>686</v>
      </c>
      <c r="C1589" s="29" t="s">
        <v>3211</v>
      </c>
      <c r="D1589" s="29" t="s">
        <v>3212</v>
      </c>
      <c r="E1589" s="29" t="s">
        <v>3213</v>
      </c>
      <c r="F1589" s="29" t="s">
        <v>982</v>
      </c>
      <c r="G1589" s="29" t="s">
        <v>3200</v>
      </c>
      <c r="H1589" s="29" t="s">
        <v>3201</v>
      </c>
      <c r="I1589" s="29" t="s">
        <v>3202</v>
      </c>
      <c r="J1589" s="29" t="s">
        <v>3203</v>
      </c>
      <c r="K1589" s="29" t="s">
        <v>3216</v>
      </c>
      <c r="L1589" s="29" t="s">
        <v>3102</v>
      </c>
      <c r="M1589" s="29" t="s">
        <v>3492</v>
      </c>
      <c r="N1589" s="29" t="s">
        <v>3493</v>
      </c>
      <c r="O1589" s="29" t="s">
        <v>3494</v>
      </c>
      <c r="P1589" s="29" t="s">
        <v>3495</v>
      </c>
      <c r="Q1589" s="29" t="s">
        <v>3209</v>
      </c>
      <c r="R1589" s="29" t="s">
        <v>3210</v>
      </c>
      <c r="S1589" s="29" t="s">
        <v>3098</v>
      </c>
      <c r="T1589" s="29"/>
      <c r="U1589" s="30">
        <v>450000</v>
      </c>
      <c r="V1589" s="30">
        <v>450000</v>
      </c>
      <c r="W1589" s="30">
        <v>450000</v>
      </c>
      <c r="X1589" s="30">
        <v>450000</v>
      </c>
      <c r="Y1589" s="30">
        <v>450000</v>
      </c>
      <c r="Z1589" s="30">
        <v>450000</v>
      </c>
      <c r="AA1589" s="30">
        <v>450000</v>
      </c>
      <c r="AB1589" s="30">
        <v>450000</v>
      </c>
      <c r="AC1589" s="30">
        <v>450000</v>
      </c>
      <c r="AD1589" s="30">
        <v>450000</v>
      </c>
      <c r="AE1589" s="30">
        <v>450000</v>
      </c>
      <c r="AF1589" s="30">
        <v>450000</v>
      </c>
    </row>
    <row r="1590" spans="1:32" x14ac:dyDescent="0.45">
      <c r="A1590" s="29" t="s">
        <v>685</v>
      </c>
      <c r="B1590" s="29" t="s">
        <v>686</v>
      </c>
      <c r="C1590" s="29" t="s">
        <v>3211</v>
      </c>
      <c r="D1590" s="29" t="s">
        <v>3212</v>
      </c>
      <c r="E1590" s="29" t="s">
        <v>3213</v>
      </c>
      <c r="F1590" s="29" t="s">
        <v>982</v>
      </c>
      <c r="G1590" s="29" t="s">
        <v>3200</v>
      </c>
      <c r="H1590" s="29" t="s">
        <v>3201</v>
      </c>
      <c r="I1590" s="29" t="s">
        <v>3202</v>
      </c>
      <c r="J1590" s="29" t="s">
        <v>3203</v>
      </c>
      <c r="K1590" s="29" t="s">
        <v>3216</v>
      </c>
      <c r="L1590" s="29" t="s">
        <v>3102</v>
      </c>
      <c r="M1590" s="29" t="s">
        <v>3492</v>
      </c>
      <c r="N1590" s="29" t="s">
        <v>3493</v>
      </c>
      <c r="O1590" s="29" t="s">
        <v>3496</v>
      </c>
      <c r="P1590" s="29" t="s">
        <v>3497</v>
      </c>
      <c r="Q1590" s="29" t="s">
        <v>3209</v>
      </c>
      <c r="R1590" s="29" t="s">
        <v>3210</v>
      </c>
      <c r="S1590" s="29" t="s">
        <v>3098</v>
      </c>
      <c r="T1590" s="29"/>
      <c r="U1590" s="30">
        <v>0</v>
      </c>
      <c r="V1590" s="30">
        <v>0</v>
      </c>
      <c r="W1590" s="30">
        <v>0</v>
      </c>
      <c r="X1590" s="30">
        <v>0</v>
      </c>
      <c r="Y1590" s="30">
        <v>0</v>
      </c>
      <c r="Z1590" s="30">
        <v>0</v>
      </c>
      <c r="AA1590" s="30">
        <v>0</v>
      </c>
      <c r="AB1590" s="30">
        <v>0</v>
      </c>
      <c r="AC1590" s="30">
        <v>0</v>
      </c>
      <c r="AD1590" s="30">
        <v>0</v>
      </c>
      <c r="AE1590" s="30">
        <v>0</v>
      </c>
      <c r="AF1590" s="30">
        <v>0</v>
      </c>
    </row>
    <row r="1591" spans="1:32" x14ac:dyDescent="0.45">
      <c r="A1591" s="29" t="s">
        <v>685</v>
      </c>
      <c r="B1591" s="29" t="s">
        <v>686</v>
      </c>
      <c r="C1591" s="29" t="s">
        <v>3211</v>
      </c>
      <c r="D1591" s="29" t="s">
        <v>3212</v>
      </c>
      <c r="E1591" s="29" t="s">
        <v>3213</v>
      </c>
      <c r="F1591" s="29" t="s">
        <v>982</v>
      </c>
      <c r="G1591" s="29" t="s">
        <v>3200</v>
      </c>
      <c r="H1591" s="29" t="s">
        <v>3201</v>
      </c>
      <c r="I1591" s="29" t="s">
        <v>3202</v>
      </c>
      <c r="J1591" s="29" t="s">
        <v>3203</v>
      </c>
      <c r="K1591" s="29" t="s">
        <v>3221</v>
      </c>
      <c r="L1591" s="29" t="s">
        <v>3113</v>
      </c>
      <c r="M1591" s="29" t="s">
        <v>3222</v>
      </c>
      <c r="N1591" s="29" t="s">
        <v>3223</v>
      </c>
      <c r="O1591" s="29" t="s">
        <v>3224</v>
      </c>
      <c r="P1591" s="29" t="s">
        <v>3225</v>
      </c>
      <c r="Q1591" s="29" t="s">
        <v>3209</v>
      </c>
      <c r="R1591" s="29" t="s">
        <v>3210</v>
      </c>
      <c r="S1591" s="29" t="s">
        <v>3098</v>
      </c>
      <c r="T1591" s="29"/>
      <c r="U1591" s="30">
        <v>7314</v>
      </c>
      <c r="V1591" s="30">
        <v>7838</v>
      </c>
      <c r="W1591" s="30">
        <v>7213</v>
      </c>
      <c r="X1591" s="30">
        <v>6782</v>
      </c>
      <c r="Y1591" s="30">
        <v>6392</v>
      </c>
      <c r="Z1591" s="30">
        <v>6470</v>
      </c>
      <c r="AA1591" s="30">
        <v>6861</v>
      </c>
      <c r="AB1591" s="30">
        <v>6416</v>
      </c>
      <c r="AC1591" s="30">
        <v>7213</v>
      </c>
      <c r="AD1591" s="30">
        <v>7134</v>
      </c>
      <c r="AE1591" s="30">
        <v>6509</v>
      </c>
      <c r="AF1591" s="30">
        <v>6196</v>
      </c>
    </row>
    <row r="1592" spans="1:32" x14ac:dyDescent="0.45">
      <c r="A1592" s="29" t="s">
        <v>685</v>
      </c>
      <c r="B1592" s="29" t="s">
        <v>686</v>
      </c>
      <c r="C1592" s="29" t="s">
        <v>3211</v>
      </c>
      <c r="D1592" s="29" t="s">
        <v>3212</v>
      </c>
      <c r="E1592" s="29" t="s">
        <v>3213</v>
      </c>
      <c r="F1592" s="29" t="s">
        <v>982</v>
      </c>
      <c r="G1592" s="29" t="s">
        <v>3200</v>
      </c>
      <c r="H1592" s="29" t="s">
        <v>3201</v>
      </c>
      <c r="I1592" s="29" t="s">
        <v>3202</v>
      </c>
      <c r="J1592" s="29" t="s">
        <v>3203</v>
      </c>
      <c r="K1592" s="29" t="s">
        <v>3498</v>
      </c>
      <c r="L1592" s="29" t="s">
        <v>3120</v>
      </c>
      <c r="M1592" s="29" t="s">
        <v>3499</v>
      </c>
      <c r="N1592" s="29" t="s">
        <v>3500</v>
      </c>
      <c r="O1592" s="29" t="s">
        <v>3501</v>
      </c>
      <c r="P1592" s="29" t="s">
        <v>3502</v>
      </c>
      <c r="Q1592" s="29" t="s">
        <v>3249</v>
      </c>
      <c r="R1592" s="29" t="s">
        <v>3210</v>
      </c>
      <c r="S1592" s="29" t="s">
        <v>3098</v>
      </c>
      <c r="T1592" s="29"/>
      <c r="U1592" s="30">
        <v>2941</v>
      </c>
      <c r="V1592" s="30">
        <v>2941</v>
      </c>
      <c r="W1592" s="30">
        <v>2941</v>
      </c>
      <c r="X1592" s="30">
        <v>2941</v>
      </c>
      <c r="Y1592" s="30">
        <v>2941</v>
      </c>
      <c r="Z1592" s="30">
        <v>2941</v>
      </c>
      <c r="AA1592" s="30">
        <v>2941</v>
      </c>
      <c r="AB1592" s="30">
        <v>2941</v>
      </c>
      <c r="AC1592" s="30">
        <v>2941</v>
      </c>
      <c r="AD1592" s="30">
        <v>2941</v>
      </c>
      <c r="AE1592" s="30">
        <v>2941</v>
      </c>
      <c r="AF1592" s="30">
        <v>2941</v>
      </c>
    </row>
    <row r="1593" spans="1:32" x14ac:dyDescent="0.45">
      <c r="A1593" s="29" t="s">
        <v>685</v>
      </c>
      <c r="B1593" s="29" t="s">
        <v>686</v>
      </c>
      <c r="C1593" s="29" t="s">
        <v>3211</v>
      </c>
      <c r="D1593" s="29" t="s">
        <v>3212</v>
      </c>
      <c r="E1593" s="29" t="s">
        <v>3213</v>
      </c>
      <c r="F1593" s="29" t="s">
        <v>982</v>
      </c>
      <c r="G1593" s="29" t="s">
        <v>3200</v>
      </c>
      <c r="H1593" s="29" t="s">
        <v>3201</v>
      </c>
      <c r="I1593" s="29" t="s">
        <v>3202</v>
      </c>
      <c r="J1593" s="29" t="s">
        <v>3203</v>
      </c>
      <c r="K1593" s="29" t="s">
        <v>3498</v>
      </c>
      <c r="L1593" s="29" t="s">
        <v>3120</v>
      </c>
      <c r="M1593" s="29" t="s">
        <v>3499</v>
      </c>
      <c r="N1593" s="29" t="s">
        <v>3500</v>
      </c>
      <c r="O1593" s="29" t="s">
        <v>3501</v>
      </c>
      <c r="P1593" s="29" t="s">
        <v>3502</v>
      </c>
      <c r="Q1593" s="29" t="s">
        <v>3209</v>
      </c>
      <c r="R1593" s="29" t="s">
        <v>3210</v>
      </c>
      <c r="S1593" s="29" t="s">
        <v>3098</v>
      </c>
      <c r="T1593" s="29"/>
      <c r="U1593" s="30">
        <v>84800</v>
      </c>
      <c r="V1593" s="30">
        <v>84800</v>
      </c>
      <c r="W1593" s="30">
        <v>84800</v>
      </c>
      <c r="X1593" s="30">
        <v>84800</v>
      </c>
      <c r="Y1593" s="30">
        <v>84800</v>
      </c>
      <c r="Z1593" s="30">
        <v>84800</v>
      </c>
      <c r="AA1593" s="30">
        <v>84800</v>
      </c>
      <c r="AB1593" s="30">
        <v>84800</v>
      </c>
      <c r="AC1593" s="30">
        <v>84800</v>
      </c>
      <c r="AD1593" s="30">
        <v>84800</v>
      </c>
      <c r="AE1593" s="30">
        <v>84800</v>
      </c>
      <c r="AF1593" s="30">
        <v>84800</v>
      </c>
    </row>
    <row r="1594" spans="1:32" x14ac:dyDescent="0.45">
      <c r="A1594" s="29" t="s">
        <v>685</v>
      </c>
      <c r="B1594" s="29" t="s">
        <v>686</v>
      </c>
      <c r="C1594" s="29" t="s">
        <v>3211</v>
      </c>
      <c r="D1594" s="29" t="s">
        <v>3212</v>
      </c>
      <c r="E1594" s="29" t="s">
        <v>3213</v>
      </c>
      <c r="F1594" s="29" t="s">
        <v>982</v>
      </c>
      <c r="G1594" s="29" t="s">
        <v>3200</v>
      </c>
      <c r="H1594" s="29" t="s">
        <v>3201</v>
      </c>
      <c r="I1594" s="29" t="s">
        <v>3202</v>
      </c>
      <c r="J1594" s="29" t="s">
        <v>3203</v>
      </c>
      <c r="K1594" s="29" t="s">
        <v>3780</v>
      </c>
      <c r="L1594" s="29" t="s">
        <v>3781</v>
      </c>
      <c r="M1594" s="29" t="s">
        <v>3782</v>
      </c>
      <c r="N1594" s="29" t="s">
        <v>3783</v>
      </c>
      <c r="O1594" s="29" t="s">
        <v>3792</v>
      </c>
      <c r="P1594" s="29" t="s">
        <v>3793</v>
      </c>
      <c r="Q1594" s="29" t="s">
        <v>3209</v>
      </c>
      <c r="R1594" s="29" t="s">
        <v>3210</v>
      </c>
      <c r="S1594" s="29" t="s">
        <v>3098</v>
      </c>
      <c r="T1594" s="29"/>
      <c r="U1594" s="30">
        <v>204800</v>
      </c>
      <c r="V1594" s="30">
        <v>204800</v>
      </c>
      <c r="W1594" s="30">
        <v>204800</v>
      </c>
      <c r="X1594" s="30">
        <v>204800</v>
      </c>
      <c r="Y1594" s="30">
        <v>204800</v>
      </c>
      <c r="Z1594" s="30">
        <v>204800</v>
      </c>
      <c r="AA1594" s="30">
        <v>204800</v>
      </c>
      <c r="AB1594" s="30">
        <v>204800</v>
      </c>
      <c r="AC1594" s="30">
        <v>204800</v>
      </c>
      <c r="AD1594" s="30">
        <v>204800</v>
      </c>
      <c r="AE1594" s="30">
        <v>204800</v>
      </c>
      <c r="AF1594" s="30">
        <v>204800</v>
      </c>
    </row>
    <row r="1595" spans="1:32" x14ac:dyDescent="0.45">
      <c r="A1595" s="29" t="s">
        <v>685</v>
      </c>
      <c r="B1595" s="29" t="s">
        <v>686</v>
      </c>
      <c r="C1595" s="29" t="s">
        <v>3211</v>
      </c>
      <c r="D1595" s="29" t="s">
        <v>3212</v>
      </c>
      <c r="E1595" s="29" t="s">
        <v>3213</v>
      </c>
      <c r="F1595" s="29" t="s">
        <v>982</v>
      </c>
      <c r="G1595" s="29" t="s">
        <v>3200</v>
      </c>
      <c r="H1595" s="29" t="s">
        <v>3201</v>
      </c>
      <c r="I1595" s="29" t="s">
        <v>3226</v>
      </c>
      <c r="J1595" s="29" t="s">
        <v>3227</v>
      </c>
      <c r="K1595" s="29" t="s">
        <v>3228</v>
      </c>
      <c r="L1595" s="29" t="s">
        <v>3111</v>
      </c>
      <c r="M1595" s="29" t="s">
        <v>3229</v>
      </c>
      <c r="N1595" s="29" t="s">
        <v>3230</v>
      </c>
      <c r="O1595" s="29" t="s">
        <v>3231</v>
      </c>
      <c r="P1595" s="29" t="s">
        <v>3232</v>
      </c>
      <c r="Q1595" s="29" t="s">
        <v>3209</v>
      </c>
      <c r="R1595" s="29" t="s">
        <v>3210</v>
      </c>
      <c r="S1595" s="29" t="s">
        <v>3098</v>
      </c>
      <c r="T1595" s="29"/>
      <c r="U1595" s="30">
        <v>0</v>
      </c>
      <c r="V1595" s="30">
        <v>0</v>
      </c>
      <c r="W1595" s="30">
        <v>0</v>
      </c>
      <c r="X1595" s="30">
        <v>0</v>
      </c>
      <c r="Y1595" s="30">
        <v>0</v>
      </c>
      <c r="Z1595" s="30">
        <v>0</v>
      </c>
      <c r="AA1595" s="30">
        <v>0</v>
      </c>
      <c r="AB1595" s="30">
        <v>0</v>
      </c>
      <c r="AC1595" s="30">
        <v>0</v>
      </c>
      <c r="AD1595" s="30">
        <v>0</v>
      </c>
      <c r="AE1595" s="30">
        <v>0</v>
      </c>
      <c r="AF1595" s="30">
        <v>0</v>
      </c>
    </row>
    <row r="1596" spans="1:32" x14ac:dyDescent="0.45">
      <c r="A1596" s="29" t="s">
        <v>685</v>
      </c>
      <c r="B1596" s="29" t="s">
        <v>686</v>
      </c>
      <c r="C1596" s="29" t="s">
        <v>3211</v>
      </c>
      <c r="D1596" s="29" t="s">
        <v>3212</v>
      </c>
      <c r="E1596" s="29" t="s">
        <v>3213</v>
      </c>
      <c r="F1596" s="29" t="s">
        <v>982</v>
      </c>
      <c r="G1596" s="29" t="s">
        <v>3233</v>
      </c>
      <c r="H1596" s="29" t="s">
        <v>3234</v>
      </c>
      <c r="I1596" s="29" t="s">
        <v>3235</v>
      </c>
      <c r="J1596" s="29" t="s">
        <v>3236</v>
      </c>
      <c r="K1596" s="29" t="s">
        <v>3237</v>
      </c>
      <c r="L1596" s="29" t="s">
        <v>3107</v>
      </c>
      <c r="M1596" s="29" t="s">
        <v>3238</v>
      </c>
      <c r="N1596" s="29" t="s">
        <v>3239</v>
      </c>
      <c r="O1596" s="29" t="s">
        <v>3422</v>
      </c>
      <c r="P1596" s="29" t="s">
        <v>3423</v>
      </c>
      <c r="Q1596" s="29" t="s">
        <v>3209</v>
      </c>
      <c r="R1596" s="29" t="s">
        <v>3210</v>
      </c>
      <c r="S1596" s="29" t="s">
        <v>3098</v>
      </c>
      <c r="T1596" s="29"/>
      <c r="U1596" s="30">
        <v>6600</v>
      </c>
      <c r="V1596" s="30">
        <v>6600</v>
      </c>
      <c r="W1596" s="30">
        <v>6600</v>
      </c>
      <c r="X1596" s="30">
        <v>6600</v>
      </c>
      <c r="Y1596" s="30">
        <v>6600</v>
      </c>
      <c r="Z1596" s="30">
        <v>6600</v>
      </c>
      <c r="AA1596" s="30">
        <v>6600</v>
      </c>
      <c r="AB1596" s="30">
        <v>6600</v>
      </c>
      <c r="AC1596" s="30">
        <v>6600</v>
      </c>
      <c r="AD1596" s="30">
        <v>6600</v>
      </c>
      <c r="AE1596" s="30">
        <v>6600</v>
      </c>
      <c r="AF1596" s="30">
        <v>6600</v>
      </c>
    </row>
    <row r="1597" spans="1:32" x14ac:dyDescent="0.45">
      <c r="A1597" s="29" t="s">
        <v>685</v>
      </c>
      <c r="B1597" s="29" t="s">
        <v>686</v>
      </c>
      <c r="C1597" s="29" t="s">
        <v>3211</v>
      </c>
      <c r="D1597" s="29" t="s">
        <v>3212</v>
      </c>
      <c r="E1597" s="29" t="s">
        <v>3213</v>
      </c>
      <c r="F1597" s="29" t="s">
        <v>982</v>
      </c>
      <c r="G1597" s="29" t="s">
        <v>3233</v>
      </c>
      <c r="H1597" s="29" t="s">
        <v>3234</v>
      </c>
      <c r="I1597" s="29" t="s">
        <v>3341</v>
      </c>
      <c r="J1597" s="29" t="s">
        <v>3342</v>
      </c>
      <c r="K1597" s="29" t="s">
        <v>3348</v>
      </c>
      <c r="L1597" s="29" t="s">
        <v>3115</v>
      </c>
      <c r="M1597" s="29" t="s">
        <v>3360</v>
      </c>
      <c r="N1597" s="29" t="s">
        <v>3361</v>
      </c>
      <c r="O1597" s="29" t="s">
        <v>3364</v>
      </c>
      <c r="P1597" s="29" t="s">
        <v>3365</v>
      </c>
      <c r="Q1597" s="29" t="s">
        <v>3209</v>
      </c>
      <c r="R1597" s="29" t="s">
        <v>3210</v>
      </c>
      <c r="S1597" s="29" t="s">
        <v>3098</v>
      </c>
      <c r="T1597" s="29"/>
      <c r="U1597" s="30">
        <v>0</v>
      </c>
      <c r="V1597" s="30">
        <v>0</v>
      </c>
      <c r="W1597" s="30">
        <v>0</v>
      </c>
      <c r="X1597" s="30">
        <v>0</v>
      </c>
      <c r="Y1597" s="30">
        <v>0</v>
      </c>
      <c r="Z1597" s="30">
        <v>0</v>
      </c>
      <c r="AA1597" s="30">
        <v>500</v>
      </c>
      <c r="AB1597" s="30">
        <v>500</v>
      </c>
      <c r="AC1597" s="30">
        <v>500</v>
      </c>
      <c r="AD1597" s="30">
        <v>500</v>
      </c>
      <c r="AE1597" s="30">
        <v>500</v>
      </c>
      <c r="AF1597" s="30">
        <v>500</v>
      </c>
    </row>
    <row r="1598" spans="1:32" x14ac:dyDescent="0.45">
      <c r="A1598" s="29" t="s">
        <v>685</v>
      </c>
      <c r="B1598" s="29" t="s">
        <v>686</v>
      </c>
      <c r="C1598" s="29" t="s">
        <v>3211</v>
      </c>
      <c r="D1598" s="29" t="s">
        <v>3212</v>
      </c>
      <c r="E1598" s="29" t="s">
        <v>3213</v>
      </c>
      <c r="F1598" s="29" t="s">
        <v>982</v>
      </c>
      <c r="G1598" s="29" t="s">
        <v>3233</v>
      </c>
      <c r="H1598" s="29" t="s">
        <v>3234</v>
      </c>
      <c r="I1598" s="29" t="s">
        <v>3341</v>
      </c>
      <c r="J1598" s="29" t="s">
        <v>3342</v>
      </c>
      <c r="K1598" s="29" t="s">
        <v>3348</v>
      </c>
      <c r="L1598" s="29" t="s">
        <v>3115</v>
      </c>
      <c r="M1598" s="29" t="s">
        <v>3366</v>
      </c>
      <c r="N1598" s="29" t="s">
        <v>3367</v>
      </c>
      <c r="O1598" s="29" t="s">
        <v>3370</v>
      </c>
      <c r="P1598" s="29" t="s">
        <v>3371</v>
      </c>
      <c r="Q1598" s="29" t="s">
        <v>3209</v>
      </c>
      <c r="R1598" s="29" t="s">
        <v>3210</v>
      </c>
      <c r="S1598" s="29" t="s">
        <v>3098</v>
      </c>
      <c r="T1598" s="29"/>
      <c r="U1598" s="30">
        <v>0</v>
      </c>
      <c r="V1598" s="30">
        <v>0</v>
      </c>
      <c r="W1598" s="30">
        <v>0</v>
      </c>
      <c r="X1598" s="30">
        <v>0</v>
      </c>
      <c r="Y1598" s="30">
        <v>0</v>
      </c>
      <c r="Z1598" s="30">
        <v>0</v>
      </c>
      <c r="AA1598" s="30">
        <v>53676</v>
      </c>
      <c r="AB1598" s="30">
        <v>53676</v>
      </c>
      <c r="AC1598" s="30">
        <v>53676</v>
      </c>
      <c r="AD1598" s="30">
        <v>53676</v>
      </c>
      <c r="AE1598" s="30">
        <v>53676</v>
      </c>
      <c r="AF1598" s="30">
        <v>53676</v>
      </c>
    </row>
    <row r="1599" spans="1:32" x14ac:dyDescent="0.45">
      <c r="A1599" s="29" t="s">
        <v>685</v>
      </c>
      <c r="B1599" s="29" t="s">
        <v>686</v>
      </c>
      <c r="C1599" s="29" t="s">
        <v>3211</v>
      </c>
      <c r="D1599" s="29" t="s">
        <v>3212</v>
      </c>
      <c r="E1599" s="29" t="s">
        <v>3213</v>
      </c>
      <c r="F1599" s="29" t="s">
        <v>982</v>
      </c>
      <c r="G1599" s="29" t="s">
        <v>3233</v>
      </c>
      <c r="H1599" s="29" t="s">
        <v>3234</v>
      </c>
      <c r="I1599" s="29" t="s">
        <v>3341</v>
      </c>
      <c r="J1599" s="29" t="s">
        <v>3342</v>
      </c>
      <c r="K1599" s="29" t="s">
        <v>3474</v>
      </c>
      <c r="L1599" s="29" t="s">
        <v>3116</v>
      </c>
      <c r="M1599" s="29" t="s">
        <v>3482</v>
      </c>
      <c r="N1599" s="29" t="s">
        <v>3483</v>
      </c>
      <c r="O1599" s="29" t="s">
        <v>3486</v>
      </c>
      <c r="P1599" s="29" t="s">
        <v>3487</v>
      </c>
      <c r="Q1599" s="29" t="s">
        <v>3209</v>
      </c>
      <c r="R1599" s="29" t="s">
        <v>3210</v>
      </c>
      <c r="S1599" s="29" t="s">
        <v>3098</v>
      </c>
      <c r="T1599" s="29"/>
      <c r="U1599" s="30">
        <v>500</v>
      </c>
      <c r="V1599" s="30">
        <v>500</v>
      </c>
      <c r="W1599" s="30">
        <v>500</v>
      </c>
      <c r="X1599" s="30">
        <v>500</v>
      </c>
      <c r="Y1599" s="30">
        <v>500</v>
      </c>
      <c r="Z1599" s="30">
        <v>500</v>
      </c>
      <c r="AA1599" s="30">
        <v>0</v>
      </c>
      <c r="AB1599" s="30">
        <v>0</v>
      </c>
      <c r="AC1599" s="30">
        <v>0</v>
      </c>
      <c r="AD1599" s="30">
        <v>0</v>
      </c>
      <c r="AE1599" s="30">
        <v>0</v>
      </c>
      <c r="AF1599" s="30">
        <v>0</v>
      </c>
    </row>
    <row r="1600" spans="1:32" x14ac:dyDescent="0.45">
      <c r="A1600" s="29" t="s">
        <v>685</v>
      </c>
      <c r="B1600" s="29" t="s">
        <v>686</v>
      </c>
      <c r="C1600" s="29" t="s">
        <v>3211</v>
      </c>
      <c r="D1600" s="29" t="s">
        <v>3212</v>
      </c>
      <c r="E1600" s="29" t="s">
        <v>3213</v>
      </c>
      <c r="F1600" s="29" t="s">
        <v>982</v>
      </c>
      <c r="G1600" s="29" t="s">
        <v>3233</v>
      </c>
      <c r="H1600" s="29" t="s">
        <v>3234</v>
      </c>
      <c r="I1600" s="29" t="s">
        <v>3341</v>
      </c>
      <c r="J1600" s="29" t="s">
        <v>3342</v>
      </c>
      <c r="K1600" s="29" t="s">
        <v>3474</v>
      </c>
      <c r="L1600" s="29" t="s">
        <v>3116</v>
      </c>
      <c r="M1600" s="29" t="s">
        <v>3488</v>
      </c>
      <c r="N1600" s="29" t="s">
        <v>3489</v>
      </c>
      <c r="O1600" s="29" t="s">
        <v>3490</v>
      </c>
      <c r="P1600" s="29" t="s">
        <v>3491</v>
      </c>
      <c r="Q1600" s="29" t="s">
        <v>3209</v>
      </c>
      <c r="R1600" s="29" t="s">
        <v>3210</v>
      </c>
      <c r="S1600" s="29" t="s">
        <v>3098</v>
      </c>
      <c r="T1600" s="29"/>
      <c r="U1600" s="30">
        <v>53676</v>
      </c>
      <c r="V1600" s="30">
        <v>53676</v>
      </c>
      <c r="W1600" s="30">
        <v>53676</v>
      </c>
      <c r="X1600" s="30">
        <v>53676</v>
      </c>
      <c r="Y1600" s="30">
        <v>53676</v>
      </c>
      <c r="Z1600" s="30">
        <v>53676</v>
      </c>
      <c r="AA1600" s="30">
        <v>0</v>
      </c>
      <c r="AB1600" s="30">
        <v>0</v>
      </c>
      <c r="AC1600" s="30">
        <v>0</v>
      </c>
      <c r="AD1600" s="30">
        <v>0</v>
      </c>
      <c r="AE1600" s="30">
        <v>0</v>
      </c>
      <c r="AF1600" s="30">
        <v>0</v>
      </c>
    </row>
    <row r="1601" spans="1:32" x14ac:dyDescent="0.45">
      <c r="A1601" s="29" t="s">
        <v>685</v>
      </c>
      <c r="B1601" s="29" t="s">
        <v>686</v>
      </c>
      <c r="C1601" s="29" t="s">
        <v>3211</v>
      </c>
      <c r="D1601" s="29" t="s">
        <v>3212</v>
      </c>
      <c r="E1601" s="29" t="s">
        <v>3213</v>
      </c>
      <c r="F1601" s="29" t="s">
        <v>982</v>
      </c>
      <c r="G1601" s="29" t="s">
        <v>3233</v>
      </c>
      <c r="H1601" s="29" t="s">
        <v>3234</v>
      </c>
      <c r="I1601" s="29" t="s">
        <v>3262</v>
      </c>
      <c r="J1601" s="29" t="s">
        <v>3263</v>
      </c>
      <c r="K1601" s="29" t="s">
        <v>3264</v>
      </c>
      <c r="L1601" s="29" t="s">
        <v>3103</v>
      </c>
      <c r="M1601" s="29" t="s">
        <v>3265</v>
      </c>
      <c r="N1601" s="29" t="s">
        <v>3266</v>
      </c>
      <c r="O1601" s="29" t="s">
        <v>3267</v>
      </c>
      <c r="P1601" s="29" t="s">
        <v>3268</v>
      </c>
      <c r="Q1601" s="29" t="s">
        <v>3209</v>
      </c>
      <c r="R1601" s="29" t="s">
        <v>3210</v>
      </c>
      <c r="S1601" s="29" t="s">
        <v>3098</v>
      </c>
      <c r="T1601" s="29"/>
      <c r="U1601" s="30">
        <v>20800</v>
      </c>
      <c r="V1601" s="30">
        <v>20800</v>
      </c>
      <c r="W1601" s="30">
        <v>20800</v>
      </c>
      <c r="X1601" s="30">
        <v>20800</v>
      </c>
      <c r="Y1601" s="30">
        <v>20800</v>
      </c>
      <c r="Z1601" s="30">
        <v>20800</v>
      </c>
      <c r="AA1601" s="30">
        <v>20800</v>
      </c>
      <c r="AB1601" s="30">
        <v>20800</v>
      </c>
      <c r="AC1601" s="30">
        <v>20800</v>
      </c>
      <c r="AD1601" s="30">
        <v>20800</v>
      </c>
      <c r="AE1601" s="30">
        <v>20800</v>
      </c>
      <c r="AF1601" s="30">
        <v>20800</v>
      </c>
    </row>
    <row r="1602" spans="1:32" x14ac:dyDescent="0.45">
      <c r="A1602" s="29" t="s">
        <v>685</v>
      </c>
      <c r="B1602" s="29" t="s">
        <v>686</v>
      </c>
      <c r="C1602" s="29" t="s">
        <v>3211</v>
      </c>
      <c r="D1602" s="29" t="s">
        <v>3212</v>
      </c>
      <c r="E1602" s="29" t="s">
        <v>3213</v>
      </c>
      <c r="F1602" s="29" t="s">
        <v>982</v>
      </c>
      <c r="G1602" s="29" t="s">
        <v>3233</v>
      </c>
      <c r="H1602" s="29" t="s">
        <v>3234</v>
      </c>
      <c r="I1602" s="29" t="s">
        <v>3262</v>
      </c>
      <c r="J1602" s="29" t="s">
        <v>3263</v>
      </c>
      <c r="K1602" s="29" t="s">
        <v>3264</v>
      </c>
      <c r="L1602" s="29" t="s">
        <v>3103</v>
      </c>
      <c r="M1602" s="29" t="s">
        <v>3265</v>
      </c>
      <c r="N1602" s="29" t="s">
        <v>3266</v>
      </c>
      <c r="O1602" s="29" t="s">
        <v>3269</v>
      </c>
      <c r="P1602" s="29" t="s">
        <v>3270</v>
      </c>
      <c r="Q1602" s="29" t="s">
        <v>3209</v>
      </c>
      <c r="R1602" s="29" t="s">
        <v>3210</v>
      </c>
      <c r="S1602" s="29" t="s">
        <v>3098</v>
      </c>
      <c r="T1602" s="29"/>
      <c r="U1602" s="30">
        <v>205</v>
      </c>
      <c r="V1602" s="30">
        <v>88</v>
      </c>
      <c r="W1602" s="30">
        <v>49</v>
      </c>
      <c r="X1602" s="30">
        <v>39</v>
      </c>
      <c r="Y1602" s="30">
        <v>0</v>
      </c>
      <c r="Z1602" s="30">
        <v>49</v>
      </c>
      <c r="AA1602" s="30">
        <v>127</v>
      </c>
      <c r="AB1602" s="30">
        <v>88</v>
      </c>
      <c r="AC1602" s="30">
        <v>127</v>
      </c>
      <c r="AD1602" s="30">
        <v>117</v>
      </c>
      <c r="AE1602" s="30">
        <v>39</v>
      </c>
      <c r="AF1602" s="30">
        <v>127</v>
      </c>
    </row>
    <row r="1603" spans="1:32" x14ac:dyDescent="0.45">
      <c r="A1603" s="29" t="s">
        <v>685</v>
      </c>
      <c r="B1603" s="29" t="s">
        <v>686</v>
      </c>
      <c r="C1603" s="29" t="s">
        <v>3211</v>
      </c>
      <c r="D1603" s="29" t="s">
        <v>3212</v>
      </c>
      <c r="E1603" s="29" t="s">
        <v>3213</v>
      </c>
      <c r="F1603" s="29" t="s">
        <v>982</v>
      </c>
      <c r="G1603" s="29" t="s">
        <v>3233</v>
      </c>
      <c r="H1603" s="29" t="s">
        <v>3234</v>
      </c>
      <c r="I1603" s="29" t="s">
        <v>3262</v>
      </c>
      <c r="J1603" s="29" t="s">
        <v>3263</v>
      </c>
      <c r="K1603" s="29" t="s">
        <v>3264</v>
      </c>
      <c r="L1603" s="29" t="s">
        <v>3103</v>
      </c>
      <c r="M1603" s="29" t="s">
        <v>3265</v>
      </c>
      <c r="N1603" s="29" t="s">
        <v>3266</v>
      </c>
      <c r="O1603" s="29" t="s">
        <v>3271</v>
      </c>
      <c r="P1603" s="29" t="s">
        <v>3272</v>
      </c>
      <c r="Q1603" s="29" t="s">
        <v>3209</v>
      </c>
      <c r="R1603" s="29" t="s">
        <v>3210</v>
      </c>
      <c r="S1603" s="29" t="s">
        <v>3098</v>
      </c>
      <c r="T1603" s="29"/>
      <c r="U1603" s="30">
        <v>493</v>
      </c>
      <c r="V1603" s="30">
        <v>145</v>
      </c>
      <c r="W1603" s="30">
        <v>0</v>
      </c>
      <c r="X1603" s="30">
        <v>0</v>
      </c>
      <c r="Y1603" s="30">
        <v>0</v>
      </c>
      <c r="Z1603" s="30">
        <v>0</v>
      </c>
      <c r="AA1603" s="30">
        <v>0</v>
      </c>
      <c r="AB1603" s="30">
        <v>0</v>
      </c>
      <c r="AC1603" s="30">
        <v>0</v>
      </c>
      <c r="AD1603" s="30">
        <v>0</v>
      </c>
      <c r="AE1603" s="30">
        <v>174</v>
      </c>
      <c r="AF1603" s="30">
        <v>0</v>
      </c>
    </row>
    <row r="1604" spans="1:32" x14ac:dyDescent="0.45">
      <c r="A1604" s="29" t="s">
        <v>685</v>
      </c>
      <c r="B1604" s="29" t="s">
        <v>686</v>
      </c>
      <c r="C1604" s="29" t="s">
        <v>3211</v>
      </c>
      <c r="D1604" s="29" t="s">
        <v>3212</v>
      </c>
      <c r="E1604" s="29" t="s">
        <v>3213</v>
      </c>
      <c r="F1604" s="29" t="s">
        <v>982</v>
      </c>
      <c r="G1604" s="29" t="s">
        <v>3233</v>
      </c>
      <c r="H1604" s="29" t="s">
        <v>3234</v>
      </c>
      <c r="I1604" s="29" t="s">
        <v>3262</v>
      </c>
      <c r="J1604" s="29" t="s">
        <v>3263</v>
      </c>
      <c r="K1604" s="29" t="s">
        <v>3264</v>
      </c>
      <c r="L1604" s="29" t="s">
        <v>3103</v>
      </c>
      <c r="M1604" s="29" t="s">
        <v>3265</v>
      </c>
      <c r="N1604" s="29" t="s">
        <v>3266</v>
      </c>
      <c r="O1604" s="29" t="s">
        <v>3273</v>
      </c>
      <c r="P1604" s="29" t="s">
        <v>3274</v>
      </c>
      <c r="Q1604" s="29" t="s">
        <v>3209</v>
      </c>
      <c r="R1604" s="29" t="s">
        <v>3210</v>
      </c>
      <c r="S1604" s="29" t="s">
        <v>3098</v>
      </c>
      <c r="T1604" s="29"/>
      <c r="U1604" s="30">
        <v>234</v>
      </c>
      <c r="V1604" s="30">
        <v>234</v>
      </c>
      <c r="W1604" s="30">
        <v>351</v>
      </c>
      <c r="X1604" s="30">
        <v>234</v>
      </c>
      <c r="Y1604" s="30">
        <v>312</v>
      </c>
      <c r="Z1604" s="30">
        <v>156</v>
      </c>
      <c r="AA1604" s="30">
        <v>273</v>
      </c>
      <c r="AB1604" s="30">
        <v>234</v>
      </c>
      <c r="AC1604" s="30">
        <v>702</v>
      </c>
      <c r="AD1604" s="30">
        <v>312</v>
      </c>
      <c r="AE1604" s="30">
        <v>702</v>
      </c>
      <c r="AF1604" s="30">
        <v>195</v>
      </c>
    </row>
    <row r="1605" spans="1:32" x14ac:dyDescent="0.45">
      <c r="A1605" s="29" t="s">
        <v>685</v>
      </c>
      <c r="B1605" s="29" t="s">
        <v>686</v>
      </c>
      <c r="C1605" s="29" t="s">
        <v>3211</v>
      </c>
      <c r="D1605" s="29" t="s">
        <v>3212</v>
      </c>
      <c r="E1605" s="29" t="s">
        <v>3213</v>
      </c>
      <c r="F1605" s="29" t="s">
        <v>982</v>
      </c>
      <c r="G1605" s="29" t="s">
        <v>3233</v>
      </c>
      <c r="H1605" s="29" t="s">
        <v>3234</v>
      </c>
      <c r="I1605" s="29" t="s">
        <v>3262</v>
      </c>
      <c r="J1605" s="29" t="s">
        <v>3263</v>
      </c>
      <c r="K1605" s="29" t="s">
        <v>3264</v>
      </c>
      <c r="L1605" s="29" t="s">
        <v>3103</v>
      </c>
      <c r="M1605" s="29" t="s">
        <v>3265</v>
      </c>
      <c r="N1605" s="29" t="s">
        <v>3266</v>
      </c>
      <c r="O1605" s="29" t="s">
        <v>3372</v>
      </c>
      <c r="P1605" s="29" t="s">
        <v>3373</v>
      </c>
      <c r="Q1605" s="29" t="s">
        <v>3209</v>
      </c>
      <c r="R1605" s="29" t="s">
        <v>3210</v>
      </c>
      <c r="S1605" s="29" t="s">
        <v>3098</v>
      </c>
      <c r="T1605" s="29"/>
      <c r="U1605" s="30">
        <v>29</v>
      </c>
      <c r="V1605" s="30">
        <v>783</v>
      </c>
      <c r="W1605" s="30">
        <v>116</v>
      </c>
      <c r="X1605" s="30">
        <v>0</v>
      </c>
      <c r="Y1605" s="30">
        <v>0</v>
      </c>
      <c r="Z1605" s="30">
        <v>0</v>
      </c>
      <c r="AA1605" s="30">
        <v>0</v>
      </c>
      <c r="AB1605" s="30">
        <v>0</v>
      </c>
      <c r="AC1605" s="30">
        <v>0</v>
      </c>
      <c r="AD1605" s="30">
        <v>29</v>
      </c>
      <c r="AE1605" s="30">
        <v>29</v>
      </c>
      <c r="AF1605" s="30">
        <v>43</v>
      </c>
    </row>
    <row r="1606" spans="1:32" x14ac:dyDescent="0.45">
      <c r="A1606" s="29" t="s">
        <v>685</v>
      </c>
      <c r="B1606" s="29" t="s">
        <v>686</v>
      </c>
      <c r="C1606" s="29" t="s">
        <v>3211</v>
      </c>
      <c r="D1606" s="29" t="s">
        <v>3212</v>
      </c>
      <c r="E1606" s="29" t="s">
        <v>3213</v>
      </c>
      <c r="F1606" s="29" t="s">
        <v>982</v>
      </c>
      <c r="G1606" s="29" t="s">
        <v>3233</v>
      </c>
      <c r="H1606" s="29" t="s">
        <v>3234</v>
      </c>
      <c r="I1606" s="29" t="s">
        <v>3262</v>
      </c>
      <c r="J1606" s="29" t="s">
        <v>3263</v>
      </c>
      <c r="K1606" s="29" t="s">
        <v>3264</v>
      </c>
      <c r="L1606" s="29" t="s">
        <v>3103</v>
      </c>
      <c r="M1606" s="29" t="s">
        <v>3322</v>
      </c>
      <c r="N1606" s="29" t="s">
        <v>3323</v>
      </c>
      <c r="O1606" s="29" t="s">
        <v>3374</v>
      </c>
      <c r="P1606" s="29" t="s">
        <v>3375</v>
      </c>
      <c r="Q1606" s="29" t="s">
        <v>3209</v>
      </c>
      <c r="R1606" s="29" t="s">
        <v>3210</v>
      </c>
      <c r="S1606" s="29" t="s">
        <v>3098</v>
      </c>
      <c r="T1606" s="29"/>
      <c r="U1606" s="30">
        <v>2000</v>
      </c>
      <c r="V1606" s="30">
        <v>2000</v>
      </c>
      <c r="W1606" s="30">
        <v>2000</v>
      </c>
      <c r="X1606" s="30">
        <v>2000</v>
      </c>
      <c r="Y1606" s="30">
        <v>2000</v>
      </c>
      <c r="Z1606" s="30">
        <v>2000</v>
      </c>
      <c r="AA1606" s="30">
        <v>2000</v>
      </c>
      <c r="AB1606" s="30">
        <v>2000</v>
      </c>
      <c r="AC1606" s="30">
        <v>2000</v>
      </c>
      <c r="AD1606" s="30">
        <v>2000</v>
      </c>
      <c r="AE1606" s="30">
        <v>2000</v>
      </c>
      <c r="AF1606" s="30">
        <v>2000</v>
      </c>
    </row>
    <row r="1607" spans="1:32" x14ac:dyDescent="0.45">
      <c r="A1607" s="29" t="s">
        <v>685</v>
      </c>
      <c r="B1607" s="29" t="s">
        <v>686</v>
      </c>
      <c r="C1607" s="29" t="s">
        <v>3211</v>
      </c>
      <c r="D1607" s="29" t="s">
        <v>3212</v>
      </c>
      <c r="E1607" s="29" t="s">
        <v>3213</v>
      </c>
      <c r="F1607" s="29" t="s">
        <v>982</v>
      </c>
      <c r="G1607" s="29" t="s">
        <v>3233</v>
      </c>
      <c r="H1607" s="29" t="s">
        <v>3234</v>
      </c>
      <c r="I1607" s="29" t="s">
        <v>3275</v>
      </c>
      <c r="J1607" s="29" t="s">
        <v>3276</v>
      </c>
      <c r="K1607" s="29" t="s">
        <v>3277</v>
      </c>
      <c r="L1607" s="29" t="s">
        <v>3100</v>
      </c>
      <c r="M1607" s="29" t="s">
        <v>3278</v>
      </c>
      <c r="N1607" s="29" t="s">
        <v>3279</v>
      </c>
      <c r="O1607" s="29" t="s">
        <v>3280</v>
      </c>
      <c r="P1607" s="29" t="s">
        <v>3281</v>
      </c>
      <c r="Q1607" s="29" t="s">
        <v>3249</v>
      </c>
      <c r="R1607" s="29" t="s">
        <v>3210</v>
      </c>
      <c r="S1607" s="29" t="s">
        <v>3098</v>
      </c>
      <c r="T1607" s="29"/>
      <c r="U1607" s="30">
        <v>745</v>
      </c>
      <c r="V1607" s="30">
        <v>0</v>
      </c>
      <c r="W1607" s="30">
        <v>0</v>
      </c>
      <c r="X1607" s="30">
        <v>0</v>
      </c>
      <c r="Y1607" s="30">
        <v>0</v>
      </c>
      <c r="Z1607" s="30">
        <v>0</v>
      </c>
      <c r="AA1607" s="30">
        <v>0</v>
      </c>
      <c r="AB1607" s="30">
        <v>0</v>
      </c>
      <c r="AC1607" s="30">
        <v>0</v>
      </c>
      <c r="AD1607" s="30">
        <v>0</v>
      </c>
      <c r="AE1607" s="30">
        <v>0</v>
      </c>
      <c r="AF1607" s="30">
        <v>0</v>
      </c>
    </row>
    <row r="1608" spans="1:32" x14ac:dyDescent="0.45">
      <c r="A1608" s="29" t="s">
        <v>685</v>
      </c>
      <c r="B1608" s="29" t="s">
        <v>686</v>
      </c>
      <c r="C1608" s="29" t="s">
        <v>3211</v>
      </c>
      <c r="D1608" s="29" t="s">
        <v>3212</v>
      </c>
      <c r="E1608" s="29" t="s">
        <v>3213</v>
      </c>
      <c r="F1608" s="29" t="s">
        <v>982</v>
      </c>
      <c r="G1608" s="29" t="s">
        <v>3233</v>
      </c>
      <c r="H1608" s="29" t="s">
        <v>3234</v>
      </c>
      <c r="I1608" s="29" t="s">
        <v>3275</v>
      </c>
      <c r="J1608" s="29" t="s">
        <v>3276</v>
      </c>
      <c r="K1608" s="29" t="s">
        <v>3277</v>
      </c>
      <c r="L1608" s="29" t="s">
        <v>3100</v>
      </c>
      <c r="M1608" s="29" t="s">
        <v>3278</v>
      </c>
      <c r="N1608" s="29" t="s">
        <v>3279</v>
      </c>
      <c r="O1608" s="29" t="s">
        <v>3280</v>
      </c>
      <c r="P1608" s="29" t="s">
        <v>3281</v>
      </c>
      <c r="Q1608" s="29" t="s">
        <v>3209</v>
      </c>
      <c r="R1608" s="29" t="s">
        <v>3210</v>
      </c>
      <c r="S1608" s="29" t="s">
        <v>3098</v>
      </c>
      <c r="T1608" s="29"/>
      <c r="U1608" s="30">
        <v>31500</v>
      </c>
      <c r="V1608" s="30">
        <v>31500</v>
      </c>
      <c r="W1608" s="30">
        <v>31500</v>
      </c>
      <c r="X1608" s="30">
        <v>31500</v>
      </c>
      <c r="Y1608" s="30">
        <v>31500</v>
      </c>
      <c r="Z1608" s="30">
        <v>31500</v>
      </c>
      <c r="AA1608" s="30">
        <v>31500</v>
      </c>
      <c r="AB1608" s="30">
        <v>31500</v>
      </c>
      <c r="AC1608" s="30">
        <v>31500</v>
      </c>
      <c r="AD1608" s="30">
        <v>31500</v>
      </c>
      <c r="AE1608" s="30">
        <v>31500</v>
      </c>
      <c r="AF1608" s="30">
        <v>31500</v>
      </c>
    </row>
    <row r="1609" spans="1:32" x14ac:dyDescent="0.45">
      <c r="A1609" s="29" t="s">
        <v>685</v>
      </c>
      <c r="B1609" s="29" t="s">
        <v>686</v>
      </c>
      <c r="C1609" s="29" t="s">
        <v>3211</v>
      </c>
      <c r="D1609" s="29" t="s">
        <v>3212</v>
      </c>
      <c r="E1609" s="29" t="s">
        <v>3213</v>
      </c>
      <c r="F1609" s="29" t="s">
        <v>982</v>
      </c>
      <c r="G1609" s="29" t="s">
        <v>3233</v>
      </c>
      <c r="H1609" s="29" t="s">
        <v>3234</v>
      </c>
      <c r="I1609" s="29" t="s">
        <v>3275</v>
      </c>
      <c r="J1609" s="29" t="s">
        <v>3276</v>
      </c>
      <c r="K1609" s="29" t="s">
        <v>3287</v>
      </c>
      <c r="L1609" s="29" t="s">
        <v>3101</v>
      </c>
      <c r="M1609" s="29" t="s">
        <v>3288</v>
      </c>
      <c r="N1609" s="29" t="s">
        <v>3289</v>
      </c>
      <c r="O1609" s="29" t="s">
        <v>3290</v>
      </c>
      <c r="P1609" s="29" t="s">
        <v>3291</v>
      </c>
      <c r="Q1609" s="29" t="s">
        <v>3209</v>
      </c>
      <c r="R1609" s="29" t="s">
        <v>3210</v>
      </c>
      <c r="S1609" s="29" t="s">
        <v>3098</v>
      </c>
      <c r="T1609" s="29"/>
      <c r="U1609" s="30">
        <v>0</v>
      </c>
      <c r="V1609" s="30">
        <v>0</v>
      </c>
      <c r="W1609" s="30">
        <v>0</v>
      </c>
      <c r="X1609" s="30">
        <v>0</v>
      </c>
      <c r="Y1609" s="30">
        <v>0</v>
      </c>
      <c r="Z1609" s="30">
        <v>0</v>
      </c>
      <c r="AA1609" s="30">
        <v>0</v>
      </c>
      <c r="AB1609" s="30">
        <v>0</v>
      </c>
      <c r="AC1609" s="30">
        <v>0</v>
      </c>
      <c r="AD1609" s="30">
        <v>0</v>
      </c>
      <c r="AE1609" s="30">
        <v>0</v>
      </c>
      <c r="AF1609" s="30">
        <v>0</v>
      </c>
    </row>
    <row r="1610" spans="1:32" x14ac:dyDescent="0.45">
      <c r="A1610" s="29" t="s">
        <v>109</v>
      </c>
      <c r="B1610" s="29" t="s">
        <v>110</v>
      </c>
      <c r="C1610" s="29" t="s">
        <v>3299</v>
      </c>
      <c r="D1610" s="29" t="s">
        <v>3300</v>
      </c>
      <c r="E1610" s="29" t="s">
        <v>3538</v>
      </c>
      <c r="F1610" s="29" t="s">
        <v>3539</v>
      </c>
      <c r="G1610" s="29" t="s">
        <v>3200</v>
      </c>
      <c r="H1610" s="29" t="s">
        <v>3201</v>
      </c>
      <c r="I1610" s="29" t="s">
        <v>3202</v>
      </c>
      <c r="J1610" s="29" t="s">
        <v>3203</v>
      </c>
      <c r="K1610" s="29" t="s">
        <v>3221</v>
      </c>
      <c r="L1610" s="29" t="s">
        <v>3113</v>
      </c>
      <c r="M1610" s="29" t="s">
        <v>3303</v>
      </c>
      <c r="N1610" s="29" t="s">
        <v>3304</v>
      </c>
      <c r="O1610" s="29" t="s">
        <v>3305</v>
      </c>
      <c r="P1610" s="29" t="s">
        <v>3306</v>
      </c>
      <c r="Q1610" s="29" t="s">
        <v>3209</v>
      </c>
      <c r="R1610" s="29" t="s">
        <v>3210</v>
      </c>
      <c r="S1610" s="29" t="s">
        <v>3098</v>
      </c>
      <c r="T1610" s="29"/>
      <c r="U1610" s="30">
        <v>86248</v>
      </c>
      <c r="V1610" s="30">
        <v>84696</v>
      </c>
      <c r="W1610" s="30">
        <v>90924</v>
      </c>
      <c r="X1610" s="30">
        <v>91196</v>
      </c>
      <c r="Y1610" s="30">
        <v>93250</v>
      </c>
      <c r="Z1610" s="30">
        <v>94451</v>
      </c>
      <c r="AA1610" s="30">
        <v>92140</v>
      </c>
      <c r="AB1610" s="30">
        <v>92249</v>
      </c>
      <c r="AC1610" s="30">
        <v>91985</v>
      </c>
      <c r="AD1610" s="30">
        <v>93775</v>
      </c>
      <c r="AE1610" s="30">
        <v>94651</v>
      </c>
      <c r="AF1610" s="30">
        <v>118766</v>
      </c>
    </row>
    <row r="1611" spans="1:32" x14ac:dyDescent="0.45">
      <c r="A1611" s="29" t="s">
        <v>109</v>
      </c>
      <c r="B1611" s="29" t="s">
        <v>110</v>
      </c>
      <c r="C1611" s="29" t="s">
        <v>3299</v>
      </c>
      <c r="D1611" s="29" t="s">
        <v>3300</v>
      </c>
      <c r="E1611" s="29" t="s">
        <v>3538</v>
      </c>
      <c r="F1611" s="29" t="s">
        <v>3539</v>
      </c>
      <c r="G1611" s="29" t="s">
        <v>3200</v>
      </c>
      <c r="H1611" s="29" t="s">
        <v>3201</v>
      </c>
      <c r="I1611" s="29" t="s">
        <v>3226</v>
      </c>
      <c r="J1611" s="29" t="s">
        <v>3227</v>
      </c>
      <c r="K1611" s="29" t="s">
        <v>3228</v>
      </c>
      <c r="L1611" s="29" t="s">
        <v>3111</v>
      </c>
      <c r="M1611" s="29" t="s">
        <v>3794</v>
      </c>
      <c r="N1611" s="29" t="s">
        <v>3795</v>
      </c>
      <c r="O1611" s="29" t="s">
        <v>3796</v>
      </c>
      <c r="P1611" s="29" t="s">
        <v>3797</v>
      </c>
      <c r="Q1611" s="29" t="s">
        <v>3209</v>
      </c>
      <c r="R1611" s="29" t="s">
        <v>3210</v>
      </c>
      <c r="S1611" s="29" t="s">
        <v>3098</v>
      </c>
      <c r="T1611" s="29"/>
      <c r="U1611" s="30">
        <v>9000</v>
      </c>
      <c r="V1611" s="30">
        <v>9000</v>
      </c>
      <c r="W1611" s="30">
        <v>9000</v>
      </c>
      <c r="X1611" s="30">
        <v>9000</v>
      </c>
      <c r="Y1611" s="30">
        <v>9000</v>
      </c>
      <c r="Z1611" s="30">
        <v>9000</v>
      </c>
      <c r="AA1611" s="30">
        <v>9000</v>
      </c>
      <c r="AB1611" s="30">
        <v>9000</v>
      </c>
      <c r="AC1611" s="30">
        <v>9000</v>
      </c>
      <c r="AD1611" s="30">
        <v>9000</v>
      </c>
      <c r="AE1611" s="30">
        <v>9000</v>
      </c>
      <c r="AF1611" s="30">
        <v>9000</v>
      </c>
    </row>
    <row r="1612" spans="1:32" x14ac:dyDescent="0.45">
      <c r="A1612" s="29" t="s">
        <v>109</v>
      </c>
      <c r="B1612" s="29" t="s">
        <v>110</v>
      </c>
      <c r="C1612" s="29" t="s">
        <v>3299</v>
      </c>
      <c r="D1612" s="29" t="s">
        <v>3300</v>
      </c>
      <c r="E1612" s="29" t="s">
        <v>3538</v>
      </c>
      <c r="F1612" s="29" t="s">
        <v>3539</v>
      </c>
      <c r="G1612" s="29" t="s">
        <v>3200</v>
      </c>
      <c r="H1612" s="29" t="s">
        <v>3201</v>
      </c>
      <c r="I1612" s="29" t="s">
        <v>3226</v>
      </c>
      <c r="J1612" s="29" t="s">
        <v>3227</v>
      </c>
      <c r="K1612" s="29" t="s">
        <v>3228</v>
      </c>
      <c r="L1612" s="29" t="s">
        <v>3111</v>
      </c>
      <c r="M1612" s="29" t="s">
        <v>3794</v>
      </c>
      <c r="N1612" s="29" t="s">
        <v>3795</v>
      </c>
      <c r="O1612" s="29" t="s">
        <v>3796</v>
      </c>
      <c r="P1612" s="29" t="s">
        <v>3797</v>
      </c>
      <c r="Q1612" s="29" t="s">
        <v>3209</v>
      </c>
      <c r="R1612" s="29" t="s">
        <v>3098</v>
      </c>
      <c r="S1612" s="29" t="s">
        <v>3098</v>
      </c>
      <c r="T1612" s="29"/>
      <c r="U1612" s="30">
        <v>1742</v>
      </c>
      <c r="V1612" s="30">
        <v>3000</v>
      </c>
      <c r="W1612" s="30">
        <v>3000</v>
      </c>
      <c r="X1612" s="30">
        <v>3000</v>
      </c>
      <c r="Y1612" s="30">
        <v>3000</v>
      </c>
      <c r="Z1612" s="30">
        <v>3000</v>
      </c>
      <c r="AA1612" s="30">
        <v>3000</v>
      </c>
      <c r="AB1612" s="30">
        <v>3000</v>
      </c>
      <c r="AC1612" s="30">
        <v>3000</v>
      </c>
      <c r="AD1612" s="30">
        <v>3000</v>
      </c>
      <c r="AE1612" s="30">
        <v>3000</v>
      </c>
      <c r="AF1612" s="30">
        <v>3000</v>
      </c>
    </row>
    <row r="1613" spans="1:32" x14ac:dyDescent="0.45">
      <c r="A1613" s="29" t="s">
        <v>109</v>
      </c>
      <c r="B1613" s="29" t="s">
        <v>110</v>
      </c>
      <c r="C1613" s="29" t="s">
        <v>3299</v>
      </c>
      <c r="D1613" s="29" t="s">
        <v>3300</v>
      </c>
      <c r="E1613" s="29" t="s">
        <v>3538</v>
      </c>
      <c r="F1613" s="29" t="s">
        <v>3539</v>
      </c>
      <c r="G1613" s="29" t="s">
        <v>3200</v>
      </c>
      <c r="H1613" s="29" t="s">
        <v>3201</v>
      </c>
      <c r="I1613" s="29" t="s">
        <v>3226</v>
      </c>
      <c r="J1613" s="29" t="s">
        <v>3227</v>
      </c>
      <c r="K1613" s="29" t="s">
        <v>3228</v>
      </c>
      <c r="L1613" s="29" t="s">
        <v>3111</v>
      </c>
      <c r="M1613" s="29" t="s">
        <v>3229</v>
      </c>
      <c r="N1613" s="29" t="s">
        <v>3230</v>
      </c>
      <c r="O1613" s="29" t="s">
        <v>3231</v>
      </c>
      <c r="P1613" s="29" t="s">
        <v>3232</v>
      </c>
      <c r="Q1613" s="29" t="s">
        <v>3209</v>
      </c>
      <c r="R1613" s="29" t="s">
        <v>3210</v>
      </c>
      <c r="S1613" s="29" t="s">
        <v>3098</v>
      </c>
      <c r="T1613" s="29"/>
      <c r="U1613" s="30">
        <v>42331.472999999998</v>
      </c>
      <c r="V1613" s="30">
        <v>42398.239000000001</v>
      </c>
      <c r="W1613" s="30">
        <v>42194.286999999997</v>
      </c>
      <c r="X1613" s="30">
        <v>42550.898999999998</v>
      </c>
      <c r="Y1613" s="30">
        <v>42349.457000000002</v>
      </c>
      <c r="Z1613" s="30">
        <v>43371.733</v>
      </c>
      <c r="AA1613" s="30">
        <v>42313.379000000001</v>
      </c>
      <c r="AB1613" s="30">
        <v>42481.428999999996</v>
      </c>
      <c r="AC1613" s="30">
        <v>42844.445</v>
      </c>
      <c r="AD1613" s="30">
        <v>42222.411</v>
      </c>
      <c r="AE1613" s="30">
        <v>42445.216</v>
      </c>
      <c r="AF1613" s="30">
        <v>42060.010999999999</v>
      </c>
    </row>
    <row r="1614" spans="1:32" x14ac:dyDescent="0.45">
      <c r="A1614" s="29" t="s">
        <v>109</v>
      </c>
      <c r="B1614" s="29" t="s">
        <v>110</v>
      </c>
      <c r="C1614" s="29" t="s">
        <v>3299</v>
      </c>
      <c r="D1614" s="29" t="s">
        <v>3300</v>
      </c>
      <c r="E1614" s="29" t="s">
        <v>3538</v>
      </c>
      <c r="F1614" s="29" t="s">
        <v>3539</v>
      </c>
      <c r="G1614" s="29" t="s">
        <v>3200</v>
      </c>
      <c r="H1614" s="29" t="s">
        <v>3201</v>
      </c>
      <c r="I1614" s="29" t="s">
        <v>3226</v>
      </c>
      <c r="J1614" s="29" t="s">
        <v>3227</v>
      </c>
      <c r="K1614" s="29" t="s">
        <v>3228</v>
      </c>
      <c r="L1614" s="29" t="s">
        <v>3111</v>
      </c>
      <c r="M1614" s="29" t="s">
        <v>3229</v>
      </c>
      <c r="N1614" s="29" t="s">
        <v>3230</v>
      </c>
      <c r="O1614" s="29" t="s">
        <v>3231</v>
      </c>
      <c r="P1614" s="29" t="s">
        <v>3232</v>
      </c>
      <c r="Q1614" s="29" t="s">
        <v>3209</v>
      </c>
      <c r="R1614" s="29" t="s">
        <v>3098</v>
      </c>
      <c r="S1614" s="29" t="s">
        <v>3098</v>
      </c>
      <c r="T1614" s="29"/>
      <c r="U1614" s="30">
        <v>8129</v>
      </c>
      <c r="V1614" s="30">
        <v>14000</v>
      </c>
      <c r="W1614" s="30">
        <v>14000</v>
      </c>
      <c r="X1614" s="30">
        <v>14000</v>
      </c>
      <c r="Y1614" s="30">
        <v>14000</v>
      </c>
      <c r="Z1614" s="30">
        <v>14000</v>
      </c>
      <c r="AA1614" s="30">
        <v>14000</v>
      </c>
      <c r="AB1614" s="30">
        <v>14000</v>
      </c>
      <c r="AC1614" s="30">
        <v>14000</v>
      </c>
      <c r="AD1614" s="30">
        <v>14000</v>
      </c>
      <c r="AE1614" s="30">
        <v>14000</v>
      </c>
      <c r="AF1614" s="30">
        <v>14000</v>
      </c>
    </row>
    <row r="1615" spans="1:32" x14ac:dyDescent="0.45">
      <c r="A1615" s="29" t="s">
        <v>109</v>
      </c>
      <c r="B1615" s="29" t="s">
        <v>110</v>
      </c>
      <c r="C1615" s="29" t="s">
        <v>3299</v>
      </c>
      <c r="D1615" s="29" t="s">
        <v>3300</v>
      </c>
      <c r="E1615" s="29" t="s">
        <v>3538</v>
      </c>
      <c r="F1615" s="29" t="s">
        <v>3539</v>
      </c>
      <c r="G1615" s="29" t="s">
        <v>3200</v>
      </c>
      <c r="H1615" s="29" t="s">
        <v>3201</v>
      </c>
      <c r="I1615" s="29" t="s">
        <v>3226</v>
      </c>
      <c r="J1615" s="29" t="s">
        <v>3227</v>
      </c>
      <c r="K1615" s="29" t="s">
        <v>3228</v>
      </c>
      <c r="L1615" s="29" t="s">
        <v>3111</v>
      </c>
      <c r="M1615" s="29" t="s">
        <v>3229</v>
      </c>
      <c r="N1615" s="29" t="s">
        <v>3230</v>
      </c>
      <c r="O1615" s="29" t="s">
        <v>3692</v>
      </c>
      <c r="P1615" s="29" t="s">
        <v>3693</v>
      </c>
      <c r="Q1615" s="29" t="s">
        <v>3694</v>
      </c>
      <c r="R1615" s="29" t="s">
        <v>3210</v>
      </c>
      <c r="S1615" s="29" t="s">
        <v>3098</v>
      </c>
      <c r="T1615" s="29"/>
      <c r="U1615" s="30">
        <v>5886.5919999999996</v>
      </c>
      <c r="V1615" s="30">
        <v>12316.769</v>
      </c>
      <c r="W1615" s="30">
        <v>5028.8469999999998</v>
      </c>
      <c r="X1615" s="30">
        <v>4863.585</v>
      </c>
      <c r="Y1615" s="30">
        <v>5459.6850000000004</v>
      </c>
      <c r="Z1615" s="30">
        <v>9579.1929999999993</v>
      </c>
      <c r="AA1615" s="30">
        <v>12032.504999999999</v>
      </c>
      <c r="AB1615" s="30">
        <v>10232.938</v>
      </c>
      <c r="AC1615" s="30">
        <v>5392.2659999999996</v>
      </c>
      <c r="AD1615" s="30">
        <v>6320.2520000000004</v>
      </c>
      <c r="AE1615" s="30">
        <v>6943.2690000000002</v>
      </c>
      <c r="AF1615" s="30">
        <v>9620.6759999999995</v>
      </c>
    </row>
    <row r="1616" spans="1:32" x14ac:dyDescent="0.45">
      <c r="A1616" s="29" t="s">
        <v>109</v>
      </c>
      <c r="B1616" s="29" t="s">
        <v>110</v>
      </c>
      <c r="C1616" s="29" t="s">
        <v>3299</v>
      </c>
      <c r="D1616" s="29" t="s">
        <v>3300</v>
      </c>
      <c r="E1616" s="29" t="s">
        <v>3538</v>
      </c>
      <c r="F1616" s="29" t="s">
        <v>3539</v>
      </c>
      <c r="G1616" s="29" t="s">
        <v>3233</v>
      </c>
      <c r="H1616" s="29" t="s">
        <v>3234</v>
      </c>
      <c r="I1616" s="29" t="s">
        <v>3235</v>
      </c>
      <c r="J1616" s="29" t="s">
        <v>3236</v>
      </c>
      <c r="K1616" s="29" t="s">
        <v>3237</v>
      </c>
      <c r="L1616" s="29" t="s">
        <v>3107</v>
      </c>
      <c r="M1616" s="29" t="s">
        <v>3456</v>
      </c>
      <c r="N1616" s="29" t="s">
        <v>3457</v>
      </c>
      <c r="O1616" s="29" t="s">
        <v>3629</v>
      </c>
      <c r="P1616" s="29" t="s">
        <v>3630</v>
      </c>
      <c r="Q1616" s="29" t="s">
        <v>3209</v>
      </c>
      <c r="R1616" s="29" t="s">
        <v>3210</v>
      </c>
      <c r="S1616" s="29" t="s">
        <v>3098</v>
      </c>
      <c r="T1616" s="29"/>
      <c r="U1616" s="30">
        <v>24480</v>
      </c>
      <c r="V1616" s="30">
        <v>24480</v>
      </c>
      <c r="W1616" s="30">
        <v>24480</v>
      </c>
      <c r="X1616" s="30">
        <v>24480</v>
      </c>
      <c r="Y1616" s="30">
        <v>24480</v>
      </c>
      <c r="Z1616" s="30">
        <v>24480</v>
      </c>
      <c r="AA1616" s="30">
        <v>24480</v>
      </c>
      <c r="AB1616" s="30">
        <v>24480</v>
      </c>
      <c r="AC1616" s="30">
        <v>24480</v>
      </c>
      <c r="AD1616" s="30">
        <v>24480</v>
      </c>
      <c r="AE1616" s="30">
        <v>24480</v>
      </c>
      <c r="AF1616" s="30">
        <v>24480</v>
      </c>
    </row>
    <row r="1617" spans="1:32" x14ac:dyDescent="0.45">
      <c r="A1617" s="29" t="s">
        <v>109</v>
      </c>
      <c r="B1617" s="29" t="s">
        <v>110</v>
      </c>
      <c r="C1617" s="29" t="s">
        <v>3299</v>
      </c>
      <c r="D1617" s="29" t="s">
        <v>3300</v>
      </c>
      <c r="E1617" s="29" t="s">
        <v>3538</v>
      </c>
      <c r="F1617" s="29" t="s">
        <v>3539</v>
      </c>
      <c r="G1617" s="29" t="s">
        <v>3233</v>
      </c>
      <c r="H1617" s="29" t="s">
        <v>3234</v>
      </c>
      <c r="I1617" s="29" t="s">
        <v>3235</v>
      </c>
      <c r="J1617" s="29" t="s">
        <v>3236</v>
      </c>
      <c r="K1617" s="29" t="s">
        <v>3237</v>
      </c>
      <c r="L1617" s="29" t="s">
        <v>3107</v>
      </c>
      <c r="M1617" s="29" t="s">
        <v>3238</v>
      </c>
      <c r="N1617" s="29" t="s">
        <v>3239</v>
      </c>
      <c r="O1617" s="29" t="s">
        <v>3422</v>
      </c>
      <c r="P1617" s="29" t="s">
        <v>3423</v>
      </c>
      <c r="Q1617" s="29" t="s">
        <v>3209</v>
      </c>
      <c r="R1617" s="29" t="s">
        <v>3210</v>
      </c>
      <c r="S1617" s="29" t="s">
        <v>3098</v>
      </c>
      <c r="T1617" s="29"/>
      <c r="U1617" s="30">
        <v>104400</v>
      </c>
      <c r="V1617" s="30">
        <v>104400</v>
      </c>
      <c r="W1617" s="30">
        <v>104400</v>
      </c>
      <c r="X1617" s="30">
        <v>104400</v>
      </c>
      <c r="Y1617" s="30">
        <v>104400</v>
      </c>
      <c r="Z1617" s="30">
        <v>104400</v>
      </c>
      <c r="AA1617" s="30">
        <v>104400</v>
      </c>
      <c r="AB1617" s="30">
        <v>104400</v>
      </c>
      <c r="AC1617" s="30">
        <v>104400</v>
      </c>
      <c r="AD1617" s="30">
        <v>104400</v>
      </c>
      <c r="AE1617" s="30">
        <v>104400</v>
      </c>
      <c r="AF1617" s="30">
        <v>104400</v>
      </c>
    </row>
    <row r="1618" spans="1:32" x14ac:dyDescent="0.45">
      <c r="A1618" s="29" t="s">
        <v>109</v>
      </c>
      <c r="B1618" s="29" t="s">
        <v>110</v>
      </c>
      <c r="C1618" s="29" t="s">
        <v>3299</v>
      </c>
      <c r="D1618" s="29" t="s">
        <v>3300</v>
      </c>
      <c r="E1618" s="29" t="s">
        <v>3538</v>
      </c>
      <c r="F1618" s="29" t="s">
        <v>3539</v>
      </c>
      <c r="G1618" s="29" t="s">
        <v>3233</v>
      </c>
      <c r="H1618" s="29" t="s">
        <v>3234</v>
      </c>
      <c r="I1618" s="29" t="s">
        <v>3235</v>
      </c>
      <c r="J1618" s="29" t="s">
        <v>3236</v>
      </c>
      <c r="K1618" s="29" t="s">
        <v>3237</v>
      </c>
      <c r="L1618" s="29" t="s">
        <v>3107</v>
      </c>
      <c r="M1618" s="29" t="s">
        <v>3238</v>
      </c>
      <c r="N1618" s="29" t="s">
        <v>3239</v>
      </c>
      <c r="O1618" s="29" t="s">
        <v>3422</v>
      </c>
      <c r="P1618" s="29" t="s">
        <v>3423</v>
      </c>
      <c r="Q1618" s="29" t="s">
        <v>3209</v>
      </c>
      <c r="R1618" s="29" t="s">
        <v>3098</v>
      </c>
      <c r="S1618" s="29" t="s">
        <v>3098</v>
      </c>
      <c r="T1618" s="29"/>
      <c r="U1618" s="30">
        <v>0</v>
      </c>
      <c r="V1618" s="30">
        <v>8487</v>
      </c>
      <c r="W1618" s="30">
        <v>10800</v>
      </c>
      <c r="X1618" s="30">
        <v>10800</v>
      </c>
      <c r="Y1618" s="30">
        <v>10800</v>
      </c>
      <c r="Z1618" s="30">
        <v>10800</v>
      </c>
      <c r="AA1618" s="30">
        <v>10800</v>
      </c>
      <c r="AB1618" s="30">
        <v>10800</v>
      </c>
      <c r="AC1618" s="30">
        <v>10800</v>
      </c>
      <c r="AD1618" s="30">
        <v>10800</v>
      </c>
      <c r="AE1618" s="30">
        <v>10800</v>
      </c>
      <c r="AF1618" s="30">
        <v>10800</v>
      </c>
    </row>
    <row r="1619" spans="1:32" x14ac:dyDescent="0.45">
      <c r="A1619" s="29" t="s">
        <v>109</v>
      </c>
      <c r="B1619" s="29" t="s">
        <v>110</v>
      </c>
      <c r="C1619" s="29" t="s">
        <v>3299</v>
      </c>
      <c r="D1619" s="29" t="s">
        <v>3300</v>
      </c>
      <c r="E1619" s="29" t="s">
        <v>3538</v>
      </c>
      <c r="F1619" s="29" t="s">
        <v>3539</v>
      </c>
      <c r="G1619" s="29" t="s">
        <v>3233</v>
      </c>
      <c r="H1619" s="29" t="s">
        <v>3234</v>
      </c>
      <c r="I1619" s="29" t="s">
        <v>3235</v>
      </c>
      <c r="J1619" s="29" t="s">
        <v>3236</v>
      </c>
      <c r="K1619" s="29" t="s">
        <v>3237</v>
      </c>
      <c r="L1619" s="29" t="s">
        <v>3107</v>
      </c>
      <c r="M1619" s="29" t="s">
        <v>3238</v>
      </c>
      <c r="N1619" s="29" t="s">
        <v>3239</v>
      </c>
      <c r="O1619" s="29" t="s">
        <v>3240</v>
      </c>
      <c r="P1619" s="29" t="s">
        <v>3241</v>
      </c>
      <c r="Q1619" s="29" t="s">
        <v>3209</v>
      </c>
      <c r="R1619" s="29" t="s">
        <v>3210</v>
      </c>
      <c r="S1619" s="29" t="s">
        <v>3098</v>
      </c>
      <c r="T1619" s="29"/>
      <c r="U1619" s="30">
        <v>19800</v>
      </c>
      <c r="V1619" s="30">
        <v>19800</v>
      </c>
      <c r="W1619" s="30">
        <v>19800</v>
      </c>
      <c r="X1619" s="30">
        <v>19800</v>
      </c>
      <c r="Y1619" s="30">
        <v>19800</v>
      </c>
      <c r="Z1619" s="30">
        <v>19800</v>
      </c>
      <c r="AA1619" s="30">
        <v>19800</v>
      </c>
      <c r="AB1619" s="30">
        <v>19800</v>
      </c>
      <c r="AC1619" s="30">
        <v>19800</v>
      </c>
      <c r="AD1619" s="30">
        <v>19800</v>
      </c>
      <c r="AE1619" s="30">
        <v>19800</v>
      </c>
      <c r="AF1619" s="30">
        <v>19800</v>
      </c>
    </row>
    <row r="1620" spans="1:32" x14ac:dyDescent="0.45">
      <c r="A1620" s="29" t="s">
        <v>109</v>
      </c>
      <c r="B1620" s="29" t="s">
        <v>110</v>
      </c>
      <c r="C1620" s="29" t="s">
        <v>3299</v>
      </c>
      <c r="D1620" s="29" t="s">
        <v>3300</v>
      </c>
      <c r="E1620" s="29" t="s">
        <v>3538</v>
      </c>
      <c r="F1620" s="29" t="s">
        <v>3539</v>
      </c>
      <c r="G1620" s="29" t="s">
        <v>3233</v>
      </c>
      <c r="H1620" s="29" t="s">
        <v>3234</v>
      </c>
      <c r="I1620" s="29" t="s">
        <v>3242</v>
      </c>
      <c r="J1620" s="29" t="s">
        <v>3243</v>
      </c>
      <c r="K1620" s="29" t="s">
        <v>3244</v>
      </c>
      <c r="L1620" s="29" t="s">
        <v>3104</v>
      </c>
      <c r="M1620" s="29" t="s">
        <v>3245</v>
      </c>
      <c r="N1620" s="29" t="s">
        <v>3246</v>
      </c>
      <c r="O1620" s="29" t="s">
        <v>3442</v>
      </c>
      <c r="P1620" s="29" t="s">
        <v>3443</v>
      </c>
      <c r="Q1620" s="29" t="s">
        <v>3209</v>
      </c>
      <c r="R1620" s="29" t="s">
        <v>3210</v>
      </c>
      <c r="S1620" s="29" t="s">
        <v>3098</v>
      </c>
      <c r="T1620" s="29"/>
      <c r="U1620" s="30">
        <v>12000</v>
      </c>
      <c r="V1620" s="30">
        <v>12000</v>
      </c>
      <c r="W1620" s="30">
        <v>12000</v>
      </c>
      <c r="X1620" s="30">
        <v>12000</v>
      </c>
      <c r="Y1620" s="30">
        <v>12000</v>
      </c>
      <c r="Z1620" s="30">
        <v>12000</v>
      </c>
      <c r="AA1620" s="30">
        <v>12000</v>
      </c>
      <c r="AB1620" s="30">
        <v>12000</v>
      </c>
      <c r="AC1620" s="30">
        <v>12000</v>
      </c>
      <c r="AD1620" s="30">
        <v>12000</v>
      </c>
      <c r="AE1620" s="30">
        <v>12000</v>
      </c>
      <c r="AF1620" s="30">
        <v>12000</v>
      </c>
    </row>
    <row r="1621" spans="1:32" x14ac:dyDescent="0.45">
      <c r="A1621" s="29" t="s">
        <v>109</v>
      </c>
      <c r="B1621" s="29" t="s">
        <v>110</v>
      </c>
      <c r="C1621" s="29" t="s">
        <v>3299</v>
      </c>
      <c r="D1621" s="29" t="s">
        <v>3300</v>
      </c>
      <c r="E1621" s="29" t="s">
        <v>3538</v>
      </c>
      <c r="F1621" s="29" t="s">
        <v>3539</v>
      </c>
      <c r="G1621" s="29" t="s">
        <v>3233</v>
      </c>
      <c r="H1621" s="29" t="s">
        <v>3234</v>
      </c>
      <c r="I1621" s="29" t="s">
        <v>3262</v>
      </c>
      <c r="J1621" s="29" t="s">
        <v>3263</v>
      </c>
      <c r="K1621" s="29" t="s">
        <v>3264</v>
      </c>
      <c r="L1621" s="29" t="s">
        <v>3103</v>
      </c>
      <c r="M1621" s="29" t="s">
        <v>3265</v>
      </c>
      <c r="N1621" s="29" t="s">
        <v>3266</v>
      </c>
      <c r="O1621" s="29" t="s">
        <v>3267</v>
      </c>
      <c r="P1621" s="29" t="s">
        <v>3268</v>
      </c>
      <c r="Q1621" s="29" t="s">
        <v>3209</v>
      </c>
      <c r="R1621" s="29" t="s">
        <v>3210</v>
      </c>
      <c r="S1621" s="29" t="s">
        <v>3098</v>
      </c>
      <c r="T1621" s="29"/>
      <c r="U1621" s="30">
        <v>29120</v>
      </c>
      <c r="V1621" s="30">
        <v>29120</v>
      </c>
      <c r="W1621" s="30">
        <v>29120</v>
      </c>
      <c r="X1621" s="30">
        <v>29120</v>
      </c>
      <c r="Y1621" s="30">
        <v>29120</v>
      </c>
      <c r="Z1621" s="30">
        <v>29120</v>
      </c>
      <c r="AA1621" s="30">
        <v>29120</v>
      </c>
      <c r="AB1621" s="30">
        <v>29120</v>
      </c>
      <c r="AC1621" s="30">
        <v>29120</v>
      </c>
      <c r="AD1621" s="30">
        <v>29120</v>
      </c>
      <c r="AE1621" s="30">
        <v>29120</v>
      </c>
      <c r="AF1621" s="30">
        <v>29120</v>
      </c>
    </row>
    <row r="1622" spans="1:32" x14ac:dyDescent="0.45">
      <c r="A1622" s="29" t="s">
        <v>109</v>
      </c>
      <c r="B1622" s="29" t="s">
        <v>110</v>
      </c>
      <c r="C1622" s="29" t="s">
        <v>3299</v>
      </c>
      <c r="D1622" s="29" t="s">
        <v>3300</v>
      </c>
      <c r="E1622" s="29" t="s">
        <v>3538</v>
      </c>
      <c r="F1622" s="29" t="s">
        <v>3539</v>
      </c>
      <c r="G1622" s="29" t="s">
        <v>3233</v>
      </c>
      <c r="H1622" s="29" t="s">
        <v>3234</v>
      </c>
      <c r="I1622" s="29" t="s">
        <v>3262</v>
      </c>
      <c r="J1622" s="29" t="s">
        <v>3263</v>
      </c>
      <c r="K1622" s="29" t="s">
        <v>3264</v>
      </c>
      <c r="L1622" s="29" t="s">
        <v>3103</v>
      </c>
      <c r="M1622" s="29" t="s">
        <v>3265</v>
      </c>
      <c r="N1622" s="29" t="s">
        <v>3266</v>
      </c>
      <c r="O1622" s="29" t="s">
        <v>3338</v>
      </c>
      <c r="P1622" s="29" t="s">
        <v>3339</v>
      </c>
      <c r="Q1622" s="29" t="s">
        <v>3249</v>
      </c>
      <c r="R1622" s="29" t="s">
        <v>3210</v>
      </c>
      <c r="S1622" s="29" t="s">
        <v>3098</v>
      </c>
      <c r="T1622" s="29"/>
      <c r="U1622" s="30">
        <v>0</v>
      </c>
      <c r="V1622" s="30">
        <v>0</v>
      </c>
      <c r="W1622" s="30">
        <v>0</v>
      </c>
      <c r="X1622" s="30">
        <v>0</v>
      </c>
      <c r="Y1622" s="30">
        <v>0</v>
      </c>
      <c r="Z1622" s="30">
        <v>0</v>
      </c>
      <c r="AA1622" s="30">
        <v>0</v>
      </c>
      <c r="AB1622" s="30">
        <v>13637</v>
      </c>
      <c r="AC1622" s="30">
        <v>0</v>
      </c>
      <c r="AD1622" s="30">
        <v>0</v>
      </c>
      <c r="AE1622" s="30">
        <v>0</v>
      </c>
      <c r="AF1622" s="30">
        <v>0</v>
      </c>
    </row>
    <row r="1623" spans="1:32" x14ac:dyDescent="0.45">
      <c r="A1623" s="29" t="s">
        <v>109</v>
      </c>
      <c r="B1623" s="29" t="s">
        <v>110</v>
      </c>
      <c r="C1623" s="29" t="s">
        <v>3299</v>
      </c>
      <c r="D1623" s="29" t="s">
        <v>3300</v>
      </c>
      <c r="E1623" s="29" t="s">
        <v>3538</v>
      </c>
      <c r="F1623" s="29" t="s">
        <v>3539</v>
      </c>
      <c r="G1623" s="29" t="s">
        <v>3233</v>
      </c>
      <c r="H1623" s="29" t="s">
        <v>3234</v>
      </c>
      <c r="I1623" s="29" t="s">
        <v>3262</v>
      </c>
      <c r="J1623" s="29" t="s">
        <v>3263</v>
      </c>
      <c r="K1623" s="29" t="s">
        <v>3264</v>
      </c>
      <c r="L1623" s="29" t="s">
        <v>3103</v>
      </c>
      <c r="M1623" s="29" t="s">
        <v>3265</v>
      </c>
      <c r="N1623" s="29" t="s">
        <v>3266</v>
      </c>
      <c r="O1623" s="29" t="s">
        <v>3338</v>
      </c>
      <c r="P1623" s="29" t="s">
        <v>3339</v>
      </c>
      <c r="Q1623" s="29" t="s">
        <v>3249</v>
      </c>
      <c r="R1623" s="29" t="s">
        <v>3098</v>
      </c>
      <c r="S1623" s="29" t="s">
        <v>3098</v>
      </c>
      <c r="T1623" s="29"/>
      <c r="U1623" s="30">
        <v>80002</v>
      </c>
      <c r="V1623" s="30">
        <v>0</v>
      </c>
      <c r="W1623" s="30">
        <v>0</v>
      </c>
      <c r="X1623" s="30">
        <v>0</v>
      </c>
      <c r="Y1623" s="30">
        <v>0</v>
      </c>
      <c r="Z1623" s="30">
        <v>0</v>
      </c>
      <c r="AA1623" s="30">
        <v>0</v>
      </c>
      <c r="AB1623" s="30">
        <v>0</v>
      </c>
      <c r="AC1623" s="30">
        <v>0</v>
      </c>
      <c r="AD1623" s="30">
        <v>0</v>
      </c>
      <c r="AE1623" s="30">
        <v>0</v>
      </c>
      <c r="AF1623" s="30">
        <v>0</v>
      </c>
    </row>
    <row r="1624" spans="1:32" x14ac:dyDescent="0.45">
      <c r="A1624" s="29" t="s">
        <v>109</v>
      </c>
      <c r="B1624" s="29" t="s">
        <v>110</v>
      </c>
      <c r="C1624" s="29" t="s">
        <v>3299</v>
      </c>
      <c r="D1624" s="29" t="s">
        <v>3300</v>
      </c>
      <c r="E1624" s="29" t="s">
        <v>3538</v>
      </c>
      <c r="F1624" s="29" t="s">
        <v>3539</v>
      </c>
      <c r="G1624" s="29" t="s">
        <v>3233</v>
      </c>
      <c r="H1624" s="29" t="s">
        <v>3234</v>
      </c>
      <c r="I1624" s="29" t="s">
        <v>3262</v>
      </c>
      <c r="J1624" s="29" t="s">
        <v>3263</v>
      </c>
      <c r="K1624" s="29" t="s">
        <v>3264</v>
      </c>
      <c r="L1624" s="29" t="s">
        <v>3103</v>
      </c>
      <c r="M1624" s="29" t="s">
        <v>3265</v>
      </c>
      <c r="N1624" s="29" t="s">
        <v>3266</v>
      </c>
      <c r="O1624" s="29" t="s">
        <v>3269</v>
      </c>
      <c r="P1624" s="29" t="s">
        <v>3270</v>
      </c>
      <c r="Q1624" s="29" t="s">
        <v>3209</v>
      </c>
      <c r="R1624" s="29" t="s">
        <v>3210</v>
      </c>
      <c r="S1624" s="29" t="s">
        <v>3098</v>
      </c>
      <c r="T1624" s="29"/>
      <c r="U1624" s="30">
        <v>975</v>
      </c>
      <c r="V1624" s="30">
        <v>1170</v>
      </c>
      <c r="W1624" s="30">
        <v>2048</v>
      </c>
      <c r="X1624" s="30">
        <v>936</v>
      </c>
      <c r="Y1624" s="30">
        <v>1522</v>
      </c>
      <c r="Z1624" s="30">
        <v>624</v>
      </c>
      <c r="AA1624" s="30">
        <v>897</v>
      </c>
      <c r="AB1624" s="30">
        <v>956</v>
      </c>
      <c r="AC1624" s="30">
        <v>1014</v>
      </c>
      <c r="AD1624" s="30">
        <v>195</v>
      </c>
      <c r="AE1624" s="30">
        <v>897</v>
      </c>
      <c r="AF1624" s="30">
        <v>2379</v>
      </c>
    </row>
    <row r="1625" spans="1:32" x14ac:dyDescent="0.45">
      <c r="A1625" s="29" t="s">
        <v>109</v>
      </c>
      <c r="B1625" s="29" t="s">
        <v>110</v>
      </c>
      <c r="C1625" s="29" t="s">
        <v>3299</v>
      </c>
      <c r="D1625" s="29" t="s">
        <v>3300</v>
      </c>
      <c r="E1625" s="29" t="s">
        <v>3538</v>
      </c>
      <c r="F1625" s="29" t="s">
        <v>3539</v>
      </c>
      <c r="G1625" s="29" t="s">
        <v>3233</v>
      </c>
      <c r="H1625" s="29" t="s">
        <v>3234</v>
      </c>
      <c r="I1625" s="29" t="s">
        <v>3262</v>
      </c>
      <c r="J1625" s="29" t="s">
        <v>3263</v>
      </c>
      <c r="K1625" s="29" t="s">
        <v>3264</v>
      </c>
      <c r="L1625" s="29" t="s">
        <v>3103</v>
      </c>
      <c r="M1625" s="29" t="s">
        <v>3265</v>
      </c>
      <c r="N1625" s="29" t="s">
        <v>3266</v>
      </c>
      <c r="O1625" s="29" t="s">
        <v>3271</v>
      </c>
      <c r="P1625" s="29" t="s">
        <v>3272</v>
      </c>
      <c r="Q1625" s="29" t="s">
        <v>3209</v>
      </c>
      <c r="R1625" s="29" t="s">
        <v>3210</v>
      </c>
      <c r="S1625" s="29" t="s">
        <v>3098</v>
      </c>
      <c r="T1625" s="29"/>
      <c r="U1625" s="30">
        <v>464</v>
      </c>
      <c r="V1625" s="30">
        <v>0</v>
      </c>
      <c r="W1625" s="30">
        <v>2725</v>
      </c>
      <c r="X1625" s="30">
        <v>1856</v>
      </c>
      <c r="Y1625" s="30">
        <v>2682</v>
      </c>
      <c r="Z1625" s="30">
        <v>87</v>
      </c>
      <c r="AA1625" s="30">
        <v>261</v>
      </c>
      <c r="AB1625" s="30">
        <v>246</v>
      </c>
      <c r="AC1625" s="30">
        <v>290</v>
      </c>
      <c r="AD1625" s="30">
        <v>217</v>
      </c>
      <c r="AE1625" s="30">
        <v>1116</v>
      </c>
      <c r="AF1625" s="30">
        <v>579</v>
      </c>
    </row>
    <row r="1626" spans="1:32" x14ac:dyDescent="0.45">
      <c r="A1626" s="29" t="s">
        <v>109</v>
      </c>
      <c r="B1626" s="29" t="s">
        <v>110</v>
      </c>
      <c r="C1626" s="29" t="s">
        <v>3299</v>
      </c>
      <c r="D1626" s="29" t="s">
        <v>3300</v>
      </c>
      <c r="E1626" s="29" t="s">
        <v>3538</v>
      </c>
      <c r="F1626" s="29" t="s">
        <v>3539</v>
      </c>
      <c r="G1626" s="29" t="s">
        <v>3233</v>
      </c>
      <c r="H1626" s="29" t="s">
        <v>3234</v>
      </c>
      <c r="I1626" s="29" t="s">
        <v>3262</v>
      </c>
      <c r="J1626" s="29" t="s">
        <v>3263</v>
      </c>
      <c r="K1626" s="29" t="s">
        <v>3264</v>
      </c>
      <c r="L1626" s="29" t="s">
        <v>3103</v>
      </c>
      <c r="M1626" s="29" t="s">
        <v>3265</v>
      </c>
      <c r="N1626" s="29" t="s">
        <v>3266</v>
      </c>
      <c r="O1626" s="29" t="s">
        <v>3273</v>
      </c>
      <c r="P1626" s="29" t="s">
        <v>3274</v>
      </c>
      <c r="Q1626" s="29" t="s">
        <v>3209</v>
      </c>
      <c r="R1626" s="29" t="s">
        <v>3210</v>
      </c>
      <c r="S1626" s="29" t="s">
        <v>3098</v>
      </c>
      <c r="T1626" s="29"/>
      <c r="U1626" s="30">
        <v>0</v>
      </c>
      <c r="V1626" s="30">
        <v>0</v>
      </c>
      <c r="W1626" s="30">
        <v>156</v>
      </c>
      <c r="X1626" s="30">
        <v>0</v>
      </c>
      <c r="Y1626" s="30">
        <v>0</v>
      </c>
      <c r="Z1626" s="30">
        <v>0</v>
      </c>
      <c r="AA1626" s="30">
        <v>0</v>
      </c>
      <c r="AB1626" s="30">
        <v>0</v>
      </c>
      <c r="AC1626" s="30">
        <v>39</v>
      </c>
      <c r="AD1626" s="30">
        <v>0</v>
      </c>
      <c r="AE1626" s="30">
        <v>0</v>
      </c>
      <c r="AF1626" s="30">
        <v>0</v>
      </c>
    </row>
    <row r="1627" spans="1:32" x14ac:dyDescent="0.45">
      <c r="A1627" s="29" t="s">
        <v>109</v>
      </c>
      <c r="B1627" s="29" t="s">
        <v>110</v>
      </c>
      <c r="C1627" s="29" t="s">
        <v>3299</v>
      </c>
      <c r="D1627" s="29" t="s">
        <v>3300</v>
      </c>
      <c r="E1627" s="29" t="s">
        <v>3538</v>
      </c>
      <c r="F1627" s="29" t="s">
        <v>3539</v>
      </c>
      <c r="G1627" s="29" t="s">
        <v>3233</v>
      </c>
      <c r="H1627" s="29" t="s">
        <v>3234</v>
      </c>
      <c r="I1627" s="29" t="s">
        <v>3262</v>
      </c>
      <c r="J1627" s="29" t="s">
        <v>3263</v>
      </c>
      <c r="K1627" s="29" t="s">
        <v>3264</v>
      </c>
      <c r="L1627" s="29" t="s">
        <v>3103</v>
      </c>
      <c r="M1627" s="29" t="s">
        <v>3265</v>
      </c>
      <c r="N1627" s="29" t="s">
        <v>3266</v>
      </c>
      <c r="O1627" s="29" t="s">
        <v>3372</v>
      </c>
      <c r="P1627" s="29" t="s">
        <v>3373</v>
      </c>
      <c r="Q1627" s="29" t="s">
        <v>3209</v>
      </c>
      <c r="R1627" s="29" t="s">
        <v>3210</v>
      </c>
      <c r="S1627" s="29" t="s">
        <v>3098</v>
      </c>
      <c r="T1627" s="29"/>
      <c r="U1627" s="30">
        <v>1913</v>
      </c>
      <c r="V1627" s="30">
        <v>5074</v>
      </c>
      <c r="W1627" s="30">
        <v>10250</v>
      </c>
      <c r="X1627" s="30">
        <v>5597</v>
      </c>
      <c r="Y1627" s="30">
        <v>5321</v>
      </c>
      <c r="Z1627" s="30">
        <v>5547</v>
      </c>
      <c r="AA1627" s="30">
        <v>6278</v>
      </c>
      <c r="AB1627" s="30">
        <v>8612</v>
      </c>
      <c r="AC1627" s="30">
        <v>11725</v>
      </c>
      <c r="AD1627" s="30">
        <v>3166</v>
      </c>
      <c r="AE1627" s="30">
        <v>7293</v>
      </c>
      <c r="AF1627" s="30">
        <v>6829</v>
      </c>
    </row>
    <row r="1628" spans="1:32" x14ac:dyDescent="0.45">
      <c r="A1628" s="29" t="s">
        <v>109</v>
      </c>
      <c r="B1628" s="29" t="s">
        <v>110</v>
      </c>
      <c r="C1628" s="29" t="s">
        <v>3299</v>
      </c>
      <c r="D1628" s="29" t="s">
        <v>3300</v>
      </c>
      <c r="E1628" s="29" t="s">
        <v>3538</v>
      </c>
      <c r="F1628" s="29" t="s">
        <v>3539</v>
      </c>
      <c r="G1628" s="29" t="s">
        <v>3233</v>
      </c>
      <c r="H1628" s="29" t="s">
        <v>3234</v>
      </c>
      <c r="I1628" s="29" t="s">
        <v>3262</v>
      </c>
      <c r="J1628" s="29" t="s">
        <v>3263</v>
      </c>
      <c r="K1628" s="29" t="s">
        <v>3264</v>
      </c>
      <c r="L1628" s="29" t="s">
        <v>3103</v>
      </c>
      <c r="M1628" s="29" t="s">
        <v>3322</v>
      </c>
      <c r="N1628" s="29" t="s">
        <v>3323</v>
      </c>
      <c r="O1628" s="29" t="s">
        <v>3324</v>
      </c>
      <c r="P1628" s="29" t="s">
        <v>3325</v>
      </c>
      <c r="Q1628" s="29" t="s">
        <v>3209</v>
      </c>
      <c r="R1628" s="29" t="s">
        <v>3210</v>
      </c>
      <c r="S1628" s="29" t="s">
        <v>3098</v>
      </c>
      <c r="T1628" s="29"/>
      <c r="U1628" s="30">
        <v>70000</v>
      </c>
      <c r="V1628" s="30">
        <v>70000</v>
      </c>
      <c r="W1628" s="30">
        <v>70000</v>
      </c>
      <c r="X1628" s="30">
        <v>70000</v>
      </c>
      <c r="Y1628" s="30">
        <v>70000</v>
      </c>
      <c r="Z1628" s="30">
        <v>70000</v>
      </c>
      <c r="AA1628" s="30">
        <v>70000</v>
      </c>
      <c r="AB1628" s="30">
        <v>70000</v>
      </c>
      <c r="AC1628" s="30">
        <v>70000</v>
      </c>
      <c r="AD1628" s="30">
        <v>70000</v>
      </c>
      <c r="AE1628" s="30">
        <v>70000</v>
      </c>
      <c r="AF1628" s="30">
        <v>70000</v>
      </c>
    </row>
    <row r="1629" spans="1:32" x14ac:dyDescent="0.45">
      <c r="A1629" s="29" t="s">
        <v>109</v>
      </c>
      <c r="B1629" s="29" t="s">
        <v>110</v>
      </c>
      <c r="C1629" s="29" t="s">
        <v>3299</v>
      </c>
      <c r="D1629" s="29" t="s">
        <v>3300</v>
      </c>
      <c r="E1629" s="29" t="s">
        <v>3538</v>
      </c>
      <c r="F1629" s="29" t="s">
        <v>3539</v>
      </c>
      <c r="G1629" s="29" t="s">
        <v>3233</v>
      </c>
      <c r="H1629" s="29" t="s">
        <v>3234</v>
      </c>
      <c r="I1629" s="29" t="s">
        <v>3262</v>
      </c>
      <c r="J1629" s="29" t="s">
        <v>3263</v>
      </c>
      <c r="K1629" s="29" t="s">
        <v>3264</v>
      </c>
      <c r="L1629" s="29" t="s">
        <v>3103</v>
      </c>
      <c r="M1629" s="29" t="s">
        <v>3322</v>
      </c>
      <c r="N1629" s="29" t="s">
        <v>3323</v>
      </c>
      <c r="O1629" s="29" t="s">
        <v>3324</v>
      </c>
      <c r="P1629" s="29" t="s">
        <v>3325</v>
      </c>
      <c r="Q1629" s="29" t="s">
        <v>3209</v>
      </c>
      <c r="R1629" s="29" t="s">
        <v>3098</v>
      </c>
      <c r="S1629" s="29" t="s">
        <v>3098</v>
      </c>
      <c r="T1629" s="29"/>
      <c r="U1629" s="30">
        <v>6774</v>
      </c>
      <c r="V1629" s="30">
        <v>8400</v>
      </c>
      <c r="W1629" s="30">
        <v>8400</v>
      </c>
      <c r="X1629" s="30">
        <v>8400</v>
      </c>
      <c r="Y1629" s="30">
        <v>8400</v>
      </c>
      <c r="Z1629" s="30">
        <v>8400</v>
      </c>
      <c r="AA1629" s="30">
        <v>8400</v>
      </c>
      <c r="AB1629" s="30">
        <v>8400</v>
      </c>
      <c r="AC1629" s="30">
        <v>8400</v>
      </c>
      <c r="AD1629" s="30">
        <v>8400</v>
      </c>
      <c r="AE1629" s="30">
        <v>8400</v>
      </c>
      <c r="AF1629" s="30">
        <v>8400</v>
      </c>
    </row>
    <row r="1630" spans="1:32" x14ac:dyDescent="0.45">
      <c r="A1630" s="29" t="s">
        <v>109</v>
      </c>
      <c r="B1630" s="29" t="s">
        <v>110</v>
      </c>
      <c r="C1630" s="29" t="s">
        <v>3299</v>
      </c>
      <c r="D1630" s="29" t="s">
        <v>3300</v>
      </c>
      <c r="E1630" s="29" t="s">
        <v>3538</v>
      </c>
      <c r="F1630" s="29" t="s">
        <v>3539</v>
      </c>
      <c r="G1630" s="29" t="s">
        <v>3233</v>
      </c>
      <c r="H1630" s="29" t="s">
        <v>3234</v>
      </c>
      <c r="I1630" s="29" t="s">
        <v>3262</v>
      </c>
      <c r="J1630" s="29" t="s">
        <v>3263</v>
      </c>
      <c r="K1630" s="29" t="s">
        <v>3264</v>
      </c>
      <c r="L1630" s="29" t="s">
        <v>3103</v>
      </c>
      <c r="M1630" s="29" t="s">
        <v>3322</v>
      </c>
      <c r="N1630" s="29" t="s">
        <v>3323</v>
      </c>
      <c r="O1630" s="29" t="s">
        <v>3576</v>
      </c>
      <c r="P1630" s="29" t="s">
        <v>3577</v>
      </c>
      <c r="Q1630" s="29" t="s">
        <v>3209</v>
      </c>
      <c r="R1630" s="29" t="s">
        <v>3210</v>
      </c>
      <c r="S1630" s="29" t="s">
        <v>3098</v>
      </c>
      <c r="T1630" s="29"/>
      <c r="U1630" s="30">
        <v>19800</v>
      </c>
      <c r="V1630" s="30">
        <v>19800</v>
      </c>
      <c r="W1630" s="30">
        <v>19800</v>
      </c>
      <c r="X1630" s="30">
        <v>19800</v>
      </c>
      <c r="Y1630" s="30">
        <v>19800</v>
      </c>
      <c r="Z1630" s="30">
        <v>19800</v>
      </c>
      <c r="AA1630" s="30">
        <v>19800</v>
      </c>
      <c r="AB1630" s="30">
        <v>19800</v>
      </c>
      <c r="AC1630" s="30">
        <v>19800</v>
      </c>
      <c r="AD1630" s="30">
        <v>19800</v>
      </c>
      <c r="AE1630" s="30">
        <v>19800</v>
      </c>
      <c r="AF1630" s="30">
        <v>19800</v>
      </c>
    </row>
    <row r="1631" spans="1:32" x14ac:dyDescent="0.45">
      <c r="A1631" s="29" t="s">
        <v>109</v>
      </c>
      <c r="B1631" s="29" t="s">
        <v>110</v>
      </c>
      <c r="C1631" s="29" t="s">
        <v>3299</v>
      </c>
      <c r="D1631" s="29" t="s">
        <v>3300</v>
      </c>
      <c r="E1631" s="29" t="s">
        <v>3538</v>
      </c>
      <c r="F1631" s="29" t="s">
        <v>3539</v>
      </c>
      <c r="G1631" s="29" t="s">
        <v>3233</v>
      </c>
      <c r="H1631" s="29" t="s">
        <v>3234</v>
      </c>
      <c r="I1631" s="29" t="s">
        <v>3262</v>
      </c>
      <c r="J1631" s="29" t="s">
        <v>3263</v>
      </c>
      <c r="K1631" s="29" t="s">
        <v>3264</v>
      </c>
      <c r="L1631" s="29" t="s">
        <v>3103</v>
      </c>
      <c r="M1631" s="29" t="s">
        <v>3322</v>
      </c>
      <c r="N1631" s="29" t="s">
        <v>3323</v>
      </c>
      <c r="O1631" s="29" t="s">
        <v>3374</v>
      </c>
      <c r="P1631" s="29" t="s">
        <v>3375</v>
      </c>
      <c r="Q1631" s="29" t="s">
        <v>3209</v>
      </c>
      <c r="R1631" s="29" t="s">
        <v>3210</v>
      </c>
      <c r="S1631" s="29" t="s">
        <v>3098</v>
      </c>
      <c r="T1631" s="29"/>
      <c r="U1631" s="30">
        <v>19000</v>
      </c>
      <c r="V1631" s="30">
        <v>19000</v>
      </c>
      <c r="W1631" s="30">
        <v>19000</v>
      </c>
      <c r="X1631" s="30">
        <v>19000</v>
      </c>
      <c r="Y1631" s="30">
        <v>19000</v>
      </c>
      <c r="Z1631" s="30">
        <v>19000</v>
      </c>
      <c r="AA1631" s="30">
        <v>19000</v>
      </c>
      <c r="AB1631" s="30">
        <v>19000</v>
      </c>
      <c r="AC1631" s="30">
        <v>19000</v>
      </c>
      <c r="AD1631" s="30">
        <v>19000</v>
      </c>
      <c r="AE1631" s="30">
        <v>19000</v>
      </c>
      <c r="AF1631" s="30">
        <v>19000</v>
      </c>
    </row>
    <row r="1632" spans="1:32" x14ac:dyDescent="0.45">
      <c r="A1632" s="29" t="s">
        <v>109</v>
      </c>
      <c r="B1632" s="29" t="s">
        <v>110</v>
      </c>
      <c r="C1632" s="29" t="s">
        <v>3299</v>
      </c>
      <c r="D1632" s="29" t="s">
        <v>3300</v>
      </c>
      <c r="E1632" s="29" t="s">
        <v>3538</v>
      </c>
      <c r="F1632" s="29" t="s">
        <v>3539</v>
      </c>
      <c r="G1632" s="29" t="s">
        <v>3233</v>
      </c>
      <c r="H1632" s="29" t="s">
        <v>3234</v>
      </c>
      <c r="I1632" s="29" t="s">
        <v>3262</v>
      </c>
      <c r="J1632" s="29" t="s">
        <v>3263</v>
      </c>
      <c r="K1632" s="29" t="s">
        <v>3264</v>
      </c>
      <c r="L1632" s="29" t="s">
        <v>3103</v>
      </c>
      <c r="M1632" s="29" t="s">
        <v>3322</v>
      </c>
      <c r="N1632" s="29" t="s">
        <v>3323</v>
      </c>
      <c r="O1632" s="29" t="s">
        <v>3374</v>
      </c>
      <c r="P1632" s="29" t="s">
        <v>3375</v>
      </c>
      <c r="Q1632" s="29" t="s">
        <v>3209</v>
      </c>
      <c r="R1632" s="29" t="s">
        <v>3098</v>
      </c>
      <c r="S1632" s="29" t="s">
        <v>3098</v>
      </c>
      <c r="T1632" s="29"/>
      <c r="U1632" s="30">
        <v>2418</v>
      </c>
      <c r="V1632" s="30">
        <v>3000</v>
      </c>
      <c r="W1632" s="30">
        <v>3000</v>
      </c>
      <c r="X1632" s="30">
        <v>3000</v>
      </c>
      <c r="Y1632" s="30">
        <v>3000</v>
      </c>
      <c r="Z1632" s="30">
        <v>3000</v>
      </c>
      <c r="AA1632" s="30">
        <v>3000</v>
      </c>
      <c r="AB1632" s="30">
        <v>3000</v>
      </c>
      <c r="AC1632" s="30">
        <v>3000</v>
      </c>
      <c r="AD1632" s="30">
        <v>3000</v>
      </c>
      <c r="AE1632" s="30">
        <v>3000</v>
      </c>
      <c r="AF1632" s="30">
        <v>3000</v>
      </c>
    </row>
    <row r="1633" spans="1:32" x14ac:dyDescent="0.45">
      <c r="A1633" s="29" t="s">
        <v>109</v>
      </c>
      <c r="B1633" s="29" t="s">
        <v>110</v>
      </c>
      <c r="C1633" s="29" t="s">
        <v>3299</v>
      </c>
      <c r="D1633" s="29" t="s">
        <v>3300</v>
      </c>
      <c r="E1633" s="29" t="s">
        <v>3538</v>
      </c>
      <c r="F1633" s="29" t="s">
        <v>3539</v>
      </c>
      <c r="G1633" s="29" t="s">
        <v>3233</v>
      </c>
      <c r="H1633" s="29" t="s">
        <v>3234</v>
      </c>
      <c r="I1633" s="29" t="s">
        <v>3262</v>
      </c>
      <c r="J1633" s="29" t="s">
        <v>3263</v>
      </c>
      <c r="K1633" s="29" t="s">
        <v>3264</v>
      </c>
      <c r="L1633" s="29" t="s">
        <v>3103</v>
      </c>
      <c r="M1633" s="29" t="s">
        <v>3326</v>
      </c>
      <c r="N1633" s="29" t="s">
        <v>3327</v>
      </c>
      <c r="O1633" s="29" t="s">
        <v>3527</v>
      </c>
      <c r="P1633" s="29" t="s">
        <v>3528</v>
      </c>
      <c r="Q1633" s="29" t="s">
        <v>3209</v>
      </c>
      <c r="R1633" s="29" t="s">
        <v>3210</v>
      </c>
      <c r="S1633" s="29" t="s">
        <v>3098</v>
      </c>
      <c r="T1633" s="29"/>
      <c r="U1633" s="30">
        <v>7986</v>
      </c>
      <c r="V1633" s="30">
        <v>16076</v>
      </c>
      <c r="W1633" s="30">
        <v>29373</v>
      </c>
      <c r="X1633" s="30">
        <v>22743</v>
      </c>
      <c r="Y1633" s="30">
        <v>21646</v>
      </c>
      <c r="Z1633" s="30">
        <v>39683</v>
      </c>
      <c r="AA1633" s="30">
        <v>27792</v>
      </c>
      <c r="AB1633" s="30">
        <v>16222</v>
      </c>
      <c r="AC1633" s="30">
        <v>19005</v>
      </c>
      <c r="AD1633" s="30">
        <v>16776</v>
      </c>
      <c r="AE1633" s="30">
        <v>18665</v>
      </c>
      <c r="AF1633" s="30">
        <v>23976</v>
      </c>
    </row>
    <row r="1634" spans="1:32" x14ac:dyDescent="0.45">
      <c r="A1634" s="29" t="s">
        <v>109</v>
      </c>
      <c r="B1634" s="29" t="s">
        <v>110</v>
      </c>
      <c r="C1634" s="29" t="s">
        <v>3299</v>
      </c>
      <c r="D1634" s="29" t="s">
        <v>3300</v>
      </c>
      <c r="E1634" s="29" t="s">
        <v>3538</v>
      </c>
      <c r="F1634" s="29" t="s">
        <v>3539</v>
      </c>
      <c r="G1634" s="29" t="s">
        <v>3233</v>
      </c>
      <c r="H1634" s="29" t="s">
        <v>3234</v>
      </c>
      <c r="I1634" s="29" t="s">
        <v>3262</v>
      </c>
      <c r="J1634" s="29" t="s">
        <v>3263</v>
      </c>
      <c r="K1634" s="29" t="s">
        <v>3264</v>
      </c>
      <c r="L1634" s="29" t="s">
        <v>3103</v>
      </c>
      <c r="M1634" s="29" t="s">
        <v>3326</v>
      </c>
      <c r="N1634" s="29" t="s">
        <v>3327</v>
      </c>
      <c r="O1634" s="29" t="s">
        <v>3527</v>
      </c>
      <c r="P1634" s="29" t="s">
        <v>3528</v>
      </c>
      <c r="Q1634" s="29" t="s">
        <v>3209</v>
      </c>
      <c r="R1634" s="29" t="s">
        <v>3098</v>
      </c>
      <c r="S1634" s="29" t="s">
        <v>3098</v>
      </c>
      <c r="T1634" s="29"/>
      <c r="U1634" s="30">
        <v>0</v>
      </c>
      <c r="V1634" s="30">
        <v>0</v>
      </c>
      <c r="W1634" s="30">
        <v>188</v>
      </c>
      <c r="X1634" s="30">
        <v>203</v>
      </c>
      <c r="Y1634" s="30">
        <v>1653</v>
      </c>
      <c r="Z1634" s="30">
        <v>687</v>
      </c>
      <c r="AA1634" s="30">
        <v>2000</v>
      </c>
      <c r="AB1634" s="30">
        <v>5031</v>
      </c>
      <c r="AC1634" s="30">
        <v>18574</v>
      </c>
      <c r="AD1634" s="30">
        <v>3431</v>
      </c>
      <c r="AE1634" s="30">
        <v>3581</v>
      </c>
      <c r="AF1634" s="30">
        <v>188</v>
      </c>
    </row>
    <row r="1635" spans="1:32" x14ac:dyDescent="0.45">
      <c r="A1635" s="29" t="s">
        <v>109</v>
      </c>
      <c r="B1635" s="29" t="s">
        <v>110</v>
      </c>
      <c r="C1635" s="29" t="s">
        <v>3299</v>
      </c>
      <c r="D1635" s="29" t="s">
        <v>3300</v>
      </c>
      <c r="E1635" s="29" t="s">
        <v>3538</v>
      </c>
      <c r="F1635" s="29" t="s">
        <v>3539</v>
      </c>
      <c r="G1635" s="29" t="s">
        <v>3233</v>
      </c>
      <c r="H1635" s="29" t="s">
        <v>3234</v>
      </c>
      <c r="I1635" s="29" t="s">
        <v>3262</v>
      </c>
      <c r="J1635" s="29" t="s">
        <v>3263</v>
      </c>
      <c r="K1635" s="29" t="s">
        <v>3264</v>
      </c>
      <c r="L1635" s="29" t="s">
        <v>3103</v>
      </c>
      <c r="M1635" s="29" t="s">
        <v>3326</v>
      </c>
      <c r="N1635" s="29" t="s">
        <v>3327</v>
      </c>
      <c r="O1635" s="29" t="s">
        <v>3328</v>
      </c>
      <c r="P1635" s="29" t="s">
        <v>3329</v>
      </c>
      <c r="Q1635" s="29" t="s">
        <v>3209</v>
      </c>
      <c r="R1635" s="29" t="s">
        <v>3210</v>
      </c>
      <c r="S1635" s="29" t="s">
        <v>3098</v>
      </c>
      <c r="T1635" s="29"/>
      <c r="U1635" s="30">
        <v>39</v>
      </c>
      <c r="V1635" s="30">
        <v>0</v>
      </c>
      <c r="W1635" s="30">
        <v>0</v>
      </c>
      <c r="X1635" s="30">
        <v>78</v>
      </c>
      <c r="Y1635" s="30">
        <v>0</v>
      </c>
      <c r="Z1635" s="30">
        <v>156</v>
      </c>
      <c r="AA1635" s="30">
        <v>234</v>
      </c>
      <c r="AB1635" s="30">
        <v>0</v>
      </c>
      <c r="AC1635" s="30">
        <v>0</v>
      </c>
      <c r="AD1635" s="30">
        <v>39</v>
      </c>
      <c r="AE1635" s="30">
        <v>0</v>
      </c>
      <c r="AF1635" s="30">
        <v>234</v>
      </c>
    </row>
    <row r="1636" spans="1:32" x14ac:dyDescent="0.45">
      <c r="A1636" s="29" t="s">
        <v>109</v>
      </c>
      <c r="B1636" s="29" t="s">
        <v>110</v>
      </c>
      <c r="C1636" s="29" t="s">
        <v>3299</v>
      </c>
      <c r="D1636" s="29" t="s">
        <v>3300</v>
      </c>
      <c r="E1636" s="29" t="s">
        <v>3538</v>
      </c>
      <c r="F1636" s="29" t="s">
        <v>3539</v>
      </c>
      <c r="G1636" s="29" t="s">
        <v>3233</v>
      </c>
      <c r="H1636" s="29" t="s">
        <v>3234</v>
      </c>
      <c r="I1636" s="29" t="s">
        <v>3262</v>
      </c>
      <c r="J1636" s="29" t="s">
        <v>3263</v>
      </c>
      <c r="K1636" s="29" t="s">
        <v>3264</v>
      </c>
      <c r="L1636" s="29" t="s">
        <v>3103</v>
      </c>
      <c r="M1636" s="29" t="s">
        <v>3326</v>
      </c>
      <c r="N1636" s="29" t="s">
        <v>3327</v>
      </c>
      <c r="O1636" s="29" t="s">
        <v>3328</v>
      </c>
      <c r="P1636" s="29" t="s">
        <v>3329</v>
      </c>
      <c r="Q1636" s="29" t="s">
        <v>3209</v>
      </c>
      <c r="R1636" s="29" t="s">
        <v>3098</v>
      </c>
      <c r="S1636" s="29" t="s">
        <v>3098</v>
      </c>
      <c r="T1636" s="29"/>
      <c r="U1636" s="30">
        <v>0</v>
      </c>
      <c r="V1636" s="30">
        <v>0</v>
      </c>
      <c r="W1636" s="30">
        <v>0</v>
      </c>
      <c r="X1636" s="30">
        <v>0</v>
      </c>
      <c r="Y1636" s="30">
        <v>0</v>
      </c>
      <c r="Z1636" s="30">
        <v>0</v>
      </c>
      <c r="AA1636" s="30">
        <v>0</v>
      </c>
      <c r="AB1636" s="30">
        <v>0</v>
      </c>
      <c r="AC1636" s="30">
        <v>0</v>
      </c>
      <c r="AD1636" s="30">
        <v>0</v>
      </c>
      <c r="AE1636" s="30">
        <v>0</v>
      </c>
      <c r="AF1636" s="30">
        <v>0</v>
      </c>
    </row>
    <row r="1637" spans="1:32" x14ac:dyDescent="0.45">
      <c r="A1637" s="29" t="s">
        <v>109</v>
      </c>
      <c r="B1637" s="29" t="s">
        <v>110</v>
      </c>
      <c r="C1637" s="29" t="s">
        <v>3299</v>
      </c>
      <c r="D1637" s="29" t="s">
        <v>3300</v>
      </c>
      <c r="E1637" s="29" t="s">
        <v>3538</v>
      </c>
      <c r="F1637" s="29" t="s">
        <v>3539</v>
      </c>
      <c r="G1637" s="29" t="s">
        <v>3233</v>
      </c>
      <c r="H1637" s="29" t="s">
        <v>3234</v>
      </c>
      <c r="I1637" s="29" t="s">
        <v>3262</v>
      </c>
      <c r="J1637" s="29" t="s">
        <v>3263</v>
      </c>
      <c r="K1637" s="29" t="s">
        <v>3264</v>
      </c>
      <c r="L1637" s="29" t="s">
        <v>3103</v>
      </c>
      <c r="M1637" s="29" t="s">
        <v>3326</v>
      </c>
      <c r="N1637" s="29" t="s">
        <v>3327</v>
      </c>
      <c r="O1637" s="29" t="s">
        <v>3330</v>
      </c>
      <c r="P1637" s="29" t="s">
        <v>3331</v>
      </c>
      <c r="Q1637" s="29" t="s">
        <v>3209</v>
      </c>
      <c r="R1637" s="29" t="s">
        <v>3210</v>
      </c>
      <c r="S1637" s="29" t="s">
        <v>3098</v>
      </c>
      <c r="T1637" s="29"/>
      <c r="U1637" s="30">
        <v>0</v>
      </c>
      <c r="V1637" s="30">
        <v>0</v>
      </c>
      <c r="W1637" s="30">
        <v>0</v>
      </c>
      <c r="X1637" s="30">
        <v>0</v>
      </c>
      <c r="Y1637" s="30">
        <v>0</v>
      </c>
      <c r="Z1637" s="30">
        <v>0</v>
      </c>
      <c r="AA1637" s="30">
        <v>0</v>
      </c>
      <c r="AB1637" s="30">
        <v>0</v>
      </c>
      <c r="AC1637" s="30">
        <v>0</v>
      </c>
      <c r="AD1637" s="30">
        <v>0</v>
      </c>
      <c r="AE1637" s="30">
        <v>0</v>
      </c>
      <c r="AF1637" s="30">
        <v>0</v>
      </c>
    </row>
    <row r="1638" spans="1:32" x14ac:dyDescent="0.45">
      <c r="A1638" s="29" t="s">
        <v>109</v>
      </c>
      <c r="B1638" s="29" t="s">
        <v>110</v>
      </c>
      <c r="C1638" s="29" t="s">
        <v>3299</v>
      </c>
      <c r="D1638" s="29" t="s">
        <v>3300</v>
      </c>
      <c r="E1638" s="29" t="s">
        <v>3538</v>
      </c>
      <c r="F1638" s="29" t="s">
        <v>3539</v>
      </c>
      <c r="G1638" s="29" t="s">
        <v>3233</v>
      </c>
      <c r="H1638" s="29" t="s">
        <v>3234</v>
      </c>
      <c r="I1638" s="29" t="s">
        <v>3262</v>
      </c>
      <c r="J1638" s="29" t="s">
        <v>3263</v>
      </c>
      <c r="K1638" s="29" t="s">
        <v>3264</v>
      </c>
      <c r="L1638" s="29" t="s">
        <v>3103</v>
      </c>
      <c r="M1638" s="29" t="s">
        <v>3326</v>
      </c>
      <c r="N1638" s="29" t="s">
        <v>3327</v>
      </c>
      <c r="O1638" s="29" t="s">
        <v>3330</v>
      </c>
      <c r="P1638" s="29" t="s">
        <v>3331</v>
      </c>
      <c r="Q1638" s="29" t="s">
        <v>3209</v>
      </c>
      <c r="R1638" s="29" t="s">
        <v>3098</v>
      </c>
      <c r="S1638" s="29" t="s">
        <v>3098</v>
      </c>
      <c r="T1638" s="29"/>
      <c r="U1638" s="30">
        <v>0</v>
      </c>
      <c r="V1638" s="30">
        <v>0</v>
      </c>
      <c r="W1638" s="30">
        <v>0</v>
      </c>
      <c r="X1638" s="30">
        <v>0</v>
      </c>
      <c r="Y1638" s="30">
        <v>0</v>
      </c>
      <c r="Z1638" s="30">
        <v>0</v>
      </c>
      <c r="AA1638" s="30">
        <v>0</v>
      </c>
      <c r="AB1638" s="30">
        <v>0</v>
      </c>
      <c r="AC1638" s="30">
        <v>0</v>
      </c>
      <c r="AD1638" s="30">
        <v>0</v>
      </c>
      <c r="AE1638" s="30">
        <v>0</v>
      </c>
      <c r="AF1638" s="30">
        <v>0</v>
      </c>
    </row>
    <row r="1639" spans="1:32" x14ac:dyDescent="0.45">
      <c r="A1639" s="29" t="s">
        <v>109</v>
      </c>
      <c r="B1639" s="29" t="s">
        <v>110</v>
      </c>
      <c r="C1639" s="29" t="s">
        <v>3299</v>
      </c>
      <c r="D1639" s="29" t="s">
        <v>3300</v>
      </c>
      <c r="E1639" s="29" t="s">
        <v>3538</v>
      </c>
      <c r="F1639" s="29" t="s">
        <v>3539</v>
      </c>
      <c r="G1639" s="29" t="s">
        <v>3233</v>
      </c>
      <c r="H1639" s="29" t="s">
        <v>3234</v>
      </c>
      <c r="I1639" s="29" t="s">
        <v>3262</v>
      </c>
      <c r="J1639" s="29" t="s">
        <v>3263</v>
      </c>
      <c r="K1639" s="29" t="s">
        <v>3264</v>
      </c>
      <c r="L1639" s="29" t="s">
        <v>3103</v>
      </c>
      <c r="M1639" s="29" t="s">
        <v>3326</v>
      </c>
      <c r="N1639" s="29" t="s">
        <v>3327</v>
      </c>
      <c r="O1639" s="29" t="s">
        <v>3332</v>
      </c>
      <c r="P1639" s="29" t="s">
        <v>3333</v>
      </c>
      <c r="Q1639" s="29" t="s">
        <v>3209</v>
      </c>
      <c r="R1639" s="29" t="s">
        <v>3210</v>
      </c>
      <c r="S1639" s="29" t="s">
        <v>3098</v>
      </c>
      <c r="T1639" s="29"/>
      <c r="U1639" s="30">
        <v>126500</v>
      </c>
      <c r="V1639" s="30">
        <v>126500</v>
      </c>
      <c r="W1639" s="30">
        <v>126500</v>
      </c>
      <c r="X1639" s="30">
        <v>126500</v>
      </c>
      <c r="Y1639" s="30">
        <v>126500</v>
      </c>
      <c r="Z1639" s="30">
        <v>126500</v>
      </c>
      <c r="AA1639" s="30">
        <v>126500</v>
      </c>
      <c r="AB1639" s="30">
        <v>126500</v>
      </c>
      <c r="AC1639" s="30">
        <v>126500</v>
      </c>
      <c r="AD1639" s="30">
        <v>126500</v>
      </c>
      <c r="AE1639" s="30">
        <v>126500</v>
      </c>
      <c r="AF1639" s="30">
        <v>126500</v>
      </c>
    </row>
    <row r="1640" spans="1:32" x14ac:dyDescent="0.45">
      <c r="A1640" s="29" t="s">
        <v>109</v>
      </c>
      <c r="B1640" s="29" t="s">
        <v>110</v>
      </c>
      <c r="C1640" s="29" t="s">
        <v>3299</v>
      </c>
      <c r="D1640" s="29" t="s">
        <v>3300</v>
      </c>
      <c r="E1640" s="29" t="s">
        <v>3538</v>
      </c>
      <c r="F1640" s="29" t="s">
        <v>3539</v>
      </c>
      <c r="G1640" s="29" t="s">
        <v>3233</v>
      </c>
      <c r="H1640" s="29" t="s">
        <v>3234</v>
      </c>
      <c r="I1640" s="29" t="s">
        <v>3262</v>
      </c>
      <c r="J1640" s="29" t="s">
        <v>3263</v>
      </c>
      <c r="K1640" s="29" t="s">
        <v>3264</v>
      </c>
      <c r="L1640" s="29" t="s">
        <v>3103</v>
      </c>
      <c r="M1640" s="29" t="s">
        <v>3326</v>
      </c>
      <c r="N1640" s="29" t="s">
        <v>3327</v>
      </c>
      <c r="O1640" s="29" t="s">
        <v>3332</v>
      </c>
      <c r="P1640" s="29" t="s">
        <v>3333</v>
      </c>
      <c r="Q1640" s="29" t="s">
        <v>3209</v>
      </c>
      <c r="R1640" s="29" t="s">
        <v>3098</v>
      </c>
      <c r="S1640" s="29" t="s">
        <v>3098</v>
      </c>
      <c r="T1640" s="29"/>
      <c r="U1640" s="30">
        <v>13305</v>
      </c>
      <c r="V1640" s="30">
        <v>16500</v>
      </c>
      <c r="W1640" s="30">
        <v>16500</v>
      </c>
      <c r="X1640" s="30">
        <v>16500</v>
      </c>
      <c r="Y1640" s="30">
        <v>16500</v>
      </c>
      <c r="Z1640" s="30">
        <v>16500</v>
      </c>
      <c r="AA1640" s="30">
        <v>16500</v>
      </c>
      <c r="AB1640" s="30">
        <v>16500</v>
      </c>
      <c r="AC1640" s="30">
        <v>16500</v>
      </c>
      <c r="AD1640" s="30">
        <v>16500</v>
      </c>
      <c r="AE1640" s="30">
        <v>16500</v>
      </c>
      <c r="AF1640" s="30">
        <v>16500</v>
      </c>
    </row>
    <row r="1641" spans="1:32" x14ac:dyDescent="0.45">
      <c r="A1641" s="29" t="s">
        <v>109</v>
      </c>
      <c r="B1641" s="29" t="s">
        <v>110</v>
      </c>
      <c r="C1641" s="29" t="s">
        <v>3299</v>
      </c>
      <c r="D1641" s="29" t="s">
        <v>3300</v>
      </c>
      <c r="E1641" s="29" t="s">
        <v>3538</v>
      </c>
      <c r="F1641" s="29" t="s">
        <v>3539</v>
      </c>
      <c r="G1641" s="29" t="s">
        <v>3233</v>
      </c>
      <c r="H1641" s="29" t="s">
        <v>3234</v>
      </c>
      <c r="I1641" s="29" t="s">
        <v>3275</v>
      </c>
      <c r="J1641" s="29" t="s">
        <v>3276</v>
      </c>
      <c r="K1641" s="29" t="s">
        <v>3277</v>
      </c>
      <c r="L1641" s="29" t="s">
        <v>3100</v>
      </c>
      <c r="M1641" s="29" t="s">
        <v>3278</v>
      </c>
      <c r="N1641" s="29" t="s">
        <v>3279</v>
      </c>
      <c r="O1641" s="29" t="s">
        <v>3446</v>
      </c>
      <c r="P1641" s="29" t="s">
        <v>3447</v>
      </c>
      <c r="Q1641" s="29" t="s">
        <v>3209</v>
      </c>
      <c r="R1641" s="29" t="s">
        <v>3210</v>
      </c>
      <c r="S1641" s="29" t="s">
        <v>3098</v>
      </c>
      <c r="T1641" s="29"/>
      <c r="U1641" s="30">
        <v>85500</v>
      </c>
      <c r="V1641" s="30">
        <v>85500</v>
      </c>
      <c r="W1641" s="30">
        <v>85500</v>
      </c>
      <c r="X1641" s="30">
        <v>85500</v>
      </c>
      <c r="Y1641" s="30">
        <v>85500</v>
      </c>
      <c r="Z1641" s="30">
        <v>85500</v>
      </c>
      <c r="AA1641" s="30">
        <v>85500</v>
      </c>
      <c r="AB1641" s="30">
        <v>85500</v>
      </c>
      <c r="AC1641" s="30">
        <v>85500</v>
      </c>
      <c r="AD1641" s="30">
        <v>85500</v>
      </c>
      <c r="AE1641" s="30">
        <v>85500</v>
      </c>
      <c r="AF1641" s="30">
        <v>85500</v>
      </c>
    </row>
    <row r="1642" spans="1:32" x14ac:dyDescent="0.45">
      <c r="A1642" s="29" t="s">
        <v>109</v>
      </c>
      <c r="B1642" s="29" t="s">
        <v>110</v>
      </c>
      <c r="C1642" s="29" t="s">
        <v>3299</v>
      </c>
      <c r="D1642" s="29" t="s">
        <v>3300</v>
      </c>
      <c r="E1642" s="29" t="s">
        <v>3538</v>
      </c>
      <c r="F1642" s="29" t="s">
        <v>3539</v>
      </c>
      <c r="G1642" s="29" t="s">
        <v>3233</v>
      </c>
      <c r="H1642" s="29" t="s">
        <v>3234</v>
      </c>
      <c r="I1642" s="29" t="s">
        <v>3275</v>
      </c>
      <c r="J1642" s="29" t="s">
        <v>3276</v>
      </c>
      <c r="K1642" s="29" t="s">
        <v>3277</v>
      </c>
      <c r="L1642" s="29" t="s">
        <v>3100</v>
      </c>
      <c r="M1642" s="29" t="s">
        <v>3278</v>
      </c>
      <c r="N1642" s="29" t="s">
        <v>3279</v>
      </c>
      <c r="O1642" s="29" t="s">
        <v>3280</v>
      </c>
      <c r="P1642" s="29" t="s">
        <v>3281</v>
      </c>
      <c r="Q1642" s="29" t="s">
        <v>3209</v>
      </c>
      <c r="R1642" s="29" t="s">
        <v>3210</v>
      </c>
      <c r="S1642" s="29" t="s">
        <v>3098</v>
      </c>
      <c r="T1642" s="29"/>
      <c r="U1642" s="30">
        <v>31500</v>
      </c>
      <c r="V1642" s="30">
        <v>31500</v>
      </c>
      <c r="W1642" s="30">
        <v>31500</v>
      </c>
      <c r="X1642" s="30">
        <v>31500</v>
      </c>
      <c r="Y1642" s="30">
        <v>31500</v>
      </c>
      <c r="Z1642" s="30">
        <v>31500</v>
      </c>
      <c r="AA1642" s="30">
        <v>31500</v>
      </c>
      <c r="AB1642" s="30">
        <v>31500</v>
      </c>
      <c r="AC1642" s="30">
        <v>31500</v>
      </c>
      <c r="AD1642" s="30">
        <v>31500</v>
      </c>
      <c r="AE1642" s="30">
        <v>31500</v>
      </c>
      <c r="AF1642" s="30">
        <v>31500</v>
      </c>
    </row>
    <row r="1643" spans="1:32" x14ac:dyDescent="0.45">
      <c r="A1643" s="29" t="s">
        <v>109</v>
      </c>
      <c r="B1643" s="29" t="s">
        <v>110</v>
      </c>
      <c r="C1643" s="29" t="s">
        <v>3299</v>
      </c>
      <c r="D1643" s="29" t="s">
        <v>3300</v>
      </c>
      <c r="E1643" s="29" t="s">
        <v>3538</v>
      </c>
      <c r="F1643" s="29" t="s">
        <v>3539</v>
      </c>
      <c r="G1643" s="29" t="s">
        <v>3233</v>
      </c>
      <c r="H1643" s="29" t="s">
        <v>3234</v>
      </c>
      <c r="I1643" s="29" t="s">
        <v>3275</v>
      </c>
      <c r="J1643" s="29" t="s">
        <v>3276</v>
      </c>
      <c r="K1643" s="29" t="s">
        <v>3282</v>
      </c>
      <c r="L1643" s="29" t="s">
        <v>3112</v>
      </c>
      <c r="M1643" s="29" t="s">
        <v>3283</v>
      </c>
      <c r="N1643" s="29" t="s">
        <v>3284</v>
      </c>
      <c r="O1643" s="29" t="s">
        <v>3448</v>
      </c>
      <c r="P1643" s="29" t="s">
        <v>3449</v>
      </c>
      <c r="Q1643" s="29" t="s">
        <v>3209</v>
      </c>
      <c r="R1643" s="29" t="s">
        <v>3210</v>
      </c>
      <c r="S1643" s="29" t="s">
        <v>3098</v>
      </c>
      <c r="T1643" s="29"/>
      <c r="U1643" s="30">
        <v>20000</v>
      </c>
      <c r="V1643" s="30">
        <v>20000</v>
      </c>
      <c r="W1643" s="30">
        <v>20000</v>
      </c>
      <c r="X1643" s="30">
        <v>20000</v>
      </c>
      <c r="Y1643" s="30">
        <v>20000</v>
      </c>
      <c r="Z1643" s="30">
        <v>20000</v>
      </c>
      <c r="AA1643" s="30">
        <v>20000</v>
      </c>
      <c r="AB1643" s="30">
        <v>20000</v>
      </c>
      <c r="AC1643" s="30">
        <v>20000</v>
      </c>
      <c r="AD1643" s="30">
        <v>20000</v>
      </c>
      <c r="AE1643" s="30">
        <v>20000</v>
      </c>
      <c r="AF1643" s="30">
        <v>20000</v>
      </c>
    </row>
    <row r="1644" spans="1:32" x14ac:dyDescent="0.45">
      <c r="A1644" s="29" t="s">
        <v>109</v>
      </c>
      <c r="B1644" s="29" t="s">
        <v>110</v>
      </c>
      <c r="C1644" s="29" t="s">
        <v>3299</v>
      </c>
      <c r="D1644" s="29" t="s">
        <v>3300</v>
      </c>
      <c r="E1644" s="29" t="s">
        <v>3538</v>
      </c>
      <c r="F1644" s="29" t="s">
        <v>3539</v>
      </c>
      <c r="G1644" s="29" t="s">
        <v>3233</v>
      </c>
      <c r="H1644" s="29" t="s">
        <v>3234</v>
      </c>
      <c r="I1644" s="29" t="s">
        <v>3275</v>
      </c>
      <c r="J1644" s="29" t="s">
        <v>3276</v>
      </c>
      <c r="K1644" s="29" t="s">
        <v>3287</v>
      </c>
      <c r="L1644" s="29" t="s">
        <v>3101</v>
      </c>
      <c r="M1644" s="29" t="s">
        <v>3316</v>
      </c>
      <c r="N1644" s="29" t="s">
        <v>3317</v>
      </c>
      <c r="O1644" s="29" t="s">
        <v>3454</v>
      </c>
      <c r="P1644" s="29" t="s">
        <v>3455</v>
      </c>
      <c r="Q1644" s="29" t="s">
        <v>3249</v>
      </c>
      <c r="R1644" s="29" t="s">
        <v>3210</v>
      </c>
      <c r="S1644" s="29" t="s">
        <v>3098</v>
      </c>
      <c r="T1644" s="29"/>
      <c r="U1644" s="30">
        <v>962</v>
      </c>
      <c r="V1644" s="30">
        <v>962</v>
      </c>
      <c r="W1644" s="30">
        <v>962</v>
      </c>
      <c r="X1644" s="30">
        <v>962</v>
      </c>
      <c r="Y1644" s="30">
        <v>962</v>
      </c>
      <c r="Z1644" s="30">
        <v>962</v>
      </c>
      <c r="AA1644" s="30">
        <v>962</v>
      </c>
      <c r="AB1644" s="30">
        <v>962</v>
      </c>
      <c r="AC1644" s="30">
        <v>962</v>
      </c>
      <c r="AD1644" s="30">
        <v>962</v>
      </c>
      <c r="AE1644" s="30">
        <v>962</v>
      </c>
      <c r="AF1644" s="30">
        <v>962</v>
      </c>
    </row>
    <row r="1645" spans="1:32" x14ac:dyDescent="0.45">
      <c r="A1645" s="29" t="s">
        <v>109</v>
      </c>
      <c r="B1645" s="29" t="s">
        <v>110</v>
      </c>
      <c r="C1645" s="29" t="s">
        <v>3299</v>
      </c>
      <c r="D1645" s="29" t="s">
        <v>3300</v>
      </c>
      <c r="E1645" s="29" t="s">
        <v>3538</v>
      </c>
      <c r="F1645" s="29" t="s">
        <v>3539</v>
      </c>
      <c r="G1645" s="29" t="s">
        <v>3233</v>
      </c>
      <c r="H1645" s="29" t="s">
        <v>3234</v>
      </c>
      <c r="I1645" s="29" t="s">
        <v>3275</v>
      </c>
      <c r="J1645" s="29" t="s">
        <v>3276</v>
      </c>
      <c r="K1645" s="29" t="s">
        <v>3287</v>
      </c>
      <c r="L1645" s="29" t="s">
        <v>3101</v>
      </c>
      <c r="M1645" s="29" t="s">
        <v>3288</v>
      </c>
      <c r="N1645" s="29" t="s">
        <v>3289</v>
      </c>
      <c r="O1645" s="29" t="s">
        <v>3290</v>
      </c>
      <c r="P1645" s="29" t="s">
        <v>3291</v>
      </c>
      <c r="Q1645" s="29" t="s">
        <v>3209</v>
      </c>
      <c r="R1645" s="29" t="s">
        <v>3210</v>
      </c>
      <c r="S1645" s="29" t="s">
        <v>3098</v>
      </c>
      <c r="T1645" s="29"/>
      <c r="U1645" s="30">
        <v>1000</v>
      </c>
      <c r="V1645" s="30">
        <v>1000</v>
      </c>
      <c r="W1645" s="30">
        <v>1000</v>
      </c>
      <c r="X1645" s="30">
        <v>1000</v>
      </c>
      <c r="Y1645" s="30">
        <v>1000</v>
      </c>
      <c r="Z1645" s="30">
        <v>1000</v>
      </c>
      <c r="AA1645" s="30">
        <v>1000</v>
      </c>
      <c r="AB1645" s="30">
        <v>1000</v>
      </c>
      <c r="AC1645" s="30">
        <v>1000</v>
      </c>
      <c r="AD1645" s="30">
        <v>1000</v>
      </c>
      <c r="AE1645" s="30">
        <v>1000</v>
      </c>
      <c r="AF1645" s="30">
        <v>1000</v>
      </c>
    </row>
    <row r="1646" spans="1:32" x14ac:dyDescent="0.45">
      <c r="A1646" s="29" t="s">
        <v>109</v>
      </c>
      <c r="B1646" s="29" t="s">
        <v>110</v>
      </c>
      <c r="C1646" s="29" t="s">
        <v>3211</v>
      </c>
      <c r="D1646" s="29" t="s">
        <v>3212</v>
      </c>
      <c r="E1646" s="29" t="s">
        <v>3213</v>
      </c>
      <c r="F1646" s="29" t="s">
        <v>982</v>
      </c>
      <c r="G1646" s="29" t="s">
        <v>3233</v>
      </c>
      <c r="H1646" s="29" t="s">
        <v>3234</v>
      </c>
      <c r="I1646" s="29" t="s">
        <v>3235</v>
      </c>
      <c r="J1646" s="29" t="s">
        <v>3236</v>
      </c>
      <c r="K1646" s="29" t="s">
        <v>3798</v>
      </c>
      <c r="L1646" s="29" t="s">
        <v>3121</v>
      </c>
      <c r="M1646" s="29" t="s">
        <v>3799</v>
      </c>
      <c r="N1646" s="29" t="s">
        <v>3121</v>
      </c>
      <c r="O1646" s="29" t="s">
        <v>3800</v>
      </c>
      <c r="P1646" s="29" t="s">
        <v>3801</v>
      </c>
      <c r="Q1646" s="29" t="s">
        <v>3209</v>
      </c>
      <c r="R1646" s="29" t="s">
        <v>3098</v>
      </c>
      <c r="S1646" s="29" t="s">
        <v>3098</v>
      </c>
      <c r="T1646" s="29"/>
      <c r="U1646" s="30">
        <v>0</v>
      </c>
      <c r="V1646" s="30">
        <v>0</v>
      </c>
      <c r="W1646" s="30">
        <v>0</v>
      </c>
      <c r="X1646" s="30">
        <v>0</v>
      </c>
      <c r="Y1646" s="30">
        <v>0</v>
      </c>
      <c r="Z1646" s="30">
        <v>0</v>
      </c>
      <c r="AA1646" s="30">
        <v>0</v>
      </c>
      <c r="AB1646" s="30">
        <v>0</v>
      </c>
      <c r="AC1646" s="30">
        <v>0</v>
      </c>
      <c r="AD1646" s="30">
        <v>20000000</v>
      </c>
      <c r="AE1646" s="30">
        <v>0</v>
      </c>
      <c r="AF1646" s="30">
        <v>0</v>
      </c>
    </row>
    <row r="1647" spans="1:32" x14ac:dyDescent="0.45">
      <c r="A1647" s="29" t="s">
        <v>109</v>
      </c>
      <c r="B1647" s="29" t="s">
        <v>110</v>
      </c>
      <c r="C1647" s="29" t="s">
        <v>3334</v>
      </c>
      <c r="D1647" s="29" t="s">
        <v>3335</v>
      </c>
      <c r="E1647" s="29" t="s">
        <v>3336</v>
      </c>
      <c r="F1647" s="29" t="s">
        <v>3337</v>
      </c>
      <c r="G1647" s="29" t="s">
        <v>3200</v>
      </c>
      <c r="H1647" s="29" t="s">
        <v>3201</v>
      </c>
      <c r="I1647" s="29" t="s">
        <v>3226</v>
      </c>
      <c r="J1647" s="29" t="s">
        <v>3227</v>
      </c>
      <c r="K1647" s="29" t="s">
        <v>3228</v>
      </c>
      <c r="L1647" s="29" t="s">
        <v>3111</v>
      </c>
      <c r="M1647" s="29" t="s">
        <v>3229</v>
      </c>
      <c r="N1647" s="29" t="s">
        <v>3230</v>
      </c>
      <c r="O1647" s="29" t="s">
        <v>3231</v>
      </c>
      <c r="P1647" s="29" t="s">
        <v>3232</v>
      </c>
      <c r="Q1647" s="29" t="s">
        <v>3209</v>
      </c>
      <c r="R1647" s="29" t="s">
        <v>3210</v>
      </c>
      <c r="S1647" s="29" t="s">
        <v>3098</v>
      </c>
      <c r="T1647" s="29"/>
      <c r="U1647" s="30">
        <v>0</v>
      </c>
      <c r="V1647" s="30">
        <v>0</v>
      </c>
      <c r="W1647" s="30">
        <v>0</v>
      </c>
      <c r="X1647" s="30">
        <v>0</v>
      </c>
      <c r="Y1647" s="30">
        <v>0</v>
      </c>
      <c r="Z1647" s="30">
        <v>0</v>
      </c>
      <c r="AA1647" s="30">
        <v>0</v>
      </c>
      <c r="AB1647" s="30">
        <v>0</v>
      </c>
      <c r="AC1647" s="30">
        <v>0</v>
      </c>
      <c r="AD1647" s="30">
        <v>0</v>
      </c>
      <c r="AE1647" s="30">
        <v>0</v>
      </c>
      <c r="AF1647" s="30">
        <v>0</v>
      </c>
    </row>
    <row r="1648" spans="1:32" x14ac:dyDescent="0.45">
      <c r="A1648" s="29" t="s">
        <v>109</v>
      </c>
      <c r="B1648" s="29" t="s">
        <v>110</v>
      </c>
      <c r="C1648" s="29" t="s">
        <v>3292</v>
      </c>
      <c r="D1648" s="29" t="s">
        <v>3293</v>
      </c>
      <c r="E1648" s="29" t="s">
        <v>3388</v>
      </c>
      <c r="F1648" s="29" t="s">
        <v>3389</v>
      </c>
      <c r="G1648" s="29" t="s">
        <v>3200</v>
      </c>
      <c r="H1648" s="29" t="s">
        <v>3201</v>
      </c>
      <c r="I1648" s="29" t="s">
        <v>3226</v>
      </c>
      <c r="J1648" s="29" t="s">
        <v>3227</v>
      </c>
      <c r="K1648" s="29" t="s">
        <v>3228</v>
      </c>
      <c r="L1648" s="29" t="s">
        <v>3111</v>
      </c>
      <c r="M1648" s="29" t="s">
        <v>3229</v>
      </c>
      <c r="N1648" s="29" t="s">
        <v>3230</v>
      </c>
      <c r="O1648" s="29" t="s">
        <v>3231</v>
      </c>
      <c r="P1648" s="29" t="s">
        <v>3232</v>
      </c>
      <c r="Q1648" s="29" t="s">
        <v>3209</v>
      </c>
      <c r="R1648" s="29" t="s">
        <v>3210</v>
      </c>
      <c r="S1648" s="29" t="s">
        <v>3098</v>
      </c>
      <c r="T1648" s="29"/>
      <c r="U1648" s="30">
        <v>0</v>
      </c>
      <c r="V1648" s="30">
        <v>783</v>
      </c>
      <c r="W1648" s="30">
        <v>0</v>
      </c>
      <c r="X1648" s="30">
        <v>0</v>
      </c>
      <c r="Y1648" s="30">
        <v>0</v>
      </c>
      <c r="Z1648" s="30">
        <v>0</v>
      </c>
      <c r="AA1648" s="30">
        <v>0</v>
      </c>
      <c r="AB1648" s="30">
        <v>0</v>
      </c>
      <c r="AC1648" s="30">
        <v>0</v>
      </c>
      <c r="AD1648" s="30">
        <v>0</v>
      </c>
      <c r="AE1648" s="30">
        <v>0</v>
      </c>
      <c r="AF1648" s="30">
        <v>0</v>
      </c>
    </row>
    <row r="1649" spans="1:32" x14ac:dyDescent="0.45">
      <c r="A1649" s="29" t="s">
        <v>109</v>
      </c>
      <c r="B1649" s="29" t="s">
        <v>110</v>
      </c>
      <c r="C1649" s="29" t="s">
        <v>3292</v>
      </c>
      <c r="D1649" s="29" t="s">
        <v>3293</v>
      </c>
      <c r="E1649" s="29" t="s">
        <v>3388</v>
      </c>
      <c r="F1649" s="29" t="s">
        <v>3389</v>
      </c>
      <c r="G1649" s="29" t="s">
        <v>3233</v>
      </c>
      <c r="H1649" s="29" t="s">
        <v>3234</v>
      </c>
      <c r="I1649" s="29" t="s">
        <v>3341</v>
      </c>
      <c r="J1649" s="29" t="s">
        <v>3342</v>
      </c>
      <c r="K1649" s="29" t="s">
        <v>3343</v>
      </c>
      <c r="L1649" s="29" t="s">
        <v>3119</v>
      </c>
      <c r="M1649" s="29" t="s">
        <v>3398</v>
      </c>
      <c r="N1649" s="29" t="s">
        <v>3399</v>
      </c>
      <c r="O1649" s="29" t="s">
        <v>3400</v>
      </c>
      <c r="P1649" s="29" t="s">
        <v>3399</v>
      </c>
      <c r="Q1649" s="29" t="s">
        <v>3209</v>
      </c>
      <c r="R1649" s="29" t="s">
        <v>3210</v>
      </c>
      <c r="S1649" s="29" t="s">
        <v>3098</v>
      </c>
      <c r="T1649" s="29"/>
      <c r="U1649" s="30">
        <v>1730</v>
      </c>
      <c r="V1649" s="30">
        <v>0</v>
      </c>
      <c r="W1649" s="30">
        <v>0</v>
      </c>
      <c r="X1649" s="30">
        <v>0</v>
      </c>
      <c r="Y1649" s="30">
        <v>0</v>
      </c>
      <c r="Z1649" s="30">
        <v>830</v>
      </c>
      <c r="AA1649" s="30">
        <v>0</v>
      </c>
      <c r="AB1649" s="30">
        <v>0</v>
      </c>
      <c r="AC1649" s="30">
        <v>0</v>
      </c>
      <c r="AD1649" s="30">
        <v>0</v>
      </c>
      <c r="AE1649" s="30">
        <v>0</v>
      </c>
      <c r="AF1649" s="30">
        <v>0</v>
      </c>
    </row>
    <row r="1650" spans="1:32" x14ac:dyDescent="0.45">
      <c r="A1650" s="29" t="s">
        <v>109</v>
      </c>
      <c r="B1650" s="29" t="s">
        <v>110</v>
      </c>
      <c r="C1650" s="29" t="s">
        <v>3292</v>
      </c>
      <c r="D1650" s="29" t="s">
        <v>3293</v>
      </c>
      <c r="E1650" s="29" t="s">
        <v>3582</v>
      </c>
      <c r="F1650" s="29" t="s">
        <v>3583</v>
      </c>
      <c r="G1650" s="29" t="s">
        <v>3200</v>
      </c>
      <c r="H1650" s="29" t="s">
        <v>3201</v>
      </c>
      <c r="I1650" s="29" t="s">
        <v>3226</v>
      </c>
      <c r="J1650" s="29" t="s">
        <v>3227</v>
      </c>
      <c r="K1650" s="29" t="s">
        <v>3228</v>
      </c>
      <c r="L1650" s="29" t="s">
        <v>3111</v>
      </c>
      <c r="M1650" s="29" t="s">
        <v>3229</v>
      </c>
      <c r="N1650" s="29" t="s">
        <v>3230</v>
      </c>
      <c r="O1650" s="29" t="s">
        <v>3231</v>
      </c>
      <c r="P1650" s="29" t="s">
        <v>3232</v>
      </c>
      <c r="Q1650" s="29" t="s">
        <v>3209</v>
      </c>
      <c r="R1650" s="29" t="s">
        <v>3210</v>
      </c>
      <c r="S1650" s="29" t="s">
        <v>3098</v>
      </c>
      <c r="T1650" s="29"/>
      <c r="U1650" s="30">
        <v>0</v>
      </c>
      <c r="V1650" s="30">
        <v>449</v>
      </c>
      <c r="W1650" s="30">
        <v>0</v>
      </c>
      <c r="X1650" s="30">
        <v>159</v>
      </c>
      <c r="Y1650" s="30">
        <v>0</v>
      </c>
      <c r="Z1650" s="30">
        <v>0</v>
      </c>
      <c r="AA1650" s="30">
        <v>58</v>
      </c>
      <c r="AB1650" s="30">
        <v>58</v>
      </c>
      <c r="AC1650" s="30">
        <v>0</v>
      </c>
      <c r="AD1650" s="30">
        <v>0</v>
      </c>
      <c r="AE1650" s="30">
        <v>0</v>
      </c>
      <c r="AF1650" s="30">
        <v>0</v>
      </c>
    </row>
    <row r="1651" spans="1:32" x14ac:dyDescent="0.45">
      <c r="A1651" s="29" t="s">
        <v>109</v>
      </c>
      <c r="B1651" s="29" t="s">
        <v>110</v>
      </c>
      <c r="C1651" s="29" t="s">
        <v>3292</v>
      </c>
      <c r="D1651" s="29" t="s">
        <v>3293</v>
      </c>
      <c r="E1651" s="29" t="s">
        <v>3582</v>
      </c>
      <c r="F1651" s="29" t="s">
        <v>3583</v>
      </c>
      <c r="G1651" s="29" t="s">
        <v>3200</v>
      </c>
      <c r="H1651" s="29" t="s">
        <v>3201</v>
      </c>
      <c r="I1651" s="29" t="s">
        <v>3226</v>
      </c>
      <c r="J1651" s="29" t="s">
        <v>3227</v>
      </c>
      <c r="K1651" s="29" t="s">
        <v>3228</v>
      </c>
      <c r="L1651" s="29" t="s">
        <v>3111</v>
      </c>
      <c r="M1651" s="29" t="s">
        <v>3229</v>
      </c>
      <c r="N1651" s="29" t="s">
        <v>3230</v>
      </c>
      <c r="O1651" s="29" t="s">
        <v>3231</v>
      </c>
      <c r="P1651" s="29" t="s">
        <v>3232</v>
      </c>
      <c r="Q1651" s="29" t="s">
        <v>3209</v>
      </c>
      <c r="R1651" s="29" t="s">
        <v>3098</v>
      </c>
      <c r="S1651" s="29" t="s">
        <v>3098</v>
      </c>
      <c r="T1651" s="29"/>
      <c r="U1651" s="30">
        <v>0</v>
      </c>
      <c r="V1651" s="30">
        <v>0</v>
      </c>
      <c r="W1651" s="30">
        <v>0</v>
      </c>
      <c r="X1651" s="30">
        <v>0</v>
      </c>
      <c r="Y1651" s="30">
        <v>0</v>
      </c>
      <c r="Z1651" s="30">
        <v>0</v>
      </c>
      <c r="AA1651" s="30">
        <v>0</v>
      </c>
      <c r="AB1651" s="30">
        <v>0</v>
      </c>
      <c r="AC1651" s="30">
        <v>0</v>
      </c>
      <c r="AD1651" s="30">
        <v>0</v>
      </c>
      <c r="AE1651" s="30">
        <v>0</v>
      </c>
      <c r="AF1651" s="30">
        <v>0</v>
      </c>
    </row>
    <row r="1652" spans="1:32" x14ac:dyDescent="0.45">
      <c r="A1652" s="29" t="s">
        <v>109</v>
      </c>
      <c r="B1652" s="29" t="s">
        <v>110</v>
      </c>
      <c r="C1652" s="29" t="s">
        <v>3292</v>
      </c>
      <c r="D1652" s="29" t="s">
        <v>3293</v>
      </c>
      <c r="E1652" s="29" t="s">
        <v>3582</v>
      </c>
      <c r="F1652" s="29" t="s">
        <v>3583</v>
      </c>
      <c r="G1652" s="29" t="s">
        <v>3233</v>
      </c>
      <c r="H1652" s="29" t="s">
        <v>3234</v>
      </c>
      <c r="I1652" s="29" t="s">
        <v>3235</v>
      </c>
      <c r="J1652" s="29" t="s">
        <v>3236</v>
      </c>
      <c r="K1652" s="29" t="s">
        <v>3237</v>
      </c>
      <c r="L1652" s="29" t="s">
        <v>3107</v>
      </c>
      <c r="M1652" s="29" t="s">
        <v>3456</v>
      </c>
      <c r="N1652" s="29" t="s">
        <v>3457</v>
      </c>
      <c r="O1652" s="29" t="s">
        <v>3629</v>
      </c>
      <c r="P1652" s="29" t="s">
        <v>3630</v>
      </c>
      <c r="Q1652" s="29" t="s">
        <v>3209</v>
      </c>
      <c r="R1652" s="29" t="s">
        <v>3210</v>
      </c>
      <c r="S1652" s="29" t="s">
        <v>3098</v>
      </c>
      <c r="T1652" s="29"/>
      <c r="U1652" s="30">
        <v>6120</v>
      </c>
      <c r="V1652" s="30">
        <v>6120</v>
      </c>
      <c r="W1652" s="30">
        <v>6120</v>
      </c>
      <c r="X1652" s="30">
        <v>6120</v>
      </c>
      <c r="Y1652" s="30">
        <v>6120</v>
      </c>
      <c r="Z1652" s="30">
        <v>6120</v>
      </c>
      <c r="AA1652" s="30">
        <v>6120</v>
      </c>
      <c r="AB1652" s="30">
        <v>6120</v>
      </c>
      <c r="AC1652" s="30">
        <v>6120</v>
      </c>
      <c r="AD1652" s="30">
        <v>6120</v>
      </c>
      <c r="AE1652" s="30">
        <v>6120</v>
      </c>
      <c r="AF1652" s="30">
        <v>6120</v>
      </c>
    </row>
    <row r="1653" spans="1:32" x14ac:dyDescent="0.45">
      <c r="A1653" s="29" t="s">
        <v>161</v>
      </c>
      <c r="B1653" s="29" t="s">
        <v>162</v>
      </c>
      <c r="C1653" s="29" t="s">
        <v>3299</v>
      </c>
      <c r="D1653" s="29" t="s">
        <v>3300</v>
      </c>
      <c r="E1653" s="29" t="s">
        <v>3538</v>
      </c>
      <c r="F1653" s="29" t="s">
        <v>3539</v>
      </c>
      <c r="G1653" s="29" t="s">
        <v>3200</v>
      </c>
      <c r="H1653" s="29" t="s">
        <v>3201</v>
      </c>
      <c r="I1653" s="29" t="s">
        <v>3202</v>
      </c>
      <c r="J1653" s="29" t="s">
        <v>3203</v>
      </c>
      <c r="K1653" s="29" t="s">
        <v>3221</v>
      </c>
      <c r="L1653" s="29" t="s">
        <v>3113</v>
      </c>
      <c r="M1653" s="29" t="s">
        <v>3222</v>
      </c>
      <c r="N1653" s="29" t="s">
        <v>3223</v>
      </c>
      <c r="O1653" s="29" t="s">
        <v>3224</v>
      </c>
      <c r="P1653" s="29" t="s">
        <v>3225</v>
      </c>
      <c r="Q1653" s="29" t="s">
        <v>3209</v>
      </c>
      <c r="R1653" s="29" t="s">
        <v>3210</v>
      </c>
      <c r="S1653" s="29" t="s">
        <v>3098</v>
      </c>
      <c r="T1653" s="29"/>
      <c r="U1653" s="30">
        <v>41697</v>
      </c>
      <c r="V1653" s="30">
        <v>45799</v>
      </c>
      <c r="W1653" s="30">
        <v>64771</v>
      </c>
      <c r="X1653" s="30">
        <v>52842</v>
      </c>
      <c r="Y1653" s="30">
        <v>38694</v>
      </c>
      <c r="Z1653" s="30">
        <v>51301</v>
      </c>
      <c r="AA1653" s="30">
        <v>57298</v>
      </c>
      <c r="AB1653" s="30">
        <v>44643</v>
      </c>
      <c r="AC1653" s="30">
        <v>52590</v>
      </c>
      <c r="AD1653" s="30">
        <v>40746</v>
      </c>
      <c r="AE1653" s="30">
        <v>50062</v>
      </c>
      <c r="AF1653" s="30">
        <v>43354</v>
      </c>
    </row>
    <row r="1654" spans="1:32" x14ac:dyDescent="0.45">
      <c r="A1654" s="29" t="s">
        <v>161</v>
      </c>
      <c r="B1654" s="29" t="s">
        <v>162</v>
      </c>
      <c r="C1654" s="29" t="s">
        <v>3299</v>
      </c>
      <c r="D1654" s="29" t="s">
        <v>3300</v>
      </c>
      <c r="E1654" s="29" t="s">
        <v>3538</v>
      </c>
      <c r="F1654" s="29" t="s">
        <v>3539</v>
      </c>
      <c r="G1654" s="29" t="s">
        <v>3200</v>
      </c>
      <c r="H1654" s="29" t="s">
        <v>3201</v>
      </c>
      <c r="I1654" s="29" t="s">
        <v>3202</v>
      </c>
      <c r="J1654" s="29" t="s">
        <v>3203</v>
      </c>
      <c r="K1654" s="29" t="s">
        <v>3221</v>
      </c>
      <c r="L1654" s="29" t="s">
        <v>3113</v>
      </c>
      <c r="M1654" s="29" t="s">
        <v>3222</v>
      </c>
      <c r="N1654" s="29" t="s">
        <v>3223</v>
      </c>
      <c r="O1654" s="29" t="s">
        <v>3224</v>
      </c>
      <c r="P1654" s="29" t="s">
        <v>3225</v>
      </c>
      <c r="Q1654" s="29" t="s">
        <v>3209</v>
      </c>
      <c r="R1654" s="29" t="s">
        <v>3098</v>
      </c>
      <c r="S1654" s="29" t="s">
        <v>3098</v>
      </c>
      <c r="T1654" s="29"/>
      <c r="U1654" s="30">
        <v>0</v>
      </c>
      <c r="V1654" s="30">
        <v>0</v>
      </c>
      <c r="W1654" s="30">
        <v>0</v>
      </c>
      <c r="X1654" s="30">
        <v>0</v>
      </c>
      <c r="Y1654" s="30">
        <v>0</v>
      </c>
      <c r="Z1654" s="30">
        <v>0</v>
      </c>
      <c r="AA1654" s="30">
        <v>678</v>
      </c>
      <c r="AB1654" s="30">
        <v>3516</v>
      </c>
      <c r="AC1654" s="30">
        <v>3516</v>
      </c>
      <c r="AD1654" s="30">
        <v>3516</v>
      </c>
      <c r="AE1654" s="30">
        <v>3516</v>
      </c>
      <c r="AF1654" s="30">
        <v>3516</v>
      </c>
    </row>
    <row r="1655" spans="1:32" x14ac:dyDescent="0.45">
      <c r="A1655" s="29" t="s">
        <v>161</v>
      </c>
      <c r="B1655" s="29" t="s">
        <v>162</v>
      </c>
      <c r="C1655" s="29" t="s">
        <v>3299</v>
      </c>
      <c r="D1655" s="29" t="s">
        <v>3300</v>
      </c>
      <c r="E1655" s="29" t="s">
        <v>3538</v>
      </c>
      <c r="F1655" s="29" t="s">
        <v>3539</v>
      </c>
      <c r="G1655" s="29" t="s">
        <v>3200</v>
      </c>
      <c r="H1655" s="29" t="s">
        <v>3201</v>
      </c>
      <c r="I1655" s="29" t="s">
        <v>3226</v>
      </c>
      <c r="J1655" s="29" t="s">
        <v>3227</v>
      </c>
      <c r="K1655" s="29" t="s">
        <v>3228</v>
      </c>
      <c r="L1655" s="29" t="s">
        <v>3111</v>
      </c>
      <c r="M1655" s="29" t="s">
        <v>3229</v>
      </c>
      <c r="N1655" s="29" t="s">
        <v>3230</v>
      </c>
      <c r="O1655" s="29" t="s">
        <v>3231</v>
      </c>
      <c r="P1655" s="29" t="s">
        <v>3232</v>
      </c>
      <c r="Q1655" s="29" t="s">
        <v>3209</v>
      </c>
      <c r="R1655" s="29" t="s">
        <v>3210</v>
      </c>
      <c r="S1655" s="29" t="s">
        <v>3098</v>
      </c>
      <c r="T1655" s="29"/>
      <c r="U1655" s="30">
        <v>0</v>
      </c>
      <c r="V1655" s="30">
        <v>0</v>
      </c>
      <c r="W1655" s="30">
        <v>0</v>
      </c>
      <c r="X1655" s="30">
        <v>0</v>
      </c>
      <c r="Y1655" s="30">
        <v>0</v>
      </c>
      <c r="Z1655" s="30">
        <v>120</v>
      </c>
      <c r="AA1655" s="30">
        <v>0</v>
      </c>
      <c r="AB1655" s="30">
        <v>0</v>
      </c>
      <c r="AC1655" s="30">
        <v>0</v>
      </c>
      <c r="AD1655" s="30">
        <v>0</v>
      </c>
      <c r="AE1655" s="30">
        <v>0</v>
      </c>
      <c r="AF1655" s="30">
        <v>0</v>
      </c>
    </row>
    <row r="1656" spans="1:32" x14ac:dyDescent="0.45">
      <c r="A1656" s="29" t="s">
        <v>161</v>
      </c>
      <c r="B1656" s="29" t="s">
        <v>162</v>
      </c>
      <c r="C1656" s="29" t="s">
        <v>3299</v>
      </c>
      <c r="D1656" s="29" t="s">
        <v>3300</v>
      </c>
      <c r="E1656" s="29" t="s">
        <v>3538</v>
      </c>
      <c r="F1656" s="29" t="s">
        <v>3539</v>
      </c>
      <c r="G1656" s="29" t="s">
        <v>3233</v>
      </c>
      <c r="H1656" s="29" t="s">
        <v>3234</v>
      </c>
      <c r="I1656" s="29" t="s">
        <v>3235</v>
      </c>
      <c r="J1656" s="29" t="s">
        <v>3236</v>
      </c>
      <c r="K1656" s="29" t="s">
        <v>3237</v>
      </c>
      <c r="L1656" s="29" t="s">
        <v>3107</v>
      </c>
      <c r="M1656" s="29" t="s">
        <v>3238</v>
      </c>
      <c r="N1656" s="29" t="s">
        <v>3239</v>
      </c>
      <c r="O1656" s="29" t="s">
        <v>3240</v>
      </c>
      <c r="P1656" s="29" t="s">
        <v>3241</v>
      </c>
      <c r="Q1656" s="29" t="s">
        <v>3209</v>
      </c>
      <c r="R1656" s="29" t="s">
        <v>3210</v>
      </c>
      <c r="S1656" s="29" t="s">
        <v>3098</v>
      </c>
      <c r="T1656" s="29"/>
      <c r="U1656" s="30">
        <v>16000</v>
      </c>
      <c r="V1656" s="30">
        <v>16000</v>
      </c>
      <c r="W1656" s="30">
        <v>16000</v>
      </c>
      <c r="X1656" s="30">
        <v>16000</v>
      </c>
      <c r="Y1656" s="30">
        <v>16000</v>
      </c>
      <c r="Z1656" s="30">
        <v>16000</v>
      </c>
      <c r="AA1656" s="30">
        <v>14400</v>
      </c>
      <c r="AB1656" s="30">
        <v>14400</v>
      </c>
      <c r="AC1656" s="30">
        <v>14400</v>
      </c>
      <c r="AD1656" s="30">
        <v>14400</v>
      </c>
      <c r="AE1656" s="30">
        <v>14400</v>
      </c>
      <c r="AF1656" s="30">
        <v>14400</v>
      </c>
    </row>
    <row r="1657" spans="1:32" x14ac:dyDescent="0.45">
      <c r="A1657" s="29" t="s">
        <v>161</v>
      </c>
      <c r="B1657" s="29" t="s">
        <v>162</v>
      </c>
      <c r="C1657" s="29" t="s">
        <v>3299</v>
      </c>
      <c r="D1657" s="29" t="s">
        <v>3300</v>
      </c>
      <c r="E1657" s="29" t="s">
        <v>3538</v>
      </c>
      <c r="F1657" s="29" t="s">
        <v>3539</v>
      </c>
      <c r="G1657" s="29" t="s">
        <v>3233</v>
      </c>
      <c r="H1657" s="29" t="s">
        <v>3234</v>
      </c>
      <c r="I1657" s="29" t="s">
        <v>3235</v>
      </c>
      <c r="J1657" s="29" t="s">
        <v>3236</v>
      </c>
      <c r="K1657" s="29" t="s">
        <v>3237</v>
      </c>
      <c r="L1657" s="29" t="s">
        <v>3107</v>
      </c>
      <c r="M1657" s="29" t="s">
        <v>3238</v>
      </c>
      <c r="N1657" s="29" t="s">
        <v>3239</v>
      </c>
      <c r="O1657" s="29" t="s">
        <v>3240</v>
      </c>
      <c r="P1657" s="29" t="s">
        <v>3241</v>
      </c>
      <c r="Q1657" s="29" t="s">
        <v>3209</v>
      </c>
      <c r="R1657" s="29" t="s">
        <v>3098</v>
      </c>
      <c r="S1657" s="29" t="s">
        <v>3098</v>
      </c>
      <c r="T1657" s="29"/>
      <c r="U1657" s="30">
        <v>0</v>
      </c>
      <c r="V1657" s="30">
        <v>0</v>
      </c>
      <c r="W1657" s="30">
        <v>0</v>
      </c>
      <c r="X1657" s="30">
        <v>0</v>
      </c>
      <c r="Y1657" s="30">
        <v>0</v>
      </c>
      <c r="Z1657" s="30">
        <v>0</v>
      </c>
      <c r="AA1657" s="30">
        <v>0</v>
      </c>
      <c r="AB1657" s="30">
        <v>2090</v>
      </c>
      <c r="AC1657" s="30">
        <v>7200</v>
      </c>
      <c r="AD1657" s="30">
        <v>7200</v>
      </c>
      <c r="AE1657" s="30">
        <v>7200</v>
      </c>
      <c r="AF1657" s="30">
        <v>7200</v>
      </c>
    </row>
    <row r="1658" spans="1:32" x14ac:dyDescent="0.45">
      <c r="A1658" s="29" t="s">
        <v>161</v>
      </c>
      <c r="B1658" s="29" t="s">
        <v>162</v>
      </c>
      <c r="C1658" s="29" t="s">
        <v>3299</v>
      </c>
      <c r="D1658" s="29" t="s">
        <v>3300</v>
      </c>
      <c r="E1658" s="29" t="s">
        <v>3538</v>
      </c>
      <c r="F1658" s="29" t="s">
        <v>3539</v>
      </c>
      <c r="G1658" s="29" t="s">
        <v>3233</v>
      </c>
      <c r="H1658" s="29" t="s">
        <v>3234</v>
      </c>
      <c r="I1658" s="29" t="s">
        <v>3262</v>
      </c>
      <c r="J1658" s="29" t="s">
        <v>3263</v>
      </c>
      <c r="K1658" s="29" t="s">
        <v>3264</v>
      </c>
      <c r="L1658" s="29" t="s">
        <v>3103</v>
      </c>
      <c r="M1658" s="29" t="s">
        <v>3265</v>
      </c>
      <c r="N1658" s="29" t="s">
        <v>3266</v>
      </c>
      <c r="O1658" s="29" t="s">
        <v>3338</v>
      </c>
      <c r="P1658" s="29" t="s">
        <v>3339</v>
      </c>
      <c r="Q1658" s="29" t="s">
        <v>3249</v>
      </c>
      <c r="R1658" s="29" t="s">
        <v>3098</v>
      </c>
      <c r="S1658" s="29" t="s">
        <v>3098</v>
      </c>
      <c r="T1658" s="29"/>
      <c r="U1658" s="30">
        <v>0</v>
      </c>
      <c r="V1658" s="30">
        <v>0</v>
      </c>
      <c r="W1658" s="30">
        <v>0</v>
      </c>
      <c r="X1658" s="30">
        <v>0</v>
      </c>
      <c r="Y1658" s="30">
        <v>0</v>
      </c>
      <c r="Z1658" s="30">
        <v>0</v>
      </c>
      <c r="AA1658" s="30">
        <v>56365</v>
      </c>
      <c r="AB1658" s="30">
        <v>0</v>
      </c>
      <c r="AC1658" s="30">
        <v>0</v>
      </c>
      <c r="AD1658" s="30">
        <v>0</v>
      </c>
      <c r="AE1658" s="30">
        <v>0</v>
      </c>
      <c r="AF1658" s="30">
        <v>0</v>
      </c>
    </row>
    <row r="1659" spans="1:32" x14ac:dyDescent="0.45">
      <c r="A1659" s="29" t="s">
        <v>161</v>
      </c>
      <c r="B1659" s="29" t="s">
        <v>162</v>
      </c>
      <c r="C1659" s="29" t="s">
        <v>3299</v>
      </c>
      <c r="D1659" s="29" t="s">
        <v>3300</v>
      </c>
      <c r="E1659" s="29" t="s">
        <v>3538</v>
      </c>
      <c r="F1659" s="29" t="s">
        <v>3539</v>
      </c>
      <c r="G1659" s="29" t="s">
        <v>3233</v>
      </c>
      <c r="H1659" s="29" t="s">
        <v>3234</v>
      </c>
      <c r="I1659" s="29" t="s">
        <v>3262</v>
      </c>
      <c r="J1659" s="29" t="s">
        <v>3263</v>
      </c>
      <c r="K1659" s="29" t="s">
        <v>3264</v>
      </c>
      <c r="L1659" s="29" t="s">
        <v>3103</v>
      </c>
      <c r="M1659" s="29" t="s">
        <v>3326</v>
      </c>
      <c r="N1659" s="29" t="s">
        <v>3327</v>
      </c>
      <c r="O1659" s="29" t="s">
        <v>3328</v>
      </c>
      <c r="P1659" s="29" t="s">
        <v>3329</v>
      </c>
      <c r="Q1659" s="29" t="s">
        <v>3209</v>
      </c>
      <c r="R1659" s="29" t="s">
        <v>3210</v>
      </c>
      <c r="S1659" s="29" t="s">
        <v>3098</v>
      </c>
      <c r="T1659" s="29"/>
      <c r="U1659" s="30">
        <v>0</v>
      </c>
      <c r="V1659" s="30">
        <v>0</v>
      </c>
      <c r="W1659" s="30">
        <v>0</v>
      </c>
      <c r="X1659" s="30">
        <v>0</v>
      </c>
      <c r="Y1659" s="30">
        <v>0</v>
      </c>
      <c r="Z1659" s="30">
        <v>0</v>
      </c>
      <c r="AA1659" s="30">
        <v>0</v>
      </c>
      <c r="AB1659" s="30">
        <v>0</v>
      </c>
      <c r="AC1659" s="30">
        <v>0</v>
      </c>
      <c r="AD1659" s="30">
        <v>0</v>
      </c>
      <c r="AE1659" s="30">
        <v>0</v>
      </c>
      <c r="AF1659" s="30">
        <v>0</v>
      </c>
    </row>
    <row r="1660" spans="1:32" x14ac:dyDescent="0.45">
      <c r="A1660" s="29" t="s">
        <v>161</v>
      </c>
      <c r="B1660" s="29" t="s">
        <v>162</v>
      </c>
      <c r="C1660" s="29" t="s">
        <v>3299</v>
      </c>
      <c r="D1660" s="29" t="s">
        <v>3300</v>
      </c>
      <c r="E1660" s="29" t="s">
        <v>3538</v>
      </c>
      <c r="F1660" s="29" t="s">
        <v>3539</v>
      </c>
      <c r="G1660" s="29" t="s">
        <v>3233</v>
      </c>
      <c r="H1660" s="29" t="s">
        <v>3234</v>
      </c>
      <c r="I1660" s="29" t="s">
        <v>3262</v>
      </c>
      <c r="J1660" s="29" t="s">
        <v>3263</v>
      </c>
      <c r="K1660" s="29" t="s">
        <v>3264</v>
      </c>
      <c r="L1660" s="29" t="s">
        <v>3103</v>
      </c>
      <c r="M1660" s="29" t="s">
        <v>3326</v>
      </c>
      <c r="N1660" s="29" t="s">
        <v>3327</v>
      </c>
      <c r="O1660" s="29" t="s">
        <v>3330</v>
      </c>
      <c r="P1660" s="29" t="s">
        <v>3331</v>
      </c>
      <c r="Q1660" s="29" t="s">
        <v>3209</v>
      </c>
      <c r="R1660" s="29" t="s">
        <v>3210</v>
      </c>
      <c r="S1660" s="29" t="s">
        <v>3098</v>
      </c>
      <c r="T1660" s="29"/>
      <c r="U1660" s="30">
        <v>0</v>
      </c>
      <c r="V1660" s="30">
        <v>0</v>
      </c>
      <c r="W1660" s="30">
        <v>0</v>
      </c>
      <c r="X1660" s="30">
        <v>0</v>
      </c>
      <c r="Y1660" s="30">
        <v>0</v>
      </c>
      <c r="Z1660" s="30">
        <v>0</v>
      </c>
      <c r="AA1660" s="30">
        <v>0</v>
      </c>
      <c r="AB1660" s="30">
        <v>0</v>
      </c>
      <c r="AC1660" s="30">
        <v>0</v>
      </c>
      <c r="AD1660" s="30">
        <v>0</v>
      </c>
      <c r="AE1660" s="30">
        <v>0</v>
      </c>
      <c r="AF1660" s="30">
        <v>0</v>
      </c>
    </row>
    <row r="1661" spans="1:32" x14ac:dyDescent="0.45">
      <c r="A1661" s="29" t="s">
        <v>161</v>
      </c>
      <c r="B1661" s="29" t="s">
        <v>162</v>
      </c>
      <c r="C1661" s="29" t="s">
        <v>3299</v>
      </c>
      <c r="D1661" s="29" t="s">
        <v>3300</v>
      </c>
      <c r="E1661" s="29" t="s">
        <v>3538</v>
      </c>
      <c r="F1661" s="29" t="s">
        <v>3539</v>
      </c>
      <c r="G1661" s="29" t="s">
        <v>3233</v>
      </c>
      <c r="H1661" s="29" t="s">
        <v>3234</v>
      </c>
      <c r="I1661" s="29" t="s">
        <v>3262</v>
      </c>
      <c r="J1661" s="29" t="s">
        <v>3263</v>
      </c>
      <c r="K1661" s="29" t="s">
        <v>3264</v>
      </c>
      <c r="L1661" s="29" t="s">
        <v>3103</v>
      </c>
      <c r="M1661" s="29" t="s">
        <v>3326</v>
      </c>
      <c r="N1661" s="29" t="s">
        <v>3327</v>
      </c>
      <c r="O1661" s="29" t="s">
        <v>3332</v>
      </c>
      <c r="P1661" s="29" t="s">
        <v>3333</v>
      </c>
      <c r="Q1661" s="29" t="s">
        <v>3209</v>
      </c>
      <c r="R1661" s="29" t="s">
        <v>3210</v>
      </c>
      <c r="S1661" s="29" t="s">
        <v>3098</v>
      </c>
      <c r="T1661" s="29"/>
      <c r="U1661" s="30">
        <v>5500</v>
      </c>
      <c r="V1661" s="30">
        <v>5500</v>
      </c>
      <c r="W1661" s="30">
        <v>5500</v>
      </c>
      <c r="X1661" s="30">
        <v>5500</v>
      </c>
      <c r="Y1661" s="30">
        <v>5500</v>
      </c>
      <c r="Z1661" s="30">
        <v>5500</v>
      </c>
      <c r="AA1661" s="30">
        <v>5500</v>
      </c>
      <c r="AB1661" s="30">
        <v>5500</v>
      </c>
      <c r="AC1661" s="30">
        <v>5500</v>
      </c>
      <c r="AD1661" s="30">
        <v>5500</v>
      </c>
      <c r="AE1661" s="30">
        <v>5500</v>
      </c>
      <c r="AF1661" s="30">
        <v>5500</v>
      </c>
    </row>
    <row r="1662" spans="1:32" x14ac:dyDescent="0.45">
      <c r="A1662" s="29" t="s">
        <v>161</v>
      </c>
      <c r="B1662" s="29" t="s">
        <v>162</v>
      </c>
      <c r="C1662" s="29" t="s">
        <v>3299</v>
      </c>
      <c r="D1662" s="29" t="s">
        <v>3300</v>
      </c>
      <c r="E1662" s="29" t="s">
        <v>3538</v>
      </c>
      <c r="F1662" s="29" t="s">
        <v>3539</v>
      </c>
      <c r="G1662" s="29" t="s">
        <v>3233</v>
      </c>
      <c r="H1662" s="29" t="s">
        <v>3234</v>
      </c>
      <c r="I1662" s="29" t="s">
        <v>3262</v>
      </c>
      <c r="J1662" s="29" t="s">
        <v>3263</v>
      </c>
      <c r="K1662" s="29" t="s">
        <v>3264</v>
      </c>
      <c r="L1662" s="29" t="s">
        <v>3103</v>
      </c>
      <c r="M1662" s="29" t="s">
        <v>3326</v>
      </c>
      <c r="N1662" s="29" t="s">
        <v>3327</v>
      </c>
      <c r="O1662" s="29" t="s">
        <v>3332</v>
      </c>
      <c r="P1662" s="29" t="s">
        <v>3333</v>
      </c>
      <c r="Q1662" s="29" t="s">
        <v>3209</v>
      </c>
      <c r="R1662" s="29" t="s">
        <v>3098</v>
      </c>
      <c r="S1662" s="29" t="s">
        <v>3098</v>
      </c>
      <c r="T1662" s="29"/>
      <c r="U1662" s="30">
        <v>0</v>
      </c>
      <c r="V1662" s="30">
        <v>0</v>
      </c>
      <c r="W1662" s="30">
        <v>0</v>
      </c>
      <c r="X1662" s="30">
        <v>0</v>
      </c>
      <c r="Y1662" s="30">
        <v>0</v>
      </c>
      <c r="Z1662" s="30">
        <v>0</v>
      </c>
      <c r="AA1662" s="30">
        <v>4968</v>
      </c>
      <c r="AB1662" s="30">
        <v>0</v>
      </c>
      <c r="AC1662" s="30">
        <v>0</v>
      </c>
      <c r="AD1662" s="30">
        <v>0</v>
      </c>
      <c r="AE1662" s="30">
        <v>0</v>
      </c>
      <c r="AF1662" s="30">
        <v>0</v>
      </c>
    </row>
    <row r="1663" spans="1:32" x14ac:dyDescent="0.45">
      <c r="A1663" s="29" t="s">
        <v>161</v>
      </c>
      <c r="B1663" s="29" t="s">
        <v>162</v>
      </c>
      <c r="C1663" s="29" t="s">
        <v>3299</v>
      </c>
      <c r="D1663" s="29" t="s">
        <v>3300</v>
      </c>
      <c r="E1663" s="29" t="s">
        <v>3538</v>
      </c>
      <c r="F1663" s="29" t="s">
        <v>3539</v>
      </c>
      <c r="G1663" s="29" t="s">
        <v>3233</v>
      </c>
      <c r="H1663" s="29" t="s">
        <v>3234</v>
      </c>
      <c r="I1663" s="29" t="s">
        <v>3275</v>
      </c>
      <c r="J1663" s="29" t="s">
        <v>3276</v>
      </c>
      <c r="K1663" s="29" t="s">
        <v>3282</v>
      </c>
      <c r="L1663" s="29" t="s">
        <v>3112</v>
      </c>
      <c r="M1663" s="29" t="s">
        <v>3283</v>
      </c>
      <c r="N1663" s="29" t="s">
        <v>3284</v>
      </c>
      <c r="O1663" s="29" t="s">
        <v>3376</v>
      </c>
      <c r="P1663" s="29" t="s">
        <v>3377</v>
      </c>
      <c r="Q1663" s="29" t="s">
        <v>3209</v>
      </c>
      <c r="R1663" s="29" t="s">
        <v>3210</v>
      </c>
      <c r="S1663" s="29" t="s">
        <v>3098</v>
      </c>
      <c r="T1663" s="29"/>
      <c r="U1663" s="30">
        <v>103275</v>
      </c>
      <c r="V1663" s="30">
        <v>103275</v>
      </c>
      <c r="W1663" s="30">
        <v>103275</v>
      </c>
      <c r="X1663" s="30">
        <v>103275</v>
      </c>
      <c r="Y1663" s="30">
        <v>103275</v>
      </c>
      <c r="Z1663" s="30">
        <v>103275</v>
      </c>
      <c r="AA1663" s="30">
        <v>103275</v>
      </c>
      <c r="AB1663" s="30">
        <v>103275</v>
      </c>
      <c r="AC1663" s="30">
        <v>103275</v>
      </c>
      <c r="AD1663" s="30">
        <v>103275</v>
      </c>
      <c r="AE1663" s="30">
        <v>103275</v>
      </c>
      <c r="AF1663" s="30">
        <v>103275</v>
      </c>
    </row>
    <row r="1664" spans="1:32" x14ac:dyDescent="0.45">
      <c r="A1664" s="29" t="s">
        <v>161</v>
      </c>
      <c r="B1664" s="29" t="s">
        <v>162</v>
      </c>
      <c r="C1664" s="29" t="s">
        <v>3299</v>
      </c>
      <c r="D1664" s="29" t="s">
        <v>3300</v>
      </c>
      <c r="E1664" s="29" t="s">
        <v>3538</v>
      </c>
      <c r="F1664" s="29" t="s">
        <v>3539</v>
      </c>
      <c r="G1664" s="29" t="s">
        <v>3233</v>
      </c>
      <c r="H1664" s="29" t="s">
        <v>3234</v>
      </c>
      <c r="I1664" s="29" t="s">
        <v>3275</v>
      </c>
      <c r="J1664" s="29" t="s">
        <v>3276</v>
      </c>
      <c r="K1664" s="29" t="s">
        <v>3282</v>
      </c>
      <c r="L1664" s="29" t="s">
        <v>3112</v>
      </c>
      <c r="M1664" s="29" t="s">
        <v>3283</v>
      </c>
      <c r="N1664" s="29" t="s">
        <v>3284</v>
      </c>
      <c r="O1664" s="29" t="s">
        <v>3448</v>
      </c>
      <c r="P1664" s="29" t="s">
        <v>3449</v>
      </c>
      <c r="Q1664" s="29" t="s">
        <v>3209</v>
      </c>
      <c r="R1664" s="29" t="s">
        <v>3210</v>
      </c>
      <c r="S1664" s="29" t="s">
        <v>3098</v>
      </c>
      <c r="T1664" s="29"/>
      <c r="U1664" s="30">
        <v>22950</v>
      </c>
      <c r="V1664" s="30">
        <v>22950</v>
      </c>
      <c r="W1664" s="30">
        <v>22950</v>
      </c>
      <c r="X1664" s="30">
        <v>22950</v>
      </c>
      <c r="Y1664" s="30">
        <v>22950</v>
      </c>
      <c r="Z1664" s="30">
        <v>22950</v>
      </c>
      <c r="AA1664" s="30">
        <v>22950</v>
      </c>
      <c r="AB1664" s="30">
        <v>22950</v>
      </c>
      <c r="AC1664" s="30">
        <v>22950</v>
      </c>
      <c r="AD1664" s="30">
        <v>22950</v>
      </c>
      <c r="AE1664" s="30">
        <v>22950</v>
      </c>
      <c r="AF1664" s="30">
        <v>22950</v>
      </c>
    </row>
    <row r="1665" spans="1:32" x14ac:dyDescent="0.45">
      <c r="A1665" s="29" t="s">
        <v>161</v>
      </c>
      <c r="B1665" s="29" t="s">
        <v>162</v>
      </c>
      <c r="C1665" s="29" t="s">
        <v>3299</v>
      </c>
      <c r="D1665" s="29" t="s">
        <v>3300</v>
      </c>
      <c r="E1665" s="29" t="s">
        <v>3538</v>
      </c>
      <c r="F1665" s="29" t="s">
        <v>3539</v>
      </c>
      <c r="G1665" s="29" t="s">
        <v>3233</v>
      </c>
      <c r="H1665" s="29" t="s">
        <v>3234</v>
      </c>
      <c r="I1665" s="29" t="s">
        <v>3275</v>
      </c>
      <c r="J1665" s="29" t="s">
        <v>3276</v>
      </c>
      <c r="K1665" s="29" t="s">
        <v>3287</v>
      </c>
      <c r="L1665" s="29" t="s">
        <v>3101</v>
      </c>
      <c r="M1665" s="29" t="s">
        <v>3316</v>
      </c>
      <c r="N1665" s="29" t="s">
        <v>3317</v>
      </c>
      <c r="O1665" s="29" t="s">
        <v>3318</v>
      </c>
      <c r="P1665" s="29" t="s">
        <v>3319</v>
      </c>
      <c r="Q1665" s="29" t="s">
        <v>3209</v>
      </c>
      <c r="R1665" s="29" t="s">
        <v>3210</v>
      </c>
      <c r="S1665" s="29" t="s">
        <v>3098</v>
      </c>
      <c r="T1665" s="29"/>
      <c r="U1665" s="30">
        <v>8160</v>
      </c>
      <c r="V1665" s="30">
        <v>8160</v>
      </c>
      <c r="W1665" s="30">
        <v>8160</v>
      </c>
      <c r="X1665" s="30">
        <v>8160</v>
      </c>
      <c r="Y1665" s="30">
        <v>8160</v>
      </c>
      <c r="Z1665" s="30">
        <v>8160</v>
      </c>
      <c r="AA1665" s="30">
        <v>8160</v>
      </c>
      <c r="AB1665" s="30">
        <v>8160</v>
      </c>
      <c r="AC1665" s="30">
        <v>8160</v>
      </c>
      <c r="AD1665" s="30">
        <v>8160</v>
      </c>
      <c r="AE1665" s="30">
        <v>8034</v>
      </c>
      <c r="AF1665" s="30">
        <v>8034</v>
      </c>
    </row>
    <row r="1666" spans="1:32" x14ac:dyDescent="0.45">
      <c r="A1666" s="29" t="s">
        <v>570</v>
      </c>
      <c r="B1666" s="29" t="s">
        <v>571</v>
      </c>
      <c r="C1666" s="29" t="s">
        <v>3211</v>
      </c>
      <c r="D1666" s="29" t="s">
        <v>3212</v>
      </c>
      <c r="E1666" s="29" t="s">
        <v>3213</v>
      </c>
      <c r="F1666" s="29" t="s">
        <v>982</v>
      </c>
      <c r="G1666" s="29" t="s">
        <v>3233</v>
      </c>
      <c r="H1666" s="29" t="s">
        <v>3234</v>
      </c>
      <c r="I1666" s="29" t="s">
        <v>3341</v>
      </c>
      <c r="J1666" s="29" t="s">
        <v>3342</v>
      </c>
      <c r="K1666" s="29" t="s">
        <v>3343</v>
      </c>
      <c r="L1666" s="29" t="s">
        <v>3119</v>
      </c>
      <c r="M1666" s="29" t="s">
        <v>3344</v>
      </c>
      <c r="N1666" s="29" t="s">
        <v>3345</v>
      </c>
      <c r="O1666" s="29" t="s">
        <v>3346</v>
      </c>
      <c r="P1666" s="29" t="s">
        <v>3347</v>
      </c>
      <c r="Q1666" s="29" t="s">
        <v>3209</v>
      </c>
      <c r="R1666" s="29" t="s">
        <v>3210</v>
      </c>
      <c r="S1666" s="29" t="s">
        <v>3098</v>
      </c>
      <c r="T1666" s="29"/>
      <c r="U1666" s="30">
        <v>-3758</v>
      </c>
      <c r="V1666" s="30">
        <v>-3614</v>
      </c>
      <c r="W1666" s="30">
        <v>-3875</v>
      </c>
      <c r="X1666" s="30">
        <v>-4014</v>
      </c>
      <c r="Y1666" s="30">
        <v>-4037</v>
      </c>
      <c r="Z1666" s="30">
        <v>-4156</v>
      </c>
      <c r="AA1666" s="30">
        <v>-4322</v>
      </c>
      <c r="AB1666" s="30">
        <v>-4430</v>
      </c>
      <c r="AC1666" s="30">
        <v>-4460</v>
      </c>
      <c r="AD1666" s="30">
        <v>0</v>
      </c>
      <c r="AE1666" s="30">
        <v>0</v>
      </c>
      <c r="AF1666" s="30">
        <v>0</v>
      </c>
    </row>
    <row r="1667" spans="1:32" x14ac:dyDescent="0.45">
      <c r="A1667" s="29" t="s">
        <v>570</v>
      </c>
      <c r="B1667" s="29" t="s">
        <v>571</v>
      </c>
      <c r="C1667" s="29" t="s">
        <v>3211</v>
      </c>
      <c r="D1667" s="29" t="s">
        <v>3212</v>
      </c>
      <c r="E1667" s="29" t="s">
        <v>3213</v>
      </c>
      <c r="F1667" s="29" t="s">
        <v>982</v>
      </c>
      <c r="G1667" s="29" t="s">
        <v>3233</v>
      </c>
      <c r="H1667" s="29" t="s">
        <v>3234</v>
      </c>
      <c r="I1667" s="29" t="s">
        <v>3341</v>
      </c>
      <c r="J1667" s="29" t="s">
        <v>3342</v>
      </c>
      <c r="K1667" s="29" t="s">
        <v>3348</v>
      </c>
      <c r="L1667" s="29" t="s">
        <v>3115</v>
      </c>
      <c r="M1667" s="29" t="s">
        <v>3349</v>
      </c>
      <c r="N1667" s="29" t="s">
        <v>3350</v>
      </c>
      <c r="O1667" s="29" t="s">
        <v>3351</v>
      </c>
      <c r="P1667" s="29" t="s">
        <v>3350</v>
      </c>
      <c r="Q1667" s="29" t="s">
        <v>3209</v>
      </c>
      <c r="R1667" s="29" t="s">
        <v>3210</v>
      </c>
      <c r="S1667" s="29" t="s">
        <v>3098</v>
      </c>
      <c r="T1667" s="29"/>
      <c r="U1667" s="30">
        <v>0</v>
      </c>
      <c r="V1667" s="30">
        <v>0</v>
      </c>
      <c r="W1667" s="30">
        <v>0</v>
      </c>
      <c r="X1667" s="30">
        <v>999</v>
      </c>
      <c r="Y1667" s="30">
        <v>0</v>
      </c>
      <c r="Z1667" s="30">
        <v>0</v>
      </c>
      <c r="AA1667" s="30">
        <v>0</v>
      </c>
      <c r="AB1667" s="30">
        <v>0</v>
      </c>
      <c r="AC1667" s="30">
        <v>0</v>
      </c>
      <c r="AD1667" s="30">
        <v>0</v>
      </c>
      <c r="AE1667" s="30">
        <v>0</v>
      </c>
      <c r="AF1667" s="30">
        <v>0</v>
      </c>
    </row>
    <row r="1668" spans="1:32" x14ac:dyDescent="0.45">
      <c r="A1668" s="29" t="s">
        <v>570</v>
      </c>
      <c r="B1668" s="29" t="s">
        <v>571</v>
      </c>
      <c r="C1668" s="29" t="s">
        <v>3211</v>
      </c>
      <c r="D1668" s="29" t="s">
        <v>3212</v>
      </c>
      <c r="E1668" s="29" t="s">
        <v>3213</v>
      </c>
      <c r="F1668" s="29" t="s">
        <v>982</v>
      </c>
      <c r="G1668" s="29" t="s">
        <v>3233</v>
      </c>
      <c r="H1668" s="29" t="s">
        <v>3234</v>
      </c>
      <c r="I1668" s="29" t="s">
        <v>3341</v>
      </c>
      <c r="J1668" s="29" t="s">
        <v>3342</v>
      </c>
      <c r="K1668" s="29" t="s">
        <v>3348</v>
      </c>
      <c r="L1668" s="29" t="s">
        <v>3115</v>
      </c>
      <c r="M1668" s="29" t="s">
        <v>3356</v>
      </c>
      <c r="N1668" s="29" t="s">
        <v>3357</v>
      </c>
      <c r="O1668" s="29" t="s">
        <v>3516</v>
      </c>
      <c r="P1668" s="29" t="s">
        <v>3517</v>
      </c>
      <c r="Q1668" s="29" t="s">
        <v>3209</v>
      </c>
      <c r="R1668" s="29" t="s">
        <v>3210</v>
      </c>
      <c r="S1668" s="29" t="s">
        <v>3098</v>
      </c>
      <c r="T1668" s="29"/>
      <c r="U1668" s="30">
        <v>0</v>
      </c>
      <c r="V1668" s="30">
        <v>0</v>
      </c>
      <c r="W1668" s="30">
        <v>0</v>
      </c>
      <c r="X1668" s="30">
        <v>0</v>
      </c>
      <c r="Y1668" s="30">
        <v>0</v>
      </c>
      <c r="Z1668" s="30">
        <v>0</v>
      </c>
      <c r="AA1668" s="30">
        <v>0</v>
      </c>
      <c r="AB1668" s="30">
        <v>0</v>
      </c>
      <c r="AC1668" s="30">
        <v>0</v>
      </c>
      <c r="AD1668" s="30">
        <v>0</v>
      </c>
      <c r="AE1668" s="30">
        <v>0</v>
      </c>
      <c r="AF1668" s="30">
        <v>0</v>
      </c>
    </row>
    <row r="1669" spans="1:32" x14ac:dyDescent="0.45">
      <c r="A1669" s="29" t="s">
        <v>570</v>
      </c>
      <c r="B1669" s="29" t="s">
        <v>571</v>
      </c>
      <c r="C1669" s="29" t="s">
        <v>3211</v>
      </c>
      <c r="D1669" s="29" t="s">
        <v>3212</v>
      </c>
      <c r="E1669" s="29" t="s">
        <v>3213</v>
      </c>
      <c r="F1669" s="29" t="s">
        <v>982</v>
      </c>
      <c r="G1669" s="29" t="s">
        <v>3233</v>
      </c>
      <c r="H1669" s="29" t="s">
        <v>3234</v>
      </c>
      <c r="I1669" s="29" t="s">
        <v>3341</v>
      </c>
      <c r="J1669" s="29" t="s">
        <v>3342</v>
      </c>
      <c r="K1669" s="29" t="s">
        <v>3348</v>
      </c>
      <c r="L1669" s="29" t="s">
        <v>3115</v>
      </c>
      <c r="M1669" s="29" t="s">
        <v>3356</v>
      </c>
      <c r="N1669" s="29" t="s">
        <v>3357</v>
      </c>
      <c r="O1669" s="29" t="s">
        <v>3703</v>
      </c>
      <c r="P1669" s="29" t="s">
        <v>3704</v>
      </c>
      <c r="Q1669" s="29" t="s">
        <v>3209</v>
      </c>
      <c r="R1669" s="29" t="s">
        <v>3210</v>
      </c>
      <c r="S1669" s="29" t="s">
        <v>3098</v>
      </c>
      <c r="T1669" s="29"/>
      <c r="U1669" s="30">
        <v>0</v>
      </c>
      <c r="V1669" s="30">
        <v>0</v>
      </c>
      <c r="W1669" s="30">
        <v>0</v>
      </c>
      <c r="X1669" s="30">
        <v>0</v>
      </c>
      <c r="Y1669" s="30">
        <v>0</v>
      </c>
      <c r="Z1669" s="30">
        <v>0</v>
      </c>
      <c r="AA1669" s="30">
        <v>0</v>
      </c>
      <c r="AB1669" s="30">
        <v>0</v>
      </c>
      <c r="AC1669" s="30">
        <v>0</v>
      </c>
      <c r="AD1669" s="30">
        <v>0</v>
      </c>
      <c r="AE1669" s="30">
        <v>0</v>
      </c>
      <c r="AF1669" s="30">
        <v>0</v>
      </c>
    </row>
    <row r="1670" spans="1:32" x14ac:dyDescent="0.45">
      <c r="A1670" s="29" t="s">
        <v>570</v>
      </c>
      <c r="B1670" s="29" t="s">
        <v>571</v>
      </c>
      <c r="C1670" s="29" t="s">
        <v>3211</v>
      </c>
      <c r="D1670" s="29" t="s">
        <v>3212</v>
      </c>
      <c r="E1670" s="29" t="s">
        <v>3213</v>
      </c>
      <c r="F1670" s="29" t="s">
        <v>982</v>
      </c>
      <c r="G1670" s="29" t="s">
        <v>3233</v>
      </c>
      <c r="H1670" s="29" t="s">
        <v>3234</v>
      </c>
      <c r="I1670" s="29" t="s">
        <v>3341</v>
      </c>
      <c r="J1670" s="29" t="s">
        <v>3342</v>
      </c>
      <c r="K1670" s="29" t="s">
        <v>3348</v>
      </c>
      <c r="L1670" s="29" t="s">
        <v>3115</v>
      </c>
      <c r="M1670" s="29" t="s">
        <v>3360</v>
      </c>
      <c r="N1670" s="29" t="s">
        <v>3361</v>
      </c>
      <c r="O1670" s="29" t="s">
        <v>3364</v>
      </c>
      <c r="P1670" s="29" t="s">
        <v>3365</v>
      </c>
      <c r="Q1670" s="29" t="s">
        <v>3209</v>
      </c>
      <c r="R1670" s="29" t="s">
        <v>3210</v>
      </c>
      <c r="S1670" s="29" t="s">
        <v>3098</v>
      </c>
      <c r="T1670" s="29"/>
      <c r="U1670" s="30">
        <v>500</v>
      </c>
      <c r="V1670" s="30">
        <v>500</v>
      </c>
      <c r="W1670" s="30">
        <v>500</v>
      </c>
      <c r="X1670" s="30">
        <v>500</v>
      </c>
      <c r="Y1670" s="30">
        <v>500</v>
      </c>
      <c r="Z1670" s="30">
        <v>500</v>
      </c>
      <c r="AA1670" s="30">
        <v>500</v>
      </c>
      <c r="AB1670" s="30">
        <v>500</v>
      </c>
      <c r="AC1670" s="30">
        <v>500</v>
      </c>
      <c r="AD1670" s="30">
        <v>500</v>
      </c>
      <c r="AE1670" s="30">
        <v>500</v>
      </c>
      <c r="AF1670" s="30">
        <v>500</v>
      </c>
    </row>
    <row r="1671" spans="1:32" x14ac:dyDescent="0.45">
      <c r="A1671" s="29" t="s">
        <v>570</v>
      </c>
      <c r="B1671" s="29" t="s">
        <v>571</v>
      </c>
      <c r="C1671" s="29" t="s">
        <v>3211</v>
      </c>
      <c r="D1671" s="29" t="s">
        <v>3212</v>
      </c>
      <c r="E1671" s="29" t="s">
        <v>3213</v>
      </c>
      <c r="F1671" s="29" t="s">
        <v>982</v>
      </c>
      <c r="G1671" s="29" t="s">
        <v>3233</v>
      </c>
      <c r="H1671" s="29" t="s">
        <v>3234</v>
      </c>
      <c r="I1671" s="29" t="s">
        <v>3341</v>
      </c>
      <c r="J1671" s="29" t="s">
        <v>3342</v>
      </c>
      <c r="K1671" s="29" t="s">
        <v>3348</v>
      </c>
      <c r="L1671" s="29" t="s">
        <v>3115</v>
      </c>
      <c r="M1671" s="29" t="s">
        <v>3366</v>
      </c>
      <c r="N1671" s="29" t="s">
        <v>3367</v>
      </c>
      <c r="O1671" s="29" t="s">
        <v>3370</v>
      </c>
      <c r="P1671" s="29" t="s">
        <v>3371</v>
      </c>
      <c r="Q1671" s="29" t="s">
        <v>3209</v>
      </c>
      <c r="R1671" s="29" t="s">
        <v>3210</v>
      </c>
      <c r="S1671" s="29" t="s">
        <v>3098</v>
      </c>
      <c r="T1671" s="29"/>
      <c r="U1671" s="30">
        <v>42955</v>
      </c>
      <c r="V1671" s="30">
        <v>42955</v>
      </c>
      <c r="W1671" s="30">
        <v>42955</v>
      </c>
      <c r="X1671" s="30">
        <v>42955</v>
      </c>
      <c r="Y1671" s="30">
        <v>42955</v>
      </c>
      <c r="Z1671" s="30">
        <v>42955</v>
      </c>
      <c r="AA1671" s="30">
        <v>42955</v>
      </c>
      <c r="AB1671" s="30">
        <v>42955</v>
      </c>
      <c r="AC1671" s="30">
        <v>42955</v>
      </c>
      <c r="AD1671" s="30">
        <v>23522</v>
      </c>
      <c r="AE1671" s="30">
        <v>23522</v>
      </c>
      <c r="AF1671" s="30">
        <v>23522</v>
      </c>
    </row>
    <row r="1672" spans="1:32" x14ac:dyDescent="0.45">
      <c r="A1672" s="29" t="s">
        <v>1153</v>
      </c>
      <c r="B1672" s="29" t="s">
        <v>1154</v>
      </c>
      <c r="C1672" s="29" t="s">
        <v>3299</v>
      </c>
      <c r="D1672" s="29" t="s">
        <v>3300</v>
      </c>
      <c r="E1672" s="29" t="s">
        <v>3301</v>
      </c>
      <c r="F1672" s="29" t="s">
        <v>3302</v>
      </c>
      <c r="G1672" s="29" t="s">
        <v>3200</v>
      </c>
      <c r="H1672" s="29" t="s">
        <v>3201</v>
      </c>
      <c r="I1672" s="29" t="s">
        <v>3202</v>
      </c>
      <c r="J1672" s="29" t="s">
        <v>3203</v>
      </c>
      <c r="K1672" s="29" t="s">
        <v>3221</v>
      </c>
      <c r="L1672" s="29" t="s">
        <v>3113</v>
      </c>
      <c r="M1672" s="29" t="s">
        <v>3222</v>
      </c>
      <c r="N1672" s="29" t="s">
        <v>3223</v>
      </c>
      <c r="O1672" s="29" t="s">
        <v>3224</v>
      </c>
      <c r="P1672" s="29" t="s">
        <v>3225</v>
      </c>
      <c r="Q1672" s="29" t="s">
        <v>3209</v>
      </c>
      <c r="R1672" s="29" t="s">
        <v>3210</v>
      </c>
      <c r="S1672" s="29" t="s">
        <v>3098</v>
      </c>
      <c r="T1672" s="29"/>
      <c r="U1672" s="30">
        <v>4000</v>
      </c>
      <c r="V1672" s="30">
        <v>4000</v>
      </c>
      <c r="W1672" s="30">
        <v>4000</v>
      </c>
      <c r="X1672" s="30">
        <v>4000</v>
      </c>
      <c r="Y1672" s="30">
        <v>4000</v>
      </c>
      <c r="Z1672" s="30">
        <v>4000</v>
      </c>
      <c r="AA1672" s="30">
        <v>4000</v>
      </c>
      <c r="AB1672" s="30">
        <v>4000</v>
      </c>
      <c r="AC1672" s="30">
        <v>4000</v>
      </c>
      <c r="AD1672" s="30">
        <v>4000</v>
      </c>
      <c r="AE1672" s="30">
        <v>4000</v>
      </c>
      <c r="AF1672" s="30">
        <v>4000</v>
      </c>
    </row>
    <row r="1673" spans="1:32" x14ac:dyDescent="0.45">
      <c r="A1673" s="29" t="s">
        <v>1153</v>
      </c>
      <c r="B1673" s="29" t="s">
        <v>1154</v>
      </c>
      <c r="C1673" s="29" t="s">
        <v>3299</v>
      </c>
      <c r="D1673" s="29" t="s">
        <v>3300</v>
      </c>
      <c r="E1673" s="29" t="s">
        <v>3301</v>
      </c>
      <c r="F1673" s="29" t="s">
        <v>3302</v>
      </c>
      <c r="G1673" s="29" t="s">
        <v>3200</v>
      </c>
      <c r="H1673" s="29" t="s">
        <v>3201</v>
      </c>
      <c r="I1673" s="29" t="s">
        <v>3226</v>
      </c>
      <c r="J1673" s="29" t="s">
        <v>3227</v>
      </c>
      <c r="K1673" s="29" t="s">
        <v>3228</v>
      </c>
      <c r="L1673" s="29" t="s">
        <v>3111</v>
      </c>
      <c r="M1673" s="29" t="s">
        <v>3229</v>
      </c>
      <c r="N1673" s="29" t="s">
        <v>3230</v>
      </c>
      <c r="O1673" s="29" t="s">
        <v>3231</v>
      </c>
      <c r="P1673" s="29" t="s">
        <v>3232</v>
      </c>
      <c r="Q1673" s="29" t="s">
        <v>3209</v>
      </c>
      <c r="R1673" s="29" t="s">
        <v>3210</v>
      </c>
      <c r="S1673" s="29" t="s">
        <v>3098</v>
      </c>
      <c r="T1673" s="29"/>
      <c r="U1673" s="30">
        <v>0</v>
      </c>
      <c r="V1673" s="30">
        <v>0</v>
      </c>
      <c r="W1673" s="30">
        <v>0</v>
      </c>
      <c r="X1673" s="30">
        <v>0</v>
      </c>
      <c r="Y1673" s="30">
        <v>0</v>
      </c>
      <c r="Z1673" s="30">
        <v>0</v>
      </c>
      <c r="AA1673" s="30">
        <v>0</v>
      </c>
      <c r="AB1673" s="30">
        <v>0</v>
      </c>
      <c r="AC1673" s="30">
        <v>0</v>
      </c>
      <c r="AD1673" s="30">
        <v>0</v>
      </c>
      <c r="AE1673" s="30">
        <v>0</v>
      </c>
      <c r="AF1673" s="30">
        <v>0</v>
      </c>
    </row>
    <row r="1674" spans="1:32" x14ac:dyDescent="0.45">
      <c r="A1674" s="29" t="s">
        <v>1153</v>
      </c>
      <c r="B1674" s="29" t="s">
        <v>1154</v>
      </c>
      <c r="C1674" s="29" t="s">
        <v>3299</v>
      </c>
      <c r="D1674" s="29" t="s">
        <v>3300</v>
      </c>
      <c r="E1674" s="29" t="s">
        <v>3301</v>
      </c>
      <c r="F1674" s="29" t="s">
        <v>3302</v>
      </c>
      <c r="G1674" s="29" t="s">
        <v>3233</v>
      </c>
      <c r="H1674" s="29" t="s">
        <v>3234</v>
      </c>
      <c r="I1674" s="29" t="s">
        <v>3235</v>
      </c>
      <c r="J1674" s="29" t="s">
        <v>3236</v>
      </c>
      <c r="K1674" s="29" t="s">
        <v>3237</v>
      </c>
      <c r="L1674" s="29" t="s">
        <v>3107</v>
      </c>
      <c r="M1674" s="29" t="s">
        <v>3456</v>
      </c>
      <c r="N1674" s="29" t="s">
        <v>3457</v>
      </c>
      <c r="O1674" s="29" t="s">
        <v>3504</v>
      </c>
      <c r="P1674" s="29" t="s">
        <v>3505</v>
      </c>
      <c r="Q1674" s="29" t="s">
        <v>3209</v>
      </c>
      <c r="R1674" s="29" t="s">
        <v>3210</v>
      </c>
      <c r="S1674" s="29" t="s">
        <v>3098</v>
      </c>
      <c r="T1674" s="29"/>
      <c r="U1674" s="30">
        <v>7096</v>
      </c>
      <c r="V1674" s="30">
        <v>8235</v>
      </c>
      <c r="W1674" s="30">
        <v>10203</v>
      </c>
      <c r="X1674" s="30">
        <v>13764</v>
      </c>
      <c r="Y1674" s="30">
        <v>11299</v>
      </c>
      <c r="Z1674" s="30">
        <v>10872</v>
      </c>
      <c r="AA1674" s="30">
        <v>11192</v>
      </c>
      <c r="AB1674" s="30">
        <v>7122</v>
      </c>
      <c r="AC1674" s="30">
        <v>8581</v>
      </c>
      <c r="AD1674" s="30">
        <v>8920</v>
      </c>
      <c r="AE1674" s="30">
        <v>8675</v>
      </c>
      <c r="AF1674" s="30">
        <v>12635</v>
      </c>
    </row>
    <row r="1675" spans="1:32" x14ac:dyDescent="0.45">
      <c r="A1675" s="29" t="s">
        <v>1153</v>
      </c>
      <c r="B1675" s="29" t="s">
        <v>1154</v>
      </c>
      <c r="C1675" s="29" t="s">
        <v>3299</v>
      </c>
      <c r="D1675" s="29" t="s">
        <v>3300</v>
      </c>
      <c r="E1675" s="29" t="s">
        <v>3301</v>
      </c>
      <c r="F1675" s="29" t="s">
        <v>3302</v>
      </c>
      <c r="G1675" s="29" t="s">
        <v>3233</v>
      </c>
      <c r="H1675" s="29" t="s">
        <v>3234</v>
      </c>
      <c r="I1675" s="29" t="s">
        <v>3235</v>
      </c>
      <c r="J1675" s="29" t="s">
        <v>3236</v>
      </c>
      <c r="K1675" s="29" t="s">
        <v>3237</v>
      </c>
      <c r="L1675" s="29" t="s">
        <v>3107</v>
      </c>
      <c r="M1675" s="29" t="s">
        <v>3238</v>
      </c>
      <c r="N1675" s="29" t="s">
        <v>3239</v>
      </c>
      <c r="O1675" s="29" t="s">
        <v>3422</v>
      </c>
      <c r="P1675" s="29" t="s">
        <v>3423</v>
      </c>
      <c r="Q1675" s="29" t="s">
        <v>3209</v>
      </c>
      <c r="R1675" s="29" t="s">
        <v>3210</v>
      </c>
      <c r="S1675" s="29" t="s">
        <v>3098</v>
      </c>
      <c r="T1675" s="29"/>
      <c r="U1675" s="30">
        <v>12000</v>
      </c>
      <c r="V1675" s="30">
        <v>12000</v>
      </c>
      <c r="W1675" s="30">
        <v>12000</v>
      </c>
      <c r="X1675" s="30">
        <v>12000</v>
      </c>
      <c r="Y1675" s="30">
        <v>12000</v>
      </c>
      <c r="Z1675" s="30">
        <v>12000</v>
      </c>
      <c r="AA1675" s="30">
        <v>12000</v>
      </c>
      <c r="AB1675" s="30">
        <v>12000</v>
      </c>
      <c r="AC1675" s="30">
        <v>12000</v>
      </c>
      <c r="AD1675" s="30">
        <v>12000</v>
      </c>
      <c r="AE1675" s="30">
        <v>12000</v>
      </c>
      <c r="AF1675" s="30">
        <v>12000</v>
      </c>
    </row>
    <row r="1676" spans="1:32" x14ac:dyDescent="0.45">
      <c r="A1676" s="29" t="s">
        <v>1153</v>
      </c>
      <c r="B1676" s="29" t="s">
        <v>1154</v>
      </c>
      <c r="C1676" s="29" t="s">
        <v>3299</v>
      </c>
      <c r="D1676" s="29" t="s">
        <v>3300</v>
      </c>
      <c r="E1676" s="29" t="s">
        <v>3301</v>
      </c>
      <c r="F1676" s="29" t="s">
        <v>3302</v>
      </c>
      <c r="G1676" s="29" t="s">
        <v>3233</v>
      </c>
      <c r="H1676" s="29" t="s">
        <v>3234</v>
      </c>
      <c r="I1676" s="29" t="s">
        <v>3242</v>
      </c>
      <c r="J1676" s="29" t="s">
        <v>3243</v>
      </c>
      <c r="K1676" s="29" t="s">
        <v>3244</v>
      </c>
      <c r="L1676" s="29" t="s">
        <v>3104</v>
      </c>
      <c r="M1676" s="29" t="s">
        <v>3436</v>
      </c>
      <c r="N1676" s="29" t="s">
        <v>3437</v>
      </c>
      <c r="O1676" s="29" t="s">
        <v>3438</v>
      </c>
      <c r="P1676" s="29" t="s">
        <v>3439</v>
      </c>
      <c r="Q1676" s="29" t="s">
        <v>3209</v>
      </c>
      <c r="R1676" s="29" t="s">
        <v>3210</v>
      </c>
      <c r="S1676" s="29" t="s">
        <v>3098</v>
      </c>
      <c r="T1676" s="29"/>
      <c r="U1676" s="30">
        <v>2000</v>
      </c>
      <c r="V1676" s="30">
        <v>2000</v>
      </c>
      <c r="W1676" s="30">
        <v>2000</v>
      </c>
      <c r="X1676" s="30">
        <v>2000</v>
      </c>
      <c r="Y1676" s="30">
        <v>2000</v>
      </c>
      <c r="Z1676" s="30">
        <v>2000</v>
      </c>
      <c r="AA1676" s="30">
        <v>2000</v>
      </c>
      <c r="AB1676" s="30">
        <v>2000</v>
      </c>
      <c r="AC1676" s="30">
        <v>2000</v>
      </c>
      <c r="AD1676" s="30">
        <v>2000</v>
      </c>
      <c r="AE1676" s="30">
        <v>2000</v>
      </c>
      <c r="AF1676" s="30">
        <v>2000</v>
      </c>
    </row>
    <row r="1677" spans="1:32" x14ac:dyDescent="0.45">
      <c r="A1677" s="29" t="s">
        <v>1153</v>
      </c>
      <c r="B1677" s="29" t="s">
        <v>1154</v>
      </c>
      <c r="C1677" s="29" t="s">
        <v>3299</v>
      </c>
      <c r="D1677" s="29" t="s">
        <v>3300</v>
      </c>
      <c r="E1677" s="29" t="s">
        <v>3301</v>
      </c>
      <c r="F1677" s="29" t="s">
        <v>3302</v>
      </c>
      <c r="G1677" s="29" t="s">
        <v>3233</v>
      </c>
      <c r="H1677" s="29" t="s">
        <v>3234</v>
      </c>
      <c r="I1677" s="29" t="s">
        <v>3242</v>
      </c>
      <c r="J1677" s="29" t="s">
        <v>3243</v>
      </c>
      <c r="K1677" s="29" t="s">
        <v>3244</v>
      </c>
      <c r="L1677" s="29" t="s">
        <v>3104</v>
      </c>
      <c r="M1677" s="29" t="s">
        <v>3245</v>
      </c>
      <c r="N1677" s="29" t="s">
        <v>3246</v>
      </c>
      <c r="O1677" s="29" t="s">
        <v>3247</v>
      </c>
      <c r="P1677" s="29" t="s">
        <v>3248</v>
      </c>
      <c r="Q1677" s="29" t="s">
        <v>3209</v>
      </c>
      <c r="R1677" s="29" t="s">
        <v>3210</v>
      </c>
      <c r="S1677" s="29" t="s">
        <v>3098</v>
      </c>
      <c r="T1677" s="29"/>
      <c r="U1677" s="30">
        <v>0</v>
      </c>
      <c r="V1677" s="30">
        <v>0</v>
      </c>
      <c r="W1677" s="30">
        <v>0</v>
      </c>
      <c r="X1677" s="30">
        <v>0</v>
      </c>
      <c r="Y1677" s="30">
        <v>0</v>
      </c>
      <c r="Z1677" s="30">
        <v>0</v>
      </c>
      <c r="AA1677" s="30">
        <v>0</v>
      </c>
      <c r="AB1677" s="30">
        <v>0</v>
      </c>
      <c r="AC1677" s="30">
        <v>4798</v>
      </c>
      <c r="AD1677" s="30">
        <v>7200</v>
      </c>
      <c r="AE1677" s="30">
        <v>7200</v>
      </c>
      <c r="AF1677" s="30">
        <v>7200</v>
      </c>
    </row>
    <row r="1678" spans="1:32" x14ac:dyDescent="0.45">
      <c r="A1678" s="29" t="s">
        <v>1153</v>
      </c>
      <c r="B1678" s="29" t="s">
        <v>1154</v>
      </c>
      <c r="C1678" s="29" t="s">
        <v>3299</v>
      </c>
      <c r="D1678" s="29" t="s">
        <v>3300</v>
      </c>
      <c r="E1678" s="29" t="s">
        <v>3301</v>
      </c>
      <c r="F1678" s="29" t="s">
        <v>3302</v>
      </c>
      <c r="G1678" s="29" t="s">
        <v>3233</v>
      </c>
      <c r="H1678" s="29" t="s">
        <v>3234</v>
      </c>
      <c r="I1678" s="29" t="s">
        <v>3242</v>
      </c>
      <c r="J1678" s="29" t="s">
        <v>3243</v>
      </c>
      <c r="K1678" s="29" t="s">
        <v>3252</v>
      </c>
      <c r="L1678" s="29" t="s">
        <v>3106</v>
      </c>
      <c r="M1678" s="29" t="s">
        <v>3253</v>
      </c>
      <c r="N1678" s="29" t="s">
        <v>3106</v>
      </c>
      <c r="O1678" s="29" t="s">
        <v>3610</v>
      </c>
      <c r="P1678" s="29" t="s">
        <v>3611</v>
      </c>
      <c r="Q1678" s="29" t="s">
        <v>3249</v>
      </c>
      <c r="R1678" s="29" t="s">
        <v>3210</v>
      </c>
      <c r="S1678" s="29" t="s">
        <v>3098</v>
      </c>
      <c r="T1678" s="29"/>
      <c r="U1678" s="30">
        <v>735</v>
      </c>
      <c r="V1678" s="30">
        <v>735</v>
      </c>
      <c r="W1678" s="30">
        <v>735</v>
      </c>
      <c r="X1678" s="30">
        <v>735</v>
      </c>
      <c r="Y1678" s="30">
        <v>735</v>
      </c>
      <c r="Z1678" s="30">
        <v>735</v>
      </c>
      <c r="AA1678" s="30">
        <v>735</v>
      </c>
      <c r="AB1678" s="30">
        <v>735</v>
      </c>
      <c r="AC1678" s="30">
        <v>735</v>
      </c>
      <c r="AD1678" s="30">
        <v>735</v>
      </c>
      <c r="AE1678" s="30">
        <v>735</v>
      </c>
      <c r="AF1678" s="30">
        <v>745</v>
      </c>
    </row>
    <row r="1679" spans="1:32" x14ac:dyDescent="0.45">
      <c r="A1679" s="29" t="s">
        <v>1153</v>
      </c>
      <c r="B1679" s="29" t="s">
        <v>1154</v>
      </c>
      <c r="C1679" s="29" t="s">
        <v>3299</v>
      </c>
      <c r="D1679" s="29" t="s">
        <v>3300</v>
      </c>
      <c r="E1679" s="29" t="s">
        <v>3301</v>
      </c>
      <c r="F1679" s="29" t="s">
        <v>3302</v>
      </c>
      <c r="G1679" s="29" t="s">
        <v>3233</v>
      </c>
      <c r="H1679" s="29" t="s">
        <v>3234</v>
      </c>
      <c r="I1679" s="29" t="s">
        <v>3242</v>
      </c>
      <c r="J1679" s="29" t="s">
        <v>3243</v>
      </c>
      <c r="K1679" s="29" t="s">
        <v>3252</v>
      </c>
      <c r="L1679" s="29" t="s">
        <v>3106</v>
      </c>
      <c r="M1679" s="29" t="s">
        <v>3253</v>
      </c>
      <c r="N1679" s="29" t="s">
        <v>3106</v>
      </c>
      <c r="O1679" s="29" t="s">
        <v>3610</v>
      </c>
      <c r="P1679" s="29" t="s">
        <v>3611</v>
      </c>
      <c r="Q1679" s="29" t="s">
        <v>3209</v>
      </c>
      <c r="R1679" s="29" t="s">
        <v>3210</v>
      </c>
      <c r="S1679" s="29" t="s">
        <v>3098</v>
      </c>
      <c r="T1679" s="29"/>
      <c r="U1679" s="30">
        <v>12060</v>
      </c>
      <c r="V1679" s="30">
        <v>12060</v>
      </c>
      <c r="W1679" s="30">
        <v>12060</v>
      </c>
      <c r="X1679" s="30">
        <v>12060</v>
      </c>
      <c r="Y1679" s="30">
        <v>12060</v>
      </c>
      <c r="Z1679" s="30">
        <v>12060</v>
      </c>
      <c r="AA1679" s="30">
        <v>12060</v>
      </c>
      <c r="AB1679" s="30">
        <v>12060</v>
      </c>
      <c r="AC1679" s="30">
        <v>4020</v>
      </c>
      <c r="AD1679" s="30">
        <v>0</v>
      </c>
      <c r="AE1679" s="30">
        <v>0</v>
      </c>
      <c r="AF1679" s="30">
        <v>0</v>
      </c>
    </row>
    <row r="1680" spans="1:32" x14ac:dyDescent="0.45">
      <c r="A1680" s="29" t="s">
        <v>1153</v>
      </c>
      <c r="B1680" s="29" t="s">
        <v>1154</v>
      </c>
      <c r="C1680" s="29" t="s">
        <v>3299</v>
      </c>
      <c r="D1680" s="29" t="s">
        <v>3300</v>
      </c>
      <c r="E1680" s="29" t="s">
        <v>3301</v>
      </c>
      <c r="F1680" s="29" t="s">
        <v>3302</v>
      </c>
      <c r="G1680" s="29" t="s">
        <v>3233</v>
      </c>
      <c r="H1680" s="29" t="s">
        <v>3234</v>
      </c>
      <c r="I1680" s="29" t="s">
        <v>3262</v>
      </c>
      <c r="J1680" s="29" t="s">
        <v>3263</v>
      </c>
      <c r="K1680" s="29" t="s">
        <v>3264</v>
      </c>
      <c r="L1680" s="29" t="s">
        <v>3103</v>
      </c>
      <c r="M1680" s="29" t="s">
        <v>3265</v>
      </c>
      <c r="N1680" s="29" t="s">
        <v>3266</v>
      </c>
      <c r="O1680" s="29" t="s">
        <v>3267</v>
      </c>
      <c r="P1680" s="29" t="s">
        <v>3268</v>
      </c>
      <c r="Q1680" s="29" t="s">
        <v>3209</v>
      </c>
      <c r="R1680" s="29" t="s">
        <v>3210</v>
      </c>
      <c r="S1680" s="29" t="s">
        <v>3098</v>
      </c>
      <c r="T1680" s="29"/>
      <c r="U1680" s="30">
        <v>8100</v>
      </c>
      <c r="V1680" s="30">
        <v>8100</v>
      </c>
      <c r="W1680" s="30">
        <v>8100</v>
      </c>
      <c r="X1680" s="30">
        <v>8100</v>
      </c>
      <c r="Y1680" s="30">
        <v>8100</v>
      </c>
      <c r="Z1680" s="30">
        <v>8100</v>
      </c>
      <c r="AA1680" s="30">
        <v>8100</v>
      </c>
      <c r="AB1680" s="30">
        <v>8100</v>
      </c>
      <c r="AC1680" s="30">
        <v>8100</v>
      </c>
      <c r="AD1680" s="30">
        <v>8100</v>
      </c>
      <c r="AE1680" s="30">
        <v>8100</v>
      </c>
      <c r="AF1680" s="30">
        <v>8100</v>
      </c>
    </row>
    <row r="1681" spans="1:32" x14ac:dyDescent="0.45">
      <c r="A1681" s="29" t="s">
        <v>1153</v>
      </c>
      <c r="B1681" s="29" t="s">
        <v>1154</v>
      </c>
      <c r="C1681" s="29" t="s">
        <v>3299</v>
      </c>
      <c r="D1681" s="29" t="s">
        <v>3300</v>
      </c>
      <c r="E1681" s="29" t="s">
        <v>3301</v>
      </c>
      <c r="F1681" s="29" t="s">
        <v>3302</v>
      </c>
      <c r="G1681" s="29" t="s">
        <v>3233</v>
      </c>
      <c r="H1681" s="29" t="s">
        <v>3234</v>
      </c>
      <c r="I1681" s="29" t="s">
        <v>3262</v>
      </c>
      <c r="J1681" s="29" t="s">
        <v>3263</v>
      </c>
      <c r="K1681" s="29" t="s">
        <v>3264</v>
      </c>
      <c r="L1681" s="29" t="s">
        <v>3103</v>
      </c>
      <c r="M1681" s="29" t="s">
        <v>3265</v>
      </c>
      <c r="N1681" s="29" t="s">
        <v>3266</v>
      </c>
      <c r="O1681" s="29" t="s">
        <v>3269</v>
      </c>
      <c r="P1681" s="29" t="s">
        <v>3270</v>
      </c>
      <c r="Q1681" s="29" t="s">
        <v>3209</v>
      </c>
      <c r="R1681" s="29" t="s">
        <v>3210</v>
      </c>
      <c r="S1681" s="29" t="s">
        <v>3098</v>
      </c>
      <c r="T1681" s="29"/>
      <c r="U1681" s="30">
        <v>351</v>
      </c>
      <c r="V1681" s="30">
        <v>273</v>
      </c>
      <c r="W1681" s="30">
        <v>507</v>
      </c>
      <c r="X1681" s="30">
        <v>741</v>
      </c>
      <c r="Y1681" s="30">
        <v>1131</v>
      </c>
      <c r="Z1681" s="30">
        <v>819</v>
      </c>
      <c r="AA1681" s="30">
        <v>312</v>
      </c>
      <c r="AB1681" s="30">
        <v>195</v>
      </c>
      <c r="AC1681" s="30">
        <v>234</v>
      </c>
      <c r="AD1681" s="30">
        <v>234</v>
      </c>
      <c r="AE1681" s="30">
        <v>312</v>
      </c>
      <c r="AF1681" s="30">
        <v>195</v>
      </c>
    </row>
    <row r="1682" spans="1:32" x14ac:dyDescent="0.45">
      <c r="A1682" s="29" t="s">
        <v>1153</v>
      </c>
      <c r="B1682" s="29" t="s">
        <v>1154</v>
      </c>
      <c r="C1682" s="29" t="s">
        <v>3299</v>
      </c>
      <c r="D1682" s="29" t="s">
        <v>3300</v>
      </c>
      <c r="E1682" s="29" t="s">
        <v>3301</v>
      </c>
      <c r="F1682" s="29" t="s">
        <v>3302</v>
      </c>
      <c r="G1682" s="29" t="s">
        <v>3233</v>
      </c>
      <c r="H1682" s="29" t="s">
        <v>3234</v>
      </c>
      <c r="I1682" s="29" t="s">
        <v>3262</v>
      </c>
      <c r="J1682" s="29" t="s">
        <v>3263</v>
      </c>
      <c r="K1682" s="29" t="s">
        <v>3264</v>
      </c>
      <c r="L1682" s="29" t="s">
        <v>3103</v>
      </c>
      <c r="M1682" s="29" t="s">
        <v>3265</v>
      </c>
      <c r="N1682" s="29" t="s">
        <v>3266</v>
      </c>
      <c r="O1682" s="29" t="s">
        <v>3271</v>
      </c>
      <c r="P1682" s="29" t="s">
        <v>3272</v>
      </c>
      <c r="Q1682" s="29" t="s">
        <v>3209</v>
      </c>
      <c r="R1682" s="29" t="s">
        <v>3210</v>
      </c>
      <c r="S1682" s="29" t="s">
        <v>3098</v>
      </c>
      <c r="T1682" s="29"/>
      <c r="U1682" s="30">
        <v>2030</v>
      </c>
      <c r="V1682" s="30">
        <v>261</v>
      </c>
      <c r="W1682" s="30">
        <v>2363</v>
      </c>
      <c r="X1682" s="30">
        <v>3073</v>
      </c>
      <c r="Y1682" s="30">
        <v>3364</v>
      </c>
      <c r="Z1682" s="30">
        <v>1711</v>
      </c>
      <c r="AA1682" s="30">
        <v>2334</v>
      </c>
      <c r="AB1682" s="30">
        <v>333</v>
      </c>
      <c r="AC1682" s="30">
        <v>174</v>
      </c>
      <c r="AD1682" s="30">
        <v>463</v>
      </c>
      <c r="AE1682" s="30">
        <v>1015</v>
      </c>
      <c r="AF1682" s="30">
        <v>2146</v>
      </c>
    </row>
    <row r="1683" spans="1:32" x14ac:dyDescent="0.45">
      <c r="A1683" s="29" t="s">
        <v>1153</v>
      </c>
      <c r="B1683" s="29" t="s">
        <v>1154</v>
      </c>
      <c r="C1683" s="29" t="s">
        <v>3299</v>
      </c>
      <c r="D1683" s="29" t="s">
        <v>3300</v>
      </c>
      <c r="E1683" s="29" t="s">
        <v>3301</v>
      </c>
      <c r="F1683" s="29" t="s">
        <v>3302</v>
      </c>
      <c r="G1683" s="29" t="s">
        <v>3233</v>
      </c>
      <c r="H1683" s="29" t="s">
        <v>3234</v>
      </c>
      <c r="I1683" s="29" t="s">
        <v>3262</v>
      </c>
      <c r="J1683" s="29" t="s">
        <v>3263</v>
      </c>
      <c r="K1683" s="29" t="s">
        <v>3264</v>
      </c>
      <c r="L1683" s="29" t="s">
        <v>3103</v>
      </c>
      <c r="M1683" s="29" t="s">
        <v>3265</v>
      </c>
      <c r="N1683" s="29" t="s">
        <v>3266</v>
      </c>
      <c r="O1683" s="29" t="s">
        <v>3273</v>
      </c>
      <c r="P1683" s="29" t="s">
        <v>3274</v>
      </c>
      <c r="Q1683" s="29" t="s">
        <v>3209</v>
      </c>
      <c r="R1683" s="29" t="s">
        <v>3210</v>
      </c>
      <c r="S1683" s="29" t="s">
        <v>3098</v>
      </c>
      <c r="T1683" s="29"/>
      <c r="U1683" s="30">
        <v>273</v>
      </c>
      <c r="V1683" s="30">
        <v>39</v>
      </c>
      <c r="W1683" s="30">
        <v>78</v>
      </c>
      <c r="X1683" s="30">
        <v>117</v>
      </c>
      <c r="Y1683" s="30">
        <v>39</v>
      </c>
      <c r="Z1683" s="30">
        <v>39</v>
      </c>
      <c r="AA1683" s="30">
        <v>78</v>
      </c>
      <c r="AB1683" s="30">
        <v>39</v>
      </c>
      <c r="AC1683" s="30">
        <v>312</v>
      </c>
      <c r="AD1683" s="30">
        <v>39</v>
      </c>
      <c r="AE1683" s="30">
        <v>0</v>
      </c>
      <c r="AF1683" s="30">
        <v>117</v>
      </c>
    </row>
    <row r="1684" spans="1:32" x14ac:dyDescent="0.45">
      <c r="A1684" s="29" t="s">
        <v>1153</v>
      </c>
      <c r="B1684" s="29" t="s">
        <v>1154</v>
      </c>
      <c r="C1684" s="29" t="s">
        <v>3299</v>
      </c>
      <c r="D1684" s="29" t="s">
        <v>3300</v>
      </c>
      <c r="E1684" s="29" t="s">
        <v>3301</v>
      </c>
      <c r="F1684" s="29" t="s">
        <v>3302</v>
      </c>
      <c r="G1684" s="29" t="s">
        <v>3233</v>
      </c>
      <c r="H1684" s="29" t="s">
        <v>3234</v>
      </c>
      <c r="I1684" s="29" t="s">
        <v>3262</v>
      </c>
      <c r="J1684" s="29" t="s">
        <v>3263</v>
      </c>
      <c r="K1684" s="29" t="s">
        <v>3264</v>
      </c>
      <c r="L1684" s="29" t="s">
        <v>3103</v>
      </c>
      <c r="M1684" s="29" t="s">
        <v>3265</v>
      </c>
      <c r="N1684" s="29" t="s">
        <v>3266</v>
      </c>
      <c r="O1684" s="29" t="s">
        <v>3372</v>
      </c>
      <c r="P1684" s="29" t="s">
        <v>3373</v>
      </c>
      <c r="Q1684" s="29" t="s">
        <v>3209</v>
      </c>
      <c r="R1684" s="29" t="s">
        <v>3210</v>
      </c>
      <c r="S1684" s="29" t="s">
        <v>3098</v>
      </c>
      <c r="T1684" s="29"/>
      <c r="U1684" s="30">
        <v>5568</v>
      </c>
      <c r="V1684" s="30">
        <v>4437</v>
      </c>
      <c r="W1684" s="30">
        <v>20503</v>
      </c>
      <c r="X1684" s="30">
        <v>30116</v>
      </c>
      <c r="Y1684" s="30">
        <v>23098</v>
      </c>
      <c r="Z1684" s="30">
        <v>18183</v>
      </c>
      <c r="AA1684" s="30">
        <v>19401</v>
      </c>
      <c r="AB1684" s="30">
        <v>8946</v>
      </c>
      <c r="AC1684" s="30">
        <v>21300</v>
      </c>
      <c r="AD1684" s="30">
        <v>12165</v>
      </c>
      <c r="AE1684" s="30">
        <v>17226</v>
      </c>
      <c r="AF1684" s="30">
        <v>18845</v>
      </c>
    </row>
    <row r="1685" spans="1:32" x14ac:dyDescent="0.45">
      <c r="A1685" s="29" t="s">
        <v>1153</v>
      </c>
      <c r="B1685" s="29" t="s">
        <v>1154</v>
      </c>
      <c r="C1685" s="29" t="s">
        <v>3299</v>
      </c>
      <c r="D1685" s="29" t="s">
        <v>3300</v>
      </c>
      <c r="E1685" s="29" t="s">
        <v>3301</v>
      </c>
      <c r="F1685" s="29" t="s">
        <v>3302</v>
      </c>
      <c r="G1685" s="29" t="s">
        <v>3233</v>
      </c>
      <c r="H1685" s="29" t="s">
        <v>3234</v>
      </c>
      <c r="I1685" s="29" t="s">
        <v>3262</v>
      </c>
      <c r="J1685" s="29" t="s">
        <v>3263</v>
      </c>
      <c r="K1685" s="29" t="s">
        <v>3264</v>
      </c>
      <c r="L1685" s="29" t="s">
        <v>3103</v>
      </c>
      <c r="M1685" s="29" t="s">
        <v>3322</v>
      </c>
      <c r="N1685" s="29" t="s">
        <v>3323</v>
      </c>
      <c r="O1685" s="29" t="s">
        <v>3374</v>
      </c>
      <c r="P1685" s="29" t="s">
        <v>3375</v>
      </c>
      <c r="Q1685" s="29" t="s">
        <v>3209</v>
      </c>
      <c r="R1685" s="29" t="s">
        <v>3210</v>
      </c>
      <c r="S1685" s="29" t="s">
        <v>3098</v>
      </c>
      <c r="T1685" s="29"/>
      <c r="U1685" s="30">
        <v>2000</v>
      </c>
      <c r="V1685" s="30">
        <v>2000</v>
      </c>
      <c r="W1685" s="30">
        <v>2000</v>
      </c>
      <c r="X1685" s="30">
        <v>2000</v>
      </c>
      <c r="Y1685" s="30">
        <v>2000</v>
      </c>
      <c r="Z1685" s="30">
        <v>2000</v>
      </c>
      <c r="AA1685" s="30">
        <v>2000</v>
      </c>
      <c r="AB1685" s="30">
        <v>2000</v>
      </c>
      <c r="AC1685" s="30">
        <v>2000</v>
      </c>
      <c r="AD1685" s="30">
        <v>2000</v>
      </c>
      <c r="AE1685" s="30">
        <v>2000</v>
      </c>
      <c r="AF1685" s="30">
        <v>2000</v>
      </c>
    </row>
    <row r="1686" spans="1:32" x14ac:dyDescent="0.45">
      <c r="A1686" s="29" t="s">
        <v>1153</v>
      </c>
      <c r="B1686" s="29" t="s">
        <v>1154</v>
      </c>
      <c r="C1686" s="29" t="s">
        <v>3299</v>
      </c>
      <c r="D1686" s="29" t="s">
        <v>3300</v>
      </c>
      <c r="E1686" s="29" t="s">
        <v>3301</v>
      </c>
      <c r="F1686" s="29" t="s">
        <v>3302</v>
      </c>
      <c r="G1686" s="29" t="s">
        <v>3233</v>
      </c>
      <c r="H1686" s="29" t="s">
        <v>3234</v>
      </c>
      <c r="I1686" s="29" t="s">
        <v>3275</v>
      </c>
      <c r="J1686" s="29" t="s">
        <v>3276</v>
      </c>
      <c r="K1686" s="29" t="s">
        <v>3277</v>
      </c>
      <c r="L1686" s="29" t="s">
        <v>3100</v>
      </c>
      <c r="M1686" s="29" t="s">
        <v>3312</v>
      </c>
      <c r="N1686" s="29" t="s">
        <v>3313</v>
      </c>
      <c r="O1686" s="29" t="s">
        <v>3314</v>
      </c>
      <c r="P1686" s="29" t="s">
        <v>3315</v>
      </c>
      <c r="Q1686" s="29" t="s">
        <v>3209</v>
      </c>
      <c r="R1686" s="29" t="s">
        <v>3210</v>
      </c>
      <c r="S1686" s="29" t="s">
        <v>3098</v>
      </c>
      <c r="T1686" s="29"/>
      <c r="U1686" s="30">
        <v>22950</v>
      </c>
      <c r="V1686" s="30">
        <v>22950</v>
      </c>
      <c r="W1686" s="30">
        <v>22950</v>
      </c>
      <c r="X1686" s="30">
        <v>22950</v>
      </c>
      <c r="Y1686" s="30">
        <v>22950</v>
      </c>
      <c r="Z1686" s="30">
        <v>22950</v>
      </c>
      <c r="AA1686" s="30">
        <v>22950</v>
      </c>
      <c r="AB1686" s="30">
        <v>22950</v>
      </c>
      <c r="AC1686" s="30">
        <v>22950</v>
      </c>
      <c r="AD1686" s="30">
        <v>22950</v>
      </c>
      <c r="AE1686" s="30">
        <v>22950</v>
      </c>
      <c r="AF1686" s="30">
        <v>19950</v>
      </c>
    </row>
    <row r="1687" spans="1:32" x14ac:dyDescent="0.45">
      <c r="A1687" s="29" t="s">
        <v>1153</v>
      </c>
      <c r="B1687" s="29" t="s">
        <v>1154</v>
      </c>
      <c r="C1687" s="29" t="s">
        <v>3299</v>
      </c>
      <c r="D1687" s="29" t="s">
        <v>3300</v>
      </c>
      <c r="E1687" s="29" t="s">
        <v>3301</v>
      </c>
      <c r="F1687" s="29" t="s">
        <v>3302</v>
      </c>
      <c r="G1687" s="29" t="s">
        <v>3233</v>
      </c>
      <c r="H1687" s="29" t="s">
        <v>3234</v>
      </c>
      <c r="I1687" s="29" t="s">
        <v>3275</v>
      </c>
      <c r="J1687" s="29" t="s">
        <v>3276</v>
      </c>
      <c r="K1687" s="29" t="s">
        <v>3287</v>
      </c>
      <c r="L1687" s="29" t="s">
        <v>3101</v>
      </c>
      <c r="M1687" s="29" t="s">
        <v>3316</v>
      </c>
      <c r="N1687" s="29" t="s">
        <v>3317</v>
      </c>
      <c r="O1687" s="29" t="s">
        <v>3318</v>
      </c>
      <c r="P1687" s="29" t="s">
        <v>3319</v>
      </c>
      <c r="Q1687" s="29" t="s">
        <v>3209</v>
      </c>
      <c r="R1687" s="29" t="s">
        <v>3210</v>
      </c>
      <c r="S1687" s="29" t="s">
        <v>3098</v>
      </c>
      <c r="T1687" s="29"/>
      <c r="U1687" s="30">
        <v>5440</v>
      </c>
      <c r="V1687" s="30">
        <v>5440</v>
      </c>
      <c r="W1687" s="30">
        <v>5440</v>
      </c>
      <c r="X1687" s="30">
        <v>5440</v>
      </c>
      <c r="Y1687" s="30">
        <v>5440</v>
      </c>
      <c r="Z1687" s="30">
        <v>5440</v>
      </c>
      <c r="AA1687" s="30">
        <v>5440</v>
      </c>
      <c r="AB1687" s="30">
        <v>5440</v>
      </c>
      <c r="AC1687" s="30">
        <v>5440</v>
      </c>
      <c r="AD1687" s="30">
        <v>5440</v>
      </c>
      <c r="AE1687" s="30">
        <v>5356</v>
      </c>
      <c r="AF1687" s="30">
        <v>5356</v>
      </c>
    </row>
    <row r="1688" spans="1:32" x14ac:dyDescent="0.45">
      <c r="A1688" s="29" t="s">
        <v>1153</v>
      </c>
      <c r="B1688" s="29" t="s">
        <v>1154</v>
      </c>
      <c r="C1688" s="29" t="s">
        <v>3299</v>
      </c>
      <c r="D1688" s="29" t="s">
        <v>3300</v>
      </c>
      <c r="E1688" s="29" t="s">
        <v>3301</v>
      </c>
      <c r="F1688" s="29" t="s">
        <v>3302</v>
      </c>
      <c r="G1688" s="29" t="s">
        <v>3233</v>
      </c>
      <c r="H1688" s="29" t="s">
        <v>3234</v>
      </c>
      <c r="I1688" s="29" t="s">
        <v>3275</v>
      </c>
      <c r="J1688" s="29" t="s">
        <v>3276</v>
      </c>
      <c r="K1688" s="29" t="s">
        <v>3287</v>
      </c>
      <c r="L1688" s="29" t="s">
        <v>3101</v>
      </c>
      <c r="M1688" s="29" t="s">
        <v>3288</v>
      </c>
      <c r="N1688" s="29" t="s">
        <v>3289</v>
      </c>
      <c r="O1688" s="29" t="s">
        <v>3290</v>
      </c>
      <c r="P1688" s="29" t="s">
        <v>3291</v>
      </c>
      <c r="Q1688" s="29" t="s">
        <v>3209</v>
      </c>
      <c r="R1688" s="29" t="s">
        <v>3210</v>
      </c>
      <c r="S1688" s="29" t="s">
        <v>3098</v>
      </c>
      <c r="T1688" s="29"/>
      <c r="U1688" s="30">
        <v>0</v>
      </c>
      <c r="V1688" s="30">
        <v>0</v>
      </c>
      <c r="W1688" s="30">
        <v>0</v>
      </c>
      <c r="X1688" s="30">
        <v>0</v>
      </c>
      <c r="Y1688" s="30">
        <v>0</v>
      </c>
      <c r="Z1688" s="30">
        <v>0</v>
      </c>
      <c r="AA1688" s="30">
        <v>0</v>
      </c>
      <c r="AB1688" s="30">
        <v>0</v>
      </c>
      <c r="AC1688" s="30">
        <v>0</v>
      </c>
      <c r="AD1688" s="30">
        <v>0</v>
      </c>
      <c r="AE1688" s="30">
        <v>0</v>
      </c>
      <c r="AF1688" s="30">
        <v>0</v>
      </c>
    </row>
    <row r="1689" spans="1:32" x14ac:dyDescent="0.45">
      <c r="A1689" s="29" t="s">
        <v>1164</v>
      </c>
      <c r="B1689" s="29" t="s">
        <v>1165</v>
      </c>
      <c r="C1689" s="29" t="s">
        <v>3299</v>
      </c>
      <c r="D1689" s="29" t="s">
        <v>3300</v>
      </c>
      <c r="E1689" s="29" t="s">
        <v>3301</v>
      </c>
      <c r="F1689" s="29" t="s">
        <v>3302</v>
      </c>
      <c r="G1689" s="29" t="s">
        <v>3200</v>
      </c>
      <c r="H1689" s="29" t="s">
        <v>3201</v>
      </c>
      <c r="I1689" s="29" t="s">
        <v>3226</v>
      </c>
      <c r="J1689" s="29" t="s">
        <v>3227</v>
      </c>
      <c r="K1689" s="29" t="s">
        <v>3802</v>
      </c>
      <c r="L1689" s="29" t="s">
        <v>3803</v>
      </c>
      <c r="M1689" s="29" t="s">
        <v>3804</v>
      </c>
      <c r="N1689" s="29" t="s">
        <v>3805</v>
      </c>
      <c r="O1689" s="29" t="s">
        <v>3806</v>
      </c>
      <c r="P1689" s="29" t="s">
        <v>3807</v>
      </c>
      <c r="Q1689" s="29" t="s">
        <v>3209</v>
      </c>
      <c r="R1689" s="29" t="s">
        <v>3210</v>
      </c>
      <c r="S1689" s="29" t="s">
        <v>3098</v>
      </c>
      <c r="T1689" s="29"/>
      <c r="U1689" s="30">
        <v>32000</v>
      </c>
      <c r="V1689" s="30">
        <v>32000</v>
      </c>
      <c r="W1689" s="30">
        <v>32000</v>
      </c>
      <c r="X1689" s="30">
        <v>32000</v>
      </c>
      <c r="Y1689" s="30">
        <v>32000</v>
      </c>
      <c r="Z1689" s="30">
        <v>32000</v>
      </c>
      <c r="AA1689" s="30">
        <v>32000</v>
      </c>
      <c r="AB1689" s="30">
        <v>32000</v>
      </c>
      <c r="AC1689" s="30">
        <v>32000</v>
      </c>
      <c r="AD1689" s="30">
        <v>32000</v>
      </c>
      <c r="AE1689" s="30">
        <v>32000</v>
      </c>
      <c r="AF1689" s="30">
        <v>32000</v>
      </c>
    </row>
    <row r="1690" spans="1:32" x14ac:dyDescent="0.45">
      <c r="A1690" s="29" t="s">
        <v>1164</v>
      </c>
      <c r="B1690" s="29" t="s">
        <v>1165</v>
      </c>
      <c r="C1690" s="29" t="s">
        <v>3299</v>
      </c>
      <c r="D1690" s="29" t="s">
        <v>3300</v>
      </c>
      <c r="E1690" s="29" t="s">
        <v>3301</v>
      </c>
      <c r="F1690" s="29" t="s">
        <v>3302</v>
      </c>
      <c r="G1690" s="29" t="s">
        <v>3233</v>
      </c>
      <c r="H1690" s="29" t="s">
        <v>3234</v>
      </c>
      <c r="I1690" s="29" t="s">
        <v>3275</v>
      </c>
      <c r="J1690" s="29" t="s">
        <v>3276</v>
      </c>
      <c r="K1690" s="29" t="s">
        <v>3282</v>
      </c>
      <c r="L1690" s="29" t="s">
        <v>3112</v>
      </c>
      <c r="M1690" s="29" t="s">
        <v>3283</v>
      </c>
      <c r="N1690" s="29" t="s">
        <v>3284</v>
      </c>
      <c r="O1690" s="29" t="s">
        <v>3376</v>
      </c>
      <c r="P1690" s="29" t="s">
        <v>3377</v>
      </c>
      <c r="Q1690" s="29" t="s">
        <v>3209</v>
      </c>
      <c r="R1690" s="29" t="s">
        <v>3210</v>
      </c>
      <c r="S1690" s="29" t="s">
        <v>3098</v>
      </c>
      <c r="T1690" s="29"/>
      <c r="U1690" s="30">
        <v>48450</v>
      </c>
      <c r="V1690" s="30">
        <v>48450</v>
      </c>
      <c r="W1690" s="30">
        <v>48450</v>
      </c>
      <c r="X1690" s="30">
        <v>48450</v>
      </c>
      <c r="Y1690" s="30">
        <v>48450</v>
      </c>
      <c r="Z1690" s="30">
        <v>48450</v>
      </c>
      <c r="AA1690" s="30">
        <v>48450</v>
      </c>
      <c r="AB1690" s="30">
        <v>48450</v>
      </c>
      <c r="AC1690" s="30">
        <v>48450</v>
      </c>
      <c r="AD1690" s="30">
        <v>48450</v>
      </c>
      <c r="AE1690" s="30">
        <v>48450</v>
      </c>
      <c r="AF1690" s="30">
        <v>48450</v>
      </c>
    </row>
    <row r="1691" spans="1:32" x14ac:dyDescent="0.45">
      <c r="A1691" s="29" t="s">
        <v>554</v>
      </c>
      <c r="B1691" s="29" t="s">
        <v>555</v>
      </c>
      <c r="C1691" s="29" t="s">
        <v>3299</v>
      </c>
      <c r="D1691" s="29" t="s">
        <v>3300</v>
      </c>
      <c r="E1691" s="29" t="s">
        <v>3320</v>
      </c>
      <c r="F1691" s="29" t="s">
        <v>3321</v>
      </c>
      <c r="G1691" s="29" t="s">
        <v>3200</v>
      </c>
      <c r="H1691" s="29" t="s">
        <v>3201</v>
      </c>
      <c r="I1691" s="29" t="s">
        <v>3202</v>
      </c>
      <c r="J1691" s="29" t="s">
        <v>3203</v>
      </c>
      <c r="K1691" s="29" t="s">
        <v>3204</v>
      </c>
      <c r="L1691" s="29" t="s">
        <v>3109</v>
      </c>
      <c r="M1691" s="29" t="s">
        <v>3205</v>
      </c>
      <c r="N1691" s="29" t="s">
        <v>3206</v>
      </c>
      <c r="O1691" s="29" t="s">
        <v>3214</v>
      </c>
      <c r="P1691" s="29" t="s">
        <v>3215</v>
      </c>
      <c r="Q1691" s="29" t="s">
        <v>3209</v>
      </c>
      <c r="R1691" s="29" t="s">
        <v>3210</v>
      </c>
      <c r="S1691" s="29" t="s">
        <v>3098</v>
      </c>
      <c r="T1691" s="29"/>
      <c r="U1691" s="30">
        <v>0</v>
      </c>
      <c r="V1691" s="30">
        <v>0</v>
      </c>
      <c r="W1691" s="30">
        <v>0</v>
      </c>
      <c r="X1691" s="30">
        <v>0</v>
      </c>
      <c r="Y1691" s="30">
        <v>50</v>
      </c>
      <c r="Z1691" s="30">
        <v>0</v>
      </c>
      <c r="AA1691" s="30">
        <v>0</v>
      </c>
      <c r="AB1691" s="30">
        <v>0</v>
      </c>
      <c r="AC1691" s="30">
        <v>0</v>
      </c>
      <c r="AD1691" s="30">
        <v>0</v>
      </c>
      <c r="AE1691" s="30">
        <v>0</v>
      </c>
      <c r="AF1691" s="30">
        <v>200</v>
      </c>
    </row>
    <row r="1692" spans="1:32" x14ac:dyDescent="0.45">
      <c r="A1692" s="29" t="s">
        <v>554</v>
      </c>
      <c r="B1692" s="29" t="s">
        <v>555</v>
      </c>
      <c r="C1692" s="29" t="s">
        <v>3299</v>
      </c>
      <c r="D1692" s="29" t="s">
        <v>3300</v>
      </c>
      <c r="E1692" s="29" t="s">
        <v>3320</v>
      </c>
      <c r="F1692" s="29" t="s">
        <v>3321</v>
      </c>
      <c r="G1692" s="29" t="s">
        <v>3200</v>
      </c>
      <c r="H1692" s="29" t="s">
        <v>3201</v>
      </c>
      <c r="I1692" s="29" t="s">
        <v>3226</v>
      </c>
      <c r="J1692" s="29" t="s">
        <v>3227</v>
      </c>
      <c r="K1692" s="29" t="s">
        <v>3228</v>
      </c>
      <c r="L1692" s="29" t="s">
        <v>3111</v>
      </c>
      <c r="M1692" s="29" t="s">
        <v>3229</v>
      </c>
      <c r="N1692" s="29" t="s">
        <v>3230</v>
      </c>
      <c r="O1692" s="29" t="s">
        <v>3231</v>
      </c>
      <c r="P1692" s="29" t="s">
        <v>3232</v>
      </c>
      <c r="Q1692" s="29" t="s">
        <v>3209</v>
      </c>
      <c r="R1692" s="29" t="s">
        <v>3210</v>
      </c>
      <c r="S1692" s="29" t="s">
        <v>3098</v>
      </c>
      <c r="T1692" s="29"/>
      <c r="U1692" s="30">
        <v>0</v>
      </c>
      <c r="V1692" s="30">
        <v>0</v>
      </c>
      <c r="W1692" s="30">
        <v>0</v>
      </c>
      <c r="X1692" s="30">
        <v>0</v>
      </c>
      <c r="Y1692" s="30">
        <v>0</v>
      </c>
      <c r="Z1692" s="30">
        <v>0</v>
      </c>
      <c r="AA1692" s="30">
        <v>0</v>
      </c>
      <c r="AB1692" s="30">
        <v>0</v>
      </c>
      <c r="AC1692" s="30">
        <v>0</v>
      </c>
      <c r="AD1692" s="30">
        <v>0</v>
      </c>
      <c r="AE1692" s="30">
        <v>0</v>
      </c>
      <c r="AF1692" s="30">
        <v>0</v>
      </c>
    </row>
    <row r="1693" spans="1:32" x14ac:dyDescent="0.45">
      <c r="A1693" s="29" t="s">
        <v>554</v>
      </c>
      <c r="B1693" s="29" t="s">
        <v>555</v>
      </c>
      <c r="C1693" s="29" t="s">
        <v>3299</v>
      </c>
      <c r="D1693" s="29" t="s">
        <v>3300</v>
      </c>
      <c r="E1693" s="29" t="s">
        <v>3320</v>
      </c>
      <c r="F1693" s="29" t="s">
        <v>3321</v>
      </c>
      <c r="G1693" s="29" t="s">
        <v>3200</v>
      </c>
      <c r="H1693" s="29" t="s">
        <v>3201</v>
      </c>
      <c r="I1693" s="29" t="s">
        <v>3226</v>
      </c>
      <c r="J1693" s="29" t="s">
        <v>3227</v>
      </c>
      <c r="K1693" s="29" t="s">
        <v>3228</v>
      </c>
      <c r="L1693" s="29" t="s">
        <v>3111</v>
      </c>
      <c r="M1693" s="29" t="s">
        <v>3295</v>
      </c>
      <c r="N1693" s="29" t="s">
        <v>3296</v>
      </c>
      <c r="O1693" s="29" t="s">
        <v>3297</v>
      </c>
      <c r="P1693" s="29" t="s">
        <v>3298</v>
      </c>
      <c r="Q1693" s="29" t="s">
        <v>3209</v>
      </c>
      <c r="R1693" s="29" t="s">
        <v>3210</v>
      </c>
      <c r="S1693" s="29" t="s">
        <v>3098</v>
      </c>
      <c r="T1693" s="29"/>
      <c r="U1693" s="30">
        <v>0</v>
      </c>
      <c r="V1693" s="30">
        <v>0</v>
      </c>
      <c r="W1693" s="30">
        <v>0</v>
      </c>
      <c r="X1693" s="30">
        <v>0</v>
      </c>
      <c r="Y1693" s="30">
        <v>0</v>
      </c>
      <c r="Z1693" s="30">
        <v>0</v>
      </c>
      <c r="AA1693" s="30">
        <v>0</v>
      </c>
      <c r="AB1693" s="30">
        <v>0</v>
      </c>
      <c r="AC1693" s="30">
        <v>0</v>
      </c>
      <c r="AD1693" s="30">
        <v>0</v>
      </c>
      <c r="AE1693" s="30">
        <v>0</v>
      </c>
      <c r="AF1693" s="30">
        <v>0</v>
      </c>
    </row>
    <row r="1694" spans="1:32" x14ac:dyDescent="0.45">
      <c r="A1694" s="29" t="s">
        <v>554</v>
      </c>
      <c r="B1694" s="29" t="s">
        <v>555</v>
      </c>
      <c r="C1694" s="29" t="s">
        <v>3299</v>
      </c>
      <c r="D1694" s="29" t="s">
        <v>3300</v>
      </c>
      <c r="E1694" s="29" t="s">
        <v>3320</v>
      </c>
      <c r="F1694" s="29" t="s">
        <v>3321</v>
      </c>
      <c r="G1694" s="29" t="s">
        <v>3233</v>
      </c>
      <c r="H1694" s="29" t="s">
        <v>3234</v>
      </c>
      <c r="I1694" s="29" t="s">
        <v>3235</v>
      </c>
      <c r="J1694" s="29" t="s">
        <v>3236</v>
      </c>
      <c r="K1694" s="29" t="s">
        <v>3237</v>
      </c>
      <c r="L1694" s="29" t="s">
        <v>3107</v>
      </c>
      <c r="M1694" s="29" t="s">
        <v>3419</v>
      </c>
      <c r="N1694" s="29" t="s">
        <v>3420</v>
      </c>
      <c r="O1694" s="29" t="s">
        <v>3421</v>
      </c>
      <c r="P1694" s="29" t="s">
        <v>3420</v>
      </c>
      <c r="Q1694" s="29" t="s">
        <v>3209</v>
      </c>
      <c r="R1694" s="29" t="s">
        <v>3210</v>
      </c>
      <c r="S1694" s="29" t="s">
        <v>3098</v>
      </c>
      <c r="T1694" s="29"/>
      <c r="U1694" s="30">
        <v>39</v>
      </c>
      <c r="V1694" s="30">
        <v>39</v>
      </c>
      <c r="W1694" s="30">
        <v>156</v>
      </c>
      <c r="X1694" s="30">
        <v>39</v>
      </c>
      <c r="Y1694" s="30">
        <v>78</v>
      </c>
      <c r="Z1694" s="30">
        <v>39</v>
      </c>
      <c r="AA1694" s="30">
        <v>39</v>
      </c>
      <c r="AB1694" s="30">
        <v>39</v>
      </c>
      <c r="AC1694" s="30">
        <v>39</v>
      </c>
      <c r="AD1694" s="30">
        <v>39</v>
      </c>
      <c r="AE1694" s="30">
        <v>39</v>
      </c>
      <c r="AF1694" s="30">
        <v>39</v>
      </c>
    </row>
    <row r="1695" spans="1:32" x14ac:dyDescent="0.45">
      <c r="A1695" s="29" t="s">
        <v>554</v>
      </c>
      <c r="B1695" s="29" t="s">
        <v>555</v>
      </c>
      <c r="C1695" s="29" t="s">
        <v>3299</v>
      </c>
      <c r="D1695" s="29" t="s">
        <v>3300</v>
      </c>
      <c r="E1695" s="29" t="s">
        <v>3320</v>
      </c>
      <c r="F1695" s="29" t="s">
        <v>3321</v>
      </c>
      <c r="G1695" s="29" t="s">
        <v>3233</v>
      </c>
      <c r="H1695" s="29" t="s">
        <v>3234</v>
      </c>
      <c r="I1695" s="29" t="s">
        <v>3235</v>
      </c>
      <c r="J1695" s="29" t="s">
        <v>3236</v>
      </c>
      <c r="K1695" s="29" t="s">
        <v>3237</v>
      </c>
      <c r="L1695" s="29" t="s">
        <v>3107</v>
      </c>
      <c r="M1695" s="29" t="s">
        <v>3238</v>
      </c>
      <c r="N1695" s="29" t="s">
        <v>3239</v>
      </c>
      <c r="O1695" s="29" t="s">
        <v>3422</v>
      </c>
      <c r="P1695" s="29" t="s">
        <v>3423</v>
      </c>
      <c r="Q1695" s="29" t="s">
        <v>3209</v>
      </c>
      <c r="R1695" s="29" t="s">
        <v>3210</v>
      </c>
      <c r="S1695" s="29" t="s">
        <v>3098</v>
      </c>
      <c r="T1695" s="29"/>
      <c r="U1695" s="30">
        <v>2200</v>
      </c>
      <c r="V1695" s="30">
        <v>2200</v>
      </c>
      <c r="W1695" s="30">
        <v>2200</v>
      </c>
      <c r="X1695" s="30">
        <v>2200</v>
      </c>
      <c r="Y1695" s="30">
        <v>2200</v>
      </c>
      <c r="Z1695" s="30">
        <v>2200</v>
      </c>
      <c r="AA1695" s="30">
        <v>2200</v>
      </c>
      <c r="AB1695" s="30">
        <v>2200</v>
      </c>
      <c r="AC1695" s="30">
        <v>2200</v>
      </c>
      <c r="AD1695" s="30">
        <v>2200</v>
      </c>
      <c r="AE1695" s="30">
        <v>2200</v>
      </c>
      <c r="AF1695" s="30">
        <v>2200</v>
      </c>
    </row>
    <row r="1696" spans="1:32" x14ac:dyDescent="0.45">
      <c r="A1696" s="29" t="s">
        <v>554</v>
      </c>
      <c r="B1696" s="29" t="s">
        <v>555</v>
      </c>
      <c r="C1696" s="29" t="s">
        <v>3299</v>
      </c>
      <c r="D1696" s="29" t="s">
        <v>3300</v>
      </c>
      <c r="E1696" s="29" t="s">
        <v>3320</v>
      </c>
      <c r="F1696" s="29" t="s">
        <v>3321</v>
      </c>
      <c r="G1696" s="29" t="s">
        <v>3233</v>
      </c>
      <c r="H1696" s="29" t="s">
        <v>3234</v>
      </c>
      <c r="I1696" s="29" t="s">
        <v>3242</v>
      </c>
      <c r="J1696" s="29" t="s">
        <v>3243</v>
      </c>
      <c r="K1696" s="29" t="s">
        <v>3244</v>
      </c>
      <c r="L1696" s="29" t="s">
        <v>3104</v>
      </c>
      <c r="M1696" s="29" t="s">
        <v>3436</v>
      </c>
      <c r="N1696" s="29" t="s">
        <v>3437</v>
      </c>
      <c r="O1696" s="29" t="s">
        <v>3438</v>
      </c>
      <c r="P1696" s="29" t="s">
        <v>3439</v>
      </c>
      <c r="Q1696" s="29" t="s">
        <v>3209</v>
      </c>
      <c r="R1696" s="29" t="s">
        <v>3210</v>
      </c>
      <c r="S1696" s="29" t="s">
        <v>3098</v>
      </c>
      <c r="T1696" s="29"/>
      <c r="U1696" s="30">
        <v>5000</v>
      </c>
      <c r="V1696" s="30">
        <v>5000</v>
      </c>
      <c r="W1696" s="30">
        <v>5000</v>
      </c>
      <c r="X1696" s="30">
        <v>5000</v>
      </c>
      <c r="Y1696" s="30">
        <v>5000</v>
      </c>
      <c r="Z1696" s="30">
        <v>5000</v>
      </c>
      <c r="AA1696" s="30">
        <v>5000</v>
      </c>
      <c r="AB1696" s="30">
        <v>5000</v>
      </c>
      <c r="AC1696" s="30">
        <v>5000</v>
      </c>
      <c r="AD1696" s="30">
        <v>5000</v>
      </c>
      <c r="AE1696" s="30">
        <v>5000</v>
      </c>
      <c r="AF1696" s="30">
        <v>5000</v>
      </c>
    </row>
    <row r="1697" spans="1:32" x14ac:dyDescent="0.45">
      <c r="A1697" s="29" t="s">
        <v>554</v>
      </c>
      <c r="B1697" s="29" t="s">
        <v>555</v>
      </c>
      <c r="C1697" s="29" t="s">
        <v>3299</v>
      </c>
      <c r="D1697" s="29" t="s">
        <v>3300</v>
      </c>
      <c r="E1697" s="29" t="s">
        <v>3320</v>
      </c>
      <c r="F1697" s="29" t="s">
        <v>3321</v>
      </c>
      <c r="G1697" s="29" t="s">
        <v>3233</v>
      </c>
      <c r="H1697" s="29" t="s">
        <v>3234</v>
      </c>
      <c r="I1697" s="29" t="s">
        <v>3242</v>
      </c>
      <c r="J1697" s="29" t="s">
        <v>3243</v>
      </c>
      <c r="K1697" s="29" t="s">
        <v>3244</v>
      </c>
      <c r="L1697" s="29" t="s">
        <v>3104</v>
      </c>
      <c r="M1697" s="29" t="s">
        <v>3245</v>
      </c>
      <c r="N1697" s="29" t="s">
        <v>3246</v>
      </c>
      <c r="O1697" s="29" t="s">
        <v>3250</v>
      </c>
      <c r="P1697" s="29" t="s">
        <v>3251</v>
      </c>
      <c r="Q1697" s="29" t="s">
        <v>3209</v>
      </c>
      <c r="R1697" s="29" t="s">
        <v>3210</v>
      </c>
      <c r="S1697" s="29" t="s">
        <v>3098</v>
      </c>
      <c r="T1697" s="29"/>
      <c r="U1697" s="30">
        <v>16800</v>
      </c>
      <c r="V1697" s="30">
        <v>16800</v>
      </c>
      <c r="W1697" s="30">
        <v>16800</v>
      </c>
      <c r="X1697" s="30">
        <v>16800</v>
      </c>
      <c r="Y1697" s="30">
        <v>16800</v>
      </c>
      <c r="Z1697" s="30">
        <v>16800</v>
      </c>
      <c r="AA1697" s="30">
        <v>16800</v>
      </c>
      <c r="AB1697" s="30">
        <v>16800</v>
      </c>
      <c r="AC1697" s="30">
        <v>16800</v>
      </c>
      <c r="AD1697" s="30">
        <v>16800</v>
      </c>
      <c r="AE1697" s="30">
        <v>16800</v>
      </c>
      <c r="AF1697" s="30">
        <v>16800</v>
      </c>
    </row>
    <row r="1698" spans="1:32" x14ac:dyDescent="0.45">
      <c r="A1698" s="29" t="s">
        <v>554</v>
      </c>
      <c r="B1698" s="29" t="s">
        <v>555</v>
      </c>
      <c r="C1698" s="29" t="s">
        <v>3299</v>
      </c>
      <c r="D1698" s="29" t="s">
        <v>3300</v>
      </c>
      <c r="E1698" s="29" t="s">
        <v>3320</v>
      </c>
      <c r="F1698" s="29" t="s">
        <v>3321</v>
      </c>
      <c r="G1698" s="29" t="s">
        <v>3233</v>
      </c>
      <c r="H1698" s="29" t="s">
        <v>3234</v>
      </c>
      <c r="I1698" s="29" t="s">
        <v>3262</v>
      </c>
      <c r="J1698" s="29" t="s">
        <v>3263</v>
      </c>
      <c r="K1698" s="29" t="s">
        <v>3264</v>
      </c>
      <c r="L1698" s="29" t="s">
        <v>3103</v>
      </c>
      <c r="M1698" s="29" t="s">
        <v>3265</v>
      </c>
      <c r="N1698" s="29" t="s">
        <v>3266</v>
      </c>
      <c r="O1698" s="29" t="s">
        <v>3267</v>
      </c>
      <c r="P1698" s="29" t="s">
        <v>3268</v>
      </c>
      <c r="Q1698" s="29" t="s">
        <v>3209</v>
      </c>
      <c r="R1698" s="29" t="s">
        <v>3210</v>
      </c>
      <c r="S1698" s="29" t="s">
        <v>3098</v>
      </c>
      <c r="T1698" s="29"/>
      <c r="U1698" s="30">
        <v>48800</v>
      </c>
      <c r="V1698" s="30">
        <v>48800</v>
      </c>
      <c r="W1698" s="30">
        <v>48800</v>
      </c>
      <c r="X1698" s="30">
        <v>48800</v>
      </c>
      <c r="Y1698" s="30">
        <v>48800</v>
      </c>
      <c r="Z1698" s="30">
        <v>48800</v>
      </c>
      <c r="AA1698" s="30">
        <v>48800</v>
      </c>
      <c r="AB1698" s="30">
        <v>48800</v>
      </c>
      <c r="AC1698" s="30">
        <v>48800</v>
      </c>
      <c r="AD1698" s="30">
        <v>48800</v>
      </c>
      <c r="AE1698" s="30">
        <v>48800</v>
      </c>
      <c r="AF1698" s="30">
        <v>48800</v>
      </c>
    </row>
    <row r="1699" spans="1:32" x14ac:dyDescent="0.45">
      <c r="A1699" s="29" t="s">
        <v>554</v>
      </c>
      <c r="B1699" s="29" t="s">
        <v>555</v>
      </c>
      <c r="C1699" s="29" t="s">
        <v>3299</v>
      </c>
      <c r="D1699" s="29" t="s">
        <v>3300</v>
      </c>
      <c r="E1699" s="29" t="s">
        <v>3320</v>
      </c>
      <c r="F1699" s="29" t="s">
        <v>3321</v>
      </c>
      <c r="G1699" s="29" t="s">
        <v>3233</v>
      </c>
      <c r="H1699" s="29" t="s">
        <v>3234</v>
      </c>
      <c r="I1699" s="29" t="s">
        <v>3262</v>
      </c>
      <c r="J1699" s="29" t="s">
        <v>3263</v>
      </c>
      <c r="K1699" s="29" t="s">
        <v>3264</v>
      </c>
      <c r="L1699" s="29" t="s">
        <v>3103</v>
      </c>
      <c r="M1699" s="29" t="s">
        <v>3265</v>
      </c>
      <c r="N1699" s="29" t="s">
        <v>3266</v>
      </c>
      <c r="O1699" s="29" t="s">
        <v>3267</v>
      </c>
      <c r="P1699" s="29" t="s">
        <v>3268</v>
      </c>
      <c r="Q1699" s="29" t="s">
        <v>3209</v>
      </c>
      <c r="R1699" s="29" t="s">
        <v>3098</v>
      </c>
      <c r="S1699" s="29" t="s">
        <v>3098</v>
      </c>
      <c r="T1699" s="29"/>
      <c r="U1699" s="30">
        <v>2968</v>
      </c>
      <c r="V1699" s="30">
        <v>4000</v>
      </c>
      <c r="W1699" s="30">
        <v>4000</v>
      </c>
      <c r="X1699" s="30">
        <v>4000</v>
      </c>
      <c r="Y1699" s="30">
        <v>4000</v>
      </c>
      <c r="Z1699" s="30">
        <v>4000</v>
      </c>
      <c r="AA1699" s="30">
        <v>4000</v>
      </c>
      <c r="AB1699" s="30">
        <v>4000</v>
      </c>
      <c r="AC1699" s="30">
        <v>4000</v>
      </c>
      <c r="AD1699" s="30">
        <v>4000</v>
      </c>
      <c r="AE1699" s="30">
        <v>4000</v>
      </c>
      <c r="AF1699" s="30">
        <v>4000</v>
      </c>
    </row>
    <row r="1700" spans="1:32" x14ac:dyDescent="0.45">
      <c r="A1700" s="29" t="s">
        <v>554</v>
      </c>
      <c r="B1700" s="29" t="s">
        <v>555</v>
      </c>
      <c r="C1700" s="29" t="s">
        <v>3299</v>
      </c>
      <c r="D1700" s="29" t="s">
        <v>3300</v>
      </c>
      <c r="E1700" s="29" t="s">
        <v>3320</v>
      </c>
      <c r="F1700" s="29" t="s">
        <v>3321</v>
      </c>
      <c r="G1700" s="29" t="s">
        <v>3233</v>
      </c>
      <c r="H1700" s="29" t="s">
        <v>3234</v>
      </c>
      <c r="I1700" s="29" t="s">
        <v>3262</v>
      </c>
      <c r="J1700" s="29" t="s">
        <v>3263</v>
      </c>
      <c r="K1700" s="29" t="s">
        <v>3264</v>
      </c>
      <c r="L1700" s="29" t="s">
        <v>3103</v>
      </c>
      <c r="M1700" s="29" t="s">
        <v>3265</v>
      </c>
      <c r="N1700" s="29" t="s">
        <v>3266</v>
      </c>
      <c r="O1700" s="29" t="s">
        <v>3338</v>
      </c>
      <c r="P1700" s="29" t="s">
        <v>3339</v>
      </c>
      <c r="Q1700" s="29" t="s">
        <v>3249</v>
      </c>
      <c r="R1700" s="29" t="s">
        <v>3098</v>
      </c>
      <c r="S1700" s="29" t="s">
        <v>3098</v>
      </c>
      <c r="T1700" s="29"/>
      <c r="U1700" s="30">
        <v>32728</v>
      </c>
      <c r="V1700" s="30">
        <v>0</v>
      </c>
      <c r="W1700" s="30">
        <v>0</v>
      </c>
      <c r="X1700" s="30">
        <v>0</v>
      </c>
      <c r="Y1700" s="30">
        <v>0</v>
      </c>
      <c r="Z1700" s="30">
        <v>0</v>
      </c>
      <c r="AA1700" s="30">
        <v>0</v>
      </c>
      <c r="AB1700" s="30">
        <v>0</v>
      </c>
      <c r="AC1700" s="30">
        <v>0</v>
      </c>
      <c r="AD1700" s="30">
        <v>0</v>
      </c>
      <c r="AE1700" s="30">
        <v>0</v>
      </c>
      <c r="AF1700" s="30">
        <v>0</v>
      </c>
    </row>
    <row r="1701" spans="1:32" x14ac:dyDescent="0.45">
      <c r="A1701" s="29" t="s">
        <v>554</v>
      </c>
      <c r="B1701" s="29" t="s">
        <v>555</v>
      </c>
      <c r="C1701" s="29" t="s">
        <v>3299</v>
      </c>
      <c r="D1701" s="29" t="s">
        <v>3300</v>
      </c>
      <c r="E1701" s="29" t="s">
        <v>3320</v>
      </c>
      <c r="F1701" s="29" t="s">
        <v>3321</v>
      </c>
      <c r="G1701" s="29" t="s">
        <v>3233</v>
      </c>
      <c r="H1701" s="29" t="s">
        <v>3234</v>
      </c>
      <c r="I1701" s="29" t="s">
        <v>3262</v>
      </c>
      <c r="J1701" s="29" t="s">
        <v>3263</v>
      </c>
      <c r="K1701" s="29" t="s">
        <v>3264</v>
      </c>
      <c r="L1701" s="29" t="s">
        <v>3103</v>
      </c>
      <c r="M1701" s="29" t="s">
        <v>3265</v>
      </c>
      <c r="N1701" s="29" t="s">
        <v>3266</v>
      </c>
      <c r="O1701" s="29" t="s">
        <v>3269</v>
      </c>
      <c r="P1701" s="29" t="s">
        <v>3270</v>
      </c>
      <c r="Q1701" s="29" t="s">
        <v>3209</v>
      </c>
      <c r="R1701" s="29" t="s">
        <v>3210</v>
      </c>
      <c r="S1701" s="29" t="s">
        <v>3098</v>
      </c>
      <c r="T1701" s="29"/>
      <c r="U1701" s="30">
        <v>897</v>
      </c>
      <c r="V1701" s="30">
        <v>429</v>
      </c>
      <c r="W1701" s="30">
        <v>449</v>
      </c>
      <c r="X1701" s="30">
        <v>741</v>
      </c>
      <c r="Y1701" s="30">
        <v>654</v>
      </c>
      <c r="Z1701" s="30">
        <v>273</v>
      </c>
      <c r="AA1701" s="30">
        <v>1365</v>
      </c>
      <c r="AB1701" s="30">
        <v>361</v>
      </c>
      <c r="AC1701" s="30">
        <v>732</v>
      </c>
      <c r="AD1701" s="30">
        <v>741</v>
      </c>
      <c r="AE1701" s="30">
        <v>975</v>
      </c>
      <c r="AF1701" s="30">
        <v>390</v>
      </c>
    </row>
    <row r="1702" spans="1:32" x14ac:dyDescent="0.45">
      <c r="A1702" s="29" t="s">
        <v>554</v>
      </c>
      <c r="B1702" s="29" t="s">
        <v>555</v>
      </c>
      <c r="C1702" s="29" t="s">
        <v>3299</v>
      </c>
      <c r="D1702" s="29" t="s">
        <v>3300</v>
      </c>
      <c r="E1702" s="29" t="s">
        <v>3320</v>
      </c>
      <c r="F1702" s="29" t="s">
        <v>3321</v>
      </c>
      <c r="G1702" s="29" t="s">
        <v>3233</v>
      </c>
      <c r="H1702" s="29" t="s">
        <v>3234</v>
      </c>
      <c r="I1702" s="29" t="s">
        <v>3262</v>
      </c>
      <c r="J1702" s="29" t="s">
        <v>3263</v>
      </c>
      <c r="K1702" s="29" t="s">
        <v>3264</v>
      </c>
      <c r="L1702" s="29" t="s">
        <v>3103</v>
      </c>
      <c r="M1702" s="29" t="s">
        <v>3265</v>
      </c>
      <c r="N1702" s="29" t="s">
        <v>3266</v>
      </c>
      <c r="O1702" s="29" t="s">
        <v>3269</v>
      </c>
      <c r="P1702" s="29" t="s">
        <v>3270</v>
      </c>
      <c r="Q1702" s="29" t="s">
        <v>3209</v>
      </c>
      <c r="R1702" s="29" t="s">
        <v>3098</v>
      </c>
      <c r="S1702" s="29" t="s">
        <v>3098</v>
      </c>
      <c r="T1702" s="29"/>
      <c r="U1702" s="30">
        <v>156</v>
      </c>
      <c r="V1702" s="30">
        <v>78</v>
      </c>
      <c r="W1702" s="30">
        <v>39</v>
      </c>
      <c r="X1702" s="30">
        <v>0</v>
      </c>
      <c r="Y1702" s="30">
        <v>0</v>
      </c>
      <c r="Z1702" s="30">
        <v>0</v>
      </c>
      <c r="AA1702" s="30">
        <v>0</v>
      </c>
      <c r="AB1702" s="30">
        <v>117</v>
      </c>
      <c r="AC1702" s="30">
        <v>78</v>
      </c>
      <c r="AD1702" s="30">
        <v>117</v>
      </c>
      <c r="AE1702" s="30">
        <v>0</v>
      </c>
      <c r="AF1702" s="30">
        <v>39</v>
      </c>
    </row>
    <row r="1703" spans="1:32" x14ac:dyDescent="0.45">
      <c r="A1703" s="29" t="s">
        <v>554</v>
      </c>
      <c r="B1703" s="29" t="s">
        <v>555</v>
      </c>
      <c r="C1703" s="29" t="s">
        <v>3299</v>
      </c>
      <c r="D1703" s="29" t="s">
        <v>3300</v>
      </c>
      <c r="E1703" s="29" t="s">
        <v>3320</v>
      </c>
      <c r="F1703" s="29" t="s">
        <v>3321</v>
      </c>
      <c r="G1703" s="29" t="s">
        <v>3233</v>
      </c>
      <c r="H1703" s="29" t="s">
        <v>3234</v>
      </c>
      <c r="I1703" s="29" t="s">
        <v>3262</v>
      </c>
      <c r="J1703" s="29" t="s">
        <v>3263</v>
      </c>
      <c r="K1703" s="29" t="s">
        <v>3264</v>
      </c>
      <c r="L1703" s="29" t="s">
        <v>3103</v>
      </c>
      <c r="M1703" s="29" t="s">
        <v>3265</v>
      </c>
      <c r="N1703" s="29" t="s">
        <v>3266</v>
      </c>
      <c r="O1703" s="29" t="s">
        <v>3271</v>
      </c>
      <c r="P1703" s="29" t="s">
        <v>3272</v>
      </c>
      <c r="Q1703" s="29" t="s">
        <v>3209</v>
      </c>
      <c r="R1703" s="29" t="s">
        <v>3210</v>
      </c>
      <c r="S1703" s="29" t="s">
        <v>3098</v>
      </c>
      <c r="T1703" s="29"/>
      <c r="U1703" s="30">
        <v>14179</v>
      </c>
      <c r="V1703" s="30">
        <v>4451</v>
      </c>
      <c r="W1703" s="30">
        <v>7655</v>
      </c>
      <c r="X1703" s="30">
        <v>11106</v>
      </c>
      <c r="Y1703" s="30">
        <v>3146</v>
      </c>
      <c r="Z1703" s="30">
        <v>7292</v>
      </c>
      <c r="AA1703" s="30">
        <v>4609</v>
      </c>
      <c r="AB1703" s="30">
        <v>4407</v>
      </c>
      <c r="AC1703" s="30">
        <v>9380</v>
      </c>
      <c r="AD1703" s="30">
        <v>3899</v>
      </c>
      <c r="AE1703" s="30">
        <v>13933</v>
      </c>
      <c r="AF1703" s="30">
        <v>12323</v>
      </c>
    </row>
    <row r="1704" spans="1:32" x14ac:dyDescent="0.45">
      <c r="A1704" s="29" t="s">
        <v>554</v>
      </c>
      <c r="B1704" s="29" t="s">
        <v>555</v>
      </c>
      <c r="C1704" s="29" t="s">
        <v>3299</v>
      </c>
      <c r="D1704" s="29" t="s">
        <v>3300</v>
      </c>
      <c r="E1704" s="29" t="s">
        <v>3320</v>
      </c>
      <c r="F1704" s="29" t="s">
        <v>3321</v>
      </c>
      <c r="G1704" s="29" t="s">
        <v>3233</v>
      </c>
      <c r="H1704" s="29" t="s">
        <v>3234</v>
      </c>
      <c r="I1704" s="29" t="s">
        <v>3262</v>
      </c>
      <c r="J1704" s="29" t="s">
        <v>3263</v>
      </c>
      <c r="K1704" s="29" t="s">
        <v>3264</v>
      </c>
      <c r="L1704" s="29" t="s">
        <v>3103</v>
      </c>
      <c r="M1704" s="29" t="s">
        <v>3265</v>
      </c>
      <c r="N1704" s="29" t="s">
        <v>3266</v>
      </c>
      <c r="O1704" s="29" t="s">
        <v>3273</v>
      </c>
      <c r="P1704" s="29" t="s">
        <v>3274</v>
      </c>
      <c r="Q1704" s="29" t="s">
        <v>3209</v>
      </c>
      <c r="R1704" s="29" t="s">
        <v>3210</v>
      </c>
      <c r="S1704" s="29" t="s">
        <v>3098</v>
      </c>
      <c r="T1704" s="29"/>
      <c r="U1704" s="30">
        <v>312</v>
      </c>
      <c r="V1704" s="30">
        <v>1092</v>
      </c>
      <c r="W1704" s="30">
        <v>741</v>
      </c>
      <c r="X1704" s="30">
        <v>897</v>
      </c>
      <c r="Y1704" s="30">
        <v>741</v>
      </c>
      <c r="Z1704" s="30">
        <v>975</v>
      </c>
      <c r="AA1704" s="30">
        <v>546</v>
      </c>
      <c r="AB1704" s="30">
        <v>741</v>
      </c>
      <c r="AC1704" s="30">
        <v>117</v>
      </c>
      <c r="AD1704" s="30">
        <v>507</v>
      </c>
      <c r="AE1704" s="30">
        <v>585</v>
      </c>
      <c r="AF1704" s="30">
        <v>312</v>
      </c>
    </row>
    <row r="1705" spans="1:32" x14ac:dyDescent="0.45">
      <c r="A1705" s="29" t="s">
        <v>554</v>
      </c>
      <c r="B1705" s="29" t="s">
        <v>555</v>
      </c>
      <c r="C1705" s="29" t="s">
        <v>3299</v>
      </c>
      <c r="D1705" s="29" t="s">
        <v>3300</v>
      </c>
      <c r="E1705" s="29" t="s">
        <v>3320</v>
      </c>
      <c r="F1705" s="29" t="s">
        <v>3321</v>
      </c>
      <c r="G1705" s="29" t="s">
        <v>3233</v>
      </c>
      <c r="H1705" s="29" t="s">
        <v>3234</v>
      </c>
      <c r="I1705" s="29" t="s">
        <v>3262</v>
      </c>
      <c r="J1705" s="29" t="s">
        <v>3263</v>
      </c>
      <c r="K1705" s="29" t="s">
        <v>3264</v>
      </c>
      <c r="L1705" s="29" t="s">
        <v>3103</v>
      </c>
      <c r="M1705" s="29" t="s">
        <v>3265</v>
      </c>
      <c r="N1705" s="29" t="s">
        <v>3266</v>
      </c>
      <c r="O1705" s="29" t="s">
        <v>3372</v>
      </c>
      <c r="P1705" s="29" t="s">
        <v>3373</v>
      </c>
      <c r="Q1705" s="29" t="s">
        <v>3209</v>
      </c>
      <c r="R1705" s="29" t="s">
        <v>3210</v>
      </c>
      <c r="S1705" s="29" t="s">
        <v>3098</v>
      </c>
      <c r="T1705" s="29"/>
      <c r="U1705" s="30">
        <v>29</v>
      </c>
      <c r="V1705" s="30">
        <v>87</v>
      </c>
      <c r="W1705" s="30">
        <v>43</v>
      </c>
      <c r="X1705" s="30">
        <v>70</v>
      </c>
      <c r="Y1705" s="30">
        <v>0</v>
      </c>
      <c r="Z1705" s="30">
        <v>87</v>
      </c>
      <c r="AA1705" s="30">
        <v>114</v>
      </c>
      <c r="AB1705" s="30">
        <v>29</v>
      </c>
      <c r="AC1705" s="30">
        <v>14</v>
      </c>
      <c r="AD1705" s="30">
        <v>29</v>
      </c>
      <c r="AE1705" s="30">
        <v>43</v>
      </c>
      <c r="AF1705" s="30">
        <v>43</v>
      </c>
    </row>
    <row r="1706" spans="1:32" x14ac:dyDescent="0.45">
      <c r="A1706" s="29" t="s">
        <v>554</v>
      </c>
      <c r="B1706" s="29" t="s">
        <v>555</v>
      </c>
      <c r="C1706" s="29" t="s">
        <v>3299</v>
      </c>
      <c r="D1706" s="29" t="s">
        <v>3300</v>
      </c>
      <c r="E1706" s="29" t="s">
        <v>3320</v>
      </c>
      <c r="F1706" s="29" t="s">
        <v>3321</v>
      </c>
      <c r="G1706" s="29" t="s">
        <v>3233</v>
      </c>
      <c r="H1706" s="29" t="s">
        <v>3234</v>
      </c>
      <c r="I1706" s="29" t="s">
        <v>3262</v>
      </c>
      <c r="J1706" s="29" t="s">
        <v>3263</v>
      </c>
      <c r="K1706" s="29" t="s">
        <v>3264</v>
      </c>
      <c r="L1706" s="29" t="s">
        <v>3103</v>
      </c>
      <c r="M1706" s="29" t="s">
        <v>3322</v>
      </c>
      <c r="N1706" s="29" t="s">
        <v>3323</v>
      </c>
      <c r="O1706" s="29" t="s">
        <v>3324</v>
      </c>
      <c r="P1706" s="29" t="s">
        <v>3325</v>
      </c>
      <c r="Q1706" s="29" t="s">
        <v>3209</v>
      </c>
      <c r="R1706" s="29" t="s">
        <v>3210</v>
      </c>
      <c r="S1706" s="29" t="s">
        <v>3098</v>
      </c>
      <c r="T1706" s="29"/>
      <c r="U1706" s="30">
        <v>2800</v>
      </c>
      <c r="V1706" s="30">
        <v>2800</v>
      </c>
      <c r="W1706" s="30">
        <v>2800</v>
      </c>
      <c r="X1706" s="30">
        <v>2800</v>
      </c>
      <c r="Y1706" s="30">
        <v>2800</v>
      </c>
      <c r="Z1706" s="30">
        <v>2800</v>
      </c>
      <c r="AA1706" s="30">
        <v>2800</v>
      </c>
      <c r="AB1706" s="30">
        <v>2800</v>
      </c>
      <c r="AC1706" s="30">
        <v>2800</v>
      </c>
      <c r="AD1706" s="30">
        <v>2800</v>
      </c>
      <c r="AE1706" s="30">
        <v>2800</v>
      </c>
      <c r="AF1706" s="30">
        <v>2800</v>
      </c>
    </row>
    <row r="1707" spans="1:32" x14ac:dyDescent="0.45">
      <c r="A1707" s="29" t="s">
        <v>554</v>
      </c>
      <c r="B1707" s="29" t="s">
        <v>555</v>
      </c>
      <c r="C1707" s="29" t="s">
        <v>3299</v>
      </c>
      <c r="D1707" s="29" t="s">
        <v>3300</v>
      </c>
      <c r="E1707" s="29" t="s">
        <v>3320</v>
      </c>
      <c r="F1707" s="29" t="s">
        <v>3321</v>
      </c>
      <c r="G1707" s="29" t="s">
        <v>3233</v>
      </c>
      <c r="H1707" s="29" t="s">
        <v>3234</v>
      </c>
      <c r="I1707" s="29" t="s">
        <v>3262</v>
      </c>
      <c r="J1707" s="29" t="s">
        <v>3263</v>
      </c>
      <c r="K1707" s="29" t="s">
        <v>3264</v>
      </c>
      <c r="L1707" s="29" t="s">
        <v>3103</v>
      </c>
      <c r="M1707" s="29" t="s">
        <v>3326</v>
      </c>
      <c r="N1707" s="29" t="s">
        <v>3327</v>
      </c>
      <c r="O1707" s="29" t="s">
        <v>3328</v>
      </c>
      <c r="P1707" s="29" t="s">
        <v>3329</v>
      </c>
      <c r="Q1707" s="29" t="s">
        <v>3209</v>
      </c>
      <c r="R1707" s="29" t="s">
        <v>3210</v>
      </c>
      <c r="S1707" s="29" t="s">
        <v>3098</v>
      </c>
      <c r="T1707" s="29"/>
      <c r="U1707" s="30">
        <v>0</v>
      </c>
      <c r="V1707" s="30">
        <v>0</v>
      </c>
      <c r="W1707" s="30">
        <v>0</v>
      </c>
      <c r="X1707" s="30">
        <v>0</v>
      </c>
      <c r="Y1707" s="30">
        <v>0</v>
      </c>
      <c r="Z1707" s="30">
        <v>0</v>
      </c>
      <c r="AA1707" s="30">
        <v>39</v>
      </c>
      <c r="AB1707" s="30">
        <v>0</v>
      </c>
      <c r="AC1707" s="30">
        <v>0</v>
      </c>
      <c r="AD1707" s="30">
        <v>0</v>
      </c>
      <c r="AE1707" s="30">
        <v>0</v>
      </c>
      <c r="AF1707" s="30">
        <v>117</v>
      </c>
    </row>
    <row r="1708" spans="1:32" x14ac:dyDescent="0.45">
      <c r="A1708" s="29" t="s">
        <v>554</v>
      </c>
      <c r="B1708" s="29" t="s">
        <v>555</v>
      </c>
      <c r="C1708" s="29" t="s">
        <v>3299</v>
      </c>
      <c r="D1708" s="29" t="s">
        <v>3300</v>
      </c>
      <c r="E1708" s="29" t="s">
        <v>3320</v>
      </c>
      <c r="F1708" s="29" t="s">
        <v>3321</v>
      </c>
      <c r="G1708" s="29" t="s">
        <v>3233</v>
      </c>
      <c r="H1708" s="29" t="s">
        <v>3234</v>
      </c>
      <c r="I1708" s="29" t="s">
        <v>3262</v>
      </c>
      <c r="J1708" s="29" t="s">
        <v>3263</v>
      </c>
      <c r="K1708" s="29" t="s">
        <v>3264</v>
      </c>
      <c r="L1708" s="29" t="s">
        <v>3103</v>
      </c>
      <c r="M1708" s="29" t="s">
        <v>3326</v>
      </c>
      <c r="N1708" s="29" t="s">
        <v>3327</v>
      </c>
      <c r="O1708" s="29" t="s">
        <v>3330</v>
      </c>
      <c r="P1708" s="29" t="s">
        <v>3331</v>
      </c>
      <c r="Q1708" s="29" t="s">
        <v>3209</v>
      </c>
      <c r="R1708" s="29" t="s">
        <v>3210</v>
      </c>
      <c r="S1708" s="29" t="s">
        <v>3098</v>
      </c>
      <c r="T1708" s="29"/>
      <c r="U1708" s="30">
        <v>0</v>
      </c>
      <c r="V1708" s="30">
        <v>0</v>
      </c>
      <c r="W1708" s="30">
        <v>0</v>
      </c>
      <c r="X1708" s="30">
        <v>0</v>
      </c>
      <c r="Y1708" s="30">
        <v>0</v>
      </c>
      <c r="Z1708" s="30">
        <v>0</v>
      </c>
      <c r="AA1708" s="30">
        <v>0</v>
      </c>
      <c r="AB1708" s="30">
        <v>0</v>
      </c>
      <c r="AC1708" s="30">
        <v>0</v>
      </c>
      <c r="AD1708" s="30">
        <v>0</v>
      </c>
      <c r="AE1708" s="30">
        <v>0</v>
      </c>
      <c r="AF1708" s="30">
        <v>0</v>
      </c>
    </row>
    <row r="1709" spans="1:32" x14ac:dyDescent="0.45">
      <c r="A1709" s="29" t="s">
        <v>554</v>
      </c>
      <c r="B1709" s="29" t="s">
        <v>555</v>
      </c>
      <c r="C1709" s="29" t="s">
        <v>3299</v>
      </c>
      <c r="D1709" s="29" t="s">
        <v>3300</v>
      </c>
      <c r="E1709" s="29" t="s">
        <v>3320</v>
      </c>
      <c r="F1709" s="29" t="s">
        <v>3321</v>
      </c>
      <c r="G1709" s="29" t="s">
        <v>3233</v>
      </c>
      <c r="H1709" s="29" t="s">
        <v>3234</v>
      </c>
      <c r="I1709" s="29" t="s">
        <v>3262</v>
      </c>
      <c r="J1709" s="29" t="s">
        <v>3263</v>
      </c>
      <c r="K1709" s="29" t="s">
        <v>3264</v>
      </c>
      <c r="L1709" s="29" t="s">
        <v>3103</v>
      </c>
      <c r="M1709" s="29" t="s">
        <v>3326</v>
      </c>
      <c r="N1709" s="29" t="s">
        <v>3327</v>
      </c>
      <c r="O1709" s="29" t="s">
        <v>3332</v>
      </c>
      <c r="P1709" s="29" t="s">
        <v>3333</v>
      </c>
      <c r="Q1709" s="29" t="s">
        <v>3209</v>
      </c>
      <c r="R1709" s="29" t="s">
        <v>3210</v>
      </c>
      <c r="S1709" s="29" t="s">
        <v>3098</v>
      </c>
      <c r="T1709" s="29"/>
      <c r="U1709" s="30">
        <v>31900</v>
      </c>
      <c r="V1709" s="30">
        <v>31900</v>
      </c>
      <c r="W1709" s="30">
        <v>31900</v>
      </c>
      <c r="X1709" s="30">
        <v>31900</v>
      </c>
      <c r="Y1709" s="30">
        <v>31900</v>
      </c>
      <c r="Z1709" s="30">
        <v>31900</v>
      </c>
      <c r="AA1709" s="30">
        <v>31900</v>
      </c>
      <c r="AB1709" s="30">
        <v>31900</v>
      </c>
      <c r="AC1709" s="30">
        <v>31900</v>
      </c>
      <c r="AD1709" s="30">
        <v>31900</v>
      </c>
      <c r="AE1709" s="30">
        <v>31900</v>
      </c>
      <c r="AF1709" s="30">
        <v>31900</v>
      </c>
    </row>
    <row r="1710" spans="1:32" x14ac:dyDescent="0.45">
      <c r="A1710" s="29" t="s">
        <v>554</v>
      </c>
      <c r="B1710" s="29" t="s">
        <v>555</v>
      </c>
      <c r="C1710" s="29" t="s">
        <v>3299</v>
      </c>
      <c r="D1710" s="29" t="s">
        <v>3300</v>
      </c>
      <c r="E1710" s="29" t="s">
        <v>3320</v>
      </c>
      <c r="F1710" s="29" t="s">
        <v>3321</v>
      </c>
      <c r="G1710" s="29" t="s">
        <v>3233</v>
      </c>
      <c r="H1710" s="29" t="s">
        <v>3234</v>
      </c>
      <c r="I1710" s="29" t="s">
        <v>3275</v>
      </c>
      <c r="J1710" s="29" t="s">
        <v>3276</v>
      </c>
      <c r="K1710" s="29" t="s">
        <v>3277</v>
      </c>
      <c r="L1710" s="29" t="s">
        <v>3100</v>
      </c>
      <c r="M1710" s="29" t="s">
        <v>3278</v>
      </c>
      <c r="N1710" s="29" t="s">
        <v>3279</v>
      </c>
      <c r="O1710" s="29" t="s">
        <v>3446</v>
      </c>
      <c r="P1710" s="29" t="s">
        <v>3447</v>
      </c>
      <c r="Q1710" s="29" t="s">
        <v>3209</v>
      </c>
      <c r="R1710" s="29" t="s">
        <v>3210</v>
      </c>
      <c r="S1710" s="29" t="s">
        <v>3098</v>
      </c>
      <c r="T1710" s="29"/>
      <c r="U1710" s="30">
        <v>81000</v>
      </c>
      <c r="V1710" s="30">
        <v>81000</v>
      </c>
      <c r="W1710" s="30">
        <v>81000</v>
      </c>
      <c r="X1710" s="30">
        <v>81000</v>
      </c>
      <c r="Y1710" s="30">
        <v>81000</v>
      </c>
      <c r="Z1710" s="30">
        <v>81000</v>
      </c>
      <c r="AA1710" s="30">
        <v>81000</v>
      </c>
      <c r="AB1710" s="30">
        <v>81000</v>
      </c>
      <c r="AC1710" s="30">
        <v>81000</v>
      </c>
      <c r="AD1710" s="30">
        <v>81000</v>
      </c>
      <c r="AE1710" s="30">
        <v>81000</v>
      </c>
      <c r="AF1710" s="30">
        <v>81000</v>
      </c>
    </row>
    <row r="1711" spans="1:32" x14ac:dyDescent="0.45">
      <c r="A1711" s="29" t="s">
        <v>554</v>
      </c>
      <c r="B1711" s="29" t="s">
        <v>555</v>
      </c>
      <c r="C1711" s="29" t="s">
        <v>3299</v>
      </c>
      <c r="D1711" s="29" t="s">
        <v>3300</v>
      </c>
      <c r="E1711" s="29" t="s">
        <v>3320</v>
      </c>
      <c r="F1711" s="29" t="s">
        <v>3321</v>
      </c>
      <c r="G1711" s="29" t="s">
        <v>3233</v>
      </c>
      <c r="H1711" s="29" t="s">
        <v>3234</v>
      </c>
      <c r="I1711" s="29" t="s">
        <v>3275</v>
      </c>
      <c r="J1711" s="29" t="s">
        <v>3276</v>
      </c>
      <c r="K1711" s="29" t="s">
        <v>3277</v>
      </c>
      <c r="L1711" s="29" t="s">
        <v>3100</v>
      </c>
      <c r="M1711" s="29" t="s">
        <v>3312</v>
      </c>
      <c r="N1711" s="29" t="s">
        <v>3313</v>
      </c>
      <c r="O1711" s="29" t="s">
        <v>3314</v>
      </c>
      <c r="P1711" s="29" t="s">
        <v>3315</v>
      </c>
      <c r="Q1711" s="29" t="s">
        <v>3209</v>
      </c>
      <c r="R1711" s="29" t="s">
        <v>3210</v>
      </c>
      <c r="S1711" s="29" t="s">
        <v>3098</v>
      </c>
      <c r="T1711" s="29"/>
      <c r="U1711" s="30">
        <v>55500</v>
      </c>
      <c r="V1711" s="30">
        <v>55500</v>
      </c>
      <c r="W1711" s="30">
        <v>55500</v>
      </c>
      <c r="X1711" s="30">
        <v>55500</v>
      </c>
      <c r="Y1711" s="30">
        <v>55500</v>
      </c>
      <c r="Z1711" s="30">
        <v>55500</v>
      </c>
      <c r="AA1711" s="30">
        <v>55500</v>
      </c>
      <c r="AB1711" s="30">
        <v>55500</v>
      </c>
      <c r="AC1711" s="30">
        <v>55500</v>
      </c>
      <c r="AD1711" s="30">
        <v>55500</v>
      </c>
      <c r="AE1711" s="30">
        <v>55500</v>
      </c>
      <c r="AF1711" s="30">
        <v>55500</v>
      </c>
    </row>
    <row r="1712" spans="1:32" x14ac:dyDescent="0.45">
      <c r="A1712" s="29" t="s">
        <v>554</v>
      </c>
      <c r="B1712" s="29" t="s">
        <v>555</v>
      </c>
      <c r="C1712" s="29" t="s">
        <v>3299</v>
      </c>
      <c r="D1712" s="29" t="s">
        <v>3300</v>
      </c>
      <c r="E1712" s="29" t="s">
        <v>3320</v>
      </c>
      <c r="F1712" s="29" t="s">
        <v>3321</v>
      </c>
      <c r="G1712" s="29" t="s">
        <v>3233</v>
      </c>
      <c r="H1712" s="29" t="s">
        <v>3234</v>
      </c>
      <c r="I1712" s="29" t="s">
        <v>3275</v>
      </c>
      <c r="J1712" s="29" t="s">
        <v>3276</v>
      </c>
      <c r="K1712" s="29" t="s">
        <v>3282</v>
      </c>
      <c r="L1712" s="29" t="s">
        <v>3112</v>
      </c>
      <c r="M1712" s="29" t="s">
        <v>3283</v>
      </c>
      <c r="N1712" s="29" t="s">
        <v>3284</v>
      </c>
      <c r="O1712" s="29" t="s">
        <v>3285</v>
      </c>
      <c r="P1712" s="29" t="s">
        <v>3286</v>
      </c>
      <c r="Q1712" s="29" t="s">
        <v>3249</v>
      </c>
      <c r="R1712" s="29" t="s">
        <v>3210</v>
      </c>
      <c r="S1712" s="29" t="s">
        <v>3098</v>
      </c>
      <c r="T1712" s="29"/>
      <c r="U1712" s="30">
        <v>1924</v>
      </c>
      <c r="V1712" s="30">
        <v>1924</v>
      </c>
      <c r="W1712" s="30">
        <v>1924</v>
      </c>
      <c r="X1712" s="30">
        <v>1924</v>
      </c>
      <c r="Y1712" s="30">
        <v>1924</v>
      </c>
      <c r="Z1712" s="30">
        <v>1924</v>
      </c>
      <c r="AA1712" s="30">
        <v>1924</v>
      </c>
      <c r="AB1712" s="30">
        <v>1924</v>
      </c>
      <c r="AC1712" s="30">
        <v>1924</v>
      </c>
      <c r="AD1712" s="30">
        <v>1924</v>
      </c>
      <c r="AE1712" s="30">
        <v>1924</v>
      </c>
      <c r="AF1712" s="30">
        <v>1924</v>
      </c>
    </row>
    <row r="1713" spans="1:32" x14ac:dyDescent="0.45">
      <c r="A1713" s="29" t="s">
        <v>554</v>
      </c>
      <c r="B1713" s="29" t="s">
        <v>555</v>
      </c>
      <c r="C1713" s="29" t="s">
        <v>3299</v>
      </c>
      <c r="D1713" s="29" t="s">
        <v>3300</v>
      </c>
      <c r="E1713" s="29" t="s">
        <v>3320</v>
      </c>
      <c r="F1713" s="29" t="s">
        <v>3321</v>
      </c>
      <c r="G1713" s="29" t="s">
        <v>3233</v>
      </c>
      <c r="H1713" s="29" t="s">
        <v>3234</v>
      </c>
      <c r="I1713" s="29" t="s">
        <v>3275</v>
      </c>
      <c r="J1713" s="29" t="s">
        <v>3276</v>
      </c>
      <c r="K1713" s="29" t="s">
        <v>3282</v>
      </c>
      <c r="L1713" s="29" t="s">
        <v>3112</v>
      </c>
      <c r="M1713" s="29" t="s">
        <v>3283</v>
      </c>
      <c r="N1713" s="29" t="s">
        <v>3284</v>
      </c>
      <c r="O1713" s="29" t="s">
        <v>3285</v>
      </c>
      <c r="P1713" s="29" t="s">
        <v>3286</v>
      </c>
      <c r="Q1713" s="29" t="s">
        <v>3209</v>
      </c>
      <c r="R1713" s="29" t="s">
        <v>3210</v>
      </c>
      <c r="S1713" s="29" t="s">
        <v>3098</v>
      </c>
      <c r="T1713" s="29"/>
      <c r="U1713" s="30">
        <v>35000</v>
      </c>
      <c r="V1713" s="30">
        <v>35000</v>
      </c>
      <c r="W1713" s="30">
        <v>35000</v>
      </c>
      <c r="X1713" s="30">
        <v>35000</v>
      </c>
      <c r="Y1713" s="30">
        <v>35000</v>
      </c>
      <c r="Z1713" s="30">
        <v>35000</v>
      </c>
      <c r="AA1713" s="30">
        <v>35000</v>
      </c>
      <c r="AB1713" s="30">
        <v>35000</v>
      </c>
      <c r="AC1713" s="30">
        <v>35000</v>
      </c>
      <c r="AD1713" s="30">
        <v>35000</v>
      </c>
      <c r="AE1713" s="30">
        <v>35000</v>
      </c>
      <c r="AF1713" s="30">
        <v>35000</v>
      </c>
    </row>
    <row r="1714" spans="1:32" x14ac:dyDescent="0.45">
      <c r="A1714" s="29" t="s">
        <v>554</v>
      </c>
      <c r="B1714" s="29" t="s">
        <v>555</v>
      </c>
      <c r="C1714" s="29" t="s">
        <v>3299</v>
      </c>
      <c r="D1714" s="29" t="s">
        <v>3300</v>
      </c>
      <c r="E1714" s="29" t="s">
        <v>3320</v>
      </c>
      <c r="F1714" s="29" t="s">
        <v>3321</v>
      </c>
      <c r="G1714" s="29" t="s">
        <v>3233</v>
      </c>
      <c r="H1714" s="29" t="s">
        <v>3234</v>
      </c>
      <c r="I1714" s="29" t="s">
        <v>3275</v>
      </c>
      <c r="J1714" s="29" t="s">
        <v>3276</v>
      </c>
      <c r="K1714" s="29" t="s">
        <v>3282</v>
      </c>
      <c r="L1714" s="29" t="s">
        <v>3112</v>
      </c>
      <c r="M1714" s="29" t="s">
        <v>3283</v>
      </c>
      <c r="N1714" s="29" t="s">
        <v>3284</v>
      </c>
      <c r="O1714" s="29" t="s">
        <v>3376</v>
      </c>
      <c r="P1714" s="29" t="s">
        <v>3377</v>
      </c>
      <c r="Q1714" s="29" t="s">
        <v>3209</v>
      </c>
      <c r="R1714" s="29" t="s">
        <v>3210</v>
      </c>
      <c r="S1714" s="29" t="s">
        <v>3098</v>
      </c>
      <c r="T1714" s="29"/>
      <c r="U1714" s="30">
        <v>96950</v>
      </c>
      <c r="V1714" s="30">
        <v>96950</v>
      </c>
      <c r="W1714" s="30">
        <v>96950</v>
      </c>
      <c r="X1714" s="30">
        <v>96950</v>
      </c>
      <c r="Y1714" s="30">
        <v>96950</v>
      </c>
      <c r="Z1714" s="30">
        <v>96950</v>
      </c>
      <c r="AA1714" s="30">
        <v>96950</v>
      </c>
      <c r="AB1714" s="30">
        <v>96950</v>
      </c>
      <c r="AC1714" s="30">
        <v>96950</v>
      </c>
      <c r="AD1714" s="30">
        <v>96950</v>
      </c>
      <c r="AE1714" s="30">
        <v>96950</v>
      </c>
      <c r="AF1714" s="30">
        <v>96950</v>
      </c>
    </row>
    <row r="1715" spans="1:32" x14ac:dyDescent="0.45">
      <c r="A1715" s="29" t="s">
        <v>554</v>
      </c>
      <c r="B1715" s="29" t="s">
        <v>555</v>
      </c>
      <c r="C1715" s="29" t="s">
        <v>3299</v>
      </c>
      <c r="D1715" s="29" t="s">
        <v>3300</v>
      </c>
      <c r="E1715" s="29" t="s">
        <v>3320</v>
      </c>
      <c r="F1715" s="29" t="s">
        <v>3321</v>
      </c>
      <c r="G1715" s="29" t="s">
        <v>3233</v>
      </c>
      <c r="H1715" s="29" t="s">
        <v>3234</v>
      </c>
      <c r="I1715" s="29" t="s">
        <v>3275</v>
      </c>
      <c r="J1715" s="29" t="s">
        <v>3276</v>
      </c>
      <c r="K1715" s="29" t="s">
        <v>3282</v>
      </c>
      <c r="L1715" s="29" t="s">
        <v>3112</v>
      </c>
      <c r="M1715" s="29" t="s">
        <v>3283</v>
      </c>
      <c r="N1715" s="29" t="s">
        <v>3284</v>
      </c>
      <c r="O1715" s="29" t="s">
        <v>3448</v>
      </c>
      <c r="P1715" s="29" t="s">
        <v>3449</v>
      </c>
      <c r="Q1715" s="29" t="s">
        <v>3209</v>
      </c>
      <c r="R1715" s="29" t="s">
        <v>3210</v>
      </c>
      <c r="S1715" s="29" t="s">
        <v>3098</v>
      </c>
      <c r="T1715" s="29"/>
      <c r="U1715" s="30">
        <v>20000</v>
      </c>
      <c r="V1715" s="30">
        <v>20000</v>
      </c>
      <c r="W1715" s="30">
        <v>20000</v>
      </c>
      <c r="X1715" s="30">
        <v>20000</v>
      </c>
      <c r="Y1715" s="30">
        <v>20000</v>
      </c>
      <c r="Z1715" s="30">
        <v>20000</v>
      </c>
      <c r="AA1715" s="30">
        <v>20000</v>
      </c>
      <c r="AB1715" s="30">
        <v>20000</v>
      </c>
      <c r="AC1715" s="30">
        <v>20000</v>
      </c>
      <c r="AD1715" s="30">
        <v>20000</v>
      </c>
      <c r="AE1715" s="30">
        <v>20000</v>
      </c>
      <c r="AF1715" s="30">
        <v>20000</v>
      </c>
    </row>
    <row r="1716" spans="1:32" x14ac:dyDescent="0.45">
      <c r="A1716" s="29" t="s">
        <v>554</v>
      </c>
      <c r="B1716" s="29" t="s">
        <v>555</v>
      </c>
      <c r="C1716" s="29" t="s">
        <v>3299</v>
      </c>
      <c r="D1716" s="29" t="s">
        <v>3300</v>
      </c>
      <c r="E1716" s="29" t="s">
        <v>3320</v>
      </c>
      <c r="F1716" s="29" t="s">
        <v>3321</v>
      </c>
      <c r="G1716" s="29" t="s">
        <v>3233</v>
      </c>
      <c r="H1716" s="29" t="s">
        <v>3234</v>
      </c>
      <c r="I1716" s="29" t="s">
        <v>3275</v>
      </c>
      <c r="J1716" s="29" t="s">
        <v>3276</v>
      </c>
      <c r="K1716" s="29" t="s">
        <v>3287</v>
      </c>
      <c r="L1716" s="29" t="s">
        <v>3101</v>
      </c>
      <c r="M1716" s="29" t="s">
        <v>3316</v>
      </c>
      <c r="N1716" s="29" t="s">
        <v>3317</v>
      </c>
      <c r="O1716" s="29" t="s">
        <v>3450</v>
      </c>
      <c r="P1716" s="29" t="s">
        <v>3451</v>
      </c>
      <c r="Q1716" s="29" t="s">
        <v>3209</v>
      </c>
      <c r="R1716" s="29" t="s">
        <v>3210</v>
      </c>
      <c r="S1716" s="29" t="s">
        <v>3098</v>
      </c>
      <c r="T1716" s="29"/>
      <c r="U1716" s="30">
        <v>2100</v>
      </c>
      <c r="V1716" s="30">
        <v>2100</v>
      </c>
      <c r="W1716" s="30">
        <v>2100</v>
      </c>
      <c r="X1716" s="30">
        <v>1980</v>
      </c>
      <c r="Y1716" s="30">
        <v>1980</v>
      </c>
      <c r="Z1716" s="30">
        <v>3000</v>
      </c>
      <c r="AA1716" s="30">
        <v>3000</v>
      </c>
      <c r="AB1716" s="30">
        <v>3000</v>
      </c>
      <c r="AC1716" s="30">
        <v>3000</v>
      </c>
      <c r="AD1716" s="30">
        <v>3000</v>
      </c>
      <c r="AE1716" s="30">
        <v>3000</v>
      </c>
      <c r="AF1716" s="30">
        <v>3000</v>
      </c>
    </row>
    <row r="1717" spans="1:32" x14ac:dyDescent="0.45">
      <c r="A1717" s="29" t="s">
        <v>554</v>
      </c>
      <c r="B1717" s="29" t="s">
        <v>555</v>
      </c>
      <c r="C1717" s="29" t="s">
        <v>3299</v>
      </c>
      <c r="D1717" s="29" t="s">
        <v>3300</v>
      </c>
      <c r="E1717" s="29" t="s">
        <v>3320</v>
      </c>
      <c r="F1717" s="29" t="s">
        <v>3321</v>
      </c>
      <c r="G1717" s="29" t="s">
        <v>3233</v>
      </c>
      <c r="H1717" s="29" t="s">
        <v>3234</v>
      </c>
      <c r="I1717" s="29" t="s">
        <v>3275</v>
      </c>
      <c r="J1717" s="29" t="s">
        <v>3276</v>
      </c>
      <c r="K1717" s="29" t="s">
        <v>3287</v>
      </c>
      <c r="L1717" s="29" t="s">
        <v>3101</v>
      </c>
      <c r="M1717" s="29" t="s">
        <v>3316</v>
      </c>
      <c r="N1717" s="29" t="s">
        <v>3317</v>
      </c>
      <c r="O1717" s="29" t="s">
        <v>3318</v>
      </c>
      <c r="P1717" s="29" t="s">
        <v>3319</v>
      </c>
      <c r="Q1717" s="29" t="s">
        <v>3209</v>
      </c>
      <c r="R1717" s="29" t="s">
        <v>3210</v>
      </c>
      <c r="S1717" s="29" t="s">
        <v>3098</v>
      </c>
      <c r="T1717" s="29"/>
      <c r="U1717" s="30">
        <v>2720</v>
      </c>
      <c r="V1717" s="30">
        <v>2720</v>
      </c>
      <c r="W1717" s="30">
        <v>2720</v>
      </c>
      <c r="X1717" s="30">
        <v>2720</v>
      </c>
      <c r="Y1717" s="30">
        <v>2720</v>
      </c>
      <c r="Z1717" s="30">
        <v>2720</v>
      </c>
      <c r="AA1717" s="30">
        <v>2720</v>
      </c>
      <c r="AB1717" s="30">
        <v>2720</v>
      </c>
      <c r="AC1717" s="30">
        <v>2720</v>
      </c>
      <c r="AD1717" s="30">
        <v>2720</v>
      </c>
      <c r="AE1717" s="30">
        <v>2678</v>
      </c>
      <c r="AF1717" s="30">
        <v>2678</v>
      </c>
    </row>
    <row r="1718" spans="1:32" x14ac:dyDescent="0.45">
      <c r="A1718" s="29" t="s">
        <v>554</v>
      </c>
      <c r="B1718" s="29" t="s">
        <v>555</v>
      </c>
      <c r="C1718" s="29" t="s">
        <v>3299</v>
      </c>
      <c r="D1718" s="29" t="s">
        <v>3300</v>
      </c>
      <c r="E1718" s="29" t="s">
        <v>3320</v>
      </c>
      <c r="F1718" s="29" t="s">
        <v>3321</v>
      </c>
      <c r="G1718" s="29" t="s">
        <v>3233</v>
      </c>
      <c r="H1718" s="29" t="s">
        <v>3234</v>
      </c>
      <c r="I1718" s="29" t="s">
        <v>3275</v>
      </c>
      <c r="J1718" s="29" t="s">
        <v>3276</v>
      </c>
      <c r="K1718" s="29" t="s">
        <v>3287</v>
      </c>
      <c r="L1718" s="29" t="s">
        <v>3101</v>
      </c>
      <c r="M1718" s="29" t="s">
        <v>3288</v>
      </c>
      <c r="N1718" s="29" t="s">
        <v>3289</v>
      </c>
      <c r="O1718" s="29" t="s">
        <v>3290</v>
      </c>
      <c r="P1718" s="29" t="s">
        <v>3291</v>
      </c>
      <c r="Q1718" s="29" t="s">
        <v>3209</v>
      </c>
      <c r="R1718" s="29" t="s">
        <v>3210</v>
      </c>
      <c r="S1718" s="29" t="s">
        <v>3098</v>
      </c>
      <c r="T1718" s="29"/>
      <c r="U1718" s="30">
        <v>2000</v>
      </c>
      <c r="V1718" s="30">
        <v>2000</v>
      </c>
      <c r="W1718" s="30">
        <v>2000</v>
      </c>
      <c r="X1718" s="30">
        <v>2000</v>
      </c>
      <c r="Y1718" s="30">
        <v>2000</v>
      </c>
      <c r="Z1718" s="30">
        <v>2000</v>
      </c>
      <c r="AA1718" s="30">
        <v>2000</v>
      </c>
      <c r="AB1718" s="30">
        <v>2000</v>
      </c>
      <c r="AC1718" s="30">
        <v>2000</v>
      </c>
      <c r="AD1718" s="30">
        <v>2000</v>
      </c>
      <c r="AE1718" s="30">
        <v>2000</v>
      </c>
      <c r="AF1718" s="30">
        <v>2000</v>
      </c>
    </row>
    <row r="1719" spans="1:32" x14ac:dyDescent="0.45">
      <c r="A1719" s="29" t="s">
        <v>554</v>
      </c>
      <c r="B1719" s="29" t="s">
        <v>555</v>
      </c>
      <c r="C1719" s="29" t="s">
        <v>3292</v>
      </c>
      <c r="D1719" s="29" t="s">
        <v>3293</v>
      </c>
      <c r="E1719" s="29" t="s">
        <v>3292</v>
      </c>
      <c r="F1719" s="29" t="s">
        <v>3294</v>
      </c>
      <c r="G1719" s="29" t="s">
        <v>3200</v>
      </c>
      <c r="H1719" s="29" t="s">
        <v>3201</v>
      </c>
      <c r="I1719" s="29" t="s">
        <v>3226</v>
      </c>
      <c r="J1719" s="29" t="s">
        <v>3227</v>
      </c>
      <c r="K1719" s="29" t="s">
        <v>3228</v>
      </c>
      <c r="L1719" s="29" t="s">
        <v>3111</v>
      </c>
      <c r="M1719" s="29" t="s">
        <v>3229</v>
      </c>
      <c r="N1719" s="29" t="s">
        <v>3230</v>
      </c>
      <c r="O1719" s="29" t="s">
        <v>3231</v>
      </c>
      <c r="P1719" s="29" t="s">
        <v>3232</v>
      </c>
      <c r="Q1719" s="29" t="s">
        <v>3209</v>
      </c>
      <c r="R1719" s="29" t="s">
        <v>3210</v>
      </c>
      <c r="S1719" s="29" t="s">
        <v>3098</v>
      </c>
      <c r="T1719" s="29"/>
      <c r="U1719" s="30">
        <v>0</v>
      </c>
      <c r="V1719" s="30">
        <v>0</v>
      </c>
      <c r="W1719" s="30">
        <v>0</v>
      </c>
      <c r="X1719" s="30">
        <v>0</v>
      </c>
      <c r="Y1719" s="30">
        <v>0</v>
      </c>
      <c r="Z1719" s="30">
        <v>0</v>
      </c>
      <c r="AA1719" s="30">
        <v>0</v>
      </c>
      <c r="AB1719" s="30">
        <v>0</v>
      </c>
      <c r="AC1719" s="30">
        <v>0</v>
      </c>
      <c r="AD1719" s="30">
        <v>0</v>
      </c>
      <c r="AE1719" s="30">
        <v>0</v>
      </c>
      <c r="AF1719" s="30">
        <v>0</v>
      </c>
    </row>
    <row r="1720" spans="1:32" x14ac:dyDescent="0.45">
      <c r="A1720" s="29" t="s">
        <v>554</v>
      </c>
      <c r="B1720" s="29" t="s">
        <v>555</v>
      </c>
      <c r="C1720" s="29" t="s">
        <v>3292</v>
      </c>
      <c r="D1720" s="29" t="s">
        <v>3293</v>
      </c>
      <c r="E1720" s="29" t="s">
        <v>3388</v>
      </c>
      <c r="F1720" s="29" t="s">
        <v>3389</v>
      </c>
      <c r="G1720" s="29" t="s">
        <v>3200</v>
      </c>
      <c r="H1720" s="29" t="s">
        <v>3201</v>
      </c>
      <c r="I1720" s="29" t="s">
        <v>3226</v>
      </c>
      <c r="J1720" s="29" t="s">
        <v>3227</v>
      </c>
      <c r="K1720" s="29" t="s">
        <v>3228</v>
      </c>
      <c r="L1720" s="29" t="s">
        <v>3111</v>
      </c>
      <c r="M1720" s="29" t="s">
        <v>3229</v>
      </c>
      <c r="N1720" s="29" t="s">
        <v>3230</v>
      </c>
      <c r="O1720" s="29" t="s">
        <v>3231</v>
      </c>
      <c r="P1720" s="29" t="s">
        <v>3232</v>
      </c>
      <c r="Q1720" s="29" t="s">
        <v>3209</v>
      </c>
      <c r="R1720" s="29" t="s">
        <v>3210</v>
      </c>
      <c r="S1720" s="29" t="s">
        <v>3098</v>
      </c>
      <c r="T1720" s="29"/>
      <c r="U1720" s="30">
        <v>0</v>
      </c>
      <c r="V1720" s="30">
        <v>0</v>
      </c>
      <c r="W1720" s="30">
        <v>0</v>
      </c>
      <c r="X1720" s="30">
        <v>0</v>
      </c>
      <c r="Y1720" s="30">
        <v>0</v>
      </c>
      <c r="Z1720" s="30">
        <v>0</v>
      </c>
      <c r="AA1720" s="30">
        <v>0</v>
      </c>
      <c r="AB1720" s="30">
        <v>0</v>
      </c>
      <c r="AC1720" s="30">
        <v>0</v>
      </c>
      <c r="AD1720" s="30">
        <v>0</v>
      </c>
      <c r="AE1720" s="30">
        <v>0</v>
      </c>
      <c r="AF1720" s="30">
        <v>0</v>
      </c>
    </row>
    <row r="1721" spans="1:32" x14ac:dyDescent="0.45">
      <c r="A1721" s="29" t="s">
        <v>554</v>
      </c>
      <c r="B1721" s="29" t="s">
        <v>555</v>
      </c>
      <c r="C1721" s="29" t="s">
        <v>3292</v>
      </c>
      <c r="D1721" s="29" t="s">
        <v>3293</v>
      </c>
      <c r="E1721" s="29" t="s">
        <v>3388</v>
      </c>
      <c r="F1721" s="29" t="s">
        <v>3389</v>
      </c>
      <c r="G1721" s="29" t="s">
        <v>3200</v>
      </c>
      <c r="H1721" s="29" t="s">
        <v>3201</v>
      </c>
      <c r="I1721" s="29" t="s">
        <v>3226</v>
      </c>
      <c r="J1721" s="29" t="s">
        <v>3227</v>
      </c>
      <c r="K1721" s="29" t="s">
        <v>3228</v>
      </c>
      <c r="L1721" s="29" t="s">
        <v>3111</v>
      </c>
      <c r="M1721" s="29" t="s">
        <v>3229</v>
      </c>
      <c r="N1721" s="29" t="s">
        <v>3230</v>
      </c>
      <c r="O1721" s="29" t="s">
        <v>3231</v>
      </c>
      <c r="P1721" s="29" t="s">
        <v>3232</v>
      </c>
      <c r="Q1721" s="29" t="s">
        <v>3209</v>
      </c>
      <c r="R1721" s="29" t="s">
        <v>3098</v>
      </c>
      <c r="S1721" s="29" t="s">
        <v>3098</v>
      </c>
      <c r="T1721" s="29"/>
      <c r="U1721" s="30">
        <v>0</v>
      </c>
      <c r="V1721" s="30">
        <v>0</v>
      </c>
      <c r="W1721" s="30">
        <v>0</v>
      </c>
      <c r="X1721" s="30">
        <v>0</v>
      </c>
      <c r="Y1721" s="30">
        <v>0</v>
      </c>
      <c r="Z1721" s="30">
        <v>0</v>
      </c>
      <c r="AA1721" s="30">
        <v>0</v>
      </c>
      <c r="AB1721" s="30">
        <v>0</v>
      </c>
      <c r="AC1721" s="30">
        <v>0</v>
      </c>
      <c r="AD1721" s="30">
        <v>0</v>
      </c>
      <c r="AE1721" s="30">
        <v>0</v>
      </c>
      <c r="AF1721" s="30">
        <v>0</v>
      </c>
    </row>
    <row r="1722" spans="1:32" x14ac:dyDescent="0.45">
      <c r="A1722" s="29" t="s">
        <v>554</v>
      </c>
      <c r="B1722" s="29" t="s">
        <v>555</v>
      </c>
      <c r="C1722" s="29" t="s">
        <v>3292</v>
      </c>
      <c r="D1722" s="29" t="s">
        <v>3293</v>
      </c>
      <c r="E1722" s="29" t="s">
        <v>3388</v>
      </c>
      <c r="F1722" s="29" t="s">
        <v>3389</v>
      </c>
      <c r="G1722" s="29" t="s">
        <v>3200</v>
      </c>
      <c r="H1722" s="29" t="s">
        <v>3201</v>
      </c>
      <c r="I1722" s="29" t="s">
        <v>3226</v>
      </c>
      <c r="J1722" s="29" t="s">
        <v>3227</v>
      </c>
      <c r="K1722" s="29" t="s">
        <v>3228</v>
      </c>
      <c r="L1722" s="29" t="s">
        <v>3111</v>
      </c>
      <c r="M1722" s="29" t="s">
        <v>3295</v>
      </c>
      <c r="N1722" s="29" t="s">
        <v>3296</v>
      </c>
      <c r="O1722" s="29" t="s">
        <v>3297</v>
      </c>
      <c r="P1722" s="29" t="s">
        <v>3298</v>
      </c>
      <c r="Q1722" s="29" t="s">
        <v>3209</v>
      </c>
      <c r="R1722" s="29" t="s">
        <v>3210</v>
      </c>
      <c r="S1722" s="29" t="s">
        <v>3098</v>
      </c>
      <c r="T1722" s="29"/>
      <c r="U1722" s="30">
        <v>0</v>
      </c>
      <c r="V1722" s="30">
        <v>0</v>
      </c>
      <c r="W1722" s="30">
        <v>0</v>
      </c>
      <c r="X1722" s="30">
        <v>0</v>
      </c>
      <c r="Y1722" s="30">
        <v>0</v>
      </c>
      <c r="Z1722" s="30">
        <v>0</v>
      </c>
      <c r="AA1722" s="30">
        <v>0</v>
      </c>
      <c r="AB1722" s="30">
        <v>0</v>
      </c>
      <c r="AC1722" s="30">
        <v>0</v>
      </c>
      <c r="AD1722" s="30">
        <v>0</v>
      </c>
      <c r="AE1722" s="30">
        <v>0</v>
      </c>
      <c r="AF1722" s="30">
        <v>0</v>
      </c>
    </row>
    <row r="1723" spans="1:32" x14ac:dyDescent="0.45">
      <c r="A1723" s="29" t="s">
        <v>17</v>
      </c>
      <c r="B1723" s="29" t="s">
        <v>18</v>
      </c>
      <c r="C1723" s="29" t="s">
        <v>3394</v>
      </c>
      <c r="D1723" s="29" t="s">
        <v>3395</v>
      </c>
      <c r="E1723" s="29" t="s">
        <v>3396</v>
      </c>
      <c r="F1723" s="29" t="s">
        <v>3397</v>
      </c>
      <c r="G1723" s="29" t="s">
        <v>3200</v>
      </c>
      <c r="H1723" s="29" t="s">
        <v>3201</v>
      </c>
      <c r="I1723" s="29" t="s">
        <v>3202</v>
      </c>
      <c r="J1723" s="29" t="s">
        <v>3203</v>
      </c>
      <c r="K1723" s="29" t="s">
        <v>3520</v>
      </c>
      <c r="L1723" s="29" t="s">
        <v>3108</v>
      </c>
      <c r="M1723" s="29" t="s">
        <v>3588</v>
      </c>
      <c r="N1723" s="29" t="s">
        <v>3589</v>
      </c>
      <c r="O1723" s="29" t="s">
        <v>3670</v>
      </c>
      <c r="P1723" s="29" t="s">
        <v>3671</v>
      </c>
      <c r="Q1723" s="29" t="s">
        <v>3209</v>
      </c>
      <c r="R1723" s="29" t="s">
        <v>3098</v>
      </c>
      <c r="S1723" s="29" t="s">
        <v>3098</v>
      </c>
      <c r="T1723" s="29"/>
      <c r="U1723" s="30">
        <v>0</v>
      </c>
      <c r="V1723" s="30">
        <v>0</v>
      </c>
      <c r="W1723" s="30">
        <v>0</v>
      </c>
      <c r="X1723" s="30">
        <v>0</v>
      </c>
      <c r="Y1723" s="30">
        <v>0</v>
      </c>
      <c r="Z1723" s="30">
        <v>0</v>
      </c>
      <c r="AA1723" s="30">
        <v>0</v>
      </c>
      <c r="AB1723" s="30">
        <v>12532</v>
      </c>
      <c r="AC1723" s="30">
        <v>13500</v>
      </c>
      <c r="AD1723" s="30">
        <v>13500</v>
      </c>
      <c r="AE1723" s="30">
        <v>13500</v>
      </c>
      <c r="AF1723" s="30">
        <v>13500</v>
      </c>
    </row>
    <row r="1724" spans="1:32" x14ac:dyDescent="0.45">
      <c r="A1724" s="29" t="s">
        <v>17</v>
      </c>
      <c r="B1724" s="29" t="s">
        <v>18</v>
      </c>
      <c r="C1724" s="29" t="s">
        <v>3299</v>
      </c>
      <c r="D1724" s="29" t="s">
        <v>3300</v>
      </c>
      <c r="E1724" s="29" t="s">
        <v>3301</v>
      </c>
      <c r="F1724" s="29" t="s">
        <v>3302</v>
      </c>
      <c r="G1724" s="29" t="s">
        <v>3200</v>
      </c>
      <c r="H1724" s="29" t="s">
        <v>3201</v>
      </c>
      <c r="I1724" s="29" t="s">
        <v>3202</v>
      </c>
      <c r="J1724" s="29" t="s">
        <v>3203</v>
      </c>
      <c r="K1724" s="29" t="s">
        <v>3221</v>
      </c>
      <c r="L1724" s="29" t="s">
        <v>3113</v>
      </c>
      <c r="M1724" s="29" t="s">
        <v>3222</v>
      </c>
      <c r="N1724" s="29" t="s">
        <v>3223</v>
      </c>
      <c r="O1724" s="29" t="s">
        <v>3224</v>
      </c>
      <c r="P1724" s="29" t="s">
        <v>3225</v>
      </c>
      <c r="Q1724" s="29" t="s">
        <v>3209</v>
      </c>
      <c r="R1724" s="29" t="s">
        <v>3210</v>
      </c>
      <c r="S1724" s="29" t="s">
        <v>3098</v>
      </c>
      <c r="T1724" s="29"/>
      <c r="U1724" s="30">
        <v>2000</v>
      </c>
      <c r="V1724" s="30">
        <v>2000</v>
      </c>
      <c r="W1724" s="30">
        <v>2000</v>
      </c>
      <c r="X1724" s="30">
        <v>2000</v>
      </c>
      <c r="Y1724" s="30">
        <v>2000</v>
      </c>
      <c r="Z1724" s="30">
        <v>2000</v>
      </c>
      <c r="AA1724" s="30">
        <v>2000</v>
      </c>
      <c r="AB1724" s="30">
        <v>2000</v>
      </c>
      <c r="AC1724" s="30">
        <v>2000</v>
      </c>
      <c r="AD1724" s="30">
        <v>2000</v>
      </c>
      <c r="AE1724" s="30">
        <v>2000</v>
      </c>
      <c r="AF1724" s="30">
        <v>2000</v>
      </c>
    </row>
    <row r="1725" spans="1:32" x14ac:dyDescent="0.45">
      <c r="A1725" s="29" t="s">
        <v>17</v>
      </c>
      <c r="B1725" s="29" t="s">
        <v>18</v>
      </c>
      <c r="C1725" s="29" t="s">
        <v>3299</v>
      </c>
      <c r="D1725" s="29" t="s">
        <v>3300</v>
      </c>
      <c r="E1725" s="29" t="s">
        <v>3301</v>
      </c>
      <c r="F1725" s="29" t="s">
        <v>3302</v>
      </c>
      <c r="G1725" s="29" t="s">
        <v>3200</v>
      </c>
      <c r="H1725" s="29" t="s">
        <v>3201</v>
      </c>
      <c r="I1725" s="29" t="s">
        <v>3202</v>
      </c>
      <c r="J1725" s="29" t="s">
        <v>3203</v>
      </c>
      <c r="K1725" s="29" t="s">
        <v>3780</v>
      </c>
      <c r="L1725" s="29" t="s">
        <v>3781</v>
      </c>
      <c r="M1725" s="29" t="s">
        <v>3782</v>
      </c>
      <c r="N1725" s="29" t="s">
        <v>3783</v>
      </c>
      <c r="O1725" s="29" t="s">
        <v>3792</v>
      </c>
      <c r="P1725" s="29" t="s">
        <v>3793</v>
      </c>
      <c r="Q1725" s="29" t="s">
        <v>3209</v>
      </c>
      <c r="R1725" s="29" t="s">
        <v>3210</v>
      </c>
      <c r="S1725" s="29" t="s">
        <v>3098</v>
      </c>
      <c r="T1725" s="29"/>
      <c r="U1725" s="30">
        <v>37700</v>
      </c>
      <c r="V1725" s="30">
        <v>37700</v>
      </c>
      <c r="W1725" s="30">
        <v>37700</v>
      </c>
      <c r="X1725" s="30">
        <v>37700</v>
      </c>
      <c r="Y1725" s="30">
        <v>37700</v>
      </c>
      <c r="Z1725" s="30">
        <v>37700</v>
      </c>
      <c r="AA1725" s="30">
        <v>37700</v>
      </c>
      <c r="AB1725" s="30">
        <v>37700</v>
      </c>
      <c r="AC1725" s="30">
        <v>37700</v>
      </c>
      <c r="AD1725" s="30">
        <v>37700</v>
      </c>
      <c r="AE1725" s="30">
        <v>37700</v>
      </c>
      <c r="AF1725" s="30">
        <v>37700</v>
      </c>
    </row>
    <row r="1726" spans="1:32" x14ac:dyDescent="0.45">
      <c r="A1726" s="29" t="s">
        <v>17</v>
      </c>
      <c r="B1726" s="29" t="s">
        <v>18</v>
      </c>
      <c r="C1726" s="29" t="s">
        <v>3299</v>
      </c>
      <c r="D1726" s="29" t="s">
        <v>3300</v>
      </c>
      <c r="E1726" s="29" t="s">
        <v>3301</v>
      </c>
      <c r="F1726" s="29" t="s">
        <v>3302</v>
      </c>
      <c r="G1726" s="29" t="s">
        <v>3200</v>
      </c>
      <c r="H1726" s="29" t="s">
        <v>3201</v>
      </c>
      <c r="I1726" s="29" t="s">
        <v>3226</v>
      </c>
      <c r="J1726" s="29" t="s">
        <v>3227</v>
      </c>
      <c r="K1726" s="29" t="s">
        <v>3228</v>
      </c>
      <c r="L1726" s="29" t="s">
        <v>3111</v>
      </c>
      <c r="M1726" s="29" t="s">
        <v>3604</v>
      </c>
      <c r="N1726" s="29" t="s">
        <v>3605</v>
      </c>
      <c r="O1726" s="29" t="s">
        <v>3606</v>
      </c>
      <c r="P1726" s="29" t="s">
        <v>3607</v>
      </c>
      <c r="Q1726" s="29" t="s">
        <v>3209</v>
      </c>
      <c r="R1726" s="29" t="s">
        <v>3210</v>
      </c>
      <c r="S1726" s="29" t="s">
        <v>3098</v>
      </c>
      <c r="T1726" s="29"/>
      <c r="U1726" s="30">
        <v>14683</v>
      </c>
      <c r="V1726" s="30">
        <v>50492</v>
      </c>
      <c r="W1726" s="30">
        <v>21816</v>
      </c>
      <c r="X1726" s="30">
        <v>17254</v>
      </c>
      <c r="Y1726" s="30">
        <v>19272</v>
      </c>
      <c r="Z1726" s="30">
        <v>11344</v>
      </c>
      <c r="AA1726" s="30">
        <v>14091</v>
      </c>
      <c r="AB1726" s="30">
        <v>17045</v>
      </c>
      <c r="AC1726" s="30">
        <v>22181</v>
      </c>
      <c r="AD1726" s="30">
        <v>18423</v>
      </c>
      <c r="AE1726" s="30">
        <v>23713</v>
      </c>
      <c r="AF1726" s="30">
        <v>20021</v>
      </c>
    </row>
    <row r="1727" spans="1:32" x14ac:dyDescent="0.45">
      <c r="A1727" s="29" t="s">
        <v>17</v>
      </c>
      <c r="B1727" s="29" t="s">
        <v>18</v>
      </c>
      <c r="C1727" s="29" t="s">
        <v>3299</v>
      </c>
      <c r="D1727" s="29" t="s">
        <v>3300</v>
      </c>
      <c r="E1727" s="29" t="s">
        <v>3301</v>
      </c>
      <c r="F1727" s="29" t="s">
        <v>3302</v>
      </c>
      <c r="G1727" s="29" t="s">
        <v>3200</v>
      </c>
      <c r="H1727" s="29" t="s">
        <v>3201</v>
      </c>
      <c r="I1727" s="29" t="s">
        <v>3226</v>
      </c>
      <c r="J1727" s="29" t="s">
        <v>3227</v>
      </c>
      <c r="K1727" s="29" t="s">
        <v>3228</v>
      </c>
      <c r="L1727" s="29" t="s">
        <v>3111</v>
      </c>
      <c r="M1727" s="29" t="s">
        <v>3229</v>
      </c>
      <c r="N1727" s="29" t="s">
        <v>3230</v>
      </c>
      <c r="O1727" s="29" t="s">
        <v>3231</v>
      </c>
      <c r="P1727" s="29" t="s">
        <v>3232</v>
      </c>
      <c r="Q1727" s="29" t="s">
        <v>3209</v>
      </c>
      <c r="R1727" s="29" t="s">
        <v>3210</v>
      </c>
      <c r="S1727" s="29" t="s">
        <v>3098</v>
      </c>
      <c r="T1727" s="29"/>
      <c r="U1727" s="30">
        <v>0</v>
      </c>
      <c r="V1727" s="30">
        <v>0</v>
      </c>
      <c r="W1727" s="30">
        <v>471</v>
      </c>
      <c r="X1727" s="30">
        <v>0</v>
      </c>
      <c r="Y1727" s="30">
        <v>74</v>
      </c>
      <c r="Z1727" s="30">
        <v>39</v>
      </c>
      <c r="AA1727" s="30">
        <v>159</v>
      </c>
      <c r="AB1727" s="30">
        <v>0</v>
      </c>
      <c r="AC1727" s="30">
        <v>0</v>
      </c>
      <c r="AD1727" s="30">
        <v>0</v>
      </c>
      <c r="AE1727" s="30">
        <v>147</v>
      </c>
      <c r="AF1727" s="30">
        <v>0</v>
      </c>
    </row>
    <row r="1728" spans="1:32" x14ac:dyDescent="0.45">
      <c r="A1728" s="29" t="s">
        <v>17</v>
      </c>
      <c r="B1728" s="29" t="s">
        <v>18</v>
      </c>
      <c r="C1728" s="29" t="s">
        <v>3299</v>
      </c>
      <c r="D1728" s="29" t="s">
        <v>3300</v>
      </c>
      <c r="E1728" s="29" t="s">
        <v>3301</v>
      </c>
      <c r="F1728" s="29" t="s">
        <v>3302</v>
      </c>
      <c r="G1728" s="29" t="s">
        <v>3233</v>
      </c>
      <c r="H1728" s="29" t="s">
        <v>3234</v>
      </c>
      <c r="I1728" s="29" t="s">
        <v>3235</v>
      </c>
      <c r="J1728" s="29" t="s">
        <v>3236</v>
      </c>
      <c r="K1728" s="29" t="s">
        <v>3237</v>
      </c>
      <c r="L1728" s="29" t="s">
        <v>3107</v>
      </c>
      <c r="M1728" s="29" t="s">
        <v>3456</v>
      </c>
      <c r="N1728" s="29" t="s">
        <v>3457</v>
      </c>
      <c r="O1728" s="29" t="s">
        <v>3504</v>
      </c>
      <c r="P1728" s="29" t="s">
        <v>3505</v>
      </c>
      <c r="Q1728" s="29" t="s">
        <v>3209</v>
      </c>
      <c r="R1728" s="29" t="s">
        <v>3210</v>
      </c>
      <c r="S1728" s="29" t="s">
        <v>3098</v>
      </c>
      <c r="T1728" s="29"/>
      <c r="U1728" s="30">
        <v>0</v>
      </c>
      <c r="V1728" s="30">
        <v>0</v>
      </c>
      <c r="W1728" s="30">
        <v>11</v>
      </c>
      <c r="X1728" s="30">
        <v>120</v>
      </c>
      <c r="Y1728" s="30">
        <v>1295</v>
      </c>
      <c r="Z1728" s="30">
        <v>1142</v>
      </c>
      <c r="AA1728" s="30">
        <v>4572</v>
      </c>
      <c r="AB1728" s="30">
        <v>12475</v>
      </c>
      <c r="AC1728" s="30">
        <v>3930</v>
      </c>
      <c r="AD1728" s="30">
        <v>417</v>
      </c>
      <c r="AE1728" s="30">
        <v>206</v>
      </c>
      <c r="AF1728" s="30">
        <v>463</v>
      </c>
    </row>
    <row r="1729" spans="1:32" x14ac:dyDescent="0.45">
      <c r="A1729" s="29" t="s">
        <v>17</v>
      </c>
      <c r="B1729" s="29" t="s">
        <v>18</v>
      </c>
      <c r="C1729" s="29" t="s">
        <v>3299</v>
      </c>
      <c r="D1729" s="29" t="s">
        <v>3300</v>
      </c>
      <c r="E1729" s="29" t="s">
        <v>3301</v>
      </c>
      <c r="F1729" s="29" t="s">
        <v>3302</v>
      </c>
      <c r="G1729" s="29" t="s">
        <v>3233</v>
      </c>
      <c r="H1729" s="29" t="s">
        <v>3234</v>
      </c>
      <c r="I1729" s="29" t="s">
        <v>3235</v>
      </c>
      <c r="J1729" s="29" t="s">
        <v>3236</v>
      </c>
      <c r="K1729" s="29" t="s">
        <v>3237</v>
      </c>
      <c r="L1729" s="29" t="s">
        <v>3107</v>
      </c>
      <c r="M1729" s="29" t="s">
        <v>3456</v>
      </c>
      <c r="N1729" s="29" t="s">
        <v>3457</v>
      </c>
      <c r="O1729" s="29" t="s">
        <v>3504</v>
      </c>
      <c r="P1729" s="29" t="s">
        <v>3505</v>
      </c>
      <c r="Q1729" s="29" t="s">
        <v>3209</v>
      </c>
      <c r="R1729" s="29" t="s">
        <v>3098</v>
      </c>
      <c r="S1729" s="29" t="s">
        <v>3098</v>
      </c>
      <c r="T1729" s="29"/>
      <c r="U1729" s="30">
        <v>0</v>
      </c>
      <c r="V1729" s="30">
        <v>0</v>
      </c>
      <c r="W1729" s="30">
        <v>3226</v>
      </c>
      <c r="X1729" s="30">
        <v>4000</v>
      </c>
      <c r="Y1729" s="30">
        <v>4709</v>
      </c>
      <c r="Z1729" s="30">
        <v>6000</v>
      </c>
      <c r="AA1729" s="30">
        <v>6000</v>
      </c>
      <c r="AB1729" s="30">
        <v>6000</v>
      </c>
      <c r="AC1729" s="30">
        <v>6000</v>
      </c>
      <c r="AD1729" s="30">
        <v>6000</v>
      </c>
      <c r="AE1729" s="30">
        <v>6000</v>
      </c>
      <c r="AF1729" s="30">
        <v>6000</v>
      </c>
    </row>
    <row r="1730" spans="1:32" x14ac:dyDescent="0.45">
      <c r="A1730" s="29" t="s">
        <v>17</v>
      </c>
      <c r="B1730" s="29" t="s">
        <v>18</v>
      </c>
      <c r="C1730" s="29" t="s">
        <v>3299</v>
      </c>
      <c r="D1730" s="29" t="s">
        <v>3300</v>
      </c>
      <c r="E1730" s="29" t="s">
        <v>3301</v>
      </c>
      <c r="F1730" s="29" t="s">
        <v>3302</v>
      </c>
      <c r="G1730" s="29" t="s">
        <v>3233</v>
      </c>
      <c r="H1730" s="29" t="s">
        <v>3234</v>
      </c>
      <c r="I1730" s="29" t="s">
        <v>3235</v>
      </c>
      <c r="J1730" s="29" t="s">
        <v>3236</v>
      </c>
      <c r="K1730" s="29" t="s">
        <v>3237</v>
      </c>
      <c r="L1730" s="29" t="s">
        <v>3107</v>
      </c>
      <c r="M1730" s="29" t="s">
        <v>3456</v>
      </c>
      <c r="N1730" s="29" t="s">
        <v>3457</v>
      </c>
      <c r="O1730" s="29" t="s">
        <v>3629</v>
      </c>
      <c r="P1730" s="29" t="s">
        <v>3630</v>
      </c>
      <c r="Q1730" s="29" t="s">
        <v>3209</v>
      </c>
      <c r="R1730" s="29" t="s">
        <v>3210</v>
      </c>
      <c r="S1730" s="29" t="s">
        <v>3098</v>
      </c>
      <c r="T1730" s="29"/>
      <c r="U1730" s="30">
        <v>0</v>
      </c>
      <c r="V1730" s="30">
        <v>0</v>
      </c>
      <c r="W1730" s="30">
        <v>0</v>
      </c>
      <c r="X1730" s="30">
        <v>0</v>
      </c>
      <c r="Y1730" s="30">
        <v>14</v>
      </c>
      <c r="Z1730" s="30">
        <v>0</v>
      </c>
      <c r="AA1730" s="30">
        <v>0</v>
      </c>
      <c r="AB1730" s="30">
        <v>43</v>
      </c>
      <c r="AC1730" s="30">
        <v>14</v>
      </c>
      <c r="AD1730" s="30">
        <v>0</v>
      </c>
      <c r="AE1730" s="30">
        <v>0</v>
      </c>
      <c r="AF1730" s="30">
        <v>0</v>
      </c>
    </row>
    <row r="1731" spans="1:32" x14ac:dyDescent="0.45">
      <c r="A1731" s="29" t="s">
        <v>17</v>
      </c>
      <c r="B1731" s="29" t="s">
        <v>18</v>
      </c>
      <c r="C1731" s="29" t="s">
        <v>3299</v>
      </c>
      <c r="D1731" s="29" t="s">
        <v>3300</v>
      </c>
      <c r="E1731" s="29" t="s">
        <v>3301</v>
      </c>
      <c r="F1731" s="29" t="s">
        <v>3302</v>
      </c>
      <c r="G1731" s="29" t="s">
        <v>3233</v>
      </c>
      <c r="H1731" s="29" t="s">
        <v>3234</v>
      </c>
      <c r="I1731" s="29" t="s">
        <v>3235</v>
      </c>
      <c r="J1731" s="29" t="s">
        <v>3236</v>
      </c>
      <c r="K1731" s="29" t="s">
        <v>3237</v>
      </c>
      <c r="L1731" s="29" t="s">
        <v>3107</v>
      </c>
      <c r="M1731" s="29" t="s">
        <v>3238</v>
      </c>
      <c r="N1731" s="29" t="s">
        <v>3239</v>
      </c>
      <c r="O1731" s="29" t="s">
        <v>3422</v>
      </c>
      <c r="P1731" s="29" t="s">
        <v>3423</v>
      </c>
      <c r="Q1731" s="29" t="s">
        <v>3209</v>
      </c>
      <c r="R1731" s="29" t="s">
        <v>3210</v>
      </c>
      <c r="S1731" s="29" t="s">
        <v>3098</v>
      </c>
      <c r="T1731" s="29"/>
      <c r="U1731" s="30">
        <v>2200</v>
      </c>
      <c r="V1731" s="30">
        <v>2200</v>
      </c>
      <c r="W1731" s="30">
        <v>2200</v>
      </c>
      <c r="X1731" s="30">
        <v>2200</v>
      </c>
      <c r="Y1731" s="30">
        <v>2200</v>
      </c>
      <c r="Z1731" s="30">
        <v>2200</v>
      </c>
      <c r="AA1731" s="30">
        <v>2200</v>
      </c>
      <c r="AB1731" s="30">
        <v>2200</v>
      </c>
      <c r="AC1731" s="30">
        <v>2200</v>
      </c>
      <c r="AD1731" s="30">
        <v>2200</v>
      </c>
      <c r="AE1731" s="30">
        <v>2200</v>
      </c>
      <c r="AF1731" s="30">
        <v>2200</v>
      </c>
    </row>
    <row r="1732" spans="1:32" x14ac:dyDescent="0.45">
      <c r="A1732" s="29" t="s">
        <v>17</v>
      </c>
      <c r="B1732" s="29" t="s">
        <v>18</v>
      </c>
      <c r="C1732" s="29" t="s">
        <v>3299</v>
      </c>
      <c r="D1732" s="29" t="s">
        <v>3300</v>
      </c>
      <c r="E1732" s="29" t="s">
        <v>3301</v>
      </c>
      <c r="F1732" s="29" t="s">
        <v>3302</v>
      </c>
      <c r="G1732" s="29" t="s">
        <v>3233</v>
      </c>
      <c r="H1732" s="29" t="s">
        <v>3234</v>
      </c>
      <c r="I1732" s="29" t="s">
        <v>3242</v>
      </c>
      <c r="J1732" s="29" t="s">
        <v>3243</v>
      </c>
      <c r="K1732" s="29" t="s">
        <v>3244</v>
      </c>
      <c r="L1732" s="29" t="s">
        <v>3104</v>
      </c>
      <c r="M1732" s="29" t="s">
        <v>3245</v>
      </c>
      <c r="N1732" s="29" t="s">
        <v>3246</v>
      </c>
      <c r="O1732" s="29" t="s">
        <v>3808</v>
      </c>
      <c r="P1732" s="29" t="s">
        <v>3809</v>
      </c>
      <c r="Q1732" s="29" t="s">
        <v>3209</v>
      </c>
      <c r="R1732" s="29" t="s">
        <v>3210</v>
      </c>
      <c r="S1732" s="29" t="s">
        <v>3098</v>
      </c>
      <c r="T1732" s="29"/>
      <c r="U1732" s="30">
        <v>11520</v>
      </c>
      <c r="V1732" s="30">
        <v>11520</v>
      </c>
      <c r="W1732" s="30">
        <v>11520</v>
      </c>
      <c r="X1732" s="30">
        <v>11520</v>
      </c>
      <c r="Y1732" s="30">
        <v>11520</v>
      </c>
      <c r="Z1732" s="30">
        <v>11520</v>
      </c>
      <c r="AA1732" s="30">
        <v>11520</v>
      </c>
      <c r="AB1732" s="30">
        <v>11520</v>
      </c>
      <c r="AC1732" s="30">
        <v>11520</v>
      </c>
      <c r="AD1732" s="30">
        <v>11520</v>
      </c>
      <c r="AE1732" s="30">
        <v>11520</v>
      </c>
      <c r="AF1732" s="30">
        <v>11520</v>
      </c>
    </row>
    <row r="1733" spans="1:32" x14ac:dyDescent="0.45">
      <c r="A1733" s="29" t="s">
        <v>17</v>
      </c>
      <c r="B1733" s="29" t="s">
        <v>18</v>
      </c>
      <c r="C1733" s="29" t="s">
        <v>3299</v>
      </c>
      <c r="D1733" s="29" t="s">
        <v>3300</v>
      </c>
      <c r="E1733" s="29" t="s">
        <v>3301</v>
      </c>
      <c r="F1733" s="29" t="s">
        <v>3302</v>
      </c>
      <c r="G1733" s="29" t="s">
        <v>3233</v>
      </c>
      <c r="H1733" s="29" t="s">
        <v>3234</v>
      </c>
      <c r="I1733" s="29" t="s">
        <v>3262</v>
      </c>
      <c r="J1733" s="29" t="s">
        <v>3263</v>
      </c>
      <c r="K1733" s="29" t="s">
        <v>3264</v>
      </c>
      <c r="L1733" s="29" t="s">
        <v>3103</v>
      </c>
      <c r="M1733" s="29" t="s">
        <v>3265</v>
      </c>
      <c r="N1733" s="29" t="s">
        <v>3266</v>
      </c>
      <c r="O1733" s="29" t="s">
        <v>3267</v>
      </c>
      <c r="P1733" s="29" t="s">
        <v>3268</v>
      </c>
      <c r="Q1733" s="29" t="s">
        <v>3209</v>
      </c>
      <c r="R1733" s="29" t="s">
        <v>3210</v>
      </c>
      <c r="S1733" s="29" t="s">
        <v>3098</v>
      </c>
      <c r="T1733" s="29"/>
      <c r="U1733" s="30">
        <v>29890</v>
      </c>
      <c r="V1733" s="30">
        <v>29890</v>
      </c>
      <c r="W1733" s="30">
        <v>29890</v>
      </c>
      <c r="X1733" s="30">
        <v>29890</v>
      </c>
      <c r="Y1733" s="30">
        <v>29890</v>
      </c>
      <c r="Z1733" s="30">
        <v>29890</v>
      </c>
      <c r="AA1733" s="30">
        <v>29890</v>
      </c>
      <c r="AB1733" s="30">
        <v>29890</v>
      </c>
      <c r="AC1733" s="30">
        <v>29890</v>
      </c>
      <c r="AD1733" s="30">
        <v>29890</v>
      </c>
      <c r="AE1733" s="30">
        <v>29890</v>
      </c>
      <c r="AF1733" s="30">
        <v>29890</v>
      </c>
    </row>
    <row r="1734" spans="1:32" x14ac:dyDescent="0.45">
      <c r="A1734" s="29" t="s">
        <v>17</v>
      </c>
      <c r="B1734" s="29" t="s">
        <v>18</v>
      </c>
      <c r="C1734" s="29" t="s">
        <v>3299</v>
      </c>
      <c r="D1734" s="29" t="s">
        <v>3300</v>
      </c>
      <c r="E1734" s="29" t="s">
        <v>3301</v>
      </c>
      <c r="F1734" s="29" t="s">
        <v>3302</v>
      </c>
      <c r="G1734" s="29" t="s">
        <v>3233</v>
      </c>
      <c r="H1734" s="29" t="s">
        <v>3234</v>
      </c>
      <c r="I1734" s="29" t="s">
        <v>3262</v>
      </c>
      <c r="J1734" s="29" t="s">
        <v>3263</v>
      </c>
      <c r="K1734" s="29" t="s">
        <v>3264</v>
      </c>
      <c r="L1734" s="29" t="s">
        <v>3103</v>
      </c>
      <c r="M1734" s="29" t="s">
        <v>3265</v>
      </c>
      <c r="N1734" s="29" t="s">
        <v>3266</v>
      </c>
      <c r="O1734" s="29" t="s">
        <v>3269</v>
      </c>
      <c r="P1734" s="29" t="s">
        <v>3270</v>
      </c>
      <c r="Q1734" s="29" t="s">
        <v>3209</v>
      </c>
      <c r="R1734" s="29" t="s">
        <v>3210</v>
      </c>
      <c r="S1734" s="29" t="s">
        <v>3098</v>
      </c>
      <c r="T1734" s="29"/>
      <c r="U1734" s="30">
        <v>2038</v>
      </c>
      <c r="V1734" s="30">
        <v>3365</v>
      </c>
      <c r="W1734" s="30">
        <v>2194</v>
      </c>
      <c r="X1734" s="30">
        <v>956</v>
      </c>
      <c r="Y1734" s="30">
        <v>2243</v>
      </c>
      <c r="Z1734" s="30">
        <v>1833</v>
      </c>
      <c r="AA1734" s="30">
        <v>2225</v>
      </c>
      <c r="AB1734" s="30">
        <v>2321</v>
      </c>
      <c r="AC1734" s="30">
        <v>2088</v>
      </c>
      <c r="AD1734" s="30">
        <v>1512</v>
      </c>
      <c r="AE1734" s="30">
        <v>2214</v>
      </c>
      <c r="AF1734" s="30">
        <v>2896</v>
      </c>
    </row>
    <row r="1735" spans="1:32" x14ac:dyDescent="0.45">
      <c r="A1735" s="29" t="s">
        <v>17</v>
      </c>
      <c r="B1735" s="29" t="s">
        <v>18</v>
      </c>
      <c r="C1735" s="29" t="s">
        <v>3299</v>
      </c>
      <c r="D1735" s="29" t="s">
        <v>3300</v>
      </c>
      <c r="E1735" s="29" t="s">
        <v>3301</v>
      </c>
      <c r="F1735" s="29" t="s">
        <v>3302</v>
      </c>
      <c r="G1735" s="29" t="s">
        <v>3233</v>
      </c>
      <c r="H1735" s="29" t="s">
        <v>3234</v>
      </c>
      <c r="I1735" s="29" t="s">
        <v>3262</v>
      </c>
      <c r="J1735" s="29" t="s">
        <v>3263</v>
      </c>
      <c r="K1735" s="29" t="s">
        <v>3264</v>
      </c>
      <c r="L1735" s="29" t="s">
        <v>3103</v>
      </c>
      <c r="M1735" s="29" t="s">
        <v>3265</v>
      </c>
      <c r="N1735" s="29" t="s">
        <v>3266</v>
      </c>
      <c r="O1735" s="29" t="s">
        <v>3271</v>
      </c>
      <c r="P1735" s="29" t="s">
        <v>3272</v>
      </c>
      <c r="Q1735" s="29" t="s">
        <v>3209</v>
      </c>
      <c r="R1735" s="29" t="s">
        <v>3210</v>
      </c>
      <c r="S1735" s="29" t="s">
        <v>3098</v>
      </c>
      <c r="T1735" s="29"/>
      <c r="U1735" s="30">
        <v>5741</v>
      </c>
      <c r="V1735" s="30">
        <v>9250</v>
      </c>
      <c r="W1735" s="30">
        <v>9351</v>
      </c>
      <c r="X1735" s="30">
        <v>6177</v>
      </c>
      <c r="Y1735" s="30">
        <v>6118</v>
      </c>
      <c r="Z1735" s="30">
        <v>7959</v>
      </c>
      <c r="AA1735" s="30">
        <v>5335</v>
      </c>
      <c r="AB1735" s="30">
        <v>6133</v>
      </c>
      <c r="AC1735" s="30">
        <v>8714</v>
      </c>
      <c r="AD1735" s="30">
        <v>8511</v>
      </c>
      <c r="AE1735" s="30">
        <v>7988</v>
      </c>
      <c r="AF1735" s="30">
        <v>12107</v>
      </c>
    </row>
    <row r="1736" spans="1:32" x14ac:dyDescent="0.45">
      <c r="A1736" s="29" t="s">
        <v>17</v>
      </c>
      <c r="B1736" s="29" t="s">
        <v>18</v>
      </c>
      <c r="C1736" s="29" t="s">
        <v>3299</v>
      </c>
      <c r="D1736" s="29" t="s">
        <v>3300</v>
      </c>
      <c r="E1736" s="29" t="s">
        <v>3301</v>
      </c>
      <c r="F1736" s="29" t="s">
        <v>3302</v>
      </c>
      <c r="G1736" s="29" t="s">
        <v>3233</v>
      </c>
      <c r="H1736" s="29" t="s">
        <v>3234</v>
      </c>
      <c r="I1736" s="29" t="s">
        <v>3262</v>
      </c>
      <c r="J1736" s="29" t="s">
        <v>3263</v>
      </c>
      <c r="K1736" s="29" t="s">
        <v>3264</v>
      </c>
      <c r="L1736" s="29" t="s">
        <v>3103</v>
      </c>
      <c r="M1736" s="29" t="s">
        <v>3265</v>
      </c>
      <c r="N1736" s="29" t="s">
        <v>3266</v>
      </c>
      <c r="O1736" s="29" t="s">
        <v>3273</v>
      </c>
      <c r="P1736" s="29" t="s">
        <v>3274</v>
      </c>
      <c r="Q1736" s="29" t="s">
        <v>3209</v>
      </c>
      <c r="R1736" s="29" t="s">
        <v>3210</v>
      </c>
      <c r="S1736" s="29" t="s">
        <v>3098</v>
      </c>
      <c r="T1736" s="29"/>
      <c r="U1736" s="30">
        <v>0</v>
      </c>
      <c r="V1736" s="30">
        <v>78</v>
      </c>
      <c r="W1736" s="30">
        <v>39</v>
      </c>
      <c r="X1736" s="30">
        <v>0</v>
      </c>
      <c r="Y1736" s="30">
        <v>39</v>
      </c>
      <c r="Z1736" s="30">
        <v>0</v>
      </c>
      <c r="AA1736" s="30">
        <v>0</v>
      </c>
      <c r="AB1736" s="30">
        <v>195</v>
      </c>
      <c r="AC1736" s="30">
        <v>39</v>
      </c>
      <c r="AD1736" s="30">
        <v>0</v>
      </c>
      <c r="AE1736" s="30">
        <v>0</v>
      </c>
      <c r="AF1736" s="30">
        <v>0</v>
      </c>
    </row>
    <row r="1737" spans="1:32" x14ac:dyDescent="0.45">
      <c r="A1737" s="29" t="s">
        <v>17</v>
      </c>
      <c r="B1737" s="29" t="s">
        <v>18</v>
      </c>
      <c r="C1737" s="29" t="s">
        <v>3299</v>
      </c>
      <c r="D1737" s="29" t="s">
        <v>3300</v>
      </c>
      <c r="E1737" s="29" t="s">
        <v>3301</v>
      </c>
      <c r="F1737" s="29" t="s">
        <v>3302</v>
      </c>
      <c r="G1737" s="29" t="s">
        <v>3233</v>
      </c>
      <c r="H1737" s="29" t="s">
        <v>3234</v>
      </c>
      <c r="I1737" s="29" t="s">
        <v>3262</v>
      </c>
      <c r="J1737" s="29" t="s">
        <v>3263</v>
      </c>
      <c r="K1737" s="29" t="s">
        <v>3264</v>
      </c>
      <c r="L1737" s="29" t="s">
        <v>3103</v>
      </c>
      <c r="M1737" s="29" t="s">
        <v>3265</v>
      </c>
      <c r="N1737" s="29" t="s">
        <v>3266</v>
      </c>
      <c r="O1737" s="29" t="s">
        <v>3372</v>
      </c>
      <c r="P1737" s="29" t="s">
        <v>3373</v>
      </c>
      <c r="Q1737" s="29" t="s">
        <v>3209</v>
      </c>
      <c r="R1737" s="29" t="s">
        <v>3210</v>
      </c>
      <c r="S1737" s="29" t="s">
        <v>3098</v>
      </c>
      <c r="T1737" s="29"/>
      <c r="U1737" s="30">
        <v>4142</v>
      </c>
      <c r="V1737" s="30">
        <v>8803</v>
      </c>
      <c r="W1737" s="30">
        <v>6466</v>
      </c>
      <c r="X1737" s="30">
        <v>15541</v>
      </c>
      <c r="Y1737" s="30">
        <v>7031</v>
      </c>
      <c r="Z1737" s="30">
        <v>5175</v>
      </c>
      <c r="AA1737" s="30">
        <v>3262</v>
      </c>
      <c r="AB1737" s="30">
        <v>6264</v>
      </c>
      <c r="AC1737" s="30">
        <v>6591</v>
      </c>
      <c r="AD1737" s="30">
        <v>3086</v>
      </c>
      <c r="AE1737" s="30">
        <v>1549</v>
      </c>
      <c r="AF1737" s="30">
        <v>2760</v>
      </c>
    </row>
    <row r="1738" spans="1:32" x14ac:dyDescent="0.45">
      <c r="A1738" s="29" t="s">
        <v>17</v>
      </c>
      <c r="B1738" s="29" t="s">
        <v>18</v>
      </c>
      <c r="C1738" s="29" t="s">
        <v>3299</v>
      </c>
      <c r="D1738" s="29" t="s">
        <v>3300</v>
      </c>
      <c r="E1738" s="29" t="s">
        <v>3301</v>
      </c>
      <c r="F1738" s="29" t="s">
        <v>3302</v>
      </c>
      <c r="G1738" s="29" t="s">
        <v>3233</v>
      </c>
      <c r="H1738" s="29" t="s">
        <v>3234</v>
      </c>
      <c r="I1738" s="29" t="s">
        <v>3262</v>
      </c>
      <c r="J1738" s="29" t="s">
        <v>3263</v>
      </c>
      <c r="K1738" s="29" t="s">
        <v>3264</v>
      </c>
      <c r="L1738" s="29" t="s">
        <v>3103</v>
      </c>
      <c r="M1738" s="29" t="s">
        <v>3322</v>
      </c>
      <c r="N1738" s="29" t="s">
        <v>3323</v>
      </c>
      <c r="O1738" s="29" t="s">
        <v>3324</v>
      </c>
      <c r="P1738" s="29" t="s">
        <v>3325</v>
      </c>
      <c r="Q1738" s="29" t="s">
        <v>3209</v>
      </c>
      <c r="R1738" s="29" t="s">
        <v>3210</v>
      </c>
      <c r="S1738" s="29" t="s">
        <v>3098</v>
      </c>
      <c r="T1738" s="29"/>
      <c r="U1738" s="30">
        <v>5600</v>
      </c>
      <c r="V1738" s="30">
        <v>5600</v>
      </c>
      <c r="W1738" s="30">
        <v>5600</v>
      </c>
      <c r="X1738" s="30">
        <v>5600</v>
      </c>
      <c r="Y1738" s="30">
        <v>5600</v>
      </c>
      <c r="Z1738" s="30">
        <v>5600</v>
      </c>
      <c r="AA1738" s="30">
        <v>5600</v>
      </c>
      <c r="AB1738" s="30">
        <v>5600</v>
      </c>
      <c r="AC1738" s="30">
        <v>5600</v>
      </c>
      <c r="AD1738" s="30">
        <v>5600</v>
      </c>
      <c r="AE1738" s="30">
        <v>5600</v>
      </c>
      <c r="AF1738" s="30">
        <v>5600</v>
      </c>
    </row>
    <row r="1739" spans="1:32" x14ac:dyDescent="0.45">
      <c r="A1739" s="29" t="s">
        <v>17</v>
      </c>
      <c r="B1739" s="29" t="s">
        <v>18</v>
      </c>
      <c r="C1739" s="29" t="s">
        <v>3299</v>
      </c>
      <c r="D1739" s="29" t="s">
        <v>3300</v>
      </c>
      <c r="E1739" s="29" t="s">
        <v>3301</v>
      </c>
      <c r="F1739" s="29" t="s">
        <v>3302</v>
      </c>
      <c r="G1739" s="29" t="s">
        <v>3233</v>
      </c>
      <c r="H1739" s="29" t="s">
        <v>3234</v>
      </c>
      <c r="I1739" s="29" t="s">
        <v>3262</v>
      </c>
      <c r="J1739" s="29" t="s">
        <v>3263</v>
      </c>
      <c r="K1739" s="29" t="s">
        <v>3264</v>
      </c>
      <c r="L1739" s="29" t="s">
        <v>3103</v>
      </c>
      <c r="M1739" s="29" t="s">
        <v>3322</v>
      </c>
      <c r="N1739" s="29" t="s">
        <v>3323</v>
      </c>
      <c r="O1739" s="29" t="s">
        <v>3374</v>
      </c>
      <c r="P1739" s="29" t="s">
        <v>3375</v>
      </c>
      <c r="Q1739" s="29" t="s">
        <v>3209</v>
      </c>
      <c r="R1739" s="29" t="s">
        <v>3210</v>
      </c>
      <c r="S1739" s="29" t="s">
        <v>3098</v>
      </c>
      <c r="T1739" s="29"/>
      <c r="U1739" s="30">
        <v>4000</v>
      </c>
      <c r="V1739" s="30">
        <v>4000</v>
      </c>
      <c r="W1739" s="30">
        <v>4000</v>
      </c>
      <c r="X1739" s="30">
        <v>4000</v>
      </c>
      <c r="Y1739" s="30">
        <v>4000</v>
      </c>
      <c r="Z1739" s="30">
        <v>4000</v>
      </c>
      <c r="AA1739" s="30">
        <v>4000</v>
      </c>
      <c r="AB1739" s="30">
        <v>4000</v>
      </c>
      <c r="AC1739" s="30">
        <v>4000</v>
      </c>
      <c r="AD1739" s="30">
        <v>4000</v>
      </c>
      <c r="AE1739" s="30">
        <v>4000</v>
      </c>
      <c r="AF1739" s="30">
        <v>4000</v>
      </c>
    </row>
    <row r="1740" spans="1:32" x14ac:dyDescent="0.45">
      <c r="A1740" s="29" t="s">
        <v>17</v>
      </c>
      <c r="B1740" s="29" t="s">
        <v>18</v>
      </c>
      <c r="C1740" s="29" t="s">
        <v>3299</v>
      </c>
      <c r="D1740" s="29" t="s">
        <v>3300</v>
      </c>
      <c r="E1740" s="29" t="s">
        <v>3301</v>
      </c>
      <c r="F1740" s="29" t="s">
        <v>3302</v>
      </c>
      <c r="G1740" s="29" t="s">
        <v>3233</v>
      </c>
      <c r="H1740" s="29" t="s">
        <v>3234</v>
      </c>
      <c r="I1740" s="29" t="s">
        <v>3262</v>
      </c>
      <c r="J1740" s="29" t="s">
        <v>3263</v>
      </c>
      <c r="K1740" s="29" t="s">
        <v>3264</v>
      </c>
      <c r="L1740" s="29" t="s">
        <v>3103</v>
      </c>
      <c r="M1740" s="29" t="s">
        <v>3326</v>
      </c>
      <c r="N1740" s="29" t="s">
        <v>3327</v>
      </c>
      <c r="O1740" s="29" t="s">
        <v>3332</v>
      </c>
      <c r="P1740" s="29" t="s">
        <v>3333</v>
      </c>
      <c r="Q1740" s="29" t="s">
        <v>3209</v>
      </c>
      <c r="R1740" s="29" t="s">
        <v>3210</v>
      </c>
      <c r="S1740" s="29" t="s">
        <v>3098</v>
      </c>
      <c r="T1740" s="29"/>
      <c r="U1740" s="30">
        <v>7700</v>
      </c>
      <c r="V1740" s="30">
        <v>7700</v>
      </c>
      <c r="W1740" s="30">
        <v>7700</v>
      </c>
      <c r="X1740" s="30">
        <v>7700</v>
      </c>
      <c r="Y1740" s="30">
        <v>7700</v>
      </c>
      <c r="Z1740" s="30">
        <v>7700</v>
      </c>
      <c r="AA1740" s="30">
        <v>7700</v>
      </c>
      <c r="AB1740" s="30">
        <v>7700</v>
      </c>
      <c r="AC1740" s="30">
        <v>7700</v>
      </c>
      <c r="AD1740" s="30">
        <v>7700</v>
      </c>
      <c r="AE1740" s="30">
        <v>7700</v>
      </c>
      <c r="AF1740" s="30">
        <v>7700</v>
      </c>
    </row>
    <row r="1741" spans="1:32" x14ac:dyDescent="0.45">
      <c r="A1741" s="29" t="s">
        <v>17</v>
      </c>
      <c r="B1741" s="29" t="s">
        <v>18</v>
      </c>
      <c r="C1741" s="29" t="s">
        <v>3299</v>
      </c>
      <c r="D1741" s="29" t="s">
        <v>3300</v>
      </c>
      <c r="E1741" s="29" t="s">
        <v>3301</v>
      </c>
      <c r="F1741" s="29" t="s">
        <v>3302</v>
      </c>
      <c r="G1741" s="29" t="s">
        <v>3233</v>
      </c>
      <c r="H1741" s="29" t="s">
        <v>3234</v>
      </c>
      <c r="I1741" s="29" t="s">
        <v>3275</v>
      </c>
      <c r="J1741" s="29" t="s">
        <v>3276</v>
      </c>
      <c r="K1741" s="29" t="s">
        <v>3277</v>
      </c>
      <c r="L1741" s="29" t="s">
        <v>3100</v>
      </c>
      <c r="M1741" s="29" t="s">
        <v>3312</v>
      </c>
      <c r="N1741" s="29" t="s">
        <v>3313</v>
      </c>
      <c r="O1741" s="29" t="s">
        <v>3314</v>
      </c>
      <c r="P1741" s="29" t="s">
        <v>3315</v>
      </c>
      <c r="Q1741" s="29" t="s">
        <v>3209</v>
      </c>
      <c r="R1741" s="29" t="s">
        <v>3210</v>
      </c>
      <c r="S1741" s="29" t="s">
        <v>3098</v>
      </c>
      <c r="T1741" s="29"/>
      <c r="U1741" s="30">
        <v>46950</v>
      </c>
      <c r="V1741" s="30">
        <v>46950</v>
      </c>
      <c r="W1741" s="30">
        <v>46950</v>
      </c>
      <c r="X1741" s="30">
        <v>46950</v>
      </c>
      <c r="Y1741" s="30">
        <v>46950</v>
      </c>
      <c r="Z1741" s="30">
        <v>46950</v>
      </c>
      <c r="AA1741" s="30">
        <v>46950</v>
      </c>
      <c r="AB1741" s="30">
        <v>46950</v>
      </c>
      <c r="AC1741" s="30">
        <v>46950</v>
      </c>
      <c r="AD1741" s="30">
        <v>46950</v>
      </c>
      <c r="AE1741" s="30">
        <v>46950</v>
      </c>
      <c r="AF1741" s="30">
        <v>46950</v>
      </c>
    </row>
    <row r="1742" spans="1:32" x14ac:dyDescent="0.45">
      <c r="A1742" s="29" t="s">
        <v>17</v>
      </c>
      <c r="B1742" s="29" t="s">
        <v>18</v>
      </c>
      <c r="C1742" s="29" t="s">
        <v>3299</v>
      </c>
      <c r="D1742" s="29" t="s">
        <v>3300</v>
      </c>
      <c r="E1742" s="29" t="s">
        <v>3301</v>
      </c>
      <c r="F1742" s="29" t="s">
        <v>3302</v>
      </c>
      <c r="G1742" s="29" t="s">
        <v>3233</v>
      </c>
      <c r="H1742" s="29" t="s">
        <v>3234</v>
      </c>
      <c r="I1742" s="29" t="s">
        <v>3275</v>
      </c>
      <c r="J1742" s="29" t="s">
        <v>3276</v>
      </c>
      <c r="K1742" s="29" t="s">
        <v>3282</v>
      </c>
      <c r="L1742" s="29" t="s">
        <v>3112</v>
      </c>
      <c r="M1742" s="29" t="s">
        <v>3283</v>
      </c>
      <c r="N1742" s="29" t="s">
        <v>3284</v>
      </c>
      <c r="O1742" s="29" t="s">
        <v>3285</v>
      </c>
      <c r="P1742" s="29" t="s">
        <v>3286</v>
      </c>
      <c r="Q1742" s="29" t="s">
        <v>3249</v>
      </c>
      <c r="R1742" s="29" t="s">
        <v>3210</v>
      </c>
      <c r="S1742" s="29" t="s">
        <v>3098</v>
      </c>
      <c r="T1742" s="29"/>
      <c r="U1742" s="30">
        <v>1697</v>
      </c>
      <c r="V1742" s="30">
        <v>1697</v>
      </c>
      <c r="W1742" s="30">
        <v>1697</v>
      </c>
      <c r="X1742" s="30">
        <v>1707</v>
      </c>
      <c r="Y1742" s="30">
        <v>962</v>
      </c>
      <c r="Z1742" s="30">
        <v>962</v>
      </c>
      <c r="AA1742" s="30">
        <v>962</v>
      </c>
      <c r="AB1742" s="30">
        <v>962</v>
      </c>
      <c r="AC1742" s="30">
        <v>962</v>
      </c>
      <c r="AD1742" s="30">
        <v>962</v>
      </c>
      <c r="AE1742" s="30">
        <v>962</v>
      </c>
      <c r="AF1742" s="30">
        <v>962</v>
      </c>
    </row>
    <row r="1743" spans="1:32" x14ac:dyDescent="0.45">
      <c r="A1743" s="29" t="s">
        <v>17</v>
      </c>
      <c r="B1743" s="29" t="s">
        <v>18</v>
      </c>
      <c r="C1743" s="29" t="s">
        <v>3299</v>
      </c>
      <c r="D1743" s="29" t="s">
        <v>3300</v>
      </c>
      <c r="E1743" s="29" t="s">
        <v>3301</v>
      </c>
      <c r="F1743" s="29" t="s">
        <v>3302</v>
      </c>
      <c r="G1743" s="29" t="s">
        <v>3233</v>
      </c>
      <c r="H1743" s="29" t="s">
        <v>3234</v>
      </c>
      <c r="I1743" s="29" t="s">
        <v>3275</v>
      </c>
      <c r="J1743" s="29" t="s">
        <v>3276</v>
      </c>
      <c r="K1743" s="29" t="s">
        <v>3282</v>
      </c>
      <c r="L1743" s="29" t="s">
        <v>3112</v>
      </c>
      <c r="M1743" s="29" t="s">
        <v>3283</v>
      </c>
      <c r="N1743" s="29" t="s">
        <v>3284</v>
      </c>
      <c r="O1743" s="29" t="s">
        <v>3285</v>
      </c>
      <c r="P1743" s="29" t="s">
        <v>3286</v>
      </c>
      <c r="Q1743" s="29" t="s">
        <v>3209</v>
      </c>
      <c r="R1743" s="29" t="s">
        <v>3210</v>
      </c>
      <c r="S1743" s="29" t="s">
        <v>3098</v>
      </c>
      <c r="T1743" s="29"/>
      <c r="U1743" s="30">
        <v>117000</v>
      </c>
      <c r="V1743" s="30">
        <v>117000</v>
      </c>
      <c r="W1743" s="30">
        <v>117000</v>
      </c>
      <c r="X1743" s="30">
        <v>114600</v>
      </c>
      <c r="Y1743" s="30">
        <v>117000</v>
      </c>
      <c r="Z1743" s="30">
        <v>117000</v>
      </c>
      <c r="AA1743" s="30">
        <v>117000</v>
      </c>
      <c r="AB1743" s="30">
        <v>117000</v>
      </c>
      <c r="AC1743" s="30">
        <v>117000</v>
      </c>
      <c r="AD1743" s="30">
        <v>115710</v>
      </c>
      <c r="AE1743" s="30">
        <v>117000</v>
      </c>
      <c r="AF1743" s="30">
        <v>117000</v>
      </c>
    </row>
    <row r="1744" spans="1:32" x14ac:dyDescent="0.45">
      <c r="A1744" s="29" t="s">
        <v>17</v>
      </c>
      <c r="B1744" s="29" t="s">
        <v>18</v>
      </c>
      <c r="C1744" s="29" t="s">
        <v>3299</v>
      </c>
      <c r="D1744" s="29" t="s">
        <v>3300</v>
      </c>
      <c r="E1744" s="29" t="s">
        <v>3301</v>
      </c>
      <c r="F1744" s="29" t="s">
        <v>3302</v>
      </c>
      <c r="G1744" s="29" t="s">
        <v>3233</v>
      </c>
      <c r="H1744" s="29" t="s">
        <v>3234</v>
      </c>
      <c r="I1744" s="29" t="s">
        <v>3275</v>
      </c>
      <c r="J1744" s="29" t="s">
        <v>3276</v>
      </c>
      <c r="K1744" s="29" t="s">
        <v>3287</v>
      </c>
      <c r="L1744" s="29" t="s">
        <v>3101</v>
      </c>
      <c r="M1744" s="29" t="s">
        <v>3288</v>
      </c>
      <c r="N1744" s="29" t="s">
        <v>3289</v>
      </c>
      <c r="O1744" s="29" t="s">
        <v>3290</v>
      </c>
      <c r="P1744" s="29" t="s">
        <v>3291</v>
      </c>
      <c r="Q1744" s="29" t="s">
        <v>3209</v>
      </c>
      <c r="R1744" s="29" t="s">
        <v>3210</v>
      </c>
      <c r="S1744" s="29" t="s">
        <v>3098</v>
      </c>
      <c r="T1744" s="29"/>
      <c r="U1744" s="30">
        <v>2000</v>
      </c>
      <c r="V1744" s="30">
        <v>2000</v>
      </c>
      <c r="W1744" s="30">
        <v>2000</v>
      </c>
      <c r="X1744" s="30">
        <v>2000</v>
      </c>
      <c r="Y1744" s="30">
        <v>2000</v>
      </c>
      <c r="Z1744" s="30">
        <v>2000</v>
      </c>
      <c r="AA1744" s="30">
        <v>2000</v>
      </c>
      <c r="AB1744" s="30">
        <v>2000</v>
      </c>
      <c r="AC1744" s="30">
        <v>2000</v>
      </c>
      <c r="AD1744" s="30">
        <v>2000</v>
      </c>
      <c r="AE1744" s="30">
        <v>2000</v>
      </c>
      <c r="AF1744" s="30">
        <v>2000</v>
      </c>
    </row>
    <row r="1745" spans="1:32" x14ac:dyDescent="0.45">
      <c r="A1745" s="29" t="s">
        <v>90</v>
      </c>
      <c r="B1745" s="29" t="s">
        <v>91</v>
      </c>
      <c r="C1745" s="29" t="s">
        <v>3299</v>
      </c>
      <c r="D1745" s="29" t="s">
        <v>3300</v>
      </c>
      <c r="E1745" s="29" t="s">
        <v>3538</v>
      </c>
      <c r="F1745" s="29" t="s">
        <v>3539</v>
      </c>
      <c r="G1745" s="29" t="s">
        <v>3200</v>
      </c>
      <c r="H1745" s="29" t="s">
        <v>3201</v>
      </c>
      <c r="I1745" s="29" t="s">
        <v>3202</v>
      </c>
      <c r="J1745" s="29" t="s">
        <v>3203</v>
      </c>
      <c r="K1745" s="29" t="s">
        <v>3204</v>
      </c>
      <c r="L1745" s="29" t="s">
        <v>3109</v>
      </c>
      <c r="M1745" s="29" t="s">
        <v>3378</v>
      </c>
      <c r="N1745" s="29" t="s">
        <v>3379</v>
      </c>
      <c r="O1745" s="29" t="s">
        <v>3380</v>
      </c>
      <c r="P1745" s="29" t="s">
        <v>3381</v>
      </c>
      <c r="Q1745" s="29" t="s">
        <v>3209</v>
      </c>
      <c r="R1745" s="29" t="s">
        <v>3210</v>
      </c>
      <c r="S1745" s="29" t="s">
        <v>3098</v>
      </c>
      <c r="T1745" s="29"/>
      <c r="U1745" s="30">
        <v>6880</v>
      </c>
      <c r="V1745" s="30">
        <v>6880</v>
      </c>
      <c r="W1745" s="30">
        <v>6880</v>
      </c>
      <c r="X1745" s="30">
        <v>6880</v>
      </c>
      <c r="Y1745" s="30">
        <v>6880</v>
      </c>
      <c r="Z1745" s="30">
        <v>6880</v>
      </c>
      <c r="AA1745" s="30">
        <v>6880</v>
      </c>
      <c r="AB1745" s="30">
        <v>6880</v>
      </c>
      <c r="AC1745" s="30">
        <v>6880</v>
      </c>
      <c r="AD1745" s="30">
        <v>6880</v>
      </c>
      <c r="AE1745" s="30">
        <v>0</v>
      </c>
      <c r="AF1745" s="30">
        <v>0</v>
      </c>
    </row>
    <row r="1746" spans="1:32" x14ac:dyDescent="0.45">
      <c r="A1746" s="29" t="s">
        <v>90</v>
      </c>
      <c r="B1746" s="29" t="s">
        <v>91</v>
      </c>
      <c r="C1746" s="29" t="s">
        <v>3211</v>
      </c>
      <c r="D1746" s="29" t="s">
        <v>3212</v>
      </c>
      <c r="E1746" s="29" t="s">
        <v>3213</v>
      </c>
      <c r="F1746" s="29" t="s">
        <v>982</v>
      </c>
      <c r="G1746" s="29" t="s">
        <v>3200</v>
      </c>
      <c r="H1746" s="29" t="s">
        <v>3201</v>
      </c>
      <c r="I1746" s="29" t="s">
        <v>3202</v>
      </c>
      <c r="J1746" s="29" t="s">
        <v>3203</v>
      </c>
      <c r="K1746" s="29" t="s">
        <v>3204</v>
      </c>
      <c r="L1746" s="29" t="s">
        <v>3109</v>
      </c>
      <c r="M1746" s="29" t="s">
        <v>3205</v>
      </c>
      <c r="N1746" s="29" t="s">
        <v>3206</v>
      </c>
      <c r="O1746" s="29" t="s">
        <v>3214</v>
      </c>
      <c r="P1746" s="29" t="s">
        <v>3215</v>
      </c>
      <c r="Q1746" s="29" t="s">
        <v>3209</v>
      </c>
      <c r="R1746" s="29" t="s">
        <v>3210</v>
      </c>
      <c r="S1746" s="29" t="s">
        <v>3098</v>
      </c>
      <c r="T1746" s="29"/>
      <c r="U1746" s="30">
        <v>0</v>
      </c>
      <c r="V1746" s="30">
        <v>0</v>
      </c>
      <c r="W1746" s="30">
        <v>0</v>
      </c>
      <c r="X1746" s="30">
        <v>0</v>
      </c>
      <c r="Y1746" s="30">
        <v>250</v>
      </c>
      <c r="Z1746" s="30">
        <v>0</v>
      </c>
      <c r="AA1746" s="30">
        <v>0</v>
      </c>
      <c r="AB1746" s="30">
        <v>0</v>
      </c>
      <c r="AC1746" s="30">
        <v>0</v>
      </c>
      <c r="AD1746" s="30">
        <v>0</v>
      </c>
      <c r="AE1746" s="30">
        <v>0</v>
      </c>
      <c r="AF1746" s="30">
        <v>0</v>
      </c>
    </row>
    <row r="1747" spans="1:32" x14ac:dyDescent="0.45">
      <c r="A1747" s="29" t="s">
        <v>90</v>
      </c>
      <c r="B1747" s="29" t="s">
        <v>91</v>
      </c>
      <c r="C1747" s="29" t="s">
        <v>3211</v>
      </c>
      <c r="D1747" s="29" t="s">
        <v>3212</v>
      </c>
      <c r="E1747" s="29" t="s">
        <v>3213</v>
      </c>
      <c r="F1747" s="29" t="s">
        <v>982</v>
      </c>
      <c r="G1747" s="29" t="s">
        <v>3200</v>
      </c>
      <c r="H1747" s="29" t="s">
        <v>3201</v>
      </c>
      <c r="I1747" s="29" t="s">
        <v>3202</v>
      </c>
      <c r="J1747" s="29" t="s">
        <v>3203</v>
      </c>
      <c r="K1747" s="29" t="s">
        <v>3221</v>
      </c>
      <c r="L1747" s="29" t="s">
        <v>3113</v>
      </c>
      <c r="M1747" s="29" t="s">
        <v>3303</v>
      </c>
      <c r="N1747" s="29" t="s">
        <v>3304</v>
      </c>
      <c r="O1747" s="29" t="s">
        <v>3305</v>
      </c>
      <c r="P1747" s="29" t="s">
        <v>3306</v>
      </c>
      <c r="Q1747" s="29" t="s">
        <v>3209</v>
      </c>
      <c r="R1747" s="29" t="s">
        <v>3210</v>
      </c>
      <c r="S1747" s="29" t="s">
        <v>3098</v>
      </c>
      <c r="T1747" s="29"/>
      <c r="U1747" s="30">
        <v>2000</v>
      </c>
      <c r="V1747" s="30">
        <v>2000</v>
      </c>
      <c r="W1747" s="30">
        <v>2000</v>
      </c>
      <c r="X1747" s="30">
        <v>2000</v>
      </c>
      <c r="Y1747" s="30">
        <v>2000</v>
      </c>
      <c r="Z1747" s="30">
        <v>2000</v>
      </c>
      <c r="AA1747" s="30">
        <v>2000</v>
      </c>
      <c r="AB1747" s="30">
        <v>2000</v>
      </c>
      <c r="AC1747" s="30">
        <v>2000</v>
      </c>
      <c r="AD1747" s="30">
        <v>2000</v>
      </c>
      <c r="AE1747" s="30">
        <v>2000</v>
      </c>
      <c r="AF1747" s="30">
        <v>2000</v>
      </c>
    </row>
    <row r="1748" spans="1:32" x14ac:dyDescent="0.45">
      <c r="A1748" s="29" t="s">
        <v>90</v>
      </c>
      <c r="B1748" s="29" t="s">
        <v>91</v>
      </c>
      <c r="C1748" s="29" t="s">
        <v>3211</v>
      </c>
      <c r="D1748" s="29" t="s">
        <v>3212</v>
      </c>
      <c r="E1748" s="29" t="s">
        <v>3213</v>
      </c>
      <c r="F1748" s="29" t="s">
        <v>982</v>
      </c>
      <c r="G1748" s="29" t="s">
        <v>3200</v>
      </c>
      <c r="H1748" s="29" t="s">
        <v>3201</v>
      </c>
      <c r="I1748" s="29" t="s">
        <v>3202</v>
      </c>
      <c r="J1748" s="29" t="s">
        <v>3203</v>
      </c>
      <c r="K1748" s="29" t="s">
        <v>3221</v>
      </c>
      <c r="L1748" s="29" t="s">
        <v>3113</v>
      </c>
      <c r="M1748" s="29" t="s">
        <v>3222</v>
      </c>
      <c r="N1748" s="29" t="s">
        <v>3223</v>
      </c>
      <c r="O1748" s="29" t="s">
        <v>3224</v>
      </c>
      <c r="P1748" s="29" t="s">
        <v>3225</v>
      </c>
      <c r="Q1748" s="29" t="s">
        <v>3209</v>
      </c>
      <c r="R1748" s="29" t="s">
        <v>3210</v>
      </c>
      <c r="S1748" s="29" t="s">
        <v>3098</v>
      </c>
      <c r="T1748" s="29"/>
      <c r="U1748" s="30">
        <v>12000</v>
      </c>
      <c r="V1748" s="30">
        <v>12000</v>
      </c>
      <c r="W1748" s="30">
        <v>12000</v>
      </c>
      <c r="X1748" s="30">
        <v>12000</v>
      </c>
      <c r="Y1748" s="30">
        <v>12000</v>
      </c>
      <c r="Z1748" s="30">
        <v>12000</v>
      </c>
      <c r="AA1748" s="30">
        <v>12000</v>
      </c>
      <c r="AB1748" s="30">
        <v>12000</v>
      </c>
      <c r="AC1748" s="30">
        <v>12000</v>
      </c>
      <c r="AD1748" s="30">
        <v>12000</v>
      </c>
      <c r="AE1748" s="30">
        <v>12000</v>
      </c>
      <c r="AF1748" s="30">
        <v>12000</v>
      </c>
    </row>
    <row r="1749" spans="1:32" x14ac:dyDescent="0.45">
      <c r="A1749" s="29" t="s">
        <v>90</v>
      </c>
      <c r="B1749" s="29" t="s">
        <v>91</v>
      </c>
      <c r="C1749" s="29" t="s">
        <v>3211</v>
      </c>
      <c r="D1749" s="29" t="s">
        <v>3212</v>
      </c>
      <c r="E1749" s="29" t="s">
        <v>3213</v>
      </c>
      <c r="F1749" s="29" t="s">
        <v>982</v>
      </c>
      <c r="G1749" s="29" t="s">
        <v>3200</v>
      </c>
      <c r="H1749" s="29" t="s">
        <v>3201</v>
      </c>
      <c r="I1749" s="29" t="s">
        <v>3202</v>
      </c>
      <c r="J1749" s="29" t="s">
        <v>3203</v>
      </c>
      <c r="K1749" s="29" t="s">
        <v>3780</v>
      </c>
      <c r="L1749" s="29" t="s">
        <v>3781</v>
      </c>
      <c r="M1749" s="29" t="s">
        <v>3782</v>
      </c>
      <c r="N1749" s="29" t="s">
        <v>3783</v>
      </c>
      <c r="O1749" s="29" t="s">
        <v>3792</v>
      </c>
      <c r="P1749" s="29" t="s">
        <v>3793</v>
      </c>
      <c r="Q1749" s="29" t="s">
        <v>3209</v>
      </c>
      <c r="R1749" s="29" t="s">
        <v>3210</v>
      </c>
      <c r="S1749" s="29" t="s">
        <v>3098</v>
      </c>
      <c r="T1749" s="29"/>
      <c r="U1749" s="30">
        <v>150800</v>
      </c>
      <c r="V1749" s="30">
        <v>150800</v>
      </c>
      <c r="W1749" s="30">
        <v>150800</v>
      </c>
      <c r="X1749" s="30">
        <v>150800</v>
      </c>
      <c r="Y1749" s="30">
        <v>150800</v>
      </c>
      <c r="Z1749" s="30">
        <v>150800</v>
      </c>
      <c r="AA1749" s="30">
        <v>150800</v>
      </c>
      <c r="AB1749" s="30">
        <v>150800</v>
      </c>
      <c r="AC1749" s="30">
        <v>150800</v>
      </c>
      <c r="AD1749" s="30">
        <v>150800</v>
      </c>
      <c r="AE1749" s="30">
        <v>150800</v>
      </c>
      <c r="AF1749" s="30">
        <v>150800</v>
      </c>
    </row>
    <row r="1750" spans="1:32" x14ac:dyDescent="0.45">
      <c r="A1750" s="29" t="s">
        <v>90</v>
      </c>
      <c r="B1750" s="29" t="s">
        <v>91</v>
      </c>
      <c r="C1750" s="29" t="s">
        <v>3211</v>
      </c>
      <c r="D1750" s="29" t="s">
        <v>3212</v>
      </c>
      <c r="E1750" s="29" t="s">
        <v>3213</v>
      </c>
      <c r="F1750" s="29" t="s">
        <v>982</v>
      </c>
      <c r="G1750" s="29" t="s">
        <v>3200</v>
      </c>
      <c r="H1750" s="29" t="s">
        <v>3201</v>
      </c>
      <c r="I1750" s="29" t="s">
        <v>3226</v>
      </c>
      <c r="J1750" s="29" t="s">
        <v>3227</v>
      </c>
      <c r="K1750" s="29" t="s">
        <v>3228</v>
      </c>
      <c r="L1750" s="29" t="s">
        <v>3111</v>
      </c>
      <c r="M1750" s="29" t="s">
        <v>3409</v>
      </c>
      <c r="N1750" s="29" t="s">
        <v>3410</v>
      </c>
      <c r="O1750" s="29" t="s">
        <v>3411</v>
      </c>
      <c r="P1750" s="29" t="s">
        <v>3412</v>
      </c>
      <c r="Q1750" s="29" t="s">
        <v>3209</v>
      </c>
      <c r="R1750" s="29" t="s">
        <v>3210</v>
      </c>
      <c r="S1750" s="29" t="s">
        <v>3098</v>
      </c>
      <c r="T1750" s="29"/>
      <c r="U1750" s="30">
        <v>32000</v>
      </c>
      <c r="V1750" s="30">
        <v>32000</v>
      </c>
      <c r="W1750" s="30">
        <v>32000</v>
      </c>
      <c r="X1750" s="30">
        <v>32000</v>
      </c>
      <c r="Y1750" s="30">
        <v>32000</v>
      </c>
      <c r="Z1750" s="30">
        <v>32000</v>
      </c>
      <c r="AA1750" s="30">
        <v>32000</v>
      </c>
      <c r="AB1750" s="30">
        <v>32000</v>
      </c>
      <c r="AC1750" s="30">
        <v>32000</v>
      </c>
      <c r="AD1750" s="30">
        <v>32000</v>
      </c>
      <c r="AE1750" s="30">
        <v>32000</v>
      </c>
      <c r="AF1750" s="30">
        <v>32000</v>
      </c>
    </row>
    <row r="1751" spans="1:32" x14ac:dyDescent="0.45">
      <c r="A1751" s="29" t="s">
        <v>90</v>
      </c>
      <c r="B1751" s="29" t="s">
        <v>91</v>
      </c>
      <c r="C1751" s="29" t="s">
        <v>3211</v>
      </c>
      <c r="D1751" s="29" t="s">
        <v>3212</v>
      </c>
      <c r="E1751" s="29" t="s">
        <v>3213</v>
      </c>
      <c r="F1751" s="29" t="s">
        <v>982</v>
      </c>
      <c r="G1751" s="29" t="s">
        <v>3200</v>
      </c>
      <c r="H1751" s="29" t="s">
        <v>3201</v>
      </c>
      <c r="I1751" s="29" t="s">
        <v>3226</v>
      </c>
      <c r="J1751" s="29" t="s">
        <v>3227</v>
      </c>
      <c r="K1751" s="29" t="s">
        <v>3228</v>
      </c>
      <c r="L1751" s="29" t="s">
        <v>3111</v>
      </c>
      <c r="M1751" s="29" t="s">
        <v>3229</v>
      </c>
      <c r="N1751" s="29" t="s">
        <v>3230</v>
      </c>
      <c r="O1751" s="29" t="s">
        <v>3231</v>
      </c>
      <c r="P1751" s="29" t="s">
        <v>3232</v>
      </c>
      <c r="Q1751" s="29" t="s">
        <v>3209</v>
      </c>
      <c r="R1751" s="29" t="s">
        <v>3210</v>
      </c>
      <c r="S1751" s="29" t="s">
        <v>3098</v>
      </c>
      <c r="T1751" s="29"/>
      <c r="U1751" s="30">
        <v>14</v>
      </c>
      <c r="V1751" s="30">
        <v>0</v>
      </c>
      <c r="W1751" s="30">
        <v>942</v>
      </c>
      <c r="X1751" s="30">
        <v>0</v>
      </c>
      <c r="Y1751" s="30">
        <v>0</v>
      </c>
      <c r="Z1751" s="30">
        <v>240</v>
      </c>
      <c r="AA1751" s="30">
        <v>0</v>
      </c>
      <c r="AB1751" s="30">
        <v>0</v>
      </c>
      <c r="AC1751" s="30">
        <v>0</v>
      </c>
      <c r="AD1751" s="30">
        <v>0</v>
      </c>
      <c r="AE1751" s="30">
        <v>0</v>
      </c>
      <c r="AF1751" s="30">
        <v>0</v>
      </c>
    </row>
    <row r="1752" spans="1:32" x14ac:dyDescent="0.45">
      <c r="A1752" s="29" t="s">
        <v>90</v>
      </c>
      <c r="B1752" s="29" t="s">
        <v>91</v>
      </c>
      <c r="C1752" s="29" t="s">
        <v>3211</v>
      </c>
      <c r="D1752" s="29" t="s">
        <v>3212</v>
      </c>
      <c r="E1752" s="29" t="s">
        <v>3213</v>
      </c>
      <c r="F1752" s="29" t="s">
        <v>982</v>
      </c>
      <c r="G1752" s="29" t="s">
        <v>3200</v>
      </c>
      <c r="H1752" s="29" t="s">
        <v>3201</v>
      </c>
      <c r="I1752" s="29" t="s">
        <v>3226</v>
      </c>
      <c r="J1752" s="29" t="s">
        <v>3227</v>
      </c>
      <c r="K1752" s="29" t="s">
        <v>3228</v>
      </c>
      <c r="L1752" s="29" t="s">
        <v>3111</v>
      </c>
      <c r="M1752" s="29" t="s">
        <v>3295</v>
      </c>
      <c r="N1752" s="29" t="s">
        <v>3296</v>
      </c>
      <c r="O1752" s="29" t="s">
        <v>3608</v>
      </c>
      <c r="P1752" s="29" t="s">
        <v>3609</v>
      </c>
      <c r="Q1752" s="29" t="s">
        <v>3209</v>
      </c>
      <c r="R1752" s="29" t="s">
        <v>3210</v>
      </c>
      <c r="S1752" s="29" t="s">
        <v>3098</v>
      </c>
      <c r="T1752" s="29"/>
      <c r="U1752" s="30">
        <v>0</v>
      </c>
      <c r="V1752" s="30">
        <v>0</v>
      </c>
      <c r="W1752" s="30">
        <v>0</v>
      </c>
      <c r="X1752" s="30">
        <v>0</v>
      </c>
      <c r="Y1752" s="30">
        <v>0</v>
      </c>
      <c r="Z1752" s="30">
        <v>0</v>
      </c>
      <c r="AA1752" s="30">
        <v>101</v>
      </c>
      <c r="AB1752" s="30">
        <v>0</v>
      </c>
      <c r="AC1752" s="30">
        <v>43</v>
      </c>
      <c r="AD1752" s="30">
        <v>0</v>
      </c>
      <c r="AE1752" s="30">
        <v>0</v>
      </c>
      <c r="AF1752" s="30">
        <v>0</v>
      </c>
    </row>
    <row r="1753" spans="1:32" x14ac:dyDescent="0.45">
      <c r="A1753" s="29" t="s">
        <v>90</v>
      </c>
      <c r="B1753" s="29" t="s">
        <v>91</v>
      </c>
      <c r="C1753" s="29" t="s">
        <v>3211</v>
      </c>
      <c r="D1753" s="29" t="s">
        <v>3212</v>
      </c>
      <c r="E1753" s="29" t="s">
        <v>3213</v>
      </c>
      <c r="F1753" s="29" t="s">
        <v>982</v>
      </c>
      <c r="G1753" s="29" t="s">
        <v>3200</v>
      </c>
      <c r="H1753" s="29" t="s">
        <v>3201</v>
      </c>
      <c r="I1753" s="29" t="s">
        <v>3226</v>
      </c>
      <c r="J1753" s="29" t="s">
        <v>3227</v>
      </c>
      <c r="K1753" s="29" t="s">
        <v>3228</v>
      </c>
      <c r="L1753" s="29" t="s">
        <v>3111</v>
      </c>
      <c r="M1753" s="29" t="s">
        <v>3295</v>
      </c>
      <c r="N1753" s="29" t="s">
        <v>3296</v>
      </c>
      <c r="O1753" s="29" t="s">
        <v>3297</v>
      </c>
      <c r="P1753" s="29" t="s">
        <v>3298</v>
      </c>
      <c r="Q1753" s="29" t="s">
        <v>3209</v>
      </c>
      <c r="R1753" s="29" t="s">
        <v>3210</v>
      </c>
      <c r="S1753" s="29" t="s">
        <v>3098</v>
      </c>
      <c r="T1753" s="29"/>
      <c r="U1753" s="30">
        <v>0</v>
      </c>
      <c r="V1753" s="30">
        <v>0</v>
      </c>
      <c r="W1753" s="30">
        <v>0</v>
      </c>
      <c r="X1753" s="30">
        <v>0</v>
      </c>
      <c r="Y1753" s="30">
        <v>0</v>
      </c>
      <c r="Z1753" s="30">
        <v>1000</v>
      </c>
      <c r="AA1753" s="30">
        <v>1000</v>
      </c>
      <c r="AB1753" s="30">
        <v>1000</v>
      </c>
      <c r="AC1753" s="30">
        <v>1000</v>
      </c>
      <c r="AD1753" s="30">
        <v>1000</v>
      </c>
      <c r="AE1753" s="30">
        <v>1000</v>
      </c>
      <c r="AF1753" s="30">
        <v>1000</v>
      </c>
    </row>
    <row r="1754" spans="1:32" x14ac:dyDescent="0.45">
      <c r="A1754" s="29" t="s">
        <v>90</v>
      </c>
      <c r="B1754" s="29" t="s">
        <v>91</v>
      </c>
      <c r="C1754" s="29" t="s">
        <v>3211</v>
      </c>
      <c r="D1754" s="29" t="s">
        <v>3212</v>
      </c>
      <c r="E1754" s="29" t="s">
        <v>3213</v>
      </c>
      <c r="F1754" s="29" t="s">
        <v>982</v>
      </c>
      <c r="G1754" s="29" t="s">
        <v>3233</v>
      </c>
      <c r="H1754" s="29" t="s">
        <v>3234</v>
      </c>
      <c r="I1754" s="29" t="s">
        <v>3235</v>
      </c>
      <c r="J1754" s="29" t="s">
        <v>3236</v>
      </c>
      <c r="K1754" s="29" t="s">
        <v>3237</v>
      </c>
      <c r="L1754" s="29" t="s">
        <v>3107</v>
      </c>
      <c r="M1754" s="29" t="s">
        <v>3413</v>
      </c>
      <c r="N1754" s="29" t="s">
        <v>3414</v>
      </c>
      <c r="O1754" s="29" t="s">
        <v>3415</v>
      </c>
      <c r="P1754" s="29" t="s">
        <v>3414</v>
      </c>
      <c r="Q1754" s="29" t="s">
        <v>3209</v>
      </c>
      <c r="R1754" s="29" t="s">
        <v>3210</v>
      </c>
      <c r="S1754" s="29" t="s">
        <v>3098</v>
      </c>
      <c r="T1754" s="29"/>
      <c r="U1754" s="30">
        <v>0</v>
      </c>
      <c r="V1754" s="30">
        <v>0</v>
      </c>
      <c r="W1754" s="30">
        <v>0</v>
      </c>
      <c r="X1754" s="30">
        <v>0</v>
      </c>
      <c r="Y1754" s="30">
        <v>0</v>
      </c>
      <c r="Z1754" s="30">
        <v>0</v>
      </c>
      <c r="AA1754" s="30">
        <v>0</v>
      </c>
      <c r="AB1754" s="30">
        <v>0</v>
      </c>
      <c r="AC1754" s="30">
        <v>0</v>
      </c>
      <c r="AD1754" s="30">
        <v>0</v>
      </c>
      <c r="AE1754" s="30">
        <v>0</v>
      </c>
      <c r="AF1754" s="30">
        <v>0</v>
      </c>
    </row>
    <row r="1755" spans="1:32" x14ac:dyDescent="0.45">
      <c r="A1755" s="29" t="s">
        <v>90</v>
      </c>
      <c r="B1755" s="29" t="s">
        <v>91</v>
      </c>
      <c r="C1755" s="29" t="s">
        <v>3211</v>
      </c>
      <c r="D1755" s="29" t="s">
        <v>3212</v>
      </c>
      <c r="E1755" s="29" t="s">
        <v>3213</v>
      </c>
      <c r="F1755" s="29" t="s">
        <v>982</v>
      </c>
      <c r="G1755" s="29" t="s">
        <v>3233</v>
      </c>
      <c r="H1755" s="29" t="s">
        <v>3234</v>
      </c>
      <c r="I1755" s="29" t="s">
        <v>3235</v>
      </c>
      <c r="J1755" s="29" t="s">
        <v>3236</v>
      </c>
      <c r="K1755" s="29" t="s">
        <v>3237</v>
      </c>
      <c r="L1755" s="29" t="s">
        <v>3107</v>
      </c>
      <c r="M1755" s="29" t="s">
        <v>3456</v>
      </c>
      <c r="N1755" s="29" t="s">
        <v>3457</v>
      </c>
      <c r="O1755" s="29" t="s">
        <v>3504</v>
      </c>
      <c r="P1755" s="29" t="s">
        <v>3505</v>
      </c>
      <c r="Q1755" s="29" t="s">
        <v>3209</v>
      </c>
      <c r="R1755" s="29" t="s">
        <v>3210</v>
      </c>
      <c r="S1755" s="29" t="s">
        <v>3098</v>
      </c>
      <c r="T1755" s="29"/>
      <c r="U1755" s="30">
        <v>8562</v>
      </c>
      <c r="V1755" s="30">
        <v>8886</v>
      </c>
      <c r="W1755" s="30">
        <v>8481</v>
      </c>
      <c r="X1755" s="30">
        <v>8716</v>
      </c>
      <c r="Y1755" s="30">
        <v>8120</v>
      </c>
      <c r="Z1755" s="30">
        <v>8043</v>
      </c>
      <c r="AA1755" s="30">
        <v>8097</v>
      </c>
      <c r="AB1755" s="30">
        <v>7843</v>
      </c>
      <c r="AC1755" s="30">
        <v>7816</v>
      </c>
      <c r="AD1755" s="30">
        <v>7781</v>
      </c>
      <c r="AE1755" s="30">
        <v>7708</v>
      </c>
      <c r="AF1755" s="30">
        <v>7708</v>
      </c>
    </row>
    <row r="1756" spans="1:32" x14ac:dyDescent="0.45">
      <c r="A1756" s="29" t="s">
        <v>90</v>
      </c>
      <c r="B1756" s="29" t="s">
        <v>91</v>
      </c>
      <c r="C1756" s="29" t="s">
        <v>3211</v>
      </c>
      <c r="D1756" s="29" t="s">
        <v>3212</v>
      </c>
      <c r="E1756" s="29" t="s">
        <v>3213</v>
      </c>
      <c r="F1756" s="29" t="s">
        <v>982</v>
      </c>
      <c r="G1756" s="29" t="s">
        <v>3233</v>
      </c>
      <c r="H1756" s="29" t="s">
        <v>3234</v>
      </c>
      <c r="I1756" s="29" t="s">
        <v>3235</v>
      </c>
      <c r="J1756" s="29" t="s">
        <v>3236</v>
      </c>
      <c r="K1756" s="29" t="s">
        <v>3237</v>
      </c>
      <c r="L1756" s="29" t="s">
        <v>3107</v>
      </c>
      <c r="M1756" s="29" t="s">
        <v>3456</v>
      </c>
      <c r="N1756" s="29" t="s">
        <v>3457</v>
      </c>
      <c r="O1756" s="29" t="s">
        <v>3629</v>
      </c>
      <c r="P1756" s="29" t="s">
        <v>3630</v>
      </c>
      <c r="Q1756" s="29" t="s">
        <v>3209</v>
      </c>
      <c r="R1756" s="29" t="s">
        <v>3210</v>
      </c>
      <c r="S1756" s="29" t="s">
        <v>3098</v>
      </c>
      <c r="T1756" s="29"/>
      <c r="U1756" s="30">
        <v>8421</v>
      </c>
      <c r="V1756" s="30">
        <v>7989</v>
      </c>
      <c r="W1756" s="30">
        <v>7992</v>
      </c>
      <c r="X1756" s="30">
        <v>9620</v>
      </c>
      <c r="Y1756" s="30">
        <v>8940</v>
      </c>
      <c r="Z1756" s="30">
        <v>11371</v>
      </c>
      <c r="AA1756" s="30">
        <v>8933</v>
      </c>
      <c r="AB1756" s="30">
        <v>9554</v>
      </c>
      <c r="AC1756" s="30">
        <v>11975</v>
      </c>
      <c r="AD1756" s="30">
        <v>9295</v>
      </c>
      <c r="AE1756" s="30">
        <v>8781</v>
      </c>
      <c r="AF1756" s="30">
        <v>8187</v>
      </c>
    </row>
    <row r="1757" spans="1:32" x14ac:dyDescent="0.45">
      <c r="A1757" s="29" t="s">
        <v>90</v>
      </c>
      <c r="B1757" s="29" t="s">
        <v>91</v>
      </c>
      <c r="C1757" s="29" t="s">
        <v>3211</v>
      </c>
      <c r="D1757" s="29" t="s">
        <v>3212</v>
      </c>
      <c r="E1757" s="29" t="s">
        <v>3213</v>
      </c>
      <c r="F1757" s="29" t="s">
        <v>982</v>
      </c>
      <c r="G1757" s="29" t="s">
        <v>3233</v>
      </c>
      <c r="H1757" s="29" t="s">
        <v>3234</v>
      </c>
      <c r="I1757" s="29" t="s">
        <v>3235</v>
      </c>
      <c r="J1757" s="29" t="s">
        <v>3236</v>
      </c>
      <c r="K1757" s="29" t="s">
        <v>3237</v>
      </c>
      <c r="L1757" s="29" t="s">
        <v>3107</v>
      </c>
      <c r="M1757" s="29" t="s">
        <v>3238</v>
      </c>
      <c r="N1757" s="29" t="s">
        <v>3239</v>
      </c>
      <c r="O1757" s="29" t="s">
        <v>3422</v>
      </c>
      <c r="P1757" s="29" t="s">
        <v>3423</v>
      </c>
      <c r="Q1757" s="29" t="s">
        <v>3209</v>
      </c>
      <c r="R1757" s="29" t="s">
        <v>3210</v>
      </c>
      <c r="S1757" s="29" t="s">
        <v>3098</v>
      </c>
      <c r="T1757" s="29"/>
      <c r="U1757" s="30">
        <v>53000</v>
      </c>
      <c r="V1757" s="30">
        <v>53000</v>
      </c>
      <c r="W1757" s="30">
        <v>53000</v>
      </c>
      <c r="X1757" s="30">
        <v>53000</v>
      </c>
      <c r="Y1757" s="30">
        <v>53323</v>
      </c>
      <c r="Z1757" s="30">
        <v>51000</v>
      </c>
      <c r="AA1757" s="30">
        <v>51000</v>
      </c>
      <c r="AB1757" s="30">
        <v>51000</v>
      </c>
      <c r="AC1757" s="30">
        <v>51000</v>
      </c>
      <c r="AD1757" s="30">
        <v>51000</v>
      </c>
      <c r="AE1757" s="30">
        <v>51000</v>
      </c>
      <c r="AF1757" s="30">
        <v>51000</v>
      </c>
    </row>
    <row r="1758" spans="1:32" x14ac:dyDescent="0.45">
      <c r="A1758" s="29" t="s">
        <v>90</v>
      </c>
      <c r="B1758" s="29" t="s">
        <v>91</v>
      </c>
      <c r="C1758" s="29" t="s">
        <v>3211</v>
      </c>
      <c r="D1758" s="29" t="s">
        <v>3212</v>
      </c>
      <c r="E1758" s="29" t="s">
        <v>3213</v>
      </c>
      <c r="F1758" s="29" t="s">
        <v>982</v>
      </c>
      <c r="G1758" s="29" t="s">
        <v>3233</v>
      </c>
      <c r="H1758" s="29" t="s">
        <v>3234</v>
      </c>
      <c r="I1758" s="29" t="s">
        <v>3242</v>
      </c>
      <c r="J1758" s="29" t="s">
        <v>3243</v>
      </c>
      <c r="K1758" s="29" t="s">
        <v>3244</v>
      </c>
      <c r="L1758" s="29" t="s">
        <v>3104</v>
      </c>
      <c r="M1758" s="29" t="s">
        <v>3245</v>
      </c>
      <c r="N1758" s="29" t="s">
        <v>3246</v>
      </c>
      <c r="O1758" s="29" t="s">
        <v>3464</v>
      </c>
      <c r="P1758" s="29" t="s">
        <v>3465</v>
      </c>
      <c r="Q1758" s="29" t="s">
        <v>3249</v>
      </c>
      <c r="R1758" s="29" t="s">
        <v>3210</v>
      </c>
      <c r="S1758" s="29" t="s">
        <v>3098</v>
      </c>
      <c r="T1758" s="29"/>
      <c r="U1758" s="30">
        <v>735</v>
      </c>
      <c r="V1758" s="30">
        <v>735</v>
      </c>
      <c r="W1758" s="30">
        <v>735</v>
      </c>
      <c r="X1758" s="30">
        <v>735</v>
      </c>
      <c r="Y1758" s="30">
        <v>735</v>
      </c>
      <c r="Z1758" s="30">
        <v>735</v>
      </c>
      <c r="AA1758" s="30">
        <v>735</v>
      </c>
      <c r="AB1758" s="30">
        <v>735</v>
      </c>
      <c r="AC1758" s="30">
        <v>735</v>
      </c>
      <c r="AD1758" s="30">
        <v>25735</v>
      </c>
      <c r="AE1758" s="30">
        <v>735</v>
      </c>
      <c r="AF1758" s="30">
        <v>735</v>
      </c>
    </row>
    <row r="1759" spans="1:32" x14ac:dyDescent="0.45">
      <c r="A1759" s="29" t="s">
        <v>90</v>
      </c>
      <c r="B1759" s="29" t="s">
        <v>91</v>
      </c>
      <c r="C1759" s="29" t="s">
        <v>3211</v>
      </c>
      <c r="D1759" s="29" t="s">
        <v>3212</v>
      </c>
      <c r="E1759" s="29" t="s">
        <v>3213</v>
      </c>
      <c r="F1759" s="29" t="s">
        <v>982</v>
      </c>
      <c r="G1759" s="29" t="s">
        <v>3233</v>
      </c>
      <c r="H1759" s="29" t="s">
        <v>3234</v>
      </c>
      <c r="I1759" s="29" t="s">
        <v>3242</v>
      </c>
      <c r="J1759" s="29" t="s">
        <v>3243</v>
      </c>
      <c r="K1759" s="29" t="s">
        <v>3244</v>
      </c>
      <c r="L1759" s="29" t="s">
        <v>3104</v>
      </c>
      <c r="M1759" s="29" t="s">
        <v>3245</v>
      </c>
      <c r="N1759" s="29" t="s">
        <v>3246</v>
      </c>
      <c r="O1759" s="29" t="s">
        <v>3464</v>
      </c>
      <c r="P1759" s="29" t="s">
        <v>3465</v>
      </c>
      <c r="Q1759" s="29" t="s">
        <v>3209</v>
      </c>
      <c r="R1759" s="29" t="s">
        <v>3210</v>
      </c>
      <c r="S1759" s="29" t="s">
        <v>3098</v>
      </c>
      <c r="T1759" s="29"/>
      <c r="U1759" s="30">
        <v>11000</v>
      </c>
      <c r="V1759" s="30">
        <v>11000</v>
      </c>
      <c r="W1759" s="30">
        <v>11000</v>
      </c>
      <c r="X1759" s="30">
        <v>11000</v>
      </c>
      <c r="Y1759" s="30">
        <v>11000</v>
      </c>
      <c r="Z1759" s="30">
        <v>11000</v>
      </c>
      <c r="AA1759" s="30">
        <v>11000</v>
      </c>
      <c r="AB1759" s="30">
        <v>11000</v>
      </c>
      <c r="AC1759" s="30">
        <v>11000</v>
      </c>
      <c r="AD1759" s="30">
        <v>39725</v>
      </c>
      <c r="AE1759" s="30">
        <v>13400</v>
      </c>
      <c r="AF1759" s="30">
        <v>13400</v>
      </c>
    </row>
    <row r="1760" spans="1:32" x14ac:dyDescent="0.45">
      <c r="A1760" s="29" t="s">
        <v>90</v>
      </c>
      <c r="B1760" s="29" t="s">
        <v>91</v>
      </c>
      <c r="C1760" s="29" t="s">
        <v>3211</v>
      </c>
      <c r="D1760" s="29" t="s">
        <v>3212</v>
      </c>
      <c r="E1760" s="29" t="s">
        <v>3213</v>
      </c>
      <c r="F1760" s="29" t="s">
        <v>982</v>
      </c>
      <c r="G1760" s="29" t="s">
        <v>3233</v>
      </c>
      <c r="H1760" s="29" t="s">
        <v>3234</v>
      </c>
      <c r="I1760" s="29" t="s">
        <v>3242</v>
      </c>
      <c r="J1760" s="29" t="s">
        <v>3243</v>
      </c>
      <c r="K1760" s="29" t="s">
        <v>3244</v>
      </c>
      <c r="L1760" s="29" t="s">
        <v>3104</v>
      </c>
      <c r="M1760" s="29" t="s">
        <v>3245</v>
      </c>
      <c r="N1760" s="29" t="s">
        <v>3246</v>
      </c>
      <c r="O1760" s="29" t="s">
        <v>3701</v>
      </c>
      <c r="P1760" s="29" t="s">
        <v>3702</v>
      </c>
      <c r="Q1760" s="29" t="s">
        <v>3209</v>
      </c>
      <c r="R1760" s="29" t="s">
        <v>3210</v>
      </c>
      <c r="S1760" s="29" t="s">
        <v>3098</v>
      </c>
      <c r="T1760" s="29"/>
      <c r="U1760" s="30">
        <v>24104</v>
      </c>
      <c r="V1760" s="30">
        <v>24104</v>
      </c>
      <c r="W1760" s="30">
        <v>24104</v>
      </c>
      <c r="X1760" s="30">
        <v>24104</v>
      </c>
      <c r="Y1760" s="30">
        <v>24104</v>
      </c>
      <c r="Z1760" s="30">
        <v>24104</v>
      </c>
      <c r="AA1760" s="30">
        <v>24104</v>
      </c>
      <c r="AB1760" s="30">
        <v>24104</v>
      </c>
      <c r="AC1760" s="30">
        <v>24104</v>
      </c>
      <c r="AD1760" s="30">
        <v>24104</v>
      </c>
      <c r="AE1760" s="30">
        <v>24104</v>
      </c>
      <c r="AF1760" s="30">
        <v>24104</v>
      </c>
    </row>
    <row r="1761" spans="1:32" x14ac:dyDescent="0.45">
      <c r="A1761" s="29" t="s">
        <v>90</v>
      </c>
      <c r="B1761" s="29" t="s">
        <v>91</v>
      </c>
      <c r="C1761" s="29" t="s">
        <v>3211</v>
      </c>
      <c r="D1761" s="29" t="s">
        <v>3212</v>
      </c>
      <c r="E1761" s="29" t="s">
        <v>3213</v>
      </c>
      <c r="F1761" s="29" t="s">
        <v>982</v>
      </c>
      <c r="G1761" s="29" t="s">
        <v>3233</v>
      </c>
      <c r="H1761" s="29" t="s">
        <v>3234</v>
      </c>
      <c r="I1761" s="29" t="s">
        <v>3242</v>
      </c>
      <c r="J1761" s="29" t="s">
        <v>3243</v>
      </c>
      <c r="K1761" s="29" t="s">
        <v>3258</v>
      </c>
      <c r="L1761" s="29" t="s">
        <v>3105</v>
      </c>
      <c r="M1761" s="29" t="s">
        <v>3259</v>
      </c>
      <c r="N1761" s="29" t="s">
        <v>3105</v>
      </c>
      <c r="O1761" s="29" t="s">
        <v>3260</v>
      </c>
      <c r="P1761" s="29" t="s">
        <v>3261</v>
      </c>
      <c r="Q1761" s="29" t="s">
        <v>3209</v>
      </c>
      <c r="R1761" s="29" t="s">
        <v>3210</v>
      </c>
      <c r="S1761" s="29" t="s">
        <v>3098</v>
      </c>
      <c r="T1761" s="29"/>
      <c r="U1761" s="30">
        <v>3000</v>
      </c>
      <c r="V1761" s="30">
        <v>3000</v>
      </c>
      <c r="W1761" s="30">
        <v>3000</v>
      </c>
      <c r="X1761" s="30">
        <v>3000</v>
      </c>
      <c r="Y1761" s="30">
        <v>3000</v>
      </c>
      <c r="Z1761" s="30">
        <v>3000</v>
      </c>
      <c r="AA1761" s="30">
        <v>3000</v>
      </c>
      <c r="AB1761" s="30">
        <v>3000</v>
      </c>
      <c r="AC1761" s="30">
        <v>3000</v>
      </c>
      <c r="AD1761" s="30">
        <v>3000</v>
      </c>
      <c r="AE1761" s="30">
        <v>3000</v>
      </c>
      <c r="AF1761" s="30">
        <v>3000</v>
      </c>
    </row>
    <row r="1762" spans="1:32" x14ac:dyDescent="0.45">
      <c r="A1762" s="29" t="s">
        <v>90</v>
      </c>
      <c r="B1762" s="29" t="s">
        <v>91</v>
      </c>
      <c r="C1762" s="29" t="s">
        <v>3211</v>
      </c>
      <c r="D1762" s="29" t="s">
        <v>3212</v>
      </c>
      <c r="E1762" s="29" t="s">
        <v>3213</v>
      </c>
      <c r="F1762" s="29" t="s">
        <v>982</v>
      </c>
      <c r="G1762" s="29" t="s">
        <v>3233</v>
      </c>
      <c r="H1762" s="29" t="s">
        <v>3234</v>
      </c>
      <c r="I1762" s="29" t="s">
        <v>3262</v>
      </c>
      <c r="J1762" s="29" t="s">
        <v>3263</v>
      </c>
      <c r="K1762" s="29" t="s">
        <v>3563</v>
      </c>
      <c r="L1762" s="29" t="s">
        <v>3118</v>
      </c>
      <c r="M1762" s="29" t="s">
        <v>3564</v>
      </c>
      <c r="N1762" s="29" t="s">
        <v>3565</v>
      </c>
      <c r="O1762" s="29" t="s">
        <v>3770</v>
      </c>
      <c r="P1762" s="29" t="s">
        <v>3771</v>
      </c>
      <c r="Q1762" s="29" t="s">
        <v>3209</v>
      </c>
      <c r="R1762" s="29" t="s">
        <v>3210</v>
      </c>
      <c r="S1762" s="29" t="s">
        <v>3098</v>
      </c>
      <c r="T1762" s="29"/>
      <c r="U1762" s="30">
        <v>1000</v>
      </c>
      <c r="V1762" s="30">
        <v>1000</v>
      </c>
      <c r="W1762" s="30">
        <v>1000</v>
      </c>
      <c r="X1762" s="30">
        <v>1000</v>
      </c>
      <c r="Y1762" s="30">
        <v>1000</v>
      </c>
      <c r="Z1762" s="30">
        <v>1000</v>
      </c>
      <c r="AA1762" s="30">
        <v>1000</v>
      </c>
      <c r="AB1762" s="30">
        <v>1000</v>
      </c>
      <c r="AC1762" s="30">
        <v>1000</v>
      </c>
      <c r="AD1762" s="30">
        <v>1000</v>
      </c>
      <c r="AE1762" s="30">
        <v>1000</v>
      </c>
      <c r="AF1762" s="30">
        <v>1000</v>
      </c>
    </row>
    <row r="1763" spans="1:32" x14ac:dyDescent="0.45">
      <c r="A1763" s="29" t="s">
        <v>90</v>
      </c>
      <c r="B1763" s="29" t="s">
        <v>91</v>
      </c>
      <c r="C1763" s="29" t="s">
        <v>3211</v>
      </c>
      <c r="D1763" s="29" t="s">
        <v>3212</v>
      </c>
      <c r="E1763" s="29" t="s">
        <v>3213</v>
      </c>
      <c r="F1763" s="29" t="s">
        <v>982</v>
      </c>
      <c r="G1763" s="29" t="s">
        <v>3233</v>
      </c>
      <c r="H1763" s="29" t="s">
        <v>3234</v>
      </c>
      <c r="I1763" s="29" t="s">
        <v>3262</v>
      </c>
      <c r="J1763" s="29" t="s">
        <v>3263</v>
      </c>
      <c r="K1763" s="29" t="s">
        <v>3563</v>
      </c>
      <c r="L1763" s="29" t="s">
        <v>3118</v>
      </c>
      <c r="M1763" s="29" t="s">
        <v>3572</v>
      </c>
      <c r="N1763" s="29" t="s">
        <v>3573</v>
      </c>
      <c r="O1763" s="29" t="s">
        <v>3574</v>
      </c>
      <c r="P1763" s="29" t="s">
        <v>3575</v>
      </c>
      <c r="Q1763" s="29" t="s">
        <v>3209</v>
      </c>
      <c r="R1763" s="29" t="s">
        <v>3210</v>
      </c>
      <c r="S1763" s="29" t="s">
        <v>3098</v>
      </c>
      <c r="T1763" s="29"/>
      <c r="U1763" s="30">
        <v>0</v>
      </c>
      <c r="V1763" s="30">
        <v>0</v>
      </c>
      <c r="W1763" s="30">
        <v>0</v>
      </c>
      <c r="X1763" s="30">
        <v>0</v>
      </c>
      <c r="Y1763" s="30">
        <v>0</v>
      </c>
      <c r="Z1763" s="30">
        <v>0</v>
      </c>
      <c r="AA1763" s="30">
        <v>0</v>
      </c>
      <c r="AB1763" s="30">
        <v>0</v>
      </c>
      <c r="AC1763" s="30">
        <v>0</v>
      </c>
      <c r="AD1763" s="30">
        <v>0</v>
      </c>
      <c r="AE1763" s="30">
        <v>0</v>
      </c>
      <c r="AF1763" s="30">
        <v>0</v>
      </c>
    </row>
    <row r="1764" spans="1:32" x14ac:dyDescent="0.45">
      <c r="A1764" s="29" t="s">
        <v>90</v>
      </c>
      <c r="B1764" s="29" t="s">
        <v>91</v>
      </c>
      <c r="C1764" s="29" t="s">
        <v>3211</v>
      </c>
      <c r="D1764" s="29" t="s">
        <v>3212</v>
      </c>
      <c r="E1764" s="29" t="s">
        <v>3213</v>
      </c>
      <c r="F1764" s="29" t="s">
        <v>982</v>
      </c>
      <c r="G1764" s="29" t="s">
        <v>3233</v>
      </c>
      <c r="H1764" s="29" t="s">
        <v>3234</v>
      </c>
      <c r="I1764" s="29" t="s">
        <v>3262</v>
      </c>
      <c r="J1764" s="29" t="s">
        <v>3263</v>
      </c>
      <c r="K1764" s="29" t="s">
        <v>3264</v>
      </c>
      <c r="L1764" s="29" t="s">
        <v>3103</v>
      </c>
      <c r="M1764" s="29" t="s">
        <v>3265</v>
      </c>
      <c r="N1764" s="29" t="s">
        <v>3266</v>
      </c>
      <c r="O1764" s="29" t="s">
        <v>3267</v>
      </c>
      <c r="P1764" s="29" t="s">
        <v>3268</v>
      </c>
      <c r="Q1764" s="29" t="s">
        <v>3209</v>
      </c>
      <c r="R1764" s="29" t="s">
        <v>3210</v>
      </c>
      <c r="S1764" s="29" t="s">
        <v>3098</v>
      </c>
      <c r="T1764" s="29"/>
      <c r="U1764" s="30">
        <v>180500</v>
      </c>
      <c r="V1764" s="30">
        <v>180500</v>
      </c>
      <c r="W1764" s="30">
        <v>180500</v>
      </c>
      <c r="X1764" s="30">
        <v>180500</v>
      </c>
      <c r="Y1764" s="30">
        <v>178319</v>
      </c>
      <c r="Z1764" s="30">
        <v>175300</v>
      </c>
      <c r="AA1764" s="30">
        <v>175300</v>
      </c>
      <c r="AB1764" s="30">
        <v>175300</v>
      </c>
      <c r="AC1764" s="30">
        <v>175300</v>
      </c>
      <c r="AD1764" s="30">
        <v>175300</v>
      </c>
      <c r="AE1764" s="30">
        <v>175300</v>
      </c>
      <c r="AF1764" s="30">
        <v>175300</v>
      </c>
    </row>
    <row r="1765" spans="1:32" x14ac:dyDescent="0.45">
      <c r="A1765" s="29" t="s">
        <v>90</v>
      </c>
      <c r="B1765" s="29" t="s">
        <v>91</v>
      </c>
      <c r="C1765" s="29" t="s">
        <v>3211</v>
      </c>
      <c r="D1765" s="29" t="s">
        <v>3212</v>
      </c>
      <c r="E1765" s="29" t="s">
        <v>3213</v>
      </c>
      <c r="F1765" s="29" t="s">
        <v>982</v>
      </c>
      <c r="G1765" s="29" t="s">
        <v>3233</v>
      </c>
      <c r="H1765" s="29" t="s">
        <v>3234</v>
      </c>
      <c r="I1765" s="29" t="s">
        <v>3262</v>
      </c>
      <c r="J1765" s="29" t="s">
        <v>3263</v>
      </c>
      <c r="K1765" s="29" t="s">
        <v>3264</v>
      </c>
      <c r="L1765" s="29" t="s">
        <v>3103</v>
      </c>
      <c r="M1765" s="29" t="s">
        <v>3265</v>
      </c>
      <c r="N1765" s="29" t="s">
        <v>3266</v>
      </c>
      <c r="O1765" s="29" t="s">
        <v>3338</v>
      </c>
      <c r="P1765" s="29" t="s">
        <v>3339</v>
      </c>
      <c r="Q1765" s="29" t="s">
        <v>3249</v>
      </c>
      <c r="R1765" s="29" t="s">
        <v>3210</v>
      </c>
      <c r="S1765" s="29" t="s">
        <v>3098</v>
      </c>
      <c r="T1765" s="29"/>
      <c r="U1765" s="30">
        <v>32728</v>
      </c>
      <c r="V1765" s="30">
        <v>0</v>
      </c>
      <c r="W1765" s="30">
        <v>0</v>
      </c>
      <c r="X1765" s="30">
        <v>0</v>
      </c>
      <c r="Y1765" s="30">
        <v>0</v>
      </c>
      <c r="Z1765" s="30">
        <v>0</v>
      </c>
      <c r="AA1765" s="30">
        <v>0</v>
      </c>
      <c r="AB1765" s="30">
        <v>0</v>
      </c>
      <c r="AC1765" s="30">
        <v>0</v>
      </c>
      <c r="AD1765" s="30">
        <v>0</v>
      </c>
      <c r="AE1765" s="30">
        <v>0</v>
      </c>
      <c r="AF1765" s="30">
        <v>0</v>
      </c>
    </row>
    <row r="1766" spans="1:32" x14ac:dyDescent="0.45">
      <c r="A1766" s="29" t="s">
        <v>90</v>
      </c>
      <c r="B1766" s="29" t="s">
        <v>91</v>
      </c>
      <c r="C1766" s="29" t="s">
        <v>3211</v>
      </c>
      <c r="D1766" s="29" t="s">
        <v>3212</v>
      </c>
      <c r="E1766" s="29" t="s">
        <v>3213</v>
      </c>
      <c r="F1766" s="29" t="s">
        <v>982</v>
      </c>
      <c r="G1766" s="29" t="s">
        <v>3233</v>
      </c>
      <c r="H1766" s="29" t="s">
        <v>3234</v>
      </c>
      <c r="I1766" s="29" t="s">
        <v>3262</v>
      </c>
      <c r="J1766" s="29" t="s">
        <v>3263</v>
      </c>
      <c r="K1766" s="29" t="s">
        <v>3264</v>
      </c>
      <c r="L1766" s="29" t="s">
        <v>3103</v>
      </c>
      <c r="M1766" s="29" t="s">
        <v>3265</v>
      </c>
      <c r="N1766" s="29" t="s">
        <v>3266</v>
      </c>
      <c r="O1766" s="29" t="s">
        <v>3269</v>
      </c>
      <c r="P1766" s="29" t="s">
        <v>3270</v>
      </c>
      <c r="Q1766" s="29" t="s">
        <v>3209</v>
      </c>
      <c r="R1766" s="29" t="s">
        <v>3210</v>
      </c>
      <c r="S1766" s="29" t="s">
        <v>3098</v>
      </c>
      <c r="T1766" s="29"/>
      <c r="U1766" s="30">
        <v>7264</v>
      </c>
      <c r="V1766" s="30">
        <v>7342</v>
      </c>
      <c r="W1766" s="30">
        <v>7020</v>
      </c>
      <c r="X1766" s="30">
        <v>6904</v>
      </c>
      <c r="Y1766" s="30">
        <v>8034</v>
      </c>
      <c r="Z1766" s="30">
        <v>7781</v>
      </c>
      <c r="AA1766" s="30">
        <v>10218</v>
      </c>
      <c r="AB1766" s="30">
        <v>9400</v>
      </c>
      <c r="AC1766" s="30">
        <v>11086</v>
      </c>
      <c r="AD1766" s="30">
        <v>10179</v>
      </c>
      <c r="AE1766" s="30">
        <v>12227</v>
      </c>
      <c r="AF1766" s="30">
        <v>8884</v>
      </c>
    </row>
    <row r="1767" spans="1:32" x14ac:dyDescent="0.45">
      <c r="A1767" s="29" t="s">
        <v>90</v>
      </c>
      <c r="B1767" s="29" t="s">
        <v>91</v>
      </c>
      <c r="C1767" s="29" t="s">
        <v>3211</v>
      </c>
      <c r="D1767" s="29" t="s">
        <v>3212</v>
      </c>
      <c r="E1767" s="29" t="s">
        <v>3213</v>
      </c>
      <c r="F1767" s="29" t="s">
        <v>982</v>
      </c>
      <c r="G1767" s="29" t="s">
        <v>3233</v>
      </c>
      <c r="H1767" s="29" t="s">
        <v>3234</v>
      </c>
      <c r="I1767" s="29" t="s">
        <v>3262</v>
      </c>
      <c r="J1767" s="29" t="s">
        <v>3263</v>
      </c>
      <c r="K1767" s="29" t="s">
        <v>3264</v>
      </c>
      <c r="L1767" s="29" t="s">
        <v>3103</v>
      </c>
      <c r="M1767" s="29" t="s">
        <v>3265</v>
      </c>
      <c r="N1767" s="29" t="s">
        <v>3266</v>
      </c>
      <c r="O1767" s="29" t="s">
        <v>3271</v>
      </c>
      <c r="P1767" s="29" t="s">
        <v>3272</v>
      </c>
      <c r="Q1767" s="29" t="s">
        <v>3209</v>
      </c>
      <c r="R1767" s="29" t="s">
        <v>3210</v>
      </c>
      <c r="S1767" s="29" t="s">
        <v>3098</v>
      </c>
      <c r="T1767" s="29"/>
      <c r="U1767" s="30">
        <v>6435</v>
      </c>
      <c r="V1767" s="30">
        <v>3854</v>
      </c>
      <c r="W1767" s="30">
        <v>7711</v>
      </c>
      <c r="X1767" s="30">
        <v>7291</v>
      </c>
      <c r="Y1767" s="30">
        <v>7710</v>
      </c>
      <c r="Z1767" s="30">
        <v>9030</v>
      </c>
      <c r="AA1767" s="30">
        <v>12047</v>
      </c>
      <c r="AB1767" s="30">
        <v>10206</v>
      </c>
      <c r="AC1767" s="30">
        <v>11466</v>
      </c>
      <c r="AD1767" s="30">
        <v>7814</v>
      </c>
      <c r="AE1767" s="30">
        <v>15934</v>
      </c>
      <c r="AF1767" s="30">
        <v>21978</v>
      </c>
    </row>
    <row r="1768" spans="1:32" x14ac:dyDescent="0.45">
      <c r="A1768" s="29" t="s">
        <v>90</v>
      </c>
      <c r="B1768" s="29" t="s">
        <v>91</v>
      </c>
      <c r="C1768" s="29" t="s">
        <v>3211</v>
      </c>
      <c r="D1768" s="29" t="s">
        <v>3212</v>
      </c>
      <c r="E1768" s="29" t="s">
        <v>3213</v>
      </c>
      <c r="F1768" s="29" t="s">
        <v>982</v>
      </c>
      <c r="G1768" s="29" t="s">
        <v>3233</v>
      </c>
      <c r="H1768" s="29" t="s">
        <v>3234</v>
      </c>
      <c r="I1768" s="29" t="s">
        <v>3262</v>
      </c>
      <c r="J1768" s="29" t="s">
        <v>3263</v>
      </c>
      <c r="K1768" s="29" t="s">
        <v>3264</v>
      </c>
      <c r="L1768" s="29" t="s">
        <v>3103</v>
      </c>
      <c r="M1768" s="29" t="s">
        <v>3265</v>
      </c>
      <c r="N1768" s="29" t="s">
        <v>3266</v>
      </c>
      <c r="O1768" s="29" t="s">
        <v>3273</v>
      </c>
      <c r="P1768" s="29" t="s">
        <v>3274</v>
      </c>
      <c r="Q1768" s="29" t="s">
        <v>3209</v>
      </c>
      <c r="R1768" s="29" t="s">
        <v>3210</v>
      </c>
      <c r="S1768" s="29" t="s">
        <v>3098</v>
      </c>
      <c r="T1768" s="29"/>
      <c r="U1768" s="30">
        <v>351</v>
      </c>
      <c r="V1768" s="30">
        <v>312</v>
      </c>
      <c r="W1768" s="30">
        <v>390</v>
      </c>
      <c r="X1768" s="30">
        <v>273</v>
      </c>
      <c r="Y1768" s="30">
        <v>234</v>
      </c>
      <c r="Z1768" s="30">
        <v>273</v>
      </c>
      <c r="AA1768" s="30">
        <v>78</v>
      </c>
      <c r="AB1768" s="30">
        <v>741</v>
      </c>
      <c r="AC1768" s="30">
        <v>351</v>
      </c>
      <c r="AD1768" s="30">
        <v>234</v>
      </c>
      <c r="AE1768" s="30">
        <v>312</v>
      </c>
      <c r="AF1768" s="30">
        <v>468</v>
      </c>
    </row>
    <row r="1769" spans="1:32" x14ac:dyDescent="0.45">
      <c r="A1769" s="29" t="s">
        <v>90</v>
      </c>
      <c r="B1769" s="29" t="s">
        <v>91</v>
      </c>
      <c r="C1769" s="29" t="s">
        <v>3211</v>
      </c>
      <c r="D1769" s="29" t="s">
        <v>3212</v>
      </c>
      <c r="E1769" s="29" t="s">
        <v>3213</v>
      </c>
      <c r="F1769" s="29" t="s">
        <v>982</v>
      </c>
      <c r="G1769" s="29" t="s">
        <v>3233</v>
      </c>
      <c r="H1769" s="29" t="s">
        <v>3234</v>
      </c>
      <c r="I1769" s="29" t="s">
        <v>3262</v>
      </c>
      <c r="J1769" s="29" t="s">
        <v>3263</v>
      </c>
      <c r="K1769" s="29" t="s">
        <v>3264</v>
      </c>
      <c r="L1769" s="29" t="s">
        <v>3103</v>
      </c>
      <c r="M1769" s="29" t="s">
        <v>3265</v>
      </c>
      <c r="N1769" s="29" t="s">
        <v>3266</v>
      </c>
      <c r="O1769" s="29" t="s">
        <v>3372</v>
      </c>
      <c r="P1769" s="29" t="s">
        <v>3373</v>
      </c>
      <c r="Q1769" s="29" t="s">
        <v>3209</v>
      </c>
      <c r="R1769" s="29" t="s">
        <v>3210</v>
      </c>
      <c r="S1769" s="29" t="s">
        <v>3098</v>
      </c>
      <c r="T1769" s="29"/>
      <c r="U1769" s="30">
        <v>16791</v>
      </c>
      <c r="V1769" s="30">
        <v>24255</v>
      </c>
      <c r="W1769" s="30">
        <v>20869</v>
      </c>
      <c r="X1769" s="30">
        <v>17022</v>
      </c>
      <c r="Y1769" s="30">
        <v>15505</v>
      </c>
      <c r="Z1769" s="30">
        <v>13578</v>
      </c>
      <c r="AA1769" s="30">
        <v>16813</v>
      </c>
      <c r="AB1769" s="30">
        <v>12648</v>
      </c>
      <c r="AC1769" s="30">
        <v>15718</v>
      </c>
      <c r="AD1769" s="30">
        <v>17166</v>
      </c>
      <c r="AE1769" s="30">
        <v>28846</v>
      </c>
      <c r="AF1769" s="30">
        <v>30946</v>
      </c>
    </row>
    <row r="1770" spans="1:32" x14ac:dyDescent="0.45">
      <c r="A1770" s="29" t="s">
        <v>90</v>
      </c>
      <c r="B1770" s="29" t="s">
        <v>91</v>
      </c>
      <c r="C1770" s="29" t="s">
        <v>3211</v>
      </c>
      <c r="D1770" s="29" t="s">
        <v>3212</v>
      </c>
      <c r="E1770" s="29" t="s">
        <v>3213</v>
      </c>
      <c r="F1770" s="29" t="s">
        <v>982</v>
      </c>
      <c r="G1770" s="29" t="s">
        <v>3233</v>
      </c>
      <c r="H1770" s="29" t="s">
        <v>3234</v>
      </c>
      <c r="I1770" s="29" t="s">
        <v>3262</v>
      </c>
      <c r="J1770" s="29" t="s">
        <v>3263</v>
      </c>
      <c r="K1770" s="29" t="s">
        <v>3264</v>
      </c>
      <c r="L1770" s="29" t="s">
        <v>3103</v>
      </c>
      <c r="M1770" s="29" t="s">
        <v>3322</v>
      </c>
      <c r="N1770" s="29" t="s">
        <v>3323</v>
      </c>
      <c r="O1770" s="29" t="s">
        <v>3324</v>
      </c>
      <c r="P1770" s="29" t="s">
        <v>3325</v>
      </c>
      <c r="Q1770" s="29" t="s">
        <v>3209</v>
      </c>
      <c r="R1770" s="29" t="s">
        <v>3210</v>
      </c>
      <c r="S1770" s="29" t="s">
        <v>3098</v>
      </c>
      <c r="T1770" s="29"/>
      <c r="U1770" s="30">
        <v>56000</v>
      </c>
      <c r="V1770" s="30">
        <v>56000</v>
      </c>
      <c r="W1770" s="30">
        <v>56000</v>
      </c>
      <c r="X1770" s="30">
        <v>56000</v>
      </c>
      <c r="Y1770" s="30">
        <v>54826</v>
      </c>
      <c r="Z1770" s="30">
        <v>53200</v>
      </c>
      <c r="AA1770" s="30">
        <v>53200</v>
      </c>
      <c r="AB1770" s="30">
        <v>53200</v>
      </c>
      <c r="AC1770" s="30">
        <v>53200</v>
      </c>
      <c r="AD1770" s="30">
        <v>53200</v>
      </c>
      <c r="AE1770" s="30">
        <v>53200</v>
      </c>
      <c r="AF1770" s="30">
        <v>53200</v>
      </c>
    </row>
    <row r="1771" spans="1:32" x14ac:dyDescent="0.45">
      <c r="A1771" s="29" t="s">
        <v>90</v>
      </c>
      <c r="B1771" s="29" t="s">
        <v>91</v>
      </c>
      <c r="C1771" s="29" t="s">
        <v>3211</v>
      </c>
      <c r="D1771" s="29" t="s">
        <v>3212</v>
      </c>
      <c r="E1771" s="29" t="s">
        <v>3213</v>
      </c>
      <c r="F1771" s="29" t="s">
        <v>982</v>
      </c>
      <c r="G1771" s="29" t="s">
        <v>3233</v>
      </c>
      <c r="H1771" s="29" t="s">
        <v>3234</v>
      </c>
      <c r="I1771" s="29" t="s">
        <v>3262</v>
      </c>
      <c r="J1771" s="29" t="s">
        <v>3263</v>
      </c>
      <c r="K1771" s="29" t="s">
        <v>3264</v>
      </c>
      <c r="L1771" s="29" t="s">
        <v>3103</v>
      </c>
      <c r="M1771" s="29" t="s">
        <v>3322</v>
      </c>
      <c r="N1771" s="29" t="s">
        <v>3323</v>
      </c>
      <c r="O1771" s="29" t="s">
        <v>3374</v>
      </c>
      <c r="P1771" s="29" t="s">
        <v>3375</v>
      </c>
      <c r="Q1771" s="29" t="s">
        <v>3209</v>
      </c>
      <c r="R1771" s="29" t="s">
        <v>3210</v>
      </c>
      <c r="S1771" s="29" t="s">
        <v>3098</v>
      </c>
      <c r="T1771" s="29"/>
      <c r="U1771" s="30">
        <v>13000</v>
      </c>
      <c r="V1771" s="30">
        <v>13000</v>
      </c>
      <c r="W1771" s="30">
        <v>13000</v>
      </c>
      <c r="X1771" s="30">
        <v>13000</v>
      </c>
      <c r="Y1771" s="30">
        <v>13000</v>
      </c>
      <c r="Z1771" s="30">
        <v>13000</v>
      </c>
      <c r="AA1771" s="30">
        <v>13000</v>
      </c>
      <c r="AB1771" s="30">
        <v>13000</v>
      </c>
      <c r="AC1771" s="30">
        <v>13000</v>
      </c>
      <c r="AD1771" s="30">
        <v>13000</v>
      </c>
      <c r="AE1771" s="30">
        <v>13000</v>
      </c>
      <c r="AF1771" s="30">
        <v>13000</v>
      </c>
    </row>
    <row r="1772" spans="1:32" x14ac:dyDescent="0.45">
      <c r="A1772" s="29" t="s">
        <v>90</v>
      </c>
      <c r="B1772" s="29" t="s">
        <v>91</v>
      </c>
      <c r="C1772" s="29" t="s">
        <v>3211</v>
      </c>
      <c r="D1772" s="29" t="s">
        <v>3212</v>
      </c>
      <c r="E1772" s="29" t="s">
        <v>3213</v>
      </c>
      <c r="F1772" s="29" t="s">
        <v>982</v>
      </c>
      <c r="G1772" s="29" t="s">
        <v>3233</v>
      </c>
      <c r="H1772" s="29" t="s">
        <v>3234</v>
      </c>
      <c r="I1772" s="29" t="s">
        <v>3262</v>
      </c>
      <c r="J1772" s="29" t="s">
        <v>3263</v>
      </c>
      <c r="K1772" s="29" t="s">
        <v>3264</v>
      </c>
      <c r="L1772" s="29" t="s">
        <v>3103</v>
      </c>
      <c r="M1772" s="29" t="s">
        <v>3322</v>
      </c>
      <c r="N1772" s="29" t="s">
        <v>3323</v>
      </c>
      <c r="O1772" s="29" t="s">
        <v>3618</v>
      </c>
      <c r="P1772" s="29" t="s">
        <v>3619</v>
      </c>
      <c r="Q1772" s="29" t="s">
        <v>3209</v>
      </c>
      <c r="R1772" s="29" t="s">
        <v>3210</v>
      </c>
      <c r="S1772" s="29" t="s">
        <v>3098</v>
      </c>
      <c r="T1772" s="29"/>
      <c r="U1772" s="30">
        <v>500</v>
      </c>
      <c r="V1772" s="30">
        <v>500</v>
      </c>
      <c r="W1772" s="30">
        <v>500</v>
      </c>
      <c r="X1772" s="30">
        <v>500</v>
      </c>
      <c r="Y1772" s="30">
        <v>500</v>
      </c>
      <c r="Z1772" s="30">
        <v>500</v>
      </c>
      <c r="AA1772" s="30">
        <v>500</v>
      </c>
      <c r="AB1772" s="30">
        <v>500</v>
      </c>
      <c r="AC1772" s="30">
        <v>500</v>
      </c>
      <c r="AD1772" s="30">
        <v>500</v>
      </c>
      <c r="AE1772" s="30">
        <v>500</v>
      </c>
      <c r="AF1772" s="30">
        <v>500</v>
      </c>
    </row>
    <row r="1773" spans="1:32" x14ac:dyDescent="0.45">
      <c r="A1773" s="29" t="s">
        <v>90</v>
      </c>
      <c r="B1773" s="29" t="s">
        <v>91</v>
      </c>
      <c r="C1773" s="29" t="s">
        <v>3211</v>
      </c>
      <c r="D1773" s="29" t="s">
        <v>3212</v>
      </c>
      <c r="E1773" s="29" t="s">
        <v>3213</v>
      </c>
      <c r="F1773" s="29" t="s">
        <v>982</v>
      </c>
      <c r="G1773" s="29" t="s">
        <v>3233</v>
      </c>
      <c r="H1773" s="29" t="s">
        <v>3234</v>
      </c>
      <c r="I1773" s="29" t="s">
        <v>3275</v>
      </c>
      <c r="J1773" s="29" t="s">
        <v>3276</v>
      </c>
      <c r="K1773" s="29" t="s">
        <v>3277</v>
      </c>
      <c r="L1773" s="29" t="s">
        <v>3100</v>
      </c>
      <c r="M1773" s="29" t="s">
        <v>3278</v>
      </c>
      <c r="N1773" s="29" t="s">
        <v>3279</v>
      </c>
      <c r="O1773" s="29" t="s">
        <v>3280</v>
      </c>
      <c r="P1773" s="29" t="s">
        <v>3281</v>
      </c>
      <c r="Q1773" s="29" t="s">
        <v>3209</v>
      </c>
      <c r="R1773" s="29" t="s">
        <v>3210</v>
      </c>
      <c r="S1773" s="29" t="s">
        <v>3098</v>
      </c>
      <c r="T1773" s="29"/>
      <c r="U1773" s="30">
        <v>25000</v>
      </c>
      <c r="V1773" s="30">
        <v>25000</v>
      </c>
      <c r="W1773" s="30">
        <v>25000</v>
      </c>
      <c r="X1773" s="30">
        <v>25000</v>
      </c>
      <c r="Y1773" s="30">
        <v>25000</v>
      </c>
      <c r="Z1773" s="30">
        <v>25000</v>
      </c>
      <c r="AA1773" s="30">
        <v>25000</v>
      </c>
      <c r="AB1773" s="30">
        <v>25000</v>
      </c>
      <c r="AC1773" s="30">
        <v>25000</v>
      </c>
      <c r="AD1773" s="30">
        <v>83103</v>
      </c>
      <c r="AE1773" s="30">
        <v>30000</v>
      </c>
      <c r="AF1773" s="30">
        <v>30000</v>
      </c>
    </row>
    <row r="1774" spans="1:32" x14ac:dyDescent="0.45">
      <c r="A1774" s="29" t="s">
        <v>90</v>
      </c>
      <c r="B1774" s="29" t="s">
        <v>91</v>
      </c>
      <c r="C1774" s="29" t="s">
        <v>3211</v>
      </c>
      <c r="D1774" s="29" t="s">
        <v>3212</v>
      </c>
      <c r="E1774" s="29" t="s">
        <v>3213</v>
      </c>
      <c r="F1774" s="29" t="s">
        <v>982</v>
      </c>
      <c r="G1774" s="29" t="s">
        <v>3233</v>
      </c>
      <c r="H1774" s="29" t="s">
        <v>3234</v>
      </c>
      <c r="I1774" s="29" t="s">
        <v>3275</v>
      </c>
      <c r="J1774" s="29" t="s">
        <v>3276</v>
      </c>
      <c r="K1774" s="29" t="s">
        <v>3277</v>
      </c>
      <c r="L1774" s="29" t="s">
        <v>3100</v>
      </c>
      <c r="M1774" s="29" t="s">
        <v>3312</v>
      </c>
      <c r="N1774" s="29" t="s">
        <v>3313</v>
      </c>
      <c r="O1774" s="29" t="s">
        <v>3314</v>
      </c>
      <c r="P1774" s="29" t="s">
        <v>3315</v>
      </c>
      <c r="Q1774" s="29" t="s">
        <v>3249</v>
      </c>
      <c r="R1774" s="29" t="s">
        <v>3210</v>
      </c>
      <c r="S1774" s="29" t="s">
        <v>3098</v>
      </c>
      <c r="T1774" s="29"/>
      <c r="U1774" s="30">
        <v>1697</v>
      </c>
      <c r="V1774" s="30">
        <v>1697</v>
      </c>
      <c r="W1774" s="30">
        <v>1697</v>
      </c>
      <c r="X1774" s="30">
        <v>1697</v>
      </c>
      <c r="Y1774" s="30">
        <v>1697</v>
      </c>
      <c r="Z1774" s="30">
        <v>1697</v>
      </c>
      <c r="AA1774" s="30">
        <v>1697</v>
      </c>
      <c r="AB1774" s="30">
        <v>1697</v>
      </c>
      <c r="AC1774" s="30">
        <v>1697</v>
      </c>
      <c r="AD1774" s="30">
        <v>1697</v>
      </c>
      <c r="AE1774" s="30">
        <v>1707</v>
      </c>
      <c r="AF1774" s="30">
        <v>962</v>
      </c>
    </row>
    <row r="1775" spans="1:32" x14ac:dyDescent="0.45">
      <c r="A1775" s="29" t="s">
        <v>90</v>
      </c>
      <c r="B1775" s="29" t="s">
        <v>91</v>
      </c>
      <c r="C1775" s="29" t="s">
        <v>3211</v>
      </c>
      <c r="D1775" s="29" t="s">
        <v>3212</v>
      </c>
      <c r="E1775" s="29" t="s">
        <v>3213</v>
      </c>
      <c r="F1775" s="29" t="s">
        <v>982</v>
      </c>
      <c r="G1775" s="29" t="s">
        <v>3233</v>
      </c>
      <c r="H1775" s="29" t="s">
        <v>3234</v>
      </c>
      <c r="I1775" s="29" t="s">
        <v>3275</v>
      </c>
      <c r="J1775" s="29" t="s">
        <v>3276</v>
      </c>
      <c r="K1775" s="29" t="s">
        <v>3277</v>
      </c>
      <c r="L1775" s="29" t="s">
        <v>3100</v>
      </c>
      <c r="M1775" s="29" t="s">
        <v>3312</v>
      </c>
      <c r="N1775" s="29" t="s">
        <v>3313</v>
      </c>
      <c r="O1775" s="29" t="s">
        <v>3314</v>
      </c>
      <c r="P1775" s="29" t="s">
        <v>3315</v>
      </c>
      <c r="Q1775" s="29" t="s">
        <v>3209</v>
      </c>
      <c r="R1775" s="29" t="s">
        <v>3210</v>
      </c>
      <c r="S1775" s="29" t="s">
        <v>3098</v>
      </c>
      <c r="T1775" s="29"/>
      <c r="U1775" s="30">
        <v>79950</v>
      </c>
      <c r="V1775" s="30">
        <v>79950</v>
      </c>
      <c r="W1775" s="30">
        <v>79950</v>
      </c>
      <c r="X1775" s="30">
        <v>79950</v>
      </c>
      <c r="Y1775" s="30">
        <v>79950</v>
      </c>
      <c r="Z1775" s="30">
        <v>79950</v>
      </c>
      <c r="AA1775" s="30">
        <v>79950</v>
      </c>
      <c r="AB1775" s="30">
        <v>79950</v>
      </c>
      <c r="AC1775" s="30">
        <v>79950</v>
      </c>
      <c r="AD1775" s="30">
        <v>79950</v>
      </c>
      <c r="AE1775" s="30">
        <v>79950</v>
      </c>
      <c r="AF1775" s="30">
        <v>79950</v>
      </c>
    </row>
    <row r="1776" spans="1:32" x14ac:dyDescent="0.45">
      <c r="A1776" s="29" t="s">
        <v>90</v>
      </c>
      <c r="B1776" s="29" t="s">
        <v>91</v>
      </c>
      <c r="C1776" s="29" t="s">
        <v>3211</v>
      </c>
      <c r="D1776" s="29" t="s">
        <v>3212</v>
      </c>
      <c r="E1776" s="29" t="s">
        <v>3213</v>
      </c>
      <c r="F1776" s="29" t="s">
        <v>982</v>
      </c>
      <c r="G1776" s="29" t="s">
        <v>3233</v>
      </c>
      <c r="H1776" s="29" t="s">
        <v>3234</v>
      </c>
      <c r="I1776" s="29" t="s">
        <v>3275</v>
      </c>
      <c r="J1776" s="29" t="s">
        <v>3276</v>
      </c>
      <c r="K1776" s="29" t="s">
        <v>3282</v>
      </c>
      <c r="L1776" s="29" t="s">
        <v>3112</v>
      </c>
      <c r="M1776" s="29" t="s">
        <v>3283</v>
      </c>
      <c r="N1776" s="29" t="s">
        <v>3284</v>
      </c>
      <c r="O1776" s="29" t="s">
        <v>3285</v>
      </c>
      <c r="P1776" s="29" t="s">
        <v>3286</v>
      </c>
      <c r="Q1776" s="29" t="s">
        <v>3209</v>
      </c>
      <c r="R1776" s="29" t="s">
        <v>3210</v>
      </c>
      <c r="S1776" s="29" t="s">
        <v>3098</v>
      </c>
      <c r="T1776" s="29"/>
      <c r="U1776" s="30">
        <v>20000</v>
      </c>
      <c r="V1776" s="30">
        <v>20000</v>
      </c>
      <c r="W1776" s="30">
        <v>20000</v>
      </c>
      <c r="X1776" s="30">
        <v>20000</v>
      </c>
      <c r="Y1776" s="30">
        <v>20000</v>
      </c>
      <c r="Z1776" s="30">
        <v>20000</v>
      </c>
      <c r="AA1776" s="30">
        <v>20000</v>
      </c>
      <c r="AB1776" s="30">
        <v>20000</v>
      </c>
      <c r="AC1776" s="30">
        <v>20000</v>
      </c>
      <c r="AD1776" s="30">
        <v>20000</v>
      </c>
      <c r="AE1776" s="30">
        <v>20000</v>
      </c>
      <c r="AF1776" s="30">
        <v>20000</v>
      </c>
    </row>
    <row r="1777" spans="1:32" x14ac:dyDescent="0.45">
      <c r="A1777" s="29" t="s">
        <v>90</v>
      </c>
      <c r="B1777" s="29" t="s">
        <v>91</v>
      </c>
      <c r="C1777" s="29" t="s">
        <v>3211</v>
      </c>
      <c r="D1777" s="29" t="s">
        <v>3212</v>
      </c>
      <c r="E1777" s="29" t="s">
        <v>3213</v>
      </c>
      <c r="F1777" s="29" t="s">
        <v>982</v>
      </c>
      <c r="G1777" s="29" t="s">
        <v>3233</v>
      </c>
      <c r="H1777" s="29" t="s">
        <v>3234</v>
      </c>
      <c r="I1777" s="29" t="s">
        <v>3275</v>
      </c>
      <c r="J1777" s="29" t="s">
        <v>3276</v>
      </c>
      <c r="K1777" s="29" t="s">
        <v>3282</v>
      </c>
      <c r="L1777" s="29" t="s">
        <v>3112</v>
      </c>
      <c r="M1777" s="29" t="s">
        <v>3283</v>
      </c>
      <c r="N1777" s="29" t="s">
        <v>3284</v>
      </c>
      <c r="O1777" s="29" t="s">
        <v>3448</v>
      </c>
      <c r="P1777" s="29" t="s">
        <v>3449</v>
      </c>
      <c r="Q1777" s="29" t="s">
        <v>3209</v>
      </c>
      <c r="R1777" s="29" t="s">
        <v>3210</v>
      </c>
      <c r="S1777" s="29" t="s">
        <v>3098</v>
      </c>
      <c r="T1777" s="29"/>
      <c r="U1777" s="30">
        <v>40000</v>
      </c>
      <c r="V1777" s="30">
        <v>40000</v>
      </c>
      <c r="W1777" s="30">
        <v>40000</v>
      </c>
      <c r="X1777" s="30">
        <v>40000</v>
      </c>
      <c r="Y1777" s="30">
        <v>40000</v>
      </c>
      <c r="Z1777" s="30">
        <v>40000</v>
      </c>
      <c r="AA1777" s="30">
        <v>40000</v>
      </c>
      <c r="AB1777" s="30">
        <v>40000</v>
      </c>
      <c r="AC1777" s="30">
        <v>40000</v>
      </c>
      <c r="AD1777" s="30">
        <v>40000</v>
      </c>
      <c r="AE1777" s="30">
        <v>40000</v>
      </c>
      <c r="AF1777" s="30">
        <v>40000</v>
      </c>
    </row>
    <row r="1778" spans="1:32" x14ac:dyDescent="0.45">
      <c r="A1778" s="29" t="s">
        <v>90</v>
      </c>
      <c r="B1778" s="29" t="s">
        <v>91</v>
      </c>
      <c r="C1778" s="29" t="s">
        <v>3211</v>
      </c>
      <c r="D1778" s="29" t="s">
        <v>3212</v>
      </c>
      <c r="E1778" s="29" t="s">
        <v>3213</v>
      </c>
      <c r="F1778" s="29" t="s">
        <v>982</v>
      </c>
      <c r="G1778" s="29" t="s">
        <v>3233</v>
      </c>
      <c r="H1778" s="29" t="s">
        <v>3234</v>
      </c>
      <c r="I1778" s="29" t="s">
        <v>3275</v>
      </c>
      <c r="J1778" s="29" t="s">
        <v>3276</v>
      </c>
      <c r="K1778" s="29" t="s">
        <v>3287</v>
      </c>
      <c r="L1778" s="29" t="s">
        <v>3101</v>
      </c>
      <c r="M1778" s="29" t="s">
        <v>3316</v>
      </c>
      <c r="N1778" s="29" t="s">
        <v>3317</v>
      </c>
      <c r="O1778" s="29" t="s">
        <v>3450</v>
      </c>
      <c r="P1778" s="29" t="s">
        <v>3451</v>
      </c>
      <c r="Q1778" s="29" t="s">
        <v>3209</v>
      </c>
      <c r="R1778" s="29" t="s">
        <v>3210</v>
      </c>
      <c r="S1778" s="29" t="s">
        <v>3098</v>
      </c>
      <c r="T1778" s="29"/>
      <c r="U1778" s="30">
        <v>2100</v>
      </c>
      <c r="V1778" s="30">
        <v>2100</v>
      </c>
      <c r="W1778" s="30">
        <v>2100</v>
      </c>
      <c r="X1778" s="30">
        <v>1980</v>
      </c>
      <c r="Y1778" s="30">
        <v>1980</v>
      </c>
      <c r="Z1778" s="30">
        <v>3000</v>
      </c>
      <c r="AA1778" s="30">
        <v>3000</v>
      </c>
      <c r="AB1778" s="30">
        <v>3000</v>
      </c>
      <c r="AC1778" s="30">
        <v>3000</v>
      </c>
      <c r="AD1778" s="30">
        <v>3000</v>
      </c>
      <c r="AE1778" s="30">
        <v>3000</v>
      </c>
      <c r="AF1778" s="30">
        <v>3000</v>
      </c>
    </row>
    <row r="1779" spans="1:32" x14ac:dyDescent="0.45">
      <c r="A1779" s="29" t="s">
        <v>90</v>
      </c>
      <c r="B1779" s="29" t="s">
        <v>91</v>
      </c>
      <c r="C1779" s="29" t="s">
        <v>3211</v>
      </c>
      <c r="D1779" s="29" t="s">
        <v>3212</v>
      </c>
      <c r="E1779" s="29" t="s">
        <v>3213</v>
      </c>
      <c r="F1779" s="29" t="s">
        <v>982</v>
      </c>
      <c r="G1779" s="29" t="s">
        <v>3233</v>
      </c>
      <c r="H1779" s="29" t="s">
        <v>3234</v>
      </c>
      <c r="I1779" s="29" t="s">
        <v>3275</v>
      </c>
      <c r="J1779" s="29" t="s">
        <v>3276</v>
      </c>
      <c r="K1779" s="29" t="s">
        <v>3287</v>
      </c>
      <c r="L1779" s="29" t="s">
        <v>3101</v>
      </c>
      <c r="M1779" s="29" t="s">
        <v>3288</v>
      </c>
      <c r="N1779" s="29" t="s">
        <v>3289</v>
      </c>
      <c r="O1779" s="29" t="s">
        <v>3290</v>
      </c>
      <c r="P1779" s="29" t="s">
        <v>3291</v>
      </c>
      <c r="Q1779" s="29" t="s">
        <v>3209</v>
      </c>
      <c r="R1779" s="29" t="s">
        <v>3210</v>
      </c>
      <c r="S1779" s="29" t="s">
        <v>3098</v>
      </c>
      <c r="T1779" s="29"/>
      <c r="U1779" s="30">
        <v>7500</v>
      </c>
      <c r="V1779" s="30">
        <v>7500</v>
      </c>
      <c r="W1779" s="30">
        <v>7500</v>
      </c>
      <c r="X1779" s="30">
        <v>7500</v>
      </c>
      <c r="Y1779" s="30">
        <v>7500</v>
      </c>
      <c r="Z1779" s="30">
        <v>7500</v>
      </c>
      <c r="AA1779" s="30">
        <v>7500</v>
      </c>
      <c r="AB1779" s="30">
        <v>7500</v>
      </c>
      <c r="AC1779" s="30">
        <v>7500</v>
      </c>
      <c r="AD1779" s="30">
        <v>7500</v>
      </c>
      <c r="AE1779" s="30">
        <v>7500</v>
      </c>
      <c r="AF1779" s="30">
        <v>7500</v>
      </c>
    </row>
    <row r="1780" spans="1:32" x14ac:dyDescent="0.45">
      <c r="A1780" s="29" t="s">
        <v>90</v>
      </c>
      <c r="B1780" s="29" t="s">
        <v>91</v>
      </c>
      <c r="C1780" s="29" t="s">
        <v>3650</v>
      </c>
      <c r="D1780" s="29" t="s">
        <v>3651</v>
      </c>
      <c r="E1780" s="29" t="s">
        <v>3750</v>
      </c>
      <c r="F1780" s="29" t="s">
        <v>3751</v>
      </c>
      <c r="G1780" s="29" t="s">
        <v>3200</v>
      </c>
      <c r="H1780" s="29" t="s">
        <v>3201</v>
      </c>
      <c r="I1780" s="29" t="s">
        <v>3202</v>
      </c>
      <c r="J1780" s="29" t="s">
        <v>3203</v>
      </c>
      <c r="K1780" s="29" t="s">
        <v>3520</v>
      </c>
      <c r="L1780" s="29" t="s">
        <v>3108</v>
      </c>
      <c r="M1780" s="29" t="s">
        <v>3588</v>
      </c>
      <c r="N1780" s="29" t="s">
        <v>3589</v>
      </c>
      <c r="O1780" s="29" t="s">
        <v>3670</v>
      </c>
      <c r="P1780" s="29" t="s">
        <v>3671</v>
      </c>
      <c r="Q1780" s="29" t="s">
        <v>3209</v>
      </c>
      <c r="R1780" s="29" t="s">
        <v>3098</v>
      </c>
      <c r="S1780" s="29" t="s">
        <v>3098</v>
      </c>
      <c r="T1780" s="29"/>
      <c r="U1780" s="30">
        <v>0</v>
      </c>
      <c r="V1780" s="30">
        <v>0</v>
      </c>
      <c r="W1780" s="30">
        <v>0</v>
      </c>
      <c r="X1780" s="30">
        <v>-11403</v>
      </c>
      <c r="Y1780" s="30">
        <v>10197</v>
      </c>
      <c r="Z1780" s="30">
        <v>64197</v>
      </c>
      <c r="AA1780" s="30">
        <v>64197</v>
      </c>
      <c r="AB1780" s="30">
        <v>64197</v>
      </c>
      <c r="AC1780" s="30">
        <v>64197</v>
      </c>
      <c r="AD1780" s="30">
        <v>64197</v>
      </c>
      <c r="AE1780" s="30">
        <v>64197</v>
      </c>
      <c r="AF1780" s="30">
        <v>64197</v>
      </c>
    </row>
    <row r="1781" spans="1:32" x14ac:dyDescent="0.45">
      <c r="A1781" s="29" t="s">
        <v>168</v>
      </c>
      <c r="B1781" s="29" t="s">
        <v>169</v>
      </c>
      <c r="C1781" s="29" t="s">
        <v>3299</v>
      </c>
      <c r="D1781" s="29" t="s">
        <v>3300</v>
      </c>
      <c r="E1781" s="29" t="s">
        <v>3538</v>
      </c>
      <c r="F1781" s="29" t="s">
        <v>3539</v>
      </c>
      <c r="G1781" s="29" t="s">
        <v>3200</v>
      </c>
      <c r="H1781" s="29" t="s">
        <v>3201</v>
      </c>
      <c r="I1781" s="29" t="s">
        <v>3202</v>
      </c>
      <c r="J1781" s="29" t="s">
        <v>3203</v>
      </c>
      <c r="K1781" s="29" t="s">
        <v>3204</v>
      </c>
      <c r="L1781" s="29" t="s">
        <v>3109</v>
      </c>
      <c r="M1781" s="29" t="s">
        <v>3378</v>
      </c>
      <c r="N1781" s="29" t="s">
        <v>3379</v>
      </c>
      <c r="O1781" s="29" t="s">
        <v>3380</v>
      </c>
      <c r="P1781" s="29" t="s">
        <v>3381</v>
      </c>
      <c r="Q1781" s="29" t="s">
        <v>3209</v>
      </c>
      <c r="R1781" s="29" t="s">
        <v>3210</v>
      </c>
      <c r="S1781" s="29" t="s">
        <v>3098</v>
      </c>
      <c r="T1781" s="29"/>
      <c r="U1781" s="30">
        <v>6970</v>
      </c>
      <c r="V1781" s="30">
        <v>6970</v>
      </c>
      <c r="W1781" s="30">
        <v>6970</v>
      </c>
      <c r="X1781" s="30">
        <v>6970</v>
      </c>
      <c r="Y1781" s="30">
        <v>6970</v>
      </c>
      <c r="Z1781" s="30">
        <v>6970</v>
      </c>
      <c r="AA1781" s="30">
        <v>6970</v>
      </c>
      <c r="AB1781" s="30">
        <v>6970</v>
      </c>
      <c r="AC1781" s="30">
        <v>6970</v>
      </c>
      <c r="AD1781" s="30">
        <v>6970</v>
      </c>
      <c r="AE1781" s="30">
        <v>0</v>
      </c>
      <c r="AF1781" s="30">
        <v>0</v>
      </c>
    </row>
    <row r="1782" spans="1:32" x14ac:dyDescent="0.45">
      <c r="A1782" s="29" t="s">
        <v>876</v>
      </c>
      <c r="B1782" s="29" t="s">
        <v>877</v>
      </c>
      <c r="C1782" s="29" t="s">
        <v>3299</v>
      </c>
      <c r="D1782" s="29" t="s">
        <v>3300</v>
      </c>
      <c r="E1782" s="29" t="s">
        <v>3301</v>
      </c>
      <c r="F1782" s="29" t="s">
        <v>3302</v>
      </c>
      <c r="G1782" s="29" t="s">
        <v>3233</v>
      </c>
      <c r="H1782" s="29" t="s">
        <v>3234</v>
      </c>
      <c r="I1782" s="29" t="s">
        <v>3262</v>
      </c>
      <c r="J1782" s="29" t="s">
        <v>3263</v>
      </c>
      <c r="K1782" s="29" t="s">
        <v>3264</v>
      </c>
      <c r="L1782" s="29" t="s">
        <v>3103</v>
      </c>
      <c r="M1782" s="29" t="s">
        <v>3322</v>
      </c>
      <c r="N1782" s="29" t="s">
        <v>3323</v>
      </c>
      <c r="O1782" s="29" t="s">
        <v>3324</v>
      </c>
      <c r="P1782" s="29" t="s">
        <v>3325</v>
      </c>
      <c r="Q1782" s="29" t="s">
        <v>3209</v>
      </c>
      <c r="R1782" s="29" t="s">
        <v>3210</v>
      </c>
      <c r="S1782" s="29" t="s">
        <v>3098</v>
      </c>
      <c r="T1782" s="29"/>
      <c r="U1782" s="30">
        <v>2800</v>
      </c>
      <c r="V1782" s="30">
        <v>2800</v>
      </c>
      <c r="W1782" s="30">
        <v>2800</v>
      </c>
      <c r="X1782" s="30">
        <v>2800</v>
      </c>
      <c r="Y1782" s="30">
        <v>2800</v>
      </c>
      <c r="Z1782" s="30">
        <v>2800</v>
      </c>
      <c r="AA1782" s="30">
        <v>2800</v>
      </c>
      <c r="AB1782" s="30">
        <v>2800</v>
      </c>
      <c r="AC1782" s="30">
        <v>2800</v>
      </c>
      <c r="AD1782" s="30">
        <v>2800</v>
      </c>
      <c r="AE1782" s="30">
        <v>2800</v>
      </c>
      <c r="AF1782" s="30">
        <v>2800</v>
      </c>
    </row>
    <row r="1783" spans="1:32" x14ac:dyDescent="0.45">
      <c r="A1783" s="29" t="s">
        <v>876</v>
      </c>
      <c r="B1783" s="29" t="s">
        <v>877</v>
      </c>
      <c r="C1783" s="29" t="s">
        <v>3299</v>
      </c>
      <c r="D1783" s="29" t="s">
        <v>3300</v>
      </c>
      <c r="E1783" s="29" t="s">
        <v>3301</v>
      </c>
      <c r="F1783" s="29" t="s">
        <v>3302</v>
      </c>
      <c r="G1783" s="29" t="s">
        <v>3233</v>
      </c>
      <c r="H1783" s="29" t="s">
        <v>3234</v>
      </c>
      <c r="I1783" s="29" t="s">
        <v>3262</v>
      </c>
      <c r="J1783" s="29" t="s">
        <v>3263</v>
      </c>
      <c r="K1783" s="29" t="s">
        <v>3264</v>
      </c>
      <c r="L1783" s="29" t="s">
        <v>3103</v>
      </c>
      <c r="M1783" s="29" t="s">
        <v>3322</v>
      </c>
      <c r="N1783" s="29" t="s">
        <v>3323</v>
      </c>
      <c r="O1783" s="29" t="s">
        <v>3374</v>
      </c>
      <c r="P1783" s="29" t="s">
        <v>3375</v>
      </c>
      <c r="Q1783" s="29" t="s">
        <v>3209</v>
      </c>
      <c r="R1783" s="29" t="s">
        <v>3210</v>
      </c>
      <c r="S1783" s="29" t="s">
        <v>3098</v>
      </c>
      <c r="T1783" s="29"/>
      <c r="U1783" s="30">
        <v>1000</v>
      </c>
      <c r="V1783" s="30">
        <v>1000</v>
      </c>
      <c r="W1783" s="30">
        <v>1000</v>
      </c>
      <c r="X1783" s="30">
        <v>1000</v>
      </c>
      <c r="Y1783" s="30">
        <v>1000</v>
      </c>
      <c r="Z1783" s="30">
        <v>1000</v>
      </c>
      <c r="AA1783" s="30">
        <v>1000</v>
      </c>
      <c r="AB1783" s="30">
        <v>1000</v>
      </c>
      <c r="AC1783" s="30">
        <v>1000</v>
      </c>
      <c r="AD1783" s="30">
        <v>1000</v>
      </c>
      <c r="AE1783" s="30">
        <v>1000</v>
      </c>
      <c r="AF1783" s="30">
        <v>1000</v>
      </c>
    </row>
    <row r="1784" spans="1:32" x14ac:dyDescent="0.45">
      <c r="A1784" s="29" t="s">
        <v>876</v>
      </c>
      <c r="B1784" s="29" t="s">
        <v>877</v>
      </c>
      <c r="C1784" s="29" t="s">
        <v>3299</v>
      </c>
      <c r="D1784" s="29" t="s">
        <v>3300</v>
      </c>
      <c r="E1784" s="29" t="s">
        <v>3301</v>
      </c>
      <c r="F1784" s="29" t="s">
        <v>3302</v>
      </c>
      <c r="G1784" s="29" t="s">
        <v>3233</v>
      </c>
      <c r="H1784" s="29" t="s">
        <v>3234</v>
      </c>
      <c r="I1784" s="29" t="s">
        <v>3262</v>
      </c>
      <c r="J1784" s="29" t="s">
        <v>3263</v>
      </c>
      <c r="K1784" s="29" t="s">
        <v>3264</v>
      </c>
      <c r="L1784" s="29" t="s">
        <v>3103</v>
      </c>
      <c r="M1784" s="29" t="s">
        <v>3326</v>
      </c>
      <c r="N1784" s="29" t="s">
        <v>3327</v>
      </c>
      <c r="O1784" s="29" t="s">
        <v>3527</v>
      </c>
      <c r="P1784" s="29" t="s">
        <v>3528</v>
      </c>
      <c r="Q1784" s="29" t="s">
        <v>3209</v>
      </c>
      <c r="R1784" s="29" t="s">
        <v>3210</v>
      </c>
      <c r="S1784" s="29" t="s">
        <v>3098</v>
      </c>
      <c r="T1784" s="29"/>
      <c r="U1784" s="30">
        <v>4666</v>
      </c>
      <c r="V1784" s="30">
        <v>6945</v>
      </c>
      <c r="W1784" s="30">
        <v>4936</v>
      </c>
      <c r="X1784" s="30">
        <v>7443</v>
      </c>
      <c r="Y1784" s="30">
        <v>9291</v>
      </c>
      <c r="Z1784" s="30">
        <v>6362</v>
      </c>
      <c r="AA1784" s="30">
        <v>7994</v>
      </c>
      <c r="AB1784" s="30">
        <v>12867</v>
      </c>
      <c r="AC1784" s="30">
        <v>11650</v>
      </c>
      <c r="AD1784" s="30">
        <v>12126</v>
      </c>
      <c r="AE1784" s="30">
        <v>9324</v>
      </c>
      <c r="AF1784" s="30">
        <v>3172</v>
      </c>
    </row>
    <row r="1785" spans="1:32" x14ac:dyDescent="0.45">
      <c r="A1785" s="29" t="s">
        <v>876</v>
      </c>
      <c r="B1785" s="29" t="s">
        <v>877</v>
      </c>
      <c r="C1785" s="29" t="s">
        <v>3299</v>
      </c>
      <c r="D1785" s="29" t="s">
        <v>3300</v>
      </c>
      <c r="E1785" s="29" t="s">
        <v>3301</v>
      </c>
      <c r="F1785" s="29" t="s">
        <v>3302</v>
      </c>
      <c r="G1785" s="29" t="s">
        <v>3233</v>
      </c>
      <c r="H1785" s="29" t="s">
        <v>3234</v>
      </c>
      <c r="I1785" s="29" t="s">
        <v>3262</v>
      </c>
      <c r="J1785" s="29" t="s">
        <v>3263</v>
      </c>
      <c r="K1785" s="29" t="s">
        <v>3264</v>
      </c>
      <c r="L1785" s="29" t="s">
        <v>3103</v>
      </c>
      <c r="M1785" s="29" t="s">
        <v>3326</v>
      </c>
      <c r="N1785" s="29" t="s">
        <v>3327</v>
      </c>
      <c r="O1785" s="29" t="s">
        <v>3332</v>
      </c>
      <c r="P1785" s="29" t="s">
        <v>3333</v>
      </c>
      <c r="Q1785" s="29" t="s">
        <v>3209</v>
      </c>
      <c r="R1785" s="29" t="s">
        <v>3210</v>
      </c>
      <c r="S1785" s="29" t="s">
        <v>3098</v>
      </c>
      <c r="T1785" s="29"/>
      <c r="U1785" s="30">
        <v>11000</v>
      </c>
      <c r="V1785" s="30">
        <v>11000</v>
      </c>
      <c r="W1785" s="30">
        <v>11000</v>
      </c>
      <c r="X1785" s="30">
        <v>11000</v>
      </c>
      <c r="Y1785" s="30">
        <v>11000</v>
      </c>
      <c r="Z1785" s="30">
        <v>11000</v>
      </c>
      <c r="AA1785" s="30">
        <v>11000</v>
      </c>
      <c r="AB1785" s="30">
        <v>11000</v>
      </c>
      <c r="AC1785" s="30">
        <v>11000</v>
      </c>
      <c r="AD1785" s="30">
        <v>11000</v>
      </c>
      <c r="AE1785" s="30">
        <v>11000</v>
      </c>
      <c r="AF1785" s="30">
        <v>11000</v>
      </c>
    </row>
    <row r="1786" spans="1:32" x14ac:dyDescent="0.45">
      <c r="A1786" s="29" t="s">
        <v>876</v>
      </c>
      <c r="B1786" s="29" t="s">
        <v>877</v>
      </c>
      <c r="C1786" s="29" t="s">
        <v>3299</v>
      </c>
      <c r="D1786" s="29" t="s">
        <v>3300</v>
      </c>
      <c r="E1786" s="29" t="s">
        <v>3301</v>
      </c>
      <c r="F1786" s="29" t="s">
        <v>3302</v>
      </c>
      <c r="G1786" s="29" t="s">
        <v>3233</v>
      </c>
      <c r="H1786" s="29" t="s">
        <v>3234</v>
      </c>
      <c r="I1786" s="29" t="s">
        <v>3275</v>
      </c>
      <c r="J1786" s="29" t="s">
        <v>3276</v>
      </c>
      <c r="K1786" s="29" t="s">
        <v>3277</v>
      </c>
      <c r="L1786" s="29" t="s">
        <v>3100</v>
      </c>
      <c r="M1786" s="29" t="s">
        <v>3312</v>
      </c>
      <c r="N1786" s="29" t="s">
        <v>3313</v>
      </c>
      <c r="O1786" s="29" t="s">
        <v>3314</v>
      </c>
      <c r="P1786" s="29" t="s">
        <v>3315</v>
      </c>
      <c r="Q1786" s="29" t="s">
        <v>3209</v>
      </c>
      <c r="R1786" s="29" t="s">
        <v>3210</v>
      </c>
      <c r="S1786" s="29" t="s">
        <v>3098</v>
      </c>
      <c r="T1786" s="29"/>
      <c r="U1786" s="30">
        <v>28000</v>
      </c>
      <c r="V1786" s="30">
        <v>28000</v>
      </c>
      <c r="W1786" s="30">
        <v>28000</v>
      </c>
      <c r="X1786" s="30">
        <v>28000</v>
      </c>
      <c r="Y1786" s="30">
        <v>28000</v>
      </c>
      <c r="Z1786" s="30">
        <v>28000</v>
      </c>
      <c r="AA1786" s="30">
        <v>28000</v>
      </c>
      <c r="AB1786" s="30">
        <v>28000</v>
      </c>
      <c r="AC1786" s="30">
        <v>28000</v>
      </c>
      <c r="AD1786" s="30">
        <v>28000</v>
      </c>
      <c r="AE1786" s="30">
        <v>28000</v>
      </c>
      <c r="AF1786" s="30">
        <v>28000</v>
      </c>
    </row>
    <row r="1787" spans="1:32" x14ac:dyDescent="0.45">
      <c r="A1787" s="29" t="s">
        <v>876</v>
      </c>
      <c r="B1787" s="29" t="s">
        <v>877</v>
      </c>
      <c r="C1787" s="29" t="s">
        <v>3299</v>
      </c>
      <c r="D1787" s="29" t="s">
        <v>3300</v>
      </c>
      <c r="E1787" s="29" t="s">
        <v>3301</v>
      </c>
      <c r="F1787" s="29" t="s">
        <v>3302</v>
      </c>
      <c r="G1787" s="29" t="s">
        <v>3233</v>
      </c>
      <c r="H1787" s="29" t="s">
        <v>3234</v>
      </c>
      <c r="I1787" s="29" t="s">
        <v>3275</v>
      </c>
      <c r="J1787" s="29" t="s">
        <v>3276</v>
      </c>
      <c r="K1787" s="29" t="s">
        <v>3282</v>
      </c>
      <c r="L1787" s="29" t="s">
        <v>3112</v>
      </c>
      <c r="M1787" s="29" t="s">
        <v>3283</v>
      </c>
      <c r="N1787" s="29" t="s">
        <v>3284</v>
      </c>
      <c r="O1787" s="29" t="s">
        <v>3448</v>
      </c>
      <c r="P1787" s="29" t="s">
        <v>3449</v>
      </c>
      <c r="Q1787" s="29" t="s">
        <v>3209</v>
      </c>
      <c r="R1787" s="29" t="s">
        <v>3210</v>
      </c>
      <c r="S1787" s="29" t="s">
        <v>3098</v>
      </c>
      <c r="T1787" s="29"/>
      <c r="U1787" s="30">
        <v>80000</v>
      </c>
      <c r="V1787" s="30">
        <v>80000</v>
      </c>
      <c r="W1787" s="30">
        <v>80000</v>
      </c>
      <c r="X1787" s="30">
        <v>80000</v>
      </c>
      <c r="Y1787" s="30">
        <v>80000</v>
      </c>
      <c r="Z1787" s="30">
        <v>80000</v>
      </c>
      <c r="AA1787" s="30">
        <v>80000</v>
      </c>
      <c r="AB1787" s="30">
        <v>80000</v>
      </c>
      <c r="AC1787" s="30">
        <v>80000</v>
      </c>
      <c r="AD1787" s="30">
        <v>80000</v>
      </c>
      <c r="AE1787" s="30">
        <v>80000</v>
      </c>
      <c r="AF1787" s="30">
        <v>80000</v>
      </c>
    </row>
    <row r="1788" spans="1:32" x14ac:dyDescent="0.45">
      <c r="A1788" s="29" t="s">
        <v>876</v>
      </c>
      <c r="B1788" s="29" t="s">
        <v>877</v>
      </c>
      <c r="C1788" s="29" t="s">
        <v>3299</v>
      </c>
      <c r="D1788" s="29" t="s">
        <v>3300</v>
      </c>
      <c r="E1788" s="29" t="s">
        <v>3301</v>
      </c>
      <c r="F1788" s="29" t="s">
        <v>3302</v>
      </c>
      <c r="G1788" s="29" t="s">
        <v>3233</v>
      </c>
      <c r="H1788" s="29" t="s">
        <v>3234</v>
      </c>
      <c r="I1788" s="29" t="s">
        <v>3275</v>
      </c>
      <c r="J1788" s="29" t="s">
        <v>3276</v>
      </c>
      <c r="K1788" s="29" t="s">
        <v>3287</v>
      </c>
      <c r="L1788" s="29" t="s">
        <v>3101</v>
      </c>
      <c r="M1788" s="29" t="s">
        <v>3288</v>
      </c>
      <c r="N1788" s="29" t="s">
        <v>3289</v>
      </c>
      <c r="O1788" s="29" t="s">
        <v>3290</v>
      </c>
      <c r="P1788" s="29" t="s">
        <v>3291</v>
      </c>
      <c r="Q1788" s="29" t="s">
        <v>3209</v>
      </c>
      <c r="R1788" s="29" t="s">
        <v>3210</v>
      </c>
      <c r="S1788" s="29" t="s">
        <v>3098</v>
      </c>
      <c r="T1788" s="29"/>
      <c r="U1788" s="30">
        <v>0</v>
      </c>
      <c r="V1788" s="30">
        <v>0</v>
      </c>
      <c r="W1788" s="30">
        <v>0</v>
      </c>
      <c r="X1788" s="30">
        <v>0</v>
      </c>
      <c r="Y1788" s="30">
        <v>0</v>
      </c>
      <c r="Z1788" s="30">
        <v>0</v>
      </c>
      <c r="AA1788" s="30">
        <v>0</v>
      </c>
      <c r="AB1788" s="30">
        <v>0</v>
      </c>
      <c r="AC1788" s="30">
        <v>0</v>
      </c>
      <c r="AD1788" s="30">
        <v>0</v>
      </c>
      <c r="AE1788" s="30">
        <v>0</v>
      </c>
      <c r="AF1788" s="30">
        <v>0</v>
      </c>
    </row>
    <row r="1789" spans="1:32" x14ac:dyDescent="0.45">
      <c r="A1789" s="29" t="s">
        <v>880</v>
      </c>
      <c r="B1789" s="29" t="s">
        <v>881</v>
      </c>
      <c r="C1789" s="29" t="s">
        <v>3552</v>
      </c>
      <c r="D1789" s="29" t="s">
        <v>3553</v>
      </c>
      <c r="E1789" s="29" t="s">
        <v>3554</v>
      </c>
      <c r="F1789" s="29" t="s">
        <v>3555</v>
      </c>
      <c r="G1789" s="29" t="s">
        <v>3233</v>
      </c>
      <c r="H1789" s="29" t="s">
        <v>3234</v>
      </c>
      <c r="I1789" s="29" t="s">
        <v>3242</v>
      </c>
      <c r="J1789" s="29" t="s">
        <v>3243</v>
      </c>
      <c r="K1789" s="29" t="s">
        <v>3556</v>
      </c>
      <c r="L1789" s="29" t="s">
        <v>3122</v>
      </c>
      <c r="M1789" s="29" t="s">
        <v>3557</v>
      </c>
      <c r="N1789" s="29" t="s">
        <v>3558</v>
      </c>
      <c r="O1789" s="29" t="s">
        <v>3559</v>
      </c>
      <c r="P1789" s="29" t="s">
        <v>3560</v>
      </c>
      <c r="Q1789" s="29" t="s">
        <v>3209</v>
      </c>
      <c r="R1789" s="29" t="s">
        <v>3210</v>
      </c>
      <c r="S1789" s="29" t="s">
        <v>3098</v>
      </c>
      <c r="T1789" s="29"/>
      <c r="U1789" s="30">
        <v>35065</v>
      </c>
      <c r="V1789" s="30">
        <v>38000</v>
      </c>
      <c r="W1789" s="30">
        <v>38000</v>
      </c>
      <c r="X1789" s="30">
        <v>38000</v>
      </c>
      <c r="Y1789" s="30">
        <v>38000</v>
      </c>
      <c r="Z1789" s="30">
        <v>38000</v>
      </c>
      <c r="AA1789" s="30">
        <v>38000</v>
      </c>
      <c r="AB1789" s="30">
        <v>38000</v>
      </c>
      <c r="AC1789" s="30">
        <v>38000</v>
      </c>
      <c r="AD1789" s="30">
        <v>38000</v>
      </c>
      <c r="AE1789" s="30">
        <v>38000</v>
      </c>
      <c r="AF1789" s="30">
        <v>38000</v>
      </c>
    </row>
    <row r="1790" spans="1:32" x14ac:dyDescent="0.45">
      <c r="A1790" s="29" t="s">
        <v>880</v>
      </c>
      <c r="B1790" s="29" t="s">
        <v>881</v>
      </c>
      <c r="C1790" s="29" t="s">
        <v>3299</v>
      </c>
      <c r="D1790" s="29" t="s">
        <v>3300</v>
      </c>
      <c r="E1790" s="29" t="s">
        <v>3320</v>
      </c>
      <c r="F1790" s="29" t="s">
        <v>3321</v>
      </c>
      <c r="G1790" s="29" t="s">
        <v>3200</v>
      </c>
      <c r="H1790" s="29" t="s">
        <v>3201</v>
      </c>
      <c r="I1790" s="29" t="s">
        <v>3226</v>
      </c>
      <c r="J1790" s="29" t="s">
        <v>3227</v>
      </c>
      <c r="K1790" s="29" t="s">
        <v>3228</v>
      </c>
      <c r="L1790" s="29" t="s">
        <v>3111</v>
      </c>
      <c r="M1790" s="29" t="s">
        <v>3604</v>
      </c>
      <c r="N1790" s="29" t="s">
        <v>3605</v>
      </c>
      <c r="O1790" s="29" t="s">
        <v>3606</v>
      </c>
      <c r="P1790" s="29" t="s">
        <v>3607</v>
      </c>
      <c r="Q1790" s="29" t="s">
        <v>3209</v>
      </c>
      <c r="R1790" s="29" t="s">
        <v>3210</v>
      </c>
      <c r="S1790" s="29" t="s">
        <v>3098</v>
      </c>
      <c r="T1790" s="29"/>
      <c r="U1790" s="30">
        <v>11329</v>
      </c>
      <c r="V1790" s="30">
        <v>8750</v>
      </c>
      <c r="W1790" s="30">
        <v>8812</v>
      </c>
      <c r="X1790" s="30">
        <v>8437</v>
      </c>
      <c r="Y1790" s="30">
        <v>8640</v>
      </c>
      <c r="Z1790" s="30">
        <v>8062</v>
      </c>
      <c r="AA1790" s="30">
        <v>8703</v>
      </c>
      <c r="AB1790" s="30">
        <v>8578</v>
      </c>
      <c r="AC1790" s="30">
        <v>10387</v>
      </c>
      <c r="AD1790" s="30">
        <v>9906</v>
      </c>
      <c r="AE1790" s="30">
        <v>8718</v>
      </c>
      <c r="AF1790" s="30">
        <v>9000</v>
      </c>
    </row>
    <row r="1791" spans="1:32" x14ac:dyDescent="0.45">
      <c r="A1791" s="29" t="s">
        <v>880</v>
      </c>
      <c r="B1791" s="29" t="s">
        <v>881</v>
      </c>
      <c r="C1791" s="29" t="s">
        <v>3299</v>
      </c>
      <c r="D1791" s="29" t="s">
        <v>3300</v>
      </c>
      <c r="E1791" s="29" t="s">
        <v>3320</v>
      </c>
      <c r="F1791" s="29" t="s">
        <v>3321</v>
      </c>
      <c r="G1791" s="29" t="s">
        <v>3233</v>
      </c>
      <c r="H1791" s="29" t="s">
        <v>3234</v>
      </c>
      <c r="I1791" s="29" t="s">
        <v>3235</v>
      </c>
      <c r="J1791" s="29" t="s">
        <v>3236</v>
      </c>
      <c r="K1791" s="29" t="s">
        <v>3237</v>
      </c>
      <c r="L1791" s="29" t="s">
        <v>3107</v>
      </c>
      <c r="M1791" s="29" t="s">
        <v>3419</v>
      </c>
      <c r="N1791" s="29" t="s">
        <v>3420</v>
      </c>
      <c r="O1791" s="29" t="s">
        <v>3421</v>
      </c>
      <c r="P1791" s="29" t="s">
        <v>3420</v>
      </c>
      <c r="Q1791" s="29" t="s">
        <v>3209</v>
      </c>
      <c r="R1791" s="29" t="s">
        <v>3210</v>
      </c>
      <c r="S1791" s="29" t="s">
        <v>3098</v>
      </c>
      <c r="T1791" s="29"/>
      <c r="U1791" s="30">
        <v>0</v>
      </c>
      <c r="V1791" s="30">
        <v>0</v>
      </c>
      <c r="W1791" s="30">
        <v>0</v>
      </c>
      <c r="X1791" s="30">
        <v>0</v>
      </c>
      <c r="Y1791" s="30">
        <v>0</v>
      </c>
      <c r="Z1791" s="30">
        <v>0</v>
      </c>
      <c r="AA1791" s="30">
        <v>0</v>
      </c>
      <c r="AB1791" s="30">
        <v>0</v>
      </c>
      <c r="AC1791" s="30">
        <v>0</v>
      </c>
      <c r="AD1791" s="30">
        <v>0</v>
      </c>
      <c r="AE1791" s="30">
        <v>39</v>
      </c>
      <c r="AF1791" s="30">
        <v>0</v>
      </c>
    </row>
    <row r="1792" spans="1:32" x14ac:dyDescent="0.45">
      <c r="A1792" s="29" t="s">
        <v>880</v>
      </c>
      <c r="B1792" s="29" t="s">
        <v>881</v>
      </c>
      <c r="C1792" s="29" t="s">
        <v>3299</v>
      </c>
      <c r="D1792" s="29" t="s">
        <v>3300</v>
      </c>
      <c r="E1792" s="29" t="s">
        <v>3320</v>
      </c>
      <c r="F1792" s="29" t="s">
        <v>3321</v>
      </c>
      <c r="G1792" s="29" t="s">
        <v>3233</v>
      </c>
      <c r="H1792" s="29" t="s">
        <v>3234</v>
      </c>
      <c r="I1792" s="29" t="s">
        <v>3235</v>
      </c>
      <c r="J1792" s="29" t="s">
        <v>3236</v>
      </c>
      <c r="K1792" s="29" t="s">
        <v>3237</v>
      </c>
      <c r="L1792" s="29" t="s">
        <v>3107</v>
      </c>
      <c r="M1792" s="29" t="s">
        <v>3456</v>
      </c>
      <c r="N1792" s="29" t="s">
        <v>3457</v>
      </c>
      <c r="O1792" s="29" t="s">
        <v>3629</v>
      </c>
      <c r="P1792" s="29" t="s">
        <v>3630</v>
      </c>
      <c r="Q1792" s="29" t="s">
        <v>3209</v>
      </c>
      <c r="R1792" s="29" t="s">
        <v>3210</v>
      </c>
      <c r="S1792" s="29" t="s">
        <v>3098</v>
      </c>
      <c r="T1792" s="29"/>
      <c r="U1792" s="30">
        <v>29434</v>
      </c>
      <c r="V1792" s="30">
        <v>16696</v>
      </c>
      <c r="W1792" s="30">
        <v>14186</v>
      </c>
      <c r="X1792" s="30">
        <v>12998</v>
      </c>
      <c r="Y1792" s="30">
        <v>13884</v>
      </c>
      <c r="Z1792" s="30">
        <v>11157</v>
      </c>
      <c r="AA1792" s="30">
        <v>11908</v>
      </c>
      <c r="AB1792" s="30">
        <v>11940</v>
      </c>
      <c r="AC1792" s="30">
        <v>18284</v>
      </c>
      <c r="AD1792" s="30">
        <v>14290</v>
      </c>
      <c r="AE1792" s="30">
        <v>11805</v>
      </c>
      <c r="AF1792" s="30">
        <v>12881</v>
      </c>
    </row>
    <row r="1793" spans="1:32" x14ac:dyDescent="0.45">
      <c r="A1793" s="29" t="s">
        <v>880</v>
      </c>
      <c r="B1793" s="29" t="s">
        <v>881</v>
      </c>
      <c r="C1793" s="29" t="s">
        <v>3299</v>
      </c>
      <c r="D1793" s="29" t="s">
        <v>3300</v>
      </c>
      <c r="E1793" s="29" t="s">
        <v>3320</v>
      </c>
      <c r="F1793" s="29" t="s">
        <v>3321</v>
      </c>
      <c r="G1793" s="29" t="s">
        <v>3233</v>
      </c>
      <c r="H1793" s="29" t="s">
        <v>3234</v>
      </c>
      <c r="I1793" s="29" t="s">
        <v>3235</v>
      </c>
      <c r="J1793" s="29" t="s">
        <v>3236</v>
      </c>
      <c r="K1793" s="29" t="s">
        <v>3237</v>
      </c>
      <c r="L1793" s="29" t="s">
        <v>3107</v>
      </c>
      <c r="M1793" s="29" t="s">
        <v>3238</v>
      </c>
      <c r="N1793" s="29" t="s">
        <v>3239</v>
      </c>
      <c r="O1793" s="29" t="s">
        <v>3422</v>
      </c>
      <c r="P1793" s="29" t="s">
        <v>3423</v>
      </c>
      <c r="Q1793" s="29" t="s">
        <v>3209</v>
      </c>
      <c r="R1793" s="29" t="s">
        <v>3210</v>
      </c>
      <c r="S1793" s="29" t="s">
        <v>3098</v>
      </c>
      <c r="T1793" s="29"/>
      <c r="U1793" s="30">
        <v>4400</v>
      </c>
      <c r="V1793" s="30">
        <v>4400</v>
      </c>
      <c r="W1793" s="30">
        <v>4400</v>
      </c>
      <c r="X1793" s="30">
        <v>4400</v>
      </c>
      <c r="Y1793" s="30">
        <v>4400</v>
      </c>
      <c r="Z1793" s="30">
        <v>4400</v>
      </c>
      <c r="AA1793" s="30">
        <v>4400</v>
      </c>
      <c r="AB1793" s="30">
        <v>4400</v>
      </c>
      <c r="AC1793" s="30">
        <v>4400</v>
      </c>
      <c r="AD1793" s="30">
        <v>4400</v>
      </c>
      <c r="AE1793" s="30">
        <v>4400</v>
      </c>
      <c r="AF1793" s="30">
        <v>4400</v>
      </c>
    </row>
    <row r="1794" spans="1:32" x14ac:dyDescent="0.45">
      <c r="A1794" s="29" t="s">
        <v>880</v>
      </c>
      <c r="B1794" s="29" t="s">
        <v>881</v>
      </c>
      <c r="C1794" s="29" t="s">
        <v>3299</v>
      </c>
      <c r="D1794" s="29" t="s">
        <v>3300</v>
      </c>
      <c r="E1794" s="29" t="s">
        <v>3320</v>
      </c>
      <c r="F1794" s="29" t="s">
        <v>3321</v>
      </c>
      <c r="G1794" s="29" t="s">
        <v>3233</v>
      </c>
      <c r="H1794" s="29" t="s">
        <v>3234</v>
      </c>
      <c r="I1794" s="29" t="s">
        <v>3242</v>
      </c>
      <c r="J1794" s="29" t="s">
        <v>3243</v>
      </c>
      <c r="K1794" s="29" t="s">
        <v>3244</v>
      </c>
      <c r="L1794" s="29" t="s">
        <v>3104</v>
      </c>
      <c r="M1794" s="29" t="s">
        <v>3245</v>
      </c>
      <c r="N1794" s="29" t="s">
        <v>3246</v>
      </c>
      <c r="O1794" s="29" t="s">
        <v>3247</v>
      </c>
      <c r="P1794" s="29" t="s">
        <v>3248</v>
      </c>
      <c r="Q1794" s="29" t="s">
        <v>3209</v>
      </c>
      <c r="R1794" s="29" t="s">
        <v>3210</v>
      </c>
      <c r="S1794" s="29" t="s">
        <v>3098</v>
      </c>
      <c r="T1794" s="29"/>
      <c r="U1794" s="30">
        <v>8000</v>
      </c>
      <c r="V1794" s="30">
        <v>8000</v>
      </c>
      <c r="W1794" s="30">
        <v>8000</v>
      </c>
      <c r="X1794" s="30">
        <v>8000</v>
      </c>
      <c r="Y1794" s="30">
        <v>8000</v>
      </c>
      <c r="Z1794" s="30">
        <v>8000</v>
      </c>
      <c r="AA1794" s="30">
        <v>8000</v>
      </c>
      <c r="AB1794" s="30">
        <v>8000</v>
      </c>
      <c r="AC1794" s="30">
        <v>8000</v>
      </c>
      <c r="AD1794" s="30">
        <v>8000</v>
      </c>
      <c r="AE1794" s="30">
        <v>8000</v>
      </c>
      <c r="AF1794" s="30">
        <v>8000</v>
      </c>
    </row>
    <row r="1795" spans="1:32" x14ac:dyDescent="0.45">
      <c r="A1795" s="29" t="s">
        <v>880</v>
      </c>
      <c r="B1795" s="29" t="s">
        <v>881</v>
      </c>
      <c r="C1795" s="29" t="s">
        <v>3299</v>
      </c>
      <c r="D1795" s="29" t="s">
        <v>3300</v>
      </c>
      <c r="E1795" s="29" t="s">
        <v>3320</v>
      </c>
      <c r="F1795" s="29" t="s">
        <v>3321</v>
      </c>
      <c r="G1795" s="29" t="s">
        <v>3233</v>
      </c>
      <c r="H1795" s="29" t="s">
        <v>3234</v>
      </c>
      <c r="I1795" s="29" t="s">
        <v>3242</v>
      </c>
      <c r="J1795" s="29" t="s">
        <v>3243</v>
      </c>
      <c r="K1795" s="29" t="s">
        <v>3244</v>
      </c>
      <c r="L1795" s="29" t="s">
        <v>3104</v>
      </c>
      <c r="M1795" s="29" t="s">
        <v>3245</v>
      </c>
      <c r="N1795" s="29" t="s">
        <v>3246</v>
      </c>
      <c r="O1795" s="29" t="s">
        <v>3464</v>
      </c>
      <c r="P1795" s="29" t="s">
        <v>3465</v>
      </c>
      <c r="Q1795" s="29" t="s">
        <v>3209</v>
      </c>
      <c r="R1795" s="29" t="s">
        <v>3210</v>
      </c>
      <c r="S1795" s="29" t="s">
        <v>3098</v>
      </c>
      <c r="T1795" s="29"/>
      <c r="U1795" s="30">
        <v>11000</v>
      </c>
      <c r="V1795" s="30">
        <v>11000</v>
      </c>
      <c r="W1795" s="30">
        <v>11000</v>
      </c>
      <c r="X1795" s="30">
        <v>11000</v>
      </c>
      <c r="Y1795" s="30">
        <v>11000</v>
      </c>
      <c r="Z1795" s="30">
        <v>11000</v>
      </c>
      <c r="AA1795" s="30">
        <v>11000</v>
      </c>
      <c r="AB1795" s="30">
        <v>11000</v>
      </c>
      <c r="AC1795" s="30">
        <v>11000</v>
      </c>
      <c r="AD1795" s="30">
        <v>11000</v>
      </c>
      <c r="AE1795" s="30">
        <v>11000</v>
      </c>
      <c r="AF1795" s="30">
        <v>11000</v>
      </c>
    </row>
    <row r="1796" spans="1:32" x14ac:dyDescent="0.45">
      <c r="A1796" s="29" t="s">
        <v>880</v>
      </c>
      <c r="B1796" s="29" t="s">
        <v>881</v>
      </c>
      <c r="C1796" s="29" t="s">
        <v>3299</v>
      </c>
      <c r="D1796" s="29" t="s">
        <v>3300</v>
      </c>
      <c r="E1796" s="29" t="s">
        <v>3320</v>
      </c>
      <c r="F1796" s="29" t="s">
        <v>3321</v>
      </c>
      <c r="G1796" s="29" t="s">
        <v>3233</v>
      </c>
      <c r="H1796" s="29" t="s">
        <v>3234</v>
      </c>
      <c r="I1796" s="29" t="s">
        <v>3242</v>
      </c>
      <c r="J1796" s="29" t="s">
        <v>3243</v>
      </c>
      <c r="K1796" s="29" t="s">
        <v>3258</v>
      </c>
      <c r="L1796" s="29" t="s">
        <v>3105</v>
      </c>
      <c r="M1796" s="29" t="s">
        <v>3259</v>
      </c>
      <c r="N1796" s="29" t="s">
        <v>3105</v>
      </c>
      <c r="O1796" s="29" t="s">
        <v>3260</v>
      </c>
      <c r="P1796" s="29" t="s">
        <v>3261</v>
      </c>
      <c r="Q1796" s="29" t="s">
        <v>3209</v>
      </c>
      <c r="R1796" s="29" t="s">
        <v>3210</v>
      </c>
      <c r="S1796" s="29" t="s">
        <v>3098</v>
      </c>
      <c r="T1796" s="29"/>
      <c r="U1796" s="30">
        <v>3000</v>
      </c>
      <c r="V1796" s="30">
        <v>3000</v>
      </c>
      <c r="W1796" s="30">
        <v>3000</v>
      </c>
      <c r="X1796" s="30">
        <v>3000</v>
      </c>
      <c r="Y1796" s="30">
        <v>3000</v>
      </c>
      <c r="Z1796" s="30">
        <v>3000</v>
      </c>
      <c r="AA1796" s="30">
        <v>3000</v>
      </c>
      <c r="AB1796" s="30">
        <v>3000</v>
      </c>
      <c r="AC1796" s="30">
        <v>3000</v>
      </c>
      <c r="AD1796" s="30">
        <v>3000</v>
      </c>
      <c r="AE1796" s="30">
        <v>3000</v>
      </c>
      <c r="AF1796" s="30">
        <v>3000</v>
      </c>
    </row>
    <row r="1797" spans="1:32" x14ac:dyDescent="0.45">
      <c r="A1797" s="29" t="s">
        <v>880</v>
      </c>
      <c r="B1797" s="29" t="s">
        <v>881</v>
      </c>
      <c r="C1797" s="29" t="s">
        <v>3299</v>
      </c>
      <c r="D1797" s="29" t="s">
        <v>3300</v>
      </c>
      <c r="E1797" s="29" t="s">
        <v>3320</v>
      </c>
      <c r="F1797" s="29" t="s">
        <v>3321</v>
      </c>
      <c r="G1797" s="29" t="s">
        <v>3233</v>
      </c>
      <c r="H1797" s="29" t="s">
        <v>3234</v>
      </c>
      <c r="I1797" s="29" t="s">
        <v>3262</v>
      </c>
      <c r="J1797" s="29" t="s">
        <v>3263</v>
      </c>
      <c r="K1797" s="29" t="s">
        <v>3264</v>
      </c>
      <c r="L1797" s="29" t="s">
        <v>3103</v>
      </c>
      <c r="M1797" s="29" t="s">
        <v>3265</v>
      </c>
      <c r="N1797" s="29" t="s">
        <v>3266</v>
      </c>
      <c r="O1797" s="29" t="s">
        <v>3267</v>
      </c>
      <c r="P1797" s="29" t="s">
        <v>3268</v>
      </c>
      <c r="Q1797" s="29" t="s">
        <v>3209</v>
      </c>
      <c r="R1797" s="29" t="s">
        <v>3210</v>
      </c>
      <c r="S1797" s="29" t="s">
        <v>3098</v>
      </c>
      <c r="T1797" s="29"/>
      <c r="U1797" s="30">
        <v>17000</v>
      </c>
      <c r="V1797" s="30">
        <v>17000</v>
      </c>
      <c r="W1797" s="30">
        <v>17000</v>
      </c>
      <c r="X1797" s="30">
        <v>17000</v>
      </c>
      <c r="Y1797" s="30">
        <v>17000</v>
      </c>
      <c r="Z1797" s="30">
        <v>17000</v>
      </c>
      <c r="AA1797" s="30">
        <v>17000</v>
      </c>
      <c r="AB1797" s="30">
        <v>17000</v>
      </c>
      <c r="AC1797" s="30">
        <v>17000</v>
      </c>
      <c r="AD1797" s="30">
        <v>17000</v>
      </c>
      <c r="AE1797" s="30">
        <v>17000</v>
      </c>
      <c r="AF1797" s="30">
        <v>17000</v>
      </c>
    </row>
    <row r="1798" spans="1:32" x14ac:dyDescent="0.45">
      <c r="A1798" s="29" t="s">
        <v>880</v>
      </c>
      <c r="B1798" s="29" t="s">
        <v>881</v>
      </c>
      <c r="C1798" s="29" t="s">
        <v>3299</v>
      </c>
      <c r="D1798" s="29" t="s">
        <v>3300</v>
      </c>
      <c r="E1798" s="29" t="s">
        <v>3320</v>
      </c>
      <c r="F1798" s="29" t="s">
        <v>3321</v>
      </c>
      <c r="G1798" s="29" t="s">
        <v>3233</v>
      </c>
      <c r="H1798" s="29" t="s">
        <v>3234</v>
      </c>
      <c r="I1798" s="29" t="s">
        <v>3262</v>
      </c>
      <c r="J1798" s="29" t="s">
        <v>3263</v>
      </c>
      <c r="K1798" s="29" t="s">
        <v>3264</v>
      </c>
      <c r="L1798" s="29" t="s">
        <v>3103</v>
      </c>
      <c r="M1798" s="29" t="s">
        <v>3265</v>
      </c>
      <c r="N1798" s="29" t="s">
        <v>3266</v>
      </c>
      <c r="O1798" s="29" t="s">
        <v>3338</v>
      </c>
      <c r="P1798" s="29" t="s">
        <v>3339</v>
      </c>
      <c r="Q1798" s="29" t="s">
        <v>3249</v>
      </c>
      <c r="R1798" s="29" t="s">
        <v>3210</v>
      </c>
      <c r="S1798" s="29" t="s">
        <v>3098</v>
      </c>
      <c r="T1798" s="29"/>
      <c r="U1798" s="30">
        <v>0</v>
      </c>
      <c r="V1798" s="30">
        <v>0</v>
      </c>
      <c r="W1798" s="30">
        <v>0</v>
      </c>
      <c r="X1798" s="30">
        <v>0</v>
      </c>
      <c r="Y1798" s="30">
        <v>0</v>
      </c>
      <c r="Z1798" s="30">
        <v>0</v>
      </c>
      <c r="AA1798" s="30">
        <v>0</v>
      </c>
      <c r="AB1798" s="30">
        <v>32728</v>
      </c>
      <c r="AC1798" s="30">
        <v>0</v>
      </c>
      <c r="AD1798" s="30">
        <v>0</v>
      </c>
      <c r="AE1798" s="30">
        <v>0</v>
      </c>
      <c r="AF1798" s="30">
        <v>0</v>
      </c>
    </row>
    <row r="1799" spans="1:32" x14ac:dyDescent="0.45">
      <c r="A1799" s="29" t="s">
        <v>880</v>
      </c>
      <c r="B1799" s="29" t="s">
        <v>881</v>
      </c>
      <c r="C1799" s="29" t="s">
        <v>3299</v>
      </c>
      <c r="D1799" s="29" t="s">
        <v>3300</v>
      </c>
      <c r="E1799" s="29" t="s">
        <v>3320</v>
      </c>
      <c r="F1799" s="29" t="s">
        <v>3321</v>
      </c>
      <c r="G1799" s="29" t="s">
        <v>3233</v>
      </c>
      <c r="H1799" s="29" t="s">
        <v>3234</v>
      </c>
      <c r="I1799" s="29" t="s">
        <v>3262</v>
      </c>
      <c r="J1799" s="29" t="s">
        <v>3263</v>
      </c>
      <c r="K1799" s="29" t="s">
        <v>3264</v>
      </c>
      <c r="L1799" s="29" t="s">
        <v>3103</v>
      </c>
      <c r="M1799" s="29" t="s">
        <v>3265</v>
      </c>
      <c r="N1799" s="29" t="s">
        <v>3266</v>
      </c>
      <c r="O1799" s="29" t="s">
        <v>3269</v>
      </c>
      <c r="P1799" s="29" t="s">
        <v>3270</v>
      </c>
      <c r="Q1799" s="29" t="s">
        <v>3209</v>
      </c>
      <c r="R1799" s="29" t="s">
        <v>3210</v>
      </c>
      <c r="S1799" s="29" t="s">
        <v>3098</v>
      </c>
      <c r="T1799" s="29"/>
      <c r="U1799" s="30">
        <v>0</v>
      </c>
      <c r="V1799" s="30">
        <v>0</v>
      </c>
      <c r="W1799" s="30">
        <v>117</v>
      </c>
      <c r="X1799" s="30">
        <v>0</v>
      </c>
      <c r="Y1799" s="30">
        <v>39</v>
      </c>
      <c r="Z1799" s="30">
        <v>0</v>
      </c>
      <c r="AA1799" s="30">
        <v>0</v>
      </c>
      <c r="AB1799" s="30">
        <v>78</v>
      </c>
      <c r="AC1799" s="30">
        <v>0</v>
      </c>
      <c r="AD1799" s="30">
        <v>0</v>
      </c>
      <c r="AE1799" s="30">
        <v>39</v>
      </c>
      <c r="AF1799" s="30">
        <v>0</v>
      </c>
    </row>
    <row r="1800" spans="1:32" x14ac:dyDescent="0.45">
      <c r="A1800" s="29" t="s">
        <v>880</v>
      </c>
      <c r="B1800" s="29" t="s">
        <v>881</v>
      </c>
      <c r="C1800" s="29" t="s">
        <v>3299</v>
      </c>
      <c r="D1800" s="29" t="s">
        <v>3300</v>
      </c>
      <c r="E1800" s="29" t="s">
        <v>3320</v>
      </c>
      <c r="F1800" s="29" t="s">
        <v>3321</v>
      </c>
      <c r="G1800" s="29" t="s">
        <v>3233</v>
      </c>
      <c r="H1800" s="29" t="s">
        <v>3234</v>
      </c>
      <c r="I1800" s="29" t="s">
        <v>3262</v>
      </c>
      <c r="J1800" s="29" t="s">
        <v>3263</v>
      </c>
      <c r="K1800" s="29" t="s">
        <v>3264</v>
      </c>
      <c r="L1800" s="29" t="s">
        <v>3103</v>
      </c>
      <c r="M1800" s="29" t="s">
        <v>3265</v>
      </c>
      <c r="N1800" s="29" t="s">
        <v>3266</v>
      </c>
      <c r="O1800" s="29" t="s">
        <v>3271</v>
      </c>
      <c r="P1800" s="29" t="s">
        <v>3272</v>
      </c>
      <c r="Q1800" s="29" t="s">
        <v>3209</v>
      </c>
      <c r="R1800" s="29" t="s">
        <v>3210</v>
      </c>
      <c r="S1800" s="29" t="s">
        <v>3098</v>
      </c>
      <c r="T1800" s="29"/>
      <c r="U1800" s="30">
        <v>145</v>
      </c>
      <c r="V1800" s="30">
        <v>0</v>
      </c>
      <c r="W1800" s="30">
        <v>0</v>
      </c>
      <c r="X1800" s="30">
        <v>0</v>
      </c>
      <c r="Y1800" s="30">
        <v>0</v>
      </c>
      <c r="Z1800" s="30">
        <v>0</v>
      </c>
      <c r="AA1800" s="30">
        <v>0</v>
      </c>
      <c r="AB1800" s="30">
        <v>0</v>
      </c>
      <c r="AC1800" s="30">
        <v>304</v>
      </c>
      <c r="AD1800" s="30">
        <v>0</v>
      </c>
      <c r="AE1800" s="30">
        <v>145</v>
      </c>
      <c r="AF1800" s="30">
        <v>145</v>
      </c>
    </row>
    <row r="1801" spans="1:32" x14ac:dyDescent="0.45">
      <c r="A1801" s="29" t="s">
        <v>880</v>
      </c>
      <c r="B1801" s="29" t="s">
        <v>881</v>
      </c>
      <c r="C1801" s="29" t="s">
        <v>3299</v>
      </c>
      <c r="D1801" s="29" t="s">
        <v>3300</v>
      </c>
      <c r="E1801" s="29" t="s">
        <v>3320</v>
      </c>
      <c r="F1801" s="29" t="s">
        <v>3321</v>
      </c>
      <c r="G1801" s="29" t="s">
        <v>3233</v>
      </c>
      <c r="H1801" s="29" t="s">
        <v>3234</v>
      </c>
      <c r="I1801" s="29" t="s">
        <v>3262</v>
      </c>
      <c r="J1801" s="29" t="s">
        <v>3263</v>
      </c>
      <c r="K1801" s="29" t="s">
        <v>3264</v>
      </c>
      <c r="L1801" s="29" t="s">
        <v>3103</v>
      </c>
      <c r="M1801" s="29" t="s">
        <v>3265</v>
      </c>
      <c r="N1801" s="29" t="s">
        <v>3266</v>
      </c>
      <c r="O1801" s="29" t="s">
        <v>3372</v>
      </c>
      <c r="P1801" s="29" t="s">
        <v>3373</v>
      </c>
      <c r="Q1801" s="29" t="s">
        <v>3209</v>
      </c>
      <c r="R1801" s="29" t="s">
        <v>3210</v>
      </c>
      <c r="S1801" s="29" t="s">
        <v>3098</v>
      </c>
      <c r="T1801" s="29"/>
      <c r="U1801" s="30">
        <v>333</v>
      </c>
      <c r="V1801" s="30">
        <v>0</v>
      </c>
      <c r="W1801" s="30">
        <v>0</v>
      </c>
      <c r="X1801" s="30">
        <v>0</v>
      </c>
      <c r="Y1801" s="30">
        <v>0</v>
      </c>
      <c r="Z1801" s="30">
        <v>0</v>
      </c>
      <c r="AA1801" s="30">
        <v>0</v>
      </c>
      <c r="AB1801" s="30">
        <v>0</v>
      </c>
      <c r="AC1801" s="30">
        <v>87</v>
      </c>
      <c r="AD1801" s="30">
        <v>0</v>
      </c>
      <c r="AE1801" s="30">
        <v>0</v>
      </c>
      <c r="AF1801" s="30">
        <v>43</v>
      </c>
    </row>
    <row r="1802" spans="1:32" x14ac:dyDescent="0.45">
      <c r="A1802" s="29" t="s">
        <v>880</v>
      </c>
      <c r="B1802" s="29" t="s">
        <v>881</v>
      </c>
      <c r="C1802" s="29" t="s">
        <v>3299</v>
      </c>
      <c r="D1802" s="29" t="s">
        <v>3300</v>
      </c>
      <c r="E1802" s="29" t="s">
        <v>3320</v>
      </c>
      <c r="F1802" s="29" t="s">
        <v>3321</v>
      </c>
      <c r="G1802" s="29" t="s">
        <v>3233</v>
      </c>
      <c r="H1802" s="29" t="s">
        <v>3234</v>
      </c>
      <c r="I1802" s="29" t="s">
        <v>3262</v>
      </c>
      <c r="J1802" s="29" t="s">
        <v>3263</v>
      </c>
      <c r="K1802" s="29" t="s">
        <v>3264</v>
      </c>
      <c r="L1802" s="29" t="s">
        <v>3103</v>
      </c>
      <c r="M1802" s="29" t="s">
        <v>3322</v>
      </c>
      <c r="N1802" s="29" t="s">
        <v>3323</v>
      </c>
      <c r="O1802" s="29" t="s">
        <v>3324</v>
      </c>
      <c r="P1802" s="29" t="s">
        <v>3325</v>
      </c>
      <c r="Q1802" s="29" t="s">
        <v>3209</v>
      </c>
      <c r="R1802" s="29" t="s">
        <v>3210</v>
      </c>
      <c r="S1802" s="29" t="s">
        <v>3098</v>
      </c>
      <c r="T1802" s="29"/>
      <c r="U1802" s="30">
        <v>8400</v>
      </c>
      <c r="V1802" s="30">
        <v>8400</v>
      </c>
      <c r="W1802" s="30">
        <v>8400</v>
      </c>
      <c r="X1802" s="30">
        <v>8400</v>
      </c>
      <c r="Y1802" s="30">
        <v>8400</v>
      </c>
      <c r="Z1802" s="30">
        <v>8400</v>
      </c>
      <c r="AA1802" s="30">
        <v>8400</v>
      </c>
      <c r="AB1802" s="30">
        <v>8400</v>
      </c>
      <c r="AC1802" s="30">
        <v>8400</v>
      </c>
      <c r="AD1802" s="30">
        <v>8400</v>
      </c>
      <c r="AE1802" s="30">
        <v>8400</v>
      </c>
      <c r="AF1802" s="30">
        <v>8400</v>
      </c>
    </row>
    <row r="1803" spans="1:32" x14ac:dyDescent="0.45">
      <c r="A1803" s="29" t="s">
        <v>880</v>
      </c>
      <c r="B1803" s="29" t="s">
        <v>881</v>
      </c>
      <c r="C1803" s="29" t="s">
        <v>3299</v>
      </c>
      <c r="D1803" s="29" t="s">
        <v>3300</v>
      </c>
      <c r="E1803" s="29" t="s">
        <v>3320</v>
      </c>
      <c r="F1803" s="29" t="s">
        <v>3321</v>
      </c>
      <c r="G1803" s="29" t="s">
        <v>3233</v>
      </c>
      <c r="H1803" s="29" t="s">
        <v>3234</v>
      </c>
      <c r="I1803" s="29" t="s">
        <v>3275</v>
      </c>
      <c r="J1803" s="29" t="s">
        <v>3276</v>
      </c>
      <c r="K1803" s="29" t="s">
        <v>3277</v>
      </c>
      <c r="L1803" s="29" t="s">
        <v>3100</v>
      </c>
      <c r="M1803" s="29" t="s">
        <v>3312</v>
      </c>
      <c r="N1803" s="29" t="s">
        <v>3313</v>
      </c>
      <c r="O1803" s="29" t="s">
        <v>3314</v>
      </c>
      <c r="P1803" s="29" t="s">
        <v>3315</v>
      </c>
      <c r="Q1803" s="29" t="s">
        <v>3209</v>
      </c>
      <c r="R1803" s="29" t="s">
        <v>3210</v>
      </c>
      <c r="S1803" s="29" t="s">
        <v>3098</v>
      </c>
      <c r="T1803" s="29"/>
      <c r="U1803" s="30">
        <v>25000</v>
      </c>
      <c r="V1803" s="30">
        <v>25000</v>
      </c>
      <c r="W1803" s="30">
        <v>25000</v>
      </c>
      <c r="X1803" s="30">
        <v>25000</v>
      </c>
      <c r="Y1803" s="30">
        <v>25000</v>
      </c>
      <c r="Z1803" s="30">
        <v>25000</v>
      </c>
      <c r="AA1803" s="30">
        <v>25000</v>
      </c>
      <c r="AB1803" s="30">
        <v>25000</v>
      </c>
      <c r="AC1803" s="30">
        <v>25000</v>
      </c>
      <c r="AD1803" s="30">
        <v>25000</v>
      </c>
      <c r="AE1803" s="30">
        <v>25000</v>
      </c>
      <c r="AF1803" s="30">
        <v>25000</v>
      </c>
    </row>
    <row r="1804" spans="1:32" x14ac:dyDescent="0.45">
      <c r="A1804" s="29" t="s">
        <v>880</v>
      </c>
      <c r="B1804" s="29" t="s">
        <v>881</v>
      </c>
      <c r="C1804" s="29" t="s">
        <v>3299</v>
      </c>
      <c r="D1804" s="29" t="s">
        <v>3300</v>
      </c>
      <c r="E1804" s="29" t="s">
        <v>3320</v>
      </c>
      <c r="F1804" s="29" t="s">
        <v>3321</v>
      </c>
      <c r="G1804" s="29" t="s">
        <v>3233</v>
      </c>
      <c r="H1804" s="29" t="s">
        <v>3234</v>
      </c>
      <c r="I1804" s="29" t="s">
        <v>3275</v>
      </c>
      <c r="J1804" s="29" t="s">
        <v>3276</v>
      </c>
      <c r="K1804" s="29" t="s">
        <v>3287</v>
      </c>
      <c r="L1804" s="29" t="s">
        <v>3101</v>
      </c>
      <c r="M1804" s="29" t="s">
        <v>3288</v>
      </c>
      <c r="N1804" s="29" t="s">
        <v>3289</v>
      </c>
      <c r="O1804" s="29" t="s">
        <v>3290</v>
      </c>
      <c r="P1804" s="29" t="s">
        <v>3291</v>
      </c>
      <c r="Q1804" s="29" t="s">
        <v>3209</v>
      </c>
      <c r="R1804" s="29" t="s">
        <v>3210</v>
      </c>
      <c r="S1804" s="29" t="s">
        <v>3098</v>
      </c>
      <c r="T1804" s="29"/>
      <c r="U1804" s="30">
        <v>0</v>
      </c>
      <c r="V1804" s="30">
        <v>0</v>
      </c>
      <c r="W1804" s="30">
        <v>0</v>
      </c>
      <c r="X1804" s="30">
        <v>0</v>
      </c>
      <c r="Y1804" s="30">
        <v>0</v>
      </c>
      <c r="Z1804" s="30">
        <v>0</v>
      </c>
      <c r="AA1804" s="30">
        <v>0</v>
      </c>
      <c r="AB1804" s="30">
        <v>0</v>
      </c>
      <c r="AC1804" s="30">
        <v>0</v>
      </c>
      <c r="AD1804" s="30">
        <v>0</v>
      </c>
      <c r="AE1804" s="30">
        <v>0</v>
      </c>
      <c r="AF1804" s="30">
        <v>0</v>
      </c>
    </row>
    <row r="1805" spans="1:32" x14ac:dyDescent="0.45">
      <c r="A1805" s="29" t="s">
        <v>718</v>
      </c>
      <c r="B1805" s="29" t="s">
        <v>719</v>
      </c>
      <c r="C1805" s="29" t="s">
        <v>3299</v>
      </c>
      <c r="D1805" s="29" t="s">
        <v>3300</v>
      </c>
      <c r="E1805" s="29" t="s">
        <v>3301</v>
      </c>
      <c r="F1805" s="29" t="s">
        <v>3302</v>
      </c>
      <c r="G1805" s="29" t="s">
        <v>3200</v>
      </c>
      <c r="H1805" s="29" t="s">
        <v>3201</v>
      </c>
      <c r="I1805" s="29" t="s">
        <v>3202</v>
      </c>
      <c r="J1805" s="29" t="s">
        <v>3203</v>
      </c>
      <c r="K1805" s="29" t="s">
        <v>3204</v>
      </c>
      <c r="L1805" s="29" t="s">
        <v>3109</v>
      </c>
      <c r="M1805" s="29" t="s">
        <v>3205</v>
      </c>
      <c r="N1805" s="29" t="s">
        <v>3206</v>
      </c>
      <c r="O1805" s="29" t="s">
        <v>3207</v>
      </c>
      <c r="P1805" s="29" t="s">
        <v>3208</v>
      </c>
      <c r="Q1805" s="29" t="s">
        <v>3209</v>
      </c>
      <c r="R1805" s="29" t="s">
        <v>3210</v>
      </c>
      <c r="S1805" s="29" t="s">
        <v>3098</v>
      </c>
      <c r="T1805" s="29"/>
      <c r="U1805" s="30">
        <v>0</v>
      </c>
      <c r="V1805" s="30">
        <v>0</v>
      </c>
      <c r="W1805" s="30">
        <v>0</v>
      </c>
      <c r="X1805" s="30">
        <v>0</v>
      </c>
      <c r="Y1805" s="30">
        <v>0</v>
      </c>
      <c r="Z1805" s="30">
        <v>0</v>
      </c>
      <c r="AA1805" s="30">
        <v>0</v>
      </c>
      <c r="AB1805" s="30">
        <v>0</v>
      </c>
      <c r="AC1805" s="30">
        <v>0</v>
      </c>
      <c r="AD1805" s="30">
        <v>0</v>
      </c>
      <c r="AE1805" s="30">
        <v>236000</v>
      </c>
      <c r="AF1805" s="30">
        <v>0</v>
      </c>
    </row>
    <row r="1806" spans="1:32" x14ac:dyDescent="0.45">
      <c r="A1806" s="29" t="s">
        <v>718</v>
      </c>
      <c r="B1806" s="29" t="s">
        <v>719</v>
      </c>
      <c r="C1806" s="29" t="s">
        <v>3299</v>
      </c>
      <c r="D1806" s="29" t="s">
        <v>3300</v>
      </c>
      <c r="E1806" s="29" t="s">
        <v>3301</v>
      </c>
      <c r="F1806" s="29" t="s">
        <v>3302</v>
      </c>
      <c r="G1806" s="29" t="s">
        <v>3200</v>
      </c>
      <c r="H1806" s="29" t="s">
        <v>3201</v>
      </c>
      <c r="I1806" s="29" t="s">
        <v>3202</v>
      </c>
      <c r="J1806" s="29" t="s">
        <v>3203</v>
      </c>
      <c r="K1806" s="29" t="s">
        <v>3221</v>
      </c>
      <c r="L1806" s="29" t="s">
        <v>3113</v>
      </c>
      <c r="M1806" s="29" t="s">
        <v>3303</v>
      </c>
      <c r="N1806" s="29" t="s">
        <v>3304</v>
      </c>
      <c r="O1806" s="29" t="s">
        <v>3305</v>
      </c>
      <c r="P1806" s="29" t="s">
        <v>3306</v>
      </c>
      <c r="Q1806" s="29" t="s">
        <v>3209</v>
      </c>
      <c r="R1806" s="29" t="s">
        <v>3210</v>
      </c>
      <c r="S1806" s="29" t="s">
        <v>3098</v>
      </c>
      <c r="T1806" s="29"/>
      <c r="U1806" s="30">
        <v>13011</v>
      </c>
      <c r="V1806" s="30">
        <v>23222</v>
      </c>
      <c r="W1806" s="30">
        <v>21179</v>
      </c>
      <c r="X1806" s="30">
        <v>18627</v>
      </c>
      <c r="Y1806" s="30">
        <v>12490</v>
      </c>
      <c r="Z1806" s="30">
        <v>14052</v>
      </c>
      <c r="AA1806" s="30">
        <v>14872</v>
      </c>
      <c r="AB1806" s="30">
        <v>11946</v>
      </c>
      <c r="AC1806" s="30">
        <v>13762</v>
      </c>
      <c r="AD1806" s="30">
        <v>16385</v>
      </c>
      <c r="AE1806" s="30">
        <v>25399</v>
      </c>
      <c r="AF1806" s="30">
        <v>19436</v>
      </c>
    </row>
    <row r="1807" spans="1:32" x14ac:dyDescent="0.45">
      <c r="A1807" s="29" t="s">
        <v>718</v>
      </c>
      <c r="B1807" s="29" t="s">
        <v>719</v>
      </c>
      <c r="C1807" s="29" t="s">
        <v>3299</v>
      </c>
      <c r="D1807" s="29" t="s">
        <v>3300</v>
      </c>
      <c r="E1807" s="29" t="s">
        <v>3301</v>
      </c>
      <c r="F1807" s="29" t="s">
        <v>3302</v>
      </c>
      <c r="G1807" s="29" t="s">
        <v>3233</v>
      </c>
      <c r="H1807" s="29" t="s">
        <v>3234</v>
      </c>
      <c r="I1807" s="29" t="s">
        <v>3235</v>
      </c>
      <c r="J1807" s="29" t="s">
        <v>3236</v>
      </c>
      <c r="K1807" s="29" t="s">
        <v>3237</v>
      </c>
      <c r="L1807" s="29" t="s">
        <v>3107</v>
      </c>
      <c r="M1807" s="29" t="s">
        <v>3238</v>
      </c>
      <c r="N1807" s="29" t="s">
        <v>3239</v>
      </c>
      <c r="O1807" s="29" t="s">
        <v>3240</v>
      </c>
      <c r="P1807" s="29" t="s">
        <v>3241</v>
      </c>
      <c r="Q1807" s="29" t="s">
        <v>3209</v>
      </c>
      <c r="R1807" s="29" t="s">
        <v>3210</v>
      </c>
      <c r="S1807" s="29" t="s">
        <v>3098</v>
      </c>
      <c r="T1807" s="29"/>
      <c r="U1807" s="30">
        <v>2200</v>
      </c>
      <c r="V1807" s="30">
        <v>2200</v>
      </c>
      <c r="W1807" s="30">
        <v>2200</v>
      </c>
      <c r="X1807" s="30">
        <v>2200</v>
      </c>
      <c r="Y1807" s="30">
        <v>2200</v>
      </c>
      <c r="Z1807" s="30">
        <v>2200</v>
      </c>
      <c r="AA1807" s="30">
        <v>2200</v>
      </c>
      <c r="AB1807" s="30">
        <v>2200</v>
      </c>
      <c r="AC1807" s="30">
        <v>2200</v>
      </c>
      <c r="AD1807" s="30">
        <v>2200</v>
      </c>
      <c r="AE1807" s="30">
        <v>2200</v>
      </c>
      <c r="AF1807" s="30">
        <v>2200</v>
      </c>
    </row>
    <row r="1808" spans="1:32" x14ac:dyDescent="0.45">
      <c r="A1808" s="29" t="s">
        <v>718</v>
      </c>
      <c r="B1808" s="29" t="s">
        <v>719</v>
      </c>
      <c r="C1808" s="29" t="s">
        <v>3299</v>
      </c>
      <c r="D1808" s="29" t="s">
        <v>3300</v>
      </c>
      <c r="E1808" s="29" t="s">
        <v>3301</v>
      </c>
      <c r="F1808" s="29" t="s">
        <v>3302</v>
      </c>
      <c r="G1808" s="29" t="s">
        <v>3233</v>
      </c>
      <c r="H1808" s="29" t="s">
        <v>3234</v>
      </c>
      <c r="I1808" s="29" t="s">
        <v>3242</v>
      </c>
      <c r="J1808" s="29" t="s">
        <v>3243</v>
      </c>
      <c r="K1808" s="29" t="s">
        <v>3244</v>
      </c>
      <c r="L1808" s="29" t="s">
        <v>3104</v>
      </c>
      <c r="M1808" s="29" t="s">
        <v>3245</v>
      </c>
      <c r="N1808" s="29" t="s">
        <v>3246</v>
      </c>
      <c r="O1808" s="29" t="s">
        <v>3810</v>
      </c>
      <c r="P1808" s="29" t="s">
        <v>3811</v>
      </c>
      <c r="Q1808" s="29" t="s">
        <v>3209</v>
      </c>
      <c r="R1808" s="29" t="s">
        <v>3210</v>
      </c>
      <c r="S1808" s="29" t="s">
        <v>3098</v>
      </c>
      <c r="T1808" s="29"/>
      <c r="U1808" s="30">
        <v>10080</v>
      </c>
      <c r="V1808" s="30">
        <v>10080</v>
      </c>
      <c r="W1808" s="30">
        <v>10080</v>
      </c>
      <c r="X1808" s="30">
        <v>10080</v>
      </c>
      <c r="Y1808" s="30">
        <v>10080</v>
      </c>
      <c r="Z1808" s="30">
        <v>10080</v>
      </c>
      <c r="AA1808" s="30">
        <v>10080</v>
      </c>
      <c r="AB1808" s="30">
        <v>10080</v>
      </c>
      <c r="AC1808" s="30">
        <v>10080</v>
      </c>
      <c r="AD1808" s="30">
        <v>10080</v>
      </c>
      <c r="AE1808" s="30">
        <v>10080</v>
      </c>
      <c r="AF1808" s="30">
        <v>10080</v>
      </c>
    </row>
    <row r="1809" spans="1:32" x14ac:dyDescent="0.45">
      <c r="A1809" s="29" t="s">
        <v>718</v>
      </c>
      <c r="B1809" s="29" t="s">
        <v>719</v>
      </c>
      <c r="C1809" s="29" t="s">
        <v>3299</v>
      </c>
      <c r="D1809" s="29" t="s">
        <v>3300</v>
      </c>
      <c r="E1809" s="29" t="s">
        <v>3301</v>
      </c>
      <c r="F1809" s="29" t="s">
        <v>3302</v>
      </c>
      <c r="G1809" s="29" t="s">
        <v>3233</v>
      </c>
      <c r="H1809" s="29" t="s">
        <v>3234</v>
      </c>
      <c r="I1809" s="29" t="s">
        <v>3262</v>
      </c>
      <c r="J1809" s="29" t="s">
        <v>3263</v>
      </c>
      <c r="K1809" s="29" t="s">
        <v>3264</v>
      </c>
      <c r="L1809" s="29" t="s">
        <v>3103</v>
      </c>
      <c r="M1809" s="29" t="s">
        <v>3265</v>
      </c>
      <c r="N1809" s="29" t="s">
        <v>3266</v>
      </c>
      <c r="O1809" s="29" t="s">
        <v>3267</v>
      </c>
      <c r="P1809" s="29" t="s">
        <v>3268</v>
      </c>
      <c r="Q1809" s="29" t="s">
        <v>3209</v>
      </c>
      <c r="R1809" s="29" t="s">
        <v>3210</v>
      </c>
      <c r="S1809" s="29" t="s">
        <v>3098</v>
      </c>
      <c r="T1809" s="29"/>
      <c r="U1809" s="30">
        <v>2700</v>
      </c>
      <c r="V1809" s="30">
        <v>2700</v>
      </c>
      <c r="W1809" s="30">
        <v>2700</v>
      </c>
      <c r="X1809" s="30">
        <v>2700</v>
      </c>
      <c r="Y1809" s="30">
        <v>2700</v>
      </c>
      <c r="Z1809" s="30">
        <v>2700</v>
      </c>
      <c r="AA1809" s="30">
        <v>2700</v>
      </c>
      <c r="AB1809" s="30">
        <v>2700</v>
      </c>
      <c r="AC1809" s="30">
        <v>2700</v>
      </c>
      <c r="AD1809" s="30">
        <v>2700</v>
      </c>
      <c r="AE1809" s="30">
        <v>2700</v>
      </c>
      <c r="AF1809" s="30">
        <v>2700</v>
      </c>
    </row>
    <row r="1810" spans="1:32" x14ac:dyDescent="0.45">
      <c r="A1810" s="29" t="s">
        <v>718</v>
      </c>
      <c r="B1810" s="29" t="s">
        <v>719</v>
      </c>
      <c r="C1810" s="29" t="s">
        <v>3299</v>
      </c>
      <c r="D1810" s="29" t="s">
        <v>3300</v>
      </c>
      <c r="E1810" s="29" t="s">
        <v>3301</v>
      </c>
      <c r="F1810" s="29" t="s">
        <v>3302</v>
      </c>
      <c r="G1810" s="29" t="s">
        <v>3233</v>
      </c>
      <c r="H1810" s="29" t="s">
        <v>3234</v>
      </c>
      <c r="I1810" s="29" t="s">
        <v>3262</v>
      </c>
      <c r="J1810" s="29" t="s">
        <v>3263</v>
      </c>
      <c r="K1810" s="29" t="s">
        <v>3264</v>
      </c>
      <c r="L1810" s="29" t="s">
        <v>3103</v>
      </c>
      <c r="M1810" s="29" t="s">
        <v>3265</v>
      </c>
      <c r="N1810" s="29" t="s">
        <v>3266</v>
      </c>
      <c r="O1810" s="29" t="s">
        <v>3269</v>
      </c>
      <c r="P1810" s="29" t="s">
        <v>3270</v>
      </c>
      <c r="Q1810" s="29" t="s">
        <v>3209</v>
      </c>
      <c r="R1810" s="29" t="s">
        <v>3210</v>
      </c>
      <c r="S1810" s="29" t="s">
        <v>3098</v>
      </c>
      <c r="T1810" s="29"/>
      <c r="U1810" s="30">
        <v>0</v>
      </c>
      <c r="V1810" s="30">
        <v>78</v>
      </c>
      <c r="W1810" s="30">
        <v>39</v>
      </c>
      <c r="X1810" s="30">
        <v>0</v>
      </c>
      <c r="Y1810" s="30">
        <v>0</v>
      </c>
      <c r="Z1810" s="30">
        <v>117</v>
      </c>
      <c r="AA1810" s="30">
        <v>78</v>
      </c>
      <c r="AB1810" s="30">
        <v>0</v>
      </c>
      <c r="AC1810" s="30">
        <v>39</v>
      </c>
      <c r="AD1810" s="30">
        <v>234</v>
      </c>
      <c r="AE1810" s="30">
        <v>78</v>
      </c>
      <c r="AF1810" s="30">
        <v>585</v>
      </c>
    </row>
    <row r="1811" spans="1:32" x14ac:dyDescent="0.45">
      <c r="A1811" s="29" t="s">
        <v>718</v>
      </c>
      <c r="B1811" s="29" t="s">
        <v>719</v>
      </c>
      <c r="C1811" s="29" t="s">
        <v>3299</v>
      </c>
      <c r="D1811" s="29" t="s">
        <v>3300</v>
      </c>
      <c r="E1811" s="29" t="s">
        <v>3301</v>
      </c>
      <c r="F1811" s="29" t="s">
        <v>3302</v>
      </c>
      <c r="G1811" s="29" t="s">
        <v>3233</v>
      </c>
      <c r="H1811" s="29" t="s">
        <v>3234</v>
      </c>
      <c r="I1811" s="29" t="s">
        <v>3262</v>
      </c>
      <c r="J1811" s="29" t="s">
        <v>3263</v>
      </c>
      <c r="K1811" s="29" t="s">
        <v>3264</v>
      </c>
      <c r="L1811" s="29" t="s">
        <v>3103</v>
      </c>
      <c r="M1811" s="29" t="s">
        <v>3265</v>
      </c>
      <c r="N1811" s="29" t="s">
        <v>3266</v>
      </c>
      <c r="O1811" s="29" t="s">
        <v>3271</v>
      </c>
      <c r="P1811" s="29" t="s">
        <v>3272</v>
      </c>
      <c r="Q1811" s="29" t="s">
        <v>3209</v>
      </c>
      <c r="R1811" s="29" t="s">
        <v>3210</v>
      </c>
      <c r="S1811" s="29" t="s">
        <v>3098</v>
      </c>
      <c r="T1811" s="29"/>
      <c r="U1811" s="30">
        <v>275</v>
      </c>
      <c r="V1811" s="30">
        <v>507</v>
      </c>
      <c r="W1811" s="30">
        <v>319</v>
      </c>
      <c r="X1811" s="30">
        <v>333</v>
      </c>
      <c r="Y1811" s="30">
        <v>203</v>
      </c>
      <c r="Z1811" s="30">
        <v>449</v>
      </c>
      <c r="AA1811" s="30">
        <v>449</v>
      </c>
      <c r="AB1811" s="30">
        <v>43</v>
      </c>
      <c r="AC1811" s="30">
        <v>58</v>
      </c>
      <c r="AD1811" s="30">
        <v>130</v>
      </c>
      <c r="AE1811" s="30">
        <v>174</v>
      </c>
      <c r="AF1811" s="30">
        <v>580</v>
      </c>
    </row>
    <row r="1812" spans="1:32" x14ac:dyDescent="0.45">
      <c r="A1812" s="29" t="s">
        <v>718</v>
      </c>
      <c r="B1812" s="29" t="s">
        <v>719</v>
      </c>
      <c r="C1812" s="29" t="s">
        <v>3299</v>
      </c>
      <c r="D1812" s="29" t="s">
        <v>3300</v>
      </c>
      <c r="E1812" s="29" t="s">
        <v>3301</v>
      </c>
      <c r="F1812" s="29" t="s">
        <v>3302</v>
      </c>
      <c r="G1812" s="29" t="s">
        <v>3233</v>
      </c>
      <c r="H1812" s="29" t="s">
        <v>3234</v>
      </c>
      <c r="I1812" s="29" t="s">
        <v>3262</v>
      </c>
      <c r="J1812" s="29" t="s">
        <v>3263</v>
      </c>
      <c r="K1812" s="29" t="s">
        <v>3264</v>
      </c>
      <c r="L1812" s="29" t="s">
        <v>3103</v>
      </c>
      <c r="M1812" s="29" t="s">
        <v>3265</v>
      </c>
      <c r="N1812" s="29" t="s">
        <v>3266</v>
      </c>
      <c r="O1812" s="29" t="s">
        <v>3273</v>
      </c>
      <c r="P1812" s="29" t="s">
        <v>3274</v>
      </c>
      <c r="Q1812" s="29" t="s">
        <v>3209</v>
      </c>
      <c r="R1812" s="29" t="s">
        <v>3210</v>
      </c>
      <c r="S1812" s="29" t="s">
        <v>3098</v>
      </c>
      <c r="T1812" s="29"/>
      <c r="U1812" s="30">
        <v>273</v>
      </c>
      <c r="V1812" s="30">
        <v>195</v>
      </c>
      <c r="W1812" s="30">
        <v>351</v>
      </c>
      <c r="X1812" s="30">
        <v>156</v>
      </c>
      <c r="Y1812" s="30">
        <v>429</v>
      </c>
      <c r="Z1812" s="30">
        <v>273</v>
      </c>
      <c r="AA1812" s="30">
        <v>390</v>
      </c>
      <c r="AB1812" s="30">
        <v>156</v>
      </c>
      <c r="AC1812" s="30">
        <v>507</v>
      </c>
      <c r="AD1812" s="30">
        <v>1014</v>
      </c>
      <c r="AE1812" s="30">
        <v>624</v>
      </c>
      <c r="AF1812" s="30">
        <v>741</v>
      </c>
    </row>
    <row r="1813" spans="1:32" x14ac:dyDescent="0.45">
      <c r="A1813" s="29" t="s">
        <v>718</v>
      </c>
      <c r="B1813" s="29" t="s">
        <v>719</v>
      </c>
      <c r="C1813" s="29" t="s">
        <v>3299</v>
      </c>
      <c r="D1813" s="29" t="s">
        <v>3300</v>
      </c>
      <c r="E1813" s="29" t="s">
        <v>3301</v>
      </c>
      <c r="F1813" s="29" t="s">
        <v>3302</v>
      </c>
      <c r="G1813" s="29" t="s">
        <v>3233</v>
      </c>
      <c r="H1813" s="29" t="s">
        <v>3234</v>
      </c>
      <c r="I1813" s="29" t="s">
        <v>3275</v>
      </c>
      <c r="J1813" s="29" t="s">
        <v>3276</v>
      </c>
      <c r="K1813" s="29" t="s">
        <v>3277</v>
      </c>
      <c r="L1813" s="29" t="s">
        <v>3100</v>
      </c>
      <c r="M1813" s="29" t="s">
        <v>3312</v>
      </c>
      <c r="N1813" s="29" t="s">
        <v>3313</v>
      </c>
      <c r="O1813" s="29" t="s">
        <v>3314</v>
      </c>
      <c r="P1813" s="29" t="s">
        <v>3315</v>
      </c>
      <c r="Q1813" s="29" t="s">
        <v>3209</v>
      </c>
      <c r="R1813" s="29" t="s">
        <v>3210</v>
      </c>
      <c r="S1813" s="29" t="s">
        <v>3098</v>
      </c>
      <c r="T1813" s="29"/>
      <c r="U1813" s="30">
        <v>21300</v>
      </c>
      <c r="V1813" s="30">
        <v>21300</v>
      </c>
      <c r="W1813" s="30">
        <v>21300</v>
      </c>
      <c r="X1813" s="30">
        <v>21300</v>
      </c>
      <c r="Y1813" s="30">
        <v>21300</v>
      </c>
      <c r="Z1813" s="30">
        <v>21300</v>
      </c>
      <c r="AA1813" s="30">
        <v>21300</v>
      </c>
      <c r="AB1813" s="30">
        <v>21300</v>
      </c>
      <c r="AC1813" s="30">
        <v>21300</v>
      </c>
      <c r="AD1813" s="30">
        <v>21300</v>
      </c>
      <c r="AE1813" s="30">
        <v>21300</v>
      </c>
      <c r="AF1813" s="30">
        <v>21300</v>
      </c>
    </row>
    <row r="1814" spans="1:32" x14ac:dyDescent="0.45">
      <c r="A1814" s="29" t="s">
        <v>718</v>
      </c>
      <c r="B1814" s="29" t="s">
        <v>719</v>
      </c>
      <c r="C1814" s="29" t="s">
        <v>3299</v>
      </c>
      <c r="D1814" s="29" t="s">
        <v>3300</v>
      </c>
      <c r="E1814" s="29" t="s">
        <v>3301</v>
      </c>
      <c r="F1814" s="29" t="s">
        <v>3302</v>
      </c>
      <c r="G1814" s="29" t="s">
        <v>3233</v>
      </c>
      <c r="H1814" s="29" t="s">
        <v>3234</v>
      </c>
      <c r="I1814" s="29" t="s">
        <v>3275</v>
      </c>
      <c r="J1814" s="29" t="s">
        <v>3276</v>
      </c>
      <c r="K1814" s="29" t="s">
        <v>3287</v>
      </c>
      <c r="L1814" s="29" t="s">
        <v>3101</v>
      </c>
      <c r="M1814" s="29" t="s">
        <v>3316</v>
      </c>
      <c r="N1814" s="29" t="s">
        <v>3317</v>
      </c>
      <c r="O1814" s="29" t="s">
        <v>3318</v>
      </c>
      <c r="P1814" s="29" t="s">
        <v>3319</v>
      </c>
      <c r="Q1814" s="29" t="s">
        <v>3209</v>
      </c>
      <c r="R1814" s="29" t="s">
        <v>3210</v>
      </c>
      <c r="S1814" s="29" t="s">
        <v>3098</v>
      </c>
      <c r="T1814" s="29"/>
      <c r="U1814" s="30">
        <v>2720</v>
      </c>
      <c r="V1814" s="30">
        <v>2720</v>
      </c>
      <c r="W1814" s="30">
        <v>2720</v>
      </c>
      <c r="X1814" s="30">
        <v>2720</v>
      </c>
      <c r="Y1814" s="30">
        <v>2720</v>
      </c>
      <c r="Z1814" s="30">
        <v>2720</v>
      </c>
      <c r="AA1814" s="30">
        <v>2720</v>
      </c>
      <c r="AB1814" s="30">
        <v>2720</v>
      </c>
      <c r="AC1814" s="30">
        <v>2720</v>
      </c>
      <c r="AD1814" s="30">
        <v>2720</v>
      </c>
      <c r="AE1814" s="30">
        <v>2678</v>
      </c>
      <c r="AF1814" s="30">
        <v>2678</v>
      </c>
    </row>
    <row r="1815" spans="1:32" x14ac:dyDescent="0.45">
      <c r="A1815" s="29" t="s">
        <v>884</v>
      </c>
      <c r="B1815" s="29" t="s">
        <v>885</v>
      </c>
      <c r="C1815" s="29" t="s">
        <v>3299</v>
      </c>
      <c r="D1815" s="29" t="s">
        <v>3300</v>
      </c>
      <c r="E1815" s="29" t="s">
        <v>3320</v>
      </c>
      <c r="F1815" s="29" t="s">
        <v>3321</v>
      </c>
      <c r="G1815" s="29" t="s">
        <v>3200</v>
      </c>
      <c r="H1815" s="29" t="s">
        <v>3201</v>
      </c>
      <c r="I1815" s="29" t="s">
        <v>3202</v>
      </c>
      <c r="J1815" s="29" t="s">
        <v>3203</v>
      </c>
      <c r="K1815" s="29" t="s">
        <v>3204</v>
      </c>
      <c r="L1815" s="29" t="s">
        <v>3109</v>
      </c>
      <c r="M1815" s="29" t="s">
        <v>3205</v>
      </c>
      <c r="N1815" s="29" t="s">
        <v>3206</v>
      </c>
      <c r="O1815" s="29" t="s">
        <v>3648</v>
      </c>
      <c r="P1815" s="29" t="s">
        <v>3649</v>
      </c>
      <c r="Q1815" s="29" t="s">
        <v>3209</v>
      </c>
      <c r="R1815" s="29" t="s">
        <v>3210</v>
      </c>
      <c r="S1815" s="29" t="s">
        <v>3098</v>
      </c>
      <c r="T1815" s="29"/>
      <c r="U1815" s="30">
        <v>0</v>
      </c>
      <c r="V1815" s="30">
        <v>0</v>
      </c>
      <c r="W1815" s="30">
        <v>27</v>
      </c>
      <c r="X1815" s="30">
        <v>67</v>
      </c>
      <c r="Y1815" s="30">
        <v>40</v>
      </c>
      <c r="Z1815" s="30">
        <v>67</v>
      </c>
      <c r="AA1815" s="30">
        <v>27</v>
      </c>
      <c r="AB1815" s="30">
        <v>27</v>
      </c>
      <c r="AC1815" s="30">
        <v>94</v>
      </c>
      <c r="AD1815" s="30">
        <v>13</v>
      </c>
      <c r="AE1815" s="30">
        <v>27</v>
      </c>
      <c r="AF1815" s="30">
        <v>27</v>
      </c>
    </row>
    <row r="1816" spans="1:32" x14ac:dyDescent="0.45">
      <c r="A1816" s="29" t="s">
        <v>884</v>
      </c>
      <c r="B1816" s="29" t="s">
        <v>885</v>
      </c>
      <c r="C1816" s="29" t="s">
        <v>3299</v>
      </c>
      <c r="D1816" s="29" t="s">
        <v>3300</v>
      </c>
      <c r="E1816" s="29" t="s">
        <v>3320</v>
      </c>
      <c r="F1816" s="29" t="s">
        <v>3321</v>
      </c>
      <c r="G1816" s="29" t="s">
        <v>3200</v>
      </c>
      <c r="H1816" s="29" t="s">
        <v>3201</v>
      </c>
      <c r="I1816" s="29" t="s">
        <v>3202</v>
      </c>
      <c r="J1816" s="29" t="s">
        <v>3203</v>
      </c>
      <c r="K1816" s="29" t="s">
        <v>3221</v>
      </c>
      <c r="L1816" s="29" t="s">
        <v>3113</v>
      </c>
      <c r="M1816" s="29" t="s">
        <v>3303</v>
      </c>
      <c r="N1816" s="29" t="s">
        <v>3304</v>
      </c>
      <c r="O1816" s="29" t="s">
        <v>3305</v>
      </c>
      <c r="P1816" s="29" t="s">
        <v>3306</v>
      </c>
      <c r="Q1816" s="29" t="s">
        <v>3209</v>
      </c>
      <c r="R1816" s="29" t="s">
        <v>3210</v>
      </c>
      <c r="S1816" s="29" t="s">
        <v>3098</v>
      </c>
      <c r="T1816" s="29"/>
      <c r="U1816" s="30">
        <v>28250</v>
      </c>
      <c r="V1816" s="30">
        <v>38734</v>
      </c>
      <c r="W1816" s="30">
        <v>42536</v>
      </c>
      <c r="X1816" s="30">
        <v>29796</v>
      </c>
      <c r="Y1816" s="30">
        <v>31717</v>
      </c>
      <c r="Z1816" s="30">
        <v>28311</v>
      </c>
      <c r="AA1816" s="30">
        <v>28989</v>
      </c>
      <c r="AB1816" s="30">
        <v>28457</v>
      </c>
      <c r="AC1816" s="30">
        <v>28371</v>
      </c>
      <c r="AD1816" s="30">
        <v>28733</v>
      </c>
      <c r="AE1816" s="30">
        <v>28609</v>
      </c>
      <c r="AF1816" s="30">
        <v>29014</v>
      </c>
    </row>
    <row r="1817" spans="1:32" x14ac:dyDescent="0.45">
      <c r="A1817" s="29" t="s">
        <v>884</v>
      </c>
      <c r="B1817" s="29" t="s">
        <v>885</v>
      </c>
      <c r="C1817" s="29" t="s">
        <v>3299</v>
      </c>
      <c r="D1817" s="29" t="s">
        <v>3300</v>
      </c>
      <c r="E1817" s="29" t="s">
        <v>3320</v>
      </c>
      <c r="F1817" s="29" t="s">
        <v>3321</v>
      </c>
      <c r="G1817" s="29" t="s">
        <v>3233</v>
      </c>
      <c r="H1817" s="29" t="s">
        <v>3234</v>
      </c>
      <c r="I1817" s="29" t="s">
        <v>3235</v>
      </c>
      <c r="J1817" s="29" t="s">
        <v>3236</v>
      </c>
      <c r="K1817" s="29" t="s">
        <v>3237</v>
      </c>
      <c r="L1817" s="29" t="s">
        <v>3107</v>
      </c>
      <c r="M1817" s="29" t="s">
        <v>3238</v>
      </c>
      <c r="N1817" s="29" t="s">
        <v>3239</v>
      </c>
      <c r="O1817" s="29" t="s">
        <v>3240</v>
      </c>
      <c r="P1817" s="29" t="s">
        <v>3241</v>
      </c>
      <c r="Q1817" s="29" t="s">
        <v>3209</v>
      </c>
      <c r="R1817" s="29" t="s">
        <v>3210</v>
      </c>
      <c r="S1817" s="29" t="s">
        <v>3098</v>
      </c>
      <c r="T1817" s="29"/>
      <c r="U1817" s="30">
        <v>0</v>
      </c>
      <c r="V1817" s="30">
        <v>1179</v>
      </c>
      <c r="W1817" s="30">
        <v>2200</v>
      </c>
      <c r="X1817" s="30">
        <v>2200</v>
      </c>
      <c r="Y1817" s="30">
        <v>2200</v>
      </c>
      <c r="Z1817" s="30">
        <v>2200</v>
      </c>
      <c r="AA1817" s="30">
        <v>2200</v>
      </c>
      <c r="AB1817" s="30">
        <v>2200</v>
      </c>
      <c r="AC1817" s="30">
        <v>2200</v>
      </c>
      <c r="AD1817" s="30">
        <v>2200</v>
      </c>
      <c r="AE1817" s="30">
        <v>2200</v>
      </c>
      <c r="AF1817" s="30">
        <v>2200</v>
      </c>
    </row>
    <row r="1818" spans="1:32" x14ac:dyDescent="0.45">
      <c r="A1818" s="29" t="s">
        <v>884</v>
      </c>
      <c r="B1818" s="29" t="s">
        <v>885</v>
      </c>
      <c r="C1818" s="29" t="s">
        <v>3299</v>
      </c>
      <c r="D1818" s="29" t="s">
        <v>3300</v>
      </c>
      <c r="E1818" s="29" t="s">
        <v>3320</v>
      </c>
      <c r="F1818" s="29" t="s">
        <v>3321</v>
      </c>
      <c r="G1818" s="29" t="s">
        <v>3233</v>
      </c>
      <c r="H1818" s="29" t="s">
        <v>3234</v>
      </c>
      <c r="I1818" s="29" t="s">
        <v>3242</v>
      </c>
      <c r="J1818" s="29" t="s">
        <v>3243</v>
      </c>
      <c r="K1818" s="29" t="s">
        <v>3244</v>
      </c>
      <c r="L1818" s="29" t="s">
        <v>3104</v>
      </c>
      <c r="M1818" s="29" t="s">
        <v>3436</v>
      </c>
      <c r="N1818" s="29" t="s">
        <v>3437</v>
      </c>
      <c r="O1818" s="29" t="s">
        <v>3438</v>
      </c>
      <c r="P1818" s="29" t="s">
        <v>3439</v>
      </c>
      <c r="Q1818" s="29" t="s">
        <v>3209</v>
      </c>
      <c r="R1818" s="29" t="s">
        <v>3210</v>
      </c>
      <c r="S1818" s="29" t="s">
        <v>3098</v>
      </c>
      <c r="T1818" s="29"/>
      <c r="U1818" s="30">
        <v>2000</v>
      </c>
      <c r="V1818" s="30">
        <v>857</v>
      </c>
      <c r="W1818" s="30">
        <v>0</v>
      </c>
      <c r="X1818" s="30">
        <v>0</v>
      </c>
      <c r="Y1818" s="30">
        <v>0</v>
      </c>
      <c r="Z1818" s="30">
        <v>0</v>
      </c>
      <c r="AA1818" s="30">
        <v>0</v>
      </c>
      <c r="AB1818" s="30">
        <v>0</v>
      </c>
      <c r="AC1818" s="30">
        <v>0</v>
      </c>
      <c r="AD1818" s="30">
        <v>0</v>
      </c>
      <c r="AE1818" s="30">
        <v>3000</v>
      </c>
      <c r="AF1818" s="30">
        <v>0</v>
      </c>
    </row>
    <row r="1819" spans="1:32" x14ac:dyDescent="0.45">
      <c r="A1819" s="29" t="s">
        <v>884</v>
      </c>
      <c r="B1819" s="29" t="s">
        <v>885</v>
      </c>
      <c r="C1819" s="29" t="s">
        <v>3299</v>
      </c>
      <c r="D1819" s="29" t="s">
        <v>3300</v>
      </c>
      <c r="E1819" s="29" t="s">
        <v>3320</v>
      </c>
      <c r="F1819" s="29" t="s">
        <v>3321</v>
      </c>
      <c r="G1819" s="29" t="s">
        <v>3233</v>
      </c>
      <c r="H1819" s="29" t="s">
        <v>3234</v>
      </c>
      <c r="I1819" s="29" t="s">
        <v>3242</v>
      </c>
      <c r="J1819" s="29" t="s">
        <v>3243</v>
      </c>
      <c r="K1819" s="29" t="s">
        <v>3244</v>
      </c>
      <c r="L1819" s="29" t="s">
        <v>3104</v>
      </c>
      <c r="M1819" s="29" t="s">
        <v>3245</v>
      </c>
      <c r="N1819" s="29" t="s">
        <v>3246</v>
      </c>
      <c r="O1819" s="29" t="s">
        <v>3701</v>
      </c>
      <c r="P1819" s="29" t="s">
        <v>3702</v>
      </c>
      <c r="Q1819" s="29" t="s">
        <v>3209</v>
      </c>
      <c r="R1819" s="29" t="s">
        <v>3210</v>
      </c>
      <c r="S1819" s="29" t="s">
        <v>3098</v>
      </c>
      <c r="T1819" s="29"/>
      <c r="U1819" s="30">
        <v>36000</v>
      </c>
      <c r="V1819" s="30">
        <v>36000</v>
      </c>
      <c r="W1819" s="30">
        <v>36000</v>
      </c>
      <c r="X1819" s="30">
        <v>36000</v>
      </c>
      <c r="Y1819" s="30">
        <v>36000</v>
      </c>
      <c r="Z1819" s="30">
        <v>36000</v>
      </c>
      <c r="AA1819" s="30">
        <v>36000</v>
      </c>
      <c r="AB1819" s="30">
        <v>36000</v>
      </c>
      <c r="AC1819" s="30">
        <v>36000</v>
      </c>
      <c r="AD1819" s="30">
        <v>36000</v>
      </c>
      <c r="AE1819" s="30">
        <v>36000</v>
      </c>
      <c r="AF1819" s="30">
        <v>36000</v>
      </c>
    </row>
    <row r="1820" spans="1:32" x14ac:dyDescent="0.45">
      <c r="A1820" s="29" t="s">
        <v>884</v>
      </c>
      <c r="B1820" s="29" t="s">
        <v>885</v>
      </c>
      <c r="C1820" s="29" t="s">
        <v>3299</v>
      </c>
      <c r="D1820" s="29" t="s">
        <v>3300</v>
      </c>
      <c r="E1820" s="29" t="s">
        <v>3320</v>
      </c>
      <c r="F1820" s="29" t="s">
        <v>3321</v>
      </c>
      <c r="G1820" s="29" t="s">
        <v>3233</v>
      </c>
      <c r="H1820" s="29" t="s">
        <v>3234</v>
      </c>
      <c r="I1820" s="29" t="s">
        <v>3242</v>
      </c>
      <c r="J1820" s="29" t="s">
        <v>3243</v>
      </c>
      <c r="K1820" s="29" t="s">
        <v>3258</v>
      </c>
      <c r="L1820" s="29" t="s">
        <v>3105</v>
      </c>
      <c r="M1820" s="29" t="s">
        <v>3259</v>
      </c>
      <c r="N1820" s="29" t="s">
        <v>3105</v>
      </c>
      <c r="O1820" s="29" t="s">
        <v>3260</v>
      </c>
      <c r="P1820" s="29" t="s">
        <v>3261</v>
      </c>
      <c r="Q1820" s="29" t="s">
        <v>3209</v>
      </c>
      <c r="R1820" s="29" t="s">
        <v>3210</v>
      </c>
      <c r="S1820" s="29" t="s">
        <v>3098</v>
      </c>
      <c r="T1820" s="29"/>
      <c r="U1820" s="30">
        <v>4000</v>
      </c>
      <c r="V1820" s="30">
        <v>0</v>
      </c>
      <c r="W1820" s="30">
        <v>0</v>
      </c>
      <c r="X1820" s="30">
        <v>0</v>
      </c>
      <c r="Y1820" s="30">
        <v>0</v>
      </c>
      <c r="Z1820" s="30">
        <v>0</v>
      </c>
      <c r="AA1820" s="30">
        <v>0</v>
      </c>
      <c r="AB1820" s="30">
        <v>0</v>
      </c>
      <c r="AC1820" s="30">
        <v>0</v>
      </c>
      <c r="AD1820" s="30">
        <v>0</v>
      </c>
      <c r="AE1820" s="30">
        <v>0</v>
      </c>
      <c r="AF1820" s="30">
        <v>0</v>
      </c>
    </row>
    <row r="1821" spans="1:32" x14ac:dyDescent="0.45">
      <c r="A1821" s="29" t="s">
        <v>884</v>
      </c>
      <c r="B1821" s="29" t="s">
        <v>885</v>
      </c>
      <c r="C1821" s="29" t="s">
        <v>3299</v>
      </c>
      <c r="D1821" s="29" t="s">
        <v>3300</v>
      </c>
      <c r="E1821" s="29" t="s">
        <v>3320</v>
      </c>
      <c r="F1821" s="29" t="s">
        <v>3321</v>
      </c>
      <c r="G1821" s="29" t="s">
        <v>3233</v>
      </c>
      <c r="H1821" s="29" t="s">
        <v>3234</v>
      </c>
      <c r="I1821" s="29" t="s">
        <v>3262</v>
      </c>
      <c r="J1821" s="29" t="s">
        <v>3263</v>
      </c>
      <c r="K1821" s="29" t="s">
        <v>3264</v>
      </c>
      <c r="L1821" s="29" t="s">
        <v>3103</v>
      </c>
      <c r="M1821" s="29" t="s">
        <v>3265</v>
      </c>
      <c r="N1821" s="29" t="s">
        <v>3266</v>
      </c>
      <c r="O1821" s="29" t="s">
        <v>3267</v>
      </c>
      <c r="P1821" s="29" t="s">
        <v>3268</v>
      </c>
      <c r="Q1821" s="29" t="s">
        <v>3209</v>
      </c>
      <c r="R1821" s="29" t="s">
        <v>3210</v>
      </c>
      <c r="S1821" s="29" t="s">
        <v>3098</v>
      </c>
      <c r="T1821" s="29"/>
      <c r="U1821" s="30">
        <v>4600</v>
      </c>
      <c r="V1821" s="30">
        <v>4600</v>
      </c>
      <c r="W1821" s="30">
        <v>4600</v>
      </c>
      <c r="X1821" s="30">
        <v>4600</v>
      </c>
      <c r="Y1821" s="30">
        <v>4600</v>
      </c>
      <c r="Z1821" s="30">
        <v>4600</v>
      </c>
      <c r="AA1821" s="30">
        <v>4600</v>
      </c>
      <c r="AB1821" s="30">
        <v>4600</v>
      </c>
      <c r="AC1821" s="30">
        <v>4600</v>
      </c>
      <c r="AD1821" s="30">
        <v>4600</v>
      </c>
      <c r="AE1821" s="30">
        <v>4600</v>
      </c>
      <c r="AF1821" s="30">
        <v>4600</v>
      </c>
    </row>
    <row r="1822" spans="1:32" x14ac:dyDescent="0.45">
      <c r="A1822" s="29" t="s">
        <v>884</v>
      </c>
      <c r="B1822" s="29" t="s">
        <v>885</v>
      </c>
      <c r="C1822" s="29" t="s">
        <v>3299</v>
      </c>
      <c r="D1822" s="29" t="s">
        <v>3300</v>
      </c>
      <c r="E1822" s="29" t="s">
        <v>3320</v>
      </c>
      <c r="F1822" s="29" t="s">
        <v>3321</v>
      </c>
      <c r="G1822" s="29" t="s">
        <v>3233</v>
      </c>
      <c r="H1822" s="29" t="s">
        <v>3234</v>
      </c>
      <c r="I1822" s="29" t="s">
        <v>3262</v>
      </c>
      <c r="J1822" s="29" t="s">
        <v>3263</v>
      </c>
      <c r="K1822" s="29" t="s">
        <v>3264</v>
      </c>
      <c r="L1822" s="29" t="s">
        <v>3103</v>
      </c>
      <c r="M1822" s="29" t="s">
        <v>3265</v>
      </c>
      <c r="N1822" s="29" t="s">
        <v>3266</v>
      </c>
      <c r="O1822" s="29" t="s">
        <v>3269</v>
      </c>
      <c r="P1822" s="29" t="s">
        <v>3270</v>
      </c>
      <c r="Q1822" s="29" t="s">
        <v>3209</v>
      </c>
      <c r="R1822" s="29" t="s">
        <v>3210</v>
      </c>
      <c r="S1822" s="29" t="s">
        <v>3098</v>
      </c>
      <c r="T1822" s="29"/>
      <c r="U1822" s="30">
        <v>0</v>
      </c>
      <c r="V1822" s="30">
        <v>117</v>
      </c>
      <c r="W1822" s="30">
        <v>507</v>
      </c>
      <c r="X1822" s="30">
        <v>390</v>
      </c>
      <c r="Y1822" s="30">
        <v>351</v>
      </c>
      <c r="Z1822" s="30">
        <v>312</v>
      </c>
      <c r="AA1822" s="30">
        <v>273</v>
      </c>
      <c r="AB1822" s="30">
        <v>156</v>
      </c>
      <c r="AC1822" s="30">
        <v>78</v>
      </c>
      <c r="AD1822" s="30">
        <v>0</v>
      </c>
      <c r="AE1822" s="30">
        <v>0</v>
      </c>
      <c r="AF1822" s="30">
        <v>0</v>
      </c>
    </row>
    <row r="1823" spans="1:32" x14ac:dyDescent="0.45">
      <c r="A1823" s="29" t="s">
        <v>884</v>
      </c>
      <c r="B1823" s="29" t="s">
        <v>885</v>
      </c>
      <c r="C1823" s="29" t="s">
        <v>3299</v>
      </c>
      <c r="D1823" s="29" t="s">
        <v>3300</v>
      </c>
      <c r="E1823" s="29" t="s">
        <v>3320</v>
      </c>
      <c r="F1823" s="29" t="s">
        <v>3321</v>
      </c>
      <c r="G1823" s="29" t="s">
        <v>3233</v>
      </c>
      <c r="H1823" s="29" t="s">
        <v>3234</v>
      </c>
      <c r="I1823" s="29" t="s">
        <v>3262</v>
      </c>
      <c r="J1823" s="29" t="s">
        <v>3263</v>
      </c>
      <c r="K1823" s="29" t="s">
        <v>3264</v>
      </c>
      <c r="L1823" s="29" t="s">
        <v>3103</v>
      </c>
      <c r="M1823" s="29" t="s">
        <v>3265</v>
      </c>
      <c r="N1823" s="29" t="s">
        <v>3266</v>
      </c>
      <c r="O1823" s="29" t="s">
        <v>3271</v>
      </c>
      <c r="P1823" s="29" t="s">
        <v>3272</v>
      </c>
      <c r="Q1823" s="29" t="s">
        <v>3209</v>
      </c>
      <c r="R1823" s="29" t="s">
        <v>3210</v>
      </c>
      <c r="S1823" s="29" t="s">
        <v>3098</v>
      </c>
      <c r="T1823" s="29"/>
      <c r="U1823" s="30">
        <v>0</v>
      </c>
      <c r="V1823" s="30">
        <v>7292</v>
      </c>
      <c r="W1823" s="30">
        <v>4588</v>
      </c>
      <c r="X1823" s="30">
        <v>4546</v>
      </c>
      <c r="Y1823" s="30">
        <v>6707</v>
      </c>
      <c r="Z1823" s="30">
        <v>1566</v>
      </c>
      <c r="AA1823" s="30">
        <v>4054</v>
      </c>
      <c r="AB1823" s="30">
        <v>1595</v>
      </c>
      <c r="AC1823" s="30">
        <v>3770</v>
      </c>
      <c r="AD1823" s="30">
        <v>1058</v>
      </c>
      <c r="AE1823" s="30">
        <v>796</v>
      </c>
      <c r="AF1823" s="30">
        <v>681</v>
      </c>
    </row>
    <row r="1824" spans="1:32" x14ac:dyDescent="0.45">
      <c r="A1824" s="29" t="s">
        <v>884</v>
      </c>
      <c r="B1824" s="29" t="s">
        <v>885</v>
      </c>
      <c r="C1824" s="29" t="s">
        <v>3299</v>
      </c>
      <c r="D1824" s="29" t="s">
        <v>3300</v>
      </c>
      <c r="E1824" s="29" t="s">
        <v>3320</v>
      </c>
      <c r="F1824" s="29" t="s">
        <v>3321</v>
      </c>
      <c r="G1824" s="29" t="s">
        <v>3233</v>
      </c>
      <c r="H1824" s="29" t="s">
        <v>3234</v>
      </c>
      <c r="I1824" s="29" t="s">
        <v>3262</v>
      </c>
      <c r="J1824" s="29" t="s">
        <v>3263</v>
      </c>
      <c r="K1824" s="29" t="s">
        <v>3264</v>
      </c>
      <c r="L1824" s="29" t="s">
        <v>3103</v>
      </c>
      <c r="M1824" s="29" t="s">
        <v>3265</v>
      </c>
      <c r="N1824" s="29" t="s">
        <v>3266</v>
      </c>
      <c r="O1824" s="29" t="s">
        <v>3273</v>
      </c>
      <c r="P1824" s="29" t="s">
        <v>3274</v>
      </c>
      <c r="Q1824" s="29" t="s">
        <v>3209</v>
      </c>
      <c r="R1824" s="29" t="s">
        <v>3210</v>
      </c>
      <c r="S1824" s="29" t="s">
        <v>3098</v>
      </c>
      <c r="T1824" s="29"/>
      <c r="U1824" s="30">
        <v>0</v>
      </c>
      <c r="V1824" s="30">
        <v>273</v>
      </c>
      <c r="W1824" s="30">
        <v>156</v>
      </c>
      <c r="X1824" s="30">
        <v>39</v>
      </c>
      <c r="Y1824" s="30">
        <v>78</v>
      </c>
      <c r="Z1824" s="30">
        <v>0</v>
      </c>
      <c r="AA1824" s="30">
        <v>78</v>
      </c>
      <c r="AB1824" s="30">
        <v>39</v>
      </c>
      <c r="AC1824" s="30">
        <v>39</v>
      </c>
      <c r="AD1824" s="30">
        <v>0</v>
      </c>
      <c r="AE1824" s="30">
        <v>0</v>
      </c>
      <c r="AF1824" s="30">
        <v>0</v>
      </c>
    </row>
    <row r="1825" spans="1:32" x14ac:dyDescent="0.45">
      <c r="A1825" s="29" t="s">
        <v>884</v>
      </c>
      <c r="B1825" s="29" t="s">
        <v>885</v>
      </c>
      <c r="C1825" s="29" t="s">
        <v>3299</v>
      </c>
      <c r="D1825" s="29" t="s">
        <v>3300</v>
      </c>
      <c r="E1825" s="29" t="s">
        <v>3320</v>
      </c>
      <c r="F1825" s="29" t="s">
        <v>3321</v>
      </c>
      <c r="G1825" s="29" t="s">
        <v>3233</v>
      </c>
      <c r="H1825" s="29" t="s">
        <v>3234</v>
      </c>
      <c r="I1825" s="29" t="s">
        <v>3262</v>
      </c>
      <c r="J1825" s="29" t="s">
        <v>3263</v>
      </c>
      <c r="K1825" s="29" t="s">
        <v>3264</v>
      </c>
      <c r="L1825" s="29" t="s">
        <v>3103</v>
      </c>
      <c r="M1825" s="29" t="s">
        <v>3265</v>
      </c>
      <c r="N1825" s="29" t="s">
        <v>3266</v>
      </c>
      <c r="O1825" s="29" t="s">
        <v>3372</v>
      </c>
      <c r="P1825" s="29" t="s">
        <v>3373</v>
      </c>
      <c r="Q1825" s="29" t="s">
        <v>3209</v>
      </c>
      <c r="R1825" s="29" t="s">
        <v>3210</v>
      </c>
      <c r="S1825" s="29" t="s">
        <v>3098</v>
      </c>
      <c r="T1825" s="29"/>
      <c r="U1825" s="30">
        <v>0</v>
      </c>
      <c r="V1825" s="30">
        <v>0</v>
      </c>
      <c r="W1825" s="30">
        <v>0</v>
      </c>
      <c r="X1825" s="30">
        <v>0</v>
      </c>
      <c r="Y1825" s="30">
        <v>72</v>
      </c>
      <c r="Z1825" s="30">
        <v>0</v>
      </c>
      <c r="AA1825" s="30">
        <v>0</v>
      </c>
      <c r="AB1825" s="30">
        <v>0</v>
      </c>
      <c r="AC1825" s="30">
        <v>0</v>
      </c>
      <c r="AD1825" s="30">
        <v>0</v>
      </c>
      <c r="AE1825" s="30">
        <v>0</v>
      </c>
      <c r="AF1825" s="30">
        <v>0</v>
      </c>
    </row>
    <row r="1826" spans="1:32" x14ac:dyDescent="0.45">
      <c r="A1826" s="29" t="s">
        <v>884</v>
      </c>
      <c r="B1826" s="29" t="s">
        <v>885</v>
      </c>
      <c r="C1826" s="29" t="s">
        <v>3299</v>
      </c>
      <c r="D1826" s="29" t="s">
        <v>3300</v>
      </c>
      <c r="E1826" s="29" t="s">
        <v>3320</v>
      </c>
      <c r="F1826" s="29" t="s">
        <v>3321</v>
      </c>
      <c r="G1826" s="29" t="s">
        <v>3233</v>
      </c>
      <c r="H1826" s="29" t="s">
        <v>3234</v>
      </c>
      <c r="I1826" s="29" t="s">
        <v>3275</v>
      </c>
      <c r="J1826" s="29" t="s">
        <v>3276</v>
      </c>
      <c r="K1826" s="29" t="s">
        <v>3277</v>
      </c>
      <c r="L1826" s="29" t="s">
        <v>3100</v>
      </c>
      <c r="M1826" s="29" t="s">
        <v>3278</v>
      </c>
      <c r="N1826" s="29" t="s">
        <v>3279</v>
      </c>
      <c r="O1826" s="29" t="s">
        <v>3446</v>
      </c>
      <c r="P1826" s="29" t="s">
        <v>3447</v>
      </c>
      <c r="Q1826" s="29" t="s">
        <v>3209</v>
      </c>
      <c r="R1826" s="29" t="s">
        <v>3210</v>
      </c>
      <c r="S1826" s="29" t="s">
        <v>3098</v>
      </c>
      <c r="T1826" s="29"/>
      <c r="U1826" s="30">
        <v>40500</v>
      </c>
      <c r="V1826" s="30">
        <v>40500</v>
      </c>
      <c r="W1826" s="30">
        <v>40500</v>
      </c>
      <c r="X1826" s="30">
        <v>40500</v>
      </c>
      <c r="Y1826" s="30">
        <v>40500</v>
      </c>
      <c r="Z1826" s="30">
        <v>40500</v>
      </c>
      <c r="AA1826" s="30">
        <v>40500</v>
      </c>
      <c r="AB1826" s="30">
        <v>40500</v>
      </c>
      <c r="AC1826" s="30">
        <v>40500</v>
      </c>
      <c r="AD1826" s="30">
        <v>40500</v>
      </c>
      <c r="AE1826" s="30">
        <v>40500</v>
      </c>
      <c r="AF1826" s="30">
        <v>40500</v>
      </c>
    </row>
    <row r="1827" spans="1:32" x14ac:dyDescent="0.45">
      <c r="A1827" s="29" t="s">
        <v>884</v>
      </c>
      <c r="B1827" s="29" t="s">
        <v>885</v>
      </c>
      <c r="C1827" s="29" t="s">
        <v>3299</v>
      </c>
      <c r="D1827" s="29" t="s">
        <v>3300</v>
      </c>
      <c r="E1827" s="29" t="s">
        <v>3320</v>
      </c>
      <c r="F1827" s="29" t="s">
        <v>3321</v>
      </c>
      <c r="G1827" s="29" t="s">
        <v>3233</v>
      </c>
      <c r="H1827" s="29" t="s">
        <v>3234</v>
      </c>
      <c r="I1827" s="29" t="s">
        <v>3275</v>
      </c>
      <c r="J1827" s="29" t="s">
        <v>3276</v>
      </c>
      <c r="K1827" s="29" t="s">
        <v>3277</v>
      </c>
      <c r="L1827" s="29" t="s">
        <v>3100</v>
      </c>
      <c r="M1827" s="29" t="s">
        <v>3312</v>
      </c>
      <c r="N1827" s="29" t="s">
        <v>3313</v>
      </c>
      <c r="O1827" s="29" t="s">
        <v>3314</v>
      </c>
      <c r="P1827" s="29" t="s">
        <v>3315</v>
      </c>
      <c r="Q1827" s="29" t="s">
        <v>3209</v>
      </c>
      <c r="R1827" s="29" t="s">
        <v>3210</v>
      </c>
      <c r="S1827" s="29" t="s">
        <v>3098</v>
      </c>
      <c r="T1827" s="29"/>
      <c r="U1827" s="30">
        <v>50000</v>
      </c>
      <c r="V1827" s="30">
        <v>50000</v>
      </c>
      <c r="W1827" s="30">
        <v>50000</v>
      </c>
      <c r="X1827" s="30">
        <v>50000</v>
      </c>
      <c r="Y1827" s="30">
        <v>50000</v>
      </c>
      <c r="Z1827" s="30">
        <v>50000</v>
      </c>
      <c r="AA1827" s="30">
        <v>50000</v>
      </c>
      <c r="AB1827" s="30">
        <v>50000</v>
      </c>
      <c r="AC1827" s="30">
        <v>50000</v>
      </c>
      <c r="AD1827" s="30">
        <v>50000</v>
      </c>
      <c r="AE1827" s="30">
        <v>50000</v>
      </c>
      <c r="AF1827" s="30">
        <v>50000</v>
      </c>
    </row>
    <row r="1828" spans="1:32" x14ac:dyDescent="0.45">
      <c r="A1828" s="29" t="s">
        <v>884</v>
      </c>
      <c r="B1828" s="29" t="s">
        <v>885</v>
      </c>
      <c r="C1828" s="29" t="s">
        <v>3299</v>
      </c>
      <c r="D1828" s="29" t="s">
        <v>3300</v>
      </c>
      <c r="E1828" s="29" t="s">
        <v>3320</v>
      </c>
      <c r="F1828" s="29" t="s">
        <v>3321</v>
      </c>
      <c r="G1828" s="29" t="s">
        <v>3233</v>
      </c>
      <c r="H1828" s="29" t="s">
        <v>3234</v>
      </c>
      <c r="I1828" s="29" t="s">
        <v>3275</v>
      </c>
      <c r="J1828" s="29" t="s">
        <v>3276</v>
      </c>
      <c r="K1828" s="29" t="s">
        <v>3287</v>
      </c>
      <c r="L1828" s="29" t="s">
        <v>3101</v>
      </c>
      <c r="M1828" s="29" t="s">
        <v>3316</v>
      </c>
      <c r="N1828" s="29" t="s">
        <v>3317</v>
      </c>
      <c r="O1828" s="29" t="s">
        <v>3454</v>
      </c>
      <c r="P1828" s="29" t="s">
        <v>3455</v>
      </c>
      <c r="Q1828" s="29" t="s">
        <v>3249</v>
      </c>
      <c r="R1828" s="29" t="s">
        <v>3210</v>
      </c>
      <c r="S1828" s="29" t="s">
        <v>3098</v>
      </c>
      <c r="T1828" s="29"/>
      <c r="U1828" s="30">
        <v>962</v>
      </c>
      <c r="V1828" s="30">
        <v>962</v>
      </c>
      <c r="W1828" s="30">
        <v>962</v>
      </c>
      <c r="X1828" s="30">
        <v>962</v>
      </c>
      <c r="Y1828" s="30">
        <v>962</v>
      </c>
      <c r="Z1828" s="30">
        <v>962</v>
      </c>
      <c r="AA1828" s="30">
        <v>962</v>
      </c>
      <c r="AB1828" s="30">
        <v>962</v>
      </c>
      <c r="AC1828" s="30">
        <v>962</v>
      </c>
      <c r="AD1828" s="30">
        <v>962</v>
      </c>
      <c r="AE1828" s="30">
        <v>962</v>
      </c>
      <c r="AF1828" s="30">
        <v>962</v>
      </c>
    </row>
    <row r="1829" spans="1:32" x14ac:dyDescent="0.45">
      <c r="A1829" s="29" t="s">
        <v>884</v>
      </c>
      <c r="B1829" s="29" t="s">
        <v>885</v>
      </c>
      <c r="C1829" s="29" t="s">
        <v>3299</v>
      </c>
      <c r="D1829" s="29" t="s">
        <v>3300</v>
      </c>
      <c r="E1829" s="29" t="s">
        <v>3320</v>
      </c>
      <c r="F1829" s="29" t="s">
        <v>3321</v>
      </c>
      <c r="G1829" s="29" t="s">
        <v>3233</v>
      </c>
      <c r="H1829" s="29" t="s">
        <v>3234</v>
      </c>
      <c r="I1829" s="29" t="s">
        <v>3275</v>
      </c>
      <c r="J1829" s="29" t="s">
        <v>3276</v>
      </c>
      <c r="K1829" s="29" t="s">
        <v>3287</v>
      </c>
      <c r="L1829" s="29" t="s">
        <v>3101</v>
      </c>
      <c r="M1829" s="29" t="s">
        <v>3288</v>
      </c>
      <c r="N1829" s="29" t="s">
        <v>3289</v>
      </c>
      <c r="O1829" s="29" t="s">
        <v>3290</v>
      </c>
      <c r="P1829" s="29" t="s">
        <v>3291</v>
      </c>
      <c r="Q1829" s="29" t="s">
        <v>3209</v>
      </c>
      <c r="R1829" s="29" t="s">
        <v>3210</v>
      </c>
      <c r="S1829" s="29" t="s">
        <v>3098</v>
      </c>
      <c r="T1829" s="29"/>
      <c r="U1829" s="30">
        <v>2000</v>
      </c>
      <c r="V1829" s="30">
        <v>2000</v>
      </c>
      <c r="W1829" s="30">
        <v>2000</v>
      </c>
      <c r="X1829" s="30">
        <v>2000</v>
      </c>
      <c r="Y1829" s="30">
        <v>2000</v>
      </c>
      <c r="Z1829" s="30">
        <v>2000</v>
      </c>
      <c r="AA1829" s="30">
        <v>2000</v>
      </c>
      <c r="AB1829" s="30">
        <v>2000</v>
      </c>
      <c r="AC1829" s="30">
        <v>2000</v>
      </c>
      <c r="AD1829" s="30">
        <v>2000</v>
      </c>
      <c r="AE1829" s="30">
        <v>2000</v>
      </c>
      <c r="AF1829" s="30">
        <v>2000</v>
      </c>
    </row>
    <row r="1830" spans="1:32" x14ac:dyDescent="0.45">
      <c r="A1830" s="29" t="s">
        <v>884</v>
      </c>
      <c r="B1830" s="29" t="s">
        <v>885</v>
      </c>
      <c r="C1830" s="29" t="s">
        <v>3292</v>
      </c>
      <c r="D1830" s="29" t="s">
        <v>3293</v>
      </c>
      <c r="E1830" s="29" t="s">
        <v>3388</v>
      </c>
      <c r="F1830" s="29" t="s">
        <v>3389</v>
      </c>
      <c r="G1830" s="29" t="s">
        <v>3200</v>
      </c>
      <c r="H1830" s="29" t="s">
        <v>3201</v>
      </c>
      <c r="I1830" s="29" t="s">
        <v>3202</v>
      </c>
      <c r="J1830" s="29" t="s">
        <v>3203</v>
      </c>
      <c r="K1830" s="29" t="s">
        <v>3204</v>
      </c>
      <c r="L1830" s="29" t="s">
        <v>3109</v>
      </c>
      <c r="M1830" s="29" t="s">
        <v>3378</v>
      </c>
      <c r="N1830" s="29" t="s">
        <v>3379</v>
      </c>
      <c r="O1830" s="29" t="s">
        <v>3380</v>
      </c>
      <c r="P1830" s="29" t="s">
        <v>3381</v>
      </c>
      <c r="Q1830" s="29" t="s">
        <v>3209</v>
      </c>
      <c r="R1830" s="29" t="s">
        <v>3210</v>
      </c>
      <c r="S1830" s="29" t="s">
        <v>3098</v>
      </c>
      <c r="T1830" s="29"/>
      <c r="U1830" s="30">
        <v>950</v>
      </c>
      <c r="V1830" s="30">
        <v>950</v>
      </c>
      <c r="W1830" s="30">
        <v>950</v>
      </c>
      <c r="X1830" s="30">
        <v>950</v>
      </c>
      <c r="Y1830" s="30">
        <v>1900</v>
      </c>
      <c r="Z1830" s="30">
        <v>950</v>
      </c>
      <c r="AA1830" s="30">
        <v>1900</v>
      </c>
      <c r="AB1830" s="30">
        <v>3200</v>
      </c>
      <c r="AC1830" s="30">
        <v>3200</v>
      </c>
      <c r="AD1830" s="30">
        <v>3200</v>
      </c>
      <c r="AE1830" s="30">
        <v>0</v>
      </c>
      <c r="AF1830" s="30">
        <v>0</v>
      </c>
    </row>
    <row r="1831" spans="1:32" x14ac:dyDescent="0.45">
      <c r="A1831" s="29" t="s">
        <v>884</v>
      </c>
      <c r="B1831" s="29" t="s">
        <v>885</v>
      </c>
      <c r="C1831" s="29" t="s">
        <v>3292</v>
      </c>
      <c r="D1831" s="29" t="s">
        <v>3293</v>
      </c>
      <c r="E1831" s="29" t="s">
        <v>3388</v>
      </c>
      <c r="F1831" s="29" t="s">
        <v>3389</v>
      </c>
      <c r="G1831" s="29" t="s">
        <v>3200</v>
      </c>
      <c r="H1831" s="29" t="s">
        <v>3201</v>
      </c>
      <c r="I1831" s="29" t="s">
        <v>3226</v>
      </c>
      <c r="J1831" s="29" t="s">
        <v>3227</v>
      </c>
      <c r="K1831" s="29" t="s">
        <v>3228</v>
      </c>
      <c r="L1831" s="29" t="s">
        <v>3111</v>
      </c>
      <c r="M1831" s="29" t="s">
        <v>3229</v>
      </c>
      <c r="N1831" s="29" t="s">
        <v>3230</v>
      </c>
      <c r="O1831" s="29" t="s">
        <v>3231</v>
      </c>
      <c r="P1831" s="29" t="s">
        <v>3232</v>
      </c>
      <c r="Q1831" s="29" t="s">
        <v>3209</v>
      </c>
      <c r="R1831" s="29" t="s">
        <v>3210</v>
      </c>
      <c r="S1831" s="29" t="s">
        <v>3098</v>
      </c>
      <c r="T1831" s="29"/>
      <c r="U1831" s="30">
        <v>0</v>
      </c>
      <c r="V1831" s="30">
        <v>0</v>
      </c>
      <c r="W1831" s="30">
        <v>0</v>
      </c>
      <c r="X1831" s="30">
        <v>0</v>
      </c>
      <c r="Y1831" s="30">
        <v>0</v>
      </c>
      <c r="Z1831" s="30">
        <v>0</v>
      </c>
      <c r="AA1831" s="30">
        <v>0</v>
      </c>
      <c r="AB1831" s="30">
        <v>0</v>
      </c>
      <c r="AC1831" s="30">
        <v>0</v>
      </c>
      <c r="AD1831" s="30">
        <v>0</v>
      </c>
      <c r="AE1831" s="30">
        <v>0</v>
      </c>
      <c r="AF1831" s="30">
        <v>0</v>
      </c>
    </row>
    <row r="1832" spans="1:32" x14ac:dyDescent="0.45">
      <c r="A1832" s="29" t="s">
        <v>884</v>
      </c>
      <c r="B1832" s="29" t="s">
        <v>885</v>
      </c>
      <c r="C1832" s="29" t="s">
        <v>3292</v>
      </c>
      <c r="D1832" s="29" t="s">
        <v>3293</v>
      </c>
      <c r="E1832" s="29" t="s">
        <v>3388</v>
      </c>
      <c r="F1832" s="29" t="s">
        <v>3389</v>
      </c>
      <c r="G1832" s="29" t="s">
        <v>3233</v>
      </c>
      <c r="H1832" s="29" t="s">
        <v>3234</v>
      </c>
      <c r="I1832" s="29" t="s">
        <v>3235</v>
      </c>
      <c r="J1832" s="29" t="s">
        <v>3236</v>
      </c>
      <c r="K1832" s="29" t="s">
        <v>3237</v>
      </c>
      <c r="L1832" s="29" t="s">
        <v>3107</v>
      </c>
      <c r="M1832" s="29" t="s">
        <v>3456</v>
      </c>
      <c r="N1832" s="29" t="s">
        <v>3457</v>
      </c>
      <c r="O1832" s="29" t="s">
        <v>3504</v>
      </c>
      <c r="P1832" s="29" t="s">
        <v>3505</v>
      </c>
      <c r="Q1832" s="29" t="s">
        <v>3209</v>
      </c>
      <c r="R1832" s="29" t="s">
        <v>3210</v>
      </c>
      <c r="S1832" s="29" t="s">
        <v>3098</v>
      </c>
      <c r="T1832" s="29"/>
      <c r="U1832" s="30">
        <v>0</v>
      </c>
      <c r="V1832" s="30">
        <v>54</v>
      </c>
      <c r="W1832" s="30">
        <v>162</v>
      </c>
      <c r="X1832" s="30">
        <v>2024</v>
      </c>
      <c r="Y1832" s="30">
        <v>827</v>
      </c>
      <c r="Z1832" s="30">
        <v>527</v>
      </c>
      <c r="AA1832" s="30">
        <v>100</v>
      </c>
      <c r="AB1832" s="30">
        <v>54</v>
      </c>
      <c r="AC1832" s="30">
        <v>300</v>
      </c>
      <c r="AD1832" s="30">
        <v>627</v>
      </c>
      <c r="AE1832" s="30">
        <v>432</v>
      </c>
      <c r="AF1832" s="30">
        <v>508</v>
      </c>
    </row>
    <row r="1833" spans="1:32" x14ac:dyDescent="0.45">
      <c r="A1833" s="29" t="s">
        <v>884</v>
      </c>
      <c r="B1833" s="29" t="s">
        <v>885</v>
      </c>
      <c r="C1833" s="29" t="s">
        <v>3292</v>
      </c>
      <c r="D1833" s="29" t="s">
        <v>3293</v>
      </c>
      <c r="E1833" s="29" t="s">
        <v>3388</v>
      </c>
      <c r="F1833" s="29" t="s">
        <v>3389</v>
      </c>
      <c r="G1833" s="29" t="s">
        <v>3233</v>
      </c>
      <c r="H1833" s="29" t="s">
        <v>3234</v>
      </c>
      <c r="I1833" s="29" t="s">
        <v>3235</v>
      </c>
      <c r="J1833" s="29" t="s">
        <v>3236</v>
      </c>
      <c r="K1833" s="29" t="s">
        <v>3237</v>
      </c>
      <c r="L1833" s="29" t="s">
        <v>3107</v>
      </c>
      <c r="M1833" s="29" t="s">
        <v>3456</v>
      </c>
      <c r="N1833" s="29" t="s">
        <v>3457</v>
      </c>
      <c r="O1833" s="29" t="s">
        <v>3629</v>
      </c>
      <c r="P1833" s="29" t="s">
        <v>3630</v>
      </c>
      <c r="Q1833" s="29" t="s">
        <v>3209</v>
      </c>
      <c r="R1833" s="29" t="s">
        <v>3210</v>
      </c>
      <c r="S1833" s="29" t="s">
        <v>3098</v>
      </c>
      <c r="T1833" s="29"/>
      <c r="U1833" s="30">
        <v>0</v>
      </c>
      <c r="V1833" s="30">
        <v>0</v>
      </c>
      <c r="W1833" s="30">
        <v>11517</v>
      </c>
      <c r="X1833" s="30">
        <v>17000</v>
      </c>
      <c r="Y1833" s="30">
        <v>17000</v>
      </c>
      <c r="Z1833" s="30">
        <v>17000</v>
      </c>
      <c r="AA1833" s="30">
        <v>17000</v>
      </c>
      <c r="AB1833" s="30">
        <v>17000</v>
      </c>
      <c r="AC1833" s="30">
        <v>17000</v>
      </c>
      <c r="AD1833" s="30">
        <v>17000</v>
      </c>
      <c r="AE1833" s="30">
        <v>17000</v>
      </c>
      <c r="AF1833" s="30">
        <v>17000</v>
      </c>
    </row>
    <row r="1834" spans="1:32" x14ac:dyDescent="0.45">
      <c r="A1834" s="29" t="s">
        <v>1169</v>
      </c>
      <c r="B1834" s="29" t="s">
        <v>1170</v>
      </c>
      <c r="C1834" s="29" t="s">
        <v>3299</v>
      </c>
      <c r="D1834" s="29" t="s">
        <v>3300</v>
      </c>
      <c r="E1834" s="29" t="s">
        <v>3301</v>
      </c>
      <c r="F1834" s="29" t="s">
        <v>3302</v>
      </c>
      <c r="G1834" s="29" t="s">
        <v>3233</v>
      </c>
      <c r="H1834" s="29" t="s">
        <v>3234</v>
      </c>
      <c r="I1834" s="29" t="s">
        <v>3242</v>
      </c>
      <c r="J1834" s="29" t="s">
        <v>3243</v>
      </c>
      <c r="K1834" s="29" t="s">
        <v>3244</v>
      </c>
      <c r="L1834" s="29" t="s">
        <v>3104</v>
      </c>
      <c r="M1834" s="29" t="s">
        <v>3436</v>
      </c>
      <c r="N1834" s="29" t="s">
        <v>3437</v>
      </c>
      <c r="O1834" s="29" t="s">
        <v>3438</v>
      </c>
      <c r="P1834" s="29" t="s">
        <v>3439</v>
      </c>
      <c r="Q1834" s="29" t="s">
        <v>3209</v>
      </c>
      <c r="R1834" s="29" t="s">
        <v>3210</v>
      </c>
      <c r="S1834" s="29" t="s">
        <v>3098</v>
      </c>
      <c r="T1834" s="29"/>
      <c r="U1834" s="30">
        <v>5000</v>
      </c>
      <c r="V1834" s="30">
        <v>5000</v>
      </c>
      <c r="W1834" s="30">
        <v>5000</v>
      </c>
      <c r="X1834" s="30">
        <v>5000</v>
      </c>
      <c r="Y1834" s="30">
        <v>5000</v>
      </c>
      <c r="Z1834" s="30">
        <v>5000</v>
      </c>
      <c r="AA1834" s="30">
        <v>5000</v>
      </c>
      <c r="AB1834" s="30">
        <v>5000</v>
      </c>
      <c r="AC1834" s="30">
        <v>5000</v>
      </c>
      <c r="AD1834" s="30">
        <v>5000</v>
      </c>
      <c r="AE1834" s="30">
        <v>5000</v>
      </c>
      <c r="AF1834" s="30">
        <v>5000</v>
      </c>
    </row>
    <row r="1835" spans="1:32" x14ac:dyDescent="0.45">
      <c r="A1835" s="29" t="s">
        <v>1169</v>
      </c>
      <c r="B1835" s="29" t="s">
        <v>1170</v>
      </c>
      <c r="C1835" s="29" t="s">
        <v>3299</v>
      </c>
      <c r="D1835" s="29" t="s">
        <v>3300</v>
      </c>
      <c r="E1835" s="29" t="s">
        <v>3301</v>
      </c>
      <c r="F1835" s="29" t="s">
        <v>3302</v>
      </c>
      <c r="G1835" s="29" t="s">
        <v>3233</v>
      </c>
      <c r="H1835" s="29" t="s">
        <v>3234</v>
      </c>
      <c r="I1835" s="29" t="s">
        <v>3242</v>
      </c>
      <c r="J1835" s="29" t="s">
        <v>3243</v>
      </c>
      <c r="K1835" s="29" t="s">
        <v>3252</v>
      </c>
      <c r="L1835" s="29" t="s">
        <v>3106</v>
      </c>
      <c r="M1835" s="29" t="s">
        <v>3253</v>
      </c>
      <c r="N1835" s="29" t="s">
        <v>3106</v>
      </c>
      <c r="O1835" s="29" t="s">
        <v>3812</v>
      </c>
      <c r="P1835" s="29" t="s">
        <v>3813</v>
      </c>
      <c r="Q1835" s="29" t="s">
        <v>3249</v>
      </c>
      <c r="R1835" s="29" t="s">
        <v>3210</v>
      </c>
      <c r="S1835" s="29" t="s">
        <v>3098</v>
      </c>
      <c r="T1835" s="29"/>
      <c r="U1835" s="30">
        <v>1029</v>
      </c>
      <c r="V1835" s="30">
        <v>1029</v>
      </c>
      <c r="W1835" s="30">
        <v>1029</v>
      </c>
      <c r="X1835" s="30">
        <v>1029</v>
      </c>
      <c r="Y1835" s="30">
        <v>1029</v>
      </c>
      <c r="Z1835" s="30">
        <v>1043</v>
      </c>
      <c r="AA1835" s="30">
        <v>0</v>
      </c>
      <c r="AB1835" s="30">
        <v>0</v>
      </c>
      <c r="AC1835" s="30">
        <v>0</v>
      </c>
      <c r="AD1835" s="30">
        <v>0</v>
      </c>
      <c r="AE1835" s="30">
        <v>0</v>
      </c>
      <c r="AF1835" s="30">
        <v>0</v>
      </c>
    </row>
    <row r="1836" spans="1:32" x14ac:dyDescent="0.45">
      <c r="A1836" s="29" t="s">
        <v>1169</v>
      </c>
      <c r="B1836" s="29" t="s">
        <v>1170</v>
      </c>
      <c r="C1836" s="29" t="s">
        <v>3299</v>
      </c>
      <c r="D1836" s="29" t="s">
        <v>3300</v>
      </c>
      <c r="E1836" s="29" t="s">
        <v>3301</v>
      </c>
      <c r="F1836" s="29" t="s">
        <v>3302</v>
      </c>
      <c r="G1836" s="29" t="s">
        <v>3233</v>
      </c>
      <c r="H1836" s="29" t="s">
        <v>3234</v>
      </c>
      <c r="I1836" s="29" t="s">
        <v>3242</v>
      </c>
      <c r="J1836" s="29" t="s">
        <v>3243</v>
      </c>
      <c r="K1836" s="29" t="s">
        <v>3252</v>
      </c>
      <c r="L1836" s="29" t="s">
        <v>3106</v>
      </c>
      <c r="M1836" s="29" t="s">
        <v>3253</v>
      </c>
      <c r="N1836" s="29" t="s">
        <v>3106</v>
      </c>
      <c r="O1836" s="29" t="s">
        <v>3812</v>
      </c>
      <c r="P1836" s="29" t="s">
        <v>3813</v>
      </c>
      <c r="Q1836" s="29" t="s">
        <v>3209</v>
      </c>
      <c r="R1836" s="29" t="s">
        <v>3210</v>
      </c>
      <c r="S1836" s="29" t="s">
        <v>3098</v>
      </c>
      <c r="T1836" s="29"/>
      <c r="U1836" s="30">
        <v>23000</v>
      </c>
      <c r="V1836" s="30">
        <v>23000</v>
      </c>
      <c r="W1836" s="30">
        <v>23000</v>
      </c>
      <c r="X1836" s="30">
        <v>23000</v>
      </c>
      <c r="Y1836" s="30">
        <v>23000</v>
      </c>
      <c r="Z1836" s="30">
        <v>23000</v>
      </c>
      <c r="AA1836" s="30">
        <v>23000</v>
      </c>
      <c r="AB1836" s="30">
        <v>23000</v>
      </c>
      <c r="AC1836" s="30">
        <v>23000</v>
      </c>
      <c r="AD1836" s="30">
        <v>23000</v>
      </c>
      <c r="AE1836" s="30">
        <v>23000</v>
      </c>
      <c r="AF1836" s="30">
        <v>23000</v>
      </c>
    </row>
    <row r="1837" spans="1:32" x14ac:dyDescent="0.45">
      <c r="A1837" s="29" t="s">
        <v>1169</v>
      </c>
      <c r="B1837" s="29" t="s">
        <v>1170</v>
      </c>
      <c r="C1837" s="29" t="s">
        <v>3299</v>
      </c>
      <c r="D1837" s="29" t="s">
        <v>3300</v>
      </c>
      <c r="E1837" s="29" t="s">
        <v>3301</v>
      </c>
      <c r="F1837" s="29" t="s">
        <v>3302</v>
      </c>
      <c r="G1837" s="29" t="s">
        <v>3233</v>
      </c>
      <c r="H1837" s="29" t="s">
        <v>3234</v>
      </c>
      <c r="I1837" s="29" t="s">
        <v>3275</v>
      </c>
      <c r="J1837" s="29" t="s">
        <v>3276</v>
      </c>
      <c r="K1837" s="29" t="s">
        <v>3277</v>
      </c>
      <c r="L1837" s="29" t="s">
        <v>3100</v>
      </c>
      <c r="M1837" s="29" t="s">
        <v>3278</v>
      </c>
      <c r="N1837" s="29" t="s">
        <v>3279</v>
      </c>
      <c r="O1837" s="29" t="s">
        <v>3280</v>
      </c>
      <c r="P1837" s="29" t="s">
        <v>3281</v>
      </c>
      <c r="Q1837" s="29" t="s">
        <v>3249</v>
      </c>
      <c r="R1837" s="29" t="s">
        <v>3210</v>
      </c>
      <c r="S1837" s="29" t="s">
        <v>3098</v>
      </c>
      <c r="T1837" s="29"/>
      <c r="U1837" s="30">
        <v>745</v>
      </c>
      <c r="V1837" s="30">
        <v>0</v>
      </c>
      <c r="W1837" s="30">
        <v>0</v>
      </c>
      <c r="X1837" s="30">
        <v>0</v>
      </c>
      <c r="Y1837" s="30">
        <v>0</v>
      </c>
      <c r="Z1837" s="30">
        <v>0</v>
      </c>
      <c r="AA1837" s="30">
        <v>0</v>
      </c>
      <c r="AB1837" s="30">
        <v>0</v>
      </c>
      <c r="AC1837" s="30">
        <v>0</v>
      </c>
      <c r="AD1837" s="30">
        <v>0</v>
      </c>
      <c r="AE1837" s="30">
        <v>0</v>
      </c>
      <c r="AF1837" s="30">
        <v>0</v>
      </c>
    </row>
    <row r="1838" spans="1:32" x14ac:dyDescent="0.45">
      <c r="A1838" s="29" t="s">
        <v>1169</v>
      </c>
      <c r="B1838" s="29" t="s">
        <v>1170</v>
      </c>
      <c r="C1838" s="29" t="s">
        <v>3299</v>
      </c>
      <c r="D1838" s="29" t="s">
        <v>3300</v>
      </c>
      <c r="E1838" s="29" t="s">
        <v>3301</v>
      </c>
      <c r="F1838" s="29" t="s">
        <v>3302</v>
      </c>
      <c r="G1838" s="29" t="s">
        <v>3233</v>
      </c>
      <c r="H1838" s="29" t="s">
        <v>3234</v>
      </c>
      <c r="I1838" s="29" t="s">
        <v>3275</v>
      </c>
      <c r="J1838" s="29" t="s">
        <v>3276</v>
      </c>
      <c r="K1838" s="29" t="s">
        <v>3277</v>
      </c>
      <c r="L1838" s="29" t="s">
        <v>3100</v>
      </c>
      <c r="M1838" s="29" t="s">
        <v>3278</v>
      </c>
      <c r="N1838" s="29" t="s">
        <v>3279</v>
      </c>
      <c r="O1838" s="29" t="s">
        <v>3280</v>
      </c>
      <c r="P1838" s="29" t="s">
        <v>3281</v>
      </c>
      <c r="Q1838" s="29" t="s">
        <v>3209</v>
      </c>
      <c r="R1838" s="29" t="s">
        <v>3210</v>
      </c>
      <c r="S1838" s="29" t="s">
        <v>3098</v>
      </c>
      <c r="T1838" s="29"/>
      <c r="U1838" s="30">
        <v>33000</v>
      </c>
      <c r="V1838" s="30">
        <v>33000</v>
      </c>
      <c r="W1838" s="30">
        <v>33000</v>
      </c>
      <c r="X1838" s="30">
        <v>33000</v>
      </c>
      <c r="Y1838" s="30">
        <v>33000</v>
      </c>
      <c r="Z1838" s="30">
        <v>33000</v>
      </c>
      <c r="AA1838" s="30">
        <v>33000</v>
      </c>
      <c r="AB1838" s="30">
        <v>33000</v>
      </c>
      <c r="AC1838" s="30">
        <v>33000</v>
      </c>
      <c r="AD1838" s="30">
        <v>33000</v>
      </c>
      <c r="AE1838" s="30">
        <v>33000</v>
      </c>
      <c r="AF1838" s="30">
        <v>33000</v>
      </c>
    </row>
    <row r="1839" spans="1:32" x14ac:dyDescent="0.45">
      <c r="A1839" s="29" t="s">
        <v>1169</v>
      </c>
      <c r="B1839" s="29" t="s">
        <v>1170</v>
      </c>
      <c r="C1839" s="29" t="s">
        <v>3299</v>
      </c>
      <c r="D1839" s="29" t="s">
        <v>3300</v>
      </c>
      <c r="E1839" s="29" t="s">
        <v>3301</v>
      </c>
      <c r="F1839" s="29" t="s">
        <v>3302</v>
      </c>
      <c r="G1839" s="29" t="s">
        <v>3233</v>
      </c>
      <c r="H1839" s="29" t="s">
        <v>3234</v>
      </c>
      <c r="I1839" s="29" t="s">
        <v>3275</v>
      </c>
      <c r="J1839" s="29" t="s">
        <v>3276</v>
      </c>
      <c r="K1839" s="29" t="s">
        <v>3287</v>
      </c>
      <c r="L1839" s="29" t="s">
        <v>3101</v>
      </c>
      <c r="M1839" s="29" t="s">
        <v>3578</v>
      </c>
      <c r="N1839" s="29" t="s">
        <v>3579</v>
      </c>
      <c r="O1839" s="29" t="s">
        <v>3580</v>
      </c>
      <c r="P1839" s="29" t="s">
        <v>3581</v>
      </c>
      <c r="Q1839" s="29" t="s">
        <v>3209</v>
      </c>
      <c r="R1839" s="29" t="s">
        <v>3210</v>
      </c>
      <c r="S1839" s="29" t="s">
        <v>3098</v>
      </c>
      <c r="T1839" s="29"/>
      <c r="U1839" s="30">
        <v>-15266</v>
      </c>
      <c r="V1839" s="30">
        <v>-15266</v>
      </c>
      <c r="W1839" s="30">
        <v>-15266</v>
      </c>
      <c r="X1839" s="30">
        <v>-15266</v>
      </c>
      <c r="Y1839" s="30">
        <v>-15266</v>
      </c>
      <c r="Z1839" s="30">
        <v>-15282</v>
      </c>
      <c r="AA1839" s="30">
        <v>0</v>
      </c>
      <c r="AB1839" s="30">
        <v>0</v>
      </c>
      <c r="AC1839" s="30">
        <v>0</v>
      </c>
      <c r="AD1839" s="30">
        <v>0</v>
      </c>
      <c r="AE1839" s="30">
        <v>0</v>
      </c>
      <c r="AF1839" s="30">
        <v>0</v>
      </c>
    </row>
    <row r="1840" spans="1:32" x14ac:dyDescent="0.45">
      <c r="A1840" s="29" t="s">
        <v>1169</v>
      </c>
      <c r="B1840" s="29" t="s">
        <v>1170</v>
      </c>
      <c r="C1840" s="29" t="s">
        <v>3299</v>
      </c>
      <c r="D1840" s="29" t="s">
        <v>3300</v>
      </c>
      <c r="E1840" s="29" t="s">
        <v>3301</v>
      </c>
      <c r="F1840" s="29" t="s">
        <v>3302</v>
      </c>
      <c r="G1840" s="29" t="s">
        <v>3233</v>
      </c>
      <c r="H1840" s="29" t="s">
        <v>3234</v>
      </c>
      <c r="I1840" s="29" t="s">
        <v>3275</v>
      </c>
      <c r="J1840" s="29" t="s">
        <v>3276</v>
      </c>
      <c r="K1840" s="29" t="s">
        <v>3287</v>
      </c>
      <c r="L1840" s="29" t="s">
        <v>3101</v>
      </c>
      <c r="M1840" s="29" t="s">
        <v>3316</v>
      </c>
      <c r="N1840" s="29" t="s">
        <v>3317</v>
      </c>
      <c r="O1840" s="29" t="s">
        <v>3450</v>
      </c>
      <c r="P1840" s="29" t="s">
        <v>3451</v>
      </c>
      <c r="Q1840" s="29" t="s">
        <v>3209</v>
      </c>
      <c r="R1840" s="29" t="s">
        <v>3210</v>
      </c>
      <c r="S1840" s="29" t="s">
        <v>3098</v>
      </c>
      <c r="T1840" s="29"/>
      <c r="U1840" s="30">
        <v>1050</v>
      </c>
      <c r="V1840" s="30">
        <v>1050</v>
      </c>
      <c r="W1840" s="30">
        <v>1050</v>
      </c>
      <c r="X1840" s="30">
        <v>990</v>
      </c>
      <c r="Y1840" s="30">
        <v>990</v>
      </c>
      <c r="Z1840" s="30">
        <v>1500</v>
      </c>
      <c r="AA1840" s="30">
        <v>1500</v>
      </c>
      <c r="AB1840" s="30">
        <v>1500</v>
      </c>
      <c r="AC1840" s="30">
        <v>1500</v>
      </c>
      <c r="AD1840" s="30">
        <v>1500</v>
      </c>
      <c r="AE1840" s="30">
        <v>1500</v>
      </c>
      <c r="AF1840" s="30">
        <v>1500</v>
      </c>
    </row>
    <row r="1841" spans="1:32" x14ac:dyDescent="0.45">
      <c r="A1841" s="29" t="s">
        <v>1169</v>
      </c>
      <c r="B1841" s="29" t="s">
        <v>1170</v>
      </c>
      <c r="C1841" s="29" t="s">
        <v>3299</v>
      </c>
      <c r="D1841" s="29" t="s">
        <v>3300</v>
      </c>
      <c r="E1841" s="29" t="s">
        <v>3301</v>
      </c>
      <c r="F1841" s="29" t="s">
        <v>3302</v>
      </c>
      <c r="G1841" s="29" t="s">
        <v>3233</v>
      </c>
      <c r="H1841" s="29" t="s">
        <v>3234</v>
      </c>
      <c r="I1841" s="29" t="s">
        <v>3275</v>
      </c>
      <c r="J1841" s="29" t="s">
        <v>3276</v>
      </c>
      <c r="K1841" s="29" t="s">
        <v>3287</v>
      </c>
      <c r="L1841" s="29" t="s">
        <v>3101</v>
      </c>
      <c r="M1841" s="29" t="s">
        <v>3288</v>
      </c>
      <c r="N1841" s="29" t="s">
        <v>3289</v>
      </c>
      <c r="O1841" s="29" t="s">
        <v>3290</v>
      </c>
      <c r="P1841" s="29" t="s">
        <v>3291</v>
      </c>
      <c r="Q1841" s="29" t="s">
        <v>3209</v>
      </c>
      <c r="R1841" s="29" t="s">
        <v>3210</v>
      </c>
      <c r="S1841" s="29" t="s">
        <v>3098</v>
      </c>
      <c r="T1841" s="29"/>
      <c r="U1841" s="30">
        <v>1500</v>
      </c>
      <c r="V1841" s="30">
        <v>1500</v>
      </c>
      <c r="W1841" s="30">
        <v>1500</v>
      </c>
      <c r="X1841" s="30">
        <v>1500</v>
      </c>
      <c r="Y1841" s="30">
        <v>1500</v>
      </c>
      <c r="Z1841" s="30">
        <v>1500</v>
      </c>
      <c r="AA1841" s="30">
        <v>1500</v>
      </c>
      <c r="AB1841" s="30">
        <v>1500</v>
      </c>
      <c r="AC1841" s="30">
        <v>1500</v>
      </c>
      <c r="AD1841" s="30">
        <v>1500</v>
      </c>
      <c r="AE1841" s="30">
        <v>1500</v>
      </c>
      <c r="AF1841" s="30">
        <v>1500</v>
      </c>
    </row>
    <row r="1842" spans="1:32" x14ac:dyDescent="0.45">
      <c r="A1842" s="29" t="s">
        <v>737</v>
      </c>
      <c r="B1842" s="29" t="s">
        <v>738</v>
      </c>
      <c r="C1842" s="29" t="s">
        <v>3299</v>
      </c>
      <c r="D1842" s="29" t="s">
        <v>3300</v>
      </c>
      <c r="E1842" s="29" t="s">
        <v>3301</v>
      </c>
      <c r="F1842" s="29" t="s">
        <v>3302</v>
      </c>
      <c r="G1842" s="29" t="s">
        <v>3233</v>
      </c>
      <c r="H1842" s="29" t="s">
        <v>3234</v>
      </c>
      <c r="I1842" s="29" t="s">
        <v>3235</v>
      </c>
      <c r="J1842" s="29" t="s">
        <v>3236</v>
      </c>
      <c r="K1842" s="29" t="s">
        <v>3237</v>
      </c>
      <c r="L1842" s="29" t="s">
        <v>3107</v>
      </c>
      <c r="M1842" s="29" t="s">
        <v>3424</v>
      </c>
      <c r="N1842" s="29" t="s">
        <v>3425</v>
      </c>
      <c r="O1842" s="29" t="s">
        <v>3428</v>
      </c>
      <c r="P1842" s="29" t="s">
        <v>3429</v>
      </c>
      <c r="Q1842" s="29" t="s">
        <v>3209</v>
      </c>
      <c r="R1842" s="29" t="s">
        <v>3210</v>
      </c>
      <c r="S1842" s="29" t="s">
        <v>3098</v>
      </c>
      <c r="T1842" s="29"/>
      <c r="U1842" s="30">
        <v>0</v>
      </c>
      <c r="V1842" s="30">
        <v>0</v>
      </c>
      <c r="W1842" s="30">
        <v>0</v>
      </c>
      <c r="X1842" s="30">
        <v>0</v>
      </c>
      <c r="Y1842" s="30">
        <v>0</v>
      </c>
      <c r="Z1842" s="30">
        <v>0</v>
      </c>
      <c r="AA1842" s="30">
        <v>0</v>
      </c>
      <c r="AB1842" s="30">
        <v>145</v>
      </c>
      <c r="AC1842" s="30">
        <v>29</v>
      </c>
      <c r="AD1842" s="30">
        <v>116</v>
      </c>
      <c r="AE1842" s="30">
        <v>0</v>
      </c>
      <c r="AF1842" s="30">
        <v>0</v>
      </c>
    </row>
    <row r="1843" spans="1:32" x14ac:dyDescent="0.45">
      <c r="A1843" s="29" t="s">
        <v>737</v>
      </c>
      <c r="B1843" s="29" t="s">
        <v>738</v>
      </c>
      <c r="C1843" s="29" t="s">
        <v>3299</v>
      </c>
      <c r="D1843" s="29" t="s">
        <v>3300</v>
      </c>
      <c r="E1843" s="29" t="s">
        <v>3301</v>
      </c>
      <c r="F1843" s="29" t="s">
        <v>3302</v>
      </c>
      <c r="G1843" s="29" t="s">
        <v>3233</v>
      </c>
      <c r="H1843" s="29" t="s">
        <v>3234</v>
      </c>
      <c r="I1843" s="29" t="s">
        <v>3235</v>
      </c>
      <c r="J1843" s="29" t="s">
        <v>3236</v>
      </c>
      <c r="K1843" s="29" t="s">
        <v>3237</v>
      </c>
      <c r="L1843" s="29" t="s">
        <v>3107</v>
      </c>
      <c r="M1843" s="29" t="s">
        <v>3424</v>
      </c>
      <c r="N1843" s="29" t="s">
        <v>3425</v>
      </c>
      <c r="O1843" s="29" t="s">
        <v>3428</v>
      </c>
      <c r="P1843" s="29" t="s">
        <v>3429</v>
      </c>
      <c r="Q1843" s="29" t="s">
        <v>3209</v>
      </c>
      <c r="R1843" s="29" t="s">
        <v>3098</v>
      </c>
      <c r="S1843" s="29" t="s">
        <v>3098</v>
      </c>
      <c r="T1843" s="29"/>
      <c r="U1843" s="30">
        <v>0</v>
      </c>
      <c r="V1843" s="30">
        <v>0</v>
      </c>
      <c r="W1843" s="30">
        <v>0</v>
      </c>
      <c r="X1843" s="30">
        <v>0</v>
      </c>
      <c r="Y1843" s="30">
        <v>0</v>
      </c>
      <c r="Z1843" s="30">
        <v>0</v>
      </c>
      <c r="AA1843" s="30">
        <v>903</v>
      </c>
      <c r="AB1843" s="30">
        <v>1000</v>
      </c>
      <c r="AC1843" s="30">
        <v>1000</v>
      </c>
      <c r="AD1843" s="30">
        <v>1000</v>
      </c>
      <c r="AE1843" s="30">
        <v>633</v>
      </c>
      <c r="AF1843" s="30">
        <v>0</v>
      </c>
    </row>
    <row r="1844" spans="1:32" x14ac:dyDescent="0.45">
      <c r="A1844" s="29" t="s">
        <v>737</v>
      </c>
      <c r="B1844" s="29" t="s">
        <v>738</v>
      </c>
      <c r="C1844" s="29" t="s">
        <v>3299</v>
      </c>
      <c r="D1844" s="29" t="s">
        <v>3300</v>
      </c>
      <c r="E1844" s="29" t="s">
        <v>3301</v>
      </c>
      <c r="F1844" s="29" t="s">
        <v>3302</v>
      </c>
      <c r="G1844" s="29" t="s">
        <v>3233</v>
      </c>
      <c r="H1844" s="29" t="s">
        <v>3234</v>
      </c>
      <c r="I1844" s="29" t="s">
        <v>3262</v>
      </c>
      <c r="J1844" s="29" t="s">
        <v>3263</v>
      </c>
      <c r="K1844" s="29" t="s">
        <v>3264</v>
      </c>
      <c r="L1844" s="29" t="s">
        <v>3103</v>
      </c>
      <c r="M1844" s="29" t="s">
        <v>3265</v>
      </c>
      <c r="N1844" s="29" t="s">
        <v>3266</v>
      </c>
      <c r="O1844" s="29" t="s">
        <v>3269</v>
      </c>
      <c r="P1844" s="29" t="s">
        <v>3270</v>
      </c>
      <c r="Q1844" s="29" t="s">
        <v>3209</v>
      </c>
      <c r="R1844" s="29" t="s">
        <v>3210</v>
      </c>
      <c r="S1844" s="29" t="s">
        <v>3098</v>
      </c>
      <c r="T1844" s="29"/>
      <c r="U1844" s="30">
        <v>0</v>
      </c>
      <c r="V1844" s="30">
        <v>0</v>
      </c>
      <c r="W1844" s="30">
        <v>0</v>
      </c>
      <c r="X1844" s="30">
        <v>0</v>
      </c>
      <c r="Y1844" s="30">
        <v>0</v>
      </c>
      <c r="Z1844" s="30">
        <v>0</v>
      </c>
      <c r="AA1844" s="30">
        <v>0</v>
      </c>
      <c r="AB1844" s="30">
        <v>0</v>
      </c>
      <c r="AC1844" s="30">
        <v>0</v>
      </c>
      <c r="AD1844" s="30">
        <v>0</v>
      </c>
      <c r="AE1844" s="30">
        <v>41467</v>
      </c>
      <c r="AF1844" s="30">
        <v>0</v>
      </c>
    </row>
    <row r="1845" spans="1:32" x14ac:dyDescent="0.45">
      <c r="A1845" s="29" t="s">
        <v>737</v>
      </c>
      <c r="B1845" s="29" t="s">
        <v>738</v>
      </c>
      <c r="C1845" s="29" t="s">
        <v>3299</v>
      </c>
      <c r="D1845" s="29" t="s">
        <v>3300</v>
      </c>
      <c r="E1845" s="29" t="s">
        <v>3301</v>
      </c>
      <c r="F1845" s="29" t="s">
        <v>3302</v>
      </c>
      <c r="G1845" s="29" t="s">
        <v>3233</v>
      </c>
      <c r="H1845" s="29" t="s">
        <v>3234</v>
      </c>
      <c r="I1845" s="29" t="s">
        <v>3262</v>
      </c>
      <c r="J1845" s="29" t="s">
        <v>3263</v>
      </c>
      <c r="K1845" s="29" t="s">
        <v>3264</v>
      </c>
      <c r="L1845" s="29" t="s">
        <v>3103</v>
      </c>
      <c r="M1845" s="29" t="s">
        <v>3322</v>
      </c>
      <c r="N1845" s="29" t="s">
        <v>3323</v>
      </c>
      <c r="O1845" s="29" t="s">
        <v>3374</v>
      </c>
      <c r="P1845" s="29" t="s">
        <v>3375</v>
      </c>
      <c r="Q1845" s="29" t="s">
        <v>3209</v>
      </c>
      <c r="R1845" s="29" t="s">
        <v>3210</v>
      </c>
      <c r="S1845" s="29" t="s">
        <v>3098</v>
      </c>
      <c r="T1845" s="29"/>
      <c r="U1845" s="30">
        <v>1000</v>
      </c>
      <c r="V1845" s="30">
        <v>1000</v>
      </c>
      <c r="W1845" s="30">
        <v>1000</v>
      </c>
      <c r="X1845" s="30">
        <v>1000</v>
      </c>
      <c r="Y1845" s="30">
        <v>1000</v>
      </c>
      <c r="Z1845" s="30">
        <v>1000</v>
      </c>
      <c r="AA1845" s="30">
        <v>97</v>
      </c>
      <c r="AB1845" s="30">
        <v>0</v>
      </c>
      <c r="AC1845" s="30">
        <v>0</v>
      </c>
      <c r="AD1845" s="30">
        <v>0</v>
      </c>
      <c r="AE1845" s="30">
        <v>0</v>
      </c>
      <c r="AF1845" s="30">
        <v>0</v>
      </c>
    </row>
    <row r="1846" spans="1:32" x14ac:dyDescent="0.45">
      <c r="A1846" s="29" t="s">
        <v>737</v>
      </c>
      <c r="B1846" s="29" t="s">
        <v>738</v>
      </c>
      <c r="C1846" s="29" t="s">
        <v>3299</v>
      </c>
      <c r="D1846" s="29" t="s">
        <v>3300</v>
      </c>
      <c r="E1846" s="29" t="s">
        <v>3301</v>
      </c>
      <c r="F1846" s="29" t="s">
        <v>3302</v>
      </c>
      <c r="G1846" s="29" t="s">
        <v>3233</v>
      </c>
      <c r="H1846" s="29" t="s">
        <v>3234</v>
      </c>
      <c r="I1846" s="29" t="s">
        <v>3262</v>
      </c>
      <c r="J1846" s="29" t="s">
        <v>3263</v>
      </c>
      <c r="K1846" s="29" t="s">
        <v>3264</v>
      </c>
      <c r="L1846" s="29" t="s">
        <v>3103</v>
      </c>
      <c r="M1846" s="29" t="s">
        <v>3326</v>
      </c>
      <c r="N1846" s="29" t="s">
        <v>3327</v>
      </c>
      <c r="O1846" s="29" t="s">
        <v>3527</v>
      </c>
      <c r="P1846" s="29" t="s">
        <v>3528</v>
      </c>
      <c r="Q1846" s="29" t="s">
        <v>3209</v>
      </c>
      <c r="R1846" s="29" t="s">
        <v>3210</v>
      </c>
      <c r="S1846" s="29" t="s">
        <v>3098</v>
      </c>
      <c r="T1846" s="29"/>
      <c r="U1846" s="30">
        <v>232</v>
      </c>
      <c r="V1846" s="30">
        <v>290</v>
      </c>
      <c r="W1846" s="30">
        <v>0</v>
      </c>
      <c r="X1846" s="30">
        <v>72</v>
      </c>
      <c r="Y1846" s="30">
        <v>0</v>
      </c>
      <c r="Z1846" s="30">
        <v>1580</v>
      </c>
      <c r="AA1846" s="30">
        <v>0</v>
      </c>
      <c r="AB1846" s="30">
        <v>0</v>
      </c>
      <c r="AC1846" s="30">
        <v>0</v>
      </c>
      <c r="AD1846" s="30">
        <v>0</v>
      </c>
      <c r="AE1846" s="30">
        <v>0</v>
      </c>
      <c r="AF1846" s="30">
        <v>0</v>
      </c>
    </row>
    <row r="1847" spans="1:32" x14ac:dyDescent="0.45">
      <c r="A1847" s="29" t="s">
        <v>737</v>
      </c>
      <c r="B1847" s="29" t="s">
        <v>738</v>
      </c>
      <c r="C1847" s="29" t="s">
        <v>3299</v>
      </c>
      <c r="D1847" s="29" t="s">
        <v>3300</v>
      </c>
      <c r="E1847" s="29" t="s">
        <v>3301</v>
      </c>
      <c r="F1847" s="29" t="s">
        <v>3302</v>
      </c>
      <c r="G1847" s="29" t="s">
        <v>3233</v>
      </c>
      <c r="H1847" s="29" t="s">
        <v>3234</v>
      </c>
      <c r="I1847" s="29" t="s">
        <v>3262</v>
      </c>
      <c r="J1847" s="29" t="s">
        <v>3263</v>
      </c>
      <c r="K1847" s="29" t="s">
        <v>3264</v>
      </c>
      <c r="L1847" s="29" t="s">
        <v>3103</v>
      </c>
      <c r="M1847" s="29" t="s">
        <v>3326</v>
      </c>
      <c r="N1847" s="29" t="s">
        <v>3327</v>
      </c>
      <c r="O1847" s="29" t="s">
        <v>3328</v>
      </c>
      <c r="P1847" s="29" t="s">
        <v>3329</v>
      </c>
      <c r="Q1847" s="29" t="s">
        <v>3209</v>
      </c>
      <c r="R1847" s="29" t="s">
        <v>3210</v>
      </c>
      <c r="S1847" s="29" t="s">
        <v>3098</v>
      </c>
      <c r="T1847" s="29"/>
      <c r="U1847" s="30">
        <v>0</v>
      </c>
      <c r="V1847" s="30">
        <v>0</v>
      </c>
      <c r="W1847" s="30">
        <v>0</v>
      </c>
      <c r="X1847" s="30">
        <v>0</v>
      </c>
      <c r="Y1847" s="30">
        <v>0</v>
      </c>
      <c r="Z1847" s="30">
        <v>0</v>
      </c>
      <c r="AA1847" s="30">
        <v>0</v>
      </c>
      <c r="AB1847" s="30">
        <v>0</v>
      </c>
      <c r="AC1847" s="30">
        <v>0</v>
      </c>
      <c r="AD1847" s="30">
        <v>0</v>
      </c>
      <c r="AE1847" s="30">
        <v>0</v>
      </c>
      <c r="AF1847" s="30">
        <v>0</v>
      </c>
    </row>
    <row r="1848" spans="1:32" x14ac:dyDescent="0.45">
      <c r="A1848" s="29" t="s">
        <v>737</v>
      </c>
      <c r="B1848" s="29" t="s">
        <v>738</v>
      </c>
      <c r="C1848" s="29" t="s">
        <v>3299</v>
      </c>
      <c r="D1848" s="29" t="s">
        <v>3300</v>
      </c>
      <c r="E1848" s="29" t="s">
        <v>3301</v>
      </c>
      <c r="F1848" s="29" t="s">
        <v>3302</v>
      </c>
      <c r="G1848" s="29" t="s">
        <v>3233</v>
      </c>
      <c r="H1848" s="29" t="s">
        <v>3234</v>
      </c>
      <c r="I1848" s="29" t="s">
        <v>3262</v>
      </c>
      <c r="J1848" s="29" t="s">
        <v>3263</v>
      </c>
      <c r="K1848" s="29" t="s">
        <v>3264</v>
      </c>
      <c r="L1848" s="29" t="s">
        <v>3103</v>
      </c>
      <c r="M1848" s="29" t="s">
        <v>3326</v>
      </c>
      <c r="N1848" s="29" t="s">
        <v>3327</v>
      </c>
      <c r="O1848" s="29" t="s">
        <v>3330</v>
      </c>
      <c r="P1848" s="29" t="s">
        <v>3331</v>
      </c>
      <c r="Q1848" s="29" t="s">
        <v>3209</v>
      </c>
      <c r="R1848" s="29" t="s">
        <v>3210</v>
      </c>
      <c r="S1848" s="29" t="s">
        <v>3098</v>
      </c>
      <c r="T1848" s="29"/>
      <c r="U1848" s="30">
        <v>0</v>
      </c>
      <c r="V1848" s="30">
        <v>0</v>
      </c>
      <c r="W1848" s="30">
        <v>0</v>
      </c>
      <c r="X1848" s="30">
        <v>0</v>
      </c>
      <c r="Y1848" s="30">
        <v>0</v>
      </c>
      <c r="Z1848" s="30">
        <v>0</v>
      </c>
      <c r="AA1848" s="30">
        <v>0</v>
      </c>
      <c r="AB1848" s="30">
        <v>0</v>
      </c>
      <c r="AC1848" s="30">
        <v>0</v>
      </c>
      <c r="AD1848" s="30">
        <v>0</v>
      </c>
      <c r="AE1848" s="30">
        <v>0</v>
      </c>
      <c r="AF1848" s="30">
        <v>0</v>
      </c>
    </row>
    <row r="1849" spans="1:32" x14ac:dyDescent="0.45">
      <c r="A1849" s="29" t="s">
        <v>737</v>
      </c>
      <c r="B1849" s="29" t="s">
        <v>738</v>
      </c>
      <c r="C1849" s="29" t="s">
        <v>3299</v>
      </c>
      <c r="D1849" s="29" t="s">
        <v>3300</v>
      </c>
      <c r="E1849" s="29" t="s">
        <v>3301</v>
      </c>
      <c r="F1849" s="29" t="s">
        <v>3302</v>
      </c>
      <c r="G1849" s="29" t="s">
        <v>3233</v>
      </c>
      <c r="H1849" s="29" t="s">
        <v>3234</v>
      </c>
      <c r="I1849" s="29" t="s">
        <v>3262</v>
      </c>
      <c r="J1849" s="29" t="s">
        <v>3263</v>
      </c>
      <c r="K1849" s="29" t="s">
        <v>3264</v>
      </c>
      <c r="L1849" s="29" t="s">
        <v>3103</v>
      </c>
      <c r="M1849" s="29" t="s">
        <v>3326</v>
      </c>
      <c r="N1849" s="29" t="s">
        <v>3327</v>
      </c>
      <c r="O1849" s="29" t="s">
        <v>3332</v>
      </c>
      <c r="P1849" s="29" t="s">
        <v>3333</v>
      </c>
      <c r="Q1849" s="29" t="s">
        <v>3209</v>
      </c>
      <c r="R1849" s="29" t="s">
        <v>3210</v>
      </c>
      <c r="S1849" s="29" t="s">
        <v>3098</v>
      </c>
      <c r="T1849" s="29"/>
      <c r="U1849" s="30">
        <v>7700</v>
      </c>
      <c r="V1849" s="30">
        <v>7700</v>
      </c>
      <c r="W1849" s="30">
        <v>7700</v>
      </c>
      <c r="X1849" s="30">
        <v>7700</v>
      </c>
      <c r="Y1849" s="30">
        <v>7700</v>
      </c>
      <c r="Z1849" s="30">
        <v>7700</v>
      </c>
      <c r="AA1849" s="30">
        <v>7700</v>
      </c>
      <c r="AB1849" s="30">
        <v>7700</v>
      </c>
      <c r="AC1849" s="30">
        <v>7700</v>
      </c>
      <c r="AD1849" s="30">
        <v>7700</v>
      </c>
      <c r="AE1849" s="30">
        <v>4877</v>
      </c>
      <c r="AF1849" s="30">
        <v>0</v>
      </c>
    </row>
    <row r="1850" spans="1:32" x14ac:dyDescent="0.45">
      <c r="A1850" s="29" t="s">
        <v>1181</v>
      </c>
      <c r="B1850" s="29" t="s">
        <v>1182</v>
      </c>
      <c r="C1850" s="29" t="s">
        <v>3299</v>
      </c>
      <c r="D1850" s="29" t="s">
        <v>3300</v>
      </c>
      <c r="E1850" s="29" t="s">
        <v>3301</v>
      </c>
      <c r="F1850" s="29" t="s">
        <v>3302</v>
      </c>
      <c r="G1850" s="29" t="s">
        <v>3233</v>
      </c>
      <c r="H1850" s="29" t="s">
        <v>3234</v>
      </c>
      <c r="I1850" s="29" t="s">
        <v>3262</v>
      </c>
      <c r="J1850" s="29" t="s">
        <v>3263</v>
      </c>
      <c r="K1850" s="29" t="s">
        <v>3264</v>
      </c>
      <c r="L1850" s="29" t="s">
        <v>3103</v>
      </c>
      <c r="M1850" s="29" t="s">
        <v>3265</v>
      </c>
      <c r="N1850" s="29" t="s">
        <v>3266</v>
      </c>
      <c r="O1850" s="29" t="s">
        <v>3267</v>
      </c>
      <c r="P1850" s="29" t="s">
        <v>3268</v>
      </c>
      <c r="Q1850" s="29" t="s">
        <v>3209</v>
      </c>
      <c r="R1850" s="29" t="s">
        <v>3210</v>
      </c>
      <c r="S1850" s="29" t="s">
        <v>3098</v>
      </c>
      <c r="T1850" s="29"/>
      <c r="U1850" s="30">
        <v>3000</v>
      </c>
      <c r="V1850" s="30">
        <v>3000</v>
      </c>
      <c r="W1850" s="30">
        <v>3000</v>
      </c>
      <c r="X1850" s="30">
        <v>3000</v>
      </c>
      <c r="Y1850" s="30">
        <v>3000</v>
      </c>
      <c r="Z1850" s="30">
        <v>3000</v>
      </c>
      <c r="AA1850" s="30">
        <v>3000</v>
      </c>
      <c r="AB1850" s="30">
        <v>3000</v>
      </c>
      <c r="AC1850" s="30">
        <v>3000</v>
      </c>
      <c r="AD1850" s="30">
        <v>3000</v>
      </c>
      <c r="AE1850" s="30">
        <v>3000</v>
      </c>
      <c r="AF1850" s="30">
        <v>3000</v>
      </c>
    </row>
    <row r="1851" spans="1:32" x14ac:dyDescent="0.45">
      <c r="A1851" s="29" t="s">
        <v>1181</v>
      </c>
      <c r="B1851" s="29" t="s">
        <v>1182</v>
      </c>
      <c r="C1851" s="29" t="s">
        <v>3299</v>
      </c>
      <c r="D1851" s="29" t="s">
        <v>3300</v>
      </c>
      <c r="E1851" s="29" t="s">
        <v>3301</v>
      </c>
      <c r="F1851" s="29" t="s">
        <v>3302</v>
      </c>
      <c r="G1851" s="29" t="s">
        <v>3233</v>
      </c>
      <c r="H1851" s="29" t="s">
        <v>3234</v>
      </c>
      <c r="I1851" s="29" t="s">
        <v>3262</v>
      </c>
      <c r="J1851" s="29" t="s">
        <v>3263</v>
      </c>
      <c r="K1851" s="29" t="s">
        <v>3264</v>
      </c>
      <c r="L1851" s="29" t="s">
        <v>3103</v>
      </c>
      <c r="M1851" s="29" t="s">
        <v>3265</v>
      </c>
      <c r="N1851" s="29" t="s">
        <v>3266</v>
      </c>
      <c r="O1851" s="29" t="s">
        <v>3372</v>
      </c>
      <c r="P1851" s="29" t="s">
        <v>3373</v>
      </c>
      <c r="Q1851" s="29" t="s">
        <v>3209</v>
      </c>
      <c r="R1851" s="29" t="s">
        <v>3210</v>
      </c>
      <c r="S1851" s="29" t="s">
        <v>3098</v>
      </c>
      <c r="T1851" s="29"/>
      <c r="U1851" s="30">
        <v>72</v>
      </c>
      <c r="V1851" s="30">
        <v>290</v>
      </c>
      <c r="W1851" s="30">
        <v>188</v>
      </c>
      <c r="X1851" s="30">
        <v>478</v>
      </c>
      <c r="Y1851" s="30">
        <v>72</v>
      </c>
      <c r="Z1851" s="30">
        <v>638</v>
      </c>
      <c r="AA1851" s="30">
        <v>217</v>
      </c>
      <c r="AB1851" s="30">
        <v>638</v>
      </c>
      <c r="AC1851" s="30">
        <v>551</v>
      </c>
      <c r="AD1851" s="30">
        <v>304</v>
      </c>
      <c r="AE1851" s="30">
        <v>3291</v>
      </c>
      <c r="AF1851" s="30">
        <v>739</v>
      </c>
    </row>
    <row r="1852" spans="1:32" x14ac:dyDescent="0.45">
      <c r="A1852" s="29" t="s">
        <v>1181</v>
      </c>
      <c r="B1852" s="29" t="s">
        <v>1182</v>
      </c>
      <c r="C1852" s="29" t="s">
        <v>3299</v>
      </c>
      <c r="D1852" s="29" t="s">
        <v>3300</v>
      </c>
      <c r="E1852" s="29" t="s">
        <v>3301</v>
      </c>
      <c r="F1852" s="29" t="s">
        <v>3302</v>
      </c>
      <c r="G1852" s="29" t="s">
        <v>3233</v>
      </c>
      <c r="H1852" s="29" t="s">
        <v>3234</v>
      </c>
      <c r="I1852" s="29" t="s">
        <v>3262</v>
      </c>
      <c r="J1852" s="29" t="s">
        <v>3263</v>
      </c>
      <c r="K1852" s="29" t="s">
        <v>3264</v>
      </c>
      <c r="L1852" s="29" t="s">
        <v>3103</v>
      </c>
      <c r="M1852" s="29" t="s">
        <v>3322</v>
      </c>
      <c r="N1852" s="29" t="s">
        <v>3323</v>
      </c>
      <c r="O1852" s="29" t="s">
        <v>3374</v>
      </c>
      <c r="P1852" s="29" t="s">
        <v>3375</v>
      </c>
      <c r="Q1852" s="29" t="s">
        <v>3209</v>
      </c>
      <c r="R1852" s="29" t="s">
        <v>3210</v>
      </c>
      <c r="S1852" s="29" t="s">
        <v>3098</v>
      </c>
      <c r="T1852" s="29"/>
      <c r="U1852" s="30">
        <v>1000</v>
      </c>
      <c r="V1852" s="30">
        <v>1000</v>
      </c>
      <c r="W1852" s="30">
        <v>1000</v>
      </c>
      <c r="X1852" s="30">
        <v>1000</v>
      </c>
      <c r="Y1852" s="30">
        <v>1000</v>
      </c>
      <c r="Z1852" s="30">
        <v>1000</v>
      </c>
      <c r="AA1852" s="30">
        <v>1000</v>
      </c>
      <c r="AB1852" s="30">
        <v>1000</v>
      </c>
      <c r="AC1852" s="30">
        <v>1000</v>
      </c>
      <c r="AD1852" s="30">
        <v>1000</v>
      </c>
      <c r="AE1852" s="30">
        <v>1000</v>
      </c>
      <c r="AF1852" s="30">
        <v>1000</v>
      </c>
    </row>
    <row r="1853" spans="1:32" x14ac:dyDescent="0.45">
      <c r="A1853" s="29" t="s">
        <v>1181</v>
      </c>
      <c r="B1853" s="29" t="s">
        <v>1182</v>
      </c>
      <c r="C1853" s="29" t="s">
        <v>3299</v>
      </c>
      <c r="D1853" s="29" t="s">
        <v>3300</v>
      </c>
      <c r="E1853" s="29" t="s">
        <v>3301</v>
      </c>
      <c r="F1853" s="29" t="s">
        <v>3302</v>
      </c>
      <c r="G1853" s="29" t="s">
        <v>3233</v>
      </c>
      <c r="H1853" s="29" t="s">
        <v>3234</v>
      </c>
      <c r="I1853" s="29" t="s">
        <v>3262</v>
      </c>
      <c r="J1853" s="29" t="s">
        <v>3263</v>
      </c>
      <c r="K1853" s="29" t="s">
        <v>3264</v>
      </c>
      <c r="L1853" s="29" t="s">
        <v>3103</v>
      </c>
      <c r="M1853" s="29" t="s">
        <v>3326</v>
      </c>
      <c r="N1853" s="29" t="s">
        <v>3327</v>
      </c>
      <c r="O1853" s="29" t="s">
        <v>3328</v>
      </c>
      <c r="P1853" s="29" t="s">
        <v>3329</v>
      </c>
      <c r="Q1853" s="29" t="s">
        <v>3209</v>
      </c>
      <c r="R1853" s="29" t="s">
        <v>3210</v>
      </c>
      <c r="S1853" s="29" t="s">
        <v>3098</v>
      </c>
      <c r="T1853" s="29"/>
      <c r="U1853" s="30">
        <v>0</v>
      </c>
      <c r="V1853" s="30">
        <v>0</v>
      </c>
      <c r="W1853" s="30">
        <v>0</v>
      </c>
      <c r="X1853" s="30">
        <v>0</v>
      </c>
      <c r="Y1853" s="30">
        <v>0</v>
      </c>
      <c r="Z1853" s="30">
        <v>0</v>
      </c>
      <c r="AA1853" s="30">
        <v>0</v>
      </c>
      <c r="AB1853" s="30">
        <v>0</v>
      </c>
      <c r="AC1853" s="30">
        <v>0</v>
      </c>
      <c r="AD1853" s="30">
        <v>0</v>
      </c>
      <c r="AE1853" s="30">
        <v>0</v>
      </c>
      <c r="AF1853" s="30">
        <v>0</v>
      </c>
    </row>
    <row r="1854" spans="1:32" x14ac:dyDescent="0.45">
      <c r="A1854" s="29" t="s">
        <v>1181</v>
      </c>
      <c r="B1854" s="29" t="s">
        <v>1182</v>
      </c>
      <c r="C1854" s="29" t="s">
        <v>3299</v>
      </c>
      <c r="D1854" s="29" t="s">
        <v>3300</v>
      </c>
      <c r="E1854" s="29" t="s">
        <v>3301</v>
      </c>
      <c r="F1854" s="29" t="s">
        <v>3302</v>
      </c>
      <c r="G1854" s="29" t="s">
        <v>3233</v>
      </c>
      <c r="H1854" s="29" t="s">
        <v>3234</v>
      </c>
      <c r="I1854" s="29" t="s">
        <v>3262</v>
      </c>
      <c r="J1854" s="29" t="s">
        <v>3263</v>
      </c>
      <c r="K1854" s="29" t="s">
        <v>3264</v>
      </c>
      <c r="L1854" s="29" t="s">
        <v>3103</v>
      </c>
      <c r="M1854" s="29" t="s">
        <v>3326</v>
      </c>
      <c r="N1854" s="29" t="s">
        <v>3327</v>
      </c>
      <c r="O1854" s="29" t="s">
        <v>3330</v>
      </c>
      <c r="P1854" s="29" t="s">
        <v>3331</v>
      </c>
      <c r="Q1854" s="29" t="s">
        <v>3209</v>
      </c>
      <c r="R1854" s="29" t="s">
        <v>3210</v>
      </c>
      <c r="S1854" s="29" t="s">
        <v>3098</v>
      </c>
      <c r="T1854" s="29"/>
      <c r="U1854" s="30">
        <v>0</v>
      </c>
      <c r="V1854" s="30">
        <v>0</v>
      </c>
      <c r="W1854" s="30">
        <v>0</v>
      </c>
      <c r="X1854" s="30">
        <v>0</v>
      </c>
      <c r="Y1854" s="30">
        <v>0</v>
      </c>
      <c r="Z1854" s="30">
        <v>0</v>
      </c>
      <c r="AA1854" s="30">
        <v>0</v>
      </c>
      <c r="AB1854" s="30">
        <v>0</v>
      </c>
      <c r="AC1854" s="30">
        <v>0</v>
      </c>
      <c r="AD1854" s="30">
        <v>0</v>
      </c>
      <c r="AE1854" s="30">
        <v>0</v>
      </c>
      <c r="AF1854" s="30">
        <v>0</v>
      </c>
    </row>
    <row r="1855" spans="1:32" x14ac:dyDescent="0.45">
      <c r="A1855" s="29" t="s">
        <v>1181</v>
      </c>
      <c r="B1855" s="29" t="s">
        <v>1182</v>
      </c>
      <c r="C1855" s="29" t="s">
        <v>3299</v>
      </c>
      <c r="D1855" s="29" t="s">
        <v>3300</v>
      </c>
      <c r="E1855" s="29" t="s">
        <v>3301</v>
      </c>
      <c r="F1855" s="29" t="s">
        <v>3302</v>
      </c>
      <c r="G1855" s="29" t="s">
        <v>3233</v>
      </c>
      <c r="H1855" s="29" t="s">
        <v>3234</v>
      </c>
      <c r="I1855" s="29" t="s">
        <v>3262</v>
      </c>
      <c r="J1855" s="29" t="s">
        <v>3263</v>
      </c>
      <c r="K1855" s="29" t="s">
        <v>3264</v>
      </c>
      <c r="L1855" s="29" t="s">
        <v>3103</v>
      </c>
      <c r="M1855" s="29" t="s">
        <v>3326</v>
      </c>
      <c r="N1855" s="29" t="s">
        <v>3327</v>
      </c>
      <c r="O1855" s="29" t="s">
        <v>3332</v>
      </c>
      <c r="P1855" s="29" t="s">
        <v>3333</v>
      </c>
      <c r="Q1855" s="29" t="s">
        <v>3209</v>
      </c>
      <c r="R1855" s="29" t="s">
        <v>3210</v>
      </c>
      <c r="S1855" s="29" t="s">
        <v>3098</v>
      </c>
      <c r="T1855" s="29"/>
      <c r="U1855" s="30">
        <v>7700</v>
      </c>
      <c r="V1855" s="30">
        <v>7700</v>
      </c>
      <c r="W1855" s="30">
        <v>7700</v>
      </c>
      <c r="X1855" s="30">
        <v>7700</v>
      </c>
      <c r="Y1855" s="30">
        <v>7700</v>
      </c>
      <c r="Z1855" s="30">
        <v>7700</v>
      </c>
      <c r="AA1855" s="30">
        <v>7700</v>
      </c>
      <c r="AB1855" s="30">
        <v>7700</v>
      </c>
      <c r="AC1855" s="30">
        <v>7700</v>
      </c>
      <c r="AD1855" s="30">
        <v>7700</v>
      </c>
      <c r="AE1855" s="30">
        <v>7700</v>
      </c>
      <c r="AF1855" s="30">
        <v>7700</v>
      </c>
    </row>
    <row r="1856" spans="1:32" x14ac:dyDescent="0.45">
      <c r="A1856" s="29" t="s">
        <v>1157</v>
      </c>
      <c r="B1856" s="29" t="s">
        <v>1158</v>
      </c>
      <c r="C1856" s="29" t="s">
        <v>3299</v>
      </c>
      <c r="D1856" s="29" t="s">
        <v>3300</v>
      </c>
      <c r="E1856" s="29" t="s">
        <v>3301</v>
      </c>
      <c r="F1856" s="29" t="s">
        <v>3302</v>
      </c>
      <c r="G1856" s="29" t="s">
        <v>3233</v>
      </c>
      <c r="H1856" s="29" t="s">
        <v>3234</v>
      </c>
      <c r="I1856" s="29" t="s">
        <v>3235</v>
      </c>
      <c r="J1856" s="29" t="s">
        <v>3236</v>
      </c>
      <c r="K1856" s="29" t="s">
        <v>3237</v>
      </c>
      <c r="L1856" s="29" t="s">
        <v>3107</v>
      </c>
      <c r="M1856" s="29" t="s">
        <v>3238</v>
      </c>
      <c r="N1856" s="29" t="s">
        <v>3239</v>
      </c>
      <c r="O1856" s="29" t="s">
        <v>3422</v>
      </c>
      <c r="P1856" s="29" t="s">
        <v>3423</v>
      </c>
      <c r="Q1856" s="29" t="s">
        <v>3209</v>
      </c>
      <c r="R1856" s="29" t="s">
        <v>3210</v>
      </c>
      <c r="S1856" s="29" t="s">
        <v>3098</v>
      </c>
      <c r="T1856" s="29"/>
      <c r="U1856" s="30">
        <v>2200</v>
      </c>
      <c r="V1856" s="30">
        <v>2200</v>
      </c>
      <c r="W1856" s="30">
        <v>2200</v>
      </c>
      <c r="X1856" s="30">
        <v>2200</v>
      </c>
      <c r="Y1856" s="30">
        <v>2200</v>
      </c>
      <c r="Z1856" s="30">
        <v>2200</v>
      </c>
      <c r="AA1856" s="30">
        <v>2200</v>
      </c>
      <c r="AB1856" s="30">
        <v>2200</v>
      </c>
      <c r="AC1856" s="30">
        <v>2200</v>
      </c>
      <c r="AD1856" s="30">
        <v>2200</v>
      </c>
      <c r="AE1856" s="30">
        <v>2200</v>
      </c>
      <c r="AF1856" s="30">
        <v>2200</v>
      </c>
    </row>
    <row r="1857" spans="1:32" x14ac:dyDescent="0.45">
      <c r="A1857" s="29" t="s">
        <v>1157</v>
      </c>
      <c r="B1857" s="29" t="s">
        <v>1158</v>
      </c>
      <c r="C1857" s="29" t="s">
        <v>3299</v>
      </c>
      <c r="D1857" s="29" t="s">
        <v>3300</v>
      </c>
      <c r="E1857" s="29" t="s">
        <v>3301</v>
      </c>
      <c r="F1857" s="29" t="s">
        <v>3302</v>
      </c>
      <c r="G1857" s="29" t="s">
        <v>3233</v>
      </c>
      <c r="H1857" s="29" t="s">
        <v>3234</v>
      </c>
      <c r="I1857" s="29" t="s">
        <v>3262</v>
      </c>
      <c r="J1857" s="29" t="s">
        <v>3263</v>
      </c>
      <c r="K1857" s="29" t="s">
        <v>3264</v>
      </c>
      <c r="L1857" s="29" t="s">
        <v>3103</v>
      </c>
      <c r="M1857" s="29" t="s">
        <v>3265</v>
      </c>
      <c r="N1857" s="29" t="s">
        <v>3266</v>
      </c>
      <c r="O1857" s="29" t="s">
        <v>3267</v>
      </c>
      <c r="P1857" s="29" t="s">
        <v>3268</v>
      </c>
      <c r="Q1857" s="29" t="s">
        <v>3209</v>
      </c>
      <c r="R1857" s="29" t="s">
        <v>3210</v>
      </c>
      <c r="S1857" s="29" t="s">
        <v>3098</v>
      </c>
      <c r="T1857" s="29"/>
      <c r="U1857" s="30">
        <v>4000</v>
      </c>
      <c r="V1857" s="30">
        <v>4000</v>
      </c>
      <c r="W1857" s="30">
        <v>4000</v>
      </c>
      <c r="X1857" s="30">
        <v>4000</v>
      </c>
      <c r="Y1857" s="30">
        <v>4000</v>
      </c>
      <c r="Z1857" s="30">
        <v>4000</v>
      </c>
      <c r="AA1857" s="30">
        <v>4000</v>
      </c>
      <c r="AB1857" s="30">
        <v>4000</v>
      </c>
      <c r="AC1857" s="30">
        <v>4000</v>
      </c>
      <c r="AD1857" s="30">
        <v>4000</v>
      </c>
      <c r="AE1857" s="30">
        <v>4000</v>
      </c>
      <c r="AF1857" s="30">
        <v>4000</v>
      </c>
    </row>
    <row r="1858" spans="1:32" x14ac:dyDescent="0.45">
      <c r="A1858" s="29" t="s">
        <v>1157</v>
      </c>
      <c r="B1858" s="29" t="s">
        <v>1158</v>
      </c>
      <c r="C1858" s="29" t="s">
        <v>3299</v>
      </c>
      <c r="D1858" s="29" t="s">
        <v>3300</v>
      </c>
      <c r="E1858" s="29" t="s">
        <v>3301</v>
      </c>
      <c r="F1858" s="29" t="s">
        <v>3302</v>
      </c>
      <c r="G1858" s="29" t="s">
        <v>3233</v>
      </c>
      <c r="H1858" s="29" t="s">
        <v>3234</v>
      </c>
      <c r="I1858" s="29" t="s">
        <v>3262</v>
      </c>
      <c r="J1858" s="29" t="s">
        <v>3263</v>
      </c>
      <c r="K1858" s="29" t="s">
        <v>3264</v>
      </c>
      <c r="L1858" s="29" t="s">
        <v>3103</v>
      </c>
      <c r="M1858" s="29" t="s">
        <v>3265</v>
      </c>
      <c r="N1858" s="29" t="s">
        <v>3266</v>
      </c>
      <c r="O1858" s="29" t="s">
        <v>3269</v>
      </c>
      <c r="P1858" s="29" t="s">
        <v>3270</v>
      </c>
      <c r="Q1858" s="29" t="s">
        <v>3209</v>
      </c>
      <c r="R1858" s="29" t="s">
        <v>3210</v>
      </c>
      <c r="S1858" s="29" t="s">
        <v>3098</v>
      </c>
      <c r="T1858" s="29"/>
      <c r="U1858" s="30">
        <v>0</v>
      </c>
      <c r="V1858" s="30">
        <v>0</v>
      </c>
      <c r="W1858" s="30">
        <v>0</v>
      </c>
      <c r="X1858" s="30">
        <v>39</v>
      </c>
      <c r="Y1858" s="30">
        <v>0</v>
      </c>
      <c r="Z1858" s="30">
        <v>0</v>
      </c>
      <c r="AA1858" s="30">
        <v>0</v>
      </c>
      <c r="AB1858" s="30">
        <v>0</v>
      </c>
      <c r="AC1858" s="30">
        <v>0</v>
      </c>
      <c r="AD1858" s="30">
        <v>39</v>
      </c>
      <c r="AE1858" s="30">
        <v>0</v>
      </c>
      <c r="AF1858" s="30">
        <v>0</v>
      </c>
    </row>
    <row r="1859" spans="1:32" x14ac:dyDescent="0.45">
      <c r="A1859" s="29" t="s">
        <v>1157</v>
      </c>
      <c r="B1859" s="29" t="s">
        <v>1158</v>
      </c>
      <c r="C1859" s="29" t="s">
        <v>3299</v>
      </c>
      <c r="D1859" s="29" t="s">
        <v>3300</v>
      </c>
      <c r="E1859" s="29" t="s">
        <v>3301</v>
      </c>
      <c r="F1859" s="29" t="s">
        <v>3302</v>
      </c>
      <c r="G1859" s="29" t="s">
        <v>3233</v>
      </c>
      <c r="H1859" s="29" t="s">
        <v>3234</v>
      </c>
      <c r="I1859" s="29" t="s">
        <v>3262</v>
      </c>
      <c r="J1859" s="29" t="s">
        <v>3263</v>
      </c>
      <c r="K1859" s="29" t="s">
        <v>3264</v>
      </c>
      <c r="L1859" s="29" t="s">
        <v>3103</v>
      </c>
      <c r="M1859" s="29" t="s">
        <v>3265</v>
      </c>
      <c r="N1859" s="29" t="s">
        <v>3266</v>
      </c>
      <c r="O1859" s="29" t="s">
        <v>3372</v>
      </c>
      <c r="P1859" s="29" t="s">
        <v>3373</v>
      </c>
      <c r="Q1859" s="29" t="s">
        <v>3209</v>
      </c>
      <c r="R1859" s="29" t="s">
        <v>3210</v>
      </c>
      <c r="S1859" s="29" t="s">
        <v>3098</v>
      </c>
      <c r="T1859" s="29"/>
      <c r="U1859" s="30">
        <v>855</v>
      </c>
      <c r="V1859" s="30">
        <v>145</v>
      </c>
      <c r="W1859" s="30">
        <v>1822</v>
      </c>
      <c r="X1859" s="30">
        <v>522</v>
      </c>
      <c r="Y1859" s="30">
        <v>232</v>
      </c>
      <c r="Z1859" s="30">
        <v>1984</v>
      </c>
      <c r="AA1859" s="30">
        <v>43</v>
      </c>
      <c r="AB1859" s="30">
        <v>420</v>
      </c>
      <c r="AC1859" s="30">
        <v>816</v>
      </c>
      <c r="AD1859" s="30">
        <v>391</v>
      </c>
      <c r="AE1859" s="30">
        <v>638</v>
      </c>
      <c r="AF1859" s="30">
        <v>1065</v>
      </c>
    </row>
    <row r="1860" spans="1:32" x14ac:dyDescent="0.45">
      <c r="A1860" s="29" t="s">
        <v>1157</v>
      </c>
      <c r="B1860" s="29" t="s">
        <v>1158</v>
      </c>
      <c r="C1860" s="29" t="s">
        <v>3299</v>
      </c>
      <c r="D1860" s="29" t="s">
        <v>3300</v>
      </c>
      <c r="E1860" s="29" t="s">
        <v>3301</v>
      </c>
      <c r="F1860" s="29" t="s">
        <v>3302</v>
      </c>
      <c r="G1860" s="29" t="s">
        <v>3233</v>
      </c>
      <c r="H1860" s="29" t="s">
        <v>3234</v>
      </c>
      <c r="I1860" s="29" t="s">
        <v>3262</v>
      </c>
      <c r="J1860" s="29" t="s">
        <v>3263</v>
      </c>
      <c r="K1860" s="29" t="s">
        <v>3264</v>
      </c>
      <c r="L1860" s="29" t="s">
        <v>3103</v>
      </c>
      <c r="M1860" s="29" t="s">
        <v>3322</v>
      </c>
      <c r="N1860" s="29" t="s">
        <v>3323</v>
      </c>
      <c r="O1860" s="29" t="s">
        <v>3324</v>
      </c>
      <c r="P1860" s="29" t="s">
        <v>3325</v>
      </c>
      <c r="Q1860" s="29" t="s">
        <v>3209</v>
      </c>
      <c r="R1860" s="29" t="s">
        <v>3210</v>
      </c>
      <c r="S1860" s="29" t="s">
        <v>3098</v>
      </c>
      <c r="T1860" s="29"/>
      <c r="U1860" s="30">
        <v>2800</v>
      </c>
      <c r="V1860" s="30">
        <v>2800</v>
      </c>
      <c r="W1860" s="30">
        <v>2800</v>
      </c>
      <c r="X1860" s="30">
        <v>2800</v>
      </c>
      <c r="Y1860" s="30">
        <v>2800</v>
      </c>
      <c r="Z1860" s="30">
        <v>2800</v>
      </c>
      <c r="AA1860" s="30">
        <v>2800</v>
      </c>
      <c r="AB1860" s="30">
        <v>2800</v>
      </c>
      <c r="AC1860" s="30">
        <v>2800</v>
      </c>
      <c r="AD1860" s="30">
        <v>2800</v>
      </c>
      <c r="AE1860" s="30">
        <v>2800</v>
      </c>
      <c r="AF1860" s="30">
        <v>2800</v>
      </c>
    </row>
    <row r="1861" spans="1:32" x14ac:dyDescent="0.45">
      <c r="A1861" s="29" t="s">
        <v>1157</v>
      </c>
      <c r="B1861" s="29" t="s">
        <v>1158</v>
      </c>
      <c r="C1861" s="29" t="s">
        <v>3299</v>
      </c>
      <c r="D1861" s="29" t="s">
        <v>3300</v>
      </c>
      <c r="E1861" s="29" t="s">
        <v>3301</v>
      </c>
      <c r="F1861" s="29" t="s">
        <v>3302</v>
      </c>
      <c r="G1861" s="29" t="s">
        <v>3233</v>
      </c>
      <c r="H1861" s="29" t="s">
        <v>3234</v>
      </c>
      <c r="I1861" s="29" t="s">
        <v>3262</v>
      </c>
      <c r="J1861" s="29" t="s">
        <v>3263</v>
      </c>
      <c r="K1861" s="29" t="s">
        <v>3264</v>
      </c>
      <c r="L1861" s="29" t="s">
        <v>3103</v>
      </c>
      <c r="M1861" s="29" t="s">
        <v>3322</v>
      </c>
      <c r="N1861" s="29" t="s">
        <v>3323</v>
      </c>
      <c r="O1861" s="29" t="s">
        <v>3374</v>
      </c>
      <c r="P1861" s="29" t="s">
        <v>3375</v>
      </c>
      <c r="Q1861" s="29" t="s">
        <v>3209</v>
      </c>
      <c r="R1861" s="29" t="s">
        <v>3210</v>
      </c>
      <c r="S1861" s="29" t="s">
        <v>3098</v>
      </c>
      <c r="T1861" s="29"/>
      <c r="U1861" s="30">
        <v>1000</v>
      </c>
      <c r="V1861" s="30">
        <v>1000</v>
      </c>
      <c r="W1861" s="30">
        <v>1000</v>
      </c>
      <c r="X1861" s="30">
        <v>1000</v>
      </c>
      <c r="Y1861" s="30">
        <v>1000</v>
      </c>
      <c r="Z1861" s="30">
        <v>1000</v>
      </c>
      <c r="AA1861" s="30">
        <v>1000</v>
      </c>
      <c r="AB1861" s="30">
        <v>1000</v>
      </c>
      <c r="AC1861" s="30">
        <v>1000</v>
      </c>
      <c r="AD1861" s="30">
        <v>1000</v>
      </c>
      <c r="AE1861" s="30">
        <v>1000</v>
      </c>
      <c r="AF1861" s="30">
        <v>1000</v>
      </c>
    </row>
    <row r="1862" spans="1:32" x14ac:dyDescent="0.45">
      <c r="A1862" s="29" t="s">
        <v>1157</v>
      </c>
      <c r="B1862" s="29" t="s">
        <v>1158</v>
      </c>
      <c r="C1862" s="29" t="s">
        <v>3299</v>
      </c>
      <c r="D1862" s="29" t="s">
        <v>3300</v>
      </c>
      <c r="E1862" s="29" t="s">
        <v>3301</v>
      </c>
      <c r="F1862" s="29" t="s">
        <v>3302</v>
      </c>
      <c r="G1862" s="29" t="s">
        <v>3233</v>
      </c>
      <c r="H1862" s="29" t="s">
        <v>3234</v>
      </c>
      <c r="I1862" s="29" t="s">
        <v>3275</v>
      </c>
      <c r="J1862" s="29" t="s">
        <v>3276</v>
      </c>
      <c r="K1862" s="29" t="s">
        <v>3277</v>
      </c>
      <c r="L1862" s="29" t="s">
        <v>3100</v>
      </c>
      <c r="M1862" s="29" t="s">
        <v>3312</v>
      </c>
      <c r="N1862" s="29" t="s">
        <v>3313</v>
      </c>
      <c r="O1862" s="29" t="s">
        <v>3314</v>
      </c>
      <c r="P1862" s="29" t="s">
        <v>3315</v>
      </c>
      <c r="Q1862" s="29" t="s">
        <v>3209</v>
      </c>
      <c r="R1862" s="29" t="s">
        <v>3210</v>
      </c>
      <c r="S1862" s="29" t="s">
        <v>3098</v>
      </c>
      <c r="T1862" s="29"/>
      <c r="U1862" s="30">
        <v>28000</v>
      </c>
      <c r="V1862" s="30">
        <v>28000</v>
      </c>
      <c r="W1862" s="30">
        <v>28000</v>
      </c>
      <c r="X1862" s="30">
        <v>28000</v>
      </c>
      <c r="Y1862" s="30">
        <v>28000</v>
      </c>
      <c r="Z1862" s="30">
        <v>28000</v>
      </c>
      <c r="AA1862" s="30">
        <v>28000</v>
      </c>
      <c r="AB1862" s="30">
        <v>28000</v>
      </c>
      <c r="AC1862" s="30">
        <v>28000</v>
      </c>
      <c r="AD1862" s="30">
        <v>28000</v>
      </c>
      <c r="AE1862" s="30">
        <v>28000</v>
      </c>
      <c r="AF1862" s="30">
        <v>28000</v>
      </c>
    </row>
    <row r="1863" spans="1:32" x14ac:dyDescent="0.45">
      <c r="A1863" s="29" t="s">
        <v>888</v>
      </c>
      <c r="B1863" s="29" t="s">
        <v>889</v>
      </c>
      <c r="C1863" s="29" t="s">
        <v>3299</v>
      </c>
      <c r="D1863" s="29" t="s">
        <v>3300</v>
      </c>
      <c r="E1863" s="29" t="s">
        <v>3301</v>
      </c>
      <c r="F1863" s="29" t="s">
        <v>3302</v>
      </c>
      <c r="G1863" s="29" t="s">
        <v>3200</v>
      </c>
      <c r="H1863" s="29" t="s">
        <v>3201</v>
      </c>
      <c r="I1863" s="29" t="s">
        <v>3202</v>
      </c>
      <c r="J1863" s="29" t="s">
        <v>3203</v>
      </c>
      <c r="K1863" s="29" t="s">
        <v>3204</v>
      </c>
      <c r="L1863" s="29" t="s">
        <v>3109</v>
      </c>
      <c r="M1863" s="29" t="s">
        <v>3205</v>
      </c>
      <c r="N1863" s="29" t="s">
        <v>3206</v>
      </c>
      <c r="O1863" s="29" t="s">
        <v>3214</v>
      </c>
      <c r="P1863" s="29" t="s">
        <v>3215</v>
      </c>
      <c r="Q1863" s="29" t="s">
        <v>3209</v>
      </c>
      <c r="R1863" s="29" t="s">
        <v>3210</v>
      </c>
      <c r="S1863" s="29" t="s">
        <v>3098</v>
      </c>
      <c r="T1863" s="29"/>
      <c r="U1863" s="30">
        <v>0</v>
      </c>
      <c r="V1863" s="30">
        <v>0</v>
      </c>
      <c r="W1863" s="30">
        <v>0</v>
      </c>
      <c r="X1863" s="30">
        <v>0</v>
      </c>
      <c r="Y1863" s="30">
        <v>0</v>
      </c>
      <c r="Z1863" s="30">
        <v>0</v>
      </c>
      <c r="AA1863" s="30">
        <v>350</v>
      </c>
      <c r="AB1863" s="30">
        <v>0</v>
      </c>
      <c r="AC1863" s="30">
        <v>0</v>
      </c>
      <c r="AD1863" s="30">
        <v>0</v>
      </c>
      <c r="AE1863" s="30">
        <v>0</v>
      </c>
      <c r="AF1863" s="30">
        <v>0</v>
      </c>
    </row>
    <row r="1864" spans="1:32" x14ac:dyDescent="0.45">
      <c r="A1864" s="29" t="s">
        <v>888</v>
      </c>
      <c r="B1864" s="29" t="s">
        <v>889</v>
      </c>
      <c r="C1864" s="29" t="s">
        <v>3299</v>
      </c>
      <c r="D1864" s="29" t="s">
        <v>3300</v>
      </c>
      <c r="E1864" s="29" t="s">
        <v>3301</v>
      </c>
      <c r="F1864" s="29" t="s">
        <v>3302</v>
      </c>
      <c r="G1864" s="29" t="s">
        <v>3200</v>
      </c>
      <c r="H1864" s="29" t="s">
        <v>3201</v>
      </c>
      <c r="I1864" s="29" t="s">
        <v>3202</v>
      </c>
      <c r="J1864" s="29" t="s">
        <v>3203</v>
      </c>
      <c r="K1864" s="29" t="s">
        <v>3221</v>
      </c>
      <c r="L1864" s="29" t="s">
        <v>3113</v>
      </c>
      <c r="M1864" s="29" t="s">
        <v>3303</v>
      </c>
      <c r="N1864" s="29" t="s">
        <v>3304</v>
      </c>
      <c r="O1864" s="29" t="s">
        <v>3305</v>
      </c>
      <c r="P1864" s="29" t="s">
        <v>3306</v>
      </c>
      <c r="Q1864" s="29" t="s">
        <v>3209</v>
      </c>
      <c r="R1864" s="29" t="s">
        <v>3210</v>
      </c>
      <c r="S1864" s="29" t="s">
        <v>3098</v>
      </c>
      <c r="T1864" s="29"/>
      <c r="U1864" s="30">
        <v>37487</v>
      </c>
      <c r="V1864" s="30">
        <v>32876</v>
      </c>
      <c r="W1864" s="30">
        <v>38621</v>
      </c>
      <c r="X1864" s="30">
        <v>34941</v>
      </c>
      <c r="Y1864" s="30">
        <v>20766</v>
      </c>
      <c r="Z1864" s="30">
        <v>24828</v>
      </c>
      <c r="AA1864" s="30">
        <v>15515</v>
      </c>
      <c r="AB1864" s="30">
        <v>19204</v>
      </c>
      <c r="AC1864" s="30">
        <v>22233</v>
      </c>
      <c r="AD1864" s="30">
        <v>20098</v>
      </c>
      <c r="AE1864" s="30">
        <v>19983</v>
      </c>
      <c r="AF1864" s="30">
        <v>20879</v>
      </c>
    </row>
    <row r="1865" spans="1:32" x14ac:dyDescent="0.45">
      <c r="A1865" s="29" t="s">
        <v>888</v>
      </c>
      <c r="B1865" s="29" t="s">
        <v>889</v>
      </c>
      <c r="C1865" s="29" t="s">
        <v>3299</v>
      </c>
      <c r="D1865" s="29" t="s">
        <v>3300</v>
      </c>
      <c r="E1865" s="29" t="s">
        <v>3301</v>
      </c>
      <c r="F1865" s="29" t="s">
        <v>3302</v>
      </c>
      <c r="G1865" s="29" t="s">
        <v>3200</v>
      </c>
      <c r="H1865" s="29" t="s">
        <v>3201</v>
      </c>
      <c r="I1865" s="29" t="s">
        <v>3226</v>
      </c>
      <c r="J1865" s="29" t="s">
        <v>3227</v>
      </c>
      <c r="K1865" s="29" t="s">
        <v>3228</v>
      </c>
      <c r="L1865" s="29" t="s">
        <v>3111</v>
      </c>
      <c r="M1865" s="29" t="s">
        <v>3229</v>
      </c>
      <c r="N1865" s="29" t="s">
        <v>3230</v>
      </c>
      <c r="O1865" s="29" t="s">
        <v>3231</v>
      </c>
      <c r="P1865" s="29" t="s">
        <v>3232</v>
      </c>
      <c r="Q1865" s="29" t="s">
        <v>3209</v>
      </c>
      <c r="R1865" s="29" t="s">
        <v>3210</v>
      </c>
      <c r="S1865" s="29" t="s">
        <v>3098</v>
      </c>
      <c r="T1865" s="29"/>
      <c r="U1865" s="30">
        <v>0</v>
      </c>
      <c r="V1865" s="30">
        <v>0</v>
      </c>
      <c r="W1865" s="30">
        <v>0</v>
      </c>
      <c r="X1865" s="30">
        <v>0</v>
      </c>
      <c r="Y1865" s="30">
        <v>0</v>
      </c>
      <c r="Z1865" s="30">
        <v>0</v>
      </c>
      <c r="AA1865" s="30">
        <v>60</v>
      </c>
      <c r="AB1865" s="30">
        <v>0</v>
      </c>
      <c r="AC1865" s="30">
        <v>0</v>
      </c>
      <c r="AD1865" s="30">
        <v>0</v>
      </c>
      <c r="AE1865" s="30">
        <v>0</v>
      </c>
      <c r="AF1865" s="30">
        <v>0</v>
      </c>
    </row>
    <row r="1866" spans="1:32" x14ac:dyDescent="0.45">
      <c r="A1866" s="29" t="s">
        <v>888</v>
      </c>
      <c r="B1866" s="29" t="s">
        <v>889</v>
      </c>
      <c r="C1866" s="29" t="s">
        <v>3299</v>
      </c>
      <c r="D1866" s="29" t="s">
        <v>3300</v>
      </c>
      <c r="E1866" s="29" t="s">
        <v>3301</v>
      </c>
      <c r="F1866" s="29" t="s">
        <v>3302</v>
      </c>
      <c r="G1866" s="29" t="s">
        <v>3200</v>
      </c>
      <c r="H1866" s="29" t="s">
        <v>3201</v>
      </c>
      <c r="I1866" s="29" t="s">
        <v>3226</v>
      </c>
      <c r="J1866" s="29" t="s">
        <v>3227</v>
      </c>
      <c r="K1866" s="29" t="s">
        <v>3228</v>
      </c>
      <c r="L1866" s="29" t="s">
        <v>3111</v>
      </c>
      <c r="M1866" s="29" t="s">
        <v>3295</v>
      </c>
      <c r="N1866" s="29" t="s">
        <v>3296</v>
      </c>
      <c r="O1866" s="29" t="s">
        <v>3297</v>
      </c>
      <c r="P1866" s="29" t="s">
        <v>3298</v>
      </c>
      <c r="Q1866" s="29" t="s">
        <v>3209</v>
      </c>
      <c r="R1866" s="29" t="s">
        <v>3210</v>
      </c>
      <c r="S1866" s="29" t="s">
        <v>3098</v>
      </c>
      <c r="T1866" s="29"/>
      <c r="U1866" s="30">
        <v>0</v>
      </c>
      <c r="V1866" s="30">
        <v>0</v>
      </c>
      <c r="W1866" s="30">
        <v>0</v>
      </c>
      <c r="X1866" s="30">
        <v>0</v>
      </c>
      <c r="Y1866" s="30">
        <v>0</v>
      </c>
      <c r="Z1866" s="30">
        <v>0</v>
      </c>
      <c r="AA1866" s="30">
        <v>0</v>
      </c>
      <c r="AB1866" s="30">
        <v>0</v>
      </c>
      <c r="AC1866" s="30">
        <v>0</v>
      </c>
      <c r="AD1866" s="30">
        <v>0</v>
      </c>
      <c r="AE1866" s="30">
        <v>0</v>
      </c>
      <c r="AF1866" s="30">
        <v>0</v>
      </c>
    </row>
    <row r="1867" spans="1:32" x14ac:dyDescent="0.45">
      <c r="A1867" s="29" t="s">
        <v>888</v>
      </c>
      <c r="B1867" s="29" t="s">
        <v>889</v>
      </c>
      <c r="C1867" s="29" t="s">
        <v>3299</v>
      </c>
      <c r="D1867" s="29" t="s">
        <v>3300</v>
      </c>
      <c r="E1867" s="29" t="s">
        <v>3301</v>
      </c>
      <c r="F1867" s="29" t="s">
        <v>3302</v>
      </c>
      <c r="G1867" s="29" t="s">
        <v>3233</v>
      </c>
      <c r="H1867" s="29" t="s">
        <v>3234</v>
      </c>
      <c r="I1867" s="29" t="s">
        <v>3235</v>
      </c>
      <c r="J1867" s="29" t="s">
        <v>3236</v>
      </c>
      <c r="K1867" s="29" t="s">
        <v>3237</v>
      </c>
      <c r="L1867" s="29" t="s">
        <v>3107</v>
      </c>
      <c r="M1867" s="29" t="s">
        <v>3456</v>
      </c>
      <c r="N1867" s="29" t="s">
        <v>3457</v>
      </c>
      <c r="O1867" s="29" t="s">
        <v>3504</v>
      </c>
      <c r="P1867" s="29" t="s">
        <v>3505</v>
      </c>
      <c r="Q1867" s="29" t="s">
        <v>3209</v>
      </c>
      <c r="R1867" s="29" t="s">
        <v>3210</v>
      </c>
      <c r="S1867" s="29" t="s">
        <v>3098</v>
      </c>
      <c r="T1867" s="29"/>
      <c r="U1867" s="30">
        <v>10800</v>
      </c>
      <c r="V1867" s="30">
        <v>10800</v>
      </c>
      <c r="W1867" s="30">
        <v>10800</v>
      </c>
      <c r="X1867" s="30">
        <v>6736</v>
      </c>
      <c r="Y1867" s="30">
        <v>0</v>
      </c>
      <c r="Z1867" s="30">
        <v>0</v>
      </c>
      <c r="AA1867" s="30">
        <v>0</v>
      </c>
      <c r="AB1867" s="30">
        <v>0</v>
      </c>
      <c r="AC1867" s="30">
        <v>0</v>
      </c>
      <c r="AD1867" s="30">
        <v>0</v>
      </c>
      <c r="AE1867" s="30">
        <v>0</v>
      </c>
      <c r="AF1867" s="30">
        <v>0</v>
      </c>
    </row>
    <row r="1868" spans="1:32" x14ac:dyDescent="0.45">
      <c r="A1868" s="29" t="s">
        <v>888</v>
      </c>
      <c r="B1868" s="29" t="s">
        <v>889</v>
      </c>
      <c r="C1868" s="29" t="s">
        <v>3299</v>
      </c>
      <c r="D1868" s="29" t="s">
        <v>3300</v>
      </c>
      <c r="E1868" s="29" t="s">
        <v>3301</v>
      </c>
      <c r="F1868" s="29" t="s">
        <v>3302</v>
      </c>
      <c r="G1868" s="29" t="s">
        <v>3233</v>
      </c>
      <c r="H1868" s="29" t="s">
        <v>3234</v>
      </c>
      <c r="I1868" s="29" t="s">
        <v>3235</v>
      </c>
      <c r="J1868" s="29" t="s">
        <v>3236</v>
      </c>
      <c r="K1868" s="29" t="s">
        <v>3237</v>
      </c>
      <c r="L1868" s="29" t="s">
        <v>3107</v>
      </c>
      <c r="M1868" s="29" t="s">
        <v>3238</v>
      </c>
      <c r="N1868" s="29" t="s">
        <v>3239</v>
      </c>
      <c r="O1868" s="29" t="s">
        <v>3240</v>
      </c>
      <c r="P1868" s="29" t="s">
        <v>3241</v>
      </c>
      <c r="Q1868" s="29" t="s">
        <v>3209</v>
      </c>
      <c r="R1868" s="29" t="s">
        <v>3210</v>
      </c>
      <c r="S1868" s="29" t="s">
        <v>3098</v>
      </c>
      <c r="T1868" s="29"/>
      <c r="U1868" s="30">
        <v>2200</v>
      </c>
      <c r="V1868" s="30">
        <v>2200</v>
      </c>
      <c r="W1868" s="30">
        <v>2200</v>
      </c>
      <c r="X1868" s="30">
        <v>2200</v>
      </c>
      <c r="Y1868" s="30">
        <v>2200</v>
      </c>
      <c r="Z1868" s="30">
        <v>2200</v>
      </c>
      <c r="AA1868" s="30">
        <v>2200</v>
      </c>
      <c r="AB1868" s="30">
        <v>2200</v>
      </c>
      <c r="AC1868" s="30">
        <v>2200</v>
      </c>
      <c r="AD1868" s="30">
        <v>2200</v>
      </c>
      <c r="AE1868" s="30">
        <v>2200</v>
      </c>
      <c r="AF1868" s="30">
        <v>2200</v>
      </c>
    </row>
    <row r="1869" spans="1:32" x14ac:dyDescent="0.45">
      <c r="A1869" s="29" t="s">
        <v>888</v>
      </c>
      <c r="B1869" s="29" t="s">
        <v>889</v>
      </c>
      <c r="C1869" s="29" t="s">
        <v>3299</v>
      </c>
      <c r="D1869" s="29" t="s">
        <v>3300</v>
      </c>
      <c r="E1869" s="29" t="s">
        <v>3301</v>
      </c>
      <c r="F1869" s="29" t="s">
        <v>3302</v>
      </c>
      <c r="G1869" s="29" t="s">
        <v>3233</v>
      </c>
      <c r="H1869" s="29" t="s">
        <v>3234</v>
      </c>
      <c r="I1869" s="29" t="s">
        <v>3242</v>
      </c>
      <c r="J1869" s="29" t="s">
        <v>3243</v>
      </c>
      <c r="K1869" s="29" t="s">
        <v>3244</v>
      </c>
      <c r="L1869" s="29" t="s">
        <v>3104</v>
      </c>
      <c r="M1869" s="29" t="s">
        <v>3245</v>
      </c>
      <c r="N1869" s="29" t="s">
        <v>3246</v>
      </c>
      <c r="O1869" s="29" t="s">
        <v>3250</v>
      </c>
      <c r="P1869" s="29" t="s">
        <v>3251</v>
      </c>
      <c r="Q1869" s="29" t="s">
        <v>3249</v>
      </c>
      <c r="R1869" s="29" t="s">
        <v>3210</v>
      </c>
      <c r="S1869" s="29" t="s">
        <v>3098</v>
      </c>
      <c r="T1869" s="29"/>
      <c r="U1869" s="30">
        <v>412</v>
      </c>
      <c r="V1869" s="30">
        <v>412</v>
      </c>
      <c r="W1869" s="30">
        <v>412</v>
      </c>
      <c r="X1869" s="30">
        <v>412</v>
      </c>
      <c r="Y1869" s="30">
        <v>412</v>
      </c>
      <c r="Z1869" s="30">
        <v>404</v>
      </c>
      <c r="AA1869" s="30">
        <v>0</v>
      </c>
      <c r="AB1869" s="30">
        <v>0</v>
      </c>
      <c r="AC1869" s="30">
        <v>0</v>
      </c>
      <c r="AD1869" s="30">
        <v>0</v>
      </c>
      <c r="AE1869" s="30">
        <v>0</v>
      </c>
      <c r="AF1869" s="30">
        <v>0</v>
      </c>
    </row>
    <row r="1870" spans="1:32" x14ac:dyDescent="0.45">
      <c r="A1870" s="29" t="s">
        <v>888</v>
      </c>
      <c r="B1870" s="29" t="s">
        <v>889</v>
      </c>
      <c r="C1870" s="29" t="s">
        <v>3299</v>
      </c>
      <c r="D1870" s="29" t="s">
        <v>3300</v>
      </c>
      <c r="E1870" s="29" t="s">
        <v>3301</v>
      </c>
      <c r="F1870" s="29" t="s">
        <v>3302</v>
      </c>
      <c r="G1870" s="29" t="s">
        <v>3233</v>
      </c>
      <c r="H1870" s="29" t="s">
        <v>3234</v>
      </c>
      <c r="I1870" s="29" t="s">
        <v>3242</v>
      </c>
      <c r="J1870" s="29" t="s">
        <v>3243</v>
      </c>
      <c r="K1870" s="29" t="s">
        <v>3244</v>
      </c>
      <c r="L1870" s="29" t="s">
        <v>3104</v>
      </c>
      <c r="M1870" s="29" t="s">
        <v>3245</v>
      </c>
      <c r="N1870" s="29" t="s">
        <v>3246</v>
      </c>
      <c r="O1870" s="29" t="s">
        <v>3250</v>
      </c>
      <c r="P1870" s="29" t="s">
        <v>3251</v>
      </c>
      <c r="Q1870" s="29" t="s">
        <v>3209</v>
      </c>
      <c r="R1870" s="29" t="s">
        <v>3210</v>
      </c>
      <c r="S1870" s="29" t="s">
        <v>3098</v>
      </c>
      <c r="T1870" s="29"/>
      <c r="U1870" s="30">
        <v>10000</v>
      </c>
      <c r="V1870" s="30">
        <v>10000</v>
      </c>
      <c r="W1870" s="30">
        <v>10000</v>
      </c>
      <c r="X1870" s="30">
        <v>10000</v>
      </c>
      <c r="Y1870" s="30">
        <v>10000</v>
      </c>
      <c r="Z1870" s="30">
        <v>10000</v>
      </c>
      <c r="AA1870" s="30">
        <v>10000</v>
      </c>
      <c r="AB1870" s="30">
        <v>10000</v>
      </c>
      <c r="AC1870" s="30">
        <v>10000</v>
      </c>
      <c r="AD1870" s="30">
        <v>10000</v>
      </c>
      <c r="AE1870" s="30">
        <v>10000</v>
      </c>
      <c r="AF1870" s="30">
        <v>10000</v>
      </c>
    </row>
    <row r="1871" spans="1:32" x14ac:dyDescent="0.45">
      <c r="A1871" s="29" t="s">
        <v>888</v>
      </c>
      <c r="B1871" s="29" t="s">
        <v>889</v>
      </c>
      <c r="C1871" s="29" t="s">
        <v>3299</v>
      </c>
      <c r="D1871" s="29" t="s">
        <v>3300</v>
      </c>
      <c r="E1871" s="29" t="s">
        <v>3301</v>
      </c>
      <c r="F1871" s="29" t="s">
        <v>3302</v>
      </c>
      <c r="G1871" s="29" t="s">
        <v>3233</v>
      </c>
      <c r="H1871" s="29" t="s">
        <v>3234</v>
      </c>
      <c r="I1871" s="29" t="s">
        <v>3242</v>
      </c>
      <c r="J1871" s="29" t="s">
        <v>3243</v>
      </c>
      <c r="K1871" s="29" t="s">
        <v>3252</v>
      </c>
      <c r="L1871" s="29" t="s">
        <v>3106</v>
      </c>
      <c r="M1871" s="29" t="s">
        <v>3253</v>
      </c>
      <c r="N1871" s="29" t="s">
        <v>3106</v>
      </c>
      <c r="O1871" s="29" t="s">
        <v>3548</v>
      </c>
      <c r="P1871" s="29" t="s">
        <v>3549</v>
      </c>
      <c r="Q1871" s="29" t="s">
        <v>3209</v>
      </c>
      <c r="R1871" s="29" t="s">
        <v>3210</v>
      </c>
      <c r="S1871" s="29" t="s">
        <v>3098</v>
      </c>
      <c r="T1871" s="29"/>
      <c r="U1871" s="30">
        <v>3000</v>
      </c>
      <c r="V1871" s="30">
        <v>3000</v>
      </c>
      <c r="W1871" s="30">
        <v>3000</v>
      </c>
      <c r="X1871" s="30">
        <v>3000</v>
      </c>
      <c r="Y1871" s="30">
        <v>3000</v>
      </c>
      <c r="Z1871" s="30">
        <v>3000</v>
      </c>
      <c r="AA1871" s="30">
        <v>3000</v>
      </c>
      <c r="AB1871" s="30">
        <v>3000</v>
      </c>
      <c r="AC1871" s="30">
        <v>3000</v>
      </c>
      <c r="AD1871" s="30">
        <v>3000</v>
      </c>
      <c r="AE1871" s="30">
        <v>1800</v>
      </c>
      <c r="AF1871" s="30">
        <v>0</v>
      </c>
    </row>
    <row r="1872" spans="1:32" x14ac:dyDescent="0.45">
      <c r="A1872" s="29" t="s">
        <v>888</v>
      </c>
      <c r="B1872" s="29" t="s">
        <v>889</v>
      </c>
      <c r="C1872" s="29" t="s">
        <v>3299</v>
      </c>
      <c r="D1872" s="29" t="s">
        <v>3300</v>
      </c>
      <c r="E1872" s="29" t="s">
        <v>3301</v>
      </c>
      <c r="F1872" s="29" t="s">
        <v>3302</v>
      </c>
      <c r="G1872" s="29" t="s">
        <v>3233</v>
      </c>
      <c r="H1872" s="29" t="s">
        <v>3234</v>
      </c>
      <c r="I1872" s="29" t="s">
        <v>3242</v>
      </c>
      <c r="J1872" s="29" t="s">
        <v>3243</v>
      </c>
      <c r="K1872" s="29" t="s">
        <v>3252</v>
      </c>
      <c r="L1872" s="29" t="s">
        <v>3106</v>
      </c>
      <c r="M1872" s="29" t="s">
        <v>3253</v>
      </c>
      <c r="N1872" s="29" t="s">
        <v>3106</v>
      </c>
      <c r="O1872" s="29" t="s">
        <v>3610</v>
      </c>
      <c r="P1872" s="29" t="s">
        <v>3611</v>
      </c>
      <c r="Q1872" s="29" t="s">
        <v>3249</v>
      </c>
      <c r="R1872" s="29" t="s">
        <v>3210</v>
      </c>
      <c r="S1872" s="29" t="s">
        <v>3098</v>
      </c>
      <c r="T1872" s="29"/>
      <c r="U1872" s="30">
        <v>0</v>
      </c>
      <c r="V1872" s="30">
        <v>0</v>
      </c>
      <c r="W1872" s="30">
        <v>0</v>
      </c>
      <c r="X1872" s="30">
        <v>0</v>
      </c>
      <c r="Y1872" s="30">
        <v>0</v>
      </c>
      <c r="Z1872" s="30">
        <v>0</v>
      </c>
      <c r="AA1872" s="30">
        <v>0</v>
      </c>
      <c r="AB1872" s="30">
        <v>0</v>
      </c>
      <c r="AC1872" s="30">
        <v>25000</v>
      </c>
      <c r="AD1872" s="30">
        <v>0</v>
      </c>
      <c r="AE1872" s="30">
        <v>0</v>
      </c>
      <c r="AF1872" s="30">
        <v>0</v>
      </c>
    </row>
    <row r="1873" spans="1:32" x14ac:dyDescent="0.45">
      <c r="A1873" s="29" t="s">
        <v>888</v>
      </c>
      <c r="B1873" s="29" t="s">
        <v>889</v>
      </c>
      <c r="C1873" s="29" t="s">
        <v>3299</v>
      </c>
      <c r="D1873" s="29" t="s">
        <v>3300</v>
      </c>
      <c r="E1873" s="29" t="s">
        <v>3301</v>
      </c>
      <c r="F1873" s="29" t="s">
        <v>3302</v>
      </c>
      <c r="G1873" s="29" t="s">
        <v>3233</v>
      </c>
      <c r="H1873" s="29" t="s">
        <v>3234</v>
      </c>
      <c r="I1873" s="29" t="s">
        <v>3242</v>
      </c>
      <c r="J1873" s="29" t="s">
        <v>3243</v>
      </c>
      <c r="K1873" s="29" t="s">
        <v>3252</v>
      </c>
      <c r="L1873" s="29" t="s">
        <v>3106</v>
      </c>
      <c r="M1873" s="29" t="s">
        <v>3253</v>
      </c>
      <c r="N1873" s="29" t="s">
        <v>3106</v>
      </c>
      <c r="O1873" s="29" t="s">
        <v>3610</v>
      </c>
      <c r="P1873" s="29" t="s">
        <v>3611</v>
      </c>
      <c r="Q1873" s="29" t="s">
        <v>3209</v>
      </c>
      <c r="R1873" s="29" t="s">
        <v>3210</v>
      </c>
      <c r="S1873" s="29" t="s">
        <v>3098</v>
      </c>
      <c r="T1873" s="29"/>
      <c r="U1873" s="30">
        <v>12060</v>
      </c>
      <c r="V1873" s="30">
        <v>12060</v>
      </c>
      <c r="W1873" s="30">
        <v>12060</v>
      </c>
      <c r="X1873" s="30">
        <v>12060</v>
      </c>
      <c r="Y1873" s="30">
        <v>12060</v>
      </c>
      <c r="Z1873" s="30">
        <v>12060</v>
      </c>
      <c r="AA1873" s="30">
        <v>12060</v>
      </c>
      <c r="AB1873" s="30">
        <v>12060</v>
      </c>
      <c r="AC1873" s="30">
        <v>12060</v>
      </c>
      <c r="AD1873" s="30">
        <v>12060</v>
      </c>
      <c r="AE1873" s="30">
        <v>12060</v>
      </c>
      <c r="AF1873" s="30">
        <v>12060</v>
      </c>
    </row>
    <row r="1874" spans="1:32" x14ac:dyDescent="0.45">
      <c r="A1874" s="29" t="s">
        <v>888</v>
      </c>
      <c r="B1874" s="29" t="s">
        <v>889</v>
      </c>
      <c r="C1874" s="29" t="s">
        <v>3299</v>
      </c>
      <c r="D1874" s="29" t="s">
        <v>3300</v>
      </c>
      <c r="E1874" s="29" t="s">
        <v>3301</v>
      </c>
      <c r="F1874" s="29" t="s">
        <v>3302</v>
      </c>
      <c r="G1874" s="29" t="s">
        <v>3233</v>
      </c>
      <c r="H1874" s="29" t="s">
        <v>3234</v>
      </c>
      <c r="I1874" s="29" t="s">
        <v>3242</v>
      </c>
      <c r="J1874" s="29" t="s">
        <v>3243</v>
      </c>
      <c r="K1874" s="29" t="s">
        <v>3258</v>
      </c>
      <c r="L1874" s="29" t="s">
        <v>3105</v>
      </c>
      <c r="M1874" s="29" t="s">
        <v>3259</v>
      </c>
      <c r="N1874" s="29" t="s">
        <v>3105</v>
      </c>
      <c r="O1874" s="29" t="s">
        <v>3260</v>
      </c>
      <c r="P1874" s="29" t="s">
        <v>3261</v>
      </c>
      <c r="Q1874" s="29" t="s">
        <v>3209</v>
      </c>
      <c r="R1874" s="29" t="s">
        <v>3210</v>
      </c>
      <c r="S1874" s="29" t="s">
        <v>3098</v>
      </c>
      <c r="T1874" s="29"/>
      <c r="U1874" s="30">
        <v>3000</v>
      </c>
      <c r="V1874" s="30">
        <v>3000</v>
      </c>
      <c r="W1874" s="30">
        <v>3000</v>
      </c>
      <c r="X1874" s="30">
        <v>3000</v>
      </c>
      <c r="Y1874" s="30">
        <v>3000</v>
      </c>
      <c r="Z1874" s="30">
        <v>3000</v>
      </c>
      <c r="AA1874" s="30">
        <v>3000</v>
      </c>
      <c r="AB1874" s="30">
        <v>3000</v>
      </c>
      <c r="AC1874" s="30">
        <v>3000</v>
      </c>
      <c r="AD1874" s="30">
        <v>3000</v>
      </c>
      <c r="AE1874" s="30">
        <v>3000</v>
      </c>
      <c r="AF1874" s="30">
        <v>3000</v>
      </c>
    </row>
    <row r="1875" spans="1:32" x14ac:dyDescent="0.45">
      <c r="A1875" s="29" t="s">
        <v>888</v>
      </c>
      <c r="B1875" s="29" t="s">
        <v>889</v>
      </c>
      <c r="C1875" s="29" t="s">
        <v>3299</v>
      </c>
      <c r="D1875" s="29" t="s">
        <v>3300</v>
      </c>
      <c r="E1875" s="29" t="s">
        <v>3301</v>
      </c>
      <c r="F1875" s="29" t="s">
        <v>3302</v>
      </c>
      <c r="G1875" s="29" t="s">
        <v>3233</v>
      </c>
      <c r="H1875" s="29" t="s">
        <v>3234</v>
      </c>
      <c r="I1875" s="29" t="s">
        <v>3262</v>
      </c>
      <c r="J1875" s="29" t="s">
        <v>3263</v>
      </c>
      <c r="K1875" s="29" t="s">
        <v>3307</v>
      </c>
      <c r="L1875" s="29" t="s">
        <v>3117</v>
      </c>
      <c r="M1875" s="29" t="s">
        <v>3308</v>
      </c>
      <c r="N1875" s="29" t="s">
        <v>3309</v>
      </c>
      <c r="O1875" s="29" t="s">
        <v>3310</v>
      </c>
      <c r="P1875" s="29" t="s">
        <v>3311</v>
      </c>
      <c r="Q1875" s="29" t="s">
        <v>3209</v>
      </c>
      <c r="R1875" s="29" t="s">
        <v>3210</v>
      </c>
      <c r="S1875" s="29" t="s">
        <v>3098</v>
      </c>
      <c r="T1875" s="29"/>
      <c r="U1875" s="30">
        <v>0</v>
      </c>
      <c r="V1875" s="30">
        <v>0</v>
      </c>
      <c r="W1875" s="30">
        <v>0</v>
      </c>
      <c r="X1875" s="30">
        <v>0</v>
      </c>
      <c r="Y1875" s="30">
        <v>0</v>
      </c>
      <c r="Z1875" s="30">
        <v>0</v>
      </c>
      <c r="AA1875" s="30">
        <v>0</v>
      </c>
      <c r="AB1875" s="30">
        <v>0</v>
      </c>
      <c r="AC1875" s="30">
        <v>0</v>
      </c>
      <c r="AD1875" s="30">
        <v>127</v>
      </c>
      <c r="AE1875" s="30">
        <v>0</v>
      </c>
      <c r="AF1875" s="30">
        <v>0</v>
      </c>
    </row>
    <row r="1876" spans="1:32" x14ac:dyDescent="0.45">
      <c r="A1876" s="29" t="s">
        <v>888</v>
      </c>
      <c r="B1876" s="29" t="s">
        <v>889</v>
      </c>
      <c r="C1876" s="29" t="s">
        <v>3299</v>
      </c>
      <c r="D1876" s="29" t="s">
        <v>3300</v>
      </c>
      <c r="E1876" s="29" t="s">
        <v>3301</v>
      </c>
      <c r="F1876" s="29" t="s">
        <v>3302</v>
      </c>
      <c r="G1876" s="29" t="s">
        <v>3233</v>
      </c>
      <c r="H1876" s="29" t="s">
        <v>3234</v>
      </c>
      <c r="I1876" s="29" t="s">
        <v>3262</v>
      </c>
      <c r="J1876" s="29" t="s">
        <v>3263</v>
      </c>
      <c r="K1876" s="29" t="s">
        <v>3264</v>
      </c>
      <c r="L1876" s="29" t="s">
        <v>3103</v>
      </c>
      <c r="M1876" s="29" t="s">
        <v>3265</v>
      </c>
      <c r="N1876" s="29" t="s">
        <v>3266</v>
      </c>
      <c r="O1876" s="29" t="s">
        <v>3267</v>
      </c>
      <c r="P1876" s="29" t="s">
        <v>3268</v>
      </c>
      <c r="Q1876" s="29" t="s">
        <v>3209</v>
      </c>
      <c r="R1876" s="29" t="s">
        <v>3210</v>
      </c>
      <c r="S1876" s="29" t="s">
        <v>3098</v>
      </c>
      <c r="T1876" s="29"/>
      <c r="U1876" s="30">
        <v>2700</v>
      </c>
      <c r="V1876" s="30">
        <v>2700</v>
      </c>
      <c r="W1876" s="30">
        <v>2700</v>
      </c>
      <c r="X1876" s="30">
        <v>2700</v>
      </c>
      <c r="Y1876" s="30">
        <v>2700</v>
      </c>
      <c r="Z1876" s="30">
        <v>2700</v>
      </c>
      <c r="AA1876" s="30">
        <v>2700</v>
      </c>
      <c r="AB1876" s="30">
        <v>2700</v>
      </c>
      <c r="AC1876" s="30">
        <v>2700</v>
      </c>
      <c r="AD1876" s="30">
        <v>2700</v>
      </c>
      <c r="AE1876" s="30">
        <v>2700</v>
      </c>
      <c r="AF1876" s="30">
        <v>2700</v>
      </c>
    </row>
    <row r="1877" spans="1:32" x14ac:dyDescent="0.45">
      <c r="A1877" s="29" t="s">
        <v>888</v>
      </c>
      <c r="B1877" s="29" t="s">
        <v>889</v>
      </c>
      <c r="C1877" s="29" t="s">
        <v>3299</v>
      </c>
      <c r="D1877" s="29" t="s">
        <v>3300</v>
      </c>
      <c r="E1877" s="29" t="s">
        <v>3301</v>
      </c>
      <c r="F1877" s="29" t="s">
        <v>3302</v>
      </c>
      <c r="G1877" s="29" t="s">
        <v>3233</v>
      </c>
      <c r="H1877" s="29" t="s">
        <v>3234</v>
      </c>
      <c r="I1877" s="29" t="s">
        <v>3262</v>
      </c>
      <c r="J1877" s="29" t="s">
        <v>3263</v>
      </c>
      <c r="K1877" s="29" t="s">
        <v>3264</v>
      </c>
      <c r="L1877" s="29" t="s">
        <v>3103</v>
      </c>
      <c r="M1877" s="29" t="s">
        <v>3265</v>
      </c>
      <c r="N1877" s="29" t="s">
        <v>3266</v>
      </c>
      <c r="O1877" s="29" t="s">
        <v>3269</v>
      </c>
      <c r="P1877" s="29" t="s">
        <v>3270</v>
      </c>
      <c r="Q1877" s="29" t="s">
        <v>3209</v>
      </c>
      <c r="R1877" s="29" t="s">
        <v>3210</v>
      </c>
      <c r="S1877" s="29" t="s">
        <v>3098</v>
      </c>
      <c r="T1877" s="29"/>
      <c r="U1877" s="30">
        <v>0</v>
      </c>
      <c r="V1877" s="30">
        <v>0</v>
      </c>
      <c r="W1877" s="30">
        <v>117</v>
      </c>
      <c r="X1877" s="30">
        <v>78</v>
      </c>
      <c r="Y1877" s="30">
        <v>156</v>
      </c>
      <c r="Z1877" s="30">
        <v>78</v>
      </c>
      <c r="AA1877" s="30">
        <v>0</v>
      </c>
      <c r="AB1877" s="30">
        <v>0</v>
      </c>
      <c r="AC1877" s="30">
        <v>39</v>
      </c>
      <c r="AD1877" s="30">
        <v>0</v>
      </c>
      <c r="AE1877" s="30">
        <v>0</v>
      </c>
      <c r="AF1877" s="30">
        <v>0</v>
      </c>
    </row>
    <row r="1878" spans="1:32" x14ac:dyDescent="0.45">
      <c r="A1878" s="29" t="s">
        <v>888</v>
      </c>
      <c r="B1878" s="29" t="s">
        <v>889</v>
      </c>
      <c r="C1878" s="29" t="s">
        <v>3299</v>
      </c>
      <c r="D1878" s="29" t="s">
        <v>3300</v>
      </c>
      <c r="E1878" s="29" t="s">
        <v>3301</v>
      </c>
      <c r="F1878" s="29" t="s">
        <v>3302</v>
      </c>
      <c r="G1878" s="29" t="s">
        <v>3233</v>
      </c>
      <c r="H1878" s="29" t="s">
        <v>3234</v>
      </c>
      <c r="I1878" s="29" t="s">
        <v>3262</v>
      </c>
      <c r="J1878" s="29" t="s">
        <v>3263</v>
      </c>
      <c r="K1878" s="29" t="s">
        <v>3264</v>
      </c>
      <c r="L1878" s="29" t="s">
        <v>3103</v>
      </c>
      <c r="M1878" s="29" t="s">
        <v>3265</v>
      </c>
      <c r="N1878" s="29" t="s">
        <v>3266</v>
      </c>
      <c r="O1878" s="29" t="s">
        <v>3271</v>
      </c>
      <c r="P1878" s="29" t="s">
        <v>3272</v>
      </c>
      <c r="Q1878" s="29" t="s">
        <v>3209</v>
      </c>
      <c r="R1878" s="29" t="s">
        <v>3210</v>
      </c>
      <c r="S1878" s="29" t="s">
        <v>3098</v>
      </c>
      <c r="T1878" s="29"/>
      <c r="U1878" s="30">
        <v>1482</v>
      </c>
      <c r="V1878" s="30">
        <v>188</v>
      </c>
      <c r="W1878" s="30">
        <v>1421</v>
      </c>
      <c r="X1878" s="30">
        <v>580</v>
      </c>
      <c r="Y1878" s="30">
        <v>957</v>
      </c>
      <c r="Z1878" s="30">
        <v>72</v>
      </c>
      <c r="AA1878" s="30">
        <v>72</v>
      </c>
      <c r="AB1878" s="30">
        <v>72</v>
      </c>
      <c r="AC1878" s="30">
        <v>130</v>
      </c>
      <c r="AD1878" s="30">
        <v>275</v>
      </c>
      <c r="AE1878" s="30">
        <v>58</v>
      </c>
      <c r="AF1878" s="30">
        <v>174</v>
      </c>
    </row>
    <row r="1879" spans="1:32" x14ac:dyDescent="0.45">
      <c r="A1879" s="29" t="s">
        <v>888</v>
      </c>
      <c r="B1879" s="29" t="s">
        <v>889</v>
      </c>
      <c r="C1879" s="29" t="s">
        <v>3299</v>
      </c>
      <c r="D1879" s="29" t="s">
        <v>3300</v>
      </c>
      <c r="E1879" s="29" t="s">
        <v>3301</v>
      </c>
      <c r="F1879" s="29" t="s">
        <v>3302</v>
      </c>
      <c r="G1879" s="29" t="s">
        <v>3233</v>
      </c>
      <c r="H1879" s="29" t="s">
        <v>3234</v>
      </c>
      <c r="I1879" s="29" t="s">
        <v>3262</v>
      </c>
      <c r="J1879" s="29" t="s">
        <v>3263</v>
      </c>
      <c r="K1879" s="29" t="s">
        <v>3264</v>
      </c>
      <c r="L1879" s="29" t="s">
        <v>3103</v>
      </c>
      <c r="M1879" s="29" t="s">
        <v>3265</v>
      </c>
      <c r="N1879" s="29" t="s">
        <v>3266</v>
      </c>
      <c r="O1879" s="29" t="s">
        <v>3273</v>
      </c>
      <c r="P1879" s="29" t="s">
        <v>3274</v>
      </c>
      <c r="Q1879" s="29" t="s">
        <v>3209</v>
      </c>
      <c r="R1879" s="29" t="s">
        <v>3210</v>
      </c>
      <c r="S1879" s="29" t="s">
        <v>3098</v>
      </c>
      <c r="T1879" s="29"/>
      <c r="U1879" s="30">
        <v>0</v>
      </c>
      <c r="V1879" s="30">
        <v>78</v>
      </c>
      <c r="W1879" s="30">
        <v>0</v>
      </c>
      <c r="X1879" s="30">
        <v>0</v>
      </c>
      <c r="Y1879" s="30">
        <v>0</v>
      </c>
      <c r="Z1879" s="30">
        <v>0</v>
      </c>
      <c r="AA1879" s="30">
        <v>0</v>
      </c>
      <c r="AB1879" s="30">
        <v>0</v>
      </c>
      <c r="AC1879" s="30">
        <v>0</v>
      </c>
      <c r="AD1879" s="30">
        <v>0</v>
      </c>
      <c r="AE1879" s="30">
        <v>0</v>
      </c>
      <c r="AF1879" s="30">
        <v>0</v>
      </c>
    </row>
    <row r="1880" spans="1:32" x14ac:dyDescent="0.45">
      <c r="A1880" s="29" t="s">
        <v>888</v>
      </c>
      <c r="B1880" s="29" t="s">
        <v>889</v>
      </c>
      <c r="C1880" s="29" t="s">
        <v>3299</v>
      </c>
      <c r="D1880" s="29" t="s">
        <v>3300</v>
      </c>
      <c r="E1880" s="29" t="s">
        <v>3301</v>
      </c>
      <c r="F1880" s="29" t="s">
        <v>3302</v>
      </c>
      <c r="G1880" s="29" t="s">
        <v>3233</v>
      </c>
      <c r="H1880" s="29" t="s">
        <v>3234</v>
      </c>
      <c r="I1880" s="29" t="s">
        <v>3275</v>
      </c>
      <c r="J1880" s="29" t="s">
        <v>3276</v>
      </c>
      <c r="K1880" s="29" t="s">
        <v>3277</v>
      </c>
      <c r="L1880" s="29" t="s">
        <v>3100</v>
      </c>
      <c r="M1880" s="29" t="s">
        <v>3312</v>
      </c>
      <c r="N1880" s="29" t="s">
        <v>3313</v>
      </c>
      <c r="O1880" s="29" t="s">
        <v>3314</v>
      </c>
      <c r="P1880" s="29" t="s">
        <v>3315</v>
      </c>
      <c r="Q1880" s="29" t="s">
        <v>3209</v>
      </c>
      <c r="R1880" s="29" t="s">
        <v>3210</v>
      </c>
      <c r="S1880" s="29" t="s">
        <v>3098</v>
      </c>
      <c r="T1880" s="29"/>
      <c r="U1880" s="30">
        <v>49300</v>
      </c>
      <c r="V1880" s="30">
        <v>49300</v>
      </c>
      <c r="W1880" s="30">
        <v>49300</v>
      </c>
      <c r="X1880" s="30">
        <v>49300</v>
      </c>
      <c r="Y1880" s="30">
        <v>49300</v>
      </c>
      <c r="Z1880" s="30">
        <v>49300</v>
      </c>
      <c r="AA1880" s="30">
        <v>49300</v>
      </c>
      <c r="AB1880" s="30">
        <v>49300</v>
      </c>
      <c r="AC1880" s="30">
        <v>49300</v>
      </c>
      <c r="AD1880" s="30">
        <v>49300</v>
      </c>
      <c r="AE1880" s="30">
        <v>49300</v>
      </c>
      <c r="AF1880" s="30">
        <v>49300</v>
      </c>
    </row>
    <row r="1881" spans="1:32" x14ac:dyDescent="0.45">
      <c r="A1881" s="29" t="s">
        <v>888</v>
      </c>
      <c r="B1881" s="29" t="s">
        <v>889</v>
      </c>
      <c r="C1881" s="29" t="s">
        <v>3299</v>
      </c>
      <c r="D1881" s="29" t="s">
        <v>3300</v>
      </c>
      <c r="E1881" s="29" t="s">
        <v>3301</v>
      </c>
      <c r="F1881" s="29" t="s">
        <v>3302</v>
      </c>
      <c r="G1881" s="29" t="s">
        <v>3233</v>
      </c>
      <c r="H1881" s="29" t="s">
        <v>3234</v>
      </c>
      <c r="I1881" s="29" t="s">
        <v>3275</v>
      </c>
      <c r="J1881" s="29" t="s">
        <v>3276</v>
      </c>
      <c r="K1881" s="29" t="s">
        <v>3287</v>
      </c>
      <c r="L1881" s="29" t="s">
        <v>3101</v>
      </c>
      <c r="M1881" s="29" t="s">
        <v>3316</v>
      </c>
      <c r="N1881" s="29" t="s">
        <v>3317</v>
      </c>
      <c r="O1881" s="29" t="s">
        <v>3318</v>
      </c>
      <c r="P1881" s="29" t="s">
        <v>3319</v>
      </c>
      <c r="Q1881" s="29" t="s">
        <v>3209</v>
      </c>
      <c r="R1881" s="29" t="s">
        <v>3210</v>
      </c>
      <c r="S1881" s="29" t="s">
        <v>3098</v>
      </c>
      <c r="T1881" s="29"/>
      <c r="U1881" s="30">
        <v>5440</v>
      </c>
      <c r="V1881" s="30">
        <v>5440</v>
      </c>
      <c r="W1881" s="30">
        <v>5440</v>
      </c>
      <c r="X1881" s="30">
        <v>5440</v>
      </c>
      <c r="Y1881" s="30">
        <v>5440</v>
      </c>
      <c r="Z1881" s="30">
        <v>5440</v>
      </c>
      <c r="AA1881" s="30">
        <v>5440</v>
      </c>
      <c r="AB1881" s="30">
        <v>5440</v>
      </c>
      <c r="AC1881" s="30">
        <v>5440</v>
      </c>
      <c r="AD1881" s="30">
        <v>5440</v>
      </c>
      <c r="AE1881" s="30">
        <v>5356</v>
      </c>
      <c r="AF1881" s="30">
        <v>5356</v>
      </c>
    </row>
    <row r="1882" spans="1:32" x14ac:dyDescent="0.45">
      <c r="A1882" s="29" t="s">
        <v>888</v>
      </c>
      <c r="B1882" s="29" t="s">
        <v>889</v>
      </c>
      <c r="C1882" s="29" t="s">
        <v>3299</v>
      </c>
      <c r="D1882" s="29" t="s">
        <v>3300</v>
      </c>
      <c r="E1882" s="29" t="s">
        <v>3301</v>
      </c>
      <c r="F1882" s="29" t="s">
        <v>3302</v>
      </c>
      <c r="G1882" s="29" t="s">
        <v>3233</v>
      </c>
      <c r="H1882" s="29" t="s">
        <v>3234</v>
      </c>
      <c r="I1882" s="29" t="s">
        <v>3275</v>
      </c>
      <c r="J1882" s="29" t="s">
        <v>3276</v>
      </c>
      <c r="K1882" s="29" t="s">
        <v>3287</v>
      </c>
      <c r="L1882" s="29" t="s">
        <v>3101</v>
      </c>
      <c r="M1882" s="29" t="s">
        <v>3288</v>
      </c>
      <c r="N1882" s="29" t="s">
        <v>3289</v>
      </c>
      <c r="O1882" s="29" t="s">
        <v>3290</v>
      </c>
      <c r="P1882" s="29" t="s">
        <v>3291</v>
      </c>
      <c r="Q1882" s="29" t="s">
        <v>3209</v>
      </c>
      <c r="R1882" s="29" t="s">
        <v>3210</v>
      </c>
      <c r="S1882" s="29" t="s">
        <v>3098</v>
      </c>
      <c r="T1882" s="29"/>
      <c r="U1882" s="30">
        <v>2500</v>
      </c>
      <c r="V1882" s="30">
        <v>2500</v>
      </c>
      <c r="W1882" s="30">
        <v>2500</v>
      </c>
      <c r="X1882" s="30">
        <v>2500</v>
      </c>
      <c r="Y1882" s="30">
        <v>2500</v>
      </c>
      <c r="Z1882" s="30">
        <v>2500</v>
      </c>
      <c r="AA1882" s="30">
        <v>2500</v>
      </c>
      <c r="AB1882" s="30">
        <v>2500</v>
      </c>
      <c r="AC1882" s="30">
        <v>2500</v>
      </c>
      <c r="AD1882" s="30">
        <v>2500</v>
      </c>
      <c r="AE1882" s="30">
        <v>2500</v>
      </c>
      <c r="AF1882" s="30">
        <v>2500</v>
      </c>
    </row>
    <row r="1883" spans="1:32" x14ac:dyDescent="0.45">
      <c r="A1883" s="29" t="s">
        <v>994</v>
      </c>
      <c r="B1883" s="29" t="s">
        <v>995</v>
      </c>
      <c r="C1883" s="29" t="s">
        <v>3299</v>
      </c>
      <c r="D1883" s="29" t="s">
        <v>3300</v>
      </c>
      <c r="E1883" s="29" t="s">
        <v>3538</v>
      </c>
      <c r="F1883" s="29" t="s">
        <v>3539</v>
      </c>
      <c r="G1883" s="29" t="s">
        <v>3233</v>
      </c>
      <c r="H1883" s="29" t="s">
        <v>3234</v>
      </c>
      <c r="I1883" s="29" t="s">
        <v>3242</v>
      </c>
      <c r="J1883" s="29" t="s">
        <v>3243</v>
      </c>
      <c r="K1883" s="29" t="s">
        <v>3244</v>
      </c>
      <c r="L1883" s="29" t="s">
        <v>3104</v>
      </c>
      <c r="M1883" s="29" t="s">
        <v>3245</v>
      </c>
      <c r="N1883" s="29" t="s">
        <v>3246</v>
      </c>
      <c r="O1883" s="29" t="s">
        <v>3701</v>
      </c>
      <c r="P1883" s="29" t="s">
        <v>3702</v>
      </c>
      <c r="Q1883" s="29" t="s">
        <v>3249</v>
      </c>
      <c r="R1883" s="29" t="s">
        <v>3210</v>
      </c>
      <c r="S1883" s="29" t="s">
        <v>3098</v>
      </c>
      <c r="T1883" s="29"/>
      <c r="U1883" s="30">
        <v>412</v>
      </c>
      <c r="V1883" s="30">
        <v>412</v>
      </c>
      <c r="W1883" s="30">
        <v>412</v>
      </c>
      <c r="X1883" s="30">
        <v>404</v>
      </c>
      <c r="Y1883" s="30">
        <v>0</v>
      </c>
      <c r="Z1883" s="30">
        <v>0</v>
      </c>
      <c r="AA1883" s="30">
        <v>0</v>
      </c>
      <c r="AB1883" s="30">
        <v>0</v>
      </c>
      <c r="AC1883" s="30">
        <v>0</v>
      </c>
      <c r="AD1883" s="30">
        <v>0</v>
      </c>
      <c r="AE1883" s="30">
        <v>0</v>
      </c>
      <c r="AF1883" s="30">
        <v>0</v>
      </c>
    </row>
    <row r="1884" spans="1:32" x14ac:dyDescent="0.45">
      <c r="A1884" s="29" t="s">
        <v>994</v>
      </c>
      <c r="B1884" s="29" t="s">
        <v>995</v>
      </c>
      <c r="C1884" s="29" t="s">
        <v>3299</v>
      </c>
      <c r="D1884" s="29" t="s">
        <v>3300</v>
      </c>
      <c r="E1884" s="29" t="s">
        <v>3538</v>
      </c>
      <c r="F1884" s="29" t="s">
        <v>3539</v>
      </c>
      <c r="G1884" s="29" t="s">
        <v>3233</v>
      </c>
      <c r="H1884" s="29" t="s">
        <v>3234</v>
      </c>
      <c r="I1884" s="29" t="s">
        <v>3242</v>
      </c>
      <c r="J1884" s="29" t="s">
        <v>3243</v>
      </c>
      <c r="K1884" s="29" t="s">
        <v>3244</v>
      </c>
      <c r="L1884" s="29" t="s">
        <v>3104</v>
      </c>
      <c r="M1884" s="29" t="s">
        <v>3245</v>
      </c>
      <c r="N1884" s="29" t="s">
        <v>3246</v>
      </c>
      <c r="O1884" s="29" t="s">
        <v>3701</v>
      </c>
      <c r="P1884" s="29" t="s">
        <v>3702</v>
      </c>
      <c r="Q1884" s="29" t="s">
        <v>3209</v>
      </c>
      <c r="R1884" s="29" t="s">
        <v>3210</v>
      </c>
      <c r="S1884" s="29" t="s">
        <v>3098</v>
      </c>
      <c r="T1884" s="29"/>
      <c r="U1884" s="30">
        <v>15000</v>
      </c>
      <c r="V1884" s="30">
        <v>15000</v>
      </c>
      <c r="W1884" s="30">
        <v>15000</v>
      </c>
      <c r="X1884" s="30">
        <v>15000</v>
      </c>
      <c r="Y1884" s="30">
        <v>15000</v>
      </c>
      <c r="Z1884" s="30">
        <v>15000</v>
      </c>
      <c r="AA1884" s="30">
        <v>15000</v>
      </c>
      <c r="AB1884" s="30">
        <v>15000</v>
      </c>
      <c r="AC1884" s="30">
        <v>15000</v>
      </c>
      <c r="AD1884" s="30">
        <v>15000</v>
      </c>
      <c r="AE1884" s="30">
        <v>15000</v>
      </c>
      <c r="AF1884" s="30">
        <v>15000</v>
      </c>
    </row>
    <row r="1885" spans="1:32" x14ac:dyDescent="0.45">
      <c r="A1885" s="29" t="s">
        <v>994</v>
      </c>
      <c r="B1885" s="29" t="s">
        <v>995</v>
      </c>
      <c r="C1885" s="29" t="s">
        <v>3299</v>
      </c>
      <c r="D1885" s="29" t="s">
        <v>3300</v>
      </c>
      <c r="E1885" s="29" t="s">
        <v>3538</v>
      </c>
      <c r="F1885" s="29" t="s">
        <v>3539</v>
      </c>
      <c r="G1885" s="29" t="s">
        <v>3233</v>
      </c>
      <c r="H1885" s="29" t="s">
        <v>3234</v>
      </c>
      <c r="I1885" s="29" t="s">
        <v>3242</v>
      </c>
      <c r="J1885" s="29" t="s">
        <v>3243</v>
      </c>
      <c r="K1885" s="29" t="s">
        <v>3258</v>
      </c>
      <c r="L1885" s="29" t="s">
        <v>3105</v>
      </c>
      <c r="M1885" s="29" t="s">
        <v>3259</v>
      </c>
      <c r="N1885" s="29" t="s">
        <v>3105</v>
      </c>
      <c r="O1885" s="29" t="s">
        <v>3260</v>
      </c>
      <c r="P1885" s="29" t="s">
        <v>3261</v>
      </c>
      <c r="Q1885" s="29" t="s">
        <v>3209</v>
      </c>
      <c r="R1885" s="29" t="s">
        <v>3210</v>
      </c>
      <c r="S1885" s="29" t="s">
        <v>3098</v>
      </c>
      <c r="T1885" s="29"/>
      <c r="U1885" s="30">
        <v>3000</v>
      </c>
      <c r="V1885" s="30">
        <v>3000</v>
      </c>
      <c r="W1885" s="30">
        <v>3000</v>
      </c>
      <c r="X1885" s="30">
        <v>3000</v>
      </c>
      <c r="Y1885" s="30">
        <v>3000</v>
      </c>
      <c r="Z1885" s="30">
        <v>3000</v>
      </c>
      <c r="AA1885" s="30">
        <v>3000</v>
      </c>
      <c r="AB1885" s="30">
        <v>3000</v>
      </c>
      <c r="AC1885" s="30">
        <v>3000</v>
      </c>
      <c r="AD1885" s="30">
        <v>3000</v>
      </c>
      <c r="AE1885" s="30">
        <v>3000</v>
      </c>
      <c r="AF1885" s="30">
        <v>3000</v>
      </c>
    </row>
    <row r="1886" spans="1:32" x14ac:dyDescent="0.45">
      <c r="A1886" s="29" t="s">
        <v>994</v>
      </c>
      <c r="B1886" s="29" t="s">
        <v>995</v>
      </c>
      <c r="C1886" s="29" t="s">
        <v>3299</v>
      </c>
      <c r="D1886" s="29" t="s">
        <v>3300</v>
      </c>
      <c r="E1886" s="29" t="s">
        <v>3538</v>
      </c>
      <c r="F1886" s="29" t="s">
        <v>3539</v>
      </c>
      <c r="G1886" s="29" t="s">
        <v>3233</v>
      </c>
      <c r="H1886" s="29" t="s">
        <v>3234</v>
      </c>
      <c r="I1886" s="29" t="s">
        <v>3275</v>
      </c>
      <c r="J1886" s="29" t="s">
        <v>3276</v>
      </c>
      <c r="K1886" s="29" t="s">
        <v>3282</v>
      </c>
      <c r="L1886" s="29" t="s">
        <v>3112</v>
      </c>
      <c r="M1886" s="29" t="s">
        <v>3283</v>
      </c>
      <c r="N1886" s="29" t="s">
        <v>3284</v>
      </c>
      <c r="O1886" s="29" t="s">
        <v>3285</v>
      </c>
      <c r="P1886" s="29" t="s">
        <v>3286</v>
      </c>
      <c r="Q1886" s="29" t="s">
        <v>3249</v>
      </c>
      <c r="R1886" s="29" t="s">
        <v>3210</v>
      </c>
      <c r="S1886" s="29" t="s">
        <v>3098</v>
      </c>
      <c r="T1886" s="29"/>
      <c r="U1886" s="30">
        <v>618</v>
      </c>
      <c r="V1886" s="30">
        <v>618</v>
      </c>
      <c r="W1886" s="30">
        <v>618</v>
      </c>
      <c r="X1886" s="30">
        <v>606</v>
      </c>
      <c r="Y1886" s="30">
        <v>0</v>
      </c>
      <c r="Z1886" s="30">
        <v>0</v>
      </c>
      <c r="AA1886" s="30">
        <v>0</v>
      </c>
      <c r="AB1886" s="30">
        <v>0</v>
      </c>
      <c r="AC1886" s="30">
        <v>0</v>
      </c>
      <c r="AD1886" s="30">
        <v>0</v>
      </c>
      <c r="AE1886" s="30">
        <v>0</v>
      </c>
      <c r="AF1886" s="30">
        <v>0</v>
      </c>
    </row>
    <row r="1887" spans="1:32" x14ac:dyDescent="0.45">
      <c r="A1887" s="29" t="s">
        <v>994</v>
      </c>
      <c r="B1887" s="29" t="s">
        <v>995</v>
      </c>
      <c r="C1887" s="29" t="s">
        <v>3299</v>
      </c>
      <c r="D1887" s="29" t="s">
        <v>3300</v>
      </c>
      <c r="E1887" s="29" t="s">
        <v>3538</v>
      </c>
      <c r="F1887" s="29" t="s">
        <v>3539</v>
      </c>
      <c r="G1887" s="29" t="s">
        <v>3233</v>
      </c>
      <c r="H1887" s="29" t="s">
        <v>3234</v>
      </c>
      <c r="I1887" s="29" t="s">
        <v>3275</v>
      </c>
      <c r="J1887" s="29" t="s">
        <v>3276</v>
      </c>
      <c r="K1887" s="29" t="s">
        <v>3282</v>
      </c>
      <c r="L1887" s="29" t="s">
        <v>3112</v>
      </c>
      <c r="M1887" s="29" t="s">
        <v>3283</v>
      </c>
      <c r="N1887" s="29" t="s">
        <v>3284</v>
      </c>
      <c r="O1887" s="29" t="s">
        <v>3285</v>
      </c>
      <c r="P1887" s="29" t="s">
        <v>3286</v>
      </c>
      <c r="Q1887" s="29" t="s">
        <v>3209</v>
      </c>
      <c r="R1887" s="29" t="s">
        <v>3210</v>
      </c>
      <c r="S1887" s="29" t="s">
        <v>3098</v>
      </c>
      <c r="T1887" s="29"/>
      <c r="U1887" s="30">
        <v>20000</v>
      </c>
      <c r="V1887" s="30">
        <v>20000</v>
      </c>
      <c r="W1887" s="30">
        <v>20000</v>
      </c>
      <c r="X1887" s="30">
        <v>20000</v>
      </c>
      <c r="Y1887" s="30">
        <v>20000</v>
      </c>
      <c r="Z1887" s="30">
        <v>20000</v>
      </c>
      <c r="AA1887" s="30">
        <v>20000</v>
      </c>
      <c r="AB1887" s="30">
        <v>20000</v>
      </c>
      <c r="AC1887" s="30">
        <v>20000</v>
      </c>
      <c r="AD1887" s="30">
        <v>20000</v>
      </c>
      <c r="AE1887" s="30">
        <v>20000</v>
      </c>
      <c r="AF1887" s="30">
        <v>20000</v>
      </c>
    </row>
    <row r="1888" spans="1:32" x14ac:dyDescent="0.45">
      <c r="A1888" s="29" t="s">
        <v>994</v>
      </c>
      <c r="B1888" s="29" t="s">
        <v>995</v>
      </c>
      <c r="C1888" s="29" t="s">
        <v>3299</v>
      </c>
      <c r="D1888" s="29" t="s">
        <v>3300</v>
      </c>
      <c r="E1888" s="29" t="s">
        <v>3538</v>
      </c>
      <c r="F1888" s="29" t="s">
        <v>3539</v>
      </c>
      <c r="G1888" s="29" t="s">
        <v>3233</v>
      </c>
      <c r="H1888" s="29" t="s">
        <v>3234</v>
      </c>
      <c r="I1888" s="29" t="s">
        <v>3275</v>
      </c>
      <c r="J1888" s="29" t="s">
        <v>3276</v>
      </c>
      <c r="K1888" s="29" t="s">
        <v>3287</v>
      </c>
      <c r="L1888" s="29" t="s">
        <v>3101</v>
      </c>
      <c r="M1888" s="29" t="s">
        <v>3288</v>
      </c>
      <c r="N1888" s="29" t="s">
        <v>3289</v>
      </c>
      <c r="O1888" s="29" t="s">
        <v>3290</v>
      </c>
      <c r="P1888" s="29" t="s">
        <v>3291</v>
      </c>
      <c r="Q1888" s="29" t="s">
        <v>3209</v>
      </c>
      <c r="R1888" s="29" t="s">
        <v>3210</v>
      </c>
      <c r="S1888" s="29" t="s">
        <v>3098</v>
      </c>
      <c r="T1888" s="29"/>
      <c r="U1888" s="30">
        <v>1000</v>
      </c>
      <c r="V1888" s="30">
        <v>1000</v>
      </c>
      <c r="W1888" s="30">
        <v>1000</v>
      </c>
      <c r="X1888" s="30">
        <v>1000</v>
      </c>
      <c r="Y1888" s="30">
        <v>1000</v>
      </c>
      <c r="Z1888" s="30">
        <v>1000</v>
      </c>
      <c r="AA1888" s="30">
        <v>1000</v>
      </c>
      <c r="AB1888" s="30">
        <v>1000</v>
      </c>
      <c r="AC1888" s="30">
        <v>1000</v>
      </c>
      <c r="AD1888" s="30">
        <v>1000</v>
      </c>
      <c r="AE1888" s="30">
        <v>1000</v>
      </c>
      <c r="AF1888" s="30">
        <v>1000</v>
      </c>
    </row>
    <row r="1889" spans="1:32" x14ac:dyDescent="0.45">
      <c r="A1889" s="29" t="s">
        <v>994</v>
      </c>
      <c r="B1889" s="29" t="s">
        <v>995</v>
      </c>
      <c r="C1889" s="29" t="s">
        <v>3299</v>
      </c>
      <c r="D1889" s="29" t="s">
        <v>3300</v>
      </c>
      <c r="E1889" s="29" t="s">
        <v>3386</v>
      </c>
      <c r="F1889" s="29" t="s">
        <v>3387</v>
      </c>
      <c r="G1889" s="29" t="s">
        <v>3233</v>
      </c>
      <c r="H1889" s="29" t="s">
        <v>3234</v>
      </c>
      <c r="I1889" s="29" t="s">
        <v>3262</v>
      </c>
      <c r="J1889" s="29" t="s">
        <v>3263</v>
      </c>
      <c r="K1889" s="29" t="s">
        <v>3264</v>
      </c>
      <c r="L1889" s="29" t="s">
        <v>3103</v>
      </c>
      <c r="M1889" s="29" t="s">
        <v>3265</v>
      </c>
      <c r="N1889" s="29" t="s">
        <v>3266</v>
      </c>
      <c r="O1889" s="29" t="s">
        <v>3269</v>
      </c>
      <c r="P1889" s="29" t="s">
        <v>3270</v>
      </c>
      <c r="Q1889" s="29" t="s">
        <v>3209</v>
      </c>
      <c r="R1889" s="29" t="s">
        <v>3210</v>
      </c>
      <c r="S1889" s="29" t="s">
        <v>3098</v>
      </c>
      <c r="T1889" s="29"/>
      <c r="U1889" s="30">
        <v>0</v>
      </c>
      <c r="V1889" s="30">
        <v>0</v>
      </c>
      <c r="W1889" s="30">
        <v>0</v>
      </c>
      <c r="X1889" s="30">
        <v>0</v>
      </c>
      <c r="Y1889" s="30">
        <v>0</v>
      </c>
      <c r="Z1889" s="30">
        <v>0</v>
      </c>
      <c r="AA1889" s="30">
        <v>0</v>
      </c>
      <c r="AB1889" s="30">
        <v>0</v>
      </c>
      <c r="AC1889" s="30">
        <v>0</v>
      </c>
      <c r="AD1889" s="30">
        <v>0</v>
      </c>
      <c r="AE1889" s="30">
        <v>0</v>
      </c>
      <c r="AF1889" s="30">
        <v>0</v>
      </c>
    </row>
    <row r="1890" spans="1:32" x14ac:dyDescent="0.45">
      <c r="A1890" s="29" t="s">
        <v>994</v>
      </c>
      <c r="B1890" s="29" t="s">
        <v>995</v>
      </c>
      <c r="C1890" s="29" t="s">
        <v>3299</v>
      </c>
      <c r="D1890" s="29" t="s">
        <v>3300</v>
      </c>
      <c r="E1890" s="29" t="s">
        <v>3386</v>
      </c>
      <c r="F1890" s="29" t="s">
        <v>3387</v>
      </c>
      <c r="G1890" s="29" t="s">
        <v>3233</v>
      </c>
      <c r="H1890" s="29" t="s">
        <v>3234</v>
      </c>
      <c r="I1890" s="29" t="s">
        <v>3262</v>
      </c>
      <c r="J1890" s="29" t="s">
        <v>3263</v>
      </c>
      <c r="K1890" s="29" t="s">
        <v>3264</v>
      </c>
      <c r="L1890" s="29" t="s">
        <v>3103</v>
      </c>
      <c r="M1890" s="29" t="s">
        <v>3265</v>
      </c>
      <c r="N1890" s="29" t="s">
        <v>3266</v>
      </c>
      <c r="O1890" s="29" t="s">
        <v>3372</v>
      </c>
      <c r="P1890" s="29" t="s">
        <v>3373</v>
      </c>
      <c r="Q1890" s="29" t="s">
        <v>3209</v>
      </c>
      <c r="R1890" s="29" t="s">
        <v>3210</v>
      </c>
      <c r="S1890" s="29" t="s">
        <v>3098</v>
      </c>
      <c r="T1890" s="29"/>
      <c r="U1890" s="30">
        <v>0</v>
      </c>
      <c r="V1890" s="30">
        <v>0</v>
      </c>
      <c r="W1890" s="30">
        <v>0</v>
      </c>
      <c r="X1890" s="30">
        <v>0</v>
      </c>
      <c r="Y1890" s="30">
        <v>0</v>
      </c>
      <c r="Z1890" s="30">
        <v>0</v>
      </c>
      <c r="AA1890" s="30">
        <v>0</v>
      </c>
      <c r="AB1890" s="30">
        <v>0</v>
      </c>
      <c r="AC1890" s="30">
        <v>0</v>
      </c>
      <c r="AD1890" s="30">
        <v>0</v>
      </c>
      <c r="AE1890" s="30">
        <v>0</v>
      </c>
      <c r="AF1890" s="30">
        <v>0</v>
      </c>
    </row>
    <row r="1891" spans="1:32" x14ac:dyDescent="0.45">
      <c r="A1891" s="29" t="s">
        <v>994</v>
      </c>
      <c r="B1891" s="29" t="s">
        <v>995</v>
      </c>
      <c r="C1891" s="29" t="s">
        <v>3299</v>
      </c>
      <c r="D1891" s="29" t="s">
        <v>3300</v>
      </c>
      <c r="E1891" s="29" t="s">
        <v>3386</v>
      </c>
      <c r="F1891" s="29" t="s">
        <v>3387</v>
      </c>
      <c r="G1891" s="29" t="s">
        <v>3233</v>
      </c>
      <c r="H1891" s="29" t="s">
        <v>3234</v>
      </c>
      <c r="I1891" s="29" t="s">
        <v>3262</v>
      </c>
      <c r="J1891" s="29" t="s">
        <v>3263</v>
      </c>
      <c r="K1891" s="29" t="s">
        <v>3264</v>
      </c>
      <c r="L1891" s="29" t="s">
        <v>3103</v>
      </c>
      <c r="M1891" s="29" t="s">
        <v>3326</v>
      </c>
      <c r="N1891" s="29" t="s">
        <v>3327</v>
      </c>
      <c r="O1891" s="29" t="s">
        <v>3444</v>
      </c>
      <c r="P1891" s="29" t="s">
        <v>3445</v>
      </c>
      <c r="Q1891" s="29" t="s">
        <v>3209</v>
      </c>
      <c r="R1891" s="29" t="s">
        <v>3210</v>
      </c>
      <c r="S1891" s="29" t="s">
        <v>3098</v>
      </c>
      <c r="T1891" s="29"/>
      <c r="U1891" s="30">
        <v>4999.95</v>
      </c>
      <c r="V1891" s="30">
        <v>4999.95</v>
      </c>
      <c r="W1891" s="30">
        <v>4999.95</v>
      </c>
      <c r="X1891" s="30">
        <v>4999.95</v>
      </c>
      <c r="Y1891" s="30">
        <v>4999.95</v>
      </c>
      <c r="Z1891" s="30">
        <v>4999.95</v>
      </c>
      <c r="AA1891" s="30">
        <v>4999.95</v>
      </c>
      <c r="AB1891" s="30">
        <v>4999.95</v>
      </c>
      <c r="AC1891" s="30">
        <v>4999.95</v>
      </c>
      <c r="AD1891" s="30">
        <v>4999.95</v>
      </c>
      <c r="AE1891" s="30">
        <v>4999.95</v>
      </c>
      <c r="AF1891" s="30">
        <v>4999.95</v>
      </c>
    </row>
    <row r="1892" spans="1:32" x14ac:dyDescent="0.45">
      <c r="A1892" s="29" t="s">
        <v>994</v>
      </c>
      <c r="B1892" s="29" t="s">
        <v>995</v>
      </c>
      <c r="C1892" s="29" t="s">
        <v>3292</v>
      </c>
      <c r="D1892" s="29" t="s">
        <v>3293</v>
      </c>
      <c r="E1892" s="29" t="s">
        <v>3388</v>
      </c>
      <c r="F1892" s="29" t="s">
        <v>3389</v>
      </c>
      <c r="G1892" s="29" t="s">
        <v>3233</v>
      </c>
      <c r="H1892" s="29" t="s">
        <v>3234</v>
      </c>
      <c r="I1892" s="29" t="s">
        <v>3235</v>
      </c>
      <c r="J1892" s="29" t="s">
        <v>3236</v>
      </c>
      <c r="K1892" s="29" t="s">
        <v>3237</v>
      </c>
      <c r="L1892" s="29" t="s">
        <v>3107</v>
      </c>
      <c r="M1892" s="29" t="s">
        <v>3416</v>
      </c>
      <c r="N1892" s="29" t="s">
        <v>3417</v>
      </c>
      <c r="O1892" s="29" t="s">
        <v>3418</v>
      </c>
      <c r="P1892" s="29" t="s">
        <v>3417</v>
      </c>
      <c r="Q1892" s="29" t="s">
        <v>3209</v>
      </c>
      <c r="R1892" s="29" t="s">
        <v>3210</v>
      </c>
      <c r="S1892" s="29" t="s">
        <v>3098</v>
      </c>
      <c r="T1892" s="29"/>
      <c r="U1892" s="30">
        <v>3760.05</v>
      </c>
      <c r="V1892" s="30">
        <v>3760.05</v>
      </c>
      <c r="W1892" s="30">
        <v>3760.05</v>
      </c>
      <c r="X1892" s="30">
        <v>3760.05</v>
      </c>
      <c r="Y1892" s="30">
        <v>3760.05</v>
      </c>
      <c r="Z1892" s="30">
        <v>3760.05</v>
      </c>
      <c r="AA1892" s="30">
        <v>3760.05</v>
      </c>
      <c r="AB1892" s="30">
        <v>3760.05</v>
      </c>
      <c r="AC1892" s="30">
        <v>3760.05</v>
      </c>
      <c r="AD1892" s="30">
        <v>3760.05</v>
      </c>
      <c r="AE1892" s="30">
        <v>3760.05</v>
      </c>
      <c r="AF1892" s="30">
        <v>3760.05</v>
      </c>
    </row>
    <row r="1893" spans="1:32" x14ac:dyDescent="0.45">
      <c r="A1893" s="29" t="s">
        <v>994</v>
      </c>
      <c r="B1893" s="29" t="s">
        <v>995</v>
      </c>
      <c r="C1893" s="29" t="s">
        <v>3292</v>
      </c>
      <c r="D1893" s="29" t="s">
        <v>3293</v>
      </c>
      <c r="E1893" s="29" t="s">
        <v>3388</v>
      </c>
      <c r="F1893" s="29" t="s">
        <v>3389</v>
      </c>
      <c r="G1893" s="29" t="s">
        <v>3233</v>
      </c>
      <c r="H1893" s="29" t="s">
        <v>3234</v>
      </c>
      <c r="I1893" s="29" t="s">
        <v>3235</v>
      </c>
      <c r="J1893" s="29" t="s">
        <v>3236</v>
      </c>
      <c r="K1893" s="29" t="s">
        <v>3237</v>
      </c>
      <c r="L1893" s="29" t="s">
        <v>3107</v>
      </c>
      <c r="M1893" s="29" t="s">
        <v>3456</v>
      </c>
      <c r="N1893" s="29" t="s">
        <v>3457</v>
      </c>
      <c r="O1893" s="29" t="s">
        <v>3458</v>
      </c>
      <c r="P1893" s="29" t="s">
        <v>3459</v>
      </c>
      <c r="Q1893" s="29" t="s">
        <v>3209</v>
      </c>
      <c r="R1893" s="29" t="s">
        <v>3210</v>
      </c>
      <c r="S1893" s="29" t="s">
        <v>3098</v>
      </c>
      <c r="T1893" s="29"/>
      <c r="U1893" s="30">
        <v>0</v>
      </c>
      <c r="V1893" s="30">
        <v>0</v>
      </c>
      <c r="W1893" s="30">
        <v>0</v>
      </c>
      <c r="X1893" s="30">
        <v>0</v>
      </c>
      <c r="Y1893" s="30">
        <v>0</v>
      </c>
      <c r="Z1893" s="30">
        <v>0</v>
      </c>
      <c r="AA1893" s="30">
        <v>0</v>
      </c>
      <c r="AB1893" s="30">
        <v>0</v>
      </c>
      <c r="AC1893" s="30">
        <v>0</v>
      </c>
      <c r="AD1893" s="30">
        <v>0</v>
      </c>
      <c r="AE1893" s="30">
        <v>0</v>
      </c>
      <c r="AF1893" s="30">
        <v>0</v>
      </c>
    </row>
    <row r="1894" spans="1:32" x14ac:dyDescent="0.45">
      <c r="A1894" s="29" t="s">
        <v>610</v>
      </c>
      <c r="B1894" s="29" t="s">
        <v>611</v>
      </c>
      <c r="C1894" s="29" t="s">
        <v>3299</v>
      </c>
      <c r="D1894" s="29" t="s">
        <v>3300</v>
      </c>
      <c r="E1894" s="29" t="s">
        <v>3320</v>
      </c>
      <c r="F1894" s="29" t="s">
        <v>3321</v>
      </c>
      <c r="G1894" s="29" t="s">
        <v>3200</v>
      </c>
      <c r="H1894" s="29" t="s">
        <v>3201</v>
      </c>
      <c r="I1894" s="29" t="s">
        <v>3202</v>
      </c>
      <c r="J1894" s="29" t="s">
        <v>3203</v>
      </c>
      <c r="K1894" s="29" t="s">
        <v>3204</v>
      </c>
      <c r="L1894" s="29" t="s">
        <v>3109</v>
      </c>
      <c r="M1894" s="29" t="s">
        <v>3205</v>
      </c>
      <c r="N1894" s="29" t="s">
        <v>3206</v>
      </c>
      <c r="O1894" s="29" t="s">
        <v>3214</v>
      </c>
      <c r="P1894" s="29" t="s">
        <v>3215</v>
      </c>
      <c r="Q1894" s="29" t="s">
        <v>3209</v>
      </c>
      <c r="R1894" s="29" t="s">
        <v>3210</v>
      </c>
      <c r="S1894" s="29" t="s">
        <v>3098</v>
      </c>
      <c r="T1894" s="29"/>
      <c r="U1894" s="30">
        <v>0</v>
      </c>
      <c r="V1894" s="30">
        <v>0</v>
      </c>
      <c r="W1894" s="30">
        <v>0</v>
      </c>
      <c r="X1894" s="30">
        <v>0</v>
      </c>
      <c r="Y1894" s="30">
        <v>0</v>
      </c>
      <c r="Z1894" s="30">
        <v>0</v>
      </c>
      <c r="AA1894" s="30">
        <v>0</v>
      </c>
      <c r="AB1894" s="30">
        <v>0</v>
      </c>
      <c r="AC1894" s="30">
        <v>0</v>
      </c>
      <c r="AD1894" s="30">
        <v>50</v>
      </c>
      <c r="AE1894" s="30">
        <v>0</v>
      </c>
      <c r="AF1894" s="30">
        <v>0</v>
      </c>
    </row>
    <row r="1895" spans="1:32" x14ac:dyDescent="0.45">
      <c r="A1895" s="29" t="s">
        <v>610</v>
      </c>
      <c r="B1895" s="29" t="s">
        <v>611</v>
      </c>
      <c r="C1895" s="29" t="s">
        <v>3299</v>
      </c>
      <c r="D1895" s="29" t="s">
        <v>3300</v>
      </c>
      <c r="E1895" s="29" t="s">
        <v>3320</v>
      </c>
      <c r="F1895" s="29" t="s">
        <v>3321</v>
      </c>
      <c r="G1895" s="29" t="s">
        <v>3200</v>
      </c>
      <c r="H1895" s="29" t="s">
        <v>3201</v>
      </c>
      <c r="I1895" s="29" t="s">
        <v>3226</v>
      </c>
      <c r="J1895" s="29" t="s">
        <v>3227</v>
      </c>
      <c r="K1895" s="29" t="s">
        <v>3228</v>
      </c>
      <c r="L1895" s="29" t="s">
        <v>3111</v>
      </c>
      <c r="M1895" s="29" t="s">
        <v>3229</v>
      </c>
      <c r="N1895" s="29" t="s">
        <v>3230</v>
      </c>
      <c r="O1895" s="29" t="s">
        <v>3231</v>
      </c>
      <c r="P1895" s="29" t="s">
        <v>3232</v>
      </c>
      <c r="Q1895" s="29" t="s">
        <v>3209</v>
      </c>
      <c r="R1895" s="29" t="s">
        <v>3210</v>
      </c>
      <c r="S1895" s="29" t="s">
        <v>3098</v>
      </c>
      <c r="T1895" s="29"/>
      <c r="U1895" s="30">
        <v>0</v>
      </c>
      <c r="V1895" s="30">
        <v>0</v>
      </c>
      <c r="W1895" s="30">
        <v>0</v>
      </c>
      <c r="X1895" s="30">
        <v>0</v>
      </c>
      <c r="Y1895" s="30">
        <v>0</v>
      </c>
      <c r="Z1895" s="30">
        <v>0</v>
      </c>
      <c r="AA1895" s="30">
        <v>0</v>
      </c>
      <c r="AB1895" s="30">
        <v>0</v>
      </c>
      <c r="AC1895" s="30">
        <v>0</v>
      </c>
      <c r="AD1895" s="30">
        <v>0</v>
      </c>
      <c r="AE1895" s="30">
        <v>0</v>
      </c>
      <c r="AF1895" s="30">
        <v>0</v>
      </c>
    </row>
    <row r="1896" spans="1:32" x14ac:dyDescent="0.45">
      <c r="A1896" s="29" t="s">
        <v>610</v>
      </c>
      <c r="B1896" s="29" t="s">
        <v>611</v>
      </c>
      <c r="C1896" s="29" t="s">
        <v>3299</v>
      </c>
      <c r="D1896" s="29" t="s">
        <v>3300</v>
      </c>
      <c r="E1896" s="29" t="s">
        <v>3320</v>
      </c>
      <c r="F1896" s="29" t="s">
        <v>3321</v>
      </c>
      <c r="G1896" s="29" t="s">
        <v>3233</v>
      </c>
      <c r="H1896" s="29" t="s">
        <v>3234</v>
      </c>
      <c r="I1896" s="29" t="s">
        <v>3235</v>
      </c>
      <c r="J1896" s="29" t="s">
        <v>3236</v>
      </c>
      <c r="K1896" s="29" t="s">
        <v>3237</v>
      </c>
      <c r="L1896" s="29" t="s">
        <v>3107</v>
      </c>
      <c r="M1896" s="29" t="s">
        <v>3238</v>
      </c>
      <c r="N1896" s="29" t="s">
        <v>3239</v>
      </c>
      <c r="O1896" s="29" t="s">
        <v>3422</v>
      </c>
      <c r="P1896" s="29" t="s">
        <v>3423</v>
      </c>
      <c r="Q1896" s="29" t="s">
        <v>3209</v>
      </c>
      <c r="R1896" s="29" t="s">
        <v>3210</v>
      </c>
      <c r="S1896" s="29" t="s">
        <v>3098</v>
      </c>
      <c r="T1896" s="29"/>
      <c r="U1896" s="30">
        <v>1800</v>
      </c>
      <c r="V1896" s="30">
        <v>1800</v>
      </c>
      <c r="W1896" s="30">
        <v>1800</v>
      </c>
      <c r="X1896" s="30">
        <v>1800</v>
      </c>
      <c r="Y1896" s="30">
        <v>1800</v>
      </c>
      <c r="Z1896" s="30">
        <v>1800</v>
      </c>
      <c r="AA1896" s="30">
        <v>1800</v>
      </c>
      <c r="AB1896" s="30">
        <v>1800</v>
      </c>
      <c r="AC1896" s="30">
        <v>1800</v>
      </c>
      <c r="AD1896" s="30">
        <v>1800</v>
      </c>
      <c r="AE1896" s="30">
        <v>1800</v>
      </c>
      <c r="AF1896" s="30">
        <v>1800</v>
      </c>
    </row>
    <row r="1897" spans="1:32" x14ac:dyDescent="0.45">
      <c r="A1897" s="29" t="s">
        <v>610</v>
      </c>
      <c r="B1897" s="29" t="s">
        <v>611</v>
      </c>
      <c r="C1897" s="29" t="s">
        <v>3299</v>
      </c>
      <c r="D1897" s="29" t="s">
        <v>3300</v>
      </c>
      <c r="E1897" s="29" t="s">
        <v>3320</v>
      </c>
      <c r="F1897" s="29" t="s">
        <v>3321</v>
      </c>
      <c r="G1897" s="29" t="s">
        <v>3233</v>
      </c>
      <c r="H1897" s="29" t="s">
        <v>3234</v>
      </c>
      <c r="I1897" s="29" t="s">
        <v>3262</v>
      </c>
      <c r="J1897" s="29" t="s">
        <v>3263</v>
      </c>
      <c r="K1897" s="29" t="s">
        <v>3264</v>
      </c>
      <c r="L1897" s="29" t="s">
        <v>3103</v>
      </c>
      <c r="M1897" s="29" t="s">
        <v>3265</v>
      </c>
      <c r="N1897" s="29" t="s">
        <v>3266</v>
      </c>
      <c r="O1897" s="29" t="s">
        <v>3267</v>
      </c>
      <c r="P1897" s="29" t="s">
        <v>3268</v>
      </c>
      <c r="Q1897" s="29" t="s">
        <v>3209</v>
      </c>
      <c r="R1897" s="29" t="s">
        <v>3210</v>
      </c>
      <c r="S1897" s="29" t="s">
        <v>3098</v>
      </c>
      <c r="T1897" s="29"/>
      <c r="U1897" s="30">
        <v>18400</v>
      </c>
      <c r="V1897" s="30">
        <v>18400</v>
      </c>
      <c r="W1897" s="30">
        <v>18400</v>
      </c>
      <c r="X1897" s="30">
        <v>18400</v>
      </c>
      <c r="Y1897" s="30">
        <v>18400</v>
      </c>
      <c r="Z1897" s="30">
        <v>18400</v>
      </c>
      <c r="AA1897" s="30">
        <v>18400</v>
      </c>
      <c r="AB1897" s="30">
        <v>18400</v>
      </c>
      <c r="AC1897" s="30">
        <v>18400</v>
      </c>
      <c r="AD1897" s="30">
        <v>18400</v>
      </c>
      <c r="AE1897" s="30">
        <v>18400</v>
      </c>
      <c r="AF1897" s="30">
        <v>18400</v>
      </c>
    </row>
    <row r="1898" spans="1:32" x14ac:dyDescent="0.45">
      <c r="A1898" s="29" t="s">
        <v>610</v>
      </c>
      <c r="B1898" s="29" t="s">
        <v>611</v>
      </c>
      <c r="C1898" s="29" t="s">
        <v>3299</v>
      </c>
      <c r="D1898" s="29" t="s">
        <v>3300</v>
      </c>
      <c r="E1898" s="29" t="s">
        <v>3320</v>
      </c>
      <c r="F1898" s="29" t="s">
        <v>3321</v>
      </c>
      <c r="G1898" s="29" t="s">
        <v>3233</v>
      </c>
      <c r="H1898" s="29" t="s">
        <v>3234</v>
      </c>
      <c r="I1898" s="29" t="s">
        <v>3262</v>
      </c>
      <c r="J1898" s="29" t="s">
        <v>3263</v>
      </c>
      <c r="K1898" s="29" t="s">
        <v>3264</v>
      </c>
      <c r="L1898" s="29" t="s">
        <v>3103</v>
      </c>
      <c r="M1898" s="29" t="s">
        <v>3265</v>
      </c>
      <c r="N1898" s="29" t="s">
        <v>3266</v>
      </c>
      <c r="O1898" s="29" t="s">
        <v>3269</v>
      </c>
      <c r="P1898" s="29" t="s">
        <v>3270</v>
      </c>
      <c r="Q1898" s="29" t="s">
        <v>3209</v>
      </c>
      <c r="R1898" s="29" t="s">
        <v>3210</v>
      </c>
      <c r="S1898" s="29" t="s">
        <v>3098</v>
      </c>
      <c r="T1898" s="29"/>
      <c r="U1898" s="30">
        <v>1599</v>
      </c>
      <c r="V1898" s="30">
        <v>1765</v>
      </c>
      <c r="W1898" s="30">
        <v>1911</v>
      </c>
      <c r="X1898" s="30">
        <v>1814</v>
      </c>
      <c r="Y1898" s="30">
        <v>1560</v>
      </c>
      <c r="Z1898" s="30">
        <v>1521</v>
      </c>
      <c r="AA1898" s="30">
        <v>2264</v>
      </c>
      <c r="AB1898" s="30">
        <v>1473</v>
      </c>
      <c r="AC1898" s="30">
        <v>1414</v>
      </c>
      <c r="AD1898" s="30">
        <v>2020</v>
      </c>
      <c r="AE1898" s="30">
        <v>1268</v>
      </c>
      <c r="AF1898" s="30">
        <v>1453</v>
      </c>
    </row>
    <row r="1899" spans="1:32" x14ac:dyDescent="0.45">
      <c r="A1899" s="29" t="s">
        <v>610</v>
      </c>
      <c r="B1899" s="29" t="s">
        <v>611</v>
      </c>
      <c r="C1899" s="29" t="s">
        <v>3299</v>
      </c>
      <c r="D1899" s="29" t="s">
        <v>3300</v>
      </c>
      <c r="E1899" s="29" t="s">
        <v>3320</v>
      </c>
      <c r="F1899" s="29" t="s">
        <v>3321</v>
      </c>
      <c r="G1899" s="29" t="s">
        <v>3233</v>
      </c>
      <c r="H1899" s="29" t="s">
        <v>3234</v>
      </c>
      <c r="I1899" s="29" t="s">
        <v>3262</v>
      </c>
      <c r="J1899" s="29" t="s">
        <v>3263</v>
      </c>
      <c r="K1899" s="29" t="s">
        <v>3264</v>
      </c>
      <c r="L1899" s="29" t="s">
        <v>3103</v>
      </c>
      <c r="M1899" s="29" t="s">
        <v>3265</v>
      </c>
      <c r="N1899" s="29" t="s">
        <v>3266</v>
      </c>
      <c r="O1899" s="29" t="s">
        <v>3271</v>
      </c>
      <c r="P1899" s="29" t="s">
        <v>3272</v>
      </c>
      <c r="Q1899" s="29" t="s">
        <v>3209</v>
      </c>
      <c r="R1899" s="29" t="s">
        <v>3210</v>
      </c>
      <c r="S1899" s="29" t="s">
        <v>3098</v>
      </c>
      <c r="T1899" s="29"/>
      <c r="U1899" s="30">
        <v>7684</v>
      </c>
      <c r="V1899" s="30">
        <v>10512</v>
      </c>
      <c r="W1899" s="30">
        <v>14992</v>
      </c>
      <c r="X1899" s="30">
        <v>11787</v>
      </c>
      <c r="Y1899" s="30">
        <v>9032</v>
      </c>
      <c r="Z1899" s="30">
        <v>9859</v>
      </c>
      <c r="AA1899" s="30">
        <v>8743</v>
      </c>
      <c r="AB1899" s="30">
        <v>10034</v>
      </c>
      <c r="AC1899" s="30">
        <v>7626</v>
      </c>
      <c r="AD1899" s="30">
        <v>9772</v>
      </c>
      <c r="AE1899" s="30">
        <v>6452</v>
      </c>
      <c r="AF1899" s="30">
        <v>7582</v>
      </c>
    </row>
    <row r="1900" spans="1:32" x14ac:dyDescent="0.45">
      <c r="A1900" s="29" t="s">
        <v>610</v>
      </c>
      <c r="B1900" s="29" t="s">
        <v>611</v>
      </c>
      <c r="C1900" s="29" t="s">
        <v>3299</v>
      </c>
      <c r="D1900" s="29" t="s">
        <v>3300</v>
      </c>
      <c r="E1900" s="29" t="s">
        <v>3320</v>
      </c>
      <c r="F1900" s="29" t="s">
        <v>3321</v>
      </c>
      <c r="G1900" s="29" t="s">
        <v>3233</v>
      </c>
      <c r="H1900" s="29" t="s">
        <v>3234</v>
      </c>
      <c r="I1900" s="29" t="s">
        <v>3262</v>
      </c>
      <c r="J1900" s="29" t="s">
        <v>3263</v>
      </c>
      <c r="K1900" s="29" t="s">
        <v>3264</v>
      </c>
      <c r="L1900" s="29" t="s">
        <v>3103</v>
      </c>
      <c r="M1900" s="29" t="s">
        <v>3265</v>
      </c>
      <c r="N1900" s="29" t="s">
        <v>3266</v>
      </c>
      <c r="O1900" s="29" t="s">
        <v>3273</v>
      </c>
      <c r="P1900" s="29" t="s">
        <v>3274</v>
      </c>
      <c r="Q1900" s="29" t="s">
        <v>3209</v>
      </c>
      <c r="R1900" s="29" t="s">
        <v>3210</v>
      </c>
      <c r="S1900" s="29" t="s">
        <v>3098</v>
      </c>
      <c r="T1900" s="29"/>
      <c r="U1900" s="30">
        <v>663</v>
      </c>
      <c r="V1900" s="30">
        <v>780</v>
      </c>
      <c r="W1900" s="30">
        <v>1521</v>
      </c>
      <c r="X1900" s="30">
        <v>936</v>
      </c>
      <c r="Y1900" s="30">
        <v>1170</v>
      </c>
      <c r="Z1900" s="30">
        <v>1521</v>
      </c>
      <c r="AA1900" s="30">
        <v>819</v>
      </c>
      <c r="AB1900" s="30">
        <v>1092</v>
      </c>
      <c r="AC1900" s="30">
        <v>1053</v>
      </c>
      <c r="AD1900" s="30">
        <v>1131</v>
      </c>
      <c r="AE1900" s="30">
        <v>1131</v>
      </c>
      <c r="AF1900" s="30">
        <v>819</v>
      </c>
    </row>
    <row r="1901" spans="1:32" x14ac:dyDescent="0.45">
      <c r="A1901" s="29" t="s">
        <v>610</v>
      </c>
      <c r="B1901" s="29" t="s">
        <v>611</v>
      </c>
      <c r="C1901" s="29" t="s">
        <v>3299</v>
      </c>
      <c r="D1901" s="29" t="s">
        <v>3300</v>
      </c>
      <c r="E1901" s="29" t="s">
        <v>3320</v>
      </c>
      <c r="F1901" s="29" t="s">
        <v>3321</v>
      </c>
      <c r="G1901" s="29" t="s">
        <v>3233</v>
      </c>
      <c r="H1901" s="29" t="s">
        <v>3234</v>
      </c>
      <c r="I1901" s="29" t="s">
        <v>3262</v>
      </c>
      <c r="J1901" s="29" t="s">
        <v>3263</v>
      </c>
      <c r="K1901" s="29" t="s">
        <v>3264</v>
      </c>
      <c r="L1901" s="29" t="s">
        <v>3103</v>
      </c>
      <c r="M1901" s="29" t="s">
        <v>3265</v>
      </c>
      <c r="N1901" s="29" t="s">
        <v>3266</v>
      </c>
      <c r="O1901" s="29" t="s">
        <v>3372</v>
      </c>
      <c r="P1901" s="29" t="s">
        <v>3373</v>
      </c>
      <c r="Q1901" s="29" t="s">
        <v>3209</v>
      </c>
      <c r="R1901" s="29" t="s">
        <v>3210</v>
      </c>
      <c r="S1901" s="29" t="s">
        <v>3098</v>
      </c>
      <c r="T1901" s="29"/>
      <c r="U1901" s="30">
        <v>522</v>
      </c>
      <c r="V1901" s="30">
        <v>667</v>
      </c>
      <c r="W1901" s="30">
        <v>507</v>
      </c>
      <c r="X1901" s="30">
        <v>1029</v>
      </c>
      <c r="Y1901" s="30">
        <v>594</v>
      </c>
      <c r="Z1901" s="30">
        <v>797</v>
      </c>
      <c r="AA1901" s="30">
        <v>884</v>
      </c>
      <c r="AB1901" s="30">
        <v>551</v>
      </c>
      <c r="AC1901" s="30">
        <v>623</v>
      </c>
      <c r="AD1901" s="30">
        <v>971</v>
      </c>
      <c r="AE1901" s="30">
        <v>840</v>
      </c>
      <c r="AF1901" s="30">
        <v>1740</v>
      </c>
    </row>
    <row r="1902" spans="1:32" x14ac:dyDescent="0.45">
      <c r="A1902" s="29" t="s">
        <v>610</v>
      </c>
      <c r="B1902" s="29" t="s">
        <v>611</v>
      </c>
      <c r="C1902" s="29" t="s">
        <v>3299</v>
      </c>
      <c r="D1902" s="29" t="s">
        <v>3300</v>
      </c>
      <c r="E1902" s="29" t="s">
        <v>3320</v>
      </c>
      <c r="F1902" s="29" t="s">
        <v>3321</v>
      </c>
      <c r="G1902" s="29" t="s">
        <v>3233</v>
      </c>
      <c r="H1902" s="29" t="s">
        <v>3234</v>
      </c>
      <c r="I1902" s="29" t="s">
        <v>3262</v>
      </c>
      <c r="J1902" s="29" t="s">
        <v>3263</v>
      </c>
      <c r="K1902" s="29" t="s">
        <v>3264</v>
      </c>
      <c r="L1902" s="29" t="s">
        <v>3103</v>
      </c>
      <c r="M1902" s="29" t="s">
        <v>3322</v>
      </c>
      <c r="N1902" s="29" t="s">
        <v>3323</v>
      </c>
      <c r="O1902" s="29" t="s">
        <v>3324</v>
      </c>
      <c r="P1902" s="29" t="s">
        <v>3325</v>
      </c>
      <c r="Q1902" s="29" t="s">
        <v>3209</v>
      </c>
      <c r="R1902" s="29" t="s">
        <v>3210</v>
      </c>
      <c r="S1902" s="29" t="s">
        <v>3098</v>
      </c>
      <c r="T1902" s="29"/>
      <c r="U1902" s="30">
        <v>8400</v>
      </c>
      <c r="V1902" s="30">
        <v>8400</v>
      </c>
      <c r="W1902" s="30">
        <v>8400</v>
      </c>
      <c r="X1902" s="30">
        <v>8400</v>
      </c>
      <c r="Y1902" s="30">
        <v>8400</v>
      </c>
      <c r="Z1902" s="30">
        <v>8400</v>
      </c>
      <c r="AA1902" s="30">
        <v>8400</v>
      </c>
      <c r="AB1902" s="30">
        <v>8400</v>
      </c>
      <c r="AC1902" s="30">
        <v>8400</v>
      </c>
      <c r="AD1902" s="30">
        <v>8400</v>
      </c>
      <c r="AE1902" s="30">
        <v>8400</v>
      </c>
      <c r="AF1902" s="30">
        <v>8400</v>
      </c>
    </row>
    <row r="1903" spans="1:32" x14ac:dyDescent="0.45">
      <c r="A1903" s="29" t="s">
        <v>610</v>
      </c>
      <c r="B1903" s="29" t="s">
        <v>611</v>
      </c>
      <c r="C1903" s="29" t="s">
        <v>3299</v>
      </c>
      <c r="D1903" s="29" t="s">
        <v>3300</v>
      </c>
      <c r="E1903" s="29" t="s">
        <v>3320</v>
      </c>
      <c r="F1903" s="29" t="s">
        <v>3321</v>
      </c>
      <c r="G1903" s="29" t="s">
        <v>3233</v>
      </c>
      <c r="H1903" s="29" t="s">
        <v>3234</v>
      </c>
      <c r="I1903" s="29" t="s">
        <v>3262</v>
      </c>
      <c r="J1903" s="29" t="s">
        <v>3263</v>
      </c>
      <c r="K1903" s="29" t="s">
        <v>3264</v>
      </c>
      <c r="L1903" s="29" t="s">
        <v>3103</v>
      </c>
      <c r="M1903" s="29" t="s">
        <v>3322</v>
      </c>
      <c r="N1903" s="29" t="s">
        <v>3323</v>
      </c>
      <c r="O1903" s="29" t="s">
        <v>3374</v>
      </c>
      <c r="P1903" s="29" t="s">
        <v>3375</v>
      </c>
      <c r="Q1903" s="29" t="s">
        <v>3209</v>
      </c>
      <c r="R1903" s="29" t="s">
        <v>3210</v>
      </c>
      <c r="S1903" s="29" t="s">
        <v>3098</v>
      </c>
      <c r="T1903" s="29"/>
      <c r="U1903" s="30">
        <v>1000</v>
      </c>
      <c r="V1903" s="30">
        <v>1000</v>
      </c>
      <c r="W1903" s="30">
        <v>1000</v>
      </c>
      <c r="X1903" s="30">
        <v>1000</v>
      </c>
      <c r="Y1903" s="30">
        <v>1000</v>
      </c>
      <c r="Z1903" s="30">
        <v>1000</v>
      </c>
      <c r="AA1903" s="30">
        <v>1000</v>
      </c>
      <c r="AB1903" s="30">
        <v>1000</v>
      </c>
      <c r="AC1903" s="30">
        <v>1000</v>
      </c>
      <c r="AD1903" s="30">
        <v>1000</v>
      </c>
      <c r="AE1903" s="30">
        <v>1000</v>
      </c>
      <c r="AF1903" s="30">
        <v>1000</v>
      </c>
    </row>
    <row r="1904" spans="1:32" x14ac:dyDescent="0.45">
      <c r="A1904" s="29" t="s">
        <v>610</v>
      </c>
      <c r="B1904" s="29" t="s">
        <v>611</v>
      </c>
      <c r="C1904" s="29" t="s">
        <v>3299</v>
      </c>
      <c r="D1904" s="29" t="s">
        <v>3300</v>
      </c>
      <c r="E1904" s="29" t="s">
        <v>3320</v>
      </c>
      <c r="F1904" s="29" t="s">
        <v>3321</v>
      </c>
      <c r="G1904" s="29" t="s">
        <v>3233</v>
      </c>
      <c r="H1904" s="29" t="s">
        <v>3234</v>
      </c>
      <c r="I1904" s="29" t="s">
        <v>3275</v>
      </c>
      <c r="J1904" s="29" t="s">
        <v>3276</v>
      </c>
      <c r="K1904" s="29" t="s">
        <v>3277</v>
      </c>
      <c r="L1904" s="29" t="s">
        <v>3100</v>
      </c>
      <c r="M1904" s="29" t="s">
        <v>3278</v>
      </c>
      <c r="N1904" s="29" t="s">
        <v>3279</v>
      </c>
      <c r="O1904" s="29" t="s">
        <v>3280</v>
      </c>
      <c r="P1904" s="29" t="s">
        <v>3281</v>
      </c>
      <c r="Q1904" s="29" t="s">
        <v>3249</v>
      </c>
      <c r="R1904" s="29" t="s">
        <v>3210</v>
      </c>
      <c r="S1904" s="29" t="s">
        <v>3098</v>
      </c>
      <c r="T1904" s="29"/>
      <c r="U1904" s="30">
        <v>735</v>
      </c>
      <c r="V1904" s="30">
        <v>745</v>
      </c>
      <c r="W1904" s="30">
        <v>0</v>
      </c>
      <c r="X1904" s="30">
        <v>0</v>
      </c>
      <c r="Y1904" s="30">
        <v>0</v>
      </c>
      <c r="Z1904" s="30">
        <v>0</v>
      </c>
      <c r="AA1904" s="30">
        <v>0</v>
      </c>
      <c r="AB1904" s="30">
        <v>0</v>
      </c>
      <c r="AC1904" s="30">
        <v>0</v>
      </c>
      <c r="AD1904" s="30">
        <v>0</v>
      </c>
      <c r="AE1904" s="30">
        <v>0</v>
      </c>
      <c r="AF1904" s="30">
        <v>0</v>
      </c>
    </row>
    <row r="1905" spans="1:32" x14ac:dyDescent="0.45">
      <c r="A1905" s="29" t="s">
        <v>610</v>
      </c>
      <c r="B1905" s="29" t="s">
        <v>611</v>
      </c>
      <c r="C1905" s="29" t="s">
        <v>3299</v>
      </c>
      <c r="D1905" s="29" t="s">
        <v>3300</v>
      </c>
      <c r="E1905" s="29" t="s">
        <v>3320</v>
      </c>
      <c r="F1905" s="29" t="s">
        <v>3321</v>
      </c>
      <c r="G1905" s="29" t="s">
        <v>3233</v>
      </c>
      <c r="H1905" s="29" t="s">
        <v>3234</v>
      </c>
      <c r="I1905" s="29" t="s">
        <v>3275</v>
      </c>
      <c r="J1905" s="29" t="s">
        <v>3276</v>
      </c>
      <c r="K1905" s="29" t="s">
        <v>3277</v>
      </c>
      <c r="L1905" s="29" t="s">
        <v>3100</v>
      </c>
      <c r="M1905" s="29" t="s">
        <v>3278</v>
      </c>
      <c r="N1905" s="29" t="s">
        <v>3279</v>
      </c>
      <c r="O1905" s="29" t="s">
        <v>3280</v>
      </c>
      <c r="P1905" s="29" t="s">
        <v>3281</v>
      </c>
      <c r="Q1905" s="29" t="s">
        <v>3209</v>
      </c>
      <c r="R1905" s="29" t="s">
        <v>3210</v>
      </c>
      <c r="S1905" s="29" t="s">
        <v>3098</v>
      </c>
      <c r="T1905" s="29"/>
      <c r="U1905" s="30">
        <v>61950</v>
      </c>
      <c r="V1905" s="30">
        <v>61950</v>
      </c>
      <c r="W1905" s="30">
        <v>61950</v>
      </c>
      <c r="X1905" s="30">
        <v>61950</v>
      </c>
      <c r="Y1905" s="30">
        <v>61950</v>
      </c>
      <c r="Z1905" s="30">
        <v>61950</v>
      </c>
      <c r="AA1905" s="30">
        <v>61950</v>
      </c>
      <c r="AB1905" s="30">
        <v>61950</v>
      </c>
      <c r="AC1905" s="30">
        <v>61950</v>
      </c>
      <c r="AD1905" s="30">
        <v>61950</v>
      </c>
      <c r="AE1905" s="30">
        <v>61950</v>
      </c>
      <c r="AF1905" s="30">
        <v>61950</v>
      </c>
    </row>
    <row r="1906" spans="1:32" x14ac:dyDescent="0.45">
      <c r="A1906" s="29" t="s">
        <v>610</v>
      </c>
      <c r="B1906" s="29" t="s">
        <v>611</v>
      </c>
      <c r="C1906" s="29" t="s">
        <v>3299</v>
      </c>
      <c r="D1906" s="29" t="s">
        <v>3300</v>
      </c>
      <c r="E1906" s="29" t="s">
        <v>3320</v>
      </c>
      <c r="F1906" s="29" t="s">
        <v>3321</v>
      </c>
      <c r="G1906" s="29" t="s">
        <v>3233</v>
      </c>
      <c r="H1906" s="29" t="s">
        <v>3234</v>
      </c>
      <c r="I1906" s="29" t="s">
        <v>3275</v>
      </c>
      <c r="J1906" s="29" t="s">
        <v>3276</v>
      </c>
      <c r="K1906" s="29" t="s">
        <v>3287</v>
      </c>
      <c r="L1906" s="29" t="s">
        <v>3101</v>
      </c>
      <c r="M1906" s="29" t="s">
        <v>3288</v>
      </c>
      <c r="N1906" s="29" t="s">
        <v>3289</v>
      </c>
      <c r="O1906" s="29" t="s">
        <v>3290</v>
      </c>
      <c r="P1906" s="29" t="s">
        <v>3291</v>
      </c>
      <c r="Q1906" s="29" t="s">
        <v>3209</v>
      </c>
      <c r="R1906" s="29" t="s">
        <v>3210</v>
      </c>
      <c r="S1906" s="29" t="s">
        <v>3098</v>
      </c>
      <c r="T1906" s="29"/>
      <c r="U1906" s="30">
        <v>1500</v>
      </c>
      <c r="V1906" s="30">
        <v>1500</v>
      </c>
      <c r="W1906" s="30">
        <v>1500</v>
      </c>
      <c r="X1906" s="30">
        <v>1500</v>
      </c>
      <c r="Y1906" s="30">
        <v>1500</v>
      </c>
      <c r="Z1906" s="30">
        <v>1500</v>
      </c>
      <c r="AA1906" s="30">
        <v>1500</v>
      </c>
      <c r="AB1906" s="30">
        <v>1500</v>
      </c>
      <c r="AC1906" s="30">
        <v>1500</v>
      </c>
      <c r="AD1906" s="30">
        <v>1500</v>
      </c>
      <c r="AE1906" s="30">
        <v>1500</v>
      </c>
      <c r="AF1906" s="30">
        <v>1500</v>
      </c>
    </row>
    <row r="1907" spans="1:32" x14ac:dyDescent="0.45">
      <c r="A1907" s="29" t="s">
        <v>105</v>
      </c>
      <c r="B1907" s="29" t="s">
        <v>106</v>
      </c>
      <c r="C1907" s="29" t="s">
        <v>3299</v>
      </c>
      <c r="D1907" s="29" t="s">
        <v>3300</v>
      </c>
      <c r="E1907" s="29" t="s">
        <v>3538</v>
      </c>
      <c r="F1907" s="29" t="s">
        <v>3539</v>
      </c>
      <c r="G1907" s="29" t="s">
        <v>3200</v>
      </c>
      <c r="H1907" s="29" t="s">
        <v>3201</v>
      </c>
      <c r="I1907" s="29" t="s">
        <v>3202</v>
      </c>
      <c r="J1907" s="29" t="s">
        <v>3203</v>
      </c>
      <c r="K1907" s="29" t="s">
        <v>3216</v>
      </c>
      <c r="L1907" s="29" t="s">
        <v>3102</v>
      </c>
      <c r="M1907" s="29" t="s">
        <v>3217</v>
      </c>
      <c r="N1907" s="29" t="s">
        <v>3218</v>
      </c>
      <c r="O1907" s="29" t="s">
        <v>3219</v>
      </c>
      <c r="P1907" s="29" t="s">
        <v>3220</v>
      </c>
      <c r="Q1907" s="29" t="s">
        <v>3209</v>
      </c>
      <c r="R1907" s="29" t="s">
        <v>3210</v>
      </c>
      <c r="S1907" s="29" t="s">
        <v>3098</v>
      </c>
      <c r="T1907" s="29"/>
      <c r="U1907" s="30">
        <v>0</v>
      </c>
      <c r="V1907" s="30">
        <v>0</v>
      </c>
      <c r="W1907" s="30">
        <v>0</v>
      </c>
      <c r="X1907" s="30">
        <v>0</v>
      </c>
      <c r="Y1907" s="30">
        <v>158000</v>
      </c>
      <c r="Z1907" s="30">
        <v>158000</v>
      </c>
      <c r="AA1907" s="30">
        <v>158000</v>
      </c>
      <c r="AB1907" s="30">
        <v>158000</v>
      </c>
      <c r="AC1907" s="30">
        <v>158000</v>
      </c>
      <c r="AD1907" s="30">
        <v>158000</v>
      </c>
      <c r="AE1907" s="30">
        <v>158000</v>
      </c>
      <c r="AF1907" s="30">
        <v>158000</v>
      </c>
    </row>
    <row r="1908" spans="1:32" x14ac:dyDescent="0.45">
      <c r="A1908" s="29" t="s">
        <v>105</v>
      </c>
      <c r="B1908" s="29" t="s">
        <v>106</v>
      </c>
      <c r="C1908" s="29" t="s">
        <v>3299</v>
      </c>
      <c r="D1908" s="29" t="s">
        <v>3300</v>
      </c>
      <c r="E1908" s="29" t="s">
        <v>3538</v>
      </c>
      <c r="F1908" s="29" t="s">
        <v>3539</v>
      </c>
      <c r="G1908" s="29" t="s">
        <v>3233</v>
      </c>
      <c r="H1908" s="29" t="s">
        <v>3234</v>
      </c>
      <c r="I1908" s="29" t="s">
        <v>3341</v>
      </c>
      <c r="J1908" s="29" t="s">
        <v>3342</v>
      </c>
      <c r="K1908" s="29" t="s">
        <v>3348</v>
      </c>
      <c r="L1908" s="29" t="s">
        <v>3115</v>
      </c>
      <c r="M1908" s="29" t="s">
        <v>3360</v>
      </c>
      <c r="N1908" s="29" t="s">
        <v>3361</v>
      </c>
      <c r="O1908" s="29" t="s">
        <v>3364</v>
      </c>
      <c r="P1908" s="29" t="s">
        <v>3365</v>
      </c>
      <c r="Q1908" s="29" t="s">
        <v>3209</v>
      </c>
      <c r="R1908" s="29" t="s">
        <v>3210</v>
      </c>
      <c r="S1908" s="29" t="s">
        <v>3098</v>
      </c>
      <c r="T1908" s="29"/>
      <c r="U1908" s="30">
        <v>500</v>
      </c>
      <c r="V1908" s="30">
        <v>500</v>
      </c>
      <c r="W1908" s="30">
        <v>500</v>
      </c>
      <c r="X1908" s="30">
        <v>500</v>
      </c>
      <c r="Y1908" s="30">
        <v>500</v>
      </c>
      <c r="Z1908" s="30">
        <v>500</v>
      </c>
      <c r="AA1908" s="30">
        <v>500</v>
      </c>
      <c r="AB1908" s="30">
        <v>500</v>
      </c>
      <c r="AC1908" s="30">
        <v>500</v>
      </c>
      <c r="AD1908" s="30">
        <v>500</v>
      </c>
      <c r="AE1908" s="30">
        <v>500</v>
      </c>
      <c r="AF1908" s="30">
        <v>500</v>
      </c>
    </row>
    <row r="1909" spans="1:32" x14ac:dyDescent="0.45">
      <c r="A1909" s="29" t="s">
        <v>105</v>
      </c>
      <c r="B1909" s="29" t="s">
        <v>106</v>
      </c>
      <c r="C1909" s="29" t="s">
        <v>3299</v>
      </c>
      <c r="D1909" s="29" t="s">
        <v>3300</v>
      </c>
      <c r="E1909" s="29" t="s">
        <v>3538</v>
      </c>
      <c r="F1909" s="29" t="s">
        <v>3539</v>
      </c>
      <c r="G1909" s="29" t="s">
        <v>3233</v>
      </c>
      <c r="H1909" s="29" t="s">
        <v>3234</v>
      </c>
      <c r="I1909" s="29" t="s">
        <v>3341</v>
      </c>
      <c r="J1909" s="29" t="s">
        <v>3342</v>
      </c>
      <c r="K1909" s="29" t="s">
        <v>3348</v>
      </c>
      <c r="L1909" s="29" t="s">
        <v>3115</v>
      </c>
      <c r="M1909" s="29" t="s">
        <v>3366</v>
      </c>
      <c r="N1909" s="29" t="s">
        <v>3367</v>
      </c>
      <c r="O1909" s="29" t="s">
        <v>3368</v>
      </c>
      <c r="P1909" s="29" t="s">
        <v>3369</v>
      </c>
      <c r="Q1909" s="29" t="s">
        <v>3209</v>
      </c>
      <c r="R1909" s="29" t="s">
        <v>3210</v>
      </c>
      <c r="S1909" s="29" t="s">
        <v>3098</v>
      </c>
      <c r="T1909" s="29"/>
      <c r="U1909" s="30">
        <v>0</v>
      </c>
      <c r="V1909" s="30">
        <v>0</v>
      </c>
      <c r="W1909" s="30">
        <v>0</v>
      </c>
      <c r="X1909" s="30">
        <v>0</v>
      </c>
      <c r="Y1909" s="30">
        <v>755</v>
      </c>
      <c r="Z1909" s="30">
        <v>1300</v>
      </c>
      <c r="AA1909" s="30">
        <v>0</v>
      </c>
      <c r="AB1909" s="30">
        <v>0</v>
      </c>
      <c r="AC1909" s="30">
        <v>9883</v>
      </c>
      <c r="AD1909" s="30">
        <v>0</v>
      </c>
      <c r="AE1909" s="30">
        <v>0</v>
      </c>
      <c r="AF1909" s="30">
        <v>0</v>
      </c>
    </row>
    <row r="1910" spans="1:32" x14ac:dyDescent="0.45">
      <c r="A1910" s="29" t="s">
        <v>105</v>
      </c>
      <c r="B1910" s="29" t="s">
        <v>106</v>
      </c>
      <c r="C1910" s="29" t="s">
        <v>3299</v>
      </c>
      <c r="D1910" s="29" t="s">
        <v>3300</v>
      </c>
      <c r="E1910" s="29" t="s">
        <v>3538</v>
      </c>
      <c r="F1910" s="29" t="s">
        <v>3539</v>
      </c>
      <c r="G1910" s="29" t="s">
        <v>3233</v>
      </c>
      <c r="H1910" s="29" t="s">
        <v>3234</v>
      </c>
      <c r="I1910" s="29" t="s">
        <v>3341</v>
      </c>
      <c r="J1910" s="29" t="s">
        <v>3342</v>
      </c>
      <c r="K1910" s="29" t="s">
        <v>3348</v>
      </c>
      <c r="L1910" s="29" t="s">
        <v>3115</v>
      </c>
      <c r="M1910" s="29" t="s">
        <v>3366</v>
      </c>
      <c r="N1910" s="29" t="s">
        <v>3367</v>
      </c>
      <c r="O1910" s="29" t="s">
        <v>3370</v>
      </c>
      <c r="P1910" s="29" t="s">
        <v>3371</v>
      </c>
      <c r="Q1910" s="29" t="s">
        <v>3209</v>
      </c>
      <c r="R1910" s="29" t="s">
        <v>3210</v>
      </c>
      <c r="S1910" s="29" t="s">
        <v>3098</v>
      </c>
      <c r="T1910" s="29"/>
      <c r="U1910" s="30">
        <v>22260</v>
      </c>
      <c r="V1910" s="30">
        <v>22260</v>
      </c>
      <c r="W1910" s="30">
        <v>22260</v>
      </c>
      <c r="X1910" s="30">
        <v>22260</v>
      </c>
      <c r="Y1910" s="30">
        <v>22260</v>
      </c>
      <c r="Z1910" s="30">
        <v>22260</v>
      </c>
      <c r="AA1910" s="30">
        <v>22260</v>
      </c>
      <c r="AB1910" s="30">
        <v>22260</v>
      </c>
      <c r="AC1910" s="30">
        <v>22260</v>
      </c>
      <c r="AD1910" s="30">
        <v>22260</v>
      </c>
      <c r="AE1910" s="30">
        <v>22260</v>
      </c>
      <c r="AF1910" s="30">
        <v>22260</v>
      </c>
    </row>
    <row r="1911" spans="1:32" x14ac:dyDescent="0.45">
      <c r="A1911" s="29" t="s">
        <v>105</v>
      </c>
      <c r="B1911" s="29" t="s">
        <v>106</v>
      </c>
      <c r="C1911" s="29" t="s">
        <v>3299</v>
      </c>
      <c r="D1911" s="29" t="s">
        <v>3300</v>
      </c>
      <c r="E1911" s="29" t="s">
        <v>3538</v>
      </c>
      <c r="F1911" s="29" t="s">
        <v>3539</v>
      </c>
      <c r="G1911" s="29" t="s">
        <v>3233</v>
      </c>
      <c r="H1911" s="29" t="s">
        <v>3234</v>
      </c>
      <c r="I1911" s="29" t="s">
        <v>3275</v>
      </c>
      <c r="J1911" s="29" t="s">
        <v>3276</v>
      </c>
      <c r="K1911" s="29" t="s">
        <v>3277</v>
      </c>
      <c r="L1911" s="29" t="s">
        <v>3100</v>
      </c>
      <c r="M1911" s="29" t="s">
        <v>3278</v>
      </c>
      <c r="N1911" s="29" t="s">
        <v>3279</v>
      </c>
      <c r="O1911" s="29" t="s">
        <v>3280</v>
      </c>
      <c r="P1911" s="29" t="s">
        <v>3281</v>
      </c>
      <c r="Q1911" s="29" t="s">
        <v>3209</v>
      </c>
      <c r="R1911" s="29" t="s">
        <v>3210</v>
      </c>
      <c r="S1911" s="29" t="s">
        <v>3098</v>
      </c>
      <c r="T1911" s="29"/>
      <c r="U1911" s="30">
        <v>0</v>
      </c>
      <c r="V1911" s="30">
        <v>0</v>
      </c>
      <c r="W1911" s="30">
        <v>0</v>
      </c>
      <c r="X1911" s="30">
        <v>0</v>
      </c>
      <c r="Y1911" s="30">
        <v>171000</v>
      </c>
      <c r="Z1911" s="30">
        <v>171000</v>
      </c>
      <c r="AA1911" s="30">
        <v>171000</v>
      </c>
      <c r="AB1911" s="30">
        <v>171000</v>
      </c>
      <c r="AC1911" s="30">
        <v>171000</v>
      </c>
      <c r="AD1911" s="30">
        <v>171000</v>
      </c>
      <c r="AE1911" s="30">
        <v>171000</v>
      </c>
      <c r="AF1911" s="30">
        <v>171000</v>
      </c>
    </row>
    <row r="1912" spans="1:32" x14ac:dyDescent="0.45">
      <c r="A1912" s="29" t="s">
        <v>105</v>
      </c>
      <c r="B1912" s="29" t="s">
        <v>106</v>
      </c>
      <c r="C1912" s="29" t="s">
        <v>3299</v>
      </c>
      <c r="D1912" s="29" t="s">
        <v>3300</v>
      </c>
      <c r="E1912" s="29" t="s">
        <v>3538</v>
      </c>
      <c r="F1912" s="29" t="s">
        <v>3539</v>
      </c>
      <c r="G1912" s="29" t="s">
        <v>3233</v>
      </c>
      <c r="H1912" s="29" t="s">
        <v>3234</v>
      </c>
      <c r="I1912" s="29" t="s">
        <v>3275</v>
      </c>
      <c r="J1912" s="29" t="s">
        <v>3276</v>
      </c>
      <c r="K1912" s="29" t="s">
        <v>3277</v>
      </c>
      <c r="L1912" s="29" t="s">
        <v>3100</v>
      </c>
      <c r="M1912" s="29" t="s">
        <v>3312</v>
      </c>
      <c r="N1912" s="29" t="s">
        <v>3313</v>
      </c>
      <c r="O1912" s="29" t="s">
        <v>3314</v>
      </c>
      <c r="P1912" s="29" t="s">
        <v>3315</v>
      </c>
      <c r="Q1912" s="29" t="s">
        <v>3209</v>
      </c>
      <c r="R1912" s="29" t="s">
        <v>3210</v>
      </c>
      <c r="S1912" s="29" t="s">
        <v>3098</v>
      </c>
      <c r="T1912" s="29"/>
      <c r="U1912" s="30">
        <v>0</v>
      </c>
      <c r="V1912" s="30">
        <v>0</v>
      </c>
      <c r="W1912" s="30">
        <v>0</v>
      </c>
      <c r="X1912" s="30">
        <v>0</v>
      </c>
      <c r="Y1912" s="30">
        <v>24000</v>
      </c>
      <c r="Z1912" s="30">
        <v>24000</v>
      </c>
      <c r="AA1912" s="30">
        <v>24000</v>
      </c>
      <c r="AB1912" s="30">
        <v>24000</v>
      </c>
      <c r="AC1912" s="30">
        <v>24000</v>
      </c>
      <c r="AD1912" s="30">
        <v>24000</v>
      </c>
      <c r="AE1912" s="30">
        <v>24000</v>
      </c>
      <c r="AF1912" s="30">
        <v>24000</v>
      </c>
    </row>
    <row r="1913" spans="1:32" x14ac:dyDescent="0.45">
      <c r="A1913" s="29" t="s">
        <v>105</v>
      </c>
      <c r="B1913" s="29" t="s">
        <v>106</v>
      </c>
      <c r="C1913" s="29" t="s">
        <v>3211</v>
      </c>
      <c r="D1913" s="29" t="s">
        <v>3212</v>
      </c>
      <c r="E1913" s="29" t="s">
        <v>3213</v>
      </c>
      <c r="F1913" s="29" t="s">
        <v>982</v>
      </c>
      <c r="G1913" s="29" t="s">
        <v>3233</v>
      </c>
      <c r="H1913" s="29" t="s">
        <v>3234</v>
      </c>
      <c r="I1913" s="29" t="s">
        <v>3341</v>
      </c>
      <c r="J1913" s="29" t="s">
        <v>3342</v>
      </c>
      <c r="K1913" s="29" t="s">
        <v>3343</v>
      </c>
      <c r="L1913" s="29" t="s">
        <v>3119</v>
      </c>
      <c r="M1913" s="29" t="s">
        <v>3344</v>
      </c>
      <c r="N1913" s="29" t="s">
        <v>3345</v>
      </c>
      <c r="O1913" s="29" t="s">
        <v>3346</v>
      </c>
      <c r="P1913" s="29" t="s">
        <v>3347</v>
      </c>
      <c r="Q1913" s="29" t="s">
        <v>3209</v>
      </c>
      <c r="R1913" s="29" t="s">
        <v>3210</v>
      </c>
      <c r="S1913" s="29" t="s">
        <v>3098</v>
      </c>
      <c r="T1913" s="29"/>
      <c r="U1913" s="30">
        <v>-5943</v>
      </c>
      <c r="V1913" s="30">
        <v>-2005</v>
      </c>
      <c r="W1913" s="30">
        <v>-2154</v>
      </c>
      <c r="X1913" s="30">
        <v>-1818</v>
      </c>
      <c r="Y1913" s="30">
        <v>-1856</v>
      </c>
      <c r="Z1913" s="30">
        <v>-1916</v>
      </c>
      <c r="AA1913" s="30">
        <v>-3038</v>
      </c>
      <c r="AB1913" s="30">
        <v>-3110</v>
      </c>
      <c r="AC1913" s="30">
        <v>-3130</v>
      </c>
      <c r="AD1913" s="30">
        <v>-3058</v>
      </c>
      <c r="AE1913" s="30">
        <v>-3034</v>
      </c>
      <c r="AF1913" s="30">
        <v>-3149</v>
      </c>
    </row>
    <row r="1914" spans="1:32" x14ac:dyDescent="0.45">
      <c r="A1914" s="29" t="s">
        <v>105</v>
      </c>
      <c r="B1914" s="29" t="s">
        <v>106</v>
      </c>
      <c r="C1914" s="29" t="s">
        <v>3211</v>
      </c>
      <c r="D1914" s="29" t="s">
        <v>3212</v>
      </c>
      <c r="E1914" s="29" t="s">
        <v>3213</v>
      </c>
      <c r="F1914" s="29" t="s">
        <v>982</v>
      </c>
      <c r="G1914" s="29" t="s">
        <v>3233</v>
      </c>
      <c r="H1914" s="29" t="s">
        <v>3234</v>
      </c>
      <c r="I1914" s="29" t="s">
        <v>3341</v>
      </c>
      <c r="J1914" s="29" t="s">
        <v>3342</v>
      </c>
      <c r="K1914" s="29" t="s">
        <v>3348</v>
      </c>
      <c r="L1914" s="29" t="s">
        <v>3115</v>
      </c>
      <c r="M1914" s="29" t="s">
        <v>3349</v>
      </c>
      <c r="N1914" s="29" t="s">
        <v>3350</v>
      </c>
      <c r="O1914" s="29" t="s">
        <v>3351</v>
      </c>
      <c r="P1914" s="29" t="s">
        <v>3350</v>
      </c>
      <c r="Q1914" s="29" t="s">
        <v>3209</v>
      </c>
      <c r="R1914" s="29" t="s">
        <v>3210</v>
      </c>
      <c r="S1914" s="29" t="s">
        <v>3098</v>
      </c>
      <c r="T1914" s="29"/>
      <c r="U1914" s="30">
        <v>7594</v>
      </c>
      <c r="V1914" s="30">
        <v>7538</v>
      </c>
      <c r="W1914" s="30">
        <v>6638</v>
      </c>
      <c r="X1914" s="30">
        <v>6638</v>
      </c>
      <c r="Y1914" s="30">
        <v>6638</v>
      </c>
      <c r="Z1914" s="30">
        <v>6984</v>
      </c>
      <c r="AA1914" s="30">
        <v>10093</v>
      </c>
      <c r="AB1914" s="30">
        <v>10093</v>
      </c>
      <c r="AC1914" s="30">
        <v>10093</v>
      </c>
      <c r="AD1914" s="30">
        <v>10093</v>
      </c>
      <c r="AE1914" s="30">
        <v>10093</v>
      </c>
      <c r="AF1914" s="30">
        <v>10193</v>
      </c>
    </row>
    <row r="1915" spans="1:32" x14ac:dyDescent="0.45">
      <c r="A1915" s="29" t="s">
        <v>105</v>
      </c>
      <c r="B1915" s="29" t="s">
        <v>106</v>
      </c>
      <c r="C1915" s="29" t="s">
        <v>3211</v>
      </c>
      <c r="D1915" s="29" t="s">
        <v>3212</v>
      </c>
      <c r="E1915" s="29" t="s">
        <v>3213</v>
      </c>
      <c r="F1915" s="29" t="s">
        <v>982</v>
      </c>
      <c r="G1915" s="29" t="s">
        <v>3233</v>
      </c>
      <c r="H1915" s="29" t="s">
        <v>3234</v>
      </c>
      <c r="I1915" s="29" t="s">
        <v>3341</v>
      </c>
      <c r="J1915" s="29" t="s">
        <v>3342</v>
      </c>
      <c r="K1915" s="29" t="s">
        <v>3348</v>
      </c>
      <c r="L1915" s="29" t="s">
        <v>3115</v>
      </c>
      <c r="M1915" s="29" t="s">
        <v>3352</v>
      </c>
      <c r="N1915" s="29" t="s">
        <v>3353</v>
      </c>
      <c r="O1915" s="29" t="s">
        <v>3354</v>
      </c>
      <c r="P1915" s="29" t="s">
        <v>3355</v>
      </c>
      <c r="Q1915" s="29" t="s">
        <v>3209</v>
      </c>
      <c r="R1915" s="29" t="s">
        <v>3210</v>
      </c>
      <c r="S1915" s="29" t="s">
        <v>3098</v>
      </c>
      <c r="T1915" s="29"/>
      <c r="U1915" s="30">
        <v>0</v>
      </c>
      <c r="V1915" s="30">
        <v>0</v>
      </c>
      <c r="W1915" s="30">
        <v>0</v>
      </c>
      <c r="X1915" s="30">
        <v>0</v>
      </c>
      <c r="Y1915" s="30">
        <v>0</v>
      </c>
      <c r="Z1915" s="30">
        <v>26362</v>
      </c>
      <c r="AA1915" s="30">
        <v>0</v>
      </c>
      <c r="AB1915" s="30">
        <v>0</v>
      </c>
      <c r="AC1915" s="30">
        <v>0</v>
      </c>
      <c r="AD1915" s="30">
        <v>0</v>
      </c>
      <c r="AE1915" s="30">
        <v>0</v>
      </c>
      <c r="AF1915" s="30">
        <v>0</v>
      </c>
    </row>
    <row r="1916" spans="1:32" x14ac:dyDescent="0.45">
      <c r="A1916" s="29" t="s">
        <v>105</v>
      </c>
      <c r="B1916" s="29" t="s">
        <v>106</v>
      </c>
      <c r="C1916" s="29" t="s">
        <v>3211</v>
      </c>
      <c r="D1916" s="29" t="s">
        <v>3212</v>
      </c>
      <c r="E1916" s="29" t="s">
        <v>3213</v>
      </c>
      <c r="F1916" s="29" t="s">
        <v>982</v>
      </c>
      <c r="G1916" s="29" t="s">
        <v>3233</v>
      </c>
      <c r="H1916" s="29" t="s">
        <v>3234</v>
      </c>
      <c r="I1916" s="29" t="s">
        <v>3341</v>
      </c>
      <c r="J1916" s="29" t="s">
        <v>3342</v>
      </c>
      <c r="K1916" s="29" t="s">
        <v>3348</v>
      </c>
      <c r="L1916" s="29" t="s">
        <v>3115</v>
      </c>
      <c r="M1916" s="29" t="s">
        <v>3356</v>
      </c>
      <c r="N1916" s="29" t="s">
        <v>3357</v>
      </c>
      <c r="O1916" s="29" t="s">
        <v>3516</v>
      </c>
      <c r="P1916" s="29" t="s">
        <v>3517</v>
      </c>
      <c r="Q1916" s="29" t="s">
        <v>3209</v>
      </c>
      <c r="R1916" s="29" t="s">
        <v>3210</v>
      </c>
      <c r="S1916" s="29" t="s">
        <v>3098</v>
      </c>
      <c r="T1916" s="29"/>
      <c r="U1916" s="30">
        <v>0</v>
      </c>
      <c r="V1916" s="30">
        <v>0</v>
      </c>
      <c r="W1916" s="30">
        <v>0</v>
      </c>
      <c r="X1916" s="30">
        <v>0</v>
      </c>
      <c r="Y1916" s="30">
        <v>0</v>
      </c>
      <c r="Z1916" s="30">
        <v>0</v>
      </c>
      <c r="AA1916" s="30">
        <v>0</v>
      </c>
      <c r="AB1916" s="30">
        <v>0</v>
      </c>
      <c r="AC1916" s="30">
        <v>0</v>
      </c>
      <c r="AD1916" s="30">
        <v>0</v>
      </c>
      <c r="AE1916" s="30">
        <v>0</v>
      </c>
      <c r="AF1916" s="30">
        <v>0</v>
      </c>
    </row>
    <row r="1917" spans="1:32" x14ac:dyDescent="0.45">
      <c r="A1917" s="29" t="s">
        <v>105</v>
      </c>
      <c r="B1917" s="29" t="s">
        <v>106</v>
      </c>
      <c r="C1917" s="29" t="s">
        <v>3211</v>
      </c>
      <c r="D1917" s="29" t="s">
        <v>3212</v>
      </c>
      <c r="E1917" s="29" t="s">
        <v>3213</v>
      </c>
      <c r="F1917" s="29" t="s">
        <v>982</v>
      </c>
      <c r="G1917" s="29" t="s">
        <v>3233</v>
      </c>
      <c r="H1917" s="29" t="s">
        <v>3234</v>
      </c>
      <c r="I1917" s="29" t="s">
        <v>3341</v>
      </c>
      <c r="J1917" s="29" t="s">
        <v>3342</v>
      </c>
      <c r="K1917" s="29" t="s">
        <v>3348</v>
      </c>
      <c r="L1917" s="29" t="s">
        <v>3115</v>
      </c>
      <c r="M1917" s="29" t="s">
        <v>3360</v>
      </c>
      <c r="N1917" s="29" t="s">
        <v>3361</v>
      </c>
      <c r="O1917" s="29" t="s">
        <v>3362</v>
      </c>
      <c r="P1917" s="29" t="s">
        <v>3363</v>
      </c>
      <c r="Q1917" s="29" t="s">
        <v>3209</v>
      </c>
      <c r="R1917" s="29" t="s">
        <v>3210</v>
      </c>
      <c r="S1917" s="29" t="s">
        <v>3098</v>
      </c>
      <c r="T1917" s="29"/>
      <c r="U1917" s="30">
        <v>4600</v>
      </c>
      <c r="V1917" s="30">
        <v>3475</v>
      </c>
      <c r="W1917" s="30">
        <v>4600</v>
      </c>
      <c r="X1917" s="30">
        <v>4600</v>
      </c>
      <c r="Y1917" s="30">
        <v>4600</v>
      </c>
      <c r="Z1917" s="30">
        <v>4600</v>
      </c>
      <c r="AA1917" s="30">
        <v>4600</v>
      </c>
      <c r="AB1917" s="30">
        <v>4600</v>
      </c>
      <c r="AC1917" s="30">
        <v>4600</v>
      </c>
      <c r="AD1917" s="30">
        <v>4600</v>
      </c>
      <c r="AE1917" s="30">
        <v>4600</v>
      </c>
      <c r="AF1917" s="30">
        <v>4600</v>
      </c>
    </row>
    <row r="1918" spans="1:32" x14ac:dyDescent="0.45">
      <c r="A1918" s="29" t="s">
        <v>105</v>
      </c>
      <c r="B1918" s="29" t="s">
        <v>106</v>
      </c>
      <c r="C1918" s="29" t="s">
        <v>3211</v>
      </c>
      <c r="D1918" s="29" t="s">
        <v>3212</v>
      </c>
      <c r="E1918" s="29" t="s">
        <v>3213</v>
      </c>
      <c r="F1918" s="29" t="s">
        <v>982</v>
      </c>
      <c r="G1918" s="29" t="s">
        <v>3233</v>
      </c>
      <c r="H1918" s="29" t="s">
        <v>3234</v>
      </c>
      <c r="I1918" s="29" t="s">
        <v>3341</v>
      </c>
      <c r="J1918" s="29" t="s">
        <v>3342</v>
      </c>
      <c r="K1918" s="29" t="s">
        <v>3348</v>
      </c>
      <c r="L1918" s="29" t="s">
        <v>3115</v>
      </c>
      <c r="M1918" s="29" t="s">
        <v>3360</v>
      </c>
      <c r="N1918" s="29" t="s">
        <v>3361</v>
      </c>
      <c r="O1918" s="29" t="s">
        <v>3518</v>
      </c>
      <c r="P1918" s="29" t="s">
        <v>3519</v>
      </c>
      <c r="Q1918" s="29" t="s">
        <v>3209</v>
      </c>
      <c r="R1918" s="29" t="s">
        <v>3210</v>
      </c>
      <c r="S1918" s="29" t="s">
        <v>3098</v>
      </c>
      <c r="T1918" s="29"/>
      <c r="U1918" s="30">
        <v>3000</v>
      </c>
      <c r="V1918" s="30">
        <v>3000</v>
      </c>
      <c r="W1918" s="30">
        <v>3000</v>
      </c>
      <c r="X1918" s="30">
        <v>3000</v>
      </c>
      <c r="Y1918" s="30">
        <v>3000</v>
      </c>
      <c r="Z1918" s="30">
        <v>2700</v>
      </c>
      <c r="AA1918" s="30">
        <v>0</v>
      </c>
      <c r="AB1918" s="30">
        <v>0</v>
      </c>
      <c r="AC1918" s="30">
        <v>0</v>
      </c>
      <c r="AD1918" s="30">
        <v>0</v>
      </c>
      <c r="AE1918" s="30">
        <v>0</v>
      </c>
      <c r="AF1918" s="30">
        <v>0</v>
      </c>
    </row>
    <row r="1919" spans="1:32" x14ac:dyDescent="0.45">
      <c r="A1919" s="29" t="s">
        <v>105</v>
      </c>
      <c r="B1919" s="29" t="s">
        <v>106</v>
      </c>
      <c r="C1919" s="29" t="s">
        <v>3211</v>
      </c>
      <c r="D1919" s="29" t="s">
        <v>3212</v>
      </c>
      <c r="E1919" s="29" t="s">
        <v>3213</v>
      </c>
      <c r="F1919" s="29" t="s">
        <v>982</v>
      </c>
      <c r="G1919" s="29" t="s">
        <v>3233</v>
      </c>
      <c r="H1919" s="29" t="s">
        <v>3234</v>
      </c>
      <c r="I1919" s="29" t="s">
        <v>3341</v>
      </c>
      <c r="J1919" s="29" t="s">
        <v>3342</v>
      </c>
      <c r="K1919" s="29" t="s">
        <v>3348</v>
      </c>
      <c r="L1919" s="29" t="s">
        <v>3115</v>
      </c>
      <c r="M1919" s="29" t="s">
        <v>3360</v>
      </c>
      <c r="N1919" s="29" t="s">
        <v>3361</v>
      </c>
      <c r="O1919" s="29" t="s">
        <v>3364</v>
      </c>
      <c r="P1919" s="29" t="s">
        <v>3365</v>
      </c>
      <c r="Q1919" s="29" t="s">
        <v>3209</v>
      </c>
      <c r="R1919" s="29" t="s">
        <v>3210</v>
      </c>
      <c r="S1919" s="29" t="s">
        <v>3098</v>
      </c>
      <c r="T1919" s="29"/>
      <c r="U1919" s="30">
        <v>1300</v>
      </c>
      <c r="V1919" s="30">
        <v>800</v>
      </c>
      <c r="W1919" s="30">
        <v>800</v>
      </c>
      <c r="X1919" s="30">
        <v>800</v>
      </c>
      <c r="Y1919" s="30">
        <v>800</v>
      </c>
      <c r="Z1919" s="30">
        <v>1300</v>
      </c>
      <c r="AA1919" s="30">
        <v>2800</v>
      </c>
      <c r="AB1919" s="30">
        <v>2800</v>
      </c>
      <c r="AC1919" s="30">
        <v>2800</v>
      </c>
      <c r="AD1919" s="30">
        <v>2800</v>
      </c>
      <c r="AE1919" s="30">
        <v>2800</v>
      </c>
      <c r="AF1919" s="30">
        <v>2800</v>
      </c>
    </row>
    <row r="1920" spans="1:32" x14ac:dyDescent="0.45">
      <c r="A1920" s="29" t="s">
        <v>105</v>
      </c>
      <c r="B1920" s="29" t="s">
        <v>106</v>
      </c>
      <c r="C1920" s="29" t="s">
        <v>3211</v>
      </c>
      <c r="D1920" s="29" t="s">
        <v>3212</v>
      </c>
      <c r="E1920" s="29" t="s">
        <v>3213</v>
      </c>
      <c r="F1920" s="29" t="s">
        <v>982</v>
      </c>
      <c r="G1920" s="29" t="s">
        <v>3233</v>
      </c>
      <c r="H1920" s="29" t="s">
        <v>3234</v>
      </c>
      <c r="I1920" s="29" t="s">
        <v>3341</v>
      </c>
      <c r="J1920" s="29" t="s">
        <v>3342</v>
      </c>
      <c r="K1920" s="29" t="s">
        <v>3348</v>
      </c>
      <c r="L1920" s="29" t="s">
        <v>3115</v>
      </c>
      <c r="M1920" s="29" t="s">
        <v>3360</v>
      </c>
      <c r="N1920" s="29" t="s">
        <v>3361</v>
      </c>
      <c r="O1920" s="29" t="s">
        <v>3472</v>
      </c>
      <c r="P1920" s="29" t="s">
        <v>3473</v>
      </c>
      <c r="Q1920" s="29" t="s">
        <v>3209</v>
      </c>
      <c r="R1920" s="29" t="s">
        <v>3210</v>
      </c>
      <c r="S1920" s="29" t="s">
        <v>3098</v>
      </c>
      <c r="T1920" s="29"/>
      <c r="U1920" s="30">
        <v>0</v>
      </c>
      <c r="V1920" s="30">
        <v>0</v>
      </c>
      <c r="W1920" s="30">
        <v>0</v>
      </c>
      <c r="X1920" s="30">
        <v>0</v>
      </c>
      <c r="Y1920" s="30">
        <v>0</v>
      </c>
      <c r="Z1920" s="30">
        <v>0</v>
      </c>
      <c r="AA1920" s="30">
        <v>700</v>
      </c>
      <c r="AB1920" s="30">
        <v>700</v>
      </c>
      <c r="AC1920" s="30">
        <v>700</v>
      </c>
      <c r="AD1920" s="30">
        <v>700</v>
      </c>
      <c r="AE1920" s="30">
        <v>700</v>
      </c>
      <c r="AF1920" s="30">
        <v>700</v>
      </c>
    </row>
    <row r="1921" spans="1:32" x14ac:dyDescent="0.45">
      <c r="A1921" s="29" t="s">
        <v>105</v>
      </c>
      <c r="B1921" s="29" t="s">
        <v>106</v>
      </c>
      <c r="C1921" s="29" t="s">
        <v>3211</v>
      </c>
      <c r="D1921" s="29" t="s">
        <v>3212</v>
      </c>
      <c r="E1921" s="29" t="s">
        <v>3213</v>
      </c>
      <c r="F1921" s="29" t="s">
        <v>982</v>
      </c>
      <c r="G1921" s="29" t="s">
        <v>3233</v>
      </c>
      <c r="H1921" s="29" t="s">
        <v>3234</v>
      </c>
      <c r="I1921" s="29" t="s">
        <v>3341</v>
      </c>
      <c r="J1921" s="29" t="s">
        <v>3342</v>
      </c>
      <c r="K1921" s="29" t="s">
        <v>3348</v>
      </c>
      <c r="L1921" s="29" t="s">
        <v>3115</v>
      </c>
      <c r="M1921" s="29" t="s">
        <v>3366</v>
      </c>
      <c r="N1921" s="29" t="s">
        <v>3367</v>
      </c>
      <c r="O1921" s="29" t="s">
        <v>3368</v>
      </c>
      <c r="P1921" s="29" t="s">
        <v>3369</v>
      </c>
      <c r="Q1921" s="29" t="s">
        <v>3209</v>
      </c>
      <c r="R1921" s="29" t="s">
        <v>3210</v>
      </c>
      <c r="S1921" s="29" t="s">
        <v>3098</v>
      </c>
      <c r="T1921" s="29"/>
      <c r="U1921" s="30">
        <v>0</v>
      </c>
      <c r="V1921" s="30">
        <v>0</v>
      </c>
      <c r="W1921" s="30">
        <v>0</v>
      </c>
      <c r="X1921" s="30">
        <v>0</v>
      </c>
      <c r="Y1921" s="30">
        <v>0</v>
      </c>
      <c r="Z1921" s="30">
        <v>8184</v>
      </c>
      <c r="AA1921" s="30">
        <v>0</v>
      </c>
      <c r="AB1921" s="30">
        <v>0</v>
      </c>
      <c r="AC1921" s="30">
        <v>0</v>
      </c>
      <c r="AD1921" s="30">
        <v>0</v>
      </c>
      <c r="AE1921" s="30">
        <v>0</v>
      </c>
      <c r="AF1921" s="30">
        <v>0</v>
      </c>
    </row>
    <row r="1922" spans="1:32" x14ac:dyDescent="0.45">
      <c r="A1922" s="29" t="s">
        <v>105</v>
      </c>
      <c r="B1922" s="29" t="s">
        <v>106</v>
      </c>
      <c r="C1922" s="29" t="s">
        <v>3211</v>
      </c>
      <c r="D1922" s="29" t="s">
        <v>3212</v>
      </c>
      <c r="E1922" s="29" t="s">
        <v>3213</v>
      </c>
      <c r="F1922" s="29" t="s">
        <v>982</v>
      </c>
      <c r="G1922" s="29" t="s">
        <v>3233</v>
      </c>
      <c r="H1922" s="29" t="s">
        <v>3234</v>
      </c>
      <c r="I1922" s="29" t="s">
        <v>3341</v>
      </c>
      <c r="J1922" s="29" t="s">
        <v>3342</v>
      </c>
      <c r="K1922" s="29" t="s">
        <v>3348</v>
      </c>
      <c r="L1922" s="29" t="s">
        <v>3115</v>
      </c>
      <c r="M1922" s="29" t="s">
        <v>3366</v>
      </c>
      <c r="N1922" s="29" t="s">
        <v>3367</v>
      </c>
      <c r="O1922" s="29" t="s">
        <v>3370</v>
      </c>
      <c r="P1922" s="29" t="s">
        <v>3371</v>
      </c>
      <c r="Q1922" s="29" t="s">
        <v>3209</v>
      </c>
      <c r="R1922" s="29" t="s">
        <v>3210</v>
      </c>
      <c r="S1922" s="29" t="s">
        <v>3098</v>
      </c>
      <c r="T1922" s="29"/>
      <c r="U1922" s="30">
        <v>386535.23499999999</v>
      </c>
      <c r="V1922" s="30">
        <v>334940.63</v>
      </c>
      <c r="W1922" s="30">
        <v>305005.15100000001</v>
      </c>
      <c r="X1922" s="30">
        <v>269793.67300000001</v>
      </c>
      <c r="Y1922" s="30">
        <v>270233.07799999998</v>
      </c>
      <c r="Z1922" s="30">
        <v>308100.12</v>
      </c>
      <c r="AA1922" s="30">
        <v>408253.48599999998</v>
      </c>
      <c r="AB1922" s="30">
        <v>378566.48700000002</v>
      </c>
      <c r="AC1922" s="30">
        <v>378851.22499999998</v>
      </c>
      <c r="AD1922" s="30">
        <v>379846.69900000002</v>
      </c>
      <c r="AE1922" s="30">
        <v>379809.68800000002</v>
      </c>
      <c r="AF1922" s="30">
        <v>363537.68800000002</v>
      </c>
    </row>
    <row r="1923" spans="1:32" x14ac:dyDescent="0.45">
      <c r="A1923" s="29" t="s">
        <v>105</v>
      </c>
      <c r="B1923" s="29" t="s">
        <v>106</v>
      </c>
      <c r="C1923" s="29" t="s">
        <v>3211</v>
      </c>
      <c r="D1923" s="29" t="s">
        <v>3212</v>
      </c>
      <c r="E1923" s="29" t="s">
        <v>3213</v>
      </c>
      <c r="F1923" s="29" t="s">
        <v>982</v>
      </c>
      <c r="G1923" s="29" t="s">
        <v>3233</v>
      </c>
      <c r="H1923" s="29" t="s">
        <v>3234</v>
      </c>
      <c r="I1923" s="29" t="s">
        <v>3341</v>
      </c>
      <c r="J1923" s="29" t="s">
        <v>3342</v>
      </c>
      <c r="K1923" s="29" t="s">
        <v>3474</v>
      </c>
      <c r="L1923" s="29" t="s">
        <v>3116</v>
      </c>
      <c r="M1923" s="29" t="s">
        <v>3488</v>
      </c>
      <c r="N1923" s="29" t="s">
        <v>3489</v>
      </c>
      <c r="O1923" s="29" t="s">
        <v>3514</v>
      </c>
      <c r="P1923" s="29" t="s">
        <v>3515</v>
      </c>
      <c r="Q1923" s="29" t="s">
        <v>3209</v>
      </c>
      <c r="R1923" s="29" t="s">
        <v>3210</v>
      </c>
      <c r="S1923" s="29" t="s">
        <v>3098</v>
      </c>
      <c r="T1923" s="29"/>
      <c r="U1923" s="30">
        <v>25000</v>
      </c>
      <c r="V1923" s="30">
        <v>25000</v>
      </c>
      <c r="W1923" s="30">
        <v>17047</v>
      </c>
      <c r="X1923" s="30">
        <v>25000</v>
      </c>
      <c r="Y1923" s="30">
        <v>25000</v>
      </c>
      <c r="Z1923" s="30">
        <v>7060</v>
      </c>
      <c r="AA1923" s="30">
        <v>25000</v>
      </c>
      <c r="AB1923" s="30">
        <v>24057</v>
      </c>
      <c r="AC1923" s="30">
        <v>25000</v>
      </c>
      <c r="AD1923" s="30">
        <v>15360</v>
      </c>
      <c r="AE1923" s="30">
        <v>25000</v>
      </c>
      <c r="AF1923" s="30">
        <v>17529</v>
      </c>
    </row>
    <row r="1924" spans="1:32" x14ac:dyDescent="0.45">
      <c r="A1924" s="29" t="s">
        <v>105</v>
      </c>
      <c r="B1924" s="29" t="s">
        <v>106</v>
      </c>
      <c r="C1924" s="29" t="s">
        <v>3211</v>
      </c>
      <c r="D1924" s="29" t="s">
        <v>3212</v>
      </c>
      <c r="E1924" s="29" t="s">
        <v>3213</v>
      </c>
      <c r="F1924" s="29" t="s">
        <v>982</v>
      </c>
      <c r="G1924" s="29" t="s">
        <v>3233</v>
      </c>
      <c r="H1924" s="29" t="s">
        <v>3234</v>
      </c>
      <c r="I1924" s="29" t="s">
        <v>3341</v>
      </c>
      <c r="J1924" s="29" t="s">
        <v>3342</v>
      </c>
      <c r="K1924" s="29" t="s">
        <v>3474</v>
      </c>
      <c r="L1924" s="29" t="s">
        <v>3116</v>
      </c>
      <c r="M1924" s="29" t="s">
        <v>3488</v>
      </c>
      <c r="N1924" s="29" t="s">
        <v>3489</v>
      </c>
      <c r="O1924" s="29" t="s">
        <v>3490</v>
      </c>
      <c r="P1924" s="29" t="s">
        <v>3491</v>
      </c>
      <c r="Q1924" s="29" t="s">
        <v>3209</v>
      </c>
      <c r="R1924" s="29" t="s">
        <v>3210</v>
      </c>
      <c r="S1924" s="29" t="s">
        <v>3098</v>
      </c>
      <c r="T1924" s="29"/>
      <c r="U1924" s="30">
        <v>92918.535000000003</v>
      </c>
      <c r="V1924" s="30">
        <v>92918.535000000003</v>
      </c>
      <c r="W1924" s="30">
        <v>92918.535000000003</v>
      </c>
      <c r="X1924" s="30">
        <v>93063.535000000003</v>
      </c>
      <c r="Y1924" s="30">
        <v>92917.535000000003</v>
      </c>
      <c r="Z1924" s="30">
        <v>56918.535000000003</v>
      </c>
      <c r="AA1924" s="30">
        <v>57097.535000000003</v>
      </c>
      <c r="AB1924" s="30">
        <v>56917.535000000003</v>
      </c>
      <c r="AC1924" s="30">
        <v>56927.535000000003</v>
      </c>
      <c r="AD1924" s="30">
        <v>56917.535000000003</v>
      </c>
      <c r="AE1924" s="30">
        <v>57015.535000000003</v>
      </c>
      <c r="AF1924" s="30">
        <v>56917.535000000003</v>
      </c>
    </row>
    <row r="1925" spans="1:32" x14ac:dyDescent="0.45">
      <c r="A1925" s="29" t="s">
        <v>120</v>
      </c>
      <c r="B1925" s="29" t="s">
        <v>121</v>
      </c>
      <c r="C1925" s="29" t="s">
        <v>3299</v>
      </c>
      <c r="D1925" s="29" t="s">
        <v>3300</v>
      </c>
      <c r="E1925" s="29" t="s">
        <v>3538</v>
      </c>
      <c r="F1925" s="29" t="s">
        <v>3539</v>
      </c>
      <c r="G1925" s="29" t="s">
        <v>3200</v>
      </c>
      <c r="H1925" s="29" t="s">
        <v>3201</v>
      </c>
      <c r="I1925" s="29" t="s">
        <v>3202</v>
      </c>
      <c r="J1925" s="29" t="s">
        <v>3203</v>
      </c>
      <c r="K1925" s="29" t="s">
        <v>3204</v>
      </c>
      <c r="L1925" s="29" t="s">
        <v>3109</v>
      </c>
      <c r="M1925" s="29" t="s">
        <v>3205</v>
      </c>
      <c r="N1925" s="29" t="s">
        <v>3206</v>
      </c>
      <c r="O1925" s="29" t="s">
        <v>3214</v>
      </c>
      <c r="P1925" s="29" t="s">
        <v>3215</v>
      </c>
      <c r="Q1925" s="29" t="s">
        <v>3209</v>
      </c>
      <c r="R1925" s="29" t="s">
        <v>3210</v>
      </c>
      <c r="S1925" s="29" t="s">
        <v>3098</v>
      </c>
      <c r="T1925" s="29"/>
      <c r="U1925" s="30">
        <v>50</v>
      </c>
      <c r="V1925" s="30">
        <v>0</v>
      </c>
      <c r="W1925" s="30">
        <v>0</v>
      </c>
      <c r="X1925" s="30">
        <v>0</v>
      </c>
      <c r="Y1925" s="30">
        <v>0</v>
      </c>
      <c r="Z1925" s="30">
        <v>0</v>
      </c>
      <c r="AA1925" s="30">
        <v>100</v>
      </c>
      <c r="AB1925" s="30">
        <v>0</v>
      </c>
      <c r="AC1925" s="30">
        <v>0</v>
      </c>
      <c r="AD1925" s="30">
        <v>0</v>
      </c>
      <c r="AE1925" s="30">
        <v>0</v>
      </c>
      <c r="AF1925" s="30">
        <v>0</v>
      </c>
    </row>
    <row r="1926" spans="1:32" x14ac:dyDescent="0.45">
      <c r="A1926" s="29" t="s">
        <v>120</v>
      </c>
      <c r="B1926" s="29" t="s">
        <v>121</v>
      </c>
      <c r="C1926" s="29" t="s">
        <v>3299</v>
      </c>
      <c r="D1926" s="29" t="s">
        <v>3300</v>
      </c>
      <c r="E1926" s="29" t="s">
        <v>3538</v>
      </c>
      <c r="F1926" s="29" t="s">
        <v>3539</v>
      </c>
      <c r="G1926" s="29" t="s">
        <v>3200</v>
      </c>
      <c r="H1926" s="29" t="s">
        <v>3201</v>
      </c>
      <c r="I1926" s="29" t="s">
        <v>3202</v>
      </c>
      <c r="J1926" s="29" t="s">
        <v>3203</v>
      </c>
      <c r="K1926" s="29" t="s">
        <v>3401</v>
      </c>
      <c r="L1926" s="29" t="s">
        <v>3402</v>
      </c>
      <c r="M1926" s="29" t="s">
        <v>3403</v>
      </c>
      <c r="N1926" s="29" t="s">
        <v>3404</v>
      </c>
      <c r="O1926" s="29" t="s">
        <v>3506</v>
      </c>
      <c r="P1926" s="29" t="s">
        <v>3507</v>
      </c>
      <c r="Q1926" s="29" t="s">
        <v>3209</v>
      </c>
      <c r="R1926" s="29" t="s">
        <v>3210</v>
      </c>
      <c r="S1926" s="29" t="s">
        <v>3098</v>
      </c>
      <c r="T1926" s="29"/>
      <c r="U1926" s="30">
        <v>60345</v>
      </c>
      <c r="V1926" s="30">
        <v>66667</v>
      </c>
      <c r="W1926" s="30">
        <v>69242</v>
      </c>
      <c r="X1926" s="30">
        <v>69722</v>
      </c>
      <c r="Y1926" s="30">
        <v>67292</v>
      </c>
      <c r="Z1926" s="30">
        <v>65373</v>
      </c>
      <c r="AA1926" s="30">
        <v>68912</v>
      </c>
      <c r="AB1926" s="30">
        <v>54373</v>
      </c>
      <c r="AC1926" s="30">
        <v>67114</v>
      </c>
      <c r="AD1926" s="30">
        <v>55932</v>
      </c>
      <c r="AE1926" s="30">
        <v>54927</v>
      </c>
      <c r="AF1926" s="30">
        <v>63264</v>
      </c>
    </row>
    <row r="1927" spans="1:32" x14ac:dyDescent="0.45">
      <c r="A1927" s="29" t="s">
        <v>120</v>
      </c>
      <c r="B1927" s="29" t="s">
        <v>121</v>
      </c>
      <c r="C1927" s="29" t="s">
        <v>3299</v>
      </c>
      <c r="D1927" s="29" t="s">
        <v>3300</v>
      </c>
      <c r="E1927" s="29" t="s">
        <v>3538</v>
      </c>
      <c r="F1927" s="29" t="s">
        <v>3539</v>
      </c>
      <c r="G1927" s="29" t="s">
        <v>3200</v>
      </c>
      <c r="H1927" s="29" t="s">
        <v>3201</v>
      </c>
      <c r="I1927" s="29" t="s">
        <v>3202</v>
      </c>
      <c r="J1927" s="29" t="s">
        <v>3203</v>
      </c>
      <c r="K1927" s="29" t="s">
        <v>3401</v>
      </c>
      <c r="L1927" s="29" t="s">
        <v>3402</v>
      </c>
      <c r="M1927" s="29" t="s">
        <v>3403</v>
      </c>
      <c r="N1927" s="29" t="s">
        <v>3404</v>
      </c>
      <c r="O1927" s="29" t="s">
        <v>3814</v>
      </c>
      <c r="P1927" s="29" t="s">
        <v>3815</v>
      </c>
      <c r="Q1927" s="29" t="s">
        <v>3209</v>
      </c>
      <c r="R1927" s="29" t="s">
        <v>3210</v>
      </c>
      <c r="S1927" s="29" t="s">
        <v>3098</v>
      </c>
      <c r="T1927" s="29"/>
      <c r="U1927" s="30">
        <v>1268</v>
      </c>
      <c r="V1927" s="30">
        <v>0</v>
      </c>
      <c r="W1927" s="30">
        <v>0</v>
      </c>
      <c r="X1927" s="30">
        <v>531</v>
      </c>
      <c r="Y1927" s="30">
        <v>518</v>
      </c>
      <c r="Z1927" s="30">
        <v>34</v>
      </c>
      <c r="AA1927" s="30">
        <v>493</v>
      </c>
      <c r="AB1927" s="30">
        <v>937</v>
      </c>
      <c r="AC1927" s="30">
        <v>986</v>
      </c>
      <c r="AD1927" s="30">
        <v>1122</v>
      </c>
      <c r="AE1927" s="30">
        <v>1886</v>
      </c>
      <c r="AF1927" s="30">
        <v>50</v>
      </c>
    </row>
    <row r="1928" spans="1:32" x14ac:dyDescent="0.45">
      <c r="A1928" s="29" t="s">
        <v>120</v>
      </c>
      <c r="B1928" s="29" t="s">
        <v>121</v>
      </c>
      <c r="C1928" s="29" t="s">
        <v>3299</v>
      </c>
      <c r="D1928" s="29" t="s">
        <v>3300</v>
      </c>
      <c r="E1928" s="29" t="s">
        <v>3538</v>
      </c>
      <c r="F1928" s="29" t="s">
        <v>3539</v>
      </c>
      <c r="G1928" s="29" t="s">
        <v>3200</v>
      </c>
      <c r="H1928" s="29" t="s">
        <v>3201</v>
      </c>
      <c r="I1928" s="29" t="s">
        <v>3202</v>
      </c>
      <c r="J1928" s="29" t="s">
        <v>3203</v>
      </c>
      <c r="K1928" s="29" t="s">
        <v>3401</v>
      </c>
      <c r="L1928" s="29" t="s">
        <v>3402</v>
      </c>
      <c r="M1928" s="29" t="s">
        <v>3403</v>
      </c>
      <c r="N1928" s="29" t="s">
        <v>3404</v>
      </c>
      <c r="O1928" s="29" t="s">
        <v>3407</v>
      </c>
      <c r="P1928" s="29" t="s">
        <v>3408</v>
      </c>
      <c r="Q1928" s="29" t="s">
        <v>3209</v>
      </c>
      <c r="R1928" s="29" t="s">
        <v>3210</v>
      </c>
      <c r="S1928" s="29" t="s">
        <v>3098</v>
      </c>
      <c r="T1928" s="29"/>
      <c r="U1928" s="30">
        <v>75000</v>
      </c>
      <c r="V1928" s="30">
        <v>75000</v>
      </c>
      <c r="W1928" s="30">
        <v>75000</v>
      </c>
      <c r="X1928" s="30">
        <v>75000</v>
      </c>
      <c r="Y1928" s="30">
        <v>75000</v>
      </c>
      <c r="Z1928" s="30">
        <v>75000</v>
      </c>
      <c r="AA1928" s="30">
        <v>75000</v>
      </c>
      <c r="AB1928" s="30">
        <v>75000</v>
      </c>
      <c r="AC1928" s="30">
        <v>75000</v>
      </c>
      <c r="AD1928" s="30">
        <v>75000</v>
      </c>
      <c r="AE1928" s="30">
        <v>75000</v>
      </c>
      <c r="AF1928" s="30">
        <v>75000</v>
      </c>
    </row>
    <row r="1929" spans="1:32" x14ac:dyDescent="0.45">
      <c r="A1929" s="29" t="s">
        <v>120</v>
      </c>
      <c r="B1929" s="29" t="s">
        <v>121</v>
      </c>
      <c r="C1929" s="29" t="s">
        <v>3299</v>
      </c>
      <c r="D1929" s="29" t="s">
        <v>3300</v>
      </c>
      <c r="E1929" s="29" t="s">
        <v>3538</v>
      </c>
      <c r="F1929" s="29" t="s">
        <v>3539</v>
      </c>
      <c r="G1929" s="29" t="s">
        <v>3200</v>
      </c>
      <c r="H1929" s="29" t="s">
        <v>3201</v>
      </c>
      <c r="I1929" s="29" t="s">
        <v>3202</v>
      </c>
      <c r="J1929" s="29" t="s">
        <v>3203</v>
      </c>
      <c r="K1929" s="29" t="s">
        <v>3401</v>
      </c>
      <c r="L1929" s="29" t="s">
        <v>3402</v>
      </c>
      <c r="M1929" s="29" t="s">
        <v>3403</v>
      </c>
      <c r="N1929" s="29" t="s">
        <v>3404</v>
      </c>
      <c r="O1929" s="29" t="s">
        <v>3816</v>
      </c>
      <c r="P1929" s="29" t="s">
        <v>3817</v>
      </c>
      <c r="Q1929" s="29" t="s">
        <v>3209</v>
      </c>
      <c r="R1929" s="29" t="s">
        <v>3210</v>
      </c>
      <c r="S1929" s="29" t="s">
        <v>3098</v>
      </c>
      <c r="T1929" s="29"/>
      <c r="U1929" s="30">
        <v>272510</v>
      </c>
      <c r="V1929" s="30">
        <v>380667</v>
      </c>
      <c r="W1929" s="30">
        <v>350547</v>
      </c>
      <c r="X1929" s="30">
        <v>283583</v>
      </c>
      <c r="Y1929" s="30">
        <v>281098</v>
      </c>
      <c r="Z1929" s="30">
        <v>253197</v>
      </c>
      <c r="AA1929" s="30">
        <v>310525</v>
      </c>
      <c r="AB1929" s="30">
        <v>280740</v>
      </c>
      <c r="AC1929" s="30">
        <v>283803</v>
      </c>
      <c r="AD1929" s="30">
        <v>266032</v>
      </c>
      <c r="AE1929" s="30">
        <v>270478</v>
      </c>
      <c r="AF1929" s="30">
        <v>272308</v>
      </c>
    </row>
    <row r="1930" spans="1:32" x14ac:dyDescent="0.45">
      <c r="A1930" s="29" t="s">
        <v>120</v>
      </c>
      <c r="B1930" s="29" t="s">
        <v>121</v>
      </c>
      <c r="C1930" s="29" t="s">
        <v>3299</v>
      </c>
      <c r="D1930" s="29" t="s">
        <v>3300</v>
      </c>
      <c r="E1930" s="29" t="s">
        <v>3538</v>
      </c>
      <c r="F1930" s="29" t="s">
        <v>3539</v>
      </c>
      <c r="G1930" s="29" t="s">
        <v>3200</v>
      </c>
      <c r="H1930" s="29" t="s">
        <v>3201</v>
      </c>
      <c r="I1930" s="29" t="s">
        <v>3226</v>
      </c>
      <c r="J1930" s="29" t="s">
        <v>3227</v>
      </c>
      <c r="K1930" s="29" t="s">
        <v>3228</v>
      </c>
      <c r="L1930" s="29" t="s">
        <v>3111</v>
      </c>
      <c r="M1930" s="29" t="s">
        <v>3229</v>
      </c>
      <c r="N1930" s="29" t="s">
        <v>3230</v>
      </c>
      <c r="O1930" s="29" t="s">
        <v>3231</v>
      </c>
      <c r="P1930" s="29" t="s">
        <v>3232</v>
      </c>
      <c r="Q1930" s="29" t="s">
        <v>3209</v>
      </c>
      <c r="R1930" s="29" t="s">
        <v>3210</v>
      </c>
      <c r="S1930" s="29" t="s">
        <v>3098</v>
      </c>
      <c r="T1930" s="29"/>
      <c r="U1930" s="30">
        <v>0</v>
      </c>
      <c r="V1930" s="30">
        <v>0</v>
      </c>
      <c r="W1930" s="30">
        <v>0</v>
      </c>
      <c r="X1930" s="30">
        <v>0</v>
      </c>
      <c r="Y1930" s="30">
        <v>0</v>
      </c>
      <c r="Z1930" s="30">
        <v>39</v>
      </c>
      <c r="AA1930" s="30">
        <v>840</v>
      </c>
      <c r="AB1930" s="30">
        <v>0</v>
      </c>
      <c r="AC1930" s="30">
        <v>0</v>
      </c>
      <c r="AD1930" s="30">
        <v>0</v>
      </c>
      <c r="AE1930" s="30">
        <v>0</v>
      </c>
      <c r="AF1930" s="30">
        <v>60</v>
      </c>
    </row>
    <row r="1931" spans="1:32" x14ac:dyDescent="0.45">
      <c r="A1931" s="29" t="s">
        <v>120</v>
      </c>
      <c r="B1931" s="29" t="s">
        <v>121</v>
      </c>
      <c r="C1931" s="29" t="s">
        <v>3299</v>
      </c>
      <c r="D1931" s="29" t="s">
        <v>3300</v>
      </c>
      <c r="E1931" s="29" t="s">
        <v>3538</v>
      </c>
      <c r="F1931" s="29" t="s">
        <v>3539</v>
      </c>
      <c r="G1931" s="29" t="s">
        <v>3200</v>
      </c>
      <c r="H1931" s="29" t="s">
        <v>3201</v>
      </c>
      <c r="I1931" s="29" t="s">
        <v>3226</v>
      </c>
      <c r="J1931" s="29" t="s">
        <v>3227</v>
      </c>
      <c r="K1931" s="29" t="s">
        <v>3228</v>
      </c>
      <c r="L1931" s="29" t="s">
        <v>3111</v>
      </c>
      <c r="M1931" s="29" t="s">
        <v>3295</v>
      </c>
      <c r="N1931" s="29" t="s">
        <v>3296</v>
      </c>
      <c r="O1931" s="29" t="s">
        <v>3297</v>
      </c>
      <c r="P1931" s="29" t="s">
        <v>3298</v>
      </c>
      <c r="Q1931" s="29" t="s">
        <v>3209</v>
      </c>
      <c r="R1931" s="29" t="s">
        <v>3210</v>
      </c>
      <c r="S1931" s="29" t="s">
        <v>3098</v>
      </c>
      <c r="T1931" s="29"/>
      <c r="U1931" s="30">
        <v>0</v>
      </c>
      <c r="V1931" s="30">
        <v>0</v>
      </c>
      <c r="W1931" s="30">
        <v>0</v>
      </c>
      <c r="X1931" s="30">
        <v>0</v>
      </c>
      <c r="Y1931" s="30">
        <v>0</v>
      </c>
      <c r="Z1931" s="30">
        <v>0</v>
      </c>
      <c r="AA1931" s="30">
        <v>0</v>
      </c>
      <c r="AB1931" s="30">
        <v>0</v>
      </c>
      <c r="AC1931" s="30">
        <v>0</v>
      </c>
      <c r="AD1931" s="30">
        <v>0</v>
      </c>
      <c r="AE1931" s="30">
        <v>0</v>
      </c>
      <c r="AF1931" s="30">
        <v>0</v>
      </c>
    </row>
    <row r="1932" spans="1:32" x14ac:dyDescent="0.45">
      <c r="A1932" s="29" t="s">
        <v>120</v>
      </c>
      <c r="B1932" s="29" t="s">
        <v>121</v>
      </c>
      <c r="C1932" s="29" t="s">
        <v>3299</v>
      </c>
      <c r="D1932" s="29" t="s">
        <v>3300</v>
      </c>
      <c r="E1932" s="29" t="s">
        <v>3538</v>
      </c>
      <c r="F1932" s="29" t="s">
        <v>3539</v>
      </c>
      <c r="G1932" s="29" t="s">
        <v>3233</v>
      </c>
      <c r="H1932" s="29" t="s">
        <v>3234</v>
      </c>
      <c r="I1932" s="29" t="s">
        <v>3235</v>
      </c>
      <c r="J1932" s="29" t="s">
        <v>3236</v>
      </c>
      <c r="K1932" s="29" t="s">
        <v>3237</v>
      </c>
      <c r="L1932" s="29" t="s">
        <v>3107</v>
      </c>
      <c r="M1932" s="29" t="s">
        <v>3456</v>
      </c>
      <c r="N1932" s="29" t="s">
        <v>3457</v>
      </c>
      <c r="O1932" s="29" t="s">
        <v>3504</v>
      </c>
      <c r="P1932" s="29" t="s">
        <v>3505</v>
      </c>
      <c r="Q1932" s="29" t="s">
        <v>3209</v>
      </c>
      <c r="R1932" s="29" t="s">
        <v>3210</v>
      </c>
      <c r="S1932" s="29" t="s">
        <v>3098</v>
      </c>
      <c r="T1932" s="29"/>
      <c r="U1932" s="30">
        <v>48697</v>
      </c>
      <c r="V1932" s="30">
        <v>57762</v>
      </c>
      <c r="W1932" s="30">
        <v>53401</v>
      </c>
      <c r="X1932" s="30">
        <v>50412</v>
      </c>
      <c r="Y1932" s="30">
        <v>56390</v>
      </c>
      <c r="Z1932" s="30">
        <v>60016</v>
      </c>
      <c r="AA1932" s="30">
        <v>56635</v>
      </c>
      <c r="AB1932" s="30">
        <v>49922</v>
      </c>
      <c r="AC1932" s="30">
        <v>57615</v>
      </c>
      <c r="AD1932" s="30">
        <v>46982</v>
      </c>
      <c r="AE1932" s="30">
        <v>48844</v>
      </c>
      <c r="AF1932" s="30">
        <v>64377</v>
      </c>
    </row>
    <row r="1933" spans="1:32" x14ac:dyDescent="0.45">
      <c r="A1933" s="29" t="s">
        <v>120</v>
      </c>
      <c r="B1933" s="29" t="s">
        <v>121</v>
      </c>
      <c r="C1933" s="29" t="s">
        <v>3299</v>
      </c>
      <c r="D1933" s="29" t="s">
        <v>3300</v>
      </c>
      <c r="E1933" s="29" t="s">
        <v>3538</v>
      </c>
      <c r="F1933" s="29" t="s">
        <v>3539</v>
      </c>
      <c r="G1933" s="29" t="s">
        <v>3233</v>
      </c>
      <c r="H1933" s="29" t="s">
        <v>3234</v>
      </c>
      <c r="I1933" s="29" t="s">
        <v>3235</v>
      </c>
      <c r="J1933" s="29" t="s">
        <v>3236</v>
      </c>
      <c r="K1933" s="29" t="s">
        <v>3237</v>
      </c>
      <c r="L1933" s="29" t="s">
        <v>3107</v>
      </c>
      <c r="M1933" s="29" t="s">
        <v>3238</v>
      </c>
      <c r="N1933" s="29" t="s">
        <v>3239</v>
      </c>
      <c r="O1933" s="29" t="s">
        <v>3422</v>
      </c>
      <c r="P1933" s="29" t="s">
        <v>3423</v>
      </c>
      <c r="Q1933" s="29" t="s">
        <v>3209</v>
      </c>
      <c r="R1933" s="29" t="s">
        <v>3210</v>
      </c>
      <c r="S1933" s="29" t="s">
        <v>3098</v>
      </c>
      <c r="T1933" s="29"/>
      <c r="U1933" s="30">
        <v>65780</v>
      </c>
      <c r="V1933" s="30">
        <v>65780</v>
      </c>
      <c r="W1933" s="30">
        <v>65780</v>
      </c>
      <c r="X1933" s="30">
        <v>65780</v>
      </c>
      <c r="Y1933" s="30">
        <v>65780</v>
      </c>
      <c r="Z1933" s="30">
        <v>65780</v>
      </c>
      <c r="AA1933" s="30">
        <v>65780</v>
      </c>
      <c r="AB1933" s="30">
        <v>65780</v>
      </c>
      <c r="AC1933" s="30">
        <v>65780</v>
      </c>
      <c r="AD1933" s="30">
        <v>65780</v>
      </c>
      <c r="AE1933" s="30">
        <v>65780</v>
      </c>
      <c r="AF1933" s="30">
        <v>65780</v>
      </c>
    </row>
    <row r="1934" spans="1:32" x14ac:dyDescent="0.45">
      <c r="A1934" s="29" t="s">
        <v>120</v>
      </c>
      <c r="B1934" s="29" t="s">
        <v>121</v>
      </c>
      <c r="C1934" s="29" t="s">
        <v>3299</v>
      </c>
      <c r="D1934" s="29" t="s">
        <v>3300</v>
      </c>
      <c r="E1934" s="29" t="s">
        <v>3538</v>
      </c>
      <c r="F1934" s="29" t="s">
        <v>3539</v>
      </c>
      <c r="G1934" s="29" t="s">
        <v>3233</v>
      </c>
      <c r="H1934" s="29" t="s">
        <v>3234</v>
      </c>
      <c r="I1934" s="29" t="s">
        <v>3262</v>
      </c>
      <c r="J1934" s="29" t="s">
        <v>3263</v>
      </c>
      <c r="K1934" s="29" t="s">
        <v>3264</v>
      </c>
      <c r="L1934" s="29" t="s">
        <v>3103</v>
      </c>
      <c r="M1934" s="29" t="s">
        <v>3265</v>
      </c>
      <c r="N1934" s="29" t="s">
        <v>3266</v>
      </c>
      <c r="O1934" s="29" t="s">
        <v>3267</v>
      </c>
      <c r="P1934" s="29" t="s">
        <v>3268</v>
      </c>
      <c r="Q1934" s="29" t="s">
        <v>3209</v>
      </c>
      <c r="R1934" s="29" t="s">
        <v>3210</v>
      </c>
      <c r="S1934" s="29" t="s">
        <v>3098</v>
      </c>
      <c r="T1934" s="29"/>
      <c r="U1934" s="30">
        <v>58500</v>
      </c>
      <c r="V1934" s="30">
        <v>58500</v>
      </c>
      <c r="W1934" s="30">
        <v>58500</v>
      </c>
      <c r="X1934" s="30">
        <v>58500</v>
      </c>
      <c r="Y1934" s="30">
        <v>58500</v>
      </c>
      <c r="Z1934" s="30">
        <v>58500</v>
      </c>
      <c r="AA1934" s="30">
        <v>58500</v>
      </c>
      <c r="AB1934" s="30">
        <v>58500</v>
      </c>
      <c r="AC1934" s="30">
        <v>58500</v>
      </c>
      <c r="AD1934" s="30">
        <v>58500</v>
      </c>
      <c r="AE1934" s="30">
        <v>58500</v>
      </c>
      <c r="AF1934" s="30">
        <v>58500</v>
      </c>
    </row>
    <row r="1935" spans="1:32" x14ac:dyDescent="0.45">
      <c r="A1935" s="29" t="s">
        <v>120</v>
      </c>
      <c r="B1935" s="29" t="s">
        <v>121</v>
      </c>
      <c r="C1935" s="29" t="s">
        <v>3299</v>
      </c>
      <c r="D1935" s="29" t="s">
        <v>3300</v>
      </c>
      <c r="E1935" s="29" t="s">
        <v>3538</v>
      </c>
      <c r="F1935" s="29" t="s">
        <v>3539</v>
      </c>
      <c r="G1935" s="29" t="s">
        <v>3233</v>
      </c>
      <c r="H1935" s="29" t="s">
        <v>3234</v>
      </c>
      <c r="I1935" s="29" t="s">
        <v>3262</v>
      </c>
      <c r="J1935" s="29" t="s">
        <v>3263</v>
      </c>
      <c r="K1935" s="29" t="s">
        <v>3264</v>
      </c>
      <c r="L1935" s="29" t="s">
        <v>3103</v>
      </c>
      <c r="M1935" s="29" t="s">
        <v>3265</v>
      </c>
      <c r="N1935" s="29" t="s">
        <v>3266</v>
      </c>
      <c r="O1935" s="29" t="s">
        <v>3269</v>
      </c>
      <c r="P1935" s="29" t="s">
        <v>3270</v>
      </c>
      <c r="Q1935" s="29" t="s">
        <v>3209</v>
      </c>
      <c r="R1935" s="29" t="s">
        <v>3210</v>
      </c>
      <c r="S1935" s="29" t="s">
        <v>3098</v>
      </c>
      <c r="T1935" s="29"/>
      <c r="U1935" s="30">
        <v>3074</v>
      </c>
      <c r="V1935" s="30">
        <v>2853</v>
      </c>
      <c r="W1935" s="30">
        <v>4035</v>
      </c>
      <c r="X1935" s="30">
        <v>3424</v>
      </c>
      <c r="Y1935" s="30">
        <v>3026</v>
      </c>
      <c r="Z1935" s="30">
        <v>3659</v>
      </c>
      <c r="AA1935" s="30">
        <v>4061</v>
      </c>
      <c r="AB1935" s="30">
        <v>2019</v>
      </c>
      <c r="AC1935" s="30">
        <v>2334</v>
      </c>
      <c r="AD1935" s="30">
        <v>1945</v>
      </c>
      <c r="AE1935" s="30">
        <v>1940</v>
      </c>
      <c r="AF1935" s="30">
        <v>3123</v>
      </c>
    </row>
    <row r="1936" spans="1:32" x14ac:dyDescent="0.45">
      <c r="A1936" s="29" t="s">
        <v>120</v>
      </c>
      <c r="B1936" s="29" t="s">
        <v>121</v>
      </c>
      <c r="C1936" s="29" t="s">
        <v>3299</v>
      </c>
      <c r="D1936" s="29" t="s">
        <v>3300</v>
      </c>
      <c r="E1936" s="29" t="s">
        <v>3538</v>
      </c>
      <c r="F1936" s="29" t="s">
        <v>3539</v>
      </c>
      <c r="G1936" s="29" t="s">
        <v>3233</v>
      </c>
      <c r="H1936" s="29" t="s">
        <v>3234</v>
      </c>
      <c r="I1936" s="29" t="s">
        <v>3262</v>
      </c>
      <c r="J1936" s="29" t="s">
        <v>3263</v>
      </c>
      <c r="K1936" s="29" t="s">
        <v>3264</v>
      </c>
      <c r="L1936" s="29" t="s">
        <v>3103</v>
      </c>
      <c r="M1936" s="29" t="s">
        <v>3265</v>
      </c>
      <c r="N1936" s="29" t="s">
        <v>3266</v>
      </c>
      <c r="O1936" s="29" t="s">
        <v>3271</v>
      </c>
      <c r="P1936" s="29" t="s">
        <v>3272</v>
      </c>
      <c r="Q1936" s="29" t="s">
        <v>3209</v>
      </c>
      <c r="R1936" s="29" t="s">
        <v>3210</v>
      </c>
      <c r="S1936" s="29" t="s">
        <v>3098</v>
      </c>
      <c r="T1936" s="29"/>
      <c r="U1936" s="30">
        <v>6543</v>
      </c>
      <c r="V1936" s="30">
        <v>12599</v>
      </c>
      <c r="W1936" s="30">
        <v>11090</v>
      </c>
      <c r="X1936" s="30">
        <v>6490</v>
      </c>
      <c r="Y1936" s="30">
        <v>8182</v>
      </c>
      <c r="Z1936" s="30">
        <v>7349</v>
      </c>
      <c r="AA1936" s="30">
        <v>10756</v>
      </c>
      <c r="AB1936" s="30">
        <v>3851</v>
      </c>
      <c r="AC1936" s="30">
        <v>9295</v>
      </c>
      <c r="AD1936" s="30">
        <v>6675</v>
      </c>
      <c r="AE1936" s="30">
        <v>5983</v>
      </c>
      <c r="AF1936" s="30">
        <v>7652</v>
      </c>
    </row>
    <row r="1937" spans="1:32" x14ac:dyDescent="0.45">
      <c r="A1937" s="29" t="s">
        <v>120</v>
      </c>
      <c r="B1937" s="29" t="s">
        <v>121</v>
      </c>
      <c r="C1937" s="29" t="s">
        <v>3299</v>
      </c>
      <c r="D1937" s="29" t="s">
        <v>3300</v>
      </c>
      <c r="E1937" s="29" t="s">
        <v>3538</v>
      </c>
      <c r="F1937" s="29" t="s">
        <v>3539</v>
      </c>
      <c r="G1937" s="29" t="s">
        <v>3233</v>
      </c>
      <c r="H1937" s="29" t="s">
        <v>3234</v>
      </c>
      <c r="I1937" s="29" t="s">
        <v>3262</v>
      </c>
      <c r="J1937" s="29" t="s">
        <v>3263</v>
      </c>
      <c r="K1937" s="29" t="s">
        <v>3264</v>
      </c>
      <c r="L1937" s="29" t="s">
        <v>3103</v>
      </c>
      <c r="M1937" s="29" t="s">
        <v>3265</v>
      </c>
      <c r="N1937" s="29" t="s">
        <v>3266</v>
      </c>
      <c r="O1937" s="29" t="s">
        <v>3273</v>
      </c>
      <c r="P1937" s="29" t="s">
        <v>3274</v>
      </c>
      <c r="Q1937" s="29" t="s">
        <v>3209</v>
      </c>
      <c r="R1937" s="29" t="s">
        <v>3210</v>
      </c>
      <c r="S1937" s="29" t="s">
        <v>3098</v>
      </c>
      <c r="T1937" s="29"/>
      <c r="U1937" s="30">
        <v>579</v>
      </c>
      <c r="V1937" s="30">
        <v>1994</v>
      </c>
      <c r="W1937" s="30">
        <v>1560</v>
      </c>
      <c r="X1937" s="30">
        <v>290</v>
      </c>
      <c r="Y1937" s="30">
        <v>428</v>
      </c>
      <c r="Z1937" s="30">
        <v>363</v>
      </c>
      <c r="AA1937" s="30">
        <v>722</v>
      </c>
      <c r="AB1937" s="30">
        <v>185</v>
      </c>
      <c r="AC1937" s="30">
        <v>501</v>
      </c>
      <c r="AD1937" s="30">
        <v>329</v>
      </c>
      <c r="AE1937" s="30">
        <v>396</v>
      </c>
      <c r="AF1937" s="30">
        <v>1076</v>
      </c>
    </row>
    <row r="1938" spans="1:32" x14ac:dyDescent="0.45">
      <c r="A1938" s="29" t="s">
        <v>120</v>
      </c>
      <c r="B1938" s="29" t="s">
        <v>121</v>
      </c>
      <c r="C1938" s="29" t="s">
        <v>3299</v>
      </c>
      <c r="D1938" s="29" t="s">
        <v>3300</v>
      </c>
      <c r="E1938" s="29" t="s">
        <v>3538</v>
      </c>
      <c r="F1938" s="29" t="s">
        <v>3539</v>
      </c>
      <c r="G1938" s="29" t="s">
        <v>3233</v>
      </c>
      <c r="H1938" s="29" t="s">
        <v>3234</v>
      </c>
      <c r="I1938" s="29" t="s">
        <v>3262</v>
      </c>
      <c r="J1938" s="29" t="s">
        <v>3263</v>
      </c>
      <c r="K1938" s="29" t="s">
        <v>3264</v>
      </c>
      <c r="L1938" s="29" t="s">
        <v>3103</v>
      </c>
      <c r="M1938" s="29" t="s">
        <v>3265</v>
      </c>
      <c r="N1938" s="29" t="s">
        <v>3266</v>
      </c>
      <c r="O1938" s="29" t="s">
        <v>3372</v>
      </c>
      <c r="P1938" s="29" t="s">
        <v>3373</v>
      </c>
      <c r="Q1938" s="29" t="s">
        <v>3209</v>
      </c>
      <c r="R1938" s="29" t="s">
        <v>3210</v>
      </c>
      <c r="S1938" s="29" t="s">
        <v>3098</v>
      </c>
      <c r="T1938" s="29"/>
      <c r="U1938" s="30">
        <v>8757</v>
      </c>
      <c r="V1938" s="30">
        <v>6408</v>
      </c>
      <c r="W1938" s="30">
        <v>11339</v>
      </c>
      <c r="X1938" s="30">
        <v>6104</v>
      </c>
      <c r="Y1938" s="30">
        <v>8245</v>
      </c>
      <c r="Z1938" s="30">
        <v>6742</v>
      </c>
      <c r="AA1938" s="30">
        <v>9018</v>
      </c>
      <c r="AB1938" s="30">
        <v>5901</v>
      </c>
      <c r="AC1938" s="30">
        <v>10527</v>
      </c>
      <c r="AD1938" s="30">
        <v>4059</v>
      </c>
      <c r="AE1938" s="30">
        <v>6728</v>
      </c>
      <c r="AF1938" s="30">
        <v>5640</v>
      </c>
    </row>
    <row r="1939" spans="1:32" x14ac:dyDescent="0.45">
      <c r="A1939" s="29" t="s">
        <v>120</v>
      </c>
      <c r="B1939" s="29" t="s">
        <v>121</v>
      </c>
      <c r="C1939" s="29" t="s">
        <v>3299</v>
      </c>
      <c r="D1939" s="29" t="s">
        <v>3300</v>
      </c>
      <c r="E1939" s="29" t="s">
        <v>3538</v>
      </c>
      <c r="F1939" s="29" t="s">
        <v>3539</v>
      </c>
      <c r="G1939" s="29" t="s">
        <v>3233</v>
      </c>
      <c r="H1939" s="29" t="s">
        <v>3234</v>
      </c>
      <c r="I1939" s="29" t="s">
        <v>3262</v>
      </c>
      <c r="J1939" s="29" t="s">
        <v>3263</v>
      </c>
      <c r="K1939" s="29" t="s">
        <v>3264</v>
      </c>
      <c r="L1939" s="29" t="s">
        <v>3103</v>
      </c>
      <c r="M1939" s="29" t="s">
        <v>3322</v>
      </c>
      <c r="N1939" s="29" t="s">
        <v>3323</v>
      </c>
      <c r="O1939" s="29" t="s">
        <v>3374</v>
      </c>
      <c r="P1939" s="29" t="s">
        <v>3375</v>
      </c>
      <c r="Q1939" s="29" t="s">
        <v>3209</v>
      </c>
      <c r="R1939" s="29" t="s">
        <v>3210</v>
      </c>
      <c r="S1939" s="29" t="s">
        <v>3098</v>
      </c>
      <c r="T1939" s="29"/>
      <c r="U1939" s="30">
        <v>1000</v>
      </c>
      <c r="V1939" s="30">
        <v>1000</v>
      </c>
      <c r="W1939" s="30">
        <v>1000</v>
      </c>
      <c r="X1939" s="30">
        <v>1000</v>
      </c>
      <c r="Y1939" s="30">
        <v>1000</v>
      </c>
      <c r="Z1939" s="30">
        <v>1000</v>
      </c>
      <c r="AA1939" s="30">
        <v>1000</v>
      </c>
      <c r="AB1939" s="30">
        <v>1000</v>
      </c>
      <c r="AC1939" s="30">
        <v>1000</v>
      </c>
      <c r="AD1939" s="30">
        <v>1000</v>
      </c>
      <c r="AE1939" s="30">
        <v>1000</v>
      </c>
      <c r="AF1939" s="30">
        <v>1000</v>
      </c>
    </row>
    <row r="1940" spans="1:32" x14ac:dyDescent="0.45">
      <c r="A1940" s="29" t="s">
        <v>120</v>
      </c>
      <c r="B1940" s="29" t="s">
        <v>121</v>
      </c>
      <c r="C1940" s="29" t="s">
        <v>3299</v>
      </c>
      <c r="D1940" s="29" t="s">
        <v>3300</v>
      </c>
      <c r="E1940" s="29" t="s">
        <v>3538</v>
      </c>
      <c r="F1940" s="29" t="s">
        <v>3539</v>
      </c>
      <c r="G1940" s="29" t="s">
        <v>3233</v>
      </c>
      <c r="H1940" s="29" t="s">
        <v>3234</v>
      </c>
      <c r="I1940" s="29" t="s">
        <v>3275</v>
      </c>
      <c r="J1940" s="29" t="s">
        <v>3276</v>
      </c>
      <c r="K1940" s="29" t="s">
        <v>3282</v>
      </c>
      <c r="L1940" s="29" t="s">
        <v>3112</v>
      </c>
      <c r="M1940" s="29" t="s">
        <v>3283</v>
      </c>
      <c r="N1940" s="29" t="s">
        <v>3284</v>
      </c>
      <c r="O1940" s="29" t="s">
        <v>3376</v>
      </c>
      <c r="P1940" s="29" t="s">
        <v>3377</v>
      </c>
      <c r="Q1940" s="29" t="s">
        <v>3209</v>
      </c>
      <c r="R1940" s="29" t="s">
        <v>3210</v>
      </c>
      <c r="S1940" s="29" t="s">
        <v>3098</v>
      </c>
      <c r="T1940" s="29"/>
      <c r="U1940" s="30">
        <v>27075</v>
      </c>
      <c r="V1940" s="30">
        <v>27075</v>
      </c>
      <c r="W1940" s="30">
        <v>27075</v>
      </c>
      <c r="X1940" s="30">
        <v>27075</v>
      </c>
      <c r="Y1940" s="30">
        <v>27075</v>
      </c>
      <c r="Z1940" s="30">
        <v>27075</v>
      </c>
      <c r="AA1940" s="30">
        <v>27075</v>
      </c>
      <c r="AB1940" s="30">
        <v>27075</v>
      </c>
      <c r="AC1940" s="30">
        <v>27075</v>
      </c>
      <c r="AD1940" s="30">
        <v>27075</v>
      </c>
      <c r="AE1940" s="30">
        <v>27075</v>
      </c>
      <c r="AF1940" s="30">
        <v>27075</v>
      </c>
    </row>
    <row r="1941" spans="1:32" x14ac:dyDescent="0.45">
      <c r="A1941" s="29" t="s">
        <v>120</v>
      </c>
      <c r="B1941" s="29" t="s">
        <v>121</v>
      </c>
      <c r="C1941" s="29" t="s">
        <v>3292</v>
      </c>
      <c r="D1941" s="29" t="s">
        <v>3293</v>
      </c>
      <c r="E1941" s="29" t="s">
        <v>3388</v>
      </c>
      <c r="F1941" s="29" t="s">
        <v>3389</v>
      </c>
      <c r="G1941" s="29" t="s">
        <v>3200</v>
      </c>
      <c r="H1941" s="29" t="s">
        <v>3201</v>
      </c>
      <c r="I1941" s="29" t="s">
        <v>3202</v>
      </c>
      <c r="J1941" s="29" t="s">
        <v>3203</v>
      </c>
      <c r="K1941" s="29" t="s">
        <v>3204</v>
      </c>
      <c r="L1941" s="29" t="s">
        <v>3109</v>
      </c>
      <c r="M1941" s="29" t="s">
        <v>3205</v>
      </c>
      <c r="N1941" s="29" t="s">
        <v>3206</v>
      </c>
      <c r="O1941" s="29" t="s">
        <v>3214</v>
      </c>
      <c r="P1941" s="29" t="s">
        <v>3215</v>
      </c>
      <c r="Q1941" s="29" t="s">
        <v>3209</v>
      </c>
      <c r="R1941" s="29" t="s">
        <v>3210</v>
      </c>
      <c r="S1941" s="29" t="s">
        <v>3098</v>
      </c>
      <c r="T1941" s="29"/>
      <c r="U1941" s="30">
        <v>0</v>
      </c>
      <c r="V1941" s="30">
        <v>0</v>
      </c>
      <c r="W1941" s="30">
        <v>0</v>
      </c>
      <c r="X1941" s="30">
        <v>0</v>
      </c>
      <c r="Y1941" s="30">
        <v>150</v>
      </c>
      <c r="Z1941" s="30">
        <v>0</v>
      </c>
      <c r="AA1941" s="30">
        <v>0</v>
      </c>
      <c r="AB1941" s="30">
        <v>0</v>
      </c>
      <c r="AC1941" s="30">
        <v>0</v>
      </c>
      <c r="AD1941" s="30">
        <v>0</v>
      </c>
      <c r="AE1941" s="30">
        <v>0</v>
      </c>
      <c r="AF1941" s="30">
        <v>0</v>
      </c>
    </row>
    <row r="1942" spans="1:32" x14ac:dyDescent="0.45">
      <c r="A1942" s="29" t="s">
        <v>120</v>
      </c>
      <c r="B1942" s="29" t="s">
        <v>121</v>
      </c>
      <c r="C1942" s="29" t="s">
        <v>3292</v>
      </c>
      <c r="D1942" s="29" t="s">
        <v>3293</v>
      </c>
      <c r="E1942" s="29" t="s">
        <v>3388</v>
      </c>
      <c r="F1942" s="29" t="s">
        <v>3389</v>
      </c>
      <c r="G1942" s="29" t="s">
        <v>3200</v>
      </c>
      <c r="H1942" s="29" t="s">
        <v>3201</v>
      </c>
      <c r="I1942" s="29" t="s">
        <v>3226</v>
      </c>
      <c r="J1942" s="29" t="s">
        <v>3227</v>
      </c>
      <c r="K1942" s="29" t="s">
        <v>3228</v>
      </c>
      <c r="L1942" s="29" t="s">
        <v>3111</v>
      </c>
      <c r="M1942" s="29" t="s">
        <v>3295</v>
      </c>
      <c r="N1942" s="29" t="s">
        <v>3296</v>
      </c>
      <c r="O1942" s="29" t="s">
        <v>3297</v>
      </c>
      <c r="P1942" s="29" t="s">
        <v>3298</v>
      </c>
      <c r="Q1942" s="29" t="s">
        <v>3209</v>
      </c>
      <c r="R1942" s="29" t="s">
        <v>3210</v>
      </c>
      <c r="S1942" s="29" t="s">
        <v>3098</v>
      </c>
      <c r="T1942" s="29"/>
      <c r="U1942" s="30">
        <v>0</v>
      </c>
      <c r="V1942" s="30">
        <v>0</v>
      </c>
      <c r="W1942" s="30">
        <v>0</v>
      </c>
      <c r="X1942" s="30">
        <v>0</v>
      </c>
      <c r="Y1942" s="30">
        <v>0</v>
      </c>
      <c r="Z1942" s="30">
        <v>0</v>
      </c>
      <c r="AA1942" s="30">
        <v>0</v>
      </c>
      <c r="AB1942" s="30">
        <v>0</v>
      </c>
      <c r="AC1942" s="30">
        <v>0</v>
      </c>
      <c r="AD1942" s="30">
        <v>0</v>
      </c>
      <c r="AE1942" s="30">
        <v>0</v>
      </c>
      <c r="AF1942" s="30">
        <v>0</v>
      </c>
    </row>
    <row r="1943" spans="1:32" x14ac:dyDescent="0.45">
      <c r="A1943" s="29" t="s">
        <v>292</v>
      </c>
      <c r="B1943" s="29" t="s">
        <v>1275</v>
      </c>
      <c r="C1943" s="29" t="s">
        <v>3299</v>
      </c>
      <c r="D1943" s="29" t="s">
        <v>3300</v>
      </c>
      <c r="E1943" s="29" t="s">
        <v>3320</v>
      </c>
      <c r="F1943" s="29" t="s">
        <v>3321</v>
      </c>
      <c r="G1943" s="29" t="s">
        <v>3200</v>
      </c>
      <c r="H1943" s="29" t="s">
        <v>3201</v>
      </c>
      <c r="I1943" s="29" t="s">
        <v>3202</v>
      </c>
      <c r="J1943" s="29" t="s">
        <v>3203</v>
      </c>
      <c r="K1943" s="29" t="s">
        <v>3221</v>
      </c>
      <c r="L1943" s="29" t="s">
        <v>3113</v>
      </c>
      <c r="M1943" s="29" t="s">
        <v>3222</v>
      </c>
      <c r="N1943" s="29" t="s">
        <v>3223</v>
      </c>
      <c r="O1943" s="29" t="s">
        <v>3224</v>
      </c>
      <c r="P1943" s="29" t="s">
        <v>3225</v>
      </c>
      <c r="Q1943" s="29" t="s">
        <v>3209</v>
      </c>
      <c r="R1943" s="29" t="s">
        <v>3210</v>
      </c>
      <c r="S1943" s="29" t="s">
        <v>3098</v>
      </c>
      <c r="T1943" s="29"/>
      <c r="U1943" s="30">
        <v>17846</v>
      </c>
      <c r="V1943" s="30">
        <v>17371</v>
      </c>
      <c r="W1943" s="30">
        <v>19508</v>
      </c>
      <c r="X1943" s="30">
        <v>17806</v>
      </c>
      <c r="Y1943" s="30">
        <v>19602</v>
      </c>
      <c r="Z1943" s="30">
        <v>17760</v>
      </c>
      <c r="AA1943" s="30">
        <v>18578</v>
      </c>
      <c r="AB1943" s="30">
        <v>20524</v>
      </c>
      <c r="AC1943" s="30">
        <v>20991</v>
      </c>
      <c r="AD1943" s="30">
        <v>29711</v>
      </c>
      <c r="AE1943" s="30">
        <v>18621</v>
      </c>
      <c r="AF1943" s="30">
        <v>19116</v>
      </c>
    </row>
    <row r="1944" spans="1:32" x14ac:dyDescent="0.45">
      <c r="A1944" s="29" t="s">
        <v>292</v>
      </c>
      <c r="B1944" s="29" t="s">
        <v>1275</v>
      </c>
      <c r="C1944" s="29" t="s">
        <v>3299</v>
      </c>
      <c r="D1944" s="29" t="s">
        <v>3300</v>
      </c>
      <c r="E1944" s="29" t="s">
        <v>3320</v>
      </c>
      <c r="F1944" s="29" t="s">
        <v>3321</v>
      </c>
      <c r="G1944" s="29" t="s">
        <v>3200</v>
      </c>
      <c r="H1944" s="29" t="s">
        <v>3201</v>
      </c>
      <c r="I1944" s="29" t="s">
        <v>3226</v>
      </c>
      <c r="J1944" s="29" t="s">
        <v>3227</v>
      </c>
      <c r="K1944" s="29" t="s">
        <v>3228</v>
      </c>
      <c r="L1944" s="29" t="s">
        <v>3111</v>
      </c>
      <c r="M1944" s="29" t="s">
        <v>3295</v>
      </c>
      <c r="N1944" s="29" t="s">
        <v>3296</v>
      </c>
      <c r="O1944" s="29" t="s">
        <v>3297</v>
      </c>
      <c r="P1944" s="29" t="s">
        <v>3298</v>
      </c>
      <c r="Q1944" s="29" t="s">
        <v>3209</v>
      </c>
      <c r="R1944" s="29" t="s">
        <v>3210</v>
      </c>
      <c r="S1944" s="29" t="s">
        <v>3098</v>
      </c>
      <c r="T1944" s="29"/>
      <c r="U1944" s="30">
        <v>0</v>
      </c>
      <c r="V1944" s="30">
        <v>0</v>
      </c>
      <c r="W1944" s="30">
        <v>0</v>
      </c>
      <c r="X1944" s="30">
        <v>0</v>
      </c>
      <c r="Y1944" s="30">
        <v>0</v>
      </c>
      <c r="Z1944" s="30">
        <v>0</v>
      </c>
      <c r="AA1944" s="30">
        <v>0</v>
      </c>
      <c r="AB1944" s="30">
        <v>0</v>
      </c>
      <c r="AC1944" s="30">
        <v>0</v>
      </c>
      <c r="AD1944" s="30">
        <v>0</v>
      </c>
      <c r="AE1944" s="30">
        <v>0</v>
      </c>
      <c r="AF1944" s="30">
        <v>0</v>
      </c>
    </row>
    <row r="1945" spans="1:32" x14ac:dyDescent="0.45">
      <c r="A1945" s="29" t="s">
        <v>292</v>
      </c>
      <c r="B1945" s="29" t="s">
        <v>1275</v>
      </c>
      <c r="C1945" s="29" t="s">
        <v>3299</v>
      </c>
      <c r="D1945" s="29" t="s">
        <v>3300</v>
      </c>
      <c r="E1945" s="29" t="s">
        <v>3320</v>
      </c>
      <c r="F1945" s="29" t="s">
        <v>3321</v>
      </c>
      <c r="G1945" s="29" t="s">
        <v>3233</v>
      </c>
      <c r="H1945" s="29" t="s">
        <v>3234</v>
      </c>
      <c r="I1945" s="29" t="s">
        <v>3242</v>
      </c>
      <c r="J1945" s="29" t="s">
        <v>3243</v>
      </c>
      <c r="K1945" s="29" t="s">
        <v>3244</v>
      </c>
      <c r="L1945" s="29" t="s">
        <v>3104</v>
      </c>
      <c r="M1945" s="29" t="s">
        <v>3245</v>
      </c>
      <c r="N1945" s="29" t="s">
        <v>3246</v>
      </c>
      <c r="O1945" s="29" t="s">
        <v>3442</v>
      </c>
      <c r="P1945" s="29" t="s">
        <v>3443</v>
      </c>
      <c r="Q1945" s="29" t="s">
        <v>3209</v>
      </c>
      <c r="R1945" s="29" t="s">
        <v>3210</v>
      </c>
      <c r="S1945" s="29" t="s">
        <v>3098</v>
      </c>
      <c r="T1945" s="29"/>
      <c r="U1945" s="30">
        <v>14400</v>
      </c>
      <c r="V1945" s="30">
        <v>14400</v>
      </c>
      <c r="W1945" s="30">
        <v>14400</v>
      </c>
      <c r="X1945" s="30">
        <v>14400</v>
      </c>
      <c r="Y1945" s="30">
        <v>14400</v>
      </c>
      <c r="Z1945" s="30">
        <v>14400</v>
      </c>
      <c r="AA1945" s="30">
        <v>14400</v>
      </c>
      <c r="AB1945" s="30">
        <v>14400</v>
      </c>
      <c r="AC1945" s="30">
        <v>14400</v>
      </c>
      <c r="AD1945" s="30">
        <v>14400</v>
      </c>
      <c r="AE1945" s="30">
        <v>14400</v>
      </c>
      <c r="AF1945" s="30">
        <v>14400</v>
      </c>
    </row>
    <row r="1946" spans="1:32" x14ac:dyDescent="0.45">
      <c r="A1946" s="29" t="s">
        <v>292</v>
      </c>
      <c r="B1946" s="29" t="s">
        <v>1275</v>
      </c>
      <c r="C1946" s="29" t="s">
        <v>3299</v>
      </c>
      <c r="D1946" s="29" t="s">
        <v>3300</v>
      </c>
      <c r="E1946" s="29" t="s">
        <v>3320</v>
      </c>
      <c r="F1946" s="29" t="s">
        <v>3321</v>
      </c>
      <c r="G1946" s="29" t="s">
        <v>3233</v>
      </c>
      <c r="H1946" s="29" t="s">
        <v>3234</v>
      </c>
      <c r="I1946" s="29" t="s">
        <v>3242</v>
      </c>
      <c r="J1946" s="29" t="s">
        <v>3243</v>
      </c>
      <c r="K1946" s="29" t="s">
        <v>3244</v>
      </c>
      <c r="L1946" s="29" t="s">
        <v>3104</v>
      </c>
      <c r="M1946" s="29" t="s">
        <v>3245</v>
      </c>
      <c r="N1946" s="29" t="s">
        <v>3246</v>
      </c>
      <c r="O1946" s="29" t="s">
        <v>3701</v>
      </c>
      <c r="P1946" s="29" t="s">
        <v>3702</v>
      </c>
      <c r="Q1946" s="29" t="s">
        <v>3209</v>
      </c>
      <c r="R1946" s="29" t="s">
        <v>3210</v>
      </c>
      <c r="S1946" s="29" t="s">
        <v>3098</v>
      </c>
      <c r="T1946" s="29"/>
      <c r="U1946" s="30">
        <v>36800</v>
      </c>
      <c r="V1946" s="30">
        <v>36800</v>
      </c>
      <c r="W1946" s="30">
        <v>36800</v>
      </c>
      <c r="X1946" s="30">
        <v>36800</v>
      </c>
      <c r="Y1946" s="30">
        <v>36800</v>
      </c>
      <c r="Z1946" s="30">
        <v>36800</v>
      </c>
      <c r="AA1946" s="30">
        <v>36800</v>
      </c>
      <c r="AB1946" s="30">
        <v>36800</v>
      </c>
      <c r="AC1946" s="30">
        <v>36800</v>
      </c>
      <c r="AD1946" s="30">
        <v>36800</v>
      </c>
      <c r="AE1946" s="30">
        <v>36800</v>
      </c>
      <c r="AF1946" s="30">
        <v>36800</v>
      </c>
    </row>
    <row r="1947" spans="1:32" x14ac:dyDescent="0.45">
      <c r="A1947" s="29" t="s">
        <v>292</v>
      </c>
      <c r="B1947" s="29" t="s">
        <v>1275</v>
      </c>
      <c r="C1947" s="29" t="s">
        <v>3299</v>
      </c>
      <c r="D1947" s="29" t="s">
        <v>3300</v>
      </c>
      <c r="E1947" s="29" t="s">
        <v>3320</v>
      </c>
      <c r="F1947" s="29" t="s">
        <v>3321</v>
      </c>
      <c r="G1947" s="29" t="s">
        <v>3233</v>
      </c>
      <c r="H1947" s="29" t="s">
        <v>3234</v>
      </c>
      <c r="I1947" s="29" t="s">
        <v>3262</v>
      </c>
      <c r="J1947" s="29" t="s">
        <v>3263</v>
      </c>
      <c r="K1947" s="29" t="s">
        <v>3563</v>
      </c>
      <c r="L1947" s="29" t="s">
        <v>3118</v>
      </c>
      <c r="M1947" s="29" t="s">
        <v>3564</v>
      </c>
      <c r="N1947" s="29" t="s">
        <v>3565</v>
      </c>
      <c r="O1947" s="29" t="s">
        <v>3770</v>
      </c>
      <c r="P1947" s="29" t="s">
        <v>3771</v>
      </c>
      <c r="Q1947" s="29" t="s">
        <v>3209</v>
      </c>
      <c r="R1947" s="29" t="s">
        <v>3210</v>
      </c>
      <c r="S1947" s="29" t="s">
        <v>3098</v>
      </c>
      <c r="T1947" s="29"/>
      <c r="U1947" s="30">
        <v>2000</v>
      </c>
      <c r="V1947" s="30">
        <v>2000</v>
      </c>
      <c r="W1947" s="30">
        <v>2000</v>
      </c>
      <c r="X1947" s="30">
        <v>2000</v>
      </c>
      <c r="Y1947" s="30">
        <v>2000</v>
      </c>
      <c r="Z1947" s="30">
        <v>2000</v>
      </c>
      <c r="AA1947" s="30">
        <v>2000</v>
      </c>
      <c r="AB1947" s="30">
        <v>2000</v>
      </c>
      <c r="AC1947" s="30">
        <v>2000</v>
      </c>
      <c r="AD1947" s="30">
        <v>2000</v>
      </c>
      <c r="AE1947" s="30">
        <v>2000</v>
      </c>
      <c r="AF1947" s="30">
        <v>2000</v>
      </c>
    </row>
    <row r="1948" spans="1:32" x14ac:dyDescent="0.45">
      <c r="A1948" s="29" t="s">
        <v>292</v>
      </c>
      <c r="B1948" s="29" t="s">
        <v>1275</v>
      </c>
      <c r="C1948" s="29" t="s">
        <v>3299</v>
      </c>
      <c r="D1948" s="29" t="s">
        <v>3300</v>
      </c>
      <c r="E1948" s="29" t="s">
        <v>3320</v>
      </c>
      <c r="F1948" s="29" t="s">
        <v>3321</v>
      </c>
      <c r="G1948" s="29" t="s">
        <v>3233</v>
      </c>
      <c r="H1948" s="29" t="s">
        <v>3234</v>
      </c>
      <c r="I1948" s="29" t="s">
        <v>3262</v>
      </c>
      <c r="J1948" s="29" t="s">
        <v>3263</v>
      </c>
      <c r="K1948" s="29" t="s">
        <v>3264</v>
      </c>
      <c r="L1948" s="29" t="s">
        <v>3103</v>
      </c>
      <c r="M1948" s="29" t="s">
        <v>3265</v>
      </c>
      <c r="N1948" s="29" t="s">
        <v>3266</v>
      </c>
      <c r="O1948" s="29" t="s">
        <v>3267</v>
      </c>
      <c r="P1948" s="29" t="s">
        <v>3268</v>
      </c>
      <c r="Q1948" s="29" t="s">
        <v>3209</v>
      </c>
      <c r="R1948" s="29" t="s">
        <v>3210</v>
      </c>
      <c r="S1948" s="29" t="s">
        <v>3098</v>
      </c>
      <c r="T1948" s="29"/>
      <c r="U1948" s="30">
        <v>9990</v>
      </c>
      <c r="V1948" s="30">
        <v>9990</v>
      </c>
      <c r="W1948" s="30">
        <v>9990</v>
      </c>
      <c r="X1948" s="30">
        <v>9990</v>
      </c>
      <c r="Y1948" s="30">
        <v>9990</v>
      </c>
      <c r="Z1948" s="30">
        <v>9990</v>
      </c>
      <c r="AA1948" s="30">
        <v>9990</v>
      </c>
      <c r="AB1948" s="30">
        <v>9990</v>
      </c>
      <c r="AC1948" s="30">
        <v>9990</v>
      </c>
      <c r="AD1948" s="30">
        <v>9990</v>
      </c>
      <c r="AE1948" s="30">
        <v>9990</v>
      </c>
      <c r="AF1948" s="30">
        <v>9990</v>
      </c>
    </row>
    <row r="1949" spans="1:32" x14ac:dyDescent="0.45">
      <c r="A1949" s="29" t="s">
        <v>292</v>
      </c>
      <c r="B1949" s="29" t="s">
        <v>1275</v>
      </c>
      <c r="C1949" s="29" t="s">
        <v>3299</v>
      </c>
      <c r="D1949" s="29" t="s">
        <v>3300</v>
      </c>
      <c r="E1949" s="29" t="s">
        <v>3320</v>
      </c>
      <c r="F1949" s="29" t="s">
        <v>3321</v>
      </c>
      <c r="G1949" s="29" t="s">
        <v>3233</v>
      </c>
      <c r="H1949" s="29" t="s">
        <v>3234</v>
      </c>
      <c r="I1949" s="29" t="s">
        <v>3262</v>
      </c>
      <c r="J1949" s="29" t="s">
        <v>3263</v>
      </c>
      <c r="K1949" s="29" t="s">
        <v>3264</v>
      </c>
      <c r="L1949" s="29" t="s">
        <v>3103</v>
      </c>
      <c r="M1949" s="29" t="s">
        <v>3265</v>
      </c>
      <c r="N1949" s="29" t="s">
        <v>3266</v>
      </c>
      <c r="O1949" s="29" t="s">
        <v>3269</v>
      </c>
      <c r="P1949" s="29" t="s">
        <v>3270</v>
      </c>
      <c r="Q1949" s="29" t="s">
        <v>3209</v>
      </c>
      <c r="R1949" s="29" t="s">
        <v>3210</v>
      </c>
      <c r="S1949" s="29" t="s">
        <v>3098</v>
      </c>
      <c r="T1949" s="29"/>
      <c r="U1949" s="30">
        <v>0</v>
      </c>
      <c r="V1949" s="30">
        <v>78</v>
      </c>
      <c r="W1949" s="30">
        <v>0</v>
      </c>
      <c r="X1949" s="30">
        <v>0</v>
      </c>
      <c r="Y1949" s="30">
        <v>0</v>
      </c>
      <c r="Z1949" s="30">
        <v>0</v>
      </c>
      <c r="AA1949" s="30">
        <v>0</v>
      </c>
      <c r="AB1949" s="30">
        <v>117</v>
      </c>
      <c r="AC1949" s="30">
        <v>225</v>
      </c>
      <c r="AD1949" s="30">
        <v>195</v>
      </c>
      <c r="AE1949" s="30">
        <v>663</v>
      </c>
      <c r="AF1949" s="30">
        <v>39</v>
      </c>
    </row>
    <row r="1950" spans="1:32" x14ac:dyDescent="0.45">
      <c r="A1950" s="29" t="s">
        <v>292</v>
      </c>
      <c r="B1950" s="29" t="s">
        <v>1275</v>
      </c>
      <c r="C1950" s="29" t="s">
        <v>3299</v>
      </c>
      <c r="D1950" s="29" t="s">
        <v>3300</v>
      </c>
      <c r="E1950" s="29" t="s">
        <v>3320</v>
      </c>
      <c r="F1950" s="29" t="s">
        <v>3321</v>
      </c>
      <c r="G1950" s="29" t="s">
        <v>3233</v>
      </c>
      <c r="H1950" s="29" t="s">
        <v>3234</v>
      </c>
      <c r="I1950" s="29" t="s">
        <v>3262</v>
      </c>
      <c r="J1950" s="29" t="s">
        <v>3263</v>
      </c>
      <c r="K1950" s="29" t="s">
        <v>3264</v>
      </c>
      <c r="L1950" s="29" t="s">
        <v>3103</v>
      </c>
      <c r="M1950" s="29" t="s">
        <v>3265</v>
      </c>
      <c r="N1950" s="29" t="s">
        <v>3266</v>
      </c>
      <c r="O1950" s="29" t="s">
        <v>3271</v>
      </c>
      <c r="P1950" s="29" t="s">
        <v>3272</v>
      </c>
      <c r="Q1950" s="29" t="s">
        <v>3209</v>
      </c>
      <c r="R1950" s="29" t="s">
        <v>3210</v>
      </c>
      <c r="S1950" s="29" t="s">
        <v>3098</v>
      </c>
      <c r="T1950" s="29"/>
      <c r="U1950" s="30">
        <v>145</v>
      </c>
      <c r="V1950" s="30">
        <v>72</v>
      </c>
      <c r="W1950" s="30">
        <v>435</v>
      </c>
      <c r="X1950" s="30">
        <v>536</v>
      </c>
      <c r="Y1950" s="30">
        <v>1058</v>
      </c>
      <c r="Z1950" s="30">
        <v>261</v>
      </c>
      <c r="AA1950" s="30">
        <v>1754</v>
      </c>
      <c r="AB1950" s="30">
        <v>826</v>
      </c>
      <c r="AC1950" s="30">
        <v>2378</v>
      </c>
      <c r="AD1950" s="30">
        <v>1377</v>
      </c>
      <c r="AE1950" s="30">
        <v>652</v>
      </c>
      <c r="AF1950" s="30">
        <v>899</v>
      </c>
    </row>
    <row r="1951" spans="1:32" x14ac:dyDescent="0.45">
      <c r="A1951" s="29" t="s">
        <v>292</v>
      </c>
      <c r="B1951" s="29" t="s">
        <v>1275</v>
      </c>
      <c r="C1951" s="29" t="s">
        <v>3299</v>
      </c>
      <c r="D1951" s="29" t="s">
        <v>3300</v>
      </c>
      <c r="E1951" s="29" t="s">
        <v>3320</v>
      </c>
      <c r="F1951" s="29" t="s">
        <v>3321</v>
      </c>
      <c r="G1951" s="29" t="s">
        <v>3233</v>
      </c>
      <c r="H1951" s="29" t="s">
        <v>3234</v>
      </c>
      <c r="I1951" s="29" t="s">
        <v>3262</v>
      </c>
      <c r="J1951" s="29" t="s">
        <v>3263</v>
      </c>
      <c r="K1951" s="29" t="s">
        <v>3264</v>
      </c>
      <c r="L1951" s="29" t="s">
        <v>3103</v>
      </c>
      <c r="M1951" s="29" t="s">
        <v>3265</v>
      </c>
      <c r="N1951" s="29" t="s">
        <v>3266</v>
      </c>
      <c r="O1951" s="29" t="s">
        <v>3273</v>
      </c>
      <c r="P1951" s="29" t="s">
        <v>3274</v>
      </c>
      <c r="Q1951" s="29" t="s">
        <v>3209</v>
      </c>
      <c r="R1951" s="29" t="s">
        <v>3210</v>
      </c>
      <c r="S1951" s="29" t="s">
        <v>3098</v>
      </c>
      <c r="T1951" s="29"/>
      <c r="U1951" s="30">
        <v>156</v>
      </c>
      <c r="V1951" s="30">
        <v>390</v>
      </c>
      <c r="W1951" s="30">
        <v>351</v>
      </c>
      <c r="X1951" s="30">
        <v>273</v>
      </c>
      <c r="Y1951" s="30">
        <v>507</v>
      </c>
      <c r="Z1951" s="30">
        <v>507</v>
      </c>
      <c r="AA1951" s="30">
        <v>624</v>
      </c>
      <c r="AB1951" s="30">
        <v>390</v>
      </c>
      <c r="AC1951" s="30">
        <v>234</v>
      </c>
      <c r="AD1951" s="30">
        <v>117</v>
      </c>
      <c r="AE1951" s="30">
        <v>507</v>
      </c>
      <c r="AF1951" s="30">
        <v>195</v>
      </c>
    </row>
    <row r="1952" spans="1:32" x14ac:dyDescent="0.45">
      <c r="A1952" s="29" t="s">
        <v>292</v>
      </c>
      <c r="B1952" s="29" t="s">
        <v>1275</v>
      </c>
      <c r="C1952" s="29" t="s">
        <v>3299</v>
      </c>
      <c r="D1952" s="29" t="s">
        <v>3300</v>
      </c>
      <c r="E1952" s="29" t="s">
        <v>3320</v>
      </c>
      <c r="F1952" s="29" t="s">
        <v>3321</v>
      </c>
      <c r="G1952" s="29" t="s">
        <v>3233</v>
      </c>
      <c r="H1952" s="29" t="s">
        <v>3234</v>
      </c>
      <c r="I1952" s="29" t="s">
        <v>3262</v>
      </c>
      <c r="J1952" s="29" t="s">
        <v>3263</v>
      </c>
      <c r="K1952" s="29" t="s">
        <v>3264</v>
      </c>
      <c r="L1952" s="29" t="s">
        <v>3103</v>
      </c>
      <c r="M1952" s="29" t="s">
        <v>3322</v>
      </c>
      <c r="N1952" s="29" t="s">
        <v>3323</v>
      </c>
      <c r="O1952" s="29" t="s">
        <v>3374</v>
      </c>
      <c r="P1952" s="29" t="s">
        <v>3375</v>
      </c>
      <c r="Q1952" s="29" t="s">
        <v>3209</v>
      </c>
      <c r="R1952" s="29" t="s">
        <v>3210</v>
      </c>
      <c r="S1952" s="29" t="s">
        <v>3098</v>
      </c>
      <c r="T1952" s="29"/>
      <c r="U1952" s="30">
        <v>2000</v>
      </c>
      <c r="V1952" s="30">
        <v>2000</v>
      </c>
      <c r="W1952" s="30">
        <v>2000</v>
      </c>
      <c r="X1952" s="30">
        <v>2000</v>
      </c>
      <c r="Y1952" s="30">
        <v>2000</v>
      </c>
      <c r="Z1952" s="30">
        <v>2000</v>
      </c>
      <c r="AA1952" s="30">
        <v>2000</v>
      </c>
      <c r="AB1952" s="30">
        <v>2000</v>
      </c>
      <c r="AC1952" s="30">
        <v>2000</v>
      </c>
      <c r="AD1952" s="30">
        <v>2000</v>
      </c>
      <c r="AE1952" s="30">
        <v>2000</v>
      </c>
      <c r="AF1952" s="30">
        <v>2000</v>
      </c>
    </row>
    <row r="1953" spans="1:32" x14ac:dyDescent="0.45">
      <c r="A1953" s="29" t="s">
        <v>292</v>
      </c>
      <c r="B1953" s="29" t="s">
        <v>1275</v>
      </c>
      <c r="C1953" s="29" t="s">
        <v>3299</v>
      </c>
      <c r="D1953" s="29" t="s">
        <v>3300</v>
      </c>
      <c r="E1953" s="29" t="s">
        <v>3320</v>
      </c>
      <c r="F1953" s="29" t="s">
        <v>3321</v>
      </c>
      <c r="G1953" s="29" t="s">
        <v>3233</v>
      </c>
      <c r="H1953" s="29" t="s">
        <v>3234</v>
      </c>
      <c r="I1953" s="29" t="s">
        <v>3275</v>
      </c>
      <c r="J1953" s="29" t="s">
        <v>3276</v>
      </c>
      <c r="K1953" s="29" t="s">
        <v>3282</v>
      </c>
      <c r="L1953" s="29" t="s">
        <v>3112</v>
      </c>
      <c r="M1953" s="29" t="s">
        <v>3283</v>
      </c>
      <c r="N1953" s="29" t="s">
        <v>3284</v>
      </c>
      <c r="O1953" s="29" t="s">
        <v>3285</v>
      </c>
      <c r="P1953" s="29" t="s">
        <v>3286</v>
      </c>
      <c r="Q1953" s="29" t="s">
        <v>3209</v>
      </c>
      <c r="R1953" s="29" t="s">
        <v>3210</v>
      </c>
      <c r="S1953" s="29" t="s">
        <v>3098</v>
      </c>
      <c r="T1953" s="29"/>
      <c r="U1953" s="30">
        <v>20000</v>
      </c>
      <c r="V1953" s="30">
        <v>20000</v>
      </c>
      <c r="W1953" s="30">
        <v>20000</v>
      </c>
      <c r="X1953" s="30">
        <v>20000</v>
      </c>
      <c r="Y1953" s="30">
        <v>20000</v>
      </c>
      <c r="Z1953" s="30">
        <v>20000</v>
      </c>
      <c r="AA1953" s="30">
        <v>20000</v>
      </c>
      <c r="AB1953" s="30">
        <v>20000</v>
      </c>
      <c r="AC1953" s="30">
        <v>20000</v>
      </c>
      <c r="AD1953" s="30">
        <v>20000</v>
      </c>
      <c r="AE1953" s="30">
        <v>20000</v>
      </c>
      <c r="AF1953" s="30">
        <v>20000</v>
      </c>
    </row>
    <row r="1954" spans="1:32" x14ac:dyDescent="0.45">
      <c r="A1954" s="29" t="s">
        <v>292</v>
      </c>
      <c r="B1954" s="29" t="s">
        <v>1275</v>
      </c>
      <c r="C1954" s="29" t="s">
        <v>3299</v>
      </c>
      <c r="D1954" s="29" t="s">
        <v>3300</v>
      </c>
      <c r="E1954" s="29" t="s">
        <v>3320</v>
      </c>
      <c r="F1954" s="29" t="s">
        <v>3321</v>
      </c>
      <c r="G1954" s="29" t="s">
        <v>3233</v>
      </c>
      <c r="H1954" s="29" t="s">
        <v>3234</v>
      </c>
      <c r="I1954" s="29" t="s">
        <v>3275</v>
      </c>
      <c r="J1954" s="29" t="s">
        <v>3276</v>
      </c>
      <c r="K1954" s="29" t="s">
        <v>3282</v>
      </c>
      <c r="L1954" s="29" t="s">
        <v>3112</v>
      </c>
      <c r="M1954" s="29" t="s">
        <v>3283</v>
      </c>
      <c r="N1954" s="29" t="s">
        <v>3284</v>
      </c>
      <c r="O1954" s="29" t="s">
        <v>3376</v>
      </c>
      <c r="P1954" s="29" t="s">
        <v>3377</v>
      </c>
      <c r="Q1954" s="29" t="s">
        <v>3209</v>
      </c>
      <c r="R1954" s="29" t="s">
        <v>3210</v>
      </c>
      <c r="S1954" s="29" t="s">
        <v>3098</v>
      </c>
      <c r="T1954" s="29"/>
      <c r="U1954" s="30">
        <v>73950</v>
      </c>
      <c r="V1954" s="30">
        <v>73950</v>
      </c>
      <c r="W1954" s="30">
        <v>73950</v>
      </c>
      <c r="X1954" s="30">
        <v>73950</v>
      </c>
      <c r="Y1954" s="30">
        <v>73950</v>
      </c>
      <c r="Z1954" s="30">
        <v>73950</v>
      </c>
      <c r="AA1954" s="30">
        <v>73950</v>
      </c>
      <c r="AB1954" s="30">
        <v>73950</v>
      </c>
      <c r="AC1954" s="30">
        <v>73950</v>
      </c>
      <c r="AD1954" s="30">
        <v>73950</v>
      </c>
      <c r="AE1954" s="30">
        <v>73950</v>
      </c>
      <c r="AF1954" s="30">
        <v>73950</v>
      </c>
    </row>
    <row r="1955" spans="1:32" x14ac:dyDescent="0.45">
      <c r="A1955" s="29" t="s">
        <v>292</v>
      </c>
      <c r="B1955" s="29" t="s">
        <v>1275</v>
      </c>
      <c r="C1955" s="29" t="s">
        <v>3299</v>
      </c>
      <c r="D1955" s="29" t="s">
        <v>3300</v>
      </c>
      <c r="E1955" s="29" t="s">
        <v>3320</v>
      </c>
      <c r="F1955" s="29" t="s">
        <v>3321</v>
      </c>
      <c r="G1955" s="29" t="s">
        <v>3233</v>
      </c>
      <c r="H1955" s="29" t="s">
        <v>3234</v>
      </c>
      <c r="I1955" s="29" t="s">
        <v>3275</v>
      </c>
      <c r="J1955" s="29" t="s">
        <v>3276</v>
      </c>
      <c r="K1955" s="29" t="s">
        <v>3282</v>
      </c>
      <c r="L1955" s="29" t="s">
        <v>3112</v>
      </c>
      <c r="M1955" s="29" t="s">
        <v>3283</v>
      </c>
      <c r="N1955" s="29" t="s">
        <v>3284</v>
      </c>
      <c r="O1955" s="29" t="s">
        <v>3448</v>
      </c>
      <c r="P1955" s="29" t="s">
        <v>3449</v>
      </c>
      <c r="Q1955" s="29" t="s">
        <v>3209</v>
      </c>
      <c r="R1955" s="29" t="s">
        <v>3210</v>
      </c>
      <c r="S1955" s="29" t="s">
        <v>3098</v>
      </c>
      <c r="T1955" s="29"/>
      <c r="U1955" s="30">
        <v>73000</v>
      </c>
      <c r="V1955" s="30">
        <v>73000</v>
      </c>
      <c r="W1955" s="30">
        <v>73000</v>
      </c>
      <c r="X1955" s="30">
        <v>73000</v>
      </c>
      <c r="Y1955" s="30">
        <v>73000</v>
      </c>
      <c r="Z1955" s="30">
        <v>73000</v>
      </c>
      <c r="AA1955" s="30">
        <v>73000</v>
      </c>
      <c r="AB1955" s="30">
        <v>73000</v>
      </c>
      <c r="AC1955" s="30">
        <v>73000</v>
      </c>
      <c r="AD1955" s="30">
        <v>73000</v>
      </c>
      <c r="AE1955" s="30">
        <v>73000</v>
      </c>
      <c r="AF1955" s="30">
        <v>73000</v>
      </c>
    </row>
    <row r="1956" spans="1:32" x14ac:dyDescent="0.45">
      <c r="A1956" s="29" t="s">
        <v>292</v>
      </c>
      <c r="B1956" s="29" t="s">
        <v>1275</v>
      </c>
      <c r="C1956" s="29" t="s">
        <v>3299</v>
      </c>
      <c r="D1956" s="29" t="s">
        <v>3300</v>
      </c>
      <c r="E1956" s="29" t="s">
        <v>3386</v>
      </c>
      <c r="F1956" s="29" t="s">
        <v>3387</v>
      </c>
      <c r="G1956" s="29" t="s">
        <v>3233</v>
      </c>
      <c r="H1956" s="29" t="s">
        <v>3234</v>
      </c>
      <c r="I1956" s="29" t="s">
        <v>3275</v>
      </c>
      <c r="J1956" s="29" t="s">
        <v>3276</v>
      </c>
      <c r="K1956" s="29" t="s">
        <v>3277</v>
      </c>
      <c r="L1956" s="29" t="s">
        <v>3100</v>
      </c>
      <c r="M1956" s="29" t="s">
        <v>3278</v>
      </c>
      <c r="N1956" s="29" t="s">
        <v>3279</v>
      </c>
      <c r="O1956" s="29" t="s">
        <v>3280</v>
      </c>
      <c r="P1956" s="29" t="s">
        <v>3281</v>
      </c>
      <c r="Q1956" s="29" t="s">
        <v>3249</v>
      </c>
      <c r="R1956" s="29" t="s">
        <v>3210</v>
      </c>
      <c r="S1956" s="29" t="s">
        <v>3098</v>
      </c>
      <c r="T1956" s="29"/>
      <c r="U1956" s="30">
        <v>962</v>
      </c>
      <c r="V1956" s="30">
        <v>962</v>
      </c>
      <c r="W1956" s="30">
        <v>962</v>
      </c>
      <c r="X1956" s="30">
        <v>0</v>
      </c>
      <c r="Y1956" s="30">
        <v>0</v>
      </c>
      <c r="Z1956" s="30">
        <v>0</v>
      </c>
      <c r="AA1956" s="30">
        <v>0</v>
      </c>
      <c r="AB1956" s="30">
        <v>0</v>
      </c>
      <c r="AC1956" s="30">
        <v>0</v>
      </c>
      <c r="AD1956" s="30">
        <v>0</v>
      </c>
      <c r="AE1956" s="30">
        <v>0</v>
      </c>
      <c r="AF1956" s="30">
        <v>0</v>
      </c>
    </row>
    <row r="1957" spans="1:32" x14ac:dyDescent="0.45">
      <c r="A1957" s="29" t="s">
        <v>292</v>
      </c>
      <c r="B1957" s="29" t="s">
        <v>1275</v>
      </c>
      <c r="C1957" s="29" t="s">
        <v>3299</v>
      </c>
      <c r="D1957" s="29" t="s">
        <v>3300</v>
      </c>
      <c r="E1957" s="29" t="s">
        <v>3386</v>
      </c>
      <c r="F1957" s="29" t="s">
        <v>3387</v>
      </c>
      <c r="G1957" s="29" t="s">
        <v>3233</v>
      </c>
      <c r="H1957" s="29" t="s">
        <v>3234</v>
      </c>
      <c r="I1957" s="29" t="s">
        <v>3275</v>
      </c>
      <c r="J1957" s="29" t="s">
        <v>3276</v>
      </c>
      <c r="K1957" s="29" t="s">
        <v>3277</v>
      </c>
      <c r="L1957" s="29" t="s">
        <v>3100</v>
      </c>
      <c r="M1957" s="29" t="s">
        <v>3312</v>
      </c>
      <c r="N1957" s="29" t="s">
        <v>3313</v>
      </c>
      <c r="O1957" s="29" t="s">
        <v>3314</v>
      </c>
      <c r="P1957" s="29" t="s">
        <v>3315</v>
      </c>
      <c r="Q1957" s="29" t="s">
        <v>3249</v>
      </c>
      <c r="R1957" s="29" t="s">
        <v>3098</v>
      </c>
      <c r="S1957" s="29" t="s">
        <v>3098</v>
      </c>
      <c r="T1957" s="29"/>
      <c r="U1957" s="30">
        <v>0</v>
      </c>
      <c r="V1957" s="30">
        <v>0</v>
      </c>
      <c r="W1957" s="30">
        <v>0</v>
      </c>
      <c r="X1957" s="30">
        <v>0</v>
      </c>
      <c r="Y1957" s="30">
        <v>0</v>
      </c>
      <c r="Z1957" s="30">
        <v>0</v>
      </c>
      <c r="AA1957" s="30">
        <v>0</v>
      </c>
      <c r="AB1957" s="30">
        <v>0</v>
      </c>
      <c r="AC1957" s="30">
        <v>962</v>
      </c>
      <c r="AD1957" s="30">
        <v>962</v>
      </c>
      <c r="AE1957" s="30">
        <v>962</v>
      </c>
      <c r="AF1957" s="30">
        <v>962</v>
      </c>
    </row>
    <row r="1958" spans="1:32" x14ac:dyDescent="0.45">
      <c r="A1958" s="29" t="s">
        <v>292</v>
      </c>
      <c r="B1958" s="29" t="s">
        <v>1275</v>
      </c>
      <c r="C1958" s="29" t="s">
        <v>3299</v>
      </c>
      <c r="D1958" s="29" t="s">
        <v>3300</v>
      </c>
      <c r="E1958" s="29" t="s">
        <v>3386</v>
      </c>
      <c r="F1958" s="29" t="s">
        <v>3387</v>
      </c>
      <c r="G1958" s="29" t="s">
        <v>3233</v>
      </c>
      <c r="H1958" s="29" t="s">
        <v>3234</v>
      </c>
      <c r="I1958" s="29" t="s">
        <v>3275</v>
      </c>
      <c r="J1958" s="29" t="s">
        <v>3276</v>
      </c>
      <c r="K1958" s="29" t="s">
        <v>3277</v>
      </c>
      <c r="L1958" s="29" t="s">
        <v>3100</v>
      </c>
      <c r="M1958" s="29" t="s">
        <v>3312</v>
      </c>
      <c r="N1958" s="29" t="s">
        <v>3313</v>
      </c>
      <c r="O1958" s="29" t="s">
        <v>3314</v>
      </c>
      <c r="P1958" s="29" t="s">
        <v>3315</v>
      </c>
      <c r="Q1958" s="29" t="s">
        <v>3209</v>
      </c>
      <c r="R1958" s="29" t="s">
        <v>3098</v>
      </c>
      <c r="S1958" s="29" t="s">
        <v>3098</v>
      </c>
      <c r="T1958" s="29"/>
      <c r="U1958" s="30">
        <v>0</v>
      </c>
      <c r="V1958" s="30">
        <v>0</v>
      </c>
      <c r="W1958" s="30">
        <v>0</v>
      </c>
      <c r="X1958" s="30">
        <v>0</v>
      </c>
      <c r="Y1958" s="30">
        <v>0</v>
      </c>
      <c r="Z1958" s="30">
        <v>0</v>
      </c>
      <c r="AA1958" s="30">
        <v>0</v>
      </c>
      <c r="AB1958" s="30">
        <v>0</v>
      </c>
      <c r="AC1958" s="30">
        <v>31000</v>
      </c>
      <c r="AD1958" s="30">
        <v>30000</v>
      </c>
      <c r="AE1958" s="30">
        <v>30000</v>
      </c>
      <c r="AF1958" s="30">
        <v>30000</v>
      </c>
    </row>
    <row r="1959" spans="1:32" x14ac:dyDescent="0.45">
      <c r="A1959" s="29" t="s">
        <v>292</v>
      </c>
      <c r="B1959" s="29" t="s">
        <v>1275</v>
      </c>
      <c r="C1959" s="29" t="s">
        <v>3299</v>
      </c>
      <c r="D1959" s="29" t="s">
        <v>3300</v>
      </c>
      <c r="E1959" s="29" t="s">
        <v>3386</v>
      </c>
      <c r="F1959" s="29" t="s">
        <v>3387</v>
      </c>
      <c r="G1959" s="29" t="s">
        <v>3233</v>
      </c>
      <c r="H1959" s="29" t="s">
        <v>3234</v>
      </c>
      <c r="I1959" s="29" t="s">
        <v>3275</v>
      </c>
      <c r="J1959" s="29" t="s">
        <v>3276</v>
      </c>
      <c r="K1959" s="29" t="s">
        <v>3287</v>
      </c>
      <c r="L1959" s="29" t="s">
        <v>3101</v>
      </c>
      <c r="M1959" s="29" t="s">
        <v>3288</v>
      </c>
      <c r="N1959" s="29" t="s">
        <v>3289</v>
      </c>
      <c r="O1959" s="29" t="s">
        <v>3290</v>
      </c>
      <c r="P1959" s="29" t="s">
        <v>3291</v>
      </c>
      <c r="Q1959" s="29" t="s">
        <v>3249</v>
      </c>
      <c r="R1959" s="29" t="s">
        <v>3098</v>
      </c>
      <c r="S1959" s="29" t="s">
        <v>3098</v>
      </c>
      <c r="T1959" s="29"/>
      <c r="U1959" s="30">
        <v>0</v>
      </c>
      <c r="V1959" s="30">
        <v>0</v>
      </c>
      <c r="W1959" s="30">
        <v>0</v>
      </c>
      <c r="X1959" s="30">
        <v>0</v>
      </c>
      <c r="Y1959" s="30">
        <v>0</v>
      </c>
      <c r="Z1959" s="30">
        <v>0</v>
      </c>
      <c r="AA1959" s="30">
        <v>0</v>
      </c>
      <c r="AB1959" s="30">
        <v>0</v>
      </c>
      <c r="AC1959" s="30">
        <v>775</v>
      </c>
      <c r="AD1959" s="30">
        <v>775</v>
      </c>
      <c r="AE1959" s="30">
        <v>775</v>
      </c>
      <c r="AF1959" s="30">
        <v>775</v>
      </c>
    </row>
    <row r="1960" spans="1:32" x14ac:dyDescent="0.45">
      <c r="A1960" s="29" t="s">
        <v>292</v>
      </c>
      <c r="B1960" s="29" t="s">
        <v>1275</v>
      </c>
      <c r="C1960" s="29" t="s">
        <v>3299</v>
      </c>
      <c r="D1960" s="29" t="s">
        <v>3300</v>
      </c>
      <c r="E1960" s="29" t="s">
        <v>3386</v>
      </c>
      <c r="F1960" s="29" t="s">
        <v>3387</v>
      </c>
      <c r="G1960" s="29" t="s">
        <v>3233</v>
      </c>
      <c r="H1960" s="29" t="s">
        <v>3234</v>
      </c>
      <c r="I1960" s="29" t="s">
        <v>3275</v>
      </c>
      <c r="J1960" s="29" t="s">
        <v>3276</v>
      </c>
      <c r="K1960" s="29" t="s">
        <v>3287</v>
      </c>
      <c r="L1960" s="29" t="s">
        <v>3101</v>
      </c>
      <c r="M1960" s="29" t="s">
        <v>3288</v>
      </c>
      <c r="N1960" s="29" t="s">
        <v>3289</v>
      </c>
      <c r="O1960" s="29" t="s">
        <v>3290</v>
      </c>
      <c r="P1960" s="29" t="s">
        <v>3291</v>
      </c>
      <c r="Q1960" s="29" t="s">
        <v>3209</v>
      </c>
      <c r="R1960" s="29" t="s">
        <v>3098</v>
      </c>
      <c r="S1960" s="29" t="s">
        <v>3098</v>
      </c>
      <c r="T1960" s="29"/>
      <c r="U1960" s="30">
        <v>0</v>
      </c>
      <c r="V1960" s="30">
        <v>0</v>
      </c>
      <c r="W1960" s="30">
        <v>0</v>
      </c>
      <c r="X1960" s="30">
        <v>0</v>
      </c>
      <c r="Y1960" s="30">
        <v>0</v>
      </c>
      <c r="Z1960" s="30">
        <v>0</v>
      </c>
      <c r="AA1960" s="30">
        <v>0</v>
      </c>
      <c r="AB1960" s="30">
        <v>0</v>
      </c>
      <c r="AC1960" s="30">
        <v>1800</v>
      </c>
      <c r="AD1960" s="30">
        <v>2000</v>
      </c>
      <c r="AE1960" s="30">
        <v>2000</v>
      </c>
      <c r="AF1960" s="30">
        <v>2000</v>
      </c>
    </row>
    <row r="1961" spans="1:32" x14ac:dyDescent="0.45">
      <c r="A1961" s="29" t="s">
        <v>292</v>
      </c>
      <c r="B1961" s="29" t="s">
        <v>1275</v>
      </c>
      <c r="C1961" s="29" t="s">
        <v>3211</v>
      </c>
      <c r="D1961" s="29" t="s">
        <v>3212</v>
      </c>
      <c r="E1961" s="29" t="s">
        <v>3213</v>
      </c>
      <c r="F1961" s="29" t="s">
        <v>982</v>
      </c>
      <c r="G1961" s="29" t="s">
        <v>3200</v>
      </c>
      <c r="H1961" s="29" t="s">
        <v>3201</v>
      </c>
      <c r="I1961" s="29" t="s">
        <v>3226</v>
      </c>
      <c r="J1961" s="29" t="s">
        <v>3227</v>
      </c>
      <c r="K1961" s="29" t="s">
        <v>3228</v>
      </c>
      <c r="L1961" s="29" t="s">
        <v>3111</v>
      </c>
      <c r="M1961" s="29" t="s">
        <v>3229</v>
      </c>
      <c r="N1961" s="29" t="s">
        <v>3230</v>
      </c>
      <c r="O1961" s="29" t="s">
        <v>3231</v>
      </c>
      <c r="P1961" s="29" t="s">
        <v>3232</v>
      </c>
      <c r="Q1961" s="29" t="s">
        <v>3209</v>
      </c>
      <c r="R1961" s="29" t="s">
        <v>3210</v>
      </c>
      <c r="S1961" s="29" t="s">
        <v>3098</v>
      </c>
      <c r="T1961" s="29"/>
      <c r="U1961" s="30">
        <v>0</v>
      </c>
      <c r="V1961" s="30">
        <v>0</v>
      </c>
      <c r="W1961" s="30">
        <v>0</v>
      </c>
      <c r="X1961" s="30">
        <v>0</v>
      </c>
      <c r="Y1961" s="30">
        <v>0</v>
      </c>
      <c r="Z1961" s="30">
        <v>0</v>
      </c>
      <c r="AA1961" s="30">
        <v>60</v>
      </c>
      <c r="AB1961" s="30">
        <v>0</v>
      </c>
      <c r="AC1961" s="30">
        <v>0</v>
      </c>
      <c r="AD1961" s="30">
        <v>0</v>
      </c>
      <c r="AE1961" s="30">
        <v>0</v>
      </c>
      <c r="AF1961" s="30">
        <v>0</v>
      </c>
    </row>
    <row r="1962" spans="1:32" x14ac:dyDescent="0.45">
      <c r="A1962" s="29" t="s">
        <v>697</v>
      </c>
      <c r="B1962" s="29" t="s">
        <v>3019</v>
      </c>
      <c r="C1962" s="29" t="s">
        <v>3196</v>
      </c>
      <c r="D1962" s="29" t="s">
        <v>3197</v>
      </c>
      <c r="E1962" s="29" t="s">
        <v>3537</v>
      </c>
      <c r="F1962" s="29" t="s">
        <v>3463</v>
      </c>
      <c r="G1962" s="29" t="s">
        <v>3200</v>
      </c>
      <c r="H1962" s="29" t="s">
        <v>3201</v>
      </c>
      <c r="I1962" s="29" t="s">
        <v>3226</v>
      </c>
      <c r="J1962" s="29" t="s">
        <v>3227</v>
      </c>
      <c r="K1962" s="29" t="s">
        <v>3228</v>
      </c>
      <c r="L1962" s="29" t="s">
        <v>3111</v>
      </c>
      <c r="M1962" s="29" t="s">
        <v>3295</v>
      </c>
      <c r="N1962" s="29" t="s">
        <v>3296</v>
      </c>
      <c r="O1962" s="29" t="s">
        <v>3297</v>
      </c>
      <c r="P1962" s="29" t="s">
        <v>3298</v>
      </c>
      <c r="Q1962" s="29" t="s">
        <v>3209</v>
      </c>
      <c r="R1962" s="29" t="s">
        <v>3210</v>
      </c>
      <c r="S1962" s="29" t="s">
        <v>3098</v>
      </c>
      <c r="T1962" s="29"/>
      <c r="U1962" s="30">
        <v>0</v>
      </c>
      <c r="V1962" s="30">
        <v>0</v>
      </c>
      <c r="W1962" s="30">
        <v>0</v>
      </c>
      <c r="X1962" s="30">
        <v>0</v>
      </c>
      <c r="Y1962" s="30">
        <v>0</v>
      </c>
      <c r="Z1962" s="30">
        <v>0</v>
      </c>
      <c r="AA1962" s="30">
        <v>0</v>
      </c>
      <c r="AB1962" s="30">
        <v>0</v>
      </c>
      <c r="AC1962" s="30">
        <v>0</v>
      </c>
      <c r="AD1962" s="30">
        <v>0</v>
      </c>
      <c r="AE1962" s="30">
        <v>0</v>
      </c>
      <c r="AF1962" s="30">
        <v>0</v>
      </c>
    </row>
    <row r="1963" spans="1:32" x14ac:dyDescent="0.45">
      <c r="A1963" s="29" t="s">
        <v>697</v>
      </c>
      <c r="B1963" s="29" t="s">
        <v>3019</v>
      </c>
      <c r="C1963" s="29" t="s">
        <v>3600</v>
      </c>
      <c r="D1963" s="29" t="s">
        <v>3601</v>
      </c>
      <c r="E1963" s="29" t="s">
        <v>3602</v>
      </c>
      <c r="F1963" s="29" t="s">
        <v>3603</v>
      </c>
      <c r="G1963" s="29" t="s">
        <v>3200</v>
      </c>
      <c r="H1963" s="29" t="s">
        <v>3201</v>
      </c>
      <c r="I1963" s="29" t="s">
        <v>3202</v>
      </c>
      <c r="J1963" s="29" t="s">
        <v>3203</v>
      </c>
      <c r="K1963" s="29" t="s">
        <v>3401</v>
      </c>
      <c r="L1963" s="29" t="s">
        <v>3402</v>
      </c>
      <c r="M1963" s="29" t="s">
        <v>3631</v>
      </c>
      <c r="N1963" s="29" t="s">
        <v>3632</v>
      </c>
      <c r="O1963" s="29" t="s">
        <v>3786</v>
      </c>
      <c r="P1963" s="29" t="s">
        <v>3787</v>
      </c>
      <c r="Q1963" s="29" t="s">
        <v>3209</v>
      </c>
      <c r="R1963" s="29" t="s">
        <v>3210</v>
      </c>
      <c r="S1963" s="29" t="s">
        <v>3098</v>
      </c>
      <c r="T1963" s="29"/>
      <c r="U1963" s="30">
        <v>10000</v>
      </c>
      <c r="V1963" s="30">
        <v>10000</v>
      </c>
      <c r="W1963" s="30">
        <v>10000</v>
      </c>
      <c r="X1963" s="30">
        <v>10000</v>
      </c>
      <c r="Y1963" s="30">
        <v>10000</v>
      </c>
      <c r="Z1963" s="30">
        <v>10000</v>
      </c>
      <c r="AA1963" s="30">
        <v>10000</v>
      </c>
      <c r="AB1963" s="30">
        <v>10000</v>
      </c>
      <c r="AC1963" s="30">
        <v>10000</v>
      </c>
      <c r="AD1963" s="30">
        <v>10000</v>
      </c>
      <c r="AE1963" s="30">
        <v>10000</v>
      </c>
      <c r="AF1963" s="30">
        <v>10000</v>
      </c>
    </row>
    <row r="1964" spans="1:32" x14ac:dyDescent="0.45">
      <c r="A1964" s="29" t="s">
        <v>697</v>
      </c>
      <c r="B1964" s="29" t="s">
        <v>3019</v>
      </c>
      <c r="C1964" s="29" t="s">
        <v>3600</v>
      </c>
      <c r="D1964" s="29" t="s">
        <v>3601</v>
      </c>
      <c r="E1964" s="29" t="s">
        <v>3602</v>
      </c>
      <c r="F1964" s="29" t="s">
        <v>3603</v>
      </c>
      <c r="G1964" s="29" t="s">
        <v>3200</v>
      </c>
      <c r="H1964" s="29" t="s">
        <v>3201</v>
      </c>
      <c r="I1964" s="29" t="s">
        <v>3202</v>
      </c>
      <c r="J1964" s="29" t="s">
        <v>3203</v>
      </c>
      <c r="K1964" s="29" t="s">
        <v>3401</v>
      </c>
      <c r="L1964" s="29" t="s">
        <v>3402</v>
      </c>
      <c r="M1964" s="29" t="s">
        <v>3631</v>
      </c>
      <c r="N1964" s="29" t="s">
        <v>3632</v>
      </c>
      <c r="O1964" s="29" t="s">
        <v>3788</v>
      </c>
      <c r="P1964" s="29" t="s">
        <v>3789</v>
      </c>
      <c r="Q1964" s="29" t="s">
        <v>3209</v>
      </c>
      <c r="R1964" s="29" t="s">
        <v>3210</v>
      </c>
      <c r="S1964" s="29" t="s">
        <v>3098</v>
      </c>
      <c r="T1964" s="29"/>
      <c r="U1964" s="30">
        <v>1484</v>
      </c>
      <c r="V1964" s="30">
        <v>750</v>
      </c>
      <c r="W1964" s="30">
        <v>1030</v>
      </c>
      <c r="X1964" s="30">
        <v>307</v>
      </c>
      <c r="Y1964" s="30">
        <v>1239</v>
      </c>
      <c r="Z1964" s="30">
        <v>383</v>
      </c>
      <c r="AA1964" s="30">
        <v>327</v>
      </c>
      <c r="AB1964" s="30">
        <v>600</v>
      </c>
      <c r="AC1964" s="30">
        <v>0</v>
      </c>
      <c r="AD1964" s="30">
        <v>240</v>
      </c>
      <c r="AE1964" s="30">
        <v>507</v>
      </c>
      <c r="AF1964" s="30">
        <v>137</v>
      </c>
    </row>
    <row r="1965" spans="1:32" x14ac:dyDescent="0.45">
      <c r="A1965" s="29" t="s">
        <v>734</v>
      </c>
      <c r="B1965" s="29" t="s">
        <v>735</v>
      </c>
      <c r="C1965" s="29" t="s">
        <v>3299</v>
      </c>
      <c r="D1965" s="29" t="s">
        <v>3300</v>
      </c>
      <c r="E1965" s="29" t="s">
        <v>3301</v>
      </c>
      <c r="F1965" s="29" t="s">
        <v>3302</v>
      </c>
      <c r="G1965" s="29" t="s">
        <v>3200</v>
      </c>
      <c r="H1965" s="29" t="s">
        <v>3201</v>
      </c>
      <c r="I1965" s="29" t="s">
        <v>3202</v>
      </c>
      <c r="J1965" s="29" t="s">
        <v>3203</v>
      </c>
      <c r="K1965" s="29" t="s">
        <v>3204</v>
      </c>
      <c r="L1965" s="29" t="s">
        <v>3109</v>
      </c>
      <c r="M1965" s="29" t="s">
        <v>3378</v>
      </c>
      <c r="N1965" s="29" t="s">
        <v>3379</v>
      </c>
      <c r="O1965" s="29" t="s">
        <v>3380</v>
      </c>
      <c r="P1965" s="29" t="s">
        <v>3381</v>
      </c>
      <c r="Q1965" s="29" t="s">
        <v>3209</v>
      </c>
      <c r="R1965" s="29" t="s">
        <v>3210</v>
      </c>
      <c r="S1965" s="29" t="s">
        <v>3098</v>
      </c>
      <c r="T1965" s="29"/>
      <c r="U1965" s="30">
        <v>3200</v>
      </c>
      <c r="V1965" s="30">
        <v>1900</v>
      </c>
      <c r="W1965" s="30">
        <v>1900</v>
      </c>
      <c r="X1965" s="30">
        <v>1900</v>
      </c>
      <c r="Y1965" s="30">
        <v>1900</v>
      </c>
      <c r="Z1965" s="30">
        <v>950</v>
      </c>
      <c r="AA1965" s="30">
        <v>950</v>
      </c>
      <c r="AB1965" s="30">
        <v>950</v>
      </c>
      <c r="AC1965" s="30">
        <v>950</v>
      </c>
      <c r="AD1965" s="30">
        <v>950</v>
      </c>
      <c r="AE1965" s="30">
        <v>0</v>
      </c>
      <c r="AF1965" s="30">
        <v>0</v>
      </c>
    </row>
    <row r="1966" spans="1:32" x14ac:dyDescent="0.45">
      <c r="A1966" s="29" t="s">
        <v>734</v>
      </c>
      <c r="B1966" s="29" t="s">
        <v>735</v>
      </c>
      <c r="C1966" s="29" t="s">
        <v>3299</v>
      </c>
      <c r="D1966" s="29" t="s">
        <v>3300</v>
      </c>
      <c r="E1966" s="29" t="s">
        <v>3301</v>
      </c>
      <c r="F1966" s="29" t="s">
        <v>3302</v>
      </c>
      <c r="G1966" s="29" t="s">
        <v>3233</v>
      </c>
      <c r="H1966" s="29" t="s">
        <v>3234</v>
      </c>
      <c r="I1966" s="29" t="s">
        <v>3262</v>
      </c>
      <c r="J1966" s="29" t="s">
        <v>3263</v>
      </c>
      <c r="K1966" s="29" t="s">
        <v>3264</v>
      </c>
      <c r="L1966" s="29" t="s">
        <v>3103</v>
      </c>
      <c r="M1966" s="29" t="s">
        <v>3265</v>
      </c>
      <c r="N1966" s="29" t="s">
        <v>3266</v>
      </c>
      <c r="O1966" s="29" t="s">
        <v>3267</v>
      </c>
      <c r="P1966" s="29" t="s">
        <v>3268</v>
      </c>
      <c r="Q1966" s="29" t="s">
        <v>3209</v>
      </c>
      <c r="R1966" s="29" t="s">
        <v>3210</v>
      </c>
      <c r="S1966" s="29" t="s">
        <v>3098</v>
      </c>
      <c r="T1966" s="29"/>
      <c r="U1966" s="30">
        <v>3000</v>
      </c>
      <c r="V1966" s="30">
        <v>3000</v>
      </c>
      <c r="W1966" s="30">
        <v>3000</v>
      </c>
      <c r="X1966" s="30">
        <v>3000</v>
      </c>
      <c r="Y1966" s="30">
        <v>3000</v>
      </c>
      <c r="Z1966" s="30">
        <v>3000</v>
      </c>
      <c r="AA1966" s="30">
        <v>3000</v>
      </c>
      <c r="AB1966" s="30">
        <v>3000</v>
      </c>
      <c r="AC1966" s="30">
        <v>3000</v>
      </c>
      <c r="AD1966" s="30">
        <v>3000</v>
      </c>
      <c r="AE1966" s="30">
        <v>3000</v>
      </c>
      <c r="AF1966" s="30">
        <v>3000</v>
      </c>
    </row>
    <row r="1967" spans="1:32" x14ac:dyDescent="0.45">
      <c r="A1967" s="29" t="s">
        <v>734</v>
      </c>
      <c r="B1967" s="29" t="s">
        <v>735</v>
      </c>
      <c r="C1967" s="29" t="s">
        <v>3299</v>
      </c>
      <c r="D1967" s="29" t="s">
        <v>3300</v>
      </c>
      <c r="E1967" s="29" t="s">
        <v>3301</v>
      </c>
      <c r="F1967" s="29" t="s">
        <v>3302</v>
      </c>
      <c r="G1967" s="29" t="s">
        <v>3233</v>
      </c>
      <c r="H1967" s="29" t="s">
        <v>3234</v>
      </c>
      <c r="I1967" s="29" t="s">
        <v>3262</v>
      </c>
      <c r="J1967" s="29" t="s">
        <v>3263</v>
      </c>
      <c r="K1967" s="29" t="s">
        <v>3264</v>
      </c>
      <c r="L1967" s="29" t="s">
        <v>3103</v>
      </c>
      <c r="M1967" s="29" t="s">
        <v>3265</v>
      </c>
      <c r="N1967" s="29" t="s">
        <v>3266</v>
      </c>
      <c r="O1967" s="29" t="s">
        <v>3372</v>
      </c>
      <c r="P1967" s="29" t="s">
        <v>3373</v>
      </c>
      <c r="Q1967" s="29" t="s">
        <v>3209</v>
      </c>
      <c r="R1967" s="29" t="s">
        <v>3210</v>
      </c>
      <c r="S1967" s="29" t="s">
        <v>3098</v>
      </c>
      <c r="T1967" s="29"/>
      <c r="U1967" s="30">
        <v>1174</v>
      </c>
      <c r="V1967" s="30">
        <v>464</v>
      </c>
      <c r="W1967" s="30">
        <v>507</v>
      </c>
      <c r="X1967" s="30">
        <v>1928</v>
      </c>
      <c r="Y1967" s="30">
        <v>420</v>
      </c>
      <c r="Z1967" s="30">
        <v>420</v>
      </c>
      <c r="AA1967" s="30">
        <v>246</v>
      </c>
      <c r="AB1967" s="30">
        <v>681</v>
      </c>
      <c r="AC1967" s="30">
        <v>174</v>
      </c>
      <c r="AD1967" s="30">
        <v>217</v>
      </c>
      <c r="AE1967" s="30">
        <v>362</v>
      </c>
      <c r="AF1967" s="30">
        <v>609</v>
      </c>
    </row>
    <row r="1968" spans="1:32" x14ac:dyDescent="0.45">
      <c r="A1968" s="29" t="s">
        <v>734</v>
      </c>
      <c r="B1968" s="29" t="s">
        <v>735</v>
      </c>
      <c r="C1968" s="29" t="s">
        <v>3299</v>
      </c>
      <c r="D1968" s="29" t="s">
        <v>3300</v>
      </c>
      <c r="E1968" s="29" t="s">
        <v>3301</v>
      </c>
      <c r="F1968" s="29" t="s">
        <v>3302</v>
      </c>
      <c r="G1968" s="29" t="s">
        <v>3233</v>
      </c>
      <c r="H1968" s="29" t="s">
        <v>3234</v>
      </c>
      <c r="I1968" s="29" t="s">
        <v>3262</v>
      </c>
      <c r="J1968" s="29" t="s">
        <v>3263</v>
      </c>
      <c r="K1968" s="29" t="s">
        <v>3264</v>
      </c>
      <c r="L1968" s="29" t="s">
        <v>3103</v>
      </c>
      <c r="M1968" s="29" t="s">
        <v>3322</v>
      </c>
      <c r="N1968" s="29" t="s">
        <v>3323</v>
      </c>
      <c r="O1968" s="29" t="s">
        <v>3374</v>
      </c>
      <c r="P1968" s="29" t="s">
        <v>3375</v>
      </c>
      <c r="Q1968" s="29" t="s">
        <v>3209</v>
      </c>
      <c r="R1968" s="29" t="s">
        <v>3210</v>
      </c>
      <c r="S1968" s="29" t="s">
        <v>3098</v>
      </c>
      <c r="T1968" s="29"/>
      <c r="U1968" s="30">
        <v>1000</v>
      </c>
      <c r="V1968" s="30">
        <v>1000</v>
      </c>
      <c r="W1968" s="30">
        <v>1000</v>
      </c>
      <c r="X1968" s="30">
        <v>1000</v>
      </c>
      <c r="Y1968" s="30">
        <v>1000</v>
      </c>
      <c r="Z1968" s="30">
        <v>1000</v>
      </c>
      <c r="AA1968" s="30">
        <v>1000</v>
      </c>
      <c r="AB1968" s="30">
        <v>1000</v>
      </c>
      <c r="AC1968" s="30">
        <v>1000</v>
      </c>
      <c r="AD1968" s="30">
        <v>1000</v>
      </c>
      <c r="AE1968" s="30">
        <v>1000</v>
      </c>
      <c r="AF1968" s="30">
        <v>1000</v>
      </c>
    </row>
    <row r="1969" spans="1:32" x14ac:dyDescent="0.45">
      <c r="A1969" s="29" t="s">
        <v>734</v>
      </c>
      <c r="B1969" s="29" t="s">
        <v>735</v>
      </c>
      <c r="C1969" s="29" t="s">
        <v>3299</v>
      </c>
      <c r="D1969" s="29" t="s">
        <v>3300</v>
      </c>
      <c r="E1969" s="29" t="s">
        <v>3301</v>
      </c>
      <c r="F1969" s="29" t="s">
        <v>3302</v>
      </c>
      <c r="G1969" s="29" t="s">
        <v>3233</v>
      </c>
      <c r="H1969" s="29" t="s">
        <v>3234</v>
      </c>
      <c r="I1969" s="29" t="s">
        <v>3275</v>
      </c>
      <c r="J1969" s="29" t="s">
        <v>3276</v>
      </c>
      <c r="K1969" s="29" t="s">
        <v>3277</v>
      </c>
      <c r="L1969" s="29" t="s">
        <v>3100</v>
      </c>
      <c r="M1969" s="29" t="s">
        <v>3312</v>
      </c>
      <c r="N1969" s="29" t="s">
        <v>3313</v>
      </c>
      <c r="O1969" s="29" t="s">
        <v>3314</v>
      </c>
      <c r="P1969" s="29" t="s">
        <v>3315</v>
      </c>
      <c r="Q1969" s="29" t="s">
        <v>3209</v>
      </c>
      <c r="R1969" s="29" t="s">
        <v>3210</v>
      </c>
      <c r="S1969" s="29" t="s">
        <v>3098</v>
      </c>
      <c r="T1969" s="29"/>
      <c r="U1969" s="30">
        <v>30000</v>
      </c>
      <c r="V1969" s="30">
        <v>30000</v>
      </c>
      <c r="W1969" s="30">
        <v>30000</v>
      </c>
      <c r="X1969" s="30">
        <v>30000</v>
      </c>
      <c r="Y1969" s="30">
        <v>30000</v>
      </c>
      <c r="Z1969" s="30">
        <v>30000</v>
      </c>
      <c r="AA1969" s="30">
        <v>30000</v>
      </c>
      <c r="AB1969" s="30">
        <v>30000</v>
      </c>
      <c r="AC1969" s="30">
        <v>30000</v>
      </c>
      <c r="AD1969" s="30">
        <v>30000</v>
      </c>
      <c r="AE1969" s="30">
        <v>30000</v>
      </c>
      <c r="AF1969" s="30">
        <v>30000</v>
      </c>
    </row>
    <row r="1970" spans="1:32" x14ac:dyDescent="0.45">
      <c r="A1970" s="29" t="s">
        <v>1058</v>
      </c>
      <c r="B1970" s="29" t="s">
        <v>3038</v>
      </c>
      <c r="C1970" s="29" t="s">
        <v>3299</v>
      </c>
      <c r="D1970" s="29" t="s">
        <v>3300</v>
      </c>
      <c r="E1970" s="29" t="s">
        <v>3538</v>
      </c>
      <c r="F1970" s="29" t="s">
        <v>3539</v>
      </c>
      <c r="G1970" s="29" t="s">
        <v>3200</v>
      </c>
      <c r="H1970" s="29" t="s">
        <v>3201</v>
      </c>
      <c r="I1970" s="29" t="s">
        <v>3202</v>
      </c>
      <c r="J1970" s="29" t="s">
        <v>3203</v>
      </c>
      <c r="K1970" s="29" t="s">
        <v>3204</v>
      </c>
      <c r="L1970" s="29" t="s">
        <v>3109</v>
      </c>
      <c r="M1970" s="29" t="s">
        <v>3378</v>
      </c>
      <c r="N1970" s="29" t="s">
        <v>3379</v>
      </c>
      <c r="O1970" s="29" t="s">
        <v>3380</v>
      </c>
      <c r="P1970" s="29" t="s">
        <v>3381</v>
      </c>
      <c r="Q1970" s="29" t="s">
        <v>3209</v>
      </c>
      <c r="R1970" s="29" t="s">
        <v>3210</v>
      </c>
      <c r="S1970" s="29" t="s">
        <v>3098</v>
      </c>
      <c r="T1970" s="29"/>
      <c r="U1970" s="30">
        <v>1860</v>
      </c>
      <c r="V1970" s="30">
        <v>1860</v>
      </c>
      <c r="W1970" s="30">
        <v>1860</v>
      </c>
      <c r="X1970" s="30">
        <v>1860</v>
      </c>
      <c r="Y1970" s="30">
        <v>1860</v>
      </c>
      <c r="Z1970" s="30">
        <v>1860</v>
      </c>
      <c r="AA1970" s="30">
        <v>1860</v>
      </c>
      <c r="AB1970" s="30">
        <v>1860</v>
      </c>
      <c r="AC1970" s="30">
        <v>1860</v>
      </c>
      <c r="AD1970" s="30">
        <v>1860</v>
      </c>
      <c r="AE1970" s="30">
        <v>0</v>
      </c>
      <c r="AF1970" s="30">
        <v>0</v>
      </c>
    </row>
    <row r="1971" spans="1:32" x14ac:dyDescent="0.45">
      <c r="A1971" s="29" t="s">
        <v>1058</v>
      </c>
      <c r="B1971" s="29" t="s">
        <v>3038</v>
      </c>
      <c r="C1971" s="29" t="s">
        <v>3211</v>
      </c>
      <c r="D1971" s="29" t="s">
        <v>3212</v>
      </c>
      <c r="E1971" s="29" t="s">
        <v>3213</v>
      </c>
      <c r="F1971" s="29" t="s">
        <v>982</v>
      </c>
      <c r="G1971" s="29" t="s">
        <v>3200</v>
      </c>
      <c r="H1971" s="29" t="s">
        <v>3201</v>
      </c>
      <c r="I1971" s="29" t="s">
        <v>3202</v>
      </c>
      <c r="J1971" s="29" t="s">
        <v>3203</v>
      </c>
      <c r="K1971" s="29" t="s">
        <v>3401</v>
      </c>
      <c r="L1971" s="29" t="s">
        <v>3402</v>
      </c>
      <c r="M1971" s="29" t="s">
        <v>3631</v>
      </c>
      <c r="N1971" s="29" t="s">
        <v>3632</v>
      </c>
      <c r="O1971" s="29" t="s">
        <v>3786</v>
      </c>
      <c r="P1971" s="29" t="s">
        <v>3787</v>
      </c>
      <c r="Q1971" s="29" t="s">
        <v>3209</v>
      </c>
      <c r="R1971" s="29" t="s">
        <v>3210</v>
      </c>
      <c r="S1971" s="29" t="s">
        <v>3098</v>
      </c>
      <c r="T1971" s="29"/>
      <c r="U1971" s="30">
        <v>54000</v>
      </c>
      <c r="V1971" s="30">
        <v>54000</v>
      </c>
      <c r="W1971" s="30">
        <v>54000</v>
      </c>
      <c r="X1971" s="30">
        <v>54000</v>
      </c>
      <c r="Y1971" s="30">
        <v>54000</v>
      </c>
      <c r="Z1971" s="30">
        <v>54000</v>
      </c>
      <c r="AA1971" s="30">
        <v>54000</v>
      </c>
      <c r="AB1971" s="30">
        <v>54000</v>
      </c>
      <c r="AC1971" s="30">
        <v>54000</v>
      </c>
      <c r="AD1971" s="30">
        <v>54000</v>
      </c>
      <c r="AE1971" s="30">
        <v>54000</v>
      </c>
      <c r="AF1971" s="30">
        <v>54000</v>
      </c>
    </row>
    <row r="1972" spans="1:32" x14ac:dyDescent="0.45">
      <c r="A1972" s="29" t="s">
        <v>1058</v>
      </c>
      <c r="B1972" s="29" t="s">
        <v>3038</v>
      </c>
      <c r="C1972" s="29" t="s">
        <v>3211</v>
      </c>
      <c r="D1972" s="29" t="s">
        <v>3212</v>
      </c>
      <c r="E1972" s="29" t="s">
        <v>3213</v>
      </c>
      <c r="F1972" s="29" t="s">
        <v>982</v>
      </c>
      <c r="G1972" s="29" t="s">
        <v>3200</v>
      </c>
      <c r="H1972" s="29" t="s">
        <v>3201</v>
      </c>
      <c r="I1972" s="29" t="s">
        <v>3202</v>
      </c>
      <c r="J1972" s="29" t="s">
        <v>3203</v>
      </c>
      <c r="K1972" s="29" t="s">
        <v>3401</v>
      </c>
      <c r="L1972" s="29" t="s">
        <v>3402</v>
      </c>
      <c r="M1972" s="29" t="s">
        <v>3631</v>
      </c>
      <c r="N1972" s="29" t="s">
        <v>3632</v>
      </c>
      <c r="O1972" s="29" t="s">
        <v>3788</v>
      </c>
      <c r="P1972" s="29" t="s">
        <v>3789</v>
      </c>
      <c r="Q1972" s="29" t="s">
        <v>3209</v>
      </c>
      <c r="R1972" s="29" t="s">
        <v>3210</v>
      </c>
      <c r="S1972" s="29" t="s">
        <v>3098</v>
      </c>
      <c r="T1972" s="29"/>
      <c r="U1972" s="30">
        <v>7278</v>
      </c>
      <c r="V1972" s="30">
        <v>10371</v>
      </c>
      <c r="W1972" s="30">
        <v>6267</v>
      </c>
      <c r="X1972" s="30">
        <v>9906</v>
      </c>
      <c r="Y1972" s="30">
        <v>6242</v>
      </c>
      <c r="Z1972" s="30">
        <v>3537</v>
      </c>
      <c r="AA1972" s="30">
        <v>11179</v>
      </c>
      <c r="AB1972" s="30">
        <v>6188</v>
      </c>
      <c r="AC1972" s="30">
        <v>6931</v>
      </c>
      <c r="AD1972" s="30">
        <v>6890</v>
      </c>
      <c r="AE1972" s="30">
        <v>7958</v>
      </c>
      <c r="AF1972" s="30">
        <v>10122</v>
      </c>
    </row>
    <row r="1973" spans="1:32" x14ac:dyDescent="0.45">
      <c r="A1973" s="29" t="s">
        <v>1058</v>
      </c>
      <c r="B1973" s="29" t="s">
        <v>3038</v>
      </c>
      <c r="C1973" s="29" t="s">
        <v>3211</v>
      </c>
      <c r="D1973" s="29" t="s">
        <v>3212</v>
      </c>
      <c r="E1973" s="29" t="s">
        <v>3213</v>
      </c>
      <c r="F1973" s="29" t="s">
        <v>982</v>
      </c>
      <c r="G1973" s="29" t="s">
        <v>3200</v>
      </c>
      <c r="H1973" s="29" t="s">
        <v>3201</v>
      </c>
      <c r="I1973" s="29" t="s">
        <v>3226</v>
      </c>
      <c r="J1973" s="29" t="s">
        <v>3227</v>
      </c>
      <c r="K1973" s="29" t="s">
        <v>3228</v>
      </c>
      <c r="L1973" s="29" t="s">
        <v>3111</v>
      </c>
      <c r="M1973" s="29" t="s">
        <v>3229</v>
      </c>
      <c r="N1973" s="29" t="s">
        <v>3230</v>
      </c>
      <c r="O1973" s="29" t="s">
        <v>3231</v>
      </c>
      <c r="P1973" s="29" t="s">
        <v>3232</v>
      </c>
      <c r="Q1973" s="29" t="s">
        <v>3209</v>
      </c>
      <c r="R1973" s="29" t="s">
        <v>3210</v>
      </c>
      <c r="S1973" s="29" t="s">
        <v>3098</v>
      </c>
      <c r="T1973" s="29"/>
      <c r="U1973" s="30">
        <v>0</v>
      </c>
      <c r="V1973" s="30">
        <v>0</v>
      </c>
      <c r="W1973" s="30">
        <v>39</v>
      </c>
      <c r="X1973" s="30">
        <v>0</v>
      </c>
      <c r="Y1973" s="30">
        <v>0</v>
      </c>
      <c r="Z1973" s="30">
        <v>0</v>
      </c>
      <c r="AA1973" s="30">
        <v>39</v>
      </c>
      <c r="AB1973" s="30">
        <v>0</v>
      </c>
      <c r="AC1973" s="30">
        <v>0</v>
      </c>
      <c r="AD1973" s="30">
        <v>0</v>
      </c>
      <c r="AE1973" s="30">
        <v>0</v>
      </c>
      <c r="AF1973" s="30">
        <v>0</v>
      </c>
    </row>
    <row r="1974" spans="1:32" x14ac:dyDescent="0.45">
      <c r="A1974" s="29" t="s">
        <v>1058</v>
      </c>
      <c r="B1974" s="29" t="s">
        <v>3038</v>
      </c>
      <c r="C1974" s="29" t="s">
        <v>3211</v>
      </c>
      <c r="D1974" s="29" t="s">
        <v>3212</v>
      </c>
      <c r="E1974" s="29" t="s">
        <v>3213</v>
      </c>
      <c r="F1974" s="29" t="s">
        <v>982</v>
      </c>
      <c r="G1974" s="29" t="s">
        <v>3200</v>
      </c>
      <c r="H1974" s="29" t="s">
        <v>3201</v>
      </c>
      <c r="I1974" s="29" t="s">
        <v>3226</v>
      </c>
      <c r="J1974" s="29" t="s">
        <v>3227</v>
      </c>
      <c r="K1974" s="29" t="s">
        <v>3228</v>
      </c>
      <c r="L1974" s="29" t="s">
        <v>3111</v>
      </c>
      <c r="M1974" s="29" t="s">
        <v>3295</v>
      </c>
      <c r="N1974" s="29" t="s">
        <v>3296</v>
      </c>
      <c r="O1974" s="29" t="s">
        <v>3297</v>
      </c>
      <c r="P1974" s="29" t="s">
        <v>3298</v>
      </c>
      <c r="Q1974" s="29" t="s">
        <v>3209</v>
      </c>
      <c r="R1974" s="29" t="s">
        <v>3210</v>
      </c>
      <c r="S1974" s="29" t="s">
        <v>3098</v>
      </c>
      <c r="T1974" s="29"/>
      <c r="U1974" s="30">
        <v>0</v>
      </c>
      <c r="V1974" s="30">
        <v>0</v>
      </c>
      <c r="W1974" s="30">
        <v>0</v>
      </c>
      <c r="X1974" s="30">
        <v>0</v>
      </c>
      <c r="Y1974" s="30">
        <v>0</v>
      </c>
      <c r="Z1974" s="30">
        <v>0</v>
      </c>
      <c r="AA1974" s="30">
        <v>0</v>
      </c>
      <c r="AB1974" s="30">
        <v>0</v>
      </c>
      <c r="AC1974" s="30">
        <v>0</v>
      </c>
      <c r="AD1974" s="30">
        <v>0</v>
      </c>
      <c r="AE1974" s="30">
        <v>0</v>
      </c>
      <c r="AF1974" s="30">
        <v>0</v>
      </c>
    </row>
    <row r="1975" spans="1:32" x14ac:dyDescent="0.45">
      <c r="A1975" s="29" t="s">
        <v>1058</v>
      </c>
      <c r="B1975" s="29" t="s">
        <v>3038</v>
      </c>
      <c r="C1975" s="29" t="s">
        <v>3211</v>
      </c>
      <c r="D1975" s="29" t="s">
        <v>3212</v>
      </c>
      <c r="E1975" s="29" t="s">
        <v>3213</v>
      </c>
      <c r="F1975" s="29" t="s">
        <v>982</v>
      </c>
      <c r="G1975" s="29" t="s">
        <v>3233</v>
      </c>
      <c r="H1975" s="29" t="s">
        <v>3234</v>
      </c>
      <c r="I1975" s="29" t="s">
        <v>3235</v>
      </c>
      <c r="J1975" s="29" t="s">
        <v>3236</v>
      </c>
      <c r="K1975" s="29" t="s">
        <v>3237</v>
      </c>
      <c r="L1975" s="29" t="s">
        <v>3107</v>
      </c>
      <c r="M1975" s="29" t="s">
        <v>3238</v>
      </c>
      <c r="N1975" s="29" t="s">
        <v>3239</v>
      </c>
      <c r="O1975" s="29" t="s">
        <v>3422</v>
      </c>
      <c r="P1975" s="29" t="s">
        <v>3423</v>
      </c>
      <c r="Q1975" s="29" t="s">
        <v>3209</v>
      </c>
      <c r="R1975" s="29" t="s">
        <v>3210</v>
      </c>
      <c r="S1975" s="29" t="s">
        <v>3098</v>
      </c>
      <c r="T1975" s="29"/>
      <c r="U1975" s="30">
        <v>4000</v>
      </c>
      <c r="V1975" s="30">
        <v>4000</v>
      </c>
      <c r="W1975" s="30">
        <v>4000</v>
      </c>
      <c r="X1975" s="30">
        <v>4000</v>
      </c>
      <c r="Y1975" s="30">
        <v>4000</v>
      </c>
      <c r="Z1975" s="30">
        <v>4000</v>
      </c>
      <c r="AA1975" s="30">
        <v>4000</v>
      </c>
      <c r="AB1975" s="30">
        <v>4000</v>
      </c>
      <c r="AC1975" s="30">
        <v>4000</v>
      </c>
      <c r="AD1975" s="30">
        <v>4000</v>
      </c>
      <c r="AE1975" s="30">
        <v>4000</v>
      </c>
      <c r="AF1975" s="30">
        <v>4000</v>
      </c>
    </row>
    <row r="1976" spans="1:32" x14ac:dyDescent="0.45">
      <c r="A1976" s="29" t="s">
        <v>1058</v>
      </c>
      <c r="B1976" s="29" t="s">
        <v>3038</v>
      </c>
      <c r="C1976" s="29" t="s">
        <v>3211</v>
      </c>
      <c r="D1976" s="29" t="s">
        <v>3212</v>
      </c>
      <c r="E1976" s="29" t="s">
        <v>3213</v>
      </c>
      <c r="F1976" s="29" t="s">
        <v>982</v>
      </c>
      <c r="G1976" s="29" t="s">
        <v>3233</v>
      </c>
      <c r="H1976" s="29" t="s">
        <v>3234</v>
      </c>
      <c r="I1976" s="29" t="s">
        <v>3341</v>
      </c>
      <c r="J1976" s="29" t="s">
        <v>3342</v>
      </c>
      <c r="K1976" s="29" t="s">
        <v>3343</v>
      </c>
      <c r="L1976" s="29" t="s">
        <v>3119</v>
      </c>
      <c r="M1976" s="29" t="s">
        <v>3344</v>
      </c>
      <c r="N1976" s="29" t="s">
        <v>3345</v>
      </c>
      <c r="O1976" s="29" t="s">
        <v>3759</v>
      </c>
      <c r="P1976" s="29" t="s">
        <v>3760</v>
      </c>
      <c r="Q1976" s="29" t="s">
        <v>3209</v>
      </c>
      <c r="R1976" s="29" t="s">
        <v>3210</v>
      </c>
      <c r="S1976" s="29" t="s">
        <v>3098</v>
      </c>
      <c r="T1976" s="29"/>
      <c r="U1976" s="30">
        <v>9629.625</v>
      </c>
      <c r="V1976" s="30">
        <v>9629.625</v>
      </c>
      <c r="W1976" s="30">
        <v>9629.625</v>
      </c>
      <c r="X1976" s="30">
        <v>9629.625</v>
      </c>
      <c r="Y1976" s="30">
        <v>9629.625</v>
      </c>
      <c r="Z1976" s="30">
        <v>9629.625</v>
      </c>
      <c r="AA1976" s="30">
        <v>9629.625</v>
      </c>
      <c r="AB1976" s="30">
        <v>9629.625</v>
      </c>
      <c r="AC1976" s="30">
        <v>9629.625</v>
      </c>
      <c r="AD1976" s="30">
        <v>9629.625</v>
      </c>
      <c r="AE1976" s="30">
        <v>9629.625</v>
      </c>
      <c r="AF1976" s="30">
        <v>9629.625</v>
      </c>
    </row>
    <row r="1977" spans="1:32" x14ac:dyDescent="0.45">
      <c r="A1977" s="29" t="s">
        <v>1058</v>
      </c>
      <c r="B1977" s="29" t="s">
        <v>3038</v>
      </c>
      <c r="C1977" s="29" t="s">
        <v>3211</v>
      </c>
      <c r="D1977" s="29" t="s">
        <v>3212</v>
      </c>
      <c r="E1977" s="29" t="s">
        <v>3213</v>
      </c>
      <c r="F1977" s="29" t="s">
        <v>982</v>
      </c>
      <c r="G1977" s="29" t="s">
        <v>3233</v>
      </c>
      <c r="H1977" s="29" t="s">
        <v>3234</v>
      </c>
      <c r="I1977" s="29" t="s">
        <v>3262</v>
      </c>
      <c r="J1977" s="29" t="s">
        <v>3263</v>
      </c>
      <c r="K1977" s="29" t="s">
        <v>3264</v>
      </c>
      <c r="L1977" s="29" t="s">
        <v>3103</v>
      </c>
      <c r="M1977" s="29" t="s">
        <v>3265</v>
      </c>
      <c r="N1977" s="29" t="s">
        <v>3266</v>
      </c>
      <c r="O1977" s="29" t="s">
        <v>3267</v>
      </c>
      <c r="P1977" s="29" t="s">
        <v>3268</v>
      </c>
      <c r="Q1977" s="29" t="s">
        <v>3209</v>
      </c>
      <c r="R1977" s="29" t="s">
        <v>3210</v>
      </c>
      <c r="S1977" s="29" t="s">
        <v>3098</v>
      </c>
      <c r="T1977" s="29"/>
      <c r="U1977" s="30">
        <v>13320</v>
      </c>
      <c r="V1977" s="30">
        <v>13320</v>
      </c>
      <c r="W1977" s="30">
        <v>13320</v>
      </c>
      <c r="X1977" s="30">
        <v>13320</v>
      </c>
      <c r="Y1977" s="30">
        <v>13320</v>
      </c>
      <c r="Z1977" s="30">
        <v>13320</v>
      </c>
      <c r="AA1977" s="30">
        <v>13320</v>
      </c>
      <c r="AB1977" s="30">
        <v>13320</v>
      </c>
      <c r="AC1977" s="30">
        <v>13320</v>
      </c>
      <c r="AD1977" s="30">
        <v>13320</v>
      </c>
      <c r="AE1977" s="30">
        <v>13320</v>
      </c>
      <c r="AF1977" s="30">
        <v>13320</v>
      </c>
    </row>
    <row r="1978" spans="1:32" x14ac:dyDescent="0.45">
      <c r="A1978" s="29" t="s">
        <v>1058</v>
      </c>
      <c r="B1978" s="29" t="s">
        <v>3038</v>
      </c>
      <c r="C1978" s="29" t="s">
        <v>3211</v>
      </c>
      <c r="D1978" s="29" t="s">
        <v>3212</v>
      </c>
      <c r="E1978" s="29" t="s">
        <v>3213</v>
      </c>
      <c r="F1978" s="29" t="s">
        <v>982</v>
      </c>
      <c r="G1978" s="29" t="s">
        <v>3233</v>
      </c>
      <c r="H1978" s="29" t="s">
        <v>3234</v>
      </c>
      <c r="I1978" s="29" t="s">
        <v>3262</v>
      </c>
      <c r="J1978" s="29" t="s">
        <v>3263</v>
      </c>
      <c r="K1978" s="29" t="s">
        <v>3264</v>
      </c>
      <c r="L1978" s="29" t="s">
        <v>3103</v>
      </c>
      <c r="M1978" s="29" t="s">
        <v>3265</v>
      </c>
      <c r="N1978" s="29" t="s">
        <v>3266</v>
      </c>
      <c r="O1978" s="29" t="s">
        <v>3269</v>
      </c>
      <c r="P1978" s="29" t="s">
        <v>3270</v>
      </c>
      <c r="Q1978" s="29" t="s">
        <v>3209</v>
      </c>
      <c r="R1978" s="29" t="s">
        <v>3210</v>
      </c>
      <c r="S1978" s="29" t="s">
        <v>3098</v>
      </c>
      <c r="T1978" s="29"/>
      <c r="U1978" s="30">
        <v>78</v>
      </c>
      <c r="V1978" s="30">
        <v>78</v>
      </c>
      <c r="W1978" s="30">
        <v>273</v>
      </c>
      <c r="X1978" s="30">
        <v>234</v>
      </c>
      <c r="Y1978" s="30">
        <v>234</v>
      </c>
      <c r="Z1978" s="30">
        <v>195</v>
      </c>
      <c r="AA1978" s="30">
        <v>156</v>
      </c>
      <c r="AB1978" s="30">
        <v>3549</v>
      </c>
      <c r="AC1978" s="30">
        <v>4875</v>
      </c>
      <c r="AD1978" s="30">
        <v>4173</v>
      </c>
      <c r="AE1978" s="30">
        <v>3042</v>
      </c>
      <c r="AF1978" s="30">
        <v>5421</v>
      </c>
    </row>
    <row r="1979" spans="1:32" x14ac:dyDescent="0.45">
      <c r="A1979" s="29" t="s">
        <v>1058</v>
      </c>
      <c r="B1979" s="29" t="s">
        <v>3038</v>
      </c>
      <c r="C1979" s="29" t="s">
        <v>3211</v>
      </c>
      <c r="D1979" s="29" t="s">
        <v>3212</v>
      </c>
      <c r="E1979" s="29" t="s">
        <v>3213</v>
      </c>
      <c r="F1979" s="29" t="s">
        <v>982</v>
      </c>
      <c r="G1979" s="29" t="s">
        <v>3233</v>
      </c>
      <c r="H1979" s="29" t="s">
        <v>3234</v>
      </c>
      <c r="I1979" s="29" t="s">
        <v>3262</v>
      </c>
      <c r="J1979" s="29" t="s">
        <v>3263</v>
      </c>
      <c r="K1979" s="29" t="s">
        <v>3264</v>
      </c>
      <c r="L1979" s="29" t="s">
        <v>3103</v>
      </c>
      <c r="M1979" s="29" t="s">
        <v>3265</v>
      </c>
      <c r="N1979" s="29" t="s">
        <v>3266</v>
      </c>
      <c r="O1979" s="29" t="s">
        <v>3271</v>
      </c>
      <c r="P1979" s="29" t="s">
        <v>3272</v>
      </c>
      <c r="Q1979" s="29" t="s">
        <v>3209</v>
      </c>
      <c r="R1979" s="29" t="s">
        <v>3210</v>
      </c>
      <c r="S1979" s="29" t="s">
        <v>3098</v>
      </c>
      <c r="T1979" s="29"/>
      <c r="U1979" s="30">
        <v>261</v>
      </c>
      <c r="V1979" s="30">
        <v>290</v>
      </c>
      <c r="W1979" s="30">
        <v>261</v>
      </c>
      <c r="X1979" s="30">
        <v>261</v>
      </c>
      <c r="Y1979" s="30">
        <v>261</v>
      </c>
      <c r="Z1979" s="30">
        <v>261</v>
      </c>
      <c r="AA1979" s="30">
        <v>217</v>
      </c>
      <c r="AB1979" s="30">
        <v>348</v>
      </c>
      <c r="AC1979" s="30">
        <v>768</v>
      </c>
      <c r="AD1979" s="30">
        <v>507</v>
      </c>
      <c r="AE1979" s="30">
        <v>522</v>
      </c>
      <c r="AF1979" s="30">
        <v>449</v>
      </c>
    </row>
    <row r="1980" spans="1:32" x14ac:dyDescent="0.45">
      <c r="A1980" s="29" t="s">
        <v>1058</v>
      </c>
      <c r="B1980" s="29" t="s">
        <v>3038</v>
      </c>
      <c r="C1980" s="29" t="s">
        <v>3211</v>
      </c>
      <c r="D1980" s="29" t="s">
        <v>3212</v>
      </c>
      <c r="E1980" s="29" t="s">
        <v>3213</v>
      </c>
      <c r="F1980" s="29" t="s">
        <v>982</v>
      </c>
      <c r="G1980" s="29" t="s">
        <v>3233</v>
      </c>
      <c r="H1980" s="29" t="s">
        <v>3234</v>
      </c>
      <c r="I1980" s="29" t="s">
        <v>3262</v>
      </c>
      <c r="J1980" s="29" t="s">
        <v>3263</v>
      </c>
      <c r="K1980" s="29" t="s">
        <v>3264</v>
      </c>
      <c r="L1980" s="29" t="s">
        <v>3103</v>
      </c>
      <c r="M1980" s="29" t="s">
        <v>3265</v>
      </c>
      <c r="N1980" s="29" t="s">
        <v>3266</v>
      </c>
      <c r="O1980" s="29" t="s">
        <v>3273</v>
      </c>
      <c r="P1980" s="29" t="s">
        <v>3274</v>
      </c>
      <c r="Q1980" s="29" t="s">
        <v>3209</v>
      </c>
      <c r="R1980" s="29" t="s">
        <v>3210</v>
      </c>
      <c r="S1980" s="29" t="s">
        <v>3098</v>
      </c>
      <c r="T1980" s="29"/>
      <c r="U1980" s="30">
        <v>117</v>
      </c>
      <c r="V1980" s="30">
        <v>0</v>
      </c>
      <c r="W1980" s="30">
        <v>0</v>
      </c>
      <c r="X1980" s="30">
        <v>0</v>
      </c>
      <c r="Y1980" s="30">
        <v>0</v>
      </c>
      <c r="Z1980" s="30">
        <v>0</v>
      </c>
      <c r="AA1980" s="30">
        <v>0</v>
      </c>
      <c r="AB1980" s="30">
        <v>0</v>
      </c>
      <c r="AC1980" s="30">
        <v>0</v>
      </c>
      <c r="AD1980" s="30">
        <v>0</v>
      </c>
      <c r="AE1980" s="30">
        <v>0</v>
      </c>
      <c r="AF1980" s="30">
        <v>39</v>
      </c>
    </row>
    <row r="1981" spans="1:32" x14ac:dyDescent="0.45">
      <c r="A1981" s="29" t="s">
        <v>1058</v>
      </c>
      <c r="B1981" s="29" t="s">
        <v>3038</v>
      </c>
      <c r="C1981" s="29" t="s">
        <v>3211</v>
      </c>
      <c r="D1981" s="29" t="s">
        <v>3212</v>
      </c>
      <c r="E1981" s="29" t="s">
        <v>3213</v>
      </c>
      <c r="F1981" s="29" t="s">
        <v>982</v>
      </c>
      <c r="G1981" s="29" t="s">
        <v>3233</v>
      </c>
      <c r="H1981" s="29" t="s">
        <v>3234</v>
      </c>
      <c r="I1981" s="29" t="s">
        <v>3262</v>
      </c>
      <c r="J1981" s="29" t="s">
        <v>3263</v>
      </c>
      <c r="K1981" s="29" t="s">
        <v>3264</v>
      </c>
      <c r="L1981" s="29" t="s">
        <v>3103</v>
      </c>
      <c r="M1981" s="29" t="s">
        <v>3322</v>
      </c>
      <c r="N1981" s="29" t="s">
        <v>3323</v>
      </c>
      <c r="O1981" s="29" t="s">
        <v>3324</v>
      </c>
      <c r="P1981" s="29" t="s">
        <v>3325</v>
      </c>
      <c r="Q1981" s="29" t="s">
        <v>3209</v>
      </c>
      <c r="R1981" s="29" t="s">
        <v>3210</v>
      </c>
      <c r="S1981" s="29" t="s">
        <v>3098</v>
      </c>
      <c r="T1981" s="29"/>
      <c r="U1981" s="30">
        <v>2800</v>
      </c>
      <c r="V1981" s="30">
        <v>2800</v>
      </c>
      <c r="W1981" s="30">
        <v>2800</v>
      </c>
      <c r="X1981" s="30">
        <v>2800</v>
      </c>
      <c r="Y1981" s="30">
        <v>2800</v>
      </c>
      <c r="Z1981" s="30">
        <v>2800</v>
      </c>
      <c r="AA1981" s="30">
        <v>2800</v>
      </c>
      <c r="AB1981" s="30">
        <v>2800</v>
      </c>
      <c r="AC1981" s="30">
        <v>2800</v>
      </c>
      <c r="AD1981" s="30">
        <v>2800</v>
      </c>
      <c r="AE1981" s="30">
        <v>2800</v>
      </c>
      <c r="AF1981" s="30">
        <v>2800</v>
      </c>
    </row>
    <row r="1982" spans="1:32" x14ac:dyDescent="0.45">
      <c r="A1982" s="29" t="s">
        <v>1058</v>
      </c>
      <c r="B1982" s="29" t="s">
        <v>3038</v>
      </c>
      <c r="C1982" s="29" t="s">
        <v>3211</v>
      </c>
      <c r="D1982" s="29" t="s">
        <v>3212</v>
      </c>
      <c r="E1982" s="29" t="s">
        <v>3213</v>
      </c>
      <c r="F1982" s="29" t="s">
        <v>982</v>
      </c>
      <c r="G1982" s="29" t="s">
        <v>3233</v>
      </c>
      <c r="H1982" s="29" t="s">
        <v>3234</v>
      </c>
      <c r="I1982" s="29" t="s">
        <v>3262</v>
      </c>
      <c r="J1982" s="29" t="s">
        <v>3263</v>
      </c>
      <c r="K1982" s="29" t="s">
        <v>3264</v>
      </c>
      <c r="L1982" s="29" t="s">
        <v>3103</v>
      </c>
      <c r="M1982" s="29" t="s">
        <v>3322</v>
      </c>
      <c r="N1982" s="29" t="s">
        <v>3323</v>
      </c>
      <c r="O1982" s="29" t="s">
        <v>3374</v>
      </c>
      <c r="P1982" s="29" t="s">
        <v>3375</v>
      </c>
      <c r="Q1982" s="29" t="s">
        <v>3209</v>
      </c>
      <c r="R1982" s="29" t="s">
        <v>3210</v>
      </c>
      <c r="S1982" s="29" t="s">
        <v>3098</v>
      </c>
      <c r="T1982" s="29"/>
      <c r="U1982" s="30">
        <v>2000</v>
      </c>
      <c r="V1982" s="30">
        <v>2000</v>
      </c>
      <c r="W1982" s="30">
        <v>2000</v>
      </c>
      <c r="X1982" s="30">
        <v>2000</v>
      </c>
      <c r="Y1982" s="30">
        <v>2000</v>
      </c>
      <c r="Z1982" s="30">
        <v>2000</v>
      </c>
      <c r="AA1982" s="30">
        <v>2000</v>
      </c>
      <c r="AB1982" s="30">
        <v>2000</v>
      </c>
      <c r="AC1982" s="30">
        <v>2000</v>
      </c>
      <c r="AD1982" s="30">
        <v>2000</v>
      </c>
      <c r="AE1982" s="30">
        <v>2000</v>
      </c>
      <c r="AF1982" s="30">
        <v>2000</v>
      </c>
    </row>
    <row r="1983" spans="1:32" x14ac:dyDescent="0.45">
      <c r="A1983" s="29" t="s">
        <v>1058</v>
      </c>
      <c r="B1983" s="29" t="s">
        <v>3038</v>
      </c>
      <c r="C1983" s="29" t="s">
        <v>3211</v>
      </c>
      <c r="D1983" s="29" t="s">
        <v>3212</v>
      </c>
      <c r="E1983" s="29" t="s">
        <v>3213</v>
      </c>
      <c r="F1983" s="29" t="s">
        <v>982</v>
      </c>
      <c r="G1983" s="29" t="s">
        <v>3233</v>
      </c>
      <c r="H1983" s="29" t="s">
        <v>3234</v>
      </c>
      <c r="I1983" s="29" t="s">
        <v>3275</v>
      </c>
      <c r="J1983" s="29" t="s">
        <v>3276</v>
      </c>
      <c r="K1983" s="29" t="s">
        <v>3277</v>
      </c>
      <c r="L1983" s="29" t="s">
        <v>3100</v>
      </c>
      <c r="M1983" s="29" t="s">
        <v>3312</v>
      </c>
      <c r="N1983" s="29" t="s">
        <v>3313</v>
      </c>
      <c r="O1983" s="29" t="s">
        <v>3314</v>
      </c>
      <c r="P1983" s="29" t="s">
        <v>3315</v>
      </c>
      <c r="Q1983" s="29" t="s">
        <v>3209</v>
      </c>
      <c r="R1983" s="29" t="s">
        <v>3210</v>
      </c>
      <c r="S1983" s="29" t="s">
        <v>3098</v>
      </c>
      <c r="T1983" s="29"/>
      <c r="U1983" s="30">
        <v>108000</v>
      </c>
      <c r="V1983" s="30">
        <v>108000</v>
      </c>
      <c r="W1983" s="30">
        <v>108000</v>
      </c>
      <c r="X1983" s="30">
        <v>108000</v>
      </c>
      <c r="Y1983" s="30">
        <v>108000</v>
      </c>
      <c r="Z1983" s="30">
        <v>108000</v>
      </c>
      <c r="AA1983" s="30">
        <v>108000</v>
      </c>
      <c r="AB1983" s="30">
        <v>108000</v>
      </c>
      <c r="AC1983" s="30">
        <v>108000</v>
      </c>
      <c r="AD1983" s="30">
        <v>108000</v>
      </c>
      <c r="AE1983" s="30">
        <v>108000</v>
      </c>
      <c r="AF1983" s="30">
        <v>108000</v>
      </c>
    </row>
    <row r="1984" spans="1:32" x14ac:dyDescent="0.45">
      <c r="A1984" s="29" t="s">
        <v>1058</v>
      </c>
      <c r="B1984" s="29" t="s">
        <v>3038</v>
      </c>
      <c r="C1984" s="29" t="s">
        <v>3211</v>
      </c>
      <c r="D1984" s="29" t="s">
        <v>3212</v>
      </c>
      <c r="E1984" s="29" t="s">
        <v>3213</v>
      </c>
      <c r="F1984" s="29" t="s">
        <v>982</v>
      </c>
      <c r="G1984" s="29" t="s">
        <v>3233</v>
      </c>
      <c r="H1984" s="29" t="s">
        <v>3234</v>
      </c>
      <c r="I1984" s="29" t="s">
        <v>3275</v>
      </c>
      <c r="J1984" s="29" t="s">
        <v>3276</v>
      </c>
      <c r="K1984" s="29" t="s">
        <v>3287</v>
      </c>
      <c r="L1984" s="29" t="s">
        <v>3101</v>
      </c>
      <c r="M1984" s="29" t="s">
        <v>3316</v>
      </c>
      <c r="N1984" s="29" t="s">
        <v>3317</v>
      </c>
      <c r="O1984" s="29" t="s">
        <v>3454</v>
      </c>
      <c r="P1984" s="29" t="s">
        <v>3455</v>
      </c>
      <c r="Q1984" s="29" t="s">
        <v>3209</v>
      </c>
      <c r="R1984" s="29" t="s">
        <v>3210</v>
      </c>
      <c r="S1984" s="29" t="s">
        <v>3098</v>
      </c>
      <c r="T1984" s="29"/>
      <c r="U1984" s="30">
        <v>35000</v>
      </c>
      <c r="V1984" s="30">
        <v>35000</v>
      </c>
      <c r="W1984" s="30">
        <v>35000</v>
      </c>
      <c r="X1984" s="30">
        <v>35000</v>
      </c>
      <c r="Y1984" s="30">
        <v>35000</v>
      </c>
      <c r="Z1984" s="30">
        <v>35000</v>
      </c>
      <c r="AA1984" s="30">
        <v>35000</v>
      </c>
      <c r="AB1984" s="30">
        <v>35000</v>
      </c>
      <c r="AC1984" s="30">
        <v>35000</v>
      </c>
      <c r="AD1984" s="30">
        <v>35000</v>
      </c>
      <c r="AE1984" s="30">
        <v>35000</v>
      </c>
      <c r="AF1984" s="30">
        <v>35000</v>
      </c>
    </row>
    <row r="1985" spans="1:32" x14ac:dyDescent="0.45">
      <c r="A1985" s="29" t="s">
        <v>1056</v>
      </c>
      <c r="B1985" s="29" t="s">
        <v>1057</v>
      </c>
      <c r="C1985" s="29" t="s">
        <v>3299</v>
      </c>
      <c r="D1985" s="29" t="s">
        <v>3300</v>
      </c>
      <c r="E1985" s="29" t="s">
        <v>3538</v>
      </c>
      <c r="F1985" s="29" t="s">
        <v>3539</v>
      </c>
      <c r="G1985" s="29" t="s">
        <v>3200</v>
      </c>
      <c r="H1985" s="29" t="s">
        <v>3201</v>
      </c>
      <c r="I1985" s="29" t="s">
        <v>3202</v>
      </c>
      <c r="J1985" s="29" t="s">
        <v>3203</v>
      </c>
      <c r="K1985" s="29" t="s">
        <v>3204</v>
      </c>
      <c r="L1985" s="29" t="s">
        <v>3109</v>
      </c>
      <c r="M1985" s="29" t="s">
        <v>3378</v>
      </c>
      <c r="N1985" s="29" t="s">
        <v>3379</v>
      </c>
      <c r="O1985" s="29" t="s">
        <v>3380</v>
      </c>
      <c r="P1985" s="29" t="s">
        <v>3381</v>
      </c>
      <c r="Q1985" s="29" t="s">
        <v>3209</v>
      </c>
      <c r="R1985" s="29" t="s">
        <v>3210</v>
      </c>
      <c r="S1985" s="29" t="s">
        <v>3098</v>
      </c>
      <c r="T1985" s="29"/>
      <c r="U1985" s="30">
        <v>4650</v>
      </c>
      <c r="V1985" s="30">
        <v>4650</v>
      </c>
      <c r="W1985" s="30">
        <v>4650</v>
      </c>
      <c r="X1985" s="30">
        <v>4650</v>
      </c>
      <c r="Y1985" s="30">
        <v>4650</v>
      </c>
      <c r="Z1985" s="30">
        <v>4650</v>
      </c>
      <c r="AA1985" s="30">
        <v>4650</v>
      </c>
      <c r="AB1985" s="30">
        <v>4650</v>
      </c>
      <c r="AC1985" s="30">
        <v>4650</v>
      </c>
      <c r="AD1985" s="30">
        <v>4650</v>
      </c>
      <c r="AE1985" s="30">
        <v>0</v>
      </c>
      <c r="AF1985" s="30">
        <v>0</v>
      </c>
    </row>
    <row r="1986" spans="1:32" x14ac:dyDescent="0.45">
      <c r="A1986" s="29" t="s">
        <v>1056</v>
      </c>
      <c r="B1986" s="29" t="s">
        <v>1057</v>
      </c>
      <c r="C1986" s="29" t="s">
        <v>3211</v>
      </c>
      <c r="D1986" s="29" t="s">
        <v>3212</v>
      </c>
      <c r="E1986" s="29" t="s">
        <v>3213</v>
      </c>
      <c r="F1986" s="29" t="s">
        <v>982</v>
      </c>
      <c r="G1986" s="29" t="s">
        <v>3200</v>
      </c>
      <c r="H1986" s="29" t="s">
        <v>3201</v>
      </c>
      <c r="I1986" s="29" t="s">
        <v>3202</v>
      </c>
      <c r="J1986" s="29" t="s">
        <v>3203</v>
      </c>
      <c r="K1986" s="29" t="s">
        <v>3204</v>
      </c>
      <c r="L1986" s="29" t="s">
        <v>3109</v>
      </c>
      <c r="M1986" s="29" t="s">
        <v>3205</v>
      </c>
      <c r="N1986" s="29" t="s">
        <v>3206</v>
      </c>
      <c r="O1986" s="29" t="s">
        <v>3214</v>
      </c>
      <c r="P1986" s="29" t="s">
        <v>3215</v>
      </c>
      <c r="Q1986" s="29" t="s">
        <v>3209</v>
      </c>
      <c r="R1986" s="29" t="s">
        <v>3210</v>
      </c>
      <c r="S1986" s="29" t="s">
        <v>3098</v>
      </c>
      <c r="T1986" s="29"/>
      <c r="U1986" s="30">
        <v>150</v>
      </c>
      <c r="V1986" s="30">
        <v>100</v>
      </c>
      <c r="W1986" s="30">
        <v>150</v>
      </c>
      <c r="X1986" s="30">
        <v>150</v>
      </c>
      <c r="Y1986" s="30">
        <v>150</v>
      </c>
      <c r="Z1986" s="30">
        <v>350</v>
      </c>
      <c r="AA1986" s="30">
        <v>400</v>
      </c>
      <c r="AB1986" s="30">
        <v>550</v>
      </c>
      <c r="AC1986" s="30">
        <v>450</v>
      </c>
      <c r="AD1986" s="30">
        <v>250</v>
      </c>
      <c r="AE1986" s="30">
        <v>250</v>
      </c>
      <c r="AF1986" s="30">
        <v>250</v>
      </c>
    </row>
    <row r="1987" spans="1:32" x14ac:dyDescent="0.45">
      <c r="A1987" s="29" t="s">
        <v>1056</v>
      </c>
      <c r="B1987" s="29" t="s">
        <v>1057</v>
      </c>
      <c r="C1987" s="29" t="s">
        <v>3211</v>
      </c>
      <c r="D1987" s="29" t="s">
        <v>3212</v>
      </c>
      <c r="E1987" s="29" t="s">
        <v>3213</v>
      </c>
      <c r="F1987" s="29" t="s">
        <v>982</v>
      </c>
      <c r="G1987" s="29" t="s">
        <v>3200</v>
      </c>
      <c r="H1987" s="29" t="s">
        <v>3201</v>
      </c>
      <c r="I1987" s="29" t="s">
        <v>3202</v>
      </c>
      <c r="J1987" s="29" t="s">
        <v>3203</v>
      </c>
      <c r="K1987" s="29" t="s">
        <v>3221</v>
      </c>
      <c r="L1987" s="29" t="s">
        <v>3113</v>
      </c>
      <c r="M1987" s="29" t="s">
        <v>3222</v>
      </c>
      <c r="N1987" s="29" t="s">
        <v>3223</v>
      </c>
      <c r="O1987" s="29" t="s">
        <v>3224</v>
      </c>
      <c r="P1987" s="29" t="s">
        <v>3225</v>
      </c>
      <c r="Q1987" s="29" t="s">
        <v>3209</v>
      </c>
      <c r="R1987" s="29" t="s">
        <v>3210</v>
      </c>
      <c r="S1987" s="29" t="s">
        <v>3098</v>
      </c>
      <c r="T1987" s="29"/>
      <c r="U1987" s="30">
        <v>37517</v>
      </c>
      <c r="V1987" s="30">
        <v>50968</v>
      </c>
      <c r="W1987" s="30">
        <v>37514</v>
      </c>
      <c r="X1987" s="30">
        <v>37962</v>
      </c>
      <c r="Y1987" s="30">
        <v>37726</v>
      </c>
      <c r="Z1987" s="30">
        <v>49474</v>
      </c>
      <c r="AA1987" s="30">
        <v>58026</v>
      </c>
      <c r="AB1987" s="30">
        <v>59368</v>
      </c>
      <c r="AC1987" s="30">
        <v>53401</v>
      </c>
      <c r="AD1987" s="30">
        <v>43778</v>
      </c>
      <c r="AE1987" s="30">
        <v>45522</v>
      </c>
      <c r="AF1987" s="30">
        <v>49173</v>
      </c>
    </row>
    <row r="1988" spans="1:32" x14ac:dyDescent="0.45">
      <c r="A1988" s="29" t="s">
        <v>1056</v>
      </c>
      <c r="B1988" s="29" t="s">
        <v>1057</v>
      </c>
      <c r="C1988" s="29" t="s">
        <v>3211</v>
      </c>
      <c r="D1988" s="29" t="s">
        <v>3212</v>
      </c>
      <c r="E1988" s="29" t="s">
        <v>3213</v>
      </c>
      <c r="F1988" s="29" t="s">
        <v>982</v>
      </c>
      <c r="G1988" s="29" t="s">
        <v>3200</v>
      </c>
      <c r="H1988" s="29" t="s">
        <v>3201</v>
      </c>
      <c r="I1988" s="29" t="s">
        <v>3202</v>
      </c>
      <c r="J1988" s="29" t="s">
        <v>3203</v>
      </c>
      <c r="K1988" s="29" t="s">
        <v>3401</v>
      </c>
      <c r="L1988" s="29" t="s">
        <v>3402</v>
      </c>
      <c r="M1988" s="29" t="s">
        <v>3403</v>
      </c>
      <c r="N1988" s="29" t="s">
        <v>3404</v>
      </c>
      <c r="O1988" s="29" t="s">
        <v>3506</v>
      </c>
      <c r="P1988" s="29" t="s">
        <v>3507</v>
      </c>
      <c r="Q1988" s="29" t="s">
        <v>3209</v>
      </c>
      <c r="R1988" s="29" t="s">
        <v>3210</v>
      </c>
      <c r="S1988" s="29" t="s">
        <v>3098</v>
      </c>
      <c r="T1988" s="29"/>
      <c r="U1988" s="30">
        <v>435</v>
      </c>
      <c r="V1988" s="30">
        <v>0</v>
      </c>
      <c r="W1988" s="30">
        <v>261</v>
      </c>
      <c r="X1988" s="30">
        <v>101</v>
      </c>
      <c r="Y1988" s="30">
        <v>0</v>
      </c>
      <c r="Z1988" s="30">
        <v>101</v>
      </c>
      <c r="AA1988" s="30">
        <v>0</v>
      </c>
      <c r="AB1988" s="30">
        <v>87</v>
      </c>
      <c r="AC1988" s="30">
        <v>0</v>
      </c>
      <c r="AD1988" s="30">
        <v>87</v>
      </c>
      <c r="AE1988" s="30">
        <v>87</v>
      </c>
      <c r="AF1988" s="30">
        <v>290</v>
      </c>
    </row>
    <row r="1989" spans="1:32" x14ac:dyDescent="0.45">
      <c r="A1989" s="29" t="s">
        <v>1056</v>
      </c>
      <c r="B1989" s="29" t="s">
        <v>1057</v>
      </c>
      <c r="C1989" s="29" t="s">
        <v>3211</v>
      </c>
      <c r="D1989" s="29" t="s">
        <v>3212</v>
      </c>
      <c r="E1989" s="29" t="s">
        <v>3213</v>
      </c>
      <c r="F1989" s="29" t="s">
        <v>982</v>
      </c>
      <c r="G1989" s="29" t="s">
        <v>3200</v>
      </c>
      <c r="H1989" s="29" t="s">
        <v>3201</v>
      </c>
      <c r="I1989" s="29" t="s">
        <v>3202</v>
      </c>
      <c r="J1989" s="29" t="s">
        <v>3203</v>
      </c>
      <c r="K1989" s="29" t="s">
        <v>3401</v>
      </c>
      <c r="L1989" s="29" t="s">
        <v>3402</v>
      </c>
      <c r="M1989" s="29" t="s">
        <v>3403</v>
      </c>
      <c r="N1989" s="29" t="s">
        <v>3404</v>
      </c>
      <c r="O1989" s="29" t="s">
        <v>3816</v>
      </c>
      <c r="P1989" s="29" t="s">
        <v>3817</v>
      </c>
      <c r="Q1989" s="29" t="s">
        <v>3209</v>
      </c>
      <c r="R1989" s="29" t="s">
        <v>3210</v>
      </c>
      <c r="S1989" s="29" t="s">
        <v>3098</v>
      </c>
      <c r="T1989" s="29"/>
      <c r="U1989" s="30">
        <v>121443</v>
      </c>
      <c r="V1989" s="30">
        <v>121599</v>
      </c>
      <c r="W1989" s="30">
        <v>122457</v>
      </c>
      <c r="X1989" s="30">
        <v>121365</v>
      </c>
      <c r="Y1989" s="30">
        <v>122496</v>
      </c>
      <c r="Z1989" s="30">
        <v>122301</v>
      </c>
      <c r="AA1989" s="30">
        <v>122691</v>
      </c>
      <c r="AB1989" s="30">
        <v>122496</v>
      </c>
      <c r="AC1989" s="30">
        <v>122652</v>
      </c>
      <c r="AD1989" s="30">
        <v>121950</v>
      </c>
      <c r="AE1989" s="30">
        <v>121911</v>
      </c>
      <c r="AF1989" s="30">
        <v>122246</v>
      </c>
    </row>
    <row r="1990" spans="1:32" x14ac:dyDescent="0.45">
      <c r="A1990" s="29" t="s">
        <v>1056</v>
      </c>
      <c r="B1990" s="29" t="s">
        <v>1057</v>
      </c>
      <c r="C1990" s="29" t="s">
        <v>3211</v>
      </c>
      <c r="D1990" s="29" t="s">
        <v>3212</v>
      </c>
      <c r="E1990" s="29" t="s">
        <v>3213</v>
      </c>
      <c r="F1990" s="29" t="s">
        <v>982</v>
      </c>
      <c r="G1990" s="29" t="s">
        <v>3200</v>
      </c>
      <c r="H1990" s="29" t="s">
        <v>3201</v>
      </c>
      <c r="I1990" s="29" t="s">
        <v>3226</v>
      </c>
      <c r="J1990" s="29" t="s">
        <v>3227</v>
      </c>
      <c r="K1990" s="29" t="s">
        <v>3228</v>
      </c>
      <c r="L1990" s="29" t="s">
        <v>3111</v>
      </c>
      <c r="M1990" s="29" t="s">
        <v>3409</v>
      </c>
      <c r="N1990" s="29" t="s">
        <v>3410</v>
      </c>
      <c r="O1990" s="29" t="s">
        <v>3411</v>
      </c>
      <c r="P1990" s="29" t="s">
        <v>3412</v>
      </c>
      <c r="Q1990" s="29" t="s">
        <v>3209</v>
      </c>
      <c r="R1990" s="29" t="s">
        <v>3210</v>
      </c>
      <c r="S1990" s="29" t="s">
        <v>3098</v>
      </c>
      <c r="T1990" s="29"/>
      <c r="U1990" s="30">
        <v>24000</v>
      </c>
      <c r="V1990" s="30">
        <v>24000</v>
      </c>
      <c r="W1990" s="30">
        <v>24000</v>
      </c>
      <c r="X1990" s="30">
        <v>24000</v>
      </c>
      <c r="Y1990" s="30">
        <v>24000</v>
      </c>
      <c r="Z1990" s="30">
        <v>24000</v>
      </c>
      <c r="AA1990" s="30">
        <v>24000</v>
      </c>
      <c r="AB1990" s="30">
        <v>24000</v>
      </c>
      <c r="AC1990" s="30">
        <v>24000</v>
      </c>
      <c r="AD1990" s="30">
        <v>24000</v>
      </c>
      <c r="AE1990" s="30">
        <v>24000</v>
      </c>
      <c r="AF1990" s="30">
        <v>24000</v>
      </c>
    </row>
    <row r="1991" spans="1:32" x14ac:dyDescent="0.45">
      <c r="A1991" s="29" t="s">
        <v>1056</v>
      </c>
      <c r="B1991" s="29" t="s">
        <v>1057</v>
      </c>
      <c r="C1991" s="29" t="s">
        <v>3211</v>
      </c>
      <c r="D1991" s="29" t="s">
        <v>3212</v>
      </c>
      <c r="E1991" s="29" t="s">
        <v>3213</v>
      </c>
      <c r="F1991" s="29" t="s">
        <v>982</v>
      </c>
      <c r="G1991" s="29" t="s">
        <v>3200</v>
      </c>
      <c r="H1991" s="29" t="s">
        <v>3201</v>
      </c>
      <c r="I1991" s="29" t="s">
        <v>3226</v>
      </c>
      <c r="J1991" s="29" t="s">
        <v>3227</v>
      </c>
      <c r="K1991" s="29" t="s">
        <v>3228</v>
      </c>
      <c r="L1991" s="29" t="s">
        <v>3111</v>
      </c>
      <c r="M1991" s="29" t="s">
        <v>3229</v>
      </c>
      <c r="N1991" s="29" t="s">
        <v>3230</v>
      </c>
      <c r="O1991" s="29" t="s">
        <v>3231</v>
      </c>
      <c r="P1991" s="29" t="s">
        <v>3232</v>
      </c>
      <c r="Q1991" s="29" t="s">
        <v>3209</v>
      </c>
      <c r="R1991" s="29" t="s">
        <v>3210</v>
      </c>
      <c r="S1991" s="29" t="s">
        <v>3098</v>
      </c>
      <c r="T1991" s="29"/>
      <c r="U1991" s="30">
        <v>0</v>
      </c>
      <c r="V1991" s="30">
        <v>0</v>
      </c>
      <c r="W1991" s="30">
        <v>0</v>
      </c>
      <c r="X1991" s="30">
        <v>0</v>
      </c>
      <c r="Y1991" s="30">
        <v>0</v>
      </c>
      <c r="Z1991" s="30">
        <v>0</v>
      </c>
      <c r="AA1991" s="30">
        <v>0</v>
      </c>
      <c r="AB1991" s="30">
        <v>0</v>
      </c>
      <c r="AC1991" s="30">
        <v>0</v>
      </c>
      <c r="AD1991" s="30">
        <v>0</v>
      </c>
      <c r="AE1991" s="30">
        <v>0</v>
      </c>
      <c r="AF1991" s="30">
        <v>0</v>
      </c>
    </row>
    <row r="1992" spans="1:32" x14ac:dyDescent="0.45">
      <c r="A1992" s="29" t="s">
        <v>1056</v>
      </c>
      <c r="B1992" s="29" t="s">
        <v>1057</v>
      </c>
      <c r="C1992" s="29" t="s">
        <v>3211</v>
      </c>
      <c r="D1992" s="29" t="s">
        <v>3212</v>
      </c>
      <c r="E1992" s="29" t="s">
        <v>3213</v>
      </c>
      <c r="F1992" s="29" t="s">
        <v>982</v>
      </c>
      <c r="G1992" s="29" t="s">
        <v>3200</v>
      </c>
      <c r="H1992" s="29" t="s">
        <v>3201</v>
      </c>
      <c r="I1992" s="29" t="s">
        <v>3226</v>
      </c>
      <c r="J1992" s="29" t="s">
        <v>3227</v>
      </c>
      <c r="K1992" s="29" t="s">
        <v>3228</v>
      </c>
      <c r="L1992" s="29" t="s">
        <v>3111</v>
      </c>
      <c r="M1992" s="29" t="s">
        <v>3295</v>
      </c>
      <c r="N1992" s="29" t="s">
        <v>3296</v>
      </c>
      <c r="O1992" s="29" t="s">
        <v>3297</v>
      </c>
      <c r="P1992" s="29" t="s">
        <v>3298</v>
      </c>
      <c r="Q1992" s="29" t="s">
        <v>3209</v>
      </c>
      <c r="R1992" s="29" t="s">
        <v>3210</v>
      </c>
      <c r="S1992" s="29" t="s">
        <v>3098</v>
      </c>
      <c r="T1992" s="29"/>
      <c r="U1992" s="30">
        <v>0</v>
      </c>
      <c r="V1992" s="30">
        <v>0</v>
      </c>
      <c r="W1992" s="30">
        <v>0</v>
      </c>
      <c r="X1992" s="30">
        <v>0</v>
      </c>
      <c r="Y1992" s="30">
        <v>0</v>
      </c>
      <c r="Z1992" s="30">
        <v>0</v>
      </c>
      <c r="AA1992" s="30">
        <v>0</v>
      </c>
      <c r="AB1992" s="30">
        <v>0</v>
      </c>
      <c r="AC1992" s="30">
        <v>0</v>
      </c>
      <c r="AD1992" s="30">
        <v>0</v>
      </c>
      <c r="AE1992" s="30">
        <v>0</v>
      </c>
      <c r="AF1992" s="30">
        <v>0</v>
      </c>
    </row>
    <row r="1993" spans="1:32" x14ac:dyDescent="0.45">
      <c r="A1993" s="29" t="s">
        <v>1056</v>
      </c>
      <c r="B1993" s="29" t="s">
        <v>1057</v>
      </c>
      <c r="C1993" s="29" t="s">
        <v>3211</v>
      </c>
      <c r="D1993" s="29" t="s">
        <v>3212</v>
      </c>
      <c r="E1993" s="29" t="s">
        <v>3213</v>
      </c>
      <c r="F1993" s="29" t="s">
        <v>982</v>
      </c>
      <c r="G1993" s="29" t="s">
        <v>3233</v>
      </c>
      <c r="H1993" s="29" t="s">
        <v>3234</v>
      </c>
      <c r="I1993" s="29" t="s">
        <v>3235</v>
      </c>
      <c r="J1993" s="29" t="s">
        <v>3236</v>
      </c>
      <c r="K1993" s="29" t="s">
        <v>3237</v>
      </c>
      <c r="L1993" s="29" t="s">
        <v>3107</v>
      </c>
      <c r="M1993" s="29" t="s">
        <v>3238</v>
      </c>
      <c r="N1993" s="29" t="s">
        <v>3239</v>
      </c>
      <c r="O1993" s="29" t="s">
        <v>3422</v>
      </c>
      <c r="P1993" s="29" t="s">
        <v>3423</v>
      </c>
      <c r="Q1993" s="29" t="s">
        <v>3209</v>
      </c>
      <c r="R1993" s="29" t="s">
        <v>3210</v>
      </c>
      <c r="S1993" s="29" t="s">
        <v>3098</v>
      </c>
      <c r="T1993" s="29"/>
      <c r="U1993" s="30">
        <v>11880</v>
      </c>
      <c r="V1993" s="30">
        <v>11880</v>
      </c>
      <c r="W1993" s="30">
        <v>11880</v>
      </c>
      <c r="X1993" s="30">
        <v>11880</v>
      </c>
      <c r="Y1993" s="30">
        <v>11880</v>
      </c>
      <c r="Z1993" s="30">
        <v>11880</v>
      </c>
      <c r="AA1993" s="30">
        <v>11880</v>
      </c>
      <c r="AB1993" s="30">
        <v>11880</v>
      </c>
      <c r="AC1993" s="30">
        <v>11880</v>
      </c>
      <c r="AD1993" s="30">
        <v>11880</v>
      </c>
      <c r="AE1993" s="30">
        <v>11880</v>
      </c>
      <c r="AF1993" s="30">
        <v>11880</v>
      </c>
    </row>
    <row r="1994" spans="1:32" x14ac:dyDescent="0.45">
      <c r="A1994" s="29" t="s">
        <v>1056</v>
      </c>
      <c r="B1994" s="29" t="s">
        <v>1057</v>
      </c>
      <c r="C1994" s="29" t="s">
        <v>3211</v>
      </c>
      <c r="D1994" s="29" t="s">
        <v>3212</v>
      </c>
      <c r="E1994" s="29" t="s">
        <v>3213</v>
      </c>
      <c r="F1994" s="29" t="s">
        <v>982</v>
      </c>
      <c r="G1994" s="29" t="s">
        <v>3233</v>
      </c>
      <c r="H1994" s="29" t="s">
        <v>3234</v>
      </c>
      <c r="I1994" s="29" t="s">
        <v>3262</v>
      </c>
      <c r="J1994" s="29" t="s">
        <v>3263</v>
      </c>
      <c r="K1994" s="29" t="s">
        <v>3264</v>
      </c>
      <c r="L1994" s="29" t="s">
        <v>3103</v>
      </c>
      <c r="M1994" s="29" t="s">
        <v>3265</v>
      </c>
      <c r="N1994" s="29" t="s">
        <v>3266</v>
      </c>
      <c r="O1994" s="29" t="s">
        <v>3267</v>
      </c>
      <c r="P1994" s="29" t="s">
        <v>3268</v>
      </c>
      <c r="Q1994" s="29" t="s">
        <v>3209</v>
      </c>
      <c r="R1994" s="29" t="s">
        <v>3210</v>
      </c>
      <c r="S1994" s="29" t="s">
        <v>3098</v>
      </c>
      <c r="T1994" s="29"/>
      <c r="U1994" s="30">
        <v>23920</v>
      </c>
      <c r="V1994" s="30">
        <v>23920</v>
      </c>
      <c r="W1994" s="30">
        <v>23920</v>
      </c>
      <c r="X1994" s="30">
        <v>23920</v>
      </c>
      <c r="Y1994" s="30">
        <v>23920</v>
      </c>
      <c r="Z1994" s="30">
        <v>23920</v>
      </c>
      <c r="AA1994" s="30">
        <v>23920</v>
      </c>
      <c r="AB1994" s="30">
        <v>23920</v>
      </c>
      <c r="AC1994" s="30">
        <v>23920</v>
      </c>
      <c r="AD1994" s="30">
        <v>23920</v>
      </c>
      <c r="AE1994" s="30">
        <v>23920</v>
      </c>
      <c r="AF1994" s="30">
        <v>23920</v>
      </c>
    </row>
    <row r="1995" spans="1:32" x14ac:dyDescent="0.45">
      <c r="A1995" s="29" t="s">
        <v>1056</v>
      </c>
      <c r="B1995" s="29" t="s">
        <v>1057</v>
      </c>
      <c r="C1995" s="29" t="s">
        <v>3211</v>
      </c>
      <c r="D1995" s="29" t="s">
        <v>3212</v>
      </c>
      <c r="E1995" s="29" t="s">
        <v>3213</v>
      </c>
      <c r="F1995" s="29" t="s">
        <v>982</v>
      </c>
      <c r="G1995" s="29" t="s">
        <v>3233</v>
      </c>
      <c r="H1995" s="29" t="s">
        <v>3234</v>
      </c>
      <c r="I1995" s="29" t="s">
        <v>3262</v>
      </c>
      <c r="J1995" s="29" t="s">
        <v>3263</v>
      </c>
      <c r="K1995" s="29" t="s">
        <v>3264</v>
      </c>
      <c r="L1995" s="29" t="s">
        <v>3103</v>
      </c>
      <c r="M1995" s="29" t="s">
        <v>3265</v>
      </c>
      <c r="N1995" s="29" t="s">
        <v>3266</v>
      </c>
      <c r="O1995" s="29" t="s">
        <v>3269</v>
      </c>
      <c r="P1995" s="29" t="s">
        <v>3270</v>
      </c>
      <c r="Q1995" s="29" t="s">
        <v>3209</v>
      </c>
      <c r="R1995" s="29" t="s">
        <v>3210</v>
      </c>
      <c r="S1995" s="29" t="s">
        <v>3098</v>
      </c>
      <c r="T1995" s="29"/>
      <c r="U1995" s="30">
        <v>0</v>
      </c>
      <c r="V1995" s="30">
        <v>0</v>
      </c>
      <c r="W1995" s="30">
        <v>39</v>
      </c>
      <c r="X1995" s="30">
        <v>0</v>
      </c>
      <c r="Y1995" s="30">
        <v>0</v>
      </c>
      <c r="Z1995" s="30">
        <v>0</v>
      </c>
      <c r="AA1995" s="30">
        <v>0</v>
      </c>
      <c r="AB1995" s="30">
        <v>0</v>
      </c>
      <c r="AC1995" s="30">
        <v>0</v>
      </c>
      <c r="AD1995" s="30">
        <v>0</v>
      </c>
      <c r="AE1995" s="30">
        <v>0</v>
      </c>
      <c r="AF1995" s="30">
        <v>0</v>
      </c>
    </row>
    <row r="1996" spans="1:32" x14ac:dyDescent="0.45">
      <c r="A1996" s="29" t="s">
        <v>1056</v>
      </c>
      <c r="B1996" s="29" t="s">
        <v>1057</v>
      </c>
      <c r="C1996" s="29" t="s">
        <v>3211</v>
      </c>
      <c r="D1996" s="29" t="s">
        <v>3212</v>
      </c>
      <c r="E1996" s="29" t="s">
        <v>3213</v>
      </c>
      <c r="F1996" s="29" t="s">
        <v>982</v>
      </c>
      <c r="G1996" s="29" t="s">
        <v>3233</v>
      </c>
      <c r="H1996" s="29" t="s">
        <v>3234</v>
      </c>
      <c r="I1996" s="29" t="s">
        <v>3262</v>
      </c>
      <c r="J1996" s="29" t="s">
        <v>3263</v>
      </c>
      <c r="K1996" s="29" t="s">
        <v>3264</v>
      </c>
      <c r="L1996" s="29" t="s">
        <v>3103</v>
      </c>
      <c r="M1996" s="29" t="s">
        <v>3265</v>
      </c>
      <c r="N1996" s="29" t="s">
        <v>3266</v>
      </c>
      <c r="O1996" s="29" t="s">
        <v>3271</v>
      </c>
      <c r="P1996" s="29" t="s">
        <v>3272</v>
      </c>
      <c r="Q1996" s="29" t="s">
        <v>3209</v>
      </c>
      <c r="R1996" s="29" t="s">
        <v>3210</v>
      </c>
      <c r="S1996" s="29" t="s">
        <v>3098</v>
      </c>
      <c r="T1996" s="29"/>
      <c r="U1996" s="30">
        <v>376</v>
      </c>
      <c r="V1996" s="30">
        <v>0</v>
      </c>
      <c r="W1996" s="30">
        <v>0</v>
      </c>
      <c r="X1996" s="30">
        <v>0</v>
      </c>
      <c r="Y1996" s="30">
        <v>0</v>
      </c>
      <c r="Z1996" s="30">
        <v>0</v>
      </c>
      <c r="AA1996" s="30">
        <v>0</v>
      </c>
      <c r="AB1996" s="30">
        <v>0</v>
      </c>
      <c r="AC1996" s="30">
        <v>0</v>
      </c>
      <c r="AD1996" s="30">
        <v>0</v>
      </c>
      <c r="AE1996" s="30">
        <v>0</v>
      </c>
      <c r="AF1996" s="30">
        <v>0</v>
      </c>
    </row>
    <row r="1997" spans="1:32" x14ac:dyDescent="0.45">
      <c r="A1997" s="29" t="s">
        <v>1056</v>
      </c>
      <c r="B1997" s="29" t="s">
        <v>1057</v>
      </c>
      <c r="C1997" s="29" t="s">
        <v>3211</v>
      </c>
      <c r="D1997" s="29" t="s">
        <v>3212</v>
      </c>
      <c r="E1997" s="29" t="s">
        <v>3213</v>
      </c>
      <c r="F1997" s="29" t="s">
        <v>982</v>
      </c>
      <c r="G1997" s="29" t="s">
        <v>3233</v>
      </c>
      <c r="H1997" s="29" t="s">
        <v>3234</v>
      </c>
      <c r="I1997" s="29" t="s">
        <v>3262</v>
      </c>
      <c r="J1997" s="29" t="s">
        <v>3263</v>
      </c>
      <c r="K1997" s="29" t="s">
        <v>3264</v>
      </c>
      <c r="L1997" s="29" t="s">
        <v>3103</v>
      </c>
      <c r="M1997" s="29" t="s">
        <v>3265</v>
      </c>
      <c r="N1997" s="29" t="s">
        <v>3266</v>
      </c>
      <c r="O1997" s="29" t="s">
        <v>3372</v>
      </c>
      <c r="P1997" s="29" t="s">
        <v>3373</v>
      </c>
      <c r="Q1997" s="29" t="s">
        <v>3209</v>
      </c>
      <c r="R1997" s="29" t="s">
        <v>3210</v>
      </c>
      <c r="S1997" s="29" t="s">
        <v>3098</v>
      </c>
      <c r="T1997" s="29"/>
      <c r="U1997" s="30">
        <v>7988</v>
      </c>
      <c r="V1997" s="30">
        <v>0</v>
      </c>
      <c r="W1997" s="30">
        <v>188</v>
      </c>
      <c r="X1997" s="30">
        <v>0</v>
      </c>
      <c r="Y1997" s="30">
        <v>0</v>
      </c>
      <c r="Z1997" s="30">
        <v>0</v>
      </c>
      <c r="AA1997" s="30">
        <v>0</v>
      </c>
      <c r="AB1997" s="30">
        <v>0</v>
      </c>
      <c r="AC1997" s="30">
        <v>0</v>
      </c>
      <c r="AD1997" s="30">
        <v>0</v>
      </c>
      <c r="AE1997" s="30">
        <v>0</v>
      </c>
      <c r="AF1997" s="30">
        <v>0</v>
      </c>
    </row>
    <row r="1998" spans="1:32" x14ac:dyDescent="0.45">
      <c r="A1998" s="29" t="s">
        <v>1056</v>
      </c>
      <c r="B1998" s="29" t="s">
        <v>1057</v>
      </c>
      <c r="C1998" s="29" t="s">
        <v>3211</v>
      </c>
      <c r="D1998" s="29" t="s">
        <v>3212</v>
      </c>
      <c r="E1998" s="29" t="s">
        <v>3213</v>
      </c>
      <c r="F1998" s="29" t="s">
        <v>982</v>
      </c>
      <c r="G1998" s="29" t="s">
        <v>3233</v>
      </c>
      <c r="H1998" s="29" t="s">
        <v>3234</v>
      </c>
      <c r="I1998" s="29" t="s">
        <v>3262</v>
      </c>
      <c r="J1998" s="29" t="s">
        <v>3263</v>
      </c>
      <c r="K1998" s="29" t="s">
        <v>3264</v>
      </c>
      <c r="L1998" s="29" t="s">
        <v>3103</v>
      </c>
      <c r="M1998" s="29" t="s">
        <v>3322</v>
      </c>
      <c r="N1998" s="29" t="s">
        <v>3323</v>
      </c>
      <c r="O1998" s="29" t="s">
        <v>3324</v>
      </c>
      <c r="P1998" s="29" t="s">
        <v>3325</v>
      </c>
      <c r="Q1998" s="29" t="s">
        <v>3209</v>
      </c>
      <c r="R1998" s="29" t="s">
        <v>3210</v>
      </c>
      <c r="S1998" s="29" t="s">
        <v>3098</v>
      </c>
      <c r="T1998" s="29"/>
      <c r="U1998" s="30">
        <v>16800</v>
      </c>
      <c r="V1998" s="30">
        <v>16800</v>
      </c>
      <c r="W1998" s="30">
        <v>16800</v>
      </c>
      <c r="X1998" s="30">
        <v>16800</v>
      </c>
      <c r="Y1998" s="30">
        <v>16800</v>
      </c>
      <c r="Z1998" s="30">
        <v>16800</v>
      </c>
      <c r="AA1998" s="30">
        <v>16800</v>
      </c>
      <c r="AB1998" s="30">
        <v>16800</v>
      </c>
      <c r="AC1998" s="30">
        <v>16800</v>
      </c>
      <c r="AD1998" s="30">
        <v>16800</v>
      </c>
      <c r="AE1998" s="30">
        <v>16800</v>
      </c>
      <c r="AF1998" s="30">
        <v>16800</v>
      </c>
    </row>
    <row r="1999" spans="1:32" x14ac:dyDescent="0.45">
      <c r="A1999" s="29" t="s">
        <v>1056</v>
      </c>
      <c r="B1999" s="29" t="s">
        <v>1057</v>
      </c>
      <c r="C1999" s="29" t="s">
        <v>3211</v>
      </c>
      <c r="D1999" s="29" t="s">
        <v>3212</v>
      </c>
      <c r="E1999" s="29" t="s">
        <v>3213</v>
      </c>
      <c r="F1999" s="29" t="s">
        <v>982</v>
      </c>
      <c r="G1999" s="29" t="s">
        <v>3233</v>
      </c>
      <c r="H1999" s="29" t="s">
        <v>3234</v>
      </c>
      <c r="I1999" s="29" t="s">
        <v>3262</v>
      </c>
      <c r="J1999" s="29" t="s">
        <v>3263</v>
      </c>
      <c r="K1999" s="29" t="s">
        <v>3264</v>
      </c>
      <c r="L1999" s="29" t="s">
        <v>3103</v>
      </c>
      <c r="M1999" s="29" t="s">
        <v>3322</v>
      </c>
      <c r="N1999" s="29" t="s">
        <v>3323</v>
      </c>
      <c r="O1999" s="29" t="s">
        <v>3576</v>
      </c>
      <c r="P1999" s="29" t="s">
        <v>3577</v>
      </c>
      <c r="Q1999" s="29" t="s">
        <v>3209</v>
      </c>
      <c r="R1999" s="29" t="s">
        <v>3210</v>
      </c>
      <c r="S1999" s="29" t="s">
        <v>3098</v>
      </c>
      <c r="T1999" s="29"/>
      <c r="U1999" s="30">
        <v>3300</v>
      </c>
      <c r="V1999" s="30">
        <v>3300</v>
      </c>
      <c r="W1999" s="30">
        <v>3300</v>
      </c>
      <c r="X1999" s="30">
        <v>3300</v>
      </c>
      <c r="Y1999" s="30">
        <v>3300</v>
      </c>
      <c r="Z1999" s="30">
        <v>3300</v>
      </c>
      <c r="AA1999" s="30">
        <v>3300</v>
      </c>
      <c r="AB1999" s="30">
        <v>3300</v>
      </c>
      <c r="AC1999" s="30">
        <v>3300</v>
      </c>
      <c r="AD1999" s="30">
        <v>3300</v>
      </c>
      <c r="AE1999" s="30">
        <v>3300</v>
      </c>
      <c r="AF1999" s="30">
        <v>3300</v>
      </c>
    </row>
    <row r="2000" spans="1:32" x14ac:dyDescent="0.45">
      <c r="A2000" s="29" t="s">
        <v>1056</v>
      </c>
      <c r="B2000" s="29" t="s">
        <v>1057</v>
      </c>
      <c r="C2000" s="29" t="s">
        <v>3211</v>
      </c>
      <c r="D2000" s="29" t="s">
        <v>3212</v>
      </c>
      <c r="E2000" s="29" t="s">
        <v>3213</v>
      </c>
      <c r="F2000" s="29" t="s">
        <v>982</v>
      </c>
      <c r="G2000" s="29" t="s">
        <v>3233</v>
      </c>
      <c r="H2000" s="29" t="s">
        <v>3234</v>
      </c>
      <c r="I2000" s="29" t="s">
        <v>3262</v>
      </c>
      <c r="J2000" s="29" t="s">
        <v>3263</v>
      </c>
      <c r="K2000" s="29" t="s">
        <v>3264</v>
      </c>
      <c r="L2000" s="29" t="s">
        <v>3103</v>
      </c>
      <c r="M2000" s="29" t="s">
        <v>3326</v>
      </c>
      <c r="N2000" s="29" t="s">
        <v>3327</v>
      </c>
      <c r="O2000" s="29" t="s">
        <v>3527</v>
      </c>
      <c r="P2000" s="29" t="s">
        <v>3528</v>
      </c>
      <c r="Q2000" s="29" t="s">
        <v>3209</v>
      </c>
      <c r="R2000" s="29" t="s">
        <v>3210</v>
      </c>
      <c r="S2000" s="29" t="s">
        <v>3098</v>
      </c>
      <c r="T2000" s="29"/>
      <c r="U2000" s="30">
        <v>5984</v>
      </c>
      <c r="V2000" s="30">
        <v>812</v>
      </c>
      <c r="W2000" s="30">
        <v>2331</v>
      </c>
      <c r="X2000" s="30">
        <v>1612</v>
      </c>
      <c r="Y2000" s="30">
        <v>2554</v>
      </c>
      <c r="Z2000" s="30">
        <v>1321</v>
      </c>
      <c r="AA2000" s="30">
        <v>2611</v>
      </c>
      <c r="AB2000" s="30">
        <v>3587</v>
      </c>
      <c r="AC2000" s="30">
        <v>1588</v>
      </c>
      <c r="AD2000" s="30">
        <v>1879</v>
      </c>
      <c r="AE2000" s="30">
        <v>2101</v>
      </c>
      <c r="AF2000" s="30">
        <v>1043</v>
      </c>
    </row>
    <row r="2001" spans="1:32" x14ac:dyDescent="0.45">
      <c r="A2001" s="29" t="s">
        <v>1056</v>
      </c>
      <c r="B2001" s="29" t="s">
        <v>1057</v>
      </c>
      <c r="C2001" s="29" t="s">
        <v>3211</v>
      </c>
      <c r="D2001" s="29" t="s">
        <v>3212</v>
      </c>
      <c r="E2001" s="29" t="s">
        <v>3213</v>
      </c>
      <c r="F2001" s="29" t="s">
        <v>982</v>
      </c>
      <c r="G2001" s="29" t="s">
        <v>3233</v>
      </c>
      <c r="H2001" s="29" t="s">
        <v>3234</v>
      </c>
      <c r="I2001" s="29" t="s">
        <v>3262</v>
      </c>
      <c r="J2001" s="29" t="s">
        <v>3263</v>
      </c>
      <c r="K2001" s="29" t="s">
        <v>3264</v>
      </c>
      <c r="L2001" s="29" t="s">
        <v>3103</v>
      </c>
      <c r="M2001" s="29" t="s">
        <v>3326</v>
      </c>
      <c r="N2001" s="29" t="s">
        <v>3327</v>
      </c>
      <c r="O2001" s="29" t="s">
        <v>3328</v>
      </c>
      <c r="P2001" s="29" t="s">
        <v>3329</v>
      </c>
      <c r="Q2001" s="29" t="s">
        <v>3209</v>
      </c>
      <c r="R2001" s="29" t="s">
        <v>3210</v>
      </c>
      <c r="S2001" s="29" t="s">
        <v>3098</v>
      </c>
      <c r="T2001" s="29"/>
      <c r="U2001" s="30">
        <v>0</v>
      </c>
      <c r="V2001" s="30">
        <v>0</v>
      </c>
      <c r="W2001" s="30">
        <v>0</v>
      </c>
      <c r="X2001" s="30">
        <v>0</v>
      </c>
      <c r="Y2001" s="30">
        <v>0</v>
      </c>
      <c r="Z2001" s="30">
        <v>0</v>
      </c>
      <c r="AA2001" s="30">
        <v>0</v>
      </c>
      <c r="AB2001" s="30">
        <v>0</v>
      </c>
      <c r="AC2001" s="30">
        <v>0</v>
      </c>
      <c r="AD2001" s="30">
        <v>0</v>
      </c>
      <c r="AE2001" s="30">
        <v>0</v>
      </c>
      <c r="AF2001" s="30">
        <v>0</v>
      </c>
    </row>
    <row r="2002" spans="1:32" x14ac:dyDescent="0.45">
      <c r="A2002" s="29" t="s">
        <v>1056</v>
      </c>
      <c r="B2002" s="29" t="s">
        <v>1057</v>
      </c>
      <c r="C2002" s="29" t="s">
        <v>3211</v>
      </c>
      <c r="D2002" s="29" t="s">
        <v>3212</v>
      </c>
      <c r="E2002" s="29" t="s">
        <v>3213</v>
      </c>
      <c r="F2002" s="29" t="s">
        <v>982</v>
      </c>
      <c r="G2002" s="29" t="s">
        <v>3233</v>
      </c>
      <c r="H2002" s="29" t="s">
        <v>3234</v>
      </c>
      <c r="I2002" s="29" t="s">
        <v>3262</v>
      </c>
      <c r="J2002" s="29" t="s">
        <v>3263</v>
      </c>
      <c r="K2002" s="29" t="s">
        <v>3264</v>
      </c>
      <c r="L2002" s="29" t="s">
        <v>3103</v>
      </c>
      <c r="M2002" s="29" t="s">
        <v>3326</v>
      </c>
      <c r="N2002" s="29" t="s">
        <v>3327</v>
      </c>
      <c r="O2002" s="29" t="s">
        <v>3330</v>
      </c>
      <c r="P2002" s="29" t="s">
        <v>3331</v>
      </c>
      <c r="Q2002" s="29" t="s">
        <v>3209</v>
      </c>
      <c r="R2002" s="29" t="s">
        <v>3210</v>
      </c>
      <c r="S2002" s="29" t="s">
        <v>3098</v>
      </c>
      <c r="T2002" s="29"/>
      <c r="U2002" s="30">
        <v>0</v>
      </c>
      <c r="V2002" s="30">
        <v>0</v>
      </c>
      <c r="W2002" s="30">
        <v>0</v>
      </c>
      <c r="X2002" s="30">
        <v>0</v>
      </c>
      <c r="Y2002" s="30">
        <v>0</v>
      </c>
      <c r="Z2002" s="30">
        <v>0</v>
      </c>
      <c r="AA2002" s="30">
        <v>0</v>
      </c>
      <c r="AB2002" s="30">
        <v>0</v>
      </c>
      <c r="AC2002" s="30">
        <v>0</v>
      </c>
      <c r="AD2002" s="30">
        <v>0</v>
      </c>
      <c r="AE2002" s="30">
        <v>0</v>
      </c>
      <c r="AF2002" s="30">
        <v>0</v>
      </c>
    </row>
    <row r="2003" spans="1:32" x14ac:dyDescent="0.45">
      <c r="A2003" s="29" t="s">
        <v>1056</v>
      </c>
      <c r="B2003" s="29" t="s">
        <v>1057</v>
      </c>
      <c r="C2003" s="29" t="s">
        <v>3211</v>
      </c>
      <c r="D2003" s="29" t="s">
        <v>3212</v>
      </c>
      <c r="E2003" s="29" t="s">
        <v>3213</v>
      </c>
      <c r="F2003" s="29" t="s">
        <v>982</v>
      </c>
      <c r="G2003" s="29" t="s">
        <v>3233</v>
      </c>
      <c r="H2003" s="29" t="s">
        <v>3234</v>
      </c>
      <c r="I2003" s="29" t="s">
        <v>3262</v>
      </c>
      <c r="J2003" s="29" t="s">
        <v>3263</v>
      </c>
      <c r="K2003" s="29" t="s">
        <v>3264</v>
      </c>
      <c r="L2003" s="29" t="s">
        <v>3103</v>
      </c>
      <c r="M2003" s="29" t="s">
        <v>3326</v>
      </c>
      <c r="N2003" s="29" t="s">
        <v>3327</v>
      </c>
      <c r="O2003" s="29" t="s">
        <v>3332</v>
      </c>
      <c r="P2003" s="29" t="s">
        <v>3333</v>
      </c>
      <c r="Q2003" s="29" t="s">
        <v>3209</v>
      </c>
      <c r="R2003" s="29" t="s">
        <v>3210</v>
      </c>
      <c r="S2003" s="29" t="s">
        <v>3098</v>
      </c>
      <c r="T2003" s="29"/>
      <c r="U2003" s="30">
        <v>33000</v>
      </c>
      <c r="V2003" s="30">
        <v>33000</v>
      </c>
      <c r="W2003" s="30">
        <v>33000</v>
      </c>
      <c r="X2003" s="30">
        <v>33000</v>
      </c>
      <c r="Y2003" s="30">
        <v>33000</v>
      </c>
      <c r="Z2003" s="30">
        <v>33000</v>
      </c>
      <c r="AA2003" s="30">
        <v>33000</v>
      </c>
      <c r="AB2003" s="30">
        <v>33000</v>
      </c>
      <c r="AC2003" s="30">
        <v>33000</v>
      </c>
      <c r="AD2003" s="30">
        <v>33000</v>
      </c>
      <c r="AE2003" s="30">
        <v>33000</v>
      </c>
      <c r="AF2003" s="30">
        <v>33000</v>
      </c>
    </row>
    <row r="2004" spans="1:32" x14ac:dyDescent="0.45">
      <c r="A2004" s="29" t="s">
        <v>1056</v>
      </c>
      <c r="B2004" s="29" t="s">
        <v>1057</v>
      </c>
      <c r="C2004" s="29" t="s">
        <v>3211</v>
      </c>
      <c r="D2004" s="29" t="s">
        <v>3212</v>
      </c>
      <c r="E2004" s="29" t="s">
        <v>3213</v>
      </c>
      <c r="F2004" s="29" t="s">
        <v>982</v>
      </c>
      <c r="G2004" s="29" t="s">
        <v>3233</v>
      </c>
      <c r="H2004" s="29" t="s">
        <v>3234</v>
      </c>
      <c r="I2004" s="29" t="s">
        <v>3275</v>
      </c>
      <c r="J2004" s="29" t="s">
        <v>3276</v>
      </c>
      <c r="K2004" s="29" t="s">
        <v>3282</v>
      </c>
      <c r="L2004" s="29" t="s">
        <v>3112</v>
      </c>
      <c r="M2004" s="29" t="s">
        <v>3283</v>
      </c>
      <c r="N2004" s="29" t="s">
        <v>3284</v>
      </c>
      <c r="O2004" s="29" t="s">
        <v>3376</v>
      </c>
      <c r="P2004" s="29" t="s">
        <v>3377</v>
      </c>
      <c r="Q2004" s="29" t="s">
        <v>3209</v>
      </c>
      <c r="R2004" s="29" t="s">
        <v>3210</v>
      </c>
      <c r="S2004" s="29" t="s">
        <v>3098</v>
      </c>
      <c r="T2004" s="29"/>
      <c r="U2004" s="30">
        <v>48450</v>
      </c>
      <c r="V2004" s="30">
        <v>48450</v>
      </c>
      <c r="W2004" s="30">
        <v>48450</v>
      </c>
      <c r="X2004" s="30">
        <v>48450</v>
      </c>
      <c r="Y2004" s="30">
        <v>48450</v>
      </c>
      <c r="Z2004" s="30">
        <v>48450</v>
      </c>
      <c r="AA2004" s="30">
        <v>48450</v>
      </c>
      <c r="AB2004" s="30">
        <v>48450</v>
      </c>
      <c r="AC2004" s="30">
        <v>48450</v>
      </c>
      <c r="AD2004" s="30">
        <v>48450</v>
      </c>
      <c r="AE2004" s="30">
        <v>48450</v>
      </c>
      <c r="AF2004" s="30">
        <v>48450</v>
      </c>
    </row>
    <row r="2005" spans="1:32" x14ac:dyDescent="0.45">
      <c r="A2005" s="29" t="s">
        <v>1056</v>
      </c>
      <c r="B2005" s="29" t="s">
        <v>1057</v>
      </c>
      <c r="C2005" s="29" t="s">
        <v>3211</v>
      </c>
      <c r="D2005" s="29" t="s">
        <v>3212</v>
      </c>
      <c r="E2005" s="29" t="s">
        <v>3213</v>
      </c>
      <c r="F2005" s="29" t="s">
        <v>982</v>
      </c>
      <c r="G2005" s="29" t="s">
        <v>3233</v>
      </c>
      <c r="H2005" s="29" t="s">
        <v>3234</v>
      </c>
      <c r="I2005" s="29" t="s">
        <v>3275</v>
      </c>
      <c r="J2005" s="29" t="s">
        <v>3276</v>
      </c>
      <c r="K2005" s="29" t="s">
        <v>3282</v>
      </c>
      <c r="L2005" s="29" t="s">
        <v>3112</v>
      </c>
      <c r="M2005" s="29" t="s">
        <v>3283</v>
      </c>
      <c r="N2005" s="29" t="s">
        <v>3284</v>
      </c>
      <c r="O2005" s="29" t="s">
        <v>3448</v>
      </c>
      <c r="P2005" s="29" t="s">
        <v>3449</v>
      </c>
      <c r="Q2005" s="29" t="s">
        <v>3209</v>
      </c>
      <c r="R2005" s="29" t="s">
        <v>3210</v>
      </c>
      <c r="S2005" s="29" t="s">
        <v>3098</v>
      </c>
      <c r="T2005" s="29"/>
      <c r="U2005" s="30">
        <v>20000</v>
      </c>
      <c r="V2005" s="30">
        <v>20000</v>
      </c>
      <c r="W2005" s="30">
        <v>20000</v>
      </c>
      <c r="X2005" s="30">
        <v>20000</v>
      </c>
      <c r="Y2005" s="30">
        <v>20000</v>
      </c>
      <c r="Z2005" s="30">
        <v>20000</v>
      </c>
      <c r="AA2005" s="30">
        <v>20000</v>
      </c>
      <c r="AB2005" s="30">
        <v>20000</v>
      </c>
      <c r="AC2005" s="30">
        <v>20000</v>
      </c>
      <c r="AD2005" s="30">
        <v>20000</v>
      </c>
      <c r="AE2005" s="30">
        <v>20000</v>
      </c>
      <c r="AF2005" s="30">
        <v>20000</v>
      </c>
    </row>
    <row r="2006" spans="1:32" x14ac:dyDescent="0.45">
      <c r="A2006" s="29" t="s">
        <v>1043</v>
      </c>
      <c r="B2006" s="29" t="s">
        <v>1044</v>
      </c>
      <c r="C2006" s="29" t="s">
        <v>3299</v>
      </c>
      <c r="D2006" s="29" t="s">
        <v>3300</v>
      </c>
      <c r="E2006" s="29" t="s">
        <v>3538</v>
      </c>
      <c r="F2006" s="29" t="s">
        <v>3539</v>
      </c>
      <c r="G2006" s="29" t="s">
        <v>3200</v>
      </c>
      <c r="H2006" s="29" t="s">
        <v>3201</v>
      </c>
      <c r="I2006" s="29" t="s">
        <v>3202</v>
      </c>
      <c r="J2006" s="29" t="s">
        <v>3203</v>
      </c>
      <c r="K2006" s="29" t="s">
        <v>3204</v>
      </c>
      <c r="L2006" s="29" t="s">
        <v>3109</v>
      </c>
      <c r="M2006" s="29" t="s">
        <v>3378</v>
      </c>
      <c r="N2006" s="29" t="s">
        <v>3379</v>
      </c>
      <c r="O2006" s="29" t="s">
        <v>3380</v>
      </c>
      <c r="P2006" s="29" t="s">
        <v>3381</v>
      </c>
      <c r="Q2006" s="29" t="s">
        <v>3209</v>
      </c>
      <c r="R2006" s="29" t="s">
        <v>3210</v>
      </c>
      <c r="S2006" s="29" t="s">
        <v>3098</v>
      </c>
      <c r="T2006" s="29"/>
      <c r="U2006" s="30">
        <v>3130</v>
      </c>
      <c r="V2006" s="30">
        <v>3130</v>
      </c>
      <c r="W2006" s="30">
        <v>3130</v>
      </c>
      <c r="X2006" s="30">
        <v>3130</v>
      </c>
      <c r="Y2006" s="30">
        <v>3130</v>
      </c>
      <c r="Z2006" s="30">
        <v>4080</v>
      </c>
      <c r="AA2006" s="30">
        <v>3130</v>
      </c>
      <c r="AB2006" s="30">
        <v>4130</v>
      </c>
      <c r="AC2006" s="30">
        <v>4130</v>
      </c>
      <c r="AD2006" s="30">
        <v>3130</v>
      </c>
      <c r="AE2006" s="30">
        <v>0</v>
      </c>
      <c r="AF2006" s="30">
        <v>0</v>
      </c>
    </row>
    <row r="2007" spans="1:32" x14ac:dyDescent="0.45">
      <c r="A2007" s="29" t="s">
        <v>1043</v>
      </c>
      <c r="B2007" s="29" t="s">
        <v>1044</v>
      </c>
      <c r="C2007" s="29" t="s">
        <v>3299</v>
      </c>
      <c r="D2007" s="29" t="s">
        <v>3300</v>
      </c>
      <c r="E2007" s="29" t="s">
        <v>3538</v>
      </c>
      <c r="F2007" s="29" t="s">
        <v>3539</v>
      </c>
      <c r="G2007" s="29" t="s">
        <v>3233</v>
      </c>
      <c r="H2007" s="29" t="s">
        <v>3234</v>
      </c>
      <c r="I2007" s="29" t="s">
        <v>3235</v>
      </c>
      <c r="J2007" s="29" t="s">
        <v>3236</v>
      </c>
      <c r="K2007" s="29" t="s">
        <v>3237</v>
      </c>
      <c r="L2007" s="29" t="s">
        <v>3107</v>
      </c>
      <c r="M2007" s="29" t="s">
        <v>3456</v>
      </c>
      <c r="N2007" s="29" t="s">
        <v>3457</v>
      </c>
      <c r="O2007" s="29" t="s">
        <v>3504</v>
      </c>
      <c r="P2007" s="29" t="s">
        <v>3505</v>
      </c>
      <c r="Q2007" s="29" t="s">
        <v>3209</v>
      </c>
      <c r="R2007" s="29" t="s">
        <v>3210</v>
      </c>
      <c r="S2007" s="29" t="s">
        <v>3098</v>
      </c>
      <c r="T2007" s="29"/>
      <c r="U2007" s="30">
        <v>2000</v>
      </c>
      <c r="V2007" s="30">
        <v>2000</v>
      </c>
      <c r="W2007" s="30">
        <v>2000</v>
      </c>
      <c r="X2007" s="30">
        <v>2000</v>
      </c>
      <c r="Y2007" s="30">
        <v>2000</v>
      </c>
      <c r="Z2007" s="30">
        <v>2000</v>
      </c>
      <c r="AA2007" s="30">
        <v>2000</v>
      </c>
      <c r="AB2007" s="30">
        <v>2000</v>
      </c>
      <c r="AC2007" s="30">
        <v>2000</v>
      </c>
      <c r="AD2007" s="30">
        <v>2000</v>
      </c>
      <c r="AE2007" s="30">
        <v>2000</v>
      </c>
      <c r="AF2007" s="30">
        <v>2000</v>
      </c>
    </row>
    <row r="2008" spans="1:32" x14ac:dyDescent="0.45">
      <c r="A2008" s="29" t="s">
        <v>1043</v>
      </c>
      <c r="B2008" s="29" t="s">
        <v>1044</v>
      </c>
      <c r="C2008" s="29" t="s">
        <v>3299</v>
      </c>
      <c r="D2008" s="29" t="s">
        <v>3300</v>
      </c>
      <c r="E2008" s="29" t="s">
        <v>3538</v>
      </c>
      <c r="F2008" s="29" t="s">
        <v>3539</v>
      </c>
      <c r="G2008" s="29" t="s">
        <v>3233</v>
      </c>
      <c r="H2008" s="29" t="s">
        <v>3234</v>
      </c>
      <c r="I2008" s="29" t="s">
        <v>3235</v>
      </c>
      <c r="J2008" s="29" t="s">
        <v>3236</v>
      </c>
      <c r="K2008" s="29" t="s">
        <v>3237</v>
      </c>
      <c r="L2008" s="29" t="s">
        <v>3107</v>
      </c>
      <c r="M2008" s="29" t="s">
        <v>3238</v>
      </c>
      <c r="N2008" s="29" t="s">
        <v>3239</v>
      </c>
      <c r="O2008" s="29" t="s">
        <v>3422</v>
      </c>
      <c r="P2008" s="29" t="s">
        <v>3423</v>
      </c>
      <c r="Q2008" s="29" t="s">
        <v>3209</v>
      </c>
      <c r="R2008" s="29" t="s">
        <v>3210</v>
      </c>
      <c r="S2008" s="29" t="s">
        <v>3098</v>
      </c>
      <c r="T2008" s="29"/>
      <c r="U2008" s="30">
        <v>2200</v>
      </c>
      <c r="V2008" s="30">
        <v>2200</v>
      </c>
      <c r="W2008" s="30">
        <v>2200</v>
      </c>
      <c r="X2008" s="30">
        <v>2200</v>
      </c>
      <c r="Y2008" s="30">
        <v>2200</v>
      </c>
      <c r="Z2008" s="30">
        <v>2200</v>
      </c>
      <c r="AA2008" s="30">
        <v>2200</v>
      </c>
      <c r="AB2008" s="30">
        <v>2200</v>
      </c>
      <c r="AC2008" s="30">
        <v>2200</v>
      </c>
      <c r="AD2008" s="30">
        <v>2200</v>
      </c>
      <c r="AE2008" s="30">
        <v>2200</v>
      </c>
      <c r="AF2008" s="30">
        <v>2200</v>
      </c>
    </row>
    <row r="2009" spans="1:32" x14ac:dyDescent="0.45">
      <c r="A2009" s="29" t="s">
        <v>1043</v>
      </c>
      <c r="B2009" s="29" t="s">
        <v>1044</v>
      </c>
      <c r="C2009" s="29" t="s">
        <v>3299</v>
      </c>
      <c r="D2009" s="29" t="s">
        <v>3300</v>
      </c>
      <c r="E2009" s="29" t="s">
        <v>3538</v>
      </c>
      <c r="F2009" s="29" t="s">
        <v>3539</v>
      </c>
      <c r="G2009" s="29" t="s">
        <v>3233</v>
      </c>
      <c r="H2009" s="29" t="s">
        <v>3234</v>
      </c>
      <c r="I2009" s="29" t="s">
        <v>3242</v>
      </c>
      <c r="J2009" s="29" t="s">
        <v>3243</v>
      </c>
      <c r="K2009" s="29" t="s">
        <v>3244</v>
      </c>
      <c r="L2009" s="29" t="s">
        <v>3104</v>
      </c>
      <c r="M2009" s="29" t="s">
        <v>3245</v>
      </c>
      <c r="N2009" s="29" t="s">
        <v>3246</v>
      </c>
      <c r="O2009" s="29" t="s">
        <v>3464</v>
      </c>
      <c r="P2009" s="29" t="s">
        <v>3465</v>
      </c>
      <c r="Q2009" s="29" t="s">
        <v>3249</v>
      </c>
      <c r="R2009" s="29" t="s">
        <v>3210</v>
      </c>
      <c r="S2009" s="29" t="s">
        <v>3098</v>
      </c>
      <c r="T2009" s="29"/>
      <c r="U2009" s="30">
        <v>735</v>
      </c>
      <c r="V2009" s="30">
        <v>735</v>
      </c>
      <c r="W2009" s="30">
        <v>735</v>
      </c>
      <c r="X2009" s="30">
        <v>735</v>
      </c>
      <c r="Y2009" s="30">
        <v>735</v>
      </c>
      <c r="Z2009" s="30">
        <v>735</v>
      </c>
      <c r="AA2009" s="30">
        <v>735</v>
      </c>
      <c r="AB2009" s="30">
        <v>735</v>
      </c>
      <c r="AC2009" s="30">
        <v>735</v>
      </c>
      <c r="AD2009" s="30">
        <v>735</v>
      </c>
      <c r="AE2009" s="30">
        <v>735</v>
      </c>
      <c r="AF2009" s="30">
        <v>735</v>
      </c>
    </row>
    <row r="2010" spans="1:32" x14ac:dyDescent="0.45">
      <c r="A2010" s="29" t="s">
        <v>1043</v>
      </c>
      <c r="B2010" s="29" t="s">
        <v>1044</v>
      </c>
      <c r="C2010" s="29" t="s">
        <v>3299</v>
      </c>
      <c r="D2010" s="29" t="s">
        <v>3300</v>
      </c>
      <c r="E2010" s="29" t="s">
        <v>3538</v>
      </c>
      <c r="F2010" s="29" t="s">
        <v>3539</v>
      </c>
      <c r="G2010" s="29" t="s">
        <v>3233</v>
      </c>
      <c r="H2010" s="29" t="s">
        <v>3234</v>
      </c>
      <c r="I2010" s="29" t="s">
        <v>3242</v>
      </c>
      <c r="J2010" s="29" t="s">
        <v>3243</v>
      </c>
      <c r="K2010" s="29" t="s">
        <v>3244</v>
      </c>
      <c r="L2010" s="29" t="s">
        <v>3104</v>
      </c>
      <c r="M2010" s="29" t="s">
        <v>3245</v>
      </c>
      <c r="N2010" s="29" t="s">
        <v>3246</v>
      </c>
      <c r="O2010" s="29" t="s">
        <v>3464</v>
      </c>
      <c r="P2010" s="29" t="s">
        <v>3465</v>
      </c>
      <c r="Q2010" s="29" t="s">
        <v>3209</v>
      </c>
      <c r="R2010" s="29" t="s">
        <v>3210</v>
      </c>
      <c r="S2010" s="29" t="s">
        <v>3098</v>
      </c>
      <c r="T2010" s="29"/>
      <c r="U2010" s="30">
        <v>11000</v>
      </c>
      <c r="V2010" s="30">
        <v>11000</v>
      </c>
      <c r="W2010" s="30">
        <v>11000</v>
      </c>
      <c r="X2010" s="30">
        <v>11000</v>
      </c>
      <c r="Y2010" s="30">
        <v>11000</v>
      </c>
      <c r="Z2010" s="30">
        <v>11000</v>
      </c>
      <c r="AA2010" s="30">
        <v>11000</v>
      </c>
      <c r="AB2010" s="30">
        <v>11000</v>
      </c>
      <c r="AC2010" s="30">
        <v>11000</v>
      </c>
      <c r="AD2010" s="30">
        <v>11000</v>
      </c>
      <c r="AE2010" s="30">
        <v>11000</v>
      </c>
      <c r="AF2010" s="30">
        <v>11000</v>
      </c>
    </row>
    <row r="2011" spans="1:32" x14ac:dyDescent="0.45">
      <c r="A2011" s="29" t="s">
        <v>1043</v>
      </c>
      <c r="B2011" s="29" t="s">
        <v>1044</v>
      </c>
      <c r="C2011" s="29" t="s">
        <v>3299</v>
      </c>
      <c r="D2011" s="29" t="s">
        <v>3300</v>
      </c>
      <c r="E2011" s="29" t="s">
        <v>3538</v>
      </c>
      <c r="F2011" s="29" t="s">
        <v>3539</v>
      </c>
      <c r="G2011" s="29" t="s">
        <v>3233</v>
      </c>
      <c r="H2011" s="29" t="s">
        <v>3234</v>
      </c>
      <c r="I2011" s="29" t="s">
        <v>3242</v>
      </c>
      <c r="J2011" s="29" t="s">
        <v>3243</v>
      </c>
      <c r="K2011" s="29" t="s">
        <v>3244</v>
      </c>
      <c r="L2011" s="29" t="s">
        <v>3104</v>
      </c>
      <c r="M2011" s="29" t="s">
        <v>3245</v>
      </c>
      <c r="N2011" s="29" t="s">
        <v>3246</v>
      </c>
      <c r="O2011" s="29" t="s">
        <v>3250</v>
      </c>
      <c r="P2011" s="29" t="s">
        <v>3251</v>
      </c>
      <c r="Q2011" s="29" t="s">
        <v>3249</v>
      </c>
      <c r="R2011" s="29" t="s">
        <v>3210</v>
      </c>
      <c r="S2011" s="29" t="s">
        <v>3098</v>
      </c>
      <c r="T2011" s="29"/>
      <c r="U2011" s="30">
        <v>588</v>
      </c>
      <c r="V2011" s="30">
        <v>588</v>
      </c>
      <c r="W2011" s="30">
        <v>588</v>
      </c>
      <c r="X2011" s="30">
        <v>588</v>
      </c>
      <c r="Y2011" s="30">
        <v>588</v>
      </c>
      <c r="Z2011" s="30">
        <v>588</v>
      </c>
      <c r="AA2011" s="30">
        <v>588</v>
      </c>
      <c r="AB2011" s="30">
        <v>588</v>
      </c>
      <c r="AC2011" s="30">
        <v>588</v>
      </c>
      <c r="AD2011" s="30">
        <v>588</v>
      </c>
      <c r="AE2011" s="30">
        <v>588</v>
      </c>
      <c r="AF2011" s="30">
        <v>588</v>
      </c>
    </row>
    <row r="2012" spans="1:32" x14ac:dyDescent="0.45">
      <c r="A2012" s="29" t="s">
        <v>1043</v>
      </c>
      <c r="B2012" s="29" t="s">
        <v>1044</v>
      </c>
      <c r="C2012" s="29" t="s">
        <v>3299</v>
      </c>
      <c r="D2012" s="29" t="s">
        <v>3300</v>
      </c>
      <c r="E2012" s="29" t="s">
        <v>3538</v>
      </c>
      <c r="F2012" s="29" t="s">
        <v>3539</v>
      </c>
      <c r="G2012" s="29" t="s">
        <v>3233</v>
      </c>
      <c r="H2012" s="29" t="s">
        <v>3234</v>
      </c>
      <c r="I2012" s="29" t="s">
        <v>3242</v>
      </c>
      <c r="J2012" s="29" t="s">
        <v>3243</v>
      </c>
      <c r="K2012" s="29" t="s">
        <v>3244</v>
      </c>
      <c r="L2012" s="29" t="s">
        <v>3104</v>
      </c>
      <c r="M2012" s="29" t="s">
        <v>3245</v>
      </c>
      <c r="N2012" s="29" t="s">
        <v>3246</v>
      </c>
      <c r="O2012" s="29" t="s">
        <v>3701</v>
      </c>
      <c r="P2012" s="29" t="s">
        <v>3702</v>
      </c>
      <c r="Q2012" s="29" t="s">
        <v>3249</v>
      </c>
      <c r="R2012" s="29" t="s">
        <v>3210</v>
      </c>
      <c r="S2012" s="29" t="s">
        <v>3098</v>
      </c>
      <c r="T2012" s="29"/>
      <c r="U2012" s="30">
        <v>824</v>
      </c>
      <c r="V2012" s="30">
        <v>824</v>
      </c>
      <c r="W2012" s="30">
        <v>824</v>
      </c>
      <c r="X2012" s="30">
        <v>824</v>
      </c>
      <c r="Y2012" s="30">
        <v>824</v>
      </c>
      <c r="Z2012" s="30">
        <v>412</v>
      </c>
      <c r="AA2012" s="30">
        <v>412</v>
      </c>
      <c r="AB2012" s="30">
        <v>412</v>
      </c>
      <c r="AC2012" s="30">
        <v>412</v>
      </c>
      <c r="AD2012" s="30">
        <v>412</v>
      </c>
      <c r="AE2012" s="30">
        <v>412</v>
      </c>
      <c r="AF2012" s="30">
        <v>412</v>
      </c>
    </row>
    <row r="2013" spans="1:32" x14ac:dyDescent="0.45">
      <c r="A2013" s="29" t="s">
        <v>1043</v>
      </c>
      <c r="B2013" s="29" t="s">
        <v>1044</v>
      </c>
      <c r="C2013" s="29" t="s">
        <v>3299</v>
      </c>
      <c r="D2013" s="29" t="s">
        <v>3300</v>
      </c>
      <c r="E2013" s="29" t="s">
        <v>3538</v>
      </c>
      <c r="F2013" s="29" t="s">
        <v>3539</v>
      </c>
      <c r="G2013" s="29" t="s">
        <v>3233</v>
      </c>
      <c r="H2013" s="29" t="s">
        <v>3234</v>
      </c>
      <c r="I2013" s="29" t="s">
        <v>3242</v>
      </c>
      <c r="J2013" s="29" t="s">
        <v>3243</v>
      </c>
      <c r="K2013" s="29" t="s">
        <v>3244</v>
      </c>
      <c r="L2013" s="29" t="s">
        <v>3104</v>
      </c>
      <c r="M2013" s="29" t="s">
        <v>3245</v>
      </c>
      <c r="N2013" s="29" t="s">
        <v>3246</v>
      </c>
      <c r="O2013" s="29" t="s">
        <v>3701</v>
      </c>
      <c r="P2013" s="29" t="s">
        <v>3702</v>
      </c>
      <c r="Q2013" s="29" t="s">
        <v>3209</v>
      </c>
      <c r="R2013" s="29" t="s">
        <v>3210</v>
      </c>
      <c r="S2013" s="29" t="s">
        <v>3098</v>
      </c>
      <c r="T2013" s="29"/>
      <c r="U2013" s="30">
        <v>15000</v>
      </c>
      <c r="V2013" s="30">
        <v>15000</v>
      </c>
      <c r="W2013" s="30">
        <v>15000</v>
      </c>
      <c r="X2013" s="30">
        <v>15000</v>
      </c>
      <c r="Y2013" s="30">
        <v>15000</v>
      </c>
      <c r="Z2013" s="30">
        <v>15000</v>
      </c>
      <c r="AA2013" s="30">
        <v>15000</v>
      </c>
      <c r="AB2013" s="30">
        <v>15000</v>
      </c>
      <c r="AC2013" s="30">
        <v>15000</v>
      </c>
      <c r="AD2013" s="30">
        <v>15000</v>
      </c>
      <c r="AE2013" s="30">
        <v>15000</v>
      </c>
      <c r="AF2013" s="30">
        <v>15000</v>
      </c>
    </row>
    <row r="2014" spans="1:32" x14ac:dyDescent="0.45">
      <c r="A2014" s="29" t="s">
        <v>1043</v>
      </c>
      <c r="B2014" s="29" t="s">
        <v>1044</v>
      </c>
      <c r="C2014" s="29" t="s">
        <v>3299</v>
      </c>
      <c r="D2014" s="29" t="s">
        <v>3300</v>
      </c>
      <c r="E2014" s="29" t="s">
        <v>3538</v>
      </c>
      <c r="F2014" s="29" t="s">
        <v>3539</v>
      </c>
      <c r="G2014" s="29" t="s">
        <v>3233</v>
      </c>
      <c r="H2014" s="29" t="s">
        <v>3234</v>
      </c>
      <c r="I2014" s="29" t="s">
        <v>3242</v>
      </c>
      <c r="J2014" s="29" t="s">
        <v>3243</v>
      </c>
      <c r="K2014" s="29" t="s">
        <v>3258</v>
      </c>
      <c r="L2014" s="29" t="s">
        <v>3105</v>
      </c>
      <c r="M2014" s="29" t="s">
        <v>3259</v>
      </c>
      <c r="N2014" s="29" t="s">
        <v>3105</v>
      </c>
      <c r="O2014" s="29" t="s">
        <v>3260</v>
      </c>
      <c r="P2014" s="29" t="s">
        <v>3261</v>
      </c>
      <c r="Q2014" s="29" t="s">
        <v>3209</v>
      </c>
      <c r="R2014" s="29" t="s">
        <v>3210</v>
      </c>
      <c r="S2014" s="29" t="s">
        <v>3098</v>
      </c>
      <c r="T2014" s="29"/>
      <c r="U2014" s="30">
        <v>8000</v>
      </c>
      <c r="V2014" s="30">
        <v>8000</v>
      </c>
      <c r="W2014" s="30">
        <v>8000</v>
      </c>
      <c r="X2014" s="30">
        <v>8000</v>
      </c>
      <c r="Y2014" s="30">
        <v>8000</v>
      </c>
      <c r="Z2014" s="30">
        <v>8000</v>
      </c>
      <c r="AA2014" s="30">
        <v>8000</v>
      </c>
      <c r="AB2014" s="30">
        <v>8000</v>
      </c>
      <c r="AC2014" s="30">
        <v>8000</v>
      </c>
      <c r="AD2014" s="30">
        <v>8000</v>
      </c>
      <c r="AE2014" s="30">
        <v>8000</v>
      </c>
      <c r="AF2014" s="30">
        <v>8000</v>
      </c>
    </row>
    <row r="2015" spans="1:32" x14ac:dyDescent="0.45">
      <c r="A2015" s="29" t="s">
        <v>1043</v>
      </c>
      <c r="B2015" s="29" t="s">
        <v>1044</v>
      </c>
      <c r="C2015" s="29" t="s">
        <v>3299</v>
      </c>
      <c r="D2015" s="29" t="s">
        <v>3300</v>
      </c>
      <c r="E2015" s="29" t="s">
        <v>3538</v>
      </c>
      <c r="F2015" s="29" t="s">
        <v>3539</v>
      </c>
      <c r="G2015" s="29" t="s">
        <v>3233</v>
      </c>
      <c r="H2015" s="29" t="s">
        <v>3234</v>
      </c>
      <c r="I2015" s="29" t="s">
        <v>3262</v>
      </c>
      <c r="J2015" s="29" t="s">
        <v>3263</v>
      </c>
      <c r="K2015" s="29" t="s">
        <v>3264</v>
      </c>
      <c r="L2015" s="29" t="s">
        <v>3103</v>
      </c>
      <c r="M2015" s="29" t="s">
        <v>3265</v>
      </c>
      <c r="N2015" s="29" t="s">
        <v>3266</v>
      </c>
      <c r="O2015" s="29" t="s">
        <v>3267</v>
      </c>
      <c r="P2015" s="29" t="s">
        <v>3268</v>
      </c>
      <c r="Q2015" s="29" t="s">
        <v>3209</v>
      </c>
      <c r="R2015" s="29" t="s">
        <v>3210</v>
      </c>
      <c r="S2015" s="29" t="s">
        <v>3098</v>
      </c>
      <c r="T2015" s="29"/>
      <c r="U2015" s="30">
        <v>8000</v>
      </c>
      <c r="V2015" s="30">
        <v>8000</v>
      </c>
      <c r="W2015" s="30">
        <v>8000</v>
      </c>
      <c r="X2015" s="30">
        <v>8000</v>
      </c>
      <c r="Y2015" s="30">
        <v>8000</v>
      </c>
      <c r="Z2015" s="30">
        <v>8000</v>
      </c>
      <c r="AA2015" s="30">
        <v>8000</v>
      </c>
      <c r="AB2015" s="30">
        <v>8000</v>
      </c>
      <c r="AC2015" s="30">
        <v>8000</v>
      </c>
      <c r="AD2015" s="30">
        <v>8000</v>
      </c>
      <c r="AE2015" s="30">
        <v>8000</v>
      </c>
      <c r="AF2015" s="30">
        <v>8000</v>
      </c>
    </row>
    <row r="2016" spans="1:32" x14ac:dyDescent="0.45">
      <c r="A2016" s="29" t="s">
        <v>1043</v>
      </c>
      <c r="B2016" s="29" t="s">
        <v>1044</v>
      </c>
      <c r="C2016" s="29" t="s">
        <v>3299</v>
      </c>
      <c r="D2016" s="29" t="s">
        <v>3300</v>
      </c>
      <c r="E2016" s="29" t="s">
        <v>3538</v>
      </c>
      <c r="F2016" s="29" t="s">
        <v>3539</v>
      </c>
      <c r="G2016" s="29" t="s">
        <v>3233</v>
      </c>
      <c r="H2016" s="29" t="s">
        <v>3234</v>
      </c>
      <c r="I2016" s="29" t="s">
        <v>3262</v>
      </c>
      <c r="J2016" s="29" t="s">
        <v>3263</v>
      </c>
      <c r="K2016" s="29" t="s">
        <v>3264</v>
      </c>
      <c r="L2016" s="29" t="s">
        <v>3103</v>
      </c>
      <c r="M2016" s="29" t="s">
        <v>3265</v>
      </c>
      <c r="N2016" s="29" t="s">
        <v>3266</v>
      </c>
      <c r="O2016" s="29" t="s">
        <v>3372</v>
      </c>
      <c r="P2016" s="29" t="s">
        <v>3373</v>
      </c>
      <c r="Q2016" s="29" t="s">
        <v>3209</v>
      </c>
      <c r="R2016" s="29" t="s">
        <v>3210</v>
      </c>
      <c r="S2016" s="29" t="s">
        <v>3098</v>
      </c>
      <c r="T2016" s="29"/>
      <c r="U2016" s="30">
        <v>1391</v>
      </c>
      <c r="V2016" s="30">
        <v>2668</v>
      </c>
      <c r="W2016" s="30">
        <v>3349</v>
      </c>
      <c r="X2016" s="30">
        <v>2900</v>
      </c>
      <c r="Y2016" s="30">
        <v>4248</v>
      </c>
      <c r="Z2016" s="30">
        <v>5437</v>
      </c>
      <c r="AA2016" s="30">
        <v>3173</v>
      </c>
      <c r="AB2016" s="30">
        <v>3088</v>
      </c>
      <c r="AC2016" s="30">
        <v>3102</v>
      </c>
      <c r="AD2016" s="30">
        <v>3320</v>
      </c>
      <c r="AE2016" s="30">
        <v>2574</v>
      </c>
      <c r="AF2016" s="30">
        <v>1949</v>
      </c>
    </row>
    <row r="2017" spans="1:32" x14ac:dyDescent="0.45">
      <c r="A2017" s="29" t="s">
        <v>1043</v>
      </c>
      <c r="B2017" s="29" t="s">
        <v>1044</v>
      </c>
      <c r="C2017" s="29" t="s">
        <v>3299</v>
      </c>
      <c r="D2017" s="29" t="s">
        <v>3300</v>
      </c>
      <c r="E2017" s="29" t="s">
        <v>3538</v>
      </c>
      <c r="F2017" s="29" t="s">
        <v>3539</v>
      </c>
      <c r="G2017" s="29" t="s">
        <v>3233</v>
      </c>
      <c r="H2017" s="29" t="s">
        <v>3234</v>
      </c>
      <c r="I2017" s="29" t="s">
        <v>3262</v>
      </c>
      <c r="J2017" s="29" t="s">
        <v>3263</v>
      </c>
      <c r="K2017" s="29" t="s">
        <v>3264</v>
      </c>
      <c r="L2017" s="29" t="s">
        <v>3103</v>
      </c>
      <c r="M2017" s="29" t="s">
        <v>3322</v>
      </c>
      <c r="N2017" s="29" t="s">
        <v>3323</v>
      </c>
      <c r="O2017" s="29" t="s">
        <v>3324</v>
      </c>
      <c r="P2017" s="29" t="s">
        <v>3325</v>
      </c>
      <c r="Q2017" s="29" t="s">
        <v>3209</v>
      </c>
      <c r="R2017" s="29" t="s">
        <v>3210</v>
      </c>
      <c r="S2017" s="29" t="s">
        <v>3098</v>
      </c>
      <c r="T2017" s="29"/>
      <c r="U2017" s="30">
        <v>2800</v>
      </c>
      <c r="V2017" s="30">
        <v>2800</v>
      </c>
      <c r="W2017" s="30">
        <v>2800</v>
      </c>
      <c r="X2017" s="30">
        <v>2800</v>
      </c>
      <c r="Y2017" s="30">
        <v>2800</v>
      </c>
      <c r="Z2017" s="30">
        <v>2800</v>
      </c>
      <c r="AA2017" s="30">
        <v>2800</v>
      </c>
      <c r="AB2017" s="30">
        <v>2800</v>
      </c>
      <c r="AC2017" s="30">
        <v>2800</v>
      </c>
      <c r="AD2017" s="30">
        <v>2800</v>
      </c>
      <c r="AE2017" s="30">
        <v>2800</v>
      </c>
      <c r="AF2017" s="30">
        <v>2800</v>
      </c>
    </row>
    <row r="2018" spans="1:32" x14ac:dyDescent="0.45">
      <c r="A2018" s="29" t="s">
        <v>1043</v>
      </c>
      <c r="B2018" s="29" t="s">
        <v>1044</v>
      </c>
      <c r="C2018" s="29" t="s">
        <v>3299</v>
      </c>
      <c r="D2018" s="29" t="s">
        <v>3300</v>
      </c>
      <c r="E2018" s="29" t="s">
        <v>3538</v>
      </c>
      <c r="F2018" s="29" t="s">
        <v>3539</v>
      </c>
      <c r="G2018" s="29" t="s">
        <v>3233</v>
      </c>
      <c r="H2018" s="29" t="s">
        <v>3234</v>
      </c>
      <c r="I2018" s="29" t="s">
        <v>3262</v>
      </c>
      <c r="J2018" s="29" t="s">
        <v>3263</v>
      </c>
      <c r="K2018" s="29" t="s">
        <v>3264</v>
      </c>
      <c r="L2018" s="29" t="s">
        <v>3103</v>
      </c>
      <c r="M2018" s="29" t="s">
        <v>3322</v>
      </c>
      <c r="N2018" s="29" t="s">
        <v>3323</v>
      </c>
      <c r="O2018" s="29" t="s">
        <v>3374</v>
      </c>
      <c r="P2018" s="29" t="s">
        <v>3375</v>
      </c>
      <c r="Q2018" s="29" t="s">
        <v>3209</v>
      </c>
      <c r="R2018" s="29" t="s">
        <v>3210</v>
      </c>
      <c r="S2018" s="29" t="s">
        <v>3098</v>
      </c>
      <c r="T2018" s="29"/>
      <c r="U2018" s="30">
        <v>2000</v>
      </c>
      <c r="V2018" s="30">
        <v>2000</v>
      </c>
      <c r="W2018" s="30">
        <v>2000</v>
      </c>
      <c r="X2018" s="30">
        <v>2000</v>
      </c>
      <c r="Y2018" s="30">
        <v>2000</v>
      </c>
      <c r="Z2018" s="30">
        <v>2000</v>
      </c>
      <c r="AA2018" s="30">
        <v>2000</v>
      </c>
      <c r="AB2018" s="30">
        <v>2000</v>
      </c>
      <c r="AC2018" s="30">
        <v>2000</v>
      </c>
      <c r="AD2018" s="30">
        <v>2000</v>
      </c>
      <c r="AE2018" s="30">
        <v>2000</v>
      </c>
      <c r="AF2018" s="30">
        <v>2000</v>
      </c>
    </row>
    <row r="2019" spans="1:32" x14ac:dyDescent="0.45">
      <c r="A2019" s="29" t="s">
        <v>1043</v>
      </c>
      <c r="B2019" s="29" t="s">
        <v>1044</v>
      </c>
      <c r="C2019" s="29" t="s">
        <v>3299</v>
      </c>
      <c r="D2019" s="29" t="s">
        <v>3300</v>
      </c>
      <c r="E2019" s="29" t="s">
        <v>3538</v>
      </c>
      <c r="F2019" s="29" t="s">
        <v>3539</v>
      </c>
      <c r="G2019" s="29" t="s">
        <v>3233</v>
      </c>
      <c r="H2019" s="29" t="s">
        <v>3234</v>
      </c>
      <c r="I2019" s="29" t="s">
        <v>3275</v>
      </c>
      <c r="J2019" s="29" t="s">
        <v>3276</v>
      </c>
      <c r="K2019" s="29" t="s">
        <v>3277</v>
      </c>
      <c r="L2019" s="29" t="s">
        <v>3100</v>
      </c>
      <c r="M2019" s="29" t="s">
        <v>3278</v>
      </c>
      <c r="N2019" s="29" t="s">
        <v>3279</v>
      </c>
      <c r="O2019" s="29" t="s">
        <v>3280</v>
      </c>
      <c r="P2019" s="29" t="s">
        <v>3281</v>
      </c>
      <c r="Q2019" s="29" t="s">
        <v>3249</v>
      </c>
      <c r="R2019" s="29" t="s">
        <v>3210</v>
      </c>
      <c r="S2019" s="29" t="s">
        <v>3098</v>
      </c>
      <c r="T2019" s="29"/>
      <c r="U2019" s="30">
        <v>2209</v>
      </c>
      <c r="V2019" s="30">
        <v>2209</v>
      </c>
      <c r="W2019" s="30">
        <v>2209</v>
      </c>
      <c r="X2019" s="30">
        <v>2209</v>
      </c>
      <c r="Y2019" s="30">
        <v>2209</v>
      </c>
      <c r="Z2019" s="30">
        <v>1591</v>
      </c>
      <c r="AA2019" s="30">
        <v>856</v>
      </c>
      <c r="AB2019" s="30">
        <v>856</v>
      </c>
      <c r="AC2019" s="30">
        <v>856</v>
      </c>
      <c r="AD2019" s="30">
        <v>856</v>
      </c>
      <c r="AE2019" s="30">
        <v>856</v>
      </c>
      <c r="AF2019" s="30">
        <v>856</v>
      </c>
    </row>
    <row r="2020" spans="1:32" x14ac:dyDescent="0.45">
      <c r="A2020" s="29" t="s">
        <v>1043</v>
      </c>
      <c r="B2020" s="29" t="s">
        <v>1044</v>
      </c>
      <c r="C2020" s="29" t="s">
        <v>3299</v>
      </c>
      <c r="D2020" s="29" t="s">
        <v>3300</v>
      </c>
      <c r="E2020" s="29" t="s">
        <v>3538</v>
      </c>
      <c r="F2020" s="29" t="s">
        <v>3539</v>
      </c>
      <c r="G2020" s="29" t="s">
        <v>3233</v>
      </c>
      <c r="H2020" s="29" t="s">
        <v>3234</v>
      </c>
      <c r="I2020" s="29" t="s">
        <v>3275</v>
      </c>
      <c r="J2020" s="29" t="s">
        <v>3276</v>
      </c>
      <c r="K2020" s="29" t="s">
        <v>3277</v>
      </c>
      <c r="L2020" s="29" t="s">
        <v>3100</v>
      </c>
      <c r="M2020" s="29" t="s">
        <v>3278</v>
      </c>
      <c r="N2020" s="29" t="s">
        <v>3279</v>
      </c>
      <c r="O2020" s="29" t="s">
        <v>3280</v>
      </c>
      <c r="P2020" s="29" t="s">
        <v>3281</v>
      </c>
      <c r="Q2020" s="29" t="s">
        <v>3249</v>
      </c>
      <c r="R2020" s="29" t="s">
        <v>3098</v>
      </c>
      <c r="S2020" s="29" t="s">
        <v>3098</v>
      </c>
      <c r="T2020" s="29"/>
      <c r="U2020" s="30">
        <v>0</v>
      </c>
      <c r="V2020" s="30">
        <v>0</v>
      </c>
      <c r="W2020" s="30">
        <v>0</v>
      </c>
      <c r="X2020" s="30">
        <v>0</v>
      </c>
      <c r="Y2020" s="30">
        <v>0</v>
      </c>
      <c r="Z2020" s="30">
        <v>0</v>
      </c>
      <c r="AA2020" s="30">
        <v>0</v>
      </c>
      <c r="AB2020" s="30">
        <v>0</v>
      </c>
      <c r="AC2020" s="30">
        <v>0</v>
      </c>
      <c r="AD2020" s="30">
        <v>0</v>
      </c>
      <c r="AE2020" s="30">
        <v>962</v>
      </c>
      <c r="AF2020" s="30">
        <v>962</v>
      </c>
    </row>
    <row r="2021" spans="1:32" x14ac:dyDescent="0.45">
      <c r="A2021" s="29" t="s">
        <v>1043</v>
      </c>
      <c r="B2021" s="29" t="s">
        <v>1044</v>
      </c>
      <c r="C2021" s="29" t="s">
        <v>3299</v>
      </c>
      <c r="D2021" s="29" t="s">
        <v>3300</v>
      </c>
      <c r="E2021" s="29" t="s">
        <v>3538</v>
      </c>
      <c r="F2021" s="29" t="s">
        <v>3539</v>
      </c>
      <c r="G2021" s="29" t="s">
        <v>3233</v>
      </c>
      <c r="H2021" s="29" t="s">
        <v>3234</v>
      </c>
      <c r="I2021" s="29" t="s">
        <v>3275</v>
      </c>
      <c r="J2021" s="29" t="s">
        <v>3276</v>
      </c>
      <c r="K2021" s="29" t="s">
        <v>3277</v>
      </c>
      <c r="L2021" s="29" t="s">
        <v>3100</v>
      </c>
      <c r="M2021" s="29" t="s">
        <v>3278</v>
      </c>
      <c r="N2021" s="29" t="s">
        <v>3279</v>
      </c>
      <c r="O2021" s="29" t="s">
        <v>3280</v>
      </c>
      <c r="P2021" s="29" t="s">
        <v>3281</v>
      </c>
      <c r="Q2021" s="29" t="s">
        <v>3209</v>
      </c>
      <c r="R2021" s="29" t="s">
        <v>3210</v>
      </c>
      <c r="S2021" s="29" t="s">
        <v>3098</v>
      </c>
      <c r="T2021" s="29"/>
      <c r="U2021" s="30">
        <v>30000</v>
      </c>
      <c r="V2021" s="30">
        <v>30000</v>
      </c>
      <c r="W2021" s="30">
        <v>30000</v>
      </c>
      <c r="X2021" s="30">
        <v>30000</v>
      </c>
      <c r="Y2021" s="30">
        <v>30000</v>
      </c>
      <c r="Z2021" s="30">
        <v>30000</v>
      </c>
      <c r="AA2021" s="30">
        <v>30000</v>
      </c>
      <c r="AB2021" s="30">
        <v>30000</v>
      </c>
      <c r="AC2021" s="30">
        <v>30000</v>
      </c>
      <c r="AD2021" s="30">
        <v>30000</v>
      </c>
      <c r="AE2021" s="30">
        <v>30000</v>
      </c>
      <c r="AF2021" s="30">
        <v>30000</v>
      </c>
    </row>
    <row r="2022" spans="1:32" x14ac:dyDescent="0.45">
      <c r="A2022" s="29" t="s">
        <v>1043</v>
      </c>
      <c r="B2022" s="29" t="s">
        <v>1044</v>
      </c>
      <c r="C2022" s="29" t="s">
        <v>3299</v>
      </c>
      <c r="D2022" s="29" t="s">
        <v>3300</v>
      </c>
      <c r="E2022" s="29" t="s">
        <v>3538</v>
      </c>
      <c r="F2022" s="29" t="s">
        <v>3539</v>
      </c>
      <c r="G2022" s="29" t="s">
        <v>3233</v>
      </c>
      <c r="H2022" s="29" t="s">
        <v>3234</v>
      </c>
      <c r="I2022" s="29" t="s">
        <v>3275</v>
      </c>
      <c r="J2022" s="29" t="s">
        <v>3276</v>
      </c>
      <c r="K2022" s="29" t="s">
        <v>3277</v>
      </c>
      <c r="L2022" s="29" t="s">
        <v>3100</v>
      </c>
      <c r="M2022" s="29" t="s">
        <v>3278</v>
      </c>
      <c r="N2022" s="29" t="s">
        <v>3279</v>
      </c>
      <c r="O2022" s="29" t="s">
        <v>3280</v>
      </c>
      <c r="P2022" s="29" t="s">
        <v>3281</v>
      </c>
      <c r="Q2022" s="29" t="s">
        <v>3209</v>
      </c>
      <c r="R2022" s="29" t="s">
        <v>3098</v>
      </c>
      <c r="S2022" s="29" t="s">
        <v>3098</v>
      </c>
      <c r="T2022" s="29"/>
      <c r="U2022" s="30">
        <v>0</v>
      </c>
      <c r="V2022" s="30">
        <v>0</v>
      </c>
      <c r="W2022" s="30">
        <v>0</v>
      </c>
      <c r="X2022" s="30">
        <v>0</v>
      </c>
      <c r="Y2022" s="30">
        <v>0</v>
      </c>
      <c r="Z2022" s="30">
        <v>0</v>
      </c>
      <c r="AA2022" s="30">
        <v>0</v>
      </c>
      <c r="AB2022" s="30">
        <v>0</v>
      </c>
      <c r="AC2022" s="30">
        <v>0</v>
      </c>
      <c r="AD2022" s="30">
        <v>0</v>
      </c>
      <c r="AE2022" s="30">
        <v>26667</v>
      </c>
      <c r="AF2022" s="30">
        <v>32000</v>
      </c>
    </row>
    <row r="2023" spans="1:32" x14ac:dyDescent="0.45">
      <c r="A2023" s="29" t="s">
        <v>1043</v>
      </c>
      <c r="B2023" s="29" t="s">
        <v>1044</v>
      </c>
      <c r="C2023" s="29" t="s">
        <v>3299</v>
      </c>
      <c r="D2023" s="29" t="s">
        <v>3300</v>
      </c>
      <c r="E2023" s="29" t="s">
        <v>3538</v>
      </c>
      <c r="F2023" s="29" t="s">
        <v>3539</v>
      </c>
      <c r="G2023" s="29" t="s">
        <v>3233</v>
      </c>
      <c r="H2023" s="29" t="s">
        <v>3234</v>
      </c>
      <c r="I2023" s="29" t="s">
        <v>3275</v>
      </c>
      <c r="J2023" s="29" t="s">
        <v>3276</v>
      </c>
      <c r="K2023" s="29" t="s">
        <v>3277</v>
      </c>
      <c r="L2023" s="29" t="s">
        <v>3100</v>
      </c>
      <c r="M2023" s="29" t="s">
        <v>3312</v>
      </c>
      <c r="N2023" s="29" t="s">
        <v>3313</v>
      </c>
      <c r="O2023" s="29" t="s">
        <v>3314</v>
      </c>
      <c r="P2023" s="29" t="s">
        <v>3315</v>
      </c>
      <c r="Q2023" s="29" t="s">
        <v>3209</v>
      </c>
      <c r="R2023" s="29" t="s">
        <v>3210</v>
      </c>
      <c r="S2023" s="29" t="s">
        <v>3098</v>
      </c>
      <c r="T2023" s="29"/>
      <c r="U2023" s="30">
        <v>20000</v>
      </c>
      <c r="V2023" s="30">
        <v>20000</v>
      </c>
      <c r="W2023" s="30">
        <v>20000</v>
      </c>
      <c r="X2023" s="30">
        <v>20000</v>
      </c>
      <c r="Y2023" s="30">
        <v>20000</v>
      </c>
      <c r="Z2023" s="30">
        <v>20000</v>
      </c>
      <c r="AA2023" s="30">
        <v>20000</v>
      </c>
      <c r="AB2023" s="30">
        <v>20000</v>
      </c>
      <c r="AC2023" s="30">
        <v>20000</v>
      </c>
      <c r="AD2023" s="30">
        <v>20000</v>
      </c>
      <c r="AE2023" s="30">
        <v>20000</v>
      </c>
      <c r="AF2023" s="30">
        <v>20000</v>
      </c>
    </row>
    <row r="2024" spans="1:32" x14ac:dyDescent="0.45">
      <c r="A2024" s="29" t="s">
        <v>1043</v>
      </c>
      <c r="B2024" s="29" t="s">
        <v>1044</v>
      </c>
      <c r="C2024" s="29" t="s">
        <v>3299</v>
      </c>
      <c r="D2024" s="29" t="s">
        <v>3300</v>
      </c>
      <c r="E2024" s="29" t="s">
        <v>3538</v>
      </c>
      <c r="F2024" s="29" t="s">
        <v>3539</v>
      </c>
      <c r="G2024" s="29" t="s">
        <v>3233</v>
      </c>
      <c r="H2024" s="29" t="s">
        <v>3234</v>
      </c>
      <c r="I2024" s="29" t="s">
        <v>3275</v>
      </c>
      <c r="J2024" s="29" t="s">
        <v>3276</v>
      </c>
      <c r="K2024" s="29" t="s">
        <v>3287</v>
      </c>
      <c r="L2024" s="29" t="s">
        <v>3101</v>
      </c>
      <c r="M2024" s="29" t="s">
        <v>3578</v>
      </c>
      <c r="N2024" s="29" t="s">
        <v>3579</v>
      </c>
      <c r="O2024" s="29" t="s">
        <v>3580</v>
      </c>
      <c r="P2024" s="29" t="s">
        <v>3581</v>
      </c>
      <c r="Q2024" s="29" t="s">
        <v>3209</v>
      </c>
      <c r="R2024" s="29" t="s">
        <v>3210</v>
      </c>
      <c r="S2024" s="29" t="s">
        <v>3098</v>
      </c>
      <c r="T2024" s="29"/>
      <c r="U2024" s="30">
        <v>-13715</v>
      </c>
      <c r="V2024" s="30">
        <v>-13715</v>
      </c>
      <c r="W2024" s="30">
        <v>-13715</v>
      </c>
      <c r="X2024" s="30">
        <v>-13715</v>
      </c>
      <c r="Y2024" s="30">
        <v>-13715</v>
      </c>
      <c r="Z2024" s="30">
        <v>-13715</v>
      </c>
      <c r="AA2024" s="30">
        <v>-13715</v>
      </c>
      <c r="AB2024" s="30">
        <v>-13715</v>
      </c>
      <c r="AC2024" s="30">
        <v>-13715</v>
      </c>
      <c r="AD2024" s="30">
        <v>-13715</v>
      </c>
      <c r="AE2024" s="30">
        <v>-13715</v>
      </c>
      <c r="AF2024" s="30">
        <v>-13715</v>
      </c>
    </row>
    <row r="2025" spans="1:32" x14ac:dyDescent="0.45">
      <c r="A2025" s="29" t="s">
        <v>1043</v>
      </c>
      <c r="B2025" s="29" t="s">
        <v>1044</v>
      </c>
      <c r="C2025" s="29" t="s">
        <v>3299</v>
      </c>
      <c r="D2025" s="29" t="s">
        <v>3300</v>
      </c>
      <c r="E2025" s="29" t="s">
        <v>3538</v>
      </c>
      <c r="F2025" s="29" t="s">
        <v>3539</v>
      </c>
      <c r="G2025" s="29" t="s">
        <v>3233</v>
      </c>
      <c r="H2025" s="29" t="s">
        <v>3234</v>
      </c>
      <c r="I2025" s="29" t="s">
        <v>3275</v>
      </c>
      <c r="J2025" s="29" t="s">
        <v>3276</v>
      </c>
      <c r="K2025" s="29" t="s">
        <v>3287</v>
      </c>
      <c r="L2025" s="29" t="s">
        <v>3101</v>
      </c>
      <c r="M2025" s="29" t="s">
        <v>3316</v>
      </c>
      <c r="N2025" s="29" t="s">
        <v>3317</v>
      </c>
      <c r="O2025" s="29" t="s">
        <v>3450</v>
      </c>
      <c r="P2025" s="29" t="s">
        <v>3451</v>
      </c>
      <c r="Q2025" s="29" t="s">
        <v>3209</v>
      </c>
      <c r="R2025" s="29" t="s">
        <v>3210</v>
      </c>
      <c r="S2025" s="29" t="s">
        <v>3098</v>
      </c>
      <c r="T2025" s="29"/>
      <c r="U2025" s="30">
        <v>1050</v>
      </c>
      <c r="V2025" s="30">
        <v>1050</v>
      </c>
      <c r="W2025" s="30">
        <v>1050</v>
      </c>
      <c r="X2025" s="30">
        <v>990</v>
      </c>
      <c r="Y2025" s="30">
        <v>990</v>
      </c>
      <c r="Z2025" s="30">
        <v>1500</v>
      </c>
      <c r="AA2025" s="30">
        <v>1500</v>
      </c>
      <c r="AB2025" s="30">
        <v>1500</v>
      </c>
      <c r="AC2025" s="30">
        <v>1500</v>
      </c>
      <c r="AD2025" s="30">
        <v>1500</v>
      </c>
      <c r="AE2025" s="30">
        <v>1500</v>
      </c>
      <c r="AF2025" s="30">
        <v>1500</v>
      </c>
    </row>
    <row r="2026" spans="1:32" x14ac:dyDescent="0.45">
      <c r="A2026" s="29" t="s">
        <v>1043</v>
      </c>
      <c r="B2026" s="29" t="s">
        <v>1044</v>
      </c>
      <c r="C2026" s="29" t="s">
        <v>3299</v>
      </c>
      <c r="D2026" s="29" t="s">
        <v>3300</v>
      </c>
      <c r="E2026" s="29" t="s">
        <v>3538</v>
      </c>
      <c r="F2026" s="29" t="s">
        <v>3539</v>
      </c>
      <c r="G2026" s="29" t="s">
        <v>3233</v>
      </c>
      <c r="H2026" s="29" t="s">
        <v>3234</v>
      </c>
      <c r="I2026" s="29" t="s">
        <v>3275</v>
      </c>
      <c r="J2026" s="29" t="s">
        <v>3276</v>
      </c>
      <c r="K2026" s="29" t="s">
        <v>3287</v>
      </c>
      <c r="L2026" s="29" t="s">
        <v>3101</v>
      </c>
      <c r="M2026" s="29" t="s">
        <v>3316</v>
      </c>
      <c r="N2026" s="29" t="s">
        <v>3317</v>
      </c>
      <c r="O2026" s="29" t="s">
        <v>3318</v>
      </c>
      <c r="P2026" s="29" t="s">
        <v>3319</v>
      </c>
      <c r="Q2026" s="29" t="s">
        <v>3209</v>
      </c>
      <c r="R2026" s="29" t="s">
        <v>3210</v>
      </c>
      <c r="S2026" s="29" t="s">
        <v>3098</v>
      </c>
      <c r="T2026" s="29"/>
      <c r="U2026" s="30">
        <v>2720</v>
      </c>
      <c r="V2026" s="30">
        <v>2720</v>
      </c>
      <c r="W2026" s="30">
        <v>2720</v>
      </c>
      <c r="X2026" s="30">
        <v>2720</v>
      </c>
      <c r="Y2026" s="30">
        <v>2720</v>
      </c>
      <c r="Z2026" s="30">
        <v>2720</v>
      </c>
      <c r="AA2026" s="30">
        <v>2720</v>
      </c>
      <c r="AB2026" s="30">
        <v>2720</v>
      </c>
      <c r="AC2026" s="30">
        <v>2720</v>
      </c>
      <c r="AD2026" s="30">
        <v>2720</v>
      </c>
      <c r="AE2026" s="30">
        <v>2678</v>
      </c>
      <c r="AF2026" s="30">
        <v>2678</v>
      </c>
    </row>
    <row r="2027" spans="1:32" x14ac:dyDescent="0.45">
      <c r="A2027" s="29" t="s">
        <v>1043</v>
      </c>
      <c r="B2027" s="29" t="s">
        <v>1044</v>
      </c>
      <c r="C2027" s="29" t="s">
        <v>3299</v>
      </c>
      <c r="D2027" s="29" t="s">
        <v>3300</v>
      </c>
      <c r="E2027" s="29" t="s">
        <v>3538</v>
      </c>
      <c r="F2027" s="29" t="s">
        <v>3539</v>
      </c>
      <c r="G2027" s="29" t="s">
        <v>3233</v>
      </c>
      <c r="H2027" s="29" t="s">
        <v>3234</v>
      </c>
      <c r="I2027" s="29" t="s">
        <v>3275</v>
      </c>
      <c r="J2027" s="29" t="s">
        <v>3276</v>
      </c>
      <c r="K2027" s="29" t="s">
        <v>3287</v>
      </c>
      <c r="L2027" s="29" t="s">
        <v>3101</v>
      </c>
      <c r="M2027" s="29" t="s">
        <v>3288</v>
      </c>
      <c r="N2027" s="29" t="s">
        <v>3289</v>
      </c>
      <c r="O2027" s="29" t="s">
        <v>3290</v>
      </c>
      <c r="P2027" s="29" t="s">
        <v>3291</v>
      </c>
      <c r="Q2027" s="29" t="s">
        <v>3209</v>
      </c>
      <c r="R2027" s="29" t="s">
        <v>3210</v>
      </c>
      <c r="S2027" s="29" t="s">
        <v>3098</v>
      </c>
      <c r="T2027" s="29"/>
      <c r="U2027" s="30">
        <v>1500</v>
      </c>
      <c r="V2027" s="30">
        <v>1500</v>
      </c>
      <c r="W2027" s="30">
        <v>1500</v>
      </c>
      <c r="X2027" s="30">
        <v>1500</v>
      </c>
      <c r="Y2027" s="30">
        <v>1500</v>
      </c>
      <c r="Z2027" s="30">
        <v>1500</v>
      </c>
      <c r="AA2027" s="30">
        <v>1500</v>
      </c>
      <c r="AB2027" s="30">
        <v>1500</v>
      </c>
      <c r="AC2027" s="30">
        <v>1500</v>
      </c>
      <c r="AD2027" s="30">
        <v>1500</v>
      </c>
      <c r="AE2027" s="30">
        <v>1500</v>
      </c>
      <c r="AF2027" s="30">
        <v>1500</v>
      </c>
    </row>
    <row r="2028" spans="1:32" x14ac:dyDescent="0.45">
      <c r="A2028" s="29" t="s">
        <v>1043</v>
      </c>
      <c r="B2028" s="29" t="s">
        <v>1044</v>
      </c>
      <c r="C2028" s="29" t="s">
        <v>3299</v>
      </c>
      <c r="D2028" s="29" t="s">
        <v>3300</v>
      </c>
      <c r="E2028" s="29" t="s">
        <v>3538</v>
      </c>
      <c r="F2028" s="29" t="s">
        <v>3539</v>
      </c>
      <c r="G2028" s="29" t="s">
        <v>3233</v>
      </c>
      <c r="H2028" s="29" t="s">
        <v>3234</v>
      </c>
      <c r="I2028" s="29" t="s">
        <v>3275</v>
      </c>
      <c r="J2028" s="29" t="s">
        <v>3276</v>
      </c>
      <c r="K2028" s="29" t="s">
        <v>3287</v>
      </c>
      <c r="L2028" s="29" t="s">
        <v>3101</v>
      </c>
      <c r="M2028" s="29" t="s">
        <v>3288</v>
      </c>
      <c r="N2028" s="29" t="s">
        <v>3289</v>
      </c>
      <c r="O2028" s="29" t="s">
        <v>3290</v>
      </c>
      <c r="P2028" s="29" t="s">
        <v>3291</v>
      </c>
      <c r="Q2028" s="29" t="s">
        <v>3209</v>
      </c>
      <c r="R2028" s="29" t="s">
        <v>3098</v>
      </c>
      <c r="S2028" s="29" t="s">
        <v>3098</v>
      </c>
      <c r="T2028" s="29"/>
      <c r="U2028" s="30">
        <v>0</v>
      </c>
      <c r="V2028" s="30">
        <v>0</v>
      </c>
      <c r="W2028" s="30">
        <v>0</v>
      </c>
      <c r="X2028" s="30">
        <v>0</v>
      </c>
      <c r="Y2028" s="30">
        <v>0</v>
      </c>
      <c r="Z2028" s="30">
        <v>0</v>
      </c>
      <c r="AA2028" s="30">
        <v>0</v>
      </c>
      <c r="AB2028" s="30">
        <v>0</v>
      </c>
      <c r="AC2028" s="30">
        <v>0</v>
      </c>
      <c r="AD2028" s="30">
        <v>0</v>
      </c>
      <c r="AE2028" s="30">
        <v>833</v>
      </c>
      <c r="AF2028" s="30">
        <v>1000</v>
      </c>
    </row>
    <row r="2029" spans="1:32" x14ac:dyDescent="0.45">
      <c r="A2029" s="29" t="s">
        <v>1043</v>
      </c>
      <c r="B2029" s="29" t="s">
        <v>1044</v>
      </c>
      <c r="C2029" s="29" t="s">
        <v>3460</v>
      </c>
      <c r="D2029" s="29" t="s">
        <v>3461</v>
      </c>
      <c r="E2029" s="29" t="s">
        <v>3540</v>
      </c>
      <c r="F2029" s="29" t="s">
        <v>3541</v>
      </c>
      <c r="G2029" s="29" t="s">
        <v>3233</v>
      </c>
      <c r="H2029" s="29" t="s">
        <v>3234</v>
      </c>
      <c r="I2029" s="29" t="s">
        <v>3242</v>
      </c>
      <c r="J2029" s="29" t="s">
        <v>3243</v>
      </c>
      <c r="K2029" s="29" t="s">
        <v>3244</v>
      </c>
      <c r="L2029" s="29" t="s">
        <v>3104</v>
      </c>
      <c r="M2029" s="29" t="s">
        <v>3245</v>
      </c>
      <c r="N2029" s="29" t="s">
        <v>3246</v>
      </c>
      <c r="O2029" s="29" t="s">
        <v>3250</v>
      </c>
      <c r="P2029" s="29" t="s">
        <v>3251</v>
      </c>
      <c r="Q2029" s="29" t="s">
        <v>3249</v>
      </c>
      <c r="R2029" s="29" t="s">
        <v>3210</v>
      </c>
      <c r="S2029" s="29" t="s">
        <v>3098</v>
      </c>
      <c r="T2029" s="29"/>
      <c r="U2029" s="30">
        <v>1558</v>
      </c>
      <c r="V2029" s="30">
        <v>1558</v>
      </c>
      <c r="W2029" s="30">
        <v>1558</v>
      </c>
      <c r="X2029" s="30">
        <v>1558</v>
      </c>
      <c r="Y2029" s="30">
        <v>1558</v>
      </c>
      <c r="Z2029" s="30">
        <v>1558</v>
      </c>
      <c r="AA2029" s="30">
        <v>1558</v>
      </c>
      <c r="AB2029" s="30">
        <v>1558</v>
      </c>
      <c r="AC2029" s="30">
        <v>1558</v>
      </c>
      <c r="AD2029" s="30">
        <v>1558</v>
      </c>
      <c r="AE2029" s="30">
        <v>1558</v>
      </c>
      <c r="AF2029" s="30">
        <v>1558</v>
      </c>
    </row>
    <row r="2030" spans="1:32" x14ac:dyDescent="0.45">
      <c r="A2030" s="29" t="s">
        <v>1043</v>
      </c>
      <c r="B2030" s="29" t="s">
        <v>1044</v>
      </c>
      <c r="C2030" s="29" t="s">
        <v>3460</v>
      </c>
      <c r="D2030" s="29" t="s">
        <v>3461</v>
      </c>
      <c r="E2030" s="29" t="s">
        <v>3540</v>
      </c>
      <c r="F2030" s="29" t="s">
        <v>3541</v>
      </c>
      <c r="G2030" s="29" t="s">
        <v>3233</v>
      </c>
      <c r="H2030" s="29" t="s">
        <v>3234</v>
      </c>
      <c r="I2030" s="29" t="s">
        <v>3242</v>
      </c>
      <c r="J2030" s="29" t="s">
        <v>3243</v>
      </c>
      <c r="K2030" s="29" t="s">
        <v>3244</v>
      </c>
      <c r="L2030" s="29" t="s">
        <v>3104</v>
      </c>
      <c r="M2030" s="29" t="s">
        <v>3245</v>
      </c>
      <c r="N2030" s="29" t="s">
        <v>3246</v>
      </c>
      <c r="O2030" s="29" t="s">
        <v>3250</v>
      </c>
      <c r="P2030" s="29" t="s">
        <v>3251</v>
      </c>
      <c r="Q2030" s="29" t="s">
        <v>3209</v>
      </c>
      <c r="R2030" s="29" t="s">
        <v>3210</v>
      </c>
      <c r="S2030" s="29" t="s">
        <v>3098</v>
      </c>
      <c r="T2030" s="29"/>
      <c r="U2030" s="30">
        <v>30000</v>
      </c>
      <c r="V2030" s="30">
        <v>10714</v>
      </c>
      <c r="W2030" s="30">
        <v>0</v>
      </c>
      <c r="X2030" s="30">
        <v>0</v>
      </c>
      <c r="Y2030" s="30">
        <v>0</v>
      </c>
      <c r="Z2030" s="30">
        <v>0</v>
      </c>
      <c r="AA2030" s="30">
        <v>0</v>
      </c>
      <c r="AB2030" s="30">
        <v>0</v>
      </c>
      <c r="AC2030" s="30">
        <v>0</v>
      </c>
      <c r="AD2030" s="30">
        <v>0</v>
      </c>
      <c r="AE2030" s="30">
        <v>0</v>
      </c>
      <c r="AF2030" s="30">
        <v>0</v>
      </c>
    </row>
    <row r="2031" spans="1:32" x14ac:dyDescent="0.45">
      <c r="A2031" s="29" t="s">
        <v>1043</v>
      </c>
      <c r="B2031" s="29" t="s">
        <v>1044</v>
      </c>
      <c r="C2031" s="29" t="s">
        <v>3460</v>
      </c>
      <c r="D2031" s="29" t="s">
        <v>3461</v>
      </c>
      <c r="E2031" s="29" t="s">
        <v>3540</v>
      </c>
      <c r="F2031" s="29" t="s">
        <v>3541</v>
      </c>
      <c r="G2031" s="29" t="s">
        <v>3233</v>
      </c>
      <c r="H2031" s="29" t="s">
        <v>3234</v>
      </c>
      <c r="I2031" s="29" t="s">
        <v>3242</v>
      </c>
      <c r="J2031" s="29" t="s">
        <v>3243</v>
      </c>
      <c r="K2031" s="29" t="s">
        <v>3258</v>
      </c>
      <c r="L2031" s="29" t="s">
        <v>3105</v>
      </c>
      <c r="M2031" s="29" t="s">
        <v>3259</v>
      </c>
      <c r="N2031" s="29" t="s">
        <v>3105</v>
      </c>
      <c r="O2031" s="29" t="s">
        <v>3260</v>
      </c>
      <c r="P2031" s="29" t="s">
        <v>3261</v>
      </c>
      <c r="Q2031" s="29" t="s">
        <v>3209</v>
      </c>
      <c r="R2031" s="29" t="s">
        <v>3210</v>
      </c>
      <c r="S2031" s="29" t="s">
        <v>3098</v>
      </c>
      <c r="T2031" s="29"/>
      <c r="U2031" s="30">
        <v>18000</v>
      </c>
      <c r="V2031" s="30">
        <v>6428</v>
      </c>
      <c r="W2031" s="30">
        <v>0</v>
      </c>
      <c r="X2031" s="30">
        <v>0</v>
      </c>
      <c r="Y2031" s="30">
        <v>0</v>
      </c>
      <c r="Z2031" s="30">
        <v>0</v>
      </c>
      <c r="AA2031" s="30">
        <v>0</v>
      </c>
      <c r="AB2031" s="30">
        <v>0</v>
      </c>
      <c r="AC2031" s="30">
        <v>0</v>
      </c>
      <c r="AD2031" s="30">
        <v>0</v>
      </c>
      <c r="AE2031" s="30">
        <v>0</v>
      </c>
      <c r="AF2031" s="30">
        <v>0</v>
      </c>
    </row>
    <row r="2032" spans="1:32" x14ac:dyDescent="0.45">
      <c r="A2032" s="29" t="s">
        <v>1043</v>
      </c>
      <c r="B2032" s="29" t="s">
        <v>1044</v>
      </c>
      <c r="C2032" s="29" t="s">
        <v>3460</v>
      </c>
      <c r="D2032" s="29" t="s">
        <v>3461</v>
      </c>
      <c r="E2032" s="29" t="s">
        <v>3540</v>
      </c>
      <c r="F2032" s="29" t="s">
        <v>3541</v>
      </c>
      <c r="G2032" s="29" t="s">
        <v>3233</v>
      </c>
      <c r="H2032" s="29" t="s">
        <v>3234</v>
      </c>
      <c r="I2032" s="29" t="s">
        <v>3275</v>
      </c>
      <c r="J2032" s="29" t="s">
        <v>3276</v>
      </c>
      <c r="K2032" s="29" t="s">
        <v>3282</v>
      </c>
      <c r="L2032" s="29" t="s">
        <v>3112</v>
      </c>
      <c r="M2032" s="29" t="s">
        <v>3283</v>
      </c>
      <c r="N2032" s="29" t="s">
        <v>3284</v>
      </c>
      <c r="O2032" s="29" t="s">
        <v>3285</v>
      </c>
      <c r="P2032" s="29" t="s">
        <v>3286</v>
      </c>
      <c r="Q2032" s="29" t="s">
        <v>3249</v>
      </c>
      <c r="R2032" s="29" t="s">
        <v>3210</v>
      </c>
      <c r="S2032" s="29" t="s">
        <v>3098</v>
      </c>
      <c r="T2032" s="29"/>
      <c r="U2032" s="30">
        <v>856</v>
      </c>
      <c r="V2032" s="30">
        <v>856</v>
      </c>
      <c r="W2032" s="30">
        <v>856</v>
      </c>
      <c r="X2032" s="30">
        <v>856</v>
      </c>
      <c r="Y2032" s="30">
        <v>856</v>
      </c>
      <c r="Z2032" s="30">
        <v>856</v>
      </c>
      <c r="AA2032" s="30">
        <v>856</v>
      </c>
      <c r="AB2032" s="30">
        <v>856</v>
      </c>
      <c r="AC2032" s="30">
        <v>856</v>
      </c>
      <c r="AD2032" s="30">
        <v>856</v>
      </c>
      <c r="AE2032" s="30">
        <v>856</v>
      </c>
      <c r="AF2032" s="30">
        <v>856</v>
      </c>
    </row>
    <row r="2033" spans="1:32" x14ac:dyDescent="0.45">
      <c r="A2033" s="29" t="s">
        <v>1043</v>
      </c>
      <c r="B2033" s="29" t="s">
        <v>1044</v>
      </c>
      <c r="C2033" s="29" t="s">
        <v>3460</v>
      </c>
      <c r="D2033" s="29" t="s">
        <v>3461</v>
      </c>
      <c r="E2033" s="29" t="s">
        <v>3540</v>
      </c>
      <c r="F2033" s="29" t="s">
        <v>3541</v>
      </c>
      <c r="G2033" s="29" t="s">
        <v>3233</v>
      </c>
      <c r="H2033" s="29" t="s">
        <v>3234</v>
      </c>
      <c r="I2033" s="29" t="s">
        <v>3275</v>
      </c>
      <c r="J2033" s="29" t="s">
        <v>3276</v>
      </c>
      <c r="K2033" s="29" t="s">
        <v>3282</v>
      </c>
      <c r="L2033" s="29" t="s">
        <v>3112</v>
      </c>
      <c r="M2033" s="29" t="s">
        <v>3283</v>
      </c>
      <c r="N2033" s="29" t="s">
        <v>3284</v>
      </c>
      <c r="O2033" s="29" t="s">
        <v>3285</v>
      </c>
      <c r="P2033" s="29" t="s">
        <v>3286</v>
      </c>
      <c r="Q2033" s="29" t="s">
        <v>3209</v>
      </c>
      <c r="R2033" s="29" t="s">
        <v>3210</v>
      </c>
      <c r="S2033" s="29" t="s">
        <v>3098</v>
      </c>
      <c r="T2033" s="29"/>
      <c r="U2033" s="30">
        <v>36000</v>
      </c>
      <c r="V2033" s="30">
        <v>12857</v>
      </c>
      <c r="W2033" s="30">
        <v>0</v>
      </c>
      <c r="X2033" s="30">
        <v>0</v>
      </c>
      <c r="Y2033" s="30">
        <v>0</v>
      </c>
      <c r="Z2033" s="30">
        <v>0</v>
      </c>
      <c r="AA2033" s="30">
        <v>0</v>
      </c>
      <c r="AB2033" s="30">
        <v>0</v>
      </c>
      <c r="AC2033" s="30">
        <v>0</v>
      </c>
      <c r="AD2033" s="30">
        <v>0</v>
      </c>
      <c r="AE2033" s="30">
        <v>0</v>
      </c>
      <c r="AF2033" s="30">
        <v>0</v>
      </c>
    </row>
    <row r="2034" spans="1:32" x14ac:dyDescent="0.45">
      <c r="A2034" s="29" t="s">
        <v>1043</v>
      </c>
      <c r="B2034" s="29" t="s">
        <v>1044</v>
      </c>
      <c r="C2034" s="29" t="s">
        <v>3460</v>
      </c>
      <c r="D2034" s="29" t="s">
        <v>3461</v>
      </c>
      <c r="E2034" s="29" t="s">
        <v>3540</v>
      </c>
      <c r="F2034" s="29" t="s">
        <v>3541</v>
      </c>
      <c r="G2034" s="29" t="s">
        <v>3233</v>
      </c>
      <c r="H2034" s="29" t="s">
        <v>3234</v>
      </c>
      <c r="I2034" s="29" t="s">
        <v>3275</v>
      </c>
      <c r="J2034" s="29" t="s">
        <v>3276</v>
      </c>
      <c r="K2034" s="29" t="s">
        <v>3287</v>
      </c>
      <c r="L2034" s="29" t="s">
        <v>3101</v>
      </c>
      <c r="M2034" s="29" t="s">
        <v>3288</v>
      </c>
      <c r="N2034" s="29" t="s">
        <v>3289</v>
      </c>
      <c r="O2034" s="29" t="s">
        <v>3290</v>
      </c>
      <c r="P2034" s="29" t="s">
        <v>3291</v>
      </c>
      <c r="Q2034" s="29" t="s">
        <v>3249</v>
      </c>
      <c r="R2034" s="29" t="s">
        <v>3210</v>
      </c>
      <c r="S2034" s="29" t="s">
        <v>3098</v>
      </c>
      <c r="T2034" s="29"/>
      <c r="U2034" s="30">
        <v>0</v>
      </c>
      <c r="V2034" s="30">
        <v>26364</v>
      </c>
      <c r="W2034" s="30">
        <v>0</v>
      </c>
      <c r="X2034" s="30">
        <v>0</v>
      </c>
      <c r="Y2034" s="30">
        <v>0</v>
      </c>
      <c r="Z2034" s="30">
        <v>0</v>
      </c>
      <c r="AA2034" s="30">
        <v>0</v>
      </c>
      <c r="AB2034" s="30">
        <v>0</v>
      </c>
      <c r="AC2034" s="30">
        <v>0</v>
      </c>
      <c r="AD2034" s="30">
        <v>0</v>
      </c>
      <c r="AE2034" s="30">
        <v>0</v>
      </c>
      <c r="AF2034" s="30">
        <v>0</v>
      </c>
    </row>
    <row r="2035" spans="1:32" x14ac:dyDescent="0.45">
      <c r="A2035" s="29" t="s">
        <v>1043</v>
      </c>
      <c r="B2035" s="29" t="s">
        <v>1044</v>
      </c>
      <c r="C2035" s="29" t="s">
        <v>3460</v>
      </c>
      <c r="D2035" s="29" t="s">
        <v>3461</v>
      </c>
      <c r="E2035" s="29" t="s">
        <v>3540</v>
      </c>
      <c r="F2035" s="29" t="s">
        <v>3541</v>
      </c>
      <c r="G2035" s="29" t="s">
        <v>3233</v>
      </c>
      <c r="H2035" s="29" t="s">
        <v>3234</v>
      </c>
      <c r="I2035" s="29" t="s">
        <v>3275</v>
      </c>
      <c r="J2035" s="29" t="s">
        <v>3276</v>
      </c>
      <c r="K2035" s="29" t="s">
        <v>3287</v>
      </c>
      <c r="L2035" s="29" t="s">
        <v>3101</v>
      </c>
      <c r="M2035" s="29" t="s">
        <v>3288</v>
      </c>
      <c r="N2035" s="29" t="s">
        <v>3289</v>
      </c>
      <c r="O2035" s="29" t="s">
        <v>3290</v>
      </c>
      <c r="P2035" s="29" t="s">
        <v>3291</v>
      </c>
      <c r="Q2035" s="29" t="s">
        <v>3209</v>
      </c>
      <c r="R2035" s="29" t="s">
        <v>3210</v>
      </c>
      <c r="S2035" s="29" t="s">
        <v>3098</v>
      </c>
      <c r="T2035" s="29"/>
      <c r="U2035" s="30">
        <v>8000</v>
      </c>
      <c r="V2035" s="30">
        <v>2857</v>
      </c>
      <c r="W2035" s="30">
        <v>0</v>
      </c>
      <c r="X2035" s="30">
        <v>0</v>
      </c>
      <c r="Y2035" s="30">
        <v>0</v>
      </c>
      <c r="Z2035" s="30">
        <v>0</v>
      </c>
      <c r="AA2035" s="30">
        <v>0</v>
      </c>
      <c r="AB2035" s="30">
        <v>0</v>
      </c>
      <c r="AC2035" s="30">
        <v>0</v>
      </c>
      <c r="AD2035" s="30">
        <v>0</v>
      </c>
      <c r="AE2035" s="30">
        <v>0</v>
      </c>
      <c r="AF2035" s="30">
        <v>0</v>
      </c>
    </row>
    <row r="2036" spans="1:32" x14ac:dyDescent="0.45">
      <c r="A2036" s="29" t="s">
        <v>820</v>
      </c>
      <c r="B2036" s="29" t="s">
        <v>821</v>
      </c>
      <c r="C2036" s="29" t="s">
        <v>3299</v>
      </c>
      <c r="D2036" s="29" t="s">
        <v>3300</v>
      </c>
      <c r="E2036" s="29" t="s">
        <v>3301</v>
      </c>
      <c r="F2036" s="29" t="s">
        <v>3302</v>
      </c>
      <c r="G2036" s="29" t="s">
        <v>3200</v>
      </c>
      <c r="H2036" s="29" t="s">
        <v>3201</v>
      </c>
      <c r="I2036" s="29" t="s">
        <v>3202</v>
      </c>
      <c r="J2036" s="29" t="s">
        <v>3203</v>
      </c>
      <c r="K2036" s="29" t="s">
        <v>3221</v>
      </c>
      <c r="L2036" s="29" t="s">
        <v>3113</v>
      </c>
      <c r="M2036" s="29" t="s">
        <v>3303</v>
      </c>
      <c r="N2036" s="29" t="s">
        <v>3304</v>
      </c>
      <c r="O2036" s="29" t="s">
        <v>3305</v>
      </c>
      <c r="P2036" s="29" t="s">
        <v>3306</v>
      </c>
      <c r="Q2036" s="29" t="s">
        <v>3209</v>
      </c>
      <c r="R2036" s="29" t="s">
        <v>3210</v>
      </c>
      <c r="S2036" s="29" t="s">
        <v>3098</v>
      </c>
      <c r="T2036" s="29"/>
      <c r="U2036" s="30">
        <v>25784</v>
      </c>
      <c r="V2036" s="30">
        <v>32104</v>
      </c>
      <c r="W2036" s="30">
        <v>33877</v>
      </c>
      <c r="X2036" s="30">
        <v>33933</v>
      </c>
      <c r="Y2036" s="30">
        <v>30558</v>
      </c>
      <c r="Z2036" s="30">
        <v>27103</v>
      </c>
      <c r="AA2036" s="30">
        <v>25976</v>
      </c>
      <c r="AB2036" s="30">
        <v>24969</v>
      </c>
      <c r="AC2036" s="30">
        <v>29829</v>
      </c>
      <c r="AD2036" s="30">
        <v>23749</v>
      </c>
      <c r="AE2036" s="30">
        <v>24738</v>
      </c>
      <c r="AF2036" s="30">
        <v>30122</v>
      </c>
    </row>
    <row r="2037" spans="1:32" x14ac:dyDescent="0.45">
      <c r="A2037" s="29" t="s">
        <v>820</v>
      </c>
      <c r="B2037" s="29" t="s">
        <v>821</v>
      </c>
      <c r="C2037" s="29" t="s">
        <v>3299</v>
      </c>
      <c r="D2037" s="29" t="s">
        <v>3300</v>
      </c>
      <c r="E2037" s="29" t="s">
        <v>3301</v>
      </c>
      <c r="F2037" s="29" t="s">
        <v>3302</v>
      </c>
      <c r="G2037" s="29" t="s">
        <v>3200</v>
      </c>
      <c r="H2037" s="29" t="s">
        <v>3201</v>
      </c>
      <c r="I2037" s="29" t="s">
        <v>3226</v>
      </c>
      <c r="J2037" s="29" t="s">
        <v>3227</v>
      </c>
      <c r="K2037" s="29" t="s">
        <v>3228</v>
      </c>
      <c r="L2037" s="29" t="s">
        <v>3111</v>
      </c>
      <c r="M2037" s="29" t="s">
        <v>3229</v>
      </c>
      <c r="N2037" s="29" t="s">
        <v>3230</v>
      </c>
      <c r="O2037" s="29" t="s">
        <v>3231</v>
      </c>
      <c r="P2037" s="29" t="s">
        <v>3232</v>
      </c>
      <c r="Q2037" s="29" t="s">
        <v>3209</v>
      </c>
      <c r="R2037" s="29" t="s">
        <v>3210</v>
      </c>
      <c r="S2037" s="29" t="s">
        <v>3098</v>
      </c>
      <c r="T2037" s="29"/>
      <c r="U2037" s="30">
        <v>0</v>
      </c>
      <c r="V2037" s="30">
        <v>0</v>
      </c>
      <c r="W2037" s="30">
        <v>0</v>
      </c>
      <c r="X2037" s="30">
        <v>0</v>
      </c>
      <c r="Y2037" s="30">
        <v>0</v>
      </c>
      <c r="Z2037" s="30">
        <v>0</v>
      </c>
      <c r="AA2037" s="30">
        <v>0</v>
      </c>
      <c r="AB2037" s="30">
        <v>0</v>
      </c>
      <c r="AC2037" s="30">
        <v>0</v>
      </c>
      <c r="AD2037" s="30">
        <v>0</v>
      </c>
      <c r="AE2037" s="30">
        <v>0</v>
      </c>
      <c r="AF2037" s="30">
        <v>0</v>
      </c>
    </row>
    <row r="2038" spans="1:32" x14ac:dyDescent="0.45">
      <c r="A2038" s="29" t="s">
        <v>820</v>
      </c>
      <c r="B2038" s="29" t="s">
        <v>821</v>
      </c>
      <c r="C2038" s="29" t="s">
        <v>3299</v>
      </c>
      <c r="D2038" s="29" t="s">
        <v>3300</v>
      </c>
      <c r="E2038" s="29" t="s">
        <v>3301</v>
      </c>
      <c r="F2038" s="29" t="s">
        <v>3302</v>
      </c>
      <c r="G2038" s="29" t="s">
        <v>3233</v>
      </c>
      <c r="H2038" s="29" t="s">
        <v>3234</v>
      </c>
      <c r="I2038" s="29" t="s">
        <v>3242</v>
      </c>
      <c r="J2038" s="29" t="s">
        <v>3243</v>
      </c>
      <c r="K2038" s="29" t="s">
        <v>3252</v>
      </c>
      <c r="L2038" s="29" t="s">
        <v>3106</v>
      </c>
      <c r="M2038" s="29" t="s">
        <v>3253</v>
      </c>
      <c r="N2038" s="29" t="s">
        <v>3106</v>
      </c>
      <c r="O2038" s="29" t="s">
        <v>3254</v>
      </c>
      <c r="P2038" s="29" t="s">
        <v>3255</v>
      </c>
      <c r="Q2038" s="29" t="s">
        <v>3209</v>
      </c>
      <c r="R2038" s="29" t="s">
        <v>3210</v>
      </c>
      <c r="S2038" s="29" t="s">
        <v>3098</v>
      </c>
      <c r="T2038" s="29"/>
      <c r="U2038" s="30">
        <v>1440</v>
      </c>
      <c r="V2038" s="30">
        <v>1440</v>
      </c>
      <c r="W2038" s="30">
        <v>1440</v>
      </c>
      <c r="X2038" s="30">
        <v>0</v>
      </c>
      <c r="Y2038" s="30">
        <v>0</v>
      </c>
      <c r="Z2038" s="30">
        <v>0</v>
      </c>
      <c r="AA2038" s="30">
        <v>0</v>
      </c>
      <c r="AB2038" s="30">
        <v>0</v>
      </c>
      <c r="AC2038" s="30">
        <v>0</v>
      </c>
      <c r="AD2038" s="30">
        <v>0</v>
      </c>
      <c r="AE2038" s="30">
        <v>0</v>
      </c>
      <c r="AF2038" s="30">
        <v>0</v>
      </c>
    </row>
    <row r="2039" spans="1:32" x14ac:dyDescent="0.45">
      <c r="A2039" s="29" t="s">
        <v>820</v>
      </c>
      <c r="B2039" s="29" t="s">
        <v>821</v>
      </c>
      <c r="C2039" s="29" t="s">
        <v>3299</v>
      </c>
      <c r="D2039" s="29" t="s">
        <v>3300</v>
      </c>
      <c r="E2039" s="29" t="s">
        <v>3301</v>
      </c>
      <c r="F2039" s="29" t="s">
        <v>3302</v>
      </c>
      <c r="G2039" s="29" t="s">
        <v>3233</v>
      </c>
      <c r="H2039" s="29" t="s">
        <v>3234</v>
      </c>
      <c r="I2039" s="29" t="s">
        <v>3242</v>
      </c>
      <c r="J2039" s="29" t="s">
        <v>3243</v>
      </c>
      <c r="K2039" s="29" t="s">
        <v>3252</v>
      </c>
      <c r="L2039" s="29" t="s">
        <v>3106</v>
      </c>
      <c r="M2039" s="29" t="s">
        <v>3253</v>
      </c>
      <c r="N2039" s="29" t="s">
        <v>3106</v>
      </c>
      <c r="O2039" s="29" t="s">
        <v>3256</v>
      </c>
      <c r="P2039" s="29" t="s">
        <v>3257</v>
      </c>
      <c r="Q2039" s="29" t="s">
        <v>3209</v>
      </c>
      <c r="R2039" s="29" t="s">
        <v>3210</v>
      </c>
      <c r="S2039" s="29" t="s">
        <v>3098</v>
      </c>
      <c r="T2039" s="29"/>
      <c r="U2039" s="30">
        <v>15120</v>
      </c>
      <c r="V2039" s="30">
        <v>15120</v>
      </c>
      <c r="W2039" s="30">
        <v>15120</v>
      </c>
      <c r="X2039" s="30">
        <v>15120</v>
      </c>
      <c r="Y2039" s="30">
        <v>15120</v>
      </c>
      <c r="Z2039" s="30">
        <v>15120</v>
      </c>
      <c r="AA2039" s="30">
        <v>15120</v>
      </c>
      <c r="AB2039" s="30">
        <v>15120</v>
      </c>
      <c r="AC2039" s="30">
        <v>15120</v>
      </c>
      <c r="AD2039" s="30">
        <v>15120</v>
      </c>
      <c r="AE2039" s="30">
        <v>15120</v>
      </c>
      <c r="AF2039" s="30">
        <v>15120</v>
      </c>
    </row>
    <row r="2040" spans="1:32" x14ac:dyDescent="0.45">
      <c r="A2040" s="29" t="s">
        <v>820</v>
      </c>
      <c r="B2040" s="29" t="s">
        <v>821</v>
      </c>
      <c r="C2040" s="29" t="s">
        <v>3299</v>
      </c>
      <c r="D2040" s="29" t="s">
        <v>3300</v>
      </c>
      <c r="E2040" s="29" t="s">
        <v>3301</v>
      </c>
      <c r="F2040" s="29" t="s">
        <v>3302</v>
      </c>
      <c r="G2040" s="29" t="s">
        <v>3233</v>
      </c>
      <c r="H2040" s="29" t="s">
        <v>3234</v>
      </c>
      <c r="I2040" s="29" t="s">
        <v>3262</v>
      </c>
      <c r="J2040" s="29" t="s">
        <v>3263</v>
      </c>
      <c r="K2040" s="29" t="s">
        <v>3264</v>
      </c>
      <c r="L2040" s="29" t="s">
        <v>3103</v>
      </c>
      <c r="M2040" s="29" t="s">
        <v>3326</v>
      </c>
      <c r="N2040" s="29" t="s">
        <v>3327</v>
      </c>
      <c r="O2040" s="29" t="s">
        <v>3527</v>
      </c>
      <c r="P2040" s="29" t="s">
        <v>3528</v>
      </c>
      <c r="Q2040" s="29" t="s">
        <v>3209</v>
      </c>
      <c r="R2040" s="29" t="s">
        <v>3210</v>
      </c>
      <c r="S2040" s="29" t="s">
        <v>3098</v>
      </c>
      <c r="T2040" s="29"/>
      <c r="U2040" s="30">
        <v>0</v>
      </c>
      <c r="V2040" s="30">
        <v>0</v>
      </c>
      <c r="W2040" s="30">
        <v>0</v>
      </c>
      <c r="X2040" s="30">
        <v>14</v>
      </c>
      <c r="Y2040" s="30">
        <v>0</v>
      </c>
      <c r="Z2040" s="30">
        <v>0</v>
      </c>
      <c r="AA2040" s="30">
        <v>0</v>
      </c>
      <c r="AB2040" s="30">
        <v>0</v>
      </c>
      <c r="AC2040" s="30">
        <v>0</v>
      </c>
      <c r="AD2040" s="30">
        <v>0</v>
      </c>
      <c r="AE2040" s="30">
        <v>0</v>
      </c>
      <c r="AF2040" s="30">
        <v>0</v>
      </c>
    </row>
    <row r="2041" spans="1:32" x14ac:dyDescent="0.45">
      <c r="A2041" s="29" t="s">
        <v>820</v>
      </c>
      <c r="B2041" s="29" t="s">
        <v>821</v>
      </c>
      <c r="C2041" s="29" t="s">
        <v>3299</v>
      </c>
      <c r="D2041" s="29" t="s">
        <v>3300</v>
      </c>
      <c r="E2041" s="29" t="s">
        <v>3301</v>
      </c>
      <c r="F2041" s="29" t="s">
        <v>3302</v>
      </c>
      <c r="G2041" s="29" t="s">
        <v>3233</v>
      </c>
      <c r="H2041" s="29" t="s">
        <v>3234</v>
      </c>
      <c r="I2041" s="29" t="s">
        <v>3262</v>
      </c>
      <c r="J2041" s="29" t="s">
        <v>3263</v>
      </c>
      <c r="K2041" s="29" t="s">
        <v>3264</v>
      </c>
      <c r="L2041" s="29" t="s">
        <v>3103</v>
      </c>
      <c r="M2041" s="29" t="s">
        <v>3326</v>
      </c>
      <c r="N2041" s="29" t="s">
        <v>3327</v>
      </c>
      <c r="O2041" s="29" t="s">
        <v>3328</v>
      </c>
      <c r="P2041" s="29" t="s">
        <v>3329</v>
      </c>
      <c r="Q2041" s="29" t="s">
        <v>3209</v>
      </c>
      <c r="R2041" s="29" t="s">
        <v>3210</v>
      </c>
      <c r="S2041" s="29" t="s">
        <v>3098</v>
      </c>
      <c r="T2041" s="29"/>
      <c r="U2041" s="30">
        <v>0</v>
      </c>
      <c r="V2041" s="30">
        <v>0</v>
      </c>
      <c r="W2041" s="30">
        <v>0</v>
      </c>
      <c r="X2041" s="30">
        <v>0</v>
      </c>
      <c r="Y2041" s="30">
        <v>0</v>
      </c>
      <c r="Z2041" s="30">
        <v>0</v>
      </c>
      <c r="AA2041" s="30">
        <v>0</v>
      </c>
      <c r="AB2041" s="30">
        <v>0</v>
      </c>
      <c r="AC2041" s="30">
        <v>0</v>
      </c>
      <c r="AD2041" s="30">
        <v>0</v>
      </c>
      <c r="AE2041" s="30">
        <v>0</v>
      </c>
      <c r="AF2041" s="30">
        <v>0</v>
      </c>
    </row>
    <row r="2042" spans="1:32" x14ac:dyDescent="0.45">
      <c r="A2042" s="29" t="s">
        <v>820</v>
      </c>
      <c r="B2042" s="29" t="s">
        <v>821</v>
      </c>
      <c r="C2042" s="29" t="s">
        <v>3299</v>
      </c>
      <c r="D2042" s="29" t="s">
        <v>3300</v>
      </c>
      <c r="E2042" s="29" t="s">
        <v>3301</v>
      </c>
      <c r="F2042" s="29" t="s">
        <v>3302</v>
      </c>
      <c r="G2042" s="29" t="s">
        <v>3233</v>
      </c>
      <c r="H2042" s="29" t="s">
        <v>3234</v>
      </c>
      <c r="I2042" s="29" t="s">
        <v>3262</v>
      </c>
      <c r="J2042" s="29" t="s">
        <v>3263</v>
      </c>
      <c r="K2042" s="29" t="s">
        <v>3264</v>
      </c>
      <c r="L2042" s="29" t="s">
        <v>3103</v>
      </c>
      <c r="M2042" s="29" t="s">
        <v>3326</v>
      </c>
      <c r="N2042" s="29" t="s">
        <v>3327</v>
      </c>
      <c r="O2042" s="29" t="s">
        <v>3330</v>
      </c>
      <c r="P2042" s="29" t="s">
        <v>3331</v>
      </c>
      <c r="Q2042" s="29" t="s">
        <v>3209</v>
      </c>
      <c r="R2042" s="29" t="s">
        <v>3210</v>
      </c>
      <c r="S2042" s="29" t="s">
        <v>3098</v>
      </c>
      <c r="T2042" s="29"/>
      <c r="U2042" s="30">
        <v>0</v>
      </c>
      <c r="V2042" s="30">
        <v>0</v>
      </c>
      <c r="W2042" s="30">
        <v>0</v>
      </c>
      <c r="X2042" s="30">
        <v>0</v>
      </c>
      <c r="Y2042" s="30">
        <v>0</v>
      </c>
      <c r="Z2042" s="30">
        <v>0</v>
      </c>
      <c r="AA2042" s="30">
        <v>0</v>
      </c>
      <c r="AB2042" s="30">
        <v>0</v>
      </c>
      <c r="AC2042" s="30">
        <v>0</v>
      </c>
      <c r="AD2042" s="30">
        <v>0</v>
      </c>
      <c r="AE2042" s="30">
        <v>0</v>
      </c>
      <c r="AF2042" s="30">
        <v>0</v>
      </c>
    </row>
    <row r="2043" spans="1:32" x14ac:dyDescent="0.45">
      <c r="A2043" s="29" t="s">
        <v>820</v>
      </c>
      <c r="B2043" s="29" t="s">
        <v>821</v>
      </c>
      <c r="C2043" s="29" t="s">
        <v>3299</v>
      </c>
      <c r="D2043" s="29" t="s">
        <v>3300</v>
      </c>
      <c r="E2043" s="29" t="s">
        <v>3301</v>
      </c>
      <c r="F2043" s="29" t="s">
        <v>3302</v>
      </c>
      <c r="G2043" s="29" t="s">
        <v>3233</v>
      </c>
      <c r="H2043" s="29" t="s">
        <v>3234</v>
      </c>
      <c r="I2043" s="29" t="s">
        <v>3262</v>
      </c>
      <c r="J2043" s="29" t="s">
        <v>3263</v>
      </c>
      <c r="K2043" s="29" t="s">
        <v>3264</v>
      </c>
      <c r="L2043" s="29" t="s">
        <v>3103</v>
      </c>
      <c r="M2043" s="29" t="s">
        <v>3326</v>
      </c>
      <c r="N2043" s="29" t="s">
        <v>3327</v>
      </c>
      <c r="O2043" s="29" t="s">
        <v>3332</v>
      </c>
      <c r="P2043" s="29" t="s">
        <v>3333</v>
      </c>
      <c r="Q2043" s="29" t="s">
        <v>3209</v>
      </c>
      <c r="R2043" s="29" t="s">
        <v>3210</v>
      </c>
      <c r="S2043" s="29" t="s">
        <v>3098</v>
      </c>
      <c r="T2043" s="29"/>
      <c r="U2043" s="30">
        <v>11000</v>
      </c>
      <c r="V2043" s="30">
        <v>11000</v>
      </c>
      <c r="W2043" s="30">
        <v>11000</v>
      </c>
      <c r="X2043" s="30">
        <v>11000</v>
      </c>
      <c r="Y2043" s="30">
        <v>11000</v>
      </c>
      <c r="Z2043" s="30">
        <v>11000</v>
      </c>
      <c r="AA2043" s="30">
        <v>11000</v>
      </c>
      <c r="AB2043" s="30">
        <v>11000</v>
      </c>
      <c r="AC2043" s="30">
        <v>11000</v>
      </c>
      <c r="AD2043" s="30">
        <v>11000</v>
      </c>
      <c r="AE2043" s="30">
        <v>11000</v>
      </c>
      <c r="AF2043" s="30">
        <v>11000</v>
      </c>
    </row>
    <row r="2044" spans="1:32" x14ac:dyDescent="0.45">
      <c r="A2044" s="29" t="s">
        <v>820</v>
      </c>
      <c r="B2044" s="29" t="s">
        <v>821</v>
      </c>
      <c r="C2044" s="29" t="s">
        <v>3299</v>
      </c>
      <c r="D2044" s="29" t="s">
        <v>3300</v>
      </c>
      <c r="E2044" s="29" t="s">
        <v>3301</v>
      </c>
      <c r="F2044" s="29" t="s">
        <v>3302</v>
      </c>
      <c r="G2044" s="29" t="s">
        <v>3233</v>
      </c>
      <c r="H2044" s="29" t="s">
        <v>3234</v>
      </c>
      <c r="I2044" s="29" t="s">
        <v>3275</v>
      </c>
      <c r="J2044" s="29" t="s">
        <v>3276</v>
      </c>
      <c r="K2044" s="29" t="s">
        <v>3277</v>
      </c>
      <c r="L2044" s="29" t="s">
        <v>3100</v>
      </c>
      <c r="M2044" s="29" t="s">
        <v>3278</v>
      </c>
      <c r="N2044" s="29" t="s">
        <v>3279</v>
      </c>
      <c r="O2044" s="29" t="s">
        <v>3446</v>
      </c>
      <c r="P2044" s="29" t="s">
        <v>3447</v>
      </c>
      <c r="Q2044" s="29" t="s">
        <v>3209</v>
      </c>
      <c r="R2044" s="29" t="s">
        <v>3210</v>
      </c>
      <c r="S2044" s="29" t="s">
        <v>3098</v>
      </c>
      <c r="T2044" s="29"/>
      <c r="U2044" s="30">
        <v>40500</v>
      </c>
      <c r="V2044" s="30">
        <v>40500</v>
      </c>
      <c r="W2044" s="30">
        <v>40500</v>
      </c>
      <c r="X2044" s="30">
        <v>40500</v>
      </c>
      <c r="Y2044" s="30">
        <v>40500</v>
      </c>
      <c r="Z2044" s="30">
        <v>40500</v>
      </c>
      <c r="AA2044" s="30">
        <v>40500</v>
      </c>
      <c r="AB2044" s="30">
        <v>40500</v>
      </c>
      <c r="AC2044" s="30">
        <v>40500</v>
      </c>
      <c r="AD2044" s="30">
        <v>40500</v>
      </c>
      <c r="AE2044" s="30">
        <v>40500</v>
      </c>
      <c r="AF2044" s="30">
        <v>40500</v>
      </c>
    </row>
    <row r="2045" spans="1:32" x14ac:dyDescent="0.45">
      <c r="A2045" s="29" t="s">
        <v>820</v>
      </c>
      <c r="B2045" s="29" t="s">
        <v>821</v>
      </c>
      <c r="C2045" s="29" t="s">
        <v>3299</v>
      </c>
      <c r="D2045" s="29" t="s">
        <v>3300</v>
      </c>
      <c r="E2045" s="29" t="s">
        <v>3301</v>
      </c>
      <c r="F2045" s="29" t="s">
        <v>3302</v>
      </c>
      <c r="G2045" s="29" t="s">
        <v>3233</v>
      </c>
      <c r="H2045" s="29" t="s">
        <v>3234</v>
      </c>
      <c r="I2045" s="29" t="s">
        <v>3275</v>
      </c>
      <c r="J2045" s="29" t="s">
        <v>3276</v>
      </c>
      <c r="K2045" s="29" t="s">
        <v>3277</v>
      </c>
      <c r="L2045" s="29" t="s">
        <v>3100</v>
      </c>
      <c r="M2045" s="29" t="s">
        <v>3312</v>
      </c>
      <c r="N2045" s="29" t="s">
        <v>3313</v>
      </c>
      <c r="O2045" s="29" t="s">
        <v>3314</v>
      </c>
      <c r="P2045" s="29" t="s">
        <v>3315</v>
      </c>
      <c r="Q2045" s="29" t="s">
        <v>3209</v>
      </c>
      <c r="R2045" s="29" t="s">
        <v>3210</v>
      </c>
      <c r="S2045" s="29" t="s">
        <v>3098</v>
      </c>
      <c r="T2045" s="29"/>
      <c r="U2045" s="30">
        <v>30000</v>
      </c>
      <c r="V2045" s="30">
        <v>30000</v>
      </c>
      <c r="W2045" s="30">
        <v>30000</v>
      </c>
      <c r="X2045" s="30">
        <v>30000</v>
      </c>
      <c r="Y2045" s="30">
        <v>30000</v>
      </c>
      <c r="Z2045" s="30">
        <v>30000</v>
      </c>
      <c r="AA2045" s="30">
        <v>30000</v>
      </c>
      <c r="AB2045" s="30">
        <v>30000</v>
      </c>
      <c r="AC2045" s="30">
        <v>30000</v>
      </c>
      <c r="AD2045" s="30">
        <v>30000</v>
      </c>
      <c r="AE2045" s="30">
        <v>30000</v>
      </c>
      <c r="AF2045" s="30">
        <v>30000</v>
      </c>
    </row>
    <row r="2046" spans="1:32" x14ac:dyDescent="0.45">
      <c r="A2046" s="29" t="s">
        <v>820</v>
      </c>
      <c r="B2046" s="29" t="s">
        <v>821</v>
      </c>
      <c r="C2046" s="29" t="s">
        <v>3299</v>
      </c>
      <c r="D2046" s="29" t="s">
        <v>3300</v>
      </c>
      <c r="E2046" s="29" t="s">
        <v>3301</v>
      </c>
      <c r="F2046" s="29" t="s">
        <v>3302</v>
      </c>
      <c r="G2046" s="29" t="s">
        <v>3233</v>
      </c>
      <c r="H2046" s="29" t="s">
        <v>3234</v>
      </c>
      <c r="I2046" s="29" t="s">
        <v>3275</v>
      </c>
      <c r="J2046" s="29" t="s">
        <v>3276</v>
      </c>
      <c r="K2046" s="29" t="s">
        <v>3282</v>
      </c>
      <c r="L2046" s="29" t="s">
        <v>3112</v>
      </c>
      <c r="M2046" s="29" t="s">
        <v>3283</v>
      </c>
      <c r="N2046" s="29" t="s">
        <v>3284</v>
      </c>
      <c r="O2046" s="29" t="s">
        <v>3376</v>
      </c>
      <c r="P2046" s="29" t="s">
        <v>3377</v>
      </c>
      <c r="Q2046" s="29" t="s">
        <v>3249</v>
      </c>
      <c r="R2046" s="29" t="s">
        <v>3210</v>
      </c>
      <c r="S2046" s="29" t="s">
        <v>3098</v>
      </c>
      <c r="T2046" s="29"/>
      <c r="U2046" s="30">
        <v>13637</v>
      </c>
      <c r="V2046" s="30">
        <v>0</v>
      </c>
      <c r="W2046" s="30">
        <v>0</v>
      </c>
      <c r="X2046" s="30">
        <v>0</v>
      </c>
      <c r="Y2046" s="30">
        <v>0</v>
      </c>
      <c r="Z2046" s="30">
        <v>0</v>
      </c>
      <c r="AA2046" s="30">
        <v>0</v>
      </c>
      <c r="AB2046" s="30">
        <v>0</v>
      </c>
      <c r="AC2046" s="30">
        <v>0</v>
      </c>
      <c r="AD2046" s="30">
        <v>0</v>
      </c>
      <c r="AE2046" s="30">
        <v>0</v>
      </c>
      <c r="AF2046" s="30">
        <v>0</v>
      </c>
    </row>
    <row r="2047" spans="1:32" x14ac:dyDescent="0.45">
      <c r="A2047" s="29" t="s">
        <v>820</v>
      </c>
      <c r="B2047" s="29" t="s">
        <v>821</v>
      </c>
      <c r="C2047" s="29" t="s">
        <v>3299</v>
      </c>
      <c r="D2047" s="29" t="s">
        <v>3300</v>
      </c>
      <c r="E2047" s="29" t="s">
        <v>3301</v>
      </c>
      <c r="F2047" s="29" t="s">
        <v>3302</v>
      </c>
      <c r="G2047" s="29" t="s">
        <v>3233</v>
      </c>
      <c r="H2047" s="29" t="s">
        <v>3234</v>
      </c>
      <c r="I2047" s="29" t="s">
        <v>3275</v>
      </c>
      <c r="J2047" s="29" t="s">
        <v>3276</v>
      </c>
      <c r="K2047" s="29" t="s">
        <v>3282</v>
      </c>
      <c r="L2047" s="29" t="s">
        <v>3112</v>
      </c>
      <c r="M2047" s="29" t="s">
        <v>3283</v>
      </c>
      <c r="N2047" s="29" t="s">
        <v>3284</v>
      </c>
      <c r="O2047" s="29" t="s">
        <v>3376</v>
      </c>
      <c r="P2047" s="29" t="s">
        <v>3377</v>
      </c>
      <c r="Q2047" s="29" t="s">
        <v>3209</v>
      </c>
      <c r="R2047" s="29" t="s">
        <v>3210</v>
      </c>
      <c r="S2047" s="29" t="s">
        <v>3098</v>
      </c>
      <c r="T2047" s="29"/>
      <c r="U2047" s="30">
        <v>20655</v>
      </c>
      <c r="V2047" s="30">
        <v>20655</v>
      </c>
      <c r="W2047" s="30">
        <v>20655</v>
      </c>
      <c r="X2047" s="30">
        <v>20655</v>
      </c>
      <c r="Y2047" s="30">
        <v>20655</v>
      </c>
      <c r="Z2047" s="30">
        <v>20655</v>
      </c>
      <c r="AA2047" s="30">
        <v>20655</v>
      </c>
      <c r="AB2047" s="30">
        <v>20655</v>
      </c>
      <c r="AC2047" s="30">
        <v>20655</v>
      </c>
      <c r="AD2047" s="30">
        <v>20655</v>
      </c>
      <c r="AE2047" s="30">
        <v>20655</v>
      </c>
      <c r="AF2047" s="30">
        <v>20655</v>
      </c>
    </row>
    <row r="2048" spans="1:32" x14ac:dyDescent="0.45">
      <c r="A2048" s="29" t="s">
        <v>820</v>
      </c>
      <c r="B2048" s="29" t="s">
        <v>821</v>
      </c>
      <c r="C2048" s="29" t="s">
        <v>3299</v>
      </c>
      <c r="D2048" s="29" t="s">
        <v>3300</v>
      </c>
      <c r="E2048" s="29" t="s">
        <v>3301</v>
      </c>
      <c r="F2048" s="29" t="s">
        <v>3302</v>
      </c>
      <c r="G2048" s="29" t="s">
        <v>3233</v>
      </c>
      <c r="H2048" s="29" t="s">
        <v>3234</v>
      </c>
      <c r="I2048" s="29" t="s">
        <v>3275</v>
      </c>
      <c r="J2048" s="29" t="s">
        <v>3276</v>
      </c>
      <c r="K2048" s="29" t="s">
        <v>3282</v>
      </c>
      <c r="L2048" s="29" t="s">
        <v>3112</v>
      </c>
      <c r="M2048" s="29" t="s">
        <v>3283</v>
      </c>
      <c r="N2048" s="29" t="s">
        <v>3284</v>
      </c>
      <c r="O2048" s="29" t="s">
        <v>3448</v>
      </c>
      <c r="P2048" s="29" t="s">
        <v>3449</v>
      </c>
      <c r="Q2048" s="29" t="s">
        <v>3209</v>
      </c>
      <c r="R2048" s="29" t="s">
        <v>3210</v>
      </c>
      <c r="S2048" s="29" t="s">
        <v>3098</v>
      </c>
      <c r="T2048" s="29"/>
      <c r="U2048" s="30">
        <v>20000</v>
      </c>
      <c r="V2048" s="30">
        <v>20000</v>
      </c>
      <c r="W2048" s="30">
        <v>20000</v>
      </c>
      <c r="X2048" s="30">
        <v>20000</v>
      </c>
      <c r="Y2048" s="30">
        <v>20000</v>
      </c>
      <c r="Z2048" s="30">
        <v>20000</v>
      </c>
      <c r="AA2048" s="30">
        <v>20000</v>
      </c>
      <c r="AB2048" s="30">
        <v>20000</v>
      </c>
      <c r="AC2048" s="30">
        <v>20000</v>
      </c>
      <c r="AD2048" s="30">
        <v>20000</v>
      </c>
      <c r="AE2048" s="30">
        <v>20000</v>
      </c>
      <c r="AF2048" s="30">
        <v>20000</v>
      </c>
    </row>
    <row r="2049" spans="1:32" x14ac:dyDescent="0.45">
      <c r="A2049" s="29" t="s">
        <v>820</v>
      </c>
      <c r="B2049" s="29" t="s">
        <v>821</v>
      </c>
      <c r="C2049" s="29" t="s">
        <v>3211</v>
      </c>
      <c r="D2049" s="29" t="s">
        <v>3212</v>
      </c>
      <c r="E2049" s="29" t="s">
        <v>3213</v>
      </c>
      <c r="F2049" s="29" t="s">
        <v>982</v>
      </c>
      <c r="G2049" s="29" t="s">
        <v>3200</v>
      </c>
      <c r="H2049" s="29" t="s">
        <v>3201</v>
      </c>
      <c r="I2049" s="29" t="s">
        <v>3202</v>
      </c>
      <c r="J2049" s="29" t="s">
        <v>3203</v>
      </c>
      <c r="K2049" s="29" t="s">
        <v>3204</v>
      </c>
      <c r="L2049" s="29" t="s">
        <v>3109</v>
      </c>
      <c r="M2049" s="29" t="s">
        <v>3378</v>
      </c>
      <c r="N2049" s="29" t="s">
        <v>3379</v>
      </c>
      <c r="O2049" s="29" t="s">
        <v>3380</v>
      </c>
      <c r="P2049" s="29" t="s">
        <v>3381</v>
      </c>
      <c r="Q2049" s="29" t="s">
        <v>3209</v>
      </c>
      <c r="R2049" s="29" t="s">
        <v>3210</v>
      </c>
      <c r="S2049" s="29" t="s">
        <v>3098</v>
      </c>
      <c r="T2049" s="29"/>
      <c r="U2049" s="30">
        <v>3200</v>
      </c>
      <c r="V2049" s="30">
        <v>3200</v>
      </c>
      <c r="W2049" s="30">
        <v>3200</v>
      </c>
      <c r="X2049" s="30">
        <v>3200</v>
      </c>
      <c r="Y2049" s="30">
        <v>3200</v>
      </c>
      <c r="Z2049" s="30">
        <v>3200</v>
      </c>
      <c r="AA2049" s="30">
        <v>3200</v>
      </c>
      <c r="AB2049" s="30">
        <v>3200</v>
      </c>
      <c r="AC2049" s="30">
        <v>3200</v>
      </c>
      <c r="AD2049" s="30">
        <v>3200</v>
      </c>
      <c r="AE2049" s="30">
        <v>0</v>
      </c>
      <c r="AF2049" s="30">
        <v>0</v>
      </c>
    </row>
    <row r="2050" spans="1:32" x14ac:dyDescent="0.45">
      <c r="A2050" s="29" t="s">
        <v>820</v>
      </c>
      <c r="B2050" s="29" t="s">
        <v>821</v>
      </c>
      <c r="C2050" s="29" t="s">
        <v>3211</v>
      </c>
      <c r="D2050" s="29" t="s">
        <v>3212</v>
      </c>
      <c r="E2050" s="29" t="s">
        <v>3213</v>
      </c>
      <c r="F2050" s="29" t="s">
        <v>982</v>
      </c>
      <c r="G2050" s="29" t="s">
        <v>3200</v>
      </c>
      <c r="H2050" s="29" t="s">
        <v>3201</v>
      </c>
      <c r="I2050" s="29" t="s">
        <v>3226</v>
      </c>
      <c r="J2050" s="29" t="s">
        <v>3227</v>
      </c>
      <c r="K2050" s="29" t="s">
        <v>3228</v>
      </c>
      <c r="L2050" s="29" t="s">
        <v>3111</v>
      </c>
      <c r="M2050" s="29" t="s">
        <v>3229</v>
      </c>
      <c r="N2050" s="29" t="s">
        <v>3230</v>
      </c>
      <c r="O2050" s="29" t="s">
        <v>3231</v>
      </c>
      <c r="P2050" s="29" t="s">
        <v>3232</v>
      </c>
      <c r="Q2050" s="29" t="s">
        <v>3209</v>
      </c>
      <c r="R2050" s="29" t="s">
        <v>3210</v>
      </c>
      <c r="S2050" s="29" t="s">
        <v>3098</v>
      </c>
      <c r="T2050" s="29"/>
      <c r="U2050" s="30">
        <v>0</v>
      </c>
      <c r="V2050" s="30">
        <v>0</v>
      </c>
      <c r="W2050" s="30">
        <v>0</v>
      </c>
      <c r="X2050" s="30">
        <v>0</v>
      </c>
      <c r="Y2050" s="30">
        <v>0</v>
      </c>
      <c r="Z2050" s="30">
        <v>0</v>
      </c>
      <c r="AA2050" s="30">
        <v>180</v>
      </c>
      <c r="AB2050" s="30">
        <v>0</v>
      </c>
      <c r="AC2050" s="30">
        <v>0</v>
      </c>
      <c r="AD2050" s="30">
        <v>0</v>
      </c>
      <c r="AE2050" s="30">
        <v>0</v>
      </c>
      <c r="AF2050" s="30">
        <v>0</v>
      </c>
    </row>
    <row r="2051" spans="1:32" x14ac:dyDescent="0.45">
      <c r="A2051" s="29" t="s">
        <v>820</v>
      </c>
      <c r="B2051" s="29" t="s">
        <v>821</v>
      </c>
      <c r="C2051" s="29" t="s">
        <v>3292</v>
      </c>
      <c r="D2051" s="29" t="s">
        <v>3293</v>
      </c>
      <c r="E2051" s="29" t="s">
        <v>3388</v>
      </c>
      <c r="F2051" s="29" t="s">
        <v>3389</v>
      </c>
      <c r="G2051" s="29" t="s">
        <v>3200</v>
      </c>
      <c r="H2051" s="29" t="s">
        <v>3201</v>
      </c>
      <c r="I2051" s="29" t="s">
        <v>3202</v>
      </c>
      <c r="J2051" s="29" t="s">
        <v>3203</v>
      </c>
      <c r="K2051" s="29" t="s">
        <v>3204</v>
      </c>
      <c r="L2051" s="29" t="s">
        <v>3109</v>
      </c>
      <c r="M2051" s="29" t="s">
        <v>3205</v>
      </c>
      <c r="N2051" s="29" t="s">
        <v>3206</v>
      </c>
      <c r="O2051" s="29" t="s">
        <v>3390</v>
      </c>
      <c r="P2051" s="29" t="s">
        <v>3391</v>
      </c>
      <c r="Q2051" s="29" t="s">
        <v>3209</v>
      </c>
      <c r="R2051" s="29" t="s">
        <v>3210</v>
      </c>
      <c r="S2051" s="29" t="s">
        <v>3098</v>
      </c>
      <c r="T2051" s="29"/>
      <c r="U2051" s="30">
        <v>3510</v>
      </c>
      <c r="V2051" s="30">
        <v>2688</v>
      </c>
      <c r="W2051" s="30">
        <v>356</v>
      </c>
      <c r="X2051" s="30">
        <v>398</v>
      </c>
      <c r="Y2051" s="30">
        <v>236</v>
      </c>
      <c r="Z2051" s="30">
        <v>562</v>
      </c>
      <c r="AA2051" s="30">
        <v>406</v>
      </c>
      <c r="AB2051" s="30">
        <v>844</v>
      </c>
      <c r="AC2051" s="30">
        <v>148</v>
      </c>
      <c r="AD2051" s="30">
        <v>252</v>
      </c>
      <c r="AE2051" s="30">
        <v>346</v>
      </c>
      <c r="AF2051" s="30">
        <v>352</v>
      </c>
    </row>
    <row r="2052" spans="1:32" x14ac:dyDescent="0.45">
      <c r="A2052" s="29" t="s">
        <v>113</v>
      </c>
      <c r="B2052" s="29" t="s">
        <v>114</v>
      </c>
      <c r="C2052" s="29" t="s">
        <v>3299</v>
      </c>
      <c r="D2052" s="29" t="s">
        <v>3300</v>
      </c>
      <c r="E2052" s="29" t="s">
        <v>3538</v>
      </c>
      <c r="F2052" s="29" t="s">
        <v>3539</v>
      </c>
      <c r="G2052" s="29" t="s">
        <v>3200</v>
      </c>
      <c r="H2052" s="29" t="s">
        <v>3201</v>
      </c>
      <c r="I2052" s="29" t="s">
        <v>3202</v>
      </c>
      <c r="J2052" s="29" t="s">
        <v>3203</v>
      </c>
      <c r="K2052" s="29" t="s">
        <v>3204</v>
      </c>
      <c r="L2052" s="29" t="s">
        <v>3109</v>
      </c>
      <c r="M2052" s="29" t="s">
        <v>3378</v>
      </c>
      <c r="N2052" s="29" t="s">
        <v>3379</v>
      </c>
      <c r="O2052" s="29" t="s">
        <v>3380</v>
      </c>
      <c r="P2052" s="29" t="s">
        <v>3381</v>
      </c>
      <c r="Q2052" s="29" t="s">
        <v>3209</v>
      </c>
      <c r="R2052" s="29" t="s">
        <v>3210</v>
      </c>
      <c r="S2052" s="29" t="s">
        <v>3098</v>
      </c>
      <c r="T2052" s="29"/>
      <c r="U2052" s="30">
        <v>7470</v>
      </c>
      <c r="V2052" s="30">
        <v>7470</v>
      </c>
      <c r="W2052" s="30">
        <v>7470</v>
      </c>
      <c r="X2052" s="30">
        <v>7470</v>
      </c>
      <c r="Y2052" s="30">
        <v>7470</v>
      </c>
      <c r="Z2052" s="30">
        <v>7470</v>
      </c>
      <c r="AA2052" s="30">
        <v>7470</v>
      </c>
      <c r="AB2052" s="30">
        <v>7470</v>
      </c>
      <c r="AC2052" s="30">
        <v>7470</v>
      </c>
      <c r="AD2052" s="30">
        <v>7470</v>
      </c>
      <c r="AE2052" s="30">
        <v>0</v>
      </c>
      <c r="AF2052" s="30">
        <v>0</v>
      </c>
    </row>
    <row r="2053" spans="1:32" x14ac:dyDescent="0.45">
      <c r="A2053" s="29" t="s">
        <v>113</v>
      </c>
      <c r="B2053" s="29" t="s">
        <v>114</v>
      </c>
      <c r="C2053" s="29" t="s">
        <v>3211</v>
      </c>
      <c r="D2053" s="29" t="s">
        <v>3212</v>
      </c>
      <c r="E2053" s="29" t="s">
        <v>3213</v>
      </c>
      <c r="F2053" s="29" t="s">
        <v>982</v>
      </c>
      <c r="G2053" s="29" t="s">
        <v>3200</v>
      </c>
      <c r="H2053" s="29" t="s">
        <v>3201</v>
      </c>
      <c r="I2053" s="29" t="s">
        <v>3202</v>
      </c>
      <c r="J2053" s="29" t="s">
        <v>3203</v>
      </c>
      <c r="K2053" s="29" t="s">
        <v>3221</v>
      </c>
      <c r="L2053" s="29" t="s">
        <v>3113</v>
      </c>
      <c r="M2053" s="29" t="s">
        <v>3222</v>
      </c>
      <c r="N2053" s="29" t="s">
        <v>3223</v>
      </c>
      <c r="O2053" s="29" t="s">
        <v>3224</v>
      </c>
      <c r="P2053" s="29" t="s">
        <v>3225</v>
      </c>
      <c r="Q2053" s="29" t="s">
        <v>3209</v>
      </c>
      <c r="R2053" s="29" t="s">
        <v>3210</v>
      </c>
      <c r="S2053" s="29" t="s">
        <v>3098</v>
      </c>
      <c r="T2053" s="29"/>
      <c r="U2053" s="30">
        <v>47455</v>
      </c>
      <c r="V2053" s="30">
        <v>49134</v>
      </c>
      <c r="W2053" s="30">
        <v>48212</v>
      </c>
      <c r="X2053" s="30">
        <v>50844</v>
      </c>
      <c r="Y2053" s="30">
        <v>48376</v>
      </c>
      <c r="Z2053" s="30">
        <v>50474</v>
      </c>
      <c r="AA2053" s="30">
        <v>49316</v>
      </c>
      <c r="AB2053" s="30">
        <v>48740</v>
      </c>
      <c r="AC2053" s="30">
        <v>48307</v>
      </c>
      <c r="AD2053" s="30">
        <v>48822</v>
      </c>
      <c r="AE2053" s="30">
        <v>48989</v>
      </c>
      <c r="AF2053" s="30">
        <v>50555</v>
      </c>
    </row>
    <row r="2054" spans="1:32" x14ac:dyDescent="0.45">
      <c r="A2054" s="29" t="s">
        <v>113</v>
      </c>
      <c r="B2054" s="29" t="s">
        <v>114</v>
      </c>
      <c r="C2054" s="29" t="s">
        <v>3211</v>
      </c>
      <c r="D2054" s="29" t="s">
        <v>3212</v>
      </c>
      <c r="E2054" s="29" t="s">
        <v>3213</v>
      </c>
      <c r="F2054" s="29" t="s">
        <v>982</v>
      </c>
      <c r="G2054" s="29" t="s">
        <v>3200</v>
      </c>
      <c r="H2054" s="29" t="s">
        <v>3201</v>
      </c>
      <c r="I2054" s="29" t="s">
        <v>3226</v>
      </c>
      <c r="J2054" s="29" t="s">
        <v>3227</v>
      </c>
      <c r="K2054" s="29" t="s">
        <v>3228</v>
      </c>
      <c r="L2054" s="29" t="s">
        <v>3111</v>
      </c>
      <c r="M2054" s="29" t="s">
        <v>3229</v>
      </c>
      <c r="N2054" s="29" t="s">
        <v>3230</v>
      </c>
      <c r="O2054" s="29" t="s">
        <v>3231</v>
      </c>
      <c r="P2054" s="29" t="s">
        <v>3232</v>
      </c>
      <c r="Q2054" s="29" t="s">
        <v>3209</v>
      </c>
      <c r="R2054" s="29" t="s">
        <v>3210</v>
      </c>
      <c r="S2054" s="29" t="s">
        <v>3098</v>
      </c>
      <c r="T2054" s="29"/>
      <c r="U2054" s="30">
        <v>0</v>
      </c>
      <c r="V2054" s="30">
        <v>0</v>
      </c>
      <c r="W2054" s="30">
        <v>0</v>
      </c>
      <c r="X2054" s="30">
        <v>0</v>
      </c>
      <c r="Y2054" s="30">
        <v>0</v>
      </c>
      <c r="Z2054" s="30">
        <v>0</v>
      </c>
      <c r="AA2054" s="30">
        <v>120</v>
      </c>
      <c r="AB2054" s="30">
        <v>0</v>
      </c>
      <c r="AC2054" s="30">
        <v>0</v>
      </c>
      <c r="AD2054" s="30">
        <v>0</v>
      </c>
      <c r="AE2054" s="30">
        <v>0</v>
      </c>
      <c r="AF2054" s="30">
        <v>0</v>
      </c>
    </row>
    <row r="2055" spans="1:32" x14ac:dyDescent="0.45">
      <c r="A2055" s="29" t="s">
        <v>113</v>
      </c>
      <c r="B2055" s="29" t="s">
        <v>114</v>
      </c>
      <c r="C2055" s="29" t="s">
        <v>3211</v>
      </c>
      <c r="D2055" s="29" t="s">
        <v>3212</v>
      </c>
      <c r="E2055" s="29" t="s">
        <v>3213</v>
      </c>
      <c r="F2055" s="29" t="s">
        <v>982</v>
      </c>
      <c r="G2055" s="29" t="s">
        <v>3200</v>
      </c>
      <c r="H2055" s="29" t="s">
        <v>3201</v>
      </c>
      <c r="I2055" s="29" t="s">
        <v>3226</v>
      </c>
      <c r="J2055" s="29" t="s">
        <v>3227</v>
      </c>
      <c r="K2055" s="29" t="s">
        <v>3228</v>
      </c>
      <c r="L2055" s="29" t="s">
        <v>3111</v>
      </c>
      <c r="M2055" s="29" t="s">
        <v>3295</v>
      </c>
      <c r="N2055" s="29" t="s">
        <v>3296</v>
      </c>
      <c r="O2055" s="29" t="s">
        <v>3297</v>
      </c>
      <c r="P2055" s="29" t="s">
        <v>3298</v>
      </c>
      <c r="Q2055" s="29" t="s">
        <v>3209</v>
      </c>
      <c r="R2055" s="29" t="s">
        <v>3210</v>
      </c>
      <c r="S2055" s="29" t="s">
        <v>3098</v>
      </c>
      <c r="T2055" s="29"/>
      <c r="U2055" s="30">
        <v>0</v>
      </c>
      <c r="V2055" s="30">
        <v>0</v>
      </c>
      <c r="W2055" s="30">
        <v>0</v>
      </c>
      <c r="X2055" s="30">
        <v>0</v>
      </c>
      <c r="Y2055" s="30">
        <v>0</v>
      </c>
      <c r="Z2055" s="30">
        <v>0</v>
      </c>
      <c r="AA2055" s="30">
        <v>0</v>
      </c>
      <c r="AB2055" s="30">
        <v>0</v>
      </c>
      <c r="AC2055" s="30">
        <v>0</v>
      </c>
      <c r="AD2055" s="30">
        <v>0</v>
      </c>
      <c r="AE2055" s="30">
        <v>0</v>
      </c>
      <c r="AF2055" s="30">
        <v>0</v>
      </c>
    </row>
    <row r="2056" spans="1:32" x14ac:dyDescent="0.45">
      <c r="A2056" s="29" t="s">
        <v>113</v>
      </c>
      <c r="B2056" s="29" t="s">
        <v>114</v>
      </c>
      <c r="C2056" s="29" t="s">
        <v>3211</v>
      </c>
      <c r="D2056" s="29" t="s">
        <v>3212</v>
      </c>
      <c r="E2056" s="29" t="s">
        <v>3213</v>
      </c>
      <c r="F2056" s="29" t="s">
        <v>982</v>
      </c>
      <c r="G2056" s="29" t="s">
        <v>3233</v>
      </c>
      <c r="H2056" s="29" t="s">
        <v>3234</v>
      </c>
      <c r="I2056" s="29" t="s">
        <v>3235</v>
      </c>
      <c r="J2056" s="29" t="s">
        <v>3236</v>
      </c>
      <c r="K2056" s="29" t="s">
        <v>3237</v>
      </c>
      <c r="L2056" s="29" t="s">
        <v>3107</v>
      </c>
      <c r="M2056" s="29" t="s">
        <v>3419</v>
      </c>
      <c r="N2056" s="29" t="s">
        <v>3420</v>
      </c>
      <c r="O2056" s="29" t="s">
        <v>3421</v>
      </c>
      <c r="P2056" s="29" t="s">
        <v>3420</v>
      </c>
      <c r="Q2056" s="29" t="s">
        <v>3209</v>
      </c>
      <c r="R2056" s="29" t="s">
        <v>3210</v>
      </c>
      <c r="S2056" s="29" t="s">
        <v>3098</v>
      </c>
      <c r="T2056" s="29"/>
      <c r="U2056" s="30">
        <v>0</v>
      </c>
      <c r="V2056" s="30">
        <v>0</v>
      </c>
      <c r="W2056" s="30">
        <v>0</v>
      </c>
      <c r="X2056" s="30">
        <v>0</v>
      </c>
      <c r="Y2056" s="30">
        <v>0</v>
      </c>
      <c r="Z2056" s="30">
        <v>300</v>
      </c>
      <c r="AA2056" s="30">
        <v>0</v>
      </c>
      <c r="AB2056" s="30">
        <v>0</v>
      </c>
      <c r="AC2056" s="30">
        <v>0</v>
      </c>
      <c r="AD2056" s="30">
        <v>0</v>
      </c>
      <c r="AE2056" s="30">
        <v>0</v>
      </c>
      <c r="AF2056" s="30">
        <v>0</v>
      </c>
    </row>
    <row r="2057" spans="1:32" x14ac:dyDescent="0.45">
      <c r="A2057" s="29" t="s">
        <v>113</v>
      </c>
      <c r="B2057" s="29" t="s">
        <v>114</v>
      </c>
      <c r="C2057" s="29" t="s">
        <v>3211</v>
      </c>
      <c r="D2057" s="29" t="s">
        <v>3212</v>
      </c>
      <c r="E2057" s="29" t="s">
        <v>3213</v>
      </c>
      <c r="F2057" s="29" t="s">
        <v>982</v>
      </c>
      <c r="G2057" s="29" t="s">
        <v>3233</v>
      </c>
      <c r="H2057" s="29" t="s">
        <v>3234</v>
      </c>
      <c r="I2057" s="29" t="s">
        <v>3235</v>
      </c>
      <c r="J2057" s="29" t="s">
        <v>3236</v>
      </c>
      <c r="K2057" s="29" t="s">
        <v>3237</v>
      </c>
      <c r="L2057" s="29" t="s">
        <v>3107</v>
      </c>
      <c r="M2057" s="29" t="s">
        <v>3238</v>
      </c>
      <c r="N2057" s="29" t="s">
        <v>3239</v>
      </c>
      <c r="O2057" s="29" t="s">
        <v>3422</v>
      </c>
      <c r="P2057" s="29" t="s">
        <v>3423</v>
      </c>
      <c r="Q2057" s="29" t="s">
        <v>3209</v>
      </c>
      <c r="R2057" s="29" t="s">
        <v>3210</v>
      </c>
      <c r="S2057" s="29" t="s">
        <v>3098</v>
      </c>
      <c r="T2057" s="29"/>
      <c r="U2057" s="30">
        <v>6600</v>
      </c>
      <c r="V2057" s="30">
        <v>6600</v>
      </c>
      <c r="W2057" s="30">
        <v>6600</v>
      </c>
      <c r="X2057" s="30">
        <v>6600</v>
      </c>
      <c r="Y2057" s="30">
        <v>6600</v>
      </c>
      <c r="Z2057" s="30">
        <v>6600</v>
      </c>
      <c r="AA2057" s="30">
        <v>6600</v>
      </c>
      <c r="AB2057" s="30">
        <v>6600</v>
      </c>
      <c r="AC2057" s="30">
        <v>6600</v>
      </c>
      <c r="AD2057" s="30">
        <v>6600</v>
      </c>
      <c r="AE2057" s="30">
        <v>6600</v>
      </c>
      <c r="AF2057" s="30">
        <v>6600</v>
      </c>
    </row>
    <row r="2058" spans="1:32" x14ac:dyDescent="0.45">
      <c r="A2058" s="29" t="s">
        <v>113</v>
      </c>
      <c r="B2058" s="29" t="s">
        <v>114</v>
      </c>
      <c r="C2058" s="29" t="s">
        <v>3211</v>
      </c>
      <c r="D2058" s="29" t="s">
        <v>3212</v>
      </c>
      <c r="E2058" s="29" t="s">
        <v>3213</v>
      </c>
      <c r="F2058" s="29" t="s">
        <v>982</v>
      </c>
      <c r="G2058" s="29" t="s">
        <v>3233</v>
      </c>
      <c r="H2058" s="29" t="s">
        <v>3234</v>
      </c>
      <c r="I2058" s="29" t="s">
        <v>3235</v>
      </c>
      <c r="J2058" s="29" t="s">
        <v>3236</v>
      </c>
      <c r="K2058" s="29" t="s">
        <v>3237</v>
      </c>
      <c r="L2058" s="29" t="s">
        <v>3107</v>
      </c>
      <c r="M2058" s="29" t="s">
        <v>3424</v>
      </c>
      <c r="N2058" s="29" t="s">
        <v>3425</v>
      </c>
      <c r="O2058" s="29" t="s">
        <v>3428</v>
      </c>
      <c r="P2058" s="29" t="s">
        <v>3429</v>
      </c>
      <c r="Q2058" s="29" t="s">
        <v>3209</v>
      </c>
      <c r="R2058" s="29" t="s">
        <v>3210</v>
      </c>
      <c r="S2058" s="29" t="s">
        <v>3098</v>
      </c>
      <c r="T2058" s="29"/>
      <c r="U2058" s="30">
        <v>1000</v>
      </c>
      <c r="V2058" s="30">
        <v>1000</v>
      </c>
      <c r="W2058" s="30">
        <v>1072</v>
      </c>
      <c r="X2058" s="30">
        <v>1000</v>
      </c>
      <c r="Y2058" s="30">
        <v>1000</v>
      </c>
      <c r="Z2058" s="30">
        <v>1072</v>
      </c>
      <c r="AA2058" s="30">
        <v>1000</v>
      </c>
      <c r="AB2058" s="30">
        <v>1101</v>
      </c>
      <c r="AC2058" s="30">
        <v>1000</v>
      </c>
      <c r="AD2058" s="30">
        <v>1000</v>
      </c>
      <c r="AE2058" s="30">
        <v>1072</v>
      </c>
      <c r="AF2058" s="30">
        <v>1130</v>
      </c>
    </row>
    <row r="2059" spans="1:32" x14ac:dyDescent="0.45">
      <c r="A2059" s="29" t="s">
        <v>113</v>
      </c>
      <c r="B2059" s="29" t="s">
        <v>114</v>
      </c>
      <c r="C2059" s="29" t="s">
        <v>3211</v>
      </c>
      <c r="D2059" s="29" t="s">
        <v>3212</v>
      </c>
      <c r="E2059" s="29" t="s">
        <v>3213</v>
      </c>
      <c r="F2059" s="29" t="s">
        <v>982</v>
      </c>
      <c r="G2059" s="29" t="s">
        <v>3233</v>
      </c>
      <c r="H2059" s="29" t="s">
        <v>3234</v>
      </c>
      <c r="I2059" s="29" t="s">
        <v>3242</v>
      </c>
      <c r="J2059" s="29" t="s">
        <v>3243</v>
      </c>
      <c r="K2059" s="29" t="s">
        <v>3430</v>
      </c>
      <c r="L2059" s="29" t="s">
        <v>3431</v>
      </c>
      <c r="M2059" s="29" t="s">
        <v>3432</v>
      </c>
      <c r="N2059" s="29" t="s">
        <v>3433</v>
      </c>
      <c r="O2059" s="29" t="s">
        <v>3818</v>
      </c>
      <c r="P2059" s="29" t="s">
        <v>3819</v>
      </c>
      <c r="Q2059" s="29" t="s">
        <v>3209</v>
      </c>
      <c r="R2059" s="29" t="s">
        <v>3210</v>
      </c>
      <c r="S2059" s="29" t="s">
        <v>3098</v>
      </c>
      <c r="T2059" s="29"/>
      <c r="U2059" s="30">
        <v>3960</v>
      </c>
      <c r="V2059" s="30">
        <v>3960</v>
      </c>
      <c r="W2059" s="30">
        <v>3960</v>
      </c>
      <c r="X2059" s="30">
        <v>3960</v>
      </c>
      <c r="Y2059" s="30">
        <v>3960</v>
      </c>
      <c r="Z2059" s="30">
        <v>3960</v>
      </c>
      <c r="AA2059" s="30">
        <v>3960</v>
      </c>
      <c r="AB2059" s="30">
        <v>3960</v>
      </c>
      <c r="AC2059" s="30">
        <v>3960</v>
      </c>
      <c r="AD2059" s="30">
        <v>3960</v>
      </c>
      <c r="AE2059" s="30">
        <v>3960</v>
      </c>
      <c r="AF2059" s="30">
        <v>3960</v>
      </c>
    </row>
    <row r="2060" spans="1:32" x14ac:dyDescent="0.45">
      <c r="A2060" s="29" t="s">
        <v>113</v>
      </c>
      <c r="B2060" s="29" t="s">
        <v>114</v>
      </c>
      <c r="C2060" s="29" t="s">
        <v>3211</v>
      </c>
      <c r="D2060" s="29" t="s">
        <v>3212</v>
      </c>
      <c r="E2060" s="29" t="s">
        <v>3213</v>
      </c>
      <c r="F2060" s="29" t="s">
        <v>982</v>
      </c>
      <c r="G2060" s="29" t="s">
        <v>3233</v>
      </c>
      <c r="H2060" s="29" t="s">
        <v>3234</v>
      </c>
      <c r="I2060" s="29" t="s">
        <v>3242</v>
      </c>
      <c r="J2060" s="29" t="s">
        <v>3243</v>
      </c>
      <c r="K2060" s="29" t="s">
        <v>3430</v>
      </c>
      <c r="L2060" s="29" t="s">
        <v>3431</v>
      </c>
      <c r="M2060" s="29" t="s">
        <v>3432</v>
      </c>
      <c r="N2060" s="29" t="s">
        <v>3433</v>
      </c>
      <c r="O2060" s="29" t="s">
        <v>3820</v>
      </c>
      <c r="P2060" s="29" t="s">
        <v>3821</v>
      </c>
      <c r="Q2060" s="29" t="s">
        <v>3209</v>
      </c>
      <c r="R2060" s="29" t="s">
        <v>3210</v>
      </c>
      <c r="S2060" s="29" t="s">
        <v>3098</v>
      </c>
      <c r="T2060" s="29"/>
      <c r="U2060" s="30">
        <v>15984</v>
      </c>
      <c r="V2060" s="30">
        <v>15984</v>
      </c>
      <c r="W2060" s="30">
        <v>15984</v>
      </c>
      <c r="X2060" s="30">
        <v>15984</v>
      </c>
      <c r="Y2060" s="30">
        <v>15984</v>
      </c>
      <c r="Z2060" s="30">
        <v>15984</v>
      </c>
      <c r="AA2060" s="30">
        <v>15984</v>
      </c>
      <c r="AB2060" s="30">
        <v>15984</v>
      </c>
      <c r="AC2060" s="30">
        <v>15984</v>
      </c>
      <c r="AD2060" s="30">
        <v>15984</v>
      </c>
      <c r="AE2060" s="30">
        <v>15984</v>
      </c>
      <c r="AF2060" s="30">
        <v>15984</v>
      </c>
    </row>
    <row r="2061" spans="1:32" x14ac:dyDescent="0.45">
      <c r="A2061" s="29" t="s">
        <v>113</v>
      </c>
      <c r="B2061" s="29" t="s">
        <v>114</v>
      </c>
      <c r="C2061" s="29" t="s">
        <v>3211</v>
      </c>
      <c r="D2061" s="29" t="s">
        <v>3212</v>
      </c>
      <c r="E2061" s="29" t="s">
        <v>3213</v>
      </c>
      <c r="F2061" s="29" t="s">
        <v>982</v>
      </c>
      <c r="G2061" s="29" t="s">
        <v>3233</v>
      </c>
      <c r="H2061" s="29" t="s">
        <v>3234</v>
      </c>
      <c r="I2061" s="29" t="s">
        <v>3242</v>
      </c>
      <c r="J2061" s="29" t="s">
        <v>3243</v>
      </c>
      <c r="K2061" s="29" t="s">
        <v>3244</v>
      </c>
      <c r="L2061" s="29" t="s">
        <v>3104</v>
      </c>
      <c r="M2061" s="29" t="s">
        <v>3245</v>
      </c>
      <c r="N2061" s="29" t="s">
        <v>3246</v>
      </c>
      <c r="O2061" s="29" t="s">
        <v>3701</v>
      </c>
      <c r="P2061" s="29" t="s">
        <v>3702</v>
      </c>
      <c r="Q2061" s="29" t="s">
        <v>3249</v>
      </c>
      <c r="R2061" s="29" t="s">
        <v>3210</v>
      </c>
      <c r="S2061" s="29" t="s">
        <v>3098</v>
      </c>
      <c r="T2061" s="29"/>
      <c r="U2061" s="30">
        <v>911</v>
      </c>
      <c r="V2061" s="30">
        <v>911</v>
      </c>
      <c r="W2061" s="30">
        <v>911</v>
      </c>
      <c r="X2061" s="30">
        <v>911</v>
      </c>
      <c r="Y2061" s="30">
        <v>911</v>
      </c>
      <c r="Z2061" s="30">
        <v>911</v>
      </c>
      <c r="AA2061" s="30">
        <v>911</v>
      </c>
      <c r="AB2061" s="30">
        <v>911</v>
      </c>
      <c r="AC2061" s="30">
        <v>911</v>
      </c>
      <c r="AD2061" s="30">
        <v>911</v>
      </c>
      <c r="AE2061" s="30">
        <v>911</v>
      </c>
      <c r="AF2061" s="30">
        <v>911</v>
      </c>
    </row>
    <row r="2062" spans="1:32" x14ac:dyDescent="0.45">
      <c r="A2062" s="29" t="s">
        <v>113</v>
      </c>
      <c r="B2062" s="29" t="s">
        <v>114</v>
      </c>
      <c r="C2062" s="29" t="s">
        <v>3211</v>
      </c>
      <c r="D2062" s="29" t="s">
        <v>3212</v>
      </c>
      <c r="E2062" s="29" t="s">
        <v>3213</v>
      </c>
      <c r="F2062" s="29" t="s">
        <v>982</v>
      </c>
      <c r="G2062" s="29" t="s">
        <v>3233</v>
      </c>
      <c r="H2062" s="29" t="s">
        <v>3234</v>
      </c>
      <c r="I2062" s="29" t="s">
        <v>3242</v>
      </c>
      <c r="J2062" s="29" t="s">
        <v>3243</v>
      </c>
      <c r="K2062" s="29" t="s">
        <v>3244</v>
      </c>
      <c r="L2062" s="29" t="s">
        <v>3104</v>
      </c>
      <c r="M2062" s="29" t="s">
        <v>3245</v>
      </c>
      <c r="N2062" s="29" t="s">
        <v>3246</v>
      </c>
      <c r="O2062" s="29" t="s">
        <v>3701</v>
      </c>
      <c r="P2062" s="29" t="s">
        <v>3702</v>
      </c>
      <c r="Q2062" s="29" t="s">
        <v>3209</v>
      </c>
      <c r="R2062" s="29" t="s">
        <v>3210</v>
      </c>
      <c r="S2062" s="29" t="s">
        <v>3098</v>
      </c>
      <c r="T2062" s="29"/>
      <c r="U2062" s="30">
        <v>8000</v>
      </c>
      <c r="V2062" s="30">
        <v>8000</v>
      </c>
      <c r="W2062" s="30">
        <v>8000</v>
      </c>
      <c r="X2062" s="30">
        <v>8000</v>
      </c>
      <c r="Y2062" s="30">
        <v>8000</v>
      </c>
      <c r="Z2062" s="30">
        <v>8000</v>
      </c>
      <c r="AA2062" s="30">
        <v>8000</v>
      </c>
      <c r="AB2062" s="30">
        <v>8000</v>
      </c>
      <c r="AC2062" s="30">
        <v>8000</v>
      </c>
      <c r="AD2062" s="30">
        <v>8000</v>
      </c>
      <c r="AE2062" s="30">
        <v>8000</v>
      </c>
      <c r="AF2062" s="30">
        <v>8000</v>
      </c>
    </row>
    <row r="2063" spans="1:32" x14ac:dyDescent="0.45">
      <c r="A2063" s="29" t="s">
        <v>113</v>
      </c>
      <c r="B2063" s="29" t="s">
        <v>114</v>
      </c>
      <c r="C2063" s="29" t="s">
        <v>3211</v>
      </c>
      <c r="D2063" s="29" t="s">
        <v>3212</v>
      </c>
      <c r="E2063" s="29" t="s">
        <v>3213</v>
      </c>
      <c r="F2063" s="29" t="s">
        <v>982</v>
      </c>
      <c r="G2063" s="29" t="s">
        <v>3233</v>
      </c>
      <c r="H2063" s="29" t="s">
        <v>3234</v>
      </c>
      <c r="I2063" s="29" t="s">
        <v>3242</v>
      </c>
      <c r="J2063" s="29" t="s">
        <v>3243</v>
      </c>
      <c r="K2063" s="29" t="s">
        <v>3252</v>
      </c>
      <c r="L2063" s="29" t="s">
        <v>3106</v>
      </c>
      <c r="M2063" s="29" t="s">
        <v>3253</v>
      </c>
      <c r="N2063" s="29" t="s">
        <v>3106</v>
      </c>
      <c r="O2063" s="29" t="s">
        <v>3254</v>
      </c>
      <c r="P2063" s="29" t="s">
        <v>3255</v>
      </c>
      <c r="Q2063" s="29" t="s">
        <v>3209</v>
      </c>
      <c r="R2063" s="29" t="s">
        <v>3210</v>
      </c>
      <c r="S2063" s="29" t="s">
        <v>3098</v>
      </c>
      <c r="T2063" s="29"/>
      <c r="U2063" s="30">
        <v>4000</v>
      </c>
      <c r="V2063" s="30">
        <v>4000</v>
      </c>
      <c r="W2063" s="30">
        <v>4000</v>
      </c>
      <c r="X2063" s="30">
        <v>4000</v>
      </c>
      <c r="Y2063" s="30">
        <v>4000</v>
      </c>
      <c r="Z2063" s="30">
        <v>4000</v>
      </c>
      <c r="AA2063" s="30">
        <v>4000</v>
      </c>
      <c r="AB2063" s="30">
        <v>4000</v>
      </c>
      <c r="AC2063" s="30">
        <v>4000</v>
      </c>
      <c r="AD2063" s="30">
        <v>4000</v>
      </c>
      <c r="AE2063" s="30">
        <v>4000</v>
      </c>
      <c r="AF2063" s="30">
        <v>4000</v>
      </c>
    </row>
    <row r="2064" spans="1:32" x14ac:dyDescent="0.45">
      <c r="A2064" s="29" t="s">
        <v>113</v>
      </c>
      <c r="B2064" s="29" t="s">
        <v>114</v>
      </c>
      <c r="C2064" s="29" t="s">
        <v>3211</v>
      </c>
      <c r="D2064" s="29" t="s">
        <v>3212</v>
      </c>
      <c r="E2064" s="29" t="s">
        <v>3213</v>
      </c>
      <c r="F2064" s="29" t="s">
        <v>982</v>
      </c>
      <c r="G2064" s="29" t="s">
        <v>3233</v>
      </c>
      <c r="H2064" s="29" t="s">
        <v>3234</v>
      </c>
      <c r="I2064" s="29" t="s">
        <v>3242</v>
      </c>
      <c r="J2064" s="29" t="s">
        <v>3243</v>
      </c>
      <c r="K2064" s="29" t="s">
        <v>3556</v>
      </c>
      <c r="L2064" s="29" t="s">
        <v>3122</v>
      </c>
      <c r="M2064" s="29" t="s">
        <v>3752</v>
      </c>
      <c r="N2064" s="29" t="s">
        <v>3753</v>
      </c>
      <c r="O2064" s="29" t="s">
        <v>3822</v>
      </c>
      <c r="P2064" s="29" t="s">
        <v>3823</v>
      </c>
      <c r="Q2064" s="29" t="s">
        <v>3209</v>
      </c>
      <c r="R2064" s="29" t="s">
        <v>3210</v>
      </c>
      <c r="S2064" s="29" t="s">
        <v>3098</v>
      </c>
      <c r="T2064" s="29"/>
      <c r="U2064" s="30">
        <v>5600</v>
      </c>
      <c r="V2064" s="30">
        <v>8800</v>
      </c>
      <c r="W2064" s="30">
        <v>8700</v>
      </c>
      <c r="X2064" s="30">
        <v>2800</v>
      </c>
      <c r="Y2064" s="30">
        <v>0</v>
      </c>
      <c r="Z2064" s="30">
        <v>2800</v>
      </c>
      <c r="AA2064" s="30">
        <v>5300</v>
      </c>
      <c r="AB2064" s="30">
        <v>14500</v>
      </c>
      <c r="AC2064" s="30">
        <v>2800</v>
      </c>
      <c r="AD2064" s="30">
        <v>10000</v>
      </c>
      <c r="AE2064" s="30">
        <v>0</v>
      </c>
      <c r="AF2064" s="30">
        <v>8000</v>
      </c>
    </row>
    <row r="2065" spans="1:32" x14ac:dyDescent="0.45">
      <c r="A2065" s="29" t="s">
        <v>113</v>
      </c>
      <c r="B2065" s="29" t="s">
        <v>114</v>
      </c>
      <c r="C2065" s="29" t="s">
        <v>3211</v>
      </c>
      <c r="D2065" s="29" t="s">
        <v>3212</v>
      </c>
      <c r="E2065" s="29" t="s">
        <v>3213</v>
      </c>
      <c r="F2065" s="29" t="s">
        <v>982</v>
      </c>
      <c r="G2065" s="29" t="s">
        <v>3233</v>
      </c>
      <c r="H2065" s="29" t="s">
        <v>3234</v>
      </c>
      <c r="I2065" s="29" t="s">
        <v>3242</v>
      </c>
      <c r="J2065" s="29" t="s">
        <v>3243</v>
      </c>
      <c r="K2065" s="29" t="s">
        <v>3556</v>
      </c>
      <c r="L2065" s="29" t="s">
        <v>3122</v>
      </c>
      <c r="M2065" s="29" t="s">
        <v>3752</v>
      </c>
      <c r="N2065" s="29" t="s">
        <v>3753</v>
      </c>
      <c r="O2065" s="29" t="s">
        <v>3754</v>
      </c>
      <c r="P2065" s="29" t="s">
        <v>3755</v>
      </c>
      <c r="Q2065" s="29" t="s">
        <v>3209</v>
      </c>
      <c r="R2065" s="29" t="s">
        <v>3210</v>
      </c>
      <c r="S2065" s="29" t="s">
        <v>3098</v>
      </c>
      <c r="T2065" s="29"/>
      <c r="U2065" s="30">
        <v>75800</v>
      </c>
      <c r="V2065" s="30">
        <v>75800</v>
      </c>
      <c r="W2065" s="30">
        <v>75800</v>
      </c>
      <c r="X2065" s="30">
        <v>75800</v>
      </c>
      <c r="Y2065" s="30">
        <v>75800</v>
      </c>
      <c r="Z2065" s="30">
        <v>75800</v>
      </c>
      <c r="AA2065" s="30">
        <v>75800</v>
      </c>
      <c r="AB2065" s="30">
        <v>75800</v>
      </c>
      <c r="AC2065" s="30">
        <v>75800</v>
      </c>
      <c r="AD2065" s="30">
        <v>75800</v>
      </c>
      <c r="AE2065" s="30">
        <v>75800</v>
      </c>
      <c r="AF2065" s="30">
        <v>75800</v>
      </c>
    </row>
    <row r="2066" spans="1:32" x14ac:dyDescent="0.45">
      <c r="A2066" s="29" t="s">
        <v>113</v>
      </c>
      <c r="B2066" s="29" t="s">
        <v>114</v>
      </c>
      <c r="C2066" s="29" t="s">
        <v>3211</v>
      </c>
      <c r="D2066" s="29" t="s">
        <v>3212</v>
      </c>
      <c r="E2066" s="29" t="s">
        <v>3213</v>
      </c>
      <c r="F2066" s="29" t="s">
        <v>982</v>
      </c>
      <c r="G2066" s="29" t="s">
        <v>3233</v>
      </c>
      <c r="H2066" s="29" t="s">
        <v>3234</v>
      </c>
      <c r="I2066" s="29" t="s">
        <v>3242</v>
      </c>
      <c r="J2066" s="29" t="s">
        <v>3243</v>
      </c>
      <c r="K2066" s="29" t="s">
        <v>3258</v>
      </c>
      <c r="L2066" s="29" t="s">
        <v>3105</v>
      </c>
      <c r="M2066" s="29" t="s">
        <v>3259</v>
      </c>
      <c r="N2066" s="29" t="s">
        <v>3105</v>
      </c>
      <c r="O2066" s="29" t="s">
        <v>3260</v>
      </c>
      <c r="P2066" s="29" t="s">
        <v>3261</v>
      </c>
      <c r="Q2066" s="29" t="s">
        <v>3209</v>
      </c>
      <c r="R2066" s="29" t="s">
        <v>3210</v>
      </c>
      <c r="S2066" s="29" t="s">
        <v>3098</v>
      </c>
      <c r="T2066" s="29"/>
      <c r="U2066" s="30">
        <v>3000</v>
      </c>
      <c r="V2066" s="30">
        <v>3000</v>
      </c>
      <c r="W2066" s="30">
        <v>3000</v>
      </c>
      <c r="X2066" s="30">
        <v>3000</v>
      </c>
      <c r="Y2066" s="30">
        <v>3000</v>
      </c>
      <c r="Z2066" s="30">
        <v>3000</v>
      </c>
      <c r="AA2066" s="30">
        <v>3000</v>
      </c>
      <c r="AB2066" s="30">
        <v>3000</v>
      </c>
      <c r="AC2066" s="30">
        <v>3000</v>
      </c>
      <c r="AD2066" s="30">
        <v>3000</v>
      </c>
      <c r="AE2066" s="30">
        <v>3000</v>
      </c>
      <c r="AF2066" s="30">
        <v>3000</v>
      </c>
    </row>
    <row r="2067" spans="1:32" x14ac:dyDescent="0.45">
      <c r="A2067" s="29" t="s">
        <v>113</v>
      </c>
      <c r="B2067" s="29" t="s">
        <v>114</v>
      </c>
      <c r="C2067" s="29" t="s">
        <v>3211</v>
      </c>
      <c r="D2067" s="29" t="s">
        <v>3212</v>
      </c>
      <c r="E2067" s="29" t="s">
        <v>3213</v>
      </c>
      <c r="F2067" s="29" t="s">
        <v>982</v>
      </c>
      <c r="G2067" s="29" t="s">
        <v>3233</v>
      </c>
      <c r="H2067" s="29" t="s">
        <v>3234</v>
      </c>
      <c r="I2067" s="29" t="s">
        <v>3262</v>
      </c>
      <c r="J2067" s="29" t="s">
        <v>3263</v>
      </c>
      <c r="K2067" s="29" t="s">
        <v>3307</v>
      </c>
      <c r="L2067" s="29" t="s">
        <v>3117</v>
      </c>
      <c r="M2067" s="29" t="s">
        <v>3308</v>
      </c>
      <c r="N2067" s="29" t="s">
        <v>3309</v>
      </c>
      <c r="O2067" s="29" t="s">
        <v>3310</v>
      </c>
      <c r="P2067" s="29" t="s">
        <v>3311</v>
      </c>
      <c r="Q2067" s="29" t="s">
        <v>3209</v>
      </c>
      <c r="R2067" s="29" t="s">
        <v>3210</v>
      </c>
      <c r="S2067" s="29" t="s">
        <v>3098</v>
      </c>
      <c r="T2067" s="29"/>
      <c r="U2067" s="30">
        <v>4701</v>
      </c>
      <c r="V2067" s="30">
        <v>0</v>
      </c>
      <c r="W2067" s="30">
        <v>972</v>
      </c>
      <c r="X2067" s="30">
        <v>0</v>
      </c>
      <c r="Y2067" s="30">
        <v>17172</v>
      </c>
      <c r="Z2067" s="30">
        <v>2280</v>
      </c>
      <c r="AA2067" s="30">
        <v>6297</v>
      </c>
      <c r="AB2067" s="30">
        <v>0</v>
      </c>
      <c r="AC2067" s="30">
        <v>8562</v>
      </c>
      <c r="AD2067" s="30">
        <v>1728</v>
      </c>
      <c r="AE2067" s="30">
        <v>0</v>
      </c>
      <c r="AF2067" s="30">
        <v>2112</v>
      </c>
    </row>
    <row r="2068" spans="1:32" x14ac:dyDescent="0.45">
      <c r="A2068" s="29" t="s">
        <v>113</v>
      </c>
      <c r="B2068" s="29" t="s">
        <v>114</v>
      </c>
      <c r="C2068" s="29" t="s">
        <v>3211</v>
      </c>
      <c r="D2068" s="29" t="s">
        <v>3212</v>
      </c>
      <c r="E2068" s="29" t="s">
        <v>3213</v>
      </c>
      <c r="F2068" s="29" t="s">
        <v>982</v>
      </c>
      <c r="G2068" s="29" t="s">
        <v>3233</v>
      </c>
      <c r="H2068" s="29" t="s">
        <v>3234</v>
      </c>
      <c r="I2068" s="29" t="s">
        <v>3262</v>
      </c>
      <c r="J2068" s="29" t="s">
        <v>3263</v>
      </c>
      <c r="K2068" s="29" t="s">
        <v>3264</v>
      </c>
      <c r="L2068" s="29" t="s">
        <v>3103</v>
      </c>
      <c r="M2068" s="29" t="s">
        <v>3265</v>
      </c>
      <c r="N2068" s="29" t="s">
        <v>3266</v>
      </c>
      <c r="O2068" s="29" t="s">
        <v>3267</v>
      </c>
      <c r="P2068" s="29" t="s">
        <v>3268</v>
      </c>
      <c r="Q2068" s="29" t="s">
        <v>3209</v>
      </c>
      <c r="R2068" s="29" t="s">
        <v>3210</v>
      </c>
      <c r="S2068" s="29" t="s">
        <v>3098</v>
      </c>
      <c r="T2068" s="29"/>
      <c r="U2068" s="30">
        <v>41520</v>
      </c>
      <c r="V2068" s="30">
        <v>41520</v>
      </c>
      <c r="W2068" s="30">
        <v>41520</v>
      </c>
      <c r="X2068" s="30">
        <v>41520</v>
      </c>
      <c r="Y2068" s="30">
        <v>41520</v>
      </c>
      <c r="Z2068" s="30">
        <v>41520</v>
      </c>
      <c r="AA2068" s="30">
        <v>41520</v>
      </c>
      <c r="AB2068" s="30">
        <v>41520</v>
      </c>
      <c r="AC2068" s="30">
        <v>41520</v>
      </c>
      <c r="AD2068" s="30">
        <v>41520</v>
      </c>
      <c r="AE2068" s="30">
        <v>41520</v>
      </c>
      <c r="AF2068" s="30">
        <v>41520</v>
      </c>
    </row>
    <row r="2069" spans="1:32" x14ac:dyDescent="0.45">
      <c r="A2069" s="29" t="s">
        <v>113</v>
      </c>
      <c r="B2069" s="29" t="s">
        <v>114</v>
      </c>
      <c r="C2069" s="29" t="s">
        <v>3211</v>
      </c>
      <c r="D2069" s="29" t="s">
        <v>3212</v>
      </c>
      <c r="E2069" s="29" t="s">
        <v>3213</v>
      </c>
      <c r="F2069" s="29" t="s">
        <v>982</v>
      </c>
      <c r="G2069" s="29" t="s">
        <v>3233</v>
      </c>
      <c r="H2069" s="29" t="s">
        <v>3234</v>
      </c>
      <c r="I2069" s="29" t="s">
        <v>3262</v>
      </c>
      <c r="J2069" s="29" t="s">
        <v>3263</v>
      </c>
      <c r="K2069" s="29" t="s">
        <v>3264</v>
      </c>
      <c r="L2069" s="29" t="s">
        <v>3103</v>
      </c>
      <c r="M2069" s="29" t="s">
        <v>3265</v>
      </c>
      <c r="N2069" s="29" t="s">
        <v>3266</v>
      </c>
      <c r="O2069" s="29" t="s">
        <v>3269</v>
      </c>
      <c r="P2069" s="29" t="s">
        <v>3270</v>
      </c>
      <c r="Q2069" s="29" t="s">
        <v>3209</v>
      </c>
      <c r="R2069" s="29" t="s">
        <v>3210</v>
      </c>
      <c r="S2069" s="29" t="s">
        <v>3098</v>
      </c>
      <c r="T2069" s="29"/>
      <c r="U2069" s="30">
        <v>156</v>
      </c>
      <c r="V2069" s="30">
        <v>351</v>
      </c>
      <c r="W2069" s="30">
        <v>88</v>
      </c>
      <c r="X2069" s="30">
        <v>468</v>
      </c>
      <c r="Y2069" s="30">
        <v>449</v>
      </c>
      <c r="Z2069" s="30">
        <v>390</v>
      </c>
      <c r="AA2069" s="30">
        <v>468</v>
      </c>
      <c r="AB2069" s="30">
        <v>312</v>
      </c>
      <c r="AC2069" s="30">
        <v>371</v>
      </c>
      <c r="AD2069" s="30">
        <v>361</v>
      </c>
      <c r="AE2069" s="30">
        <v>234</v>
      </c>
      <c r="AF2069" s="30">
        <v>400</v>
      </c>
    </row>
    <row r="2070" spans="1:32" x14ac:dyDescent="0.45">
      <c r="A2070" s="29" t="s">
        <v>113</v>
      </c>
      <c r="B2070" s="29" t="s">
        <v>114</v>
      </c>
      <c r="C2070" s="29" t="s">
        <v>3211</v>
      </c>
      <c r="D2070" s="29" t="s">
        <v>3212</v>
      </c>
      <c r="E2070" s="29" t="s">
        <v>3213</v>
      </c>
      <c r="F2070" s="29" t="s">
        <v>982</v>
      </c>
      <c r="G2070" s="29" t="s">
        <v>3233</v>
      </c>
      <c r="H2070" s="29" t="s">
        <v>3234</v>
      </c>
      <c r="I2070" s="29" t="s">
        <v>3262</v>
      </c>
      <c r="J2070" s="29" t="s">
        <v>3263</v>
      </c>
      <c r="K2070" s="29" t="s">
        <v>3264</v>
      </c>
      <c r="L2070" s="29" t="s">
        <v>3103</v>
      </c>
      <c r="M2070" s="29" t="s">
        <v>3265</v>
      </c>
      <c r="N2070" s="29" t="s">
        <v>3266</v>
      </c>
      <c r="O2070" s="29" t="s">
        <v>3271</v>
      </c>
      <c r="P2070" s="29" t="s">
        <v>3272</v>
      </c>
      <c r="Q2070" s="29" t="s">
        <v>3209</v>
      </c>
      <c r="R2070" s="29" t="s">
        <v>3210</v>
      </c>
      <c r="S2070" s="29" t="s">
        <v>3098</v>
      </c>
      <c r="T2070" s="29"/>
      <c r="U2070" s="30">
        <v>2726</v>
      </c>
      <c r="V2070" s="30">
        <v>4233</v>
      </c>
      <c r="W2070" s="30">
        <v>4741</v>
      </c>
      <c r="X2070" s="30">
        <v>7969</v>
      </c>
      <c r="Y2070" s="30">
        <v>3102</v>
      </c>
      <c r="Z2070" s="30">
        <v>3015</v>
      </c>
      <c r="AA2070" s="30">
        <v>3546</v>
      </c>
      <c r="AB2070" s="30">
        <v>2725</v>
      </c>
      <c r="AC2070" s="30">
        <v>4669</v>
      </c>
      <c r="AD2070" s="30">
        <v>3131</v>
      </c>
      <c r="AE2070" s="30">
        <v>3813</v>
      </c>
      <c r="AF2070" s="30">
        <v>3004</v>
      </c>
    </row>
    <row r="2071" spans="1:32" x14ac:dyDescent="0.45">
      <c r="A2071" s="29" t="s">
        <v>113</v>
      </c>
      <c r="B2071" s="29" t="s">
        <v>114</v>
      </c>
      <c r="C2071" s="29" t="s">
        <v>3211</v>
      </c>
      <c r="D2071" s="29" t="s">
        <v>3212</v>
      </c>
      <c r="E2071" s="29" t="s">
        <v>3213</v>
      </c>
      <c r="F2071" s="29" t="s">
        <v>982</v>
      </c>
      <c r="G2071" s="29" t="s">
        <v>3233</v>
      </c>
      <c r="H2071" s="29" t="s">
        <v>3234</v>
      </c>
      <c r="I2071" s="29" t="s">
        <v>3262</v>
      </c>
      <c r="J2071" s="29" t="s">
        <v>3263</v>
      </c>
      <c r="K2071" s="29" t="s">
        <v>3264</v>
      </c>
      <c r="L2071" s="29" t="s">
        <v>3103</v>
      </c>
      <c r="M2071" s="29" t="s">
        <v>3265</v>
      </c>
      <c r="N2071" s="29" t="s">
        <v>3266</v>
      </c>
      <c r="O2071" s="29" t="s">
        <v>3273</v>
      </c>
      <c r="P2071" s="29" t="s">
        <v>3274</v>
      </c>
      <c r="Q2071" s="29" t="s">
        <v>3209</v>
      </c>
      <c r="R2071" s="29" t="s">
        <v>3210</v>
      </c>
      <c r="S2071" s="29" t="s">
        <v>3098</v>
      </c>
      <c r="T2071" s="29"/>
      <c r="U2071" s="30">
        <v>1833</v>
      </c>
      <c r="V2071" s="30">
        <v>2184</v>
      </c>
      <c r="W2071" s="30">
        <v>1716</v>
      </c>
      <c r="X2071" s="30">
        <v>2574</v>
      </c>
      <c r="Y2071" s="30">
        <v>1521</v>
      </c>
      <c r="Z2071" s="30">
        <v>1638</v>
      </c>
      <c r="AA2071" s="30">
        <v>2340</v>
      </c>
      <c r="AB2071" s="30">
        <v>1443</v>
      </c>
      <c r="AC2071" s="30">
        <v>1833</v>
      </c>
      <c r="AD2071" s="30">
        <v>1677</v>
      </c>
      <c r="AE2071" s="30">
        <v>1794</v>
      </c>
      <c r="AF2071" s="30">
        <v>2145</v>
      </c>
    </row>
    <row r="2072" spans="1:32" x14ac:dyDescent="0.45">
      <c r="A2072" s="29" t="s">
        <v>113</v>
      </c>
      <c r="B2072" s="29" t="s">
        <v>114</v>
      </c>
      <c r="C2072" s="29" t="s">
        <v>3211</v>
      </c>
      <c r="D2072" s="29" t="s">
        <v>3212</v>
      </c>
      <c r="E2072" s="29" t="s">
        <v>3213</v>
      </c>
      <c r="F2072" s="29" t="s">
        <v>982</v>
      </c>
      <c r="G2072" s="29" t="s">
        <v>3233</v>
      </c>
      <c r="H2072" s="29" t="s">
        <v>3234</v>
      </c>
      <c r="I2072" s="29" t="s">
        <v>3262</v>
      </c>
      <c r="J2072" s="29" t="s">
        <v>3263</v>
      </c>
      <c r="K2072" s="29" t="s">
        <v>3264</v>
      </c>
      <c r="L2072" s="29" t="s">
        <v>3103</v>
      </c>
      <c r="M2072" s="29" t="s">
        <v>3265</v>
      </c>
      <c r="N2072" s="29" t="s">
        <v>3266</v>
      </c>
      <c r="O2072" s="29" t="s">
        <v>3372</v>
      </c>
      <c r="P2072" s="29" t="s">
        <v>3373</v>
      </c>
      <c r="Q2072" s="29" t="s">
        <v>3209</v>
      </c>
      <c r="R2072" s="29" t="s">
        <v>3210</v>
      </c>
      <c r="S2072" s="29" t="s">
        <v>3098</v>
      </c>
      <c r="T2072" s="29"/>
      <c r="U2072" s="30">
        <v>1392</v>
      </c>
      <c r="V2072" s="30">
        <v>1986</v>
      </c>
      <c r="W2072" s="30">
        <v>1015</v>
      </c>
      <c r="X2072" s="30">
        <v>1841</v>
      </c>
      <c r="Y2072" s="30">
        <v>1218</v>
      </c>
      <c r="Z2072" s="30">
        <v>2080</v>
      </c>
      <c r="AA2072" s="30">
        <v>2914</v>
      </c>
      <c r="AB2072" s="30">
        <v>2610</v>
      </c>
      <c r="AC2072" s="30">
        <v>2349</v>
      </c>
      <c r="AD2072" s="30">
        <v>1773</v>
      </c>
      <c r="AE2072" s="30">
        <v>2030</v>
      </c>
      <c r="AF2072" s="30">
        <v>2258</v>
      </c>
    </row>
    <row r="2073" spans="1:32" x14ac:dyDescent="0.45">
      <c r="A2073" s="29" t="s">
        <v>113</v>
      </c>
      <c r="B2073" s="29" t="s">
        <v>114</v>
      </c>
      <c r="C2073" s="29" t="s">
        <v>3211</v>
      </c>
      <c r="D2073" s="29" t="s">
        <v>3212</v>
      </c>
      <c r="E2073" s="29" t="s">
        <v>3213</v>
      </c>
      <c r="F2073" s="29" t="s">
        <v>982</v>
      </c>
      <c r="G2073" s="29" t="s">
        <v>3233</v>
      </c>
      <c r="H2073" s="29" t="s">
        <v>3234</v>
      </c>
      <c r="I2073" s="29" t="s">
        <v>3262</v>
      </c>
      <c r="J2073" s="29" t="s">
        <v>3263</v>
      </c>
      <c r="K2073" s="29" t="s">
        <v>3264</v>
      </c>
      <c r="L2073" s="29" t="s">
        <v>3103</v>
      </c>
      <c r="M2073" s="29" t="s">
        <v>3322</v>
      </c>
      <c r="N2073" s="29" t="s">
        <v>3323</v>
      </c>
      <c r="O2073" s="29" t="s">
        <v>3324</v>
      </c>
      <c r="P2073" s="29" t="s">
        <v>3325</v>
      </c>
      <c r="Q2073" s="29" t="s">
        <v>3209</v>
      </c>
      <c r="R2073" s="29" t="s">
        <v>3210</v>
      </c>
      <c r="S2073" s="29" t="s">
        <v>3098</v>
      </c>
      <c r="T2073" s="29"/>
      <c r="U2073" s="30">
        <v>2800</v>
      </c>
      <c r="V2073" s="30">
        <v>2800</v>
      </c>
      <c r="W2073" s="30">
        <v>2800</v>
      </c>
      <c r="X2073" s="30">
        <v>2800</v>
      </c>
      <c r="Y2073" s="30">
        <v>2800</v>
      </c>
      <c r="Z2073" s="30">
        <v>2800</v>
      </c>
      <c r="AA2073" s="30">
        <v>2800</v>
      </c>
      <c r="AB2073" s="30">
        <v>2800</v>
      </c>
      <c r="AC2073" s="30">
        <v>2800</v>
      </c>
      <c r="AD2073" s="30">
        <v>2800</v>
      </c>
      <c r="AE2073" s="30">
        <v>2800</v>
      </c>
      <c r="AF2073" s="30">
        <v>2800</v>
      </c>
    </row>
    <row r="2074" spans="1:32" x14ac:dyDescent="0.45">
      <c r="A2074" s="29" t="s">
        <v>113</v>
      </c>
      <c r="B2074" s="29" t="s">
        <v>114</v>
      </c>
      <c r="C2074" s="29" t="s">
        <v>3211</v>
      </c>
      <c r="D2074" s="29" t="s">
        <v>3212</v>
      </c>
      <c r="E2074" s="29" t="s">
        <v>3213</v>
      </c>
      <c r="F2074" s="29" t="s">
        <v>982</v>
      </c>
      <c r="G2074" s="29" t="s">
        <v>3233</v>
      </c>
      <c r="H2074" s="29" t="s">
        <v>3234</v>
      </c>
      <c r="I2074" s="29" t="s">
        <v>3262</v>
      </c>
      <c r="J2074" s="29" t="s">
        <v>3263</v>
      </c>
      <c r="K2074" s="29" t="s">
        <v>3264</v>
      </c>
      <c r="L2074" s="29" t="s">
        <v>3103</v>
      </c>
      <c r="M2074" s="29" t="s">
        <v>3322</v>
      </c>
      <c r="N2074" s="29" t="s">
        <v>3323</v>
      </c>
      <c r="O2074" s="29" t="s">
        <v>3374</v>
      </c>
      <c r="P2074" s="29" t="s">
        <v>3375</v>
      </c>
      <c r="Q2074" s="29" t="s">
        <v>3209</v>
      </c>
      <c r="R2074" s="29" t="s">
        <v>3210</v>
      </c>
      <c r="S2074" s="29" t="s">
        <v>3098</v>
      </c>
      <c r="T2074" s="29"/>
      <c r="U2074" s="30">
        <v>1000</v>
      </c>
      <c r="V2074" s="30">
        <v>1000</v>
      </c>
      <c r="W2074" s="30">
        <v>1000</v>
      </c>
      <c r="X2074" s="30">
        <v>1000</v>
      </c>
      <c r="Y2074" s="30">
        <v>1000</v>
      </c>
      <c r="Z2074" s="30">
        <v>1000</v>
      </c>
      <c r="AA2074" s="30">
        <v>1000</v>
      </c>
      <c r="AB2074" s="30">
        <v>1000</v>
      </c>
      <c r="AC2074" s="30">
        <v>1000</v>
      </c>
      <c r="AD2074" s="30">
        <v>1000</v>
      </c>
      <c r="AE2074" s="30">
        <v>1000</v>
      </c>
      <c r="AF2074" s="30">
        <v>1000</v>
      </c>
    </row>
    <row r="2075" spans="1:32" x14ac:dyDescent="0.45">
      <c r="A2075" s="29" t="s">
        <v>113</v>
      </c>
      <c r="B2075" s="29" t="s">
        <v>114</v>
      </c>
      <c r="C2075" s="29" t="s">
        <v>3211</v>
      </c>
      <c r="D2075" s="29" t="s">
        <v>3212</v>
      </c>
      <c r="E2075" s="29" t="s">
        <v>3213</v>
      </c>
      <c r="F2075" s="29" t="s">
        <v>982</v>
      </c>
      <c r="G2075" s="29" t="s">
        <v>3233</v>
      </c>
      <c r="H2075" s="29" t="s">
        <v>3234</v>
      </c>
      <c r="I2075" s="29" t="s">
        <v>3262</v>
      </c>
      <c r="J2075" s="29" t="s">
        <v>3263</v>
      </c>
      <c r="K2075" s="29" t="s">
        <v>3264</v>
      </c>
      <c r="L2075" s="29" t="s">
        <v>3103</v>
      </c>
      <c r="M2075" s="29" t="s">
        <v>3326</v>
      </c>
      <c r="N2075" s="29" t="s">
        <v>3327</v>
      </c>
      <c r="O2075" s="29" t="s">
        <v>3330</v>
      </c>
      <c r="P2075" s="29" t="s">
        <v>3331</v>
      </c>
      <c r="Q2075" s="29" t="s">
        <v>3209</v>
      </c>
      <c r="R2075" s="29" t="s">
        <v>3210</v>
      </c>
      <c r="S2075" s="29" t="s">
        <v>3098</v>
      </c>
      <c r="T2075" s="29"/>
      <c r="U2075" s="30">
        <v>0</v>
      </c>
      <c r="V2075" s="30">
        <v>0</v>
      </c>
      <c r="W2075" s="30">
        <v>0</v>
      </c>
      <c r="X2075" s="30">
        <v>0</v>
      </c>
      <c r="Y2075" s="30">
        <v>0</v>
      </c>
      <c r="Z2075" s="30">
        <v>0</v>
      </c>
      <c r="AA2075" s="30">
        <v>0</v>
      </c>
      <c r="AB2075" s="30">
        <v>0</v>
      </c>
      <c r="AC2075" s="30">
        <v>0</v>
      </c>
      <c r="AD2075" s="30">
        <v>0</v>
      </c>
      <c r="AE2075" s="30">
        <v>0</v>
      </c>
      <c r="AF2075" s="30">
        <v>0</v>
      </c>
    </row>
    <row r="2076" spans="1:32" x14ac:dyDescent="0.45">
      <c r="A2076" s="29" t="s">
        <v>113</v>
      </c>
      <c r="B2076" s="29" t="s">
        <v>114</v>
      </c>
      <c r="C2076" s="29" t="s">
        <v>3211</v>
      </c>
      <c r="D2076" s="29" t="s">
        <v>3212</v>
      </c>
      <c r="E2076" s="29" t="s">
        <v>3213</v>
      </c>
      <c r="F2076" s="29" t="s">
        <v>982</v>
      </c>
      <c r="G2076" s="29" t="s">
        <v>3233</v>
      </c>
      <c r="H2076" s="29" t="s">
        <v>3234</v>
      </c>
      <c r="I2076" s="29" t="s">
        <v>3262</v>
      </c>
      <c r="J2076" s="29" t="s">
        <v>3263</v>
      </c>
      <c r="K2076" s="29" t="s">
        <v>3264</v>
      </c>
      <c r="L2076" s="29" t="s">
        <v>3103</v>
      </c>
      <c r="M2076" s="29" t="s">
        <v>3326</v>
      </c>
      <c r="N2076" s="29" t="s">
        <v>3327</v>
      </c>
      <c r="O2076" s="29" t="s">
        <v>3332</v>
      </c>
      <c r="P2076" s="29" t="s">
        <v>3333</v>
      </c>
      <c r="Q2076" s="29" t="s">
        <v>3209</v>
      </c>
      <c r="R2076" s="29" t="s">
        <v>3210</v>
      </c>
      <c r="S2076" s="29" t="s">
        <v>3098</v>
      </c>
      <c r="T2076" s="29"/>
      <c r="U2076" s="30">
        <v>15400</v>
      </c>
      <c r="V2076" s="30">
        <v>15400</v>
      </c>
      <c r="W2076" s="30">
        <v>15400</v>
      </c>
      <c r="X2076" s="30">
        <v>15400</v>
      </c>
      <c r="Y2076" s="30">
        <v>15400</v>
      </c>
      <c r="Z2076" s="30">
        <v>15400</v>
      </c>
      <c r="AA2076" s="30">
        <v>15400</v>
      </c>
      <c r="AB2076" s="30">
        <v>15400</v>
      </c>
      <c r="AC2076" s="30">
        <v>15400</v>
      </c>
      <c r="AD2076" s="30">
        <v>15400</v>
      </c>
      <c r="AE2076" s="30">
        <v>15400</v>
      </c>
      <c r="AF2076" s="30">
        <v>15400</v>
      </c>
    </row>
    <row r="2077" spans="1:32" x14ac:dyDescent="0.45">
      <c r="A2077" s="29" t="s">
        <v>113</v>
      </c>
      <c r="B2077" s="29" t="s">
        <v>114</v>
      </c>
      <c r="C2077" s="29" t="s">
        <v>3211</v>
      </c>
      <c r="D2077" s="29" t="s">
        <v>3212</v>
      </c>
      <c r="E2077" s="29" t="s">
        <v>3213</v>
      </c>
      <c r="F2077" s="29" t="s">
        <v>982</v>
      </c>
      <c r="G2077" s="29" t="s">
        <v>3233</v>
      </c>
      <c r="H2077" s="29" t="s">
        <v>3234</v>
      </c>
      <c r="I2077" s="29" t="s">
        <v>3275</v>
      </c>
      <c r="J2077" s="29" t="s">
        <v>3276</v>
      </c>
      <c r="K2077" s="29" t="s">
        <v>3277</v>
      </c>
      <c r="L2077" s="29" t="s">
        <v>3100</v>
      </c>
      <c r="M2077" s="29" t="s">
        <v>3278</v>
      </c>
      <c r="N2077" s="29" t="s">
        <v>3279</v>
      </c>
      <c r="O2077" s="29" t="s">
        <v>3280</v>
      </c>
      <c r="P2077" s="29" t="s">
        <v>3281</v>
      </c>
      <c r="Q2077" s="29" t="s">
        <v>3209</v>
      </c>
      <c r="R2077" s="29" t="s">
        <v>3210</v>
      </c>
      <c r="S2077" s="29" t="s">
        <v>3098</v>
      </c>
      <c r="T2077" s="29"/>
      <c r="U2077" s="30">
        <v>96000</v>
      </c>
      <c r="V2077" s="30">
        <v>96000</v>
      </c>
      <c r="W2077" s="30">
        <v>96000</v>
      </c>
      <c r="X2077" s="30">
        <v>96000</v>
      </c>
      <c r="Y2077" s="30">
        <v>96000</v>
      </c>
      <c r="Z2077" s="30">
        <v>96000</v>
      </c>
      <c r="AA2077" s="30">
        <v>96000</v>
      </c>
      <c r="AB2077" s="30">
        <v>96000</v>
      </c>
      <c r="AC2077" s="30">
        <v>96000</v>
      </c>
      <c r="AD2077" s="30">
        <v>96000</v>
      </c>
      <c r="AE2077" s="30">
        <v>96000</v>
      </c>
      <c r="AF2077" s="30">
        <v>96000</v>
      </c>
    </row>
    <row r="2078" spans="1:32" x14ac:dyDescent="0.45">
      <c r="A2078" s="29" t="s">
        <v>113</v>
      </c>
      <c r="B2078" s="29" t="s">
        <v>114</v>
      </c>
      <c r="C2078" s="29" t="s">
        <v>3211</v>
      </c>
      <c r="D2078" s="29" t="s">
        <v>3212</v>
      </c>
      <c r="E2078" s="29" t="s">
        <v>3213</v>
      </c>
      <c r="F2078" s="29" t="s">
        <v>982</v>
      </c>
      <c r="G2078" s="29" t="s">
        <v>3233</v>
      </c>
      <c r="H2078" s="29" t="s">
        <v>3234</v>
      </c>
      <c r="I2078" s="29" t="s">
        <v>3275</v>
      </c>
      <c r="J2078" s="29" t="s">
        <v>3276</v>
      </c>
      <c r="K2078" s="29" t="s">
        <v>3277</v>
      </c>
      <c r="L2078" s="29" t="s">
        <v>3100</v>
      </c>
      <c r="M2078" s="29" t="s">
        <v>3312</v>
      </c>
      <c r="N2078" s="29" t="s">
        <v>3313</v>
      </c>
      <c r="O2078" s="29" t="s">
        <v>3466</v>
      </c>
      <c r="P2078" s="29" t="s">
        <v>3467</v>
      </c>
      <c r="Q2078" s="29" t="s">
        <v>3209</v>
      </c>
      <c r="R2078" s="29" t="s">
        <v>3210</v>
      </c>
      <c r="S2078" s="29" t="s">
        <v>3098</v>
      </c>
      <c r="T2078" s="29"/>
      <c r="U2078" s="30">
        <v>40000</v>
      </c>
      <c r="V2078" s="30">
        <v>40000</v>
      </c>
      <c r="W2078" s="30">
        <v>40000</v>
      </c>
      <c r="X2078" s="30">
        <v>40000</v>
      </c>
      <c r="Y2078" s="30">
        <v>40000</v>
      </c>
      <c r="Z2078" s="30">
        <v>40000</v>
      </c>
      <c r="AA2078" s="30">
        <v>40000</v>
      </c>
      <c r="AB2078" s="30">
        <v>40000</v>
      </c>
      <c r="AC2078" s="30">
        <v>40000</v>
      </c>
      <c r="AD2078" s="30">
        <v>40000</v>
      </c>
      <c r="AE2078" s="30">
        <v>40000</v>
      </c>
      <c r="AF2078" s="30">
        <v>40000</v>
      </c>
    </row>
    <row r="2079" spans="1:32" x14ac:dyDescent="0.45">
      <c r="A2079" s="29" t="s">
        <v>113</v>
      </c>
      <c r="B2079" s="29" t="s">
        <v>114</v>
      </c>
      <c r="C2079" s="29" t="s">
        <v>3211</v>
      </c>
      <c r="D2079" s="29" t="s">
        <v>3212</v>
      </c>
      <c r="E2079" s="29" t="s">
        <v>3213</v>
      </c>
      <c r="F2079" s="29" t="s">
        <v>982</v>
      </c>
      <c r="G2079" s="29" t="s">
        <v>3233</v>
      </c>
      <c r="H2079" s="29" t="s">
        <v>3234</v>
      </c>
      <c r="I2079" s="29" t="s">
        <v>3275</v>
      </c>
      <c r="J2079" s="29" t="s">
        <v>3276</v>
      </c>
      <c r="K2079" s="29" t="s">
        <v>3277</v>
      </c>
      <c r="L2079" s="29" t="s">
        <v>3100</v>
      </c>
      <c r="M2079" s="29" t="s">
        <v>3312</v>
      </c>
      <c r="N2079" s="29" t="s">
        <v>3313</v>
      </c>
      <c r="O2079" s="29" t="s">
        <v>3314</v>
      </c>
      <c r="P2079" s="29" t="s">
        <v>3315</v>
      </c>
      <c r="Q2079" s="29" t="s">
        <v>3249</v>
      </c>
      <c r="R2079" s="29" t="s">
        <v>3210</v>
      </c>
      <c r="S2079" s="29" t="s">
        <v>3098</v>
      </c>
      <c r="T2079" s="29"/>
      <c r="U2079" s="30">
        <v>735</v>
      </c>
      <c r="V2079" s="30">
        <v>735</v>
      </c>
      <c r="W2079" s="30">
        <v>735</v>
      </c>
      <c r="X2079" s="30">
        <v>735</v>
      </c>
      <c r="Y2079" s="30">
        <v>735</v>
      </c>
      <c r="Z2079" s="30">
        <v>735</v>
      </c>
      <c r="AA2079" s="30">
        <v>735</v>
      </c>
      <c r="AB2079" s="30">
        <v>735</v>
      </c>
      <c r="AC2079" s="30">
        <v>735</v>
      </c>
      <c r="AD2079" s="30">
        <v>735</v>
      </c>
      <c r="AE2079" s="30">
        <v>745</v>
      </c>
      <c r="AF2079" s="30">
        <v>0</v>
      </c>
    </row>
    <row r="2080" spans="1:32" x14ac:dyDescent="0.45">
      <c r="A2080" s="29" t="s">
        <v>113</v>
      </c>
      <c r="B2080" s="29" t="s">
        <v>114</v>
      </c>
      <c r="C2080" s="29" t="s">
        <v>3211</v>
      </c>
      <c r="D2080" s="29" t="s">
        <v>3212</v>
      </c>
      <c r="E2080" s="29" t="s">
        <v>3213</v>
      </c>
      <c r="F2080" s="29" t="s">
        <v>982</v>
      </c>
      <c r="G2080" s="29" t="s">
        <v>3233</v>
      </c>
      <c r="H2080" s="29" t="s">
        <v>3234</v>
      </c>
      <c r="I2080" s="29" t="s">
        <v>3275</v>
      </c>
      <c r="J2080" s="29" t="s">
        <v>3276</v>
      </c>
      <c r="K2080" s="29" t="s">
        <v>3277</v>
      </c>
      <c r="L2080" s="29" t="s">
        <v>3100</v>
      </c>
      <c r="M2080" s="29" t="s">
        <v>3312</v>
      </c>
      <c r="N2080" s="29" t="s">
        <v>3313</v>
      </c>
      <c r="O2080" s="29" t="s">
        <v>3314</v>
      </c>
      <c r="P2080" s="29" t="s">
        <v>3315</v>
      </c>
      <c r="Q2080" s="29" t="s">
        <v>3209</v>
      </c>
      <c r="R2080" s="29" t="s">
        <v>3210</v>
      </c>
      <c r="S2080" s="29" t="s">
        <v>3098</v>
      </c>
      <c r="T2080" s="29"/>
      <c r="U2080" s="30">
        <v>405000</v>
      </c>
      <c r="V2080" s="30">
        <v>405000</v>
      </c>
      <c r="W2080" s="30">
        <v>405000</v>
      </c>
      <c r="X2080" s="30">
        <v>405000</v>
      </c>
      <c r="Y2080" s="30">
        <v>405000</v>
      </c>
      <c r="Z2080" s="30">
        <v>405000</v>
      </c>
      <c r="AA2080" s="30">
        <v>405000</v>
      </c>
      <c r="AB2080" s="30">
        <v>405000</v>
      </c>
      <c r="AC2080" s="30">
        <v>405000</v>
      </c>
      <c r="AD2080" s="30">
        <v>405000</v>
      </c>
      <c r="AE2080" s="30">
        <v>405000</v>
      </c>
      <c r="AF2080" s="30">
        <v>405000</v>
      </c>
    </row>
    <row r="2081" spans="1:32" x14ac:dyDescent="0.45">
      <c r="A2081" s="29" t="s">
        <v>113</v>
      </c>
      <c r="B2081" s="29" t="s">
        <v>114</v>
      </c>
      <c r="C2081" s="29" t="s">
        <v>3211</v>
      </c>
      <c r="D2081" s="29" t="s">
        <v>3212</v>
      </c>
      <c r="E2081" s="29" t="s">
        <v>3213</v>
      </c>
      <c r="F2081" s="29" t="s">
        <v>982</v>
      </c>
      <c r="G2081" s="29" t="s">
        <v>3233</v>
      </c>
      <c r="H2081" s="29" t="s">
        <v>3234</v>
      </c>
      <c r="I2081" s="29" t="s">
        <v>3275</v>
      </c>
      <c r="J2081" s="29" t="s">
        <v>3276</v>
      </c>
      <c r="K2081" s="29" t="s">
        <v>3282</v>
      </c>
      <c r="L2081" s="29" t="s">
        <v>3112</v>
      </c>
      <c r="M2081" s="29" t="s">
        <v>3283</v>
      </c>
      <c r="N2081" s="29" t="s">
        <v>3284</v>
      </c>
      <c r="O2081" s="29" t="s">
        <v>3376</v>
      </c>
      <c r="P2081" s="29" t="s">
        <v>3377</v>
      </c>
      <c r="Q2081" s="29" t="s">
        <v>3209</v>
      </c>
      <c r="R2081" s="29" t="s">
        <v>3210</v>
      </c>
      <c r="S2081" s="29" t="s">
        <v>3098</v>
      </c>
      <c r="T2081" s="29"/>
      <c r="U2081" s="30">
        <v>137700</v>
      </c>
      <c r="V2081" s="30">
        <v>137700</v>
      </c>
      <c r="W2081" s="30">
        <v>137700</v>
      </c>
      <c r="X2081" s="30">
        <v>137700</v>
      </c>
      <c r="Y2081" s="30">
        <v>137700</v>
      </c>
      <c r="Z2081" s="30">
        <v>137700</v>
      </c>
      <c r="AA2081" s="30">
        <v>137700</v>
      </c>
      <c r="AB2081" s="30">
        <v>137700</v>
      </c>
      <c r="AC2081" s="30">
        <v>137700</v>
      </c>
      <c r="AD2081" s="30">
        <v>137700</v>
      </c>
      <c r="AE2081" s="30">
        <v>137700</v>
      </c>
      <c r="AF2081" s="30">
        <v>137700</v>
      </c>
    </row>
    <row r="2082" spans="1:32" x14ac:dyDescent="0.45">
      <c r="A2082" s="29" t="s">
        <v>113</v>
      </c>
      <c r="B2082" s="29" t="s">
        <v>114</v>
      </c>
      <c r="C2082" s="29" t="s">
        <v>3211</v>
      </c>
      <c r="D2082" s="29" t="s">
        <v>3212</v>
      </c>
      <c r="E2082" s="29" t="s">
        <v>3213</v>
      </c>
      <c r="F2082" s="29" t="s">
        <v>982</v>
      </c>
      <c r="G2082" s="29" t="s">
        <v>3233</v>
      </c>
      <c r="H2082" s="29" t="s">
        <v>3234</v>
      </c>
      <c r="I2082" s="29" t="s">
        <v>3275</v>
      </c>
      <c r="J2082" s="29" t="s">
        <v>3276</v>
      </c>
      <c r="K2082" s="29" t="s">
        <v>3282</v>
      </c>
      <c r="L2082" s="29" t="s">
        <v>3112</v>
      </c>
      <c r="M2082" s="29" t="s">
        <v>3283</v>
      </c>
      <c r="N2082" s="29" t="s">
        <v>3284</v>
      </c>
      <c r="O2082" s="29" t="s">
        <v>3448</v>
      </c>
      <c r="P2082" s="29" t="s">
        <v>3449</v>
      </c>
      <c r="Q2082" s="29" t="s">
        <v>3209</v>
      </c>
      <c r="R2082" s="29" t="s">
        <v>3210</v>
      </c>
      <c r="S2082" s="29" t="s">
        <v>3098</v>
      </c>
      <c r="T2082" s="29"/>
      <c r="U2082" s="30">
        <v>20000</v>
      </c>
      <c r="V2082" s="30">
        <v>20000</v>
      </c>
      <c r="W2082" s="30">
        <v>20000</v>
      </c>
      <c r="X2082" s="30">
        <v>20000</v>
      </c>
      <c r="Y2082" s="30">
        <v>20000</v>
      </c>
      <c r="Z2082" s="30">
        <v>20000</v>
      </c>
      <c r="AA2082" s="30">
        <v>20000</v>
      </c>
      <c r="AB2082" s="30">
        <v>20000</v>
      </c>
      <c r="AC2082" s="30">
        <v>20000</v>
      </c>
      <c r="AD2082" s="30">
        <v>20000</v>
      </c>
      <c r="AE2082" s="30">
        <v>20000</v>
      </c>
      <c r="AF2082" s="30">
        <v>20000</v>
      </c>
    </row>
    <row r="2083" spans="1:32" x14ac:dyDescent="0.45">
      <c r="A2083" s="29" t="s">
        <v>113</v>
      </c>
      <c r="B2083" s="29" t="s">
        <v>114</v>
      </c>
      <c r="C2083" s="29" t="s">
        <v>3211</v>
      </c>
      <c r="D2083" s="29" t="s">
        <v>3212</v>
      </c>
      <c r="E2083" s="29" t="s">
        <v>3213</v>
      </c>
      <c r="F2083" s="29" t="s">
        <v>982</v>
      </c>
      <c r="G2083" s="29" t="s">
        <v>3233</v>
      </c>
      <c r="H2083" s="29" t="s">
        <v>3234</v>
      </c>
      <c r="I2083" s="29" t="s">
        <v>3275</v>
      </c>
      <c r="J2083" s="29" t="s">
        <v>3276</v>
      </c>
      <c r="K2083" s="29" t="s">
        <v>3287</v>
      </c>
      <c r="L2083" s="29" t="s">
        <v>3101</v>
      </c>
      <c r="M2083" s="29" t="s">
        <v>3316</v>
      </c>
      <c r="N2083" s="29" t="s">
        <v>3317</v>
      </c>
      <c r="O2083" s="29" t="s">
        <v>3450</v>
      </c>
      <c r="P2083" s="29" t="s">
        <v>3451</v>
      </c>
      <c r="Q2083" s="29" t="s">
        <v>3209</v>
      </c>
      <c r="R2083" s="29" t="s">
        <v>3210</v>
      </c>
      <c r="S2083" s="29" t="s">
        <v>3098</v>
      </c>
      <c r="T2083" s="29"/>
      <c r="U2083" s="30">
        <v>1050</v>
      </c>
      <c r="V2083" s="30">
        <v>1050</v>
      </c>
      <c r="W2083" s="30">
        <v>1050</v>
      </c>
      <c r="X2083" s="30">
        <v>990</v>
      </c>
      <c r="Y2083" s="30">
        <v>990</v>
      </c>
      <c r="Z2083" s="30">
        <v>1500</v>
      </c>
      <c r="AA2083" s="30">
        <v>1500</v>
      </c>
      <c r="AB2083" s="30">
        <v>1500</v>
      </c>
      <c r="AC2083" s="30">
        <v>1500</v>
      </c>
      <c r="AD2083" s="30">
        <v>1500</v>
      </c>
      <c r="AE2083" s="30">
        <v>1500</v>
      </c>
      <c r="AF2083" s="30">
        <v>1500</v>
      </c>
    </row>
    <row r="2084" spans="1:32" x14ac:dyDescent="0.45">
      <c r="A2084" s="29" t="s">
        <v>113</v>
      </c>
      <c r="B2084" s="29" t="s">
        <v>114</v>
      </c>
      <c r="C2084" s="29" t="s">
        <v>3211</v>
      </c>
      <c r="D2084" s="29" t="s">
        <v>3212</v>
      </c>
      <c r="E2084" s="29" t="s">
        <v>3213</v>
      </c>
      <c r="F2084" s="29" t="s">
        <v>982</v>
      </c>
      <c r="G2084" s="29" t="s">
        <v>3233</v>
      </c>
      <c r="H2084" s="29" t="s">
        <v>3234</v>
      </c>
      <c r="I2084" s="29" t="s">
        <v>3275</v>
      </c>
      <c r="J2084" s="29" t="s">
        <v>3276</v>
      </c>
      <c r="K2084" s="29" t="s">
        <v>3287</v>
      </c>
      <c r="L2084" s="29" t="s">
        <v>3101</v>
      </c>
      <c r="M2084" s="29" t="s">
        <v>3316</v>
      </c>
      <c r="N2084" s="29" t="s">
        <v>3317</v>
      </c>
      <c r="O2084" s="29" t="s">
        <v>3454</v>
      </c>
      <c r="P2084" s="29" t="s">
        <v>3455</v>
      </c>
      <c r="Q2084" s="29" t="s">
        <v>3209</v>
      </c>
      <c r="R2084" s="29" t="s">
        <v>3210</v>
      </c>
      <c r="S2084" s="29" t="s">
        <v>3098</v>
      </c>
      <c r="T2084" s="29"/>
      <c r="U2084" s="30">
        <v>35000</v>
      </c>
      <c r="V2084" s="30">
        <v>35000</v>
      </c>
      <c r="W2084" s="30">
        <v>35000</v>
      </c>
      <c r="X2084" s="30">
        <v>35000</v>
      </c>
      <c r="Y2084" s="30">
        <v>35000</v>
      </c>
      <c r="Z2084" s="30">
        <v>35000</v>
      </c>
      <c r="AA2084" s="30">
        <v>35000</v>
      </c>
      <c r="AB2084" s="30">
        <v>35000</v>
      </c>
      <c r="AC2084" s="30">
        <v>35000</v>
      </c>
      <c r="AD2084" s="30">
        <v>35000</v>
      </c>
      <c r="AE2084" s="30">
        <v>35000</v>
      </c>
      <c r="AF2084" s="30">
        <v>35000</v>
      </c>
    </row>
    <row r="2085" spans="1:32" x14ac:dyDescent="0.45">
      <c r="A2085" s="29" t="s">
        <v>113</v>
      </c>
      <c r="B2085" s="29" t="s">
        <v>114</v>
      </c>
      <c r="C2085" s="29" t="s">
        <v>3211</v>
      </c>
      <c r="D2085" s="29" t="s">
        <v>3212</v>
      </c>
      <c r="E2085" s="29" t="s">
        <v>3213</v>
      </c>
      <c r="F2085" s="29" t="s">
        <v>982</v>
      </c>
      <c r="G2085" s="29" t="s">
        <v>3233</v>
      </c>
      <c r="H2085" s="29" t="s">
        <v>3234</v>
      </c>
      <c r="I2085" s="29" t="s">
        <v>3275</v>
      </c>
      <c r="J2085" s="29" t="s">
        <v>3276</v>
      </c>
      <c r="K2085" s="29" t="s">
        <v>3287</v>
      </c>
      <c r="L2085" s="29" t="s">
        <v>3101</v>
      </c>
      <c r="M2085" s="29" t="s">
        <v>3316</v>
      </c>
      <c r="N2085" s="29" t="s">
        <v>3317</v>
      </c>
      <c r="O2085" s="29" t="s">
        <v>3318</v>
      </c>
      <c r="P2085" s="29" t="s">
        <v>3319</v>
      </c>
      <c r="Q2085" s="29" t="s">
        <v>3209</v>
      </c>
      <c r="R2085" s="29" t="s">
        <v>3210</v>
      </c>
      <c r="S2085" s="29" t="s">
        <v>3098</v>
      </c>
      <c r="T2085" s="29"/>
      <c r="U2085" s="30">
        <v>13600</v>
      </c>
      <c r="V2085" s="30">
        <v>13600</v>
      </c>
      <c r="W2085" s="30">
        <v>13600</v>
      </c>
      <c r="X2085" s="30">
        <v>13600</v>
      </c>
      <c r="Y2085" s="30">
        <v>13600</v>
      </c>
      <c r="Z2085" s="30">
        <v>13600</v>
      </c>
      <c r="AA2085" s="30">
        <v>13600</v>
      </c>
      <c r="AB2085" s="30">
        <v>13600</v>
      </c>
      <c r="AC2085" s="30">
        <v>13600</v>
      </c>
      <c r="AD2085" s="30">
        <v>13600</v>
      </c>
      <c r="AE2085" s="30">
        <v>13390</v>
      </c>
      <c r="AF2085" s="30">
        <v>13390</v>
      </c>
    </row>
    <row r="2086" spans="1:32" x14ac:dyDescent="0.45">
      <c r="A2086" s="29" t="s">
        <v>113</v>
      </c>
      <c r="B2086" s="29" t="s">
        <v>114</v>
      </c>
      <c r="C2086" s="29" t="s">
        <v>3211</v>
      </c>
      <c r="D2086" s="29" t="s">
        <v>3212</v>
      </c>
      <c r="E2086" s="29" t="s">
        <v>3213</v>
      </c>
      <c r="F2086" s="29" t="s">
        <v>982</v>
      </c>
      <c r="G2086" s="29" t="s">
        <v>3233</v>
      </c>
      <c r="H2086" s="29" t="s">
        <v>3234</v>
      </c>
      <c r="I2086" s="29" t="s">
        <v>3275</v>
      </c>
      <c r="J2086" s="29" t="s">
        <v>3276</v>
      </c>
      <c r="K2086" s="29" t="s">
        <v>3287</v>
      </c>
      <c r="L2086" s="29" t="s">
        <v>3101</v>
      </c>
      <c r="M2086" s="29" t="s">
        <v>3288</v>
      </c>
      <c r="N2086" s="29" t="s">
        <v>3289</v>
      </c>
      <c r="O2086" s="29" t="s">
        <v>3290</v>
      </c>
      <c r="P2086" s="29" t="s">
        <v>3291</v>
      </c>
      <c r="Q2086" s="29" t="s">
        <v>3209</v>
      </c>
      <c r="R2086" s="29" t="s">
        <v>3210</v>
      </c>
      <c r="S2086" s="29" t="s">
        <v>3098</v>
      </c>
      <c r="T2086" s="29"/>
      <c r="U2086" s="30">
        <v>1500</v>
      </c>
      <c r="V2086" s="30">
        <v>1500</v>
      </c>
      <c r="W2086" s="30">
        <v>1500</v>
      </c>
      <c r="X2086" s="30">
        <v>1500</v>
      </c>
      <c r="Y2086" s="30">
        <v>1500</v>
      </c>
      <c r="Z2086" s="30">
        <v>1500</v>
      </c>
      <c r="AA2086" s="30">
        <v>1500</v>
      </c>
      <c r="AB2086" s="30">
        <v>1500</v>
      </c>
      <c r="AC2086" s="30">
        <v>1500</v>
      </c>
      <c r="AD2086" s="30">
        <v>1500</v>
      </c>
      <c r="AE2086" s="30">
        <v>1500</v>
      </c>
      <c r="AF2086" s="30">
        <v>1500</v>
      </c>
    </row>
    <row r="2087" spans="1:32" x14ac:dyDescent="0.45">
      <c r="A2087" s="29" t="s">
        <v>208</v>
      </c>
      <c r="B2087" s="29" t="s">
        <v>209</v>
      </c>
      <c r="C2087" s="29" t="s">
        <v>3584</v>
      </c>
      <c r="D2087" s="29" t="s">
        <v>3585</v>
      </c>
      <c r="E2087" s="29" t="s">
        <v>3586</v>
      </c>
      <c r="F2087" s="29" t="s">
        <v>3587</v>
      </c>
      <c r="G2087" s="29" t="s">
        <v>3200</v>
      </c>
      <c r="H2087" s="29" t="s">
        <v>3201</v>
      </c>
      <c r="I2087" s="29" t="s">
        <v>3202</v>
      </c>
      <c r="J2087" s="29" t="s">
        <v>3203</v>
      </c>
      <c r="K2087" s="29" t="s">
        <v>3204</v>
      </c>
      <c r="L2087" s="29" t="s">
        <v>3109</v>
      </c>
      <c r="M2087" s="29" t="s">
        <v>3378</v>
      </c>
      <c r="N2087" s="29" t="s">
        <v>3379</v>
      </c>
      <c r="O2087" s="29" t="s">
        <v>3380</v>
      </c>
      <c r="P2087" s="29" t="s">
        <v>3381</v>
      </c>
      <c r="Q2087" s="29" t="s">
        <v>3209</v>
      </c>
      <c r="R2087" s="29" t="s">
        <v>3210</v>
      </c>
      <c r="S2087" s="29" t="s">
        <v>3098</v>
      </c>
      <c r="T2087" s="29"/>
      <c r="U2087" s="30">
        <v>4650</v>
      </c>
      <c r="V2087" s="30">
        <v>4650</v>
      </c>
      <c r="W2087" s="30">
        <v>4650</v>
      </c>
      <c r="X2087" s="30">
        <v>0</v>
      </c>
      <c r="Y2087" s="30">
        <v>0</v>
      </c>
      <c r="Z2087" s="30">
        <v>7070</v>
      </c>
      <c r="AA2087" s="30">
        <v>7070</v>
      </c>
      <c r="AB2087" s="30">
        <v>7070</v>
      </c>
      <c r="AC2087" s="30">
        <v>7070</v>
      </c>
      <c r="AD2087" s="30">
        <v>7070</v>
      </c>
      <c r="AE2087" s="30">
        <v>0</v>
      </c>
      <c r="AF2087" s="30">
        <v>0</v>
      </c>
    </row>
    <row r="2088" spans="1:32" x14ac:dyDescent="0.45">
      <c r="A2088" s="29" t="s">
        <v>208</v>
      </c>
      <c r="B2088" s="29" t="s">
        <v>209</v>
      </c>
      <c r="C2088" s="29" t="s">
        <v>3584</v>
      </c>
      <c r="D2088" s="29" t="s">
        <v>3585</v>
      </c>
      <c r="E2088" s="29" t="s">
        <v>3586</v>
      </c>
      <c r="F2088" s="29" t="s">
        <v>3587</v>
      </c>
      <c r="G2088" s="29" t="s">
        <v>3200</v>
      </c>
      <c r="H2088" s="29" t="s">
        <v>3201</v>
      </c>
      <c r="I2088" s="29" t="s">
        <v>3202</v>
      </c>
      <c r="J2088" s="29" t="s">
        <v>3203</v>
      </c>
      <c r="K2088" s="29" t="s">
        <v>3216</v>
      </c>
      <c r="L2088" s="29" t="s">
        <v>3102</v>
      </c>
      <c r="M2088" s="29" t="s">
        <v>3217</v>
      </c>
      <c r="N2088" s="29" t="s">
        <v>3218</v>
      </c>
      <c r="O2088" s="29" t="s">
        <v>3219</v>
      </c>
      <c r="P2088" s="29" t="s">
        <v>3220</v>
      </c>
      <c r="Q2088" s="29" t="s">
        <v>3209</v>
      </c>
      <c r="R2088" s="29" t="s">
        <v>3098</v>
      </c>
      <c r="S2088" s="29" t="s">
        <v>3098</v>
      </c>
      <c r="T2088" s="29"/>
      <c r="U2088" s="30">
        <v>891000</v>
      </c>
      <c r="V2088" s="30">
        <v>527000</v>
      </c>
      <c r="W2088" s="30">
        <v>527000</v>
      </c>
      <c r="X2088" s="30">
        <v>527000</v>
      </c>
      <c r="Y2088" s="30">
        <v>527000</v>
      </c>
      <c r="Z2088" s="30">
        <v>527000</v>
      </c>
      <c r="AA2088" s="30">
        <v>527000</v>
      </c>
      <c r="AB2088" s="30">
        <v>527000</v>
      </c>
      <c r="AC2088" s="30">
        <v>527000</v>
      </c>
      <c r="AD2088" s="30">
        <v>527000</v>
      </c>
      <c r="AE2088" s="30">
        <v>527000</v>
      </c>
      <c r="AF2088" s="30">
        <v>499900</v>
      </c>
    </row>
    <row r="2089" spans="1:32" x14ac:dyDescent="0.45">
      <c r="A2089" s="29" t="s">
        <v>208</v>
      </c>
      <c r="B2089" s="29" t="s">
        <v>209</v>
      </c>
      <c r="C2089" s="29" t="s">
        <v>3584</v>
      </c>
      <c r="D2089" s="29" t="s">
        <v>3585</v>
      </c>
      <c r="E2089" s="29" t="s">
        <v>3586</v>
      </c>
      <c r="F2089" s="29" t="s">
        <v>3587</v>
      </c>
      <c r="G2089" s="29" t="s">
        <v>3200</v>
      </c>
      <c r="H2089" s="29" t="s">
        <v>3201</v>
      </c>
      <c r="I2089" s="29" t="s">
        <v>3202</v>
      </c>
      <c r="J2089" s="29" t="s">
        <v>3203</v>
      </c>
      <c r="K2089" s="29" t="s">
        <v>3221</v>
      </c>
      <c r="L2089" s="29" t="s">
        <v>3113</v>
      </c>
      <c r="M2089" s="29" t="s">
        <v>3303</v>
      </c>
      <c r="N2089" s="29" t="s">
        <v>3304</v>
      </c>
      <c r="O2089" s="29" t="s">
        <v>3305</v>
      </c>
      <c r="P2089" s="29" t="s">
        <v>3306</v>
      </c>
      <c r="Q2089" s="29" t="s">
        <v>3249</v>
      </c>
      <c r="R2089" s="29" t="s">
        <v>3098</v>
      </c>
      <c r="S2089" s="29" t="s">
        <v>3098</v>
      </c>
      <c r="T2089" s="29"/>
      <c r="U2089" s="30">
        <v>170000</v>
      </c>
      <c r="V2089" s="30">
        <v>0</v>
      </c>
      <c r="W2089" s="30">
        <v>0</v>
      </c>
      <c r="X2089" s="30">
        <v>0</v>
      </c>
      <c r="Y2089" s="30">
        <v>0</v>
      </c>
      <c r="Z2089" s="30">
        <v>0</v>
      </c>
      <c r="AA2089" s="30">
        <v>0</v>
      </c>
      <c r="AB2089" s="30">
        <v>0</v>
      </c>
      <c r="AC2089" s="30">
        <v>0</v>
      </c>
      <c r="AD2089" s="30">
        <v>0</v>
      </c>
      <c r="AE2089" s="30">
        <v>0</v>
      </c>
      <c r="AF2089" s="30">
        <v>0</v>
      </c>
    </row>
    <row r="2090" spans="1:32" x14ac:dyDescent="0.45">
      <c r="A2090" s="29" t="s">
        <v>208</v>
      </c>
      <c r="B2090" s="29" t="s">
        <v>209</v>
      </c>
      <c r="C2090" s="29" t="s">
        <v>3584</v>
      </c>
      <c r="D2090" s="29" t="s">
        <v>3585</v>
      </c>
      <c r="E2090" s="29" t="s">
        <v>3586</v>
      </c>
      <c r="F2090" s="29" t="s">
        <v>3587</v>
      </c>
      <c r="G2090" s="29" t="s">
        <v>3200</v>
      </c>
      <c r="H2090" s="29" t="s">
        <v>3201</v>
      </c>
      <c r="I2090" s="29" t="s">
        <v>3202</v>
      </c>
      <c r="J2090" s="29" t="s">
        <v>3203</v>
      </c>
      <c r="K2090" s="29" t="s">
        <v>3221</v>
      </c>
      <c r="L2090" s="29" t="s">
        <v>3113</v>
      </c>
      <c r="M2090" s="29" t="s">
        <v>3303</v>
      </c>
      <c r="N2090" s="29" t="s">
        <v>3304</v>
      </c>
      <c r="O2090" s="29" t="s">
        <v>3305</v>
      </c>
      <c r="P2090" s="29" t="s">
        <v>3306</v>
      </c>
      <c r="Q2090" s="29" t="s">
        <v>3209</v>
      </c>
      <c r="R2090" s="29" t="s">
        <v>3098</v>
      </c>
      <c r="S2090" s="29" t="s">
        <v>3098</v>
      </c>
      <c r="T2090" s="29"/>
      <c r="U2090" s="30">
        <v>109445</v>
      </c>
      <c r="V2090" s="30">
        <v>104061</v>
      </c>
      <c r="W2090" s="30">
        <v>94017</v>
      </c>
      <c r="X2090" s="30">
        <v>33037</v>
      </c>
      <c r="Y2090" s="30">
        <v>-3111</v>
      </c>
      <c r="Z2090" s="30">
        <v>18556</v>
      </c>
      <c r="AA2090" s="30">
        <v>73387</v>
      </c>
      <c r="AB2090" s="30">
        <v>70255</v>
      </c>
      <c r="AC2090" s="30">
        <v>69237</v>
      </c>
      <c r="AD2090" s="30">
        <v>67288</v>
      </c>
      <c r="AE2090" s="30">
        <v>66337</v>
      </c>
      <c r="AF2090" s="30">
        <v>40353</v>
      </c>
    </row>
    <row r="2091" spans="1:32" x14ac:dyDescent="0.45">
      <c r="A2091" s="29" t="s">
        <v>208</v>
      </c>
      <c r="B2091" s="29" t="s">
        <v>209</v>
      </c>
      <c r="C2091" s="29" t="s">
        <v>3584</v>
      </c>
      <c r="D2091" s="29" t="s">
        <v>3585</v>
      </c>
      <c r="E2091" s="29" t="s">
        <v>3586</v>
      </c>
      <c r="F2091" s="29" t="s">
        <v>3587</v>
      </c>
      <c r="G2091" s="29" t="s">
        <v>3200</v>
      </c>
      <c r="H2091" s="29" t="s">
        <v>3201</v>
      </c>
      <c r="I2091" s="29" t="s">
        <v>3202</v>
      </c>
      <c r="J2091" s="29" t="s">
        <v>3203</v>
      </c>
      <c r="K2091" s="29" t="s">
        <v>3401</v>
      </c>
      <c r="L2091" s="29" t="s">
        <v>3402</v>
      </c>
      <c r="M2091" s="29" t="s">
        <v>3403</v>
      </c>
      <c r="N2091" s="29" t="s">
        <v>3404</v>
      </c>
      <c r="O2091" s="29" t="s">
        <v>3506</v>
      </c>
      <c r="P2091" s="29" t="s">
        <v>3507</v>
      </c>
      <c r="Q2091" s="29" t="s">
        <v>3209</v>
      </c>
      <c r="R2091" s="29" t="s">
        <v>3210</v>
      </c>
      <c r="S2091" s="29" t="s">
        <v>3098</v>
      </c>
      <c r="T2091" s="29"/>
      <c r="U2091" s="30">
        <v>259</v>
      </c>
      <c r="V2091" s="30">
        <v>0</v>
      </c>
      <c r="W2091" s="30">
        <v>0</v>
      </c>
      <c r="X2091" s="30">
        <v>0</v>
      </c>
      <c r="Y2091" s="30">
        <v>0</v>
      </c>
      <c r="Z2091" s="30">
        <v>0</v>
      </c>
      <c r="AA2091" s="30">
        <v>0</v>
      </c>
      <c r="AB2091" s="30">
        <v>0</v>
      </c>
      <c r="AC2091" s="30">
        <v>0</v>
      </c>
      <c r="AD2091" s="30">
        <v>0</v>
      </c>
      <c r="AE2091" s="30">
        <v>0</v>
      </c>
      <c r="AF2091" s="30">
        <v>0</v>
      </c>
    </row>
    <row r="2092" spans="1:32" x14ac:dyDescent="0.45">
      <c r="A2092" s="29" t="s">
        <v>208</v>
      </c>
      <c r="B2092" s="29" t="s">
        <v>209</v>
      </c>
      <c r="C2092" s="29" t="s">
        <v>3584</v>
      </c>
      <c r="D2092" s="29" t="s">
        <v>3585</v>
      </c>
      <c r="E2092" s="29" t="s">
        <v>3586</v>
      </c>
      <c r="F2092" s="29" t="s">
        <v>3587</v>
      </c>
      <c r="G2092" s="29" t="s">
        <v>3200</v>
      </c>
      <c r="H2092" s="29" t="s">
        <v>3201</v>
      </c>
      <c r="I2092" s="29" t="s">
        <v>3202</v>
      </c>
      <c r="J2092" s="29" t="s">
        <v>3203</v>
      </c>
      <c r="K2092" s="29" t="s">
        <v>3401</v>
      </c>
      <c r="L2092" s="29" t="s">
        <v>3402</v>
      </c>
      <c r="M2092" s="29" t="s">
        <v>3403</v>
      </c>
      <c r="N2092" s="29" t="s">
        <v>3404</v>
      </c>
      <c r="O2092" s="29" t="s">
        <v>3407</v>
      </c>
      <c r="P2092" s="29" t="s">
        <v>3408</v>
      </c>
      <c r="Q2092" s="29" t="s">
        <v>3209</v>
      </c>
      <c r="R2092" s="29" t="s">
        <v>3210</v>
      </c>
      <c r="S2092" s="29" t="s">
        <v>3098</v>
      </c>
      <c r="T2092" s="29"/>
      <c r="U2092" s="30">
        <v>90</v>
      </c>
      <c r="V2092" s="30">
        <v>0</v>
      </c>
      <c r="W2092" s="30">
        <v>0</v>
      </c>
      <c r="X2092" s="30">
        <v>0</v>
      </c>
      <c r="Y2092" s="30">
        <v>0</v>
      </c>
      <c r="Z2092" s="30">
        <v>0</v>
      </c>
      <c r="AA2092" s="30">
        <v>0</v>
      </c>
      <c r="AB2092" s="30">
        <v>0</v>
      </c>
      <c r="AC2092" s="30">
        <v>0</v>
      </c>
      <c r="AD2092" s="30">
        <v>0</v>
      </c>
      <c r="AE2092" s="30">
        <v>0</v>
      </c>
      <c r="AF2092" s="30">
        <v>0</v>
      </c>
    </row>
    <row r="2093" spans="1:32" x14ac:dyDescent="0.45">
      <c r="A2093" s="29" t="s">
        <v>208</v>
      </c>
      <c r="B2093" s="29" t="s">
        <v>209</v>
      </c>
      <c r="C2093" s="29" t="s">
        <v>3584</v>
      </c>
      <c r="D2093" s="29" t="s">
        <v>3585</v>
      </c>
      <c r="E2093" s="29" t="s">
        <v>3586</v>
      </c>
      <c r="F2093" s="29" t="s">
        <v>3587</v>
      </c>
      <c r="G2093" s="29" t="s">
        <v>3200</v>
      </c>
      <c r="H2093" s="29" t="s">
        <v>3201</v>
      </c>
      <c r="I2093" s="29" t="s">
        <v>3202</v>
      </c>
      <c r="J2093" s="29" t="s">
        <v>3203</v>
      </c>
      <c r="K2093" s="29" t="s">
        <v>3780</v>
      </c>
      <c r="L2093" s="29" t="s">
        <v>3781</v>
      </c>
      <c r="M2093" s="29" t="s">
        <v>3782</v>
      </c>
      <c r="N2093" s="29" t="s">
        <v>3783</v>
      </c>
      <c r="O2093" s="29" t="s">
        <v>3792</v>
      </c>
      <c r="P2093" s="29" t="s">
        <v>3793</v>
      </c>
      <c r="Q2093" s="29" t="s">
        <v>3209</v>
      </c>
      <c r="R2093" s="29" t="s">
        <v>3210</v>
      </c>
      <c r="S2093" s="29" t="s">
        <v>3098</v>
      </c>
      <c r="T2093" s="29"/>
      <c r="U2093" s="30">
        <v>-3043.95</v>
      </c>
      <c r="V2093" s="30">
        <v>0</v>
      </c>
      <c r="W2093" s="30">
        <v>0</v>
      </c>
      <c r="X2093" s="30">
        <v>0</v>
      </c>
      <c r="Y2093" s="30">
        <v>0</v>
      </c>
      <c r="Z2093" s="30">
        <v>0</v>
      </c>
      <c r="AA2093" s="30">
        <v>0</v>
      </c>
      <c r="AB2093" s="30">
        <v>0</v>
      </c>
      <c r="AC2093" s="30">
        <v>0</v>
      </c>
      <c r="AD2093" s="30">
        <v>0</v>
      </c>
      <c r="AE2093" s="30">
        <v>0</v>
      </c>
      <c r="AF2093" s="30">
        <v>0</v>
      </c>
    </row>
    <row r="2094" spans="1:32" x14ac:dyDescent="0.45">
      <c r="A2094" s="29" t="s">
        <v>208</v>
      </c>
      <c r="B2094" s="29" t="s">
        <v>209</v>
      </c>
      <c r="C2094" s="29" t="s">
        <v>3584</v>
      </c>
      <c r="D2094" s="29" t="s">
        <v>3585</v>
      </c>
      <c r="E2094" s="29" t="s">
        <v>3586</v>
      </c>
      <c r="F2094" s="29" t="s">
        <v>3587</v>
      </c>
      <c r="G2094" s="29" t="s">
        <v>3200</v>
      </c>
      <c r="H2094" s="29" t="s">
        <v>3201</v>
      </c>
      <c r="I2094" s="29" t="s">
        <v>3226</v>
      </c>
      <c r="J2094" s="29" t="s">
        <v>3227</v>
      </c>
      <c r="K2094" s="29" t="s">
        <v>3228</v>
      </c>
      <c r="L2094" s="29" t="s">
        <v>3111</v>
      </c>
      <c r="M2094" s="29" t="s">
        <v>3229</v>
      </c>
      <c r="N2094" s="29" t="s">
        <v>3230</v>
      </c>
      <c r="O2094" s="29" t="s">
        <v>3231</v>
      </c>
      <c r="P2094" s="29" t="s">
        <v>3232</v>
      </c>
      <c r="Q2094" s="29" t="s">
        <v>3209</v>
      </c>
      <c r="R2094" s="29" t="s">
        <v>3210</v>
      </c>
      <c r="S2094" s="29" t="s">
        <v>3098</v>
      </c>
      <c r="T2094" s="29"/>
      <c r="U2094" s="30">
        <v>0</v>
      </c>
      <c r="V2094" s="30">
        <v>0</v>
      </c>
      <c r="W2094" s="30">
        <v>0</v>
      </c>
      <c r="X2094" s="30">
        <v>0</v>
      </c>
      <c r="Y2094" s="30">
        <v>0</v>
      </c>
      <c r="Z2094" s="30">
        <v>0</v>
      </c>
      <c r="AA2094" s="30">
        <v>0</v>
      </c>
      <c r="AB2094" s="30">
        <v>0</v>
      </c>
      <c r="AC2094" s="30">
        <v>0</v>
      </c>
      <c r="AD2094" s="30">
        <v>0</v>
      </c>
      <c r="AE2094" s="30">
        <v>0</v>
      </c>
      <c r="AF2094" s="30">
        <v>0</v>
      </c>
    </row>
    <row r="2095" spans="1:32" x14ac:dyDescent="0.45">
      <c r="A2095" s="29" t="s">
        <v>208</v>
      </c>
      <c r="B2095" s="29" t="s">
        <v>209</v>
      </c>
      <c r="C2095" s="29" t="s">
        <v>3584</v>
      </c>
      <c r="D2095" s="29" t="s">
        <v>3585</v>
      </c>
      <c r="E2095" s="29" t="s">
        <v>3586</v>
      </c>
      <c r="F2095" s="29" t="s">
        <v>3587</v>
      </c>
      <c r="G2095" s="29" t="s">
        <v>3233</v>
      </c>
      <c r="H2095" s="29" t="s">
        <v>3234</v>
      </c>
      <c r="I2095" s="29" t="s">
        <v>3235</v>
      </c>
      <c r="J2095" s="29" t="s">
        <v>3236</v>
      </c>
      <c r="K2095" s="29" t="s">
        <v>3237</v>
      </c>
      <c r="L2095" s="29" t="s">
        <v>3107</v>
      </c>
      <c r="M2095" s="29" t="s">
        <v>3456</v>
      </c>
      <c r="N2095" s="29" t="s">
        <v>3457</v>
      </c>
      <c r="O2095" s="29" t="s">
        <v>3504</v>
      </c>
      <c r="P2095" s="29" t="s">
        <v>3505</v>
      </c>
      <c r="Q2095" s="29" t="s">
        <v>3209</v>
      </c>
      <c r="R2095" s="29" t="s">
        <v>3210</v>
      </c>
      <c r="S2095" s="29" t="s">
        <v>3098</v>
      </c>
      <c r="T2095" s="29"/>
      <c r="U2095" s="30">
        <v>65</v>
      </c>
      <c r="V2095" s="30">
        <v>0</v>
      </c>
      <c r="W2095" s="30">
        <v>0</v>
      </c>
      <c r="X2095" s="30">
        <v>0</v>
      </c>
      <c r="Y2095" s="30">
        <v>0</v>
      </c>
      <c r="Z2095" s="30">
        <v>0</v>
      </c>
      <c r="AA2095" s="30">
        <v>0</v>
      </c>
      <c r="AB2095" s="30">
        <v>0</v>
      </c>
      <c r="AC2095" s="30">
        <v>0</v>
      </c>
      <c r="AD2095" s="30">
        <v>0</v>
      </c>
      <c r="AE2095" s="30">
        <v>0</v>
      </c>
      <c r="AF2095" s="30">
        <v>0</v>
      </c>
    </row>
    <row r="2096" spans="1:32" x14ac:dyDescent="0.45">
      <c r="A2096" s="29" t="s">
        <v>208</v>
      </c>
      <c r="B2096" s="29" t="s">
        <v>209</v>
      </c>
      <c r="C2096" s="29" t="s">
        <v>3584</v>
      </c>
      <c r="D2096" s="29" t="s">
        <v>3585</v>
      </c>
      <c r="E2096" s="29" t="s">
        <v>3586</v>
      </c>
      <c r="F2096" s="29" t="s">
        <v>3587</v>
      </c>
      <c r="G2096" s="29" t="s">
        <v>3233</v>
      </c>
      <c r="H2096" s="29" t="s">
        <v>3234</v>
      </c>
      <c r="I2096" s="29" t="s">
        <v>3262</v>
      </c>
      <c r="J2096" s="29" t="s">
        <v>3263</v>
      </c>
      <c r="K2096" s="29" t="s">
        <v>3264</v>
      </c>
      <c r="L2096" s="29" t="s">
        <v>3103</v>
      </c>
      <c r="M2096" s="29" t="s">
        <v>3265</v>
      </c>
      <c r="N2096" s="29" t="s">
        <v>3266</v>
      </c>
      <c r="O2096" s="29" t="s">
        <v>3267</v>
      </c>
      <c r="P2096" s="29" t="s">
        <v>3268</v>
      </c>
      <c r="Q2096" s="29" t="s">
        <v>3209</v>
      </c>
      <c r="R2096" s="29" t="s">
        <v>3210</v>
      </c>
      <c r="S2096" s="29" t="s">
        <v>3098</v>
      </c>
      <c r="T2096" s="29"/>
      <c r="U2096" s="30">
        <v>20419</v>
      </c>
      <c r="V2096" s="30">
        <v>5200</v>
      </c>
      <c r="W2096" s="30">
        <v>5200</v>
      </c>
      <c r="X2096" s="30">
        <v>0</v>
      </c>
      <c r="Y2096" s="30">
        <v>0</v>
      </c>
      <c r="Z2096" s="30">
        <v>5200</v>
      </c>
      <c r="AA2096" s="30">
        <v>5200</v>
      </c>
      <c r="AB2096" s="30">
        <v>5200</v>
      </c>
      <c r="AC2096" s="30">
        <v>5200</v>
      </c>
      <c r="AD2096" s="30">
        <v>5200</v>
      </c>
      <c r="AE2096" s="30">
        <v>5200</v>
      </c>
      <c r="AF2096" s="30">
        <v>3019</v>
      </c>
    </row>
    <row r="2097" spans="1:32" x14ac:dyDescent="0.45">
      <c r="A2097" s="29" t="s">
        <v>208</v>
      </c>
      <c r="B2097" s="29" t="s">
        <v>209</v>
      </c>
      <c r="C2097" s="29" t="s">
        <v>3584</v>
      </c>
      <c r="D2097" s="29" t="s">
        <v>3585</v>
      </c>
      <c r="E2097" s="29" t="s">
        <v>3586</v>
      </c>
      <c r="F2097" s="29" t="s">
        <v>3587</v>
      </c>
      <c r="G2097" s="29" t="s">
        <v>3233</v>
      </c>
      <c r="H2097" s="29" t="s">
        <v>3234</v>
      </c>
      <c r="I2097" s="29" t="s">
        <v>3262</v>
      </c>
      <c r="J2097" s="29" t="s">
        <v>3263</v>
      </c>
      <c r="K2097" s="29" t="s">
        <v>3264</v>
      </c>
      <c r="L2097" s="29" t="s">
        <v>3103</v>
      </c>
      <c r="M2097" s="29" t="s">
        <v>3265</v>
      </c>
      <c r="N2097" s="29" t="s">
        <v>3266</v>
      </c>
      <c r="O2097" s="29" t="s">
        <v>3338</v>
      </c>
      <c r="P2097" s="29" t="s">
        <v>3339</v>
      </c>
      <c r="Q2097" s="29" t="s">
        <v>3249</v>
      </c>
      <c r="R2097" s="29" t="s">
        <v>3210</v>
      </c>
      <c r="S2097" s="29" t="s">
        <v>3098</v>
      </c>
      <c r="T2097" s="29"/>
      <c r="U2097" s="30">
        <v>29091</v>
      </c>
      <c r="V2097" s="30">
        <v>0</v>
      </c>
      <c r="W2097" s="30">
        <v>0</v>
      </c>
      <c r="X2097" s="30">
        <v>0</v>
      </c>
      <c r="Y2097" s="30">
        <v>0</v>
      </c>
      <c r="Z2097" s="30">
        <v>0</v>
      </c>
      <c r="AA2097" s="30">
        <v>0</v>
      </c>
      <c r="AB2097" s="30">
        <v>0</v>
      </c>
      <c r="AC2097" s="30">
        <v>0</v>
      </c>
      <c r="AD2097" s="30">
        <v>0</v>
      </c>
      <c r="AE2097" s="30">
        <v>0</v>
      </c>
      <c r="AF2097" s="30">
        <v>0</v>
      </c>
    </row>
    <row r="2098" spans="1:32" x14ac:dyDescent="0.45">
      <c r="A2098" s="29" t="s">
        <v>208</v>
      </c>
      <c r="B2098" s="29" t="s">
        <v>209</v>
      </c>
      <c r="C2098" s="29" t="s">
        <v>3584</v>
      </c>
      <c r="D2098" s="29" t="s">
        <v>3585</v>
      </c>
      <c r="E2098" s="29" t="s">
        <v>3586</v>
      </c>
      <c r="F2098" s="29" t="s">
        <v>3587</v>
      </c>
      <c r="G2098" s="29" t="s">
        <v>3233</v>
      </c>
      <c r="H2098" s="29" t="s">
        <v>3234</v>
      </c>
      <c r="I2098" s="29" t="s">
        <v>3262</v>
      </c>
      <c r="J2098" s="29" t="s">
        <v>3263</v>
      </c>
      <c r="K2098" s="29" t="s">
        <v>3264</v>
      </c>
      <c r="L2098" s="29" t="s">
        <v>3103</v>
      </c>
      <c r="M2098" s="29" t="s">
        <v>3265</v>
      </c>
      <c r="N2098" s="29" t="s">
        <v>3266</v>
      </c>
      <c r="O2098" s="29" t="s">
        <v>3269</v>
      </c>
      <c r="P2098" s="29" t="s">
        <v>3270</v>
      </c>
      <c r="Q2098" s="29" t="s">
        <v>3209</v>
      </c>
      <c r="R2098" s="29" t="s">
        <v>3210</v>
      </c>
      <c r="S2098" s="29" t="s">
        <v>3098</v>
      </c>
      <c r="T2098" s="29"/>
      <c r="U2098" s="30">
        <v>1872</v>
      </c>
      <c r="V2098" s="30">
        <v>1521</v>
      </c>
      <c r="W2098" s="30">
        <v>351</v>
      </c>
      <c r="X2098" s="30">
        <v>0</v>
      </c>
      <c r="Y2098" s="30">
        <v>0</v>
      </c>
      <c r="Z2098" s="30">
        <v>722</v>
      </c>
      <c r="AA2098" s="30">
        <v>156</v>
      </c>
      <c r="AB2098" s="30">
        <v>0</v>
      </c>
      <c r="AC2098" s="30">
        <v>0</v>
      </c>
      <c r="AD2098" s="30">
        <v>156</v>
      </c>
      <c r="AE2098" s="30">
        <v>39</v>
      </c>
      <c r="AF2098" s="30">
        <v>39</v>
      </c>
    </row>
    <row r="2099" spans="1:32" x14ac:dyDescent="0.45">
      <c r="A2099" s="29" t="s">
        <v>208</v>
      </c>
      <c r="B2099" s="29" t="s">
        <v>209</v>
      </c>
      <c r="C2099" s="29" t="s">
        <v>3584</v>
      </c>
      <c r="D2099" s="29" t="s">
        <v>3585</v>
      </c>
      <c r="E2099" s="29" t="s">
        <v>3586</v>
      </c>
      <c r="F2099" s="29" t="s">
        <v>3587</v>
      </c>
      <c r="G2099" s="29" t="s">
        <v>3233</v>
      </c>
      <c r="H2099" s="29" t="s">
        <v>3234</v>
      </c>
      <c r="I2099" s="29" t="s">
        <v>3262</v>
      </c>
      <c r="J2099" s="29" t="s">
        <v>3263</v>
      </c>
      <c r="K2099" s="29" t="s">
        <v>3264</v>
      </c>
      <c r="L2099" s="29" t="s">
        <v>3103</v>
      </c>
      <c r="M2099" s="29" t="s">
        <v>3265</v>
      </c>
      <c r="N2099" s="29" t="s">
        <v>3266</v>
      </c>
      <c r="O2099" s="29" t="s">
        <v>3271</v>
      </c>
      <c r="P2099" s="29" t="s">
        <v>3272</v>
      </c>
      <c r="Q2099" s="29" t="s">
        <v>3209</v>
      </c>
      <c r="R2099" s="29" t="s">
        <v>3210</v>
      </c>
      <c r="S2099" s="29" t="s">
        <v>3098</v>
      </c>
      <c r="T2099" s="29"/>
      <c r="U2099" s="30">
        <v>739</v>
      </c>
      <c r="V2099" s="30">
        <v>0</v>
      </c>
      <c r="W2099" s="30">
        <v>188</v>
      </c>
      <c r="X2099" s="30">
        <v>0</v>
      </c>
      <c r="Y2099" s="30">
        <v>0</v>
      </c>
      <c r="Z2099" s="30">
        <v>0</v>
      </c>
      <c r="AA2099" s="30">
        <v>0</v>
      </c>
      <c r="AB2099" s="30">
        <v>0</v>
      </c>
      <c r="AC2099" s="30">
        <v>0</v>
      </c>
      <c r="AD2099" s="30">
        <v>0</v>
      </c>
      <c r="AE2099" s="30">
        <v>87</v>
      </c>
      <c r="AF2099" s="30">
        <v>594</v>
      </c>
    </row>
    <row r="2100" spans="1:32" x14ac:dyDescent="0.45">
      <c r="A2100" s="29" t="s">
        <v>208</v>
      </c>
      <c r="B2100" s="29" t="s">
        <v>209</v>
      </c>
      <c r="C2100" s="29" t="s">
        <v>3584</v>
      </c>
      <c r="D2100" s="29" t="s">
        <v>3585</v>
      </c>
      <c r="E2100" s="29" t="s">
        <v>3586</v>
      </c>
      <c r="F2100" s="29" t="s">
        <v>3587</v>
      </c>
      <c r="G2100" s="29" t="s">
        <v>3233</v>
      </c>
      <c r="H2100" s="29" t="s">
        <v>3234</v>
      </c>
      <c r="I2100" s="29" t="s">
        <v>3262</v>
      </c>
      <c r="J2100" s="29" t="s">
        <v>3263</v>
      </c>
      <c r="K2100" s="29" t="s">
        <v>3264</v>
      </c>
      <c r="L2100" s="29" t="s">
        <v>3103</v>
      </c>
      <c r="M2100" s="29" t="s">
        <v>3265</v>
      </c>
      <c r="N2100" s="29" t="s">
        <v>3266</v>
      </c>
      <c r="O2100" s="29" t="s">
        <v>3273</v>
      </c>
      <c r="P2100" s="29" t="s">
        <v>3274</v>
      </c>
      <c r="Q2100" s="29" t="s">
        <v>3209</v>
      </c>
      <c r="R2100" s="29" t="s">
        <v>3210</v>
      </c>
      <c r="S2100" s="29" t="s">
        <v>3098</v>
      </c>
      <c r="T2100" s="29"/>
      <c r="U2100" s="30">
        <v>0</v>
      </c>
      <c r="V2100" s="30">
        <v>234</v>
      </c>
      <c r="W2100" s="30">
        <v>195</v>
      </c>
      <c r="X2100" s="30">
        <v>0</v>
      </c>
      <c r="Y2100" s="30">
        <v>0</v>
      </c>
      <c r="Z2100" s="30">
        <v>0</v>
      </c>
      <c r="AA2100" s="30">
        <v>0</v>
      </c>
      <c r="AB2100" s="30">
        <v>78</v>
      </c>
      <c r="AC2100" s="30">
        <v>0</v>
      </c>
      <c r="AD2100" s="30">
        <v>0</v>
      </c>
      <c r="AE2100" s="30">
        <v>0</v>
      </c>
      <c r="AF2100" s="30">
        <v>0</v>
      </c>
    </row>
    <row r="2101" spans="1:32" x14ac:dyDescent="0.45">
      <c r="A2101" s="29" t="s">
        <v>208</v>
      </c>
      <c r="B2101" s="29" t="s">
        <v>209</v>
      </c>
      <c r="C2101" s="29" t="s">
        <v>3584</v>
      </c>
      <c r="D2101" s="29" t="s">
        <v>3585</v>
      </c>
      <c r="E2101" s="29" t="s">
        <v>3586</v>
      </c>
      <c r="F2101" s="29" t="s">
        <v>3587</v>
      </c>
      <c r="G2101" s="29" t="s">
        <v>3233</v>
      </c>
      <c r="H2101" s="29" t="s">
        <v>3234</v>
      </c>
      <c r="I2101" s="29" t="s">
        <v>3262</v>
      </c>
      <c r="J2101" s="29" t="s">
        <v>3263</v>
      </c>
      <c r="K2101" s="29" t="s">
        <v>3264</v>
      </c>
      <c r="L2101" s="29" t="s">
        <v>3103</v>
      </c>
      <c r="M2101" s="29" t="s">
        <v>3322</v>
      </c>
      <c r="N2101" s="29" t="s">
        <v>3323</v>
      </c>
      <c r="O2101" s="29" t="s">
        <v>3324</v>
      </c>
      <c r="P2101" s="29" t="s">
        <v>3325</v>
      </c>
      <c r="Q2101" s="29" t="s">
        <v>3209</v>
      </c>
      <c r="R2101" s="29" t="s">
        <v>3210</v>
      </c>
      <c r="S2101" s="29" t="s">
        <v>3098</v>
      </c>
      <c r="T2101" s="29"/>
      <c r="U2101" s="30">
        <v>90</v>
      </c>
      <c r="V2101" s="30">
        <v>0</v>
      </c>
      <c r="W2101" s="30">
        <v>0</v>
      </c>
      <c r="X2101" s="30">
        <v>0</v>
      </c>
      <c r="Y2101" s="30">
        <v>0</v>
      </c>
      <c r="Z2101" s="30">
        <v>0</v>
      </c>
      <c r="AA2101" s="30">
        <v>0</v>
      </c>
      <c r="AB2101" s="30">
        <v>0</v>
      </c>
      <c r="AC2101" s="30">
        <v>0</v>
      </c>
      <c r="AD2101" s="30">
        <v>0</v>
      </c>
      <c r="AE2101" s="30">
        <v>0</v>
      </c>
      <c r="AF2101" s="30">
        <v>0</v>
      </c>
    </row>
    <row r="2102" spans="1:32" x14ac:dyDescent="0.45">
      <c r="A2102" s="29" t="s">
        <v>208</v>
      </c>
      <c r="B2102" s="29" t="s">
        <v>209</v>
      </c>
      <c r="C2102" s="29" t="s">
        <v>3584</v>
      </c>
      <c r="D2102" s="29" t="s">
        <v>3585</v>
      </c>
      <c r="E2102" s="29" t="s">
        <v>3586</v>
      </c>
      <c r="F2102" s="29" t="s">
        <v>3587</v>
      </c>
      <c r="G2102" s="29" t="s">
        <v>3233</v>
      </c>
      <c r="H2102" s="29" t="s">
        <v>3234</v>
      </c>
      <c r="I2102" s="29" t="s">
        <v>3262</v>
      </c>
      <c r="J2102" s="29" t="s">
        <v>3263</v>
      </c>
      <c r="K2102" s="29" t="s">
        <v>3264</v>
      </c>
      <c r="L2102" s="29" t="s">
        <v>3103</v>
      </c>
      <c r="M2102" s="29" t="s">
        <v>3322</v>
      </c>
      <c r="N2102" s="29" t="s">
        <v>3323</v>
      </c>
      <c r="O2102" s="29" t="s">
        <v>3374</v>
      </c>
      <c r="P2102" s="29" t="s">
        <v>3375</v>
      </c>
      <c r="Q2102" s="29" t="s">
        <v>3209</v>
      </c>
      <c r="R2102" s="29" t="s">
        <v>3210</v>
      </c>
      <c r="S2102" s="29" t="s">
        <v>3098</v>
      </c>
      <c r="T2102" s="29"/>
      <c r="U2102" s="30">
        <v>484</v>
      </c>
      <c r="V2102" s="30">
        <v>0</v>
      </c>
      <c r="W2102" s="30">
        <v>0</v>
      </c>
      <c r="X2102" s="30">
        <v>0</v>
      </c>
      <c r="Y2102" s="30">
        <v>0</v>
      </c>
      <c r="Z2102" s="30">
        <v>0</v>
      </c>
      <c r="AA2102" s="30">
        <v>0</v>
      </c>
      <c r="AB2102" s="30">
        <v>0</v>
      </c>
      <c r="AC2102" s="30">
        <v>0</v>
      </c>
      <c r="AD2102" s="30">
        <v>0</v>
      </c>
      <c r="AE2102" s="30">
        <v>0</v>
      </c>
      <c r="AF2102" s="30">
        <v>0</v>
      </c>
    </row>
    <row r="2103" spans="1:32" x14ac:dyDescent="0.45">
      <c r="A2103" s="29" t="s">
        <v>208</v>
      </c>
      <c r="B2103" s="29" t="s">
        <v>209</v>
      </c>
      <c r="C2103" s="29" t="s">
        <v>3584</v>
      </c>
      <c r="D2103" s="29" t="s">
        <v>3585</v>
      </c>
      <c r="E2103" s="29" t="s">
        <v>3586</v>
      </c>
      <c r="F2103" s="29" t="s">
        <v>3587</v>
      </c>
      <c r="G2103" s="29" t="s">
        <v>3233</v>
      </c>
      <c r="H2103" s="29" t="s">
        <v>3234</v>
      </c>
      <c r="I2103" s="29" t="s">
        <v>3275</v>
      </c>
      <c r="J2103" s="29" t="s">
        <v>3276</v>
      </c>
      <c r="K2103" s="29" t="s">
        <v>3282</v>
      </c>
      <c r="L2103" s="29" t="s">
        <v>3112</v>
      </c>
      <c r="M2103" s="29" t="s">
        <v>3283</v>
      </c>
      <c r="N2103" s="29" t="s">
        <v>3284</v>
      </c>
      <c r="O2103" s="29" t="s">
        <v>3824</v>
      </c>
      <c r="P2103" s="29" t="s">
        <v>3825</v>
      </c>
      <c r="Q2103" s="29" t="s">
        <v>3249</v>
      </c>
      <c r="R2103" s="29" t="s">
        <v>3210</v>
      </c>
      <c r="S2103" s="29" t="s">
        <v>3098</v>
      </c>
      <c r="T2103" s="29"/>
      <c r="U2103" s="30">
        <v>50000</v>
      </c>
      <c r="V2103" s="30">
        <v>0</v>
      </c>
      <c r="W2103" s="30">
        <v>0</v>
      </c>
      <c r="X2103" s="30">
        <v>0</v>
      </c>
      <c r="Y2103" s="30">
        <v>0</v>
      </c>
      <c r="Z2103" s="30">
        <v>0</v>
      </c>
      <c r="AA2103" s="30">
        <v>0</v>
      </c>
      <c r="AB2103" s="30">
        <v>0</v>
      </c>
      <c r="AC2103" s="30">
        <v>0</v>
      </c>
      <c r="AD2103" s="30">
        <v>0</v>
      </c>
      <c r="AE2103" s="30">
        <v>0</v>
      </c>
      <c r="AF2103" s="30">
        <v>0</v>
      </c>
    </row>
    <row r="2104" spans="1:32" x14ac:dyDescent="0.45">
      <c r="A2104" s="29" t="s">
        <v>208</v>
      </c>
      <c r="B2104" s="29" t="s">
        <v>209</v>
      </c>
      <c r="C2104" s="29" t="s">
        <v>3584</v>
      </c>
      <c r="D2104" s="29" t="s">
        <v>3585</v>
      </c>
      <c r="E2104" s="29" t="s">
        <v>3586</v>
      </c>
      <c r="F2104" s="29" t="s">
        <v>3587</v>
      </c>
      <c r="G2104" s="29" t="s">
        <v>3233</v>
      </c>
      <c r="H2104" s="29" t="s">
        <v>3234</v>
      </c>
      <c r="I2104" s="29" t="s">
        <v>3275</v>
      </c>
      <c r="J2104" s="29" t="s">
        <v>3276</v>
      </c>
      <c r="K2104" s="29" t="s">
        <v>3282</v>
      </c>
      <c r="L2104" s="29" t="s">
        <v>3112</v>
      </c>
      <c r="M2104" s="29" t="s">
        <v>3283</v>
      </c>
      <c r="N2104" s="29" t="s">
        <v>3284</v>
      </c>
      <c r="O2104" s="29" t="s">
        <v>3824</v>
      </c>
      <c r="P2104" s="29" t="s">
        <v>3825</v>
      </c>
      <c r="Q2104" s="29" t="s">
        <v>3209</v>
      </c>
      <c r="R2104" s="29" t="s">
        <v>3210</v>
      </c>
      <c r="S2104" s="29" t="s">
        <v>3098</v>
      </c>
      <c r="T2104" s="29"/>
      <c r="U2104" s="30">
        <v>27801</v>
      </c>
      <c r="V2104" s="30">
        <v>0</v>
      </c>
      <c r="W2104" s="30">
        <v>0</v>
      </c>
      <c r="X2104" s="30">
        <v>0</v>
      </c>
      <c r="Y2104" s="30">
        <v>0</v>
      </c>
      <c r="Z2104" s="30">
        <v>0</v>
      </c>
      <c r="AA2104" s="30">
        <v>0</v>
      </c>
      <c r="AB2104" s="30">
        <v>0</v>
      </c>
      <c r="AC2104" s="30">
        <v>0</v>
      </c>
      <c r="AD2104" s="30">
        <v>0</v>
      </c>
      <c r="AE2104" s="30">
        <v>0</v>
      </c>
      <c r="AF2104" s="30">
        <v>0</v>
      </c>
    </row>
    <row r="2105" spans="1:32" x14ac:dyDescent="0.45">
      <c r="A2105" s="29" t="s">
        <v>208</v>
      </c>
      <c r="B2105" s="29" t="s">
        <v>209</v>
      </c>
      <c r="C2105" s="29" t="s">
        <v>3641</v>
      </c>
      <c r="D2105" s="29" t="s">
        <v>3642</v>
      </c>
      <c r="E2105" s="29" t="s">
        <v>3645</v>
      </c>
      <c r="F2105" s="29" t="s">
        <v>3646</v>
      </c>
      <c r="G2105" s="29" t="s">
        <v>3200</v>
      </c>
      <c r="H2105" s="29" t="s">
        <v>3201</v>
      </c>
      <c r="I2105" s="29" t="s">
        <v>3226</v>
      </c>
      <c r="J2105" s="29" t="s">
        <v>3227</v>
      </c>
      <c r="K2105" s="29" t="s">
        <v>3228</v>
      </c>
      <c r="L2105" s="29" t="s">
        <v>3111</v>
      </c>
      <c r="M2105" s="29" t="s">
        <v>3229</v>
      </c>
      <c r="N2105" s="29" t="s">
        <v>3230</v>
      </c>
      <c r="O2105" s="29" t="s">
        <v>3231</v>
      </c>
      <c r="P2105" s="29" t="s">
        <v>3232</v>
      </c>
      <c r="Q2105" s="29" t="s">
        <v>3209</v>
      </c>
      <c r="R2105" s="29" t="s">
        <v>3210</v>
      </c>
      <c r="S2105" s="29" t="s">
        <v>3098</v>
      </c>
      <c r="T2105" s="29"/>
      <c r="U2105" s="30">
        <v>0</v>
      </c>
      <c r="V2105" s="30">
        <v>0</v>
      </c>
      <c r="W2105" s="30">
        <v>0</v>
      </c>
      <c r="X2105" s="30">
        <v>0</v>
      </c>
      <c r="Y2105" s="30">
        <v>273</v>
      </c>
      <c r="Z2105" s="30">
        <v>2364</v>
      </c>
      <c r="AA2105" s="30">
        <v>2172</v>
      </c>
      <c r="AB2105" s="30">
        <v>0</v>
      </c>
      <c r="AC2105" s="30">
        <v>0</v>
      </c>
      <c r="AD2105" s="30">
        <v>0</v>
      </c>
      <c r="AE2105" s="30">
        <v>0</v>
      </c>
      <c r="AF2105" s="30">
        <v>0</v>
      </c>
    </row>
    <row r="2106" spans="1:32" x14ac:dyDescent="0.45">
      <c r="A2106" s="29" t="s">
        <v>208</v>
      </c>
      <c r="B2106" s="29" t="s">
        <v>209</v>
      </c>
      <c r="C2106" s="29" t="s">
        <v>3641</v>
      </c>
      <c r="D2106" s="29" t="s">
        <v>3642</v>
      </c>
      <c r="E2106" s="29" t="s">
        <v>3645</v>
      </c>
      <c r="F2106" s="29" t="s">
        <v>3646</v>
      </c>
      <c r="G2106" s="29" t="s">
        <v>3200</v>
      </c>
      <c r="H2106" s="29" t="s">
        <v>3201</v>
      </c>
      <c r="I2106" s="29" t="s">
        <v>3226</v>
      </c>
      <c r="J2106" s="29" t="s">
        <v>3227</v>
      </c>
      <c r="K2106" s="29" t="s">
        <v>3228</v>
      </c>
      <c r="L2106" s="29" t="s">
        <v>3111</v>
      </c>
      <c r="M2106" s="29" t="s">
        <v>3229</v>
      </c>
      <c r="N2106" s="29" t="s">
        <v>3230</v>
      </c>
      <c r="O2106" s="29" t="s">
        <v>3231</v>
      </c>
      <c r="P2106" s="29" t="s">
        <v>3232</v>
      </c>
      <c r="Q2106" s="29" t="s">
        <v>3209</v>
      </c>
      <c r="R2106" s="29" t="s">
        <v>3098</v>
      </c>
      <c r="S2106" s="29" t="s">
        <v>3098</v>
      </c>
      <c r="T2106" s="29"/>
      <c r="U2106" s="30">
        <v>0</v>
      </c>
      <c r="V2106" s="30">
        <v>0</v>
      </c>
      <c r="W2106" s="30">
        <v>0</v>
      </c>
      <c r="X2106" s="30">
        <v>0</v>
      </c>
      <c r="Y2106" s="30">
        <v>0</v>
      </c>
      <c r="Z2106" s="30">
        <v>0</v>
      </c>
      <c r="AA2106" s="30">
        <v>0</v>
      </c>
      <c r="AB2106" s="30">
        <v>0</v>
      </c>
      <c r="AC2106" s="30">
        <v>0</v>
      </c>
      <c r="AD2106" s="30">
        <v>0</v>
      </c>
      <c r="AE2106" s="30">
        <v>0</v>
      </c>
      <c r="AF2106" s="30">
        <v>0</v>
      </c>
    </row>
    <row r="2107" spans="1:32" x14ac:dyDescent="0.45">
      <c r="A2107" s="29" t="s">
        <v>208</v>
      </c>
      <c r="B2107" s="29" t="s">
        <v>209</v>
      </c>
      <c r="C2107" s="29" t="s">
        <v>3641</v>
      </c>
      <c r="D2107" s="29" t="s">
        <v>3642</v>
      </c>
      <c r="E2107" s="29" t="s">
        <v>3645</v>
      </c>
      <c r="F2107" s="29" t="s">
        <v>3646</v>
      </c>
      <c r="G2107" s="29" t="s">
        <v>3233</v>
      </c>
      <c r="H2107" s="29" t="s">
        <v>3234</v>
      </c>
      <c r="I2107" s="29" t="s">
        <v>3235</v>
      </c>
      <c r="J2107" s="29" t="s">
        <v>3236</v>
      </c>
      <c r="K2107" s="29" t="s">
        <v>3237</v>
      </c>
      <c r="L2107" s="29" t="s">
        <v>3107</v>
      </c>
      <c r="M2107" s="29" t="s">
        <v>3413</v>
      </c>
      <c r="N2107" s="29" t="s">
        <v>3414</v>
      </c>
      <c r="O2107" s="29" t="s">
        <v>3415</v>
      </c>
      <c r="P2107" s="29" t="s">
        <v>3414</v>
      </c>
      <c r="Q2107" s="29" t="s">
        <v>3209</v>
      </c>
      <c r="R2107" s="29" t="s">
        <v>3210</v>
      </c>
      <c r="S2107" s="29" t="s">
        <v>3098</v>
      </c>
      <c r="T2107" s="29"/>
      <c r="U2107" s="30">
        <v>0</v>
      </c>
      <c r="V2107" s="30">
        <v>0</v>
      </c>
      <c r="W2107" s="30">
        <v>0</v>
      </c>
      <c r="X2107" s="30">
        <v>0</v>
      </c>
      <c r="Y2107" s="30">
        <v>0</v>
      </c>
      <c r="Z2107" s="30">
        <v>0</v>
      </c>
      <c r="AA2107" s="30">
        <v>0</v>
      </c>
      <c r="AB2107" s="30">
        <v>0</v>
      </c>
      <c r="AC2107" s="30">
        <v>0</v>
      </c>
      <c r="AD2107" s="30">
        <v>0</v>
      </c>
      <c r="AE2107" s="30">
        <v>0</v>
      </c>
      <c r="AF2107" s="30">
        <v>0</v>
      </c>
    </row>
    <row r="2108" spans="1:32" x14ac:dyDescent="0.45">
      <c r="A2108" s="29" t="s">
        <v>208</v>
      </c>
      <c r="B2108" s="29" t="s">
        <v>209</v>
      </c>
      <c r="C2108" s="29" t="s">
        <v>3641</v>
      </c>
      <c r="D2108" s="29" t="s">
        <v>3642</v>
      </c>
      <c r="E2108" s="29" t="s">
        <v>3645</v>
      </c>
      <c r="F2108" s="29" t="s">
        <v>3646</v>
      </c>
      <c r="G2108" s="29" t="s">
        <v>3233</v>
      </c>
      <c r="H2108" s="29" t="s">
        <v>3234</v>
      </c>
      <c r="I2108" s="29" t="s">
        <v>3341</v>
      </c>
      <c r="J2108" s="29" t="s">
        <v>3342</v>
      </c>
      <c r="K2108" s="29" t="s">
        <v>3343</v>
      </c>
      <c r="L2108" s="29" t="s">
        <v>3119</v>
      </c>
      <c r="M2108" s="29" t="s">
        <v>3344</v>
      </c>
      <c r="N2108" s="29" t="s">
        <v>3345</v>
      </c>
      <c r="O2108" s="29" t="s">
        <v>3346</v>
      </c>
      <c r="P2108" s="29" t="s">
        <v>3347</v>
      </c>
      <c r="Q2108" s="29" t="s">
        <v>3209</v>
      </c>
      <c r="R2108" s="29" t="s">
        <v>3210</v>
      </c>
      <c r="S2108" s="29" t="s">
        <v>3098</v>
      </c>
      <c r="T2108" s="29"/>
      <c r="U2108" s="30">
        <v>-2435</v>
      </c>
      <c r="V2108" s="30">
        <v>-978</v>
      </c>
      <c r="W2108" s="30">
        <v>-995</v>
      </c>
      <c r="X2108" s="30">
        <v>-1021</v>
      </c>
      <c r="Y2108" s="30">
        <v>-1037</v>
      </c>
      <c r="Z2108" s="30">
        <v>-1374</v>
      </c>
      <c r="AA2108" s="30">
        <v>-1110</v>
      </c>
      <c r="AB2108" s="30">
        <v>-1132</v>
      </c>
      <c r="AC2108" s="30">
        <v>-1145</v>
      </c>
      <c r="AD2108" s="30">
        <v>-1120</v>
      </c>
      <c r="AE2108" s="30">
        <v>-1106</v>
      </c>
      <c r="AF2108" s="30">
        <v>-1129</v>
      </c>
    </row>
    <row r="2109" spans="1:32" x14ac:dyDescent="0.45">
      <c r="A2109" s="29" t="s">
        <v>208</v>
      </c>
      <c r="B2109" s="29" t="s">
        <v>209</v>
      </c>
      <c r="C2109" s="29" t="s">
        <v>3641</v>
      </c>
      <c r="D2109" s="29" t="s">
        <v>3642</v>
      </c>
      <c r="E2109" s="29" t="s">
        <v>3645</v>
      </c>
      <c r="F2109" s="29" t="s">
        <v>3646</v>
      </c>
      <c r="G2109" s="29" t="s">
        <v>3233</v>
      </c>
      <c r="H2109" s="29" t="s">
        <v>3234</v>
      </c>
      <c r="I2109" s="29" t="s">
        <v>3341</v>
      </c>
      <c r="J2109" s="29" t="s">
        <v>3342</v>
      </c>
      <c r="K2109" s="29" t="s">
        <v>3348</v>
      </c>
      <c r="L2109" s="29" t="s">
        <v>3115</v>
      </c>
      <c r="M2109" s="29" t="s">
        <v>3349</v>
      </c>
      <c r="N2109" s="29" t="s">
        <v>3350</v>
      </c>
      <c r="O2109" s="29" t="s">
        <v>3351</v>
      </c>
      <c r="P2109" s="29" t="s">
        <v>3350</v>
      </c>
      <c r="Q2109" s="29" t="s">
        <v>3209</v>
      </c>
      <c r="R2109" s="29" t="s">
        <v>3210</v>
      </c>
      <c r="S2109" s="29" t="s">
        <v>3098</v>
      </c>
      <c r="T2109" s="29"/>
      <c r="U2109" s="30">
        <v>1660</v>
      </c>
      <c r="V2109" s="30">
        <v>1760</v>
      </c>
      <c r="W2109" s="30">
        <v>647</v>
      </c>
      <c r="X2109" s="30">
        <v>723</v>
      </c>
      <c r="Y2109" s="30">
        <v>545</v>
      </c>
      <c r="Z2109" s="30">
        <v>1085</v>
      </c>
      <c r="AA2109" s="30">
        <v>545</v>
      </c>
      <c r="AB2109" s="30">
        <v>545</v>
      </c>
      <c r="AC2109" s="30">
        <v>594</v>
      </c>
      <c r="AD2109" s="30">
        <v>767</v>
      </c>
      <c r="AE2109" s="30">
        <v>767</v>
      </c>
      <c r="AF2109" s="30">
        <v>767</v>
      </c>
    </row>
    <row r="2110" spans="1:32" x14ac:dyDescent="0.45">
      <c r="A2110" s="29" t="s">
        <v>208</v>
      </c>
      <c r="B2110" s="29" t="s">
        <v>209</v>
      </c>
      <c r="C2110" s="29" t="s">
        <v>3641</v>
      </c>
      <c r="D2110" s="29" t="s">
        <v>3642</v>
      </c>
      <c r="E2110" s="29" t="s">
        <v>3645</v>
      </c>
      <c r="F2110" s="29" t="s">
        <v>3646</v>
      </c>
      <c r="G2110" s="29" t="s">
        <v>3233</v>
      </c>
      <c r="H2110" s="29" t="s">
        <v>3234</v>
      </c>
      <c r="I2110" s="29" t="s">
        <v>3341</v>
      </c>
      <c r="J2110" s="29" t="s">
        <v>3342</v>
      </c>
      <c r="K2110" s="29" t="s">
        <v>3348</v>
      </c>
      <c r="L2110" s="29" t="s">
        <v>3115</v>
      </c>
      <c r="M2110" s="29" t="s">
        <v>3360</v>
      </c>
      <c r="N2110" s="29" t="s">
        <v>3361</v>
      </c>
      <c r="O2110" s="29" t="s">
        <v>3518</v>
      </c>
      <c r="P2110" s="29" t="s">
        <v>3519</v>
      </c>
      <c r="Q2110" s="29" t="s">
        <v>3209</v>
      </c>
      <c r="R2110" s="29" t="s">
        <v>3210</v>
      </c>
      <c r="S2110" s="29" t="s">
        <v>3098</v>
      </c>
      <c r="T2110" s="29"/>
      <c r="U2110" s="30">
        <v>3000</v>
      </c>
      <c r="V2110" s="30">
        <v>3000</v>
      </c>
      <c r="W2110" s="30">
        <v>3000</v>
      </c>
      <c r="X2110" s="30">
        <v>3000</v>
      </c>
      <c r="Y2110" s="30">
        <v>3000</v>
      </c>
      <c r="Z2110" s="30">
        <v>3000</v>
      </c>
      <c r="AA2110" s="30">
        <v>3000</v>
      </c>
      <c r="AB2110" s="30">
        <v>3000</v>
      </c>
      <c r="AC2110" s="30">
        <v>3000</v>
      </c>
      <c r="AD2110" s="30">
        <v>3000</v>
      </c>
      <c r="AE2110" s="30">
        <v>3000</v>
      </c>
      <c r="AF2110" s="30">
        <v>3000</v>
      </c>
    </row>
    <row r="2111" spans="1:32" x14ac:dyDescent="0.45">
      <c r="A2111" s="29" t="s">
        <v>208</v>
      </c>
      <c r="B2111" s="29" t="s">
        <v>209</v>
      </c>
      <c r="C2111" s="29" t="s">
        <v>3641</v>
      </c>
      <c r="D2111" s="29" t="s">
        <v>3642</v>
      </c>
      <c r="E2111" s="29" t="s">
        <v>3645</v>
      </c>
      <c r="F2111" s="29" t="s">
        <v>3646</v>
      </c>
      <c r="G2111" s="29" t="s">
        <v>3233</v>
      </c>
      <c r="H2111" s="29" t="s">
        <v>3234</v>
      </c>
      <c r="I2111" s="29" t="s">
        <v>3341</v>
      </c>
      <c r="J2111" s="29" t="s">
        <v>3342</v>
      </c>
      <c r="K2111" s="29" t="s">
        <v>3348</v>
      </c>
      <c r="L2111" s="29" t="s">
        <v>3115</v>
      </c>
      <c r="M2111" s="29" t="s">
        <v>3366</v>
      </c>
      <c r="N2111" s="29" t="s">
        <v>3367</v>
      </c>
      <c r="O2111" s="29" t="s">
        <v>3370</v>
      </c>
      <c r="P2111" s="29" t="s">
        <v>3371</v>
      </c>
      <c r="Q2111" s="29" t="s">
        <v>3209</v>
      </c>
      <c r="R2111" s="29" t="s">
        <v>3210</v>
      </c>
      <c r="S2111" s="29" t="s">
        <v>3098</v>
      </c>
      <c r="T2111" s="29"/>
      <c r="U2111" s="30">
        <v>181179.823</v>
      </c>
      <c r="V2111" s="30">
        <v>186153.375</v>
      </c>
      <c r="W2111" s="30">
        <v>197311.924</v>
      </c>
      <c r="X2111" s="30">
        <v>185289.924</v>
      </c>
      <c r="Y2111" s="30">
        <v>185245.924</v>
      </c>
      <c r="Z2111" s="30">
        <v>181787.924</v>
      </c>
      <c r="AA2111" s="30">
        <v>182090.924</v>
      </c>
      <c r="AB2111" s="30">
        <v>187969.226</v>
      </c>
      <c r="AC2111" s="30">
        <v>203224.008</v>
      </c>
      <c r="AD2111" s="30">
        <v>204587.97700000001</v>
      </c>
      <c r="AE2111" s="30">
        <v>204815.008</v>
      </c>
      <c r="AF2111" s="30">
        <v>205050.005</v>
      </c>
    </row>
    <row r="2112" spans="1:32" x14ac:dyDescent="0.45">
      <c r="A2112" s="29" t="s">
        <v>208</v>
      </c>
      <c r="B2112" s="29" t="s">
        <v>209</v>
      </c>
      <c r="C2112" s="29" t="s">
        <v>3641</v>
      </c>
      <c r="D2112" s="29" t="s">
        <v>3642</v>
      </c>
      <c r="E2112" s="29" t="s">
        <v>3645</v>
      </c>
      <c r="F2112" s="29" t="s">
        <v>3646</v>
      </c>
      <c r="G2112" s="29" t="s">
        <v>3233</v>
      </c>
      <c r="H2112" s="29" t="s">
        <v>3234</v>
      </c>
      <c r="I2112" s="29" t="s">
        <v>3341</v>
      </c>
      <c r="J2112" s="29" t="s">
        <v>3342</v>
      </c>
      <c r="K2112" s="29" t="s">
        <v>3474</v>
      </c>
      <c r="L2112" s="29" t="s">
        <v>3116</v>
      </c>
      <c r="M2112" s="29" t="s">
        <v>3488</v>
      </c>
      <c r="N2112" s="29" t="s">
        <v>3489</v>
      </c>
      <c r="O2112" s="29" t="s">
        <v>3490</v>
      </c>
      <c r="P2112" s="29" t="s">
        <v>3491</v>
      </c>
      <c r="Q2112" s="29" t="s">
        <v>3209</v>
      </c>
      <c r="R2112" s="29" t="s">
        <v>3210</v>
      </c>
      <c r="S2112" s="29" t="s">
        <v>3098</v>
      </c>
      <c r="T2112" s="29"/>
      <c r="U2112" s="30">
        <v>17159.886999999999</v>
      </c>
      <c r="V2112" s="30">
        <v>19790.893</v>
      </c>
      <c r="W2112" s="30">
        <v>20002.842000000001</v>
      </c>
      <c r="X2112" s="30">
        <v>20002.842000000001</v>
      </c>
      <c r="Y2112" s="30">
        <v>20002.842000000001</v>
      </c>
      <c r="Z2112" s="30">
        <v>20002.842000000001</v>
      </c>
      <c r="AA2112" s="30">
        <v>20002.842000000001</v>
      </c>
      <c r="AB2112" s="30">
        <v>20002.842000000001</v>
      </c>
      <c r="AC2112" s="30">
        <v>20002.842000000001</v>
      </c>
      <c r="AD2112" s="30">
        <v>20002.842000000001</v>
      </c>
      <c r="AE2112" s="30">
        <v>20002.842000000001</v>
      </c>
      <c r="AF2112" s="30">
        <v>20002.842000000001</v>
      </c>
    </row>
    <row r="2113" spans="1:32" x14ac:dyDescent="0.45">
      <c r="A2113" s="29" t="s">
        <v>208</v>
      </c>
      <c r="B2113" s="29" t="s">
        <v>209</v>
      </c>
      <c r="C2113" s="29" t="s">
        <v>3641</v>
      </c>
      <c r="D2113" s="29" t="s">
        <v>3642</v>
      </c>
      <c r="E2113" s="29" t="s">
        <v>3645</v>
      </c>
      <c r="F2113" s="29" t="s">
        <v>3646</v>
      </c>
      <c r="G2113" s="29" t="s">
        <v>3233</v>
      </c>
      <c r="H2113" s="29" t="s">
        <v>3234</v>
      </c>
      <c r="I2113" s="29" t="s">
        <v>3262</v>
      </c>
      <c r="J2113" s="29" t="s">
        <v>3263</v>
      </c>
      <c r="K2113" s="29" t="s">
        <v>3307</v>
      </c>
      <c r="L2113" s="29" t="s">
        <v>3117</v>
      </c>
      <c r="M2113" s="29" t="s">
        <v>3707</v>
      </c>
      <c r="N2113" s="29" t="s">
        <v>3708</v>
      </c>
      <c r="O2113" s="29" t="s">
        <v>3709</v>
      </c>
      <c r="P2113" s="29" t="s">
        <v>3708</v>
      </c>
      <c r="Q2113" s="29" t="s">
        <v>3209</v>
      </c>
      <c r="R2113" s="29" t="s">
        <v>3210</v>
      </c>
      <c r="S2113" s="29" t="s">
        <v>3098</v>
      </c>
      <c r="T2113" s="29"/>
      <c r="U2113" s="30">
        <v>0</v>
      </c>
      <c r="V2113" s="30">
        <v>0</v>
      </c>
      <c r="W2113" s="30">
        <v>0</v>
      </c>
      <c r="X2113" s="30">
        <v>0</v>
      </c>
      <c r="Y2113" s="30">
        <v>0</v>
      </c>
      <c r="Z2113" s="30">
        <v>0</v>
      </c>
      <c r="AA2113" s="30">
        <v>0</v>
      </c>
      <c r="AB2113" s="30">
        <v>0</v>
      </c>
      <c r="AC2113" s="30">
        <v>100</v>
      </c>
      <c r="AD2113" s="30">
        <v>0</v>
      </c>
      <c r="AE2113" s="30">
        <v>0</v>
      </c>
      <c r="AF2113" s="30">
        <v>0</v>
      </c>
    </row>
    <row r="2114" spans="1:32" x14ac:dyDescent="0.45">
      <c r="A2114" s="29" t="s">
        <v>208</v>
      </c>
      <c r="B2114" s="29" t="s">
        <v>209</v>
      </c>
      <c r="C2114" s="29" t="s">
        <v>3196</v>
      </c>
      <c r="D2114" s="29" t="s">
        <v>3197</v>
      </c>
      <c r="E2114" s="29" t="s">
        <v>3676</v>
      </c>
      <c r="F2114" s="29" t="s">
        <v>3677</v>
      </c>
      <c r="G2114" s="29" t="s">
        <v>3200</v>
      </c>
      <c r="H2114" s="29" t="s">
        <v>3201</v>
      </c>
      <c r="I2114" s="29" t="s">
        <v>3226</v>
      </c>
      <c r="J2114" s="29" t="s">
        <v>3227</v>
      </c>
      <c r="K2114" s="29" t="s">
        <v>3228</v>
      </c>
      <c r="L2114" s="29" t="s">
        <v>3111</v>
      </c>
      <c r="M2114" s="29" t="s">
        <v>3295</v>
      </c>
      <c r="N2114" s="29" t="s">
        <v>3296</v>
      </c>
      <c r="O2114" s="29" t="s">
        <v>3608</v>
      </c>
      <c r="P2114" s="29" t="s">
        <v>3609</v>
      </c>
      <c r="Q2114" s="29" t="s">
        <v>3209</v>
      </c>
      <c r="R2114" s="29" t="s">
        <v>3210</v>
      </c>
      <c r="S2114" s="29" t="s">
        <v>3098</v>
      </c>
      <c r="T2114" s="29"/>
      <c r="U2114" s="30">
        <v>0</v>
      </c>
      <c r="V2114" s="30">
        <v>0</v>
      </c>
      <c r="W2114" s="30">
        <v>0</v>
      </c>
      <c r="X2114" s="30">
        <v>0</v>
      </c>
      <c r="Y2114" s="30">
        <v>0</v>
      </c>
      <c r="Z2114" s="30">
        <v>0</v>
      </c>
      <c r="AA2114" s="30">
        <v>0</v>
      </c>
      <c r="AB2114" s="30">
        <v>0</v>
      </c>
      <c r="AC2114" s="30">
        <v>130</v>
      </c>
      <c r="AD2114" s="30">
        <v>0</v>
      </c>
      <c r="AE2114" s="30">
        <v>0</v>
      </c>
      <c r="AF2114" s="30">
        <v>0</v>
      </c>
    </row>
    <row r="2115" spans="1:32" x14ac:dyDescent="0.45">
      <c r="A2115" s="29" t="s">
        <v>208</v>
      </c>
      <c r="B2115" s="29" t="s">
        <v>209</v>
      </c>
      <c r="C2115" s="29" t="s">
        <v>3196</v>
      </c>
      <c r="D2115" s="29" t="s">
        <v>3197</v>
      </c>
      <c r="E2115" s="29" t="s">
        <v>3676</v>
      </c>
      <c r="F2115" s="29" t="s">
        <v>3677</v>
      </c>
      <c r="G2115" s="29" t="s">
        <v>3233</v>
      </c>
      <c r="H2115" s="29" t="s">
        <v>3234</v>
      </c>
      <c r="I2115" s="29" t="s">
        <v>3235</v>
      </c>
      <c r="J2115" s="29" t="s">
        <v>3236</v>
      </c>
      <c r="K2115" s="29" t="s">
        <v>3237</v>
      </c>
      <c r="L2115" s="29" t="s">
        <v>3107</v>
      </c>
      <c r="M2115" s="29" t="s">
        <v>3456</v>
      </c>
      <c r="N2115" s="29" t="s">
        <v>3457</v>
      </c>
      <c r="O2115" s="29" t="s">
        <v>3504</v>
      </c>
      <c r="P2115" s="29" t="s">
        <v>3505</v>
      </c>
      <c r="Q2115" s="29" t="s">
        <v>3209</v>
      </c>
      <c r="R2115" s="29" t="s">
        <v>3210</v>
      </c>
      <c r="S2115" s="29" t="s">
        <v>3098</v>
      </c>
      <c r="T2115" s="29"/>
      <c r="U2115" s="30">
        <v>0</v>
      </c>
      <c r="V2115" s="30">
        <v>0</v>
      </c>
      <c r="W2115" s="30">
        <v>0</v>
      </c>
      <c r="X2115" s="30">
        <v>0</v>
      </c>
      <c r="Y2115" s="30">
        <v>-1600</v>
      </c>
      <c r="Z2115" s="30">
        <v>-1600</v>
      </c>
      <c r="AA2115" s="30">
        <v>-1600</v>
      </c>
      <c r="AB2115" s="30">
        <v>-1600</v>
      </c>
      <c r="AC2115" s="30">
        <v>-1600</v>
      </c>
      <c r="AD2115" s="30">
        <v>-1600</v>
      </c>
      <c r="AE2115" s="30">
        <v>-1600</v>
      </c>
      <c r="AF2115" s="30">
        <v>-1600</v>
      </c>
    </row>
    <row r="2116" spans="1:32" x14ac:dyDescent="0.45">
      <c r="A2116" s="29" t="s">
        <v>208</v>
      </c>
      <c r="B2116" s="29" t="s">
        <v>209</v>
      </c>
      <c r="C2116" s="29" t="s">
        <v>3299</v>
      </c>
      <c r="D2116" s="29" t="s">
        <v>3300</v>
      </c>
      <c r="E2116" s="29" t="s">
        <v>3538</v>
      </c>
      <c r="F2116" s="29" t="s">
        <v>3539</v>
      </c>
      <c r="G2116" s="29" t="s">
        <v>3200</v>
      </c>
      <c r="H2116" s="29" t="s">
        <v>3201</v>
      </c>
      <c r="I2116" s="29" t="s">
        <v>3202</v>
      </c>
      <c r="J2116" s="29" t="s">
        <v>3203</v>
      </c>
      <c r="K2116" s="29" t="s">
        <v>3216</v>
      </c>
      <c r="L2116" s="29" t="s">
        <v>3102</v>
      </c>
      <c r="M2116" s="29" t="s">
        <v>3492</v>
      </c>
      <c r="N2116" s="29" t="s">
        <v>3493</v>
      </c>
      <c r="O2116" s="29" t="s">
        <v>3494</v>
      </c>
      <c r="P2116" s="29" t="s">
        <v>3495</v>
      </c>
      <c r="Q2116" s="29" t="s">
        <v>3209</v>
      </c>
      <c r="R2116" s="29" t="s">
        <v>3210</v>
      </c>
      <c r="S2116" s="29" t="s">
        <v>3098</v>
      </c>
      <c r="T2116" s="29"/>
      <c r="U2116" s="30">
        <v>0</v>
      </c>
      <c r="V2116" s="30">
        <v>0</v>
      </c>
      <c r="W2116" s="30">
        <v>0</v>
      </c>
      <c r="X2116" s="30">
        <v>0</v>
      </c>
      <c r="Y2116" s="30">
        <v>500000</v>
      </c>
      <c r="Z2116" s="30">
        <v>500000</v>
      </c>
      <c r="AA2116" s="30">
        <v>500000</v>
      </c>
      <c r="AB2116" s="30">
        <v>500000</v>
      </c>
      <c r="AC2116" s="30">
        <v>500000</v>
      </c>
      <c r="AD2116" s="30">
        <v>500000</v>
      </c>
      <c r="AE2116" s="30">
        <v>500000</v>
      </c>
      <c r="AF2116" s="30">
        <v>500000</v>
      </c>
    </row>
    <row r="2117" spans="1:32" x14ac:dyDescent="0.45">
      <c r="A2117" s="29" t="s">
        <v>208</v>
      </c>
      <c r="B2117" s="29" t="s">
        <v>209</v>
      </c>
      <c r="C2117" s="29" t="s">
        <v>3299</v>
      </c>
      <c r="D2117" s="29" t="s">
        <v>3300</v>
      </c>
      <c r="E2117" s="29" t="s">
        <v>3538</v>
      </c>
      <c r="F2117" s="29" t="s">
        <v>3539</v>
      </c>
      <c r="G2117" s="29" t="s">
        <v>3200</v>
      </c>
      <c r="H2117" s="29" t="s">
        <v>3201</v>
      </c>
      <c r="I2117" s="29" t="s">
        <v>3202</v>
      </c>
      <c r="J2117" s="29" t="s">
        <v>3203</v>
      </c>
      <c r="K2117" s="29" t="s">
        <v>3221</v>
      </c>
      <c r="L2117" s="29" t="s">
        <v>3113</v>
      </c>
      <c r="M2117" s="29" t="s">
        <v>3222</v>
      </c>
      <c r="N2117" s="29" t="s">
        <v>3223</v>
      </c>
      <c r="O2117" s="29" t="s">
        <v>3224</v>
      </c>
      <c r="P2117" s="29" t="s">
        <v>3225</v>
      </c>
      <c r="Q2117" s="29" t="s">
        <v>3209</v>
      </c>
      <c r="R2117" s="29" t="s">
        <v>3210</v>
      </c>
      <c r="S2117" s="29" t="s">
        <v>3098</v>
      </c>
      <c r="T2117" s="29"/>
      <c r="U2117" s="30">
        <v>0</v>
      </c>
      <c r="V2117" s="30">
        <v>0</v>
      </c>
      <c r="W2117" s="30">
        <v>0</v>
      </c>
      <c r="X2117" s="30">
        <v>0</v>
      </c>
      <c r="Y2117" s="30">
        <v>128372</v>
      </c>
      <c r="Z2117" s="30">
        <v>107939</v>
      </c>
      <c r="AA2117" s="30">
        <v>131751</v>
      </c>
      <c r="AB2117" s="30">
        <v>122815</v>
      </c>
      <c r="AC2117" s="30">
        <v>123078</v>
      </c>
      <c r="AD2117" s="30">
        <v>158551</v>
      </c>
      <c r="AE2117" s="30">
        <v>146228</v>
      </c>
      <c r="AF2117" s="30">
        <v>125264</v>
      </c>
    </row>
    <row r="2118" spans="1:32" x14ac:dyDescent="0.45">
      <c r="A2118" s="29" t="s">
        <v>208</v>
      </c>
      <c r="B2118" s="29" t="s">
        <v>209</v>
      </c>
      <c r="C2118" s="29" t="s">
        <v>3299</v>
      </c>
      <c r="D2118" s="29" t="s">
        <v>3300</v>
      </c>
      <c r="E2118" s="29" t="s">
        <v>3538</v>
      </c>
      <c r="F2118" s="29" t="s">
        <v>3539</v>
      </c>
      <c r="G2118" s="29" t="s">
        <v>3200</v>
      </c>
      <c r="H2118" s="29" t="s">
        <v>3201</v>
      </c>
      <c r="I2118" s="29" t="s">
        <v>3202</v>
      </c>
      <c r="J2118" s="29" t="s">
        <v>3203</v>
      </c>
      <c r="K2118" s="29" t="s">
        <v>3401</v>
      </c>
      <c r="L2118" s="29" t="s">
        <v>3402</v>
      </c>
      <c r="M2118" s="29" t="s">
        <v>3403</v>
      </c>
      <c r="N2118" s="29" t="s">
        <v>3404</v>
      </c>
      <c r="O2118" s="29" t="s">
        <v>3405</v>
      </c>
      <c r="P2118" s="29" t="s">
        <v>3406</v>
      </c>
      <c r="Q2118" s="29" t="s">
        <v>3209</v>
      </c>
      <c r="R2118" s="29" t="s">
        <v>3210</v>
      </c>
      <c r="S2118" s="29" t="s">
        <v>3098</v>
      </c>
      <c r="T2118" s="29"/>
      <c r="U2118" s="30">
        <v>0</v>
      </c>
      <c r="V2118" s="30">
        <v>0</v>
      </c>
      <c r="W2118" s="30">
        <v>0</v>
      </c>
      <c r="X2118" s="30">
        <v>0</v>
      </c>
      <c r="Y2118" s="30">
        <v>64000</v>
      </c>
      <c r="Z2118" s="30">
        <v>64000</v>
      </c>
      <c r="AA2118" s="30">
        <v>64000</v>
      </c>
      <c r="AB2118" s="30">
        <v>64000</v>
      </c>
      <c r="AC2118" s="30">
        <v>64000</v>
      </c>
      <c r="AD2118" s="30">
        <v>64000</v>
      </c>
      <c r="AE2118" s="30">
        <v>64000</v>
      </c>
      <c r="AF2118" s="30">
        <v>64000</v>
      </c>
    </row>
    <row r="2119" spans="1:32" x14ac:dyDescent="0.45">
      <c r="A2119" s="29" t="s">
        <v>208</v>
      </c>
      <c r="B2119" s="29" t="s">
        <v>209</v>
      </c>
      <c r="C2119" s="29" t="s">
        <v>3299</v>
      </c>
      <c r="D2119" s="29" t="s">
        <v>3300</v>
      </c>
      <c r="E2119" s="29" t="s">
        <v>3538</v>
      </c>
      <c r="F2119" s="29" t="s">
        <v>3539</v>
      </c>
      <c r="G2119" s="29" t="s">
        <v>3200</v>
      </c>
      <c r="H2119" s="29" t="s">
        <v>3201</v>
      </c>
      <c r="I2119" s="29" t="s">
        <v>3202</v>
      </c>
      <c r="J2119" s="29" t="s">
        <v>3203</v>
      </c>
      <c r="K2119" s="29" t="s">
        <v>3401</v>
      </c>
      <c r="L2119" s="29" t="s">
        <v>3402</v>
      </c>
      <c r="M2119" s="29" t="s">
        <v>3403</v>
      </c>
      <c r="N2119" s="29" t="s">
        <v>3404</v>
      </c>
      <c r="O2119" s="29" t="s">
        <v>3407</v>
      </c>
      <c r="P2119" s="29" t="s">
        <v>3408</v>
      </c>
      <c r="Q2119" s="29" t="s">
        <v>3209</v>
      </c>
      <c r="R2119" s="29" t="s">
        <v>3210</v>
      </c>
      <c r="S2119" s="29" t="s">
        <v>3098</v>
      </c>
      <c r="T2119" s="29"/>
      <c r="U2119" s="30">
        <v>0</v>
      </c>
      <c r="V2119" s="30">
        <v>0</v>
      </c>
      <c r="W2119" s="30">
        <v>0</v>
      </c>
      <c r="X2119" s="30">
        <v>0</v>
      </c>
      <c r="Y2119" s="30">
        <v>161400</v>
      </c>
      <c r="Z2119" s="30">
        <v>161400</v>
      </c>
      <c r="AA2119" s="30">
        <v>161400</v>
      </c>
      <c r="AB2119" s="30">
        <v>161400</v>
      </c>
      <c r="AC2119" s="30">
        <v>161400</v>
      </c>
      <c r="AD2119" s="30">
        <v>161400</v>
      </c>
      <c r="AE2119" s="30">
        <v>161400</v>
      </c>
      <c r="AF2119" s="30">
        <v>161400</v>
      </c>
    </row>
    <row r="2120" spans="1:32" x14ac:dyDescent="0.45">
      <c r="A2120" s="29" t="s">
        <v>208</v>
      </c>
      <c r="B2120" s="29" t="s">
        <v>209</v>
      </c>
      <c r="C2120" s="29" t="s">
        <v>3299</v>
      </c>
      <c r="D2120" s="29" t="s">
        <v>3300</v>
      </c>
      <c r="E2120" s="29" t="s">
        <v>3538</v>
      </c>
      <c r="F2120" s="29" t="s">
        <v>3539</v>
      </c>
      <c r="G2120" s="29" t="s">
        <v>3200</v>
      </c>
      <c r="H2120" s="29" t="s">
        <v>3201</v>
      </c>
      <c r="I2120" s="29" t="s">
        <v>3202</v>
      </c>
      <c r="J2120" s="29" t="s">
        <v>3203</v>
      </c>
      <c r="K2120" s="29" t="s">
        <v>3401</v>
      </c>
      <c r="L2120" s="29" t="s">
        <v>3402</v>
      </c>
      <c r="M2120" s="29" t="s">
        <v>3403</v>
      </c>
      <c r="N2120" s="29" t="s">
        <v>3404</v>
      </c>
      <c r="O2120" s="29" t="s">
        <v>3816</v>
      </c>
      <c r="P2120" s="29" t="s">
        <v>3817</v>
      </c>
      <c r="Q2120" s="29" t="s">
        <v>3209</v>
      </c>
      <c r="R2120" s="29" t="s">
        <v>3210</v>
      </c>
      <c r="S2120" s="29" t="s">
        <v>3098</v>
      </c>
      <c r="T2120" s="29"/>
      <c r="U2120" s="30">
        <v>0</v>
      </c>
      <c r="V2120" s="30">
        <v>0</v>
      </c>
      <c r="W2120" s="30">
        <v>0</v>
      </c>
      <c r="X2120" s="30">
        <v>0</v>
      </c>
      <c r="Y2120" s="30">
        <v>120312</v>
      </c>
      <c r="Z2120" s="30">
        <v>120078</v>
      </c>
      <c r="AA2120" s="30">
        <v>120312</v>
      </c>
      <c r="AB2120" s="30">
        <v>120312</v>
      </c>
      <c r="AC2120" s="30">
        <v>120000</v>
      </c>
      <c r="AD2120" s="30">
        <v>120117</v>
      </c>
      <c r="AE2120" s="30">
        <v>120000</v>
      </c>
      <c r="AF2120" s="30">
        <v>120039</v>
      </c>
    </row>
    <row r="2121" spans="1:32" x14ac:dyDescent="0.45">
      <c r="A2121" s="29" t="s">
        <v>208</v>
      </c>
      <c r="B2121" s="29" t="s">
        <v>209</v>
      </c>
      <c r="C2121" s="29" t="s">
        <v>3299</v>
      </c>
      <c r="D2121" s="29" t="s">
        <v>3300</v>
      </c>
      <c r="E2121" s="29" t="s">
        <v>3538</v>
      </c>
      <c r="F2121" s="29" t="s">
        <v>3539</v>
      </c>
      <c r="G2121" s="29" t="s">
        <v>3200</v>
      </c>
      <c r="H2121" s="29" t="s">
        <v>3201</v>
      </c>
      <c r="I2121" s="29" t="s">
        <v>3226</v>
      </c>
      <c r="J2121" s="29" t="s">
        <v>3227</v>
      </c>
      <c r="K2121" s="29" t="s">
        <v>3228</v>
      </c>
      <c r="L2121" s="29" t="s">
        <v>3111</v>
      </c>
      <c r="M2121" s="29" t="s">
        <v>3229</v>
      </c>
      <c r="N2121" s="29" t="s">
        <v>3230</v>
      </c>
      <c r="O2121" s="29" t="s">
        <v>3231</v>
      </c>
      <c r="P2121" s="29" t="s">
        <v>3232</v>
      </c>
      <c r="Q2121" s="29" t="s">
        <v>3209</v>
      </c>
      <c r="R2121" s="29" t="s">
        <v>3210</v>
      </c>
      <c r="S2121" s="29" t="s">
        <v>3098</v>
      </c>
      <c r="T2121" s="29"/>
      <c r="U2121" s="30">
        <v>0</v>
      </c>
      <c r="V2121" s="30">
        <v>0</v>
      </c>
      <c r="W2121" s="30">
        <v>0</v>
      </c>
      <c r="X2121" s="30">
        <v>0</v>
      </c>
      <c r="Y2121" s="30">
        <v>0</v>
      </c>
      <c r="Z2121" s="30">
        <v>39</v>
      </c>
      <c r="AA2121" s="30">
        <v>0</v>
      </c>
      <c r="AB2121" s="30">
        <v>0</v>
      </c>
      <c r="AC2121" s="30">
        <v>0</v>
      </c>
      <c r="AD2121" s="30">
        <v>0</v>
      </c>
      <c r="AE2121" s="30">
        <v>0</v>
      </c>
      <c r="AF2121" s="30">
        <v>0</v>
      </c>
    </row>
    <row r="2122" spans="1:32" x14ac:dyDescent="0.45">
      <c r="A2122" s="29" t="s">
        <v>208</v>
      </c>
      <c r="B2122" s="29" t="s">
        <v>209</v>
      </c>
      <c r="C2122" s="29" t="s">
        <v>3299</v>
      </c>
      <c r="D2122" s="29" t="s">
        <v>3300</v>
      </c>
      <c r="E2122" s="29" t="s">
        <v>3538</v>
      </c>
      <c r="F2122" s="29" t="s">
        <v>3539</v>
      </c>
      <c r="G2122" s="29" t="s">
        <v>3233</v>
      </c>
      <c r="H2122" s="29" t="s">
        <v>3234</v>
      </c>
      <c r="I2122" s="29" t="s">
        <v>3235</v>
      </c>
      <c r="J2122" s="29" t="s">
        <v>3236</v>
      </c>
      <c r="K2122" s="29" t="s">
        <v>3237</v>
      </c>
      <c r="L2122" s="29" t="s">
        <v>3107</v>
      </c>
      <c r="M2122" s="29" t="s">
        <v>3456</v>
      </c>
      <c r="N2122" s="29" t="s">
        <v>3457</v>
      </c>
      <c r="O2122" s="29" t="s">
        <v>3504</v>
      </c>
      <c r="P2122" s="29" t="s">
        <v>3505</v>
      </c>
      <c r="Q2122" s="29" t="s">
        <v>3209</v>
      </c>
      <c r="R2122" s="29" t="s">
        <v>3210</v>
      </c>
      <c r="S2122" s="29" t="s">
        <v>3098</v>
      </c>
      <c r="T2122" s="29"/>
      <c r="U2122" s="30">
        <v>0</v>
      </c>
      <c r="V2122" s="30">
        <v>0</v>
      </c>
      <c r="W2122" s="30">
        <v>0</v>
      </c>
      <c r="X2122" s="30">
        <v>0</v>
      </c>
      <c r="Y2122" s="30">
        <v>17800</v>
      </c>
      <c r="Z2122" s="30">
        <v>17800</v>
      </c>
      <c r="AA2122" s="30">
        <v>17800</v>
      </c>
      <c r="AB2122" s="30">
        <v>17800</v>
      </c>
      <c r="AC2122" s="30">
        <v>17800</v>
      </c>
      <c r="AD2122" s="30">
        <v>17800</v>
      </c>
      <c r="AE2122" s="30">
        <v>17800</v>
      </c>
      <c r="AF2122" s="30">
        <v>17800</v>
      </c>
    </row>
    <row r="2123" spans="1:32" x14ac:dyDescent="0.45">
      <c r="A2123" s="29" t="s">
        <v>208</v>
      </c>
      <c r="B2123" s="29" t="s">
        <v>209</v>
      </c>
      <c r="C2123" s="29" t="s">
        <v>3299</v>
      </c>
      <c r="D2123" s="29" t="s">
        <v>3300</v>
      </c>
      <c r="E2123" s="29" t="s">
        <v>3538</v>
      </c>
      <c r="F2123" s="29" t="s">
        <v>3539</v>
      </c>
      <c r="G2123" s="29" t="s">
        <v>3233</v>
      </c>
      <c r="H2123" s="29" t="s">
        <v>3234</v>
      </c>
      <c r="I2123" s="29" t="s">
        <v>3235</v>
      </c>
      <c r="J2123" s="29" t="s">
        <v>3236</v>
      </c>
      <c r="K2123" s="29" t="s">
        <v>3237</v>
      </c>
      <c r="L2123" s="29" t="s">
        <v>3107</v>
      </c>
      <c r="M2123" s="29" t="s">
        <v>3238</v>
      </c>
      <c r="N2123" s="29" t="s">
        <v>3239</v>
      </c>
      <c r="O2123" s="29" t="s">
        <v>3422</v>
      </c>
      <c r="P2123" s="29" t="s">
        <v>3423</v>
      </c>
      <c r="Q2123" s="29" t="s">
        <v>3209</v>
      </c>
      <c r="R2123" s="29" t="s">
        <v>3210</v>
      </c>
      <c r="S2123" s="29" t="s">
        <v>3098</v>
      </c>
      <c r="T2123" s="29"/>
      <c r="U2123" s="30">
        <v>0</v>
      </c>
      <c r="V2123" s="30">
        <v>0</v>
      </c>
      <c r="W2123" s="30">
        <v>0</v>
      </c>
      <c r="X2123" s="30">
        <v>0</v>
      </c>
      <c r="Y2123" s="30">
        <v>32400</v>
      </c>
      <c r="Z2123" s="30">
        <v>32400</v>
      </c>
      <c r="AA2123" s="30">
        <v>32400</v>
      </c>
      <c r="AB2123" s="30">
        <v>32400</v>
      </c>
      <c r="AC2123" s="30">
        <v>32400</v>
      </c>
      <c r="AD2123" s="30">
        <v>32400</v>
      </c>
      <c r="AE2123" s="30">
        <v>32400</v>
      </c>
      <c r="AF2123" s="30">
        <v>32400</v>
      </c>
    </row>
    <row r="2124" spans="1:32" x14ac:dyDescent="0.45">
      <c r="A2124" s="29" t="s">
        <v>208</v>
      </c>
      <c r="B2124" s="29" t="s">
        <v>209</v>
      </c>
      <c r="C2124" s="29" t="s">
        <v>3299</v>
      </c>
      <c r="D2124" s="29" t="s">
        <v>3300</v>
      </c>
      <c r="E2124" s="29" t="s">
        <v>3538</v>
      </c>
      <c r="F2124" s="29" t="s">
        <v>3539</v>
      </c>
      <c r="G2124" s="29" t="s">
        <v>3233</v>
      </c>
      <c r="H2124" s="29" t="s">
        <v>3234</v>
      </c>
      <c r="I2124" s="29" t="s">
        <v>3242</v>
      </c>
      <c r="J2124" s="29" t="s">
        <v>3243</v>
      </c>
      <c r="K2124" s="29" t="s">
        <v>3252</v>
      </c>
      <c r="L2124" s="29" t="s">
        <v>3106</v>
      </c>
      <c r="M2124" s="29" t="s">
        <v>3253</v>
      </c>
      <c r="N2124" s="29" t="s">
        <v>3106</v>
      </c>
      <c r="O2124" s="29" t="s">
        <v>3254</v>
      </c>
      <c r="P2124" s="29" t="s">
        <v>3255</v>
      </c>
      <c r="Q2124" s="29" t="s">
        <v>3209</v>
      </c>
      <c r="R2124" s="29" t="s">
        <v>3210</v>
      </c>
      <c r="S2124" s="29" t="s">
        <v>3098</v>
      </c>
      <c r="T2124" s="29"/>
      <c r="U2124" s="30">
        <v>0</v>
      </c>
      <c r="V2124" s="30">
        <v>0</v>
      </c>
      <c r="W2124" s="30">
        <v>0</v>
      </c>
      <c r="X2124" s="30">
        <v>0</v>
      </c>
      <c r="Y2124" s="30">
        <v>7200</v>
      </c>
      <c r="Z2124" s="30">
        <v>7200</v>
      </c>
      <c r="AA2124" s="30">
        <v>7200</v>
      </c>
      <c r="AB2124" s="30">
        <v>7200</v>
      </c>
      <c r="AC2124" s="30">
        <v>7200</v>
      </c>
      <c r="AD2124" s="30">
        <v>7200</v>
      </c>
      <c r="AE2124" s="30">
        <v>7200</v>
      </c>
      <c r="AF2124" s="30">
        <v>7200</v>
      </c>
    </row>
    <row r="2125" spans="1:32" x14ac:dyDescent="0.45">
      <c r="A2125" s="29" t="s">
        <v>208</v>
      </c>
      <c r="B2125" s="29" t="s">
        <v>209</v>
      </c>
      <c r="C2125" s="29" t="s">
        <v>3299</v>
      </c>
      <c r="D2125" s="29" t="s">
        <v>3300</v>
      </c>
      <c r="E2125" s="29" t="s">
        <v>3538</v>
      </c>
      <c r="F2125" s="29" t="s">
        <v>3539</v>
      </c>
      <c r="G2125" s="29" t="s">
        <v>3233</v>
      </c>
      <c r="H2125" s="29" t="s">
        <v>3234</v>
      </c>
      <c r="I2125" s="29" t="s">
        <v>3262</v>
      </c>
      <c r="J2125" s="29" t="s">
        <v>3263</v>
      </c>
      <c r="K2125" s="29" t="s">
        <v>3264</v>
      </c>
      <c r="L2125" s="29" t="s">
        <v>3103</v>
      </c>
      <c r="M2125" s="29" t="s">
        <v>3265</v>
      </c>
      <c r="N2125" s="29" t="s">
        <v>3266</v>
      </c>
      <c r="O2125" s="29" t="s">
        <v>3267</v>
      </c>
      <c r="P2125" s="29" t="s">
        <v>3268</v>
      </c>
      <c r="Q2125" s="29" t="s">
        <v>3209</v>
      </c>
      <c r="R2125" s="29" t="s">
        <v>3210</v>
      </c>
      <c r="S2125" s="29" t="s">
        <v>3098</v>
      </c>
      <c r="T2125" s="29"/>
      <c r="U2125" s="30">
        <v>0</v>
      </c>
      <c r="V2125" s="30">
        <v>0</v>
      </c>
      <c r="W2125" s="30">
        <v>0</v>
      </c>
      <c r="X2125" s="30">
        <v>0</v>
      </c>
      <c r="Y2125" s="30">
        <v>83390</v>
      </c>
      <c r="Z2125" s="30">
        <v>83390</v>
      </c>
      <c r="AA2125" s="30">
        <v>83390</v>
      </c>
      <c r="AB2125" s="30">
        <v>83390</v>
      </c>
      <c r="AC2125" s="30">
        <v>83390</v>
      </c>
      <c r="AD2125" s="30">
        <v>83390</v>
      </c>
      <c r="AE2125" s="30">
        <v>83390</v>
      </c>
      <c r="AF2125" s="30">
        <v>83390</v>
      </c>
    </row>
    <row r="2126" spans="1:32" x14ac:dyDescent="0.45">
      <c r="A2126" s="29" t="s">
        <v>208</v>
      </c>
      <c r="B2126" s="29" t="s">
        <v>209</v>
      </c>
      <c r="C2126" s="29" t="s">
        <v>3299</v>
      </c>
      <c r="D2126" s="29" t="s">
        <v>3300</v>
      </c>
      <c r="E2126" s="29" t="s">
        <v>3538</v>
      </c>
      <c r="F2126" s="29" t="s">
        <v>3539</v>
      </c>
      <c r="G2126" s="29" t="s">
        <v>3233</v>
      </c>
      <c r="H2126" s="29" t="s">
        <v>3234</v>
      </c>
      <c r="I2126" s="29" t="s">
        <v>3262</v>
      </c>
      <c r="J2126" s="29" t="s">
        <v>3263</v>
      </c>
      <c r="K2126" s="29" t="s">
        <v>3264</v>
      </c>
      <c r="L2126" s="29" t="s">
        <v>3103</v>
      </c>
      <c r="M2126" s="29" t="s">
        <v>3265</v>
      </c>
      <c r="N2126" s="29" t="s">
        <v>3266</v>
      </c>
      <c r="O2126" s="29" t="s">
        <v>3269</v>
      </c>
      <c r="P2126" s="29" t="s">
        <v>3270</v>
      </c>
      <c r="Q2126" s="29" t="s">
        <v>3209</v>
      </c>
      <c r="R2126" s="29" t="s">
        <v>3210</v>
      </c>
      <c r="S2126" s="29" t="s">
        <v>3098</v>
      </c>
      <c r="T2126" s="29"/>
      <c r="U2126" s="30">
        <v>0</v>
      </c>
      <c r="V2126" s="30">
        <v>0</v>
      </c>
      <c r="W2126" s="30">
        <v>0</v>
      </c>
      <c r="X2126" s="30">
        <v>0</v>
      </c>
      <c r="Y2126" s="30">
        <v>2888</v>
      </c>
      <c r="Z2126" s="30">
        <v>2028</v>
      </c>
      <c r="AA2126" s="30">
        <v>2067</v>
      </c>
      <c r="AB2126" s="30">
        <v>2223</v>
      </c>
      <c r="AC2126" s="30">
        <v>2145</v>
      </c>
      <c r="AD2126" s="30">
        <v>1716</v>
      </c>
      <c r="AE2126" s="30">
        <v>2028</v>
      </c>
      <c r="AF2126" s="30">
        <v>2418</v>
      </c>
    </row>
    <row r="2127" spans="1:32" x14ac:dyDescent="0.45">
      <c r="A2127" s="29" t="s">
        <v>208</v>
      </c>
      <c r="B2127" s="29" t="s">
        <v>209</v>
      </c>
      <c r="C2127" s="29" t="s">
        <v>3299</v>
      </c>
      <c r="D2127" s="29" t="s">
        <v>3300</v>
      </c>
      <c r="E2127" s="29" t="s">
        <v>3538</v>
      </c>
      <c r="F2127" s="29" t="s">
        <v>3539</v>
      </c>
      <c r="G2127" s="29" t="s">
        <v>3233</v>
      </c>
      <c r="H2127" s="29" t="s">
        <v>3234</v>
      </c>
      <c r="I2127" s="29" t="s">
        <v>3262</v>
      </c>
      <c r="J2127" s="29" t="s">
        <v>3263</v>
      </c>
      <c r="K2127" s="29" t="s">
        <v>3264</v>
      </c>
      <c r="L2127" s="29" t="s">
        <v>3103</v>
      </c>
      <c r="M2127" s="29" t="s">
        <v>3265</v>
      </c>
      <c r="N2127" s="29" t="s">
        <v>3266</v>
      </c>
      <c r="O2127" s="29" t="s">
        <v>3271</v>
      </c>
      <c r="P2127" s="29" t="s">
        <v>3272</v>
      </c>
      <c r="Q2127" s="29" t="s">
        <v>3209</v>
      </c>
      <c r="R2127" s="29" t="s">
        <v>3210</v>
      </c>
      <c r="S2127" s="29" t="s">
        <v>3098</v>
      </c>
      <c r="T2127" s="29"/>
      <c r="U2127" s="30">
        <v>0</v>
      </c>
      <c r="V2127" s="30">
        <v>0</v>
      </c>
      <c r="W2127" s="30">
        <v>0</v>
      </c>
      <c r="X2127" s="30">
        <v>0</v>
      </c>
      <c r="Y2127" s="30">
        <v>633</v>
      </c>
      <c r="Z2127" s="30">
        <v>870</v>
      </c>
      <c r="AA2127" s="30">
        <v>406</v>
      </c>
      <c r="AB2127" s="30">
        <v>1180</v>
      </c>
      <c r="AC2127" s="30">
        <v>1039</v>
      </c>
      <c r="AD2127" s="30">
        <v>1170</v>
      </c>
      <c r="AE2127" s="30">
        <v>507</v>
      </c>
      <c r="AF2127" s="30">
        <v>1211</v>
      </c>
    </row>
    <row r="2128" spans="1:32" x14ac:dyDescent="0.45">
      <c r="A2128" s="29" t="s">
        <v>208</v>
      </c>
      <c r="B2128" s="29" t="s">
        <v>209</v>
      </c>
      <c r="C2128" s="29" t="s">
        <v>3299</v>
      </c>
      <c r="D2128" s="29" t="s">
        <v>3300</v>
      </c>
      <c r="E2128" s="29" t="s">
        <v>3538</v>
      </c>
      <c r="F2128" s="29" t="s">
        <v>3539</v>
      </c>
      <c r="G2128" s="29" t="s">
        <v>3233</v>
      </c>
      <c r="H2128" s="29" t="s">
        <v>3234</v>
      </c>
      <c r="I2128" s="29" t="s">
        <v>3262</v>
      </c>
      <c r="J2128" s="29" t="s">
        <v>3263</v>
      </c>
      <c r="K2128" s="29" t="s">
        <v>3264</v>
      </c>
      <c r="L2128" s="29" t="s">
        <v>3103</v>
      </c>
      <c r="M2128" s="29" t="s">
        <v>3265</v>
      </c>
      <c r="N2128" s="29" t="s">
        <v>3266</v>
      </c>
      <c r="O2128" s="29" t="s">
        <v>3273</v>
      </c>
      <c r="P2128" s="29" t="s">
        <v>3274</v>
      </c>
      <c r="Q2128" s="29" t="s">
        <v>3209</v>
      </c>
      <c r="R2128" s="29" t="s">
        <v>3210</v>
      </c>
      <c r="S2128" s="29" t="s">
        <v>3098</v>
      </c>
      <c r="T2128" s="29"/>
      <c r="U2128" s="30">
        <v>0</v>
      </c>
      <c r="V2128" s="30">
        <v>0</v>
      </c>
      <c r="W2128" s="30">
        <v>0</v>
      </c>
      <c r="X2128" s="30">
        <v>0</v>
      </c>
      <c r="Y2128" s="30">
        <v>0</v>
      </c>
      <c r="Z2128" s="30">
        <v>78</v>
      </c>
      <c r="AA2128" s="30">
        <v>78</v>
      </c>
      <c r="AB2128" s="30">
        <v>0</v>
      </c>
      <c r="AC2128" s="30">
        <v>39</v>
      </c>
      <c r="AD2128" s="30">
        <v>0</v>
      </c>
      <c r="AE2128" s="30">
        <v>0</v>
      </c>
      <c r="AF2128" s="30">
        <v>0</v>
      </c>
    </row>
    <row r="2129" spans="1:32" x14ac:dyDescent="0.45">
      <c r="A2129" s="29" t="s">
        <v>208</v>
      </c>
      <c r="B2129" s="29" t="s">
        <v>209</v>
      </c>
      <c r="C2129" s="29" t="s">
        <v>3299</v>
      </c>
      <c r="D2129" s="29" t="s">
        <v>3300</v>
      </c>
      <c r="E2129" s="29" t="s">
        <v>3538</v>
      </c>
      <c r="F2129" s="29" t="s">
        <v>3539</v>
      </c>
      <c r="G2129" s="29" t="s">
        <v>3233</v>
      </c>
      <c r="H2129" s="29" t="s">
        <v>3234</v>
      </c>
      <c r="I2129" s="29" t="s">
        <v>3262</v>
      </c>
      <c r="J2129" s="29" t="s">
        <v>3263</v>
      </c>
      <c r="K2129" s="29" t="s">
        <v>3264</v>
      </c>
      <c r="L2129" s="29" t="s">
        <v>3103</v>
      </c>
      <c r="M2129" s="29" t="s">
        <v>3265</v>
      </c>
      <c r="N2129" s="29" t="s">
        <v>3266</v>
      </c>
      <c r="O2129" s="29" t="s">
        <v>3372</v>
      </c>
      <c r="P2129" s="29" t="s">
        <v>3373</v>
      </c>
      <c r="Q2129" s="29" t="s">
        <v>3209</v>
      </c>
      <c r="R2129" s="29" t="s">
        <v>3210</v>
      </c>
      <c r="S2129" s="29" t="s">
        <v>3098</v>
      </c>
      <c r="T2129" s="29"/>
      <c r="U2129" s="30">
        <v>0</v>
      </c>
      <c r="V2129" s="30">
        <v>0</v>
      </c>
      <c r="W2129" s="30">
        <v>0</v>
      </c>
      <c r="X2129" s="30">
        <v>0</v>
      </c>
      <c r="Y2129" s="30">
        <v>0</v>
      </c>
      <c r="Z2129" s="30">
        <v>0</v>
      </c>
      <c r="AA2129" s="30">
        <v>29</v>
      </c>
      <c r="AB2129" s="30">
        <v>0</v>
      </c>
      <c r="AC2129" s="30">
        <v>0</v>
      </c>
      <c r="AD2129" s="30">
        <v>0</v>
      </c>
      <c r="AE2129" s="30">
        <v>0</v>
      </c>
      <c r="AF2129" s="30">
        <v>0</v>
      </c>
    </row>
    <row r="2130" spans="1:32" x14ac:dyDescent="0.45">
      <c r="A2130" s="29" t="s">
        <v>208</v>
      </c>
      <c r="B2130" s="29" t="s">
        <v>209</v>
      </c>
      <c r="C2130" s="29" t="s">
        <v>3299</v>
      </c>
      <c r="D2130" s="29" t="s">
        <v>3300</v>
      </c>
      <c r="E2130" s="29" t="s">
        <v>3538</v>
      </c>
      <c r="F2130" s="29" t="s">
        <v>3539</v>
      </c>
      <c r="G2130" s="29" t="s">
        <v>3233</v>
      </c>
      <c r="H2130" s="29" t="s">
        <v>3234</v>
      </c>
      <c r="I2130" s="29" t="s">
        <v>3275</v>
      </c>
      <c r="J2130" s="29" t="s">
        <v>3276</v>
      </c>
      <c r="K2130" s="29" t="s">
        <v>3282</v>
      </c>
      <c r="L2130" s="29" t="s">
        <v>3112</v>
      </c>
      <c r="M2130" s="29" t="s">
        <v>3283</v>
      </c>
      <c r="N2130" s="29" t="s">
        <v>3284</v>
      </c>
      <c r="O2130" s="29" t="s">
        <v>3285</v>
      </c>
      <c r="P2130" s="29" t="s">
        <v>3286</v>
      </c>
      <c r="Q2130" s="29" t="s">
        <v>3209</v>
      </c>
      <c r="R2130" s="29" t="s">
        <v>3210</v>
      </c>
      <c r="S2130" s="29" t="s">
        <v>3098</v>
      </c>
      <c r="T2130" s="29"/>
      <c r="U2130" s="30">
        <v>0</v>
      </c>
      <c r="V2130" s="30">
        <v>0</v>
      </c>
      <c r="W2130" s="30">
        <v>0</v>
      </c>
      <c r="X2130" s="30">
        <v>0</v>
      </c>
      <c r="Y2130" s="30">
        <v>40000</v>
      </c>
      <c r="Z2130" s="30">
        <v>40000</v>
      </c>
      <c r="AA2130" s="30">
        <v>40000</v>
      </c>
      <c r="AB2130" s="30">
        <v>40000</v>
      </c>
      <c r="AC2130" s="30">
        <v>40000</v>
      </c>
      <c r="AD2130" s="30">
        <v>40000</v>
      </c>
      <c r="AE2130" s="30">
        <v>40000</v>
      </c>
      <c r="AF2130" s="30">
        <v>40000</v>
      </c>
    </row>
    <row r="2131" spans="1:32" x14ac:dyDescent="0.45">
      <c r="A2131" s="29" t="s">
        <v>208</v>
      </c>
      <c r="B2131" s="29" t="s">
        <v>209</v>
      </c>
      <c r="C2131" s="29" t="s">
        <v>3299</v>
      </c>
      <c r="D2131" s="29" t="s">
        <v>3300</v>
      </c>
      <c r="E2131" s="29" t="s">
        <v>3538</v>
      </c>
      <c r="F2131" s="29" t="s">
        <v>3539</v>
      </c>
      <c r="G2131" s="29" t="s">
        <v>3233</v>
      </c>
      <c r="H2131" s="29" t="s">
        <v>3234</v>
      </c>
      <c r="I2131" s="29" t="s">
        <v>3275</v>
      </c>
      <c r="J2131" s="29" t="s">
        <v>3276</v>
      </c>
      <c r="K2131" s="29" t="s">
        <v>3282</v>
      </c>
      <c r="L2131" s="29" t="s">
        <v>3112</v>
      </c>
      <c r="M2131" s="29" t="s">
        <v>3283</v>
      </c>
      <c r="N2131" s="29" t="s">
        <v>3284</v>
      </c>
      <c r="O2131" s="29" t="s">
        <v>3376</v>
      </c>
      <c r="P2131" s="29" t="s">
        <v>3377</v>
      </c>
      <c r="Q2131" s="29" t="s">
        <v>3209</v>
      </c>
      <c r="R2131" s="29" t="s">
        <v>3210</v>
      </c>
      <c r="S2131" s="29" t="s">
        <v>3098</v>
      </c>
      <c r="T2131" s="29"/>
      <c r="U2131" s="30">
        <v>0</v>
      </c>
      <c r="V2131" s="30">
        <v>0</v>
      </c>
      <c r="W2131" s="30">
        <v>0</v>
      </c>
      <c r="X2131" s="30">
        <v>0</v>
      </c>
      <c r="Y2131" s="30">
        <v>22950</v>
      </c>
      <c r="Z2131" s="30">
        <v>22950</v>
      </c>
      <c r="AA2131" s="30">
        <v>22950</v>
      </c>
      <c r="AB2131" s="30">
        <v>22950</v>
      </c>
      <c r="AC2131" s="30">
        <v>22950</v>
      </c>
      <c r="AD2131" s="30">
        <v>22950</v>
      </c>
      <c r="AE2131" s="30">
        <v>22950</v>
      </c>
      <c r="AF2131" s="30">
        <v>22950</v>
      </c>
    </row>
    <row r="2132" spans="1:32" x14ac:dyDescent="0.45">
      <c r="A2132" s="29" t="s">
        <v>208</v>
      </c>
      <c r="B2132" s="29" t="s">
        <v>209</v>
      </c>
      <c r="C2132" s="29" t="s">
        <v>3299</v>
      </c>
      <c r="D2132" s="29" t="s">
        <v>3300</v>
      </c>
      <c r="E2132" s="29" t="s">
        <v>3538</v>
      </c>
      <c r="F2132" s="29" t="s">
        <v>3539</v>
      </c>
      <c r="G2132" s="29" t="s">
        <v>3233</v>
      </c>
      <c r="H2132" s="29" t="s">
        <v>3234</v>
      </c>
      <c r="I2132" s="29" t="s">
        <v>3275</v>
      </c>
      <c r="J2132" s="29" t="s">
        <v>3276</v>
      </c>
      <c r="K2132" s="29" t="s">
        <v>3282</v>
      </c>
      <c r="L2132" s="29" t="s">
        <v>3112</v>
      </c>
      <c r="M2132" s="29" t="s">
        <v>3283</v>
      </c>
      <c r="N2132" s="29" t="s">
        <v>3284</v>
      </c>
      <c r="O2132" s="29" t="s">
        <v>3824</v>
      </c>
      <c r="P2132" s="29" t="s">
        <v>3825</v>
      </c>
      <c r="Q2132" s="29" t="s">
        <v>3209</v>
      </c>
      <c r="R2132" s="29" t="s">
        <v>3210</v>
      </c>
      <c r="S2132" s="29" t="s">
        <v>3098</v>
      </c>
      <c r="T2132" s="29"/>
      <c r="U2132" s="30">
        <v>0</v>
      </c>
      <c r="V2132" s="30">
        <v>0</v>
      </c>
      <c r="W2132" s="30">
        <v>0</v>
      </c>
      <c r="X2132" s="30">
        <v>0</v>
      </c>
      <c r="Y2132" s="30">
        <v>95760</v>
      </c>
      <c r="Z2132" s="30">
        <v>95760</v>
      </c>
      <c r="AA2132" s="30">
        <v>95760</v>
      </c>
      <c r="AB2132" s="30">
        <v>95760</v>
      </c>
      <c r="AC2132" s="30">
        <v>95760</v>
      </c>
      <c r="AD2132" s="30">
        <v>95760</v>
      </c>
      <c r="AE2132" s="30">
        <v>95760</v>
      </c>
      <c r="AF2132" s="30">
        <v>95760</v>
      </c>
    </row>
    <row r="2133" spans="1:32" x14ac:dyDescent="0.45">
      <c r="A2133" s="29" t="s">
        <v>208</v>
      </c>
      <c r="B2133" s="29" t="s">
        <v>209</v>
      </c>
      <c r="C2133" s="29" t="s">
        <v>3299</v>
      </c>
      <c r="D2133" s="29" t="s">
        <v>3300</v>
      </c>
      <c r="E2133" s="29" t="s">
        <v>3538</v>
      </c>
      <c r="F2133" s="29" t="s">
        <v>3539</v>
      </c>
      <c r="G2133" s="29" t="s">
        <v>3233</v>
      </c>
      <c r="H2133" s="29" t="s">
        <v>3234</v>
      </c>
      <c r="I2133" s="29" t="s">
        <v>3275</v>
      </c>
      <c r="J2133" s="29" t="s">
        <v>3276</v>
      </c>
      <c r="K2133" s="29" t="s">
        <v>3282</v>
      </c>
      <c r="L2133" s="29" t="s">
        <v>3112</v>
      </c>
      <c r="M2133" s="29" t="s">
        <v>3283</v>
      </c>
      <c r="N2133" s="29" t="s">
        <v>3284</v>
      </c>
      <c r="O2133" s="29" t="s">
        <v>3384</v>
      </c>
      <c r="P2133" s="29" t="s">
        <v>3385</v>
      </c>
      <c r="Q2133" s="29" t="s">
        <v>3209</v>
      </c>
      <c r="R2133" s="29" t="s">
        <v>3210</v>
      </c>
      <c r="S2133" s="29" t="s">
        <v>3098</v>
      </c>
      <c r="T2133" s="29"/>
      <c r="U2133" s="30">
        <v>0</v>
      </c>
      <c r="V2133" s="30">
        <v>0</v>
      </c>
      <c r="W2133" s="30">
        <v>0</v>
      </c>
      <c r="X2133" s="30">
        <v>0</v>
      </c>
      <c r="Y2133" s="30">
        <v>22950</v>
      </c>
      <c r="Z2133" s="30">
        <v>22950</v>
      </c>
      <c r="AA2133" s="30">
        <v>22950</v>
      </c>
      <c r="AB2133" s="30">
        <v>22950</v>
      </c>
      <c r="AC2133" s="30">
        <v>22950</v>
      </c>
      <c r="AD2133" s="30">
        <v>22950</v>
      </c>
      <c r="AE2133" s="30">
        <v>22950</v>
      </c>
      <c r="AF2133" s="30">
        <v>22950</v>
      </c>
    </row>
    <row r="2134" spans="1:32" x14ac:dyDescent="0.45">
      <c r="A2134" s="29" t="s">
        <v>208</v>
      </c>
      <c r="B2134" s="29" t="s">
        <v>209</v>
      </c>
      <c r="C2134" s="29" t="s">
        <v>3299</v>
      </c>
      <c r="D2134" s="29" t="s">
        <v>3300</v>
      </c>
      <c r="E2134" s="29" t="s">
        <v>3468</v>
      </c>
      <c r="F2134" s="29" t="s">
        <v>3469</v>
      </c>
      <c r="G2134" s="29" t="s">
        <v>3233</v>
      </c>
      <c r="H2134" s="29" t="s">
        <v>3234</v>
      </c>
      <c r="I2134" s="29" t="s">
        <v>3262</v>
      </c>
      <c r="J2134" s="29" t="s">
        <v>3263</v>
      </c>
      <c r="K2134" s="29" t="s">
        <v>3264</v>
      </c>
      <c r="L2134" s="29" t="s">
        <v>3103</v>
      </c>
      <c r="M2134" s="29" t="s">
        <v>3265</v>
      </c>
      <c r="N2134" s="29" t="s">
        <v>3266</v>
      </c>
      <c r="O2134" s="29" t="s">
        <v>3267</v>
      </c>
      <c r="P2134" s="29" t="s">
        <v>3268</v>
      </c>
      <c r="Q2134" s="29" t="s">
        <v>3209</v>
      </c>
      <c r="R2134" s="29" t="s">
        <v>3210</v>
      </c>
      <c r="S2134" s="29" t="s">
        <v>3098</v>
      </c>
      <c r="T2134" s="29"/>
      <c r="U2134" s="30">
        <v>0</v>
      </c>
      <c r="V2134" s="30">
        <v>0</v>
      </c>
      <c r="W2134" s="30">
        <v>0</v>
      </c>
      <c r="X2134" s="30">
        <v>0</v>
      </c>
      <c r="Y2134" s="30">
        <v>3700</v>
      </c>
      <c r="Z2134" s="30">
        <v>3700</v>
      </c>
      <c r="AA2134" s="30">
        <v>3700</v>
      </c>
      <c r="AB2134" s="30">
        <v>3700</v>
      </c>
      <c r="AC2134" s="30">
        <v>3700</v>
      </c>
      <c r="AD2134" s="30">
        <v>3700</v>
      </c>
      <c r="AE2134" s="30">
        <v>3700</v>
      </c>
      <c r="AF2134" s="30">
        <v>3700</v>
      </c>
    </row>
    <row r="2135" spans="1:32" x14ac:dyDescent="0.45">
      <c r="A2135" s="29" t="s">
        <v>208</v>
      </c>
      <c r="B2135" s="29" t="s">
        <v>209</v>
      </c>
      <c r="C2135" s="29" t="s">
        <v>3592</v>
      </c>
      <c r="D2135" s="29" t="s">
        <v>3593</v>
      </c>
      <c r="E2135" s="29" t="s">
        <v>3594</v>
      </c>
      <c r="F2135" s="29" t="s">
        <v>3595</v>
      </c>
      <c r="G2135" s="29" t="s">
        <v>3233</v>
      </c>
      <c r="H2135" s="29" t="s">
        <v>3234</v>
      </c>
      <c r="I2135" s="29" t="s">
        <v>3262</v>
      </c>
      <c r="J2135" s="29" t="s">
        <v>3263</v>
      </c>
      <c r="K2135" s="29" t="s">
        <v>3264</v>
      </c>
      <c r="L2135" s="29" t="s">
        <v>3103</v>
      </c>
      <c r="M2135" s="29" t="s">
        <v>3265</v>
      </c>
      <c r="N2135" s="29" t="s">
        <v>3266</v>
      </c>
      <c r="O2135" s="29" t="s">
        <v>3267</v>
      </c>
      <c r="P2135" s="29" t="s">
        <v>3268</v>
      </c>
      <c r="Q2135" s="29" t="s">
        <v>3209</v>
      </c>
      <c r="R2135" s="29" t="s">
        <v>3210</v>
      </c>
      <c r="S2135" s="29" t="s">
        <v>3098</v>
      </c>
      <c r="T2135" s="29"/>
      <c r="U2135" s="30">
        <v>0</v>
      </c>
      <c r="V2135" s="30">
        <v>0</v>
      </c>
      <c r="W2135" s="30">
        <v>0</v>
      </c>
      <c r="X2135" s="30">
        <v>0</v>
      </c>
      <c r="Y2135" s="30">
        <v>5200</v>
      </c>
      <c r="Z2135" s="30">
        <v>5200</v>
      </c>
      <c r="AA2135" s="30">
        <v>5200</v>
      </c>
      <c r="AB2135" s="30">
        <v>5200</v>
      </c>
      <c r="AC2135" s="30">
        <v>5200</v>
      </c>
      <c r="AD2135" s="30">
        <v>5200</v>
      </c>
      <c r="AE2135" s="30">
        <v>5200</v>
      </c>
      <c r="AF2135" s="30">
        <v>5200</v>
      </c>
    </row>
    <row r="2136" spans="1:32" x14ac:dyDescent="0.45">
      <c r="A2136" s="29" t="s">
        <v>208</v>
      </c>
      <c r="B2136" s="29" t="s">
        <v>209</v>
      </c>
      <c r="C2136" s="29" t="s">
        <v>3600</v>
      </c>
      <c r="D2136" s="29" t="s">
        <v>3601</v>
      </c>
      <c r="E2136" s="29" t="s">
        <v>3602</v>
      </c>
      <c r="F2136" s="29" t="s">
        <v>3603</v>
      </c>
      <c r="G2136" s="29" t="s">
        <v>3200</v>
      </c>
      <c r="H2136" s="29" t="s">
        <v>3201</v>
      </c>
      <c r="I2136" s="29" t="s">
        <v>3202</v>
      </c>
      <c r="J2136" s="29" t="s">
        <v>3203</v>
      </c>
      <c r="K2136" s="29" t="s">
        <v>3780</v>
      </c>
      <c r="L2136" s="29" t="s">
        <v>3781</v>
      </c>
      <c r="M2136" s="29" t="s">
        <v>3782</v>
      </c>
      <c r="N2136" s="29" t="s">
        <v>3783</v>
      </c>
      <c r="O2136" s="29" t="s">
        <v>3792</v>
      </c>
      <c r="P2136" s="29" t="s">
        <v>3793</v>
      </c>
      <c r="Q2136" s="29" t="s">
        <v>3209</v>
      </c>
      <c r="R2136" s="29" t="s">
        <v>3210</v>
      </c>
      <c r="S2136" s="29" t="s">
        <v>3098</v>
      </c>
      <c r="T2136" s="29"/>
      <c r="U2136" s="30">
        <v>-1639.05</v>
      </c>
      <c r="V2136" s="30">
        <v>0</v>
      </c>
      <c r="W2136" s="30">
        <v>0</v>
      </c>
      <c r="X2136" s="30">
        <v>0</v>
      </c>
      <c r="Y2136" s="30">
        <v>0</v>
      </c>
      <c r="Z2136" s="30">
        <v>0</v>
      </c>
      <c r="AA2136" s="30">
        <v>0</v>
      </c>
      <c r="AB2136" s="30">
        <v>0</v>
      </c>
      <c r="AC2136" s="30">
        <v>0</v>
      </c>
      <c r="AD2136" s="30">
        <v>0</v>
      </c>
      <c r="AE2136" s="30">
        <v>0</v>
      </c>
      <c r="AF2136" s="30">
        <v>0</v>
      </c>
    </row>
    <row r="2137" spans="1:32" x14ac:dyDescent="0.45">
      <c r="A2137" s="29" t="s">
        <v>149</v>
      </c>
      <c r="B2137" s="29" t="s">
        <v>150</v>
      </c>
      <c r="C2137" s="29" t="s">
        <v>3620</v>
      </c>
      <c r="D2137" s="29" t="s">
        <v>3621</v>
      </c>
      <c r="E2137" s="29" t="s">
        <v>3620</v>
      </c>
      <c r="F2137" s="29" t="s">
        <v>3622</v>
      </c>
      <c r="G2137" s="29" t="s">
        <v>3200</v>
      </c>
      <c r="H2137" s="29" t="s">
        <v>3201</v>
      </c>
      <c r="I2137" s="29" t="s">
        <v>3202</v>
      </c>
      <c r="J2137" s="29" t="s">
        <v>3203</v>
      </c>
      <c r="K2137" s="29" t="s">
        <v>3204</v>
      </c>
      <c r="L2137" s="29" t="s">
        <v>3109</v>
      </c>
      <c r="M2137" s="29" t="s">
        <v>3378</v>
      </c>
      <c r="N2137" s="29" t="s">
        <v>3379</v>
      </c>
      <c r="O2137" s="29" t="s">
        <v>3380</v>
      </c>
      <c r="P2137" s="29" t="s">
        <v>3381</v>
      </c>
      <c r="Q2137" s="29" t="s">
        <v>3209</v>
      </c>
      <c r="R2137" s="29" t="s">
        <v>3210</v>
      </c>
      <c r="S2137" s="29" t="s">
        <v>3098</v>
      </c>
      <c r="T2137" s="29"/>
      <c r="U2137" s="30">
        <v>6880</v>
      </c>
      <c r="V2137" s="30">
        <v>6880</v>
      </c>
      <c r="W2137" s="30">
        <v>6880</v>
      </c>
      <c r="X2137" s="30">
        <v>6420</v>
      </c>
      <c r="Y2137" s="30">
        <v>0</v>
      </c>
      <c r="Z2137" s="30">
        <v>0</v>
      </c>
      <c r="AA2137" s="30">
        <v>0</v>
      </c>
      <c r="AB2137" s="30">
        <v>0</v>
      </c>
      <c r="AC2137" s="30">
        <v>0</v>
      </c>
      <c r="AD2137" s="30">
        <v>0</v>
      </c>
      <c r="AE2137" s="30">
        <v>0</v>
      </c>
      <c r="AF2137" s="30">
        <v>0</v>
      </c>
    </row>
    <row r="2138" spans="1:32" x14ac:dyDescent="0.45">
      <c r="A2138" s="29" t="s">
        <v>478</v>
      </c>
      <c r="B2138" s="29" t="s">
        <v>479</v>
      </c>
      <c r="C2138" s="29" t="s">
        <v>3394</v>
      </c>
      <c r="D2138" s="29" t="s">
        <v>3395</v>
      </c>
      <c r="E2138" s="29" t="s">
        <v>3396</v>
      </c>
      <c r="F2138" s="29" t="s">
        <v>3397</v>
      </c>
      <c r="G2138" s="29" t="s">
        <v>3200</v>
      </c>
      <c r="H2138" s="29" t="s">
        <v>3201</v>
      </c>
      <c r="I2138" s="29" t="s">
        <v>3202</v>
      </c>
      <c r="J2138" s="29" t="s">
        <v>3203</v>
      </c>
      <c r="K2138" s="29" t="s">
        <v>3520</v>
      </c>
      <c r="L2138" s="29" t="s">
        <v>3108</v>
      </c>
      <c r="M2138" s="29" t="s">
        <v>3588</v>
      </c>
      <c r="N2138" s="29" t="s">
        <v>3589</v>
      </c>
      <c r="O2138" s="29" t="s">
        <v>3670</v>
      </c>
      <c r="P2138" s="29" t="s">
        <v>3671</v>
      </c>
      <c r="Q2138" s="29" t="s">
        <v>3209</v>
      </c>
      <c r="R2138" s="29" t="s">
        <v>3210</v>
      </c>
      <c r="S2138" s="29" t="s">
        <v>3098</v>
      </c>
      <c r="T2138" s="29"/>
      <c r="U2138" s="30">
        <v>5000</v>
      </c>
      <c r="V2138" s="30">
        <v>5000</v>
      </c>
      <c r="W2138" s="30">
        <v>5000</v>
      </c>
      <c r="X2138" s="30">
        <v>5000</v>
      </c>
      <c r="Y2138" s="30">
        <v>5000</v>
      </c>
      <c r="Z2138" s="30">
        <v>5000</v>
      </c>
      <c r="AA2138" s="30">
        <v>5000</v>
      </c>
      <c r="AB2138" s="30">
        <v>5000</v>
      </c>
      <c r="AC2138" s="30">
        <v>5000</v>
      </c>
      <c r="AD2138" s="30">
        <v>5000</v>
      </c>
      <c r="AE2138" s="30">
        <v>5000</v>
      </c>
      <c r="AF2138" s="30">
        <v>5000</v>
      </c>
    </row>
    <row r="2139" spans="1:32" x14ac:dyDescent="0.45">
      <c r="A2139" s="29" t="s">
        <v>478</v>
      </c>
      <c r="B2139" s="29" t="s">
        <v>479</v>
      </c>
      <c r="C2139" s="29" t="s">
        <v>3299</v>
      </c>
      <c r="D2139" s="29" t="s">
        <v>3300</v>
      </c>
      <c r="E2139" s="29" t="s">
        <v>3320</v>
      </c>
      <c r="F2139" s="29" t="s">
        <v>3321</v>
      </c>
      <c r="G2139" s="29" t="s">
        <v>3200</v>
      </c>
      <c r="H2139" s="29" t="s">
        <v>3201</v>
      </c>
      <c r="I2139" s="29" t="s">
        <v>3226</v>
      </c>
      <c r="J2139" s="29" t="s">
        <v>3227</v>
      </c>
      <c r="K2139" s="29" t="s">
        <v>3228</v>
      </c>
      <c r="L2139" s="29" t="s">
        <v>3111</v>
      </c>
      <c r="M2139" s="29" t="s">
        <v>3229</v>
      </c>
      <c r="N2139" s="29" t="s">
        <v>3230</v>
      </c>
      <c r="O2139" s="29" t="s">
        <v>3231</v>
      </c>
      <c r="P2139" s="29" t="s">
        <v>3232</v>
      </c>
      <c r="Q2139" s="29" t="s">
        <v>3209</v>
      </c>
      <c r="R2139" s="29" t="s">
        <v>3210</v>
      </c>
      <c r="S2139" s="29" t="s">
        <v>3098</v>
      </c>
      <c r="T2139" s="29"/>
      <c r="U2139" s="30">
        <v>0</v>
      </c>
      <c r="V2139" s="30">
        <v>0</v>
      </c>
      <c r="W2139" s="30">
        <v>0</v>
      </c>
      <c r="X2139" s="30">
        <v>0</v>
      </c>
      <c r="Y2139" s="30">
        <v>0</v>
      </c>
      <c r="Z2139" s="30">
        <v>0</v>
      </c>
      <c r="AA2139" s="30">
        <v>0</v>
      </c>
      <c r="AB2139" s="30">
        <v>0</v>
      </c>
      <c r="AC2139" s="30">
        <v>0</v>
      </c>
      <c r="AD2139" s="30">
        <v>0</v>
      </c>
      <c r="AE2139" s="30">
        <v>0</v>
      </c>
      <c r="AF2139" s="30">
        <v>0</v>
      </c>
    </row>
    <row r="2140" spans="1:32" x14ac:dyDescent="0.45">
      <c r="A2140" s="29" t="s">
        <v>478</v>
      </c>
      <c r="B2140" s="29" t="s">
        <v>479</v>
      </c>
      <c r="C2140" s="29" t="s">
        <v>3211</v>
      </c>
      <c r="D2140" s="29" t="s">
        <v>3212</v>
      </c>
      <c r="E2140" s="29" t="s">
        <v>3211</v>
      </c>
      <c r="F2140" s="29" t="s">
        <v>3340</v>
      </c>
      <c r="G2140" s="29" t="s">
        <v>3200</v>
      </c>
      <c r="H2140" s="29" t="s">
        <v>3201</v>
      </c>
      <c r="I2140" s="29" t="s">
        <v>3202</v>
      </c>
      <c r="J2140" s="29" t="s">
        <v>3203</v>
      </c>
      <c r="K2140" s="29" t="s">
        <v>3204</v>
      </c>
      <c r="L2140" s="29" t="s">
        <v>3109</v>
      </c>
      <c r="M2140" s="29" t="s">
        <v>3378</v>
      </c>
      <c r="N2140" s="29" t="s">
        <v>3379</v>
      </c>
      <c r="O2140" s="29" t="s">
        <v>3380</v>
      </c>
      <c r="P2140" s="29" t="s">
        <v>3381</v>
      </c>
      <c r="Q2140" s="29" t="s">
        <v>3209</v>
      </c>
      <c r="R2140" s="29" t="s">
        <v>3210</v>
      </c>
      <c r="S2140" s="29" t="s">
        <v>3098</v>
      </c>
      <c r="T2140" s="29"/>
      <c r="U2140" s="30">
        <v>7070</v>
      </c>
      <c r="V2140" s="30">
        <v>7070</v>
      </c>
      <c r="W2140" s="30">
        <v>7070</v>
      </c>
      <c r="X2140" s="30">
        <v>7070</v>
      </c>
      <c r="Y2140" s="30">
        <v>7070</v>
      </c>
      <c r="Z2140" s="30">
        <v>7070</v>
      </c>
      <c r="AA2140" s="30">
        <v>7070</v>
      </c>
      <c r="AB2140" s="30">
        <v>7070</v>
      </c>
      <c r="AC2140" s="30">
        <v>7070</v>
      </c>
      <c r="AD2140" s="30">
        <v>7070</v>
      </c>
      <c r="AE2140" s="30">
        <v>0</v>
      </c>
      <c r="AF2140" s="30">
        <v>0</v>
      </c>
    </row>
    <row r="2141" spans="1:32" x14ac:dyDescent="0.45">
      <c r="A2141" s="29" t="s">
        <v>478</v>
      </c>
      <c r="B2141" s="29" t="s">
        <v>479</v>
      </c>
      <c r="C2141" s="29" t="s">
        <v>3211</v>
      </c>
      <c r="D2141" s="29" t="s">
        <v>3212</v>
      </c>
      <c r="E2141" s="29" t="s">
        <v>3211</v>
      </c>
      <c r="F2141" s="29" t="s">
        <v>3340</v>
      </c>
      <c r="G2141" s="29" t="s">
        <v>3233</v>
      </c>
      <c r="H2141" s="29" t="s">
        <v>3234</v>
      </c>
      <c r="I2141" s="29" t="s">
        <v>3341</v>
      </c>
      <c r="J2141" s="29" t="s">
        <v>3342</v>
      </c>
      <c r="K2141" s="29" t="s">
        <v>3343</v>
      </c>
      <c r="L2141" s="29" t="s">
        <v>3119</v>
      </c>
      <c r="M2141" s="29" t="s">
        <v>3344</v>
      </c>
      <c r="N2141" s="29" t="s">
        <v>3345</v>
      </c>
      <c r="O2141" s="29" t="s">
        <v>3346</v>
      </c>
      <c r="P2141" s="29" t="s">
        <v>3347</v>
      </c>
      <c r="Q2141" s="29" t="s">
        <v>3209</v>
      </c>
      <c r="R2141" s="29" t="s">
        <v>3210</v>
      </c>
      <c r="S2141" s="29" t="s">
        <v>3098</v>
      </c>
      <c r="T2141" s="29"/>
      <c r="U2141" s="30">
        <v>-50</v>
      </c>
      <c r="V2141" s="30">
        <v>0</v>
      </c>
      <c r="W2141" s="30">
        <v>0</v>
      </c>
      <c r="X2141" s="30">
        <v>-53</v>
      </c>
      <c r="Y2141" s="30">
        <v>0</v>
      </c>
      <c r="Z2141" s="30">
        <v>0</v>
      </c>
      <c r="AA2141" s="30">
        <v>0</v>
      </c>
      <c r="AB2141" s="30">
        <v>0</v>
      </c>
      <c r="AC2141" s="30">
        <v>0</v>
      </c>
      <c r="AD2141" s="30">
        <v>0</v>
      </c>
      <c r="AE2141" s="30">
        <v>0</v>
      </c>
      <c r="AF2141" s="30">
        <v>0</v>
      </c>
    </row>
    <row r="2142" spans="1:32" x14ac:dyDescent="0.45">
      <c r="A2142" s="29" t="s">
        <v>478</v>
      </c>
      <c r="B2142" s="29" t="s">
        <v>479</v>
      </c>
      <c r="C2142" s="29" t="s">
        <v>3211</v>
      </c>
      <c r="D2142" s="29" t="s">
        <v>3212</v>
      </c>
      <c r="E2142" s="29" t="s">
        <v>3211</v>
      </c>
      <c r="F2142" s="29" t="s">
        <v>3340</v>
      </c>
      <c r="G2142" s="29" t="s">
        <v>3233</v>
      </c>
      <c r="H2142" s="29" t="s">
        <v>3234</v>
      </c>
      <c r="I2142" s="29" t="s">
        <v>3341</v>
      </c>
      <c r="J2142" s="29" t="s">
        <v>3342</v>
      </c>
      <c r="K2142" s="29" t="s">
        <v>3348</v>
      </c>
      <c r="L2142" s="29" t="s">
        <v>3115</v>
      </c>
      <c r="M2142" s="29" t="s">
        <v>3349</v>
      </c>
      <c r="N2142" s="29" t="s">
        <v>3350</v>
      </c>
      <c r="O2142" s="29" t="s">
        <v>3351</v>
      </c>
      <c r="P2142" s="29" t="s">
        <v>3350</v>
      </c>
      <c r="Q2142" s="29" t="s">
        <v>3209</v>
      </c>
      <c r="R2142" s="29" t="s">
        <v>3210</v>
      </c>
      <c r="S2142" s="29" t="s">
        <v>3098</v>
      </c>
      <c r="T2142" s="29"/>
      <c r="U2142" s="30">
        <v>100</v>
      </c>
      <c r="V2142" s="30">
        <v>0</v>
      </c>
      <c r="W2142" s="30">
        <v>0</v>
      </c>
      <c r="X2142" s="30">
        <v>100</v>
      </c>
      <c r="Y2142" s="30">
        <v>0</v>
      </c>
      <c r="Z2142" s="30">
        <v>0</v>
      </c>
      <c r="AA2142" s="30">
        <v>0</v>
      </c>
      <c r="AB2142" s="30">
        <v>0</v>
      </c>
      <c r="AC2142" s="30">
        <v>0</v>
      </c>
      <c r="AD2142" s="30">
        <v>0</v>
      </c>
      <c r="AE2142" s="30">
        <v>0</v>
      </c>
      <c r="AF2142" s="30">
        <v>0</v>
      </c>
    </row>
    <row r="2143" spans="1:32" x14ac:dyDescent="0.45">
      <c r="A2143" s="29" t="s">
        <v>478</v>
      </c>
      <c r="B2143" s="29" t="s">
        <v>479</v>
      </c>
      <c r="C2143" s="29" t="s">
        <v>3211</v>
      </c>
      <c r="D2143" s="29" t="s">
        <v>3212</v>
      </c>
      <c r="E2143" s="29" t="s">
        <v>3211</v>
      </c>
      <c r="F2143" s="29" t="s">
        <v>3340</v>
      </c>
      <c r="G2143" s="29" t="s">
        <v>3233</v>
      </c>
      <c r="H2143" s="29" t="s">
        <v>3234</v>
      </c>
      <c r="I2143" s="29" t="s">
        <v>3341</v>
      </c>
      <c r="J2143" s="29" t="s">
        <v>3342</v>
      </c>
      <c r="K2143" s="29" t="s">
        <v>3348</v>
      </c>
      <c r="L2143" s="29" t="s">
        <v>3115</v>
      </c>
      <c r="M2143" s="29" t="s">
        <v>3366</v>
      </c>
      <c r="N2143" s="29" t="s">
        <v>3367</v>
      </c>
      <c r="O2143" s="29" t="s">
        <v>3370</v>
      </c>
      <c r="P2143" s="29" t="s">
        <v>3371</v>
      </c>
      <c r="Q2143" s="29" t="s">
        <v>3209</v>
      </c>
      <c r="R2143" s="29" t="s">
        <v>3210</v>
      </c>
      <c r="S2143" s="29" t="s">
        <v>3098</v>
      </c>
      <c r="T2143" s="29"/>
      <c r="U2143" s="30">
        <v>25468.735000000001</v>
      </c>
      <c r="V2143" s="30">
        <v>25468.735000000001</v>
      </c>
      <c r="W2143" s="30">
        <v>25468.735000000001</v>
      </c>
      <c r="X2143" s="30">
        <v>25443.873</v>
      </c>
      <c r="Y2143" s="30">
        <v>38190</v>
      </c>
      <c r="Z2143" s="30">
        <v>0</v>
      </c>
      <c r="AA2143" s="30">
        <v>0</v>
      </c>
      <c r="AB2143" s="30">
        <v>0</v>
      </c>
      <c r="AC2143" s="30">
        <v>0</v>
      </c>
      <c r="AD2143" s="30">
        <v>0</v>
      </c>
      <c r="AE2143" s="30">
        <v>0</v>
      </c>
      <c r="AF2143" s="30">
        <v>0</v>
      </c>
    </row>
    <row r="2144" spans="1:32" x14ac:dyDescent="0.45">
      <c r="A2144" s="29" t="s">
        <v>478</v>
      </c>
      <c r="B2144" s="29" t="s">
        <v>479</v>
      </c>
      <c r="C2144" s="29" t="s">
        <v>3211</v>
      </c>
      <c r="D2144" s="29" t="s">
        <v>3212</v>
      </c>
      <c r="E2144" s="29" t="s">
        <v>3213</v>
      </c>
      <c r="F2144" s="29" t="s">
        <v>982</v>
      </c>
      <c r="G2144" s="29" t="s">
        <v>3200</v>
      </c>
      <c r="H2144" s="29" t="s">
        <v>3201</v>
      </c>
      <c r="I2144" s="29" t="s">
        <v>3202</v>
      </c>
      <c r="J2144" s="29" t="s">
        <v>3203</v>
      </c>
      <c r="K2144" s="29" t="s">
        <v>3520</v>
      </c>
      <c r="L2144" s="29" t="s">
        <v>3108</v>
      </c>
      <c r="M2144" s="29" t="s">
        <v>3826</v>
      </c>
      <c r="N2144" s="29" t="s">
        <v>3827</v>
      </c>
      <c r="O2144" s="29" t="s">
        <v>3828</v>
      </c>
      <c r="P2144" s="29" t="s">
        <v>3829</v>
      </c>
      <c r="Q2144" s="29" t="s">
        <v>3209</v>
      </c>
      <c r="R2144" s="29" t="s">
        <v>3210</v>
      </c>
      <c r="S2144" s="29" t="s">
        <v>3098</v>
      </c>
      <c r="T2144" s="29"/>
      <c r="U2144" s="30">
        <v>205000</v>
      </c>
      <c r="V2144" s="30">
        <v>203636</v>
      </c>
      <c r="W2144" s="30">
        <v>195528</v>
      </c>
      <c r="X2144" s="30">
        <v>160000</v>
      </c>
      <c r="Y2144" s="30">
        <v>160000</v>
      </c>
      <c r="Z2144" s="30">
        <v>160000</v>
      </c>
      <c r="AA2144" s="30">
        <v>158710</v>
      </c>
      <c r="AB2144" s="30">
        <v>150161</v>
      </c>
      <c r="AC2144" s="30">
        <v>125000</v>
      </c>
      <c r="AD2144" s="30">
        <v>125000</v>
      </c>
      <c r="AE2144" s="30">
        <v>101665</v>
      </c>
      <c r="AF2144" s="30">
        <v>100000</v>
      </c>
    </row>
    <row r="2145" spans="1:32" x14ac:dyDescent="0.45">
      <c r="A2145" s="29" t="s">
        <v>478</v>
      </c>
      <c r="B2145" s="29" t="s">
        <v>479</v>
      </c>
      <c r="C2145" s="29" t="s">
        <v>3211</v>
      </c>
      <c r="D2145" s="29" t="s">
        <v>3212</v>
      </c>
      <c r="E2145" s="29" t="s">
        <v>3213</v>
      </c>
      <c r="F2145" s="29" t="s">
        <v>982</v>
      </c>
      <c r="G2145" s="29" t="s">
        <v>3200</v>
      </c>
      <c r="H2145" s="29" t="s">
        <v>3201</v>
      </c>
      <c r="I2145" s="29" t="s">
        <v>3202</v>
      </c>
      <c r="J2145" s="29" t="s">
        <v>3203</v>
      </c>
      <c r="K2145" s="29" t="s">
        <v>3520</v>
      </c>
      <c r="L2145" s="29" t="s">
        <v>3108</v>
      </c>
      <c r="M2145" s="29" t="s">
        <v>3826</v>
      </c>
      <c r="N2145" s="29" t="s">
        <v>3827</v>
      </c>
      <c r="O2145" s="29" t="s">
        <v>3830</v>
      </c>
      <c r="P2145" s="29" t="s">
        <v>3831</v>
      </c>
      <c r="Q2145" s="29" t="s">
        <v>3209</v>
      </c>
      <c r="R2145" s="29" t="s">
        <v>3210</v>
      </c>
      <c r="S2145" s="29" t="s">
        <v>3098</v>
      </c>
      <c r="T2145" s="29"/>
      <c r="U2145" s="30">
        <v>50000</v>
      </c>
      <c r="V2145" s="30">
        <v>50000</v>
      </c>
      <c r="W2145" s="30">
        <v>50000</v>
      </c>
      <c r="X2145" s="30">
        <v>50000</v>
      </c>
      <c r="Y2145" s="30">
        <v>50000</v>
      </c>
      <c r="Z2145" s="30">
        <v>50000</v>
      </c>
      <c r="AA2145" s="30">
        <v>50000</v>
      </c>
      <c r="AB2145" s="30">
        <v>50000</v>
      </c>
      <c r="AC2145" s="30">
        <v>50000</v>
      </c>
      <c r="AD2145" s="30">
        <v>50000</v>
      </c>
      <c r="AE2145" s="30">
        <v>50000</v>
      </c>
      <c r="AF2145" s="30">
        <v>50000</v>
      </c>
    </row>
    <row r="2146" spans="1:32" x14ac:dyDescent="0.45">
      <c r="A2146" s="29" t="s">
        <v>478</v>
      </c>
      <c r="B2146" s="29" t="s">
        <v>479</v>
      </c>
      <c r="C2146" s="29" t="s">
        <v>3211</v>
      </c>
      <c r="D2146" s="29" t="s">
        <v>3212</v>
      </c>
      <c r="E2146" s="29" t="s">
        <v>3213</v>
      </c>
      <c r="F2146" s="29" t="s">
        <v>982</v>
      </c>
      <c r="G2146" s="29" t="s">
        <v>3200</v>
      </c>
      <c r="H2146" s="29" t="s">
        <v>3201</v>
      </c>
      <c r="I2146" s="29" t="s">
        <v>3202</v>
      </c>
      <c r="J2146" s="29" t="s">
        <v>3203</v>
      </c>
      <c r="K2146" s="29" t="s">
        <v>3221</v>
      </c>
      <c r="L2146" s="29" t="s">
        <v>3113</v>
      </c>
      <c r="M2146" s="29" t="s">
        <v>3222</v>
      </c>
      <c r="N2146" s="29" t="s">
        <v>3223</v>
      </c>
      <c r="O2146" s="29" t="s">
        <v>3224</v>
      </c>
      <c r="P2146" s="29" t="s">
        <v>3225</v>
      </c>
      <c r="Q2146" s="29" t="s">
        <v>3209</v>
      </c>
      <c r="R2146" s="29" t="s">
        <v>3210</v>
      </c>
      <c r="S2146" s="29" t="s">
        <v>3098</v>
      </c>
      <c r="T2146" s="29"/>
      <c r="U2146" s="30">
        <v>31685</v>
      </c>
      <c r="V2146" s="30">
        <v>37329</v>
      </c>
      <c r="W2146" s="30">
        <v>38997</v>
      </c>
      <c r="X2146" s="30">
        <v>35417</v>
      </c>
      <c r="Y2146" s="30">
        <v>30977</v>
      </c>
      <c r="Z2146" s="30">
        <v>35003</v>
      </c>
      <c r="AA2146" s="30">
        <v>34274</v>
      </c>
      <c r="AB2146" s="30">
        <v>34939</v>
      </c>
      <c r="AC2146" s="30">
        <v>36867</v>
      </c>
      <c r="AD2146" s="30">
        <v>33377</v>
      </c>
      <c r="AE2146" s="30">
        <v>33035</v>
      </c>
      <c r="AF2146" s="30">
        <v>33047</v>
      </c>
    </row>
    <row r="2147" spans="1:32" x14ac:dyDescent="0.45">
      <c r="A2147" s="29" t="s">
        <v>478</v>
      </c>
      <c r="B2147" s="29" t="s">
        <v>479</v>
      </c>
      <c r="C2147" s="29" t="s">
        <v>3211</v>
      </c>
      <c r="D2147" s="29" t="s">
        <v>3212</v>
      </c>
      <c r="E2147" s="29" t="s">
        <v>3213</v>
      </c>
      <c r="F2147" s="29" t="s">
        <v>982</v>
      </c>
      <c r="G2147" s="29" t="s">
        <v>3200</v>
      </c>
      <c r="H2147" s="29" t="s">
        <v>3201</v>
      </c>
      <c r="I2147" s="29" t="s">
        <v>3226</v>
      </c>
      <c r="J2147" s="29" t="s">
        <v>3227</v>
      </c>
      <c r="K2147" s="29" t="s">
        <v>3228</v>
      </c>
      <c r="L2147" s="29" t="s">
        <v>3111</v>
      </c>
      <c r="M2147" s="29" t="s">
        <v>3229</v>
      </c>
      <c r="N2147" s="29" t="s">
        <v>3230</v>
      </c>
      <c r="O2147" s="29" t="s">
        <v>3231</v>
      </c>
      <c r="P2147" s="29" t="s">
        <v>3232</v>
      </c>
      <c r="Q2147" s="29" t="s">
        <v>3209</v>
      </c>
      <c r="R2147" s="29" t="s">
        <v>3210</v>
      </c>
      <c r="S2147" s="29" t="s">
        <v>3098</v>
      </c>
      <c r="T2147" s="29"/>
      <c r="U2147" s="30">
        <v>0</v>
      </c>
      <c r="V2147" s="30">
        <v>0</v>
      </c>
      <c r="W2147" s="30">
        <v>0</v>
      </c>
      <c r="X2147" s="30">
        <v>0</v>
      </c>
      <c r="Y2147" s="30">
        <v>0</v>
      </c>
      <c r="Z2147" s="30">
        <v>0</v>
      </c>
      <c r="AA2147" s="30">
        <v>0</v>
      </c>
      <c r="AB2147" s="30">
        <v>0</v>
      </c>
      <c r="AC2147" s="30">
        <v>0</v>
      </c>
      <c r="AD2147" s="30">
        <v>0</v>
      </c>
      <c r="AE2147" s="30">
        <v>0</v>
      </c>
      <c r="AF2147" s="30">
        <v>0</v>
      </c>
    </row>
    <row r="2148" spans="1:32" x14ac:dyDescent="0.45">
      <c r="A2148" s="29" t="s">
        <v>478</v>
      </c>
      <c r="B2148" s="29" t="s">
        <v>479</v>
      </c>
      <c r="C2148" s="29" t="s">
        <v>3211</v>
      </c>
      <c r="D2148" s="29" t="s">
        <v>3212</v>
      </c>
      <c r="E2148" s="29" t="s">
        <v>3213</v>
      </c>
      <c r="F2148" s="29" t="s">
        <v>982</v>
      </c>
      <c r="G2148" s="29" t="s">
        <v>3233</v>
      </c>
      <c r="H2148" s="29" t="s">
        <v>3234</v>
      </c>
      <c r="I2148" s="29" t="s">
        <v>3242</v>
      </c>
      <c r="J2148" s="29" t="s">
        <v>3243</v>
      </c>
      <c r="K2148" s="29" t="s">
        <v>3244</v>
      </c>
      <c r="L2148" s="29" t="s">
        <v>3104</v>
      </c>
      <c r="M2148" s="29" t="s">
        <v>3245</v>
      </c>
      <c r="N2148" s="29" t="s">
        <v>3246</v>
      </c>
      <c r="O2148" s="29" t="s">
        <v>3250</v>
      </c>
      <c r="P2148" s="29" t="s">
        <v>3251</v>
      </c>
      <c r="Q2148" s="29" t="s">
        <v>3209</v>
      </c>
      <c r="R2148" s="29" t="s">
        <v>3210</v>
      </c>
      <c r="S2148" s="29" t="s">
        <v>3098</v>
      </c>
      <c r="T2148" s="29"/>
      <c r="U2148" s="30">
        <v>18000</v>
      </c>
      <c r="V2148" s="30">
        <v>18000</v>
      </c>
      <c r="W2148" s="30">
        <v>18000</v>
      </c>
      <c r="X2148" s="30">
        <v>18000</v>
      </c>
      <c r="Y2148" s="30">
        <v>18000</v>
      </c>
      <c r="Z2148" s="30">
        <v>18000</v>
      </c>
      <c r="AA2148" s="30">
        <v>18000</v>
      </c>
      <c r="AB2148" s="30">
        <v>18000</v>
      </c>
      <c r="AC2148" s="30">
        <v>18000</v>
      </c>
      <c r="AD2148" s="30">
        <v>18000</v>
      </c>
      <c r="AE2148" s="30">
        <v>18000</v>
      </c>
      <c r="AF2148" s="30">
        <v>18000</v>
      </c>
    </row>
    <row r="2149" spans="1:32" x14ac:dyDescent="0.45">
      <c r="A2149" s="29" t="s">
        <v>478</v>
      </c>
      <c r="B2149" s="29" t="s">
        <v>479</v>
      </c>
      <c r="C2149" s="29" t="s">
        <v>3211</v>
      </c>
      <c r="D2149" s="29" t="s">
        <v>3212</v>
      </c>
      <c r="E2149" s="29" t="s">
        <v>3213</v>
      </c>
      <c r="F2149" s="29" t="s">
        <v>982</v>
      </c>
      <c r="G2149" s="29" t="s">
        <v>3233</v>
      </c>
      <c r="H2149" s="29" t="s">
        <v>3234</v>
      </c>
      <c r="I2149" s="29" t="s">
        <v>3242</v>
      </c>
      <c r="J2149" s="29" t="s">
        <v>3243</v>
      </c>
      <c r="K2149" s="29" t="s">
        <v>3244</v>
      </c>
      <c r="L2149" s="29" t="s">
        <v>3104</v>
      </c>
      <c r="M2149" s="29" t="s">
        <v>3245</v>
      </c>
      <c r="N2149" s="29" t="s">
        <v>3246</v>
      </c>
      <c r="O2149" s="29" t="s">
        <v>3701</v>
      </c>
      <c r="P2149" s="29" t="s">
        <v>3702</v>
      </c>
      <c r="Q2149" s="29" t="s">
        <v>3209</v>
      </c>
      <c r="R2149" s="29" t="s">
        <v>3210</v>
      </c>
      <c r="S2149" s="29" t="s">
        <v>3098</v>
      </c>
      <c r="T2149" s="29"/>
      <c r="U2149" s="30">
        <v>18400</v>
      </c>
      <c r="V2149" s="30">
        <v>18400</v>
      </c>
      <c r="W2149" s="30">
        <v>18400</v>
      </c>
      <c r="X2149" s="30">
        <v>18400</v>
      </c>
      <c r="Y2149" s="30">
        <v>18400</v>
      </c>
      <c r="Z2149" s="30">
        <v>18400</v>
      </c>
      <c r="AA2149" s="30">
        <v>18400</v>
      </c>
      <c r="AB2149" s="30">
        <v>18400</v>
      </c>
      <c r="AC2149" s="30">
        <v>18400</v>
      </c>
      <c r="AD2149" s="30">
        <v>18400</v>
      </c>
      <c r="AE2149" s="30">
        <v>18400</v>
      </c>
      <c r="AF2149" s="30">
        <v>18400</v>
      </c>
    </row>
    <row r="2150" spans="1:32" x14ac:dyDescent="0.45">
      <c r="A2150" s="29" t="s">
        <v>478</v>
      </c>
      <c r="B2150" s="29" t="s">
        <v>479</v>
      </c>
      <c r="C2150" s="29" t="s">
        <v>3211</v>
      </c>
      <c r="D2150" s="29" t="s">
        <v>3212</v>
      </c>
      <c r="E2150" s="29" t="s">
        <v>3213</v>
      </c>
      <c r="F2150" s="29" t="s">
        <v>982</v>
      </c>
      <c r="G2150" s="29" t="s">
        <v>3233</v>
      </c>
      <c r="H2150" s="29" t="s">
        <v>3234</v>
      </c>
      <c r="I2150" s="29" t="s">
        <v>3242</v>
      </c>
      <c r="J2150" s="29" t="s">
        <v>3243</v>
      </c>
      <c r="K2150" s="29" t="s">
        <v>3258</v>
      </c>
      <c r="L2150" s="29" t="s">
        <v>3105</v>
      </c>
      <c r="M2150" s="29" t="s">
        <v>3259</v>
      </c>
      <c r="N2150" s="29" t="s">
        <v>3105</v>
      </c>
      <c r="O2150" s="29" t="s">
        <v>3260</v>
      </c>
      <c r="P2150" s="29" t="s">
        <v>3261</v>
      </c>
      <c r="Q2150" s="29" t="s">
        <v>3209</v>
      </c>
      <c r="R2150" s="29" t="s">
        <v>3210</v>
      </c>
      <c r="S2150" s="29" t="s">
        <v>3098</v>
      </c>
      <c r="T2150" s="29"/>
      <c r="U2150" s="30">
        <v>4000</v>
      </c>
      <c r="V2150" s="30">
        <v>4000</v>
      </c>
      <c r="W2150" s="30">
        <v>4000</v>
      </c>
      <c r="X2150" s="30">
        <v>4000</v>
      </c>
      <c r="Y2150" s="30">
        <v>4000</v>
      </c>
      <c r="Z2150" s="30">
        <v>4000</v>
      </c>
      <c r="AA2150" s="30">
        <v>4000</v>
      </c>
      <c r="AB2150" s="30">
        <v>4000</v>
      </c>
      <c r="AC2150" s="30">
        <v>4000</v>
      </c>
      <c r="AD2150" s="30">
        <v>4000</v>
      </c>
      <c r="AE2150" s="30">
        <v>4000</v>
      </c>
      <c r="AF2150" s="30">
        <v>4000</v>
      </c>
    </row>
    <row r="2151" spans="1:32" x14ac:dyDescent="0.45">
      <c r="A2151" s="29" t="s">
        <v>478</v>
      </c>
      <c r="B2151" s="29" t="s">
        <v>479</v>
      </c>
      <c r="C2151" s="29" t="s">
        <v>3211</v>
      </c>
      <c r="D2151" s="29" t="s">
        <v>3212</v>
      </c>
      <c r="E2151" s="29" t="s">
        <v>3213</v>
      </c>
      <c r="F2151" s="29" t="s">
        <v>982</v>
      </c>
      <c r="G2151" s="29" t="s">
        <v>3233</v>
      </c>
      <c r="H2151" s="29" t="s">
        <v>3234</v>
      </c>
      <c r="I2151" s="29" t="s">
        <v>3262</v>
      </c>
      <c r="J2151" s="29" t="s">
        <v>3263</v>
      </c>
      <c r="K2151" s="29" t="s">
        <v>3264</v>
      </c>
      <c r="L2151" s="29" t="s">
        <v>3103</v>
      </c>
      <c r="M2151" s="29" t="s">
        <v>3265</v>
      </c>
      <c r="N2151" s="29" t="s">
        <v>3266</v>
      </c>
      <c r="O2151" s="29" t="s">
        <v>3267</v>
      </c>
      <c r="P2151" s="29" t="s">
        <v>3268</v>
      </c>
      <c r="Q2151" s="29" t="s">
        <v>3209</v>
      </c>
      <c r="R2151" s="29" t="s">
        <v>3210</v>
      </c>
      <c r="S2151" s="29" t="s">
        <v>3098</v>
      </c>
      <c r="T2151" s="29"/>
      <c r="U2151" s="30">
        <v>3330</v>
      </c>
      <c r="V2151" s="30">
        <v>3330</v>
      </c>
      <c r="W2151" s="30">
        <v>3330</v>
      </c>
      <c r="X2151" s="30">
        <v>3330</v>
      </c>
      <c r="Y2151" s="30">
        <v>3330</v>
      </c>
      <c r="Z2151" s="30">
        <v>3330</v>
      </c>
      <c r="AA2151" s="30">
        <v>3330</v>
      </c>
      <c r="AB2151" s="30">
        <v>3330</v>
      </c>
      <c r="AC2151" s="30">
        <v>3330</v>
      </c>
      <c r="AD2151" s="30">
        <v>3330</v>
      </c>
      <c r="AE2151" s="30">
        <v>3330</v>
      </c>
      <c r="AF2151" s="30">
        <v>3330</v>
      </c>
    </row>
    <row r="2152" spans="1:32" x14ac:dyDescent="0.45">
      <c r="A2152" s="29" t="s">
        <v>478</v>
      </c>
      <c r="B2152" s="29" t="s">
        <v>479</v>
      </c>
      <c r="C2152" s="29" t="s">
        <v>3211</v>
      </c>
      <c r="D2152" s="29" t="s">
        <v>3212</v>
      </c>
      <c r="E2152" s="29" t="s">
        <v>3213</v>
      </c>
      <c r="F2152" s="29" t="s">
        <v>982</v>
      </c>
      <c r="G2152" s="29" t="s">
        <v>3233</v>
      </c>
      <c r="H2152" s="29" t="s">
        <v>3234</v>
      </c>
      <c r="I2152" s="29" t="s">
        <v>3262</v>
      </c>
      <c r="J2152" s="29" t="s">
        <v>3263</v>
      </c>
      <c r="K2152" s="29" t="s">
        <v>3264</v>
      </c>
      <c r="L2152" s="29" t="s">
        <v>3103</v>
      </c>
      <c r="M2152" s="29" t="s">
        <v>3265</v>
      </c>
      <c r="N2152" s="29" t="s">
        <v>3266</v>
      </c>
      <c r="O2152" s="29" t="s">
        <v>3269</v>
      </c>
      <c r="P2152" s="29" t="s">
        <v>3270</v>
      </c>
      <c r="Q2152" s="29" t="s">
        <v>3209</v>
      </c>
      <c r="R2152" s="29" t="s">
        <v>3210</v>
      </c>
      <c r="S2152" s="29" t="s">
        <v>3098</v>
      </c>
      <c r="T2152" s="29"/>
      <c r="U2152" s="30">
        <v>0</v>
      </c>
      <c r="V2152" s="30">
        <v>0</v>
      </c>
      <c r="W2152" s="30">
        <v>0</v>
      </c>
      <c r="X2152" s="30">
        <v>0</v>
      </c>
      <c r="Y2152" s="30">
        <v>0</v>
      </c>
      <c r="Z2152" s="30">
        <v>0</v>
      </c>
      <c r="AA2152" s="30">
        <v>0</v>
      </c>
      <c r="AB2152" s="30">
        <v>39</v>
      </c>
      <c r="AC2152" s="30">
        <v>78</v>
      </c>
      <c r="AD2152" s="30">
        <v>78</v>
      </c>
      <c r="AE2152" s="30">
        <v>78</v>
      </c>
      <c r="AF2152" s="30">
        <v>195</v>
      </c>
    </row>
    <row r="2153" spans="1:32" x14ac:dyDescent="0.45">
      <c r="A2153" s="29" t="s">
        <v>478</v>
      </c>
      <c r="B2153" s="29" t="s">
        <v>479</v>
      </c>
      <c r="C2153" s="29" t="s">
        <v>3211</v>
      </c>
      <c r="D2153" s="29" t="s">
        <v>3212</v>
      </c>
      <c r="E2153" s="29" t="s">
        <v>3213</v>
      </c>
      <c r="F2153" s="29" t="s">
        <v>982</v>
      </c>
      <c r="G2153" s="29" t="s">
        <v>3233</v>
      </c>
      <c r="H2153" s="29" t="s">
        <v>3234</v>
      </c>
      <c r="I2153" s="29" t="s">
        <v>3262</v>
      </c>
      <c r="J2153" s="29" t="s">
        <v>3263</v>
      </c>
      <c r="K2153" s="29" t="s">
        <v>3264</v>
      </c>
      <c r="L2153" s="29" t="s">
        <v>3103</v>
      </c>
      <c r="M2153" s="29" t="s">
        <v>3322</v>
      </c>
      <c r="N2153" s="29" t="s">
        <v>3323</v>
      </c>
      <c r="O2153" s="29" t="s">
        <v>3374</v>
      </c>
      <c r="P2153" s="29" t="s">
        <v>3375</v>
      </c>
      <c r="Q2153" s="29" t="s">
        <v>3209</v>
      </c>
      <c r="R2153" s="29" t="s">
        <v>3210</v>
      </c>
      <c r="S2153" s="29" t="s">
        <v>3098</v>
      </c>
      <c r="T2153" s="29"/>
      <c r="U2153" s="30">
        <v>1000</v>
      </c>
      <c r="V2153" s="30">
        <v>1000</v>
      </c>
      <c r="W2153" s="30">
        <v>1000</v>
      </c>
      <c r="X2153" s="30">
        <v>1000</v>
      </c>
      <c r="Y2153" s="30">
        <v>1000</v>
      </c>
      <c r="Z2153" s="30">
        <v>1000</v>
      </c>
      <c r="AA2153" s="30">
        <v>1000</v>
      </c>
      <c r="AB2153" s="30">
        <v>1000</v>
      </c>
      <c r="AC2153" s="30">
        <v>1000</v>
      </c>
      <c r="AD2153" s="30">
        <v>1000</v>
      </c>
      <c r="AE2153" s="30">
        <v>1000</v>
      </c>
      <c r="AF2153" s="30">
        <v>1000</v>
      </c>
    </row>
    <row r="2154" spans="1:32" x14ac:dyDescent="0.45">
      <c r="A2154" s="29" t="s">
        <v>478</v>
      </c>
      <c r="B2154" s="29" t="s">
        <v>479</v>
      </c>
      <c r="C2154" s="29" t="s">
        <v>3211</v>
      </c>
      <c r="D2154" s="29" t="s">
        <v>3212</v>
      </c>
      <c r="E2154" s="29" t="s">
        <v>3213</v>
      </c>
      <c r="F2154" s="29" t="s">
        <v>982</v>
      </c>
      <c r="G2154" s="29" t="s">
        <v>3233</v>
      </c>
      <c r="H2154" s="29" t="s">
        <v>3234</v>
      </c>
      <c r="I2154" s="29" t="s">
        <v>3262</v>
      </c>
      <c r="J2154" s="29" t="s">
        <v>3263</v>
      </c>
      <c r="K2154" s="29" t="s">
        <v>3264</v>
      </c>
      <c r="L2154" s="29" t="s">
        <v>3103</v>
      </c>
      <c r="M2154" s="29" t="s">
        <v>3326</v>
      </c>
      <c r="N2154" s="29" t="s">
        <v>3327</v>
      </c>
      <c r="O2154" s="29" t="s">
        <v>3527</v>
      </c>
      <c r="P2154" s="29" t="s">
        <v>3528</v>
      </c>
      <c r="Q2154" s="29" t="s">
        <v>3209</v>
      </c>
      <c r="R2154" s="29" t="s">
        <v>3210</v>
      </c>
      <c r="S2154" s="29" t="s">
        <v>3098</v>
      </c>
      <c r="T2154" s="29"/>
      <c r="U2154" s="30">
        <v>12296</v>
      </c>
      <c r="V2154" s="30">
        <v>1503</v>
      </c>
      <c r="W2154" s="30">
        <v>1376</v>
      </c>
      <c r="X2154" s="30">
        <v>3001</v>
      </c>
      <c r="Y2154" s="30">
        <v>1827</v>
      </c>
      <c r="Z2154" s="30">
        <v>1943</v>
      </c>
      <c r="AA2154" s="30">
        <v>1377</v>
      </c>
      <c r="AB2154" s="30">
        <v>1276</v>
      </c>
      <c r="AC2154" s="30">
        <v>1073</v>
      </c>
      <c r="AD2154" s="30">
        <v>1363</v>
      </c>
      <c r="AE2154" s="30">
        <v>841</v>
      </c>
      <c r="AF2154" s="30">
        <v>3364</v>
      </c>
    </row>
    <row r="2155" spans="1:32" x14ac:dyDescent="0.45">
      <c r="A2155" s="29" t="s">
        <v>478</v>
      </c>
      <c r="B2155" s="29" t="s">
        <v>479</v>
      </c>
      <c r="C2155" s="29" t="s">
        <v>3211</v>
      </c>
      <c r="D2155" s="29" t="s">
        <v>3212</v>
      </c>
      <c r="E2155" s="29" t="s">
        <v>3213</v>
      </c>
      <c r="F2155" s="29" t="s">
        <v>982</v>
      </c>
      <c r="G2155" s="29" t="s">
        <v>3233</v>
      </c>
      <c r="H2155" s="29" t="s">
        <v>3234</v>
      </c>
      <c r="I2155" s="29" t="s">
        <v>3262</v>
      </c>
      <c r="J2155" s="29" t="s">
        <v>3263</v>
      </c>
      <c r="K2155" s="29" t="s">
        <v>3264</v>
      </c>
      <c r="L2155" s="29" t="s">
        <v>3103</v>
      </c>
      <c r="M2155" s="29" t="s">
        <v>3326</v>
      </c>
      <c r="N2155" s="29" t="s">
        <v>3327</v>
      </c>
      <c r="O2155" s="29" t="s">
        <v>3328</v>
      </c>
      <c r="P2155" s="29" t="s">
        <v>3329</v>
      </c>
      <c r="Q2155" s="29" t="s">
        <v>3209</v>
      </c>
      <c r="R2155" s="29" t="s">
        <v>3210</v>
      </c>
      <c r="S2155" s="29" t="s">
        <v>3098</v>
      </c>
      <c r="T2155" s="29"/>
      <c r="U2155" s="30">
        <v>0</v>
      </c>
      <c r="V2155" s="30">
        <v>0</v>
      </c>
      <c r="W2155" s="30">
        <v>39</v>
      </c>
      <c r="X2155" s="30">
        <v>0</v>
      </c>
      <c r="Y2155" s="30">
        <v>117</v>
      </c>
      <c r="Z2155" s="30">
        <v>0</v>
      </c>
      <c r="AA2155" s="30">
        <v>0</v>
      </c>
      <c r="AB2155" s="30">
        <v>0</v>
      </c>
      <c r="AC2155" s="30">
        <v>0</v>
      </c>
      <c r="AD2155" s="30">
        <v>0</v>
      </c>
      <c r="AE2155" s="30">
        <v>0</v>
      </c>
      <c r="AF2155" s="30">
        <v>0</v>
      </c>
    </row>
    <row r="2156" spans="1:32" x14ac:dyDescent="0.45">
      <c r="A2156" s="29" t="s">
        <v>478</v>
      </c>
      <c r="B2156" s="29" t="s">
        <v>479</v>
      </c>
      <c r="C2156" s="29" t="s">
        <v>3211</v>
      </c>
      <c r="D2156" s="29" t="s">
        <v>3212</v>
      </c>
      <c r="E2156" s="29" t="s">
        <v>3213</v>
      </c>
      <c r="F2156" s="29" t="s">
        <v>982</v>
      </c>
      <c r="G2156" s="29" t="s">
        <v>3233</v>
      </c>
      <c r="H2156" s="29" t="s">
        <v>3234</v>
      </c>
      <c r="I2156" s="29" t="s">
        <v>3262</v>
      </c>
      <c r="J2156" s="29" t="s">
        <v>3263</v>
      </c>
      <c r="K2156" s="29" t="s">
        <v>3264</v>
      </c>
      <c r="L2156" s="29" t="s">
        <v>3103</v>
      </c>
      <c r="M2156" s="29" t="s">
        <v>3326</v>
      </c>
      <c r="N2156" s="29" t="s">
        <v>3327</v>
      </c>
      <c r="O2156" s="29" t="s">
        <v>3330</v>
      </c>
      <c r="P2156" s="29" t="s">
        <v>3331</v>
      </c>
      <c r="Q2156" s="29" t="s">
        <v>3209</v>
      </c>
      <c r="R2156" s="29" t="s">
        <v>3210</v>
      </c>
      <c r="S2156" s="29" t="s">
        <v>3098</v>
      </c>
      <c r="T2156" s="29"/>
      <c r="U2156" s="30">
        <v>0</v>
      </c>
      <c r="V2156" s="30">
        <v>0</v>
      </c>
      <c r="W2156" s="30">
        <v>0</v>
      </c>
      <c r="X2156" s="30">
        <v>0</v>
      </c>
      <c r="Y2156" s="30">
        <v>0</v>
      </c>
      <c r="Z2156" s="30">
        <v>0</v>
      </c>
      <c r="AA2156" s="30">
        <v>0</v>
      </c>
      <c r="AB2156" s="30">
        <v>0</v>
      </c>
      <c r="AC2156" s="30">
        <v>0</v>
      </c>
      <c r="AD2156" s="30">
        <v>0</v>
      </c>
      <c r="AE2156" s="30">
        <v>0</v>
      </c>
      <c r="AF2156" s="30">
        <v>0</v>
      </c>
    </row>
    <row r="2157" spans="1:32" x14ac:dyDescent="0.45">
      <c r="A2157" s="29" t="s">
        <v>478</v>
      </c>
      <c r="B2157" s="29" t="s">
        <v>479</v>
      </c>
      <c r="C2157" s="29" t="s">
        <v>3211</v>
      </c>
      <c r="D2157" s="29" t="s">
        <v>3212</v>
      </c>
      <c r="E2157" s="29" t="s">
        <v>3213</v>
      </c>
      <c r="F2157" s="29" t="s">
        <v>982</v>
      </c>
      <c r="G2157" s="29" t="s">
        <v>3233</v>
      </c>
      <c r="H2157" s="29" t="s">
        <v>3234</v>
      </c>
      <c r="I2157" s="29" t="s">
        <v>3262</v>
      </c>
      <c r="J2157" s="29" t="s">
        <v>3263</v>
      </c>
      <c r="K2157" s="29" t="s">
        <v>3264</v>
      </c>
      <c r="L2157" s="29" t="s">
        <v>3103</v>
      </c>
      <c r="M2157" s="29" t="s">
        <v>3326</v>
      </c>
      <c r="N2157" s="29" t="s">
        <v>3327</v>
      </c>
      <c r="O2157" s="29" t="s">
        <v>3332</v>
      </c>
      <c r="P2157" s="29" t="s">
        <v>3333</v>
      </c>
      <c r="Q2157" s="29" t="s">
        <v>3209</v>
      </c>
      <c r="R2157" s="29" t="s">
        <v>3210</v>
      </c>
      <c r="S2157" s="29" t="s">
        <v>3098</v>
      </c>
      <c r="T2157" s="29"/>
      <c r="U2157" s="30">
        <v>11000</v>
      </c>
      <c r="V2157" s="30">
        <v>11000</v>
      </c>
      <c r="W2157" s="30">
        <v>11000</v>
      </c>
      <c r="X2157" s="30">
        <v>11000</v>
      </c>
      <c r="Y2157" s="30">
        <v>11000</v>
      </c>
      <c r="Z2157" s="30">
        <v>11000</v>
      </c>
      <c r="AA2157" s="30">
        <v>11000</v>
      </c>
      <c r="AB2157" s="30">
        <v>11000</v>
      </c>
      <c r="AC2157" s="30">
        <v>11000</v>
      </c>
      <c r="AD2157" s="30">
        <v>11000</v>
      </c>
      <c r="AE2157" s="30">
        <v>11000</v>
      </c>
      <c r="AF2157" s="30">
        <v>11000</v>
      </c>
    </row>
    <row r="2158" spans="1:32" x14ac:dyDescent="0.45">
      <c r="A2158" s="29" t="s">
        <v>478</v>
      </c>
      <c r="B2158" s="29" t="s">
        <v>479</v>
      </c>
      <c r="C2158" s="29" t="s">
        <v>3211</v>
      </c>
      <c r="D2158" s="29" t="s">
        <v>3212</v>
      </c>
      <c r="E2158" s="29" t="s">
        <v>3213</v>
      </c>
      <c r="F2158" s="29" t="s">
        <v>982</v>
      </c>
      <c r="G2158" s="29" t="s">
        <v>3233</v>
      </c>
      <c r="H2158" s="29" t="s">
        <v>3234</v>
      </c>
      <c r="I2158" s="29" t="s">
        <v>3275</v>
      </c>
      <c r="J2158" s="29" t="s">
        <v>3276</v>
      </c>
      <c r="K2158" s="29" t="s">
        <v>3277</v>
      </c>
      <c r="L2158" s="29" t="s">
        <v>3100</v>
      </c>
      <c r="M2158" s="29" t="s">
        <v>3312</v>
      </c>
      <c r="N2158" s="29" t="s">
        <v>3313</v>
      </c>
      <c r="O2158" s="29" t="s">
        <v>3314</v>
      </c>
      <c r="P2158" s="29" t="s">
        <v>3315</v>
      </c>
      <c r="Q2158" s="29" t="s">
        <v>3249</v>
      </c>
      <c r="R2158" s="29" t="s">
        <v>3098</v>
      </c>
      <c r="S2158" s="29" t="s">
        <v>3098</v>
      </c>
      <c r="T2158" s="29"/>
      <c r="U2158" s="30">
        <v>0</v>
      </c>
      <c r="V2158" s="30">
        <v>0</v>
      </c>
      <c r="W2158" s="30">
        <v>962</v>
      </c>
      <c r="X2158" s="30">
        <v>962</v>
      </c>
      <c r="Y2158" s="30">
        <v>962</v>
      </c>
      <c r="Z2158" s="30">
        <v>962</v>
      </c>
      <c r="AA2158" s="30">
        <v>962</v>
      </c>
      <c r="AB2158" s="30">
        <v>962</v>
      </c>
      <c r="AC2158" s="30">
        <v>962</v>
      </c>
      <c r="AD2158" s="30">
        <v>962</v>
      </c>
      <c r="AE2158" s="30">
        <v>962</v>
      </c>
      <c r="AF2158" s="30">
        <v>962</v>
      </c>
    </row>
    <row r="2159" spans="1:32" x14ac:dyDescent="0.45">
      <c r="A2159" s="29" t="s">
        <v>478</v>
      </c>
      <c r="B2159" s="29" t="s">
        <v>479</v>
      </c>
      <c r="C2159" s="29" t="s">
        <v>3211</v>
      </c>
      <c r="D2159" s="29" t="s">
        <v>3212</v>
      </c>
      <c r="E2159" s="29" t="s">
        <v>3213</v>
      </c>
      <c r="F2159" s="29" t="s">
        <v>982</v>
      </c>
      <c r="G2159" s="29" t="s">
        <v>3233</v>
      </c>
      <c r="H2159" s="29" t="s">
        <v>3234</v>
      </c>
      <c r="I2159" s="29" t="s">
        <v>3275</v>
      </c>
      <c r="J2159" s="29" t="s">
        <v>3276</v>
      </c>
      <c r="K2159" s="29" t="s">
        <v>3277</v>
      </c>
      <c r="L2159" s="29" t="s">
        <v>3100</v>
      </c>
      <c r="M2159" s="29" t="s">
        <v>3312</v>
      </c>
      <c r="N2159" s="29" t="s">
        <v>3313</v>
      </c>
      <c r="O2159" s="29" t="s">
        <v>3314</v>
      </c>
      <c r="P2159" s="29" t="s">
        <v>3315</v>
      </c>
      <c r="Q2159" s="29" t="s">
        <v>3209</v>
      </c>
      <c r="R2159" s="29" t="s">
        <v>3098</v>
      </c>
      <c r="S2159" s="29" t="s">
        <v>3098</v>
      </c>
      <c r="T2159" s="29"/>
      <c r="U2159" s="30">
        <v>0</v>
      </c>
      <c r="V2159" s="30">
        <v>0</v>
      </c>
      <c r="W2159" s="30">
        <v>9677</v>
      </c>
      <c r="X2159" s="30">
        <v>30000</v>
      </c>
      <c r="Y2159" s="30">
        <v>30000</v>
      </c>
      <c r="Z2159" s="30">
        <v>30000</v>
      </c>
      <c r="AA2159" s="30">
        <v>30000</v>
      </c>
      <c r="AB2159" s="30">
        <v>30000</v>
      </c>
      <c r="AC2159" s="30">
        <v>30000</v>
      </c>
      <c r="AD2159" s="30">
        <v>30000</v>
      </c>
      <c r="AE2159" s="30">
        <v>30000</v>
      </c>
      <c r="AF2159" s="30">
        <v>30000</v>
      </c>
    </row>
    <row r="2160" spans="1:32" x14ac:dyDescent="0.45">
      <c r="A2160" s="29" t="s">
        <v>478</v>
      </c>
      <c r="B2160" s="29" t="s">
        <v>479</v>
      </c>
      <c r="C2160" s="29" t="s">
        <v>3211</v>
      </c>
      <c r="D2160" s="29" t="s">
        <v>3212</v>
      </c>
      <c r="E2160" s="29" t="s">
        <v>3213</v>
      </c>
      <c r="F2160" s="29" t="s">
        <v>982</v>
      </c>
      <c r="G2160" s="29" t="s">
        <v>3233</v>
      </c>
      <c r="H2160" s="29" t="s">
        <v>3234</v>
      </c>
      <c r="I2160" s="29" t="s">
        <v>3275</v>
      </c>
      <c r="J2160" s="29" t="s">
        <v>3276</v>
      </c>
      <c r="K2160" s="29" t="s">
        <v>3282</v>
      </c>
      <c r="L2160" s="29" t="s">
        <v>3112</v>
      </c>
      <c r="M2160" s="29" t="s">
        <v>3283</v>
      </c>
      <c r="N2160" s="29" t="s">
        <v>3284</v>
      </c>
      <c r="O2160" s="29" t="s">
        <v>3376</v>
      </c>
      <c r="P2160" s="29" t="s">
        <v>3377</v>
      </c>
      <c r="Q2160" s="29" t="s">
        <v>3209</v>
      </c>
      <c r="R2160" s="29" t="s">
        <v>3210</v>
      </c>
      <c r="S2160" s="29" t="s">
        <v>3098</v>
      </c>
      <c r="T2160" s="29"/>
      <c r="U2160" s="30">
        <v>61965</v>
      </c>
      <c r="V2160" s="30">
        <v>61965</v>
      </c>
      <c r="W2160" s="30">
        <v>61965</v>
      </c>
      <c r="X2160" s="30">
        <v>61965</v>
      </c>
      <c r="Y2160" s="30">
        <v>61965</v>
      </c>
      <c r="Z2160" s="30">
        <v>61965</v>
      </c>
      <c r="AA2160" s="30">
        <v>61965</v>
      </c>
      <c r="AB2160" s="30">
        <v>61965</v>
      </c>
      <c r="AC2160" s="30">
        <v>61965</v>
      </c>
      <c r="AD2160" s="30">
        <v>61965</v>
      </c>
      <c r="AE2160" s="30">
        <v>61965</v>
      </c>
      <c r="AF2160" s="30">
        <v>61965</v>
      </c>
    </row>
    <row r="2161" spans="1:32" x14ac:dyDescent="0.45">
      <c r="A2161" s="29" t="s">
        <v>478</v>
      </c>
      <c r="B2161" s="29" t="s">
        <v>479</v>
      </c>
      <c r="C2161" s="29" t="s">
        <v>3211</v>
      </c>
      <c r="D2161" s="29" t="s">
        <v>3212</v>
      </c>
      <c r="E2161" s="29" t="s">
        <v>3213</v>
      </c>
      <c r="F2161" s="29" t="s">
        <v>982</v>
      </c>
      <c r="G2161" s="29" t="s">
        <v>3233</v>
      </c>
      <c r="H2161" s="29" t="s">
        <v>3234</v>
      </c>
      <c r="I2161" s="29" t="s">
        <v>3275</v>
      </c>
      <c r="J2161" s="29" t="s">
        <v>3276</v>
      </c>
      <c r="K2161" s="29" t="s">
        <v>3287</v>
      </c>
      <c r="L2161" s="29" t="s">
        <v>3101</v>
      </c>
      <c r="M2161" s="29" t="s">
        <v>3316</v>
      </c>
      <c r="N2161" s="29" t="s">
        <v>3317</v>
      </c>
      <c r="O2161" s="29" t="s">
        <v>3454</v>
      </c>
      <c r="P2161" s="29" t="s">
        <v>3455</v>
      </c>
      <c r="Q2161" s="29" t="s">
        <v>3209</v>
      </c>
      <c r="R2161" s="29" t="s">
        <v>3210</v>
      </c>
      <c r="S2161" s="29" t="s">
        <v>3098</v>
      </c>
      <c r="T2161" s="29"/>
      <c r="U2161" s="30">
        <v>30000</v>
      </c>
      <c r="V2161" s="30">
        <v>30000</v>
      </c>
      <c r="W2161" s="30">
        <v>30000</v>
      </c>
      <c r="X2161" s="30">
        <v>30000</v>
      </c>
      <c r="Y2161" s="30">
        <v>30000</v>
      </c>
      <c r="Z2161" s="30">
        <v>30000</v>
      </c>
      <c r="AA2161" s="30">
        <v>30000</v>
      </c>
      <c r="AB2161" s="30">
        <v>30000</v>
      </c>
      <c r="AC2161" s="30">
        <v>30000</v>
      </c>
      <c r="AD2161" s="30">
        <v>30000</v>
      </c>
      <c r="AE2161" s="30">
        <v>30000</v>
      </c>
      <c r="AF2161" s="30">
        <v>30000</v>
      </c>
    </row>
    <row r="2162" spans="1:32" x14ac:dyDescent="0.45">
      <c r="A2162" s="29" t="s">
        <v>478</v>
      </c>
      <c r="B2162" s="29" t="s">
        <v>479</v>
      </c>
      <c r="C2162" s="29" t="s">
        <v>3211</v>
      </c>
      <c r="D2162" s="29" t="s">
        <v>3212</v>
      </c>
      <c r="E2162" s="29" t="s">
        <v>3213</v>
      </c>
      <c r="F2162" s="29" t="s">
        <v>982</v>
      </c>
      <c r="G2162" s="29" t="s">
        <v>3233</v>
      </c>
      <c r="H2162" s="29" t="s">
        <v>3234</v>
      </c>
      <c r="I2162" s="29" t="s">
        <v>3275</v>
      </c>
      <c r="J2162" s="29" t="s">
        <v>3276</v>
      </c>
      <c r="K2162" s="29" t="s">
        <v>3287</v>
      </c>
      <c r="L2162" s="29" t="s">
        <v>3101</v>
      </c>
      <c r="M2162" s="29" t="s">
        <v>3316</v>
      </c>
      <c r="N2162" s="29" t="s">
        <v>3317</v>
      </c>
      <c r="O2162" s="29" t="s">
        <v>3318</v>
      </c>
      <c r="P2162" s="29" t="s">
        <v>3319</v>
      </c>
      <c r="Q2162" s="29" t="s">
        <v>3209</v>
      </c>
      <c r="R2162" s="29" t="s">
        <v>3210</v>
      </c>
      <c r="S2162" s="29" t="s">
        <v>3098</v>
      </c>
      <c r="T2162" s="29"/>
      <c r="U2162" s="30">
        <v>2720</v>
      </c>
      <c r="V2162" s="30">
        <v>2720</v>
      </c>
      <c r="W2162" s="30">
        <v>2720</v>
      </c>
      <c r="X2162" s="30">
        <v>2720</v>
      </c>
      <c r="Y2162" s="30">
        <v>2720</v>
      </c>
      <c r="Z2162" s="30">
        <v>2720</v>
      </c>
      <c r="AA2162" s="30">
        <v>2720</v>
      </c>
      <c r="AB2162" s="30">
        <v>2720</v>
      </c>
      <c r="AC2162" s="30">
        <v>2720</v>
      </c>
      <c r="AD2162" s="30">
        <v>2720</v>
      </c>
      <c r="AE2162" s="30">
        <v>2678</v>
      </c>
      <c r="AF2162" s="30">
        <v>2678</v>
      </c>
    </row>
    <row r="2163" spans="1:32" x14ac:dyDescent="0.45">
      <c r="A2163" s="29" t="s">
        <v>486</v>
      </c>
      <c r="B2163" s="29" t="s">
        <v>487</v>
      </c>
      <c r="C2163" s="29" t="s">
        <v>3299</v>
      </c>
      <c r="D2163" s="29" t="s">
        <v>3300</v>
      </c>
      <c r="E2163" s="29" t="s">
        <v>3320</v>
      </c>
      <c r="F2163" s="29" t="s">
        <v>3321</v>
      </c>
      <c r="G2163" s="29" t="s">
        <v>3200</v>
      </c>
      <c r="H2163" s="29" t="s">
        <v>3201</v>
      </c>
      <c r="I2163" s="29" t="s">
        <v>3202</v>
      </c>
      <c r="J2163" s="29" t="s">
        <v>3203</v>
      </c>
      <c r="K2163" s="29" t="s">
        <v>3204</v>
      </c>
      <c r="L2163" s="29" t="s">
        <v>3109</v>
      </c>
      <c r="M2163" s="29" t="s">
        <v>3378</v>
      </c>
      <c r="N2163" s="29" t="s">
        <v>3379</v>
      </c>
      <c r="O2163" s="29" t="s">
        <v>3380</v>
      </c>
      <c r="P2163" s="29" t="s">
        <v>3381</v>
      </c>
      <c r="Q2163" s="29" t="s">
        <v>3209</v>
      </c>
      <c r="R2163" s="29" t="s">
        <v>3210</v>
      </c>
      <c r="S2163" s="29" t="s">
        <v>3098</v>
      </c>
      <c r="T2163" s="29"/>
      <c r="U2163" s="30">
        <v>7070</v>
      </c>
      <c r="V2163" s="30">
        <v>7070</v>
      </c>
      <c r="W2163" s="30">
        <v>7070</v>
      </c>
      <c r="X2163" s="30">
        <v>7070</v>
      </c>
      <c r="Y2163" s="30">
        <v>7070</v>
      </c>
      <c r="Z2163" s="30">
        <v>7070</v>
      </c>
      <c r="AA2163" s="30">
        <v>7070</v>
      </c>
      <c r="AB2163" s="30">
        <v>7070</v>
      </c>
      <c r="AC2163" s="30">
        <v>7070</v>
      </c>
      <c r="AD2163" s="30">
        <v>7070</v>
      </c>
      <c r="AE2163" s="30">
        <v>0</v>
      </c>
      <c r="AF2163" s="30">
        <v>0</v>
      </c>
    </row>
    <row r="2164" spans="1:32" x14ac:dyDescent="0.45">
      <c r="A2164" s="29" t="s">
        <v>486</v>
      </c>
      <c r="B2164" s="29" t="s">
        <v>487</v>
      </c>
      <c r="C2164" s="29" t="s">
        <v>3211</v>
      </c>
      <c r="D2164" s="29" t="s">
        <v>3212</v>
      </c>
      <c r="E2164" s="29" t="s">
        <v>3211</v>
      </c>
      <c r="F2164" s="29" t="s">
        <v>3340</v>
      </c>
      <c r="G2164" s="29" t="s">
        <v>3233</v>
      </c>
      <c r="H2164" s="29" t="s">
        <v>3234</v>
      </c>
      <c r="I2164" s="29" t="s">
        <v>3341</v>
      </c>
      <c r="J2164" s="29" t="s">
        <v>3342</v>
      </c>
      <c r="K2164" s="29" t="s">
        <v>3343</v>
      </c>
      <c r="L2164" s="29" t="s">
        <v>3119</v>
      </c>
      <c r="M2164" s="29" t="s">
        <v>3344</v>
      </c>
      <c r="N2164" s="29" t="s">
        <v>3345</v>
      </c>
      <c r="O2164" s="29" t="s">
        <v>3346</v>
      </c>
      <c r="P2164" s="29" t="s">
        <v>3347</v>
      </c>
      <c r="Q2164" s="29" t="s">
        <v>3209</v>
      </c>
      <c r="R2164" s="29" t="s">
        <v>3210</v>
      </c>
      <c r="S2164" s="29" t="s">
        <v>3098</v>
      </c>
      <c r="T2164" s="29"/>
      <c r="U2164" s="30">
        <v>-507</v>
      </c>
      <c r="V2164" s="30">
        <v>-489</v>
      </c>
      <c r="W2164" s="30">
        <v>-524</v>
      </c>
      <c r="X2164" s="30">
        <v>-537</v>
      </c>
      <c r="Y2164" s="30">
        <v>-546</v>
      </c>
      <c r="Z2164" s="30">
        <v>-564</v>
      </c>
      <c r="AA2164" s="30">
        <v>-584</v>
      </c>
      <c r="AB2164" s="30">
        <v>-596</v>
      </c>
      <c r="AC2164" s="30">
        <v>-603</v>
      </c>
      <c r="AD2164" s="30">
        <v>-590</v>
      </c>
      <c r="AE2164" s="30">
        <v>-583</v>
      </c>
      <c r="AF2164" s="30">
        <v>-594</v>
      </c>
    </row>
    <row r="2165" spans="1:32" x14ac:dyDescent="0.45">
      <c r="A2165" s="29" t="s">
        <v>486</v>
      </c>
      <c r="B2165" s="29" t="s">
        <v>487</v>
      </c>
      <c r="C2165" s="29" t="s">
        <v>3211</v>
      </c>
      <c r="D2165" s="29" t="s">
        <v>3212</v>
      </c>
      <c r="E2165" s="29" t="s">
        <v>3211</v>
      </c>
      <c r="F2165" s="29" t="s">
        <v>3340</v>
      </c>
      <c r="G2165" s="29" t="s">
        <v>3233</v>
      </c>
      <c r="H2165" s="29" t="s">
        <v>3234</v>
      </c>
      <c r="I2165" s="29" t="s">
        <v>3341</v>
      </c>
      <c r="J2165" s="29" t="s">
        <v>3342</v>
      </c>
      <c r="K2165" s="29" t="s">
        <v>3348</v>
      </c>
      <c r="L2165" s="29" t="s">
        <v>3115</v>
      </c>
      <c r="M2165" s="29" t="s">
        <v>3366</v>
      </c>
      <c r="N2165" s="29" t="s">
        <v>3367</v>
      </c>
      <c r="O2165" s="29" t="s">
        <v>3368</v>
      </c>
      <c r="P2165" s="29" t="s">
        <v>3369</v>
      </c>
      <c r="Q2165" s="29" t="s">
        <v>3209</v>
      </c>
      <c r="R2165" s="29" t="s">
        <v>3210</v>
      </c>
      <c r="S2165" s="29" t="s">
        <v>3098</v>
      </c>
      <c r="T2165" s="29"/>
      <c r="U2165" s="30">
        <v>0</v>
      </c>
      <c r="V2165" s="30">
        <v>11313</v>
      </c>
      <c r="W2165" s="30">
        <v>16250</v>
      </c>
      <c r="X2165" s="30">
        <v>0</v>
      </c>
      <c r="Y2165" s="30">
        <v>0</v>
      </c>
      <c r="Z2165" s="30">
        <v>2504</v>
      </c>
      <c r="AA2165" s="30">
        <v>0</v>
      </c>
      <c r="AB2165" s="30">
        <v>2904</v>
      </c>
      <c r="AC2165" s="30">
        <v>0</v>
      </c>
      <c r="AD2165" s="30">
        <v>0</v>
      </c>
      <c r="AE2165" s="30">
        <v>25</v>
      </c>
      <c r="AF2165" s="30">
        <v>391</v>
      </c>
    </row>
    <row r="2166" spans="1:32" x14ac:dyDescent="0.45">
      <c r="A2166" s="29" t="s">
        <v>486</v>
      </c>
      <c r="B2166" s="29" t="s">
        <v>487</v>
      </c>
      <c r="C2166" s="29" t="s">
        <v>3211</v>
      </c>
      <c r="D2166" s="29" t="s">
        <v>3212</v>
      </c>
      <c r="E2166" s="29" t="s">
        <v>3211</v>
      </c>
      <c r="F2166" s="29" t="s">
        <v>3340</v>
      </c>
      <c r="G2166" s="29" t="s">
        <v>3233</v>
      </c>
      <c r="H2166" s="29" t="s">
        <v>3234</v>
      </c>
      <c r="I2166" s="29" t="s">
        <v>3341</v>
      </c>
      <c r="J2166" s="29" t="s">
        <v>3342</v>
      </c>
      <c r="K2166" s="29" t="s">
        <v>3348</v>
      </c>
      <c r="L2166" s="29" t="s">
        <v>3115</v>
      </c>
      <c r="M2166" s="29" t="s">
        <v>3366</v>
      </c>
      <c r="N2166" s="29" t="s">
        <v>3367</v>
      </c>
      <c r="O2166" s="29" t="s">
        <v>3370</v>
      </c>
      <c r="P2166" s="29" t="s">
        <v>3371</v>
      </c>
      <c r="Q2166" s="29" t="s">
        <v>3209</v>
      </c>
      <c r="R2166" s="29" t="s">
        <v>3210</v>
      </c>
      <c r="S2166" s="29" t="s">
        <v>3098</v>
      </c>
      <c r="T2166" s="29"/>
      <c r="U2166" s="30">
        <v>71951.142000000007</v>
      </c>
      <c r="V2166" s="30">
        <v>72017.275999999998</v>
      </c>
      <c r="W2166" s="30">
        <v>72024.574999999997</v>
      </c>
      <c r="X2166" s="30">
        <v>72024.574999999997</v>
      </c>
      <c r="Y2166" s="30">
        <v>72024.574999999997</v>
      </c>
      <c r="Z2166" s="30">
        <v>72255.952000000005</v>
      </c>
      <c r="AA2166" s="30">
        <v>72987.342000000004</v>
      </c>
      <c r="AB2166" s="30">
        <v>73096.025999999998</v>
      </c>
      <c r="AC2166" s="30">
        <v>73096.025999999998</v>
      </c>
      <c r="AD2166" s="30">
        <v>59148.302000000003</v>
      </c>
      <c r="AE2166" s="30">
        <v>59384.423999999999</v>
      </c>
      <c r="AF2166" s="30">
        <v>59384.423999999999</v>
      </c>
    </row>
    <row r="2167" spans="1:32" x14ac:dyDescent="0.45">
      <c r="A2167" s="29" t="s">
        <v>486</v>
      </c>
      <c r="B2167" s="29" t="s">
        <v>487</v>
      </c>
      <c r="C2167" s="29" t="s">
        <v>3211</v>
      </c>
      <c r="D2167" s="29" t="s">
        <v>3212</v>
      </c>
      <c r="E2167" s="29" t="s">
        <v>3211</v>
      </c>
      <c r="F2167" s="29" t="s">
        <v>3340</v>
      </c>
      <c r="G2167" s="29" t="s">
        <v>3233</v>
      </c>
      <c r="H2167" s="29" t="s">
        <v>3234</v>
      </c>
      <c r="I2167" s="29" t="s">
        <v>3341</v>
      </c>
      <c r="J2167" s="29" t="s">
        <v>3342</v>
      </c>
      <c r="K2167" s="29" t="s">
        <v>3474</v>
      </c>
      <c r="L2167" s="29" t="s">
        <v>3116</v>
      </c>
      <c r="M2167" s="29" t="s">
        <v>3475</v>
      </c>
      <c r="N2167" s="29" t="s">
        <v>3476</v>
      </c>
      <c r="O2167" s="29" t="s">
        <v>3477</v>
      </c>
      <c r="P2167" s="29" t="s">
        <v>3476</v>
      </c>
      <c r="Q2167" s="29" t="s">
        <v>3209</v>
      </c>
      <c r="R2167" s="29" t="s">
        <v>3210</v>
      </c>
      <c r="S2167" s="29" t="s">
        <v>3098</v>
      </c>
      <c r="T2167" s="29"/>
      <c r="U2167" s="30">
        <v>2356</v>
      </c>
      <c r="V2167" s="30">
        <v>2356</v>
      </c>
      <c r="W2167" s="30">
        <v>2310</v>
      </c>
      <c r="X2167" s="30">
        <v>2025</v>
      </c>
      <c r="Y2167" s="30">
        <v>2026</v>
      </c>
      <c r="Z2167" s="30">
        <v>2028</v>
      </c>
      <c r="AA2167" s="30">
        <v>2031</v>
      </c>
      <c r="AB2167" s="30">
        <v>2031</v>
      </c>
      <c r="AC2167" s="30">
        <v>2031</v>
      </c>
      <c r="AD2167" s="30">
        <v>2015</v>
      </c>
      <c r="AE2167" s="30">
        <v>2031</v>
      </c>
      <c r="AF2167" s="30">
        <v>2031</v>
      </c>
    </row>
    <row r="2168" spans="1:32" x14ac:dyDescent="0.45">
      <c r="A2168" s="29" t="s">
        <v>486</v>
      </c>
      <c r="B2168" s="29" t="s">
        <v>487</v>
      </c>
      <c r="C2168" s="29" t="s">
        <v>3211</v>
      </c>
      <c r="D2168" s="29" t="s">
        <v>3212</v>
      </c>
      <c r="E2168" s="29" t="s">
        <v>3211</v>
      </c>
      <c r="F2168" s="29" t="s">
        <v>3340</v>
      </c>
      <c r="G2168" s="29" t="s">
        <v>3233</v>
      </c>
      <c r="H2168" s="29" t="s">
        <v>3234</v>
      </c>
      <c r="I2168" s="29" t="s">
        <v>3341</v>
      </c>
      <c r="J2168" s="29" t="s">
        <v>3342</v>
      </c>
      <c r="K2168" s="29" t="s">
        <v>3474</v>
      </c>
      <c r="L2168" s="29" t="s">
        <v>3116</v>
      </c>
      <c r="M2168" s="29" t="s">
        <v>3482</v>
      </c>
      <c r="N2168" s="29" t="s">
        <v>3483</v>
      </c>
      <c r="O2168" s="29" t="s">
        <v>3486</v>
      </c>
      <c r="P2168" s="29" t="s">
        <v>3487</v>
      </c>
      <c r="Q2168" s="29" t="s">
        <v>3209</v>
      </c>
      <c r="R2168" s="29" t="s">
        <v>3210</v>
      </c>
      <c r="S2168" s="29" t="s">
        <v>3098</v>
      </c>
      <c r="T2168" s="29"/>
      <c r="U2168" s="30">
        <v>1000</v>
      </c>
      <c r="V2168" s="30">
        <v>1000</v>
      </c>
      <c r="W2168" s="30">
        <v>1000</v>
      </c>
      <c r="X2168" s="30">
        <v>1000</v>
      </c>
      <c r="Y2168" s="30">
        <v>1126</v>
      </c>
      <c r="Z2168" s="30">
        <v>1300</v>
      </c>
      <c r="AA2168" s="30">
        <v>1300</v>
      </c>
      <c r="AB2168" s="30">
        <v>1300</v>
      </c>
      <c r="AC2168" s="30">
        <v>1300</v>
      </c>
      <c r="AD2168" s="30">
        <v>1300</v>
      </c>
      <c r="AE2168" s="30">
        <v>1300</v>
      </c>
      <c r="AF2168" s="30">
        <v>1300</v>
      </c>
    </row>
    <row r="2169" spans="1:32" x14ac:dyDescent="0.45">
      <c r="A2169" s="29" t="s">
        <v>486</v>
      </c>
      <c r="B2169" s="29" t="s">
        <v>487</v>
      </c>
      <c r="C2169" s="29" t="s">
        <v>3211</v>
      </c>
      <c r="D2169" s="29" t="s">
        <v>3212</v>
      </c>
      <c r="E2169" s="29" t="s">
        <v>3211</v>
      </c>
      <c r="F2169" s="29" t="s">
        <v>3340</v>
      </c>
      <c r="G2169" s="29" t="s">
        <v>3233</v>
      </c>
      <c r="H2169" s="29" t="s">
        <v>3234</v>
      </c>
      <c r="I2169" s="29" t="s">
        <v>3341</v>
      </c>
      <c r="J2169" s="29" t="s">
        <v>3342</v>
      </c>
      <c r="K2169" s="29" t="s">
        <v>3474</v>
      </c>
      <c r="L2169" s="29" t="s">
        <v>3116</v>
      </c>
      <c r="M2169" s="29" t="s">
        <v>3488</v>
      </c>
      <c r="N2169" s="29" t="s">
        <v>3489</v>
      </c>
      <c r="O2169" s="29" t="s">
        <v>3490</v>
      </c>
      <c r="P2169" s="29" t="s">
        <v>3491</v>
      </c>
      <c r="Q2169" s="29" t="s">
        <v>3209</v>
      </c>
      <c r="R2169" s="29" t="s">
        <v>3210</v>
      </c>
      <c r="S2169" s="29" t="s">
        <v>3098</v>
      </c>
      <c r="T2169" s="29"/>
      <c r="U2169" s="30">
        <v>116044.264</v>
      </c>
      <c r="V2169" s="30">
        <v>113560.05</v>
      </c>
      <c r="W2169" s="30">
        <v>99516.532999999996</v>
      </c>
      <c r="X2169" s="30">
        <v>99520.339000000007</v>
      </c>
      <c r="Y2169" s="30">
        <v>99520.339000000007</v>
      </c>
      <c r="Z2169" s="30">
        <v>99520.339000000007</v>
      </c>
      <c r="AA2169" s="30">
        <v>99520.339000000007</v>
      </c>
      <c r="AB2169" s="30">
        <v>99520.339000000007</v>
      </c>
      <c r="AC2169" s="30">
        <v>99520.339000000007</v>
      </c>
      <c r="AD2169" s="30">
        <v>99520.339000000007</v>
      </c>
      <c r="AE2169" s="30">
        <v>99520.339000000007</v>
      </c>
      <c r="AF2169" s="30">
        <v>99520.339000000007</v>
      </c>
    </row>
    <row r="2170" spans="1:32" x14ac:dyDescent="0.45">
      <c r="A2170" s="29" t="s">
        <v>486</v>
      </c>
      <c r="B2170" s="29" t="s">
        <v>487</v>
      </c>
      <c r="C2170" s="29" t="s">
        <v>3211</v>
      </c>
      <c r="D2170" s="29" t="s">
        <v>3212</v>
      </c>
      <c r="E2170" s="29" t="s">
        <v>3213</v>
      </c>
      <c r="F2170" s="29" t="s">
        <v>982</v>
      </c>
      <c r="G2170" s="29" t="s">
        <v>3200</v>
      </c>
      <c r="H2170" s="29" t="s">
        <v>3201</v>
      </c>
      <c r="I2170" s="29" t="s">
        <v>3202</v>
      </c>
      <c r="J2170" s="29" t="s">
        <v>3203</v>
      </c>
      <c r="K2170" s="29" t="s">
        <v>3221</v>
      </c>
      <c r="L2170" s="29" t="s">
        <v>3113</v>
      </c>
      <c r="M2170" s="29" t="s">
        <v>3222</v>
      </c>
      <c r="N2170" s="29" t="s">
        <v>3223</v>
      </c>
      <c r="O2170" s="29" t="s">
        <v>3224</v>
      </c>
      <c r="P2170" s="29" t="s">
        <v>3225</v>
      </c>
      <c r="Q2170" s="29" t="s">
        <v>3209</v>
      </c>
      <c r="R2170" s="29" t="s">
        <v>3210</v>
      </c>
      <c r="S2170" s="29" t="s">
        <v>3098</v>
      </c>
      <c r="T2170" s="29"/>
      <c r="U2170" s="30">
        <v>10000</v>
      </c>
      <c r="V2170" s="30">
        <v>18386</v>
      </c>
      <c r="W2170" s="30">
        <v>25062</v>
      </c>
      <c r="X2170" s="30">
        <v>29831</v>
      </c>
      <c r="Y2170" s="30">
        <v>25880</v>
      </c>
      <c r="Z2170" s="30">
        <v>24326</v>
      </c>
      <c r="AA2170" s="30">
        <v>27748</v>
      </c>
      <c r="AB2170" s="30">
        <v>29655</v>
      </c>
      <c r="AC2170" s="30">
        <v>28050</v>
      </c>
      <c r="AD2170" s="30">
        <v>21970</v>
      </c>
      <c r="AE2170" s="30">
        <v>20096</v>
      </c>
      <c r="AF2170" s="30">
        <v>23015</v>
      </c>
    </row>
    <row r="2171" spans="1:32" x14ac:dyDescent="0.45">
      <c r="A2171" s="29" t="s">
        <v>486</v>
      </c>
      <c r="B2171" s="29" t="s">
        <v>487</v>
      </c>
      <c r="C2171" s="29" t="s">
        <v>3211</v>
      </c>
      <c r="D2171" s="29" t="s">
        <v>3212</v>
      </c>
      <c r="E2171" s="29" t="s">
        <v>3213</v>
      </c>
      <c r="F2171" s="29" t="s">
        <v>982</v>
      </c>
      <c r="G2171" s="29" t="s">
        <v>3200</v>
      </c>
      <c r="H2171" s="29" t="s">
        <v>3201</v>
      </c>
      <c r="I2171" s="29" t="s">
        <v>3202</v>
      </c>
      <c r="J2171" s="29" t="s">
        <v>3203</v>
      </c>
      <c r="K2171" s="29" t="s">
        <v>3401</v>
      </c>
      <c r="L2171" s="29" t="s">
        <v>3402</v>
      </c>
      <c r="M2171" s="29" t="s">
        <v>3403</v>
      </c>
      <c r="N2171" s="29" t="s">
        <v>3404</v>
      </c>
      <c r="O2171" s="29" t="s">
        <v>3506</v>
      </c>
      <c r="P2171" s="29" t="s">
        <v>3507</v>
      </c>
      <c r="Q2171" s="29" t="s">
        <v>3209</v>
      </c>
      <c r="R2171" s="29" t="s">
        <v>3210</v>
      </c>
      <c r="S2171" s="29" t="s">
        <v>3098</v>
      </c>
      <c r="T2171" s="29"/>
      <c r="U2171" s="30">
        <v>12135</v>
      </c>
      <c r="V2171" s="30">
        <v>5536</v>
      </c>
      <c r="W2171" s="30">
        <v>130</v>
      </c>
      <c r="X2171" s="30">
        <v>29</v>
      </c>
      <c r="Y2171" s="30">
        <v>0</v>
      </c>
      <c r="Z2171" s="30">
        <v>0</v>
      </c>
      <c r="AA2171" s="30">
        <v>188</v>
      </c>
      <c r="AB2171" s="30">
        <v>0</v>
      </c>
      <c r="AC2171" s="30">
        <v>101</v>
      </c>
      <c r="AD2171" s="30">
        <v>87</v>
      </c>
      <c r="AE2171" s="30">
        <v>159</v>
      </c>
      <c r="AF2171" s="30">
        <v>0</v>
      </c>
    </row>
    <row r="2172" spans="1:32" x14ac:dyDescent="0.45">
      <c r="A2172" s="29" t="s">
        <v>486</v>
      </c>
      <c r="B2172" s="29" t="s">
        <v>487</v>
      </c>
      <c r="C2172" s="29" t="s">
        <v>3211</v>
      </c>
      <c r="D2172" s="29" t="s">
        <v>3212</v>
      </c>
      <c r="E2172" s="29" t="s">
        <v>3213</v>
      </c>
      <c r="F2172" s="29" t="s">
        <v>982</v>
      </c>
      <c r="G2172" s="29" t="s">
        <v>3200</v>
      </c>
      <c r="H2172" s="29" t="s">
        <v>3201</v>
      </c>
      <c r="I2172" s="29" t="s">
        <v>3202</v>
      </c>
      <c r="J2172" s="29" t="s">
        <v>3203</v>
      </c>
      <c r="K2172" s="29" t="s">
        <v>3401</v>
      </c>
      <c r="L2172" s="29" t="s">
        <v>3402</v>
      </c>
      <c r="M2172" s="29" t="s">
        <v>3403</v>
      </c>
      <c r="N2172" s="29" t="s">
        <v>3404</v>
      </c>
      <c r="O2172" s="29" t="s">
        <v>3816</v>
      </c>
      <c r="P2172" s="29" t="s">
        <v>3817</v>
      </c>
      <c r="Q2172" s="29" t="s">
        <v>3209</v>
      </c>
      <c r="R2172" s="29" t="s">
        <v>3210</v>
      </c>
      <c r="S2172" s="29" t="s">
        <v>3098</v>
      </c>
      <c r="T2172" s="29"/>
      <c r="U2172" s="30">
        <v>112775</v>
      </c>
      <c r="V2172" s="30">
        <v>109519</v>
      </c>
      <c r="W2172" s="30">
        <v>105563</v>
      </c>
      <c r="X2172" s="30">
        <v>107640</v>
      </c>
      <c r="Y2172" s="30">
        <v>105886</v>
      </c>
      <c r="Z2172" s="30">
        <v>105074</v>
      </c>
      <c r="AA2172" s="30">
        <v>105335</v>
      </c>
      <c r="AB2172" s="30">
        <v>106515</v>
      </c>
      <c r="AC2172" s="30">
        <v>106553</v>
      </c>
      <c r="AD2172" s="30">
        <v>104307</v>
      </c>
      <c r="AE2172" s="30">
        <v>102904</v>
      </c>
      <c r="AF2172" s="30">
        <v>103234</v>
      </c>
    </row>
    <row r="2173" spans="1:32" x14ac:dyDescent="0.45">
      <c r="A2173" s="29" t="s">
        <v>486</v>
      </c>
      <c r="B2173" s="29" t="s">
        <v>487</v>
      </c>
      <c r="C2173" s="29" t="s">
        <v>3211</v>
      </c>
      <c r="D2173" s="29" t="s">
        <v>3212</v>
      </c>
      <c r="E2173" s="29" t="s">
        <v>3213</v>
      </c>
      <c r="F2173" s="29" t="s">
        <v>982</v>
      </c>
      <c r="G2173" s="29" t="s">
        <v>3200</v>
      </c>
      <c r="H2173" s="29" t="s">
        <v>3201</v>
      </c>
      <c r="I2173" s="29" t="s">
        <v>3202</v>
      </c>
      <c r="J2173" s="29" t="s">
        <v>3203</v>
      </c>
      <c r="K2173" s="29" t="s">
        <v>3401</v>
      </c>
      <c r="L2173" s="29" t="s">
        <v>3402</v>
      </c>
      <c r="M2173" s="29" t="s">
        <v>3832</v>
      </c>
      <c r="N2173" s="29" t="s">
        <v>3833</v>
      </c>
      <c r="O2173" s="29" t="s">
        <v>3834</v>
      </c>
      <c r="P2173" s="29" t="s">
        <v>3835</v>
      </c>
      <c r="Q2173" s="29" t="s">
        <v>3209</v>
      </c>
      <c r="R2173" s="29" t="s">
        <v>3210</v>
      </c>
      <c r="S2173" s="29" t="s">
        <v>3098</v>
      </c>
      <c r="T2173" s="29"/>
      <c r="U2173" s="30">
        <v>22630</v>
      </c>
      <c r="V2173" s="30">
        <v>0</v>
      </c>
      <c r="W2173" s="30">
        <v>0</v>
      </c>
      <c r="X2173" s="30">
        <v>0</v>
      </c>
      <c r="Y2173" s="30">
        <v>0</v>
      </c>
      <c r="Z2173" s="30">
        <v>0</v>
      </c>
      <c r="AA2173" s="30">
        <v>0</v>
      </c>
      <c r="AB2173" s="30">
        <v>0</v>
      </c>
      <c r="AC2173" s="30">
        <v>0</v>
      </c>
      <c r="AD2173" s="30">
        <v>0</v>
      </c>
      <c r="AE2173" s="30">
        <v>0</v>
      </c>
      <c r="AF2173" s="30">
        <v>0</v>
      </c>
    </row>
    <row r="2174" spans="1:32" x14ac:dyDescent="0.45">
      <c r="A2174" s="29" t="s">
        <v>486</v>
      </c>
      <c r="B2174" s="29" t="s">
        <v>487</v>
      </c>
      <c r="C2174" s="29" t="s">
        <v>3211</v>
      </c>
      <c r="D2174" s="29" t="s">
        <v>3212</v>
      </c>
      <c r="E2174" s="29" t="s">
        <v>3213</v>
      </c>
      <c r="F2174" s="29" t="s">
        <v>982</v>
      </c>
      <c r="G2174" s="29" t="s">
        <v>3200</v>
      </c>
      <c r="H2174" s="29" t="s">
        <v>3201</v>
      </c>
      <c r="I2174" s="29" t="s">
        <v>3226</v>
      </c>
      <c r="J2174" s="29" t="s">
        <v>3227</v>
      </c>
      <c r="K2174" s="29" t="s">
        <v>3228</v>
      </c>
      <c r="L2174" s="29" t="s">
        <v>3111</v>
      </c>
      <c r="M2174" s="29" t="s">
        <v>3229</v>
      </c>
      <c r="N2174" s="29" t="s">
        <v>3230</v>
      </c>
      <c r="O2174" s="29" t="s">
        <v>3231</v>
      </c>
      <c r="P2174" s="29" t="s">
        <v>3232</v>
      </c>
      <c r="Q2174" s="29" t="s">
        <v>3209</v>
      </c>
      <c r="R2174" s="29" t="s">
        <v>3210</v>
      </c>
      <c r="S2174" s="29" t="s">
        <v>3098</v>
      </c>
      <c r="T2174" s="29"/>
      <c r="U2174" s="30">
        <v>0</v>
      </c>
      <c r="V2174" s="30">
        <v>0</v>
      </c>
      <c r="W2174" s="30">
        <v>0</v>
      </c>
      <c r="X2174" s="30">
        <v>0</v>
      </c>
      <c r="Y2174" s="30">
        <v>0</v>
      </c>
      <c r="Z2174" s="30">
        <v>0</v>
      </c>
      <c r="AA2174" s="30">
        <v>0</v>
      </c>
      <c r="AB2174" s="30">
        <v>0</v>
      </c>
      <c r="AC2174" s="30">
        <v>0</v>
      </c>
      <c r="AD2174" s="30">
        <v>0</v>
      </c>
      <c r="AE2174" s="30">
        <v>0</v>
      </c>
      <c r="AF2174" s="30">
        <v>0</v>
      </c>
    </row>
    <row r="2175" spans="1:32" x14ac:dyDescent="0.45">
      <c r="A2175" s="29" t="s">
        <v>486</v>
      </c>
      <c r="B2175" s="29" t="s">
        <v>487</v>
      </c>
      <c r="C2175" s="29" t="s">
        <v>3211</v>
      </c>
      <c r="D2175" s="29" t="s">
        <v>3212</v>
      </c>
      <c r="E2175" s="29" t="s">
        <v>3213</v>
      </c>
      <c r="F2175" s="29" t="s">
        <v>982</v>
      </c>
      <c r="G2175" s="29" t="s">
        <v>3233</v>
      </c>
      <c r="H2175" s="29" t="s">
        <v>3234</v>
      </c>
      <c r="I2175" s="29" t="s">
        <v>3235</v>
      </c>
      <c r="J2175" s="29" t="s">
        <v>3236</v>
      </c>
      <c r="K2175" s="29" t="s">
        <v>3237</v>
      </c>
      <c r="L2175" s="29" t="s">
        <v>3107</v>
      </c>
      <c r="M2175" s="29" t="s">
        <v>3238</v>
      </c>
      <c r="N2175" s="29" t="s">
        <v>3239</v>
      </c>
      <c r="O2175" s="29" t="s">
        <v>3422</v>
      </c>
      <c r="P2175" s="29" t="s">
        <v>3423</v>
      </c>
      <c r="Q2175" s="29" t="s">
        <v>3209</v>
      </c>
      <c r="R2175" s="29" t="s">
        <v>3210</v>
      </c>
      <c r="S2175" s="29" t="s">
        <v>3098</v>
      </c>
      <c r="T2175" s="29"/>
      <c r="U2175" s="30">
        <v>2200</v>
      </c>
      <c r="V2175" s="30">
        <v>2200</v>
      </c>
      <c r="W2175" s="30">
        <v>2200</v>
      </c>
      <c r="X2175" s="30">
        <v>2200</v>
      </c>
      <c r="Y2175" s="30">
        <v>2200</v>
      </c>
      <c r="Z2175" s="30">
        <v>2200</v>
      </c>
      <c r="AA2175" s="30">
        <v>2200</v>
      </c>
      <c r="AB2175" s="30">
        <v>2200</v>
      </c>
      <c r="AC2175" s="30">
        <v>2200</v>
      </c>
      <c r="AD2175" s="30">
        <v>2200</v>
      </c>
      <c r="AE2175" s="30">
        <v>2200</v>
      </c>
      <c r="AF2175" s="30">
        <v>2200</v>
      </c>
    </row>
    <row r="2176" spans="1:32" x14ac:dyDescent="0.45">
      <c r="A2176" s="29" t="s">
        <v>486</v>
      </c>
      <c r="B2176" s="29" t="s">
        <v>487</v>
      </c>
      <c r="C2176" s="29" t="s">
        <v>3211</v>
      </c>
      <c r="D2176" s="29" t="s">
        <v>3212</v>
      </c>
      <c r="E2176" s="29" t="s">
        <v>3213</v>
      </c>
      <c r="F2176" s="29" t="s">
        <v>982</v>
      </c>
      <c r="G2176" s="29" t="s">
        <v>3233</v>
      </c>
      <c r="H2176" s="29" t="s">
        <v>3234</v>
      </c>
      <c r="I2176" s="29" t="s">
        <v>3242</v>
      </c>
      <c r="J2176" s="29" t="s">
        <v>3243</v>
      </c>
      <c r="K2176" s="29" t="s">
        <v>3244</v>
      </c>
      <c r="L2176" s="29" t="s">
        <v>3104</v>
      </c>
      <c r="M2176" s="29" t="s">
        <v>3245</v>
      </c>
      <c r="N2176" s="29" t="s">
        <v>3246</v>
      </c>
      <c r="O2176" s="29" t="s">
        <v>3701</v>
      </c>
      <c r="P2176" s="29" t="s">
        <v>3702</v>
      </c>
      <c r="Q2176" s="29" t="s">
        <v>3209</v>
      </c>
      <c r="R2176" s="29" t="s">
        <v>3210</v>
      </c>
      <c r="S2176" s="29" t="s">
        <v>3098</v>
      </c>
      <c r="T2176" s="29"/>
      <c r="U2176" s="30">
        <v>16560</v>
      </c>
      <c r="V2176" s="30">
        <v>16560</v>
      </c>
      <c r="W2176" s="30">
        <v>16560</v>
      </c>
      <c r="X2176" s="30">
        <v>16560</v>
      </c>
      <c r="Y2176" s="30">
        <v>16560</v>
      </c>
      <c r="Z2176" s="30">
        <v>16560</v>
      </c>
      <c r="AA2176" s="30">
        <v>16560</v>
      </c>
      <c r="AB2176" s="30">
        <v>16560</v>
      </c>
      <c r="AC2176" s="30">
        <v>16560</v>
      </c>
      <c r="AD2176" s="30">
        <v>16560</v>
      </c>
      <c r="AE2176" s="30">
        <v>16560</v>
      </c>
      <c r="AF2176" s="30">
        <v>16560</v>
      </c>
    </row>
    <row r="2177" spans="1:32" x14ac:dyDescent="0.45">
      <c r="A2177" s="29" t="s">
        <v>486</v>
      </c>
      <c r="B2177" s="29" t="s">
        <v>487</v>
      </c>
      <c r="C2177" s="29" t="s">
        <v>3211</v>
      </c>
      <c r="D2177" s="29" t="s">
        <v>3212</v>
      </c>
      <c r="E2177" s="29" t="s">
        <v>3213</v>
      </c>
      <c r="F2177" s="29" t="s">
        <v>982</v>
      </c>
      <c r="G2177" s="29" t="s">
        <v>3233</v>
      </c>
      <c r="H2177" s="29" t="s">
        <v>3234</v>
      </c>
      <c r="I2177" s="29" t="s">
        <v>3262</v>
      </c>
      <c r="J2177" s="29" t="s">
        <v>3263</v>
      </c>
      <c r="K2177" s="29" t="s">
        <v>3307</v>
      </c>
      <c r="L2177" s="29" t="s">
        <v>3117</v>
      </c>
      <c r="M2177" s="29" t="s">
        <v>3308</v>
      </c>
      <c r="N2177" s="29" t="s">
        <v>3309</v>
      </c>
      <c r="O2177" s="29" t="s">
        <v>3310</v>
      </c>
      <c r="P2177" s="29" t="s">
        <v>3311</v>
      </c>
      <c r="Q2177" s="29" t="s">
        <v>3209</v>
      </c>
      <c r="R2177" s="29" t="s">
        <v>3210</v>
      </c>
      <c r="S2177" s="29" t="s">
        <v>3098</v>
      </c>
      <c r="T2177" s="29"/>
      <c r="U2177" s="30">
        <v>0</v>
      </c>
      <c r="V2177" s="30">
        <v>13650</v>
      </c>
      <c r="W2177" s="30">
        <v>40950</v>
      </c>
      <c r="X2177" s="30">
        <v>10500</v>
      </c>
      <c r="Y2177" s="30">
        <v>7350</v>
      </c>
      <c r="Z2177" s="30">
        <v>4200</v>
      </c>
      <c r="AA2177" s="30">
        <v>4200</v>
      </c>
      <c r="AB2177" s="30">
        <v>29400</v>
      </c>
      <c r="AC2177" s="30">
        <v>2100</v>
      </c>
      <c r="AD2177" s="30">
        <v>25200</v>
      </c>
      <c r="AE2177" s="30">
        <v>6266</v>
      </c>
      <c r="AF2177" s="30">
        <v>9958</v>
      </c>
    </row>
    <row r="2178" spans="1:32" x14ac:dyDescent="0.45">
      <c r="A2178" s="29" t="s">
        <v>486</v>
      </c>
      <c r="B2178" s="29" t="s">
        <v>487</v>
      </c>
      <c r="C2178" s="29" t="s">
        <v>3211</v>
      </c>
      <c r="D2178" s="29" t="s">
        <v>3212</v>
      </c>
      <c r="E2178" s="29" t="s">
        <v>3213</v>
      </c>
      <c r="F2178" s="29" t="s">
        <v>982</v>
      </c>
      <c r="G2178" s="29" t="s">
        <v>3233</v>
      </c>
      <c r="H2178" s="29" t="s">
        <v>3234</v>
      </c>
      <c r="I2178" s="29" t="s">
        <v>3262</v>
      </c>
      <c r="J2178" s="29" t="s">
        <v>3263</v>
      </c>
      <c r="K2178" s="29" t="s">
        <v>3264</v>
      </c>
      <c r="L2178" s="29" t="s">
        <v>3103</v>
      </c>
      <c r="M2178" s="29" t="s">
        <v>3265</v>
      </c>
      <c r="N2178" s="29" t="s">
        <v>3266</v>
      </c>
      <c r="O2178" s="29" t="s">
        <v>3267</v>
      </c>
      <c r="P2178" s="29" t="s">
        <v>3268</v>
      </c>
      <c r="Q2178" s="29" t="s">
        <v>3209</v>
      </c>
      <c r="R2178" s="29" t="s">
        <v>3210</v>
      </c>
      <c r="S2178" s="29" t="s">
        <v>3098</v>
      </c>
      <c r="T2178" s="29"/>
      <c r="U2178" s="30">
        <v>11600</v>
      </c>
      <c r="V2178" s="30">
        <v>11600</v>
      </c>
      <c r="W2178" s="30">
        <v>11600</v>
      </c>
      <c r="X2178" s="30">
        <v>11600</v>
      </c>
      <c r="Y2178" s="30">
        <v>11600</v>
      </c>
      <c r="Z2178" s="30">
        <v>11600</v>
      </c>
      <c r="AA2178" s="30">
        <v>11600</v>
      </c>
      <c r="AB2178" s="30">
        <v>11600</v>
      </c>
      <c r="AC2178" s="30">
        <v>11600</v>
      </c>
      <c r="AD2178" s="30">
        <v>11600</v>
      </c>
      <c r="AE2178" s="30">
        <v>11600</v>
      </c>
      <c r="AF2178" s="30">
        <v>11600</v>
      </c>
    </row>
    <row r="2179" spans="1:32" x14ac:dyDescent="0.45">
      <c r="A2179" s="29" t="s">
        <v>486</v>
      </c>
      <c r="B2179" s="29" t="s">
        <v>487</v>
      </c>
      <c r="C2179" s="29" t="s">
        <v>3211</v>
      </c>
      <c r="D2179" s="29" t="s">
        <v>3212</v>
      </c>
      <c r="E2179" s="29" t="s">
        <v>3213</v>
      </c>
      <c r="F2179" s="29" t="s">
        <v>982</v>
      </c>
      <c r="G2179" s="29" t="s">
        <v>3233</v>
      </c>
      <c r="H2179" s="29" t="s">
        <v>3234</v>
      </c>
      <c r="I2179" s="29" t="s">
        <v>3262</v>
      </c>
      <c r="J2179" s="29" t="s">
        <v>3263</v>
      </c>
      <c r="K2179" s="29" t="s">
        <v>3264</v>
      </c>
      <c r="L2179" s="29" t="s">
        <v>3103</v>
      </c>
      <c r="M2179" s="29" t="s">
        <v>3265</v>
      </c>
      <c r="N2179" s="29" t="s">
        <v>3266</v>
      </c>
      <c r="O2179" s="29" t="s">
        <v>3269</v>
      </c>
      <c r="P2179" s="29" t="s">
        <v>3270</v>
      </c>
      <c r="Q2179" s="29" t="s">
        <v>3209</v>
      </c>
      <c r="R2179" s="29" t="s">
        <v>3210</v>
      </c>
      <c r="S2179" s="29" t="s">
        <v>3098</v>
      </c>
      <c r="T2179" s="29"/>
      <c r="U2179" s="30">
        <v>0</v>
      </c>
      <c r="V2179" s="30">
        <v>0</v>
      </c>
      <c r="W2179" s="30">
        <v>0</v>
      </c>
      <c r="X2179" s="30">
        <v>0</v>
      </c>
      <c r="Y2179" s="30">
        <v>0</v>
      </c>
      <c r="Z2179" s="30">
        <v>0</v>
      </c>
      <c r="AA2179" s="30">
        <v>0</v>
      </c>
      <c r="AB2179" s="30">
        <v>468</v>
      </c>
      <c r="AC2179" s="30">
        <v>390</v>
      </c>
      <c r="AD2179" s="30">
        <v>507</v>
      </c>
      <c r="AE2179" s="30">
        <v>741</v>
      </c>
      <c r="AF2179" s="30">
        <v>273</v>
      </c>
    </row>
    <row r="2180" spans="1:32" x14ac:dyDescent="0.45">
      <c r="A2180" s="29" t="s">
        <v>486</v>
      </c>
      <c r="B2180" s="29" t="s">
        <v>487</v>
      </c>
      <c r="C2180" s="29" t="s">
        <v>3211</v>
      </c>
      <c r="D2180" s="29" t="s">
        <v>3212</v>
      </c>
      <c r="E2180" s="29" t="s">
        <v>3213</v>
      </c>
      <c r="F2180" s="29" t="s">
        <v>982</v>
      </c>
      <c r="G2180" s="29" t="s">
        <v>3233</v>
      </c>
      <c r="H2180" s="29" t="s">
        <v>3234</v>
      </c>
      <c r="I2180" s="29" t="s">
        <v>3262</v>
      </c>
      <c r="J2180" s="29" t="s">
        <v>3263</v>
      </c>
      <c r="K2180" s="29" t="s">
        <v>3264</v>
      </c>
      <c r="L2180" s="29" t="s">
        <v>3103</v>
      </c>
      <c r="M2180" s="29" t="s">
        <v>3322</v>
      </c>
      <c r="N2180" s="29" t="s">
        <v>3323</v>
      </c>
      <c r="O2180" s="29" t="s">
        <v>3374</v>
      </c>
      <c r="P2180" s="29" t="s">
        <v>3375</v>
      </c>
      <c r="Q2180" s="29" t="s">
        <v>3209</v>
      </c>
      <c r="R2180" s="29" t="s">
        <v>3210</v>
      </c>
      <c r="S2180" s="29" t="s">
        <v>3098</v>
      </c>
      <c r="T2180" s="29"/>
      <c r="U2180" s="30">
        <v>1000</v>
      </c>
      <c r="V2180" s="30">
        <v>1000</v>
      </c>
      <c r="W2180" s="30">
        <v>1000</v>
      </c>
      <c r="X2180" s="30">
        <v>1000</v>
      </c>
      <c r="Y2180" s="30">
        <v>1000</v>
      </c>
      <c r="Z2180" s="30">
        <v>1000</v>
      </c>
      <c r="AA2180" s="30">
        <v>1000</v>
      </c>
      <c r="AB2180" s="30">
        <v>1000</v>
      </c>
      <c r="AC2180" s="30">
        <v>1000</v>
      </c>
      <c r="AD2180" s="30">
        <v>1000</v>
      </c>
      <c r="AE2180" s="30">
        <v>1000</v>
      </c>
      <c r="AF2180" s="30">
        <v>1000</v>
      </c>
    </row>
    <row r="2181" spans="1:32" x14ac:dyDescent="0.45">
      <c r="A2181" s="29" t="s">
        <v>486</v>
      </c>
      <c r="B2181" s="29" t="s">
        <v>487</v>
      </c>
      <c r="C2181" s="29" t="s">
        <v>3211</v>
      </c>
      <c r="D2181" s="29" t="s">
        <v>3212</v>
      </c>
      <c r="E2181" s="29" t="s">
        <v>3213</v>
      </c>
      <c r="F2181" s="29" t="s">
        <v>982</v>
      </c>
      <c r="G2181" s="29" t="s">
        <v>3233</v>
      </c>
      <c r="H2181" s="29" t="s">
        <v>3234</v>
      </c>
      <c r="I2181" s="29" t="s">
        <v>3275</v>
      </c>
      <c r="J2181" s="29" t="s">
        <v>3276</v>
      </c>
      <c r="K2181" s="29" t="s">
        <v>3277</v>
      </c>
      <c r="L2181" s="29" t="s">
        <v>3100</v>
      </c>
      <c r="M2181" s="29" t="s">
        <v>3312</v>
      </c>
      <c r="N2181" s="29" t="s">
        <v>3313</v>
      </c>
      <c r="O2181" s="29" t="s">
        <v>3314</v>
      </c>
      <c r="P2181" s="29" t="s">
        <v>3315</v>
      </c>
      <c r="Q2181" s="29" t="s">
        <v>3209</v>
      </c>
      <c r="R2181" s="29" t="s">
        <v>3210</v>
      </c>
      <c r="S2181" s="29" t="s">
        <v>3098</v>
      </c>
      <c r="T2181" s="29"/>
      <c r="U2181" s="30">
        <v>81000</v>
      </c>
      <c r="V2181" s="30">
        <v>81000</v>
      </c>
      <c r="W2181" s="30">
        <v>81000</v>
      </c>
      <c r="X2181" s="30">
        <v>81000</v>
      </c>
      <c r="Y2181" s="30">
        <v>81000</v>
      </c>
      <c r="Z2181" s="30">
        <v>81000</v>
      </c>
      <c r="AA2181" s="30">
        <v>81000</v>
      </c>
      <c r="AB2181" s="30">
        <v>81000</v>
      </c>
      <c r="AC2181" s="30">
        <v>81000</v>
      </c>
      <c r="AD2181" s="30">
        <v>81000</v>
      </c>
      <c r="AE2181" s="30">
        <v>81000</v>
      </c>
      <c r="AF2181" s="30">
        <v>81000</v>
      </c>
    </row>
    <row r="2182" spans="1:32" x14ac:dyDescent="0.45">
      <c r="A2182" s="29" t="s">
        <v>486</v>
      </c>
      <c r="B2182" s="29" t="s">
        <v>487</v>
      </c>
      <c r="C2182" s="29" t="s">
        <v>3211</v>
      </c>
      <c r="D2182" s="29" t="s">
        <v>3212</v>
      </c>
      <c r="E2182" s="29" t="s">
        <v>3213</v>
      </c>
      <c r="F2182" s="29" t="s">
        <v>982</v>
      </c>
      <c r="G2182" s="29" t="s">
        <v>3233</v>
      </c>
      <c r="H2182" s="29" t="s">
        <v>3234</v>
      </c>
      <c r="I2182" s="29" t="s">
        <v>3275</v>
      </c>
      <c r="J2182" s="29" t="s">
        <v>3276</v>
      </c>
      <c r="K2182" s="29" t="s">
        <v>3282</v>
      </c>
      <c r="L2182" s="29" t="s">
        <v>3112</v>
      </c>
      <c r="M2182" s="29" t="s">
        <v>3283</v>
      </c>
      <c r="N2182" s="29" t="s">
        <v>3284</v>
      </c>
      <c r="O2182" s="29" t="s">
        <v>3376</v>
      </c>
      <c r="P2182" s="29" t="s">
        <v>3377</v>
      </c>
      <c r="Q2182" s="29" t="s">
        <v>3209</v>
      </c>
      <c r="R2182" s="29" t="s">
        <v>3210</v>
      </c>
      <c r="S2182" s="29" t="s">
        <v>3098</v>
      </c>
      <c r="T2182" s="29"/>
      <c r="U2182" s="30">
        <v>24225</v>
      </c>
      <c r="V2182" s="30">
        <v>24225</v>
      </c>
      <c r="W2182" s="30">
        <v>24225</v>
      </c>
      <c r="X2182" s="30">
        <v>24225</v>
      </c>
      <c r="Y2182" s="30">
        <v>24225</v>
      </c>
      <c r="Z2182" s="30">
        <v>24225</v>
      </c>
      <c r="AA2182" s="30">
        <v>24225</v>
      </c>
      <c r="AB2182" s="30">
        <v>24225</v>
      </c>
      <c r="AC2182" s="30">
        <v>24225</v>
      </c>
      <c r="AD2182" s="30">
        <v>24225</v>
      </c>
      <c r="AE2182" s="30">
        <v>24225</v>
      </c>
      <c r="AF2182" s="30">
        <v>24225</v>
      </c>
    </row>
    <row r="2183" spans="1:32" x14ac:dyDescent="0.45">
      <c r="A2183" s="29" t="s">
        <v>486</v>
      </c>
      <c r="B2183" s="29" t="s">
        <v>487</v>
      </c>
      <c r="C2183" s="29" t="s">
        <v>3211</v>
      </c>
      <c r="D2183" s="29" t="s">
        <v>3212</v>
      </c>
      <c r="E2183" s="29" t="s">
        <v>3612</v>
      </c>
      <c r="F2183" s="29" t="s">
        <v>3613</v>
      </c>
      <c r="G2183" s="29" t="s">
        <v>3200</v>
      </c>
      <c r="H2183" s="29" t="s">
        <v>3201</v>
      </c>
      <c r="I2183" s="29" t="s">
        <v>3226</v>
      </c>
      <c r="J2183" s="29" t="s">
        <v>3227</v>
      </c>
      <c r="K2183" s="29" t="s">
        <v>3228</v>
      </c>
      <c r="L2183" s="29" t="s">
        <v>3111</v>
      </c>
      <c r="M2183" s="29" t="s">
        <v>3229</v>
      </c>
      <c r="N2183" s="29" t="s">
        <v>3230</v>
      </c>
      <c r="O2183" s="29" t="s">
        <v>3231</v>
      </c>
      <c r="P2183" s="29" t="s">
        <v>3232</v>
      </c>
      <c r="Q2183" s="29" t="s">
        <v>3209</v>
      </c>
      <c r="R2183" s="29" t="s">
        <v>3210</v>
      </c>
      <c r="S2183" s="29" t="s">
        <v>3098</v>
      </c>
      <c r="T2183" s="29"/>
      <c r="U2183" s="30">
        <v>0</v>
      </c>
      <c r="V2183" s="30">
        <v>0</v>
      </c>
      <c r="W2183" s="30">
        <v>117</v>
      </c>
      <c r="X2183" s="30">
        <v>0</v>
      </c>
      <c r="Y2183" s="30">
        <v>0</v>
      </c>
      <c r="Z2183" s="30">
        <v>0</v>
      </c>
      <c r="AA2183" s="30">
        <v>0</v>
      </c>
      <c r="AB2183" s="30">
        <v>0</v>
      </c>
      <c r="AC2183" s="30">
        <v>0</v>
      </c>
      <c r="AD2183" s="30">
        <v>0</v>
      </c>
      <c r="AE2183" s="30">
        <v>0</v>
      </c>
      <c r="AF2183" s="30">
        <v>0</v>
      </c>
    </row>
    <row r="2184" spans="1:32" x14ac:dyDescent="0.45">
      <c r="A2184" s="29" t="s">
        <v>486</v>
      </c>
      <c r="B2184" s="29" t="s">
        <v>487</v>
      </c>
      <c r="C2184" s="29" t="s">
        <v>3211</v>
      </c>
      <c r="D2184" s="29" t="s">
        <v>3212</v>
      </c>
      <c r="E2184" s="29" t="s">
        <v>3612</v>
      </c>
      <c r="F2184" s="29" t="s">
        <v>3613</v>
      </c>
      <c r="G2184" s="29" t="s">
        <v>3200</v>
      </c>
      <c r="H2184" s="29" t="s">
        <v>3201</v>
      </c>
      <c r="I2184" s="29" t="s">
        <v>3226</v>
      </c>
      <c r="J2184" s="29" t="s">
        <v>3227</v>
      </c>
      <c r="K2184" s="29" t="s">
        <v>3228</v>
      </c>
      <c r="L2184" s="29" t="s">
        <v>3111</v>
      </c>
      <c r="M2184" s="29" t="s">
        <v>3295</v>
      </c>
      <c r="N2184" s="29" t="s">
        <v>3296</v>
      </c>
      <c r="O2184" s="29" t="s">
        <v>3297</v>
      </c>
      <c r="P2184" s="29" t="s">
        <v>3298</v>
      </c>
      <c r="Q2184" s="29" t="s">
        <v>3209</v>
      </c>
      <c r="R2184" s="29" t="s">
        <v>3210</v>
      </c>
      <c r="S2184" s="29" t="s">
        <v>3098</v>
      </c>
      <c r="T2184" s="29"/>
      <c r="U2184" s="30">
        <v>0</v>
      </c>
      <c r="V2184" s="30">
        <v>0</v>
      </c>
      <c r="W2184" s="30">
        <v>0</v>
      </c>
      <c r="X2184" s="30">
        <v>0</v>
      </c>
      <c r="Y2184" s="30">
        <v>0</v>
      </c>
      <c r="Z2184" s="30">
        <v>0</v>
      </c>
      <c r="AA2184" s="30">
        <v>0</v>
      </c>
      <c r="AB2184" s="30">
        <v>0</v>
      </c>
      <c r="AC2184" s="30">
        <v>0</v>
      </c>
      <c r="AD2184" s="30">
        <v>0</v>
      </c>
      <c r="AE2184" s="30">
        <v>0</v>
      </c>
      <c r="AF2184" s="30">
        <v>0</v>
      </c>
    </row>
    <row r="2185" spans="1:32" x14ac:dyDescent="0.45">
      <c r="A2185" s="29" t="s">
        <v>598</v>
      </c>
      <c r="B2185" s="29" t="s">
        <v>599</v>
      </c>
      <c r="C2185" s="29" t="s">
        <v>3584</v>
      </c>
      <c r="D2185" s="29" t="s">
        <v>3585</v>
      </c>
      <c r="E2185" s="29" t="s">
        <v>3586</v>
      </c>
      <c r="F2185" s="29" t="s">
        <v>3587</v>
      </c>
      <c r="G2185" s="29" t="s">
        <v>3233</v>
      </c>
      <c r="H2185" s="29" t="s">
        <v>3234</v>
      </c>
      <c r="I2185" s="29" t="s">
        <v>3262</v>
      </c>
      <c r="J2185" s="29" t="s">
        <v>3263</v>
      </c>
      <c r="K2185" s="29" t="s">
        <v>3264</v>
      </c>
      <c r="L2185" s="29" t="s">
        <v>3103</v>
      </c>
      <c r="M2185" s="29" t="s">
        <v>3265</v>
      </c>
      <c r="N2185" s="29" t="s">
        <v>3266</v>
      </c>
      <c r="O2185" s="29" t="s">
        <v>3267</v>
      </c>
      <c r="P2185" s="29" t="s">
        <v>3268</v>
      </c>
      <c r="Q2185" s="29" t="s">
        <v>3209</v>
      </c>
      <c r="R2185" s="29" t="s">
        <v>3210</v>
      </c>
      <c r="S2185" s="29" t="s">
        <v>3098</v>
      </c>
      <c r="T2185" s="29"/>
      <c r="U2185" s="30">
        <v>5200</v>
      </c>
      <c r="V2185" s="30">
        <v>5200</v>
      </c>
      <c r="W2185" s="30">
        <v>5200</v>
      </c>
      <c r="X2185" s="30">
        <v>5200</v>
      </c>
      <c r="Y2185" s="30">
        <v>5200</v>
      </c>
      <c r="Z2185" s="30">
        <v>5200</v>
      </c>
      <c r="AA2185" s="30">
        <v>5200</v>
      </c>
      <c r="AB2185" s="30">
        <v>5200</v>
      </c>
      <c r="AC2185" s="30">
        <v>5200</v>
      </c>
      <c r="AD2185" s="30">
        <v>5200</v>
      </c>
      <c r="AE2185" s="30">
        <v>5200</v>
      </c>
      <c r="AF2185" s="30">
        <v>5200</v>
      </c>
    </row>
    <row r="2186" spans="1:32" x14ac:dyDescent="0.45">
      <c r="A2186" s="29" t="s">
        <v>598</v>
      </c>
      <c r="B2186" s="29" t="s">
        <v>599</v>
      </c>
      <c r="C2186" s="29" t="s">
        <v>3299</v>
      </c>
      <c r="D2186" s="29" t="s">
        <v>3300</v>
      </c>
      <c r="E2186" s="29" t="s">
        <v>3320</v>
      </c>
      <c r="F2186" s="29" t="s">
        <v>3321</v>
      </c>
      <c r="G2186" s="29" t="s">
        <v>3233</v>
      </c>
      <c r="H2186" s="29" t="s">
        <v>3234</v>
      </c>
      <c r="I2186" s="29" t="s">
        <v>3262</v>
      </c>
      <c r="J2186" s="29" t="s">
        <v>3263</v>
      </c>
      <c r="K2186" s="29" t="s">
        <v>3264</v>
      </c>
      <c r="L2186" s="29" t="s">
        <v>3103</v>
      </c>
      <c r="M2186" s="29" t="s">
        <v>3265</v>
      </c>
      <c r="N2186" s="29" t="s">
        <v>3266</v>
      </c>
      <c r="O2186" s="29" t="s">
        <v>3267</v>
      </c>
      <c r="P2186" s="29" t="s">
        <v>3268</v>
      </c>
      <c r="Q2186" s="29" t="s">
        <v>3209</v>
      </c>
      <c r="R2186" s="29" t="s">
        <v>3210</v>
      </c>
      <c r="S2186" s="29" t="s">
        <v>3098</v>
      </c>
      <c r="T2186" s="29"/>
      <c r="U2186" s="30">
        <v>10400</v>
      </c>
      <c r="V2186" s="30">
        <v>10400</v>
      </c>
      <c r="W2186" s="30">
        <v>10400</v>
      </c>
      <c r="X2186" s="30">
        <v>10400</v>
      </c>
      <c r="Y2186" s="30">
        <v>10400</v>
      </c>
      <c r="Z2186" s="30">
        <v>10400</v>
      </c>
      <c r="AA2186" s="30">
        <v>10400</v>
      </c>
      <c r="AB2186" s="30">
        <v>10400</v>
      </c>
      <c r="AC2186" s="30">
        <v>10400</v>
      </c>
      <c r="AD2186" s="30">
        <v>10400</v>
      </c>
      <c r="AE2186" s="30">
        <v>10400</v>
      </c>
      <c r="AF2186" s="30">
        <v>10400</v>
      </c>
    </row>
    <row r="2187" spans="1:32" x14ac:dyDescent="0.45">
      <c r="A2187" s="29" t="s">
        <v>598</v>
      </c>
      <c r="B2187" s="29" t="s">
        <v>599</v>
      </c>
      <c r="C2187" s="29" t="s">
        <v>3299</v>
      </c>
      <c r="D2187" s="29" t="s">
        <v>3300</v>
      </c>
      <c r="E2187" s="29" t="s">
        <v>3320</v>
      </c>
      <c r="F2187" s="29" t="s">
        <v>3321</v>
      </c>
      <c r="G2187" s="29" t="s">
        <v>3233</v>
      </c>
      <c r="H2187" s="29" t="s">
        <v>3234</v>
      </c>
      <c r="I2187" s="29" t="s">
        <v>3262</v>
      </c>
      <c r="J2187" s="29" t="s">
        <v>3263</v>
      </c>
      <c r="K2187" s="29" t="s">
        <v>3264</v>
      </c>
      <c r="L2187" s="29" t="s">
        <v>3103</v>
      </c>
      <c r="M2187" s="29" t="s">
        <v>3265</v>
      </c>
      <c r="N2187" s="29" t="s">
        <v>3266</v>
      </c>
      <c r="O2187" s="29" t="s">
        <v>3269</v>
      </c>
      <c r="P2187" s="29" t="s">
        <v>3270</v>
      </c>
      <c r="Q2187" s="29" t="s">
        <v>3209</v>
      </c>
      <c r="R2187" s="29" t="s">
        <v>3210</v>
      </c>
      <c r="S2187" s="29" t="s">
        <v>3098</v>
      </c>
      <c r="T2187" s="29"/>
      <c r="U2187" s="30">
        <v>390</v>
      </c>
      <c r="V2187" s="30">
        <v>674</v>
      </c>
      <c r="W2187" s="30">
        <v>0</v>
      </c>
      <c r="X2187" s="30">
        <v>790</v>
      </c>
      <c r="Y2187" s="30">
        <v>156</v>
      </c>
      <c r="Z2187" s="30">
        <v>195</v>
      </c>
      <c r="AA2187" s="30">
        <v>273</v>
      </c>
      <c r="AB2187" s="30">
        <v>244</v>
      </c>
      <c r="AC2187" s="30">
        <v>156</v>
      </c>
      <c r="AD2187" s="30">
        <v>429</v>
      </c>
      <c r="AE2187" s="30">
        <v>195</v>
      </c>
      <c r="AF2187" s="30">
        <v>0</v>
      </c>
    </row>
    <row r="2188" spans="1:32" x14ac:dyDescent="0.45">
      <c r="A2188" s="29" t="s">
        <v>598</v>
      </c>
      <c r="B2188" s="29" t="s">
        <v>599</v>
      </c>
      <c r="C2188" s="29" t="s">
        <v>3299</v>
      </c>
      <c r="D2188" s="29" t="s">
        <v>3300</v>
      </c>
      <c r="E2188" s="29" t="s">
        <v>3320</v>
      </c>
      <c r="F2188" s="29" t="s">
        <v>3321</v>
      </c>
      <c r="G2188" s="29" t="s">
        <v>3233</v>
      </c>
      <c r="H2188" s="29" t="s">
        <v>3234</v>
      </c>
      <c r="I2188" s="29" t="s">
        <v>3262</v>
      </c>
      <c r="J2188" s="29" t="s">
        <v>3263</v>
      </c>
      <c r="K2188" s="29" t="s">
        <v>3264</v>
      </c>
      <c r="L2188" s="29" t="s">
        <v>3103</v>
      </c>
      <c r="M2188" s="29" t="s">
        <v>3265</v>
      </c>
      <c r="N2188" s="29" t="s">
        <v>3266</v>
      </c>
      <c r="O2188" s="29" t="s">
        <v>3271</v>
      </c>
      <c r="P2188" s="29" t="s">
        <v>3272</v>
      </c>
      <c r="Q2188" s="29" t="s">
        <v>3209</v>
      </c>
      <c r="R2188" s="29" t="s">
        <v>3210</v>
      </c>
      <c r="S2188" s="29" t="s">
        <v>3098</v>
      </c>
      <c r="T2188" s="29"/>
      <c r="U2188" s="30">
        <v>1696</v>
      </c>
      <c r="V2188" s="30">
        <v>3668</v>
      </c>
      <c r="W2188" s="30">
        <v>4524</v>
      </c>
      <c r="X2188" s="30">
        <v>2088</v>
      </c>
      <c r="Y2188" s="30">
        <v>304</v>
      </c>
      <c r="Z2188" s="30">
        <v>3871</v>
      </c>
      <c r="AA2188" s="30">
        <v>3571</v>
      </c>
      <c r="AB2188" s="30">
        <v>3480</v>
      </c>
      <c r="AC2188" s="30">
        <v>0</v>
      </c>
      <c r="AD2188" s="30">
        <v>884</v>
      </c>
      <c r="AE2188" s="30">
        <v>188</v>
      </c>
      <c r="AF2188" s="30">
        <v>9033</v>
      </c>
    </row>
    <row r="2189" spans="1:32" x14ac:dyDescent="0.45">
      <c r="A2189" s="29" t="s">
        <v>598</v>
      </c>
      <c r="B2189" s="29" t="s">
        <v>599</v>
      </c>
      <c r="C2189" s="29" t="s">
        <v>3299</v>
      </c>
      <c r="D2189" s="29" t="s">
        <v>3300</v>
      </c>
      <c r="E2189" s="29" t="s">
        <v>3320</v>
      </c>
      <c r="F2189" s="29" t="s">
        <v>3321</v>
      </c>
      <c r="G2189" s="29" t="s">
        <v>3233</v>
      </c>
      <c r="H2189" s="29" t="s">
        <v>3234</v>
      </c>
      <c r="I2189" s="29" t="s">
        <v>3262</v>
      </c>
      <c r="J2189" s="29" t="s">
        <v>3263</v>
      </c>
      <c r="K2189" s="29" t="s">
        <v>3264</v>
      </c>
      <c r="L2189" s="29" t="s">
        <v>3103</v>
      </c>
      <c r="M2189" s="29" t="s">
        <v>3265</v>
      </c>
      <c r="N2189" s="29" t="s">
        <v>3266</v>
      </c>
      <c r="O2189" s="29" t="s">
        <v>3372</v>
      </c>
      <c r="P2189" s="29" t="s">
        <v>3373</v>
      </c>
      <c r="Q2189" s="29" t="s">
        <v>3209</v>
      </c>
      <c r="R2189" s="29" t="s">
        <v>3210</v>
      </c>
      <c r="S2189" s="29" t="s">
        <v>3098</v>
      </c>
      <c r="T2189" s="29"/>
      <c r="U2189" s="30">
        <v>217</v>
      </c>
      <c r="V2189" s="30">
        <v>101</v>
      </c>
      <c r="W2189" s="30">
        <v>43</v>
      </c>
      <c r="X2189" s="30">
        <v>1508</v>
      </c>
      <c r="Y2189" s="30">
        <v>43</v>
      </c>
      <c r="Z2189" s="30">
        <v>43</v>
      </c>
      <c r="AA2189" s="30">
        <v>29</v>
      </c>
      <c r="AB2189" s="30">
        <v>58</v>
      </c>
      <c r="AC2189" s="30">
        <v>522</v>
      </c>
      <c r="AD2189" s="30">
        <v>0</v>
      </c>
      <c r="AE2189" s="30">
        <v>0</v>
      </c>
      <c r="AF2189" s="30">
        <v>29</v>
      </c>
    </row>
    <row r="2190" spans="1:32" x14ac:dyDescent="0.45">
      <c r="A2190" s="29" t="s">
        <v>598</v>
      </c>
      <c r="B2190" s="29" t="s">
        <v>599</v>
      </c>
      <c r="C2190" s="29" t="s">
        <v>3211</v>
      </c>
      <c r="D2190" s="29" t="s">
        <v>3212</v>
      </c>
      <c r="E2190" s="29" t="s">
        <v>3213</v>
      </c>
      <c r="F2190" s="29" t="s">
        <v>982</v>
      </c>
      <c r="G2190" s="29" t="s">
        <v>3200</v>
      </c>
      <c r="H2190" s="29" t="s">
        <v>3201</v>
      </c>
      <c r="I2190" s="29" t="s">
        <v>3226</v>
      </c>
      <c r="J2190" s="29" t="s">
        <v>3227</v>
      </c>
      <c r="K2190" s="29" t="s">
        <v>3228</v>
      </c>
      <c r="L2190" s="29" t="s">
        <v>3111</v>
      </c>
      <c r="M2190" s="29" t="s">
        <v>3295</v>
      </c>
      <c r="N2190" s="29" t="s">
        <v>3296</v>
      </c>
      <c r="O2190" s="29" t="s">
        <v>3608</v>
      </c>
      <c r="P2190" s="29" t="s">
        <v>3609</v>
      </c>
      <c r="Q2190" s="29" t="s">
        <v>3209</v>
      </c>
      <c r="R2190" s="29" t="s">
        <v>3210</v>
      </c>
      <c r="S2190" s="29" t="s">
        <v>3098</v>
      </c>
      <c r="T2190" s="29"/>
      <c r="U2190" s="30">
        <v>0</v>
      </c>
      <c r="V2190" s="30">
        <v>0</v>
      </c>
      <c r="W2190" s="30">
        <v>0</v>
      </c>
      <c r="X2190" s="30">
        <v>174</v>
      </c>
      <c r="Y2190" s="30">
        <v>0</v>
      </c>
      <c r="Z2190" s="30">
        <v>0</v>
      </c>
      <c r="AA2190" s="30">
        <v>0</v>
      </c>
      <c r="AB2190" s="30">
        <v>0</v>
      </c>
      <c r="AC2190" s="30">
        <v>0</v>
      </c>
      <c r="AD2190" s="30">
        <v>0</v>
      </c>
      <c r="AE2190" s="30">
        <v>0</v>
      </c>
      <c r="AF2190" s="30">
        <v>0</v>
      </c>
    </row>
    <row r="2191" spans="1:32" x14ac:dyDescent="0.45">
      <c r="A2191" s="29" t="s">
        <v>145</v>
      </c>
      <c r="B2191" s="29" t="s">
        <v>146</v>
      </c>
      <c r="C2191" s="29" t="s">
        <v>3299</v>
      </c>
      <c r="D2191" s="29" t="s">
        <v>3300</v>
      </c>
      <c r="E2191" s="29" t="s">
        <v>3538</v>
      </c>
      <c r="F2191" s="29" t="s">
        <v>3539</v>
      </c>
      <c r="G2191" s="29" t="s">
        <v>3200</v>
      </c>
      <c r="H2191" s="29" t="s">
        <v>3201</v>
      </c>
      <c r="I2191" s="29" t="s">
        <v>3202</v>
      </c>
      <c r="J2191" s="29" t="s">
        <v>3203</v>
      </c>
      <c r="K2191" s="29" t="s">
        <v>3221</v>
      </c>
      <c r="L2191" s="29" t="s">
        <v>3113</v>
      </c>
      <c r="M2191" s="29" t="s">
        <v>3303</v>
      </c>
      <c r="N2191" s="29" t="s">
        <v>3304</v>
      </c>
      <c r="O2191" s="29" t="s">
        <v>3305</v>
      </c>
      <c r="P2191" s="29" t="s">
        <v>3306</v>
      </c>
      <c r="Q2191" s="29" t="s">
        <v>3209</v>
      </c>
      <c r="R2191" s="29" t="s">
        <v>3210</v>
      </c>
      <c r="S2191" s="29" t="s">
        <v>3098</v>
      </c>
      <c r="T2191" s="29"/>
      <c r="U2191" s="30">
        <v>18000</v>
      </c>
      <c r="V2191" s="30">
        <v>18000</v>
      </c>
      <c r="W2191" s="30">
        <v>18000</v>
      </c>
      <c r="X2191" s="30">
        <v>18000</v>
      </c>
      <c r="Y2191" s="30">
        <v>18000</v>
      </c>
      <c r="Z2191" s="30">
        <v>18000</v>
      </c>
      <c r="AA2191" s="30">
        <v>18000</v>
      </c>
      <c r="AB2191" s="30">
        <v>18000</v>
      </c>
      <c r="AC2191" s="30">
        <v>18000</v>
      </c>
      <c r="AD2191" s="30">
        <v>18000</v>
      </c>
      <c r="AE2191" s="30">
        <v>18000</v>
      </c>
      <c r="AF2191" s="30">
        <v>18000</v>
      </c>
    </row>
    <row r="2192" spans="1:32" x14ac:dyDescent="0.45">
      <c r="A2192" s="29" t="s">
        <v>145</v>
      </c>
      <c r="B2192" s="29" t="s">
        <v>146</v>
      </c>
      <c r="C2192" s="29" t="s">
        <v>3299</v>
      </c>
      <c r="D2192" s="29" t="s">
        <v>3300</v>
      </c>
      <c r="E2192" s="29" t="s">
        <v>3538</v>
      </c>
      <c r="F2192" s="29" t="s">
        <v>3539</v>
      </c>
      <c r="G2192" s="29" t="s">
        <v>3233</v>
      </c>
      <c r="H2192" s="29" t="s">
        <v>3234</v>
      </c>
      <c r="I2192" s="29" t="s">
        <v>3262</v>
      </c>
      <c r="J2192" s="29" t="s">
        <v>3263</v>
      </c>
      <c r="K2192" s="29" t="s">
        <v>3264</v>
      </c>
      <c r="L2192" s="29" t="s">
        <v>3103</v>
      </c>
      <c r="M2192" s="29" t="s">
        <v>3265</v>
      </c>
      <c r="N2192" s="29" t="s">
        <v>3266</v>
      </c>
      <c r="O2192" s="29" t="s">
        <v>3267</v>
      </c>
      <c r="P2192" s="29" t="s">
        <v>3268</v>
      </c>
      <c r="Q2192" s="29" t="s">
        <v>3209</v>
      </c>
      <c r="R2192" s="29" t="s">
        <v>3210</v>
      </c>
      <c r="S2192" s="29" t="s">
        <v>3098</v>
      </c>
      <c r="T2192" s="29"/>
      <c r="U2192" s="30">
        <v>4680</v>
      </c>
      <c r="V2192" s="30">
        <v>4680</v>
      </c>
      <c r="W2192" s="30">
        <v>4680</v>
      </c>
      <c r="X2192" s="30">
        <v>4680</v>
      </c>
      <c r="Y2192" s="30">
        <v>4680</v>
      </c>
      <c r="Z2192" s="30">
        <v>4680</v>
      </c>
      <c r="AA2192" s="30">
        <v>4680</v>
      </c>
      <c r="AB2192" s="30">
        <v>4680</v>
      </c>
      <c r="AC2192" s="30">
        <v>4680</v>
      </c>
      <c r="AD2192" s="30">
        <v>4680</v>
      </c>
      <c r="AE2192" s="30">
        <v>4680</v>
      </c>
      <c r="AF2192" s="30">
        <v>4680</v>
      </c>
    </row>
    <row r="2193" spans="1:32" x14ac:dyDescent="0.45">
      <c r="A2193" s="29" t="s">
        <v>145</v>
      </c>
      <c r="B2193" s="29" t="s">
        <v>146</v>
      </c>
      <c r="C2193" s="29" t="s">
        <v>3299</v>
      </c>
      <c r="D2193" s="29" t="s">
        <v>3300</v>
      </c>
      <c r="E2193" s="29" t="s">
        <v>3538</v>
      </c>
      <c r="F2193" s="29" t="s">
        <v>3539</v>
      </c>
      <c r="G2193" s="29" t="s">
        <v>3233</v>
      </c>
      <c r="H2193" s="29" t="s">
        <v>3234</v>
      </c>
      <c r="I2193" s="29" t="s">
        <v>3275</v>
      </c>
      <c r="J2193" s="29" t="s">
        <v>3276</v>
      </c>
      <c r="K2193" s="29" t="s">
        <v>3277</v>
      </c>
      <c r="L2193" s="29" t="s">
        <v>3100</v>
      </c>
      <c r="M2193" s="29" t="s">
        <v>3312</v>
      </c>
      <c r="N2193" s="29" t="s">
        <v>3313</v>
      </c>
      <c r="O2193" s="29" t="s">
        <v>3314</v>
      </c>
      <c r="P2193" s="29" t="s">
        <v>3315</v>
      </c>
      <c r="Q2193" s="29" t="s">
        <v>3209</v>
      </c>
      <c r="R2193" s="29" t="s">
        <v>3210</v>
      </c>
      <c r="S2193" s="29" t="s">
        <v>3098</v>
      </c>
      <c r="T2193" s="29"/>
      <c r="U2193" s="30">
        <v>22950</v>
      </c>
      <c r="V2193" s="30">
        <v>22950</v>
      </c>
      <c r="W2193" s="30">
        <v>22950</v>
      </c>
      <c r="X2193" s="30">
        <v>22950</v>
      </c>
      <c r="Y2193" s="30">
        <v>22950</v>
      </c>
      <c r="Z2193" s="30">
        <v>22950</v>
      </c>
      <c r="AA2193" s="30">
        <v>22950</v>
      </c>
      <c r="AB2193" s="30">
        <v>22950</v>
      </c>
      <c r="AC2193" s="30">
        <v>22950</v>
      </c>
      <c r="AD2193" s="30">
        <v>22950</v>
      </c>
      <c r="AE2193" s="30">
        <v>22950</v>
      </c>
      <c r="AF2193" s="30">
        <v>22950</v>
      </c>
    </row>
    <row r="2194" spans="1:32" x14ac:dyDescent="0.45">
      <c r="A2194" s="29" t="s">
        <v>145</v>
      </c>
      <c r="B2194" s="29" t="s">
        <v>146</v>
      </c>
      <c r="C2194" s="29" t="s">
        <v>3299</v>
      </c>
      <c r="D2194" s="29" t="s">
        <v>3300</v>
      </c>
      <c r="E2194" s="29" t="s">
        <v>3538</v>
      </c>
      <c r="F2194" s="29" t="s">
        <v>3539</v>
      </c>
      <c r="G2194" s="29" t="s">
        <v>3233</v>
      </c>
      <c r="H2194" s="29" t="s">
        <v>3234</v>
      </c>
      <c r="I2194" s="29" t="s">
        <v>3275</v>
      </c>
      <c r="J2194" s="29" t="s">
        <v>3276</v>
      </c>
      <c r="K2194" s="29" t="s">
        <v>3282</v>
      </c>
      <c r="L2194" s="29" t="s">
        <v>3112</v>
      </c>
      <c r="M2194" s="29" t="s">
        <v>3283</v>
      </c>
      <c r="N2194" s="29" t="s">
        <v>3284</v>
      </c>
      <c r="O2194" s="29" t="s">
        <v>3448</v>
      </c>
      <c r="P2194" s="29" t="s">
        <v>3449</v>
      </c>
      <c r="Q2194" s="29" t="s">
        <v>3209</v>
      </c>
      <c r="R2194" s="29" t="s">
        <v>3210</v>
      </c>
      <c r="S2194" s="29" t="s">
        <v>3098</v>
      </c>
      <c r="T2194" s="29"/>
      <c r="U2194" s="30">
        <v>20000</v>
      </c>
      <c r="V2194" s="30">
        <v>20000</v>
      </c>
      <c r="W2194" s="30">
        <v>20000</v>
      </c>
      <c r="X2194" s="30">
        <v>20000</v>
      </c>
      <c r="Y2194" s="30">
        <v>20000</v>
      </c>
      <c r="Z2194" s="30">
        <v>20000</v>
      </c>
      <c r="AA2194" s="30">
        <v>20000</v>
      </c>
      <c r="AB2194" s="30">
        <v>20000</v>
      </c>
      <c r="AC2194" s="30">
        <v>20000</v>
      </c>
      <c r="AD2194" s="30">
        <v>20000</v>
      </c>
      <c r="AE2194" s="30">
        <v>20000</v>
      </c>
      <c r="AF2194" s="30">
        <v>20000</v>
      </c>
    </row>
    <row r="2195" spans="1:32" x14ac:dyDescent="0.45">
      <c r="A2195" s="29" t="s">
        <v>145</v>
      </c>
      <c r="B2195" s="29" t="s">
        <v>146</v>
      </c>
      <c r="C2195" s="29" t="s">
        <v>3299</v>
      </c>
      <c r="D2195" s="29" t="s">
        <v>3300</v>
      </c>
      <c r="E2195" s="29" t="s">
        <v>3538</v>
      </c>
      <c r="F2195" s="29" t="s">
        <v>3539</v>
      </c>
      <c r="G2195" s="29" t="s">
        <v>3233</v>
      </c>
      <c r="H2195" s="29" t="s">
        <v>3234</v>
      </c>
      <c r="I2195" s="29" t="s">
        <v>3275</v>
      </c>
      <c r="J2195" s="29" t="s">
        <v>3276</v>
      </c>
      <c r="K2195" s="29" t="s">
        <v>3287</v>
      </c>
      <c r="L2195" s="29" t="s">
        <v>3101</v>
      </c>
      <c r="M2195" s="29" t="s">
        <v>3316</v>
      </c>
      <c r="N2195" s="29" t="s">
        <v>3317</v>
      </c>
      <c r="O2195" s="29" t="s">
        <v>3318</v>
      </c>
      <c r="P2195" s="29" t="s">
        <v>3319</v>
      </c>
      <c r="Q2195" s="29" t="s">
        <v>3209</v>
      </c>
      <c r="R2195" s="29" t="s">
        <v>3210</v>
      </c>
      <c r="S2195" s="29" t="s">
        <v>3098</v>
      </c>
      <c r="T2195" s="29"/>
      <c r="U2195" s="30">
        <v>2720</v>
      </c>
      <c r="V2195" s="30">
        <v>2720</v>
      </c>
      <c r="W2195" s="30">
        <v>2720</v>
      </c>
      <c r="X2195" s="30">
        <v>2720</v>
      </c>
      <c r="Y2195" s="30">
        <v>2720</v>
      </c>
      <c r="Z2195" s="30">
        <v>2720</v>
      </c>
      <c r="AA2195" s="30">
        <v>2720</v>
      </c>
      <c r="AB2195" s="30">
        <v>2720</v>
      </c>
      <c r="AC2195" s="30">
        <v>2720</v>
      </c>
      <c r="AD2195" s="30">
        <v>2720</v>
      </c>
      <c r="AE2195" s="30">
        <v>2678</v>
      </c>
      <c r="AF2195" s="30">
        <v>2678</v>
      </c>
    </row>
    <row r="2196" spans="1:32" x14ac:dyDescent="0.45">
      <c r="A2196" s="29" t="s">
        <v>145</v>
      </c>
      <c r="B2196" s="29" t="s">
        <v>146</v>
      </c>
      <c r="C2196" s="29" t="s">
        <v>3299</v>
      </c>
      <c r="D2196" s="29" t="s">
        <v>3300</v>
      </c>
      <c r="E2196" s="29" t="s">
        <v>3538</v>
      </c>
      <c r="F2196" s="29" t="s">
        <v>3539</v>
      </c>
      <c r="G2196" s="29" t="s">
        <v>3233</v>
      </c>
      <c r="H2196" s="29" t="s">
        <v>3234</v>
      </c>
      <c r="I2196" s="29" t="s">
        <v>3275</v>
      </c>
      <c r="J2196" s="29" t="s">
        <v>3276</v>
      </c>
      <c r="K2196" s="29" t="s">
        <v>3287</v>
      </c>
      <c r="L2196" s="29" t="s">
        <v>3101</v>
      </c>
      <c r="M2196" s="29" t="s">
        <v>3288</v>
      </c>
      <c r="N2196" s="29" t="s">
        <v>3289</v>
      </c>
      <c r="O2196" s="29" t="s">
        <v>3290</v>
      </c>
      <c r="P2196" s="29" t="s">
        <v>3291</v>
      </c>
      <c r="Q2196" s="29" t="s">
        <v>3209</v>
      </c>
      <c r="R2196" s="29" t="s">
        <v>3210</v>
      </c>
      <c r="S2196" s="29" t="s">
        <v>3098</v>
      </c>
      <c r="T2196" s="29"/>
      <c r="U2196" s="30">
        <v>0</v>
      </c>
      <c r="V2196" s="30">
        <v>0</v>
      </c>
      <c r="W2196" s="30">
        <v>0</v>
      </c>
      <c r="X2196" s="30">
        <v>0</v>
      </c>
      <c r="Y2196" s="30">
        <v>0</v>
      </c>
      <c r="Z2196" s="30">
        <v>0</v>
      </c>
      <c r="AA2196" s="30">
        <v>0</v>
      </c>
      <c r="AB2196" s="30">
        <v>0</v>
      </c>
      <c r="AC2196" s="30">
        <v>0</v>
      </c>
      <c r="AD2196" s="30">
        <v>0</v>
      </c>
      <c r="AE2196" s="30">
        <v>0</v>
      </c>
      <c r="AF2196" s="30">
        <v>0</v>
      </c>
    </row>
    <row r="2197" spans="1:32" x14ac:dyDescent="0.45">
      <c r="A2197" s="29" t="s">
        <v>1280</v>
      </c>
      <c r="B2197" s="29" t="s">
        <v>1281</v>
      </c>
      <c r="C2197" s="29" t="s">
        <v>3299</v>
      </c>
      <c r="D2197" s="29" t="s">
        <v>3300</v>
      </c>
      <c r="E2197" s="29" t="s">
        <v>3299</v>
      </c>
      <c r="F2197" s="29" t="s">
        <v>3763</v>
      </c>
      <c r="G2197" s="29" t="s">
        <v>3233</v>
      </c>
      <c r="H2197" s="29" t="s">
        <v>3234</v>
      </c>
      <c r="I2197" s="29" t="s">
        <v>3275</v>
      </c>
      <c r="J2197" s="29" t="s">
        <v>3276</v>
      </c>
      <c r="K2197" s="29" t="s">
        <v>3277</v>
      </c>
      <c r="L2197" s="29" t="s">
        <v>3100</v>
      </c>
      <c r="M2197" s="29" t="s">
        <v>3312</v>
      </c>
      <c r="N2197" s="29" t="s">
        <v>3313</v>
      </c>
      <c r="O2197" s="29" t="s">
        <v>3314</v>
      </c>
      <c r="P2197" s="29" t="s">
        <v>3315</v>
      </c>
      <c r="Q2197" s="29" t="s">
        <v>3249</v>
      </c>
      <c r="R2197" s="29" t="s">
        <v>3210</v>
      </c>
      <c r="S2197" s="29" t="s">
        <v>3098</v>
      </c>
      <c r="T2197" s="29"/>
      <c r="U2197" s="30">
        <v>0</v>
      </c>
      <c r="V2197" s="30">
        <v>962</v>
      </c>
      <c r="W2197" s="30">
        <v>962</v>
      </c>
      <c r="X2197" s="30">
        <v>962</v>
      </c>
      <c r="Y2197" s="30">
        <v>962</v>
      </c>
      <c r="Z2197" s="30">
        <v>0</v>
      </c>
      <c r="AA2197" s="30">
        <v>0</v>
      </c>
      <c r="AB2197" s="30">
        <v>0</v>
      </c>
      <c r="AC2197" s="30">
        <v>0</v>
      </c>
      <c r="AD2197" s="30">
        <v>0</v>
      </c>
      <c r="AE2197" s="30">
        <v>0</v>
      </c>
      <c r="AF2197" s="30">
        <v>0</v>
      </c>
    </row>
    <row r="2198" spans="1:32" x14ac:dyDescent="0.45">
      <c r="A2198" s="29" t="s">
        <v>1280</v>
      </c>
      <c r="B2198" s="29" t="s">
        <v>1281</v>
      </c>
      <c r="C2198" s="29" t="s">
        <v>3299</v>
      </c>
      <c r="D2198" s="29" t="s">
        <v>3300</v>
      </c>
      <c r="E2198" s="29" t="s">
        <v>3320</v>
      </c>
      <c r="F2198" s="29" t="s">
        <v>3321</v>
      </c>
      <c r="G2198" s="29" t="s">
        <v>3200</v>
      </c>
      <c r="H2198" s="29" t="s">
        <v>3201</v>
      </c>
      <c r="I2198" s="29" t="s">
        <v>3202</v>
      </c>
      <c r="J2198" s="29" t="s">
        <v>3203</v>
      </c>
      <c r="K2198" s="29" t="s">
        <v>3221</v>
      </c>
      <c r="L2198" s="29" t="s">
        <v>3113</v>
      </c>
      <c r="M2198" s="29" t="s">
        <v>3303</v>
      </c>
      <c r="N2198" s="29" t="s">
        <v>3304</v>
      </c>
      <c r="O2198" s="29" t="s">
        <v>3305</v>
      </c>
      <c r="P2198" s="29" t="s">
        <v>3306</v>
      </c>
      <c r="Q2198" s="29" t="s">
        <v>3209</v>
      </c>
      <c r="R2198" s="29" t="s">
        <v>3210</v>
      </c>
      <c r="S2198" s="29" t="s">
        <v>3098</v>
      </c>
      <c r="T2198" s="29"/>
      <c r="U2198" s="30">
        <v>66754</v>
      </c>
      <c r="V2198" s="30">
        <v>66386</v>
      </c>
      <c r="W2198" s="30">
        <v>66750</v>
      </c>
      <c r="X2198" s="30">
        <v>66774</v>
      </c>
      <c r="Y2198" s="30">
        <v>66652</v>
      </c>
      <c r="Z2198" s="30">
        <v>68121</v>
      </c>
      <c r="AA2198" s="30">
        <v>69305</v>
      </c>
      <c r="AB2198" s="30">
        <v>69505</v>
      </c>
      <c r="AC2198" s="30">
        <v>66478</v>
      </c>
      <c r="AD2198" s="30">
        <v>66626</v>
      </c>
      <c r="AE2198" s="30">
        <v>67605</v>
      </c>
      <c r="AF2198" s="30">
        <v>67618</v>
      </c>
    </row>
    <row r="2199" spans="1:32" x14ac:dyDescent="0.45">
      <c r="A2199" s="29" t="s">
        <v>1280</v>
      </c>
      <c r="B2199" s="29" t="s">
        <v>1281</v>
      </c>
      <c r="C2199" s="29" t="s">
        <v>3299</v>
      </c>
      <c r="D2199" s="29" t="s">
        <v>3300</v>
      </c>
      <c r="E2199" s="29" t="s">
        <v>3320</v>
      </c>
      <c r="F2199" s="29" t="s">
        <v>3321</v>
      </c>
      <c r="G2199" s="29" t="s">
        <v>3233</v>
      </c>
      <c r="H2199" s="29" t="s">
        <v>3234</v>
      </c>
      <c r="I2199" s="29" t="s">
        <v>3242</v>
      </c>
      <c r="J2199" s="29" t="s">
        <v>3243</v>
      </c>
      <c r="K2199" s="29" t="s">
        <v>3244</v>
      </c>
      <c r="L2199" s="29" t="s">
        <v>3104</v>
      </c>
      <c r="M2199" s="29" t="s">
        <v>3245</v>
      </c>
      <c r="N2199" s="29" t="s">
        <v>3246</v>
      </c>
      <c r="O2199" s="29" t="s">
        <v>3836</v>
      </c>
      <c r="P2199" s="29" t="s">
        <v>3837</v>
      </c>
      <c r="Q2199" s="29" t="s">
        <v>3249</v>
      </c>
      <c r="R2199" s="29" t="s">
        <v>3210</v>
      </c>
      <c r="S2199" s="29" t="s">
        <v>3098</v>
      </c>
      <c r="T2199" s="29"/>
      <c r="U2199" s="30">
        <v>735</v>
      </c>
      <c r="V2199" s="30">
        <v>735</v>
      </c>
      <c r="W2199" s="30">
        <v>735</v>
      </c>
      <c r="X2199" s="30">
        <v>735</v>
      </c>
      <c r="Y2199" s="30">
        <v>735</v>
      </c>
      <c r="Z2199" s="30">
        <v>735</v>
      </c>
      <c r="AA2199" s="30">
        <v>735</v>
      </c>
      <c r="AB2199" s="30">
        <v>745</v>
      </c>
      <c r="AC2199" s="30">
        <v>0</v>
      </c>
      <c r="AD2199" s="30">
        <v>0</v>
      </c>
      <c r="AE2199" s="30">
        <v>0</v>
      </c>
      <c r="AF2199" s="30">
        <v>0</v>
      </c>
    </row>
    <row r="2200" spans="1:32" x14ac:dyDescent="0.45">
      <c r="A2200" s="29" t="s">
        <v>1280</v>
      </c>
      <c r="B2200" s="29" t="s">
        <v>1281</v>
      </c>
      <c r="C2200" s="29" t="s">
        <v>3299</v>
      </c>
      <c r="D2200" s="29" t="s">
        <v>3300</v>
      </c>
      <c r="E2200" s="29" t="s">
        <v>3320</v>
      </c>
      <c r="F2200" s="29" t="s">
        <v>3321</v>
      </c>
      <c r="G2200" s="29" t="s">
        <v>3233</v>
      </c>
      <c r="H2200" s="29" t="s">
        <v>3234</v>
      </c>
      <c r="I2200" s="29" t="s">
        <v>3242</v>
      </c>
      <c r="J2200" s="29" t="s">
        <v>3243</v>
      </c>
      <c r="K2200" s="29" t="s">
        <v>3244</v>
      </c>
      <c r="L2200" s="29" t="s">
        <v>3104</v>
      </c>
      <c r="M2200" s="29" t="s">
        <v>3245</v>
      </c>
      <c r="N2200" s="29" t="s">
        <v>3246</v>
      </c>
      <c r="O2200" s="29" t="s">
        <v>3836</v>
      </c>
      <c r="P2200" s="29" t="s">
        <v>3837</v>
      </c>
      <c r="Q2200" s="29" t="s">
        <v>3209</v>
      </c>
      <c r="R2200" s="29" t="s">
        <v>3210</v>
      </c>
      <c r="S2200" s="29" t="s">
        <v>3098</v>
      </c>
      <c r="T2200" s="29"/>
      <c r="U2200" s="30">
        <v>19000</v>
      </c>
      <c r="V2200" s="30">
        <v>19000</v>
      </c>
      <c r="W2200" s="30">
        <v>19000</v>
      </c>
      <c r="X2200" s="30">
        <v>19000</v>
      </c>
      <c r="Y2200" s="30">
        <v>19000</v>
      </c>
      <c r="Z2200" s="30">
        <v>19000</v>
      </c>
      <c r="AA2200" s="30">
        <v>19000</v>
      </c>
      <c r="AB2200" s="30">
        <v>19000</v>
      </c>
      <c r="AC2200" s="30">
        <v>19000</v>
      </c>
      <c r="AD2200" s="30">
        <v>19000</v>
      </c>
      <c r="AE2200" s="30">
        <v>19000</v>
      </c>
      <c r="AF2200" s="30">
        <v>19000</v>
      </c>
    </row>
    <row r="2201" spans="1:32" x14ac:dyDescent="0.45">
      <c r="A2201" s="29" t="s">
        <v>1280</v>
      </c>
      <c r="B2201" s="29" t="s">
        <v>1281</v>
      </c>
      <c r="C2201" s="29" t="s">
        <v>3299</v>
      </c>
      <c r="D2201" s="29" t="s">
        <v>3300</v>
      </c>
      <c r="E2201" s="29" t="s">
        <v>3320</v>
      </c>
      <c r="F2201" s="29" t="s">
        <v>3321</v>
      </c>
      <c r="G2201" s="29" t="s">
        <v>3233</v>
      </c>
      <c r="H2201" s="29" t="s">
        <v>3234</v>
      </c>
      <c r="I2201" s="29" t="s">
        <v>3242</v>
      </c>
      <c r="J2201" s="29" t="s">
        <v>3243</v>
      </c>
      <c r="K2201" s="29" t="s">
        <v>3258</v>
      </c>
      <c r="L2201" s="29" t="s">
        <v>3105</v>
      </c>
      <c r="M2201" s="29" t="s">
        <v>3259</v>
      </c>
      <c r="N2201" s="29" t="s">
        <v>3105</v>
      </c>
      <c r="O2201" s="29" t="s">
        <v>3260</v>
      </c>
      <c r="P2201" s="29" t="s">
        <v>3261</v>
      </c>
      <c r="Q2201" s="29" t="s">
        <v>3209</v>
      </c>
      <c r="R2201" s="29" t="s">
        <v>3210</v>
      </c>
      <c r="S2201" s="29" t="s">
        <v>3098</v>
      </c>
      <c r="T2201" s="29"/>
      <c r="U2201" s="30">
        <v>3000</v>
      </c>
      <c r="V2201" s="30">
        <v>3000</v>
      </c>
      <c r="W2201" s="30">
        <v>3000</v>
      </c>
      <c r="X2201" s="30">
        <v>3000</v>
      </c>
      <c r="Y2201" s="30">
        <v>3000</v>
      </c>
      <c r="Z2201" s="30">
        <v>3000</v>
      </c>
      <c r="AA2201" s="30">
        <v>3000</v>
      </c>
      <c r="AB2201" s="30">
        <v>3000</v>
      </c>
      <c r="AC2201" s="30">
        <v>3000</v>
      </c>
      <c r="AD2201" s="30">
        <v>3000</v>
      </c>
      <c r="AE2201" s="30">
        <v>3000</v>
      </c>
      <c r="AF2201" s="30">
        <v>3000</v>
      </c>
    </row>
    <row r="2202" spans="1:32" x14ac:dyDescent="0.45">
      <c r="A2202" s="29" t="s">
        <v>1280</v>
      </c>
      <c r="B2202" s="29" t="s">
        <v>1281</v>
      </c>
      <c r="C2202" s="29" t="s">
        <v>3299</v>
      </c>
      <c r="D2202" s="29" t="s">
        <v>3300</v>
      </c>
      <c r="E2202" s="29" t="s">
        <v>3320</v>
      </c>
      <c r="F2202" s="29" t="s">
        <v>3321</v>
      </c>
      <c r="G2202" s="29" t="s">
        <v>3233</v>
      </c>
      <c r="H2202" s="29" t="s">
        <v>3234</v>
      </c>
      <c r="I2202" s="29" t="s">
        <v>3262</v>
      </c>
      <c r="J2202" s="29" t="s">
        <v>3263</v>
      </c>
      <c r="K2202" s="29" t="s">
        <v>3264</v>
      </c>
      <c r="L2202" s="29" t="s">
        <v>3103</v>
      </c>
      <c r="M2202" s="29" t="s">
        <v>3265</v>
      </c>
      <c r="N2202" s="29" t="s">
        <v>3266</v>
      </c>
      <c r="O2202" s="29" t="s">
        <v>3267</v>
      </c>
      <c r="P2202" s="29" t="s">
        <v>3268</v>
      </c>
      <c r="Q2202" s="29" t="s">
        <v>3209</v>
      </c>
      <c r="R2202" s="29" t="s">
        <v>3098</v>
      </c>
      <c r="S2202" s="29" t="s">
        <v>3098</v>
      </c>
      <c r="T2202" s="29"/>
      <c r="U2202" s="30">
        <v>2580</v>
      </c>
      <c r="V2202" s="30">
        <v>8000</v>
      </c>
      <c r="W2202" s="30">
        <v>8000</v>
      </c>
      <c r="X2202" s="30">
        <v>8000</v>
      </c>
      <c r="Y2202" s="30">
        <v>8000</v>
      </c>
      <c r="Z2202" s="30">
        <v>8000</v>
      </c>
      <c r="AA2202" s="30">
        <v>8000</v>
      </c>
      <c r="AB2202" s="30">
        <v>8000</v>
      </c>
      <c r="AC2202" s="30">
        <v>8000</v>
      </c>
      <c r="AD2202" s="30">
        <v>8000</v>
      </c>
      <c r="AE2202" s="30">
        <v>8000</v>
      </c>
      <c r="AF2202" s="30">
        <v>8000</v>
      </c>
    </row>
    <row r="2203" spans="1:32" x14ac:dyDescent="0.45">
      <c r="A2203" s="29" t="s">
        <v>1280</v>
      </c>
      <c r="B2203" s="29" t="s">
        <v>1281</v>
      </c>
      <c r="C2203" s="29" t="s">
        <v>3299</v>
      </c>
      <c r="D2203" s="29" t="s">
        <v>3300</v>
      </c>
      <c r="E2203" s="29" t="s">
        <v>3320</v>
      </c>
      <c r="F2203" s="29" t="s">
        <v>3321</v>
      </c>
      <c r="G2203" s="29" t="s">
        <v>3233</v>
      </c>
      <c r="H2203" s="29" t="s">
        <v>3234</v>
      </c>
      <c r="I2203" s="29" t="s">
        <v>3262</v>
      </c>
      <c r="J2203" s="29" t="s">
        <v>3263</v>
      </c>
      <c r="K2203" s="29" t="s">
        <v>3264</v>
      </c>
      <c r="L2203" s="29" t="s">
        <v>3103</v>
      </c>
      <c r="M2203" s="29" t="s">
        <v>3265</v>
      </c>
      <c r="N2203" s="29" t="s">
        <v>3266</v>
      </c>
      <c r="O2203" s="29" t="s">
        <v>3338</v>
      </c>
      <c r="P2203" s="29" t="s">
        <v>3339</v>
      </c>
      <c r="Q2203" s="29" t="s">
        <v>3249</v>
      </c>
      <c r="R2203" s="29" t="s">
        <v>3098</v>
      </c>
      <c r="S2203" s="29" t="s">
        <v>3098</v>
      </c>
      <c r="T2203" s="29"/>
      <c r="U2203" s="30">
        <v>56365</v>
      </c>
      <c r="V2203" s="30">
        <v>0</v>
      </c>
      <c r="W2203" s="30">
        <v>0</v>
      </c>
      <c r="X2203" s="30">
        <v>0</v>
      </c>
      <c r="Y2203" s="30">
        <v>0</v>
      </c>
      <c r="Z2203" s="30">
        <v>0</v>
      </c>
      <c r="AA2203" s="30">
        <v>0</v>
      </c>
      <c r="AB2203" s="30">
        <v>0</v>
      </c>
      <c r="AC2203" s="30">
        <v>0</v>
      </c>
      <c r="AD2203" s="30">
        <v>0</v>
      </c>
      <c r="AE2203" s="30">
        <v>0</v>
      </c>
      <c r="AF2203" s="30">
        <v>0</v>
      </c>
    </row>
    <row r="2204" spans="1:32" x14ac:dyDescent="0.45">
      <c r="A2204" s="29" t="s">
        <v>1280</v>
      </c>
      <c r="B2204" s="29" t="s">
        <v>1281</v>
      </c>
      <c r="C2204" s="29" t="s">
        <v>3299</v>
      </c>
      <c r="D2204" s="29" t="s">
        <v>3300</v>
      </c>
      <c r="E2204" s="29" t="s">
        <v>3320</v>
      </c>
      <c r="F2204" s="29" t="s">
        <v>3321</v>
      </c>
      <c r="G2204" s="29" t="s">
        <v>3233</v>
      </c>
      <c r="H2204" s="29" t="s">
        <v>3234</v>
      </c>
      <c r="I2204" s="29" t="s">
        <v>3262</v>
      </c>
      <c r="J2204" s="29" t="s">
        <v>3263</v>
      </c>
      <c r="K2204" s="29" t="s">
        <v>3264</v>
      </c>
      <c r="L2204" s="29" t="s">
        <v>3103</v>
      </c>
      <c r="M2204" s="29" t="s">
        <v>3326</v>
      </c>
      <c r="N2204" s="29" t="s">
        <v>3327</v>
      </c>
      <c r="O2204" s="29" t="s">
        <v>3332</v>
      </c>
      <c r="P2204" s="29" t="s">
        <v>3333</v>
      </c>
      <c r="Q2204" s="29" t="s">
        <v>3209</v>
      </c>
      <c r="R2204" s="29" t="s">
        <v>3210</v>
      </c>
      <c r="S2204" s="29" t="s">
        <v>3098</v>
      </c>
      <c r="T2204" s="29"/>
      <c r="U2204" s="30">
        <v>7700</v>
      </c>
      <c r="V2204" s="30">
        <v>7700</v>
      </c>
      <c r="W2204" s="30">
        <v>7700</v>
      </c>
      <c r="X2204" s="30">
        <v>7700</v>
      </c>
      <c r="Y2204" s="30">
        <v>7700</v>
      </c>
      <c r="Z2204" s="30">
        <v>7700</v>
      </c>
      <c r="AA2204" s="30">
        <v>7700</v>
      </c>
      <c r="AB2204" s="30">
        <v>7700</v>
      </c>
      <c r="AC2204" s="30">
        <v>7700</v>
      </c>
      <c r="AD2204" s="30">
        <v>7700</v>
      </c>
      <c r="AE2204" s="30">
        <v>7700</v>
      </c>
      <c r="AF2204" s="30">
        <v>7700</v>
      </c>
    </row>
    <row r="2205" spans="1:32" x14ac:dyDescent="0.45">
      <c r="A2205" s="29" t="s">
        <v>1280</v>
      </c>
      <c r="B2205" s="29" t="s">
        <v>1281</v>
      </c>
      <c r="C2205" s="29" t="s">
        <v>3299</v>
      </c>
      <c r="D2205" s="29" t="s">
        <v>3300</v>
      </c>
      <c r="E2205" s="29" t="s">
        <v>3320</v>
      </c>
      <c r="F2205" s="29" t="s">
        <v>3321</v>
      </c>
      <c r="G2205" s="29" t="s">
        <v>3233</v>
      </c>
      <c r="H2205" s="29" t="s">
        <v>3234</v>
      </c>
      <c r="I2205" s="29" t="s">
        <v>3275</v>
      </c>
      <c r="J2205" s="29" t="s">
        <v>3276</v>
      </c>
      <c r="K2205" s="29" t="s">
        <v>3277</v>
      </c>
      <c r="L2205" s="29" t="s">
        <v>3100</v>
      </c>
      <c r="M2205" s="29" t="s">
        <v>3278</v>
      </c>
      <c r="N2205" s="29" t="s">
        <v>3279</v>
      </c>
      <c r="O2205" s="29" t="s">
        <v>3446</v>
      </c>
      <c r="P2205" s="29" t="s">
        <v>3447</v>
      </c>
      <c r="Q2205" s="29" t="s">
        <v>3209</v>
      </c>
      <c r="R2205" s="29" t="s">
        <v>3210</v>
      </c>
      <c r="S2205" s="29" t="s">
        <v>3098</v>
      </c>
      <c r="T2205" s="29"/>
      <c r="U2205" s="30">
        <v>128000</v>
      </c>
      <c r="V2205" s="30">
        <v>128000</v>
      </c>
      <c r="W2205" s="30">
        <v>128000</v>
      </c>
      <c r="X2205" s="30">
        <v>128000</v>
      </c>
      <c r="Y2205" s="30">
        <v>128000</v>
      </c>
      <c r="Z2205" s="30">
        <v>128000</v>
      </c>
      <c r="AA2205" s="30">
        <v>128000</v>
      </c>
      <c r="AB2205" s="30">
        <v>128000</v>
      </c>
      <c r="AC2205" s="30">
        <v>128000</v>
      </c>
      <c r="AD2205" s="30">
        <v>128000</v>
      </c>
      <c r="AE2205" s="30">
        <v>128000</v>
      </c>
      <c r="AF2205" s="30">
        <v>128000</v>
      </c>
    </row>
    <row r="2206" spans="1:32" x14ac:dyDescent="0.45">
      <c r="A2206" s="29" t="s">
        <v>1280</v>
      </c>
      <c r="B2206" s="29" t="s">
        <v>1281</v>
      </c>
      <c r="C2206" s="29" t="s">
        <v>3299</v>
      </c>
      <c r="D2206" s="29" t="s">
        <v>3300</v>
      </c>
      <c r="E2206" s="29" t="s">
        <v>3320</v>
      </c>
      <c r="F2206" s="29" t="s">
        <v>3321</v>
      </c>
      <c r="G2206" s="29" t="s">
        <v>3233</v>
      </c>
      <c r="H2206" s="29" t="s">
        <v>3234</v>
      </c>
      <c r="I2206" s="29" t="s">
        <v>3275</v>
      </c>
      <c r="J2206" s="29" t="s">
        <v>3276</v>
      </c>
      <c r="K2206" s="29" t="s">
        <v>3277</v>
      </c>
      <c r="L2206" s="29" t="s">
        <v>3100</v>
      </c>
      <c r="M2206" s="29" t="s">
        <v>3278</v>
      </c>
      <c r="N2206" s="29" t="s">
        <v>3279</v>
      </c>
      <c r="O2206" s="29" t="s">
        <v>3446</v>
      </c>
      <c r="P2206" s="29" t="s">
        <v>3447</v>
      </c>
      <c r="Q2206" s="29" t="s">
        <v>3209</v>
      </c>
      <c r="R2206" s="29" t="s">
        <v>3098</v>
      </c>
      <c r="S2206" s="29" t="s">
        <v>3098</v>
      </c>
      <c r="T2206" s="29"/>
      <c r="U2206" s="30">
        <v>13871</v>
      </c>
      <c r="V2206" s="30">
        <v>43000</v>
      </c>
      <c r="W2206" s="30">
        <v>43000</v>
      </c>
      <c r="X2206" s="30">
        <v>43000</v>
      </c>
      <c r="Y2206" s="30">
        <v>43000</v>
      </c>
      <c r="Z2206" s="30">
        <v>43000</v>
      </c>
      <c r="AA2206" s="30">
        <v>43000</v>
      </c>
      <c r="AB2206" s="30">
        <v>43000</v>
      </c>
      <c r="AC2206" s="30">
        <v>43000</v>
      </c>
      <c r="AD2206" s="30">
        <v>43000</v>
      </c>
      <c r="AE2206" s="30">
        <v>43000</v>
      </c>
      <c r="AF2206" s="30">
        <v>43000</v>
      </c>
    </row>
    <row r="2207" spans="1:32" x14ac:dyDescent="0.45">
      <c r="A2207" s="29" t="s">
        <v>1280</v>
      </c>
      <c r="B2207" s="29" t="s">
        <v>1281</v>
      </c>
      <c r="C2207" s="29" t="s">
        <v>3299</v>
      </c>
      <c r="D2207" s="29" t="s">
        <v>3300</v>
      </c>
      <c r="E2207" s="29" t="s">
        <v>3320</v>
      </c>
      <c r="F2207" s="29" t="s">
        <v>3321</v>
      </c>
      <c r="G2207" s="29" t="s">
        <v>3233</v>
      </c>
      <c r="H2207" s="29" t="s">
        <v>3234</v>
      </c>
      <c r="I2207" s="29" t="s">
        <v>3275</v>
      </c>
      <c r="J2207" s="29" t="s">
        <v>3276</v>
      </c>
      <c r="K2207" s="29" t="s">
        <v>3277</v>
      </c>
      <c r="L2207" s="29" t="s">
        <v>3100</v>
      </c>
      <c r="M2207" s="29" t="s">
        <v>3312</v>
      </c>
      <c r="N2207" s="29" t="s">
        <v>3313</v>
      </c>
      <c r="O2207" s="29" t="s">
        <v>3314</v>
      </c>
      <c r="P2207" s="29" t="s">
        <v>3315</v>
      </c>
      <c r="Q2207" s="29" t="s">
        <v>3249</v>
      </c>
      <c r="R2207" s="29" t="s">
        <v>3210</v>
      </c>
      <c r="S2207" s="29" t="s">
        <v>3098</v>
      </c>
      <c r="T2207" s="29"/>
      <c r="U2207" s="30">
        <v>1924</v>
      </c>
      <c r="V2207" s="30">
        <v>962</v>
      </c>
      <c r="W2207" s="30">
        <v>962</v>
      </c>
      <c r="X2207" s="30">
        <v>962</v>
      </c>
      <c r="Y2207" s="30">
        <v>962</v>
      </c>
      <c r="Z2207" s="30">
        <v>1924</v>
      </c>
      <c r="AA2207" s="30">
        <v>1924</v>
      </c>
      <c r="AB2207" s="30">
        <v>962</v>
      </c>
      <c r="AC2207" s="30">
        <v>962</v>
      </c>
      <c r="AD2207" s="30">
        <v>962</v>
      </c>
      <c r="AE2207" s="30">
        <v>962</v>
      </c>
      <c r="AF2207" s="30">
        <v>962</v>
      </c>
    </row>
    <row r="2208" spans="1:32" x14ac:dyDescent="0.45">
      <c r="A2208" s="29" t="s">
        <v>1280</v>
      </c>
      <c r="B2208" s="29" t="s">
        <v>1281</v>
      </c>
      <c r="C2208" s="29" t="s">
        <v>3299</v>
      </c>
      <c r="D2208" s="29" t="s">
        <v>3300</v>
      </c>
      <c r="E2208" s="29" t="s">
        <v>3320</v>
      </c>
      <c r="F2208" s="29" t="s">
        <v>3321</v>
      </c>
      <c r="G2208" s="29" t="s">
        <v>3233</v>
      </c>
      <c r="H2208" s="29" t="s">
        <v>3234</v>
      </c>
      <c r="I2208" s="29" t="s">
        <v>3275</v>
      </c>
      <c r="J2208" s="29" t="s">
        <v>3276</v>
      </c>
      <c r="K2208" s="29" t="s">
        <v>3277</v>
      </c>
      <c r="L2208" s="29" t="s">
        <v>3100</v>
      </c>
      <c r="M2208" s="29" t="s">
        <v>3312</v>
      </c>
      <c r="N2208" s="29" t="s">
        <v>3313</v>
      </c>
      <c r="O2208" s="29" t="s">
        <v>3314</v>
      </c>
      <c r="P2208" s="29" t="s">
        <v>3315</v>
      </c>
      <c r="Q2208" s="29" t="s">
        <v>3209</v>
      </c>
      <c r="R2208" s="29" t="s">
        <v>3210</v>
      </c>
      <c r="S2208" s="29" t="s">
        <v>3098</v>
      </c>
      <c r="T2208" s="29"/>
      <c r="U2208" s="30">
        <v>30419</v>
      </c>
      <c r="V2208" s="30">
        <v>0</v>
      </c>
      <c r="W2208" s="30">
        <v>0</v>
      </c>
      <c r="X2208" s="30">
        <v>0</v>
      </c>
      <c r="Y2208" s="30">
        <v>0</v>
      </c>
      <c r="Z2208" s="30">
        <v>0</v>
      </c>
      <c r="AA2208" s="30">
        <v>0</v>
      </c>
      <c r="AB2208" s="30">
        <v>0</v>
      </c>
      <c r="AC2208" s="30">
        <v>0</v>
      </c>
      <c r="AD2208" s="30">
        <v>0</v>
      </c>
      <c r="AE2208" s="30">
        <v>0</v>
      </c>
      <c r="AF2208" s="30">
        <v>0</v>
      </c>
    </row>
    <row r="2209" spans="1:32" x14ac:dyDescent="0.45">
      <c r="A2209" s="29" t="s">
        <v>1280</v>
      </c>
      <c r="B2209" s="29" t="s">
        <v>1281</v>
      </c>
      <c r="C2209" s="29" t="s">
        <v>3299</v>
      </c>
      <c r="D2209" s="29" t="s">
        <v>3300</v>
      </c>
      <c r="E2209" s="29" t="s">
        <v>3320</v>
      </c>
      <c r="F2209" s="29" t="s">
        <v>3321</v>
      </c>
      <c r="G2209" s="29" t="s">
        <v>3233</v>
      </c>
      <c r="H2209" s="29" t="s">
        <v>3234</v>
      </c>
      <c r="I2209" s="29" t="s">
        <v>3275</v>
      </c>
      <c r="J2209" s="29" t="s">
        <v>3276</v>
      </c>
      <c r="K2209" s="29" t="s">
        <v>3282</v>
      </c>
      <c r="L2209" s="29" t="s">
        <v>3112</v>
      </c>
      <c r="M2209" s="29" t="s">
        <v>3283</v>
      </c>
      <c r="N2209" s="29" t="s">
        <v>3284</v>
      </c>
      <c r="O2209" s="29" t="s">
        <v>3285</v>
      </c>
      <c r="P2209" s="29" t="s">
        <v>3286</v>
      </c>
      <c r="Q2209" s="29" t="s">
        <v>3249</v>
      </c>
      <c r="R2209" s="29" t="s">
        <v>3210</v>
      </c>
      <c r="S2209" s="29" t="s">
        <v>3098</v>
      </c>
      <c r="T2209" s="29"/>
      <c r="U2209" s="30">
        <v>962</v>
      </c>
      <c r="V2209" s="30">
        <v>0</v>
      </c>
      <c r="W2209" s="30">
        <v>0</v>
      </c>
      <c r="X2209" s="30">
        <v>0</v>
      </c>
      <c r="Y2209" s="30">
        <v>0</v>
      </c>
      <c r="Z2209" s="30">
        <v>0</v>
      </c>
      <c r="AA2209" s="30">
        <v>0</v>
      </c>
      <c r="AB2209" s="30">
        <v>0</v>
      </c>
      <c r="AC2209" s="30">
        <v>0</v>
      </c>
      <c r="AD2209" s="30">
        <v>0</v>
      </c>
      <c r="AE2209" s="30">
        <v>0</v>
      </c>
      <c r="AF2209" s="30">
        <v>0</v>
      </c>
    </row>
    <row r="2210" spans="1:32" x14ac:dyDescent="0.45">
      <c r="A2210" s="29" t="s">
        <v>1280</v>
      </c>
      <c r="B2210" s="29" t="s">
        <v>1281</v>
      </c>
      <c r="C2210" s="29" t="s">
        <v>3299</v>
      </c>
      <c r="D2210" s="29" t="s">
        <v>3300</v>
      </c>
      <c r="E2210" s="29" t="s">
        <v>3320</v>
      </c>
      <c r="F2210" s="29" t="s">
        <v>3321</v>
      </c>
      <c r="G2210" s="29" t="s">
        <v>3233</v>
      </c>
      <c r="H2210" s="29" t="s">
        <v>3234</v>
      </c>
      <c r="I2210" s="29" t="s">
        <v>3275</v>
      </c>
      <c r="J2210" s="29" t="s">
        <v>3276</v>
      </c>
      <c r="K2210" s="29" t="s">
        <v>3287</v>
      </c>
      <c r="L2210" s="29" t="s">
        <v>3101</v>
      </c>
      <c r="M2210" s="29" t="s">
        <v>3316</v>
      </c>
      <c r="N2210" s="29" t="s">
        <v>3317</v>
      </c>
      <c r="O2210" s="29" t="s">
        <v>3452</v>
      </c>
      <c r="P2210" s="29" t="s">
        <v>3453</v>
      </c>
      <c r="Q2210" s="29" t="s">
        <v>3209</v>
      </c>
      <c r="R2210" s="29" t="s">
        <v>3210</v>
      </c>
      <c r="S2210" s="29" t="s">
        <v>3098</v>
      </c>
      <c r="T2210" s="29"/>
      <c r="U2210" s="30">
        <v>96000</v>
      </c>
      <c r="V2210" s="30">
        <v>96000</v>
      </c>
      <c r="W2210" s="30">
        <v>96000</v>
      </c>
      <c r="X2210" s="30">
        <v>96000</v>
      </c>
      <c r="Y2210" s="30">
        <v>96000</v>
      </c>
      <c r="Z2210" s="30">
        <v>96000</v>
      </c>
      <c r="AA2210" s="30">
        <v>96000</v>
      </c>
      <c r="AB2210" s="30">
        <v>96000</v>
      </c>
      <c r="AC2210" s="30">
        <v>96000</v>
      </c>
      <c r="AD2210" s="30">
        <v>96000</v>
      </c>
      <c r="AE2210" s="30">
        <v>96000</v>
      </c>
      <c r="AF2210" s="30">
        <v>96000</v>
      </c>
    </row>
    <row r="2211" spans="1:32" x14ac:dyDescent="0.45">
      <c r="A2211" s="29" t="s">
        <v>1280</v>
      </c>
      <c r="B2211" s="29" t="s">
        <v>1281</v>
      </c>
      <c r="C2211" s="29" t="s">
        <v>3299</v>
      </c>
      <c r="D2211" s="29" t="s">
        <v>3300</v>
      </c>
      <c r="E2211" s="29" t="s">
        <v>3320</v>
      </c>
      <c r="F2211" s="29" t="s">
        <v>3321</v>
      </c>
      <c r="G2211" s="29" t="s">
        <v>3233</v>
      </c>
      <c r="H2211" s="29" t="s">
        <v>3234</v>
      </c>
      <c r="I2211" s="29" t="s">
        <v>3275</v>
      </c>
      <c r="J2211" s="29" t="s">
        <v>3276</v>
      </c>
      <c r="K2211" s="29" t="s">
        <v>3287</v>
      </c>
      <c r="L2211" s="29" t="s">
        <v>3101</v>
      </c>
      <c r="M2211" s="29" t="s">
        <v>3316</v>
      </c>
      <c r="N2211" s="29" t="s">
        <v>3317</v>
      </c>
      <c r="O2211" s="29" t="s">
        <v>3452</v>
      </c>
      <c r="P2211" s="29" t="s">
        <v>3453</v>
      </c>
      <c r="Q2211" s="29" t="s">
        <v>3209</v>
      </c>
      <c r="R2211" s="29" t="s">
        <v>3098</v>
      </c>
      <c r="S2211" s="29" t="s">
        <v>3098</v>
      </c>
      <c r="T2211" s="29"/>
      <c r="U2211" s="30">
        <v>15484</v>
      </c>
      <c r="V2211" s="30">
        <v>48000</v>
      </c>
      <c r="W2211" s="30">
        <v>48000</v>
      </c>
      <c r="X2211" s="30">
        <v>48000</v>
      </c>
      <c r="Y2211" s="30">
        <v>48000</v>
      </c>
      <c r="Z2211" s="30">
        <v>48000</v>
      </c>
      <c r="AA2211" s="30">
        <v>48000</v>
      </c>
      <c r="AB2211" s="30">
        <v>48000</v>
      </c>
      <c r="AC2211" s="30">
        <v>48000</v>
      </c>
      <c r="AD2211" s="30">
        <v>48000</v>
      </c>
      <c r="AE2211" s="30">
        <v>48000</v>
      </c>
      <c r="AF2211" s="30">
        <v>48000</v>
      </c>
    </row>
    <row r="2212" spans="1:32" x14ac:dyDescent="0.45">
      <c r="A2212" s="29" t="s">
        <v>1280</v>
      </c>
      <c r="B2212" s="29" t="s">
        <v>1281</v>
      </c>
      <c r="C2212" s="29" t="s">
        <v>3299</v>
      </c>
      <c r="D2212" s="29" t="s">
        <v>3300</v>
      </c>
      <c r="E2212" s="29" t="s">
        <v>3320</v>
      </c>
      <c r="F2212" s="29" t="s">
        <v>3321</v>
      </c>
      <c r="G2212" s="29" t="s">
        <v>3233</v>
      </c>
      <c r="H2212" s="29" t="s">
        <v>3234</v>
      </c>
      <c r="I2212" s="29" t="s">
        <v>3275</v>
      </c>
      <c r="J2212" s="29" t="s">
        <v>3276</v>
      </c>
      <c r="K2212" s="29" t="s">
        <v>3287</v>
      </c>
      <c r="L2212" s="29" t="s">
        <v>3101</v>
      </c>
      <c r="M2212" s="29" t="s">
        <v>3316</v>
      </c>
      <c r="N2212" s="29" t="s">
        <v>3317</v>
      </c>
      <c r="O2212" s="29" t="s">
        <v>3454</v>
      </c>
      <c r="P2212" s="29" t="s">
        <v>3455</v>
      </c>
      <c r="Q2212" s="29" t="s">
        <v>3249</v>
      </c>
      <c r="R2212" s="29" t="s">
        <v>3098</v>
      </c>
      <c r="S2212" s="29" t="s">
        <v>3098</v>
      </c>
      <c r="T2212" s="29"/>
      <c r="U2212" s="30">
        <v>962</v>
      </c>
      <c r="V2212" s="30">
        <v>962</v>
      </c>
      <c r="W2212" s="30">
        <v>962</v>
      </c>
      <c r="X2212" s="30">
        <v>962</v>
      </c>
      <c r="Y2212" s="30">
        <v>962</v>
      </c>
      <c r="Z2212" s="30">
        <v>962</v>
      </c>
      <c r="AA2212" s="30">
        <v>962</v>
      </c>
      <c r="AB2212" s="30">
        <v>962</v>
      </c>
      <c r="AC2212" s="30">
        <v>962</v>
      </c>
      <c r="AD2212" s="30">
        <v>962</v>
      </c>
      <c r="AE2212" s="30">
        <v>962</v>
      </c>
      <c r="AF2212" s="30">
        <v>962</v>
      </c>
    </row>
    <row r="2213" spans="1:32" x14ac:dyDescent="0.45">
      <c r="A2213" s="29" t="s">
        <v>1280</v>
      </c>
      <c r="B2213" s="29" t="s">
        <v>1281</v>
      </c>
      <c r="C2213" s="29" t="s">
        <v>3299</v>
      </c>
      <c r="D2213" s="29" t="s">
        <v>3300</v>
      </c>
      <c r="E2213" s="29" t="s">
        <v>3320</v>
      </c>
      <c r="F2213" s="29" t="s">
        <v>3321</v>
      </c>
      <c r="G2213" s="29" t="s">
        <v>3233</v>
      </c>
      <c r="H2213" s="29" t="s">
        <v>3234</v>
      </c>
      <c r="I2213" s="29" t="s">
        <v>3275</v>
      </c>
      <c r="J2213" s="29" t="s">
        <v>3276</v>
      </c>
      <c r="K2213" s="29" t="s">
        <v>3287</v>
      </c>
      <c r="L2213" s="29" t="s">
        <v>3101</v>
      </c>
      <c r="M2213" s="29" t="s">
        <v>3288</v>
      </c>
      <c r="N2213" s="29" t="s">
        <v>3289</v>
      </c>
      <c r="O2213" s="29" t="s">
        <v>3290</v>
      </c>
      <c r="P2213" s="29" t="s">
        <v>3291</v>
      </c>
      <c r="Q2213" s="29" t="s">
        <v>3209</v>
      </c>
      <c r="R2213" s="29" t="s">
        <v>3210</v>
      </c>
      <c r="S2213" s="29" t="s">
        <v>3098</v>
      </c>
      <c r="T2213" s="29"/>
      <c r="U2213" s="30">
        <v>1000</v>
      </c>
      <c r="V2213" s="30">
        <v>1000</v>
      </c>
      <c r="W2213" s="30">
        <v>1000</v>
      </c>
      <c r="X2213" s="30">
        <v>1000</v>
      </c>
      <c r="Y2213" s="30">
        <v>1000</v>
      </c>
      <c r="Z2213" s="30">
        <v>1000</v>
      </c>
      <c r="AA2213" s="30">
        <v>1000</v>
      </c>
      <c r="AB2213" s="30">
        <v>1000</v>
      </c>
      <c r="AC2213" s="30">
        <v>1000</v>
      </c>
      <c r="AD2213" s="30">
        <v>1000</v>
      </c>
      <c r="AE2213" s="30">
        <v>1000</v>
      </c>
      <c r="AF2213" s="30">
        <v>1000</v>
      </c>
    </row>
    <row r="2214" spans="1:32" x14ac:dyDescent="0.45">
      <c r="A2214" s="29" t="s">
        <v>264</v>
      </c>
      <c r="B2214" s="29" t="s">
        <v>265</v>
      </c>
      <c r="C2214" s="29" t="s">
        <v>3584</v>
      </c>
      <c r="D2214" s="29" t="s">
        <v>3585</v>
      </c>
      <c r="E2214" s="29" t="s">
        <v>3672</v>
      </c>
      <c r="F2214" s="29" t="s">
        <v>3673</v>
      </c>
      <c r="G2214" s="29" t="s">
        <v>3233</v>
      </c>
      <c r="H2214" s="29" t="s">
        <v>3234</v>
      </c>
      <c r="I2214" s="29" t="s">
        <v>3242</v>
      </c>
      <c r="J2214" s="29" t="s">
        <v>3243</v>
      </c>
      <c r="K2214" s="29" t="s">
        <v>3244</v>
      </c>
      <c r="L2214" s="29" t="s">
        <v>3104</v>
      </c>
      <c r="M2214" s="29" t="s">
        <v>3436</v>
      </c>
      <c r="N2214" s="29" t="s">
        <v>3437</v>
      </c>
      <c r="O2214" s="29" t="s">
        <v>3438</v>
      </c>
      <c r="P2214" s="29" t="s">
        <v>3439</v>
      </c>
      <c r="Q2214" s="29" t="s">
        <v>3209</v>
      </c>
      <c r="R2214" s="29" t="s">
        <v>3210</v>
      </c>
      <c r="S2214" s="29" t="s">
        <v>3098</v>
      </c>
      <c r="T2214" s="29"/>
      <c r="U2214" s="30">
        <v>3000</v>
      </c>
      <c r="V2214" s="30">
        <v>3000</v>
      </c>
      <c r="W2214" s="30">
        <v>3000</v>
      </c>
      <c r="X2214" s="30">
        <v>3000</v>
      </c>
      <c r="Y2214" s="30">
        <v>3000</v>
      </c>
      <c r="Z2214" s="30">
        <v>3000</v>
      </c>
      <c r="AA2214" s="30">
        <v>3000</v>
      </c>
      <c r="AB2214" s="30">
        <v>3000</v>
      </c>
      <c r="AC2214" s="30">
        <v>3000</v>
      </c>
      <c r="AD2214" s="30">
        <v>3000</v>
      </c>
      <c r="AE2214" s="30">
        <v>3000</v>
      </c>
      <c r="AF2214" s="30">
        <v>3000</v>
      </c>
    </row>
    <row r="2215" spans="1:32" x14ac:dyDescent="0.45">
      <c r="A2215" s="29" t="s">
        <v>264</v>
      </c>
      <c r="B2215" s="29" t="s">
        <v>265</v>
      </c>
      <c r="C2215" s="29" t="s">
        <v>3584</v>
      </c>
      <c r="D2215" s="29" t="s">
        <v>3585</v>
      </c>
      <c r="E2215" s="29" t="s">
        <v>3672</v>
      </c>
      <c r="F2215" s="29" t="s">
        <v>3673</v>
      </c>
      <c r="G2215" s="29" t="s">
        <v>3233</v>
      </c>
      <c r="H2215" s="29" t="s">
        <v>3234</v>
      </c>
      <c r="I2215" s="29" t="s">
        <v>3242</v>
      </c>
      <c r="J2215" s="29" t="s">
        <v>3243</v>
      </c>
      <c r="K2215" s="29" t="s">
        <v>3244</v>
      </c>
      <c r="L2215" s="29" t="s">
        <v>3104</v>
      </c>
      <c r="M2215" s="29" t="s">
        <v>3245</v>
      </c>
      <c r="N2215" s="29" t="s">
        <v>3246</v>
      </c>
      <c r="O2215" s="29" t="s">
        <v>3464</v>
      </c>
      <c r="P2215" s="29" t="s">
        <v>3465</v>
      </c>
      <c r="Q2215" s="29" t="s">
        <v>3209</v>
      </c>
      <c r="R2215" s="29" t="s">
        <v>3210</v>
      </c>
      <c r="S2215" s="29" t="s">
        <v>3098</v>
      </c>
      <c r="T2215" s="29"/>
      <c r="U2215" s="30">
        <v>10500</v>
      </c>
      <c r="V2215" s="30">
        <v>10500</v>
      </c>
      <c r="W2215" s="30">
        <v>10500</v>
      </c>
      <c r="X2215" s="30">
        <v>10500</v>
      </c>
      <c r="Y2215" s="30">
        <v>10500</v>
      </c>
      <c r="Z2215" s="30">
        <v>10500</v>
      </c>
      <c r="AA2215" s="30">
        <v>10500</v>
      </c>
      <c r="AB2215" s="30">
        <v>10500</v>
      </c>
      <c r="AC2215" s="30">
        <v>10500</v>
      </c>
      <c r="AD2215" s="30">
        <v>10500</v>
      </c>
      <c r="AE2215" s="30">
        <v>10500</v>
      </c>
      <c r="AF2215" s="30">
        <v>10500</v>
      </c>
    </row>
    <row r="2216" spans="1:32" x14ac:dyDescent="0.45">
      <c r="A2216" s="29" t="s">
        <v>264</v>
      </c>
      <c r="B2216" s="29" t="s">
        <v>265</v>
      </c>
      <c r="C2216" s="29" t="s">
        <v>3584</v>
      </c>
      <c r="D2216" s="29" t="s">
        <v>3585</v>
      </c>
      <c r="E2216" s="29" t="s">
        <v>3672</v>
      </c>
      <c r="F2216" s="29" t="s">
        <v>3673</v>
      </c>
      <c r="G2216" s="29" t="s">
        <v>3233</v>
      </c>
      <c r="H2216" s="29" t="s">
        <v>3234</v>
      </c>
      <c r="I2216" s="29" t="s">
        <v>3275</v>
      </c>
      <c r="J2216" s="29" t="s">
        <v>3276</v>
      </c>
      <c r="K2216" s="29" t="s">
        <v>3282</v>
      </c>
      <c r="L2216" s="29" t="s">
        <v>3112</v>
      </c>
      <c r="M2216" s="29" t="s">
        <v>3283</v>
      </c>
      <c r="N2216" s="29" t="s">
        <v>3284</v>
      </c>
      <c r="O2216" s="29" t="s">
        <v>3285</v>
      </c>
      <c r="P2216" s="29" t="s">
        <v>3286</v>
      </c>
      <c r="Q2216" s="29" t="s">
        <v>3209</v>
      </c>
      <c r="R2216" s="29" t="s">
        <v>3210</v>
      </c>
      <c r="S2216" s="29" t="s">
        <v>3098</v>
      </c>
      <c r="T2216" s="29"/>
      <c r="U2216" s="30">
        <v>19000</v>
      </c>
      <c r="V2216" s="30">
        <v>19000</v>
      </c>
      <c r="W2216" s="30">
        <v>19000</v>
      </c>
      <c r="X2216" s="30">
        <v>19000</v>
      </c>
      <c r="Y2216" s="30">
        <v>19000</v>
      </c>
      <c r="Z2216" s="30">
        <v>19000</v>
      </c>
      <c r="AA2216" s="30">
        <v>19000</v>
      </c>
      <c r="AB2216" s="30">
        <v>19000</v>
      </c>
      <c r="AC2216" s="30">
        <v>19000</v>
      </c>
      <c r="AD2216" s="30">
        <v>19000</v>
      </c>
      <c r="AE2216" s="30">
        <v>19000</v>
      </c>
      <c r="AF2216" s="30">
        <v>19000</v>
      </c>
    </row>
    <row r="2217" spans="1:32" x14ac:dyDescent="0.45">
      <c r="A2217" s="29" t="s">
        <v>264</v>
      </c>
      <c r="B2217" s="29" t="s">
        <v>265</v>
      </c>
      <c r="C2217" s="29" t="s">
        <v>3584</v>
      </c>
      <c r="D2217" s="29" t="s">
        <v>3585</v>
      </c>
      <c r="E2217" s="29" t="s">
        <v>3672</v>
      </c>
      <c r="F2217" s="29" t="s">
        <v>3673</v>
      </c>
      <c r="G2217" s="29" t="s">
        <v>3233</v>
      </c>
      <c r="H2217" s="29" t="s">
        <v>3234</v>
      </c>
      <c r="I2217" s="29" t="s">
        <v>3275</v>
      </c>
      <c r="J2217" s="29" t="s">
        <v>3276</v>
      </c>
      <c r="K2217" s="29" t="s">
        <v>3287</v>
      </c>
      <c r="L2217" s="29" t="s">
        <v>3101</v>
      </c>
      <c r="M2217" s="29" t="s">
        <v>3288</v>
      </c>
      <c r="N2217" s="29" t="s">
        <v>3289</v>
      </c>
      <c r="O2217" s="29" t="s">
        <v>3290</v>
      </c>
      <c r="P2217" s="29" t="s">
        <v>3291</v>
      </c>
      <c r="Q2217" s="29" t="s">
        <v>3209</v>
      </c>
      <c r="R2217" s="29" t="s">
        <v>3210</v>
      </c>
      <c r="S2217" s="29" t="s">
        <v>3098</v>
      </c>
      <c r="T2217" s="29"/>
      <c r="U2217" s="30">
        <v>2500</v>
      </c>
      <c r="V2217" s="30">
        <v>2500</v>
      </c>
      <c r="W2217" s="30">
        <v>2500</v>
      </c>
      <c r="X2217" s="30">
        <v>2500</v>
      </c>
      <c r="Y2217" s="30">
        <v>2500</v>
      </c>
      <c r="Z2217" s="30">
        <v>2500</v>
      </c>
      <c r="AA2217" s="30">
        <v>2500</v>
      </c>
      <c r="AB2217" s="30">
        <v>2500</v>
      </c>
      <c r="AC2217" s="30">
        <v>2500</v>
      </c>
      <c r="AD2217" s="30">
        <v>2500</v>
      </c>
      <c r="AE2217" s="30">
        <v>2500</v>
      </c>
      <c r="AF2217" s="30">
        <v>2500</v>
      </c>
    </row>
    <row r="2218" spans="1:32" x14ac:dyDescent="0.45">
      <c r="A2218" s="29" t="s">
        <v>264</v>
      </c>
      <c r="B2218" s="29" t="s">
        <v>265</v>
      </c>
      <c r="C2218" s="29" t="s">
        <v>3299</v>
      </c>
      <c r="D2218" s="29" t="s">
        <v>3300</v>
      </c>
      <c r="E2218" s="29" t="s">
        <v>3301</v>
      </c>
      <c r="F2218" s="29" t="s">
        <v>3302</v>
      </c>
      <c r="G2218" s="29" t="s">
        <v>3200</v>
      </c>
      <c r="H2218" s="29" t="s">
        <v>3201</v>
      </c>
      <c r="I2218" s="29" t="s">
        <v>3226</v>
      </c>
      <c r="J2218" s="29" t="s">
        <v>3227</v>
      </c>
      <c r="K2218" s="29" t="s">
        <v>3228</v>
      </c>
      <c r="L2218" s="29" t="s">
        <v>3111</v>
      </c>
      <c r="M2218" s="29" t="s">
        <v>3229</v>
      </c>
      <c r="N2218" s="29" t="s">
        <v>3230</v>
      </c>
      <c r="O2218" s="29" t="s">
        <v>3231</v>
      </c>
      <c r="P2218" s="29" t="s">
        <v>3232</v>
      </c>
      <c r="Q2218" s="29" t="s">
        <v>3209</v>
      </c>
      <c r="R2218" s="29" t="s">
        <v>3210</v>
      </c>
      <c r="S2218" s="29" t="s">
        <v>3098</v>
      </c>
      <c r="T2218" s="29"/>
      <c r="U2218" s="30">
        <v>0</v>
      </c>
      <c r="V2218" s="30">
        <v>0</v>
      </c>
      <c r="W2218" s="30">
        <v>0</v>
      </c>
      <c r="X2218" s="30">
        <v>0</v>
      </c>
      <c r="Y2218" s="30">
        <v>0</v>
      </c>
      <c r="Z2218" s="30">
        <v>0</v>
      </c>
      <c r="AA2218" s="30">
        <v>0</v>
      </c>
      <c r="AB2218" s="30">
        <v>0</v>
      </c>
      <c r="AC2218" s="30">
        <v>0</v>
      </c>
      <c r="AD2218" s="30">
        <v>0</v>
      </c>
      <c r="AE2218" s="30">
        <v>0</v>
      </c>
      <c r="AF2218" s="30">
        <v>0</v>
      </c>
    </row>
    <row r="2219" spans="1:32" x14ac:dyDescent="0.45">
      <c r="A2219" s="29" t="s">
        <v>264</v>
      </c>
      <c r="B2219" s="29" t="s">
        <v>265</v>
      </c>
      <c r="C2219" s="29" t="s">
        <v>3299</v>
      </c>
      <c r="D2219" s="29" t="s">
        <v>3300</v>
      </c>
      <c r="E2219" s="29" t="s">
        <v>3301</v>
      </c>
      <c r="F2219" s="29" t="s">
        <v>3302</v>
      </c>
      <c r="G2219" s="29" t="s">
        <v>3233</v>
      </c>
      <c r="H2219" s="29" t="s">
        <v>3234</v>
      </c>
      <c r="I2219" s="29" t="s">
        <v>3235</v>
      </c>
      <c r="J2219" s="29" t="s">
        <v>3236</v>
      </c>
      <c r="K2219" s="29" t="s">
        <v>3237</v>
      </c>
      <c r="L2219" s="29" t="s">
        <v>3107</v>
      </c>
      <c r="M2219" s="29" t="s">
        <v>3238</v>
      </c>
      <c r="N2219" s="29" t="s">
        <v>3239</v>
      </c>
      <c r="O2219" s="29" t="s">
        <v>3422</v>
      </c>
      <c r="P2219" s="29" t="s">
        <v>3423</v>
      </c>
      <c r="Q2219" s="29" t="s">
        <v>3209</v>
      </c>
      <c r="R2219" s="29" t="s">
        <v>3210</v>
      </c>
      <c r="S2219" s="29" t="s">
        <v>3098</v>
      </c>
      <c r="T2219" s="29"/>
      <c r="U2219" s="30">
        <v>8000</v>
      </c>
      <c r="V2219" s="30">
        <v>8000</v>
      </c>
      <c r="W2219" s="30">
        <v>8000</v>
      </c>
      <c r="X2219" s="30">
        <v>8000</v>
      </c>
      <c r="Y2219" s="30">
        <v>8000</v>
      </c>
      <c r="Z2219" s="30">
        <v>8000</v>
      </c>
      <c r="AA2219" s="30">
        <v>8000</v>
      </c>
      <c r="AB2219" s="30">
        <v>8000</v>
      </c>
      <c r="AC2219" s="30">
        <v>8000</v>
      </c>
      <c r="AD2219" s="30">
        <v>7935</v>
      </c>
      <c r="AE2219" s="30">
        <v>7550</v>
      </c>
      <c r="AF2219" s="30">
        <v>8000</v>
      </c>
    </row>
    <row r="2220" spans="1:32" x14ac:dyDescent="0.45">
      <c r="A2220" s="29" t="s">
        <v>264</v>
      </c>
      <c r="B2220" s="29" t="s">
        <v>265</v>
      </c>
      <c r="C2220" s="29" t="s">
        <v>3299</v>
      </c>
      <c r="D2220" s="29" t="s">
        <v>3300</v>
      </c>
      <c r="E2220" s="29" t="s">
        <v>3301</v>
      </c>
      <c r="F2220" s="29" t="s">
        <v>3302</v>
      </c>
      <c r="G2220" s="29" t="s">
        <v>3233</v>
      </c>
      <c r="H2220" s="29" t="s">
        <v>3234</v>
      </c>
      <c r="I2220" s="29" t="s">
        <v>3235</v>
      </c>
      <c r="J2220" s="29" t="s">
        <v>3236</v>
      </c>
      <c r="K2220" s="29" t="s">
        <v>3237</v>
      </c>
      <c r="L2220" s="29" t="s">
        <v>3107</v>
      </c>
      <c r="M2220" s="29" t="s">
        <v>3238</v>
      </c>
      <c r="N2220" s="29" t="s">
        <v>3239</v>
      </c>
      <c r="O2220" s="29" t="s">
        <v>3422</v>
      </c>
      <c r="P2220" s="29" t="s">
        <v>3423</v>
      </c>
      <c r="Q2220" s="29" t="s">
        <v>3209</v>
      </c>
      <c r="R2220" s="29" t="s">
        <v>3098</v>
      </c>
      <c r="S2220" s="29" t="s">
        <v>3098</v>
      </c>
      <c r="T2220" s="29"/>
      <c r="U2220" s="30">
        <v>0</v>
      </c>
      <c r="V2220" s="30">
        <v>0</v>
      </c>
      <c r="W2220" s="30">
        <v>0</v>
      </c>
      <c r="X2220" s="30">
        <v>0</v>
      </c>
      <c r="Y2220" s="30">
        <v>0</v>
      </c>
      <c r="Z2220" s="30">
        <v>0</v>
      </c>
      <c r="AA2220" s="30">
        <v>0</v>
      </c>
      <c r="AB2220" s="30">
        <v>0</v>
      </c>
      <c r="AC2220" s="30">
        <v>0</v>
      </c>
      <c r="AD2220" s="30">
        <v>65</v>
      </c>
      <c r="AE2220" s="30">
        <v>500</v>
      </c>
      <c r="AF2220" s="30">
        <v>500</v>
      </c>
    </row>
    <row r="2221" spans="1:32" x14ac:dyDescent="0.45">
      <c r="A2221" s="29" t="s">
        <v>264</v>
      </c>
      <c r="B2221" s="29" t="s">
        <v>265</v>
      </c>
      <c r="C2221" s="29" t="s">
        <v>3299</v>
      </c>
      <c r="D2221" s="29" t="s">
        <v>3300</v>
      </c>
      <c r="E2221" s="29" t="s">
        <v>3301</v>
      </c>
      <c r="F2221" s="29" t="s">
        <v>3302</v>
      </c>
      <c r="G2221" s="29" t="s">
        <v>3233</v>
      </c>
      <c r="H2221" s="29" t="s">
        <v>3234</v>
      </c>
      <c r="I2221" s="29" t="s">
        <v>3235</v>
      </c>
      <c r="J2221" s="29" t="s">
        <v>3236</v>
      </c>
      <c r="K2221" s="29" t="s">
        <v>3237</v>
      </c>
      <c r="L2221" s="29" t="s">
        <v>3107</v>
      </c>
      <c r="M2221" s="29" t="s">
        <v>3424</v>
      </c>
      <c r="N2221" s="29" t="s">
        <v>3425</v>
      </c>
      <c r="O2221" s="29" t="s">
        <v>3426</v>
      </c>
      <c r="P2221" s="29" t="s">
        <v>3427</v>
      </c>
      <c r="Q2221" s="29" t="s">
        <v>3209</v>
      </c>
      <c r="R2221" s="29" t="s">
        <v>3210</v>
      </c>
      <c r="S2221" s="29" t="s">
        <v>3098</v>
      </c>
      <c r="T2221" s="29"/>
      <c r="U2221" s="30">
        <v>0</v>
      </c>
      <c r="V2221" s="30">
        <v>0</v>
      </c>
      <c r="W2221" s="30">
        <v>0</v>
      </c>
      <c r="X2221" s="30">
        <v>0</v>
      </c>
      <c r="Y2221" s="30">
        <v>0</v>
      </c>
      <c r="Z2221" s="30">
        <v>0</v>
      </c>
      <c r="AA2221" s="30">
        <v>0</v>
      </c>
      <c r="AB2221" s="30">
        <v>0</v>
      </c>
      <c r="AC2221" s="30">
        <v>39</v>
      </c>
      <c r="AD2221" s="30">
        <v>0</v>
      </c>
      <c r="AE2221" s="30">
        <v>0</v>
      </c>
      <c r="AF2221" s="30">
        <v>0</v>
      </c>
    </row>
    <row r="2222" spans="1:32" x14ac:dyDescent="0.45">
      <c r="A2222" s="29" t="s">
        <v>264</v>
      </c>
      <c r="B2222" s="29" t="s">
        <v>265</v>
      </c>
      <c r="C2222" s="29" t="s">
        <v>3299</v>
      </c>
      <c r="D2222" s="29" t="s">
        <v>3300</v>
      </c>
      <c r="E2222" s="29" t="s">
        <v>3301</v>
      </c>
      <c r="F2222" s="29" t="s">
        <v>3302</v>
      </c>
      <c r="G2222" s="29" t="s">
        <v>3233</v>
      </c>
      <c r="H2222" s="29" t="s">
        <v>3234</v>
      </c>
      <c r="I2222" s="29" t="s">
        <v>3242</v>
      </c>
      <c r="J2222" s="29" t="s">
        <v>3243</v>
      </c>
      <c r="K2222" s="29" t="s">
        <v>3252</v>
      </c>
      <c r="L2222" s="29" t="s">
        <v>3106</v>
      </c>
      <c r="M2222" s="29" t="s">
        <v>3253</v>
      </c>
      <c r="N2222" s="29" t="s">
        <v>3106</v>
      </c>
      <c r="O2222" s="29" t="s">
        <v>3548</v>
      </c>
      <c r="P2222" s="29" t="s">
        <v>3549</v>
      </c>
      <c r="Q2222" s="29" t="s">
        <v>3209</v>
      </c>
      <c r="R2222" s="29" t="s">
        <v>3210</v>
      </c>
      <c r="S2222" s="29" t="s">
        <v>3098</v>
      </c>
      <c r="T2222" s="29"/>
      <c r="U2222" s="30">
        <v>225000</v>
      </c>
      <c r="V2222" s="30">
        <v>225000</v>
      </c>
      <c r="W2222" s="30">
        <v>225000</v>
      </c>
      <c r="X2222" s="30">
        <v>225000</v>
      </c>
      <c r="Y2222" s="30">
        <v>225000</v>
      </c>
      <c r="Z2222" s="30">
        <v>225000</v>
      </c>
      <c r="AA2222" s="30">
        <v>225000</v>
      </c>
      <c r="AB2222" s="30">
        <v>225000</v>
      </c>
      <c r="AC2222" s="30">
        <v>225000</v>
      </c>
      <c r="AD2222" s="30">
        <v>225000</v>
      </c>
      <c r="AE2222" s="30">
        <v>225000</v>
      </c>
      <c r="AF2222" s="30">
        <v>225000</v>
      </c>
    </row>
    <row r="2223" spans="1:32" x14ac:dyDescent="0.45">
      <c r="A2223" s="29" t="s">
        <v>264</v>
      </c>
      <c r="B2223" s="29" t="s">
        <v>265</v>
      </c>
      <c r="C2223" s="29" t="s">
        <v>3299</v>
      </c>
      <c r="D2223" s="29" t="s">
        <v>3300</v>
      </c>
      <c r="E2223" s="29" t="s">
        <v>3301</v>
      </c>
      <c r="F2223" s="29" t="s">
        <v>3302</v>
      </c>
      <c r="G2223" s="29" t="s">
        <v>3233</v>
      </c>
      <c r="H2223" s="29" t="s">
        <v>3234</v>
      </c>
      <c r="I2223" s="29" t="s">
        <v>3242</v>
      </c>
      <c r="J2223" s="29" t="s">
        <v>3243</v>
      </c>
      <c r="K2223" s="29" t="s">
        <v>3252</v>
      </c>
      <c r="L2223" s="29" t="s">
        <v>3106</v>
      </c>
      <c r="M2223" s="29" t="s">
        <v>3253</v>
      </c>
      <c r="N2223" s="29" t="s">
        <v>3106</v>
      </c>
      <c r="O2223" s="29" t="s">
        <v>3550</v>
      </c>
      <c r="P2223" s="29" t="s">
        <v>3551</v>
      </c>
      <c r="Q2223" s="29" t="s">
        <v>3249</v>
      </c>
      <c r="R2223" s="29" t="s">
        <v>3210</v>
      </c>
      <c r="S2223" s="29" t="s">
        <v>3098</v>
      </c>
      <c r="T2223" s="29"/>
      <c r="U2223" s="30">
        <v>22609</v>
      </c>
      <c r="V2223" s="30">
        <v>22609</v>
      </c>
      <c r="W2223" s="30">
        <v>22609</v>
      </c>
      <c r="X2223" s="30">
        <v>22609</v>
      </c>
      <c r="Y2223" s="30">
        <v>22609</v>
      </c>
      <c r="Z2223" s="30">
        <v>22609</v>
      </c>
      <c r="AA2223" s="30">
        <v>22609</v>
      </c>
      <c r="AB2223" s="30">
        <v>22609</v>
      </c>
      <c r="AC2223" s="30">
        <v>22609</v>
      </c>
      <c r="AD2223" s="30">
        <v>22609</v>
      </c>
      <c r="AE2223" s="30">
        <v>22609</v>
      </c>
      <c r="AF2223" s="30">
        <v>22609</v>
      </c>
    </row>
    <row r="2224" spans="1:32" x14ac:dyDescent="0.45">
      <c r="A2224" s="29" t="s">
        <v>264</v>
      </c>
      <c r="B2224" s="29" t="s">
        <v>265</v>
      </c>
      <c r="C2224" s="29" t="s">
        <v>3299</v>
      </c>
      <c r="D2224" s="29" t="s">
        <v>3300</v>
      </c>
      <c r="E2224" s="29" t="s">
        <v>3301</v>
      </c>
      <c r="F2224" s="29" t="s">
        <v>3302</v>
      </c>
      <c r="G2224" s="29" t="s">
        <v>3233</v>
      </c>
      <c r="H2224" s="29" t="s">
        <v>3234</v>
      </c>
      <c r="I2224" s="29" t="s">
        <v>3242</v>
      </c>
      <c r="J2224" s="29" t="s">
        <v>3243</v>
      </c>
      <c r="K2224" s="29" t="s">
        <v>3252</v>
      </c>
      <c r="L2224" s="29" t="s">
        <v>3106</v>
      </c>
      <c r="M2224" s="29" t="s">
        <v>3253</v>
      </c>
      <c r="N2224" s="29" t="s">
        <v>3106</v>
      </c>
      <c r="O2224" s="29" t="s">
        <v>3550</v>
      </c>
      <c r="P2224" s="29" t="s">
        <v>3551</v>
      </c>
      <c r="Q2224" s="29" t="s">
        <v>3209</v>
      </c>
      <c r="R2224" s="29" t="s">
        <v>3210</v>
      </c>
      <c r="S2224" s="29" t="s">
        <v>3098</v>
      </c>
      <c r="T2224" s="29"/>
      <c r="U2224" s="30">
        <v>571615</v>
      </c>
      <c r="V2224" s="30">
        <v>102430</v>
      </c>
      <c r="W2224" s="30">
        <v>0</v>
      </c>
      <c r="X2224" s="30">
        <v>0</v>
      </c>
      <c r="Y2224" s="30">
        <v>0</v>
      </c>
      <c r="Z2224" s="30">
        <v>0</v>
      </c>
      <c r="AA2224" s="30">
        <v>0</v>
      </c>
      <c r="AB2224" s="30">
        <v>0</v>
      </c>
      <c r="AC2224" s="30">
        <v>0</v>
      </c>
      <c r="AD2224" s="30">
        <v>0</v>
      </c>
      <c r="AE2224" s="30">
        <v>0</v>
      </c>
      <c r="AF2224" s="30">
        <v>0</v>
      </c>
    </row>
    <row r="2225" spans="1:32" x14ac:dyDescent="0.45">
      <c r="A2225" s="29" t="s">
        <v>264</v>
      </c>
      <c r="B2225" s="29" t="s">
        <v>265</v>
      </c>
      <c r="C2225" s="29" t="s">
        <v>3299</v>
      </c>
      <c r="D2225" s="29" t="s">
        <v>3300</v>
      </c>
      <c r="E2225" s="29" t="s">
        <v>3301</v>
      </c>
      <c r="F2225" s="29" t="s">
        <v>3302</v>
      </c>
      <c r="G2225" s="29" t="s">
        <v>3233</v>
      </c>
      <c r="H2225" s="29" t="s">
        <v>3234</v>
      </c>
      <c r="I2225" s="29" t="s">
        <v>3242</v>
      </c>
      <c r="J2225" s="29" t="s">
        <v>3243</v>
      </c>
      <c r="K2225" s="29" t="s">
        <v>3252</v>
      </c>
      <c r="L2225" s="29" t="s">
        <v>3106</v>
      </c>
      <c r="M2225" s="29" t="s">
        <v>3253</v>
      </c>
      <c r="N2225" s="29" t="s">
        <v>3106</v>
      </c>
      <c r="O2225" s="29" t="s">
        <v>3256</v>
      </c>
      <c r="P2225" s="29" t="s">
        <v>3257</v>
      </c>
      <c r="Q2225" s="29" t="s">
        <v>3209</v>
      </c>
      <c r="R2225" s="29" t="s">
        <v>3210</v>
      </c>
      <c r="S2225" s="29" t="s">
        <v>3098</v>
      </c>
      <c r="T2225" s="29"/>
      <c r="U2225" s="30">
        <v>0</v>
      </c>
      <c r="V2225" s="30">
        <v>392600</v>
      </c>
      <c r="W2225" s="30">
        <v>478000</v>
      </c>
      <c r="X2225" s="30">
        <v>478000</v>
      </c>
      <c r="Y2225" s="30">
        <v>478000</v>
      </c>
      <c r="Z2225" s="30">
        <v>478000</v>
      </c>
      <c r="AA2225" s="30">
        <v>478000</v>
      </c>
      <c r="AB2225" s="30">
        <v>478000</v>
      </c>
      <c r="AC2225" s="30">
        <v>478000</v>
      </c>
      <c r="AD2225" s="30">
        <v>478000</v>
      </c>
      <c r="AE2225" s="30">
        <v>484380</v>
      </c>
      <c r="AF2225" s="30">
        <v>490000</v>
      </c>
    </row>
    <row r="2226" spans="1:32" x14ac:dyDescent="0.45">
      <c r="A2226" s="29" t="s">
        <v>264</v>
      </c>
      <c r="B2226" s="29" t="s">
        <v>265</v>
      </c>
      <c r="C2226" s="29" t="s">
        <v>3299</v>
      </c>
      <c r="D2226" s="29" t="s">
        <v>3300</v>
      </c>
      <c r="E2226" s="29" t="s">
        <v>3301</v>
      </c>
      <c r="F2226" s="29" t="s">
        <v>3302</v>
      </c>
      <c r="G2226" s="29" t="s">
        <v>3233</v>
      </c>
      <c r="H2226" s="29" t="s">
        <v>3234</v>
      </c>
      <c r="I2226" s="29" t="s">
        <v>3262</v>
      </c>
      <c r="J2226" s="29" t="s">
        <v>3263</v>
      </c>
      <c r="K2226" s="29" t="s">
        <v>3307</v>
      </c>
      <c r="L2226" s="29" t="s">
        <v>3117</v>
      </c>
      <c r="M2226" s="29" t="s">
        <v>3838</v>
      </c>
      <c r="N2226" s="29" t="s">
        <v>3839</v>
      </c>
      <c r="O2226" s="29" t="s">
        <v>3840</v>
      </c>
      <c r="P2226" s="29" t="s">
        <v>3841</v>
      </c>
      <c r="Q2226" s="29" t="s">
        <v>3209</v>
      </c>
      <c r="R2226" s="29" t="s">
        <v>3210</v>
      </c>
      <c r="S2226" s="29" t="s">
        <v>3098</v>
      </c>
      <c r="T2226" s="29"/>
      <c r="U2226" s="30">
        <v>0</v>
      </c>
      <c r="V2226" s="30">
        <v>0</v>
      </c>
      <c r="W2226" s="30">
        <v>864</v>
      </c>
      <c r="X2226" s="30">
        <v>0</v>
      </c>
      <c r="Y2226" s="30">
        <v>0</v>
      </c>
      <c r="Z2226" s="30">
        <v>0</v>
      </c>
      <c r="AA2226" s="30">
        <v>0</v>
      </c>
      <c r="AB2226" s="30">
        <v>0</v>
      </c>
      <c r="AC2226" s="30">
        <v>0</v>
      </c>
      <c r="AD2226" s="30">
        <v>0</v>
      </c>
      <c r="AE2226" s="30">
        <v>0</v>
      </c>
      <c r="AF2226" s="30">
        <v>0</v>
      </c>
    </row>
    <row r="2227" spans="1:32" x14ac:dyDescent="0.45">
      <c r="A2227" s="29" t="s">
        <v>264</v>
      </c>
      <c r="B2227" s="29" t="s">
        <v>265</v>
      </c>
      <c r="C2227" s="29" t="s">
        <v>3299</v>
      </c>
      <c r="D2227" s="29" t="s">
        <v>3300</v>
      </c>
      <c r="E2227" s="29" t="s">
        <v>3301</v>
      </c>
      <c r="F2227" s="29" t="s">
        <v>3302</v>
      </c>
      <c r="G2227" s="29" t="s">
        <v>3233</v>
      </c>
      <c r="H2227" s="29" t="s">
        <v>3234</v>
      </c>
      <c r="I2227" s="29" t="s">
        <v>3262</v>
      </c>
      <c r="J2227" s="29" t="s">
        <v>3263</v>
      </c>
      <c r="K2227" s="29" t="s">
        <v>3264</v>
      </c>
      <c r="L2227" s="29" t="s">
        <v>3103</v>
      </c>
      <c r="M2227" s="29" t="s">
        <v>3265</v>
      </c>
      <c r="N2227" s="29" t="s">
        <v>3266</v>
      </c>
      <c r="O2227" s="29" t="s">
        <v>3267</v>
      </c>
      <c r="P2227" s="29" t="s">
        <v>3268</v>
      </c>
      <c r="Q2227" s="29" t="s">
        <v>3209</v>
      </c>
      <c r="R2227" s="29" t="s">
        <v>3210</v>
      </c>
      <c r="S2227" s="29" t="s">
        <v>3098</v>
      </c>
      <c r="T2227" s="29"/>
      <c r="U2227" s="30">
        <v>6000</v>
      </c>
      <c r="V2227" s="30">
        <v>6000</v>
      </c>
      <c r="W2227" s="30">
        <v>6000</v>
      </c>
      <c r="X2227" s="30">
        <v>6000</v>
      </c>
      <c r="Y2227" s="30">
        <v>6000</v>
      </c>
      <c r="Z2227" s="30">
        <v>6000</v>
      </c>
      <c r="AA2227" s="30">
        <v>6000</v>
      </c>
      <c r="AB2227" s="30">
        <v>6000</v>
      </c>
      <c r="AC2227" s="30">
        <v>6000</v>
      </c>
      <c r="AD2227" s="30">
        <v>6000</v>
      </c>
      <c r="AE2227" s="30">
        <v>6000</v>
      </c>
      <c r="AF2227" s="30">
        <v>6000</v>
      </c>
    </row>
    <row r="2228" spans="1:32" x14ac:dyDescent="0.45">
      <c r="A2228" s="29" t="s">
        <v>264</v>
      </c>
      <c r="B2228" s="29" t="s">
        <v>265</v>
      </c>
      <c r="C2228" s="29" t="s">
        <v>3299</v>
      </c>
      <c r="D2228" s="29" t="s">
        <v>3300</v>
      </c>
      <c r="E2228" s="29" t="s">
        <v>3301</v>
      </c>
      <c r="F2228" s="29" t="s">
        <v>3302</v>
      </c>
      <c r="G2228" s="29" t="s">
        <v>3233</v>
      </c>
      <c r="H2228" s="29" t="s">
        <v>3234</v>
      </c>
      <c r="I2228" s="29" t="s">
        <v>3262</v>
      </c>
      <c r="J2228" s="29" t="s">
        <v>3263</v>
      </c>
      <c r="K2228" s="29" t="s">
        <v>3264</v>
      </c>
      <c r="L2228" s="29" t="s">
        <v>3103</v>
      </c>
      <c r="M2228" s="29" t="s">
        <v>3265</v>
      </c>
      <c r="N2228" s="29" t="s">
        <v>3266</v>
      </c>
      <c r="O2228" s="29" t="s">
        <v>3269</v>
      </c>
      <c r="P2228" s="29" t="s">
        <v>3270</v>
      </c>
      <c r="Q2228" s="29" t="s">
        <v>3209</v>
      </c>
      <c r="R2228" s="29" t="s">
        <v>3210</v>
      </c>
      <c r="S2228" s="29" t="s">
        <v>3098</v>
      </c>
      <c r="T2228" s="29"/>
      <c r="U2228" s="30">
        <v>234</v>
      </c>
      <c r="V2228" s="30">
        <v>39</v>
      </c>
      <c r="W2228" s="30">
        <v>156</v>
      </c>
      <c r="X2228" s="30">
        <v>283</v>
      </c>
      <c r="Y2228" s="30">
        <v>234</v>
      </c>
      <c r="Z2228" s="30">
        <v>78</v>
      </c>
      <c r="AA2228" s="30">
        <v>195</v>
      </c>
      <c r="AB2228" s="30">
        <v>195</v>
      </c>
      <c r="AC2228" s="30">
        <v>244</v>
      </c>
      <c r="AD2228" s="30">
        <v>117</v>
      </c>
      <c r="AE2228" s="30">
        <v>39</v>
      </c>
      <c r="AF2228" s="30">
        <v>166</v>
      </c>
    </row>
    <row r="2229" spans="1:32" x14ac:dyDescent="0.45">
      <c r="A2229" s="29" t="s">
        <v>264</v>
      </c>
      <c r="B2229" s="29" t="s">
        <v>265</v>
      </c>
      <c r="C2229" s="29" t="s">
        <v>3299</v>
      </c>
      <c r="D2229" s="29" t="s">
        <v>3300</v>
      </c>
      <c r="E2229" s="29" t="s">
        <v>3301</v>
      </c>
      <c r="F2229" s="29" t="s">
        <v>3302</v>
      </c>
      <c r="G2229" s="29" t="s">
        <v>3233</v>
      </c>
      <c r="H2229" s="29" t="s">
        <v>3234</v>
      </c>
      <c r="I2229" s="29" t="s">
        <v>3262</v>
      </c>
      <c r="J2229" s="29" t="s">
        <v>3263</v>
      </c>
      <c r="K2229" s="29" t="s">
        <v>3264</v>
      </c>
      <c r="L2229" s="29" t="s">
        <v>3103</v>
      </c>
      <c r="M2229" s="29" t="s">
        <v>3265</v>
      </c>
      <c r="N2229" s="29" t="s">
        <v>3266</v>
      </c>
      <c r="O2229" s="29" t="s">
        <v>3271</v>
      </c>
      <c r="P2229" s="29" t="s">
        <v>3272</v>
      </c>
      <c r="Q2229" s="29" t="s">
        <v>3209</v>
      </c>
      <c r="R2229" s="29" t="s">
        <v>3210</v>
      </c>
      <c r="S2229" s="29" t="s">
        <v>3098</v>
      </c>
      <c r="T2229" s="29"/>
      <c r="U2229" s="30">
        <v>524</v>
      </c>
      <c r="V2229" s="30">
        <v>3682</v>
      </c>
      <c r="W2229" s="30">
        <v>2076</v>
      </c>
      <c r="X2229" s="30">
        <v>594</v>
      </c>
      <c r="Y2229" s="30">
        <v>812</v>
      </c>
      <c r="Z2229" s="30">
        <v>1455</v>
      </c>
      <c r="AA2229" s="30">
        <v>3116</v>
      </c>
      <c r="AB2229" s="30">
        <v>3528</v>
      </c>
      <c r="AC2229" s="30">
        <v>2634</v>
      </c>
      <c r="AD2229" s="30">
        <v>2305</v>
      </c>
      <c r="AE2229" s="30">
        <v>2029</v>
      </c>
      <c r="AF2229" s="30">
        <v>2320</v>
      </c>
    </row>
    <row r="2230" spans="1:32" x14ac:dyDescent="0.45">
      <c r="A2230" s="29" t="s">
        <v>264</v>
      </c>
      <c r="B2230" s="29" t="s">
        <v>265</v>
      </c>
      <c r="C2230" s="29" t="s">
        <v>3299</v>
      </c>
      <c r="D2230" s="29" t="s">
        <v>3300</v>
      </c>
      <c r="E2230" s="29" t="s">
        <v>3301</v>
      </c>
      <c r="F2230" s="29" t="s">
        <v>3302</v>
      </c>
      <c r="G2230" s="29" t="s">
        <v>3233</v>
      </c>
      <c r="H2230" s="29" t="s">
        <v>3234</v>
      </c>
      <c r="I2230" s="29" t="s">
        <v>3262</v>
      </c>
      <c r="J2230" s="29" t="s">
        <v>3263</v>
      </c>
      <c r="K2230" s="29" t="s">
        <v>3264</v>
      </c>
      <c r="L2230" s="29" t="s">
        <v>3103</v>
      </c>
      <c r="M2230" s="29" t="s">
        <v>3265</v>
      </c>
      <c r="N2230" s="29" t="s">
        <v>3266</v>
      </c>
      <c r="O2230" s="29" t="s">
        <v>3273</v>
      </c>
      <c r="P2230" s="29" t="s">
        <v>3274</v>
      </c>
      <c r="Q2230" s="29" t="s">
        <v>3209</v>
      </c>
      <c r="R2230" s="29" t="s">
        <v>3210</v>
      </c>
      <c r="S2230" s="29" t="s">
        <v>3098</v>
      </c>
      <c r="T2230" s="29"/>
      <c r="U2230" s="30">
        <v>117</v>
      </c>
      <c r="V2230" s="30">
        <v>39</v>
      </c>
      <c r="W2230" s="30">
        <v>39</v>
      </c>
      <c r="X2230" s="30">
        <v>39</v>
      </c>
      <c r="Y2230" s="30">
        <v>39</v>
      </c>
      <c r="Z2230" s="30">
        <v>78</v>
      </c>
      <c r="AA2230" s="30">
        <v>0</v>
      </c>
      <c r="AB2230" s="30">
        <v>117</v>
      </c>
      <c r="AC2230" s="30">
        <v>195</v>
      </c>
      <c r="AD2230" s="30">
        <v>0</v>
      </c>
      <c r="AE2230" s="30">
        <v>0</v>
      </c>
      <c r="AF2230" s="30">
        <v>0</v>
      </c>
    </row>
    <row r="2231" spans="1:32" x14ac:dyDescent="0.45">
      <c r="A2231" s="29" t="s">
        <v>264</v>
      </c>
      <c r="B2231" s="29" t="s">
        <v>265</v>
      </c>
      <c r="C2231" s="29" t="s">
        <v>3299</v>
      </c>
      <c r="D2231" s="29" t="s">
        <v>3300</v>
      </c>
      <c r="E2231" s="29" t="s">
        <v>3301</v>
      </c>
      <c r="F2231" s="29" t="s">
        <v>3302</v>
      </c>
      <c r="G2231" s="29" t="s">
        <v>3233</v>
      </c>
      <c r="H2231" s="29" t="s">
        <v>3234</v>
      </c>
      <c r="I2231" s="29" t="s">
        <v>3262</v>
      </c>
      <c r="J2231" s="29" t="s">
        <v>3263</v>
      </c>
      <c r="K2231" s="29" t="s">
        <v>3264</v>
      </c>
      <c r="L2231" s="29" t="s">
        <v>3103</v>
      </c>
      <c r="M2231" s="29" t="s">
        <v>3265</v>
      </c>
      <c r="N2231" s="29" t="s">
        <v>3266</v>
      </c>
      <c r="O2231" s="29" t="s">
        <v>3372</v>
      </c>
      <c r="P2231" s="29" t="s">
        <v>3373</v>
      </c>
      <c r="Q2231" s="29" t="s">
        <v>3209</v>
      </c>
      <c r="R2231" s="29" t="s">
        <v>3210</v>
      </c>
      <c r="S2231" s="29" t="s">
        <v>3098</v>
      </c>
      <c r="T2231" s="29"/>
      <c r="U2231" s="30">
        <v>6919</v>
      </c>
      <c r="V2231" s="30">
        <v>12214</v>
      </c>
      <c r="W2231" s="30">
        <v>7188</v>
      </c>
      <c r="X2231" s="30">
        <v>10774</v>
      </c>
      <c r="Y2231" s="30">
        <v>10187</v>
      </c>
      <c r="Z2231" s="30">
        <v>9936</v>
      </c>
      <c r="AA2231" s="30">
        <v>19732</v>
      </c>
      <c r="AB2231" s="30">
        <v>10759</v>
      </c>
      <c r="AC2231" s="30">
        <v>14835</v>
      </c>
      <c r="AD2231" s="30">
        <v>19682</v>
      </c>
      <c r="AE2231" s="30">
        <v>11412</v>
      </c>
      <c r="AF2231" s="30">
        <v>5280</v>
      </c>
    </row>
    <row r="2232" spans="1:32" x14ac:dyDescent="0.45">
      <c r="A2232" s="29" t="s">
        <v>264</v>
      </c>
      <c r="B2232" s="29" t="s">
        <v>265</v>
      </c>
      <c r="C2232" s="29" t="s">
        <v>3299</v>
      </c>
      <c r="D2232" s="29" t="s">
        <v>3300</v>
      </c>
      <c r="E2232" s="29" t="s">
        <v>3301</v>
      </c>
      <c r="F2232" s="29" t="s">
        <v>3302</v>
      </c>
      <c r="G2232" s="29" t="s">
        <v>3233</v>
      </c>
      <c r="H2232" s="29" t="s">
        <v>3234</v>
      </c>
      <c r="I2232" s="29" t="s">
        <v>3262</v>
      </c>
      <c r="J2232" s="29" t="s">
        <v>3263</v>
      </c>
      <c r="K2232" s="29" t="s">
        <v>3264</v>
      </c>
      <c r="L2232" s="29" t="s">
        <v>3103</v>
      </c>
      <c r="M2232" s="29" t="s">
        <v>3322</v>
      </c>
      <c r="N2232" s="29" t="s">
        <v>3323</v>
      </c>
      <c r="O2232" s="29" t="s">
        <v>3324</v>
      </c>
      <c r="P2232" s="29" t="s">
        <v>3325</v>
      </c>
      <c r="Q2232" s="29" t="s">
        <v>3209</v>
      </c>
      <c r="R2232" s="29" t="s">
        <v>3210</v>
      </c>
      <c r="S2232" s="29" t="s">
        <v>3098</v>
      </c>
      <c r="T2232" s="29"/>
      <c r="U2232" s="30">
        <v>5600</v>
      </c>
      <c r="V2232" s="30">
        <v>5600</v>
      </c>
      <c r="W2232" s="30">
        <v>5600</v>
      </c>
      <c r="X2232" s="30">
        <v>5600</v>
      </c>
      <c r="Y2232" s="30">
        <v>5600</v>
      </c>
      <c r="Z2232" s="30">
        <v>5600</v>
      </c>
      <c r="AA2232" s="30">
        <v>5600</v>
      </c>
      <c r="AB2232" s="30">
        <v>5600</v>
      </c>
      <c r="AC2232" s="30">
        <v>5600</v>
      </c>
      <c r="AD2232" s="30">
        <v>5600</v>
      </c>
      <c r="AE2232" s="30">
        <v>5600</v>
      </c>
      <c r="AF2232" s="30">
        <v>5600</v>
      </c>
    </row>
    <row r="2233" spans="1:32" x14ac:dyDescent="0.45">
      <c r="A2233" s="29" t="s">
        <v>264</v>
      </c>
      <c r="B2233" s="29" t="s">
        <v>265</v>
      </c>
      <c r="C2233" s="29" t="s">
        <v>3299</v>
      </c>
      <c r="D2233" s="29" t="s">
        <v>3300</v>
      </c>
      <c r="E2233" s="29" t="s">
        <v>3301</v>
      </c>
      <c r="F2233" s="29" t="s">
        <v>3302</v>
      </c>
      <c r="G2233" s="29" t="s">
        <v>3233</v>
      </c>
      <c r="H2233" s="29" t="s">
        <v>3234</v>
      </c>
      <c r="I2233" s="29" t="s">
        <v>3275</v>
      </c>
      <c r="J2233" s="29" t="s">
        <v>3276</v>
      </c>
      <c r="K2233" s="29" t="s">
        <v>3277</v>
      </c>
      <c r="L2233" s="29" t="s">
        <v>3100</v>
      </c>
      <c r="M2233" s="29" t="s">
        <v>3278</v>
      </c>
      <c r="N2233" s="29" t="s">
        <v>3279</v>
      </c>
      <c r="O2233" s="29" t="s">
        <v>3280</v>
      </c>
      <c r="P2233" s="29" t="s">
        <v>3281</v>
      </c>
      <c r="Q2233" s="29" t="s">
        <v>3249</v>
      </c>
      <c r="R2233" s="29" t="s">
        <v>3210</v>
      </c>
      <c r="S2233" s="29" t="s">
        <v>3098</v>
      </c>
      <c r="T2233" s="29"/>
      <c r="U2233" s="30">
        <v>4717</v>
      </c>
      <c r="V2233" s="30">
        <v>4717</v>
      </c>
      <c r="W2233" s="30">
        <v>4717</v>
      </c>
      <c r="X2233" s="30">
        <v>4717</v>
      </c>
      <c r="Y2233" s="30">
        <v>4717</v>
      </c>
      <c r="Z2233" s="30">
        <v>4717</v>
      </c>
      <c r="AA2233" s="30">
        <v>4717</v>
      </c>
      <c r="AB2233" s="30">
        <v>4717</v>
      </c>
      <c r="AC2233" s="30">
        <v>4717</v>
      </c>
      <c r="AD2233" s="30">
        <v>4717</v>
      </c>
      <c r="AE2233" s="30">
        <v>4717</v>
      </c>
      <c r="AF2233" s="30">
        <v>4717</v>
      </c>
    </row>
    <row r="2234" spans="1:32" x14ac:dyDescent="0.45">
      <c r="A2234" s="29" t="s">
        <v>264</v>
      </c>
      <c r="B2234" s="29" t="s">
        <v>265</v>
      </c>
      <c r="C2234" s="29" t="s">
        <v>3299</v>
      </c>
      <c r="D2234" s="29" t="s">
        <v>3300</v>
      </c>
      <c r="E2234" s="29" t="s">
        <v>3301</v>
      </c>
      <c r="F2234" s="29" t="s">
        <v>3302</v>
      </c>
      <c r="G2234" s="29" t="s">
        <v>3233</v>
      </c>
      <c r="H2234" s="29" t="s">
        <v>3234</v>
      </c>
      <c r="I2234" s="29" t="s">
        <v>3275</v>
      </c>
      <c r="J2234" s="29" t="s">
        <v>3276</v>
      </c>
      <c r="K2234" s="29" t="s">
        <v>3277</v>
      </c>
      <c r="L2234" s="29" t="s">
        <v>3100</v>
      </c>
      <c r="M2234" s="29" t="s">
        <v>3278</v>
      </c>
      <c r="N2234" s="29" t="s">
        <v>3279</v>
      </c>
      <c r="O2234" s="29" t="s">
        <v>3280</v>
      </c>
      <c r="P2234" s="29" t="s">
        <v>3281</v>
      </c>
      <c r="Q2234" s="29" t="s">
        <v>3209</v>
      </c>
      <c r="R2234" s="29" t="s">
        <v>3210</v>
      </c>
      <c r="S2234" s="29" t="s">
        <v>3098</v>
      </c>
      <c r="T2234" s="29"/>
      <c r="U2234" s="30">
        <v>300000</v>
      </c>
      <c r="V2234" s="30">
        <v>130710</v>
      </c>
      <c r="W2234" s="30">
        <v>0</v>
      </c>
      <c r="X2234" s="30">
        <v>0</v>
      </c>
      <c r="Y2234" s="30">
        <v>0</v>
      </c>
      <c r="Z2234" s="30">
        <v>0</v>
      </c>
      <c r="AA2234" s="30">
        <v>0</v>
      </c>
      <c r="AB2234" s="30">
        <v>0</v>
      </c>
      <c r="AC2234" s="30">
        <v>0</v>
      </c>
      <c r="AD2234" s="30">
        <v>0</v>
      </c>
      <c r="AE2234" s="30">
        <v>0</v>
      </c>
      <c r="AF2234" s="30">
        <v>0</v>
      </c>
    </row>
    <row r="2235" spans="1:32" x14ac:dyDescent="0.45">
      <c r="A2235" s="29" t="s">
        <v>264</v>
      </c>
      <c r="B2235" s="29" t="s">
        <v>265</v>
      </c>
      <c r="C2235" s="29" t="s">
        <v>3299</v>
      </c>
      <c r="D2235" s="29" t="s">
        <v>3300</v>
      </c>
      <c r="E2235" s="29" t="s">
        <v>3301</v>
      </c>
      <c r="F2235" s="29" t="s">
        <v>3302</v>
      </c>
      <c r="G2235" s="29" t="s">
        <v>3233</v>
      </c>
      <c r="H2235" s="29" t="s">
        <v>3234</v>
      </c>
      <c r="I2235" s="29" t="s">
        <v>3275</v>
      </c>
      <c r="J2235" s="29" t="s">
        <v>3276</v>
      </c>
      <c r="K2235" s="29" t="s">
        <v>3277</v>
      </c>
      <c r="L2235" s="29" t="s">
        <v>3100</v>
      </c>
      <c r="M2235" s="29" t="s">
        <v>3312</v>
      </c>
      <c r="N2235" s="29" t="s">
        <v>3313</v>
      </c>
      <c r="O2235" s="29" t="s">
        <v>3314</v>
      </c>
      <c r="P2235" s="29" t="s">
        <v>3315</v>
      </c>
      <c r="Q2235" s="29" t="s">
        <v>3209</v>
      </c>
      <c r="R2235" s="29" t="s">
        <v>3210</v>
      </c>
      <c r="S2235" s="29" t="s">
        <v>3098</v>
      </c>
      <c r="T2235" s="29"/>
      <c r="U2235" s="30">
        <v>0</v>
      </c>
      <c r="V2235" s="30">
        <v>141072</v>
      </c>
      <c r="W2235" s="30">
        <v>250000</v>
      </c>
      <c r="X2235" s="30">
        <v>250000</v>
      </c>
      <c r="Y2235" s="30">
        <v>250000</v>
      </c>
      <c r="Z2235" s="30">
        <v>250000</v>
      </c>
      <c r="AA2235" s="30">
        <v>250000</v>
      </c>
      <c r="AB2235" s="30">
        <v>250000</v>
      </c>
      <c r="AC2235" s="30">
        <v>250000</v>
      </c>
      <c r="AD2235" s="30">
        <v>250000</v>
      </c>
      <c r="AE2235" s="30">
        <v>250000</v>
      </c>
      <c r="AF2235" s="30">
        <v>250000</v>
      </c>
    </row>
    <row r="2236" spans="1:32" x14ac:dyDescent="0.45">
      <c r="A2236" s="29" t="s">
        <v>264</v>
      </c>
      <c r="B2236" s="29" t="s">
        <v>265</v>
      </c>
      <c r="C2236" s="29" t="s">
        <v>3299</v>
      </c>
      <c r="D2236" s="29" t="s">
        <v>3300</v>
      </c>
      <c r="E2236" s="29" t="s">
        <v>3468</v>
      </c>
      <c r="F2236" s="29" t="s">
        <v>3469</v>
      </c>
      <c r="G2236" s="29" t="s">
        <v>3200</v>
      </c>
      <c r="H2236" s="29" t="s">
        <v>3201</v>
      </c>
      <c r="I2236" s="29" t="s">
        <v>3202</v>
      </c>
      <c r="J2236" s="29" t="s">
        <v>3203</v>
      </c>
      <c r="K2236" s="29" t="s">
        <v>3204</v>
      </c>
      <c r="L2236" s="29" t="s">
        <v>3109</v>
      </c>
      <c r="M2236" s="29" t="s">
        <v>3756</v>
      </c>
      <c r="N2236" s="29" t="s">
        <v>3757</v>
      </c>
      <c r="O2236" s="29" t="s">
        <v>3758</v>
      </c>
      <c r="P2236" s="29" t="s">
        <v>3757</v>
      </c>
      <c r="Q2236" s="29" t="s">
        <v>3209</v>
      </c>
      <c r="R2236" s="29" t="s">
        <v>3210</v>
      </c>
      <c r="S2236" s="29" t="s">
        <v>3098</v>
      </c>
      <c r="T2236" s="29"/>
      <c r="U2236" s="30">
        <v>0</v>
      </c>
      <c r="V2236" s="30">
        <v>0</v>
      </c>
      <c r="W2236" s="30">
        <v>0</v>
      </c>
      <c r="X2236" s="30">
        <v>0</v>
      </c>
      <c r="Y2236" s="30">
        <v>0</v>
      </c>
      <c r="Z2236" s="30">
        <v>0</v>
      </c>
      <c r="AA2236" s="30">
        <v>0</v>
      </c>
      <c r="AB2236" s="30">
        <v>0</v>
      </c>
      <c r="AC2236" s="30">
        <v>0</v>
      </c>
      <c r="AD2236" s="30">
        <v>-2258</v>
      </c>
      <c r="AE2236" s="30">
        <v>-15750</v>
      </c>
      <c r="AF2236" s="30">
        <v>0</v>
      </c>
    </row>
    <row r="2237" spans="1:32" x14ac:dyDescent="0.45">
      <c r="A2237" s="29" t="s">
        <v>264</v>
      </c>
      <c r="B2237" s="29" t="s">
        <v>265</v>
      </c>
      <c r="C2237" s="29" t="s">
        <v>3299</v>
      </c>
      <c r="D2237" s="29" t="s">
        <v>3300</v>
      </c>
      <c r="E2237" s="29" t="s">
        <v>3468</v>
      </c>
      <c r="F2237" s="29" t="s">
        <v>3469</v>
      </c>
      <c r="G2237" s="29" t="s">
        <v>3200</v>
      </c>
      <c r="H2237" s="29" t="s">
        <v>3201</v>
      </c>
      <c r="I2237" s="29" t="s">
        <v>3226</v>
      </c>
      <c r="J2237" s="29" t="s">
        <v>3227</v>
      </c>
      <c r="K2237" s="29" t="s">
        <v>3228</v>
      </c>
      <c r="L2237" s="29" t="s">
        <v>3111</v>
      </c>
      <c r="M2237" s="29" t="s">
        <v>3229</v>
      </c>
      <c r="N2237" s="29" t="s">
        <v>3230</v>
      </c>
      <c r="O2237" s="29" t="s">
        <v>3231</v>
      </c>
      <c r="P2237" s="29" t="s">
        <v>3232</v>
      </c>
      <c r="Q2237" s="29" t="s">
        <v>3209</v>
      </c>
      <c r="R2237" s="29" t="s">
        <v>3210</v>
      </c>
      <c r="S2237" s="29" t="s">
        <v>3098</v>
      </c>
      <c r="T2237" s="29"/>
      <c r="U2237" s="30">
        <v>0</v>
      </c>
      <c r="V2237" s="30">
        <v>0</v>
      </c>
      <c r="W2237" s="30">
        <v>0</v>
      </c>
      <c r="X2237" s="30">
        <v>0</v>
      </c>
      <c r="Y2237" s="30">
        <v>0</v>
      </c>
      <c r="Z2237" s="30">
        <v>0</v>
      </c>
      <c r="AA2237" s="30">
        <v>0</v>
      </c>
      <c r="AB2237" s="30">
        <v>0</v>
      </c>
      <c r="AC2237" s="30">
        <v>0</v>
      </c>
      <c r="AD2237" s="30">
        <v>0</v>
      </c>
      <c r="AE2237" s="30">
        <v>0</v>
      </c>
      <c r="AF2237" s="30">
        <v>0</v>
      </c>
    </row>
    <row r="2238" spans="1:32" x14ac:dyDescent="0.45">
      <c r="A2238" s="29" t="s">
        <v>264</v>
      </c>
      <c r="B2238" s="29" t="s">
        <v>265</v>
      </c>
      <c r="C2238" s="29" t="s">
        <v>3600</v>
      </c>
      <c r="D2238" s="29" t="s">
        <v>3601</v>
      </c>
      <c r="E2238" s="29" t="s">
        <v>3602</v>
      </c>
      <c r="F2238" s="29" t="s">
        <v>3603</v>
      </c>
      <c r="G2238" s="29" t="s">
        <v>3200</v>
      </c>
      <c r="H2238" s="29" t="s">
        <v>3201</v>
      </c>
      <c r="I2238" s="29" t="s">
        <v>3202</v>
      </c>
      <c r="J2238" s="29" t="s">
        <v>3203</v>
      </c>
      <c r="K2238" s="29" t="s">
        <v>3204</v>
      </c>
      <c r="L2238" s="29" t="s">
        <v>3109</v>
      </c>
      <c r="M2238" s="29" t="s">
        <v>3756</v>
      </c>
      <c r="N2238" s="29" t="s">
        <v>3757</v>
      </c>
      <c r="O2238" s="29" t="s">
        <v>3758</v>
      </c>
      <c r="P2238" s="29" t="s">
        <v>3757</v>
      </c>
      <c r="Q2238" s="29" t="s">
        <v>3209</v>
      </c>
      <c r="R2238" s="29" t="s">
        <v>3098</v>
      </c>
      <c r="S2238" s="29" t="s">
        <v>3098</v>
      </c>
      <c r="T2238" s="29"/>
      <c r="U2238" s="30">
        <v>0</v>
      </c>
      <c r="V2238" s="30">
        <v>0</v>
      </c>
      <c r="W2238" s="30">
        <v>0</v>
      </c>
      <c r="X2238" s="30">
        <v>0</v>
      </c>
      <c r="Y2238" s="30">
        <v>0</v>
      </c>
      <c r="Z2238" s="30">
        <v>0</v>
      </c>
      <c r="AA2238" s="30">
        <v>0</v>
      </c>
      <c r="AB2238" s="30">
        <v>0</v>
      </c>
      <c r="AC2238" s="30">
        <v>0</v>
      </c>
      <c r="AD2238" s="30">
        <v>2258</v>
      </c>
      <c r="AE2238" s="30">
        <v>17500</v>
      </c>
      <c r="AF2238" s="30">
        <v>17500</v>
      </c>
    </row>
    <row r="2239" spans="1:32" x14ac:dyDescent="0.45">
      <c r="A2239" s="29" t="s">
        <v>1284</v>
      </c>
      <c r="B2239" s="29" t="s">
        <v>1285</v>
      </c>
      <c r="C2239" s="29" t="s">
        <v>3299</v>
      </c>
      <c r="D2239" s="29" t="s">
        <v>3300</v>
      </c>
      <c r="E2239" s="29" t="s">
        <v>3320</v>
      </c>
      <c r="F2239" s="29" t="s">
        <v>3321</v>
      </c>
      <c r="G2239" s="29" t="s">
        <v>3200</v>
      </c>
      <c r="H2239" s="29" t="s">
        <v>3201</v>
      </c>
      <c r="I2239" s="29" t="s">
        <v>3202</v>
      </c>
      <c r="J2239" s="29" t="s">
        <v>3203</v>
      </c>
      <c r="K2239" s="29" t="s">
        <v>3221</v>
      </c>
      <c r="L2239" s="29" t="s">
        <v>3113</v>
      </c>
      <c r="M2239" s="29" t="s">
        <v>3222</v>
      </c>
      <c r="N2239" s="29" t="s">
        <v>3223</v>
      </c>
      <c r="O2239" s="29" t="s">
        <v>3224</v>
      </c>
      <c r="P2239" s="29" t="s">
        <v>3225</v>
      </c>
      <c r="Q2239" s="29" t="s">
        <v>3209</v>
      </c>
      <c r="R2239" s="29" t="s">
        <v>3210</v>
      </c>
      <c r="S2239" s="29" t="s">
        <v>3098</v>
      </c>
      <c r="T2239" s="29"/>
      <c r="U2239" s="30">
        <v>83385</v>
      </c>
      <c r="V2239" s="30">
        <v>81518</v>
      </c>
      <c r="W2239" s="30">
        <v>80712</v>
      </c>
      <c r="X2239" s="30">
        <v>82598</v>
      </c>
      <c r="Y2239" s="30">
        <v>83097</v>
      </c>
      <c r="Z2239" s="30">
        <v>82627</v>
      </c>
      <c r="AA2239" s="30">
        <v>83338</v>
      </c>
      <c r="AB2239" s="30">
        <v>83488</v>
      </c>
      <c r="AC2239" s="30">
        <v>85234</v>
      </c>
      <c r="AD2239" s="30">
        <v>85515</v>
      </c>
      <c r="AE2239" s="30">
        <v>84959</v>
      </c>
      <c r="AF2239" s="30">
        <v>85710</v>
      </c>
    </row>
    <row r="2240" spans="1:32" x14ac:dyDescent="0.45">
      <c r="A2240" s="29" t="s">
        <v>1284</v>
      </c>
      <c r="B2240" s="29" t="s">
        <v>1285</v>
      </c>
      <c r="C2240" s="29" t="s">
        <v>3299</v>
      </c>
      <c r="D2240" s="29" t="s">
        <v>3300</v>
      </c>
      <c r="E2240" s="29" t="s">
        <v>3320</v>
      </c>
      <c r="F2240" s="29" t="s">
        <v>3321</v>
      </c>
      <c r="G2240" s="29" t="s">
        <v>3233</v>
      </c>
      <c r="H2240" s="29" t="s">
        <v>3234</v>
      </c>
      <c r="I2240" s="29" t="s">
        <v>3242</v>
      </c>
      <c r="J2240" s="29" t="s">
        <v>3243</v>
      </c>
      <c r="K2240" s="29" t="s">
        <v>3244</v>
      </c>
      <c r="L2240" s="29" t="s">
        <v>3104</v>
      </c>
      <c r="M2240" s="29" t="s">
        <v>3245</v>
      </c>
      <c r="N2240" s="29" t="s">
        <v>3246</v>
      </c>
      <c r="O2240" s="29" t="s">
        <v>3442</v>
      </c>
      <c r="P2240" s="29" t="s">
        <v>3443</v>
      </c>
      <c r="Q2240" s="29" t="s">
        <v>3209</v>
      </c>
      <c r="R2240" s="29" t="s">
        <v>3210</v>
      </c>
      <c r="S2240" s="29" t="s">
        <v>3098</v>
      </c>
      <c r="T2240" s="29"/>
      <c r="U2240" s="30">
        <v>21600</v>
      </c>
      <c r="V2240" s="30">
        <v>21600</v>
      </c>
      <c r="W2240" s="30">
        <v>21600</v>
      </c>
      <c r="X2240" s="30">
        <v>21600</v>
      </c>
      <c r="Y2240" s="30">
        <v>21600</v>
      </c>
      <c r="Z2240" s="30">
        <v>21600</v>
      </c>
      <c r="AA2240" s="30">
        <v>21600</v>
      </c>
      <c r="AB2240" s="30">
        <v>21600</v>
      </c>
      <c r="AC2240" s="30">
        <v>21600</v>
      </c>
      <c r="AD2240" s="30">
        <v>21600</v>
      </c>
      <c r="AE2240" s="30">
        <v>21600</v>
      </c>
      <c r="AF2240" s="30">
        <v>21600</v>
      </c>
    </row>
    <row r="2241" spans="1:32" x14ac:dyDescent="0.45">
      <c r="A2241" s="29" t="s">
        <v>1284</v>
      </c>
      <c r="B2241" s="29" t="s">
        <v>1285</v>
      </c>
      <c r="C2241" s="29" t="s">
        <v>3299</v>
      </c>
      <c r="D2241" s="29" t="s">
        <v>3300</v>
      </c>
      <c r="E2241" s="29" t="s">
        <v>3320</v>
      </c>
      <c r="F2241" s="29" t="s">
        <v>3321</v>
      </c>
      <c r="G2241" s="29" t="s">
        <v>3233</v>
      </c>
      <c r="H2241" s="29" t="s">
        <v>3234</v>
      </c>
      <c r="I2241" s="29" t="s">
        <v>3242</v>
      </c>
      <c r="J2241" s="29" t="s">
        <v>3243</v>
      </c>
      <c r="K2241" s="29" t="s">
        <v>3252</v>
      </c>
      <c r="L2241" s="29" t="s">
        <v>3106</v>
      </c>
      <c r="M2241" s="29" t="s">
        <v>3253</v>
      </c>
      <c r="N2241" s="29" t="s">
        <v>3106</v>
      </c>
      <c r="O2241" s="29" t="s">
        <v>3254</v>
      </c>
      <c r="P2241" s="29" t="s">
        <v>3255</v>
      </c>
      <c r="Q2241" s="29" t="s">
        <v>3209</v>
      </c>
      <c r="R2241" s="29" t="s">
        <v>3210</v>
      </c>
      <c r="S2241" s="29" t="s">
        <v>3098</v>
      </c>
      <c r="T2241" s="29"/>
      <c r="U2241" s="30">
        <v>68400</v>
      </c>
      <c r="V2241" s="30">
        <v>68400</v>
      </c>
      <c r="W2241" s="30">
        <v>68400</v>
      </c>
      <c r="X2241" s="30">
        <v>68400</v>
      </c>
      <c r="Y2241" s="30">
        <v>68400</v>
      </c>
      <c r="Z2241" s="30">
        <v>68400</v>
      </c>
      <c r="AA2241" s="30">
        <v>68400</v>
      </c>
      <c r="AB2241" s="30">
        <v>68400</v>
      </c>
      <c r="AC2241" s="30">
        <v>68400</v>
      </c>
      <c r="AD2241" s="30">
        <v>68400</v>
      </c>
      <c r="AE2241" s="30">
        <v>68400</v>
      </c>
      <c r="AF2241" s="30">
        <v>68400</v>
      </c>
    </row>
    <row r="2242" spans="1:32" x14ac:dyDescent="0.45">
      <c r="A2242" s="29" t="s">
        <v>1284</v>
      </c>
      <c r="B2242" s="29" t="s">
        <v>1285</v>
      </c>
      <c r="C2242" s="29" t="s">
        <v>3299</v>
      </c>
      <c r="D2242" s="29" t="s">
        <v>3300</v>
      </c>
      <c r="E2242" s="29" t="s">
        <v>3320</v>
      </c>
      <c r="F2242" s="29" t="s">
        <v>3321</v>
      </c>
      <c r="G2242" s="29" t="s">
        <v>3233</v>
      </c>
      <c r="H2242" s="29" t="s">
        <v>3234</v>
      </c>
      <c r="I2242" s="29" t="s">
        <v>3262</v>
      </c>
      <c r="J2242" s="29" t="s">
        <v>3263</v>
      </c>
      <c r="K2242" s="29" t="s">
        <v>3307</v>
      </c>
      <c r="L2242" s="29" t="s">
        <v>3117</v>
      </c>
      <c r="M2242" s="29" t="s">
        <v>3308</v>
      </c>
      <c r="N2242" s="29" t="s">
        <v>3309</v>
      </c>
      <c r="O2242" s="29" t="s">
        <v>3310</v>
      </c>
      <c r="P2242" s="29" t="s">
        <v>3311</v>
      </c>
      <c r="Q2242" s="29" t="s">
        <v>3209</v>
      </c>
      <c r="R2242" s="29" t="s">
        <v>3210</v>
      </c>
      <c r="S2242" s="29" t="s">
        <v>3098</v>
      </c>
      <c r="T2242" s="29"/>
      <c r="U2242" s="30">
        <v>0</v>
      </c>
      <c r="V2242" s="30">
        <v>324</v>
      </c>
      <c r="W2242" s="30">
        <v>0</v>
      </c>
      <c r="X2242" s="30">
        <v>756</v>
      </c>
      <c r="Y2242" s="30">
        <v>324</v>
      </c>
      <c r="Z2242" s="30">
        <v>828</v>
      </c>
      <c r="AA2242" s="30">
        <v>0</v>
      </c>
      <c r="AB2242" s="30">
        <v>0</v>
      </c>
      <c r="AC2242" s="30">
        <v>756</v>
      </c>
      <c r="AD2242" s="30">
        <v>5796</v>
      </c>
      <c r="AE2242" s="30">
        <v>4788</v>
      </c>
      <c r="AF2242" s="30">
        <v>2520</v>
      </c>
    </row>
    <row r="2243" spans="1:32" x14ac:dyDescent="0.45">
      <c r="A2243" s="29" t="s">
        <v>1284</v>
      </c>
      <c r="B2243" s="29" t="s">
        <v>1285</v>
      </c>
      <c r="C2243" s="29" t="s">
        <v>3299</v>
      </c>
      <c r="D2243" s="29" t="s">
        <v>3300</v>
      </c>
      <c r="E2243" s="29" t="s">
        <v>3320</v>
      </c>
      <c r="F2243" s="29" t="s">
        <v>3321</v>
      </c>
      <c r="G2243" s="29" t="s">
        <v>3233</v>
      </c>
      <c r="H2243" s="29" t="s">
        <v>3234</v>
      </c>
      <c r="I2243" s="29" t="s">
        <v>3262</v>
      </c>
      <c r="J2243" s="29" t="s">
        <v>3263</v>
      </c>
      <c r="K2243" s="29" t="s">
        <v>3264</v>
      </c>
      <c r="L2243" s="29" t="s">
        <v>3103</v>
      </c>
      <c r="M2243" s="29" t="s">
        <v>3265</v>
      </c>
      <c r="N2243" s="29" t="s">
        <v>3266</v>
      </c>
      <c r="O2243" s="29" t="s">
        <v>3267</v>
      </c>
      <c r="P2243" s="29" t="s">
        <v>3268</v>
      </c>
      <c r="Q2243" s="29" t="s">
        <v>3209</v>
      </c>
      <c r="R2243" s="29" t="s">
        <v>3210</v>
      </c>
      <c r="S2243" s="29" t="s">
        <v>3098</v>
      </c>
      <c r="T2243" s="29"/>
      <c r="U2243" s="30">
        <v>23920</v>
      </c>
      <c r="V2243" s="30">
        <v>23920</v>
      </c>
      <c r="W2243" s="30">
        <v>23920</v>
      </c>
      <c r="X2243" s="30">
        <v>23920</v>
      </c>
      <c r="Y2243" s="30">
        <v>23920</v>
      </c>
      <c r="Z2243" s="30">
        <v>23920</v>
      </c>
      <c r="AA2243" s="30">
        <v>23920</v>
      </c>
      <c r="AB2243" s="30">
        <v>23920</v>
      </c>
      <c r="AC2243" s="30">
        <v>23920</v>
      </c>
      <c r="AD2243" s="30">
        <v>23920</v>
      </c>
      <c r="AE2243" s="30">
        <v>23920</v>
      </c>
      <c r="AF2243" s="30">
        <v>23920</v>
      </c>
    </row>
    <row r="2244" spans="1:32" x14ac:dyDescent="0.45">
      <c r="A2244" s="29" t="s">
        <v>1284</v>
      </c>
      <c r="B2244" s="29" t="s">
        <v>1285</v>
      </c>
      <c r="C2244" s="29" t="s">
        <v>3299</v>
      </c>
      <c r="D2244" s="29" t="s">
        <v>3300</v>
      </c>
      <c r="E2244" s="29" t="s">
        <v>3320</v>
      </c>
      <c r="F2244" s="29" t="s">
        <v>3321</v>
      </c>
      <c r="G2244" s="29" t="s">
        <v>3233</v>
      </c>
      <c r="H2244" s="29" t="s">
        <v>3234</v>
      </c>
      <c r="I2244" s="29" t="s">
        <v>3262</v>
      </c>
      <c r="J2244" s="29" t="s">
        <v>3263</v>
      </c>
      <c r="K2244" s="29" t="s">
        <v>3264</v>
      </c>
      <c r="L2244" s="29" t="s">
        <v>3103</v>
      </c>
      <c r="M2244" s="29" t="s">
        <v>3265</v>
      </c>
      <c r="N2244" s="29" t="s">
        <v>3266</v>
      </c>
      <c r="O2244" s="29" t="s">
        <v>3372</v>
      </c>
      <c r="P2244" s="29" t="s">
        <v>3373</v>
      </c>
      <c r="Q2244" s="29" t="s">
        <v>3209</v>
      </c>
      <c r="R2244" s="29" t="s">
        <v>3210</v>
      </c>
      <c r="S2244" s="29" t="s">
        <v>3098</v>
      </c>
      <c r="T2244" s="29"/>
      <c r="U2244" s="30">
        <v>142</v>
      </c>
      <c r="V2244" s="30">
        <v>68</v>
      </c>
      <c r="W2244" s="30">
        <v>101</v>
      </c>
      <c r="X2244" s="30">
        <v>0</v>
      </c>
      <c r="Y2244" s="30">
        <v>0</v>
      </c>
      <c r="Z2244" s="30">
        <v>0</v>
      </c>
      <c r="AA2244" s="30">
        <v>0</v>
      </c>
      <c r="AB2244" s="30">
        <v>72</v>
      </c>
      <c r="AC2244" s="30">
        <v>101</v>
      </c>
      <c r="AD2244" s="30">
        <v>0</v>
      </c>
      <c r="AE2244" s="30">
        <v>0</v>
      </c>
      <c r="AF2244" s="30">
        <v>0</v>
      </c>
    </row>
    <row r="2245" spans="1:32" x14ac:dyDescent="0.45">
      <c r="A2245" s="29" t="s">
        <v>1284</v>
      </c>
      <c r="B2245" s="29" t="s">
        <v>1285</v>
      </c>
      <c r="C2245" s="29" t="s">
        <v>3299</v>
      </c>
      <c r="D2245" s="29" t="s">
        <v>3300</v>
      </c>
      <c r="E2245" s="29" t="s">
        <v>3320</v>
      </c>
      <c r="F2245" s="29" t="s">
        <v>3321</v>
      </c>
      <c r="G2245" s="29" t="s">
        <v>3233</v>
      </c>
      <c r="H2245" s="29" t="s">
        <v>3234</v>
      </c>
      <c r="I2245" s="29" t="s">
        <v>3275</v>
      </c>
      <c r="J2245" s="29" t="s">
        <v>3276</v>
      </c>
      <c r="K2245" s="29" t="s">
        <v>3277</v>
      </c>
      <c r="L2245" s="29" t="s">
        <v>3100</v>
      </c>
      <c r="M2245" s="29" t="s">
        <v>3312</v>
      </c>
      <c r="N2245" s="29" t="s">
        <v>3313</v>
      </c>
      <c r="O2245" s="29" t="s">
        <v>3314</v>
      </c>
      <c r="P2245" s="29" t="s">
        <v>3315</v>
      </c>
      <c r="Q2245" s="29" t="s">
        <v>3209</v>
      </c>
      <c r="R2245" s="29" t="s">
        <v>3210</v>
      </c>
      <c r="S2245" s="29" t="s">
        <v>3098</v>
      </c>
      <c r="T2245" s="29"/>
      <c r="U2245" s="30">
        <v>81000</v>
      </c>
      <c r="V2245" s="30">
        <v>81000</v>
      </c>
      <c r="W2245" s="30">
        <v>81000</v>
      </c>
      <c r="X2245" s="30">
        <v>81000</v>
      </c>
      <c r="Y2245" s="30">
        <v>81000</v>
      </c>
      <c r="Z2245" s="30">
        <v>81000</v>
      </c>
      <c r="AA2245" s="30">
        <v>81000</v>
      </c>
      <c r="AB2245" s="30">
        <v>81000</v>
      </c>
      <c r="AC2245" s="30">
        <v>81000</v>
      </c>
      <c r="AD2245" s="30">
        <v>81000</v>
      </c>
      <c r="AE2245" s="30">
        <v>81000</v>
      </c>
      <c r="AF2245" s="30">
        <v>81000</v>
      </c>
    </row>
    <row r="2246" spans="1:32" x14ac:dyDescent="0.45">
      <c r="A2246" s="29" t="s">
        <v>1284</v>
      </c>
      <c r="B2246" s="29" t="s">
        <v>1285</v>
      </c>
      <c r="C2246" s="29" t="s">
        <v>3299</v>
      </c>
      <c r="D2246" s="29" t="s">
        <v>3300</v>
      </c>
      <c r="E2246" s="29" t="s">
        <v>3320</v>
      </c>
      <c r="F2246" s="29" t="s">
        <v>3321</v>
      </c>
      <c r="G2246" s="29" t="s">
        <v>3233</v>
      </c>
      <c r="H2246" s="29" t="s">
        <v>3234</v>
      </c>
      <c r="I2246" s="29" t="s">
        <v>3275</v>
      </c>
      <c r="J2246" s="29" t="s">
        <v>3276</v>
      </c>
      <c r="K2246" s="29" t="s">
        <v>3282</v>
      </c>
      <c r="L2246" s="29" t="s">
        <v>3112</v>
      </c>
      <c r="M2246" s="29" t="s">
        <v>3283</v>
      </c>
      <c r="N2246" s="29" t="s">
        <v>3284</v>
      </c>
      <c r="O2246" s="29" t="s">
        <v>3448</v>
      </c>
      <c r="P2246" s="29" t="s">
        <v>3449</v>
      </c>
      <c r="Q2246" s="29" t="s">
        <v>3209</v>
      </c>
      <c r="R2246" s="29" t="s">
        <v>3210</v>
      </c>
      <c r="S2246" s="29" t="s">
        <v>3098</v>
      </c>
      <c r="T2246" s="29"/>
      <c r="U2246" s="30">
        <v>80000</v>
      </c>
      <c r="V2246" s="30">
        <v>80000</v>
      </c>
      <c r="W2246" s="30">
        <v>80000</v>
      </c>
      <c r="X2246" s="30">
        <v>80000</v>
      </c>
      <c r="Y2246" s="30">
        <v>80000</v>
      </c>
      <c r="Z2246" s="30">
        <v>80000</v>
      </c>
      <c r="AA2246" s="30">
        <v>80000</v>
      </c>
      <c r="AB2246" s="30">
        <v>80000</v>
      </c>
      <c r="AC2246" s="30">
        <v>80000</v>
      </c>
      <c r="AD2246" s="30">
        <v>80000</v>
      </c>
      <c r="AE2246" s="30">
        <v>80000</v>
      </c>
      <c r="AF2246" s="30">
        <v>80000</v>
      </c>
    </row>
    <row r="2247" spans="1:32" x14ac:dyDescent="0.45">
      <c r="A2247" s="29" t="s">
        <v>1284</v>
      </c>
      <c r="B2247" s="29" t="s">
        <v>1285</v>
      </c>
      <c r="C2247" s="29" t="s">
        <v>3299</v>
      </c>
      <c r="D2247" s="29" t="s">
        <v>3300</v>
      </c>
      <c r="E2247" s="29" t="s">
        <v>3320</v>
      </c>
      <c r="F2247" s="29" t="s">
        <v>3321</v>
      </c>
      <c r="G2247" s="29" t="s">
        <v>3233</v>
      </c>
      <c r="H2247" s="29" t="s">
        <v>3234</v>
      </c>
      <c r="I2247" s="29" t="s">
        <v>3275</v>
      </c>
      <c r="J2247" s="29" t="s">
        <v>3276</v>
      </c>
      <c r="K2247" s="29" t="s">
        <v>3287</v>
      </c>
      <c r="L2247" s="29" t="s">
        <v>3101</v>
      </c>
      <c r="M2247" s="29" t="s">
        <v>3316</v>
      </c>
      <c r="N2247" s="29" t="s">
        <v>3317</v>
      </c>
      <c r="O2247" s="29" t="s">
        <v>3454</v>
      </c>
      <c r="P2247" s="29" t="s">
        <v>3455</v>
      </c>
      <c r="Q2247" s="29" t="s">
        <v>3209</v>
      </c>
      <c r="R2247" s="29" t="s">
        <v>3210</v>
      </c>
      <c r="S2247" s="29" t="s">
        <v>3098</v>
      </c>
      <c r="T2247" s="29"/>
      <c r="U2247" s="30">
        <v>35000</v>
      </c>
      <c r="V2247" s="30">
        <v>35000</v>
      </c>
      <c r="W2247" s="30">
        <v>35000</v>
      </c>
      <c r="X2247" s="30">
        <v>35000</v>
      </c>
      <c r="Y2247" s="30">
        <v>35000</v>
      </c>
      <c r="Z2247" s="30">
        <v>35000</v>
      </c>
      <c r="AA2247" s="30">
        <v>35000</v>
      </c>
      <c r="AB2247" s="30">
        <v>35000</v>
      </c>
      <c r="AC2247" s="30">
        <v>35000</v>
      </c>
      <c r="AD2247" s="30">
        <v>35000</v>
      </c>
      <c r="AE2247" s="30">
        <v>35000</v>
      </c>
      <c r="AF2247" s="30">
        <v>35000</v>
      </c>
    </row>
    <row r="2248" spans="1:32" x14ac:dyDescent="0.45">
      <c r="A2248" s="29" t="s">
        <v>1284</v>
      </c>
      <c r="B2248" s="29" t="s">
        <v>1285</v>
      </c>
      <c r="C2248" s="29" t="s">
        <v>3211</v>
      </c>
      <c r="D2248" s="29" t="s">
        <v>3212</v>
      </c>
      <c r="E2248" s="29" t="s">
        <v>3213</v>
      </c>
      <c r="F2248" s="29" t="s">
        <v>982</v>
      </c>
      <c r="G2248" s="29" t="s">
        <v>3200</v>
      </c>
      <c r="H2248" s="29" t="s">
        <v>3201</v>
      </c>
      <c r="I2248" s="29" t="s">
        <v>3226</v>
      </c>
      <c r="J2248" s="29" t="s">
        <v>3227</v>
      </c>
      <c r="K2248" s="29" t="s">
        <v>3228</v>
      </c>
      <c r="L2248" s="29" t="s">
        <v>3111</v>
      </c>
      <c r="M2248" s="29" t="s">
        <v>3229</v>
      </c>
      <c r="N2248" s="29" t="s">
        <v>3230</v>
      </c>
      <c r="O2248" s="29" t="s">
        <v>3231</v>
      </c>
      <c r="P2248" s="29" t="s">
        <v>3232</v>
      </c>
      <c r="Q2248" s="29" t="s">
        <v>3209</v>
      </c>
      <c r="R2248" s="29" t="s">
        <v>3210</v>
      </c>
      <c r="S2248" s="29" t="s">
        <v>3098</v>
      </c>
      <c r="T2248" s="29"/>
      <c r="U2248" s="30">
        <v>0</v>
      </c>
      <c r="V2248" s="30">
        <v>0</v>
      </c>
      <c r="W2248" s="30">
        <v>0</v>
      </c>
      <c r="X2248" s="30">
        <v>0</v>
      </c>
      <c r="Y2248" s="30">
        <v>0</v>
      </c>
      <c r="Z2248" s="30">
        <v>0</v>
      </c>
      <c r="AA2248" s="30">
        <v>0</v>
      </c>
      <c r="AB2248" s="30">
        <v>0</v>
      </c>
      <c r="AC2248" s="30">
        <v>0</v>
      </c>
      <c r="AD2248" s="30">
        <v>0</v>
      </c>
      <c r="AE2248" s="30">
        <v>0</v>
      </c>
      <c r="AF2248" s="30">
        <v>0</v>
      </c>
    </row>
    <row r="2249" spans="1:32" x14ac:dyDescent="0.45">
      <c r="A2249" s="29" t="s">
        <v>1267</v>
      </c>
      <c r="B2249" s="29" t="s">
        <v>1268</v>
      </c>
      <c r="C2249" s="29" t="s">
        <v>3299</v>
      </c>
      <c r="D2249" s="29" t="s">
        <v>3300</v>
      </c>
      <c r="E2249" s="29" t="s">
        <v>3320</v>
      </c>
      <c r="F2249" s="29" t="s">
        <v>3321</v>
      </c>
      <c r="G2249" s="29" t="s">
        <v>3200</v>
      </c>
      <c r="H2249" s="29" t="s">
        <v>3201</v>
      </c>
      <c r="I2249" s="29" t="s">
        <v>3202</v>
      </c>
      <c r="J2249" s="29" t="s">
        <v>3203</v>
      </c>
      <c r="K2249" s="29" t="s">
        <v>3204</v>
      </c>
      <c r="L2249" s="29" t="s">
        <v>3109</v>
      </c>
      <c r="M2249" s="29" t="s">
        <v>3378</v>
      </c>
      <c r="N2249" s="29" t="s">
        <v>3379</v>
      </c>
      <c r="O2249" s="29" t="s">
        <v>3380</v>
      </c>
      <c r="P2249" s="29" t="s">
        <v>3381</v>
      </c>
      <c r="Q2249" s="29" t="s">
        <v>3209</v>
      </c>
      <c r="R2249" s="29" t="s">
        <v>3210</v>
      </c>
      <c r="S2249" s="29" t="s">
        <v>3098</v>
      </c>
      <c r="T2249" s="29"/>
      <c r="U2249" s="30">
        <v>4650</v>
      </c>
      <c r="V2249" s="30">
        <v>4650</v>
      </c>
      <c r="W2249" s="30">
        <v>4650</v>
      </c>
      <c r="X2249" s="30">
        <v>4650</v>
      </c>
      <c r="Y2249" s="30">
        <v>4650</v>
      </c>
      <c r="Z2249" s="30">
        <v>4650</v>
      </c>
      <c r="AA2249" s="30">
        <v>4650</v>
      </c>
      <c r="AB2249" s="30">
        <v>4650</v>
      </c>
      <c r="AC2249" s="30">
        <v>4650</v>
      </c>
      <c r="AD2249" s="30">
        <v>4650</v>
      </c>
      <c r="AE2249" s="30">
        <v>0</v>
      </c>
      <c r="AF2249" s="30">
        <v>0</v>
      </c>
    </row>
    <row r="2250" spans="1:32" x14ac:dyDescent="0.45">
      <c r="A2250" s="29" t="s">
        <v>1267</v>
      </c>
      <c r="B2250" s="29" t="s">
        <v>1268</v>
      </c>
      <c r="C2250" s="29" t="s">
        <v>3299</v>
      </c>
      <c r="D2250" s="29" t="s">
        <v>3300</v>
      </c>
      <c r="E2250" s="29" t="s">
        <v>3320</v>
      </c>
      <c r="F2250" s="29" t="s">
        <v>3321</v>
      </c>
      <c r="G2250" s="29" t="s">
        <v>3200</v>
      </c>
      <c r="H2250" s="29" t="s">
        <v>3201</v>
      </c>
      <c r="I2250" s="29" t="s">
        <v>3202</v>
      </c>
      <c r="J2250" s="29" t="s">
        <v>3203</v>
      </c>
      <c r="K2250" s="29" t="s">
        <v>3780</v>
      </c>
      <c r="L2250" s="29" t="s">
        <v>3781</v>
      </c>
      <c r="M2250" s="29" t="s">
        <v>3782</v>
      </c>
      <c r="N2250" s="29" t="s">
        <v>3783</v>
      </c>
      <c r="O2250" s="29" t="s">
        <v>3792</v>
      </c>
      <c r="P2250" s="29" t="s">
        <v>3793</v>
      </c>
      <c r="Q2250" s="29" t="s">
        <v>3209</v>
      </c>
      <c r="R2250" s="29" t="s">
        <v>3210</v>
      </c>
      <c r="S2250" s="29" t="s">
        <v>3098</v>
      </c>
      <c r="T2250" s="29"/>
      <c r="U2250" s="30">
        <v>0</v>
      </c>
      <c r="V2250" s="30">
        <v>84110</v>
      </c>
      <c r="W2250" s="30">
        <v>45290</v>
      </c>
      <c r="X2250" s="30">
        <v>45290</v>
      </c>
      <c r="Y2250" s="30">
        <v>45290</v>
      </c>
      <c r="Z2250" s="30">
        <v>0</v>
      </c>
      <c r="AA2250" s="30">
        <v>0</v>
      </c>
      <c r="AB2250" s="30">
        <v>0</v>
      </c>
      <c r="AC2250" s="30">
        <v>0</v>
      </c>
      <c r="AD2250" s="30">
        <v>0</v>
      </c>
      <c r="AE2250" s="30">
        <v>0</v>
      </c>
      <c r="AF2250" s="30">
        <v>0</v>
      </c>
    </row>
    <row r="2251" spans="1:32" x14ac:dyDescent="0.45">
      <c r="A2251" s="29" t="s">
        <v>1267</v>
      </c>
      <c r="B2251" s="29" t="s">
        <v>1268</v>
      </c>
      <c r="C2251" s="29" t="s">
        <v>3299</v>
      </c>
      <c r="D2251" s="29" t="s">
        <v>3300</v>
      </c>
      <c r="E2251" s="29" t="s">
        <v>3320</v>
      </c>
      <c r="F2251" s="29" t="s">
        <v>3321</v>
      </c>
      <c r="G2251" s="29" t="s">
        <v>3200</v>
      </c>
      <c r="H2251" s="29" t="s">
        <v>3201</v>
      </c>
      <c r="I2251" s="29" t="s">
        <v>3226</v>
      </c>
      <c r="J2251" s="29" t="s">
        <v>3227</v>
      </c>
      <c r="K2251" s="29" t="s">
        <v>3228</v>
      </c>
      <c r="L2251" s="29" t="s">
        <v>3111</v>
      </c>
      <c r="M2251" s="29" t="s">
        <v>3229</v>
      </c>
      <c r="N2251" s="29" t="s">
        <v>3230</v>
      </c>
      <c r="O2251" s="29" t="s">
        <v>3231</v>
      </c>
      <c r="P2251" s="29" t="s">
        <v>3232</v>
      </c>
      <c r="Q2251" s="29" t="s">
        <v>3209</v>
      </c>
      <c r="R2251" s="29" t="s">
        <v>3210</v>
      </c>
      <c r="S2251" s="29" t="s">
        <v>3098</v>
      </c>
      <c r="T2251" s="29"/>
      <c r="U2251" s="30">
        <v>0</v>
      </c>
      <c r="V2251" s="30">
        <v>0</v>
      </c>
      <c r="W2251" s="30">
        <v>0</v>
      </c>
      <c r="X2251" s="30">
        <v>60</v>
      </c>
      <c r="Y2251" s="30">
        <v>0</v>
      </c>
      <c r="Z2251" s="30">
        <v>0</v>
      </c>
      <c r="AA2251" s="30">
        <v>0</v>
      </c>
      <c r="AB2251" s="30">
        <v>60</v>
      </c>
      <c r="AC2251" s="30">
        <v>0</v>
      </c>
      <c r="AD2251" s="30">
        <v>0</v>
      </c>
      <c r="AE2251" s="30">
        <v>0</v>
      </c>
      <c r="AF2251" s="30">
        <v>0</v>
      </c>
    </row>
    <row r="2252" spans="1:32" x14ac:dyDescent="0.45">
      <c r="A2252" s="29" t="s">
        <v>1267</v>
      </c>
      <c r="B2252" s="29" t="s">
        <v>1268</v>
      </c>
      <c r="C2252" s="29" t="s">
        <v>3211</v>
      </c>
      <c r="D2252" s="29" t="s">
        <v>3212</v>
      </c>
      <c r="E2252" s="29" t="s">
        <v>3213</v>
      </c>
      <c r="F2252" s="29" t="s">
        <v>982</v>
      </c>
      <c r="G2252" s="29" t="s">
        <v>3200</v>
      </c>
      <c r="H2252" s="29" t="s">
        <v>3201</v>
      </c>
      <c r="I2252" s="29" t="s">
        <v>3202</v>
      </c>
      <c r="J2252" s="29" t="s">
        <v>3203</v>
      </c>
      <c r="K2252" s="29" t="s">
        <v>3221</v>
      </c>
      <c r="L2252" s="29" t="s">
        <v>3113</v>
      </c>
      <c r="M2252" s="29" t="s">
        <v>3303</v>
      </c>
      <c r="N2252" s="29" t="s">
        <v>3304</v>
      </c>
      <c r="O2252" s="29" t="s">
        <v>3305</v>
      </c>
      <c r="P2252" s="29" t="s">
        <v>3306</v>
      </c>
      <c r="Q2252" s="29" t="s">
        <v>3209</v>
      </c>
      <c r="R2252" s="29" t="s">
        <v>3210</v>
      </c>
      <c r="S2252" s="29" t="s">
        <v>3098</v>
      </c>
      <c r="T2252" s="29"/>
      <c r="U2252" s="30">
        <v>56088</v>
      </c>
      <c r="V2252" s="30">
        <v>60714</v>
      </c>
      <c r="W2252" s="30">
        <v>64320</v>
      </c>
      <c r="X2252" s="30">
        <v>64532</v>
      </c>
      <c r="Y2252" s="30">
        <v>50342</v>
      </c>
      <c r="Z2252" s="30">
        <v>55479</v>
      </c>
      <c r="AA2252" s="30">
        <v>52243</v>
      </c>
      <c r="AB2252" s="30">
        <v>54642</v>
      </c>
      <c r="AC2252" s="30">
        <v>53695</v>
      </c>
      <c r="AD2252" s="30">
        <v>50216</v>
      </c>
      <c r="AE2252" s="30">
        <v>53099</v>
      </c>
      <c r="AF2252" s="30">
        <v>53765</v>
      </c>
    </row>
    <row r="2253" spans="1:32" x14ac:dyDescent="0.45">
      <c r="A2253" s="29" t="s">
        <v>1267</v>
      </c>
      <c r="B2253" s="29" t="s">
        <v>1268</v>
      </c>
      <c r="C2253" s="29" t="s">
        <v>3211</v>
      </c>
      <c r="D2253" s="29" t="s">
        <v>3212</v>
      </c>
      <c r="E2253" s="29" t="s">
        <v>3213</v>
      </c>
      <c r="F2253" s="29" t="s">
        <v>982</v>
      </c>
      <c r="G2253" s="29" t="s">
        <v>3200</v>
      </c>
      <c r="H2253" s="29" t="s">
        <v>3201</v>
      </c>
      <c r="I2253" s="29" t="s">
        <v>3202</v>
      </c>
      <c r="J2253" s="29" t="s">
        <v>3203</v>
      </c>
      <c r="K2253" s="29" t="s">
        <v>3780</v>
      </c>
      <c r="L2253" s="29" t="s">
        <v>3781</v>
      </c>
      <c r="M2253" s="29" t="s">
        <v>3782</v>
      </c>
      <c r="N2253" s="29" t="s">
        <v>3783</v>
      </c>
      <c r="O2253" s="29" t="s">
        <v>3792</v>
      </c>
      <c r="P2253" s="29" t="s">
        <v>3793</v>
      </c>
      <c r="Q2253" s="29" t="s">
        <v>3209</v>
      </c>
      <c r="R2253" s="29" t="s">
        <v>3210</v>
      </c>
      <c r="S2253" s="29" t="s">
        <v>3098</v>
      </c>
      <c r="T2253" s="29"/>
      <c r="U2253" s="30">
        <v>129400</v>
      </c>
      <c r="V2253" s="30">
        <v>45290</v>
      </c>
      <c r="W2253" s="30">
        <v>84110</v>
      </c>
      <c r="X2253" s="30">
        <v>84110</v>
      </c>
      <c r="Y2253" s="30">
        <v>84110</v>
      </c>
      <c r="Z2253" s="30">
        <v>129400</v>
      </c>
      <c r="AA2253" s="30">
        <v>129400</v>
      </c>
      <c r="AB2253" s="30">
        <v>129400</v>
      </c>
      <c r="AC2253" s="30">
        <v>129400</v>
      </c>
      <c r="AD2253" s="30">
        <v>129400</v>
      </c>
      <c r="AE2253" s="30">
        <v>129400</v>
      </c>
      <c r="AF2253" s="30">
        <v>129400</v>
      </c>
    </row>
    <row r="2254" spans="1:32" x14ac:dyDescent="0.45">
      <c r="A2254" s="29" t="s">
        <v>1267</v>
      </c>
      <c r="B2254" s="29" t="s">
        <v>1268</v>
      </c>
      <c r="C2254" s="29" t="s">
        <v>3211</v>
      </c>
      <c r="D2254" s="29" t="s">
        <v>3212</v>
      </c>
      <c r="E2254" s="29" t="s">
        <v>3213</v>
      </c>
      <c r="F2254" s="29" t="s">
        <v>982</v>
      </c>
      <c r="G2254" s="29" t="s">
        <v>3200</v>
      </c>
      <c r="H2254" s="29" t="s">
        <v>3201</v>
      </c>
      <c r="I2254" s="29" t="s">
        <v>3226</v>
      </c>
      <c r="J2254" s="29" t="s">
        <v>3227</v>
      </c>
      <c r="K2254" s="29" t="s">
        <v>3228</v>
      </c>
      <c r="L2254" s="29" t="s">
        <v>3111</v>
      </c>
      <c r="M2254" s="29" t="s">
        <v>3229</v>
      </c>
      <c r="N2254" s="29" t="s">
        <v>3230</v>
      </c>
      <c r="O2254" s="29" t="s">
        <v>3231</v>
      </c>
      <c r="P2254" s="29" t="s">
        <v>3232</v>
      </c>
      <c r="Q2254" s="29" t="s">
        <v>3209</v>
      </c>
      <c r="R2254" s="29" t="s">
        <v>3210</v>
      </c>
      <c r="S2254" s="29" t="s">
        <v>3098</v>
      </c>
      <c r="T2254" s="29"/>
      <c r="U2254" s="30">
        <v>0</v>
      </c>
      <c r="V2254" s="30">
        <v>0</v>
      </c>
      <c r="W2254" s="30">
        <v>0</v>
      </c>
      <c r="X2254" s="30">
        <v>0</v>
      </c>
      <c r="Y2254" s="30">
        <v>0</v>
      </c>
      <c r="Z2254" s="30">
        <v>0</v>
      </c>
      <c r="AA2254" s="30">
        <v>0</v>
      </c>
      <c r="AB2254" s="30">
        <v>0</v>
      </c>
      <c r="AC2254" s="30">
        <v>0</v>
      </c>
      <c r="AD2254" s="30">
        <v>0</v>
      </c>
      <c r="AE2254" s="30">
        <v>0</v>
      </c>
      <c r="AF2254" s="30">
        <v>0</v>
      </c>
    </row>
    <row r="2255" spans="1:32" x14ac:dyDescent="0.45">
      <c r="A2255" s="29" t="s">
        <v>1267</v>
      </c>
      <c r="B2255" s="29" t="s">
        <v>1268</v>
      </c>
      <c r="C2255" s="29" t="s">
        <v>3211</v>
      </c>
      <c r="D2255" s="29" t="s">
        <v>3212</v>
      </c>
      <c r="E2255" s="29" t="s">
        <v>3213</v>
      </c>
      <c r="F2255" s="29" t="s">
        <v>982</v>
      </c>
      <c r="G2255" s="29" t="s">
        <v>3233</v>
      </c>
      <c r="H2255" s="29" t="s">
        <v>3234</v>
      </c>
      <c r="I2255" s="29" t="s">
        <v>3262</v>
      </c>
      <c r="J2255" s="29" t="s">
        <v>3263</v>
      </c>
      <c r="K2255" s="29" t="s">
        <v>3264</v>
      </c>
      <c r="L2255" s="29" t="s">
        <v>3103</v>
      </c>
      <c r="M2255" s="29" t="s">
        <v>3265</v>
      </c>
      <c r="N2255" s="29" t="s">
        <v>3266</v>
      </c>
      <c r="O2255" s="29" t="s">
        <v>3267</v>
      </c>
      <c r="P2255" s="29" t="s">
        <v>3268</v>
      </c>
      <c r="Q2255" s="29" t="s">
        <v>3209</v>
      </c>
      <c r="R2255" s="29" t="s">
        <v>3210</v>
      </c>
      <c r="S2255" s="29" t="s">
        <v>3098</v>
      </c>
      <c r="T2255" s="29"/>
      <c r="U2255" s="30">
        <v>9880</v>
      </c>
      <c r="V2255" s="30">
        <v>9880</v>
      </c>
      <c r="W2255" s="30">
        <v>9880</v>
      </c>
      <c r="X2255" s="30">
        <v>9880</v>
      </c>
      <c r="Y2255" s="30">
        <v>9880</v>
      </c>
      <c r="Z2255" s="30">
        <v>9880</v>
      </c>
      <c r="AA2255" s="30">
        <v>9880</v>
      </c>
      <c r="AB2255" s="30">
        <v>9880</v>
      </c>
      <c r="AC2255" s="30">
        <v>9880</v>
      </c>
      <c r="AD2255" s="30">
        <v>9880</v>
      </c>
      <c r="AE2255" s="30">
        <v>9880</v>
      </c>
      <c r="AF2255" s="30">
        <v>9880</v>
      </c>
    </row>
    <row r="2256" spans="1:32" x14ac:dyDescent="0.45">
      <c r="A2256" s="29" t="s">
        <v>1267</v>
      </c>
      <c r="B2256" s="29" t="s">
        <v>1268</v>
      </c>
      <c r="C2256" s="29" t="s">
        <v>3211</v>
      </c>
      <c r="D2256" s="29" t="s">
        <v>3212</v>
      </c>
      <c r="E2256" s="29" t="s">
        <v>3213</v>
      </c>
      <c r="F2256" s="29" t="s">
        <v>982</v>
      </c>
      <c r="G2256" s="29" t="s">
        <v>3233</v>
      </c>
      <c r="H2256" s="29" t="s">
        <v>3234</v>
      </c>
      <c r="I2256" s="29" t="s">
        <v>3262</v>
      </c>
      <c r="J2256" s="29" t="s">
        <v>3263</v>
      </c>
      <c r="K2256" s="29" t="s">
        <v>3264</v>
      </c>
      <c r="L2256" s="29" t="s">
        <v>3103</v>
      </c>
      <c r="M2256" s="29" t="s">
        <v>3265</v>
      </c>
      <c r="N2256" s="29" t="s">
        <v>3266</v>
      </c>
      <c r="O2256" s="29" t="s">
        <v>3269</v>
      </c>
      <c r="P2256" s="29" t="s">
        <v>3270</v>
      </c>
      <c r="Q2256" s="29" t="s">
        <v>3209</v>
      </c>
      <c r="R2256" s="29" t="s">
        <v>3210</v>
      </c>
      <c r="S2256" s="29" t="s">
        <v>3098</v>
      </c>
      <c r="T2256" s="29"/>
      <c r="U2256" s="30">
        <v>78</v>
      </c>
      <c r="V2256" s="30">
        <v>0</v>
      </c>
      <c r="W2256" s="30">
        <v>0</v>
      </c>
      <c r="X2256" s="30">
        <v>0</v>
      </c>
      <c r="Y2256" s="30">
        <v>0</v>
      </c>
      <c r="Z2256" s="30">
        <v>0</v>
      </c>
      <c r="AA2256" s="30">
        <v>0</v>
      </c>
      <c r="AB2256" s="30">
        <v>0</v>
      </c>
      <c r="AC2256" s="30">
        <v>0</v>
      </c>
      <c r="AD2256" s="30">
        <v>39</v>
      </c>
      <c r="AE2256" s="30">
        <v>0</v>
      </c>
      <c r="AF2256" s="30">
        <v>0</v>
      </c>
    </row>
    <row r="2257" spans="1:32" x14ac:dyDescent="0.45">
      <c r="A2257" s="29" t="s">
        <v>1267</v>
      </c>
      <c r="B2257" s="29" t="s">
        <v>1268</v>
      </c>
      <c r="C2257" s="29" t="s">
        <v>3211</v>
      </c>
      <c r="D2257" s="29" t="s">
        <v>3212</v>
      </c>
      <c r="E2257" s="29" t="s">
        <v>3213</v>
      </c>
      <c r="F2257" s="29" t="s">
        <v>982</v>
      </c>
      <c r="G2257" s="29" t="s">
        <v>3233</v>
      </c>
      <c r="H2257" s="29" t="s">
        <v>3234</v>
      </c>
      <c r="I2257" s="29" t="s">
        <v>3262</v>
      </c>
      <c r="J2257" s="29" t="s">
        <v>3263</v>
      </c>
      <c r="K2257" s="29" t="s">
        <v>3264</v>
      </c>
      <c r="L2257" s="29" t="s">
        <v>3103</v>
      </c>
      <c r="M2257" s="29" t="s">
        <v>3326</v>
      </c>
      <c r="N2257" s="29" t="s">
        <v>3327</v>
      </c>
      <c r="O2257" s="29" t="s">
        <v>3328</v>
      </c>
      <c r="P2257" s="29" t="s">
        <v>3329</v>
      </c>
      <c r="Q2257" s="29" t="s">
        <v>3209</v>
      </c>
      <c r="R2257" s="29" t="s">
        <v>3210</v>
      </c>
      <c r="S2257" s="29" t="s">
        <v>3098</v>
      </c>
      <c r="T2257" s="29"/>
      <c r="U2257" s="30">
        <v>0</v>
      </c>
      <c r="V2257" s="30">
        <v>0</v>
      </c>
      <c r="W2257" s="30">
        <v>0</v>
      </c>
      <c r="X2257" s="30">
        <v>0</v>
      </c>
      <c r="Y2257" s="30">
        <v>0</v>
      </c>
      <c r="Z2257" s="30">
        <v>0</v>
      </c>
      <c r="AA2257" s="30">
        <v>0</v>
      </c>
      <c r="AB2257" s="30">
        <v>0</v>
      </c>
      <c r="AC2257" s="30">
        <v>0</v>
      </c>
      <c r="AD2257" s="30">
        <v>0</v>
      </c>
      <c r="AE2257" s="30">
        <v>0</v>
      </c>
      <c r="AF2257" s="30">
        <v>0</v>
      </c>
    </row>
    <row r="2258" spans="1:32" x14ac:dyDescent="0.45">
      <c r="A2258" s="29" t="s">
        <v>1267</v>
      </c>
      <c r="B2258" s="29" t="s">
        <v>1268</v>
      </c>
      <c r="C2258" s="29" t="s">
        <v>3211</v>
      </c>
      <c r="D2258" s="29" t="s">
        <v>3212</v>
      </c>
      <c r="E2258" s="29" t="s">
        <v>3213</v>
      </c>
      <c r="F2258" s="29" t="s">
        <v>982</v>
      </c>
      <c r="G2258" s="29" t="s">
        <v>3233</v>
      </c>
      <c r="H2258" s="29" t="s">
        <v>3234</v>
      </c>
      <c r="I2258" s="29" t="s">
        <v>3262</v>
      </c>
      <c r="J2258" s="29" t="s">
        <v>3263</v>
      </c>
      <c r="K2258" s="29" t="s">
        <v>3264</v>
      </c>
      <c r="L2258" s="29" t="s">
        <v>3103</v>
      </c>
      <c r="M2258" s="29" t="s">
        <v>3326</v>
      </c>
      <c r="N2258" s="29" t="s">
        <v>3327</v>
      </c>
      <c r="O2258" s="29" t="s">
        <v>3330</v>
      </c>
      <c r="P2258" s="29" t="s">
        <v>3331</v>
      </c>
      <c r="Q2258" s="29" t="s">
        <v>3209</v>
      </c>
      <c r="R2258" s="29" t="s">
        <v>3210</v>
      </c>
      <c r="S2258" s="29" t="s">
        <v>3098</v>
      </c>
      <c r="T2258" s="29"/>
      <c r="U2258" s="30">
        <v>0</v>
      </c>
      <c r="V2258" s="30">
        <v>0</v>
      </c>
      <c r="W2258" s="30">
        <v>0</v>
      </c>
      <c r="X2258" s="30">
        <v>0</v>
      </c>
      <c r="Y2258" s="30">
        <v>0</v>
      </c>
      <c r="Z2258" s="30">
        <v>0</v>
      </c>
      <c r="AA2258" s="30">
        <v>0</v>
      </c>
      <c r="AB2258" s="30">
        <v>0</v>
      </c>
      <c r="AC2258" s="30">
        <v>0</v>
      </c>
      <c r="AD2258" s="30">
        <v>0</v>
      </c>
      <c r="AE2258" s="30">
        <v>0</v>
      </c>
      <c r="AF2258" s="30">
        <v>0</v>
      </c>
    </row>
    <row r="2259" spans="1:32" x14ac:dyDescent="0.45">
      <c r="A2259" s="29" t="s">
        <v>1267</v>
      </c>
      <c r="B2259" s="29" t="s">
        <v>1268</v>
      </c>
      <c r="C2259" s="29" t="s">
        <v>3211</v>
      </c>
      <c r="D2259" s="29" t="s">
        <v>3212</v>
      </c>
      <c r="E2259" s="29" t="s">
        <v>3213</v>
      </c>
      <c r="F2259" s="29" t="s">
        <v>982</v>
      </c>
      <c r="G2259" s="29" t="s">
        <v>3233</v>
      </c>
      <c r="H2259" s="29" t="s">
        <v>3234</v>
      </c>
      <c r="I2259" s="29" t="s">
        <v>3262</v>
      </c>
      <c r="J2259" s="29" t="s">
        <v>3263</v>
      </c>
      <c r="K2259" s="29" t="s">
        <v>3264</v>
      </c>
      <c r="L2259" s="29" t="s">
        <v>3103</v>
      </c>
      <c r="M2259" s="29" t="s">
        <v>3326</v>
      </c>
      <c r="N2259" s="29" t="s">
        <v>3327</v>
      </c>
      <c r="O2259" s="29" t="s">
        <v>3332</v>
      </c>
      <c r="P2259" s="29" t="s">
        <v>3333</v>
      </c>
      <c r="Q2259" s="29" t="s">
        <v>3209</v>
      </c>
      <c r="R2259" s="29" t="s">
        <v>3210</v>
      </c>
      <c r="S2259" s="29" t="s">
        <v>3098</v>
      </c>
      <c r="T2259" s="29"/>
      <c r="U2259" s="30">
        <v>16500</v>
      </c>
      <c r="V2259" s="30">
        <v>16500</v>
      </c>
      <c r="W2259" s="30">
        <v>16500</v>
      </c>
      <c r="X2259" s="30">
        <v>16500</v>
      </c>
      <c r="Y2259" s="30">
        <v>16500</v>
      </c>
      <c r="Z2259" s="30">
        <v>16500</v>
      </c>
      <c r="AA2259" s="30">
        <v>16500</v>
      </c>
      <c r="AB2259" s="30">
        <v>16500</v>
      </c>
      <c r="AC2259" s="30">
        <v>16500</v>
      </c>
      <c r="AD2259" s="30">
        <v>16500</v>
      </c>
      <c r="AE2259" s="30">
        <v>16500</v>
      </c>
      <c r="AF2259" s="30">
        <v>16500</v>
      </c>
    </row>
    <row r="2260" spans="1:32" x14ac:dyDescent="0.45">
      <c r="A2260" s="29" t="s">
        <v>1267</v>
      </c>
      <c r="B2260" s="29" t="s">
        <v>1268</v>
      </c>
      <c r="C2260" s="29" t="s">
        <v>3211</v>
      </c>
      <c r="D2260" s="29" t="s">
        <v>3212</v>
      </c>
      <c r="E2260" s="29" t="s">
        <v>3213</v>
      </c>
      <c r="F2260" s="29" t="s">
        <v>982</v>
      </c>
      <c r="G2260" s="29" t="s">
        <v>3233</v>
      </c>
      <c r="H2260" s="29" t="s">
        <v>3234</v>
      </c>
      <c r="I2260" s="29" t="s">
        <v>3275</v>
      </c>
      <c r="J2260" s="29" t="s">
        <v>3276</v>
      </c>
      <c r="K2260" s="29" t="s">
        <v>3277</v>
      </c>
      <c r="L2260" s="29" t="s">
        <v>3100</v>
      </c>
      <c r="M2260" s="29" t="s">
        <v>3278</v>
      </c>
      <c r="N2260" s="29" t="s">
        <v>3279</v>
      </c>
      <c r="O2260" s="29" t="s">
        <v>3446</v>
      </c>
      <c r="P2260" s="29" t="s">
        <v>3447</v>
      </c>
      <c r="Q2260" s="29" t="s">
        <v>3209</v>
      </c>
      <c r="R2260" s="29" t="s">
        <v>3210</v>
      </c>
      <c r="S2260" s="29" t="s">
        <v>3098</v>
      </c>
      <c r="T2260" s="29"/>
      <c r="U2260" s="30">
        <v>45000</v>
      </c>
      <c r="V2260" s="30">
        <v>45000</v>
      </c>
      <c r="W2260" s="30">
        <v>45000</v>
      </c>
      <c r="X2260" s="30">
        <v>45000</v>
      </c>
      <c r="Y2260" s="30">
        <v>45000</v>
      </c>
      <c r="Z2260" s="30">
        <v>45000</v>
      </c>
      <c r="AA2260" s="30">
        <v>45000</v>
      </c>
      <c r="AB2260" s="30">
        <v>45000</v>
      </c>
      <c r="AC2260" s="30">
        <v>45000</v>
      </c>
      <c r="AD2260" s="30">
        <v>45000</v>
      </c>
      <c r="AE2260" s="30">
        <v>45000</v>
      </c>
      <c r="AF2260" s="30">
        <v>45000</v>
      </c>
    </row>
    <row r="2261" spans="1:32" x14ac:dyDescent="0.45">
      <c r="A2261" s="29" t="s">
        <v>1267</v>
      </c>
      <c r="B2261" s="29" t="s">
        <v>1268</v>
      </c>
      <c r="C2261" s="29" t="s">
        <v>3211</v>
      </c>
      <c r="D2261" s="29" t="s">
        <v>3212</v>
      </c>
      <c r="E2261" s="29" t="s">
        <v>3213</v>
      </c>
      <c r="F2261" s="29" t="s">
        <v>982</v>
      </c>
      <c r="G2261" s="29" t="s">
        <v>3233</v>
      </c>
      <c r="H2261" s="29" t="s">
        <v>3234</v>
      </c>
      <c r="I2261" s="29" t="s">
        <v>3275</v>
      </c>
      <c r="J2261" s="29" t="s">
        <v>3276</v>
      </c>
      <c r="K2261" s="29" t="s">
        <v>3277</v>
      </c>
      <c r="L2261" s="29" t="s">
        <v>3100</v>
      </c>
      <c r="M2261" s="29" t="s">
        <v>3312</v>
      </c>
      <c r="N2261" s="29" t="s">
        <v>3313</v>
      </c>
      <c r="O2261" s="29" t="s">
        <v>3466</v>
      </c>
      <c r="P2261" s="29" t="s">
        <v>3467</v>
      </c>
      <c r="Q2261" s="29" t="s">
        <v>3209</v>
      </c>
      <c r="R2261" s="29" t="s">
        <v>3210</v>
      </c>
      <c r="S2261" s="29" t="s">
        <v>3098</v>
      </c>
      <c r="T2261" s="29"/>
      <c r="U2261" s="30">
        <v>112000</v>
      </c>
      <c r="V2261" s="30">
        <v>112000</v>
      </c>
      <c r="W2261" s="30">
        <v>112000</v>
      </c>
      <c r="X2261" s="30">
        <v>112000</v>
      </c>
      <c r="Y2261" s="30">
        <v>112000</v>
      </c>
      <c r="Z2261" s="30">
        <v>112000</v>
      </c>
      <c r="AA2261" s="30">
        <v>112000</v>
      </c>
      <c r="AB2261" s="30">
        <v>112000</v>
      </c>
      <c r="AC2261" s="30">
        <v>112000</v>
      </c>
      <c r="AD2261" s="30">
        <v>112000</v>
      </c>
      <c r="AE2261" s="30">
        <v>112000</v>
      </c>
      <c r="AF2261" s="30">
        <v>112000</v>
      </c>
    </row>
    <row r="2262" spans="1:32" x14ac:dyDescent="0.45">
      <c r="A2262" s="29" t="s">
        <v>1267</v>
      </c>
      <c r="B2262" s="29" t="s">
        <v>1268</v>
      </c>
      <c r="C2262" s="29" t="s">
        <v>3211</v>
      </c>
      <c r="D2262" s="29" t="s">
        <v>3212</v>
      </c>
      <c r="E2262" s="29" t="s">
        <v>3213</v>
      </c>
      <c r="F2262" s="29" t="s">
        <v>982</v>
      </c>
      <c r="G2262" s="29" t="s">
        <v>3233</v>
      </c>
      <c r="H2262" s="29" t="s">
        <v>3234</v>
      </c>
      <c r="I2262" s="29" t="s">
        <v>3275</v>
      </c>
      <c r="J2262" s="29" t="s">
        <v>3276</v>
      </c>
      <c r="K2262" s="29" t="s">
        <v>3282</v>
      </c>
      <c r="L2262" s="29" t="s">
        <v>3112</v>
      </c>
      <c r="M2262" s="29" t="s">
        <v>3283</v>
      </c>
      <c r="N2262" s="29" t="s">
        <v>3284</v>
      </c>
      <c r="O2262" s="29" t="s">
        <v>3285</v>
      </c>
      <c r="P2262" s="29" t="s">
        <v>3286</v>
      </c>
      <c r="Q2262" s="29" t="s">
        <v>3209</v>
      </c>
      <c r="R2262" s="29" t="s">
        <v>3210</v>
      </c>
      <c r="S2262" s="29" t="s">
        <v>3098</v>
      </c>
      <c r="T2262" s="29"/>
      <c r="U2262" s="30">
        <v>20000</v>
      </c>
      <c r="V2262" s="30">
        <v>20000</v>
      </c>
      <c r="W2262" s="30">
        <v>20000</v>
      </c>
      <c r="X2262" s="30">
        <v>20000</v>
      </c>
      <c r="Y2262" s="30">
        <v>20000</v>
      </c>
      <c r="Z2262" s="30">
        <v>20000</v>
      </c>
      <c r="AA2262" s="30">
        <v>20000</v>
      </c>
      <c r="AB2262" s="30">
        <v>20000</v>
      </c>
      <c r="AC2262" s="30">
        <v>20000</v>
      </c>
      <c r="AD2262" s="30">
        <v>20000</v>
      </c>
      <c r="AE2262" s="30">
        <v>20000</v>
      </c>
      <c r="AF2262" s="30">
        <v>20000</v>
      </c>
    </row>
    <row r="2263" spans="1:32" x14ac:dyDescent="0.45">
      <c r="A2263" s="29" t="s">
        <v>1267</v>
      </c>
      <c r="B2263" s="29" t="s">
        <v>1268</v>
      </c>
      <c r="C2263" s="29" t="s">
        <v>3211</v>
      </c>
      <c r="D2263" s="29" t="s">
        <v>3212</v>
      </c>
      <c r="E2263" s="29" t="s">
        <v>3213</v>
      </c>
      <c r="F2263" s="29" t="s">
        <v>982</v>
      </c>
      <c r="G2263" s="29" t="s">
        <v>3233</v>
      </c>
      <c r="H2263" s="29" t="s">
        <v>3234</v>
      </c>
      <c r="I2263" s="29" t="s">
        <v>3275</v>
      </c>
      <c r="J2263" s="29" t="s">
        <v>3276</v>
      </c>
      <c r="K2263" s="29" t="s">
        <v>3287</v>
      </c>
      <c r="L2263" s="29" t="s">
        <v>3101</v>
      </c>
      <c r="M2263" s="29" t="s">
        <v>3316</v>
      </c>
      <c r="N2263" s="29" t="s">
        <v>3317</v>
      </c>
      <c r="O2263" s="29" t="s">
        <v>3452</v>
      </c>
      <c r="P2263" s="29" t="s">
        <v>3453</v>
      </c>
      <c r="Q2263" s="29" t="s">
        <v>3209</v>
      </c>
      <c r="R2263" s="29" t="s">
        <v>3210</v>
      </c>
      <c r="S2263" s="29" t="s">
        <v>3098</v>
      </c>
      <c r="T2263" s="29"/>
      <c r="U2263" s="30">
        <v>95000</v>
      </c>
      <c r="V2263" s="30">
        <v>95000</v>
      </c>
      <c r="W2263" s="30">
        <v>95000</v>
      </c>
      <c r="X2263" s="30">
        <v>95000</v>
      </c>
      <c r="Y2263" s="30">
        <v>95000</v>
      </c>
      <c r="Z2263" s="30">
        <v>95000</v>
      </c>
      <c r="AA2263" s="30">
        <v>95000</v>
      </c>
      <c r="AB2263" s="30">
        <v>95000</v>
      </c>
      <c r="AC2263" s="30">
        <v>95000</v>
      </c>
      <c r="AD2263" s="30">
        <v>95000</v>
      </c>
      <c r="AE2263" s="30">
        <v>95000</v>
      </c>
      <c r="AF2263" s="30">
        <v>95000</v>
      </c>
    </row>
    <row r="2264" spans="1:32" x14ac:dyDescent="0.45">
      <c r="A2264" s="29" t="s">
        <v>1267</v>
      </c>
      <c r="B2264" s="29" t="s">
        <v>1268</v>
      </c>
      <c r="C2264" s="29" t="s">
        <v>3211</v>
      </c>
      <c r="D2264" s="29" t="s">
        <v>3212</v>
      </c>
      <c r="E2264" s="29" t="s">
        <v>3213</v>
      </c>
      <c r="F2264" s="29" t="s">
        <v>982</v>
      </c>
      <c r="G2264" s="29" t="s">
        <v>3233</v>
      </c>
      <c r="H2264" s="29" t="s">
        <v>3234</v>
      </c>
      <c r="I2264" s="29" t="s">
        <v>3275</v>
      </c>
      <c r="J2264" s="29" t="s">
        <v>3276</v>
      </c>
      <c r="K2264" s="29" t="s">
        <v>3287</v>
      </c>
      <c r="L2264" s="29" t="s">
        <v>3101</v>
      </c>
      <c r="M2264" s="29" t="s">
        <v>3316</v>
      </c>
      <c r="N2264" s="29" t="s">
        <v>3317</v>
      </c>
      <c r="O2264" s="29" t="s">
        <v>3454</v>
      </c>
      <c r="P2264" s="29" t="s">
        <v>3455</v>
      </c>
      <c r="Q2264" s="29" t="s">
        <v>3249</v>
      </c>
      <c r="R2264" s="29" t="s">
        <v>3210</v>
      </c>
      <c r="S2264" s="29" t="s">
        <v>3098</v>
      </c>
      <c r="T2264" s="29"/>
      <c r="U2264" s="30">
        <v>1697</v>
      </c>
      <c r="V2264" s="30">
        <v>1697</v>
      </c>
      <c r="W2264" s="30">
        <v>1697</v>
      </c>
      <c r="X2264" s="30">
        <v>1697</v>
      </c>
      <c r="Y2264" s="30">
        <v>1697</v>
      </c>
      <c r="Z2264" s="30">
        <v>1697</v>
      </c>
      <c r="AA2264" s="30">
        <v>1697</v>
      </c>
      <c r="AB2264" s="30">
        <v>1697</v>
      </c>
      <c r="AC2264" s="30">
        <v>1697</v>
      </c>
      <c r="AD2264" s="30">
        <v>1697</v>
      </c>
      <c r="AE2264" s="30">
        <v>1697</v>
      </c>
      <c r="AF2264" s="30">
        <v>1727</v>
      </c>
    </row>
    <row r="2265" spans="1:32" x14ac:dyDescent="0.45">
      <c r="A2265" s="29" t="s">
        <v>1267</v>
      </c>
      <c r="B2265" s="29" t="s">
        <v>1268</v>
      </c>
      <c r="C2265" s="29" t="s">
        <v>3211</v>
      </c>
      <c r="D2265" s="29" t="s">
        <v>3212</v>
      </c>
      <c r="E2265" s="29" t="s">
        <v>3213</v>
      </c>
      <c r="F2265" s="29" t="s">
        <v>982</v>
      </c>
      <c r="G2265" s="29" t="s">
        <v>3233</v>
      </c>
      <c r="H2265" s="29" t="s">
        <v>3234</v>
      </c>
      <c r="I2265" s="29" t="s">
        <v>3275</v>
      </c>
      <c r="J2265" s="29" t="s">
        <v>3276</v>
      </c>
      <c r="K2265" s="29" t="s">
        <v>3287</v>
      </c>
      <c r="L2265" s="29" t="s">
        <v>3101</v>
      </c>
      <c r="M2265" s="29" t="s">
        <v>3288</v>
      </c>
      <c r="N2265" s="29" t="s">
        <v>3289</v>
      </c>
      <c r="O2265" s="29" t="s">
        <v>3290</v>
      </c>
      <c r="P2265" s="29" t="s">
        <v>3291</v>
      </c>
      <c r="Q2265" s="29" t="s">
        <v>3209</v>
      </c>
      <c r="R2265" s="29" t="s">
        <v>3210</v>
      </c>
      <c r="S2265" s="29" t="s">
        <v>3098</v>
      </c>
      <c r="T2265" s="29"/>
      <c r="U2265" s="30">
        <v>0</v>
      </c>
      <c r="V2265" s="30">
        <v>0</v>
      </c>
      <c r="W2265" s="30">
        <v>0</v>
      </c>
      <c r="X2265" s="30">
        <v>0</v>
      </c>
      <c r="Y2265" s="30">
        <v>0</v>
      </c>
      <c r="Z2265" s="30">
        <v>0</v>
      </c>
      <c r="AA2265" s="30">
        <v>0</v>
      </c>
      <c r="AB2265" s="30">
        <v>0</v>
      </c>
      <c r="AC2265" s="30">
        <v>0</v>
      </c>
      <c r="AD2265" s="30">
        <v>0</v>
      </c>
      <c r="AE2265" s="30">
        <v>0</v>
      </c>
      <c r="AF2265" s="30">
        <v>0</v>
      </c>
    </row>
    <row r="2266" spans="1:32" x14ac:dyDescent="0.45">
      <c r="A2266" s="29" t="s">
        <v>1123</v>
      </c>
      <c r="B2266" s="29" t="s">
        <v>1124</v>
      </c>
      <c r="C2266" s="29" t="s">
        <v>3299</v>
      </c>
      <c r="D2266" s="29" t="s">
        <v>3300</v>
      </c>
      <c r="E2266" s="29" t="s">
        <v>3301</v>
      </c>
      <c r="F2266" s="29" t="s">
        <v>3302</v>
      </c>
      <c r="G2266" s="29" t="s">
        <v>3200</v>
      </c>
      <c r="H2266" s="29" t="s">
        <v>3201</v>
      </c>
      <c r="I2266" s="29" t="s">
        <v>3202</v>
      </c>
      <c r="J2266" s="29" t="s">
        <v>3203</v>
      </c>
      <c r="K2266" s="29" t="s">
        <v>3221</v>
      </c>
      <c r="L2266" s="29" t="s">
        <v>3113</v>
      </c>
      <c r="M2266" s="29" t="s">
        <v>3303</v>
      </c>
      <c r="N2266" s="29" t="s">
        <v>3304</v>
      </c>
      <c r="O2266" s="29" t="s">
        <v>3305</v>
      </c>
      <c r="P2266" s="29" t="s">
        <v>3306</v>
      </c>
      <c r="Q2266" s="29" t="s">
        <v>3209</v>
      </c>
      <c r="R2266" s="29" t="s">
        <v>3210</v>
      </c>
      <c r="S2266" s="29" t="s">
        <v>3098</v>
      </c>
      <c r="T2266" s="29"/>
      <c r="U2266" s="30">
        <v>1357</v>
      </c>
      <c r="V2266" s="30">
        <v>1357</v>
      </c>
      <c r="W2266" s="30">
        <v>1357</v>
      </c>
      <c r="X2266" s="30">
        <v>1357</v>
      </c>
      <c r="Y2266" s="30">
        <v>1357</v>
      </c>
      <c r="Z2266" s="30">
        <v>1357</v>
      </c>
      <c r="AA2266" s="30">
        <v>1357</v>
      </c>
      <c r="AB2266" s="30">
        <v>1357</v>
      </c>
      <c r="AC2266" s="30">
        <v>1357</v>
      </c>
      <c r="AD2266" s="30">
        <v>1357</v>
      </c>
      <c r="AE2266" s="30">
        <v>1357</v>
      </c>
      <c r="AF2266" s="30">
        <v>1357</v>
      </c>
    </row>
    <row r="2267" spans="1:32" x14ac:dyDescent="0.45">
      <c r="A2267" s="29" t="s">
        <v>1123</v>
      </c>
      <c r="B2267" s="29" t="s">
        <v>1124</v>
      </c>
      <c r="C2267" s="29" t="s">
        <v>3299</v>
      </c>
      <c r="D2267" s="29" t="s">
        <v>3300</v>
      </c>
      <c r="E2267" s="29" t="s">
        <v>3301</v>
      </c>
      <c r="F2267" s="29" t="s">
        <v>3302</v>
      </c>
      <c r="G2267" s="29" t="s">
        <v>3233</v>
      </c>
      <c r="H2267" s="29" t="s">
        <v>3234</v>
      </c>
      <c r="I2267" s="29" t="s">
        <v>3242</v>
      </c>
      <c r="J2267" s="29" t="s">
        <v>3243</v>
      </c>
      <c r="K2267" s="29" t="s">
        <v>3244</v>
      </c>
      <c r="L2267" s="29" t="s">
        <v>3104</v>
      </c>
      <c r="M2267" s="29" t="s">
        <v>3245</v>
      </c>
      <c r="N2267" s="29" t="s">
        <v>3246</v>
      </c>
      <c r="O2267" s="29" t="s">
        <v>3464</v>
      </c>
      <c r="P2267" s="29" t="s">
        <v>3465</v>
      </c>
      <c r="Q2267" s="29" t="s">
        <v>3249</v>
      </c>
      <c r="R2267" s="29" t="s">
        <v>3210</v>
      </c>
      <c r="S2267" s="29" t="s">
        <v>3098</v>
      </c>
      <c r="T2267" s="29"/>
      <c r="U2267" s="30">
        <v>735</v>
      </c>
      <c r="V2267" s="30">
        <v>735</v>
      </c>
      <c r="W2267" s="30">
        <v>735</v>
      </c>
      <c r="X2267" s="30">
        <v>735</v>
      </c>
      <c r="Y2267" s="30">
        <v>735</v>
      </c>
      <c r="Z2267" s="30">
        <v>735</v>
      </c>
      <c r="AA2267" s="30">
        <v>735</v>
      </c>
      <c r="AB2267" s="30">
        <v>735</v>
      </c>
      <c r="AC2267" s="30">
        <v>735</v>
      </c>
      <c r="AD2267" s="30">
        <v>735</v>
      </c>
      <c r="AE2267" s="30">
        <v>735</v>
      </c>
      <c r="AF2267" s="30">
        <v>735</v>
      </c>
    </row>
    <row r="2268" spans="1:32" x14ac:dyDescent="0.45">
      <c r="A2268" s="29" t="s">
        <v>1123</v>
      </c>
      <c r="B2268" s="29" t="s">
        <v>1124</v>
      </c>
      <c r="C2268" s="29" t="s">
        <v>3299</v>
      </c>
      <c r="D2268" s="29" t="s">
        <v>3300</v>
      </c>
      <c r="E2268" s="29" t="s">
        <v>3301</v>
      </c>
      <c r="F2268" s="29" t="s">
        <v>3302</v>
      </c>
      <c r="G2268" s="29" t="s">
        <v>3233</v>
      </c>
      <c r="H2268" s="29" t="s">
        <v>3234</v>
      </c>
      <c r="I2268" s="29" t="s">
        <v>3242</v>
      </c>
      <c r="J2268" s="29" t="s">
        <v>3243</v>
      </c>
      <c r="K2268" s="29" t="s">
        <v>3244</v>
      </c>
      <c r="L2268" s="29" t="s">
        <v>3104</v>
      </c>
      <c r="M2268" s="29" t="s">
        <v>3245</v>
      </c>
      <c r="N2268" s="29" t="s">
        <v>3246</v>
      </c>
      <c r="O2268" s="29" t="s">
        <v>3464</v>
      </c>
      <c r="P2268" s="29" t="s">
        <v>3465</v>
      </c>
      <c r="Q2268" s="29" t="s">
        <v>3209</v>
      </c>
      <c r="R2268" s="29" t="s">
        <v>3210</v>
      </c>
      <c r="S2268" s="29" t="s">
        <v>3098</v>
      </c>
      <c r="T2268" s="29"/>
      <c r="U2268" s="30">
        <v>11000</v>
      </c>
      <c r="V2268" s="30">
        <v>11000</v>
      </c>
      <c r="W2268" s="30">
        <v>11000</v>
      </c>
      <c r="X2268" s="30">
        <v>11000</v>
      </c>
      <c r="Y2268" s="30">
        <v>11000</v>
      </c>
      <c r="Z2268" s="30">
        <v>11000</v>
      </c>
      <c r="AA2268" s="30">
        <v>11000</v>
      </c>
      <c r="AB2268" s="30">
        <v>11000</v>
      </c>
      <c r="AC2268" s="30">
        <v>11000</v>
      </c>
      <c r="AD2268" s="30">
        <v>11000</v>
      </c>
      <c r="AE2268" s="30">
        <v>11000</v>
      </c>
      <c r="AF2268" s="30">
        <v>11000</v>
      </c>
    </row>
    <row r="2269" spans="1:32" x14ac:dyDescent="0.45">
      <c r="A2269" s="29" t="s">
        <v>1123</v>
      </c>
      <c r="B2269" s="29" t="s">
        <v>1124</v>
      </c>
      <c r="C2269" s="29" t="s">
        <v>3299</v>
      </c>
      <c r="D2269" s="29" t="s">
        <v>3300</v>
      </c>
      <c r="E2269" s="29" t="s">
        <v>3301</v>
      </c>
      <c r="F2269" s="29" t="s">
        <v>3302</v>
      </c>
      <c r="G2269" s="29" t="s">
        <v>3233</v>
      </c>
      <c r="H2269" s="29" t="s">
        <v>3234</v>
      </c>
      <c r="I2269" s="29" t="s">
        <v>3242</v>
      </c>
      <c r="J2269" s="29" t="s">
        <v>3243</v>
      </c>
      <c r="K2269" s="29" t="s">
        <v>3258</v>
      </c>
      <c r="L2269" s="29" t="s">
        <v>3105</v>
      </c>
      <c r="M2269" s="29" t="s">
        <v>3259</v>
      </c>
      <c r="N2269" s="29" t="s">
        <v>3105</v>
      </c>
      <c r="O2269" s="29" t="s">
        <v>3260</v>
      </c>
      <c r="P2269" s="29" t="s">
        <v>3261</v>
      </c>
      <c r="Q2269" s="29" t="s">
        <v>3209</v>
      </c>
      <c r="R2269" s="29" t="s">
        <v>3210</v>
      </c>
      <c r="S2269" s="29" t="s">
        <v>3098</v>
      </c>
      <c r="T2269" s="29"/>
      <c r="U2269" s="30">
        <v>3000</v>
      </c>
      <c r="V2269" s="30">
        <v>3000</v>
      </c>
      <c r="W2269" s="30">
        <v>3000</v>
      </c>
      <c r="X2269" s="30">
        <v>3000</v>
      </c>
      <c r="Y2269" s="30">
        <v>3000</v>
      </c>
      <c r="Z2269" s="30">
        <v>3000</v>
      </c>
      <c r="AA2269" s="30">
        <v>3000</v>
      </c>
      <c r="AB2269" s="30">
        <v>3000</v>
      </c>
      <c r="AC2269" s="30">
        <v>3000</v>
      </c>
      <c r="AD2269" s="30">
        <v>3000</v>
      </c>
      <c r="AE2269" s="30">
        <v>3000</v>
      </c>
      <c r="AF2269" s="30">
        <v>3000</v>
      </c>
    </row>
    <row r="2270" spans="1:32" x14ac:dyDescent="0.45">
      <c r="A2270" s="29" t="s">
        <v>1123</v>
      </c>
      <c r="B2270" s="29" t="s">
        <v>1124</v>
      </c>
      <c r="C2270" s="29" t="s">
        <v>3299</v>
      </c>
      <c r="D2270" s="29" t="s">
        <v>3300</v>
      </c>
      <c r="E2270" s="29" t="s">
        <v>3301</v>
      </c>
      <c r="F2270" s="29" t="s">
        <v>3302</v>
      </c>
      <c r="G2270" s="29" t="s">
        <v>3233</v>
      </c>
      <c r="H2270" s="29" t="s">
        <v>3234</v>
      </c>
      <c r="I2270" s="29" t="s">
        <v>3275</v>
      </c>
      <c r="J2270" s="29" t="s">
        <v>3276</v>
      </c>
      <c r="K2270" s="29" t="s">
        <v>3282</v>
      </c>
      <c r="L2270" s="29" t="s">
        <v>3112</v>
      </c>
      <c r="M2270" s="29" t="s">
        <v>3283</v>
      </c>
      <c r="N2270" s="29" t="s">
        <v>3284</v>
      </c>
      <c r="O2270" s="29" t="s">
        <v>3285</v>
      </c>
      <c r="P2270" s="29" t="s">
        <v>3286</v>
      </c>
      <c r="Q2270" s="29" t="s">
        <v>3209</v>
      </c>
      <c r="R2270" s="29" t="s">
        <v>3210</v>
      </c>
      <c r="S2270" s="29" t="s">
        <v>3098</v>
      </c>
      <c r="T2270" s="29"/>
      <c r="U2270" s="30">
        <v>20000</v>
      </c>
      <c r="V2270" s="30">
        <v>20000</v>
      </c>
      <c r="W2270" s="30">
        <v>20000</v>
      </c>
      <c r="X2270" s="30">
        <v>20000</v>
      </c>
      <c r="Y2270" s="30">
        <v>20000</v>
      </c>
      <c r="Z2270" s="30">
        <v>20000</v>
      </c>
      <c r="AA2270" s="30">
        <v>20000</v>
      </c>
      <c r="AB2270" s="30">
        <v>20000</v>
      </c>
      <c r="AC2270" s="30">
        <v>20000</v>
      </c>
      <c r="AD2270" s="30">
        <v>20000</v>
      </c>
      <c r="AE2270" s="30">
        <v>20000</v>
      </c>
      <c r="AF2270" s="30">
        <v>20000</v>
      </c>
    </row>
    <row r="2271" spans="1:32" x14ac:dyDescent="0.45">
      <c r="A2271" s="29" t="s">
        <v>1123</v>
      </c>
      <c r="B2271" s="29" t="s">
        <v>1124</v>
      </c>
      <c r="C2271" s="29" t="s">
        <v>3299</v>
      </c>
      <c r="D2271" s="29" t="s">
        <v>3300</v>
      </c>
      <c r="E2271" s="29" t="s">
        <v>3301</v>
      </c>
      <c r="F2271" s="29" t="s">
        <v>3302</v>
      </c>
      <c r="G2271" s="29" t="s">
        <v>3233</v>
      </c>
      <c r="H2271" s="29" t="s">
        <v>3234</v>
      </c>
      <c r="I2271" s="29" t="s">
        <v>3275</v>
      </c>
      <c r="J2271" s="29" t="s">
        <v>3276</v>
      </c>
      <c r="K2271" s="29" t="s">
        <v>3287</v>
      </c>
      <c r="L2271" s="29" t="s">
        <v>3101</v>
      </c>
      <c r="M2271" s="29" t="s">
        <v>3288</v>
      </c>
      <c r="N2271" s="29" t="s">
        <v>3289</v>
      </c>
      <c r="O2271" s="29" t="s">
        <v>3290</v>
      </c>
      <c r="P2271" s="29" t="s">
        <v>3291</v>
      </c>
      <c r="Q2271" s="29" t="s">
        <v>3209</v>
      </c>
      <c r="R2271" s="29" t="s">
        <v>3210</v>
      </c>
      <c r="S2271" s="29" t="s">
        <v>3098</v>
      </c>
      <c r="T2271" s="29"/>
      <c r="U2271" s="30">
        <v>1000</v>
      </c>
      <c r="V2271" s="30">
        <v>1000</v>
      </c>
      <c r="W2271" s="30">
        <v>1000</v>
      </c>
      <c r="X2271" s="30">
        <v>1000</v>
      </c>
      <c r="Y2271" s="30">
        <v>1000</v>
      </c>
      <c r="Z2271" s="30">
        <v>1000</v>
      </c>
      <c r="AA2271" s="30">
        <v>1000</v>
      </c>
      <c r="AB2271" s="30">
        <v>1000</v>
      </c>
      <c r="AC2271" s="30">
        <v>1000</v>
      </c>
      <c r="AD2271" s="30">
        <v>1000</v>
      </c>
      <c r="AE2271" s="30">
        <v>1000</v>
      </c>
      <c r="AF2271" s="30">
        <v>1000</v>
      </c>
    </row>
    <row r="2272" spans="1:32" x14ac:dyDescent="0.45">
      <c r="A2272" s="29" t="s">
        <v>312</v>
      </c>
      <c r="B2272" s="29" t="s">
        <v>313</v>
      </c>
      <c r="C2272" s="29" t="s">
        <v>3196</v>
      </c>
      <c r="D2272" s="29" t="s">
        <v>3197</v>
      </c>
      <c r="E2272" s="29" t="s">
        <v>3744</v>
      </c>
      <c r="F2272" s="29" t="s">
        <v>3745</v>
      </c>
      <c r="G2272" s="29" t="s">
        <v>3233</v>
      </c>
      <c r="H2272" s="29" t="s">
        <v>3234</v>
      </c>
      <c r="I2272" s="29" t="s">
        <v>3275</v>
      </c>
      <c r="J2272" s="29" t="s">
        <v>3276</v>
      </c>
      <c r="K2272" s="29" t="s">
        <v>3282</v>
      </c>
      <c r="L2272" s="29" t="s">
        <v>3112</v>
      </c>
      <c r="M2272" s="29" t="s">
        <v>3283</v>
      </c>
      <c r="N2272" s="29" t="s">
        <v>3284</v>
      </c>
      <c r="O2272" s="29" t="s">
        <v>3376</v>
      </c>
      <c r="P2272" s="29" t="s">
        <v>3377</v>
      </c>
      <c r="Q2272" s="29" t="s">
        <v>3209</v>
      </c>
      <c r="R2272" s="29" t="s">
        <v>3210</v>
      </c>
      <c r="S2272" s="29" t="s">
        <v>3098</v>
      </c>
      <c r="T2272" s="29"/>
      <c r="U2272" s="30">
        <v>51150</v>
      </c>
      <c r="V2272" s="30">
        <v>51150</v>
      </c>
      <c r="W2272" s="30">
        <v>51150</v>
      </c>
      <c r="X2272" s="30">
        <v>51150</v>
      </c>
      <c r="Y2272" s="30">
        <v>51150</v>
      </c>
      <c r="Z2272" s="30">
        <v>51150</v>
      </c>
      <c r="AA2272" s="30">
        <v>51150</v>
      </c>
      <c r="AB2272" s="30">
        <v>51150</v>
      </c>
      <c r="AC2272" s="30">
        <v>51150</v>
      </c>
      <c r="AD2272" s="30">
        <v>51150</v>
      </c>
      <c r="AE2272" s="30">
        <v>51150</v>
      </c>
      <c r="AF2272" s="30">
        <v>51150</v>
      </c>
    </row>
    <row r="2273" spans="1:32" x14ac:dyDescent="0.45">
      <c r="A2273" s="29" t="s">
        <v>312</v>
      </c>
      <c r="B2273" s="29" t="s">
        <v>313</v>
      </c>
      <c r="C2273" s="29" t="s">
        <v>3299</v>
      </c>
      <c r="D2273" s="29" t="s">
        <v>3300</v>
      </c>
      <c r="E2273" s="29" t="s">
        <v>3320</v>
      </c>
      <c r="F2273" s="29" t="s">
        <v>3321</v>
      </c>
      <c r="G2273" s="29" t="s">
        <v>3200</v>
      </c>
      <c r="H2273" s="29" t="s">
        <v>3201</v>
      </c>
      <c r="I2273" s="29" t="s">
        <v>3202</v>
      </c>
      <c r="J2273" s="29" t="s">
        <v>3203</v>
      </c>
      <c r="K2273" s="29" t="s">
        <v>3204</v>
      </c>
      <c r="L2273" s="29" t="s">
        <v>3109</v>
      </c>
      <c r="M2273" s="29" t="s">
        <v>3378</v>
      </c>
      <c r="N2273" s="29" t="s">
        <v>3379</v>
      </c>
      <c r="O2273" s="29" t="s">
        <v>3380</v>
      </c>
      <c r="P2273" s="29" t="s">
        <v>3381</v>
      </c>
      <c r="Q2273" s="29" t="s">
        <v>3209</v>
      </c>
      <c r="R2273" s="29" t="s">
        <v>3210</v>
      </c>
      <c r="S2273" s="29" t="s">
        <v>3098</v>
      </c>
      <c r="T2273" s="29"/>
      <c r="U2273" s="30">
        <v>4650</v>
      </c>
      <c r="V2273" s="30">
        <v>4650</v>
      </c>
      <c r="W2273" s="30">
        <v>4650</v>
      </c>
      <c r="X2273" s="30">
        <v>4650</v>
      </c>
      <c r="Y2273" s="30">
        <v>4650</v>
      </c>
      <c r="Z2273" s="30">
        <v>4650</v>
      </c>
      <c r="AA2273" s="30">
        <v>4650</v>
      </c>
      <c r="AB2273" s="30">
        <v>4650</v>
      </c>
      <c r="AC2273" s="30">
        <v>4650</v>
      </c>
      <c r="AD2273" s="30">
        <v>4650</v>
      </c>
      <c r="AE2273" s="30">
        <v>0</v>
      </c>
      <c r="AF2273" s="30">
        <v>0</v>
      </c>
    </row>
    <row r="2274" spans="1:32" x14ac:dyDescent="0.45">
      <c r="A2274" s="29" t="s">
        <v>312</v>
      </c>
      <c r="B2274" s="29" t="s">
        <v>313</v>
      </c>
      <c r="C2274" s="29" t="s">
        <v>3299</v>
      </c>
      <c r="D2274" s="29" t="s">
        <v>3300</v>
      </c>
      <c r="E2274" s="29" t="s">
        <v>3320</v>
      </c>
      <c r="F2274" s="29" t="s">
        <v>3321</v>
      </c>
      <c r="G2274" s="29" t="s">
        <v>3200</v>
      </c>
      <c r="H2274" s="29" t="s">
        <v>3201</v>
      </c>
      <c r="I2274" s="29" t="s">
        <v>3226</v>
      </c>
      <c r="J2274" s="29" t="s">
        <v>3227</v>
      </c>
      <c r="K2274" s="29" t="s">
        <v>3228</v>
      </c>
      <c r="L2274" s="29" t="s">
        <v>3111</v>
      </c>
      <c r="M2274" s="29" t="s">
        <v>3229</v>
      </c>
      <c r="N2274" s="29" t="s">
        <v>3230</v>
      </c>
      <c r="O2274" s="29" t="s">
        <v>3231</v>
      </c>
      <c r="P2274" s="29" t="s">
        <v>3232</v>
      </c>
      <c r="Q2274" s="29" t="s">
        <v>3209</v>
      </c>
      <c r="R2274" s="29" t="s">
        <v>3210</v>
      </c>
      <c r="S2274" s="29" t="s">
        <v>3098</v>
      </c>
      <c r="T2274" s="29"/>
      <c r="U2274" s="30">
        <v>0</v>
      </c>
      <c r="V2274" s="30">
        <v>0</v>
      </c>
      <c r="W2274" s="30">
        <v>0</v>
      </c>
      <c r="X2274" s="30">
        <v>0</v>
      </c>
      <c r="Y2274" s="30">
        <v>0</v>
      </c>
      <c r="Z2274" s="30">
        <v>0</v>
      </c>
      <c r="AA2274" s="30">
        <v>0</v>
      </c>
      <c r="AB2274" s="30">
        <v>0</v>
      </c>
      <c r="AC2274" s="30">
        <v>0</v>
      </c>
      <c r="AD2274" s="30">
        <v>0</v>
      </c>
      <c r="AE2274" s="30">
        <v>0</v>
      </c>
      <c r="AF2274" s="30">
        <v>60</v>
      </c>
    </row>
    <row r="2275" spans="1:32" x14ac:dyDescent="0.45">
      <c r="A2275" s="29" t="s">
        <v>312</v>
      </c>
      <c r="B2275" s="29" t="s">
        <v>313</v>
      </c>
      <c r="C2275" s="29" t="s">
        <v>3299</v>
      </c>
      <c r="D2275" s="29" t="s">
        <v>3300</v>
      </c>
      <c r="E2275" s="29" t="s">
        <v>3320</v>
      </c>
      <c r="F2275" s="29" t="s">
        <v>3321</v>
      </c>
      <c r="G2275" s="29" t="s">
        <v>3233</v>
      </c>
      <c r="H2275" s="29" t="s">
        <v>3234</v>
      </c>
      <c r="I2275" s="29" t="s">
        <v>3242</v>
      </c>
      <c r="J2275" s="29" t="s">
        <v>3243</v>
      </c>
      <c r="K2275" s="29" t="s">
        <v>3244</v>
      </c>
      <c r="L2275" s="29" t="s">
        <v>3104</v>
      </c>
      <c r="M2275" s="29" t="s">
        <v>3245</v>
      </c>
      <c r="N2275" s="29" t="s">
        <v>3246</v>
      </c>
      <c r="O2275" s="29" t="s">
        <v>3440</v>
      </c>
      <c r="P2275" s="29" t="s">
        <v>3441</v>
      </c>
      <c r="Q2275" s="29" t="s">
        <v>3209</v>
      </c>
      <c r="R2275" s="29" t="s">
        <v>3210</v>
      </c>
      <c r="S2275" s="29" t="s">
        <v>3098</v>
      </c>
      <c r="T2275" s="29"/>
      <c r="U2275" s="30">
        <v>9600</v>
      </c>
      <c r="V2275" s="30">
        <v>9600</v>
      </c>
      <c r="W2275" s="30">
        <v>9600</v>
      </c>
      <c r="X2275" s="30">
        <v>9600</v>
      </c>
      <c r="Y2275" s="30">
        <v>9600</v>
      </c>
      <c r="Z2275" s="30">
        <v>9600</v>
      </c>
      <c r="AA2275" s="30">
        <v>9600</v>
      </c>
      <c r="AB2275" s="30">
        <v>9600</v>
      </c>
      <c r="AC2275" s="30">
        <v>9600</v>
      </c>
      <c r="AD2275" s="30">
        <v>9600</v>
      </c>
      <c r="AE2275" s="30">
        <v>9600</v>
      </c>
      <c r="AF2275" s="30">
        <v>9600</v>
      </c>
    </row>
    <row r="2276" spans="1:32" x14ac:dyDescent="0.45">
      <c r="A2276" s="29" t="s">
        <v>312</v>
      </c>
      <c r="B2276" s="29" t="s">
        <v>313</v>
      </c>
      <c r="C2276" s="29" t="s">
        <v>3299</v>
      </c>
      <c r="D2276" s="29" t="s">
        <v>3300</v>
      </c>
      <c r="E2276" s="29" t="s">
        <v>3320</v>
      </c>
      <c r="F2276" s="29" t="s">
        <v>3321</v>
      </c>
      <c r="G2276" s="29" t="s">
        <v>3233</v>
      </c>
      <c r="H2276" s="29" t="s">
        <v>3234</v>
      </c>
      <c r="I2276" s="29" t="s">
        <v>3262</v>
      </c>
      <c r="J2276" s="29" t="s">
        <v>3263</v>
      </c>
      <c r="K2276" s="29" t="s">
        <v>3307</v>
      </c>
      <c r="L2276" s="29" t="s">
        <v>3117</v>
      </c>
      <c r="M2276" s="29" t="s">
        <v>3838</v>
      </c>
      <c r="N2276" s="29" t="s">
        <v>3839</v>
      </c>
      <c r="O2276" s="29" t="s">
        <v>3840</v>
      </c>
      <c r="P2276" s="29" t="s">
        <v>3841</v>
      </c>
      <c r="Q2276" s="29" t="s">
        <v>3209</v>
      </c>
      <c r="R2276" s="29" t="s">
        <v>3210</v>
      </c>
      <c r="S2276" s="29" t="s">
        <v>3098</v>
      </c>
      <c r="T2276" s="29"/>
      <c r="U2276" s="30">
        <v>34946</v>
      </c>
      <c r="V2276" s="30">
        <v>42442</v>
      </c>
      <c r="W2276" s="30">
        <v>70592</v>
      </c>
      <c r="X2276" s="30">
        <v>55233</v>
      </c>
      <c r="Y2276" s="30">
        <v>43134</v>
      </c>
      <c r="Z2276" s="30">
        <v>52937</v>
      </c>
      <c r="AA2276" s="30">
        <v>47784</v>
      </c>
      <c r="AB2276" s="30">
        <v>50197</v>
      </c>
      <c r="AC2276" s="30">
        <v>38631</v>
      </c>
      <c r="AD2276" s="30">
        <v>55772</v>
      </c>
      <c r="AE2276" s="30">
        <v>32751</v>
      </c>
      <c r="AF2276" s="30">
        <v>31209</v>
      </c>
    </row>
    <row r="2277" spans="1:32" x14ac:dyDescent="0.45">
      <c r="A2277" s="29" t="s">
        <v>312</v>
      </c>
      <c r="B2277" s="29" t="s">
        <v>313</v>
      </c>
      <c r="C2277" s="29" t="s">
        <v>3299</v>
      </c>
      <c r="D2277" s="29" t="s">
        <v>3300</v>
      </c>
      <c r="E2277" s="29" t="s">
        <v>3320</v>
      </c>
      <c r="F2277" s="29" t="s">
        <v>3321</v>
      </c>
      <c r="G2277" s="29" t="s">
        <v>3233</v>
      </c>
      <c r="H2277" s="29" t="s">
        <v>3234</v>
      </c>
      <c r="I2277" s="29" t="s">
        <v>3262</v>
      </c>
      <c r="J2277" s="29" t="s">
        <v>3263</v>
      </c>
      <c r="K2277" s="29" t="s">
        <v>3264</v>
      </c>
      <c r="L2277" s="29" t="s">
        <v>3103</v>
      </c>
      <c r="M2277" s="29" t="s">
        <v>3265</v>
      </c>
      <c r="N2277" s="29" t="s">
        <v>3266</v>
      </c>
      <c r="O2277" s="29" t="s">
        <v>3267</v>
      </c>
      <c r="P2277" s="29" t="s">
        <v>3268</v>
      </c>
      <c r="Q2277" s="29" t="s">
        <v>3209</v>
      </c>
      <c r="R2277" s="29" t="s">
        <v>3210</v>
      </c>
      <c r="S2277" s="29" t="s">
        <v>3098</v>
      </c>
      <c r="T2277" s="29"/>
      <c r="U2277" s="30">
        <v>42300</v>
      </c>
      <c r="V2277" s="30">
        <v>42300</v>
      </c>
      <c r="W2277" s="30">
        <v>42300</v>
      </c>
      <c r="X2277" s="30">
        <v>42300</v>
      </c>
      <c r="Y2277" s="30">
        <v>42300</v>
      </c>
      <c r="Z2277" s="30">
        <v>42300</v>
      </c>
      <c r="AA2277" s="30">
        <v>42300</v>
      </c>
      <c r="AB2277" s="30">
        <v>42300</v>
      </c>
      <c r="AC2277" s="30">
        <v>42300</v>
      </c>
      <c r="AD2277" s="30">
        <v>42300</v>
      </c>
      <c r="AE2277" s="30">
        <v>42300</v>
      </c>
      <c r="AF2277" s="30">
        <v>42300</v>
      </c>
    </row>
    <row r="2278" spans="1:32" x14ac:dyDescent="0.45">
      <c r="A2278" s="29" t="s">
        <v>312</v>
      </c>
      <c r="B2278" s="29" t="s">
        <v>313</v>
      </c>
      <c r="C2278" s="29" t="s">
        <v>3299</v>
      </c>
      <c r="D2278" s="29" t="s">
        <v>3300</v>
      </c>
      <c r="E2278" s="29" t="s">
        <v>3320</v>
      </c>
      <c r="F2278" s="29" t="s">
        <v>3321</v>
      </c>
      <c r="G2278" s="29" t="s">
        <v>3233</v>
      </c>
      <c r="H2278" s="29" t="s">
        <v>3234</v>
      </c>
      <c r="I2278" s="29" t="s">
        <v>3262</v>
      </c>
      <c r="J2278" s="29" t="s">
        <v>3263</v>
      </c>
      <c r="K2278" s="29" t="s">
        <v>3264</v>
      </c>
      <c r="L2278" s="29" t="s">
        <v>3103</v>
      </c>
      <c r="M2278" s="29" t="s">
        <v>3265</v>
      </c>
      <c r="N2278" s="29" t="s">
        <v>3266</v>
      </c>
      <c r="O2278" s="29" t="s">
        <v>3269</v>
      </c>
      <c r="P2278" s="29" t="s">
        <v>3270</v>
      </c>
      <c r="Q2278" s="29" t="s">
        <v>3209</v>
      </c>
      <c r="R2278" s="29" t="s">
        <v>3210</v>
      </c>
      <c r="S2278" s="29" t="s">
        <v>3098</v>
      </c>
      <c r="T2278" s="29"/>
      <c r="U2278" s="30">
        <v>741</v>
      </c>
      <c r="V2278" s="30">
        <v>546</v>
      </c>
      <c r="W2278" s="30">
        <v>741</v>
      </c>
      <c r="X2278" s="30">
        <v>663</v>
      </c>
      <c r="Y2278" s="30">
        <v>585</v>
      </c>
      <c r="Z2278" s="30">
        <v>985</v>
      </c>
      <c r="AA2278" s="30">
        <v>751</v>
      </c>
      <c r="AB2278" s="30">
        <v>507</v>
      </c>
      <c r="AC2278" s="30">
        <v>595</v>
      </c>
      <c r="AD2278" s="30">
        <v>585</v>
      </c>
      <c r="AE2278" s="30">
        <v>780</v>
      </c>
      <c r="AF2278" s="30">
        <v>195</v>
      </c>
    </row>
    <row r="2279" spans="1:32" x14ac:dyDescent="0.45">
      <c r="A2279" s="29" t="s">
        <v>312</v>
      </c>
      <c r="B2279" s="29" t="s">
        <v>313</v>
      </c>
      <c r="C2279" s="29" t="s">
        <v>3299</v>
      </c>
      <c r="D2279" s="29" t="s">
        <v>3300</v>
      </c>
      <c r="E2279" s="29" t="s">
        <v>3320</v>
      </c>
      <c r="F2279" s="29" t="s">
        <v>3321</v>
      </c>
      <c r="G2279" s="29" t="s">
        <v>3233</v>
      </c>
      <c r="H2279" s="29" t="s">
        <v>3234</v>
      </c>
      <c r="I2279" s="29" t="s">
        <v>3262</v>
      </c>
      <c r="J2279" s="29" t="s">
        <v>3263</v>
      </c>
      <c r="K2279" s="29" t="s">
        <v>3264</v>
      </c>
      <c r="L2279" s="29" t="s">
        <v>3103</v>
      </c>
      <c r="M2279" s="29" t="s">
        <v>3265</v>
      </c>
      <c r="N2279" s="29" t="s">
        <v>3266</v>
      </c>
      <c r="O2279" s="29" t="s">
        <v>3271</v>
      </c>
      <c r="P2279" s="29" t="s">
        <v>3272</v>
      </c>
      <c r="Q2279" s="29" t="s">
        <v>3209</v>
      </c>
      <c r="R2279" s="29" t="s">
        <v>3210</v>
      </c>
      <c r="S2279" s="29" t="s">
        <v>3098</v>
      </c>
      <c r="T2279" s="29"/>
      <c r="U2279" s="30">
        <v>9903</v>
      </c>
      <c r="V2279" s="30">
        <v>9279</v>
      </c>
      <c r="W2279" s="30">
        <v>6046</v>
      </c>
      <c r="X2279" s="30">
        <v>7813</v>
      </c>
      <c r="Y2279" s="30">
        <v>7945</v>
      </c>
      <c r="Z2279" s="30">
        <v>6597</v>
      </c>
      <c r="AA2279" s="30">
        <v>6278</v>
      </c>
      <c r="AB2279" s="30">
        <v>8974</v>
      </c>
      <c r="AC2279" s="30">
        <v>9365</v>
      </c>
      <c r="AD2279" s="30">
        <v>4871</v>
      </c>
      <c r="AE2279" s="30">
        <v>5088</v>
      </c>
      <c r="AF2279" s="30">
        <v>5219</v>
      </c>
    </row>
    <row r="2280" spans="1:32" x14ac:dyDescent="0.45">
      <c r="A2280" s="29" t="s">
        <v>312</v>
      </c>
      <c r="B2280" s="29" t="s">
        <v>313</v>
      </c>
      <c r="C2280" s="29" t="s">
        <v>3299</v>
      </c>
      <c r="D2280" s="29" t="s">
        <v>3300</v>
      </c>
      <c r="E2280" s="29" t="s">
        <v>3320</v>
      </c>
      <c r="F2280" s="29" t="s">
        <v>3321</v>
      </c>
      <c r="G2280" s="29" t="s">
        <v>3233</v>
      </c>
      <c r="H2280" s="29" t="s">
        <v>3234</v>
      </c>
      <c r="I2280" s="29" t="s">
        <v>3262</v>
      </c>
      <c r="J2280" s="29" t="s">
        <v>3263</v>
      </c>
      <c r="K2280" s="29" t="s">
        <v>3264</v>
      </c>
      <c r="L2280" s="29" t="s">
        <v>3103</v>
      </c>
      <c r="M2280" s="29" t="s">
        <v>3265</v>
      </c>
      <c r="N2280" s="29" t="s">
        <v>3266</v>
      </c>
      <c r="O2280" s="29" t="s">
        <v>3273</v>
      </c>
      <c r="P2280" s="29" t="s">
        <v>3274</v>
      </c>
      <c r="Q2280" s="29" t="s">
        <v>3209</v>
      </c>
      <c r="R2280" s="29" t="s">
        <v>3210</v>
      </c>
      <c r="S2280" s="29" t="s">
        <v>3098</v>
      </c>
      <c r="T2280" s="29"/>
      <c r="U2280" s="30">
        <v>156</v>
      </c>
      <c r="V2280" s="30">
        <v>78</v>
      </c>
      <c r="W2280" s="30">
        <v>468</v>
      </c>
      <c r="X2280" s="30">
        <v>312</v>
      </c>
      <c r="Y2280" s="30">
        <v>78</v>
      </c>
      <c r="Z2280" s="30">
        <v>351</v>
      </c>
      <c r="AA2280" s="30">
        <v>195</v>
      </c>
      <c r="AB2280" s="30">
        <v>117</v>
      </c>
      <c r="AC2280" s="30">
        <v>195</v>
      </c>
      <c r="AD2280" s="30">
        <v>195</v>
      </c>
      <c r="AE2280" s="30">
        <v>195</v>
      </c>
      <c r="AF2280" s="30">
        <v>312</v>
      </c>
    </row>
    <row r="2281" spans="1:32" x14ac:dyDescent="0.45">
      <c r="A2281" s="29" t="s">
        <v>312</v>
      </c>
      <c r="B2281" s="29" t="s">
        <v>313</v>
      </c>
      <c r="C2281" s="29" t="s">
        <v>3299</v>
      </c>
      <c r="D2281" s="29" t="s">
        <v>3300</v>
      </c>
      <c r="E2281" s="29" t="s">
        <v>3320</v>
      </c>
      <c r="F2281" s="29" t="s">
        <v>3321</v>
      </c>
      <c r="G2281" s="29" t="s">
        <v>3233</v>
      </c>
      <c r="H2281" s="29" t="s">
        <v>3234</v>
      </c>
      <c r="I2281" s="29" t="s">
        <v>3262</v>
      </c>
      <c r="J2281" s="29" t="s">
        <v>3263</v>
      </c>
      <c r="K2281" s="29" t="s">
        <v>3264</v>
      </c>
      <c r="L2281" s="29" t="s">
        <v>3103</v>
      </c>
      <c r="M2281" s="29" t="s">
        <v>3265</v>
      </c>
      <c r="N2281" s="29" t="s">
        <v>3266</v>
      </c>
      <c r="O2281" s="29" t="s">
        <v>3372</v>
      </c>
      <c r="P2281" s="29" t="s">
        <v>3373</v>
      </c>
      <c r="Q2281" s="29" t="s">
        <v>3209</v>
      </c>
      <c r="R2281" s="29" t="s">
        <v>3210</v>
      </c>
      <c r="S2281" s="29" t="s">
        <v>3098</v>
      </c>
      <c r="T2281" s="29"/>
      <c r="U2281" s="30">
        <v>72</v>
      </c>
      <c r="V2281" s="30">
        <v>145</v>
      </c>
      <c r="W2281" s="30">
        <v>449</v>
      </c>
      <c r="X2281" s="30">
        <v>1261</v>
      </c>
      <c r="Y2281" s="30">
        <v>638</v>
      </c>
      <c r="Z2281" s="30">
        <v>217</v>
      </c>
      <c r="AA2281" s="30">
        <v>203</v>
      </c>
      <c r="AB2281" s="30">
        <v>1145</v>
      </c>
      <c r="AC2281" s="30">
        <v>1203</v>
      </c>
      <c r="AD2281" s="30">
        <v>666</v>
      </c>
      <c r="AE2281" s="30">
        <v>1653</v>
      </c>
      <c r="AF2281" s="30">
        <v>2682</v>
      </c>
    </row>
    <row r="2282" spans="1:32" x14ac:dyDescent="0.45">
      <c r="A2282" s="29" t="s">
        <v>312</v>
      </c>
      <c r="B2282" s="29" t="s">
        <v>313</v>
      </c>
      <c r="C2282" s="29" t="s">
        <v>3299</v>
      </c>
      <c r="D2282" s="29" t="s">
        <v>3300</v>
      </c>
      <c r="E2282" s="29" t="s">
        <v>3320</v>
      </c>
      <c r="F2282" s="29" t="s">
        <v>3321</v>
      </c>
      <c r="G2282" s="29" t="s">
        <v>3233</v>
      </c>
      <c r="H2282" s="29" t="s">
        <v>3234</v>
      </c>
      <c r="I2282" s="29" t="s">
        <v>3262</v>
      </c>
      <c r="J2282" s="29" t="s">
        <v>3263</v>
      </c>
      <c r="K2282" s="29" t="s">
        <v>3264</v>
      </c>
      <c r="L2282" s="29" t="s">
        <v>3103</v>
      </c>
      <c r="M2282" s="29" t="s">
        <v>3322</v>
      </c>
      <c r="N2282" s="29" t="s">
        <v>3323</v>
      </c>
      <c r="O2282" s="29" t="s">
        <v>3324</v>
      </c>
      <c r="P2282" s="29" t="s">
        <v>3325</v>
      </c>
      <c r="Q2282" s="29" t="s">
        <v>3209</v>
      </c>
      <c r="R2282" s="29" t="s">
        <v>3210</v>
      </c>
      <c r="S2282" s="29" t="s">
        <v>3098</v>
      </c>
      <c r="T2282" s="29"/>
      <c r="U2282" s="30">
        <v>11200</v>
      </c>
      <c r="V2282" s="30">
        <v>11200</v>
      </c>
      <c r="W2282" s="30">
        <v>11200</v>
      </c>
      <c r="X2282" s="30">
        <v>11200</v>
      </c>
      <c r="Y2282" s="30">
        <v>11200</v>
      </c>
      <c r="Z2282" s="30">
        <v>11200</v>
      </c>
      <c r="AA2282" s="30">
        <v>11200</v>
      </c>
      <c r="AB2282" s="30">
        <v>11200</v>
      </c>
      <c r="AC2282" s="30">
        <v>11200</v>
      </c>
      <c r="AD2282" s="30">
        <v>11200</v>
      </c>
      <c r="AE2282" s="30">
        <v>11200</v>
      </c>
      <c r="AF2282" s="30">
        <v>11200</v>
      </c>
    </row>
    <row r="2283" spans="1:32" x14ac:dyDescent="0.45">
      <c r="A2283" s="29" t="s">
        <v>312</v>
      </c>
      <c r="B2283" s="29" t="s">
        <v>313</v>
      </c>
      <c r="C2283" s="29" t="s">
        <v>3299</v>
      </c>
      <c r="D2283" s="29" t="s">
        <v>3300</v>
      </c>
      <c r="E2283" s="29" t="s">
        <v>3320</v>
      </c>
      <c r="F2283" s="29" t="s">
        <v>3321</v>
      </c>
      <c r="G2283" s="29" t="s">
        <v>3233</v>
      </c>
      <c r="H2283" s="29" t="s">
        <v>3234</v>
      </c>
      <c r="I2283" s="29" t="s">
        <v>3262</v>
      </c>
      <c r="J2283" s="29" t="s">
        <v>3263</v>
      </c>
      <c r="K2283" s="29" t="s">
        <v>3264</v>
      </c>
      <c r="L2283" s="29" t="s">
        <v>3103</v>
      </c>
      <c r="M2283" s="29" t="s">
        <v>3322</v>
      </c>
      <c r="N2283" s="29" t="s">
        <v>3323</v>
      </c>
      <c r="O2283" s="29" t="s">
        <v>3374</v>
      </c>
      <c r="P2283" s="29" t="s">
        <v>3375</v>
      </c>
      <c r="Q2283" s="29" t="s">
        <v>3209</v>
      </c>
      <c r="R2283" s="29" t="s">
        <v>3210</v>
      </c>
      <c r="S2283" s="29" t="s">
        <v>3098</v>
      </c>
      <c r="T2283" s="29"/>
      <c r="U2283" s="30">
        <v>4000</v>
      </c>
      <c r="V2283" s="30">
        <v>4000</v>
      </c>
      <c r="W2283" s="30">
        <v>4000</v>
      </c>
      <c r="X2283" s="30">
        <v>4000</v>
      </c>
      <c r="Y2283" s="30">
        <v>4000</v>
      </c>
      <c r="Z2283" s="30">
        <v>4000</v>
      </c>
      <c r="AA2283" s="30">
        <v>4000</v>
      </c>
      <c r="AB2283" s="30">
        <v>4000</v>
      </c>
      <c r="AC2283" s="30">
        <v>4000</v>
      </c>
      <c r="AD2283" s="30">
        <v>4000</v>
      </c>
      <c r="AE2283" s="30">
        <v>4000</v>
      </c>
      <c r="AF2283" s="30">
        <v>4000</v>
      </c>
    </row>
    <row r="2284" spans="1:32" x14ac:dyDescent="0.45">
      <c r="A2284" s="29" t="s">
        <v>312</v>
      </c>
      <c r="B2284" s="29" t="s">
        <v>313</v>
      </c>
      <c r="C2284" s="29" t="s">
        <v>3299</v>
      </c>
      <c r="D2284" s="29" t="s">
        <v>3300</v>
      </c>
      <c r="E2284" s="29" t="s">
        <v>3320</v>
      </c>
      <c r="F2284" s="29" t="s">
        <v>3321</v>
      </c>
      <c r="G2284" s="29" t="s">
        <v>3233</v>
      </c>
      <c r="H2284" s="29" t="s">
        <v>3234</v>
      </c>
      <c r="I2284" s="29" t="s">
        <v>3275</v>
      </c>
      <c r="J2284" s="29" t="s">
        <v>3276</v>
      </c>
      <c r="K2284" s="29" t="s">
        <v>3282</v>
      </c>
      <c r="L2284" s="29" t="s">
        <v>3112</v>
      </c>
      <c r="M2284" s="29" t="s">
        <v>3283</v>
      </c>
      <c r="N2284" s="29" t="s">
        <v>3284</v>
      </c>
      <c r="O2284" s="29" t="s">
        <v>3285</v>
      </c>
      <c r="P2284" s="29" t="s">
        <v>3286</v>
      </c>
      <c r="Q2284" s="29" t="s">
        <v>3249</v>
      </c>
      <c r="R2284" s="29" t="s">
        <v>3210</v>
      </c>
      <c r="S2284" s="29" t="s">
        <v>3098</v>
      </c>
      <c r="T2284" s="29"/>
      <c r="U2284" s="30">
        <v>962</v>
      </c>
      <c r="V2284" s="30">
        <v>962</v>
      </c>
      <c r="W2284" s="30">
        <v>962</v>
      </c>
      <c r="X2284" s="30">
        <v>962</v>
      </c>
      <c r="Y2284" s="30">
        <v>962</v>
      </c>
      <c r="Z2284" s="30">
        <v>962</v>
      </c>
      <c r="AA2284" s="30">
        <v>962</v>
      </c>
      <c r="AB2284" s="30">
        <v>962</v>
      </c>
      <c r="AC2284" s="30">
        <v>962</v>
      </c>
      <c r="AD2284" s="30">
        <v>962</v>
      </c>
      <c r="AE2284" s="30">
        <v>962</v>
      </c>
      <c r="AF2284" s="30">
        <v>962</v>
      </c>
    </row>
    <row r="2285" spans="1:32" x14ac:dyDescent="0.45">
      <c r="A2285" s="29" t="s">
        <v>312</v>
      </c>
      <c r="B2285" s="29" t="s">
        <v>313</v>
      </c>
      <c r="C2285" s="29" t="s">
        <v>3299</v>
      </c>
      <c r="D2285" s="29" t="s">
        <v>3300</v>
      </c>
      <c r="E2285" s="29" t="s">
        <v>3320</v>
      </c>
      <c r="F2285" s="29" t="s">
        <v>3321</v>
      </c>
      <c r="G2285" s="29" t="s">
        <v>3233</v>
      </c>
      <c r="H2285" s="29" t="s">
        <v>3234</v>
      </c>
      <c r="I2285" s="29" t="s">
        <v>3275</v>
      </c>
      <c r="J2285" s="29" t="s">
        <v>3276</v>
      </c>
      <c r="K2285" s="29" t="s">
        <v>3282</v>
      </c>
      <c r="L2285" s="29" t="s">
        <v>3112</v>
      </c>
      <c r="M2285" s="29" t="s">
        <v>3283</v>
      </c>
      <c r="N2285" s="29" t="s">
        <v>3284</v>
      </c>
      <c r="O2285" s="29" t="s">
        <v>3285</v>
      </c>
      <c r="P2285" s="29" t="s">
        <v>3286</v>
      </c>
      <c r="Q2285" s="29" t="s">
        <v>3209</v>
      </c>
      <c r="R2285" s="29" t="s">
        <v>3210</v>
      </c>
      <c r="S2285" s="29" t="s">
        <v>3098</v>
      </c>
      <c r="T2285" s="29"/>
      <c r="U2285" s="30">
        <v>17500</v>
      </c>
      <c r="V2285" s="30">
        <v>17500</v>
      </c>
      <c r="W2285" s="30">
        <v>17500</v>
      </c>
      <c r="X2285" s="30">
        <v>17500</v>
      </c>
      <c r="Y2285" s="30">
        <v>17500</v>
      </c>
      <c r="Z2285" s="30">
        <v>17500</v>
      </c>
      <c r="AA2285" s="30">
        <v>17500</v>
      </c>
      <c r="AB2285" s="30">
        <v>17500</v>
      </c>
      <c r="AC2285" s="30">
        <v>17500</v>
      </c>
      <c r="AD2285" s="30">
        <v>17500</v>
      </c>
      <c r="AE2285" s="30">
        <v>17500</v>
      </c>
      <c r="AF2285" s="30">
        <v>17500</v>
      </c>
    </row>
    <row r="2286" spans="1:32" x14ac:dyDescent="0.45">
      <c r="A2286" s="29" t="s">
        <v>312</v>
      </c>
      <c r="B2286" s="29" t="s">
        <v>313</v>
      </c>
      <c r="C2286" s="29" t="s">
        <v>3299</v>
      </c>
      <c r="D2286" s="29" t="s">
        <v>3300</v>
      </c>
      <c r="E2286" s="29" t="s">
        <v>3320</v>
      </c>
      <c r="F2286" s="29" t="s">
        <v>3321</v>
      </c>
      <c r="G2286" s="29" t="s">
        <v>3233</v>
      </c>
      <c r="H2286" s="29" t="s">
        <v>3234</v>
      </c>
      <c r="I2286" s="29" t="s">
        <v>3275</v>
      </c>
      <c r="J2286" s="29" t="s">
        <v>3276</v>
      </c>
      <c r="K2286" s="29" t="s">
        <v>3282</v>
      </c>
      <c r="L2286" s="29" t="s">
        <v>3112</v>
      </c>
      <c r="M2286" s="29" t="s">
        <v>3283</v>
      </c>
      <c r="N2286" s="29" t="s">
        <v>3284</v>
      </c>
      <c r="O2286" s="29" t="s">
        <v>3376</v>
      </c>
      <c r="P2286" s="29" t="s">
        <v>3377</v>
      </c>
      <c r="Q2286" s="29" t="s">
        <v>3209</v>
      </c>
      <c r="R2286" s="29" t="s">
        <v>3210</v>
      </c>
      <c r="S2286" s="29" t="s">
        <v>3098</v>
      </c>
      <c r="T2286" s="29"/>
      <c r="U2286" s="30">
        <v>25650</v>
      </c>
      <c r="V2286" s="30">
        <v>25650</v>
      </c>
      <c r="W2286" s="30">
        <v>25650</v>
      </c>
      <c r="X2286" s="30">
        <v>25650</v>
      </c>
      <c r="Y2286" s="30">
        <v>25650</v>
      </c>
      <c r="Z2286" s="30">
        <v>25650</v>
      </c>
      <c r="AA2286" s="30">
        <v>25650</v>
      </c>
      <c r="AB2286" s="30">
        <v>25650</v>
      </c>
      <c r="AC2286" s="30">
        <v>25650</v>
      </c>
      <c r="AD2286" s="30">
        <v>25650</v>
      </c>
      <c r="AE2286" s="30">
        <v>25650</v>
      </c>
      <c r="AF2286" s="30">
        <v>25650</v>
      </c>
    </row>
    <row r="2287" spans="1:32" x14ac:dyDescent="0.45">
      <c r="A2287" s="29" t="s">
        <v>312</v>
      </c>
      <c r="B2287" s="29" t="s">
        <v>313</v>
      </c>
      <c r="C2287" s="29" t="s">
        <v>3299</v>
      </c>
      <c r="D2287" s="29" t="s">
        <v>3300</v>
      </c>
      <c r="E2287" s="29" t="s">
        <v>3320</v>
      </c>
      <c r="F2287" s="29" t="s">
        <v>3321</v>
      </c>
      <c r="G2287" s="29" t="s">
        <v>3233</v>
      </c>
      <c r="H2287" s="29" t="s">
        <v>3234</v>
      </c>
      <c r="I2287" s="29" t="s">
        <v>3275</v>
      </c>
      <c r="J2287" s="29" t="s">
        <v>3276</v>
      </c>
      <c r="K2287" s="29" t="s">
        <v>3282</v>
      </c>
      <c r="L2287" s="29" t="s">
        <v>3112</v>
      </c>
      <c r="M2287" s="29" t="s">
        <v>3283</v>
      </c>
      <c r="N2287" s="29" t="s">
        <v>3284</v>
      </c>
      <c r="O2287" s="29" t="s">
        <v>3384</v>
      </c>
      <c r="P2287" s="29" t="s">
        <v>3385</v>
      </c>
      <c r="Q2287" s="29" t="s">
        <v>3209</v>
      </c>
      <c r="R2287" s="29" t="s">
        <v>3210</v>
      </c>
      <c r="S2287" s="29" t="s">
        <v>3098</v>
      </c>
      <c r="T2287" s="29"/>
      <c r="U2287" s="30">
        <v>27075</v>
      </c>
      <c r="V2287" s="30">
        <v>27075</v>
      </c>
      <c r="W2287" s="30">
        <v>27075</v>
      </c>
      <c r="X2287" s="30">
        <v>27075</v>
      </c>
      <c r="Y2287" s="30">
        <v>27075</v>
      </c>
      <c r="Z2287" s="30">
        <v>27075</v>
      </c>
      <c r="AA2287" s="30">
        <v>27075</v>
      </c>
      <c r="AB2287" s="30">
        <v>27075</v>
      </c>
      <c r="AC2287" s="30">
        <v>27075</v>
      </c>
      <c r="AD2287" s="30">
        <v>27075</v>
      </c>
      <c r="AE2287" s="30">
        <v>27075</v>
      </c>
      <c r="AF2287" s="30">
        <v>27075</v>
      </c>
    </row>
    <row r="2288" spans="1:32" x14ac:dyDescent="0.45">
      <c r="A2288" s="29" t="s">
        <v>312</v>
      </c>
      <c r="B2288" s="29" t="s">
        <v>313</v>
      </c>
      <c r="C2288" s="29" t="s">
        <v>3299</v>
      </c>
      <c r="D2288" s="29" t="s">
        <v>3300</v>
      </c>
      <c r="E2288" s="29" t="s">
        <v>3320</v>
      </c>
      <c r="F2288" s="29" t="s">
        <v>3321</v>
      </c>
      <c r="G2288" s="29" t="s">
        <v>3233</v>
      </c>
      <c r="H2288" s="29" t="s">
        <v>3234</v>
      </c>
      <c r="I2288" s="29" t="s">
        <v>3275</v>
      </c>
      <c r="J2288" s="29" t="s">
        <v>3276</v>
      </c>
      <c r="K2288" s="29" t="s">
        <v>3287</v>
      </c>
      <c r="L2288" s="29" t="s">
        <v>3101</v>
      </c>
      <c r="M2288" s="29" t="s">
        <v>3316</v>
      </c>
      <c r="N2288" s="29" t="s">
        <v>3317</v>
      </c>
      <c r="O2288" s="29" t="s">
        <v>3318</v>
      </c>
      <c r="P2288" s="29" t="s">
        <v>3319</v>
      </c>
      <c r="Q2288" s="29" t="s">
        <v>3209</v>
      </c>
      <c r="R2288" s="29" t="s">
        <v>3210</v>
      </c>
      <c r="S2288" s="29" t="s">
        <v>3098</v>
      </c>
      <c r="T2288" s="29"/>
      <c r="U2288" s="30">
        <v>30400</v>
      </c>
      <c r="V2288" s="30">
        <v>30400</v>
      </c>
      <c r="W2288" s="30">
        <v>30400</v>
      </c>
      <c r="X2288" s="30">
        <v>30400</v>
      </c>
      <c r="Y2288" s="30">
        <v>30400</v>
      </c>
      <c r="Z2288" s="30">
        <v>30400</v>
      </c>
      <c r="AA2288" s="30">
        <v>30400</v>
      </c>
      <c r="AB2288" s="30">
        <v>30400</v>
      </c>
      <c r="AC2288" s="30">
        <v>30400</v>
      </c>
      <c r="AD2288" s="30">
        <v>30400</v>
      </c>
      <c r="AE2288" s="30">
        <v>29930</v>
      </c>
      <c r="AF2288" s="30">
        <v>29930</v>
      </c>
    </row>
    <row r="2289" spans="1:32" x14ac:dyDescent="0.45">
      <c r="A2289" s="29" t="s">
        <v>312</v>
      </c>
      <c r="B2289" s="29" t="s">
        <v>313</v>
      </c>
      <c r="C2289" s="29" t="s">
        <v>3292</v>
      </c>
      <c r="D2289" s="29" t="s">
        <v>3293</v>
      </c>
      <c r="E2289" s="29" t="s">
        <v>3292</v>
      </c>
      <c r="F2289" s="29" t="s">
        <v>3294</v>
      </c>
      <c r="G2289" s="29" t="s">
        <v>3200</v>
      </c>
      <c r="H2289" s="29" t="s">
        <v>3201</v>
      </c>
      <c r="I2289" s="29" t="s">
        <v>3202</v>
      </c>
      <c r="J2289" s="29" t="s">
        <v>3203</v>
      </c>
      <c r="K2289" s="29" t="s">
        <v>3204</v>
      </c>
      <c r="L2289" s="29" t="s">
        <v>3109</v>
      </c>
      <c r="M2289" s="29" t="s">
        <v>3205</v>
      </c>
      <c r="N2289" s="29" t="s">
        <v>3206</v>
      </c>
      <c r="O2289" s="29" t="s">
        <v>3214</v>
      </c>
      <c r="P2289" s="29" t="s">
        <v>3215</v>
      </c>
      <c r="Q2289" s="29" t="s">
        <v>3209</v>
      </c>
      <c r="R2289" s="29" t="s">
        <v>3210</v>
      </c>
      <c r="S2289" s="29" t="s">
        <v>3098</v>
      </c>
      <c r="T2289" s="29"/>
      <c r="U2289" s="30">
        <v>0</v>
      </c>
      <c r="V2289" s="30">
        <v>0</v>
      </c>
      <c r="W2289" s="30">
        <v>0</v>
      </c>
      <c r="X2289" s="30">
        <v>0</v>
      </c>
      <c r="Y2289" s="30">
        <v>0</v>
      </c>
      <c r="Z2289" s="30">
        <v>0</v>
      </c>
      <c r="AA2289" s="30">
        <v>50</v>
      </c>
      <c r="AB2289" s="30">
        <v>0</v>
      </c>
      <c r="AC2289" s="30">
        <v>0</v>
      </c>
      <c r="AD2289" s="30">
        <v>0</v>
      </c>
      <c r="AE2289" s="30">
        <v>0</v>
      </c>
      <c r="AF2289" s="30">
        <v>0</v>
      </c>
    </row>
    <row r="2290" spans="1:32" x14ac:dyDescent="0.45">
      <c r="A2290" s="29" t="s">
        <v>312</v>
      </c>
      <c r="B2290" s="29" t="s">
        <v>313</v>
      </c>
      <c r="C2290" s="29" t="s">
        <v>3292</v>
      </c>
      <c r="D2290" s="29" t="s">
        <v>3293</v>
      </c>
      <c r="E2290" s="29" t="s">
        <v>3292</v>
      </c>
      <c r="F2290" s="29" t="s">
        <v>3294</v>
      </c>
      <c r="G2290" s="29" t="s">
        <v>3200</v>
      </c>
      <c r="H2290" s="29" t="s">
        <v>3201</v>
      </c>
      <c r="I2290" s="29" t="s">
        <v>3226</v>
      </c>
      <c r="J2290" s="29" t="s">
        <v>3227</v>
      </c>
      <c r="K2290" s="29" t="s">
        <v>3228</v>
      </c>
      <c r="L2290" s="29" t="s">
        <v>3111</v>
      </c>
      <c r="M2290" s="29" t="s">
        <v>3229</v>
      </c>
      <c r="N2290" s="29" t="s">
        <v>3230</v>
      </c>
      <c r="O2290" s="29" t="s">
        <v>3231</v>
      </c>
      <c r="P2290" s="29" t="s">
        <v>3232</v>
      </c>
      <c r="Q2290" s="29" t="s">
        <v>3209</v>
      </c>
      <c r="R2290" s="29" t="s">
        <v>3210</v>
      </c>
      <c r="S2290" s="29" t="s">
        <v>3098</v>
      </c>
      <c r="T2290" s="29"/>
      <c r="U2290" s="30">
        <v>0</v>
      </c>
      <c r="V2290" s="30">
        <v>0</v>
      </c>
      <c r="W2290" s="30">
        <v>0</v>
      </c>
      <c r="X2290" s="30">
        <v>0</v>
      </c>
      <c r="Y2290" s="30">
        <v>0</v>
      </c>
      <c r="Z2290" s="30">
        <v>0</v>
      </c>
      <c r="AA2290" s="30">
        <v>0</v>
      </c>
      <c r="AB2290" s="30">
        <v>0</v>
      </c>
      <c r="AC2290" s="30">
        <v>0</v>
      </c>
      <c r="AD2290" s="30">
        <v>0</v>
      </c>
      <c r="AE2290" s="30">
        <v>0</v>
      </c>
      <c r="AF2290" s="30">
        <v>0</v>
      </c>
    </row>
    <row r="2291" spans="1:32" x14ac:dyDescent="0.45">
      <c r="A2291" s="29" t="s">
        <v>312</v>
      </c>
      <c r="B2291" s="29" t="s">
        <v>313</v>
      </c>
      <c r="C2291" s="29" t="s">
        <v>3292</v>
      </c>
      <c r="D2291" s="29" t="s">
        <v>3293</v>
      </c>
      <c r="E2291" s="29" t="s">
        <v>3292</v>
      </c>
      <c r="F2291" s="29" t="s">
        <v>3294</v>
      </c>
      <c r="G2291" s="29" t="s">
        <v>3200</v>
      </c>
      <c r="H2291" s="29" t="s">
        <v>3201</v>
      </c>
      <c r="I2291" s="29" t="s">
        <v>3226</v>
      </c>
      <c r="J2291" s="29" t="s">
        <v>3227</v>
      </c>
      <c r="K2291" s="29" t="s">
        <v>3228</v>
      </c>
      <c r="L2291" s="29" t="s">
        <v>3111</v>
      </c>
      <c r="M2291" s="29" t="s">
        <v>3295</v>
      </c>
      <c r="N2291" s="29" t="s">
        <v>3296</v>
      </c>
      <c r="O2291" s="29" t="s">
        <v>3297</v>
      </c>
      <c r="P2291" s="29" t="s">
        <v>3298</v>
      </c>
      <c r="Q2291" s="29" t="s">
        <v>3209</v>
      </c>
      <c r="R2291" s="29" t="s">
        <v>3210</v>
      </c>
      <c r="S2291" s="29" t="s">
        <v>3098</v>
      </c>
      <c r="T2291" s="29"/>
      <c r="U2291" s="30">
        <v>0</v>
      </c>
      <c r="V2291" s="30">
        <v>0</v>
      </c>
      <c r="W2291" s="30">
        <v>0</v>
      </c>
      <c r="X2291" s="30">
        <v>0</v>
      </c>
      <c r="Y2291" s="30">
        <v>0</v>
      </c>
      <c r="Z2291" s="30">
        <v>0</v>
      </c>
      <c r="AA2291" s="30">
        <v>0</v>
      </c>
      <c r="AB2291" s="30">
        <v>0</v>
      </c>
      <c r="AC2291" s="30">
        <v>0</v>
      </c>
      <c r="AD2291" s="30">
        <v>0</v>
      </c>
      <c r="AE2291" s="30">
        <v>0</v>
      </c>
      <c r="AF2291" s="30">
        <v>0</v>
      </c>
    </row>
    <row r="2292" spans="1:32" x14ac:dyDescent="0.45">
      <c r="A2292" s="29" t="s">
        <v>280</v>
      </c>
      <c r="B2292" s="29" t="s">
        <v>281</v>
      </c>
      <c r="C2292" s="29" t="s">
        <v>3299</v>
      </c>
      <c r="D2292" s="29" t="s">
        <v>3300</v>
      </c>
      <c r="E2292" s="29" t="s">
        <v>3301</v>
      </c>
      <c r="F2292" s="29" t="s">
        <v>3302</v>
      </c>
      <c r="G2292" s="29" t="s">
        <v>3200</v>
      </c>
      <c r="H2292" s="29" t="s">
        <v>3201</v>
      </c>
      <c r="I2292" s="29" t="s">
        <v>3202</v>
      </c>
      <c r="J2292" s="29" t="s">
        <v>3203</v>
      </c>
      <c r="K2292" s="29" t="s">
        <v>3204</v>
      </c>
      <c r="L2292" s="29" t="s">
        <v>3109</v>
      </c>
      <c r="M2292" s="29" t="s">
        <v>3378</v>
      </c>
      <c r="N2292" s="29" t="s">
        <v>3379</v>
      </c>
      <c r="O2292" s="29" t="s">
        <v>3380</v>
      </c>
      <c r="P2292" s="29" t="s">
        <v>3381</v>
      </c>
      <c r="Q2292" s="29" t="s">
        <v>3209</v>
      </c>
      <c r="R2292" s="29" t="s">
        <v>3210</v>
      </c>
      <c r="S2292" s="29" t="s">
        <v>3098</v>
      </c>
      <c r="T2292" s="29"/>
      <c r="U2292" s="30">
        <v>4650</v>
      </c>
      <c r="V2292" s="30">
        <v>4650</v>
      </c>
      <c r="W2292" s="30">
        <v>4650</v>
      </c>
      <c r="X2292" s="30">
        <v>4650</v>
      </c>
      <c r="Y2292" s="30">
        <v>4650</v>
      </c>
      <c r="Z2292" s="30">
        <v>4650</v>
      </c>
      <c r="AA2292" s="30">
        <v>4650</v>
      </c>
      <c r="AB2292" s="30">
        <v>4650</v>
      </c>
      <c r="AC2292" s="30">
        <v>4650</v>
      </c>
      <c r="AD2292" s="30">
        <v>4650</v>
      </c>
      <c r="AE2292" s="30">
        <v>0</v>
      </c>
      <c r="AF2292" s="30">
        <v>0</v>
      </c>
    </row>
    <row r="2293" spans="1:32" x14ac:dyDescent="0.45">
      <c r="A2293" s="29" t="s">
        <v>280</v>
      </c>
      <c r="B2293" s="29" t="s">
        <v>281</v>
      </c>
      <c r="C2293" s="29" t="s">
        <v>3299</v>
      </c>
      <c r="D2293" s="29" t="s">
        <v>3300</v>
      </c>
      <c r="E2293" s="29" t="s">
        <v>3301</v>
      </c>
      <c r="F2293" s="29" t="s">
        <v>3302</v>
      </c>
      <c r="G2293" s="29" t="s">
        <v>3233</v>
      </c>
      <c r="H2293" s="29" t="s">
        <v>3234</v>
      </c>
      <c r="I2293" s="29" t="s">
        <v>3235</v>
      </c>
      <c r="J2293" s="29" t="s">
        <v>3236</v>
      </c>
      <c r="K2293" s="29" t="s">
        <v>3237</v>
      </c>
      <c r="L2293" s="29" t="s">
        <v>3107</v>
      </c>
      <c r="M2293" s="29" t="s">
        <v>3238</v>
      </c>
      <c r="N2293" s="29" t="s">
        <v>3239</v>
      </c>
      <c r="O2293" s="29" t="s">
        <v>3422</v>
      </c>
      <c r="P2293" s="29" t="s">
        <v>3423</v>
      </c>
      <c r="Q2293" s="29" t="s">
        <v>3209</v>
      </c>
      <c r="R2293" s="29" t="s">
        <v>3210</v>
      </c>
      <c r="S2293" s="29" t="s">
        <v>3098</v>
      </c>
      <c r="T2293" s="29"/>
      <c r="U2293" s="30">
        <v>2200</v>
      </c>
      <c r="V2293" s="30">
        <v>2200</v>
      </c>
      <c r="W2293" s="30">
        <v>2200</v>
      </c>
      <c r="X2293" s="30">
        <v>2200</v>
      </c>
      <c r="Y2293" s="30">
        <v>2200</v>
      </c>
      <c r="Z2293" s="30">
        <v>2200</v>
      </c>
      <c r="AA2293" s="30">
        <v>2200</v>
      </c>
      <c r="AB2293" s="30">
        <v>2200</v>
      </c>
      <c r="AC2293" s="30">
        <v>2200</v>
      </c>
      <c r="AD2293" s="30">
        <v>2200</v>
      </c>
      <c r="AE2293" s="30">
        <v>2200</v>
      </c>
      <c r="AF2293" s="30">
        <v>2200</v>
      </c>
    </row>
    <row r="2294" spans="1:32" x14ac:dyDescent="0.45">
      <c r="A2294" s="29" t="s">
        <v>280</v>
      </c>
      <c r="B2294" s="29" t="s">
        <v>281</v>
      </c>
      <c r="C2294" s="29" t="s">
        <v>3299</v>
      </c>
      <c r="D2294" s="29" t="s">
        <v>3300</v>
      </c>
      <c r="E2294" s="29" t="s">
        <v>3301</v>
      </c>
      <c r="F2294" s="29" t="s">
        <v>3302</v>
      </c>
      <c r="G2294" s="29" t="s">
        <v>3233</v>
      </c>
      <c r="H2294" s="29" t="s">
        <v>3234</v>
      </c>
      <c r="I2294" s="29" t="s">
        <v>3242</v>
      </c>
      <c r="J2294" s="29" t="s">
        <v>3243</v>
      </c>
      <c r="K2294" s="29" t="s">
        <v>3244</v>
      </c>
      <c r="L2294" s="29" t="s">
        <v>3104</v>
      </c>
      <c r="M2294" s="29" t="s">
        <v>3245</v>
      </c>
      <c r="N2294" s="29" t="s">
        <v>3246</v>
      </c>
      <c r="O2294" s="29" t="s">
        <v>3442</v>
      </c>
      <c r="P2294" s="29" t="s">
        <v>3443</v>
      </c>
      <c r="Q2294" s="29" t="s">
        <v>3209</v>
      </c>
      <c r="R2294" s="29" t="s">
        <v>3210</v>
      </c>
      <c r="S2294" s="29" t="s">
        <v>3098</v>
      </c>
      <c r="T2294" s="29"/>
      <c r="U2294" s="30">
        <v>12000</v>
      </c>
      <c r="V2294" s="30">
        <v>12000</v>
      </c>
      <c r="W2294" s="30">
        <v>12000</v>
      </c>
      <c r="X2294" s="30">
        <v>12000</v>
      </c>
      <c r="Y2294" s="30">
        <v>12000</v>
      </c>
      <c r="Z2294" s="30">
        <v>12000</v>
      </c>
      <c r="AA2294" s="30">
        <v>12000</v>
      </c>
      <c r="AB2294" s="30">
        <v>12000</v>
      </c>
      <c r="AC2294" s="30">
        <v>12000</v>
      </c>
      <c r="AD2294" s="30">
        <v>12000</v>
      </c>
      <c r="AE2294" s="30">
        <v>12000</v>
      </c>
      <c r="AF2294" s="30">
        <v>12000</v>
      </c>
    </row>
    <row r="2295" spans="1:32" x14ac:dyDescent="0.45">
      <c r="A2295" s="29" t="s">
        <v>280</v>
      </c>
      <c r="B2295" s="29" t="s">
        <v>281</v>
      </c>
      <c r="C2295" s="29" t="s">
        <v>3299</v>
      </c>
      <c r="D2295" s="29" t="s">
        <v>3300</v>
      </c>
      <c r="E2295" s="29" t="s">
        <v>3301</v>
      </c>
      <c r="F2295" s="29" t="s">
        <v>3302</v>
      </c>
      <c r="G2295" s="29" t="s">
        <v>3233</v>
      </c>
      <c r="H2295" s="29" t="s">
        <v>3234</v>
      </c>
      <c r="I2295" s="29" t="s">
        <v>3262</v>
      </c>
      <c r="J2295" s="29" t="s">
        <v>3263</v>
      </c>
      <c r="K2295" s="29" t="s">
        <v>3563</v>
      </c>
      <c r="L2295" s="29" t="s">
        <v>3118</v>
      </c>
      <c r="M2295" s="29" t="s">
        <v>3564</v>
      </c>
      <c r="N2295" s="29" t="s">
        <v>3565</v>
      </c>
      <c r="O2295" s="29" t="s">
        <v>3770</v>
      </c>
      <c r="P2295" s="29" t="s">
        <v>3771</v>
      </c>
      <c r="Q2295" s="29" t="s">
        <v>3209</v>
      </c>
      <c r="R2295" s="29" t="s">
        <v>3210</v>
      </c>
      <c r="S2295" s="29" t="s">
        <v>3098</v>
      </c>
      <c r="T2295" s="29"/>
      <c r="U2295" s="30">
        <v>2000</v>
      </c>
      <c r="V2295" s="30">
        <v>2000</v>
      </c>
      <c r="W2295" s="30">
        <v>2000</v>
      </c>
      <c r="X2295" s="30">
        <v>2000</v>
      </c>
      <c r="Y2295" s="30">
        <v>2000</v>
      </c>
      <c r="Z2295" s="30">
        <v>2000</v>
      </c>
      <c r="AA2295" s="30">
        <v>2000</v>
      </c>
      <c r="AB2295" s="30">
        <v>2000</v>
      </c>
      <c r="AC2295" s="30">
        <v>2000</v>
      </c>
      <c r="AD2295" s="30">
        <v>2000</v>
      </c>
      <c r="AE2295" s="30">
        <v>2000</v>
      </c>
      <c r="AF2295" s="30">
        <v>2000</v>
      </c>
    </row>
    <row r="2296" spans="1:32" x14ac:dyDescent="0.45">
      <c r="A2296" s="29" t="s">
        <v>280</v>
      </c>
      <c r="B2296" s="29" t="s">
        <v>281</v>
      </c>
      <c r="C2296" s="29" t="s">
        <v>3299</v>
      </c>
      <c r="D2296" s="29" t="s">
        <v>3300</v>
      </c>
      <c r="E2296" s="29" t="s">
        <v>3301</v>
      </c>
      <c r="F2296" s="29" t="s">
        <v>3302</v>
      </c>
      <c r="G2296" s="29" t="s">
        <v>3233</v>
      </c>
      <c r="H2296" s="29" t="s">
        <v>3234</v>
      </c>
      <c r="I2296" s="29" t="s">
        <v>3262</v>
      </c>
      <c r="J2296" s="29" t="s">
        <v>3263</v>
      </c>
      <c r="K2296" s="29" t="s">
        <v>3264</v>
      </c>
      <c r="L2296" s="29" t="s">
        <v>3103</v>
      </c>
      <c r="M2296" s="29" t="s">
        <v>3265</v>
      </c>
      <c r="N2296" s="29" t="s">
        <v>3266</v>
      </c>
      <c r="O2296" s="29" t="s">
        <v>3267</v>
      </c>
      <c r="P2296" s="29" t="s">
        <v>3268</v>
      </c>
      <c r="Q2296" s="29" t="s">
        <v>3209</v>
      </c>
      <c r="R2296" s="29" t="s">
        <v>3210</v>
      </c>
      <c r="S2296" s="29" t="s">
        <v>3098</v>
      </c>
      <c r="T2296" s="29"/>
      <c r="U2296" s="30">
        <v>12000</v>
      </c>
      <c r="V2296" s="30">
        <v>12000</v>
      </c>
      <c r="W2296" s="30">
        <v>12000</v>
      </c>
      <c r="X2296" s="30">
        <v>12000</v>
      </c>
      <c r="Y2296" s="30">
        <v>12000</v>
      </c>
      <c r="Z2296" s="30">
        <v>12000</v>
      </c>
      <c r="AA2296" s="30">
        <v>12000</v>
      </c>
      <c r="AB2296" s="30">
        <v>12000</v>
      </c>
      <c r="AC2296" s="30">
        <v>12000</v>
      </c>
      <c r="AD2296" s="30">
        <v>12000</v>
      </c>
      <c r="AE2296" s="30">
        <v>12000</v>
      </c>
      <c r="AF2296" s="30">
        <v>12000</v>
      </c>
    </row>
    <row r="2297" spans="1:32" x14ac:dyDescent="0.45">
      <c r="A2297" s="29" t="s">
        <v>280</v>
      </c>
      <c r="B2297" s="29" t="s">
        <v>281</v>
      </c>
      <c r="C2297" s="29" t="s">
        <v>3299</v>
      </c>
      <c r="D2297" s="29" t="s">
        <v>3300</v>
      </c>
      <c r="E2297" s="29" t="s">
        <v>3301</v>
      </c>
      <c r="F2297" s="29" t="s">
        <v>3302</v>
      </c>
      <c r="G2297" s="29" t="s">
        <v>3233</v>
      </c>
      <c r="H2297" s="29" t="s">
        <v>3234</v>
      </c>
      <c r="I2297" s="29" t="s">
        <v>3262</v>
      </c>
      <c r="J2297" s="29" t="s">
        <v>3263</v>
      </c>
      <c r="K2297" s="29" t="s">
        <v>3264</v>
      </c>
      <c r="L2297" s="29" t="s">
        <v>3103</v>
      </c>
      <c r="M2297" s="29" t="s">
        <v>3265</v>
      </c>
      <c r="N2297" s="29" t="s">
        <v>3266</v>
      </c>
      <c r="O2297" s="29" t="s">
        <v>3269</v>
      </c>
      <c r="P2297" s="29" t="s">
        <v>3270</v>
      </c>
      <c r="Q2297" s="29" t="s">
        <v>3209</v>
      </c>
      <c r="R2297" s="29" t="s">
        <v>3210</v>
      </c>
      <c r="S2297" s="29" t="s">
        <v>3098</v>
      </c>
      <c r="T2297" s="29"/>
      <c r="U2297" s="30">
        <v>39</v>
      </c>
      <c r="V2297" s="30">
        <v>0</v>
      </c>
      <c r="W2297" s="30">
        <v>39</v>
      </c>
      <c r="X2297" s="30">
        <v>39</v>
      </c>
      <c r="Y2297" s="30">
        <v>0</v>
      </c>
      <c r="Z2297" s="30">
        <v>39</v>
      </c>
      <c r="AA2297" s="30">
        <v>234</v>
      </c>
      <c r="AB2297" s="30">
        <v>234</v>
      </c>
      <c r="AC2297" s="30">
        <v>0</v>
      </c>
      <c r="AD2297" s="30">
        <v>78</v>
      </c>
      <c r="AE2297" s="30">
        <v>117</v>
      </c>
      <c r="AF2297" s="30">
        <v>234</v>
      </c>
    </row>
    <row r="2298" spans="1:32" x14ac:dyDescent="0.45">
      <c r="A2298" s="29" t="s">
        <v>280</v>
      </c>
      <c r="B2298" s="29" t="s">
        <v>281</v>
      </c>
      <c r="C2298" s="29" t="s">
        <v>3299</v>
      </c>
      <c r="D2298" s="29" t="s">
        <v>3300</v>
      </c>
      <c r="E2298" s="29" t="s">
        <v>3301</v>
      </c>
      <c r="F2298" s="29" t="s">
        <v>3302</v>
      </c>
      <c r="G2298" s="29" t="s">
        <v>3233</v>
      </c>
      <c r="H2298" s="29" t="s">
        <v>3234</v>
      </c>
      <c r="I2298" s="29" t="s">
        <v>3262</v>
      </c>
      <c r="J2298" s="29" t="s">
        <v>3263</v>
      </c>
      <c r="K2298" s="29" t="s">
        <v>3264</v>
      </c>
      <c r="L2298" s="29" t="s">
        <v>3103</v>
      </c>
      <c r="M2298" s="29" t="s">
        <v>3265</v>
      </c>
      <c r="N2298" s="29" t="s">
        <v>3266</v>
      </c>
      <c r="O2298" s="29" t="s">
        <v>3271</v>
      </c>
      <c r="P2298" s="29" t="s">
        <v>3272</v>
      </c>
      <c r="Q2298" s="29" t="s">
        <v>3209</v>
      </c>
      <c r="R2298" s="29" t="s">
        <v>3210</v>
      </c>
      <c r="S2298" s="29" t="s">
        <v>3098</v>
      </c>
      <c r="T2298" s="29"/>
      <c r="U2298" s="30">
        <v>341</v>
      </c>
      <c r="V2298" s="30">
        <v>58</v>
      </c>
      <c r="W2298" s="30">
        <v>0</v>
      </c>
      <c r="X2298" s="30">
        <v>260</v>
      </c>
      <c r="Y2298" s="30">
        <v>535</v>
      </c>
      <c r="Z2298" s="30">
        <v>139</v>
      </c>
      <c r="AA2298" s="30">
        <v>58</v>
      </c>
      <c r="AB2298" s="30">
        <v>320</v>
      </c>
      <c r="AC2298" s="30">
        <v>261</v>
      </c>
      <c r="AD2298" s="30">
        <v>275</v>
      </c>
      <c r="AE2298" s="30">
        <v>304</v>
      </c>
      <c r="AF2298" s="30">
        <v>1290</v>
      </c>
    </row>
    <row r="2299" spans="1:32" x14ac:dyDescent="0.45">
      <c r="A2299" s="29" t="s">
        <v>280</v>
      </c>
      <c r="B2299" s="29" t="s">
        <v>281</v>
      </c>
      <c r="C2299" s="29" t="s">
        <v>3299</v>
      </c>
      <c r="D2299" s="29" t="s">
        <v>3300</v>
      </c>
      <c r="E2299" s="29" t="s">
        <v>3301</v>
      </c>
      <c r="F2299" s="29" t="s">
        <v>3302</v>
      </c>
      <c r="G2299" s="29" t="s">
        <v>3233</v>
      </c>
      <c r="H2299" s="29" t="s">
        <v>3234</v>
      </c>
      <c r="I2299" s="29" t="s">
        <v>3262</v>
      </c>
      <c r="J2299" s="29" t="s">
        <v>3263</v>
      </c>
      <c r="K2299" s="29" t="s">
        <v>3264</v>
      </c>
      <c r="L2299" s="29" t="s">
        <v>3103</v>
      </c>
      <c r="M2299" s="29" t="s">
        <v>3265</v>
      </c>
      <c r="N2299" s="29" t="s">
        <v>3266</v>
      </c>
      <c r="O2299" s="29" t="s">
        <v>3273</v>
      </c>
      <c r="P2299" s="29" t="s">
        <v>3274</v>
      </c>
      <c r="Q2299" s="29" t="s">
        <v>3209</v>
      </c>
      <c r="R2299" s="29" t="s">
        <v>3210</v>
      </c>
      <c r="S2299" s="29" t="s">
        <v>3098</v>
      </c>
      <c r="T2299" s="29"/>
      <c r="U2299" s="30">
        <v>117</v>
      </c>
      <c r="V2299" s="30">
        <v>0</v>
      </c>
      <c r="W2299" s="30">
        <v>78</v>
      </c>
      <c r="X2299" s="30">
        <v>195</v>
      </c>
      <c r="Y2299" s="30">
        <v>156</v>
      </c>
      <c r="Z2299" s="30">
        <v>234</v>
      </c>
      <c r="AA2299" s="30">
        <v>117</v>
      </c>
      <c r="AB2299" s="30">
        <v>234</v>
      </c>
      <c r="AC2299" s="30">
        <v>156</v>
      </c>
      <c r="AD2299" s="30">
        <v>156</v>
      </c>
      <c r="AE2299" s="30">
        <v>156</v>
      </c>
      <c r="AF2299" s="30">
        <v>390</v>
      </c>
    </row>
    <row r="2300" spans="1:32" x14ac:dyDescent="0.45">
      <c r="A2300" s="29" t="s">
        <v>280</v>
      </c>
      <c r="B2300" s="29" t="s">
        <v>281</v>
      </c>
      <c r="C2300" s="29" t="s">
        <v>3299</v>
      </c>
      <c r="D2300" s="29" t="s">
        <v>3300</v>
      </c>
      <c r="E2300" s="29" t="s">
        <v>3301</v>
      </c>
      <c r="F2300" s="29" t="s">
        <v>3302</v>
      </c>
      <c r="G2300" s="29" t="s">
        <v>3233</v>
      </c>
      <c r="H2300" s="29" t="s">
        <v>3234</v>
      </c>
      <c r="I2300" s="29" t="s">
        <v>3262</v>
      </c>
      <c r="J2300" s="29" t="s">
        <v>3263</v>
      </c>
      <c r="K2300" s="29" t="s">
        <v>3264</v>
      </c>
      <c r="L2300" s="29" t="s">
        <v>3103</v>
      </c>
      <c r="M2300" s="29" t="s">
        <v>3265</v>
      </c>
      <c r="N2300" s="29" t="s">
        <v>3266</v>
      </c>
      <c r="O2300" s="29" t="s">
        <v>3372</v>
      </c>
      <c r="P2300" s="29" t="s">
        <v>3373</v>
      </c>
      <c r="Q2300" s="29" t="s">
        <v>3209</v>
      </c>
      <c r="R2300" s="29" t="s">
        <v>3210</v>
      </c>
      <c r="S2300" s="29" t="s">
        <v>3098</v>
      </c>
      <c r="T2300" s="29"/>
      <c r="U2300" s="30">
        <v>1537</v>
      </c>
      <c r="V2300" s="30">
        <v>986</v>
      </c>
      <c r="W2300" s="30">
        <v>638</v>
      </c>
      <c r="X2300" s="30">
        <v>217</v>
      </c>
      <c r="Y2300" s="30">
        <v>391</v>
      </c>
      <c r="Z2300" s="30">
        <v>130</v>
      </c>
      <c r="AA2300" s="30">
        <v>681</v>
      </c>
      <c r="AB2300" s="30">
        <v>928</v>
      </c>
      <c r="AC2300" s="30">
        <v>986</v>
      </c>
      <c r="AD2300" s="30">
        <v>406</v>
      </c>
      <c r="AE2300" s="30">
        <v>1232</v>
      </c>
      <c r="AF2300" s="30">
        <v>1435</v>
      </c>
    </row>
    <row r="2301" spans="1:32" x14ac:dyDescent="0.45">
      <c r="A2301" s="29" t="s">
        <v>280</v>
      </c>
      <c r="B2301" s="29" t="s">
        <v>281</v>
      </c>
      <c r="C2301" s="29" t="s">
        <v>3299</v>
      </c>
      <c r="D2301" s="29" t="s">
        <v>3300</v>
      </c>
      <c r="E2301" s="29" t="s">
        <v>3301</v>
      </c>
      <c r="F2301" s="29" t="s">
        <v>3302</v>
      </c>
      <c r="G2301" s="29" t="s">
        <v>3233</v>
      </c>
      <c r="H2301" s="29" t="s">
        <v>3234</v>
      </c>
      <c r="I2301" s="29" t="s">
        <v>3262</v>
      </c>
      <c r="J2301" s="29" t="s">
        <v>3263</v>
      </c>
      <c r="K2301" s="29" t="s">
        <v>3264</v>
      </c>
      <c r="L2301" s="29" t="s">
        <v>3103</v>
      </c>
      <c r="M2301" s="29" t="s">
        <v>3322</v>
      </c>
      <c r="N2301" s="29" t="s">
        <v>3323</v>
      </c>
      <c r="O2301" s="29" t="s">
        <v>3324</v>
      </c>
      <c r="P2301" s="29" t="s">
        <v>3325</v>
      </c>
      <c r="Q2301" s="29" t="s">
        <v>3209</v>
      </c>
      <c r="R2301" s="29" t="s">
        <v>3210</v>
      </c>
      <c r="S2301" s="29" t="s">
        <v>3098</v>
      </c>
      <c r="T2301" s="29"/>
      <c r="U2301" s="30">
        <v>2800</v>
      </c>
      <c r="V2301" s="30">
        <v>2800</v>
      </c>
      <c r="W2301" s="30">
        <v>2800</v>
      </c>
      <c r="X2301" s="30">
        <v>2800</v>
      </c>
      <c r="Y2301" s="30">
        <v>2800</v>
      </c>
      <c r="Z2301" s="30">
        <v>2800</v>
      </c>
      <c r="AA2301" s="30">
        <v>2800</v>
      </c>
      <c r="AB2301" s="30">
        <v>2800</v>
      </c>
      <c r="AC2301" s="30">
        <v>2800</v>
      </c>
      <c r="AD2301" s="30">
        <v>2800</v>
      </c>
      <c r="AE2301" s="30">
        <v>2800</v>
      </c>
      <c r="AF2301" s="30">
        <v>2800</v>
      </c>
    </row>
    <row r="2302" spans="1:32" x14ac:dyDescent="0.45">
      <c r="A2302" s="29" t="s">
        <v>280</v>
      </c>
      <c r="B2302" s="29" t="s">
        <v>281</v>
      </c>
      <c r="C2302" s="29" t="s">
        <v>3299</v>
      </c>
      <c r="D2302" s="29" t="s">
        <v>3300</v>
      </c>
      <c r="E2302" s="29" t="s">
        <v>3301</v>
      </c>
      <c r="F2302" s="29" t="s">
        <v>3302</v>
      </c>
      <c r="G2302" s="29" t="s">
        <v>3233</v>
      </c>
      <c r="H2302" s="29" t="s">
        <v>3234</v>
      </c>
      <c r="I2302" s="29" t="s">
        <v>3262</v>
      </c>
      <c r="J2302" s="29" t="s">
        <v>3263</v>
      </c>
      <c r="K2302" s="29" t="s">
        <v>3264</v>
      </c>
      <c r="L2302" s="29" t="s">
        <v>3103</v>
      </c>
      <c r="M2302" s="29" t="s">
        <v>3322</v>
      </c>
      <c r="N2302" s="29" t="s">
        <v>3323</v>
      </c>
      <c r="O2302" s="29" t="s">
        <v>3374</v>
      </c>
      <c r="P2302" s="29" t="s">
        <v>3375</v>
      </c>
      <c r="Q2302" s="29" t="s">
        <v>3209</v>
      </c>
      <c r="R2302" s="29" t="s">
        <v>3210</v>
      </c>
      <c r="S2302" s="29" t="s">
        <v>3098</v>
      </c>
      <c r="T2302" s="29"/>
      <c r="U2302" s="30">
        <v>1000</v>
      </c>
      <c r="V2302" s="30">
        <v>1000</v>
      </c>
      <c r="W2302" s="30">
        <v>1000</v>
      </c>
      <c r="X2302" s="30">
        <v>1000</v>
      </c>
      <c r="Y2302" s="30">
        <v>1000</v>
      </c>
      <c r="Z2302" s="30">
        <v>1000</v>
      </c>
      <c r="AA2302" s="30">
        <v>1000</v>
      </c>
      <c r="AB2302" s="30">
        <v>1000</v>
      </c>
      <c r="AC2302" s="30">
        <v>1000</v>
      </c>
      <c r="AD2302" s="30">
        <v>1000</v>
      </c>
      <c r="AE2302" s="30">
        <v>1000</v>
      </c>
      <c r="AF2302" s="30">
        <v>1000</v>
      </c>
    </row>
    <row r="2303" spans="1:32" x14ac:dyDescent="0.45">
      <c r="A2303" s="29" t="s">
        <v>280</v>
      </c>
      <c r="B2303" s="29" t="s">
        <v>281</v>
      </c>
      <c r="C2303" s="29" t="s">
        <v>3299</v>
      </c>
      <c r="D2303" s="29" t="s">
        <v>3300</v>
      </c>
      <c r="E2303" s="29" t="s">
        <v>3301</v>
      </c>
      <c r="F2303" s="29" t="s">
        <v>3302</v>
      </c>
      <c r="G2303" s="29" t="s">
        <v>3233</v>
      </c>
      <c r="H2303" s="29" t="s">
        <v>3234</v>
      </c>
      <c r="I2303" s="29" t="s">
        <v>3275</v>
      </c>
      <c r="J2303" s="29" t="s">
        <v>3276</v>
      </c>
      <c r="K2303" s="29" t="s">
        <v>3282</v>
      </c>
      <c r="L2303" s="29" t="s">
        <v>3112</v>
      </c>
      <c r="M2303" s="29" t="s">
        <v>3283</v>
      </c>
      <c r="N2303" s="29" t="s">
        <v>3284</v>
      </c>
      <c r="O2303" s="29" t="s">
        <v>3448</v>
      </c>
      <c r="P2303" s="29" t="s">
        <v>3449</v>
      </c>
      <c r="Q2303" s="29" t="s">
        <v>3249</v>
      </c>
      <c r="R2303" s="29" t="s">
        <v>3210</v>
      </c>
      <c r="S2303" s="29" t="s">
        <v>3098</v>
      </c>
      <c r="T2303" s="29"/>
      <c r="U2303" s="30">
        <v>0</v>
      </c>
      <c r="V2303" s="30">
        <v>0</v>
      </c>
      <c r="W2303" s="30">
        <v>0</v>
      </c>
      <c r="X2303" s="30">
        <v>0</v>
      </c>
      <c r="Y2303" s="30">
        <v>0</v>
      </c>
      <c r="Z2303" s="30">
        <v>0</v>
      </c>
      <c r="AA2303" s="30">
        <v>0</v>
      </c>
      <c r="AB2303" s="30">
        <v>0</v>
      </c>
      <c r="AC2303" s="30">
        <v>13637</v>
      </c>
      <c r="AD2303" s="30">
        <v>0</v>
      </c>
      <c r="AE2303" s="30">
        <v>0</v>
      </c>
      <c r="AF2303" s="30">
        <v>0</v>
      </c>
    </row>
    <row r="2304" spans="1:32" x14ac:dyDescent="0.45">
      <c r="A2304" s="29" t="s">
        <v>280</v>
      </c>
      <c r="B2304" s="29" t="s">
        <v>281</v>
      </c>
      <c r="C2304" s="29" t="s">
        <v>3299</v>
      </c>
      <c r="D2304" s="29" t="s">
        <v>3300</v>
      </c>
      <c r="E2304" s="29" t="s">
        <v>3301</v>
      </c>
      <c r="F2304" s="29" t="s">
        <v>3302</v>
      </c>
      <c r="G2304" s="29" t="s">
        <v>3233</v>
      </c>
      <c r="H2304" s="29" t="s">
        <v>3234</v>
      </c>
      <c r="I2304" s="29" t="s">
        <v>3275</v>
      </c>
      <c r="J2304" s="29" t="s">
        <v>3276</v>
      </c>
      <c r="K2304" s="29" t="s">
        <v>3282</v>
      </c>
      <c r="L2304" s="29" t="s">
        <v>3112</v>
      </c>
      <c r="M2304" s="29" t="s">
        <v>3283</v>
      </c>
      <c r="N2304" s="29" t="s">
        <v>3284</v>
      </c>
      <c r="O2304" s="29" t="s">
        <v>3448</v>
      </c>
      <c r="P2304" s="29" t="s">
        <v>3449</v>
      </c>
      <c r="Q2304" s="29" t="s">
        <v>3209</v>
      </c>
      <c r="R2304" s="29" t="s">
        <v>3210</v>
      </c>
      <c r="S2304" s="29" t="s">
        <v>3098</v>
      </c>
      <c r="T2304" s="29"/>
      <c r="U2304" s="30">
        <v>60000</v>
      </c>
      <c r="V2304" s="30">
        <v>60000</v>
      </c>
      <c r="W2304" s="30">
        <v>60000</v>
      </c>
      <c r="X2304" s="30">
        <v>60000</v>
      </c>
      <c r="Y2304" s="30">
        <v>60000</v>
      </c>
      <c r="Z2304" s="30">
        <v>60000</v>
      </c>
      <c r="AA2304" s="30">
        <v>60000</v>
      </c>
      <c r="AB2304" s="30">
        <v>60000</v>
      </c>
      <c r="AC2304" s="30">
        <v>60000</v>
      </c>
      <c r="AD2304" s="30">
        <v>60000</v>
      </c>
      <c r="AE2304" s="30">
        <v>60000</v>
      </c>
      <c r="AF2304" s="30">
        <v>60000</v>
      </c>
    </row>
    <row r="2305" spans="1:32" x14ac:dyDescent="0.45">
      <c r="A2305" s="29" t="s">
        <v>280</v>
      </c>
      <c r="B2305" s="29" t="s">
        <v>281</v>
      </c>
      <c r="C2305" s="29" t="s">
        <v>3292</v>
      </c>
      <c r="D2305" s="29" t="s">
        <v>3293</v>
      </c>
      <c r="E2305" s="29" t="s">
        <v>3292</v>
      </c>
      <c r="F2305" s="29" t="s">
        <v>3294</v>
      </c>
      <c r="G2305" s="29" t="s">
        <v>3200</v>
      </c>
      <c r="H2305" s="29" t="s">
        <v>3201</v>
      </c>
      <c r="I2305" s="29" t="s">
        <v>3202</v>
      </c>
      <c r="J2305" s="29" t="s">
        <v>3203</v>
      </c>
      <c r="K2305" s="29" t="s">
        <v>3204</v>
      </c>
      <c r="L2305" s="29" t="s">
        <v>3109</v>
      </c>
      <c r="M2305" s="29" t="s">
        <v>3205</v>
      </c>
      <c r="N2305" s="29" t="s">
        <v>3206</v>
      </c>
      <c r="O2305" s="29" t="s">
        <v>3214</v>
      </c>
      <c r="P2305" s="29" t="s">
        <v>3215</v>
      </c>
      <c r="Q2305" s="29" t="s">
        <v>3209</v>
      </c>
      <c r="R2305" s="29" t="s">
        <v>3210</v>
      </c>
      <c r="S2305" s="29" t="s">
        <v>3098</v>
      </c>
      <c r="T2305" s="29"/>
      <c r="U2305" s="30">
        <v>0</v>
      </c>
      <c r="V2305" s="30">
        <v>0</v>
      </c>
      <c r="W2305" s="30">
        <v>0</v>
      </c>
      <c r="X2305" s="30">
        <v>0</v>
      </c>
      <c r="Y2305" s="30">
        <v>0</v>
      </c>
      <c r="Z2305" s="30">
        <v>0</v>
      </c>
      <c r="AA2305" s="30">
        <v>0</v>
      </c>
      <c r="AB2305" s="30">
        <v>0</v>
      </c>
      <c r="AC2305" s="30">
        <v>200</v>
      </c>
      <c r="AD2305" s="30">
        <v>0</v>
      </c>
      <c r="AE2305" s="30">
        <v>0</v>
      </c>
      <c r="AF2305" s="30">
        <v>0</v>
      </c>
    </row>
    <row r="2306" spans="1:32" x14ac:dyDescent="0.45">
      <c r="A2306" s="29" t="s">
        <v>280</v>
      </c>
      <c r="B2306" s="29" t="s">
        <v>281</v>
      </c>
      <c r="C2306" s="29" t="s">
        <v>3544</v>
      </c>
      <c r="D2306" s="29" t="s">
        <v>3545</v>
      </c>
      <c r="E2306" s="29" t="s">
        <v>3682</v>
      </c>
      <c r="F2306" s="29" t="s">
        <v>3683</v>
      </c>
      <c r="G2306" s="29" t="s">
        <v>3233</v>
      </c>
      <c r="H2306" s="29" t="s">
        <v>3234</v>
      </c>
      <c r="I2306" s="29" t="s">
        <v>3275</v>
      </c>
      <c r="J2306" s="29" t="s">
        <v>3276</v>
      </c>
      <c r="K2306" s="29" t="s">
        <v>3282</v>
      </c>
      <c r="L2306" s="29" t="s">
        <v>3112</v>
      </c>
      <c r="M2306" s="29" t="s">
        <v>3283</v>
      </c>
      <c r="N2306" s="29" t="s">
        <v>3284</v>
      </c>
      <c r="O2306" s="29" t="s">
        <v>3285</v>
      </c>
      <c r="P2306" s="29" t="s">
        <v>3286</v>
      </c>
      <c r="Q2306" s="29" t="s">
        <v>3249</v>
      </c>
      <c r="R2306" s="29" t="s">
        <v>3210</v>
      </c>
      <c r="S2306" s="29" t="s">
        <v>3098</v>
      </c>
      <c r="T2306" s="29"/>
      <c r="U2306" s="30">
        <v>735</v>
      </c>
      <c r="V2306" s="30">
        <v>735</v>
      </c>
      <c r="W2306" s="30">
        <v>735</v>
      </c>
      <c r="X2306" s="30">
        <v>745</v>
      </c>
      <c r="Y2306" s="30">
        <v>0</v>
      </c>
      <c r="Z2306" s="30">
        <v>0</v>
      </c>
      <c r="AA2306" s="30">
        <v>0</v>
      </c>
      <c r="AB2306" s="30">
        <v>0</v>
      </c>
      <c r="AC2306" s="30">
        <v>0</v>
      </c>
      <c r="AD2306" s="30">
        <v>0</v>
      </c>
      <c r="AE2306" s="30">
        <v>0</v>
      </c>
      <c r="AF2306" s="30">
        <v>0</v>
      </c>
    </row>
    <row r="2307" spans="1:32" x14ac:dyDescent="0.45">
      <c r="A2307" s="29" t="s">
        <v>280</v>
      </c>
      <c r="B2307" s="29" t="s">
        <v>281</v>
      </c>
      <c r="C2307" s="29" t="s">
        <v>3544</v>
      </c>
      <c r="D2307" s="29" t="s">
        <v>3545</v>
      </c>
      <c r="E2307" s="29" t="s">
        <v>3682</v>
      </c>
      <c r="F2307" s="29" t="s">
        <v>3683</v>
      </c>
      <c r="G2307" s="29" t="s">
        <v>3233</v>
      </c>
      <c r="H2307" s="29" t="s">
        <v>3234</v>
      </c>
      <c r="I2307" s="29" t="s">
        <v>3275</v>
      </c>
      <c r="J2307" s="29" t="s">
        <v>3276</v>
      </c>
      <c r="K2307" s="29" t="s">
        <v>3282</v>
      </c>
      <c r="L2307" s="29" t="s">
        <v>3112</v>
      </c>
      <c r="M2307" s="29" t="s">
        <v>3283</v>
      </c>
      <c r="N2307" s="29" t="s">
        <v>3284</v>
      </c>
      <c r="O2307" s="29" t="s">
        <v>3285</v>
      </c>
      <c r="P2307" s="29" t="s">
        <v>3286</v>
      </c>
      <c r="Q2307" s="29" t="s">
        <v>3209</v>
      </c>
      <c r="R2307" s="29" t="s">
        <v>3210</v>
      </c>
      <c r="S2307" s="29" t="s">
        <v>3098</v>
      </c>
      <c r="T2307" s="29"/>
      <c r="U2307" s="30">
        <v>20000</v>
      </c>
      <c r="V2307" s="30">
        <v>20000</v>
      </c>
      <c r="W2307" s="30">
        <v>20000</v>
      </c>
      <c r="X2307" s="30">
        <v>20000</v>
      </c>
      <c r="Y2307" s="30">
        <v>20000</v>
      </c>
      <c r="Z2307" s="30">
        <v>20000</v>
      </c>
      <c r="AA2307" s="30">
        <v>20000</v>
      </c>
      <c r="AB2307" s="30">
        <v>20000</v>
      </c>
      <c r="AC2307" s="30">
        <v>20000</v>
      </c>
      <c r="AD2307" s="30">
        <v>20000</v>
      </c>
      <c r="AE2307" s="30">
        <v>20000</v>
      </c>
      <c r="AF2307" s="30">
        <v>20000</v>
      </c>
    </row>
    <row r="2308" spans="1:32" x14ac:dyDescent="0.45">
      <c r="A2308" s="29" t="s">
        <v>280</v>
      </c>
      <c r="B2308" s="29" t="s">
        <v>281</v>
      </c>
      <c r="C2308" s="29" t="s">
        <v>3544</v>
      </c>
      <c r="D2308" s="29" t="s">
        <v>3545</v>
      </c>
      <c r="E2308" s="29" t="s">
        <v>3682</v>
      </c>
      <c r="F2308" s="29" t="s">
        <v>3683</v>
      </c>
      <c r="G2308" s="29" t="s">
        <v>3233</v>
      </c>
      <c r="H2308" s="29" t="s">
        <v>3234</v>
      </c>
      <c r="I2308" s="29" t="s">
        <v>3275</v>
      </c>
      <c r="J2308" s="29" t="s">
        <v>3276</v>
      </c>
      <c r="K2308" s="29" t="s">
        <v>3287</v>
      </c>
      <c r="L2308" s="29" t="s">
        <v>3101</v>
      </c>
      <c r="M2308" s="29" t="s">
        <v>3288</v>
      </c>
      <c r="N2308" s="29" t="s">
        <v>3289</v>
      </c>
      <c r="O2308" s="29" t="s">
        <v>3290</v>
      </c>
      <c r="P2308" s="29" t="s">
        <v>3291</v>
      </c>
      <c r="Q2308" s="29" t="s">
        <v>3209</v>
      </c>
      <c r="R2308" s="29" t="s">
        <v>3210</v>
      </c>
      <c r="S2308" s="29" t="s">
        <v>3098</v>
      </c>
      <c r="T2308" s="29"/>
      <c r="U2308" s="30">
        <v>1000</v>
      </c>
      <c r="V2308" s="30">
        <v>1000</v>
      </c>
      <c r="W2308" s="30">
        <v>1000</v>
      </c>
      <c r="X2308" s="30">
        <v>1000</v>
      </c>
      <c r="Y2308" s="30">
        <v>1000</v>
      </c>
      <c r="Z2308" s="30">
        <v>1000</v>
      </c>
      <c r="AA2308" s="30">
        <v>1000</v>
      </c>
      <c r="AB2308" s="30">
        <v>1000</v>
      </c>
      <c r="AC2308" s="30">
        <v>1000</v>
      </c>
      <c r="AD2308" s="30">
        <v>1000</v>
      </c>
      <c r="AE2308" s="30">
        <v>1000</v>
      </c>
      <c r="AF2308" s="30">
        <v>1000</v>
      </c>
    </row>
    <row r="2309" spans="1:32" x14ac:dyDescent="0.45">
      <c r="A2309" s="29" t="s">
        <v>288</v>
      </c>
      <c r="B2309" s="29" t="s">
        <v>289</v>
      </c>
      <c r="C2309" s="29" t="s">
        <v>3299</v>
      </c>
      <c r="D2309" s="29" t="s">
        <v>3300</v>
      </c>
      <c r="E2309" s="29" t="s">
        <v>3301</v>
      </c>
      <c r="F2309" s="29" t="s">
        <v>3302</v>
      </c>
      <c r="G2309" s="29" t="s">
        <v>3233</v>
      </c>
      <c r="H2309" s="29" t="s">
        <v>3234</v>
      </c>
      <c r="I2309" s="29" t="s">
        <v>3262</v>
      </c>
      <c r="J2309" s="29" t="s">
        <v>3263</v>
      </c>
      <c r="K2309" s="29" t="s">
        <v>3264</v>
      </c>
      <c r="L2309" s="29" t="s">
        <v>3103</v>
      </c>
      <c r="M2309" s="29" t="s">
        <v>3265</v>
      </c>
      <c r="N2309" s="29" t="s">
        <v>3266</v>
      </c>
      <c r="O2309" s="29" t="s">
        <v>3267</v>
      </c>
      <c r="P2309" s="29" t="s">
        <v>3268</v>
      </c>
      <c r="Q2309" s="29" t="s">
        <v>3209</v>
      </c>
      <c r="R2309" s="29" t="s">
        <v>3210</v>
      </c>
      <c r="S2309" s="29" t="s">
        <v>3098</v>
      </c>
      <c r="T2309" s="29"/>
      <c r="U2309" s="30">
        <v>2000</v>
      </c>
      <c r="V2309" s="30">
        <v>2000</v>
      </c>
      <c r="W2309" s="30">
        <v>2000</v>
      </c>
      <c r="X2309" s="30">
        <v>2000</v>
      </c>
      <c r="Y2309" s="30">
        <v>2000</v>
      </c>
      <c r="Z2309" s="30">
        <v>2000</v>
      </c>
      <c r="AA2309" s="30">
        <v>2000</v>
      </c>
      <c r="AB2309" s="30">
        <v>2000</v>
      </c>
      <c r="AC2309" s="30">
        <v>2000</v>
      </c>
      <c r="AD2309" s="30">
        <v>2000</v>
      </c>
      <c r="AE2309" s="30">
        <v>2000</v>
      </c>
      <c r="AF2309" s="30">
        <v>2000</v>
      </c>
    </row>
    <row r="2310" spans="1:32" x14ac:dyDescent="0.45">
      <c r="A2310" s="29" t="s">
        <v>288</v>
      </c>
      <c r="B2310" s="29" t="s">
        <v>289</v>
      </c>
      <c r="C2310" s="29" t="s">
        <v>3299</v>
      </c>
      <c r="D2310" s="29" t="s">
        <v>3300</v>
      </c>
      <c r="E2310" s="29" t="s">
        <v>3301</v>
      </c>
      <c r="F2310" s="29" t="s">
        <v>3302</v>
      </c>
      <c r="G2310" s="29" t="s">
        <v>3233</v>
      </c>
      <c r="H2310" s="29" t="s">
        <v>3234</v>
      </c>
      <c r="I2310" s="29" t="s">
        <v>3275</v>
      </c>
      <c r="J2310" s="29" t="s">
        <v>3276</v>
      </c>
      <c r="K2310" s="29" t="s">
        <v>3282</v>
      </c>
      <c r="L2310" s="29" t="s">
        <v>3112</v>
      </c>
      <c r="M2310" s="29" t="s">
        <v>3283</v>
      </c>
      <c r="N2310" s="29" t="s">
        <v>3284</v>
      </c>
      <c r="O2310" s="29" t="s">
        <v>3448</v>
      </c>
      <c r="P2310" s="29" t="s">
        <v>3449</v>
      </c>
      <c r="Q2310" s="29" t="s">
        <v>3209</v>
      </c>
      <c r="R2310" s="29" t="s">
        <v>3210</v>
      </c>
      <c r="S2310" s="29" t="s">
        <v>3098</v>
      </c>
      <c r="T2310" s="29"/>
      <c r="U2310" s="30">
        <v>20000</v>
      </c>
      <c r="V2310" s="30">
        <v>20000</v>
      </c>
      <c r="W2310" s="30">
        <v>20000</v>
      </c>
      <c r="X2310" s="30">
        <v>20000</v>
      </c>
      <c r="Y2310" s="30">
        <v>20000</v>
      </c>
      <c r="Z2310" s="30">
        <v>20000</v>
      </c>
      <c r="AA2310" s="30">
        <v>20000</v>
      </c>
      <c r="AB2310" s="30">
        <v>20000</v>
      </c>
      <c r="AC2310" s="30">
        <v>20000</v>
      </c>
      <c r="AD2310" s="30">
        <v>20000</v>
      </c>
      <c r="AE2310" s="30">
        <v>20000</v>
      </c>
      <c r="AF2310" s="30">
        <v>20000</v>
      </c>
    </row>
    <row r="2311" spans="1:32" x14ac:dyDescent="0.45">
      <c r="A2311" s="29" t="s">
        <v>824</v>
      </c>
      <c r="B2311" s="29" t="s">
        <v>825</v>
      </c>
      <c r="C2311" s="29" t="s">
        <v>3196</v>
      </c>
      <c r="D2311" s="29" t="s">
        <v>3197</v>
      </c>
      <c r="E2311" s="29" t="s">
        <v>3744</v>
      </c>
      <c r="F2311" s="29" t="s">
        <v>3745</v>
      </c>
      <c r="G2311" s="29" t="s">
        <v>3233</v>
      </c>
      <c r="H2311" s="29" t="s">
        <v>3234</v>
      </c>
      <c r="I2311" s="29" t="s">
        <v>3242</v>
      </c>
      <c r="J2311" s="29" t="s">
        <v>3243</v>
      </c>
      <c r="K2311" s="29" t="s">
        <v>3252</v>
      </c>
      <c r="L2311" s="29" t="s">
        <v>3106</v>
      </c>
      <c r="M2311" s="29" t="s">
        <v>3253</v>
      </c>
      <c r="N2311" s="29" t="s">
        <v>3106</v>
      </c>
      <c r="O2311" s="29" t="s">
        <v>3256</v>
      </c>
      <c r="P2311" s="29" t="s">
        <v>3257</v>
      </c>
      <c r="Q2311" s="29" t="s">
        <v>3249</v>
      </c>
      <c r="R2311" s="29" t="s">
        <v>3098</v>
      </c>
      <c r="S2311" s="29" t="s">
        <v>3098</v>
      </c>
      <c r="T2311" s="29"/>
      <c r="U2311" s="30">
        <v>0</v>
      </c>
      <c r="V2311" s="30">
        <v>0</v>
      </c>
      <c r="W2311" s="30">
        <v>0</v>
      </c>
      <c r="X2311" s="30">
        <v>0</v>
      </c>
      <c r="Y2311" s="30">
        <v>0</v>
      </c>
      <c r="Z2311" s="30">
        <v>0</v>
      </c>
      <c r="AA2311" s="30">
        <v>0</v>
      </c>
      <c r="AB2311" s="30">
        <v>0</v>
      </c>
      <c r="AC2311" s="30">
        <v>0</v>
      </c>
      <c r="AD2311" s="30">
        <v>1058</v>
      </c>
      <c r="AE2311" s="30">
        <v>1058</v>
      </c>
      <c r="AF2311" s="30">
        <v>1058</v>
      </c>
    </row>
    <row r="2312" spans="1:32" x14ac:dyDescent="0.45">
      <c r="A2312" s="29" t="s">
        <v>824</v>
      </c>
      <c r="B2312" s="29" t="s">
        <v>825</v>
      </c>
      <c r="C2312" s="29" t="s">
        <v>3196</v>
      </c>
      <c r="D2312" s="29" t="s">
        <v>3197</v>
      </c>
      <c r="E2312" s="29" t="s">
        <v>3744</v>
      </c>
      <c r="F2312" s="29" t="s">
        <v>3745</v>
      </c>
      <c r="G2312" s="29" t="s">
        <v>3233</v>
      </c>
      <c r="H2312" s="29" t="s">
        <v>3234</v>
      </c>
      <c r="I2312" s="29" t="s">
        <v>3242</v>
      </c>
      <c r="J2312" s="29" t="s">
        <v>3243</v>
      </c>
      <c r="K2312" s="29" t="s">
        <v>3252</v>
      </c>
      <c r="L2312" s="29" t="s">
        <v>3106</v>
      </c>
      <c r="M2312" s="29" t="s">
        <v>3253</v>
      </c>
      <c r="N2312" s="29" t="s">
        <v>3106</v>
      </c>
      <c r="O2312" s="29" t="s">
        <v>3256</v>
      </c>
      <c r="P2312" s="29" t="s">
        <v>3257</v>
      </c>
      <c r="Q2312" s="29" t="s">
        <v>3209</v>
      </c>
      <c r="R2312" s="29" t="s">
        <v>3098</v>
      </c>
      <c r="S2312" s="29" t="s">
        <v>3098</v>
      </c>
      <c r="T2312" s="29"/>
      <c r="U2312" s="30">
        <v>0</v>
      </c>
      <c r="V2312" s="30">
        <v>0</v>
      </c>
      <c r="W2312" s="30">
        <v>0</v>
      </c>
      <c r="X2312" s="30">
        <v>0</v>
      </c>
      <c r="Y2312" s="30">
        <v>0</v>
      </c>
      <c r="Z2312" s="30">
        <v>0</v>
      </c>
      <c r="AA2312" s="30">
        <v>0</v>
      </c>
      <c r="AB2312" s="30">
        <v>0</v>
      </c>
      <c r="AC2312" s="30">
        <v>0</v>
      </c>
      <c r="AD2312" s="30">
        <v>7226</v>
      </c>
      <c r="AE2312" s="30">
        <v>15500</v>
      </c>
      <c r="AF2312" s="30">
        <v>15500</v>
      </c>
    </row>
    <row r="2313" spans="1:32" x14ac:dyDescent="0.45">
      <c r="A2313" s="29" t="s">
        <v>824</v>
      </c>
      <c r="B2313" s="29" t="s">
        <v>825</v>
      </c>
      <c r="C2313" s="29" t="s">
        <v>3196</v>
      </c>
      <c r="D2313" s="29" t="s">
        <v>3197</v>
      </c>
      <c r="E2313" s="29" t="s">
        <v>3744</v>
      </c>
      <c r="F2313" s="29" t="s">
        <v>3745</v>
      </c>
      <c r="G2313" s="29" t="s">
        <v>3233</v>
      </c>
      <c r="H2313" s="29" t="s">
        <v>3234</v>
      </c>
      <c r="I2313" s="29" t="s">
        <v>3242</v>
      </c>
      <c r="J2313" s="29" t="s">
        <v>3243</v>
      </c>
      <c r="K2313" s="29" t="s">
        <v>3258</v>
      </c>
      <c r="L2313" s="29" t="s">
        <v>3105</v>
      </c>
      <c r="M2313" s="29" t="s">
        <v>3259</v>
      </c>
      <c r="N2313" s="29" t="s">
        <v>3105</v>
      </c>
      <c r="O2313" s="29" t="s">
        <v>3260</v>
      </c>
      <c r="P2313" s="29" t="s">
        <v>3261</v>
      </c>
      <c r="Q2313" s="29" t="s">
        <v>3209</v>
      </c>
      <c r="R2313" s="29" t="s">
        <v>3098</v>
      </c>
      <c r="S2313" s="29" t="s">
        <v>3098</v>
      </c>
      <c r="T2313" s="29"/>
      <c r="U2313" s="30">
        <v>0</v>
      </c>
      <c r="V2313" s="30">
        <v>0</v>
      </c>
      <c r="W2313" s="30">
        <v>0</v>
      </c>
      <c r="X2313" s="30">
        <v>0</v>
      </c>
      <c r="Y2313" s="30">
        <v>0</v>
      </c>
      <c r="Z2313" s="30">
        <v>0</v>
      </c>
      <c r="AA2313" s="30">
        <v>0</v>
      </c>
      <c r="AB2313" s="30">
        <v>0</v>
      </c>
      <c r="AC2313" s="30">
        <v>0</v>
      </c>
      <c r="AD2313" s="30">
        <v>2710</v>
      </c>
      <c r="AE2313" s="30">
        <v>6000</v>
      </c>
      <c r="AF2313" s="30">
        <v>6000</v>
      </c>
    </row>
    <row r="2314" spans="1:32" x14ac:dyDescent="0.45">
      <c r="A2314" s="29" t="s">
        <v>824</v>
      </c>
      <c r="B2314" s="29" t="s">
        <v>825</v>
      </c>
      <c r="C2314" s="29" t="s">
        <v>3196</v>
      </c>
      <c r="D2314" s="29" t="s">
        <v>3197</v>
      </c>
      <c r="E2314" s="29" t="s">
        <v>3744</v>
      </c>
      <c r="F2314" s="29" t="s">
        <v>3745</v>
      </c>
      <c r="G2314" s="29" t="s">
        <v>3233</v>
      </c>
      <c r="H2314" s="29" t="s">
        <v>3234</v>
      </c>
      <c r="I2314" s="29" t="s">
        <v>3262</v>
      </c>
      <c r="J2314" s="29" t="s">
        <v>3263</v>
      </c>
      <c r="K2314" s="29" t="s">
        <v>3264</v>
      </c>
      <c r="L2314" s="29" t="s">
        <v>3103</v>
      </c>
      <c r="M2314" s="29" t="s">
        <v>3265</v>
      </c>
      <c r="N2314" s="29" t="s">
        <v>3266</v>
      </c>
      <c r="O2314" s="29" t="s">
        <v>3338</v>
      </c>
      <c r="P2314" s="29" t="s">
        <v>3339</v>
      </c>
      <c r="Q2314" s="29" t="s">
        <v>3249</v>
      </c>
      <c r="R2314" s="29" t="s">
        <v>3098</v>
      </c>
      <c r="S2314" s="29" t="s">
        <v>3098</v>
      </c>
      <c r="T2314" s="29"/>
      <c r="U2314" s="30">
        <v>0</v>
      </c>
      <c r="V2314" s="30">
        <v>0</v>
      </c>
      <c r="W2314" s="30">
        <v>0</v>
      </c>
      <c r="X2314" s="30">
        <v>32728</v>
      </c>
      <c r="Y2314" s="30">
        <v>29091</v>
      </c>
      <c r="Z2314" s="30">
        <v>0</v>
      </c>
      <c r="AA2314" s="30">
        <v>0</v>
      </c>
      <c r="AB2314" s="30">
        <v>0</v>
      </c>
      <c r="AC2314" s="30">
        <v>0</v>
      </c>
      <c r="AD2314" s="30">
        <v>0</v>
      </c>
      <c r="AE2314" s="30">
        <v>0</v>
      </c>
      <c r="AF2314" s="30">
        <v>0</v>
      </c>
    </row>
    <row r="2315" spans="1:32" x14ac:dyDescent="0.45">
      <c r="A2315" s="29" t="s">
        <v>824</v>
      </c>
      <c r="B2315" s="29" t="s">
        <v>825</v>
      </c>
      <c r="C2315" s="29" t="s">
        <v>3196</v>
      </c>
      <c r="D2315" s="29" t="s">
        <v>3197</v>
      </c>
      <c r="E2315" s="29" t="s">
        <v>3744</v>
      </c>
      <c r="F2315" s="29" t="s">
        <v>3745</v>
      </c>
      <c r="G2315" s="29" t="s">
        <v>3233</v>
      </c>
      <c r="H2315" s="29" t="s">
        <v>3234</v>
      </c>
      <c r="I2315" s="29" t="s">
        <v>3262</v>
      </c>
      <c r="J2315" s="29" t="s">
        <v>3263</v>
      </c>
      <c r="K2315" s="29" t="s">
        <v>3264</v>
      </c>
      <c r="L2315" s="29" t="s">
        <v>3103</v>
      </c>
      <c r="M2315" s="29" t="s">
        <v>3326</v>
      </c>
      <c r="N2315" s="29" t="s">
        <v>3327</v>
      </c>
      <c r="O2315" s="29" t="s">
        <v>3444</v>
      </c>
      <c r="P2315" s="29" t="s">
        <v>3445</v>
      </c>
      <c r="Q2315" s="29" t="s">
        <v>3209</v>
      </c>
      <c r="R2315" s="29" t="s">
        <v>3098</v>
      </c>
      <c r="S2315" s="29" t="s">
        <v>3098</v>
      </c>
      <c r="T2315" s="29"/>
      <c r="U2315" s="30">
        <v>0</v>
      </c>
      <c r="V2315" s="30">
        <v>0</v>
      </c>
      <c r="W2315" s="30">
        <v>0</v>
      </c>
      <c r="X2315" s="30">
        <v>0</v>
      </c>
      <c r="Y2315" s="30">
        <v>4355.5119999999997</v>
      </c>
      <c r="Z2315" s="30">
        <v>4999.95</v>
      </c>
      <c r="AA2315" s="30">
        <v>4999.95</v>
      </c>
      <c r="AB2315" s="30">
        <v>4999.95</v>
      </c>
      <c r="AC2315" s="30">
        <v>4999.95</v>
      </c>
      <c r="AD2315" s="30">
        <v>4999.95</v>
      </c>
      <c r="AE2315" s="30">
        <v>4999.95</v>
      </c>
      <c r="AF2315" s="30">
        <v>4999.95</v>
      </c>
    </row>
    <row r="2316" spans="1:32" x14ac:dyDescent="0.45">
      <c r="A2316" s="29" t="s">
        <v>824</v>
      </c>
      <c r="B2316" s="29" t="s">
        <v>825</v>
      </c>
      <c r="C2316" s="29" t="s">
        <v>3196</v>
      </c>
      <c r="D2316" s="29" t="s">
        <v>3197</v>
      </c>
      <c r="E2316" s="29" t="s">
        <v>3744</v>
      </c>
      <c r="F2316" s="29" t="s">
        <v>3745</v>
      </c>
      <c r="G2316" s="29" t="s">
        <v>3233</v>
      </c>
      <c r="H2316" s="29" t="s">
        <v>3234</v>
      </c>
      <c r="I2316" s="29" t="s">
        <v>3275</v>
      </c>
      <c r="J2316" s="29" t="s">
        <v>3276</v>
      </c>
      <c r="K2316" s="29" t="s">
        <v>3277</v>
      </c>
      <c r="L2316" s="29" t="s">
        <v>3100</v>
      </c>
      <c r="M2316" s="29" t="s">
        <v>3278</v>
      </c>
      <c r="N2316" s="29" t="s">
        <v>3279</v>
      </c>
      <c r="O2316" s="29" t="s">
        <v>3280</v>
      </c>
      <c r="P2316" s="29" t="s">
        <v>3281</v>
      </c>
      <c r="Q2316" s="29" t="s">
        <v>3249</v>
      </c>
      <c r="R2316" s="29" t="s">
        <v>3098</v>
      </c>
      <c r="S2316" s="29" t="s">
        <v>3098</v>
      </c>
      <c r="T2316" s="29"/>
      <c r="U2316" s="30">
        <v>0</v>
      </c>
      <c r="V2316" s="30">
        <v>0</v>
      </c>
      <c r="W2316" s="30">
        <v>0</v>
      </c>
      <c r="X2316" s="30">
        <v>0</v>
      </c>
      <c r="Y2316" s="30">
        <v>0</v>
      </c>
      <c r="Z2316" s="30">
        <v>0</v>
      </c>
      <c r="AA2316" s="30">
        <v>0</v>
      </c>
      <c r="AB2316" s="30">
        <v>0</v>
      </c>
      <c r="AC2316" s="30">
        <v>0</v>
      </c>
      <c r="AD2316" s="30">
        <v>856</v>
      </c>
      <c r="AE2316" s="30">
        <v>856</v>
      </c>
      <c r="AF2316" s="30">
        <v>856</v>
      </c>
    </row>
    <row r="2317" spans="1:32" x14ac:dyDescent="0.45">
      <c r="A2317" s="29" t="s">
        <v>824</v>
      </c>
      <c r="B2317" s="29" t="s">
        <v>825</v>
      </c>
      <c r="C2317" s="29" t="s">
        <v>3196</v>
      </c>
      <c r="D2317" s="29" t="s">
        <v>3197</v>
      </c>
      <c r="E2317" s="29" t="s">
        <v>3744</v>
      </c>
      <c r="F2317" s="29" t="s">
        <v>3745</v>
      </c>
      <c r="G2317" s="29" t="s">
        <v>3233</v>
      </c>
      <c r="H2317" s="29" t="s">
        <v>3234</v>
      </c>
      <c r="I2317" s="29" t="s">
        <v>3275</v>
      </c>
      <c r="J2317" s="29" t="s">
        <v>3276</v>
      </c>
      <c r="K2317" s="29" t="s">
        <v>3277</v>
      </c>
      <c r="L2317" s="29" t="s">
        <v>3100</v>
      </c>
      <c r="M2317" s="29" t="s">
        <v>3278</v>
      </c>
      <c r="N2317" s="29" t="s">
        <v>3279</v>
      </c>
      <c r="O2317" s="29" t="s">
        <v>3280</v>
      </c>
      <c r="P2317" s="29" t="s">
        <v>3281</v>
      </c>
      <c r="Q2317" s="29" t="s">
        <v>3209</v>
      </c>
      <c r="R2317" s="29" t="s">
        <v>3098</v>
      </c>
      <c r="S2317" s="29" t="s">
        <v>3098</v>
      </c>
      <c r="T2317" s="29"/>
      <c r="U2317" s="30">
        <v>0</v>
      </c>
      <c r="V2317" s="30">
        <v>0</v>
      </c>
      <c r="W2317" s="30">
        <v>0</v>
      </c>
      <c r="X2317" s="30">
        <v>0</v>
      </c>
      <c r="Y2317" s="30">
        <v>0</v>
      </c>
      <c r="Z2317" s="30">
        <v>0</v>
      </c>
      <c r="AA2317" s="30">
        <v>0</v>
      </c>
      <c r="AB2317" s="30">
        <v>0</v>
      </c>
      <c r="AC2317" s="30">
        <v>0</v>
      </c>
      <c r="AD2317" s="30">
        <v>14452</v>
      </c>
      <c r="AE2317" s="30">
        <v>28000</v>
      </c>
      <c r="AF2317" s="30">
        <v>28000</v>
      </c>
    </row>
    <row r="2318" spans="1:32" x14ac:dyDescent="0.45">
      <c r="A2318" s="29" t="s">
        <v>824</v>
      </c>
      <c r="B2318" s="29" t="s">
        <v>825</v>
      </c>
      <c r="C2318" s="29" t="s">
        <v>3196</v>
      </c>
      <c r="D2318" s="29" t="s">
        <v>3197</v>
      </c>
      <c r="E2318" s="29" t="s">
        <v>3744</v>
      </c>
      <c r="F2318" s="29" t="s">
        <v>3745</v>
      </c>
      <c r="G2318" s="29" t="s">
        <v>3233</v>
      </c>
      <c r="H2318" s="29" t="s">
        <v>3234</v>
      </c>
      <c r="I2318" s="29" t="s">
        <v>3275</v>
      </c>
      <c r="J2318" s="29" t="s">
        <v>3276</v>
      </c>
      <c r="K2318" s="29" t="s">
        <v>3277</v>
      </c>
      <c r="L2318" s="29" t="s">
        <v>3100</v>
      </c>
      <c r="M2318" s="29" t="s">
        <v>3312</v>
      </c>
      <c r="N2318" s="29" t="s">
        <v>3313</v>
      </c>
      <c r="O2318" s="29" t="s">
        <v>3466</v>
      </c>
      <c r="P2318" s="29" t="s">
        <v>3467</v>
      </c>
      <c r="Q2318" s="29" t="s">
        <v>3209</v>
      </c>
      <c r="R2318" s="29" t="s">
        <v>3098</v>
      </c>
      <c r="S2318" s="29" t="s">
        <v>3098</v>
      </c>
      <c r="T2318" s="29"/>
      <c r="U2318" s="30">
        <v>0</v>
      </c>
      <c r="V2318" s="30">
        <v>0</v>
      </c>
      <c r="W2318" s="30">
        <v>5162</v>
      </c>
      <c r="X2318" s="30">
        <v>40000</v>
      </c>
      <c r="Y2318" s="30">
        <v>40000</v>
      </c>
      <c r="Z2318" s="30">
        <v>40000</v>
      </c>
      <c r="AA2318" s="30">
        <v>40000</v>
      </c>
      <c r="AB2318" s="30">
        <v>40000</v>
      </c>
      <c r="AC2318" s="30">
        <v>40000</v>
      </c>
      <c r="AD2318" s="30">
        <v>40000</v>
      </c>
      <c r="AE2318" s="30">
        <v>40000</v>
      </c>
      <c r="AF2318" s="30">
        <v>40000</v>
      </c>
    </row>
    <row r="2319" spans="1:32" x14ac:dyDescent="0.45">
      <c r="A2319" s="29" t="s">
        <v>824</v>
      </c>
      <c r="B2319" s="29" t="s">
        <v>825</v>
      </c>
      <c r="C2319" s="29" t="s">
        <v>3196</v>
      </c>
      <c r="D2319" s="29" t="s">
        <v>3197</v>
      </c>
      <c r="E2319" s="29" t="s">
        <v>3744</v>
      </c>
      <c r="F2319" s="29" t="s">
        <v>3745</v>
      </c>
      <c r="G2319" s="29" t="s">
        <v>3233</v>
      </c>
      <c r="H2319" s="29" t="s">
        <v>3234</v>
      </c>
      <c r="I2319" s="29" t="s">
        <v>3275</v>
      </c>
      <c r="J2319" s="29" t="s">
        <v>3276</v>
      </c>
      <c r="K2319" s="29" t="s">
        <v>3282</v>
      </c>
      <c r="L2319" s="29" t="s">
        <v>3112</v>
      </c>
      <c r="M2319" s="29" t="s">
        <v>3283</v>
      </c>
      <c r="N2319" s="29" t="s">
        <v>3284</v>
      </c>
      <c r="O2319" s="29" t="s">
        <v>3285</v>
      </c>
      <c r="P2319" s="29" t="s">
        <v>3286</v>
      </c>
      <c r="Q2319" s="29" t="s">
        <v>3249</v>
      </c>
      <c r="R2319" s="29" t="s">
        <v>3098</v>
      </c>
      <c r="S2319" s="29" t="s">
        <v>3098</v>
      </c>
      <c r="T2319" s="29"/>
      <c r="U2319" s="30">
        <v>0</v>
      </c>
      <c r="V2319" s="30">
        <v>0</v>
      </c>
      <c r="W2319" s="30">
        <v>0</v>
      </c>
      <c r="X2319" s="30">
        <v>0</v>
      </c>
      <c r="Y2319" s="30">
        <v>0</v>
      </c>
      <c r="Z2319" s="30">
        <v>0</v>
      </c>
      <c r="AA2319" s="30">
        <v>0</v>
      </c>
      <c r="AB2319" s="30">
        <v>0</v>
      </c>
      <c r="AC2319" s="30">
        <v>0</v>
      </c>
      <c r="AD2319" s="30">
        <v>0</v>
      </c>
      <c r="AE2319" s="30">
        <v>0</v>
      </c>
      <c r="AF2319" s="30">
        <v>962</v>
      </c>
    </row>
    <row r="2320" spans="1:32" x14ac:dyDescent="0.45">
      <c r="A2320" s="29" t="s">
        <v>824</v>
      </c>
      <c r="B2320" s="29" t="s">
        <v>825</v>
      </c>
      <c r="C2320" s="29" t="s">
        <v>3196</v>
      </c>
      <c r="D2320" s="29" t="s">
        <v>3197</v>
      </c>
      <c r="E2320" s="29" t="s">
        <v>3744</v>
      </c>
      <c r="F2320" s="29" t="s">
        <v>3745</v>
      </c>
      <c r="G2320" s="29" t="s">
        <v>3233</v>
      </c>
      <c r="H2320" s="29" t="s">
        <v>3234</v>
      </c>
      <c r="I2320" s="29" t="s">
        <v>3275</v>
      </c>
      <c r="J2320" s="29" t="s">
        <v>3276</v>
      </c>
      <c r="K2320" s="29" t="s">
        <v>3282</v>
      </c>
      <c r="L2320" s="29" t="s">
        <v>3112</v>
      </c>
      <c r="M2320" s="29" t="s">
        <v>3283</v>
      </c>
      <c r="N2320" s="29" t="s">
        <v>3284</v>
      </c>
      <c r="O2320" s="29" t="s">
        <v>3285</v>
      </c>
      <c r="P2320" s="29" t="s">
        <v>3286</v>
      </c>
      <c r="Q2320" s="29" t="s">
        <v>3209</v>
      </c>
      <c r="R2320" s="29" t="s">
        <v>3098</v>
      </c>
      <c r="S2320" s="29" t="s">
        <v>3098</v>
      </c>
      <c r="T2320" s="29"/>
      <c r="U2320" s="30">
        <v>0</v>
      </c>
      <c r="V2320" s="30">
        <v>0</v>
      </c>
      <c r="W2320" s="30">
        <v>0</v>
      </c>
      <c r="X2320" s="30">
        <v>0</v>
      </c>
      <c r="Y2320" s="30">
        <v>0</v>
      </c>
      <c r="Z2320" s="30">
        <v>0</v>
      </c>
      <c r="AA2320" s="30">
        <v>0</v>
      </c>
      <c r="AB2320" s="30">
        <v>0</v>
      </c>
      <c r="AC2320" s="30">
        <v>0</v>
      </c>
      <c r="AD2320" s="30">
        <v>0</v>
      </c>
      <c r="AE2320" s="30">
        <v>0</v>
      </c>
      <c r="AF2320" s="30">
        <v>16370</v>
      </c>
    </row>
    <row r="2321" spans="1:32" x14ac:dyDescent="0.45">
      <c r="A2321" s="29" t="s">
        <v>824</v>
      </c>
      <c r="B2321" s="29" t="s">
        <v>825</v>
      </c>
      <c r="C2321" s="29" t="s">
        <v>3196</v>
      </c>
      <c r="D2321" s="29" t="s">
        <v>3197</v>
      </c>
      <c r="E2321" s="29" t="s">
        <v>3744</v>
      </c>
      <c r="F2321" s="29" t="s">
        <v>3745</v>
      </c>
      <c r="G2321" s="29" t="s">
        <v>3233</v>
      </c>
      <c r="H2321" s="29" t="s">
        <v>3234</v>
      </c>
      <c r="I2321" s="29" t="s">
        <v>3275</v>
      </c>
      <c r="J2321" s="29" t="s">
        <v>3276</v>
      </c>
      <c r="K2321" s="29" t="s">
        <v>3287</v>
      </c>
      <c r="L2321" s="29" t="s">
        <v>3101</v>
      </c>
      <c r="M2321" s="29" t="s">
        <v>3578</v>
      </c>
      <c r="N2321" s="29" t="s">
        <v>3579</v>
      </c>
      <c r="O2321" s="29" t="s">
        <v>3580</v>
      </c>
      <c r="P2321" s="29" t="s">
        <v>3581</v>
      </c>
      <c r="Q2321" s="29" t="s">
        <v>3209</v>
      </c>
      <c r="R2321" s="29" t="s">
        <v>3098</v>
      </c>
      <c r="S2321" s="29" t="s">
        <v>3098</v>
      </c>
      <c r="T2321" s="29"/>
      <c r="U2321" s="30">
        <v>0</v>
      </c>
      <c r="V2321" s="30">
        <v>0</v>
      </c>
      <c r="W2321" s="30">
        <v>0</v>
      </c>
      <c r="X2321" s="30">
        <v>0</v>
      </c>
      <c r="Y2321" s="30">
        <v>0</v>
      </c>
      <c r="Z2321" s="30">
        <v>0</v>
      </c>
      <c r="AA2321" s="30">
        <v>0</v>
      </c>
      <c r="AB2321" s="30">
        <v>0</v>
      </c>
      <c r="AC2321" s="30">
        <v>0</v>
      </c>
      <c r="AD2321" s="30">
        <v>382323</v>
      </c>
      <c r="AE2321" s="30">
        <v>-26450</v>
      </c>
      <c r="AF2321" s="30">
        <v>-26450</v>
      </c>
    </row>
    <row r="2322" spans="1:32" x14ac:dyDescent="0.45">
      <c r="A2322" s="29" t="s">
        <v>824</v>
      </c>
      <c r="B2322" s="29" t="s">
        <v>825</v>
      </c>
      <c r="C2322" s="29" t="s">
        <v>3196</v>
      </c>
      <c r="D2322" s="29" t="s">
        <v>3197</v>
      </c>
      <c r="E2322" s="29" t="s">
        <v>3744</v>
      </c>
      <c r="F2322" s="29" t="s">
        <v>3745</v>
      </c>
      <c r="G2322" s="29" t="s">
        <v>3233</v>
      </c>
      <c r="H2322" s="29" t="s">
        <v>3234</v>
      </c>
      <c r="I2322" s="29" t="s">
        <v>3275</v>
      </c>
      <c r="J2322" s="29" t="s">
        <v>3276</v>
      </c>
      <c r="K2322" s="29" t="s">
        <v>3287</v>
      </c>
      <c r="L2322" s="29" t="s">
        <v>3101</v>
      </c>
      <c r="M2322" s="29" t="s">
        <v>3316</v>
      </c>
      <c r="N2322" s="29" t="s">
        <v>3317</v>
      </c>
      <c r="O2322" s="29" t="s">
        <v>3454</v>
      </c>
      <c r="P2322" s="29" t="s">
        <v>3455</v>
      </c>
      <c r="Q2322" s="29" t="s">
        <v>3249</v>
      </c>
      <c r="R2322" s="29" t="s">
        <v>3098</v>
      </c>
      <c r="S2322" s="29" t="s">
        <v>3098</v>
      </c>
      <c r="T2322" s="29"/>
      <c r="U2322" s="30">
        <v>0</v>
      </c>
      <c r="V2322" s="30">
        <v>0</v>
      </c>
      <c r="W2322" s="30">
        <v>962</v>
      </c>
      <c r="X2322" s="30">
        <v>962</v>
      </c>
      <c r="Y2322" s="30">
        <v>33690</v>
      </c>
      <c r="Z2322" s="30">
        <v>962</v>
      </c>
      <c r="AA2322" s="30">
        <v>962</v>
      </c>
      <c r="AB2322" s="30">
        <v>962</v>
      </c>
      <c r="AC2322" s="30">
        <v>962</v>
      </c>
      <c r="AD2322" s="30">
        <v>962</v>
      </c>
      <c r="AE2322" s="30">
        <v>962</v>
      </c>
      <c r="AF2322" s="30">
        <v>962</v>
      </c>
    </row>
    <row r="2323" spans="1:32" x14ac:dyDescent="0.45">
      <c r="A2323" s="29" t="s">
        <v>824</v>
      </c>
      <c r="B2323" s="29" t="s">
        <v>825</v>
      </c>
      <c r="C2323" s="29" t="s">
        <v>3196</v>
      </c>
      <c r="D2323" s="29" t="s">
        <v>3197</v>
      </c>
      <c r="E2323" s="29" t="s">
        <v>3744</v>
      </c>
      <c r="F2323" s="29" t="s">
        <v>3745</v>
      </c>
      <c r="G2323" s="29" t="s">
        <v>3233</v>
      </c>
      <c r="H2323" s="29" t="s">
        <v>3234</v>
      </c>
      <c r="I2323" s="29" t="s">
        <v>3275</v>
      </c>
      <c r="J2323" s="29" t="s">
        <v>3276</v>
      </c>
      <c r="K2323" s="29" t="s">
        <v>3287</v>
      </c>
      <c r="L2323" s="29" t="s">
        <v>3101</v>
      </c>
      <c r="M2323" s="29" t="s">
        <v>3288</v>
      </c>
      <c r="N2323" s="29" t="s">
        <v>3289</v>
      </c>
      <c r="O2323" s="29" t="s">
        <v>3290</v>
      </c>
      <c r="P2323" s="29" t="s">
        <v>3291</v>
      </c>
      <c r="Q2323" s="29" t="s">
        <v>3209</v>
      </c>
      <c r="R2323" s="29" t="s">
        <v>3098</v>
      </c>
      <c r="S2323" s="29" t="s">
        <v>3098</v>
      </c>
      <c r="T2323" s="29"/>
      <c r="U2323" s="30">
        <v>0</v>
      </c>
      <c r="V2323" s="30">
        <v>0</v>
      </c>
      <c r="W2323" s="30">
        <v>258</v>
      </c>
      <c r="X2323" s="30">
        <v>2000</v>
      </c>
      <c r="Y2323" s="30">
        <v>2000</v>
      </c>
      <c r="Z2323" s="30">
        <v>2000</v>
      </c>
      <c r="AA2323" s="30">
        <v>2000</v>
      </c>
      <c r="AB2323" s="30">
        <v>2000</v>
      </c>
      <c r="AC2323" s="30">
        <v>2000</v>
      </c>
      <c r="AD2323" s="30">
        <v>2000</v>
      </c>
      <c r="AE2323" s="30">
        <v>2000</v>
      </c>
      <c r="AF2323" s="30">
        <v>2000</v>
      </c>
    </row>
    <row r="2324" spans="1:32" x14ac:dyDescent="0.45">
      <c r="A2324" s="29" t="s">
        <v>824</v>
      </c>
      <c r="B2324" s="29" t="s">
        <v>825</v>
      </c>
      <c r="C2324" s="29" t="s">
        <v>3299</v>
      </c>
      <c r="D2324" s="29" t="s">
        <v>3300</v>
      </c>
      <c r="E2324" s="29" t="s">
        <v>3301</v>
      </c>
      <c r="F2324" s="29" t="s">
        <v>3302</v>
      </c>
      <c r="G2324" s="29" t="s">
        <v>3233</v>
      </c>
      <c r="H2324" s="29" t="s">
        <v>3234</v>
      </c>
      <c r="I2324" s="29" t="s">
        <v>3242</v>
      </c>
      <c r="J2324" s="29" t="s">
        <v>3243</v>
      </c>
      <c r="K2324" s="29" t="s">
        <v>3244</v>
      </c>
      <c r="L2324" s="29" t="s">
        <v>3104</v>
      </c>
      <c r="M2324" s="29" t="s">
        <v>3245</v>
      </c>
      <c r="N2324" s="29" t="s">
        <v>3246</v>
      </c>
      <c r="O2324" s="29" t="s">
        <v>3247</v>
      </c>
      <c r="P2324" s="29" t="s">
        <v>3248</v>
      </c>
      <c r="Q2324" s="29" t="s">
        <v>3249</v>
      </c>
      <c r="R2324" s="29" t="s">
        <v>3210</v>
      </c>
      <c r="S2324" s="29" t="s">
        <v>3098</v>
      </c>
      <c r="T2324" s="29"/>
      <c r="U2324" s="30">
        <v>412</v>
      </c>
      <c r="V2324" s="30">
        <v>412</v>
      </c>
      <c r="W2324" s="30">
        <v>412</v>
      </c>
      <c r="X2324" s="30">
        <v>412</v>
      </c>
      <c r="Y2324" s="30">
        <v>412</v>
      </c>
      <c r="Z2324" s="30">
        <v>412</v>
      </c>
      <c r="AA2324" s="30">
        <v>412</v>
      </c>
      <c r="AB2324" s="30">
        <v>412</v>
      </c>
      <c r="AC2324" s="30">
        <v>14412</v>
      </c>
      <c r="AD2324" s="30">
        <v>412</v>
      </c>
      <c r="AE2324" s="30">
        <v>412</v>
      </c>
      <c r="AF2324" s="30">
        <v>412</v>
      </c>
    </row>
    <row r="2325" spans="1:32" x14ac:dyDescent="0.45">
      <c r="A2325" s="29" t="s">
        <v>824</v>
      </c>
      <c r="B2325" s="29" t="s">
        <v>825</v>
      </c>
      <c r="C2325" s="29" t="s">
        <v>3299</v>
      </c>
      <c r="D2325" s="29" t="s">
        <v>3300</v>
      </c>
      <c r="E2325" s="29" t="s">
        <v>3301</v>
      </c>
      <c r="F2325" s="29" t="s">
        <v>3302</v>
      </c>
      <c r="G2325" s="29" t="s">
        <v>3233</v>
      </c>
      <c r="H2325" s="29" t="s">
        <v>3234</v>
      </c>
      <c r="I2325" s="29" t="s">
        <v>3242</v>
      </c>
      <c r="J2325" s="29" t="s">
        <v>3243</v>
      </c>
      <c r="K2325" s="29" t="s">
        <v>3244</v>
      </c>
      <c r="L2325" s="29" t="s">
        <v>3104</v>
      </c>
      <c r="M2325" s="29" t="s">
        <v>3245</v>
      </c>
      <c r="N2325" s="29" t="s">
        <v>3246</v>
      </c>
      <c r="O2325" s="29" t="s">
        <v>3247</v>
      </c>
      <c r="P2325" s="29" t="s">
        <v>3248</v>
      </c>
      <c r="Q2325" s="29" t="s">
        <v>3209</v>
      </c>
      <c r="R2325" s="29" t="s">
        <v>3210</v>
      </c>
      <c r="S2325" s="29" t="s">
        <v>3098</v>
      </c>
      <c r="T2325" s="29"/>
      <c r="U2325" s="30">
        <v>6000</v>
      </c>
      <c r="V2325" s="30">
        <v>6000</v>
      </c>
      <c r="W2325" s="30">
        <v>6000</v>
      </c>
      <c r="X2325" s="30">
        <v>6000</v>
      </c>
      <c r="Y2325" s="30">
        <v>6000</v>
      </c>
      <c r="Z2325" s="30">
        <v>6000</v>
      </c>
      <c r="AA2325" s="30">
        <v>6000</v>
      </c>
      <c r="AB2325" s="30">
        <v>6000</v>
      </c>
      <c r="AC2325" s="30">
        <v>5199</v>
      </c>
      <c r="AD2325" s="30">
        <v>6000</v>
      </c>
      <c r="AE2325" s="30">
        <v>6000</v>
      </c>
      <c r="AF2325" s="30">
        <v>6000</v>
      </c>
    </row>
    <row r="2326" spans="1:32" x14ac:dyDescent="0.45">
      <c r="A2326" s="29" t="s">
        <v>824</v>
      </c>
      <c r="B2326" s="29" t="s">
        <v>825</v>
      </c>
      <c r="C2326" s="29" t="s">
        <v>3299</v>
      </c>
      <c r="D2326" s="29" t="s">
        <v>3300</v>
      </c>
      <c r="E2326" s="29" t="s">
        <v>3301</v>
      </c>
      <c r="F2326" s="29" t="s">
        <v>3302</v>
      </c>
      <c r="G2326" s="29" t="s">
        <v>3233</v>
      </c>
      <c r="H2326" s="29" t="s">
        <v>3234</v>
      </c>
      <c r="I2326" s="29" t="s">
        <v>3242</v>
      </c>
      <c r="J2326" s="29" t="s">
        <v>3243</v>
      </c>
      <c r="K2326" s="29" t="s">
        <v>3258</v>
      </c>
      <c r="L2326" s="29" t="s">
        <v>3105</v>
      </c>
      <c r="M2326" s="29" t="s">
        <v>3259</v>
      </c>
      <c r="N2326" s="29" t="s">
        <v>3105</v>
      </c>
      <c r="O2326" s="29" t="s">
        <v>3260</v>
      </c>
      <c r="P2326" s="29" t="s">
        <v>3261</v>
      </c>
      <c r="Q2326" s="29" t="s">
        <v>3209</v>
      </c>
      <c r="R2326" s="29" t="s">
        <v>3210</v>
      </c>
      <c r="S2326" s="29" t="s">
        <v>3098</v>
      </c>
      <c r="T2326" s="29"/>
      <c r="U2326" s="30">
        <v>3000</v>
      </c>
      <c r="V2326" s="30">
        <v>3000</v>
      </c>
      <c r="W2326" s="30">
        <v>3000</v>
      </c>
      <c r="X2326" s="30">
        <v>3000</v>
      </c>
      <c r="Y2326" s="30">
        <v>3000</v>
      </c>
      <c r="Z2326" s="30">
        <v>3000</v>
      </c>
      <c r="AA2326" s="30">
        <v>3000</v>
      </c>
      <c r="AB2326" s="30">
        <v>3000</v>
      </c>
      <c r="AC2326" s="30">
        <v>2600</v>
      </c>
      <c r="AD2326" s="30">
        <v>3000</v>
      </c>
      <c r="AE2326" s="30">
        <v>3000</v>
      </c>
      <c r="AF2326" s="30">
        <v>3000</v>
      </c>
    </row>
    <row r="2327" spans="1:32" x14ac:dyDescent="0.45">
      <c r="A2327" s="29" t="s">
        <v>824</v>
      </c>
      <c r="B2327" s="29" t="s">
        <v>825</v>
      </c>
      <c r="C2327" s="29" t="s">
        <v>3299</v>
      </c>
      <c r="D2327" s="29" t="s">
        <v>3300</v>
      </c>
      <c r="E2327" s="29" t="s">
        <v>3301</v>
      </c>
      <c r="F2327" s="29" t="s">
        <v>3302</v>
      </c>
      <c r="G2327" s="29" t="s">
        <v>3233</v>
      </c>
      <c r="H2327" s="29" t="s">
        <v>3234</v>
      </c>
      <c r="I2327" s="29" t="s">
        <v>3262</v>
      </c>
      <c r="J2327" s="29" t="s">
        <v>3263</v>
      </c>
      <c r="K2327" s="29" t="s">
        <v>3264</v>
      </c>
      <c r="L2327" s="29" t="s">
        <v>3103</v>
      </c>
      <c r="M2327" s="29" t="s">
        <v>3326</v>
      </c>
      <c r="N2327" s="29" t="s">
        <v>3327</v>
      </c>
      <c r="O2327" s="29" t="s">
        <v>3444</v>
      </c>
      <c r="P2327" s="29" t="s">
        <v>3445</v>
      </c>
      <c r="Q2327" s="29" t="s">
        <v>3209</v>
      </c>
      <c r="R2327" s="29" t="s">
        <v>3210</v>
      </c>
      <c r="S2327" s="29" t="s">
        <v>3098</v>
      </c>
      <c r="T2327" s="29"/>
      <c r="U2327" s="30">
        <v>5444.39</v>
      </c>
      <c r="V2327" s="30">
        <v>5444.39</v>
      </c>
      <c r="W2327" s="30">
        <v>5444.39</v>
      </c>
      <c r="X2327" s="30">
        <v>5444.39</v>
      </c>
      <c r="Y2327" s="30">
        <v>5444.39</v>
      </c>
      <c r="Z2327" s="30">
        <v>5444.39</v>
      </c>
      <c r="AA2327" s="30">
        <v>5444.39</v>
      </c>
      <c r="AB2327" s="30">
        <v>5444.39</v>
      </c>
      <c r="AC2327" s="30">
        <v>5444.39</v>
      </c>
      <c r="AD2327" s="30">
        <v>5444.39</v>
      </c>
      <c r="AE2327" s="30">
        <v>5444.39</v>
      </c>
      <c r="AF2327" s="30">
        <v>5444.39</v>
      </c>
    </row>
    <row r="2328" spans="1:32" x14ac:dyDescent="0.45">
      <c r="A2328" s="29" t="s">
        <v>824</v>
      </c>
      <c r="B2328" s="29" t="s">
        <v>825</v>
      </c>
      <c r="C2328" s="29" t="s">
        <v>3299</v>
      </c>
      <c r="D2328" s="29" t="s">
        <v>3300</v>
      </c>
      <c r="E2328" s="29" t="s">
        <v>3301</v>
      </c>
      <c r="F2328" s="29" t="s">
        <v>3302</v>
      </c>
      <c r="G2328" s="29" t="s">
        <v>3233</v>
      </c>
      <c r="H2328" s="29" t="s">
        <v>3234</v>
      </c>
      <c r="I2328" s="29" t="s">
        <v>3275</v>
      </c>
      <c r="J2328" s="29" t="s">
        <v>3276</v>
      </c>
      <c r="K2328" s="29" t="s">
        <v>3277</v>
      </c>
      <c r="L2328" s="29" t="s">
        <v>3100</v>
      </c>
      <c r="M2328" s="29" t="s">
        <v>3278</v>
      </c>
      <c r="N2328" s="29" t="s">
        <v>3279</v>
      </c>
      <c r="O2328" s="29" t="s">
        <v>3280</v>
      </c>
      <c r="P2328" s="29" t="s">
        <v>3281</v>
      </c>
      <c r="Q2328" s="29" t="s">
        <v>3249</v>
      </c>
      <c r="R2328" s="29" t="s">
        <v>3210</v>
      </c>
      <c r="S2328" s="29" t="s">
        <v>3098</v>
      </c>
      <c r="T2328" s="29"/>
      <c r="U2328" s="30">
        <v>962</v>
      </c>
      <c r="V2328" s="30">
        <v>962</v>
      </c>
      <c r="W2328" s="30">
        <v>962</v>
      </c>
      <c r="X2328" s="30">
        <v>962</v>
      </c>
      <c r="Y2328" s="30">
        <v>962</v>
      </c>
      <c r="Z2328" s="30">
        <v>962</v>
      </c>
      <c r="AA2328" s="30">
        <v>962</v>
      </c>
      <c r="AB2328" s="30">
        <v>962</v>
      </c>
      <c r="AC2328" s="30">
        <v>30053</v>
      </c>
      <c r="AD2328" s="30">
        <v>962</v>
      </c>
      <c r="AE2328" s="30">
        <v>962</v>
      </c>
      <c r="AF2328" s="30">
        <v>962</v>
      </c>
    </row>
    <row r="2329" spans="1:32" x14ac:dyDescent="0.45">
      <c r="A2329" s="29" t="s">
        <v>824</v>
      </c>
      <c r="B2329" s="29" t="s">
        <v>825</v>
      </c>
      <c r="C2329" s="29" t="s">
        <v>3299</v>
      </c>
      <c r="D2329" s="29" t="s">
        <v>3300</v>
      </c>
      <c r="E2329" s="29" t="s">
        <v>3301</v>
      </c>
      <c r="F2329" s="29" t="s">
        <v>3302</v>
      </c>
      <c r="G2329" s="29" t="s">
        <v>3233</v>
      </c>
      <c r="H2329" s="29" t="s">
        <v>3234</v>
      </c>
      <c r="I2329" s="29" t="s">
        <v>3275</v>
      </c>
      <c r="J2329" s="29" t="s">
        <v>3276</v>
      </c>
      <c r="K2329" s="29" t="s">
        <v>3277</v>
      </c>
      <c r="L2329" s="29" t="s">
        <v>3100</v>
      </c>
      <c r="M2329" s="29" t="s">
        <v>3278</v>
      </c>
      <c r="N2329" s="29" t="s">
        <v>3279</v>
      </c>
      <c r="O2329" s="29" t="s">
        <v>3280</v>
      </c>
      <c r="P2329" s="29" t="s">
        <v>3281</v>
      </c>
      <c r="Q2329" s="29" t="s">
        <v>3209</v>
      </c>
      <c r="R2329" s="29" t="s">
        <v>3210</v>
      </c>
      <c r="S2329" s="29" t="s">
        <v>3098</v>
      </c>
      <c r="T2329" s="29"/>
      <c r="U2329" s="30">
        <v>36000</v>
      </c>
      <c r="V2329" s="30">
        <v>36000</v>
      </c>
      <c r="W2329" s="30">
        <v>36000</v>
      </c>
      <c r="X2329" s="30">
        <v>36000</v>
      </c>
      <c r="Y2329" s="30">
        <v>36000</v>
      </c>
      <c r="Z2329" s="30">
        <v>36000</v>
      </c>
      <c r="AA2329" s="30">
        <v>36000</v>
      </c>
      <c r="AB2329" s="30">
        <v>36000</v>
      </c>
      <c r="AC2329" s="30">
        <v>31199</v>
      </c>
      <c r="AD2329" s="30">
        <v>36000</v>
      </c>
      <c r="AE2329" s="30">
        <v>36000</v>
      </c>
      <c r="AF2329" s="30">
        <v>36000</v>
      </c>
    </row>
    <row r="2330" spans="1:32" x14ac:dyDescent="0.45">
      <c r="A2330" s="29" t="s">
        <v>824</v>
      </c>
      <c r="B2330" s="29" t="s">
        <v>825</v>
      </c>
      <c r="C2330" s="29" t="s">
        <v>3299</v>
      </c>
      <c r="D2330" s="29" t="s">
        <v>3300</v>
      </c>
      <c r="E2330" s="29" t="s">
        <v>3301</v>
      </c>
      <c r="F2330" s="29" t="s">
        <v>3302</v>
      </c>
      <c r="G2330" s="29" t="s">
        <v>3233</v>
      </c>
      <c r="H2330" s="29" t="s">
        <v>3234</v>
      </c>
      <c r="I2330" s="29" t="s">
        <v>3275</v>
      </c>
      <c r="J2330" s="29" t="s">
        <v>3276</v>
      </c>
      <c r="K2330" s="29" t="s">
        <v>3277</v>
      </c>
      <c r="L2330" s="29" t="s">
        <v>3100</v>
      </c>
      <c r="M2330" s="29" t="s">
        <v>3312</v>
      </c>
      <c r="N2330" s="29" t="s">
        <v>3313</v>
      </c>
      <c r="O2330" s="29" t="s">
        <v>3314</v>
      </c>
      <c r="P2330" s="29" t="s">
        <v>3315</v>
      </c>
      <c r="Q2330" s="29" t="s">
        <v>3249</v>
      </c>
      <c r="R2330" s="29" t="s">
        <v>3098</v>
      </c>
      <c r="S2330" s="29" t="s">
        <v>3098</v>
      </c>
      <c r="T2330" s="29"/>
      <c r="U2330" s="30">
        <v>0</v>
      </c>
      <c r="V2330" s="30">
        <v>0</v>
      </c>
      <c r="W2330" s="30">
        <v>0</v>
      </c>
      <c r="X2330" s="30">
        <v>0</v>
      </c>
      <c r="Y2330" s="30">
        <v>0</v>
      </c>
      <c r="Z2330" s="30">
        <v>0</v>
      </c>
      <c r="AA2330" s="30">
        <v>962</v>
      </c>
      <c r="AB2330" s="30">
        <v>962</v>
      </c>
      <c r="AC2330" s="30">
        <v>962</v>
      </c>
      <c r="AD2330" s="30">
        <v>962</v>
      </c>
      <c r="AE2330" s="30">
        <v>962</v>
      </c>
      <c r="AF2330" s="30">
        <v>1924</v>
      </c>
    </row>
    <row r="2331" spans="1:32" x14ac:dyDescent="0.45">
      <c r="A2331" s="29" t="s">
        <v>824</v>
      </c>
      <c r="B2331" s="29" t="s">
        <v>825</v>
      </c>
      <c r="C2331" s="29" t="s">
        <v>3299</v>
      </c>
      <c r="D2331" s="29" t="s">
        <v>3300</v>
      </c>
      <c r="E2331" s="29" t="s">
        <v>3301</v>
      </c>
      <c r="F2331" s="29" t="s">
        <v>3302</v>
      </c>
      <c r="G2331" s="29" t="s">
        <v>3233</v>
      </c>
      <c r="H2331" s="29" t="s">
        <v>3234</v>
      </c>
      <c r="I2331" s="29" t="s">
        <v>3275</v>
      </c>
      <c r="J2331" s="29" t="s">
        <v>3276</v>
      </c>
      <c r="K2331" s="29" t="s">
        <v>3277</v>
      </c>
      <c r="L2331" s="29" t="s">
        <v>3100</v>
      </c>
      <c r="M2331" s="29" t="s">
        <v>3312</v>
      </c>
      <c r="N2331" s="29" t="s">
        <v>3313</v>
      </c>
      <c r="O2331" s="29" t="s">
        <v>3314</v>
      </c>
      <c r="P2331" s="29" t="s">
        <v>3315</v>
      </c>
      <c r="Q2331" s="29" t="s">
        <v>3209</v>
      </c>
      <c r="R2331" s="29" t="s">
        <v>3098</v>
      </c>
      <c r="S2331" s="29" t="s">
        <v>3098</v>
      </c>
      <c r="T2331" s="29"/>
      <c r="U2331" s="30">
        <v>0</v>
      </c>
      <c r="V2331" s="30">
        <v>0</v>
      </c>
      <c r="W2331" s="30">
        <v>0</v>
      </c>
      <c r="X2331" s="30">
        <v>0</v>
      </c>
      <c r="Y2331" s="30">
        <v>0</v>
      </c>
      <c r="Z2331" s="30">
        <v>0</v>
      </c>
      <c r="AA2331" s="30">
        <v>10451</v>
      </c>
      <c r="AB2331" s="30">
        <v>36000</v>
      </c>
      <c r="AC2331" s="30">
        <v>36000</v>
      </c>
      <c r="AD2331" s="30">
        <v>36000</v>
      </c>
      <c r="AE2331" s="30">
        <v>36000</v>
      </c>
      <c r="AF2331" s="30">
        <v>59226</v>
      </c>
    </row>
    <row r="2332" spans="1:32" x14ac:dyDescent="0.45">
      <c r="A2332" s="29" t="s">
        <v>824</v>
      </c>
      <c r="B2332" s="29" t="s">
        <v>825</v>
      </c>
      <c r="C2332" s="29" t="s">
        <v>3299</v>
      </c>
      <c r="D2332" s="29" t="s">
        <v>3300</v>
      </c>
      <c r="E2332" s="29" t="s">
        <v>3301</v>
      </c>
      <c r="F2332" s="29" t="s">
        <v>3302</v>
      </c>
      <c r="G2332" s="29" t="s">
        <v>3233</v>
      </c>
      <c r="H2332" s="29" t="s">
        <v>3234</v>
      </c>
      <c r="I2332" s="29" t="s">
        <v>3275</v>
      </c>
      <c r="J2332" s="29" t="s">
        <v>3276</v>
      </c>
      <c r="K2332" s="29" t="s">
        <v>3287</v>
      </c>
      <c r="L2332" s="29" t="s">
        <v>3101</v>
      </c>
      <c r="M2332" s="29" t="s">
        <v>3288</v>
      </c>
      <c r="N2332" s="29" t="s">
        <v>3289</v>
      </c>
      <c r="O2332" s="29" t="s">
        <v>3290</v>
      </c>
      <c r="P2332" s="29" t="s">
        <v>3291</v>
      </c>
      <c r="Q2332" s="29" t="s">
        <v>3209</v>
      </c>
      <c r="R2332" s="29" t="s">
        <v>3210</v>
      </c>
      <c r="S2332" s="29" t="s">
        <v>3098</v>
      </c>
      <c r="T2332" s="29"/>
      <c r="U2332" s="30">
        <v>5000</v>
      </c>
      <c r="V2332" s="30">
        <v>5000</v>
      </c>
      <c r="W2332" s="30">
        <v>5000</v>
      </c>
      <c r="X2332" s="30">
        <v>5000</v>
      </c>
      <c r="Y2332" s="30">
        <v>5000</v>
      </c>
      <c r="Z2332" s="30">
        <v>5000</v>
      </c>
      <c r="AA2332" s="30">
        <v>5000</v>
      </c>
      <c r="AB2332" s="30">
        <v>5000</v>
      </c>
      <c r="AC2332" s="30">
        <v>4333</v>
      </c>
      <c r="AD2332" s="30">
        <v>5000</v>
      </c>
      <c r="AE2332" s="30">
        <v>5000</v>
      </c>
      <c r="AF2332" s="30">
        <v>5000</v>
      </c>
    </row>
    <row r="2333" spans="1:32" x14ac:dyDescent="0.45">
      <c r="A2333" s="29" t="s">
        <v>824</v>
      </c>
      <c r="B2333" s="29" t="s">
        <v>825</v>
      </c>
      <c r="C2333" s="29" t="s">
        <v>3292</v>
      </c>
      <c r="D2333" s="29" t="s">
        <v>3293</v>
      </c>
      <c r="E2333" s="29" t="s">
        <v>3388</v>
      </c>
      <c r="F2333" s="29" t="s">
        <v>3389</v>
      </c>
      <c r="G2333" s="29" t="s">
        <v>3233</v>
      </c>
      <c r="H2333" s="29" t="s">
        <v>3234</v>
      </c>
      <c r="I2333" s="29" t="s">
        <v>3235</v>
      </c>
      <c r="J2333" s="29" t="s">
        <v>3236</v>
      </c>
      <c r="K2333" s="29" t="s">
        <v>3237</v>
      </c>
      <c r="L2333" s="29" t="s">
        <v>3107</v>
      </c>
      <c r="M2333" s="29" t="s">
        <v>3416</v>
      </c>
      <c r="N2333" s="29" t="s">
        <v>3417</v>
      </c>
      <c r="O2333" s="29" t="s">
        <v>3418</v>
      </c>
      <c r="P2333" s="29" t="s">
        <v>3417</v>
      </c>
      <c r="Q2333" s="29" t="s">
        <v>3209</v>
      </c>
      <c r="R2333" s="29" t="s">
        <v>3210</v>
      </c>
      <c r="S2333" s="29" t="s">
        <v>3098</v>
      </c>
      <c r="T2333" s="29"/>
      <c r="U2333" s="30">
        <v>4094.61</v>
      </c>
      <c r="V2333" s="30">
        <v>4094.61</v>
      </c>
      <c r="W2333" s="30">
        <v>4094.61</v>
      </c>
      <c r="X2333" s="30">
        <v>4094.61</v>
      </c>
      <c r="Y2333" s="30">
        <v>4094.61</v>
      </c>
      <c r="Z2333" s="30">
        <v>4094.61</v>
      </c>
      <c r="AA2333" s="30">
        <v>4094.61</v>
      </c>
      <c r="AB2333" s="30">
        <v>4094.61</v>
      </c>
      <c r="AC2333" s="30">
        <v>4094.61</v>
      </c>
      <c r="AD2333" s="30">
        <v>4094.61</v>
      </c>
      <c r="AE2333" s="30">
        <v>4094.61</v>
      </c>
      <c r="AF2333" s="30">
        <v>4094.61</v>
      </c>
    </row>
    <row r="2334" spans="1:32" x14ac:dyDescent="0.45">
      <c r="A2334" s="29" t="s">
        <v>824</v>
      </c>
      <c r="B2334" s="29" t="s">
        <v>825</v>
      </c>
      <c r="C2334" s="29" t="s">
        <v>3292</v>
      </c>
      <c r="D2334" s="29" t="s">
        <v>3293</v>
      </c>
      <c r="E2334" s="29" t="s">
        <v>3388</v>
      </c>
      <c r="F2334" s="29" t="s">
        <v>3389</v>
      </c>
      <c r="G2334" s="29" t="s">
        <v>3233</v>
      </c>
      <c r="H2334" s="29" t="s">
        <v>3234</v>
      </c>
      <c r="I2334" s="29" t="s">
        <v>3235</v>
      </c>
      <c r="J2334" s="29" t="s">
        <v>3236</v>
      </c>
      <c r="K2334" s="29" t="s">
        <v>3237</v>
      </c>
      <c r="L2334" s="29" t="s">
        <v>3107</v>
      </c>
      <c r="M2334" s="29" t="s">
        <v>3416</v>
      </c>
      <c r="N2334" s="29" t="s">
        <v>3417</v>
      </c>
      <c r="O2334" s="29" t="s">
        <v>3418</v>
      </c>
      <c r="P2334" s="29" t="s">
        <v>3417</v>
      </c>
      <c r="Q2334" s="29" t="s">
        <v>3209</v>
      </c>
      <c r="R2334" s="29" t="s">
        <v>3098</v>
      </c>
      <c r="S2334" s="29" t="s">
        <v>3098</v>
      </c>
      <c r="T2334" s="29"/>
      <c r="U2334" s="30">
        <v>0</v>
      </c>
      <c r="V2334" s="30">
        <v>0</v>
      </c>
      <c r="W2334" s="30">
        <v>0</v>
      </c>
      <c r="X2334" s="30">
        <v>0</v>
      </c>
      <c r="Y2334" s="30">
        <v>3275.4879999999998</v>
      </c>
      <c r="Z2334" s="30">
        <v>3760.05</v>
      </c>
      <c r="AA2334" s="30">
        <v>3760.05</v>
      </c>
      <c r="AB2334" s="30">
        <v>3760.05</v>
      </c>
      <c r="AC2334" s="30">
        <v>3760.05</v>
      </c>
      <c r="AD2334" s="30">
        <v>3760.05</v>
      </c>
      <c r="AE2334" s="30">
        <v>3760.05</v>
      </c>
      <c r="AF2334" s="30">
        <v>3760.05</v>
      </c>
    </row>
    <row r="2335" spans="1:32" x14ac:dyDescent="0.45">
      <c r="A2335" s="29" t="s">
        <v>824</v>
      </c>
      <c r="B2335" s="29" t="s">
        <v>825</v>
      </c>
      <c r="C2335" s="29" t="s">
        <v>3292</v>
      </c>
      <c r="D2335" s="29" t="s">
        <v>3293</v>
      </c>
      <c r="E2335" s="29" t="s">
        <v>3388</v>
      </c>
      <c r="F2335" s="29" t="s">
        <v>3389</v>
      </c>
      <c r="G2335" s="29" t="s">
        <v>3233</v>
      </c>
      <c r="H2335" s="29" t="s">
        <v>3234</v>
      </c>
      <c r="I2335" s="29" t="s">
        <v>3235</v>
      </c>
      <c r="J2335" s="29" t="s">
        <v>3236</v>
      </c>
      <c r="K2335" s="29" t="s">
        <v>3237</v>
      </c>
      <c r="L2335" s="29" t="s">
        <v>3107</v>
      </c>
      <c r="M2335" s="29" t="s">
        <v>3456</v>
      </c>
      <c r="N2335" s="29" t="s">
        <v>3457</v>
      </c>
      <c r="O2335" s="29" t="s">
        <v>3458</v>
      </c>
      <c r="P2335" s="29" t="s">
        <v>3459</v>
      </c>
      <c r="Q2335" s="29" t="s">
        <v>3209</v>
      </c>
      <c r="R2335" s="29" t="s">
        <v>3210</v>
      </c>
      <c r="S2335" s="29" t="s">
        <v>3098</v>
      </c>
      <c r="T2335" s="29"/>
      <c r="U2335" s="30">
        <v>0</v>
      </c>
      <c r="V2335" s="30">
        <v>0</v>
      </c>
      <c r="W2335" s="30">
        <v>0</v>
      </c>
      <c r="X2335" s="30">
        <v>0</v>
      </c>
      <c r="Y2335" s="30">
        <v>0</v>
      </c>
      <c r="Z2335" s="30">
        <v>0</v>
      </c>
      <c r="AA2335" s="30">
        <v>0</v>
      </c>
      <c r="AB2335" s="30">
        <v>0</v>
      </c>
      <c r="AC2335" s="30">
        <v>0</v>
      </c>
      <c r="AD2335" s="30">
        <v>0</v>
      </c>
      <c r="AE2335" s="30">
        <v>0</v>
      </c>
      <c r="AF2335" s="30">
        <v>0</v>
      </c>
    </row>
    <row r="2336" spans="1:32" x14ac:dyDescent="0.45">
      <c r="A2336" s="29" t="s">
        <v>824</v>
      </c>
      <c r="B2336" s="29" t="s">
        <v>825</v>
      </c>
      <c r="C2336" s="29" t="s">
        <v>3292</v>
      </c>
      <c r="D2336" s="29" t="s">
        <v>3293</v>
      </c>
      <c r="E2336" s="29" t="s">
        <v>3388</v>
      </c>
      <c r="F2336" s="29" t="s">
        <v>3389</v>
      </c>
      <c r="G2336" s="29" t="s">
        <v>3233</v>
      </c>
      <c r="H2336" s="29" t="s">
        <v>3234</v>
      </c>
      <c r="I2336" s="29" t="s">
        <v>3235</v>
      </c>
      <c r="J2336" s="29" t="s">
        <v>3236</v>
      </c>
      <c r="K2336" s="29" t="s">
        <v>3237</v>
      </c>
      <c r="L2336" s="29" t="s">
        <v>3107</v>
      </c>
      <c r="M2336" s="29" t="s">
        <v>3456</v>
      </c>
      <c r="N2336" s="29" t="s">
        <v>3457</v>
      </c>
      <c r="O2336" s="29" t="s">
        <v>3458</v>
      </c>
      <c r="P2336" s="29" t="s">
        <v>3459</v>
      </c>
      <c r="Q2336" s="29" t="s">
        <v>3209</v>
      </c>
      <c r="R2336" s="29" t="s">
        <v>3098</v>
      </c>
      <c r="S2336" s="29" t="s">
        <v>3098</v>
      </c>
      <c r="T2336" s="29"/>
      <c r="U2336" s="30">
        <v>0</v>
      </c>
      <c r="V2336" s="30">
        <v>0</v>
      </c>
      <c r="W2336" s="30">
        <v>0</v>
      </c>
      <c r="X2336" s="30">
        <v>0</v>
      </c>
      <c r="Y2336" s="30">
        <v>0</v>
      </c>
      <c r="Z2336" s="30">
        <v>0</v>
      </c>
      <c r="AA2336" s="30">
        <v>0</v>
      </c>
      <c r="AB2336" s="30">
        <v>0</v>
      </c>
      <c r="AC2336" s="30">
        <v>0</v>
      </c>
      <c r="AD2336" s="30">
        <v>0</v>
      </c>
      <c r="AE2336" s="30">
        <v>0</v>
      </c>
      <c r="AF2336" s="30">
        <v>0</v>
      </c>
    </row>
    <row r="2337" spans="1:32" x14ac:dyDescent="0.45">
      <c r="A2337" s="29" t="s">
        <v>1000</v>
      </c>
      <c r="B2337" s="29" t="s">
        <v>1001</v>
      </c>
      <c r="C2337" s="29" t="s">
        <v>3299</v>
      </c>
      <c r="D2337" s="29" t="s">
        <v>3300</v>
      </c>
      <c r="E2337" s="29" t="s">
        <v>3538</v>
      </c>
      <c r="F2337" s="29" t="s">
        <v>3539</v>
      </c>
      <c r="G2337" s="29" t="s">
        <v>3200</v>
      </c>
      <c r="H2337" s="29" t="s">
        <v>3201</v>
      </c>
      <c r="I2337" s="29" t="s">
        <v>3202</v>
      </c>
      <c r="J2337" s="29" t="s">
        <v>3203</v>
      </c>
      <c r="K2337" s="29" t="s">
        <v>3216</v>
      </c>
      <c r="L2337" s="29" t="s">
        <v>3102</v>
      </c>
      <c r="M2337" s="29" t="s">
        <v>3492</v>
      </c>
      <c r="N2337" s="29" t="s">
        <v>3493</v>
      </c>
      <c r="O2337" s="29" t="s">
        <v>3494</v>
      </c>
      <c r="P2337" s="29" t="s">
        <v>3495</v>
      </c>
      <c r="Q2337" s="29" t="s">
        <v>3209</v>
      </c>
      <c r="R2337" s="29" t="s">
        <v>3210</v>
      </c>
      <c r="S2337" s="29" t="s">
        <v>3098</v>
      </c>
      <c r="T2337" s="29"/>
      <c r="U2337" s="30">
        <v>450000</v>
      </c>
      <c r="V2337" s="30">
        <v>450000</v>
      </c>
      <c r="W2337" s="30">
        <v>450000</v>
      </c>
      <c r="X2337" s="30">
        <v>450000</v>
      </c>
      <c r="Y2337" s="30">
        <v>450000</v>
      </c>
      <c r="Z2337" s="30">
        <v>450000</v>
      </c>
      <c r="AA2337" s="30">
        <v>450000</v>
      </c>
      <c r="AB2337" s="30">
        <v>450000</v>
      </c>
      <c r="AC2337" s="30">
        <v>450000</v>
      </c>
      <c r="AD2337" s="30">
        <v>450000</v>
      </c>
      <c r="AE2337" s="30">
        <v>450000</v>
      </c>
      <c r="AF2337" s="30">
        <v>450000</v>
      </c>
    </row>
    <row r="2338" spans="1:32" x14ac:dyDescent="0.45">
      <c r="A2338" s="29" t="s">
        <v>1000</v>
      </c>
      <c r="B2338" s="29" t="s">
        <v>1001</v>
      </c>
      <c r="C2338" s="29" t="s">
        <v>3299</v>
      </c>
      <c r="D2338" s="29" t="s">
        <v>3300</v>
      </c>
      <c r="E2338" s="29" t="s">
        <v>3538</v>
      </c>
      <c r="F2338" s="29" t="s">
        <v>3539</v>
      </c>
      <c r="G2338" s="29" t="s">
        <v>3200</v>
      </c>
      <c r="H2338" s="29" t="s">
        <v>3201</v>
      </c>
      <c r="I2338" s="29" t="s">
        <v>3202</v>
      </c>
      <c r="J2338" s="29" t="s">
        <v>3203</v>
      </c>
      <c r="K2338" s="29" t="s">
        <v>3216</v>
      </c>
      <c r="L2338" s="29" t="s">
        <v>3102</v>
      </c>
      <c r="M2338" s="29" t="s">
        <v>3492</v>
      </c>
      <c r="N2338" s="29" t="s">
        <v>3493</v>
      </c>
      <c r="O2338" s="29" t="s">
        <v>3496</v>
      </c>
      <c r="P2338" s="29" t="s">
        <v>3497</v>
      </c>
      <c r="Q2338" s="29" t="s">
        <v>3209</v>
      </c>
      <c r="R2338" s="29" t="s">
        <v>3210</v>
      </c>
      <c r="S2338" s="29" t="s">
        <v>3098</v>
      </c>
      <c r="T2338" s="29"/>
      <c r="U2338" s="30">
        <v>0</v>
      </c>
      <c r="V2338" s="30">
        <v>0</v>
      </c>
      <c r="W2338" s="30">
        <v>0</v>
      </c>
      <c r="X2338" s="30">
        <v>0</v>
      </c>
      <c r="Y2338" s="30">
        <v>0</v>
      </c>
      <c r="Z2338" s="30">
        <v>0</v>
      </c>
      <c r="AA2338" s="30">
        <v>0</v>
      </c>
      <c r="AB2338" s="30">
        <v>0</v>
      </c>
      <c r="AC2338" s="30">
        <v>0</v>
      </c>
      <c r="AD2338" s="30">
        <v>0</v>
      </c>
      <c r="AE2338" s="30">
        <v>0</v>
      </c>
      <c r="AF2338" s="30">
        <v>0</v>
      </c>
    </row>
    <row r="2339" spans="1:32" x14ac:dyDescent="0.45">
      <c r="A2339" s="29" t="s">
        <v>1000</v>
      </c>
      <c r="B2339" s="29" t="s">
        <v>1001</v>
      </c>
      <c r="C2339" s="29" t="s">
        <v>3299</v>
      </c>
      <c r="D2339" s="29" t="s">
        <v>3300</v>
      </c>
      <c r="E2339" s="29" t="s">
        <v>3538</v>
      </c>
      <c r="F2339" s="29" t="s">
        <v>3539</v>
      </c>
      <c r="G2339" s="29" t="s">
        <v>3200</v>
      </c>
      <c r="H2339" s="29" t="s">
        <v>3201</v>
      </c>
      <c r="I2339" s="29" t="s">
        <v>3202</v>
      </c>
      <c r="J2339" s="29" t="s">
        <v>3203</v>
      </c>
      <c r="K2339" s="29" t="s">
        <v>3221</v>
      </c>
      <c r="L2339" s="29" t="s">
        <v>3113</v>
      </c>
      <c r="M2339" s="29" t="s">
        <v>3222</v>
      </c>
      <c r="N2339" s="29" t="s">
        <v>3223</v>
      </c>
      <c r="O2339" s="29" t="s">
        <v>3224</v>
      </c>
      <c r="P2339" s="29" t="s">
        <v>3225</v>
      </c>
      <c r="Q2339" s="29" t="s">
        <v>3209</v>
      </c>
      <c r="R2339" s="29" t="s">
        <v>3210</v>
      </c>
      <c r="S2339" s="29" t="s">
        <v>3098</v>
      </c>
      <c r="T2339" s="29"/>
      <c r="U2339" s="30">
        <v>9148</v>
      </c>
      <c r="V2339" s="30">
        <v>9471</v>
      </c>
      <c r="W2339" s="30">
        <v>9057</v>
      </c>
      <c r="X2339" s="30">
        <v>9378</v>
      </c>
      <c r="Y2339" s="30">
        <v>8956</v>
      </c>
      <c r="Z2339" s="30">
        <v>8676</v>
      </c>
      <c r="AA2339" s="30">
        <v>8701</v>
      </c>
      <c r="AB2339" s="30">
        <v>9439</v>
      </c>
      <c r="AC2339" s="30">
        <v>10307</v>
      </c>
      <c r="AD2339" s="30">
        <v>8663</v>
      </c>
      <c r="AE2339" s="30">
        <v>10955</v>
      </c>
      <c r="AF2339" s="30">
        <v>15421</v>
      </c>
    </row>
    <row r="2340" spans="1:32" x14ac:dyDescent="0.45">
      <c r="A2340" s="29" t="s">
        <v>1000</v>
      </c>
      <c r="B2340" s="29" t="s">
        <v>1001</v>
      </c>
      <c r="C2340" s="29" t="s">
        <v>3299</v>
      </c>
      <c r="D2340" s="29" t="s">
        <v>3300</v>
      </c>
      <c r="E2340" s="29" t="s">
        <v>3538</v>
      </c>
      <c r="F2340" s="29" t="s">
        <v>3539</v>
      </c>
      <c r="G2340" s="29" t="s">
        <v>3233</v>
      </c>
      <c r="H2340" s="29" t="s">
        <v>3234</v>
      </c>
      <c r="I2340" s="29" t="s">
        <v>3262</v>
      </c>
      <c r="J2340" s="29" t="s">
        <v>3263</v>
      </c>
      <c r="K2340" s="29" t="s">
        <v>3307</v>
      </c>
      <c r="L2340" s="29" t="s">
        <v>3117</v>
      </c>
      <c r="M2340" s="29" t="s">
        <v>3308</v>
      </c>
      <c r="N2340" s="29" t="s">
        <v>3309</v>
      </c>
      <c r="O2340" s="29" t="s">
        <v>3310</v>
      </c>
      <c r="P2340" s="29" t="s">
        <v>3311</v>
      </c>
      <c r="Q2340" s="29" t="s">
        <v>3209</v>
      </c>
      <c r="R2340" s="29" t="s">
        <v>3210</v>
      </c>
      <c r="S2340" s="29" t="s">
        <v>3098</v>
      </c>
      <c r="T2340" s="29"/>
      <c r="U2340" s="30">
        <v>10750</v>
      </c>
      <c r="V2340" s="30">
        <v>3010</v>
      </c>
      <c r="W2340" s="30">
        <v>408</v>
      </c>
      <c r="X2340" s="30">
        <v>0</v>
      </c>
      <c r="Y2340" s="30">
        <v>0</v>
      </c>
      <c r="Z2340" s="30">
        <v>430</v>
      </c>
      <c r="AA2340" s="30">
        <v>0</v>
      </c>
      <c r="AB2340" s="30">
        <v>0</v>
      </c>
      <c r="AC2340" s="30">
        <v>0</v>
      </c>
      <c r="AD2340" s="30">
        <v>0</v>
      </c>
      <c r="AE2340" s="30">
        <v>2580</v>
      </c>
      <c r="AF2340" s="30">
        <v>0</v>
      </c>
    </row>
    <row r="2341" spans="1:32" x14ac:dyDescent="0.45">
      <c r="A2341" s="29" t="s">
        <v>1000</v>
      </c>
      <c r="B2341" s="29" t="s">
        <v>1001</v>
      </c>
      <c r="C2341" s="29" t="s">
        <v>3299</v>
      </c>
      <c r="D2341" s="29" t="s">
        <v>3300</v>
      </c>
      <c r="E2341" s="29" t="s">
        <v>3538</v>
      </c>
      <c r="F2341" s="29" t="s">
        <v>3539</v>
      </c>
      <c r="G2341" s="29" t="s">
        <v>3233</v>
      </c>
      <c r="H2341" s="29" t="s">
        <v>3234</v>
      </c>
      <c r="I2341" s="29" t="s">
        <v>3262</v>
      </c>
      <c r="J2341" s="29" t="s">
        <v>3263</v>
      </c>
      <c r="K2341" s="29" t="s">
        <v>3264</v>
      </c>
      <c r="L2341" s="29" t="s">
        <v>3103</v>
      </c>
      <c r="M2341" s="29" t="s">
        <v>3265</v>
      </c>
      <c r="N2341" s="29" t="s">
        <v>3266</v>
      </c>
      <c r="O2341" s="29" t="s">
        <v>3267</v>
      </c>
      <c r="P2341" s="29" t="s">
        <v>3268</v>
      </c>
      <c r="Q2341" s="29" t="s">
        <v>3209</v>
      </c>
      <c r="R2341" s="29" t="s">
        <v>3210</v>
      </c>
      <c r="S2341" s="29" t="s">
        <v>3098</v>
      </c>
      <c r="T2341" s="29"/>
      <c r="U2341" s="30">
        <v>9360</v>
      </c>
      <c r="V2341" s="30">
        <v>9360</v>
      </c>
      <c r="W2341" s="30">
        <v>9360</v>
      </c>
      <c r="X2341" s="30">
        <v>9360</v>
      </c>
      <c r="Y2341" s="30">
        <v>9360</v>
      </c>
      <c r="Z2341" s="30">
        <v>9360</v>
      </c>
      <c r="AA2341" s="30">
        <v>9360</v>
      </c>
      <c r="AB2341" s="30">
        <v>9360</v>
      </c>
      <c r="AC2341" s="30">
        <v>9360</v>
      </c>
      <c r="AD2341" s="30">
        <v>9360</v>
      </c>
      <c r="AE2341" s="30">
        <v>9360</v>
      </c>
      <c r="AF2341" s="30">
        <v>9360</v>
      </c>
    </row>
    <row r="2342" spans="1:32" x14ac:dyDescent="0.45">
      <c r="A2342" s="29" t="s">
        <v>1000</v>
      </c>
      <c r="B2342" s="29" t="s">
        <v>1001</v>
      </c>
      <c r="C2342" s="29" t="s">
        <v>3299</v>
      </c>
      <c r="D2342" s="29" t="s">
        <v>3300</v>
      </c>
      <c r="E2342" s="29" t="s">
        <v>3538</v>
      </c>
      <c r="F2342" s="29" t="s">
        <v>3539</v>
      </c>
      <c r="G2342" s="29" t="s">
        <v>3233</v>
      </c>
      <c r="H2342" s="29" t="s">
        <v>3234</v>
      </c>
      <c r="I2342" s="29" t="s">
        <v>3262</v>
      </c>
      <c r="J2342" s="29" t="s">
        <v>3263</v>
      </c>
      <c r="K2342" s="29" t="s">
        <v>3264</v>
      </c>
      <c r="L2342" s="29" t="s">
        <v>3103</v>
      </c>
      <c r="M2342" s="29" t="s">
        <v>3265</v>
      </c>
      <c r="N2342" s="29" t="s">
        <v>3266</v>
      </c>
      <c r="O2342" s="29" t="s">
        <v>3269</v>
      </c>
      <c r="P2342" s="29" t="s">
        <v>3270</v>
      </c>
      <c r="Q2342" s="29" t="s">
        <v>3209</v>
      </c>
      <c r="R2342" s="29" t="s">
        <v>3210</v>
      </c>
      <c r="S2342" s="29" t="s">
        <v>3098</v>
      </c>
      <c r="T2342" s="29"/>
      <c r="U2342" s="30">
        <v>39</v>
      </c>
      <c r="V2342" s="30">
        <v>78</v>
      </c>
      <c r="W2342" s="30">
        <v>0</v>
      </c>
      <c r="X2342" s="30">
        <v>78</v>
      </c>
      <c r="Y2342" s="30">
        <v>78</v>
      </c>
      <c r="Z2342" s="30">
        <v>39</v>
      </c>
      <c r="AA2342" s="30">
        <v>39</v>
      </c>
      <c r="AB2342" s="30">
        <v>78</v>
      </c>
      <c r="AC2342" s="30">
        <v>117</v>
      </c>
      <c r="AD2342" s="30">
        <v>78</v>
      </c>
      <c r="AE2342" s="30">
        <v>39</v>
      </c>
      <c r="AF2342" s="30">
        <v>78</v>
      </c>
    </row>
    <row r="2343" spans="1:32" x14ac:dyDescent="0.45">
      <c r="A2343" s="29" t="s">
        <v>1000</v>
      </c>
      <c r="B2343" s="29" t="s">
        <v>1001</v>
      </c>
      <c r="C2343" s="29" t="s">
        <v>3299</v>
      </c>
      <c r="D2343" s="29" t="s">
        <v>3300</v>
      </c>
      <c r="E2343" s="29" t="s">
        <v>3538</v>
      </c>
      <c r="F2343" s="29" t="s">
        <v>3539</v>
      </c>
      <c r="G2343" s="29" t="s">
        <v>3233</v>
      </c>
      <c r="H2343" s="29" t="s">
        <v>3234</v>
      </c>
      <c r="I2343" s="29" t="s">
        <v>3262</v>
      </c>
      <c r="J2343" s="29" t="s">
        <v>3263</v>
      </c>
      <c r="K2343" s="29" t="s">
        <v>3264</v>
      </c>
      <c r="L2343" s="29" t="s">
        <v>3103</v>
      </c>
      <c r="M2343" s="29" t="s">
        <v>3265</v>
      </c>
      <c r="N2343" s="29" t="s">
        <v>3266</v>
      </c>
      <c r="O2343" s="29" t="s">
        <v>3271</v>
      </c>
      <c r="P2343" s="29" t="s">
        <v>3272</v>
      </c>
      <c r="Q2343" s="29" t="s">
        <v>3209</v>
      </c>
      <c r="R2343" s="29" t="s">
        <v>3210</v>
      </c>
      <c r="S2343" s="29" t="s">
        <v>3098</v>
      </c>
      <c r="T2343" s="29"/>
      <c r="U2343" s="30">
        <v>0</v>
      </c>
      <c r="V2343" s="30">
        <v>0</v>
      </c>
      <c r="W2343" s="30">
        <v>0</v>
      </c>
      <c r="X2343" s="30">
        <v>0</v>
      </c>
      <c r="Y2343" s="30">
        <v>87</v>
      </c>
      <c r="Z2343" s="30">
        <v>0</v>
      </c>
      <c r="AA2343" s="30">
        <v>0</v>
      </c>
      <c r="AB2343" s="30">
        <v>0</v>
      </c>
      <c r="AC2343" s="30">
        <v>0</v>
      </c>
      <c r="AD2343" s="30">
        <v>0</v>
      </c>
      <c r="AE2343" s="30">
        <v>0</v>
      </c>
      <c r="AF2343" s="30">
        <v>116</v>
      </c>
    </row>
    <row r="2344" spans="1:32" x14ac:dyDescent="0.45">
      <c r="A2344" s="29" t="s">
        <v>1000</v>
      </c>
      <c r="B2344" s="29" t="s">
        <v>1001</v>
      </c>
      <c r="C2344" s="29" t="s">
        <v>3299</v>
      </c>
      <c r="D2344" s="29" t="s">
        <v>3300</v>
      </c>
      <c r="E2344" s="29" t="s">
        <v>3538</v>
      </c>
      <c r="F2344" s="29" t="s">
        <v>3539</v>
      </c>
      <c r="G2344" s="29" t="s">
        <v>3233</v>
      </c>
      <c r="H2344" s="29" t="s">
        <v>3234</v>
      </c>
      <c r="I2344" s="29" t="s">
        <v>3275</v>
      </c>
      <c r="J2344" s="29" t="s">
        <v>3276</v>
      </c>
      <c r="K2344" s="29" t="s">
        <v>3277</v>
      </c>
      <c r="L2344" s="29" t="s">
        <v>3100</v>
      </c>
      <c r="M2344" s="29" t="s">
        <v>3312</v>
      </c>
      <c r="N2344" s="29" t="s">
        <v>3313</v>
      </c>
      <c r="O2344" s="29" t="s">
        <v>3314</v>
      </c>
      <c r="P2344" s="29" t="s">
        <v>3315</v>
      </c>
      <c r="Q2344" s="29" t="s">
        <v>3209</v>
      </c>
      <c r="R2344" s="29" t="s">
        <v>3210</v>
      </c>
      <c r="S2344" s="29" t="s">
        <v>3098</v>
      </c>
      <c r="T2344" s="29"/>
      <c r="U2344" s="30">
        <v>27000</v>
      </c>
      <c r="V2344" s="30">
        <v>27000</v>
      </c>
      <c r="W2344" s="30">
        <v>27000</v>
      </c>
      <c r="X2344" s="30">
        <v>27000</v>
      </c>
      <c r="Y2344" s="30">
        <v>27000</v>
      </c>
      <c r="Z2344" s="30">
        <v>27000</v>
      </c>
      <c r="AA2344" s="30">
        <v>27000</v>
      </c>
      <c r="AB2344" s="30">
        <v>27000</v>
      </c>
      <c r="AC2344" s="30">
        <v>27000</v>
      </c>
      <c r="AD2344" s="30">
        <v>27000</v>
      </c>
      <c r="AE2344" s="30">
        <v>27000</v>
      </c>
      <c r="AF2344" s="30">
        <v>27000</v>
      </c>
    </row>
    <row r="2345" spans="1:32" x14ac:dyDescent="0.45">
      <c r="A2345" s="29" t="s">
        <v>1000</v>
      </c>
      <c r="B2345" s="29" t="s">
        <v>1001</v>
      </c>
      <c r="C2345" s="29" t="s">
        <v>3211</v>
      </c>
      <c r="D2345" s="29" t="s">
        <v>3212</v>
      </c>
      <c r="E2345" s="29" t="s">
        <v>3211</v>
      </c>
      <c r="F2345" s="29" t="s">
        <v>3340</v>
      </c>
      <c r="G2345" s="29" t="s">
        <v>3233</v>
      </c>
      <c r="H2345" s="29" t="s">
        <v>3234</v>
      </c>
      <c r="I2345" s="29" t="s">
        <v>3341</v>
      </c>
      <c r="J2345" s="29" t="s">
        <v>3342</v>
      </c>
      <c r="K2345" s="29" t="s">
        <v>3343</v>
      </c>
      <c r="L2345" s="29" t="s">
        <v>3119</v>
      </c>
      <c r="M2345" s="29" t="s">
        <v>3344</v>
      </c>
      <c r="N2345" s="29" t="s">
        <v>3345</v>
      </c>
      <c r="O2345" s="29" t="s">
        <v>3346</v>
      </c>
      <c r="P2345" s="29" t="s">
        <v>3347</v>
      </c>
      <c r="Q2345" s="29" t="s">
        <v>3209</v>
      </c>
      <c r="R2345" s="29" t="s">
        <v>3210</v>
      </c>
      <c r="S2345" s="29" t="s">
        <v>3098</v>
      </c>
      <c r="T2345" s="29"/>
      <c r="U2345" s="30">
        <v>-9868</v>
      </c>
      <c r="V2345" s="30">
        <v>-9335</v>
      </c>
      <c r="W2345" s="30">
        <v>-9715</v>
      </c>
      <c r="X2345" s="30">
        <v>-9059</v>
      </c>
      <c r="Y2345" s="30">
        <v>-8240</v>
      </c>
      <c r="Z2345" s="30">
        <v>-6862</v>
      </c>
      <c r="AA2345" s="30">
        <v>-7126</v>
      </c>
      <c r="AB2345" s="30">
        <v>-7290</v>
      </c>
      <c r="AC2345" s="30">
        <v>-7353</v>
      </c>
      <c r="AD2345" s="30">
        <v>-7190</v>
      </c>
      <c r="AE2345" s="30">
        <v>-7132</v>
      </c>
      <c r="AF2345" s="30">
        <v>-7251</v>
      </c>
    </row>
    <row r="2346" spans="1:32" x14ac:dyDescent="0.45">
      <c r="A2346" s="29" t="s">
        <v>1000</v>
      </c>
      <c r="B2346" s="29" t="s">
        <v>1001</v>
      </c>
      <c r="C2346" s="29" t="s">
        <v>3211</v>
      </c>
      <c r="D2346" s="29" t="s">
        <v>3212</v>
      </c>
      <c r="E2346" s="29" t="s">
        <v>3211</v>
      </c>
      <c r="F2346" s="29" t="s">
        <v>3340</v>
      </c>
      <c r="G2346" s="29" t="s">
        <v>3233</v>
      </c>
      <c r="H2346" s="29" t="s">
        <v>3234</v>
      </c>
      <c r="I2346" s="29" t="s">
        <v>3341</v>
      </c>
      <c r="J2346" s="29" t="s">
        <v>3342</v>
      </c>
      <c r="K2346" s="29" t="s">
        <v>3348</v>
      </c>
      <c r="L2346" s="29" t="s">
        <v>3115</v>
      </c>
      <c r="M2346" s="29" t="s">
        <v>3349</v>
      </c>
      <c r="N2346" s="29" t="s">
        <v>3350</v>
      </c>
      <c r="O2346" s="29" t="s">
        <v>3351</v>
      </c>
      <c r="P2346" s="29" t="s">
        <v>3350</v>
      </c>
      <c r="Q2346" s="29" t="s">
        <v>3209</v>
      </c>
      <c r="R2346" s="29" t="s">
        <v>3210</v>
      </c>
      <c r="S2346" s="29" t="s">
        <v>3098</v>
      </c>
      <c r="T2346" s="29"/>
      <c r="U2346" s="30">
        <v>0</v>
      </c>
      <c r="V2346" s="30">
        <v>100</v>
      </c>
      <c r="W2346" s="30">
        <v>0</v>
      </c>
      <c r="X2346" s="30">
        <v>0</v>
      </c>
      <c r="Y2346" s="30">
        <v>0</v>
      </c>
      <c r="Z2346" s="30">
        <v>0</v>
      </c>
      <c r="AA2346" s="30">
        <v>0</v>
      </c>
      <c r="AB2346" s="30">
        <v>0</v>
      </c>
      <c r="AC2346" s="30">
        <v>0</v>
      </c>
      <c r="AD2346" s="30">
        <v>0</v>
      </c>
      <c r="AE2346" s="30">
        <v>0</v>
      </c>
      <c r="AF2346" s="30">
        <v>0</v>
      </c>
    </row>
    <row r="2347" spans="1:32" x14ac:dyDescent="0.45">
      <c r="A2347" s="29" t="s">
        <v>1000</v>
      </c>
      <c r="B2347" s="29" t="s">
        <v>1001</v>
      </c>
      <c r="C2347" s="29" t="s">
        <v>3211</v>
      </c>
      <c r="D2347" s="29" t="s">
        <v>3212</v>
      </c>
      <c r="E2347" s="29" t="s">
        <v>3211</v>
      </c>
      <c r="F2347" s="29" t="s">
        <v>3340</v>
      </c>
      <c r="G2347" s="29" t="s">
        <v>3233</v>
      </c>
      <c r="H2347" s="29" t="s">
        <v>3234</v>
      </c>
      <c r="I2347" s="29" t="s">
        <v>3341</v>
      </c>
      <c r="J2347" s="29" t="s">
        <v>3342</v>
      </c>
      <c r="K2347" s="29" t="s">
        <v>3348</v>
      </c>
      <c r="L2347" s="29" t="s">
        <v>3115</v>
      </c>
      <c r="M2347" s="29" t="s">
        <v>3356</v>
      </c>
      <c r="N2347" s="29" t="s">
        <v>3357</v>
      </c>
      <c r="O2347" s="29" t="s">
        <v>3358</v>
      </c>
      <c r="P2347" s="29" t="s">
        <v>3359</v>
      </c>
      <c r="Q2347" s="29" t="s">
        <v>3209</v>
      </c>
      <c r="R2347" s="29" t="s">
        <v>3210</v>
      </c>
      <c r="S2347" s="29" t="s">
        <v>3098</v>
      </c>
      <c r="T2347" s="29"/>
      <c r="U2347" s="30">
        <v>0</v>
      </c>
      <c r="V2347" s="30">
        <v>3499</v>
      </c>
      <c r="W2347" s="30">
        <v>7126</v>
      </c>
      <c r="X2347" s="30">
        <v>7900</v>
      </c>
      <c r="Y2347" s="30">
        <v>5577</v>
      </c>
      <c r="Z2347" s="30">
        <v>5100</v>
      </c>
      <c r="AA2347" s="30">
        <v>5384</v>
      </c>
      <c r="AB2347" s="30">
        <v>6158</v>
      </c>
      <c r="AC2347" s="30">
        <v>4900</v>
      </c>
      <c r="AD2347" s="30">
        <v>5287</v>
      </c>
      <c r="AE2347" s="30">
        <v>7900</v>
      </c>
      <c r="AF2347" s="30">
        <v>7900</v>
      </c>
    </row>
    <row r="2348" spans="1:32" x14ac:dyDescent="0.45">
      <c r="A2348" s="29" t="s">
        <v>1000</v>
      </c>
      <c r="B2348" s="29" t="s">
        <v>1001</v>
      </c>
      <c r="C2348" s="29" t="s">
        <v>3211</v>
      </c>
      <c r="D2348" s="29" t="s">
        <v>3212</v>
      </c>
      <c r="E2348" s="29" t="s">
        <v>3211</v>
      </c>
      <c r="F2348" s="29" t="s">
        <v>3340</v>
      </c>
      <c r="G2348" s="29" t="s">
        <v>3233</v>
      </c>
      <c r="H2348" s="29" t="s">
        <v>3234</v>
      </c>
      <c r="I2348" s="29" t="s">
        <v>3341</v>
      </c>
      <c r="J2348" s="29" t="s">
        <v>3342</v>
      </c>
      <c r="K2348" s="29" t="s">
        <v>3348</v>
      </c>
      <c r="L2348" s="29" t="s">
        <v>3115</v>
      </c>
      <c r="M2348" s="29" t="s">
        <v>3356</v>
      </c>
      <c r="N2348" s="29" t="s">
        <v>3357</v>
      </c>
      <c r="O2348" s="29" t="s">
        <v>3516</v>
      </c>
      <c r="P2348" s="29" t="s">
        <v>3517</v>
      </c>
      <c r="Q2348" s="29" t="s">
        <v>3209</v>
      </c>
      <c r="R2348" s="29" t="s">
        <v>3210</v>
      </c>
      <c r="S2348" s="29" t="s">
        <v>3098</v>
      </c>
      <c r="T2348" s="29"/>
      <c r="U2348" s="30">
        <v>3300</v>
      </c>
      <c r="V2348" s="30">
        <v>3300</v>
      </c>
      <c r="W2348" s="30">
        <v>3300</v>
      </c>
      <c r="X2348" s="30">
        <v>1650</v>
      </c>
      <c r="Y2348" s="30">
        <v>0</v>
      </c>
      <c r="Z2348" s="30">
        <v>0</v>
      </c>
      <c r="AA2348" s="30">
        <v>0</v>
      </c>
      <c r="AB2348" s="30">
        <v>0</v>
      </c>
      <c r="AC2348" s="30">
        <v>0</v>
      </c>
      <c r="AD2348" s="30">
        <v>0</v>
      </c>
      <c r="AE2348" s="30">
        <v>0</v>
      </c>
      <c r="AF2348" s="30">
        <v>0</v>
      </c>
    </row>
    <row r="2349" spans="1:32" x14ac:dyDescent="0.45">
      <c r="A2349" s="29" t="s">
        <v>1000</v>
      </c>
      <c r="B2349" s="29" t="s">
        <v>1001</v>
      </c>
      <c r="C2349" s="29" t="s">
        <v>3211</v>
      </c>
      <c r="D2349" s="29" t="s">
        <v>3212</v>
      </c>
      <c r="E2349" s="29" t="s">
        <v>3211</v>
      </c>
      <c r="F2349" s="29" t="s">
        <v>3340</v>
      </c>
      <c r="G2349" s="29" t="s">
        <v>3233</v>
      </c>
      <c r="H2349" s="29" t="s">
        <v>3234</v>
      </c>
      <c r="I2349" s="29" t="s">
        <v>3341</v>
      </c>
      <c r="J2349" s="29" t="s">
        <v>3342</v>
      </c>
      <c r="K2349" s="29" t="s">
        <v>3348</v>
      </c>
      <c r="L2349" s="29" t="s">
        <v>3115</v>
      </c>
      <c r="M2349" s="29" t="s">
        <v>3356</v>
      </c>
      <c r="N2349" s="29" t="s">
        <v>3357</v>
      </c>
      <c r="O2349" s="29" t="s">
        <v>3470</v>
      </c>
      <c r="P2349" s="29" t="s">
        <v>3471</v>
      </c>
      <c r="Q2349" s="29" t="s">
        <v>3209</v>
      </c>
      <c r="R2349" s="29" t="s">
        <v>3210</v>
      </c>
      <c r="S2349" s="29" t="s">
        <v>3098</v>
      </c>
      <c r="T2349" s="29"/>
      <c r="U2349" s="30">
        <v>0</v>
      </c>
      <c r="V2349" s="30">
        <v>0</v>
      </c>
      <c r="W2349" s="30">
        <v>0</v>
      </c>
      <c r="X2349" s="30">
        <v>0</v>
      </c>
      <c r="Y2349" s="30">
        <v>0</v>
      </c>
      <c r="Z2349" s="30">
        <v>0</v>
      </c>
      <c r="AA2349" s="30">
        <v>0</v>
      </c>
      <c r="AB2349" s="30">
        <v>0</v>
      </c>
      <c r="AC2349" s="30">
        <v>0</v>
      </c>
      <c r="AD2349" s="30">
        <v>0</v>
      </c>
      <c r="AE2349" s="30">
        <v>0</v>
      </c>
      <c r="AF2349" s="30">
        <v>0</v>
      </c>
    </row>
    <row r="2350" spans="1:32" x14ac:dyDescent="0.45">
      <c r="A2350" s="29" t="s">
        <v>1000</v>
      </c>
      <c r="B2350" s="29" t="s">
        <v>1001</v>
      </c>
      <c r="C2350" s="29" t="s">
        <v>3211</v>
      </c>
      <c r="D2350" s="29" t="s">
        <v>3212</v>
      </c>
      <c r="E2350" s="29" t="s">
        <v>3211</v>
      </c>
      <c r="F2350" s="29" t="s">
        <v>3340</v>
      </c>
      <c r="G2350" s="29" t="s">
        <v>3233</v>
      </c>
      <c r="H2350" s="29" t="s">
        <v>3234</v>
      </c>
      <c r="I2350" s="29" t="s">
        <v>3341</v>
      </c>
      <c r="J2350" s="29" t="s">
        <v>3342</v>
      </c>
      <c r="K2350" s="29" t="s">
        <v>3348</v>
      </c>
      <c r="L2350" s="29" t="s">
        <v>3115</v>
      </c>
      <c r="M2350" s="29" t="s">
        <v>3356</v>
      </c>
      <c r="N2350" s="29" t="s">
        <v>3357</v>
      </c>
      <c r="O2350" s="29" t="s">
        <v>3703</v>
      </c>
      <c r="P2350" s="29" t="s">
        <v>3704</v>
      </c>
      <c r="Q2350" s="29" t="s">
        <v>3209</v>
      </c>
      <c r="R2350" s="29" t="s">
        <v>3210</v>
      </c>
      <c r="S2350" s="29" t="s">
        <v>3098</v>
      </c>
      <c r="T2350" s="29"/>
      <c r="U2350" s="30">
        <v>2750</v>
      </c>
      <c r="V2350" s="30">
        <v>2750</v>
      </c>
      <c r="W2350" s="30">
        <v>2750</v>
      </c>
      <c r="X2350" s="30">
        <v>1375</v>
      </c>
      <c r="Y2350" s="30">
        <v>0</v>
      </c>
      <c r="Z2350" s="30">
        <v>0</v>
      </c>
      <c r="AA2350" s="30">
        <v>0</v>
      </c>
      <c r="AB2350" s="30">
        <v>0</v>
      </c>
      <c r="AC2350" s="30">
        <v>0</v>
      </c>
      <c r="AD2350" s="30">
        <v>0</v>
      </c>
      <c r="AE2350" s="30">
        <v>0</v>
      </c>
      <c r="AF2350" s="30">
        <v>0</v>
      </c>
    </row>
    <row r="2351" spans="1:32" x14ac:dyDescent="0.45">
      <c r="A2351" s="29" t="s">
        <v>1000</v>
      </c>
      <c r="B2351" s="29" t="s">
        <v>1001</v>
      </c>
      <c r="C2351" s="29" t="s">
        <v>3211</v>
      </c>
      <c r="D2351" s="29" t="s">
        <v>3212</v>
      </c>
      <c r="E2351" s="29" t="s">
        <v>3211</v>
      </c>
      <c r="F2351" s="29" t="s">
        <v>3340</v>
      </c>
      <c r="G2351" s="29" t="s">
        <v>3233</v>
      </c>
      <c r="H2351" s="29" t="s">
        <v>3234</v>
      </c>
      <c r="I2351" s="29" t="s">
        <v>3341</v>
      </c>
      <c r="J2351" s="29" t="s">
        <v>3342</v>
      </c>
      <c r="K2351" s="29" t="s">
        <v>3348</v>
      </c>
      <c r="L2351" s="29" t="s">
        <v>3115</v>
      </c>
      <c r="M2351" s="29" t="s">
        <v>3360</v>
      </c>
      <c r="N2351" s="29" t="s">
        <v>3361</v>
      </c>
      <c r="O2351" s="29" t="s">
        <v>3362</v>
      </c>
      <c r="P2351" s="29" t="s">
        <v>3363</v>
      </c>
      <c r="Q2351" s="29" t="s">
        <v>3209</v>
      </c>
      <c r="R2351" s="29" t="s">
        <v>3210</v>
      </c>
      <c r="S2351" s="29" t="s">
        <v>3098</v>
      </c>
      <c r="T2351" s="29"/>
      <c r="U2351" s="30">
        <v>5715</v>
      </c>
      <c r="V2351" s="30">
        <v>5370</v>
      </c>
      <c r="W2351" s="30">
        <v>5715</v>
      </c>
      <c r="X2351" s="30">
        <v>4925</v>
      </c>
      <c r="Y2351" s="30">
        <v>4365</v>
      </c>
      <c r="Z2351" s="30">
        <v>4250</v>
      </c>
      <c r="AA2351" s="30">
        <v>4365</v>
      </c>
      <c r="AB2351" s="30">
        <v>4365</v>
      </c>
      <c r="AC2351" s="30">
        <v>4250</v>
      </c>
      <c r="AD2351" s="30">
        <v>5665</v>
      </c>
      <c r="AE2351" s="30">
        <v>4250</v>
      </c>
      <c r="AF2351" s="30">
        <v>4365</v>
      </c>
    </row>
    <row r="2352" spans="1:32" x14ac:dyDescent="0.45">
      <c r="A2352" s="29" t="s">
        <v>1000</v>
      </c>
      <c r="B2352" s="29" t="s">
        <v>1001</v>
      </c>
      <c r="C2352" s="29" t="s">
        <v>3211</v>
      </c>
      <c r="D2352" s="29" t="s">
        <v>3212</v>
      </c>
      <c r="E2352" s="29" t="s">
        <v>3211</v>
      </c>
      <c r="F2352" s="29" t="s">
        <v>3340</v>
      </c>
      <c r="G2352" s="29" t="s">
        <v>3233</v>
      </c>
      <c r="H2352" s="29" t="s">
        <v>3234</v>
      </c>
      <c r="I2352" s="29" t="s">
        <v>3341</v>
      </c>
      <c r="J2352" s="29" t="s">
        <v>3342</v>
      </c>
      <c r="K2352" s="29" t="s">
        <v>3348</v>
      </c>
      <c r="L2352" s="29" t="s">
        <v>3115</v>
      </c>
      <c r="M2352" s="29" t="s">
        <v>3360</v>
      </c>
      <c r="N2352" s="29" t="s">
        <v>3361</v>
      </c>
      <c r="O2352" s="29" t="s">
        <v>3518</v>
      </c>
      <c r="P2352" s="29" t="s">
        <v>3519</v>
      </c>
      <c r="Q2352" s="29" t="s">
        <v>3209</v>
      </c>
      <c r="R2352" s="29" t="s">
        <v>3210</v>
      </c>
      <c r="S2352" s="29" t="s">
        <v>3098</v>
      </c>
      <c r="T2352" s="29"/>
      <c r="U2352" s="30">
        <v>3000</v>
      </c>
      <c r="V2352" s="30">
        <v>1636</v>
      </c>
      <c r="W2352" s="30">
        <v>1768</v>
      </c>
      <c r="X2352" s="30">
        <v>3000</v>
      </c>
      <c r="Y2352" s="30">
        <v>3000</v>
      </c>
      <c r="Z2352" s="30">
        <v>2273</v>
      </c>
      <c r="AA2352" s="30">
        <v>448</v>
      </c>
      <c r="AB2352" s="30">
        <v>888</v>
      </c>
      <c r="AC2352" s="30">
        <v>3000</v>
      </c>
      <c r="AD2352" s="30">
        <v>3000</v>
      </c>
      <c r="AE2352" s="30">
        <v>3000</v>
      </c>
      <c r="AF2352" s="30">
        <v>3000</v>
      </c>
    </row>
    <row r="2353" spans="1:32" x14ac:dyDescent="0.45">
      <c r="A2353" s="29" t="s">
        <v>1000</v>
      </c>
      <c r="B2353" s="29" t="s">
        <v>1001</v>
      </c>
      <c r="C2353" s="29" t="s">
        <v>3211</v>
      </c>
      <c r="D2353" s="29" t="s">
        <v>3212</v>
      </c>
      <c r="E2353" s="29" t="s">
        <v>3211</v>
      </c>
      <c r="F2353" s="29" t="s">
        <v>3340</v>
      </c>
      <c r="G2353" s="29" t="s">
        <v>3233</v>
      </c>
      <c r="H2353" s="29" t="s">
        <v>3234</v>
      </c>
      <c r="I2353" s="29" t="s">
        <v>3341</v>
      </c>
      <c r="J2353" s="29" t="s">
        <v>3342</v>
      </c>
      <c r="K2353" s="29" t="s">
        <v>3348</v>
      </c>
      <c r="L2353" s="29" t="s">
        <v>3115</v>
      </c>
      <c r="M2353" s="29" t="s">
        <v>3360</v>
      </c>
      <c r="N2353" s="29" t="s">
        <v>3361</v>
      </c>
      <c r="O2353" s="29" t="s">
        <v>3364</v>
      </c>
      <c r="P2353" s="29" t="s">
        <v>3365</v>
      </c>
      <c r="Q2353" s="29" t="s">
        <v>3209</v>
      </c>
      <c r="R2353" s="29" t="s">
        <v>3210</v>
      </c>
      <c r="S2353" s="29" t="s">
        <v>3098</v>
      </c>
      <c r="T2353" s="29"/>
      <c r="U2353" s="30">
        <v>3400</v>
      </c>
      <c r="V2353" s="30">
        <v>3400</v>
      </c>
      <c r="W2353" s="30">
        <v>3400</v>
      </c>
      <c r="X2353" s="30">
        <v>3100</v>
      </c>
      <c r="Y2353" s="30">
        <v>2800</v>
      </c>
      <c r="Z2353" s="30">
        <v>2800</v>
      </c>
      <c r="AA2353" s="30">
        <v>2800</v>
      </c>
      <c r="AB2353" s="30">
        <v>2800</v>
      </c>
      <c r="AC2353" s="30">
        <v>2800</v>
      </c>
      <c r="AD2353" s="30">
        <v>2800</v>
      </c>
      <c r="AE2353" s="30">
        <v>2800</v>
      </c>
      <c r="AF2353" s="30">
        <v>2800</v>
      </c>
    </row>
    <row r="2354" spans="1:32" x14ac:dyDescent="0.45">
      <c r="A2354" s="29" t="s">
        <v>1000</v>
      </c>
      <c r="B2354" s="29" t="s">
        <v>1001</v>
      </c>
      <c r="C2354" s="29" t="s">
        <v>3211</v>
      </c>
      <c r="D2354" s="29" t="s">
        <v>3212</v>
      </c>
      <c r="E2354" s="29" t="s">
        <v>3211</v>
      </c>
      <c r="F2354" s="29" t="s">
        <v>3340</v>
      </c>
      <c r="G2354" s="29" t="s">
        <v>3233</v>
      </c>
      <c r="H2354" s="29" t="s">
        <v>3234</v>
      </c>
      <c r="I2354" s="29" t="s">
        <v>3341</v>
      </c>
      <c r="J2354" s="29" t="s">
        <v>3342</v>
      </c>
      <c r="K2354" s="29" t="s">
        <v>3348</v>
      </c>
      <c r="L2354" s="29" t="s">
        <v>3115</v>
      </c>
      <c r="M2354" s="29" t="s">
        <v>3360</v>
      </c>
      <c r="N2354" s="29" t="s">
        <v>3361</v>
      </c>
      <c r="O2354" s="29" t="s">
        <v>3472</v>
      </c>
      <c r="P2354" s="29" t="s">
        <v>3473</v>
      </c>
      <c r="Q2354" s="29" t="s">
        <v>3209</v>
      </c>
      <c r="R2354" s="29" t="s">
        <v>3210</v>
      </c>
      <c r="S2354" s="29" t="s">
        <v>3098</v>
      </c>
      <c r="T2354" s="29"/>
      <c r="U2354" s="30">
        <v>900</v>
      </c>
      <c r="V2354" s="30">
        <v>900</v>
      </c>
      <c r="W2354" s="30">
        <v>900</v>
      </c>
      <c r="X2354" s="30">
        <v>900</v>
      </c>
      <c r="Y2354" s="30">
        <v>900</v>
      </c>
      <c r="Z2354" s="30">
        <v>900</v>
      </c>
      <c r="AA2354" s="30">
        <v>900</v>
      </c>
      <c r="AB2354" s="30">
        <v>900</v>
      </c>
      <c r="AC2354" s="30">
        <v>900</v>
      </c>
      <c r="AD2354" s="30">
        <v>900</v>
      </c>
      <c r="AE2354" s="30">
        <v>900</v>
      </c>
      <c r="AF2354" s="30">
        <v>900</v>
      </c>
    </row>
    <row r="2355" spans="1:32" x14ac:dyDescent="0.45">
      <c r="A2355" s="29" t="s">
        <v>1000</v>
      </c>
      <c r="B2355" s="29" t="s">
        <v>1001</v>
      </c>
      <c r="C2355" s="29" t="s">
        <v>3211</v>
      </c>
      <c r="D2355" s="29" t="s">
        <v>3212</v>
      </c>
      <c r="E2355" s="29" t="s">
        <v>3211</v>
      </c>
      <c r="F2355" s="29" t="s">
        <v>3340</v>
      </c>
      <c r="G2355" s="29" t="s">
        <v>3233</v>
      </c>
      <c r="H2355" s="29" t="s">
        <v>3234</v>
      </c>
      <c r="I2355" s="29" t="s">
        <v>3341</v>
      </c>
      <c r="J2355" s="29" t="s">
        <v>3342</v>
      </c>
      <c r="K2355" s="29" t="s">
        <v>3348</v>
      </c>
      <c r="L2355" s="29" t="s">
        <v>3115</v>
      </c>
      <c r="M2355" s="29" t="s">
        <v>3366</v>
      </c>
      <c r="N2355" s="29" t="s">
        <v>3367</v>
      </c>
      <c r="O2355" s="29" t="s">
        <v>3368</v>
      </c>
      <c r="P2355" s="29" t="s">
        <v>3369</v>
      </c>
      <c r="Q2355" s="29" t="s">
        <v>3209</v>
      </c>
      <c r="R2355" s="29" t="s">
        <v>3210</v>
      </c>
      <c r="S2355" s="29" t="s">
        <v>3098</v>
      </c>
      <c r="T2355" s="29"/>
      <c r="U2355" s="30">
        <v>4546</v>
      </c>
      <c r="V2355" s="30">
        <v>4906</v>
      </c>
      <c r="W2355" s="30">
        <v>4546</v>
      </c>
      <c r="X2355" s="30">
        <v>4546</v>
      </c>
      <c r="Y2355" s="30">
        <v>4546</v>
      </c>
      <c r="Z2355" s="30">
        <v>4546</v>
      </c>
      <c r="AA2355" s="30">
        <v>4546</v>
      </c>
      <c r="AB2355" s="30">
        <v>4546</v>
      </c>
      <c r="AC2355" s="30">
        <v>4546</v>
      </c>
      <c r="AD2355" s="30">
        <v>4546</v>
      </c>
      <c r="AE2355" s="30">
        <v>4546</v>
      </c>
      <c r="AF2355" s="30">
        <v>4546</v>
      </c>
    </row>
    <row r="2356" spans="1:32" x14ac:dyDescent="0.45">
      <c r="A2356" s="29" t="s">
        <v>1000</v>
      </c>
      <c r="B2356" s="29" t="s">
        <v>1001</v>
      </c>
      <c r="C2356" s="29" t="s">
        <v>3211</v>
      </c>
      <c r="D2356" s="29" t="s">
        <v>3212</v>
      </c>
      <c r="E2356" s="29" t="s">
        <v>3211</v>
      </c>
      <c r="F2356" s="29" t="s">
        <v>3340</v>
      </c>
      <c r="G2356" s="29" t="s">
        <v>3233</v>
      </c>
      <c r="H2356" s="29" t="s">
        <v>3234</v>
      </c>
      <c r="I2356" s="29" t="s">
        <v>3341</v>
      </c>
      <c r="J2356" s="29" t="s">
        <v>3342</v>
      </c>
      <c r="K2356" s="29" t="s">
        <v>3348</v>
      </c>
      <c r="L2356" s="29" t="s">
        <v>3115</v>
      </c>
      <c r="M2356" s="29" t="s">
        <v>3366</v>
      </c>
      <c r="N2356" s="29" t="s">
        <v>3367</v>
      </c>
      <c r="O2356" s="29" t="s">
        <v>3370</v>
      </c>
      <c r="P2356" s="29" t="s">
        <v>3371</v>
      </c>
      <c r="Q2356" s="29" t="s">
        <v>3209</v>
      </c>
      <c r="R2356" s="29" t="s">
        <v>3210</v>
      </c>
      <c r="S2356" s="29" t="s">
        <v>3098</v>
      </c>
      <c r="T2356" s="29"/>
      <c r="U2356" s="30">
        <v>827964.54</v>
      </c>
      <c r="V2356" s="30">
        <v>764421.14300000004</v>
      </c>
      <c r="W2356" s="30">
        <v>698573.82</v>
      </c>
      <c r="X2356" s="30">
        <v>680407.05299999996</v>
      </c>
      <c r="Y2356" s="30">
        <v>674110.00800000003</v>
      </c>
      <c r="Z2356" s="30">
        <v>620924.58799999999</v>
      </c>
      <c r="AA2356" s="30">
        <v>620332.56700000004</v>
      </c>
      <c r="AB2356" s="30">
        <v>597043.56700000004</v>
      </c>
      <c r="AC2356" s="30">
        <v>597120.97499999998</v>
      </c>
      <c r="AD2356" s="30">
        <v>560271.09400000004</v>
      </c>
      <c r="AE2356" s="30">
        <v>564429.09400000004</v>
      </c>
      <c r="AF2356" s="30">
        <v>565793.09400000004</v>
      </c>
    </row>
    <row r="2357" spans="1:32" x14ac:dyDescent="0.45">
      <c r="A2357" s="29" t="s">
        <v>1000</v>
      </c>
      <c r="B2357" s="29" t="s">
        <v>1001</v>
      </c>
      <c r="C2357" s="29" t="s">
        <v>3211</v>
      </c>
      <c r="D2357" s="29" t="s">
        <v>3212</v>
      </c>
      <c r="E2357" s="29" t="s">
        <v>3211</v>
      </c>
      <c r="F2357" s="29" t="s">
        <v>3340</v>
      </c>
      <c r="G2357" s="29" t="s">
        <v>3233</v>
      </c>
      <c r="H2357" s="29" t="s">
        <v>3234</v>
      </c>
      <c r="I2357" s="29" t="s">
        <v>3341</v>
      </c>
      <c r="J2357" s="29" t="s">
        <v>3342</v>
      </c>
      <c r="K2357" s="29" t="s">
        <v>3635</v>
      </c>
      <c r="L2357" s="29" t="s">
        <v>3636</v>
      </c>
      <c r="M2357" s="29" t="s">
        <v>3637</v>
      </c>
      <c r="N2357" s="29" t="s">
        <v>3638</v>
      </c>
      <c r="O2357" s="29" t="s">
        <v>3639</v>
      </c>
      <c r="P2357" s="29" t="s">
        <v>3640</v>
      </c>
      <c r="Q2357" s="29" t="s">
        <v>3209</v>
      </c>
      <c r="R2357" s="29" t="s">
        <v>3210</v>
      </c>
      <c r="S2357" s="29" t="s">
        <v>3098</v>
      </c>
      <c r="T2357" s="29"/>
      <c r="U2357" s="30">
        <v>120289</v>
      </c>
      <c r="V2357" s="30">
        <v>114506</v>
      </c>
      <c r="W2357" s="30">
        <v>113215</v>
      </c>
      <c r="X2357" s="30">
        <v>116886</v>
      </c>
      <c r="Y2357" s="30">
        <v>115487</v>
      </c>
      <c r="Z2357" s="30">
        <v>112770</v>
      </c>
      <c r="AA2357" s="30">
        <v>116108</v>
      </c>
      <c r="AB2357" s="30">
        <v>112500</v>
      </c>
      <c r="AC2357" s="30">
        <v>112500</v>
      </c>
      <c r="AD2357" s="30">
        <v>112679</v>
      </c>
      <c r="AE2357" s="30">
        <v>112500</v>
      </c>
      <c r="AF2357" s="30">
        <v>112575</v>
      </c>
    </row>
    <row r="2358" spans="1:32" x14ac:dyDescent="0.45">
      <c r="A2358" s="29" t="s">
        <v>1000</v>
      </c>
      <c r="B2358" s="29" t="s">
        <v>1001</v>
      </c>
      <c r="C2358" s="29" t="s">
        <v>3211</v>
      </c>
      <c r="D2358" s="29" t="s">
        <v>3212</v>
      </c>
      <c r="E2358" s="29" t="s">
        <v>3211</v>
      </c>
      <c r="F2358" s="29" t="s">
        <v>3340</v>
      </c>
      <c r="G2358" s="29" t="s">
        <v>3233</v>
      </c>
      <c r="H2358" s="29" t="s">
        <v>3234</v>
      </c>
      <c r="I2358" s="29" t="s">
        <v>3341</v>
      </c>
      <c r="J2358" s="29" t="s">
        <v>3342</v>
      </c>
      <c r="K2358" s="29" t="s">
        <v>3474</v>
      </c>
      <c r="L2358" s="29" t="s">
        <v>3116</v>
      </c>
      <c r="M2358" s="29" t="s">
        <v>3488</v>
      </c>
      <c r="N2358" s="29" t="s">
        <v>3489</v>
      </c>
      <c r="O2358" s="29" t="s">
        <v>3490</v>
      </c>
      <c r="P2358" s="29" t="s">
        <v>3491</v>
      </c>
      <c r="Q2358" s="29" t="s">
        <v>3209</v>
      </c>
      <c r="R2358" s="29" t="s">
        <v>3210</v>
      </c>
      <c r="S2358" s="29" t="s">
        <v>3098</v>
      </c>
      <c r="T2358" s="29"/>
      <c r="U2358" s="30">
        <v>33545</v>
      </c>
      <c r="V2358" s="30">
        <v>33545</v>
      </c>
      <c r="W2358" s="30">
        <v>33545</v>
      </c>
      <c r="X2358" s="30">
        <v>33545</v>
      </c>
      <c r="Y2358" s="30">
        <v>33545</v>
      </c>
      <c r="Z2358" s="30">
        <v>0</v>
      </c>
      <c r="AA2358" s="30">
        <v>0</v>
      </c>
      <c r="AB2358" s="30">
        <v>0</v>
      </c>
      <c r="AC2358" s="30">
        <v>0</v>
      </c>
      <c r="AD2358" s="30">
        <v>0</v>
      </c>
      <c r="AE2358" s="30">
        <v>0</v>
      </c>
      <c r="AF2358" s="30">
        <v>0</v>
      </c>
    </row>
    <row r="2359" spans="1:32" x14ac:dyDescent="0.45">
      <c r="A2359" s="29" t="s">
        <v>1000</v>
      </c>
      <c r="B2359" s="29" t="s">
        <v>1001</v>
      </c>
      <c r="C2359" s="29" t="s">
        <v>3211</v>
      </c>
      <c r="D2359" s="29" t="s">
        <v>3212</v>
      </c>
      <c r="E2359" s="29" t="s">
        <v>3211</v>
      </c>
      <c r="F2359" s="29" t="s">
        <v>3340</v>
      </c>
      <c r="G2359" s="29" t="s">
        <v>3233</v>
      </c>
      <c r="H2359" s="29" t="s">
        <v>3234</v>
      </c>
      <c r="I2359" s="29" t="s">
        <v>3262</v>
      </c>
      <c r="J2359" s="29" t="s">
        <v>3263</v>
      </c>
      <c r="K2359" s="29" t="s">
        <v>3307</v>
      </c>
      <c r="L2359" s="29" t="s">
        <v>3117</v>
      </c>
      <c r="M2359" s="29" t="s">
        <v>3707</v>
      </c>
      <c r="N2359" s="29" t="s">
        <v>3708</v>
      </c>
      <c r="O2359" s="29" t="s">
        <v>3709</v>
      </c>
      <c r="P2359" s="29" t="s">
        <v>3708</v>
      </c>
      <c r="Q2359" s="29" t="s">
        <v>3209</v>
      </c>
      <c r="R2359" s="29" t="s">
        <v>3210</v>
      </c>
      <c r="S2359" s="29" t="s">
        <v>3098</v>
      </c>
      <c r="T2359" s="29"/>
      <c r="U2359" s="30">
        <v>1600</v>
      </c>
      <c r="V2359" s="30">
        <v>0</v>
      </c>
      <c r="W2359" s="30">
        <v>0</v>
      </c>
      <c r="X2359" s="30">
        <v>0</v>
      </c>
      <c r="Y2359" s="30">
        <v>400</v>
      </c>
      <c r="Z2359" s="30">
        <v>0</v>
      </c>
      <c r="AA2359" s="30">
        <v>0</v>
      </c>
      <c r="AB2359" s="30">
        <v>0</v>
      </c>
      <c r="AC2359" s="30">
        <v>0</v>
      </c>
      <c r="AD2359" s="30">
        <v>0</v>
      </c>
      <c r="AE2359" s="30">
        <v>0</v>
      </c>
      <c r="AF2359" s="30">
        <v>0</v>
      </c>
    </row>
    <row r="2360" spans="1:32" x14ac:dyDescent="0.45">
      <c r="A2360" s="29" t="s">
        <v>1000</v>
      </c>
      <c r="B2360" s="29" t="s">
        <v>1001</v>
      </c>
      <c r="C2360" s="29" t="s">
        <v>3211</v>
      </c>
      <c r="D2360" s="29" t="s">
        <v>3212</v>
      </c>
      <c r="E2360" s="29" t="s">
        <v>3211</v>
      </c>
      <c r="F2360" s="29" t="s">
        <v>3340</v>
      </c>
      <c r="G2360" s="29" t="s">
        <v>3233</v>
      </c>
      <c r="H2360" s="29" t="s">
        <v>3234</v>
      </c>
      <c r="I2360" s="29" t="s">
        <v>3262</v>
      </c>
      <c r="J2360" s="29" t="s">
        <v>3263</v>
      </c>
      <c r="K2360" s="29" t="s">
        <v>3307</v>
      </c>
      <c r="L2360" s="29" t="s">
        <v>3117</v>
      </c>
      <c r="M2360" s="29" t="s">
        <v>3684</v>
      </c>
      <c r="N2360" s="29" t="s">
        <v>3685</v>
      </c>
      <c r="O2360" s="29" t="s">
        <v>3686</v>
      </c>
      <c r="P2360" s="29" t="s">
        <v>3687</v>
      </c>
      <c r="Q2360" s="29" t="s">
        <v>3209</v>
      </c>
      <c r="R2360" s="29" t="s">
        <v>3210</v>
      </c>
      <c r="S2360" s="29" t="s">
        <v>3098</v>
      </c>
      <c r="T2360" s="29"/>
      <c r="U2360" s="30">
        <v>0</v>
      </c>
      <c r="V2360" s="30">
        <v>0</v>
      </c>
      <c r="W2360" s="30">
        <v>0</v>
      </c>
      <c r="X2360" s="30">
        <v>0</v>
      </c>
      <c r="Y2360" s="30">
        <v>0</v>
      </c>
      <c r="Z2360" s="30">
        <v>0</v>
      </c>
      <c r="AA2360" s="30">
        <v>28541</v>
      </c>
      <c r="AB2360" s="30">
        <v>0</v>
      </c>
      <c r="AC2360" s="30">
        <v>0</v>
      </c>
      <c r="AD2360" s="30">
        <v>0</v>
      </c>
      <c r="AE2360" s="30">
        <v>0</v>
      </c>
      <c r="AF2360" s="30">
        <v>0</v>
      </c>
    </row>
    <row r="2361" spans="1:32" x14ac:dyDescent="0.45">
      <c r="A2361" s="29" t="s">
        <v>586</v>
      </c>
      <c r="B2361" s="29" t="s">
        <v>587</v>
      </c>
      <c r="C2361" s="29" t="s">
        <v>3552</v>
      </c>
      <c r="D2361" s="29" t="s">
        <v>3553</v>
      </c>
      <c r="E2361" s="29" t="s">
        <v>3554</v>
      </c>
      <c r="F2361" s="29" t="s">
        <v>3555</v>
      </c>
      <c r="G2361" s="29" t="s">
        <v>3233</v>
      </c>
      <c r="H2361" s="29" t="s">
        <v>3234</v>
      </c>
      <c r="I2361" s="29" t="s">
        <v>3242</v>
      </c>
      <c r="J2361" s="29" t="s">
        <v>3243</v>
      </c>
      <c r="K2361" s="29" t="s">
        <v>3556</v>
      </c>
      <c r="L2361" s="29" t="s">
        <v>3122</v>
      </c>
      <c r="M2361" s="29" t="s">
        <v>3557</v>
      </c>
      <c r="N2361" s="29" t="s">
        <v>3558</v>
      </c>
      <c r="O2361" s="29" t="s">
        <v>3842</v>
      </c>
      <c r="P2361" s="29" t="s">
        <v>3843</v>
      </c>
      <c r="Q2361" s="29" t="s">
        <v>3209</v>
      </c>
      <c r="R2361" s="29" t="s">
        <v>3210</v>
      </c>
      <c r="S2361" s="29" t="s">
        <v>3098</v>
      </c>
      <c r="T2361" s="29"/>
      <c r="U2361" s="30">
        <v>0</v>
      </c>
      <c r="V2361" s="30">
        <v>0</v>
      </c>
      <c r="W2361" s="30">
        <v>0</v>
      </c>
      <c r="X2361" s="30">
        <v>0</v>
      </c>
      <c r="Y2361" s="30">
        <v>0</v>
      </c>
      <c r="Z2361" s="30">
        <v>0</v>
      </c>
      <c r="AA2361" s="30">
        <v>0</v>
      </c>
      <c r="AB2361" s="30">
        <v>0</v>
      </c>
      <c r="AC2361" s="30">
        <v>0</v>
      </c>
      <c r="AD2361" s="30">
        <v>0</v>
      </c>
      <c r="AE2361" s="30">
        <v>0</v>
      </c>
      <c r="AF2361" s="30">
        <v>0</v>
      </c>
    </row>
    <row r="2362" spans="1:32" x14ac:dyDescent="0.45">
      <c r="A2362" s="29" t="s">
        <v>586</v>
      </c>
      <c r="B2362" s="29" t="s">
        <v>587</v>
      </c>
      <c r="C2362" s="29" t="s">
        <v>3584</v>
      </c>
      <c r="D2362" s="29" t="s">
        <v>3585</v>
      </c>
      <c r="E2362" s="29" t="s">
        <v>3844</v>
      </c>
      <c r="F2362" s="29" t="s">
        <v>3845</v>
      </c>
      <c r="G2362" s="29" t="s">
        <v>3233</v>
      </c>
      <c r="H2362" s="29" t="s">
        <v>3234</v>
      </c>
      <c r="I2362" s="29" t="s">
        <v>3275</v>
      </c>
      <c r="J2362" s="29" t="s">
        <v>3276</v>
      </c>
      <c r="K2362" s="29" t="s">
        <v>3277</v>
      </c>
      <c r="L2362" s="29" t="s">
        <v>3100</v>
      </c>
      <c r="M2362" s="29" t="s">
        <v>3278</v>
      </c>
      <c r="N2362" s="29" t="s">
        <v>3279</v>
      </c>
      <c r="O2362" s="29" t="s">
        <v>3280</v>
      </c>
      <c r="P2362" s="29" t="s">
        <v>3281</v>
      </c>
      <c r="Q2362" s="29" t="s">
        <v>3209</v>
      </c>
      <c r="R2362" s="29" t="s">
        <v>3210</v>
      </c>
      <c r="S2362" s="29" t="s">
        <v>3098</v>
      </c>
      <c r="T2362" s="29"/>
      <c r="U2362" s="30">
        <v>70000</v>
      </c>
      <c r="V2362" s="30">
        <v>70000</v>
      </c>
      <c r="W2362" s="30">
        <v>70000</v>
      </c>
      <c r="X2362" s="30">
        <v>70000</v>
      </c>
      <c r="Y2362" s="30">
        <v>70000</v>
      </c>
      <c r="Z2362" s="30">
        <v>70000</v>
      </c>
      <c r="AA2362" s="30">
        <v>70000</v>
      </c>
      <c r="AB2362" s="30">
        <v>70000</v>
      </c>
      <c r="AC2362" s="30">
        <v>70000</v>
      </c>
      <c r="AD2362" s="30">
        <v>70000</v>
      </c>
      <c r="AE2362" s="30">
        <v>70000</v>
      </c>
      <c r="AF2362" s="30">
        <v>70000</v>
      </c>
    </row>
    <row r="2363" spans="1:32" x14ac:dyDescent="0.45">
      <c r="A2363" s="29" t="s">
        <v>586</v>
      </c>
      <c r="B2363" s="29" t="s">
        <v>587</v>
      </c>
      <c r="C2363" s="29" t="s">
        <v>3584</v>
      </c>
      <c r="D2363" s="29" t="s">
        <v>3585</v>
      </c>
      <c r="E2363" s="29" t="s">
        <v>3844</v>
      </c>
      <c r="F2363" s="29" t="s">
        <v>3845</v>
      </c>
      <c r="G2363" s="29" t="s">
        <v>3233</v>
      </c>
      <c r="H2363" s="29" t="s">
        <v>3234</v>
      </c>
      <c r="I2363" s="29" t="s">
        <v>3275</v>
      </c>
      <c r="J2363" s="29" t="s">
        <v>3276</v>
      </c>
      <c r="K2363" s="29" t="s">
        <v>3277</v>
      </c>
      <c r="L2363" s="29" t="s">
        <v>3100</v>
      </c>
      <c r="M2363" s="29" t="s">
        <v>3312</v>
      </c>
      <c r="N2363" s="29" t="s">
        <v>3313</v>
      </c>
      <c r="O2363" s="29" t="s">
        <v>3314</v>
      </c>
      <c r="P2363" s="29" t="s">
        <v>3315</v>
      </c>
      <c r="Q2363" s="29" t="s">
        <v>3209</v>
      </c>
      <c r="R2363" s="29" t="s">
        <v>3210</v>
      </c>
      <c r="S2363" s="29" t="s">
        <v>3098</v>
      </c>
      <c r="T2363" s="29"/>
      <c r="U2363" s="30">
        <v>429000</v>
      </c>
      <c r="V2363" s="30">
        <v>429000</v>
      </c>
      <c r="W2363" s="30">
        <v>429000</v>
      </c>
      <c r="X2363" s="30">
        <v>429000</v>
      </c>
      <c r="Y2363" s="30">
        <v>429000</v>
      </c>
      <c r="Z2363" s="30">
        <v>429000</v>
      </c>
      <c r="AA2363" s="30">
        <v>429000</v>
      </c>
      <c r="AB2363" s="30">
        <v>429000</v>
      </c>
      <c r="AC2363" s="30">
        <v>429000</v>
      </c>
      <c r="AD2363" s="30">
        <v>429000</v>
      </c>
      <c r="AE2363" s="30">
        <v>429000</v>
      </c>
      <c r="AF2363" s="30">
        <v>429000</v>
      </c>
    </row>
    <row r="2364" spans="1:32" x14ac:dyDescent="0.45">
      <c r="A2364" s="29" t="s">
        <v>586</v>
      </c>
      <c r="B2364" s="29" t="s">
        <v>587</v>
      </c>
      <c r="C2364" s="29" t="s">
        <v>3584</v>
      </c>
      <c r="D2364" s="29" t="s">
        <v>3585</v>
      </c>
      <c r="E2364" s="29" t="s">
        <v>3844</v>
      </c>
      <c r="F2364" s="29" t="s">
        <v>3845</v>
      </c>
      <c r="G2364" s="29" t="s">
        <v>3233</v>
      </c>
      <c r="H2364" s="29" t="s">
        <v>3234</v>
      </c>
      <c r="I2364" s="29" t="s">
        <v>3275</v>
      </c>
      <c r="J2364" s="29" t="s">
        <v>3276</v>
      </c>
      <c r="K2364" s="29" t="s">
        <v>3282</v>
      </c>
      <c r="L2364" s="29" t="s">
        <v>3112</v>
      </c>
      <c r="M2364" s="29" t="s">
        <v>3283</v>
      </c>
      <c r="N2364" s="29" t="s">
        <v>3284</v>
      </c>
      <c r="O2364" s="29" t="s">
        <v>3529</v>
      </c>
      <c r="P2364" s="29" t="s">
        <v>3530</v>
      </c>
      <c r="Q2364" s="29" t="s">
        <v>3209</v>
      </c>
      <c r="R2364" s="29" t="s">
        <v>3210</v>
      </c>
      <c r="S2364" s="29" t="s">
        <v>3098</v>
      </c>
      <c r="T2364" s="29"/>
      <c r="U2364" s="30">
        <v>28000</v>
      </c>
      <c r="V2364" s="30">
        <v>28000</v>
      </c>
      <c r="W2364" s="30">
        <v>28000</v>
      </c>
      <c r="X2364" s="30">
        <v>28000</v>
      </c>
      <c r="Y2364" s="30">
        <v>28000</v>
      </c>
      <c r="Z2364" s="30">
        <v>28000</v>
      </c>
      <c r="AA2364" s="30">
        <v>28000</v>
      </c>
      <c r="AB2364" s="30">
        <v>28000</v>
      </c>
      <c r="AC2364" s="30">
        <v>28000</v>
      </c>
      <c r="AD2364" s="30">
        <v>28000</v>
      </c>
      <c r="AE2364" s="30">
        <v>28000</v>
      </c>
      <c r="AF2364" s="30">
        <v>28000</v>
      </c>
    </row>
    <row r="2365" spans="1:32" x14ac:dyDescent="0.45">
      <c r="A2365" s="29" t="s">
        <v>586</v>
      </c>
      <c r="B2365" s="29" t="s">
        <v>587</v>
      </c>
      <c r="C2365" s="29" t="s">
        <v>3584</v>
      </c>
      <c r="D2365" s="29" t="s">
        <v>3585</v>
      </c>
      <c r="E2365" s="29" t="s">
        <v>3844</v>
      </c>
      <c r="F2365" s="29" t="s">
        <v>3845</v>
      </c>
      <c r="G2365" s="29" t="s">
        <v>3233</v>
      </c>
      <c r="H2365" s="29" t="s">
        <v>3234</v>
      </c>
      <c r="I2365" s="29" t="s">
        <v>3275</v>
      </c>
      <c r="J2365" s="29" t="s">
        <v>3276</v>
      </c>
      <c r="K2365" s="29" t="s">
        <v>3282</v>
      </c>
      <c r="L2365" s="29" t="s">
        <v>3112</v>
      </c>
      <c r="M2365" s="29" t="s">
        <v>3283</v>
      </c>
      <c r="N2365" s="29" t="s">
        <v>3284</v>
      </c>
      <c r="O2365" s="29" t="s">
        <v>3285</v>
      </c>
      <c r="P2365" s="29" t="s">
        <v>3286</v>
      </c>
      <c r="Q2365" s="29" t="s">
        <v>3209</v>
      </c>
      <c r="R2365" s="29" t="s">
        <v>3210</v>
      </c>
      <c r="S2365" s="29" t="s">
        <v>3098</v>
      </c>
      <c r="T2365" s="29"/>
      <c r="U2365" s="30">
        <v>60000</v>
      </c>
      <c r="V2365" s="30">
        <v>60000</v>
      </c>
      <c r="W2365" s="30">
        <v>59355</v>
      </c>
      <c r="X2365" s="30">
        <v>60000</v>
      </c>
      <c r="Y2365" s="30">
        <v>60000</v>
      </c>
      <c r="Z2365" s="30">
        <v>60000</v>
      </c>
      <c r="AA2365" s="30">
        <v>60000</v>
      </c>
      <c r="AB2365" s="30">
        <v>60000</v>
      </c>
      <c r="AC2365" s="30">
        <v>60000</v>
      </c>
      <c r="AD2365" s="30">
        <v>60000</v>
      </c>
      <c r="AE2365" s="30">
        <v>60000</v>
      </c>
      <c r="AF2365" s="30">
        <v>60000</v>
      </c>
    </row>
    <row r="2366" spans="1:32" x14ac:dyDescent="0.45">
      <c r="A2366" s="29" t="s">
        <v>586</v>
      </c>
      <c r="B2366" s="29" t="s">
        <v>587</v>
      </c>
      <c r="C2366" s="29" t="s">
        <v>3584</v>
      </c>
      <c r="D2366" s="29" t="s">
        <v>3585</v>
      </c>
      <c r="E2366" s="29" t="s">
        <v>3844</v>
      </c>
      <c r="F2366" s="29" t="s">
        <v>3845</v>
      </c>
      <c r="G2366" s="29" t="s">
        <v>3233</v>
      </c>
      <c r="H2366" s="29" t="s">
        <v>3234</v>
      </c>
      <c r="I2366" s="29" t="s">
        <v>3275</v>
      </c>
      <c r="J2366" s="29" t="s">
        <v>3276</v>
      </c>
      <c r="K2366" s="29" t="s">
        <v>3282</v>
      </c>
      <c r="L2366" s="29" t="s">
        <v>3112</v>
      </c>
      <c r="M2366" s="29" t="s">
        <v>3283</v>
      </c>
      <c r="N2366" s="29" t="s">
        <v>3284</v>
      </c>
      <c r="O2366" s="29" t="s">
        <v>3376</v>
      </c>
      <c r="P2366" s="29" t="s">
        <v>3377</v>
      </c>
      <c r="Q2366" s="29" t="s">
        <v>3209</v>
      </c>
      <c r="R2366" s="29" t="s">
        <v>3210</v>
      </c>
      <c r="S2366" s="29" t="s">
        <v>3098</v>
      </c>
      <c r="T2366" s="29"/>
      <c r="U2366" s="30">
        <v>500650</v>
      </c>
      <c r="V2366" s="30">
        <v>500650</v>
      </c>
      <c r="W2366" s="30">
        <v>500650</v>
      </c>
      <c r="X2366" s="30">
        <v>500650</v>
      </c>
      <c r="Y2366" s="30">
        <v>500650</v>
      </c>
      <c r="Z2366" s="30">
        <v>500650</v>
      </c>
      <c r="AA2366" s="30">
        <v>500650</v>
      </c>
      <c r="AB2366" s="30">
        <v>500650</v>
      </c>
      <c r="AC2366" s="30">
        <v>500650</v>
      </c>
      <c r="AD2366" s="30">
        <v>500650</v>
      </c>
      <c r="AE2366" s="30">
        <v>500650</v>
      </c>
      <c r="AF2366" s="30">
        <v>500650</v>
      </c>
    </row>
    <row r="2367" spans="1:32" x14ac:dyDescent="0.45">
      <c r="A2367" s="29" t="s">
        <v>586</v>
      </c>
      <c r="B2367" s="29" t="s">
        <v>587</v>
      </c>
      <c r="C2367" s="29" t="s">
        <v>3584</v>
      </c>
      <c r="D2367" s="29" t="s">
        <v>3585</v>
      </c>
      <c r="E2367" s="29" t="s">
        <v>3844</v>
      </c>
      <c r="F2367" s="29" t="s">
        <v>3845</v>
      </c>
      <c r="G2367" s="29" t="s">
        <v>3233</v>
      </c>
      <c r="H2367" s="29" t="s">
        <v>3234</v>
      </c>
      <c r="I2367" s="29" t="s">
        <v>3275</v>
      </c>
      <c r="J2367" s="29" t="s">
        <v>3276</v>
      </c>
      <c r="K2367" s="29" t="s">
        <v>3282</v>
      </c>
      <c r="L2367" s="29" t="s">
        <v>3112</v>
      </c>
      <c r="M2367" s="29" t="s">
        <v>3283</v>
      </c>
      <c r="N2367" s="29" t="s">
        <v>3284</v>
      </c>
      <c r="O2367" s="29" t="s">
        <v>3448</v>
      </c>
      <c r="P2367" s="29" t="s">
        <v>3449</v>
      </c>
      <c r="Q2367" s="29" t="s">
        <v>3209</v>
      </c>
      <c r="R2367" s="29" t="s">
        <v>3210</v>
      </c>
      <c r="S2367" s="29" t="s">
        <v>3098</v>
      </c>
      <c r="T2367" s="29"/>
      <c r="U2367" s="30">
        <v>100000</v>
      </c>
      <c r="V2367" s="30">
        <v>100000</v>
      </c>
      <c r="W2367" s="30">
        <v>100000</v>
      </c>
      <c r="X2367" s="30">
        <v>100000</v>
      </c>
      <c r="Y2367" s="30">
        <v>100000</v>
      </c>
      <c r="Z2367" s="30">
        <v>100000</v>
      </c>
      <c r="AA2367" s="30">
        <v>100000</v>
      </c>
      <c r="AB2367" s="30">
        <v>100000</v>
      </c>
      <c r="AC2367" s="30">
        <v>100000</v>
      </c>
      <c r="AD2367" s="30">
        <v>100000</v>
      </c>
      <c r="AE2367" s="30">
        <v>100000</v>
      </c>
      <c r="AF2367" s="30">
        <v>100000</v>
      </c>
    </row>
    <row r="2368" spans="1:32" x14ac:dyDescent="0.45">
      <c r="A2368" s="29" t="s">
        <v>586</v>
      </c>
      <c r="B2368" s="29" t="s">
        <v>587</v>
      </c>
      <c r="C2368" s="29" t="s">
        <v>3584</v>
      </c>
      <c r="D2368" s="29" t="s">
        <v>3585</v>
      </c>
      <c r="E2368" s="29" t="s">
        <v>3844</v>
      </c>
      <c r="F2368" s="29" t="s">
        <v>3845</v>
      </c>
      <c r="G2368" s="29" t="s">
        <v>3233</v>
      </c>
      <c r="H2368" s="29" t="s">
        <v>3234</v>
      </c>
      <c r="I2368" s="29" t="s">
        <v>3275</v>
      </c>
      <c r="J2368" s="29" t="s">
        <v>3276</v>
      </c>
      <c r="K2368" s="29" t="s">
        <v>3287</v>
      </c>
      <c r="L2368" s="29" t="s">
        <v>3101</v>
      </c>
      <c r="M2368" s="29" t="s">
        <v>3316</v>
      </c>
      <c r="N2368" s="29" t="s">
        <v>3317</v>
      </c>
      <c r="O2368" s="29" t="s">
        <v>3452</v>
      </c>
      <c r="P2368" s="29" t="s">
        <v>3453</v>
      </c>
      <c r="Q2368" s="29" t="s">
        <v>3209</v>
      </c>
      <c r="R2368" s="29" t="s">
        <v>3210</v>
      </c>
      <c r="S2368" s="29" t="s">
        <v>3098</v>
      </c>
      <c r="T2368" s="29"/>
      <c r="U2368" s="30">
        <v>38000</v>
      </c>
      <c r="V2368" s="30">
        <v>38000</v>
      </c>
      <c r="W2368" s="30">
        <v>38000</v>
      </c>
      <c r="X2368" s="30">
        <v>38000</v>
      </c>
      <c r="Y2368" s="30">
        <v>38000</v>
      </c>
      <c r="Z2368" s="30">
        <v>38000</v>
      </c>
      <c r="AA2368" s="30">
        <v>38000</v>
      </c>
      <c r="AB2368" s="30">
        <v>38000</v>
      </c>
      <c r="AC2368" s="30">
        <v>38000</v>
      </c>
      <c r="AD2368" s="30">
        <v>38000</v>
      </c>
      <c r="AE2368" s="30">
        <v>38000</v>
      </c>
      <c r="AF2368" s="30">
        <v>38000</v>
      </c>
    </row>
    <row r="2369" spans="1:32" x14ac:dyDescent="0.45">
      <c r="A2369" s="29" t="s">
        <v>586</v>
      </c>
      <c r="B2369" s="29" t="s">
        <v>587</v>
      </c>
      <c r="C2369" s="29" t="s">
        <v>3584</v>
      </c>
      <c r="D2369" s="29" t="s">
        <v>3585</v>
      </c>
      <c r="E2369" s="29" t="s">
        <v>3844</v>
      </c>
      <c r="F2369" s="29" t="s">
        <v>3845</v>
      </c>
      <c r="G2369" s="29" t="s">
        <v>3233</v>
      </c>
      <c r="H2369" s="29" t="s">
        <v>3234</v>
      </c>
      <c r="I2369" s="29" t="s">
        <v>3275</v>
      </c>
      <c r="J2369" s="29" t="s">
        <v>3276</v>
      </c>
      <c r="K2369" s="29" t="s">
        <v>3287</v>
      </c>
      <c r="L2369" s="29" t="s">
        <v>3101</v>
      </c>
      <c r="M2369" s="29" t="s">
        <v>3316</v>
      </c>
      <c r="N2369" s="29" t="s">
        <v>3317</v>
      </c>
      <c r="O2369" s="29" t="s">
        <v>3454</v>
      </c>
      <c r="P2369" s="29" t="s">
        <v>3455</v>
      </c>
      <c r="Q2369" s="29" t="s">
        <v>3209</v>
      </c>
      <c r="R2369" s="29" t="s">
        <v>3210</v>
      </c>
      <c r="S2369" s="29" t="s">
        <v>3098</v>
      </c>
      <c r="T2369" s="29"/>
      <c r="U2369" s="30">
        <v>70000</v>
      </c>
      <c r="V2369" s="30">
        <v>70000</v>
      </c>
      <c r="W2369" s="30">
        <v>70000</v>
      </c>
      <c r="X2369" s="30">
        <v>70000</v>
      </c>
      <c r="Y2369" s="30">
        <v>70000</v>
      </c>
      <c r="Z2369" s="30">
        <v>70000</v>
      </c>
      <c r="AA2369" s="30">
        <v>70000</v>
      </c>
      <c r="AB2369" s="30">
        <v>70000</v>
      </c>
      <c r="AC2369" s="30">
        <v>70000</v>
      </c>
      <c r="AD2369" s="30">
        <v>70000</v>
      </c>
      <c r="AE2369" s="30">
        <v>70000</v>
      </c>
      <c r="AF2369" s="30">
        <v>70000</v>
      </c>
    </row>
    <row r="2370" spans="1:32" x14ac:dyDescent="0.45">
      <c r="A2370" s="29" t="s">
        <v>586</v>
      </c>
      <c r="B2370" s="29" t="s">
        <v>587</v>
      </c>
      <c r="C2370" s="29" t="s">
        <v>3584</v>
      </c>
      <c r="D2370" s="29" t="s">
        <v>3585</v>
      </c>
      <c r="E2370" s="29" t="s">
        <v>3844</v>
      </c>
      <c r="F2370" s="29" t="s">
        <v>3845</v>
      </c>
      <c r="G2370" s="29" t="s">
        <v>3233</v>
      </c>
      <c r="H2370" s="29" t="s">
        <v>3234</v>
      </c>
      <c r="I2370" s="29" t="s">
        <v>3275</v>
      </c>
      <c r="J2370" s="29" t="s">
        <v>3276</v>
      </c>
      <c r="K2370" s="29" t="s">
        <v>3287</v>
      </c>
      <c r="L2370" s="29" t="s">
        <v>3101</v>
      </c>
      <c r="M2370" s="29" t="s">
        <v>3288</v>
      </c>
      <c r="N2370" s="29" t="s">
        <v>3289</v>
      </c>
      <c r="O2370" s="29" t="s">
        <v>3290</v>
      </c>
      <c r="P2370" s="29" t="s">
        <v>3291</v>
      </c>
      <c r="Q2370" s="29" t="s">
        <v>3209</v>
      </c>
      <c r="R2370" s="29" t="s">
        <v>3210</v>
      </c>
      <c r="S2370" s="29" t="s">
        <v>3098</v>
      </c>
      <c r="T2370" s="29"/>
      <c r="U2370" s="30">
        <v>3500</v>
      </c>
      <c r="V2370" s="30">
        <v>3500</v>
      </c>
      <c r="W2370" s="30">
        <v>3500</v>
      </c>
      <c r="X2370" s="30">
        <v>3500</v>
      </c>
      <c r="Y2370" s="30">
        <v>3500</v>
      </c>
      <c r="Z2370" s="30">
        <v>3500</v>
      </c>
      <c r="AA2370" s="30">
        <v>3500</v>
      </c>
      <c r="AB2370" s="30">
        <v>3500</v>
      </c>
      <c r="AC2370" s="30">
        <v>3500</v>
      </c>
      <c r="AD2370" s="30">
        <v>3500</v>
      </c>
      <c r="AE2370" s="30">
        <v>3500</v>
      </c>
      <c r="AF2370" s="30">
        <v>3500</v>
      </c>
    </row>
    <row r="2371" spans="1:32" x14ac:dyDescent="0.45">
      <c r="A2371" s="29" t="s">
        <v>586</v>
      </c>
      <c r="B2371" s="29" t="s">
        <v>587</v>
      </c>
      <c r="C2371" s="29" t="s">
        <v>3196</v>
      </c>
      <c r="D2371" s="29" t="s">
        <v>3197</v>
      </c>
      <c r="E2371" s="29" t="s">
        <v>3746</v>
      </c>
      <c r="F2371" s="29" t="s">
        <v>3747</v>
      </c>
      <c r="G2371" s="29" t="s">
        <v>3200</v>
      </c>
      <c r="H2371" s="29" t="s">
        <v>3201</v>
      </c>
      <c r="I2371" s="29" t="s">
        <v>3202</v>
      </c>
      <c r="J2371" s="29" t="s">
        <v>3203</v>
      </c>
      <c r="K2371" s="29" t="s">
        <v>3221</v>
      </c>
      <c r="L2371" s="29" t="s">
        <v>3113</v>
      </c>
      <c r="M2371" s="29" t="s">
        <v>3303</v>
      </c>
      <c r="N2371" s="29" t="s">
        <v>3304</v>
      </c>
      <c r="O2371" s="29" t="s">
        <v>3305</v>
      </c>
      <c r="P2371" s="29" t="s">
        <v>3306</v>
      </c>
      <c r="Q2371" s="29" t="s">
        <v>3209</v>
      </c>
      <c r="R2371" s="29" t="s">
        <v>3210</v>
      </c>
      <c r="S2371" s="29" t="s">
        <v>3098</v>
      </c>
      <c r="T2371" s="29"/>
      <c r="U2371" s="30">
        <v>85864</v>
      </c>
      <c r="V2371" s="30">
        <v>86406</v>
      </c>
      <c r="W2371" s="30">
        <v>86082</v>
      </c>
      <c r="X2371" s="30">
        <v>84969</v>
      </c>
      <c r="Y2371" s="30">
        <v>88629</v>
      </c>
      <c r="Z2371" s="30">
        <v>88867</v>
      </c>
      <c r="AA2371" s="30">
        <v>87601</v>
      </c>
      <c r="AB2371" s="30">
        <v>87031</v>
      </c>
      <c r="AC2371" s="30">
        <v>88109</v>
      </c>
      <c r="AD2371" s="30">
        <v>87732</v>
      </c>
      <c r="AE2371" s="30">
        <v>86881</v>
      </c>
      <c r="AF2371" s="30">
        <v>86657</v>
      </c>
    </row>
    <row r="2372" spans="1:32" x14ac:dyDescent="0.45">
      <c r="A2372" s="29" t="s">
        <v>586</v>
      </c>
      <c r="B2372" s="29" t="s">
        <v>587</v>
      </c>
      <c r="C2372" s="29" t="s">
        <v>3196</v>
      </c>
      <c r="D2372" s="29" t="s">
        <v>3197</v>
      </c>
      <c r="E2372" s="29" t="s">
        <v>3746</v>
      </c>
      <c r="F2372" s="29" t="s">
        <v>3747</v>
      </c>
      <c r="G2372" s="29" t="s">
        <v>3200</v>
      </c>
      <c r="H2372" s="29" t="s">
        <v>3201</v>
      </c>
      <c r="I2372" s="29" t="s">
        <v>3226</v>
      </c>
      <c r="J2372" s="29" t="s">
        <v>3227</v>
      </c>
      <c r="K2372" s="29" t="s">
        <v>3228</v>
      </c>
      <c r="L2372" s="29" t="s">
        <v>3111</v>
      </c>
      <c r="M2372" s="29" t="s">
        <v>3229</v>
      </c>
      <c r="N2372" s="29" t="s">
        <v>3230</v>
      </c>
      <c r="O2372" s="29" t="s">
        <v>3231</v>
      </c>
      <c r="P2372" s="29" t="s">
        <v>3232</v>
      </c>
      <c r="Q2372" s="29" t="s">
        <v>3209</v>
      </c>
      <c r="R2372" s="29" t="s">
        <v>3210</v>
      </c>
      <c r="S2372" s="29" t="s">
        <v>3098</v>
      </c>
      <c r="T2372" s="29"/>
      <c r="U2372" s="30">
        <v>0</v>
      </c>
      <c r="V2372" s="30">
        <v>0</v>
      </c>
      <c r="W2372" s="30">
        <v>0</v>
      </c>
      <c r="X2372" s="30">
        <v>39</v>
      </c>
      <c r="Y2372" s="30">
        <v>0</v>
      </c>
      <c r="Z2372" s="30">
        <v>0</v>
      </c>
      <c r="AA2372" s="30">
        <v>0</v>
      </c>
      <c r="AB2372" s="30">
        <v>0</v>
      </c>
      <c r="AC2372" s="30">
        <v>0</v>
      </c>
      <c r="AD2372" s="30">
        <v>0</v>
      </c>
      <c r="AE2372" s="30">
        <v>0</v>
      </c>
      <c r="AF2372" s="30">
        <v>0</v>
      </c>
    </row>
    <row r="2373" spans="1:32" x14ac:dyDescent="0.45">
      <c r="A2373" s="29" t="s">
        <v>586</v>
      </c>
      <c r="B2373" s="29" t="s">
        <v>587</v>
      </c>
      <c r="C2373" s="29" t="s">
        <v>3196</v>
      </c>
      <c r="D2373" s="29" t="s">
        <v>3197</v>
      </c>
      <c r="E2373" s="29" t="s">
        <v>3746</v>
      </c>
      <c r="F2373" s="29" t="s">
        <v>3747</v>
      </c>
      <c r="G2373" s="29" t="s">
        <v>3233</v>
      </c>
      <c r="H2373" s="29" t="s">
        <v>3234</v>
      </c>
      <c r="I2373" s="29" t="s">
        <v>3242</v>
      </c>
      <c r="J2373" s="29" t="s">
        <v>3243</v>
      </c>
      <c r="K2373" s="29" t="s">
        <v>3244</v>
      </c>
      <c r="L2373" s="29" t="s">
        <v>3104</v>
      </c>
      <c r="M2373" s="29" t="s">
        <v>3245</v>
      </c>
      <c r="N2373" s="29" t="s">
        <v>3246</v>
      </c>
      <c r="O2373" s="29" t="s">
        <v>3836</v>
      </c>
      <c r="P2373" s="29" t="s">
        <v>3837</v>
      </c>
      <c r="Q2373" s="29" t="s">
        <v>3249</v>
      </c>
      <c r="R2373" s="29" t="s">
        <v>3210</v>
      </c>
      <c r="S2373" s="29" t="s">
        <v>3098</v>
      </c>
      <c r="T2373" s="29"/>
      <c r="U2373" s="30">
        <v>412</v>
      </c>
      <c r="V2373" s="30">
        <v>412</v>
      </c>
      <c r="W2373" s="30">
        <v>412</v>
      </c>
      <c r="X2373" s="30">
        <v>404</v>
      </c>
      <c r="Y2373" s="30">
        <v>0</v>
      </c>
      <c r="Z2373" s="30">
        <v>0</v>
      </c>
      <c r="AA2373" s="30">
        <v>0</v>
      </c>
      <c r="AB2373" s="30">
        <v>0</v>
      </c>
      <c r="AC2373" s="30">
        <v>0</v>
      </c>
      <c r="AD2373" s="30">
        <v>0</v>
      </c>
      <c r="AE2373" s="30">
        <v>0</v>
      </c>
      <c r="AF2373" s="30">
        <v>0</v>
      </c>
    </row>
    <row r="2374" spans="1:32" x14ac:dyDescent="0.45">
      <c r="A2374" s="29" t="s">
        <v>586</v>
      </c>
      <c r="B2374" s="29" t="s">
        <v>587</v>
      </c>
      <c r="C2374" s="29" t="s">
        <v>3196</v>
      </c>
      <c r="D2374" s="29" t="s">
        <v>3197</v>
      </c>
      <c r="E2374" s="29" t="s">
        <v>3746</v>
      </c>
      <c r="F2374" s="29" t="s">
        <v>3747</v>
      </c>
      <c r="G2374" s="29" t="s">
        <v>3233</v>
      </c>
      <c r="H2374" s="29" t="s">
        <v>3234</v>
      </c>
      <c r="I2374" s="29" t="s">
        <v>3242</v>
      </c>
      <c r="J2374" s="29" t="s">
        <v>3243</v>
      </c>
      <c r="K2374" s="29" t="s">
        <v>3244</v>
      </c>
      <c r="L2374" s="29" t="s">
        <v>3104</v>
      </c>
      <c r="M2374" s="29" t="s">
        <v>3245</v>
      </c>
      <c r="N2374" s="29" t="s">
        <v>3246</v>
      </c>
      <c r="O2374" s="29" t="s">
        <v>3836</v>
      </c>
      <c r="P2374" s="29" t="s">
        <v>3837</v>
      </c>
      <c r="Q2374" s="29" t="s">
        <v>3209</v>
      </c>
      <c r="R2374" s="29" t="s">
        <v>3210</v>
      </c>
      <c r="S2374" s="29" t="s">
        <v>3098</v>
      </c>
      <c r="T2374" s="29"/>
      <c r="U2374" s="30">
        <v>19000</v>
      </c>
      <c r="V2374" s="30">
        <v>19000</v>
      </c>
      <c r="W2374" s="30">
        <v>19000</v>
      </c>
      <c r="X2374" s="30">
        <v>19000</v>
      </c>
      <c r="Y2374" s="30">
        <v>19000</v>
      </c>
      <c r="Z2374" s="30">
        <v>19000</v>
      </c>
      <c r="AA2374" s="30">
        <v>19000</v>
      </c>
      <c r="AB2374" s="30">
        <v>19000</v>
      </c>
      <c r="AC2374" s="30">
        <v>19000</v>
      </c>
      <c r="AD2374" s="30">
        <v>19000</v>
      </c>
      <c r="AE2374" s="30">
        <v>19000</v>
      </c>
      <c r="AF2374" s="30">
        <v>19000</v>
      </c>
    </row>
    <row r="2375" spans="1:32" x14ac:dyDescent="0.45">
      <c r="A2375" s="29" t="s">
        <v>586</v>
      </c>
      <c r="B2375" s="29" t="s">
        <v>587</v>
      </c>
      <c r="C2375" s="29" t="s">
        <v>3196</v>
      </c>
      <c r="D2375" s="29" t="s">
        <v>3197</v>
      </c>
      <c r="E2375" s="29" t="s">
        <v>3746</v>
      </c>
      <c r="F2375" s="29" t="s">
        <v>3747</v>
      </c>
      <c r="G2375" s="29" t="s">
        <v>3233</v>
      </c>
      <c r="H2375" s="29" t="s">
        <v>3234</v>
      </c>
      <c r="I2375" s="29" t="s">
        <v>3242</v>
      </c>
      <c r="J2375" s="29" t="s">
        <v>3243</v>
      </c>
      <c r="K2375" s="29" t="s">
        <v>3244</v>
      </c>
      <c r="L2375" s="29" t="s">
        <v>3104</v>
      </c>
      <c r="M2375" s="29" t="s">
        <v>3245</v>
      </c>
      <c r="N2375" s="29" t="s">
        <v>3246</v>
      </c>
      <c r="O2375" s="29" t="s">
        <v>3250</v>
      </c>
      <c r="P2375" s="29" t="s">
        <v>3251</v>
      </c>
      <c r="Q2375" s="29" t="s">
        <v>3209</v>
      </c>
      <c r="R2375" s="29" t="s">
        <v>3210</v>
      </c>
      <c r="S2375" s="29" t="s">
        <v>3098</v>
      </c>
      <c r="T2375" s="29"/>
      <c r="U2375" s="30">
        <v>10000</v>
      </c>
      <c r="V2375" s="30">
        <v>10000</v>
      </c>
      <c r="W2375" s="30">
        <v>10000</v>
      </c>
      <c r="X2375" s="30">
        <v>10000</v>
      </c>
      <c r="Y2375" s="30">
        <v>10000</v>
      </c>
      <c r="Z2375" s="30">
        <v>10000</v>
      </c>
      <c r="AA2375" s="30">
        <v>9678</v>
      </c>
      <c r="AB2375" s="30">
        <v>10000</v>
      </c>
      <c r="AC2375" s="30">
        <v>10000</v>
      </c>
      <c r="AD2375" s="30">
        <v>10000</v>
      </c>
      <c r="AE2375" s="30">
        <v>10000</v>
      </c>
      <c r="AF2375" s="30">
        <v>10000</v>
      </c>
    </row>
    <row r="2376" spans="1:32" x14ac:dyDescent="0.45">
      <c r="A2376" s="29" t="s">
        <v>586</v>
      </c>
      <c r="B2376" s="29" t="s">
        <v>587</v>
      </c>
      <c r="C2376" s="29" t="s">
        <v>3196</v>
      </c>
      <c r="D2376" s="29" t="s">
        <v>3197</v>
      </c>
      <c r="E2376" s="29" t="s">
        <v>3746</v>
      </c>
      <c r="F2376" s="29" t="s">
        <v>3747</v>
      </c>
      <c r="G2376" s="29" t="s">
        <v>3233</v>
      </c>
      <c r="H2376" s="29" t="s">
        <v>3234</v>
      </c>
      <c r="I2376" s="29" t="s">
        <v>3242</v>
      </c>
      <c r="J2376" s="29" t="s">
        <v>3243</v>
      </c>
      <c r="K2376" s="29" t="s">
        <v>3244</v>
      </c>
      <c r="L2376" s="29" t="s">
        <v>3104</v>
      </c>
      <c r="M2376" s="29" t="s">
        <v>3245</v>
      </c>
      <c r="N2376" s="29" t="s">
        <v>3246</v>
      </c>
      <c r="O2376" s="29" t="s">
        <v>3701</v>
      </c>
      <c r="P2376" s="29" t="s">
        <v>3702</v>
      </c>
      <c r="Q2376" s="29" t="s">
        <v>3249</v>
      </c>
      <c r="R2376" s="29" t="s">
        <v>3210</v>
      </c>
      <c r="S2376" s="29" t="s">
        <v>3098</v>
      </c>
      <c r="T2376" s="29"/>
      <c r="U2376" s="30">
        <v>412</v>
      </c>
      <c r="V2376" s="30">
        <v>412</v>
      </c>
      <c r="W2376" s="30">
        <v>412</v>
      </c>
      <c r="X2376" s="30">
        <v>404</v>
      </c>
      <c r="Y2376" s="30">
        <v>0</v>
      </c>
      <c r="Z2376" s="30">
        <v>0</v>
      </c>
      <c r="AA2376" s="30">
        <v>0</v>
      </c>
      <c r="AB2376" s="30">
        <v>0</v>
      </c>
      <c r="AC2376" s="30">
        <v>0</v>
      </c>
      <c r="AD2376" s="30">
        <v>0</v>
      </c>
      <c r="AE2376" s="30">
        <v>0</v>
      </c>
      <c r="AF2376" s="30">
        <v>0</v>
      </c>
    </row>
    <row r="2377" spans="1:32" x14ac:dyDescent="0.45">
      <c r="A2377" s="29" t="s">
        <v>586</v>
      </c>
      <c r="B2377" s="29" t="s">
        <v>587</v>
      </c>
      <c r="C2377" s="29" t="s">
        <v>3196</v>
      </c>
      <c r="D2377" s="29" t="s">
        <v>3197</v>
      </c>
      <c r="E2377" s="29" t="s">
        <v>3746</v>
      </c>
      <c r="F2377" s="29" t="s">
        <v>3747</v>
      </c>
      <c r="G2377" s="29" t="s">
        <v>3233</v>
      </c>
      <c r="H2377" s="29" t="s">
        <v>3234</v>
      </c>
      <c r="I2377" s="29" t="s">
        <v>3242</v>
      </c>
      <c r="J2377" s="29" t="s">
        <v>3243</v>
      </c>
      <c r="K2377" s="29" t="s">
        <v>3244</v>
      </c>
      <c r="L2377" s="29" t="s">
        <v>3104</v>
      </c>
      <c r="M2377" s="29" t="s">
        <v>3245</v>
      </c>
      <c r="N2377" s="29" t="s">
        <v>3246</v>
      </c>
      <c r="O2377" s="29" t="s">
        <v>3701</v>
      </c>
      <c r="P2377" s="29" t="s">
        <v>3702</v>
      </c>
      <c r="Q2377" s="29" t="s">
        <v>3209</v>
      </c>
      <c r="R2377" s="29" t="s">
        <v>3210</v>
      </c>
      <c r="S2377" s="29" t="s">
        <v>3098</v>
      </c>
      <c r="T2377" s="29"/>
      <c r="U2377" s="30">
        <v>15000</v>
      </c>
      <c r="V2377" s="30">
        <v>15000</v>
      </c>
      <c r="W2377" s="30">
        <v>15000</v>
      </c>
      <c r="X2377" s="30">
        <v>15000</v>
      </c>
      <c r="Y2377" s="30">
        <v>15000</v>
      </c>
      <c r="Z2377" s="30">
        <v>15000</v>
      </c>
      <c r="AA2377" s="30">
        <v>15000</v>
      </c>
      <c r="AB2377" s="30">
        <v>15000</v>
      </c>
      <c r="AC2377" s="30">
        <v>15000</v>
      </c>
      <c r="AD2377" s="30">
        <v>15000</v>
      </c>
      <c r="AE2377" s="30">
        <v>15000</v>
      </c>
      <c r="AF2377" s="30">
        <v>15000</v>
      </c>
    </row>
    <row r="2378" spans="1:32" x14ac:dyDescent="0.45">
      <c r="A2378" s="29" t="s">
        <v>586</v>
      </c>
      <c r="B2378" s="29" t="s">
        <v>587</v>
      </c>
      <c r="C2378" s="29" t="s">
        <v>3196</v>
      </c>
      <c r="D2378" s="29" t="s">
        <v>3197</v>
      </c>
      <c r="E2378" s="29" t="s">
        <v>3746</v>
      </c>
      <c r="F2378" s="29" t="s">
        <v>3747</v>
      </c>
      <c r="G2378" s="29" t="s">
        <v>3233</v>
      </c>
      <c r="H2378" s="29" t="s">
        <v>3234</v>
      </c>
      <c r="I2378" s="29" t="s">
        <v>3242</v>
      </c>
      <c r="J2378" s="29" t="s">
        <v>3243</v>
      </c>
      <c r="K2378" s="29" t="s">
        <v>3258</v>
      </c>
      <c r="L2378" s="29" t="s">
        <v>3105</v>
      </c>
      <c r="M2378" s="29" t="s">
        <v>3259</v>
      </c>
      <c r="N2378" s="29" t="s">
        <v>3105</v>
      </c>
      <c r="O2378" s="29" t="s">
        <v>3260</v>
      </c>
      <c r="P2378" s="29" t="s">
        <v>3261</v>
      </c>
      <c r="Q2378" s="29" t="s">
        <v>3209</v>
      </c>
      <c r="R2378" s="29" t="s">
        <v>3210</v>
      </c>
      <c r="S2378" s="29" t="s">
        <v>3098</v>
      </c>
      <c r="T2378" s="29"/>
      <c r="U2378" s="30">
        <v>7000</v>
      </c>
      <c r="V2378" s="30">
        <v>7000</v>
      </c>
      <c r="W2378" s="30">
        <v>7000</v>
      </c>
      <c r="X2378" s="30">
        <v>7000</v>
      </c>
      <c r="Y2378" s="30">
        <v>7000</v>
      </c>
      <c r="Z2378" s="30">
        <v>7000</v>
      </c>
      <c r="AA2378" s="30">
        <v>7000</v>
      </c>
      <c r="AB2378" s="30">
        <v>7000</v>
      </c>
      <c r="AC2378" s="30">
        <v>7000</v>
      </c>
      <c r="AD2378" s="30">
        <v>7000</v>
      </c>
      <c r="AE2378" s="30">
        <v>7000</v>
      </c>
      <c r="AF2378" s="30">
        <v>7000</v>
      </c>
    </row>
    <row r="2379" spans="1:32" x14ac:dyDescent="0.45">
      <c r="A2379" s="29" t="s">
        <v>586</v>
      </c>
      <c r="B2379" s="29" t="s">
        <v>587</v>
      </c>
      <c r="C2379" s="29" t="s">
        <v>3196</v>
      </c>
      <c r="D2379" s="29" t="s">
        <v>3197</v>
      </c>
      <c r="E2379" s="29" t="s">
        <v>3746</v>
      </c>
      <c r="F2379" s="29" t="s">
        <v>3747</v>
      </c>
      <c r="G2379" s="29" t="s">
        <v>3233</v>
      </c>
      <c r="H2379" s="29" t="s">
        <v>3234</v>
      </c>
      <c r="I2379" s="29" t="s">
        <v>3262</v>
      </c>
      <c r="J2379" s="29" t="s">
        <v>3263</v>
      </c>
      <c r="K2379" s="29" t="s">
        <v>3264</v>
      </c>
      <c r="L2379" s="29" t="s">
        <v>3103</v>
      </c>
      <c r="M2379" s="29" t="s">
        <v>3265</v>
      </c>
      <c r="N2379" s="29" t="s">
        <v>3266</v>
      </c>
      <c r="O2379" s="29" t="s">
        <v>3267</v>
      </c>
      <c r="P2379" s="29" t="s">
        <v>3268</v>
      </c>
      <c r="Q2379" s="29" t="s">
        <v>3209</v>
      </c>
      <c r="R2379" s="29" t="s">
        <v>3210</v>
      </c>
      <c r="S2379" s="29" t="s">
        <v>3098</v>
      </c>
      <c r="T2379" s="29"/>
      <c r="U2379" s="30">
        <v>15600</v>
      </c>
      <c r="V2379" s="30">
        <v>15600</v>
      </c>
      <c r="W2379" s="30">
        <v>15600</v>
      </c>
      <c r="X2379" s="30">
        <v>15600</v>
      </c>
      <c r="Y2379" s="30">
        <v>15600</v>
      </c>
      <c r="Z2379" s="30">
        <v>15600</v>
      </c>
      <c r="AA2379" s="30">
        <v>15600</v>
      </c>
      <c r="AB2379" s="30">
        <v>15600</v>
      </c>
      <c r="AC2379" s="30">
        <v>15600</v>
      </c>
      <c r="AD2379" s="30">
        <v>15600</v>
      </c>
      <c r="AE2379" s="30">
        <v>15600</v>
      </c>
      <c r="AF2379" s="30">
        <v>15600</v>
      </c>
    </row>
    <row r="2380" spans="1:32" x14ac:dyDescent="0.45">
      <c r="A2380" s="29" t="s">
        <v>586</v>
      </c>
      <c r="B2380" s="29" t="s">
        <v>587</v>
      </c>
      <c r="C2380" s="29" t="s">
        <v>3196</v>
      </c>
      <c r="D2380" s="29" t="s">
        <v>3197</v>
      </c>
      <c r="E2380" s="29" t="s">
        <v>3746</v>
      </c>
      <c r="F2380" s="29" t="s">
        <v>3747</v>
      </c>
      <c r="G2380" s="29" t="s">
        <v>3233</v>
      </c>
      <c r="H2380" s="29" t="s">
        <v>3234</v>
      </c>
      <c r="I2380" s="29" t="s">
        <v>3262</v>
      </c>
      <c r="J2380" s="29" t="s">
        <v>3263</v>
      </c>
      <c r="K2380" s="29" t="s">
        <v>3264</v>
      </c>
      <c r="L2380" s="29" t="s">
        <v>3103</v>
      </c>
      <c r="M2380" s="29" t="s">
        <v>3265</v>
      </c>
      <c r="N2380" s="29" t="s">
        <v>3266</v>
      </c>
      <c r="O2380" s="29" t="s">
        <v>3269</v>
      </c>
      <c r="P2380" s="29" t="s">
        <v>3270</v>
      </c>
      <c r="Q2380" s="29" t="s">
        <v>3209</v>
      </c>
      <c r="R2380" s="29" t="s">
        <v>3210</v>
      </c>
      <c r="S2380" s="29" t="s">
        <v>3098</v>
      </c>
      <c r="T2380" s="29"/>
      <c r="U2380" s="30">
        <v>39</v>
      </c>
      <c r="V2380" s="30">
        <v>0</v>
      </c>
      <c r="W2380" s="30">
        <v>0</v>
      </c>
      <c r="X2380" s="30">
        <v>39</v>
      </c>
      <c r="Y2380" s="30">
        <v>0</v>
      </c>
      <c r="Z2380" s="30">
        <v>117</v>
      </c>
      <c r="AA2380" s="30">
        <v>0</v>
      </c>
      <c r="AB2380" s="30">
        <v>0</v>
      </c>
      <c r="AC2380" s="30">
        <v>39</v>
      </c>
      <c r="AD2380" s="30">
        <v>0</v>
      </c>
      <c r="AE2380" s="30">
        <v>0</v>
      </c>
      <c r="AF2380" s="30">
        <v>0</v>
      </c>
    </row>
    <row r="2381" spans="1:32" x14ac:dyDescent="0.45">
      <c r="A2381" s="29" t="s">
        <v>586</v>
      </c>
      <c r="B2381" s="29" t="s">
        <v>587</v>
      </c>
      <c r="C2381" s="29" t="s">
        <v>3196</v>
      </c>
      <c r="D2381" s="29" t="s">
        <v>3197</v>
      </c>
      <c r="E2381" s="29" t="s">
        <v>3746</v>
      </c>
      <c r="F2381" s="29" t="s">
        <v>3747</v>
      </c>
      <c r="G2381" s="29" t="s">
        <v>3233</v>
      </c>
      <c r="H2381" s="29" t="s">
        <v>3234</v>
      </c>
      <c r="I2381" s="29" t="s">
        <v>3262</v>
      </c>
      <c r="J2381" s="29" t="s">
        <v>3263</v>
      </c>
      <c r="K2381" s="29" t="s">
        <v>3264</v>
      </c>
      <c r="L2381" s="29" t="s">
        <v>3103</v>
      </c>
      <c r="M2381" s="29" t="s">
        <v>3265</v>
      </c>
      <c r="N2381" s="29" t="s">
        <v>3266</v>
      </c>
      <c r="O2381" s="29" t="s">
        <v>3271</v>
      </c>
      <c r="P2381" s="29" t="s">
        <v>3272</v>
      </c>
      <c r="Q2381" s="29" t="s">
        <v>3209</v>
      </c>
      <c r="R2381" s="29" t="s">
        <v>3210</v>
      </c>
      <c r="S2381" s="29" t="s">
        <v>3098</v>
      </c>
      <c r="T2381" s="29"/>
      <c r="U2381" s="30">
        <v>0</v>
      </c>
      <c r="V2381" s="30">
        <v>0</v>
      </c>
      <c r="W2381" s="30">
        <v>0</v>
      </c>
      <c r="X2381" s="30">
        <v>58</v>
      </c>
      <c r="Y2381" s="30">
        <v>0</v>
      </c>
      <c r="Z2381" s="30">
        <v>0</v>
      </c>
      <c r="AA2381" s="30">
        <v>0</v>
      </c>
      <c r="AB2381" s="30">
        <v>58</v>
      </c>
      <c r="AC2381" s="30">
        <v>0</v>
      </c>
      <c r="AD2381" s="30">
        <v>0</v>
      </c>
      <c r="AE2381" s="30">
        <v>0</v>
      </c>
      <c r="AF2381" s="30">
        <v>0</v>
      </c>
    </row>
    <row r="2382" spans="1:32" x14ac:dyDescent="0.45">
      <c r="A2382" s="29" t="s">
        <v>586</v>
      </c>
      <c r="B2382" s="29" t="s">
        <v>587</v>
      </c>
      <c r="C2382" s="29" t="s">
        <v>3196</v>
      </c>
      <c r="D2382" s="29" t="s">
        <v>3197</v>
      </c>
      <c r="E2382" s="29" t="s">
        <v>3746</v>
      </c>
      <c r="F2382" s="29" t="s">
        <v>3747</v>
      </c>
      <c r="G2382" s="29" t="s">
        <v>3233</v>
      </c>
      <c r="H2382" s="29" t="s">
        <v>3234</v>
      </c>
      <c r="I2382" s="29" t="s">
        <v>3262</v>
      </c>
      <c r="J2382" s="29" t="s">
        <v>3263</v>
      </c>
      <c r="K2382" s="29" t="s">
        <v>3264</v>
      </c>
      <c r="L2382" s="29" t="s">
        <v>3103</v>
      </c>
      <c r="M2382" s="29" t="s">
        <v>3326</v>
      </c>
      <c r="N2382" s="29" t="s">
        <v>3327</v>
      </c>
      <c r="O2382" s="29" t="s">
        <v>3328</v>
      </c>
      <c r="P2382" s="29" t="s">
        <v>3329</v>
      </c>
      <c r="Q2382" s="29" t="s">
        <v>3209</v>
      </c>
      <c r="R2382" s="29" t="s">
        <v>3210</v>
      </c>
      <c r="S2382" s="29" t="s">
        <v>3098</v>
      </c>
      <c r="T2382" s="29"/>
      <c r="U2382" s="30">
        <v>0</v>
      </c>
      <c r="V2382" s="30">
        <v>0</v>
      </c>
      <c r="W2382" s="30">
        <v>0</v>
      </c>
      <c r="X2382" s="30">
        <v>0</v>
      </c>
      <c r="Y2382" s="30">
        <v>0</v>
      </c>
      <c r="Z2382" s="30">
        <v>0</v>
      </c>
      <c r="AA2382" s="30">
        <v>0</v>
      </c>
      <c r="AB2382" s="30">
        <v>0</v>
      </c>
      <c r="AC2382" s="30">
        <v>0</v>
      </c>
      <c r="AD2382" s="30">
        <v>0</v>
      </c>
      <c r="AE2382" s="30">
        <v>0</v>
      </c>
      <c r="AF2382" s="30">
        <v>0</v>
      </c>
    </row>
    <row r="2383" spans="1:32" x14ac:dyDescent="0.45">
      <c r="A2383" s="29" t="s">
        <v>586</v>
      </c>
      <c r="B2383" s="29" t="s">
        <v>587</v>
      </c>
      <c r="C2383" s="29" t="s">
        <v>3196</v>
      </c>
      <c r="D2383" s="29" t="s">
        <v>3197</v>
      </c>
      <c r="E2383" s="29" t="s">
        <v>3746</v>
      </c>
      <c r="F2383" s="29" t="s">
        <v>3747</v>
      </c>
      <c r="G2383" s="29" t="s">
        <v>3233</v>
      </c>
      <c r="H2383" s="29" t="s">
        <v>3234</v>
      </c>
      <c r="I2383" s="29" t="s">
        <v>3262</v>
      </c>
      <c r="J2383" s="29" t="s">
        <v>3263</v>
      </c>
      <c r="K2383" s="29" t="s">
        <v>3264</v>
      </c>
      <c r="L2383" s="29" t="s">
        <v>3103</v>
      </c>
      <c r="M2383" s="29" t="s">
        <v>3326</v>
      </c>
      <c r="N2383" s="29" t="s">
        <v>3327</v>
      </c>
      <c r="O2383" s="29" t="s">
        <v>3330</v>
      </c>
      <c r="P2383" s="29" t="s">
        <v>3331</v>
      </c>
      <c r="Q2383" s="29" t="s">
        <v>3209</v>
      </c>
      <c r="R2383" s="29" t="s">
        <v>3210</v>
      </c>
      <c r="S2383" s="29" t="s">
        <v>3098</v>
      </c>
      <c r="T2383" s="29"/>
      <c r="U2383" s="30">
        <v>0</v>
      </c>
      <c r="V2383" s="30">
        <v>0</v>
      </c>
      <c r="W2383" s="30">
        <v>0</v>
      </c>
      <c r="X2383" s="30">
        <v>0</v>
      </c>
      <c r="Y2383" s="30">
        <v>0</v>
      </c>
      <c r="Z2383" s="30">
        <v>0</v>
      </c>
      <c r="AA2383" s="30">
        <v>0</v>
      </c>
      <c r="AB2383" s="30">
        <v>0</v>
      </c>
      <c r="AC2383" s="30">
        <v>0</v>
      </c>
      <c r="AD2383" s="30">
        <v>0</v>
      </c>
      <c r="AE2383" s="30">
        <v>0</v>
      </c>
      <c r="AF2383" s="30">
        <v>0</v>
      </c>
    </row>
    <row r="2384" spans="1:32" x14ac:dyDescent="0.45">
      <c r="A2384" s="29" t="s">
        <v>586</v>
      </c>
      <c r="B2384" s="29" t="s">
        <v>587</v>
      </c>
      <c r="C2384" s="29" t="s">
        <v>3196</v>
      </c>
      <c r="D2384" s="29" t="s">
        <v>3197</v>
      </c>
      <c r="E2384" s="29" t="s">
        <v>3746</v>
      </c>
      <c r="F2384" s="29" t="s">
        <v>3747</v>
      </c>
      <c r="G2384" s="29" t="s">
        <v>3233</v>
      </c>
      <c r="H2384" s="29" t="s">
        <v>3234</v>
      </c>
      <c r="I2384" s="29" t="s">
        <v>3262</v>
      </c>
      <c r="J2384" s="29" t="s">
        <v>3263</v>
      </c>
      <c r="K2384" s="29" t="s">
        <v>3264</v>
      </c>
      <c r="L2384" s="29" t="s">
        <v>3103</v>
      </c>
      <c r="M2384" s="29" t="s">
        <v>3326</v>
      </c>
      <c r="N2384" s="29" t="s">
        <v>3327</v>
      </c>
      <c r="O2384" s="29" t="s">
        <v>3332</v>
      </c>
      <c r="P2384" s="29" t="s">
        <v>3333</v>
      </c>
      <c r="Q2384" s="29" t="s">
        <v>3209</v>
      </c>
      <c r="R2384" s="29" t="s">
        <v>3210</v>
      </c>
      <c r="S2384" s="29" t="s">
        <v>3098</v>
      </c>
      <c r="T2384" s="29"/>
      <c r="U2384" s="30">
        <v>5500</v>
      </c>
      <c r="V2384" s="30">
        <v>5500</v>
      </c>
      <c r="W2384" s="30">
        <v>5500</v>
      </c>
      <c r="X2384" s="30">
        <v>5500</v>
      </c>
      <c r="Y2384" s="30">
        <v>5500</v>
      </c>
      <c r="Z2384" s="30">
        <v>5500</v>
      </c>
      <c r="AA2384" s="30">
        <v>5500</v>
      </c>
      <c r="AB2384" s="30">
        <v>5500</v>
      </c>
      <c r="AC2384" s="30">
        <v>5500</v>
      </c>
      <c r="AD2384" s="30">
        <v>5500</v>
      </c>
      <c r="AE2384" s="30">
        <v>5500</v>
      </c>
      <c r="AF2384" s="30">
        <v>5500</v>
      </c>
    </row>
    <row r="2385" spans="1:32" x14ac:dyDescent="0.45">
      <c r="A2385" s="29" t="s">
        <v>586</v>
      </c>
      <c r="B2385" s="29" t="s">
        <v>587</v>
      </c>
      <c r="C2385" s="29" t="s">
        <v>3196</v>
      </c>
      <c r="D2385" s="29" t="s">
        <v>3197</v>
      </c>
      <c r="E2385" s="29" t="s">
        <v>3746</v>
      </c>
      <c r="F2385" s="29" t="s">
        <v>3747</v>
      </c>
      <c r="G2385" s="29" t="s">
        <v>3233</v>
      </c>
      <c r="H2385" s="29" t="s">
        <v>3234</v>
      </c>
      <c r="I2385" s="29" t="s">
        <v>3275</v>
      </c>
      <c r="J2385" s="29" t="s">
        <v>3276</v>
      </c>
      <c r="K2385" s="29" t="s">
        <v>3277</v>
      </c>
      <c r="L2385" s="29" t="s">
        <v>3100</v>
      </c>
      <c r="M2385" s="29" t="s">
        <v>3278</v>
      </c>
      <c r="N2385" s="29" t="s">
        <v>3279</v>
      </c>
      <c r="O2385" s="29" t="s">
        <v>3446</v>
      </c>
      <c r="P2385" s="29" t="s">
        <v>3447</v>
      </c>
      <c r="Q2385" s="29" t="s">
        <v>3209</v>
      </c>
      <c r="R2385" s="29" t="s">
        <v>3210</v>
      </c>
      <c r="S2385" s="29" t="s">
        <v>3098</v>
      </c>
      <c r="T2385" s="29"/>
      <c r="U2385" s="30">
        <v>40500</v>
      </c>
      <c r="V2385" s="30">
        <v>40500</v>
      </c>
      <c r="W2385" s="30">
        <v>40500</v>
      </c>
      <c r="X2385" s="30">
        <v>40500</v>
      </c>
      <c r="Y2385" s="30">
        <v>40500</v>
      </c>
      <c r="Z2385" s="30">
        <v>40500</v>
      </c>
      <c r="AA2385" s="30">
        <v>40500</v>
      </c>
      <c r="AB2385" s="30">
        <v>40500</v>
      </c>
      <c r="AC2385" s="30">
        <v>40500</v>
      </c>
      <c r="AD2385" s="30">
        <v>39194</v>
      </c>
      <c r="AE2385" s="30">
        <v>40500</v>
      </c>
      <c r="AF2385" s="30">
        <v>40500</v>
      </c>
    </row>
    <row r="2386" spans="1:32" x14ac:dyDescent="0.45">
      <c r="A2386" s="29" t="s">
        <v>586</v>
      </c>
      <c r="B2386" s="29" t="s">
        <v>587</v>
      </c>
      <c r="C2386" s="29" t="s">
        <v>3196</v>
      </c>
      <c r="D2386" s="29" t="s">
        <v>3197</v>
      </c>
      <c r="E2386" s="29" t="s">
        <v>3746</v>
      </c>
      <c r="F2386" s="29" t="s">
        <v>3747</v>
      </c>
      <c r="G2386" s="29" t="s">
        <v>3233</v>
      </c>
      <c r="H2386" s="29" t="s">
        <v>3234</v>
      </c>
      <c r="I2386" s="29" t="s">
        <v>3275</v>
      </c>
      <c r="J2386" s="29" t="s">
        <v>3276</v>
      </c>
      <c r="K2386" s="29" t="s">
        <v>3277</v>
      </c>
      <c r="L2386" s="29" t="s">
        <v>3100</v>
      </c>
      <c r="M2386" s="29" t="s">
        <v>3278</v>
      </c>
      <c r="N2386" s="29" t="s">
        <v>3279</v>
      </c>
      <c r="O2386" s="29" t="s">
        <v>3280</v>
      </c>
      <c r="P2386" s="29" t="s">
        <v>3281</v>
      </c>
      <c r="Q2386" s="29" t="s">
        <v>3249</v>
      </c>
      <c r="R2386" s="29" t="s">
        <v>3210</v>
      </c>
      <c r="S2386" s="29" t="s">
        <v>3098</v>
      </c>
      <c r="T2386" s="29"/>
      <c r="U2386" s="30">
        <v>618</v>
      </c>
      <c r="V2386" s="30">
        <v>618</v>
      </c>
      <c r="W2386" s="30">
        <v>618</v>
      </c>
      <c r="X2386" s="30">
        <v>14243</v>
      </c>
      <c r="Y2386" s="30">
        <v>0</v>
      </c>
      <c r="Z2386" s="30">
        <v>0</v>
      </c>
      <c r="AA2386" s="30">
        <v>0</v>
      </c>
      <c r="AB2386" s="30">
        <v>0</v>
      </c>
      <c r="AC2386" s="30">
        <v>0</v>
      </c>
      <c r="AD2386" s="30">
        <v>0</v>
      </c>
      <c r="AE2386" s="30">
        <v>0</v>
      </c>
      <c r="AF2386" s="30">
        <v>0</v>
      </c>
    </row>
    <row r="2387" spans="1:32" x14ac:dyDescent="0.45">
      <c r="A2387" s="29" t="s">
        <v>586</v>
      </c>
      <c r="B2387" s="29" t="s">
        <v>587</v>
      </c>
      <c r="C2387" s="29" t="s">
        <v>3196</v>
      </c>
      <c r="D2387" s="29" t="s">
        <v>3197</v>
      </c>
      <c r="E2387" s="29" t="s">
        <v>3746</v>
      </c>
      <c r="F2387" s="29" t="s">
        <v>3747</v>
      </c>
      <c r="G2387" s="29" t="s">
        <v>3233</v>
      </c>
      <c r="H2387" s="29" t="s">
        <v>3234</v>
      </c>
      <c r="I2387" s="29" t="s">
        <v>3275</v>
      </c>
      <c r="J2387" s="29" t="s">
        <v>3276</v>
      </c>
      <c r="K2387" s="29" t="s">
        <v>3277</v>
      </c>
      <c r="L2387" s="29" t="s">
        <v>3100</v>
      </c>
      <c r="M2387" s="29" t="s">
        <v>3278</v>
      </c>
      <c r="N2387" s="29" t="s">
        <v>3279</v>
      </c>
      <c r="O2387" s="29" t="s">
        <v>3280</v>
      </c>
      <c r="P2387" s="29" t="s">
        <v>3281</v>
      </c>
      <c r="Q2387" s="29" t="s">
        <v>3209</v>
      </c>
      <c r="R2387" s="29" t="s">
        <v>3210</v>
      </c>
      <c r="S2387" s="29" t="s">
        <v>3098</v>
      </c>
      <c r="T2387" s="29"/>
      <c r="U2387" s="30">
        <v>60000</v>
      </c>
      <c r="V2387" s="30">
        <v>60000</v>
      </c>
      <c r="W2387" s="30">
        <v>60000</v>
      </c>
      <c r="X2387" s="30">
        <v>60000</v>
      </c>
      <c r="Y2387" s="30">
        <v>60000</v>
      </c>
      <c r="Z2387" s="30">
        <v>60000</v>
      </c>
      <c r="AA2387" s="30">
        <v>60000</v>
      </c>
      <c r="AB2387" s="30">
        <v>60000</v>
      </c>
      <c r="AC2387" s="30">
        <v>60000</v>
      </c>
      <c r="AD2387" s="30">
        <v>60000</v>
      </c>
      <c r="AE2387" s="30">
        <v>60000</v>
      </c>
      <c r="AF2387" s="30">
        <v>60000</v>
      </c>
    </row>
    <row r="2388" spans="1:32" x14ac:dyDescent="0.45">
      <c r="A2388" s="29" t="s">
        <v>586</v>
      </c>
      <c r="B2388" s="29" t="s">
        <v>587</v>
      </c>
      <c r="C2388" s="29" t="s">
        <v>3196</v>
      </c>
      <c r="D2388" s="29" t="s">
        <v>3197</v>
      </c>
      <c r="E2388" s="29" t="s">
        <v>3746</v>
      </c>
      <c r="F2388" s="29" t="s">
        <v>3747</v>
      </c>
      <c r="G2388" s="29" t="s">
        <v>3233</v>
      </c>
      <c r="H2388" s="29" t="s">
        <v>3234</v>
      </c>
      <c r="I2388" s="29" t="s">
        <v>3275</v>
      </c>
      <c r="J2388" s="29" t="s">
        <v>3276</v>
      </c>
      <c r="K2388" s="29" t="s">
        <v>3282</v>
      </c>
      <c r="L2388" s="29" t="s">
        <v>3112</v>
      </c>
      <c r="M2388" s="29" t="s">
        <v>3283</v>
      </c>
      <c r="N2388" s="29" t="s">
        <v>3284</v>
      </c>
      <c r="O2388" s="29" t="s">
        <v>3376</v>
      </c>
      <c r="P2388" s="29" t="s">
        <v>3377</v>
      </c>
      <c r="Q2388" s="29" t="s">
        <v>3209</v>
      </c>
      <c r="R2388" s="29" t="s">
        <v>3210</v>
      </c>
      <c r="S2388" s="29" t="s">
        <v>3098</v>
      </c>
      <c r="T2388" s="29"/>
      <c r="U2388" s="30">
        <v>25500</v>
      </c>
      <c r="V2388" s="30">
        <v>25500</v>
      </c>
      <c r="W2388" s="30">
        <v>25500</v>
      </c>
      <c r="X2388" s="30">
        <v>25500</v>
      </c>
      <c r="Y2388" s="30">
        <v>25500</v>
      </c>
      <c r="Z2388" s="30">
        <v>25500</v>
      </c>
      <c r="AA2388" s="30">
        <v>25500</v>
      </c>
      <c r="AB2388" s="30">
        <v>25500</v>
      </c>
      <c r="AC2388" s="30">
        <v>25500</v>
      </c>
      <c r="AD2388" s="30">
        <v>25500</v>
      </c>
      <c r="AE2388" s="30">
        <v>25500</v>
      </c>
      <c r="AF2388" s="30">
        <v>25500</v>
      </c>
    </row>
    <row r="2389" spans="1:32" x14ac:dyDescent="0.45">
      <c r="A2389" s="29" t="s">
        <v>586</v>
      </c>
      <c r="B2389" s="29" t="s">
        <v>587</v>
      </c>
      <c r="C2389" s="29" t="s">
        <v>3196</v>
      </c>
      <c r="D2389" s="29" t="s">
        <v>3197</v>
      </c>
      <c r="E2389" s="29" t="s">
        <v>3746</v>
      </c>
      <c r="F2389" s="29" t="s">
        <v>3747</v>
      </c>
      <c r="G2389" s="29" t="s">
        <v>3233</v>
      </c>
      <c r="H2389" s="29" t="s">
        <v>3234</v>
      </c>
      <c r="I2389" s="29" t="s">
        <v>3275</v>
      </c>
      <c r="J2389" s="29" t="s">
        <v>3276</v>
      </c>
      <c r="K2389" s="29" t="s">
        <v>3282</v>
      </c>
      <c r="L2389" s="29" t="s">
        <v>3112</v>
      </c>
      <c r="M2389" s="29" t="s">
        <v>3283</v>
      </c>
      <c r="N2389" s="29" t="s">
        <v>3284</v>
      </c>
      <c r="O2389" s="29" t="s">
        <v>3448</v>
      </c>
      <c r="P2389" s="29" t="s">
        <v>3449</v>
      </c>
      <c r="Q2389" s="29" t="s">
        <v>3209</v>
      </c>
      <c r="R2389" s="29" t="s">
        <v>3210</v>
      </c>
      <c r="S2389" s="29" t="s">
        <v>3098</v>
      </c>
      <c r="T2389" s="29"/>
      <c r="U2389" s="30">
        <v>20000</v>
      </c>
      <c r="V2389" s="30">
        <v>20000</v>
      </c>
      <c r="W2389" s="30">
        <v>20000</v>
      </c>
      <c r="X2389" s="30">
        <v>20000</v>
      </c>
      <c r="Y2389" s="30">
        <v>20000</v>
      </c>
      <c r="Z2389" s="30">
        <v>20000</v>
      </c>
      <c r="AA2389" s="30">
        <v>19355</v>
      </c>
      <c r="AB2389" s="30">
        <v>20000</v>
      </c>
      <c r="AC2389" s="30">
        <v>20000</v>
      </c>
      <c r="AD2389" s="30">
        <v>20000</v>
      </c>
      <c r="AE2389" s="30">
        <v>20000</v>
      </c>
      <c r="AF2389" s="30">
        <v>20000</v>
      </c>
    </row>
    <row r="2390" spans="1:32" x14ac:dyDescent="0.45">
      <c r="A2390" s="29" t="s">
        <v>586</v>
      </c>
      <c r="B2390" s="29" t="s">
        <v>587</v>
      </c>
      <c r="C2390" s="29" t="s">
        <v>3196</v>
      </c>
      <c r="D2390" s="29" t="s">
        <v>3197</v>
      </c>
      <c r="E2390" s="29" t="s">
        <v>3746</v>
      </c>
      <c r="F2390" s="29" t="s">
        <v>3747</v>
      </c>
      <c r="G2390" s="29" t="s">
        <v>3233</v>
      </c>
      <c r="H2390" s="29" t="s">
        <v>3234</v>
      </c>
      <c r="I2390" s="29" t="s">
        <v>3275</v>
      </c>
      <c r="J2390" s="29" t="s">
        <v>3276</v>
      </c>
      <c r="K2390" s="29" t="s">
        <v>3287</v>
      </c>
      <c r="L2390" s="29" t="s">
        <v>3101</v>
      </c>
      <c r="M2390" s="29" t="s">
        <v>3316</v>
      </c>
      <c r="N2390" s="29" t="s">
        <v>3317</v>
      </c>
      <c r="O2390" s="29" t="s">
        <v>3318</v>
      </c>
      <c r="P2390" s="29" t="s">
        <v>3319</v>
      </c>
      <c r="Q2390" s="29" t="s">
        <v>3209</v>
      </c>
      <c r="R2390" s="29" t="s">
        <v>3210</v>
      </c>
      <c r="S2390" s="29" t="s">
        <v>3098</v>
      </c>
      <c r="T2390" s="29"/>
      <c r="U2390" s="30">
        <v>2720</v>
      </c>
      <c r="V2390" s="30">
        <v>2720</v>
      </c>
      <c r="W2390" s="30">
        <v>2720</v>
      </c>
      <c r="X2390" s="30">
        <v>2720</v>
      </c>
      <c r="Y2390" s="30">
        <v>2720</v>
      </c>
      <c r="Z2390" s="30">
        <v>2720</v>
      </c>
      <c r="AA2390" s="30">
        <v>2720</v>
      </c>
      <c r="AB2390" s="30">
        <v>2720</v>
      </c>
      <c r="AC2390" s="30">
        <v>2720</v>
      </c>
      <c r="AD2390" s="30">
        <v>2720</v>
      </c>
      <c r="AE2390" s="30">
        <v>2678</v>
      </c>
      <c r="AF2390" s="30">
        <v>2678</v>
      </c>
    </row>
    <row r="2391" spans="1:32" x14ac:dyDescent="0.45">
      <c r="A2391" s="29" t="s">
        <v>586</v>
      </c>
      <c r="B2391" s="29" t="s">
        <v>587</v>
      </c>
      <c r="C2391" s="29" t="s">
        <v>3196</v>
      </c>
      <c r="D2391" s="29" t="s">
        <v>3197</v>
      </c>
      <c r="E2391" s="29" t="s">
        <v>3746</v>
      </c>
      <c r="F2391" s="29" t="s">
        <v>3747</v>
      </c>
      <c r="G2391" s="29" t="s">
        <v>3233</v>
      </c>
      <c r="H2391" s="29" t="s">
        <v>3234</v>
      </c>
      <c r="I2391" s="29" t="s">
        <v>3275</v>
      </c>
      <c r="J2391" s="29" t="s">
        <v>3276</v>
      </c>
      <c r="K2391" s="29" t="s">
        <v>3287</v>
      </c>
      <c r="L2391" s="29" t="s">
        <v>3101</v>
      </c>
      <c r="M2391" s="29" t="s">
        <v>3288</v>
      </c>
      <c r="N2391" s="29" t="s">
        <v>3289</v>
      </c>
      <c r="O2391" s="29" t="s">
        <v>3290</v>
      </c>
      <c r="P2391" s="29" t="s">
        <v>3291</v>
      </c>
      <c r="Q2391" s="29" t="s">
        <v>3249</v>
      </c>
      <c r="R2391" s="29" t="s">
        <v>3098</v>
      </c>
      <c r="S2391" s="29" t="s">
        <v>3098</v>
      </c>
      <c r="T2391" s="29"/>
      <c r="U2391" s="30">
        <v>775</v>
      </c>
      <c r="V2391" s="30">
        <v>775</v>
      </c>
      <c r="W2391" s="30">
        <v>775</v>
      </c>
      <c r="X2391" s="30">
        <v>775</v>
      </c>
      <c r="Y2391" s="30">
        <v>775</v>
      </c>
      <c r="Z2391" s="30">
        <v>775</v>
      </c>
      <c r="AA2391" s="30">
        <v>775</v>
      </c>
      <c r="AB2391" s="30">
        <v>775</v>
      </c>
      <c r="AC2391" s="30">
        <v>775</v>
      </c>
      <c r="AD2391" s="30">
        <v>775</v>
      </c>
      <c r="AE2391" s="30">
        <v>775</v>
      </c>
      <c r="AF2391" s="30">
        <v>775</v>
      </c>
    </row>
    <row r="2392" spans="1:32" x14ac:dyDescent="0.45">
      <c r="A2392" s="29" t="s">
        <v>586</v>
      </c>
      <c r="B2392" s="29" t="s">
        <v>587</v>
      </c>
      <c r="C2392" s="29" t="s">
        <v>3196</v>
      </c>
      <c r="D2392" s="29" t="s">
        <v>3197</v>
      </c>
      <c r="E2392" s="29" t="s">
        <v>3746</v>
      </c>
      <c r="F2392" s="29" t="s">
        <v>3747</v>
      </c>
      <c r="G2392" s="29" t="s">
        <v>3233</v>
      </c>
      <c r="H2392" s="29" t="s">
        <v>3234</v>
      </c>
      <c r="I2392" s="29" t="s">
        <v>3275</v>
      </c>
      <c r="J2392" s="29" t="s">
        <v>3276</v>
      </c>
      <c r="K2392" s="29" t="s">
        <v>3287</v>
      </c>
      <c r="L2392" s="29" t="s">
        <v>3101</v>
      </c>
      <c r="M2392" s="29" t="s">
        <v>3288</v>
      </c>
      <c r="N2392" s="29" t="s">
        <v>3289</v>
      </c>
      <c r="O2392" s="29" t="s">
        <v>3290</v>
      </c>
      <c r="P2392" s="29" t="s">
        <v>3291</v>
      </c>
      <c r="Q2392" s="29" t="s">
        <v>3209</v>
      </c>
      <c r="R2392" s="29" t="s">
        <v>3210</v>
      </c>
      <c r="S2392" s="29" t="s">
        <v>3098</v>
      </c>
      <c r="T2392" s="29"/>
      <c r="U2392" s="30">
        <v>5000</v>
      </c>
      <c r="V2392" s="30">
        <v>5000</v>
      </c>
      <c r="W2392" s="30">
        <v>5000</v>
      </c>
      <c r="X2392" s="30">
        <v>5000</v>
      </c>
      <c r="Y2392" s="30">
        <v>5000</v>
      </c>
      <c r="Z2392" s="30">
        <v>5000</v>
      </c>
      <c r="AA2392" s="30">
        <v>5000</v>
      </c>
      <c r="AB2392" s="30">
        <v>5000</v>
      </c>
      <c r="AC2392" s="30">
        <v>5000</v>
      </c>
      <c r="AD2392" s="30">
        <v>5000</v>
      </c>
      <c r="AE2392" s="30">
        <v>5000</v>
      </c>
      <c r="AF2392" s="30">
        <v>5000</v>
      </c>
    </row>
    <row r="2393" spans="1:32" x14ac:dyDescent="0.45">
      <c r="A2393" s="29" t="s">
        <v>586</v>
      </c>
      <c r="B2393" s="29" t="s">
        <v>587</v>
      </c>
      <c r="C2393" s="29" t="s">
        <v>3196</v>
      </c>
      <c r="D2393" s="29" t="s">
        <v>3197</v>
      </c>
      <c r="E2393" s="29" t="s">
        <v>3746</v>
      </c>
      <c r="F2393" s="29" t="s">
        <v>3747</v>
      </c>
      <c r="G2393" s="29" t="s">
        <v>3233</v>
      </c>
      <c r="H2393" s="29" t="s">
        <v>3234</v>
      </c>
      <c r="I2393" s="29" t="s">
        <v>3275</v>
      </c>
      <c r="J2393" s="29" t="s">
        <v>3276</v>
      </c>
      <c r="K2393" s="29" t="s">
        <v>3287</v>
      </c>
      <c r="L2393" s="29" t="s">
        <v>3101</v>
      </c>
      <c r="M2393" s="29" t="s">
        <v>3288</v>
      </c>
      <c r="N2393" s="29" t="s">
        <v>3289</v>
      </c>
      <c r="O2393" s="29" t="s">
        <v>3290</v>
      </c>
      <c r="P2393" s="29" t="s">
        <v>3291</v>
      </c>
      <c r="Q2393" s="29" t="s">
        <v>3209</v>
      </c>
      <c r="R2393" s="29" t="s">
        <v>3098</v>
      </c>
      <c r="S2393" s="29" t="s">
        <v>3098</v>
      </c>
      <c r="T2393" s="29"/>
      <c r="U2393" s="30">
        <v>259</v>
      </c>
      <c r="V2393" s="30">
        <v>1000</v>
      </c>
      <c r="W2393" s="30">
        <v>1000</v>
      </c>
      <c r="X2393" s="30">
        <v>1000</v>
      </c>
      <c r="Y2393" s="30">
        <v>1000</v>
      </c>
      <c r="Z2393" s="30">
        <v>1000</v>
      </c>
      <c r="AA2393" s="30">
        <v>1000</v>
      </c>
      <c r="AB2393" s="30">
        <v>1000</v>
      </c>
      <c r="AC2393" s="30">
        <v>1000</v>
      </c>
      <c r="AD2393" s="30">
        <v>1000</v>
      </c>
      <c r="AE2393" s="30">
        <v>1000</v>
      </c>
      <c r="AF2393" s="30">
        <v>1000</v>
      </c>
    </row>
    <row r="2394" spans="1:32" x14ac:dyDescent="0.45">
      <c r="A2394" s="29" t="s">
        <v>586</v>
      </c>
      <c r="B2394" s="29" t="s">
        <v>587</v>
      </c>
      <c r="C2394" s="29" t="s">
        <v>3299</v>
      </c>
      <c r="D2394" s="29" t="s">
        <v>3300</v>
      </c>
      <c r="E2394" s="29" t="s">
        <v>3320</v>
      </c>
      <c r="F2394" s="29" t="s">
        <v>3321</v>
      </c>
      <c r="G2394" s="29" t="s">
        <v>3233</v>
      </c>
      <c r="H2394" s="29" t="s">
        <v>3234</v>
      </c>
      <c r="I2394" s="29" t="s">
        <v>3262</v>
      </c>
      <c r="J2394" s="29" t="s">
        <v>3263</v>
      </c>
      <c r="K2394" s="29" t="s">
        <v>3264</v>
      </c>
      <c r="L2394" s="29" t="s">
        <v>3103</v>
      </c>
      <c r="M2394" s="29" t="s">
        <v>3322</v>
      </c>
      <c r="N2394" s="29" t="s">
        <v>3323</v>
      </c>
      <c r="O2394" s="29" t="s">
        <v>3374</v>
      </c>
      <c r="P2394" s="29" t="s">
        <v>3375</v>
      </c>
      <c r="Q2394" s="29" t="s">
        <v>3209</v>
      </c>
      <c r="R2394" s="29" t="s">
        <v>3210</v>
      </c>
      <c r="S2394" s="29" t="s">
        <v>3098</v>
      </c>
      <c r="T2394" s="29"/>
      <c r="U2394" s="30">
        <v>4000</v>
      </c>
      <c r="V2394" s="30">
        <v>4000</v>
      </c>
      <c r="W2394" s="30">
        <v>4000</v>
      </c>
      <c r="X2394" s="30">
        <v>4000</v>
      </c>
      <c r="Y2394" s="30">
        <v>4000</v>
      </c>
      <c r="Z2394" s="30">
        <v>4000</v>
      </c>
      <c r="AA2394" s="30">
        <v>4000</v>
      </c>
      <c r="AB2394" s="30">
        <v>4000</v>
      </c>
      <c r="AC2394" s="30">
        <v>4000</v>
      </c>
      <c r="AD2394" s="30">
        <v>4000</v>
      </c>
      <c r="AE2394" s="30">
        <v>3400</v>
      </c>
      <c r="AF2394" s="30">
        <v>1000</v>
      </c>
    </row>
    <row r="2395" spans="1:32" x14ac:dyDescent="0.45">
      <c r="A2395" s="29" t="s">
        <v>586</v>
      </c>
      <c r="B2395" s="29" t="s">
        <v>587</v>
      </c>
      <c r="C2395" s="29" t="s">
        <v>3299</v>
      </c>
      <c r="D2395" s="29" t="s">
        <v>3300</v>
      </c>
      <c r="E2395" s="29" t="s">
        <v>3320</v>
      </c>
      <c r="F2395" s="29" t="s">
        <v>3321</v>
      </c>
      <c r="G2395" s="29" t="s">
        <v>3233</v>
      </c>
      <c r="H2395" s="29" t="s">
        <v>3234</v>
      </c>
      <c r="I2395" s="29" t="s">
        <v>3262</v>
      </c>
      <c r="J2395" s="29" t="s">
        <v>3263</v>
      </c>
      <c r="K2395" s="29" t="s">
        <v>3264</v>
      </c>
      <c r="L2395" s="29" t="s">
        <v>3103</v>
      </c>
      <c r="M2395" s="29" t="s">
        <v>3326</v>
      </c>
      <c r="N2395" s="29" t="s">
        <v>3327</v>
      </c>
      <c r="O2395" s="29" t="s">
        <v>3527</v>
      </c>
      <c r="P2395" s="29" t="s">
        <v>3528</v>
      </c>
      <c r="Q2395" s="29" t="s">
        <v>3209</v>
      </c>
      <c r="R2395" s="29" t="s">
        <v>3210</v>
      </c>
      <c r="S2395" s="29" t="s">
        <v>3098</v>
      </c>
      <c r="T2395" s="29"/>
      <c r="U2395" s="30">
        <v>0</v>
      </c>
      <c r="V2395" s="30">
        <v>0</v>
      </c>
      <c r="W2395" s="30">
        <v>0</v>
      </c>
      <c r="X2395" s="30">
        <v>14</v>
      </c>
      <c r="Y2395" s="30">
        <v>0</v>
      </c>
      <c r="Z2395" s="30">
        <v>0</v>
      </c>
      <c r="AA2395" s="30">
        <v>71</v>
      </c>
      <c r="AB2395" s="30">
        <v>144</v>
      </c>
      <c r="AC2395" s="30">
        <v>0</v>
      </c>
      <c r="AD2395" s="30">
        <v>0</v>
      </c>
      <c r="AE2395" s="30">
        <v>0</v>
      </c>
      <c r="AF2395" s="30">
        <v>0</v>
      </c>
    </row>
    <row r="2396" spans="1:32" x14ac:dyDescent="0.45">
      <c r="A2396" s="29" t="s">
        <v>586</v>
      </c>
      <c r="B2396" s="29" t="s">
        <v>587</v>
      </c>
      <c r="C2396" s="29" t="s">
        <v>3299</v>
      </c>
      <c r="D2396" s="29" t="s">
        <v>3300</v>
      </c>
      <c r="E2396" s="29" t="s">
        <v>3320</v>
      </c>
      <c r="F2396" s="29" t="s">
        <v>3321</v>
      </c>
      <c r="G2396" s="29" t="s">
        <v>3233</v>
      </c>
      <c r="H2396" s="29" t="s">
        <v>3234</v>
      </c>
      <c r="I2396" s="29" t="s">
        <v>3262</v>
      </c>
      <c r="J2396" s="29" t="s">
        <v>3263</v>
      </c>
      <c r="K2396" s="29" t="s">
        <v>3264</v>
      </c>
      <c r="L2396" s="29" t="s">
        <v>3103</v>
      </c>
      <c r="M2396" s="29" t="s">
        <v>3326</v>
      </c>
      <c r="N2396" s="29" t="s">
        <v>3327</v>
      </c>
      <c r="O2396" s="29" t="s">
        <v>3328</v>
      </c>
      <c r="P2396" s="29" t="s">
        <v>3329</v>
      </c>
      <c r="Q2396" s="29" t="s">
        <v>3209</v>
      </c>
      <c r="R2396" s="29" t="s">
        <v>3210</v>
      </c>
      <c r="S2396" s="29" t="s">
        <v>3098</v>
      </c>
      <c r="T2396" s="29"/>
      <c r="U2396" s="30">
        <v>0</v>
      </c>
      <c r="V2396" s="30">
        <v>0</v>
      </c>
      <c r="W2396" s="30">
        <v>0</v>
      </c>
      <c r="X2396" s="30">
        <v>0</v>
      </c>
      <c r="Y2396" s="30">
        <v>0</v>
      </c>
      <c r="Z2396" s="30">
        <v>0</v>
      </c>
      <c r="AA2396" s="30">
        <v>0</v>
      </c>
      <c r="AB2396" s="30">
        <v>0</v>
      </c>
      <c r="AC2396" s="30">
        <v>0</v>
      </c>
      <c r="AD2396" s="30">
        <v>0</v>
      </c>
      <c r="AE2396" s="30">
        <v>0</v>
      </c>
      <c r="AF2396" s="30">
        <v>0</v>
      </c>
    </row>
    <row r="2397" spans="1:32" x14ac:dyDescent="0.45">
      <c r="A2397" s="29" t="s">
        <v>586</v>
      </c>
      <c r="B2397" s="29" t="s">
        <v>587</v>
      </c>
      <c r="C2397" s="29" t="s">
        <v>3299</v>
      </c>
      <c r="D2397" s="29" t="s">
        <v>3300</v>
      </c>
      <c r="E2397" s="29" t="s">
        <v>3320</v>
      </c>
      <c r="F2397" s="29" t="s">
        <v>3321</v>
      </c>
      <c r="G2397" s="29" t="s">
        <v>3233</v>
      </c>
      <c r="H2397" s="29" t="s">
        <v>3234</v>
      </c>
      <c r="I2397" s="29" t="s">
        <v>3262</v>
      </c>
      <c r="J2397" s="29" t="s">
        <v>3263</v>
      </c>
      <c r="K2397" s="29" t="s">
        <v>3264</v>
      </c>
      <c r="L2397" s="29" t="s">
        <v>3103</v>
      </c>
      <c r="M2397" s="29" t="s">
        <v>3326</v>
      </c>
      <c r="N2397" s="29" t="s">
        <v>3327</v>
      </c>
      <c r="O2397" s="29" t="s">
        <v>3330</v>
      </c>
      <c r="P2397" s="29" t="s">
        <v>3331</v>
      </c>
      <c r="Q2397" s="29" t="s">
        <v>3209</v>
      </c>
      <c r="R2397" s="29" t="s">
        <v>3210</v>
      </c>
      <c r="S2397" s="29" t="s">
        <v>3098</v>
      </c>
      <c r="T2397" s="29"/>
      <c r="U2397" s="30">
        <v>0</v>
      </c>
      <c r="V2397" s="30">
        <v>0</v>
      </c>
      <c r="W2397" s="30">
        <v>0</v>
      </c>
      <c r="X2397" s="30">
        <v>0</v>
      </c>
      <c r="Y2397" s="30">
        <v>0</v>
      </c>
      <c r="Z2397" s="30">
        <v>0</v>
      </c>
      <c r="AA2397" s="30">
        <v>0</v>
      </c>
      <c r="AB2397" s="30">
        <v>0</v>
      </c>
      <c r="AC2397" s="30">
        <v>0</v>
      </c>
      <c r="AD2397" s="30">
        <v>0</v>
      </c>
      <c r="AE2397" s="30">
        <v>0</v>
      </c>
      <c r="AF2397" s="30">
        <v>0</v>
      </c>
    </row>
    <row r="2398" spans="1:32" x14ac:dyDescent="0.45">
      <c r="A2398" s="29" t="s">
        <v>586</v>
      </c>
      <c r="B2398" s="29" t="s">
        <v>587</v>
      </c>
      <c r="C2398" s="29" t="s">
        <v>3299</v>
      </c>
      <c r="D2398" s="29" t="s">
        <v>3300</v>
      </c>
      <c r="E2398" s="29" t="s">
        <v>3320</v>
      </c>
      <c r="F2398" s="29" t="s">
        <v>3321</v>
      </c>
      <c r="G2398" s="29" t="s">
        <v>3233</v>
      </c>
      <c r="H2398" s="29" t="s">
        <v>3234</v>
      </c>
      <c r="I2398" s="29" t="s">
        <v>3262</v>
      </c>
      <c r="J2398" s="29" t="s">
        <v>3263</v>
      </c>
      <c r="K2398" s="29" t="s">
        <v>3264</v>
      </c>
      <c r="L2398" s="29" t="s">
        <v>3103</v>
      </c>
      <c r="M2398" s="29" t="s">
        <v>3326</v>
      </c>
      <c r="N2398" s="29" t="s">
        <v>3327</v>
      </c>
      <c r="O2398" s="29" t="s">
        <v>3332</v>
      </c>
      <c r="P2398" s="29" t="s">
        <v>3333</v>
      </c>
      <c r="Q2398" s="29" t="s">
        <v>3209</v>
      </c>
      <c r="R2398" s="29" t="s">
        <v>3210</v>
      </c>
      <c r="S2398" s="29" t="s">
        <v>3098</v>
      </c>
      <c r="T2398" s="29"/>
      <c r="U2398" s="30">
        <v>22000</v>
      </c>
      <c r="V2398" s="30">
        <v>22000</v>
      </c>
      <c r="W2398" s="30">
        <v>22000</v>
      </c>
      <c r="X2398" s="30">
        <v>22000</v>
      </c>
      <c r="Y2398" s="30">
        <v>22000</v>
      </c>
      <c r="Z2398" s="30">
        <v>22000</v>
      </c>
      <c r="AA2398" s="30">
        <v>22000</v>
      </c>
      <c r="AB2398" s="30">
        <v>22000</v>
      </c>
      <c r="AC2398" s="30">
        <v>22000</v>
      </c>
      <c r="AD2398" s="30">
        <v>22000</v>
      </c>
      <c r="AE2398" s="30">
        <v>19140</v>
      </c>
      <c r="AF2398" s="30">
        <v>7700</v>
      </c>
    </row>
    <row r="2399" spans="1:32" x14ac:dyDescent="0.45">
      <c r="A2399" s="29" t="s">
        <v>586</v>
      </c>
      <c r="B2399" s="29" t="s">
        <v>587</v>
      </c>
      <c r="C2399" s="29" t="s">
        <v>3299</v>
      </c>
      <c r="D2399" s="29" t="s">
        <v>3300</v>
      </c>
      <c r="E2399" s="29" t="s">
        <v>3320</v>
      </c>
      <c r="F2399" s="29" t="s">
        <v>3321</v>
      </c>
      <c r="G2399" s="29" t="s">
        <v>3233</v>
      </c>
      <c r="H2399" s="29" t="s">
        <v>3234</v>
      </c>
      <c r="I2399" s="29" t="s">
        <v>3275</v>
      </c>
      <c r="J2399" s="29" t="s">
        <v>3276</v>
      </c>
      <c r="K2399" s="29" t="s">
        <v>3282</v>
      </c>
      <c r="L2399" s="29" t="s">
        <v>3112</v>
      </c>
      <c r="M2399" s="29" t="s">
        <v>3283</v>
      </c>
      <c r="N2399" s="29" t="s">
        <v>3284</v>
      </c>
      <c r="O2399" s="29" t="s">
        <v>3285</v>
      </c>
      <c r="P2399" s="29" t="s">
        <v>3286</v>
      </c>
      <c r="Q2399" s="29" t="s">
        <v>3209</v>
      </c>
      <c r="R2399" s="29" t="s">
        <v>3210</v>
      </c>
      <c r="S2399" s="29" t="s">
        <v>3098</v>
      </c>
      <c r="T2399" s="29"/>
      <c r="U2399" s="30">
        <v>20000</v>
      </c>
      <c r="V2399" s="30">
        <v>20000</v>
      </c>
      <c r="W2399" s="30">
        <v>20000</v>
      </c>
      <c r="X2399" s="30">
        <v>20000</v>
      </c>
      <c r="Y2399" s="30">
        <v>20000</v>
      </c>
      <c r="Z2399" s="30">
        <v>20000</v>
      </c>
      <c r="AA2399" s="30">
        <v>20000</v>
      </c>
      <c r="AB2399" s="30">
        <v>20000</v>
      </c>
      <c r="AC2399" s="30">
        <v>20000</v>
      </c>
      <c r="AD2399" s="30">
        <v>20000</v>
      </c>
      <c r="AE2399" s="30">
        <v>16000</v>
      </c>
      <c r="AF2399" s="30">
        <v>0</v>
      </c>
    </row>
    <row r="2400" spans="1:32" x14ac:dyDescent="0.45">
      <c r="A2400" s="29" t="s">
        <v>586</v>
      </c>
      <c r="B2400" s="29" t="s">
        <v>587</v>
      </c>
      <c r="C2400" s="29" t="s">
        <v>3292</v>
      </c>
      <c r="D2400" s="29" t="s">
        <v>3293</v>
      </c>
      <c r="E2400" s="29" t="s">
        <v>3582</v>
      </c>
      <c r="F2400" s="29" t="s">
        <v>3583</v>
      </c>
      <c r="G2400" s="29" t="s">
        <v>3233</v>
      </c>
      <c r="H2400" s="29" t="s">
        <v>3234</v>
      </c>
      <c r="I2400" s="29" t="s">
        <v>3341</v>
      </c>
      <c r="J2400" s="29" t="s">
        <v>3342</v>
      </c>
      <c r="K2400" s="29" t="s">
        <v>3343</v>
      </c>
      <c r="L2400" s="29" t="s">
        <v>3119</v>
      </c>
      <c r="M2400" s="29" t="s">
        <v>3398</v>
      </c>
      <c r="N2400" s="29" t="s">
        <v>3399</v>
      </c>
      <c r="O2400" s="29" t="s">
        <v>3400</v>
      </c>
      <c r="P2400" s="29" t="s">
        <v>3399</v>
      </c>
      <c r="Q2400" s="29" t="s">
        <v>3209</v>
      </c>
      <c r="R2400" s="29" t="s">
        <v>3210</v>
      </c>
      <c r="S2400" s="29" t="s">
        <v>3098</v>
      </c>
      <c r="T2400" s="29"/>
      <c r="U2400" s="30">
        <v>0</v>
      </c>
      <c r="V2400" s="30">
        <v>0</v>
      </c>
      <c r="W2400" s="30">
        <v>830</v>
      </c>
      <c r="X2400" s="30">
        <v>0</v>
      </c>
      <c r="Y2400" s="30">
        <v>0</v>
      </c>
      <c r="Z2400" s="30">
        <v>0</v>
      </c>
      <c r="AA2400" s="30">
        <v>0</v>
      </c>
      <c r="AB2400" s="30">
        <v>0</v>
      </c>
      <c r="AC2400" s="30">
        <v>0</v>
      </c>
      <c r="AD2400" s="30">
        <v>0</v>
      </c>
      <c r="AE2400" s="30">
        <v>0</v>
      </c>
      <c r="AF2400" s="30">
        <v>0</v>
      </c>
    </row>
    <row r="2401" spans="1:32" x14ac:dyDescent="0.45">
      <c r="A2401" s="29" t="s">
        <v>586</v>
      </c>
      <c r="B2401" s="29" t="s">
        <v>587</v>
      </c>
      <c r="C2401" s="29" t="s">
        <v>3544</v>
      </c>
      <c r="D2401" s="29" t="s">
        <v>3545</v>
      </c>
      <c r="E2401" s="29" t="s">
        <v>3846</v>
      </c>
      <c r="F2401" s="29" t="s">
        <v>3847</v>
      </c>
      <c r="G2401" s="29" t="s">
        <v>3200</v>
      </c>
      <c r="H2401" s="29" t="s">
        <v>3201</v>
      </c>
      <c r="I2401" s="29" t="s">
        <v>3202</v>
      </c>
      <c r="J2401" s="29" t="s">
        <v>3203</v>
      </c>
      <c r="K2401" s="29" t="s">
        <v>3221</v>
      </c>
      <c r="L2401" s="29" t="s">
        <v>3113</v>
      </c>
      <c r="M2401" s="29" t="s">
        <v>3303</v>
      </c>
      <c r="N2401" s="29" t="s">
        <v>3304</v>
      </c>
      <c r="O2401" s="29" t="s">
        <v>3305</v>
      </c>
      <c r="P2401" s="29" t="s">
        <v>3306</v>
      </c>
      <c r="Q2401" s="29" t="s">
        <v>3209</v>
      </c>
      <c r="R2401" s="29" t="s">
        <v>3098</v>
      </c>
      <c r="S2401" s="29" t="s">
        <v>3098</v>
      </c>
      <c r="T2401" s="29"/>
      <c r="U2401" s="30">
        <v>0</v>
      </c>
      <c r="V2401" s="30">
        <v>0</v>
      </c>
      <c r="W2401" s="30">
        <v>0</v>
      </c>
      <c r="X2401" s="30">
        <v>0</v>
      </c>
      <c r="Y2401" s="30">
        <v>0</v>
      </c>
      <c r="Z2401" s="30">
        <v>-557</v>
      </c>
      <c r="AA2401" s="30">
        <v>1628</v>
      </c>
      <c r="AB2401" s="30">
        <v>1377</v>
      </c>
      <c r="AC2401" s="30">
        <v>1377</v>
      </c>
      <c r="AD2401" s="30">
        <v>1377</v>
      </c>
      <c r="AE2401" s="30">
        <v>1556</v>
      </c>
      <c r="AF2401" s="30">
        <v>1377</v>
      </c>
    </row>
    <row r="2402" spans="1:32" x14ac:dyDescent="0.45">
      <c r="A2402" s="29" t="s">
        <v>586</v>
      </c>
      <c r="B2402" s="29" t="s">
        <v>587</v>
      </c>
      <c r="C2402" s="29" t="s">
        <v>3544</v>
      </c>
      <c r="D2402" s="29" t="s">
        <v>3545</v>
      </c>
      <c r="E2402" s="29" t="s">
        <v>3846</v>
      </c>
      <c r="F2402" s="29" t="s">
        <v>3847</v>
      </c>
      <c r="G2402" s="29" t="s">
        <v>3233</v>
      </c>
      <c r="H2402" s="29" t="s">
        <v>3234</v>
      </c>
      <c r="I2402" s="29" t="s">
        <v>3262</v>
      </c>
      <c r="J2402" s="29" t="s">
        <v>3263</v>
      </c>
      <c r="K2402" s="29" t="s">
        <v>3264</v>
      </c>
      <c r="L2402" s="29" t="s">
        <v>3103</v>
      </c>
      <c r="M2402" s="29" t="s">
        <v>3265</v>
      </c>
      <c r="N2402" s="29" t="s">
        <v>3266</v>
      </c>
      <c r="O2402" s="29" t="s">
        <v>3267</v>
      </c>
      <c r="P2402" s="29" t="s">
        <v>3268</v>
      </c>
      <c r="Q2402" s="29" t="s">
        <v>3209</v>
      </c>
      <c r="R2402" s="29" t="s">
        <v>3098</v>
      </c>
      <c r="S2402" s="29" t="s">
        <v>3098</v>
      </c>
      <c r="T2402" s="29"/>
      <c r="U2402" s="30">
        <v>0</v>
      </c>
      <c r="V2402" s="30">
        <v>0</v>
      </c>
      <c r="W2402" s="30">
        <v>0</v>
      </c>
      <c r="X2402" s="30">
        <v>0</v>
      </c>
      <c r="Y2402" s="30">
        <v>0</v>
      </c>
      <c r="Z2402" s="30">
        <v>2367</v>
      </c>
      <c r="AA2402" s="30">
        <v>3000</v>
      </c>
      <c r="AB2402" s="30">
        <v>3000</v>
      </c>
      <c r="AC2402" s="30">
        <v>3000</v>
      </c>
      <c r="AD2402" s="30">
        <v>3000</v>
      </c>
      <c r="AE2402" s="30">
        <v>3000</v>
      </c>
      <c r="AF2402" s="30">
        <v>3000</v>
      </c>
    </row>
    <row r="2403" spans="1:32" x14ac:dyDescent="0.45">
      <c r="A2403" s="29" t="s">
        <v>586</v>
      </c>
      <c r="B2403" s="29" t="s">
        <v>587</v>
      </c>
      <c r="C2403" s="29" t="s">
        <v>3544</v>
      </c>
      <c r="D2403" s="29" t="s">
        <v>3545</v>
      </c>
      <c r="E2403" s="29" t="s">
        <v>3846</v>
      </c>
      <c r="F2403" s="29" t="s">
        <v>3847</v>
      </c>
      <c r="G2403" s="29" t="s">
        <v>3233</v>
      </c>
      <c r="H2403" s="29" t="s">
        <v>3234</v>
      </c>
      <c r="I2403" s="29" t="s">
        <v>3262</v>
      </c>
      <c r="J2403" s="29" t="s">
        <v>3263</v>
      </c>
      <c r="K2403" s="29" t="s">
        <v>3264</v>
      </c>
      <c r="L2403" s="29" t="s">
        <v>3103</v>
      </c>
      <c r="M2403" s="29" t="s">
        <v>3265</v>
      </c>
      <c r="N2403" s="29" t="s">
        <v>3266</v>
      </c>
      <c r="O2403" s="29" t="s">
        <v>3338</v>
      </c>
      <c r="P2403" s="29" t="s">
        <v>3339</v>
      </c>
      <c r="Q2403" s="29" t="s">
        <v>3249</v>
      </c>
      <c r="R2403" s="29" t="s">
        <v>3098</v>
      </c>
      <c r="S2403" s="29" t="s">
        <v>3098</v>
      </c>
      <c r="T2403" s="29"/>
      <c r="U2403" s="30">
        <v>0</v>
      </c>
      <c r="V2403" s="30">
        <v>0</v>
      </c>
      <c r="W2403" s="30">
        <v>0</v>
      </c>
      <c r="X2403" s="30">
        <v>0</v>
      </c>
      <c r="Y2403" s="30">
        <v>0</v>
      </c>
      <c r="Z2403" s="30">
        <v>61819</v>
      </c>
      <c r="AA2403" s="30">
        <v>0</v>
      </c>
      <c r="AB2403" s="30">
        <v>0</v>
      </c>
      <c r="AC2403" s="30">
        <v>0</v>
      </c>
      <c r="AD2403" s="30">
        <v>0</v>
      </c>
      <c r="AE2403" s="30">
        <v>0</v>
      </c>
      <c r="AF2403" s="30">
        <v>0</v>
      </c>
    </row>
    <row r="2404" spans="1:32" x14ac:dyDescent="0.45">
      <c r="A2404" s="29" t="s">
        <v>586</v>
      </c>
      <c r="B2404" s="29" t="s">
        <v>587</v>
      </c>
      <c r="C2404" s="29" t="s">
        <v>3544</v>
      </c>
      <c r="D2404" s="29" t="s">
        <v>3545</v>
      </c>
      <c r="E2404" s="29" t="s">
        <v>3846</v>
      </c>
      <c r="F2404" s="29" t="s">
        <v>3847</v>
      </c>
      <c r="G2404" s="29" t="s">
        <v>3233</v>
      </c>
      <c r="H2404" s="29" t="s">
        <v>3234</v>
      </c>
      <c r="I2404" s="29" t="s">
        <v>3275</v>
      </c>
      <c r="J2404" s="29" t="s">
        <v>3276</v>
      </c>
      <c r="K2404" s="29" t="s">
        <v>3282</v>
      </c>
      <c r="L2404" s="29" t="s">
        <v>3112</v>
      </c>
      <c r="M2404" s="29" t="s">
        <v>3283</v>
      </c>
      <c r="N2404" s="29" t="s">
        <v>3284</v>
      </c>
      <c r="O2404" s="29" t="s">
        <v>3285</v>
      </c>
      <c r="P2404" s="29" t="s">
        <v>3286</v>
      </c>
      <c r="Q2404" s="29" t="s">
        <v>3249</v>
      </c>
      <c r="R2404" s="29" t="s">
        <v>3098</v>
      </c>
      <c r="S2404" s="29" t="s">
        <v>3098</v>
      </c>
      <c r="T2404" s="29"/>
      <c r="U2404" s="30">
        <v>0</v>
      </c>
      <c r="V2404" s="30">
        <v>0</v>
      </c>
      <c r="W2404" s="30">
        <v>0</v>
      </c>
      <c r="X2404" s="30">
        <v>0</v>
      </c>
      <c r="Y2404" s="30">
        <v>0</v>
      </c>
      <c r="Z2404" s="30">
        <v>962</v>
      </c>
      <c r="AA2404" s="30">
        <v>962</v>
      </c>
      <c r="AB2404" s="30">
        <v>962</v>
      </c>
      <c r="AC2404" s="30">
        <v>962</v>
      </c>
      <c r="AD2404" s="30">
        <v>962</v>
      </c>
      <c r="AE2404" s="30">
        <v>962</v>
      </c>
      <c r="AF2404" s="30">
        <v>962</v>
      </c>
    </row>
    <row r="2405" spans="1:32" x14ac:dyDescent="0.45">
      <c r="A2405" s="29" t="s">
        <v>586</v>
      </c>
      <c r="B2405" s="29" t="s">
        <v>587</v>
      </c>
      <c r="C2405" s="29" t="s">
        <v>3544</v>
      </c>
      <c r="D2405" s="29" t="s">
        <v>3545</v>
      </c>
      <c r="E2405" s="29" t="s">
        <v>3846</v>
      </c>
      <c r="F2405" s="29" t="s">
        <v>3847</v>
      </c>
      <c r="G2405" s="29" t="s">
        <v>3233</v>
      </c>
      <c r="H2405" s="29" t="s">
        <v>3234</v>
      </c>
      <c r="I2405" s="29" t="s">
        <v>3275</v>
      </c>
      <c r="J2405" s="29" t="s">
        <v>3276</v>
      </c>
      <c r="K2405" s="29" t="s">
        <v>3282</v>
      </c>
      <c r="L2405" s="29" t="s">
        <v>3112</v>
      </c>
      <c r="M2405" s="29" t="s">
        <v>3283</v>
      </c>
      <c r="N2405" s="29" t="s">
        <v>3284</v>
      </c>
      <c r="O2405" s="29" t="s">
        <v>3285</v>
      </c>
      <c r="P2405" s="29" t="s">
        <v>3286</v>
      </c>
      <c r="Q2405" s="29" t="s">
        <v>3209</v>
      </c>
      <c r="R2405" s="29" t="s">
        <v>3098</v>
      </c>
      <c r="S2405" s="29" t="s">
        <v>3098</v>
      </c>
      <c r="T2405" s="29"/>
      <c r="U2405" s="30">
        <v>0</v>
      </c>
      <c r="V2405" s="30">
        <v>0</v>
      </c>
      <c r="W2405" s="30">
        <v>0</v>
      </c>
      <c r="X2405" s="30">
        <v>0</v>
      </c>
      <c r="Y2405" s="30">
        <v>0</v>
      </c>
      <c r="Z2405" s="30">
        <v>584</v>
      </c>
      <c r="AA2405" s="30">
        <v>17500</v>
      </c>
      <c r="AB2405" s="30">
        <v>17500</v>
      </c>
      <c r="AC2405" s="30">
        <v>17500</v>
      </c>
      <c r="AD2405" s="30">
        <v>17500</v>
      </c>
      <c r="AE2405" s="30">
        <v>17500</v>
      </c>
      <c r="AF2405" s="30">
        <v>17500</v>
      </c>
    </row>
    <row r="2406" spans="1:32" x14ac:dyDescent="0.45">
      <c r="A2406" s="29" t="s">
        <v>586</v>
      </c>
      <c r="B2406" s="29" t="s">
        <v>587</v>
      </c>
      <c r="C2406" s="29" t="s">
        <v>3544</v>
      </c>
      <c r="D2406" s="29" t="s">
        <v>3545</v>
      </c>
      <c r="E2406" s="29" t="s">
        <v>3846</v>
      </c>
      <c r="F2406" s="29" t="s">
        <v>3847</v>
      </c>
      <c r="G2406" s="29" t="s">
        <v>3233</v>
      </c>
      <c r="H2406" s="29" t="s">
        <v>3234</v>
      </c>
      <c r="I2406" s="29" t="s">
        <v>3275</v>
      </c>
      <c r="J2406" s="29" t="s">
        <v>3276</v>
      </c>
      <c r="K2406" s="29" t="s">
        <v>3287</v>
      </c>
      <c r="L2406" s="29" t="s">
        <v>3101</v>
      </c>
      <c r="M2406" s="29" t="s">
        <v>3288</v>
      </c>
      <c r="N2406" s="29" t="s">
        <v>3289</v>
      </c>
      <c r="O2406" s="29" t="s">
        <v>3290</v>
      </c>
      <c r="P2406" s="29" t="s">
        <v>3291</v>
      </c>
      <c r="Q2406" s="29" t="s">
        <v>3209</v>
      </c>
      <c r="R2406" s="29" t="s">
        <v>3098</v>
      </c>
      <c r="S2406" s="29" t="s">
        <v>3098</v>
      </c>
      <c r="T2406" s="29"/>
      <c r="U2406" s="30">
        <v>0</v>
      </c>
      <c r="V2406" s="30">
        <v>0</v>
      </c>
      <c r="W2406" s="30">
        <v>0</v>
      </c>
      <c r="X2406" s="30">
        <v>0</v>
      </c>
      <c r="Y2406" s="30">
        <v>0</v>
      </c>
      <c r="Z2406" s="30">
        <v>34</v>
      </c>
      <c r="AA2406" s="30">
        <v>1000</v>
      </c>
      <c r="AB2406" s="30">
        <v>1000</v>
      </c>
      <c r="AC2406" s="30">
        <v>1000</v>
      </c>
      <c r="AD2406" s="30">
        <v>1000</v>
      </c>
      <c r="AE2406" s="30">
        <v>1000</v>
      </c>
      <c r="AF2406" s="30">
        <v>1000</v>
      </c>
    </row>
    <row r="2407" spans="1:32" x14ac:dyDescent="0.45">
      <c r="A2407" s="29" t="s">
        <v>1147</v>
      </c>
      <c r="B2407" s="29" t="s">
        <v>1148</v>
      </c>
      <c r="C2407" s="29" t="s">
        <v>3196</v>
      </c>
      <c r="D2407" s="29" t="s">
        <v>3197</v>
      </c>
      <c r="E2407" s="29" t="s">
        <v>3537</v>
      </c>
      <c r="F2407" s="29" t="s">
        <v>3463</v>
      </c>
      <c r="G2407" s="29" t="s">
        <v>3200</v>
      </c>
      <c r="H2407" s="29" t="s">
        <v>3201</v>
      </c>
      <c r="I2407" s="29" t="s">
        <v>3226</v>
      </c>
      <c r="J2407" s="29" t="s">
        <v>3227</v>
      </c>
      <c r="K2407" s="29" t="s">
        <v>3228</v>
      </c>
      <c r="L2407" s="29" t="s">
        <v>3111</v>
      </c>
      <c r="M2407" s="29" t="s">
        <v>3409</v>
      </c>
      <c r="N2407" s="29" t="s">
        <v>3410</v>
      </c>
      <c r="O2407" s="29" t="s">
        <v>3411</v>
      </c>
      <c r="P2407" s="29" t="s">
        <v>3412</v>
      </c>
      <c r="Q2407" s="29" t="s">
        <v>3209</v>
      </c>
      <c r="R2407" s="29" t="s">
        <v>3210</v>
      </c>
      <c r="S2407" s="29" t="s">
        <v>3098</v>
      </c>
      <c r="T2407" s="29"/>
      <c r="U2407" s="30">
        <v>4000</v>
      </c>
      <c r="V2407" s="30">
        <v>4000</v>
      </c>
      <c r="W2407" s="30">
        <v>4000</v>
      </c>
      <c r="X2407" s="30">
        <v>4000</v>
      </c>
      <c r="Y2407" s="30">
        <v>4000</v>
      </c>
      <c r="Z2407" s="30">
        <v>4000</v>
      </c>
      <c r="AA2407" s="30">
        <v>4000</v>
      </c>
      <c r="AB2407" s="30">
        <v>4000</v>
      </c>
      <c r="AC2407" s="30">
        <v>4000</v>
      </c>
      <c r="AD2407" s="30">
        <v>4000</v>
      </c>
      <c r="AE2407" s="30">
        <v>4000</v>
      </c>
      <c r="AF2407" s="30">
        <v>4000</v>
      </c>
    </row>
    <row r="2408" spans="1:32" x14ac:dyDescent="0.45">
      <c r="A2408" s="29" t="s">
        <v>1147</v>
      </c>
      <c r="B2408" s="29" t="s">
        <v>1148</v>
      </c>
      <c r="C2408" s="29" t="s">
        <v>3299</v>
      </c>
      <c r="D2408" s="29" t="s">
        <v>3300</v>
      </c>
      <c r="E2408" s="29" t="s">
        <v>3299</v>
      </c>
      <c r="F2408" s="29" t="s">
        <v>3763</v>
      </c>
      <c r="G2408" s="29" t="s">
        <v>3200</v>
      </c>
      <c r="H2408" s="29" t="s">
        <v>3201</v>
      </c>
      <c r="I2408" s="29" t="s">
        <v>3226</v>
      </c>
      <c r="J2408" s="29" t="s">
        <v>3227</v>
      </c>
      <c r="K2408" s="29" t="s">
        <v>3228</v>
      </c>
      <c r="L2408" s="29" t="s">
        <v>3111</v>
      </c>
      <c r="M2408" s="29" t="s">
        <v>3229</v>
      </c>
      <c r="N2408" s="29" t="s">
        <v>3230</v>
      </c>
      <c r="O2408" s="29" t="s">
        <v>3231</v>
      </c>
      <c r="P2408" s="29" t="s">
        <v>3232</v>
      </c>
      <c r="Q2408" s="29" t="s">
        <v>3209</v>
      </c>
      <c r="R2408" s="29" t="s">
        <v>3210</v>
      </c>
      <c r="S2408" s="29" t="s">
        <v>3098</v>
      </c>
      <c r="T2408" s="29"/>
      <c r="U2408" s="30">
        <v>0</v>
      </c>
      <c r="V2408" s="30">
        <v>0</v>
      </c>
      <c r="W2408" s="30">
        <v>0</v>
      </c>
      <c r="X2408" s="30">
        <v>0</v>
      </c>
      <c r="Y2408" s="30">
        <v>0</v>
      </c>
      <c r="Z2408" s="30">
        <v>0</v>
      </c>
      <c r="AA2408" s="30">
        <v>0</v>
      </c>
      <c r="AB2408" s="30">
        <v>0</v>
      </c>
      <c r="AC2408" s="30">
        <v>0</v>
      </c>
      <c r="AD2408" s="30">
        <v>0</v>
      </c>
      <c r="AE2408" s="30">
        <v>0</v>
      </c>
      <c r="AF2408" s="30">
        <v>0</v>
      </c>
    </row>
    <row r="2409" spans="1:32" x14ac:dyDescent="0.45">
      <c r="A2409" s="29" t="s">
        <v>1147</v>
      </c>
      <c r="B2409" s="29" t="s">
        <v>1148</v>
      </c>
      <c r="C2409" s="29" t="s">
        <v>3299</v>
      </c>
      <c r="D2409" s="29" t="s">
        <v>3300</v>
      </c>
      <c r="E2409" s="29" t="s">
        <v>3301</v>
      </c>
      <c r="F2409" s="29" t="s">
        <v>3302</v>
      </c>
      <c r="G2409" s="29" t="s">
        <v>3200</v>
      </c>
      <c r="H2409" s="29" t="s">
        <v>3201</v>
      </c>
      <c r="I2409" s="29" t="s">
        <v>3202</v>
      </c>
      <c r="J2409" s="29" t="s">
        <v>3203</v>
      </c>
      <c r="K2409" s="29" t="s">
        <v>3221</v>
      </c>
      <c r="L2409" s="29" t="s">
        <v>3113</v>
      </c>
      <c r="M2409" s="29" t="s">
        <v>3303</v>
      </c>
      <c r="N2409" s="29" t="s">
        <v>3304</v>
      </c>
      <c r="O2409" s="29" t="s">
        <v>3305</v>
      </c>
      <c r="P2409" s="29" t="s">
        <v>3306</v>
      </c>
      <c r="Q2409" s="29" t="s">
        <v>3209</v>
      </c>
      <c r="R2409" s="29" t="s">
        <v>3210</v>
      </c>
      <c r="S2409" s="29" t="s">
        <v>3098</v>
      </c>
      <c r="T2409" s="29"/>
      <c r="U2409" s="30">
        <v>27276</v>
      </c>
      <c r="V2409" s="30">
        <v>32374</v>
      </c>
      <c r="W2409" s="30">
        <v>38004</v>
      </c>
      <c r="X2409" s="30">
        <v>41626</v>
      </c>
      <c r="Y2409" s="30">
        <v>30637</v>
      </c>
      <c r="Z2409" s="30">
        <v>30711</v>
      </c>
      <c r="AA2409" s="30">
        <v>27856</v>
      </c>
      <c r="AB2409" s="30">
        <v>26521</v>
      </c>
      <c r="AC2409" s="30">
        <v>25520</v>
      </c>
      <c r="AD2409" s="30">
        <v>21859</v>
      </c>
      <c r="AE2409" s="30">
        <v>22972</v>
      </c>
      <c r="AF2409" s="30">
        <v>20697</v>
      </c>
    </row>
    <row r="2410" spans="1:32" x14ac:dyDescent="0.45">
      <c r="A2410" s="29" t="s">
        <v>1147</v>
      </c>
      <c r="B2410" s="29" t="s">
        <v>1148</v>
      </c>
      <c r="C2410" s="29" t="s">
        <v>3299</v>
      </c>
      <c r="D2410" s="29" t="s">
        <v>3300</v>
      </c>
      <c r="E2410" s="29" t="s">
        <v>3301</v>
      </c>
      <c r="F2410" s="29" t="s">
        <v>3302</v>
      </c>
      <c r="G2410" s="29" t="s">
        <v>3200</v>
      </c>
      <c r="H2410" s="29" t="s">
        <v>3201</v>
      </c>
      <c r="I2410" s="29" t="s">
        <v>3226</v>
      </c>
      <c r="J2410" s="29" t="s">
        <v>3227</v>
      </c>
      <c r="K2410" s="29" t="s">
        <v>3228</v>
      </c>
      <c r="L2410" s="29" t="s">
        <v>3111</v>
      </c>
      <c r="M2410" s="29" t="s">
        <v>3229</v>
      </c>
      <c r="N2410" s="29" t="s">
        <v>3230</v>
      </c>
      <c r="O2410" s="29" t="s">
        <v>3231</v>
      </c>
      <c r="P2410" s="29" t="s">
        <v>3232</v>
      </c>
      <c r="Q2410" s="29" t="s">
        <v>3209</v>
      </c>
      <c r="R2410" s="29" t="s">
        <v>3210</v>
      </c>
      <c r="S2410" s="29" t="s">
        <v>3098</v>
      </c>
      <c r="T2410" s="29"/>
      <c r="U2410" s="30">
        <v>0</v>
      </c>
      <c r="V2410" s="30">
        <v>0</v>
      </c>
      <c r="W2410" s="30">
        <v>0</v>
      </c>
      <c r="X2410" s="30">
        <v>0</v>
      </c>
      <c r="Y2410" s="30">
        <v>0</v>
      </c>
      <c r="Z2410" s="30">
        <v>0</v>
      </c>
      <c r="AA2410" s="30">
        <v>0</v>
      </c>
      <c r="AB2410" s="30">
        <v>0</v>
      </c>
      <c r="AC2410" s="30">
        <v>0</v>
      </c>
      <c r="AD2410" s="30">
        <v>0</v>
      </c>
      <c r="AE2410" s="30">
        <v>0</v>
      </c>
      <c r="AF2410" s="30">
        <v>0</v>
      </c>
    </row>
    <row r="2411" spans="1:32" x14ac:dyDescent="0.45">
      <c r="A2411" s="29" t="s">
        <v>1147</v>
      </c>
      <c r="B2411" s="29" t="s">
        <v>1148</v>
      </c>
      <c r="C2411" s="29" t="s">
        <v>3299</v>
      </c>
      <c r="D2411" s="29" t="s">
        <v>3300</v>
      </c>
      <c r="E2411" s="29" t="s">
        <v>3301</v>
      </c>
      <c r="F2411" s="29" t="s">
        <v>3302</v>
      </c>
      <c r="G2411" s="29" t="s">
        <v>3233</v>
      </c>
      <c r="H2411" s="29" t="s">
        <v>3234</v>
      </c>
      <c r="I2411" s="29" t="s">
        <v>3235</v>
      </c>
      <c r="J2411" s="29" t="s">
        <v>3236</v>
      </c>
      <c r="K2411" s="29" t="s">
        <v>3237</v>
      </c>
      <c r="L2411" s="29" t="s">
        <v>3107</v>
      </c>
      <c r="M2411" s="29" t="s">
        <v>3413</v>
      </c>
      <c r="N2411" s="29" t="s">
        <v>3414</v>
      </c>
      <c r="O2411" s="29" t="s">
        <v>3415</v>
      </c>
      <c r="P2411" s="29" t="s">
        <v>3414</v>
      </c>
      <c r="Q2411" s="29" t="s">
        <v>3209</v>
      </c>
      <c r="R2411" s="29" t="s">
        <v>3210</v>
      </c>
      <c r="S2411" s="29" t="s">
        <v>3098</v>
      </c>
      <c r="T2411" s="29"/>
      <c r="U2411" s="30">
        <v>0</v>
      </c>
      <c r="V2411" s="30">
        <v>0</v>
      </c>
      <c r="W2411" s="30">
        <v>0</v>
      </c>
      <c r="X2411" s="30">
        <v>990</v>
      </c>
      <c r="Y2411" s="30">
        <v>0</v>
      </c>
      <c r="Z2411" s="30">
        <v>0</v>
      </c>
      <c r="AA2411" s="30">
        <v>0</v>
      </c>
      <c r="AB2411" s="30">
        <v>0</v>
      </c>
      <c r="AC2411" s="30">
        <v>0</v>
      </c>
      <c r="AD2411" s="30">
        <v>0</v>
      </c>
      <c r="AE2411" s="30">
        <v>0</v>
      </c>
      <c r="AF2411" s="30">
        <v>0</v>
      </c>
    </row>
    <row r="2412" spans="1:32" x14ac:dyDescent="0.45">
      <c r="A2412" s="29" t="s">
        <v>1147</v>
      </c>
      <c r="B2412" s="29" t="s">
        <v>1148</v>
      </c>
      <c r="C2412" s="29" t="s">
        <v>3299</v>
      </c>
      <c r="D2412" s="29" t="s">
        <v>3300</v>
      </c>
      <c r="E2412" s="29" t="s">
        <v>3301</v>
      </c>
      <c r="F2412" s="29" t="s">
        <v>3302</v>
      </c>
      <c r="G2412" s="29" t="s">
        <v>3233</v>
      </c>
      <c r="H2412" s="29" t="s">
        <v>3234</v>
      </c>
      <c r="I2412" s="29" t="s">
        <v>3235</v>
      </c>
      <c r="J2412" s="29" t="s">
        <v>3236</v>
      </c>
      <c r="K2412" s="29" t="s">
        <v>3237</v>
      </c>
      <c r="L2412" s="29" t="s">
        <v>3107</v>
      </c>
      <c r="M2412" s="29" t="s">
        <v>3238</v>
      </c>
      <c r="N2412" s="29" t="s">
        <v>3239</v>
      </c>
      <c r="O2412" s="29" t="s">
        <v>3422</v>
      </c>
      <c r="P2412" s="29" t="s">
        <v>3423</v>
      </c>
      <c r="Q2412" s="29" t="s">
        <v>3209</v>
      </c>
      <c r="R2412" s="29" t="s">
        <v>3210</v>
      </c>
      <c r="S2412" s="29" t="s">
        <v>3098</v>
      </c>
      <c r="T2412" s="29"/>
      <c r="U2412" s="30">
        <v>4400</v>
      </c>
      <c r="V2412" s="30">
        <v>4400</v>
      </c>
      <c r="W2412" s="30">
        <v>4400</v>
      </c>
      <c r="X2412" s="30">
        <v>4400</v>
      </c>
      <c r="Y2412" s="30">
        <v>4400</v>
      </c>
      <c r="Z2412" s="30">
        <v>4400</v>
      </c>
      <c r="AA2412" s="30">
        <v>4400</v>
      </c>
      <c r="AB2412" s="30">
        <v>4400</v>
      </c>
      <c r="AC2412" s="30">
        <v>4400</v>
      </c>
      <c r="AD2412" s="30">
        <v>4400</v>
      </c>
      <c r="AE2412" s="30">
        <v>4400</v>
      </c>
      <c r="AF2412" s="30">
        <v>4400</v>
      </c>
    </row>
    <row r="2413" spans="1:32" x14ac:dyDescent="0.45">
      <c r="A2413" s="29" t="s">
        <v>1147</v>
      </c>
      <c r="B2413" s="29" t="s">
        <v>1148</v>
      </c>
      <c r="C2413" s="29" t="s">
        <v>3299</v>
      </c>
      <c r="D2413" s="29" t="s">
        <v>3300</v>
      </c>
      <c r="E2413" s="29" t="s">
        <v>3301</v>
      </c>
      <c r="F2413" s="29" t="s">
        <v>3302</v>
      </c>
      <c r="G2413" s="29" t="s">
        <v>3233</v>
      </c>
      <c r="H2413" s="29" t="s">
        <v>3234</v>
      </c>
      <c r="I2413" s="29" t="s">
        <v>3235</v>
      </c>
      <c r="J2413" s="29" t="s">
        <v>3236</v>
      </c>
      <c r="K2413" s="29" t="s">
        <v>3237</v>
      </c>
      <c r="L2413" s="29" t="s">
        <v>3107</v>
      </c>
      <c r="M2413" s="29" t="s">
        <v>3238</v>
      </c>
      <c r="N2413" s="29" t="s">
        <v>3239</v>
      </c>
      <c r="O2413" s="29" t="s">
        <v>3240</v>
      </c>
      <c r="P2413" s="29" t="s">
        <v>3241</v>
      </c>
      <c r="Q2413" s="29" t="s">
        <v>3209</v>
      </c>
      <c r="R2413" s="29" t="s">
        <v>3210</v>
      </c>
      <c r="S2413" s="29" t="s">
        <v>3098</v>
      </c>
      <c r="T2413" s="29"/>
      <c r="U2413" s="30">
        <v>6600</v>
      </c>
      <c r="V2413" s="30">
        <v>6600</v>
      </c>
      <c r="W2413" s="30">
        <v>6600</v>
      </c>
      <c r="X2413" s="30">
        <v>6600</v>
      </c>
      <c r="Y2413" s="30">
        <v>6600</v>
      </c>
      <c r="Z2413" s="30">
        <v>6600</v>
      </c>
      <c r="AA2413" s="30">
        <v>6600</v>
      </c>
      <c r="AB2413" s="30">
        <v>6600</v>
      </c>
      <c r="AC2413" s="30">
        <v>6600</v>
      </c>
      <c r="AD2413" s="30">
        <v>6600</v>
      </c>
      <c r="AE2413" s="30">
        <v>6600</v>
      </c>
      <c r="AF2413" s="30">
        <v>6600</v>
      </c>
    </row>
    <row r="2414" spans="1:32" x14ac:dyDescent="0.45">
      <c r="A2414" s="29" t="s">
        <v>1147</v>
      </c>
      <c r="B2414" s="29" t="s">
        <v>1148</v>
      </c>
      <c r="C2414" s="29" t="s">
        <v>3299</v>
      </c>
      <c r="D2414" s="29" t="s">
        <v>3300</v>
      </c>
      <c r="E2414" s="29" t="s">
        <v>3301</v>
      </c>
      <c r="F2414" s="29" t="s">
        <v>3302</v>
      </c>
      <c r="G2414" s="29" t="s">
        <v>3233</v>
      </c>
      <c r="H2414" s="29" t="s">
        <v>3234</v>
      </c>
      <c r="I2414" s="29" t="s">
        <v>3262</v>
      </c>
      <c r="J2414" s="29" t="s">
        <v>3263</v>
      </c>
      <c r="K2414" s="29" t="s">
        <v>3264</v>
      </c>
      <c r="L2414" s="29" t="s">
        <v>3103</v>
      </c>
      <c r="M2414" s="29" t="s">
        <v>3265</v>
      </c>
      <c r="N2414" s="29" t="s">
        <v>3266</v>
      </c>
      <c r="O2414" s="29" t="s">
        <v>3267</v>
      </c>
      <c r="P2414" s="29" t="s">
        <v>3268</v>
      </c>
      <c r="Q2414" s="29" t="s">
        <v>3209</v>
      </c>
      <c r="R2414" s="29" t="s">
        <v>3210</v>
      </c>
      <c r="S2414" s="29" t="s">
        <v>3098</v>
      </c>
      <c r="T2414" s="29"/>
      <c r="U2414" s="30">
        <v>6000</v>
      </c>
      <c r="V2414" s="30">
        <v>6000</v>
      </c>
      <c r="W2414" s="30">
        <v>6000</v>
      </c>
      <c r="X2414" s="30">
        <v>6000</v>
      </c>
      <c r="Y2414" s="30">
        <v>6000</v>
      </c>
      <c r="Z2414" s="30">
        <v>6000</v>
      </c>
      <c r="AA2414" s="30">
        <v>6000</v>
      </c>
      <c r="AB2414" s="30">
        <v>6000</v>
      </c>
      <c r="AC2414" s="30">
        <v>6000</v>
      </c>
      <c r="AD2414" s="30">
        <v>6000</v>
      </c>
      <c r="AE2414" s="30">
        <v>6000</v>
      </c>
      <c r="AF2414" s="30">
        <v>6000</v>
      </c>
    </row>
    <row r="2415" spans="1:32" x14ac:dyDescent="0.45">
      <c r="A2415" s="29" t="s">
        <v>1147</v>
      </c>
      <c r="B2415" s="29" t="s">
        <v>1148</v>
      </c>
      <c r="C2415" s="29" t="s">
        <v>3299</v>
      </c>
      <c r="D2415" s="29" t="s">
        <v>3300</v>
      </c>
      <c r="E2415" s="29" t="s">
        <v>3301</v>
      </c>
      <c r="F2415" s="29" t="s">
        <v>3302</v>
      </c>
      <c r="G2415" s="29" t="s">
        <v>3233</v>
      </c>
      <c r="H2415" s="29" t="s">
        <v>3234</v>
      </c>
      <c r="I2415" s="29" t="s">
        <v>3262</v>
      </c>
      <c r="J2415" s="29" t="s">
        <v>3263</v>
      </c>
      <c r="K2415" s="29" t="s">
        <v>3264</v>
      </c>
      <c r="L2415" s="29" t="s">
        <v>3103</v>
      </c>
      <c r="M2415" s="29" t="s">
        <v>3265</v>
      </c>
      <c r="N2415" s="29" t="s">
        <v>3266</v>
      </c>
      <c r="O2415" s="29" t="s">
        <v>3269</v>
      </c>
      <c r="P2415" s="29" t="s">
        <v>3270</v>
      </c>
      <c r="Q2415" s="29" t="s">
        <v>3209</v>
      </c>
      <c r="R2415" s="29" t="s">
        <v>3210</v>
      </c>
      <c r="S2415" s="29" t="s">
        <v>3098</v>
      </c>
      <c r="T2415" s="29"/>
      <c r="U2415" s="30">
        <v>663</v>
      </c>
      <c r="V2415" s="30">
        <v>517</v>
      </c>
      <c r="W2415" s="30">
        <v>1092</v>
      </c>
      <c r="X2415" s="30">
        <v>819</v>
      </c>
      <c r="Y2415" s="30">
        <v>234</v>
      </c>
      <c r="Z2415" s="30">
        <v>1443</v>
      </c>
      <c r="AA2415" s="30">
        <v>780</v>
      </c>
      <c r="AB2415" s="30">
        <v>439</v>
      </c>
      <c r="AC2415" s="30">
        <v>468</v>
      </c>
      <c r="AD2415" s="30">
        <v>195</v>
      </c>
      <c r="AE2415" s="30">
        <v>351</v>
      </c>
      <c r="AF2415" s="30">
        <v>234</v>
      </c>
    </row>
    <row r="2416" spans="1:32" x14ac:dyDescent="0.45">
      <c r="A2416" s="29" t="s">
        <v>1147</v>
      </c>
      <c r="B2416" s="29" t="s">
        <v>1148</v>
      </c>
      <c r="C2416" s="29" t="s">
        <v>3299</v>
      </c>
      <c r="D2416" s="29" t="s">
        <v>3300</v>
      </c>
      <c r="E2416" s="29" t="s">
        <v>3301</v>
      </c>
      <c r="F2416" s="29" t="s">
        <v>3302</v>
      </c>
      <c r="G2416" s="29" t="s">
        <v>3233</v>
      </c>
      <c r="H2416" s="29" t="s">
        <v>3234</v>
      </c>
      <c r="I2416" s="29" t="s">
        <v>3262</v>
      </c>
      <c r="J2416" s="29" t="s">
        <v>3263</v>
      </c>
      <c r="K2416" s="29" t="s">
        <v>3264</v>
      </c>
      <c r="L2416" s="29" t="s">
        <v>3103</v>
      </c>
      <c r="M2416" s="29" t="s">
        <v>3265</v>
      </c>
      <c r="N2416" s="29" t="s">
        <v>3266</v>
      </c>
      <c r="O2416" s="29" t="s">
        <v>3271</v>
      </c>
      <c r="P2416" s="29" t="s">
        <v>3272</v>
      </c>
      <c r="Q2416" s="29" t="s">
        <v>3209</v>
      </c>
      <c r="R2416" s="29" t="s">
        <v>3210</v>
      </c>
      <c r="S2416" s="29" t="s">
        <v>3098</v>
      </c>
      <c r="T2416" s="29"/>
      <c r="U2416" s="30">
        <v>623</v>
      </c>
      <c r="V2416" s="30">
        <v>0</v>
      </c>
      <c r="W2416" s="30">
        <v>0</v>
      </c>
      <c r="X2416" s="30">
        <v>768</v>
      </c>
      <c r="Y2416" s="30">
        <v>290</v>
      </c>
      <c r="Z2416" s="30">
        <v>870</v>
      </c>
      <c r="AA2416" s="30">
        <v>551</v>
      </c>
      <c r="AB2416" s="30">
        <v>2305</v>
      </c>
      <c r="AC2416" s="30">
        <v>507</v>
      </c>
      <c r="AD2416" s="30">
        <v>217</v>
      </c>
      <c r="AE2416" s="30">
        <v>522</v>
      </c>
      <c r="AF2416" s="30">
        <v>2262</v>
      </c>
    </row>
    <row r="2417" spans="1:32" x14ac:dyDescent="0.45">
      <c r="A2417" s="29" t="s">
        <v>1147</v>
      </c>
      <c r="B2417" s="29" t="s">
        <v>1148</v>
      </c>
      <c r="C2417" s="29" t="s">
        <v>3299</v>
      </c>
      <c r="D2417" s="29" t="s">
        <v>3300</v>
      </c>
      <c r="E2417" s="29" t="s">
        <v>3301</v>
      </c>
      <c r="F2417" s="29" t="s">
        <v>3302</v>
      </c>
      <c r="G2417" s="29" t="s">
        <v>3233</v>
      </c>
      <c r="H2417" s="29" t="s">
        <v>3234</v>
      </c>
      <c r="I2417" s="29" t="s">
        <v>3262</v>
      </c>
      <c r="J2417" s="29" t="s">
        <v>3263</v>
      </c>
      <c r="K2417" s="29" t="s">
        <v>3264</v>
      </c>
      <c r="L2417" s="29" t="s">
        <v>3103</v>
      </c>
      <c r="M2417" s="29" t="s">
        <v>3265</v>
      </c>
      <c r="N2417" s="29" t="s">
        <v>3266</v>
      </c>
      <c r="O2417" s="29" t="s">
        <v>3273</v>
      </c>
      <c r="P2417" s="29" t="s">
        <v>3274</v>
      </c>
      <c r="Q2417" s="29" t="s">
        <v>3209</v>
      </c>
      <c r="R2417" s="29" t="s">
        <v>3210</v>
      </c>
      <c r="S2417" s="29" t="s">
        <v>3098</v>
      </c>
      <c r="T2417" s="29"/>
      <c r="U2417" s="30">
        <v>351</v>
      </c>
      <c r="V2417" s="30">
        <v>429</v>
      </c>
      <c r="W2417" s="30">
        <v>1053</v>
      </c>
      <c r="X2417" s="30">
        <v>897</v>
      </c>
      <c r="Y2417" s="30">
        <v>780</v>
      </c>
      <c r="Z2417" s="30">
        <v>819</v>
      </c>
      <c r="AA2417" s="30">
        <v>546</v>
      </c>
      <c r="AB2417" s="30">
        <v>624</v>
      </c>
      <c r="AC2417" s="30">
        <v>273</v>
      </c>
      <c r="AD2417" s="30">
        <v>507</v>
      </c>
      <c r="AE2417" s="30">
        <v>624</v>
      </c>
      <c r="AF2417" s="30">
        <v>39</v>
      </c>
    </row>
    <row r="2418" spans="1:32" x14ac:dyDescent="0.45">
      <c r="A2418" s="29" t="s">
        <v>1147</v>
      </c>
      <c r="B2418" s="29" t="s">
        <v>1148</v>
      </c>
      <c r="C2418" s="29" t="s">
        <v>3299</v>
      </c>
      <c r="D2418" s="29" t="s">
        <v>3300</v>
      </c>
      <c r="E2418" s="29" t="s">
        <v>3301</v>
      </c>
      <c r="F2418" s="29" t="s">
        <v>3302</v>
      </c>
      <c r="G2418" s="29" t="s">
        <v>3233</v>
      </c>
      <c r="H2418" s="29" t="s">
        <v>3234</v>
      </c>
      <c r="I2418" s="29" t="s">
        <v>3262</v>
      </c>
      <c r="J2418" s="29" t="s">
        <v>3263</v>
      </c>
      <c r="K2418" s="29" t="s">
        <v>3264</v>
      </c>
      <c r="L2418" s="29" t="s">
        <v>3103</v>
      </c>
      <c r="M2418" s="29" t="s">
        <v>3265</v>
      </c>
      <c r="N2418" s="29" t="s">
        <v>3266</v>
      </c>
      <c r="O2418" s="29" t="s">
        <v>3372</v>
      </c>
      <c r="P2418" s="29" t="s">
        <v>3373</v>
      </c>
      <c r="Q2418" s="29" t="s">
        <v>3209</v>
      </c>
      <c r="R2418" s="29" t="s">
        <v>3210</v>
      </c>
      <c r="S2418" s="29" t="s">
        <v>3098</v>
      </c>
      <c r="T2418" s="29"/>
      <c r="U2418" s="30">
        <v>1609</v>
      </c>
      <c r="V2418" s="30">
        <v>1116</v>
      </c>
      <c r="W2418" s="30">
        <v>1073</v>
      </c>
      <c r="X2418" s="30">
        <v>5060</v>
      </c>
      <c r="Y2418" s="30">
        <v>2000</v>
      </c>
      <c r="Z2418" s="30">
        <v>652</v>
      </c>
      <c r="AA2418" s="30">
        <v>3494</v>
      </c>
      <c r="AB2418" s="30">
        <v>2798</v>
      </c>
      <c r="AC2418" s="30">
        <v>3146</v>
      </c>
      <c r="AD2418" s="30">
        <v>1710</v>
      </c>
      <c r="AE2418" s="30">
        <v>2682</v>
      </c>
      <c r="AF2418" s="30">
        <v>145</v>
      </c>
    </row>
    <row r="2419" spans="1:32" x14ac:dyDescent="0.45">
      <c r="A2419" s="29" t="s">
        <v>1147</v>
      </c>
      <c r="B2419" s="29" t="s">
        <v>1148</v>
      </c>
      <c r="C2419" s="29" t="s">
        <v>3299</v>
      </c>
      <c r="D2419" s="29" t="s">
        <v>3300</v>
      </c>
      <c r="E2419" s="29" t="s">
        <v>3301</v>
      </c>
      <c r="F2419" s="29" t="s">
        <v>3302</v>
      </c>
      <c r="G2419" s="29" t="s">
        <v>3233</v>
      </c>
      <c r="H2419" s="29" t="s">
        <v>3234</v>
      </c>
      <c r="I2419" s="29" t="s">
        <v>3262</v>
      </c>
      <c r="J2419" s="29" t="s">
        <v>3263</v>
      </c>
      <c r="K2419" s="29" t="s">
        <v>3264</v>
      </c>
      <c r="L2419" s="29" t="s">
        <v>3103</v>
      </c>
      <c r="M2419" s="29" t="s">
        <v>3322</v>
      </c>
      <c r="N2419" s="29" t="s">
        <v>3323</v>
      </c>
      <c r="O2419" s="29" t="s">
        <v>3324</v>
      </c>
      <c r="P2419" s="29" t="s">
        <v>3325</v>
      </c>
      <c r="Q2419" s="29" t="s">
        <v>3209</v>
      </c>
      <c r="R2419" s="29" t="s">
        <v>3210</v>
      </c>
      <c r="S2419" s="29" t="s">
        <v>3098</v>
      </c>
      <c r="T2419" s="29"/>
      <c r="U2419" s="30">
        <v>5600</v>
      </c>
      <c r="V2419" s="30">
        <v>5600</v>
      </c>
      <c r="W2419" s="30">
        <v>5600</v>
      </c>
      <c r="X2419" s="30">
        <v>5600</v>
      </c>
      <c r="Y2419" s="30">
        <v>5600</v>
      </c>
      <c r="Z2419" s="30">
        <v>5600</v>
      </c>
      <c r="AA2419" s="30">
        <v>5600</v>
      </c>
      <c r="AB2419" s="30">
        <v>5600</v>
      </c>
      <c r="AC2419" s="30">
        <v>5600</v>
      </c>
      <c r="AD2419" s="30">
        <v>5600</v>
      </c>
      <c r="AE2419" s="30">
        <v>5600</v>
      </c>
      <c r="AF2419" s="30">
        <v>5600</v>
      </c>
    </row>
    <row r="2420" spans="1:32" x14ac:dyDescent="0.45">
      <c r="A2420" s="29" t="s">
        <v>1147</v>
      </c>
      <c r="B2420" s="29" t="s">
        <v>1148</v>
      </c>
      <c r="C2420" s="29" t="s">
        <v>3299</v>
      </c>
      <c r="D2420" s="29" t="s">
        <v>3300</v>
      </c>
      <c r="E2420" s="29" t="s">
        <v>3301</v>
      </c>
      <c r="F2420" s="29" t="s">
        <v>3302</v>
      </c>
      <c r="G2420" s="29" t="s">
        <v>3233</v>
      </c>
      <c r="H2420" s="29" t="s">
        <v>3234</v>
      </c>
      <c r="I2420" s="29" t="s">
        <v>3262</v>
      </c>
      <c r="J2420" s="29" t="s">
        <v>3263</v>
      </c>
      <c r="K2420" s="29" t="s">
        <v>3264</v>
      </c>
      <c r="L2420" s="29" t="s">
        <v>3103</v>
      </c>
      <c r="M2420" s="29" t="s">
        <v>3322</v>
      </c>
      <c r="N2420" s="29" t="s">
        <v>3323</v>
      </c>
      <c r="O2420" s="29" t="s">
        <v>3374</v>
      </c>
      <c r="P2420" s="29" t="s">
        <v>3375</v>
      </c>
      <c r="Q2420" s="29" t="s">
        <v>3209</v>
      </c>
      <c r="R2420" s="29" t="s">
        <v>3210</v>
      </c>
      <c r="S2420" s="29" t="s">
        <v>3098</v>
      </c>
      <c r="T2420" s="29"/>
      <c r="U2420" s="30">
        <v>1000</v>
      </c>
      <c r="V2420" s="30">
        <v>1000</v>
      </c>
      <c r="W2420" s="30">
        <v>1000</v>
      </c>
      <c r="X2420" s="30">
        <v>1000</v>
      </c>
      <c r="Y2420" s="30">
        <v>1000</v>
      </c>
      <c r="Z2420" s="30">
        <v>1000</v>
      </c>
      <c r="AA2420" s="30">
        <v>1000</v>
      </c>
      <c r="AB2420" s="30">
        <v>1000</v>
      </c>
      <c r="AC2420" s="30">
        <v>1000</v>
      </c>
      <c r="AD2420" s="30">
        <v>1000</v>
      </c>
      <c r="AE2420" s="30">
        <v>1000</v>
      </c>
      <c r="AF2420" s="30">
        <v>1000</v>
      </c>
    </row>
    <row r="2421" spans="1:32" x14ac:dyDescent="0.45">
      <c r="A2421" s="29" t="s">
        <v>1147</v>
      </c>
      <c r="B2421" s="29" t="s">
        <v>1148</v>
      </c>
      <c r="C2421" s="29" t="s">
        <v>3299</v>
      </c>
      <c r="D2421" s="29" t="s">
        <v>3300</v>
      </c>
      <c r="E2421" s="29" t="s">
        <v>3301</v>
      </c>
      <c r="F2421" s="29" t="s">
        <v>3302</v>
      </c>
      <c r="G2421" s="29" t="s">
        <v>3233</v>
      </c>
      <c r="H2421" s="29" t="s">
        <v>3234</v>
      </c>
      <c r="I2421" s="29" t="s">
        <v>3262</v>
      </c>
      <c r="J2421" s="29" t="s">
        <v>3263</v>
      </c>
      <c r="K2421" s="29" t="s">
        <v>3264</v>
      </c>
      <c r="L2421" s="29" t="s">
        <v>3103</v>
      </c>
      <c r="M2421" s="29" t="s">
        <v>3322</v>
      </c>
      <c r="N2421" s="29" t="s">
        <v>3323</v>
      </c>
      <c r="O2421" s="29" t="s">
        <v>3848</v>
      </c>
      <c r="P2421" s="29" t="s">
        <v>3849</v>
      </c>
      <c r="Q2421" s="29" t="s">
        <v>3209</v>
      </c>
      <c r="R2421" s="29" t="s">
        <v>3210</v>
      </c>
      <c r="S2421" s="29" t="s">
        <v>3098</v>
      </c>
      <c r="T2421" s="29"/>
      <c r="U2421" s="30">
        <v>3000</v>
      </c>
      <c r="V2421" s="30">
        <v>3000</v>
      </c>
      <c r="W2421" s="30">
        <v>3000</v>
      </c>
      <c r="X2421" s="30">
        <v>3000</v>
      </c>
      <c r="Y2421" s="30">
        <v>3000</v>
      </c>
      <c r="Z2421" s="30">
        <v>3000</v>
      </c>
      <c r="AA2421" s="30">
        <v>3000</v>
      </c>
      <c r="AB2421" s="30">
        <v>3000</v>
      </c>
      <c r="AC2421" s="30">
        <v>3000</v>
      </c>
      <c r="AD2421" s="30">
        <v>3000</v>
      </c>
      <c r="AE2421" s="30">
        <v>3000</v>
      </c>
      <c r="AF2421" s="30">
        <v>3000</v>
      </c>
    </row>
    <row r="2422" spans="1:32" x14ac:dyDescent="0.45">
      <c r="A2422" s="29" t="s">
        <v>1147</v>
      </c>
      <c r="B2422" s="29" t="s">
        <v>1148</v>
      </c>
      <c r="C2422" s="29" t="s">
        <v>3299</v>
      </c>
      <c r="D2422" s="29" t="s">
        <v>3300</v>
      </c>
      <c r="E2422" s="29" t="s">
        <v>3301</v>
      </c>
      <c r="F2422" s="29" t="s">
        <v>3302</v>
      </c>
      <c r="G2422" s="29" t="s">
        <v>3233</v>
      </c>
      <c r="H2422" s="29" t="s">
        <v>3234</v>
      </c>
      <c r="I2422" s="29" t="s">
        <v>3275</v>
      </c>
      <c r="J2422" s="29" t="s">
        <v>3276</v>
      </c>
      <c r="K2422" s="29" t="s">
        <v>3277</v>
      </c>
      <c r="L2422" s="29" t="s">
        <v>3100</v>
      </c>
      <c r="M2422" s="29" t="s">
        <v>3312</v>
      </c>
      <c r="N2422" s="29" t="s">
        <v>3313</v>
      </c>
      <c r="O2422" s="29" t="s">
        <v>3314</v>
      </c>
      <c r="P2422" s="29" t="s">
        <v>3315</v>
      </c>
      <c r="Q2422" s="29" t="s">
        <v>3209</v>
      </c>
      <c r="R2422" s="29" t="s">
        <v>3210</v>
      </c>
      <c r="S2422" s="29" t="s">
        <v>3098</v>
      </c>
      <c r="T2422" s="29"/>
      <c r="U2422" s="30">
        <v>53000</v>
      </c>
      <c r="V2422" s="30">
        <v>53000</v>
      </c>
      <c r="W2422" s="30">
        <v>53000</v>
      </c>
      <c r="X2422" s="30">
        <v>53000</v>
      </c>
      <c r="Y2422" s="30">
        <v>53000</v>
      </c>
      <c r="Z2422" s="30">
        <v>53000</v>
      </c>
      <c r="AA2422" s="30">
        <v>53000</v>
      </c>
      <c r="AB2422" s="30">
        <v>53000</v>
      </c>
      <c r="AC2422" s="30">
        <v>53000</v>
      </c>
      <c r="AD2422" s="30">
        <v>53000</v>
      </c>
      <c r="AE2422" s="30">
        <v>53000</v>
      </c>
      <c r="AF2422" s="30">
        <v>53000</v>
      </c>
    </row>
    <row r="2423" spans="1:32" x14ac:dyDescent="0.45">
      <c r="A2423" s="29" t="s">
        <v>1147</v>
      </c>
      <c r="B2423" s="29" t="s">
        <v>1148</v>
      </c>
      <c r="C2423" s="29" t="s">
        <v>3299</v>
      </c>
      <c r="D2423" s="29" t="s">
        <v>3300</v>
      </c>
      <c r="E2423" s="29" t="s">
        <v>3301</v>
      </c>
      <c r="F2423" s="29" t="s">
        <v>3302</v>
      </c>
      <c r="G2423" s="29" t="s">
        <v>3233</v>
      </c>
      <c r="H2423" s="29" t="s">
        <v>3234</v>
      </c>
      <c r="I2423" s="29" t="s">
        <v>3275</v>
      </c>
      <c r="J2423" s="29" t="s">
        <v>3276</v>
      </c>
      <c r="K2423" s="29" t="s">
        <v>3287</v>
      </c>
      <c r="L2423" s="29" t="s">
        <v>3101</v>
      </c>
      <c r="M2423" s="29" t="s">
        <v>3316</v>
      </c>
      <c r="N2423" s="29" t="s">
        <v>3317</v>
      </c>
      <c r="O2423" s="29" t="s">
        <v>3318</v>
      </c>
      <c r="P2423" s="29" t="s">
        <v>3319</v>
      </c>
      <c r="Q2423" s="29" t="s">
        <v>3209</v>
      </c>
      <c r="R2423" s="29" t="s">
        <v>3210</v>
      </c>
      <c r="S2423" s="29" t="s">
        <v>3098</v>
      </c>
      <c r="T2423" s="29"/>
      <c r="U2423" s="30">
        <v>10880</v>
      </c>
      <c r="V2423" s="30">
        <v>10880</v>
      </c>
      <c r="W2423" s="30">
        <v>10880</v>
      </c>
      <c r="X2423" s="30">
        <v>10880</v>
      </c>
      <c r="Y2423" s="30">
        <v>10880</v>
      </c>
      <c r="Z2423" s="30">
        <v>10880</v>
      </c>
      <c r="AA2423" s="30">
        <v>10880</v>
      </c>
      <c r="AB2423" s="30">
        <v>10880</v>
      </c>
      <c r="AC2423" s="30">
        <v>10880</v>
      </c>
      <c r="AD2423" s="30">
        <v>10880</v>
      </c>
      <c r="AE2423" s="30">
        <v>10712</v>
      </c>
      <c r="AF2423" s="30">
        <v>10712</v>
      </c>
    </row>
    <row r="2424" spans="1:32" x14ac:dyDescent="0.45">
      <c r="A2424" s="29" t="s">
        <v>725</v>
      </c>
      <c r="B2424" s="29" t="s">
        <v>726</v>
      </c>
      <c r="C2424" s="29" t="s">
        <v>3394</v>
      </c>
      <c r="D2424" s="29" t="s">
        <v>3395</v>
      </c>
      <c r="E2424" s="29" t="s">
        <v>3850</v>
      </c>
      <c r="F2424" s="29" t="s">
        <v>3851</v>
      </c>
      <c r="G2424" s="29" t="s">
        <v>3200</v>
      </c>
      <c r="H2424" s="29" t="s">
        <v>3201</v>
      </c>
      <c r="I2424" s="29" t="s">
        <v>3202</v>
      </c>
      <c r="J2424" s="29" t="s">
        <v>3203</v>
      </c>
      <c r="K2424" s="29" t="s">
        <v>3520</v>
      </c>
      <c r="L2424" s="29" t="s">
        <v>3108</v>
      </c>
      <c r="M2424" s="29" t="s">
        <v>3588</v>
      </c>
      <c r="N2424" s="29" t="s">
        <v>3589</v>
      </c>
      <c r="O2424" s="29" t="s">
        <v>3590</v>
      </c>
      <c r="P2424" s="29" t="s">
        <v>3591</v>
      </c>
      <c r="Q2424" s="29" t="s">
        <v>3209</v>
      </c>
      <c r="R2424" s="29" t="s">
        <v>3210</v>
      </c>
      <c r="S2424" s="29" t="s">
        <v>3098</v>
      </c>
      <c r="T2424" s="29"/>
      <c r="U2424" s="30">
        <v>25900</v>
      </c>
      <c r="V2424" s="30">
        <v>25900</v>
      </c>
      <c r="W2424" s="30">
        <v>25900</v>
      </c>
      <c r="X2424" s="30">
        <v>25900</v>
      </c>
      <c r="Y2424" s="30">
        <v>25900</v>
      </c>
      <c r="Z2424" s="30">
        <v>25900</v>
      </c>
      <c r="AA2424" s="30">
        <v>19872</v>
      </c>
      <c r="AB2424" s="30">
        <v>0</v>
      </c>
      <c r="AC2424" s="30">
        <v>0</v>
      </c>
      <c r="AD2424" s="30">
        <v>0</v>
      </c>
      <c r="AE2424" s="30">
        <v>0</v>
      </c>
      <c r="AF2424" s="30">
        <v>0</v>
      </c>
    </row>
    <row r="2425" spans="1:32" x14ac:dyDescent="0.45">
      <c r="A2425" s="29" t="s">
        <v>725</v>
      </c>
      <c r="B2425" s="29" t="s">
        <v>726</v>
      </c>
      <c r="C2425" s="29" t="s">
        <v>3299</v>
      </c>
      <c r="D2425" s="29" t="s">
        <v>3300</v>
      </c>
      <c r="E2425" s="29" t="s">
        <v>3301</v>
      </c>
      <c r="F2425" s="29" t="s">
        <v>3302</v>
      </c>
      <c r="G2425" s="29" t="s">
        <v>3233</v>
      </c>
      <c r="H2425" s="29" t="s">
        <v>3234</v>
      </c>
      <c r="I2425" s="29" t="s">
        <v>3235</v>
      </c>
      <c r="J2425" s="29" t="s">
        <v>3236</v>
      </c>
      <c r="K2425" s="29" t="s">
        <v>3237</v>
      </c>
      <c r="L2425" s="29" t="s">
        <v>3107</v>
      </c>
      <c r="M2425" s="29" t="s">
        <v>3238</v>
      </c>
      <c r="N2425" s="29" t="s">
        <v>3239</v>
      </c>
      <c r="O2425" s="29" t="s">
        <v>3422</v>
      </c>
      <c r="P2425" s="29" t="s">
        <v>3423</v>
      </c>
      <c r="Q2425" s="29" t="s">
        <v>3209</v>
      </c>
      <c r="R2425" s="29" t="s">
        <v>3210</v>
      </c>
      <c r="S2425" s="29" t="s">
        <v>3098</v>
      </c>
      <c r="T2425" s="29"/>
      <c r="U2425" s="30">
        <v>4000</v>
      </c>
      <c r="V2425" s="30">
        <v>4000</v>
      </c>
      <c r="W2425" s="30">
        <v>4000</v>
      </c>
      <c r="X2425" s="30">
        <v>4000</v>
      </c>
      <c r="Y2425" s="30">
        <v>4000</v>
      </c>
      <c r="Z2425" s="30">
        <v>4000</v>
      </c>
      <c r="AA2425" s="30">
        <v>4000</v>
      </c>
      <c r="AB2425" s="30">
        <v>2710</v>
      </c>
      <c r="AC2425" s="30">
        <v>0</v>
      </c>
      <c r="AD2425" s="30">
        <v>0</v>
      </c>
      <c r="AE2425" s="30">
        <v>0</v>
      </c>
      <c r="AF2425" s="30">
        <v>0</v>
      </c>
    </row>
    <row r="2426" spans="1:32" x14ac:dyDescent="0.45">
      <c r="A2426" s="29" t="s">
        <v>725</v>
      </c>
      <c r="B2426" s="29" t="s">
        <v>726</v>
      </c>
      <c r="C2426" s="29" t="s">
        <v>3299</v>
      </c>
      <c r="D2426" s="29" t="s">
        <v>3300</v>
      </c>
      <c r="E2426" s="29" t="s">
        <v>3301</v>
      </c>
      <c r="F2426" s="29" t="s">
        <v>3302</v>
      </c>
      <c r="G2426" s="29" t="s">
        <v>3233</v>
      </c>
      <c r="H2426" s="29" t="s">
        <v>3234</v>
      </c>
      <c r="I2426" s="29" t="s">
        <v>3235</v>
      </c>
      <c r="J2426" s="29" t="s">
        <v>3236</v>
      </c>
      <c r="K2426" s="29" t="s">
        <v>3237</v>
      </c>
      <c r="L2426" s="29" t="s">
        <v>3107</v>
      </c>
      <c r="M2426" s="29" t="s">
        <v>3424</v>
      </c>
      <c r="N2426" s="29" t="s">
        <v>3425</v>
      </c>
      <c r="O2426" s="29" t="s">
        <v>3428</v>
      </c>
      <c r="P2426" s="29" t="s">
        <v>3429</v>
      </c>
      <c r="Q2426" s="29" t="s">
        <v>3209</v>
      </c>
      <c r="R2426" s="29" t="s">
        <v>3210</v>
      </c>
      <c r="S2426" s="29" t="s">
        <v>3098</v>
      </c>
      <c r="T2426" s="29"/>
      <c r="U2426" s="30">
        <v>1000</v>
      </c>
      <c r="V2426" s="30">
        <v>1072</v>
      </c>
      <c r="W2426" s="30">
        <v>1058</v>
      </c>
      <c r="X2426" s="30">
        <v>1058</v>
      </c>
      <c r="Y2426" s="30">
        <v>1087</v>
      </c>
      <c r="Z2426" s="30">
        <v>1068</v>
      </c>
      <c r="AA2426" s="30">
        <v>1145</v>
      </c>
      <c r="AB2426" s="30">
        <v>704</v>
      </c>
      <c r="AC2426" s="30">
        <v>0</v>
      </c>
      <c r="AD2426" s="30">
        <v>0</v>
      </c>
      <c r="AE2426" s="30">
        <v>0</v>
      </c>
      <c r="AF2426" s="30">
        <v>0</v>
      </c>
    </row>
    <row r="2427" spans="1:32" x14ac:dyDescent="0.45">
      <c r="A2427" s="29" t="s">
        <v>725</v>
      </c>
      <c r="B2427" s="29" t="s">
        <v>726</v>
      </c>
      <c r="C2427" s="29" t="s">
        <v>3299</v>
      </c>
      <c r="D2427" s="29" t="s">
        <v>3300</v>
      </c>
      <c r="E2427" s="29" t="s">
        <v>3301</v>
      </c>
      <c r="F2427" s="29" t="s">
        <v>3302</v>
      </c>
      <c r="G2427" s="29" t="s">
        <v>3233</v>
      </c>
      <c r="H2427" s="29" t="s">
        <v>3234</v>
      </c>
      <c r="I2427" s="29" t="s">
        <v>3262</v>
      </c>
      <c r="J2427" s="29" t="s">
        <v>3263</v>
      </c>
      <c r="K2427" s="29" t="s">
        <v>3264</v>
      </c>
      <c r="L2427" s="29" t="s">
        <v>3103</v>
      </c>
      <c r="M2427" s="29" t="s">
        <v>3265</v>
      </c>
      <c r="N2427" s="29" t="s">
        <v>3266</v>
      </c>
      <c r="O2427" s="29" t="s">
        <v>3267</v>
      </c>
      <c r="P2427" s="29" t="s">
        <v>3268</v>
      </c>
      <c r="Q2427" s="29" t="s">
        <v>3209</v>
      </c>
      <c r="R2427" s="29" t="s">
        <v>3210</v>
      </c>
      <c r="S2427" s="29" t="s">
        <v>3098</v>
      </c>
      <c r="T2427" s="29"/>
      <c r="U2427" s="30">
        <v>5400</v>
      </c>
      <c r="V2427" s="30">
        <v>5400</v>
      </c>
      <c r="W2427" s="30">
        <v>5400</v>
      </c>
      <c r="X2427" s="30">
        <v>5400</v>
      </c>
      <c r="Y2427" s="30">
        <v>5400</v>
      </c>
      <c r="Z2427" s="30">
        <v>5400</v>
      </c>
      <c r="AA2427" s="30">
        <v>5400</v>
      </c>
      <c r="AB2427" s="30">
        <v>5400</v>
      </c>
      <c r="AC2427" s="30">
        <v>5400</v>
      </c>
      <c r="AD2427" s="30">
        <v>5400</v>
      </c>
      <c r="AE2427" s="30">
        <v>5400</v>
      </c>
      <c r="AF2427" s="30">
        <v>5400</v>
      </c>
    </row>
    <row r="2428" spans="1:32" x14ac:dyDescent="0.45">
      <c r="A2428" s="29" t="s">
        <v>725</v>
      </c>
      <c r="B2428" s="29" t="s">
        <v>726</v>
      </c>
      <c r="C2428" s="29" t="s">
        <v>3299</v>
      </c>
      <c r="D2428" s="29" t="s">
        <v>3300</v>
      </c>
      <c r="E2428" s="29" t="s">
        <v>3301</v>
      </c>
      <c r="F2428" s="29" t="s">
        <v>3302</v>
      </c>
      <c r="G2428" s="29" t="s">
        <v>3233</v>
      </c>
      <c r="H2428" s="29" t="s">
        <v>3234</v>
      </c>
      <c r="I2428" s="29" t="s">
        <v>3262</v>
      </c>
      <c r="J2428" s="29" t="s">
        <v>3263</v>
      </c>
      <c r="K2428" s="29" t="s">
        <v>3264</v>
      </c>
      <c r="L2428" s="29" t="s">
        <v>3103</v>
      </c>
      <c r="M2428" s="29" t="s">
        <v>3265</v>
      </c>
      <c r="N2428" s="29" t="s">
        <v>3266</v>
      </c>
      <c r="O2428" s="29" t="s">
        <v>3269</v>
      </c>
      <c r="P2428" s="29" t="s">
        <v>3270</v>
      </c>
      <c r="Q2428" s="29" t="s">
        <v>3209</v>
      </c>
      <c r="R2428" s="29" t="s">
        <v>3210</v>
      </c>
      <c r="S2428" s="29" t="s">
        <v>3098</v>
      </c>
      <c r="T2428" s="29"/>
      <c r="U2428" s="30">
        <v>0</v>
      </c>
      <c r="V2428" s="30">
        <v>0</v>
      </c>
      <c r="W2428" s="30">
        <v>0</v>
      </c>
      <c r="X2428" s="30">
        <v>0</v>
      </c>
      <c r="Y2428" s="30">
        <v>0</v>
      </c>
      <c r="Z2428" s="30">
        <v>0</v>
      </c>
      <c r="AA2428" s="30">
        <v>0</v>
      </c>
      <c r="AB2428" s="30">
        <v>39</v>
      </c>
      <c r="AC2428" s="30">
        <v>0</v>
      </c>
      <c r="AD2428" s="30">
        <v>0</v>
      </c>
      <c r="AE2428" s="30">
        <v>0</v>
      </c>
      <c r="AF2428" s="30">
        <v>0</v>
      </c>
    </row>
    <row r="2429" spans="1:32" x14ac:dyDescent="0.45">
      <c r="A2429" s="29" t="s">
        <v>725</v>
      </c>
      <c r="B2429" s="29" t="s">
        <v>726</v>
      </c>
      <c r="C2429" s="29" t="s">
        <v>3299</v>
      </c>
      <c r="D2429" s="29" t="s">
        <v>3300</v>
      </c>
      <c r="E2429" s="29" t="s">
        <v>3301</v>
      </c>
      <c r="F2429" s="29" t="s">
        <v>3302</v>
      </c>
      <c r="G2429" s="29" t="s">
        <v>3233</v>
      </c>
      <c r="H2429" s="29" t="s">
        <v>3234</v>
      </c>
      <c r="I2429" s="29" t="s">
        <v>3262</v>
      </c>
      <c r="J2429" s="29" t="s">
        <v>3263</v>
      </c>
      <c r="K2429" s="29" t="s">
        <v>3264</v>
      </c>
      <c r="L2429" s="29" t="s">
        <v>3103</v>
      </c>
      <c r="M2429" s="29" t="s">
        <v>3265</v>
      </c>
      <c r="N2429" s="29" t="s">
        <v>3266</v>
      </c>
      <c r="O2429" s="29" t="s">
        <v>3271</v>
      </c>
      <c r="P2429" s="29" t="s">
        <v>3272</v>
      </c>
      <c r="Q2429" s="29" t="s">
        <v>3209</v>
      </c>
      <c r="R2429" s="29" t="s">
        <v>3210</v>
      </c>
      <c r="S2429" s="29" t="s">
        <v>3098</v>
      </c>
      <c r="T2429" s="29"/>
      <c r="U2429" s="30">
        <v>0</v>
      </c>
      <c r="V2429" s="30">
        <v>203</v>
      </c>
      <c r="W2429" s="30">
        <v>0</v>
      </c>
      <c r="X2429" s="30">
        <v>0</v>
      </c>
      <c r="Y2429" s="30">
        <v>0</v>
      </c>
      <c r="Z2429" s="30">
        <v>0</v>
      </c>
      <c r="AA2429" s="30">
        <v>72</v>
      </c>
      <c r="AB2429" s="30">
        <v>0</v>
      </c>
      <c r="AC2429" s="30">
        <v>0</v>
      </c>
      <c r="AD2429" s="30">
        <v>0</v>
      </c>
      <c r="AE2429" s="30">
        <v>0</v>
      </c>
      <c r="AF2429" s="30">
        <v>0</v>
      </c>
    </row>
    <row r="2430" spans="1:32" x14ac:dyDescent="0.45">
      <c r="A2430" s="29" t="s">
        <v>725</v>
      </c>
      <c r="B2430" s="29" t="s">
        <v>726</v>
      </c>
      <c r="C2430" s="29" t="s">
        <v>3299</v>
      </c>
      <c r="D2430" s="29" t="s">
        <v>3300</v>
      </c>
      <c r="E2430" s="29" t="s">
        <v>3301</v>
      </c>
      <c r="F2430" s="29" t="s">
        <v>3302</v>
      </c>
      <c r="G2430" s="29" t="s">
        <v>3233</v>
      </c>
      <c r="H2430" s="29" t="s">
        <v>3234</v>
      </c>
      <c r="I2430" s="29" t="s">
        <v>3275</v>
      </c>
      <c r="J2430" s="29" t="s">
        <v>3276</v>
      </c>
      <c r="K2430" s="29" t="s">
        <v>3277</v>
      </c>
      <c r="L2430" s="29" t="s">
        <v>3100</v>
      </c>
      <c r="M2430" s="29" t="s">
        <v>3312</v>
      </c>
      <c r="N2430" s="29" t="s">
        <v>3313</v>
      </c>
      <c r="O2430" s="29" t="s">
        <v>3314</v>
      </c>
      <c r="P2430" s="29" t="s">
        <v>3315</v>
      </c>
      <c r="Q2430" s="29" t="s">
        <v>3209</v>
      </c>
      <c r="R2430" s="29" t="s">
        <v>3210</v>
      </c>
      <c r="S2430" s="29" t="s">
        <v>3098</v>
      </c>
      <c r="T2430" s="29"/>
      <c r="U2430" s="30">
        <v>24300</v>
      </c>
      <c r="V2430" s="30">
        <v>24300</v>
      </c>
      <c r="W2430" s="30">
        <v>24300</v>
      </c>
      <c r="X2430" s="30">
        <v>24300</v>
      </c>
      <c r="Y2430" s="30">
        <v>24300</v>
      </c>
      <c r="Z2430" s="30">
        <v>24300</v>
      </c>
      <c r="AA2430" s="30">
        <v>24300</v>
      </c>
      <c r="AB2430" s="30">
        <v>24300</v>
      </c>
      <c r="AC2430" s="30">
        <v>24300</v>
      </c>
      <c r="AD2430" s="30">
        <v>24300</v>
      </c>
      <c r="AE2430" s="30">
        <v>24300</v>
      </c>
      <c r="AF2430" s="30">
        <v>24300</v>
      </c>
    </row>
    <row r="2431" spans="1:32" x14ac:dyDescent="0.45">
      <c r="A2431" s="29" t="s">
        <v>705</v>
      </c>
      <c r="B2431" s="29" t="s">
        <v>706</v>
      </c>
      <c r="C2431" s="29" t="s">
        <v>3196</v>
      </c>
      <c r="D2431" s="29" t="s">
        <v>3197</v>
      </c>
      <c r="E2431" s="29" t="s">
        <v>3537</v>
      </c>
      <c r="F2431" s="29" t="s">
        <v>3463</v>
      </c>
      <c r="G2431" s="29" t="s">
        <v>3233</v>
      </c>
      <c r="H2431" s="29" t="s">
        <v>3234</v>
      </c>
      <c r="I2431" s="29" t="s">
        <v>3235</v>
      </c>
      <c r="J2431" s="29" t="s">
        <v>3236</v>
      </c>
      <c r="K2431" s="29" t="s">
        <v>3237</v>
      </c>
      <c r="L2431" s="29" t="s">
        <v>3107</v>
      </c>
      <c r="M2431" s="29" t="s">
        <v>3456</v>
      </c>
      <c r="N2431" s="29" t="s">
        <v>3457</v>
      </c>
      <c r="O2431" s="29" t="s">
        <v>3504</v>
      </c>
      <c r="P2431" s="29" t="s">
        <v>3505</v>
      </c>
      <c r="Q2431" s="29" t="s">
        <v>3209</v>
      </c>
      <c r="R2431" s="29" t="s">
        <v>3210</v>
      </c>
      <c r="S2431" s="29" t="s">
        <v>3098</v>
      </c>
      <c r="T2431" s="29"/>
      <c r="U2431" s="30">
        <v>9000</v>
      </c>
      <c r="V2431" s="30">
        <v>9000</v>
      </c>
      <c r="W2431" s="30">
        <v>9000</v>
      </c>
      <c r="X2431" s="30">
        <v>9000</v>
      </c>
      <c r="Y2431" s="30">
        <v>9000</v>
      </c>
      <c r="Z2431" s="30">
        <v>9000</v>
      </c>
      <c r="AA2431" s="30">
        <v>9000</v>
      </c>
      <c r="AB2431" s="30">
        <v>9000</v>
      </c>
      <c r="AC2431" s="30">
        <v>9000</v>
      </c>
      <c r="AD2431" s="30">
        <v>9000</v>
      </c>
      <c r="AE2431" s="30">
        <v>9000</v>
      </c>
      <c r="AF2431" s="30">
        <v>9000</v>
      </c>
    </row>
    <row r="2432" spans="1:32" x14ac:dyDescent="0.45">
      <c r="A2432" s="29" t="s">
        <v>705</v>
      </c>
      <c r="B2432" s="29" t="s">
        <v>706</v>
      </c>
      <c r="C2432" s="29" t="s">
        <v>3299</v>
      </c>
      <c r="D2432" s="29" t="s">
        <v>3300</v>
      </c>
      <c r="E2432" s="29" t="s">
        <v>3301</v>
      </c>
      <c r="F2432" s="29" t="s">
        <v>3302</v>
      </c>
      <c r="G2432" s="29" t="s">
        <v>3200</v>
      </c>
      <c r="H2432" s="29" t="s">
        <v>3201</v>
      </c>
      <c r="I2432" s="29" t="s">
        <v>3226</v>
      </c>
      <c r="J2432" s="29" t="s">
        <v>3227</v>
      </c>
      <c r="K2432" s="29" t="s">
        <v>3228</v>
      </c>
      <c r="L2432" s="29" t="s">
        <v>3111</v>
      </c>
      <c r="M2432" s="29" t="s">
        <v>3229</v>
      </c>
      <c r="N2432" s="29" t="s">
        <v>3230</v>
      </c>
      <c r="O2432" s="29" t="s">
        <v>3231</v>
      </c>
      <c r="P2432" s="29" t="s">
        <v>3232</v>
      </c>
      <c r="Q2432" s="29" t="s">
        <v>3209</v>
      </c>
      <c r="R2432" s="29" t="s">
        <v>3210</v>
      </c>
      <c r="S2432" s="29" t="s">
        <v>3098</v>
      </c>
      <c r="T2432" s="29"/>
      <c r="U2432" s="30">
        <v>0</v>
      </c>
      <c r="V2432" s="30">
        <v>0</v>
      </c>
      <c r="W2432" s="30">
        <v>0</v>
      </c>
      <c r="X2432" s="30">
        <v>0</v>
      </c>
      <c r="Y2432" s="30">
        <v>0</v>
      </c>
      <c r="Z2432" s="30">
        <v>0</v>
      </c>
      <c r="AA2432" s="30">
        <v>0</v>
      </c>
      <c r="AB2432" s="30">
        <v>0</v>
      </c>
      <c r="AC2432" s="30">
        <v>0</v>
      </c>
      <c r="AD2432" s="30">
        <v>0</v>
      </c>
      <c r="AE2432" s="30">
        <v>0</v>
      </c>
      <c r="AF2432" s="30">
        <v>0</v>
      </c>
    </row>
    <row r="2433" spans="1:32" x14ac:dyDescent="0.45">
      <c r="A2433" s="29" t="s">
        <v>705</v>
      </c>
      <c r="B2433" s="29" t="s">
        <v>706</v>
      </c>
      <c r="C2433" s="29" t="s">
        <v>3299</v>
      </c>
      <c r="D2433" s="29" t="s">
        <v>3300</v>
      </c>
      <c r="E2433" s="29" t="s">
        <v>3301</v>
      </c>
      <c r="F2433" s="29" t="s">
        <v>3302</v>
      </c>
      <c r="G2433" s="29" t="s">
        <v>3233</v>
      </c>
      <c r="H2433" s="29" t="s">
        <v>3234</v>
      </c>
      <c r="I2433" s="29" t="s">
        <v>3235</v>
      </c>
      <c r="J2433" s="29" t="s">
        <v>3236</v>
      </c>
      <c r="K2433" s="29" t="s">
        <v>3237</v>
      </c>
      <c r="L2433" s="29" t="s">
        <v>3107</v>
      </c>
      <c r="M2433" s="29" t="s">
        <v>3456</v>
      </c>
      <c r="N2433" s="29" t="s">
        <v>3457</v>
      </c>
      <c r="O2433" s="29" t="s">
        <v>3504</v>
      </c>
      <c r="P2433" s="29" t="s">
        <v>3505</v>
      </c>
      <c r="Q2433" s="29" t="s">
        <v>3209</v>
      </c>
      <c r="R2433" s="29" t="s">
        <v>3210</v>
      </c>
      <c r="S2433" s="29" t="s">
        <v>3098</v>
      </c>
      <c r="T2433" s="29"/>
      <c r="U2433" s="30">
        <v>6000</v>
      </c>
      <c r="V2433" s="30">
        <v>6000</v>
      </c>
      <c r="W2433" s="30">
        <v>6000</v>
      </c>
      <c r="X2433" s="30">
        <v>6000</v>
      </c>
      <c r="Y2433" s="30">
        <v>7104</v>
      </c>
      <c r="Z2433" s="30">
        <v>6000</v>
      </c>
      <c r="AA2433" s="30">
        <v>6000</v>
      </c>
      <c r="AB2433" s="30">
        <v>6000</v>
      </c>
      <c r="AC2433" s="30">
        <v>6000</v>
      </c>
      <c r="AD2433" s="30">
        <v>6000</v>
      </c>
      <c r="AE2433" s="30">
        <v>6011</v>
      </c>
      <c r="AF2433" s="30">
        <v>6048</v>
      </c>
    </row>
    <row r="2434" spans="1:32" x14ac:dyDescent="0.45">
      <c r="A2434" s="29" t="s">
        <v>705</v>
      </c>
      <c r="B2434" s="29" t="s">
        <v>706</v>
      </c>
      <c r="C2434" s="29" t="s">
        <v>3299</v>
      </c>
      <c r="D2434" s="29" t="s">
        <v>3300</v>
      </c>
      <c r="E2434" s="29" t="s">
        <v>3301</v>
      </c>
      <c r="F2434" s="29" t="s">
        <v>3302</v>
      </c>
      <c r="G2434" s="29" t="s">
        <v>3233</v>
      </c>
      <c r="H2434" s="29" t="s">
        <v>3234</v>
      </c>
      <c r="I2434" s="29" t="s">
        <v>3235</v>
      </c>
      <c r="J2434" s="29" t="s">
        <v>3236</v>
      </c>
      <c r="K2434" s="29" t="s">
        <v>3237</v>
      </c>
      <c r="L2434" s="29" t="s">
        <v>3107</v>
      </c>
      <c r="M2434" s="29" t="s">
        <v>3238</v>
      </c>
      <c r="N2434" s="29" t="s">
        <v>3239</v>
      </c>
      <c r="O2434" s="29" t="s">
        <v>3422</v>
      </c>
      <c r="P2434" s="29" t="s">
        <v>3423</v>
      </c>
      <c r="Q2434" s="29" t="s">
        <v>3209</v>
      </c>
      <c r="R2434" s="29" t="s">
        <v>3210</v>
      </c>
      <c r="S2434" s="29" t="s">
        <v>3098</v>
      </c>
      <c r="T2434" s="29"/>
      <c r="U2434" s="30">
        <v>6600</v>
      </c>
      <c r="V2434" s="30">
        <v>6600</v>
      </c>
      <c r="W2434" s="30">
        <v>6600</v>
      </c>
      <c r="X2434" s="30">
        <v>6600</v>
      </c>
      <c r="Y2434" s="30">
        <v>6600</v>
      </c>
      <c r="Z2434" s="30">
        <v>6600</v>
      </c>
      <c r="AA2434" s="30">
        <v>6600</v>
      </c>
      <c r="AB2434" s="30">
        <v>6600</v>
      </c>
      <c r="AC2434" s="30">
        <v>6600</v>
      </c>
      <c r="AD2434" s="30">
        <v>6600</v>
      </c>
      <c r="AE2434" s="30">
        <v>6600</v>
      </c>
      <c r="AF2434" s="30">
        <v>6600</v>
      </c>
    </row>
    <row r="2435" spans="1:32" x14ac:dyDescent="0.45">
      <c r="A2435" s="29" t="s">
        <v>705</v>
      </c>
      <c r="B2435" s="29" t="s">
        <v>706</v>
      </c>
      <c r="C2435" s="29" t="s">
        <v>3299</v>
      </c>
      <c r="D2435" s="29" t="s">
        <v>3300</v>
      </c>
      <c r="E2435" s="29" t="s">
        <v>3301</v>
      </c>
      <c r="F2435" s="29" t="s">
        <v>3302</v>
      </c>
      <c r="G2435" s="29" t="s">
        <v>3233</v>
      </c>
      <c r="H2435" s="29" t="s">
        <v>3234</v>
      </c>
      <c r="I2435" s="29" t="s">
        <v>3242</v>
      </c>
      <c r="J2435" s="29" t="s">
        <v>3243</v>
      </c>
      <c r="K2435" s="29" t="s">
        <v>3244</v>
      </c>
      <c r="L2435" s="29" t="s">
        <v>3104</v>
      </c>
      <c r="M2435" s="29" t="s">
        <v>3436</v>
      </c>
      <c r="N2435" s="29" t="s">
        <v>3437</v>
      </c>
      <c r="O2435" s="29" t="s">
        <v>3438</v>
      </c>
      <c r="P2435" s="29" t="s">
        <v>3439</v>
      </c>
      <c r="Q2435" s="29" t="s">
        <v>3209</v>
      </c>
      <c r="R2435" s="29" t="s">
        <v>3210</v>
      </c>
      <c r="S2435" s="29" t="s">
        <v>3098</v>
      </c>
      <c r="T2435" s="29"/>
      <c r="U2435" s="30">
        <v>7000</v>
      </c>
      <c r="V2435" s="30">
        <v>7000</v>
      </c>
      <c r="W2435" s="30">
        <v>7000</v>
      </c>
      <c r="X2435" s="30">
        <v>7000</v>
      </c>
      <c r="Y2435" s="30">
        <v>7000</v>
      </c>
      <c r="Z2435" s="30">
        <v>7000</v>
      </c>
      <c r="AA2435" s="30">
        <v>7000</v>
      </c>
      <c r="AB2435" s="30">
        <v>7000</v>
      </c>
      <c r="AC2435" s="30">
        <v>7000</v>
      </c>
      <c r="AD2435" s="30">
        <v>7000</v>
      </c>
      <c r="AE2435" s="30">
        <v>7000</v>
      </c>
      <c r="AF2435" s="30">
        <v>0</v>
      </c>
    </row>
    <row r="2436" spans="1:32" x14ac:dyDescent="0.45">
      <c r="A2436" s="29" t="s">
        <v>705</v>
      </c>
      <c r="B2436" s="29" t="s">
        <v>706</v>
      </c>
      <c r="C2436" s="29" t="s">
        <v>3299</v>
      </c>
      <c r="D2436" s="29" t="s">
        <v>3300</v>
      </c>
      <c r="E2436" s="29" t="s">
        <v>3301</v>
      </c>
      <c r="F2436" s="29" t="s">
        <v>3302</v>
      </c>
      <c r="G2436" s="29" t="s">
        <v>3233</v>
      </c>
      <c r="H2436" s="29" t="s">
        <v>3234</v>
      </c>
      <c r="I2436" s="29" t="s">
        <v>3242</v>
      </c>
      <c r="J2436" s="29" t="s">
        <v>3243</v>
      </c>
      <c r="K2436" s="29" t="s">
        <v>3244</v>
      </c>
      <c r="L2436" s="29" t="s">
        <v>3104</v>
      </c>
      <c r="M2436" s="29" t="s">
        <v>3245</v>
      </c>
      <c r="N2436" s="29" t="s">
        <v>3246</v>
      </c>
      <c r="O2436" s="29" t="s">
        <v>3250</v>
      </c>
      <c r="P2436" s="29" t="s">
        <v>3251</v>
      </c>
      <c r="Q2436" s="29" t="s">
        <v>3249</v>
      </c>
      <c r="R2436" s="29" t="s">
        <v>3210</v>
      </c>
      <c r="S2436" s="29" t="s">
        <v>3098</v>
      </c>
      <c r="T2436" s="29"/>
      <c r="U2436" s="30">
        <v>1029</v>
      </c>
      <c r="V2436" s="30">
        <v>1029</v>
      </c>
      <c r="W2436" s="30">
        <v>1029</v>
      </c>
      <c r="X2436" s="30">
        <v>1029</v>
      </c>
      <c r="Y2436" s="30">
        <v>1029</v>
      </c>
      <c r="Z2436" s="30">
        <v>1029</v>
      </c>
      <c r="AA2436" s="30">
        <v>1029</v>
      </c>
      <c r="AB2436" s="30">
        <v>1029</v>
      </c>
      <c r="AC2436" s="30">
        <v>1029</v>
      </c>
      <c r="AD2436" s="30">
        <v>1029</v>
      </c>
      <c r="AE2436" s="30">
        <v>1029</v>
      </c>
      <c r="AF2436" s="30">
        <v>1029</v>
      </c>
    </row>
    <row r="2437" spans="1:32" x14ac:dyDescent="0.45">
      <c r="A2437" s="29" t="s">
        <v>705</v>
      </c>
      <c r="B2437" s="29" t="s">
        <v>706</v>
      </c>
      <c r="C2437" s="29" t="s">
        <v>3299</v>
      </c>
      <c r="D2437" s="29" t="s">
        <v>3300</v>
      </c>
      <c r="E2437" s="29" t="s">
        <v>3301</v>
      </c>
      <c r="F2437" s="29" t="s">
        <v>3302</v>
      </c>
      <c r="G2437" s="29" t="s">
        <v>3233</v>
      </c>
      <c r="H2437" s="29" t="s">
        <v>3234</v>
      </c>
      <c r="I2437" s="29" t="s">
        <v>3242</v>
      </c>
      <c r="J2437" s="29" t="s">
        <v>3243</v>
      </c>
      <c r="K2437" s="29" t="s">
        <v>3244</v>
      </c>
      <c r="L2437" s="29" t="s">
        <v>3104</v>
      </c>
      <c r="M2437" s="29" t="s">
        <v>3245</v>
      </c>
      <c r="N2437" s="29" t="s">
        <v>3246</v>
      </c>
      <c r="O2437" s="29" t="s">
        <v>3250</v>
      </c>
      <c r="P2437" s="29" t="s">
        <v>3251</v>
      </c>
      <c r="Q2437" s="29" t="s">
        <v>3209</v>
      </c>
      <c r="R2437" s="29" t="s">
        <v>3210</v>
      </c>
      <c r="S2437" s="29" t="s">
        <v>3098</v>
      </c>
      <c r="T2437" s="29"/>
      <c r="U2437" s="30">
        <v>24000</v>
      </c>
      <c r="V2437" s="30">
        <v>24000</v>
      </c>
      <c r="W2437" s="30">
        <v>24000</v>
      </c>
      <c r="X2437" s="30">
        <v>24000</v>
      </c>
      <c r="Y2437" s="30">
        <v>24000</v>
      </c>
      <c r="Z2437" s="30">
        <v>24000</v>
      </c>
      <c r="AA2437" s="30">
        <v>24000</v>
      </c>
      <c r="AB2437" s="30">
        <v>24000</v>
      </c>
      <c r="AC2437" s="30">
        <v>24000</v>
      </c>
      <c r="AD2437" s="30">
        <v>24000</v>
      </c>
      <c r="AE2437" s="30">
        <v>24000</v>
      </c>
      <c r="AF2437" s="30">
        <v>24000</v>
      </c>
    </row>
    <row r="2438" spans="1:32" x14ac:dyDescent="0.45">
      <c r="A2438" s="29" t="s">
        <v>705</v>
      </c>
      <c r="B2438" s="29" t="s">
        <v>706</v>
      </c>
      <c r="C2438" s="29" t="s">
        <v>3299</v>
      </c>
      <c r="D2438" s="29" t="s">
        <v>3300</v>
      </c>
      <c r="E2438" s="29" t="s">
        <v>3301</v>
      </c>
      <c r="F2438" s="29" t="s">
        <v>3302</v>
      </c>
      <c r="G2438" s="29" t="s">
        <v>3233</v>
      </c>
      <c r="H2438" s="29" t="s">
        <v>3234</v>
      </c>
      <c r="I2438" s="29" t="s">
        <v>3262</v>
      </c>
      <c r="J2438" s="29" t="s">
        <v>3263</v>
      </c>
      <c r="K2438" s="29" t="s">
        <v>3264</v>
      </c>
      <c r="L2438" s="29" t="s">
        <v>3103</v>
      </c>
      <c r="M2438" s="29" t="s">
        <v>3265</v>
      </c>
      <c r="N2438" s="29" t="s">
        <v>3266</v>
      </c>
      <c r="O2438" s="29" t="s">
        <v>3267</v>
      </c>
      <c r="P2438" s="29" t="s">
        <v>3268</v>
      </c>
      <c r="Q2438" s="29" t="s">
        <v>3209</v>
      </c>
      <c r="R2438" s="29" t="s">
        <v>3210</v>
      </c>
      <c r="S2438" s="29" t="s">
        <v>3098</v>
      </c>
      <c r="T2438" s="29"/>
      <c r="U2438" s="30">
        <v>7500</v>
      </c>
      <c r="V2438" s="30">
        <v>7500</v>
      </c>
      <c r="W2438" s="30">
        <v>7500</v>
      </c>
      <c r="X2438" s="30">
        <v>7500</v>
      </c>
      <c r="Y2438" s="30">
        <v>7500</v>
      </c>
      <c r="Z2438" s="30">
        <v>7500</v>
      </c>
      <c r="AA2438" s="30">
        <v>7500</v>
      </c>
      <c r="AB2438" s="30">
        <v>7500</v>
      </c>
      <c r="AC2438" s="30">
        <v>7500</v>
      </c>
      <c r="AD2438" s="30">
        <v>7500</v>
      </c>
      <c r="AE2438" s="30">
        <v>7500</v>
      </c>
      <c r="AF2438" s="30">
        <v>7500</v>
      </c>
    </row>
    <row r="2439" spans="1:32" x14ac:dyDescent="0.45">
      <c r="A2439" s="29" t="s">
        <v>705</v>
      </c>
      <c r="B2439" s="29" t="s">
        <v>706</v>
      </c>
      <c r="C2439" s="29" t="s">
        <v>3299</v>
      </c>
      <c r="D2439" s="29" t="s">
        <v>3300</v>
      </c>
      <c r="E2439" s="29" t="s">
        <v>3301</v>
      </c>
      <c r="F2439" s="29" t="s">
        <v>3302</v>
      </c>
      <c r="G2439" s="29" t="s">
        <v>3233</v>
      </c>
      <c r="H2439" s="29" t="s">
        <v>3234</v>
      </c>
      <c r="I2439" s="29" t="s">
        <v>3262</v>
      </c>
      <c r="J2439" s="29" t="s">
        <v>3263</v>
      </c>
      <c r="K2439" s="29" t="s">
        <v>3264</v>
      </c>
      <c r="L2439" s="29" t="s">
        <v>3103</v>
      </c>
      <c r="M2439" s="29" t="s">
        <v>3265</v>
      </c>
      <c r="N2439" s="29" t="s">
        <v>3266</v>
      </c>
      <c r="O2439" s="29" t="s">
        <v>3338</v>
      </c>
      <c r="P2439" s="29" t="s">
        <v>3339</v>
      </c>
      <c r="Q2439" s="29" t="s">
        <v>3249</v>
      </c>
      <c r="R2439" s="29" t="s">
        <v>3098</v>
      </c>
      <c r="S2439" s="29" t="s">
        <v>3098</v>
      </c>
      <c r="T2439" s="29"/>
      <c r="U2439" s="30">
        <v>0</v>
      </c>
      <c r="V2439" s="30">
        <v>0</v>
      </c>
      <c r="W2439" s="30">
        <v>0</v>
      </c>
      <c r="X2439" s="30">
        <v>0</v>
      </c>
      <c r="Y2439" s="30">
        <v>56365</v>
      </c>
      <c r="Z2439" s="30">
        <v>0</v>
      </c>
      <c r="AA2439" s="30">
        <v>0</v>
      </c>
      <c r="AB2439" s="30">
        <v>0</v>
      </c>
      <c r="AC2439" s="30">
        <v>0</v>
      </c>
      <c r="AD2439" s="30">
        <v>0</v>
      </c>
      <c r="AE2439" s="30">
        <v>0</v>
      </c>
      <c r="AF2439" s="30">
        <v>0</v>
      </c>
    </row>
    <row r="2440" spans="1:32" x14ac:dyDescent="0.45">
      <c r="A2440" s="29" t="s">
        <v>705</v>
      </c>
      <c r="B2440" s="29" t="s">
        <v>706</v>
      </c>
      <c r="C2440" s="29" t="s">
        <v>3299</v>
      </c>
      <c r="D2440" s="29" t="s">
        <v>3300</v>
      </c>
      <c r="E2440" s="29" t="s">
        <v>3301</v>
      </c>
      <c r="F2440" s="29" t="s">
        <v>3302</v>
      </c>
      <c r="G2440" s="29" t="s">
        <v>3233</v>
      </c>
      <c r="H2440" s="29" t="s">
        <v>3234</v>
      </c>
      <c r="I2440" s="29" t="s">
        <v>3262</v>
      </c>
      <c r="J2440" s="29" t="s">
        <v>3263</v>
      </c>
      <c r="K2440" s="29" t="s">
        <v>3264</v>
      </c>
      <c r="L2440" s="29" t="s">
        <v>3103</v>
      </c>
      <c r="M2440" s="29" t="s">
        <v>3265</v>
      </c>
      <c r="N2440" s="29" t="s">
        <v>3266</v>
      </c>
      <c r="O2440" s="29" t="s">
        <v>3269</v>
      </c>
      <c r="P2440" s="29" t="s">
        <v>3270</v>
      </c>
      <c r="Q2440" s="29" t="s">
        <v>3209</v>
      </c>
      <c r="R2440" s="29" t="s">
        <v>3210</v>
      </c>
      <c r="S2440" s="29" t="s">
        <v>3098</v>
      </c>
      <c r="T2440" s="29"/>
      <c r="U2440" s="30">
        <v>1268</v>
      </c>
      <c r="V2440" s="30">
        <v>1326</v>
      </c>
      <c r="W2440" s="30">
        <v>429</v>
      </c>
      <c r="X2440" s="30">
        <v>6562</v>
      </c>
      <c r="Y2440" s="30">
        <v>7839</v>
      </c>
      <c r="Z2440" s="30">
        <v>2730</v>
      </c>
      <c r="AA2440" s="30">
        <v>1560</v>
      </c>
      <c r="AB2440" s="30">
        <v>1131</v>
      </c>
      <c r="AC2440" s="30">
        <v>936</v>
      </c>
      <c r="AD2440" s="30">
        <v>507</v>
      </c>
      <c r="AE2440" s="30">
        <v>1014</v>
      </c>
      <c r="AF2440" s="30">
        <v>2262</v>
      </c>
    </row>
    <row r="2441" spans="1:32" x14ac:dyDescent="0.45">
      <c r="A2441" s="29" t="s">
        <v>705</v>
      </c>
      <c r="B2441" s="29" t="s">
        <v>706</v>
      </c>
      <c r="C2441" s="29" t="s">
        <v>3299</v>
      </c>
      <c r="D2441" s="29" t="s">
        <v>3300</v>
      </c>
      <c r="E2441" s="29" t="s">
        <v>3301</v>
      </c>
      <c r="F2441" s="29" t="s">
        <v>3302</v>
      </c>
      <c r="G2441" s="29" t="s">
        <v>3233</v>
      </c>
      <c r="H2441" s="29" t="s">
        <v>3234</v>
      </c>
      <c r="I2441" s="29" t="s">
        <v>3262</v>
      </c>
      <c r="J2441" s="29" t="s">
        <v>3263</v>
      </c>
      <c r="K2441" s="29" t="s">
        <v>3264</v>
      </c>
      <c r="L2441" s="29" t="s">
        <v>3103</v>
      </c>
      <c r="M2441" s="29" t="s">
        <v>3265</v>
      </c>
      <c r="N2441" s="29" t="s">
        <v>3266</v>
      </c>
      <c r="O2441" s="29" t="s">
        <v>3271</v>
      </c>
      <c r="P2441" s="29" t="s">
        <v>3272</v>
      </c>
      <c r="Q2441" s="29" t="s">
        <v>3209</v>
      </c>
      <c r="R2441" s="29" t="s">
        <v>3210</v>
      </c>
      <c r="S2441" s="29" t="s">
        <v>3098</v>
      </c>
      <c r="T2441" s="29"/>
      <c r="U2441" s="30">
        <v>1275</v>
      </c>
      <c r="V2441" s="30">
        <v>1623</v>
      </c>
      <c r="W2441" s="30">
        <v>551</v>
      </c>
      <c r="X2441" s="30">
        <v>4436</v>
      </c>
      <c r="Y2441" s="30">
        <v>6249</v>
      </c>
      <c r="Z2441" s="30">
        <v>1174</v>
      </c>
      <c r="AA2441" s="30">
        <v>2290</v>
      </c>
      <c r="AB2441" s="30">
        <v>667</v>
      </c>
      <c r="AC2441" s="30">
        <v>913</v>
      </c>
      <c r="AD2441" s="30">
        <v>1116</v>
      </c>
      <c r="AE2441" s="30">
        <v>1899</v>
      </c>
      <c r="AF2441" s="30">
        <v>2392</v>
      </c>
    </row>
    <row r="2442" spans="1:32" x14ac:dyDescent="0.45">
      <c r="A2442" s="29" t="s">
        <v>705</v>
      </c>
      <c r="B2442" s="29" t="s">
        <v>706</v>
      </c>
      <c r="C2442" s="29" t="s">
        <v>3299</v>
      </c>
      <c r="D2442" s="29" t="s">
        <v>3300</v>
      </c>
      <c r="E2442" s="29" t="s">
        <v>3301</v>
      </c>
      <c r="F2442" s="29" t="s">
        <v>3302</v>
      </c>
      <c r="G2442" s="29" t="s">
        <v>3233</v>
      </c>
      <c r="H2442" s="29" t="s">
        <v>3234</v>
      </c>
      <c r="I2442" s="29" t="s">
        <v>3262</v>
      </c>
      <c r="J2442" s="29" t="s">
        <v>3263</v>
      </c>
      <c r="K2442" s="29" t="s">
        <v>3264</v>
      </c>
      <c r="L2442" s="29" t="s">
        <v>3103</v>
      </c>
      <c r="M2442" s="29" t="s">
        <v>3265</v>
      </c>
      <c r="N2442" s="29" t="s">
        <v>3266</v>
      </c>
      <c r="O2442" s="29" t="s">
        <v>3271</v>
      </c>
      <c r="P2442" s="29" t="s">
        <v>3272</v>
      </c>
      <c r="Q2442" s="29" t="s">
        <v>3209</v>
      </c>
      <c r="R2442" s="29" t="s">
        <v>3098</v>
      </c>
      <c r="S2442" s="29" t="s">
        <v>3098</v>
      </c>
      <c r="T2442" s="29"/>
      <c r="U2442" s="30">
        <v>0</v>
      </c>
      <c r="V2442" s="30">
        <v>0</v>
      </c>
      <c r="W2442" s="30">
        <v>0</v>
      </c>
      <c r="X2442" s="30">
        <v>0</v>
      </c>
      <c r="Y2442" s="30">
        <v>0</v>
      </c>
      <c r="Z2442" s="30">
        <v>1303</v>
      </c>
      <c r="AA2442" s="30">
        <v>0</v>
      </c>
      <c r="AB2442" s="30">
        <v>0</v>
      </c>
      <c r="AC2442" s="30">
        <v>0</v>
      </c>
      <c r="AD2442" s="30">
        <v>0</v>
      </c>
      <c r="AE2442" s="30">
        <v>0</v>
      </c>
      <c r="AF2442" s="30">
        <v>0</v>
      </c>
    </row>
    <row r="2443" spans="1:32" x14ac:dyDescent="0.45">
      <c r="A2443" s="29" t="s">
        <v>705</v>
      </c>
      <c r="B2443" s="29" t="s">
        <v>706</v>
      </c>
      <c r="C2443" s="29" t="s">
        <v>3299</v>
      </c>
      <c r="D2443" s="29" t="s">
        <v>3300</v>
      </c>
      <c r="E2443" s="29" t="s">
        <v>3301</v>
      </c>
      <c r="F2443" s="29" t="s">
        <v>3302</v>
      </c>
      <c r="G2443" s="29" t="s">
        <v>3233</v>
      </c>
      <c r="H2443" s="29" t="s">
        <v>3234</v>
      </c>
      <c r="I2443" s="29" t="s">
        <v>3262</v>
      </c>
      <c r="J2443" s="29" t="s">
        <v>3263</v>
      </c>
      <c r="K2443" s="29" t="s">
        <v>3264</v>
      </c>
      <c r="L2443" s="29" t="s">
        <v>3103</v>
      </c>
      <c r="M2443" s="29" t="s">
        <v>3265</v>
      </c>
      <c r="N2443" s="29" t="s">
        <v>3266</v>
      </c>
      <c r="O2443" s="29" t="s">
        <v>3273</v>
      </c>
      <c r="P2443" s="29" t="s">
        <v>3274</v>
      </c>
      <c r="Q2443" s="29" t="s">
        <v>3209</v>
      </c>
      <c r="R2443" s="29" t="s">
        <v>3210</v>
      </c>
      <c r="S2443" s="29" t="s">
        <v>3098</v>
      </c>
      <c r="T2443" s="29"/>
      <c r="U2443" s="30">
        <v>117</v>
      </c>
      <c r="V2443" s="30">
        <v>117</v>
      </c>
      <c r="W2443" s="30">
        <v>78</v>
      </c>
      <c r="X2443" s="30">
        <v>663</v>
      </c>
      <c r="Y2443" s="30">
        <v>390</v>
      </c>
      <c r="Z2443" s="30">
        <v>936</v>
      </c>
      <c r="AA2443" s="30">
        <v>234</v>
      </c>
      <c r="AB2443" s="30">
        <v>78</v>
      </c>
      <c r="AC2443" s="30">
        <v>312</v>
      </c>
      <c r="AD2443" s="30">
        <v>234</v>
      </c>
      <c r="AE2443" s="30">
        <v>0</v>
      </c>
      <c r="AF2443" s="30">
        <v>507</v>
      </c>
    </row>
    <row r="2444" spans="1:32" x14ac:dyDescent="0.45">
      <c r="A2444" s="29" t="s">
        <v>705</v>
      </c>
      <c r="B2444" s="29" t="s">
        <v>706</v>
      </c>
      <c r="C2444" s="29" t="s">
        <v>3299</v>
      </c>
      <c r="D2444" s="29" t="s">
        <v>3300</v>
      </c>
      <c r="E2444" s="29" t="s">
        <v>3301</v>
      </c>
      <c r="F2444" s="29" t="s">
        <v>3302</v>
      </c>
      <c r="G2444" s="29" t="s">
        <v>3233</v>
      </c>
      <c r="H2444" s="29" t="s">
        <v>3234</v>
      </c>
      <c r="I2444" s="29" t="s">
        <v>3262</v>
      </c>
      <c r="J2444" s="29" t="s">
        <v>3263</v>
      </c>
      <c r="K2444" s="29" t="s">
        <v>3264</v>
      </c>
      <c r="L2444" s="29" t="s">
        <v>3103</v>
      </c>
      <c r="M2444" s="29" t="s">
        <v>3265</v>
      </c>
      <c r="N2444" s="29" t="s">
        <v>3266</v>
      </c>
      <c r="O2444" s="29" t="s">
        <v>3372</v>
      </c>
      <c r="P2444" s="29" t="s">
        <v>3373</v>
      </c>
      <c r="Q2444" s="29" t="s">
        <v>3209</v>
      </c>
      <c r="R2444" s="29" t="s">
        <v>3210</v>
      </c>
      <c r="S2444" s="29" t="s">
        <v>3098</v>
      </c>
      <c r="T2444" s="29"/>
      <c r="U2444" s="30">
        <v>5131</v>
      </c>
      <c r="V2444" s="30">
        <v>2160</v>
      </c>
      <c r="W2444" s="30">
        <v>1261</v>
      </c>
      <c r="X2444" s="30">
        <v>8743</v>
      </c>
      <c r="Y2444" s="30">
        <v>28012</v>
      </c>
      <c r="Z2444" s="30">
        <v>6032</v>
      </c>
      <c r="AA2444" s="30">
        <v>5350</v>
      </c>
      <c r="AB2444" s="30">
        <v>1914</v>
      </c>
      <c r="AC2444" s="30">
        <v>4277</v>
      </c>
      <c r="AD2444" s="30">
        <v>2320</v>
      </c>
      <c r="AE2444" s="30">
        <v>3074</v>
      </c>
      <c r="AF2444" s="30">
        <v>3914</v>
      </c>
    </row>
    <row r="2445" spans="1:32" x14ac:dyDescent="0.45">
      <c r="A2445" s="29" t="s">
        <v>705</v>
      </c>
      <c r="B2445" s="29" t="s">
        <v>706</v>
      </c>
      <c r="C2445" s="29" t="s">
        <v>3299</v>
      </c>
      <c r="D2445" s="29" t="s">
        <v>3300</v>
      </c>
      <c r="E2445" s="29" t="s">
        <v>3301</v>
      </c>
      <c r="F2445" s="29" t="s">
        <v>3302</v>
      </c>
      <c r="G2445" s="29" t="s">
        <v>3233</v>
      </c>
      <c r="H2445" s="29" t="s">
        <v>3234</v>
      </c>
      <c r="I2445" s="29" t="s">
        <v>3262</v>
      </c>
      <c r="J2445" s="29" t="s">
        <v>3263</v>
      </c>
      <c r="K2445" s="29" t="s">
        <v>3264</v>
      </c>
      <c r="L2445" s="29" t="s">
        <v>3103</v>
      </c>
      <c r="M2445" s="29" t="s">
        <v>3322</v>
      </c>
      <c r="N2445" s="29" t="s">
        <v>3323</v>
      </c>
      <c r="O2445" s="29" t="s">
        <v>3324</v>
      </c>
      <c r="P2445" s="29" t="s">
        <v>3325</v>
      </c>
      <c r="Q2445" s="29" t="s">
        <v>3209</v>
      </c>
      <c r="R2445" s="29" t="s">
        <v>3210</v>
      </c>
      <c r="S2445" s="29" t="s">
        <v>3098</v>
      </c>
      <c r="T2445" s="29"/>
      <c r="U2445" s="30">
        <v>8400</v>
      </c>
      <c r="V2445" s="30">
        <v>8400</v>
      </c>
      <c r="W2445" s="30">
        <v>8400</v>
      </c>
      <c r="X2445" s="30">
        <v>8400</v>
      </c>
      <c r="Y2445" s="30">
        <v>8400</v>
      </c>
      <c r="Z2445" s="30">
        <v>8400</v>
      </c>
      <c r="AA2445" s="30">
        <v>8400</v>
      </c>
      <c r="AB2445" s="30">
        <v>8400</v>
      </c>
      <c r="AC2445" s="30">
        <v>8400</v>
      </c>
      <c r="AD2445" s="30">
        <v>8400</v>
      </c>
      <c r="AE2445" s="30">
        <v>8400</v>
      </c>
      <c r="AF2445" s="30">
        <v>8400</v>
      </c>
    </row>
    <row r="2446" spans="1:32" x14ac:dyDescent="0.45">
      <c r="A2446" s="29" t="s">
        <v>705</v>
      </c>
      <c r="B2446" s="29" t="s">
        <v>706</v>
      </c>
      <c r="C2446" s="29" t="s">
        <v>3299</v>
      </c>
      <c r="D2446" s="29" t="s">
        <v>3300</v>
      </c>
      <c r="E2446" s="29" t="s">
        <v>3301</v>
      </c>
      <c r="F2446" s="29" t="s">
        <v>3302</v>
      </c>
      <c r="G2446" s="29" t="s">
        <v>3233</v>
      </c>
      <c r="H2446" s="29" t="s">
        <v>3234</v>
      </c>
      <c r="I2446" s="29" t="s">
        <v>3262</v>
      </c>
      <c r="J2446" s="29" t="s">
        <v>3263</v>
      </c>
      <c r="K2446" s="29" t="s">
        <v>3264</v>
      </c>
      <c r="L2446" s="29" t="s">
        <v>3103</v>
      </c>
      <c r="M2446" s="29" t="s">
        <v>3322</v>
      </c>
      <c r="N2446" s="29" t="s">
        <v>3323</v>
      </c>
      <c r="O2446" s="29" t="s">
        <v>3374</v>
      </c>
      <c r="P2446" s="29" t="s">
        <v>3375</v>
      </c>
      <c r="Q2446" s="29" t="s">
        <v>3209</v>
      </c>
      <c r="R2446" s="29" t="s">
        <v>3210</v>
      </c>
      <c r="S2446" s="29" t="s">
        <v>3098</v>
      </c>
      <c r="T2446" s="29"/>
      <c r="U2446" s="30">
        <v>3000</v>
      </c>
      <c r="V2446" s="30">
        <v>3000</v>
      </c>
      <c r="W2446" s="30">
        <v>3000</v>
      </c>
      <c r="X2446" s="30">
        <v>3000</v>
      </c>
      <c r="Y2446" s="30">
        <v>3000</v>
      </c>
      <c r="Z2446" s="30">
        <v>3000</v>
      </c>
      <c r="AA2446" s="30">
        <v>3000</v>
      </c>
      <c r="AB2446" s="30">
        <v>3000</v>
      </c>
      <c r="AC2446" s="30">
        <v>3000</v>
      </c>
      <c r="AD2446" s="30">
        <v>3000</v>
      </c>
      <c r="AE2446" s="30">
        <v>3000</v>
      </c>
      <c r="AF2446" s="30">
        <v>3000</v>
      </c>
    </row>
    <row r="2447" spans="1:32" x14ac:dyDescent="0.45">
      <c r="A2447" s="29" t="s">
        <v>705</v>
      </c>
      <c r="B2447" s="29" t="s">
        <v>706</v>
      </c>
      <c r="C2447" s="29" t="s">
        <v>3299</v>
      </c>
      <c r="D2447" s="29" t="s">
        <v>3300</v>
      </c>
      <c r="E2447" s="29" t="s">
        <v>3301</v>
      </c>
      <c r="F2447" s="29" t="s">
        <v>3302</v>
      </c>
      <c r="G2447" s="29" t="s">
        <v>3233</v>
      </c>
      <c r="H2447" s="29" t="s">
        <v>3234</v>
      </c>
      <c r="I2447" s="29" t="s">
        <v>3262</v>
      </c>
      <c r="J2447" s="29" t="s">
        <v>3263</v>
      </c>
      <c r="K2447" s="29" t="s">
        <v>3264</v>
      </c>
      <c r="L2447" s="29" t="s">
        <v>3103</v>
      </c>
      <c r="M2447" s="29" t="s">
        <v>3852</v>
      </c>
      <c r="N2447" s="29" t="s">
        <v>3853</v>
      </c>
      <c r="O2447" s="29" t="s">
        <v>3854</v>
      </c>
      <c r="P2447" s="29" t="s">
        <v>3855</v>
      </c>
      <c r="Q2447" s="29" t="s">
        <v>3209</v>
      </c>
      <c r="R2447" s="29" t="s">
        <v>3098</v>
      </c>
      <c r="S2447" s="29" t="s">
        <v>3098</v>
      </c>
      <c r="T2447" s="29"/>
      <c r="U2447" s="30">
        <v>0</v>
      </c>
      <c r="V2447" s="30">
        <v>0</v>
      </c>
      <c r="W2447" s="30">
        <v>0</v>
      </c>
      <c r="X2447" s="30">
        <v>0</v>
      </c>
      <c r="Y2447" s="30">
        <v>1800</v>
      </c>
      <c r="Z2447" s="30">
        <v>2400</v>
      </c>
      <c r="AA2447" s="30">
        <v>0</v>
      </c>
      <c r="AB2447" s="30">
        <v>0</v>
      </c>
      <c r="AC2447" s="30">
        <v>0</v>
      </c>
      <c r="AD2447" s="30">
        <v>0</v>
      </c>
      <c r="AE2447" s="30">
        <v>0</v>
      </c>
      <c r="AF2447" s="30">
        <v>0</v>
      </c>
    </row>
    <row r="2448" spans="1:32" x14ac:dyDescent="0.45">
      <c r="A2448" s="29" t="s">
        <v>705</v>
      </c>
      <c r="B2448" s="29" t="s">
        <v>706</v>
      </c>
      <c r="C2448" s="29" t="s">
        <v>3211</v>
      </c>
      <c r="D2448" s="29" t="s">
        <v>3212</v>
      </c>
      <c r="E2448" s="29" t="s">
        <v>3612</v>
      </c>
      <c r="F2448" s="29" t="s">
        <v>3613</v>
      </c>
      <c r="G2448" s="29" t="s">
        <v>3200</v>
      </c>
      <c r="H2448" s="29" t="s">
        <v>3201</v>
      </c>
      <c r="I2448" s="29" t="s">
        <v>3202</v>
      </c>
      <c r="J2448" s="29" t="s">
        <v>3203</v>
      </c>
      <c r="K2448" s="29" t="s">
        <v>3498</v>
      </c>
      <c r="L2448" s="29" t="s">
        <v>3120</v>
      </c>
      <c r="M2448" s="29" t="s">
        <v>3856</v>
      </c>
      <c r="N2448" s="29" t="s">
        <v>3857</v>
      </c>
      <c r="O2448" s="29" t="s">
        <v>3858</v>
      </c>
      <c r="P2448" s="29" t="s">
        <v>3859</v>
      </c>
      <c r="Q2448" s="29" t="s">
        <v>3209</v>
      </c>
      <c r="R2448" s="29" t="s">
        <v>3098</v>
      </c>
      <c r="S2448" s="29" t="s">
        <v>3098</v>
      </c>
      <c r="T2448" s="29"/>
      <c r="U2448" s="30">
        <v>0</v>
      </c>
      <c r="V2448" s="30">
        <v>0</v>
      </c>
      <c r="W2448" s="30">
        <v>0</v>
      </c>
      <c r="X2448" s="30">
        <v>0</v>
      </c>
      <c r="Y2448" s="30">
        <v>0</v>
      </c>
      <c r="Z2448" s="30">
        <v>1750000</v>
      </c>
      <c r="AA2448" s="30">
        <v>0</v>
      </c>
      <c r="AB2448" s="30">
        <v>0</v>
      </c>
      <c r="AC2448" s="30">
        <v>0</v>
      </c>
      <c r="AD2448" s="30">
        <v>0</v>
      </c>
      <c r="AE2448" s="30">
        <v>0</v>
      </c>
      <c r="AF2448" s="30">
        <v>0</v>
      </c>
    </row>
    <row r="2449" spans="1:32" x14ac:dyDescent="0.45">
      <c r="A2449" s="29" t="s">
        <v>705</v>
      </c>
      <c r="B2449" s="29" t="s">
        <v>706</v>
      </c>
      <c r="C2449" s="29" t="s">
        <v>3292</v>
      </c>
      <c r="D2449" s="29" t="s">
        <v>3293</v>
      </c>
      <c r="E2449" s="29" t="s">
        <v>3582</v>
      </c>
      <c r="F2449" s="29" t="s">
        <v>3583</v>
      </c>
      <c r="G2449" s="29" t="s">
        <v>3200</v>
      </c>
      <c r="H2449" s="29" t="s">
        <v>3201</v>
      </c>
      <c r="I2449" s="29" t="s">
        <v>3202</v>
      </c>
      <c r="J2449" s="29" t="s">
        <v>3203</v>
      </c>
      <c r="K2449" s="29" t="s">
        <v>3520</v>
      </c>
      <c r="L2449" s="29" t="s">
        <v>3108</v>
      </c>
      <c r="M2449" s="29" t="s">
        <v>3588</v>
      </c>
      <c r="N2449" s="29" t="s">
        <v>3589</v>
      </c>
      <c r="O2449" s="29" t="s">
        <v>3670</v>
      </c>
      <c r="P2449" s="29" t="s">
        <v>3671</v>
      </c>
      <c r="Q2449" s="29" t="s">
        <v>3209</v>
      </c>
      <c r="R2449" s="29" t="s">
        <v>3098</v>
      </c>
      <c r="S2449" s="29" t="s">
        <v>3098</v>
      </c>
      <c r="T2449" s="29"/>
      <c r="U2449" s="30">
        <v>0</v>
      </c>
      <c r="V2449" s="30">
        <v>0</v>
      </c>
      <c r="W2449" s="30">
        <v>0</v>
      </c>
      <c r="X2449" s="30">
        <v>-280</v>
      </c>
      <c r="Y2449" s="30">
        <v>2120</v>
      </c>
      <c r="Z2449" s="30">
        <v>2120</v>
      </c>
      <c r="AA2449" s="30">
        <v>2120</v>
      </c>
      <c r="AB2449" s="30">
        <v>2120</v>
      </c>
      <c r="AC2449" s="30">
        <v>2120</v>
      </c>
      <c r="AD2449" s="30">
        <v>2120</v>
      </c>
      <c r="AE2449" s="30">
        <v>2120</v>
      </c>
      <c r="AF2449" s="30">
        <v>2120</v>
      </c>
    </row>
    <row r="2450" spans="1:32" x14ac:dyDescent="0.45">
      <c r="A2450" s="29" t="s">
        <v>710</v>
      </c>
      <c r="B2450" s="29" t="s">
        <v>711</v>
      </c>
      <c r="C2450" s="29" t="s">
        <v>3299</v>
      </c>
      <c r="D2450" s="29" t="s">
        <v>3300</v>
      </c>
      <c r="E2450" s="29" t="s">
        <v>3301</v>
      </c>
      <c r="F2450" s="29" t="s">
        <v>3302</v>
      </c>
      <c r="G2450" s="29" t="s">
        <v>3233</v>
      </c>
      <c r="H2450" s="29" t="s">
        <v>3234</v>
      </c>
      <c r="I2450" s="29" t="s">
        <v>3235</v>
      </c>
      <c r="J2450" s="29" t="s">
        <v>3236</v>
      </c>
      <c r="K2450" s="29" t="s">
        <v>3237</v>
      </c>
      <c r="L2450" s="29" t="s">
        <v>3107</v>
      </c>
      <c r="M2450" s="29" t="s">
        <v>3424</v>
      </c>
      <c r="N2450" s="29" t="s">
        <v>3425</v>
      </c>
      <c r="O2450" s="29" t="s">
        <v>3428</v>
      </c>
      <c r="P2450" s="29" t="s">
        <v>3429</v>
      </c>
      <c r="Q2450" s="29" t="s">
        <v>3209</v>
      </c>
      <c r="R2450" s="29" t="s">
        <v>3210</v>
      </c>
      <c r="S2450" s="29" t="s">
        <v>3098</v>
      </c>
      <c r="T2450" s="29"/>
      <c r="U2450" s="30">
        <v>0</v>
      </c>
      <c r="V2450" s="30">
        <v>0</v>
      </c>
      <c r="W2450" s="30">
        <v>8482</v>
      </c>
      <c r="X2450" s="30">
        <v>9330</v>
      </c>
      <c r="Y2450" s="30">
        <v>11080</v>
      </c>
      <c r="Z2450" s="30">
        <v>11993</v>
      </c>
      <c r="AA2450" s="30">
        <v>24160</v>
      </c>
      <c r="AB2450" s="30">
        <v>11412</v>
      </c>
      <c r="AC2450" s="30">
        <v>6052</v>
      </c>
      <c r="AD2450" s="30">
        <v>8676</v>
      </c>
      <c r="AE2450" s="30">
        <v>4432</v>
      </c>
      <c r="AF2450" s="30">
        <v>2310</v>
      </c>
    </row>
    <row r="2451" spans="1:32" x14ac:dyDescent="0.45">
      <c r="A2451" s="29" t="s">
        <v>710</v>
      </c>
      <c r="B2451" s="29" t="s">
        <v>711</v>
      </c>
      <c r="C2451" s="29" t="s">
        <v>3299</v>
      </c>
      <c r="D2451" s="29" t="s">
        <v>3300</v>
      </c>
      <c r="E2451" s="29" t="s">
        <v>3301</v>
      </c>
      <c r="F2451" s="29" t="s">
        <v>3302</v>
      </c>
      <c r="G2451" s="29" t="s">
        <v>3233</v>
      </c>
      <c r="H2451" s="29" t="s">
        <v>3234</v>
      </c>
      <c r="I2451" s="29" t="s">
        <v>3235</v>
      </c>
      <c r="J2451" s="29" t="s">
        <v>3236</v>
      </c>
      <c r="K2451" s="29" t="s">
        <v>3237</v>
      </c>
      <c r="L2451" s="29" t="s">
        <v>3107</v>
      </c>
      <c r="M2451" s="29" t="s">
        <v>3424</v>
      </c>
      <c r="N2451" s="29" t="s">
        <v>3425</v>
      </c>
      <c r="O2451" s="29" t="s">
        <v>3428</v>
      </c>
      <c r="P2451" s="29" t="s">
        <v>3429</v>
      </c>
      <c r="Q2451" s="29" t="s">
        <v>3209</v>
      </c>
      <c r="R2451" s="29" t="s">
        <v>3098</v>
      </c>
      <c r="S2451" s="29" t="s">
        <v>3098</v>
      </c>
      <c r="T2451" s="29"/>
      <c r="U2451" s="30">
        <v>0</v>
      </c>
      <c r="V2451" s="30">
        <v>0</v>
      </c>
      <c r="W2451" s="30">
        <v>871</v>
      </c>
      <c r="X2451" s="30">
        <v>1000</v>
      </c>
      <c r="Y2451" s="30">
        <v>1000</v>
      </c>
      <c r="Z2451" s="30">
        <v>1000</v>
      </c>
      <c r="AA2451" s="30">
        <v>1000</v>
      </c>
      <c r="AB2451" s="30">
        <v>1000</v>
      </c>
      <c r="AC2451" s="30">
        <v>1000</v>
      </c>
      <c r="AD2451" s="30">
        <v>1000</v>
      </c>
      <c r="AE2451" s="30">
        <v>1000</v>
      </c>
      <c r="AF2451" s="30">
        <v>1000</v>
      </c>
    </row>
    <row r="2452" spans="1:32" x14ac:dyDescent="0.45">
      <c r="A2452" s="29" t="s">
        <v>710</v>
      </c>
      <c r="B2452" s="29" t="s">
        <v>711</v>
      </c>
      <c r="C2452" s="29" t="s">
        <v>3299</v>
      </c>
      <c r="D2452" s="29" t="s">
        <v>3300</v>
      </c>
      <c r="E2452" s="29" t="s">
        <v>3301</v>
      </c>
      <c r="F2452" s="29" t="s">
        <v>3302</v>
      </c>
      <c r="G2452" s="29" t="s">
        <v>3233</v>
      </c>
      <c r="H2452" s="29" t="s">
        <v>3234</v>
      </c>
      <c r="I2452" s="29" t="s">
        <v>3242</v>
      </c>
      <c r="J2452" s="29" t="s">
        <v>3243</v>
      </c>
      <c r="K2452" s="29" t="s">
        <v>3244</v>
      </c>
      <c r="L2452" s="29" t="s">
        <v>3104</v>
      </c>
      <c r="M2452" s="29" t="s">
        <v>3436</v>
      </c>
      <c r="N2452" s="29" t="s">
        <v>3437</v>
      </c>
      <c r="O2452" s="29" t="s">
        <v>3438</v>
      </c>
      <c r="P2452" s="29" t="s">
        <v>3439</v>
      </c>
      <c r="Q2452" s="29" t="s">
        <v>3209</v>
      </c>
      <c r="R2452" s="29" t="s">
        <v>3098</v>
      </c>
      <c r="S2452" s="29" t="s">
        <v>3098</v>
      </c>
      <c r="T2452" s="29"/>
      <c r="U2452" s="30">
        <v>0</v>
      </c>
      <c r="V2452" s="30">
        <v>0</v>
      </c>
      <c r="W2452" s="30">
        <v>5325</v>
      </c>
      <c r="X2452" s="30">
        <v>15000</v>
      </c>
      <c r="Y2452" s="30">
        <v>15000</v>
      </c>
      <c r="Z2452" s="30">
        <v>15000</v>
      </c>
      <c r="AA2452" s="30">
        <v>15000</v>
      </c>
      <c r="AB2452" s="30">
        <v>15000</v>
      </c>
      <c r="AC2452" s="30">
        <v>15000</v>
      </c>
      <c r="AD2452" s="30">
        <v>15000</v>
      </c>
      <c r="AE2452" s="30">
        <v>15000</v>
      </c>
      <c r="AF2452" s="30">
        <v>15000</v>
      </c>
    </row>
    <row r="2453" spans="1:32" x14ac:dyDescent="0.45">
      <c r="A2453" s="29" t="s">
        <v>710</v>
      </c>
      <c r="B2453" s="29" t="s">
        <v>711</v>
      </c>
      <c r="C2453" s="29" t="s">
        <v>3299</v>
      </c>
      <c r="D2453" s="29" t="s">
        <v>3300</v>
      </c>
      <c r="E2453" s="29" t="s">
        <v>3301</v>
      </c>
      <c r="F2453" s="29" t="s">
        <v>3302</v>
      </c>
      <c r="G2453" s="29" t="s">
        <v>3233</v>
      </c>
      <c r="H2453" s="29" t="s">
        <v>3234</v>
      </c>
      <c r="I2453" s="29" t="s">
        <v>3242</v>
      </c>
      <c r="J2453" s="29" t="s">
        <v>3243</v>
      </c>
      <c r="K2453" s="29" t="s">
        <v>3252</v>
      </c>
      <c r="L2453" s="29" t="s">
        <v>3106</v>
      </c>
      <c r="M2453" s="29" t="s">
        <v>3253</v>
      </c>
      <c r="N2453" s="29" t="s">
        <v>3106</v>
      </c>
      <c r="O2453" s="29" t="s">
        <v>3256</v>
      </c>
      <c r="P2453" s="29" t="s">
        <v>3257</v>
      </c>
      <c r="Q2453" s="29" t="s">
        <v>3249</v>
      </c>
      <c r="R2453" s="29" t="s">
        <v>3098</v>
      </c>
      <c r="S2453" s="29" t="s">
        <v>3098</v>
      </c>
      <c r="T2453" s="29"/>
      <c r="U2453" s="30">
        <v>0</v>
      </c>
      <c r="V2453" s="30">
        <v>0</v>
      </c>
      <c r="W2453" s="30">
        <v>5579</v>
      </c>
      <c r="X2453" s="30">
        <v>5579</v>
      </c>
      <c r="Y2453" s="30">
        <v>5579</v>
      </c>
      <c r="Z2453" s="30">
        <v>5579</v>
      </c>
      <c r="AA2453" s="30">
        <v>5579</v>
      </c>
      <c r="AB2453" s="30">
        <v>5579</v>
      </c>
      <c r="AC2453" s="30">
        <v>5579</v>
      </c>
      <c r="AD2453" s="30">
        <v>5579</v>
      </c>
      <c r="AE2453" s="30">
        <v>5579</v>
      </c>
      <c r="AF2453" s="30">
        <v>5579</v>
      </c>
    </row>
    <row r="2454" spans="1:32" x14ac:dyDescent="0.45">
      <c r="A2454" s="29" t="s">
        <v>710</v>
      </c>
      <c r="B2454" s="29" t="s">
        <v>711</v>
      </c>
      <c r="C2454" s="29" t="s">
        <v>3299</v>
      </c>
      <c r="D2454" s="29" t="s">
        <v>3300</v>
      </c>
      <c r="E2454" s="29" t="s">
        <v>3301</v>
      </c>
      <c r="F2454" s="29" t="s">
        <v>3302</v>
      </c>
      <c r="G2454" s="29" t="s">
        <v>3233</v>
      </c>
      <c r="H2454" s="29" t="s">
        <v>3234</v>
      </c>
      <c r="I2454" s="29" t="s">
        <v>3242</v>
      </c>
      <c r="J2454" s="29" t="s">
        <v>3243</v>
      </c>
      <c r="K2454" s="29" t="s">
        <v>3252</v>
      </c>
      <c r="L2454" s="29" t="s">
        <v>3106</v>
      </c>
      <c r="M2454" s="29" t="s">
        <v>3253</v>
      </c>
      <c r="N2454" s="29" t="s">
        <v>3106</v>
      </c>
      <c r="O2454" s="29" t="s">
        <v>3256</v>
      </c>
      <c r="P2454" s="29" t="s">
        <v>3257</v>
      </c>
      <c r="Q2454" s="29" t="s">
        <v>3209</v>
      </c>
      <c r="R2454" s="29" t="s">
        <v>3098</v>
      </c>
      <c r="S2454" s="29" t="s">
        <v>3098</v>
      </c>
      <c r="T2454" s="29"/>
      <c r="U2454" s="30">
        <v>0</v>
      </c>
      <c r="V2454" s="30">
        <v>0</v>
      </c>
      <c r="W2454" s="30">
        <v>30515</v>
      </c>
      <c r="X2454" s="30">
        <v>86000</v>
      </c>
      <c r="Y2454" s="30">
        <v>86000</v>
      </c>
      <c r="Z2454" s="30">
        <v>86000</v>
      </c>
      <c r="AA2454" s="30">
        <v>86000</v>
      </c>
      <c r="AB2454" s="30">
        <v>86000</v>
      </c>
      <c r="AC2454" s="30">
        <v>86000</v>
      </c>
      <c r="AD2454" s="30">
        <v>86000</v>
      </c>
      <c r="AE2454" s="30">
        <v>86000</v>
      </c>
      <c r="AF2454" s="30">
        <v>86000</v>
      </c>
    </row>
    <row r="2455" spans="1:32" x14ac:dyDescent="0.45">
      <c r="A2455" s="29" t="s">
        <v>710</v>
      </c>
      <c r="B2455" s="29" t="s">
        <v>711</v>
      </c>
      <c r="C2455" s="29" t="s">
        <v>3299</v>
      </c>
      <c r="D2455" s="29" t="s">
        <v>3300</v>
      </c>
      <c r="E2455" s="29" t="s">
        <v>3301</v>
      </c>
      <c r="F2455" s="29" t="s">
        <v>3302</v>
      </c>
      <c r="G2455" s="29" t="s">
        <v>3233</v>
      </c>
      <c r="H2455" s="29" t="s">
        <v>3234</v>
      </c>
      <c r="I2455" s="29" t="s">
        <v>3262</v>
      </c>
      <c r="J2455" s="29" t="s">
        <v>3263</v>
      </c>
      <c r="K2455" s="29" t="s">
        <v>3264</v>
      </c>
      <c r="L2455" s="29" t="s">
        <v>3103</v>
      </c>
      <c r="M2455" s="29" t="s">
        <v>3265</v>
      </c>
      <c r="N2455" s="29" t="s">
        <v>3266</v>
      </c>
      <c r="O2455" s="29" t="s">
        <v>3267</v>
      </c>
      <c r="P2455" s="29" t="s">
        <v>3268</v>
      </c>
      <c r="Q2455" s="29" t="s">
        <v>3209</v>
      </c>
      <c r="R2455" s="29" t="s">
        <v>3210</v>
      </c>
      <c r="S2455" s="29" t="s">
        <v>3098</v>
      </c>
      <c r="T2455" s="29"/>
      <c r="U2455" s="30">
        <v>6000</v>
      </c>
      <c r="V2455" s="30">
        <v>6000</v>
      </c>
      <c r="W2455" s="30">
        <v>5292</v>
      </c>
      <c r="X2455" s="30">
        <v>4000</v>
      </c>
      <c r="Y2455" s="30">
        <v>4000</v>
      </c>
      <c r="Z2455" s="30">
        <v>4000</v>
      </c>
      <c r="AA2455" s="30">
        <v>4000</v>
      </c>
      <c r="AB2455" s="30">
        <v>4000</v>
      </c>
      <c r="AC2455" s="30">
        <v>4000</v>
      </c>
      <c r="AD2455" s="30">
        <v>4000</v>
      </c>
      <c r="AE2455" s="30">
        <v>4000</v>
      </c>
      <c r="AF2455" s="30">
        <v>4000</v>
      </c>
    </row>
    <row r="2456" spans="1:32" x14ac:dyDescent="0.45">
      <c r="A2456" s="29" t="s">
        <v>710</v>
      </c>
      <c r="B2456" s="29" t="s">
        <v>711</v>
      </c>
      <c r="C2456" s="29" t="s">
        <v>3299</v>
      </c>
      <c r="D2456" s="29" t="s">
        <v>3300</v>
      </c>
      <c r="E2456" s="29" t="s">
        <v>3301</v>
      </c>
      <c r="F2456" s="29" t="s">
        <v>3302</v>
      </c>
      <c r="G2456" s="29" t="s">
        <v>3233</v>
      </c>
      <c r="H2456" s="29" t="s">
        <v>3234</v>
      </c>
      <c r="I2456" s="29" t="s">
        <v>3262</v>
      </c>
      <c r="J2456" s="29" t="s">
        <v>3263</v>
      </c>
      <c r="K2456" s="29" t="s">
        <v>3264</v>
      </c>
      <c r="L2456" s="29" t="s">
        <v>3103</v>
      </c>
      <c r="M2456" s="29" t="s">
        <v>3265</v>
      </c>
      <c r="N2456" s="29" t="s">
        <v>3266</v>
      </c>
      <c r="O2456" s="29" t="s">
        <v>3269</v>
      </c>
      <c r="P2456" s="29" t="s">
        <v>3270</v>
      </c>
      <c r="Q2456" s="29" t="s">
        <v>3209</v>
      </c>
      <c r="R2456" s="29" t="s">
        <v>3210</v>
      </c>
      <c r="S2456" s="29" t="s">
        <v>3098</v>
      </c>
      <c r="T2456" s="29"/>
      <c r="U2456" s="30">
        <v>0</v>
      </c>
      <c r="V2456" s="30">
        <v>0</v>
      </c>
      <c r="W2456" s="30">
        <v>0</v>
      </c>
      <c r="X2456" s="30">
        <v>0</v>
      </c>
      <c r="Y2456" s="30">
        <v>39</v>
      </c>
      <c r="Z2456" s="30">
        <v>0</v>
      </c>
      <c r="AA2456" s="30">
        <v>39</v>
      </c>
      <c r="AB2456" s="30">
        <v>0</v>
      </c>
      <c r="AC2456" s="30">
        <v>0</v>
      </c>
      <c r="AD2456" s="30">
        <v>117</v>
      </c>
      <c r="AE2456" s="30">
        <v>0</v>
      </c>
      <c r="AF2456" s="30">
        <v>0</v>
      </c>
    </row>
    <row r="2457" spans="1:32" x14ac:dyDescent="0.45">
      <c r="A2457" s="29" t="s">
        <v>710</v>
      </c>
      <c r="B2457" s="29" t="s">
        <v>711</v>
      </c>
      <c r="C2457" s="29" t="s">
        <v>3299</v>
      </c>
      <c r="D2457" s="29" t="s">
        <v>3300</v>
      </c>
      <c r="E2457" s="29" t="s">
        <v>3301</v>
      </c>
      <c r="F2457" s="29" t="s">
        <v>3302</v>
      </c>
      <c r="G2457" s="29" t="s">
        <v>3233</v>
      </c>
      <c r="H2457" s="29" t="s">
        <v>3234</v>
      </c>
      <c r="I2457" s="29" t="s">
        <v>3262</v>
      </c>
      <c r="J2457" s="29" t="s">
        <v>3263</v>
      </c>
      <c r="K2457" s="29" t="s">
        <v>3264</v>
      </c>
      <c r="L2457" s="29" t="s">
        <v>3103</v>
      </c>
      <c r="M2457" s="29" t="s">
        <v>3265</v>
      </c>
      <c r="N2457" s="29" t="s">
        <v>3266</v>
      </c>
      <c r="O2457" s="29" t="s">
        <v>3271</v>
      </c>
      <c r="P2457" s="29" t="s">
        <v>3272</v>
      </c>
      <c r="Q2457" s="29" t="s">
        <v>3209</v>
      </c>
      <c r="R2457" s="29" t="s">
        <v>3210</v>
      </c>
      <c r="S2457" s="29" t="s">
        <v>3098</v>
      </c>
      <c r="T2457" s="29"/>
      <c r="U2457" s="30">
        <v>0</v>
      </c>
      <c r="V2457" s="30">
        <v>0</v>
      </c>
      <c r="W2457" s="30">
        <v>0</v>
      </c>
      <c r="X2457" s="30">
        <v>0</v>
      </c>
      <c r="Y2457" s="30">
        <v>290</v>
      </c>
      <c r="Z2457" s="30">
        <v>0</v>
      </c>
      <c r="AA2457" s="30">
        <v>0</v>
      </c>
      <c r="AB2457" s="30">
        <v>0</v>
      </c>
      <c r="AC2457" s="30">
        <v>0</v>
      </c>
      <c r="AD2457" s="30">
        <v>0</v>
      </c>
      <c r="AE2457" s="30">
        <v>29</v>
      </c>
      <c r="AF2457" s="30">
        <v>0</v>
      </c>
    </row>
    <row r="2458" spans="1:32" x14ac:dyDescent="0.45">
      <c r="A2458" s="29" t="s">
        <v>710</v>
      </c>
      <c r="B2458" s="29" t="s">
        <v>711</v>
      </c>
      <c r="C2458" s="29" t="s">
        <v>3299</v>
      </c>
      <c r="D2458" s="29" t="s">
        <v>3300</v>
      </c>
      <c r="E2458" s="29" t="s">
        <v>3301</v>
      </c>
      <c r="F2458" s="29" t="s">
        <v>3302</v>
      </c>
      <c r="G2458" s="29" t="s">
        <v>3233</v>
      </c>
      <c r="H2458" s="29" t="s">
        <v>3234</v>
      </c>
      <c r="I2458" s="29" t="s">
        <v>3262</v>
      </c>
      <c r="J2458" s="29" t="s">
        <v>3263</v>
      </c>
      <c r="K2458" s="29" t="s">
        <v>3264</v>
      </c>
      <c r="L2458" s="29" t="s">
        <v>3103</v>
      </c>
      <c r="M2458" s="29" t="s">
        <v>3265</v>
      </c>
      <c r="N2458" s="29" t="s">
        <v>3266</v>
      </c>
      <c r="O2458" s="29" t="s">
        <v>3273</v>
      </c>
      <c r="P2458" s="29" t="s">
        <v>3274</v>
      </c>
      <c r="Q2458" s="29" t="s">
        <v>3209</v>
      </c>
      <c r="R2458" s="29" t="s">
        <v>3210</v>
      </c>
      <c r="S2458" s="29" t="s">
        <v>3098</v>
      </c>
      <c r="T2458" s="29"/>
      <c r="U2458" s="30">
        <v>0</v>
      </c>
      <c r="V2458" s="30">
        <v>0</v>
      </c>
      <c r="W2458" s="30">
        <v>0</v>
      </c>
      <c r="X2458" s="30">
        <v>117</v>
      </c>
      <c r="Y2458" s="30">
        <v>0</v>
      </c>
      <c r="Z2458" s="30">
        <v>0</v>
      </c>
      <c r="AA2458" s="30">
        <v>78</v>
      </c>
      <c r="AB2458" s="30">
        <v>0</v>
      </c>
      <c r="AC2458" s="30">
        <v>117</v>
      </c>
      <c r="AD2458" s="30">
        <v>0</v>
      </c>
      <c r="AE2458" s="30">
        <v>0</v>
      </c>
      <c r="AF2458" s="30">
        <v>117</v>
      </c>
    </row>
    <row r="2459" spans="1:32" x14ac:dyDescent="0.45">
      <c r="A2459" s="29" t="s">
        <v>710</v>
      </c>
      <c r="B2459" s="29" t="s">
        <v>711</v>
      </c>
      <c r="C2459" s="29" t="s">
        <v>3299</v>
      </c>
      <c r="D2459" s="29" t="s">
        <v>3300</v>
      </c>
      <c r="E2459" s="29" t="s">
        <v>3301</v>
      </c>
      <c r="F2459" s="29" t="s">
        <v>3302</v>
      </c>
      <c r="G2459" s="29" t="s">
        <v>3233</v>
      </c>
      <c r="H2459" s="29" t="s">
        <v>3234</v>
      </c>
      <c r="I2459" s="29" t="s">
        <v>3262</v>
      </c>
      <c r="J2459" s="29" t="s">
        <v>3263</v>
      </c>
      <c r="K2459" s="29" t="s">
        <v>3264</v>
      </c>
      <c r="L2459" s="29" t="s">
        <v>3103</v>
      </c>
      <c r="M2459" s="29" t="s">
        <v>3265</v>
      </c>
      <c r="N2459" s="29" t="s">
        <v>3266</v>
      </c>
      <c r="O2459" s="29" t="s">
        <v>3372</v>
      </c>
      <c r="P2459" s="29" t="s">
        <v>3373</v>
      </c>
      <c r="Q2459" s="29" t="s">
        <v>3209</v>
      </c>
      <c r="R2459" s="29" t="s">
        <v>3210</v>
      </c>
      <c r="S2459" s="29" t="s">
        <v>3098</v>
      </c>
      <c r="T2459" s="29"/>
      <c r="U2459" s="30">
        <v>0</v>
      </c>
      <c r="V2459" s="30">
        <v>0</v>
      </c>
      <c r="W2459" s="30">
        <v>507</v>
      </c>
      <c r="X2459" s="30">
        <v>507</v>
      </c>
      <c r="Y2459" s="30">
        <v>2334</v>
      </c>
      <c r="Z2459" s="30">
        <v>4245</v>
      </c>
      <c r="AA2459" s="30">
        <v>8266</v>
      </c>
      <c r="AB2459" s="30">
        <v>6715</v>
      </c>
      <c r="AC2459" s="30">
        <v>2699</v>
      </c>
      <c r="AD2459" s="30">
        <v>2807</v>
      </c>
      <c r="AE2459" s="30">
        <v>648</v>
      </c>
      <c r="AF2459" s="30">
        <v>591</v>
      </c>
    </row>
    <row r="2460" spans="1:32" x14ac:dyDescent="0.45">
      <c r="A2460" s="29" t="s">
        <v>710</v>
      </c>
      <c r="B2460" s="29" t="s">
        <v>711</v>
      </c>
      <c r="C2460" s="29" t="s">
        <v>3299</v>
      </c>
      <c r="D2460" s="29" t="s">
        <v>3300</v>
      </c>
      <c r="E2460" s="29" t="s">
        <v>3301</v>
      </c>
      <c r="F2460" s="29" t="s">
        <v>3302</v>
      </c>
      <c r="G2460" s="29" t="s">
        <v>3233</v>
      </c>
      <c r="H2460" s="29" t="s">
        <v>3234</v>
      </c>
      <c r="I2460" s="29" t="s">
        <v>3262</v>
      </c>
      <c r="J2460" s="29" t="s">
        <v>3263</v>
      </c>
      <c r="K2460" s="29" t="s">
        <v>3264</v>
      </c>
      <c r="L2460" s="29" t="s">
        <v>3103</v>
      </c>
      <c r="M2460" s="29" t="s">
        <v>3322</v>
      </c>
      <c r="N2460" s="29" t="s">
        <v>3323</v>
      </c>
      <c r="O2460" s="29" t="s">
        <v>3324</v>
      </c>
      <c r="P2460" s="29" t="s">
        <v>3325</v>
      </c>
      <c r="Q2460" s="29" t="s">
        <v>3209</v>
      </c>
      <c r="R2460" s="29" t="s">
        <v>3098</v>
      </c>
      <c r="S2460" s="29" t="s">
        <v>3098</v>
      </c>
      <c r="T2460" s="29"/>
      <c r="U2460" s="30">
        <v>0</v>
      </c>
      <c r="V2460" s="30">
        <v>0</v>
      </c>
      <c r="W2460" s="30">
        <v>0</v>
      </c>
      <c r="X2460" s="30">
        <v>93</v>
      </c>
      <c r="Y2460" s="30">
        <v>2800</v>
      </c>
      <c r="Z2460" s="30">
        <v>2800</v>
      </c>
      <c r="AA2460" s="30">
        <v>2800</v>
      </c>
      <c r="AB2460" s="30">
        <v>2800</v>
      </c>
      <c r="AC2460" s="30">
        <v>2800</v>
      </c>
      <c r="AD2460" s="30">
        <v>2800</v>
      </c>
      <c r="AE2460" s="30">
        <v>2800</v>
      </c>
      <c r="AF2460" s="30">
        <v>2800</v>
      </c>
    </row>
    <row r="2461" spans="1:32" x14ac:dyDescent="0.45">
      <c r="A2461" s="29" t="s">
        <v>710</v>
      </c>
      <c r="B2461" s="29" t="s">
        <v>711</v>
      </c>
      <c r="C2461" s="29" t="s">
        <v>3299</v>
      </c>
      <c r="D2461" s="29" t="s">
        <v>3300</v>
      </c>
      <c r="E2461" s="29" t="s">
        <v>3301</v>
      </c>
      <c r="F2461" s="29" t="s">
        <v>3302</v>
      </c>
      <c r="G2461" s="29" t="s">
        <v>3233</v>
      </c>
      <c r="H2461" s="29" t="s">
        <v>3234</v>
      </c>
      <c r="I2461" s="29" t="s">
        <v>3262</v>
      </c>
      <c r="J2461" s="29" t="s">
        <v>3263</v>
      </c>
      <c r="K2461" s="29" t="s">
        <v>3264</v>
      </c>
      <c r="L2461" s="29" t="s">
        <v>3103</v>
      </c>
      <c r="M2461" s="29" t="s">
        <v>3322</v>
      </c>
      <c r="N2461" s="29" t="s">
        <v>3323</v>
      </c>
      <c r="O2461" s="29" t="s">
        <v>3374</v>
      </c>
      <c r="P2461" s="29" t="s">
        <v>3375</v>
      </c>
      <c r="Q2461" s="29" t="s">
        <v>3209</v>
      </c>
      <c r="R2461" s="29" t="s">
        <v>3098</v>
      </c>
      <c r="S2461" s="29" t="s">
        <v>3098</v>
      </c>
      <c r="T2461" s="29"/>
      <c r="U2461" s="30">
        <v>0</v>
      </c>
      <c r="V2461" s="30">
        <v>0</v>
      </c>
      <c r="W2461" s="30">
        <v>0</v>
      </c>
      <c r="X2461" s="30">
        <v>0</v>
      </c>
      <c r="Y2461" s="30">
        <v>0</v>
      </c>
      <c r="Z2461" s="30">
        <v>0</v>
      </c>
      <c r="AA2461" s="30">
        <v>355</v>
      </c>
      <c r="AB2461" s="30">
        <v>1000</v>
      </c>
      <c r="AC2461" s="30">
        <v>1000</v>
      </c>
      <c r="AD2461" s="30">
        <v>1000</v>
      </c>
      <c r="AE2461" s="30">
        <v>1000</v>
      </c>
      <c r="AF2461" s="30">
        <v>1000</v>
      </c>
    </row>
    <row r="2462" spans="1:32" x14ac:dyDescent="0.45">
      <c r="A2462" s="29" t="s">
        <v>710</v>
      </c>
      <c r="B2462" s="29" t="s">
        <v>711</v>
      </c>
      <c r="C2462" s="29" t="s">
        <v>3299</v>
      </c>
      <c r="D2462" s="29" t="s">
        <v>3300</v>
      </c>
      <c r="E2462" s="29" t="s">
        <v>3301</v>
      </c>
      <c r="F2462" s="29" t="s">
        <v>3302</v>
      </c>
      <c r="G2462" s="29" t="s">
        <v>3233</v>
      </c>
      <c r="H2462" s="29" t="s">
        <v>3234</v>
      </c>
      <c r="I2462" s="29" t="s">
        <v>3275</v>
      </c>
      <c r="J2462" s="29" t="s">
        <v>3276</v>
      </c>
      <c r="K2462" s="29" t="s">
        <v>3277</v>
      </c>
      <c r="L2462" s="29" t="s">
        <v>3100</v>
      </c>
      <c r="M2462" s="29" t="s">
        <v>3312</v>
      </c>
      <c r="N2462" s="29" t="s">
        <v>3313</v>
      </c>
      <c r="O2462" s="29" t="s">
        <v>3314</v>
      </c>
      <c r="P2462" s="29" t="s">
        <v>3315</v>
      </c>
      <c r="Q2462" s="29" t="s">
        <v>3249</v>
      </c>
      <c r="R2462" s="29" t="s">
        <v>3098</v>
      </c>
      <c r="S2462" s="29" t="s">
        <v>3098</v>
      </c>
      <c r="T2462" s="29"/>
      <c r="U2462" s="30">
        <v>0</v>
      </c>
      <c r="V2462" s="30">
        <v>0</v>
      </c>
      <c r="W2462" s="30">
        <v>1285</v>
      </c>
      <c r="X2462" s="30">
        <v>1285</v>
      </c>
      <c r="Y2462" s="30">
        <v>1285</v>
      </c>
      <c r="Z2462" s="30">
        <v>1285</v>
      </c>
      <c r="AA2462" s="30">
        <v>1285</v>
      </c>
      <c r="AB2462" s="30">
        <v>1285</v>
      </c>
      <c r="AC2462" s="30">
        <v>1285</v>
      </c>
      <c r="AD2462" s="30">
        <v>1285</v>
      </c>
      <c r="AE2462" s="30">
        <v>1285</v>
      </c>
      <c r="AF2462" s="30">
        <v>1285</v>
      </c>
    </row>
    <row r="2463" spans="1:32" x14ac:dyDescent="0.45">
      <c r="A2463" s="29" t="s">
        <v>710</v>
      </c>
      <c r="B2463" s="29" t="s">
        <v>711</v>
      </c>
      <c r="C2463" s="29" t="s">
        <v>3299</v>
      </c>
      <c r="D2463" s="29" t="s">
        <v>3300</v>
      </c>
      <c r="E2463" s="29" t="s">
        <v>3301</v>
      </c>
      <c r="F2463" s="29" t="s">
        <v>3302</v>
      </c>
      <c r="G2463" s="29" t="s">
        <v>3233</v>
      </c>
      <c r="H2463" s="29" t="s">
        <v>3234</v>
      </c>
      <c r="I2463" s="29" t="s">
        <v>3275</v>
      </c>
      <c r="J2463" s="29" t="s">
        <v>3276</v>
      </c>
      <c r="K2463" s="29" t="s">
        <v>3277</v>
      </c>
      <c r="L2463" s="29" t="s">
        <v>3100</v>
      </c>
      <c r="M2463" s="29" t="s">
        <v>3312</v>
      </c>
      <c r="N2463" s="29" t="s">
        <v>3313</v>
      </c>
      <c r="O2463" s="29" t="s">
        <v>3314</v>
      </c>
      <c r="P2463" s="29" t="s">
        <v>3315</v>
      </c>
      <c r="Q2463" s="29" t="s">
        <v>3209</v>
      </c>
      <c r="R2463" s="29" t="s">
        <v>3098</v>
      </c>
      <c r="S2463" s="29" t="s">
        <v>3098</v>
      </c>
      <c r="T2463" s="29"/>
      <c r="U2463" s="30">
        <v>0</v>
      </c>
      <c r="V2463" s="30">
        <v>0</v>
      </c>
      <c r="W2463" s="30">
        <v>17740</v>
      </c>
      <c r="X2463" s="30">
        <v>50000</v>
      </c>
      <c r="Y2463" s="30">
        <v>50000</v>
      </c>
      <c r="Z2463" s="30">
        <v>50000</v>
      </c>
      <c r="AA2463" s="30">
        <v>50000</v>
      </c>
      <c r="AB2463" s="30">
        <v>50000</v>
      </c>
      <c r="AC2463" s="30">
        <v>50000</v>
      </c>
      <c r="AD2463" s="30">
        <v>50000</v>
      </c>
      <c r="AE2463" s="30">
        <v>50000</v>
      </c>
      <c r="AF2463" s="30">
        <v>50000</v>
      </c>
    </row>
    <row r="2464" spans="1:32" x14ac:dyDescent="0.45">
      <c r="A2464" s="29" t="s">
        <v>710</v>
      </c>
      <c r="B2464" s="29" t="s">
        <v>711</v>
      </c>
      <c r="C2464" s="29" t="s">
        <v>3292</v>
      </c>
      <c r="D2464" s="29" t="s">
        <v>3293</v>
      </c>
      <c r="E2464" s="29" t="s">
        <v>3388</v>
      </c>
      <c r="F2464" s="29" t="s">
        <v>3389</v>
      </c>
      <c r="G2464" s="29" t="s">
        <v>3200</v>
      </c>
      <c r="H2464" s="29" t="s">
        <v>3201</v>
      </c>
      <c r="I2464" s="29" t="s">
        <v>3226</v>
      </c>
      <c r="J2464" s="29" t="s">
        <v>3227</v>
      </c>
      <c r="K2464" s="29" t="s">
        <v>3228</v>
      </c>
      <c r="L2464" s="29" t="s">
        <v>3111</v>
      </c>
      <c r="M2464" s="29" t="s">
        <v>3229</v>
      </c>
      <c r="N2464" s="29" t="s">
        <v>3230</v>
      </c>
      <c r="O2464" s="29" t="s">
        <v>3231</v>
      </c>
      <c r="P2464" s="29" t="s">
        <v>3232</v>
      </c>
      <c r="Q2464" s="29" t="s">
        <v>3209</v>
      </c>
      <c r="R2464" s="29" t="s">
        <v>3210</v>
      </c>
      <c r="S2464" s="29" t="s">
        <v>3098</v>
      </c>
      <c r="T2464" s="29"/>
      <c r="U2464" s="30">
        <v>0</v>
      </c>
      <c r="V2464" s="30">
        <v>0</v>
      </c>
      <c r="W2464" s="30">
        <v>0</v>
      </c>
      <c r="X2464" s="30">
        <v>0</v>
      </c>
      <c r="Y2464" s="30">
        <v>478</v>
      </c>
      <c r="Z2464" s="30">
        <v>0</v>
      </c>
      <c r="AA2464" s="30">
        <v>0</v>
      </c>
      <c r="AB2464" s="30">
        <v>0</v>
      </c>
      <c r="AC2464" s="30">
        <v>0</v>
      </c>
      <c r="AD2464" s="30">
        <v>0</v>
      </c>
      <c r="AE2464" s="30">
        <v>0</v>
      </c>
      <c r="AF2464" s="30">
        <v>0</v>
      </c>
    </row>
    <row r="2465" spans="1:32" x14ac:dyDescent="0.45">
      <c r="A2465" s="29" t="s">
        <v>786</v>
      </c>
      <c r="B2465" s="29" t="s">
        <v>787</v>
      </c>
      <c r="C2465" s="29" t="s">
        <v>3299</v>
      </c>
      <c r="D2465" s="29" t="s">
        <v>3300</v>
      </c>
      <c r="E2465" s="29" t="s">
        <v>3301</v>
      </c>
      <c r="F2465" s="29" t="s">
        <v>3302</v>
      </c>
      <c r="G2465" s="29" t="s">
        <v>3200</v>
      </c>
      <c r="H2465" s="29" t="s">
        <v>3201</v>
      </c>
      <c r="I2465" s="29" t="s">
        <v>3226</v>
      </c>
      <c r="J2465" s="29" t="s">
        <v>3227</v>
      </c>
      <c r="K2465" s="29" t="s">
        <v>3228</v>
      </c>
      <c r="L2465" s="29" t="s">
        <v>3111</v>
      </c>
      <c r="M2465" s="29" t="s">
        <v>3295</v>
      </c>
      <c r="N2465" s="29" t="s">
        <v>3296</v>
      </c>
      <c r="O2465" s="29" t="s">
        <v>3297</v>
      </c>
      <c r="P2465" s="29" t="s">
        <v>3298</v>
      </c>
      <c r="Q2465" s="29" t="s">
        <v>3209</v>
      </c>
      <c r="R2465" s="29" t="s">
        <v>3210</v>
      </c>
      <c r="S2465" s="29" t="s">
        <v>3098</v>
      </c>
      <c r="T2465" s="29"/>
      <c r="U2465" s="30">
        <v>0</v>
      </c>
      <c r="V2465" s="30">
        <v>0</v>
      </c>
      <c r="W2465" s="30">
        <v>0</v>
      </c>
      <c r="X2465" s="30">
        <v>0</v>
      </c>
      <c r="Y2465" s="30">
        <v>0</v>
      </c>
      <c r="Z2465" s="30">
        <v>0</v>
      </c>
      <c r="AA2465" s="30">
        <v>0</v>
      </c>
      <c r="AB2465" s="30">
        <v>0</v>
      </c>
      <c r="AC2465" s="30">
        <v>0</v>
      </c>
      <c r="AD2465" s="30">
        <v>0</v>
      </c>
      <c r="AE2465" s="30">
        <v>0</v>
      </c>
      <c r="AF2465" s="30">
        <v>0</v>
      </c>
    </row>
    <row r="2466" spans="1:32" x14ac:dyDescent="0.45">
      <c r="A2466" s="29" t="s">
        <v>786</v>
      </c>
      <c r="B2466" s="29" t="s">
        <v>787</v>
      </c>
      <c r="C2466" s="29" t="s">
        <v>3299</v>
      </c>
      <c r="D2466" s="29" t="s">
        <v>3300</v>
      </c>
      <c r="E2466" s="29" t="s">
        <v>3301</v>
      </c>
      <c r="F2466" s="29" t="s">
        <v>3302</v>
      </c>
      <c r="G2466" s="29" t="s">
        <v>3233</v>
      </c>
      <c r="H2466" s="29" t="s">
        <v>3234</v>
      </c>
      <c r="I2466" s="29" t="s">
        <v>3235</v>
      </c>
      <c r="J2466" s="29" t="s">
        <v>3236</v>
      </c>
      <c r="K2466" s="29" t="s">
        <v>3237</v>
      </c>
      <c r="L2466" s="29" t="s">
        <v>3107</v>
      </c>
      <c r="M2466" s="29" t="s">
        <v>3238</v>
      </c>
      <c r="N2466" s="29" t="s">
        <v>3239</v>
      </c>
      <c r="O2466" s="29" t="s">
        <v>3422</v>
      </c>
      <c r="P2466" s="29" t="s">
        <v>3423</v>
      </c>
      <c r="Q2466" s="29" t="s">
        <v>3209</v>
      </c>
      <c r="R2466" s="29" t="s">
        <v>3210</v>
      </c>
      <c r="S2466" s="29" t="s">
        <v>3098</v>
      </c>
      <c r="T2466" s="29"/>
      <c r="U2466" s="30">
        <v>10120</v>
      </c>
      <c r="V2466" s="30">
        <v>10120</v>
      </c>
      <c r="W2466" s="30">
        <v>10120</v>
      </c>
      <c r="X2466" s="30">
        <v>9240</v>
      </c>
      <c r="Y2466" s="30">
        <v>9240</v>
      </c>
      <c r="Z2466" s="30">
        <v>10120</v>
      </c>
      <c r="AA2466" s="30">
        <v>10120</v>
      </c>
      <c r="AB2466" s="30">
        <v>10120</v>
      </c>
      <c r="AC2466" s="30">
        <v>10120</v>
      </c>
      <c r="AD2466" s="30">
        <v>10120</v>
      </c>
      <c r="AE2466" s="30">
        <v>10120</v>
      </c>
      <c r="AF2466" s="30">
        <v>10120</v>
      </c>
    </row>
    <row r="2467" spans="1:32" x14ac:dyDescent="0.45">
      <c r="A2467" s="29" t="s">
        <v>786</v>
      </c>
      <c r="B2467" s="29" t="s">
        <v>787</v>
      </c>
      <c r="C2467" s="29" t="s">
        <v>3299</v>
      </c>
      <c r="D2467" s="29" t="s">
        <v>3300</v>
      </c>
      <c r="E2467" s="29" t="s">
        <v>3301</v>
      </c>
      <c r="F2467" s="29" t="s">
        <v>3302</v>
      </c>
      <c r="G2467" s="29" t="s">
        <v>3233</v>
      </c>
      <c r="H2467" s="29" t="s">
        <v>3234</v>
      </c>
      <c r="I2467" s="29" t="s">
        <v>3262</v>
      </c>
      <c r="J2467" s="29" t="s">
        <v>3263</v>
      </c>
      <c r="K2467" s="29" t="s">
        <v>3563</v>
      </c>
      <c r="L2467" s="29" t="s">
        <v>3118</v>
      </c>
      <c r="M2467" s="29" t="s">
        <v>3564</v>
      </c>
      <c r="N2467" s="29" t="s">
        <v>3565</v>
      </c>
      <c r="O2467" s="29" t="s">
        <v>3770</v>
      </c>
      <c r="P2467" s="29" t="s">
        <v>3771</v>
      </c>
      <c r="Q2467" s="29" t="s">
        <v>3209</v>
      </c>
      <c r="R2467" s="29" t="s">
        <v>3210</v>
      </c>
      <c r="S2467" s="29" t="s">
        <v>3098</v>
      </c>
      <c r="T2467" s="29"/>
      <c r="U2467" s="30">
        <v>4000</v>
      </c>
      <c r="V2467" s="30">
        <v>4000</v>
      </c>
      <c r="W2467" s="30">
        <v>4000</v>
      </c>
      <c r="X2467" s="30">
        <v>4000</v>
      </c>
      <c r="Y2467" s="30">
        <v>4000</v>
      </c>
      <c r="Z2467" s="30">
        <v>4000</v>
      </c>
      <c r="AA2467" s="30">
        <v>4000</v>
      </c>
      <c r="AB2467" s="30">
        <v>4000</v>
      </c>
      <c r="AC2467" s="30">
        <v>4000</v>
      </c>
      <c r="AD2467" s="30">
        <v>4000</v>
      </c>
      <c r="AE2467" s="30">
        <v>4000</v>
      </c>
      <c r="AF2467" s="30">
        <v>4000</v>
      </c>
    </row>
    <row r="2468" spans="1:32" x14ac:dyDescent="0.45">
      <c r="A2468" s="29" t="s">
        <v>786</v>
      </c>
      <c r="B2468" s="29" t="s">
        <v>787</v>
      </c>
      <c r="C2468" s="29" t="s">
        <v>3299</v>
      </c>
      <c r="D2468" s="29" t="s">
        <v>3300</v>
      </c>
      <c r="E2468" s="29" t="s">
        <v>3301</v>
      </c>
      <c r="F2468" s="29" t="s">
        <v>3302</v>
      </c>
      <c r="G2468" s="29" t="s">
        <v>3233</v>
      </c>
      <c r="H2468" s="29" t="s">
        <v>3234</v>
      </c>
      <c r="I2468" s="29" t="s">
        <v>3262</v>
      </c>
      <c r="J2468" s="29" t="s">
        <v>3263</v>
      </c>
      <c r="K2468" s="29" t="s">
        <v>3264</v>
      </c>
      <c r="L2468" s="29" t="s">
        <v>3103</v>
      </c>
      <c r="M2468" s="29" t="s">
        <v>3265</v>
      </c>
      <c r="N2468" s="29" t="s">
        <v>3266</v>
      </c>
      <c r="O2468" s="29" t="s">
        <v>3267</v>
      </c>
      <c r="P2468" s="29" t="s">
        <v>3268</v>
      </c>
      <c r="Q2468" s="29" t="s">
        <v>3209</v>
      </c>
      <c r="R2468" s="29" t="s">
        <v>3210</v>
      </c>
      <c r="S2468" s="29" t="s">
        <v>3098</v>
      </c>
      <c r="T2468" s="29"/>
      <c r="U2468" s="30">
        <v>24000</v>
      </c>
      <c r="V2468" s="30">
        <v>24000</v>
      </c>
      <c r="W2468" s="30">
        <v>24000</v>
      </c>
      <c r="X2468" s="30">
        <v>24000</v>
      </c>
      <c r="Y2468" s="30">
        <v>24000</v>
      </c>
      <c r="Z2468" s="30">
        <v>24000</v>
      </c>
      <c r="AA2468" s="30">
        <v>24000</v>
      </c>
      <c r="AB2468" s="30">
        <v>24000</v>
      </c>
      <c r="AC2468" s="30">
        <v>24000</v>
      </c>
      <c r="AD2468" s="30">
        <v>24000</v>
      </c>
      <c r="AE2468" s="30">
        <v>24000</v>
      </c>
      <c r="AF2468" s="30">
        <v>24000</v>
      </c>
    </row>
    <row r="2469" spans="1:32" x14ac:dyDescent="0.45">
      <c r="A2469" s="29" t="s">
        <v>786</v>
      </c>
      <c r="B2469" s="29" t="s">
        <v>787</v>
      </c>
      <c r="C2469" s="29" t="s">
        <v>3299</v>
      </c>
      <c r="D2469" s="29" t="s">
        <v>3300</v>
      </c>
      <c r="E2469" s="29" t="s">
        <v>3301</v>
      </c>
      <c r="F2469" s="29" t="s">
        <v>3302</v>
      </c>
      <c r="G2469" s="29" t="s">
        <v>3233</v>
      </c>
      <c r="H2469" s="29" t="s">
        <v>3234</v>
      </c>
      <c r="I2469" s="29" t="s">
        <v>3262</v>
      </c>
      <c r="J2469" s="29" t="s">
        <v>3263</v>
      </c>
      <c r="K2469" s="29" t="s">
        <v>3264</v>
      </c>
      <c r="L2469" s="29" t="s">
        <v>3103</v>
      </c>
      <c r="M2469" s="29" t="s">
        <v>3265</v>
      </c>
      <c r="N2469" s="29" t="s">
        <v>3266</v>
      </c>
      <c r="O2469" s="29" t="s">
        <v>3269</v>
      </c>
      <c r="P2469" s="29" t="s">
        <v>3270</v>
      </c>
      <c r="Q2469" s="29" t="s">
        <v>3209</v>
      </c>
      <c r="R2469" s="29" t="s">
        <v>3210</v>
      </c>
      <c r="S2469" s="29" t="s">
        <v>3098</v>
      </c>
      <c r="T2469" s="29"/>
      <c r="U2469" s="30">
        <v>974</v>
      </c>
      <c r="V2469" s="30">
        <v>819</v>
      </c>
      <c r="W2469" s="30">
        <v>516</v>
      </c>
      <c r="X2469" s="30">
        <v>631</v>
      </c>
      <c r="Y2469" s="30">
        <v>1333</v>
      </c>
      <c r="Z2469" s="30">
        <v>1521</v>
      </c>
      <c r="AA2469" s="30">
        <v>730</v>
      </c>
      <c r="AB2469" s="30">
        <v>572</v>
      </c>
      <c r="AC2469" s="30">
        <v>2058</v>
      </c>
      <c r="AD2469" s="30">
        <v>899</v>
      </c>
      <c r="AE2469" s="30">
        <v>2461</v>
      </c>
      <c r="AF2469" s="30">
        <v>1097</v>
      </c>
    </row>
    <row r="2470" spans="1:32" x14ac:dyDescent="0.45">
      <c r="A2470" s="29" t="s">
        <v>786</v>
      </c>
      <c r="B2470" s="29" t="s">
        <v>787</v>
      </c>
      <c r="C2470" s="29" t="s">
        <v>3299</v>
      </c>
      <c r="D2470" s="29" t="s">
        <v>3300</v>
      </c>
      <c r="E2470" s="29" t="s">
        <v>3301</v>
      </c>
      <c r="F2470" s="29" t="s">
        <v>3302</v>
      </c>
      <c r="G2470" s="29" t="s">
        <v>3233</v>
      </c>
      <c r="H2470" s="29" t="s">
        <v>3234</v>
      </c>
      <c r="I2470" s="29" t="s">
        <v>3262</v>
      </c>
      <c r="J2470" s="29" t="s">
        <v>3263</v>
      </c>
      <c r="K2470" s="29" t="s">
        <v>3264</v>
      </c>
      <c r="L2470" s="29" t="s">
        <v>3103</v>
      </c>
      <c r="M2470" s="29" t="s">
        <v>3265</v>
      </c>
      <c r="N2470" s="29" t="s">
        <v>3266</v>
      </c>
      <c r="O2470" s="29" t="s">
        <v>3271</v>
      </c>
      <c r="P2470" s="29" t="s">
        <v>3272</v>
      </c>
      <c r="Q2470" s="29" t="s">
        <v>3209</v>
      </c>
      <c r="R2470" s="29" t="s">
        <v>3210</v>
      </c>
      <c r="S2470" s="29" t="s">
        <v>3098</v>
      </c>
      <c r="T2470" s="29"/>
      <c r="U2470" s="30">
        <v>2034</v>
      </c>
      <c r="V2470" s="30">
        <v>850</v>
      </c>
      <c r="W2470" s="30">
        <v>272</v>
      </c>
      <c r="X2470" s="30">
        <v>801</v>
      </c>
      <c r="Y2470" s="30">
        <v>752</v>
      </c>
      <c r="Z2470" s="30">
        <v>210</v>
      </c>
      <c r="AA2470" s="30">
        <v>1023</v>
      </c>
      <c r="AB2470" s="30">
        <v>346</v>
      </c>
      <c r="AC2470" s="30">
        <v>752</v>
      </c>
      <c r="AD2470" s="30">
        <v>420</v>
      </c>
      <c r="AE2470" s="30">
        <v>3217</v>
      </c>
      <c r="AF2470" s="30">
        <v>1290</v>
      </c>
    </row>
    <row r="2471" spans="1:32" x14ac:dyDescent="0.45">
      <c r="A2471" s="29" t="s">
        <v>786</v>
      </c>
      <c r="B2471" s="29" t="s">
        <v>787</v>
      </c>
      <c r="C2471" s="29" t="s">
        <v>3299</v>
      </c>
      <c r="D2471" s="29" t="s">
        <v>3300</v>
      </c>
      <c r="E2471" s="29" t="s">
        <v>3301</v>
      </c>
      <c r="F2471" s="29" t="s">
        <v>3302</v>
      </c>
      <c r="G2471" s="29" t="s">
        <v>3233</v>
      </c>
      <c r="H2471" s="29" t="s">
        <v>3234</v>
      </c>
      <c r="I2471" s="29" t="s">
        <v>3262</v>
      </c>
      <c r="J2471" s="29" t="s">
        <v>3263</v>
      </c>
      <c r="K2471" s="29" t="s">
        <v>3264</v>
      </c>
      <c r="L2471" s="29" t="s">
        <v>3103</v>
      </c>
      <c r="M2471" s="29" t="s">
        <v>3265</v>
      </c>
      <c r="N2471" s="29" t="s">
        <v>3266</v>
      </c>
      <c r="O2471" s="29" t="s">
        <v>3273</v>
      </c>
      <c r="P2471" s="29" t="s">
        <v>3274</v>
      </c>
      <c r="Q2471" s="29" t="s">
        <v>3209</v>
      </c>
      <c r="R2471" s="29" t="s">
        <v>3210</v>
      </c>
      <c r="S2471" s="29" t="s">
        <v>3098</v>
      </c>
      <c r="T2471" s="29"/>
      <c r="U2471" s="30">
        <v>133</v>
      </c>
      <c r="V2471" s="30">
        <v>133</v>
      </c>
      <c r="W2471" s="30">
        <v>0</v>
      </c>
      <c r="X2471" s="30">
        <v>34</v>
      </c>
      <c r="Y2471" s="30">
        <v>233</v>
      </c>
      <c r="Z2471" s="30">
        <v>266</v>
      </c>
      <c r="AA2471" s="30">
        <v>199</v>
      </c>
      <c r="AB2471" s="30">
        <v>199</v>
      </c>
      <c r="AC2471" s="30">
        <v>238</v>
      </c>
      <c r="AD2471" s="30">
        <v>344</v>
      </c>
      <c r="AE2471" s="30">
        <v>233</v>
      </c>
      <c r="AF2471" s="30">
        <v>166</v>
      </c>
    </row>
    <row r="2472" spans="1:32" x14ac:dyDescent="0.45">
      <c r="A2472" s="29" t="s">
        <v>786</v>
      </c>
      <c r="B2472" s="29" t="s">
        <v>787</v>
      </c>
      <c r="C2472" s="29" t="s">
        <v>3299</v>
      </c>
      <c r="D2472" s="29" t="s">
        <v>3300</v>
      </c>
      <c r="E2472" s="29" t="s">
        <v>3301</v>
      </c>
      <c r="F2472" s="29" t="s">
        <v>3302</v>
      </c>
      <c r="G2472" s="29" t="s">
        <v>3233</v>
      </c>
      <c r="H2472" s="29" t="s">
        <v>3234</v>
      </c>
      <c r="I2472" s="29" t="s">
        <v>3262</v>
      </c>
      <c r="J2472" s="29" t="s">
        <v>3263</v>
      </c>
      <c r="K2472" s="29" t="s">
        <v>3264</v>
      </c>
      <c r="L2472" s="29" t="s">
        <v>3103</v>
      </c>
      <c r="M2472" s="29" t="s">
        <v>3265</v>
      </c>
      <c r="N2472" s="29" t="s">
        <v>3266</v>
      </c>
      <c r="O2472" s="29" t="s">
        <v>3372</v>
      </c>
      <c r="P2472" s="29" t="s">
        <v>3373</v>
      </c>
      <c r="Q2472" s="29" t="s">
        <v>3209</v>
      </c>
      <c r="R2472" s="29" t="s">
        <v>3210</v>
      </c>
      <c r="S2472" s="29" t="s">
        <v>3098</v>
      </c>
      <c r="T2472" s="29"/>
      <c r="U2472" s="30">
        <v>967</v>
      </c>
      <c r="V2472" s="30">
        <v>754</v>
      </c>
      <c r="W2472" s="30">
        <v>1581</v>
      </c>
      <c r="X2472" s="30">
        <v>1184</v>
      </c>
      <c r="Y2472" s="30">
        <v>775</v>
      </c>
      <c r="Z2472" s="30">
        <v>130</v>
      </c>
      <c r="AA2472" s="30">
        <v>323</v>
      </c>
      <c r="AB2472" s="30">
        <v>371</v>
      </c>
      <c r="AC2472" s="30">
        <v>257</v>
      </c>
      <c r="AD2472" s="30">
        <v>521</v>
      </c>
      <c r="AE2472" s="30">
        <v>710</v>
      </c>
      <c r="AF2472" s="30">
        <v>756</v>
      </c>
    </row>
    <row r="2473" spans="1:32" x14ac:dyDescent="0.45">
      <c r="A2473" s="29" t="s">
        <v>786</v>
      </c>
      <c r="B2473" s="29" t="s">
        <v>787</v>
      </c>
      <c r="C2473" s="29" t="s">
        <v>3299</v>
      </c>
      <c r="D2473" s="29" t="s">
        <v>3300</v>
      </c>
      <c r="E2473" s="29" t="s">
        <v>3301</v>
      </c>
      <c r="F2473" s="29" t="s">
        <v>3302</v>
      </c>
      <c r="G2473" s="29" t="s">
        <v>3233</v>
      </c>
      <c r="H2473" s="29" t="s">
        <v>3234</v>
      </c>
      <c r="I2473" s="29" t="s">
        <v>3262</v>
      </c>
      <c r="J2473" s="29" t="s">
        <v>3263</v>
      </c>
      <c r="K2473" s="29" t="s">
        <v>3264</v>
      </c>
      <c r="L2473" s="29" t="s">
        <v>3103</v>
      </c>
      <c r="M2473" s="29" t="s">
        <v>3322</v>
      </c>
      <c r="N2473" s="29" t="s">
        <v>3323</v>
      </c>
      <c r="O2473" s="29" t="s">
        <v>3324</v>
      </c>
      <c r="P2473" s="29" t="s">
        <v>3325</v>
      </c>
      <c r="Q2473" s="29" t="s">
        <v>3209</v>
      </c>
      <c r="R2473" s="29" t="s">
        <v>3210</v>
      </c>
      <c r="S2473" s="29" t="s">
        <v>3098</v>
      </c>
      <c r="T2473" s="29"/>
      <c r="U2473" s="30">
        <v>5600</v>
      </c>
      <c r="V2473" s="30">
        <v>5600</v>
      </c>
      <c r="W2473" s="30">
        <v>5600</v>
      </c>
      <c r="X2473" s="30">
        <v>5600</v>
      </c>
      <c r="Y2473" s="30">
        <v>5600</v>
      </c>
      <c r="Z2473" s="30">
        <v>5600</v>
      </c>
      <c r="AA2473" s="30">
        <v>5600</v>
      </c>
      <c r="AB2473" s="30">
        <v>5600</v>
      </c>
      <c r="AC2473" s="30">
        <v>5600</v>
      </c>
      <c r="AD2473" s="30">
        <v>5600</v>
      </c>
      <c r="AE2473" s="30">
        <v>5600</v>
      </c>
      <c r="AF2473" s="30">
        <v>5600</v>
      </c>
    </row>
    <row r="2474" spans="1:32" x14ac:dyDescent="0.45">
      <c r="A2474" s="29" t="s">
        <v>786</v>
      </c>
      <c r="B2474" s="29" t="s">
        <v>787</v>
      </c>
      <c r="C2474" s="29" t="s">
        <v>3299</v>
      </c>
      <c r="D2474" s="29" t="s">
        <v>3300</v>
      </c>
      <c r="E2474" s="29" t="s">
        <v>3301</v>
      </c>
      <c r="F2474" s="29" t="s">
        <v>3302</v>
      </c>
      <c r="G2474" s="29" t="s">
        <v>3233</v>
      </c>
      <c r="H2474" s="29" t="s">
        <v>3234</v>
      </c>
      <c r="I2474" s="29" t="s">
        <v>3262</v>
      </c>
      <c r="J2474" s="29" t="s">
        <v>3263</v>
      </c>
      <c r="K2474" s="29" t="s">
        <v>3264</v>
      </c>
      <c r="L2474" s="29" t="s">
        <v>3103</v>
      </c>
      <c r="M2474" s="29" t="s">
        <v>3322</v>
      </c>
      <c r="N2474" s="29" t="s">
        <v>3323</v>
      </c>
      <c r="O2474" s="29" t="s">
        <v>3374</v>
      </c>
      <c r="P2474" s="29" t="s">
        <v>3375</v>
      </c>
      <c r="Q2474" s="29" t="s">
        <v>3209</v>
      </c>
      <c r="R2474" s="29" t="s">
        <v>3210</v>
      </c>
      <c r="S2474" s="29" t="s">
        <v>3098</v>
      </c>
      <c r="T2474" s="29"/>
      <c r="U2474" s="30">
        <v>6000</v>
      </c>
      <c r="V2474" s="30">
        <v>6000</v>
      </c>
      <c r="W2474" s="30">
        <v>6000</v>
      </c>
      <c r="X2474" s="30">
        <v>6000</v>
      </c>
      <c r="Y2474" s="30">
        <v>6000</v>
      </c>
      <c r="Z2474" s="30">
        <v>6000</v>
      </c>
      <c r="AA2474" s="30">
        <v>6000</v>
      </c>
      <c r="AB2474" s="30">
        <v>6000</v>
      </c>
      <c r="AC2474" s="30">
        <v>6000</v>
      </c>
      <c r="AD2474" s="30">
        <v>6000</v>
      </c>
      <c r="AE2474" s="30">
        <v>6000</v>
      </c>
      <c r="AF2474" s="30">
        <v>6000</v>
      </c>
    </row>
    <row r="2475" spans="1:32" x14ac:dyDescent="0.45">
      <c r="A2475" s="29" t="s">
        <v>1230</v>
      </c>
      <c r="B2475" s="29" t="s">
        <v>3041</v>
      </c>
      <c r="C2475" s="29" t="s">
        <v>3196</v>
      </c>
      <c r="D2475" s="29" t="s">
        <v>3197</v>
      </c>
      <c r="E2475" s="29" t="s">
        <v>3537</v>
      </c>
      <c r="F2475" s="29" t="s">
        <v>3463</v>
      </c>
      <c r="G2475" s="29" t="s">
        <v>3200</v>
      </c>
      <c r="H2475" s="29" t="s">
        <v>3201</v>
      </c>
      <c r="I2475" s="29" t="s">
        <v>3226</v>
      </c>
      <c r="J2475" s="29" t="s">
        <v>3227</v>
      </c>
      <c r="K2475" s="29" t="s">
        <v>3228</v>
      </c>
      <c r="L2475" s="29" t="s">
        <v>3111</v>
      </c>
      <c r="M2475" s="29" t="s">
        <v>3409</v>
      </c>
      <c r="N2475" s="29" t="s">
        <v>3410</v>
      </c>
      <c r="O2475" s="29" t="s">
        <v>3411</v>
      </c>
      <c r="P2475" s="29" t="s">
        <v>3412</v>
      </c>
      <c r="Q2475" s="29" t="s">
        <v>3209</v>
      </c>
      <c r="R2475" s="29" t="s">
        <v>3210</v>
      </c>
      <c r="S2475" s="29" t="s">
        <v>3098</v>
      </c>
      <c r="T2475" s="29"/>
      <c r="U2475" s="30">
        <v>12000</v>
      </c>
      <c r="V2475" s="30">
        <v>12000</v>
      </c>
      <c r="W2475" s="30">
        <v>12000</v>
      </c>
      <c r="X2475" s="30">
        <v>12000</v>
      </c>
      <c r="Y2475" s="30">
        <v>12000</v>
      </c>
      <c r="Z2475" s="30">
        <v>12000</v>
      </c>
      <c r="AA2475" s="30">
        <v>12000</v>
      </c>
      <c r="AB2475" s="30">
        <v>12000</v>
      </c>
      <c r="AC2475" s="30">
        <v>12000</v>
      </c>
      <c r="AD2475" s="30">
        <v>12000</v>
      </c>
      <c r="AE2475" s="30">
        <v>12000</v>
      </c>
      <c r="AF2475" s="30">
        <v>12000</v>
      </c>
    </row>
    <row r="2476" spans="1:32" x14ac:dyDescent="0.45">
      <c r="A2476" s="29" t="s">
        <v>1230</v>
      </c>
      <c r="B2476" s="29" t="s">
        <v>3041</v>
      </c>
      <c r="C2476" s="29" t="s">
        <v>3860</v>
      </c>
      <c r="D2476" s="29" t="s">
        <v>3861</v>
      </c>
      <c r="E2476" s="29" t="s">
        <v>3862</v>
      </c>
      <c r="F2476" s="29" t="s">
        <v>3863</v>
      </c>
      <c r="G2476" s="29" t="s">
        <v>3200</v>
      </c>
      <c r="H2476" s="29" t="s">
        <v>3201</v>
      </c>
      <c r="I2476" s="29" t="s">
        <v>3202</v>
      </c>
      <c r="J2476" s="29" t="s">
        <v>3203</v>
      </c>
      <c r="K2476" s="29" t="s">
        <v>3498</v>
      </c>
      <c r="L2476" s="29" t="s">
        <v>3120</v>
      </c>
      <c r="M2476" s="29" t="s">
        <v>3856</v>
      </c>
      <c r="N2476" s="29" t="s">
        <v>3857</v>
      </c>
      <c r="O2476" s="29" t="s">
        <v>3858</v>
      </c>
      <c r="P2476" s="29" t="s">
        <v>3859</v>
      </c>
      <c r="Q2476" s="29" t="s">
        <v>3209</v>
      </c>
      <c r="R2476" s="29" t="s">
        <v>3210</v>
      </c>
      <c r="S2476" s="29" t="s">
        <v>3098</v>
      </c>
      <c r="T2476" s="29"/>
      <c r="U2476" s="30">
        <v>20389</v>
      </c>
      <c r="V2476" s="30">
        <v>18604</v>
      </c>
      <c r="W2476" s="30">
        <v>15626</v>
      </c>
      <c r="X2476" s="30">
        <v>18394</v>
      </c>
      <c r="Y2476" s="30">
        <v>18070</v>
      </c>
      <c r="Z2476" s="30">
        <v>20336</v>
      </c>
      <c r="AA2476" s="30">
        <v>22763</v>
      </c>
      <c r="AB2476" s="30">
        <v>34125</v>
      </c>
      <c r="AC2476" s="30">
        <v>35947</v>
      </c>
      <c r="AD2476" s="30">
        <v>33240</v>
      </c>
      <c r="AE2476" s="30">
        <v>29625</v>
      </c>
      <c r="AF2476" s="30">
        <v>30481</v>
      </c>
    </row>
    <row r="2477" spans="1:32" x14ac:dyDescent="0.45">
      <c r="A2477" s="29" t="s">
        <v>1230</v>
      </c>
      <c r="B2477" s="29" t="s">
        <v>3041</v>
      </c>
      <c r="C2477" s="29" t="s">
        <v>3860</v>
      </c>
      <c r="D2477" s="29" t="s">
        <v>3861</v>
      </c>
      <c r="E2477" s="29" t="s">
        <v>3862</v>
      </c>
      <c r="F2477" s="29" t="s">
        <v>3863</v>
      </c>
      <c r="G2477" s="29" t="s">
        <v>3200</v>
      </c>
      <c r="H2477" s="29" t="s">
        <v>3201</v>
      </c>
      <c r="I2477" s="29" t="s">
        <v>3226</v>
      </c>
      <c r="J2477" s="29" t="s">
        <v>3227</v>
      </c>
      <c r="K2477" s="29" t="s">
        <v>3228</v>
      </c>
      <c r="L2477" s="29" t="s">
        <v>3111</v>
      </c>
      <c r="M2477" s="29" t="s">
        <v>3229</v>
      </c>
      <c r="N2477" s="29" t="s">
        <v>3230</v>
      </c>
      <c r="O2477" s="29" t="s">
        <v>3231</v>
      </c>
      <c r="P2477" s="29" t="s">
        <v>3232</v>
      </c>
      <c r="Q2477" s="29" t="s">
        <v>3209</v>
      </c>
      <c r="R2477" s="29" t="s">
        <v>3210</v>
      </c>
      <c r="S2477" s="29" t="s">
        <v>3098</v>
      </c>
      <c r="T2477" s="29"/>
      <c r="U2477" s="30">
        <v>60</v>
      </c>
      <c r="V2477" s="30">
        <v>0</v>
      </c>
      <c r="W2477" s="30">
        <v>60</v>
      </c>
      <c r="X2477" s="30">
        <v>0</v>
      </c>
      <c r="Y2477" s="30">
        <v>0</v>
      </c>
      <c r="Z2477" s="30">
        <v>0</v>
      </c>
      <c r="AA2477" s="30">
        <v>0</v>
      </c>
      <c r="AB2477" s="30">
        <v>0</v>
      </c>
      <c r="AC2477" s="30">
        <v>0</v>
      </c>
      <c r="AD2477" s="30">
        <v>0</v>
      </c>
      <c r="AE2477" s="30">
        <v>0</v>
      </c>
      <c r="AF2477" s="30">
        <v>0</v>
      </c>
    </row>
    <row r="2478" spans="1:32" x14ac:dyDescent="0.45">
      <c r="A2478" s="29" t="s">
        <v>1230</v>
      </c>
      <c r="B2478" s="29" t="s">
        <v>3041</v>
      </c>
      <c r="C2478" s="29" t="s">
        <v>3299</v>
      </c>
      <c r="D2478" s="29" t="s">
        <v>3300</v>
      </c>
      <c r="E2478" s="29" t="s">
        <v>3320</v>
      </c>
      <c r="F2478" s="29" t="s">
        <v>3321</v>
      </c>
      <c r="G2478" s="29" t="s">
        <v>3200</v>
      </c>
      <c r="H2478" s="29" t="s">
        <v>3201</v>
      </c>
      <c r="I2478" s="29" t="s">
        <v>3202</v>
      </c>
      <c r="J2478" s="29" t="s">
        <v>3203</v>
      </c>
      <c r="K2478" s="29" t="s">
        <v>3204</v>
      </c>
      <c r="L2478" s="29" t="s">
        <v>3109</v>
      </c>
      <c r="M2478" s="29" t="s">
        <v>3378</v>
      </c>
      <c r="N2478" s="29" t="s">
        <v>3379</v>
      </c>
      <c r="O2478" s="29" t="s">
        <v>3380</v>
      </c>
      <c r="P2478" s="29" t="s">
        <v>3381</v>
      </c>
      <c r="Q2478" s="29" t="s">
        <v>3209</v>
      </c>
      <c r="R2478" s="29" t="s">
        <v>3210</v>
      </c>
      <c r="S2478" s="29" t="s">
        <v>3098</v>
      </c>
      <c r="T2478" s="29"/>
      <c r="U2478" s="30">
        <v>6880</v>
      </c>
      <c r="V2478" s="30">
        <v>6880</v>
      </c>
      <c r="W2478" s="30">
        <v>6880</v>
      </c>
      <c r="X2478" s="30">
        <v>6880</v>
      </c>
      <c r="Y2478" s="30">
        <v>6880</v>
      </c>
      <c r="Z2478" s="30">
        <v>6880</v>
      </c>
      <c r="AA2478" s="30">
        <v>6880</v>
      </c>
      <c r="AB2478" s="30">
        <v>6880</v>
      </c>
      <c r="AC2478" s="30">
        <v>6880</v>
      </c>
      <c r="AD2478" s="30">
        <v>6880</v>
      </c>
      <c r="AE2478" s="30">
        <v>0</v>
      </c>
      <c r="AF2478" s="30">
        <v>0</v>
      </c>
    </row>
    <row r="2479" spans="1:32" x14ac:dyDescent="0.45">
      <c r="A2479" s="29" t="s">
        <v>1230</v>
      </c>
      <c r="B2479" s="29" t="s">
        <v>3041</v>
      </c>
      <c r="C2479" s="29" t="s">
        <v>3299</v>
      </c>
      <c r="D2479" s="29" t="s">
        <v>3300</v>
      </c>
      <c r="E2479" s="29" t="s">
        <v>3386</v>
      </c>
      <c r="F2479" s="29" t="s">
        <v>3387</v>
      </c>
      <c r="G2479" s="29" t="s">
        <v>3200</v>
      </c>
      <c r="H2479" s="29" t="s">
        <v>3201</v>
      </c>
      <c r="I2479" s="29" t="s">
        <v>3202</v>
      </c>
      <c r="J2479" s="29" t="s">
        <v>3203</v>
      </c>
      <c r="K2479" s="29" t="s">
        <v>3204</v>
      </c>
      <c r="L2479" s="29" t="s">
        <v>3109</v>
      </c>
      <c r="M2479" s="29" t="s">
        <v>3205</v>
      </c>
      <c r="N2479" s="29" t="s">
        <v>3206</v>
      </c>
      <c r="O2479" s="29" t="s">
        <v>3214</v>
      </c>
      <c r="P2479" s="29" t="s">
        <v>3215</v>
      </c>
      <c r="Q2479" s="29" t="s">
        <v>3209</v>
      </c>
      <c r="R2479" s="29" t="s">
        <v>3210</v>
      </c>
      <c r="S2479" s="29" t="s">
        <v>3098</v>
      </c>
      <c r="T2479" s="29"/>
      <c r="U2479" s="30">
        <v>0</v>
      </c>
      <c r="V2479" s="30">
        <v>0</v>
      </c>
      <c r="W2479" s="30">
        <v>50</v>
      </c>
      <c r="X2479" s="30">
        <v>0</v>
      </c>
      <c r="Y2479" s="30">
        <v>0</v>
      </c>
      <c r="Z2479" s="30">
        <v>0</v>
      </c>
      <c r="AA2479" s="30">
        <v>0</v>
      </c>
      <c r="AB2479" s="30">
        <v>0</v>
      </c>
      <c r="AC2479" s="30">
        <v>0</v>
      </c>
      <c r="AD2479" s="30">
        <v>0</v>
      </c>
      <c r="AE2479" s="30">
        <v>0</v>
      </c>
      <c r="AF2479" s="30">
        <v>0</v>
      </c>
    </row>
    <row r="2480" spans="1:32" x14ac:dyDescent="0.45">
      <c r="A2480" s="29" t="s">
        <v>1230</v>
      </c>
      <c r="B2480" s="29" t="s">
        <v>3041</v>
      </c>
      <c r="C2480" s="29" t="s">
        <v>3299</v>
      </c>
      <c r="D2480" s="29" t="s">
        <v>3300</v>
      </c>
      <c r="E2480" s="29" t="s">
        <v>3386</v>
      </c>
      <c r="F2480" s="29" t="s">
        <v>3387</v>
      </c>
      <c r="G2480" s="29" t="s">
        <v>3200</v>
      </c>
      <c r="H2480" s="29" t="s">
        <v>3201</v>
      </c>
      <c r="I2480" s="29" t="s">
        <v>3226</v>
      </c>
      <c r="J2480" s="29" t="s">
        <v>3227</v>
      </c>
      <c r="K2480" s="29" t="s">
        <v>3228</v>
      </c>
      <c r="L2480" s="29" t="s">
        <v>3111</v>
      </c>
      <c r="M2480" s="29" t="s">
        <v>3229</v>
      </c>
      <c r="N2480" s="29" t="s">
        <v>3230</v>
      </c>
      <c r="O2480" s="29" t="s">
        <v>3231</v>
      </c>
      <c r="P2480" s="29" t="s">
        <v>3232</v>
      </c>
      <c r="Q2480" s="29" t="s">
        <v>3209</v>
      </c>
      <c r="R2480" s="29" t="s">
        <v>3210</v>
      </c>
      <c r="S2480" s="29" t="s">
        <v>3098</v>
      </c>
      <c r="T2480" s="29"/>
      <c r="U2480" s="30">
        <v>0</v>
      </c>
      <c r="V2480" s="30">
        <v>0</v>
      </c>
      <c r="W2480" s="30">
        <v>0</v>
      </c>
      <c r="X2480" s="30">
        <v>0</v>
      </c>
      <c r="Y2480" s="30">
        <v>0</v>
      </c>
      <c r="Z2480" s="30">
        <v>0</v>
      </c>
      <c r="AA2480" s="30">
        <v>0</v>
      </c>
      <c r="AB2480" s="30">
        <v>0</v>
      </c>
      <c r="AC2480" s="30">
        <v>0</v>
      </c>
      <c r="AD2480" s="30">
        <v>0</v>
      </c>
      <c r="AE2480" s="30">
        <v>0</v>
      </c>
      <c r="AF2480" s="30">
        <v>0</v>
      </c>
    </row>
    <row r="2481" spans="1:32" x14ac:dyDescent="0.45">
      <c r="A2481" s="29" t="s">
        <v>1230</v>
      </c>
      <c r="B2481" s="29" t="s">
        <v>3041</v>
      </c>
      <c r="C2481" s="29" t="s">
        <v>3211</v>
      </c>
      <c r="D2481" s="29" t="s">
        <v>3212</v>
      </c>
      <c r="E2481" s="29" t="s">
        <v>3211</v>
      </c>
      <c r="F2481" s="29" t="s">
        <v>3340</v>
      </c>
      <c r="G2481" s="29" t="s">
        <v>3200</v>
      </c>
      <c r="H2481" s="29" t="s">
        <v>3201</v>
      </c>
      <c r="I2481" s="29" t="s">
        <v>3202</v>
      </c>
      <c r="J2481" s="29" t="s">
        <v>3203</v>
      </c>
      <c r="K2481" s="29" t="s">
        <v>3520</v>
      </c>
      <c r="L2481" s="29" t="s">
        <v>3108</v>
      </c>
      <c r="M2481" s="29" t="s">
        <v>3588</v>
      </c>
      <c r="N2481" s="29" t="s">
        <v>3589</v>
      </c>
      <c r="O2481" s="29" t="s">
        <v>3670</v>
      </c>
      <c r="P2481" s="29" t="s">
        <v>3671</v>
      </c>
      <c r="Q2481" s="29" t="s">
        <v>3209</v>
      </c>
      <c r="R2481" s="29" t="s">
        <v>3210</v>
      </c>
      <c r="S2481" s="29" t="s">
        <v>3098</v>
      </c>
      <c r="T2481" s="29"/>
      <c r="U2481" s="30">
        <v>7500</v>
      </c>
      <c r="V2481" s="30">
        <v>7500</v>
      </c>
      <c r="W2481" s="30">
        <v>7500</v>
      </c>
      <c r="X2481" s="30">
        <v>7500</v>
      </c>
      <c r="Y2481" s="30">
        <v>7500</v>
      </c>
      <c r="Z2481" s="30">
        <v>7500</v>
      </c>
      <c r="AA2481" s="30">
        <v>7500</v>
      </c>
      <c r="AB2481" s="30">
        <v>7500</v>
      </c>
      <c r="AC2481" s="30">
        <v>7500</v>
      </c>
      <c r="AD2481" s="30">
        <v>7500</v>
      </c>
      <c r="AE2481" s="30">
        <v>7500</v>
      </c>
      <c r="AF2481" s="30">
        <v>7500</v>
      </c>
    </row>
    <row r="2482" spans="1:32" x14ac:dyDescent="0.45">
      <c r="A2482" s="29" t="s">
        <v>1230</v>
      </c>
      <c r="B2482" s="29" t="s">
        <v>3041</v>
      </c>
      <c r="C2482" s="29" t="s">
        <v>3211</v>
      </c>
      <c r="D2482" s="29" t="s">
        <v>3212</v>
      </c>
      <c r="E2482" s="29" t="s">
        <v>3213</v>
      </c>
      <c r="F2482" s="29" t="s">
        <v>982</v>
      </c>
      <c r="G2482" s="29" t="s">
        <v>3200</v>
      </c>
      <c r="H2482" s="29" t="s">
        <v>3201</v>
      </c>
      <c r="I2482" s="29" t="s">
        <v>3202</v>
      </c>
      <c r="J2482" s="29" t="s">
        <v>3203</v>
      </c>
      <c r="K2482" s="29" t="s">
        <v>3204</v>
      </c>
      <c r="L2482" s="29" t="s">
        <v>3109</v>
      </c>
      <c r="M2482" s="29" t="s">
        <v>3205</v>
      </c>
      <c r="N2482" s="29" t="s">
        <v>3206</v>
      </c>
      <c r="O2482" s="29" t="s">
        <v>3214</v>
      </c>
      <c r="P2482" s="29" t="s">
        <v>3215</v>
      </c>
      <c r="Q2482" s="29" t="s">
        <v>3209</v>
      </c>
      <c r="R2482" s="29" t="s">
        <v>3210</v>
      </c>
      <c r="S2482" s="29" t="s">
        <v>3098</v>
      </c>
      <c r="T2482" s="29"/>
      <c r="U2482" s="30">
        <v>0</v>
      </c>
      <c r="V2482" s="30">
        <v>0</v>
      </c>
      <c r="W2482" s="30">
        <v>0</v>
      </c>
      <c r="X2482" s="30">
        <v>0</v>
      </c>
      <c r="Y2482" s="30">
        <v>0</v>
      </c>
      <c r="Z2482" s="30">
        <v>100</v>
      </c>
      <c r="AA2482" s="30">
        <v>0</v>
      </c>
      <c r="AB2482" s="30">
        <v>0</v>
      </c>
      <c r="AC2482" s="30">
        <v>50</v>
      </c>
      <c r="AD2482" s="30">
        <v>0</v>
      </c>
      <c r="AE2482" s="30">
        <v>0</v>
      </c>
      <c r="AF2482" s="30">
        <v>0</v>
      </c>
    </row>
    <row r="2483" spans="1:32" x14ac:dyDescent="0.45">
      <c r="A2483" s="29" t="s">
        <v>1230</v>
      </c>
      <c r="B2483" s="29" t="s">
        <v>3041</v>
      </c>
      <c r="C2483" s="29" t="s">
        <v>3211</v>
      </c>
      <c r="D2483" s="29" t="s">
        <v>3212</v>
      </c>
      <c r="E2483" s="29" t="s">
        <v>3213</v>
      </c>
      <c r="F2483" s="29" t="s">
        <v>982</v>
      </c>
      <c r="G2483" s="29" t="s">
        <v>3200</v>
      </c>
      <c r="H2483" s="29" t="s">
        <v>3201</v>
      </c>
      <c r="I2483" s="29" t="s">
        <v>3202</v>
      </c>
      <c r="J2483" s="29" t="s">
        <v>3203</v>
      </c>
      <c r="K2483" s="29" t="s">
        <v>3216</v>
      </c>
      <c r="L2483" s="29" t="s">
        <v>3102</v>
      </c>
      <c r="M2483" s="29" t="s">
        <v>3864</v>
      </c>
      <c r="N2483" s="29" t="s">
        <v>3865</v>
      </c>
      <c r="O2483" s="29" t="s">
        <v>3866</v>
      </c>
      <c r="P2483" s="29" t="s">
        <v>3867</v>
      </c>
      <c r="Q2483" s="29" t="s">
        <v>3209</v>
      </c>
      <c r="R2483" s="29" t="s">
        <v>3210</v>
      </c>
      <c r="S2483" s="29" t="s">
        <v>3098</v>
      </c>
      <c r="T2483" s="29"/>
      <c r="U2483" s="30">
        <v>4477</v>
      </c>
      <c r="V2483" s="30">
        <v>3479</v>
      </c>
      <c r="W2483" s="30">
        <v>2560</v>
      </c>
      <c r="X2483" s="30">
        <v>3381</v>
      </c>
      <c r="Y2483" s="30">
        <v>3262</v>
      </c>
      <c r="Z2483" s="30">
        <v>3905</v>
      </c>
      <c r="AA2483" s="30">
        <v>4155</v>
      </c>
      <c r="AB2483" s="30">
        <v>3732</v>
      </c>
      <c r="AC2483" s="30">
        <v>4381</v>
      </c>
      <c r="AD2483" s="30">
        <v>4203</v>
      </c>
      <c r="AE2483" s="30">
        <v>3307</v>
      </c>
      <c r="AF2483" s="30">
        <v>3669</v>
      </c>
    </row>
    <row r="2484" spans="1:32" x14ac:dyDescent="0.45">
      <c r="A2484" s="29" t="s">
        <v>1230</v>
      </c>
      <c r="B2484" s="29" t="s">
        <v>3041</v>
      </c>
      <c r="C2484" s="29" t="s">
        <v>3211</v>
      </c>
      <c r="D2484" s="29" t="s">
        <v>3212</v>
      </c>
      <c r="E2484" s="29" t="s">
        <v>3213</v>
      </c>
      <c r="F2484" s="29" t="s">
        <v>982</v>
      </c>
      <c r="G2484" s="29" t="s">
        <v>3200</v>
      </c>
      <c r="H2484" s="29" t="s">
        <v>3201</v>
      </c>
      <c r="I2484" s="29" t="s">
        <v>3202</v>
      </c>
      <c r="J2484" s="29" t="s">
        <v>3203</v>
      </c>
      <c r="K2484" s="29" t="s">
        <v>3221</v>
      </c>
      <c r="L2484" s="29" t="s">
        <v>3113</v>
      </c>
      <c r="M2484" s="29" t="s">
        <v>3222</v>
      </c>
      <c r="N2484" s="29" t="s">
        <v>3223</v>
      </c>
      <c r="O2484" s="29" t="s">
        <v>3224</v>
      </c>
      <c r="P2484" s="29" t="s">
        <v>3225</v>
      </c>
      <c r="Q2484" s="29" t="s">
        <v>3209</v>
      </c>
      <c r="R2484" s="29" t="s">
        <v>3210</v>
      </c>
      <c r="S2484" s="29" t="s">
        <v>3098</v>
      </c>
      <c r="T2484" s="29"/>
      <c r="U2484" s="30">
        <v>107396</v>
      </c>
      <c r="V2484" s="30">
        <v>94257</v>
      </c>
      <c r="W2484" s="30">
        <v>90348</v>
      </c>
      <c r="X2484" s="30">
        <v>92791</v>
      </c>
      <c r="Y2484" s="30">
        <v>93919</v>
      </c>
      <c r="Z2484" s="30">
        <v>95827</v>
      </c>
      <c r="AA2484" s="30">
        <v>98088</v>
      </c>
      <c r="AB2484" s="30">
        <v>89924</v>
      </c>
      <c r="AC2484" s="30">
        <v>98503</v>
      </c>
      <c r="AD2484" s="30">
        <v>84759</v>
      </c>
      <c r="AE2484" s="30">
        <v>83954</v>
      </c>
      <c r="AF2484" s="30">
        <v>91504</v>
      </c>
    </row>
    <row r="2485" spans="1:32" x14ac:dyDescent="0.45">
      <c r="A2485" s="29" t="s">
        <v>1230</v>
      </c>
      <c r="B2485" s="29" t="s">
        <v>3041</v>
      </c>
      <c r="C2485" s="29" t="s">
        <v>3211</v>
      </c>
      <c r="D2485" s="29" t="s">
        <v>3212</v>
      </c>
      <c r="E2485" s="29" t="s">
        <v>3213</v>
      </c>
      <c r="F2485" s="29" t="s">
        <v>982</v>
      </c>
      <c r="G2485" s="29" t="s">
        <v>3200</v>
      </c>
      <c r="H2485" s="29" t="s">
        <v>3201</v>
      </c>
      <c r="I2485" s="29" t="s">
        <v>3226</v>
      </c>
      <c r="J2485" s="29" t="s">
        <v>3227</v>
      </c>
      <c r="K2485" s="29" t="s">
        <v>3228</v>
      </c>
      <c r="L2485" s="29" t="s">
        <v>3111</v>
      </c>
      <c r="M2485" s="29" t="s">
        <v>3229</v>
      </c>
      <c r="N2485" s="29" t="s">
        <v>3230</v>
      </c>
      <c r="O2485" s="29" t="s">
        <v>3231</v>
      </c>
      <c r="P2485" s="29" t="s">
        <v>3232</v>
      </c>
      <c r="Q2485" s="29" t="s">
        <v>3209</v>
      </c>
      <c r="R2485" s="29" t="s">
        <v>3210</v>
      </c>
      <c r="S2485" s="29" t="s">
        <v>3098</v>
      </c>
      <c r="T2485" s="29"/>
      <c r="U2485" s="30">
        <v>0</v>
      </c>
      <c r="V2485" s="30">
        <v>0</v>
      </c>
      <c r="W2485" s="30">
        <v>0</v>
      </c>
      <c r="X2485" s="30">
        <v>0</v>
      </c>
      <c r="Y2485" s="30">
        <v>0</v>
      </c>
      <c r="Z2485" s="30">
        <v>0</v>
      </c>
      <c r="AA2485" s="30">
        <v>0</v>
      </c>
      <c r="AB2485" s="30">
        <v>0</v>
      </c>
      <c r="AC2485" s="30">
        <v>0</v>
      </c>
      <c r="AD2485" s="30">
        <v>0</v>
      </c>
      <c r="AE2485" s="30">
        <v>0</v>
      </c>
      <c r="AF2485" s="30">
        <v>0</v>
      </c>
    </row>
    <row r="2486" spans="1:32" x14ac:dyDescent="0.45">
      <c r="A2486" s="29" t="s">
        <v>1230</v>
      </c>
      <c r="B2486" s="29" t="s">
        <v>3041</v>
      </c>
      <c r="C2486" s="29" t="s">
        <v>3211</v>
      </c>
      <c r="D2486" s="29" t="s">
        <v>3212</v>
      </c>
      <c r="E2486" s="29" t="s">
        <v>3213</v>
      </c>
      <c r="F2486" s="29" t="s">
        <v>982</v>
      </c>
      <c r="G2486" s="29" t="s">
        <v>3200</v>
      </c>
      <c r="H2486" s="29" t="s">
        <v>3201</v>
      </c>
      <c r="I2486" s="29" t="s">
        <v>3226</v>
      </c>
      <c r="J2486" s="29" t="s">
        <v>3227</v>
      </c>
      <c r="K2486" s="29" t="s">
        <v>3228</v>
      </c>
      <c r="L2486" s="29" t="s">
        <v>3111</v>
      </c>
      <c r="M2486" s="29" t="s">
        <v>3295</v>
      </c>
      <c r="N2486" s="29" t="s">
        <v>3296</v>
      </c>
      <c r="O2486" s="29" t="s">
        <v>3297</v>
      </c>
      <c r="P2486" s="29" t="s">
        <v>3298</v>
      </c>
      <c r="Q2486" s="29" t="s">
        <v>3209</v>
      </c>
      <c r="R2486" s="29" t="s">
        <v>3210</v>
      </c>
      <c r="S2486" s="29" t="s">
        <v>3098</v>
      </c>
      <c r="T2486" s="29"/>
      <c r="U2486" s="30">
        <v>0</v>
      </c>
      <c r="V2486" s="30">
        <v>0</v>
      </c>
      <c r="W2486" s="30">
        <v>0</v>
      </c>
      <c r="X2486" s="30">
        <v>0</v>
      </c>
      <c r="Y2486" s="30">
        <v>0</v>
      </c>
      <c r="Z2486" s="30">
        <v>0</v>
      </c>
      <c r="AA2486" s="30">
        <v>0</v>
      </c>
      <c r="AB2486" s="30">
        <v>0</v>
      </c>
      <c r="AC2486" s="30">
        <v>0</v>
      </c>
      <c r="AD2486" s="30">
        <v>0</v>
      </c>
      <c r="AE2486" s="30">
        <v>0</v>
      </c>
      <c r="AF2486" s="30">
        <v>0</v>
      </c>
    </row>
    <row r="2487" spans="1:32" x14ac:dyDescent="0.45">
      <c r="A2487" s="29" t="s">
        <v>1230</v>
      </c>
      <c r="B2487" s="29" t="s">
        <v>3041</v>
      </c>
      <c r="C2487" s="29" t="s">
        <v>3211</v>
      </c>
      <c r="D2487" s="29" t="s">
        <v>3212</v>
      </c>
      <c r="E2487" s="29" t="s">
        <v>3213</v>
      </c>
      <c r="F2487" s="29" t="s">
        <v>982</v>
      </c>
      <c r="G2487" s="29" t="s">
        <v>3233</v>
      </c>
      <c r="H2487" s="29" t="s">
        <v>3234</v>
      </c>
      <c r="I2487" s="29" t="s">
        <v>3235</v>
      </c>
      <c r="J2487" s="29" t="s">
        <v>3236</v>
      </c>
      <c r="K2487" s="29" t="s">
        <v>3237</v>
      </c>
      <c r="L2487" s="29" t="s">
        <v>3107</v>
      </c>
      <c r="M2487" s="29" t="s">
        <v>3456</v>
      </c>
      <c r="N2487" s="29" t="s">
        <v>3457</v>
      </c>
      <c r="O2487" s="29" t="s">
        <v>3504</v>
      </c>
      <c r="P2487" s="29" t="s">
        <v>3505</v>
      </c>
      <c r="Q2487" s="29" t="s">
        <v>3209</v>
      </c>
      <c r="R2487" s="29" t="s">
        <v>3210</v>
      </c>
      <c r="S2487" s="29" t="s">
        <v>3098</v>
      </c>
      <c r="T2487" s="29"/>
      <c r="U2487" s="30">
        <v>2400</v>
      </c>
      <c r="V2487" s="30">
        <v>2400</v>
      </c>
      <c r="W2487" s="30">
        <v>2400</v>
      </c>
      <c r="X2487" s="30">
        <v>2400</v>
      </c>
      <c r="Y2487" s="30">
        <v>2400</v>
      </c>
      <c r="Z2487" s="30">
        <v>2400</v>
      </c>
      <c r="AA2487" s="30">
        <v>2400</v>
      </c>
      <c r="AB2487" s="30">
        <v>2400</v>
      </c>
      <c r="AC2487" s="30">
        <v>2400</v>
      </c>
      <c r="AD2487" s="30">
        <v>2400</v>
      </c>
      <c r="AE2487" s="30">
        <v>2400</v>
      </c>
      <c r="AF2487" s="30">
        <v>2400</v>
      </c>
    </row>
    <row r="2488" spans="1:32" x14ac:dyDescent="0.45">
      <c r="A2488" s="29" t="s">
        <v>1230</v>
      </c>
      <c r="B2488" s="29" t="s">
        <v>3041</v>
      </c>
      <c r="C2488" s="29" t="s">
        <v>3211</v>
      </c>
      <c r="D2488" s="29" t="s">
        <v>3212</v>
      </c>
      <c r="E2488" s="29" t="s">
        <v>3213</v>
      </c>
      <c r="F2488" s="29" t="s">
        <v>982</v>
      </c>
      <c r="G2488" s="29" t="s">
        <v>3233</v>
      </c>
      <c r="H2488" s="29" t="s">
        <v>3234</v>
      </c>
      <c r="I2488" s="29" t="s">
        <v>3235</v>
      </c>
      <c r="J2488" s="29" t="s">
        <v>3236</v>
      </c>
      <c r="K2488" s="29" t="s">
        <v>3237</v>
      </c>
      <c r="L2488" s="29" t="s">
        <v>3107</v>
      </c>
      <c r="M2488" s="29" t="s">
        <v>3238</v>
      </c>
      <c r="N2488" s="29" t="s">
        <v>3239</v>
      </c>
      <c r="O2488" s="29" t="s">
        <v>3422</v>
      </c>
      <c r="P2488" s="29" t="s">
        <v>3423</v>
      </c>
      <c r="Q2488" s="29" t="s">
        <v>3209</v>
      </c>
      <c r="R2488" s="29" t="s">
        <v>3210</v>
      </c>
      <c r="S2488" s="29" t="s">
        <v>3098</v>
      </c>
      <c r="T2488" s="29"/>
      <c r="U2488" s="30">
        <v>29500</v>
      </c>
      <c r="V2488" s="30">
        <v>29500</v>
      </c>
      <c r="W2488" s="30">
        <v>29500</v>
      </c>
      <c r="X2488" s="30">
        <v>29500</v>
      </c>
      <c r="Y2488" s="30">
        <v>29500</v>
      </c>
      <c r="Z2488" s="30">
        <v>29500</v>
      </c>
      <c r="AA2488" s="30">
        <v>29500</v>
      </c>
      <c r="AB2488" s="30">
        <v>29500</v>
      </c>
      <c r="AC2488" s="30">
        <v>29500</v>
      </c>
      <c r="AD2488" s="30">
        <v>29500</v>
      </c>
      <c r="AE2488" s="30">
        <v>29500</v>
      </c>
      <c r="AF2488" s="30">
        <v>29500</v>
      </c>
    </row>
    <row r="2489" spans="1:32" x14ac:dyDescent="0.45">
      <c r="A2489" s="29" t="s">
        <v>1230</v>
      </c>
      <c r="B2489" s="29" t="s">
        <v>3041</v>
      </c>
      <c r="C2489" s="29" t="s">
        <v>3211</v>
      </c>
      <c r="D2489" s="29" t="s">
        <v>3212</v>
      </c>
      <c r="E2489" s="29" t="s">
        <v>3213</v>
      </c>
      <c r="F2489" s="29" t="s">
        <v>982</v>
      </c>
      <c r="G2489" s="29" t="s">
        <v>3233</v>
      </c>
      <c r="H2489" s="29" t="s">
        <v>3234</v>
      </c>
      <c r="I2489" s="29" t="s">
        <v>3242</v>
      </c>
      <c r="J2489" s="29" t="s">
        <v>3243</v>
      </c>
      <c r="K2489" s="29" t="s">
        <v>3244</v>
      </c>
      <c r="L2489" s="29" t="s">
        <v>3104</v>
      </c>
      <c r="M2489" s="29" t="s">
        <v>3245</v>
      </c>
      <c r="N2489" s="29" t="s">
        <v>3246</v>
      </c>
      <c r="O2489" s="29" t="s">
        <v>3808</v>
      </c>
      <c r="P2489" s="29" t="s">
        <v>3809</v>
      </c>
      <c r="Q2489" s="29" t="s">
        <v>3209</v>
      </c>
      <c r="R2489" s="29" t="s">
        <v>3210</v>
      </c>
      <c r="S2489" s="29" t="s">
        <v>3098</v>
      </c>
      <c r="T2489" s="29"/>
      <c r="U2489" s="30">
        <v>19200</v>
      </c>
      <c r="V2489" s="30">
        <v>19200</v>
      </c>
      <c r="W2489" s="30">
        <v>11148</v>
      </c>
      <c r="X2489" s="30">
        <v>0</v>
      </c>
      <c r="Y2489" s="30">
        <v>0</v>
      </c>
      <c r="Z2489" s="30">
        <v>0</v>
      </c>
      <c r="AA2489" s="30">
        <v>0</v>
      </c>
      <c r="AB2489" s="30">
        <v>0</v>
      </c>
      <c r="AC2489" s="30">
        <v>0</v>
      </c>
      <c r="AD2489" s="30">
        <v>0</v>
      </c>
      <c r="AE2489" s="30">
        <v>0</v>
      </c>
      <c r="AF2489" s="30">
        <v>0</v>
      </c>
    </row>
    <row r="2490" spans="1:32" x14ac:dyDescent="0.45">
      <c r="A2490" s="29" t="s">
        <v>1230</v>
      </c>
      <c r="B2490" s="29" t="s">
        <v>3041</v>
      </c>
      <c r="C2490" s="29" t="s">
        <v>3211</v>
      </c>
      <c r="D2490" s="29" t="s">
        <v>3212</v>
      </c>
      <c r="E2490" s="29" t="s">
        <v>3213</v>
      </c>
      <c r="F2490" s="29" t="s">
        <v>982</v>
      </c>
      <c r="G2490" s="29" t="s">
        <v>3233</v>
      </c>
      <c r="H2490" s="29" t="s">
        <v>3234</v>
      </c>
      <c r="I2490" s="29" t="s">
        <v>3242</v>
      </c>
      <c r="J2490" s="29" t="s">
        <v>3243</v>
      </c>
      <c r="K2490" s="29" t="s">
        <v>3244</v>
      </c>
      <c r="L2490" s="29" t="s">
        <v>3104</v>
      </c>
      <c r="M2490" s="29" t="s">
        <v>3245</v>
      </c>
      <c r="N2490" s="29" t="s">
        <v>3246</v>
      </c>
      <c r="O2490" s="29" t="s">
        <v>3442</v>
      </c>
      <c r="P2490" s="29" t="s">
        <v>3443</v>
      </c>
      <c r="Q2490" s="29" t="s">
        <v>3209</v>
      </c>
      <c r="R2490" s="29" t="s">
        <v>3210</v>
      </c>
      <c r="S2490" s="29" t="s">
        <v>3098</v>
      </c>
      <c r="T2490" s="29"/>
      <c r="U2490" s="30">
        <v>0</v>
      </c>
      <c r="V2490" s="30">
        <v>0</v>
      </c>
      <c r="W2490" s="30">
        <v>7136</v>
      </c>
      <c r="X2490" s="30">
        <v>17018.099999999999</v>
      </c>
      <c r="Y2490" s="30">
        <v>17018.099999999999</v>
      </c>
      <c r="Z2490" s="30">
        <v>17018.099999999999</v>
      </c>
      <c r="AA2490" s="30">
        <v>17018.099999999999</v>
      </c>
      <c r="AB2490" s="30">
        <v>17018.099999999999</v>
      </c>
      <c r="AC2490" s="30">
        <v>17018.099999999999</v>
      </c>
      <c r="AD2490" s="30">
        <v>17018.099999999999</v>
      </c>
      <c r="AE2490" s="30">
        <v>17018.099999999999</v>
      </c>
      <c r="AF2490" s="30">
        <v>17018.099999999999</v>
      </c>
    </row>
    <row r="2491" spans="1:32" x14ac:dyDescent="0.45">
      <c r="A2491" s="29" t="s">
        <v>1230</v>
      </c>
      <c r="B2491" s="29" t="s">
        <v>3041</v>
      </c>
      <c r="C2491" s="29" t="s">
        <v>3211</v>
      </c>
      <c r="D2491" s="29" t="s">
        <v>3212</v>
      </c>
      <c r="E2491" s="29" t="s">
        <v>3213</v>
      </c>
      <c r="F2491" s="29" t="s">
        <v>982</v>
      </c>
      <c r="G2491" s="29" t="s">
        <v>3233</v>
      </c>
      <c r="H2491" s="29" t="s">
        <v>3234</v>
      </c>
      <c r="I2491" s="29" t="s">
        <v>3242</v>
      </c>
      <c r="J2491" s="29" t="s">
        <v>3243</v>
      </c>
      <c r="K2491" s="29" t="s">
        <v>3244</v>
      </c>
      <c r="L2491" s="29" t="s">
        <v>3104</v>
      </c>
      <c r="M2491" s="29" t="s">
        <v>3245</v>
      </c>
      <c r="N2491" s="29" t="s">
        <v>3246</v>
      </c>
      <c r="O2491" s="29" t="s">
        <v>3250</v>
      </c>
      <c r="P2491" s="29" t="s">
        <v>3251</v>
      </c>
      <c r="Q2491" s="29" t="s">
        <v>3209</v>
      </c>
      <c r="R2491" s="29" t="s">
        <v>3210</v>
      </c>
      <c r="S2491" s="29" t="s">
        <v>3098</v>
      </c>
      <c r="T2491" s="29"/>
      <c r="U2491" s="30">
        <v>12000</v>
      </c>
      <c r="V2491" s="30">
        <v>12000</v>
      </c>
      <c r="W2491" s="30">
        <v>12000</v>
      </c>
      <c r="X2491" s="30">
        <v>12000</v>
      </c>
      <c r="Y2491" s="30">
        <v>12000</v>
      </c>
      <c r="Z2491" s="30">
        <v>12000</v>
      </c>
      <c r="AA2491" s="30">
        <v>12000</v>
      </c>
      <c r="AB2491" s="30">
        <v>12000</v>
      </c>
      <c r="AC2491" s="30">
        <v>12000</v>
      </c>
      <c r="AD2491" s="30">
        <v>12000</v>
      </c>
      <c r="AE2491" s="30">
        <v>12000</v>
      </c>
      <c r="AF2491" s="30">
        <v>12000</v>
      </c>
    </row>
    <row r="2492" spans="1:32" x14ac:dyDescent="0.45">
      <c r="A2492" s="29" t="s">
        <v>1230</v>
      </c>
      <c r="B2492" s="29" t="s">
        <v>3041</v>
      </c>
      <c r="C2492" s="29" t="s">
        <v>3211</v>
      </c>
      <c r="D2492" s="29" t="s">
        <v>3212</v>
      </c>
      <c r="E2492" s="29" t="s">
        <v>3213</v>
      </c>
      <c r="F2492" s="29" t="s">
        <v>982</v>
      </c>
      <c r="G2492" s="29" t="s">
        <v>3233</v>
      </c>
      <c r="H2492" s="29" t="s">
        <v>3234</v>
      </c>
      <c r="I2492" s="29" t="s">
        <v>3242</v>
      </c>
      <c r="J2492" s="29" t="s">
        <v>3243</v>
      </c>
      <c r="K2492" s="29" t="s">
        <v>3244</v>
      </c>
      <c r="L2492" s="29" t="s">
        <v>3104</v>
      </c>
      <c r="M2492" s="29" t="s">
        <v>3245</v>
      </c>
      <c r="N2492" s="29" t="s">
        <v>3246</v>
      </c>
      <c r="O2492" s="29" t="s">
        <v>3701</v>
      </c>
      <c r="P2492" s="29" t="s">
        <v>3702</v>
      </c>
      <c r="Q2492" s="29" t="s">
        <v>3249</v>
      </c>
      <c r="R2492" s="29" t="s">
        <v>3098</v>
      </c>
      <c r="S2492" s="29" t="s">
        <v>3098</v>
      </c>
      <c r="T2492" s="29"/>
      <c r="U2492" s="30">
        <v>0</v>
      </c>
      <c r="V2492" s="30">
        <v>0</v>
      </c>
      <c r="W2492" s="30">
        <v>0</v>
      </c>
      <c r="X2492" s="30">
        <v>0</v>
      </c>
      <c r="Y2492" s="30">
        <v>0</v>
      </c>
      <c r="Z2492" s="30">
        <v>0</v>
      </c>
      <c r="AA2492" s="30">
        <v>0</v>
      </c>
      <c r="AB2492" s="30">
        <v>647</v>
      </c>
      <c r="AC2492" s="30">
        <v>647</v>
      </c>
      <c r="AD2492" s="30">
        <v>647</v>
      </c>
      <c r="AE2492" s="30">
        <v>647</v>
      </c>
      <c r="AF2492" s="30">
        <v>647</v>
      </c>
    </row>
    <row r="2493" spans="1:32" x14ac:dyDescent="0.45">
      <c r="A2493" s="29" t="s">
        <v>1230</v>
      </c>
      <c r="B2493" s="29" t="s">
        <v>3041</v>
      </c>
      <c r="C2493" s="29" t="s">
        <v>3211</v>
      </c>
      <c r="D2493" s="29" t="s">
        <v>3212</v>
      </c>
      <c r="E2493" s="29" t="s">
        <v>3213</v>
      </c>
      <c r="F2493" s="29" t="s">
        <v>982</v>
      </c>
      <c r="G2493" s="29" t="s">
        <v>3233</v>
      </c>
      <c r="H2493" s="29" t="s">
        <v>3234</v>
      </c>
      <c r="I2493" s="29" t="s">
        <v>3242</v>
      </c>
      <c r="J2493" s="29" t="s">
        <v>3243</v>
      </c>
      <c r="K2493" s="29" t="s">
        <v>3244</v>
      </c>
      <c r="L2493" s="29" t="s">
        <v>3104</v>
      </c>
      <c r="M2493" s="29" t="s">
        <v>3245</v>
      </c>
      <c r="N2493" s="29" t="s">
        <v>3246</v>
      </c>
      <c r="O2493" s="29" t="s">
        <v>3701</v>
      </c>
      <c r="P2493" s="29" t="s">
        <v>3702</v>
      </c>
      <c r="Q2493" s="29" t="s">
        <v>3209</v>
      </c>
      <c r="R2493" s="29" t="s">
        <v>3098</v>
      </c>
      <c r="S2493" s="29" t="s">
        <v>3098</v>
      </c>
      <c r="T2493" s="29"/>
      <c r="U2493" s="30">
        <v>0</v>
      </c>
      <c r="V2493" s="30">
        <v>0</v>
      </c>
      <c r="W2493" s="30">
        <v>0</v>
      </c>
      <c r="X2493" s="30">
        <v>0</v>
      </c>
      <c r="Y2493" s="30">
        <v>0</v>
      </c>
      <c r="Z2493" s="30">
        <v>0</v>
      </c>
      <c r="AA2493" s="30">
        <v>0</v>
      </c>
      <c r="AB2493" s="30">
        <v>1383.6</v>
      </c>
      <c r="AC2493" s="30">
        <v>10727</v>
      </c>
      <c r="AD2493" s="30">
        <v>10727</v>
      </c>
      <c r="AE2493" s="30">
        <v>10727</v>
      </c>
      <c r="AF2493" s="30">
        <v>10727</v>
      </c>
    </row>
    <row r="2494" spans="1:32" x14ac:dyDescent="0.45">
      <c r="A2494" s="29" t="s">
        <v>1230</v>
      </c>
      <c r="B2494" s="29" t="s">
        <v>3041</v>
      </c>
      <c r="C2494" s="29" t="s">
        <v>3211</v>
      </c>
      <c r="D2494" s="29" t="s">
        <v>3212</v>
      </c>
      <c r="E2494" s="29" t="s">
        <v>3213</v>
      </c>
      <c r="F2494" s="29" t="s">
        <v>982</v>
      </c>
      <c r="G2494" s="29" t="s">
        <v>3233</v>
      </c>
      <c r="H2494" s="29" t="s">
        <v>3234</v>
      </c>
      <c r="I2494" s="29" t="s">
        <v>3242</v>
      </c>
      <c r="J2494" s="29" t="s">
        <v>3243</v>
      </c>
      <c r="K2494" s="29" t="s">
        <v>3252</v>
      </c>
      <c r="L2494" s="29" t="s">
        <v>3106</v>
      </c>
      <c r="M2494" s="29" t="s">
        <v>3253</v>
      </c>
      <c r="N2494" s="29" t="s">
        <v>3106</v>
      </c>
      <c r="O2494" s="29" t="s">
        <v>3254</v>
      </c>
      <c r="P2494" s="29" t="s">
        <v>3255</v>
      </c>
      <c r="Q2494" s="29" t="s">
        <v>3209</v>
      </c>
      <c r="R2494" s="29" t="s">
        <v>3210</v>
      </c>
      <c r="S2494" s="29" t="s">
        <v>3098</v>
      </c>
      <c r="T2494" s="29"/>
      <c r="U2494" s="30">
        <v>7200</v>
      </c>
      <c r="V2494" s="30">
        <v>7200</v>
      </c>
      <c r="W2494" s="30">
        <v>7200</v>
      </c>
      <c r="X2494" s="30">
        <v>7200</v>
      </c>
      <c r="Y2494" s="30">
        <v>7200</v>
      </c>
      <c r="Z2494" s="30">
        <v>7200</v>
      </c>
      <c r="AA2494" s="30">
        <v>7200</v>
      </c>
      <c r="AB2494" s="30">
        <v>7200</v>
      </c>
      <c r="AC2494" s="30">
        <v>7200</v>
      </c>
      <c r="AD2494" s="30">
        <v>7200</v>
      </c>
      <c r="AE2494" s="30">
        <v>7200</v>
      </c>
      <c r="AF2494" s="30">
        <v>7200</v>
      </c>
    </row>
    <row r="2495" spans="1:32" x14ac:dyDescent="0.45">
      <c r="A2495" s="29" t="s">
        <v>1230</v>
      </c>
      <c r="B2495" s="29" t="s">
        <v>3041</v>
      </c>
      <c r="C2495" s="29" t="s">
        <v>3211</v>
      </c>
      <c r="D2495" s="29" t="s">
        <v>3212</v>
      </c>
      <c r="E2495" s="29" t="s">
        <v>3213</v>
      </c>
      <c r="F2495" s="29" t="s">
        <v>982</v>
      </c>
      <c r="G2495" s="29" t="s">
        <v>3233</v>
      </c>
      <c r="H2495" s="29" t="s">
        <v>3234</v>
      </c>
      <c r="I2495" s="29" t="s">
        <v>3242</v>
      </c>
      <c r="J2495" s="29" t="s">
        <v>3243</v>
      </c>
      <c r="K2495" s="29" t="s">
        <v>3258</v>
      </c>
      <c r="L2495" s="29" t="s">
        <v>3105</v>
      </c>
      <c r="M2495" s="29" t="s">
        <v>3259</v>
      </c>
      <c r="N2495" s="29" t="s">
        <v>3105</v>
      </c>
      <c r="O2495" s="29" t="s">
        <v>3260</v>
      </c>
      <c r="P2495" s="29" t="s">
        <v>3261</v>
      </c>
      <c r="Q2495" s="29" t="s">
        <v>3209</v>
      </c>
      <c r="R2495" s="29" t="s">
        <v>3210</v>
      </c>
      <c r="S2495" s="29" t="s">
        <v>3098</v>
      </c>
      <c r="T2495" s="29"/>
      <c r="U2495" s="30">
        <v>0</v>
      </c>
      <c r="V2495" s="30">
        <v>0</v>
      </c>
      <c r="W2495" s="30">
        <v>0</v>
      </c>
      <c r="X2495" s="30">
        <v>0</v>
      </c>
      <c r="Y2495" s="30">
        <v>0</v>
      </c>
      <c r="Z2495" s="30">
        <v>0</v>
      </c>
      <c r="AA2495" s="30">
        <v>0</v>
      </c>
      <c r="AB2495" s="30">
        <v>0</v>
      </c>
      <c r="AC2495" s="30">
        <v>0</v>
      </c>
      <c r="AD2495" s="30">
        <v>0</v>
      </c>
      <c r="AE2495" s="30">
        <v>0</v>
      </c>
      <c r="AF2495" s="30">
        <v>0</v>
      </c>
    </row>
    <row r="2496" spans="1:32" x14ac:dyDescent="0.45">
      <c r="A2496" s="29" t="s">
        <v>1230</v>
      </c>
      <c r="B2496" s="29" t="s">
        <v>3041</v>
      </c>
      <c r="C2496" s="29" t="s">
        <v>3211</v>
      </c>
      <c r="D2496" s="29" t="s">
        <v>3212</v>
      </c>
      <c r="E2496" s="29" t="s">
        <v>3213</v>
      </c>
      <c r="F2496" s="29" t="s">
        <v>982</v>
      </c>
      <c r="G2496" s="29" t="s">
        <v>3233</v>
      </c>
      <c r="H2496" s="29" t="s">
        <v>3234</v>
      </c>
      <c r="I2496" s="29" t="s">
        <v>3242</v>
      </c>
      <c r="J2496" s="29" t="s">
        <v>3243</v>
      </c>
      <c r="K2496" s="29" t="s">
        <v>3258</v>
      </c>
      <c r="L2496" s="29" t="s">
        <v>3105</v>
      </c>
      <c r="M2496" s="29" t="s">
        <v>3259</v>
      </c>
      <c r="N2496" s="29" t="s">
        <v>3105</v>
      </c>
      <c r="O2496" s="29" t="s">
        <v>3260</v>
      </c>
      <c r="P2496" s="29" t="s">
        <v>3261</v>
      </c>
      <c r="Q2496" s="29" t="s">
        <v>3209</v>
      </c>
      <c r="R2496" s="29" t="s">
        <v>3098</v>
      </c>
      <c r="S2496" s="29" t="s">
        <v>3098</v>
      </c>
      <c r="T2496" s="29"/>
      <c r="U2496" s="30">
        <v>0</v>
      </c>
      <c r="V2496" s="30">
        <v>0</v>
      </c>
      <c r="W2496" s="30">
        <v>0</v>
      </c>
      <c r="X2496" s="30">
        <v>0</v>
      </c>
      <c r="Y2496" s="30">
        <v>0</v>
      </c>
      <c r="Z2496" s="30">
        <v>0</v>
      </c>
      <c r="AA2496" s="30">
        <v>0</v>
      </c>
      <c r="AB2496" s="30">
        <v>387</v>
      </c>
      <c r="AC2496" s="30">
        <v>3000</v>
      </c>
      <c r="AD2496" s="30">
        <v>3000</v>
      </c>
      <c r="AE2496" s="30">
        <v>3000</v>
      </c>
      <c r="AF2496" s="30">
        <v>3000</v>
      </c>
    </row>
    <row r="2497" spans="1:32" x14ac:dyDescent="0.45">
      <c r="A2497" s="29" t="s">
        <v>1230</v>
      </c>
      <c r="B2497" s="29" t="s">
        <v>3041</v>
      </c>
      <c r="C2497" s="29" t="s">
        <v>3211</v>
      </c>
      <c r="D2497" s="29" t="s">
        <v>3212</v>
      </c>
      <c r="E2497" s="29" t="s">
        <v>3213</v>
      </c>
      <c r="F2497" s="29" t="s">
        <v>982</v>
      </c>
      <c r="G2497" s="29" t="s">
        <v>3233</v>
      </c>
      <c r="H2497" s="29" t="s">
        <v>3234</v>
      </c>
      <c r="I2497" s="29" t="s">
        <v>3262</v>
      </c>
      <c r="J2497" s="29" t="s">
        <v>3263</v>
      </c>
      <c r="K2497" s="29" t="s">
        <v>3264</v>
      </c>
      <c r="L2497" s="29" t="s">
        <v>3103</v>
      </c>
      <c r="M2497" s="29" t="s">
        <v>3265</v>
      </c>
      <c r="N2497" s="29" t="s">
        <v>3266</v>
      </c>
      <c r="O2497" s="29" t="s">
        <v>3267</v>
      </c>
      <c r="P2497" s="29" t="s">
        <v>3268</v>
      </c>
      <c r="Q2497" s="29" t="s">
        <v>3209</v>
      </c>
      <c r="R2497" s="29" t="s">
        <v>3210</v>
      </c>
      <c r="S2497" s="29" t="s">
        <v>3098</v>
      </c>
      <c r="T2497" s="29"/>
      <c r="U2497" s="30">
        <v>107200</v>
      </c>
      <c r="V2497" s="30">
        <v>107200</v>
      </c>
      <c r="W2497" s="30">
        <v>107200</v>
      </c>
      <c r="X2497" s="30">
        <v>107200</v>
      </c>
      <c r="Y2497" s="30">
        <v>107200</v>
      </c>
      <c r="Z2497" s="30">
        <v>107200</v>
      </c>
      <c r="AA2497" s="30">
        <v>107200</v>
      </c>
      <c r="AB2497" s="30">
        <v>107200</v>
      </c>
      <c r="AC2497" s="30">
        <v>107200</v>
      </c>
      <c r="AD2497" s="30">
        <v>107200</v>
      </c>
      <c r="AE2497" s="30">
        <v>107200</v>
      </c>
      <c r="AF2497" s="30">
        <v>107200</v>
      </c>
    </row>
    <row r="2498" spans="1:32" x14ac:dyDescent="0.45">
      <c r="A2498" s="29" t="s">
        <v>1230</v>
      </c>
      <c r="B2498" s="29" t="s">
        <v>3041</v>
      </c>
      <c r="C2498" s="29" t="s">
        <v>3211</v>
      </c>
      <c r="D2498" s="29" t="s">
        <v>3212</v>
      </c>
      <c r="E2498" s="29" t="s">
        <v>3213</v>
      </c>
      <c r="F2498" s="29" t="s">
        <v>982</v>
      </c>
      <c r="G2498" s="29" t="s">
        <v>3233</v>
      </c>
      <c r="H2498" s="29" t="s">
        <v>3234</v>
      </c>
      <c r="I2498" s="29" t="s">
        <v>3262</v>
      </c>
      <c r="J2498" s="29" t="s">
        <v>3263</v>
      </c>
      <c r="K2498" s="29" t="s">
        <v>3264</v>
      </c>
      <c r="L2498" s="29" t="s">
        <v>3103</v>
      </c>
      <c r="M2498" s="29" t="s">
        <v>3265</v>
      </c>
      <c r="N2498" s="29" t="s">
        <v>3266</v>
      </c>
      <c r="O2498" s="29" t="s">
        <v>3338</v>
      </c>
      <c r="P2498" s="29" t="s">
        <v>3339</v>
      </c>
      <c r="Q2498" s="29" t="s">
        <v>3249</v>
      </c>
      <c r="R2498" s="29" t="s">
        <v>3210</v>
      </c>
      <c r="S2498" s="29" t="s">
        <v>3098</v>
      </c>
      <c r="T2498" s="29"/>
      <c r="U2498" s="30">
        <v>0</v>
      </c>
      <c r="V2498" s="30">
        <v>0</v>
      </c>
      <c r="W2498" s="30">
        <v>0</v>
      </c>
      <c r="X2498" s="30">
        <v>0</v>
      </c>
      <c r="Y2498" s="30">
        <v>0</v>
      </c>
      <c r="Z2498" s="30">
        <v>0</v>
      </c>
      <c r="AA2498" s="30">
        <v>0</v>
      </c>
      <c r="AB2498" s="30">
        <v>0</v>
      </c>
      <c r="AC2498" s="30">
        <v>56365</v>
      </c>
      <c r="AD2498" s="30">
        <v>0</v>
      </c>
      <c r="AE2498" s="30">
        <v>0</v>
      </c>
      <c r="AF2498" s="30">
        <v>0</v>
      </c>
    </row>
    <row r="2499" spans="1:32" x14ac:dyDescent="0.45">
      <c r="A2499" s="29" t="s">
        <v>1230</v>
      </c>
      <c r="B2499" s="29" t="s">
        <v>3041</v>
      </c>
      <c r="C2499" s="29" t="s">
        <v>3211</v>
      </c>
      <c r="D2499" s="29" t="s">
        <v>3212</v>
      </c>
      <c r="E2499" s="29" t="s">
        <v>3213</v>
      </c>
      <c r="F2499" s="29" t="s">
        <v>982</v>
      </c>
      <c r="G2499" s="29" t="s">
        <v>3233</v>
      </c>
      <c r="H2499" s="29" t="s">
        <v>3234</v>
      </c>
      <c r="I2499" s="29" t="s">
        <v>3262</v>
      </c>
      <c r="J2499" s="29" t="s">
        <v>3263</v>
      </c>
      <c r="K2499" s="29" t="s">
        <v>3264</v>
      </c>
      <c r="L2499" s="29" t="s">
        <v>3103</v>
      </c>
      <c r="M2499" s="29" t="s">
        <v>3265</v>
      </c>
      <c r="N2499" s="29" t="s">
        <v>3266</v>
      </c>
      <c r="O2499" s="29" t="s">
        <v>3269</v>
      </c>
      <c r="P2499" s="29" t="s">
        <v>3270</v>
      </c>
      <c r="Q2499" s="29" t="s">
        <v>3209</v>
      </c>
      <c r="R2499" s="29" t="s">
        <v>3210</v>
      </c>
      <c r="S2499" s="29" t="s">
        <v>3098</v>
      </c>
      <c r="T2499" s="29"/>
      <c r="U2499" s="30">
        <v>3647</v>
      </c>
      <c r="V2499" s="30">
        <v>4856</v>
      </c>
      <c r="W2499" s="30">
        <v>5353</v>
      </c>
      <c r="X2499" s="30">
        <v>4242</v>
      </c>
      <c r="Y2499" s="30">
        <v>4642</v>
      </c>
      <c r="Z2499" s="30">
        <v>3970</v>
      </c>
      <c r="AA2499" s="30">
        <v>4076</v>
      </c>
      <c r="AB2499" s="30">
        <v>3043</v>
      </c>
      <c r="AC2499" s="30">
        <v>4067</v>
      </c>
      <c r="AD2499" s="30">
        <v>3491</v>
      </c>
      <c r="AE2499" s="30">
        <v>3725</v>
      </c>
      <c r="AF2499" s="30">
        <v>4261</v>
      </c>
    </row>
    <row r="2500" spans="1:32" x14ac:dyDescent="0.45">
      <c r="A2500" s="29" t="s">
        <v>1230</v>
      </c>
      <c r="B2500" s="29" t="s">
        <v>3041</v>
      </c>
      <c r="C2500" s="29" t="s">
        <v>3211</v>
      </c>
      <c r="D2500" s="29" t="s">
        <v>3212</v>
      </c>
      <c r="E2500" s="29" t="s">
        <v>3213</v>
      </c>
      <c r="F2500" s="29" t="s">
        <v>982</v>
      </c>
      <c r="G2500" s="29" t="s">
        <v>3233</v>
      </c>
      <c r="H2500" s="29" t="s">
        <v>3234</v>
      </c>
      <c r="I2500" s="29" t="s">
        <v>3262</v>
      </c>
      <c r="J2500" s="29" t="s">
        <v>3263</v>
      </c>
      <c r="K2500" s="29" t="s">
        <v>3264</v>
      </c>
      <c r="L2500" s="29" t="s">
        <v>3103</v>
      </c>
      <c r="M2500" s="29" t="s">
        <v>3265</v>
      </c>
      <c r="N2500" s="29" t="s">
        <v>3266</v>
      </c>
      <c r="O2500" s="29" t="s">
        <v>3271</v>
      </c>
      <c r="P2500" s="29" t="s">
        <v>3272</v>
      </c>
      <c r="Q2500" s="29" t="s">
        <v>3209</v>
      </c>
      <c r="R2500" s="29" t="s">
        <v>3210</v>
      </c>
      <c r="S2500" s="29" t="s">
        <v>3098</v>
      </c>
      <c r="T2500" s="29"/>
      <c r="U2500" s="30">
        <v>5755</v>
      </c>
      <c r="V2500" s="30">
        <v>2514</v>
      </c>
      <c r="W2500" s="30">
        <v>6196</v>
      </c>
      <c r="X2500" s="30">
        <v>2673</v>
      </c>
      <c r="Y2500" s="30">
        <v>5963</v>
      </c>
      <c r="Z2500" s="30">
        <v>4010</v>
      </c>
      <c r="AA2500" s="30">
        <v>4805</v>
      </c>
      <c r="AB2500" s="30">
        <v>5939</v>
      </c>
      <c r="AC2500" s="30">
        <v>7009</v>
      </c>
      <c r="AD2500" s="30">
        <v>9554</v>
      </c>
      <c r="AE2500" s="30">
        <v>3980</v>
      </c>
      <c r="AF2500" s="30">
        <v>6005</v>
      </c>
    </row>
    <row r="2501" spans="1:32" x14ac:dyDescent="0.45">
      <c r="A2501" s="29" t="s">
        <v>1230</v>
      </c>
      <c r="B2501" s="29" t="s">
        <v>3041</v>
      </c>
      <c r="C2501" s="29" t="s">
        <v>3211</v>
      </c>
      <c r="D2501" s="29" t="s">
        <v>3212</v>
      </c>
      <c r="E2501" s="29" t="s">
        <v>3213</v>
      </c>
      <c r="F2501" s="29" t="s">
        <v>982</v>
      </c>
      <c r="G2501" s="29" t="s">
        <v>3233</v>
      </c>
      <c r="H2501" s="29" t="s">
        <v>3234</v>
      </c>
      <c r="I2501" s="29" t="s">
        <v>3262</v>
      </c>
      <c r="J2501" s="29" t="s">
        <v>3263</v>
      </c>
      <c r="K2501" s="29" t="s">
        <v>3264</v>
      </c>
      <c r="L2501" s="29" t="s">
        <v>3103</v>
      </c>
      <c r="M2501" s="29" t="s">
        <v>3265</v>
      </c>
      <c r="N2501" s="29" t="s">
        <v>3266</v>
      </c>
      <c r="O2501" s="29" t="s">
        <v>3273</v>
      </c>
      <c r="P2501" s="29" t="s">
        <v>3274</v>
      </c>
      <c r="Q2501" s="29" t="s">
        <v>3209</v>
      </c>
      <c r="R2501" s="29" t="s">
        <v>3210</v>
      </c>
      <c r="S2501" s="29" t="s">
        <v>3098</v>
      </c>
      <c r="T2501" s="29"/>
      <c r="U2501" s="30">
        <v>5109</v>
      </c>
      <c r="V2501" s="30">
        <v>5187</v>
      </c>
      <c r="W2501" s="30">
        <v>6006</v>
      </c>
      <c r="X2501" s="30">
        <v>4817</v>
      </c>
      <c r="Y2501" s="30">
        <v>5363</v>
      </c>
      <c r="Z2501" s="30">
        <v>5597</v>
      </c>
      <c r="AA2501" s="30">
        <v>6006</v>
      </c>
      <c r="AB2501" s="30">
        <v>5519</v>
      </c>
      <c r="AC2501" s="30">
        <v>5207</v>
      </c>
      <c r="AD2501" s="30">
        <v>5148</v>
      </c>
      <c r="AE2501" s="30">
        <v>5168</v>
      </c>
      <c r="AF2501" s="30">
        <v>6026</v>
      </c>
    </row>
    <row r="2502" spans="1:32" x14ac:dyDescent="0.45">
      <c r="A2502" s="29" t="s">
        <v>1230</v>
      </c>
      <c r="B2502" s="29" t="s">
        <v>3041</v>
      </c>
      <c r="C2502" s="29" t="s">
        <v>3211</v>
      </c>
      <c r="D2502" s="29" t="s">
        <v>3212</v>
      </c>
      <c r="E2502" s="29" t="s">
        <v>3213</v>
      </c>
      <c r="F2502" s="29" t="s">
        <v>982</v>
      </c>
      <c r="G2502" s="29" t="s">
        <v>3233</v>
      </c>
      <c r="H2502" s="29" t="s">
        <v>3234</v>
      </c>
      <c r="I2502" s="29" t="s">
        <v>3262</v>
      </c>
      <c r="J2502" s="29" t="s">
        <v>3263</v>
      </c>
      <c r="K2502" s="29" t="s">
        <v>3264</v>
      </c>
      <c r="L2502" s="29" t="s">
        <v>3103</v>
      </c>
      <c r="M2502" s="29" t="s">
        <v>3265</v>
      </c>
      <c r="N2502" s="29" t="s">
        <v>3266</v>
      </c>
      <c r="O2502" s="29" t="s">
        <v>3372</v>
      </c>
      <c r="P2502" s="29" t="s">
        <v>3373</v>
      </c>
      <c r="Q2502" s="29" t="s">
        <v>3209</v>
      </c>
      <c r="R2502" s="29" t="s">
        <v>3210</v>
      </c>
      <c r="S2502" s="29" t="s">
        <v>3098</v>
      </c>
      <c r="T2502" s="29"/>
      <c r="U2502" s="30">
        <v>3461</v>
      </c>
      <c r="V2502" s="30">
        <v>2589</v>
      </c>
      <c r="W2502" s="30">
        <v>2939</v>
      </c>
      <c r="X2502" s="30">
        <v>1810</v>
      </c>
      <c r="Y2502" s="30">
        <v>3829</v>
      </c>
      <c r="Z2502" s="30">
        <v>3543</v>
      </c>
      <c r="AA2502" s="30">
        <v>2577</v>
      </c>
      <c r="AB2502" s="30">
        <v>2373</v>
      </c>
      <c r="AC2502" s="30">
        <v>3658</v>
      </c>
      <c r="AD2502" s="30">
        <v>4724</v>
      </c>
      <c r="AE2502" s="30">
        <v>2645</v>
      </c>
      <c r="AF2502" s="30">
        <v>2669</v>
      </c>
    </row>
    <row r="2503" spans="1:32" x14ac:dyDescent="0.45">
      <c r="A2503" s="29" t="s">
        <v>1230</v>
      </c>
      <c r="B2503" s="29" t="s">
        <v>3041</v>
      </c>
      <c r="C2503" s="29" t="s">
        <v>3211</v>
      </c>
      <c r="D2503" s="29" t="s">
        <v>3212</v>
      </c>
      <c r="E2503" s="29" t="s">
        <v>3213</v>
      </c>
      <c r="F2503" s="29" t="s">
        <v>982</v>
      </c>
      <c r="G2503" s="29" t="s">
        <v>3233</v>
      </c>
      <c r="H2503" s="29" t="s">
        <v>3234</v>
      </c>
      <c r="I2503" s="29" t="s">
        <v>3262</v>
      </c>
      <c r="J2503" s="29" t="s">
        <v>3263</v>
      </c>
      <c r="K2503" s="29" t="s">
        <v>3264</v>
      </c>
      <c r="L2503" s="29" t="s">
        <v>3103</v>
      </c>
      <c r="M2503" s="29" t="s">
        <v>3322</v>
      </c>
      <c r="N2503" s="29" t="s">
        <v>3323</v>
      </c>
      <c r="O2503" s="29" t="s">
        <v>3324</v>
      </c>
      <c r="P2503" s="29" t="s">
        <v>3325</v>
      </c>
      <c r="Q2503" s="29" t="s">
        <v>3209</v>
      </c>
      <c r="R2503" s="29" t="s">
        <v>3210</v>
      </c>
      <c r="S2503" s="29" t="s">
        <v>3098</v>
      </c>
      <c r="T2503" s="29"/>
      <c r="U2503" s="30">
        <v>33600</v>
      </c>
      <c r="V2503" s="30">
        <v>33600</v>
      </c>
      <c r="W2503" s="30">
        <v>33600</v>
      </c>
      <c r="X2503" s="30">
        <v>33600</v>
      </c>
      <c r="Y2503" s="30">
        <v>33600</v>
      </c>
      <c r="Z2503" s="30">
        <v>33600</v>
      </c>
      <c r="AA2503" s="30">
        <v>33600</v>
      </c>
      <c r="AB2503" s="30">
        <v>33600</v>
      </c>
      <c r="AC2503" s="30">
        <v>33600</v>
      </c>
      <c r="AD2503" s="30">
        <v>33600</v>
      </c>
      <c r="AE2503" s="30">
        <v>33600</v>
      </c>
      <c r="AF2503" s="30">
        <v>33600</v>
      </c>
    </row>
    <row r="2504" spans="1:32" x14ac:dyDescent="0.45">
      <c r="A2504" s="29" t="s">
        <v>1230</v>
      </c>
      <c r="B2504" s="29" t="s">
        <v>3041</v>
      </c>
      <c r="C2504" s="29" t="s">
        <v>3211</v>
      </c>
      <c r="D2504" s="29" t="s">
        <v>3212</v>
      </c>
      <c r="E2504" s="29" t="s">
        <v>3213</v>
      </c>
      <c r="F2504" s="29" t="s">
        <v>982</v>
      </c>
      <c r="G2504" s="29" t="s">
        <v>3233</v>
      </c>
      <c r="H2504" s="29" t="s">
        <v>3234</v>
      </c>
      <c r="I2504" s="29" t="s">
        <v>3262</v>
      </c>
      <c r="J2504" s="29" t="s">
        <v>3263</v>
      </c>
      <c r="K2504" s="29" t="s">
        <v>3264</v>
      </c>
      <c r="L2504" s="29" t="s">
        <v>3103</v>
      </c>
      <c r="M2504" s="29" t="s">
        <v>3322</v>
      </c>
      <c r="N2504" s="29" t="s">
        <v>3323</v>
      </c>
      <c r="O2504" s="29" t="s">
        <v>3374</v>
      </c>
      <c r="P2504" s="29" t="s">
        <v>3375</v>
      </c>
      <c r="Q2504" s="29" t="s">
        <v>3209</v>
      </c>
      <c r="R2504" s="29" t="s">
        <v>3210</v>
      </c>
      <c r="S2504" s="29" t="s">
        <v>3098</v>
      </c>
      <c r="T2504" s="29"/>
      <c r="U2504" s="30">
        <v>5000</v>
      </c>
      <c r="V2504" s="30">
        <v>5000</v>
      </c>
      <c r="W2504" s="30">
        <v>5000</v>
      </c>
      <c r="X2504" s="30">
        <v>5000</v>
      </c>
      <c r="Y2504" s="30">
        <v>5000</v>
      </c>
      <c r="Z2504" s="30">
        <v>5000</v>
      </c>
      <c r="AA2504" s="30">
        <v>5000</v>
      </c>
      <c r="AB2504" s="30">
        <v>5000</v>
      </c>
      <c r="AC2504" s="30">
        <v>5000</v>
      </c>
      <c r="AD2504" s="30">
        <v>5000</v>
      </c>
      <c r="AE2504" s="30">
        <v>5000</v>
      </c>
      <c r="AF2504" s="30">
        <v>5000</v>
      </c>
    </row>
    <row r="2505" spans="1:32" x14ac:dyDescent="0.45">
      <c r="A2505" s="29" t="s">
        <v>1230</v>
      </c>
      <c r="B2505" s="29" t="s">
        <v>3041</v>
      </c>
      <c r="C2505" s="29" t="s">
        <v>3211</v>
      </c>
      <c r="D2505" s="29" t="s">
        <v>3212</v>
      </c>
      <c r="E2505" s="29" t="s">
        <v>3213</v>
      </c>
      <c r="F2505" s="29" t="s">
        <v>982</v>
      </c>
      <c r="G2505" s="29" t="s">
        <v>3233</v>
      </c>
      <c r="H2505" s="29" t="s">
        <v>3234</v>
      </c>
      <c r="I2505" s="29" t="s">
        <v>3262</v>
      </c>
      <c r="J2505" s="29" t="s">
        <v>3263</v>
      </c>
      <c r="K2505" s="29" t="s">
        <v>3264</v>
      </c>
      <c r="L2505" s="29" t="s">
        <v>3103</v>
      </c>
      <c r="M2505" s="29" t="s">
        <v>3322</v>
      </c>
      <c r="N2505" s="29" t="s">
        <v>3323</v>
      </c>
      <c r="O2505" s="29" t="s">
        <v>3374</v>
      </c>
      <c r="P2505" s="29" t="s">
        <v>3375</v>
      </c>
      <c r="Q2505" s="29" t="s">
        <v>3209</v>
      </c>
      <c r="R2505" s="29" t="s">
        <v>3098</v>
      </c>
      <c r="S2505" s="29" t="s">
        <v>3098</v>
      </c>
      <c r="T2505" s="29"/>
      <c r="U2505" s="30">
        <v>0</v>
      </c>
      <c r="V2505" s="30">
        <v>0</v>
      </c>
      <c r="W2505" s="30">
        <v>0</v>
      </c>
      <c r="X2505" s="30">
        <v>0</v>
      </c>
      <c r="Y2505" s="30">
        <v>0</v>
      </c>
      <c r="Z2505" s="30">
        <v>0</v>
      </c>
      <c r="AA2505" s="30">
        <v>0</v>
      </c>
      <c r="AB2505" s="30">
        <v>0</v>
      </c>
      <c r="AC2505" s="30">
        <v>0</v>
      </c>
      <c r="AD2505" s="30">
        <v>613</v>
      </c>
      <c r="AE2505" s="30">
        <v>1000</v>
      </c>
      <c r="AF2505" s="30">
        <v>1000</v>
      </c>
    </row>
    <row r="2506" spans="1:32" x14ac:dyDescent="0.45">
      <c r="A2506" s="29" t="s">
        <v>1230</v>
      </c>
      <c r="B2506" s="29" t="s">
        <v>3041</v>
      </c>
      <c r="C2506" s="29" t="s">
        <v>3211</v>
      </c>
      <c r="D2506" s="29" t="s">
        <v>3212</v>
      </c>
      <c r="E2506" s="29" t="s">
        <v>3213</v>
      </c>
      <c r="F2506" s="29" t="s">
        <v>982</v>
      </c>
      <c r="G2506" s="29" t="s">
        <v>3233</v>
      </c>
      <c r="H2506" s="29" t="s">
        <v>3234</v>
      </c>
      <c r="I2506" s="29" t="s">
        <v>3275</v>
      </c>
      <c r="J2506" s="29" t="s">
        <v>3276</v>
      </c>
      <c r="K2506" s="29" t="s">
        <v>3277</v>
      </c>
      <c r="L2506" s="29" t="s">
        <v>3100</v>
      </c>
      <c r="M2506" s="29" t="s">
        <v>3278</v>
      </c>
      <c r="N2506" s="29" t="s">
        <v>3279</v>
      </c>
      <c r="O2506" s="29" t="s">
        <v>3280</v>
      </c>
      <c r="P2506" s="29" t="s">
        <v>3281</v>
      </c>
      <c r="Q2506" s="29" t="s">
        <v>3249</v>
      </c>
      <c r="R2506" s="29" t="s">
        <v>3098</v>
      </c>
      <c r="S2506" s="29" t="s">
        <v>3098</v>
      </c>
      <c r="T2506" s="29"/>
      <c r="U2506" s="30">
        <v>0</v>
      </c>
      <c r="V2506" s="30">
        <v>0</v>
      </c>
      <c r="W2506" s="30">
        <v>0</v>
      </c>
      <c r="X2506" s="30">
        <v>0</v>
      </c>
      <c r="Y2506" s="30">
        <v>0</v>
      </c>
      <c r="Z2506" s="30">
        <v>0</v>
      </c>
      <c r="AA2506" s="30">
        <v>0</v>
      </c>
      <c r="AB2506" s="30">
        <v>856</v>
      </c>
      <c r="AC2506" s="30">
        <v>856</v>
      </c>
      <c r="AD2506" s="30">
        <v>856</v>
      </c>
      <c r="AE2506" s="30">
        <v>856</v>
      </c>
      <c r="AF2506" s="30">
        <v>856</v>
      </c>
    </row>
    <row r="2507" spans="1:32" x14ac:dyDescent="0.45">
      <c r="A2507" s="29" t="s">
        <v>1230</v>
      </c>
      <c r="B2507" s="29" t="s">
        <v>3041</v>
      </c>
      <c r="C2507" s="29" t="s">
        <v>3211</v>
      </c>
      <c r="D2507" s="29" t="s">
        <v>3212</v>
      </c>
      <c r="E2507" s="29" t="s">
        <v>3213</v>
      </c>
      <c r="F2507" s="29" t="s">
        <v>982</v>
      </c>
      <c r="G2507" s="29" t="s">
        <v>3233</v>
      </c>
      <c r="H2507" s="29" t="s">
        <v>3234</v>
      </c>
      <c r="I2507" s="29" t="s">
        <v>3275</v>
      </c>
      <c r="J2507" s="29" t="s">
        <v>3276</v>
      </c>
      <c r="K2507" s="29" t="s">
        <v>3277</v>
      </c>
      <c r="L2507" s="29" t="s">
        <v>3100</v>
      </c>
      <c r="M2507" s="29" t="s">
        <v>3278</v>
      </c>
      <c r="N2507" s="29" t="s">
        <v>3279</v>
      </c>
      <c r="O2507" s="29" t="s">
        <v>3280</v>
      </c>
      <c r="P2507" s="29" t="s">
        <v>3281</v>
      </c>
      <c r="Q2507" s="29" t="s">
        <v>3209</v>
      </c>
      <c r="R2507" s="29" t="s">
        <v>3098</v>
      </c>
      <c r="S2507" s="29" t="s">
        <v>3098</v>
      </c>
      <c r="T2507" s="29"/>
      <c r="U2507" s="30">
        <v>0</v>
      </c>
      <c r="V2507" s="30">
        <v>0</v>
      </c>
      <c r="W2507" s="30">
        <v>0</v>
      </c>
      <c r="X2507" s="30">
        <v>0</v>
      </c>
      <c r="Y2507" s="30">
        <v>0</v>
      </c>
      <c r="Z2507" s="30">
        <v>0</v>
      </c>
      <c r="AA2507" s="30">
        <v>0</v>
      </c>
      <c r="AB2507" s="30">
        <v>2628.4</v>
      </c>
      <c r="AC2507" s="30">
        <v>20363</v>
      </c>
      <c r="AD2507" s="30">
        <v>20363</v>
      </c>
      <c r="AE2507" s="30">
        <v>20363</v>
      </c>
      <c r="AF2507" s="30">
        <v>20363</v>
      </c>
    </row>
    <row r="2508" spans="1:32" x14ac:dyDescent="0.45">
      <c r="A2508" s="29" t="s">
        <v>1230</v>
      </c>
      <c r="B2508" s="29" t="s">
        <v>3041</v>
      </c>
      <c r="C2508" s="29" t="s">
        <v>3211</v>
      </c>
      <c r="D2508" s="29" t="s">
        <v>3212</v>
      </c>
      <c r="E2508" s="29" t="s">
        <v>3213</v>
      </c>
      <c r="F2508" s="29" t="s">
        <v>982</v>
      </c>
      <c r="G2508" s="29" t="s">
        <v>3233</v>
      </c>
      <c r="H2508" s="29" t="s">
        <v>3234</v>
      </c>
      <c r="I2508" s="29" t="s">
        <v>3275</v>
      </c>
      <c r="J2508" s="29" t="s">
        <v>3276</v>
      </c>
      <c r="K2508" s="29" t="s">
        <v>3277</v>
      </c>
      <c r="L2508" s="29" t="s">
        <v>3100</v>
      </c>
      <c r="M2508" s="29" t="s">
        <v>3312</v>
      </c>
      <c r="N2508" s="29" t="s">
        <v>3313</v>
      </c>
      <c r="O2508" s="29" t="s">
        <v>3314</v>
      </c>
      <c r="P2508" s="29" t="s">
        <v>3315</v>
      </c>
      <c r="Q2508" s="29" t="s">
        <v>3209</v>
      </c>
      <c r="R2508" s="29" t="s">
        <v>3210</v>
      </c>
      <c r="S2508" s="29" t="s">
        <v>3098</v>
      </c>
      <c r="T2508" s="29"/>
      <c r="U2508" s="30">
        <v>30000</v>
      </c>
      <c r="V2508" s="30">
        <v>30000</v>
      </c>
      <c r="W2508" s="30">
        <v>30000</v>
      </c>
      <c r="X2508" s="30">
        <v>30000</v>
      </c>
      <c r="Y2508" s="30">
        <v>30000</v>
      </c>
      <c r="Z2508" s="30">
        <v>30000</v>
      </c>
      <c r="AA2508" s="30">
        <v>30000</v>
      </c>
      <c r="AB2508" s="30">
        <v>30000</v>
      </c>
      <c r="AC2508" s="30">
        <v>30000</v>
      </c>
      <c r="AD2508" s="30">
        <v>30000</v>
      </c>
      <c r="AE2508" s="30">
        <v>30000</v>
      </c>
      <c r="AF2508" s="30">
        <v>30000</v>
      </c>
    </row>
    <row r="2509" spans="1:32" x14ac:dyDescent="0.45">
      <c r="A2509" s="29" t="s">
        <v>1230</v>
      </c>
      <c r="B2509" s="29" t="s">
        <v>3041</v>
      </c>
      <c r="C2509" s="29" t="s">
        <v>3211</v>
      </c>
      <c r="D2509" s="29" t="s">
        <v>3212</v>
      </c>
      <c r="E2509" s="29" t="s">
        <v>3213</v>
      </c>
      <c r="F2509" s="29" t="s">
        <v>982</v>
      </c>
      <c r="G2509" s="29" t="s">
        <v>3233</v>
      </c>
      <c r="H2509" s="29" t="s">
        <v>3234</v>
      </c>
      <c r="I2509" s="29" t="s">
        <v>3275</v>
      </c>
      <c r="J2509" s="29" t="s">
        <v>3276</v>
      </c>
      <c r="K2509" s="29" t="s">
        <v>3282</v>
      </c>
      <c r="L2509" s="29" t="s">
        <v>3112</v>
      </c>
      <c r="M2509" s="29" t="s">
        <v>3283</v>
      </c>
      <c r="N2509" s="29" t="s">
        <v>3284</v>
      </c>
      <c r="O2509" s="29" t="s">
        <v>3285</v>
      </c>
      <c r="P2509" s="29" t="s">
        <v>3286</v>
      </c>
      <c r="Q2509" s="29" t="s">
        <v>3209</v>
      </c>
      <c r="R2509" s="29" t="s">
        <v>3210</v>
      </c>
      <c r="S2509" s="29" t="s">
        <v>3098</v>
      </c>
      <c r="T2509" s="29"/>
      <c r="U2509" s="30">
        <v>0</v>
      </c>
      <c r="V2509" s="30">
        <v>0</v>
      </c>
      <c r="W2509" s="30">
        <v>13591</v>
      </c>
      <c r="X2509" s="30">
        <v>32408.9</v>
      </c>
      <c r="Y2509" s="30">
        <v>32408.9</v>
      </c>
      <c r="Z2509" s="30">
        <v>32408.9</v>
      </c>
      <c r="AA2509" s="30">
        <v>32408.9</v>
      </c>
      <c r="AB2509" s="30">
        <v>32408.9</v>
      </c>
      <c r="AC2509" s="30">
        <v>32408.9</v>
      </c>
      <c r="AD2509" s="30">
        <v>32408.9</v>
      </c>
      <c r="AE2509" s="30">
        <v>32408.9</v>
      </c>
      <c r="AF2509" s="30">
        <v>32408.9</v>
      </c>
    </row>
    <row r="2510" spans="1:32" x14ac:dyDescent="0.45">
      <c r="A2510" s="29" t="s">
        <v>1230</v>
      </c>
      <c r="B2510" s="29" t="s">
        <v>3041</v>
      </c>
      <c r="C2510" s="29" t="s">
        <v>3211</v>
      </c>
      <c r="D2510" s="29" t="s">
        <v>3212</v>
      </c>
      <c r="E2510" s="29" t="s">
        <v>3213</v>
      </c>
      <c r="F2510" s="29" t="s">
        <v>982</v>
      </c>
      <c r="G2510" s="29" t="s">
        <v>3233</v>
      </c>
      <c r="H2510" s="29" t="s">
        <v>3234</v>
      </c>
      <c r="I2510" s="29" t="s">
        <v>3275</v>
      </c>
      <c r="J2510" s="29" t="s">
        <v>3276</v>
      </c>
      <c r="K2510" s="29" t="s">
        <v>3282</v>
      </c>
      <c r="L2510" s="29" t="s">
        <v>3112</v>
      </c>
      <c r="M2510" s="29" t="s">
        <v>3283</v>
      </c>
      <c r="N2510" s="29" t="s">
        <v>3284</v>
      </c>
      <c r="O2510" s="29" t="s">
        <v>3376</v>
      </c>
      <c r="P2510" s="29" t="s">
        <v>3377</v>
      </c>
      <c r="Q2510" s="29" t="s">
        <v>3209</v>
      </c>
      <c r="R2510" s="29" t="s">
        <v>3210</v>
      </c>
      <c r="S2510" s="29" t="s">
        <v>3098</v>
      </c>
      <c r="T2510" s="29"/>
      <c r="U2510" s="30">
        <v>96900</v>
      </c>
      <c r="V2510" s="30">
        <v>96900</v>
      </c>
      <c r="W2510" s="30">
        <v>75512</v>
      </c>
      <c r="X2510" s="30">
        <v>45900</v>
      </c>
      <c r="Y2510" s="30">
        <v>45900</v>
      </c>
      <c r="Z2510" s="30">
        <v>45900</v>
      </c>
      <c r="AA2510" s="30">
        <v>45900</v>
      </c>
      <c r="AB2510" s="30">
        <v>45900</v>
      </c>
      <c r="AC2510" s="30">
        <v>45900</v>
      </c>
      <c r="AD2510" s="30">
        <v>45900</v>
      </c>
      <c r="AE2510" s="30">
        <v>45900</v>
      </c>
      <c r="AF2510" s="30">
        <v>45900</v>
      </c>
    </row>
    <row r="2511" spans="1:32" x14ac:dyDescent="0.45">
      <c r="A2511" s="29" t="s">
        <v>1230</v>
      </c>
      <c r="B2511" s="29" t="s">
        <v>3041</v>
      </c>
      <c r="C2511" s="29" t="s">
        <v>3211</v>
      </c>
      <c r="D2511" s="29" t="s">
        <v>3212</v>
      </c>
      <c r="E2511" s="29" t="s">
        <v>3213</v>
      </c>
      <c r="F2511" s="29" t="s">
        <v>982</v>
      </c>
      <c r="G2511" s="29" t="s">
        <v>3233</v>
      </c>
      <c r="H2511" s="29" t="s">
        <v>3234</v>
      </c>
      <c r="I2511" s="29" t="s">
        <v>3275</v>
      </c>
      <c r="J2511" s="29" t="s">
        <v>3276</v>
      </c>
      <c r="K2511" s="29" t="s">
        <v>3287</v>
      </c>
      <c r="L2511" s="29" t="s">
        <v>3101</v>
      </c>
      <c r="M2511" s="29" t="s">
        <v>3316</v>
      </c>
      <c r="N2511" s="29" t="s">
        <v>3317</v>
      </c>
      <c r="O2511" s="29" t="s">
        <v>3318</v>
      </c>
      <c r="P2511" s="29" t="s">
        <v>3319</v>
      </c>
      <c r="Q2511" s="29" t="s">
        <v>3209</v>
      </c>
      <c r="R2511" s="29" t="s">
        <v>3210</v>
      </c>
      <c r="S2511" s="29" t="s">
        <v>3098</v>
      </c>
      <c r="T2511" s="29"/>
      <c r="U2511" s="30">
        <v>5440</v>
      </c>
      <c r="V2511" s="30">
        <v>5440</v>
      </c>
      <c r="W2511" s="30">
        <v>5440</v>
      </c>
      <c r="X2511" s="30">
        <v>5440</v>
      </c>
      <c r="Y2511" s="30">
        <v>5440</v>
      </c>
      <c r="Z2511" s="30">
        <v>5440</v>
      </c>
      <c r="AA2511" s="30">
        <v>5440</v>
      </c>
      <c r="AB2511" s="30">
        <v>5440</v>
      </c>
      <c r="AC2511" s="30">
        <v>5440</v>
      </c>
      <c r="AD2511" s="30">
        <v>5440</v>
      </c>
      <c r="AE2511" s="30">
        <v>5356</v>
      </c>
      <c r="AF2511" s="30">
        <v>5356</v>
      </c>
    </row>
    <row r="2512" spans="1:32" x14ac:dyDescent="0.45">
      <c r="A2512" s="29" t="s">
        <v>1230</v>
      </c>
      <c r="B2512" s="29" t="s">
        <v>3041</v>
      </c>
      <c r="C2512" s="29" t="s">
        <v>3211</v>
      </c>
      <c r="D2512" s="29" t="s">
        <v>3212</v>
      </c>
      <c r="E2512" s="29" t="s">
        <v>3213</v>
      </c>
      <c r="F2512" s="29" t="s">
        <v>982</v>
      </c>
      <c r="G2512" s="29" t="s">
        <v>3233</v>
      </c>
      <c r="H2512" s="29" t="s">
        <v>3234</v>
      </c>
      <c r="I2512" s="29" t="s">
        <v>3275</v>
      </c>
      <c r="J2512" s="29" t="s">
        <v>3276</v>
      </c>
      <c r="K2512" s="29" t="s">
        <v>3287</v>
      </c>
      <c r="L2512" s="29" t="s">
        <v>3101</v>
      </c>
      <c r="M2512" s="29" t="s">
        <v>3288</v>
      </c>
      <c r="N2512" s="29" t="s">
        <v>3289</v>
      </c>
      <c r="O2512" s="29" t="s">
        <v>3290</v>
      </c>
      <c r="P2512" s="29" t="s">
        <v>3291</v>
      </c>
      <c r="Q2512" s="29" t="s">
        <v>3209</v>
      </c>
      <c r="R2512" s="29" t="s">
        <v>3098</v>
      </c>
      <c r="S2512" s="29" t="s">
        <v>3098</v>
      </c>
      <c r="T2512" s="29"/>
      <c r="U2512" s="30">
        <v>0</v>
      </c>
      <c r="V2512" s="30">
        <v>0</v>
      </c>
      <c r="W2512" s="30">
        <v>0</v>
      </c>
      <c r="X2512" s="30">
        <v>0</v>
      </c>
      <c r="Y2512" s="30">
        <v>0</v>
      </c>
      <c r="Z2512" s="30">
        <v>0</v>
      </c>
      <c r="AA2512" s="30">
        <v>0</v>
      </c>
      <c r="AB2512" s="30">
        <v>129</v>
      </c>
      <c r="AC2512" s="30">
        <v>1000</v>
      </c>
      <c r="AD2512" s="30">
        <v>1000</v>
      </c>
      <c r="AE2512" s="30">
        <v>1000</v>
      </c>
      <c r="AF2512" s="30">
        <v>1000</v>
      </c>
    </row>
    <row r="2513" spans="1:32" x14ac:dyDescent="0.45">
      <c r="A2513" s="29" t="s">
        <v>582</v>
      </c>
      <c r="B2513" s="29" t="s">
        <v>583</v>
      </c>
      <c r="C2513" s="29" t="s">
        <v>3196</v>
      </c>
      <c r="D2513" s="29" t="s">
        <v>3197</v>
      </c>
      <c r="E2513" s="29" t="s">
        <v>3744</v>
      </c>
      <c r="F2513" s="29" t="s">
        <v>3745</v>
      </c>
      <c r="G2513" s="29" t="s">
        <v>3233</v>
      </c>
      <c r="H2513" s="29" t="s">
        <v>3234</v>
      </c>
      <c r="I2513" s="29" t="s">
        <v>3262</v>
      </c>
      <c r="J2513" s="29" t="s">
        <v>3263</v>
      </c>
      <c r="K2513" s="29" t="s">
        <v>3264</v>
      </c>
      <c r="L2513" s="29" t="s">
        <v>3103</v>
      </c>
      <c r="M2513" s="29" t="s">
        <v>3265</v>
      </c>
      <c r="N2513" s="29" t="s">
        <v>3266</v>
      </c>
      <c r="O2513" s="29" t="s">
        <v>3267</v>
      </c>
      <c r="P2513" s="29" t="s">
        <v>3268</v>
      </c>
      <c r="Q2513" s="29" t="s">
        <v>3209</v>
      </c>
      <c r="R2513" s="29" t="s">
        <v>3210</v>
      </c>
      <c r="S2513" s="29" t="s">
        <v>3098</v>
      </c>
      <c r="T2513" s="29"/>
      <c r="U2513" s="30">
        <v>10400</v>
      </c>
      <c r="V2513" s="30">
        <v>10400</v>
      </c>
      <c r="W2513" s="30">
        <v>10400</v>
      </c>
      <c r="X2513" s="30">
        <v>10400</v>
      </c>
      <c r="Y2513" s="30">
        <v>10400</v>
      </c>
      <c r="Z2513" s="30">
        <v>10400</v>
      </c>
      <c r="AA2513" s="30">
        <v>10400</v>
      </c>
      <c r="AB2513" s="30">
        <v>10400</v>
      </c>
      <c r="AC2513" s="30">
        <v>10400</v>
      </c>
      <c r="AD2513" s="30">
        <v>10400</v>
      </c>
      <c r="AE2513" s="30">
        <v>10400</v>
      </c>
      <c r="AF2513" s="30">
        <v>10400</v>
      </c>
    </row>
    <row r="2514" spans="1:32" x14ac:dyDescent="0.45">
      <c r="A2514" s="29" t="s">
        <v>582</v>
      </c>
      <c r="B2514" s="29" t="s">
        <v>583</v>
      </c>
      <c r="C2514" s="29" t="s">
        <v>3196</v>
      </c>
      <c r="D2514" s="29" t="s">
        <v>3197</v>
      </c>
      <c r="E2514" s="29" t="s">
        <v>3744</v>
      </c>
      <c r="F2514" s="29" t="s">
        <v>3745</v>
      </c>
      <c r="G2514" s="29" t="s">
        <v>3233</v>
      </c>
      <c r="H2514" s="29" t="s">
        <v>3234</v>
      </c>
      <c r="I2514" s="29" t="s">
        <v>3262</v>
      </c>
      <c r="J2514" s="29" t="s">
        <v>3263</v>
      </c>
      <c r="K2514" s="29" t="s">
        <v>3264</v>
      </c>
      <c r="L2514" s="29" t="s">
        <v>3103</v>
      </c>
      <c r="M2514" s="29" t="s">
        <v>3265</v>
      </c>
      <c r="N2514" s="29" t="s">
        <v>3266</v>
      </c>
      <c r="O2514" s="29" t="s">
        <v>3271</v>
      </c>
      <c r="P2514" s="29" t="s">
        <v>3272</v>
      </c>
      <c r="Q2514" s="29" t="s">
        <v>3209</v>
      </c>
      <c r="R2514" s="29" t="s">
        <v>3210</v>
      </c>
      <c r="S2514" s="29" t="s">
        <v>3098</v>
      </c>
      <c r="T2514" s="29"/>
      <c r="U2514" s="30">
        <v>101</v>
      </c>
      <c r="V2514" s="30">
        <v>0</v>
      </c>
      <c r="W2514" s="30">
        <v>0</v>
      </c>
      <c r="X2514" s="30">
        <v>72</v>
      </c>
      <c r="Y2514" s="30">
        <v>159</v>
      </c>
      <c r="Z2514" s="30">
        <v>202</v>
      </c>
      <c r="AA2514" s="30">
        <v>101</v>
      </c>
      <c r="AB2514" s="30">
        <v>255</v>
      </c>
      <c r="AC2514" s="30">
        <v>232</v>
      </c>
      <c r="AD2514" s="30">
        <v>29</v>
      </c>
      <c r="AE2514" s="30">
        <v>188</v>
      </c>
      <c r="AF2514" s="30">
        <v>130</v>
      </c>
    </row>
    <row r="2515" spans="1:32" x14ac:dyDescent="0.45">
      <c r="A2515" s="29" t="s">
        <v>582</v>
      </c>
      <c r="B2515" s="29" t="s">
        <v>583</v>
      </c>
      <c r="C2515" s="29" t="s">
        <v>3196</v>
      </c>
      <c r="D2515" s="29" t="s">
        <v>3197</v>
      </c>
      <c r="E2515" s="29" t="s">
        <v>3744</v>
      </c>
      <c r="F2515" s="29" t="s">
        <v>3745</v>
      </c>
      <c r="G2515" s="29" t="s">
        <v>3233</v>
      </c>
      <c r="H2515" s="29" t="s">
        <v>3234</v>
      </c>
      <c r="I2515" s="29" t="s">
        <v>3262</v>
      </c>
      <c r="J2515" s="29" t="s">
        <v>3263</v>
      </c>
      <c r="K2515" s="29" t="s">
        <v>3264</v>
      </c>
      <c r="L2515" s="29" t="s">
        <v>3103</v>
      </c>
      <c r="M2515" s="29" t="s">
        <v>3322</v>
      </c>
      <c r="N2515" s="29" t="s">
        <v>3323</v>
      </c>
      <c r="O2515" s="29" t="s">
        <v>3374</v>
      </c>
      <c r="P2515" s="29" t="s">
        <v>3375</v>
      </c>
      <c r="Q2515" s="29" t="s">
        <v>3209</v>
      </c>
      <c r="R2515" s="29" t="s">
        <v>3210</v>
      </c>
      <c r="S2515" s="29" t="s">
        <v>3098</v>
      </c>
      <c r="T2515" s="29"/>
      <c r="U2515" s="30">
        <v>1000</v>
      </c>
      <c r="V2515" s="30">
        <v>1000</v>
      </c>
      <c r="W2515" s="30">
        <v>1000</v>
      </c>
      <c r="X2515" s="30">
        <v>1000</v>
      </c>
      <c r="Y2515" s="30">
        <v>1000</v>
      </c>
      <c r="Z2515" s="30">
        <v>1000</v>
      </c>
      <c r="AA2515" s="30">
        <v>1000</v>
      </c>
      <c r="AB2515" s="30">
        <v>1000</v>
      </c>
      <c r="AC2515" s="30">
        <v>1000</v>
      </c>
      <c r="AD2515" s="30">
        <v>1000</v>
      </c>
      <c r="AE2515" s="30">
        <v>1000</v>
      </c>
      <c r="AF2515" s="30">
        <v>1000</v>
      </c>
    </row>
    <row r="2516" spans="1:32" x14ac:dyDescent="0.45">
      <c r="A2516" s="29" t="s">
        <v>582</v>
      </c>
      <c r="B2516" s="29" t="s">
        <v>583</v>
      </c>
      <c r="C2516" s="29" t="s">
        <v>3196</v>
      </c>
      <c r="D2516" s="29" t="s">
        <v>3197</v>
      </c>
      <c r="E2516" s="29" t="s">
        <v>3744</v>
      </c>
      <c r="F2516" s="29" t="s">
        <v>3745</v>
      </c>
      <c r="G2516" s="29" t="s">
        <v>3233</v>
      </c>
      <c r="H2516" s="29" t="s">
        <v>3234</v>
      </c>
      <c r="I2516" s="29" t="s">
        <v>3275</v>
      </c>
      <c r="J2516" s="29" t="s">
        <v>3276</v>
      </c>
      <c r="K2516" s="29" t="s">
        <v>3277</v>
      </c>
      <c r="L2516" s="29" t="s">
        <v>3100</v>
      </c>
      <c r="M2516" s="29" t="s">
        <v>3278</v>
      </c>
      <c r="N2516" s="29" t="s">
        <v>3279</v>
      </c>
      <c r="O2516" s="29" t="s">
        <v>3446</v>
      </c>
      <c r="P2516" s="29" t="s">
        <v>3447</v>
      </c>
      <c r="Q2516" s="29" t="s">
        <v>3209</v>
      </c>
      <c r="R2516" s="29" t="s">
        <v>3210</v>
      </c>
      <c r="S2516" s="29" t="s">
        <v>3098</v>
      </c>
      <c r="T2516" s="29"/>
      <c r="U2516" s="30">
        <v>45000</v>
      </c>
      <c r="V2516" s="30">
        <v>45000</v>
      </c>
      <c r="W2516" s="30">
        <v>45000</v>
      </c>
      <c r="X2516" s="30">
        <v>45000</v>
      </c>
      <c r="Y2516" s="30">
        <v>45000</v>
      </c>
      <c r="Z2516" s="30">
        <v>45000</v>
      </c>
      <c r="AA2516" s="30">
        <v>45000</v>
      </c>
      <c r="AB2516" s="30">
        <v>45000</v>
      </c>
      <c r="AC2516" s="30">
        <v>45000</v>
      </c>
      <c r="AD2516" s="30">
        <v>45000</v>
      </c>
      <c r="AE2516" s="30">
        <v>45000</v>
      </c>
      <c r="AF2516" s="30">
        <v>45000</v>
      </c>
    </row>
    <row r="2517" spans="1:32" x14ac:dyDescent="0.45">
      <c r="A2517" s="29" t="s">
        <v>582</v>
      </c>
      <c r="B2517" s="29" t="s">
        <v>583</v>
      </c>
      <c r="C2517" s="29" t="s">
        <v>3196</v>
      </c>
      <c r="D2517" s="29" t="s">
        <v>3197</v>
      </c>
      <c r="E2517" s="29" t="s">
        <v>3744</v>
      </c>
      <c r="F2517" s="29" t="s">
        <v>3745</v>
      </c>
      <c r="G2517" s="29" t="s">
        <v>3233</v>
      </c>
      <c r="H2517" s="29" t="s">
        <v>3234</v>
      </c>
      <c r="I2517" s="29" t="s">
        <v>3275</v>
      </c>
      <c r="J2517" s="29" t="s">
        <v>3276</v>
      </c>
      <c r="K2517" s="29" t="s">
        <v>3277</v>
      </c>
      <c r="L2517" s="29" t="s">
        <v>3100</v>
      </c>
      <c r="M2517" s="29" t="s">
        <v>3312</v>
      </c>
      <c r="N2517" s="29" t="s">
        <v>3313</v>
      </c>
      <c r="O2517" s="29" t="s">
        <v>3466</v>
      </c>
      <c r="P2517" s="29" t="s">
        <v>3467</v>
      </c>
      <c r="Q2517" s="29" t="s">
        <v>3209</v>
      </c>
      <c r="R2517" s="29" t="s">
        <v>3210</v>
      </c>
      <c r="S2517" s="29" t="s">
        <v>3098</v>
      </c>
      <c r="T2517" s="29"/>
      <c r="U2517" s="30">
        <v>40000</v>
      </c>
      <c r="V2517" s="30">
        <v>40000</v>
      </c>
      <c r="W2517" s="30">
        <v>40000</v>
      </c>
      <c r="X2517" s="30">
        <v>40000</v>
      </c>
      <c r="Y2517" s="30">
        <v>40000</v>
      </c>
      <c r="Z2517" s="30">
        <v>40000</v>
      </c>
      <c r="AA2517" s="30">
        <v>40000</v>
      </c>
      <c r="AB2517" s="30">
        <v>40000</v>
      </c>
      <c r="AC2517" s="30">
        <v>40000</v>
      </c>
      <c r="AD2517" s="30">
        <v>40000</v>
      </c>
      <c r="AE2517" s="30">
        <v>40000</v>
      </c>
      <c r="AF2517" s="30">
        <v>40000</v>
      </c>
    </row>
    <row r="2518" spans="1:32" x14ac:dyDescent="0.45">
      <c r="A2518" s="29" t="s">
        <v>582</v>
      </c>
      <c r="B2518" s="29" t="s">
        <v>583</v>
      </c>
      <c r="C2518" s="29" t="s">
        <v>3196</v>
      </c>
      <c r="D2518" s="29" t="s">
        <v>3197</v>
      </c>
      <c r="E2518" s="29" t="s">
        <v>3744</v>
      </c>
      <c r="F2518" s="29" t="s">
        <v>3745</v>
      </c>
      <c r="G2518" s="29" t="s">
        <v>3233</v>
      </c>
      <c r="H2518" s="29" t="s">
        <v>3234</v>
      </c>
      <c r="I2518" s="29" t="s">
        <v>3275</v>
      </c>
      <c r="J2518" s="29" t="s">
        <v>3276</v>
      </c>
      <c r="K2518" s="29" t="s">
        <v>3282</v>
      </c>
      <c r="L2518" s="29" t="s">
        <v>3112</v>
      </c>
      <c r="M2518" s="29" t="s">
        <v>3283</v>
      </c>
      <c r="N2518" s="29" t="s">
        <v>3284</v>
      </c>
      <c r="O2518" s="29" t="s">
        <v>3285</v>
      </c>
      <c r="P2518" s="29" t="s">
        <v>3286</v>
      </c>
      <c r="Q2518" s="29" t="s">
        <v>3209</v>
      </c>
      <c r="R2518" s="29" t="s">
        <v>3210</v>
      </c>
      <c r="S2518" s="29" t="s">
        <v>3098</v>
      </c>
      <c r="T2518" s="29"/>
      <c r="U2518" s="30">
        <v>20000</v>
      </c>
      <c r="V2518" s="30">
        <v>20000</v>
      </c>
      <c r="W2518" s="30">
        <v>20000</v>
      </c>
      <c r="X2518" s="30">
        <v>20000</v>
      </c>
      <c r="Y2518" s="30">
        <v>20000</v>
      </c>
      <c r="Z2518" s="30">
        <v>20000</v>
      </c>
      <c r="AA2518" s="30">
        <v>20000</v>
      </c>
      <c r="AB2518" s="30">
        <v>20000</v>
      </c>
      <c r="AC2518" s="30">
        <v>20000</v>
      </c>
      <c r="AD2518" s="30">
        <v>20000</v>
      </c>
      <c r="AE2518" s="30">
        <v>20000</v>
      </c>
      <c r="AF2518" s="30">
        <v>20000</v>
      </c>
    </row>
    <row r="2519" spans="1:32" x14ac:dyDescent="0.45">
      <c r="A2519" s="29" t="s">
        <v>582</v>
      </c>
      <c r="B2519" s="29" t="s">
        <v>583</v>
      </c>
      <c r="C2519" s="29" t="s">
        <v>3299</v>
      </c>
      <c r="D2519" s="29" t="s">
        <v>3300</v>
      </c>
      <c r="E2519" s="29" t="s">
        <v>3301</v>
      </c>
      <c r="F2519" s="29" t="s">
        <v>3302</v>
      </c>
      <c r="G2519" s="29" t="s">
        <v>3200</v>
      </c>
      <c r="H2519" s="29" t="s">
        <v>3201</v>
      </c>
      <c r="I2519" s="29" t="s">
        <v>3202</v>
      </c>
      <c r="J2519" s="29" t="s">
        <v>3203</v>
      </c>
      <c r="K2519" s="29" t="s">
        <v>3204</v>
      </c>
      <c r="L2519" s="29" t="s">
        <v>3109</v>
      </c>
      <c r="M2519" s="29" t="s">
        <v>3205</v>
      </c>
      <c r="N2519" s="29" t="s">
        <v>3206</v>
      </c>
      <c r="O2519" s="29" t="s">
        <v>3214</v>
      </c>
      <c r="P2519" s="29" t="s">
        <v>3215</v>
      </c>
      <c r="Q2519" s="29" t="s">
        <v>3209</v>
      </c>
      <c r="R2519" s="29" t="s">
        <v>3210</v>
      </c>
      <c r="S2519" s="29" t="s">
        <v>3098</v>
      </c>
      <c r="T2519" s="29"/>
      <c r="U2519" s="30">
        <v>0</v>
      </c>
      <c r="V2519" s="30">
        <v>50</v>
      </c>
      <c r="W2519" s="30">
        <v>0</v>
      </c>
      <c r="X2519" s="30">
        <v>0</v>
      </c>
      <c r="Y2519" s="30">
        <v>0</v>
      </c>
      <c r="Z2519" s="30">
        <v>0</v>
      </c>
      <c r="AA2519" s="30">
        <v>0</v>
      </c>
      <c r="AB2519" s="30">
        <v>0</v>
      </c>
      <c r="AC2519" s="30">
        <v>0</v>
      </c>
      <c r="AD2519" s="30">
        <v>0</v>
      </c>
      <c r="AE2519" s="30">
        <v>0</v>
      </c>
      <c r="AF2519" s="30">
        <v>0</v>
      </c>
    </row>
    <row r="2520" spans="1:32" x14ac:dyDescent="0.45">
      <c r="A2520" s="29" t="s">
        <v>582</v>
      </c>
      <c r="B2520" s="29" t="s">
        <v>583</v>
      </c>
      <c r="C2520" s="29" t="s">
        <v>3299</v>
      </c>
      <c r="D2520" s="29" t="s">
        <v>3300</v>
      </c>
      <c r="E2520" s="29" t="s">
        <v>3301</v>
      </c>
      <c r="F2520" s="29" t="s">
        <v>3302</v>
      </c>
      <c r="G2520" s="29" t="s">
        <v>3200</v>
      </c>
      <c r="H2520" s="29" t="s">
        <v>3201</v>
      </c>
      <c r="I2520" s="29" t="s">
        <v>3226</v>
      </c>
      <c r="J2520" s="29" t="s">
        <v>3227</v>
      </c>
      <c r="K2520" s="29" t="s">
        <v>3228</v>
      </c>
      <c r="L2520" s="29" t="s">
        <v>3111</v>
      </c>
      <c r="M2520" s="29" t="s">
        <v>3295</v>
      </c>
      <c r="N2520" s="29" t="s">
        <v>3296</v>
      </c>
      <c r="O2520" s="29" t="s">
        <v>3297</v>
      </c>
      <c r="P2520" s="29" t="s">
        <v>3298</v>
      </c>
      <c r="Q2520" s="29" t="s">
        <v>3209</v>
      </c>
      <c r="R2520" s="29" t="s">
        <v>3210</v>
      </c>
      <c r="S2520" s="29" t="s">
        <v>3098</v>
      </c>
      <c r="T2520" s="29"/>
      <c r="U2520" s="30">
        <v>0</v>
      </c>
      <c r="V2520" s="30">
        <v>0</v>
      </c>
      <c r="W2520" s="30">
        <v>0</v>
      </c>
      <c r="X2520" s="30">
        <v>0</v>
      </c>
      <c r="Y2520" s="30">
        <v>0</v>
      </c>
      <c r="Z2520" s="30">
        <v>0</v>
      </c>
      <c r="AA2520" s="30">
        <v>0</v>
      </c>
      <c r="AB2520" s="30">
        <v>0</v>
      </c>
      <c r="AC2520" s="30">
        <v>0</v>
      </c>
      <c r="AD2520" s="30">
        <v>0</v>
      </c>
      <c r="AE2520" s="30">
        <v>0</v>
      </c>
      <c r="AF2520" s="30">
        <v>0</v>
      </c>
    </row>
    <row r="2521" spans="1:32" x14ac:dyDescent="0.45">
      <c r="A2521" s="29" t="s">
        <v>582</v>
      </c>
      <c r="B2521" s="29" t="s">
        <v>583</v>
      </c>
      <c r="C2521" s="29" t="s">
        <v>3299</v>
      </c>
      <c r="D2521" s="29" t="s">
        <v>3300</v>
      </c>
      <c r="E2521" s="29" t="s">
        <v>3320</v>
      </c>
      <c r="F2521" s="29" t="s">
        <v>3321</v>
      </c>
      <c r="G2521" s="29" t="s">
        <v>3200</v>
      </c>
      <c r="H2521" s="29" t="s">
        <v>3201</v>
      </c>
      <c r="I2521" s="29" t="s">
        <v>3202</v>
      </c>
      <c r="J2521" s="29" t="s">
        <v>3203</v>
      </c>
      <c r="K2521" s="29" t="s">
        <v>3204</v>
      </c>
      <c r="L2521" s="29" t="s">
        <v>3109</v>
      </c>
      <c r="M2521" s="29" t="s">
        <v>3378</v>
      </c>
      <c r="N2521" s="29" t="s">
        <v>3379</v>
      </c>
      <c r="O2521" s="29" t="s">
        <v>3380</v>
      </c>
      <c r="P2521" s="29" t="s">
        <v>3381</v>
      </c>
      <c r="Q2521" s="29" t="s">
        <v>3209</v>
      </c>
      <c r="R2521" s="29" t="s">
        <v>3210</v>
      </c>
      <c r="S2521" s="29" t="s">
        <v>3098</v>
      </c>
      <c r="T2521" s="29"/>
      <c r="U2521" s="30">
        <v>4650</v>
      </c>
      <c r="V2521" s="30">
        <v>4650</v>
      </c>
      <c r="W2521" s="30">
        <v>4650</v>
      </c>
      <c r="X2521" s="30">
        <v>4650</v>
      </c>
      <c r="Y2521" s="30">
        <v>4650</v>
      </c>
      <c r="Z2521" s="30">
        <v>4650</v>
      </c>
      <c r="AA2521" s="30">
        <v>4650</v>
      </c>
      <c r="AB2521" s="30">
        <v>4650</v>
      </c>
      <c r="AC2521" s="30">
        <v>4650</v>
      </c>
      <c r="AD2521" s="30">
        <v>4650</v>
      </c>
      <c r="AE2521" s="30">
        <v>0</v>
      </c>
      <c r="AF2521" s="30">
        <v>0</v>
      </c>
    </row>
    <row r="2522" spans="1:32" x14ac:dyDescent="0.45">
      <c r="A2522" s="29" t="s">
        <v>582</v>
      </c>
      <c r="B2522" s="29" t="s">
        <v>583</v>
      </c>
      <c r="C2522" s="29" t="s">
        <v>3299</v>
      </c>
      <c r="D2522" s="29" t="s">
        <v>3300</v>
      </c>
      <c r="E2522" s="29" t="s">
        <v>3320</v>
      </c>
      <c r="F2522" s="29" t="s">
        <v>3321</v>
      </c>
      <c r="G2522" s="29" t="s">
        <v>3200</v>
      </c>
      <c r="H2522" s="29" t="s">
        <v>3201</v>
      </c>
      <c r="I2522" s="29" t="s">
        <v>3202</v>
      </c>
      <c r="J2522" s="29" t="s">
        <v>3203</v>
      </c>
      <c r="K2522" s="29" t="s">
        <v>3221</v>
      </c>
      <c r="L2522" s="29" t="s">
        <v>3113</v>
      </c>
      <c r="M2522" s="29" t="s">
        <v>3222</v>
      </c>
      <c r="N2522" s="29" t="s">
        <v>3223</v>
      </c>
      <c r="O2522" s="29" t="s">
        <v>3224</v>
      </c>
      <c r="P2522" s="29" t="s">
        <v>3225</v>
      </c>
      <c r="Q2522" s="29" t="s">
        <v>3209</v>
      </c>
      <c r="R2522" s="29" t="s">
        <v>3210</v>
      </c>
      <c r="S2522" s="29" t="s">
        <v>3098</v>
      </c>
      <c r="T2522" s="29"/>
      <c r="U2522" s="30">
        <v>28805</v>
      </c>
      <c r="V2522" s="30">
        <v>30635</v>
      </c>
      <c r="W2522" s="30">
        <v>32166</v>
      </c>
      <c r="X2522" s="30">
        <v>28977</v>
      </c>
      <c r="Y2522" s="30">
        <v>23913</v>
      </c>
      <c r="Z2522" s="30">
        <v>27541</v>
      </c>
      <c r="AA2522" s="30">
        <v>27684</v>
      </c>
      <c r="AB2522" s="30">
        <v>27199</v>
      </c>
      <c r="AC2522" s="30">
        <v>28759</v>
      </c>
      <c r="AD2522" s="30">
        <v>26072</v>
      </c>
      <c r="AE2522" s="30">
        <v>27566</v>
      </c>
      <c r="AF2522" s="30">
        <v>27245</v>
      </c>
    </row>
    <row r="2523" spans="1:32" x14ac:dyDescent="0.45">
      <c r="A2523" s="29" t="s">
        <v>582</v>
      </c>
      <c r="B2523" s="29" t="s">
        <v>583</v>
      </c>
      <c r="C2523" s="29" t="s">
        <v>3299</v>
      </c>
      <c r="D2523" s="29" t="s">
        <v>3300</v>
      </c>
      <c r="E2523" s="29" t="s">
        <v>3320</v>
      </c>
      <c r="F2523" s="29" t="s">
        <v>3321</v>
      </c>
      <c r="G2523" s="29" t="s">
        <v>3200</v>
      </c>
      <c r="H2523" s="29" t="s">
        <v>3201</v>
      </c>
      <c r="I2523" s="29" t="s">
        <v>3226</v>
      </c>
      <c r="J2523" s="29" t="s">
        <v>3227</v>
      </c>
      <c r="K2523" s="29" t="s">
        <v>3228</v>
      </c>
      <c r="L2523" s="29" t="s">
        <v>3111</v>
      </c>
      <c r="M2523" s="29" t="s">
        <v>3229</v>
      </c>
      <c r="N2523" s="29" t="s">
        <v>3230</v>
      </c>
      <c r="O2523" s="29" t="s">
        <v>3231</v>
      </c>
      <c r="P2523" s="29" t="s">
        <v>3232</v>
      </c>
      <c r="Q2523" s="29" t="s">
        <v>3209</v>
      </c>
      <c r="R2523" s="29" t="s">
        <v>3210</v>
      </c>
      <c r="S2523" s="29" t="s">
        <v>3098</v>
      </c>
      <c r="T2523" s="29"/>
      <c r="U2523" s="30">
        <v>0</v>
      </c>
      <c r="V2523" s="30">
        <v>0</v>
      </c>
      <c r="W2523" s="30">
        <v>0</v>
      </c>
      <c r="X2523" s="30">
        <v>0</v>
      </c>
      <c r="Y2523" s="30">
        <v>0</v>
      </c>
      <c r="Z2523" s="30">
        <v>98</v>
      </c>
      <c r="AA2523" s="30">
        <v>60</v>
      </c>
      <c r="AB2523" s="30">
        <v>0</v>
      </c>
      <c r="AC2523" s="30">
        <v>0</v>
      </c>
      <c r="AD2523" s="30">
        <v>0</v>
      </c>
      <c r="AE2523" s="30">
        <v>0</v>
      </c>
      <c r="AF2523" s="30">
        <v>0</v>
      </c>
    </row>
    <row r="2524" spans="1:32" x14ac:dyDescent="0.45">
      <c r="A2524" s="29" t="s">
        <v>582</v>
      </c>
      <c r="B2524" s="29" t="s">
        <v>583</v>
      </c>
      <c r="C2524" s="29" t="s">
        <v>3299</v>
      </c>
      <c r="D2524" s="29" t="s">
        <v>3300</v>
      </c>
      <c r="E2524" s="29" t="s">
        <v>3320</v>
      </c>
      <c r="F2524" s="29" t="s">
        <v>3321</v>
      </c>
      <c r="G2524" s="29" t="s">
        <v>3233</v>
      </c>
      <c r="H2524" s="29" t="s">
        <v>3234</v>
      </c>
      <c r="I2524" s="29" t="s">
        <v>3235</v>
      </c>
      <c r="J2524" s="29" t="s">
        <v>3236</v>
      </c>
      <c r="K2524" s="29" t="s">
        <v>3237</v>
      </c>
      <c r="L2524" s="29" t="s">
        <v>3107</v>
      </c>
      <c r="M2524" s="29" t="s">
        <v>3596</v>
      </c>
      <c r="N2524" s="29" t="s">
        <v>3597</v>
      </c>
      <c r="O2524" s="29" t="s">
        <v>3598</v>
      </c>
      <c r="P2524" s="29" t="s">
        <v>3599</v>
      </c>
      <c r="Q2524" s="29" t="s">
        <v>3209</v>
      </c>
      <c r="R2524" s="29" t="s">
        <v>3210</v>
      </c>
      <c r="S2524" s="29" t="s">
        <v>3098</v>
      </c>
      <c r="T2524" s="29"/>
      <c r="U2524" s="30">
        <v>36764</v>
      </c>
      <c r="V2524" s="30">
        <v>39104</v>
      </c>
      <c r="W2524" s="30">
        <v>36608</v>
      </c>
      <c r="X2524" s="30">
        <v>35672</v>
      </c>
      <c r="Y2524" s="30">
        <v>34073</v>
      </c>
      <c r="Z2524" s="30">
        <v>35750</v>
      </c>
      <c r="AA2524" s="30">
        <v>34892</v>
      </c>
      <c r="AB2524" s="30">
        <v>32903</v>
      </c>
      <c r="AC2524" s="30">
        <v>35945</v>
      </c>
      <c r="AD2524" s="30">
        <v>34268</v>
      </c>
      <c r="AE2524" s="30">
        <v>34892</v>
      </c>
      <c r="AF2524" s="30">
        <v>37232</v>
      </c>
    </row>
    <row r="2525" spans="1:32" x14ac:dyDescent="0.45">
      <c r="A2525" s="29" t="s">
        <v>582</v>
      </c>
      <c r="B2525" s="29" t="s">
        <v>583</v>
      </c>
      <c r="C2525" s="29" t="s">
        <v>3299</v>
      </c>
      <c r="D2525" s="29" t="s">
        <v>3300</v>
      </c>
      <c r="E2525" s="29" t="s">
        <v>3320</v>
      </c>
      <c r="F2525" s="29" t="s">
        <v>3321</v>
      </c>
      <c r="G2525" s="29" t="s">
        <v>3233</v>
      </c>
      <c r="H2525" s="29" t="s">
        <v>3234</v>
      </c>
      <c r="I2525" s="29" t="s">
        <v>3242</v>
      </c>
      <c r="J2525" s="29" t="s">
        <v>3243</v>
      </c>
      <c r="K2525" s="29" t="s">
        <v>3244</v>
      </c>
      <c r="L2525" s="29" t="s">
        <v>3104</v>
      </c>
      <c r="M2525" s="29" t="s">
        <v>3245</v>
      </c>
      <c r="N2525" s="29" t="s">
        <v>3246</v>
      </c>
      <c r="O2525" s="29" t="s">
        <v>3250</v>
      </c>
      <c r="P2525" s="29" t="s">
        <v>3251</v>
      </c>
      <c r="Q2525" s="29" t="s">
        <v>3209</v>
      </c>
      <c r="R2525" s="29" t="s">
        <v>3210</v>
      </c>
      <c r="S2525" s="29" t="s">
        <v>3098</v>
      </c>
      <c r="T2525" s="29"/>
      <c r="U2525" s="30">
        <v>9000</v>
      </c>
      <c r="V2525" s="30">
        <v>9000</v>
      </c>
      <c r="W2525" s="30">
        <v>9000</v>
      </c>
      <c r="X2525" s="30">
        <v>9000</v>
      </c>
      <c r="Y2525" s="30">
        <v>9000</v>
      </c>
      <c r="Z2525" s="30">
        <v>9000</v>
      </c>
      <c r="AA2525" s="30">
        <v>9000</v>
      </c>
      <c r="AB2525" s="30">
        <v>9000</v>
      </c>
      <c r="AC2525" s="30">
        <v>9000</v>
      </c>
      <c r="AD2525" s="30">
        <v>9000</v>
      </c>
      <c r="AE2525" s="30">
        <v>9000</v>
      </c>
      <c r="AF2525" s="30">
        <v>9000</v>
      </c>
    </row>
    <row r="2526" spans="1:32" x14ac:dyDescent="0.45">
      <c r="A2526" s="29" t="s">
        <v>582</v>
      </c>
      <c r="B2526" s="29" t="s">
        <v>583</v>
      </c>
      <c r="C2526" s="29" t="s">
        <v>3299</v>
      </c>
      <c r="D2526" s="29" t="s">
        <v>3300</v>
      </c>
      <c r="E2526" s="29" t="s">
        <v>3320</v>
      </c>
      <c r="F2526" s="29" t="s">
        <v>3321</v>
      </c>
      <c r="G2526" s="29" t="s">
        <v>3233</v>
      </c>
      <c r="H2526" s="29" t="s">
        <v>3234</v>
      </c>
      <c r="I2526" s="29" t="s">
        <v>3262</v>
      </c>
      <c r="J2526" s="29" t="s">
        <v>3263</v>
      </c>
      <c r="K2526" s="29" t="s">
        <v>3264</v>
      </c>
      <c r="L2526" s="29" t="s">
        <v>3103</v>
      </c>
      <c r="M2526" s="29" t="s">
        <v>3265</v>
      </c>
      <c r="N2526" s="29" t="s">
        <v>3266</v>
      </c>
      <c r="O2526" s="29" t="s">
        <v>3267</v>
      </c>
      <c r="P2526" s="29" t="s">
        <v>3268</v>
      </c>
      <c r="Q2526" s="29" t="s">
        <v>3209</v>
      </c>
      <c r="R2526" s="29" t="s">
        <v>3210</v>
      </c>
      <c r="S2526" s="29" t="s">
        <v>3098</v>
      </c>
      <c r="T2526" s="29"/>
      <c r="U2526" s="30">
        <v>15600</v>
      </c>
      <c r="V2526" s="30">
        <v>15600</v>
      </c>
      <c r="W2526" s="30">
        <v>15600</v>
      </c>
      <c r="X2526" s="30">
        <v>15600</v>
      </c>
      <c r="Y2526" s="30">
        <v>15600</v>
      </c>
      <c r="Z2526" s="30">
        <v>15600</v>
      </c>
      <c r="AA2526" s="30">
        <v>15600</v>
      </c>
      <c r="AB2526" s="30">
        <v>15600</v>
      </c>
      <c r="AC2526" s="30">
        <v>15600</v>
      </c>
      <c r="AD2526" s="30">
        <v>15600</v>
      </c>
      <c r="AE2526" s="30">
        <v>15600</v>
      </c>
      <c r="AF2526" s="30">
        <v>15600</v>
      </c>
    </row>
    <row r="2527" spans="1:32" x14ac:dyDescent="0.45">
      <c r="A2527" s="29" t="s">
        <v>582</v>
      </c>
      <c r="B2527" s="29" t="s">
        <v>583</v>
      </c>
      <c r="C2527" s="29" t="s">
        <v>3299</v>
      </c>
      <c r="D2527" s="29" t="s">
        <v>3300</v>
      </c>
      <c r="E2527" s="29" t="s">
        <v>3320</v>
      </c>
      <c r="F2527" s="29" t="s">
        <v>3321</v>
      </c>
      <c r="G2527" s="29" t="s">
        <v>3233</v>
      </c>
      <c r="H2527" s="29" t="s">
        <v>3234</v>
      </c>
      <c r="I2527" s="29" t="s">
        <v>3262</v>
      </c>
      <c r="J2527" s="29" t="s">
        <v>3263</v>
      </c>
      <c r="K2527" s="29" t="s">
        <v>3264</v>
      </c>
      <c r="L2527" s="29" t="s">
        <v>3103</v>
      </c>
      <c r="M2527" s="29" t="s">
        <v>3265</v>
      </c>
      <c r="N2527" s="29" t="s">
        <v>3266</v>
      </c>
      <c r="O2527" s="29" t="s">
        <v>3269</v>
      </c>
      <c r="P2527" s="29" t="s">
        <v>3270</v>
      </c>
      <c r="Q2527" s="29" t="s">
        <v>3209</v>
      </c>
      <c r="R2527" s="29" t="s">
        <v>3210</v>
      </c>
      <c r="S2527" s="29" t="s">
        <v>3098</v>
      </c>
      <c r="T2527" s="29"/>
      <c r="U2527" s="30">
        <v>176</v>
      </c>
      <c r="V2527" s="30">
        <v>49</v>
      </c>
      <c r="W2527" s="30">
        <v>127</v>
      </c>
      <c r="X2527" s="30">
        <v>49</v>
      </c>
      <c r="Y2527" s="30">
        <v>0</v>
      </c>
      <c r="Z2527" s="30">
        <v>49</v>
      </c>
      <c r="AA2527" s="30">
        <v>49</v>
      </c>
      <c r="AB2527" s="30">
        <v>39</v>
      </c>
      <c r="AC2527" s="30">
        <v>39</v>
      </c>
      <c r="AD2527" s="30">
        <v>0</v>
      </c>
      <c r="AE2527" s="30">
        <v>49</v>
      </c>
      <c r="AF2527" s="30">
        <v>0</v>
      </c>
    </row>
    <row r="2528" spans="1:32" x14ac:dyDescent="0.45">
      <c r="A2528" s="29" t="s">
        <v>582</v>
      </c>
      <c r="B2528" s="29" t="s">
        <v>583</v>
      </c>
      <c r="C2528" s="29" t="s">
        <v>3299</v>
      </c>
      <c r="D2528" s="29" t="s">
        <v>3300</v>
      </c>
      <c r="E2528" s="29" t="s">
        <v>3320</v>
      </c>
      <c r="F2528" s="29" t="s">
        <v>3321</v>
      </c>
      <c r="G2528" s="29" t="s">
        <v>3233</v>
      </c>
      <c r="H2528" s="29" t="s">
        <v>3234</v>
      </c>
      <c r="I2528" s="29" t="s">
        <v>3262</v>
      </c>
      <c r="J2528" s="29" t="s">
        <v>3263</v>
      </c>
      <c r="K2528" s="29" t="s">
        <v>3264</v>
      </c>
      <c r="L2528" s="29" t="s">
        <v>3103</v>
      </c>
      <c r="M2528" s="29" t="s">
        <v>3265</v>
      </c>
      <c r="N2528" s="29" t="s">
        <v>3266</v>
      </c>
      <c r="O2528" s="29" t="s">
        <v>3271</v>
      </c>
      <c r="P2528" s="29" t="s">
        <v>3272</v>
      </c>
      <c r="Q2528" s="29" t="s">
        <v>3209</v>
      </c>
      <c r="R2528" s="29" t="s">
        <v>3210</v>
      </c>
      <c r="S2528" s="29" t="s">
        <v>3098</v>
      </c>
      <c r="T2528" s="29"/>
      <c r="U2528" s="30">
        <v>2001</v>
      </c>
      <c r="V2528" s="30">
        <v>507</v>
      </c>
      <c r="W2528" s="30">
        <v>739</v>
      </c>
      <c r="X2528" s="30">
        <v>406</v>
      </c>
      <c r="Y2528" s="30">
        <v>304</v>
      </c>
      <c r="Z2528" s="30">
        <v>1218</v>
      </c>
      <c r="AA2528" s="30">
        <v>1696</v>
      </c>
      <c r="AB2528" s="30">
        <v>507</v>
      </c>
      <c r="AC2528" s="30">
        <v>0</v>
      </c>
      <c r="AD2528" s="30">
        <v>4219</v>
      </c>
      <c r="AE2528" s="30">
        <v>1972</v>
      </c>
      <c r="AF2528" s="30">
        <v>2523</v>
      </c>
    </row>
    <row r="2529" spans="1:32" x14ac:dyDescent="0.45">
      <c r="A2529" s="29" t="s">
        <v>582</v>
      </c>
      <c r="B2529" s="29" t="s">
        <v>583</v>
      </c>
      <c r="C2529" s="29" t="s">
        <v>3299</v>
      </c>
      <c r="D2529" s="29" t="s">
        <v>3300</v>
      </c>
      <c r="E2529" s="29" t="s">
        <v>3320</v>
      </c>
      <c r="F2529" s="29" t="s">
        <v>3321</v>
      </c>
      <c r="G2529" s="29" t="s">
        <v>3233</v>
      </c>
      <c r="H2529" s="29" t="s">
        <v>3234</v>
      </c>
      <c r="I2529" s="29" t="s">
        <v>3262</v>
      </c>
      <c r="J2529" s="29" t="s">
        <v>3263</v>
      </c>
      <c r="K2529" s="29" t="s">
        <v>3264</v>
      </c>
      <c r="L2529" s="29" t="s">
        <v>3103</v>
      </c>
      <c r="M2529" s="29" t="s">
        <v>3265</v>
      </c>
      <c r="N2529" s="29" t="s">
        <v>3266</v>
      </c>
      <c r="O2529" s="29" t="s">
        <v>3273</v>
      </c>
      <c r="P2529" s="29" t="s">
        <v>3274</v>
      </c>
      <c r="Q2529" s="29" t="s">
        <v>3209</v>
      </c>
      <c r="R2529" s="29" t="s">
        <v>3210</v>
      </c>
      <c r="S2529" s="29" t="s">
        <v>3098</v>
      </c>
      <c r="T2529" s="29"/>
      <c r="U2529" s="30">
        <v>78</v>
      </c>
      <c r="V2529" s="30">
        <v>156</v>
      </c>
      <c r="W2529" s="30">
        <v>156</v>
      </c>
      <c r="X2529" s="30">
        <v>195</v>
      </c>
      <c r="Y2529" s="30">
        <v>39</v>
      </c>
      <c r="Z2529" s="30">
        <v>39</v>
      </c>
      <c r="AA2529" s="30">
        <v>117</v>
      </c>
      <c r="AB2529" s="30">
        <v>0</v>
      </c>
      <c r="AC2529" s="30">
        <v>117</v>
      </c>
      <c r="AD2529" s="30">
        <v>156</v>
      </c>
      <c r="AE2529" s="30">
        <v>156</v>
      </c>
      <c r="AF2529" s="30">
        <v>78</v>
      </c>
    </row>
    <row r="2530" spans="1:32" x14ac:dyDescent="0.45">
      <c r="A2530" s="29" t="s">
        <v>582</v>
      </c>
      <c r="B2530" s="29" t="s">
        <v>583</v>
      </c>
      <c r="C2530" s="29" t="s">
        <v>3299</v>
      </c>
      <c r="D2530" s="29" t="s">
        <v>3300</v>
      </c>
      <c r="E2530" s="29" t="s">
        <v>3320</v>
      </c>
      <c r="F2530" s="29" t="s">
        <v>3321</v>
      </c>
      <c r="G2530" s="29" t="s">
        <v>3233</v>
      </c>
      <c r="H2530" s="29" t="s">
        <v>3234</v>
      </c>
      <c r="I2530" s="29" t="s">
        <v>3262</v>
      </c>
      <c r="J2530" s="29" t="s">
        <v>3263</v>
      </c>
      <c r="K2530" s="29" t="s">
        <v>3264</v>
      </c>
      <c r="L2530" s="29" t="s">
        <v>3103</v>
      </c>
      <c r="M2530" s="29" t="s">
        <v>3265</v>
      </c>
      <c r="N2530" s="29" t="s">
        <v>3266</v>
      </c>
      <c r="O2530" s="29" t="s">
        <v>3372</v>
      </c>
      <c r="P2530" s="29" t="s">
        <v>3373</v>
      </c>
      <c r="Q2530" s="29" t="s">
        <v>3209</v>
      </c>
      <c r="R2530" s="29" t="s">
        <v>3210</v>
      </c>
      <c r="S2530" s="29" t="s">
        <v>3098</v>
      </c>
      <c r="T2530" s="29"/>
      <c r="U2530" s="30">
        <v>0</v>
      </c>
      <c r="V2530" s="30">
        <v>0</v>
      </c>
      <c r="W2530" s="30">
        <v>0</v>
      </c>
      <c r="X2530" s="30">
        <v>43</v>
      </c>
      <c r="Y2530" s="30">
        <v>0</v>
      </c>
      <c r="Z2530" s="30">
        <v>0</v>
      </c>
      <c r="AA2530" s="30">
        <v>0</v>
      </c>
      <c r="AB2530" s="30">
        <v>0</v>
      </c>
      <c r="AC2530" s="30">
        <v>0</v>
      </c>
      <c r="AD2530" s="30">
        <v>0</v>
      </c>
      <c r="AE2530" s="30">
        <v>0</v>
      </c>
      <c r="AF2530" s="30">
        <v>0</v>
      </c>
    </row>
    <row r="2531" spans="1:32" x14ac:dyDescent="0.45">
      <c r="A2531" s="29" t="s">
        <v>582</v>
      </c>
      <c r="B2531" s="29" t="s">
        <v>583</v>
      </c>
      <c r="C2531" s="29" t="s">
        <v>3299</v>
      </c>
      <c r="D2531" s="29" t="s">
        <v>3300</v>
      </c>
      <c r="E2531" s="29" t="s">
        <v>3320</v>
      </c>
      <c r="F2531" s="29" t="s">
        <v>3321</v>
      </c>
      <c r="G2531" s="29" t="s">
        <v>3233</v>
      </c>
      <c r="H2531" s="29" t="s">
        <v>3234</v>
      </c>
      <c r="I2531" s="29" t="s">
        <v>3275</v>
      </c>
      <c r="J2531" s="29" t="s">
        <v>3276</v>
      </c>
      <c r="K2531" s="29" t="s">
        <v>3277</v>
      </c>
      <c r="L2531" s="29" t="s">
        <v>3100</v>
      </c>
      <c r="M2531" s="29" t="s">
        <v>3278</v>
      </c>
      <c r="N2531" s="29" t="s">
        <v>3279</v>
      </c>
      <c r="O2531" s="29" t="s">
        <v>3446</v>
      </c>
      <c r="P2531" s="29" t="s">
        <v>3447</v>
      </c>
      <c r="Q2531" s="29" t="s">
        <v>3209</v>
      </c>
      <c r="R2531" s="29" t="s">
        <v>3210</v>
      </c>
      <c r="S2531" s="29" t="s">
        <v>3098</v>
      </c>
      <c r="T2531" s="29"/>
      <c r="U2531" s="30">
        <v>56500</v>
      </c>
      <c r="V2531" s="30">
        <v>56500</v>
      </c>
      <c r="W2531" s="30">
        <v>35790</v>
      </c>
      <c r="X2531" s="30">
        <v>3000</v>
      </c>
      <c r="Y2531" s="30">
        <v>3000</v>
      </c>
      <c r="Z2531" s="30">
        <v>26184</v>
      </c>
      <c r="AA2531" s="30">
        <v>56500</v>
      </c>
      <c r="AB2531" s="30">
        <v>56500</v>
      </c>
      <c r="AC2531" s="30">
        <v>56500</v>
      </c>
      <c r="AD2531" s="30">
        <v>56500</v>
      </c>
      <c r="AE2531" s="30">
        <v>56500</v>
      </c>
      <c r="AF2531" s="30">
        <v>27338</v>
      </c>
    </row>
    <row r="2532" spans="1:32" x14ac:dyDescent="0.45">
      <c r="A2532" s="29" t="s">
        <v>582</v>
      </c>
      <c r="B2532" s="29" t="s">
        <v>583</v>
      </c>
      <c r="C2532" s="29" t="s">
        <v>3299</v>
      </c>
      <c r="D2532" s="29" t="s">
        <v>3300</v>
      </c>
      <c r="E2532" s="29" t="s">
        <v>3320</v>
      </c>
      <c r="F2532" s="29" t="s">
        <v>3321</v>
      </c>
      <c r="G2532" s="29" t="s">
        <v>3233</v>
      </c>
      <c r="H2532" s="29" t="s">
        <v>3234</v>
      </c>
      <c r="I2532" s="29" t="s">
        <v>3275</v>
      </c>
      <c r="J2532" s="29" t="s">
        <v>3276</v>
      </c>
      <c r="K2532" s="29" t="s">
        <v>3277</v>
      </c>
      <c r="L2532" s="29" t="s">
        <v>3100</v>
      </c>
      <c r="M2532" s="29" t="s">
        <v>3312</v>
      </c>
      <c r="N2532" s="29" t="s">
        <v>3313</v>
      </c>
      <c r="O2532" s="29" t="s">
        <v>3314</v>
      </c>
      <c r="P2532" s="29" t="s">
        <v>3315</v>
      </c>
      <c r="Q2532" s="29" t="s">
        <v>3209</v>
      </c>
      <c r="R2532" s="29" t="s">
        <v>3210</v>
      </c>
      <c r="S2532" s="29" t="s">
        <v>3098</v>
      </c>
      <c r="T2532" s="29"/>
      <c r="U2532" s="30">
        <v>30000</v>
      </c>
      <c r="V2532" s="30">
        <v>30000</v>
      </c>
      <c r="W2532" s="30">
        <v>30000</v>
      </c>
      <c r="X2532" s="30">
        <v>30000</v>
      </c>
      <c r="Y2532" s="30">
        <v>30000</v>
      </c>
      <c r="Z2532" s="30">
        <v>30000</v>
      </c>
      <c r="AA2532" s="30">
        <v>30000</v>
      </c>
      <c r="AB2532" s="30">
        <v>30000</v>
      </c>
      <c r="AC2532" s="30">
        <v>30000</v>
      </c>
      <c r="AD2532" s="30">
        <v>30000</v>
      </c>
      <c r="AE2532" s="30">
        <v>30000</v>
      </c>
      <c r="AF2532" s="30">
        <v>30000</v>
      </c>
    </row>
    <row r="2533" spans="1:32" x14ac:dyDescent="0.45">
      <c r="A2533" s="29" t="s">
        <v>582</v>
      </c>
      <c r="B2533" s="29" t="s">
        <v>583</v>
      </c>
      <c r="C2533" s="29" t="s">
        <v>3299</v>
      </c>
      <c r="D2533" s="29" t="s">
        <v>3300</v>
      </c>
      <c r="E2533" s="29" t="s">
        <v>3320</v>
      </c>
      <c r="F2533" s="29" t="s">
        <v>3321</v>
      </c>
      <c r="G2533" s="29" t="s">
        <v>3233</v>
      </c>
      <c r="H2533" s="29" t="s">
        <v>3234</v>
      </c>
      <c r="I2533" s="29" t="s">
        <v>3275</v>
      </c>
      <c r="J2533" s="29" t="s">
        <v>3276</v>
      </c>
      <c r="K2533" s="29" t="s">
        <v>3282</v>
      </c>
      <c r="L2533" s="29" t="s">
        <v>3112</v>
      </c>
      <c r="M2533" s="29" t="s">
        <v>3283</v>
      </c>
      <c r="N2533" s="29" t="s">
        <v>3284</v>
      </c>
      <c r="O2533" s="29" t="s">
        <v>3448</v>
      </c>
      <c r="P2533" s="29" t="s">
        <v>3449</v>
      </c>
      <c r="Q2533" s="29" t="s">
        <v>3209</v>
      </c>
      <c r="R2533" s="29" t="s">
        <v>3210</v>
      </c>
      <c r="S2533" s="29" t="s">
        <v>3098</v>
      </c>
      <c r="T2533" s="29"/>
      <c r="U2533" s="30">
        <v>60000</v>
      </c>
      <c r="V2533" s="30">
        <v>60000</v>
      </c>
      <c r="W2533" s="30">
        <v>60000</v>
      </c>
      <c r="X2533" s="30">
        <v>60000</v>
      </c>
      <c r="Y2533" s="30">
        <v>60000</v>
      </c>
      <c r="Z2533" s="30">
        <v>60000</v>
      </c>
      <c r="AA2533" s="30">
        <v>60000</v>
      </c>
      <c r="AB2533" s="30">
        <v>60000</v>
      </c>
      <c r="AC2533" s="30">
        <v>60000</v>
      </c>
      <c r="AD2533" s="30">
        <v>60000</v>
      </c>
      <c r="AE2533" s="30">
        <v>60000</v>
      </c>
      <c r="AF2533" s="30">
        <v>60000</v>
      </c>
    </row>
    <row r="2534" spans="1:32" x14ac:dyDescent="0.45">
      <c r="A2534" s="29" t="s">
        <v>582</v>
      </c>
      <c r="B2534" s="29" t="s">
        <v>583</v>
      </c>
      <c r="C2534" s="29" t="s">
        <v>3299</v>
      </c>
      <c r="D2534" s="29" t="s">
        <v>3300</v>
      </c>
      <c r="E2534" s="29" t="s">
        <v>3320</v>
      </c>
      <c r="F2534" s="29" t="s">
        <v>3321</v>
      </c>
      <c r="G2534" s="29" t="s">
        <v>3233</v>
      </c>
      <c r="H2534" s="29" t="s">
        <v>3234</v>
      </c>
      <c r="I2534" s="29" t="s">
        <v>3275</v>
      </c>
      <c r="J2534" s="29" t="s">
        <v>3276</v>
      </c>
      <c r="K2534" s="29" t="s">
        <v>3287</v>
      </c>
      <c r="L2534" s="29" t="s">
        <v>3101</v>
      </c>
      <c r="M2534" s="29" t="s">
        <v>3316</v>
      </c>
      <c r="N2534" s="29" t="s">
        <v>3317</v>
      </c>
      <c r="O2534" s="29" t="s">
        <v>3454</v>
      </c>
      <c r="P2534" s="29" t="s">
        <v>3455</v>
      </c>
      <c r="Q2534" s="29" t="s">
        <v>3249</v>
      </c>
      <c r="R2534" s="29" t="s">
        <v>3210</v>
      </c>
      <c r="S2534" s="29" t="s">
        <v>3098</v>
      </c>
      <c r="T2534" s="29"/>
      <c r="U2534" s="30">
        <v>962</v>
      </c>
      <c r="V2534" s="30">
        <v>962</v>
      </c>
      <c r="W2534" s="30">
        <v>962</v>
      </c>
      <c r="X2534" s="30">
        <v>962</v>
      </c>
      <c r="Y2534" s="30">
        <v>962</v>
      </c>
      <c r="Z2534" s="30">
        <v>962</v>
      </c>
      <c r="AA2534" s="30">
        <v>962</v>
      </c>
      <c r="AB2534" s="30">
        <v>962</v>
      </c>
      <c r="AC2534" s="30">
        <v>962</v>
      </c>
      <c r="AD2534" s="30">
        <v>962</v>
      </c>
      <c r="AE2534" s="30">
        <v>962</v>
      </c>
      <c r="AF2534" s="30">
        <v>962</v>
      </c>
    </row>
    <row r="2535" spans="1:32" x14ac:dyDescent="0.45">
      <c r="A2535" s="29" t="s">
        <v>582</v>
      </c>
      <c r="B2535" s="29" t="s">
        <v>583</v>
      </c>
      <c r="C2535" s="29" t="s">
        <v>3299</v>
      </c>
      <c r="D2535" s="29" t="s">
        <v>3300</v>
      </c>
      <c r="E2535" s="29" t="s">
        <v>3320</v>
      </c>
      <c r="F2535" s="29" t="s">
        <v>3321</v>
      </c>
      <c r="G2535" s="29" t="s">
        <v>3233</v>
      </c>
      <c r="H2535" s="29" t="s">
        <v>3234</v>
      </c>
      <c r="I2535" s="29" t="s">
        <v>3275</v>
      </c>
      <c r="J2535" s="29" t="s">
        <v>3276</v>
      </c>
      <c r="K2535" s="29" t="s">
        <v>3287</v>
      </c>
      <c r="L2535" s="29" t="s">
        <v>3101</v>
      </c>
      <c r="M2535" s="29" t="s">
        <v>3316</v>
      </c>
      <c r="N2535" s="29" t="s">
        <v>3317</v>
      </c>
      <c r="O2535" s="29" t="s">
        <v>3318</v>
      </c>
      <c r="P2535" s="29" t="s">
        <v>3319</v>
      </c>
      <c r="Q2535" s="29" t="s">
        <v>3209</v>
      </c>
      <c r="R2535" s="29" t="s">
        <v>3210</v>
      </c>
      <c r="S2535" s="29" t="s">
        <v>3098</v>
      </c>
      <c r="T2535" s="29"/>
      <c r="U2535" s="30">
        <v>2720</v>
      </c>
      <c r="V2535" s="30">
        <v>2720</v>
      </c>
      <c r="W2535" s="30">
        <v>2720</v>
      </c>
      <c r="X2535" s="30">
        <v>2720</v>
      </c>
      <c r="Y2535" s="30">
        <v>2720</v>
      </c>
      <c r="Z2535" s="30">
        <v>2720</v>
      </c>
      <c r="AA2535" s="30">
        <v>2720</v>
      </c>
      <c r="AB2535" s="30">
        <v>2720</v>
      </c>
      <c r="AC2535" s="30">
        <v>2720</v>
      </c>
      <c r="AD2535" s="30">
        <v>2720</v>
      </c>
      <c r="AE2535" s="30">
        <v>2678</v>
      </c>
      <c r="AF2535" s="30">
        <v>2678</v>
      </c>
    </row>
    <row r="2536" spans="1:32" x14ac:dyDescent="0.45">
      <c r="A2536" s="29" t="s">
        <v>582</v>
      </c>
      <c r="B2536" s="29" t="s">
        <v>583</v>
      </c>
      <c r="C2536" s="29" t="s">
        <v>3299</v>
      </c>
      <c r="D2536" s="29" t="s">
        <v>3300</v>
      </c>
      <c r="E2536" s="29" t="s">
        <v>3320</v>
      </c>
      <c r="F2536" s="29" t="s">
        <v>3321</v>
      </c>
      <c r="G2536" s="29" t="s">
        <v>3233</v>
      </c>
      <c r="H2536" s="29" t="s">
        <v>3234</v>
      </c>
      <c r="I2536" s="29" t="s">
        <v>3275</v>
      </c>
      <c r="J2536" s="29" t="s">
        <v>3276</v>
      </c>
      <c r="K2536" s="29" t="s">
        <v>3287</v>
      </c>
      <c r="L2536" s="29" t="s">
        <v>3101</v>
      </c>
      <c r="M2536" s="29" t="s">
        <v>3288</v>
      </c>
      <c r="N2536" s="29" t="s">
        <v>3289</v>
      </c>
      <c r="O2536" s="29" t="s">
        <v>3290</v>
      </c>
      <c r="P2536" s="29" t="s">
        <v>3291</v>
      </c>
      <c r="Q2536" s="29" t="s">
        <v>3209</v>
      </c>
      <c r="R2536" s="29" t="s">
        <v>3210</v>
      </c>
      <c r="S2536" s="29" t="s">
        <v>3098</v>
      </c>
      <c r="T2536" s="29"/>
      <c r="U2536" s="30">
        <v>1000</v>
      </c>
      <c r="V2536" s="30">
        <v>1000</v>
      </c>
      <c r="W2536" s="30">
        <v>1000</v>
      </c>
      <c r="X2536" s="30">
        <v>1000</v>
      </c>
      <c r="Y2536" s="30">
        <v>1000</v>
      </c>
      <c r="Z2536" s="30">
        <v>1000</v>
      </c>
      <c r="AA2536" s="30">
        <v>1000</v>
      </c>
      <c r="AB2536" s="30">
        <v>1000</v>
      </c>
      <c r="AC2536" s="30">
        <v>1000</v>
      </c>
      <c r="AD2536" s="30">
        <v>1000</v>
      </c>
      <c r="AE2536" s="30">
        <v>1000</v>
      </c>
      <c r="AF2536" s="30">
        <v>1000</v>
      </c>
    </row>
    <row r="2537" spans="1:32" x14ac:dyDescent="0.45">
      <c r="A2537" s="29" t="s">
        <v>582</v>
      </c>
      <c r="B2537" s="29" t="s">
        <v>583</v>
      </c>
      <c r="C2537" s="29" t="s">
        <v>3292</v>
      </c>
      <c r="D2537" s="29" t="s">
        <v>3293</v>
      </c>
      <c r="E2537" s="29" t="s">
        <v>3388</v>
      </c>
      <c r="F2537" s="29" t="s">
        <v>3389</v>
      </c>
      <c r="G2537" s="29" t="s">
        <v>3200</v>
      </c>
      <c r="H2537" s="29" t="s">
        <v>3201</v>
      </c>
      <c r="I2537" s="29" t="s">
        <v>3226</v>
      </c>
      <c r="J2537" s="29" t="s">
        <v>3227</v>
      </c>
      <c r="K2537" s="29" t="s">
        <v>3228</v>
      </c>
      <c r="L2537" s="29" t="s">
        <v>3111</v>
      </c>
      <c r="M2537" s="29" t="s">
        <v>3229</v>
      </c>
      <c r="N2537" s="29" t="s">
        <v>3230</v>
      </c>
      <c r="O2537" s="29" t="s">
        <v>3231</v>
      </c>
      <c r="P2537" s="29" t="s">
        <v>3232</v>
      </c>
      <c r="Q2537" s="29" t="s">
        <v>3209</v>
      </c>
      <c r="R2537" s="29" t="s">
        <v>3210</v>
      </c>
      <c r="S2537" s="29" t="s">
        <v>3098</v>
      </c>
      <c r="T2537" s="29"/>
      <c r="U2537" s="30">
        <v>0</v>
      </c>
      <c r="V2537" s="30">
        <v>0</v>
      </c>
      <c r="W2537" s="30">
        <v>0</v>
      </c>
      <c r="X2537" s="30">
        <v>0</v>
      </c>
      <c r="Y2537" s="30">
        <v>0</v>
      </c>
      <c r="Z2537" s="30">
        <v>261</v>
      </c>
      <c r="AA2537" s="30">
        <v>130</v>
      </c>
      <c r="AB2537" s="30">
        <v>0</v>
      </c>
      <c r="AC2537" s="30">
        <v>0</v>
      </c>
      <c r="AD2537" s="30">
        <v>0</v>
      </c>
      <c r="AE2537" s="30">
        <v>0</v>
      </c>
      <c r="AF2537" s="30">
        <v>0</v>
      </c>
    </row>
    <row r="2538" spans="1:32" x14ac:dyDescent="0.45">
      <c r="A2538" s="29" t="s">
        <v>828</v>
      </c>
      <c r="B2538" s="29" t="s">
        <v>829</v>
      </c>
      <c r="C2538" s="29" t="s">
        <v>3299</v>
      </c>
      <c r="D2538" s="29" t="s">
        <v>3300</v>
      </c>
      <c r="E2538" s="29" t="s">
        <v>3301</v>
      </c>
      <c r="F2538" s="29" t="s">
        <v>3302</v>
      </c>
      <c r="G2538" s="29" t="s">
        <v>3200</v>
      </c>
      <c r="H2538" s="29" t="s">
        <v>3201</v>
      </c>
      <c r="I2538" s="29" t="s">
        <v>3202</v>
      </c>
      <c r="J2538" s="29" t="s">
        <v>3203</v>
      </c>
      <c r="K2538" s="29" t="s">
        <v>3221</v>
      </c>
      <c r="L2538" s="29" t="s">
        <v>3113</v>
      </c>
      <c r="M2538" s="29" t="s">
        <v>3303</v>
      </c>
      <c r="N2538" s="29" t="s">
        <v>3304</v>
      </c>
      <c r="O2538" s="29" t="s">
        <v>3305</v>
      </c>
      <c r="P2538" s="29" t="s">
        <v>3306</v>
      </c>
      <c r="Q2538" s="29" t="s">
        <v>3209</v>
      </c>
      <c r="R2538" s="29" t="s">
        <v>3210</v>
      </c>
      <c r="S2538" s="29" t="s">
        <v>3098</v>
      </c>
      <c r="T2538" s="29"/>
      <c r="U2538" s="30">
        <v>60273</v>
      </c>
      <c r="V2538" s="30">
        <v>62624</v>
      </c>
      <c r="W2538" s="30">
        <v>58723</v>
      </c>
      <c r="X2538" s="30">
        <v>58930</v>
      </c>
      <c r="Y2538" s="30">
        <v>63598</v>
      </c>
      <c r="Z2538" s="30">
        <v>56020</v>
      </c>
      <c r="AA2538" s="30">
        <v>61933</v>
      </c>
      <c r="AB2538" s="30">
        <v>55963</v>
      </c>
      <c r="AC2538" s="30">
        <v>53353</v>
      </c>
      <c r="AD2538" s="30">
        <v>54607</v>
      </c>
      <c r="AE2538" s="30">
        <v>55102</v>
      </c>
      <c r="AF2538" s="30">
        <v>50546</v>
      </c>
    </row>
    <row r="2539" spans="1:32" x14ac:dyDescent="0.45">
      <c r="A2539" s="29" t="s">
        <v>828</v>
      </c>
      <c r="B2539" s="29" t="s">
        <v>829</v>
      </c>
      <c r="C2539" s="29" t="s">
        <v>3299</v>
      </c>
      <c r="D2539" s="29" t="s">
        <v>3300</v>
      </c>
      <c r="E2539" s="29" t="s">
        <v>3301</v>
      </c>
      <c r="F2539" s="29" t="s">
        <v>3302</v>
      </c>
      <c r="G2539" s="29" t="s">
        <v>3200</v>
      </c>
      <c r="H2539" s="29" t="s">
        <v>3201</v>
      </c>
      <c r="I2539" s="29" t="s">
        <v>3202</v>
      </c>
      <c r="J2539" s="29" t="s">
        <v>3203</v>
      </c>
      <c r="K2539" s="29" t="s">
        <v>3221</v>
      </c>
      <c r="L2539" s="29" t="s">
        <v>3113</v>
      </c>
      <c r="M2539" s="29" t="s">
        <v>3303</v>
      </c>
      <c r="N2539" s="29" t="s">
        <v>3304</v>
      </c>
      <c r="O2539" s="29" t="s">
        <v>3305</v>
      </c>
      <c r="P2539" s="29" t="s">
        <v>3306</v>
      </c>
      <c r="Q2539" s="29" t="s">
        <v>3209</v>
      </c>
      <c r="R2539" s="29" t="s">
        <v>3098</v>
      </c>
      <c r="S2539" s="29" t="s">
        <v>3098</v>
      </c>
      <c r="T2539" s="29"/>
      <c r="U2539" s="30">
        <v>0</v>
      </c>
      <c r="V2539" s="30">
        <v>0</v>
      </c>
      <c r="W2539" s="30">
        <v>0</v>
      </c>
      <c r="X2539" s="30">
        <v>0</v>
      </c>
      <c r="Y2539" s="30">
        <v>2668</v>
      </c>
      <c r="Z2539" s="30">
        <v>5636</v>
      </c>
      <c r="AA2539" s="30">
        <v>5636</v>
      </c>
      <c r="AB2539" s="30">
        <v>5636</v>
      </c>
      <c r="AC2539" s="30">
        <v>5636</v>
      </c>
      <c r="AD2539" s="30">
        <v>5636</v>
      </c>
      <c r="AE2539" s="30">
        <v>5636</v>
      </c>
      <c r="AF2539" s="30">
        <v>5636</v>
      </c>
    </row>
    <row r="2540" spans="1:32" x14ac:dyDescent="0.45">
      <c r="A2540" s="29" t="s">
        <v>828</v>
      </c>
      <c r="B2540" s="29" t="s">
        <v>829</v>
      </c>
      <c r="C2540" s="29" t="s">
        <v>3299</v>
      </c>
      <c r="D2540" s="29" t="s">
        <v>3300</v>
      </c>
      <c r="E2540" s="29" t="s">
        <v>3301</v>
      </c>
      <c r="F2540" s="29" t="s">
        <v>3302</v>
      </c>
      <c r="G2540" s="29" t="s">
        <v>3200</v>
      </c>
      <c r="H2540" s="29" t="s">
        <v>3201</v>
      </c>
      <c r="I2540" s="29" t="s">
        <v>3226</v>
      </c>
      <c r="J2540" s="29" t="s">
        <v>3227</v>
      </c>
      <c r="K2540" s="29" t="s">
        <v>3228</v>
      </c>
      <c r="L2540" s="29" t="s">
        <v>3111</v>
      </c>
      <c r="M2540" s="29" t="s">
        <v>3229</v>
      </c>
      <c r="N2540" s="29" t="s">
        <v>3230</v>
      </c>
      <c r="O2540" s="29" t="s">
        <v>3231</v>
      </c>
      <c r="P2540" s="29" t="s">
        <v>3232</v>
      </c>
      <c r="Q2540" s="29" t="s">
        <v>3209</v>
      </c>
      <c r="R2540" s="29" t="s">
        <v>3210</v>
      </c>
      <c r="S2540" s="29" t="s">
        <v>3098</v>
      </c>
      <c r="T2540" s="29"/>
      <c r="U2540" s="30">
        <v>0</v>
      </c>
      <c r="V2540" s="30">
        <v>0</v>
      </c>
      <c r="W2540" s="30">
        <v>0</v>
      </c>
      <c r="X2540" s="30">
        <v>0</v>
      </c>
      <c r="Y2540" s="30">
        <v>0</v>
      </c>
      <c r="Z2540" s="30">
        <v>0</v>
      </c>
      <c r="AA2540" s="30">
        <v>0</v>
      </c>
      <c r="AB2540" s="30">
        <v>0</v>
      </c>
      <c r="AC2540" s="30">
        <v>0</v>
      </c>
      <c r="AD2540" s="30">
        <v>0</v>
      </c>
      <c r="AE2540" s="30">
        <v>0</v>
      </c>
      <c r="AF2540" s="30">
        <v>0</v>
      </c>
    </row>
    <row r="2541" spans="1:32" x14ac:dyDescent="0.45">
      <c r="A2541" s="29" t="s">
        <v>828</v>
      </c>
      <c r="B2541" s="29" t="s">
        <v>829</v>
      </c>
      <c r="C2541" s="29" t="s">
        <v>3299</v>
      </c>
      <c r="D2541" s="29" t="s">
        <v>3300</v>
      </c>
      <c r="E2541" s="29" t="s">
        <v>3301</v>
      </c>
      <c r="F2541" s="29" t="s">
        <v>3302</v>
      </c>
      <c r="G2541" s="29" t="s">
        <v>3200</v>
      </c>
      <c r="H2541" s="29" t="s">
        <v>3201</v>
      </c>
      <c r="I2541" s="29" t="s">
        <v>3226</v>
      </c>
      <c r="J2541" s="29" t="s">
        <v>3227</v>
      </c>
      <c r="K2541" s="29" t="s">
        <v>3228</v>
      </c>
      <c r="L2541" s="29" t="s">
        <v>3111</v>
      </c>
      <c r="M2541" s="29" t="s">
        <v>3229</v>
      </c>
      <c r="N2541" s="29" t="s">
        <v>3230</v>
      </c>
      <c r="O2541" s="29" t="s">
        <v>3231</v>
      </c>
      <c r="P2541" s="29" t="s">
        <v>3232</v>
      </c>
      <c r="Q2541" s="29" t="s">
        <v>3209</v>
      </c>
      <c r="R2541" s="29" t="s">
        <v>3098</v>
      </c>
      <c r="S2541" s="29" t="s">
        <v>3098</v>
      </c>
      <c r="T2541" s="29"/>
      <c r="U2541" s="30">
        <v>0</v>
      </c>
      <c r="V2541" s="30">
        <v>0</v>
      </c>
      <c r="W2541" s="30">
        <v>0</v>
      </c>
      <c r="X2541" s="30">
        <v>0</v>
      </c>
      <c r="Y2541" s="30">
        <v>0</v>
      </c>
      <c r="Z2541" s="30">
        <v>0</v>
      </c>
      <c r="AA2541" s="30">
        <v>0</v>
      </c>
      <c r="AB2541" s="30">
        <v>0</v>
      </c>
      <c r="AC2541" s="30">
        <v>0</v>
      </c>
      <c r="AD2541" s="30">
        <v>0</v>
      </c>
      <c r="AE2541" s="30">
        <v>0</v>
      </c>
      <c r="AF2541" s="30">
        <v>0</v>
      </c>
    </row>
    <row r="2542" spans="1:32" x14ac:dyDescent="0.45">
      <c r="A2542" s="29" t="s">
        <v>828</v>
      </c>
      <c r="B2542" s="29" t="s">
        <v>829</v>
      </c>
      <c r="C2542" s="29" t="s">
        <v>3299</v>
      </c>
      <c r="D2542" s="29" t="s">
        <v>3300</v>
      </c>
      <c r="E2542" s="29" t="s">
        <v>3301</v>
      </c>
      <c r="F2542" s="29" t="s">
        <v>3302</v>
      </c>
      <c r="G2542" s="29" t="s">
        <v>3233</v>
      </c>
      <c r="H2542" s="29" t="s">
        <v>3234</v>
      </c>
      <c r="I2542" s="29" t="s">
        <v>3235</v>
      </c>
      <c r="J2542" s="29" t="s">
        <v>3236</v>
      </c>
      <c r="K2542" s="29" t="s">
        <v>3237</v>
      </c>
      <c r="L2542" s="29" t="s">
        <v>3107</v>
      </c>
      <c r="M2542" s="29" t="s">
        <v>3456</v>
      </c>
      <c r="N2542" s="29" t="s">
        <v>3457</v>
      </c>
      <c r="O2542" s="29" t="s">
        <v>3629</v>
      </c>
      <c r="P2542" s="29" t="s">
        <v>3630</v>
      </c>
      <c r="Q2542" s="29" t="s">
        <v>3209</v>
      </c>
      <c r="R2542" s="29" t="s">
        <v>3210</v>
      </c>
      <c r="S2542" s="29" t="s">
        <v>3098</v>
      </c>
      <c r="T2542" s="29"/>
      <c r="U2542" s="30">
        <v>0</v>
      </c>
      <c r="V2542" s="30">
        <v>0</v>
      </c>
      <c r="W2542" s="30">
        <v>0</v>
      </c>
      <c r="X2542" s="30">
        <v>0</v>
      </c>
      <c r="Y2542" s="30">
        <v>0</v>
      </c>
      <c r="Z2542" s="30">
        <v>0</v>
      </c>
      <c r="AA2542" s="30">
        <v>0</v>
      </c>
      <c r="AB2542" s="30">
        <v>0</v>
      </c>
      <c r="AC2542" s="30">
        <v>0</v>
      </c>
      <c r="AD2542" s="30">
        <v>0</v>
      </c>
      <c r="AE2542" s="30">
        <v>0</v>
      </c>
      <c r="AF2542" s="30">
        <v>0</v>
      </c>
    </row>
    <row r="2543" spans="1:32" x14ac:dyDescent="0.45">
      <c r="A2543" s="29" t="s">
        <v>828</v>
      </c>
      <c r="B2543" s="29" t="s">
        <v>829</v>
      </c>
      <c r="C2543" s="29" t="s">
        <v>3299</v>
      </c>
      <c r="D2543" s="29" t="s">
        <v>3300</v>
      </c>
      <c r="E2543" s="29" t="s">
        <v>3301</v>
      </c>
      <c r="F2543" s="29" t="s">
        <v>3302</v>
      </c>
      <c r="G2543" s="29" t="s">
        <v>3233</v>
      </c>
      <c r="H2543" s="29" t="s">
        <v>3234</v>
      </c>
      <c r="I2543" s="29" t="s">
        <v>3235</v>
      </c>
      <c r="J2543" s="29" t="s">
        <v>3236</v>
      </c>
      <c r="K2543" s="29" t="s">
        <v>3237</v>
      </c>
      <c r="L2543" s="29" t="s">
        <v>3107</v>
      </c>
      <c r="M2543" s="29" t="s">
        <v>3238</v>
      </c>
      <c r="N2543" s="29" t="s">
        <v>3239</v>
      </c>
      <c r="O2543" s="29" t="s">
        <v>3240</v>
      </c>
      <c r="P2543" s="29" t="s">
        <v>3241</v>
      </c>
      <c r="Q2543" s="29" t="s">
        <v>3209</v>
      </c>
      <c r="R2543" s="29" t="s">
        <v>3210</v>
      </c>
      <c r="S2543" s="29" t="s">
        <v>3098</v>
      </c>
      <c r="T2543" s="29"/>
      <c r="U2543" s="30">
        <v>8000</v>
      </c>
      <c r="V2543" s="30">
        <v>8000</v>
      </c>
      <c r="W2543" s="30">
        <v>8000</v>
      </c>
      <c r="X2543" s="30">
        <v>8000</v>
      </c>
      <c r="Y2543" s="30">
        <v>8000</v>
      </c>
      <c r="Z2543" s="30">
        <v>8000</v>
      </c>
      <c r="AA2543" s="30">
        <v>8000</v>
      </c>
      <c r="AB2543" s="30">
        <v>8000</v>
      </c>
      <c r="AC2543" s="30">
        <v>8000</v>
      </c>
      <c r="AD2543" s="30">
        <v>8000</v>
      </c>
      <c r="AE2543" s="30">
        <v>8000</v>
      </c>
      <c r="AF2543" s="30">
        <v>8000</v>
      </c>
    </row>
    <row r="2544" spans="1:32" x14ac:dyDescent="0.45">
      <c r="A2544" s="29" t="s">
        <v>828</v>
      </c>
      <c r="B2544" s="29" t="s">
        <v>829</v>
      </c>
      <c r="C2544" s="29" t="s">
        <v>3299</v>
      </c>
      <c r="D2544" s="29" t="s">
        <v>3300</v>
      </c>
      <c r="E2544" s="29" t="s">
        <v>3301</v>
      </c>
      <c r="F2544" s="29" t="s">
        <v>3302</v>
      </c>
      <c r="G2544" s="29" t="s">
        <v>3233</v>
      </c>
      <c r="H2544" s="29" t="s">
        <v>3234</v>
      </c>
      <c r="I2544" s="29" t="s">
        <v>3262</v>
      </c>
      <c r="J2544" s="29" t="s">
        <v>3263</v>
      </c>
      <c r="K2544" s="29" t="s">
        <v>3264</v>
      </c>
      <c r="L2544" s="29" t="s">
        <v>3103</v>
      </c>
      <c r="M2544" s="29" t="s">
        <v>3265</v>
      </c>
      <c r="N2544" s="29" t="s">
        <v>3266</v>
      </c>
      <c r="O2544" s="29" t="s">
        <v>3267</v>
      </c>
      <c r="P2544" s="29" t="s">
        <v>3268</v>
      </c>
      <c r="Q2544" s="29" t="s">
        <v>3209</v>
      </c>
      <c r="R2544" s="29" t="s">
        <v>3098</v>
      </c>
      <c r="S2544" s="29" t="s">
        <v>3098</v>
      </c>
      <c r="T2544" s="29"/>
      <c r="U2544" s="30">
        <v>0</v>
      </c>
      <c r="V2544" s="30">
        <v>0</v>
      </c>
      <c r="W2544" s="30">
        <v>0</v>
      </c>
      <c r="X2544" s="30">
        <v>0</v>
      </c>
      <c r="Y2544" s="30">
        <v>774</v>
      </c>
      <c r="Z2544" s="30">
        <v>0</v>
      </c>
      <c r="AA2544" s="30">
        <v>0</v>
      </c>
      <c r="AB2544" s="30">
        <v>0</v>
      </c>
      <c r="AC2544" s="30">
        <v>0</v>
      </c>
      <c r="AD2544" s="30">
        <v>0</v>
      </c>
      <c r="AE2544" s="30">
        <v>0</v>
      </c>
      <c r="AF2544" s="30">
        <v>0</v>
      </c>
    </row>
    <row r="2545" spans="1:32" x14ac:dyDescent="0.45">
      <c r="A2545" s="29" t="s">
        <v>828</v>
      </c>
      <c r="B2545" s="29" t="s">
        <v>829</v>
      </c>
      <c r="C2545" s="29" t="s">
        <v>3299</v>
      </c>
      <c r="D2545" s="29" t="s">
        <v>3300</v>
      </c>
      <c r="E2545" s="29" t="s">
        <v>3301</v>
      </c>
      <c r="F2545" s="29" t="s">
        <v>3302</v>
      </c>
      <c r="G2545" s="29" t="s">
        <v>3233</v>
      </c>
      <c r="H2545" s="29" t="s">
        <v>3234</v>
      </c>
      <c r="I2545" s="29" t="s">
        <v>3262</v>
      </c>
      <c r="J2545" s="29" t="s">
        <v>3263</v>
      </c>
      <c r="K2545" s="29" t="s">
        <v>3264</v>
      </c>
      <c r="L2545" s="29" t="s">
        <v>3103</v>
      </c>
      <c r="M2545" s="29" t="s">
        <v>3265</v>
      </c>
      <c r="N2545" s="29" t="s">
        <v>3266</v>
      </c>
      <c r="O2545" s="29" t="s">
        <v>3338</v>
      </c>
      <c r="P2545" s="29" t="s">
        <v>3339</v>
      </c>
      <c r="Q2545" s="29" t="s">
        <v>3249</v>
      </c>
      <c r="R2545" s="29" t="s">
        <v>3098</v>
      </c>
      <c r="S2545" s="29" t="s">
        <v>3098</v>
      </c>
      <c r="T2545" s="29"/>
      <c r="U2545" s="30">
        <v>0</v>
      </c>
      <c r="V2545" s="30">
        <v>0</v>
      </c>
      <c r="W2545" s="30">
        <v>0</v>
      </c>
      <c r="X2545" s="30">
        <v>0</v>
      </c>
      <c r="Y2545" s="30">
        <v>32728</v>
      </c>
      <c r="Z2545" s="30">
        <v>0</v>
      </c>
      <c r="AA2545" s="30">
        <v>0</v>
      </c>
      <c r="AB2545" s="30">
        <v>0</v>
      </c>
      <c r="AC2545" s="30">
        <v>0</v>
      </c>
      <c r="AD2545" s="30">
        <v>0</v>
      </c>
      <c r="AE2545" s="30">
        <v>0</v>
      </c>
      <c r="AF2545" s="30">
        <v>0</v>
      </c>
    </row>
    <row r="2546" spans="1:32" x14ac:dyDescent="0.45">
      <c r="A2546" s="29" t="s">
        <v>828</v>
      </c>
      <c r="B2546" s="29" t="s">
        <v>829</v>
      </c>
      <c r="C2546" s="29" t="s">
        <v>3299</v>
      </c>
      <c r="D2546" s="29" t="s">
        <v>3300</v>
      </c>
      <c r="E2546" s="29" t="s">
        <v>3301</v>
      </c>
      <c r="F2546" s="29" t="s">
        <v>3302</v>
      </c>
      <c r="G2546" s="29" t="s">
        <v>3233</v>
      </c>
      <c r="H2546" s="29" t="s">
        <v>3234</v>
      </c>
      <c r="I2546" s="29" t="s">
        <v>3275</v>
      </c>
      <c r="J2546" s="29" t="s">
        <v>3276</v>
      </c>
      <c r="K2546" s="29" t="s">
        <v>3277</v>
      </c>
      <c r="L2546" s="29" t="s">
        <v>3100</v>
      </c>
      <c r="M2546" s="29" t="s">
        <v>3278</v>
      </c>
      <c r="N2546" s="29" t="s">
        <v>3279</v>
      </c>
      <c r="O2546" s="29" t="s">
        <v>3446</v>
      </c>
      <c r="P2546" s="29" t="s">
        <v>3447</v>
      </c>
      <c r="Q2546" s="29" t="s">
        <v>3209</v>
      </c>
      <c r="R2546" s="29" t="s">
        <v>3210</v>
      </c>
      <c r="S2546" s="29" t="s">
        <v>3098</v>
      </c>
      <c r="T2546" s="29"/>
      <c r="U2546" s="30">
        <v>40500</v>
      </c>
      <c r="V2546" s="30">
        <v>40500</v>
      </c>
      <c r="W2546" s="30">
        <v>40500</v>
      </c>
      <c r="X2546" s="30">
        <v>40500</v>
      </c>
      <c r="Y2546" s="30">
        <v>40500</v>
      </c>
      <c r="Z2546" s="30">
        <v>40500</v>
      </c>
      <c r="AA2546" s="30">
        <v>40500</v>
      </c>
      <c r="AB2546" s="30">
        <v>40500</v>
      </c>
      <c r="AC2546" s="30">
        <v>40500</v>
      </c>
      <c r="AD2546" s="30">
        <v>40500</v>
      </c>
      <c r="AE2546" s="30">
        <v>40500</v>
      </c>
      <c r="AF2546" s="30">
        <v>40500</v>
      </c>
    </row>
    <row r="2547" spans="1:32" x14ac:dyDescent="0.45">
      <c r="A2547" s="29" t="s">
        <v>828</v>
      </c>
      <c r="B2547" s="29" t="s">
        <v>829</v>
      </c>
      <c r="C2547" s="29" t="s">
        <v>3299</v>
      </c>
      <c r="D2547" s="29" t="s">
        <v>3300</v>
      </c>
      <c r="E2547" s="29" t="s">
        <v>3301</v>
      </c>
      <c r="F2547" s="29" t="s">
        <v>3302</v>
      </c>
      <c r="G2547" s="29" t="s">
        <v>3233</v>
      </c>
      <c r="H2547" s="29" t="s">
        <v>3234</v>
      </c>
      <c r="I2547" s="29" t="s">
        <v>3275</v>
      </c>
      <c r="J2547" s="29" t="s">
        <v>3276</v>
      </c>
      <c r="K2547" s="29" t="s">
        <v>3282</v>
      </c>
      <c r="L2547" s="29" t="s">
        <v>3112</v>
      </c>
      <c r="M2547" s="29" t="s">
        <v>3283</v>
      </c>
      <c r="N2547" s="29" t="s">
        <v>3284</v>
      </c>
      <c r="O2547" s="29" t="s">
        <v>3285</v>
      </c>
      <c r="P2547" s="29" t="s">
        <v>3286</v>
      </c>
      <c r="Q2547" s="29" t="s">
        <v>3249</v>
      </c>
      <c r="R2547" s="29" t="s">
        <v>3210</v>
      </c>
      <c r="S2547" s="29" t="s">
        <v>3098</v>
      </c>
      <c r="T2547" s="29"/>
      <c r="U2547" s="30">
        <v>535</v>
      </c>
      <c r="V2547" s="30">
        <v>535</v>
      </c>
      <c r="W2547" s="30">
        <v>535</v>
      </c>
      <c r="X2547" s="30">
        <v>535</v>
      </c>
      <c r="Y2547" s="30">
        <v>535</v>
      </c>
      <c r="Z2547" s="30">
        <v>535</v>
      </c>
      <c r="AA2547" s="30">
        <v>535</v>
      </c>
      <c r="AB2547" s="30">
        <v>535</v>
      </c>
      <c r="AC2547" s="30">
        <v>535</v>
      </c>
      <c r="AD2547" s="30">
        <v>535</v>
      </c>
      <c r="AE2547" s="30">
        <v>535</v>
      </c>
      <c r="AF2547" s="30">
        <v>535</v>
      </c>
    </row>
    <row r="2548" spans="1:32" x14ac:dyDescent="0.45">
      <c r="A2548" s="29" t="s">
        <v>828</v>
      </c>
      <c r="B2548" s="29" t="s">
        <v>829</v>
      </c>
      <c r="C2548" s="29" t="s">
        <v>3299</v>
      </c>
      <c r="D2548" s="29" t="s">
        <v>3300</v>
      </c>
      <c r="E2548" s="29" t="s">
        <v>3301</v>
      </c>
      <c r="F2548" s="29" t="s">
        <v>3302</v>
      </c>
      <c r="G2548" s="29" t="s">
        <v>3233</v>
      </c>
      <c r="H2548" s="29" t="s">
        <v>3234</v>
      </c>
      <c r="I2548" s="29" t="s">
        <v>3275</v>
      </c>
      <c r="J2548" s="29" t="s">
        <v>3276</v>
      </c>
      <c r="K2548" s="29" t="s">
        <v>3282</v>
      </c>
      <c r="L2548" s="29" t="s">
        <v>3112</v>
      </c>
      <c r="M2548" s="29" t="s">
        <v>3283</v>
      </c>
      <c r="N2548" s="29" t="s">
        <v>3284</v>
      </c>
      <c r="O2548" s="29" t="s">
        <v>3285</v>
      </c>
      <c r="P2548" s="29" t="s">
        <v>3286</v>
      </c>
      <c r="Q2548" s="29" t="s">
        <v>3209</v>
      </c>
      <c r="R2548" s="29" t="s">
        <v>3210</v>
      </c>
      <c r="S2548" s="29" t="s">
        <v>3098</v>
      </c>
      <c r="T2548" s="29"/>
      <c r="U2548" s="30">
        <v>17000</v>
      </c>
      <c r="V2548" s="30">
        <v>17000</v>
      </c>
      <c r="W2548" s="30">
        <v>17000</v>
      </c>
      <c r="X2548" s="30">
        <v>17000</v>
      </c>
      <c r="Y2548" s="30">
        <v>17000</v>
      </c>
      <c r="Z2548" s="30">
        <v>17000</v>
      </c>
      <c r="AA2548" s="30">
        <v>17000</v>
      </c>
      <c r="AB2548" s="30">
        <v>17000</v>
      </c>
      <c r="AC2548" s="30">
        <v>17000</v>
      </c>
      <c r="AD2548" s="30">
        <v>17000</v>
      </c>
      <c r="AE2548" s="30">
        <v>17000</v>
      </c>
      <c r="AF2548" s="30">
        <v>17000</v>
      </c>
    </row>
    <row r="2549" spans="1:32" x14ac:dyDescent="0.45">
      <c r="A2549" s="29" t="s">
        <v>828</v>
      </c>
      <c r="B2549" s="29" t="s">
        <v>829</v>
      </c>
      <c r="C2549" s="29" t="s">
        <v>3299</v>
      </c>
      <c r="D2549" s="29" t="s">
        <v>3300</v>
      </c>
      <c r="E2549" s="29" t="s">
        <v>3301</v>
      </c>
      <c r="F2549" s="29" t="s">
        <v>3302</v>
      </c>
      <c r="G2549" s="29" t="s">
        <v>3233</v>
      </c>
      <c r="H2549" s="29" t="s">
        <v>3234</v>
      </c>
      <c r="I2549" s="29" t="s">
        <v>3275</v>
      </c>
      <c r="J2549" s="29" t="s">
        <v>3276</v>
      </c>
      <c r="K2549" s="29" t="s">
        <v>3287</v>
      </c>
      <c r="L2549" s="29" t="s">
        <v>3101</v>
      </c>
      <c r="M2549" s="29" t="s">
        <v>3316</v>
      </c>
      <c r="N2549" s="29" t="s">
        <v>3317</v>
      </c>
      <c r="O2549" s="29" t="s">
        <v>3454</v>
      </c>
      <c r="P2549" s="29" t="s">
        <v>3455</v>
      </c>
      <c r="Q2549" s="29" t="s">
        <v>3249</v>
      </c>
      <c r="R2549" s="29" t="s">
        <v>3210</v>
      </c>
      <c r="S2549" s="29" t="s">
        <v>3098</v>
      </c>
      <c r="T2549" s="29"/>
      <c r="U2549" s="30">
        <v>962</v>
      </c>
      <c r="V2549" s="30">
        <v>962</v>
      </c>
      <c r="W2549" s="30">
        <v>962</v>
      </c>
      <c r="X2549" s="30">
        <v>962</v>
      </c>
      <c r="Y2549" s="30">
        <v>962</v>
      </c>
      <c r="Z2549" s="30">
        <v>962</v>
      </c>
      <c r="AA2549" s="30">
        <v>962</v>
      </c>
      <c r="AB2549" s="30">
        <v>962</v>
      </c>
      <c r="AC2549" s="30">
        <v>962</v>
      </c>
      <c r="AD2549" s="30">
        <v>962</v>
      </c>
      <c r="AE2549" s="30">
        <v>962</v>
      </c>
      <c r="AF2549" s="30">
        <v>962</v>
      </c>
    </row>
    <row r="2550" spans="1:32" x14ac:dyDescent="0.45">
      <c r="A2550" s="29" t="s">
        <v>828</v>
      </c>
      <c r="B2550" s="29" t="s">
        <v>829</v>
      </c>
      <c r="C2550" s="29" t="s">
        <v>3299</v>
      </c>
      <c r="D2550" s="29" t="s">
        <v>3300</v>
      </c>
      <c r="E2550" s="29" t="s">
        <v>3301</v>
      </c>
      <c r="F2550" s="29" t="s">
        <v>3302</v>
      </c>
      <c r="G2550" s="29" t="s">
        <v>3233</v>
      </c>
      <c r="H2550" s="29" t="s">
        <v>3234</v>
      </c>
      <c r="I2550" s="29" t="s">
        <v>3275</v>
      </c>
      <c r="J2550" s="29" t="s">
        <v>3276</v>
      </c>
      <c r="K2550" s="29" t="s">
        <v>3287</v>
      </c>
      <c r="L2550" s="29" t="s">
        <v>3101</v>
      </c>
      <c r="M2550" s="29" t="s">
        <v>3288</v>
      </c>
      <c r="N2550" s="29" t="s">
        <v>3289</v>
      </c>
      <c r="O2550" s="29" t="s">
        <v>3290</v>
      </c>
      <c r="P2550" s="29" t="s">
        <v>3291</v>
      </c>
      <c r="Q2550" s="29" t="s">
        <v>3209</v>
      </c>
      <c r="R2550" s="29" t="s">
        <v>3210</v>
      </c>
      <c r="S2550" s="29" t="s">
        <v>3098</v>
      </c>
      <c r="T2550" s="29"/>
      <c r="U2550" s="30">
        <v>4000</v>
      </c>
      <c r="V2550" s="30">
        <v>4000</v>
      </c>
      <c r="W2550" s="30">
        <v>4000</v>
      </c>
      <c r="X2550" s="30">
        <v>4000</v>
      </c>
      <c r="Y2550" s="30">
        <v>4000</v>
      </c>
      <c r="Z2550" s="30">
        <v>4000</v>
      </c>
      <c r="AA2550" s="30">
        <v>4000</v>
      </c>
      <c r="AB2550" s="30">
        <v>4000</v>
      </c>
      <c r="AC2550" s="30">
        <v>4000</v>
      </c>
      <c r="AD2550" s="30">
        <v>4000</v>
      </c>
      <c r="AE2550" s="30">
        <v>4000</v>
      </c>
      <c r="AF2550" s="30">
        <v>4000</v>
      </c>
    </row>
    <row r="2551" spans="1:32" x14ac:dyDescent="0.45">
      <c r="A2551" s="29" t="s">
        <v>518</v>
      </c>
      <c r="B2551" s="29" t="s">
        <v>519</v>
      </c>
      <c r="C2551" s="29" t="s">
        <v>3299</v>
      </c>
      <c r="D2551" s="29" t="s">
        <v>3300</v>
      </c>
      <c r="E2551" s="29" t="s">
        <v>3320</v>
      </c>
      <c r="F2551" s="29" t="s">
        <v>3321</v>
      </c>
      <c r="G2551" s="29" t="s">
        <v>3200</v>
      </c>
      <c r="H2551" s="29" t="s">
        <v>3201</v>
      </c>
      <c r="I2551" s="29" t="s">
        <v>3226</v>
      </c>
      <c r="J2551" s="29" t="s">
        <v>3227</v>
      </c>
      <c r="K2551" s="29" t="s">
        <v>3228</v>
      </c>
      <c r="L2551" s="29" t="s">
        <v>3111</v>
      </c>
      <c r="M2551" s="29" t="s">
        <v>3229</v>
      </c>
      <c r="N2551" s="29" t="s">
        <v>3230</v>
      </c>
      <c r="O2551" s="29" t="s">
        <v>3231</v>
      </c>
      <c r="P2551" s="29" t="s">
        <v>3232</v>
      </c>
      <c r="Q2551" s="29" t="s">
        <v>3209</v>
      </c>
      <c r="R2551" s="29" t="s">
        <v>3210</v>
      </c>
      <c r="S2551" s="29" t="s">
        <v>3098</v>
      </c>
      <c r="T2551" s="29"/>
      <c r="U2551" s="30">
        <v>0</v>
      </c>
      <c r="V2551" s="30">
        <v>0</v>
      </c>
      <c r="W2551" s="30">
        <v>0</v>
      </c>
      <c r="X2551" s="30">
        <v>0</v>
      </c>
      <c r="Y2551" s="30">
        <v>0</v>
      </c>
      <c r="Z2551" s="30">
        <v>0</v>
      </c>
      <c r="AA2551" s="30">
        <v>0</v>
      </c>
      <c r="AB2551" s="30">
        <v>0</v>
      </c>
      <c r="AC2551" s="30">
        <v>0</v>
      </c>
      <c r="AD2551" s="30">
        <v>0</v>
      </c>
      <c r="AE2551" s="30">
        <v>0</v>
      </c>
      <c r="AF2551" s="30">
        <v>0</v>
      </c>
    </row>
    <row r="2552" spans="1:32" x14ac:dyDescent="0.45">
      <c r="A2552" s="29" t="s">
        <v>518</v>
      </c>
      <c r="B2552" s="29" t="s">
        <v>519</v>
      </c>
      <c r="C2552" s="29" t="s">
        <v>3299</v>
      </c>
      <c r="D2552" s="29" t="s">
        <v>3300</v>
      </c>
      <c r="E2552" s="29" t="s">
        <v>3320</v>
      </c>
      <c r="F2552" s="29" t="s">
        <v>3321</v>
      </c>
      <c r="G2552" s="29" t="s">
        <v>3233</v>
      </c>
      <c r="H2552" s="29" t="s">
        <v>3234</v>
      </c>
      <c r="I2552" s="29" t="s">
        <v>3235</v>
      </c>
      <c r="J2552" s="29" t="s">
        <v>3236</v>
      </c>
      <c r="K2552" s="29" t="s">
        <v>3237</v>
      </c>
      <c r="L2552" s="29" t="s">
        <v>3107</v>
      </c>
      <c r="M2552" s="29" t="s">
        <v>3238</v>
      </c>
      <c r="N2552" s="29" t="s">
        <v>3239</v>
      </c>
      <c r="O2552" s="29" t="s">
        <v>3422</v>
      </c>
      <c r="P2552" s="29" t="s">
        <v>3423</v>
      </c>
      <c r="Q2552" s="29" t="s">
        <v>3209</v>
      </c>
      <c r="R2552" s="29" t="s">
        <v>3210</v>
      </c>
      <c r="S2552" s="29" t="s">
        <v>3098</v>
      </c>
      <c r="T2552" s="29"/>
      <c r="U2552" s="30">
        <v>4400</v>
      </c>
      <c r="V2552" s="30">
        <v>4400</v>
      </c>
      <c r="W2552" s="30">
        <v>4400</v>
      </c>
      <c r="X2552" s="30">
        <v>4400</v>
      </c>
      <c r="Y2552" s="30">
        <v>4400</v>
      </c>
      <c r="Z2552" s="30">
        <v>4400</v>
      </c>
      <c r="AA2552" s="30">
        <v>4400</v>
      </c>
      <c r="AB2552" s="30">
        <v>4400</v>
      </c>
      <c r="AC2552" s="30">
        <v>4400</v>
      </c>
      <c r="AD2552" s="30">
        <v>4400</v>
      </c>
      <c r="AE2552" s="30">
        <v>4400</v>
      </c>
      <c r="AF2552" s="30">
        <v>4400</v>
      </c>
    </row>
    <row r="2553" spans="1:32" x14ac:dyDescent="0.45">
      <c r="A2553" s="29" t="s">
        <v>518</v>
      </c>
      <c r="B2553" s="29" t="s">
        <v>519</v>
      </c>
      <c r="C2553" s="29" t="s">
        <v>3299</v>
      </c>
      <c r="D2553" s="29" t="s">
        <v>3300</v>
      </c>
      <c r="E2553" s="29" t="s">
        <v>3320</v>
      </c>
      <c r="F2553" s="29" t="s">
        <v>3321</v>
      </c>
      <c r="G2553" s="29" t="s">
        <v>3233</v>
      </c>
      <c r="H2553" s="29" t="s">
        <v>3234</v>
      </c>
      <c r="I2553" s="29" t="s">
        <v>3262</v>
      </c>
      <c r="J2553" s="29" t="s">
        <v>3263</v>
      </c>
      <c r="K2553" s="29" t="s">
        <v>3264</v>
      </c>
      <c r="L2553" s="29" t="s">
        <v>3103</v>
      </c>
      <c r="M2553" s="29" t="s">
        <v>3265</v>
      </c>
      <c r="N2553" s="29" t="s">
        <v>3266</v>
      </c>
      <c r="O2553" s="29" t="s">
        <v>3267</v>
      </c>
      <c r="P2553" s="29" t="s">
        <v>3268</v>
      </c>
      <c r="Q2553" s="29" t="s">
        <v>3209</v>
      </c>
      <c r="R2553" s="29" t="s">
        <v>3210</v>
      </c>
      <c r="S2553" s="29" t="s">
        <v>3098</v>
      </c>
      <c r="T2553" s="29"/>
      <c r="U2553" s="30">
        <v>15600</v>
      </c>
      <c r="V2553" s="30">
        <v>15600</v>
      </c>
      <c r="W2553" s="30">
        <v>15600</v>
      </c>
      <c r="X2553" s="30">
        <v>15600</v>
      </c>
      <c r="Y2553" s="30">
        <v>15600</v>
      </c>
      <c r="Z2553" s="30">
        <v>15600</v>
      </c>
      <c r="AA2553" s="30">
        <v>15600</v>
      </c>
      <c r="AB2553" s="30">
        <v>15600</v>
      </c>
      <c r="AC2553" s="30">
        <v>15600</v>
      </c>
      <c r="AD2553" s="30">
        <v>15600</v>
      </c>
      <c r="AE2553" s="30">
        <v>15600</v>
      </c>
      <c r="AF2553" s="30">
        <v>15600</v>
      </c>
    </row>
    <row r="2554" spans="1:32" x14ac:dyDescent="0.45">
      <c r="A2554" s="29" t="s">
        <v>518</v>
      </c>
      <c r="B2554" s="29" t="s">
        <v>519</v>
      </c>
      <c r="C2554" s="29" t="s">
        <v>3299</v>
      </c>
      <c r="D2554" s="29" t="s">
        <v>3300</v>
      </c>
      <c r="E2554" s="29" t="s">
        <v>3320</v>
      </c>
      <c r="F2554" s="29" t="s">
        <v>3321</v>
      </c>
      <c r="G2554" s="29" t="s">
        <v>3233</v>
      </c>
      <c r="H2554" s="29" t="s">
        <v>3234</v>
      </c>
      <c r="I2554" s="29" t="s">
        <v>3262</v>
      </c>
      <c r="J2554" s="29" t="s">
        <v>3263</v>
      </c>
      <c r="K2554" s="29" t="s">
        <v>3264</v>
      </c>
      <c r="L2554" s="29" t="s">
        <v>3103</v>
      </c>
      <c r="M2554" s="29" t="s">
        <v>3265</v>
      </c>
      <c r="N2554" s="29" t="s">
        <v>3266</v>
      </c>
      <c r="O2554" s="29" t="s">
        <v>3269</v>
      </c>
      <c r="P2554" s="29" t="s">
        <v>3270</v>
      </c>
      <c r="Q2554" s="29" t="s">
        <v>3209</v>
      </c>
      <c r="R2554" s="29" t="s">
        <v>3210</v>
      </c>
      <c r="S2554" s="29" t="s">
        <v>3098</v>
      </c>
      <c r="T2554" s="29"/>
      <c r="U2554" s="30">
        <v>1326</v>
      </c>
      <c r="V2554" s="30">
        <v>1248</v>
      </c>
      <c r="W2554" s="30">
        <v>2106</v>
      </c>
      <c r="X2554" s="30">
        <v>2145</v>
      </c>
      <c r="Y2554" s="30">
        <v>1287</v>
      </c>
      <c r="Z2554" s="30">
        <v>1989</v>
      </c>
      <c r="AA2554" s="30">
        <v>1326</v>
      </c>
      <c r="AB2554" s="30">
        <v>1404</v>
      </c>
      <c r="AC2554" s="30">
        <v>1794</v>
      </c>
      <c r="AD2554" s="30">
        <v>1482</v>
      </c>
      <c r="AE2554" s="30">
        <v>1180</v>
      </c>
      <c r="AF2554" s="30">
        <v>1989</v>
      </c>
    </row>
    <row r="2555" spans="1:32" x14ac:dyDescent="0.45">
      <c r="A2555" s="29" t="s">
        <v>518</v>
      </c>
      <c r="B2555" s="29" t="s">
        <v>519</v>
      </c>
      <c r="C2555" s="29" t="s">
        <v>3299</v>
      </c>
      <c r="D2555" s="29" t="s">
        <v>3300</v>
      </c>
      <c r="E2555" s="29" t="s">
        <v>3320</v>
      </c>
      <c r="F2555" s="29" t="s">
        <v>3321</v>
      </c>
      <c r="G2555" s="29" t="s">
        <v>3233</v>
      </c>
      <c r="H2555" s="29" t="s">
        <v>3234</v>
      </c>
      <c r="I2555" s="29" t="s">
        <v>3262</v>
      </c>
      <c r="J2555" s="29" t="s">
        <v>3263</v>
      </c>
      <c r="K2555" s="29" t="s">
        <v>3264</v>
      </c>
      <c r="L2555" s="29" t="s">
        <v>3103</v>
      </c>
      <c r="M2555" s="29" t="s">
        <v>3265</v>
      </c>
      <c r="N2555" s="29" t="s">
        <v>3266</v>
      </c>
      <c r="O2555" s="29" t="s">
        <v>3271</v>
      </c>
      <c r="P2555" s="29" t="s">
        <v>3272</v>
      </c>
      <c r="Q2555" s="29" t="s">
        <v>3209</v>
      </c>
      <c r="R2555" s="29" t="s">
        <v>3210</v>
      </c>
      <c r="S2555" s="29" t="s">
        <v>3098</v>
      </c>
      <c r="T2555" s="29"/>
      <c r="U2555" s="30">
        <v>1362</v>
      </c>
      <c r="V2555" s="30">
        <v>1014</v>
      </c>
      <c r="W2555" s="30">
        <v>2044</v>
      </c>
      <c r="X2555" s="30">
        <v>1754</v>
      </c>
      <c r="Y2555" s="30">
        <v>1609</v>
      </c>
      <c r="Z2555" s="30">
        <v>1551</v>
      </c>
      <c r="AA2555" s="30">
        <v>3204</v>
      </c>
      <c r="AB2555" s="30">
        <v>4234</v>
      </c>
      <c r="AC2555" s="30">
        <v>2334</v>
      </c>
      <c r="AD2555" s="30">
        <v>2958</v>
      </c>
      <c r="AE2555" s="30">
        <v>4103</v>
      </c>
      <c r="AF2555" s="30">
        <v>1232</v>
      </c>
    </row>
    <row r="2556" spans="1:32" x14ac:dyDescent="0.45">
      <c r="A2556" s="29" t="s">
        <v>518</v>
      </c>
      <c r="B2556" s="29" t="s">
        <v>519</v>
      </c>
      <c r="C2556" s="29" t="s">
        <v>3299</v>
      </c>
      <c r="D2556" s="29" t="s">
        <v>3300</v>
      </c>
      <c r="E2556" s="29" t="s">
        <v>3320</v>
      </c>
      <c r="F2556" s="29" t="s">
        <v>3321</v>
      </c>
      <c r="G2556" s="29" t="s">
        <v>3233</v>
      </c>
      <c r="H2556" s="29" t="s">
        <v>3234</v>
      </c>
      <c r="I2556" s="29" t="s">
        <v>3262</v>
      </c>
      <c r="J2556" s="29" t="s">
        <v>3263</v>
      </c>
      <c r="K2556" s="29" t="s">
        <v>3264</v>
      </c>
      <c r="L2556" s="29" t="s">
        <v>3103</v>
      </c>
      <c r="M2556" s="29" t="s">
        <v>3265</v>
      </c>
      <c r="N2556" s="29" t="s">
        <v>3266</v>
      </c>
      <c r="O2556" s="29" t="s">
        <v>3273</v>
      </c>
      <c r="P2556" s="29" t="s">
        <v>3274</v>
      </c>
      <c r="Q2556" s="29" t="s">
        <v>3209</v>
      </c>
      <c r="R2556" s="29" t="s">
        <v>3210</v>
      </c>
      <c r="S2556" s="29" t="s">
        <v>3098</v>
      </c>
      <c r="T2556" s="29"/>
      <c r="U2556" s="30">
        <v>117</v>
      </c>
      <c r="V2556" s="30">
        <v>0</v>
      </c>
      <c r="W2556" s="30">
        <v>78</v>
      </c>
      <c r="X2556" s="30">
        <v>0</v>
      </c>
      <c r="Y2556" s="30">
        <v>78</v>
      </c>
      <c r="Z2556" s="30">
        <v>0</v>
      </c>
      <c r="AA2556" s="30">
        <v>78</v>
      </c>
      <c r="AB2556" s="30">
        <v>39</v>
      </c>
      <c r="AC2556" s="30">
        <v>234</v>
      </c>
      <c r="AD2556" s="30">
        <v>39</v>
      </c>
      <c r="AE2556" s="30">
        <v>0</v>
      </c>
      <c r="AF2556" s="30">
        <v>0</v>
      </c>
    </row>
    <row r="2557" spans="1:32" x14ac:dyDescent="0.45">
      <c r="A2557" s="29" t="s">
        <v>518</v>
      </c>
      <c r="B2557" s="29" t="s">
        <v>519</v>
      </c>
      <c r="C2557" s="29" t="s">
        <v>3299</v>
      </c>
      <c r="D2557" s="29" t="s">
        <v>3300</v>
      </c>
      <c r="E2557" s="29" t="s">
        <v>3320</v>
      </c>
      <c r="F2557" s="29" t="s">
        <v>3321</v>
      </c>
      <c r="G2557" s="29" t="s">
        <v>3233</v>
      </c>
      <c r="H2557" s="29" t="s">
        <v>3234</v>
      </c>
      <c r="I2557" s="29" t="s">
        <v>3262</v>
      </c>
      <c r="J2557" s="29" t="s">
        <v>3263</v>
      </c>
      <c r="K2557" s="29" t="s">
        <v>3264</v>
      </c>
      <c r="L2557" s="29" t="s">
        <v>3103</v>
      </c>
      <c r="M2557" s="29" t="s">
        <v>3265</v>
      </c>
      <c r="N2557" s="29" t="s">
        <v>3266</v>
      </c>
      <c r="O2557" s="29" t="s">
        <v>3372</v>
      </c>
      <c r="P2557" s="29" t="s">
        <v>3373</v>
      </c>
      <c r="Q2557" s="29" t="s">
        <v>3209</v>
      </c>
      <c r="R2557" s="29" t="s">
        <v>3210</v>
      </c>
      <c r="S2557" s="29" t="s">
        <v>3098</v>
      </c>
      <c r="T2557" s="29"/>
      <c r="U2557" s="30">
        <v>7757</v>
      </c>
      <c r="V2557" s="30">
        <v>2378</v>
      </c>
      <c r="W2557" s="30">
        <v>13586</v>
      </c>
      <c r="X2557" s="30">
        <v>5292</v>
      </c>
      <c r="Y2557" s="30">
        <v>7974</v>
      </c>
      <c r="Z2557" s="30">
        <v>17545</v>
      </c>
      <c r="AA2557" s="30">
        <v>2334</v>
      </c>
      <c r="AB2557" s="30">
        <v>1739</v>
      </c>
      <c r="AC2557" s="30">
        <v>4043</v>
      </c>
      <c r="AD2557" s="30">
        <v>3632</v>
      </c>
      <c r="AE2557" s="30">
        <v>4668</v>
      </c>
      <c r="AF2557" s="30">
        <v>4640</v>
      </c>
    </row>
    <row r="2558" spans="1:32" x14ac:dyDescent="0.45">
      <c r="A2558" s="29" t="s">
        <v>518</v>
      </c>
      <c r="B2558" s="29" t="s">
        <v>519</v>
      </c>
      <c r="C2558" s="29" t="s">
        <v>3299</v>
      </c>
      <c r="D2558" s="29" t="s">
        <v>3300</v>
      </c>
      <c r="E2558" s="29" t="s">
        <v>3320</v>
      </c>
      <c r="F2558" s="29" t="s">
        <v>3321</v>
      </c>
      <c r="G2558" s="29" t="s">
        <v>3233</v>
      </c>
      <c r="H2558" s="29" t="s">
        <v>3234</v>
      </c>
      <c r="I2558" s="29" t="s">
        <v>3262</v>
      </c>
      <c r="J2558" s="29" t="s">
        <v>3263</v>
      </c>
      <c r="K2558" s="29" t="s">
        <v>3264</v>
      </c>
      <c r="L2558" s="29" t="s">
        <v>3103</v>
      </c>
      <c r="M2558" s="29" t="s">
        <v>3322</v>
      </c>
      <c r="N2558" s="29" t="s">
        <v>3323</v>
      </c>
      <c r="O2558" s="29" t="s">
        <v>3324</v>
      </c>
      <c r="P2558" s="29" t="s">
        <v>3325</v>
      </c>
      <c r="Q2558" s="29" t="s">
        <v>3209</v>
      </c>
      <c r="R2558" s="29" t="s">
        <v>3210</v>
      </c>
      <c r="S2558" s="29" t="s">
        <v>3098</v>
      </c>
      <c r="T2558" s="29"/>
      <c r="U2558" s="30">
        <v>5600</v>
      </c>
      <c r="V2558" s="30">
        <v>5600</v>
      </c>
      <c r="W2558" s="30">
        <v>5600</v>
      </c>
      <c r="X2558" s="30">
        <v>5600</v>
      </c>
      <c r="Y2558" s="30">
        <v>5600</v>
      </c>
      <c r="Z2558" s="30">
        <v>5600</v>
      </c>
      <c r="AA2558" s="30">
        <v>5600</v>
      </c>
      <c r="AB2558" s="30">
        <v>5600</v>
      </c>
      <c r="AC2558" s="30">
        <v>5600</v>
      </c>
      <c r="AD2558" s="30">
        <v>5600</v>
      </c>
      <c r="AE2558" s="30">
        <v>5600</v>
      </c>
      <c r="AF2558" s="30">
        <v>5600</v>
      </c>
    </row>
    <row r="2559" spans="1:32" x14ac:dyDescent="0.45">
      <c r="A2559" s="29" t="s">
        <v>518</v>
      </c>
      <c r="B2559" s="29" t="s">
        <v>519</v>
      </c>
      <c r="C2559" s="29" t="s">
        <v>3299</v>
      </c>
      <c r="D2559" s="29" t="s">
        <v>3300</v>
      </c>
      <c r="E2559" s="29" t="s">
        <v>3320</v>
      </c>
      <c r="F2559" s="29" t="s">
        <v>3321</v>
      </c>
      <c r="G2559" s="29" t="s">
        <v>3233</v>
      </c>
      <c r="H2559" s="29" t="s">
        <v>3234</v>
      </c>
      <c r="I2559" s="29" t="s">
        <v>3262</v>
      </c>
      <c r="J2559" s="29" t="s">
        <v>3263</v>
      </c>
      <c r="K2559" s="29" t="s">
        <v>3264</v>
      </c>
      <c r="L2559" s="29" t="s">
        <v>3103</v>
      </c>
      <c r="M2559" s="29" t="s">
        <v>3322</v>
      </c>
      <c r="N2559" s="29" t="s">
        <v>3323</v>
      </c>
      <c r="O2559" s="29" t="s">
        <v>3374</v>
      </c>
      <c r="P2559" s="29" t="s">
        <v>3375</v>
      </c>
      <c r="Q2559" s="29" t="s">
        <v>3209</v>
      </c>
      <c r="R2559" s="29" t="s">
        <v>3210</v>
      </c>
      <c r="S2559" s="29" t="s">
        <v>3098</v>
      </c>
      <c r="T2559" s="29"/>
      <c r="U2559" s="30">
        <v>1500</v>
      </c>
      <c r="V2559" s="30">
        <v>1500</v>
      </c>
      <c r="W2559" s="30">
        <v>1500</v>
      </c>
      <c r="X2559" s="30">
        <v>1500</v>
      </c>
      <c r="Y2559" s="30">
        <v>1500</v>
      </c>
      <c r="Z2559" s="30">
        <v>1500</v>
      </c>
      <c r="AA2559" s="30">
        <v>1500</v>
      </c>
      <c r="AB2559" s="30">
        <v>1500</v>
      </c>
      <c r="AC2559" s="30">
        <v>1500</v>
      </c>
      <c r="AD2559" s="30">
        <v>1500</v>
      </c>
      <c r="AE2559" s="30">
        <v>1500</v>
      </c>
      <c r="AF2559" s="30">
        <v>1500</v>
      </c>
    </row>
    <row r="2560" spans="1:32" x14ac:dyDescent="0.45">
      <c r="A2560" s="29" t="s">
        <v>518</v>
      </c>
      <c r="B2560" s="29" t="s">
        <v>519</v>
      </c>
      <c r="C2560" s="29" t="s">
        <v>3299</v>
      </c>
      <c r="D2560" s="29" t="s">
        <v>3300</v>
      </c>
      <c r="E2560" s="29" t="s">
        <v>3320</v>
      </c>
      <c r="F2560" s="29" t="s">
        <v>3321</v>
      </c>
      <c r="G2560" s="29" t="s">
        <v>3233</v>
      </c>
      <c r="H2560" s="29" t="s">
        <v>3234</v>
      </c>
      <c r="I2560" s="29" t="s">
        <v>3262</v>
      </c>
      <c r="J2560" s="29" t="s">
        <v>3263</v>
      </c>
      <c r="K2560" s="29" t="s">
        <v>3264</v>
      </c>
      <c r="L2560" s="29" t="s">
        <v>3103</v>
      </c>
      <c r="M2560" s="29" t="s">
        <v>3322</v>
      </c>
      <c r="N2560" s="29" t="s">
        <v>3323</v>
      </c>
      <c r="O2560" s="29" t="s">
        <v>3618</v>
      </c>
      <c r="P2560" s="29" t="s">
        <v>3619</v>
      </c>
      <c r="Q2560" s="29" t="s">
        <v>3209</v>
      </c>
      <c r="R2560" s="29" t="s">
        <v>3210</v>
      </c>
      <c r="S2560" s="29" t="s">
        <v>3098</v>
      </c>
      <c r="T2560" s="29"/>
      <c r="U2560" s="30">
        <v>1000</v>
      </c>
      <c r="V2560" s="30">
        <v>1000</v>
      </c>
      <c r="W2560" s="30">
        <v>1000</v>
      </c>
      <c r="X2560" s="30">
        <v>1000</v>
      </c>
      <c r="Y2560" s="30">
        <v>1000</v>
      </c>
      <c r="Z2560" s="30">
        <v>1000</v>
      </c>
      <c r="AA2560" s="30">
        <v>1000</v>
      </c>
      <c r="AB2560" s="30">
        <v>1000</v>
      </c>
      <c r="AC2560" s="30">
        <v>1000</v>
      </c>
      <c r="AD2560" s="30">
        <v>1000</v>
      </c>
      <c r="AE2560" s="30">
        <v>1000</v>
      </c>
      <c r="AF2560" s="30">
        <v>1000</v>
      </c>
    </row>
    <row r="2561" spans="1:32" x14ac:dyDescent="0.45">
      <c r="A2561" s="29" t="s">
        <v>518</v>
      </c>
      <c r="B2561" s="29" t="s">
        <v>519</v>
      </c>
      <c r="C2561" s="29" t="s">
        <v>3299</v>
      </c>
      <c r="D2561" s="29" t="s">
        <v>3300</v>
      </c>
      <c r="E2561" s="29" t="s">
        <v>3320</v>
      </c>
      <c r="F2561" s="29" t="s">
        <v>3321</v>
      </c>
      <c r="G2561" s="29" t="s">
        <v>3233</v>
      </c>
      <c r="H2561" s="29" t="s">
        <v>3234</v>
      </c>
      <c r="I2561" s="29" t="s">
        <v>3275</v>
      </c>
      <c r="J2561" s="29" t="s">
        <v>3276</v>
      </c>
      <c r="K2561" s="29" t="s">
        <v>3277</v>
      </c>
      <c r="L2561" s="29" t="s">
        <v>3100</v>
      </c>
      <c r="M2561" s="29" t="s">
        <v>3312</v>
      </c>
      <c r="N2561" s="29" t="s">
        <v>3313</v>
      </c>
      <c r="O2561" s="29" t="s">
        <v>3314</v>
      </c>
      <c r="P2561" s="29" t="s">
        <v>3315</v>
      </c>
      <c r="Q2561" s="29" t="s">
        <v>3209</v>
      </c>
      <c r="R2561" s="29" t="s">
        <v>3210</v>
      </c>
      <c r="S2561" s="29" t="s">
        <v>3098</v>
      </c>
      <c r="T2561" s="29"/>
      <c r="U2561" s="30">
        <v>30000</v>
      </c>
      <c r="V2561" s="30">
        <v>30000</v>
      </c>
      <c r="W2561" s="30">
        <v>30000</v>
      </c>
      <c r="X2561" s="30">
        <v>30000</v>
      </c>
      <c r="Y2561" s="30">
        <v>5806</v>
      </c>
      <c r="Z2561" s="30">
        <v>0</v>
      </c>
      <c r="AA2561" s="30">
        <v>0</v>
      </c>
      <c r="AB2561" s="30">
        <v>0</v>
      </c>
      <c r="AC2561" s="30">
        <v>0</v>
      </c>
      <c r="AD2561" s="30">
        <v>0</v>
      </c>
      <c r="AE2561" s="30">
        <v>0</v>
      </c>
      <c r="AF2561" s="30">
        <v>0</v>
      </c>
    </row>
    <row r="2562" spans="1:32" x14ac:dyDescent="0.45">
      <c r="A2562" s="29" t="s">
        <v>518</v>
      </c>
      <c r="B2562" s="29" t="s">
        <v>519</v>
      </c>
      <c r="C2562" s="29" t="s">
        <v>3299</v>
      </c>
      <c r="D2562" s="29" t="s">
        <v>3300</v>
      </c>
      <c r="E2562" s="29" t="s">
        <v>3320</v>
      </c>
      <c r="F2562" s="29" t="s">
        <v>3321</v>
      </c>
      <c r="G2562" s="29" t="s">
        <v>3233</v>
      </c>
      <c r="H2562" s="29" t="s">
        <v>3234</v>
      </c>
      <c r="I2562" s="29" t="s">
        <v>3275</v>
      </c>
      <c r="J2562" s="29" t="s">
        <v>3276</v>
      </c>
      <c r="K2562" s="29" t="s">
        <v>3287</v>
      </c>
      <c r="L2562" s="29" t="s">
        <v>3101</v>
      </c>
      <c r="M2562" s="29" t="s">
        <v>3316</v>
      </c>
      <c r="N2562" s="29" t="s">
        <v>3317</v>
      </c>
      <c r="O2562" s="29" t="s">
        <v>3318</v>
      </c>
      <c r="P2562" s="29" t="s">
        <v>3319</v>
      </c>
      <c r="Q2562" s="29" t="s">
        <v>3209</v>
      </c>
      <c r="R2562" s="29" t="s">
        <v>3210</v>
      </c>
      <c r="S2562" s="29" t="s">
        <v>3098</v>
      </c>
      <c r="T2562" s="29"/>
      <c r="U2562" s="30">
        <v>8160</v>
      </c>
      <c r="V2562" s="30">
        <v>8160</v>
      </c>
      <c r="W2562" s="30">
        <v>8160</v>
      </c>
      <c r="X2562" s="30">
        <v>8160</v>
      </c>
      <c r="Y2562" s="30">
        <v>1581</v>
      </c>
      <c r="Z2562" s="30">
        <v>0</v>
      </c>
      <c r="AA2562" s="30">
        <v>0</v>
      </c>
      <c r="AB2562" s="30">
        <v>0</v>
      </c>
      <c r="AC2562" s="30">
        <v>0</v>
      </c>
      <c r="AD2562" s="30">
        <v>0</v>
      </c>
      <c r="AE2562" s="30">
        <v>0</v>
      </c>
      <c r="AF2562" s="30">
        <v>0</v>
      </c>
    </row>
    <row r="2563" spans="1:32" x14ac:dyDescent="0.45">
      <c r="A2563" s="29" t="s">
        <v>518</v>
      </c>
      <c r="B2563" s="29" t="s">
        <v>519</v>
      </c>
      <c r="C2563" s="29" t="s">
        <v>3299</v>
      </c>
      <c r="D2563" s="29" t="s">
        <v>3300</v>
      </c>
      <c r="E2563" s="29" t="s">
        <v>3320</v>
      </c>
      <c r="F2563" s="29" t="s">
        <v>3321</v>
      </c>
      <c r="G2563" s="29" t="s">
        <v>3233</v>
      </c>
      <c r="H2563" s="29" t="s">
        <v>3234</v>
      </c>
      <c r="I2563" s="29" t="s">
        <v>3275</v>
      </c>
      <c r="J2563" s="29" t="s">
        <v>3276</v>
      </c>
      <c r="K2563" s="29" t="s">
        <v>3287</v>
      </c>
      <c r="L2563" s="29" t="s">
        <v>3101</v>
      </c>
      <c r="M2563" s="29" t="s">
        <v>3288</v>
      </c>
      <c r="N2563" s="29" t="s">
        <v>3289</v>
      </c>
      <c r="O2563" s="29" t="s">
        <v>3290</v>
      </c>
      <c r="P2563" s="29" t="s">
        <v>3291</v>
      </c>
      <c r="Q2563" s="29" t="s">
        <v>3209</v>
      </c>
      <c r="R2563" s="29" t="s">
        <v>3210</v>
      </c>
      <c r="S2563" s="29" t="s">
        <v>3098</v>
      </c>
      <c r="T2563" s="29"/>
      <c r="U2563" s="30">
        <v>0</v>
      </c>
      <c r="V2563" s="30">
        <v>0</v>
      </c>
      <c r="W2563" s="30">
        <v>0</v>
      </c>
      <c r="X2563" s="30">
        <v>0</v>
      </c>
      <c r="Y2563" s="30">
        <v>0</v>
      </c>
      <c r="Z2563" s="30">
        <v>0</v>
      </c>
      <c r="AA2563" s="30">
        <v>0</v>
      </c>
      <c r="AB2563" s="30">
        <v>0</v>
      </c>
      <c r="AC2563" s="30">
        <v>0</v>
      </c>
      <c r="AD2563" s="30">
        <v>0</v>
      </c>
      <c r="AE2563" s="30">
        <v>0</v>
      </c>
      <c r="AF2563" s="30">
        <v>0</v>
      </c>
    </row>
    <row r="2564" spans="1:32" x14ac:dyDescent="0.45">
      <c r="A2564" s="29" t="s">
        <v>832</v>
      </c>
      <c r="B2564" s="29" t="s">
        <v>833</v>
      </c>
      <c r="C2564" s="29" t="s">
        <v>3299</v>
      </c>
      <c r="D2564" s="29" t="s">
        <v>3300</v>
      </c>
      <c r="E2564" s="29" t="s">
        <v>3301</v>
      </c>
      <c r="F2564" s="29" t="s">
        <v>3302</v>
      </c>
      <c r="G2564" s="29" t="s">
        <v>3200</v>
      </c>
      <c r="H2564" s="29" t="s">
        <v>3201</v>
      </c>
      <c r="I2564" s="29" t="s">
        <v>3226</v>
      </c>
      <c r="J2564" s="29" t="s">
        <v>3227</v>
      </c>
      <c r="K2564" s="29" t="s">
        <v>3228</v>
      </c>
      <c r="L2564" s="29" t="s">
        <v>3111</v>
      </c>
      <c r="M2564" s="29" t="s">
        <v>3229</v>
      </c>
      <c r="N2564" s="29" t="s">
        <v>3230</v>
      </c>
      <c r="O2564" s="29" t="s">
        <v>3231</v>
      </c>
      <c r="P2564" s="29" t="s">
        <v>3232</v>
      </c>
      <c r="Q2564" s="29" t="s">
        <v>3209</v>
      </c>
      <c r="R2564" s="29" t="s">
        <v>3210</v>
      </c>
      <c r="S2564" s="29" t="s">
        <v>3098</v>
      </c>
      <c r="T2564" s="29"/>
      <c r="U2564" s="30">
        <v>0</v>
      </c>
      <c r="V2564" s="30">
        <v>0</v>
      </c>
      <c r="W2564" s="30">
        <v>0</v>
      </c>
      <c r="X2564" s="30">
        <v>0</v>
      </c>
      <c r="Y2564" s="30">
        <v>0</v>
      </c>
      <c r="Z2564" s="30">
        <v>0</v>
      </c>
      <c r="AA2564" s="30">
        <v>0</v>
      </c>
      <c r="AB2564" s="30">
        <v>0</v>
      </c>
      <c r="AC2564" s="30">
        <v>0</v>
      </c>
      <c r="AD2564" s="30">
        <v>0</v>
      </c>
      <c r="AE2564" s="30">
        <v>0</v>
      </c>
      <c r="AF2564" s="30">
        <v>0</v>
      </c>
    </row>
    <row r="2565" spans="1:32" x14ac:dyDescent="0.45">
      <c r="A2565" s="29" t="s">
        <v>832</v>
      </c>
      <c r="B2565" s="29" t="s">
        <v>833</v>
      </c>
      <c r="C2565" s="29" t="s">
        <v>3299</v>
      </c>
      <c r="D2565" s="29" t="s">
        <v>3300</v>
      </c>
      <c r="E2565" s="29" t="s">
        <v>3301</v>
      </c>
      <c r="F2565" s="29" t="s">
        <v>3302</v>
      </c>
      <c r="G2565" s="29" t="s">
        <v>3200</v>
      </c>
      <c r="H2565" s="29" t="s">
        <v>3201</v>
      </c>
      <c r="I2565" s="29" t="s">
        <v>3226</v>
      </c>
      <c r="J2565" s="29" t="s">
        <v>3227</v>
      </c>
      <c r="K2565" s="29" t="s">
        <v>3228</v>
      </c>
      <c r="L2565" s="29" t="s">
        <v>3111</v>
      </c>
      <c r="M2565" s="29" t="s">
        <v>3295</v>
      </c>
      <c r="N2565" s="29" t="s">
        <v>3296</v>
      </c>
      <c r="O2565" s="29" t="s">
        <v>3297</v>
      </c>
      <c r="P2565" s="29" t="s">
        <v>3298</v>
      </c>
      <c r="Q2565" s="29" t="s">
        <v>3209</v>
      </c>
      <c r="R2565" s="29" t="s">
        <v>3210</v>
      </c>
      <c r="S2565" s="29" t="s">
        <v>3098</v>
      </c>
      <c r="T2565" s="29"/>
      <c r="U2565" s="30">
        <v>0</v>
      </c>
      <c r="V2565" s="30">
        <v>0</v>
      </c>
      <c r="W2565" s="30">
        <v>0</v>
      </c>
      <c r="X2565" s="30">
        <v>0</v>
      </c>
      <c r="Y2565" s="30">
        <v>0</v>
      </c>
      <c r="Z2565" s="30">
        <v>0</v>
      </c>
      <c r="AA2565" s="30">
        <v>0</v>
      </c>
      <c r="AB2565" s="30">
        <v>0</v>
      </c>
      <c r="AC2565" s="30">
        <v>0</v>
      </c>
      <c r="AD2565" s="30">
        <v>0</v>
      </c>
      <c r="AE2565" s="30">
        <v>0</v>
      </c>
      <c r="AF2565" s="30">
        <v>0</v>
      </c>
    </row>
    <row r="2566" spans="1:32" x14ac:dyDescent="0.45">
      <c r="A2566" s="29" t="s">
        <v>832</v>
      </c>
      <c r="B2566" s="29" t="s">
        <v>833</v>
      </c>
      <c r="C2566" s="29" t="s">
        <v>3299</v>
      </c>
      <c r="D2566" s="29" t="s">
        <v>3300</v>
      </c>
      <c r="E2566" s="29" t="s">
        <v>3301</v>
      </c>
      <c r="F2566" s="29" t="s">
        <v>3302</v>
      </c>
      <c r="G2566" s="29" t="s">
        <v>3233</v>
      </c>
      <c r="H2566" s="29" t="s">
        <v>3234</v>
      </c>
      <c r="I2566" s="29" t="s">
        <v>3242</v>
      </c>
      <c r="J2566" s="29" t="s">
        <v>3243</v>
      </c>
      <c r="K2566" s="29" t="s">
        <v>3244</v>
      </c>
      <c r="L2566" s="29" t="s">
        <v>3104</v>
      </c>
      <c r="M2566" s="29" t="s">
        <v>3436</v>
      </c>
      <c r="N2566" s="29" t="s">
        <v>3437</v>
      </c>
      <c r="O2566" s="29" t="s">
        <v>3438</v>
      </c>
      <c r="P2566" s="29" t="s">
        <v>3439</v>
      </c>
      <c r="Q2566" s="29" t="s">
        <v>3209</v>
      </c>
      <c r="R2566" s="29" t="s">
        <v>3210</v>
      </c>
      <c r="S2566" s="29" t="s">
        <v>3098</v>
      </c>
      <c r="T2566" s="29"/>
      <c r="U2566" s="30">
        <v>3000</v>
      </c>
      <c r="V2566" s="30">
        <v>3000</v>
      </c>
      <c r="W2566" s="30">
        <v>3000</v>
      </c>
      <c r="X2566" s="30">
        <v>3000</v>
      </c>
      <c r="Y2566" s="30">
        <v>3000</v>
      </c>
      <c r="Z2566" s="30">
        <v>3000</v>
      </c>
      <c r="AA2566" s="30">
        <v>3000</v>
      </c>
      <c r="AB2566" s="30">
        <v>3000</v>
      </c>
      <c r="AC2566" s="30">
        <v>3000</v>
      </c>
      <c r="AD2566" s="30">
        <v>3000</v>
      </c>
      <c r="AE2566" s="30">
        <v>3000</v>
      </c>
      <c r="AF2566" s="30">
        <v>3000</v>
      </c>
    </row>
    <row r="2567" spans="1:32" x14ac:dyDescent="0.45">
      <c r="A2567" s="29" t="s">
        <v>832</v>
      </c>
      <c r="B2567" s="29" t="s">
        <v>833</v>
      </c>
      <c r="C2567" s="29" t="s">
        <v>3299</v>
      </c>
      <c r="D2567" s="29" t="s">
        <v>3300</v>
      </c>
      <c r="E2567" s="29" t="s">
        <v>3301</v>
      </c>
      <c r="F2567" s="29" t="s">
        <v>3302</v>
      </c>
      <c r="G2567" s="29" t="s">
        <v>3233</v>
      </c>
      <c r="H2567" s="29" t="s">
        <v>3234</v>
      </c>
      <c r="I2567" s="29" t="s">
        <v>3242</v>
      </c>
      <c r="J2567" s="29" t="s">
        <v>3243</v>
      </c>
      <c r="K2567" s="29" t="s">
        <v>3244</v>
      </c>
      <c r="L2567" s="29" t="s">
        <v>3104</v>
      </c>
      <c r="M2567" s="29" t="s">
        <v>3245</v>
      </c>
      <c r="N2567" s="29" t="s">
        <v>3246</v>
      </c>
      <c r="O2567" s="29" t="s">
        <v>3464</v>
      </c>
      <c r="P2567" s="29" t="s">
        <v>3465</v>
      </c>
      <c r="Q2567" s="29" t="s">
        <v>3209</v>
      </c>
      <c r="R2567" s="29" t="s">
        <v>3210</v>
      </c>
      <c r="S2567" s="29" t="s">
        <v>3098</v>
      </c>
      <c r="T2567" s="29"/>
      <c r="U2567" s="30">
        <v>11000</v>
      </c>
      <c r="V2567" s="30">
        <v>11000</v>
      </c>
      <c r="W2567" s="30">
        <v>11000</v>
      </c>
      <c r="X2567" s="30">
        <v>11000</v>
      </c>
      <c r="Y2567" s="30">
        <v>11000</v>
      </c>
      <c r="Z2567" s="30">
        <v>11000</v>
      </c>
      <c r="AA2567" s="30">
        <v>11000</v>
      </c>
      <c r="AB2567" s="30">
        <v>11000</v>
      </c>
      <c r="AC2567" s="30">
        <v>11000</v>
      </c>
      <c r="AD2567" s="30">
        <v>11000</v>
      </c>
      <c r="AE2567" s="30">
        <v>11000</v>
      </c>
      <c r="AF2567" s="30">
        <v>11000</v>
      </c>
    </row>
    <row r="2568" spans="1:32" x14ac:dyDescent="0.45">
      <c r="A2568" s="29" t="s">
        <v>832</v>
      </c>
      <c r="B2568" s="29" t="s">
        <v>833</v>
      </c>
      <c r="C2568" s="29" t="s">
        <v>3299</v>
      </c>
      <c r="D2568" s="29" t="s">
        <v>3300</v>
      </c>
      <c r="E2568" s="29" t="s">
        <v>3301</v>
      </c>
      <c r="F2568" s="29" t="s">
        <v>3302</v>
      </c>
      <c r="G2568" s="29" t="s">
        <v>3233</v>
      </c>
      <c r="H2568" s="29" t="s">
        <v>3234</v>
      </c>
      <c r="I2568" s="29" t="s">
        <v>3262</v>
      </c>
      <c r="J2568" s="29" t="s">
        <v>3263</v>
      </c>
      <c r="K2568" s="29" t="s">
        <v>3264</v>
      </c>
      <c r="L2568" s="29" t="s">
        <v>3103</v>
      </c>
      <c r="M2568" s="29" t="s">
        <v>3322</v>
      </c>
      <c r="N2568" s="29" t="s">
        <v>3323</v>
      </c>
      <c r="O2568" s="29" t="s">
        <v>3374</v>
      </c>
      <c r="P2568" s="29" t="s">
        <v>3375</v>
      </c>
      <c r="Q2568" s="29" t="s">
        <v>3209</v>
      </c>
      <c r="R2568" s="29" t="s">
        <v>3210</v>
      </c>
      <c r="S2568" s="29" t="s">
        <v>3098</v>
      </c>
      <c r="T2568" s="29"/>
      <c r="U2568" s="30">
        <v>1000</v>
      </c>
      <c r="V2568" s="30">
        <v>1000</v>
      </c>
      <c r="W2568" s="30">
        <v>1000</v>
      </c>
      <c r="X2568" s="30">
        <v>1000</v>
      </c>
      <c r="Y2568" s="30">
        <v>1000</v>
      </c>
      <c r="Z2568" s="30">
        <v>1000</v>
      </c>
      <c r="AA2568" s="30">
        <v>1000</v>
      </c>
      <c r="AB2568" s="30">
        <v>1000</v>
      </c>
      <c r="AC2568" s="30">
        <v>1000</v>
      </c>
      <c r="AD2568" s="30">
        <v>1000</v>
      </c>
      <c r="AE2568" s="30">
        <v>1000</v>
      </c>
      <c r="AF2568" s="30">
        <v>1000</v>
      </c>
    </row>
    <row r="2569" spans="1:32" x14ac:dyDescent="0.45">
      <c r="A2569" s="29" t="s">
        <v>832</v>
      </c>
      <c r="B2569" s="29" t="s">
        <v>833</v>
      </c>
      <c r="C2569" s="29" t="s">
        <v>3299</v>
      </c>
      <c r="D2569" s="29" t="s">
        <v>3300</v>
      </c>
      <c r="E2569" s="29" t="s">
        <v>3301</v>
      </c>
      <c r="F2569" s="29" t="s">
        <v>3302</v>
      </c>
      <c r="G2569" s="29" t="s">
        <v>3233</v>
      </c>
      <c r="H2569" s="29" t="s">
        <v>3234</v>
      </c>
      <c r="I2569" s="29" t="s">
        <v>3262</v>
      </c>
      <c r="J2569" s="29" t="s">
        <v>3263</v>
      </c>
      <c r="K2569" s="29" t="s">
        <v>3264</v>
      </c>
      <c r="L2569" s="29" t="s">
        <v>3103</v>
      </c>
      <c r="M2569" s="29" t="s">
        <v>3326</v>
      </c>
      <c r="N2569" s="29" t="s">
        <v>3327</v>
      </c>
      <c r="O2569" s="29" t="s">
        <v>3527</v>
      </c>
      <c r="P2569" s="29" t="s">
        <v>3528</v>
      </c>
      <c r="Q2569" s="29" t="s">
        <v>3209</v>
      </c>
      <c r="R2569" s="29" t="s">
        <v>3210</v>
      </c>
      <c r="S2569" s="29" t="s">
        <v>3098</v>
      </c>
      <c r="T2569" s="29"/>
      <c r="U2569" s="30">
        <v>6154</v>
      </c>
      <c r="V2569" s="30">
        <v>10781</v>
      </c>
      <c r="W2569" s="30">
        <v>19709</v>
      </c>
      <c r="X2569" s="30">
        <v>14933</v>
      </c>
      <c r="Y2569" s="30">
        <v>28990</v>
      </c>
      <c r="Z2569" s="30">
        <v>20600</v>
      </c>
      <c r="AA2569" s="30">
        <v>24109</v>
      </c>
      <c r="AB2569" s="30">
        <v>36177</v>
      </c>
      <c r="AC2569" s="30">
        <v>64176</v>
      </c>
      <c r="AD2569" s="30">
        <v>36555</v>
      </c>
      <c r="AE2569" s="30">
        <v>18243</v>
      </c>
      <c r="AF2569" s="30">
        <v>10819</v>
      </c>
    </row>
    <row r="2570" spans="1:32" x14ac:dyDescent="0.45">
      <c r="A2570" s="29" t="s">
        <v>832</v>
      </c>
      <c r="B2570" s="29" t="s">
        <v>833</v>
      </c>
      <c r="C2570" s="29" t="s">
        <v>3299</v>
      </c>
      <c r="D2570" s="29" t="s">
        <v>3300</v>
      </c>
      <c r="E2570" s="29" t="s">
        <v>3301</v>
      </c>
      <c r="F2570" s="29" t="s">
        <v>3302</v>
      </c>
      <c r="G2570" s="29" t="s">
        <v>3233</v>
      </c>
      <c r="H2570" s="29" t="s">
        <v>3234</v>
      </c>
      <c r="I2570" s="29" t="s">
        <v>3262</v>
      </c>
      <c r="J2570" s="29" t="s">
        <v>3263</v>
      </c>
      <c r="K2570" s="29" t="s">
        <v>3264</v>
      </c>
      <c r="L2570" s="29" t="s">
        <v>3103</v>
      </c>
      <c r="M2570" s="29" t="s">
        <v>3326</v>
      </c>
      <c r="N2570" s="29" t="s">
        <v>3327</v>
      </c>
      <c r="O2570" s="29" t="s">
        <v>3328</v>
      </c>
      <c r="P2570" s="29" t="s">
        <v>3329</v>
      </c>
      <c r="Q2570" s="29" t="s">
        <v>3209</v>
      </c>
      <c r="R2570" s="29" t="s">
        <v>3210</v>
      </c>
      <c r="S2570" s="29" t="s">
        <v>3098</v>
      </c>
      <c r="T2570" s="29"/>
      <c r="U2570" s="30">
        <v>0</v>
      </c>
      <c r="V2570" s="30">
        <v>0</v>
      </c>
      <c r="W2570" s="30">
        <v>0</v>
      </c>
      <c r="X2570" s="30">
        <v>0</v>
      </c>
      <c r="Y2570" s="30">
        <v>0</v>
      </c>
      <c r="Z2570" s="30">
        <v>0</v>
      </c>
      <c r="AA2570" s="30">
        <v>0</v>
      </c>
      <c r="AB2570" s="30">
        <v>0</v>
      </c>
      <c r="AC2570" s="30">
        <v>0</v>
      </c>
      <c r="AD2570" s="30">
        <v>0</v>
      </c>
      <c r="AE2570" s="30">
        <v>0</v>
      </c>
      <c r="AF2570" s="30">
        <v>0</v>
      </c>
    </row>
    <row r="2571" spans="1:32" x14ac:dyDescent="0.45">
      <c r="A2571" s="29" t="s">
        <v>832</v>
      </c>
      <c r="B2571" s="29" t="s">
        <v>833</v>
      </c>
      <c r="C2571" s="29" t="s">
        <v>3299</v>
      </c>
      <c r="D2571" s="29" t="s">
        <v>3300</v>
      </c>
      <c r="E2571" s="29" t="s">
        <v>3301</v>
      </c>
      <c r="F2571" s="29" t="s">
        <v>3302</v>
      </c>
      <c r="G2571" s="29" t="s">
        <v>3233</v>
      </c>
      <c r="H2571" s="29" t="s">
        <v>3234</v>
      </c>
      <c r="I2571" s="29" t="s">
        <v>3262</v>
      </c>
      <c r="J2571" s="29" t="s">
        <v>3263</v>
      </c>
      <c r="K2571" s="29" t="s">
        <v>3264</v>
      </c>
      <c r="L2571" s="29" t="s">
        <v>3103</v>
      </c>
      <c r="M2571" s="29" t="s">
        <v>3326</v>
      </c>
      <c r="N2571" s="29" t="s">
        <v>3327</v>
      </c>
      <c r="O2571" s="29" t="s">
        <v>3330</v>
      </c>
      <c r="P2571" s="29" t="s">
        <v>3331</v>
      </c>
      <c r="Q2571" s="29" t="s">
        <v>3209</v>
      </c>
      <c r="R2571" s="29" t="s">
        <v>3210</v>
      </c>
      <c r="S2571" s="29" t="s">
        <v>3098</v>
      </c>
      <c r="T2571" s="29"/>
      <c r="U2571" s="30">
        <v>0</v>
      </c>
      <c r="V2571" s="30">
        <v>0</v>
      </c>
      <c r="W2571" s="30">
        <v>0</v>
      </c>
      <c r="X2571" s="30">
        <v>0</v>
      </c>
      <c r="Y2571" s="30">
        <v>0</v>
      </c>
      <c r="Z2571" s="30">
        <v>0</v>
      </c>
      <c r="AA2571" s="30">
        <v>0</v>
      </c>
      <c r="AB2571" s="30">
        <v>0</v>
      </c>
      <c r="AC2571" s="30">
        <v>0</v>
      </c>
      <c r="AD2571" s="30">
        <v>0</v>
      </c>
      <c r="AE2571" s="30">
        <v>0</v>
      </c>
      <c r="AF2571" s="30">
        <v>0</v>
      </c>
    </row>
    <row r="2572" spans="1:32" x14ac:dyDescent="0.45">
      <c r="A2572" s="29" t="s">
        <v>832</v>
      </c>
      <c r="B2572" s="29" t="s">
        <v>833</v>
      </c>
      <c r="C2572" s="29" t="s">
        <v>3299</v>
      </c>
      <c r="D2572" s="29" t="s">
        <v>3300</v>
      </c>
      <c r="E2572" s="29" t="s">
        <v>3301</v>
      </c>
      <c r="F2572" s="29" t="s">
        <v>3302</v>
      </c>
      <c r="G2572" s="29" t="s">
        <v>3233</v>
      </c>
      <c r="H2572" s="29" t="s">
        <v>3234</v>
      </c>
      <c r="I2572" s="29" t="s">
        <v>3262</v>
      </c>
      <c r="J2572" s="29" t="s">
        <v>3263</v>
      </c>
      <c r="K2572" s="29" t="s">
        <v>3264</v>
      </c>
      <c r="L2572" s="29" t="s">
        <v>3103</v>
      </c>
      <c r="M2572" s="29" t="s">
        <v>3326</v>
      </c>
      <c r="N2572" s="29" t="s">
        <v>3327</v>
      </c>
      <c r="O2572" s="29" t="s">
        <v>3332</v>
      </c>
      <c r="P2572" s="29" t="s">
        <v>3333</v>
      </c>
      <c r="Q2572" s="29" t="s">
        <v>3209</v>
      </c>
      <c r="R2572" s="29" t="s">
        <v>3210</v>
      </c>
      <c r="S2572" s="29" t="s">
        <v>3098</v>
      </c>
      <c r="T2572" s="29"/>
      <c r="U2572" s="30">
        <v>16500</v>
      </c>
      <c r="V2572" s="30">
        <v>16500</v>
      </c>
      <c r="W2572" s="30">
        <v>16500</v>
      </c>
      <c r="X2572" s="30">
        <v>16500</v>
      </c>
      <c r="Y2572" s="30">
        <v>16500</v>
      </c>
      <c r="Z2572" s="30">
        <v>16500</v>
      </c>
      <c r="AA2572" s="30">
        <v>16500</v>
      </c>
      <c r="AB2572" s="30">
        <v>16500</v>
      </c>
      <c r="AC2572" s="30">
        <v>16500</v>
      </c>
      <c r="AD2572" s="30">
        <v>16500</v>
      </c>
      <c r="AE2572" s="30">
        <v>16500</v>
      </c>
      <c r="AF2572" s="30">
        <v>16500</v>
      </c>
    </row>
    <row r="2573" spans="1:32" x14ac:dyDescent="0.45">
      <c r="A2573" s="29" t="s">
        <v>832</v>
      </c>
      <c r="B2573" s="29" t="s">
        <v>833</v>
      </c>
      <c r="C2573" s="29" t="s">
        <v>3299</v>
      </c>
      <c r="D2573" s="29" t="s">
        <v>3300</v>
      </c>
      <c r="E2573" s="29" t="s">
        <v>3301</v>
      </c>
      <c r="F2573" s="29" t="s">
        <v>3302</v>
      </c>
      <c r="G2573" s="29" t="s">
        <v>3233</v>
      </c>
      <c r="H2573" s="29" t="s">
        <v>3234</v>
      </c>
      <c r="I2573" s="29" t="s">
        <v>3275</v>
      </c>
      <c r="J2573" s="29" t="s">
        <v>3276</v>
      </c>
      <c r="K2573" s="29" t="s">
        <v>3277</v>
      </c>
      <c r="L2573" s="29" t="s">
        <v>3100</v>
      </c>
      <c r="M2573" s="29" t="s">
        <v>3312</v>
      </c>
      <c r="N2573" s="29" t="s">
        <v>3313</v>
      </c>
      <c r="O2573" s="29" t="s">
        <v>3314</v>
      </c>
      <c r="P2573" s="29" t="s">
        <v>3315</v>
      </c>
      <c r="Q2573" s="29" t="s">
        <v>3209</v>
      </c>
      <c r="R2573" s="29" t="s">
        <v>3210</v>
      </c>
      <c r="S2573" s="29" t="s">
        <v>3098</v>
      </c>
      <c r="T2573" s="29"/>
      <c r="U2573" s="30">
        <v>53000</v>
      </c>
      <c r="V2573" s="30">
        <v>53000</v>
      </c>
      <c r="W2573" s="30">
        <v>53000</v>
      </c>
      <c r="X2573" s="30">
        <v>53000</v>
      </c>
      <c r="Y2573" s="30">
        <v>53000</v>
      </c>
      <c r="Z2573" s="30">
        <v>53000</v>
      </c>
      <c r="AA2573" s="30">
        <v>53000</v>
      </c>
      <c r="AB2573" s="30">
        <v>53000</v>
      </c>
      <c r="AC2573" s="30">
        <v>53000</v>
      </c>
      <c r="AD2573" s="30">
        <v>53000</v>
      </c>
      <c r="AE2573" s="30">
        <v>53000</v>
      </c>
      <c r="AF2573" s="30">
        <v>53000</v>
      </c>
    </row>
    <row r="2574" spans="1:32" x14ac:dyDescent="0.45">
      <c r="A2574" s="29" t="s">
        <v>832</v>
      </c>
      <c r="B2574" s="29" t="s">
        <v>833</v>
      </c>
      <c r="C2574" s="29" t="s">
        <v>3299</v>
      </c>
      <c r="D2574" s="29" t="s">
        <v>3300</v>
      </c>
      <c r="E2574" s="29" t="s">
        <v>3301</v>
      </c>
      <c r="F2574" s="29" t="s">
        <v>3302</v>
      </c>
      <c r="G2574" s="29" t="s">
        <v>3233</v>
      </c>
      <c r="H2574" s="29" t="s">
        <v>3234</v>
      </c>
      <c r="I2574" s="29" t="s">
        <v>3275</v>
      </c>
      <c r="J2574" s="29" t="s">
        <v>3276</v>
      </c>
      <c r="K2574" s="29" t="s">
        <v>3287</v>
      </c>
      <c r="L2574" s="29" t="s">
        <v>3101</v>
      </c>
      <c r="M2574" s="29" t="s">
        <v>3288</v>
      </c>
      <c r="N2574" s="29" t="s">
        <v>3289</v>
      </c>
      <c r="O2574" s="29" t="s">
        <v>3290</v>
      </c>
      <c r="P2574" s="29" t="s">
        <v>3291</v>
      </c>
      <c r="Q2574" s="29" t="s">
        <v>3209</v>
      </c>
      <c r="R2574" s="29" t="s">
        <v>3210</v>
      </c>
      <c r="S2574" s="29" t="s">
        <v>3098</v>
      </c>
      <c r="T2574" s="29"/>
      <c r="U2574" s="30">
        <v>3500</v>
      </c>
      <c r="V2574" s="30">
        <v>3500</v>
      </c>
      <c r="W2574" s="30">
        <v>3500</v>
      </c>
      <c r="X2574" s="30">
        <v>3500</v>
      </c>
      <c r="Y2574" s="30">
        <v>3500</v>
      </c>
      <c r="Z2574" s="30">
        <v>3500</v>
      </c>
      <c r="AA2574" s="30">
        <v>3500</v>
      </c>
      <c r="AB2574" s="30">
        <v>3500</v>
      </c>
      <c r="AC2574" s="30">
        <v>3500</v>
      </c>
      <c r="AD2574" s="30">
        <v>3500</v>
      </c>
      <c r="AE2574" s="30">
        <v>3500</v>
      </c>
      <c r="AF2574" s="30">
        <v>3500</v>
      </c>
    </row>
    <row r="2575" spans="1:32" x14ac:dyDescent="0.45">
      <c r="A2575" s="29" t="s">
        <v>832</v>
      </c>
      <c r="B2575" s="29" t="s">
        <v>833</v>
      </c>
      <c r="C2575" s="29" t="s">
        <v>3292</v>
      </c>
      <c r="D2575" s="29" t="s">
        <v>3293</v>
      </c>
      <c r="E2575" s="29" t="s">
        <v>3582</v>
      </c>
      <c r="F2575" s="29" t="s">
        <v>3583</v>
      </c>
      <c r="G2575" s="29" t="s">
        <v>3200</v>
      </c>
      <c r="H2575" s="29" t="s">
        <v>3201</v>
      </c>
      <c r="I2575" s="29" t="s">
        <v>3202</v>
      </c>
      <c r="J2575" s="29" t="s">
        <v>3203</v>
      </c>
      <c r="K2575" s="29" t="s">
        <v>3204</v>
      </c>
      <c r="L2575" s="29" t="s">
        <v>3109</v>
      </c>
      <c r="M2575" s="29" t="s">
        <v>3756</v>
      </c>
      <c r="N2575" s="29" t="s">
        <v>3757</v>
      </c>
      <c r="O2575" s="29" t="s">
        <v>3758</v>
      </c>
      <c r="P2575" s="29" t="s">
        <v>3757</v>
      </c>
      <c r="Q2575" s="29" t="s">
        <v>3209</v>
      </c>
      <c r="R2575" s="29" t="s">
        <v>3210</v>
      </c>
      <c r="S2575" s="29" t="s">
        <v>3098</v>
      </c>
      <c r="T2575" s="29"/>
      <c r="U2575" s="30">
        <v>13180</v>
      </c>
      <c r="V2575" s="30">
        <v>13180</v>
      </c>
      <c r="W2575" s="30">
        <v>13180</v>
      </c>
      <c r="X2575" s="30">
        <v>13180</v>
      </c>
      <c r="Y2575" s="30">
        <v>13180</v>
      </c>
      <c r="Z2575" s="30">
        <v>13180</v>
      </c>
      <c r="AA2575" s="30">
        <v>13180</v>
      </c>
      <c r="AB2575" s="30">
        <v>13180</v>
      </c>
      <c r="AC2575" s="30">
        <v>13180</v>
      </c>
      <c r="AD2575" s="30">
        <v>13180</v>
      </c>
      <c r="AE2575" s="30">
        <v>13180</v>
      </c>
      <c r="AF2575" s="30">
        <v>13180</v>
      </c>
    </row>
    <row r="2576" spans="1:32" x14ac:dyDescent="0.45">
      <c r="A2576" s="29" t="s">
        <v>832</v>
      </c>
      <c r="B2576" s="29" t="s">
        <v>833</v>
      </c>
      <c r="C2576" s="29" t="s">
        <v>3292</v>
      </c>
      <c r="D2576" s="29" t="s">
        <v>3293</v>
      </c>
      <c r="E2576" s="29" t="s">
        <v>3582</v>
      </c>
      <c r="F2576" s="29" t="s">
        <v>3583</v>
      </c>
      <c r="G2576" s="29" t="s">
        <v>3233</v>
      </c>
      <c r="H2576" s="29" t="s">
        <v>3234</v>
      </c>
      <c r="I2576" s="29" t="s">
        <v>3235</v>
      </c>
      <c r="J2576" s="29" t="s">
        <v>3236</v>
      </c>
      <c r="K2576" s="29" t="s">
        <v>3237</v>
      </c>
      <c r="L2576" s="29" t="s">
        <v>3107</v>
      </c>
      <c r="M2576" s="29" t="s">
        <v>3416</v>
      </c>
      <c r="N2576" s="29" t="s">
        <v>3417</v>
      </c>
      <c r="O2576" s="29" t="s">
        <v>3418</v>
      </c>
      <c r="P2576" s="29" t="s">
        <v>3417</v>
      </c>
      <c r="Q2576" s="29" t="s">
        <v>3209</v>
      </c>
      <c r="R2576" s="29" t="s">
        <v>3210</v>
      </c>
      <c r="S2576" s="29" t="s">
        <v>3098</v>
      </c>
      <c r="T2576" s="29"/>
      <c r="U2576" s="30">
        <v>14871</v>
      </c>
      <c r="V2576" s="30">
        <v>14871</v>
      </c>
      <c r="W2576" s="30">
        <v>14871</v>
      </c>
      <c r="X2576" s="30">
        <v>14871</v>
      </c>
      <c r="Y2576" s="30">
        <v>14871</v>
      </c>
      <c r="Z2576" s="30">
        <v>14871</v>
      </c>
      <c r="AA2576" s="30">
        <v>14871</v>
      </c>
      <c r="AB2576" s="30">
        <v>14871</v>
      </c>
      <c r="AC2576" s="30">
        <v>14871</v>
      </c>
      <c r="AD2576" s="30">
        <v>14871</v>
      </c>
      <c r="AE2576" s="30">
        <v>14871</v>
      </c>
      <c r="AF2576" s="30">
        <v>14871</v>
      </c>
    </row>
    <row r="2577" spans="1:32" x14ac:dyDescent="0.45">
      <c r="A2577" s="29" t="s">
        <v>832</v>
      </c>
      <c r="B2577" s="29" t="s">
        <v>833</v>
      </c>
      <c r="C2577" s="29" t="s">
        <v>3292</v>
      </c>
      <c r="D2577" s="29" t="s">
        <v>3293</v>
      </c>
      <c r="E2577" s="29" t="s">
        <v>3582</v>
      </c>
      <c r="F2577" s="29" t="s">
        <v>3583</v>
      </c>
      <c r="G2577" s="29" t="s">
        <v>3233</v>
      </c>
      <c r="H2577" s="29" t="s">
        <v>3234</v>
      </c>
      <c r="I2577" s="29" t="s">
        <v>3235</v>
      </c>
      <c r="J2577" s="29" t="s">
        <v>3236</v>
      </c>
      <c r="K2577" s="29" t="s">
        <v>3237</v>
      </c>
      <c r="L2577" s="29" t="s">
        <v>3107</v>
      </c>
      <c r="M2577" s="29" t="s">
        <v>3456</v>
      </c>
      <c r="N2577" s="29" t="s">
        <v>3457</v>
      </c>
      <c r="O2577" s="29" t="s">
        <v>3458</v>
      </c>
      <c r="P2577" s="29" t="s">
        <v>3459</v>
      </c>
      <c r="Q2577" s="29" t="s">
        <v>3209</v>
      </c>
      <c r="R2577" s="29" t="s">
        <v>3210</v>
      </c>
      <c r="S2577" s="29" t="s">
        <v>3098</v>
      </c>
      <c r="T2577" s="29"/>
      <c r="U2577" s="30">
        <v>0</v>
      </c>
      <c r="V2577" s="30">
        <v>0</v>
      </c>
      <c r="W2577" s="30">
        <v>0</v>
      </c>
      <c r="X2577" s="30">
        <v>0</v>
      </c>
      <c r="Y2577" s="30">
        <v>0</v>
      </c>
      <c r="Z2577" s="30">
        <v>0</v>
      </c>
      <c r="AA2577" s="30">
        <v>0</v>
      </c>
      <c r="AB2577" s="30">
        <v>0</v>
      </c>
      <c r="AC2577" s="30">
        <v>0</v>
      </c>
      <c r="AD2577" s="30">
        <v>0</v>
      </c>
      <c r="AE2577" s="30">
        <v>0</v>
      </c>
      <c r="AF2577" s="30">
        <v>0</v>
      </c>
    </row>
    <row r="2578" spans="1:32" x14ac:dyDescent="0.45">
      <c r="A2578" s="29" t="s">
        <v>892</v>
      </c>
      <c r="B2578" s="29" t="s">
        <v>893</v>
      </c>
      <c r="C2578" s="29" t="s">
        <v>3196</v>
      </c>
      <c r="D2578" s="29" t="s">
        <v>3197</v>
      </c>
      <c r="E2578" s="29" t="s">
        <v>3537</v>
      </c>
      <c r="F2578" s="29" t="s">
        <v>3463</v>
      </c>
      <c r="G2578" s="29" t="s">
        <v>3200</v>
      </c>
      <c r="H2578" s="29" t="s">
        <v>3201</v>
      </c>
      <c r="I2578" s="29" t="s">
        <v>3226</v>
      </c>
      <c r="J2578" s="29" t="s">
        <v>3227</v>
      </c>
      <c r="K2578" s="29" t="s">
        <v>3228</v>
      </c>
      <c r="L2578" s="29" t="s">
        <v>3111</v>
      </c>
      <c r="M2578" s="29" t="s">
        <v>3409</v>
      </c>
      <c r="N2578" s="29" t="s">
        <v>3410</v>
      </c>
      <c r="O2578" s="29" t="s">
        <v>3411</v>
      </c>
      <c r="P2578" s="29" t="s">
        <v>3412</v>
      </c>
      <c r="Q2578" s="29" t="s">
        <v>3209</v>
      </c>
      <c r="R2578" s="29" t="s">
        <v>3210</v>
      </c>
      <c r="S2578" s="29" t="s">
        <v>3098</v>
      </c>
      <c r="T2578" s="29"/>
      <c r="U2578" s="30">
        <v>16000</v>
      </c>
      <c r="V2578" s="30">
        <v>16000</v>
      </c>
      <c r="W2578" s="30">
        <v>16000</v>
      </c>
      <c r="X2578" s="30">
        <v>16000</v>
      </c>
      <c r="Y2578" s="30">
        <v>16000</v>
      </c>
      <c r="Z2578" s="30">
        <v>16000</v>
      </c>
      <c r="AA2578" s="30">
        <v>16000</v>
      </c>
      <c r="AB2578" s="30">
        <v>16000</v>
      </c>
      <c r="AC2578" s="30">
        <v>16000</v>
      </c>
      <c r="AD2578" s="30">
        <v>16000</v>
      </c>
      <c r="AE2578" s="30">
        <v>16000</v>
      </c>
      <c r="AF2578" s="30">
        <v>16000</v>
      </c>
    </row>
    <row r="2579" spans="1:32" x14ac:dyDescent="0.45">
      <c r="A2579" s="29" t="s">
        <v>892</v>
      </c>
      <c r="B2579" s="29" t="s">
        <v>893</v>
      </c>
      <c r="C2579" s="29" t="s">
        <v>3299</v>
      </c>
      <c r="D2579" s="29" t="s">
        <v>3300</v>
      </c>
      <c r="E2579" s="29" t="s">
        <v>3320</v>
      </c>
      <c r="F2579" s="29" t="s">
        <v>3321</v>
      </c>
      <c r="G2579" s="29" t="s">
        <v>3200</v>
      </c>
      <c r="H2579" s="29" t="s">
        <v>3201</v>
      </c>
      <c r="I2579" s="29" t="s">
        <v>3202</v>
      </c>
      <c r="J2579" s="29" t="s">
        <v>3203</v>
      </c>
      <c r="K2579" s="29" t="s">
        <v>3204</v>
      </c>
      <c r="L2579" s="29" t="s">
        <v>3109</v>
      </c>
      <c r="M2579" s="29" t="s">
        <v>3378</v>
      </c>
      <c r="N2579" s="29" t="s">
        <v>3379</v>
      </c>
      <c r="O2579" s="29" t="s">
        <v>3380</v>
      </c>
      <c r="P2579" s="29" t="s">
        <v>3381</v>
      </c>
      <c r="Q2579" s="29" t="s">
        <v>3209</v>
      </c>
      <c r="R2579" s="29" t="s">
        <v>3210</v>
      </c>
      <c r="S2579" s="29" t="s">
        <v>3098</v>
      </c>
      <c r="T2579" s="29"/>
      <c r="U2579" s="30">
        <v>4650</v>
      </c>
      <c r="V2579" s="30">
        <v>4650</v>
      </c>
      <c r="W2579" s="30">
        <v>4650</v>
      </c>
      <c r="X2579" s="30">
        <v>4650</v>
      </c>
      <c r="Y2579" s="30">
        <v>4650</v>
      </c>
      <c r="Z2579" s="30">
        <v>4650</v>
      </c>
      <c r="AA2579" s="30">
        <v>4650</v>
      </c>
      <c r="AB2579" s="30">
        <v>4650</v>
      </c>
      <c r="AC2579" s="30">
        <v>4650</v>
      </c>
      <c r="AD2579" s="30">
        <v>4650</v>
      </c>
      <c r="AE2579" s="30">
        <v>0</v>
      </c>
      <c r="AF2579" s="30">
        <v>0</v>
      </c>
    </row>
    <row r="2580" spans="1:32" x14ac:dyDescent="0.45">
      <c r="A2580" s="29" t="s">
        <v>892</v>
      </c>
      <c r="B2580" s="29" t="s">
        <v>893</v>
      </c>
      <c r="C2580" s="29" t="s">
        <v>3299</v>
      </c>
      <c r="D2580" s="29" t="s">
        <v>3300</v>
      </c>
      <c r="E2580" s="29" t="s">
        <v>3320</v>
      </c>
      <c r="F2580" s="29" t="s">
        <v>3321</v>
      </c>
      <c r="G2580" s="29" t="s">
        <v>3200</v>
      </c>
      <c r="H2580" s="29" t="s">
        <v>3201</v>
      </c>
      <c r="I2580" s="29" t="s">
        <v>3226</v>
      </c>
      <c r="J2580" s="29" t="s">
        <v>3227</v>
      </c>
      <c r="K2580" s="29" t="s">
        <v>3228</v>
      </c>
      <c r="L2580" s="29" t="s">
        <v>3111</v>
      </c>
      <c r="M2580" s="29" t="s">
        <v>3229</v>
      </c>
      <c r="N2580" s="29" t="s">
        <v>3230</v>
      </c>
      <c r="O2580" s="29" t="s">
        <v>3231</v>
      </c>
      <c r="P2580" s="29" t="s">
        <v>3232</v>
      </c>
      <c r="Q2580" s="29" t="s">
        <v>3209</v>
      </c>
      <c r="R2580" s="29" t="s">
        <v>3210</v>
      </c>
      <c r="S2580" s="29" t="s">
        <v>3098</v>
      </c>
      <c r="T2580" s="29"/>
      <c r="U2580" s="30">
        <v>0</v>
      </c>
      <c r="V2580" s="30">
        <v>0</v>
      </c>
      <c r="W2580" s="30">
        <v>0</v>
      </c>
      <c r="X2580" s="30">
        <v>0</v>
      </c>
      <c r="Y2580" s="30">
        <v>0</v>
      </c>
      <c r="Z2580" s="30">
        <v>0</v>
      </c>
      <c r="AA2580" s="30">
        <v>60</v>
      </c>
      <c r="AB2580" s="30">
        <v>0</v>
      </c>
      <c r="AC2580" s="30">
        <v>0</v>
      </c>
      <c r="AD2580" s="30">
        <v>0</v>
      </c>
      <c r="AE2580" s="30">
        <v>0</v>
      </c>
      <c r="AF2580" s="30">
        <v>0</v>
      </c>
    </row>
    <row r="2581" spans="1:32" x14ac:dyDescent="0.45">
      <c r="A2581" s="29" t="s">
        <v>892</v>
      </c>
      <c r="B2581" s="29" t="s">
        <v>893</v>
      </c>
      <c r="C2581" s="29" t="s">
        <v>3299</v>
      </c>
      <c r="D2581" s="29" t="s">
        <v>3300</v>
      </c>
      <c r="E2581" s="29" t="s">
        <v>3320</v>
      </c>
      <c r="F2581" s="29" t="s">
        <v>3321</v>
      </c>
      <c r="G2581" s="29" t="s">
        <v>3233</v>
      </c>
      <c r="H2581" s="29" t="s">
        <v>3234</v>
      </c>
      <c r="I2581" s="29" t="s">
        <v>3235</v>
      </c>
      <c r="J2581" s="29" t="s">
        <v>3236</v>
      </c>
      <c r="K2581" s="29" t="s">
        <v>3237</v>
      </c>
      <c r="L2581" s="29" t="s">
        <v>3107</v>
      </c>
      <c r="M2581" s="29" t="s">
        <v>3456</v>
      </c>
      <c r="N2581" s="29" t="s">
        <v>3457</v>
      </c>
      <c r="O2581" s="29" t="s">
        <v>3504</v>
      </c>
      <c r="P2581" s="29" t="s">
        <v>3505</v>
      </c>
      <c r="Q2581" s="29" t="s">
        <v>3209</v>
      </c>
      <c r="R2581" s="29" t="s">
        <v>3210</v>
      </c>
      <c r="S2581" s="29" t="s">
        <v>3098</v>
      </c>
      <c r="T2581" s="29"/>
      <c r="U2581" s="30">
        <v>2400</v>
      </c>
      <c r="V2581" s="30">
        <v>2400</v>
      </c>
      <c r="W2581" s="30">
        <v>2400</v>
      </c>
      <c r="X2581" s="30">
        <v>2400</v>
      </c>
      <c r="Y2581" s="30">
        <v>2400</v>
      </c>
      <c r="Z2581" s="30">
        <v>2400</v>
      </c>
      <c r="AA2581" s="30">
        <v>2400</v>
      </c>
      <c r="AB2581" s="30">
        <v>2400</v>
      </c>
      <c r="AC2581" s="30">
        <v>2400</v>
      </c>
      <c r="AD2581" s="30">
        <v>2400</v>
      </c>
      <c r="AE2581" s="30">
        <v>2400</v>
      </c>
      <c r="AF2581" s="30">
        <v>2400</v>
      </c>
    </row>
    <row r="2582" spans="1:32" x14ac:dyDescent="0.45">
      <c r="A2582" s="29" t="s">
        <v>892</v>
      </c>
      <c r="B2582" s="29" t="s">
        <v>893</v>
      </c>
      <c r="C2582" s="29" t="s">
        <v>3299</v>
      </c>
      <c r="D2582" s="29" t="s">
        <v>3300</v>
      </c>
      <c r="E2582" s="29" t="s">
        <v>3320</v>
      </c>
      <c r="F2582" s="29" t="s">
        <v>3321</v>
      </c>
      <c r="G2582" s="29" t="s">
        <v>3233</v>
      </c>
      <c r="H2582" s="29" t="s">
        <v>3234</v>
      </c>
      <c r="I2582" s="29" t="s">
        <v>3235</v>
      </c>
      <c r="J2582" s="29" t="s">
        <v>3236</v>
      </c>
      <c r="K2582" s="29" t="s">
        <v>3237</v>
      </c>
      <c r="L2582" s="29" t="s">
        <v>3107</v>
      </c>
      <c r="M2582" s="29" t="s">
        <v>3238</v>
      </c>
      <c r="N2582" s="29" t="s">
        <v>3239</v>
      </c>
      <c r="O2582" s="29" t="s">
        <v>3422</v>
      </c>
      <c r="P2582" s="29" t="s">
        <v>3423</v>
      </c>
      <c r="Q2582" s="29" t="s">
        <v>3209</v>
      </c>
      <c r="R2582" s="29" t="s">
        <v>3210</v>
      </c>
      <c r="S2582" s="29" t="s">
        <v>3098</v>
      </c>
      <c r="T2582" s="29"/>
      <c r="U2582" s="30">
        <v>10000</v>
      </c>
      <c r="V2582" s="30">
        <v>10000</v>
      </c>
      <c r="W2582" s="30">
        <v>10000</v>
      </c>
      <c r="X2582" s="30">
        <v>10000</v>
      </c>
      <c r="Y2582" s="30">
        <v>10000</v>
      </c>
      <c r="Z2582" s="30">
        <v>10000</v>
      </c>
      <c r="AA2582" s="30">
        <v>10000</v>
      </c>
      <c r="AB2582" s="30">
        <v>10000</v>
      </c>
      <c r="AC2582" s="30">
        <v>10000</v>
      </c>
      <c r="AD2582" s="30">
        <v>10000</v>
      </c>
      <c r="AE2582" s="30">
        <v>10000</v>
      </c>
      <c r="AF2582" s="30">
        <v>10000</v>
      </c>
    </row>
    <row r="2583" spans="1:32" x14ac:dyDescent="0.45">
      <c r="A2583" s="29" t="s">
        <v>892</v>
      </c>
      <c r="B2583" s="29" t="s">
        <v>893</v>
      </c>
      <c r="C2583" s="29" t="s">
        <v>3299</v>
      </c>
      <c r="D2583" s="29" t="s">
        <v>3300</v>
      </c>
      <c r="E2583" s="29" t="s">
        <v>3320</v>
      </c>
      <c r="F2583" s="29" t="s">
        <v>3321</v>
      </c>
      <c r="G2583" s="29" t="s">
        <v>3233</v>
      </c>
      <c r="H2583" s="29" t="s">
        <v>3234</v>
      </c>
      <c r="I2583" s="29" t="s">
        <v>3262</v>
      </c>
      <c r="J2583" s="29" t="s">
        <v>3263</v>
      </c>
      <c r="K2583" s="29" t="s">
        <v>3563</v>
      </c>
      <c r="L2583" s="29" t="s">
        <v>3118</v>
      </c>
      <c r="M2583" s="29" t="s">
        <v>3564</v>
      </c>
      <c r="N2583" s="29" t="s">
        <v>3565</v>
      </c>
      <c r="O2583" s="29" t="s">
        <v>3566</v>
      </c>
      <c r="P2583" s="29" t="s">
        <v>3567</v>
      </c>
      <c r="Q2583" s="29" t="s">
        <v>3209</v>
      </c>
      <c r="R2583" s="29" t="s">
        <v>3210</v>
      </c>
      <c r="S2583" s="29" t="s">
        <v>3098</v>
      </c>
      <c r="T2583" s="29"/>
      <c r="U2583" s="30">
        <v>2</v>
      </c>
      <c r="V2583" s="30">
        <v>0</v>
      </c>
      <c r="W2583" s="30">
        <v>66</v>
      </c>
      <c r="X2583" s="30">
        <v>0</v>
      </c>
      <c r="Y2583" s="30">
        <v>0</v>
      </c>
      <c r="Z2583" s="30">
        <v>0</v>
      </c>
      <c r="AA2583" s="30">
        <v>0</v>
      </c>
      <c r="AB2583" s="30">
        <v>0</v>
      </c>
      <c r="AC2583" s="30">
        <v>149</v>
      </c>
      <c r="AD2583" s="30">
        <v>587</v>
      </c>
      <c r="AE2583" s="30">
        <v>77</v>
      </c>
      <c r="AF2583" s="30">
        <v>222</v>
      </c>
    </row>
    <row r="2584" spans="1:32" x14ac:dyDescent="0.45">
      <c r="A2584" s="29" t="s">
        <v>892</v>
      </c>
      <c r="B2584" s="29" t="s">
        <v>893</v>
      </c>
      <c r="C2584" s="29" t="s">
        <v>3299</v>
      </c>
      <c r="D2584" s="29" t="s">
        <v>3300</v>
      </c>
      <c r="E2584" s="29" t="s">
        <v>3320</v>
      </c>
      <c r="F2584" s="29" t="s">
        <v>3321</v>
      </c>
      <c r="G2584" s="29" t="s">
        <v>3233</v>
      </c>
      <c r="H2584" s="29" t="s">
        <v>3234</v>
      </c>
      <c r="I2584" s="29" t="s">
        <v>3262</v>
      </c>
      <c r="J2584" s="29" t="s">
        <v>3263</v>
      </c>
      <c r="K2584" s="29" t="s">
        <v>3563</v>
      </c>
      <c r="L2584" s="29" t="s">
        <v>3118</v>
      </c>
      <c r="M2584" s="29" t="s">
        <v>3568</v>
      </c>
      <c r="N2584" s="29" t="s">
        <v>3569</v>
      </c>
      <c r="O2584" s="29" t="s">
        <v>3570</v>
      </c>
      <c r="P2584" s="29" t="s">
        <v>3571</v>
      </c>
      <c r="Q2584" s="29" t="s">
        <v>3209</v>
      </c>
      <c r="R2584" s="29" t="s">
        <v>3210</v>
      </c>
      <c r="S2584" s="29" t="s">
        <v>3098</v>
      </c>
      <c r="T2584" s="29"/>
      <c r="U2584" s="30">
        <v>2700</v>
      </c>
      <c r="V2584" s="30">
        <v>2700</v>
      </c>
      <c r="W2584" s="30">
        <v>2700</v>
      </c>
      <c r="X2584" s="30">
        <v>2700</v>
      </c>
      <c r="Y2584" s="30">
        <v>2700</v>
      </c>
      <c r="Z2584" s="30">
        <v>2700</v>
      </c>
      <c r="AA2584" s="30">
        <v>2700</v>
      </c>
      <c r="AB2584" s="30">
        <v>2700</v>
      </c>
      <c r="AC2584" s="30">
        <v>2700</v>
      </c>
      <c r="AD2584" s="30">
        <v>3363</v>
      </c>
      <c r="AE2584" s="30">
        <v>2700</v>
      </c>
      <c r="AF2584" s="30">
        <v>3081</v>
      </c>
    </row>
    <row r="2585" spans="1:32" x14ac:dyDescent="0.45">
      <c r="A2585" s="29" t="s">
        <v>892</v>
      </c>
      <c r="B2585" s="29" t="s">
        <v>893</v>
      </c>
      <c r="C2585" s="29" t="s">
        <v>3299</v>
      </c>
      <c r="D2585" s="29" t="s">
        <v>3300</v>
      </c>
      <c r="E2585" s="29" t="s">
        <v>3320</v>
      </c>
      <c r="F2585" s="29" t="s">
        <v>3321</v>
      </c>
      <c r="G2585" s="29" t="s">
        <v>3233</v>
      </c>
      <c r="H2585" s="29" t="s">
        <v>3234</v>
      </c>
      <c r="I2585" s="29" t="s">
        <v>3262</v>
      </c>
      <c r="J2585" s="29" t="s">
        <v>3263</v>
      </c>
      <c r="K2585" s="29" t="s">
        <v>3264</v>
      </c>
      <c r="L2585" s="29" t="s">
        <v>3103</v>
      </c>
      <c r="M2585" s="29" t="s">
        <v>3265</v>
      </c>
      <c r="N2585" s="29" t="s">
        <v>3266</v>
      </c>
      <c r="O2585" s="29" t="s">
        <v>3267</v>
      </c>
      <c r="P2585" s="29" t="s">
        <v>3268</v>
      </c>
      <c r="Q2585" s="29" t="s">
        <v>3209</v>
      </c>
      <c r="R2585" s="29" t="s">
        <v>3210</v>
      </c>
      <c r="S2585" s="29" t="s">
        <v>3098</v>
      </c>
      <c r="T2585" s="29"/>
      <c r="U2585" s="30">
        <v>28000</v>
      </c>
      <c r="V2585" s="30">
        <v>28000</v>
      </c>
      <c r="W2585" s="30">
        <v>28000</v>
      </c>
      <c r="X2585" s="30">
        <v>28000</v>
      </c>
      <c r="Y2585" s="30">
        <v>28000</v>
      </c>
      <c r="Z2585" s="30">
        <v>28000</v>
      </c>
      <c r="AA2585" s="30">
        <v>28000</v>
      </c>
      <c r="AB2585" s="30">
        <v>27742</v>
      </c>
      <c r="AC2585" s="30">
        <v>20000</v>
      </c>
      <c r="AD2585" s="30">
        <v>20000</v>
      </c>
      <c r="AE2585" s="30">
        <v>20000</v>
      </c>
      <c r="AF2585" s="30">
        <v>20000</v>
      </c>
    </row>
    <row r="2586" spans="1:32" x14ac:dyDescent="0.45">
      <c r="A2586" s="29" t="s">
        <v>892</v>
      </c>
      <c r="B2586" s="29" t="s">
        <v>893</v>
      </c>
      <c r="C2586" s="29" t="s">
        <v>3299</v>
      </c>
      <c r="D2586" s="29" t="s">
        <v>3300</v>
      </c>
      <c r="E2586" s="29" t="s">
        <v>3320</v>
      </c>
      <c r="F2586" s="29" t="s">
        <v>3321</v>
      </c>
      <c r="G2586" s="29" t="s">
        <v>3233</v>
      </c>
      <c r="H2586" s="29" t="s">
        <v>3234</v>
      </c>
      <c r="I2586" s="29" t="s">
        <v>3262</v>
      </c>
      <c r="J2586" s="29" t="s">
        <v>3263</v>
      </c>
      <c r="K2586" s="29" t="s">
        <v>3264</v>
      </c>
      <c r="L2586" s="29" t="s">
        <v>3103</v>
      </c>
      <c r="M2586" s="29" t="s">
        <v>3265</v>
      </c>
      <c r="N2586" s="29" t="s">
        <v>3266</v>
      </c>
      <c r="O2586" s="29" t="s">
        <v>3269</v>
      </c>
      <c r="P2586" s="29" t="s">
        <v>3270</v>
      </c>
      <c r="Q2586" s="29" t="s">
        <v>3209</v>
      </c>
      <c r="R2586" s="29" t="s">
        <v>3210</v>
      </c>
      <c r="S2586" s="29" t="s">
        <v>3098</v>
      </c>
      <c r="T2586" s="29"/>
      <c r="U2586" s="30">
        <v>2457</v>
      </c>
      <c r="V2586" s="30">
        <v>663</v>
      </c>
      <c r="W2586" s="30">
        <v>1102</v>
      </c>
      <c r="X2586" s="30">
        <v>683</v>
      </c>
      <c r="Y2586" s="30">
        <v>556</v>
      </c>
      <c r="Z2586" s="30">
        <v>790</v>
      </c>
      <c r="AA2586" s="30">
        <v>975</v>
      </c>
      <c r="AB2586" s="30">
        <v>429</v>
      </c>
      <c r="AC2586" s="30">
        <v>39</v>
      </c>
      <c r="AD2586" s="30">
        <v>507</v>
      </c>
      <c r="AE2586" s="30">
        <v>117</v>
      </c>
      <c r="AF2586" s="30">
        <v>0</v>
      </c>
    </row>
    <row r="2587" spans="1:32" x14ac:dyDescent="0.45">
      <c r="A2587" s="29" t="s">
        <v>892</v>
      </c>
      <c r="B2587" s="29" t="s">
        <v>893</v>
      </c>
      <c r="C2587" s="29" t="s">
        <v>3299</v>
      </c>
      <c r="D2587" s="29" t="s">
        <v>3300</v>
      </c>
      <c r="E2587" s="29" t="s">
        <v>3320</v>
      </c>
      <c r="F2587" s="29" t="s">
        <v>3321</v>
      </c>
      <c r="G2587" s="29" t="s">
        <v>3233</v>
      </c>
      <c r="H2587" s="29" t="s">
        <v>3234</v>
      </c>
      <c r="I2587" s="29" t="s">
        <v>3262</v>
      </c>
      <c r="J2587" s="29" t="s">
        <v>3263</v>
      </c>
      <c r="K2587" s="29" t="s">
        <v>3264</v>
      </c>
      <c r="L2587" s="29" t="s">
        <v>3103</v>
      </c>
      <c r="M2587" s="29" t="s">
        <v>3265</v>
      </c>
      <c r="N2587" s="29" t="s">
        <v>3266</v>
      </c>
      <c r="O2587" s="29" t="s">
        <v>3271</v>
      </c>
      <c r="P2587" s="29" t="s">
        <v>3272</v>
      </c>
      <c r="Q2587" s="29" t="s">
        <v>3209</v>
      </c>
      <c r="R2587" s="29" t="s">
        <v>3210</v>
      </c>
      <c r="S2587" s="29" t="s">
        <v>3098</v>
      </c>
      <c r="T2587" s="29"/>
      <c r="U2587" s="30">
        <v>391</v>
      </c>
      <c r="V2587" s="30">
        <v>145</v>
      </c>
      <c r="W2587" s="30">
        <v>551</v>
      </c>
      <c r="X2587" s="30">
        <v>362</v>
      </c>
      <c r="Y2587" s="30">
        <v>507</v>
      </c>
      <c r="Z2587" s="30">
        <v>638</v>
      </c>
      <c r="AA2587" s="30">
        <v>275</v>
      </c>
      <c r="AB2587" s="30">
        <v>362</v>
      </c>
      <c r="AC2587" s="30">
        <v>0</v>
      </c>
      <c r="AD2587" s="30">
        <v>0</v>
      </c>
      <c r="AE2587" s="30">
        <v>0</v>
      </c>
      <c r="AF2587" s="30">
        <v>0</v>
      </c>
    </row>
    <row r="2588" spans="1:32" x14ac:dyDescent="0.45">
      <c r="A2588" s="29" t="s">
        <v>892</v>
      </c>
      <c r="B2588" s="29" t="s">
        <v>893</v>
      </c>
      <c r="C2588" s="29" t="s">
        <v>3299</v>
      </c>
      <c r="D2588" s="29" t="s">
        <v>3300</v>
      </c>
      <c r="E2588" s="29" t="s">
        <v>3320</v>
      </c>
      <c r="F2588" s="29" t="s">
        <v>3321</v>
      </c>
      <c r="G2588" s="29" t="s">
        <v>3233</v>
      </c>
      <c r="H2588" s="29" t="s">
        <v>3234</v>
      </c>
      <c r="I2588" s="29" t="s">
        <v>3262</v>
      </c>
      <c r="J2588" s="29" t="s">
        <v>3263</v>
      </c>
      <c r="K2588" s="29" t="s">
        <v>3264</v>
      </c>
      <c r="L2588" s="29" t="s">
        <v>3103</v>
      </c>
      <c r="M2588" s="29" t="s">
        <v>3265</v>
      </c>
      <c r="N2588" s="29" t="s">
        <v>3266</v>
      </c>
      <c r="O2588" s="29" t="s">
        <v>3273</v>
      </c>
      <c r="P2588" s="29" t="s">
        <v>3274</v>
      </c>
      <c r="Q2588" s="29" t="s">
        <v>3209</v>
      </c>
      <c r="R2588" s="29" t="s">
        <v>3210</v>
      </c>
      <c r="S2588" s="29" t="s">
        <v>3098</v>
      </c>
      <c r="T2588" s="29"/>
      <c r="U2588" s="30">
        <v>0</v>
      </c>
      <c r="V2588" s="30">
        <v>0</v>
      </c>
      <c r="W2588" s="30">
        <v>39</v>
      </c>
      <c r="X2588" s="30">
        <v>0</v>
      </c>
      <c r="Y2588" s="30">
        <v>78</v>
      </c>
      <c r="Z2588" s="30">
        <v>0</v>
      </c>
      <c r="AA2588" s="30">
        <v>39</v>
      </c>
      <c r="AB2588" s="30">
        <v>0</v>
      </c>
      <c r="AC2588" s="30">
        <v>0</v>
      </c>
      <c r="AD2588" s="30">
        <v>0</v>
      </c>
      <c r="AE2588" s="30">
        <v>0</v>
      </c>
      <c r="AF2588" s="30">
        <v>0</v>
      </c>
    </row>
    <row r="2589" spans="1:32" x14ac:dyDescent="0.45">
      <c r="A2589" s="29" t="s">
        <v>892</v>
      </c>
      <c r="B2589" s="29" t="s">
        <v>893</v>
      </c>
      <c r="C2589" s="29" t="s">
        <v>3299</v>
      </c>
      <c r="D2589" s="29" t="s">
        <v>3300</v>
      </c>
      <c r="E2589" s="29" t="s">
        <v>3320</v>
      </c>
      <c r="F2589" s="29" t="s">
        <v>3321</v>
      </c>
      <c r="G2589" s="29" t="s">
        <v>3233</v>
      </c>
      <c r="H2589" s="29" t="s">
        <v>3234</v>
      </c>
      <c r="I2589" s="29" t="s">
        <v>3262</v>
      </c>
      <c r="J2589" s="29" t="s">
        <v>3263</v>
      </c>
      <c r="K2589" s="29" t="s">
        <v>3264</v>
      </c>
      <c r="L2589" s="29" t="s">
        <v>3103</v>
      </c>
      <c r="M2589" s="29" t="s">
        <v>3265</v>
      </c>
      <c r="N2589" s="29" t="s">
        <v>3266</v>
      </c>
      <c r="O2589" s="29" t="s">
        <v>3372</v>
      </c>
      <c r="P2589" s="29" t="s">
        <v>3373</v>
      </c>
      <c r="Q2589" s="29" t="s">
        <v>3209</v>
      </c>
      <c r="R2589" s="29" t="s">
        <v>3210</v>
      </c>
      <c r="S2589" s="29" t="s">
        <v>3098</v>
      </c>
      <c r="T2589" s="29"/>
      <c r="U2589" s="30">
        <v>1285</v>
      </c>
      <c r="V2589" s="30">
        <v>2930</v>
      </c>
      <c r="W2589" s="30">
        <v>2758</v>
      </c>
      <c r="X2589" s="30">
        <v>2323</v>
      </c>
      <c r="Y2589" s="30">
        <v>4183</v>
      </c>
      <c r="Z2589" s="30">
        <v>3991</v>
      </c>
      <c r="AA2589" s="30">
        <v>1403</v>
      </c>
      <c r="AB2589" s="30">
        <v>2305</v>
      </c>
      <c r="AC2589" s="30">
        <v>2908</v>
      </c>
      <c r="AD2589" s="30">
        <v>3753</v>
      </c>
      <c r="AE2589" s="30">
        <v>1629</v>
      </c>
      <c r="AF2589" s="30">
        <v>1023</v>
      </c>
    </row>
    <row r="2590" spans="1:32" x14ac:dyDescent="0.45">
      <c r="A2590" s="29" t="s">
        <v>892</v>
      </c>
      <c r="B2590" s="29" t="s">
        <v>893</v>
      </c>
      <c r="C2590" s="29" t="s">
        <v>3299</v>
      </c>
      <c r="D2590" s="29" t="s">
        <v>3300</v>
      </c>
      <c r="E2590" s="29" t="s">
        <v>3320</v>
      </c>
      <c r="F2590" s="29" t="s">
        <v>3321</v>
      </c>
      <c r="G2590" s="29" t="s">
        <v>3233</v>
      </c>
      <c r="H2590" s="29" t="s">
        <v>3234</v>
      </c>
      <c r="I2590" s="29" t="s">
        <v>3262</v>
      </c>
      <c r="J2590" s="29" t="s">
        <v>3263</v>
      </c>
      <c r="K2590" s="29" t="s">
        <v>3264</v>
      </c>
      <c r="L2590" s="29" t="s">
        <v>3103</v>
      </c>
      <c r="M2590" s="29" t="s">
        <v>3322</v>
      </c>
      <c r="N2590" s="29" t="s">
        <v>3323</v>
      </c>
      <c r="O2590" s="29" t="s">
        <v>3324</v>
      </c>
      <c r="P2590" s="29" t="s">
        <v>3325</v>
      </c>
      <c r="Q2590" s="29" t="s">
        <v>3209</v>
      </c>
      <c r="R2590" s="29" t="s">
        <v>3210</v>
      </c>
      <c r="S2590" s="29" t="s">
        <v>3098</v>
      </c>
      <c r="T2590" s="29"/>
      <c r="U2590" s="30">
        <v>11200</v>
      </c>
      <c r="V2590" s="30">
        <v>11200</v>
      </c>
      <c r="W2590" s="30">
        <v>11200</v>
      </c>
      <c r="X2590" s="30">
        <v>11200</v>
      </c>
      <c r="Y2590" s="30">
        <v>11200</v>
      </c>
      <c r="Z2590" s="30">
        <v>11200</v>
      </c>
      <c r="AA2590" s="30">
        <v>11200</v>
      </c>
      <c r="AB2590" s="30">
        <v>11200</v>
      </c>
      <c r="AC2590" s="30">
        <v>11200</v>
      </c>
      <c r="AD2590" s="30">
        <v>11200</v>
      </c>
      <c r="AE2590" s="30">
        <v>11200</v>
      </c>
      <c r="AF2590" s="30">
        <v>11200</v>
      </c>
    </row>
    <row r="2591" spans="1:32" x14ac:dyDescent="0.45">
      <c r="A2591" s="29" t="s">
        <v>892</v>
      </c>
      <c r="B2591" s="29" t="s">
        <v>893</v>
      </c>
      <c r="C2591" s="29" t="s">
        <v>3299</v>
      </c>
      <c r="D2591" s="29" t="s">
        <v>3300</v>
      </c>
      <c r="E2591" s="29" t="s">
        <v>3320</v>
      </c>
      <c r="F2591" s="29" t="s">
        <v>3321</v>
      </c>
      <c r="G2591" s="29" t="s">
        <v>3233</v>
      </c>
      <c r="H2591" s="29" t="s">
        <v>3234</v>
      </c>
      <c r="I2591" s="29" t="s">
        <v>3262</v>
      </c>
      <c r="J2591" s="29" t="s">
        <v>3263</v>
      </c>
      <c r="K2591" s="29" t="s">
        <v>3264</v>
      </c>
      <c r="L2591" s="29" t="s">
        <v>3103</v>
      </c>
      <c r="M2591" s="29" t="s">
        <v>3322</v>
      </c>
      <c r="N2591" s="29" t="s">
        <v>3323</v>
      </c>
      <c r="O2591" s="29" t="s">
        <v>3374</v>
      </c>
      <c r="P2591" s="29" t="s">
        <v>3375</v>
      </c>
      <c r="Q2591" s="29" t="s">
        <v>3209</v>
      </c>
      <c r="R2591" s="29" t="s">
        <v>3210</v>
      </c>
      <c r="S2591" s="29" t="s">
        <v>3098</v>
      </c>
      <c r="T2591" s="29"/>
      <c r="U2591" s="30">
        <v>3000</v>
      </c>
      <c r="V2591" s="30">
        <v>3000</v>
      </c>
      <c r="W2591" s="30">
        <v>3000</v>
      </c>
      <c r="X2591" s="30">
        <v>3000</v>
      </c>
      <c r="Y2591" s="30">
        <v>3000</v>
      </c>
      <c r="Z2591" s="30">
        <v>3000</v>
      </c>
      <c r="AA2591" s="30">
        <v>3000</v>
      </c>
      <c r="AB2591" s="30">
        <v>3000</v>
      </c>
      <c r="AC2591" s="30">
        <v>3000</v>
      </c>
      <c r="AD2591" s="30">
        <v>3000</v>
      </c>
      <c r="AE2591" s="30">
        <v>3000</v>
      </c>
      <c r="AF2591" s="30">
        <v>3000</v>
      </c>
    </row>
    <row r="2592" spans="1:32" x14ac:dyDescent="0.45">
      <c r="A2592" s="29" t="s">
        <v>892</v>
      </c>
      <c r="B2592" s="29" t="s">
        <v>893</v>
      </c>
      <c r="C2592" s="29" t="s">
        <v>3299</v>
      </c>
      <c r="D2592" s="29" t="s">
        <v>3300</v>
      </c>
      <c r="E2592" s="29" t="s">
        <v>3320</v>
      </c>
      <c r="F2592" s="29" t="s">
        <v>3321</v>
      </c>
      <c r="G2592" s="29" t="s">
        <v>3233</v>
      </c>
      <c r="H2592" s="29" t="s">
        <v>3234</v>
      </c>
      <c r="I2592" s="29" t="s">
        <v>3275</v>
      </c>
      <c r="J2592" s="29" t="s">
        <v>3276</v>
      </c>
      <c r="K2592" s="29" t="s">
        <v>3277</v>
      </c>
      <c r="L2592" s="29" t="s">
        <v>3100</v>
      </c>
      <c r="M2592" s="29" t="s">
        <v>3312</v>
      </c>
      <c r="N2592" s="29" t="s">
        <v>3313</v>
      </c>
      <c r="O2592" s="29" t="s">
        <v>3314</v>
      </c>
      <c r="P2592" s="29" t="s">
        <v>3315</v>
      </c>
      <c r="Q2592" s="29" t="s">
        <v>3249</v>
      </c>
      <c r="R2592" s="29" t="s">
        <v>3210</v>
      </c>
      <c r="S2592" s="29" t="s">
        <v>3098</v>
      </c>
      <c r="T2592" s="29"/>
      <c r="U2592" s="30">
        <v>962</v>
      </c>
      <c r="V2592" s="30">
        <v>962</v>
      </c>
      <c r="W2592" s="30">
        <v>962</v>
      </c>
      <c r="X2592" s="30">
        <v>962</v>
      </c>
      <c r="Y2592" s="30">
        <v>962</v>
      </c>
      <c r="Z2592" s="30">
        <v>962</v>
      </c>
      <c r="AA2592" s="30">
        <v>962</v>
      </c>
      <c r="AB2592" s="30">
        <v>962</v>
      </c>
      <c r="AC2592" s="30">
        <v>962</v>
      </c>
      <c r="AD2592" s="30">
        <v>962</v>
      </c>
      <c r="AE2592" s="30">
        <v>962</v>
      </c>
      <c r="AF2592" s="30">
        <v>962</v>
      </c>
    </row>
    <row r="2593" spans="1:32" x14ac:dyDescent="0.45">
      <c r="A2593" s="29" t="s">
        <v>892</v>
      </c>
      <c r="B2593" s="29" t="s">
        <v>893</v>
      </c>
      <c r="C2593" s="29" t="s">
        <v>3299</v>
      </c>
      <c r="D2593" s="29" t="s">
        <v>3300</v>
      </c>
      <c r="E2593" s="29" t="s">
        <v>3320</v>
      </c>
      <c r="F2593" s="29" t="s">
        <v>3321</v>
      </c>
      <c r="G2593" s="29" t="s">
        <v>3233</v>
      </c>
      <c r="H2593" s="29" t="s">
        <v>3234</v>
      </c>
      <c r="I2593" s="29" t="s">
        <v>3275</v>
      </c>
      <c r="J2593" s="29" t="s">
        <v>3276</v>
      </c>
      <c r="K2593" s="29" t="s">
        <v>3277</v>
      </c>
      <c r="L2593" s="29" t="s">
        <v>3100</v>
      </c>
      <c r="M2593" s="29" t="s">
        <v>3312</v>
      </c>
      <c r="N2593" s="29" t="s">
        <v>3313</v>
      </c>
      <c r="O2593" s="29" t="s">
        <v>3314</v>
      </c>
      <c r="P2593" s="29" t="s">
        <v>3315</v>
      </c>
      <c r="Q2593" s="29" t="s">
        <v>3209</v>
      </c>
      <c r="R2593" s="29" t="s">
        <v>3210</v>
      </c>
      <c r="S2593" s="29" t="s">
        <v>3098</v>
      </c>
      <c r="T2593" s="29"/>
      <c r="U2593" s="30">
        <v>55500</v>
      </c>
      <c r="V2593" s="30">
        <v>55500</v>
      </c>
      <c r="W2593" s="30">
        <v>55500</v>
      </c>
      <c r="X2593" s="30">
        <v>55500</v>
      </c>
      <c r="Y2593" s="30">
        <v>55500</v>
      </c>
      <c r="Z2593" s="30">
        <v>55500</v>
      </c>
      <c r="AA2593" s="30">
        <v>55500</v>
      </c>
      <c r="AB2593" s="30">
        <v>55500</v>
      </c>
      <c r="AC2593" s="30">
        <v>55500</v>
      </c>
      <c r="AD2593" s="30">
        <v>55500</v>
      </c>
      <c r="AE2593" s="30">
        <v>55500</v>
      </c>
      <c r="AF2593" s="30">
        <v>55500</v>
      </c>
    </row>
    <row r="2594" spans="1:32" x14ac:dyDescent="0.45">
      <c r="A2594" s="29" t="s">
        <v>892</v>
      </c>
      <c r="B2594" s="29" t="s">
        <v>893</v>
      </c>
      <c r="C2594" s="29" t="s">
        <v>3292</v>
      </c>
      <c r="D2594" s="29" t="s">
        <v>3293</v>
      </c>
      <c r="E2594" s="29" t="s">
        <v>3292</v>
      </c>
      <c r="F2594" s="29" t="s">
        <v>3294</v>
      </c>
      <c r="G2594" s="29" t="s">
        <v>3200</v>
      </c>
      <c r="H2594" s="29" t="s">
        <v>3201</v>
      </c>
      <c r="I2594" s="29" t="s">
        <v>3226</v>
      </c>
      <c r="J2594" s="29" t="s">
        <v>3227</v>
      </c>
      <c r="K2594" s="29" t="s">
        <v>3228</v>
      </c>
      <c r="L2594" s="29" t="s">
        <v>3111</v>
      </c>
      <c r="M2594" s="29" t="s">
        <v>3295</v>
      </c>
      <c r="N2594" s="29" t="s">
        <v>3296</v>
      </c>
      <c r="O2594" s="29" t="s">
        <v>3297</v>
      </c>
      <c r="P2594" s="29" t="s">
        <v>3298</v>
      </c>
      <c r="Q2594" s="29" t="s">
        <v>3209</v>
      </c>
      <c r="R2594" s="29" t="s">
        <v>3210</v>
      </c>
      <c r="S2594" s="29" t="s">
        <v>3098</v>
      </c>
      <c r="T2594" s="29"/>
      <c r="U2594" s="30">
        <v>0</v>
      </c>
      <c r="V2594" s="30">
        <v>0</v>
      </c>
      <c r="W2594" s="30">
        <v>0</v>
      </c>
      <c r="X2594" s="30">
        <v>0</v>
      </c>
      <c r="Y2594" s="30">
        <v>0</v>
      </c>
      <c r="Z2594" s="30">
        <v>0</v>
      </c>
      <c r="AA2594" s="30">
        <v>0</v>
      </c>
      <c r="AB2594" s="30">
        <v>0</v>
      </c>
      <c r="AC2594" s="30">
        <v>0</v>
      </c>
      <c r="AD2594" s="30">
        <v>0</v>
      </c>
      <c r="AE2594" s="30">
        <v>0</v>
      </c>
      <c r="AF2594" s="30">
        <v>0</v>
      </c>
    </row>
    <row r="2595" spans="1:32" x14ac:dyDescent="0.45">
      <c r="A2595" s="29" t="s">
        <v>618</v>
      </c>
      <c r="B2595" s="29" t="s">
        <v>619</v>
      </c>
      <c r="C2595" s="29" t="s">
        <v>3299</v>
      </c>
      <c r="D2595" s="29" t="s">
        <v>3300</v>
      </c>
      <c r="E2595" s="29" t="s">
        <v>3320</v>
      </c>
      <c r="F2595" s="29" t="s">
        <v>3321</v>
      </c>
      <c r="G2595" s="29" t="s">
        <v>3200</v>
      </c>
      <c r="H2595" s="29" t="s">
        <v>3201</v>
      </c>
      <c r="I2595" s="29" t="s">
        <v>3202</v>
      </c>
      <c r="J2595" s="29" t="s">
        <v>3203</v>
      </c>
      <c r="K2595" s="29" t="s">
        <v>3221</v>
      </c>
      <c r="L2595" s="29" t="s">
        <v>3113</v>
      </c>
      <c r="M2595" s="29" t="s">
        <v>3303</v>
      </c>
      <c r="N2595" s="29" t="s">
        <v>3304</v>
      </c>
      <c r="O2595" s="29" t="s">
        <v>3305</v>
      </c>
      <c r="P2595" s="29" t="s">
        <v>3306</v>
      </c>
      <c r="Q2595" s="29" t="s">
        <v>3209</v>
      </c>
      <c r="R2595" s="29" t="s">
        <v>3210</v>
      </c>
      <c r="S2595" s="29" t="s">
        <v>3098</v>
      </c>
      <c r="T2595" s="29"/>
      <c r="U2595" s="30">
        <v>47751</v>
      </c>
      <c r="V2595" s="30">
        <v>51638</v>
      </c>
      <c r="W2595" s="30">
        <v>49690</v>
      </c>
      <c r="X2595" s="30">
        <v>48267</v>
      </c>
      <c r="Y2595" s="30">
        <v>47863</v>
      </c>
      <c r="Z2595" s="30">
        <v>51858</v>
      </c>
      <c r="AA2595" s="30">
        <v>44502</v>
      </c>
      <c r="AB2595" s="30">
        <v>45490</v>
      </c>
      <c r="AC2595" s="30">
        <v>48997</v>
      </c>
      <c r="AD2595" s="30">
        <v>42809</v>
      </c>
      <c r="AE2595" s="30">
        <v>43708</v>
      </c>
      <c r="AF2595" s="30">
        <v>48794</v>
      </c>
    </row>
    <row r="2596" spans="1:32" x14ac:dyDescent="0.45">
      <c r="A2596" s="29" t="s">
        <v>618</v>
      </c>
      <c r="B2596" s="29" t="s">
        <v>619</v>
      </c>
      <c r="C2596" s="29" t="s">
        <v>3299</v>
      </c>
      <c r="D2596" s="29" t="s">
        <v>3300</v>
      </c>
      <c r="E2596" s="29" t="s">
        <v>3320</v>
      </c>
      <c r="F2596" s="29" t="s">
        <v>3321</v>
      </c>
      <c r="G2596" s="29" t="s">
        <v>3200</v>
      </c>
      <c r="H2596" s="29" t="s">
        <v>3201</v>
      </c>
      <c r="I2596" s="29" t="s">
        <v>3226</v>
      </c>
      <c r="J2596" s="29" t="s">
        <v>3227</v>
      </c>
      <c r="K2596" s="29" t="s">
        <v>3228</v>
      </c>
      <c r="L2596" s="29" t="s">
        <v>3111</v>
      </c>
      <c r="M2596" s="29" t="s">
        <v>3229</v>
      </c>
      <c r="N2596" s="29" t="s">
        <v>3230</v>
      </c>
      <c r="O2596" s="29" t="s">
        <v>3231</v>
      </c>
      <c r="P2596" s="29" t="s">
        <v>3232</v>
      </c>
      <c r="Q2596" s="29" t="s">
        <v>3209</v>
      </c>
      <c r="R2596" s="29" t="s">
        <v>3210</v>
      </c>
      <c r="S2596" s="29" t="s">
        <v>3098</v>
      </c>
      <c r="T2596" s="29"/>
      <c r="U2596" s="30">
        <v>0</v>
      </c>
      <c r="V2596" s="30">
        <v>0</v>
      </c>
      <c r="W2596" s="30">
        <v>0</v>
      </c>
      <c r="X2596" s="30">
        <v>0</v>
      </c>
      <c r="Y2596" s="30">
        <v>0</v>
      </c>
      <c r="Z2596" s="30">
        <v>0</v>
      </c>
      <c r="AA2596" s="30">
        <v>0</v>
      </c>
      <c r="AB2596" s="30">
        <v>0</v>
      </c>
      <c r="AC2596" s="30">
        <v>60</v>
      </c>
      <c r="AD2596" s="30">
        <v>0</v>
      </c>
      <c r="AE2596" s="30">
        <v>0</v>
      </c>
      <c r="AF2596" s="30">
        <v>0</v>
      </c>
    </row>
    <row r="2597" spans="1:32" x14ac:dyDescent="0.45">
      <c r="A2597" s="29" t="s">
        <v>618</v>
      </c>
      <c r="B2597" s="29" t="s">
        <v>619</v>
      </c>
      <c r="C2597" s="29" t="s">
        <v>3299</v>
      </c>
      <c r="D2597" s="29" t="s">
        <v>3300</v>
      </c>
      <c r="E2597" s="29" t="s">
        <v>3320</v>
      </c>
      <c r="F2597" s="29" t="s">
        <v>3321</v>
      </c>
      <c r="G2597" s="29" t="s">
        <v>3233</v>
      </c>
      <c r="H2597" s="29" t="s">
        <v>3234</v>
      </c>
      <c r="I2597" s="29" t="s">
        <v>3235</v>
      </c>
      <c r="J2597" s="29" t="s">
        <v>3236</v>
      </c>
      <c r="K2597" s="29" t="s">
        <v>3237</v>
      </c>
      <c r="L2597" s="29" t="s">
        <v>3107</v>
      </c>
      <c r="M2597" s="29" t="s">
        <v>3238</v>
      </c>
      <c r="N2597" s="29" t="s">
        <v>3239</v>
      </c>
      <c r="O2597" s="29" t="s">
        <v>3240</v>
      </c>
      <c r="P2597" s="29" t="s">
        <v>3241</v>
      </c>
      <c r="Q2597" s="29" t="s">
        <v>3209</v>
      </c>
      <c r="R2597" s="29" t="s">
        <v>3210</v>
      </c>
      <c r="S2597" s="29" t="s">
        <v>3098</v>
      </c>
      <c r="T2597" s="29"/>
      <c r="U2597" s="30">
        <v>4000</v>
      </c>
      <c r="V2597" s="30">
        <v>4000</v>
      </c>
      <c r="W2597" s="30">
        <v>4000</v>
      </c>
      <c r="X2597" s="30">
        <v>4000</v>
      </c>
      <c r="Y2597" s="30">
        <v>4000</v>
      </c>
      <c r="Z2597" s="30">
        <v>4000</v>
      </c>
      <c r="AA2597" s="30">
        <v>4000</v>
      </c>
      <c r="AB2597" s="30">
        <v>4000</v>
      </c>
      <c r="AC2597" s="30">
        <v>4000</v>
      </c>
      <c r="AD2597" s="30">
        <v>4000</v>
      </c>
      <c r="AE2597" s="30">
        <v>4000</v>
      </c>
      <c r="AF2597" s="30">
        <v>4000</v>
      </c>
    </row>
    <row r="2598" spans="1:32" x14ac:dyDescent="0.45">
      <c r="A2598" s="29" t="s">
        <v>618</v>
      </c>
      <c r="B2598" s="29" t="s">
        <v>619</v>
      </c>
      <c r="C2598" s="29" t="s">
        <v>3299</v>
      </c>
      <c r="D2598" s="29" t="s">
        <v>3300</v>
      </c>
      <c r="E2598" s="29" t="s">
        <v>3320</v>
      </c>
      <c r="F2598" s="29" t="s">
        <v>3321</v>
      </c>
      <c r="G2598" s="29" t="s">
        <v>3233</v>
      </c>
      <c r="H2598" s="29" t="s">
        <v>3234</v>
      </c>
      <c r="I2598" s="29" t="s">
        <v>3242</v>
      </c>
      <c r="J2598" s="29" t="s">
        <v>3243</v>
      </c>
      <c r="K2598" s="29" t="s">
        <v>3244</v>
      </c>
      <c r="L2598" s="29" t="s">
        <v>3104</v>
      </c>
      <c r="M2598" s="29" t="s">
        <v>3245</v>
      </c>
      <c r="N2598" s="29" t="s">
        <v>3246</v>
      </c>
      <c r="O2598" s="29" t="s">
        <v>3250</v>
      </c>
      <c r="P2598" s="29" t="s">
        <v>3251</v>
      </c>
      <c r="Q2598" s="29" t="s">
        <v>3209</v>
      </c>
      <c r="R2598" s="29" t="s">
        <v>3210</v>
      </c>
      <c r="S2598" s="29" t="s">
        <v>3098</v>
      </c>
      <c r="T2598" s="29"/>
      <c r="U2598" s="30">
        <v>28000</v>
      </c>
      <c r="V2598" s="30">
        <v>28000</v>
      </c>
      <c r="W2598" s="30">
        <v>28000</v>
      </c>
      <c r="X2598" s="30">
        <v>28000</v>
      </c>
      <c r="Y2598" s="30">
        <v>28000</v>
      </c>
      <c r="Z2598" s="30">
        <v>28000</v>
      </c>
      <c r="AA2598" s="30">
        <v>28000</v>
      </c>
      <c r="AB2598" s="30">
        <v>28000</v>
      </c>
      <c r="AC2598" s="30">
        <v>28000</v>
      </c>
      <c r="AD2598" s="30">
        <v>28000</v>
      </c>
      <c r="AE2598" s="30">
        <v>28000</v>
      </c>
      <c r="AF2598" s="30">
        <v>28000</v>
      </c>
    </row>
    <row r="2599" spans="1:32" x14ac:dyDescent="0.45">
      <c r="A2599" s="29" t="s">
        <v>618</v>
      </c>
      <c r="B2599" s="29" t="s">
        <v>619</v>
      </c>
      <c r="C2599" s="29" t="s">
        <v>3299</v>
      </c>
      <c r="D2599" s="29" t="s">
        <v>3300</v>
      </c>
      <c r="E2599" s="29" t="s">
        <v>3320</v>
      </c>
      <c r="F2599" s="29" t="s">
        <v>3321</v>
      </c>
      <c r="G2599" s="29" t="s">
        <v>3233</v>
      </c>
      <c r="H2599" s="29" t="s">
        <v>3234</v>
      </c>
      <c r="I2599" s="29" t="s">
        <v>3242</v>
      </c>
      <c r="J2599" s="29" t="s">
        <v>3243</v>
      </c>
      <c r="K2599" s="29" t="s">
        <v>3252</v>
      </c>
      <c r="L2599" s="29" t="s">
        <v>3106</v>
      </c>
      <c r="M2599" s="29" t="s">
        <v>3253</v>
      </c>
      <c r="N2599" s="29" t="s">
        <v>3106</v>
      </c>
      <c r="O2599" s="29" t="s">
        <v>3548</v>
      </c>
      <c r="P2599" s="29" t="s">
        <v>3549</v>
      </c>
      <c r="Q2599" s="29" t="s">
        <v>3209</v>
      </c>
      <c r="R2599" s="29" t="s">
        <v>3210</v>
      </c>
      <c r="S2599" s="29" t="s">
        <v>3098</v>
      </c>
      <c r="T2599" s="29"/>
      <c r="U2599" s="30">
        <v>0</v>
      </c>
      <c r="V2599" s="30">
        <v>0</v>
      </c>
      <c r="W2599" s="30">
        <v>0</v>
      </c>
      <c r="X2599" s="30">
        <v>0</v>
      </c>
      <c r="Y2599" s="30">
        <v>0</v>
      </c>
      <c r="Z2599" s="30">
        <v>0</v>
      </c>
      <c r="AA2599" s="30">
        <v>0</v>
      </c>
      <c r="AB2599" s="30">
        <v>0</v>
      </c>
      <c r="AC2599" s="30">
        <v>0</v>
      </c>
      <c r="AD2599" s="30">
        <v>0</v>
      </c>
      <c r="AE2599" s="30">
        <v>3000</v>
      </c>
      <c r="AF2599" s="30">
        <v>0</v>
      </c>
    </row>
    <row r="2600" spans="1:32" x14ac:dyDescent="0.45">
      <c r="A2600" s="29" t="s">
        <v>618</v>
      </c>
      <c r="B2600" s="29" t="s">
        <v>619</v>
      </c>
      <c r="C2600" s="29" t="s">
        <v>3299</v>
      </c>
      <c r="D2600" s="29" t="s">
        <v>3300</v>
      </c>
      <c r="E2600" s="29" t="s">
        <v>3320</v>
      </c>
      <c r="F2600" s="29" t="s">
        <v>3321</v>
      </c>
      <c r="G2600" s="29" t="s">
        <v>3233</v>
      </c>
      <c r="H2600" s="29" t="s">
        <v>3234</v>
      </c>
      <c r="I2600" s="29" t="s">
        <v>3242</v>
      </c>
      <c r="J2600" s="29" t="s">
        <v>3243</v>
      </c>
      <c r="K2600" s="29" t="s">
        <v>3252</v>
      </c>
      <c r="L2600" s="29" t="s">
        <v>3106</v>
      </c>
      <c r="M2600" s="29" t="s">
        <v>3253</v>
      </c>
      <c r="N2600" s="29" t="s">
        <v>3106</v>
      </c>
      <c r="O2600" s="29" t="s">
        <v>3256</v>
      </c>
      <c r="P2600" s="29" t="s">
        <v>3257</v>
      </c>
      <c r="Q2600" s="29" t="s">
        <v>3209</v>
      </c>
      <c r="R2600" s="29" t="s">
        <v>3210</v>
      </c>
      <c r="S2600" s="29" t="s">
        <v>3098</v>
      </c>
      <c r="T2600" s="29"/>
      <c r="U2600" s="30">
        <v>36000</v>
      </c>
      <c r="V2600" s="30">
        <v>36000</v>
      </c>
      <c r="W2600" s="30">
        <v>36000</v>
      </c>
      <c r="X2600" s="30">
        <v>36000</v>
      </c>
      <c r="Y2600" s="30">
        <v>36000</v>
      </c>
      <c r="Z2600" s="30">
        <v>36000</v>
      </c>
      <c r="AA2600" s="30">
        <v>36000</v>
      </c>
      <c r="AB2600" s="30">
        <v>36000</v>
      </c>
      <c r="AC2600" s="30">
        <v>36000</v>
      </c>
      <c r="AD2600" s="30">
        <v>36000</v>
      </c>
      <c r="AE2600" s="30">
        <v>36000</v>
      </c>
      <c r="AF2600" s="30">
        <v>36000</v>
      </c>
    </row>
    <row r="2601" spans="1:32" x14ac:dyDescent="0.45">
      <c r="A2601" s="29" t="s">
        <v>618</v>
      </c>
      <c r="B2601" s="29" t="s">
        <v>619</v>
      </c>
      <c r="C2601" s="29" t="s">
        <v>3299</v>
      </c>
      <c r="D2601" s="29" t="s">
        <v>3300</v>
      </c>
      <c r="E2601" s="29" t="s">
        <v>3320</v>
      </c>
      <c r="F2601" s="29" t="s">
        <v>3321</v>
      </c>
      <c r="G2601" s="29" t="s">
        <v>3233</v>
      </c>
      <c r="H2601" s="29" t="s">
        <v>3234</v>
      </c>
      <c r="I2601" s="29" t="s">
        <v>3262</v>
      </c>
      <c r="J2601" s="29" t="s">
        <v>3263</v>
      </c>
      <c r="K2601" s="29" t="s">
        <v>3264</v>
      </c>
      <c r="L2601" s="29" t="s">
        <v>3103</v>
      </c>
      <c r="M2601" s="29" t="s">
        <v>3265</v>
      </c>
      <c r="N2601" s="29" t="s">
        <v>3266</v>
      </c>
      <c r="O2601" s="29" t="s">
        <v>3267</v>
      </c>
      <c r="P2601" s="29" t="s">
        <v>3268</v>
      </c>
      <c r="Q2601" s="29" t="s">
        <v>3209</v>
      </c>
      <c r="R2601" s="29" t="s">
        <v>3210</v>
      </c>
      <c r="S2601" s="29" t="s">
        <v>3098</v>
      </c>
      <c r="T2601" s="29"/>
      <c r="U2601" s="30">
        <v>34900</v>
      </c>
      <c r="V2601" s="30">
        <v>34900</v>
      </c>
      <c r="W2601" s="30">
        <v>34900</v>
      </c>
      <c r="X2601" s="30">
        <v>34900</v>
      </c>
      <c r="Y2601" s="30">
        <v>34900</v>
      </c>
      <c r="Z2601" s="30">
        <v>34900</v>
      </c>
      <c r="AA2601" s="30">
        <v>34900</v>
      </c>
      <c r="AB2601" s="30">
        <v>34900</v>
      </c>
      <c r="AC2601" s="30">
        <v>34900</v>
      </c>
      <c r="AD2601" s="30">
        <v>34900</v>
      </c>
      <c r="AE2601" s="30">
        <v>34900</v>
      </c>
      <c r="AF2601" s="30">
        <v>34900</v>
      </c>
    </row>
    <row r="2602" spans="1:32" x14ac:dyDescent="0.45">
      <c r="A2602" s="29" t="s">
        <v>618</v>
      </c>
      <c r="B2602" s="29" t="s">
        <v>619</v>
      </c>
      <c r="C2602" s="29" t="s">
        <v>3299</v>
      </c>
      <c r="D2602" s="29" t="s">
        <v>3300</v>
      </c>
      <c r="E2602" s="29" t="s">
        <v>3320</v>
      </c>
      <c r="F2602" s="29" t="s">
        <v>3321</v>
      </c>
      <c r="G2602" s="29" t="s">
        <v>3233</v>
      </c>
      <c r="H2602" s="29" t="s">
        <v>3234</v>
      </c>
      <c r="I2602" s="29" t="s">
        <v>3262</v>
      </c>
      <c r="J2602" s="29" t="s">
        <v>3263</v>
      </c>
      <c r="K2602" s="29" t="s">
        <v>3264</v>
      </c>
      <c r="L2602" s="29" t="s">
        <v>3103</v>
      </c>
      <c r="M2602" s="29" t="s">
        <v>3265</v>
      </c>
      <c r="N2602" s="29" t="s">
        <v>3266</v>
      </c>
      <c r="O2602" s="29" t="s">
        <v>3338</v>
      </c>
      <c r="P2602" s="29" t="s">
        <v>3339</v>
      </c>
      <c r="Q2602" s="29" t="s">
        <v>3249</v>
      </c>
      <c r="R2602" s="29" t="s">
        <v>3210</v>
      </c>
      <c r="S2602" s="29" t="s">
        <v>3098</v>
      </c>
      <c r="T2602" s="29"/>
      <c r="U2602" s="30">
        <v>0</v>
      </c>
      <c r="V2602" s="30">
        <v>0</v>
      </c>
      <c r="W2602" s="30">
        <v>32728</v>
      </c>
      <c r="X2602" s="30">
        <v>0</v>
      </c>
      <c r="Y2602" s="30">
        <v>0</v>
      </c>
      <c r="Z2602" s="30">
        <v>0</v>
      </c>
      <c r="AA2602" s="30">
        <v>0</v>
      </c>
      <c r="AB2602" s="30">
        <v>0</v>
      </c>
      <c r="AC2602" s="30">
        <v>0</v>
      </c>
      <c r="AD2602" s="30">
        <v>0</v>
      </c>
      <c r="AE2602" s="30">
        <v>0</v>
      </c>
      <c r="AF2602" s="30">
        <v>0</v>
      </c>
    </row>
    <row r="2603" spans="1:32" x14ac:dyDescent="0.45">
      <c r="A2603" s="29" t="s">
        <v>618</v>
      </c>
      <c r="B2603" s="29" t="s">
        <v>619</v>
      </c>
      <c r="C2603" s="29" t="s">
        <v>3299</v>
      </c>
      <c r="D2603" s="29" t="s">
        <v>3300</v>
      </c>
      <c r="E2603" s="29" t="s">
        <v>3320</v>
      </c>
      <c r="F2603" s="29" t="s">
        <v>3321</v>
      </c>
      <c r="G2603" s="29" t="s">
        <v>3233</v>
      </c>
      <c r="H2603" s="29" t="s">
        <v>3234</v>
      </c>
      <c r="I2603" s="29" t="s">
        <v>3262</v>
      </c>
      <c r="J2603" s="29" t="s">
        <v>3263</v>
      </c>
      <c r="K2603" s="29" t="s">
        <v>3264</v>
      </c>
      <c r="L2603" s="29" t="s">
        <v>3103</v>
      </c>
      <c r="M2603" s="29" t="s">
        <v>3265</v>
      </c>
      <c r="N2603" s="29" t="s">
        <v>3266</v>
      </c>
      <c r="O2603" s="29" t="s">
        <v>3269</v>
      </c>
      <c r="P2603" s="29" t="s">
        <v>3270</v>
      </c>
      <c r="Q2603" s="29" t="s">
        <v>3209</v>
      </c>
      <c r="R2603" s="29" t="s">
        <v>3210</v>
      </c>
      <c r="S2603" s="29" t="s">
        <v>3098</v>
      </c>
      <c r="T2603" s="29"/>
      <c r="U2603" s="30">
        <v>39</v>
      </c>
      <c r="V2603" s="30">
        <v>195</v>
      </c>
      <c r="W2603" s="30">
        <v>156</v>
      </c>
      <c r="X2603" s="30">
        <v>234</v>
      </c>
      <c r="Y2603" s="30">
        <v>39</v>
      </c>
      <c r="Z2603" s="30">
        <v>312</v>
      </c>
      <c r="AA2603" s="30">
        <v>156</v>
      </c>
      <c r="AB2603" s="30">
        <v>78</v>
      </c>
      <c r="AC2603" s="30">
        <v>117</v>
      </c>
      <c r="AD2603" s="30">
        <v>195</v>
      </c>
      <c r="AE2603" s="30">
        <v>390</v>
      </c>
      <c r="AF2603" s="30">
        <v>156</v>
      </c>
    </row>
    <row r="2604" spans="1:32" x14ac:dyDescent="0.45">
      <c r="A2604" s="29" t="s">
        <v>618</v>
      </c>
      <c r="B2604" s="29" t="s">
        <v>619</v>
      </c>
      <c r="C2604" s="29" t="s">
        <v>3299</v>
      </c>
      <c r="D2604" s="29" t="s">
        <v>3300</v>
      </c>
      <c r="E2604" s="29" t="s">
        <v>3320</v>
      </c>
      <c r="F2604" s="29" t="s">
        <v>3321</v>
      </c>
      <c r="G2604" s="29" t="s">
        <v>3233</v>
      </c>
      <c r="H2604" s="29" t="s">
        <v>3234</v>
      </c>
      <c r="I2604" s="29" t="s">
        <v>3262</v>
      </c>
      <c r="J2604" s="29" t="s">
        <v>3263</v>
      </c>
      <c r="K2604" s="29" t="s">
        <v>3264</v>
      </c>
      <c r="L2604" s="29" t="s">
        <v>3103</v>
      </c>
      <c r="M2604" s="29" t="s">
        <v>3265</v>
      </c>
      <c r="N2604" s="29" t="s">
        <v>3266</v>
      </c>
      <c r="O2604" s="29" t="s">
        <v>3271</v>
      </c>
      <c r="P2604" s="29" t="s">
        <v>3272</v>
      </c>
      <c r="Q2604" s="29" t="s">
        <v>3209</v>
      </c>
      <c r="R2604" s="29" t="s">
        <v>3210</v>
      </c>
      <c r="S2604" s="29" t="s">
        <v>3098</v>
      </c>
      <c r="T2604" s="29"/>
      <c r="U2604" s="30">
        <v>232</v>
      </c>
      <c r="V2604" s="30">
        <v>362</v>
      </c>
      <c r="W2604" s="30">
        <v>72</v>
      </c>
      <c r="X2604" s="30">
        <v>0</v>
      </c>
      <c r="Y2604" s="30">
        <v>58</v>
      </c>
      <c r="Z2604" s="30">
        <v>0</v>
      </c>
      <c r="AA2604" s="30">
        <v>304</v>
      </c>
      <c r="AB2604" s="30">
        <v>0</v>
      </c>
      <c r="AC2604" s="30">
        <v>246</v>
      </c>
      <c r="AD2604" s="30">
        <v>0</v>
      </c>
      <c r="AE2604" s="30">
        <v>43</v>
      </c>
      <c r="AF2604" s="30">
        <v>0</v>
      </c>
    </row>
    <row r="2605" spans="1:32" x14ac:dyDescent="0.45">
      <c r="A2605" s="29" t="s">
        <v>618</v>
      </c>
      <c r="B2605" s="29" t="s">
        <v>619</v>
      </c>
      <c r="C2605" s="29" t="s">
        <v>3299</v>
      </c>
      <c r="D2605" s="29" t="s">
        <v>3300</v>
      </c>
      <c r="E2605" s="29" t="s">
        <v>3320</v>
      </c>
      <c r="F2605" s="29" t="s">
        <v>3321</v>
      </c>
      <c r="G2605" s="29" t="s">
        <v>3233</v>
      </c>
      <c r="H2605" s="29" t="s">
        <v>3234</v>
      </c>
      <c r="I2605" s="29" t="s">
        <v>3262</v>
      </c>
      <c r="J2605" s="29" t="s">
        <v>3263</v>
      </c>
      <c r="K2605" s="29" t="s">
        <v>3264</v>
      </c>
      <c r="L2605" s="29" t="s">
        <v>3103</v>
      </c>
      <c r="M2605" s="29" t="s">
        <v>3265</v>
      </c>
      <c r="N2605" s="29" t="s">
        <v>3266</v>
      </c>
      <c r="O2605" s="29" t="s">
        <v>3273</v>
      </c>
      <c r="P2605" s="29" t="s">
        <v>3274</v>
      </c>
      <c r="Q2605" s="29" t="s">
        <v>3209</v>
      </c>
      <c r="R2605" s="29" t="s">
        <v>3210</v>
      </c>
      <c r="S2605" s="29" t="s">
        <v>3098</v>
      </c>
      <c r="T2605" s="29"/>
      <c r="U2605" s="30">
        <v>0</v>
      </c>
      <c r="V2605" s="30">
        <v>78</v>
      </c>
      <c r="W2605" s="30">
        <v>0</v>
      </c>
      <c r="X2605" s="30">
        <v>0</v>
      </c>
      <c r="Y2605" s="30">
        <v>0</v>
      </c>
      <c r="Z2605" s="30">
        <v>0</v>
      </c>
      <c r="AA2605" s="30">
        <v>0</v>
      </c>
      <c r="AB2605" s="30">
        <v>0</v>
      </c>
      <c r="AC2605" s="30">
        <v>39</v>
      </c>
      <c r="AD2605" s="30">
        <v>0</v>
      </c>
      <c r="AE2605" s="30">
        <v>0</v>
      </c>
      <c r="AF2605" s="30">
        <v>0</v>
      </c>
    </row>
    <row r="2606" spans="1:32" x14ac:dyDescent="0.45">
      <c r="A2606" s="29" t="s">
        <v>618</v>
      </c>
      <c r="B2606" s="29" t="s">
        <v>619</v>
      </c>
      <c r="C2606" s="29" t="s">
        <v>3299</v>
      </c>
      <c r="D2606" s="29" t="s">
        <v>3300</v>
      </c>
      <c r="E2606" s="29" t="s">
        <v>3320</v>
      </c>
      <c r="F2606" s="29" t="s">
        <v>3321</v>
      </c>
      <c r="G2606" s="29" t="s">
        <v>3233</v>
      </c>
      <c r="H2606" s="29" t="s">
        <v>3234</v>
      </c>
      <c r="I2606" s="29" t="s">
        <v>3262</v>
      </c>
      <c r="J2606" s="29" t="s">
        <v>3263</v>
      </c>
      <c r="K2606" s="29" t="s">
        <v>3264</v>
      </c>
      <c r="L2606" s="29" t="s">
        <v>3103</v>
      </c>
      <c r="M2606" s="29" t="s">
        <v>3265</v>
      </c>
      <c r="N2606" s="29" t="s">
        <v>3266</v>
      </c>
      <c r="O2606" s="29" t="s">
        <v>3372</v>
      </c>
      <c r="P2606" s="29" t="s">
        <v>3373</v>
      </c>
      <c r="Q2606" s="29" t="s">
        <v>3209</v>
      </c>
      <c r="R2606" s="29" t="s">
        <v>3210</v>
      </c>
      <c r="S2606" s="29" t="s">
        <v>3098</v>
      </c>
      <c r="T2606" s="29"/>
      <c r="U2606" s="30">
        <v>1082</v>
      </c>
      <c r="V2606" s="30">
        <v>577</v>
      </c>
      <c r="W2606" s="30">
        <v>938</v>
      </c>
      <c r="X2606" s="30">
        <v>43</v>
      </c>
      <c r="Y2606" s="30">
        <v>375</v>
      </c>
      <c r="Z2606" s="30">
        <v>504</v>
      </c>
      <c r="AA2606" s="30">
        <v>534</v>
      </c>
      <c r="AB2606" s="30">
        <v>838</v>
      </c>
      <c r="AC2606" s="30">
        <v>1812</v>
      </c>
      <c r="AD2606" s="30">
        <v>2297</v>
      </c>
      <c r="AE2606" s="30">
        <v>1020</v>
      </c>
      <c r="AF2606" s="30">
        <v>1087</v>
      </c>
    </row>
    <row r="2607" spans="1:32" x14ac:dyDescent="0.45">
      <c r="A2607" s="29" t="s">
        <v>618</v>
      </c>
      <c r="B2607" s="29" t="s">
        <v>619</v>
      </c>
      <c r="C2607" s="29" t="s">
        <v>3299</v>
      </c>
      <c r="D2607" s="29" t="s">
        <v>3300</v>
      </c>
      <c r="E2607" s="29" t="s">
        <v>3320</v>
      </c>
      <c r="F2607" s="29" t="s">
        <v>3321</v>
      </c>
      <c r="G2607" s="29" t="s">
        <v>3233</v>
      </c>
      <c r="H2607" s="29" t="s">
        <v>3234</v>
      </c>
      <c r="I2607" s="29" t="s">
        <v>3262</v>
      </c>
      <c r="J2607" s="29" t="s">
        <v>3263</v>
      </c>
      <c r="K2607" s="29" t="s">
        <v>3264</v>
      </c>
      <c r="L2607" s="29" t="s">
        <v>3103</v>
      </c>
      <c r="M2607" s="29" t="s">
        <v>3322</v>
      </c>
      <c r="N2607" s="29" t="s">
        <v>3323</v>
      </c>
      <c r="O2607" s="29" t="s">
        <v>3324</v>
      </c>
      <c r="P2607" s="29" t="s">
        <v>3325</v>
      </c>
      <c r="Q2607" s="29" t="s">
        <v>3209</v>
      </c>
      <c r="R2607" s="29" t="s">
        <v>3210</v>
      </c>
      <c r="S2607" s="29" t="s">
        <v>3098</v>
      </c>
      <c r="T2607" s="29"/>
      <c r="U2607" s="30">
        <v>19600</v>
      </c>
      <c r="V2607" s="30">
        <v>19600</v>
      </c>
      <c r="W2607" s="30">
        <v>19600</v>
      </c>
      <c r="X2607" s="30">
        <v>19600</v>
      </c>
      <c r="Y2607" s="30">
        <v>19600</v>
      </c>
      <c r="Z2607" s="30">
        <v>19600</v>
      </c>
      <c r="AA2607" s="30">
        <v>19600</v>
      </c>
      <c r="AB2607" s="30">
        <v>19600</v>
      </c>
      <c r="AC2607" s="30">
        <v>19600</v>
      </c>
      <c r="AD2607" s="30">
        <v>19600</v>
      </c>
      <c r="AE2607" s="30">
        <v>19600</v>
      </c>
      <c r="AF2607" s="30">
        <v>19600</v>
      </c>
    </row>
    <row r="2608" spans="1:32" x14ac:dyDescent="0.45">
      <c r="A2608" s="29" t="s">
        <v>618</v>
      </c>
      <c r="B2608" s="29" t="s">
        <v>619</v>
      </c>
      <c r="C2608" s="29" t="s">
        <v>3299</v>
      </c>
      <c r="D2608" s="29" t="s">
        <v>3300</v>
      </c>
      <c r="E2608" s="29" t="s">
        <v>3320</v>
      </c>
      <c r="F2608" s="29" t="s">
        <v>3321</v>
      </c>
      <c r="G2608" s="29" t="s">
        <v>3233</v>
      </c>
      <c r="H2608" s="29" t="s">
        <v>3234</v>
      </c>
      <c r="I2608" s="29" t="s">
        <v>3275</v>
      </c>
      <c r="J2608" s="29" t="s">
        <v>3276</v>
      </c>
      <c r="K2608" s="29" t="s">
        <v>3277</v>
      </c>
      <c r="L2608" s="29" t="s">
        <v>3100</v>
      </c>
      <c r="M2608" s="29" t="s">
        <v>3278</v>
      </c>
      <c r="N2608" s="29" t="s">
        <v>3279</v>
      </c>
      <c r="O2608" s="29" t="s">
        <v>3446</v>
      </c>
      <c r="P2608" s="29" t="s">
        <v>3447</v>
      </c>
      <c r="Q2608" s="29" t="s">
        <v>3209</v>
      </c>
      <c r="R2608" s="29" t="s">
        <v>3210</v>
      </c>
      <c r="S2608" s="29" t="s">
        <v>3098</v>
      </c>
      <c r="T2608" s="29"/>
      <c r="U2608" s="30">
        <v>43000</v>
      </c>
      <c r="V2608" s="30">
        <v>43000</v>
      </c>
      <c r="W2608" s="30">
        <v>43000</v>
      </c>
      <c r="X2608" s="30">
        <v>43000</v>
      </c>
      <c r="Y2608" s="30">
        <v>43000</v>
      </c>
      <c r="Z2608" s="30">
        <v>43000</v>
      </c>
      <c r="AA2608" s="30">
        <v>43000</v>
      </c>
      <c r="AB2608" s="30">
        <v>43000</v>
      </c>
      <c r="AC2608" s="30">
        <v>43000</v>
      </c>
      <c r="AD2608" s="30">
        <v>43000</v>
      </c>
      <c r="AE2608" s="30">
        <v>43000</v>
      </c>
      <c r="AF2608" s="30">
        <v>43000</v>
      </c>
    </row>
    <row r="2609" spans="1:32" x14ac:dyDescent="0.45">
      <c r="A2609" s="29" t="s">
        <v>618</v>
      </c>
      <c r="B2609" s="29" t="s">
        <v>619</v>
      </c>
      <c r="C2609" s="29" t="s">
        <v>3299</v>
      </c>
      <c r="D2609" s="29" t="s">
        <v>3300</v>
      </c>
      <c r="E2609" s="29" t="s">
        <v>3320</v>
      </c>
      <c r="F2609" s="29" t="s">
        <v>3321</v>
      </c>
      <c r="G2609" s="29" t="s">
        <v>3233</v>
      </c>
      <c r="H2609" s="29" t="s">
        <v>3234</v>
      </c>
      <c r="I2609" s="29" t="s">
        <v>3275</v>
      </c>
      <c r="J2609" s="29" t="s">
        <v>3276</v>
      </c>
      <c r="K2609" s="29" t="s">
        <v>3277</v>
      </c>
      <c r="L2609" s="29" t="s">
        <v>3100</v>
      </c>
      <c r="M2609" s="29" t="s">
        <v>3312</v>
      </c>
      <c r="N2609" s="29" t="s">
        <v>3313</v>
      </c>
      <c r="O2609" s="29" t="s">
        <v>3314</v>
      </c>
      <c r="P2609" s="29" t="s">
        <v>3315</v>
      </c>
      <c r="Q2609" s="29" t="s">
        <v>3249</v>
      </c>
      <c r="R2609" s="29" t="s">
        <v>3210</v>
      </c>
      <c r="S2609" s="29" t="s">
        <v>3098</v>
      </c>
      <c r="T2609" s="29"/>
      <c r="U2609" s="30">
        <v>0</v>
      </c>
      <c r="V2609" s="30">
        <v>0</v>
      </c>
      <c r="W2609" s="30">
        <v>0</v>
      </c>
      <c r="X2609" s="30">
        <v>0</v>
      </c>
      <c r="Y2609" s="30">
        <v>13637</v>
      </c>
      <c r="Z2609" s="30">
        <v>0</v>
      </c>
      <c r="AA2609" s="30">
        <v>0</v>
      </c>
      <c r="AB2609" s="30">
        <v>0</v>
      </c>
      <c r="AC2609" s="30">
        <v>0</v>
      </c>
      <c r="AD2609" s="30">
        <v>0</v>
      </c>
      <c r="AE2609" s="30">
        <v>0</v>
      </c>
      <c r="AF2609" s="30">
        <v>0</v>
      </c>
    </row>
    <row r="2610" spans="1:32" x14ac:dyDescent="0.45">
      <c r="A2610" s="29" t="s">
        <v>618</v>
      </c>
      <c r="B2610" s="29" t="s">
        <v>619</v>
      </c>
      <c r="C2610" s="29" t="s">
        <v>3299</v>
      </c>
      <c r="D2610" s="29" t="s">
        <v>3300</v>
      </c>
      <c r="E2610" s="29" t="s">
        <v>3320</v>
      </c>
      <c r="F2610" s="29" t="s">
        <v>3321</v>
      </c>
      <c r="G2610" s="29" t="s">
        <v>3233</v>
      </c>
      <c r="H2610" s="29" t="s">
        <v>3234</v>
      </c>
      <c r="I2610" s="29" t="s">
        <v>3275</v>
      </c>
      <c r="J2610" s="29" t="s">
        <v>3276</v>
      </c>
      <c r="K2610" s="29" t="s">
        <v>3277</v>
      </c>
      <c r="L2610" s="29" t="s">
        <v>3100</v>
      </c>
      <c r="M2610" s="29" t="s">
        <v>3312</v>
      </c>
      <c r="N2610" s="29" t="s">
        <v>3313</v>
      </c>
      <c r="O2610" s="29" t="s">
        <v>3314</v>
      </c>
      <c r="P2610" s="29" t="s">
        <v>3315</v>
      </c>
      <c r="Q2610" s="29" t="s">
        <v>3209</v>
      </c>
      <c r="R2610" s="29" t="s">
        <v>3210</v>
      </c>
      <c r="S2610" s="29" t="s">
        <v>3098</v>
      </c>
      <c r="T2610" s="29"/>
      <c r="U2610" s="30">
        <v>138000</v>
      </c>
      <c r="V2610" s="30">
        <v>138000</v>
      </c>
      <c r="W2610" s="30">
        <v>198000</v>
      </c>
      <c r="X2610" s="30">
        <v>198000</v>
      </c>
      <c r="Y2610" s="30">
        <v>198000</v>
      </c>
      <c r="Z2610" s="30">
        <v>258000</v>
      </c>
      <c r="AA2610" s="30">
        <v>288000</v>
      </c>
      <c r="AB2610" s="30">
        <v>288000</v>
      </c>
      <c r="AC2610" s="30">
        <v>288000</v>
      </c>
      <c r="AD2610" s="30">
        <v>288000</v>
      </c>
      <c r="AE2610" s="30">
        <v>288000</v>
      </c>
      <c r="AF2610" s="30">
        <v>288000</v>
      </c>
    </row>
    <row r="2611" spans="1:32" x14ac:dyDescent="0.45">
      <c r="A2611" s="29" t="s">
        <v>618</v>
      </c>
      <c r="B2611" s="29" t="s">
        <v>619</v>
      </c>
      <c r="C2611" s="29" t="s">
        <v>3299</v>
      </c>
      <c r="D2611" s="29" t="s">
        <v>3300</v>
      </c>
      <c r="E2611" s="29" t="s">
        <v>3320</v>
      </c>
      <c r="F2611" s="29" t="s">
        <v>3321</v>
      </c>
      <c r="G2611" s="29" t="s">
        <v>3233</v>
      </c>
      <c r="H2611" s="29" t="s">
        <v>3234</v>
      </c>
      <c r="I2611" s="29" t="s">
        <v>3275</v>
      </c>
      <c r="J2611" s="29" t="s">
        <v>3276</v>
      </c>
      <c r="K2611" s="29" t="s">
        <v>3277</v>
      </c>
      <c r="L2611" s="29" t="s">
        <v>3100</v>
      </c>
      <c r="M2611" s="29" t="s">
        <v>3312</v>
      </c>
      <c r="N2611" s="29" t="s">
        <v>3313</v>
      </c>
      <c r="O2611" s="29" t="s">
        <v>3868</v>
      </c>
      <c r="P2611" s="29" t="s">
        <v>3869</v>
      </c>
      <c r="Q2611" s="29" t="s">
        <v>3209</v>
      </c>
      <c r="R2611" s="29" t="s">
        <v>3210</v>
      </c>
      <c r="S2611" s="29" t="s">
        <v>3098</v>
      </c>
      <c r="T2611" s="29"/>
      <c r="U2611" s="30">
        <v>368000</v>
      </c>
      <c r="V2611" s="30">
        <v>368000</v>
      </c>
      <c r="W2611" s="30">
        <v>336000</v>
      </c>
      <c r="X2611" s="30">
        <v>336000</v>
      </c>
      <c r="Y2611" s="30">
        <v>336000</v>
      </c>
      <c r="Z2611" s="30">
        <v>304000</v>
      </c>
      <c r="AA2611" s="30">
        <v>288000</v>
      </c>
      <c r="AB2611" s="30">
        <v>288000</v>
      </c>
      <c r="AC2611" s="30">
        <v>288000</v>
      </c>
      <c r="AD2611" s="30">
        <v>288000</v>
      </c>
      <c r="AE2611" s="30">
        <v>288000</v>
      </c>
      <c r="AF2611" s="30">
        <v>288000</v>
      </c>
    </row>
    <row r="2612" spans="1:32" x14ac:dyDescent="0.45">
      <c r="A2612" s="29" t="s">
        <v>618</v>
      </c>
      <c r="B2612" s="29" t="s">
        <v>619</v>
      </c>
      <c r="C2612" s="29" t="s">
        <v>3299</v>
      </c>
      <c r="D2612" s="29" t="s">
        <v>3300</v>
      </c>
      <c r="E2612" s="29" t="s">
        <v>3320</v>
      </c>
      <c r="F2612" s="29" t="s">
        <v>3321</v>
      </c>
      <c r="G2612" s="29" t="s">
        <v>3233</v>
      </c>
      <c r="H2612" s="29" t="s">
        <v>3234</v>
      </c>
      <c r="I2612" s="29" t="s">
        <v>3275</v>
      </c>
      <c r="J2612" s="29" t="s">
        <v>3276</v>
      </c>
      <c r="K2612" s="29" t="s">
        <v>3287</v>
      </c>
      <c r="L2612" s="29" t="s">
        <v>3101</v>
      </c>
      <c r="M2612" s="29" t="s">
        <v>3316</v>
      </c>
      <c r="N2612" s="29" t="s">
        <v>3317</v>
      </c>
      <c r="O2612" s="29" t="s">
        <v>3870</v>
      </c>
      <c r="P2612" s="29" t="s">
        <v>3871</v>
      </c>
      <c r="Q2612" s="29" t="s">
        <v>3209</v>
      </c>
      <c r="R2612" s="29" t="s">
        <v>3210</v>
      </c>
      <c r="S2612" s="29" t="s">
        <v>3098</v>
      </c>
      <c r="T2612" s="29"/>
      <c r="U2612" s="30">
        <v>16215</v>
      </c>
      <c r="V2612" s="30">
        <v>16215</v>
      </c>
      <c r="W2612" s="30">
        <v>14805</v>
      </c>
      <c r="X2612" s="30">
        <v>14805</v>
      </c>
      <c r="Y2612" s="30">
        <v>14805</v>
      </c>
      <c r="Z2612" s="30">
        <v>13395</v>
      </c>
      <c r="AA2612" s="30">
        <v>12690</v>
      </c>
      <c r="AB2612" s="30">
        <v>12690</v>
      </c>
      <c r="AC2612" s="30">
        <v>12690</v>
      </c>
      <c r="AD2612" s="30">
        <v>12690</v>
      </c>
      <c r="AE2612" s="30">
        <v>12690</v>
      </c>
      <c r="AF2612" s="30">
        <v>12690</v>
      </c>
    </row>
    <row r="2613" spans="1:32" x14ac:dyDescent="0.45">
      <c r="A2613" s="29" t="s">
        <v>618</v>
      </c>
      <c r="B2613" s="29" t="s">
        <v>619</v>
      </c>
      <c r="C2613" s="29" t="s">
        <v>3299</v>
      </c>
      <c r="D2613" s="29" t="s">
        <v>3300</v>
      </c>
      <c r="E2613" s="29" t="s">
        <v>3320</v>
      </c>
      <c r="F2613" s="29" t="s">
        <v>3321</v>
      </c>
      <c r="G2613" s="29" t="s">
        <v>3233</v>
      </c>
      <c r="H2613" s="29" t="s">
        <v>3234</v>
      </c>
      <c r="I2613" s="29" t="s">
        <v>3275</v>
      </c>
      <c r="J2613" s="29" t="s">
        <v>3276</v>
      </c>
      <c r="K2613" s="29" t="s">
        <v>3287</v>
      </c>
      <c r="L2613" s="29" t="s">
        <v>3101</v>
      </c>
      <c r="M2613" s="29" t="s">
        <v>3288</v>
      </c>
      <c r="N2613" s="29" t="s">
        <v>3289</v>
      </c>
      <c r="O2613" s="29" t="s">
        <v>3290</v>
      </c>
      <c r="P2613" s="29" t="s">
        <v>3291</v>
      </c>
      <c r="Q2613" s="29" t="s">
        <v>3209</v>
      </c>
      <c r="R2613" s="29" t="s">
        <v>3210</v>
      </c>
      <c r="S2613" s="29" t="s">
        <v>3098</v>
      </c>
      <c r="T2613" s="29"/>
      <c r="U2613" s="30">
        <v>0</v>
      </c>
      <c r="V2613" s="30">
        <v>0</v>
      </c>
      <c r="W2613" s="30">
        <v>0</v>
      </c>
      <c r="X2613" s="30">
        <v>0</v>
      </c>
      <c r="Y2613" s="30">
        <v>0</v>
      </c>
      <c r="Z2613" s="30">
        <v>0</v>
      </c>
      <c r="AA2613" s="30">
        <v>0</v>
      </c>
      <c r="AB2613" s="30">
        <v>0</v>
      </c>
      <c r="AC2613" s="30">
        <v>0</v>
      </c>
      <c r="AD2613" s="30">
        <v>0</v>
      </c>
      <c r="AE2613" s="30">
        <v>0</v>
      </c>
      <c r="AF2613" s="30">
        <v>0</v>
      </c>
    </row>
    <row r="2614" spans="1:32" x14ac:dyDescent="0.45">
      <c r="A2614" s="29" t="s">
        <v>566</v>
      </c>
      <c r="B2614" s="29" t="s">
        <v>567</v>
      </c>
      <c r="C2614" s="29" t="s">
        <v>3299</v>
      </c>
      <c r="D2614" s="29" t="s">
        <v>3300</v>
      </c>
      <c r="E2614" s="29" t="s">
        <v>3320</v>
      </c>
      <c r="F2614" s="29" t="s">
        <v>3321</v>
      </c>
      <c r="G2614" s="29" t="s">
        <v>3200</v>
      </c>
      <c r="H2614" s="29" t="s">
        <v>3201</v>
      </c>
      <c r="I2614" s="29" t="s">
        <v>3202</v>
      </c>
      <c r="J2614" s="29" t="s">
        <v>3203</v>
      </c>
      <c r="K2614" s="29" t="s">
        <v>3204</v>
      </c>
      <c r="L2614" s="29" t="s">
        <v>3109</v>
      </c>
      <c r="M2614" s="29" t="s">
        <v>3205</v>
      </c>
      <c r="N2614" s="29" t="s">
        <v>3206</v>
      </c>
      <c r="O2614" s="29" t="s">
        <v>3392</v>
      </c>
      <c r="P2614" s="29" t="s">
        <v>3393</v>
      </c>
      <c r="Q2614" s="29" t="s">
        <v>3209</v>
      </c>
      <c r="R2614" s="29" t="s">
        <v>3210</v>
      </c>
      <c r="S2614" s="29" t="s">
        <v>3098</v>
      </c>
      <c r="T2614" s="29"/>
      <c r="U2614" s="30">
        <v>2000</v>
      </c>
      <c r="V2614" s="30">
        <v>2000</v>
      </c>
      <c r="W2614" s="30">
        <v>2000</v>
      </c>
      <c r="X2614" s="30">
        <v>2000</v>
      </c>
      <c r="Y2614" s="30">
        <v>2000</v>
      </c>
      <c r="Z2614" s="30">
        <v>2000</v>
      </c>
      <c r="AA2614" s="30">
        <v>2000</v>
      </c>
      <c r="AB2614" s="30">
        <v>1960</v>
      </c>
      <c r="AC2614" s="30">
        <v>2000</v>
      </c>
      <c r="AD2614" s="30">
        <v>2000</v>
      </c>
      <c r="AE2614" s="30">
        <v>2000</v>
      </c>
      <c r="AF2614" s="30">
        <v>2000</v>
      </c>
    </row>
    <row r="2615" spans="1:32" x14ac:dyDescent="0.45">
      <c r="A2615" s="29" t="s">
        <v>566</v>
      </c>
      <c r="B2615" s="29" t="s">
        <v>567</v>
      </c>
      <c r="C2615" s="29" t="s">
        <v>3299</v>
      </c>
      <c r="D2615" s="29" t="s">
        <v>3300</v>
      </c>
      <c r="E2615" s="29" t="s">
        <v>3320</v>
      </c>
      <c r="F2615" s="29" t="s">
        <v>3321</v>
      </c>
      <c r="G2615" s="29" t="s">
        <v>3200</v>
      </c>
      <c r="H2615" s="29" t="s">
        <v>3201</v>
      </c>
      <c r="I2615" s="29" t="s">
        <v>3202</v>
      </c>
      <c r="J2615" s="29" t="s">
        <v>3203</v>
      </c>
      <c r="K2615" s="29" t="s">
        <v>3204</v>
      </c>
      <c r="L2615" s="29" t="s">
        <v>3109</v>
      </c>
      <c r="M2615" s="29" t="s">
        <v>3378</v>
      </c>
      <c r="N2615" s="29" t="s">
        <v>3379</v>
      </c>
      <c r="O2615" s="29" t="s">
        <v>3380</v>
      </c>
      <c r="P2615" s="29" t="s">
        <v>3381</v>
      </c>
      <c r="Q2615" s="29" t="s">
        <v>3209</v>
      </c>
      <c r="R2615" s="29" t="s">
        <v>3210</v>
      </c>
      <c r="S2615" s="29" t="s">
        <v>3098</v>
      </c>
      <c r="T2615" s="29"/>
      <c r="U2615" s="30">
        <v>4650</v>
      </c>
      <c r="V2615" s="30">
        <v>4650</v>
      </c>
      <c r="W2615" s="30">
        <v>4650</v>
      </c>
      <c r="X2615" s="30">
        <v>4650</v>
      </c>
      <c r="Y2615" s="30">
        <v>4650</v>
      </c>
      <c r="Z2615" s="30">
        <v>4650</v>
      </c>
      <c r="AA2615" s="30">
        <v>4650</v>
      </c>
      <c r="AB2615" s="30">
        <v>4650</v>
      </c>
      <c r="AC2615" s="30">
        <v>4650</v>
      </c>
      <c r="AD2615" s="30">
        <v>4650</v>
      </c>
      <c r="AE2615" s="30">
        <v>0</v>
      </c>
      <c r="AF2615" s="30">
        <v>0</v>
      </c>
    </row>
    <row r="2616" spans="1:32" x14ac:dyDescent="0.45">
      <c r="A2616" s="29" t="s">
        <v>566</v>
      </c>
      <c r="B2616" s="29" t="s">
        <v>567</v>
      </c>
      <c r="C2616" s="29" t="s">
        <v>3299</v>
      </c>
      <c r="D2616" s="29" t="s">
        <v>3300</v>
      </c>
      <c r="E2616" s="29" t="s">
        <v>3320</v>
      </c>
      <c r="F2616" s="29" t="s">
        <v>3321</v>
      </c>
      <c r="G2616" s="29" t="s">
        <v>3200</v>
      </c>
      <c r="H2616" s="29" t="s">
        <v>3201</v>
      </c>
      <c r="I2616" s="29" t="s">
        <v>3226</v>
      </c>
      <c r="J2616" s="29" t="s">
        <v>3227</v>
      </c>
      <c r="K2616" s="29" t="s">
        <v>3228</v>
      </c>
      <c r="L2616" s="29" t="s">
        <v>3111</v>
      </c>
      <c r="M2616" s="29" t="s">
        <v>3295</v>
      </c>
      <c r="N2616" s="29" t="s">
        <v>3296</v>
      </c>
      <c r="O2616" s="29" t="s">
        <v>3297</v>
      </c>
      <c r="P2616" s="29" t="s">
        <v>3298</v>
      </c>
      <c r="Q2616" s="29" t="s">
        <v>3209</v>
      </c>
      <c r="R2616" s="29" t="s">
        <v>3210</v>
      </c>
      <c r="S2616" s="29" t="s">
        <v>3098</v>
      </c>
      <c r="T2616" s="29"/>
      <c r="U2616" s="30">
        <v>0</v>
      </c>
      <c r="V2616" s="30">
        <v>0</v>
      </c>
      <c r="W2616" s="30">
        <v>0</v>
      </c>
      <c r="X2616" s="30">
        <v>0</v>
      </c>
      <c r="Y2616" s="30">
        <v>0</v>
      </c>
      <c r="Z2616" s="30">
        <v>0</v>
      </c>
      <c r="AA2616" s="30">
        <v>0</v>
      </c>
      <c r="AB2616" s="30">
        <v>0</v>
      </c>
      <c r="AC2616" s="30">
        <v>0</v>
      </c>
      <c r="AD2616" s="30">
        <v>0</v>
      </c>
      <c r="AE2616" s="30">
        <v>0</v>
      </c>
      <c r="AF2616" s="30">
        <v>0</v>
      </c>
    </row>
    <row r="2617" spans="1:32" x14ac:dyDescent="0.45">
      <c r="A2617" s="29" t="s">
        <v>566</v>
      </c>
      <c r="B2617" s="29" t="s">
        <v>567</v>
      </c>
      <c r="C2617" s="29" t="s">
        <v>3299</v>
      </c>
      <c r="D2617" s="29" t="s">
        <v>3300</v>
      </c>
      <c r="E2617" s="29" t="s">
        <v>3320</v>
      </c>
      <c r="F2617" s="29" t="s">
        <v>3321</v>
      </c>
      <c r="G2617" s="29" t="s">
        <v>3233</v>
      </c>
      <c r="H2617" s="29" t="s">
        <v>3234</v>
      </c>
      <c r="I2617" s="29" t="s">
        <v>3262</v>
      </c>
      <c r="J2617" s="29" t="s">
        <v>3263</v>
      </c>
      <c r="K2617" s="29" t="s">
        <v>3307</v>
      </c>
      <c r="L2617" s="29" t="s">
        <v>3117</v>
      </c>
      <c r="M2617" s="29" t="s">
        <v>3838</v>
      </c>
      <c r="N2617" s="29" t="s">
        <v>3839</v>
      </c>
      <c r="O2617" s="29" t="s">
        <v>3840</v>
      </c>
      <c r="P2617" s="29" t="s">
        <v>3841</v>
      </c>
      <c r="Q2617" s="29" t="s">
        <v>3209</v>
      </c>
      <c r="R2617" s="29" t="s">
        <v>3210</v>
      </c>
      <c r="S2617" s="29" t="s">
        <v>3098</v>
      </c>
      <c r="T2617" s="29"/>
      <c r="U2617" s="30">
        <v>0</v>
      </c>
      <c r="V2617" s="30">
        <v>0</v>
      </c>
      <c r="W2617" s="30">
        <v>0</v>
      </c>
      <c r="X2617" s="30">
        <v>345</v>
      </c>
      <c r="Y2617" s="30">
        <v>1036</v>
      </c>
      <c r="Z2617" s="30">
        <v>0</v>
      </c>
      <c r="AA2617" s="30">
        <v>0</v>
      </c>
      <c r="AB2617" s="30">
        <v>993</v>
      </c>
      <c r="AC2617" s="30">
        <v>0</v>
      </c>
      <c r="AD2617" s="30">
        <v>462</v>
      </c>
      <c r="AE2617" s="30">
        <v>0</v>
      </c>
      <c r="AF2617" s="30">
        <v>0</v>
      </c>
    </row>
    <row r="2618" spans="1:32" x14ac:dyDescent="0.45">
      <c r="A2618" s="29" t="s">
        <v>566</v>
      </c>
      <c r="B2618" s="29" t="s">
        <v>567</v>
      </c>
      <c r="C2618" s="29" t="s">
        <v>3299</v>
      </c>
      <c r="D2618" s="29" t="s">
        <v>3300</v>
      </c>
      <c r="E2618" s="29" t="s">
        <v>3320</v>
      </c>
      <c r="F2618" s="29" t="s">
        <v>3321</v>
      </c>
      <c r="G2618" s="29" t="s">
        <v>3233</v>
      </c>
      <c r="H2618" s="29" t="s">
        <v>3234</v>
      </c>
      <c r="I2618" s="29" t="s">
        <v>3262</v>
      </c>
      <c r="J2618" s="29" t="s">
        <v>3263</v>
      </c>
      <c r="K2618" s="29" t="s">
        <v>3264</v>
      </c>
      <c r="L2618" s="29" t="s">
        <v>3103</v>
      </c>
      <c r="M2618" s="29" t="s">
        <v>3265</v>
      </c>
      <c r="N2618" s="29" t="s">
        <v>3266</v>
      </c>
      <c r="O2618" s="29" t="s">
        <v>3267</v>
      </c>
      <c r="P2618" s="29" t="s">
        <v>3268</v>
      </c>
      <c r="Q2618" s="29" t="s">
        <v>3209</v>
      </c>
      <c r="R2618" s="29" t="s">
        <v>3210</v>
      </c>
      <c r="S2618" s="29" t="s">
        <v>3098</v>
      </c>
      <c r="T2618" s="29"/>
      <c r="U2618" s="30">
        <v>4000</v>
      </c>
      <c r="V2618" s="30">
        <v>4000</v>
      </c>
      <c r="W2618" s="30">
        <v>4000</v>
      </c>
      <c r="X2618" s="30">
        <v>4000</v>
      </c>
      <c r="Y2618" s="30">
        <v>4000</v>
      </c>
      <c r="Z2618" s="30">
        <v>4000</v>
      </c>
      <c r="AA2618" s="30">
        <v>4000</v>
      </c>
      <c r="AB2618" s="30">
        <v>4000</v>
      </c>
      <c r="AC2618" s="30">
        <v>4000</v>
      </c>
      <c r="AD2618" s="30">
        <v>4000</v>
      </c>
      <c r="AE2618" s="30">
        <v>4000</v>
      </c>
      <c r="AF2618" s="30">
        <v>4000</v>
      </c>
    </row>
    <row r="2619" spans="1:32" x14ac:dyDescent="0.45">
      <c r="A2619" s="29" t="s">
        <v>566</v>
      </c>
      <c r="B2619" s="29" t="s">
        <v>567</v>
      </c>
      <c r="C2619" s="29" t="s">
        <v>3299</v>
      </c>
      <c r="D2619" s="29" t="s">
        <v>3300</v>
      </c>
      <c r="E2619" s="29" t="s">
        <v>3320</v>
      </c>
      <c r="F2619" s="29" t="s">
        <v>3321</v>
      </c>
      <c r="G2619" s="29" t="s">
        <v>3233</v>
      </c>
      <c r="H2619" s="29" t="s">
        <v>3234</v>
      </c>
      <c r="I2619" s="29" t="s">
        <v>3262</v>
      </c>
      <c r="J2619" s="29" t="s">
        <v>3263</v>
      </c>
      <c r="K2619" s="29" t="s">
        <v>3264</v>
      </c>
      <c r="L2619" s="29" t="s">
        <v>3103</v>
      </c>
      <c r="M2619" s="29" t="s">
        <v>3265</v>
      </c>
      <c r="N2619" s="29" t="s">
        <v>3266</v>
      </c>
      <c r="O2619" s="29" t="s">
        <v>3269</v>
      </c>
      <c r="P2619" s="29" t="s">
        <v>3270</v>
      </c>
      <c r="Q2619" s="29" t="s">
        <v>3209</v>
      </c>
      <c r="R2619" s="29" t="s">
        <v>3210</v>
      </c>
      <c r="S2619" s="29" t="s">
        <v>3098</v>
      </c>
      <c r="T2619" s="29"/>
      <c r="U2619" s="30">
        <v>166</v>
      </c>
      <c r="V2619" s="30">
        <v>186</v>
      </c>
      <c r="W2619" s="30">
        <v>195</v>
      </c>
      <c r="X2619" s="30">
        <v>39</v>
      </c>
      <c r="Y2619" s="30">
        <v>166</v>
      </c>
      <c r="Z2619" s="30">
        <v>244</v>
      </c>
      <c r="AA2619" s="30">
        <v>117</v>
      </c>
      <c r="AB2619" s="30">
        <v>234</v>
      </c>
      <c r="AC2619" s="30">
        <v>195</v>
      </c>
      <c r="AD2619" s="30">
        <v>390</v>
      </c>
      <c r="AE2619" s="30">
        <v>117</v>
      </c>
      <c r="AF2619" s="30">
        <v>117</v>
      </c>
    </row>
    <row r="2620" spans="1:32" x14ac:dyDescent="0.45">
      <c r="A2620" s="29" t="s">
        <v>566</v>
      </c>
      <c r="B2620" s="29" t="s">
        <v>567</v>
      </c>
      <c r="C2620" s="29" t="s">
        <v>3299</v>
      </c>
      <c r="D2620" s="29" t="s">
        <v>3300</v>
      </c>
      <c r="E2620" s="29" t="s">
        <v>3320</v>
      </c>
      <c r="F2620" s="29" t="s">
        <v>3321</v>
      </c>
      <c r="G2620" s="29" t="s">
        <v>3233</v>
      </c>
      <c r="H2620" s="29" t="s">
        <v>3234</v>
      </c>
      <c r="I2620" s="29" t="s">
        <v>3262</v>
      </c>
      <c r="J2620" s="29" t="s">
        <v>3263</v>
      </c>
      <c r="K2620" s="29" t="s">
        <v>3264</v>
      </c>
      <c r="L2620" s="29" t="s">
        <v>3103</v>
      </c>
      <c r="M2620" s="29" t="s">
        <v>3265</v>
      </c>
      <c r="N2620" s="29" t="s">
        <v>3266</v>
      </c>
      <c r="O2620" s="29" t="s">
        <v>3271</v>
      </c>
      <c r="P2620" s="29" t="s">
        <v>3272</v>
      </c>
      <c r="Q2620" s="29" t="s">
        <v>3209</v>
      </c>
      <c r="R2620" s="29" t="s">
        <v>3210</v>
      </c>
      <c r="S2620" s="29" t="s">
        <v>3098</v>
      </c>
      <c r="T2620" s="29"/>
      <c r="U2620" s="30">
        <v>3262</v>
      </c>
      <c r="V2620" s="30">
        <v>1116</v>
      </c>
      <c r="W2620" s="30">
        <v>797</v>
      </c>
      <c r="X2620" s="30">
        <v>870</v>
      </c>
      <c r="Y2620" s="30">
        <v>2218</v>
      </c>
      <c r="Z2620" s="30">
        <v>1711</v>
      </c>
      <c r="AA2620" s="30">
        <v>623</v>
      </c>
      <c r="AB2620" s="30">
        <v>3045</v>
      </c>
      <c r="AC2620" s="30">
        <v>2842</v>
      </c>
      <c r="AD2620" s="30">
        <v>4727</v>
      </c>
      <c r="AE2620" s="30">
        <v>2189</v>
      </c>
      <c r="AF2620" s="30">
        <v>1392</v>
      </c>
    </row>
    <row r="2621" spans="1:32" x14ac:dyDescent="0.45">
      <c r="A2621" s="29" t="s">
        <v>566</v>
      </c>
      <c r="B2621" s="29" t="s">
        <v>567</v>
      </c>
      <c r="C2621" s="29" t="s">
        <v>3299</v>
      </c>
      <c r="D2621" s="29" t="s">
        <v>3300</v>
      </c>
      <c r="E2621" s="29" t="s">
        <v>3320</v>
      </c>
      <c r="F2621" s="29" t="s">
        <v>3321</v>
      </c>
      <c r="G2621" s="29" t="s">
        <v>3233</v>
      </c>
      <c r="H2621" s="29" t="s">
        <v>3234</v>
      </c>
      <c r="I2621" s="29" t="s">
        <v>3262</v>
      </c>
      <c r="J2621" s="29" t="s">
        <v>3263</v>
      </c>
      <c r="K2621" s="29" t="s">
        <v>3264</v>
      </c>
      <c r="L2621" s="29" t="s">
        <v>3103</v>
      </c>
      <c r="M2621" s="29" t="s">
        <v>3265</v>
      </c>
      <c r="N2621" s="29" t="s">
        <v>3266</v>
      </c>
      <c r="O2621" s="29" t="s">
        <v>3273</v>
      </c>
      <c r="P2621" s="29" t="s">
        <v>3274</v>
      </c>
      <c r="Q2621" s="29" t="s">
        <v>3209</v>
      </c>
      <c r="R2621" s="29" t="s">
        <v>3210</v>
      </c>
      <c r="S2621" s="29" t="s">
        <v>3098</v>
      </c>
      <c r="T2621" s="29"/>
      <c r="U2621" s="30">
        <v>702</v>
      </c>
      <c r="V2621" s="30">
        <v>663</v>
      </c>
      <c r="W2621" s="30">
        <v>546</v>
      </c>
      <c r="X2621" s="30">
        <v>429</v>
      </c>
      <c r="Y2621" s="30">
        <v>312</v>
      </c>
      <c r="Z2621" s="30">
        <v>897</v>
      </c>
      <c r="AA2621" s="30">
        <v>390</v>
      </c>
      <c r="AB2621" s="30">
        <v>390</v>
      </c>
      <c r="AC2621" s="30">
        <v>429</v>
      </c>
      <c r="AD2621" s="30">
        <v>507</v>
      </c>
      <c r="AE2621" s="30">
        <v>468</v>
      </c>
      <c r="AF2621" s="30">
        <v>429</v>
      </c>
    </row>
    <row r="2622" spans="1:32" x14ac:dyDescent="0.45">
      <c r="A2622" s="29" t="s">
        <v>566</v>
      </c>
      <c r="B2622" s="29" t="s">
        <v>567</v>
      </c>
      <c r="C2622" s="29" t="s">
        <v>3299</v>
      </c>
      <c r="D2622" s="29" t="s">
        <v>3300</v>
      </c>
      <c r="E2622" s="29" t="s">
        <v>3320</v>
      </c>
      <c r="F2622" s="29" t="s">
        <v>3321</v>
      </c>
      <c r="G2622" s="29" t="s">
        <v>3233</v>
      </c>
      <c r="H2622" s="29" t="s">
        <v>3234</v>
      </c>
      <c r="I2622" s="29" t="s">
        <v>3262</v>
      </c>
      <c r="J2622" s="29" t="s">
        <v>3263</v>
      </c>
      <c r="K2622" s="29" t="s">
        <v>3264</v>
      </c>
      <c r="L2622" s="29" t="s">
        <v>3103</v>
      </c>
      <c r="M2622" s="29" t="s">
        <v>3322</v>
      </c>
      <c r="N2622" s="29" t="s">
        <v>3323</v>
      </c>
      <c r="O2622" s="29" t="s">
        <v>3618</v>
      </c>
      <c r="P2622" s="29" t="s">
        <v>3619</v>
      </c>
      <c r="Q2622" s="29" t="s">
        <v>3209</v>
      </c>
      <c r="R2622" s="29" t="s">
        <v>3210</v>
      </c>
      <c r="S2622" s="29" t="s">
        <v>3098</v>
      </c>
      <c r="T2622" s="29"/>
      <c r="U2622" s="30">
        <v>1000</v>
      </c>
      <c r="V2622" s="30">
        <v>1000</v>
      </c>
      <c r="W2622" s="30">
        <v>1000</v>
      </c>
      <c r="X2622" s="30">
        <v>1000</v>
      </c>
      <c r="Y2622" s="30">
        <v>1000</v>
      </c>
      <c r="Z2622" s="30">
        <v>1000</v>
      </c>
      <c r="AA2622" s="30">
        <v>1000</v>
      </c>
      <c r="AB2622" s="30">
        <v>1000</v>
      </c>
      <c r="AC2622" s="30">
        <v>1000</v>
      </c>
      <c r="AD2622" s="30">
        <v>1000</v>
      </c>
      <c r="AE2622" s="30">
        <v>1000</v>
      </c>
      <c r="AF2622" s="30">
        <v>1000</v>
      </c>
    </row>
    <row r="2623" spans="1:32" x14ac:dyDescent="0.45">
      <c r="A2623" s="29" t="s">
        <v>566</v>
      </c>
      <c r="B2623" s="29" t="s">
        <v>567</v>
      </c>
      <c r="C2623" s="29" t="s">
        <v>3666</v>
      </c>
      <c r="D2623" s="29" t="s">
        <v>3667</v>
      </c>
      <c r="E2623" s="29" t="s">
        <v>3668</v>
      </c>
      <c r="F2623" s="29" t="s">
        <v>3669</v>
      </c>
      <c r="G2623" s="29" t="s">
        <v>3200</v>
      </c>
      <c r="H2623" s="29" t="s">
        <v>3201</v>
      </c>
      <c r="I2623" s="29" t="s">
        <v>3202</v>
      </c>
      <c r="J2623" s="29" t="s">
        <v>3203</v>
      </c>
      <c r="K2623" s="29" t="s">
        <v>3520</v>
      </c>
      <c r="L2623" s="29" t="s">
        <v>3108</v>
      </c>
      <c r="M2623" s="29" t="s">
        <v>3588</v>
      </c>
      <c r="N2623" s="29" t="s">
        <v>3589</v>
      </c>
      <c r="O2623" s="29" t="s">
        <v>3670</v>
      </c>
      <c r="P2623" s="29" t="s">
        <v>3671</v>
      </c>
      <c r="Q2623" s="29" t="s">
        <v>3209</v>
      </c>
      <c r="R2623" s="29" t="s">
        <v>3098</v>
      </c>
      <c r="S2623" s="29" t="s">
        <v>3098</v>
      </c>
      <c r="T2623" s="29"/>
      <c r="U2623" s="30">
        <v>0</v>
      </c>
      <c r="V2623" s="30">
        <v>0</v>
      </c>
      <c r="W2623" s="30">
        <v>0</v>
      </c>
      <c r="X2623" s="30">
        <v>0</v>
      </c>
      <c r="Y2623" s="30">
        <v>0</v>
      </c>
      <c r="Z2623" s="30">
        <v>0</v>
      </c>
      <c r="AA2623" s="30">
        <v>0</v>
      </c>
      <c r="AB2623" s="30">
        <v>0</v>
      </c>
      <c r="AC2623" s="30">
        <v>0</v>
      </c>
      <c r="AD2623" s="30">
        <v>0</v>
      </c>
      <c r="AE2623" s="30">
        <v>10800</v>
      </c>
      <c r="AF2623" s="30">
        <v>13500</v>
      </c>
    </row>
    <row r="2624" spans="1:32" x14ac:dyDescent="0.45">
      <c r="A2624" s="29" t="s">
        <v>452</v>
      </c>
      <c r="B2624" s="29" t="s">
        <v>453</v>
      </c>
      <c r="C2624" s="29" t="s">
        <v>3211</v>
      </c>
      <c r="D2624" s="29" t="s">
        <v>3212</v>
      </c>
      <c r="E2624" s="29" t="s">
        <v>3213</v>
      </c>
      <c r="F2624" s="29" t="s">
        <v>982</v>
      </c>
      <c r="G2624" s="29" t="s">
        <v>3200</v>
      </c>
      <c r="H2624" s="29" t="s">
        <v>3201</v>
      </c>
      <c r="I2624" s="29" t="s">
        <v>3202</v>
      </c>
      <c r="J2624" s="29" t="s">
        <v>3203</v>
      </c>
      <c r="K2624" s="29" t="s">
        <v>3216</v>
      </c>
      <c r="L2624" s="29" t="s">
        <v>3102</v>
      </c>
      <c r="M2624" s="29" t="s">
        <v>3492</v>
      </c>
      <c r="N2624" s="29" t="s">
        <v>3493</v>
      </c>
      <c r="O2624" s="29" t="s">
        <v>3494</v>
      </c>
      <c r="P2624" s="29" t="s">
        <v>3495</v>
      </c>
      <c r="Q2624" s="29" t="s">
        <v>3209</v>
      </c>
      <c r="R2624" s="29" t="s">
        <v>3210</v>
      </c>
      <c r="S2624" s="29" t="s">
        <v>3098</v>
      </c>
      <c r="T2624" s="29"/>
      <c r="U2624" s="30">
        <v>400000</v>
      </c>
      <c r="V2624" s="30">
        <v>400000</v>
      </c>
      <c r="W2624" s="30">
        <v>400000</v>
      </c>
      <c r="X2624" s="30">
        <v>400000</v>
      </c>
      <c r="Y2624" s="30">
        <v>400000</v>
      </c>
      <c r="Z2624" s="30">
        <v>400000</v>
      </c>
      <c r="AA2624" s="30">
        <v>400000</v>
      </c>
      <c r="AB2624" s="30">
        <v>400000</v>
      </c>
      <c r="AC2624" s="30">
        <v>400000</v>
      </c>
      <c r="AD2624" s="30">
        <v>400000</v>
      </c>
      <c r="AE2624" s="30">
        <v>400000</v>
      </c>
      <c r="AF2624" s="30">
        <v>400000</v>
      </c>
    </row>
    <row r="2625" spans="1:32" x14ac:dyDescent="0.45">
      <c r="A2625" s="29" t="s">
        <v>452</v>
      </c>
      <c r="B2625" s="29" t="s">
        <v>453</v>
      </c>
      <c r="C2625" s="29" t="s">
        <v>3211</v>
      </c>
      <c r="D2625" s="29" t="s">
        <v>3212</v>
      </c>
      <c r="E2625" s="29" t="s">
        <v>3213</v>
      </c>
      <c r="F2625" s="29" t="s">
        <v>982</v>
      </c>
      <c r="G2625" s="29" t="s">
        <v>3200</v>
      </c>
      <c r="H2625" s="29" t="s">
        <v>3201</v>
      </c>
      <c r="I2625" s="29" t="s">
        <v>3202</v>
      </c>
      <c r="J2625" s="29" t="s">
        <v>3203</v>
      </c>
      <c r="K2625" s="29" t="s">
        <v>3216</v>
      </c>
      <c r="L2625" s="29" t="s">
        <v>3102</v>
      </c>
      <c r="M2625" s="29" t="s">
        <v>3492</v>
      </c>
      <c r="N2625" s="29" t="s">
        <v>3493</v>
      </c>
      <c r="O2625" s="29" t="s">
        <v>3496</v>
      </c>
      <c r="P2625" s="29" t="s">
        <v>3497</v>
      </c>
      <c r="Q2625" s="29" t="s">
        <v>3209</v>
      </c>
      <c r="R2625" s="29" t="s">
        <v>3210</v>
      </c>
      <c r="S2625" s="29" t="s">
        <v>3098</v>
      </c>
      <c r="T2625" s="29"/>
      <c r="U2625" s="30">
        <v>0</v>
      </c>
      <c r="V2625" s="30">
        <v>0</v>
      </c>
      <c r="W2625" s="30">
        <v>0</v>
      </c>
      <c r="X2625" s="30">
        <v>0</v>
      </c>
      <c r="Y2625" s="30">
        <v>0</v>
      </c>
      <c r="Z2625" s="30">
        <v>0</v>
      </c>
      <c r="AA2625" s="30">
        <v>0</v>
      </c>
      <c r="AB2625" s="30">
        <v>0</v>
      </c>
      <c r="AC2625" s="30">
        <v>0</v>
      </c>
      <c r="AD2625" s="30">
        <v>0</v>
      </c>
      <c r="AE2625" s="30">
        <v>0</v>
      </c>
      <c r="AF2625" s="30">
        <v>0</v>
      </c>
    </row>
    <row r="2626" spans="1:32" x14ac:dyDescent="0.45">
      <c r="A2626" s="29" t="s">
        <v>452</v>
      </c>
      <c r="B2626" s="29" t="s">
        <v>453</v>
      </c>
      <c r="C2626" s="29" t="s">
        <v>3211</v>
      </c>
      <c r="D2626" s="29" t="s">
        <v>3212</v>
      </c>
      <c r="E2626" s="29" t="s">
        <v>3213</v>
      </c>
      <c r="F2626" s="29" t="s">
        <v>982</v>
      </c>
      <c r="G2626" s="29" t="s">
        <v>3200</v>
      </c>
      <c r="H2626" s="29" t="s">
        <v>3201</v>
      </c>
      <c r="I2626" s="29" t="s">
        <v>3202</v>
      </c>
      <c r="J2626" s="29" t="s">
        <v>3203</v>
      </c>
      <c r="K2626" s="29" t="s">
        <v>3221</v>
      </c>
      <c r="L2626" s="29" t="s">
        <v>3113</v>
      </c>
      <c r="M2626" s="29" t="s">
        <v>3222</v>
      </c>
      <c r="N2626" s="29" t="s">
        <v>3223</v>
      </c>
      <c r="O2626" s="29" t="s">
        <v>3224</v>
      </c>
      <c r="P2626" s="29" t="s">
        <v>3225</v>
      </c>
      <c r="Q2626" s="29" t="s">
        <v>3209</v>
      </c>
      <c r="R2626" s="29" t="s">
        <v>3210</v>
      </c>
      <c r="S2626" s="29" t="s">
        <v>3098</v>
      </c>
      <c r="T2626" s="29"/>
      <c r="U2626" s="30">
        <v>182848</v>
      </c>
      <c r="V2626" s="30">
        <v>187688</v>
      </c>
      <c r="W2626" s="30">
        <v>181304</v>
      </c>
      <c r="X2626" s="30">
        <v>198429</v>
      </c>
      <c r="Y2626" s="30">
        <v>179485</v>
      </c>
      <c r="Z2626" s="30">
        <v>178637</v>
      </c>
      <c r="AA2626" s="30">
        <v>177304</v>
      </c>
      <c r="AB2626" s="30">
        <v>181355</v>
      </c>
      <c r="AC2626" s="30">
        <v>184588</v>
      </c>
      <c r="AD2626" s="30">
        <v>176783</v>
      </c>
      <c r="AE2626" s="30">
        <v>177877</v>
      </c>
      <c r="AF2626" s="30">
        <v>178978</v>
      </c>
    </row>
    <row r="2627" spans="1:32" x14ac:dyDescent="0.45">
      <c r="A2627" s="29" t="s">
        <v>452</v>
      </c>
      <c r="B2627" s="29" t="s">
        <v>453</v>
      </c>
      <c r="C2627" s="29" t="s">
        <v>3211</v>
      </c>
      <c r="D2627" s="29" t="s">
        <v>3212</v>
      </c>
      <c r="E2627" s="29" t="s">
        <v>3213</v>
      </c>
      <c r="F2627" s="29" t="s">
        <v>982</v>
      </c>
      <c r="G2627" s="29" t="s">
        <v>3200</v>
      </c>
      <c r="H2627" s="29" t="s">
        <v>3201</v>
      </c>
      <c r="I2627" s="29" t="s">
        <v>3226</v>
      </c>
      <c r="J2627" s="29" t="s">
        <v>3227</v>
      </c>
      <c r="K2627" s="29" t="s">
        <v>3228</v>
      </c>
      <c r="L2627" s="29" t="s">
        <v>3111</v>
      </c>
      <c r="M2627" s="29" t="s">
        <v>3229</v>
      </c>
      <c r="N2627" s="29" t="s">
        <v>3230</v>
      </c>
      <c r="O2627" s="29" t="s">
        <v>3231</v>
      </c>
      <c r="P2627" s="29" t="s">
        <v>3232</v>
      </c>
      <c r="Q2627" s="29" t="s">
        <v>3209</v>
      </c>
      <c r="R2627" s="29" t="s">
        <v>3210</v>
      </c>
      <c r="S2627" s="29" t="s">
        <v>3098</v>
      </c>
      <c r="T2627" s="29"/>
      <c r="U2627" s="30">
        <v>0</v>
      </c>
      <c r="V2627" s="30">
        <v>0</v>
      </c>
      <c r="W2627" s="30">
        <v>0</v>
      </c>
      <c r="X2627" s="30">
        <v>0</v>
      </c>
      <c r="Y2627" s="30">
        <v>0</v>
      </c>
      <c r="Z2627" s="30">
        <v>0</v>
      </c>
      <c r="AA2627" s="30">
        <v>0</v>
      </c>
      <c r="AB2627" s="30">
        <v>0</v>
      </c>
      <c r="AC2627" s="30">
        <v>0</v>
      </c>
      <c r="AD2627" s="30">
        <v>0</v>
      </c>
      <c r="AE2627" s="30">
        <v>0</v>
      </c>
      <c r="AF2627" s="30">
        <v>0</v>
      </c>
    </row>
    <row r="2628" spans="1:32" x14ac:dyDescent="0.45">
      <c r="A2628" s="29" t="s">
        <v>452</v>
      </c>
      <c r="B2628" s="29" t="s">
        <v>453</v>
      </c>
      <c r="C2628" s="29" t="s">
        <v>3211</v>
      </c>
      <c r="D2628" s="29" t="s">
        <v>3212</v>
      </c>
      <c r="E2628" s="29" t="s">
        <v>3213</v>
      </c>
      <c r="F2628" s="29" t="s">
        <v>982</v>
      </c>
      <c r="G2628" s="29" t="s">
        <v>3233</v>
      </c>
      <c r="H2628" s="29" t="s">
        <v>3234</v>
      </c>
      <c r="I2628" s="29" t="s">
        <v>3242</v>
      </c>
      <c r="J2628" s="29" t="s">
        <v>3243</v>
      </c>
      <c r="K2628" s="29" t="s">
        <v>3244</v>
      </c>
      <c r="L2628" s="29" t="s">
        <v>3104</v>
      </c>
      <c r="M2628" s="29" t="s">
        <v>3245</v>
      </c>
      <c r="N2628" s="29" t="s">
        <v>3246</v>
      </c>
      <c r="O2628" s="29" t="s">
        <v>3701</v>
      </c>
      <c r="P2628" s="29" t="s">
        <v>3702</v>
      </c>
      <c r="Q2628" s="29" t="s">
        <v>3249</v>
      </c>
      <c r="R2628" s="29" t="s">
        <v>3210</v>
      </c>
      <c r="S2628" s="29" t="s">
        <v>3098</v>
      </c>
      <c r="T2628" s="29"/>
      <c r="U2628" s="30">
        <v>824</v>
      </c>
      <c r="V2628" s="30">
        <v>824</v>
      </c>
      <c r="W2628" s="30">
        <v>824</v>
      </c>
      <c r="X2628" s="30">
        <v>824</v>
      </c>
      <c r="Y2628" s="30">
        <v>824</v>
      </c>
      <c r="Z2628" s="30">
        <v>824</v>
      </c>
      <c r="AA2628" s="30">
        <v>824</v>
      </c>
      <c r="AB2628" s="30">
        <v>824</v>
      </c>
      <c r="AC2628" s="30">
        <v>824</v>
      </c>
      <c r="AD2628" s="30">
        <v>824</v>
      </c>
      <c r="AE2628" s="30">
        <v>824</v>
      </c>
      <c r="AF2628" s="30">
        <v>824</v>
      </c>
    </row>
    <row r="2629" spans="1:32" x14ac:dyDescent="0.45">
      <c r="A2629" s="29" t="s">
        <v>452</v>
      </c>
      <c r="B2629" s="29" t="s">
        <v>453</v>
      </c>
      <c r="C2629" s="29" t="s">
        <v>3211</v>
      </c>
      <c r="D2629" s="29" t="s">
        <v>3212</v>
      </c>
      <c r="E2629" s="29" t="s">
        <v>3213</v>
      </c>
      <c r="F2629" s="29" t="s">
        <v>982</v>
      </c>
      <c r="G2629" s="29" t="s">
        <v>3233</v>
      </c>
      <c r="H2629" s="29" t="s">
        <v>3234</v>
      </c>
      <c r="I2629" s="29" t="s">
        <v>3242</v>
      </c>
      <c r="J2629" s="29" t="s">
        <v>3243</v>
      </c>
      <c r="K2629" s="29" t="s">
        <v>3244</v>
      </c>
      <c r="L2629" s="29" t="s">
        <v>3104</v>
      </c>
      <c r="M2629" s="29" t="s">
        <v>3245</v>
      </c>
      <c r="N2629" s="29" t="s">
        <v>3246</v>
      </c>
      <c r="O2629" s="29" t="s">
        <v>3701</v>
      </c>
      <c r="P2629" s="29" t="s">
        <v>3702</v>
      </c>
      <c r="Q2629" s="29" t="s">
        <v>3249</v>
      </c>
      <c r="R2629" s="29" t="s">
        <v>3098</v>
      </c>
      <c r="S2629" s="29" t="s">
        <v>3098</v>
      </c>
      <c r="T2629" s="29"/>
      <c r="U2629" s="30">
        <v>0</v>
      </c>
      <c r="V2629" s="30">
        <v>0</v>
      </c>
      <c r="W2629" s="30">
        <v>0</v>
      </c>
      <c r="X2629" s="30">
        <v>0</v>
      </c>
      <c r="Y2629" s="30">
        <v>0</v>
      </c>
      <c r="Z2629" s="30">
        <v>0</v>
      </c>
      <c r="AA2629" s="30">
        <v>0</v>
      </c>
      <c r="AB2629" s="30">
        <v>0</v>
      </c>
      <c r="AC2629" s="30">
        <v>0</v>
      </c>
      <c r="AD2629" s="30">
        <v>0</v>
      </c>
      <c r="AE2629" s="30">
        <v>647</v>
      </c>
      <c r="AF2629" s="30">
        <v>647</v>
      </c>
    </row>
    <row r="2630" spans="1:32" x14ac:dyDescent="0.45">
      <c r="A2630" s="29" t="s">
        <v>452</v>
      </c>
      <c r="B2630" s="29" t="s">
        <v>453</v>
      </c>
      <c r="C2630" s="29" t="s">
        <v>3211</v>
      </c>
      <c r="D2630" s="29" t="s">
        <v>3212</v>
      </c>
      <c r="E2630" s="29" t="s">
        <v>3213</v>
      </c>
      <c r="F2630" s="29" t="s">
        <v>982</v>
      </c>
      <c r="G2630" s="29" t="s">
        <v>3233</v>
      </c>
      <c r="H2630" s="29" t="s">
        <v>3234</v>
      </c>
      <c r="I2630" s="29" t="s">
        <v>3242</v>
      </c>
      <c r="J2630" s="29" t="s">
        <v>3243</v>
      </c>
      <c r="K2630" s="29" t="s">
        <v>3244</v>
      </c>
      <c r="L2630" s="29" t="s">
        <v>3104</v>
      </c>
      <c r="M2630" s="29" t="s">
        <v>3245</v>
      </c>
      <c r="N2630" s="29" t="s">
        <v>3246</v>
      </c>
      <c r="O2630" s="29" t="s">
        <v>3701</v>
      </c>
      <c r="P2630" s="29" t="s">
        <v>3702</v>
      </c>
      <c r="Q2630" s="29" t="s">
        <v>3209</v>
      </c>
      <c r="R2630" s="29" t="s">
        <v>3210</v>
      </c>
      <c r="S2630" s="29" t="s">
        <v>3098</v>
      </c>
      <c r="T2630" s="29"/>
      <c r="U2630" s="30">
        <v>22000</v>
      </c>
      <c r="V2630" s="30">
        <v>22000</v>
      </c>
      <c r="W2630" s="30">
        <v>22000</v>
      </c>
      <c r="X2630" s="30">
        <v>22000</v>
      </c>
      <c r="Y2630" s="30">
        <v>22000</v>
      </c>
      <c r="Z2630" s="30">
        <v>22000</v>
      </c>
      <c r="AA2630" s="30">
        <v>22000</v>
      </c>
      <c r="AB2630" s="30">
        <v>22000</v>
      </c>
      <c r="AC2630" s="30">
        <v>22000</v>
      </c>
      <c r="AD2630" s="30">
        <v>22000</v>
      </c>
      <c r="AE2630" s="30">
        <v>22000</v>
      </c>
      <c r="AF2630" s="30">
        <v>22000</v>
      </c>
    </row>
    <row r="2631" spans="1:32" x14ac:dyDescent="0.45">
      <c r="A2631" s="29" t="s">
        <v>452</v>
      </c>
      <c r="B2631" s="29" t="s">
        <v>453</v>
      </c>
      <c r="C2631" s="29" t="s">
        <v>3211</v>
      </c>
      <c r="D2631" s="29" t="s">
        <v>3212</v>
      </c>
      <c r="E2631" s="29" t="s">
        <v>3213</v>
      </c>
      <c r="F2631" s="29" t="s">
        <v>982</v>
      </c>
      <c r="G2631" s="29" t="s">
        <v>3233</v>
      </c>
      <c r="H2631" s="29" t="s">
        <v>3234</v>
      </c>
      <c r="I2631" s="29" t="s">
        <v>3242</v>
      </c>
      <c r="J2631" s="29" t="s">
        <v>3243</v>
      </c>
      <c r="K2631" s="29" t="s">
        <v>3244</v>
      </c>
      <c r="L2631" s="29" t="s">
        <v>3104</v>
      </c>
      <c r="M2631" s="29" t="s">
        <v>3245</v>
      </c>
      <c r="N2631" s="29" t="s">
        <v>3246</v>
      </c>
      <c r="O2631" s="29" t="s">
        <v>3701</v>
      </c>
      <c r="P2631" s="29" t="s">
        <v>3702</v>
      </c>
      <c r="Q2631" s="29" t="s">
        <v>3209</v>
      </c>
      <c r="R2631" s="29" t="s">
        <v>3098</v>
      </c>
      <c r="S2631" s="29" t="s">
        <v>3098</v>
      </c>
      <c r="T2631" s="29"/>
      <c r="U2631" s="30">
        <v>0</v>
      </c>
      <c r="V2631" s="30">
        <v>0</v>
      </c>
      <c r="W2631" s="30">
        <v>0</v>
      </c>
      <c r="X2631" s="30">
        <v>0</v>
      </c>
      <c r="Y2631" s="30">
        <v>0</v>
      </c>
      <c r="Z2631" s="30">
        <v>0</v>
      </c>
      <c r="AA2631" s="30">
        <v>0</v>
      </c>
      <c r="AB2631" s="30">
        <v>0</v>
      </c>
      <c r="AC2631" s="30">
        <v>0</v>
      </c>
      <c r="AD2631" s="30">
        <v>0</v>
      </c>
      <c r="AE2631" s="30">
        <v>3501</v>
      </c>
      <c r="AF2631" s="30">
        <v>15000</v>
      </c>
    </row>
    <row r="2632" spans="1:32" x14ac:dyDescent="0.45">
      <c r="A2632" s="29" t="s">
        <v>452</v>
      </c>
      <c r="B2632" s="29" t="s">
        <v>453</v>
      </c>
      <c r="C2632" s="29" t="s">
        <v>3211</v>
      </c>
      <c r="D2632" s="29" t="s">
        <v>3212</v>
      </c>
      <c r="E2632" s="29" t="s">
        <v>3213</v>
      </c>
      <c r="F2632" s="29" t="s">
        <v>982</v>
      </c>
      <c r="G2632" s="29" t="s">
        <v>3233</v>
      </c>
      <c r="H2632" s="29" t="s">
        <v>3234</v>
      </c>
      <c r="I2632" s="29" t="s">
        <v>3242</v>
      </c>
      <c r="J2632" s="29" t="s">
        <v>3243</v>
      </c>
      <c r="K2632" s="29" t="s">
        <v>3252</v>
      </c>
      <c r="L2632" s="29" t="s">
        <v>3106</v>
      </c>
      <c r="M2632" s="29" t="s">
        <v>3253</v>
      </c>
      <c r="N2632" s="29" t="s">
        <v>3106</v>
      </c>
      <c r="O2632" s="29" t="s">
        <v>3548</v>
      </c>
      <c r="P2632" s="29" t="s">
        <v>3549</v>
      </c>
      <c r="Q2632" s="29" t="s">
        <v>3209</v>
      </c>
      <c r="R2632" s="29" t="s">
        <v>3210</v>
      </c>
      <c r="S2632" s="29" t="s">
        <v>3098</v>
      </c>
      <c r="T2632" s="29"/>
      <c r="U2632" s="30">
        <v>12000</v>
      </c>
      <c r="V2632" s="30">
        <v>12000</v>
      </c>
      <c r="W2632" s="30">
        <v>12000</v>
      </c>
      <c r="X2632" s="30">
        <v>12000</v>
      </c>
      <c r="Y2632" s="30">
        <v>12000</v>
      </c>
      <c r="Z2632" s="30">
        <v>12000</v>
      </c>
      <c r="AA2632" s="30">
        <v>12000</v>
      </c>
      <c r="AB2632" s="30">
        <v>12000</v>
      </c>
      <c r="AC2632" s="30">
        <v>12000</v>
      </c>
      <c r="AD2632" s="30">
        <v>12000</v>
      </c>
      <c r="AE2632" s="30">
        <v>12000</v>
      </c>
      <c r="AF2632" s="30">
        <v>12000</v>
      </c>
    </row>
    <row r="2633" spans="1:32" x14ac:dyDescent="0.45">
      <c r="A2633" s="29" t="s">
        <v>452</v>
      </c>
      <c r="B2633" s="29" t="s">
        <v>453</v>
      </c>
      <c r="C2633" s="29" t="s">
        <v>3211</v>
      </c>
      <c r="D2633" s="29" t="s">
        <v>3212</v>
      </c>
      <c r="E2633" s="29" t="s">
        <v>3213</v>
      </c>
      <c r="F2633" s="29" t="s">
        <v>982</v>
      </c>
      <c r="G2633" s="29" t="s">
        <v>3233</v>
      </c>
      <c r="H2633" s="29" t="s">
        <v>3234</v>
      </c>
      <c r="I2633" s="29" t="s">
        <v>3242</v>
      </c>
      <c r="J2633" s="29" t="s">
        <v>3243</v>
      </c>
      <c r="K2633" s="29" t="s">
        <v>3252</v>
      </c>
      <c r="L2633" s="29" t="s">
        <v>3106</v>
      </c>
      <c r="M2633" s="29" t="s">
        <v>3253</v>
      </c>
      <c r="N2633" s="29" t="s">
        <v>3106</v>
      </c>
      <c r="O2633" s="29" t="s">
        <v>3812</v>
      </c>
      <c r="P2633" s="29" t="s">
        <v>3813</v>
      </c>
      <c r="Q2633" s="29" t="s">
        <v>3249</v>
      </c>
      <c r="R2633" s="29" t="s">
        <v>3210</v>
      </c>
      <c r="S2633" s="29" t="s">
        <v>3098</v>
      </c>
      <c r="T2633" s="29"/>
      <c r="U2633" s="30">
        <v>1176</v>
      </c>
      <c r="V2633" s="30">
        <v>1176</v>
      </c>
      <c r="W2633" s="30">
        <v>1176</v>
      </c>
      <c r="X2633" s="30">
        <v>1176</v>
      </c>
      <c r="Y2633" s="30">
        <v>1176</v>
      </c>
      <c r="Z2633" s="30">
        <v>1176</v>
      </c>
      <c r="AA2633" s="30">
        <v>1176</v>
      </c>
      <c r="AB2633" s="30">
        <v>1176</v>
      </c>
      <c r="AC2633" s="30">
        <v>1176</v>
      </c>
      <c r="AD2633" s="30">
        <v>1176</v>
      </c>
      <c r="AE2633" s="30">
        <v>1176</v>
      </c>
      <c r="AF2633" s="30">
        <v>1176</v>
      </c>
    </row>
    <row r="2634" spans="1:32" x14ac:dyDescent="0.45">
      <c r="A2634" s="29" t="s">
        <v>452</v>
      </c>
      <c r="B2634" s="29" t="s">
        <v>453</v>
      </c>
      <c r="C2634" s="29" t="s">
        <v>3211</v>
      </c>
      <c r="D2634" s="29" t="s">
        <v>3212</v>
      </c>
      <c r="E2634" s="29" t="s">
        <v>3213</v>
      </c>
      <c r="F2634" s="29" t="s">
        <v>982</v>
      </c>
      <c r="G2634" s="29" t="s">
        <v>3233</v>
      </c>
      <c r="H2634" s="29" t="s">
        <v>3234</v>
      </c>
      <c r="I2634" s="29" t="s">
        <v>3242</v>
      </c>
      <c r="J2634" s="29" t="s">
        <v>3243</v>
      </c>
      <c r="K2634" s="29" t="s">
        <v>3252</v>
      </c>
      <c r="L2634" s="29" t="s">
        <v>3106</v>
      </c>
      <c r="M2634" s="29" t="s">
        <v>3253</v>
      </c>
      <c r="N2634" s="29" t="s">
        <v>3106</v>
      </c>
      <c r="O2634" s="29" t="s">
        <v>3812</v>
      </c>
      <c r="P2634" s="29" t="s">
        <v>3813</v>
      </c>
      <c r="Q2634" s="29" t="s">
        <v>3209</v>
      </c>
      <c r="R2634" s="29" t="s">
        <v>3210</v>
      </c>
      <c r="S2634" s="29" t="s">
        <v>3098</v>
      </c>
      <c r="T2634" s="29"/>
      <c r="U2634" s="30">
        <v>32000</v>
      </c>
      <c r="V2634" s="30">
        <v>32000</v>
      </c>
      <c r="W2634" s="30">
        <v>32000</v>
      </c>
      <c r="X2634" s="30">
        <v>32000</v>
      </c>
      <c r="Y2634" s="30">
        <v>32000</v>
      </c>
      <c r="Z2634" s="30">
        <v>32000</v>
      </c>
      <c r="AA2634" s="30">
        <v>32000</v>
      </c>
      <c r="AB2634" s="30">
        <v>32000</v>
      </c>
      <c r="AC2634" s="30">
        <v>32000</v>
      </c>
      <c r="AD2634" s="30">
        <v>32000</v>
      </c>
      <c r="AE2634" s="30">
        <v>32000</v>
      </c>
      <c r="AF2634" s="30">
        <v>32000</v>
      </c>
    </row>
    <row r="2635" spans="1:32" x14ac:dyDescent="0.45">
      <c r="A2635" s="29" t="s">
        <v>452</v>
      </c>
      <c r="B2635" s="29" t="s">
        <v>453</v>
      </c>
      <c r="C2635" s="29" t="s">
        <v>3211</v>
      </c>
      <c r="D2635" s="29" t="s">
        <v>3212</v>
      </c>
      <c r="E2635" s="29" t="s">
        <v>3213</v>
      </c>
      <c r="F2635" s="29" t="s">
        <v>982</v>
      </c>
      <c r="G2635" s="29" t="s">
        <v>3233</v>
      </c>
      <c r="H2635" s="29" t="s">
        <v>3234</v>
      </c>
      <c r="I2635" s="29" t="s">
        <v>3242</v>
      </c>
      <c r="J2635" s="29" t="s">
        <v>3243</v>
      </c>
      <c r="K2635" s="29" t="s">
        <v>3258</v>
      </c>
      <c r="L2635" s="29" t="s">
        <v>3105</v>
      </c>
      <c r="M2635" s="29" t="s">
        <v>3259</v>
      </c>
      <c r="N2635" s="29" t="s">
        <v>3105</v>
      </c>
      <c r="O2635" s="29" t="s">
        <v>3260</v>
      </c>
      <c r="P2635" s="29" t="s">
        <v>3261</v>
      </c>
      <c r="Q2635" s="29" t="s">
        <v>3209</v>
      </c>
      <c r="R2635" s="29" t="s">
        <v>3210</v>
      </c>
      <c r="S2635" s="29" t="s">
        <v>3098</v>
      </c>
      <c r="T2635" s="29"/>
      <c r="U2635" s="30">
        <v>6000</v>
      </c>
      <c r="V2635" s="30">
        <v>6000</v>
      </c>
      <c r="W2635" s="30">
        <v>6000</v>
      </c>
      <c r="X2635" s="30">
        <v>6000</v>
      </c>
      <c r="Y2635" s="30">
        <v>6000</v>
      </c>
      <c r="Z2635" s="30">
        <v>6000</v>
      </c>
      <c r="AA2635" s="30">
        <v>6000</v>
      </c>
      <c r="AB2635" s="30">
        <v>6000</v>
      </c>
      <c r="AC2635" s="30">
        <v>6000</v>
      </c>
      <c r="AD2635" s="30">
        <v>6000</v>
      </c>
      <c r="AE2635" s="30">
        <v>6000</v>
      </c>
      <c r="AF2635" s="30">
        <v>6000</v>
      </c>
    </row>
    <row r="2636" spans="1:32" x14ac:dyDescent="0.45">
      <c r="A2636" s="29" t="s">
        <v>452</v>
      </c>
      <c r="B2636" s="29" t="s">
        <v>453</v>
      </c>
      <c r="C2636" s="29" t="s">
        <v>3211</v>
      </c>
      <c r="D2636" s="29" t="s">
        <v>3212</v>
      </c>
      <c r="E2636" s="29" t="s">
        <v>3213</v>
      </c>
      <c r="F2636" s="29" t="s">
        <v>982</v>
      </c>
      <c r="G2636" s="29" t="s">
        <v>3233</v>
      </c>
      <c r="H2636" s="29" t="s">
        <v>3234</v>
      </c>
      <c r="I2636" s="29" t="s">
        <v>3242</v>
      </c>
      <c r="J2636" s="29" t="s">
        <v>3243</v>
      </c>
      <c r="K2636" s="29" t="s">
        <v>3258</v>
      </c>
      <c r="L2636" s="29" t="s">
        <v>3105</v>
      </c>
      <c r="M2636" s="29" t="s">
        <v>3259</v>
      </c>
      <c r="N2636" s="29" t="s">
        <v>3105</v>
      </c>
      <c r="O2636" s="29" t="s">
        <v>3260</v>
      </c>
      <c r="P2636" s="29" t="s">
        <v>3261</v>
      </c>
      <c r="Q2636" s="29" t="s">
        <v>3209</v>
      </c>
      <c r="R2636" s="29" t="s">
        <v>3098</v>
      </c>
      <c r="S2636" s="29" t="s">
        <v>3098</v>
      </c>
      <c r="T2636" s="29"/>
      <c r="U2636" s="30">
        <v>0</v>
      </c>
      <c r="V2636" s="30">
        <v>0</v>
      </c>
      <c r="W2636" s="30">
        <v>0</v>
      </c>
      <c r="X2636" s="30">
        <v>0</v>
      </c>
      <c r="Y2636" s="30">
        <v>0</v>
      </c>
      <c r="Z2636" s="30">
        <v>0</v>
      </c>
      <c r="AA2636" s="30">
        <v>0</v>
      </c>
      <c r="AB2636" s="30">
        <v>0</v>
      </c>
      <c r="AC2636" s="30">
        <v>0</v>
      </c>
      <c r="AD2636" s="30">
        <v>0</v>
      </c>
      <c r="AE2636" s="30">
        <v>700</v>
      </c>
      <c r="AF2636" s="30">
        <v>3000</v>
      </c>
    </row>
    <row r="2637" spans="1:32" x14ac:dyDescent="0.45">
      <c r="A2637" s="29" t="s">
        <v>452</v>
      </c>
      <c r="B2637" s="29" t="s">
        <v>453</v>
      </c>
      <c r="C2637" s="29" t="s">
        <v>3211</v>
      </c>
      <c r="D2637" s="29" t="s">
        <v>3212</v>
      </c>
      <c r="E2637" s="29" t="s">
        <v>3213</v>
      </c>
      <c r="F2637" s="29" t="s">
        <v>982</v>
      </c>
      <c r="G2637" s="29" t="s">
        <v>3233</v>
      </c>
      <c r="H2637" s="29" t="s">
        <v>3234</v>
      </c>
      <c r="I2637" s="29" t="s">
        <v>3262</v>
      </c>
      <c r="J2637" s="29" t="s">
        <v>3263</v>
      </c>
      <c r="K2637" s="29" t="s">
        <v>3307</v>
      </c>
      <c r="L2637" s="29" t="s">
        <v>3117</v>
      </c>
      <c r="M2637" s="29" t="s">
        <v>3308</v>
      </c>
      <c r="N2637" s="29" t="s">
        <v>3309</v>
      </c>
      <c r="O2637" s="29" t="s">
        <v>3310</v>
      </c>
      <c r="P2637" s="29" t="s">
        <v>3311</v>
      </c>
      <c r="Q2637" s="29" t="s">
        <v>3209</v>
      </c>
      <c r="R2637" s="29" t="s">
        <v>3210</v>
      </c>
      <c r="S2637" s="29" t="s">
        <v>3098</v>
      </c>
      <c r="T2637" s="29"/>
      <c r="U2637" s="30">
        <v>5184</v>
      </c>
      <c r="V2637" s="30">
        <v>4536</v>
      </c>
      <c r="W2637" s="30">
        <v>6791</v>
      </c>
      <c r="X2637" s="30">
        <v>8512</v>
      </c>
      <c r="Y2637" s="30">
        <v>1296</v>
      </c>
      <c r="Z2637" s="30">
        <v>16118</v>
      </c>
      <c r="AA2637" s="30">
        <v>8748</v>
      </c>
      <c r="AB2637" s="30">
        <v>7286</v>
      </c>
      <c r="AC2637" s="30">
        <v>0</v>
      </c>
      <c r="AD2637" s="30">
        <v>0</v>
      </c>
      <c r="AE2637" s="30">
        <v>2750</v>
      </c>
      <c r="AF2637" s="30">
        <v>254</v>
      </c>
    </row>
    <row r="2638" spans="1:32" x14ac:dyDescent="0.45">
      <c r="A2638" s="29" t="s">
        <v>452</v>
      </c>
      <c r="B2638" s="29" t="s">
        <v>453</v>
      </c>
      <c r="C2638" s="29" t="s">
        <v>3211</v>
      </c>
      <c r="D2638" s="29" t="s">
        <v>3212</v>
      </c>
      <c r="E2638" s="29" t="s">
        <v>3213</v>
      </c>
      <c r="F2638" s="29" t="s">
        <v>982</v>
      </c>
      <c r="G2638" s="29" t="s">
        <v>3233</v>
      </c>
      <c r="H2638" s="29" t="s">
        <v>3234</v>
      </c>
      <c r="I2638" s="29" t="s">
        <v>3275</v>
      </c>
      <c r="J2638" s="29" t="s">
        <v>3276</v>
      </c>
      <c r="K2638" s="29" t="s">
        <v>3277</v>
      </c>
      <c r="L2638" s="29" t="s">
        <v>3100</v>
      </c>
      <c r="M2638" s="29" t="s">
        <v>3278</v>
      </c>
      <c r="N2638" s="29" t="s">
        <v>3279</v>
      </c>
      <c r="O2638" s="29" t="s">
        <v>3280</v>
      </c>
      <c r="P2638" s="29" t="s">
        <v>3281</v>
      </c>
      <c r="Q2638" s="29" t="s">
        <v>3249</v>
      </c>
      <c r="R2638" s="29" t="s">
        <v>3210</v>
      </c>
      <c r="S2638" s="29" t="s">
        <v>3098</v>
      </c>
      <c r="T2638" s="29"/>
      <c r="U2638" s="30">
        <v>1712</v>
      </c>
      <c r="V2638" s="30">
        <v>1712</v>
      </c>
      <c r="W2638" s="30">
        <v>1712</v>
      </c>
      <c r="X2638" s="30">
        <v>1712</v>
      </c>
      <c r="Y2638" s="30">
        <v>1712</v>
      </c>
      <c r="Z2638" s="30">
        <v>1712</v>
      </c>
      <c r="AA2638" s="30">
        <v>1712</v>
      </c>
      <c r="AB2638" s="30">
        <v>1712</v>
      </c>
      <c r="AC2638" s="30">
        <v>1712</v>
      </c>
      <c r="AD2638" s="30">
        <v>1712</v>
      </c>
      <c r="AE2638" s="30">
        <v>1712</v>
      </c>
      <c r="AF2638" s="30">
        <v>1712</v>
      </c>
    </row>
    <row r="2639" spans="1:32" x14ac:dyDescent="0.45">
      <c r="A2639" s="29" t="s">
        <v>452</v>
      </c>
      <c r="B2639" s="29" t="s">
        <v>453</v>
      </c>
      <c r="C2639" s="29" t="s">
        <v>3211</v>
      </c>
      <c r="D2639" s="29" t="s">
        <v>3212</v>
      </c>
      <c r="E2639" s="29" t="s">
        <v>3213</v>
      </c>
      <c r="F2639" s="29" t="s">
        <v>982</v>
      </c>
      <c r="G2639" s="29" t="s">
        <v>3233</v>
      </c>
      <c r="H2639" s="29" t="s">
        <v>3234</v>
      </c>
      <c r="I2639" s="29" t="s">
        <v>3275</v>
      </c>
      <c r="J2639" s="29" t="s">
        <v>3276</v>
      </c>
      <c r="K2639" s="29" t="s">
        <v>3277</v>
      </c>
      <c r="L2639" s="29" t="s">
        <v>3100</v>
      </c>
      <c r="M2639" s="29" t="s">
        <v>3278</v>
      </c>
      <c r="N2639" s="29" t="s">
        <v>3279</v>
      </c>
      <c r="O2639" s="29" t="s">
        <v>3280</v>
      </c>
      <c r="P2639" s="29" t="s">
        <v>3281</v>
      </c>
      <c r="Q2639" s="29" t="s">
        <v>3209</v>
      </c>
      <c r="R2639" s="29" t="s">
        <v>3210</v>
      </c>
      <c r="S2639" s="29" t="s">
        <v>3098</v>
      </c>
      <c r="T2639" s="29"/>
      <c r="U2639" s="30">
        <v>42000</v>
      </c>
      <c r="V2639" s="30">
        <v>42000</v>
      </c>
      <c r="W2639" s="30">
        <v>42000</v>
      </c>
      <c r="X2639" s="30">
        <v>42000</v>
      </c>
      <c r="Y2639" s="30">
        <v>42000</v>
      </c>
      <c r="Z2639" s="30">
        <v>42000</v>
      </c>
      <c r="AA2639" s="30">
        <v>42000</v>
      </c>
      <c r="AB2639" s="30">
        <v>42000</v>
      </c>
      <c r="AC2639" s="30">
        <v>42000</v>
      </c>
      <c r="AD2639" s="30">
        <v>42000</v>
      </c>
      <c r="AE2639" s="30">
        <v>42000</v>
      </c>
      <c r="AF2639" s="30">
        <v>42000</v>
      </c>
    </row>
    <row r="2640" spans="1:32" x14ac:dyDescent="0.45">
      <c r="A2640" s="29" t="s">
        <v>452</v>
      </c>
      <c r="B2640" s="29" t="s">
        <v>453</v>
      </c>
      <c r="C2640" s="29" t="s">
        <v>3211</v>
      </c>
      <c r="D2640" s="29" t="s">
        <v>3212</v>
      </c>
      <c r="E2640" s="29" t="s">
        <v>3213</v>
      </c>
      <c r="F2640" s="29" t="s">
        <v>982</v>
      </c>
      <c r="G2640" s="29" t="s">
        <v>3233</v>
      </c>
      <c r="H2640" s="29" t="s">
        <v>3234</v>
      </c>
      <c r="I2640" s="29" t="s">
        <v>3275</v>
      </c>
      <c r="J2640" s="29" t="s">
        <v>3276</v>
      </c>
      <c r="K2640" s="29" t="s">
        <v>3277</v>
      </c>
      <c r="L2640" s="29" t="s">
        <v>3100</v>
      </c>
      <c r="M2640" s="29" t="s">
        <v>3312</v>
      </c>
      <c r="N2640" s="29" t="s">
        <v>3313</v>
      </c>
      <c r="O2640" s="29" t="s">
        <v>3314</v>
      </c>
      <c r="P2640" s="29" t="s">
        <v>3315</v>
      </c>
      <c r="Q2640" s="29" t="s">
        <v>3249</v>
      </c>
      <c r="R2640" s="29" t="s">
        <v>3098</v>
      </c>
      <c r="S2640" s="29" t="s">
        <v>3098</v>
      </c>
      <c r="T2640" s="29"/>
      <c r="U2640" s="30">
        <v>0</v>
      </c>
      <c r="V2640" s="30">
        <v>0</v>
      </c>
      <c r="W2640" s="30">
        <v>0</v>
      </c>
      <c r="X2640" s="30">
        <v>0</v>
      </c>
      <c r="Y2640" s="30">
        <v>0</v>
      </c>
      <c r="Z2640" s="30">
        <v>0</v>
      </c>
      <c r="AA2640" s="30">
        <v>0</v>
      </c>
      <c r="AB2640" s="30">
        <v>0</v>
      </c>
      <c r="AC2640" s="30">
        <v>0</v>
      </c>
      <c r="AD2640" s="30">
        <v>0</v>
      </c>
      <c r="AE2640" s="30">
        <v>856</v>
      </c>
      <c r="AF2640" s="30">
        <v>856</v>
      </c>
    </row>
    <row r="2641" spans="1:32" x14ac:dyDescent="0.45">
      <c r="A2641" s="29" t="s">
        <v>452</v>
      </c>
      <c r="B2641" s="29" t="s">
        <v>453</v>
      </c>
      <c r="C2641" s="29" t="s">
        <v>3211</v>
      </c>
      <c r="D2641" s="29" t="s">
        <v>3212</v>
      </c>
      <c r="E2641" s="29" t="s">
        <v>3213</v>
      </c>
      <c r="F2641" s="29" t="s">
        <v>982</v>
      </c>
      <c r="G2641" s="29" t="s">
        <v>3233</v>
      </c>
      <c r="H2641" s="29" t="s">
        <v>3234</v>
      </c>
      <c r="I2641" s="29" t="s">
        <v>3275</v>
      </c>
      <c r="J2641" s="29" t="s">
        <v>3276</v>
      </c>
      <c r="K2641" s="29" t="s">
        <v>3277</v>
      </c>
      <c r="L2641" s="29" t="s">
        <v>3100</v>
      </c>
      <c r="M2641" s="29" t="s">
        <v>3312</v>
      </c>
      <c r="N2641" s="29" t="s">
        <v>3313</v>
      </c>
      <c r="O2641" s="29" t="s">
        <v>3314</v>
      </c>
      <c r="P2641" s="29" t="s">
        <v>3315</v>
      </c>
      <c r="Q2641" s="29" t="s">
        <v>3209</v>
      </c>
      <c r="R2641" s="29" t="s">
        <v>3098</v>
      </c>
      <c r="S2641" s="29" t="s">
        <v>3098</v>
      </c>
      <c r="T2641" s="29"/>
      <c r="U2641" s="30">
        <v>0</v>
      </c>
      <c r="V2641" s="30">
        <v>0</v>
      </c>
      <c r="W2641" s="30">
        <v>0</v>
      </c>
      <c r="X2641" s="30">
        <v>0</v>
      </c>
      <c r="Y2641" s="30">
        <v>0</v>
      </c>
      <c r="Z2641" s="30">
        <v>0</v>
      </c>
      <c r="AA2641" s="30">
        <v>0</v>
      </c>
      <c r="AB2641" s="30">
        <v>0</v>
      </c>
      <c r="AC2641" s="30">
        <v>0</v>
      </c>
      <c r="AD2641" s="30">
        <v>0</v>
      </c>
      <c r="AE2641" s="30">
        <v>5833</v>
      </c>
      <c r="AF2641" s="30">
        <v>25000</v>
      </c>
    </row>
    <row r="2642" spans="1:32" x14ac:dyDescent="0.45">
      <c r="A2642" s="29" t="s">
        <v>452</v>
      </c>
      <c r="B2642" s="29" t="s">
        <v>453</v>
      </c>
      <c r="C2642" s="29" t="s">
        <v>3211</v>
      </c>
      <c r="D2642" s="29" t="s">
        <v>3212</v>
      </c>
      <c r="E2642" s="29" t="s">
        <v>3213</v>
      </c>
      <c r="F2642" s="29" t="s">
        <v>982</v>
      </c>
      <c r="G2642" s="29" t="s">
        <v>3233</v>
      </c>
      <c r="H2642" s="29" t="s">
        <v>3234</v>
      </c>
      <c r="I2642" s="29" t="s">
        <v>3275</v>
      </c>
      <c r="J2642" s="29" t="s">
        <v>3276</v>
      </c>
      <c r="K2642" s="29" t="s">
        <v>3282</v>
      </c>
      <c r="L2642" s="29" t="s">
        <v>3112</v>
      </c>
      <c r="M2642" s="29" t="s">
        <v>3283</v>
      </c>
      <c r="N2642" s="29" t="s">
        <v>3284</v>
      </c>
      <c r="O2642" s="29" t="s">
        <v>3285</v>
      </c>
      <c r="P2642" s="29" t="s">
        <v>3286</v>
      </c>
      <c r="Q2642" s="29" t="s">
        <v>3209</v>
      </c>
      <c r="R2642" s="29" t="s">
        <v>3210</v>
      </c>
      <c r="S2642" s="29" t="s">
        <v>3098</v>
      </c>
      <c r="T2642" s="29"/>
      <c r="U2642" s="30">
        <v>20000</v>
      </c>
      <c r="V2642" s="30">
        <v>20000</v>
      </c>
      <c r="W2642" s="30">
        <v>20000</v>
      </c>
      <c r="X2642" s="30">
        <v>20000</v>
      </c>
      <c r="Y2642" s="30">
        <v>20000</v>
      </c>
      <c r="Z2642" s="30">
        <v>20000</v>
      </c>
      <c r="AA2642" s="30">
        <v>20000</v>
      </c>
      <c r="AB2642" s="30">
        <v>20000</v>
      </c>
      <c r="AC2642" s="30">
        <v>20000</v>
      </c>
      <c r="AD2642" s="30">
        <v>20000</v>
      </c>
      <c r="AE2642" s="30">
        <v>20000</v>
      </c>
      <c r="AF2642" s="30">
        <v>20000</v>
      </c>
    </row>
    <row r="2643" spans="1:32" x14ac:dyDescent="0.45">
      <c r="A2643" s="29" t="s">
        <v>452</v>
      </c>
      <c r="B2643" s="29" t="s">
        <v>453</v>
      </c>
      <c r="C2643" s="29" t="s">
        <v>3211</v>
      </c>
      <c r="D2643" s="29" t="s">
        <v>3212</v>
      </c>
      <c r="E2643" s="29" t="s">
        <v>3213</v>
      </c>
      <c r="F2643" s="29" t="s">
        <v>982</v>
      </c>
      <c r="G2643" s="29" t="s">
        <v>3233</v>
      </c>
      <c r="H2643" s="29" t="s">
        <v>3234</v>
      </c>
      <c r="I2643" s="29" t="s">
        <v>3275</v>
      </c>
      <c r="J2643" s="29" t="s">
        <v>3276</v>
      </c>
      <c r="K2643" s="29" t="s">
        <v>3287</v>
      </c>
      <c r="L2643" s="29" t="s">
        <v>3101</v>
      </c>
      <c r="M2643" s="29" t="s">
        <v>3288</v>
      </c>
      <c r="N2643" s="29" t="s">
        <v>3289</v>
      </c>
      <c r="O2643" s="29" t="s">
        <v>3290</v>
      </c>
      <c r="P2643" s="29" t="s">
        <v>3291</v>
      </c>
      <c r="Q2643" s="29" t="s">
        <v>3209</v>
      </c>
      <c r="R2643" s="29" t="s">
        <v>3210</v>
      </c>
      <c r="S2643" s="29" t="s">
        <v>3098</v>
      </c>
      <c r="T2643" s="29"/>
      <c r="U2643" s="30">
        <v>0</v>
      </c>
      <c r="V2643" s="30">
        <v>0</v>
      </c>
      <c r="W2643" s="30">
        <v>0</v>
      </c>
      <c r="X2643" s="30">
        <v>0</v>
      </c>
      <c r="Y2643" s="30">
        <v>0</v>
      </c>
      <c r="Z2643" s="30">
        <v>0</v>
      </c>
      <c r="AA2643" s="30">
        <v>0</v>
      </c>
      <c r="AB2643" s="30">
        <v>0</v>
      </c>
      <c r="AC2643" s="30">
        <v>0</v>
      </c>
      <c r="AD2643" s="30">
        <v>0</v>
      </c>
      <c r="AE2643" s="30">
        <v>0</v>
      </c>
      <c r="AF2643" s="30">
        <v>0</v>
      </c>
    </row>
    <row r="2644" spans="1:32" x14ac:dyDescent="0.45">
      <c r="A2644" s="29" t="s">
        <v>452</v>
      </c>
      <c r="B2644" s="29" t="s">
        <v>453</v>
      </c>
      <c r="C2644" s="29" t="s">
        <v>3211</v>
      </c>
      <c r="D2644" s="29" t="s">
        <v>3212</v>
      </c>
      <c r="E2644" s="29" t="s">
        <v>3213</v>
      </c>
      <c r="F2644" s="29" t="s">
        <v>982</v>
      </c>
      <c r="G2644" s="29" t="s">
        <v>3233</v>
      </c>
      <c r="H2644" s="29" t="s">
        <v>3234</v>
      </c>
      <c r="I2644" s="29" t="s">
        <v>3275</v>
      </c>
      <c r="J2644" s="29" t="s">
        <v>3276</v>
      </c>
      <c r="K2644" s="29" t="s">
        <v>3287</v>
      </c>
      <c r="L2644" s="29" t="s">
        <v>3101</v>
      </c>
      <c r="M2644" s="29" t="s">
        <v>3288</v>
      </c>
      <c r="N2644" s="29" t="s">
        <v>3289</v>
      </c>
      <c r="O2644" s="29" t="s">
        <v>3290</v>
      </c>
      <c r="P2644" s="29" t="s">
        <v>3291</v>
      </c>
      <c r="Q2644" s="29" t="s">
        <v>3209</v>
      </c>
      <c r="R2644" s="29" t="s">
        <v>3098</v>
      </c>
      <c r="S2644" s="29" t="s">
        <v>3098</v>
      </c>
      <c r="T2644" s="29"/>
      <c r="U2644" s="30">
        <v>0</v>
      </c>
      <c r="V2644" s="30">
        <v>0</v>
      </c>
      <c r="W2644" s="30">
        <v>0</v>
      </c>
      <c r="X2644" s="30">
        <v>0</v>
      </c>
      <c r="Y2644" s="30">
        <v>0</v>
      </c>
      <c r="Z2644" s="30">
        <v>0</v>
      </c>
      <c r="AA2644" s="30">
        <v>0</v>
      </c>
      <c r="AB2644" s="30">
        <v>0</v>
      </c>
      <c r="AC2644" s="30">
        <v>0</v>
      </c>
      <c r="AD2644" s="30">
        <v>0</v>
      </c>
      <c r="AE2644" s="30">
        <v>234</v>
      </c>
      <c r="AF2644" s="30">
        <v>1000</v>
      </c>
    </row>
    <row r="2645" spans="1:32" x14ac:dyDescent="0.45">
      <c r="A2645" s="29" t="s">
        <v>896</v>
      </c>
      <c r="B2645" s="29" t="s">
        <v>897</v>
      </c>
      <c r="C2645" s="29" t="s">
        <v>3299</v>
      </c>
      <c r="D2645" s="29" t="s">
        <v>3300</v>
      </c>
      <c r="E2645" s="29" t="s">
        <v>3301</v>
      </c>
      <c r="F2645" s="29" t="s">
        <v>3302</v>
      </c>
      <c r="G2645" s="29" t="s">
        <v>3233</v>
      </c>
      <c r="H2645" s="29" t="s">
        <v>3234</v>
      </c>
      <c r="I2645" s="29" t="s">
        <v>3275</v>
      </c>
      <c r="J2645" s="29" t="s">
        <v>3276</v>
      </c>
      <c r="K2645" s="29" t="s">
        <v>3282</v>
      </c>
      <c r="L2645" s="29" t="s">
        <v>3112</v>
      </c>
      <c r="M2645" s="29" t="s">
        <v>3283</v>
      </c>
      <c r="N2645" s="29" t="s">
        <v>3284</v>
      </c>
      <c r="O2645" s="29" t="s">
        <v>3285</v>
      </c>
      <c r="P2645" s="29" t="s">
        <v>3286</v>
      </c>
      <c r="Q2645" s="29" t="s">
        <v>3249</v>
      </c>
      <c r="R2645" s="29" t="s">
        <v>3210</v>
      </c>
      <c r="S2645" s="29" t="s">
        <v>3098</v>
      </c>
      <c r="T2645" s="29"/>
      <c r="U2645" s="30">
        <v>0</v>
      </c>
      <c r="V2645" s="30">
        <v>0</v>
      </c>
      <c r="W2645" s="30">
        <v>0</v>
      </c>
      <c r="X2645" s="30">
        <v>0</v>
      </c>
      <c r="Y2645" s="30">
        <v>0</v>
      </c>
      <c r="Z2645" s="30">
        <v>0</v>
      </c>
      <c r="AA2645" s="30">
        <v>0</v>
      </c>
      <c r="AB2645" s="30">
        <v>0</v>
      </c>
      <c r="AC2645" s="30">
        <v>0</v>
      </c>
      <c r="AD2645" s="30">
        <v>0</v>
      </c>
      <c r="AE2645" s="30">
        <v>962</v>
      </c>
      <c r="AF2645" s="30">
        <v>962</v>
      </c>
    </row>
    <row r="2646" spans="1:32" x14ac:dyDescent="0.45">
      <c r="A2646" s="29" t="s">
        <v>896</v>
      </c>
      <c r="B2646" s="29" t="s">
        <v>897</v>
      </c>
      <c r="C2646" s="29" t="s">
        <v>3299</v>
      </c>
      <c r="D2646" s="29" t="s">
        <v>3300</v>
      </c>
      <c r="E2646" s="29" t="s">
        <v>3301</v>
      </c>
      <c r="F2646" s="29" t="s">
        <v>3302</v>
      </c>
      <c r="G2646" s="29" t="s">
        <v>3233</v>
      </c>
      <c r="H2646" s="29" t="s">
        <v>3234</v>
      </c>
      <c r="I2646" s="29" t="s">
        <v>3275</v>
      </c>
      <c r="J2646" s="29" t="s">
        <v>3276</v>
      </c>
      <c r="K2646" s="29" t="s">
        <v>3282</v>
      </c>
      <c r="L2646" s="29" t="s">
        <v>3112</v>
      </c>
      <c r="M2646" s="29" t="s">
        <v>3283</v>
      </c>
      <c r="N2646" s="29" t="s">
        <v>3284</v>
      </c>
      <c r="O2646" s="29" t="s">
        <v>3285</v>
      </c>
      <c r="P2646" s="29" t="s">
        <v>3286</v>
      </c>
      <c r="Q2646" s="29" t="s">
        <v>3209</v>
      </c>
      <c r="R2646" s="29" t="s">
        <v>3210</v>
      </c>
      <c r="S2646" s="29" t="s">
        <v>3098</v>
      </c>
      <c r="T2646" s="29"/>
      <c r="U2646" s="30">
        <v>20000</v>
      </c>
      <c r="V2646" s="30">
        <v>20000</v>
      </c>
      <c r="W2646" s="30">
        <v>20000</v>
      </c>
      <c r="X2646" s="30">
        <v>20000</v>
      </c>
      <c r="Y2646" s="30">
        <v>20000</v>
      </c>
      <c r="Z2646" s="30">
        <v>20000</v>
      </c>
      <c r="AA2646" s="30">
        <v>20000</v>
      </c>
      <c r="AB2646" s="30">
        <v>20000</v>
      </c>
      <c r="AC2646" s="30">
        <v>20000</v>
      </c>
      <c r="AD2646" s="30">
        <v>20000</v>
      </c>
      <c r="AE2646" s="30">
        <v>33800</v>
      </c>
      <c r="AF2646" s="30">
        <v>20000</v>
      </c>
    </row>
    <row r="2647" spans="1:32" x14ac:dyDescent="0.45">
      <c r="A2647" s="29" t="s">
        <v>896</v>
      </c>
      <c r="B2647" s="29" t="s">
        <v>897</v>
      </c>
      <c r="C2647" s="29" t="s">
        <v>3299</v>
      </c>
      <c r="D2647" s="29" t="s">
        <v>3300</v>
      </c>
      <c r="E2647" s="29" t="s">
        <v>3320</v>
      </c>
      <c r="F2647" s="29" t="s">
        <v>3321</v>
      </c>
      <c r="G2647" s="29" t="s">
        <v>3233</v>
      </c>
      <c r="H2647" s="29" t="s">
        <v>3234</v>
      </c>
      <c r="I2647" s="29" t="s">
        <v>3275</v>
      </c>
      <c r="J2647" s="29" t="s">
        <v>3276</v>
      </c>
      <c r="K2647" s="29" t="s">
        <v>3277</v>
      </c>
      <c r="L2647" s="29" t="s">
        <v>3100</v>
      </c>
      <c r="M2647" s="29" t="s">
        <v>3312</v>
      </c>
      <c r="N2647" s="29" t="s">
        <v>3313</v>
      </c>
      <c r="O2647" s="29" t="s">
        <v>3466</v>
      </c>
      <c r="P2647" s="29" t="s">
        <v>3467</v>
      </c>
      <c r="Q2647" s="29" t="s">
        <v>3209</v>
      </c>
      <c r="R2647" s="29" t="s">
        <v>3210</v>
      </c>
      <c r="S2647" s="29" t="s">
        <v>3098</v>
      </c>
      <c r="T2647" s="29"/>
      <c r="U2647" s="30">
        <v>40000</v>
      </c>
      <c r="V2647" s="30">
        <v>40000</v>
      </c>
      <c r="W2647" s="30">
        <v>40000</v>
      </c>
      <c r="X2647" s="30">
        <v>40000</v>
      </c>
      <c r="Y2647" s="30">
        <v>40000</v>
      </c>
      <c r="Z2647" s="30">
        <v>40000</v>
      </c>
      <c r="AA2647" s="30">
        <v>40000</v>
      </c>
      <c r="AB2647" s="30">
        <v>40000</v>
      </c>
      <c r="AC2647" s="30">
        <v>40000</v>
      </c>
      <c r="AD2647" s="30">
        <v>40000</v>
      </c>
      <c r="AE2647" s="30">
        <v>40000</v>
      </c>
      <c r="AF2647" s="30">
        <v>40000</v>
      </c>
    </row>
    <row r="2648" spans="1:32" x14ac:dyDescent="0.45">
      <c r="A2648" s="29" t="s">
        <v>896</v>
      </c>
      <c r="B2648" s="29" t="s">
        <v>897</v>
      </c>
      <c r="C2648" s="29" t="s">
        <v>3299</v>
      </c>
      <c r="D2648" s="29" t="s">
        <v>3300</v>
      </c>
      <c r="E2648" s="29" t="s">
        <v>3320</v>
      </c>
      <c r="F2648" s="29" t="s">
        <v>3321</v>
      </c>
      <c r="G2648" s="29" t="s">
        <v>3233</v>
      </c>
      <c r="H2648" s="29" t="s">
        <v>3234</v>
      </c>
      <c r="I2648" s="29" t="s">
        <v>3275</v>
      </c>
      <c r="J2648" s="29" t="s">
        <v>3276</v>
      </c>
      <c r="K2648" s="29" t="s">
        <v>3282</v>
      </c>
      <c r="L2648" s="29" t="s">
        <v>3112</v>
      </c>
      <c r="M2648" s="29" t="s">
        <v>3283</v>
      </c>
      <c r="N2648" s="29" t="s">
        <v>3284</v>
      </c>
      <c r="O2648" s="29" t="s">
        <v>3285</v>
      </c>
      <c r="P2648" s="29" t="s">
        <v>3286</v>
      </c>
      <c r="Q2648" s="29" t="s">
        <v>3249</v>
      </c>
      <c r="R2648" s="29" t="s">
        <v>3210</v>
      </c>
      <c r="S2648" s="29" t="s">
        <v>3098</v>
      </c>
      <c r="T2648" s="29"/>
      <c r="U2648" s="30">
        <v>1924</v>
      </c>
      <c r="V2648" s="30">
        <v>1924</v>
      </c>
      <c r="W2648" s="30">
        <v>34652</v>
      </c>
      <c r="X2648" s="30">
        <v>1924</v>
      </c>
      <c r="Y2648" s="30">
        <v>1924</v>
      </c>
      <c r="Z2648" s="30">
        <v>1924</v>
      </c>
      <c r="AA2648" s="30">
        <v>1924</v>
      </c>
      <c r="AB2648" s="30">
        <v>1924</v>
      </c>
      <c r="AC2648" s="30">
        <v>1924</v>
      </c>
      <c r="AD2648" s="30">
        <v>1924</v>
      </c>
      <c r="AE2648" s="30">
        <v>1924</v>
      </c>
      <c r="AF2648" s="30">
        <v>1924</v>
      </c>
    </row>
    <row r="2649" spans="1:32" x14ac:dyDescent="0.45">
      <c r="A2649" s="29" t="s">
        <v>896</v>
      </c>
      <c r="B2649" s="29" t="s">
        <v>897</v>
      </c>
      <c r="C2649" s="29" t="s">
        <v>3299</v>
      </c>
      <c r="D2649" s="29" t="s">
        <v>3300</v>
      </c>
      <c r="E2649" s="29" t="s">
        <v>3320</v>
      </c>
      <c r="F2649" s="29" t="s">
        <v>3321</v>
      </c>
      <c r="G2649" s="29" t="s">
        <v>3233</v>
      </c>
      <c r="H2649" s="29" t="s">
        <v>3234</v>
      </c>
      <c r="I2649" s="29" t="s">
        <v>3275</v>
      </c>
      <c r="J2649" s="29" t="s">
        <v>3276</v>
      </c>
      <c r="K2649" s="29" t="s">
        <v>3282</v>
      </c>
      <c r="L2649" s="29" t="s">
        <v>3112</v>
      </c>
      <c r="M2649" s="29" t="s">
        <v>3283</v>
      </c>
      <c r="N2649" s="29" t="s">
        <v>3284</v>
      </c>
      <c r="O2649" s="29" t="s">
        <v>3285</v>
      </c>
      <c r="P2649" s="29" t="s">
        <v>3286</v>
      </c>
      <c r="Q2649" s="29" t="s">
        <v>3209</v>
      </c>
      <c r="R2649" s="29" t="s">
        <v>3210</v>
      </c>
      <c r="S2649" s="29" t="s">
        <v>3098</v>
      </c>
      <c r="T2649" s="29"/>
      <c r="U2649" s="30">
        <v>74500</v>
      </c>
      <c r="V2649" s="30">
        <v>74500</v>
      </c>
      <c r="W2649" s="30">
        <v>74500</v>
      </c>
      <c r="X2649" s="30">
        <v>74500</v>
      </c>
      <c r="Y2649" s="30">
        <v>74500</v>
      </c>
      <c r="Z2649" s="30">
        <v>87876</v>
      </c>
      <c r="AA2649" s="30">
        <v>40000</v>
      </c>
      <c r="AB2649" s="30">
        <v>40000</v>
      </c>
      <c r="AC2649" s="30">
        <v>40000</v>
      </c>
      <c r="AD2649" s="30">
        <v>40000</v>
      </c>
      <c r="AE2649" s="30">
        <v>40000</v>
      </c>
      <c r="AF2649" s="30">
        <v>40000</v>
      </c>
    </row>
    <row r="2650" spans="1:32" x14ac:dyDescent="0.45">
      <c r="A2650" s="29" t="s">
        <v>896</v>
      </c>
      <c r="B2650" s="29" t="s">
        <v>897</v>
      </c>
      <c r="C2650" s="29" t="s">
        <v>3299</v>
      </c>
      <c r="D2650" s="29" t="s">
        <v>3300</v>
      </c>
      <c r="E2650" s="29" t="s">
        <v>3468</v>
      </c>
      <c r="F2650" s="29" t="s">
        <v>3469</v>
      </c>
      <c r="G2650" s="29" t="s">
        <v>3233</v>
      </c>
      <c r="H2650" s="29" t="s">
        <v>3234</v>
      </c>
      <c r="I2650" s="29" t="s">
        <v>3275</v>
      </c>
      <c r="J2650" s="29" t="s">
        <v>3276</v>
      </c>
      <c r="K2650" s="29" t="s">
        <v>3282</v>
      </c>
      <c r="L2650" s="29" t="s">
        <v>3112</v>
      </c>
      <c r="M2650" s="29" t="s">
        <v>3283</v>
      </c>
      <c r="N2650" s="29" t="s">
        <v>3284</v>
      </c>
      <c r="O2650" s="29" t="s">
        <v>3285</v>
      </c>
      <c r="P2650" s="29" t="s">
        <v>3286</v>
      </c>
      <c r="Q2650" s="29" t="s">
        <v>3209</v>
      </c>
      <c r="R2650" s="29" t="s">
        <v>3210</v>
      </c>
      <c r="S2650" s="29" t="s">
        <v>3098</v>
      </c>
      <c r="T2650" s="29"/>
      <c r="U2650" s="30">
        <v>20000</v>
      </c>
      <c r="V2650" s="30">
        <v>20000</v>
      </c>
      <c r="W2650" s="30">
        <v>20000</v>
      </c>
      <c r="X2650" s="30">
        <v>20000</v>
      </c>
      <c r="Y2650" s="30">
        <v>20000</v>
      </c>
      <c r="Z2650" s="30">
        <v>10667</v>
      </c>
      <c r="AA2650" s="30">
        <v>0</v>
      </c>
      <c r="AB2650" s="30">
        <v>0</v>
      </c>
      <c r="AC2650" s="30">
        <v>0</v>
      </c>
      <c r="AD2650" s="30">
        <v>0</v>
      </c>
      <c r="AE2650" s="30">
        <v>0</v>
      </c>
      <c r="AF2650" s="30">
        <v>0</v>
      </c>
    </row>
    <row r="2651" spans="1:32" x14ac:dyDescent="0.45">
      <c r="A2651" s="29" t="s">
        <v>896</v>
      </c>
      <c r="B2651" s="29" t="s">
        <v>897</v>
      </c>
      <c r="C2651" s="29" t="s">
        <v>3299</v>
      </c>
      <c r="D2651" s="29" t="s">
        <v>3300</v>
      </c>
      <c r="E2651" s="29" t="s">
        <v>3386</v>
      </c>
      <c r="F2651" s="29" t="s">
        <v>3387</v>
      </c>
      <c r="G2651" s="29" t="s">
        <v>3233</v>
      </c>
      <c r="H2651" s="29" t="s">
        <v>3234</v>
      </c>
      <c r="I2651" s="29" t="s">
        <v>3275</v>
      </c>
      <c r="J2651" s="29" t="s">
        <v>3276</v>
      </c>
      <c r="K2651" s="29" t="s">
        <v>3282</v>
      </c>
      <c r="L2651" s="29" t="s">
        <v>3112</v>
      </c>
      <c r="M2651" s="29" t="s">
        <v>3283</v>
      </c>
      <c r="N2651" s="29" t="s">
        <v>3284</v>
      </c>
      <c r="O2651" s="29" t="s">
        <v>3285</v>
      </c>
      <c r="P2651" s="29" t="s">
        <v>3286</v>
      </c>
      <c r="Q2651" s="29" t="s">
        <v>3249</v>
      </c>
      <c r="R2651" s="29" t="s">
        <v>3210</v>
      </c>
      <c r="S2651" s="29" t="s">
        <v>3098</v>
      </c>
      <c r="T2651" s="29"/>
      <c r="U2651" s="30">
        <v>962</v>
      </c>
      <c r="V2651" s="30">
        <v>962</v>
      </c>
      <c r="W2651" s="30">
        <v>962</v>
      </c>
      <c r="X2651" s="30">
        <v>962</v>
      </c>
      <c r="Y2651" s="30">
        <v>962</v>
      </c>
      <c r="Z2651" s="30">
        <v>962</v>
      </c>
      <c r="AA2651" s="30">
        <v>962</v>
      </c>
      <c r="AB2651" s="30">
        <v>962</v>
      </c>
      <c r="AC2651" s="30">
        <v>962</v>
      </c>
      <c r="AD2651" s="30">
        <v>962</v>
      </c>
      <c r="AE2651" s="30">
        <v>0</v>
      </c>
      <c r="AF2651" s="30">
        <v>0</v>
      </c>
    </row>
    <row r="2652" spans="1:32" x14ac:dyDescent="0.45">
      <c r="A2652" s="29" t="s">
        <v>896</v>
      </c>
      <c r="B2652" s="29" t="s">
        <v>897</v>
      </c>
      <c r="C2652" s="29" t="s">
        <v>3299</v>
      </c>
      <c r="D2652" s="29" t="s">
        <v>3300</v>
      </c>
      <c r="E2652" s="29" t="s">
        <v>3386</v>
      </c>
      <c r="F2652" s="29" t="s">
        <v>3387</v>
      </c>
      <c r="G2652" s="29" t="s">
        <v>3233</v>
      </c>
      <c r="H2652" s="29" t="s">
        <v>3234</v>
      </c>
      <c r="I2652" s="29" t="s">
        <v>3275</v>
      </c>
      <c r="J2652" s="29" t="s">
        <v>3276</v>
      </c>
      <c r="K2652" s="29" t="s">
        <v>3282</v>
      </c>
      <c r="L2652" s="29" t="s">
        <v>3112</v>
      </c>
      <c r="M2652" s="29" t="s">
        <v>3283</v>
      </c>
      <c r="N2652" s="29" t="s">
        <v>3284</v>
      </c>
      <c r="O2652" s="29" t="s">
        <v>3285</v>
      </c>
      <c r="P2652" s="29" t="s">
        <v>3286</v>
      </c>
      <c r="Q2652" s="29" t="s">
        <v>3209</v>
      </c>
      <c r="R2652" s="29" t="s">
        <v>3210</v>
      </c>
      <c r="S2652" s="29" t="s">
        <v>3098</v>
      </c>
      <c r="T2652" s="29"/>
      <c r="U2652" s="30">
        <v>34500</v>
      </c>
      <c r="V2652" s="30">
        <v>34500</v>
      </c>
      <c r="W2652" s="30">
        <v>34500</v>
      </c>
      <c r="X2652" s="30">
        <v>34500</v>
      </c>
      <c r="Y2652" s="30">
        <v>34500</v>
      </c>
      <c r="Z2652" s="30">
        <v>34500</v>
      </c>
      <c r="AA2652" s="30">
        <v>34500</v>
      </c>
      <c r="AB2652" s="30">
        <v>34500</v>
      </c>
      <c r="AC2652" s="30">
        <v>34500</v>
      </c>
      <c r="AD2652" s="30">
        <v>34500</v>
      </c>
      <c r="AE2652" s="30">
        <v>0</v>
      </c>
      <c r="AF2652" s="30">
        <v>0</v>
      </c>
    </row>
    <row r="2653" spans="1:32" x14ac:dyDescent="0.45">
      <c r="A2653" s="29" t="s">
        <v>510</v>
      </c>
      <c r="B2653" s="29" t="s">
        <v>511</v>
      </c>
      <c r="C2653" s="29" t="s">
        <v>3552</v>
      </c>
      <c r="D2653" s="29" t="s">
        <v>3553</v>
      </c>
      <c r="E2653" s="29" t="s">
        <v>3554</v>
      </c>
      <c r="F2653" s="29" t="s">
        <v>3555</v>
      </c>
      <c r="G2653" s="29" t="s">
        <v>3233</v>
      </c>
      <c r="H2653" s="29" t="s">
        <v>3234</v>
      </c>
      <c r="I2653" s="29" t="s">
        <v>3242</v>
      </c>
      <c r="J2653" s="29" t="s">
        <v>3243</v>
      </c>
      <c r="K2653" s="29" t="s">
        <v>3556</v>
      </c>
      <c r="L2653" s="29" t="s">
        <v>3122</v>
      </c>
      <c r="M2653" s="29" t="s">
        <v>3557</v>
      </c>
      <c r="N2653" s="29" t="s">
        <v>3558</v>
      </c>
      <c r="O2653" s="29" t="s">
        <v>3559</v>
      </c>
      <c r="P2653" s="29" t="s">
        <v>3560</v>
      </c>
      <c r="Q2653" s="29" t="s">
        <v>3209</v>
      </c>
      <c r="R2653" s="29" t="s">
        <v>3210</v>
      </c>
      <c r="S2653" s="29" t="s">
        <v>3098</v>
      </c>
      <c r="T2653" s="29"/>
      <c r="U2653" s="30">
        <v>13000</v>
      </c>
      <c r="V2653" s="30">
        <v>13000</v>
      </c>
      <c r="W2653" s="30">
        <v>13000</v>
      </c>
      <c r="X2653" s="30">
        <v>13000</v>
      </c>
      <c r="Y2653" s="30">
        <v>13000</v>
      </c>
      <c r="Z2653" s="30">
        <v>13000</v>
      </c>
      <c r="AA2653" s="30">
        <v>13000</v>
      </c>
      <c r="AB2653" s="30">
        <v>13000</v>
      </c>
      <c r="AC2653" s="30">
        <v>13000</v>
      </c>
      <c r="AD2653" s="30">
        <v>13000</v>
      </c>
      <c r="AE2653" s="30">
        <v>13000</v>
      </c>
      <c r="AF2653" s="30">
        <v>13000</v>
      </c>
    </row>
    <row r="2654" spans="1:32" x14ac:dyDescent="0.45">
      <c r="A2654" s="29" t="s">
        <v>510</v>
      </c>
      <c r="B2654" s="29" t="s">
        <v>511</v>
      </c>
      <c r="C2654" s="29" t="s">
        <v>3299</v>
      </c>
      <c r="D2654" s="29" t="s">
        <v>3300</v>
      </c>
      <c r="E2654" s="29" t="s">
        <v>3320</v>
      </c>
      <c r="F2654" s="29" t="s">
        <v>3321</v>
      </c>
      <c r="G2654" s="29" t="s">
        <v>3200</v>
      </c>
      <c r="H2654" s="29" t="s">
        <v>3201</v>
      </c>
      <c r="I2654" s="29" t="s">
        <v>3202</v>
      </c>
      <c r="J2654" s="29" t="s">
        <v>3203</v>
      </c>
      <c r="K2654" s="29" t="s">
        <v>3204</v>
      </c>
      <c r="L2654" s="29" t="s">
        <v>3109</v>
      </c>
      <c r="M2654" s="29" t="s">
        <v>3205</v>
      </c>
      <c r="N2654" s="29" t="s">
        <v>3206</v>
      </c>
      <c r="O2654" s="29" t="s">
        <v>3214</v>
      </c>
      <c r="P2654" s="29" t="s">
        <v>3215</v>
      </c>
      <c r="Q2654" s="29" t="s">
        <v>3209</v>
      </c>
      <c r="R2654" s="29" t="s">
        <v>3210</v>
      </c>
      <c r="S2654" s="29" t="s">
        <v>3098</v>
      </c>
      <c r="T2654" s="29"/>
      <c r="U2654" s="30">
        <v>0</v>
      </c>
      <c r="V2654" s="30">
        <v>100</v>
      </c>
      <c r="W2654" s="30">
        <v>0</v>
      </c>
      <c r="X2654" s="30">
        <v>0</v>
      </c>
      <c r="Y2654" s="30">
        <v>50</v>
      </c>
      <c r="Z2654" s="30">
        <v>0</v>
      </c>
      <c r="AA2654" s="30">
        <v>0</v>
      </c>
      <c r="AB2654" s="30">
        <v>0</v>
      </c>
      <c r="AC2654" s="30">
        <v>0</v>
      </c>
      <c r="AD2654" s="30">
        <v>0</v>
      </c>
      <c r="AE2654" s="30">
        <v>0</v>
      </c>
      <c r="AF2654" s="30">
        <v>0</v>
      </c>
    </row>
    <row r="2655" spans="1:32" x14ac:dyDescent="0.45">
      <c r="A2655" s="29" t="s">
        <v>510</v>
      </c>
      <c r="B2655" s="29" t="s">
        <v>511</v>
      </c>
      <c r="C2655" s="29" t="s">
        <v>3299</v>
      </c>
      <c r="D2655" s="29" t="s">
        <v>3300</v>
      </c>
      <c r="E2655" s="29" t="s">
        <v>3320</v>
      </c>
      <c r="F2655" s="29" t="s">
        <v>3321</v>
      </c>
      <c r="G2655" s="29" t="s">
        <v>3200</v>
      </c>
      <c r="H2655" s="29" t="s">
        <v>3201</v>
      </c>
      <c r="I2655" s="29" t="s">
        <v>3202</v>
      </c>
      <c r="J2655" s="29" t="s">
        <v>3203</v>
      </c>
      <c r="K2655" s="29" t="s">
        <v>3204</v>
      </c>
      <c r="L2655" s="29" t="s">
        <v>3109</v>
      </c>
      <c r="M2655" s="29" t="s">
        <v>3378</v>
      </c>
      <c r="N2655" s="29" t="s">
        <v>3379</v>
      </c>
      <c r="O2655" s="29" t="s">
        <v>3380</v>
      </c>
      <c r="P2655" s="29" t="s">
        <v>3381</v>
      </c>
      <c r="Q2655" s="29" t="s">
        <v>3209</v>
      </c>
      <c r="R2655" s="29" t="s">
        <v>3210</v>
      </c>
      <c r="S2655" s="29" t="s">
        <v>3098</v>
      </c>
      <c r="T2655" s="29"/>
      <c r="U2655" s="30">
        <v>4650</v>
      </c>
      <c r="V2655" s="30">
        <v>4650</v>
      </c>
      <c r="W2655" s="30">
        <v>4650</v>
      </c>
      <c r="X2655" s="30">
        <v>4650</v>
      </c>
      <c r="Y2655" s="30">
        <v>4650</v>
      </c>
      <c r="Z2655" s="30">
        <v>4650</v>
      </c>
      <c r="AA2655" s="30">
        <v>4650</v>
      </c>
      <c r="AB2655" s="30">
        <v>4650</v>
      </c>
      <c r="AC2655" s="30">
        <v>4650</v>
      </c>
      <c r="AD2655" s="30">
        <v>4650</v>
      </c>
      <c r="AE2655" s="30">
        <v>0</v>
      </c>
      <c r="AF2655" s="30">
        <v>0</v>
      </c>
    </row>
    <row r="2656" spans="1:32" x14ac:dyDescent="0.45">
      <c r="A2656" s="29" t="s">
        <v>510</v>
      </c>
      <c r="B2656" s="29" t="s">
        <v>511</v>
      </c>
      <c r="C2656" s="29" t="s">
        <v>3299</v>
      </c>
      <c r="D2656" s="29" t="s">
        <v>3300</v>
      </c>
      <c r="E2656" s="29" t="s">
        <v>3320</v>
      </c>
      <c r="F2656" s="29" t="s">
        <v>3321</v>
      </c>
      <c r="G2656" s="29" t="s">
        <v>3200</v>
      </c>
      <c r="H2656" s="29" t="s">
        <v>3201</v>
      </c>
      <c r="I2656" s="29" t="s">
        <v>3202</v>
      </c>
      <c r="J2656" s="29" t="s">
        <v>3203</v>
      </c>
      <c r="K2656" s="29" t="s">
        <v>3221</v>
      </c>
      <c r="L2656" s="29" t="s">
        <v>3113</v>
      </c>
      <c r="M2656" s="29" t="s">
        <v>3303</v>
      </c>
      <c r="N2656" s="29" t="s">
        <v>3304</v>
      </c>
      <c r="O2656" s="29" t="s">
        <v>3305</v>
      </c>
      <c r="P2656" s="29" t="s">
        <v>3306</v>
      </c>
      <c r="Q2656" s="29" t="s">
        <v>3209</v>
      </c>
      <c r="R2656" s="29" t="s">
        <v>3210</v>
      </c>
      <c r="S2656" s="29" t="s">
        <v>3098</v>
      </c>
      <c r="T2656" s="29"/>
      <c r="U2656" s="30">
        <v>25948</v>
      </c>
      <c r="V2656" s="30">
        <v>23248</v>
      </c>
      <c r="W2656" s="30">
        <v>25870</v>
      </c>
      <c r="X2656" s="30">
        <v>28110</v>
      </c>
      <c r="Y2656" s="30">
        <v>25117</v>
      </c>
      <c r="Z2656" s="30">
        <v>21844</v>
      </c>
      <c r="AA2656" s="30">
        <v>22856</v>
      </c>
      <c r="AB2656" s="30">
        <v>19785</v>
      </c>
      <c r="AC2656" s="30">
        <v>22592</v>
      </c>
      <c r="AD2656" s="30">
        <v>20395</v>
      </c>
      <c r="AE2656" s="30">
        <v>20972</v>
      </c>
      <c r="AF2656" s="30">
        <v>21985</v>
      </c>
    </row>
    <row r="2657" spans="1:32" x14ac:dyDescent="0.45">
      <c r="A2657" s="29" t="s">
        <v>510</v>
      </c>
      <c r="B2657" s="29" t="s">
        <v>511</v>
      </c>
      <c r="C2657" s="29" t="s">
        <v>3299</v>
      </c>
      <c r="D2657" s="29" t="s">
        <v>3300</v>
      </c>
      <c r="E2657" s="29" t="s">
        <v>3320</v>
      </c>
      <c r="F2657" s="29" t="s">
        <v>3321</v>
      </c>
      <c r="G2657" s="29" t="s">
        <v>3200</v>
      </c>
      <c r="H2657" s="29" t="s">
        <v>3201</v>
      </c>
      <c r="I2657" s="29" t="s">
        <v>3226</v>
      </c>
      <c r="J2657" s="29" t="s">
        <v>3227</v>
      </c>
      <c r="K2657" s="29" t="s">
        <v>3228</v>
      </c>
      <c r="L2657" s="29" t="s">
        <v>3111</v>
      </c>
      <c r="M2657" s="29" t="s">
        <v>3295</v>
      </c>
      <c r="N2657" s="29" t="s">
        <v>3296</v>
      </c>
      <c r="O2657" s="29" t="s">
        <v>3297</v>
      </c>
      <c r="P2657" s="29" t="s">
        <v>3298</v>
      </c>
      <c r="Q2657" s="29" t="s">
        <v>3209</v>
      </c>
      <c r="R2657" s="29" t="s">
        <v>3210</v>
      </c>
      <c r="S2657" s="29" t="s">
        <v>3098</v>
      </c>
      <c r="T2657" s="29"/>
      <c r="U2657" s="30">
        <v>0</v>
      </c>
      <c r="V2657" s="30">
        <v>0</v>
      </c>
      <c r="W2657" s="30">
        <v>0</v>
      </c>
      <c r="X2657" s="30">
        <v>0</v>
      </c>
      <c r="Y2657" s="30">
        <v>0</v>
      </c>
      <c r="Z2657" s="30">
        <v>0</v>
      </c>
      <c r="AA2657" s="30">
        <v>0</v>
      </c>
      <c r="AB2657" s="30">
        <v>0</v>
      </c>
      <c r="AC2657" s="30">
        <v>0</v>
      </c>
      <c r="AD2657" s="30">
        <v>0</v>
      </c>
      <c r="AE2657" s="30">
        <v>0</v>
      </c>
      <c r="AF2657" s="30">
        <v>0</v>
      </c>
    </row>
    <row r="2658" spans="1:32" x14ac:dyDescent="0.45">
      <c r="A2658" s="29" t="s">
        <v>510</v>
      </c>
      <c r="B2658" s="29" t="s">
        <v>511</v>
      </c>
      <c r="C2658" s="29" t="s">
        <v>3299</v>
      </c>
      <c r="D2658" s="29" t="s">
        <v>3300</v>
      </c>
      <c r="E2658" s="29" t="s">
        <v>3320</v>
      </c>
      <c r="F2658" s="29" t="s">
        <v>3321</v>
      </c>
      <c r="G2658" s="29" t="s">
        <v>3233</v>
      </c>
      <c r="H2658" s="29" t="s">
        <v>3234</v>
      </c>
      <c r="I2658" s="29" t="s">
        <v>3235</v>
      </c>
      <c r="J2658" s="29" t="s">
        <v>3236</v>
      </c>
      <c r="K2658" s="29" t="s">
        <v>3237</v>
      </c>
      <c r="L2658" s="29" t="s">
        <v>3107</v>
      </c>
      <c r="M2658" s="29" t="s">
        <v>3419</v>
      </c>
      <c r="N2658" s="29" t="s">
        <v>3420</v>
      </c>
      <c r="O2658" s="29" t="s">
        <v>3421</v>
      </c>
      <c r="P2658" s="29" t="s">
        <v>3420</v>
      </c>
      <c r="Q2658" s="29" t="s">
        <v>3209</v>
      </c>
      <c r="R2658" s="29" t="s">
        <v>3210</v>
      </c>
      <c r="S2658" s="29" t="s">
        <v>3098</v>
      </c>
      <c r="T2658" s="29"/>
      <c r="U2658" s="30">
        <v>0</v>
      </c>
      <c r="V2658" s="30">
        <v>39</v>
      </c>
      <c r="W2658" s="30">
        <v>0</v>
      </c>
      <c r="X2658" s="30">
        <v>0</v>
      </c>
      <c r="Y2658" s="30">
        <v>0</v>
      </c>
      <c r="Z2658" s="30">
        <v>0</v>
      </c>
      <c r="AA2658" s="30">
        <v>0</v>
      </c>
      <c r="AB2658" s="30">
        <v>0</v>
      </c>
      <c r="AC2658" s="30">
        <v>0</v>
      </c>
      <c r="AD2658" s="30">
        <v>0</v>
      </c>
      <c r="AE2658" s="30">
        <v>0</v>
      </c>
      <c r="AF2658" s="30">
        <v>0</v>
      </c>
    </row>
    <row r="2659" spans="1:32" x14ac:dyDescent="0.45">
      <c r="A2659" s="29" t="s">
        <v>510</v>
      </c>
      <c r="B2659" s="29" t="s">
        <v>511</v>
      </c>
      <c r="C2659" s="29" t="s">
        <v>3299</v>
      </c>
      <c r="D2659" s="29" t="s">
        <v>3300</v>
      </c>
      <c r="E2659" s="29" t="s">
        <v>3320</v>
      </c>
      <c r="F2659" s="29" t="s">
        <v>3321</v>
      </c>
      <c r="G2659" s="29" t="s">
        <v>3233</v>
      </c>
      <c r="H2659" s="29" t="s">
        <v>3234</v>
      </c>
      <c r="I2659" s="29" t="s">
        <v>3235</v>
      </c>
      <c r="J2659" s="29" t="s">
        <v>3236</v>
      </c>
      <c r="K2659" s="29" t="s">
        <v>3237</v>
      </c>
      <c r="L2659" s="29" t="s">
        <v>3107</v>
      </c>
      <c r="M2659" s="29" t="s">
        <v>3596</v>
      </c>
      <c r="N2659" s="29" t="s">
        <v>3597</v>
      </c>
      <c r="O2659" s="29" t="s">
        <v>3598</v>
      </c>
      <c r="P2659" s="29" t="s">
        <v>3599</v>
      </c>
      <c r="Q2659" s="29" t="s">
        <v>3209</v>
      </c>
      <c r="R2659" s="29" t="s">
        <v>3210</v>
      </c>
      <c r="S2659" s="29" t="s">
        <v>3098</v>
      </c>
      <c r="T2659" s="29"/>
      <c r="U2659" s="30">
        <v>13429</v>
      </c>
      <c r="V2659" s="30">
        <v>13390</v>
      </c>
      <c r="W2659" s="30">
        <v>13702</v>
      </c>
      <c r="X2659" s="30">
        <v>13858</v>
      </c>
      <c r="Y2659" s="30">
        <v>13663</v>
      </c>
      <c r="Z2659" s="30">
        <v>13507</v>
      </c>
      <c r="AA2659" s="30">
        <v>14092</v>
      </c>
      <c r="AB2659" s="30">
        <v>13585</v>
      </c>
      <c r="AC2659" s="30">
        <v>13936</v>
      </c>
      <c r="AD2659" s="30">
        <v>13468</v>
      </c>
      <c r="AE2659" s="30">
        <v>13546</v>
      </c>
      <c r="AF2659" s="30">
        <v>13234</v>
      </c>
    </row>
    <row r="2660" spans="1:32" x14ac:dyDescent="0.45">
      <c r="A2660" s="29" t="s">
        <v>510</v>
      </c>
      <c r="B2660" s="29" t="s">
        <v>511</v>
      </c>
      <c r="C2660" s="29" t="s">
        <v>3299</v>
      </c>
      <c r="D2660" s="29" t="s">
        <v>3300</v>
      </c>
      <c r="E2660" s="29" t="s">
        <v>3320</v>
      </c>
      <c r="F2660" s="29" t="s">
        <v>3321</v>
      </c>
      <c r="G2660" s="29" t="s">
        <v>3233</v>
      </c>
      <c r="H2660" s="29" t="s">
        <v>3234</v>
      </c>
      <c r="I2660" s="29" t="s">
        <v>3242</v>
      </c>
      <c r="J2660" s="29" t="s">
        <v>3243</v>
      </c>
      <c r="K2660" s="29" t="s">
        <v>3735</v>
      </c>
      <c r="L2660" s="29" t="s">
        <v>3736</v>
      </c>
      <c r="M2660" s="29" t="s">
        <v>3737</v>
      </c>
      <c r="N2660" s="29" t="s">
        <v>3736</v>
      </c>
      <c r="O2660" s="29" t="s">
        <v>3872</v>
      </c>
      <c r="P2660" s="29" t="s">
        <v>3873</v>
      </c>
      <c r="Q2660" s="29" t="s">
        <v>3209</v>
      </c>
      <c r="R2660" s="29" t="s">
        <v>3210</v>
      </c>
      <c r="S2660" s="29" t="s">
        <v>3098</v>
      </c>
      <c r="T2660" s="29"/>
      <c r="U2660" s="30">
        <v>7053</v>
      </c>
      <c r="V2660" s="30">
        <v>7053</v>
      </c>
      <c r="W2660" s="30">
        <v>7053</v>
      </c>
      <c r="X2660" s="30">
        <v>7053</v>
      </c>
      <c r="Y2660" s="30">
        <v>7053</v>
      </c>
      <c r="Z2660" s="30">
        <v>7053</v>
      </c>
      <c r="AA2660" s="30">
        <v>7053</v>
      </c>
      <c r="AB2660" s="30">
        <v>7053</v>
      </c>
      <c r="AC2660" s="30">
        <v>7053</v>
      </c>
      <c r="AD2660" s="30">
        <v>7053</v>
      </c>
      <c r="AE2660" s="30">
        <v>7053</v>
      </c>
      <c r="AF2660" s="30">
        <v>7053</v>
      </c>
    </row>
    <row r="2661" spans="1:32" x14ac:dyDescent="0.45">
      <c r="A2661" s="29" t="s">
        <v>510</v>
      </c>
      <c r="B2661" s="29" t="s">
        <v>511</v>
      </c>
      <c r="C2661" s="29" t="s">
        <v>3299</v>
      </c>
      <c r="D2661" s="29" t="s">
        <v>3300</v>
      </c>
      <c r="E2661" s="29" t="s">
        <v>3320</v>
      </c>
      <c r="F2661" s="29" t="s">
        <v>3321</v>
      </c>
      <c r="G2661" s="29" t="s">
        <v>3233</v>
      </c>
      <c r="H2661" s="29" t="s">
        <v>3234</v>
      </c>
      <c r="I2661" s="29" t="s">
        <v>3242</v>
      </c>
      <c r="J2661" s="29" t="s">
        <v>3243</v>
      </c>
      <c r="K2661" s="29" t="s">
        <v>3244</v>
      </c>
      <c r="L2661" s="29" t="s">
        <v>3104</v>
      </c>
      <c r="M2661" s="29" t="s">
        <v>3436</v>
      </c>
      <c r="N2661" s="29" t="s">
        <v>3437</v>
      </c>
      <c r="O2661" s="29" t="s">
        <v>3438</v>
      </c>
      <c r="P2661" s="29" t="s">
        <v>3439</v>
      </c>
      <c r="Q2661" s="29" t="s">
        <v>3209</v>
      </c>
      <c r="R2661" s="29" t="s">
        <v>3210</v>
      </c>
      <c r="S2661" s="29" t="s">
        <v>3098</v>
      </c>
      <c r="T2661" s="29"/>
      <c r="U2661" s="30">
        <v>6000</v>
      </c>
      <c r="V2661" s="30">
        <v>6000</v>
      </c>
      <c r="W2661" s="30">
        <v>6000</v>
      </c>
      <c r="X2661" s="30">
        <v>6000</v>
      </c>
      <c r="Y2661" s="30">
        <v>6000</v>
      </c>
      <c r="Z2661" s="30">
        <v>6000</v>
      </c>
      <c r="AA2661" s="30">
        <v>6000</v>
      </c>
      <c r="AB2661" s="30">
        <v>6000</v>
      </c>
      <c r="AC2661" s="30">
        <v>6000</v>
      </c>
      <c r="AD2661" s="30">
        <v>3483</v>
      </c>
      <c r="AE2661" s="30">
        <v>0</v>
      </c>
      <c r="AF2661" s="30">
        <v>0</v>
      </c>
    </row>
    <row r="2662" spans="1:32" x14ac:dyDescent="0.45">
      <c r="A2662" s="29" t="s">
        <v>510</v>
      </c>
      <c r="B2662" s="29" t="s">
        <v>511</v>
      </c>
      <c r="C2662" s="29" t="s">
        <v>3299</v>
      </c>
      <c r="D2662" s="29" t="s">
        <v>3300</v>
      </c>
      <c r="E2662" s="29" t="s">
        <v>3320</v>
      </c>
      <c r="F2662" s="29" t="s">
        <v>3321</v>
      </c>
      <c r="G2662" s="29" t="s">
        <v>3233</v>
      </c>
      <c r="H2662" s="29" t="s">
        <v>3234</v>
      </c>
      <c r="I2662" s="29" t="s">
        <v>3242</v>
      </c>
      <c r="J2662" s="29" t="s">
        <v>3243</v>
      </c>
      <c r="K2662" s="29" t="s">
        <v>3244</v>
      </c>
      <c r="L2662" s="29" t="s">
        <v>3104</v>
      </c>
      <c r="M2662" s="29" t="s">
        <v>3245</v>
      </c>
      <c r="N2662" s="29" t="s">
        <v>3246</v>
      </c>
      <c r="O2662" s="29" t="s">
        <v>3250</v>
      </c>
      <c r="P2662" s="29" t="s">
        <v>3251</v>
      </c>
      <c r="Q2662" s="29" t="s">
        <v>3249</v>
      </c>
      <c r="R2662" s="29" t="s">
        <v>3210</v>
      </c>
      <c r="S2662" s="29" t="s">
        <v>3098</v>
      </c>
      <c r="T2662" s="29"/>
      <c r="U2662" s="30">
        <v>735</v>
      </c>
      <c r="V2662" s="30">
        <v>735</v>
      </c>
      <c r="W2662" s="30">
        <v>735</v>
      </c>
      <c r="X2662" s="30">
        <v>735</v>
      </c>
      <c r="Y2662" s="30">
        <v>735</v>
      </c>
      <c r="Z2662" s="30">
        <v>735</v>
      </c>
      <c r="AA2662" s="30">
        <v>745</v>
      </c>
      <c r="AB2662" s="30">
        <v>0</v>
      </c>
      <c r="AC2662" s="30">
        <v>0</v>
      </c>
      <c r="AD2662" s="30">
        <v>0</v>
      </c>
      <c r="AE2662" s="30">
        <v>0</v>
      </c>
      <c r="AF2662" s="30">
        <v>0</v>
      </c>
    </row>
    <row r="2663" spans="1:32" x14ac:dyDescent="0.45">
      <c r="A2663" s="29" t="s">
        <v>510</v>
      </c>
      <c r="B2663" s="29" t="s">
        <v>511</v>
      </c>
      <c r="C2663" s="29" t="s">
        <v>3299</v>
      </c>
      <c r="D2663" s="29" t="s">
        <v>3300</v>
      </c>
      <c r="E2663" s="29" t="s">
        <v>3320</v>
      </c>
      <c r="F2663" s="29" t="s">
        <v>3321</v>
      </c>
      <c r="G2663" s="29" t="s">
        <v>3233</v>
      </c>
      <c r="H2663" s="29" t="s">
        <v>3234</v>
      </c>
      <c r="I2663" s="29" t="s">
        <v>3242</v>
      </c>
      <c r="J2663" s="29" t="s">
        <v>3243</v>
      </c>
      <c r="K2663" s="29" t="s">
        <v>3244</v>
      </c>
      <c r="L2663" s="29" t="s">
        <v>3104</v>
      </c>
      <c r="M2663" s="29" t="s">
        <v>3245</v>
      </c>
      <c r="N2663" s="29" t="s">
        <v>3246</v>
      </c>
      <c r="O2663" s="29" t="s">
        <v>3250</v>
      </c>
      <c r="P2663" s="29" t="s">
        <v>3251</v>
      </c>
      <c r="Q2663" s="29" t="s">
        <v>3209</v>
      </c>
      <c r="R2663" s="29" t="s">
        <v>3210</v>
      </c>
      <c r="S2663" s="29" t="s">
        <v>3098</v>
      </c>
      <c r="T2663" s="29"/>
      <c r="U2663" s="30">
        <v>34000</v>
      </c>
      <c r="V2663" s="30">
        <v>34000</v>
      </c>
      <c r="W2663" s="30">
        <v>34000</v>
      </c>
      <c r="X2663" s="30">
        <v>34000</v>
      </c>
      <c r="Y2663" s="30">
        <v>34000</v>
      </c>
      <c r="Z2663" s="30">
        <v>34000</v>
      </c>
      <c r="AA2663" s="30">
        <v>34000</v>
      </c>
      <c r="AB2663" s="30">
        <v>34000</v>
      </c>
      <c r="AC2663" s="30">
        <v>34000</v>
      </c>
      <c r="AD2663" s="30">
        <v>34000</v>
      </c>
      <c r="AE2663" s="30">
        <v>34000</v>
      </c>
      <c r="AF2663" s="30">
        <v>34000</v>
      </c>
    </row>
    <row r="2664" spans="1:32" x14ac:dyDescent="0.45">
      <c r="A2664" s="29" t="s">
        <v>510</v>
      </c>
      <c r="B2664" s="29" t="s">
        <v>511</v>
      </c>
      <c r="C2664" s="29" t="s">
        <v>3299</v>
      </c>
      <c r="D2664" s="29" t="s">
        <v>3300</v>
      </c>
      <c r="E2664" s="29" t="s">
        <v>3320</v>
      </c>
      <c r="F2664" s="29" t="s">
        <v>3321</v>
      </c>
      <c r="G2664" s="29" t="s">
        <v>3233</v>
      </c>
      <c r="H2664" s="29" t="s">
        <v>3234</v>
      </c>
      <c r="I2664" s="29" t="s">
        <v>3262</v>
      </c>
      <c r="J2664" s="29" t="s">
        <v>3263</v>
      </c>
      <c r="K2664" s="29" t="s">
        <v>3264</v>
      </c>
      <c r="L2664" s="29" t="s">
        <v>3103</v>
      </c>
      <c r="M2664" s="29" t="s">
        <v>3265</v>
      </c>
      <c r="N2664" s="29" t="s">
        <v>3266</v>
      </c>
      <c r="O2664" s="29" t="s">
        <v>3267</v>
      </c>
      <c r="P2664" s="29" t="s">
        <v>3268</v>
      </c>
      <c r="Q2664" s="29" t="s">
        <v>3209</v>
      </c>
      <c r="R2664" s="29" t="s">
        <v>3210</v>
      </c>
      <c r="S2664" s="29" t="s">
        <v>3098</v>
      </c>
      <c r="T2664" s="29"/>
      <c r="U2664" s="30">
        <v>3600</v>
      </c>
      <c r="V2664" s="30">
        <v>3600</v>
      </c>
      <c r="W2664" s="30">
        <v>3600</v>
      </c>
      <c r="X2664" s="30">
        <v>3600</v>
      </c>
      <c r="Y2664" s="30">
        <v>3600</v>
      </c>
      <c r="Z2664" s="30">
        <v>3600</v>
      </c>
      <c r="AA2664" s="30">
        <v>3600</v>
      </c>
      <c r="AB2664" s="30">
        <v>3600</v>
      </c>
      <c r="AC2664" s="30">
        <v>3600</v>
      </c>
      <c r="AD2664" s="30">
        <v>3600</v>
      </c>
      <c r="AE2664" s="30">
        <v>3600</v>
      </c>
      <c r="AF2664" s="30">
        <v>3600</v>
      </c>
    </row>
    <row r="2665" spans="1:32" x14ac:dyDescent="0.45">
      <c r="A2665" s="29" t="s">
        <v>510</v>
      </c>
      <c r="B2665" s="29" t="s">
        <v>511</v>
      </c>
      <c r="C2665" s="29" t="s">
        <v>3299</v>
      </c>
      <c r="D2665" s="29" t="s">
        <v>3300</v>
      </c>
      <c r="E2665" s="29" t="s">
        <v>3320</v>
      </c>
      <c r="F2665" s="29" t="s">
        <v>3321</v>
      </c>
      <c r="G2665" s="29" t="s">
        <v>3233</v>
      </c>
      <c r="H2665" s="29" t="s">
        <v>3234</v>
      </c>
      <c r="I2665" s="29" t="s">
        <v>3262</v>
      </c>
      <c r="J2665" s="29" t="s">
        <v>3263</v>
      </c>
      <c r="K2665" s="29" t="s">
        <v>3264</v>
      </c>
      <c r="L2665" s="29" t="s">
        <v>3103</v>
      </c>
      <c r="M2665" s="29" t="s">
        <v>3265</v>
      </c>
      <c r="N2665" s="29" t="s">
        <v>3266</v>
      </c>
      <c r="O2665" s="29" t="s">
        <v>3269</v>
      </c>
      <c r="P2665" s="29" t="s">
        <v>3270</v>
      </c>
      <c r="Q2665" s="29" t="s">
        <v>3209</v>
      </c>
      <c r="R2665" s="29" t="s">
        <v>3210</v>
      </c>
      <c r="S2665" s="29" t="s">
        <v>3098</v>
      </c>
      <c r="T2665" s="29"/>
      <c r="U2665" s="30">
        <v>78</v>
      </c>
      <c r="V2665" s="30">
        <v>39</v>
      </c>
      <c r="W2665" s="30">
        <v>283</v>
      </c>
      <c r="X2665" s="30">
        <v>78</v>
      </c>
      <c r="Y2665" s="30">
        <v>234</v>
      </c>
      <c r="Z2665" s="30">
        <v>195</v>
      </c>
      <c r="AA2665" s="30">
        <v>39</v>
      </c>
      <c r="AB2665" s="30">
        <v>39</v>
      </c>
      <c r="AC2665" s="30">
        <v>0</v>
      </c>
      <c r="AD2665" s="30">
        <v>117</v>
      </c>
      <c r="AE2665" s="30">
        <v>0</v>
      </c>
      <c r="AF2665" s="30">
        <v>49</v>
      </c>
    </row>
    <row r="2666" spans="1:32" x14ac:dyDescent="0.45">
      <c r="A2666" s="29" t="s">
        <v>510</v>
      </c>
      <c r="B2666" s="29" t="s">
        <v>511</v>
      </c>
      <c r="C2666" s="29" t="s">
        <v>3299</v>
      </c>
      <c r="D2666" s="29" t="s">
        <v>3300</v>
      </c>
      <c r="E2666" s="29" t="s">
        <v>3320</v>
      </c>
      <c r="F2666" s="29" t="s">
        <v>3321</v>
      </c>
      <c r="G2666" s="29" t="s">
        <v>3233</v>
      </c>
      <c r="H2666" s="29" t="s">
        <v>3234</v>
      </c>
      <c r="I2666" s="29" t="s">
        <v>3262</v>
      </c>
      <c r="J2666" s="29" t="s">
        <v>3263</v>
      </c>
      <c r="K2666" s="29" t="s">
        <v>3264</v>
      </c>
      <c r="L2666" s="29" t="s">
        <v>3103</v>
      </c>
      <c r="M2666" s="29" t="s">
        <v>3265</v>
      </c>
      <c r="N2666" s="29" t="s">
        <v>3266</v>
      </c>
      <c r="O2666" s="29" t="s">
        <v>3271</v>
      </c>
      <c r="P2666" s="29" t="s">
        <v>3272</v>
      </c>
      <c r="Q2666" s="29" t="s">
        <v>3209</v>
      </c>
      <c r="R2666" s="29" t="s">
        <v>3210</v>
      </c>
      <c r="S2666" s="29" t="s">
        <v>3098</v>
      </c>
      <c r="T2666" s="29"/>
      <c r="U2666" s="30">
        <v>1116</v>
      </c>
      <c r="V2666" s="30">
        <v>710</v>
      </c>
      <c r="W2666" s="30">
        <v>1067</v>
      </c>
      <c r="X2666" s="30">
        <v>1160</v>
      </c>
      <c r="Y2666" s="30">
        <v>749</v>
      </c>
      <c r="Z2666" s="30">
        <v>130</v>
      </c>
      <c r="AA2666" s="30">
        <v>536</v>
      </c>
      <c r="AB2666" s="30">
        <v>130</v>
      </c>
      <c r="AC2666" s="30">
        <v>1058</v>
      </c>
      <c r="AD2666" s="30">
        <v>243</v>
      </c>
      <c r="AE2666" s="30">
        <v>217</v>
      </c>
      <c r="AF2666" s="30">
        <v>493</v>
      </c>
    </row>
    <row r="2667" spans="1:32" x14ac:dyDescent="0.45">
      <c r="A2667" s="29" t="s">
        <v>510</v>
      </c>
      <c r="B2667" s="29" t="s">
        <v>511</v>
      </c>
      <c r="C2667" s="29" t="s">
        <v>3299</v>
      </c>
      <c r="D2667" s="29" t="s">
        <v>3300</v>
      </c>
      <c r="E2667" s="29" t="s">
        <v>3320</v>
      </c>
      <c r="F2667" s="29" t="s">
        <v>3321</v>
      </c>
      <c r="G2667" s="29" t="s">
        <v>3233</v>
      </c>
      <c r="H2667" s="29" t="s">
        <v>3234</v>
      </c>
      <c r="I2667" s="29" t="s">
        <v>3262</v>
      </c>
      <c r="J2667" s="29" t="s">
        <v>3263</v>
      </c>
      <c r="K2667" s="29" t="s">
        <v>3264</v>
      </c>
      <c r="L2667" s="29" t="s">
        <v>3103</v>
      </c>
      <c r="M2667" s="29" t="s">
        <v>3265</v>
      </c>
      <c r="N2667" s="29" t="s">
        <v>3266</v>
      </c>
      <c r="O2667" s="29" t="s">
        <v>3273</v>
      </c>
      <c r="P2667" s="29" t="s">
        <v>3274</v>
      </c>
      <c r="Q2667" s="29" t="s">
        <v>3209</v>
      </c>
      <c r="R2667" s="29" t="s">
        <v>3210</v>
      </c>
      <c r="S2667" s="29" t="s">
        <v>3098</v>
      </c>
      <c r="T2667" s="29"/>
      <c r="U2667" s="30">
        <v>429</v>
      </c>
      <c r="V2667" s="30">
        <v>351</v>
      </c>
      <c r="W2667" s="30">
        <v>780</v>
      </c>
      <c r="X2667" s="30">
        <v>234</v>
      </c>
      <c r="Y2667" s="30">
        <v>312</v>
      </c>
      <c r="Z2667" s="30">
        <v>429</v>
      </c>
      <c r="AA2667" s="30">
        <v>546</v>
      </c>
      <c r="AB2667" s="30">
        <v>351</v>
      </c>
      <c r="AC2667" s="30">
        <v>507</v>
      </c>
      <c r="AD2667" s="30">
        <v>234</v>
      </c>
      <c r="AE2667" s="30">
        <v>507</v>
      </c>
      <c r="AF2667" s="30">
        <v>819</v>
      </c>
    </row>
    <row r="2668" spans="1:32" x14ac:dyDescent="0.45">
      <c r="A2668" s="29" t="s">
        <v>510</v>
      </c>
      <c r="B2668" s="29" t="s">
        <v>511</v>
      </c>
      <c r="C2668" s="29" t="s">
        <v>3299</v>
      </c>
      <c r="D2668" s="29" t="s">
        <v>3300</v>
      </c>
      <c r="E2668" s="29" t="s">
        <v>3320</v>
      </c>
      <c r="F2668" s="29" t="s">
        <v>3321</v>
      </c>
      <c r="G2668" s="29" t="s">
        <v>3233</v>
      </c>
      <c r="H2668" s="29" t="s">
        <v>3234</v>
      </c>
      <c r="I2668" s="29" t="s">
        <v>3275</v>
      </c>
      <c r="J2668" s="29" t="s">
        <v>3276</v>
      </c>
      <c r="K2668" s="29" t="s">
        <v>3277</v>
      </c>
      <c r="L2668" s="29" t="s">
        <v>3100</v>
      </c>
      <c r="M2668" s="29" t="s">
        <v>3312</v>
      </c>
      <c r="N2668" s="29" t="s">
        <v>3313</v>
      </c>
      <c r="O2668" s="29" t="s">
        <v>3314</v>
      </c>
      <c r="P2668" s="29" t="s">
        <v>3315</v>
      </c>
      <c r="Q2668" s="29" t="s">
        <v>3209</v>
      </c>
      <c r="R2668" s="29" t="s">
        <v>3210</v>
      </c>
      <c r="S2668" s="29" t="s">
        <v>3098</v>
      </c>
      <c r="T2668" s="29"/>
      <c r="U2668" s="30">
        <v>151500</v>
      </c>
      <c r="V2668" s="30">
        <v>151500</v>
      </c>
      <c r="W2668" s="30">
        <v>151500</v>
      </c>
      <c r="X2668" s="30">
        <v>151500</v>
      </c>
      <c r="Y2668" s="30">
        <v>151500</v>
      </c>
      <c r="Z2668" s="30">
        <v>151500</v>
      </c>
      <c r="AA2668" s="30">
        <v>151500</v>
      </c>
      <c r="AB2668" s="30">
        <v>151500</v>
      </c>
      <c r="AC2668" s="30">
        <v>151500</v>
      </c>
      <c r="AD2668" s="30">
        <v>151500</v>
      </c>
      <c r="AE2668" s="30">
        <v>151500</v>
      </c>
      <c r="AF2668" s="30">
        <v>151500</v>
      </c>
    </row>
    <row r="2669" spans="1:32" x14ac:dyDescent="0.45">
      <c r="A2669" s="29" t="s">
        <v>510</v>
      </c>
      <c r="B2669" s="29" t="s">
        <v>511</v>
      </c>
      <c r="C2669" s="29" t="s">
        <v>3299</v>
      </c>
      <c r="D2669" s="29" t="s">
        <v>3300</v>
      </c>
      <c r="E2669" s="29" t="s">
        <v>3320</v>
      </c>
      <c r="F2669" s="29" t="s">
        <v>3321</v>
      </c>
      <c r="G2669" s="29" t="s">
        <v>3233</v>
      </c>
      <c r="H2669" s="29" t="s">
        <v>3234</v>
      </c>
      <c r="I2669" s="29" t="s">
        <v>3275</v>
      </c>
      <c r="J2669" s="29" t="s">
        <v>3276</v>
      </c>
      <c r="K2669" s="29" t="s">
        <v>3282</v>
      </c>
      <c r="L2669" s="29" t="s">
        <v>3112</v>
      </c>
      <c r="M2669" s="29" t="s">
        <v>3283</v>
      </c>
      <c r="N2669" s="29" t="s">
        <v>3284</v>
      </c>
      <c r="O2669" s="29" t="s">
        <v>3285</v>
      </c>
      <c r="P2669" s="29" t="s">
        <v>3286</v>
      </c>
      <c r="Q2669" s="29" t="s">
        <v>3209</v>
      </c>
      <c r="R2669" s="29" t="s">
        <v>3210</v>
      </c>
      <c r="S2669" s="29" t="s">
        <v>3098</v>
      </c>
      <c r="T2669" s="29"/>
      <c r="U2669" s="30">
        <v>20000</v>
      </c>
      <c r="V2669" s="30">
        <v>20000</v>
      </c>
      <c r="W2669" s="30">
        <v>20000</v>
      </c>
      <c r="X2669" s="30">
        <v>20000</v>
      </c>
      <c r="Y2669" s="30">
        <v>20000</v>
      </c>
      <c r="Z2669" s="30">
        <v>20000</v>
      </c>
      <c r="AA2669" s="30">
        <v>20000</v>
      </c>
      <c r="AB2669" s="30">
        <v>20000</v>
      </c>
      <c r="AC2669" s="30">
        <v>20000</v>
      </c>
      <c r="AD2669" s="30">
        <v>20000</v>
      </c>
      <c r="AE2669" s="30">
        <v>20000</v>
      </c>
      <c r="AF2669" s="30">
        <v>20000</v>
      </c>
    </row>
    <row r="2670" spans="1:32" x14ac:dyDescent="0.45">
      <c r="A2670" s="29" t="s">
        <v>510</v>
      </c>
      <c r="B2670" s="29" t="s">
        <v>511</v>
      </c>
      <c r="C2670" s="29" t="s">
        <v>3299</v>
      </c>
      <c r="D2670" s="29" t="s">
        <v>3300</v>
      </c>
      <c r="E2670" s="29" t="s">
        <v>3320</v>
      </c>
      <c r="F2670" s="29" t="s">
        <v>3321</v>
      </c>
      <c r="G2670" s="29" t="s">
        <v>3233</v>
      </c>
      <c r="H2670" s="29" t="s">
        <v>3234</v>
      </c>
      <c r="I2670" s="29" t="s">
        <v>3275</v>
      </c>
      <c r="J2670" s="29" t="s">
        <v>3276</v>
      </c>
      <c r="K2670" s="29" t="s">
        <v>3287</v>
      </c>
      <c r="L2670" s="29" t="s">
        <v>3101</v>
      </c>
      <c r="M2670" s="29" t="s">
        <v>3288</v>
      </c>
      <c r="N2670" s="29" t="s">
        <v>3289</v>
      </c>
      <c r="O2670" s="29" t="s">
        <v>3290</v>
      </c>
      <c r="P2670" s="29" t="s">
        <v>3291</v>
      </c>
      <c r="Q2670" s="29" t="s">
        <v>3209</v>
      </c>
      <c r="R2670" s="29" t="s">
        <v>3210</v>
      </c>
      <c r="S2670" s="29" t="s">
        <v>3098</v>
      </c>
      <c r="T2670" s="29"/>
      <c r="U2670" s="30">
        <v>1000</v>
      </c>
      <c r="V2670" s="30">
        <v>1000</v>
      </c>
      <c r="W2670" s="30">
        <v>1000</v>
      </c>
      <c r="X2670" s="30">
        <v>1000</v>
      </c>
      <c r="Y2670" s="30">
        <v>1000</v>
      </c>
      <c r="Z2670" s="30">
        <v>1000</v>
      </c>
      <c r="AA2670" s="30">
        <v>1000</v>
      </c>
      <c r="AB2670" s="30">
        <v>1000</v>
      </c>
      <c r="AC2670" s="30">
        <v>1000</v>
      </c>
      <c r="AD2670" s="30">
        <v>1000</v>
      </c>
      <c r="AE2670" s="30">
        <v>1000</v>
      </c>
      <c r="AF2670" s="30">
        <v>1000</v>
      </c>
    </row>
    <row r="2671" spans="1:32" x14ac:dyDescent="0.45">
      <c r="A2671" s="29" t="s">
        <v>510</v>
      </c>
      <c r="B2671" s="29" t="s">
        <v>511</v>
      </c>
      <c r="C2671" s="29" t="s">
        <v>3211</v>
      </c>
      <c r="D2671" s="29" t="s">
        <v>3212</v>
      </c>
      <c r="E2671" s="29" t="s">
        <v>3211</v>
      </c>
      <c r="F2671" s="29" t="s">
        <v>3340</v>
      </c>
      <c r="G2671" s="29" t="s">
        <v>3200</v>
      </c>
      <c r="H2671" s="29" t="s">
        <v>3201</v>
      </c>
      <c r="I2671" s="29" t="s">
        <v>3226</v>
      </c>
      <c r="J2671" s="29" t="s">
        <v>3227</v>
      </c>
      <c r="K2671" s="29" t="s">
        <v>3228</v>
      </c>
      <c r="L2671" s="29" t="s">
        <v>3111</v>
      </c>
      <c r="M2671" s="29" t="s">
        <v>3229</v>
      </c>
      <c r="N2671" s="29" t="s">
        <v>3230</v>
      </c>
      <c r="O2671" s="29" t="s">
        <v>3231</v>
      </c>
      <c r="P2671" s="29" t="s">
        <v>3232</v>
      </c>
      <c r="Q2671" s="29" t="s">
        <v>3209</v>
      </c>
      <c r="R2671" s="29" t="s">
        <v>3210</v>
      </c>
      <c r="S2671" s="29" t="s">
        <v>3098</v>
      </c>
      <c r="T2671" s="29"/>
      <c r="U2671" s="30">
        <v>0</v>
      </c>
      <c r="V2671" s="30">
        <v>0</v>
      </c>
      <c r="W2671" s="30">
        <v>0</v>
      </c>
      <c r="X2671" s="30">
        <v>0</v>
      </c>
      <c r="Y2671" s="30">
        <v>0</v>
      </c>
      <c r="Z2671" s="30">
        <v>0</v>
      </c>
      <c r="AA2671" s="30">
        <v>0</v>
      </c>
      <c r="AB2671" s="30">
        <v>0</v>
      </c>
      <c r="AC2671" s="30">
        <v>0</v>
      </c>
      <c r="AD2671" s="30">
        <v>0</v>
      </c>
      <c r="AE2671" s="30">
        <v>0</v>
      </c>
      <c r="AF2671" s="30">
        <v>0</v>
      </c>
    </row>
    <row r="2672" spans="1:32" x14ac:dyDescent="0.45">
      <c r="A2672" s="29" t="s">
        <v>900</v>
      </c>
      <c r="B2672" s="29" t="s">
        <v>901</v>
      </c>
      <c r="C2672" s="29" t="s">
        <v>3299</v>
      </c>
      <c r="D2672" s="29" t="s">
        <v>3300</v>
      </c>
      <c r="E2672" s="29" t="s">
        <v>3320</v>
      </c>
      <c r="F2672" s="29" t="s">
        <v>3321</v>
      </c>
      <c r="G2672" s="29" t="s">
        <v>3200</v>
      </c>
      <c r="H2672" s="29" t="s">
        <v>3201</v>
      </c>
      <c r="I2672" s="29" t="s">
        <v>3202</v>
      </c>
      <c r="J2672" s="29" t="s">
        <v>3203</v>
      </c>
      <c r="K2672" s="29" t="s">
        <v>3221</v>
      </c>
      <c r="L2672" s="29" t="s">
        <v>3113</v>
      </c>
      <c r="M2672" s="29" t="s">
        <v>3303</v>
      </c>
      <c r="N2672" s="29" t="s">
        <v>3304</v>
      </c>
      <c r="O2672" s="29" t="s">
        <v>3305</v>
      </c>
      <c r="P2672" s="29" t="s">
        <v>3306</v>
      </c>
      <c r="Q2672" s="29" t="s">
        <v>3209</v>
      </c>
      <c r="R2672" s="29" t="s">
        <v>3210</v>
      </c>
      <c r="S2672" s="29" t="s">
        <v>3098</v>
      </c>
      <c r="T2672" s="29"/>
      <c r="U2672" s="30">
        <v>51617</v>
      </c>
      <c r="V2672" s="30">
        <v>61995</v>
      </c>
      <c r="W2672" s="30">
        <v>53625</v>
      </c>
      <c r="X2672" s="30">
        <v>54660</v>
      </c>
      <c r="Y2672" s="30">
        <v>49540</v>
      </c>
      <c r="Z2672" s="30">
        <v>49284</v>
      </c>
      <c r="AA2672" s="30">
        <v>52493</v>
      </c>
      <c r="AB2672" s="30">
        <v>49315</v>
      </c>
      <c r="AC2672" s="30">
        <v>51691</v>
      </c>
      <c r="AD2672" s="30">
        <v>49641</v>
      </c>
      <c r="AE2672" s="30">
        <v>58825</v>
      </c>
      <c r="AF2672" s="30">
        <v>56390</v>
      </c>
    </row>
    <row r="2673" spans="1:32" x14ac:dyDescent="0.45">
      <c r="A2673" s="29" t="s">
        <v>900</v>
      </c>
      <c r="B2673" s="29" t="s">
        <v>901</v>
      </c>
      <c r="C2673" s="29" t="s">
        <v>3299</v>
      </c>
      <c r="D2673" s="29" t="s">
        <v>3300</v>
      </c>
      <c r="E2673" s="29" t="s">
        <v>3320</v>
      </c>
      <c r="F2673" s="29" t="s">
        <v>3321</v>
      </c>
      <c r="G2673" s="29" t="s">
        <v>3200</v>
      </c>
      <c r="H2673" s="29" t="s">
        <v>3201</v>
      </c>
      <c r="I2673" s="29" t="s">
        <v>3226</v>
      </c>
      <c r="J2673" s="29" t="s">
        <v>3227</v>
      </c>
      <c r="K2673" s="29" t="s">
        <v>3228</v>
      </c>
      <c r="L2673" s="29" t="s">
        <v>3111</v>
      </c>
      <c r="M2673" s="29" t="s">
        <v>3229</v>
      </c>
      <c r="N2673" s="29" t="s">
        <v>3230</v>
      </c>
      <c r="O2673" s="29" t="s">
        <v>3231</v>
      </c>
      <c r="P2673" s="29" t="s">
        <v>3232</v>
      </c>
      <c r="Q2673" s="29" t="s">
        <v>3209</v>
      </c>
      <c r="R2673" s="29" t="s">
        <v>3210</v>
      </c>
      <c r="S2673" s="29" t="s">
        <v>3098</v>
      </c>
      <c r="T2673" s="29"/>
      <c r="U2673" s="30">
        <v>0</v>
      </c>
      <c r="V2673" s="30">
        <v>0</v>
      </c>
      <c r="W2673" s="30">
        <v>0</v>
      </c>
      <c r="X2673" s="30">
        <v>0</v>
      </c>
      <c r="Y2673" s="30">
        <v>0</v>
      </c>
      <c r="Z2673" s="30">
        <v>0</v>
      </c>
      <c r="AA2673" s="30">
        <v>0</v>
      </c>
      <c r="AB2673" s="30">
        <v>0</v>
      </c>
      <c r="AC2673" s="30">
        <v>0</v>
      </c>
      <c r="AD2673" s="30">
        <v>0</v>
      </c>
      <c r="AE2673" s="30">
        <v>0</v>
      </c>
      <c r="AF2673" s="30">
        <v>0</v>
      </c>
    </row>
    <row r="2674" spans="1:32" x14ac:dyDescent="0.45">
      <c r="A2674" s="29" t="s">
        <v>900</v>
      </c>
      <c r="B2674" s="29" t="s">
        <v>901</v>
      </c>
      <c r="C2674" s="29" t="s">
        <v>3299</v>
      </c>
      <c r="D2674" s="29" t="s">
        <v>3300</v>
      </c>
      <c r="E2674" s="29" t="s">
        <v>3320</v>
      </c>
      <c r="F2674" s="29" t="s">
        <v>3321</v>
      </c>
      <c r="G2674" s="29" t="s">
        <v>3233</v>
      </c>
      <c r="H2674" s="29" t="s">
        <v>3234</v>
      </c>
      <c r="I2674" s="29" t="s">
        <v>3235</v>
      </c>
      <c r="J2674" s="29" t="s">
        <v>3236</v>
      </c>
      <c r="K2674" s="29" t="s">
        <v>3237</v>
      </c>
      <c r="L2674" s="29" t="s">
        <v>3107</v>
      </c>
      <c r="M2674" s="29" t="s">
        <v>3238</v>
      </c>
      <c r="N2674" s="29" t="s">
        <v>3239</v>
      </c>
      <c r="O2674" s="29" t="s">
        <v>3240</v>
      </c>
      <c r="P2674" s="29" t="s">
        <v>3241</v>
      </c>
      <c r="Q2674" s="29" t="s">
        <v>3209</v>
      </c>
      <c r="R2674" s="29" t="s">
        <v>3210</v>
      </c>
      <c r="S2674" s="29" t="s">
        <v>3098</v>
      </c>
      <c r="T2674" s="29"/>
      <c r="U2674" s="30">
        <v>2200</v>
      </c>
      <c r="V2674" s="30">
        <v>2200</v>
      </c>
      <c r="W2674" s="30">
        <v>2200</v>
      </c>
      <c r="X2674" s="30">
        <v>2200</v>
      </c>
      <c r="Y2674" s="30">
        <v>2200</v>
      </c>
      <c r="Z2674" s="30">
        <v>2200</v>
      </c>
      <c r="AA2674" s="30">
        <v>2200</v>
      </c>
      <c r="AB2674" s="30">
        <v>2200</v>
      </c>
      <c r="AC2674" s="30">
        <v>2200</v>
      </c>
      <c r="AD2674" s="30">
        <v>2200</v>
      </c>
      <c r="AE2674" s="30">
        <v>2200</v>
      </c>
      <c r="AF2674" s="30">
        <v>2200</v>
      </c>
    </row>
    <row r="2675" spans="1:32" x14ac:dyDescent="0.45">
      <c r="A2675" s="29" t="s">
        <v>900</v>
      </c>
      <c r="B2675" s="29" t="s">
        <v>901</v>
      </c>
      <c r="C2675" s="29" t="s">
        <v>3299</v>
      </c>
      <c r="D2675" s="29" t="s">
        <v>3300</v>
      </c>
      <c r="E2675" s="29" t="s">
        <v>3320</v>
      </c>
      <c r="F2675" s="29" t="s">
        <v>3321</v>
      </c>
      <c r="G2675" s="29" t="s">
        <v>3233</v>
      </c>
      <c r="H2675" s="29" t="s">
        <v>3234</v>
      </c>
      <c r="I2675" s="29" t="s">
        <v>3242</v>
      </c>
      <c r="J2675" s="29" t="s">
        <v>3243</v>
      </c>
      <c r="K2675" s="29" t="s">
        <v>3252</v>
      </c>
      <c r="L2675" s="29" t="s">
        <v>3106</v>
      </c>
      <c r="M2675" s="29" t="s">
        <v>3253</v>
      </c>
      <c r="N2675" s="29" t="s">
        <v>3106</v>
      </c>
      <c r="O2675" s="29" t="s">
        <v>3256</v>
      </c>
      <c r="P2675" s="29" t="s">
        <v>3257</v>
      </c>
      <c r="Q2675" s="29" t="s">
        <v>3209</v>
      </c>
      <c r="R2675" s="29" t="s">
        <v>3210</v>
      </c>
      <c r="S2675" s="29" t="s">
        <v>3098</v>
      </c>
      <c r="T2675" s="29"/>
      <c r="U2675" s="30">
        <v>9720</v>
      </c>
      <c r="V2675" s="30">
        <v>9720</v>
      </c>
      <c r="W2675" s="30">
        <v>9720</v>
      </c>
      <c r="X2675" s="30">
        <v>9720</v>
      </c>
      <c r="Y2675" s="30">
        <v>9720</v>
      </c>
      <c r="Z2675" s="30">
        <v>9720</v>
      </c>
      <c r="AA2675" s="30">
        <v>9720</v>
      </c>
      <c r="AB2675" s="30">
        <v>9720</v>
      </c>
      <c r="AC2675" s="30">
        <v>9720</v>
      </c>
      <c r="AD2675" s="30">
        <v>9720</v>
      </c>
      <c r="AE2675" s="30">
        <v>9720</v>
      </c>
      <c r="AF2675" s="30">
        <v>9720</v>
      </c>
    </row>
    <row r="2676" spans="1:32" x14ac:dyDescent="0.45">
      <c r="A2676" s="29" t="s">
        <v>900</v>
      </c>
      <c r="B2676" s="29" t="s">
        <v>901</v>
      </c>
      <c r="C2676" s="29" t="s">
        <v>3299</v>
      </c>
      <c r="D2676" s="29" t="s">
        <v>3300</v>
      </c>
      <c r="E2676" s="29" t="s">
        <v>3320</v>
      </c>
      <c r="F2676" s="29" t="s">
        <v>3321</v>
      </c>
      <c r="G2676" s="29" t="s">
        <v>3233</v>
      </c>
      <c r="H2676" s="29" t="s">
        <v>3234</v>
      </c>
      <c r="I2676" s="29" t="s">
        <v>3262</v>
      </c>
      <c r="J2676" s="29" t="s">
        <v>3263</v>
      </c>
      <c r="K2676" s="29" t="s">
        <v>3264</v>
      </c>
      <c r="L2676" s="29" t="s">
        <v>3103</v>
      </c>
      <c r="M2676" s="29" t="s">
        <v>3326</v>
      </c>
      <c r="N2676" s="29" t="s">
        <v>3327</v>
      </c>
      <c r="O2676" s="29" t="s">
        <v>3328</v>
      </c>
      <c r="P2676" s="29" t="s">
        <v>3329</v>
      </c>
      <c r="Q2676" s="29" t="s">
        <v>3209</v>
      </c>
      <c r="R2676" s="29" t="s">
        <v>3210</v>
      </c>
      <c r="S2676" s="29" t="s">
        <v>3098</v>
      </c>
      <c r="T2676" s="29"/>
      <c r="U2676" s="30">
        <v>0</v>
      </c>
      <c r="V2676" s="30">
        <v>0</v>
      </c>
      <c r="W2676" s="30">
        <v>0</v>
      </c>
      <c r="X2676" s="30">
        <v>0</v>
      </c>
      <c r="Y2676" s="30">
        <v>0</v>
      </c>
      <c r="Z2676" s="30">
        <v>0</v>
      </c>
      <c r="AA2676" s="30">
        <v>0</v>
      </c>
      <c r="AB2676" s="30">
        <v>0</v>
      </c>
      <c r="AC2676" s="30">
        <v>0</v>
      </c>
      <c r="AD2676" s="30">
        <v>0</v>
      </c>
      <c r="AE2676" s="30">
        <v>0</v>
      </c>
      <c r="AF2676" s="30">
        <v>0</v>
      </c>
    </row>
    <row r="2677" spans="1:32" x14ac:dyDescent="0.45">
      <c r="A2677" s="29" t="s">
        <v>900</v>
      </c>
      <c r="B2677" s="29" t="s">
        <v>901</v>
      </c>
      <c r="C2677" s="29" t="s">
        <v>3299</v>
      </c>
      <c r="D2677" s="29" t="s">
        <v>3300</v>
      </c>
      <c r="E2677" s="29" t="s">
        <v>3320</v>
      </c>
      <c r="F2677" s="29" t="s">
        <v>3321</v>
      </c>
      <c r="G2677" s="29" t="s">
        <v>3233</v>
      </c>
      <c r="H2677" s="29" t="s">
        <v>3234</v>
      </c>
      <c r="I2677" s="29" t="s">
        <v>3262</v>
      </c>
      <c r="J2677" s="29" t="s">
        <v>3263</v>
      </c>
      <c r="K2677" s="29" t="s">
        <v>3264</v>
      </c>
      <c r="L2677" s="29" t="s">
        <v>3103</v>
      </c>
      <c r="M2677" s="29" t="s">
        <v>3326</v>
      </c>
      <c r="N2677" s="29" t="s">
        <v>3327</v>
      </c>
      <c r="O2677" s="29" t="s">
        <v>3330</v>
      </c>
      <c r="P2677" s="29" t="s">
        <v>3331</v>
      </c>
      <c r="Q2677" s="29" t="s">
        <v>3209</v>
      </c>
      <c r="R2677" s="29" t="s">
        <v>3210</v>
      </c>
      <c r="S2677" s="29" t="s">
        <v>3098</v>
      </c>
      <c r="T2677" s="29"/>
      <c r="U2677" s="30">
        <v>0</v>
      </c>
      <c r="V2677" s="30">
        <v>0</v>
      </c>
      <c r="W2677" s="30">
        <v>0</v>
      </c>
      <c r="X2677" s="30">
        <v>0</v>
      </c>
      <c r="Y2677" s="30">
        <v>0</v>
      </c>
      <c r="Z2677" s="30">
        <v>0</v>
      </c>
      <c r="AA2677" s="30">
        <v>0</v>
      </c>
      <c r="AB2677" s="30">
        <v>0</v>
      </c>
      <c r="AC2677" s="30">
        <v>0</v>
      </c>
      <c r="AD2677" s="30">
        <v>0</v>
      </c>
      <c r="AE2677" s="30">
        <v>0</v>
      </c>
      <c r="AF2677" s="30">
        <v>0</v>
      </c>
    </row>
    <row r="2678" spans="1:32" x14ac:dyDescent="0.45">
      <c r="A2678" s="29" t="s">
        <v>900</v>
      </c>
      <c r="B2678" s="29" t="s">
        <v>901</v>
      </c>
      <c r="C2678" s="29" t="s">
        <v>3299</v>
      </c>
      <c r="D2678" s="29" t="s">
        <v>3300</v>
      </c>
      <c r="E2678" s="29" t="s">
        <v>3320</v>
      </c>
      <c r="F2678" s="29" t="s">
        <v>3321</v>
      </c>
      <c r="G2678" s="29" t="s">
        <v>3233</v>
      </c>
      <c r="H2678" s="29" t="s">
        <v>3234</v>
      </c>
      <c r="I2678" s="29" t="s">
        <v>3262</v>
      </c>
      <c r="J2678" s="29" t="s">
        <v>3263</v>
      </c>
      <c r="K2678" s="29" t="s">
        <v>3264</v>
      </c>
      <c r="L2678" s="29" t="s">
        <v>3103</v>
      </c>
      <c r="M2678" s="29" t="s">
        <v>3326</v>
      </c>
      <c r="N2678" s="29" t="s">
        <v>3327</v>
      </c>
      <c r="O2678" s="29" t="s">
        <v>3332</v>
      </c>
      <c r="P2678" s="29" t="s">
        <v>3333</v>
      </c>
      <c r="Q2678" s="29" t="s">
        <v>3209</v>
      </c>
      <c r="R2678" s="29" t="s">
        <v>3210</v>
      </c>
      <c r="S2678" s="29" t="s">
        <v>3098</v>
      </c>
      <c r="T2678" s="29"/>
      <c r="U2678" s="30">
        <v>11000</v>
      </c>
      <c r="V2678" s="30">
        <v>11000</v>
      </c>
      <c r="W2678" s="30">
        <v>11000</v>
      </c>
      <c r="X2678" s="30">
        <v>11000</v>
      </c>
      <c r="Y2678" s="30">
        <v>11000</v>
      </c>
      <c r="Z2678" s="30">
        <v>11000</v>
      </c>
      <c r="AA2678" s="30">
        <v>11000</v>
      </c>
      <c r="AB2678" s="30">
        <v>11000</v>
      </c>
      <c r="AC2678" s="30">
        <v>11000</v>
      </c>
      <c r="AD2678" s="30">
        <v>11000</v>
      </c>
      <c r="AE2678" s="30">
        <v>11000</v>
      </c>
      <c r="AF2678" s="30">
        <v>11000</v>
      </c>
    </row>
    <row r="2679" spans="1:32" x14ac:dyDescent="0.45">
      <c r="A2679" s="29" t="s">
        <v>900</v>
      </c>
      <c r="B2679" s="29" t="s">
        <v>901</v>
      </c>
      <c r="C2679" s="29" t="s">
        <v>3299</v>
      </c>
      <c r="D2679" s="29" t="s">
        <v>3300</v>
      </c>
      <c r="E2679" s="29" t="s">
        <v>3320</v>
      </c>
      <c r="F2679" s="29" t="s">
        <v>3321</v>
      </c>
      <c r="G2679" s="29" t="s">
        <v>3233</v>
      </c>
      <c r="H2679" s="29" t="s">
        <v>3234</v>
      </c>
      <c r="I2679" s="29" t="s">
        <v>3275</v>
      </c>
      <c r="J2679" s="29" t="s">
        <v>3276</v>
      </c>
      <c r="K2679" s="29" t="s">
        <v>3277</v>
      </c>
      <c r="L2679" s="29" t="s">
        <v>3100</v>
      </c>
      <c r="M2679" s="29" t="s">
        <v>3278</v>
      </c>
      <c r="N2679" s="29" t="s">
        <v>3279</v>
      </c>
      <c r="O2679" s="29" t="s">
        <v>3446</v>
      </c>
      <c r="P2679" s="29" t="s">
        <v>3447</v>
      </c>
      <c r="Q2679" s="29" t="s">
        <v>3209</v>
      </c>
      <c r="R2679" s="29" t="s">
        <v>3210</v>
      </c>
      <c r="S2679" s="29" t="s">
        <v>3098</v>
      </c>
      <c r="T2679" s="29"/>
      <c r="U2679" s="30">
        <v>40500</v>
      </c>
      <c r="V2679" s="30">
        <v>40500</v>
      </c>
      <c r="W2679" s="30">
        <v>40500</v>
      </c>
      <c r="X2679" s="30">
        <v>40500</v>
      </c>
      <c r="Y2679" s="30">
        <v>40500</v>
      </c>
      <c r="Z2679" s="30">
        <v>40500</v>
      </c>
      <c r="AA2679" s="30">
        <v>40500</v>
      </c>
      <c r="AB2679" s="30">
        <v>40500</v>
      </c>
      <c r="AC2679" s="30">
        <v>40500</v>
      </c>
      <c r="AD2679" s="30">
        <v>40500</v>
      </c>
      <c r="AE2679" s="30">
        <v>40500</v>
      </c>
      <c r="AF2679" s="30">
        <v>40500</v>
      </c>
    </row>
    <row r="2680" spans="1:32" x14ac:dyDescent="0.45">
      <c r="A2680" s="29" t="s">
        <v>900</v>
      </c>
      <c r="B2680" s="29" t="s">
        <v>901</v>
      </c>
      <c r="C2680" s="29" t="s">
        <v>3299</v>
      </c>
      <c r="D2680" s="29" t="s">
        <v>3300</v>
      </c>
      <c r="E2680" s="29" t="s">
        <v>3320</v>
      </c>
      <c r="F2680" s="29" t="s">
        <v>3321</v>
      </c>
      <c r="G2680" s="29" t="s">
        <v>3233</v>
      </c>
      <c r="H2680" s="29" t="s">
        <v>3234</v>
      </c>
      <c r="I2680" s="29" t="s">
        <v>3275</v>
      </c>
      <c r="J2680" s="29" t="s">
        <v>3276</v>
      </c>
      <c r="K2680" s="29" t="s">
        <v>3282</v>
      </c>
      <c r="L2680" s="29" t="s">
        <v>3112</v>
      </c>
      <c r="M2680" s="29" t="s">
        <v>3283</v>
      </c>
      <c r="N2680" s="29" t="s">
        <v>3284</v>
      </c>
      <c r="O2680" s="29" t="s">
        <v>3285</v>
      </c>
      <c r="P2680" s="29" t="s">
        <v>3286</v>
      </c>
      <c r="Q2680" s="29" t="s">
        <v>3209</v>
      </c>
      <c r="R2680" s="29" t="s">
        <v>3210</v>
      </c>
      <c r="S2680" s="29" t="s">
        <v>3098</v>
      </c>
      <c r="T2680" s="29"/>
      <c r="U2680" s="30">
        <v>31500</v>
      </c>
      <c r="V2680" s="30">
        <v>31500</v>
      </c>
      <c r="W2680" s="30">
        <v>31500</v>
      </c>
      <c r="X2680" s="30">
        <v>31500</v>
      </c>
      <c r="Y2680" s="30">
        <v>31500</v>
      </c>
      <c r="Z2680" s="30">
        <v>31500</v>
      </c>
      <c r="AA2680" s="30">
        <v>31500</v>
      </c>
      <c r="AB2680" s="30">
        <v>31500</v>
      </c>
      <c r="AC2680" s="30">
        <v>31500</v>
      </c>
      <c r="AD2680" s="30">
        <v>31500</v>
      </c>
      <c r="AE2680" s="30">
        <v>31500</v>
      </c>
      <c r="AF2680" s="30">
        <v>31500</v>
      </c>
    </row>
    <row r="2681" spans="1:32" x14ac:dyDescent="0.45">
      <c r="A2681" s="29" t="s">
        <v>900</v>
      </c>
      <c r="B2681" s="29" t="s">
        <v>901</v>
      </c>
      <c r="C2681" s="29" t="s">
        <v>3299</v>
      </c>
      <c r="D2681" s="29" t="s">
        <v>3300</v>
      </c>
      <c r="E2681" s="29" t="s">
        <v>3503</v>
      </c>
      <c r="F2681" s="29" t="s">
        <v>3463</v>
      </c>
      <c r="G2681" s="29" t="s">
        <v>3200</v>
      </c>
      <c r="H2681" s="29" t="s">
        <v>3201</v>
      </c>
      <c r="I2681" s="29" t="s">
        <v>3226</v>
      </c>
      <c r="J2681" s="29" t="s">
        <v>3227</v>
      </c>
      <c r="K2681" s="29" t="s">
        <v>3228</v>
      </c>
      <c r="L2681" s="29" t="s">
        <v>3111</v>
      </c>
      <c r="M2681" s="29" t="s">
        <v>3229</v>
      </c>
      <c r="N2681" s="29" t="s">
        <v>3230</v>
      </c>
      <c r="O2681" s="29" t="s">
        <v>3231</v>
      </c>
      <c r="P2681" s="29" t="s">
        <v>3232</v>
      </c>
      <c r="Q2681" s="29" t="s">
        <v>3209</v>
      </c>
      <c r="R2681" s="29" t="s">
        <v>3210</v>
      </c>
      <c r="S2681" s="29" t="s">
        <v>3098</v>
      </c>
      <c r="T2681" s="29"/>
      <c r="U2681" s="30">
        <v>0</v>
      </c>
      <c r="V2681" s="30">
        <v>0</v>
      </c>
      <c r="W2681" s="30">
        <v>0</v>
      </c>
      <c r="X2681" s="30">
        <v>0</v>
      </c>
      <c r="Y2681" s="30">
        <v>0</v>
      </c>
      <c r="Z2681" s="30">
        <v>0</v>
      </c>
      <c r="AA2681" s="30">
        <v>0</v>
      </c>
      <c r="AB2681" s="30">
        <v>0</v>
      </c>
      <c r="AC2681" s="30">
        <v>0</v>
      </c>
      <c r="AD2681" s="30">
        <v>0</v>
      </c>
      <c r="AE2681" s="30">
        <v>0</v>
      </c>
      <c r="AF2681" s="30">
        <v>0</v>
      </c>
    </row>
    <row r="2682" spans="1:32" x14ac:dyDescent="0.45">
      <c r="A2682" s="29" t="s">
        <v>904</v>
      </c>
      <c r="B2682" s="29" t="s">
        <v>905</v>
      </c>
      <c r="C2682" s="29" t="s">
        <v>3299</v>
      </c>
      <c r="D2682" s="29" t="s">
        <v>3300</v>
      </c>
      <c r="E2682" s="29" t="s">
        <v>3320</v>
      </c>
      <c r="F2682" s="29" t="s">
        <v>3321</v>
      </c>
      <c r="G2682" s="29" t="s">
        <v>3200</v>
      </c>
      <c r="H2682" s="29" t="s">
        <v>3201</v>
      </c>
      <c r="I2682" s="29" t="s">
        <v>3202</v>
      </c>
      <c r="J2682" s="29" t="s">
        <v>3203</v>
      </c>
      <c r="K2682" s="29" t="s">
        <v>3204</v>
      </c>
      <c r="L2682" s="29" t="s">
        <v>3109</v>
      </c>
      <c r="M2682" s="29" t="s">
        <v>3378</v>
      </c>
      <c r="N2682" s="29" t="s">
        <v>3379</v>
      </c>
      <c r="O2682" s="29" t="s">
        <v>3380</v>
      </c>
      <c r="P2682" s="29" t="s">
        <v>3381</v>
      </c>
      <c r="Q2682" s="29" t="s">
        <v>3209</v>
      </c>
      <c r="R2682" s="29" t="s">
        <v>3210</v>
      </c>
      <c r="S2682" s="29" t="s">
        <v>3098</v>
      </c>
      <c r="T2682" s="29"/>
      <c r="U2682" s="30">
        <v>6880</v>
      </c>
      <c r="V2682" s="30">
        <v>6880</v>
      </c>
      <c r="W2682" s="30">
        <v>5710</v>
      </c>
      <c r="X2682" s="30">
        <v>6880</v>
      </c>
      <c r="Y2682" s="30">
        <v>6880</v>
      </c>
      <c r="Z2682" s="30">
        <v>6880</v>
      </c>
      <c r="AA2682" s="30">
        <v>6880</v>
      </c>
      <c r="AB2682" s="30">
        <v>6880</v>
      </c>
      <c r="AC2682" s="30">
        <v>6880</v>
      </c>
      <c r="AD2682" s="30">
        <v>6880</v>
      </c>
      <c r="AE2682" s="30">
        <v>0</v>
      </c>
      <c r="AF2682" s="30">
        <v>0</v>
      </c>
    </row>
    <row r="2683" spans="1:32" x14ac:dyDescent="0.45">
      <c r="A2683" s="29" t="s">
        <v>904</v>
      </c>
      <c r="B2683" s="29" t="s">
        <v>905</v>
      </c>
      <c r="C2683" s="29" t="s">
        <v>3299</v>
      </c>
      <c r="D2683" s="29" t="s">
        <v>3300</v>
      </c>
      <c r="E2683" s="29" t="s">
        <v>3320</v>
      </c>
      <c r="F2683" s="29" t="s">
        <v>3321</v>
      </c>
      <c r="G2683" s="29" t="s">
        <v>3200</v>
      </c>
      <c r="H2683" s="29" t="s">
        <v>3201</v>
      </c>
      <c r="I2683" s="29" t="s">
        <v>3202</v>
      </c>
      <c r="J2683" s="29" t="s">
        <v>3203</v>
      </c>
      <c r="K2683" s="29" t="s">
        <v>3221</v>
      </c>
      <c r="L2683" s="29" t="s">
        <v>3113</v>
      </c>
      <c r="M2683" s="29" t="s">
        <v>3222</v>
      </c>
      <c r="N2683" s="29" t="s">
        <v>3223</v>
      </c>
      <c r="O2683" s="29" t="s">
        <v>3224</v>
      </c>
      <c r="P2683" s="29" t="s">
        <v>3225</v>
      </c>
      <c r="Q2683" s="29" t="s">
        <v>3209</v>
      </c>
      <c r="R2683" s="29" t="s">
        <v>3210</v>
      </c>
      <c r="S2683" s="29" t="s">
        <v>3098</v>
      </c>
      <c r="T2683" s="29"/>
      <c r="U2683" s="30">
        <v>29876</v>
      </c>
      <c r="V2683" s="30">
        <v>29350</v>
      </c>
      <c r="W2683" s="30">
        <v>22692</v>
      </c>
      <c r="X2683" s="30">
        <v>26077</v>
      </c>
      <c r="Y2683" s="30">
        <v>24754</v>
      </c>
      <c r="Z2683" s="30">
        <v>23293</v>
      </c>
      <c r="AA2683" s="30">
        <v>25649</v>
      </c>
      <c r="AB2683" s="30">
        <v>26384</v>
      </c>
      <c r="AC2683" s="30">
        <v>30966</v>
      </c>
      <c r="AD2683" s="30">
        <v>29431</v>
      </c>
      <c r="AE2683" s="30">
        <v>34047</v>
      </c>
      <c r="AF2683" s="30">
        <v>32872</v>
      </c>
    </row>
    <row r="2684" spans="1:32" x14ac:dyDescent="0.45">
      <c r="A2684" s="29" t="s">
        <v>904</v>
      </c>
      <c r="B2684" s="29" t="s">
        <v>905</v>
      </c>
      <c r="C2684" s="29" t="s">
        <v>3299</v>
      </c>
      <c r="D2684" s="29" t="s">
        <v>3300</v>
      </c>
      <c r="E2684" s="29" t="s">
        <v>3320</v>
      </c>
      <c r="F2684" s="29" t="s">
        <v>3321</v>
      </c>
      <c r="G2684" s="29" t="s">
        <v>3233</v>
      </c>
      <c r="H2684" s="29" t="s">
        <v>3234</v>
      </c>
      <c r="I2684" s="29" t="s">
        <v>3235</v>
      </c>
      <c r="J2684" s="29" t="s">
        <v>3236</v>
      </c>
      <c r="K2684" s="29" t="s">
        <v>3237</v>
      </c>
      <c r="L2684" s="29" t="s">
        <v>3107</v>
      </c>
      <c r="M2684" s="29" t="s">
        <v>3238</v>
      </c>
      <c r="N2684" s="29" t="s">
        <v>3239</v>
      </c>
      <c r="O2684" s="29" t="s">
        <v>3240</v>
      </c>
      <c r="P2684" s="29" t="s">
        <v>3241</v>
      </c>
      <c r="Q2684" s="29" t="s">
        <v>3209</v>
      </c>
      <c r="R2684" s="29" t="s">
        <v>3210</v>
      </c>
      <c r="S2684" s="29" t="s">
        <v>3098</v>
      </c>
      <c r="T2684" s="29"/>
      <c r="U2684" s="30">
        <v>8000</v>
      </c>
      <c r="V2684" s="30">
        <v>8000</v>
      </c>
      <c r="W2684" s="30">
        <v>8000</v>
      </c>
      <c r="X2684" s="30">
        <v>8000</v>
      </c>
      <c r="Y2684" s="30">
        <v>8000</v>
      </c>
      <c r="Z2684" s="30">
        <v>8000</v>
      </c>
      <c r="AA2684" s="30">
        <v>8000</v>
      </c>
      <c r="AB2684" s="30">
        <v>8000</v>
      </c>
      <c r="AC2684" s="30">
        <v>8000</v>
      </c>
      <c r="AD2684" s="30">
        <v>8000</v>
      </c>
      <c r="AE2684" s="30">
        <v>8000</v>
      </c>
      <c r="AF2684" s="30">
        <v>8000</v>
      </c>
    </row>
    <row r="2685" spans="1:32" x14ac:dyDescent="0.45">
      <c r="A2685" s="29" t="s">
        <v>904</v>
      </c>
      <c r="B2685" s="29" t="s">
        <v>905</v>
      </c>
      <c r="C2685" s="29" t="s">
        <v>3299</v>
      </c>
      <c r="D2685" s="29" t="s">
        <v>3300</v>
      </c>
      <c r="E2685" s="29" t="s">
        <v>3320</v>
      </c>
      <c r="F2685" s="29" t="s">
        <v>3321</v>
      </c>
      <c r="G2685" s="29" t="s">
        <v>3233</v>
      </c>
      <c r="H2685" s="29" t="s">
        <v>3234</v>
      </c>
      <c r="I2685" s="29" t="s">
        <v>3242</v>
      </c>
      <c r="J2685" s="29" t="s">
        <v>3243</v>
      </c>
      <c r="K2685" s="29" t="s">
        <v>3244</v>
      </c>
      <c r="L2685" s="29" t="s">
        <v>3104</v>
      </c>
      <c r="M2685" s="29" t="s">
        <v>3245</v>
      </c>
      <c r="N2685" s="29" t="s">
        <v>3246</v>
      </c>
      <c r="O2685" s="29" t="s">
        <v>3440</v>
      </c>
      <c r="P2685" s="29" t="s">
        <v>3441</v>
      </c>
      <c r="Q2685" s="29" t="s">
        <v>3209</v>
      </c>
      <c r="R2685" s="29" t="s">
        <v>3210</v>
      </c>
      <c r="S2685" s="29" t="s">
        <v>3098</v>
      </c>
      <c r="T2685" s="29"/>
      <c r="U2685" s="30">
        <v>7200</v>
      </c>
      <c r="V2685" s="30">
        <v>7200</v>
      </c>
      <c r="W2685" s="30">
        <v>7200</v>
      </c>
      <c r="X2685" s="30">
        <v>7200</v>
      </c>
      <c r="Y2685" s="30">
        <v>7200</v>
      </c>
      <c r="Z2685" s="30">
        <v>7200</v>
      </c>
      <c r="AA2685" s="30">
        <v>7200</v>
      </c>
      <c r="AB2685" s="30">
        <v>7200</v>
      </c>
      <c r="AC2685" s="30">
        <v>7200</v>
      </c>
      <c r="AD2685" s="30">
        <v>7200</v>
      </c>
      <c r="AE2685" s="30">
        <v>7200</v>
      </c>
      <c r="AF2685" s="30">
        <v>7200</v>
      </c>
    </row>
    <row r="2686" spans="1:32" x14ac:dyDescent="0.45">
      <c r="A2686" s="29" t="s">
        <v>904</v>
      </c>
      <c r="B2686" s="29" t="s">
        <v>905</v>
      </c>
      <c r="C2686" s="29" t="s">
        <v>3299</v>
      </c>
      <c r="D2686" s="29" t="s">
        <v>3300</v>
      </c>
      <c r="E2686" s="29" t="s">
        <v>3320</v>
      </c>
      <c r="F2686" s="29" t="s">
        <v>3321</v>
      </c>
      <c r="G2686" s="29" t="s">
        <v>3233</v>
      </c>
      <c r="H2686" s="29" t="s">
        <v>3234</v>
      </c>
      <c r="I2686" s="29" t="s">
        <v>3262</v>
      </c>
      <c r="J2686" s="29" t="s">
        <v>3263</v>
      </c>
      <c r="K2686" s="29" t="s">
        <v>3264</v>
      </c>
      <c r="L2686" s="29" t="s">
        <v>3103</v>
      </c>
      <c r="M2686" s="29" t="s">
        <v>3265</v>
      </c>
      <c r="N2686" s="29" t="s">
        <v>3266</v>
      </c>
      <c r="O2686" s="29" t="s">
        <v>3267</v>
      </c>
      <c r="P2686" s="29" t="s">
        <v>3268</v>
      </c>
      <c r="Q2686" s="29" t="s">
        <v>3209</v>
      </c>
      <c r="R2686" s="29" t="s">
        <v>3210</v>
      </c>
      <c r="S2686" s="29" t="s">
        <v>3098</v>
      </c>
      <c r="T2686" s="29"/>
      <c r="U2686" s="30">
        <v>2000</v>
      </c>
      <c r="V2686" s="30">
        <v>2000</v>
      </c>
      <c r="W2686" s="30">
        <v>2000</v>
      </c>
      <c r="X2686" s="30">
        <v>2000</v>
      </c>
      <c r="Y2686" s="30">
        <v>2000</v>
      </c>
      <c r="Z2686" s="30">
        <v>2000</v>
      </c>
      <c r="AA2686" s="30">
        <v>2000</v>
      </c>
      <c r="AB2686" s="30">
        <v>2000</v>
      </c>
      <c r="AC2686" s="30">
        <v>2000</v>
      </c>
      <c r="AD2686" s="30">
        <v>2000</v>
      </c>
      <c r="AE2686" s="30">
        <v>2000</v>
      </c>
      <c r="AF2686" s="30">
        <v>2000</v>
      </c>
    </row>
    <row r="2687" spans="1:32" x14ac:dyDescent="0.45">
      <c r="A2687" s="29" t="s">
        <v>904</v>
      </c>
      <c r="B2687" s="29" t="s">
        <v>905</v>
      </c>
      <c r="C2687" s="29" t="s">
        <v>3299</v>
      </c>
      <c r="D2687" s="29" t="s">
        <v>3300</v>
      </c>
      <c r="E2687" s="29" t="s">
        <v>3320</v>
      </c>
      <c r="F2687" s="29" t="s">
        <v>3321</v>
      </c>
      <c r="G2687" s="29" t="s">
        <v>3233</v>
      </c>
      <c r="H2687" s="29" t="s">
        <v>3234</v>
      </c>
      <c r="I2687" s="29" t="s">
        <v>3262</v>
      </c>
      <c r="J2687" s="29" t="s">
        <v>3263</v>
      </c>
      <c r="K2687" s="29" t="s">
        <v>3264</v>
      </c>
      <c r="L2687" s="29" t="s">
        <v>3103</v>
      </c>
      <c r="M2687" s="29" t="s">
        <v>3265</v>
      </c>
      <c r="N2687" s="29" t="s">
        <v>3266</v>
      </c>
      <c r="O2687" s="29" t="s">
        <v>3338</v>
      </c>
      <c r="P2687" s="29" t="s">
        <v>3339</v>
      </c>
      <c r="Q2687" s="29" t="s">
        <v>3249</v>
      </c>
      <c r="R2687" s="29" t="s">
        <v>3210</v>
      </c>
      <c r="S2687" s="29" t="s">
        <v>3098</v>
      </c>
      <c r="T2687" s="29"/>
      <c r="U2687" s="30">
        <v>0</v>
      </c>
      <c r="V2687" s="30">
        <v>0</v>
      </c>
      <c r="W2687" s="30">
        <v>0</v>
      </c>
      <c r="X2687" s="30">
        <v>0</v>
      </c>
      <c r="Y2687" s="30">
        <v>13637</v>
      </c>
      <c r="Z2687" s="30">
        <v>0</v>
      </c>
      <c r="AA2687" s="30">
        <v>0</v>
      </c>
      <c r="AB2687" s="30">
        <v>0</v>
      </c>
      <c r="AC2687" s="30">
        <v>0</v>
      </c>
      <c r="AD2687" s="30">
        <v>0</v>
      </c>
      <c r="AE2687" s="30">
        <v>0</v>
      </c>
      <c r="AF2687" s="30">
        <v>0</v>
      </c>
    </row>
    <row r="2688" spans="1:32" x14ac:dyDescent="0.45">
      <c r="A2688" s="29" t="s">
        <v>904</v>
      </c>
      <c r="B2688" s="29" t="s">
        <v>905</v>
      </c>
      <c r="C2688" s="29" t="s">
        <v>3299</v>
      </c>
      <c r="D2688" s="29" t="s">
        <v>3300</v>
      </c>
      <c r="E2688" s="29" t="s">
        <v>3320</v>
      </c>
      <c r="F2688" s="29" t="s">
        <v>3321</v>
      </c>
      <c r="G2688" s="29" t="s">
        <v>3233</v>
      </c>
      <c r="H2688" s="29" t="s">
        <v>3234</v>
      </c>
      <c r="I2688" s="29" t="s">
        <v>3262</v>
      </c>
      <c r="J2688" s="29" t="s">
        <v>3263</v>
      </c>
      <c r="K2688" s="29" t="s">
        <v>3264</v>
      </c>
      <c r="L2688" s="29" t="s">
        <v>3103</v>
      </c>
      <c r="M2688" s="29" t="s">
        <v>3265</v>
      </c>
      <c r="N2688" s="29" t="s">
        <v>3266</v>
      </c>
      <c r="O2688" s="29" t="s">
        <v>3269</v>
      </c>
      <c r="P2688" s="29" t="s">
        <v>3270</v>
      </c>
      <c r="Q2688" s="29" t="s">
        <v>3209</v>
      </c>
      <c r="R2688" s="29" t="s">
        <v>3210</v>
      </c>
      <c r="S2688" s="29" t="s">
        <v>3098</v>
      </c>
      <c r="T2688" s="29"/>
      <c r="U2688" s="30">
        <v>1053</v>
      </c>
      <c r="V2688" s="30">
        <v>1248</v>
      </c>
      <c r="W2688" s="30">
        <v>1053</v>
      </c>
      <c r="X2688" s="30">
        <v>1131</v>
      </c>
      <c r="Y2688" s="30">
        <v>1053</v>
      </c>
      <c r="Z2688" s="30">
        <v>936</v>
      </c>
      <c r="AA2688" s="30">
        <v>1092</v>
      </c>
      <c r="AB2688" s="30">
        <v>975</v>
      </c>
      <c r="AC2688" s="30">
        <v>1092</v>
      </c>
      <c r="AD2688" s="30">
        <v>1092</v>
      </c>
      <c r="AE2688" s="30">
        <v>897</v>
      </c>
      <c r="AF2688" s="30">
        <v>1248</v>
      </c>
    </row>
    <row r="2689" spans="1:32" x14ac:dyDescent="0.45">
      <c r="A2689" s="29" t="s">
        <v>904</v>
      </c>
      <c r="B2689" s="29" t="s">
        <v>905</v>
      </c>
      <c r="C2689" s="29" t="s">
        <v>3299</v>
      </c>
      <c r="D2689" s="29" t="s">
        <v>3300</v>
      </c>
      <c r="E2689" s="29" t="s">
        <v>3320</v>
      </c>
      <c r="F2689" s="29" t="s">
        <v>3321</v>
      </c>
      <c r="G2689" s="29" t="s">
        <v>3233</v>
      </c>
      <c r="H2689" s="29" t="s">
        <v>3234</v>
      </c>
      <c r="I2689" s="29" t="s">
        <v>3262</v>
      </c>
      <c r="J2689" s="29" t="s">
        <v>3263</v>
      </c>
      <c r="K2689" s="29" t="s">
        <v>3264</v>
      </c>
      <c r="L2689" s="29" t="s">
        <v>3103</v>
      </c>
      <c r="M2689" s="29" t="s">
        <v>3265</v>
      </c>
      <c r="N2689" s="29" t="s">
        <v>3266</v>
      </c>
      <c r="O2689" s="29" t="s">
        <v>3271</v>
      </c>
      <c r="P2689" s="29" t="s">
        <v>3272</v>
      </c>
      <c r="Q2689" s="29" t="s">
        <v>3209</v>
      </c>
      <c r="R2689" s="29" t="s">
        <v>3210</v>
      </c>
      <c r="S2689" s="29" t="s">
        <v>3098</v>
      </c>
      <c r="T2689" s="29"/>
      <c r="U2689" s="30">
        <v>1261</v>
      </c>
      <c r="V2689" s="30">
        <v>916</v>
      </c>
      <c r="W2689" s="30">
        <v>406</v>
      </c>
      <c r="X2689" s="30">
        <v>1667</v>
      </c>
      <c r="Y2689" s="30">
        <v>884</v>
      </c>
      <c r="Z2689" s="30">
        <v>2176</v>
      </c>
      <c r="AA2689" s="30">
        <v>406</v>
      </c>
      <c r="AB2689" s="30">
        <v>681</v>
      </c>
      <c r="AC2689" s="30">
        <v>2624</v>
      </c>
      <c r="AD2689" s="30">
        <v>951</v>
      </c>
      <c r="AE2689" s="30">
        <v>2595</v>
      </c>
      <c r="AF2689" s="30">
        <v>3789</v>
      </c>
    </row>
    <row r="2690" spans="1:32" x14ac:dyDescent="0.45">
      <c r="A2690" s="29" t="s">
        <v>904</v>
      </c>
      <c r="B2690" s="29" t="s">
        <v>905</v>
      </c>
      <c r="C2690" s="29" t="s">
        <v>3299</v>
      </c>
      <c r="D2690" s="29" t="s">
        <v>3300</v>
      </c>
      <c r="E2690" s="29" t="s">
        <v>3320</v>
      </c>
      <c r="F2690" s="29" t="s">
        <v>3321</v>
      </c>
      <c r="G2690" s="29" t="s">
        <v>3233</v>
      </c>
      <c r="H2690" s="29" t="s">
        <v>3234</v>
      </c>
      <c r="I2690" s="29" t="s">
        <v>3262</v>
      </c>
      <c r="J2690" s="29" t="s">
        <v>3263</v>
      </c>
      <c r="K2690" s="29" t="s">
        <v>3264</v>
      </c>
      <c r="L2690" s="29" t="s">
        <v>3103</v>
      </c>
      <c r="M2690" s="29" t="s">
        <v>3265</v>
      </c>
      <c r="N2690" s="29" t="s">
        <v>3266</v>
      </c>
      <c r="O2690" s="29" t="s">
        <v>3273</v>
      </c>
      <c r="P2690" s="29" t="s">
        <v>3274</v>
      </c>
      <c r="Q2690" s="29" t="s">
        <v>3209</v>
      </c>
      <c r="R2690" s="29" t="s">
        <v>3210</v>
      </c>
      <c r="S2690" s="29" t="s">
        <v>3098</v>
      </c>
      <c r="T2690" s="29"/>
      <c r="U2690" s="30">
        <v>1053</v>
      </c>
      <c r="V2690" s="30">
        <v>1131</v>
      </c>
      <c r="W2690" s="30">
        <v>1209</v>
      </c>
      <c r="X2690" s="30">
        <v>1248</v>
      </c>
      <c r="Y2690" s="30">
        <v>1170</v>
      </c>
      <c r="Z2690" s="30">
        <v>1482</v>
      </c>
      <c r="AA2690" s="30">
        <v>1482</v>
      </c>
      <c r="AB2690" s="30">
        <v>1209</v>
      </c>
      <c r="AC2690" s="30">
        <v>1365</v>
      </c>
      <c r="AD2690" s="30">
        <v>975</v>
      </c>
      <c r="AE2690" s="30">
        <v>1287</v>
      </c>
      <c r="AF2690" s="30">
        <v>1131</v>
      </c>
    </row>
    <row r="2691" spans="1:32" x14ac:dyDescent="0.45">
      <c r="A2691" s="29" t="s">
        <v>904</v>
      </c>
      <c r="B2691" s="29" t="s">
        <v>905</v>
      </c>
      <c r="C2691" s="29" t="s">
        <v>3299</v>
      </c>
      <c r="D2691" s="29" t="s">
        <v>3300</v>
      </c>
      <c r="E2691" s="29" t="s">
        <v>3320</v>
      </c>
      <c r="F2691" s="29" t="s">
        <v>3321</v>
      </c>
      <c r="G2691" s="29" t="s">
        <v>3233</v>
      </c>
      <c r="H2691" s="29" t="s">
        <v>3234</v>
      </c>
      <c r="I2691" s="29" t="s">
        <v>3275</v>
      </c>
      <c r="J2691" s="29" t="s">
        <v>3276</v>
      </c>
      <c r="K2691" s="29" t="s">
        <v>3277</v>
      </c>
      <c r="L2691" s="29" t="s">
        <v>3100</v>
      </c>
      <c r="M2691" s="29" t="s">
        <v>3312</v>
      </c>
      <c r="N2691" s="29" t="s">
        <v>3313</v>
      </c>
      <c r="O2691" s="29" t="s">
        <v>3314</v>
      </c>
      <c r="P2691" s="29" t="s">
        <v>3315</v>
      </c>
      <c r="Q2691" s="29" t="s">
        <v>3209</v>
      </c>
      <c r="R2691" s="29" t="s">
        <v>3210</v>
      </c>
      <c r="S2691" s="29" t="s">
        <v>3098</v>
      </c>
      <c r="T2691" s="29"/>
      <c r="U2691" s="30">
        <v>76000</v>
      </c>
      <c r="V2691" s="30">
        <v>76000</v>
      </c>
      <c r="W2691" s="30">
        <v>76000</v>
      </c>
      <c r="X2691" s="30">
        <v>76000</v>
      </c>
      <c r="Y2691" s="30">
        <v>76000</v>
      </c>
      <c r="Z2691" s="30">
        <v>76000</v>
      </c>
      <c r="AA2691" s="30">
        <v>76000</v>
      </c>
      <c r="AB2691" s="30">
        <v>76000</v>
      </c>
      <c r="AC2691" s="30">
        <v>76000</v>
      </c>
      <c r="AD2691" s="30">
        <v>76000</v>
      </c>
      <c r="AE2691" s="30">
        <v>76000</v>
      </c>
      <c r="AF2691" s="30">
        <v>76000</v>
      </c>
    </row>
    <row r="2692" spans="1:32" x14ac:dyDescent="0.45">
      <c r="A2692" s="29" t="s">
        <v>904</v>
      </c>
      <c r="B2692" s="29" t="s">
        <v>905</v>
      </c>
      <c r="C2692" s="29" t="s">
        <v>3211</v>
      </c>
      <c r="D2692" s="29" t="s">
        <v>3212</v>
      </c>
      <c r="E2692" s="29" t="s">
        <v>3213</v>
      </c>
      <c r="F2692" s="29" t="s">
        <v>982</v>
      </c>
      <c r="G2692" s="29" t="s">
        <v>3200</v>
      </c>
      <c r="H2692" s="29" t="s">
        <v>3201</v>
      </c>
      <c r="I2692" s="29" t="s">
        <v>3226</v>
      </c>
      <c r="J2692" s="29" t="s">
        <v>3227</v>
      </c>
      <c r="K2692" s="29" t="s">
        <v>3228</v>
      </c>
      <c r="L2692" s="29" t="s">
        <v>3111</v>
      </c>
      <c r="M2692" s="29" t="s">
        <v>3229</v>
      </c>
      <c r="N2692" s="29" t="s">
        <v>3230</v>
      </c>
      <c r="O2692" s="29" t="s">
        <v>3231</v>
      </c>
      <c r="P2692" s="29" t="s">
        <v>3232</v>
      </c>
      <c r="Q2692" s="29" t="s">
        <v>3209</v>
      </c>
      <c r="R2692" s="29" t="s">
        <v>3210</v>
      </c>
      <c r="S2692" s="29" t="s">
        <v>3098</v>
      </c>
      <c r="T2692" s="29"/>
      <c r="U2692" s="30">
        <v>0</v>
      </c>
      <c r="V2692" s="30">
        <v>0</v>
      </c>
      <c r="W2692" s="30">
        <v>0</v>
      </c>
      <c r="X2692" s="30">
        <v>0</v>
      </c>
      <c r="Y2692" s="30">
        <v>0</v>
      </c>
      <c r="Z2692" s="30">
        <v>0</v>
      </c>
      <c r="AA2692" s="30">
        <v>0</v>
      </c>
      <c r="AB2692" s="30">
        <v>0</v>
      </c>
      <c r="AC2692" s="30">
        <v>0</v>
      </c>
      <c r="AD2692" s="30">
        <v>0</v>
      </c>
      <c r="AE2692" s="30">
        <v>0</v>
      </c>
      <c r="AF2692" s="30">
        <v>0</v>
      </c>
    </row>
    <row r="2693" spans="1:32" x14ac:dyDescent="0.45">
      <c r="A2693" s="29" t="s">
        <v>1173</v>
      </c>
      <c r="B2693" s="29" t="s">
        <v>1174</v>
      </c>
      <c r="C2693" s="29" t="s">
        <v>3299</v>
      </c>
      <c r="D2693" s="29" t="s">
        <v>3300</v>
      </c>
      <c r="E2693" s="29" t="s">
        <v>3301</v>
      </c>
      <c r="F2693" s="29" t="s">
        <v>3302</v>
      </c>
      <c r="G2693" s="29" t="s">
        <v>3233</v>
      </c>
      <c r="H2693" s="29" t="s">
        <v>3234</v>
      </c>
      <c r="I2693" s="29" t="s">
        <v>3235</v>
      </c>
      <c r="J2693" s="29" t="s">
        <v>3236</v>
      </c>
      <c r="K2693" s="29" t="s">
        <v>3237</v>
      </c>
      <c r="L2693" s="29" t="s">
        <v>3107</v>
      </c>
      <c r="M2693" s="29" t="s">
        <v>3238</v>
      </c>
      <c r="N2693" s="29" t="s">
        <v>3239</v>
      </c>
      <c r="O2693" s="29" t="s">
        <v>3422</v>
      </c>
      <c r="P2693" s="29" t="s">
        <v>3423</v>
      </c>
      <c r="Q2693" s="29" t="s">
        <v>3209</v>
      </c>
      <c r="R2693" s="29" t="s">
        <v>3210</v>
      </c>
      <c r="S2693" s="29" t="s">
        <v>3098</v>
      </c>
      <c r="T2693" s="29"/>
      <c r="U2693" s="30">
        <v>4400</v>
      </c>
      <c r="V2693" s="30">
        <v>4400</v>
      </c>
      <c r="W2693" s="30">
        <v>4400</v>
      </c>
      <c r="X2693" s="30">
        <v>4400</v>
      </c>
      <c r="Y2693" s="30">
        <v>4400</v>
      </c>
      <c r="Z2693" s="30">
        <v>4400</v>
      </c>
      <c r="AA2693" s="30">
        <v>4400</v>
      </c>
      <c r="AB2693" s="30">
        <v>4400</v>
      </c>
      <c r="AC2693" s="30">
        <v>4400</v>
      </c>
      <c r="AD2693" s="30">
        <v>4400</v>
      </c>
      <c r="AE2693" s="30">
        <v>4400</v>
      </c>
      <c r="AF2693" s="30">
        <v>4400</v>
      </c>
    </row>
    <row r="2694" spans="1:32" x14ac:dyDescent="0.45">
      <c r="A2694" s="29" t="s">
        <v>1173</v>
      </c>
      <c r="B2694" s="29" t="s">
        <v>1174</v>
      </c>
      <c r="C2694" s="29" t="s">
        <v>3299</v>
      </c>
      <c r="D2694" s="29" t="s">
        <v>3300</v>
      </c>
      <c r="E2694" s="29" t="s">
        <v>3301</v>
      </c>
      <c r="F2694" s="29" t="s">
        <v>3302</v>
      </c>
      <c r="G2694" s="29" t="s">
        <v>3233</v>
      </c>
      <c r="H2694" s="29" t="s">
        <v>3234</v>
      </c>
      <c r="I2694" s="29" t="s">
        <v>3262</v>
      </c>
      <c r="J2694" s="29" t="s">
        <v>3263</v>
      </c>
      <c r="K2694" s="29" t="s">
        <v>3264</v>
      </c>
      <c r="L2694" s="29" t="s">
        <v>3103</v>
      </c>
      <c r="M2694" s="29" t="s">
        <v>3265</v>
      </c>
      <c r="N2694" s="29" t="s">
        <v>3266</v>
      </c>
      <c r="O2694" s="29" t="s">
        <v>3267</v>
      </c>
      <c r="P2694" s="29" t="s">
        <v>3268</v>
      </c>
      <c r="Q2694" s="29" t="s">
        <v>3209</v>
      </c>
      <c r="R2694" s="29" t="s">
        <v>3210</v>
      </c>
      <c r="S2694" s="29" t="s">
        <v>3098</v>
      </c>
      <c r="T2694" s="29"/>
      <c r="U2694" s="30">
        <v>8100</v>
      </c>
      <c r="V2694" s="30">
        <v>8100</v>
      </c>
      <c r="W2694" s="30">
        <v>8100</v>
      </c>
      <c r="X2694" s="30">
        <v>8100</v>
      </c>
      <c r="Y2694" s="30">
        <v>8100</v>
      </c>
      <c r="Z2694" s="30">
        <v>8100</v>
      </c>
      <c r="AA2694" s="30">
        <v>8100</v>
      </c>
      <c r="AB2694" s="30">
        <v>8100</v>
      </c>
      <c r="AC2694" s="30">
        <v>8100</v>
      </c>
      <c r="AD2694" s="30">
        <v>8100</v>
      </c>
      <c r="AE2694" s="30">
        <v>8100</v>
      </c>
      <c r="AF2694" s="30">
        <v>8100</v>
      </c>
    </row>
    <row r="2695" spans="1:32" x14ac:dyDescent="0.45">
      <c r="A2695" s="29" t="s">
        <v>1173</v>
      </c>
      <c r="B2695" s="29" t="s">
        <v>1174</v>
      </c>
      <c r="C2695" s="29" t="s">
        <v>3299</v>
      </c>
      <c r="D2695" s="29" t="s">
        <v>3300</v>
      </c>
      <c r="E2695" s="29" t="s">
        <v>3301</v>
      </c>
      <c r="F2695" s="29" t="s">
        <v>3302</v>
      </c>
      <c r="G2695" s="29" t="s">
        <v>3233</v>
      </c>
      <c r="H2695" s="29" t="s">
        <v>3234</v>
      </c>
      <c r="I2695" s="29" t="s">
        <v>3262</v>
      </c>
      <c r="J2695" s="29" t="s">
        <v>3263</v>
      </c>
      <c r="K2695" s="29" t="s">
        <v>3264</v>
      </c>
      <c r="L2695" s="29" t="s">
        <v>3103</v>
      </c>
      <c r="M2695" s="29" t="s">
        <v>3265</v>
      </c>
      <c r="N2695" s="29" t="s">
        <v>3266</v>
      </c>
      <c r="O2695" s="29" t="s">
        <v>3269</v>
      </c>
      <c r="P2695" s="29" t="s">
        <v>3270</v>
      </c>
      <c r="Q2695" s="29" t="s">
        <v>3209</v>
      </c>
      <c r="R2695" s="29" t="s">
        <v>3210</v>
      </c>
      <c r="S2695" s="29" t="s">
        <v>3098</v>
      </c>
      <c r="T2695" s="29"/>
      <c r="U2695" s="30">
        <v>0</v>
      </c>
      <c r="V2695" s="30">
        <v>0</v>
      </c>
      <c r="W2695" s="30">
        <v>780</v>
      </c>
      <c r="X2695" s="30">
        <v>975</v>
      </c>
      <c r="Y2695" s="30">
        <v>975</v>
      </c>
      <c r="Z2695" s="30">
        <v>780</v>
      </c>
      <c r="AA2695" s="30">
        <v>663</v>
      </c>
      <c r="AB2695" s="30">
        <v>468</v>
      </c>
      <c r="AC2695" s="30">
        <v>585</v>
      </c>
      <c r="AD2695" s="30">
        <v>507</v>
      </c>
      <c r="AE2695" s="30">
        <v>780</v>
      </c>
      <c r="AF2695" s="30">
        <v>273</v>
      </c>
    </row>
    <row r="2696" spans="1:32" x14ac:dyDescent="0.45">
      <c r="A2696" s="29" t="s">
        <v>1173</v>
      </c>
      <c r="B2696" s="29" t="s">
        <v>1174</v>
      </c>
      <c r="C2696" s="29" t="s">
        <v>3299</v>
      </c>
      <c r="D2696" s="29" t="s">
        <v>3300</v>
      </c>
      <c r="E2696" s="29" t="s">
        <v>3301</v>
      </c>
      <c r="F2696" s="29" t="s">
        <v>3302</v>
      </c>
      <c r="G2696" s="29" t="s">
        <v>3233</v>
      </c>
      <c r="H2696" s="29" t="s">
        <v>3234</v>
      </c>
      <c r="I2696" s="29" t="s">
        <v>3262</v>
      </c>
      <c r="J2696" s="29" t="s">
        <v>3263</v>
      </c>
      <c r="K2696" s="29" t="s">
        <v>3264</v>
      </c>
      <c r="L2696" s="29" t="s">
        <v>3103</v>
      </c>
      <c r="M2696" s="29" t="s">
        <v>3265</v>
      </c>
      <c r="N2696" s="29" t="s">
        <v>3266</v>
      </c>
      <c r="O2696" s="29" t="s">
        <v>3271</v>
      </c>
      <c r="P2696" s="29" t="s">
        <v>3272</v>
      </c>
      <c r="Q2696" s="29" t="s">
        <v>3209</v>
      </c>
      <c r="R2696" s="29" t="s">
        <v>3210</v>
      </c>
      <c r="S2696" s="29" t="s">
        <v>3098</v>
      </c>
      <c r="T2696" s="29"/>
      <c r="U2696" s="30">
        <v>0</v>
      </c>
      <c r="V2696" s="30">
        <v>0</v>
      </c>
      <c r="W2696" s="30">
        <v>0</v>
      </c>
      <c r="X2696" s="30">
        <v>0</v>
      </c>
      <c r="Y2696" s="30">
        <v>0</v>
      </c>
      <c r="Z2696" s="30">
        <v>101</v>
      </c>
      <c r="AA2696" s="30">
        <v>0</v>
      </c>
      <c r="AB2696" s="30">
        <v>0</v>
      </c>
      <c r="AC2696" s="30">
        <v>0</v>
      </c>
      <c r="AD2696" s="30">
        <v>0</v>
      </c>
      <c r="AE2696" s="30">
        <v>0</v>
      </c>
      <c r="AF2696" s="30">
        <v>478</v>
      </c>
    </row>
    <row r="2697" spans="1:32" x14ac:dyDescent="0.45">
      <c r="A2697" s="29" t="s">
        <v>1173</v>
      </c>
      <c r="B2697" s="29" t="s">
        <v>1174</v>
      </c>
      <c r="C2697" s="29" t="s">
        <v>3299</v>
      </c>
      <c r="D2697" s="29" t="s">
        <v>3300</v>
      </c>
      <c r="E2697" s="29" t="s">
        <v>3301</v>
      </c>
      <c r="F2697" s="29" t="s">
        <v>3302</v>
      </c>
      <c r="G2697" s="29" t="s">
        <v>3233</v>
      </c>
      <c r="H2697" s="29" t="s">
        <v>3234</v>
      </c>
      <c r="I2697" s="29" t="s">
        <v>3262</v>
      </c>
      <c r="J2697" s="29" t="s">
        <v>3263</v>
      </c>
      <c r="K2697" s="29" t="s">
        <v>3264</v>
      </c>
      <c r="L2697" s="29" t="s">
        <v>3103</v>
      </c>
      <c r="M2697" s="29" t="s">
        <v>3265</v>
      </c>
      <c r="N2697" s="29" t="s">
        <v>3266</v>
      </c>
      <c r="O2697" s="29" t="s">
        <v>3372</v>
      </c>
      <c r="P2697" s="29" t="s">
        <v>3373</v>
      </c>
      <c r="Q2697" s="29" t="s">
        <v>3209</v>
      </c>
      <c r="R2697" s="29" t="s">
        <v>3210</v>
      </c>
      <c r="S2697" s="29" t="s">
        <v>3098</v>
      </c>
      <c r="T2697" s="29"/>
      <c r="U2697" s="30">
        <v>0</v>
      </c>
      <c r="V2697" s="30">
        <v>130</v>
      </c>
      <c r="W2697" s="30">
        <v>33743</v>
      </c>
      <c r="X2697" s="30">
        <v>63563</v>
      </c>
      <c r="Y2697" s="30">
        <v>39154</v>
      </c>
      <c r="Z2697" s="30">
        <v>33297</v>
      </c>
      <c r="AA2697" s="30">
        <v>22376</v>
      </c>
      <c r="AB2697" s="30">
        <v>19737</v>
      </c>
      <c r="AC2697" s="30">
        <v>25789</v>
      </c>
      <c r="AD2697" s="30">
        <v>19394</v>
      </c>
      <c r="AE2697" s="30">
        <v>44453</v>
      </c>
      <c r="AF2697" s="30">
        <v>7532</v>
      </c>
    </row>
    <row r="2698" spans="1:32" x14ac:dyDescent="0.45">
      <c r="A2698" s="29" t="s">
        <v>1173</v>
      </c>
      <c r="B2698" s="29" t="s">
        <v>1174</v>
      </c>
      <c r="C2698" s="29" t="s">
        <v>3299</v>
      </c>
      <c r="D2698" s="29" t="s">
        <v>3300</v>
      </c>
      <c r="E2698" s="29" t="s">
        <v>3301</v>
      </c>
      <c r="F2698" s="29" t="s">
        <v>3302</v>
      </c>
      <c r="G2698" s="29" t="s">
        <v>3233</v>
      </c>
      <c r="H2698" s="29" t="s">
        <v>3234</v>
      </c>
      <c r="I2698" s="29" t="s">
        <v>3262</v>
      </c>
      <c r="J2698" s="29" t="s">
        <v>3263</v>
      </c>
      <c r="K2698" s="29" t="s">
        <v>3264</v>
      </c>
      <c r="L2698" s="29" t="s">
        <v>3103</v>
      </c>
      <c r="M2698" s="29" t="s">
        <v>3322</v>
      </c>
      <c r="N2698" s="29" t="s">
        <v>3323</v>
      </c>
      <c r="O2698" s="29" t="s">
        <v>3324</v>
      </c>
      <c r="P2698" s="29" t="s">
        <v>3325</v>
      </c>
      <c r="Q2698" s="29" t="s">
        <v>3209</v>
      </c>
      <c r="R2698" s="29" t="s">
        <v>3210</v>
      </c>
      <c r="S2698" s="29" t="s">
        <v>3098</v>
      </c>
      <c r="T2698" s="29"/>
      <c r="U2698" s="30">
        <v>5600</v>
      </c>
      <c r="V2698" s="30">
        <v>5600</v>
      </c>
      <c r="W2698" s="30">
        <v>5600</v>
      </c>
      <c r="X2698" s="30">
        <v>5600</v>
      </c>
      <c r="Y2698" s="30">
        <v>5600</v>
      </c>
      <c r="Z2698" s="30">
        <v>5600</v>
      </c>
      <c r="AA2698" s="30">
        <v>5600</v>
      </c>
      <c r="AB2698" s="30">
        <v>5600</v>
      </c>
      <c r="AC2698" s="30">
        <v>5600</v>
      </c>
      <c r="AD2698" s="30">
        <v>5600</v>
      </c>
      <c r="AE2698" s="30">
        <v>5600</v>
      </c>
      <c r="AF2698" s="30">
        <v>5600</v>
      </c>
    </row>
    <row r="2699" spans="1:32" x14ac:dyDescent="0.45">
      <c r="A2699" s="29" t="s">
        <v>1173</v>
      </c>
      <c r="B2699" s="29" t="s">
        <v>1174</v>
      </c>
      <c r="C2699" s="29" t="s">
        <v>3299</v>
      </c>
      <c r="D2699" s="29" t="s">
        <v>3300</v>
      </c>
      <c r="E2699" s="29" t="s">
        <v>3301</v>
      </c>
      <c r="F2699" s="29" t="s">
        <v>3302</v>
      </c>
      <c r="G2699" s="29" t="s">
        <v>3233</v>
      </c>
      <c r="H2699" s="29" t="s">
        <v>3234</v>
      </c>
      <c r="I2699" s="29" t="s">
        <v>3262</v>
      </c>
      <c r="J2699" s="29" t="s">
        <v>3263</v>
      </c>
      <c r="K2699" s="29" t="s">
        <v>3264</v>
      </c>
      <c r="L2699" s="29" t="s">
        <v>3103</v>
      </c>
      <c r="M2699" s="29" t="s">
        <v>3322</v>
      </c>
      <c r="N2699" s="29" t="s">
        <v>3323</v>
      </c>
      <c r="O2699" s="29" t="s">
        <v>3374</v>
      </c>
      <c r="P2699" s="29" t="s">
        <v>3375</v>
      </c>
      <c r="Q2699" s="29" t="s">
        <v>3209</v>
      </c>
      <c r="R2699" s="29" t="s">
        <v>3210</v>
      </c>
      <c r="S2699" s="29" t="s">
        <v>3098</v>
      </c>
      <c r="T2699" s="29"/>
      <c r="U2699" s="30">
        <v>2000</v>
      </c>
      <c r="V2699" s="30">
        <v>2000</v>
      </c>
      <c r="W2699" s="30">
        <v>2000</v>
      </c>
      <c r="X2699" s="30">
        <v>2000</v>
      </c>
      <c r="Y2699" s="30">
        <v>2000</v>
      </c>
      <c r="Z2699" s="30">
        <v>2000</v>
      </c>
      <c r="AA2699" s="30">
        <v>2000</v>
      </c>
      <c r="AB2699" s="30">
        <v>2000</v>
      </c>
      <c r="AC2699" s="30">
        <v>2000</v>
      </c>
      <c r="AD2699" s="30">
        <v>2000</v>
      </c>
      <c r="AE2699" s="30">
        <v>2000</v>
      </c>
      <c r="AF2699" s="30">
        <v>2000</v>
      </c>
    </row>
    <row r="2700" spans="1:32" x14ac:dyDescent="0.45">
      <c r="A2700" s="29" t="s">
        <v>1173</v>
      </c>
      <c r="B2700" s="29" t="s">
        <v>1174</v>
      </c>
      <c r="C2700" s="29" t="s">
        <v>3299</v>
      </c>
      <c r="D2700" s="29" t="s">
        <v>3300</v>
      </c>
      <c r="E2700" s="29" t="s">
        <v>3301</v>
      </c>
      <c r="F2700" s="29" t="s">
        <v>3302</v>
      </c>
      <c r="G2700" s="29" t="s">
        <v>3233</v>
      </c>
      <c r="H2700" s="29" t="s">
        <v>3234</v>
      </c>
      <c r="I2700" s="29" t="s">
        <v>3275</v>
      </c>
      <c r="J2700" s="29" t="s">
        <v>3276</v>
      </c>
      <c r="K2700" s="29" t="s">
        <v>3277</v>
      </c>
      <c r="L2700" s="29" t="s">
        <v>3100</v>
      </c>
      <c r="M2700" s="29" t="s">
        <v>3312</v>
      </c>
      <c r="N2700" s="29" t="s">
        <v>3313</v>
      </c>
      <c r="O2700" s="29" t="s">
        <v>3314</v>
      </c>
      <c r="P2700" s="29" t="s">
        <v>3315</v>
      </c>
      <c r="Q2700" s="29" t="s">
        <v>3209</v>
      </c>
      <c r="R2700" s="29" t="s">
        <v>3210</v>
      </c>
      <c r="S2700" s="29" t="s">
        <v>3098</v>
      </c>
      <c r="T2700" s="29"/>
      <c r="U2700" s="30">
        <v>45900</v>
      </c>
      <c r="V2700" s="30">
        <v>45900</v>
      </c>
      <c r="W2700" s="30">
        <v>45900</v>
      </c>
      <c r="X2700" s="30">
        <v>45900</v>
      </c>
      <c r="Y2700" s="30">
        <v>45900</v>
      </c>
      <c r="Z2700" s="30">
        <v>45900</v>
      </c>
      <c r="AA2700" s="30">
        <v>45900</v>
      </c>
      <c r="AB2700" s="30">
        <v>45900</v>
      </c>
      <c r="AC2700" s="30">
        <v>45900</v>
      </c>
      <c r="AD2700" s="30">
        <v>45900</v>
      </c>
      <c r="AE2700" s="30">
        <v>45900</v>
      </c>
      <c r="AF2700" s="30">
        <v>45900</v>
      </c>
    </row>
    <row r="2701" spans="1:32" x14ac:dyDescent="0.45">
      <c r="A2701" s="29" t="s">
        <v>650</v>
      </c>
      <c r="B2701" s="29" t="s">
        <v>651</v>
      </c>
      <c r="C2701" s="29" t="s">
        <v>3299</v>
      </c>
      <c r="D2701" s="29" t="s">
        <v>3300</v>
      </c>
      <c r="E2701" s="29" t="s">
        <v>3320</v>
      </c>
      <c r="F2701" s="29" t="s">
        <v>3321</v>
      </c>
      <c r="G2701" s="29" t="s">
        <v>3233</v>
      </c>
      <c r="H2701" s="29" t="s">
        <v>3234</v>
      </c>
      <c r="I2701" s="29" t="s">
        <v>3262</v>
      </c>
      <c r="J2701" s="29" t="s">
        <v>3263</v>
      </c>
      <c r="K2701" s="29" t="s">
        <v>3264</v>
      </c>
      <c r="L2701" s="29" t="s">
        <v>3103</v>
      </c>
      <c r="M2701" s="29" t="s">
        <v>3265</v>
      </c>
      <c r="N2701" s="29" t="s">
        <v>3266</v>
      </c>
      <c r="O2701" s="29" t="s">
        <v>3267</v>
      </c>
      <c r="P2701" s="29" t="s">
        <v>3268</v>
      </c>
      <c r="Q2701" s="29" t="s">
        <v>3209</v>
      </c>
      <c r="R2701" s="29" t="s">
        <v>3210</v>
      </c>
      <c r="S2701" s="29" t="s">
        <v>3098</v>
      </c>
      <c r="T2701" s="29"/>
      <c r="U2701" s="30">
        <v>5200</v>
      </c>
      <c r="V2701" s="30">
        <v>5200</v>
      </c>
      <c r="W2701" s="30">
        <v>5200</v>
      </c>
      <c r="X2701" s="30">
        <v>5200</v>
      </c>
      <c r="Y2701" s="30">
        <v>5200</v>
      </c>
      <c r="Z2701" s="30">
        <v>5200</v>
      </c>
      <c r="AA2701" s="30">
        <v>5200</v>
      </c>
      <c r="AB2701" s="30">
        <v>5200</v>
      </c>
      <c r="AC2701" s="30">
        <v>5200</v>
      </c>
      <c r="AD2701" s="30">
        <v>5200</v>
      </c>
      <c r="AE2701" s="30">
        <v>5200</v>
      </c>
      <c r="AF2701" s="30">
        <v>5200</v>
      </c>
    </row>
    <row r="2702" spans="1:32" x14ac:dyDescent="0.45">
      <c r="A2702" s="29" t="s">
        <v>650</v>
      </c>
      <c r="B2702" s="29" t="s">
        <v>651</v>
      </c>
      <c r="C2702" s="29" t="s">
        <v>3299</v>
      </c>
      <c r="D2702" s="29" t="s">
        <v>3300</v>
      </c>
      <c r="E2702" s="29" t="s">
        <v>3320</v>
      </c>
      <c r="F2702" s="29" t="s">
        <v>3321</v>
      </c>
      <c r="G2702" s="29" t="s">
        <v>3233</v>
      </c>
      <c r="H2702" s="29" t="s">
        <v>3234</v>
      </c>
      <c r="I2702" s="29" t="s">
        <v>3262</v>
      </c>
      <c r="J2702" s="29" t="s">
        <v>3263</v>
      </c>
      <c r="K2702" s="29" t="s">
        <v>3264</v>
      </c>
      <c r="L2702" s="29" t="s">
        <v>3103</v>
      </c>
      <c r="M2702" s="29" t="s">
        <v>3265</v>
      </c>
      <c r="N2702" s="29" t="s">
        <v>3266</v>
      </c>
      <c r="O2702" s="29" t="s">
        <v>3372</v>
      </c>
      <c r="P2702" s="29" t="s">
        <v>3373</v>
      </c>
      <c r="Q2702" s="29" t="s">
        <v>3209</v>
      </c>
      <c r="R2702" s="29" t="s">
        <v>3210</v>
      </c>
      <c r="S2702" s="29" t="s">
        <v>3098</v>
      </c>
      <c r="T2702" s="29"/>
      <c r="U2702" s="30">
        <v>319</v>
      </c>
      <c r="V2702" s="30">
        <v>0</v>
      </c>
      <c r="W2702" s="30">
        <v>0</v>
      </c>
      <c r="X2702" s="30">
        <v>0</v>
      </c>
      <c r="Y2702" s="30">
        <v>420</v>
      </c>
      <c r="Z2702" s="30">
        <v>29</v>
      </c>
      <c r="AA2702" s="30">
        <v>29</v>
      </c>
      <c r="AB2702" s="30">
        <v>0</v>
      </c>
      <c r="AC2702" s="30">
        <v>0</v>
      </c>
      <c r="AD2702" s="30">
        <v>0</v>
      </c>
      <c r="AE2702" s="30">
        <v>0</v>
      </c>
      <c r="AF2702" s="30">
        <v>0</v>
      </c>
    </row>
    <row r="2703" spans="1:32" x14ac:dyDescent="0.45">
      <c r="A2703" s="29" t="s">
        <v>650</v>
      </c>
      <c r="B2703" s="29" t="s">
        <v>651</v>
      </c>
      <c r="C2703" s="29" t="s">
        <v>3654</v>
      </c>
      <c r="D2703" s="29" t="s">
        <v>3655</v>
      </c>
      <c r="E2703" s="29" t="s">
        <v>3656</v>
      </c>
      <c r="F2703" s="29" t="s">
        <v>3657</v>
      </c>
      <c r="G2703" s="29" t="s">
        <v>3200</v>
      </c>
      <c r="H2703" s="29" t="s">
        <v>3201</v>
      </c>
      <c r="I2703" s="29" t="s">
        <v>3202</v>
      </c>
      <c r="J2703" s="29" t="s">
        <v>3203</v>
      </c>
      <c r="K2703" s="29" t="s">
        <v>3520</v>
      </c>
      <c r="L2703" s="29" t="s">
        <v>3108</v>
      </c>
      <c r="M2703" s="29" t="s">
        <v>3521</v>
      </c>
      <c r="N2703" s="29" t="s">
        <v>3522</v>
      </c>
      <c r="O2703" s="29" t="s">
        <v>3699</v>
      </c>
      <c r="P2703" s="29" t="s">
        <v>3700</v>
      </c>
      <c r="Q2703" s="29" t="s">
        <v>3209</v>
      </c>
      <c r="R2703" s="29" t="s">
        <v>3210</v>
      </c>
      <c r="S2703" s="29" t="s">
        <v>3098</v>
      </c>
      <c r="T2703" s="29"/>
      <c r="U2703" s="30">
        <v>10000</v>
      </c>
      <c r="V2703" s="30">
        <v>10000</v>
      </c>
      <c r="W2703" s="30">
        <v>10000</v>
      </c>
      <c r="X2703" s="30">
        <v>10000</v>
      </c>
      <c r="Y2703" s="30">
        <v>10000</v>
      </c>
      <c r="Z2703" s="30">
        <v>10000</v>
      </c>
      <c r="AA2703" s="30">
        <v>10000</v>
      </c>
      <c r="AB2703" s="30">
        <v>10000</v>
      </c>
      <c r="AC2703" s="30">
        <v>10000</v>
      </c>
      <c r="AD2703" s="30">
        <v>10000</v>
      </c>
      <c r="AE2703" s="30">
        <v>10000</v>
      </c>
      <c r="AF2703" s="30">
        <v>10000</v>
      </c>
    </row>
    <row r="2704" spans="1:32" x14ac:dyDescent="0.45">
      <c r="A2704" s="29" t="s">
        <v>300</v>
      </c>
      <c r="B2704" s="29" t="s">
        <v>3027</v>
      </c>
      <c r="C2704" s="29" t="s">
        <v>3299</v>
      </c>
      <c r="D2704" s="29" t="s">
        <v>3300</v>
      </c>
      <c r="E2704" s="29" t="s">
        <v>3320</v>
      </c>
      <c r="F2704" s="29" t="s">
        <v>3321</v>
      </c>
      <c r="G2704" s="29" t="s">
        <v>3200</v>
      </c>
      <c r="H2704" s="29" t="s">
        <v>3201</v>
      </c>
      <c r="I2704" s="29" t="s">
        <v>3202</v>
      </c>
      <c r="J2704" s="29" t="s">
        <v>3203</v>
      </c>
      <c r="K2704" s="29" t="s">
        <v>3204</v>
      </c>
      <c r="L2704" s="29" t="s">
        <v>3109</v>
      </c>
      <c r="M2704" s="29" t="s">
        <v>3378</v>
      </c>
      <c r="N2704" s="29" t="s">
        <v>3379</v>
      </c>
      <c r="O2704" s="29" t="s">
        <v>3380</v>
      </c>
      <c r="P2704" s="29" t="s">
        <v>3381</v>
      </c>
      <c r="Q2704" s="29" t="s">
        <v>3209</v>
      </c>
      <c r="R2704" s="29" t="s">
        <v>3210</v>
      </c>
      <c r="S2704" s="29" t="s">
        <v>3098</v>
      </c>
      <c r="T2704" s="29"/>
      <c r="U2704" s="30">
        <v>3620</v>
      </c>
      <c r="V2704" s="30">
        <v>3620</v>
      </c>
      <c r="W2704" s="30">
        <v>3620</v>
      </c>
      <c r="X2704" s="30">
        <v>3620</v>
      </c>
      <c r="Y2704" s="30">
        <v>3620</v>
      </c>
      <c r="Z2704" s="30">
        <v>3620</v>
      </c>
      <c r="AA2704" s="30">
        <v>3620</v>
      </c>
      <c r="AB2704" s="30">
        <v>3620</v>
      </c>
      <c r="AC2704" s="30">
        <v>2450</v>
      </c>
      <c r="AD2704" s="30">
        <v>2450</v>
      </c>
      <c r="AE2704" s="30">
        <v>0</v>
      </c>
      <c r="AF2704" s="30">
        <v>0</v>
      </c>
    </row>
    <row r="2705" spans="1:32" x14ac:dyDescent="0.45">
      <c r="A2705" s="29" t="s">
        <v>300</v>
      </c>
      <c r="B2705" s="29" t="s">
        <v>3027</v>
      </c>
      <c r="C2705" s="29" t="s">
        <v>3299</v>
      </c>
      <c r="D2705" s="29" t="s">
        <v>3300</v>
      </c>
      <c r="E2705" s="29" t="s">
        <v>3320</v>
      </c>
      <c r="F2705" s="29" t="s">
        <v>3321</v>
      </c>
      <c r="G2705" s="29" t="s">
        <v>3200</v>
      </c>
      <c r="H2705" s="29" t="s">
        <v>3201</v>
      </c>
      <c r="I2705" s="29" t="s">
        <v>3226</v>
      </c>
      <c r="J2705" s="29" t="s">
        <v>3227</v>
      </c>
      <c r="K2705" s="29" t="s">
        <v>3228</v>
      </c>
      <c r="L2705" s="29" t="s">
        <v>3111</v>
      </c>
      <c r="M2705" s="29" t="s">
        <v>3295</v>
      </c>
      <c r="N2705" s="29" t="s">
        <v>3296</v>
      </c>
      <c r="O2705" s="29" t="s">
        <v>3297</v>
      </c>
      <c r="P2705" s="29" t="s">
        <v>3298</v>
      </c>
      <c r="Q2705" s="29" t="s">
        <v>3209</v>
      </c>
      <c r="R2705" s="29" t="s">
        <v>3210</v>
      </c>
      <c r="S2705" s="29" t="s">
        <v>3098</v>
      </c>
      <c r="T2705" s="29"/>
      <c r="U2705" s="30">
        <v>0</v>
      </c>
      <c r="V2705" s="30">
        <v>0</v>
      </c>
      <c r="W2705" s="30">
        <v>0</v>
      </c>
      <c r="X2705" s="30">
        <v>0</v>
      </c>
      <c r="Y2705" s="30">
        <v>0</v>
      </c>
      <c r="Z2705" s="30">
        <v>0</v>
      </c>
      <c r="AA2705" s="30">
        <v>0</v>
      </c>
      <c r="AB2705" s="30">
        <v>0</v>
      </c>
      <c r="AC2705" s="30">
        <v>0</v>
      </c>
      <c r="AD2705" s="30">
        <v>0</v>
      </c>
      <c r="AE2705" s="30">
        <v>0</v>
      </c>
      <c r="AF2705" s="30">
        <v>0</v>
      </c>
    </row>
    <row r="2706" spans="1:32" x14ac:dyDescent="0.45">
      <c r="A2706" s="29" t="s">
        <v>300</v>
      </c>
      <c r="B2706" s="29" t="s">
        <v>3027</v>
      </c>
      <c r="C2706" s="29" t="s">
        <v>3299</v>
      </c>
      <c r="D2706" s="29" t="s">
        <v>3300</v>
      </c>
      <c r="E2706" s="29" t="s">
        <v>3320</v>
      </c>
      <c r="F2706" s="29" t="s">
        <v>3321</v>
      </c>
      <c r="G2706" s="29" t="s">
        <v>3233</v>
      </c>
      <c r="H2706" s="29" t="s">
        <v>3234</v>
      </c>
      <c r="I2706" s="29" t="s">
        <v>3242</v>
      </c>
      <c r="J2706" s="29" t="s">
        <v>3243</v>
      </c>
      <c r="K2706" s="29" t="s">
        <v>3244</v>
      </c>
      <c r="L2706" s="29" t="s">
        <v>3104</v>
      </c>
      <c r="M2706" s="29" t="s">
        <v>3436</v>
      </c>
      <c r="N2706" s="29" t="s">
        <v>3437</v>
      </c>
      <c r="O2706" s="29" t="s">
        <v>3438</v>
      </c>
      <c r="P2706" s="29" t="s">
        <v>3439</v>
      </c>
      <c r="Q2706" s="29" t="s">
        <v>3209</v>
      </c>
      <c r="R2706" s="29" t="s">
        <v>3210</v>
      </c>
      <c r="S2706" s="29" t="s">
        <v>3098</v>
      </c>
      <c r="T2706" s="29"/>
      <c r="U2706" s="30">
        <v>62790</v>
      </c>
      <c r="V2706" s="30">
        <v>0</v>
      </c>
      <c r="W2706" s="30">
        <v>0</v>
      </c>
      <c r="X2706" s="30">
        <v>0</v>
      </c>
      <c r="Y2706" s="30">
        <v>0</v>
      </c>
      <c r="Z2706" s="30">
        <v>0</v>
      </c>
      <c r="AA2706" s="30">
        <v>0</v>
      </c>
      <c r="AB2706" s="30">
        <v>0</v>
      </c>
      <c r="AC2706" s="30">
        <v>0</v>
      </c>
      <c r="AD2706" s="30">
        <v>0</v>
      </c>
      <c r="AE2706" s="30">
        <v>0</v>
      </c>
      <c r="AF2706" s="30">
        <v>0</v>
      </c>
    </row>
    <row r="2707" spans="1:32" x14ac:dyDescent="0.45">
      <c r="A2707" s="29" t="s">
        <v>300</v>
      </c>
      <c r="B2707" s="29" t="s">
        <v>3027</v>
      </c>
      <c r="C2707" s="29" t="s">
        <v>3299</v>
      </c>
      <c r="D2707" s="29" t="s">
        <v>3300</v>
      </c>
      <c r="E2707" s="29" t="s">
        <v>3320</v>
      </c>
      <c r="F2707" s="29" t="s">
        <v>3321</v>
      </c>
      <c r="G2707" s="29" t="s">
        <v>3233</v>
      </c>
      <c r="H2707" s="29" t="s">
        <v>3234</v>
      </c>
      <c r="I2707" s="29" t="s">
        <v>3242</v>
      </c>
      <c r="J2707" s="29" t="s">
        <v>3243</v>
      </c>
      <c r="K2707" s="29" t="s">
        <v>3244</v>
      </c>
      <c r="L2707" s="29" t="s">
        <v>3104</v>
      </c>
      <c r="M2707" s="29" t="s">
        <v>3245</v>
      </c>
      <c r="N2707" s="29" t="s">
        <v>3246</v>
      </c>
      <c r="O2707" s="29" t="s">
        <v>3464</v>
      </c>
      <c r="P2707" s="29" t="s">
        <v>3465</v>
      </c>
      <c r="Q2707" s="29" t="s">
        <v>3249</v>
      </c>
      <c r="R2707" s="29" t="s">
        <v>3210</v>
      </c>
      <c r="S2707" s="29" t="s">
        <v>3098</v>
      </c>
      <c r="T2707" s="29"/>
      <c r="U2707" s="30">
        <v>735</v>
      </c>
      <c r="V2707" s="30">
        <v>735</v>
      </c>
      <c r="W2707" s="30">
        <v>735</v>
      </c>
      <c r="X2707" s="30">
        <v>735</v>
      </c>
      <c r="Y2707" s="30">
        <v>735</v>
      </c>
      <c r="Z2707" s="30">
        <v>735</v>
      </c>
      <c r="AA2707" s="30">
        <v>735</v>
      </c>
      <c r="AB2707" s="30">
        <v>735</v>
      </c>
      <c r="AC2707" s="30">
        <v>735</v>
      </c>
      <c r="AD2707" s="30">
        <v>735</v>
      </c>
      <c r="AE2707" s="30">
        <v>735</v>
      </c>
      <c r="AF2707" s="30">
        <v>735</v>
      </c>
    </row>
    <row r="2708" spans="1:32" x14ac:dyDescent="0.45">
      <c r="A2708" s="29" t="s">
        <v>300</v>
      </c>
      <c r="B2708" s="29" t="s">
        <v>3027</v>
      </c>
      <c r="C2708" s="29" t="s">
        <v>3299</v>
      </c>
      <c r="D2708" s="29" t="s">
        <v>3300</v>
      </c>
      <c r="E2708" s="29" t="s">
        <v>3320</v>
      </c>
      <c r="F2708" s="29" t="s">
        <v>3321</v>
      </c>
      <c r="G2708" s="29" t="s">
        <v>3233</v>
      </c>
      <c r="H2708" s="29" t="s">
        <v>3234</v>
      </c>
      <c r="I2708" s="29" t="s">
        <v>3242</v>
      </c>
      <c r="J2708" s="29" t="s">
        <v>3243</v>
      </c>
      <c r="K2708" s="29" t="s">
        <v>3244</v>
      </c>
      <c r="L2708" s="29" t="s">
        <v>3104</v>
      </c>
      <c r="M2708" s="29" t="s">
        <v>3245</v>
      </c>
      <c r="N2708" s="29" t="s">
        <v>3246</v>
      </c>
      <c r="O2708" s="29" t="s">
        <v>3464</v>
      </c>
      <c r="P2708" s="29" t="s">
        <v>3465</v>
      </c>
      <c r="Q2708" s="29" t="s">
        <v>3249</v>
      </c>
      <c r="R2708" s="29" t="s">
        <v>3098</v>
      </c>
      <c r="S2708" s="29" t="s">
        <v>3098</v>
      </c>
      <c r="T2708" s="29"/>
      <c r="U2708" s="30">
        <v>0</v>
      </c>
      <c r="V2708" s="30">
        <v>0</v>
      </c>
      <c r="W2708" s="30">
        <v>647</v>
      </c>
      <c r="X2708" s="30">
        <v>1294</v>
      </c>
      <c r="Y2708" s="30">
        <v>1294</v>
      </c>
      <c r="Z2708" s="30">
        <v>1294</v>
      </c>
      <c r="AA2708" s="30">
        <v>1294</v>
      </c>
      <c r="AB2708" s="30">
        <v>1294</v>
      </c>
      <c r="AC2708" s="30">
        <v>1294</v>
      </c>
      <c r="AD2708" s="30">
        <v>1294</v>
      </c>
      <c r="AE2708" s="30">
        <v>1294</v>
      </c>
      <c r="AF2708" s="30">
        <v>1294</v>
      </c>
    </row>
    <row r="2709" spans="1:32" x14ac:dyDescent="0.45">
      <c r="A2709" s="29" t="s">
        <v>300</v>
      </c>
      <c r="B2709" s="29" t="s">
        <v>3027</v>
      </c>
      <c r="C2709" s="29" t="s">
        <v>3299</v>
      </c>
      <c r="D2709" s="29" t="s">
        <v>3300</v>
      </c>
      <c r="E2709" s="29" t="s">
        <v>3320</v>
      </c>
      <c r="F2709" s="29" t="s">
        <v>3321</v>
      </c>
      <c r="G2709" s="29" t="s">
        <v>3233</v>
      </c>
      <c r="H2709" s="29" t="s">
        <v>3234</v>
      </c>
      <c r="I2709" s="29" t="s">
        <v>3242</v>
      </c>
      <c r="J2709" s="29" t="s">
        <v>3243</v>
      </c>
      <c r="K2709" s="29" t="s">
        <v>3244</v>
      </c>
      <c r="L2709" s="29" t="s">
        <v>3104</v>
      </c>
      <c r="M2709" s="29" t="s">
        <v>3245</v>
      </c>
      <c r="N2709" s="29" t="s">
        <v>3246</v>
      </c>
      <c r="O2709" s="29" t="s">
        <v>3464</v>
      </c>
      <c r="P2709" s="29" t="s">
        <v>3465</v>
      </c>
      <c r="Q2709" s="29" t="s">
        <v>3209</v>
      </c>
      <c r="R2709" s="29" t="s">
        <v>3210</v>
      </c>
      <c r="S2709" s="29" t="s">
        <v>3098</v>
      </c>
      <c r="T2709" s="29"/>
      <c r="U2709" s="30">
        <v>67493</v>
      </c>
      <c r="V2709" s="30">
        <v>0</v>
      </c>
      <c r="W2709" s="30">
        <v>0</v>
      </c>
      <c r="X2709" s="30">
        <v>0</v>
      </c>
      <c r="Y2709" s="30">
        <v>0</v>
      </c>
      <c r="Z2709" s="30">
        <v>0</v>
      </c>
      <c r="AA2709" s="30">
        <v>0</v>
      </c>
      <c r="AB2709" s="30">
        <v>0</v>
      </c>
      <c r="AC2709" s="30">
        <v>0</v>
      </c>
      <c r="AD2709" s="30">
        <v>0</v>
      </c>
      <c r="AE2709" s="30">
        <v>0</v>
      </c>
      <c r="AF2709" s="30">
        <v>0</v>
      </c>
    </row>
    <row r="2710" spans="1:32" x14ac:dyDescent="0.45">
      <c r="A2710" s="29" t="s">
        <v>300</v>
      </c>
      <c r="B2710" s="29" t="s">
        <v>3027</v>
      </c>
      <c r="C2710" s="29" t="s">
        <v>3299</v>
      </c>
      <c r="D2710" s="29" t="s">
        <v>3300</v>
      </c>
      <c r="E2710" s="29" t="s">
        <v>3320</v>
      </c>
      <c r="F2710" s="29" t="s">
        <v>3321</v>
      </c>
      <c r="G2710" s="29" t="s">
        <v>3233</v>
      </c>
      <c r="H2710" s="29" t="s">
        <v>3234</v>
      </c>
      <c r="I2710" s="29" t="s">
        <v>3242</v>
      </c>
      <c r="J2710" s="29" t="s">
        <v>3243</v>
      </c>
      <c r="K2710" s="29" t="s">
        <v>3244</v>
      </c>
      <c r="L2710" s="29" t="s">
        <v>3104</v>
      </c>
      <c r="M2710" s="29" t="s">
        <v>3245</v>
      </c>
      <c r="N2710" s="29" t="s">
        <v>3246</v>
      </c>
      <c r="O2710" s="29" t="s">
        <v>3464</v>
      </c>
      <c r="P2710" s="29" t="s">
        <v>3465</v>
      </c>
      <c r="Q2710" s="29" t="s">
        <v>3209</v>
      </c>
      <c r="R2710" s="29" t="s">
        <v>3098</v>
      </c>
      <c r="S2710" s="29" t="s">
        <v>3098</v>
      </c>
      <c r="T2710" s="29"/>
      <c r="U2710" s="30">
        <v>0</v>
      </c>
      <c r="V2710" s="30">
        <v>0</v>
      </c>
      <c r="W2710" s="30">
        <v>1774</v>
      </c>
      <c r="X2710" s="30">
        <v>16500</v>
      </c>
      <c r="Y2710" s="30">
        <v>22000</v>
      </c>
      <c r="Z2710" s="30">
        <v>22000</v>
      </c>
      <c r="AA2710" s="30">
        <v>22000</v>
      </c>
      <c r="AB2710" s="30">
        <v>22000</v>
      </c>
      <c r="AC2710" s="30">
        <v>22000</v>
      </c>
      <c r="AD2710" s="30">
        <v>22000</v>
      </c>
      <c r="AE2710" s="30">
        <v>22000</v>
      </c>
      <c r="AF2710" s="30">
        <v>22000</v>
      </c>
    </row>
    <row r="2711" spans="1:32" x14ac:dyDescent="0.45">
      <c r="A2711" s="29" t="s">
        <v>300</v>
      </c>
      <c r="B2711" s="29" t="s">
        <v>3027</v>
      </c>
      <c r="C2711" s="29" t="s">
        <v>3299</v>
      </c>
      <c r="D2711" s="29" t="s">
        <v>3300</v>
      </c>
      <c r="E2711" s="29" t="s">
        <v>3320</v>
      </c>
      <c r="F2711" s="29" t="s">
        <v>3321</v>
      </c>
      <c r="G2711" s="29" t="s">
        <v>3233</v>
      </c>
      <c r="H2711" s="29" t="s">
        <v>3234</v>
      </c>
      <c r="I2711" s="29" t="s">
        <v>3242</v>
      </c>
      <c r="J2711" s="29" t="s">
        <v>3243</v>
      </c>
      <c r="K2711" s="29" t="s">
        <v>3244</v>
      </c>
      <c r="L2711" s="29" t="s">
        <v>3104</v>
      </c>
      <c r="M2711" s="29" t="s">
        <v>3245</v>
      </c>
      <c r="N2711" s="29" t="s">
        <v>3246</v>
      </c>
      <c r="O2711" s="29" t="s">
        <v>3250</v>
      </c>
      <c r="P2711" s="29" t="s">
        <v>3251</v>
      </c>
      <c r="Q2711" s="29" t="s">
        <v>3249</v>
      </c>
      <c r="R2711" s="29" t="s">
        <v>3210</v>
      </c>
      <c r="S2711" s="29" t="s">
        <v>3098</v>
      </c>
      <c r="T2711" s="29"/>
      <c r="U2711" s="30">
        <v>735</v>
      </c>
      <c r="V2711" s="30">
        <v>735</v>
      </c>
      <c r="W2711" s="30">
        <v>735</v>
      </c>
      <c r="X2711" s="30">
        <v>735</v>
      </c>
      <c r="Y2711" s="30">
        <v>735</v>
      </c>
      <c r="Z2711" s="30">
        <v>735</v>
      </c>
      <c r="AA2711" s="30">
        <v>735</v>
      </c>
      <c r="AB2711" s="30">
        <v>735</v>
      </c>
      <c r="AC2711" s="30">
        <v>745</v>
      </c>
      <c r="AD2711" s="30">
        <v>0</v>
      </c>
      <c r="AE2711" s="30">
        <v>0</v>
      </c>
      <c r="AF2711" s="30">
        <v>0</v>
      </c>
    </row>
    <row r="2712" spans="1:32" x14ac:dyDescent="0.45">
      <c r="A2712" s="29" t="s">
        <v>300</v>
      </c>
      <c r="B2712" s="29" t="s">
        <v>3027</v>
      </c>
      <c r="C2712" s="29" t="s">
        <v>3299</v>
      </c>
      <c r="D2712" s="29" t="s">
        <v>3300</v>
      </c>
      <c r="E2712" s="29" t="s">
        <v>3320</v>
      </c>
      <c r="F2712" s="29" t="s">
        <v>3321</v>
      </c>
      <c r="G2712" s="29" t="s">
        <v>3233</v>
      </c>
      <c r="H2712" s="29" t="s">
        <v>3234</v>
      </c>
      <c r="I2712" s="29" t="s">
        <v>3242</v>
      </c>
      <c r="J2712" s="29" t="s">
        <v>3243</v>
      </c>
      <c r="K2712" s="29" t="s">
        <v>3244</v>
      </c>
      <c r="L2712" s="29" t="s">
        <v>3104</v>
      </c>
      <c r="M2712" s="29" t="s">
        <v>3245</v>
      </c>
      <c r="N2712" s="29" t="s">
        <v>3246</v>
      </c>
      <c r="O2712" s="29" t="s">
        <v>3250</v>
      </c>
      <c r="P2712" s="29" t="s">
        <v>3251</v>
      </c>
      <c r="Q2712" s="29" t="s">
        <v>3209</v>
      </c>
      <c r="R2712" s="29" t="s">
        <v>3210</v>
      </c>
      <c r="S2712" s="29" t="s">
        <v>3098</v>
      </c>
      <c r="T2712" s="29"/>
      <c r="U2712" s="30">
        <v>64337</v>
      </c>
      <c r="V2712" s="30">
        <v>0</v>
      </c>
      <c r="W2712" s="30">
        <v>0</v>
      </c>
      <c r="X2712" s="30">
        <v>0</v>
      </c>
      <c r="Y2712" s="30">
        <v>0</v>
      </c>
      <c r="Z2712" s="30">
        <v>0</v>
      </c>
      <c r="AA2712" s="30">
        <v>0</v>
      </c>
      <c r="AB2712" s="30">
        <v>0</v>
      </c>
      <c r="AC2712" s="30">
        <v>0</v>
      </c>
      <c r="AD2712" s="30">
        <v>0</v>
      </c>
      <c r="AE2712" s="30">
        <v>0</v>
      </c>
      <c r="AF2712" s="30">
        <v>0</v>
      </c>
    </row>
    <row r="2713" spans="1:32" x14ac:dyDescent="0.45">
      <c r="A2713" s="29" t="s">
        <v>300</v>
      </c>
      <c r="B2713" s="29" t="s">
        <v>3027</v>
      </c>
      <c r="C2713" s="29" t="s">
        <v>3299</v>
      </c>
      <c r="D2713" s="29" t="s">
        <v>3300</v>
      </c>
      <c r="E2713" s="29" t="s">
        <v>3320</v>
      </c>
      <c r="F2713" s="29" t="s">
        <v>3321</v>
      </c>
      <c r="G2713" s="29" t="s">
        <v>3233</v>
      </c>
      <c r="H2713" s="29" t="s">
        <v>3234</v>
      </c>
      <c r="I2713" s="29" t="s">
        <v>3242</v>
      </c>
      <c r="J2713" s="29" t="s">
        <v>3243</v>
      </c>
      <c r="K2713" s="29" t="s">
        <v>3258</v>
      </c>
      <c r="L2713" s="29" t="s">
        <v>3105</v>
      </c>
      <c r="M2713" s="29" t="s">
        <v>3259</v>
      </c>
      <c r="N2713" s="29" t="s">
        <v>3105</v>
      </c>
      <c r="O2713" s="29" t="s">
        <v>3260</v>
      </c>
      <c r="P2713" s="29" t="s">
        <v>3261</v>
      </c>
      <c r="Q2713" s="29" t="s">
        <v>3209</v>
      </c>
      <c r="R2713" s="29" t="s">
        <v>3210</v>
      </c>
      <c r="S2713" s="29" t="s">
        <v>3098</v>
      </c>
      <c r="T2713" s="29"/>
      <c r="U2713" s="30">
        <v>60001</v>
      </c>
      <c r="V2713" s="30">
        <v>0</v>
      </c>
      <c r="W2713" s="30">
        <v>0</v>
      </c>
      <c r="X2713" s="30">
        <v>0</v>
      </c>
      <c r="Y2713" s="30">
        <v>0</v>
      </c>
      <c r="Z2713" s="30">
        <v>0</v>
      </c>
      <c r="AA2713" s="30">
        <v>0</v>
      </c>
      <c r="AB2713" s="30">
        <v>0</v>
      </c>
      <c r="AC2713" s="30">
        <v>0</v>
      </c>
      <c r="AD2713" s="30">
        <v>0</v>
      </c>
      <c r="AE2713" s="30">
        <v>0</v>
      </c>
      <c r="AF2713" s="30">
        <v>0</v>
      </c>
    </row>
    <row r="2714" spans="1:32" x14ac:dyDescent="0.45">
      <c r="A2714" s="29" t="s">
        <v>300</v>
      </c>
      <c r="B2714" s="29" t="s">
        <v>3027</v>
      </c>
      <c r="C2714" s="29" t="s">
        <v>3299</v>
      </c>
      <c r="D2714" s="29" t="s">
        <v>3300</v>
      </c>
      <c r="E2714" s="29" t="s">
        <v>3320</v>
      </c>
      <c r="F2714" s="29" t="s">
        <v>3321</v>
      </c>
      <c r="G2714" s="29" t="s">
        <v>3233</v>
      </c>
      <c r="H2714" s="29" t="s">
        <v>3234</v>
      </c>
      <c r="I2714" s="29" t="s">
        <v>3242</v>
      </c>
      <c r="J2714" s="29" t="s">
        <v>3243</v>
      </c>
      <c r="K2714" s="29" t="s">
        <v>3258</v>
      </c>
      <c r="L2714" s="29" t="s">
        <v>3105</v>
      </c>
      <c r="M2714" s="29" t="s">
        <v>3259</v>
      </c>
      <c r="N2714" s="29" t="s">
        <v>3105</v>
      </c>
      <c r="O2714" s="29" t="s">
        <v>3260</v>
      </c>
      <c r="P2714" s="29" t="s">
        <v>3261</v>
      </c>
      <c r="Q2714" s="29" t="s">
        <v>3209</v>
      </c>
      <c r="R2714" s="29" t="s">
        <v>3098</v>
      </c>
      <c r="S2714" s="29" t="s">
        <v>3098</v>
      </c>
      <c r="T2714" s="29"/>
      <c r="U2714" s="30">
        <v>0</v>
      </c>
      <c r="V2714" s="30">
        <v>0</v>
      </c>
      <c r="W2714" s="30">
        <v>484</v>
      </c>
      <c r="X2714" s="30">
        <v>4500</v>
      </c>
      <c r="Y2714" s="30">
        <v>6000</v>
      </c>
      <c r="Z2714" s="30">
        <v>6000</v>
      </c>
      <c r="AA2714" s="30">
        <v>6000</v>
      </c>
      <c r="AB2714" s="30">
        <v>6000</v>
      </c>
      <c r="AC2714" s="30">
        <v>6000</v>
      </c>
      <c r="AD2714" s="30">
        <v>6000</v>
      </c>
      <c r="AE2714" s="30">
        <v>6000</v>
      </c>
      <c r="AF2714" s="30">
        <v>6000</v>
      </c>
    </row>
    <row r="2715" spans="1:32" x14ac:dyDescent="0.45">
      <c r="A2715" s="29" t="s">
        <v>300</v>
      </c>
      <c r="B2715" s="29" t="s">
        <v>3027</v>
      </c>
      <c r="C2715" s="29" t="s">
        <v>3299</v>
      </c>
      <c r="D2715" s="29" t="s">
        <v>3300</v>
      </c>
      <c r="E2715" s="29" t="s">
        <v>3320</v>
      </c>
      <c r="F2715" s="29" t="s">
        <v>3321</v>
      </c>
      <c r="G2715" s="29" t="s">
        <v>3233</v>
      </c>
      <c r="H2715" s="29" t="s">
        <v>3234</v>
      </c>
      <c r="I2715" s="29" t="s">
        <v>3262</v>
      </c>
      <c r="J2715" s="29" t="s">
        <v>3263</v>
      </c>
      <c r="K2715" s="29" t="s">
        <v>3264</v>
      </c>
      <c r="L2715" s="29" t="s">
        <v>3103</v>
      </c>
      <c r="M2715" s="29" t="s">
        <v>3265</v>
      </c>
      <c r="N2715" s="29" t="s">
        <v>3266</v>
      </c>
      <c r="O2715" s="29" t="s">
        <v>3267</v>
      </c>
      <c r="P2715" s="29" t="s">
        <v>3268</v>
      </c>
      <c r="Q2715" s="29" t="s">
        <v>3209</v>
      </c>
      <c r="R2715" s="29" t="s">
        <v>3210</v>
      </c>
      <c r="S2715" s="29" t="s">
        <v>3098</v>
      </c>
      <c r="T2715" s="29"/>
      <c r="U2715" s="30">
        <v>4000</v>
      </c>
      <c r="V2715" s="30">
        <v>4000</v>
      </c>
      <c r="W2715" s="30">
        <v>4000</v>
      </c>
      <c r="X2715" s="30">
        <v>4000</v>
      </c>
      <c r="Y2715" s="30">
        <v>4000</v>
      </c>
      <c r="Z2715" s="30">
        <v>4000</v>
      </c>
      <c r="AA2715" s="30">
        <v>4000</v>
      </c>
      <c r="AB2715" s="30">
        <v>4000</v>
      </c>
      <c r="AC2715" s="30">
        <v>4000</v>
      </c>
      <c r="AD2715" s="30">
        <v>4000</v>
      </c>
      <c r="AE2715" s="30">
        <v>4000</v>
      </c>
      <c r="AF2715" s="30">
        <v>4000</v>
      </c>
    </row>
    <row r="2716" spans="1:32" x14ac:dyDescent="0.45">
      <c r="A2716" s="29" t="s">
        <v>300</v>
      </c>
      <c r="B2716" s="29" t="s">
        <v>3027</v>
      </c>
      <c r="C2716" s="29" t="s">
        <v>3299</v>
      </c>
      <c r="D2716" s="29" t="s">
        <v>3300</v>
      </c>
      <c r="E2716" s="29" t="s">
        <v>3320</v>
      </c>
      <c r="F2716" s="29" t="s">
        <v>3321</v>
      </c>
      <c r="G2716" s="29" t="s">
        <v>3233</v>
      </c>
      <c r="H2716" s="29" t="s">
        <v>3234</v>
      </c>
      <c r="I2716" s="29" t="s">
        <v>3262</v>
      </c>
      <c r="J2716" s="29" t="s">
        <v>3263</v>
      </c>
      <c r="K2716" s="29" t="s">
        <v>3264</v>
      </c>
      <c r="L2716" s="29" t="s">
        <v>3103</v>
      </c>
      <c r="M2716" s="29" t="s">
        <v>3265</v>
      </c>
      <c r="N2716" s="29" t="s">
        <v>3266</v>
      </c>
      <c r="O2716" s="29" t="s">
        <v>3267</v>
      </c>
      <c r="P2716" s="29" t="s">
        <v>3268</v>
      </c>
      <c r="Q2716" s="29" t="s">
        <v>3209</v>
      </c>
      <c r="R2716" s="29" t="s">
        <v>3098</v>
      </c>
      <c r="S2716" s="29" t="s">
        <v>3098</v>
      </c>
      <c r="T2716" s="29"/>
      <c r="U2716" s="30">
        <v>0</v>
      </c>
      <c r="V2716" s="30">
        <v>0</v>
      </c>
      <c r="W2716" s="30">
        <v>0</v>
      </c>
      <c r="X2716" s="30">
        <v>0</v>
      </c>
      <c r="Y2716" s="30">
        <v>0</v>
      </c>
      <c r="Z2716" s="30">
        <v>0</v>
      </c>
      <c r="AA2716" s="30">
        <v>0</v>
      </c>
      <c r="AB2716" s="30">
        <v>0</v>
      </c>
      <c r="AC2716" s="30">
        <v>3467</v>
      </c>
      <c r="AD2716" s="30">
        <v>4000</v>
      </c>
      <c r="AE2716" s="30">
        <v>4000</v>
      </c>
      <c r="AF2716" s="30">
        <v>4000</v>
      </c>
    </row>
    <row r="2717" spans="1:32" x14ac:dyDescent="0.45">
      <c r="A2717" s="29" t="s">
        <v>300</v>
      </c>
      <c r="B2717" s="29" t="s">
        <v>3027</v>
      </c>
      <c r="C2717" s="29" t="s">
        <v>3299</v>
      </c>
      <c r="D2717" s="29" t="s">
        <v>3300</v>
      </c>
      <c r="E2717" s="29" t="s">
        <v>3320</v>
      </c>
      <c r="F2717" s="29" t="s">
        <v>3321</v>
      </c>
      <c r="G2717" s="29" t="s">
        <v>3233</v>
      </c>
      <c r="H2717" s="29" t="s">
        <v>3234</v>
      </c>
      <c r="I2717" s="29" t="s">
        <v>3262</v>
      </c>
      <c r="J2717" s="29" t="s">
        <v>3263</v>
      </c>
      <c r="K2717" s="29" t="s">
        <v>3264</v>
      </c>
      <c r="L2717" s="29" t="s">
        <v>3103</v>
      </c>
      <c r="M2717" s="29" t="s">
        <v>3265</v>
      </c>
      <c r="N2717" s="29" t="s">
        <v>3266</v>
      </c>
      <c r="O2717" s="29" t="s">
        <v>3338</v>
      </c>
      <c r="P2717" s="29" t="s">
        <v>3339</v>
      </c>
      <c r="Q2717" s="29" t="s">
        <v>3249</v>
      </c>
      <c r="R2717" s="29" t="s">
        <v>3210</v>
      </c>
      <c r="S2717" s="29" t="s">
        <v>3098</v>
      </c>
      <c r="T2717" s="29"/>
      <c r="U2717" s="30">
        <v>0</v>
      </c>
      <c r="V2717" s="30">
        <v>0</v>
      </c>
      <c r="W2717" s="30">
        <v>0</v>
      </c>
      <c r="X2717" s="30">
        <v>32728</v>
      </c>
      <c r="Y2717" s="30">
        <v>0</v>
      </c>
      <c r="Z2717" s="30">
        <v>0</v>
      </c>
      <c r="AA2717" s="30">
        <v>0</v>
      </c>
      <c r="AB2717" s="30">
        <v>0</v>
      </c>
      <c r="AC2717" s="30">
        <v>56365</v>
      </c>
      <c r="AD2717" s="30">
        <v>0</v>
      </c>
      <c r="AE2717" s="30">
        <v>0</v>
      </c>
      <c r="AF2717" s="30">
        <v>0</v>
      </c>
    </row>
    <row r="2718" spans="1:32" x14ac:dyDescent="0.45">
      <c r="A2718" s="29" t="s">
        <v>300</v>
      </c>
      <c r="B2718" s="29" t="s">
        <v>3027</v>
      </c>
      <c r="C2718" s="29" t="s">
        <v>3299</v>
      </c>
      <c r="D2718" s="29" t="s">
        <v>3300</v>
      </c>
      <c r="E2718" s="29" t="s">
        <v>3320</v>
      </c>
      <c r="F2718" s="29" t="s">
        <v>3321</v>
      </c>
      <c r="G2718" s="29" t="s">
        <v>3233</v>
      </c>
      <c r="H2718" s="29" t="s">
        <v>3234</v>
      </c>
      <c r="I2718" s="29" t="s">
        <v>3262</v>
      </c>
      <c r="J2718" s="29" t="s">
        <v>3263</v>
      </c>
      <c r="K2718" s="29" t="s">
        <v>3264</v>
      </c>
      <c r="L2718" s="29" t="s">
        <v>3103</v>
      </c>
      <c r="M2718" s="29" t="s">
        <v>3265</v>
      </c>
      <c r="N2718" s="29" t="s">
        <v>3266</v>
      </c>
      <c r="O2718" s="29" t="s">
        <v>3338</v>
      </c>
      <c r="P2718" s="29" t="s">
        <v>3339</v>
      </c>
      <c r="Q2718" s="29" t="s">
        <v>3249</v>
      </c>
      <c r="R2718" s="29" t="s">
        <v>3098</v>
      </c>
      <c r="S2718" s="29" t="s">
        <v>3098</v>
      </c>
      <c r="T2718" s="29"/>
      <c r="U2718" s="30">
        <v>0</v>
      </c>
      <c r="V2718" s="30">
        <v>0</v>
      </c>
      <c r="W2718" s="30">
        <v>0</v>
      </c>
      <c r="X2718" s="30">
        <v>0</v>
      </c>
      <c r="Y2718" s="30">
        <v>0</v>
      </c>
      <c r="Z2718" s="30">
        <v>0</v>
      </c>
      <c r="AA2718" s="30">
        <v>0</v>
      </c>
      <c r="AB2718" s="30">
        <v>0</v>
      </c>
      <c r="AC2718" s="30">
        <v>32728</v>
      </c>
      <c r="AD2718" s="30">
        <v>0</v>
      </c>
      <c r="AE2718" s="30">
        <v>0</v>
      </c>
      <c r="AF2718" s="30">
        <v>0</v>
      </c>
    </row>
    <row r="2719" spans="1:32" x14ac:dyDescent="0.45">
      <c r="A2719" s="29" t="s">
        <v>300</v>
      </c>
      <c r="B2719" s="29" t="s">
        <v>3027</v>
      </c>
      <c r="C2719" s="29" t="s">
        <v>3299</v>
      </c>
      <c r="D2719" s="29" t="s">
        <v>3300</v>
      </c>
      <c r="E2719" s="29" t="s">
        <v>3320</v>
      </c>
      <c r="F2719" s="29" t="s">
        <v>3321</v>
      </c>
      <c r="G2719" s="29" t="s">
        <v>3233</v>
      </c>
      <c r="H2719" s="29" t="s">
        <v>3234</v>
      </c>
      <c r="I2719" s="29" t="s">
        <v>3262</v>
      </c>
      <c r="J2719" s="29" t="s">
        <v>3263</v>
      </c>
      <c r="K2719" s="29" t="s">
        <v>3264</v>
      </c>
      <c r="L2719" s="29" t="s">
        <v>3103</v>
      </c>
      <c r="M2719" s="29" t="s">
        <v>3265</v>
      </c>
      <c r="N2719" s="29" t="s">
        <v>3266</v>
      </c>
      <c r="O2719" s="29" t="s">
        <v>3269</v>
      </c>
      <c r="P2719" s="29" t="s">
        <v>3270</v>
      </c>
      <c r="Q2719" s="29" t="s">
        <v>3209</v>
      </c>
      <c r="R2719" s="29" t="s">
        <v>3098</v>
      </c>
      <c r="S2719" s="29" t="s">
        <v>3098</v>
      </c>
      <c r="T2719" s="29"/>
      <c r="U2719" s="30">
        <v>0</v>
      </c>
      <c r="V2719" s="30">
        <v>0</v>
      </c>
      <c r="W2719" s="30">
        <v>0</v>
      </c>
      <c r="X2719" s="30">
        <v>0</v>
      </c>
      <c r="Y2719" s="30">
        <v>0</v>
      </c>
      <c r="Z2719" s="30">
        <v>0</v>
      </c>
      <c r="AA2719" s="30">
        <v>0</v>
      </c>
      <c r="AB2719" s="30">
        <v>0</v>
      </c>
      <c r="AC2719" s="30">
        <v>39</v>
      </c>
      <c r="AD2719" s="30">
        <v>0</v>
      </c>
      <c r="AE2719" s="30">
        <v>39</v>
      </c>
      <c r="AF2719" s="30">
        <v>0</v>
      </c>
    </row>
    <row r="2720" spans="1:32" x14ac:dyDescent="0.45">
      <c r="A2720" s="29" t="s">
        <v>300</v>
      </c>
      <c r="B2720" s="29" t="s">
        <v>3027</v>
      </c>
      <c r="C2720" s="29" t="s">
        <v>3299</v>
      </c>
      <c r="D2720" s="29" t="s">
        <v>3300</v>
      </c>
      <c r="E2720" s="29" t="s">
        <v>3320</v>
      </c>
      <c r="F2720" s="29" t="s">
        <v>3321</v>
      </c>
      <c r="G2720" s="29" t="s">
        <v>3233</v>
      </c>
      <c r="H2720" s="29" t="s">
        <v>3234</v>
      </c>
      <c r="I2720" s="29" t="s">
        <v>3262</v>
      </c>
      <c r="J2720" s="29" t="s">
        <v>3263</v>
      </c>
      <c r="K2720" s="29" t="s">
        <v>3264</v>
      </c>
      <c r="L2720" s="29" t="s">
        <v>3103</v>
      </c>
      <c r="M2720" s="29" t="s">
        <v>3265</v>
      </c>
      <c r="N2720" s="29" t="s">
        <v>3266</v>
      </c>
      <c r="O2720" s="29" t="s">
        <v>3271</v>
      </c>
      <c r="P2720" s="29" t="s">
        <v>3272</v>
      </c>
      <c r="Q2720" s="29" t="s">
        <v>3209</v>
      </c>
      <c r="R2720" s="29" t="s">
        <v>3098</v>
      </c>
      <c r="S2720" s="29" t="s">
        <v>3098</v>
      </c>
      <c r="T2720" s="29"/>
      <c r="U2720" s="30">
        <v>0</v>
      </c>
      <c r="V2720" s="30">
        <v>0</v>
      </c>
      <c r="W2720" s="30">
        <v>0</v>
      </c>
      <c r="X2720" s="30">
        <v>0</v>
      </c>
      <c r="Y2720" s="30">
        <v>0</v>
      </c>
      <c r="Z2720" s="30">
        <v>0</v>
      </c>
      <c r="AA2720" s="30">
        <v>0</v>
      </c>
      <c r="AB2720" s="30">
        <v>0</v>
      </c>
      <c r="AC2720" s="30">
        <v>0</v>
      </c>
      <c r="AD2720" s="30">
        <v>87</v>
      </c>
      <c r="AE2720" s="30">
        <v>0</v>
      </c>
      <c r="AF2720" s="30">
        <v>0</v>
      </c>
    </row>
    <row r="2721" spans="1:32" x14ac:dyDescent="0.45">
      <c r="A2721" s="29" t="s">
        <v>300</v>
      </c>
      <c r="B2721" s="29" t="s">
        <v>3027</v>
      </c>
      <c r="C2721" s="29" t="s">
        <v>3299</v>
      </c>
      <c r="D2721" s="29" t="s">
        <v>3300</v>
      </c>
      <c r="E2721" s="29" t="s">
        <v>3320</v>
      </c>
      <c r="F2721" s="29" t="s">
        <v>3321</v>
      </c>
      <c r="G2721" s="29" t="s">
        <v>3233</v>
      </c>
      <c r="H2721" s="29" t="s">
        <v>3234</v>
      </c>
      <c r="I2721" s="29" t="s">
        <v>3262</v>
      </c>
      <c r="J2721" s="29" t="s">
        <v>3263</v>
      </c>
      <c r="K2721" s="29" t="s">
        <v>3264</v>
      </c>
      <c r="L2721" s="29" t="s">
        <v>3103</v>
      </c>
      <c r="M2721" s="29" t="s">
        <v>3265</v>
      </c>
      <c r="N2721" s="29" t="s">
        <v>3266</v>
      </c>
      <c r="O2721" s="29" t="s">
        <v>3273</v>
      </c>
      <c r="P2721" s="29" t="s">
        <v>3274</v>
      </c>
      <c r="Q2721" s="29" t="s">
        <v>3209</v>
      </c>
      <c r="R2721" s="29" t="s">
        <v>3098</v>
      </c>
      <c r="S2721" s="29" t="s">
        <v>3098</v>
      </c>
      <c r="T2721" s="29"/>
      <c r="U2721" s="30">
        <v>0</v>
      </c>
      <c r="V2721" s="30">
        <v>0</v>
      </c>
      <c r="W2721" s="30">
        <v>0</v>
      </c>
      <c r="X2721" s="30">
        <v>0</v>
      </c>
      <c r="Y2721" s="30">
        <v>0</v>
      </c>
      <c r="Z2721" s="30">
        <v>0</v>
      </c>
      <c r="AA2721" s="30">
        <v>0</v>
      </c>
      <c r="AB2721" s="30">
        <v>0</v>
      </c>
      <c r="AC2721" s="30">
        <v>273</v>
      </c>
      <c r="AD2721" s="30">
        <v>0</v>
      </c>
      <c r="AE2721" s="30">
        <v>39</v>
      </c>
      <c r="AF2721" s="30">
        <v>0</v>
      </c>
    </row>
    <row r="2722" spans="1:32" x14ac:dyDescent="0.45">
      <c r="A2722" s="29" t="s">
        <v>300</v>
      </c>
      <c r="B2722" s="29" t="s">
        <v>3027</v>
      </c>
      <c r="C2722" s="29" t="s">
        <v>3299</v>
      </c>
      <c r="D2722" s="29" t="s">
        <v>3300</v>
      </c>
      <c r="E2722" s="29" t="s">
        <v>3320</v>
      </c>
      <c r="F2722" s="29" t="s">
        <v>3321</v>
      </c>
      <c r="G2722" s="29" t="s">
        <v>3233</v>
      </c>
      <c r="H2722" s="29" t="s">
        <v>3234</v>
      </c>
      <c r="I2722" s="29" t="s">
        <v>3262</v>
      </c>
      <c r="J2722" s="29" t="s">
        <v>3263</v>
      </c>
      <c r="K2722" s="29" t="s">
        <v>3264</v>
      </c>
      <c r="L2722" s="29" t="s">
        <v>3103</v>
      </c>
      <c r="M2722" s="29" t="s">
        <v>3326</v>
      </c>
      <c r="N2722" s="29" t="s">
        <v>3327</v>
      </c>
      <c r="O2722" s="29" t="s">
        <v>3328</v>
      </c>
      <c r="P2722" s="29" t="s">
        <v>3329</v>
      </c>
      <c r="Q2722" s="29" t="s">
        <v>3209</v>
      </c>
      <c r="R2722" s="29" t="s">
        <v>3210</v>
      </c>
      <c r="S2722" s="29" t="s">
        <v>3098</v>
      </c>
      <c r="T2722" s="29"/>
      <c r="U2722" s="30">
        <v>0</v>
      </c>
      <c r="V2722" s="30">
        <v>0</v>
      </c>
      <c r="W2722" s="30">
        <v>0</v>
      </c>
      <c r="X2722" s="30">
        <v>0</v>
      </c>
      <c r="Y2722" s="30">
        <v>0</v>
      </c>
      <c r="Z2722" s="30">
        <v>0</v>
      </c>
      <c r="AA2722" s="30">
        <v>0</v>
      </c>
      <c r="AB2722" s="30">
        <v>0</v>
      </c>
      <c r="AC2722" s="30">
        <v>0</v>
      </c>
      <c r="AD2722" s="30">
        <v>0</v>
      </c>
      <c r="AE2722" s="30">
        <v>0</v>
      </c>
      <c r="AF2722" s="30">
        <v>0</v>
      </c>
    </row>
    <row r="2723" spans="1:32" x14ac:dyDescent="0.45">
      <c r="A2723" s="29" t="s">
        <v>300</v>
      </c>
      <c r="B2723" s="29" t="s">
        <v>3027</v>
      </c>
      <c r="C2723" s="29" t="s">
        <v>3299</v>
      </c>
      <c r="D2723" s="29" t="s">
        <v>3300</v>
      </c>
      <c r="E2723" s="29" t="s">
        <v>3320</v>
      </c>
      <c r="F2723" s="29" t="s">
        <v>3321</v>
      </c>
      <c r="G2723" s="29" t="s">
        <v>3233</v>
      </c>
      <c r="H2723" s="29" t="s">
        <v>3234</v>
      </c>
      <c r="I2723" s="29" t="s">
        <v>3262</v>
      </c>
      <c r="J2723" s="29" t="s">
        <v>3263</v>
      </c>
      <c r="K2723" s="29" t="s">
        <v>3264</v>
      </c>
      <c r="L2723" s="29" t="s">
        <v>3103</v>
      </c>
      <c r="M2723" s="29" t="s">
        <v>3326</v>
      </c>
      <c r="N2723" s="29" t="s">
        <v>3327</v>
      </c>
      <c r="O2723" s="29" t="s">
        <v>3330</v>
      </c>
      <c r="P2723" s="29" t="s">
        <v>3331</v>
      </c>
      <c r="Q2723" s="29" t="s">
        <v>3209</v>
      </c>
      <c r="R2723" s="29" t="s">
        <v>3210</v>
      </c>
      <c r="S2723" s="29" t="s">
        <v>3098</v>
      </c>
      <c r="T2723" s="29"/>
      <c r="U2723" s="30">
        <v>0</v>
      </c>
      <c r="V2723" s="30">
        <v>0</v>
      </c>
      <c r="W2723" s="30">
        <v>0</v>
      </c>
      <c r="X2723" s="30">
        <v>0</v>
      </c>
      <c r="Y2723" s="30">
        <v>0</v>
      </c>
      <c r="Z2723" s="30">
        <v>0</v>
      </c>
      <c r="AA2723" s="30">
        <v>0</v>
      </c>
      <c r="AB2723" s="30">
        <v>0</v>
      </c>
      <c r="AC2723" s="30">
        <v>0</v>
      </c>
      <c r="AD2723" s="30">
        <v>0</v>
      </c>
      <c r="AE2723" s="30">
        <v>0</v>
      </c>
      <c r="AF2723" s="30">
        <v>0</v>
      </c>
    </row>
    <row r="2724" spans="1:32" x14ac:dyDescent="0.45">
      <c r="A2724" s="29" t="s">
        <v>300</v>
      </c>
      <c r="B2724" s="29" t="s">
        <v>3027</v>
      </c>
      <c r="C2724" s="29" t="s">
        <v>3299</v>
      </c>
      <c r="D2724" s="29" t="s">
        <v>3300</v>
      </c>
      <c r="E2724" s="29" t="s">
        <v>3320</v>
      </c>
      <c r="F2724" s="29" t="s">
        <v>3321</v>
      </c>
      <c r="G2724" s="29" t="s">
        <v>3233</v>
      </c>
      <c r="H2724" s="29" t="s">
        <v>3234</v>
      </c>
      <c r="I2724" s="29" t="s">
        <v>3262</v>
      </c>
      <c r="J2724" s="29" t="s">
        <v>3263</v>
      </c>
      <c r="K2724" s="29" t="s">
        <v>3264</v>
      </c>
      <c r="L2724" s="29" t="s">
        <v>3103</v>
      </c>
      <c r="M2724" s="29" t="s">
        <v>3326</v>
      </c>
      <c r="N2724" s="29" t="s">
        <v>3327</v>
      </c>
      <c r="O2724" s="29" t="s">
        <v>3332</v>
      </c>
      <c r="P2724" s="29" t="s">
        <v>3333</v>
      </c>
      <c r="Q2724" s="29" t="s">
        <v>3209</v>
      </c>
      <c r="R2724" s="29" t="s">
        <v>3210</v>
      </c>
      <c r="S2724" s="29" t="s">
        <v>3098</v>
      </c>
      <c r="T2724" s="29"/>
      <c r="U2724" s="30">
        <v>30800</v>
      </c>
      <c r="V2724" s="30">
        <v>30800</v>
      </c>
      <c r="W2724" s="30">
        <v>30800</v>
      </c>
      <c r="X2724" s="30">
        <v>30800</v>
      </c>
      <c r="Y2724" s="30">
        <v>30800</v>
      </c>
      <c r="Z2724" s="30">
        <v>30800</v>
      </c>
      <c r="AA2724" s="30">
        <v>30800</v>
      </c>
      <c r="AB2724" s="30">
        <v>30800</v>
      </c>
      <c r="AC2724" s="30">
        <v>30800</v>
      </c>
      <c r="AD2724" s="30">
        <v>30800</v>
      </c>
      <c r="AE2724" s="30">
        <v>30800</v>
      </c>
      <c r="AF2724" s="30">
        <v>30800</v>
      </c>
    </row>
    <row r="2725" spans="1:32" x14ac:dyDescent="0.45">
      <c r="A2725" s="29" t="s">
        <v>300</v>
      </c>
      <c r="B2725" s="29" t="s">
        <v>3027</v>
      </c>
      <c r="C2725" s="29" t="s">
        <v>3299</v>
      </c>
      <c r="D2725" s="29" t="s">
        <v>3300</v>
      </c>
      <c r="E2725" s="29" t="s">
        <v>3320</v>
      </c>
      <c r="F2725" s="29" t="s">
        <v>3321</v>
      </c>
      <c r="G2725" s="29" t="s">
        <v>3233</v>
      </c>
      <c r="H2725" s="29" t="s">
        <v>3234</v>
      </c>
      <c r="I2725" s="29" t="s">
        <v>3275</v>
      </c>
      <c r="J2725" s="29" t="s">
        <v>3276</v>
      </c>
      <c r="K2725" s="29" t="s">
        <v>3282</v>
      </c>
      <c r="L2725" s="29" t="s">
        <v>3112</v>
      </c>
      <c r="M2725" s="29" t="s">
        <v>3283</v>
      </c>
      <c r="N2725" s="29" t="s">
        <v>3284</v>
      </c>
      <c r="O2725" s="29" t="s">
        <v>3285</v>
      </c>
      <c r="P2725" s="29" t="s">
        <v>3286</v>
      </c>
      <c r="Q2725" s="29" t="s">
        <v>3249</v>
      </c>
      <c r="R2725" s="29" t="s">
        <v>3210</v>
      </c>
      <c r="S2725" s="29" t="s">
        <v>3098</v>
      </c>
      <c r="T2725" s="29"/>
      <c r="U2725" s="30">
        <v>735</v>
      </c>
      <c r="V2725" s="30">
        <v>735</v>
      </c>
      <c r="W2725" s="30">
        <v>735</v>
      </c>
      <c r="X2725" s="30">
        <v>735</v>
      </c>
      <c r="Y2725" s="30">
        <v>735</v>
      </c>
      <c r="Z2725" s="30">
        <v>735</v>
      </c>
      <c r="AA2725" s="30">
        <v>735</v>
      </c>
      <c r="AB2725" s="30">
        <v>735</v>
      </c>
      <c r="AC2725" s="30">
        <v>735</v>
      </c>
      <c r="AD2725" s="30">
        <v>735</v>
      </c>
      <c r="AE2725" s="30">
        <v>745</v>
      </c>
      <c r="AF2725" s="30">
        <v>0</v>
      </c>
    </row>
    <row r="2726" spans="1:32" x14ac:dyDescent="0.45">
      <c r="A2726" s="29" t="s">
        <v>300</v>
      </c>
      <c r="B2726" s="29" t="s">
        <v>3027</v>
      </c>
      <c r="C2726" s="29" t="s">
        <v>3299</v>
      </c>
      <c r="D2726" s="29" t="s">
        <v>3300</v>
      </c>
      <c r="E2726" s="29" t="s">
        <v>3320</v>
      </c>
      <c r="F2726" s="29" t="s">
        <v>3321</v>
      </c>
      <c r="G2726" s="29" t="s">
        <v>3233</v>
      </c>
      <c r="H2726" s="29" t="s">
        <v>3234</v>
      </c>
      <c r="I2726" s="29" t="s">
        <v>3275</v>
      </c>
      <c r="J2726" s="29" t="s">
        <v>3276</v>
      </c>
      <c r="K2726" s="29" t="s">
        <v>3282</v>
      </c>
      <c r="L2726" s="29" t="s">
        <v>3112</v>
      </c>
      <c r="M2726" s="29" t="s">
        <v>3283</v>
      </c>
      <c r="N2726" s="29" t="s">
        <v>3284</v>
      </c>
      <c r="O2726" s="29" t="s">
        <v>3285</v>
      </c>
      <c r="P2726" s="29" t="s">
        <v>3286</v>
      </c>
      <c r="Q2726" s="29" t="s">
        <v>3249</v>
      </c>
      <c r="R2726" s="29" t="s">
        <v>3098</v>
      </c>
      <c r="S2726" s="29" t="s">
        <v>3098</v>
      </c>
      <c r="T2726" s="29"/>
      <c r="U2726" s="30">
        <v>0</v>
      </c>
      <c r="V2726" s="30">
        <v>0</v>
      </c>
      <c r="W2726" s="30">
        <v>856</v>
      </c>
      <c r="X2726" s="30">
        <v>1712</v>
      </c>
      <c r="Y2726" s="30">
        <v>1712</v>
      </c>
      <c r="Z2726" s="30">
        <v>1712</v>
      </c>
      <c r="AA2726" s="30">
        <v>1712</v>
      </c>
      <c r="AB2726" s="30">
        <v>1712</v>
      </c>
      <c r="AC2726" s="30">
        <v>1712</v>
      </c>
      <c r="AD2726" s="30">
        <v>1712</v>
      </c>
      <c r="AE2726" s="30">
        <v>1712</v>
      </c>
      <c r="AF2726" s="30">
        <v>1712</v>
      </c>
    </row>
    <row r="2727" spans="1:32" x14ac:dyDescent="0.45">
      <c r="A2727" s="29" t="s">
        <v>300</v>
      </c>
      <c r="B2727" s="29" t="s">
        <v>3027</v>
      </c>
      <c r="C2727" s="29" t="s">
        <v>3299</v>
      </c>
      <c r="D2727" s="29" t="s">
        <v>3300</v>
      </c>
      <c r="E2727" s="29" t="s">
        <v>3320</v>
      </c>
      <c r="F2727" s="29" t="s">
        <v>3321</v>
      </c>
      <c r="G2727" s="29" t="s">
        <v>3233</v>
      </c>
      <c r="H2727" s="29" t="s">
        <v>3234</v>
      </c>
      <c r="I2727" s="29" t="s">
        <v>3275</v>
      </c>
      <c r="J2727" s="29" t="s">
        <v>3276</v>
      </c>
      <c r="K2727" s="29" t="s">
        <v>3282</v>
      </c>
      <c r="L2727" s="29" t="s">
        <v>3112</v>
      </c>
      <c r="M2727" s="29" t="s">
        <v>3283</v>
      </c>
      <c r="N2727" s="29" t="s">
        <v>3284</v>
      </c>
      <c r="O2727" s="29" t="s">
        <v>3285</v>
      </c>
      <c r="P2727" s="29" t="s">
        <v>3286</v>
      </c>
      <c r="Q2727" s="29" t="s">
        <v>3209</v>
      </c>
      <c r="R2727" s="29" t="s">
        <v>3210</v>
      </c>
      <c r="S2727" s="29" t="s">
        <v>3098</v>
      </c>
      <c r="T2727" s="29"/>
      <c r="U2727" s="30">
        <v>27742</v>
      </c>
      <c r="V2727" s="30">
        <v>20000</v>
      </c>
      <c r="W2727" s="30">
        <v>20000</v>
      </c>
      <c r="X2727" s="30">
        <v>20000</v>
      </c>
      <c r="Y2727" s="30">
        <v>20000</v>
      </c>
      <c r="Z2727" s="30">
        <v>20000</v>
      </c>
      <c r="AA2727" s="30">
        <v>20000</v>
      </c>
      <c r="AB2727" s="30">
        <v>20000</v>
      </c>
      <c r="AC2727" s="30">
        <v>20000</v>
      </c>
      <c r="AD2727" s="30">
        <v>20000</v>
      </c>
      <c r="AE2727" s="30">
        <v>20000</v>
      </c>
      <c r="AF2727" s="30">
        <v>20000</v>
      </c>
    </row>
    <row r="2728" spans="1:32" x14ac:dyDescent="0.45">
      <c r="A2728" s="29" t="s">
        <v>300</v>
      </c>
      <c r="B2728" s="29" t="s">
        <v>3027</v>
      </c>
      <c r="C2728" s="29" t="s">
        <v>3299</v>
      </c>
      <c r="D2728" s="29" t="s">
        <v>3300</v>
      </c>
      <c r="E2728" s="29" t="s">
        <v>3320</v>
      </c>
      <c r="F2728" s="29" t="s">
        <v>3321</v>
      </c>
      <c r="G2728" s="29" t="s">
        <v>3233</v>
      </c>
      <c r="H2728" s="29" t="s">
        <v>3234</v>
      </c>
      <c r="I2728" s="29" t="s">
        <v>3275</v>
      </c>
      <c r="J2728" s="29" t="s">
        <v>3276</v>
      </c>
      <c r="K2728" s="29" t="s">
        <v>3282</v>
      </c>
      <c r="L2728" s="29" t="s">
        <v>3112</v>
      </c>
      <c r="M2728" s="29" t="s">
        <v>3283</v>
      </c>
      <c r="N2728" s="29" t="s">
        <v>3284</v>
      </c>
      <c r="O2728" s="29" t="s">
        <v>3285</v>
      </c>
      <c r="P2728" s="29" t="s">
        <v>3286</v>
      </c>
      <c r="Q2728" s="29" t="s">
        <v>3209</v>
      </c>
      <c r="R2728" s="29" t="s">
        <v>3098</v>
      </c>
      <c r="S2728" s="29" t="s">
        <v>3098</v>
      </c>
      <c r="T2728" s="29"/>
      <c r="U2728" s="30">
        <v>0</v>
      </c>
      <c r="V2728" s="30">
        <v>0</v>
      </c>
      <c r="W2728" s="30">
        <v>3225</v>
      </c>
      <c r="X2728" s="30">
        <v>30000</v>
      </c>
      <c r="Y2728" s="30">
        <v>40000</v>
      </c>
      <c r="Z2728" s="30">
        <v>40000</v>
      </c>
      <c r="AA2728" s="30">
        <v>40000</v>
      </c>
      <c r="AB2728" s="30">
        <v>40000</v>
      </c>
      <c r="AC2728" s="30">
        <v>40000</v>
      </c>
      <c r="AD2728" s="30">
        <v>40000</v>
      </c>
      <c r="AE2728" s="30">
        <v>40000</v>
      </c>
      <c r="AF2728" s="30">
        <v>40000</v>
      </c>
    </row>
    <row r="2729" spans="1:32" x14ac:dyDescent="0.45">
      <c r="A2729" s="29" t="s">
        <v>300</v>
      </c>
      <c r="B2729" s="29" t="s">
        <v>3027</v>
      </c>
      <c r="C2729" s="29" t="s">
        <v>3299</v>
      </c>
      <c r="D2729" s="29" t="s">
        <v>3300</v>
      </c>
      <c r="E2729" s="29" t="s">
        <v>3320</v>
      </c>
      <c r="F2729" s="29" t="s">
        <v>3321</v>
      </c>
      <c r="G2729" s="29" t="s">
        <v>3233</v>
      </c>
      <c r="H2729" s="29" t="s">
        <v>3234</v>
      </c>
      <c r="I2729" s="29" t="s">
        <v>3275</v>
      </c>
      <c r="J2729" s="29" t="s">
        <v>3276</v>
      </c>
      <c r="K2729" s="29" t="s">
        <v>3287</v>
      </c>
      <c r="L2729" s="29" t="s">
        <v>3101</v>
      </c>
      <c r="M2729" s="29" t="s">
        <v>3288</v>
      </c>
      <c r="N2729" s="29" t="s">
        <v>3289</v>
      </c>
      <c r="O2729" s="29" t="s">
        <v>3290</v>
      </c>
      <c r="P2729" s="29" t="s">
        <v>3291</v>
      </c>
      <c r="Q2729" s="29" t="s">
        <v>3209</v>
      </c>
      <c r="R2729" s="29" t="s">
        <v>3210</v>
      </c>
      <c r="S2729" s="29" t="s">
        <v>3098</v>
      </c>
      <c r="T2729" s="29"/>
      <c r="U2729" s="30">
        <v>1000</v>
      </c>
      <c r="V2729" s="30">
        <v>1000</v>
      </c>
      <c r="W2729" s="30">
        <v>1000</v>
      </c>
      <c r="X2729" s="30">
        <v>1000</v>
      </c>
      <c r="Y2729" s="30">
        <v>1000</v>
      </c>
      <c r="Z2729" s="30">
        <v>1000</v>
      </c>
      <c r="AA2729" s="30">
        <v>1000</v>
      </c>
      <c r="AB2729" s="30">
        <v>1000</v>
      </c>
      <c r="AC2729" s="30">
        <v>1000</v>
      </c>
      <c r="AD2729" s="30">
        <v>1000</v>
      </c>
      <c r="AE2729" s="30">
        <v>1000</v>
      </c>
      <c r="AF2729" s="30">
        <v>1000</v>
      </c>
    </row>
    <row r="2730" spans="1:32" x14ac:dyDescent="0.45">
      <c r="A2730" s="29" t="s">
        <v>300</v>
      </c>
      <c r="B2730" s="29" t="s">
        <v>3027</v>
      </c>
      <c r="C2730" s="29" t="s">
        <v>3299</v>
      </c>
      <c r="D2730" s="29" t="s">
        <v>3300</v>
      </c>
      <c r="E2730" s="29" t="s">
        <v>3320</v>
      </c>
      <c r="F2730" s="29" t="s">
        <v>3321</v>
      </c>
      <c r="G2730" s="29" t="s">
        <v>3233</v>
      </c>
      <c r="H2730" s="29" t="s">
        <v>3234</v>
      </c>
      <c r="I2730" s="29" t="s">
        <v>3275</v>
      </c>
      <c r="J2730" s="29" t="s">
        <v>3276</v>
      </c>
      <c r="K2730" s="29" t="s">
        <v>3287</v>
      </c>
      <c r="L2730" s="29" t="s">
        <v>3101</v>
      </c>
      <c r="M2730" s="29" t="s">
        <v>3288</v>
      </c>
      <c r="N2730" s="29" t="s">
        <v>3289</v>
      </c>
      <c r="O2730" s="29" t="s">
        <v>3290</v>
      </c>
      <c r="P2730" s="29" t="s">
        <v>3291</v>
      </c>
      <c r="Q2730" s="29" t="s">
        <v>3209</v>
      </c>
      <c r="R2730" s="29" t="s">
        <v>3098</v>
      </c>
      <c r="S2730" s="29" t="s">
        <v>3098</v>
      </c>
      <c r="T2730" s="29"/>
      <c r="U2730" s="30">
        <v>0</v>
      </c>
      <c r="V2730" s="30">
        <v>0</v>
      </c>
      <c r="W2730" s="30">
        <v>161</v>
      </c>
      <c r="X2730" s="30">
        <v>1500</v>
      </c>
      <c r="Y2730" s="30">
        <v>2000</v>
      </c>
      <c r="Z2730" s="30">
        <v>2000</v>
      </c>
      <c r="AA2730" s="30">
        <v>2000</v>
      </c>
      <c r="AB2730" s="30">
        <v>2000</v>
      </c>
      <c r="AC2730" s="30">
        <v>2000</v>
      </c>
      <c r="AD2730" s="30">
        <v>2000</v>
      </c>
      <c r="AE2730" s="30">
        <v>2000</v>
      </c>
      <c r="AF2730" s="30">
        <v>2000</v>
      </c>
    </row>
    <row r="2731" spans="1:32" x14ac:dyDescent="0.45">
      <c r="A2731" s="29" t="s">
        <v>300</v>
      </c>
      <c r="B2731" s="29" t="s">
        <v>3027</v>
      </c>
      <c r="C2731" s="29" t="s">
        <v>3292</v>
      </c>
      <c r="D2731" s="29" t="s">
        <v>3293</v>
      </c>
      <c r="E2731" s="29" t="s">
        <v>3388</v>
      </c>
      <c r="F2731" s="29" t="s">
        <v>3389</v>
      </c>
      <c r="G2731" s="29" t="s">
        <v>3200</v>
      </c>
      <c r="H2731" s="29" t="s">
        <v>3201</v>
      </c>
      <c r="I2731" s="29" t="s">
        <v>3226</v>
      </c>
      <c r="J2731" s="29" t="s">
        <v>3227</v>
      </c>
      <c r="K2731" s="29" t="s">
        <v>3228</v>
      </c>
      <c r="L2731" s="29" t="s">
        <v>3111</v>
      </c>
      <c r="M2731" s="29" t="s">
        <v>3295</v>
      </c>
      <c r="N2731" s="29" t="s">
        <v>3296</v>
      </c>
      <c r="O2731" s="29" t="s">
        <v>3297</v>
      </c>
      <c r="P2731" s="29" t="s">
        <v>3298</v>
      </c>
      <c r="Q2731" s="29" t="s">
        <v>3209</v>
      </c>
      <c r="R2731" s="29" t="s">
        <v>3210</v>
      </c>
      <c r="S2731" s="29" t="s">
        <v>3098</v>
      </c>
      <c r="T2731" s="29"/>
      <c r="U2731" s="30">
        <v>0</v>
      </c>
      <c r="V2731" s="30">
        <v>0</v>
      </c>
      <c r="W2731" s="30">
        <v>0</v>
      </c>
      <c r="X2731" s="30">
        <v>0</v>
      </c>
      <c r="Y2731" s="30">
        <v>0</v>
      </c>
      <c r="Z2731" s="30">
        <v>0</v>
      </c>
      <c r="AA2731" s="30">
        <v>0</v>
      </c>
      <c r="AB2731" s="30">
        <v>0</v>
      </c>
      <c r="AC2731" s="30">
        <v>0</v>
      </c>
      <c r="AD2731" s="30">
        <v>0</v>
      </c>
      <c r="AE2731" s="30">
        <v>0</v>
      </c>
      <c r="AF2731" s="30">
        <v>0</v>
      </c>
    </row>
    <row r="2732" spans="1:32" x14ac:dyDescent="0.45">
      <c r="A2732" s="29" t="s">
        <v>747</v>
      </c>
      <c r="B2732" s="29" t="s">
        <v>748</v>
      </c>
      <c r="C2732" s="29" t="s">
        <v>3299</v>
      </c>
      <c r="D2732" s="29" t="s">
        <v>3300</v>
      </c>
      <c r="E2732" s="29" t="s">
        <v>3301</v>
      </c>
      <c r="F2732" s="29" t="s">
        <v>3302</v>
      </c>
      <c r="G2732" s="29" t="s">
        <v>3233</v>
      </c>
      <c r="H2732" s="29" t="s">
        <v>3234</v>
      </c>
      <c r="I2732" s="29" t="s">
        <v>3242</v>
      </c>
      <c r="J2732" s="29" t="s">
        <v>3243</v>
      </c>
      <c r="K2732" s="29" t="s">
        <v>3244</v>
      </c>
      <c r="L2732" s="29" t="s">
        <v>3104</v>
      </c>
      <c r="M2732" s="29" t="s">
        <v>3245</v>
      </c>
      <c r="N2732" s="29" t="s">
        <v>3246</v>
      </c>
      <c r="O2732" s="29" t="s">
        <v>3874</v>
      </c>
      <c r="P2732" s="29" t="s">
        <v>3875</v>
      </c>
      <c r="Q2732" s="29" t="s">
        <v>3249</v>
      </c>
      <c r="R2732" s="29" t="s">
        <v>3098</v>
      </c>
      <c r="S2732" s="29" t="s">
        <v>3098</v>
      </c>
      <c r="T2732" s="29"/>
      <c r="U2732" s="30">
        <v>0</v>
      </c>
      <c r="V2732" s="30">
        <v>0</v>
      </c>
      <c r="W2732" s="30">
        <v>0</v>
      </c>
      <c r="X2732" s="30">
        <v>0</v>
      </c>
      <c r="Y2732" s="30">
        <v>0</v>
      </c>
      <c r="Z2732" s="30">
        <v>0</v>
      </c>
      <c r="AA2732" s="30">
        <v>0</v>
      </c>
      <c r="AB2732" s="30">
        <v>0</v>
      </c>
      <c r="AC2732" s="30">
        <v>0</v>
      </c>
      <c r="AD2732" s="30">
        <v>0</v>
      </c>
      <c r="AE2732" s="30">
        <v>0</v>
      </c>
      <c r="AF2732" s="30">
        <v>647</v>
      </c>
    </row>
    <row r="2733" spans="1:32" x14ac:dyDescent="0.45">
      <c r="A2733" s="29" t="s">
        <v>747</v>
      </c>
      <c r="B2733" s="29" t="s">
        <v>748</v>
      </c>
      <c r="C2733" s="29" t="s">
        <v>3299</v>
      </c>
      <c r="D2733" s="29" t="s">
        <v>3300</v>
      </c>
      <c r="E2733" s="29" t="s">
        <v>3301</v>
      </c>
      <c r="F2733" s="29" t="s">
        <v>3302</v>
      </c>
      <c r="G2733" s="29" t="s">
        <v>3233</v>
      </c>
      <c r="H2733" s="29" t="s">
        <v>3234</v>
      </c>
      <c r="I2733" s="29" t="s">
        <v>3242</v>
      </c>
      <c r="J2733" s="29" t="s">
        <v>3243</v>
      </c>
      <c r="K2733" s="29" t="s">
        <v>3244</v>
      </c>
      <c r="L2733" s="29" t="s">
        <v>3104</v>
      </c>
      <c r="M2733" s="29" t="s">
        <v>3245</v>
      </c>
      <c r="N2733" s="29" t="s">
        <v>3246</v>
      </c>
      <c r="O2733" s="29" t="s">
        <v>3874</v>
      </c>
      <c r="P2733" s="29" t="s">
        <v>3875</v>
      </c>
      <c r="Q2733" s="29" t="s">
        <v>3209</v>
      </c>
      <c r="R2733" s="29" t="s">
        <v>3098</v>
      </c>
      <c r="S2733" s="29" t="s">
        <v>3098</v>
      </c>
      <c r="T2733" s="29"/>
      <c r="U2733" s="30">
        <v>0</v>
      </c>
      <c r="V2733" s="30">
        <v>0</v>
      </c>
      <c r="W2733" s="30">
        <v>0</v>
      </c>
      <c r="X2733" s="30">
        <v>0</v>
      </c>
      <c r="Y2733" s="30">
        <v>0</v>
      </c>
      <c r="Z2733" s="30">
        <v>0</v>
      </c>
      <c r="AA2733" s="30">
        <v>0</v>
      </c>
      <c r="AB2733" s="30">
        <v>0</v>
      </c>
      <c r="AC2733" s="30">
        <v>0</v>
      </c>
      <c r="AD2733" s="30">
        <v>0</v>
      </c>
      <c r="AE2733" s="30">
        <v>0</v>
      </c>
      <c r="AF2733" s="30">
        <v>4134.2</v>
      </c>
    </row>
    <row r="2734" spans="1:32" x14ac:dyDescent="0.45">
      <c r="A2734" s="29" t="s">
        <v>747</v>
      </c>
      <c r="B2734" s="29" t="s">
        <v>748</v>
      </c>
      <c r="C2734" s="29" t="s">
        <v>3299</v>
      </c>
      <c r="D2734" s="29" t="s">
        <v>3300</v>
      </c>
      <c r="E2734" s="29" t="s">
        <v>3301</v>
      </c>
      <c r="F2734" s="29" t="s">
        <v>3302</v>
      </c>
      <c r="G2734" s="29" t="s">
        <v>3233</v>
      </c>
      <c r="H2734" s="29" t="s">
        <v>3234</v>
      </c>
      <c r="I2734" s="29" t="s">
        <v>3242</v>
      </c>
      <c r="J2734" s="29" t="s">
        <v>3243</v>
      </c>
      <c r="K2734" s="29" t="s">
        <v>3258</v>
      </c>
      <c r="L2734" s="29" t="s">
        <v>3105</v>
      </c>
      <c r="M2734" s="29" t="s">
        <v>3259</v>
      </c>
      <c r="N2734" s="29" t="s">
        <v>3105</v>
      </c>
      <c r="O2734" s="29" t="s">
        <v>3260</v>
      </c>
      <c r="P2734" s="29" t="s">
        <v>3261</v>
      </c>
      <c r="Q2734" s="29" t="s">
        <v>3209</v>
      </c>
      <c r="R2734" s="29" t="s">
        <v>3098</v>
      </c>
      <c r="S2734" s="29" t="s">
        <v>3098</v>
      </c>
      <c r="T2734" s="29"/>
      <c r="U2734" s="30">
        <v>0</v>
      </c>
      <c r="V2734" s="30">
        <v>0</v>
      </c>
      <c r="W2734" s="30">
        <v>0</v>
      </c>
      <c r="X2734" s="30">
        <v>0</v>
      </c>
      <c r="Y2734" s="30">
        <v>0</v>
      </c>
      <c r="Z2734" s="30">
        <v>0</v>
      </c>
      <c r="AA2734" s="30">
        <v>0</v>
      </c>
      <c r="AB2734" s="30">
        <v>0</v>
      </c>
      <c r="AC2734" s="30">
        <v>0</v>
      </c>
      <c r="AD2734" s="30">
        <v>0</v>
      </c>
      <c r="AE2734" s="30">
        <v>0</v>
      </c>
      <c r="AF2734" s="30">
        <v>1290</v>
      </c>
    </row>
    <row r="2735" spans="1:32" x14ac:dyDescent="0.45">
      <c r="A2735" s="29" t="s">
        <v>747</v>
      </c>
      <c r="B2735" s="29" t="s">
        <v>748</v>
      </c>
      <c r="C2735" s="29" t="s">
        <v>3299</v>
      </c>
      <c r="D2735" s="29" t="s">
        <v>3300</v>
      </c>
      <c r="E2735" s="29" t="s">
        <v>3301</v>
      </c>
      <c r="F2735" s="29" t="s">
        <v>3302</v>
      </c>
      <c r="G2735" s="29" t="s">
        <v>3233</v>
      </c>
      <c r="H2735" s="29" t="s">
        <v>3234</v>
      </c>
      <c r="I2735" s="29" t="s">
        <v>3262</v>
      </c>
      <c r="J2735" s="29" t="s">
        <v>3263</v>
      </c>
      <c r="K2735" s="29" t="s">
        <v>3563</v>
      </c>
      <c r="L2735" s="29" t="s">
        <v>3118</v>
      </c>
      <c r="M2735" s="29" t="s">
        <v>3564</v>
      </c>
      <c r="N2735" s="29" t="s">
        <v>3565</v>
      </c>
      <c r="O2735" s="29" t="s">
        <v>3770</v>
      </c>
      <c r="P2735" s="29" t="s">
        <v>3771</v>
      </c>
      <c r="Q2735" s="29" t="s">
        <v>3209</v>
      </c>
      <c r="R2735" s="29" t="s">
        <v>3210</v>
      </c>
      <c r="S2735" s="29" t="s">
        <v>3098</v>
      </c>
      <c r="T2735" s="29"/>
      <c r="U2735" s="30">
        <v>2000</v>
      </c>
      <c r="V2735" s="30">
        <v>2000</v>
      </c>
      <c r="W2735" s="30">
        <v>2000</v>
      </c>
      <c r="X2735" s="30">
        <v>2000</v>
      </c>
      <c r="Y2735" s="30">
        <v>2000</v>
      </c>
      <c r="Z2735" s="30">
        <v>2000</v>
      </c>
      <c r="AA2735" s="30">
        <v>2000</v>
      </c>
      <c r="AB2735" s="30">
        <v>2000</v>
      </c>
      <c r="AC2735" s="30">
        <v>2000</v>
      </c>
      <c r="AD2735" s="30">
        <v>2000</v>
      </c>
      <c r="AE2735" s="30">
        <v>2000</v>
      </c>
      <c r="AF2735" s="30">
        <v>2000</v>
      </c>
    </row>
    <row r="2736" spans="1:32" x14ac:dyDescent="0.45">
      <c r="A2736" s="29" t="s">
        <v>747</v>
      </c>
      <c r="B2736" s="29" t="s">
        <v>748</v>
      </c>
      <c r="C2736" s="29" t="s">
        <v>3299</v>
      </c>
      <c r="D2736" s="29" t="s">
        <v>3300</v>
      </c>
      <c r="E2736" s="29" t="s">
        <v>3301</v>
      </c>
      <c r="F2736" s="29" t="s">
        <v>3302</v>
      </c>
      <c r="G2736" s="29" t="s">
        <v>3233</v>
      </c>
      <c r="H2736" s="29" t="s">
        <v>3234</v>
      </c>
      <c r="I2736" s="29" t="s">
        <v>3262</v>
      </c>
      <c r="J2736" s="29" t="s">
        <v>3263</v>
      </c>
      <c r="K2736" s="29" t="s">
        <v>3264</v>
      </c>
      <c r="L2736" s="29" t="s">
        <v>3103</v>
      </c>
      <c r="M2736" s="29" t="s">
        <v>3265</v>
      </c>
      <c r="N2736" s="29" t="s">
        <v>3266</v>
      </c>
      <c r="O2736" s="29" t="s">
        <v>3267</v>
      </c>
      <c r="P2736" s="29" t="s">
        <v>3268</v>
      </c>
      <c r="Q2736" s="29" t="s">
        <v>3209</v>
      </c>
      <c r="R2736" s="29" t="s">
        <v>3210</v>
      </c>
      <c r="S2736" s="29" t="s">
        <v>3098</v>
      </c>
      <c r="T2736" s="29"/>
      <c r="U2736" s="30">
        <v>8000</v>
      </c>
      <c r="V2736" s="30">
        <v>8000</v>
      </c>
      <c r="W2736" s="30">
        <v>8000</v>
      </c>
      <c r="X2736" s="30">
        <v>8000</v>
      </c>
      <c r="Y2736" s="30">
        <v>8000</v>
      </c>
      <c r="Z2736" s="30">
        <v>8000</v>
      </c>
      <c r="AA2736" s="30">
        <v>8000</v>
      </c>
      <c r="AB2736" s="30">
        <v>8000</v>
      </c>
      <c r="AC2736" s="30">
        <v>8000</v>
      </c>
      <c r="AD2736" s="30">
        <v>8000</v>
      </c>
      <c r="AE2736" s="30">
        <v>8000</v>
      </c>
      <c r="AF2736" s="30">
        <v>8000</v>
      </c>
    </row>
    <row r="2737" spans="1:32" x14ac:dyDescent="0.45">
      <c r="A2737" s="29" t="s">
        <v>747</v>
      </c>
      <c r="B2737" s="29" t="s">
        <v>748</v>
      </c>
      <c r="C2737" s="29" t="s">
        <v>3299</v>
      </c>
      <c r="D2737" s="29" t="s">
        <v>3300</v>
      </c>
      <c r="E2737" s="29" t="s">
        <v>3301</v>
      </c>
      <c r="F2737" s="29" t="s">
        <v>3302</v>
      </c>
      <c r="G2737" s="29" t="s">
        <v>3233</v>
      </c>
      <c r="H2737" s="29" t="s">
        <v>3234</v>
      </c>
      <c r="I2737" s="29" t="s">
        <v>3262</v>
      </c>
      <c r="J2737" s="29" t="s">
        <v>3263</v>
      </c>
      <c r="K2737" s="29" t="s">
        <v>3264</v>
      </c>
      <c r="L2737" s="29" t="s">
        <v>3103</v>
      </c>
      <c r="M2737" s="29" t="s">
        <v>3265</v>
      </c>
      <c r="N2737" s="29" t="s">
        <v>3266</v>
      </c>
      <c r="O2737" s="29" t="s">
        <v>3269</v>
      </c>
      <c r="P2737" s="29" t="s">
        <v>3270</v>
      </c>
      <c r="Q2737" s="29" t="s">
        <v>3209</v>
      </c>
      <c r="R2737" s="29" t="s">
        <v>3210</v>
      </c>
      <c r="S2737" s="29" t="s">
        <v>3098</v>
      </c>
      <c r="T2737" s="29"/>
      <c r="U2737" s="30">
        <v>546</v>
      </c>
      <c r="V2737" s="30">
        <v>546</v>
      </c>
      <c r="W2737" s="30">
        <v>468</v>
      </c>
      <c r="X2737" s="30">
        <v>585</v>
      </c>
      <c r="Y2737" s="30">
        <v>468</v>
      </c>
      <c r="Z2737" s="30">
        <v>507</v>
      </c>
      <c r="AA2737" s="30">
        <v>312</v>
      </c>
      <c r="AB2737" s="30">
        <v>0</v>
      </c>
      <c r="AC2737" s="30">
        <v>117</v>
      </c>
      <c r="AD2737" s="30">
        <v>273</v>
      </c>
      <c r="AE2737" s="30">
        <v>390</v>
      </c>
      <c r="AF2737" s="30">
        <v>663</v>
      </c>
    </row>
    <row r="2738" spans="1:32" x14ac:dyDescent="0.45">
      <c r="A2738" s="29" t="s">
        <v>747</v>
      </c>
      <c r="B2738" s="29" t="s">
        <v>748</v>
      </c>
      <c r="C2738" s="29" t="s">
        <v>3299</v>
      </c>
      <c r="D2738" s="29" t="s">
        <v>3300</v>
      </c>
      <c r="E2738" s="29" t="s">
        <v>3301</v>
      </c>
      <c r="F2738" s="29" t="s">
        <v>3302</v>
      </c>
      <c r="G2738" s="29" t="s">
        <v>3233</v>
      </c>
      <c r="H2738" s="29" t="s">
        <v>3234</v>
      </c>
      <c r="I2738" s="29" t="s">
        <v>3262</v>
      </c>
      <c r="J2738" s="29" t="s">
        <v>3263</v>
      </c>
      <c r="K2738" s="29" t="s">
        <v>3264</v>
      </c>
      <c r="L2738" s="29" t="s">
        <v>3103</v>
      </c>
      <c r="M2738" s="29" t="s">
        <v>3265</v>
      </c>
      <c r="N2738" s="29" t="s">
        <v>3266</v>
      </c>
      <c r="O2738" s="29" t="s">
        <v>3372</v>
      </c>
      <c r="P2738" s="29" t="s">
        <v>3373</v>
      </c>
      <c r="Q2738" s="29" t="s">
        <v>3209</v>
      </c>
      <c r="R2738" s="29" t="s">
        <v>3210</v>
      </c>
      <c r="S2738" s="29" t="s">
        <v>3098</v>
      </c>
      <c r="T2738" s="29"/>
      <c r="U2738" s="30">
        <v>230</v>
      </c>
      <c r="V2738" s="30">
        <v>143</v>
      </c>
      <c r="W2738" s="30">
        <v>156</v>
      </c>
      <c r="X2738" s="30">
        <v>42</v>
      </c>
      <c r="Y2738" s="30">
        <v>43</v>
      </c>
      <c r="Z2738" s="30">
        <v>348</v>
      </c>
      <c r="AA2738" s="30">
        <v>172</v>
      </c>
      <c r="AB2738" s="30">
        <v>0</v>
      </c>
      <c r="AC2738" s="30">
        <v>13</v>
      </c>
      <c r="AD2738" s="30">
        <v>227</v>
      </c>
      <c r="AE2738" s="30">
        <v>116</v>
      </c>
      <c r="AF2738" s="30">
        <v>331</v>
      </c>
    </row>
    <row r="2739" spans="1:32" x14ac:dyDescent="0.45">
      <c r="A2739" s="29" t="s">
        <v>747</v>
      </c>
      <c r="B2739" s="29" t="s">
        <v>748</v>
      </c>
      <c r="C2739" s="29" t="s">
        <v>3299</v>
      </c>
      <c r="D2739" s="29" t="s">
        <v>3300</v>
      </c>
      <c r="E2739" s="29" t="s">
        <v>3301</v>
      </c>
      <c r="F2739" s="29" t="s">
        <v>3302</v>
      </c>
      <c r="G2739" s="29" t="s">
        <v>3233</v>
      </c>
      <c r="H2739" s="29" t="s">
        <v>3234</v>
      </c>
      <c r="I2739" s="29" t="s">
        <v>3262</v>
      </c>
      <c r="J2739" s="29" t="s">
        <v>3263</v>
      </c>
      <c r="K2739" s="29" t="s">
        <v>3264</v>
      </c>
      <c r="L2739" s="29" t="s">
        <v>3103</v>
      </c>
      <c r="M2739" s="29" t="s">
        <v>3322</v>
      </c>
      <c r="N2739" s="29" t="s">
        <v>3323</v>
      </c>
      <c r="O2739" s="29" t="s">
        <v>3374</v>
      </c>
      <c r="P2739" s="29" t="s">
        <v>3375</v>
      </c>
      <c r="Q2739" s="29" t="s">
        <v>3209</v>
      </c>
      <c r="R2739" s="29" t="s">
        <v>3210</v>
      </c>
      <c r="S2739" s="29" t="s">
        <v>3098</v>
      </c>
      <c r="T2739" s="29"/>
      <c r="U2739" s="30">
        <v>1000</v>
      </c>
      <c r="V2739" s="30">
        <v>1000</v>
      </c>
      <c r="W2739" s="30">
        <v>1000</v>
      </c>
      <c r="X2739" s="30">
        <v>1000</v>
      </c>
      <c r="Y2739" s="30">
        <v>1000</v>
      </c>
      <c r="Z2739" s="30">
        <v>1000</v>
      </c>
      <c r="AA2739" s="30">
        <v>1000</v>
      </c>
      <c r="AB2739" s="30">
        <v>1000</v>
      </c>
      <c r="AC2739" s="30">
        <v>1000</v>
      </c>
      <c r="AD2739" s="30">
        <v>1000</v>
      </c>
      <c r="AE2739" s="30">
        <v>1000</v>
      </c>
      <c r="AF2739" s="30">
        <v>1000</v>
      </c>
    </row>
    <row r="2740" spans="1:32" x14ac:dyDescent="0.45">
      <c r="A2740" s="29" t="s">
        <v>747</v>
      </c>
      <c r="B2740" s="29" t="s">
        <v>748</v>
      </c>
      <c r="C2740" s="29" t="s">
        <v>3299</v>
      </c>
      <c r="D2740" s="29" t="s">
        <v>3300</v>
      </c>
      <c r="E2740" s="29" t="s">
        <v>3301</v>
      </c>
      <c r="F2740" s="29" t="s">
        <v>3302</v>
      </c>
      <c r="G2740" s="29" t="s">
        <v>3233</v>
      </c>
      <c r="H2740" s="29" t="s">
        <v>3234</v>
      </c>
      <c r="I2740" s="29" t="s">
        <v>3275</v>
      </c>
      <c r="J2740" s="29" t="s">
        <v>3276</v>
      </c>
      <c r="K2740" s="29" t="s">
        <v>3277</v>
      </c>
      <c r="L2740" s="29" t="s">
        <v>3100</v>
      </c>
      <c r="M2740" s="29" t="s">
        <v>3312</v>
      </c>
      <c r="N2740" s="29" t="s">
        <v>3313</v>
      </c>
      <c r="O2740" s="29" t="s">
        <v>3314</v>
      </c>
      <c r="P2740" s="29" t="s">
        <v>3315</v>
      </c>
      <c r="Q2740" s="29" t="s">
        <v>3209</v>
      </c>
      <c r="R2740" s="29" t="s">
        <v>3210</v>
      </c>
      <c r="S2740" s="29" t="s">
        <v>3098</v>
      </c>
      <c r="T2740" s="29"/>
      <c r="U2740" s="30">
        <v>23000</v>
      </c>
      <c r="V2740" s="30">
        <v>23000</v>
      </c>
      <c r="W2740" s="30">
        <v>23000</v>
      </c>
      <c r="X2740" s="30">
        <v>23000</v>
      </c>
      <c r="Y2740" s="30">
        <v>23000</v>
      </c>
      <c r="Z2740" s="30">
        <v>23000</v>
      </c>
      <c r="AA2740" s="30">
        <v>23000</v>
      </c>
      <c r="AB2740" s="30">
        <v>23000</v>
      </c>
      <c r="AC2740" s="30">
        <v>23000</v>
      </c>
      <c r="AD2740" s="30">
        <v>23000</v>
      </c>
      <c r="AE2740" s="30">
        <v>23000</v>
      </c>
      <c r="AF2740" s="30">
        <v>23000</v>
      </c>
    </row>
    <row r="2741" spans="1:32" x14ac:dyDescent="0.45">
      <c r="A2741" s="29" t="s">
        <v>747</v>
      </c>
      <c r="B2741" s="29" t="s">
        <v>748</v>
      </c>
      <c r="C2741" s="29" t="s">
        <v>3299</v>
      </c>
      <c r="D2741" s="29" t="s">
        <v>3300</v>
      </c>
      <c r="E2741" s="29" t="s">
        <v>3301</v>
      </c>
      <c r="F2741" s="29" t="s">
        <v>3302</v>
      </c>
      <c r="G2741" s="29" t="s">
        <v>3233</v>
      </c>
      <c r="H2741" s="29" t="s">
        <v>3234</v>
      </c>
      <c r="I2741" s="29" t="s">
        <v>3275</v>
      </c>
      <c r="J2741" s="29" t="s">
        <v>3276</v>
      </c>
      <c r="K2741" s="29" t="s">
        <v>3282</v>
      </c>
      <c r="L2741" s="29" t="s">
        <v>3112</v>
      </c>
      <c r="M2741" s="29" t="s">
        <v>3283</v>
      </c>
      <c r="N2741" s="29" t="s">
        <v>3284</v>
      </c>
      <c r="O2741" s="29" t="s">
        <v>3285</v>
      </c>
      <c r="P2741" s="29" t="s">
        <v>3286</v>
      </c>
      <c r="Q2741" s="29" t="s">
        <v>3249</v>
      </c>
      <c r="R2741" s="29" t="s">
        <v>3098</v>
      </c>
      <c r="S2741" s="29" t="s">
        <v>3098</v>
      </c>
      <c r="T2741" s="29"/>
      <c r="U2741" s="30">
        <v>0</v>
      </c>
      <c r="V2741" s="30">
        <v>0</v>
      </c>
      <c r="W2741" s="30">
        <v>0</v>
      </c>
      <c r="X2741" s="30">
        <v>0</v>
      </c>
      <c r="Y2741" s="30">
        <v>0</v>
      </c>
      <c r="Z2741" s="30">
        <v>0</v>
      </c>
      <c r="AA2741" s="30">
        <v>0</v>
      </c>
      <c r="AB2741" s="30">
        <v>0</v>
      </c>
      <c r="AC2741" s="30">
        <v>0</v>
      </c>
      <c r="AD2741" s="30">
        <v>0</v>
      </c>
      <c r="AE2741" s="30">
        <v>0</v>
      </c>
      <c r="AF2741" s="30">
        <v>856</v>
      </c>
    </row>
    <row r="2742" spans="1:32" x14ac:dyDescent="0.45">
      <c r="A2742" s="29" t="s">
        <v>747</v>
      </c>
      <c r="B2742" s="29" t="s">
        <v>748</v>
      </c>
      <c r="C2742" s="29" t="s">
        <v>3299</v>
      </c>
      <c r="D2742" s="29" t="s">
        <v>3300</v>
      </c>
      <c r="E2742" s="29" t="s">
        <v>3301</v>
      </c>
      <c r="F2742" s="29" t="s">
        <v>3302</v>
      </c>
      <c r="G2742" s="29" t="s">
        <v>3233</v>
      </c>
      <c r="H2742" s="29" t="s">
        <v>3234</v>
      </c>
      <c r="I2742" s="29" t="s">
        <v>3275</v>
      </c>
      <c r="J2742" s="29" t="s">
        <v>3276</v>
      </c>
      <c r="K2742" s="29" t="s">
        <v>3282</v>
      </c>
      <c r="L2742" s="29" t="s">
        <v>3112</v>
      </c>
      <c r="M2742" s="29" t="s">
        <v>3283</v>
      </c>
      <c r="N2742" s="29" t="s">
        <v>3284</v>
      </c>
      <c r="O2742" s="29" t="s">
        <v>3285</v>
      </c>
      <c r="P2742" s="29" t="s">
        <v>3286</v>
      </c>
      <c r="Q2742" s="29" t="s">
        <v>3209</v>
      </c>
      <c r="R2742" s="29" t="s">
        <v>3098</v>
      </c>
      <c r="S2742" s="29" t="s">
        <v>3098</v>
      </c>
      <c r="T2742" s="29"/>
      <c r="U2742" s="30">
        <v>0</v>
      </c>
      <c r="V2742" s="30">
        <v>0</v>
      </c>
      <c r="W2742" s="30">
        <v>0</v>
      </c>
      <c r="X2742" s="30">
        <v>0</v>
      </c>
      <c r="Y2742" s="30">
        <v>0</v>
      </c>
      <c r="Z2742" s="30">
        <v>0</v>
      </c>
      <c r="AA2742" s="30">
        <v>0</v>
      </c>
      <c r="AB2742" s="30">
        <v>0</v>
      </c>
      <c r="AC2742" s="30">
        <v>0</v>
      </c>
      <c r="AD2742" s="30">
        <v>0</v>
      </c>
      <c r="AE2742" s="30">
        <v>0</v>
      </c>
      <c r="AF2742" s="30">
        <v>4486.8</v>
      </c>
    </row>
    <row r="2743" spans="1:32" x14ac:dyDescent="0.45">
      <c r="A2743" s="29" t="s">
        <v>747</v>
      </c>
      <c r="B2743" s="29" t="s">
        <v>748</v>
      </c>
      <c r="C2743" s="29" t="s">
        <v>3299</v>
      </c>
      <c r="D2743" s="29" t="s">
        <v>3300</v>
      </c>
      <c r="E2743" s="29" t="s">
        <v>3301</v>
      </c>
      <c r="F2743" s="29" t="s">
        <v>3302</v>
      </c>
      <c r="G2743" s="29" t="s">
        <v>3233</v>
      </c>
      <c r="H2743" s="29" t="s">
        <v>3234</v>
      </c>
      <c r="I2743" s="29" t="s">
        <v>3275</v>
      </c>
      <c r="J2743" s="29" t="s">
        <v>3276</v>
      </c>
      <c r="K2743" s="29" t="s">
        <v>3282</v>
      </c>
      <c r="L2743" s="29" t="s">
        <v>3112</v>
      </c>
      <c r="M2743" s="29" t="s">
        <v>3283</v>
      </c>
      <c r="N2743" s="29" t="s">
        <v>3284</v>
      </c>
      <c r="O2743" s="29" t="s">
        <v>3376</v>
      </c>
      <c r="P2743" s="29" t="s">
        <v>3377</v>
      </c>
      <c r="Q2743" s="29" t="s">
        <v>3209</v>
      </c>
      <c r="R2743" s="29" t="s">
        <v>3210</v>
      </c>
      <c r="S2743" s="29" t="s">
        <v>3098</v>
      </c>
      <c r="T2743" s="29"/>
      <c r="U2743" s="30">
        <v>44200</v>
      </c>
      <c r="V2743" s="30">
        <v>44200</v>
      </c>
      <c r="W2743" s="30">
        <v>44200</v>
      </c>
      <c r="X2743" s="30">
        <v>44200</v>
      </c>
      <c r="Y2743" s="30">
        <v>44200</v>
      </c>
      <c r="Z2743" s="30">
        <v>44200</v>
      </c>
      <c r="AA2743" s="30">
        <v>44200</v>
      </c>
      <c r="AB2743" s="30">
        <v>44200</v>
      </c>
      <c r="AC2743" s="30">
        <v>44200</v>
      </c>
      <c r="AD2743" s="30">
        <v>44200</v>
      </c>
      <c r="AE2743" s="30">
        <v>44200</v>
      </c>
      <c r="AF2743" s="30">
        <v>44200</v>
      </c>
    </row>
    <row r="2744" spans="1:32" x14ac:dyDescent="0.45">
      <c r="A2744" s="29" t="s">
        <v>747</v>
      </c>
      <c r="B2744" s="29" t="s">
        <v>748</v>
      </c>
      <c r="C2744" s="29" t="s">
        <v>3299</v>
      </c>
      <c r="D2744" s="29" t="s">
        <v>3300</v>
      </c>
      <c r="E2744" s="29" t="s">
        <v>3301</v>
      </c>
      <c r="F2744" s="29" t="s">
        <v>3302</v>
      </c>
      <c r="G2744" s="29" t="s">
        <v>3233</v>
      </c>
      <c r="H2744" s="29" t="s">
        <v>3234</v>
      </c>
      <c r="I2744" s="29" t="s">
        <v>3275</v>
      </c>
      <c r="J2744" s="29" t="s">
        <v>3276</v>
      </c>
      <c r="K2744" s="29" t="s">
        <v>3287</v>
      </c>
      <c r="L2744" s="29" t="s">
        <v>3101</v>
      </c>
      <c r="M2744" s="29" t="s">
        <v>3288</v>
      </c>
      <c r="N2744" s="29" t="s">
        <v>3289</v>
      </c>
      <c r="O2744" s="29" t="s">
        <v>3290</v>
      </c>
      <c r="P2744" s="29" t="s">
        <v>3291</v>
      </c>
      <c r="Q2744" s="29" t="s">
        <v>3209</v>
      </c>
      <c r="R2744" s="29" t="s">
        <v>3210</v>
      </c>
      <c r="S2744" s="29" t="s">
        <v>3098</v>
      </c>
      <c r="T2744" s="29"/>
      <c r="U2744" s="30">
        <v>0</v>
      </c>
      <c r="V2744" s="30">
        <v>0</v>
      </c>
      <c r="W2744" s="30">
        <v>0</v>
      </c>
      <c r="X2744" s="30">
        <v>0</v>
      </c>
      <c r="Y2744" s="30">
        <v>0</v>
      </c>
      <c r="Z2744" s="30">
        <v>0</v>
      </c>
      <c r="AA2744" s="30">
        <v>0</v>
      </c>
      <c r="AB2744" s="30">
        <v>0</v>
      </c>
      <c r="AC2744" s="30">
        <v>0</v>
      </c>
      <c r="AD2744" s="30">
        <v>0</v>
      </c>
      <c r="AE2744" s="30">
        <v>0</v>
      </c>
      <c r="AF2744" s="30">
        <v>0</v>
      </c>
    </row>
    <row r="2745" spans="1:32" x14ac:dyDescent="0.45">
      <c r="A2745" s="29" t="s">
        <v>747</v>
      </c>
      <c r="B2745" s="29" t="s">
        <v>748</v>
      </c>
      <c r="C2745" s="29" t="s">
        <v>3299</v>
      </c>
      <c r="D2745" s="29" t="s">
        <v>3300</v>
      </c>
      <c r="E2745" s="29" t="s">
        <v>3301</v>
      </c>
      <c r="F2745" s="29" t="s">
        <v>3302</v>
      </c>
      <c r="G2745" s="29" t="s">
        <v>3233</v>
      </c>
      <c r="H2745" s="29" t="s">
        <v>3234</v>
      </c>
      <c r="I2745" s="29" t="s">
        <v>3275</v>
      </c>
      <c r="J2745" s="29" t="s">
        <v>3276</v>
      </c>
      <c r="K2745" s="29" t="s">
        <v>3287</v>
      </c>
      <c r="L2745" s="29" t="s">
        <v>3101</v>
      </c>
      <c r="M2745" s="29" t="s">
        <v>3288</v>
      </c>
      <c r="N2745" s="29" t="s">
        <v>3289</v>
      </c>
      <c r="O2745" s="29" t="s">
        <v>3290</v>
      </c>
      <c r="P2745" s="29" t="s">
        <v>3291</v>
      </c>
      <c r="Q2745" s="29" t="s">
        <v>3209</v>
      </c>
      <c r="R2745" s="29" t="s">
        <v>3098</v>
      </c>
      <c r="S2745" s="29" t="s">
        <v>3098</v>
      </c>
      <c r="T2745" s="29"/>
      <c r="U2745" s="30">
        <v>0</v>
      </c>
      <c r="V2745" s="30">
        <v>0</v>
      </c>
      <c r="W2745" s="30">
        <v>0</v>
      </c>
      <c r="X2745" s="30">
        <v>0</v>
      </c>
      <c r="Y2745" s="30">
        <v>0</v>
      </c>
      <c r="Z2745" s="30">
        <v>0</v>
      </c>
      <c r="AA2745" s="30">
        <v>0</v>
      </c>
      <c r="AB2745" s="30">
        <v>0</v>
      </c>
      <c r="AC2745" s="30">
        <v>0</v>
      </c>
      <c r="AD2745" s="30">
        <v>0</v>
      </c>
      <c r="AE2745" s="30">
        <v>0</v>
      </c>
      <c r="AF2745" s="30">
        <v>323</v>
      </c>
    </row>
    <row r="2746" spans="1:32" x14ac:dyDescent="0.45">
      <c r="A2746" s="29" t="s">
        <v>372</v>
      </c>
      <c r="B2746" s="29" t="s">
        <v>3022</v>
      </c>
      <c r="C2746" s="29" t="s">
        <v>3584</v>
      </c>
      <c r="D2746" s="29" t="s">
        <v>3585</v>
      </c>
      <c r="E2746" s="29" t="s">
        <v>3740</v>
      </c>
      <c r="F2746" s="29" t="s">
        <v>3741</v>
      </c>
      <c r="G2746" s="29" t="s">
        <v>3233</v>
      </c>
      <c r="H2746" s="29" t="s">
        <v>3234</v>
      </c>
      <c r="I2746" s="29" t="s">
        <v>3242</v>
      </c>
      <c r="J2746" s="29" t="s">
        <v>3243</v>
      </c>
      <c r="K2746" s="29" t="s">
        <v>3244</v>
      </c>
      <c r="L2746" s="29" t="s">
        <v>3104</v>
      </c>
      <c r="M2746" s="29" t="s">
        <v>3245</v>
      </c>
      <c r="N2746" s="29" t="s">
        <v>3246</v>
      </c>
      <c r="O2746" s="29" t="s">
        <v>3250</v>
      </c>
      <c r="P2746" s="29" t="s">
        <v>3251</v>
      </c>
      <c r="Q2746" s="29" t="s">
        <v>3249</v>
      </c>
      <c r="R2746" s="29" t="s">
        <v>3210</v>
      </c>
      <c r="S2746" s="29" t="s">
        <v>3098</v>
      </c>
      <c r="T2746" s="29"/>
      <c r="U2746" s="30">
        <v>412</v>
      </c>
      <c r="V2746" s="30">
        <v>412</v>
      </c>
      <c r="W2746" s="30">
        <v>412</v>
      </c>
      <c r="X2746" s="30">
        <v>412</v>
      </c>
      <c r="Y2746" s="30">
        <v>412</v>
      </c>
      <c r="Z2746" s="30">
        <v>412</v>
      </c>
      <c r="AA2746" s="30">
        <v>412</v>
      </c>
      <c r="AB2746" s="30">
        <v>412</v>
      </c>
      <c r="AC2746" s="30">
        <v>412</v>
      </c>
      <c r="AD2746" s="30">
        <v>412</v>
      </c>
      <c r="AE2746" s="30">
        <v>412</v>
      </c>
      <c r="AF2746" s="30">
        <v>412</v>
      </c>
    </row>
    <row r="2747" spans="1:32" x14ac:dyDescent="0.45">
      <c r="A2747" s="29" t="s">
        <v>372</v>
      </c>
      <c r="B2747" s="29" t="s">
        <v>3022</v>
      </c>
      <c r="C2747" s="29" t="s">
        <v>3584</v>
      </c>
      <c r="D2747" s="29" t="s">
        <v>3585</v>
      </c>
      <c r="E2747" s="29" t="s">
        <v>3740</v>
      </c>
      <c r="F2747" s="29" t="s">
        <v>3741</v>
      </c>
      <c r="G2747" s="29" t="s">
        <v>3233</v>
      </c>
      <c r="H2747" s="29" t="s">
        <v>3234</v>
      </c>
      <c r="I2747" s="29" t="s">
        <v>3242</v>
      </c>
      <c r="J2747" s="29" t="s">
        <v>3243</v>
      </c>
      <c r="K2747" s="29" t="s">
        <v>3244</v>
      </c>
      <c r="L2747" s="29" t="s">
        <v>3104</v>
      </c>
      <c r="M2747" s="29" t="s">
        <v>3245</v>
      </c>
      <c r="N2747" s="29" t="s">
        <v>3246</v>
      </c>
      <c r="O2747" s="29" t="s">
        <v>3250</v>
      </c>
      <c r="P2747" s="29" t="s">
        <v>3251</v>
      </c>
      <c r="Q2747" s="29" t="s">
        <v>3209</v>
      </c>
      <c r="R2747" s="29" t="s">
        <v>3210</v>
      </c>
      <c r="S2747" s="29" t="s">
        <v>3098</v>
      </c>
      <c r="T2747" s="29"/>
      <c r="U2747" s="30">
        <v>9500</v>
      </c>
      <c r="V2747" s="30">
        <v>9500</v>
      </c>
      <c r="W2747" s="30">
        <v>9500</v>
      </c>
      <c r="X2747" s="30">
        <v>9500</v>
      </c>
      <c r="Y2747" s="30">
        <v>9500</v>
      </c>
      <c r="Z2747" s="30">
        <v>9500</v>
      </c>
      <c r="AA2747" s="30">
        <v>9500</v>
      </c>
      <c r="AB2747" s="30">
        <v>9500</v>
      </c>
      <c r="AC2747" s="30">
        <v>9500</v>
      </c>
      <c r="AD2747" s="30">
        <v>9500</v>
      </c>
      <c r="AE2747" s="30">
        <v>9500</v>
      </c>
      <c r="AF2747" s="30">
        <v>9500</v>
      </c>
    </row>
    <row r="2748" spans="1:32" x14ac:dyDescent="0.45">
      <c r="A2748" s="29" t="s">
        <v>372</v>
      </c>
      <c r="B2748" s="29" t="s">
        <v>3022</v>
      </c>
      <c r="C2748" s="29" t="s">
        <v>3584</v>
      </c>
      <c r="D2748" s="29" t="s">
        <v>3585</v>
      </c>
      <c r="E2748" s="29" t="s">
        <v>3740</v>
      </c>
      <c r="F2748" s="29" t="s">
        <v>3741</v>
      </c>
      <c r="G2748" s="29" t="s">
        <v>3233</v>
      </c>
      <c r="H2748" s="29" t="s">
        <v>3234</v>
      </c>
      <c r="I2748" s="29" t="s">
        <v>3242</v>
      </c>
      <c r="J2748" s="29" t="s">
        <v>3243</v>
      </c>
      <c r="K2748" s="29" t="s">
        <v>3258</v>
      </c>
      <c r="L2748" s="29" t="s">
        <v>3105</v>
      </c>
      <c r="M2748" s="29" t="s">
        <v>3259</v>
      </c>
      <c r="N2748" s="29" t="s">
        <v>3105</v>
      </c>
      <c r="O2748" s="29" t="s">
        <v>3260</v>
      </c>
      <c r="P2748" s="29" t="s">
        <v>3261</v>
      </c>
      <c r="Q2748" s="29" t="s">
        <v>3209</v>
      </c>
      <c r="R2748" s="29" t="s">
        <v>3210</v>
      </c>
      <c r="S2748" s="29" t="s">
        <v>3098</v>
      </c>
      <c r="T2748" s="29"/>
      <c r="U2748" s="30">
        <v>4000</v>
      </c>
      <c r="V2748" s="30">
        <v>4000</v>
      </c>
      <c r="W2748" s="30">
        <v>4000</v>
      </c>
      <c r="X2748" s="30">
        <v>4000</v>
      </c>
      <c r="Y2748" s="30">
        <v>4000</v>
      </c>
      <c r="Z2748" s="30">
        <v>4000</v>
      </c>
      <c r="AA2748" s="30">
        <v>4000</v>
      </c>
      <c r="AB2748" s="30">
        <v>4000</v>
      </c>
      <c r="AC2748" s="30">
        <v>4000</v>
      </c>
      <c r="AD2748" s="30">
        <v>4000</v>
      </c>
      <c r="AE2748" s="30">
        <v>4000</v>
      </c>
      <c r="AF2748" s="30">
        <v>4000</v>
      </c>
    </row>
    <row r="2749" spans="1:32" x14ac:dyDescent="0.45">
      <c r="A2749" s="29" t="s">
        <v>372</v>
      </c>
      <c r="B2749" s="29" t="s">
        <v>3022</v>
      </c>
      <c r="C2749" s="29" t="s">
        <v>3584</v>
      </c>
      <c r="D2749" s="29" t="s">
        <v>3585</v>
      </c>
      <c r="E2749" s="29" t="s">
        <v>3740</v>
      </c>
      <c r="F2749" s="29" t="s">
        <v>3741</v>
      </c>
      <c r="G2749" s="29" t="s">
        <v>3233</v>
      </c>
      <c r="H2749" s="29" t="s">
        <v>3234</v>
      </c>
      <c r="I2749" s="29" t="s">
        <v>3275</v>
      </c>
      <c r="J2749" s="29" t="s">
        <v>3276</v>
      </c>
      <c r="K2749" s="29" t="s">
        <v>3277</v>
      </c>
      <c r="L2749" s="29" t="s">
        <v>3100</v>
      </c>
      <c r="M2749" s="29" t="s">
        <v>3312</v>
      </c>
      <c r="N2749" s="29" t="s">
        <v>3313</v>
      </c>
      <c r="O2749" s="29" t="s">
        <v>3314</v>
      </c>
      <c r="P2749" s="29" t="s">
        <v>3315</v>
      </c>
      <c r="Q2749" s="29" t="s">
        <v>3249</v>
      </c>
      <c r="R2749" s="29" t="s">
        <v>3210</v>
      </c>
      <c r="S2749" s="29" t="s">
        <v>3098</v>
      </c>
      <c r="T2749" s="29"/>
      <c r="U2749" s="30">
        <v>3958</v>
      </c>
      <c r="V2749" s="30">
        <v>3958</v>
      </c>
      <c r="W2749" s="30">
        <v>3958</v>
      </c>
      <c r="X2749" s="30">
        <v>3958</v>
      </c>
      <c r="Y2749" s="30">
        <v>3958</v>
      </c>
      <c r="Z2749" s="30">
        <v>3958</v>
      </c>
      <c r="AA2749" s="30">
        <v>3958</v>
      </c>
      <c r="AB2749" s="30">
        <v>36686</v>
      </c>
      <c r="AC2749" s="30">
        <v>3958</v>
      </c>
      <c r="AD2749" s="30">
        <v>3958</v>
      </c>
      <c r="AE2749" s="30">
        <v>2888</v>
      </c>
      <c r="AF2749" s="30">
        <v>2888</v>
      </c>
    </row>
    <row r="2750" spans="1:32" x14ac:dyDescent="0.45">
      <c r="A2750" s="29" t="s">
        <v>372</v>
      </c>
      <c r="B2750" s="29" t="s">
        <v>3022</v>
      </c>
      <c r="C2750" s="29" t="s">
        <v>3584</v>
      </c>
      <c r="D2750" s="29" t="s">
        <v>3585</v>
      </c>
      <c r="E2750" s="29" t="s">
        <v>3740</v>
      </c>
      <c r="F2750" s="29" t="s">
        <v>3741</v>
      </c>
      <c r="G2750" s="29" t="s">
        <v>3233</v>
      </c>
      <c r="H2750" s="29" t="s">
        <v>3234</v>
      </c>
      <c r="I2750" s="29" t="s">
        <v>3275</v>
      </c>
      <c r="J2750" s="29" t="s">
        <v>3276</v>
      </c>
      <c r="K2750" s="29" t="s">
        <v>3277</v>
      </c>
      <c r="L2750" s="29" t="s">
        <v>3100</v>
      </c>
      <c r="M2750" s="29" t="s">
        <v>3312</v>
      </c>
      <c r="N2750" s="29" t="s">
        <v>3313</v>
      </c>
      <c r="O2750" s="29" t="s">
        <v>3314</v>
      </c>
      <c r="P2750" s="29" t="s">
        <v>3315</v>
      </c>
      <c r="Q2750" s="29" t="s">
        <v>3209</v>
      </c>
      <c r="R2750" s="29" t="s">
        <v>3210</v>
      </c>
      <c r="S2750" s="29" t="s">
        <v>3098</v>
      </c>
      <c r="T2750" s="29"/>
      <c r="U2750" s="30">
        <v>131500</v>
      </c>
      <c r="V2750" s="30">
        <v>131500</v>
      </c>
      <c r="W2750" s="30">
        <v>131500</v>
      </c>
      <c r="X2750" s="30">
        <v>131500</v>
      </c>
      <c r="Y2750" s="30">
        <v>131500</v>
      </c>
      <c r="Z2750" s="30">
        <v>131500</v>
      </c>
      <c r="AA2750" s="30">
        <v>114080</v>
      </c>
      <c r="AB2750" s="30">
        <v>126855</v>
      </c>
      <c r="AC2750" s="30">
        <v>131500</v>
      </c>
      <c r="AD2750" s="30">
        <v>131500</v>
      </c>
      <c r="AE2750" s="30">
        <v>131500</v>
      </c>
      <c r="AF2750" s="30">
        <v>131500</v>
      </c>
    </row>
    <row r="2751" spans="1:32" x14ac:dyDescent="0.45">
      <c r="A2751" s="29" t="s">
        <v>372</v>
      </c>
      <c r="B2751" s="29" t="s">
        <v>3022</v>
      </c>
      <c r="C2751" s="29" t="s">
        <v>3584</v>
      </c>
      <c r="D2751" s="29" t="s">
        <v>3585</v>
      </c>
      <c r="E2751" s="29" t="s">
        <v>3740</v>
      </c>
      <c r="F2751" s="29" t="s">
        <v>3741</v>
      </c>
      <c r="G2751" s="29" t="s">
        <v>3233</v>
      </c>
      <c r="H2751" s="29" t="s">
        <v>3234</v>
      </c>
      <c r="I2751" s="29" t="s">
        <v>3275</v>
      </c>
      <c r="J2751" s="29" t="s">
        <v>3276</v>
      </c>
      <c r="K2751" s="29" t="s">
        <v>3287</v>
      </c>
      <c r="L2751" s="29" t="s">
        <v>3101</v>
      </c>
      <c r="M2751" s="29" t="s">
        <v>3288</v>
      </c>
      <c r="N2751" s="29" t="s">
        <v>3289</v>
      </c>
      <c r="O2751" s="29" t="s">
        <v>3290</v>
      </c>
      <c r="P2751" s="29" t="s">
        <v>3291</v>
      </c>
      <c r="Q2751" s="29" t="s">
        <v>3209</v>
      </c>
      <c r="R2751" s="29" t="s">
        <v>3210</v>
      </c>
      <c r="S2751" s="29" t="s">
        <v>3098</v>
      </c>
      <c r="T2751" s="29"/>
      <c r="U2751" s="30">
        <v>1000</v>
      </c>
      <c r="V2751" s="30">
        <v>1000</v>
      </c>
      <c r="W2751" s="30">
        <v>1000</v>
      </c>
      <c r="X2751" s="30">
        <v>1000</v>
      </c>
      <c r="Y2751" s="30">
        <v>1000</v>
      </c>
      <c r="Z2751" s="30">
        <v>1000</v>
      </c>
      <c r="AA2751" s="30">
        <v>1000</v>
      </c>
      <c r="AB2751" s="30">
        <v>1000</v>
      </c>
      <c r="AC2751" s="30">
        <v>1000</v>
      </c>
      <c r="AD2751" s="30">
        <v>1000</v>
      </c>
      <c r="AE2751" s="30">
        <v>1000</v>
      </c>
      <c r="AF2751" s="30">
        <v>1000</v>
      </c>
    </row>
    <row r="2752" spans="1:32" x14ac:dyDescent="0.45">
      <c r="A2752" s="29" t="s">
        <v>372</v>
      </c>
      <c r="B2752" s="29" t="s">
        <v>3022</v>
      </c>
      <c r="C2752" s="29" t="s">
        <v>3299</v>
      </c>
      <c r="D2752" s="29" t="s">
        <v>3300</v>
      </c>
      <c r="E2752" s="29" t="s">
        <v>3320</v>
      </c>
      <c r="F2752" s="29" t="s">
        <v>3321</v>
      </c>
      <c r="G2752" s="29" t="s">
        <v>3200</v>
      </c>
      <c r="H2752" s="29" t="s">
        <v>3201</v>
      </c>
      <c r="I2752" s="29" t="s">
        <v>3202</v>
      </c>
      <c r="J2752" s="29" t="s">
        <v>3203</v>
      </c>
      <c r="K2752" s="29" t="s">
        <v>3221</v>
      </c>
      <c r="L2752" s="29" t="s">
        <v>3113</v>
      </c>
      <c r="M2752" s="29" t="s">
        <v>3222</v>
      </c>
      <c r="N2752" s="29" t="s">
        <v>3223</v>
      </c>
      <c r="O2752" s="29" t="s">
        <v>3224</v>
      </c>
      <c r="P2752" s="29" t="s">
        <v>3225</v>
      </c>
      <c r="Q2752" s="29" t="s">
        <v>3209</v>
      </c>
      <c r="R2752" s="29" t="s">
        <v>3210</v>
      </c>
      <c r="S2752" s="29" t="s">
        <v>3098</v>
      </c>
      <c r="T2752" s="29"/>
      <c r="U2752" s="30">
        <v>9473</v>
      </c>
      <c r="V2752" s="30">
        <v>9650</v>
      </c>
      <c r="W2752" s="30">
        <v>9975</v>
      </c>
      <c r="X2752" s="30">
        <v>9663</v>
      </c>
      <c r="Y2752" s="30">
        <v>9504</v>
      </c>
      <c r="Z2752" s="30">
        <v>9512</v>
      </c>
      <c r="AA2752" s="30">
        <v>10022</v>
      </c>
      <c r="AB2752" s="30">
        <v>12339</v>
      </c>
      <c r="AC2752" s="30">
        <v>11299</v>
      </c>
      <c r="AD2752" s="30">
        <v>13905</v>
      </c>
      <c r="AE2752" s="30">
        <v>11156</v>
      </c>
      <c r="AF2752" s="30">
        <v>11964</v>
      </c>
    </row>
    <row r="2753" spans="1:32" x14ac:dyDescent="0.45">
      <c r="A2753" s="29" t="s">
        <v>372</v>
      </c>
      <c r="B2753" s="29" t="s">
        <v>3022</v>
      </c>
      <c r="C2753" s="29" t="s">
        <v>3299</v>
      </c>
      <c r="D2753" s="29" t="s">
        <v>3300</v>
      </c>
      <c r="E2753" s="29" t="s">
        <v>3320</v>
      </c>
      <c r="F2753" s="29" t="s">
        <v>3321</v>
      </c>
      <c r="G2753" s="29" t="s">
        <v>3233</v>
      </c>
      <c r="H2753" s="29" t="s">
        <v>3234</v>
      </c>
      <c r="I2753" s="29" t="s">
        <v>3235</v>
      </c>
      <c r="J2753" s="29" t="s">
        <v>3236</v>
      </c>
      <c r="K2753" s="29" t="s">
        <v>3237</v>
      </c>
      <c r="L2753" s="29" t="s">
        <v>3107</v>
      </c>
      <c r="M2753" s="29" t="s">
        <v>3238</v>
      </c>
      <c r="N2753" s="29" t="s">
        <v>3239</v>
      </c>
      <c r="O2753" s="29" t="s">
        <v>3240</v>
      </c>
      <c r="P2753" s="29" t="s">
        <v>3241</v>
      </c>
      <c r="Q2753" s="29" t="s">
        <v>3209</v>
      </c>
      <c r="R2753" s="29" t="s">
        <v>3210</v>
      </c>
      <c r="S2753" s="29" t="s">
        <v>3098</v>
      </c>
      <c r="T2753" s="29"/>
      <c r="U2753" s="30">
        <v>2200</v>
      </c>
      <c r="V2753" s="30">
        <v>2200</v>
      </c>
      <c r="W2753" s="30">
        <v>2200</v>
      </c>
      <c r="X2753" s="30">
        <v>2200</v>
      </c>
      <c r="Y2753" s="30">
        <v>2200</v>
      </c>
      <c r="Z2753" s="30">
        <v>2200</v>
      </c>
      <c r="AA2753" s="30">
        <v>2200</v>
      </c>
      <c r="AB2753" s="30">
        <v>2200</v>
      </c>
      <c r="AC2753" s="30">
        <v>2200</v>
      </c>
      <c r="AD2753" s="30">
        <v>2200</v>
      </c>
      <c r="AE2753" s="30">
        <v>2200</v>
      </c>
      <c r="AF2753" s="30">
        <v>2200</v>
      </c>
    </row>
    <row r="2754" spans="1:32" x14ac:dyDescent="0.45">
      <c r="A2754" s="29" t="s">
        <v>372</v>
      </c>
      <c r="B2754" s="29" t="s">
        <v>3022</v>
      </c>
      <c r="C2754" s="29" t="s">
        <v>3299</v>
      </c>
      <c r="D2754" s="29" t="s">
        <v>3300</v>
      </c>
      <c r="E2754" s="29" t="s">
        <v>3320</v>
      </c>
      <c r="F2754" s="29" t="s">
        <v>3321</v>
      </c>
      <c r="G2754" s="29" t="s">
        <v>3233</v>
      </c>
      <c r="H2754" s="29" t="s">
        <v>3234</v>
      </c>
      <c r="I2754" s="29" t="s">
        <v>3242</v>
      </c>
      <c r="J2754" s="29" t="s">
        <v>3243</v>
      </c>
      <c r="K2754" s="29" t="s">
        <v>3244</v>
      </c>
      <c r="L2754" s="29" t="s">
        <v>3104</v>
      </c>
      <c r="M2754" s="29" t="s">
        <v>3436</v>
      </c>
      <c r="N2754" s="29" t="s">
        <v>3437</v>
      </c>
      <c r="O2754" s="29" t="s">
        <v>3438</v>
      </c>
      <c r="P2754" s="29" t="s">
        <v>3439</v>
      </c>
      <c r="Q2754" s="29" t="s">
        <v>3209</v>
      </c>
      <c r="R2754" s="29" t="s">
        <v>3210</v>
      </c>
      <c r="S2754" s="29" t="s">
        <v>3098</v>
      </c>
      <c r="T2754" s="29"/>
      <c r="U2754" s="30">
        <v>0</v>
      </c>
      <c r="V2754" s="30">
        <v>0</v>
      </c>
      <c r="W2754" s="30">
        <v>0</v>
      </c>
      <c r="X2754" s="30">
        <v>3000</v>
      </c>
      <c r="Y2754" s="30">
        <v>3000</v>
      </c>
      <c r="Z2754" s="30">
        <v>3000</v>
      </c>
      <c r="AA2754" s="30">
        <v>3000</v>
      </c>
      <c r="AB2754" s="30">
        <v>3000</v>
      </c>
      <c r="AC2754" s="30">
        <v>3000</v>
      </c>
      <c r="AD2754" s="30">
        <v>2225</v>
      </c>
      <c r="AE2754" s="30">
        <v>0</v>
      </c>
      <c r="AF2754" s="30">
        <v>0</v>
      </c>
    </row>
    <row r="2755" spans="1:32" x14ac:dyDescent="0.45">
      <c r="A2755" s="29" t="s">
        <v>372</v>
      </c>
      <c r="B2755" s="29" t="s">
        <v>3022</v>
      </c>
      <c r="C2755" s="29" t="s">
        <v>3299</v>
      </c>
      <c r="D2755" s="29" t="s">
        <v>3300</v>
      </c>
      <c r="E2755" s="29" t="s">
        <v>3320</v>
      </c>
      <c r="F2755" s="29" t="s">
        <v>3321</v>
      </c>
      <c r="G2755" s="29" t="s">
        <v>3233</v>
      </c>
      <c r="H2755" s="29" t="s">
        <v>3234</v>
      </c>
      <c r="I2755" s="29" t="s">
        <v>3242</v>
      </c>
      <c r="J2755" s="29" t="s">
        <v>3243</v>
      </c>
      <c r="K2755" s="29" t="s">
        <v>3252</v>
      </c>
      <c r="L2755" s="29" t="s">
        <v>3106</v>
      </c>
      <c r="M2755" s="29" t="s">
        <v>3253</v>
      </c>
      <c r="N2755" s="29" t="s">
        <v>3106</v>
      </c>
      <c r="O2755" s="29" t="s">
        <v>3812</v>
      </c>
      <c r="P2755" s="29" t="s">
        <v>3813</v>
      </c>
      <c r="Q2755" s="29" t="s">
        <v>3249</v>
      </c>
      <c r="R2755" s="29" t="s">
        <v>3210</v>
      </c>
      <c r="S2755" s="29" t="s">
        <v>3098</v>
      </c>
      <c r="T2755" s="29"/>
      <c r="U2755" s="30">
        <v>0</v>
      </c>
      <c r="V2755" s="30">
        <v>0</v>
      </c>
      <c r="W2755" s="30">
        <v>0</v>
      </c>
      <c r="X2755" s="30">
        <v>14412</v>
      </c>
      <c r="Y2755" s="30">
        <v>412</v>
      </c>
      <c r="Z2755" s="30">
        <v>404</v>
      </c>
      <c r="AA2755" s="30">
        <v>0</v>
      </c>
      <c r="AB2755" s="30">
        <v>0</v>
      </c>
      <c r="AC2755" s="30">
        <v>0</v>
      </c>
      <c r="AD2755" s="30">
        <v>0</v>
      </c>
      <c r="AE2755" s="30">
        <v>0</v>
      </c>
      <c r="AF2755" s="30">
        <v>0</v>
      </c>
    </row>
    <row r="2756" spans="1:32" x14ac:dyDescent="0.45">
      <c r="A2756" s="29" t="s">
        <v>372</v>
      </c>
      <c r="B2756" s="29" t="s">
        <v>3022</v>
      </c>
      <c r="C2756" s="29" t="s">
        <v>3299</v>
      </c>
      <c r="D2756" s="29" t="s">
        <v>3300</v>
      </c>
      <c r="E2756" s="29" t="s">
        <v>3320</v>
      </c>
      <c r="F2756" s="29" t="s">
        <v>3321</v>
      </c>
      <c r="G2756" s="29" t="s">
        <v>3233</v>
      </c>
      <c r="H2756" s="29" t="s">
        <v>3234</v>
      </c>
      <c r="I2756" s="29" t="s">
        <v>3242</v>
      </c>
      <c r="J2756" s="29" t="s">
        <v>3243</v>
      </c>
      <c r="K2756" s="29" t="s">
        <v>3252</v>
      </c>
      <c r="L2756" s="29" t="s">
        <v>3106</v>
      </c>
      <c r="M2756" s="29" t="s">
        <v>3253</v>
      </c>
      <c r="N2756" s="29" t="s">
        <v>3106</v>
      </c>
      <c r="O2756" s="29" t="s">
        <v>3812</v>
      </c>
      <c r="P2756" s="29" t="s">
        <v>3813</v>
      </c>
      <c r="Q2756" s="29" t="s">
        <v>3209</v>
      </c>
      <c r="R2756" s="29" t="s">
        <v>3210</v>
      </c>
      <c r="S2756" s="29" t="s">
        <v>3098</v>
      </c>
      <c r="T2756" s="29"/>
      <c r="U2756" s="30">
        <v>0</v>
      </c>
      <c r="V2756" s="30">
        <v>0</v>
      </c>
      <c r="W2756" s="30">
        <v>0</v>
      </c>
      <c r="X2756" s="30">
        <v>15000</v>
      </c>
      <c r="Y2756" s="30">
        <v>15000</v>
      </c>
      <c r="Z2756" s="30">
        <v>15000</v>
      </c>
      <c r="AA2756" s="30">
        <v>15000</v>
      </c>
      <c r="AB2756" s="30">
        <v>15000</v>
      </c>
      <c r="AC2756" s="30">
        <v>15000</v>
      </c>
      <c r="AD2756" s="30">
        <v>11129</v>
      </c>
      <c r="AE2756" s="30">
        <v>0</v>
      </c>
      <c r="AF2756" s="30">
        <v>0</v>
      </c>
    </row>
    <row r="2757" spans="1:32" x14ac:dyDescent="0.45">
      <c r="A2757" s="29" t="s">
        <v>372</v>
      </c>
      <c r="B2757" s="29" t="s">
        <v>3022</v>
      </c>
      <c r="C2757" s="29" t="s">
        <v>3299</v>
      </c>
      <c r="D2757" s="29" t="s">
        <v>3300</v>
      </c>
      <c r="E2757" s="29" t="s">
        <v>3320</v>
      </c>
      <c r="F2757" s="29" t="s">
        <v>3321</v>
      </c>
      <c r="G2757" s="29" t="s">
        <v>3233</v>
      </c>
      <c r="H2757" s="29" t="s">
        <v>3234</v>
      </c>
      <c r="I2757" s="29" t="s">
        <v>3262</v>
      </c>
      <c r="J2757" s="29" t="s">
        <v>3263</v>
      </c>
      <c r="K2757" s="29" t="s">
        <v>3264</v>
      </c>
      <c r="L2757" s="29" t="s">
        <v>3103</v>
      </c>
      <c r="M2757" s="29" t="s">
        <v>3326</v>
      </c>
      <c r="N2757" s="29" t="s">
        <v>3327</v>
      </c>
      <c r="O2757" s="29" t="s">
        <v>3328</v>
      </c>
      <c r="P2757" s="29" t="s">
        <v>3329</v>
      </c>
      <c r="Q2757" s="29" t="s">
        <v>3209</v>
      </c>
      <c r="R2757" s="29" t="s">
        <v>3210</v>
      </c>
      <c r="S2757" s="29" t="s">
        <v>3098</v>
      </c>
      <c r="T2757" s="29"/>
      <c r="U2757" s="30">
        <v>0</v>
      </c>
      <c r="V2757" s="30">
        <v>0</v>
      </c>
      <c r="W2757" s="30">
        <v>0</v>
      </c>
      <c r="X2757" s="30">
        <v>0</v>
      </c>
      <c r="Y2757" s="30">
        <v>0</v>
      </c>
      <c r="Z2757" s="30">
        <v>0</v>
      </c>
      <c r="AA2757" s="30">
        <v>0</v>
      </c>
      <c r="AB2757" s="30">
        <v>0</v>
      </c>
      <c r="AC2757" s="30">
        <v>0</v>
      </c>
      <c r="AD2757" s="30">
        <v>0</v>
      </c>
      <c r="AE2757" s="30">
        <v>0</v>
      </c>
      <c r="AF2757" s="30">
        <v>0</v>
      </c>
    </row>
    <row r="2758" spans="1:32" x14ac:dyDescent="0.45">
      <c r="A2758" s="29" t="s">
        <v>372</v>
      </c>
      <c r="B2758" s="29" t="s">
        <v>3022</v>
      </c>
      <c r="C2758" s="29" t="s">
        <v>3299</v>
      </c>
      <c r="D2758" s="29" t="s">
        <v>3300</v>
      </c>
      <c r="E2758" s="29" t="s">
        <v>3320</v>
      </c>
      <c r="F2758" s="29" t="s">
        <v>3321</v>
      </c>
      <c r="G2758" s="29" t="s">
        <v>3233</v>
      </c>
      <c r="H2758" s="29" t="s">
        <v>3234</v>
      </c>
      <c r="I2758" s="29" t="s">
        <v>3262</v>
      </c>
      <c r="J2758" s="29" t="s">
        <v>3263</v>
      </c>
      <c r="K2758" s="29" t="s">
        <v>3264</v>
      </c>
      <c r="L2758" s="29" t="s">
        <v>3103</v>
      </c>
      <c r="M2758" s="29" t="s">
        <v>3326</v>
      </c>
      <c r="N2758" s="29" t="s">
        <v>3327</v>
      </c>
      <c r="O2758" s="29" t="s">
        <v>3330</v>
      </c>
      <c r="P2758" s="29" t="s">
        <v>3331</v>
      </c>
      <c r="Q2758" s="29" t="s">
        <v>3209</v>
      </c>
      <c r="R2758" s="29" t="s">
        <v>3210</v>
      </c>
      <c r="S2758" s="29" t="s">
        <v>3098</v>
      </c>
      <c r="T2758" s="29"/>
      <c r="U2758" s="30">
        <v>0</v>
      </c>
      <c r="V2758" s="30">
        <v>0</v>
      </c>
      <c r="W2758" s="30">
        <v>0</v>
      </c>
      <c r="X2758" s="30">
        <v>0</v>
      </c>
      <c r="Y2758" s="30">
        <v>0</v>
      </c>
      <c r="Z2758" s="30">
        <v>0</v>
      </c>
      <c r="AA2758" s="30">
        <v>0</v>
      </c>
      <c r="AB2758" s="30">
        <v>0</v>
      </c>
      <c r="AC2758" s="30">
        <v>0</v>
      </c>
      <c r="AD2758" s="30">
        <v>0</v>
      </c>
      <c r="AE2758" s="30">
        <v>0</v>
      </c>
      <c r="AF2758" s="30">
        <v>0</v>
      </c>
    </row>
    <row r="2759" spans="1:32" x14ac:dyDescent="0.45">
      <c r="A2759" s="29" t="s">
        <v>372</v>
      </c>
      <c r="B2759" s="29" t="s">
        <v>3022</v>
      </c>
      <c r="C2759" s="29" t="s">
        <v>3299</v>
      </c>
      <c r="D2759" s="29" t="s">
        <v>3300</v>
      </c>
      <c r="E2759" s="29" t="s">
        <v>3320</v>
      </c>
      <c r="F2759" s="29" t="s">
        <v>3321</v>
      </c>
      <c r="G2759" s="29" t="s">
        <v>3233</v>
      </c>
      <c r="H2759" s="29" t="s">
        <v>3234</v>
      </c>
      <c r="I2759" s="29" t="s">
        <v>3262</v>
      </c>
      <c r="J2759" s="29" t="s">
        <v>3263</v>
      </c>
      <c r="K2759" s="29" t="s">
        <v>3264</v>
      </c>
      <c r="L2759" s="29" t="s">
        <v>3103</v>
      </c>
      <c r="M2759" s="29" t="s">
        <v>3326</v>
      </c>
      <c r="N2759" s="29" t="s">
        <v>3327</v>
      </c>
      <c r="O2759" s="29" t="s">
        <v>3332</v>
      </c>
      <c r="P2759" s="29" t="s">
        <v>3333</v>
      </c>
      <c r="Q2759" s="29" t="s">
        <v>3209</v>
      </c>
      <c r="R2759" s="29" t="s">
        <v>3210</v>
      </c>
      <c r="S2759" s="29" t="s">
        <v>3098</v>
      </c>
      <c r="T2759" s="29"/>
      <c r="U2759" s="30">
        <v>5500</v>
      </c>
      <c r="V2759" s="30">
        <v>5500</v>
      </c>
      <c r="W2759" s="30">
        <v>5500</v>
      </c>
      <c r="X2759" s="30">
        <v>5500</v>
      </c>
      <c r="Y2759" s="30">
        <v>5500</v>
      </c>
      <c r="Z2759" s="30">
        <v>5500</v>
      </c>
      <c r="AA2759" s="30">
        <v>5500</v>
      </c>
      <c r="AB2759" s="30">
        <v>5500</v>
      </c>
      <c r="AC2759" s="30">
        <v>5500</v>
      </c>
      <c r="AD2759" s="30">
        <v>5500</v>
      </c>
      <c r="AE2759" s="30">
        <v>5500</v>
      </c>
      <c r="AF2759" s="30">
        <v>5500</v>
      </c>
    </row>
    <row r="2760" spans="1:32" x14ac:dyDescent="0.45">
      <c r="A2760" s="29" t="s">
        <v>372</v>
      </c>
      <c r="B2760" s="29" t="s">
        <v>3022</v>
      </c>
      <c r="C2760" s="29" t="s">
        <v>3299</v>
      </c>
      <c r="D2760" s="29" t="s">
        <v>3300</v>
      </c>
      <c r="E2760" s="29" t="s">
        <v>3320</v>
      </c>
      <c r="F2760" s="29" t="s">
        <v>3321</v>
      </c>
      <c r="G2760" s="29" t="s">
        <v>3233</v>
      </c>
      <c r="H2760" s="29" t="s">
        <v>3234</v>
      </c>
      <c r="I2760" s="29" t="s">
        <v>3275</v>
      </c>
      <c r="J2760" s="29" t="s">
        <v>3276</v>
      </c>
      <c r="K2760" s="29" t="s">
        <v>3277</v>
      </c>
      <c r="L2760" s="29" t="s">
        <v>3100</v>
      </c>
      <c r="M2760" s="29" t="s">
        <v>3312</v>
      </c>
      <c r="N2760" s="29" t="s">
        <v>3313</v>
      </c>
      <c r="O2760" s="29" t="s">
        <v>3314</v>
      </c>
      <c r="P2760" s="29" t="s">
        <v>3315</v>
      </c>
      <c r="Q2760" s="29" t="s">
        <v>3209</v>
      </c>
      <c r="R2760" s="29" t="s">
        <v>3210</v>
      </c>
      <c r="S2760" s="29" t="s">
        <v>3098</v>
      </c>
      <c r="T2760" s="29"/>
      <c r="U2760" s="30">
        <v>19950</v>
      </c>
      <c r="V2760" s="30">
        <v>19950</v>
      </c>
      <c r="W2760" s="30">
        <v>19950</v>
      </c>
      <c r="X2760" s="30">
        <v>19950</v>
      </c>
      <c r="Y2760" s="30">
        <v>19950</v>
      </c>
      <c r="Z2760" s="30">
        <v>19950</v>
      </c>
      <c r="AA2760" s="30">
        <v>19950</v>
      </c>
      <c r="AB2760" s="30">
        <v>19950</v>
      </c>
      <c r="AC2760" s="30">
        <v>19950</v>
      </c>
      <c r="AD2760" s="30">
        <v>19950</v>
      </c>
      <c r="AE2760" s="30">
        <v>19950</v>
      </c>
      <c r="AF2760" s="30">
        <v>19950</v>
      </c>
    </row>
    <row r="2761" spans="1:32" x14ac:dyDescent="0.45">
      <c r="A2761" s="29" t="s">
        <v>372</v>
      </c>
      <c r="B2761" s="29" t="s">
        <v>3022</v>
      </c>
      <c r="C2761" s="29" t="s">
        <v>3299</v>
      </c>
      <c r="D2761" s="29" t="s">
        <v>3300</v>
      </c>
      <c r="E2761" s="29" t="s">
        <v>3320</v>
      </c>
      <c r="F2761" s="29" t="s">
        <v>3321</v>
      </c>
      <c r="G2761" s="29" t="s">
        <v>3233</v>
      </c>
      <c r="H2761" s="29" t="s">
        <v>3234</v>
      </c>
      <c r="I2761" s="29" t="s">
        <v>3275</v>
      </c>
      <c r="J2761" s="29" t="s">
        <v>3276</v>
      </c>
      <c r="K2761" s="29" t="s">
        <v>3282</v>
      </c>
      <c r="L2761" s="29" t="s">
        <v>3112</v>
      </c>
      <c r="M2761" s="29" t="s">
        <v>3283</v>
      </c>
      <c r="N2761" s="29" t="s">
        <v>3284</v>
      </c>
      <c r="O2761" s="29" t="s">
        <v>3285</v>
      </c>
      <c r="P2761" s="29" t="s">
        <v>3286</v>
      </c>
      <c r="Q2761" s="29" t="s">
        <v>3249</v>
      </c>
      <c r="R2761" s="29" t="s">
        <v>3210</v>
      </c>
      <c r="S2761" s="29" t="s">
        <v>3098</v>
      </c>
      <c r="T2761" s="29"/>
      <c r="U2761" s="30">
        <v>0</v>
      </c>
      <c r="V2761" s="30">
        <v>0</v>
      </c>
      <c r="W2761" s="30">
        <v>0</v>
      </c>
      <c r="X2761" s="30">
        <v>21000</v>
      </c>
      <c r="Y2761" s="30">
        <v>0</v>
      </c>
      <c r="Z2761" s="30">
        <v>0</v>
      </c>
      <c r="AA2761" s="30">
        <v>0</v>
      </c>
      <c r="AB2761" s="30">
        <v>0</v>
      </c>
      <c r="AC2761" s="30">
        <v>0</v>
      </c>
      <c r="AD2761" s="30">
        <v>0</v>
      </c>
      <c r="AE2761" s="30">
        <v>0</v>
      </c>
      <c r="AF2761" s="30">
        <v>0</v>
      </c>
    </row>
    <row r="2762" spans="1:32" x14ac:dyDescent="0.45">
      <c r="A2762" s="29" t="s">
        <v>372</v>
      </c>
      <c r="B2762" s="29" t="s">
        <v>3022</v>
      </c>
      <c r="C2762" s="29" t="s">
        <v>3299</v>
      </c>
      <c r="D2762" s="29" t="s">
        <v>3300</v>
      </c>
      <c r="E2762" s="29" t="s">
        <v>3320</v>
      </c>
      <c r="F2762" s="29" t="s">
        <v>3321</v>
      </c>
      <c r="G2762" s="29" t="s">
        <v>3233</v>
      </c>
      <c r="H2762" s="29" t="s">
        <v>3234</v>
      </c>
      <c r="I2762" s="29" t="s">
        <v>3275</v>
      </c>
      <c r="J2762" s="29" t="s">
        <v>3276</v>
      </c>
      <c r="K2762" s="29" t="s">
        <v>3282</v>
      </c>
      <c r="L2762" s="29" t="s">
        <v>3112</v>
      </c>
      <c r="M2762" s="29" t="s">
        <v>3283</v>
      </c>
      <c r="N2762" s="29" t="s">
        <v>3284</v>
      </c>
      <c r="O2762" s="29" t="s">
        <v>3285</v>
      </c>
      <c r="P2762" s="29" t="s">
        <v>3286</v>
      </c>
      <c r="Q2762" s="29" t="s">
        <v>3209</v>
      </c>
      <c r="R2762" s="29" t="s">
        <v>3210</v>
      </c>
      <c r="S2762" s="29" t="s">
        <v>3098</v>
      </c>
      <c r="T2762" s="29"/>
      <c r="U2762" s="30">
        <v>0</v>
      </c>
      <c r="V2762" s="30">
        <v>0</v>
      </c>
      <c r="W2762" s="30">
        <v>0</v>
      </c>
      <c r="X2762" s="30">
        <v>20000</v>
      </c>
      <c r="Y2762" s="30">
        <v>20000</v>
      </c>
      <c r="Z2762" s="30">
        <v>20000</v>
      </c>
      <c r="AA2762" s="30">
        <v>20000</v>
      </c>
      <c r="AB2762" s="30">
        <v>20000</v>
      </c>
      <c r="AC2762" s="30">
        <v>20000</v>
      </c>
      <c r="AD2762" s="30">
        <v>20000</v>
      </c>
      <c r="AE2762" s="30">
        <v>20000</v>
      </c>
      <c r="AF2762" s="30">
        <v>20000</v>
      </c>
    </row>
    <row r="2763" spans="1:32" x14ac:dyDescent="0.45">
      <c r="A2763" s="29" t="s">
        <v>372</v>
      </c>
      <c r="B2763" s="29" t="s">
        <v>3022</v>
      </c>
      <c r="C2763" s="29" t="s">
        <v>3299</v>
      </c>
      <c r="D2763" s="29" t="s">
        <v>3300</v>
      </c>
      <c r="E2763" s="29" t="s">
        <v>3320</v>
      </c>
      <c r="F2763" s="29" t="s">
        <v>3321</v>
      </c>
      <c r="G2763" s="29" t="s">
        <v>3233</v>
      </c>
      <c r="H2763" s="29" t="s">
        <v>3234</v>
      </c>
      <c r="I2763" s="29" t="s">
        <v>3275</v>
      </c>
      <c r="J2763" s="29" t="s">
        <v>3276</v>
      </c>
      <c r="K2763" s="29" t="s">
        <v>3287</v>
      </c>
      <c r="L2763" s="29" t="s">
        <v>3101</v>
      </c>
      <c r="M2763" s="29" t="s">
        <v>3578</v>
      </c>
      <c r="N2763" s="29" t="s">
        <v>3579</v>
      </c>
      <c r="O2763" s="29" t="s">
        <v>3580</v>
      </c>
      <c r="P2763" s="29" t="s">
        <v>3581</v>
      </c>
      <c r="Q2763" s="29" t="s">
        <v>3209</v>
      </c>
      <c r="R2763" s="29" t="s">
        <v>3210</v>
      </c>
      <c r="S2763" s="29" t="s">
        <v>3098</v>
      </c>
      <c r="T2763" s="29"/>
      <c r="U2763" s="30">
        <v>0</v>
      </c>
      <c r="V2763" s="30">
        <v>0</v>
      </c>
      <c r="W2763" s="30">
        <v>0</v>
      </c>
      <c r="X2763" s="30">
        <v>-7633</v>
      </c>
      <c r="Y2763" s="30">
        <v>-7633</v>
      </c>
      <c r="Z2763" s="30">
        <v>-7633</v>
      </c>
      <c r="AA2763" s="30">
        <v>-7641</v>
      </c>
      <c r="AB2763" s="30">
        <v>0</v>
      </c>
      <c r="AC2763" s="30">
        <v>0</v>
      </c>
      <c r="AD2763" s="30">
        <v>0</v>
      </c>
      <c r="AE2763" s="30">
        <v>0</v>
      </c>
      <c r="AF2763" s="30">
        <v>0</v>
      </c>
    </row>
    <row r="2764" spans="1:32" x14ac:dyDescent="0.45">
      <c r="A2764" s="29" t="s">
        <v>372</v>
      </c>
      <c r="B2764" s="29" t="s">
        <v>3022</v>
      </c>
      <c r="C2764" s="29" t="s">
        <v>3299</v>
      </c>
      <c r="D2764" s="29" t="s">
        <v>3300</v>
      </c>
      <c r="E2764" s="29" t="s">
        <v>3320</v>
      </c>
      <c r="F2764" s="29" t="s">
        <v>3321</v>
      </c>
      <c r="G2764" s="29" t="s">
        <v>3233</v>
      </c>
      <c r="H2764" s="29" t="s">
        <v>3234</v>
      </c>
      <c r="I2764" s="29" t="s">
        <v>3275</v>
      </c>
      <c r="J2764" s="29" t="s">
        <v>3276</v>
      </c>
      <c r="K2764" s="29" t="s">
        <v>3287</v>
      </c>
      <c r="L2764" s="29" t="s">
        <v>3101</v>
      </c>
      <c r="M2764" s="29" t="s">
        <v>3288</v>
      </c>
      <c r="N2764" s="29" t="s">
        <v>3289</v>
      </c>
      <c r="O2764" s="29" t="s">
        <v>3290</v>
      </c>
      <c r="P2764" s="29" t="s">
        <v>3291</v>
      </c>
      <c r="Q2764" s="29" t="s">
        <v>3209</v>
      </c>
      <c r="R2764" s="29" t="s">
        <v>3210</v>
      </c>
      <c r="S2764" s="29" t="s">
        <v>3098</v>
      </c>
      <c r="T2764" s="29"/>
      <c r="U2764" s="30">
        <v>0</v>
      </c>
      <c r="V2764" s="30">
        <v>0</v>
      </c>
      <c r="W2764" s="30">
        <v>0</v>
      </c>
      <c r="X2764" s="30">
        <v>1000</v>
      </c>
      <c r="Y2764" s="30">
        <v>1000</v>
      </c>
      <c r="Z2764" s="30">
        <v>1000</v>
      </c>
      <c r="AA2764" s="30">
        <v>1000</v>
      </c>
      <c r="AB2764" s="30">
        <v>1000</v>
      </c>
      <c r="AC2764" s="30">
        <v>1000</v>
      </c>
      <c r="AD2764" s="30">
        <v>1000</v>
      </c>
      <c r="AE2764" s="30">
        <v>1000</v>
      </c>
      <c r="AF2764" s="30">
        <v>1000</v>
      </c>
    </row>
    <row r="2765" spans="1:32" x14ac:dyDescent="0.45">
      <c r="A2765" s="29" t="s">
        <v>372</v>
      </c>
      <c r="B2765" s="29" t="s">
        <v>3022</v>
      </c>
      <c r="C2765" s="29" t="s">
        <v>3299</v>
      </c>
      <c r="D2765" s="29" t="s">
        <v>3300</v>
      </c>
      <c r="E2765" s="29" t="s">
        <v>3386</v>
      </c>
      <c r="F2765" s="29" t="s">
        <v>3387</v>
      </c>
      <c r="G2765" s="29" t="s">
        <v>3233</v>
      </c>
      <c r="H2765" s="29" t="s">
        <v>3234</v>
      </c>
      <c r="I2765" s="29" t="s">
        <v>3242</v>
      </c>
      <c r="J2765" s="29" t="s">
        <v>3243</v>
      </c>
      <c r="K2765" s="29" t="s">
        <v>3244</v>
      </c>
      <c r="L2765" s="29" t="s">
        <v>3104</v>
      </c>
      <c r="M2765" s="29" t="s">
        <v>3245</v>
      </c>
      <c r="N2765" s="29" t="s">
        <v>3246</v>
      </c>
      <c r="O2765" s="29" t="s">
        <v>3247</v>
      </c>
      <c r="P2765" s="29" t="s">
        <v>3248</v>
      </c>
      <c r="Q2765" s="29" t="s">
        <v>3209</v>
      </c>
      <c r="R2765" s="29" t="s">
        <v>3210</v>
      </c>
      <c r="S2765" s="29" t="s">
        <v>3098</v>
      </c>
      <c r="T2765" s="29"/>
      <c r="U2765" s="30">
        <v>5806</v>
      </c>
      <c r="V2765" s="30">
        <v>6000</v>
      </c>
      <c r="W2765" s="30">
        <v>6000</v>
      </c>
      <c r="X2765" s="30">
        <v>6000</v>
      </c>
      <c r="Y2765" s="30">
        <v>6000</v>
      </c>
      <c r="Z2765" s="30">
        <v>6000</v>
      </c>
      <c r="AA2765" s="30">
        <v>6000</v>
      </c>
      <c r="AB2765" s="30">
        <v>6000</v>
      </c>
      <c r="AC2765" s="30">
        <v>6000</v>
      </c>
      <c r="AD2765" s="30">
        <v>6000</v>
      </c>
      <c r="AE2765" s="30">
        <v>6000</v>
      </c>
      <c r="AF2765" s="30">
        <v>6000</v>
      </c>
    </row>
    <row r="2766" spans="1:32" x14ac:dyDescent="0.45">
      <c r="A2766" s="29" t="s">
        <v>372</v>
      </c>
      <c r="B2766" s="29" t="s">
        <v>3022</v>
      </c>
      <c r="C2766" s="29" t="s">
        <v>3299</v>
      </c>
      <c r="D2766" s="29" t="s">
        <v>3300</v>
      </c>
      <c r="E2766" s="29" t="s">
        <v>3386</v>
      </c>
      <c r="F2766" s="29" t="s">
        <v>3387</v>
      </c>
      <c r="G2766" s="29" t="s">
        <v>3233</v>
      </c>
      <c r="H2766" s="29" t="s">
        <v>3234</v>
      </c>
      <c r="I2766" s="29" t="s">
        <v>3242</v>
      </c>
      <c r="J2766" s="29" t="s">
        <v>3243</v>
      </c>
      <c r="K2766" s="29" t="s">
        <v>3244</v>
      </c>
      <c r="L2766" s="29" t="s">
        <v>3104</v>
      </c>
      <c r="M2766" s="29" t="s">
        <v>3245</v>
      </c>
      <c r="N2766" s="29" t="s">
        <v>3246</v>
      </c>
      <c r="O2766" s="29" t="s">
        <v>3701</v>
      </c>
      <c r="P2766" s="29" t="s">
        <v>3702</v>
      </c>
      <c r="Q2766" s="29" t="s">
        <v>3249</v>
      </c>
      <c r="R2766" s="29" t="s">
        <v>3210</v>
      </c>
      <c r="S2766" s="29" t="s">
        <v>3098</v>
      </c>
      <c r="T2766" s="29"/>
      <c r="U2766" s="30">
        <v>412</v>
      </c>
      <c r="V2766" s="30">
        <v>412</v>
      </c>
      <c r="W2766" s="30">
        <v>412</v>
      </c>
      <c r="X2766" s="30">
        <v>412</v>
      </c>
      <c r="Y2766" s="30">
        <v>412</v>
      </c>
      <c r="Z2766" s="30">
        <v>412</v>
      </c>
      <c r="AA2766" s="30">
        <v>404</v>
      </c>
      <c r="AB2766" s="30">
        <v>0</v>
      </c>
      <c r="AC2766" s="30">
        <v>0</v>
      </c>
      <c r="AD2766" s="30">
        <v>0</v>
      </c>
      <c r="AE2766" s="30">
        <v>0</v>
      </c>
      <c r="AF2766" s="30">
        <v>0</v>
      </c>
    </row>
    <row r="2767" spans="1:32" x14ac:dyDescent="0.45">
      <c r="A2767" s="29" t="s">
        <v>372</v>
      </c>
      <c r="B2767" s="29" t="s">
        <v>3022</v>
      </c>
      <c r="C2767" s="29" t="s">
        <v>3299</v>
      </c>
      <c r="D2767" s="29" t="s">
        <v>3300</v>
      </c>
      <c r="E2767" s="29" t="s">
        <v>3386</v>
      </c>
      <c r="F2767" s="29" t="s">
        <v>3387</v>
      </c>
      <c r="G2767" s="29" t="s">
        <v>3233</v>
      </c>
      <c r="H2767" s="29" t="s">
        <v>3234</v>
      </c>
      <c r="I2767" s="29" t="s">
        <v>3242</v>
      </c>
      <c r="J2767" s="29" t="s">
        <v>3243</v>
      </c>
      <c r="K2767" s="29" t="s">
        <v>3244</v>
      </c>
      <c r="L2767" s="29" t="s">
        <v>3104</v>
      </c>
      <c r="M2767" s="29" t="s">
        <v>3245</v>
      </c>
      <c r="N2767" s="29" t="s">
        <v>3246</v>
      </c>
      <c r="O2767" s="29" t="s">
        <v>3701</v>
      </c>
      <c r="P2767" s="29" t="s">
        <v>3702</v>
      </c>
      <c r="Q2767" s="29" t="s">
        <v>3209</v>
      </c>
      <c r="R2767" s="29" t="s">
        <v>3210</v>
      </c>
      <c r="S2767" s="29" t="s">
        <v>3098</v>
      </c>
      <c r="T2767" s="29"/>
      <c r="U2767" s="30">
        <v>484</v>
      </c>
      <c r="V2767" s="30">
        <v>0</v>
      </c>
      <c r="W2767" s="30">
        <v>0</v>
      </c>
      <c r="X2767" s="30">
        <v>0</v>
      </c>
      <c r="Y2767" s="30">
        <v>0</v>
      </c>
      <c r="Z2767" s="30">
        <v>0</v>
      </c>
      <c r="AA2767" s="30">
        <v>0</v>
      </c>
      <c r="AB2767" s="30">
        <v>0</v>
      </c>
      <c r="AC2767" s="30">
        <v>0</v>
      </c>
      <c r="AD2767" s="30">
        <v>0</v>
      </c>
      <c r="AE2767" s="30">
        <v>0</v>
      </c>
      <c r="AF2767" s="30">
        <v>0</v>
      </c>
    </row>
    <row r="2768" spans="1:32" x14ac:dyDescent="0.45">
      <c r="A2768" s="29" t="s">
        <v>372</v>
      </c>
      <c r="B2768" s="29" t="s">
        <v>3022</v>
      </c>
      <c r="C2768" s="29" t="s">
        <v>3299</v>
      </c>
      <c r="D2768" s="29" t="s">
        <v>3300</v>
      </c>
      <c r="E2768" s="29" t="s">
        <v>3386</v>
      </c>
      <c r="F2768" s="29" t="s">
        <v>3387</v>
      </c>
      <c r="G2768" s="29" t="s">
        <v>3233</v>
      </c>
      <c r="H2768" s="29" t="s">
        <v>3234</v>
      </c>
      <c r="I2768" s="29" t="s">
        <v>3242</v>
      </c>
      <c r="J2768" s="29" t="s">
        <v>3243</v>
      </c>
      <c r="K2768" s="29" t="s">
        <v>3252</v>
      </c>
      <c r="L2768" s="29" t="s">
        <v>3106</v>
      </c>
      <c r="M2768" s="29" t="s">
        <v>3253</v>
      </c>
      <c r="N2768" s="29" t="s">
        <v>3106</v>
      </c>
      <c r="O2768" s="29" t="s">
        <v>3256</v>
      </c>
      <c r="P2768" s="29" t="s">
        <v>3257</v>
      </c>
      <c r="Q2768" s="29" t="s">
        <v>3249</v>
      </c>
      <c r="R2768" s="29" t="s">
        <v>3210</v>
      </c>
      <c r="S2768" s="29" t="s">
        <v>3098</v>
      </c>
      <c r="T2768" s="29"/>
      <c r="U2768" s="30">
        <v>0</v>
      </c>
      <c r="V2768" s="30">
        <v>0</v>
      </c>
      <c r="W2768" s="30">
        <v>0</v>
      </c>
      <c r="X2768" s="30">
        <v>0</v>
      </c>
      <c r="Y2768" s="30">
        <v>0</v>
      </c>
      <c r="Z2768" s="30">
        <v>0</v>
      </c>
      <c r="AA2768" s="30">
        <v>0</v>
      </c>
      <c r="AB2768" s="30">
        <v>0</v>
      </c>
      <c r="AC2768" s="30">
        <v>24000</v>
      </c>
      <c r="AD2768" s="30">
        <v>0</v>
      </c>
      <c r="AE2768" s="30">
        <v>0</v>
      </c>
      <c r="AF2768" s="30">
        <v>0</v>
      </c>
    </row>
    <row r="2769" spans="1:32" x14ac:dyDescent="0.45">
      <c r="A2769" s="29" t="s">
        <v>372</v>
      </c>
      <c r="B2769" s="29" t="s">
        <v>3022</v>
      </c>
      <c r="C2769" s="29" t="s">
        <v>3299</v>
      </c>
      <c r="D2769" s="29" t="s">
        <v>3300</v>
      </c>
      <c r="E2769" s="29" t="s">
        <v>3386</v>
      </c>
      <c r="F2769" s="29" t="s">
        <v>3387</v>
      </c>
      <c r="G2769" s="29" t="s">
        <v>3233</v>
      </c>
      <c r="H2769" s="29" t="s">
        <v>3234</v>
      </c>
      <c r="I2769" s="29" t="s">
        <v>3242</v>
      </c>
      <c r="J2769" s="29" t="s">
        <v>3243</v>
      </c>
      <c r="K2769" s="29" t="s">
        <v>3252</v>
      </c>
      <c r="L2769" s="29" t="s">
        <v>3106</v>
      </c>
      <c r="M2769" s="29" t="s">
        <v>3253</v>
      </c>
      <c r="N2769" s="29" t="s">
        <v>3106</v>
      </c>
      <c r="O2769" s="29" t="s">
        <v>3256</v>
      </c>
      <c r="P2769" s="29" t="s">
        <v>3257</v>
      </c>
      <c r="Q2769" s="29" t="s">
        <v>3209</v>
      </c>
      <c r="R2769" s="29" t="s">
        <v>3210</v>
      </c>
      <c r="S2769" s="29" t="s">
        <v>3098</v>
      </c>
      <c r="T2769" s="29"/>
      <c r="U2769" s="30">
        <v>0</v>
      </c>
      <c r="V2769" s="30">
        <v>0</v>
      </c>
      <c r="W2769" s="30">
        <v>0</v>
      </c>
      <c r="X2769" s="30">
        <v>0</v>
      </c>
      <c r="Y2769" s="30">
        <v>0</v>
      </c>
      <c r="Z2769" s="30">
        <v>0</v>
      </c>
      <c r="AA2769" s="30">
        <v>0</v>
      </c>
      <c r="AB2769" s="30">
        <v>0</v>
      </c>
      <c r="AC2769" s="30">
        <v>16433</v>
      </c>
      <c r="AD2769" s="30">
        <v>17000</v>
      </c>
      <c r="AE2769" s="30">
        <v>17000</v>
      </c>
      <c r="AF2769" s="30">
        <v>17000</v>
      </c>
    </row>
    <row r="2770" spans="1:32" x14ac:dyDescent="0.45">
      <c r="A2770" s="29" t="s">
        <v>372</v>
      </c>
      <c r="B2770" s="29" t="s">
        <v>3022</v>
      </c>
      <c r="C2770" s="29" t="s">
        <v>3299</v>
      </c>
      <c r="D2770" s="29" t="s">
        <v>3300</v>
      </c>
      <c r="E2770" s="29" t="s">
        <v>3386</v>
      </c>
      <c r="F2770" s="29" t="s">
        <v>3387</v>
      </c>
      <c r="G2770" s="29" t="s">
        <v>3233</v>
      </c>
      <c r="H2770" s="29" t="s">
        <v>3234</v>
      </c>
      <c r="I2770" s="29" t="s">
        <v>3242</v>
      </c>
      <c r="J2770" s="29" t="s">
        <v>3243</v>
      </c>
      <c r="K2770" s="29" t="s">
        <v>3258</v>
      </c>
      <c r="L2770" s="29" t="s">
        <v>3105</v>
      </c>
      <c r="M2770" s="29" t="s">
        <v>3259</v>
      </c>
      <c r="N2770" s="29" t="s">
        <v>3105</v>
      </c>
      <c r="O2770" s="29" t="s">
        <v>3260</v>
      </c>
      <c r="P2770" s="29" t="s">
        <v>3261</v>
      </c>
      <c r="Q2770" s="29" t="s">
        <v>3209</v>
      </c>
      <c r="R2770" s="29" t="s">
        <v>3210</v>
      </c>
      <c r="S2770" s="29" t="s">
        <v>3098</v>
      </c>
      <c r="T2770" s="29"/>
      <c r="U2770" s="30">
        <v>3000</v>
      </c>
      <c r="V2770" s="30">
        <v>3000</v>
      </c>
      <c r="W2770" s="30">
        <v>3000</v>
      </c>
      <c r="X2770" s="30">
        <v>3000</v>
      </c>
      <c r="Y2770" s="30">
        <v>3000</v>
      </c>
      <c r="Z2770" s="30">
        <v>3000</v>
      </c>
      <c r="AA2770" s="30">
        <v>3000</v>
      </c>
      <c r="AB2770" s="30">
        <v>3000</v>
      </c>
      <c r="AC2770" s="30">
        <v>10734</v>
      </c>
      <c r="AD2770" s="30">
        <v>11000</v>
      </c>
      <c r="AE2770" s="30">
        <v>11000</v>
      </c>
      <c r="AF2770" s="30">
        <v>11000</v>
      </c>
    </row>
    <row r="2771" spans="1:32" x14ac:dyDescent="0.45">
      <c r="A2771" s="29" t="s">
        <v>372</v>
      </c>
      <c r="B2771" s="29" t="s">
        <v>3022</v>
      </c>
      <c r="C2771" s="29" t="s">
        <v>3299</v>
      </c>
      <c r="D2771" s="29" t="s">
        <v>3300</v>
      </c>
      <c r="E2771" s="29" t="s">
        <v>3386</v>
      </c>
      <c r="F2771" s="29" t="s">
        <v>3387</v>
      </c>
      <c r="G2771" s="29" t="s">
        <v>3233</v>
      </c>
      <c r="H2771" s="29" t="s">
        <v>3234</v>
      </c>
      <c r="I2771" s="29" t="s">
        <v>3275</v>
      </c>
      <c r="J2771" s="29" t="s">
        <v>3276</v>
      </c>
      <c r="K2771" s="29" t="s">
        <v>3277</v>
      </c>
      <c r="L2771" s="29" t="s">
        <v>3100</v>
      </c>
      <c r="M2771" s="29" t="s">
        <v>3312</v>
      </c>
      <c r="N2771" s="29" t="s">
        <v>3313</v>
      </c>
      <c r="O2771" s="29" t="s">
        <v>3314</v>
      </c>
      <c r="P2771" s="29" t="s">
        <v>3315</v>
      </c>
      <c r="Q2771" s="29" t="s">
        <v>3249</v>
      </c>
      <c r="R2771" s="29" t="s">
        <v>3210</v>
      </c>
      <c r="S2771" s="29" t="s">
        <v>3098</v>
      </c>
      <c r="T2771" s="29"/>
      <c r="U2771" s="30">
        <v>2198</v>
      </c>
      <c r="V2771" s="30">
        <v>2198</v>
      </c>
      <c r="W2771" s="30">
        <v>2198</v>
      </c>
      <c r="X2771" s="30">
        <v>2198</v>
      </c>
      <c r="Y2771" s="30">
        <v>2198</v>
      </c>
      <c r="Z2771" s="30">
        <v>2198</v>
      </c>
      <c r="AA2771" s="30">
        <v>2174</v>
      </c>
      <c r="AB2771" s="30">
        <v>962</v>
      </c>
      <c r="AC2771" s="30">
        <v>21000</v>
      </c>
      <c r="AD2771" s="30">
        <v>0</v>
      </c>
      <c r="AE2771" s="30">
        <v>0</v>
      </c>
      <c r="AF2771" s="30">
        <v>0</v>
      </c>
    </row>
    <row r="2772" spans="1:32" x14ac:dyDescent="0.45">
      <c r="A2772" s="29" t="s">
        <v>372</v>
      </c>
      <c r="B2772" s="29" t="s">
        <v>3022</v>
      </c>
      <c r="C2772" s="29" t="s">
        <v>3299</v>
      </c>
      <c r="D2772" s="29" t="s">
        <v>3300</v>
      </c>
      <c r="E2772" s="29" t="s">
        <v>3386</v>
      </c>
      <c r="F2772" s="29" t="s">
        <v>3387</v>
      </c>
      <c r="G2772" s="29" t="s">
        <v>3233</v>
      </c>
      <c r="H2772" s="29" t="s">
        <v>3234</v>
      </c>
      <c r="I2772" s="29" t="s">
        <v>3275</v>
      </c>
      <c r="J2772" s="29" t="s">
        <v>3276</v>
      </c>
      <c r="K2772" s="29" t="s">
        <v>3277</v>
      </c>
      <c r="L2772" s="29" t="s">
        <v>3100</v>
      </c>
      <c r="M2772" s="29" t="s">
        <v>3312</v>
      </c>
      <c r="N2772" s="29" t="s">
        <v>3313</v>
      </c>
      <c r="O2772" s="29" t="s">
        <v>3314</v>
      </c>
      <c r="P2772" s="29" t="s">
        <v>3315</v>
      </c>
      <c r="Q2772" s="29" t="s">
        <v>3209</v>
      </c>
      <c r="R2772" s="29" t="s">
        <v>3210</v>
      </c>
      <c r="S2772" s="29" t="s">
        <v>3098</v>
      </c>
      <c r="T2772" s="29"/>
      <c r="U2772" s="30">
        <v>31613</v>
      </c>
      <c r="V2772" s="30">
        <v>30000</v>
      </c>
      <c r="W2772" s="30">
        <v>30000</v>
      </c>
      <c r="X2772" s="30">
        <v>30000</v>
      </c>
      <c r="Y2772" s="30">
        <v>30000</v>
      </c>
      <c r="Z2772" s="30">
        <v>30000</v>
      </c>
      <c r="AA2772" s="30">
        <v>30000</v>
      </c>
      <c r="AB2772" s="30">
        <v>30000</v>
      </c>
      <c r="AC2772" s="30">
        <v>60450</v>
      </c>
      <c r="AD2772" s="30">
        <v>61500</v>
      </c>
      <c r="AE2772" s="30">
        <v>61500</v>
      </c>
      <c r="AF2772" s="30">
        <v>61500</v>
      </c>
    </row>
    <row r="2773" spans="1:32" x14ac:dyDescent="0.45">
      <c r="A2773" s="29" t="s">
        <v>372</v>
      </c>
      <c r="B2773" s="29" t="s">
        <v>3022</v>
      </c>
      <c r="C2773" s="29" t="s">
        <v>3299</v>
      </c>
      <c r="D2773" s="29" t="s">
        <v>3300</v>
      </c>
      <c r="E2773" s="29" t="s">
        <v>3386</v>
      </c>
      <c r="F2773" s="29" t="s">
        <v>3387</v>
      </c>
      <c r="G2773" s="29" t="s">
        <v>3233</v>
      </c>
      <c r="H2773" s="29" t="s">
        <v>3234</v>
      </c>
      <c r="I2773" s="29" t="s">
        <v>3275</v>
      </c>
      <c r="J2773" s="29" t="s">
        <v>3276</v>
      </c>
      <c r="K2773" s="29" t="s">
        <v>3282</v>
      </c>
      <c r="L2773" s="29" t="s">
        <v>3112</v>
      </c>
      <c r="M2773" s="29" t="s">
        <v>3283</v>
      </c>
      <c r="N2773" s="29" t="s">
        <v>3284</v>
      </c>
      <c r="O2773" s="29" t="s">
        <v>3285</v>
      </c>
      <c r="P2773" s="29" t="s">
        <v>3286</v>
      </c>
      <c r="Q2773" s="29" t="s">
        <v>3209</v>
      </c>
      <c r="R2773" s="29" t="s">
        <v>3210</v>
      </c>
      <c r="S2773" s="29" t="s">
        <v>3098</v>
      </c>
      <c r="T2773" s="29"/>
      <c r="U2773" s="30">
        <v>18709</v>
      </c>
      <c r="V2773" s="30">
        <v>20000</v>
      </c>
      <c r="W2773" s="30">
        <v>20000</v>
      </c>
      <c r="X2773" s="30">
        <v>20000</v>
      </c>
      <c r="Y2773" s="30">
        <v>20000</v>
      </c>
      <c r="Z2773" s="30">
        <v>20000</v>
      </c>
      <c r="AA2773" s="30">
        <v>20000</v>
      </c>
      <c r="AB2773" s="30">
        <v>20000</v>
      </c>
      <c r="AC2773" s="30">
        <v>20000</v>
      </c>
      <c r="AD2773" s="30">
        <v>20000</v>
      </c>
      <c r="AE2773" s="30">
        <v>20000</v>
      </c>
      <c r="AF2773" s="30">
        <v>20000</v>
      </c>
    </row>
    <row r="2774" spans="1:32" x14ac:dyDescent="0.45">
      <c r="A2774" s="29" t="s">
        <v>372</v>
      </c>
      <c r="B2774" s="29" t="s">
        <v>3022</v>
      </c>
      <c r="C2774" s="29" t="s">
        <v>3299</v>
      </c>
      <c r="D2774" s="29" t="s">
        <v>3300</v>
      </c>
      <c r="E2774" s="29" t="s">
        <v>3386</v>
      </c>
      <c r="F2774" s="29" t="s">
        <v>3387</v>
      </c>
      <c r="G2774" s="29" t="s">
        <v>3233</v>
      </c>
      <c r="H2774" s="29" t="s">
        <v>3234</v>
      </c>
      <c r="I2774" s="29" t="s">
        <v>3275</v>
      </c>
      <c r="J2774" s="29" t="s">
        <v>3276</v>
      </c>
      <c r="K2774" s="29" t="s">
        <v>3287</v>
      </c>
      <c r="L2774" s="29" t="s">
        <v>3101</v>
      </c>
      <c r="M2774" s="29" t="s">
        <v>3288</v>
      </c>
      <c r="N2774" s="29" t="s">
        <v>3289</v>
      </c>
      <c r="O2774" s="29" t="s">
        <v>3290</v>
      </c>
      <c r="P2774" s="29" t="s">
        <v>3291</v>
      </c>
      <c r="Q2774" s="29" t="s">
        <v>3209</v>
      </c>
      <c r="R2774" s="29" t="s">
        <v>3210</v>
      </c>
      <c r="S2774" s="29" t="s">
        <v>3098</v>
      </c>
      <c r="T2774" s="29"/>
      <c r="U2774" s="30">
        <v>1000</v>
      </c>
      <c r="V2774" s="30">
        <v>1000</v>
      </c>
      <c r="W2774" s="30">
        <v>1000</v>
      </c>
      <c r="X2774" s="30">
        <v>1000</v>
      </c>
      <c r="Y2774" s="30">
        <v>1000</v>
      </c>
      <c r="Z2774" s="30">
        <v>1000</v>
      </c>
      <c r="AA2774" s="30">
        <v>1000</v>
      </c>
      <c r="AB2774" s="30">
        <v>1000</v>
      </c>
      <c r="AC2774" s="30">
        <v>1000</v>
      </c>
      <c r="AD2774" s="30">
        <v>1000</v>
      </c>
      <c r="AE2774" s="30">
        <v>1000</v>
      </c>
      <c r="AF2774" s="30">
        <v>1000</v>
      </c>
    </row>
    <row r="2775" spans="1:32" x14ac:dyDescent="0.45">
      <c r="A2775" s="29" t="s">
        <v>372</v>
      </c>
      <c r="B2775" s="29" t="s">
        <v>3022</v>
      </c>
      <c r="C2775" s="29" t="s">
        <v>3211</v>
      </c>
      <c r="D2775" s="29" t="s">
        <v>3212</v>
      </c>
      <c r="E2775" s="29" t="s">
        <v>3213</v>
      </c>
      <c r="F2775" s="29" t="s">
        <v>982</v>
      </c>
      <c r="G2775" s="29" t="s">
        <v>3200</v>
      </c>
      <c r="H2775" s="29" t="s">
        <v>3201</v>
      </c>
      <c r="I2775" s="29" t="s">
        <v>3202</v>
      </c>
      <c r="J2775" s="29" t="s">
        <v>3203</v>
      </c>
      <c r="K2775" s="29" t="s">
        <v>3204</v>
      </c>
      <c r="L2775" s="29" t="s">
        <v>3109</v>
      </c>
      <c r="M2775" s="29" t="s">
        <v>3205</v>
      </c>
      <c r="N2775" s="29" t="s">
        <v>3206</v>
      </c>
      <c r="O2775" s="29" t="s">
        <v>3214</v>
      </c>
      <c r="P2775" s="29" t="s">
        <v>3215</v>
      </c>
      <c r="Q2775" s="29" t="s">
        <v>3209</v>
      </c>
      <c r="R2775" s="29" t="s">
        <v>3210</v>
      </c>
      <c r="S2775" s="29" t="s">
        <v>3098</v>
      </c>
      <c r="T2775" s="29"/>
      <c r="U2775" s="30">
        <v>0</v>
      </c>
      <c r="V2775" s="30">
        <v>0</v>
      </c>
      <c r="W2775" s="30">
        <v>0</v>
      </c>
      <c r="X2775" s="30">
        <v>0</v>
      </c>
      <c r="Y2775" s="30">
        <v>0</v>
      </c>
      <c r="Z2775" s="30">
        <v>0</v>
      </c>
      <c r="AA2775" s="30">
        <v>0</v>
      </c>
      <c r="AB2775" s="30">
        <v>0</v>
      </c>
      <c r="AC2775" s="30">
        <v>0</v>
      </c>
      <c r="AD2775" s="30">
        <v>0</v>
      </c>
      <c r="AE2775" s="30">
        <v>0</v>
      </c>
      <c r="AF2775" s="30">
        <v>50</v>
      </c>
    </row>
    <row r="2776" spans="1:32" x14ac:dyDescent="0.45">
      <c r="A2776" s="29" t="s">
        <v>372</v>
      </c>
      <c r="B2776" s="29" t="s">
        <v>3022</v>
      </c>
      <c r="C2776" s="29" t="s">
        <v>3211</v>
      </c>
      <c r="D2776" s="29" t="s">
        <v>3212</v>
      </c>
      <c r="E2776" s="29" t="s">
        <v>3213</v>
      </c>
      <c r="F2776" s="29" t="s">
        <v>982</v>
      </c>
      <c r="G2776" s="29" t="s">
        <v>3200</v>
      </c>
      <c r="H2776" s="29" t="s">
        <v>3201</v>
      </c>
      <c r="I2776" s="29" t="s">
        <v>3226</v>
      </c>
      <c r="J2776" s="29" t="s">
        <v>3227</v>
      </c>
      <c r="K2776" s="29" t="s">
        <v>3228</v>
      </c>
      <c r="L2776" s="29" t="s">
        <v>3111</v>
      </c>
      <c r="M2776" s="29" t="s">
        <v>3229</v>
      </c>
      <c r="N2776" s="29" t="s">
        <v>3230</v>
      </c>
      <c r="O2776" s="29" t="s">
        <v>3231</v>
      </c>
      <c r="P2776" s="29" t="s">
        <v>3232</v>
      </c>
      <c r="Q2776" s="29" t="s">
        <v>3209</v>
      </c>
      <c r="R2776" s="29" t="s">
        <v>3210</v>
      </c>
      <c r="S2776" s="29" t="s">
        <v>3098</v>
      </c>
      <c r="T2776" s="29"/>
      <c r="U2776" s="30">
        <v>0</v>
      </c>
      <c r="V2776" s="30">
        <v>0</v>
      </c>
      <c r="W2776" s="30">
        <v>0</v>
      </c>
      <c r="X2776" s="30">
        <v>0</v>
      </c>
      <c r="Y2776" s="30">
        <v>0</v>
      </c>
      <c r="Z2776" s="30">
        <v>0</v>
      </c>
      <c r="AA2776" s="30">
        <v>0</v>
      </c>
      <c r="AB2776" s="30">
        <v>120</v>
      </c>
      <c r="AC2776" s="30">
        <v>0</v>
      </c>
      <c r="AD2776" s="30">
        <v>0</v>
      </c>
      <c r="AE2776" s="30">
        <v>0</v>
      </c>
      <c r="AF2776" s="30">
        <v>0</v>
      </c>
    </row>
    <row r="2777" spans="1:32" x14ac:dyDescent="0.45">
      <c r="A2777" s="29" t="s">
        <v>372</v>
      </c>
      <c r="B2777" s="29" t="s">
        <v>3022</v>
      </c>
      <c r="C2777" s="29" t="s">
        <v>3460</v>
      </c>
      <c r="D2777" s="29" t="s">
        <v>3461</v>
      </c>
      <c r="E2777" s="29" t="s">
        <v>3531</v>
      </c>
      <c r="F2777" s="29" t="s">
        <v>3532</v>
      </c>
      <c r="G2777" s="29" t="s">
        <v>3233</v>
      </c>
      <c r="H2777" s="29" t="s">
        <v>3234</v>
      </c>
      <c r="I2777" s="29" t="s">
        <v>3242</v>
      </c>
      <c r="J2777" s="29" t="s">
        <v>3243</v>
      </c>
      <c r="K2777" s="29" t="s">
        <v>3244</v>
      </c>
      <c r="L2777" s="29" t="s">
        <v>3104</v>
      </c>
      <c r="M2777" s="29" t="s">
        <v>3245</v>
      </c>
      <c r="N2777" s="29" t="s">
        <v>3246</v>
      </c>
      <c r="O2777" s="29" t="s">
        <v>3247</v>
      </c>
      <c r="P2777" s="29" t="s">
        <v>3248</v>
      </c>
      <c r="Q2777" s="29" t="s">
        <v>3249</v>
      </c>
      <c r="R2777" s="29" t="s">
        <v>3210</v>
      </c>
      <c r="S2777" s="29" t="s">
        <v>3098</v>
      </c>
      <c r="T2777" s="29"/>
      <c r="U2777" s="30">
        <v>294</v>
      </c>
      <c r="V2777" s="30">
        <v>294</v>
      </c>
      <c r="W2777" s="30">
        <v>294</v>
      </c>
      <c r="X2777" s="30">
        <v>294</v>
      </c>
      <c r="Y2777" s="30">
        <v>294</v>
      </c>
      <c r="Z2777" s="30">
        <v>294</v>
      </c>
      <c r="AA2777" s="30">
        <v>294</v>
      </c>
      <c r="AB2777" s="30">
        <v>294</v>
      </c>
      <c r="AC2777" s="30">
        <v>294</v>
      </c>
      <c r="AD2777" s="30">
        <v>294</v>
      </c>
      <c r="AE2777" s="30">
        <v>294</v>
      </c>
      <c r="AF2777" s="30">
        <v>294</v>
      </c>
    </row>
    <row r="2778" spans="1:32" x14ac:dyDescent="0.45">
      <c r="A2778" s="29" t="s">
        <v>372</v>
      </c>
      <c r="B2778" s="29" t="s">
        <v>3022</v>
      </c>
      <c r="C2778" s="29" t="s">
        <v>3460</v>
      </c>
      <c r="D2778" s="29" t="s">
        <v>3461</v>
      </c>
      <c r="E2778" s="29" t="s">
        <v>3531</v>
      </c>
      <c r="F2778" s="29" t="s">
        <v>3532</v>
      </c>
      <c r="G2778" s="29" t="s">
        <v>3233</v>
      </c>
      <c r="H2778" s="29" t="s">
        <v>3234</v>
      </c>
      <c r="I2778" s="29" t="s">
        <v>3242</v>
      </c>
      <c r="J2778" s="29" t="s">
        <v>3243</v>
      </c>
      <c r="K2778" s="29" t="s">
        <v>3244</v>
      </c>
      <c r="L2778" s="29" t="s">
        <v>3104</v>
      </c>
      <c r="M2778" s="29" t="s">
        <v>3245</v>
      </c>
      <c r="N2778" s="29" t="s">
        <v>3246</v>
      </c>
      <c r="O2778" s="29" t="s">
        <v>3247</v>
      </c>
      <c r="P2778" s="29" t="s">
        <v>3248</v>
      </c>
      <c r="Q2778" s="29" t="s">
        <v>3209</v>
      </c>
      <c r="R2778" s="29" t="s">
        <v>3210</v>
      </c>
      <c r="S2778" s="29" t="s">
        <v>3098</v>
      </c>
      <c r="T2778" s="29"/>
      <c r="U2778" s="30">
        <v>4000</v>
      </c>
      <c r="V2778" s="30">
        <v>4000</v>
      </c>
      <c r="W2778" s="30">
        <v>4000</v>
      </c>
      <c r="X2778" s="30">
        <v>4000</v>
      </c>
      <c r="Y2778" s="30">
        <v>4000</v>
      </c>
      <c r="Z2778" s="30">
        <v>132</v>
      </c>
      <c r="AA2778" s="30">
        <v>0</v>
      </c>
      <c r="AB2778" s="30">
        <v>0</v>
      </c>
      <c r="AC2778" s="30">
        <v>4000</v>
      </c>
      <c r="AD2778" s="30">
        <v>4000</v>
      </c>
      <c r="AE2778" s="30">
        <v>4000</v>
      </c>
      <c r="AF2778" s="30">
        <v>4000</v>
      </c>
    </row>
    <row r="2779" spans="1:32" x14ac:dyDescent="0.45">
      <c r="A2779" s="29" t="s">
        <v>372</v>
      </c>
      <c r="B2779" s="29" t="s">
        <v>3022</v>
      </c>
      <c r="C2779" s="29" t="s">
        <v>3460</v>
      </c>
      <c r="D2779" s="29" t="s">
        <v>3461</v>
      </c>
      <c r="E2779" s="29" t="s">
        <v>3531</v>
      </c>
      <c r="F2779" s="29" t="s">
        <v>3532</v>
      </c>
      <c r="G2779" s="29" t="s">
        <v>3233</v>
      </c>
      <c r="H2779" s="29" t="s">
        <v>3234</v>
      </c>
      <c r="I2779" s="29" t="s">
        <v>3242</v>
      </c>
      <c r="J2779" s="29" t="s">
        <v>3243</v>
      </c>
      <c r="K2779" s="29" t="s">
        <v>3244</v>
      </c>
      <c r="L2779" s="29" t="s">
        <v>3104</v>
      </c>
      <c r="M2779" s="29" t="s">
        <v>3245</v>
      </c>
      <c r="N2779" s="29" t="s">
        <v>3246</v>
      </c>
      <c r="O2779" s="29" t="s">
        <v>3250</v>
      </c>
      <c r="P2779" s="29" t="s">
        <v>3251</v>
      </c>
      <c r="Q2779" s="29" t="s">
        <v>3249</v>
      </c>
      <c r="R2779" s="29" t="s">
        <v>3210</v>
      </c>
      <c r="S2779" s="29" t="s">
        <v>3098</v>
      </c>
      <c r="T2779" s="29"/>
      <c r="U2779" s="30">
        <v>412</v>
      </c>
      <c r="V2779" s="30">
        <v>412</v>
      </c>
      <c r="W2779" s="30">
        <v>412</v>
      </c>
      <c r="X2779" s="30">
        <v>412</v>
      </c>
      <c r="Y2779" s="30">
        <v>412</v>
      </c>
      <c r="Z2779" s="30">
        <v>412</v>
      </c>
      <c r="AA2779" s="30">
        <v>412</v>
      </c>
      <c r="AB2779" s="30">
        <v>412</v>
      </c>
      <c r="AC2779" s="30">
        <v>412</v>
      </c>
      <c r="AD2779" s="30">
        <v>412</v>
      </c>
      <c r="AE2779" s="30">
        <v>412</v>
      </c>
      <c r="AF2779" s="30">
        <v>412</v>
      </c>
    </row>
    <row r="2780" spans="1:32" x14ac:dyDescent="0.45">
      <c r="A2780" s="29" t="s">
        <v>372</v>
      </c>
      <c r="B2780" s="29" t="s">
        <v>3022</v>
      </c>
      <c r="C2780" s="29" t="s">
        <v>3460</v>
      </c>
      <c r="D2780" s="29" t="s">
        <v>3461</v>
      </c>
      <c r="E2780" s="29" t="s">
        <v>3531</v>
      </c>
      <c r="F2780" s="29" t="s">
        <v>3532</v>
      </c>
      <c r="G2780" s="29" t="s">
        <v>3233</v>
      </c>
      <c r="H2780" s="29" t="s">
        <v>3234</v>
      </c>
      <c r="I2780" s="29" t="s">
        <v>3242</v>
      </c>
      <c r="J2780" s="29" t="s">
        <v>3243</v>
      </c>
      <c r="K2780" s="29" t="s">
        <v>3244</v>
      </c>
      <c r="L2780" s="29" t="s">
        <v>3104</v>
      </c>
      <c r="M2780" s="29" t="s">
        <v>3245</v>
      </c>
      <c r="N2780" s="29" t="s">
        <v>3246</v>
      </c>
      <c r="O2780" s="29" t="s">
        <v>3250</v>
      </c>
      <c r="P2780" s="29" t="s">
        <v>3251</v>
      </c>
      <c r="Q2780" s="29" t="s">
        <v>3209</v>
      </c>
      <c r="R2780" s="29" t="s">
        <v>3210</v>
      </c>
      <c r="S2780" s="29" t="s">
        <v>3098</v>
      </c>
      <c r="T2780" s="29"/>
      <c r="U2780" s="30">
        <v>10000</v>
      </c>
      <c r="V2780" s="30">
        <v>10000</v>
      </c>
      <c r="W2780" s="30">
        <v>10000</v>
      </c>
      <c r="X2780" s="30">
        <v>10000</v>
      </c>
      <c r="Y2780" s="30">
        <v>10000</v>
      </c>
      <c r="Z2780" s="30">
        <v>333</v>
      </c>
      <c r="AA2780" s="30">
        <v>0</v>
      </c>
      <c r="AB2780" s="30">
        <v>0</v>
      </c>
      <c r="AC2780" s="30">
        <v>10000</v>
      </c>
      <c r="AD2780" s="30">
        <v>10000</v>
      </c>
      <c r="AE2780" s="30">
        <v>10000</v>
      </c>
      <c r="AF2780" s="30">
        <v>10000</v>
      </c>
    </row>
    <row r="2781" spans="1:32" x14ac:dyDescent="0.45">
      <c r="A2781" s="29" t="s">
        <v>372</v>
      </c>
      <c r="B2781" s="29" t="s">
        <v>3022</v>
      </c>
      <c r="C2781" s="29" t="s">
        <v>3460</v>
      </c>
      <c r="D2781" s="29" t="s">
        <v>3461</v>
      </c>
      <c r="E2781" s="29" t="s">
        <v>3531</v>
      </c>
      <c r="F2781" s="29" t="s">
        <v>3532</v>
      </c>
      <c r="G2781" s="29" t="s">
        <v>3233</v>
      </c>
      <c r="H2781" s="29" t="s">
        <v>3234</v>
      </c>
      <c r="I2781" s="29" t="s">
        <v>3242</v>
      </c>
      <c r="J2781" s="29" t="s">
        <v>3243</v>
      </c>
      <c r="K2781" s="29" t="s">
        <v>3258</v>
      </c>
      <c r="L2781" s="29" t="s">
        <v>3105</v>
      </c>
      <c r="M2781" s="29" t="s">
        <v>3259</v>
      </c>
      <c r="N2781" s="29" t="s">
        <v>3105</v>
      </c>
      <c r="O2781" s="29" t="s">
        <v>3260</v>
      </c>
      <c r="P2781" s="29" t="s">
        <v>3261</v>
      </c>
      <c r="Q2781" s="29" t="s">
        <v>3209</v>
      </c>
      <c r="R2781" s="29" t="s">
        <v>3210</v>
      </c>
      <c r="S2781" s="29" t="s">
        <v>3098</v>
      </c>
      <c r="T2781" s="29"/>
      <c r="U2781" s="30">
        <v>8000</v>
      </c>
      <c r="V2781" s="30">
        <v>8000</v>
      </c>
      <c r="W2781" s="30">
        <v>8000</v>
      </c>
      <c r="X2781" s="30">
        <v>8000</v>
      </c>
      <c r="Y2781" s="30">
        <v>8000</v>
      </c>
      <c r="Z2781" s="30">
        <v>8000</v>
      </c>
      <c r="AA2781" s="30">
        <v>8000</v>
      </c>
      <c r="AB2781" s="30">
        <v>8000</v>
      </c>
      <c r="AC2781" s="30">
        <v>8000</v>
      </c>
      <c r="AD2781" s="30">
        <v>8000</v>
      </c>
      <c r="AE2781" s="30">
        <v>8000</v>
      </c>
      <c r="AF2781" s="30">
        <v>8000</v>
      </c>
    </row>
    <row r="2782" spans="1:32" x14ac:dyDescent="0.45">
      <c r="A2782" s="29" t="s">
        <v>372</v>
      </c>
      <c r="B2782" s="29" t="s">
        <v>3022</v>
      </c>
      <c r="C2782" s="29" t="s">
        <v>3460</v>
      </c>
      <c r="D2782" s="29" t="s">
        <v>3461</v>
      </c>
      <c r="E2782" s="29" t="s">
        <v>3531</v>
      </c>
      <c r="F2782" s="29" t="s">
        <v>3532</v>
      </c>
      <c r="G2782" s="29" t="s">
        <v>3233</v>
      </c>
      <c r="H2782" s="29" t="s">
        <v>3234</v>
      </c>
      <c r="I2782" s="29" t="s">
        <v>3275</v>
      </c>
      <c r="J2782" s="29" t="s">
        <v>3276</v>
      </c>
      <c r="K2782" s="29" t="s">
        <v>3277</v>
      </c>
      <c r="L2782" s="29" t="s">
        <v>3100</v>
      </c>
      <c r="M2782" s="29" t="s">
        <v>3312</v>
      </c>
      <c r="N2782" s="29" t="s">
        <v>3313</v>
      </c>
      <c r="O2782" s="29" t="s">
        <v>3314</v>
      </c>
      <c r="P2782" s="29" t="s">
        <v>3315</v>
      </c>
      <c r="Q2782" s="29" t="s">
        <v>3209</v>
      </c>
      <c r="R2782" s="29" t="s">
        <v>3210</v>
      </c>
      <c r="S2782" s="29" t="s">
        <v>3098</v>
      </c>
      <c r="T2782" s="29"/>
      <c r="U2782" s="30">
        <v>25000</v>
      </c>
      <c r="V2782" s="30">
        <v>25000</v>
      </c>
      <c r="W2782" s="30">
        <v>25000</v>
      </c>
      <c r="X2782" s="30">
        <v>25000</v>
      </c>
      <c r="Y2782" s="30">
        <v>25000</v>
      </c>
      <c r="Z2782" s="30">
        <v>833</v>
      </c>
      <c r="AA2782" s="30">
        <v>0</v>
      </c>
      <c r="AB2782" s="30">
        <v>0</v>
      </c>
      <c r="AC2782" s="30">
        <v>25000</v>
      </c>
      <c r="AD2782" s="30">
        <v>25000</v>
      </c>
      <c r="AE2782" s="30">
        <v>25000</v>
      </c>
      <c r="AF2782" s="30">
        <v>25000</v>
      </c>
    </row>
    <row r="2783" spans="1:32" x14ac:dyDescent="0.45">
      <c r="A2783" s="29" t="s">
        <v>372</v>
      </c>
      <c r="B2783" s="29" t="s">
        <v>3022</v>
      </c>
      <c r="C2783" s="29" t="s">
        <v>3460</v>
      </c>
      <c r="D2783" s="29" t="s">
        <v>3461</v>
      </c>
      <c r="E2783" s="29" t="s">
        <v>3531</v>
      </c>
      <c r="F2783" s="29" t="s">
        <v>3532</v>
      </c>
      <c r="G2783" s="29" t="s">
        <v>3233</v>
      </c>
      <c r="H2783" s="29" t="s">
        <v>3234</v>
      </c>
      <c r="I2783" s="29" t="s">
        <v>3275</v>
      </c>
      <c r="J2783" s="29" t="s">
        <v>3276</v>
      </c>
      <c r="K2783" s="29" t="s">
        <v>3287</v>
      </c>
      <c r="L2783" s="29" t="s">
        <v>3101</v>
      </c>
      <c r="M2783" s="29" t="s">
        <v>3316</v>
      </c>
      <c r="N2783" s="29" t="s">
        <v>3317</v>
      </c>
      <c r="O2783" s="29" t="s">
        <v>3318</v>
      </c>
      <c r="P2783" s="29" t="s">
        <v>3319</v>
      </c>
      <c r="Q2783" s="29" t="s">
        <v>3209</v>
      </c>
      <c r="R2783" s="29" t="s">
        <v>3210</v>
      </c>
      <c r="S2783" s="29" t="s">
        <v>3098</v>
      </c>
      <c r="T2783" s="29"/>
      <c r="U2783" s="30">
        <v>5440</v>
      </c>
      <c r="V2783" s="30">
        <v>5440</v>
      </c>
      <c r="W2783" s="30">
        <v>5440</v>
      </c>
      <c r="X2783" s="30">
        <v>5440</v>
      </c>
      <c r="Y2783" s="30">
        <v>5440</v>
      </c>
      <c r="Z2783" s="30">
        <v>182</v>
      </c>
      <c r="AA2783" s="30">
        <v>0</v>
      </c>
      <c r="AB2783" s="30">
        <v>0</v>
      </c>
      <c r="AC2783" s="30">
        <v>5440</v>
      </c>
      <c r="AD2783" s="30">
        <v>5440</v>
      </c>
      <c r="AE2783" s="30">
        <v>5356</v>
      </c>
      <c r="AF2783" s="30">
        <v>5356</v>
      </c>
    </row>
    <row r="2784" spans="1:32" x14ac:dyDescent="0.45">
      <c r="A2784" s="29" t="s">
        <v>372</v>
      </c>
      <c r="B2784" s="29" t="s">
        <v>3022</v>
      </c>
      <c r="C2784" s="29" t="s">
        <v>3460</v>
      </c>
      <c r="D2784" s="29" t="s">
        <v>3461</v>
      </c>
      <c r="E2784" s="29" t="s">
        <v>3531</v>
      </c>
      <c r="F2784" s="29" t="s">
        <v>3532</v>
      </c>
      <c r="G2784" s="29" t="s">
        <v>3233</v>
      </c>
      <c r="H2784" s="29" t="s">
        <v>3234</v>
      </c>
      <c r="I2784" s="29" t="s">
        <v>3275</v>
      </c>
      <c r="J2784" s="29" t="s">
        <v>3276</v>
      </c>
      <c r="K2784" s="29" t="s">
        <v>3287</v>
      </c>
      <c r="L2784" s="29" t="s">
        <v>3101</v>
      </c>
      <c r="M2784" s="29" t="s">
        <v>3288</v>
      </c>
      <c r="N2784" s="29" t="s">
        <v>3289</v>
      </c>
      <c r="O2784" s="29" t="s">
        <v>3290</v>
      </c>
      <c r="P2784" s="29" t="s">
        <v>3291</v>
      </c>
      <c r="Q2784" s="29" t="s">
        <v>3209</v>
      </c>
      <c r="R2784" s="29" t="s">
        <v>3210</v>
      </c>
      <c r="S2784" s="29" t="s">
        <v>3098</v>
      </c>
      <c r="T2784" s="29"/>
      <c r="U2784" s="30">
        <v>1000</v>
      </c>
      <c r="V2784" s="30">
        <v>1000</v>
      </c>
      <c r="W2784" s="30">
        <v>1000</v>
      </c>
      <c r="X2784" s="30">
        <v>1000</v>
      </c>
      <c r="Y2784" s="30">
        <v>1000</v>
      </c>
      <c r="Z2784" s="30">
        <v>34</v>
      </c>
      <c r="AA2784" s="30">
        <v>0</v>
      </c>
      <c r="AB2784" s="30">
        <v>0</v>
      </c>
      <c r="AC2784" s="30">
        <v>1000</v>
      </c>
      <c r="AD2784" s="30">
        <v>1000</v>
      </c>
      <c r="AE2784" s="30">
        <v>1000</v>
      </c>
      <c r="AF2784" s="30">
        <v>1000</v>
      </c>
    </row>
    <row r="2785" spans="1:32" x14ac:dyDescent="0.45">
      <c r="A2785" s="29" t="s">
        <v>372</v>
      </c>
      <c r="B2785" s="29" t="s">
        <v>3022</v>
      </c>
      <c r="C2785" s="29" t="s">
        <v>3544</v>
      </c>
      <c r="D2785" s="29" t="s">
        <v>3545</v>
      </c>
      <c r="E2785" s="29" t="s">
        <v>3616</v>
      </c>
      <c r="F2785" s="29" t="s">
        <v>3617</v>
      </c>
      <c r="G2785" s="29" t="s">
        <v>3233</v>
      </c>
      <c r="H2785" s="29" t="s">
        <v>3234</v>
      </c>
      <c r="I2785" s="29" t="s">
        <v>3242</v>
      </c>
      <c r="J2785" s="29" t="s">
        <v>3243</v>
      </c>
      <c r="K2785" s="29" t="s">
        <v>3244</v>
      </c>
      <c r="L2785" s="29" t="s">
        <v>3104</v>
      </c>
      <c r="M2785" s="29" t="s">
        <v>3436</v>
      </c>
      <c r="N2785" s="29" t="s">
        <v>3437</v>
      </c>
      <c r="O2785" s="29" t="s">
        <v>3438</v>
      </c>
      <c r="P2785" s="29" t="s">
        <v>3439</v>
      </c>
      <c r="Q2785" s="29" t="s">
        <v>3209</v>
      </c>
      <c r="R2785" s="29" t="s">
        <v>3210</v>
      </c>
      <c r="S2785" s="29" t="s">
        <v>3098</v>
      </c>
      <c r="T2785" s="29"/>
      <c r="U2785" s="30">
        <v>3000</v>
      </c>
      <c r="V2785" s="30">
        <v>3000</v>
      </c>
      <c r="W2785" s="30">
        <v>3000</v>
      </c>
      <c r="X2785" s="30">
        <v>0</v>
      </c>
      <c r="Y2785" s="30">
        <v>0</v>
      </c>
      <c r="Z2785" s="30">
        <v>0</v>
      </c>
      <c r="AA2785" s="30">
        <v>0</v>
      </c>
      <c r="AB2785" s="30">
        <v>0</v>
      </c>
      <c r="AC2785" s="30">
        <v>0</v>
      </c>
      <c r="AD2785" s="30">
        <v>0</v>
      </c>
      <c r="AE2785" s="30">
        <v>0</v>
      </c>
      <c r="AF2785" s="30">
        <v>0</v>
      </c>
    </row>
    <row r="2786" spans="1:32" x14ac:dyDescent="0.45">
      <c r="A2786" s="29" t="s">
        <v>372</v>
      </c>
      <c r="B2786" s="29" t="s">
        <v>3022</v>
      </c>
      <c r="C2786" s="29" t="s">
        <v>3544</v>
      </c>
      <c r="D2786" s="29" t="s">
        <v>3545</v>
      </c>
      <c r="E2786" s="29" t="s">
        <v>3616</v>
      </c>
      <c r="F2786" s="29" t="s">
        <v>3617</v>
      </c>
      <c r="G2786" s="29" t="s">
        <v>3233</v>
      </c>
      <c r="H2786" s="29" t="s">
        <v>3234</v>
      </c>
      <c r="I2786" s="29" t="s">
        <v>3242</v>
      </c>
      <c r="J2786" s="29" t="s">
        <v>3243</v>
      </c>
      <c r="K2786" s="29" t="s">
        <v>3252</v>
      </c>
      <c r="L2786" s="29" t="s">
        <v>3106</v>
      </c>
      <c r="M2786" s="29" t="s">
        <v>3253</v>
      </c>
      <c r="N2786" s="29" t="s">
        <v>3106</v>
      </c>
      <c r="O2786" s="29" t="s">
        <v>3256</v>
      </c>
      <c r="P2786" s="29" t="s">
        <v>3257</v>
      </c>
      <c r="Q2786" s="29" t="s">
        <v>3249</v>
      </c>
      <c r="R2786" s="29" t="s">
        <v>3210</v>
      </c>
      <c r="S2786" s="29" t="s">
        <v>3098</v>
      </c>
      <c r="T2786" s="29"/>
      <c r="U2786" s="30">
        <v>1147</v>
      </c>
      <c r="V2786" s="30">
        <v>1147</v>
      </c>
      <c r="W2786" s="30">
        <v>1147</v>
      </c>
      <c r="X2786" s="30">
        <v>1147</v>
      </c>
      <c r="Y2786" s="30">
        <v>1147</v>
      </c>
      <c r="Z2786" s="30">
        <v>1149</v>
      </c>
      <c r="AA2786" s="30">
        <v>0</v>
      </c>
      <c r="AB2786" s="30">
        <v>0</v>
      </c>
      <c r="AC2786" s="30">
        <v>0</v>
      </c>
      <c r="AD2786" s="30">
        <v>0</v>
      </c>
      <c r="AE2786" s="30">
        <v>0</v>
      </c>
      <c r="AF2786" s="30">
        <v>0</v>
      </c>
    </row>
    <row r="2787" spans="1:32" x14ac:dyDescent="0.45">
      <c r="A2787" s="29" t="s">
        <v>372</v>
      </c>
      <c r="B2787" s="29" t="s">
        <v>3022</v>
      </c>
      <c r="C2787" s="29" t="s">
        <v>3544</v>
      </c>
      <c r="D2787" s="29" t="s">
        <v>3545</v>
      </c>
      <c r="E2787" s="29" t="s">
        <v>3616</v>
      </c>
      <c r="F2787" s="29" t="s">
        <v>3617</v>
      </c>
      <c r="G2787" s="29" t="s">
        <v>3233</v>
      </c>
      <c r="H2787" s="29" t="s">
        <v>3234</v>
      </c>
      <c r="I2787" s="29" t="s">
        <v>3242</v>
      </c>
      <c r="J2787" s="29" t="s">
        <v>3243</v>
      </c>
      <c r="K2787" s="29" t="s">
        <v>3252</v>
      </c>
      <c r="L2787" s="29" t="s">
        <v>3106</v>
      </c>
      <c r="M2787" s="29" t="s">
        <v>3253</v>
      </c>
      <c r="N2787" s="29" t="s">
        <v>3106</v>
      </c>
      <c r="O2787" s="29" t="s">
        <v>3256</v>
      </c>
      <c r="P2787" s="29" t="s">
        <v>3257</v>
      </c>
      <c r="Q2787" s="29" t="s">
        <v>3209</v>
      </c>
      <c r="R2787" s="29" t="s">
        <v>3210</v>
      </c>
      <c r="S2787" s="29" t="s">
        <v>3098</v>
      </c>
      <c r="T2787" s="29"/>
      <c r="U2787" s="30">
        <v>17000</v>
      </c>
      <c r="V2787" s="30">
        <v>17000</v>
      </c>
      <c r="W2787" s="30">
        <v>17000</v>
      </c>
      <c r="X2787" s="30">
        <v>17000</v>
      </c>
      <c r="Y2787" s="30">
        <v>14807</v>
      </c>
      <c r="Z2787" s="30">
        <v>0</v>
      </c>
      <c r="AA2787" s="30">
        <v>0</v>
      </c>
      <c r="AB2787" s="30">
        <v>0</v>
      </c>
      <c r="AC2787" s="30">
        <v>0</v>
      </c>
      <c r="AD2787" s="30">
        <v>0</v>
      </c>
      <c r="AE2787" s="30">
        <v>0</v>
      </c>
      <c r="AF2787" s="30">
        <v>0</v>
      </c>
    </row>
    <row r="2788" spans="1:32" x14ac:dyDescent="0.45">
      <c r="A2788" s="29" t="s">
        <v>372</v>
      </c>
      <c r="B2788" s="29" t="s">
        <v>3022</v>
      </c>
      <c r="C2788" s="29" t="s">
        <v>3544</v>
      </c>
      <c r="D2788" s="29" t="s">
        <v>3545</v>
      </c>
      <c r="E2788" s="29" t="s">
        <v>3616</v>
      </c>
      <c r="F2788" s="29" t="s">
        <v>3617</v>
      </c>
      <c r="G2788" s="29" t="s">
        <v>3233</v>
      </c>
      <c r="H2788" s="29" t="s">
        <v>3234</v>
      </c>
      <c r="I2788" s="29" t="s">
        <v>3242</v>
      </c>
      <c r="J2788" s="29" t="s">
        <v>3243</v>
      </c>
      <c r="K2788" s="29" t="s">
        <v>3252</v>
      </c>
      <c r="L2788" s="29" t="s">
        <v>3106</v>
      </c>
      <c r="M2788" s="29" t="s">
        <v>3253</v>
      </c>
      <c r="N2788" s="29" t="s">
        <v>3106</v>
      </c>
      <c r="O2788" s="29" t="s">
        <v>3812</v>
      </c>
      <c r="P2788" s="29" t="s">
        <v>3813</v>
      </c>
      <c r="Q2788" s="29" t="s">
        <v>3249</v>
      </c>
      <c r="R2788" s="29" t="s">
        <v>3210</v>
      </c>
      <c r="S2788" s="29" t="s">
        <v>3098</v>
      </c>
      <c r="T2788" s="29"/>
      <c r="U2788" s="30">
        <v>412</v>
      </c>
      <c r="V2788" s="30">
        <v>412</v>
      </c>
      <c r="W2788" s="30">
        <v>412</v>
      </c>
      <c r="X2788" s="30">
        <v>0</v>
      </c>
      <c r="Y2788" s="30">
        <v>0</v>
      </c>
      <c r="Z2788" s="30">
        <v>0</v>
      </c>
      <c r="AA2788" s="30">
        <v>0</v>
      </c>
      <c r="AB2788" s="30">
        <v>0</v>
      </c>
      <c r="AC2788" s="30">
        <v>0</v>
      </c>
      <c r="AD2788" s="30">
        <v>0</v>
      </c>
      <c r="AE2788" s="30">
        <v>0</v>
      </c>
      <c r="AF2788" s="30">
        <v>0</v>
      </c>
    </row>
    <row r="2789" spans="1:32" x14ac:dyDescent="0.45">
      <c r="A2789" s="29" t="s">
        <v>372</v>
      </c>
      <c r="B2789" s="29" t="s">
        <v>3022</v>
      </c>
      <c r="C2789" s="29" t="s">
        <v>3544</v>
      </c>
      <c r="D2789" s="29" t="s">
        <v>3545</v>
      </c>
      <c r="E2789" s="29" t="s">
        <v>3616</v>
      </c>
      <c r="F2789" s="29" t="s">
        <v>3617</v>
      </c>
      <c r="G2789" s="29" t="s">
        <v>3233</v>
      </c>
      <c r="H2789" s="29" t="s">
        <v>3234</v>
      </c>
      <c r="I2789" s="29" t="s">
        <v>3242</v>
      </c>
      <c r="J2789" s="29" t="s">
        <v>3243</v>
      </c>
      <c r="K2789" s="29" t="s">
        <v>3252</v>
      </c>
      <c r="L2789" s="29" t="s">
        <v>3106</v>
      </c>
      <c r="M2789" s="29" t="s">
        <v>3253</v>
      </c>
      <c r="N2789" s="29" t="s">
        <v>3106</v>
      </c>
      <c r="O2789" s="29" t="s">
        <v>3812</v>
      </c>
      <c r="P2789" s="29" t="s">
        <v>3813</v>
      </c>
      <c r="Q2789" s="29" t="s">
        <v>3209</v>
      </c>
      <c r="R2789" s="29" t="s">
        <v>3210</v>
      </c>
      <c r="S2789" s="29" t="s">
        <v>3098</v>
      </c>
      <c r="T2789" s="29"/>
      <c r="U2789" s="30">
        <v>15000</v>
      </c>
      <c r="V2789" s="30">
        <v>15000</v>
      </c>
      <c r="W2789" s="30">
        <v>15000</v>
      </c>
      <c r="X2789" s="30">
        <v>0</v>
      </c>
      <c r="Y2789" s="30">
        <v>0</v>
      </c>
      <c r="Z2789" s="30">
        <v>0</v>
      </c>
      <c r="AA2789" s="30">
        <v>0</v>
      </c>
      <c r="AB2789" s="30">
        <v>0</v>
      </c>
      <c r="AC2789" s="30">
        <v>0</v>
      </c>
      <c r="AD2789" s="30">
        <v>0</v>
      </c>
      <c r="AE2789" s="30">
        <v>0</v>
      </c>
      <c r="AF2789" s="30">
        <v>0</v>
      </c>
    </row>
    <row r="2790" spans="1:32" x14ac:dyDescent="0.45">
      <c r="A2790" s="29" t="s">
        <v>372</v>
      </c>
      <c r="B2790" s="29" t="s">
        <v>3022</v>
      </c>
      <c r="C2790" s="29" t="s">
        <v>3544</v>
      </c>
      <c r="D2790" s="29" t="s">
        <v>3545</v>
      </c>
      <c r="E2790" s="29" t="s">
        <v>3616</v>
      </c>
      <c r="F2790" s="29" t="s">
        <v>3617</v>
      </c>
      <c r="G2790" s="29" t="s">
        <v>3233</v>
      </c>
      <c r="H2790" s="29" t="s">
        <v>3234</v>
      </c>
      <c r="I2790" s="29" t="s">
        <v>3242</v>
      </c>
      <c r="J2790" s="29" t="s">
        <v>3243</v>
      </c>
      <c r="K2790" s="29" t="s">
        <v>3258</v>
      </c>
      <c r="L2790" s="29" t="s">
        <v>3105</v>
      </c>
      <c r="M2790" s="29" t="s">
        <v>3259</v>
      </c>
      <c r="N2790" s="29" t="s">
        <v>3105</v>
      </c>
      <c r="O2790" s="29" t="s">
        <v>3260</v>
      </c>
      <c r="P2790" s="29" t="s">
        <v>3261</v>
      </c>
      <c r="Q2790" s="29" t="s">
        <v>3209</v>
      </c>
      <c r="R2790" s="29" t="s">
        <v>3210</v>
      </c>
      <c r="S2790" s="29" t="s">
        <v>3098</v>
      </c>
      <c r="T2790" s="29"/>
      <c r="U2790" s="30">
        <v>8000</v>
      </c>
      <c r="V2790" s="30">
        <v>8000</v>
      </c>
      <c r="W2790" s="30">
        <v>8000</v>
      </c>
      <c r="X2790" s="30">
        <v>8000</v>
      </c>
      <c r="Y2790" s="30">
        <v>7484</v>
      </c>
      <c r="Z2790" s="30">
        <v>5000</v>
      </c>
      <c r="AA2790" s="30">
        <v>0</v>
      </c>
      <c r="AB2790" s="30">
        <v>0</v>
      </c>
      <c r="AC2790" s="30">
        <v>0</v>
      </c>
      <c r="AD2790" s="30">
        <v>0</v>
      </c>
      <c r="AE2790" s="30">
        <v>0</v>
      </c>
      <c r="AF2790" s="30">
        <v>0</v>
      </c>
    </row>
    <row r="2791" spans="1:32" x14ac:dyDescent="0.45">
      <c r="A2791" s="29" t="s">
        <v>372</v>
      </c>
      <c r="B2791" s="29" t="s">
        <v>3022</v>
      </c>
      <c r="C2791" s="29" t="s">
        <v>3544</v>
      </c>
      <c r="D2791" s="29" t="s">
        <v>3545</v>
      </c>
      <c r="E2791" s="29" t="s">
        <v>3616</v>
      </c>
      <c r="F2791" s="29" t="s">
        <v>3617</v>
      </c>
      <c r="G2791" s="29" t="s">
        <v>3233</v>
      </c>
      <c r="H2791" s="29" t="s">
        <v>3234</v>
      </c>
      <c r="I2791" s="29" t="s">
        <v>3275</v>
      </c>
      <c r="J2791" s="29" t="s">
        <v>3276</v>
      </c>
      <c r="K2791" s="29" t="s">
        <v>3277</v>
      </c>
      <c r="L2791" s="29" t="s">
        <v>3100</v>
      </c>
      <c r="M2791" s="29" t="s">
        <v>3312</v>
      </c>
      <c r="N2791" s="29" t="s">
        <v>3313</v>
      </c>
      <c r="O2791" s="29" t="s">
        <v>3314</v>
      </c>
      <c r="P2791" s="29" t="s">
        <v>3315</v>
      </c>
      <c r="Q2791" s="29" t="s">
        <v>3209</v>
      </c>
      <c r="R2791" s="29" t="s">
        <v>3210</v>
      </c>
      <c r="S2791" s="29" t="s">
        <v>3098</v>
      </c>
      <c r="T2791" s="29"/>
      <c r="U2791" s="30">
        <v>33500</v>
      </c>
      <c r="V2791" s="30">
        <v>33500</v>
      </c>
      <c r="W2791" s="30">
        <v>32080</v>
      </c>
      <c r="X2791" s="30">
        <v>31500</v>
      </c>
      <c r="Y2791" s="30">
        <v>27436</v>
      </c>
      <c r="Z2791" s="30">
        <v>0</v>
      </c>
      <c r="AA2791" s="30">
        <v>0</v>
      </c>
      <c r="AB2791" s="30">
        <v>0</v>
      </c>
      <c r="AC2791" s="30">
        <v>0</v>
      </c>
      <c r="AD2791" s="30">
        <v>0</v>
      </c>
      <c r="AE2791" s="30">
        <v>0</v>
      </c>
      <c r="AF2791" s="30">
        <v>0</v>
      </c>
    </row>
    <row r="2792" spans="1:32" x14ac:dyDescent="0.45">
      <c r="A2792" s="29" t="s">
        <v>372</v>
      </c>
      <c r="B2792" s="29" t="s">
        <v>3022</v>
      </c>
      <c r="C2792" s="29" t="s">
        <v>3544</v>
      </c>
      <c r="D2792" s="29" t="s">
        <v>3545</v>
      </c>
      <c r="E2792" s="29" t="s">
        <v>3616</v>
      </c>
      <c r="F2792" s="29" t="s">
        <v>3617</v>
      </c>
      <c r="G2792" s="29" t="s">
        <v>3233</v>
      </c>
      <c r="H2792" s="29" t="s">
        <v>3234</v>
      </c>
      <c r="I2792" s="29" t="s">
        <v>3275</v>
      </c>
      <c r="J2792" s="29" t="s">
        <v>3276</v>
      </c>
      <c r="K2792" s="29" t="s">
        <v>3282</v>
      </c>
      <c r="L2792" s="29" t="s">
        <v>3112</v>
      </c>
      <c r="M2792" s="29" t="s">
        <v>3283</v>
      </c>
      <c r="N2792" s="29" t="s">
        <v>3284</v>
      </c>
      <c r="O2792" s="29" t="s">
        <v>3285</v>
      </c>
      <c r="P2792" s="29" t="s">
        <v>3286</v>
      </c>
      <c r="Q2792" s="29" t="s">
        <v>3209</v>
      </c>
      <c r="R2792" s="29" t="s">
        <v>3210</v>
      </c>
      <c r="S2792" s="29" t="s">
        <v>3098</v>
      </c>
      <c r="T2792" s="29"/>
      <c r="U2792" s="30">
        <v>20000</v>
      </c>
      <c r="V2792" s="30">
        <v>20000</v>
      </c>
      <c r="W2792" s="30">
        <v>20000</v>
      </c>
      <c r="X2792" s="30">
        <v>0</v>
      </c>
      <c r="Y2792" s="30">
        <v>0</v>
      </c>
      <c r="Z2792" s="30">
        <v>0</v>
      </c>
      <c r="AA2792" s="30">
        <v>0</v>
      </c>
      <c r="AB2792" s="30">
        <v>0</v>
      </c>
      <c r="AC2792" s="30">
        <v>0</v>
      </c>
      <c r="AD2792" s="30">
        <v>0</v>
      </c>
      <c r="AE2792" s="30">
        <v>0</v>
      </c>
      <c r="AF2792" s="30">
        <v>0</v>
      </c>
    </row>
    <row r="2793" spans="1:32" x14ac:dyDescent="0.45">
      <c r="A2793" s="29" t="s">
        <v>372</v>
      </c>
      <c r="B2793" s="29" t="s">
        <v>3022</v>
      </c>
      <c r="C2793" s="29" t="s">
        <v>3544</v>
      </c>
      <c r="D2793" s="29" t="s">
        <v>3545</v>
      </c>
      <c r="E2793" s="29" t="s">
        <v>3616</v>
      </c>
      <c r="F2793" s="29" t="s">
        <v>3617</v>
      </c>
      <c r="G2793" s="29" t="s">
        <v>3233</v>
      </c>
      <c r="H2793" s="29" t="s">
        <v>3234</v>
      </c>
      <c r="I2793" s="29" t="s">
        <v>3275</v>
      </c>
      <c r="J2793" s="29" t="s">
        <v>3276</v>
      </c>
      <c r="K2793" s="29" t="s">
        <v>3287</v>
      </c>
      <c r="L2793" s="29" t="s">
        <v>3101</v>
      </c>
      <c r="M2793" s="29" t="s">
        <v>3578</v>
      </c>
      <c r="N2793" s="29" t="s">
        <v>3579</v>
      </c>
      <c r="O2793" s="29" t="s">
        <v>3580</v>
      </c>
      <c r="P2793" s="29" t="s">
        <v>3581</v>
      </c>
      <c r="Q2793" s="29" t="s">
        <v>3209</v>
      </c>
      <c r="R2793" s="29" t="s">
        <v>3210</v>
      </c>
      <c r="S2793" s="29" t="s">
        <v>3098</v>
      </c>
      <c r="T2793" s="29"/>
      <c r="U2793" s="30">
        <v>-22899</v>
      </c>
      <c r="V2793" s="30">
        <v>-22899</v>
      </c>
      <c r="W2793" s="30">
        <v>-22899</v>
      </c>
      <c r="X2793" s="30">
        <v>-15266</v>
      </c>
      <c r="Y2793" s="30">
        <v>-15266</v>
      </c>
      <c r="Z2793" s="30">
        <v>-15266</v>
      </c>
      <c r="AA2793" s="30">
        <v>-15282</v>
      </c>
      <c r="AB2793" s="30">
        <v>0</v>
      </c>
      <c r="AC2793" s="30">
        <v>0</v>
      </c>
      <c r="AD2793" s="30">
        <v>0</v>
      </c>
      <c r="AE2793" s="30">
        <v>0</v>
      </c>
      <c r="AF2793" s="30">
        <v>0</v>
      </c>
    </row>
    <row r="2794" spans="1:32" x14ac:dyDescent="0.45">
      <c r="A2794" s="29" t="s">
        <v>372</v>
      </c>
      <c r="B2794" s="29" t="s">
        <v>3022</v>
      </c>
      <c r="C2794" s="29" t="s">
        <v>3544</v>
      </c>
      <c r="D2794" s="29" t="s">
        <v>3545</v>
      </c>
      <c r="E2794" s="29" t="s">
        <v>3616</v>
      </c>
      <c r="F2794" s="29" t="s">
        <v>3617</v>
      </c>
      <c r="G2794" s="29" t="s">
        <v>3233</v>
      </c>
      <c r="H2794" s="29" t="s">
        <v>3234</v>
      </c>
      <c r="I2794" s="29" t="s">
        <v>3275</v>
      </c>
      <c r="J2794" s="29" t="s">
        <v>3276</v>
      </c>
      <c r="K2794" s="29" t="s">
        <v>3287</v>
      </c>
      <c r="L2794" s="29" t="s">
        <v>3101</v>
      </c>
      <c r="M2794" s="29" t="s">
        <v>3288</v>
      </c>
      <c r="N2794" s="29" t="s">
        <v>3289</v>
      </c>
      <c r="O2794" s="29" t="s">
        <v>3290</v>
      </c>
      <c r="P2794" s="29" t="s">
        <v>3291</v>
      </c>
      <c r="Q2794" s="29" t="s">
        <v>3209</v>
      </c>
      <c r="R2794" s="29" t="s">
        <v>3210</v>
      </c>
      <c r="S2794" s="29" t="s">
        <v>3098</v>
      </c>
      <c r="T2794" s="29"/>
      <c r="U2794" s="30">
        <v>1000</v>
      </c>
      <c r="V2794" s="30">
        <v>1000</v>
      </c>
      <c r="W2794" s="30">
        <v>1000</v>
      </c>
      <c r="X2794" s="30">
        <v>0</v>
      </c>
      <c r="Y2794" s="30">
        <v>0</v>
      </c>
      <c r="Z2794" s="30">
        <v>0</v>
      </c>
      <c r="AA2794" s="30">
        <v>0</v>
      </c>
      <c r="AB2794" s="30">
        <v>0</v>
      </c>
      <c r="AC2794" s="30">
        <v>0</v>
      </c>
      <c r="AD2794" s="30">
        <v>0</v>
      </c>
      <c r="AE2794" s="30">
        <v>0</v>
      </c>
      <c r="AF2794" s="30">
        <v>0</v>
      </c>
    </row>
    <row r="2795" spans="1:32" x14ac:dyDescent="0.45">
      <c r="A2795" s="29" t="s">
        <v>372</v>
      </c>
      <c r="B2795" s="29" t="s">
        <v>3022</v>
      </c>
      <c r="C2795" s="29" t="s">
        <v>3544</v>
      </c>
      <c r="D2795" s="29" t="s">
        <v>3545</v>
      </c>
      <c r="E2795" s="29" t="s">
        <v>3733</v>
      </c>
      <c r="F2795" s="29" t="s">
        <v>3734</v>
      </c>
      <c r="G2795" s="29" t="s">
        <v>3233</v>
      </c>
      <c r="H2795" s="29" t="s">
        <v>3234</v>
      </c>
      <c r="I2795" s="29" t="s">
        <v>3242</v>
      </c>
      <c r="J2795" s="29" t="s">
        <v>3243</v>
      </c>
      <c r="K2795" s="29" t="s">
        <v>3244</v>
      </c>
      <c r="L2795" s="29" t="s">
        <v>3104</v>
      </c>
      <c r="M2795" s="29" t="s">
        <v>3436</v>
      </c>
      <c r="N2795" s="29" t="s">
        <v>3437</v>
      </c>
      <c r="O2795" s="29" t="s">
        <v>3438</v>
      </c>
      <c r="P2795" s="29" t="s">
        <v>3439</v>
      </c>
      <c r="Q2795" s="29" t="s">
        <v>3209</v>
      </c>
      <c r="R2795" s="29" t="s">
        <v>3210</v>
      </c>
      <c r="S2795" s="29" t="s">
        <v>3098</v>
      </c>
      <c r="T2795" s="29"/>
      <c r="U2795" s="30">
        <v>97</v>
      </c>
      <c r="V2795" s="30">
        <v>0</v>
      </c>
      <c r="W2795" s="30">
        <v>0</v>
      </c>
      <c r="X2795" s="30">
        <v>0</v>
      </c>
      <c r="Y2795" s="30">
        <v>0</v>
      </c>
      <c r="Z2795" s="30">
        <v>0</v>
      </c>
      <c r="AA2795" s="30">
        <v>0</v>
      </c>
      <c r="AB2795" s="30">
        <v>0</v>
      </c>
      <c r="AC2795" s="30">
        <v>0</v>
      </c>
      <c r="AD2795" s="30">
        <v>0</v>
      </c>
      <c r="AE2795" s="30">
        <v>0</v>
      </c>
      <c r="AF2795" s="30">
        <v>0</v>
      </c>
    </row>
    <row r="2796" spans="1:32" x14ac:dyDescent="0.45">
      <c r="A2796" s="29" t="s">
        <v>372</v>
      </c>
      <c r="B2796" s="29" t="s">
        <v>3022</v>
      </c>
      <c r="C2796" s="29" t="s">
        <v>3544</v>
      </c>
      <c r="D2796" s="29" t="s">
        <v>3545</v>
      </c>
      <c r="E2796" s="29" t="s">
        <v>3733</v>
      </c>
      <c r="F2796" s="29" t="s">
        <v>3734</v>
      </c>
      <c r="G2796" s="29" t="s">
        <v>3233</v>
      </c>
      <c r="H2796" s="29" t="s">
        <v>3234</v>
      </c>
      <c r="I2796" s="29" t="s">
        <v>3275</v>
      </c>
      <c r="J2796" s="29" t="s">
        <v>3276</v>
      </c>
      <c r="K2796" s="29" t="s">
        <v>3287</v>
      </c>
      <c r="L2796" s="29" t="s">
        <v>3101</v>
      </c>
      <c r="M2796" s="29" t="s">
        <v>3288</v>
      </c>
      <c r="N2796" s="29" t="s">
        <v>3289</v>
      </c>
      <c r="O2796" s="29" t="s">
        <v>3290</v>
      </c>
      <c r="P2796" s="29" t="s">
        <v>3291</v>
      </c>
      <c r="Q2796" s="29" t="s">
        <v>3249</v>
      </c>
      <c r="R2796" s="29" t="s">
        <v>3210</v>
      </c>
      <c r="S2796" s="29" t="s">
        <v>3098</v>
      </c>
      <c r="T2796" s="29"/>
      <c r="U2796" s="30">
        <v>20000</v>
      </c>
      <c r="V2796" s="30">
        <v>0</v>
      </c>
      <c r="W2796" s="30">
        <v>0</v>
      </c>
      <c r="X2796" s="30">
        <v>0</v>
      </c>
      <c r="Y2796" s="30">
        <v>0</v>
      </c>
      <c r="Z2796" s="30">
        <v>0</v>
      </c>
      <c r="AA2796" s="30">
        <v>0</v>
      </c>
      <c r="AB2796" s="30">
        <v>0</v>
      </c>
      <c r="AC2796" s="30">
        <v>0</v>
      </c>
      <c r="AD2796" s="30">
        <v>0</v>
      </c>
      <c r="AE2796" s="30">
        <v>0</v>
      </c>
      <c r="AF2796" s="30">
        <v>0</v>
      </c>
    </row>
    <row r="2797" spans="1:32" x14ac:dyDescent="0.45">
      <c r="A2797" s="29" t="s">
        <v>514</v>
      </c>
      <c r="B2797" s="29" t="s">
        <v>515</v>
      </c>
      <c r="C2797" s="29" t="s">
        <v>3196</v>
      </c>
      <c r="D2797" s="29" t="s">
        <v>3197</v>
      </c>
      <c r="E2797" s="29" t="s">
        <v>3537</v>
      </c>
      <c r="F2797" s="29" t="s">
        <v>3463</v>
      </c>
      <c r="G2797" s="29" t="s">
        <v>3200</v>
      </c>
      <c r="H2797" s="29" t="s">
        <v>3201</v>
      </c>
      <c r="I2797" s="29" t="s">
        <v>3226</v>
      </c>
      <c r="J2797" s="29" t="s">
        <v>3227</v>
      </c>
      <c r="K2797" s="29" t="s">
        <v>3228</v>
      </c>
      <c r="L2797" s="29" t="s">
        <v>3111</v>
      </c>
      <c r="M2797" s="29" t="s">
        <v>3409</v>
      </c>
      <c r="N2797" s="29" t="s">
        <v>3410</v>
      </c>
      <c r="O2797" s="29" t="s">
        <v>3411</v>
      </c>
      <c r="P2797" s="29" t="s">
        <v>3412</v>
      </c>
      <c r="Q2797" s="29" t="s">
        <v>3209</v>
      </c>
      <c r="R2797" s="29" t="s">
        <v>3210</v>
      </c>
      <c r="S2797" s="29" t="s">
        <v>3098</v>
      </c>
      <c r="T2797" s="29"/>
      <c r="U2797" s="30">
        <v>20000</v>
      </c>
      <c r="V2797" s="30">
        <v>20000</v>
      </c>
      <c r="W2797" s="30">
        <v>20000</v>
      </c>
      <c r="X2797" s="30">
        <v>20000</v>
      </c>
      <c r="Y2797" s="30">
        <v>20000</v>
      </c>
      <c r="Z2797" s="30">
        <v>20000</v>
      </c>
      <c r="AA2797" s="30">
        <v>20000</v>
      </c>
      <c r="AB2797" s="30">
        <v>20000</v>
      </c>
      <c r="AC2797" s="30">
        <v>20000</v>
      </c>
      <c r="AD2797" s="30">
        <v>20000</v>
      </c>
      <c r="AE2797" s="30">
        <v>20000</v>
      </c>
      <c r="AF2797" s="30">
        <v>20000</v>
      </c>
    </row>
    <row r="2798" spans="1:32" x14ac:dyDescent="0.45">
      <c r="A2798" s="29" t="s">
        <v>514</v>
      </c>
      <c r="B2798" s="29" t="s">
        <v>515</v>
      </c>
      <c r="C2798" s="29" t="s">
        <v>3299</v>
      </c>
      <c r="D2798" s="29" t="s">
        <v>3300</v>
      </c>
      <c r="E2798" s="29" t="s">
        <v>3320</v>
      </c>
      <c r="F2798" s="29" t="s">
        <v>3321</v>
      </c>
      <c r="G2798" s="29" t="s">
        <v>3200</v>
      </c>
      <c r="H2798" s="29" t="s">
        <v>3201</v>
      </c>
      <c r="I2798" s="29" t="s">
        <v>3202</v>
      </c>
      <c r="J2798" s="29" t="s">
        <v>3203</v>
      </c>
      <c r="K2798" s="29" t="s">
        <v>3204</v>
      </c>
      <c r="L2798" s="29" t="s">
        <v>3109</v>
      </c>
      <c r="M2798" s="29" t="s">
        <v>3205</v>
      </c>
      <c r="N2798" s="29" t="s">
        <v>3206</v>
      </c>
      <c r="O2798" s="29" t="s">
        <v>3214</v>
      </c>
      <c r="P2798" s="29" t="s">
        <v>3215</v>
      </c>
      <c r="Q2798" s="29" t="s">
        <v>3209</v>
      </c>
      <c r="R2798" s="29" t="s">
        <v>3210</v>
      </c>
      <c r="S2798" s="29" t="s">
        <v>3098</v>
      </c>
      <c r="T2798" s="29"/>
      <c r="U2798" s="30">
        <v>200</v>
      </c>
      <c r="V2798" s="30">
        <v>0</v>
      </c>
      <c r="W2798" s="30">
        <v>0</v>
      </c>
      <c r="X2798" s="30">
        <v>0</v>
      </c>
      <c r="Y2798" s="30">
        <v>0</v>
      </c>
      <c r="Z2798" s="30">
        <v>0</v>
      </c>
      <c r="AA2798" s="30">
        <v>0</v>
      </c>
      <c r="AB2798" s="30">
        <v>0</v>
      </c>
      <c r="AC2798" s="30">
        <v>0</v>
      </c>
      <c r="AD2798" s="30">
        <v>0</v>
      </c>
      <c r="AE2798" s="30">
        <v>0</v>
      </c>
      <c r="AF2798" s="30">
        <v>0</v>
      </c>
    </row>
    <row r="2799" spans="1:32" x14ac:dyDescent="0.45">
      <c r="A2799" s="29" t="s">
        <v>514</v>
      </c>
      <c r="B2799" s="29" t="s">
        <v>515</v>
      </c>
      <c r="C2799" s="29" t="s">
        <v>3299</v>
      </c>
      <c r="D2799" s="29" t="s">
        <v>3300</v>
      </c>
      <c r="E2799" s="29" t="s">
        <v>3320</v>
      </c>
      <c r="F2799" s="29" t="s">
        <v>3321</v>
      </c>
      <c r="G2799" s="29" t="s">
        <v>3200</v>
      </c>
      <c r="H2799" s="29" t="s">
        <v>3201</v>
      </c>
      <c r="I2799" s="29" t="s">
        <v>3202</v>
      </c>
      <c r="J2799" s="29" t="s">
        <v>3203</v>
      </c>
      <c r="K2799" s="29" t="s">
        <v>3204</v>
      </c>
      <c r="L2799" s="29" t="s">
        <v>3109</v>
      </c>
      <c r="M2799" s="29" t="s">
        <v>3378</v>
      </c>
      <c r="N2799" s="29" t="s">
        <v>3379</v>
      </c>
      <c r="O2799" s="29" t="s">
        <v>3380</v>
      </c>
      <c r="P2799" s="29" t="s">
        <v>3381</v>
      </c>
      <c r="Q2799" s="29" t="s">
        <v>3209</v>
      </c>
      <c r="R2799" s="29" t="s">
        <v>3210</v>
      </c>
      <c r="S2799" s="29" t="s">
        <v>3098</v>
      </c>
      <c r="T2799" s="29"/>
      <c r="U2799" s="30">
        <v>6880</v>
      </c>
      <c r="V2799" s="30">
        <v>6880</v>
      </c>
      <c r="W2799" s="30">
        <v>6880</v>
      </c>
      <c r="X2799" s="30">
        <v>6880</v>
      </c>
      <c r="Y2799" s="30">
        <v>6880</v>
      </c>
      <c r="Z2799" s="30">
        <v>6880</v>
      </c>
      <c r="AA2799" s="30">
        <v>6880</v>
      </c>
      <c r="AB2799" s="30">
        <v>6880</v>
      </c>
      <c r="AC2799" s="30">
        <v>6880</v>
      </c>
      <c r="AD2799" s="30">
        <v>6880</v>
      </c>
      <c r="AE2799" s="30">
        <v>0</v>
      </c>
      <c r="AF2799" s="30">
        <v>0</v>
      </c>
    </row>
    <row r="2800" spans="1:32" x14ac:dyDescent="0.45">
      <c r="A2800" s="29" t="s">
        <v>514</v>
      </c>
      <c r="B2800" s="29" t="s">
        <v>515</v>
      </c>
      <c r="C2800" s="29" t="s">
        <v>3299</v>
      </c>
      <c r="D2800" s="29" t="s">
        <v>3300</v>
      </c>
      <c r="E2800" s="29" t="s">
        <v>3320</v>
      </c>
      <c r="F2800" s="29" t="s">
        <v>3321</v>
      </c>
      <c r="G2800" s="29" t="s">
        <v>3200</v>
      </c>
      <c r="H2800" s="29" t="s">
        <v>3201</v>
      </c>
      <c r="I2800" s="29" t="s">
        <v>3202</v>
      </c>
      <c r="J2800" s="29" t="s">
        <v>3203</v>
      </c>
      <c r="K2800" s="29" t="s">
        <v>3221</v>
      </c>
      <c r="L2800" s="29" t="s">
        <v>3113</v>
      </c>
      <c r="M2800" s="29" t="s">
        <v>3222</v>
      </c>
      <c r="N2800" s="29" t="s">
        <v>3223</v>
      </c>
      <c r="O2800" s="29" t="s">
        <v>3224</v>
      </c>
      <c r="P2800" s="29" t="s">
        <v>3225</v>
      </c>
      <c r="Q2800" s="29" t="s">
        <v>3209</v>
      </c>
      <c r="R2800" s="29" t="s">
        <v>3210</v>
      </c>
      <c r="S2800" s="29" t="s">
        <v>3098</v>
      </c>
      <c r="T2800" s="29"/>
      <c r="U2800" s="30">
        <v>32000</v>
      </c>
      <c r="V2800" s="30">
        <v>32000</v>
      </c>
      <c r="W2800" s="30">
        <v>32000</v>
      </c>
      <c r="X2800" s="30">
        <v>32000</v>
      </c>
      <c r="Y2800" s="30">
        <v>32000</v>
      </c>
      <c r="Z2800" s="30">
        <v>32000</v>
      </c>
      <c r="AA2800" s="30">
        <v>32000</v>
      </c>
      <c r="AB2800" s="30">
        <v>32000</v>
      </c>
      <c r="AC2800" s="30">
        <v>32000</v>
      </c>
      <c r="AD2800" s="30">
        <v>32000</v>
      </c>
      <c r="AE2800" s="30">
        <v>32000</v>
      </c>
      <c r="AF2800" s="30">
        <v>32000</v>
      </c>
    </row>
    <row r="2801" spans="1:32" x14ac:dyDescent="0.45">
      <c r="A2801" s="29" t="s">
        <v>514</v>
      </c>
      <c r="B2801" s="29" t="s">
        <v>515</v>
      </c>
      <c r="C2801" s="29" t="s">
        <v>3299</v>
      </c>
      <c r="D2801" s="29" t="s">
        <v>3300</v>
      </c>
      <c r="E2801" s="29" t="s">
        <v>3320</v>
      </c>
      <c r="F2801" s="29" t="s">
        <v>3321</v>
      </c>
      <c r="G2801" s="29" t="s">
        <v>3200</v>
      </c>
      <c r="H2801" s="29" t="s">
        <v>3201</v>
      </c>
      <c r="I2801" s="29" t="s">
        <v>3226</v>
      </c>
      <c r="J2801" s="29" t="s">
        <v>3227</v>
      </c>
      <c r="K2801" s="29" t="s">
        <v>3228</v>
      </c>
      <c r="L2801" s="29" t="s">
        <v>3111</v>
      </c>
      <c r="M2801" s="29" t="s">
        <v>3229</v>
      </c>
      <c r="N2801" s="29" t="s">
        <v>3230</v>
      </c>
      <c r="O2801" s="29" t="s">
        <v>3231</v>
      </c>
      <c r="P2801" s="29" t="s">
        <v>3232</v>
      </c>
      <c r="Q2801" s="29" t="s">
        <v>3209</v>
      </c>
      <c r="R2801" s="29" t="s">
        <v>3210</v>
      </c>
      <c r="S2801" s="29" t="s">
        <v>3098</v>
      </c>
      <c r="T2801" s="29"/>
      <c r="U2801" s="30">
        <v>0</v>
      </c>
      <c r="V2801" s="30">
        <v>0</v>
      </c>
      <c r="W2801" s="30">
        <v>0</v>
      </c>
      <c r="X2801" s="30">
        <v>120</v>
      </c>
      <c r="Y2801" s="30">
        <v>0</v>
      </c>
      <c r="Z2801" s="30">
        <v>0</v>
      </c>
      <c r="AA2801" s="30">
        <v>0</v>
      </c>
      <c r="AB2801" s="30">
        <v>0</v>
      </c>
      <c r="AC2801" s="30">
        <v>0</v>
      </c>
      <c r="AD2801" s="30">
        <v>0</v>
      </c>
      <c r="AE2801" s="30">
        <v>0</v>
      </c>
      <c r="AF2801" s="30">
        <v>0</v>
      </c>
    </row>
    <row r="2802" spans="1:32" x14ac:dyDescent="0.45">
      <c r="A2802" s="29" t="s">
        <v>514</v>
      </c>
      <c r="B2802" s="29" t="s">
        <v>515</v>
      </c>
      <c r="C2802" s="29" t="s">
        <v>3299</v>
      </c>
      <c r="D2802" s="29" t="s">
        <v>3300</v>
      </c>
      <c r="E2802" s="29" t="s">
        <v>3320</v>
      </c>
      <c r="F2802" s="29" t="s">
        <v>3321</v>
      </c>
      <c r="G2802" s="29" t="s">
        <v>3200</v>
      </c>
      <c r="H2802" s="29" t="s">
        <v>3201</v>
      </c>
      <c r="I2802" s="29" t="s">
        <v>3226</v>
      </c>
      <c r="J2802" s="29" t="s">
        <v>3227</v>
      </c>
      <c r="K2802" s="29" t="s">
        <v>3228</v>
      </c>
      <c r="L2802" s="29" t="s">
        <v>3111</v>
      </c>
      <c r="M2802" s="29" t="s">
        <v>3295</v>
      </c>
      <c r="N2802" s="29" t="s">
        <v>3296</v>
      </c>
      <c r="O2802" s="29" t="s">
        <v>3297</v>
      </c>
      <c r="P2802" s="29" t="s">
        <v>3298</v>
      </c>
      <c r="Q2802" s="29" t="s">
        <v>3209</v>
      </c>
      <c r="R2802" s="29" t="s">
        <v>3210</v>
      </c>
      <c r="S2802" s="29" t="s">
        <v>3098</v>
      </c>
      <c r="T2802" s="29"/>
      <c r="U2802" s="30">
        <v>0</v>
      </c>
      <c r="V2802" s="30">
        <v>0</v>
      </c>
      <c r="W2802" s="30">
        <v>0</v>
      </c>
      <c r="X2802" s="30">
        <v>0</v>
      </c>
      <c r="Y2802" s="30">
        <v>0</v>
      </c>
      <c r="Z2802" s="30">
        <v>0</v>
      </c>
      <c r="AA2802" s="30">
        <v>0</v>
      </c>
      <c r="AB2802" s="30">
        <v>0</v>
      </c>
      <c r="AC2802" s="30">
        <v>0</v>
      </c>
      <c r="AD2802" s="30">
        <v>0</v>
      </c>
      <c r="AE2802" s="30">
        <v>0</v>
      </c>
      <c r="AF2802" s="30">
        <v>0</v>
      </c>
    </row>
    <row r="2803" spans="1:32" x14ac:dyDescent="0.45">
      <c r="A2803" s="29" t="s">
        <v>514</v>
      </c>
      <c r="B2803" s="29" t="s">
        <v>515</v>
      </c>
      <c r="C2803" s="29" t="s">
        <v>3299</v>
      </c>
      <c r="D2803" s="29" t="s">
        <v>3300</v>
      </c>
      <c r="E2803" s="29" t="s">
        <v>3320</v>
      </c>
      <c r="F2803" s="29" t="s">
        <v>3321</v>
      </c>
      <c r="G2803" s="29" t="s">
        <v>3233</v>
      </c>
      <c r="H2803" s="29" t="s">
        <v>3234</v>
      </c>
      <c r="I2803" s="29" t="s">
        <v>3235</v>
      </c>
      <c r="J2803" s="29" t="s">
        <v>3236</v>
      </c>
      <c r="K2803" s="29" t="s">
        <v>3237</v>
      </c>
      <c r="L2803" s="29" t="s">
        <v>3107</v>
      </c>
      <c r="M2803" s="29" t="s">
        <v>3456</v>
      </c>
      <c r="N2803" s="29" t="s">
        <v>3457</v>
      </c>
      <c r="O2803" s="29" t="s">
        <v>3504</v>
      </c>
      <c r="P2803" s="29" t="s">
        <v>3505</v>
      </c>
      <c r="Q2803" s="29" t="s">
        <v>3209</v>
      </c>
      <c r="R2803" s="29" t="s">
        <v>3210</v>
      </c>
      <c r="S2803" s="29" t="s">
        <v>3098</v>
      </c>
      <c r="T2803" s="29"/>
      <c r="U2803" s="30">
        <v>800</v>
      </c>
      <c r="V2803" s="30">
        <v>800</v>
      </c>
      <c r="W2803" s="30">
        <v>800</v>
      </c>
      <c r="X2803" s="30">
        <v>800</v>
      </c>
      <c r="Y2803" s="30">
        <v>800</v>
      </c>
      <c r="Z2803" s="30">
        <v>800</v>
      </c>
      <c r="AA2803" s="30">
        <v>800</v>
      </c>
      <c r="AB2803" s="30">
        <v>800</v>
      </c>
      <c r="AC2803" s="30">
        <v>800</v>
      </c>
      <c r="AD2803" s="30">
        <v>800</v>
      </c>
      <c r="AE2803" s="30">
        <v>800</v>
      </c>
      <c r="AF2803" s="30">
        <v>800</v>
      </c>
    </row>
    <row r="2804" spans="1:32" x14ac:dyDescent="0.45">
      <c r="A2804" s="29" t="s">
        <v>514</v>
      </c>
      <c r="B2804" s="29" t="s">
        <v>515</v>
      </c>
      <c r="C2804" s="29" t="s">
        <v>3299</v>
      </c>
      <c r="D2804" s="29" t="s">
        <v>3300</v>
      </c>
      <c r="E2804" s="29" t="s">
        <v>3320</v>
      </c>
      <c r="F2804" s="29" t="s">
        <v>3321</v>
      </c>
      <c r="G2804" s="29" t="s">
        <v>3233</v>
      </c>
      <c r="H2804" s="29" t="s">
        <v>3234</v>
      </c>
      <c r="I2804" s="29" t="s">
        <v>3235</v>
      </c>
      <c r="J2804" s="29" t="s">
        <v>3236</v>
      </c>
      <c r="K2804" s="29" t="s">
        <v>3237</v>
      </c>
      <c r="L2804" s="29" t="s">
        <v>3107</v>
      </c>
      <c r="M2804" s="29" t="s">
        <v>3238</v>
      </c>
      <c r="N2804" s="29" t="s">
        <v>3239</v>
      </c>
      <c r="O2804" s="29" t="s">
        <v>3422</v>
      </c>
      <c r="P2804" s="29" t="s">
        <v>3423</v>
      </c>
      <c r="Q2804" s="29" t="s">
        <v>3209</v>
      </c>
      <c r="R2804" s="29" t="s">
        <v>3210</v>
      </c>
      <c r="S2804" s="29" t="s">
        <v>3098</v>
      </c>
      <c r="T2804" s="29"/>
      <c r="U2804" s="30">
        <v>17100</v>
      </c>
      <c r="V2804" s="30">
        <v>17100</v>
      </c>
      <c r="W2804" s="30">
        <v>17100</v>
      </c>
      <c r="X2804" s="30">
        <v>17100</v>
      </c>
      <c r="Y2804" s="30">
        <v>17100</v>
      </c>
      <c r="Z2804" s="30">
        <v>17100</v>
      </c>
      <c r="AA2804" s="30">
        <v>17100</v>
      </c>
      <c r="AB2804" s="30">
        <v>17100</v>
      </c>
      <c r="AC2804" s="30">
        <v>17100</v>
      </c>
      <c r="AD2804" s="30">
        <v>17100</v>
      </c>
      <c r="AE2804" s="30">
        <v>17100</v>
      </c>
      <c r="AF2804" s="30">
        <v>17100</v>
      </c>
    </row>
    <row r="2805" spans="1:32" x14ac:dyDescent="0.45">
      <c r="A2805" s="29" t="s">
        <v>514</v>
      </c>
      <c r="B2805" s="29" t="s">
        <v>515</v>
      </c>
      <c r="C2805" s="29" t="s">
        <v>3299</v>
      </c>
      <c r="D2805" s="29" t="s">
        <v>3300</v>
      </c>
      <c r="E2805" s="29" t="s">
        <v>3320</v>
      </c>
      <c r="F2805" s="29" t="s">
        <v>3321</v>
      </c>
      <c r="G2805" s="29" t="s">
        <v>3233</v>
      </c>
      <c r="H2805" s="29" t="s">
        <v>3234</v>
      </c>
      <c r="I2805" s="29" t="s">
        <v>3262</v>
      </c>
      <c r="J2805" s="29" t="s">
        <v>3263</v>
      </c>
      <c r="K2805" s="29" t="s">
        <v>3264</v>
      </c>
      <c r="L2805" s="29" t="s">
        <v>3103</v>
      </c>
      <c r="M2805" s="29" t="s">
        <v>3265</v>
      </c>
      <c r="N2805" s="29" t="s">
        <v>3266</v>
      </c>
      <c r="O2805" s="29" t="s">
        <v>3267</v>
      </c>
      <c r="P2805" s="29" t="s">
        <v>3268</v>
      </c>
      <c r="Q2805" s="29" t="s">
        <v>3209</v>
      </c>
      <c r="R2805" s="29" t="s">
        <v>3210</v>
      </c>
      <c r="S2805" s="29" t="s">
        <v>3098</v>
      </c>
      <c r="T2805" s="29"/>
      <c r="U2805" s="30">
        <v>80800</v>
      </c>
      <c r="V2805" s="30">
        <v>80800</v>
      </c>
      <c r="W2805" s="30">
        <v>80800</v>
      </c>
      <c r="X2805" s="30">
        <v>80800</v>
      </c>
      <c r="Y2805" s="30">
        <v>80800</v>
      </c>
      <c r="Z2805" s="30">
        <v>80800</v>
      </c>
      <c r="AA2805" s="30">
        <v>80800</v>
      </c>
      <c r="AB2805" s="30">
        <v>80800</v>
      </c>
      <c r="AC2805" s="30">
        <v>80800</v>
      </c>
      <c r="AD2805" s="30">
        <v>80800</v>
      </c>
      <c r="AE2805" s="30">
        <v>80800</v>
      </c>
      <c r="AF2805" s="30">
        <v>80800</v>
      </c>
    </row>
    <row r="2806" spans="1:32" x14ac:dyDescent="0.45">
      <c r="A2806" s="29" t="s">
        <v>514</v>
      </c>
      <c r="B2806" s="29" t="s">
        <v>515</v>
      </c>
      <c r="C2806" s="29" t="s">
        <v>3299</v>
      </c>
      <c r="D2806" s="29" t="s">
        <v>3300</v>
      </c>
      <c r="E2806" s="29" t="s">
        <v>3320</v>
      </c>
      <c r="F2806" s="29" t="s">
        <v>3321</v>
      </c>
      <c r="G2806" s="29" t="s">
        <v>3233</v>
      </c>
      <c r="H2806" s="29" t="s">
        <v>3234</v>
      </c>
      <c r="I2806" s="29" t="s">
        <v>3262</v>
      </c>
      <c r="J2806" s="29" t="s">
        <v>3263</v>
      </c>
      <c r="K2806" s="29" t="s">
        <v>3264</v>
      </c>
      <c r="L2806" s="29" t="s">
        <v>3103</v>
      </c>
      <c r="M2806" s="29" t="s">
        <v>3265</v>
      </c>
      <c r="N2806" s="29" t="s">
        <v>3266</v>
      </c>
      <c r="O2806" s="29" t="s">
        <v>3269</v>
      </c>
      <c r="P2806" s="29" t="s">
        <v>3270</v>
      </c>
      <c r="Q2806" s="29" t="s">
        <v>3209</v>
      </c>
      <c r="R2806" s="29" t="s">
        <v>3210</v>
      </c>
      <c r="S2806" s="29" t="s">
        <v>3098</v>
      </c>
      <c r="T2806" s="29"/>
      <c r="U2806" s="30">
        <v>2418</v>
      </c>
      <c r="V2806" s="30">
        <v>5031</v>
      </c>
      <c r="W2806" s="30">
        <v>2545</v>
      </c>
      <c r="X2806" s="30">
        <v>3120</v>
      </c>
      <c r="Y2806" s="30">
        <v>3715</v>
      </c>
      <c r="Z2806" s="30">
        <v>3666</v>
      </c>
      <c r="AA2806" s="30">
        <v>3042</v>
      </c>
      <c r="AB2806" s="30">
        <v>2457</v>
      </c>
      <c r="AC2806" s="30">
        <v>1716</v>
      </c>
      <c r="AD2806" s="30">
        <v>1599</v>
      </c>
      <c r="AE2806" s="30">
        <v>1911</v>
      </c>
      <c r="AF2806" s="30">
        <v>3432</v>
      </c>
    </row>
    <row r="2807" spans="1:32" x14ac:dyDescent="0.45">
      <c r="A2807" s="29" t="s">
        <v>514</v>
      </c>
      <c r="B2807" s="29" t="s">
        <v>515</v>
      </c>
      <c r="C2807" s="29" t="s">
        <v>3299</v>
      </c>
      <c r="D2807" s="29" t="s">
        <v>3300</v>
      </c>
      <c r="E2807" s="29" t="s">
        <v>3320</v>
      </c>
      <c r="F2807" s="29" t="s">
        <v>3321</v>
      </c>
      <c r="G2807" s="29" t="s">
        <v>3233</v>
      </c>
      <c r="H2807" s="29" t="s">
        <v>3234</v>
      </c>
      <c r="I2807" s="29" t="s">
        <v>3262</v>
      </c>
      <c r="J2807" s="29" t="s">
        <v>3263</v>
      </c>
      <c r="K2807" s="29" t="s">
        <v>3264</v>
      </c>
      <c r="L2807" s="29" t="s">
        <v>3103</v>
      </c>
      <c r="M2807" s="29" t="s">
        <v>3265</v>
      </c>
      <c r="N2807" s="29" t="s">
        <v>3266</v>
      </c>
      <c r="O2807" s="29" t="s">
        <v>3271</v>
      </c>
      <c r="P2807" s="29" t="s">
        <v>3272</v>
      </c>
      <c r="Q2807" s="29" t="s">
        <v>3209</v>
      </c>
      <c r="R2807" s="29" t="s">
        <v>3210</v>
      </c>
      <c r="S2807" s="29" t="s">
        <v>3098</v>
      </c>
      <c r="T2807" s="29"/>
      <c r="U2807" s="30">
        <v>7583</v>
      </c>
      <c r="V2807" s="30">
        <v>3407</v>
      </c>
      <c r="W2807" s="30">
        <v>666</v>
      </c>
      <c r="X2807" s="30">
        <v>1116</v>
      </c>
      <c r="Y2807" s="30">
        <v>3653</v>
      </c>
      <c r="Z2807" s="30">
        <v>2652</v>
      </c>
      <c r="AA2807" s="30">
        <v>2653</v>
      </c>
      <c r="AB2807" s="30">
        <v>1957</v>
      </c>
      <c r="AC2807" s="30">
        <v>1899</v>
      </c>
      <c r="AD2807" s="30">
        <v>2885</v>
      </c>
      <c r="AE2807" s="30">
        <v>1231</v>
      </c>
      <c r="AF2807" s="30">
        <v>7960</v>
      </c>
    </row>
    <row r="2808" spans="1:32" x14ac:dyDescent="0.45">
      <c r="A2808" s="29" t="s">
        <v>514</v>
      </c>
      <c r="B2808" s="29" t="s">
        <v>515</v>
      </c>
      <c r="C2808" s="29" t="s">
        <v>3299</v>
      </c>
      <c r="D2808" s="29" t="s">
        <v>3300</v>
      </c>
      <c r="E2808" s="29" t="s">
        <v>3320</v>
      </c>
      <c r="F2808" s="29" t="s">
        <v>3321</v>
      </c>
      <c r="G2808" s="29" t="s">
        <v>3233</v>
      </c>
      <c r="H2808" s="29" t="s">
        <v>3234</v>
      </c>
      <c r="I2808" s="29" t="s">
        <v>3262</v>
      </c>
      <c r="J2808" s="29" t="s">
        <v>3263</v>
      </c>
      <c r="K2808" s="29" t="s">
        <v>3264</v>
      </c>
      <c r="L2808" s="29" t="s">
        <v>3103</v>
      </c>
      <c r="M2808" s="29" t="s">
        <v>3265</v>
      </c>
      <c r="N2808" s="29" t="s">
        <v>3266</v>
      </c>
      <c r="O2808" s="29" t="s">
        <v>3273</v>
      </c>
      <c r="P2808" s="29" t="s">
        <v>3274</v>
      </c>
      <c r="Q2808" s="29" t="s">
        <v>3209</v>
      </c>
      <c r="R2808" s="29" t="s">
        <v>3210</v>
      </c>
      <c r="S2808" s="29" t="s">
        <v>3098</v>
      </c>
      <c r="T2808" s="29"/>
      <c r="U2808" s="30">
        <v>117</v>
      </c>
      <c r="V2808" s="30">
        <v>273</v>
      </c>
      <c r="W2808" s="30">
        <v>351</v>
      </c>
      <c r="X2808" s="30">
        <v>351</v>
      </c>
      <c r="Y2808" s="30">
        <v>156</v>
      </c>
      <c r="Z2808" s="30">
        <v>0</v>
      </c>
      <c r="AA2808" s="30">
        <v>234</v>
      </c>
      <c r="AB2808" s="30">
        <v>0</v>
      </c>
      <c r="AC2808" s="30">
        <v>234</v>
      </c>
      <c r="AD2808" s="30">
        <v>195</v>
      </c>
      <c r="AE2808" s="30">
        <v>78</v>
      </c>
      <c r="AF2808" s="30">
        <v>78</v>
      </c>
    </row>
    <row r="2809" spans="1:32" x14ac:dyDescent="0.45">
      <c r="A2809" s="29" t="s">
        <v>514</v>
      </c>
      <c r="B2809" s="29" t="s">
        <v>515</v>
      </c>
      <c r="C2809" s="29" t="s">
        <v>3299</v>
      </c>
      <c r="D2809" s="29" t="s">
        <v>3300</v>
      </c>
      <c r="E2809" s="29" t="s">
        <v>3320</v>
      </c>
      <c r="F2809" s="29" t="s">
        <v>3321</v>
      </c>
      <c r="G2809" s="29" t="s">
        <v>3233</v>
      </c>
      <c r="H2809" s="29" t="s">
        <v>3234</v>
      </c>
      <c r="I2809" s="29" t="s">
        <v>3262</v>
      </c>
      <c r="J2809" s="29" t="s">
        <v>3263</v>
      </c>
      <c r="K2809" s="29" t="s">
        <v>3264</v>
      </c>
      <c r="L2809" s="29" t="s">
        <v>3103</v>
      </c>
      <c r="M2809" s="29" t="s">
        <v>3265</v>
      </c>
      <c r="N2809" s="29" t="s">
        <v>3266</v>
      </c>
      <c r="O2809" s="29" t="s">
        <v>3372</v>
      </c>
      <c r="P2809" s="29" t="s">
        <v>3373</v>
      </c>
      <c r="Q2809" s="29" t="s">
        <v>3209</v>
      </c>
      <c r="R2809" s="29" t="s">
        <v>3210</v>
      </c>
      <c r="S2809" s="29" t="s">
        <v>3098</v>
      </c>
      <c r="T2809" s="29"/>
      <c r="U2809" s="30">
        <v>1626</v>
      </c>
      <c r="V2809" s="30">
        <v>1444</v>
      </c>
      <c r="W2809" s="30">
        <v>1782</v>
      </c>
      <c r="X2809" s="30">
        <v>1736</v>
      </c>
      <c r="Y2809" s="30">
        <v>2811</v>
      </c>
      <c r="Z2809" s="30">
        <v>2477</v>
      </c>
      <c r="AA2809" s="30">
        <v>3198</v>
      </c>
      <c r="AB2809" s="30">
        <v>2460</v>
      </c>
      <c r="AC2809" s="30">
        <v>1160</v>
      </c>
      <c r="AD2809" s="30">
        <v>2363</v>
      </c>
      <c r="AE2809" s="30">
        <v>1945</v>
      </c>
      <c r="AF2809" s="30">
        <v>1979</v>
      </c>
    </row>
    <row r="2810" spans="1:32" x14ac:dyDescent="0.45">
      <c r="A2810" s="29" t="s">
        <v>514</v>
      </c>
      <c r="B2810" s="29" t="s">
        <v>515</v>
      </c>
      <c r="C2810" s="29" t="s">
        <v>3299</v>
      </c>
      <c r="D2810" s="29" t="s">
        <v>3300</v>
      </c>
      <c r="E2810" s="29" t="s">
        <v>3320</v>
      </c>
      <c r="F2810" s="29" t="s">
        <v>3321</v>
      </c>
      <c r="G2810" s="29" t="s">
        <v>3233</v>
      </c>
      <c r="H2810" s="29" t="s">
        <v>3234</v>
      </c>
      <c r="I2810" s="29" t="s">
        <v>3262</v>
      </c>
      <c r="J2810" s="29" t="s">
        <v>3263</v>
      </c>
      <c r="K2810" s="29" t="s">
        <v>3264</v>
      </c>
      <c r="L2810" s="29" t="s">
        <v>3103</v>
      </c>
      <c r="M2810" s="29" t="s">
        <v>3322</v>
      </c>
      <c r="N2810" s="29" t="s">
        <v>3323</v>
      </c>
      <c r="O2810" s="29" t="s">
        <v>3324</v>
      </c>
      <c r="P2810" s="29" t="s">
        <v>3325</v>
      </c>
      <c r="Q2810" s="29" t="s">
        <v>3209</v>
      </c>
      <c r="R2810" s="29" t="s">
        <v>3210</v>
      </c>
      <c r="S2810" s="29" t="s">
        <v>3098</v>
      </c>
      <c r="T2810" s="29"/>
      <c r="U2810" s="30">
        <v>16800</v>
      </c>
      <c r="V2810" s="30">
        <v>16800</v>
      </c>
      <c r="W2810" s="30">
        <v>16800</v>
      </c>
      <c r="X2810" s="30">
        <v>16800</v>
      </c>
      <c r="Y2810" s="30">
        <v>16800</v>
      </c>
      <c r="Z2810" s="30">
        <v>16800</v>
      </c>
      <c r="AA2810" s="30">
        <v>16800</v>
      </c>
      <c r="AB2810" s="30">
        <v>16800</v>
      </c>
      <c r="AC2810" s="30">
        <v>16800</v>
      </c>
      <c r="AD2810" s="30">
        <v>16800</v>
      </c>
      <c r="AE2810" s="30">
        <v>16800</v>
      </c>
      <c r="AF2810" s="30">
        <v>16800</v>
      </c>
    </row>
    <row r="2811" spans="1:32" x14ac:dyDescent="0.45">
      <c r="A2811" s="29" t="s">
        <v>514</v>
      </c>
      <c r="B2811" s="29" t="s">
        <v>515</v>
      </c>
      <c r="C2811" s="29" t="s">
        <v>3299</v>
      </c>
      <c r="D2811" s="29" t="s">
        <v>3300</v>
      </c>
      <c r="E2811" s="29" t="s">
        <v>3320</v>
      </c>
      <c r="F2811" s="29" t="s">
        <v>3321</v>
      </c>
      <c r="G2811" s="29" t="s">
        <v>3233</v>
      </c>
      <c r="H2811" s="29" t="s">
        <v>3234</v>
      </c>
      <c r="I2811" s="29" t="s">
        <v>3262</v>
      </c>
      <c r="J2811" s="29" t="s">
        <v>3263</v>
      </c>
      <c r="K2811" s="29" t="s">
        <v>3264</v>
      </c>
      <c r="L2811" s="29" t="s">
        <v>3103</v>
      </c>
      <c r="M2811" s="29" t="s">
        <v>3322</v>
      </c>
      <c r="N2811" s="29" t="s">
        <v>3323</v>
      </c>
      <c r="O2811" s="29" t="s">
        <v>3374</v>
      </c>
      <c r="P2811" s="29" t="s">
        <v>3375</v>
      </c>
      <c r="Q2811" s="29" t="s">
        <v>3209</v>
      </c>
      <c r="R2811" s="29" t="s">
        <v>3210</v>
      </c>
      <c r="S2811" s="29" t="s">
        <v>3098</v>
      </c>
      <c r="T2811" s="29"/>
      <c r="U2811" s="30">
        <v>1000</v>
      </c>
      <c r="V2811" s="30">
        <v>1000</v>
      </c>
      <c r="W2811" s="30">
        <v>1000</v>
      </c>
      <c r="X2811" s="30">
        <v>1000</v>
      </c>
      <c r="Y2811" s="30">
        <v>1000</v>
      </c>
      <c r="Z2811" s="30">
        <v>1000</v>
      </c>
      <c r="AA2811" s="30">
        <v>1000</v>
      </c>
      <c r="AB2811" s="30">
        <v>1000</v>
      </c>
      <c r="AC2811" s="30">
        <v>1000</v>
      </c>
      <c r="AD2811" s="30">
        <v>1000</v>
      </c>
      <c r="AE2811" s="30">
        <v>1000</v>
      </c>
      <c r="AF2811" s="30">
        <v>1000</v>
      </c>
    </row>
    <row r="2812" spans="1:32" x14ac:dyDescent="0.45">
      <c r="A2812" s="29" t="s">
        <v>514</v>
      </c>
      <c r="B2812" s="29" t="s">
        <v>515</v>
      </c>
      <c r="C2812" s="29" t="s">
        <v>3299</v>
      </c>
      <c r="D2812" s="29" t="s">
        <v>3300</v>
      </c>
      <c r="E2812" s="29" t="s">
        <v>3320</v>
      </c>
      <c r="F2812" s="29" t="s">
        <v>3321</v>
      </c>
      <c r="G2812" s="29" t="s">
        <v>3233</v>
      </c>
      <c r="H2812" s="29" t="s">
        <v>3234</v>
      </c>
      <c r="I2812" s="29" t="s">
        <v>3275</v>
      </c>
      <c r="J2812" s="29" t="s">
        <v>3276</v>
      </c>
      <c r="K2812" s="29" t="s">
        <v>3277</v>
      </c>
      <c r="L2812" s="29" t="s">
        <v>3100</v>
      </c>
      <c r="M2812" s="29" t="s">
        <v>3312</v>
      </c>
      <c r="N2812" s="29" t="s">
        <v>3313</v>
      </c>
      <c r="O2812" s="29" t="s">
        <v>3314</v>
      </c>
      <c r="P2812" s="29" t="s">
        <v>3315</v>
      </c>
      <c r="Q2812" s="29" t="s">
        <v>3249</v>
      </c>
      <c r="R2812" s="29" t="s">
        <v>3210</v>
      </c>
      <c r="S2812" s="29" t="s">
        <v>3098</v>
      </c>
      <c r="T2812" s="29"/>
      <c r="U2812" s="30">
        <v>0</v>
      </c>
      <c r="V2812" s="30">
        <v>0</v>
      </c>
      <c r="W2812" s="30">
        <v>0</v>
      </c>
      <c r="X2812" s="30">
        <v>0</v>
      </c>
      <c r="Y2812" s="30">
        <v>0</v>
      </c>
      <c r="Z2812" s="30">
        <v>0</v>
      </c>
      <c r="AA2812" s="30">
        <v>0</v>
      </c>
      <c r="AB2812" s="30">
        <v>0</v>
      </c>
      <c r="AC2812" s="30">
        <v>0</v>
      </c>
      <c r="AD2812" s="30">
        <v>0</v>
      </c>
      <c r="AE2812" s="30">
        <v>13637</v>
      </c>
      <c r="AF2812" s="30">
        <v>0</v>
      </c>
    </row>
    <row r="2813" spans="1:32" x14ac:dyDescent="0.45">
      <c r="A2813" s="29" t="s">
        <v>514</v>
      </c>
      <c r="B2813" s="29" t="s">
        <v>515</v>
      </c>
      <c r="C2813" s="29" t="s">
        <v>3299</v>
      </c>
      <c r="D2813" s="29" t="s">
        <v>3300</v>
      </c>
      <c r="E2813" s="29" t="s">
        <v>3320</v>
      </c>
      <c r="F2813" s="29" t="s">
        <v>3321</v>
      </c>
      <c r="G2813" s="29" t="s">
        <v>3233</v>
      </c>
      <c r="H2813" s="29" t="s">
        <v>3234</v>
      </c>
      <c r="I2813" s="29" t="s">
        <v>3275</v>
      </c>
      <c r="J2813" s="29" t="s">
        <v>3276</v>
      </c>
      <c r="K2813" s="29" t="s">
        <v>3277</v>
      </c>
      <c r="L2813" s="29" t="s">
        <v>3100</v>
      </c>
      <c r="M2813" s="29" t="s">
        <v>3312</v>
      </c>
      <c r="N2813" s="29" t="s">
        <v>3313</v>
      </c>
      <c r="O2813" s="29" t="s">
        <v>3314</v>
      </c>
      <c r="P2813" s="29" t="s">
        <v>3315</v>
      </c>
      <c r="Q2813" s="29" t="s">
        <v>3209</v>
      </c>
      <c r="R2813" s="29" t="s">
        <v>3210</v>
      </c>
      <c r="S2813" s="29" t="s">
        <v>3098</v>
      </c>
      <c r="T2813" s="29"/>
      <c r="U2813" s="30">
        <v>56000</v>
      </c>
      <c r="V2813" s="30">
        <v>56000</v>
      </c>
      <c r="W2813" s="30">
        <v>56000</v>
      </c>
      <c r="X2813" s="30">
        <v>56000</v>
      </c>
      <c r="Y2813" s="30">
        <v>56000</v>
      </c>
      <c r="Z2813" s="30">
        <v>56000</v>
      </c>
      <c r="AA2813" s="30">
        <v>56000</v>
      </c>
      <c r="AB2813" s="30">
        <v>56000</v>
      </c>
      <c r="AC2813" s="30">
        <v>56000</v>
      </c>
      <c r="AD2813" s="30">
        <v>56000</v>
      </c>
      <c r="AE2813" s="30">
        <v>56000</v>
      </c>
      <c r="AF2813" s="30">
        <v>56000</v>
      </c>
    </row>
    <row r="2814" spans="1:32" x14ac:dyDescent="0.45">
      <c r="A2814" s="29" t="s">
        <v>514</v>
      </c>
      <c r="B2814" s="29" t="s">
        <v>515</v>
      </c>
      <c r="C2814" s="29" t="s">
        <v>3299</v>
      </c>
      <c r="D2814" s="29" t="s">
        <v>3300</v>
      </c>
      <c r="E2814" s="29" t="s">
        <v>3320</v>
      </c>
      <c r="F2814" s="29" t="s">
        <v>3321</v>
      </c>
      <c r="G2814" s="29" t="s">
        <v>3233</v>
      </c>
      <c r="H2814" s="29" t="s">
        <v>3234</v>
      </c>
      <c r="I2814" s="29" t="s">
        <v>3275</v>
      </c>
      <c r="J2814" s="29" t="s">
        <v>3276</v>
      </c>
      <c r="K2814" s="29" t="s">
        <v>3282</v>
      </c>
      <c r="L2814" s="29" t="s">
        <v>3112</v>
      </c>
      <c r="M2814" s="29" t="s">
        <v>3283</v>
      </c>
      <c r="N2814" s="29" t="s">
        <v>3284</v>
      </c>
      <c r="O2814" s="29" t="s">
        <v>3376</v>
      </c>
      <c r="P2814" s="29" t="s">
        <v>3377</v>
      </c>
      <c r="Q2814" s="29" t="s">
        <v>3209</v>
      </c>
      <c r="R2814" s="29" t="s">
        <v>3210</v>
      </c>
      <c r="S2814" s="29" t="s">
        <v>3098</v>
      </c>
      <c r="T2814" s="29"/>
      <c r="U2814" s="30">
        <v>25500</v>
      </c>
      <c r="V2814" s="30">
        <v>25500</v>
      </c>
      <c r="W2814" s="30">
        <v>25500</v>
      </c>
      <c r="X2814" s="30">
        <v>25500</v>
      </c>
      <c r="Y2814" s="30">
        <v>25500</v>
      </c>
      <c r="Z2814" s="30">
        <v>25500</v>
      </c>
      <c r="AA2814" s="30">
        <v>25500</v>
      </c>
      <c r="AB2814" s="30">
        <v>25500</v>
      </c>
      <c r="AC2814" s="30">
        <v>25500</v>
      </c>
      <c r="AD2814" s="30">
        <v>25500</v>
      </c>
      <c r="AE2814" s="30">
        <v>25500</v>
      </c>
      <c r="AF2814" s="30">
        <v>25500</v>
      </c>
    </row>
    <row r="2815" spans="1:32" x14ac:dyDescent="0.45">
      <c r="A2815" s="29" t="s">
        <v>514</v>
      </c>
      <c r="B2815" s="29" t="s">
        <v>515</v>
      </c>
      <c r="C2815" s="29" t="s">
        <v>3299</v>
      </c>
      <c r="D2815" s="29" t="s">
        <v>3300</v>
      </c>
      <c r="E2815" s="29" t="s">
        <v>3320</v>
      </c>
      <c r="F2815" s="29" t="s">
        <v>3321</v>
      </c>
      <c r="G2815" s="29" t="s">
        <v>3233</v>
      </c>
      <c r="H2815" s="29" t="s">
        <v>3234</v>
      </c>
      <c r="I2815" s="29" t="s">
        <v>3275</v>
      </c>
      <c r="J2815" s="29" t="s">
        <v>3276</v>
      </c>
      <c r="K2815" s="29" t="s">
        <v>3287</v>
      </c>
      <c r="L2815" s="29" t="s">
        <v>3101</v>
      </c>
      <c r="M2815" s="29" t="s">
        <v>3288</v>
      </c>
      <c r="N2815" s="29" t="s">
        <v>3289</v>
      </c>
      <c r="O2815" s="29" t="s">
        <v>3290</v>
      </c>
      <c r="P2815" s="29" t="s">
        <v>3291</v>
      </c>
      <c r="Q2815" s="29" t="s">
        <v>3209</v>
      </c>
      <c r="R2815" s="29" t="s">
        <v>3210</v>
      </c>
      <c r="S2815" s="29" t="s">
        <v>3098</v>
      </c>
      <c r="T2815" s="29"/>
      <c r="U2815" s="30">
        <v>0</v>
      </c>
      <c r="V2815" s="30">
        <v>0</v>
      </c>
      <c r="W2815" s="30">
        <v>0</v>
      </c>
      <c r="X2815" s="30">
        <v>0</v>
      </c>
      <c r="Y2815" s="30">
        <v>0</v>
      </c>
      <c r="Z2815" s="30">
        <v>0</v>
      </c>
      <c r="AA2815" s="30">
        <v>0</v>
      </c>
      <c r="AB2815" s="30">
        <v>0</v>
      </c>
      <c r="AC2815" s="30">
        <v>0</v>
      </c>
      <c r="AD2815" s="30">
        <v>0</v>
      </c>
      <c r="AE2815" s="30">
        <v>0</v>
      </c>
      <c r="AF2815" s="30">
        <v>0</v>
      </c>
    </row>
    <row r="2816" spans="1:32" x14ac:dyDescent="0.45">
      <c r="A2816" s="29" t="s">
        <v>514</v>
      </c>
      <c r="B2816" s="29" t="s">
        <v>515</v>
      </c>
      <c r="C2816" s="29" t="s">
        <v>3211</v>
      </c>
      <c r="D2816" s="29" t="s">
        <v>3212</v>
      </c>
      <c r="E2816" s="29" t="s">
        <v>3213</v>
      </c>
      <c r="F2816" s="29" t="s">
        <v>982</v>
      </c>
      <c r="G2816" s="29" t="s">
        <v>3200</v>
      </c>
      <c r="H2816" s="29" t="s">
        <v>3201</v>
      </c>
      <c r="I2816" s="29" t="s">
        <v>3226</v>
      </c>
      <c r="J2816" s="29" t="s">
        <v>3227</v>
      </c>
      <c r="K2816" s="29" t="s">
        <v>3228</v>
      </c>
      <c r="L2816" s="29" t="s">
        <v>3111</v>
      </c>
      <c r="M2816" s="29" t="s">
        <v>3229</v>
      </c>
      <c r="N2816" s="29" t="s">
        <v>3230</v>
      </c>
      <c r="O2816" s="29" t="s">
        <v>3231</v>
      </c>
      <c r="P2816" s="29" t="s">
        <v>3232</v>
      </c>
      <c r="Q2816" s="29" t="s">
        <v>3209</v>
      </c>
      <c r="R2816" s="29" t="s">
        <v>3210</v>
      </c>
      <c r="S2816" s="29" t="s">
        <v>3098</v>
      </c>
      <c r="T2816" s="29"/>
      <c r="U2816" s="30">
        <v>0</v>
      </c>
      <c r="V2816" s="30">
        <v>0</v>
      </c>
      <c r="W2816" s="30">
        <v>0</v>
      </c>
      <c r="X2816" s="30">
        <v>0</v>
      </c>
      <c r="Y2816" s="30">
        <v>0</v>
      </c>
      <c r="Z2816" s="30">
        <v>0</v>
      </c>
      <c r="AA2816" s="30">
        <v>0</v>
      </c>
      <c r="AB2816" s="30">
        <v>0</v>
      </c>
      <c r="AC2816" s="30">
        <v>0</v>
      </c>
      <c r="AD2816" s="30">
        <v>0</v>
      </c>
      <c r="AE2816" s="30">
        <v>0</v>
      </c>
      <c r="AF2816" s="30">
        <v>0</v>
      </c>
    </row>
    <row r="2817" spans="1:32" x14ac:dyDescent="0.45">
      <c r="A2817" s="29" t="s">
        <v>514</v>
      </c>
      <c r="B2817" s="29" t="s">
        <v>515</v>
      </c>
      <c r="C2817" s="29" t="s">
        <v>3292</v>
      </c>
      <c r="D2817" s="29" t="s">
        <v>3293</v>
      </c>
      <c r="E2817" s="29" t="s">
        <v>3582</v>
      </c>
      <c r="F2817" s="29" t="s">
        <v>3583</v>
      </c>
      <c r="G2817" s="29" t="s">
        <v>3200</v>
      </c>
      <c r="H2817" s="29" t="s">
        <v>3201</v>
      </c>
      <c r="I2817" s="29" t="s">
        <v>3226</v>
      </c>
      <c r="J2817" s="29" t="s">
        <v>3227</v>
      </c>
      <c r="K2817" s="29" t="s">
        <v>3228</v>
      </c>
      <c r="L2817" s="29" t="s">
        <v>3111</v>
      </c>
      <c r="M2817" s="29" t="s">
        <v>3229</v>
      </c>
      <c r="N2817" s="29" t="s">
        <v>3230</v>
      </c>
      <c r="O2817" s="29" t="s">
        <v>3231</v>
      </c>
      <c r="P2817" s="29" t="s">
        <v>3232</v>
      </c>
      <c r="Q2817" s="29" t="s">
        <v>3209</v>
      </c>
      <c r="R2817" s="29" t="s">
        <v>3210</v>
      </c>
      <c r="S2817" s="29" t="s">
        <v>3098</v>
      </c>
      <c r="T2817" s="29"/>
      <c r="U2817" s="30">
        <v>0</v>
      </c>
      <c r="V2817" s="30">
        <v>0</v>
      </c>
      <c r="W2817" s="30">
        <v>0</v>
      </c>
      <c r="X2817" s="30">
        <v>0</v>
      </c>
      <c r="Y2817" s="30">
        <v>0</v>
      </c>
      <c r="Z2817" s="30">
        <v>0</v>
      </c>
      <c r="AA2817" s="30">
        <v>0</v>
      </c>
      <c r="AB2817" s="30">
        <v>0</v>
      </c>
      <c r="AC2817" s="30">
        <v>0</v>
      </c>
      <c r="AD2817" s="30">
        <v>0</v>
      </c>
      <c r="AE2817" s="30">
        <v>0</v>
      </c>
      <c r="AF2817" s="30">
        <v>0</v>
      </c>
    </row>
    <row r="2818" spans="1:32" x14ac:dyDescent="0.45">
      <c r="A2818" s="29" t="s">
        <v>1105</v>
      </c>
      <c r="B2818" s="29" t="s">
        <v>3044</v>
      </c>
      <c r="C2818" s="29" t="s">
        <v>3196</v>
      </c>
      <c r="D2818" s="29" t="s">
        <v>3197</v>
      </c>
      <c r="E2818" s="29" t="s">
        <v>3746</v>
      </c>
      <c r="F2818" s="29" t="s">
        <v>3747</v>
      </c>
      <c r="G2818" s="29" t="s">
        <v>3200</v>
      </c>
      <c r="H2818" s="29" t="s">
        <v>3201</v>
      </c>
      <c r="I2818" s="29" t="s">
        <v>3226</v>
      </c>
      <c r="J2818" s="29" t="s">
        <v>3227</v>
      </c>
      <c r="K2818" s="29" t="s">
        <v>3228</v>
      </c>
      <c r="L2818" s="29" t="s">
        <v>3111</v>
      </c>
      <c r="M2818" s="29" t="s">
        <v>3229</v>
      </c>
      <c r="N2818" s="29" t="s">
        <v>3230</v>
      </c>
      <c r="O2818" s="29" t="s">
        <v>3231</v>
      </c>
      <c r="P2818" s="29" t="s">
        <v>3232</v>
      </c>
      <c r="Q2818" s="29" t="s">
        <v>3209</v>
      </c>
      <c r="R2818" s="29" t="s">
        <v>3210</v>
      </c>
      <c r="S2818" s="29" t="s">
        <v>3098</v>
      </c>
      <c r="T2818" s="29"/>
      <c r="U2818" s="30">
        <v>0</v>
      </c>
      <c r="V2818" s="30">
        <v>-2400</v>
      </c>
      <c r="W2818" s="30">
        <v>0</v>
      </c>
      <c r="X2818" s="30">
        <v>0</v>
      </c>
      <c r="Y2818" s="30">
        <v>0</v>
      </c>
      <c r="Z2818" s="30">
        <v>0</v>
      </c>
      <c r="AA2818" s="30">
        <v>0</v>
      </c>
      <c r="AB2818" s="30">
        <v>0</v>
      </c>
      <c r="AC2818" s="30">
        <v>0</v>
      </c>
      <c r="AD2818" s="30">
        <v>0</v>
      </c>
      <c r="AE2818" s="30">
        <v>0</v>
      </c>
      <c r="AF2818" s="30">
        <v>0</v>
      </c>
    </row>
    <row r="2819" spans="1:32" x14ac:dyDescent="0.45">
      <c r="A2819" s="29" t="s">
        <v>1105</v>
      </c>
      <c r="B2819" s="29" t="s">
        <v>3044</v>
      </c>
      <c r="C2819" s="29" t="s">
        <v>3394</v>
      </c>
      <c r="D2819" s="29" t="s">
        <v>3395</v>
      </c>
      <c r="E2819" s="29" t="s">
        <v>3850</v>
      </c>
      <c r="F2819" s="29" t="s">
        <v>3851</v>
      </c>
      <c r="G2819" s="29" t="s">
        <v>3200</v>
      </c>
      <c r="H2819" s="29" t="s">
        <v>3201</v>
      </c>
      <c r="I2819" s="29" t="s">
        <v>3202</v>
      </c>
      <c r="J2819" s="29" t="s">
        <v>3203</v>
      </c>
      <c r="K2819" s="29" t="s">
        <v>3204</v>
      </c>
      <c r="L2819" s="29" t="s">
        <v>3109</v>
      </c>
      <c r="M2819" s="29" t="s">
        <v>3205</v>
      </c>
      <c r="N2819" s="29" t="s">
        <v>3206</v>
      </c>
      <c r="O2819" s="29" t="s">
        <v>3214</v>
      </c>
      <c r="P2819" s="29" t="s">
        <v>3215</v>
      </c>
      <c r="Q2819" s="29" t="s">
        <v>3209</v>
      </c>
      <c r="R2819" s="29" t="s">
        <v>3210</v>
      </c>
      <c r="S2819" s="29" t="s">
        <v>3098</v>
      </c>
      <c r="T2819" s="29"/>
      <c r="U2819" s="30">
        <v>300</v>
      </c>
      <c r="V2819" s="30">
        <v>0</v>
      </c>
      <c r="W2819" s="30">
        <v>50</v>
      </c>
      <c r="X2819" s="30">
        <v>0</v>
      </c>
      <c r="Y2819" s="30">
        <v>0</v>
      </c>
      <c r="Z2819" s="30">
        <v>0</v>
      </c>
      <c r="AA2819" s="30">
        <v>0</v>
      </c>
      <c r="AB2819" s="30">
        <v>0</v>
      </c>
      <c r="AC2819" s="30">
        <v>0</v>
      </c>
      <c r="AD2819" s="30">
        <v>0</v>
      </c>
      <c r="AE2819" s="30">
        <v>0</v>
      </c>
      <c r="AF2819" s="30">
        <v>0</v>
      </c>
    </row>
    <row r="2820" spans="1:32" x14ac:dyDescent="0.45">
      <c r="A2820" s="29" t="s">
        <v>1105</v>
      </c>
      <c r="B2820" s="29" t="s">
        <v>3044</v>
      </c>
      <c r="C2820" s="29" t="s">
        <v>3394</v>
      </c>
      <c r="D2820" s="29" t="s">
        <v>3395</v>
      </c>
      <c r="E2820" s="29" t="s">
        <v>3850</v>
      </c>
      <c r="F2820" s="29" t="s">
        <v>3851</v>
      </c>
      <c r="G2820" s="29" t="s">
        <v>3200</v>
      </c>
      <c r="H2820" s="29" t="s">
        <v>3201</v>
      </c>
      <c r="I2820" s="29" t="s">
        <v>3226</v>
      </c>
      <c r="J2820" s="29" t="s">
        <v>3227</v>
      </c>
      <c r="K2820" s="29" t="s">
        <v>3228</v>
      </c>
      <c r="L2820" s="29" t="s">
        <v>3111</v>
      </c>
      <c r="M2820" s="29" t="s">
        <v>3229</v>
      </c>
      <c r="N2820" s="29" t="s">
        <v>3230</v>
      </c>
      <c r="O2820" s="29" t="s">
        <v>3231</v>
      </c>
      <c r="P2820" s="29" t="s">
        <v>3232</v>
      </c>
      <c r="Q2820" s="29" t="s">
        <v>3209</v>
      </c>
      <c r="R2820" s="29" t="s">
        <v>3210</v>
      </c>
      <c r="S2820" s="29" t="s">
        <v>3098</v>
      </c>
      <c r="T2820" s="29"/>
      <c r="U2820" s="30">
        <v>13600</v>
      </c>
      <c r="V2820" s="30">
        <v>16000</v>
      </c>
      <c r="W2820" s="30">
        <v>13600</v>
      </c>
      <c r="X2820" s="30">
        <v>13600</v>
      </c>
      <c r="Y2820" s="30">
        <v>13600</v>
      </c>
      <c r="Z2820" s="30">
        <v>14260</v>
      </c>
      <c r="AA2820" s="30">
        <v>13600</v>
      </c>
      <c r="AB2820" s="30">
        <v>13600</v>
      </c>
      <c r="AC2820" s="30">
        <v>13600</v>
      </c>
      <c r="AD2820" s="30">
        <v>13600</v>
      </c>
      <c r="AE2820" s="30">
        <v>13840</v>
      </c>
      <c r="AF2820" s="30">
        <v>13600</v>
      </c>
    </row>
    <row r="2821" spans="1:32" x14ac:dyDescent="0.45">
      <c r="A2821" s="29" t="s">
        <v>1105</v>
      </c>
      <c r="B2821" s="29" t="s">
        <v>3044</v>
      </c>
      <c r="C2821" s="29" t="s">
        <v>3211</v>
      </c>
      <c r="D2821" s="29" t="s">
        <v>3212</v>
      </c>
      <c r="E2821" s="29" t="s">
        <v>3213</v>
      </c>
      <c r="F2821" s="29" t="s">
        <v>982</v>
      </c>
      <c r="G2821" s="29" t="s">
        <v>3200</v>
      </c>
      <c r="H2821" s="29" t="s">
        <v>3201</v>
      </c>
      <c r="I2821" s="29" t="s">
        <v>3202</v>
      </c>
      <c r="J2821" s="29" t="s">
        <v>3203</v>
      </c>
      <c r="K2821" s="29" t="s">
        <v>3216</v>
      </c>
      <c r="L2821" s="29" t="s">
        <v>3102</v>
      </c>
      <c r="M2821" s="29" t="s">
        <v>3776</v>
      </c>
      <c r="N2821" s="29" t="s">
        <v>3777</v>
      </c>
      <c r="O2821" s="29" t="s">
        <v>3778</v>
      </c>
      <c r="P2821" s="29" t="s">
        <v>3779</v>
      </c>
      <c r="Q2821" s="29" t="s">
        <v>3209</v>
      </c>
      <c r="R2821" s="29" t="s">
        <v>3210</v>
      </c>
      <c r="S2821" s="29" t="s">
        <v>3098</v>
      </c>
      <c r="T2821" s="29"/>
      <c r="U2821" s="30">
        <v>35000</v>
      </c>
      <c r="V2821" s="30">
        <v>35000</v>
      </c>
      <c r="W2821" s="30">
        <v>35000</v>
      </c>
      <c r="X2821" s="30">
        <v>35000</v>
      </c>
      <c r="Y2821" s="30">
        <v>35000</v>
      </c>
      <c r="Z2821" s="30">
        <v>35000</v>
      </c>
      <c r="AA2821" s="30">
        <v>35000</v>
      </c>
      <c r="AB2821" s="30">
        <v>35000</v>
      </c>
      <c r="AC2821" s="30">
        <v>35000</v>
      </c>
      <c r="AD2821" s="30">
        <v>0</v>
      </c>
      <c r="AE2821" s="30">
        <v>0</v>
      </c>
      <c r="AF2821" s="30">
        <v>0</v>
      </c>
    </row>
    <row r="2822" spans="1:32" x14ac:dyDescent="0.45">
      <c r="A2822" s="29" t="s">
        <v>1105</v>
      </c>
      <c r="B2822" s="29" t="s">
        <v>3044</v>
      </c>
      <c r="C2822" s="29" t="s">
        <v>3211</v>
      </c>
      <c r="D2822" s="29" t="s">
        <v>3212</v>
      </c>
      <c r="E2822" s="29" t="s">
        <v>3213</v>
      </c>
      <c r="F2822" s="29" t="s">
        <v>982</v>
      </c>
      <c r="G2822" s="29" t="s">
        <v>3200</v>
      </c>
      <c r="H2822" s="29" t="s">
        <v>3201</v>
      </c>
      <c r="I2822" s="29" t="s">
        <v>3202</v>
      </c>
      <c r="J2822" s="29" t="s">
        <v>3203</v>
      </c>
      <c r="K2822" s="29" t="s">
        <v>3221</v>
      </c>
      <c r="L2822" s="29" t="s">
        <v>3113</v>
      </c>
      <c r="M2822" s="29" t="s">
        <v>3222</v>
      </c>
      <c r="N2822" s="29" t="s">
        <v>3223</v>
      </c>
      <c r="O2822" s="29" t="s">
        <v>3224</v>
      </c>
      <c r="P2822" s="29" t="s">
        <v>3225</v>
      </c>
      <c r="Q2822" s="29" t="s">
        <v>3209</v>
      </c>
      <c r="R2822" s="29" t="s">
        <v>3210</v>
      </c>
      <c r="S2822" s="29" t="s">
        <v>3098</v>
      </c>
      <c r="T2822" s="29"/>
      <c r="U2822" s="30">
        <v>144411</v>
      </c>
      <c r="V2822" s="30">
        <v>147482</v>
      </c>
      <c r="W2822" s="30">
        <v>147320</v>
      </c>
      <c r="X2822" s="30">
        <v>142266</v>
      </c>
      <c r="Y2822" s="30">
        <v>136660</v>
      </c>
      <c r="Z2822" s="30">
        <v>136520</v>
      </c>
      <c r="AA2822" s="30">
        <v>138670</v>
      </c>
      <c r="AB2822" s="30">
        <v>134910</v>
      </c>
      <c r="AC2822" s="30">
        <v>138106</v>
      </c>
      <c r="AD2822" s="30">
        <v>135387</v>
      </c>
      <c r="AE2822" s="30">
        <v>124723</v>
      </c>
      <c r="AF2822" s="30">
        <v>75816</v>
      </c>
    </row>
    <row r="2823" spans="1:32" x14ac:dyDescent="0.45">
      <c r="A2823" s="29" t="s">
        <v>1105</v>
      </c>
      <c r="B2823" s="29" t="s">
        <v>3044</v>
      </c>
      <c r="C2823" s="29" t="s">
        <v>3211</v>
      </c>
      <c r="D2823" s="29" t="s">
        <v>3212</v>
      </c>
      <c r="E2823" s="29" t="s">
        <v>3213</v>
      </c>
      <c r="F2823" s="29" t="s">
        <v>982</v>
      </c>
      <c r="G2823" s="29" t="s">
        <v>3200</v>
      </c>
      <c r="H2823" s="29" t="s">
        <v>3201</v>
      </c>
      <c r="I2823" s="29" t="s">
        <v>3202</v>
      </c>
      <c r="J2823" s="29" t="s">
        <v>3203</v>
      </c>
      <c r="K2823" s="29" t="s">
        <v>3401</v>
      </c>
      <c r="L2823" s="29" t="s">
        <v>3402</v>
      </c>
      <c r="M2823" s="29" t="s">
        <v>3403</v>
      </c>
      <c r="N2823" s="29" t="s">
        <v>3404</v>
      </c>
      <c r="O2823" s="29" t="s">
        <v>3506</v>
      </c>
      <c r="P2823" s="29" t="s">
        <v>3507</v>
      </c>
      <c r="Q2823" s="29" t="s">
        <v>3209</v>
      </c>
      <c r="R2823" s="29" t="s">
        <v>3210</v>
      </c>
      <c r="S2823" s="29" t="s">
        <v>3098</v>
      </c>
      <c r="T2823" s="29"/>
      <c r="U2823" s="30">
        <v>0</v>
      </c>
      <c r="V2823" s="30">
        <v>0</v>
      </c>
      <c r="W2823" s="30">
        <v>1421</v>
      </c>
      <c r="X2823" s="30">
        <v>2088</v>
      </c>
      <c r="Y2823" s="30">
        <v>2059</v>
      </c>
      <c r="Z2823" s="30">
        <v>1406</v>
      </c>
      <c r="AA2823" s="30">
        <v>1986</v>
      </c>
      <c r="AB2823" s="30">
        <v>174</v>
      </c>
      <c r="AC2823" s="30">
        <v>391</v>
      </c>
      <c r="AD2823" s="30">
        <v>246</v>
      </c>
      <c r="AE2823" s="30">
        <v>464</v>
      </c>
      <c r="AF2823" s="30">
        <v>855</v>
      </c>
    </row>
    <row r="2824" spans="1:32" x14ac:dyDescent="0.45">
      <c r="A2824" s="29" t="s">
        <v>1105</v>
      </c>
      <c r="B2824" s="29" t="s">
        <v>3044</v>
      </c>
      <c r="C2824" s="29" t="s">
        <v>3211</v>
      </c>
      <c r="D2824" s="29" t="s">
        <v>3212</v>
      </c>
      <c r="E2824" s="29" t="s">
        <v>3213</v>
      </c>
      <c r="F2824" s="29" t="s">
        <v>982</v>
      </c>
      <c r="G2824" s="29" t="s">
        <v>3200</v>
      </c>
      <c r="H2824" s="29" t="s">
        <v>3201</v>
      </c>
      <c r="I2824" s="29" t="s">
        <v>3202</v>
      </c>
      <c r="J2824" s="29" t="s">
        <v>3203</v>
      </c>
      <c r="K2824" s="29" t="s">
        <v>3401</v>
      </c>
      <c r="L2824" s="29" t="s">
        <v>3402</v>
      </c>
      <c r="M2824" s="29" t="s">
        <v>3403</v>
      </c>
      <c r="N2824" s="29" t="s">
        <v>3404</v>
      </c>
      <c r="O2824" s="29" t="s">
        <v>3508</v>
      </c>
      <c r="P2824" s="29" t="s">
        <v>3509</v>
      </c>
      <c r="Q2824" s="29" t="s">
        <v>3209</v>
      </c>
      <c r="R2824" s="29" t="s">
        <v>3210</v>
      </c>
      <c r="S2824" s="29" t="s">
        <v>3098</v>
      </c>
      <c r="T2824" s="29"/>
      <c r="U2824" s="30">
        <v>64000</v>
      </c>
      <c r="V2824" s="30">
        <v>64000</v>
      </c>
      <c r="W2824" s="30">
        <v>64039</v>
      </c>
      <c r="X2824" s="30">
        <v>66556</v>
      </c>
      <c r="Y2824" s="30">
        <v>65447</v>
      </c>
      <c r="Z2824" s="30">
        <v>65014</v>
      </c>
      <c r="AA2824" s="30">
        <v>65840</v>
      </c>
      <c r="AB2824" s="30">
        <v>65330</v>
      </c>
      <c r="AC2824" s="30">
        <v>65417</v>
      </c>
      <c r="AD2824" s="30">
        <v>65575</v>
      </c>
      <c r="AE2824" s="30">
        <v>65560</v>
      </c>
      <c r="AF2824" s="30">
        <v>65125</v>
      </c>
    </row>
    <row r="2825" spans="1:32" x14ac:dyDescent="0.45">
      <c r="A2825" s="29" t="s">
        <v>1105</v>
      </c>
      <c r="B2825" s="29" t="s">
        <v>3044</v>
      </c>
      <c r="C2825" s="29" t="s">
        <v>3211</v>
      </c>
      <c r="D2825" s="29" t="s">
        <v>3212</v>
      </c>
      <c r="E2825" s="29" t="s">
        <v>3213</v>
      </c>
      <c r="F2825" s="29" t="s">
        <v>982</v>
      </c>
      <c r="G2825" s="29" t="s">
        <v>3200</v>
      </c>
      <c r="H2825" s="29" t="s">
        <v>3201</v>
      </c>
      <c r="I2825" s="29" t="s">
        <v>3226</v>
      </c>
      <c r="J2825" s="29" t="s">
        <v>3227</v>
      </c>
      <c r="K2825" s="29" t="s">
        <v>3228</v>
      </c>
      <c r="L2825" s="29" t="s">
        <v>3111</v>
      </c>
      <c r="M2825" s="29" t="s">
        <v>3794</v>
      </c>
      <c r="N2825" s="29" t="s">
        <v>3795</v>
      </c>
      <c r="O2825" s="29" t="s">
        <v>3796</v>
      </c>
      <c r="P2825" s="29" t="s">
        <v>3797</v>
      </c>
      <c r="Q2825" s="29" t="s">
        <v>3209</v>
      </c>
      <c r="R2825" s="29" t="s">
        <v>3210</v>
      </c>
      <c r="S2825" s="29" t="s">
        <v>3098</v>
      </c>
      <c r="T2825" s="29"/>
      <c r="U2825" s="30">
        <v>9000</v>
      </c>
      <c r="V2825" s="30">
        <v>9000</v>
      </c>
      <c r="W2825" s="30">
        <v>9000</v>
      </c>
      <c r="X2825" s="30">
        <v>9000</v>
      </c>
      <c r="Y2825" s="30">
        <v>9000</v>
      </c>
      <c r="Z2825" s="30">
        <v>9000</v>
      </c>
      <c r="AA2825" s="30">
        <v>9000</v>
      </c>
      <c r="AB2825" s="30">
        <v>9000</v>
      </c>
      <c r="AC2825" s="30">
        <v>9000</v>
      </c>
      <c r="AD2825" s="30">
        <v>9000</v>
      </c>
      <c r="AE2825" s="30">
        <v>9000</v>
      </c>
      <c r="AF2825" s="30">
        <v>9000</v>
      </c>
    </row>
    <row r="2826" spans="1:32" x14ac:dyDescent="0.45">
      <c r="A2826" s="29" t="s">
        <v>1105</v>
      </c>
      <c r="B2826" s="29" t="s">
        <v>3044</v>
      </c>
      <c r="C2826" s="29" t="s">
        <v>3211</v>
      </c>
      <c r="D2826" s="29" t="s">
        <v>3212</v>
      </c>
      <c r="E2826" s="29" t="s">
        <v>3213</v>
      </c>
      <c r="F2826" s="29" t="s">
        <v>982</v>
      </c>
      <c r="G2826" s="29" t="s">
        <v>3200</v>
      </c>
      <c r="H2826" s="29" t="s">
        <v>3201</v>
      </c>
      <c r="I2826" s="29" t="s">
        <v>3226</v>
      </c>
      <c r="J2826" s="29" t="s">
        <v>3227</v>
      </c>
      <c r="K2826" s="29" t="s">
        <v>3228</v>
      </c>
      <c r="L2826" s="29" t="s">
        <v>3111</v>
      </c>
      <c r="M2826" s="29" t="s">
        <v>3229</v>
      </c>
      <c r="N2826" s="29" t="s">
        <v>3230</v>
      </c>
      <c r="O2826" s="29" t="s">
        <v>3231</v>
      </c>
      <c r="P2826" s="29" t="s">
        <v>3232</v>
      </c>
      <c r="Q2826" s="29" t="s">
        <v>3209</v>
      </c>
      <c r="R2826" s="29" t="s">
        <v>3210</v>
      </c>
      <c r="S2826" s="29" t="s">
        <v>3098</v>
      </c>
      <c r="T2826" s="29"/>
      <c r="U2826" s="30">
        <v>25806.991999999998</v>
      </c>
      <c r="V2826" s="30">
        <v>26752.127</v>
      </c>
      <c r="W2826" s="30">
        <v>25935.781999999999</v>
      </c>
      <c r="X2826" s="30">
        <v>26653.66</v>
      </c>
      <c r="Y2826" s="30">
        <v>24607.987000000001</v>
      </c>
      <c r="Z2826" s="30">
        <v>25065.848000000002</v>
      </c>
      <c r="AA2826" s="30">
        <v>26123.465</v>
      </c>
      <c r="AB2826" s="30">
        <v>29195.574000000001</v>
      </c>
      <c r="AC2826" s="30">
        <v>26132.928</v>
      </c>
      <c r="AD2826" s="30">
        <v>25907.14</v>
      </c>
      <c r="AE2826" s="30">
        <v>26039.739000000001</v>
      </c>
      <c r="AF2826" s="30">
        <v>25570.272000000001</v>
      </c>
    </row>
    <row r="2827" spans="1:32" x14ac:dyDescent="0.45">
      <c r="A2827" s="29" t="s">
        <v>1105</v>
      </c>
      <c r="B2827" s="29" t="s">
        <v>3044</v>
      </c>
      <c r="C2827" s="29" t="s">
        <v>3211</v>
      </c>
      <c r="D2827" s="29" t="s">
        <v>3212</v>
      </c>
      <c r="E2827" s="29" t="s">
        <v>3213</v>
      </c>
      <c r="F2827" s="29" t="s">
        <v>982</v>
      </c>
      <c r="G2827" s="29" t="s">
        <v>3200</v>
      </c>
      <c r="H2827" s="29" t="s">
        <v>3201</v>
      </c>
      <c r="I2827" s="29" t="s">
        <v>3226</v>
      </c>
      <c r="J2827" s="29" t="s">
        <v>3227</v>
      </c>
      <c r="K2827" s="29" t="s">
        <v>3228</v>
      </c>
      <c r="L2827" s="29" t="s">
        <v>3111</v>
      </c>
      <c r="M2827" s="29" t="s">
        <v>3229</v>
      </c>
      <c r="N2827" s="29" t="s">
        <v>3230</v>
      </c>
      <c r="O2827" s="29" t="s">
        <v>3692</v>
      </c>
      <c r="P2827" s="29" t="s">
        <v>3693</v>
      </c>
      <c r="Q2827" s="29" t="s">
        <v>3694</v>
      </c>
      <c r="R2827" s="29" t="s">
        <v>3210</v>
      </c>
      <c r="S2827" s="29" t="s">
        <v>3098</v>
      </c>
      <c r="T2827" s="29"/>
      <c r="U2827" s="30">
        <v>5329.55</v>
      </c>
      <c r="V2827" s="30">
        <v>4095.5509999999999</v>
      </c>
      <c r="W2827" s="30">
        <v>3538.26</v>
      </c>
      <c r="X2827" s="30">
        <v>3802.99</v>
      </c>
      <c r="Y2827" s="30">
        <v>3603.3919999999998</v>
      </c>
      <c r="Z2827" s="30">
        <v>3071.424</v>
      </c>
      <c r="AA2827" s="30">
        <v>2692.915</v>
      </c>
      <c r="AB2827" s="30">
        <v>2208</v>
      </c>
      <c r="AC2827" s="30">
        <v>3933.7020000000002</v>
      </c>
      <c r="AD2827" s="30">
        <v>4792.607</v>
      </c>
      <c r="AE2827" s="30">
        <v>4918.7730000000001</v>
      </c>
      <c r="AF2827" s="30">
        <v>3845.3009999999999</v>
      </c>
    </row>
    <row r="2828" spans="1:32" x14ac:dyDescent="0.45">
      <c r="A2828" s="29" t="s">
        <v>1105</v>
      </c>
      <c r="B2828" s="29" t="s">
        <v>3044</v>
      </c>
      <c r="C2828" s="29" t="s">
        <v>3211</v>
      </c>
      <c r="D2828" s="29" t="s">
        <v>3212</v>
      </c>
      <c r="E2828" s="29" t="s">
        <v>3213</v>
      </c>
      <c r="F2828" s="29" t="s">
        <v>982</v>
      </c>
      <c r="G2828" s="29" t="s">
        <v>3233</v>
      </c>
      <c r="H2828" s="29" t="s">
        <v>3234</v>
      </c>
      <c r="I2828" s="29" t="s">
        <v>3235</v>
      </c>
      <c r="J2828" s="29" t="s">
        <v>3236</v>
      </c>
      <c r="K2828" s="29" t="s">
        <v>3237</v>
      </c>
      <c r="L2828" s="29" t="s">
        <v>3107</v>
      </c>
      <c r="M2828" s="29" t="s">
        <v>3424</v>
      </c>
      <c r="N2828" s="29" t="s">
        <v>3425</v>
      </c>
      <c r="O2828" s="29" t="s">
        <v>3428</v>
      </c>
      <c r="P2828" s="29" t="s">
        <v>3429</v>
      </c>
      <c r="Q2828" s="29" t="s">
        <v>3209</v>
      </c>
      <c r="R2828" s="29" t="s">
        <v>3210</v>
      </c>
      <c r="S2828" s="29" t="s">
        <v>3098</v>
      </c>
      <c r="T2828" s="29"/>
      <c r="U2828" s="30">
        <v>1234</v>
      </c>
      <c r="V2828" s="30">
        <v>1156</v>
      </c>
      <c r="W2828" s="30">
        <v>1351</v>
      </c>
      <c r="X2828" s="30">
        <v>1156</v>
      </c>
      <c r="Y2828" s="30">
        <v>1195</v>
      </c>
      <c r="Z2828" s="30">
        <v>1936</v>
      </c>
      <c r="AA2828" s="30">
        <v>2638</v>
      </c>
      <c r="AB2828" s="30">
        <v>2872</v>
      </c>
      <c r="AC2828" s="30">
        <v>1156</v>
      </c>
      <c r="AD2828" s="30">
        <v>1234</v>
      </c>
      <c r="AE2828" s="30">
        <v>1195</v>
      </c>
      <c r="AF2828" s="30">
        <v>1156</v>
      </c>
    </row>
    <row r="2829" spans="1:32" x14ac:dyDescent="0.45">
      <c r="A2829" s="29" t="s">
        <v>1105</v>
      </c>
      <c r="B2829" s="29" t="s">
        <v>3044</v>
      </c>
      <c r="C2829" s="29" t="s">
        <v>3211</v>
      </c>
      <c r="D2829" s="29" t="s">
        <v>3212</v>
      </c>
      <c r="E2829" s="29" t="s">
        <v>3213</v>
      </c>
      <c r="F2829" s="29" t="s">
        <v>982</v>
      </c>
      <c r="G2829" s="29" t="s">
        <v>3233</v>
      </c>
      <c r="H2829" s="29" t="s">
        <v>3234</v>
      </c>
      <c r="I2829" s="29" t="s">
        <v>3341</v>
      </c>
      <c r="J2829" s="29" t="s">
        <v>3342</v>
      </c>
      <c r="K2829" s="29" t="s">
        <v>3343</v>
      </c>
      <c r="L2829" s="29" t="s">
        <v>3119</v>
      </c>
      <c r="M2829" s="29" t="s">
        <v>3344</v>
      </c>
      <c r="N2829" s="29" t="s">
        <v>3345</v>
      </c>
      <c r="O2829" s="29" t="s">
        <v>3346</v>
      </c>
      <c r="P2829" s="29" t="s">
        <v>3347</v>
      </c>
      <c r="Q2829" s="29" t="s">
        <v>3209</v>
      </c>
      <c r="R2829" s="29" t="s">
        <v>3210</v>
      </c>
      <c r="S2829" s="29" t="s">
        <v>3098</v>
      </c>
      <c r="T2829" s="29"/>
      <c r="U2829" s="30">
        <v>-1647</v>
      </c>
      <c r="V2829" s="30">
        <v>-1589</v>
      </c>
      <c r="W2829" s="30">
        <v>-1754</v>
      </c>
      <c r="X2829" s="30">
        <v>0</v>
      </c>
      <c r="Y2829" s="30">
        <v>0</v>
      </c>
      <c r="Z2829" s="30">
        <v>0</v>
      </c>
      <c r="AA2829" s="30">
        <v>-58</v>
      </c>
      <c r="AB2829" s="30">
        <v>0</v>
      </c>
      <c r="AC2829" s="30">
        <v>0</v>
      </c>
      <c r="AD2829" s="30">
        <v>0</v>
      </c>
      <c r="AE2829" s="30">
        <v>0</v>
      </c>
      <c r="AF2829" s="30">
        <v>0</v>
      </c>
    </row>
    <row r="2830" spans="1:32" x14ac:dyDescent="0.45">
      <c r="A2830" s="29" t="s">
        <v>1105</v>
      </c>
      <c r="B2830" s="29" t="s">
        <v>3044</v>
      </c>
      <c r="C2830" s="29" t="s">
        <v>3211</v>
      </c>
      <c r="D2830" s="29" t="s">
        <v>3212</v>
      </c>
      <c r="E2830" s="29" t="s">
        <v>3213</v>
      </c>
      <c r="F2830" s="29" t="s">
        <v>982</v>
      </c>
      <c r="G2830" s="29" t="s">
        <v>3233</v>
      </c>
      <c r="H2830" s="29" t="s">
        <v>3234</v>
      </c>
      <c r="I2830" s="29" t="s">
        <v>3341</v>
      </c>
      <c r="J2830" s="29" t="s">
        <v>3342</v>
      </c>
      <c r="K2830" s="29" t="s">
        <v>3348</v>
      </c>
      <c r="L2830" s="29" t="s">
        <v>3115</v>
      </c>
      <c r="M2830" s="29" t="s">
        <v>3349</v>
      </c>
      <c r="N2830" s="29" t="s">
        <v>3350</v>
      </c>
      <c r="O2830" s="29" t="s">
        <v>3351</v>
      </c>
      <c r="P2830" s="29" t="s">
        <v>3350</v>
      </c>
      <c r="Q2830" s="29" t="s">
        <v>3209</v>
      </c>
      <c r="R2830" s="29" t="s">
        <v>3210</v>
      </c>
      <c r="S2830" s="29" t="s">
        <v>3098</v>
      </c>
      <c r="T2830" s="29"/>
      <c r="U2830" s="30">
        <v>0</v>
      </c>
      <c r="V2830" s="30">
        <v>0</v>
      </c>
      <c r="W2830" s="30">
        <v>100</v>
      </c>
      <c r="X2830" s="30">
        <v>0</v>
      </c>
      <c r="Y2830" s="30">
        <v>0</v>
      </c>
      <c r="Z2830" s="30">
        <v>0</v>
      </c>
      <c r="AA2830" s="30">
        <v>100</v>
      </c>
      <c r="AB2830" s="30">
        <v>0</v>
      </c>
      <c r="AC2830" s="30">
        <v>0</v>
      </c>
      <c r="AD2830" s="30">
        <v>0</v>
      </c>
      <c r="AE2830" s="30">
        <v>0</v>
      </c>
      <c r="AF2830" s="30">
        <v>0</v>
      </c>
    </row>
    <row r="2831" spans="1:32" x14ac:dyDescent="0.45">
      <c r="A2831" s="29" t="s">
        <v>1105</v>
      </c>
      <c r="B2831" s="29" t="s">
        <v>3044</v>
      </c>
      <c r="C2831" s="29" t="s">
        <v>3211</v>
      </c>
      <c r="D2831" s="29" t="s">
        <v>3212</v>
      </c>
      <c r="E2831" s="29" t="s">
        <v>3213</v>
      </c>
      <c r="F2831" s="29" t="s">
        <v>982</v>
      </c>
      <c r="G2831" s="29" t="s">
        <v>3233</v>
      </c>
      <c r="H2831" s="29" t="s">
        <v>3234</v>
      </c>
      <c r="I2831" s="29" t="s">
        <v>3341</v>
      </c>
      <c r="J2831" s="29" t="s">
        <v>3342</v>
      </c>
      <c r="K2831" s="29" t="s">
        <v>3348</v>
      </c>
      <c r="L2831" s="29" t="s">
        <v>3115</v>
      </c>
      <c r="M2831" s="29" t="s">
        <v>3356</v>
      </c>
      <c r="N2831" s="29" t="s">
        <v>3357</v>
      </c>
      <c r="O2831" s="29" t="s">
        <v>3516</v>
      </c>
      <c r="P2831" s="29" t="s">
        <v>3517</v>
      </c>
      <c r="Q2831" s="29" t="s">
        <v>3209</v>
      </c>
      <c r="R2831" s="29" t="s">
        <v>3210</v>
      </c>
      <c r="S2831" s="29" t="s">
        <v>3098</v>
      </c>
      <c r="T2831" s="29"/>
      <c r="U2831" s="30">
        <v>4700</v>
      </c>
      <c r="V2831" s="30">
        <v>4700</v>
      </c>
      <c r="W2831" s="30">
        <v>4700</v>
      </c>
      <c r="X2831" s="30">
        <v>0</v>
      </c>
      <c r="Y2831" s="30">
        <v>0</v>
      </c>
      <c r="Z2831" s="30">
        <v>0</v>
      </c>
      <c r="AA2831" s="30">
        <v>0</v>
      </c>
      <c r="AB2831" s="30">
        <v>0</v>
      </c>
      <c r="AC2831" s="30">
        <v>0</v>
      </c>
      <c r="AD2831" s="30">
        <v>0</v>
      </c>
      <c r="AE2831" s="30">
        <v>0</v>
      </c>
      <c r="AF2831" s="30">
        <v>0</v>
      </c>
    </row>
    <row r="2832" spans="1:32" x14ac:dyDescent="0.45">
      <c r="A2832" s="29" t="s">
        <v>1105</v>
      </c>
      <c r="B2832" s="29" t="s">
        <v>3044</v>
      </c>
      <c r="C2832" s="29" t="s">
        <v>3211</v>
      </c>
      <c r="D2832" s="29" t="s">
        <v>3212</v>
      </c>
      <c r="E2832" s="29" t="s">
        <v>3213</v>
      </c>
      <c r="F2832" s="29" t="s">
        <v>982</v>
      </c>
      <c r="G2832" s="29" t="s">
        <v>3233</v>
      </c>
      <c r="H2832" s="29" t="s">
        <v>3234</v>
      </c>
      <c r="I2832" s="29" t="s">
        <v>3341</v>
      </c>
      <c r="J2832" s="29" t="s">
        <v>3342</v>
      </c>
      <c r="K2832" s="29" t="s">
        <v>3348</v>
      </c>
      <c r="L2832" s="29" t="s">
        <v>3115</v>
      </c>
      <c r="M2832" s="29" t="s">
        <v>3356</v>
      </c>
      <c r="N2832" s="29" t="s">
        <v>3357</v>
      </c>
      <c r="O2832" s="29" t="s">
        <v>3703</v>
      </c>
      <c r="P2832" s="29" t="s">
        <v>3704</v>
      </c>
      <c r="Q2832" s="29" t="s">
        <v>3209</v>
      </c>
      <c r="R2832" s="29" t="s">
        <v>3210</v>
      </c>
      <c r="S2832" s="29" t="s">
        <v>3098</v>
      </c>
      <c r="T2832" s="29"/>
      <c r="U2832" s="30">
        <v>2600</v>
      </c>
      <c r="V2832" s="30">
        <v>2600</v>
      </c>
      <c r="W2832" s="30">
        <v>2600</v>
      </c>
      <c r="X2832" s="30">
        <v>0</v>
      </c>
      <c r="Y2832" s="30">
        <v>0</v>
      </c>
      <c r="Z2832" s="30">
        <v>0</v>
      </c>
      <c r="AA2832" s="30">
        <v>0</v>
      </c>
      <c r="AB2832" s="30">
        <v>0</v>
      </c>
      <c r="AC2832" s="30">
        <v>0</v>
      </c>
      <c r="AD2832" s="30">
        <v>0</v>
      </c>
      <c r="AE2832" s="30">
        <v>0</v>
      </c>
      <c r="AF2832" s="30">
        <v>0</v>
      </c>
    </row>
    <row r="2833" spans="1:32" x14ac:dyDescent="0.45">
      <c r="A2833" s="29" t="s">
        <v>1105</v>
      </c>
      <c r="B2833" s="29" t="s">
        <v>3044</v>
      </c>
      <c r="C2833" s="29" t="s">
        <v>3211</v>
      </c>
      <c r="D2833" s="29" t="s">
        <v>3212</v>
      </c>
      <c r="E2833" s="29" t="s">
        <v>3213</v>
      </c>
      <c r="F2833" s="29" t="s">
        <v>982</v>
      </c>
      <c r="G2833" s="29" t="s">
        <v>3233</v>
      </c>
      <c r="H2833" s="29" t="s">
        <v>3234</v>
      </c>
      <c r="I2833" s="29" t="s">
        <v>3341</v>
      </c>
      <c r="J2833" s="29" t="s">
        <v>3342</v>
      </c>
      <c r="K2833" s="29" t="s">
        <v>3348</v>
      </c>
      <c r="L2833" s="29" t="s">
        <v>3115</v>
      </c>
      <c r="M2833" s="29" t="s">
        <v>3360</v>
      </c>
      <c r="N2833" s="29" t="s">
        <v>3361</v>
      </c>
      <c r="O2833" s="29" t="s">
        <v>3362</v>
      </c>
      <c r="P2833" s="29" t="s">
        <v>3363</v>
      </c>
      <c r="Q2833" s="29" t="s">
        <v>3209</v>
      </c>
      <c r="R2833" s="29" t="s">
        <v>3210</v>
      </c>
      <c r="S2833" s="29" t="s">
        <v>3098</v>
      </c>
      <c r="T2833" s="29"/>
      <c r="U2833" s="30">
        <v>2778</v>
      </c>
      <c r="V2833" s="30">
        <v>2778</v>
      </c>
      <c r="W2833" s="30">
        <v>2778</v>
      </c>
      <c r="X2833" s="30">
        <v>1600</v>
      </c>
      <c r="Y2833" s="30">
        <v>1600</v>
      </c>
      <c r="Z2833" s="30">
        <v>1600</v>
      </c>
      <c r="AA2833" s="30">
        <v>1600</v>
      </c>
      <c r="AB2833" s="30">
        <v>1600</v>
      </c>
      <c r="AC2833" s="30">
        <v>1600</v>
      </c>
      <c r="AD2833" s="30">
        <v>1600</v>
      </c>
      <c r="AE2833" s="30">
        <v>1600</v>
      </c>
      <c r="AF2833" s="30">
        <v>1600</v>
      </c>
    </row>
    <row r="2834" spans="1:32" x14ac:dyDescent="0.45">
      <c r="A2834" s="29" t="s">
        <v>1105</v>
      </c>
      <c r="B2834" s="29" t="s">
        <v>3044</v>
      </c>
      <c r="C2834" s="29" t="s">
        <v>3211</v>
      </c>
      <c r="D2834" s="29" t="s">
        <v>3212</v>
      </c>
      <c r="E2834" s="29" t="s">
        <v>3213</v>
      </c>
      <c r="F2834" s="29" t="s">
        <v>982</v>
      </c>
      <c r="G2834" s="29" t="s">
        <v>3233</v>
      </c>
      <c r="H2834" s="29" t="s">
        <v>3234</v>
      </c>
      <c r="I2834" s="29" t="s">
        <v>3341</v>
      </c>
      <c r="J2834" s="29" t="s">
        <v>3342</v>
      </c>
      <c r="K2834" s="29" t="s">
        <v>3348</v>
      </c>
      <c r="L2834" s="29" t="s">
        <v>3115</v>
      </c>
      <c r="M2834" s="29" t="s">
        <v>3360</v>
      </c>
      <c r="N2834" s="29" t="s">
        <v>3361</v>
      </c>
      <c r="O2834" s="29" t="s">
        <v>3518</v>
      </c>
      <c r="P2834" s="29" t="s">
        <v>3519</v>
      </c>
      <c r="Q2834" s="29" t="s">
        <v>3209</v>
      </c>
      <c r="R2834" s="29" t="s">
        <v>3210</v>
      </c>
      <c r="S2834" s="29" t="s">
        <v>3098</v>
      </c>
      <c r="T2834" s="29"/>
      <c r="U2834" s="30">
        <v>4000</v>
      </c>
      <c r="V2834" s="30">
        <v>4000</v>
      </c>
      <c r="W2834" s="30">
        <v>4000</v>
      </c>
      <c r="X2834" s="30">
        <v>4000</v>
      </c>
      <c r="Y2834" s="30">
        <v>4000</v>
      </c>
      <c r="Z2834" s="30">
        <v>4000</v>
      </c>
      <c r="AA2834" s="30">
        <v>4000</v>
      </c>
      <c r="AB2834" s="30">
        <v>4000</v>
      </c>
      <c r="AC2834" s="30">
        <v>4000</v>
      </c>
      <c r="AD2834" s="30">
        <v>4000</v>
      </c>
      <c r="AE2834" s="30">
        <v>4000</v>
      </c>
      <c r="AF2834" s="30">
        <v>4000</v>
      </c>
    </row>
    <row r="2835" spans="1:32" x14ac:dyDescent="0.45">
      <c r="A2835" s="29" t="s">
        <v>1105</v>
      </c>
      <c r="B2835" s="29" t="s">
        <v>3044</v>
      </c>
      <c r="C2835" s="29" t="s">
        <v>3211</v>
      </c>
      <c r="D2835" s="29" t="s">
        <v>3212</v>
      </c>
      <c r="E2835" s="29" t="s">
        <v>3213</v>
      </c>
      <c r="F2835" s="29" t="s">
        <v>982</v>
      </c>
      <c r="G2835" s="29" t="s">
        <v>3233</v>
      </c>
      <c r="H2835" s="29" t="s">
        <v>3234</v>
      </c>
      <c r="I2835" s="29" t="s">
        <v>3341</v>
      </c>
      <c r="J2835" s="29" t="s">
        <v>3342</v>
      </c>
      <c r="K2835" s="29" t="s">
        <v>3348</v>
      </c>
      <c r="L2835" s="29" t="s">
        <v>3115</v>
      </c>
      <c r="M2835" s="29" t="s">
        <v>3360</v>
      </c>
      <c r="N2835" s="29" t="s">
        <v>3361</v>
      </c>
      <c r="O2835" s="29" t="s">
        <v>3364</v>
      </c>
      <c r="P2835" s="29" t="s">
        <v>3365</v>
      </c>
      <c r="Q2835" s="29" t="s">
        <v>3209</v>
      </c>
      <c r="R2835" s="29" t="s">
        <v>3210</v>
      </c>
      <c r="S2835" s="29" t="s">
        <v>3098</v>
      </c>
      <c r="T2835" s="29"/>
      <c r="U2835" s="30">
        <v>1300</v>
      </c>
      <c r="V2835" s="30">
        <v>1300</v>
      </c>
      <c r="W2835" s="30">
        <v>1300</v>
      </c>
      <c r="X2835" s="30">
        <v>800</v>
      </c>
      <c r="Y2835" s="30">
        <v>800</v>
      </c>
      <c r="Z2835" s="30">
        <v>800</v>
      </c>
      <c r="AA2835" s="30">
        <v>800</v>
      </c>
      <c r="AB2835" s="30">
        <v>800</v>
      </c>
      <c r="AC2835" s="30">
        <v>800</v>
      </c>
      <c r="AD2835" s="30">
        <v>800</v>
      </c>
      <c r="AE2835" s="30">
        <v>800</v>
      </c>
      <c r="AF2835" s="30">
        <v>800</v>
      </c>
    </row>
    <row r="2836" spans="1:32" x14ac:dyDescent="0.45">
      <c r="A2836" s="29" t="s">
        <v>1105</v>
      </c>
      <c r="B2836" s="29" t="s">
        <v>3044</v>
      </c>
      <c r="C2836" s="29" t="s">
        <v>3211</v>
      </c>
      <c r="D2836" s="29" t="s">
        <v>3212</v>
      </c>
      <c r="E2836" s="29" t="s">
        <v>3213</v>
      </c>
      <c r="F2836" s="29" t="s">
        <v>982</v>
      </c>
      <c r="G2836" s="29" t="s">
        <v>3233</v>
      </c>
      <c r="H2836" s="29" t="s">
        <v>3234</v>
      </c>
      <c r="I2836" s="29" t="s">
        <v>3341</v>
      </c>
      <c r="J2836" s="29" t="s">
        <v>3342</v>
      </c>
      <c r="K2836" s="29" t="s">
        <v>3348</v>
      </c>
      <c r="L2836" s="29" t="s">
        <v>3115</v>
      </c>
      <c r="M2836" s="29" t="s">
        <v>3360</v>
      </c>
      <c r="N2836" s="29" t="s">
        <v>3361</v>
      </c>
      <c r="O2836" s="29" t="s">
        <v>3705</v>
      </c>
      <c r="P2836" s="29" t="s">
        <v>3706</v>
      </c>
      <c r="Q2836" s="29" t="s">
        <v>3209</v>
      </c>
      <c r="R2836" s="29" t="s">
        <v>3210</v>
      </c>
      <c r="S2836" s="29" t="s">
        <v>3098</v>
      </c>
      <c r="T2836" s="29"/>
      <c r="U2836" s="30">
        <v>22</v>
      </c>
      <c r="V2836" s="30">
        <v>22</v>
      </c>
      <c r="W2836" s="30">
        <v>22</v>
      </c>
      <c r="X2836" s="30">
        <v>0</v>
      </c>
      <c r="Y2836" s="30">
        <v>0</v>
      </c>
      <c r="Z2836" s="30">
        <v>0</v>
      </c>
      <c r="AA2836" s="30">
        <v>0</v>
      </c>
      <c r="AB2836" s="30">
        <v>0</v>
      </c>
      <c r="AC2836" s="30">
        <v>0</v>
      </c>
      <c r="AD2836" s="30">
        <v>0</v>
      </c>
      <c r="AE2836" s="30">
        <v>0</v>
      </c>
      <c r="AF2836" s="30">
        <v>0</v>
      </c>
    </row>
    <row r="2837" spans="1:32" x14ac:dyDescent="0.45">
      <c r="A2837" s="29" t="s">
        <v>1105</v>
      </c>
      <c r="B2837" s="29" t="s">
        <v>3044</v>
      </c>
      <c r="C2837" s="29" t="s">
        <v>3211</v>
      </c>
      <c r="D2837" s="29" t="s">
        <v>3212</v>
      </c>
      <c r="E2837" s="29" t="s">
        <v>3213</v>
      </c>
      <c r="F2837" s="29" t="s">
        <v>982</v>
      </c>
      <c r="G2837" s="29" t="s">
        <v>3233</v>
      </c>
      <c r="H2837" s="29" t="s">
        <v>3234</v>
      </c>
      <c r="I2837" s="29" t="s">
        <v>3341</v>
      </c>
      <c r="J2837" s="29" t="s">
        <v>3342</v>
      </c>
      <c r="K2837" s="29" t="s">
        <v>3348</v>
      </c>
      <c r="L2837" s="29" t="s">
        <v>3115</v>
      </c>
      <c r="M2837" s="29" t="s">
        <v>3366</v>
      </c>
      <c r="N2837" s="29" t="s">
        <v>3367</v>
      </c>
      <c r="O2837" s="29" t="s">
        <v>3368</v>
      </c>
      <c r="P2837" s="29" t="s">
        <v>3369</v>
      </c>
      <c r="Q2837" s="29" t="s">
        <v>3209</v>
      </c>
      <c r="R2837" s="29" t="s">
        <v>3210</v>
      </c>
      <c r="S2837" s="29" t="s">
        <v>3098</v>
      </c>
      <c r="T2837" s="29"/>
      <c r="U2837" s="30">
        <v>0</v>
      </c>
      <c r="V2837" s="30">
        <v>0</v>
      </c>
      <c r="W2837" s="30">
        <v>1273</v>
      </c>
      <c r="X2837" s="30">
        <v>1143</v>
      </c>
      <c r="Y2837" s="30">
        <v>5521</v>
      </c>
      <c r="Z2837" s="30">
        <v>8812</v>
      </c>
      <c r="AA2837" s="30">
        <v>25000</v>
      </c>
      <c r="AB2837" s="30">
        <v>7591</v>
      </c>
      <c r="AC2837" s="30">
        <v>0</v>
      </c>
      <c r="AD2837" s="30">
        <v>0</v>
      </c>
      <c r="AE2837" s="30">
        <v>0</v>
      </c>
      <c r="AF2837" s="30">
        <v>0</v>
      </c>
    </row>
    <row r="2838" spans="1:32" x14ac:dyDescent="0.45">
      <c r="A2838" s="29" t="s">
        <v>1105</v>
      </c>
      <c r="B2838" s="29" t="s">
        <v>3044</v>
      </c>
      <c r="C2838" s="29" t="s">
        <v>3211</v>
      </c>
      <c r="D2838" s="29" t="s">
        <v>3212</v>
      </c>
      <c r="E2838" s="29" t="s">
        <v>3213</v>
      </c>
      <c r="F2838" s="29" t="s">
        <v>982</v>
      </c>
      <c r="G2838" s="29" t="s">
        <v>3233</v>
      </c>
      <c r="H2838" s="29" t="s">
        <v>3234</v>
      </c>
      <c r="I2838" s="29" t="s">
        <v>3341</v>
      </c>
      <c r="J2838" s="29" t="s">
        <v>3342</v>
      </c>
      <c r="K2838" s="29" t="s">
        <v>3348</v>
      </c>
      <c r="L2838" s="29" t="s">
        <v>3115</v>
      </c>
      <c r="M2838" s="29" t="s">
        <v>3366</v>
      </c>
      <c r="N2838" s="29" t="s">
        <v>3367</v>
      </c>
      <c r="O2838" s="29" t="s">
        <v>3370</v>
      </c>
      <c r="P2838" s="29" t="s">
        <v>3371</v>
      </c>
      <c r="Q2838" s="29" t="s">
        <v>3209</v>
      </c>
      <c r="R2838" s="29" t="s">
        <v>3210</v>
      </c>
      <c r="S2838" s="29" t="s">
        <v>3098</v>
      </c>
      <c r="T2838" s="29"/>
      <c r="U2838" s="30">
        <v>342814.00300000003</v>
      </c>
      <c r="V2838" s="30">
        <v>364068.9</v>
      </c>
      <c r="W2838" s="30">
        <v>364318.46399999998</v>
      </c>
      <c r="X2838" s="30">
        <v>312896.51</v>
      </c>
      <c r="Y2838" s="30">
        <v>312896.51</v>
      </c>
      <c r="Z2838" s="30">
        <v>312896.51</v>
      </c>
      <c r="AA2838" s="30">
        <v>314839.40999999997</v>
      </c>
      <c r="AB2838" s="30">
        <v>258619.41</v>
      </c>
      <c r="AC2838" s="30">
        <v>258467.88500000001</v>
      </c>
      <c r="AD2838" s="30">
        <v>258395.03099999999</v>
      </c>
      <c r="AE2838" s="30">
        <v>258395.03099999999</v>
      </c>
      <c r="AF2838" s="30">
        <v>217321.008</v>
      </c>
    </row>
    <row r="2839" spans="1:32" x14ac:dyDescent="0.45">
      <c r="A2839" s="29" t="s">
        <v>1105</v>
      </c>
      <c r="B2839" s="29" t="s">
        <v>3044</v>
      </c>
      <c r="C2839" s="29" t="s">
        <v>3211</v>
      </c>
      <c r="D2839" s="29" t="s">
        <v>3212</v>
      </c>
      <c r="E2839" s="29" t="s">
        <v>3213</v>
      </c>
      <c r="F2839" s="29" t="s">
        <v>982</v>
      </c>
      <c r="G2839" s="29" t="s">
        <v>3233</v>
      </c>
      <c r="H2839" s="29" t="s">
        <v>3234</v>
      </c>
      <c r="I2839" s="29" t="s">
        <v>3341</v>
      </c>
      <c r="J2839" s="29" t="s">
        <v>3342</v>
      </c>
      <c r="K2839" s="29" t="s">
        <v>3474</v>
      </c>
      <c r="L2839" s="29" t="s">
        <v>3116</v>
      </c>
      <c r="M2839" s="29" t="s">
        <v>3488</v>
      </c>
      <c r="N2839" s="29" t="s">
        <v>3489</v>
      </c>
      <c r="O2839" s="29" t="s">
        <v>3514</v>
      </c>
      <c r="P2839" s="29" t="s">
        <v>3515</v>
      </c>
      <c r="Q2839" s="29" t="s">
        <v>3209</v>
      </c>
      <c r="R2839" s="29" t="s">
        <v>3210</v>
      </c>
      <c r="S2839" s="29" t="s">
        <v>3098</v>
      </c>
      <c r="T2839" s="29"/>
      <c r="U2839" s="30">
        <v>0</v>
      </c>
      <c r="V2839" s="30">
        <v>0</v>
      </c>
      <c r="W2839" s="30">
        <v>0</v>
      </c>
      <c r="X2839" s="30">
        <v>270</v>
      </c>
      <c r="Y2839" s="30">
        <v>18243</v>
      </c>
      <c r="Z2839" s="30">
        <v>0</v>
      </c>
      <c r="AA2839" s="30">
        <v>0</v>
      </c>
      <c r="AB2839" s="30">
        <v>7189</v>
      </c>
      <c r="AC2839" s="30">
        <v>17554</v>
      </c>
      <c r="AD2839" s="30">
        <v>0</v>
      </c>
      <c r="AE2839" s="30">
        <v>0</v>
      </c>
      <c r="AF2839" s="30">
        <v>11224</v>
      </c>
    </row>
    <row r="2840" spans="1:32" x14ac:dyDescent="0.45">
      <c r="A2840" s="29" t="s">
        <v>1105</v>
      </c>
      <c r="B2840" s="29" t="s">
        <v>3044</v>
      </c>
      <c r="C2840" s="29" t="s">
        <v>3211</v>
      </c>
      <c r="D2840" s="29" t="s">
        <v>3212</v>
      </c>
      <c r="E2840" s="29" t="s">
        <v>3213</v>
      </c>
      <c r="F2840" s="29" t="s">
        <v>982</v>
      </c>
      <c r="G2840" s="29" t="s">
        <v>3233</v>
      </c>
      <c r="H2840" s="29" t="s">
        <v>3234</v>
      </c>
      <c r="I2840" s="29" t="s">
        <v>3341</v>
      </c>
      <c r="J2840" s="29" t="s">
        <v>3342</v>
      </c>
      <c r="K2840" s="29" t="s">
        <v>3474</v>
      </c>
      <c r="L2840" s="29" t="s">
        <v>3116</v>
      </c>
      <c r="M2840" s="29" t="s">
        <v>3488</v>
      </c>
      <c r="N2840" s="29" t="s">
        <v>3489</v>
      </c>
      <c r="O2840" s="29" t="s">
        <v>3625</v>
      </c>
      <c r="P2840" s="29" t="s">
        <v>3626</v>
      </c>
      <c r="Q2840" s="29" t="s">
        <v>3209</v>
      </c>
      <c r="R2840" s="29" t="s">
        <v>3210</v>
      </c>
      <c r="S2840" s="29" t="s">
        <v>3098</v>
      </c>
      <c r="T2840" s="29"/>
      <c r="U2840" s="30">
        <v>0</v>
      </c>
      <c r="V2840" s="30">
        <v>702</v>
      </c>
      <c r="W2840" s="30">
        <v>1368</v>
      </c>
      <c r="X2840" s="30">
        <v>0</v>
      </c>
      <c r="Y2840" s="30">
        <v>0</v>
      </c>
      <c r="Z2840" s="30">
        <v>0</v>
      </c>
      <c r="AA2840" s="30">
        <v>0</v>
      </c>
      <c r="AB2840" s="30">
        <v>0</v>
      </c>
      <c r="AC2840" s="30">
        <v>0</v>
      </c>
      <c r="AD2840" s="30">
        <v>0</v>
      </c>
      <c r="AE2840" s="30">
        <v>0</v>
      </c>
      <c r="AF2840" s="30">
        <v>0</v>
      </c>
    </row>
    <row r="2841" spans="1:32" x14ac:dyDescent="0.45">
      <c r="A2841" s="29" t="s">
        <v>1105</v>
      </c>
      <c r="B2841" s="29" t="s">
        <v>3044</v>
      </c>
      <c r="C2841" s="29" t="s">
        <v>3211</v>
      </c>
      <c r="D2841" s="29" t="s">
        <v>3212</v>
      </c>
      <c r="E2841" s="29" t="s">
        <v>3213</v>
      </c>
      <c r="F2841" s="29" t="s">
        <v>982</v>
      </c>
      <c r="G2841" s="29" t="s">
        <v>3233</v>
      </c>
      <c r="H2841" s="29" t="s">
        <v>3234</v>
      </c>
      <c r="I2841" s="29" t="s">
        <v>3341</v>
      </c>
      <c r="J2841" s="29" t="s">
        <v>3342</v>
      </c>
      <c r="K2841" s="29" t="s">
        <v>3474</v>
      </c>
      <c r="L2841" s="29" t="s">
        <v>3116</v>
      </c>
      <c r="M2841" s="29" t="s">
        <v>3488</v>
      </c>
      <c r="N2841" s="29" t="s">
        <v>3489</v>
      </c>
      <c r="O2841" s="29" t="s">
        <v>3490</v>
      </c>
      <c r="P2841" s="29" t="s">
        <v>3491</v>
      </c>
      <c r="Q2841" s="29" t="s">
        <v>3209</v>
      </c>
      <c r="R2841" s="29" t="s">
        <v>3210</v>
      </c>
      <c r="S2841" s="29" t="s">
        <v>3098</v>
      </c>
      <c r="T2841" s="29"/>
      <c r="U2841" s="30">
        <v>59202.248</v>
      </c>
      <c r="V2841" s="30">
        <v>42219.415999999997</v>
      </c>
      <c r="W2841" s="30">
        <v>42219.415999999997</v>
      </c>
      <c r="X2841" s="30">
        <v>42219.415999999997</v>
      </c>
      <c r="Y2841" s="30">
        <v>42230.095000000001</v>
      </c>
      <c r="Z2841" s="30">
        <v>42246.722000000002</v>
      </c>
      <c r="AA2841" s="30">
        <v>42246.722000000002</v>
      </c>
      <c r="AB2841" s="30">
        <v>42246.722000000002</v>
      </c>
      <c r="AC2841" s="30">
        <v>42246.722000000002</v>
      </c>
      <c r="AD2841" s="30">
        <v>42246.722000000002</v>
      </c>
      <c r="AE2841" s="30">
        <v>19500</v>
      </c>
      <c r="AF2841" s="30">
        <v>19500</v>
      </c>
    </row>
    <row r="2842" spans="1:32" x14ac:dyDescent="0.45">
      <c r="A2842" s="29" t="s">
        <v>1105</v>
      </c>
      <c r="B2842" s="29" t="s">
        <v>3044</v>
      </c>
      <c r="C2842" s="29" t="s">
        <v>3211</v>
      </c>
      <c r="D2842" s="29" t="s">
        <v>3212</v>
      </c>
      <c r="E2842" s="29" t="s">
        <v>3213</v>
      </c>
      <c r="F2842" s="29" t="s">
        <v>982</v>
      </c>
      <c r="G2842" s="29" t="s">
        <v>3233</v>
      </c>
      <c r="H2842" s="29" t="s">
        <v>3234</v>
      </c>
      <c r="I2842" s="29" t="s">
        <v>3341</v>
      </c>
      <c r="J2842" s="29" t="s">
        <v>3342</v>
      </c>
      <c r="K2842" s="29" t="s">
        <v>3474</v>
      </c>
      <c r="L2842" s="29" t="s">
        <v>3116</v>
      </c>
      <c r="M2842" s="29" t="s">
        <v>3488</v>
      </c>
      <c r="N2842" s="29" t="s">
        <v>3489</v>
      </c>
      <c r="O2842" s="29" t="s">
        <v>3627</v>
      </c>
      <c r="P2842" s="29" t="s">
        <v>3628</v>
      </c>
      <c r="Q2842" s="29" t="s">
        <v>3209</v>
      </c>
      <c r="R2842" s="29" t="s">
        <v>3210</v>
      </c>
      <c r="S2842" s="29" t="s">
        <v>3098</v>
      </c>
      <c r="T2842" s="29"/>
      <c r="U2842" s="30">
        <v>0</v>
      </c>
      <c r="V2842" s="30">
        <v>148</v>
      </c>
      <c r="W2842" s="30">
        <v>322</v>
      </c>
      <c r="X2842" s="30">
        <v>0</v>
      </c>
      <c r="Y2842" s="30">
        <v>0</v>
      </c>
      <c r="Z2842" s="30">
        <v>0</v>
      </c>
      <c r="AA2842" s="30">
        <v>1777</v>
      </c>
      <c r="AB2842" s="30">
        <v>0</v>
      </c>
      <c r="AC2842" s="30">
        <v>0</v>
      </c>
      <c r="AD2842" s="30">
        <v>0</v>
      </c>
      <c r="AE2842" s="30">
        <v>0</v>
      </c>
      <c r="AF2842" s="30">
        <v>0</v>
      </c>
    </row>
    <row r="2843" spans="1:32" x14ac:dyDescent="0.45">
      <c r="A2843" s="29" t="s">
        <v>1105</v>
      </c>
      <c r="B2843" s="29" t="s">
        <v>3044</v>
      </c>
      <c r="C2843" s="29" t="s">
        <v>3211</v>
      </c>
      <c r="D2843" s="29" t="s">
        <v>3212</v>
      </c>
      <c r="E2843" s="29" t="s">
        <v>3213</v>
      </c>
      <c r="F2843" s="29" t="s">
        <v>982</v>
      </c>
      <c r="G2843" s="29" t="s">
        <v>3233</v>
      </c>
      <c r="H2843" s="29" t="s">
        <v>3234</v>
      </c>
      <c r="I2843" s="29" t="s">
        <v>3262</v>
      </c>
      <c r="J2843" s="29" t="s">
        <v>3263</v>
      </c>
      <c r="K2843" s="29" t="s">
        <v>3264</v>
      </c>
      <c r="L2843" s="29" t="s">
        <v>3103</v>
      </c>
      <c r="M2843" s="29" t="s">
        <v>3265</v>
      </c>
      <c r="N2843" s="29" t="s">
        <v>3266</v>
      </c>
      <c r="O2843" s="29" t="s">
        <v>3267</v>
      </c>
      <c r="P2843" s="29" t="s">
        <v>3268</v>
      </c>
      <c r="Q2843" s="29" t="s">
        <v>3209</v>
      </c>
      <c r="R2843" s="29" t="s">
        <v>3210</v>
      </c>
      <c r="S2843" s="29" t="s">
        <v>3098</v>
      </c>
      <c r="T2843" s="29"/>
      <c r="U2843" s="30">
        <v>23000</v>
      </c>
      <c r="V2843" s="30">
        <v>23000</v>
      </c>
      <c r="W2843" s="30">
        <v>26642</v>
      </c>
      <c r="X2843" s="30">
        <v>23000</v>
      </c>
      <c r="Y2843" s="30">
        <v>23000</v>
      </c>
      <c r="Z2843" s="30">
        <v>23000</v>
      </c>
      <c r="AA2843" s="30">
        <v>23000</v>
      </c>
      <c r="AB2843" s="30">
        <v>23000</v>
      </c>
      <c r="AC2843" s="30">
        <v>23000</v>
      </c>
      <c r="AD2843" s="30">
        <v>23000</v>
      </c>
      <c r="AE2843" s="30">
        <v>23000</v>
      </c>
      <c r="AF2843" s="30">
        <v>23000</v>
      </c>
    </row>
    <row r="2844" spans="1:32" x14ac:dyDescent="0.45">
      <c r="A2844" s="29" t="s">
        <v>1105</v>
      </c>
      <c r="B2844" s="29" t="s">
        <v>3044</v>
      </c>
      <c r="C2844" s="29" t="s">
        <v>3211</v>
      </c>
      <c r="D2844" s="29" t="s">
        <v>3212</v>
      </c>
      <c r="E2844" s="29" t="s">
        <v>3213</v>
      </c>
      <c r="F2844" s="29" t="s">
        <v>982</v>
      </c>
      <c r="G2844" s="29" t="s">
        <v>3233</v>
      </c>
      <c r="H2844" s="29" t="s">
        <v>3234</v>
      </c>
      <c r="I2844" s="29" t="s">
        <v>3262</v>
      </c>
      <c r="J2844" s="29" t="s">
        <v>3263</v>
      </c>
      <c r="K2844" s="29" t="s">
        <v>3264</v>
      </c>
      <c r="L2844" s="29" t="s">
        <v>3103</v>
      </c>
      <c r="M2844" s="29" t="s">
        <v>3265</v>
      </c>
      <c r="N2844" s="29" t="s">
        <v>3266</v>
      </c>
      <c r="O2844" s="29" t="s">
        <v>3338</v>
      </c>
      <c r="P2844" s="29" t="s">
        <v>3339</v>
      </c>
      <c r="Q2844" s="29" t="s">
        <v>3249</v>
      </c>
      <c r="R2844" s="29" t="s">
        <v>3210</v>
      </c>
      <c r="S2844" s="29" t="s">
        <v>3098</v>
      </c>
      <c r="T2844" s="29"/>
      <c r="U2844" s="30">
        <v>32728</v>
      </c>
      <c r="V2844" s="30">
        <v>0</v>
      </c>
      <c r="W2844" s="30">
        <v>32728</v>
      </c>
      <c r="X2844" s="30">
        <v>0</v>
      </c>
      <c r="Y2844" s="30">
        <v>0</v>
      </c>
      <c r="Z2844" s="30">
        <v>0</v>
      </c>
      <c r="AA2844" s="30">
        <v>0</v>
      </c>
      <c r="AB2844" s="30">
        <v>0</v>
      </c>
      <c r="AC2844" s="30">
        <v>0</v>
      </c>
      <c r="AD2844" s="30">
        <v>32728</v>
      </c>
      <c r="AE2844" s="30">
        <v>0</v>
      </c>
      <c r="AF2844" s="30">
        <v>0</v>
      </c>
    </row>
    <row r="2845" spans="1:32" x14ac:dyDescent="0.45">
      <c r="A2845" s="29" t="s">
        <v>1105</v>
      </c>
      <c r="B2845" s="29" t="s">
        <v>3044</v>
      </c>
      <c r="C2845" s="29" t="s">
        <v>3211</v>
      </c>
      <c r="D2845" s="29" t="s">
        <v>3212</v>
      </c>
      <c r="E2845" s="29" t="s">
        <v>3213</v>
      </c>
      <c r="F2845" s="29" t="s">
        <v>982</v>
      </c>
      <c r="G2845" s="29" t="s">
        <v>3233</v>
      </c>
      <c r="H2845" s="29" t="s">
        <v>3234</v>
      </c>
      <c r="I2845" s="29" t="s">
        <v>3262</v>
      </c>
      <c r="J2845" s="29" t="s">
        <v>3263</v>
      </c>
      <c r="K2845" s="29" t="s">
        <v>3264</v>
      </c>
      <c r="L2845" s="29" t="s">
        <v>3103</v>
      </c>
      <c r="M2845" s="29" t="s">
        <v>3265</v>
      </c>
      <c r="N2845" s="29" t="s">
        <v>3266</v>
      </c>
      <c r="O2845" s="29" t="s">
        <v>3269</v>
      </c>
      <c r="P2845" s="29" t="s">
        <v>3270</v>
      </c>
      <c r="Q2845" s="29" t="s">
        <v>3209</v>
      </c>
      <c r="R2845" s="29" t="s">
        <v>3210</v>
      </c>
      <c r="S2845" s="29" t="s">
        <v>3098</v>
      </c>
      <c r="T2845" s="29"/>
      <c r="U2845" s="30">
        <v>7334</v>
      </c>
      <c r="V2845" s="30">
        <v>4671</v>
      </c>
      <c r="W2845" s="30">
        <v>5236</v>
      </c>
      <c r="X2845" s="30">
        <v>4125</v>
      </c>
      <c r="Y2845" s="30">
        <v>3218</v>
      </c>
      <c r="Z2845" s="30">
        <v>3276</v>
      </c>
      <c r="AA2845" s="30">
        <v>3198</v>
      </c>
      <c r="AB2845" s="30">
        <v>4076</v>
      </c>
      <c r="AC2845" s="30">
        <v>4037</v>
      </c>
      <c r="AD2845" s="30">
        <v>2964</v>
      </c>
      <c r="AE2845" s="30">
        <v>3081</v>
      </c>
      <c r="AF2845" s="30">
        <v>3432</v>
      </c>
    </row>
    <row r="2846" spans="1:32" x14ac:dyDescent="0.45">
      <c r="A2846" s="29" t="s">
        <v>1105</v>
      </c>
      <c r="B2846" s="29" t="s">
        <v>3044</v>
      </c>
      <c r="C2846" s="29" t="s">
        <v>3211</v>
      </c>
      <c r="D2846" s="29" t="s">
        <v>3212</v>
      </c>
      <c r="E2846" s="29" t="s">
        <v>3213</v>
      </c>
      <c r="F2846" s="29" t="s">
        <v>982</v>
      </c>
      <c r="G2846" s="29" t="s">
        <v>3233</v>
      </c>
      <c r="H2846" s="29" t="s">
        <v>3234</v>
      </c>
      <c r="I2846" s="29" t="s">
        <v>3262</v>
      </c>
      <c r="J2846" s="29" t="s">
        <v>3263</v>
      </c>
      <c r="K2846" s="29" t="s">
        <v>3264</v>
      </c>
      <c r="L2846" s="29" t="s">
        <v>3103</v>
      </c>
      <c r="M2846" s="29" t="s">
        <v>3265</v>
      </c>
      <c r="N2846" s="29" t="s">
        <v>3266</v>
      </c>
      <c r="O2846" s="29" t="s">
        <v>3271</v>
      </c>
      <c r="P2846" s="29" t="s">
        <v>3272</v>
      </c>
      <c r="Q2846" s="29" t="s">
        <v>3209</v>
      </c>
      <c r="R2846" s="29" t="s">
        <v>3210</v>
      </c>
      <c r="S2846" s="29" t="s">
        <v>3098</v>
      </c>
      <c r="T2846" s="29"/>
      <c r="U2846" s="30">
        <v>6060</v>
      </c>
      <c r="V2846" s="30">
        <v>1101</v>
      </c>
      <c r="W2846" s="30">
        <v>1769</v>
      </c>
      <c r="X2846" s="30">
        <v>797</v>
      </c>
      <c r="Y2846" s="30">
        <v>1811</v>
      </c>
      <c r="Z2846" s="30">
        <v>1942</v>
      </c>
      <c r="AA2846" s="30">
        <v>464</v>
      </c>
      <c r="AB2846" s="30">
        <v>391</v>
      </c>
      <c r="AC2846" s="30">
        <v>652</v>
      </c>
      <c r="AD2846" s="30">
        <v>260</v>
      </c>
      <c r="AE2846" s="30">
        <v>680</v>
      </c>
      <c r="AF2846" s="30">
        <v>1000</v>
      </c>
    </row>
    <row r="2847" spans="1:32" x14ac:dyDescent="0.45">
      <c r="A2847" s="29" t="s">
        <v>1105</v>
      </c>
      <c r="B2847" s="29" t="s">
        <v>3044</v>
      </c>
      <c r="C2847" s="29" t="s">
        <v>3211</v>
      </c>
      <c r="D2847" s="29" t="s">
        <v>3212</v>
      </c>
      <c r="E2847" s="29" t="s">
        <v>3213</v>
      </c>
      <c r="F2847" s="29" t="s">
        <v>982</v>
      </c>
      <c r="G2847" s="29" t="s">
        <v>3233</v>
      </c>
      <c r="H2847" s="29" t="s">
        <v>3234</v>
      </c>
      <c r="I2847" s="29" t="s">
        <v>3262</v>
      </c>
      <c r="J2847" s="29" t="s">
        <v>3263</v>
      </c>
      <c r="K2847" s="29" t="s">
        <v>3264</v>
      </c>
      <c r="L2847" s="29" t="s">
        <v>3103</v>
      </c>
      <c r="M2847" s="29" t="s">
        <v>3265</v>
      </c>
      <c r="N2847" s="29" t="s">
        <v>3266</v>
      </c>
      <c r="O2847" s="29" t="s">
        <v>3273</v>
      </c>
      <c r="P2847" s="29" t="s">
        <v>3274</v>
      </c>
      <c r="Q2847" s="29" t="s">
        <v>3209</v>
      </c>
      <c r="R2847" s="29" t="s">
        <v>3210</v>
      </c>
      <c r="S2847" s="29" t="s">
        <v>3098</v>
      </c>
      <c r="T2847" s="29"/>
      <c r="U2847" s="30">
        <v>5928</v>
      </c>
      <c r="V2847" s="30">
        <v>4290</v>
      </c>
      <c r="W2847" s="30">
        <v>4212</v>
      </c>
      <c r="X2847" s="30">
        <v>3393</v>
      </c>
      <c r="Y2847" s="30">
        <v>2769</v>
      </c>
      <c r="Z2847" s="30">
        <v>2652</v>
      </c>
      <c r="AA2847" s="30">
        <v>2496</v>
      </c>
      <c r="AB2847" s="30">
        <v>3159</v>
      </c>
      <c r="AC2847" s="30">
        <v>4056</v>
      </c>
      <c r="AD2847" s="30">
        <v>2613</v>
      </c>
      <c r="AE2847" s="30">
        <v>2886</v>
      </c>
      <c r="AF2847" s="30">
        <v>2886</v>
      </c>
    </row>
    <row r="2848" spans="1:32" x14ac:dyDescent="0.45">
      <c r="A2848" s="29" t="s">
        <v>1105</v>
      </c>
      <c r="B2848" s="29" t="s">
        <v>3044</v>
      </c>
      <c r="C2848" s="29" t="s">
        <v>3211</v>
      </c>
      <c r="D2848" s="29" t="s">
        <v>3212</v>
      </c>
      <c r="E2848" s="29" t="s">
        <v>3213</v>
      </c>
      <c r="F2848" s="29" t="s">
        <v>982</v>
      </c>
      <c r="G2848" s="29" t="s">
        <v>3233</v>
      </c>
      <c r="H2848" s="29" t="s">
        <v>3234</v>
      </c>
      <c r="I2848" s="29" t="s">
        <v>3262</v>
      </c>
      <c r="J2848" s="29" t="s">
        <v>3263</v>
      </c>
      <c r="K2848" s="29" t="s">
        <v>3264</v>
      </c>
      <c r="L2848" s="29" t="s">
        <v>3103</v>
      </c>
      <c r="M2848" s="29" t="s">
        <v>3322</v>
      </c>
      <c r="N2848" s="29" t="s">
        <v>3323</v>
      </c>
      <c r="O2848" s="29" t="s">
        <v>3374</v>
      </c>
      <c r="P2848" s="29" t="s">
        <v>3375</v>
      </c>
      <c r="Q2848" s="29" t="s">
        <v>3209</v>
      </c>
      <c r="R2848" s="29" t="s">
        <v>3210</v>
      </c>
      <c r="S2848" s="29" t="s">
        <v>3098</v>
      </c>
      <c r="T2848" s="29"/>
      <c r="U2848" s="30">
        <v>1000</v>
      </c>
      <c r="V2848" s="30">
        <v>1000</v>
      </c>
      <c r="W2848" s="30">
        <v>1000</v>
      </c>
      <c r="X2848" s="30">
        <v>1000</v>
      </c>
      <c r="Y2848" s="30">
        <v>1000</v>
      </c>
      <c r="Z2848" s="30">
        <v>1000</v>
      </c>
      <c r="AA2848" s="30">
        <v>1000</v>
      </c>
      <c r="AB2848" s="30">
        <v>1000</v>
      </c>
      <c r="AC2848" s="30">
        <v>1000</v>
      </c>
      <c r="AD2848" s="30">
        <v>1000</v>
      </c>
      <c r="AE2848" s="30">
        <v>1000</v>
      </c>
      <c r="AF2848" s="30">
        <v>1000</v>
      </c>
    </row>
    <row r="2849" spans="1:32" x14ac:dyDescent="0.45">
      <c r="A2849" s="29" t="s">
        <v>1105</v>
      </c>
      <c r="B2849" s="29" t="s">
        <v>3044</v>
      </c>
      <c r="C2849" s="29" t="s">
        <v>3211</v>
      </c>
      <c r="D2849" s="29" t="s">
        <v>3212</v>
      </c>
      <c r="E2849" s="29" t="s">
        <v>3213</v>
      </c>
      <c r="F2849" s="29" t="s">
        <v>982</v>
      </c>
      <c r="G2849" s="29" t="s">
        <v>3233</v>
      </c>
      <c r="H2849" s="29" t="s">
        <v>3234</v>
      </c>
      <c r="I2849" s="29" t="s">
        <v>3275</v>
      </c>
      <c r="J2849" s="29" t="s">
        <v>3276</v>
      </c>
      <c r="K2849" s="29" t="s">
        <v>3277</v>
      </c>
      <c r="L2849" s="29" t="s">
        <v>3100</v>
      </c>
      <c r="M2849" s="29" t="s">
        <v>3278</v>
      </c>
      <c r="N2849" s="29" t="s">
        <v>3279</v>
      </c>
      <c r="O2849" s="29" t="s">
        <v>3446</v>
      </c>
      <c r="P2849" s="29" t="s">
        <v>3447</v>
      </c>
      <c r="Q2849" s="29" t="s">
        <v>3209</v>
      </c>
      <c r="R2849" s="29" t="s">
        <v>3098</v>
      </c>
      <c r="S2849" s="29" t="s">
        <v>3098</v>
      </c>
      <c r="T2849" s="29"/>
      <c r="U2849" s="30">
        <v>0</v>
      </c>
      <c r="V2849" s="30">
        <v>0</v>
      </c>
      <c r="W2849" s="30">
        <v>37742</v>
      </c>
      <c r="X2849" s="30">
        <v>45000</v>
      </c>
      <c r="Y2849" s="30">
        <v>45000</v>
      </c>
      <c r="Z2849" s="30">
        <v>45000</v>
      </c>
      <c r="AA2849" s="30">
        <v>45000</v>
      </c>
      <c r="AB2849" s="30">
        <v>45000</v>
      </c>
      <c r="AC2849" s="30">
        <v>45000</v>
      </c>
      <c r="AD2849" s="30">
        <v>45000</v>
      </c>
      <c r="AE2849" s="30">
        <v>45000</v>
      </c>
      <c r="AF2849" s="30">
        <v>45000</v>
      </c>
    </row>
    <row r="2850" spans="1:32" x14ac:dyDescent="0.45">
      <c r="A2850" s="29" t="s">
        <v>1105</v>
      </c>
      <c r="B2850" s="29" t="s">
        <v>3044</v>
      </c>
      <c r="C2850" s="29" t="s">
        <v>3211</v>
      </c>
      <c r="D2850" s="29" t="s">
        <v>3212</v>
      </c>
      <c r="E2850" s="29" t="s">
        <v>3213</v>
      </c>
      <c r="F2850" s="29" t="s">
        <v>982</v>
      </c>
      <c r="G2850" s="29" t="s">
        <v>3233</v>
      </c>
      <c r="H2850" s="29" t="s">
        <v>3234</v>
      </c>
      <c r="I2850" s="29" t="s">
        <v>3275</v>
      </c>
      <c r="J2850" s="29" t="s">
        <v>3276</v>
      </c>
      <c r="K2850" s="29" t="s">
        <v>3277</v>
      </c>
      <c r="L2850" s="29" t="s">
        <v>3100</v>
      </c>
      <c r="M2850" s="29" t="s">
        <v>3278</v>
      </c>
      <c r="N2850" s="29" t="s">
        <v>3279</v>
      </c>
      <c r="O2850" s="29" t="s">
        <v>3280</v>
      </c>
      <c r="P2850" s="29" t="s">
        <v>3281</v>
      </c>
      <c r="Q2850" s="29" t="s">
        <v>3209</v>
      </c>
      <c r="R2850" s="29" t="s">
        <v>3210</v>
      </c>
      <c r="S2850" s="29" t="s">
        <v>3098</v>
      </c>
      <c r="T2850" s="29"/>
      <c r="U2850" s="30">
        <v>67845</v>
      </c>
      <c r="V2850" s="30">
        <v>33250</v>
      </c>
      <c r="W2850" s="30">
        <v>25742</v>
      </c>
      <c r="X2850" s="30">
        <v>0</v>
      </c>
      <c r="Y2850" s="30">
        <v>0</v>
      </c>
      <c r="Z2850" s="30">
        <v>0</v>
      </c>
      <c r="AA2850" s="30">
        <v>0</v>
      </c>
      <c r="AB2850" s="30">
        <v>0</v>
      </c>
      <c r="AC2850" s="30">
        <v>0</v>
      </c>
      <c r="AD2850" s="30">
        <v>0</v>
      </c>
      <c r="AE2850" s="30">
        <v>0</v>
      </c>
      <c r="AF2850" s="30">
        <v>0</v>
      </c>
    </row>
    <row r="2851" spans="1:32" x14ac:dyDescent="0.45">
      <c r="A2851" s="29" t="s">
        <v>1105</v>
      </c>
      <c r="B2851" s="29" t="s">
        <v>3044</v>
      </c>
      <c r="C2851" s="29" t="s">
        <v>3211</v>
      </c>
      <c r="D2851" s="29" t="s">
        <v>3212</v>
      </c>
      <c r="E2851" s="29" t="s">
        <v>3213</v>
      </c>
      <c r="F2851" s="29" t="s">
        <v>982</v>
      </c>
      <c r="G2851" s="29" t="s">
        <v>3233</v>
      </c>
      <c r="H2851" s="29" t="s">
        <v>3234</v>
      </c>
      <c r="I2851" s="29" t="s">
        <v>3275</v>
      </c>
      <c r="J2851" s="29" t="s">
        <v>3276</v>
      </c>
      <c r="K2851" s="29" t="s">
        <v>3277</v>
      </c>
      <c r="L2851" s="29" t="s">
        <v>3100</v>
      </c>
      <c r="M2851" s="29" t="s">
        <v>3312</v>
      </c>
      <c r="N2851" s="29" t="s">
        <v>3313</v>
      </c>
      <c r="O2851" s="29" t="s">
        <v>3466</v>
      </c>
      <c r="P2851" s="29" t="s">
        <v>3467</v>
      </c>
      <c r="Q2851" s="29" t="s">
        <v>3209</v>
      </c>
      <c r="R2851" s="29" t="s">
        <v>3210</v>
      </c>
      <c r="S2851" s="29" t="s">
        <v>3098</v>
      </c>
      <c r="T2851" s="29"/>
      <c r="U2851" s="30">
        <v>64388</v>
      </c>
      <c r="V2851" s="30">
        <v>103500</v>
      </c>
      <c r="W2851" s="30">
        <v>115032</v>
      </c>
      <c r="X2851" s="30">
        <v>167333</v>
      </c>
      <c r="Y2851" s="30">
        <v>186000</v>
      </c>
      <c r="Z2851" s="30">
        <v>186000</v>
      </c>
      <c r="AA2851" s="30">
        <v>186000</v>
      </c>
      <c r="AB2851" s="30">
        <v>186000</v>
      </c>
      <c r="AC2851" s="30">
        <v>186000</v>
      </c>
      <c r="AD2851" s="30">
        <v>186000</v>
      </c>
      <c r="AE2851" s="30">
        <v>186000</v>
      </c>
      <c r="AF2851" s="30">
        <v>216968</v>
      </c>
    </row>
    <row r="2852" spans="1:32" x14ac:dyDescent="0.45">
      <c r="A2852" s="29" t="s">
        <v>1105</v>
      </c>
      <c r="B2852" s="29" t="s">
        <v>3044</v>
      </c>
      <c r="C2852" s="29" t="s">
        <v>3211</v>
      </c>
      <c r="D2852" s="29" t="s">
        <v>3212</v>
      </c>
      <c r="E2852" s="29" t="s">
        <v>3213</v>
      </c>
      <c r="F2852" s="29" t="s">
        <v>982</v>
      </c>
      <c r="G2852" s="29" t="s">
        <v>3233</v>
      </c>
      <c r="H2852" s="29" t="s">
        <v>3234</v>
      </c>
      <c r="I2852" s="29" t="s">
        <v>3275</v>
      </c>
      <c r="J2852" s="29" t="s">
        <v>3276</v>
      </c>
      <c r="K2852" s="29" t="s">
        <v>3277</v>
      </c>
      <c r="L2852" s="29" t="s">
        <v>3100</v>
      </c>
      <c r="M2852" s="29" t="s">
        <v>3312</v>
      </c>
      <c r="N2852" s="29" t="s">
        <v>3313</v>
      </c>
      <c r="O2852" s="29" t="s">
        <v>3314</v>
      </c>
      <c r="P2852" s="29" t="s">
        <v>3315</v>
      </c>
      <c r="Q2852" s="29" t="s">
        <v>3209</v>
      </c>
      <c r="R2852" s="29" t="s">
        <v>3210</v>
      </c>
      <c r="S2852" s="29" t="s">
        <v>3098</v>
      </c>
      <c r="T2852" s="29"/>
      <c r="U2852" s="30">
        <v>139500</v>
      </c>
      <c r="V2852" s="30">
        <v>139500</v>
      </c>
      <c r="W2852" s="30">
        <v>138630</v>
      </c>
      <c r="X2852" s="30">
        <v>123500</v>
      </c>
      <c r="Y2852" s="30">
        <v>109500</v>
      </c>
      <c r="Z2852" s="30">
        <v>109500</v>
      </c>
      <c r="AA2852" s="30">
        <v>109500</v>
      </c>
      <c r="AB2852" s="30">
        <v>109500</v>
      </c>
      <c r="AC2852" s="30">
        <v>109500</v>
      </c>
      <c r="AD2852" s="30">
        <v>109500</v>
      </c>
      <c r="AE2852" s="30">
        <v>85300</v>
      </c>
      <c r="AF2852" s="30">
        <v>10645</v>
      </c>
    </row>
    <row r="2853" spans="1:32" x14ac:dyDescent="0.45">
      <c r="A2853" s="29" t="s">
        <v>1105</v>
      </c>
      <c r="B2853" s="29" t="s">
        <v>3044</v>
      </c>
      <c r="C2853" s="29" t="s">
        <v>3211</v>
      </c>
      <c r="D2853" s="29" t="s">
        <v>3212</v>
      </c>
      <c r="E2853" s="29" t="s">
        <v>3213</v>
      </c>
      <c r="F2853" s="29" t="s">
        <v>982</v>
      </c>
      <c r="G2853" s="29" t="s">
        <v>3233</v>
      </c>
      <c r="H2853" s="29" t="s">
        <v>3234</v>
      </c>
      <c r="I2853" s="29" t="s">
        <v>3275</v>
      </c>
      <c r="J2853" s="29" t="s">
        <v>3276</v>
      </c>
      <c r="K2853" s="29" t="s">
        <v>3282</v>
      </c>
      <c r="L2853" s="29" t="s">
        <v>3112</v>
      </c>
      <c r="M2853" s="29" t="s">
        <v>3283</v>
      </c>
      <c r="N2853" s="29" t="s">
        <v>3284</v>
      </c>
      <c r="O2853" s="29" t="s">
        <v>3376</v>
      </c>
      <c r="P2853" s="29" t="s">
        <v>3377</v>
      </c>
      <c r="Q2853" s="29" t="s">
        <v>3209</v>
      </c>
      <c r="R2853" s="29" t="s">
        <v>3210</v>
      </c>
      <c r="S2853" s="29" t="s">
        <v>3098</v>
      </c>
      <c r="T2853" s="29"/>
      <c r="U2853" s="30">
        <v>24225</v>
      </c>
      <c r="V2853" s="30">
        <v>24225</v>
      </c>
      <c r="W2853" s="30">
        <v>24225</v>
      </c>
      <c r="X2853" s="30">
        <v>24225</v>
      </c>
      <c r="Y2853" s="30">
        <v>24225</v>
      </c>
      <c r="Z2853" s="30">
        <v>24225</v>
      </c>
      <c r="AA2853" s="30">
        <v>24225</v>
      </c>
      <c r="AB2853" s="30">
        <v>24225</v>
      </c>
      <c r="AC2853" s="30">
        <v>24225</v>
      </c>
      <c r="AD2853" s="30">
        <v>24225</v>
      </c>
      <c r="AE2853" s="30">
        <v>24225</v>
      </c>
      <c r="AF2853" s="30">
        <v>24225</v>
      </c>
    </row>
    <row r="2854" spans="1:32" x14ac:dyDescent="0.45">
      <c r="A2854" s="29" t="s">
        <v>1105</v>
      </c>
      <c r="B2854" s="29" t="s">
        <v>3044</v>
      </c>
      <c r="C2854" s="29" t="s">
        <v>3211</v>
      </c>
      <c r="D2854" s="29" t="s">
        <v>3212</v>
      </c>
      <c r="E2854" s="29" t="s">
        <v>3213</v>
      </c>
      <c r="F2854" s="29" t="s">
        <v>982</v>
      </c>
      <c r="G2854" s="29" t="s">
        <v>3233</v>
      </c>
      <c r="H2854" s="29" t="s">
        <v>3234</v>
      </c>
      <c r="I2854" s="29" t="s">
        <v>3275</v>
      </c>
      <c r="J2854" s="29" t="s">
        <v>3276</v>
      </c>
      <c r="K2854" s="29" t="s">
        <v>3287</v>
      </c>
      <c r="L2854" s="29" t="s">
        <v>3101</v>
      </c>
      <c r="M2854" s="29" t="s">
        <v>3316</v>
      </c>
      <c r="N2854" s="29" t="s">
        <v>3317</v>
      </c>
      <c r="O2854" s="29" t="s">
        <v>3452</v>
      </c>
      <c r="P2854" s="29" t="s">
        <v>3453</v>
      </c>
      <c r="Q2854" s="29" t="s">
        <v>3209</v>
      </c>
      <c r="R2854" s="29" t="s">
        <v>3210</v>
      </c>
      <c r="S2854" s="29" t="s">
        <v>3098</v>
      </c>
      <c r="T2854" s="29"/>
      <c r="U2854" s="30">
        <v>0</v>
      </c>
      <c r="V2854" s="30">
        <v>0</v>
      </c>
      <c r="W2854" s="30">
        <v>0</v>
      </c>
      <c r="X2854" s="30">
        <v>0</v>
      </c>
      <c r="Y2854" s="30">
        <v>0</v>
      </c>
      <c r="Z2854" s="30">
        <v>0</v>
      </c>
      <c r="AA2854" s="30">
        <v>0</v>
      </c>
      <c r="AB2854" s="30">
        <v>0</v>
      </c>
      <c r="AC2854" s="30">
        <v>0</v>
      </c>
      <c r="AD2854" s="30">
        <v>0</v>
      </c>
      <c r="AE2854" s="30">
        <v>42000</v>
      </c>
      <c r="AF2854" s="30">
        <v>79839</v>
      </c>
    </row>
    <row r="2855" spans="1:32" x14ac:dyDescent="0.45">
      <c r="A2855" s="29" t="s">
        <v>1105</v>
      </c>
      <c r="B2855" s="29" t="s">
        <v>3044</v>
      </c>
      <c r="C2855" s="29" t="s">
        <v>3211</v>
      </c>
      <c r="D2855" s="29" t="s">
        <v>3212</v>
      </c>
      <c r="E2855" s="29" t="s">
        <v>3213</v>
      </c>
      <c r="F2855" s="29" t="s">
        <v>982</v>
      </c>
      <c r="G2855" s="29" t="s">
        <v>3233</v>
      </c>
      <c r="H2855" s="29" t="s">
        <v>3234</v>
      </c>
      <c r="I2855" s="29" t="s">
        <v>3275</v>
      </c>
      <c r="J2855" s="29" t="s">
        <v>3276</v>
      </c>
      <c r="K2855" s="29" t="s">
        <v>3287</v>
      </c>
      <c r="L2855" s="29" t="s">
        <v>3101</v>
      </c>
      <c r="M2855" s="29" t="s">
        <v>3316</v>
      </c>
      <c r="N2855" s="29" t="s">
        <v>3317</v>
      </c>
      <c r="O2855" s="29" t="s">
        <v>3454</v>
      </c>
      <c r="P2855" s="29" t="s">
        <v>3455</v>
      </c>
      <c r="Q2855" s="29" t="s">
        <v>3249</v>
      </c>
      <c r="R2855" s="29" t="s">
        <v>3098</v>
      </c>
      <c r="S2855" s="29" t="s">
        <v>3098</v>
      </c>
      <c r="T2855" s="29"/>
      <c r="U2855" s="30">
        <v>0</v>
      </c>
      <c r="V2855" s="30">
        <v>0</v>
      </c>
      <c r="W2855" s="30">
        <v>962</v>
      </c>
      <c r="X2855" s="30">
        <v>962</v>
      </c>
      <c r="Y2855" s="30">
        <v>962</v>
      </c>
      <c r="Z2855" s="30">
        <v>962</v>
      </c>
      <c r="AA2855" s="30">
        <v>962</v>
      </c>
      <c r="AB2855" s="30">
        <v>962</v>
      </c>
      <c r="AC2855" s="30">
        <v>962</v>
      </c>
      <c r="AD2855" s="30">
        <v>962</v>
      </c>
      <c r="AE2855" s="30">
        <v>962</v>
      </c>
      <c r="AF2855" s="30">
        <v>962</v>
      </c>
    </row>
    <row r="2856" spans="1:32" x14ac:dyDescent="0.45">
      <c r="A2856" s="29" t="s">
        <v>1105</v>
      </c>
      <c r="B2856" s="29" t="s">
        <v>3044</v>
      </c>
      <c r="C2856" s="29" t="s">
        <v>3211</v>
      </c>
      <c r="D2856" s="29" t="s">
        <v>3212</v>
      </c>
      <c r="E2856" s="29" t="s">
        <v>3213</v>
      </c>
      <c r="F2856" s="29" t="s">
        <v>982</v>
      </c>
      <c r="G2856" s="29" t="s">
        <v>3233</v>
      </c>
      <c r="H2856" s="29" t="s">
        <v>3234</v>
      </c>
      <c r="I2856" s="29" t="s">
        <v>3275</v>
      </c>
      <c r="J2856" s="29" t="s">
        <v>3276</v>
      </c>
      <c r="K2856" s="29" t="s">
        <v>3287</v>
      </c>
      <c r="L2856" s="29" t="s">
        <v>3101</v>
      </c>
      <c r="M2856" s="29" t="s">
        <v>3316</v>
      </c>
      <c r="N2856" s="29" t="s">
        <v>3317</v>
      </c>
      <c r="O2856" s="29" t="s">
        <v>3318</v>
      </c>
      <c r="P2856" s="29" t="s">
        <v>3319</v>
      </c>
      <c r="Q2856" s="29" t="s">
        <v>3209</v>
      </c>
      <c r="R2856" s="29" t="s">
        <v>3210</v>
      </c>
      <c r="S2856" s="29" t="s">
        <v>3098</v>
      </c>
      <c r="T2856" s="29"/>
      <c r="U2856" s="30">
        <v>2720</v>
      </c>
      <c r="V2856" s="30">
        <v>2720</v>
      </c>
      <c r="W2856" s="30">
        <v>2105</v>
      </c>
      <c r="X2856" s="30">
        <v>0</v>
      </c>
      <c r="Y2856" s="30">
        <v>0</v>
      </c>
      <c r="Z2856" s="30">
        <v>0</v>
      </c>
      <c r="AA2856" s="30">
        <v>0</v>
      </c>
      <c r="AB2856" s="30">
        <v>0</v>
      </c>
      <c r="AC2856" s="30">
        <v>0</v>
      </c>
      <c r="AD2856" s="30">
        <v>0</v>
      </c>
      <c r="AE2856" s="30">
        <v>0</v>
      </c>
      <c r="AF2856" s="30">
        <v>0</v>
      </c>
    </row>
    <row r="2857" spans="1:32" x14ac:dyDescent="0.45">
      <c r="A2857" s="29" t="s">
        <v>1105</v>
      </c>
      <c r="B2857" s="29" t="s">
        <v>3044</v>
      </c>
      <c r="C2857" s="29" t="s">
        <v>3211</v>
      </c>
      <c r="D2857" s="29" t="s">
        <v>3212</v>
      </c>
      <c r="E2857" s="29" t="s">
        <v>3213</v>
      </c>
      <c r="F2857" s="29" t="s">
        <v>982</v>
      </c>
      <c r="G2857" s="29" t="s">
        <v>3233</v>
      </c>
      <c r="H2857" s="29" t="s">
        <v>3234</v>
      </c>
      <c r="I2857" s="29" t="s">
        <v>3275</v>
      </c>
      <c r="J2857" s="29" t="s">
        <v>3276</v>
      </c>
      <c r="K2857" s="29" t="s">
        <v>3287</v>
      </c>
      <c r="L2857" s="29" t="s">
        <v>3101</v>
      </c>
      <c r="M2857" s="29" t="s">
        <v>3288</v>
      </c>
      <c r="N2857" s="29" t="s">
        <v>3289</v>
      </c>
      <c r="O2857" s="29" t="s">
        <v>3290</v>
      </c>
      <c r="P2857" s="29" t="s">
        <v>3291</v>
      </c>
      <c r="Q2857" s="29" t="s">
        <v>3209</v>
      </c>
      <c r="R2857" s="29" t="s">
        <v>3210</v>
      </c>
      <c r="S2857" s="29" t="s">
        <v>3098</v>
      </c>
      <c r="T2857" s="29"/>
      <c r="U2857" s="30">
        <v>1000</v>
      </c>
      <c r="V2857" s="30">
        <v>1000</v>
      </c>
      <c r="W2857" s="30">
        <v>1000</v>
      </c>
      <c r="X2857" s="30">
        <v>1000</v>
      </c>
      <c r="Y2857" s="30">
        <v>1000</v>
      </c>
      <c r="Z2857" s="30">
        <v>1000</v>
      </c>
      <c r="AA2857" s="30">
        <v>1000</v>
      </c>
      <c r="AB2857" s="30">
        <v>1000</v>
      </c>
      <c r="AC2857" s="30">
        <v>1000</v>
      </c>
      <c r="AD2857" s="30">
        <v>1000</v>
      </c>
      <c r="AE2857" s="30">
        <v>1000</v>
      </c>
      <c r="AF2857" s="30">
        <v>1000</v>
      </c>
    </row>
    <row r="2858" spans="1:32" x14ac:dyDescent="0.45">
      <c r="A2858" s="29" t="s">
        <v>1105</v>
      </c>
      <c r="B2858" s="29" t="s">
        <v>3044</v>
      </c>
      <c r="C2858" s="29" t="s">
        <v>3211</v>
      </c>
      <c r="D2858" s="29" t="s">
        <v>3212</v>
      </c>
      <c r="E2858" s="29" t="s">
        <v>3213</v>
      </c>
      <c r="F2858" s="29" t="s">
        <v>982</v>
      </c>
      <c r="G2858" s="29" t="s">
        <v>3233</v>
      </c>
      <c r="H2858" s="29" t="s">
        <v>3234</v>
      </c>
      <c r="I2858" s="29" t="s">
        <v>3275</v>
      </c>
      <c r="J2858" s="29" t="s">
        <v>3276</v>
      </c>
      <c r="K2858" s="29" t="s">
        <v>3287</v>
      </c>
      <c r="L2858" s="29" t="s">
        <v>3101</v>
      </c>
      <c r="M2858" s="29" t="s">
        <v>3288</v>
      </c>
      <c r="N2858" s="29" t="s">
        <v>3289</v>
      </c>
      <c r="O2858" s="29" t="s">
        <v>3290</v>
      </c>
      <c r="P2858" s="29" t="s">
        <v>3291</v>
      </c>
      <c r="Q2858" s="29" t="s">
        <v>3209</v>
      </c>
      <c r="R2858" s="29" t="s">
        <v>3098</v>
      </c>
      <c r="S2858" s="29" t="s">
        <v>3098</v>
      </c>
      <c r="T2858" s="29"/>
      <c r="U2858" s="30">
        <v>0</v>
      </c>
      <c r="V2858" s="30">
        <v>0</v>
      </c>
      <c r="W2858" s="30">
        <v>0</v>
      </c>
      <c r="X2858" s="30">
        <v>0</v>
      </c>
      <c r="Y2858" s="30">
        <v>0</v>
      </c>
      <c r="Z2858" s="30">
        <v>0</v>
      </c>
      <c r="AA2858" s="30">
        <v>0</v>
      </c>
      <c r="AB2858" s="30">
        <v>0</v>
      </c>
      <c r="AC2858" s="30">
        <v>0</v>
      </c>
      <c r="AD2858" s="30">
        <v>0</v>
      </c>
      <c r="AE2858" s="30">
        <v>0</v>
      </c>
      <c r="AF2858" s="30">
        <v>0</v>
      </c>
    </row>
    <row r="2859" spans="1:32" x14ac:dyDescent="0.45">
      <c r="A2859" s="29" t="s">
        <v>1105</v>
      </c>
      <c r="B2859" s="29" t="s">
        <v>3044</v>
      </c>
      <c r="C2859" s="29" t="s">
        <v>3334</v>
      </c>
      <c r="D2859" s="29" t="s">
        <v>3335</v>
      </c>
      <c r="E2859" s="29" t="s">
        <v>3336</v>
      </c>
      <c r="F2859" s="29" t="s">
        <v>3337</v>
      </c>
      <c r="G2859" s="29" t="s">
        <v>3200</v>
      </c>
      <c r="H2859" s="29" t="s">
        <v>3201</v>
      </c>
      <c r="I2859" s="29" t="s">
        <v>3202</v>
      </c>
      <c r="J2859" s="29" t="s">
        <v>3203</v>
      </c>
      <c r="K2859" s="29" t="s">
        <v>3204</v>
      </c>
      <c r="L2859" s="29" t="s">
        <v>3109</v>
      </c>
      <c r="M2859" s="29" t="s">
        <v>3378</v>
      </c>
      <c r="N2859" s="29" t="s">
        <v>3379</v>
      </c>
      <c r="O2859" s="29" t="s">
        <v>3380</v>
      </c>
      <c r="P2859" s="29" t="s">
        <v>3381</v>
      </c>
      <c r="Q2859" s="29" t="s">
        <v>3209</v>
      </c>
      <c r="R2859" s="29" t="s">
        <v>3210</v>
      </c>
      <c r="S2859" s="29" t="s">
        <v>3098</v>
      </c>
      <c r="T2859" s="29"/>
      <c r="U2859" s="30">
        <v>7070</v>
      </c>
      <c r="V2859" s="30">
        <v>7070</v>
      </c>
      <c r="W2859" s="30">
        <v>7070</v>
      </c>
      <c r="X2859" s="30">
        <v>7070</v>
      </c>
      <c r="Y2859" s="30">
        <v>7070</v>
      </c>
      <c r="Z2859" s="30">
        <v>7070</v>
      </c>
      <c r="AA2859" s="30">
        <v>7070</v>
      </c>
      <c r="AB2859" s="30">
        <v>7070</v>
      </c>
      <c r="AC2859" s="30">
        <v>7070</v>
      </c>
      <c r="AD2859" s="30">
        <v>7070</v>
      </c>
      <c r="AE2859" s="30">
        <v>0</v>
      </c>
      <c r="AF2859" s="30">
        <v>0</v>
      </c>
    </row>
    <row r="2860" spans="1:32" x14ac:dyDescent="0.45">
      <c r="A2860" s="29" t="s">
        <v>1105</v>
      </c>
      <c r="B2860" s="29" t="s">
        <v>3044</v>
      </c>
      <c r="C2860" s="29" t="s">
        <v>3688</v>
      </c>
      <c r="D2860" s="29" t="s">
        <v>3689</v>
      </c>
      <c r="E2860" s="29" t="s">
        <v>3690</v>
      </c>
      <c r="F2860" s="29" t="s">
        <v>3691</v>
      </c>
      <c r="G2860" s="29" t="s">
        <v>3200</v>
      </c>
      <c r="H2860" s="29" t="s">
        <v>3201</v>
      </c>
      <c r="I2860" s="29" t="s">
        <v>3226</v>
      </c>
      <c r="J2860" s="29" t="s">
        <v>3227</v>
      </c>
      <c r="K2860" s="29" t="s">
        <v>3228</v>
      </c>
      <c r="L2860" s="29" t="s">
        <v>3111</v>
      </c>
      <c r="M2860" s="29" t="s">
        <v>3229</v>
      </c>
      <c r="N2860" s="29" t="s">
        <v>3230</v>
      </c>
      <c r="O2860" s="29" t="s">
        <v>3231</v>
      </c>
      <c r="P2860" s="29" t="s">
        <v>3232</v>
      </c>
      <c r="Q2860" s="29" t="s">
        <v>3209</v>
      </c>
      <c r="R2860" s="29" t="s">
        <v>3210</v>
      </c>
      <c r="S2860" s="29" t="s">
        <v>3098</v>
      </c>
      <c r="T2860" s="29"/>
      <c r="U2860" s="30">
        <v>59.472999999999999</v>
      </c>
      <c r="V2860" s="30">
        <v>0</v>
      </c>
      <c r="W2860" s="30">
        <v>120.111</v>
      </c>
      <c r="X2860" s="30">
        <v>0</v>
      </c>
      <c r="Y2860" s="30">
        <v>0</v>
      </c>
      <c r="Z2860" s="30">
        <v>0</v>
      </c>
      <c r="AA2860" s="30">
        <v>0</v>
      </c>
      <c r="AB2860" s="30">
        <v>0</v>
      </c>
      <c r="AC2860" s="30">
        <v>0</v>
      </c>
      <c r="AD2860" s="30">
        <v>0</v>
      </c>
      <c r="AE2860" s="30">
        <v>0</v>
      </c>
      <c r="AF2860" s="30">
        <v>0</v>
      </c>
    </row>
    <row r="2861" spans="1:32" x14ac:dyDescent="0.45">
      <c r="A2861" s="29" t="s">
        <v>1105</v>
      </c>
      <c r="B2861" s="29" t="s">
        <v>3044</v>
      </c>
      <c r="C2861" s="29" t="s">
        <v>3688</v>
      </c>
      <c r="D2861" s="29" t="s">
        <v>3689</v>
      </c>
      <c r="E2861" s="29" t="s">
        <v>3690</v>
      </c>
      <c r="F2861" s="29" t="s">
        <v>3691</v>
      </c>
      <c r="G2861" s="29" t="s">
        <v>3200</v>
      </c>
      <c r="H2861" s="29" t="s">
        <v>3201</v>
      </c>
      <c r="I2861" s="29" t="s">
        <v>3226</v>
      </c>
      <c r="J2861" s="29" t="s">
        <v>3227</v>
      </c>
      <c r="K2861" s="29" t="s">
        <v>3228</v>
      </c>
      <c r="L2861" s="29" t="s">
        <v>3111</v>
      </c>
      <c r="M2861" s="29" t="s">
        <v>3229</v>
      </c>
      <c r="N2861" s="29" t="s">
        <v>3230</v>
      </c>
      <c r="O2861" s="29" t="s">
        <v>3692</v>
      </c>
      <c r="P2861" s="29" t="s">
        <v>3693</v>
      </c>
      <c r="Q2861" s="29" t="s">
        <v>3694</v>
      </c>
      <c r="R2861" s="29" t="s">
        <v>3210</v>
      </c>
      <c r="S2861" s="29" t="s">
        <v>3098</v>
      </c>
      <c r="T2861" s="29"/>
      <c r="U2861" s="30">
        <v>0</v>
      </c>
      <c r="V2861" s="30">
        <v>75.286000000000001</v>
      </c>
      <c r="W2861" s="30">
        <v>45.168999999999997</v>
      </c>
      <c r="X2861" s="30">
        <v>30.302</v>
      </c>
      <c r="Y2861" s="30">
        <v>0</v>
      </c>
      <c r="Z2861" s="30">
        <v>0</v>
      </c>
      <c r="AA2861" s="30">
        <v>0</v>
      </c>
      <c r="AB2861" s="30">
        <v>0</v>
      </c>
      <c r="AC2861" s="30">
        <v>0</v>
      </c>
      <c r="AD2861" s="30">
        <v>0</v>
      </c>
      <c r="AE2861" s="30">
        <v>0</v>
      </c>
      <c r="AF2861" s="30">
        <v>0</v>
      </c>
    </row>
    <row r="2862" spans="1:32" x14ac:dyDescent="0.45">
      <c r="A2862" s="29" t="s">
        <v>172</v>
      </c>
      <c r="B2862" s="29" t="s">
        <v>173</v>
      </c>
      <c r="C2862" s="29" t="s">
        <v>3299</v>
      </c>
      <c r="D2862" s="29" t="s">
        <v>3300</v>
      </c>
      <c r="E2862" s="29" t="s">
        <v>3538</v>
      </c>
      <c r="F2862" s="29" t="s">
        <v>3539</v>
      </c>
      <c r="G2862" s="29" t="s">
        <v>3200</v>
      </c>
      <c r="H2862" s="29" t="s">
        <v>3201</v>
      </c>
      <c r="I2862" s="29" t="s">
        <v>3202</v>
      </c>
      <c r="J2862" s="29" t="s">
        <v>3203</v>
      </c>
      <c r="K2862" s="29" t="s">
        <v>3216</v>
      </c>
      <c r="L2862" s="29" t="s">
        <v>3102</v>
      </c>
      <c r="M2862" s="29" t="s">
        <v>3492</v>
      </c>
      <c r="N2862" s="29" t="s">
        <v>3493</v>
      </c>
      <c r="O2862" s="29" t="s">
        <v>3742</v>
      </c>
      <c r="P2862" s="29" t="s">
        <v>3743</v>
      </c>
      <c r="Q2862" s="29" t="s">
        <v>3209</v>
      </c>
      <c r="R2862" s="29" t="s">
        <v>3210</v>
      </c>
      <c r="S2862" s="29" t="s">
        <v>3098</v>
      </c>
      <c r="T2862" s="29"/>
      <c r="U2862" s="30">
        <v>755000</v>
      </c>
      <c r="V2862" s="30">
        <v>755000</v>
      </c>
      <c r="W2862" s="30">
        <v>755000</v>
      </c>
      <c r="X2862" s="30">
        <v>755000</v>
      </c>
      <c r="Y2862" s="30">
        <v>755000</v>
      </c>
      <c r="Z2862" s="30">
        <v>755000</v>
      </c>
      <c r="AA2862" s="30">
        <v>755000</v>
      </c>
      <c r="AB2862" s="30">
        <v>755000</v>
      </c>
      <c r="AC2862" s="30">
        <v>755000</v>
      </c>
      <c r="AD2862" s="30">
        <v>755000</v>
      </c>
      <c r="AE2862" s="30">
        <v>755000</v>
      </c>
      <c r="AF2862" s="30">
        <v>755000</v>
      </c>
    </row>
    <row r="2863" spans="1:32" x14ac:dyDescent="0.45">
      <c r="A2863" s="29" t="s">
        <v>1075</v>
      </c>
      <c r="B2863" s="29" t="s">
        <v>1076</v>
      </c>
      <c r="C2863" s="29" t="s">
        <v>3620</v>
      </c>
      <c r="D2863" s="29" t="s">
        <v>3621</v>
      </c>
      <c r="E2863" s="29" t="s">
        <v>3620</v>
      </c>
      <c r="F2863" s="29" t="s">
        <v>3622</v>
      </c>
      <c r="G2863" s="29" t="s">
        <v>3200</v>
      </c>
      <c r="H2863" s="29" t="s">
        <v>3201</v>
      </c>
      <c r="I2863" s="29" t="s">
        <v>3202</v>
      </c>
      <c r="J2863" s="29" t="s">
        <v>3203</v>
      </c>
      <c r="K2863" s="29" t="s">
        <v>3204</v>
      </c>
      <c r="L2863" s="29" t="s">
        <v>3109</v>
      </c>
      <c r="M2863" s="29" t="s">
        <v>3378</v>
      </c>
      <c r="N2863" s="29" t="s">
        <v>3379</v>
      </c>
      <c r="O2863" s="29" t="s">
        <v>3380</v>
      </c>
      <c r="P2863" s="29" t="s">
        <v>3381</v>
      </c>
      <c r="Q2863" s="29" t="s">
        <v>3209</v>
      </c>
      <c r="R2863" s="29" t="s">
        <v>3210</v>
      </c>
      <c r="S2863" s="29" t="s">
        <v>3098</v>
      </c>
      <c r="T2863" s="29"/>
      <c r="U2863" s="30">
        <v>2950</v>
      </c>
      <c r="V2863" s="30">
        <v>2950</v>
      </c>
      <c r="W2863" s="30">
        <v>2950</v>
      </c>
      <c r="X2863" s="30">
        <v>2950</v>
      </c>
      <c r="Y2863" s="30">
        <v>2950</v>
      </c>
      <c r="Z2863" s="30">
        <v>2950</v>
      </c>
      <c r="AA2863" s="30">
        <v>2950</v>
      </c>
      <c r="AB2863" s="30">
        <v>2950</v>
      </c>
      <c r="AC2863" s="30">
        <v>2950</v>
      </c>
      <c r="AD2863" s="30">
        <v>2950</v>
      </c>
      <c r="AE2863" s="30">
        <v>0</v>
      </c>
      <c r="AF2863" s="30">
        <v>0</v>
      </c>
    </row>
    <row r="2864" spans="1:32" x14ac:dyDescent="0.45">
      <c r="A2864" s="29" t="s">
        <v>670</v>
      </c>
      <c r="B2864" s="29" t="s">
        <v>3028</v>
      </c>
      <c r="C2864" s="29" t="s">
        <v>3299</v>
      </c>
      <c r="D2864" s="29" t="s">
        <v>3300</v>
      </c>
      <c r="E2864" s="29" t="s">
        <v>3320</v>
      </c>
      <c r="F2864" s="29" t="s">
        <v>3321</v>
      </c>
      <c r="G2864" s="29" t="s">
        <v>3200</v>
      </c>
      <c r="H2864" s="29" t="s">
        <v>3201</v>
      </c>
      <c r="I2864" s="29" t="s">
        <v>3226</v>
      </c>
      <c r="J2864" s="29" t="s">
        <v>3227</v>
      </c>
      <c r="K2864" s="29" t="s">
        <v>3228</v>
      </c>
      <c r="L2864" s="29" t="s">
        <v>3111</v>
      </c>
      <c r="M2864" s="29" t="s">
        <v>3229</v>
      </c>
      <c r="N2864" s="29" t="s">
        <v>3230</v>
      </c>
      <c r="O2864" s="29" t="s">
        <v>3231</v>
      </c>
      <c r="P2864" s="29" t="s">
        <v>3232</v>
      </c>
      <c r="Q2864" s="29" t="s">
        <v>3209</v>
      </c>
      <c r="R2864" s="29" t="s">
        <v>3210</v>
      </c>
      <c r="S2864" s="29" t="s">
        <v>3098</v>
      </c>
      <c r="T2864" s="29"/>
      <c r="U2864" s="30">
        <v>0</v>
      </c>
      <c r="V2864" s="30">
        <v>0</v>
      </c>
      <c r="W2864" s="30">
        <v>0</v>
      </c>
      <c r="X2864" s="30">
        <v>0</v>
      </c>
      <c r="Y2864" s="30">
        <v>0</v>
      </c>
      <c r="Z2864" s="30">
        <v>0</v>
      </c>
      <c r="AA2864" s="30">
        <v>0</v>
      </c>
      <c r="AB2864" s="30">
        <v>0</v>
      </c>
      <c r="AC2864" s="30">
        <v>0</v>
      </c>
      <c r="AD2864" s="30">
        <v>0</v>
      </c>
      <c r="AE2864" s="30">
        <v>0</v>
      </c>
      <c r="AF2864" s="30">
        <v>0</v>
      </c>
    </row>
    <row r="2865" spans="1:32" x14ac:dyDescent="0.45">
      <c r="A2865" s="29" t="s">
        <v>670</v>
      </c>
      <c r="B2865" s="29" t="s">
        <v>3028</v>
      </c>
      <c r="C2865" s="29" t="s">
        <v>3299</v>
      </c>
      <c r="D2865" s="29" t="s">
        <v>3300</v>
      </c>
      <c r="E2865" s="29" t="s">
        <v>3320</v>
      </c>
      <c r="F2865" s="29" t="s">
        <v>3321</v>
      </c>
      <c r="G2865" s="29" t="s">
        <v>3233</v>
      </c>
      <c r="H2865" s="29" t="s">
        <v>3234</v>
      </c>
      <c r="I2865" s="29" t="s">
        <v>3262</v>
      </c>
      <c r="J2865" s="29" t="s">
        <v>3263</v>
      </c>
      <c r="K2865" s="29" t="s">
        <v>3264</v>
      </c>
      <c r="L2865" s="29" t="s">
        <v>3103</v>
      </c>
      <c r="M2865" s="29" t="s">
        <v>3265</v>
      </c>
      <c r="N2865" s="29" t="s">
        <v>3266</v>
      </c>
      <c r="O2865" s="29" t="s">
        <v>3267</v>
      </c>
      <c r="P2865" s="29" t="s">
        <v>3268</v>
      </c>
      <c r="Q2865" s="29" t="s">
        <v>3209</v>
      </c>
      <c r="R2865" s="29" t="s">
        <v>3210</v>
      </c>
      <c r="S2865" s="29" t="s">
        <v>3098</v>
      </c>
      <c r="T2865" s="29"/>
      <c r="U2865" s="30">
        <v>3700</v>
      </c>
      <c r="V2865" s="30">
        <v>3700</v>
      </c>
      <c r="W2865" s="30">
        <v>3700</v>
      </c>
      <c r="X2865" s="30">
        <v>3700</v>
      </c>
      <c r="Y2865" s="30">
        <v>3700</v>
      </c>
      <c r="Z2865" s="30">
        <v>3700</v>
      </c>
      <c r="AA2865" s="30">
        <v>3700</v>
      </c>
      <c r="AB2865" s="30">
        <v>3700</v>
      </c>
      <c r="AC2865" s="30">
        <v>3700</v>
      </c>
      <c r="AD2865" s="30">
        <v>3700</v>
      </c>
      <c r="AE2865" s="30">
        <v>3700</v>
      </c>
      <c r="AF2865" s="30">
        <v>3700</v>
      </c>
    </row>
    <row r="2866" spans="1:32" x14ac:dyDescent="0.45">
      <c r="A2866" s="29" t="s">
        <v>670</v>
      </c>
      <c r="B2866" s="29" t="s">
        <v>3028</v>
      </c>
      <c r="C2866" s="29" t="s">
        <v>3299</v>
      </c>
      <c r="D2866" s="29" t="s">
        <v>3300</v>
      </c>
      <c r="E2866" s="29" t="s">
        <v>3320</v>
      </c>
      <c r="F2866" s="29" t="s">
        <v>3321</v>
      </c>
      <c r="G2866" s="29" t="s">
        <v>3233</v>
      </c>
      <c r="H2866" s="29" t="s">
        <v>3234</v>
      </c>
      <c r="I2866" s="29" t="s">
        <v>3262</v>
      </c>
      <c r="J2866" s="29" t="s">
        <v>3263</v>
      </c>
      <c r="K2866" s="29" t="s">
        <v>3264</v>
      </c>
      <c r="L2866" s="29" t="s">
        <v>3103</v>
      </c>
      <c r="M2866" s="29" t="s">
        <v>3265</v>
      </c>
      <c r="N2866" s="29" t="s">
        <v>3266</v>
      </c>
      <c r="O2866" s="29" t="s">
        <v>3269</v>
      </c>
      <c r="P2866" s="29" t="s">
        <v>3270</v>
      </c>
      <c r="Q2866" s="29" t="s">
        <v>3209</v>
      </c>
      <c r="R2866" s="29" t="s">
        <v>3210</v>
      </c>
      <c r="S2866" s="29" t="s">
        <v>3098</v>
      </c>
      <c r="T2866" s="29"/>
      <c r="U2866" s="30">
        <v>1950</v>
      </c>
      <c r="V2866" s="30">
        <v>1677</v>
      </c>
      <c r="W2866" s="30">
        <v>1599</v>
      </c>
      <c r="X2866" s="30">
        <v>1326</v>
      </c>
      <c r="Y2866" s="30">
        <v>1911</v>
      </c>
      <c r="Z2866" s="30">
        <v>975</v>
      </c>
      <c r="AA2866" s="30">
        <v>1248</v>
      </c>
      <c r="AB2866" s="30">
        <v>1131</v>
      </c>
      <c r="AC2866" s="30">
        <v>2028</v>
      </c>
      <c r="AD2866" s="30">
        <v>1794</v>
      </c>
      <c r="AE2866" s="30">
        <v>2028</v>
      </c>
      <c r="AF2866" s="30">
        <v>1599</v>
      </c>
    </row>
    <row r="2867" spans="1:32" x14ac:dyDescent="0.45">
      <c r="A2867" s="29" t="s">
        <v>670</v>
      </c>
      <c r="B2867" s="29" t="s">
        <v>3028</v>
      </c>
      <c r="C2867" s="29" t="s">
        <v>3299</v>
      </c>
      <c r="D2867" s="29" t="s">
        <v>3300</v>
      </c>
      <c r="E2867" s="29" t="s">
        <v>3320</v>
      </c>
      <c r="F2867" s="29" t="s">
        <v>3321</v>
      </c>
      <c r="G2867" s="29" t="s">
        <v>3233</v>
      </c>
      <c r="H2867" s="29" t="s">
        <v>3234</v>
      </c>
      <c r="I2867" s="29" t="s">
        <v>3262</v>
      </c>
      <c r="J2867" s="29" t="s">
        <v>3263</v>
      </c>
      <c r="K2867" s="29" t="s">
        <v>3264</v>
      </c>
      <c r="L2867" s="29" t="s">
        <v>3103</v>
      </c>
      <c r="M2867" s="29" t="s">
        <v>3265</v>
      </c>
      <c r="N2867" s="29" t="s">
        <v>3266</v>
      </c>
      <c r="O2867" s="29" t="s">
        <v>3271</v>
      </c>
      <c r="P2867" s="29" t="s">
        <v>3272</v>
      </c>
      <c r="Q2867" s="29" t="s">
        <v>3209</v>
      </c>
      <c r="R2867" s="29" t="s">
        <v>3210</v>
      </c>
      <c r="S2867" s="29" t="s">
        <v>3098</v>
      </c>
      <c r="T2867" s="29"/>
      <c r="U2867" s="30">
        <v>406</v>
      </c>
      <c r="V2867" s="30">
        <v>4509</v>
      </c>
      <c r="W2867" s="30">
        <v>754</v>
      </c>
      <c r="X2867" s="30">
        <v>348</v>
      </c>
      <c r="Y2867" s="30">
        <v>0</v>
      </c>
      <c r="Z2867" s="30">
        <v>2682</v>
      </c>
      <c r="AA2867" s="30">
        <v>362</v>
      </c>
      <c r="AB2867" s="30">
        <v>0</v>
      </c>
      <c r="AC2867" s="30">
        <v>0</v>
      </c>
      <c r="AD2867" s="30">
        <v>319</v>
      </c>
      <c r="AE2867" s="30">
        <v>1711</v>
      </c>
      <c r="AF2867" s="30">
        <v>1899</v>
      </c>
    </row>
    <row r="2868" spans="1:32" x14ac:dyDescent="0.45">
      <c r="A2868" s="29" t="s">
        <v>670</v>
      </c>
      <c r="B2868" s="29" t="s">
        <v>3028</v>
      </c>
      <c r="C2868" s="29" t="s">
        <v>3299</v>
      </c>
      <c r="D2868" s="29" t="s">
        <v>3300</v>
      </c>
      <c r="E2868" s="29" t="s">
        <v>3320</v>
      </c>
      <c r="F2868" s="29" t="s">
        <v>3321</v>
      </c>
      <c r="G2868" s="29" t="s">
        <v>3233</v>
      </c>
      <c r="H2868" s="29" t="s">
        <v>3234</v>
      </c>
      <c r="I2868" s="29" t="s">
        <v>3262</v>
      </c>
      <c r="J2868" s="29" t="s">
        <v>3263</v>
      </c>
      <c r="K2868" s="29" t="s">
        <v>3264</v>
      </c>
      <c r="L2868" s="29" t="s">
        <v>3103</v>
      </c>
      <c r="M2868" s="29" t="s">
        <v>3265</v>
      </c>
      <c r="N2868" s="29" t="s">
        <v>3266</v>
      </c>
      <c r="O2868" s="29" t="s">
        <v>3273</v>
      </c>
      <c r="P2868" s="29" t="s">
        <v>3274</v>
      </c>
      <c r="Q2868" s="29" t="s">
        <v>3209</v>
      </c>
      <c r="R2868" s="29" t="s">
        <v>3210</v>
      </c>
      <c r="S2868" s="29" t="s">
        <v>3098</v>
      </c>
      <c r="T2868" s="29"/>
      <c r="U2868" s="30">
        <v>0</v>
      </c>
      <c r="V2868" s="30">
        <v>0</v>
      </c>
      <c r="W2868" s="30">
        <v>39</v>
      </c>
      <c r="X2868" s="30">
        <v>0</v>
      </c>
      <c r="Y2868" s="30">
        <v>78</v>
      </c>
      <c r="Z2868" s="30">
        <v>0</v>
      </c>
      <c r="AA2868" s="30">
        <v>0</v>
      </c>
      <c r="AB2868" s="30">
        <v>0</v>
      </c>
      <c r="AC2868" s="30">
        <v>0</v>
      </c>
      <c r="AD2868" s="30">
        <v>0</v>
      </c>
      <c r="AE2868" s="30">
        <v>117</v>
      </c>
      <c r="AF2868" s="30">
        <v>0</v>
      </c>
    </row>
    <row r="2869" spans="1:32" x14ac:dyDescent="0.45">
      <c r="A2869" s="29" t="s">
        <v>1111</v>
      </c>
      <c r="B2869" s="29" t="s">
        <v>3015</v>
      </c>
      <c r="C2869" s="29" t="s">
        <v>3299</v>
      </c>
      <c r="D2869" s="29" t="s">
        <v>3300</v>
      </c>
      <c r="E2869" s="29" t="s">
        <v>3301</v>
      </c>
      <c r="F2869" s="29" t="s">
        <v>3302</v>
      </c>
      <c r="G2869" s="29" t="s">
        <v>3233</v>
      </c>
      <c r="H2869" s="29" t="s">
        <v>3234</v>
      </c>
      <c r="I2869" s="29" t="s">
        <v>3262</v>
      </c>
      <c r="J2869" s="29" t="s">
        <v>3263</v>
      </c>
      <c r="K2869" s="29" t="s">
        <v>3264</v>
      </c>
      <c r="L2869" s="29" t="s">
        <v>3103</v>
      </c>
      <c r="M2869" s="29" t="s">
        <v>3326</v>
      </c>
      <c r="N2869" s="29" t="s">
        <v>3327</v>
      </c>
      <c r="O2869" s="29" t="s">
        <v>3332</v>
      </c>
      <c r="P2869" s="29" t="s">
        <v>3333</v>
      </c>
      <c r="Q2869" s="29" t="s">
        <v>3209</v>
      </c>
      <c r="R2869" s="29" t="s">
        <v>3210</v>
      </c>
      <c r="S2869" s="29" t="s">
        <v>3098</v>
      </c>
      <c r="T2869" s="29"/>
      <c r="U2869" s="30">
        <v>11000</v>
      </c>
      <c r="V2869" s="30">
        <v>11000</v>
      </c>
      <c r="W2869" s="30">
        <v>11000</v>
      </c>
      <c r="X2869" s="30">
        <v>11000</v>
      </c>
      <c r="Y2869" s="30">
        <v>11000</v>
      </c>
      <c r="Z2869" s="30">
        <v>11000</v>
      </c>
      <c r="AA2869" s="30">
        <v>11000</v>
      </c>
      <c r="AB2869" s="30">
        <v>11000</v>
      </c>
      <c r="AC2869" s="30">
        <v>11000</v>
      </c>
      <c r="AD2869" s="30">
        <v>11000</v>
      </c>
      <c r="AE2869" s="30">
        <v>11000</v>
      </c>
      <c r="AF2869" s="30">
        <v>11000</v>
      </c>
    </row>
    <row r="2870" spans="1:32" x14ac:dyDescent="0.45">
      <c r="A2870" s="29" t="s">
        <v>1111</v>
      </c>
      <c r="B2870" s="29" t="s">
        <v>3015</v>
      </c>
      <c r="C2870" s="29" t="s">
        <v>3299</v>
      </c>
      <c r="D2870" s="29" t="s">
        <v>3300</v>
      </c>
      <c r="E2870" s="29" t="s">
        <v>3301</v>
      </c>
      <c r="F2870" s="29" t="s">
        <v>3302</v>
      </c>
      <c r="G2870" s="29" t="s">
        <v>3233</v>
      </c>
      <c r="H2870" s="29" t="s">
        <v>3234</v>
      </c>
      <c r="I2870" s="29" t="s">
        <v>3275</v>
      </c>
      <c r="J2870" s="29" t="s">
        <v>3276</v>
      </c>
      <c r="K2870" s="29" t="s">
        <v>3282</v>
      </c>
      <c r="L2870" s="29" t="s">
        <v>3112</v>
      </c>
      <c r="M2870" s="29" t="s">
        <v>3283</v>
      </c>
      <c r="N2870" s="29" t="s">
        <v>3284</v>
      </c>
      <c r="O2870" s="29" t="s">
        <v>3285</v>
      </c>
      <c r="P2870" s="29" t="s">
        <v>3286</v>
      </c>
      <c r="Q2870" s="29" t="s">
        <v>3209</v>
      </c>
      <c r="R2870" s="29" t="s">
        <v>3210</v>
      </c>
      <c r="S2870" s="29" t="s">
        <v>3098</v>
      </c>
      <c r="T2870" s="29"/>
      <c r="U2870" s="30">
        <v>20000</v>
      </c>
      <c r="V2870" s="30">
        <v>20000</v>
      </c>
      <c r="W2870" s="30">
        <v>20000</v>
      </c>
      <c r="X2870" s="30">
        <v>20000</v>
      </c>
      <c r="Y2870" s="30">
        <v>20000</v>
      </c>
      <c r="Z2870" s="30">
        <v>20000</v>
      </c>
      <c r="AA2870" s="30">
        <v>20000</v>
      </c>
      <c r="AB2870" s="30">
        <v>20000</v>
      </c>
      <c r="AC2870" s="30">
        <v>20000</v>
      </c>
      <c r="AD2870" s="30">
        <v>20000</v>
      </c>
      <c r="AE2870" s="30">
        <v>20000</v>
      </c>
      <c r="AF2870" s="30">
        <v>20000</v>
      </c>
    </row>
    <row r="2871" spans="1:32" x14ac:dyDescent="0.45">
      <c r="A2871" s="29" t="s">
        <v>1111</v>
      </c>
      <c r="B2871" s="29" t="s">
        <v>3015</v>
      </c>
      <c r="C2871" s="29" t="s">
        <v>3592</v>
      </c>
      <c r="D2871" s="29" t="s">
        <v>3593</v>
      </c>
      <c r="E2871" s="29" t="s">
        <v>3876</v>
      </c>
      <c r="F2871" s="29" t="s">
        <v>3877</v>
      </c>
      <c r="G2871" s="29" t="s">
        <v>3200</v>
      </c>
      <c r="H2871" s="29" t="s">
        <v>3201</v>
      </c>
      <c r="I2871" s="29" t="s">
        <v>3226</v>
      </c>
      <c r="J2871" s="29" t="s">
        <v>3227</v>
      </c>
      <c r="K2871" s="29" t="s">
        <v>3228</v>
      </c>
      <c r="L2871" s="29" t="s">
        <v>3111</v>
      </c>
      <c r="M2871" s="29" t="s">
        <v>3295</v>
      </c>
      <c r="N2871" s="29" t="s">
        <v>3296</v>
      </c>
      <c r="O2871" s="29" t="s">
        <v>3297</v>
      </c>
      <c r="P2871" s="29" t="s">
        <v>3298</v>
      </c>
      <c r="Q2871" s="29" t="s">
        <v>3209</v>
      </c>
      <c r="R2871" s="29" t="s">
        <v>3210</v>
      </c>
      <c r="S2871" s="29" t="s">
        <v>3098</v>
      </c>
      <c r="T2871" s="29"/>
      <c r="U2871" s="30">
        <v>0</v>
      </c>
      <c r="V2871" s="30">
        <v>0</v>
      </c>
      <c r="W2871" s="30">
        <v>0</v>
      </c>
      <c r="X2871" s="30">
        <v>0</v>
      </c>
      <c r="Y2871" s="30">
        <v>0</v>
      </c>
      <c r="Z2871" s="30">
        <v>0</v>
      </c>
      <c r="AA2871" s="30">
        <v>0</v>
      </c>
      <c r="AB2871" s="30">
        <v>0</v>
      </c>
      <c r="AC2871" s="30">
        <v>0</v>
      </c>
      <c r="AD2871" s="30">
        <v>0</v>
      </c>
      <c r="AE2871" s="30">
        <v>0</v>
      </c>
      <c r="AF2871" s="30">
        <v>0</v>
      </c>
    </row>
    <row r="2872" spans="1:32" x14ac:dyDescent="0.45">
      <c r="A2872" s="29" t="s">
        <v>1047</v>
      </c>
      <c r="B2872" s="29" t="s">
        <v>1048</v>
      </c>
      <c r="C2872" s="29" t="s">
        <v>3211</v>
      </c>
      <c r="D2872" s="29" t="s">
        <v>3212</v>
      </c>
      <c r="E2872" s="29" t="s">
        <v>3213</v>
      </c>
      <c r="F2872" s="29" t="s">
        <v>982</v>
      </c>
      <c r="G2872" s="29" t="s">
        <v>3200</v>
      </c>
      <c r="H2872" s="29" t="s">
        <v>3201</v>
      </c>
      <c r="I2872" s="29" t="s">
        <v>3202</v>
      </c>
      <c r="J2872" s="29" t="s">
        <v>3203</v>
      </c>
      <c r="K2872" s="29" t="s">
        <v>3204</v>
      </c>
      <c r="L2872" s="29" t="s">
        <v>3109</v>
      </c>
      <c r="M2872" s="29" t="s">
        <v>3205</v>
      </c>
      <c r="N2872" s="29" t="s">
        <v>3206</v>
      </c>
      <c r="O2872" s="29" t="s">
        <v>3214</v>
      </c>
      <c r="P2872" s="29" t="s">
        <v>3215</v>
      </c>
      <c r="Q2872" s="29" t="s">
        <v>3209</v>
      </c>
      <c r="R2872" s="29" t="s">
        <v>3210</v>
      </c>
      <c r="S2872" s="29" t="s">
        <v>3098</v>
      </c>
      <c r="T2872" s="29"/>
      <c r="U2872" s="30">
        <v>50</v>
      </c>
      <c r="V2872" s="30">
        <v>0</v>
      </c>
      <c r="W2872" s="30">
        <v>0</v>
      </c>
      <c r="X2872" s="30">
        <v>0</v>
      </c>
      <c r="Y2872" s="30">
        <v>0</v>
      </c>
      <c r="Z2872" s="30">
        <v>0</v>
      </c>
      <c r="AA2872" s="30">
        <v>0</v>
      </c>
      <c r="AB2872" s="30">
        <v>0</v>
      </c>
      <c r="AC2872" s="30">
        <v>0</v>
      </c>
      <c r="AD2872" s="30">
        <v>0</v>
      </c>
      <c r="AE2872" s="30">
        <v>0</v>
      </c>
      <c r="AF2872" s="30">
        <v>0</v>
      </c>
    </row>
    <row r="2873" spans="1:32" x14ac:dyDescent="0.45">
      <c r="A2873" s="29" t="s">
        <v>1047</v>
      </c>
      <c r="B2873" s="29" t="s">
        <v>1048</v>
      </c>
      <c r="C2873" s="29" t="s">
        <v>3211</v>
      </c>
      <c r="D2873" s="29" t="s">
        <v>3212</v>
      </c>
      <c r="E2873" s="29" t="s">
        <v>3213</v>
      </c>
      <c r="F2873" s="29" t="s">
        <v>982</v>
      </c>
      <c r="G2873" s="29" t="s">
        <v>3200</v>
      </c>
      <c r="H2873" s="29" t="s">
        <v>3201</v>
      </c>
      <c r="I2873" s="29" t="s">
        <v>3202</v>
      </c>
      <c r="J2873" s="29" t="s">
        <v>3203</v>
      </c>
      <c r="K2873" s="29" t="s">
        <v>3204</v>
      </c>
      <c r="L2873" s="29" t="s">
        <v>3109</v>
      </c>
      <c r="M2873" s="29" t="s">
        <v>3378</v>
      </c>
      <c r="N2873" s="29" t="s">
        <v>3379</v>
      </c>
      <c r="O2873" s="29" t="s">
        <v>3380</v>
      </c>
      <c r="P2873" s="29" t="s">
        <v>3381</v>
      </c>
      <c r="Q2873" s="29" t="s">
        <v>3209</v>
      </c>
      <c r="R2873" s="29" t="s">
        <v>3210</v>
      </c>
      <c r="S2873" s="29" t="s">
        <v>3098</v>
      </c>
      <c r="T2873" s="29"/>
      <c r="U2873" s="30">
        <v>6880</v>
      </c>
      <c r="V2873" s="30">
        <v>6880</v>
      </c>
      <c r="W2873" s="30">
        <v>6880</v>
      </c>
      <c r="X2873" s="30">
        <v>6880</v>
      </c>
      <c r="Y2873" s="30">
        <v>6880</v>
      </c>
      <c r="Z2873" s="30">
        <v>6880</v>
      </c>
      <c r="AA2873" s="30">
        <v>6880</v>
      </c>
      <c r="AB2873" s="30">
        <v>6880</v>
      </c>
      <c r="AC2873" s="30">
        <v>6880</v>
      </c>
      <c r="AD2873" s="30">
        <v>6880</v>
      </c>
      <c r="AE2873" s="30">
        <v>0</v>
      </c>
      <c r="AF2873" s="30">
        <v>0</v>
      </c>
    </row>
    <row r="2874" spans="1:32" x14ac:dyDescent="0.45">
      <c r="A2874" s="29" t="s">
        <v>1047</v>
      </c>
      <c r="B2874" s="29" t="s">
        <v>1048</v>
      </c>
      <c r="C2874" s="29" t="s">
        <v>3211</v>
      </c>
      <c r="D2874" s="29" t="s">
        <v>3212</v>
      </c>
      <c r="E2874" s="29" t="s">
        <v>3213</v>
      </c>
      <c r="F2874" s="29" t="s">
        <v>982</v>
      </c>
      <c r="G2874" s="29" t="s">
        <v>3200</v>
      </c>
      <c r="H2874" s="29" t="s">
        <v>3201</v>
      </c>
      <c r="I2874" s="29" t="s">
        <v>3202</v>
      </c>
      <c r="J2874" s="29" t="s">
        <v>3203</v>
      </c>
      <c r="K2874" s="29" t="s">
        <v>3216</v>
      </c>
      <c r="L2874" s="29" t="s">
        <v>3102</v>
      </c>
      <c r="M2874" s="29" t="s">
        <v>3217</v>
      </c>
      <c r="N2874" s="29" t="s">
        <v>3218</v>
      </c>
      <c r="O2874" s="29" t="s">
        <v>3219</v>
      </c>
      <c r="P2874" s="29" t="s">
        <v>3220</v>
      </c>
      <c r="Q2874" s="29" t="s">
        <v>3209</v>
      </c>
      <c r="R2874" s="29" t="s">
        <v>3210</v>
      </c>
      <c r="S2874" s="29" t="s">
        <v>3098</v>
      </c>
      <c r="T2874" s="29"/>
      <c r="U2874" s="30">
        <v>350000</v>
      </c>
      <c r="V2874" s="30">
        <v>350000</v>
      </c>
      <c r="W2874" s="30">
        <v>350000</v>
      </c>
      <c r="X2874" s="30">
        <v>350000</v>
      </c>
      <c r="Y2874" s="30">
        <v>350000</v>
      </c>
      <c r="Z2874" s="30">
        <v>350000</v>
      </c>
      <c r="AA2874" s="30">
        <v>350000</v>
      </c>
      <c r="AB2874" s="30">
        <v>350000</v>
      </c>
      <c r="AC2874" s="30">
        <v>350000</v>
      </c>
      <c r="AD2874" s="30">
        <v>350000</v>
      </c>
      <c r="AE2874" s="30">
        <v>350000</v>
      </c>
      <c r="AF2874" s="30">
        <v>350000</v>
      </c>
    </row>
    <row r="2875" spans="1:32" x14ac:dyDescent="0.45">
      <c r="A2875" s="29" t="s">
        <v>1047</v>
      </c>
      <c r="B2875" s="29" t="s">
        <v>1048</v>
      </c>
      <c r="C2875" s="29" t="s">
        <v>3211</v>
      </c>
      <c r="D2875" s="29" t="s">
        <v>3212</v>
      </c>
      <c r="E2875" s="29" t="s">
        <v>3213</v>
      </c>
      <c r="F2875" s="29" t="s">
        <v>982</v>
      </c>
      <c r="G2875" s="29" t="s">
        <v>3200</v>
      </c>
      <c r="H2875" s="29" t="s">
        <v>3201</v>
      </c>
      <c r="I2875" s="29" t="s">
        <v>3202</v>
      </c>
      <c r="J2875" s="29" t="s">
        <v>3203</v>
      </c>
      <c r="K2875" s="29" t="s">
        <v>3221</v>
      </c>
      <c r="L2875" s="29" t="s">
        <v>3113</v>
      </c>
      <c r="M2875" s="29" t="s">
        <v>3222</v>
      </c>
      <c r="N2875" s="29" t="s">
        <v>3223</v>
      </c>
      <c r="O2875" s="29" t="s">
        <v>3224</v>
      </c>
      <c r="P2875" s="29" t="s">
        <v>3225</v>
      </c>
      <c r="Q2875" s="29" t="s">
        <v>3209</v>
      </c>
      <c r="R2875" s="29" t="s">
        <v>3210</v>
      </c>
      <c r="S2875" s="29" t="s">
        <v>3098</v>
      </c>
      <c r="T2875" s="29"/>
      <c r="U2875" s="30">
        <v>20129</v>
      </c>
      <c r="V2875" s="30">
        <v>21587</v>
      </c>
      <c r="W2875" s="30">
        <v>23318</v>
      </c>
      <c r="X2875" s="30">
        <v>24588</v>
      </c>
      <c r="Y2875" s="30">
        <v>25913</v>
      </c>
      <c r="Z2875" s="30">
        <v>20394</v>
      </c>
      <c r="AA2875" s="30">
        <v>24206</v>
      </c>
      <c r="AB2875" s="30">
        <v>19651</v>
      </c>
      <c r="AC2875" s="30">
        <v>22461</v>
      </c>
      <c r="AD2875" s="30">
        <v>24138</v>
      </c>
      <c r="AE2875" s="30">
        <v>21733</v>
      </c>
      <c r="AF2875" s="30">
        <v>25052</v>
      </c>
    </row>
    <row r="2876" spans="1:32" x14ac:dyDescent="0.45">
      <c r="A2876" s="29" t="s">
        <v>1047</v>
      </c>
      <c r="B2876" s="29" t="s">
        <v>1048</v>
      </c>
      <c r="C2876" s="29" t="s">
        <v>3211</v>
      </c>
      <c r="D2876" s="29" t="s">
        <v>3212</v>
      </c>
      <c r="E2876" s="29" t="s">
        <v>3213</v>
      </c>
      <c r="F2876" s="29" t="s">
        <v>982</v>
      </c>
      <c r="G2876" s="29" t="s">
        <v>3200</v>
      </c>
      <c r="H2876" s="29" t="s">
        <v>3201</v>
      </c>
      <c r="I2876" s="29" t="s">
        <v>3226</v>
      </c>
      <c r="J2876" s="29" t="s">
        <v>3227</v>
      </c>
      <c r="K2876" s="29" t="s">
        <v>3228</v>
      </c>
      <c r="L2876" s="29" t="s">
        <v>3111</v>
      </c>
      <c r="M2876" s="29" t="s">
        <v>3229</v>
      </c>
      <c r="N2876" s="29" t="s">
        <v>3230</v>
      </c>
      <c r="O2876" s="29" t="s">
        <v>3231</v>
      </c>
      <c r="P2876" s="29" t="s">
        <v>3232</v>
      </c>
      <c r="Q2876" s="29" t="s">
        <v>3209</v>
      </c>
      <c r="R2876" s="29" t="s">
        <v>3210</v>
      </c>
      <c r="S2876" s="29" t="s">
        <v>3098</v>
      </c>
      <c r="T2876" s="29"/>
      <c r="U2876" s="30">
        <v>0</v>
      </c>
      <c r="V2876" s="30">
        <v>0</v>
      </c>
      <c r="W2876" s="30">
        <v>0</v>
      </c>
      <c r="X2876" s="30">
        <v>0</v>
      </c>
      <c r="Y2876" s="30">
        <v>0</v>
      </c>
      <c r="Z2876" s="30">
        <v>0</v>
      </c>
      <c r="AA2876" s="30">
        <v>0</v>
      </c>
      <c r="AB2876" s="30">
        <v>0</v>
      </c>
      <c r="AC2876" s="30">
        <v>0</v>
      </c>
      <c r="AD2876" s="30">
        <v>0</v>
      </c>
      <c r="AE2876" s="30">
        <v>0</v>
      </c>
      <c r="AF2876" s="30">
        <v>0</v>
      </c>
    </row>
    <row r="2877" spans="1:32" x14ac:dyDescent="0.45">
      <c r="A2877" s="29" t="s">
        <v>1047</v>
      </c>
      <c r="B2877" s="29" t="s">
        <v>1048</v>
      </c>
      <c r="C2877" s="29" t="s">
        <v>3211</v>
      </c>
      <c r="D2877" s="29" t="s">
        <v>3212</v>
      </c>
      <c r="E2877" s="29" t="s">
        <v>3213</v>
      </c>
      <c r="F2877" s="29" t="s">
        <v>982</v>
      </c>
      <c r="G2877" s="29" t="s">
        <v>3200</v>
      </c>
      <c r="H2877" s="29" t="s">
        <v>3201</v>
      </c>
      <c r="I2877" s="29" t="s">
        <v>3226</v>
      </c>
      <c r="J2877" s="29" t="s">
        <v>3227</v>
      </c>
      <c r="K2877" s="29" t="s">
        <v>3228</v>
      </c>
      <c r="L2877" s="29" t="s">
        <v>3111</v>
      </c>
      <c r="M2877" s="29" t="s">
        <v>3295</v>
      </c>
      <c r="N2877" s="29" t="s">
        <v>3296</v>
      </c>
      <c r="O2877" s="29" t="s">
        <v>3297</v>
      </c>
      <c r="P2877" s="29" t="s">
        <v>3298</v>
      </c>
      <c r="Q2877" s="29" t="s">
        <v>3209</v>
      </c>
      <c r="R2877" s="29" t="s">
        <v>3210</v>
      </c>
      <c r="S2877" s="29" t="s">
        <v>3098</v>
      </c>
      <c r="T2877" s="29"/>
      <c r="U2877" s="30">
        <v>0</v>
      </c>
      <c r="V2877" s="30">
        <v>0</v>
      </c>
      <c r="W2877" s="30">
        <v>0</v>
      </c>
      <c r="X2877" s="30">
        <v>0</v>
      </c>
      <c r="Y2877" s="30">
        <v>0</v>
      </c>
      <c r="Z2877" s="30">
        <v>0</v>
      </c>
      <c r="AA2877" s="30">
        <v>0</v>
      </c>
      <c r="AB2877" s="30">
        <v>0</v>
      </c>
      <c r="AC2877" s="30">
        <v>0</v>
      </c>
      <c r="AD2877" s="30">
        <v>0</v>
      </c>
      <c r="AE2877" s="30">
        <v>0</v>
      </c>
      <c r="AF2877" s="30">
        <v>0</v>
      </c>
    </row>
    <row r="2878" spans="1:32" x14ac:dyDescent="0.45">
      <c r="A2878" s="29" t="s">
        <v>1047</v>
      </c>
      <c r="B2878" s="29" t="s">
        <v>1048</v>
      </c>
      <c r="C2878" s="29" t="s">
        <v>3211</v>
      </c>
      <c r="D2878" s="29" t="s">
        <v>3212</v>
      </c>
      <c r="E2878" s="29" t="s">
        <v>3213</v>
      </c>
      <c r="F2878" s="29" t="s">
        <v>982</v>
      </c>
      <c r="G2878" s="29" t="s">
        <v>3233</v>
      </c>
      <c r="H2878" s="29" t="s">
        <v>3234</v>
      </c>
      <c r="I2878" s="29" t="s">
        <v>3242</v>
      </c>
      <c r="J2878" s="29" t="s">
        <v>3243</v>
      </c>
      <c r="K2878" s="29" t="s">
        <v>3244</v>
      </c>
      <c r="L2878" s="29" t="s">
        <v>3104</v>
      </c>
      <c r="M2878" s="29" t="s">
        <v>3245</v>
      </c>
      <c r="N2878" s="29" t="s">
        <v>3246</v>
      </c>
      <c r="O2878" s="29" t="s">
        <v>3464</v>
      </c>
      <c r="P2878" s="29" t="s">
        <v>3465</v>
      </c>
      <c r="Q2878" s="29" t="s">
        <v>3249</v>
      </c>
      <c r="R2878" s="29" t="s">
        <v>3210</v>
      </c>
      <c r="S2878" s="29" t="s">
        <v>3098</v>
      </c>
      <c r="T2878" s="29"/>
      <c r="U2878" s="30">
        <v>412</v>
      </c>
      <c r="V2878" s="30">
        <v>412</v>
      </c>
      <c r="W2878" s="30">
        <v>412</v>
      </c>
      <c r="X2878" s="30">
        <v>0</v>
      </c>
      <c r="Y2878" s="30">
        <v>0</v>
      </c>
      <c r="Z2878" s="30">
        <v>0</v>
      </c>
      <c r="AA2878" s="30">
        <v>0</v>
      </c>
      <c r="AB2878" s="30">
        <v>0</v>
      </c>
      <c r="AC2878" s="30">
        <v>0</v>
      </c>
      <c r="AD2878" s="30">
        <v>0</v>
      </c>
      <c r="AE2878" s="30">
        <v>0</v>
      </c>
      <c r="AF2878" s="30">
        <v>0</v>
      </c>
    </row>
    <row r="2879" spans="1:32" x14ac:dyDescent="0.45">
      <c r="A2879" s="29" t="s">
        <v>1047</v>
      </c>
      <c r="B2879" s="29" t="s">
        <v>1048</v>
      </c>
      <c r="C2879" s="29" t="s">
        <v>3211</v>
      </c>
      <c r="D2879" s="29" t="s">
        <v>3212</v>
      </c>
      <c r="E2879" s="29" t="s">
        <v>3213</v>
      </c>
      <c r="F2879" s="29" t="s">
        <v>982</v>
      </c>
      <c r="G2879" s="29" t="s">
        <v>3233</v>
      </c>
      <c r="H2879" s="29" t="s">
        <v>3234</v>
      </c>
      <c r="I2879" s="29" t="s">
        <v>3262</v>
      </c>
      <c r="J2879" s="29" t="s">
        <v>3263</v>
      </c>
      <c r="K2879" s="29" t="s">
        <v>3307</v>
      </c>
      <c r="L2879" s="29" t="s">
        <v>3117</v>
      </c>
      <c r="M2879" s="29" t="s">
        <v>3308</v>
      </c>
      <c r="N2879" s="29" t="s">
        <v>3309</v>
      </c>
      <c r="O2879" s="29" t="s">
        <v>3310</v>
      </c>
      <c r="P2879" s="29" t="s">
        <v>3311</v>
      </c>
      <c r="Q2879" s="29" t="s">
        <v>3209</v>
      </c>
      <c r="R2879" s="29" t="s">
        <v>3210</v>
      </c>
      <c r="S2879" s="29" t="s">
        <v>3098</v>
      </c>
      <c r="T2879" s="29"/>
      <c r="U2879" s="30">
        <v>950</v>
      </c>
      <c r="V2879" s="30">
        <v>3950</v>
      </c>
      <c r="W2879" s="30">
        <v>960</v>
      </c>
      <c r="X2879" s="30">
        <v>400</v>
      </c>
      <c r="Y2879" s="30">
        <v>2640</v>
      </c>
      <c r="Z2879" s="30">
        <v>0</v>
      </c>
      <c r="AA2879" s="30">
        <v>720</v>
      </c>
      <c r="AB2879" s="30">
        <v>0</v>
      </c>
      <c r="AC2879" s="30">
        <v>0</v>
      </c>
      <c r="AD2879" s="30">
        <v>0</v>
      </c>
      <c r="AE2879" s="30">
        <v>1440</v>
      </c>
      <c r="AF2879" s="30">
        <v>352</v>
      </c>
    </row>
    <row r="2880" spans="1:32" x14ac:dyDescent="0.45">
      <c r="A2880" s="29" t="s">
        <v>1047</v>
      </c>
      <c r="B2880" s="29" t="s">
        <v>1048</v>
      </c>
      <c r="C2880" s="29" t="s">
        <v>3211</v>
      </c>
      <c r="D2880" s="29" t="s">
        <v>3212</v>
      </c>
      <c r="E2880" s="29" t="s">
        <v>3213</v>
      </c>
      <c r="F2880" s="29" t="s">
        <v>982</v>
      </c>
      <c r="G2880" s="29" t="s">
        <v>3233</v>
      </c>
      <c r="H2880" s="29" t="s">
        <v>3234</v>
      </c>
      <c r="I2880" s="29" t="s">
        <v>3262</v>
      </c>
      <c r="J2880" s="29" t="s">
        <v>3263</v>
      </c>
      <c r="K2880" s="29" t="s">
        <v>3307</v>
      </c>
      <c r="L2880" s="29" t="s">
        <v>3117</v>
      </c>
      <c r="M2880" s="29" t="s">
        <v>3878</v>
      </c>
      <c r="N2880" s="29" t="s">
        <v>3879</v>
      </c>
      <c r="O2880" s="29" t="s">
        <v>3880</v>
      </c>
      <c r="P2880" s="29" t="s">
        <v>3879</v>
      </c>
      <c r="Q2880" s="29" t="s">
        <v>3209</v>
      </c>
      <c r="R2880" s="29" t="s">
        <v>3210</v>
      </c>
      <c r="S2880" s="29" t="s">
        <v>3098</v>
      </c>
      <c r="T2880" s="29"/>
      <c r="U2880" s="30">
        <v>8775</v>
      </c>
      <c r="V2880" s="30">
        <v>8775</v>
      </c>
      <c r="W2880" s="30">
        <v>6825</v>
      </c>
      <c r="X2880" s="30">
        <v>28275</v>
      </c>
      <c r="Y2880" s="30">
        <v>17550</v>
      </c>
      <c r="Z2880" s="30">
        <v>8775</v>
      </c>
      <c r="AA2880" s="30">
        <v>0</v>
      </c>
      <c r="AB2880" s="30">
        <v>0</v>
      </c>
      <c r="AC2880" s="30">
        <v>0</v>
      </c>
      <c r="AD2880" s="30">
        <v>1950</v>
      </c>
      <c r="AE2880" s="30">
        <v>2925</v>
      </c>
      <c r="AF2880" s="30">
        <v>1950</v>
      </c>
    </row>
    <row r="2881" spans="1:32" x14ac:dyDescent="0.45">
      <c r="A2881" s="29" t="s">
        <v>1047</v>
      </c>
      <c r="B2881" s="29" t="s">
        <v>1048</v>
      </c>
      <c r="C2881" s="29" t="s">
        <v>3211</v>
      </c>
      <c r="D2881" s="29" t="s">
        <v>3212</v>
      </c>
      <c r="E2881" s="29" t="s">
        <v>3213</v>
      </c>
      <c r="F2881" s="29" t="s">
        <v>982</v>
      </c>
      <c r="G2881" s="29" t="s">
        <v>3233</v>
      </c>
      <c r="H2881" s="29" t="s">
        <v>3234</v>
      </c>
      <c r="I2881" s="29" t="s">
        <v>3262</v>
      </c>
      <c r="J2881" s="29" t="s">
        <v>3263</v>
      </c>
      <c r="K2881" s="29" t="s">
        <v>3264</v>
      </c>
      <c r="L2881" s="29" t="s">
        <v>3103</v>
      </c>
      <c r="M2881" s="29" t="s">
        <v>3265</v>
      </c>
      <c r="N2881" s="29" t="s">
        <v>3266</v>
      </c>
      <c r="O2881" s="29" t="s">
        <v>3267</v>
      </c>
      <c r="P2881" s="29" t="s">
        <v>3268</v>
      </c>
      <c r="Q2881" s="29" t="s">
        <v>3209</v>
      </c>
      <c r="R2881" s="29" t="s">
        <v>3210</v>
      </c>
      <c r="S2881" s="29" t="s">
        <v>3098</v>
      </c>
      <c r="T2881" s="29"/>
      <c r="U2881" s="30">
        <v>5400</v>
      </c>
      <c r="V2881" s="30">
        <v>5400</v>
      </c>
      <c r="W2881" s="30">
        <v>5400</v>
      </c>
      <c r="X2881" s="30">
        <v>5400</v>
      </c>
      <c r="Y2881" s="30">
        <v>5400</v>
      </c>
      <c r="Z2881" s="30">
        <v>5400</v>
      </c>
      <c r="AA2881" s="30">
        <v>5400</v>
      </c>
      <c r="AB2881" s="30">
        <v>5400</v>
      </c>
      <c r="AC2881" s="30">
        <v>5400</v>
      </c>
      <c r="AD2881" s="30">
        <v>5400</v>
      </c>
      <c r="AE2881" s="30">
        <v>5400</v>
      </c>
      <c r="AF2881" s="30">
        <v>5400</v>
      </c>
    </row>
    <row r="2882" spans="1:32" x14ac:dyDescent="0.45">
      <c r="A2882" s="29" t="s">
        <v>1047</v>
      </c>
      <c r="B2882" s="29" t="s">
        <v>1048</v>
      </c>
      <c r="C2882" s="29" t="s">
        <v>3211</v>
      </c>
      <c r="D2882" s="29" t="s">
        <v>3212</v>
      </c>
      <c r="E2882" s="29" t="s">
        <v>3213</v>
      </c>
      <c r="F2882" s="29" t="s">
        <v>982</v>
      </c>
      <c r="G2882" s="29" t="s">
        <v>3233</v>
      </c>
      <c r="H2882" s="29" t="s">
        <v>3234</v>
      </c>
      <c r="I2882" s="29" t="s">
        <v>3262</v>
      </c>
      <c r="J2882" s="29" t="s">
        <v>3263</v>
      </c>
      <c r="K2882" s="29" t="s">
        <v>3264</v>
      </c>
      <c r="L2882" s="29" t="s">
        <v>3103</v>
      </c>
      <c r="M2882" s="29" t="s">
        <v>3326</v>
      </c>
      <c r="N2882" s="29" t="s">
        <v>3327</v>
      </c>
      <c r="O2882" s="29" t="s">
        <v>3328</v>
      </c>
      <c r="P2882" s="29" t="s">
        <v>3329</v>
      </c>
      <c r="Q2882" s="29" t="s">
        <v>3209</v>
      </c>
      <c r="R2882" s="29" t="s">
        <v>3210</v>
      </c>
      <c r="S2882" s="29" t="s">
        <v>3098</v>
      </c>
      <c r="T2882" s="29"/>
      <c r="U2882" s="30">
        <v>0</v>
      </c>
      <c r="V2882" s="30">
        <v>0</v>
      </c>
      <c r="W2882" s="30">
        <v>0</v>
      </c>
      <c r="X2882" s="30">
        <v>0</v>
      </c>
      <c r="Y2882" s="30">
        <v>0</v>
      </c>
      <c r="Z2882" s="30">
        <v>0</v>
      </c>
      <c r="AA2882" s="30">
        <v>0</v>
      </c>
      <c r="AB2882" s="30">
        <v>0</v>
      </c>
      <c r="AC2882" s="30">
        <v>0</v>
      </c>
      <c r="AD2882" s="30">
        <v>0</v>
      </c>
      <c r="AE2882" s="30">
        <v>0</v>
      </c>
      <c r="AF2882" s="30">
        <v>0</v>
      </c>
    </row>
    <row r="2883" spans="1:32" x14ac:dyDescent="0.45">
      <c r="A2883" s="29" t="s">
        <v>1047</v>
      </c>
      <c r="B2883" s="29" t="s">
        <v>1048</v>
      </c>
      <c r="C2883" s="29" t="s">
        <v>3211</v>
      </c>
      <c r="D2883" s="29" t="s">
        <v>3212</v>
      </c>
      <c r="E2883" s="29" t="s">
        <v>3213</v>
      </c>
      <c r="F2883" s="29" t="s">
        <v>982</v>
      </c>
      <c r="G2883" s="29" t="s">
        <v>3233</v>
      </c>
      <c r="H2883" s="29" t="s">
        <v>3234</v>
      </c>
      <c r="I2883" s="29" t="s">
        <v>3262</v>
      </c>
      <c r="J2883" s="29" t="s">
        <v>3263</v>
      </c>
      <c r="K2883" s="29" t="s">
        <v>3264</v>
      </c>
      <c r="L2883" s="29" t="s">
        <v>3103</v>
      </c>
      <c r="M2883" s="29" t="s">
        <v>3326</v>
      </c>
      <c r="N2883" s="29" t="s">
        <v>3327</v>
      </c>
      <c r="O2883" s="29" t="s">
        <v>3330</v>
      </c>
      <c r="P2883" s="29" t="s">
        <v>3331</v>
      </c>
      <c r="Q2883" s="29" t="s">
        <v>3209</v>
      </c>
      <c r="R2883" s="29" t="s">
        <v>3210</v>
      </c>
      <c r="S2883" s="29" t="s">
        <v>3098</v>
      </c>
      <c r="T2883" s="29"/>
      <c r="U2883" s="30">
        <v>0</v>
      </c>
      <c r="V2883" s="30">
        <v>0</v>
      </c>
      <c r="W2883" s="30">
        <v>0</v>
      </c>
      <c r="X2883" s="30">
        <v>0</v>
      </c>
      <c r="Y2883" s="30">
        <v>0</v>
      </c>
      <c r="Z2883" s="30">
        <v>0</v>
      </c>
      <c r="AA2883" s="30">
        <v>0</v>
      </c>
      <c r="AB2883" s="30">
        <v>0</v>
      </c>
      <c r="AC2883" s="30">
        <v>0</v>
      </c>
      <c r="AD2883" s="30">
        <v>0</v>
      </c>
      <c r="AE2883" s="30">
        <v>0</v>
      </c>
      <c r="AF2883" s="30">
        <v>0</v>
      </c>
    </row>
    <row r="2884" spans="1:32" x14ac:dyDescent="0.45">
      <c r="A2884" s="29" t="s">
        <v>1047</v>
      </c>
      <c r="B2884" s="29" t="s">
        <v>1048</v>
      </c>
      <c r="C2884" s="29" t="s">
        <v>3211</v>
      </c>
      <c r="D2884" s="29" t="s">
        <v>3212</v>
      </c>
      <c r="E2884" s="29" t="s">
        <v>3213</v>
      </c>
      <c r="F2884" s="29" t="s">
        <v>982</v>
      </c>
      <c r="G2884" s="29" t="s">
        <v>3233</v>
      </c>
      <c r="H2884" s="29" t="s">
        <v>3234</v>
      </c>
      <c r="I2884" s="29" t="s">
        <v>3262</v>
      </c>
      <c r="J2884" s="29" t="s">
        <v>3263</v>
      </c>
      <c r="K2884" s="29" t="s">
        <v>3264</v>
      </c>
      <c r="L2884" s="29" t="s">
        <v>3103</v>
      </c>
      <c r="M2884" s="29" t="s">
        <v>3326</v>
      </c>
      <c r="N2884" s="29" t="s">
        <v>3327</v>
      </c>
      <c r="O2884" s="29" t="s">
        <v>3332</v>
      </c>
      <c r="P2884" s="29" t="s">
        <v>3333</v>
      </c>
      <c r="Q2884" s="29" t="s">
        <v>3209</v>
      </c>
      <c r="R2884" s="29" t="s">
        <v>3210</v>
      </c>
      <c r="S2884" s="29" t="s">
        <v>3098</v>
      </c>
      <c r="T2884" s="29"/>
      <c r="U2884" s="30">
        <v>5500</v>
      </c>
      <c r="V2884" s="30">
        <v>5500</v>
      </c>
      <c r="W2884" s="30">
        <v>5500</v>
      </c>
      <c r="X2884" s="30">
        <v>5500</v>
      </c>
      <c r="Y2884" s="30">
        <v>5500</v>
      </c>
      <c r="Z2884" s="30">
        <v>5500</v>
      </c>
      <c r="AA2884" s="30">
        <v>5500</v>
      </c>
      <c r="AB2884" s="30">
        <v>5500</v>
      </c>
      <c r="AC2884" s="30">
        <v>5500</v>
      </c>
      <c r="AD2884" s="30">
        <v>5500</v>
      </c>
      <c r="AE2884" s="30">
        <v>5500</v>
      </c>
      <c r="AF2884" s="30">
        <v>5500</v>
      </c>
    </row>
    <row r="2885" spans="1:32" x14ac:dyDescent="0.45">
      <c r="A2885" s="29" t="s">
        <v>1047</v>
      </c>
      <c r="B2885" s="29" t="s">
        <v>1048</v>
      </c>
      <c r="C2885" s="29" t="s">
        <v>3211</v>
      </c>
      <c r="D2885" s="29" t="s">
        <v>3212</v>
      </c>
      <c r="E2885" s="29" t="s">
        <v>3213</v>
      </c>
      <c r="F2885" s="29" t="s">
        <v>982</v>
      </c>
      <c r="G2885" s="29" t="s">
        <v>3233</v>
      </c>
      <c r="H2885" s="29" t="s">
        <v>3234</v>
      </c>
      <c r="I2885" s="29" t="s">
        <v>3275</v>
      </c>
      <c r="J2885" s="29" t="s">
        <v>3276</v>
      </c>
      <c r="K2885" s="29" t="s">
        <v>3277</v>
      </c>
      <c r="L2885" s="29" t="s">
        <v>3100</v>
      </c>
      <c r="M2885" s="29" t="s">
        <v>3278</v>
      </c>
      <c r="N2885" s="29" t="s">
        <v>3279</v>
      </c>
      <c r="O2885" s="29" t="s">
        <v>3280</v>
      </c>
      <c r="P2885" s="29" t="s">
        <v>3281</v>
      </c>
      <c r="Q2885" s="29" t="s">
        <v>3249</v>
      </c>
      <c r="R2885" s="29" t="s">
        <v>3210</v>
      </c>
      <c r="S2885" s="29" t="s">
        <v>3098</v>
      </c>
      <c r="T2885" s="29"/>
      <c r="U2885" s="30">
        <v>856</v>
      </c>
      <c r="V2885" s="30">
        <v>856</v>
      </c>
      <c r="W2885" s="30">
        <v>856</v>
      </c>
      <c r="X2885" s="30">
        <v>0</v>
      </c>
      <c r="Y2885" s="30">
        <v>0</v>
      </c>
      <c r="Z2885" s="30">
        <v>0</v>
      </c>
      <c r="AA2885" s="30">
        <v>0</v>
      </c>
      <c r="AB2885" s="30">
        <v>0</v>
      </c>
      <c r="AC2885" s="30">
        <v>0</v>
      </c>
      <c r="AD2885" s="30">
        <v>0</v>
      </c>
      <c r="AE2885" s="30">
        <v>0</v>
      </c>
      <c r="AF2885" s="30">
        <v>0</v>
      </c>
    </row>
    <row r="2886" spans="1:32" x14ac:dyDescent="0.45">
      <c r="A2886" s="29" t="s">
        <v>1047</v>
      </c>
      <c r="B2886" s="29" t="s">
        <v>1048</v>
      </c>
      <c r="C2886" s="29" t="s">
        <v>3211</v>
      </c>
      <c r="D2886" s="29" t="s">
        <v>3212</v>
      </c>
      <c r="E2886" s="29" t="s">
        <v>3213</v>
      </c>
      <c r="F2886" s="29" t="s">
        <v>982</v>
      </c>
      <c r="G2886" s="29" t="s">
        <v>3233</v>
      </c>
      <c r="H2886" s="29" t="s">
        <v>3234</v>
      </c>
      <c r="I2886" s="29" t="s">
        <v>3275</v>
      </c>
      <c r="J2886" s="29" t="s">
        <v>3276</v>
      </c>
      <c r="K2886" s="29" t="s">
        <v>3277</v>
      </c>
      <c r="L2886" s="29" t="s">
        <v>3100</v>
      </c>
      <c r="M2886" s="29" t="s">
        <v>3278</v>
      </c>
      <c r="N2886" s="29" t="s">
        <v>3279</v>
      </c>
      <c r="O2886" s="29" t="s">
        <v>3280</v>
      </c>
      <c r="P2886" s="29" t="s">
        <v>3281</v>
      </c>
      <c r="Q2886" s="29" t="s">
        <v>3249</v>
      </c>
      <c r="R2886" s="29" t="s">
        <v>3098</v>
      </c>
      <c r="S2886" s="29" t="s">
        <v>3098</v>
      </c>
      <c r="T2886" s="29"/>
      <c r="U2886" s="30">
        <v>0</v>
      </c>
      <c r="V2886" s="30">
        <v>962</v>
      </c>
      <c r="W2886" s="30">
        <v>962</v>
      </c>
      <c r="X2886" s="30">
        <v>962</v>
      </c>
      <c r="Y2886" s="30">
        <v>962</v>
      </c>
      <c r="Z2886" s="30">
        <v>962</v>
      </c>
      <c r="AA2886" s="30">
        <v>962</v>
      </c>
      <c r="AB2886" s="30">
        <v>962</v>
      </c>
      <c r="AC2886" s="30">
        <v>962</v>
      </c>
      <c r="AD2886" s="30">
        <v>962</v>
      </c>
      <c r="AE2886" s="30">
        <v>962</v>
      </c>
      <c r="AF2886" s="30">
        <v>962</v>
      </c>
    </row>
    <row r="2887" spans="1:32" x14ac:dyDescent="0.45">
      <c r="A2887" s="29" t="s">
        <v>1047</v>
      </c>
      <c r="B2887" s="29" t="s">
        <v>1048</v>
      </c>
      <c r="C2887" s="29" t="s">
        <v>3211</v>
      </c>
      <c r="D2887" s="29" t="s">
        <v>3212</v>
      </c>
      <c r="E2887" s="29" t="s">
        <v>3213</v>
      </c>
      <c r="F2887" s="29" t="s">
        <v>982</v>
      </c>
      <c r="G2887" s="29" t="s">
        <v>3233</v>
      </c>
      <c r="H2887" s="29" t="s">
        <v>3234</v>
      </c>
      <c r="I2887" s="29" t="s">
        <v>3275</v>
      </c>
      <c r="J2887" s="29" t="s">
        <v>3276</v>
      </c>
      <c r="K2887" s="29" t="s">
        <v>3277</v>
      </c>
      <c r="L2887" s="29" t="s">
        <v>3100</v>
      </c>
      <c r="M2887" s="29" t="s">
        <v>3278</v>
      </c>
      <c r="N2887" s="29" t="s">
        <v>3279</v>
      </c>
      <c r="O2887" s="29" t="s">
        <v>3280</v>
      </c>
      <c r="P2887" s="29" t="s">
        <v>3281</v>
      </c>
      <c r="Q2887" s="29" t="s">
        <v>3209</v>
      </c>
      <c r="R2887" s="29" t="s">
        <v>3098</v>
      </c>
      <c r="S2887" s="29" t="s">
        <v>3098</v>
      </c>
      <c r="T2887" s="29"/>
      <c r="U2887" s="30">
        <v>0</v>
      </c>
      <c r="V2887" s="30">
        <v>18063.148000000001</v>
      </c>
      <c r="W2887" s="30">
        <v>27780</v>
      </c>
      <c r="X2887" s="30">
        <v>27780</v>
      </c>
      <c r="Y2887" s="30">
        <v>27780</v>
      </c>
      <c r="Z2887" s="30">
        <v>27780</v>
      </c>
      <c r="AA2887" s="30">
        <v>27780</v>
      </c>
      <c r="AB2887" s="30">
        <v>27780</v>
      </c>
      <c r="AC2887" s="30">
        <v>28890</v>
      </c>
      <c r="AD2887" s="30">
        <v>28890</v>
      </c>
      <c r="AE2887" s="30">
        <v>28890</v>
      </c>
      <c r="AF2887" s="30">
        <v>28890</v>
      </c>
    </row>
    <row r="2888" spans="1:32" x14ac:dyDescent="0.45">
      <c r="A2888" s="29" t="s">
        <v>1047</v>
      </c>
      <c r="B2888" s="29" t="s">
        <v>1048</v>
      </c>
      <c r="C2888" s="29" t="s">
        <v>3211</v>
      </c>
      <c r="D2888" s="29" t="s">
        <v>3212</v>
      </c>
      <c r="E2888" s="29" t="s">
        <v>3213</v>
      </c>
      <c r="F2888" s="29" t="s">
        <v>982</v>
      </c>
      <c r="G2888" s="29" t="s">
        <v>3233</v>
      </c>
      <c r="H2888" s="29" t="s">
        <v>3234</v>
      </c>
      <c r="I2888" s="29" t="s">
        <v>3275</v>
      </c>
      <c r="J2888" s="29" t="s">
        <v>3276</v>
      </c>
      <c r="K2888" s="29" t="s">
        <v>3277</v>
      </c>
      <c r="L2888" s="29" t="s">
        <v>3100</v>
      </c>
      <c r="M2888" s="29" t="s">
        <v>3312</v>
      </c>
      <c r="N2888" s="29" t="s">
        <v>3313</v>
      </c>
      <c r="O2888" s="29" t="s">
        <v>3314</v>
      </c>
      <c r="P2888" s="29" t="s">
        <v>3315</v>
      </c>
      <c r="Q2888" s="29" t="s">
        <v>3209</v>
      </c>
      <c r="R2888" s="29" t="s">
        <v>3210</v>
      </c>
      <c r="S2888" s="29" t="s">
        <v>3098</v>
      </c>
      <c r="T2888" s="29"/>
      <c r="U2888" s="30">
        <v>22950</v>
      </c>
      <c r="V2888" s="30">
        <v>22950</v>
      </c>
      <c r="W2888" s="30">
        <v>22950</v>
      </c>
      <c r="X2888" s="30">
        <v>22950</v>
      </c>
      <c r="Y2888" s="30">
        <v>22950</v>
      </c>
      <c r="Z2888" s="30">
        <v>22950</v>
      </c>
      <c r="AA2888" s="30">
        <v>22950</v>
      </c>
      <c r="AB2888" s="30">
        <v>22950</v>
      </c>
      <c r="AC2888" s="30">
        <v>22950</v>
      </c>
      <c r="AD2888" s="30">
        <v>22950</v>
      </c>
      <c r="AE2888" s="30">
        <v>22950</v>
      </c>
      <c r="AF2888" s="30">
        <v>22950</v>
      </c>
    </row>
    <row r="2889" spans="1:32" x14ac:dyDescent="0.45">
      <c r="A2889" s="29" t="s">
        <v>1047</v>
      </c>
      <c r="B2889" s="29" t="s">
        <v>1048</v>
      </c>
      <c r="C2889" s="29" t="s">
        <v>3211</v>
      </c>
      <c r="D2889" s="29" t="s">
        <v>3212</v>
      </c>
      <c r="E2889" s="29" t="s">
        <v>3213</v>
      </c>
      <c r="F2889" s="29" t="s">
        <v>982</v>
      </c>
      <c r="G2889" s="29" t="s">
        <v>3233</v>
      </c>
      <c r="H2889" s="29" t="s">
        <v>3234</v>
      </c>
      <c r="I2889" s="29" t="s">
        <v>3275</v>
      </c>
      <c r="J2889" s="29" t="s">
        <v>3276</v>
      </c>
      <c r="K2889" s="29" t="s">
        <v>3287</v>
      </c>
      <c r="L2889" s="29" t="s">
        <v>3101</v>
      </c>
      <c r="M2889" s="29" t="s">
        <v>3288</v>
      </c>
      <c r="N2889" s="29" t="s">
        <v>3289</v>
      </c>
      <c r="O2889" s="29" t="s">
        <v>3290</v>
      </c>
      <c r="P2889" s="29" t="s">
        <v>3291</v>
      </c>
      <c r="Q2889" s="29" t="s">
        <v>3249</v>
      </c>
      <c r="R2889" s="29" t="s">
        <v>3098</v>
      </c>
      <c r="S2889" s="29" t="s">
        <v>3098</v>
      </c>
      <c r="T2889" s="29"/>
      <c r="U2889" s="30">
        <v>0</v>
      </c>
      <c r="V2889" s="30">
        <v>775</v>
      </c>
      <c r="W2889" s="30">
        <v>775</v>
      </c>
      <c r="X2889" s="30">
        <v>775</v>
      </c>
      <c r="Y2889" s="30">
        <v>775</v>
      </c>
      <c r="Z2889" s="30">
        <v>775</v>
      </c>
      <c r="AA2889" s="30">
        <v>775</v>
      </c>
      <c r="AB2889" s="30">
        <v>775</v>
      </c>
      <c r="AC2889" s="30">
        <v>775</v>
      </c>
      <c r="AD2889" s="30">
        <v>775</v>
      </c>
      <c r="AE2889" s="30">
        <v>775</v>
      </c>
      <c r="AF2889" s="30">
        <v>775</v>
      </c>
    </row>
    <row r="2890" spans="1:32" x14ac:dyDescent="0.45">
      <c r="A2890" s="29" t="s">
        <v>1047</v>
      </c>
      <c r="B2890" s="29" t="s">
        <v>1048</v>
      </c>
      <c r="C2890" s="29" t="s">
        <v>3211</v>
      </c>
      <c r="D2890" s="29" t="s">
        <v>3212</v>
      </c>
      <c r="E2890" s="29" t="s">
        <v>3213</v>
      </c>
      <c r="F2890" s="29" t="s">
        <v>982</v>
      </c>
      <c r="G2890" s="29" t="s">
        <v>3233</v>
      </c>
      <c r="H2890" s="29" t="s">
        <v>3234</v>
      </c>
      <c r="I2890" s="29" t="s">
        <v>3275</v>
      </c>
      <c r="J2890" s="29" t="s">
        <v>3276</v>
      </c>
      <c r="K2890" s="29" t="s">
        <v>3287</v>
      </c>
      <c r="L2890" s="29" t="s">
        <v>3101</v>
      </c>
      <c r="M2890" s="29" t="s">
        <v>3288</v>
      </c>
      <c r="N2890" s="29" t="s">
        <v>3289</v>
      </c>
      <c r="O2890" s="29" t="s">
        <v>3290</v>
      </c>
      <c r="P2890" s="29" t="s">
        <v>3291</v>
      </c>
      <c r="Q2890" s="29" t="s">
        <v>3209</v>
      </c>
      <c r="R2890" s="29" t="s">
        <v>3098</v>
      </c>
      <c r="S2890" s="29" t="s">
        <v>3098</v>
      </c>
      <c r="T2890" s="29"/>
      <c r="U2890" s="30">
        <v>0</v>
      </c>
      <c r="V2890" s="30">
        <v>0</v>
      </c>
      <c r="W2890" s="30">
        <v>0</v>
      </c>
      <c r="X2890" s="30">
        <v>0</v>
      </c>
      <c r="Y2890" s="30">
        <v>0</v>
      </c>
      <c r="Z2890" s="30">
        <v>0</v>
      </c>
      <c r="AA2890" s="30">
        <v>0</v>
      </c>
      <c r="AB2890" s="30">
        <v>0</v>
      </c>
      <c r="AC2890" s="30">
        <v>0</v>
      </c>
      <c r="AD2890" s="30">
        <v>0</v>
      </c>
      <c r="AE2890" s="30">
        <v>0</v>
      </c>
      <c r="AF2890" s="30">
        <v>0</v>
      </c>
    </row>
    <row r="2891" spans="1:32" x14ac:dyDescent="0.45">
      <c r="A2891" s="29" t="s">
        <v>192</v>
      </c>
      <c r="B2891" s="29" t="s">
        <v>193</v>
      </c>
      <c r="C2891" s="29" t="s">
        <v>3584</v>
      </c>
      <c r="D2891" s="29" t="s">
        <v>3585</v>
      </c>
      <c r="E2891" s="29" t="s">
        <v>3584</v>
      </c>
      <c r="F2891" s="29" t="s">
        <v>3881</v>
      </c>
      <c r="G2891" s="29" t="s">
        <v>3200</v>
      </c>
      <c r="H2891" s="29" t="s">
        <v>3201</v>
      </c>
      <c r="I2891" s="29" t="s">
        <v>3202</v>
      </c>
      <c r="J2891" s="29" t="s">
        <v>3203</v>
      </c>
      <c r="K2891" s="29" t="s">
        <v>3204</v>
      </c>
      <c r="L2891" s="29" t="s">
        <v>3109</v>
      </c>
      <c r="M2891" s="29" t="s">
        <v>3205</v>
      </c>
      <c r="N2891" s="29" t="s">
        <v>3206</v>
      </c>
      <c r="O2891" s="29" t="s">
        <v>3214</v>
      </c>
      <c r="P2891" s="29" t="s">
        <v>3215</v>
      </c>
      <c r="Q2891" s="29" t="s">
        <v>3209</v>
      </c>
      <c r="R2891" s="29" t="s">
        <v>3210</v>
      </c>
      <c r="S2891" s="29" t="s">
        <v>3098</v>
      </c>
      <c r="T2891" s="29"/>
      <c r="U2891" s="30">
        <v>0</v>
      </c>
      <c r="V2891" s="30">
        <v>0</v>
      </c>
      <c r="W2891" s="30">
        <v>0</v>
      </c>
      <c r="X2891" s="30">
        <v>0</v>
      </c>
      <c r="Y2891" s="30">
        <v>0</v>
      </c>
      <c r="Z2891" s="30">
        <v>0</v>
      </c>
      <c r="AA2891" s="30">
        <v>0</v>
      </c>
      <c r="AB2891" s="30">
        <v>0</v>
      </c>
      <c r="AC2891" s="30">
        <v>0</v>
      </c>
      <c r="AD2891" s="30">
        <v>50</v>
      </c>
      <c r="AE2891" s="30">
        <v>0</v>
      </c>
      <c r="AF2891" s="30">
        <v>0</v>
      </c>
    </row>
    <row r="2892" spans="1:32" x14ac:dyDescent="0.45">
      <c r="A2892" s="29" t="s">
        <v>192</v>
      </c>
      <c r="B2892" s="29" t="s">
        <v>193</v>
      </c>
      <c r="C2892" s="29" t="s">
        <v>3584</v>
      </c>
      <c r="D2892" s="29" t="s">
        <v>3585</v>
      </c>
      <c r="E2892" s="29" t="s">
        <v>3740</v>
      </c>
      <c r="F2892" s="29" t="s">
        <v>3741</v>
      </c>
      <c r="G2892" s="29" t="s">
        <v>3233</v>
      </c>
      <c r="H2892" s="29" t="s">
        <v>3234</v>
      </c>
      <c r="I2892" s="29" t="s">
        <v>3262</v>
      </c>
      <c r="J2892" s="29" t="s">
        <v>3263</v>
      </c>
      <c r="K2892" s="29" t="s">
        <v>3264</v>
      </c>
      <c r="L2892" s="29" t="s">
        <v>3103</v>
      </c>
      <c r="M2892" s="29" t="s">
        <v>3265</v>
      </c>
      <c r="N2892" s="29" t="s">
        <v>3266</v>
      </c>
      <c r="O2892" s="29" t="s">
        <v>3267</v>
      </c>
      <c r="P2892" s="29" t="s">
        <v>3268</v>
      </c>
      <c r="Q2892" s="29" t="s">
        <v>3209</v>
      </c>
      <c r="R2892" s="29" t="s">
        <v>3210</v>
      </c>
      <c r="S2892" s="29" t="s">
        <v>3098</v>
      </c>
      <c r="T2892" s="29"/>
      <c r="U2892" s="30">
        <v>15600</v>
      </c>
      <c r="V2892" s="30">
        <v>15600</v>
      </c>
      <c r="W2892" s="30">
        <v>15600</v>
      </c>
      <c r="X2892" s="30">
        <v>15600</v>
      </c>
      <c r="Y2892" s="30">
        <v>15600</v>
      </c>
      <c r="Z2892" s="30">
        <v>15600</v>
      </c>
      <c r="AA2892" s="30">
        <v>15600</v>
      </c>
      <c r="AB2892" s="30">
        <v>15600</v>
      </c>
      <c r="AC2892" s="30">
        <v>15600</v>
      </c>
      <c r="AD2892" s="30">
        <v>15600</v>
      </c>
      <c r="AE2892" s="30">
        <v>15600</v>
      </c>
      <c r="AF2892" s="30">
        <v>15600</v>
      </c>
    </row>
    <row r="2893" spans="1:32" x14ac:dyDescent="0.45">
      <c r="A2893" s="29" t="s">
        <v>192</v>
      </c>
      <c r="B2893" s="29" t="s">
        <v>193</v>
      </c>
      <c r="C2893" s="29" t="s">
        <v>3584</v>
      </c>
      <c r="D2893" s="29" t="s">
        <v>3585</v>
      </c>
      <c r="E2893" s="29" t="s">
        <v>3740</v>
      </c>
      <c r="F2893" s="29" t="s">
        <v>3741</v>
      </c>
      <c r="G2893" s="29" t="s">
        <v>3233</v>
      </c>
      <c r="H2893" s="29" t="s">
        <v>3234</v>
      </c>
      <c r="I2893" s="29" t="s">
        <v>3262</v>
      </c>
      <c r="J2893" s="29" t="s">
        <v>3263</v>
      </c>
      <c r="K2893" s="29" t="s">
        <v>3264</v>
      </c>
      <c r="L2893" s="29" t="s">
        <v>3103</v>
      </c>
      <c r="M2893" s="29" t="s">
        <v>3265</v>
      </c>
      <c r="N2893" s="29" t="s">
        <v>3266</v>
      </c>
      <c r="O2893" s="29" t="s">
        <v>3269</v>
      </c>
      <c r="P2893" s="29" t="s">
        <v>3270</v>
      </c>
      <c r="Q2893" s="29" t="s">
        <v>3209</v>
      </c>
      <c r="R2893" s="29" t="s">
        <v>3210</v>
      </c>
      <c r="S2893" s="29" t="s">
        <v>3098</v>
      </c>
      <c r="T2893" s="29"/>
      <c r="U2893" s="30">
        <v>234</v>
      </c>
      <c r="V2893" s="30">
        <v>1170</v>
      </c>
      <c r="W2893" s="30">
        <v>507</v>
      </c>
      <c r="X2893" s="30">
        <v>429</v>
      </c>
      <c r="Y2893" s="30">
        <v>468</v>
      </c>
      <c r="Z2893" s="30">
        <v>429</v>
      </c>
      <c r="AA2893" s="30">
        <v>312</v>
      </c>
      <c r="AB2893" s="30">
        <v>429</v>
      </c>
      <c r="AC2893" s="30">
        <v>507</v>
      </c>
      <c r="AD2893" s="30">
        <v>234</v>
      </c>
      <c r="AE2893" s="30">
        <v>858</v>
      </c>
      <c r="AF2893" s="30">
        <v>546</v>
      </c>
    </row>
    <row r="2894" spans="1:32" x14ac:dyDescent="0.45">
      <c r="A2894" s="29" t="s">
        <v>192</v>
      </c>
      <c r="B2894" s="29" t="s">
        <v>193</v>
      </c>
      <c r="C2894" s="29" t="s">
        <v>3584</v>
      </c>
      <c r="D2894" s="29" t="s">
        <v>3585</v>
      </c>
      <c r="E2894" s="29" t="s">
        <v>3740</v>
      </c>
      <c r="F2894" s="29" t="s">
        <v>3741</v>
      </c>
      <c r="G2894" s="29" t="s">
        <v>3233</v>
      </c>
      <c r="H2894" s="29" t="s">
        <v>3234</v>
      </c>
      <c r="I2894" s="29" t="s">
        <v>3262</v>
      </c>
      <c r="J2894" s="29" t="s">
        <v>3263</v>
      </c>
      <c r="K2894" s="29" t="s">
        <v>3264</v>
      </c>
      <c r="L2894" s="29" t="s">
        <v>3103</v>
      </c>
      <c r="M2894" s="29" t="s">
        <v>3265</v>
      </c>
      <c r="N2894" s="29" t="s">
        <v>3266</v>
      </c>
      <c r="O2894" s="29" t="s">
        <v>3271</v>
      </c>
      <c r="P2894" s="29" t="s">
        <v>3272</v>
      </c>
      <c r="Q2894" s="29" t="s">
        <v>3209</v>
      </c>
      <c r="R2894" s="29" t="s">
        <v>3210</v>
      </c>
      <c r="S2894" s="29" t="s">
        <v>3098</v>
      </c>
      <c r="T2894" s="29"/>
      <c r="U2894" s="30">
        <v>58</v>
      </c>
      <c r="V2894" s="30">
        <v>159</v>
      </c>
      <c r="W2894" s="30">
        <v>673</v>
      </c>
      <c r="X2894" s="30">
        <v>541</v>
      </c>
      <c r="Y2894" s="30">
        <v>116</v>
      </c>
      <c r="Z2894" s="30">
        <v>313</v>
      </c>
      <c r="AA2894" s="30">
        <v>226</v>
      </c>
      <c r="AB2894" s="30">
        <v>1167</v>
      </c>
      <c r="AC2894" s="30">
        <v>522</v>
      </c>
      <c r="AD2894" s="30">
        <v>174</v>
      </c>
      <c r="AE2894" s="30">
        <v>1624</v>
      </c>
      <c r="AF2894" s="30">
        <v>188</v>
      </c>
    </row>
    <row r="2895" spans="1:32" x14ac:dyDescent="0.45">
      <c r="A2895" s="29" t="s">
        <v>192</v>
      </c>
      <c r="B2895" s="29" t="s">
        <v>193</v>
      </c>
      <c r="C2895" s="29" t="s">
        <v>3584</v>
      </c>
      <c r="D2895" s="29" t="s">
        <v>3585</v>
      </c>
      <c r="E2895" s="29" t="s">
        <v>3740</v>
      </c>
      <c r="F2895" s="29" t="s">
        <v>3741</v>
      </c>
      <c r="G2895" s="29" t="s">
        <v>3233</v>
      </c>
      <c r="H2895" s="29" t="s">
        <v>3234</v>
      </c>
      <c r="I2895" s="29" t="s">
        <v>3262</v>
      </c>
      <c r="J2895" s="29" t="s">
        <v>3263</v>
      </c>
      <c r="K2895" s="29" t="s">
        <v>3264</v>
      </c>
      <c r="L2895" s="29" t="s">
        <v>3103</v>
      </c>
      <c r="M2895" s="29" t="s">
        <v>3265</v>
      </c>
      <c r="N2895" s="29" t="s">
        <v>3266</v>
      </c>
      <c r="O2895" s="29" t="s">
        <v>3273</v>
      </c>
      <c r="P2895" s="29" t="s">
        <v>3274</v>
      </c>
      <c r="Q2895" s="29" t="s">
        <v>3209</v>
      </c>
      <c r="R2895" s="29" t="s">
        <v>3210</v>
      </c>
      <c r="S2895" s="29" t="s">
        <v>3098</v>
      </c>
      <c r="T2895" s="29"/>
      <c r="U2895" s="30">
        <v>117</v>
      </c>
      <c r="V2895" s="30">
        <v>234</v>
      </c>
      <c r="W2895" s="30">
        <v>273</v>
      </c>
      <c r="X2895" s="30">
        <v>975</v>
      </c>
      <c r="Y2895" s="30">
        <v>273</v>
      </c>
      <c r="Z2895" s="30">
        <v>468</v>
      </c>
      <c r="AA2895" s="30">
        <v>273</v>
      </c>
      <c r="AB2895" s="30">
        <v>273</v>
      </c>
      <c r="AC2895" s="30">
        <v>468</v>
      </c>
      <c r="AD2895" s="30">
        <v>312</v>
      </c>
      <c r="AE2895" s="30">
        <v>1014</v>
      </c>
      <c r="AF2895" s="30">
        <v>273</v>
      </c>
    </row>
    <row r="2896" spans="1:32" x14ac:dyDescent="0.45">
      <c r="A2896" s="29" t="s">
        <v>192</v>
      </c>
      <c r="B2896" s="29" t="s">
        <v>193</v>
      </c>
      <c r="C2896" s="29" t="s">
        <v>3584</v>
      </c>
      <c r="D2896" s="29" t="s">
        <v>3585</v>
      </c>
      <c r="E2896" s="29" t="s">
        <v>3740</v>
      </c>
      <c r="F2896" s="29" t="s">
        <v>3741</v>
      </c>
      <c r="G2896" s="29" t="s">
        <v>3233</v>
      </c>
      <c r="H2896" s="29" t="s">
        <v>3234</v>
      </c>
      <c r="I2896" s="29" t="s">
        <v>3262</v>
      </c>
      <c r="J2896" s="29" t="s">
        <v>3263</v>
      </c>
      <c r="K2896" s="29" t="s">
        <v>3264</v>
      </c>
      <c r="L2896" s="29" t="s">
        <v>3103</v>
      </c>
      <c r="M2896" s="29" t="s">
        <v>3265</v>
      </c>
      <c r="N2896" s="29" t="s">
        <v>3266</v>
      </c>
      <c r="O2896" s="29" t="s">
        <v>3372</v>
      </c>
      <c r="P2896" s="29" t="s">
        <v>3373</v>
      </c>
      <c r="Q2896" s="29" t="s">
        <v>3209</v>
      </c>
      <c r="R2896" s="29" t="s">
        <v>3210</v>
      </c>
      <c r="S2896" s="29" t="s">
        <v>3098</v>
      </c>
      <c r="T2896" s="29"/>
      <c r="U2896" s="30">
        <v>0</v>
      </c>
      <c r="V2896" s="30">
        <v>0</v>
      </c>
      <c r="W2896" s="30">
        <v>0</v>
      </c>
      <c r="X2896" s="30">
        <v>0</v>
      </c>
      <c r="Y2896" s="30">
        <v>0</v>
      </c>
      <c r="Z2896" s="30">
        <v>0</v>
      </c>
      <c r="AA2896" s="30">
        <v>0</v>
      </c>
      <c r="AB2896" s="30">
        <v>14</v>
      </c>
      <c r="AC2896" s="30">
        <v>0</v>
      </c>
      <c r="AD2896" s="30">
        <v>0</v>
      </c>
      <c r="AE2896" s="30">
        <v>0</v>
      </c>
      <c r="AF2896" s="30">
        <v>0</v>
      </c>
    </row>
    <row r="2897" spans="1:32" x14ac:dyDescent="0.45">
      <c r="A2897" s="29" t="s">
        <v>192</v>
      </c>
      <c r="B2897" s="29" t="s">
        <v>193</v>
      </c>
      <c r="C2897" s="29" t="s">
        <v>3299</v>
      </c>
      <c r="D2897" s="29" t="s">
        <v>3300</v>
      </c>
      <c r="E2897" s="29" t="s">
        <v>3538</v>
      </c>
      <c r="F2897" s="29" t="s">
        <v>3539</v>
      </c>
      <c r="G2897" s="29" t="s">
        <v>3200</v>
      </c>
      <c r="H2897" s="29" t="s">
        <v>3201</v>
      </c>
      <c r="I2897" s="29" t="s">
        <v>3202</v>
      </c>
      <c r="J2897" s="29" t="s">
        <v>3203</v>
      </c>
      <c r="K2897" s="29" t="s">
        <v>3221</v>
      </c>
      <c r="L2897" s="29" t="s">
        <v>3113</v>
      </c>
      <c r="M2897" s="29" t="s">
        <v>3303</v>
      </c>
      <c r="N2897" s="29" t="s">
        <v>3304</v>
      </c>
      <c r="O2897" s="29" t="s">
        <v>3305</v>
      </c>
      <c r="P2897" s="29" t="s">
        <v>3306</v>
      </c>
      <c r="Q2897" s="29" t="s">
        <v>3209</v>
      </c>
      <c r="R2897" s="29" t="s">
        <v>3210</v>
      </c>
      <c r="S2897" s="29" t="s">
        <v>3098</v>
      </c>
      <c r="T2897" s="29"/>
      <c r="U2897" s="30">
        <v>12393</v>
      </c>
      <c r="V2897" s="30">
        <v>13193</v>
      </c>
      <c r="W2897" s="30">
        <v>12155</v>
      </c>
      <c r="X2897" s="30">
        <v>12136</v>
      </c>
      <c r="Y2897" s="30">
        <v>12655</v>
      </c>
      <c r="Z2897" s="30">
        <v>13164</v>
      </c>
      <c r="AA2897" s="30">
        <v>13555</v>
      </c>
      <c r="AB2897" s="30">
        <v>12641</v>
      </c>
      <c r="AC2897" s="30">
        <v>13204</v>
      </c>
      <c r="AD2897" s="30">
        <v>12339</v>
      </c>
      <c r="AE2897" s="30">
        <v>12400</v>
      </c>
      <c r="AF2897" s="30">
        <v>12477</v>
      </c>
    </row>
    <row r="2898" spans="1:32" x14ac:dyDescent="0.45">
      <c r="A2898" s="29" t="s">
        <v>192</v>
      </c>
      <c r="B2898" s="29" t="s">
        <v>193</v>
      </c>
      <c r="C2898" s="29" t="s">
        <v>3299</v>
      </c>
      <c r="D2898" s="29" t="s">
        <v>3300</v>
      </c>
      <c r="E2898" s="29" t="s">
        <v>3538</v>
      </c>
      <c r="F2898" s="29" t="s">
        <v>3539</v>
      </c>
      <c r="G2898" s="29" t="s">
        <v>3233</v>
      </c>
      <c r="H2898" s="29" t="s">
        <v>3234</v>
      </c>
      <c r="I2898" s="29" t="s">
        <v>3242</v>
      </c>
      <c r="J2898" s="29" t="s">
        <v>3243</v>
      </c>
      <c r="K2898" s="29" t="s">
        <v>3244</v>
      </c>
      <c r="L2898" s="29" t="s">
        <v>3104</v>
      </c>
      <c r="M2898" s="29" t="s">
        <v>3245</v>
      </c>
      <c r="N2898" s="29" t="s">
        <v>3246</v>
      </c>
      <c r="O2898" s="29" t="s">
        <v>3250</v>
      </c>
      <c r="P2898" s="29" t="s">
        <v>3251</v>
      </c>
      <c r="Q2898" s="29" t="s">
        <v>3209</v>
      </c>
      <c r="R2898" s="29" t="s">
        <v>3210</v>
      </c>
      <c r="S2898" s="29" t="s">
        <v>3098</v>
      </c>
      <c r="T2898" s="29"/>
      <c r="U2898" s="30">
        <v>10800</v>
      </c>
      <c r="V2898" s="30">
        <v>10800</v>
      </c>
      <c r="W2898" s="30">
        <v>10800</v>
      </c>
      <c r="X2898" s="30">
        <v>10800</v>
      </c>
      <c r="Y2898" s="30">
        <v>10800</v>
      </c>
      <c r="Z2898" s="30">
        <v>10800</v>
      </c>
      <c r="AA2898" s="30">
        <v>10800</v>
      </c>
      <c r="AB2898" s="30">
        <v>10800</v>
      </c>
      <c r="AC2898" s="30">
        <v>10800</v>
      </c>
      <c r="AD2898" s="30">
        <v>10800</v>
      </c>
      <c r="AE2898" s="30">
        <v>10800</v>
      </c>
      <c r="AF2898" s="30">
        <v>10800</v>
      </c>
    </row>
    <row r="2899" spans="1:32" x14ac:dyDescent="0.45">
      <c r="A2899" s="29" t="s">
        <v>192</v>
      </c>
      <c r="B2899" s="29" t="s">
        <v>193</v>
      </c>
      <c r="C2899" s="29" t="s">
        <v>3299</v>
      </c>
      <c r="D2899" s="29" t="s">
        <v>3300</v>
      </c>
      <c r="E2899" s="29" t="s">
        <v>3538</v>
      </c>
      <c r="F2899" s="29" t="s">
        <v>3539</v>
      </c>
      <c r="G2899" s="29" t="s">
        <v>3233</v>
      </c>
      <c r="H2899" s="29" t="s">
        <v>3234</v>
      </c>
      <c r="I2899" s="29" t="s">
        <v>3262</v>
      </c>
      <c r="J2899" s="29" t="s">
        <v>3263</v>
      </c>
      <c r="K2899" s="29" t="s">
        <v>3264</v>
      </c>
      <c r="L2899" s="29" t="s">
        <v>3103</v>
      </c>
      <c r="M2899" s="29" t="s">
        <v>3265</v>
      </c>
      <c r="N2899" s="29" t="s">
        <v>3266</v>
      </c>
      <c r="O2899" s="29" t="s">
        <v>3267</v>
      </c>
      <c r="P2899" s="29" t="s">
        <v>3268</v>
      </c>
      <c r="Q2899" s="29" t="s">
        <v>3209</v>
      </c>
      <c r="R2899" s="29" t="s">
        <v>3210</v>
      </c>
      <c r="S2899" s="29" t="s">
        <v>3098</v>
      </c>
      <c r="T2899" s="29"/>
      <c r="U2899" s="30">
        <v>9880</v>
      </c>
      <c r="V2899" s="30">
        <v>9880</v>
      </c>
      <c r="W2899" s="30">
        <v>9880</v>
      </c>
      <c r="X2899" s="30">
        <v>9880</v>
      </c>
      <c r="Y2899" s="30">
        <v>9880</v>
      </c>
      <c r="Z2899" s="30">
        <v>9880</v>
      </c>
      <c r="AA2899" s="30">
        <v>9880</v>
      </c>
      <c r="AB2899" s="30">
        <v>9880</v>
      </c>
      <c r="AC2899" s="30">
        <v>9880</v>
      </c>
      <c r="AD2899" s="30">
        <v>9880</v>
      </c>
      <c r="AE2899" s="30">
        <v>9880</v>
      </c>
      <c r="AF2899" s="30">
        <v>9880</v>
      </c>
    </row>
    <row r="2900" spans="1:32" x14ac:dyDescent="0.45">
      <c r="A2900" s="29" t="s">
        <v>192</v>
      </c>
      <c r="B2900" s="29" t="s">
        <v>193</v>
      </c>
      <c r="C2900" s="29" t="s">
        <v>3299</v>
      </c>
      <c r="D2900" s="29" t="s">
        <v>3300</v>
      </c>
      <c r="E2900" s="29" t="s">
        <v>3538</v>
      </c>
      <c r="F2900" s="29" t="s">
        <v>3539</v>
      </c>
      <c r="G2900" s="29" t="s">
        <v>3233</v>
      </c>
      <c r="H2900" s="29" t="s">
        <v>3234</v>
      </c>
      <c r="I2900" s="29" t="s">
        <v>3262</v>
      </c>
      <c r="J2900" s="29" t="s">
        <v>3263</v>
      </c>
      <c r="K2900" s="29" t="s">
        <v>3264</v>
      </c>
      <c r="L2900" s="29" t="s">
        <v>3103</v>
      </c>
      <c r="M2900" s="29" t="s">
        <v>3265</v>
      </c>
      <c r="N2900" s="29" t="s">
        <v>3266</v>
      </c>
      <c r="O2900" s="29" t="s">
        <v>3269</v>
      </c>
      <c r="P2900" s="29" t="s">
        <v>3270</v>
      </c>
      <c r="Q2900" s="29" t="s">
        <v>3209</v>
      </c>
      <c r="R2900" s="29" t="s">
        <v>3210</v>
      </c>
      <c r="S2900" s="29" t="s">
        <v>3098</v>
      </c>
      <c r="T2900" s="29"/>
      <c r="U2900" s="30">
        <v>429</v>
      </c>
      <c r="V2900" s="30">
        <v>273</v>
      </c>
      <c r="W2900" s="30">
        <v>195</v>
      </c>
      <c r="X2900" s="30">
        <v>195</v>
      </c>
      <c r="Y2900" s="30">
        <v>234</v>
      </c>
      <c r="Z2900" s="30">
        <v>273</v>
      </c>
      <c r="AA2900" s="30">
        <v>312</v>
      </c>
      <c r="AB2900" s="30">
        <v>195</v>
      </c>
      <c r="AC2900" s="30">
        <v>234</v>
      </c>
      <c r="AD2900" s="30">
        <v>156</v>
      </c>
      <c r="AE2900" s="30">
        <v>234</v>
      </c>
      <c r="AF2900" s="30">
        <v>312</v>
      </c>
    </row>
    <row r="2901" spans="1:32" x14ac:dyDescent="0.45">
      <c r="A2901" s="29" t="s">
        <v>192</v>
      </c>
      <c r="B2901" s="29" t="s">
        <v>193</v>
      </c>
      <c r="C2901" s="29" t="s">
        <v>3299</v>
      </c>
      <c r="D2901" s="29" t="s">
        <v>3300</v>
      </c>
      <c r="E2901" s="29" t="s">
        <v>3538</v>
      </c>
      <c r="F2901" s="29" t="s">
        <v>3539</v>
      </c>
      <c r="G2901" s="29" t="s">
        <v>3233</v>
      </c>
      <c r="H2901" s="29" t="s">
        <v>3234</v>
      </c>
      <c r="I2901" s="29" t="s">
        <v>3262</v>
      </c>
      <c r="J2901" s="29" t="s">
        <v>3263</v>
      </c>
      <c r="K2901" s="29" t="s">
        <v>3264</v>
      </c>
      <c r="L2901" s="29" t="s">
        <v>3103</v>
      </c>
      <c r="M2901" s="29" t="s">
        <v>3265</v>
      </c>
      <c r="N2901" s="29" t="s">
        <v>3266</v>
      </c>
      <c r="O2901" s="29" t="s">
        <v>3271</v>
      </c>
      <c r="P2901" s="29" t="s">
        <v>3272</v>
      </c>
      <c r="Q2901" s="29" t="s">
        <v>3209</v>
      </c>
      <c r="R2901" s="29" t="s">
        <v>3210</v>
      </c>
      <c r="S2901" s="29" t="s">
        <v>3098</v>
      </c>
      <c r="T2901" s="29"/>
      <c r="U2901" s="30">
        <v>1116</v>
      </c>
      <c r="V2901" s="30">
        <v>710</v>
      </c>
      <c r="W2901" s="30">
        <v>275</v>
      </c>
      <c r="X2901" s="30">
        <v>435</v>
      </c>
      <c r="Y2901" s="30">
        <v>522</v>
      </c>
      <c r="Z2901" s="30">
        <v>304</v>
      </c>
      <c r="AA2901" s="30">
        <v>536</v>
      </c>
      <c r="AB2901" s="30">
        <v>87</v>
      </c>
      <c r="AC2901" s="30">
        <v>1595</v>
      </c>
      <c r="AD2901" s="30">
        <v>232</v>
      </c>
      <c r="AE2901" s="30">
        <v>507</v>
      </c>
      <c r="AF2901" s="30">
        <v>232</v>
      </c>
    </row>
    <row r="2902" spans="1:32" x14ac:dyDescent="0.45">
      <c r="A2902" s="29" t="s">
        <v>192</v>
      </c>
      <c r="B2902" s="29" t="s">
        <v>193</v>
      </c>
      <c r="C2902" s="29" t="s">
        <v>3299</v>
      </c>
      <c r="D2902" s="29" t="s">
        <v>3300</v>
      </c>
      <c r="E2902" s="29" t="s">
        <v>3538</v>
      </c>
      <c r="F2902" s="29" t="s">
        <v>3539</v>
      </c>
      <c r="G2902" s="29" t="s">
        <v>3233</v>
      </c>
      <c r="H2902" s="29" t="s">
        <v>3234</v>
      </c>
      <c r="I2902" s="29" t="s">
        <v>3262</v>
      </c>
      <c r="J2902" s="29" t="s">
        <v>3263</v>
      </c>
      <c r="K2902" s="29" t="s">
        <v>3264</v>
      </c>
      <c r="L2902" s="29" t="s">
        <v>3103</v>
      </c>
      <c r="M2902" s="29" t="s">
        <v>3265</v>
      </c>
      <c r="N2902" s="29" t="s">
        <v>3266</v>
      </c>
      <c r="O2902" s="29" t="s">
        <v>3273</v>
      </c>
      <c r="P2902" s="29" t="s">
        <v>3274</v>
      </c>
      <c r="Q2902" s="29" t="s">
        <v>3209</v>
      </c>
      <c r="R2902" s="29" t="s">
        <v>3210</v>
      </c>
      <c r="S2902" s="29" t="s">
        <v>3098</v>
      </c>
      <c r="T2902" s="29"/>
      <c r="U2902" s="30">
        <v>312</v>
      </c>
      <c r="V2902" s="30">
        <v>273</v>
      </c>
      <c r="W2902" s="30">
        <v>156</v>
      </c>
      <c r="X2902" s="30">
        <v>78</v>
      </c>
      <c r="Y2902" s="30">
        <v>39</v>
      </c>
      <c r="Z2902" s="30">
        <v>39</v>
      </c>
      <c r="AA2902" s="30">
        <v>39</v>
      </c>
      <c r="AB2902" s="30">
        <v>78</v>
      </c>
      <c r="AC2902" s="30">
        <v>39</v>
      </c>
      <c r="AD2902" s="30">
        <v>78</v>
      </c>
      <c r="AE2902" s="30">
        <v>39</v>
      </c>
      <c r="AF2902" s="30">
        <v>78</v>
      </c>
    </row>
    <row r="2903" spans="1:32" x14ac:dyDescent="0.45">
      <c r="A2903" s="29" t="s">
        <v>192</v>
      </c>
      <c r="B2903" s="29" t="s">
        <v>193</v>
      </c>
      <c r="C2903" s="29" t="s">
        <v>3299</v>
      </c>
      <c r="D2903" s="29" t="s">
        <v>3300</v>
      </c>
      <c r="E2903" s="29" t="s">
        <v>3538</v>
      </c>
      <c r="F2903" s="29" t="s">
        <v>3539</v>
      </c>
      <c r="G2903" s="29" t="s">
        <v>3233</v>
      </c>
      <c r="H2903" s="29" t="s">
        <v>3234</v>
      </c>
      <c r="I2903" s="29" t="s">
        <v>3275</v>
      </c>
      <c r="J2903" s="29" t="s">
        <v>3276</v>
      </c>
      <c r="K2903" s="29" t="s">
        <v>3277</v>
      </c>
      <c r="L2903" s="29" t="s">
        <v>3100</v>
      </c>
      <c r="M2903" s="29" t="s">
        <v>3278</v>
      </c>
      <c r="N2903" s="29" t="s">
        <v>3279</v>
      </c>
      <c r="O2903" s="29" t="s">
        <v>3280</v>
      </c>
      <c r="P2903" s="29" t="s">
        <v>3281</v>
      </c>
      <c r="Q2903" s="29" t="s">
        <v>3249</v>
      </c>
      <c r="R2903" s="29" t="s">
        <v>3210</v>
      </c>
      <c r="S2903" s="29" t="s">
        <v>3098</v>
      </c>
      <c r="T2903" s="29"/>
      <c r="U2903" s="30">
        <v>0</v>
      </c>
      <c r="V2903" s="30">
        <v>0</v>
      </c>
      <c r="W2903" s="30">
        <v>0</v>
      </c>
      <c r="X2903" s="30">
        <v>0</v>
      </c>
      <c r="Y2903" s="30">
        <v>0</v>
      </c>
      <c r="Z2903" s="30">
        <v>0</v>
      </c>
      <c r="AA2903" s="30">
        <v>13637</v>
      </c>
      <c r="AB2903" s="30">
        <v>0</v>
      </c>
      <c r="AC2903" s="30">
        <v>0</v>
      </c>
      <c r="AD2903" s="30">
        <v>0</v>
      </c>
      <c r="AE2903" s="30">
        <v>0</v>
      </c>
      <c r="AF2903" s="30">
        <v>0</v>
      </c>
    </row>
    <row r="2904" spans="1:32" x14ac:dyDescent="0.45">
      <c r="A2904" s="29" t="s">
        <v>192</v>
      </c>
      <c r="B2904" s="29" t="s">
        <v>193</v>
      </c>
      <c r="C2904" s="29" t="s">
        <v>3299</v>
      </c>
      <c r="D2904" s="29" t="s">
        <v>3300</v>
      </c>
      <c r="E2904" s="29" t="s">
        <v>3538</v>
      </c>
      <c r="F2904" s="29" t="s">
        <v>3539</v>
      </c>
      <c r="G2904" s="29" t="s">
        <v>3233</v>
      </c>
      <c r="H2904" s="29" t="s">
        <v>3234</v>
      </c>
      <c r="I2904" s="29" t="s">
        <v>3275</v>
      </c>
      <c r="J2904" s="29" t="s">
        <v>3276</v>
      </c>
      <c r="K2904" s="29" t="s">
        <v>3277</v>
      </c>
      <c r="L2904" s="29" t="s">
        <v>3100</v>
      </c>
      <c r="M2904" s="29" t="s">
        <v>3278</v>
      </c>
      <c r="N2904" s="29" t="s">
        <v>3279</v>
      </c>
      <c r="O2904" s="29" t="s">
        <v>3280</v>
      </c>
      <c r="P2904" s="29" t="s">
        <v>3281</v>
      </c>
      <c r="Q2904" s="29" t="s">
        <v>3209</v>
      </c>
      <c r="R2904" s="29" t="s">
        <v>3210</v>
      </c>
      <c r="S2904" s="29" t="s">
        <v>3098</v>
      </c>
      <c r="T2904" s="29"/>
      <c r="U2904" s="30">
        <v>31500</v>
      </c>
      <c r="V2904" s="30">
        <v>31500</v>
      </c>
      <c r="W2904" s="30">
        <v>31500</v>
      </c>
      <c r="X2904" s="30">
        <v>31500</v>
      </c>
      <c r="Y2904" s="30">
        <v>31500</v>
      </c>
      <c r="Z2904" s="30">
        <v>31500</v>
      </c>
      <c r="AA2904" s="30">
        <v>28500</v>
      </c>
      <c r="AB2904" s="30">
        <v>28500</v>
      </c>
      <c r="AC2904" s="30">
        <v>28500</v>
      </c>
      <c r="AD2904" s="30">
        <v>28500</v>
      </c>
      <c r="AE2904" s="30">
        <v>28500</v>
      </c>
      <c r="AF2904" s="30">
        <v>28500</v>
      </c>
    </row>
    <row r="2905" spans="1:32" x14ac:dyDescent="0.45">
      <c r="A2905" s="29" t="s">
        <v>192</v>
      </c>
      <c r="B2905" s="29" t="s">
        <v>193</v>
      </c>
      <c r="C2905" s="29" t="s">
        <v>3299</v>
      </c>
      <c r="D2905" s="29" t="s">
        <v>3300</v>
      </c>
      <c r="E2905" s="29" t="s">
        <v>3538</v>
      </c>
      <c r="F2905" s="29" t="s">
        <v>3539</v>
      </c>
      <c r="G2905" s="29" t="s">
        <v>3233</v>
      </c>
      <c r="H2905" s="29" t="s">
        <v>3234</v>
      </c>
      <c r="I2905" s="29" t="s">
        <v>3275</v>
      </c>
      <c r="J2905" s="29" t="s">
        <v>3276</v>
      </c>
      <c r="K2905" s="29" t="s">
        <v>3287</v>
      </c>
      <c r="L2905" s="29" t="s">
        <v>3101</v>
      </c>
      <c r="M2905" s="29" t="s">
        <v>3288</v>
      </c>
      <c r="N2905" s="29" t="s">
        <v>3289</v>
      </c>
      <c r="O2905" s="29" t="s">
        <v>3290</v>
      </c>
      <c r="P2905" s="29" t="s">
        <v>3291</v>
      </c>
      <c r="Q2905" s="29" t="s">
        <v>3209</v>
      </c>
      <c r="R2905" s="29" t="s">
        <v>3210</v>
      </c>
      <c r="S2905" s="29" t="s">
        <v>3098</v>
      </c>
      <c r="T2905" s="29"/>
      <c r="U2905" s="30">
        <v>0</v>
      </c>
      <c r="V2905" s="30">
        <v>0</v>
      </c>
      <c r="W2905" s="30">
        <v>0</v>
      </c>
      <c r="X2905" s="30">
        <v>0</v>
      </c>
      <c r="Y2905" s="30">
        <v>0</v>
      </c>
      <c r="Z2905" s="30">
        <v>0</v>
      </c>
      <c r="AA2905" s="30">
        <v>0</v>
      </c>
      <c r="AB2905" s="30">
        <v>0</v>
      </c>
      <c r="AC2905" s="30">
        <v>0</v>
      </c>
      <c r="AD2905" s="30">
        <v>0</v>
      </c>
      <c r="AE2905" s="30">
        <v>0</v>
      </c>
      <c r="AF2905" s="30">
        <v>0</v>
      </c>
    </row>
    <row r="2906" spans="1:32" x14ac:dyDescent="0.45">
      <c r="A2906" s="29" t="s">
        <v>1051</v>
      </c>
      <c r="B2906" s="29" t="s">
        <v>3017</v>
      </c>
      <c r="C2906" s="29" t="s">
        <v>3299</v>
      </c>
      <c r="D2906" s="29" t="s">
        <v>3300</v>
      </c>
      <c r="E2906" s="29" t="s">
        <v>3538</v>
      </c>
      <c r="F2906" s="29" t="s">
        <v>3539</v>
      </c>
      <c r="G2906" s="29" t="s">
        <v>3200</v>
      </c>
      <c r="H2906" s="29" t="s">
        <v>3201</v>
      </c>
      <c r="I2906" s="29" t="s">
        <v>3226</v>
      </c>
      <c r="J2906" s="29" t="s">
        <v>3227</v>
      </c>
      <c r="K2906" s="29" t="s">
        <v>3228</v>
      </c>
      <c r="L2906" s="29" t="s">
        <v>3111</v>
      </c>
      <c r="M2906" s="29" t="s">
        <v>3229</v>
      </c>
      <c r="N2906" s="29" t="s">
        <v>3230</v>
      </c>
      <c r="O2906" s="29" t="s">
        <v>3231</v>
      </c>
      <c r="P2906" s="29" t="s">
        <v>3232</v>
      </c>
      <c r="Q2906" s="29" t="s">
        <v>3209</v>
      </c>
      <c r="R2906" s="29" t="s">
        <v>3210</v>
      </c>
      <c r="S2906" s="29" t="s">
        <v>3098</v>
      </c>
      <c r="T2906" s="29"/>
      <c r="U2906" s="30">
        <v>0</v>
      </c>
      <c r="V2906" s="30">
        <v>0</v>
      </c>
      <c r="W2906" s="30">
        <v>0</v>
      </c>
      <c r="X2906" s="30">
        <v>0</v>
      </c>
      <c r="Y2906" s="30">
        <v>0</v>
      </c>
      <c r="Z2906" s="30">
        <v>0</v>
      </c>
      <c r="AA2906" s="30">
        <v>0</v>
      </c>
      <c r="AB2906" s="30">
        <v>0</v>
      </c>
      <c r="AC2906" s="30">
        <v>0</v>
      </c>
      <c r="AD2906" s="30">
        <v>0</v>
      </c>
      <c r="AE2906" s="30">
        <v>0</v>
      </c>
      <c r="AF2906" s="30">
        <v>0</v>
      </c>
    </row>
    <row r="2907" spans="1:32" x14ac:dyDescent="0.45">
      <c r="A2907" s="29" t="s">
        <v>1051</v>
      </c>
      <c r="B2907" s="29" t="s">
        <v>3017</v>
      </c>
      <c r="C2907" s="29" t="s">
        <v>3299</v>
      </c>
      <c r="D2907" s="29" t="s">
        <v>3300</v>
      </c>
      <c r="E2907" s="29" t="s">
        <v>3538</v>
      </c>
      <c r="F2907" s="29" t="s">
        <v>3539</v>
      </c>
      <c r="G2907" s="29" t="s">
        <v>3200</v>
      </c>
      <c r="H2907" s="29" t="s">
        <v>3201</v>
      </c>
      <c r="I2907" s="29" t="s">
        <v>3226</v>
      </c>
      <c r="J2907" s="29" t="s">
        <v>3227</v>
      </c>
      <c r="K2907" s="29" t="s">
        <v>3228</v>
      </c>
      <c r="L2907" s="29" t="s">
        <v>3111</v>
      </c>
      <c r="M2907" s="29" t="s">
        <v>3295</v>
      </c>
      <c r="N2907" s="29" t="s">
        <v>3296</v>
      </c>
      <c r="O2907" s="29" t="s">
        <v>3297</v>
      </c>
      <c r="P2907" s="29" t="s">
        <v>3298</v>
      </c>
      <c r="Q2907" s="29" t="s">
        <v>3209</v>
      </c>
      <c r="R2907" s="29" t="s">
        <v>3210</v>
      </c>
      <c r="S2907" s="29" t="s">
        <v>3098</v>
      </c>
      <c r="T2907" s="29"/>
      <c r="U2907" s="30">
        <v>0</v>
      </c>
      <c r="V2907" s="30">
        <v>0</v>
      </c>
      <c r="W2907" s="30">
        <v>0</v>
      </c>
      <c r="X2907" s="30">
        <v>0</v>
      </c>
      <c r="Y2907" s="30">
        <v>0</v>
      </c>
      <c r="Z2907" s="30">
        <v>0</v>
      </c>
      <c r="AA2907" s="30">
        <v>0</v>
      </c>
      <c r="AB2907" s="30">
        <v>0</v>
      </c>
      <c r="AC2907" s="30">
        <v>0</v>
      </c>
      <c r="AD2907" s="30">
        <v>0</v>
      </c>
      <c r="AE2907" s="30">
        <v>0</v>
      </c>
      <c r="AF2907" s="30">
        <v>0</v>
      </c>
    </row>
    <row r="2908" spans="1:32" x14ac:dyDescent="0.45">
      <c r="A2908" s="29" t="s">
        <v>1051</v>
      </c>
      <c r="B2908" s="29" t="s">
        <v>3017</v>
      </c>
      <c r="C2908" s="29" t="s">
        <v>3211</v>
      </c>
      <c r="D2908" s="29" t="s">
        <v>3212</v>
      </c>
      <c r="E2908" s="29" t="s">
        <v>3213</v>
      </c>
      <c r="F2908" s="29" t="s">
        <v>982</v>
      </c>
      <c r="G2908" s="29" t="s">
        <v>3200</v>
      </c>
      <c r="H2908" s="29" t="s">
        <v>3201</v>
      </c>
      <c r="I2908" s="29" t="s">
        <v>3202</v>
      </c>
      <c r="J2908" s="29" t="s">
        <v>3203</v>
      </c>
      <c r="K2908" s="29" t="s">
        <v>3204</v>
      </c>
      <c r="L2908" s="29" t="s">
        <v>3109</v>
      </c>
      <c r="M2908" s="29" t="s">
        <v>3205</v>
      </c>
      <c r="N2908" s="29" t="s">
        <v>3206</v>
      </c>
      <c r="O2908" s="29" t="s">
        <v>3214</v>
      </c>
      <c r="P2908" s="29" t="s">
        <v>3215</v>
      </c>
      <c r="Q2908" s="29" t="s">
        <v>3209</v>
      </c>
      <c r="R2908" s="29" t="s">
        <v>3210</v>
      </c>
      <c r="S2908" s="29" t="s">
        <v>3098</v>
      </c>
      <c r="T2908" s="29"/>
      <c r="U2908" s="30">
        <v>0</v>
      </c>
      <c r="V2908" s="30">
        <v>0</v>
      </c>
      <c r="W2908" s="30">
        <v>0</v>
      </c>
      <c r="X2908" s="30">
        <v>50</v>
      </c>
      <c r="Y2908" s="30">
        <v>50</v>
      </c>
      <c r="Z2908" s="30">
        <v>0</v>
      </c>
      <c r="AA2908" s="30">
        <v>50</v>
      </c>
      <c r="AB2908" s="30">
        <v>0</v>
      </c>
      <c r="AC2908" s="30">
        <v>150</v>
      </c>
      <c r="AD2908" s="30">
        <v>50</v>
      </c>
      <c r="AE2908" s="30">
        <v>100</v>
      </c>
      <c r="AF2908" s="30">
        <v>50</v>
      </c>
    </row>
    <row r="2909" spans="1:32" x14ac:dyDescent="0.45">
      <c r="A2909" s="29" t="s">
        <v>1051</v>
      </c>
      <c r="B2909" s="29" t="s">
        <v>3017</v>
      </c>
      <c r="C2909" s="29" t="s">
        <v>3211</v>
      </c>
      <c r="D2909" s="29" t="s">
        <v>3212</v>
      </c>
      <c r="E2909" s="29" t="s">
        <v>3213</v>
      </c>
      <c r="F2909" s="29" t="s">
        <v>982</v>
      </c>
      <c r="G2909" s="29" t="s">
        <v>3200</v>
      </c>
      <c r="H2909" s="29" t="s">
        <v>3201</v>
      </c>
      <c r="I2909" s="29" t="s">
        <v>3202</v>
      </c>
      <c r="J2909" s="29" t="s">
        <v>3203</v>
      </c>
      <c r="K2909" s="29" t="s">
        <v>3216</v>
      </c>
      <c r="L2909" s="29" t="s">
        <v>3102</v>
      </c>
      <c r="M2909" s="29" t="s">
        <v>3217</v>
      </c>
      <c r="N2909" s="29" t="s">
        <v>3218</v>
      </c>
      <c r="O2909" s="29" t="s">
        <v>3219</v>
      </c>
      <c r="P2909" s="29" t="s">
        <v>3220</v>
      </c>
      <c r="Q2909" s="29" t="s">
        <v>3209</v>
      </c>
      <c r="R2909" s="29" t="s">
        <v>3210</v>
      </c>
      <c r="S2909" s="29" t="s">
        <v>3098</v>
      </c>
      <c r="T2909" s="29"/>
      <c r="U2909" s="30">
        <v>135000</v>
      </c>
      <c r="V2909" s="30">
        <v>135000</v>
      </c>
      <c r="W2909" s="30">
        <v>135000</v>
      </c>
      <c r="X2909" s="30">
        <v>135000</v>
      </c>
      <c r="Y2909" s="30">
        <v>135000</v>
      </c>
      <c r="Z2909" s="30">
        <v>135000</v>
      </c>
      <c r="AA2909" s="30">
        <v>135000</v>
      </c>
      <c r="AB2909" s="30">
        <v>135000</v>
      </c>
      <c r="AC2909" s="30">
        <v>135000</v>
      </c>
      <c r="AD2909" s="30">
        <v>135000</v>
      </c>
      <c r="AE2909" s="30">
        <v>135000</v>
      </c>
      <c r="AF2909" s="30">
        <v>135000</v>
      </c>
    </row>
    <row r="2910" spans="1:32" x14ac:dyDescent="0.45">
      <c r="A2910" s="29" t="s">
        <v>1051</v>
      </c>
      <c r="B2910" s="29" t="s">
        <v>3017</v>
      </c>
      <c r="C2910" s="29" t="s">
        <v>3211</v>
      </c>
      <c r="D2910" s="29" t="s">
        <v>3212</v>
      </c>
      <c r="E2910" s="29" t="s">
        <v>3213</v>
      </c>
      <c r="F2910" s="29" t="s">
        <v>982</v>
      </c>
      <c r="G2910" s="29" t="s">
        <v>3200</v>
      </c>
      <c r="H2910" s="29" t="s">
        <v>3201</v>
      </c>
      <c r="I2910" s="29" t="s">
        <v>3202</v>
      </c>
      <c r="J2910" s="29" t="s">
        <v>3203</v>
      </c>
      <c r="K2910" s="29" t="s">
        <v>3221</v>
      </c>
      <c r="L2910" s="29" t="s">
        <v>3113</v>
      </c>
      <c r="M2910" s="29" t="s">
        <v>3303</v>
      </c>
      <c r="N2910" s="29" t="s">
        <v>3304</v>
      </c>
      <c r="O2910" s="29" t="s">
        <v>3305</v>
      </c>
      <c r="P2910" s="29" t="s">
        <v>3306</v>
      </c>
      <c r="Q2910" s="29" t="s">
        <v>3209</v>
      </c>
      <c r="R2910" s="29" t="s">
        <v>3210</v>
      </c>
      <c r="S2910" s="29" t="s">
        <v>3098</v>
      </c>
      <c r="T2910" s="29"/>
      <c r="U2910" s="30">
        <v>76755</v>
      </c>
      <c r="V2910" s="30">
        <v>67230</v>
      </c>
      <c r="W2910" s="30">
        <v>60325</v>
      </c>
      <c r="X2910" s="30">
        <v>50407</v>
      </c>
      <c r="Y2910" s="30">
        <v>67771</v>
      </c>
      <c r="Z2910" s="30">
        <v>66533</v>
      </c>
      <c r="AA2910" s="30">
        <v>69188</v>
      </c>
      <c r="AB2910" s="30">
        <v>60578</v>
      </c>
      <c r="AC2910" s="30">
        <v>67887</v>
      </c>
      <c r="AD2910" s="30">
        <v>69551</v>
      </c>
      <c r="AE2910" s="30">
        <v>71405</v>
      </c>
      <c r="AF2910" s="30">
        <v>66780</v>
      </c>
    </row>
    <row r="2911" spans="1:32" x14ac:dyDescent="0.45">
      <c r="A2911" s="29" t="s">
        <v>1051</v>
      </c>
      <c r="B2911" s="29" t="s">
        <v>3017</v>
      </c>
      <c r="C2911" s="29" t="s">
        <v>3211</v>
      </c>
      <c r="D2911" s="29" t="s">
        <v>3212</v>
      </c>
      <c r="E2911" s="29" t="s">
        <v>3213</v>
      </c>
      <c r="F2911" s="29" t="s">
        <v>982</v>
      </c>
      <c r="G2911" s="29" t="s">
        <v>3200</v>
      </c>
      <c r="H2911" s="29" t="s">
        <v>3201</v>
      </c>
      <c r="I2911" s="29" t="s">
        <v>3226</v>
      </c>
      <c r="J2911" s="29" t="s">
        <v>3227</v>
      </c>
      <c r="K2911" s="29" t="s">
        <v>3228</v>
      </c>
      <c r="L2911" s="29" t="s">
        <v>3111</v>
      </c>
      <c r="M2911" s="29" t="s">
        <v>3229</v>
      </c>
      <c r="N2911" s="29" t="s">
        <v>3230</v>
      </c>
      <c r="O2911" s="29" t="s">
        <v>3231</v>
      </c>
      <c r="P2911" s="29" t="s">
        <v>3232</v>
      </c>
      <c r="Q2911" s="29" t="s">
        <v>3209</v>
      </c>
      <c r="R2911" s="29" t="s">
        <v>3210</v>
      </c>
      <c r="S2911" s="29" t="s">
        <v>3098</v>
      </c>
      <c r="T2911" s="29"/>
      <c r="U2911" s="30">
        <v>0</v>
      </c>
      <c r="V2911" s="30">
        <v>0</v>
      </c>
      <c r="W2911" s="30">
        <v>0</v>
      </c>
      <c r="X2911" s="30">
        <v>0</v>
      </c>
      <c r="Y2911" s="30">
        <v>0</v>
      </c>
      <c r="Z2911" s="30">
        <v>0</v>
      </c>
      <c r="AA2911" s="30">
        <v>0</v>
      </c>
      <c r="AB2911" s="30">
        <v>0</v>
      </c>
      <c r="AC2911" s="30">
        <v>0</v>
      </c>
      <c r="AD2911" s="30">
        <v>0</v>
      </c>
      <c r="AE2911" s="30">
        <v>0</v>
      </c>
      <c r="AF2911" s="30">
        <v>0</v>
      </c>
    </row>
    <row r="2912" spans="1:32" x14ac:dyDescent="0.45">
      <c r="A2912" s="29" t="s">
        <v>1051</v>
      </c>
      <c r="B2912" s="29" t="s">
        <v>3017</v>
      </c>
      <c r="C2912" s="29" t="s">
        <v>3211</v>
      </c>
      <c r="D2912" s="29" t="s">
        <v>3212</v>
      </c>
      <c r="E2912" s="29" t="s">
        <v>3213</v>
      </c>
      <c r="F2912" s="29" t="s">
        <v>982</v>
      </c>
      <c r="G2912" s="29" t="s">
        <v>3200</v>
      </c>
      <c r="H2912" s="29" t="s">
        <v>3201</v>
      </c>
      <c r="I2912" s="29" t="s">
        <v>3226</v>
      </c>
      <c r="J2912" s="29" t="s">
        <v>3227</v>
      </c>
      <c r="K2912" s="29" t="s">
        <v>3228</v>
      </c>
      <c r="L2912" s="29" t="s">
        <v>3111</v>
      </c>
      <c r="M2912" s="29" t="s">
        <v>3295</v>
      </c>
      <c r="N2912" s="29" t="s">
        <v>3296</v>
      </c>
      <c r="O2912" s="29" t="s">
        <v>3297</v>
      </c>
      <c r="P2912" s="29" t="s">
        <v>3298</v>
      </c>
      <c r="Q2912" s="29" t="s">
        <v>3209</v>
      </c>
      <c r="R2912" s="29" t="s">
        <v>3210</v>
      </c>
      <c r="S2912" s="29" t="s">
        <v>3098</v>
      </c>
      <c r="T2912" s="29"/>
      <c r="U2912" s="30">
        <v>0</v>
      </c>
      <c r="V2912" s="30">
        <v>0</v>
      </c>
      <c r="W2912" s="30">
        <v>188</v>
      </c>
      <c r="X2912" s="30">
        <v>362</v>
      </c>
      <c r="Y2912" s="30">
        <v>0</v>
      </c>
      <c r="Z2912" s="30">
        <v>58</v>
      </c>
      <c r="AA2912" s="30">
        <v>203</v>
      </c>
      <c r="AB2912" s="30">
        <v>0</v>
      </c>
      <c r="AC2912" s="30">
        <v>0</v>
      </c>
      <c r="AD2912" s="30">
        <v>0</v>
      </c>
      <c r="AE2912" s="30">
        <v>0</v>
      </c>
      <c r="AF2912" s="30">
        <v>0</v>
      </c>
    </row>
    <row r="2913" spans="1:32" x14ac:dyDescent="0.45">
      <c r="A2913" s="29" t="s">
        <v>1051</v>
      </c>
      <c r="B2913" s="29" t="s">
        <v>3017</v>
      </c>
      <c r="C2913" s="29" t="s">
        <v>3211</v>
      </c>
      <c r="D2913" s="29" t="s">
        <v>3212</v>
      </c>
      <c r="E2913" s="29" t="s">
        <v>3213</v>
      </c>
      <c r="F2913" s="29" t="s">
        <v>982</v>
      </c>
      <c r="G2913" s="29" t="s">
        <v>3233</v>
      </c>
      <c r="H2913" s="29" t="s">
        <v>3234</v>
      </c>
      <c r="I2913" s="29" t="s">
        <v>3242</v>
      </c>
      <c r="J2913" s="29" t="s">
        <v>3243</v>
      </c>
      <c r="K2913" s="29" t="s">
        <v>3244</v>
      </c>
      <c r="L2913" s="29" t="s">
        <v>3104</v>
      </c>
      <c r="M2913" s="29" t="s">
        <v>3245</v>
      </c>
      <c r="N2913" s="29" t="s">
        <v>3246</v>
      </c>
      <c r="O2913" s="29" t="s">
        <v>3250</v>
      </c>
      <c r="P2913" s="29" t="s">
        <v>3251</v>
      </c>
      <c r="Q2913" s="29" t="s">
        <v>3249</v>
      </c>
      <c r="R2913" s="29" t="s">
        <v>3210</v>
      </c>
      <c r="S2913" s="29" t="s">
        <v>3098</v>
      </c>
      <c r="T2913" s="29"/>
      <c r="U2913" s="30">
        <v>706</v>
      </c>
      <c r="V2913" s="30">
        <v>706</v>
      </c>
      <c r="W2913" s="30">
        <v>702</v>
      </c>
      <c r="X2913" s="30">
        <v>0</v>
      </c>
      <c r="Y2913" s="30">
        <v>0</v>
      </c>
      <c r="Z2913" s="30">
        <v>0</v>
      </c>
      <c r="AA2913" s="30">
        <v>0</v>
      </c>
      <c r="AB2913" s="30">
        <v>0</v>
      </c>
      <c r="AC2913" s="30">
        <v>0</v>
      </c>
      <c r="AD2913" s="30">
        <v>0</v>
      </c>
      <c r="AE2913" s="30">
        <v>0</v>
      </c>
      <c r="AF2913" s="30">
        <v>0</v>
      </c>
    </row>
    <row r="2914" spans="1:32" x14ac:dyDescent="0.45">
      <c r="A2914" s="29" t="s">
        <v>1051</v>
      </c>
      <c r="B2914" s="29" t="s">
        <v>3017</v>
      </c>
      <c r="C2914" s="29" t="s">
        <v>3211</v>
      </c>
      <c r="D2914" s="29" t="s">
        <v>3212</v>
      </c>
      <c r="E2914" s="29" t="s">
        <v>3213</v>
      </c>
      <c r="F2914" s="29" t="s">
        <v>982</v>
      </c>
      <c r="G2914" s="29" t="s">
        <v>3233</v>
      </c>
      <c r="H2914" s="29" t="s">
        <v>3234</v>
      </c>
      <c r="I2914" s="29" t="s">
        <v>3242</v>
      </c>
      <c r="J2914" s="29" t="s">
        <v>3243</v>
      </c>
      <c r="K2914" s="29" t="s">
        <v>3244</v>
      </c>
      <c r="L2914" s="29" t="s">
        <v>3104</v>
      </c>
      <c r="M2914" s="29" t="s">
        <v>3245</v>
      </c>
      <c r="N2914" s="29" t="s">
        <v>3246</v>
      </c>
      <c r="O2914" s="29" t="s">
        <v>3250</v>
      </c>
      <c r="P2914" s="29" t="s">
        <v>3251</v>
      </c>
      <c r="Q2914" s="29" t="s">
        <v>3209</v>
      </c>
      <c r="R2914" s="29" t="s">
        <v>3210</v>
      </c>
      <c r="S2914" s="29" t="s">
        <v>3098</v>
      </c>
      <c r="T2914" s="29"/>
      <c r="U2914" s="30">
        <v>6000</v>
      </c>
      <c r="V2914" s="30">
        <v>6000</v>
      </c>
      <c r="W2914" s="30">
        <v>6000</v>
      </c>
      <c r="X2914" s="30">
        <v>6000</v>
      </c>
      <c r="Y2914" s="30">
        <v>6000</v>
      </c>
      <c r="Z2914" s="30">
        <v>6000</v>
      </c>
      <c r="AA2914" s="30">
        <v>6000</v>
      </c>
      <c r="AB2914" s="30">
        <v>6000</v>
      </c>
      <c r="AC2914" s="30">
        <v>6000</v>
      </c>
      <c r="AD2914" s="30">
        <v>6000</v>
      </c>
      <c r="AE2914" s="30">
        <v>6000</v>
      </c>
      <c r="AF2914" s="30">
        <v>6000</v>
      </c>
    </row>
    <row r="2915" spans="1:32" x14ac:dyDescent="0.45">
      <c r="A2915" s="29" t="s">
        <v>1051</v>
      </c>
      <c r="B2915" s="29" t="s">
        <v>3017</v>
      </c>
      <c r="C2915" s="29" t="s">
        <v>3211</v>
      </c>
      <c r="D2915" s="29" t="s">
        <v>3212</v>
      </c>
      <c r="E2915" s="29" t="s">
        <v>3213</v>
      </c>
      <c r="F2915" s="29" t="s">
        <v>982</v>
      </c>
      <c r="G2915" s="29" t="s">
        <v>3233</v>
      </c>
      <c r="H2915" s="29" t="s">
        <v>3234</v>
      </c>
      <c r="I2915" s="29" t="s">
        <v>3242</v>
      </c>
      <c r="J2915" s="29" t="s">
        <v>3243</v>
      </c>
      <c r="K2915" s="29" t="s">
        <v>3252</v>
      </c>
      <c r="L2915" s="29" t="s">
        <v>3106</v>
      </c>
      <c r="M2915" s="29" t="s">
        <v>3253</v>
      </c>
      <c r="N2915" s="29" t="s">
        <v>3106</v>
      </c>
      <c r="O2915" s="29" t="s">
        <v>3254</v>
      </c>
      <c r="P2915" s="29" t="s">
        <v>3255</v>
      </c>
      <c r="Q2915" s="29" t="s">
        <v>3209</v>
      </c>
      <c r="R2915" s="29" t="s">
        <v>3210</v>
      </c>
      <c r="S2915" s="29" t="s">
        <v>3098</v>
      </c>
      <c r="T2915" s="29"/>
      <c r="U2915" s="30">
        <v>100000</v>
      </c>
      <c r="V2915" s="30">
        <v>100000</v>
      </c>
      <c r="W2915" s="30">
        <v>67118</v>
      </c>
      <c r="X2915" s="30">
        <v>0</v>
      </c>
      <c r="Y2915" s="30">
        <v>0</v>
      </c>
      <c r="Z2915" s="30">
        <v>0</v>
      </c>
      <c r="AA2915" s="30">
        <v>0</v>
      </c>
      <c r="AB2915" s="30">
        <v>0</v>
      </c>
      <c r="AC2915" s="30">
        <v>0</v>
      </c>
      <c r="AD2915" s="30">
        <v>0</v>
      </c>
      <c r="AE2915" s="30">
        <v>0</v>
      </c>
      <c r="AF2915" s="30">
        <v>0</v>
      </c>
    </row>
    <row r="2916" spans="1:32" x14ac:dyDescent="0.45">
      <c r="A2916" s="29" t="s">
        <v>1051</v>
      </c>
      <c r="B2916" s="29" t="s">
        <v>3017</v>
      </c>
      <c r="C2916" s="29" t="s">
        <v>3211</v>
      </c>
      <c r="D2916" s="29" t="s">
        <v>3212</v>
      </c>
      <c r="E2916" s="29" t="s">
        <v>3213</v>
      </c>
      <c r="F2916" s="29" t="s">
        <v>982</v>
      </c>
      <c r="G2916" s="29" t="s">
        <v>3233</v>
      </c>
      <c r="H2916" s="29" t="s">
        <v>3234</v>
      </c>
      <c r="I2916" s="29" t="s">
        <v>3242</v>
      </c>
      <c r="J2916" s="29" t="s">
        <v>3243</v>
      </c>
      <c r="K2916" s="29" t="s">
        <v>3252</v>
      </c>
      <c r="L2916" s="29" t="s">
        <v>3106</v>
      </c>
      <c r="M2916" s="29" t="s">
        <v>3253</v>
      </c>
      <c r="N2916" s="29" t="s">
        <v>3106</v>
      </c>
      <c r="O2916" s="29" t="s">
        <v>3256</v>
      </c>
      <c r="P2916" s="29" t="s">
        <v>3257</v>
      </c>
      <c r="Q2916" s="29" t="s">
        <v>3209</v>
      </c>
      <c r="R2916" s="29" t="s">
        <v>3210</v>
      </c>
      <c r="S2916" s="29" t="s">
        <v>3098</v>
      </c>
      <c r="T2916" s="29"/>
      <c r="U2916" s="30">
        <v>22000</v>
      </c>
      <c r="V2916" s="30">
        <v>22000</v>
      </c>
      <c r="W2916" s="30">
        <v>86576</v>
      </c>
      <c r="X2916" s="30">
        <v>176000</v>
      </c>
      <c r="Y2916" s="30">
        <v>176000</v>
      </c>
      <c r="Z2916" s="30">
        <v>176000</v>
      </c>
      <c r="AA2916" s="30">
        <v>176000</v>
      </c>
      <c r="AB2916" s="30">
        <v>176000</v>
      </c>
      <c r="AC2916" s="30">
        <v>176000</v>
      </c>
      <c r="AD2916" s="30">
        <v>176000</v>
      </c>
      <c r="AE2916" s="30">
        <v>176000</v>
      </c>
      <c r="AF2916" s="30">
        <v>176000</v>
      </c>
    </row>
    <row r="2917" spans="1:32" x14ac:dyDescent="0.45">
      <c r="A2917" s="29" t="s">
        <v>1051</v>
      </c>
      <c r="B2917" s="29" t="s">
        <v>3017</v>
      </c>
      <c r="C2917" s="29" t="s">
        <v>3211</v>
      </c>
      <c r="D2917" s="29" t="s">
        <v>3212</v>
      </c>
      <c r="E2917" s="29" t="s">
        <v>3213</v>
      </c>
      <c r="F2917" s="29" t="s">
        <v>982</v>
      </c>
      <c r="G2917" s="29" t="s">
        <v>3233</v>
      </c>
      <c r="H2917" s="29" t="s">
        <v>3234</v>
      </c>
      <c r="I2917" s="29" t="s">
        <v>3242</v>
      </c>
      <c r="J2917" s="29" t="s">
        <v>3243</v>
      </c>
      <c r="K2917" s="29" t="s">
        <v>3258</v>
      </c>
      <c r="L2917" s="29" t="s">
        <v>3105</v>
      </c>
      <c r="M2917" s="29" t="s">
        <v>3259</v>
      </c>
      <c r="N2917" s="29" t="s">
        <v>3105</v>
      </c>
      <c r="O2917" s="29" t="s">
        <v>3260</v>
      </c>
      <c r="P2917" s="29" t="s">
        <v>3261</v>
      </c>
      <c r="Q2917" s="29" t="s">
        <v>3209</v>
      </c>
      <c r="R2917" s="29" t="s">
        <v>3210</v>
      </c>
      <c r="S2917" s="29" t="s">
        <v>3098</v>
      </c>
      <c r="T2917" s="29"/>
      <c r="U2917" s="30">
        <v>3000</v>
      </c>
      <c r="V2917" s="30">
        <v>3000</v>
      </c>
      <c r="W2917" s="30">
        <v>3000</v>
      </c>
      <c r="X2917" s="30">
        <v>3000</v>
      </c>
      <c r="Y2917" s="30">
        <v>3000</v>
      </c>
      <c r="Z2917" s="30">
        <v>3000</v>
      </c>
      <c r="AA2917" s="30">
        <v>3000</v>
      </c>
      <c r="AB2917" s="30">
        <v>3000</v>
      </c>
      <c r="AC2917" s="30">
        <v>3000</v>
      </c>
      <c r="AD2917" s="30">
        <v>3000</v>
      </c>
      <c r="AE2917" s="30">
        <v>3000</v>
      </c>
      <c r="AF2917" s="30">
        <v>3000</v>
      </c>
    </row>
    <row r="2918" spans="1:32" x14ac:dyDescent="0.45">
      <c r="A2918" s="29" t="s">
        <v>1051</v>
      </c>
      <c r="B2918" s="29" t="s">
        <v>3017</v>
      </c>
      <c r="C2918" s="29" t="s">
        <v>3211</v>
      </c>
      <c r="D2918" s="29" t="s">
        <v>3212</v>
      </c>
      <c r="E2918" s="29" t="s">
        <v>3213</v>
      </c>
      <c r="F2918" s="29" t="s">
        <v>982</v>
      </c>
      <c r="G2918" s="29" t="s">
        <v>3233</v>
      </c>
      <c r="H2918" s="29" t="s">
        <v>3234</v>
      </c>
      <c r="I2918" s="29" t="s">
        <v>3262</v>
      </c>
      <c r="J2918" s="29" t="s">
        <v>3263</v>
      </c>
      <c r="K2918" s="29" t="s">
        <v>3264</v>
      </c>
      <c r="L2918" s="29" t="s">
        <v>3103</v>
      </c>
      <c r="M2918" s="29" t="s">
        <v>3265</v>
      </c>
      <c r="N2918" s="29" t="s">
        <v>3266</v>
      </c>
      <c r="O2918" s="29" t="s">
        <v>3267</v>
      </c>
      <c r="P2918" s="29" t="s">
        <v>3268</v>
      </c>
      <c r="Q2918" s="29" t="s">
        <v>3209</v>
      </c>
      <c r="R2918" s="29" t="s">
        <v>3210</v>
      </c>
      <c r="S2918" s="29" t="s">
        <v>3098</v>
      </c>
      <c r="T2918" s="29"/>
      <c r="U2918" s="30">
        <v>13200</v>
      </c>
      <c r="V2918" s="30">
        <v>13200</v>
      </c>
      <c r="W2918" s="30">
        <v>13200</v>
      </c>
      <c r="X2918" s="30">
        <v>13200</v>
      </c>
      <c r="Y2918" s="30">
        <v>13200</v>
      </c>
      <c r="Z2918" s="30">
        <v>13200</v>
      </c>
      <c r="AA2918" s="30">
        <v>13200</v>
      </c>
      <c r="AB2918" s="30">
        <v>13200</v>
      </c>
      <c r="AC2918" s="30">
        <v>13200</v>
      </c>
      <c r="AD2918" s="30">
        <v>13200</v>
      </c>
      <c r="AE2918" s="30">
        <v>13200</v>
      </c>
      <c r="AF2918" s="30">
        <v>13200</v>
      </c>
    </row>
    <row r="2919" spans="1:32" x14ac:dyDescent="0.45">
      <c r="A2919" s="29" t="s">
        <v>1051</v>
      </c>
      <c r="B2919" s="29" t="s">
        <v>3017</v>
      </c>
      <c r="C2919" s="29" t="s">
        <v>3211</v>
      </c>
      <c r="D2919" s="29" t="s">
        <v>3212</v>
      </c>
      <c r="E2919" s="29" t="s">
        <v>3213</v>
      </c>
      <c r="F2919" s="29" t="s">
        <v>982</v>
      </c>
      <c r="G2919" s="29" t="s">
        <v>3233</v>
      </c>
      <c r="H2919" s="29" t="s">
        <v>3234</v>
      </c>
      <c r="I2919" s="29" t="s">
        <v>3262</v>
      </c>
      <c r="J2919" s="29" t="s">
        <v>3263</v>
      </c>
      <c r="K2919" s="29" t="s">
        <v>3264</v>
      </c>
      <c r="L2919" s="29" t="s">
        <v>3103</v>
      </c>
      <c r="M2919" s="29" t="s">
        <v>3265</v>
      </c>
      <c r="N2919" s="29" t="s">
        <v>3266</v>
      </c>
      <c r="O2919" s="29" t="s">
        <v>3269</v>
      </c>
      <c r="P2919" s="29" t="s">
        <v>3270</v>
      </c>
      <c r="Q2919" s="29" t="s">
        <v>3209</v>
      </c>
      <c r="R2919" s="29" t="s">
        <v>3210</v>
      </c>
      <c r="S2919" s="29" t="s">
        <v>3098</v>
      </c>
      <c r="T2919" s="29"/>
      <c r="U2919" s="30">
        <v>507</v>
      </c>
      <c r="V2919" s="30">
        <v>234</v>
      </c>
      <c r="W2919" s="30">
        <v>624</v>
      </c>
      <c r="X2919" s="30">
        <v>195</v>
      </c>
      <c r="Y2919" s="30">
        <v>156</v>
      </c>
      <c r="Z2919" s="30">
        <v>468</v>
      </c>
      <c r="AA2919" s="30">
        <v>429</v>
      </c>
      <c r="AB2919" s="30">
        <v>429</v>
      </c>
      <c r="AC2919" s="30">
        <v>605</v>
      </c>
      <c r="AD2919" s="30">
        <v>390</v>
      </c>
      <c r="AE2919" s="30">
        <v>663</v>
      </c>
      <c r="AF2919" s="30">
        <v>507</v>
      </c>
    </row>
    <row r="2920" spans="1:32" x14ac:dyDescent="0.45">
      <c r="A2920" s="29" t="s">
        <v>1051</v>
      </c>
      <c r="B2920" s="29" t="s">
        <v>3017</v>
      </c>
      <c r="C2920" s="29" t="s">
        <v>3211</v>
      </c>
      <c r="D2920" s="29" t="s">
        <v>3212</v>
      </c>
      <c r="E2920" s="29" t="s">
        <v>3213</v>
      </c>
      <c r="F2920" s="29" t="s">
        <v>982</v>
      </c>
      <c r="G2920" s="29" t="s">
        <v>3233</v>
      </c>
      <c r="H2920" s="29" t="s">
        <v>3234</v>
      </c>
      <c r="I2920" s="29" t="s">
        <v>3262</v>
      </c>
      <c r="J2920" s="29" t="s">
        <v>3263</v>
      </c>
      <c r="K2920" s="29" t="s">
        <v>3264</v>
      </c>
      <c r="L2920" s="29" t="s">
        <v>3103</v>
      </c>
      <c r="M2920" s="29" t="s">
        <v>3265</v>
      </c>
      <c r="N2920" s="29" t="s">
        <v>3266</v>
      </c>
      <c r="O2920" s="29" t="s">
        <v>3271</v>
      </c>
      <c r="P2920" s="29" t="s">
        <v>3272</v>
      </c>
      <c r="Q2920" s="29" t="s">
        <v>3209</v>
      </c>
      <c r="R2920" s="29" t="s">
        <v>3210</v>
      </c>
      <c r="S2920" s="29" t="s">
        <v>3098</v>
      </c>
      <c r="T2920" s="29"/>
      <c r="U2920" s="30">
        <v>2279</v>
      </c>
      <c r="V2920" s="30">
        <v>4642</v>
      </c>
      <c r="W2920" s="30">
        <v>551</v>
      </c>
      <c r="X2920" s="30">
        <v>753</v>
      </c>
      <c r="Y2920" s="30">
        <v>493</v>
      </c>
      <c r="Z2920" s="30">
        <v>319</v>
      </c>
      <c r="AA2920" s="30">
        <v>696</v>
      </c>
      <c r="AB2920" s="30">
        <v>509</v>
      </c>
      <c r="AC2920" s="30">
        <v>899</v>
      </c>
      <c r="AD2920" s="30">
        <v>719</v>
      </c>
      <c r="AE2920" s="30">
        <v>435</v>
      </c>
      <c r="AF2920" s="30">
        <v>826</v>
      </c>
    </row>
    <row r="2921" spans="1:32" x14ac:dyDescent="0.45">
      <c r="A2921" s="29" t="s">
        <v>1051</v>
      </c>
      <c r="B2921" s="29" t="s">
        <v>3017</v>
      </c>
      <c r="C2921" s="29" t="s">
        <v>3211</v>
      </c>
      <c r="D2921" s="29" t="s">
        <v>3212</v>
      </c>
      <c r="E2921" s="29" t="s">
        <v>3213</v>
      </c>
      <c r="F2921" s="29" t="s">
        <v>982</v>
      </c>
      <c r="G2921" s="29" t="s">
        <v>3233</v>
      </c>
      <c r="H2921" s="29" t="s">
        <v>3234</v>
      </c>
      <c r="I2921" s="29" t="s">
        <v>3262</v>
      </c>
      <c r="J2921" s="29" t="s">
        <v>3263</v>
      </c>
      <c r="K2921" s="29" t="s">
        <v>3264</v>
      </c>
      <c r="L2921" s="29" t="s">
        <v>3103</v>
      </c>
      <c r="M2921" s="29" t="s">
        <v>3265</v>
      </c>
      <c r="N2921" s="29" t="s">
        <v>3266</v>
      </c>
      <c r="O2921" s="29" t="s">
        <v>3273</v>
      </c>
      <c r="P2921" s="29" t="s">
        <v>3274</v>
      </c>
      <c r="Q2921" s="29" t="s">
        <v>3209</v>
      </c>
      <c r="R2921" s="29" t="s">
        <v>3210</v>
      </c>
      <c r="S2921" s="29" t="s">
        <v>3098</v>
      </c>
      <c r="T2921" s="29"/>
      <c r="U2921" s="30">
        <v>351</v>
      </c>
      <c r="V2921" s="30">
        <v>156</v>
      </c>
      <c r="W2921" s="30">
        <v>234</v>
      </c>
      <c r="X2921" s="30">
        <v>273</v>
      </c>
      <c r="Y2921" s="30">
        <v>117</v>
      </c>
      <c r="Z2921" s="30">
        <v>234</v>
      </c>
      <c r="AA2921" s="30">
        <v>156</v>
      </c>
      <c r="AB2921" s="30">
        <v>117</v>
      </c>
      <c r="AC2921" s="30">
        <v>234</v>
      </c>
      <c r="AD2921" s="30">
        <v>195</v>
      </c>
      <c r="AE2921" s="30">
        <v>117</v>
      </c>
      <c r="AF2921" s="30">
        <v>156</v>
      </c>
    </row>
    <row r="2922" spans="1:32" x14ac:dyDescent="0.45">
      <c r="A2922" s="29" t="s">
        <v>1051</v>
      </c>
      <c r="B2922" s="29" t="s">
        <v>3017</v>
      </c>
      <c r="C2922" s="29" t="s">
        <v>3211</v>
      </c>
      <c r="D2922" s="29" t="s">
        <v>3212</v>
      </c>
      <c r="E2922" s="29" t="s">
        <v>3213</v>
      </c>
      <c r="F2922" s="29" t="s">
        <v>982</v>
      </c>
      <c r="G2922" s="29" t="s">
        <v>3233</v>
      </c>
      <c r="H2922" s="29" t="s">
        <v>3234</v>
      </c>
      <c r="I2922" s="29" t="s">
        <v>3275</v>
      </c>
      <c r="J2922" s="29" t="s">
        <v>3276</v>
      </c>
      <c r="K2922" s="29" t="s">
        <v>3277</v>
      </c>
      <c r="L2922" s="29" t="s">
        <v>3100</v>
      </c>
      <c r="M2922" s="29" t="s">
        <v>3312</v>
      </c>
      <c r="N2922" s="29" t="s">
        <v>3313</v>
      </c>
      <c r="O2922" s="29" t="s">
        <v>3314</v>
      </c>
      <c r="P2922" s="29" t="s">
        <v>3315</v>
      </c>
      <c r="Q2922" s="29" t="s">
        <v>3209</v>
      </c>
      <c r="R2922" s="29" t="s">
        <v>3210</v>
      </c>
      <c r="S2922" s="29" t="s">
        <v>3098</v>
      </c>
      <c r="T2922" s="29"/>
      <c r="U2922" s="30">
        <v>125000</v>
      </c>
      <c r="V2922" s="30">
        <v>125000</v>
      </c>
      <c r="W2922" s="30">
        <v>125000</v>
      </c>
      <c r="X2922" s="30">
        <v>125000</v>
      </c>
      <c r="Y2922" s="30">
        <v>125000</v>
      </c>
      <c r="Z2922" s="30">
        <v>125000</v>
      </c>
      <c r="AA2922" s="30">
        <v>125000</v>
      </c>
      <c r="AB2922" s="30">
        <v>125000</v>
      </c>
      <c r="AC2922" s="30">
        <v>125000</v>
      </c>
      <c r="AD2922" s="30">
        <v>125000</v>
      </c>
      <c r="AE2922" s="30">
        <v>125000</v>
      </c>
      <c r="AF2922" s="30">
        <v>125000</v>
      </c>
    </row>
    <row r="2923" spans="1:32" x14ac:dyDescent="0.45">
      <c r="A2923" s="29" t="s">
        <v>10</v>
      </c>
      <c r="B2923" s="29" t="s">
        <v>11</v>
      </c>
      <c r="C2923" s="29" t="s">
        <v>3299</v>
      </c>
      <c r="D2923" s="29" t="s">
        <v>3300</v>
      </c>
      <c r="E2923" s="29" t="s">
        <v>3301</v>
      </c>
      <c r="F2923" s="29" t="s">
        <v>3302</v>
      </c>
      <c r="G2923" s="29" t="s">
        <v>3200</v>
      </c>
      <c r="H2923" s="29" t="s">
        <v>3201</v>
      </c>
      <c r="I2923" s="29" t="s">
        <v>3202</v>
      </c>
      <c r="J2923" s="29" t="s">
        <v>3203</v>
      </c>
      <c r="K2923" s="29" t="s">
        <v>3780</v>
      </c>
      <c r="L2923" s="29" t="s">
        <v>3781</v>
      </c>
      <c r="M2923" s="29" t="s">
        <v>3882</v>
      </c>
      <c r="N2923" s="29" t="s">
        <v>3883</v>
      </c>
      <c r="O2923" s="29" t="s">
        <v>3884</v>
      </c>
      <c r="P2923" s="29" t="s">
        <v>3885</v>
      </c>
      <c r="Q2923" s="29" t="s">
        <v>3209</v>
      </c>
      <c r="R2923" s="29" t="s">
        <v>3210</v>
      </c>
      <c r="S2923" s="29" t="s">
        <v>3098</v>
      </c>
      <c r="T2923" s="29"/>
      <c r="U2923" s="30">
        <v>304000</v>
      </c>
      <c r="V2923" s="30">
        <v>304000</v>
      </c>
      <c r="W2923" s="30">
        <v>304000</v>
      </c>
      <c r="X2923" s="30">
        <v>304000</v>
      </c>
      <c r="Y2923" s="30">
        <v>304000</v>
      </c>
      <c r="Z2923" s="30">
        <v>304000</v>
      </c>
      <c r="AA2923" s="30">
        <v>304000</v>
      </c>
      <c r="AB2923" s="30">
        <v>304000</v>
      </c>
      <c r="AC2923" s="30">
        <v>304000</v>
      </c>
      <c r="AD2923" s="30">
        <v>304000</v>
      </c>
      <c r="AE2923" s="30">
        <v>304000</v>
      </c>
      <c r="AF2923" s="30">
        <v>304000</v>
      </c>
    </row>
    <row r="2924" spans="1:32" x14ac:dyDescent="0.45">
      <c r="A2924" s="29" t="s">
        <v>10</v>
      </c>
      <c r="B2924" s="29" t="s">
        <v>11</v>
      </c>
      <c r="C2924" s="29" t="s">
        <v>3299</v>
      </c>
      <c r="D2924" s="29" t="s">
        <v>3300</v>
      </c>
      <c r="E2924" s="29" t="s">
        <v>3301</v>
      </c>
      <c r="F2924" s="29" t="s">
        <v>3302</v>
      </c>
      <c r="G2924" s="29" t="s">
        <v>3233</v>
      </c>
      <c r="H2924" s="29" t="s">
        <v>3234</v>
      </c>
      <c r="I2924" s="29" t="s">
        <v>3262</v>
      </c>
      <c r="J2924" s="29" t="s">
        <v>3263</v>
      </c>
      <c r="K2924" s="29" t="s">
        <v>3563</v>
      </c>
      <c r="L2924" s="29" t="s">
        <v>3118</v>
      </c>
      <c r="M2924" s="29" t="s">
        <v>3564</v>
      </c>
      <c r="N2924" s="29" t="s">
        <v>3565</v>
      </c>
      <c r="O2924" s="29" t="s">
        <v>3770</v>
      </c>
      <c r="P2924" s="29" t="s">
        <v>3771</v>
      </c>
      <c r="Q2924" s="29" t="s">
        <v>3209</v>
      </c>
      <c r="R2924" s="29" t="s">
        <v>3210</v>
      </c>
      <c r="S2924" s="29" t="s">
        <v>3098</v>
      </c>
      <c r="T2924" s="29"/>
      <c r="U2924" s="30">
        <v>2000</v>
      </c>
      <c r="V2924" s="30">
        <v>2000</v>
      </c>
      <c r="W2924" s="30">
        <v>2000</v>
      </c>
      <c r="X2924" s="30">
        <v>2000</v>
      </c>
      <c r="Y2924" s="30">
        <v>2000</v>
      </c>
      <c r="Z2924" s="30">
        <v>2000</v>
      </c>
      <c r="AA2924" s="30">
        <v>2000</v>
      </c>
      <c r="AB2924" s="30">
        <v>2000</v>
      </c>
      <c r="AC2924" s="30">
        <v>2000</v>
      </c>
      <c r="AD2924" s="30">
        <v>2000</v>
      </c>
      <c r="AE2924" s="30">
        <v>2000</v>
      </c>
      <c r="AF2924" s="30">
        <v>2000</v>
      </c>
    </row>
    <row r="2925" spans="1:32" x14ac:dyDescent="0.45">
      <c r="A2925" s="29" t="s">
        <v>10</v>
      </c>
      <c r="B2925" s="29" t="s">
        <v>11</v>
      </c>
      <c r="C2925" s="29" t="s">
        <v>3299</v>
      </c>
      <c r="D2925" s="29" t="s">
        <v>3300</v>
      </c>
      <c r="E2925" s="29" t="s">
        <v>3301</v>
      </c>
      <c r="F2925" s="29" t="s">
        <v>3302</v>
      </c>
      <c r="G2925" s="29" t="s">
        <v>3233</v>
      </c>
      <c r="H2925" s="29" t="s">
        <v>3234</v>
      </c>
      <c r="I2925" s="29" t="s">
        <v>3262</v>
      </c>
      <c r="J2925" s="29" t="s">
        <v>3263</v>
      </c>
      <c r="K2925" s="29" t="s">
        <v>3264</v>
      </c>
      <c r="L2925" s="29" t="s">
        <v>3103</v>
      </c>
      <c r="M2925" s="29" t="s">
        <v>3265</v>
      </c>
      <c r="N2925" s="29" t="s">
        <v>3266</v>
      </c>
      <c r="O2925" s="29" t="s">
        <v>3267</v>
      </c>
      <c r="P2925" s="29" t="s">
        <v>3268</v>
      </c>
      <c r="Q2925" s="29" t="s">
        <v>3209</v>
      </c>
      <c r="R2925" s="29" t="s">
        <v>3210</v>
      </c>
      <c r="S2925" s="29" t="s">
        <v>3098</v>
      </c>
      <c r="T2925" s="29"/>
      <c r="U2925" s="30">
        <v>5000</v>
      </c>
      <c r="V2925" s="30">
        <v>5000</v>
      </c>
      <c r="W2925" s="30">
        <v>5000</v>
      </c>
      <c r="X2925" s="30">
        <v>5000</v>
      </c>
      <c r="Y2925" s="30">
        <v>5000</v>
      </c>
      <c r="Z2925" s="30">
        <v>5000</v>
      </c>
      <c r="AA2925" s="30">
        <v>5000</v>
      </c>
      <c r="AB2925" s="30">
        <v>5000</v>
      </c>
      <c r="AC2925" s="30">
        <v>5000</v>
      </c>
      <c r="AD2925" s="30">
        <v>5000</v>
      </c>
      <c r="AE2925" s="30">
        <v>5000</v>
      </c>
      <c r="AF2925" s="30">
        <v>5000</v>
      </c>
    </row>
    <row r="2926" spans="1:32" x14ac:dyDescent="0.45">
      <c r="A2926" s="29" t="s">
        <v>10</v>
      </c>
      <c r="B2926" s="29" t="s">
        <v>11</v>
      </c>
      <c r="C2926" s="29" t="s">
        <v>3299</v>
      </c>
      <c r="D2926" s="29" t="s">
        <v>3300</v>
      </c>
      <c r="E2926" s="29" t="s">
        <v>3301</v>
      </c>
      <c r="F2926" s="29" t="s">
        <v>3302</v>
      </c>
      <c r="G2926" s="29" t="s">
        <v>3233</v>
      </c>
      <c r="H2926" s="29" t="s">
        <v>3234</v>
      </c>
      <c r="I2926" s="29" t="s">
        <v>3262</v>
      </c>
      <c r="J2926" s="29" t="s">
        <v>3263</v>
      </c>
      <c r="K2926" s="29" t="s">
        <v>3264</v>
      </c>
      <c r="L2926" s="29" t="s">
        <v>3103</v>
      </c>
      <c r="M2926" s="29" t="s">
        <v>3265</v>
      </c>
      <c r="N2926" s="29" t="s">
        <v>3266</v>
      </c>
      <c r="O2926" s="29" t="s">
        <v>3372</v>
      </c>
      <c r="P2926" s="29" t="s">
        <v>3373</v>
      </c>
      <c r="Q2926" s="29" t="s">
        <v>3209</v>
      </c>
      <c r="R2926" s="29" t="s">
        <v>3210</v>
      </c>
      <c r="S2926" s="29" t="s">
        <v>3098</v>
      </c>
      <c r="T2926" s="29"/>
      <c r="U2926" s="30">
        <v>160</v>
      </c>
      <c r="V2926" s="30">
        <v>19</v>
      </c>
      <c r="W2926" s="30">
        <v>443</v>
      </c>
      <c r="X2926" s="30">
        <v>264</v>
      </c>
      <c r="Y2926" s="30">
        <v>132</v>
      </c>
      <c r="Z2926" s="30">
        <v>962</v>
      </c>
      <c r="AA2926" s="30">
        <v>132</v>
      </c>
      <c r="AB2926" s="30">
        <v>114</v>
      </c>
      <c r="AC2926" s="30">
        <v>511</v>
      </c>
      <c r="AD2926" s="30">
        <v>297</v>
      </c>
      <c r="AE2926" s="30">
        <v>95</v>
      </c>
      <c r="AF2926" s="30">
        <v>141</v>
      </c>
    </row>
    <row r="2927" spans="1:32" x14ac:dyDescent="0.45">
      <c r="A2927" s="29" t="s">
        <v>10</v>
      </c>
      <c r="B2927" s="29" t="s">
        <v>11</v>
      </c>
      <c r="C2927" s="29" t="s">
        <v>3299</v>
      </c>
      <c r="D2927" s="29" t="s">
        <v>3300</v>
      </c>
      <c r="E2927" s="29" t="s">
        <v>3301</v>
      </c>
      <c r="F2927" s="29" t="s">
        <v>3302</v>
      </c>
      <c r="G2927" s="29" t="s">
        <v>3233</v>
      </c>
      <c r="H2927" s="29" t="s">
        <v>3234</v>
      </c>
      <c r="I2927" s="29" t="s">
        <v>3262</v>
      </c>
      <c r="J2927" s="29" t="s">
        <v>3263</v>
      </c>
      <c r="K2927" s="29" t="s">
        <v>3264</v>
      </c>
      <c r="L2927" s="29" t="s">
        <v>3103</v>
      </c>
      <c r="M2927" s="29" t="s">
        <v>3322</v>
      </c>
      <c r="N2927" s="29" t="s">
        <v>3323</v>
      </c>
      <c r="O2927" s="29" t="s">
        <v>3324</v>
      </c>
      <c r="P2927" s="29" t="s">
        <v>3325</v>
      </c>
      <c r="Q2927" s="29" t="s">
        <v>3209</v>
      </c>
      <c r="R2927" s="29" t="s">
        <v>3210</v>
      </c>
      <c r="S2927" s="29" t="s">
        <v>3098</v>
      </c>
      <c r="T2927" s="29"/>
      <c r="U2927" s="30">
        <v>2800</v>
      </c>
      <c r="V2927" s="30">
        <v>2800</v>
      </c>
      <c r="W2927" s="30">
        <v>2800</v>
      </c>
      <c r="X2927" s="30">
        <v>2800</v>
      </c>
      <c r="Y2927" s="30">
        <v>2800</v>
      </c>
      <c r="Z2927" s="30">
        <v>2800</v>
      </c>
      <c r="AA2927" s="30">
        <v>2800</v>
      </c>
      <c r="AB2927" s="30">
        <v>2800</v>
      </c>
      <c r="AC2927" s="30">
        <v>2800</v>
      </c>
      <c r="AD2927" s="30">
        <v>2800</v>
      </c>
      <c r="AE2927" s="30">
        <v>2800</v>
      </c>
      <c r="AF2927" s="30">
        <v>2800</v>
      </c>
    </row>
    <row r="2928" spans="1:32" x14ac:dyDescent="0.45">
      <c r="A2928" s="29" t="s">
        <v>10</v>
      </c>
      <c r="B2928" s="29" t="s">
        <v>11</v>
      </c>
      <c r="C2928" s="29" t="s">
        <v>3299</v>
      </c>
      <c r="D2928" s="29" t="s">
        <v>3300</v>
      </c>
      <c r="E2928" s="29" t="s">
        <v>3301</v>
      </c>
      <c r="F2928" s="29" t="s">
        <v>3302</v>
      </c>
      <c r="G2928" s="29" t="s">
        <v>3233</v>
      </c>
      <c r="H2928" s="29" t="s">
        <v>3234</v>
      </c>
      <c r="I2928" s="29" t="s">
        <v>3262</v>
      </c>
      <c r="J2928" s="29" t="s">
        <v>3263</v>
      </c>
      <c r="K2928" s="29" t="s">
        <v>3264</v>
      </c>
      <c r="L2928" s="29" t="s">
        <v>3103</v>
      </c>
      <c r="M2928" s="29" t="s">
        <v>3322</v>
      </c>
      <c r="N2928" s="29" t="s">
        <v>3323</v>
      </c>
      <c r="O2928" s="29" t="s">
        <v>3374</v>
      </c>
      <c r="P2928" s="29" t="s">
        <v>3375</v>
      </c>
      <c r="Q2928" s="29" t="s">
        <v>3209</v>
      </c>
      <c r="R2928" s="29" t="s">
        <v>3210</v>
      </c>
      <c r="S2928" s="29" t="s">
        <v>3098</v>
      </c>
      <c r="T2928" s="29"/>
      <c r="U2928" s="30">
        <v>1500</v>
      </c>
      <c r="V2928" s="30">
        <v>1500</v>
      </c>
      <c r="W2928" s="30">
        <v>1500</v>
      </c>
      <c r="X2928" s="30">
        <v>1500</v>
      </c>
      <c r="Y2928" s="30">
        <v>1500</v>
      </c>
      <c r="Z2928" s="30">
        <v>1500</v>
      </c>
      <c r="AA2928" s="30">
        <v>1500</v>
      </c>
      <c r="AB2928" s="30">
        <v>1500</v>
      </c>
      <c r="AC2928" s="30">
        <v>1500</v>
      </c>
      <c r="AD2928" s="30">
        <v>1500</v>
      </c>
      <c r="AE2928" s="30">
        <v>1500</v>
      </c>
      <c r="AF2928" s="30">
        <v>1500</v>
      </c>
    </row>
    <row r="2929" spans="1:32" x14ac:dyDescent="0.45">
      <c r="A2929" s="29" t="s">
        <v>10</v>
      </c>
      <c r="B2929" s="29" t="s">
        <v>11</v>
      </c>
      <c r="C2929" s="29" t="s">
        <v>3299</v>
      </c>
      <c r="D2929" s="29" t="s">
        <v>3300</v>
      </c>
      <c r="E2929" s="29" t="s">
        <v>3301</v>
      </c>
      <c r="F2929" s="29" t="s">
        <v>3302</v>
      </c>
      <c r="G2929" s="29" t="s">
        <v>3233</v>
      </c>
      <c r="H2929" s="29" t="s">
        <v>3234</v>
      </c>
      <c r="I2929" s="29" t="s">
        <v>3262</v>
      </c>
      <c r="J2929" s="29" t="s">
        <v>3263</v>
      </c>
      <c r="K2929" s="29" t="s">
        <v>3264</v>
      </c>
      <c r="L2929" s="29" t="s">
        <v>3103</v>
      </c>
      <c r="M2929" s="29" t="s">
        <v>3322</v>
      </c>
      <c r="N2929" s="29" t="s">
        <v>3323</v>
      </c>
      <c r="O2929" s="29" t="s">
        <v>3618</v>
      </c>
      <c r="P2929" s="29" t="s">
        <v>3619</v>
      </c>
      <c r="Q2929" s="29" t="s">
        <v>3209</v>
      </c>
      <c r="R2929" s="29" t="s">
        <v>3210</v>
      </c>
      <c r="S2929" s="29" t="s">
        <v>3098</v>
      </c>
      <c r="T2929" s="29"/>
      <c r="U2929" s="30">
        <v>1500</v>
      </c>
      <c r="V2929" s="30">
        <v>1500</v>
      </c>
      <c r="W2929" s="30">
        <v>1500</v>
      </c>
      <c r="X2929" s="30">
        <v>1500</v>
      </c>
      <c r="Y2929" s="30">
        <v>1500</v>
      </c>
      <c r="Z2929" s="30">
        <v>1500</v>
      </c>
      <c r="AA2929" s="30">
        <v>1500</v>
      </c>
      <c r="AB2929" s="30">
        <v>1500</v>
      </c>
      <c r="AC2929" s="30">
        <v>1500</v>
      </c>
      <c r="AD2929" s="30">
        <v>1500</v>
      </c>
      <c r="AE2929" s="30">
        <v>1500</v>
      </c>
      <c r="AF2929" s="30">
        <v>1500</v>
      </c>
    </row>
    <row r="2930" spans="1:32" x14ac:dyDescent="0.45">
      <c r="A2930" s="29" t="s">
        <v>10</v>
      </c>
      <c r="B2930" s="29" t="s">
        <v>11</v>
      </c>
      <c r="C2930" s="29" t="s">
        <v>3299</v>
      </c>
      <c r="D2930" s="29" t="s">
        <v>3300</v>
      </c>
      <c r="E2930" s="29" t="s">
        <v>3301</v>
      </c>
      <c r="F2930" s="29" t="s">
        <v>3302</v>
      </c>
      <c r="G2930" s="29" t="s">
        <v>3233</v>
      </c>
      <c r="H2930" s="29" t="s">
        <v>3234</v>
      </c>
      <c r="I2930" s="29" t="s">
        <v>3275</v>
      </c>
      <c r="J2930" s="29" t="s">
        <v>3276</v>
      </c>
      <c r="K2930" s="29" t="s">
        <v>3282</v>
      </c>
      <c r="L2930" s="29" t="s">
        <v>3112</v>
      </c>
      <c r="M2930" s="29" t="s">
        <v>3283</v>
      </c>
      <c r="N2930" s="29" t="s">
        <v>3284</v>
      </c>
      <c r="O2930" s="29" t="s">
        <v>3376</v>
      </c>
      <c r="P2930" s="29" t="s">
        <v>3377</v>
      </c>
      <c r="Q2930" s="29" t="s">
        <v>3209</v>
      </c>
      <c r="R2930" s="29" t="s">
        <v>3210</v>
      </c>
      <c r="S2930" s="29" t="s">
        <v>3098</v>
      </c>
      <c r="T2930" s="29"/>
      <c r="U2930" s="30">
        <v>45050</v>
      </c>
      <c r="V2930" s="30">
        <v>45050</v>
      </c>
      <c r="W2930" s="30">
        <v>45050</v>
      </c>
      <c r="X2930" s="30">
        <v>45050</v>
      </c>
      <c r="Y2930" s="30">
        <v>45050</v>
      </c>
      <c r="Z2930" s="30">
        <v>45050</v>
      </c>
      <c r="AA2930" s="30">
        <v>45050</v>
      </c>
      <c r="AB2930" s="30">
        <v>45050</v>
      </c>
      <c r="AC2930" s="30">
        <v>45050</v>
      </c>
      <c r="AD2930" s="30">
        <v>45050</v>
      </c>
      <c r="AE2930" s="30">
        <v>45050</v>
      </c>
      <c r="AF2930" s="30">
        <v>45050</v>
      </c>
    </row>
    <row r="2931" spans="1:32" x14ac:dyDescent="0.45">
      <c r="A2931" s="29" t="s">
        <v>10</v>
      </c>
      <c r="B2931" s="29" t="s">
        <v>11</v>
      </c>
      <c r="C2931" s="29" t="s">
        <v>3299</v>
      </c>
      <c r="D2931" s="29" t="s">
        <v>3300</v>
      </c>
      <c r="E2931" s="29" t="s">
        <v>3301</v>
      </c>
      <c r="F2931" s="29" t="s">
        <v>3302</v>
      </c>
      <c r="G2931" s="29" t="s">
        <v>3233</v>
      </c>
      <c r="H2931" s="29" t="s">
        <v>3234</v>
      </c>
      <c r="I2931" s="29" t="s">
        <v>3275</v>
      </c>
      <c r="J2931" s="29" t="s">
        <v>3276</v>
      </c>
      <c r="K2931" s="29" t="s">
        <v>3282</v>
      </c>
      <c r="L2931" s="29" t="s">
        <v>3112</v>
      </c>
      <c r="M2931" s="29" t="s">
        <v>3283</v>
      </c>
      <c r="N2931" s="29" t="s">
        <v>3284</v>
      </c>
      <c r="O2931" s="29" t="s">
        <v>3448</v>
      </c>
      <c r="P2931" s="29" t="s">
        <v>3449</v>
      </c>
      <c r="Q2931" s="29" t="s">
        <v>3209</v>
      </c>
      <c r="R2931" s="29" t="s">
        <v>3210</v>
      </c>
      <c r="S2931" s="29" t="s">
        <v>3098</v>
      </c>
      <c r="T2931" s="29"/>
      <c r="U2931" s="30">
        <v>20000</v>
      </c>
      <c r="V2931" s="30">
        <v>20000</v>
      </c>
      <c r="W2931" s="30">
        <v>20000</v>
      </c>
      <c r="X2931" s="30">
        <v>20000</v>
      </c>
      <c r="Y2931" s="30">
        <v>20000</v>
      </c>
      <c r="Z2931" s="30">
        <v>20000</v>
      </c>
      <c r="AA2931" s="30">
        <v>20000</v>
      </c>
      <c r="AB2931" s="30">
        <v>20000</v>
      </c>
      <c r="AC2931" s="30">
        <v>20000</v>
      </c>
      <c r="AD2931" s="30">
        <v>20000</v>
      </c>
      <c r="AE2931" s="30">
        <v>20000</v>
      </c>
      <c r="AF2931" s="30">
        <v>20000</v>
      </c>
    </row>
    <row r="2932" spans="1:32" x14ac:dyDescent="0.45">
      <c r="A2932" s="29" t="s">
        <v>10</v>
      </c>
      <c r="B2932" s="29" t="s">
        <v>11</v>
      </c>
      <c r="C2932" s="29" t="s">
        <v>3299</v>
      </c>
      <c r="D2932" s="29" t="s">
        <v>3300</v>
      </c>
      <c r="E2932" s="29" t="s">
        <v>3301</v>
      </c>
      <c r="F2932" s="29" t="s">
        <v>3302</v>
      </c>
      <c r="G2932" s="29" t="s">
        <v>3233</v>
      </c>
      <c r="H2932" s="29" t="s">
        <v>3234</v>
      </c>
      <c r="I2932" s="29" t="s">
        <v>3275</v>
      </c>
      <c r="J2932" s="29" t="s">
        <v>3276</v>
      </c>
      <c r="K2932" s="29" t="s">
        <v>3287</v>
      </c>
      <c r="L2932" s="29" t="s">
        <v>3101</v>
      </c>
      <c r="M2932" s="29" t="s">
        <v>3316</v>
      </c>
      <c r="N2932" s="29" t="s">
        <v>3317</v>
      </c>
      <c r="O2932" s="29" t="s">
        <v>3454</v>
      </c>
      <c r="P2932" s="29" t="s">
        <v>3455</v>
      </c>
      <c r="Q2932" s="29" t="s">
        <v>3209</v>
      </c>
      <c r="R2932" s="29" t="s">
        <v>3210</v>
      </c>
      <c r="S2932" s="29" t="s">
        <v>3098</v>
      </c>
      <c r="T2932" s="29"/>
      <c r="U2932" s="30">
        <v>40000</v>
      </c>
      <c r="V2932" s="30">
        <v>40000</v>
      </c>
      <c r="W2932" s="30">
        <v>40000</v>
      </c>
      <c r="X2932" s="30">
        <v>40000</v>
      </c>
      <c r="Y2932" s="30">
        <v>40000</v>
      </c>
      <c r="Z2932" s="30">
        <v>40000</v>
      </c>
      <c r="AA2932" s="30">
        <v>40000</v>
      </c>
      <c r="AB2932" s="30">
        <v>40000</v>
      </c>
      <c r="AC2932" s="30">
        <v>40000</v>
      </c>
      <c r="AD2932" s="30">
        <v>40000</v>
      </c>
      <c r="AE2932" s="30">
        <v>40000</v>
      </c>
      <c r="AF2932" s="30">
        <v>40000</v>
      </c>
    </row>
    <row r="2933" spans="1:32" x14ac:dyDescent="0.45">
      <c r="A2933" s="29" t="s">
        <v>1161</v>
      </c>
      <c r="B2933" s="29" t="s">
        <v>1162</v>
      </c>
      <c r="C2933" s="29" t="s">
        <v>3299</v>
      </c>
      <c r="D2933" s="29" t="s">
        <v>3300</v>
      </c>
      <c r="E2933" s="29" t="s">
        <v>3301</v>
      </c>
      <c r="F2933" s="29" t="s">
        <v>3302</v>
      </c>
      <c r="G2933" s="29" t="s">
        <v>3233</v>
      </c>
      <c r="H2933" s="29" t="s">
        <v>3234</v>
      </c>
      <c r="I2933" s="29" t="s">
        <v>3242</v>
      </c>
      <c r="J2933" s="29" t="s">
        <v>3243</v>
      </c>
      <c r="K2933" s="29" t="s">
        <v>3244</v>
      </c>
      <c r="L2933" s="29" t="s">
        <v>3104</v>
      </c>
      <c r="M2933" s="29" t="s">
        <v>3245</v>
      </c>
      <c r="N2933" s="29" t="s">
        <v>3246</v>
      </c>
      <c r="O2933" s="29" t="s">
        <v>3250</v>
      </c>
      <c r="P2933" s="29" t="s">
        <v>3251</v>
      </c>
      <c r="Q2933" s="29" t="s">
        <v>3209</v>
      </c>
      <c r="R2933" s="29" t="s">
        <v>3210</v>
      </c>
      <c r="S2933" s="29" t="s">
        <v>3098</v>
      </c>
      <c r="T2933" s="29"/>
      <c r="U2933" s="30">
        <v>10000</v>
      </c>
      <c r="V2933" s="30">
        <v>10000</v>
      </c>
      <c r="W2933" s="30">
        <v>10000</v>
      </c>
      <c r="X2933" s="30">
        <v>10000</v>
      </c>
      <c r="Y2933" s="30">
        <v>10000</v>
      </c>
      <c r="Z2933" s="30">
        <v>10000</v>
      </c>
      <c r="AA2933" s="30">
        <v>10000</v>
      </c>
      <c r="AB2933" s="30">
        <v>10000</v>
      </c>
      <c r="AC2933" s="30">
        <v>10000</v>
      </c>
      <c r="AD2933" s="30">
        <v>10000</v>
      </c>
      <c r="AE2933" s="30">
        <v>10000</v>
      </c>
      <c r="AF2933" s="30">
        <v>10000</v>
      </c>
    </row>
    <row r="2934" spans="1:32" x14ac:dyDescent="0.45">
      <c r="A2934" s="29" t="s">
        <v>1161</v>
      </c>
      <c r="B2934" s="29" t="s">
        <v>1162</v>
      </c>
      <c r="C2934" s="29" t="s">
        <v>3299</v>
      </c>
      <c r="D2934" s="29" t="s">
        <v>3300</v>
      </c>
      <c r="E2934" s="29" t="s">
        <v>3301</v>
      </c>
      <c r="F2934" s="29" t="s">
        <v>3302</v>
      </c>
      <c r="G2934" s="29" t="s">
        <v>3233</v>
      </c>
      <c r="H2934" s="29" t="s">
        <v>3234</v>
      </c>
      <c r="I2934" s="29" t="s">
        <v>3242</v>
      </c>
      <c r="J2934" s="29" t="s">
        <v>3243</v>
      </c>
      <c r="K2934" s="29" t="s">
        <v>3252</v>
      </c>
      <c r="L2934" s="29" t="s">
        <v>3106</v>
      </c>
      <c r="M2934" s="29" t="s">
        <v>3253</v>
      </c>
      <c r="N2934" s="29" t="s">
        <v>3106</v>
      </c>
      <c r="O2934" s="29" t="s">
        <v>3256</v>
      </c>
      <c r="P2934" s="29" t="s">
        <v>3257</v>
      </c>
      <c r="Q2934" s="29" t="s">
        <v>3249</v>
      </c>
      <c r="R2934" s="29" t="s">
        <v>3210</v>
      </c>
      <c r="S2934" s="29" t="s">
        <v>3098</v>
      </c>
      <c r="T2934" s="29"/>
      <c r="U2934" s="30">
        <v>588</v>
      </c>
      <c r="V2934" s="30">
        <v>588</v>
      </c>
      <c r="W2934" s="30">
        <v>588</v>
      </c>
      <c r="X2934" s="30">
        <v>588</v>
      </c>
      <c r="Y2934" s="30">
        <v>588</v>
      </c>
      <c r="Z2934" s="30">
        <v>588</v>
      </c>
      <c r="AA2934" s="30">
        <v>588</v>
      </c>
      <c r="AB2934" s="30">
        <v>596</v>
      </c>
      <c r="AC2934" s="30">
        <v>0</v>
      </c>
      <c r="AD2934" s="30">
        <v>0</v>
      </c>
      <c r="AE2934" s="30">
        <v>0</v>
      </c>
      <c r="AF2934" s="30">
        <v>0</v>
      </c>
    </row>
    <row r="2935" spans="1:32" x14ac:dyDescent="0.45">
      <c r="A2935" s="29" t="s">
        <v>1161</v>
      </c>
      <c r="B2935" s="29" t="s">
        <v>1162</v>
      </c>
      <c r="C2935" s="29" t="s">
        <v>3299</v>
      </c>
      <c r="D2935" s="29" t="s">
        <v>3300</v>
      </c>
      <c r="E2935" s="29" t="s">
        <v>3301</v>
      </c>
      <c r="F2935" s="29" t="s">
        <v>3302</v>
      </c>
      <c r="G2935" s="29" t="s">
        <v>3233</v>
      </c>
      <c r="H2935" s="29" t="s">
        <v>3234</v>
      </c>
      <c r="I2935" s="29" t="s">
        <v>3242</v>
      </c>
      <c r="J2935" s="29" t="s">
        <v>3243</v>
      </c>
      <c r="K2935" s="29" t="s">
        <v>3258</v>
      </c>
      <c r="L2935" s="29" t="s">
        <v>3105</v>
      </c>
      <c r="M2935" s="29" t="s">
        <v>3259</v>
      </c>
      <c r="N2935" s="29" t="s">
        <v>3105</v>
      </c>
      <c r="O2935" s="29" t="s">
        <v>3260</v>
      </c>
      <c r="P2935" s="29" t="s">
        <v>3261</v>
      </c>
      <c r="Q2935" s="29" t="s">
        <v>3209</v>
      </c>
      <c r="R2935" s="29" t="s">
        <v>3210</v>
      </c>
      <c r="S2935" s="29" t="s">
        <v>3098</v>
      </c>
      <c r="T2935" s="29"/>
      <c r="U2935" s="30">
        <v>4000</v>
      </c>
      <c r="V2935" s="30">
        <v>4000</v>
      </c>
      <c r="W2935" s="30">
        <v>4000</v>
      </c>
      <c r="X2935" s="30">
        <v>4000</v>
      </c>
      <c r="Y2935" s="30">
        <v>4000</v>
      </c>
      <c r="Z2935" s="30">
        <v>4000</v>
      </c>
      <c r="AA2935" s="30">
        <v>4000</v>
      </c>
      <c r="AB2935" s="30">
        <v>4000</v>
      </c>
      <c r="AC2935" s="30">
        <v>4000</v>
      </c>
      <c r="AD2935" s="30">
        <v>4000</v>
      </c>
      <c r="AE2935" s="30">
        <v>4000</v>
      </c>
      <c r="AF2935" s="30">
        <v>0</v>
      </c>
    </row>
    <row r="2936" spans="1:32" x14ac:dyDescent="0.45">
      <c r="A2936" s="29" t="s">
        <v>1161</v>
      </c>
      <c r="B2936" s="29" t="s">
        <v>1162</v>
      </c>
      <c r="C2936" s="29" t="s">
        <v>3299</v>
      </c>
      <c r="D2936" s="29" t="s">
        <v>3300</v>
      </c>
      <c r="E2936" s="29" t="s">
        <v>3301</v>
      </c>
      <c r="F2936" s="29" t="s">
        <v>3302</v>
      </c>
      <c r="G2936" s="29" t="s">
        <v>3233</v>
      </c>
      <c r="H2936" s="29" t="s">
        <v>3234</v>
      </c>
      <c r="I2936" s="29" t="s">
        <v>3262</v>
      </c>
      <c r="J2936" s="29" t="s">
        <v>3263</v>
      </c>
      <c r="K2936" s="29" t="s">
        <v>3563</v>
      </c>
      <c r="L2936" s="29" t="s">
        <v>3118</v>
      </c>
      <c r="M2936" s="29" t="s">
        <v>3564</v>
      </c>
      <c r="N2936" s="29" t="s">
        <v>3565</v>
      </c>
      <c r="O2936" s="29" t="s">
        <v>3566</v>
      </c>
      <c r="P2936" s="29" t="s">
        <v>3567</v>
      </c>
      <c r="Q2936" s="29" t="s">
        <v>3209</v>
      </c>
      <c r="R2936" s="29" t="s">
        <v>3210</v>
      </c>
      <c r="S2936" s="29" t="s">
        <v>3098</v>
      </c>
      <c r="T2936" s="29"/>
      <c r="U2936" s="30">
        <v>0</v>
      </c>
      <c r="V2936" s="30">
        <v>0</v>
      </c>
      <c r="W2936" s="30">
        <v>0</v>
      </c>
      <c r="X2936" s="30">
        <v>460</v>
      </c>
      <c r="Y2936" s="30">
        <v>0</v>
      </c>
      <c r="Z2936" s="30">
        <v>0</v>
      </c>
      <c r="AA2936" s="30">
        <v>0</v>
      </c>
      <c r="AB2936" s="30">
        <v>0</v>
      </c>
      <c r="AC2936" s="30">
        <v>0</v>
      </c>
      <c r="AD2936" s="30">
        <v>0</v>
      </c>
      <c r="AE2936" s="30">
        <v>0</v>
      </c>
      <c r="AF2936" s="30">
        <v>0</v>
      </c>
    </row>
    <row r="2937" spans="1:32" x14ac:dyDescent="0.45">
      <c r="A2937" s="29" t="s">
        <v>1161</v>
      </c>
      <c r="B2937" s="29" t="s">
        <v>1162</v>
      </c>
      <c r="C2937" s="29" t="s">
        <v>3299</v>
      </c>
      <c r="D2937" s="29" t="s">
        <v>3300</v>
      </c>
      <c r="E2937" s="29" t="s">
        <v>3301</v>
      </c>
      <c r="F2937" s="29" t="s">
        <v>3302</v>
      </c>
      <c r="G2937" s="29" t="s">
        <v>3233</v>
      </c>
      <c r="H2937" s="29" t="s">
        <v>3234</v>
      </c>
      <c r="I2937" s="29" t="s">
        <v>3262</v>
      </c>
      <c r="J2937" s="29" t="s">
        <v>3263</v>
      </c>
      <c r="K2937" s="29" t="s">
        <v>3563</v>
      </c>
      <c r="L2937" s="29" t="s">
        <v>3118</v>
      </c>
      <c r="M2937" s="29" t="s">
        <v>3568</v>
      </c>
      <c r="N2937" s="29" t="s">
        <v>3569</v>
      </c>
      <c r="O2937" s="29" t="s">
        <v>3886</v>
      </c>
      <c r="P2937" s="29" t="s">
        <v>3887</v>
      </c>
      <c r="Q2937" s="29" t="s">
        <v>3209</v>
      </c>
      <c r="R2937" s="29" t="s">
        <v>3210</v>
      </c>
      <c r="S2937" s="29" t="s">
        <v>3098</v>
      </c>
      <c r="T2937" s="29"/>
      <c r="U2937" s="30">
        <v>5500</v>
      </c>
      <c r="V2937" s="30">
        <v>5500</v>
      </c>
      <c r="W2937" s="30">
        <v>5500</v>
      </c>
      <c r="X2937" s="30">
        <v>4950</v>
      </c>
      <c r="Y2937" s="30">
        <v>0</v>
      </c>
      <c r="Z2937" s="30">
        <v>0</v>
      </c>
      <c r="AA2937" s="30">
        <v>0</v>
      </c>
      <c r="AB2937" s="30">
        <v>0</v>
      </c>
      <c r="AC2937" s="30">
        <v>0</v>
      </c>
      <c r="AD2937" s="30">
        <v>0</v>
      </c>
      <c r="AE2937" s="30">
        <v>0</v>
      </c>
      <c r="AF2937" s="30">
        <v>0</v>
      </c>
    </row>
    <row r="2938" spans="1:32" x14ac:dyDescent="0.45">
      <c r="A2938" s="29" t="s">
        <v>1161</v>
      </c>
      <c r="B2938" s="29" t="s">
        <v>1162</v>
      </c>
      <c r="C2938" s="29" t="s">
        <v>3299</v>
      </c>
      <c r="D2938" s="29" t="s">
        <v>3300</v>
      </c>
      <c r="E2938" s="29" t="s">
        <v>3301</v>
      </c>
      <c r="F2938" s="29" t="s">
        <v>3302</v>
      </c>
      <c r="G2938" s="29" t="s">
        <v>3233</v>
      </c>
      <c r="H2938" s="29" t="s">
        <v>3234</v>
      </c>
      <c r="I2938" s="29" t="s">
        <v>3262</v>
      </c>
      <c r="J2938" s="29" t="s">
        <v>3263</v>
      </c>
      <c r="K2938" s="29" t="s">
        <v>3264</v>
      </c>
      <c r="L2938" s="29" t="s">
        <v>3103</v>
      </c>
      <c r="M2938" s="29" t="s">
        <v>3265</v>
      </c>
      <c r="N2938" s="29" t="s">
        <v>3266</v>
      </c>
      <c r="O2938" s="29" t="s">
        <v>3267</v>
      </c>
      <c r="P2938" s="29" t="s">
        <v>3268</v>
      </c>
      <c r="Q2938" s="29" t="s">
        <v>3209</v>
      </c>
      <c r="R2938" s="29" t="s">
        <v>3210</v>
      </c>
      <c r="S2938" s="29" t="s">
        <v>3098</v>
      </c>
      <c r="T2938" s="29"/>
      <c r="U2938" s="30">
        <v>3000</v>
      </c>
      <c r="V2938" s="30">
        <v>3000</v>
      </c>
      <c r="W2938" s="30">
        <v>3000</v>
      </c>
      <c r="X2938" s="30">
        <v>3000</v>
      </c>
      <c r="Y2938" s="30">
        <v>3000</v>
      </c>
      <c r="Z2938" s="30">
        <v>900</v>
      </c>
      <c r="AA2938" s="30">
        <v>0</v>
      </c>
      <c r="AB2938" s="30">
        <v>0</v>
      </c>
      <c r="AC2938" s="30">
        <v>0</v>
      </c>
      <c r="AD2938" s="30">
        <v>0</v>
      </c>
      <c r="AE2938" s="30">
        <v>0</v>
      </c>
      <c r="AF2938" s="30">
        <v>0</v>
      </c>
    </row>
    <row r="2939" spans="1:32" x14ac:dyDescent="0.45">
      <c r="A2939" s="29" t="s">
        <v>1161</v>
      </c>
      <c r="B2939" s="29" t="s">
        <v>1162</v>
      </c>
      <c r="C2939" s="29" t="s">
        <v>3299</v>
      </c>
      <c r="D2939" s="29" t="s">
        <v>3300</v>
      </c>
      <c r="E2939" s="29" t="s">
        <v>3301</v>
      </c>
      <c r="F2939" s="29" t="s">
        <v>3302</v>
      </c>
      <c r="G2939" s="29" t="s">
        <v>3233</v>
      </c>
      <c r="H2939" s="29" t="s">
        <v>3234</v>
      </c>
      <c r="I2939" s="29" t="s">
        <v>3262</v>
      </c>
      <c r="J2939" s="29" t="s">
        <v>3263</v>
      </c>
      <c r="K2939" s="29" t="s">
        <v>3264</v>
      </c>
      <c r="L2939" s="29" t="s">
        <v>3103</v>
      </c>
      <c r="M2939" s="29" t="s">
        <v>3265</v>
      </c>
      <c r="N2939" s="29" t="s">
        <v>3266</v>
      </c>
      <c r="O2939" s="29" t="s">
        <v>3372</v>
      </c>
      <c r="P2939" s="29" t="s">
        <v>3373</v>
      </c>
      <c r="Q2939" s="29" t="s">
        <v>3209</v>
      </c>
      <c r="R2939" s="29" t="s">
        <v>3210</v>
      </c>
      <c r="S2939" s="29" t="s">
        <v>3098</v>
      </c>
      <c r="T2939" s="29"/>
      <c r="U2939" s="30">
        <v>0</v>
      </c>
      <c r="V2939" s="30">
        <v>43</v>
      </c>
      <c r="W2939" s="30">
        <v>29</v>
      </c>
      <c r="X2939" s="30">
        <v>232</v>
      </c>
      <c r="Y2939" s="30">
        <v>0</v>
      </c>
      <c r="Z2939" s="30">
        <v>0</v>
      </c>
      <c r="AA2939" s="30">
        <v>0</v>
      </c>
      <c r="AB2939" s="30">
        <v>0</v>
      </c>
      <c r="AC2939" s="30">
        <v>0</v>
      </c>
      <c r="AD2939" s="30">
        <v>0</v>
      </c>
      <c r="AE2939" s="30">
        <v>0</v>
      </c>
      <c r="AF2939" s="30">
        <v>0</v>
      </c>
    </row>
    <row r="2940" spans="1:32" x14ac:dyDescent="0.45">
      <c r="A2940" s="29" t="s">
        <v>1161</v>
      </c>
      <c r="B2940" s="29" t="s">
        <v>1162</v>
      </c>
      <c r="C2940" s="29" t="s">
        <v>3299</v>
      </c>
      <c r="D2940" s="29" t="s">
        <v>3300</v>
      </c>
      <c r="E2940" s="29" t="s">
        <v>3301</v>
      </c>
      <c r="F2940" s="29" t="s">
        <v>3302</v>
      </c>
      <c r="G2940" s="29" t="s">
        <v>3233</v>
      </c>
      <c r="H2940" s="29" t="s">
        <v>3234</v>
      </c>
      <c r="I2940" s="29" t="s">
        <v>3262</v>
      </c>
      <c r="J2940" s="29" t="s">
        <v>3263</v>
      </c>
      <c r="K2940" s="29" t="s">
        <v>3264</v>
      </c>
      <c r="L2940" s="29" t="s">
        <v>3103</v>
      </c>
      <c r="M2940" s="29" t="s">
        <v>3322</v>
      </c>
      <c r="N2940" s="29" t="s">
        <v>3323</v>
      </c>
      <c r="O2940" s="29" t="s">
        <v>3374</v>
      </c>
      <c r="P2940" s="29" t="s">
        <v>3375</v>
      </c>
      <c r="Q2940" s="29" t="s">
        <v>3209</v>
      </c>
      <c r="R2940" s="29" t="s">
        <v>3210</v>
      </c>
      <c r="S2940" s="29" t="s">
        <v>3098</v>
      </c>
      <c r="T2940" s="29"/>
      <c r="U2940" s="30">
        <v>1000</v>
      </c>
      <c r="V2940" s="30">
        <v>1000</v>
      </c>
      <c r="W2940" s="30">
        <v>1000</v>
      </c>
      <c r="X2940" s="30">
        <v>1000</v>
      </c>
      <c r="Y2940" s="30">
        <v>1000</v>
      </c>
      <c r="Z2940" s="30">
        <v>300</v>
      </c>
      <c r="AA2940" s="30">
        <v>0</v>
      </c>
      <c r="AB2940" s="30">
        <v>0</v>
      </c>
      <c r="AC2940" s="30">
        <v>0</v>
      </c>
      <c r="AD2940" s="30">
        <v>0</v>
      </c>
      <c r="AE2940" s="30">
        <v>0</v>
      </c>
      <c r="AF2940" s="30">
        <v>0</v>
      </c>
    </row>
    <row r="2941" spans="1:32" x14ac:dyDescent="0.45">
      <c r="A2941" s="29" t="s">
        <v>1161</v>
      </c>
      <c r="B2941" s="29" t="s">
        <v>1162</v>
      </c>
      <c r="C2941" s="29" t="s">
        <v>3299</v>
      </c>
      <c r="D2941" s="29" t="s">
        <v>3300</v>
      </c>
      <c r="E2941" s="29" t="s">
        <v>3301</v>
      </c>
      <c r="F2941" s="29" t="s">
        <v>3302</v>
      </c>
      <c r="G2941" s="29" t="s">
        <v>3233</v>
      </c>
      <c r="H2941" s="29" t="s">
        <v>3234</v>
      </c>
      <c r="I2941" s="29" t="s">
        <v>3275</v>
      </c>
      <c r="J2941" s="29" t="s">
        <v>3276</v>
      </c>
      <c r="K2941" s="29" t="s">
        <v>3282</v>
      </c>
      <c r="L2941" s="29" t="s">
        <v>3112</v>
      </c>
      <c r="M2941" s="29" t="s">
        <v>3283</v>
      </c>
      <c r="N2941" s="29" t="s">
        <v>3284</v>
      </c>
      <c r="O2941" s="29" t="s">
        <v>3285</v>
      </c>
      <c r="P2941" s="29" t="s">
        <v>3286</v>
      </c>
      <c r="Q2941" s="29" t="s">
        <v>3209</v>
      </c>
      <c r="R2941" s="29" t="s">
        <v>3210</v>
      </c>
      <c r="S2941" s="29" t="s">
        <v>3098</v>
      </c>
      <c r="T2941" s="29"/>
      <c r="U2941" s="30">
        <v>17000</v>
      </c>
      <c r="V2941" s="30">
        <v>17000</v>
      </c>
      <c r="W2941" s="30">
        <v>17000</v>
      </c>
      <c r="X2941" s="30">
        <v>17000</v>
      </c>
      <c r="Y2941" s="30">
        <v>17000</v>
      </c>
      <c r="Z2941" s="30">
        <v>17000</v>
      </c>
      <c r="AA2941" s="30">
        <v>17000</v>
      </c>
      <c r="AB2941" s="30">
        <v>17000</v>
      </c>
      <c r="AC2941" s="30">
        <v>17000</v>
      </c>
      <c r="AD2941" s="30">
        <v>17000</v>
      </c>
      <c r="AE2941" s="30">
        <v>17000</v>
      </c>
      <c r="AF2941" s="30">
        <v>17000</v>
      </c>
    </row>
    <row r="2942" spans="1:32" x14ac:dyDescent="0.45">
      <c r="A2942" s="29" t="s">
        <v>1161</v>
      </c>
      <c r="B2942" s="29" t="s">
        <v>1162</v>
      </c>
      <c r="C2942" s="29" t="s">
        <v>3299</v>
      </c>
      <c r="D2942" s="29" t="s">
        <v>3300</v>
      </c>
      <c r="E2942" s="29" t="s">
        <v>3301</v>
      </c>
      <c r="F2942" s="29" t="s">
        <v>3302</v>
      </c>
      <c r="G2942" s="29" t="s">
        <v>3233</v>
      </c>
      <c r="H2942" s="29" t="s">
        <v>3234</v>
      </c>
      <c r="I2942" s="29" t="s">
        <v>3275</v>
      </c>
      <c r="J2942" s="29" t="s">
        <v>3276</v>
      </c>
      <c r="K2942" s="29" t="s">
        <v>3287</v>
      </c>
      <c r="L2942" s="29" t="s">
        <v>3101</v>
      </c>
      <c r="M2942" s="29" t="s">
        <v>3578</v>
      </c>
      <c r="N2942" s="29" t="s">
        <v>3579</v>
      </c>
      <c r="O2942" s="29" t="s">
        <v>3580</v>
      </c>
      <c r="P2942" s="29" t="s">
        <v>3581</v>
      </c>
      <c r="Q2942" s="29" t="s">
        <v>3209</v>
      </c>
      <c r="R2942" s="29" t="s">
        <v>3210</v>
      </c>
      <c r="S2942" s="29" t="s">
        <v>3098</v>
      </c>
      <c r="T2942" s="29"/>
      <c r="U2942" s="30">
        <v>-16132</v>
      </c>
      <c r="V2942" s="30">
        <v>-16132</v>
      </c>
      <c r="W2942" s="30">
        <v>-16132</v>
      </c>
      <c r="X2942" s="30">
        <v>-16132</v>
      </c>
      <c r="Y2942" s="30">
        <v>-883</v>
      </c>
      <c r="Z2942" s="30">
        <v>-443</v>
      </c>
      <c r="AA2942" s="30">
        <v>-443</v>
      </c>
      <c r="AB2942" s="30">
        <v>-443</v>
      </c>
      <c r="AC2942" s="30">
        <v>-451</v>
      </c>
      <c r="AD2942" s="30">
        <v>0</v>
      </c>
      <c r="AE2942" s="30">
        <v>0</v>
      </c>
      <c r="AF2942" s="30">
        <v>0</v>
      </c>
    </row>
    <row r="2943" spans="1:32" x14ac:dyDescent="0.45">
      <c r="A2943" s="29" t="s">
        <v>1161</v>
      </c>
      <c r="B2943" s="29" t="s">
        <v>1162</v>
      </c>
      <c r="C2943" s="29" t="s">
        <v>3299</v>
      </c>
      <c r="D2943" s="29" t="s">
        <v>3300</v>
      </c>
      <c r="E2943" s="29" t="s">
        <v>3301</v>
      </c>
      <c r="F2943" s="29" t="s">
        <v>3302</v>
      </c>
      <c r="G2943" s="29" t="s">
        <v>3233</v>
      </c>
      <c r="H2943" s="29" t="s">
        <v>3234</v>
      </c>
      <c r="I2943" s="29" t="s">
        <v>3275</v>
      </c>
      <c r="J2943" s="29" t="s">
        <v>3276</v>
      </c>
      <c r="K2943" s="29" t="s">
        <v>3287</v>
      </c>
      <c r="L2943" s="29" t="s">
        <v>3101</v>
      </c>
      <c r="M2943" s="29" t="s">
        <v>3288</v>
      </c>
      <c r="N2943" s="29" t="s">
        <v>3289</v>
      </c>
      <c r="O2943" s="29" t="s">
        <v>3290</v>
      </c>
      <c r="P2943" s="29" t="s">
        <v>3291</v>
      </c>
      <c r="Q2943" s="29" t="s">
        <v>3209</v>
      </c>
      <c r="R2943" s="29" t="s">
        <v>3210</v>
      </c>
      <c r="S2943" s="29" t="s">
        <v>3098</v>
      </c>
      <c r="T2943" s="29"/>
      <c r="U2943" s="30">
        <v>2000</v>
      </c>
      <c r="V2943" s="30">
        <v>2000</v>
      </c>
      <c r="W2943" s="30">
        <v>2000</v>
      </c>
      <c r="X2943" s="30">
        <v>2000</v>
      </c>
      <c r="Y2943" s="30">
        <v>2000</v>
      </c>
      <c r="Z2943" s="30">
        <v>2000</v>
      </c>
      <c r="AA2943" s="30">
        <v>2000</v>
      </c>
      <c r="AB2943" s="30">
        <v>2000</v>
      </c>
      <c r="AC2943" s="30">
        <v>2000</v>
      </c>
      <c r="AD2943" s="30">
        <v>2000</v>
      </c>
      <c r="AE2943" s="30">
        <v>2000</v>
      </c>
      <c r="AF2943" s="30">
        <v>2000</v>
      </c>
    </row>
    <row r="2944" spans="1:32" x14ac:dyDescent="0.45">
      <c r="A2944" s="29" t="s">
        <v>1161</v>
      </c>
      <c r="B2944" s="29" t="s">
        <v>1162</v>
      </c>
      <c r="C2944" s="29" t="s">
        <v>3292</v>
      </c>
      <c r="D2944" s="29" t="s">
        <v>3293</v>
      </c>
      <c r="E2944" s="29" t="s">
        <v>3388</v>
      </c>
      <c r="F2944" s="29" t="s">
        <v>3389</v>
      </c>
      <c r="G2944" s="29" t="s">
        <v>3233</v>
      </c>
      <c r="H2944" s="29" t="s">
        <v>3234</v>
      </c>
      <c r="I2944" s="29" t="s">
        <v>3275</v>
      </c>
      <c r="J2944" s="29" t="s">
        <v>3276</v>
      </c>
      <c r="K2944" s="29" t="s">
        <v>3287</v>
      </c>
      <c r="L2944" s="29" t="s">
        <v>3101</v>
      </c>
      <c r="M2944" s="29" t="s">
        <v>3578</v>
      </c>
      <c r="N2944" s="29" t="s">
        <v>3579</v>
      </c>
      <c r="O2944" s="29" t="s">
        <v>3580</v>
      </c>
      <c r="P2944" s="29" t="s">
        <v>3581</v>
      </c>
      <c r="Q2944" s="29" t="s">
        <v>3209</v>
      </c>
      <c r="R2944" s="29" t="s">
        <v>3210</v>
      </c>
      <c r="S2944" s="29" t="s">
        <v>3098</v>
      </c>
      <c r="T2944" s="29"/>
      <c r="U2944" s="30">
        <v>0</v>
      </c>
      <c r="V2944" s="30">
        <v>0</v>
      </c>
      <c r="W2944" s="30">
        <v>0</v>
      </c>
      <c r="X2944" s="30">
        <v>0</v>
      </c>
      <c r="Y2944" s="30">
        <v>-15266</v>
      </c>
      <c r="Z2944" s="30">
        <v>-15266</v>
      </c>
      <c r="AA2944" s="30">
        <v>-15266</v>
      </c>
      <c r="AB2944" s="30">
        <v>-15282</v>
      </c>
      <c r="AC2944" s="30">
        <v>0</v>
      </c>
      <c r="AD2944" s="30">
        <v>0</v>
      </c>
      <c r="AE2944" s="30">
        <v>0</v>
      </c>
      <c r="AF2944" s="30">
        <v>0</v>
      </c>
    </row>
    <row r="2945" spans="1:32" x14ac:dyDescent="0.45">
      <c r="A2945" s="29" t="s">
        <v>49</v>
      </c>
      <c r="B2945" s="29" t="s">
        <v>1010</v>
      </c>
      <c r="C2945" s="29" t="s">
        <v>3299</v>
      </c>
      <c r="D2945" s="29" t="s">
        <v>3300</v>
      </c>
      <c r="E2945" s="29" t="s">
        <v>3468</v>
      </c>
      <c r="F2945" s="29" t="s">
        <v>3469</v>
      </c>
      <c r="G2945" s="29" t="s">
        <v>3233</v>
      </c>
      <c r="H2945" s="29" t="s">
        <v>3234</v>
      </c>
      <c r="I2945" s="29" t="s">
        <v>3235</v>
      </c>
      <c r="J2945" s="29" t="s">
        <v>3236</v>
      </c>
      <c r="K2945" s="29" t="s">
        <v>3237</v>
      </c>
      <c r="L2945" s="29" t="s">
        <v>3107</v>
      </c>
      <c r="M2945" s="29" t="s">
        <v>3238</v>
      </c>
      <c r="N2945" s="29" t="s">
        <v>3239</v>
      </c>
      <c r="O2945" s="29" t="s">
        <v>3422</v>
      </c>
      <c r="P2945" s="29" t="s">
        <v>3423</v>
      </c>
      <c r="Q2945" s="29" t="s">
        <v>3209</v>
      </c>
      <c r="R2945" s="29" t="s">
        <v>3210</v>
      </c>
      <c r="S2945" s="29" t="s">
        <v>3098</v>
      </c>
      <c r="T2945" s="29"/>
      <c r="U2945" s="30">
        <v>1000</v>
      </c>
      <c r="V2945" s="30">
        <v>1000</v>
      </c>
      <c r="W2945" s="30">
        <v>1000</v>
      </c>
      <c r="X2945" s="30">
        <v>1000</v>
      </c>
      <c r="Y2945" s="30">
        <v>1000</v>
      </c>
      <c r="Z2945" s="30">
        <v>1000</v>
      </c>
      <c r="AA2945" s="30">
        <v>1000</v>
      </c>
      <c r="AB2945" s="30">
        <v>1000</v>
      </c>
      <c r="AC2945" s="30">
        <v>1000</v>
      </c>
      <c r="AD2945" s="30">
        <v>1000</v>
      </c>
      <c r="AE2945" s="30">
        <v>1000</v>
      </c>
      <c r="AF2945" s="30">
        <v>1000</v>
      </c>
    </row>
    <row r="2946" spans="1:32" x14ac:dyDescent="0.45">
      <c r="A2946" s="29" t="s">
        <v>49</v>
      </c>
      <c r="B2946" s="29" t="s">
        <v>1010</v>
      </c>
      <c r="C2946" s="29" t="s">
        <v>3299</v>
      </c>
      <c r="D2946" s="29" t="s">
        <v>3300</v>
      </c>
      <c r="E2946" s="29" t="s">
        <v>3468</v>
      </c>
      <c r="F2946" s="29" t="s">
        <v>3469</v>
      </c>
      <c r="G2946" s="29" t="s">
        <v>3233</v>
      </c>
      <c r="H2946" s="29" t="s">
        <v>3234</v>
      </c>
      <c r="I2946" s="29" t="s">
        <v>3262</v>
      </c>
      <c r="J2946" s="29" t="s">
        <v>3263</v>
      </c>
      <c r="K2946" s="29" t="s">
        <v>3264</v>
      </c>
      <c r="L2946" s="29" t="s">
        <v>3103</v>
      </c>
      <c r="M2946" s="29" t="s">
        <v>3265</v>
      </c>
      <c r="N2946" s="29" t="s">
        <v>3266</v>
      </c>
      <c r="O2946" s="29" t="s">
        <v>3267</v>
      </c>
      <c r="P2946" s="29" t="s">
        <v>3268</v>
      </c>
      <c r="Q2946" s="29" t="s">
        <v>3209</v>
      </c>
      <c r="R2946" s="29" t="s">
        <v>3210</v>
      </c>
      <c r="S2946" s="29" t="s">
        <v>3098</v>
      </c>
      <c r="T2946" s="29"/>
      <c r="U2946" s="30">
        <v>10400</v>
      </c>
      <c r="V2946" s="30">
        <v>10400</v>
      </c>
      <c r="W2946" s="30">
        <v>10400</v>
      </c>
      <c r="X2946" s="30">
        <v>10400</v>
      </c>
      <c r="Y2946" s="30">
        <v>10400</v>
      </c>
      <c r="Z2946" s="30">
        <v>10400</v>
      </c>
      <c r="AA2946" s="30">
        <v>10400</v>
      </c>
      <c r="AB2946" s="30">
        <v>10400</v>
      </c>
      <c r="AC2946" s="30">
        <v>10400</v>
      </c>
      <c r="AD2946" s="30">
        <v>10400</v>
      </c>
      <c r="AE2946" s="30">
        <v>10400</v>
      </c>
      <c r="AF2946" s="30">
        <v>10400</v>
      </c>
    </row>
    <row r="2947" spans="1:32" x14ac:dyDescent="0.45">
      <c r="A2947" s="29" t="s">
        <v>49</v>
      </c>
      <c r="B2947" s="29" t="s">
        <v>1010</v>
      </c>
      <c r="C2947" s="29" t="s">
        <v>3299</v>
      </c>
      <c r="D2947" s="29" t="s">
        <v>3300</v>
      </c>
      <c r="E2947" s="29" t="s">
        <v>3468</v>
      </c>
      <c r="F2947" s="29" t="s">
        <v>3469</v>
      </c>
      <c r="G2947" s="29" t="s">
        <v>3233</v>
      </c>
      <c r="H2947" s="29" t="s">
        <v>3234</v>
      </c>
      <c r="I2947" s="29" t="s">
        <v>3262</v>
      </c>
      <c r="J2947" s="29" t="s">
        <v>3263</v>
      </c>
      <c r="K2947" s="29" t="s">
        <v>3264</v>
      </c>
      <c r="L2947" s="29" t="s">
        <v>3103</v>
      </c>
      <c r="M2947" s="29" t="s">
        <v>3265</v>
      </c>
      <c r="N2947" s="29" t="s">
        <v>3266</v>
      </c>
      <c r="O2947" s="29" t="s">
        <v>3269</v>
      </c>
      <c r="P2947" s="29" t="s">
        <v>3270</v>
      </c>
      <c r="Q2947" s="29" t="s">
        <v>3209</v>
      </c>
      <c r="R2947" s="29" t="s">
        <v>3210</v>
      </c>
      <c r="S2947" s="29" t="s">
        <v>3098</v>
      </c>
      <c r="T2947" s="29"/>
      <c r="U2947" s="30">
        <v>1482</v>
      </c>
      <c r="V2947" s="30">
        <v>2652</v>
      </c>
      <c r="W2947" s="30">
        <v>1989</v>
      </c>
      <c r="X2947" s="30">
        <v>2028</v>
      </c>
      <c r="Y2947" s="30">
        <v>1911</v>
      </c>
      <c r="Z2947" s="30">
        <v>1989</v>
      </c>
      <c r="AA2947" s="30">
        <v>2028</v>
      </c>
      <c r="AB2947" s="30">
        <v>1131</v>
      </c>
      <c r="AC2947" s="30">
        <v>1911</v>
      </c>
      <c r="AD2947" s="30">
        <v>1716</v>
      </c>
      <c r="AE2947" s="30">
        <v>1677</v>
      </c>
      <c r="AF2947" s="30">
        <v>2613</v>
      </c>
    </row>
    <row r="2948" spans="1:32" x14ac:dyDescent="0.45">
      <c r="A2948" s="29" t="s">
        <v>49</v>
      </c>
      <c r="B2948" s="29" t="s">
        <v>1010</v>
      </c>
      <c r="C2948" s="29" t="s">
        <v>3299</v>
      </c>
      <c r="D2948" s="29" t="s">
        <v>3300</v>
      </c>
      <c r="E2948" s="29" t="s">
        <v>3468</v>
      </c>
      <c r="F2948" s="29" t="s">
        <v>3469</v>
      </c>
      <c r="G2948" s="29" t="s">
        <v>3233</v>
      </c>
      <c r="H2948" s="29" t="s">
        <v>3234</v>
      </c>
      <c r="I2948" s="29" t="s">
        <v>3262</v>
      </c>
      <c r="J2948" s="29" t="s">
        <v>3263</v>
      </c>
      <c r="K2948" s="29" t="s">
        <v>3264</v>
      </c>
      <c r="L2948" s="29" t="s">
        <v>3103</v>
      </c>
      <c r="M2948" s="29" t="s">
        <v>3265</v>
      </c>
      <c r="N2948" s="29" t="s">
        <v>3266</v>
      </c>
      <c r="O2948" s="29" t="s">
        <v>3372</v>
      </c>
      <c r="P2948" s="29" t="s">
        <v>3373</v>
      </c>
      <c r="Q2948" s="29" t="s">
        <v>3209</v>
      </c>
      <c r="R2948" s="29" t="s">
        <v>3210</v>
      </c>
      <c r="S2948" s="29" t="s">
        <v>3098</v>
      </c>
      <c r="T2948" s="29"/>
      <c r="U2948" s="30">
        <v>1058</v>
      </c>
      <c r="V2948" s="30">
        <v>1497</v>
      </c>
      <c r="W2948" s="30">
        <v>1479</v>
      </c>
      <c r="X2948" s="30">
        <v>1290</v>
      </c>
      <c r="Y2948" s="30">
        <v>1450</v>
      </c>
      <c r="Z2948" s="30">
        <v>1841</v>
      </c>
      <c r="AA2948" s="30">
        <v>870</v>
      </c>
      <c r="AB2948" s="30">
        <v>1363</v>
      </c>
      <c r="AC2948" s="30">
        <v>3045</v>
      </c>
      <c r="AD2948" s="30">
        <v>1421</v>
      </c>
      <c r="AE2948" s="30">
        <v>1334</v>
      </c>
      <c r="AF2948" s="30">
        <v>1769</v>
      </c>
    </row>
    <row r="2949" spans="1:32" x14ac:dyDescent="0.45">
      <c r="A2949" s="29" t="s">
        <v>49</v>
      </c>
      <c r="B2949" s="29" t="s">
        <v>1010</v>
      </c>
      <c r="C2949" s="29" t="s">
        <v>3299</v>
      </c>
      <c r="D2949" s="29" t="s">
        <v>3300</v>
      </c>
      <c r="E2949" s="29" t="s">
        <v>3468</v>
      </c>
      <c r="F2949" s="29" t="s">
        <v>3469</v>
      </c>
      <c r="G2949" s="29" t="s">
        <v>3233</v>
      </c>
      <c r="H2949" s="29" t="s">
        <v>3234</v>
      </c>
      <c r="I2949" s="29" t="s">
        <v>3262</v>
      </c>
      <c r="J2949" s="29" t="s">
        <v>3263</v>
      </c>
      <c r="K2949" s="29" t="s">
        <v>3264</v>
      </c>
      <c r="L2949" s="29" t="s">
        <v>3103</v>
      </c>
      <c r="M2949" s="29" t="s">
        <v>3322</v>
      </c>
      <c r="N2949" s="29" t="s">
        <v>3323</v>
      </c>
      <c r="O2949" s="29" t="s">
        <v>3374</v>
      </c>
      <c r="P2949" s="29" t="s">
        <v>3375</v>
      </c>
      <c r="Q2949" s="29" t="s">
        <v>3209</v>
      </c>
      <c r="R2949" s="29" t="s">
        <v>3210</v>
      </c>
      <c r="S2949" s="29" t="s">
        <v>3098</v>
      </c>
      <c r="T2949" s="29"/>
      <c r="U2949" s="30">
        <v>2000</v>
      </c>
      <c r="V2949" s="30">
        <v>2000</v>
      </c>
      <c r="W2949" s="30">
        <v>2000</v>
      </c>
      <c r="X2949" s="30">
        <v>2000</v>
      </c>
      <c r="Y2949" s="30">
        <v>2000</v>
      </c>
      <c r="Z2949" s="30">
        <v>2000</v>
      </c>
      <c r="AA2949" s="30">
        <v>2000</v>
      </c>
      <c r="AB2949" s="30">
        <v>2000</v>
      </c>
      <c r="AC2949" s="30">
        <v>2000</v>
      </c>
      <c r="AD2949" s="30">
        <v>2000</v>
      </c>
      <c r="AE2949" s="30">
        <v>2000</v>
      </c>
      <c r="AF2949" s="30">
        <v>2000</v>
      </c>
    </row>
    <row r="2950" spans="1:32" x14ac:dyDescent="0.45">
      <c r="A2950" s="29" t="s">
        <v>49</v>
      </c>
      <c r="B2950" s="29" t="s">
        <v>1010</v>
      </c>
      <c r="C2950" s="29" t="s">
        <v>3211</v>
      </c>
      <c r="D2950" s="29" t="s">
        <v>3212</v>
      </c>
      <c r="E2950" s="29" t="s">
        <v>3213</v>
      </c>
      <c r="F2950" s="29" t="s">
        <v>982</v>
      </c>
      <c r="G2950" s="29" t="s">
        <v>3233</v>
      </c>
      <c r="H2950" s="29" t="s">
        <v>3234</v>
      </c>
      <c r="I2950" s="29" t="s">
        <v>3341</v>
      </c>
      <c r="J2950" s="29" t="s">
        <v>3342</v>
      </c>
      <c r="K2950" s="29" t="s">
        <v>3348</v>
      </c>
      <c r="L2950" s="29" t="s">
        <v>3115</v>
      </c>
      <c r="M2950" s="29" t="s">
        <v>3366</v>
      </c>
      <c r="N2950" s="29" t="s">
        <v>3367</v>
      </c>
      <c r="O2950" s="29" t="s">
        <v>3368</v>
      </c>
      <c r="P2950" s="29" t="s">
        <v>3369</v>
      </c>
      <c r="Q2950" s="29" t="s">
        <v>3209</v>
      </c>
      <c r="R2950" s="29" t="s">
        <v>3098</v>
      </c>
      <c r="S2950" s="29" t="s">
        <v>3098</v>
      </c>
      <c r="T2950" s="29"/>
      <c r="U2950" s="30">
        <v>0</v>
      </c>
      <c r="V2950" s="30">
        <v>0</v>
      </c>
      <c r="W2950" s="30">
        <v>0</v>
      </c>
      <c r="X2950" s="30">
        <v>0</v>
      </c>
      <c r="Y2950" s="30">
        <v>0</v>
      </c>
      <c r="Z2950" s="30">
        <v>0</v>
      </c>
      <c r="AA2950" s="30">
        <v>0</v>
      </c>
      <c r="AB2950" s="30">
        <v>0</v>
      </c>
      <c r="AC2950" s="30">
        <v>2728</v>
      </c>
      <c r="AD2950" s="30">
        <v>0</v>
      </c>
      <c r="AE2950" s="30">
        <v>0</v>
      </c>
      <c r="AF2950" s="30">
        <v>0</v>
      </c>
    </row>
    <row r="2951" spans="1:32" x14ac:dyDescent="0.45">
      <c r="A2951" s="29" t="s">
        <v>49</v>
      </c>
      <c r="B2951" s="29" t="s">
        <v>1010</v>
      </c>
      <c r="C2951" s="29" t="s">
        <v>3211</v>
      </c>
      <c r="D2951" s="29" t="s">
        <v>3212</v>
      </c>
      <c r="E2951" s="29" t="s">
        <v>3213</v>
      </c>
      <c r="F2951" s="29" t="s">
        <v>982</v>
      </c>
      <c r="G2951" s="29" t="s">
        <v>3233</v>
      </c>
      <c r="H2951" s="29" t="s">
        <v>3234</v>
      </c>
      <c r="I2951" s="29" t="s">
        <v>3341</v>
      </c>
      <c r="J2951" s="29" t="s">
        <v>3342</v>
      </c>
      <c r="K2951" s="29" t="s">
        <v>3348</v>
      </c>
      <c r="L2951" s="29" t="s">
        <v>3115</v>
      </c>
      <c r="M2951" s="29" t="s">
        <v>3366</v>
      </c>
      <c r="N2951" s="29" t="s">
        <v>3367</v>
      </c>
      <c r="O2951" s="29" t="s">
        <v>3370</v>
      </c>
      <c r="P2951" s="29" t="s">
        <v>3371</v>
      </c>
      <c r="Q2951" s="29" t="s">
        <v>3209</v>
      </c>
      <c r="R2951" s="29" t="s">
        <v>3098</v>
      </c>
      <c r="S2951" s="29" t="s">
        <v>3098</v>
      </c>
      <c r="T2951" s="29"/>
      <c r="U2951" s="30">
        <v>0</v>
      </c>
      <c r="V2951" s="30">
        <v>0</v>
      </c>
      <c r="W2951" s="30">
        <v>0</v>
      </c>
      <c r="X2951" s="30">
        <v>0</v>
      </c>
      <c r="Y2951" s="30">
        <v>0</v>
      </c>
      <c r="Z2951" s="30">
        <v>0</v>
      </c>
      <c r="AA2951" s="30">
        <v>23460</v>
      </c>
      <c r="AB2951" s="30">
        <v>34091</v>
      </c>
      <c r="AC2951" s="30">
        <v>34091</v>
      </c>
      <c r="AD2951" s="30">
        <v>34091</v>
      </c>
      <c r="AE2951" s="30">
        <v>34091</v>
      </c>
      <c r="AF2951" s="30">
        <v>34091</v>
      </c>
    </row>
    <row r="2952" spans="1:32" x14ac:dyDescent="0.45">
      <c r="A2952" s="29" t="s">
        <v>49</v>
      </c>
      <c r="B2952" s="29" t="s">
        <v>1010</v>
      </c>
      <c r="C2952" s="29" t="s">
        <v>3211</v>
      </c>
      <c r="D2952" s="29" t="s">
        <v>3212</v>
      </c>
      <c r="E2952" s="29" t="s">
        <v>3213</v>
      </c>
      <c r="F2952" s="29" t="s">
        <v>982</v>
      </c>
      <c r="G2952" s="29" t="s">
        <v>3233</v>
      </c>
      <c r="H2952" s="29" t="s">
        <v>3234</v>
      </c>
      <c r="I2952" s="29" t="s">
        <v>3341</v>
      </c>
      <c r="J2952" s="29" t="s">
        <v>3342</v>
      </c>
      <c r="K2952" s="29" t="s">
        <v>3474</v>
      </c>
      <c r="L2952" s="29" t="s">
        <v>3116</v>
      </c>
      <c r="M2952" s="29" t="s">
        <v>3488</v>
      </c>
      <c r="N2952" s="29" t="s">
        <v>3489</v>
      </c>
      <c r="O2952" s="29" t="s">
        <v>3490</v>
      </c>
      <c r="P2952" s="29" t="s">
        <v>3491</v>
      </c>
      <c r="Q2952" s="29" t="s">
        <v>3209</v>
      </c>
      <c r="R2952" s="29" t="s">
        <v>3098</v>
      </c>
      <c r="S2952" s="29" t="s">
        <v>3098</v>
      </c>
      <c r="T2952" s="29"/>
      <c r="U2952" s="30">
        <v>0</v>
      </c>
      <c r="V2952" s="30">
        <v>0</v>
      </c>
      <c r="W2952" s="30">
        <v>0</v>
      </c>
      <c r="X2952" s="30">
        <v>0</v>
      </c>
      <c r="Y2952" s="30">
        <v>0</v>
      </c>
      <c r="Z2952" s="30">
        <v>0</v>
      </c>
      <c r="AA2952" s="30">
        <v>0</v>
      </c>
      <c r="AB2952" s="30">
        <v>0</v>
      </c>
      <c r="AC2952" s="30">
        <v>0</v>
      </c>
      <c r="AD2952" s="30">
        <v>0</v>
      </c>
      <c r="AE2952" s="30">
        <v>0</v>
      </c>
      <c r="AF2952" s="30">
        <v>9680</v>
      </c>
    </row>
    <row r="2953" spans="1:32" x14ac:dyDescent="0.45">
      <c r="A2953" s="29" t="s">
        <v>49</v>
      </c>
      <c r="B2953" s="29" t="s">
        <v>1010</v>
      </c>
      <c r="C2953" s="29" t="s">
        <v>3211</v>
      </c>
      <c r="D2953" s="29" t="s">
        <v>3212</v>
      </c>
      <c r="E2953" s="29" t="s">
        <v>3612</v>
      </c>
      <c r="F2953" s="29" t="s">
        <v>3613</v>
      </c>
      <c r="G2953" s="29" t="s">
        <v>3233</v>
      </c>
      <c r="H2953" s="29" t="s">
        <v>3234</v>
      </c>
      <c r="I2953" s="29" t="s">
        <v>3341</v>
      </c>
      <c r="J2953" s="29" t="s">
        <v>3342</v>
      </c>
      <c r="K2953" s="29" t="s">
        <v>3343</v>
      </c>
      <c r="L2953" s="29" t="s">
        <v>3119</v>
      </c>
      <c r="M2953" s="29" t="s">
        <v>3344</v>
      </c>
      <c r="N2953" s="29" t="s">
        <v>3345</v>
      </c>
      <c r="O2953" s="29" t="s">
        <v>3346</v>
      </c>
      <c r="P2953" s="29" t="s">
        <v>3347</v>
      </c>
      <c r="Q2953" s="29" t="s">
        <v>3209</v>
      </c>
      <c r="R2953" s="29" t="s">
        <v>3210</v>
      </c>
      <c r="S2953" s="29" t="s">
        <v>3098</v>
      </c>
      <c r="T2953" s="29"/>
      <c r="U2953" s="30">
        <v>-1853</v>
      </c>
      <c r="V2953" s="30">
        <v>-1809</v>
      </c>
      <c r="W2953" s="30">
        <v>-1991</v>
      </c>
      <c r="X2953" s="30">
        <v>-2010</v>
      </c>
      <c r="Y2953" s="30">
        <v>-1965</v>
      </c>
      <c r="Z2953" s="30">
        <v>-2311</v>
      </c>
      <c r="AA2953" s="30">
        <v>-1957</v>
      </c>
      <c r="AB2953" s="30">
        <v>-1819</v>
      </c>
      <c r="AC2953" s="30">
        <v>-1809</v>
      </c>
      <c r="AD2953" s="30">
        <v>-1771</v>
      </c>
      <c r="AE2953" s="30">
        <v>-1719</v>
      </c>
      <c r="AF2953" s="30">
        <v>-1812</v>
      </c>
    </row>
    <row r="2954" spans="1:32" x14ac:dyDescent="0.45">
      <c r="A2954" s="29" t="s">
        <v>49</v>
      </c>
      <c r="B2954" s="29" t="s">
        <v>1010</v>
      </c>
      <c r="C2954" s="29" t="s">
        <v>3211</v>
      </c>
      <c r="D2954" s="29" t="s">
        <v>3212</v>
      </c>
      <c r="E2954" s="29" t="s">
        <v>3612</v>
      </c>
      <c r="F2954" s="29" t="s">
        <v>3613</v>
      </c>
      <c r="G2954" s="29" t="s">
        <v>3233</v>
      </c>
      <c r="H2954" s="29" t="s">
        <v>3234</v>
      </c>
      <c r="I2954" s="29" t="s">
        <v>3341</v>
      </c>
      <c r="J2954" s="29" t="s">
        <v>3342</v>
      </c>
      <c r="K2954" s="29" t="s">
        <v>3348</v>
      </c>
      <c r="L2954" s="29" t="s">
        <v>3115</v>
      </c>
      <c r="M2954" s="29" t="s">
        <v>3349</v>
      </c>
      <c r="N2954" s="29" t="s">
        <v>3350</v>
      </c>
      <c r="O2954" s="29" t="s">
        <v>3351</v>
      </c>
      <c r="P2954" s="29" t="s">
        <v>3350</v>
      </c>
      <c r="Q2954" s="29" t="s">
        <v>3209</v>
      </c>
      <c r="R2954" s="29" t="s">
        <v>3210</v>
      </c>
      <c r="S2954" s="29" t="s">
        <v>3098</v>
      </c>
      <c r="T2954" s="29"/>
      <c r="U2954" s="30">
        <v>8969</v>
      </c>
      <c r="V2954" s="30">
        <v>9019</v>
      </c>
      <c r="W2954" s="30">
        <v>9119</v>
      </c>
      <c r="X2954" s="30">
        <v>9069</v>
      </c>
      <c r="Y2954" s="30">
        <v>8919</v>
      </c>
      <c r="Z2954" s="30">
        <v>7819</v>
      </c>
      <c r="AA2954" s="30">
        <v>6169</v>
      </c>
      <c r="AB2954" s="30">
        <v>5869</v>
      </c>
      <c r="AC2954" s="30">
        <v>8819</v>
      </c>
      <c r="AD2954" s="30">
        <v>5819</v>
      </c>
      <c r="AE2954" s="30">
        <v>4169</v>
      </c>
      <c r="AF2954" s="30">
        <v>4269</v>
      </c>
    </row>
    <row r="2955" spans="1:32" x14ac:dyDescent="0.45">
      <c r="A2955" s="29" t="s">
        <v>49</v>
      </c>
      <c r="B2955" s="29" t="s">
        <v>1010</v>
      </c>
      <c r="C2955" s="29" t="s">
        <v>3211</v>
      </c>
      <c r="D2955" s="29" t="s">
        <v>3212</v>
      </c>
      <c r="E2955" s="29" t="s">
        <v>3612</v>
      </c>
      <c r="F2955" s="29" t="s">
        <v>3613</v>
      </c>
      <c r="G2955" s="29" t="s">
        <v>3233</v>
      </c>
      <c r="H2955" s="29" t="s">
        <v>3234</v>
      </c>
      <c r="I2955" s="29" t="s">
        <v>3341</v>
      </c>
      <c r="J2955" s="29" t="s">
        <v>3342</v>
      </c>
      <c r="K2955" s="29" t="s">
        <v>3348</v>
      </c>
      <c r="L2955" s="29" t="s">
        <v>3115</v>
      </c>
      <c r="M2955" s="29" t="s">
        <v>3356</v>
      </c>
      <c r="N2955" s="29" t="s">
        <v>3357</v>
      </c>
      <c r="O2955" s="29" t="s">
        <v>3516</v>
      </c>
      <c r="P2955" s="29" t="s">
        <v>3517</v>
      </c>
      <c r="Q2955" s="29" t="s">
        <v>3209</v>
      </c>
      <c r="R2955" s="29" t="s">
        <v>3210</v>
      </c>
      <c r="S2955" s="29" t="s">
        <v>3098</v>
      </c>
      <c r="T2955" s="29"/>
      <c r="U2955" s="30">
        <v>3000</v>
      </c>
      <c r="V2955" s="30">
        <v>3000</v>
      </c>
      <c r="W2955" s="30">
        <v>3000</v>
      </c>
      <c r="X2955" s="30">
        <v>3000</v>
      </c>
      <c r="Y2955" s="30">
        <v>3000</v>
      </c>
      <c r="Z2955" s="30">
        <v>3000</v>
      </c>
      <c r="AA2955" s="30">
        <v>0</v>
      </c>
      <c r="AB2955" s="30">
        <v>0</v>
      </c>
      <c r="AC2955" s="30">
        <v>0</v>
      </c>
      <c r="AD2955" s="30">
        <v>0</v>
      </c>
      <c r="AE2955" s="30">
        <v>0</v>
      </c>
      <c r="AF2955" s="30">
        <v>0</v>
      </c>
    </row>
    <row r="2956" spans="1:32" x14ac:dyDescent="0.45">
      <c r="A2956" s="29" t="s">
        <v>49</v>
      </c>
      <c r="B2956" s="29" t="s">
        <v>1010</v>
      </c>
      <c r="C2956" s="29" t="s">
        <v>3211</v>
      </c>
      <c r="D2956" s="29" t="s">
        <v>3212</v>
      </c>
      <c r="E2956" s="29" t="s">
        <v>3612</v>
      </c>
      <c r="F2956" s="29" t="s">
        <v>3613</v>
      </c>
      <c r="G2956" s="29" t="s">
        <v>3233</v>
      </c>
      <c r="H2956" s="29" t="s">
        <v>3234</v>
      </c>
      <c r="I2956" s="29" t="s">
        <v>3341</v>
      </c>
      <c r="J2956" s="29" t="s">
        <v>3342</v>
      </c>
      <c r="K2956" s="29" t="s">
        <v>3348</v>
      </c>
      <c r="L2956" s="29" t="s">
        <v>3115</v>
      </c>
      <c r="M2956" s="29" t="s">
        <v>3356</v>
      </c>
      <c r="N2956" s="29" t="s">
        <v>3357</v>
      </c>
      <c r="O2956" s="29" t="s">
        <v>3470</v>
      </c>
      <c r="P2956" s="29" t="s">
        <v>3471</v>
      </c>
      <c r="Q2956" s="29" t="s">
        <v>3209</v>
      </c>
      <c r="R2956" s="29" t="s">
        <v>3210</v>
      </c>
      <c r="S2956" s="29" t="s">
        <v>3098</v>
      </c>
      <c r="T2956" s="29"/>
      <c r="U2956" s="30">
        <v>0</v>
      </c>
      <c r="V2956" s="30">
        <v>0</v>
      </c>
      <c r="W2956" s="30">
        <v>0</v>
      </c>
      <c r="X2956" s="30">
        <v>0</v>
      </c>
      <c r="Y2956" s="30">
        <v>0</v>
      </c>
      <c r="Z2956" s="30">
        <v>0</v>
      </c>
      <c r="AA2956" s="30">
        <v>0</v>
      </c>
      <c r="AB2956" s="30">
        <v>0</v>
      </c>
      <c r="AC2956" s="30">
        <v>0</v>
      </c>
      <c r="AD2956" s="30">
        <v>0</v>
      </c>
      <c r="AE2956" s="30">
        <v>0</v>
      </c>
      <c r="AF2956" s="30">
        <v>0</v>
      </c>
    </row>
    <row r="2957" spans="1:32" x14ac:dyDescent="0.45">
      <c r="A2957" s="29" t="s">
        <v>49</v>
      </c>
      <c r="B2957" s="29" t="s">
        <v>1010</v>
      </c>
      <c r="C2957" s="29" t="s">
        <v>3211</v>
      </c>
      <c r="D2957" s="29" t="s">
        <v>3212</v>
      </c>
      <c r="E2957" s="29" t="s">
        <v>3612</v>
      </c>
      <c r="F2957" s="29" t="s">
        <v>3613</v>
      </c>
      <c r="G2957" s="29" t="s">
        <v>3233</v>
      </c>
      <c r="H2957" s="29" t="s">
        <v>3234</v>
      </c>
      <c r="I2957" s="29" t="s">
        <v>3341</v>
      </c>
      <c r="J2957" s="29" t="s">
        <v>3342</v>
      </c>
      <c r="K2957" s="29" t="s">
        <v>3348</v>
      </c>
      <c r="L2957" s="29" t="s">
        <v>3115</v>
      </c>
      <c r="M2957" s="29" t="s">
        <v>3356</v>
      </c>
      <c r="N2957" s="29" t="s">
        <v>3357</v>
      </c>
      <c r="O2957" s="29" t="s">
        <v>3703</v>
      </c>
      <c r="P2957" s="29" t="s">
        <v>3704</v>
      </c>
      <c r="Q2957" s="29" t="s">
        <v>3209</v>
      </c>
      <c r="R2957" s="29" t="s">
        <v>3210</v>
      </c>
      <c r="S2957" s="29" t="s">
        <v>3098</v>
      </c>
      <c r="T2957" s="29"/>
      <c r="U2957" s="30">
        <v>5000</v>
      </c>
      <c r="V2957" s="30">
        <v>5000</v>
      </c>
      <c r="W2957" s="30">
        <v>5000</v>
      </c>
      <c r="X2957" s="30">
        <v>5000</v>
      </c>
      <c r="Y2957" s="30">
        <v>5000</v>
      </c>
      <c r="Z2957" s="30">
        <v>5000</v>
      </c>
      <c r="AA2957" s="30">
        <v>0</v>
      </c>
      <c r="AB2957" s="30">
        <v>0</v>
      </c>
      <c r="AC2957" s="30">
        <v>0</v>
      </c>
      <c r="AD2957" s="30">
        <v>0</v>
      </c>
      <c r="AE2957" s="30">
        <v>0</v>
      </c>
      <c r="AF2957" s="30">
        <v>0</v>
      </c>
    </row>
    <row r="2958" spans="1:32" x14ac:dyDescent="0.45">
      <c r="A2958" s="29" t="s">
        <v>49</v>
      </c>
      <c r="B2958" s="29" t="s">
        <v>1010</v>
      </c>
      <c r="C2958" s="29" t="s">
        <v>3211</v>
      </c>
      <c r="D2958" s="29" t="s">
        <v>3212</v>
      </c>
      <c r="E2958" s="29" t="s">
        <v>3612</v>
      </c>
      <c r="F2958" s="29" t="s">
        <v>3613</v>
      </c>
      <c r="G2958" s="29" t="s">
        <v>3233</v>
      </c>
      <c r="H2958" s="29" t="s">
        <v>3234</v>
      </c>
      <c r="I2958" s="29" t="s">
        <v>3341</v>
      </c>
      <c r="J2958" s="29" t="s">
        <v>3342</v>
      </c>
      <c r="K2958" s="29" t="s">
        <v>3348</v>
      </c>
      <c r="L2958" s="29" t="s">
        <v>3115</v>
      </c>
      <c r="M2958" s="29" t="s">
        <v>3360</v>
      </c>
      <c r="N2958" s="29" t="s">
        <v>3361</v>
      </c>
      <c r="O2958" s="29" t="s">
        <v>3362</v>
      </c>
      <c r="P2958" s="29" t="s">
        <v>3363</v>
      </c>
      <c r="Q2958" s="29" t="s">
        <v>3209</v>
      </c>
      <c r="R2958" s="29" t="s">
        <v>3210</v>
      </c>
      <c r="S2958" s="29" t="s">
        <v>3098</v>
      </c>
      <c r="T2958" s="29"/>
      <c r="U2958" s="30">
        <v>2300</v>
      </c>
      <c r="V2958" s="30">
        <v>2300</v>
      </c>
      <c r="W2958" s="30">
        <v>2300</v>
      </c>
      <c r="X2958" s="30">
        <v>2300</v>
      </c>
      <c r="Y2958" s="30">
        <v>2300</v>
      </c>
      <c r="Z2958" s="30">
        <v>2300</v>
      </c>
      <c r="AA2958" s="30">
        <v>800</v>
      </c>
      <c r="AB2958" s="30">
        <v>800</v>
      </c>
      <c r="AC2958" s="30">
        <v>800</v>
      </c>
      <c r="AD2958" s="30">
        <v>800</v>
      </c>
      <c r="AE2958" s="30">
        <v>800</v>
      </c>
      <c r="AF2958" s="30">
        <v>800</v>
      </c>
    </row>
    <row r="2959" spans="1:32" x14ac:dyDescent="0.45">
      <c r="A2959" s="29" t="s">
        <v>49</v>
      </c>
      <c r="B2959" s="29" t="s">
        <v>1010</v>
      </c>
      <c r="C2959" s="29" t="s">
        <v>3211</v>
      </c>
      <c r="D2959" s="29" t="s">
        <v>3212</v>
      </c>
      <c r="E2959" s="29" t="s">
        <v>3612</v>
      </c>
      <c r="F2959" s="29" t="s">
        <v>3613</v>
      </c>
      <c r="G2959" s="29" t="s">
        <v>3233</v>
      </c>
      <c r="H2959" s="29" t="s">
        <v>3234</v>
      </c>
      <c r="I2959" s="29" t="s">
        <v>3341</v>
      </c>
      <c r="J2959" s="29" t="s">
        <v>3342</v>
      </c>
      <c r="K2959" s="29" t="s">
        <v>3348</v>
      </c>
      <c r="L2959" s="29" t="s">
        <v>3115</v>
      </c>
      <c r="M2959" s="29" t="s">
        <v>3360</v>
      </c>
      <c r="N2959" s="29" t="s">
        <v>3361</v>
      </c>
      <c r="O2959" s="29" t="s">
        <v>3364</v>
      </c>
      <c r="P2959" s="29" t="s">
        <v>3365</v>
      </c>
      <c r="Q2959" s="29" t="s">
        <v>3209</v>
      </c>
      <c r="R2959" s="29" t="s">
        <v>3210</v>
      </c>
      <c r="S2959" s="29" t="s">
        <v>3098</v>
      </c>
      <c r="T2959" s="29"/>
      <c r="U2959" s="30">
        <v>2300</v>
      </c>
      <c r="V2959" s="30">
        <v>2300</v>
      </c>
      <c r="W2959" s="30">
        <v>2300</v>
      </c>
      <c r="X2959" s="30">
        <v>2300</v>
      </c>
      <c r="Y2959" s="30">
        <v>2300</v>
      </c>
      <c r="Z2959" s="30">
        <v>2300</v>
      </c>
      <c r="AA2959" s="30">
        <v>1900</v>
      </c>
      <c r="AB2959" s="30">
        <v>1900</v>
      </c>
      <c r="AC2959" s="30">
        <v>1900</v>
      </c>
      <c r="AD2959" s="30">
        <v>1900</v>
      </c>
      <c r="AE2959" s="30">
        <v>1900</v>
      </c>
      <c r="AF2959" s="30">
        <v>1900</v>
      </c>
    </row>
    <row r="2960" spans="1:32" x14ac:dyDescent="0.45">
      <c r="A2960" s="29" t="s">
        <v>49</v>
      </c>
      <c r="B2960" s="29" t="s">
        <v>1010</v>
      </c>
      <c r="C2960" s="29" t="s">
        <v>3211</v>
      </c>
      <c r="D2960" s="29" t="s">
        <v>3212</v>
      </c>
      <c r="E2960" s="29" t="s">
        <v>3612</v>
      </c>
      <c r="F2960" s="29" t="s">
        <v>3613</v>
      </c>
      <c r="G2960" s="29" t="s">
        <v>3233</v>
      </c>
      <c r="H2960" s="29" t="s">
        <v>3234</v>
      </c>
      <c r="I2960" s="29" t="s">
        <v>3341</v>
      </c>
      <c r="J2960" s="29" t="s">
        <v>3342</v>
      </c>
      <c r="K2960" s="29" t="s">
        <v>3348</v>
      </c>
      <c r="L2960" s="29" t="s">
        <v>3115</v>
      </c>
      <c r="M2960" s="29" t="s">
        <v>3360</v>
      </c>
      <c r="N2960" s="29" t="s">
        <v>3361</v>
      </c>
      <c r="O2960" s="29" t="s">
        <v>3472</v>
      </c>
      <c r="P2960" s="29" t="s">
        <v>3473</v>
      </c>
      <c r="Q2960" s="29" t="s">
        <v>3209</v>
      </c>
      <c r="R2960" s="29" t="s">
        <v>3210</v>
      </c>
      <c r="S2960" s="29" t="s">
        <v>3098</v>
      </c>
      <c r="T2960" s="29"/>
      <c r="U2960" s="30">
        <v>2700</v>
      </c>
      <c r="V2960" s="30">
        <v>2700</v>
      </c>
      <c r="W2960" s="30">
        <v>2700</v>
      </c>
      <c r="X2960" s="30">
        <v>2700</v>
      </c>
      <c r="Y2960" s="30">
        <v>2700</v>
      </c>
      <c r="Z2960" s="30">
        <v>2700</v>
      </c>
      <c r="AA2960" s="30">
        <v>2700</v>
      </c>
      <c r="AB2960" s="30">
        <v>0</v>
      </c>
      <c r="AC2960" s="30">
        <v>0</v>
      </c>
      <c r="AD2960" s="30">
        <v>0</v>
      </c>
      <c r="AE2960" s="30">
        <v>0</v>
      </c>
      <c r="AF2960" s="30">
        <v>0</v>
      </c>
    </row>
    <row r="2961" spans="1:32" x14ac:dyDescent="0.45">
      <c r="A2961" s="29" t="s">
        <v>49</v>
      </c>
      <c r="B2961" s="29" t="s">
        <v>1010</v>
      </c>
      <c r="C2961" s="29" t="s">
        <v>3211</v>
      </c>
      <c r="D2961" s="29" t="s">
        <v>3212</v>
      </c>
      <c r="E2961" s="29" t="s">
        <v>3612</v>
      </c>
      <c r="F2961" s="29" t="s">
        <v>3613</v>
      </c>
      <c r="G2961" s="29" t="s">
        <v>3233</v>
      </c>
      <c r="H2961" s="29" t="s">
        <v>3234</v>
      </c>
      <c r="I2961" s="29" t="s">
        <v>3341</v>
      </c>
      <c r="J2961" s="29" t="s">
        <v>3342</v>
      </c>
      <c r="K2961" s="29" t="s">
        <v>3348</v>
      </c>
      <c r="L2961" s="29" t="s">
        <v>3115</v>
      </c>
      <c r="M2961" s="29" t="s">
        <v>3366</v>
      </c>
      <c r="N2961" s="29" t="s">
        <v>3367</v>
      </c>
      <c r="O2961" s="29" t="s">
        <v>3368</v>
      </c>
      <c r="P2961" s="29" t="s">
        <v>3369</v>
      </c>
      <c r="Q2961" s="29" t="s">
        <v>3209</v>
      </c>
      <c r="R2961" s="29" t="s">
        <v>3210</v>
      </c>
      <c r="S2961" s="29" t="s">
        <v>3098</v>
      </c>
      <c r="T2961" s="29"/>
      <c r="U2961" s="30">
        <v>0</v>
      </c>
      <c r="V2961" s="30">
        <v>0</v>
      </c>
      <c r="W2961" s="30">
        <v>0</v>
      </c>
      <c r="X2961" s="30">
        <v>0</v>
      </c>
      <c r="Y2961" s="30">
        <v>0</v>
      </c>
      <c r="Z2961" s="30">
        <v>0</v>
      </c>
      <c r="AA2961" s="30">
        <v>0</v>
      </c>
      <c r="AB2961" s="30">
        <v>0</v>
      </c>
      <c r="AC2961" s="30">
        <v>0</v>
      </c>
      <c r="AD2961" s="30">
        <v>0</v>
      </c>
      <c r="AE2961" s="30">
        <v>2728</v>
      </c>
      <c r="AF2961" s="30">
        <v>0</v>
      </c>
    </row>
    <row r="2962" spans="1:32" x14ac:dyDescent="0.45">
      <c r="A2962" s="29" t="s">
        <v>49</v>
      </c>
      <c r="B2962" s="29" t="s">
        <v>1010</v>
      </c>
      <c r="C2962" s="29" t="s">
        <v>3211</v>
      </c>
      <c r="D2962" s="29" t="s">
        <v>3212</v>
      </c>
      <c r="E2962" s="29" t="s">
        <v>3612</v>
      </c>
      <c r="F2962" s="29" t="s">
        <v>3613</v>
      </c>
      <c r="G2962" s="29" t="s">
        <v>3233</v>
      </c>
      <c r="H2962" s="29" t="s">
        <v>3234</v>
      </c>
      <c r="I2962" s="29" t="s">
        <v>3341</v>
      </c>
      <c r="J2962" s="29" t="s">
        <v>3342</v>
      </c>
      <c r="K2962" s="29" t="s">
        <v>3348</v>
      </c>
      <c r="L2962" s="29" t="s">
        <v>3115</v>
      </c>
      <c r="M2962" s="29" t="s">
        <v>3366</v>
      </c>
      <c r="N2962" s="29" t="s">
        <v>3367</v>
      </c>
      <c r="O2962" s="29" t="s">
        <v>3370</v>
      </c>
      <c r="P2962" s="29" t="s">
        <v>3371</v>
      </c>
      <c r="Q2962" s="29" t="s">
        <v>3209</v>
      </c>
      <c r="R2962" s="29" t="s">
        <v>3210</v>
      </c>
      <c r="S2962" s="29" t="s">
        <v>3098</v>
      </c>
      <c r="T2962" s="29"/>
      <c r="U2962" s="30">
        <v>618359.54</v>
      </c>
      <c r="V2962" s="30">
        <v>606387.30099999998</v>
      </c>
      <c r="W2962" s="30">
        <v>617802.32299999997</v>
      </c>
      <c r="X2962" s="30">
        <v>644398.32999999996</v>
      </c>
      <c r="Y2962" s="30">
        <v>653972.32999999996</v>
      </c>
      <c r="Z2962" s="30">
        <v>692031.06799999997</v>
      </c>
      <c r="AA2962" s="30">
        <v>588138.71100000001</v>
      </c>
      <c r="AB2962" s="30">
        <v>477843.14299999998</v>
      </c>
      <c r="AC2962" s="30">
        <v>465630.71100000001</v>
      </c>
      <c r="AD2962" s="30">
        <v>470396.71100000001</v>
      </c>
      <c r="AE2962" s="30">
        <v>461004.03600000002</v>
      </c>
      <c r="AF2962" s="30">
        <v>474931.674</v>
      </c>
    </row>
    <row r="2963" spans="1:32" x14ac:dyDescent="0.45">
      <c r="A2963" s="29" t="s">
        <v>49</v>
      </c>
      <c r="B2963" s="29" t="s">
        <v>1010</v>
      </c>
      <c r="C2963" s="29" t="s">
        <v>3211</v>
      </c>
      <c r="D2963" s="29" t="s">
        <v>3212</v>
      </c>
      <c r="E2963" s="29" t="s">
        <v>3612</v>
      </c>
      <c r="F2963" s="29" t="s">
        <v>3613</v>
      </c>
      <c r="G2963" s="29" t="s">
        <v>3233</v>
      </c>
      <c r="H2963" s="29" t="s">
        <v>3234</v>
      </c>
      <c r="I2963" s="29" t="s">
        <v>3341</v>
      </c>
      <c r="J2963" s="29" t="s">
        <v>3342</v>
      </c>
      <c r="K2963" s="29" t="s">
        <v>3474</v>
      </c>
      <c r="L2963" s="29" t="s">
        <v>3116</v>
      </c>
      <c r="M2963" s="29" t="s">
        <v>3475</v>
      </c>
      <c r="N2963" s="29" t="s">
        <v>3476</v>
      </c>
      <c r="O2963" s="29" t="s">
        <v>3477</v>
      </c>
      <c r="P2963" s="29" t="s">
        <v>3476</v>
      </c>
      <c r="Q2963" s="29" t="s">
        <v>3209</v>
      </c>
      <c r="R2963" s="29" t="s">
        <v>3210</v>
      </c>
      <c r="S2963" s="29" t="s">
        <v>3098</v>
      </c>
      <c r="T2963" s="29"/>
      <c r="U2963" s="30">
        <v>0</v>
      </c>
      <c r="V2963" s="30">
        <v>0</v>
      </c>
      <c r="W2963" s="30">
        <v>0</v>
      </c>
      <c r="X2963" s="30">
        <v>0</v>
      </c>
      <c r="Y2963" s="30">
        <v>0</v>
      </c>
      <c r="Z2963" s="30">
        <v>200</v>
      </c>
      <c r="AA2963" s="30">
        <v>0</v>
      </c>
      <c r="AB2963" s="30">
        <v>0</v>
      </c>
      <c r="AC2963" s="30">
        <v>0</v>
      </c>
      <c r="AD2963" s="30">
        <v>0</v>
      </c>
      <c r="AE2963" s="30">
        <v>0</v>
      </c>
      <c r="AF2963" s="30">
        <v>0</v>
      </c>
    </row>
    <row r="2964" spans="1:32" x14ac:dyDescent="0.45">
      <c r="A2964" s="29" t="s">
        <v>49</v>
      </c>
      <c r="B2964" s="29" t="s">
        <v>1010</v>
      </c>
      <c r="C2964" s="29" t="s">
        <v>3211</v>
      </c>
      <c r="D2964" s="29" t="s">
        <v>3212</v>
      </c>
      <c r="E2964" s="29" t="s">
        <v>3612</v>
      </c>
      <c r="F2964" s="29" t="s">
        <v>3613</v>
      </c>
      <c r="G2964" s="29" t="s">
        <v>3233</v>
      </c>
      <c r="H2964" s="29" t="s">
        <v>3234</v>
      </c>
      <c r="I2964" s="29" t="s">
        <v>3341</v>
      </c>
      <c r="J2964" s="29" t="s">
        <v>3342</v>
      </c>
      <c r="K2964" s="29" t="s">
        <v>3474</v>
      </c>
      <c r="L2964" s="29" t="s">
        <v>3116</v>
      </c>
      <c r="M2964" s="29" t="s">
        <v>3488</v>
      </c>
      <c r="N2964" s="29" t="s">
        <v>3489</v>
      </c>
      <c r="O2964" s="29" t="s">
        <v>3514</v>
      </c>
      <c r="P2964" s="29" t="s">
        <v>3515</v>
      </c>
      <c r="Q2964" s="29" t="s">
        <v>3209</v>
      </c>
      <c r="R2964" s="29" t="s">
        <v>3210</v>
      </c>
      <c r="S2964" s="29" t="s">
        <v>3098</v>
      </c>
      <c r="T2964" s="29"/>
      <c r="U2964" s="30">
        <v>3000</v>
      </c>
      <c r="V2964" s="30">
        <v>3000</v>
      </c>
      <c r="W2964" s="30">
        <v>3000</v>
      </c>
      <c r="X2964" s="30">
        <v>3000</v>
      </c>
      <c r="Y2964" s="30">
        <v>3000</v>
      </c>
      <c r="Z2964" s="30">
        <v>3000</v>
      </c>
      <c r="AA2964" s="30">
        <v>3000</v>
      </c>
      <c r="AB2964" s="30">
        <v>3000</v>
      </c>
      <c r="AC2964" s="30">
        <v>3000</v>
      </c>
      <c r="AD2964" s="30">
        <v>3000</v>
      </c>
      <c r="AE2964" s="30">
        <v>3000</v>
      </c>
      <c r="AF2964" s="30">
        <v>3000</v>
      </c>
    </row>
    <row r="2965" spans="1:32" x14ac:dyDescent="0.45">
      <c r="A2965" s="29" t="s">
        <v>49</v>
      </c>
      <c r="B2965" s="29" t="s">
        <v>1010</v>
      </c>
      <c r="C2965" s="29" t="s">
        <v>3211</v>
      </c>
      <c r="D2965" s="29" t="s">
        <v>3212</v>
      </c>
      <c r="E2965" s="29" t="s">
        <v>3612</v>
      </c>
      <c r="F2965" s="29" t="s">
        <v>3613</v>
      </c>
      <c r="G2965" s="29" t="s">
        <v>3233</v>
      </c>
      <c r="H2965" s="29" t="s">
        <v>3234</v>
      </c>
      <c r="I2965" s="29" t="s">
        <v>3341</v>
      </c>
      <c r="J2965" s="29" t="s">
        <v>3342</v>
      </c>
      <c r="K2965" s="29" t="s">
        <v>3474</v>
      </c>
      <c r="L2965" s="29" t="s">
        <v>3116</v>
      </c>
      <c r="M2965" s="29" t="s">
        <v>3488</v>
      </c>
      <c r="N2965" s="29" t="s">
        <v>3489</v>
      </c>
      <c r="O2965" s="29" t="s">
        <v>3490</v>
      </c>
      <c r="P2965" s="29" t="s">
        <v>3491</v>
      </c>
      <c r="Q2965" s="29" t="s">
        <v>3209</v>
      </c>
      <c r="R2965" s="29" t="s">
        <v>3210</v>
      </c>
      <c r="S2965" s="29" t="s">
        <v>3098</v>
      </c>
      <c r="T2965" s="29"/>
      <c r="U2965" s="30">
        <v>34804.095999999998</v>
      </c>
      <c r="V2965" s="30">
        <v>34804.095999999998</v>
      </c>
      <c r="W2965" s="30">
        <v>34804.095999999998</v>
      </c>
      <c r="X2965" s="30">
        <v>34804.095999999998</v>
      </c>
      <c r="Y2965" s="30">
        <v>34804.095999999998</v>
      </c>
      <c r="Z2965" s="30">
        <v>34804.095999999998</v>
      </c>
      <c r="AA2965" s="30">
        <v>34804.095999999998</v>
      </c>
      <c r="AB2965" s="30">
        <v>34804.095999999998</v>
      </c>
      <c r="AC2965" s="30">
        <v>34804.095999999998</v>
      </c>
      <c r="AD2965" s="30">
        <v>22050</v>
      </c>
      <c r="AE2965" s="30">
        <v>37610</v>
      </c>
      <c r="AF2965" s="30">
        <v>37610</v>
      </c>
    </row>
    <row r="2966" spans="1:32" x14ac:dyDescent="0.45">
      <c r="A2966" s="29" t="s">
        <v>49</v>
      </c>
      <c r="B2966" s="29" t="s">
        <v>1010</v>
      </c>
      <c r="C2966" s="29" t="s">
        <v>3211</v>
      </c>
      <c r="D2966" s="29" t="s">
        <v>3212</v>
      </c>
      <c r="E2966" s="29" t="s">
        <v>3612</v>
      </c>
      <c r="F2966" s="29" t="s">
        <v>3613</v>
      </c>
      <c r="G2966" s="29" t="s">
        <v>3233</v>
      </c>
      <c r="H2966" s="29" t="s">
        <v>3234</v>
      </c>
      <c r="I2966" s="29" t="s">
        <v>3341</v>
      </c>
      <c r="J2966" s="29" t="s">
        <v>3342</v>
      </c>
      <c r="K2966" s="29" t="s">
        <v>3474</v>
      </c>
      <c r="L2966" s="29" t="s">
        <v>3116</v>
      </c>
      <c r="M2966" s="29" t="s">
        <v>3488</v>
      </c>
      <c r="N2966" s="29" t="s">
        <v>3489</v>
      </c>
      <c r="O2966" s="29" t="s">
        <v>3627</v>
      </c>
      <c r="P2966" s="29" t="s">
        <v>3628</v>
      </c>
      <c r="Q2966" s="29" t="s">
        <v>3209</v>
      </c>
      <c r="R2966" s="29" t="s">
        <v>3210</v>
      </c>
      <c r="S2966" s="29" t="s">
        <v>3098</v>
      </c>
      <c r="T2966" s="29"/>
      <c r="U2966" s="30">
        <v>0</v>
      </c>
      <c r="V2966" s="30">
        <v>0</v>
      </c>
      <c r="W2966" s="30">
        <v>0</v>
      </c>
      <c r="X2966" s="30">
        <v>0</v>
      </c>
      <c r="Y2966" s="30">
        <v>0</v>
      </c>
      <c r="Z2966" s="30">
        <v>210</v>
      </c>
      <c r="AA2966" s="30">
        <v>0</v>
      </c>
      <c r="AB2966" s="30">
        <v>0</v>
      </c>
      <c r="AC2966" s="30">
        <v>0</v>
      </c>
      <c r="AD2966" s="30">
        <v>0</v>
      </c>
      <c r="AE2966" s="30">
        <v>0</v>
      </c>
      <c r="AF2966" s="30">
        <v>0</v>
      </c>
    </row>
    <row r="2967" spans="1:32" x14ac:dyDescent="0.45">
      <c r="A2967" s="29" t="s">
        <v>231</v>
      </c>
      <c r="B2967" s="29" t="s">
        <v>232</v>
      </c>
      <c r="C2967" s="29" t="s">
        <v>3299</v>
      </c>
      <c r="D2967" s="29" t="s">
        <v>3300</v>
      </c>
      <c r="E2967" s="29" t="s">
        <v>3538</v>
      </c>
      <c r="F2967" s="29" t="s">
        <v>3539</v>
      </c>
      <c r="G2967" s="29" t="s">
        <v>3200</v>
      </c>
      <c r="H2967" s="29" t="s">
        <v>3201</v>
      </c>
      <c r="I2967" s="29" t="s">
        <v>3202</v>
      </c>
      <c r="J2967" s="29" t="s">
        <v>3203</v>
      </c>
      <c r="K2967" s="29" t="s">
        <v>3204</v>
      </c>
      <c r="L2967" s="29" t="s">
        <v>3109</v>
      </c>
      <c r="M2967" s="29" t="s">
        <v>3378</v>
      </c>
      <c r="N2967" s="29" t="s">
        <v>3379</v>
      </c>
      <c r="O2967" s="29" t="s">
        <v>3380</v>
      </c>
      <c r="P2967" s="29" t="s">
        <v>3381</v>
      </c>
      <c r="Q2967" s="29" t="s">
        <v>3209</v>
      </c>
      <c r="R2967" s="29" t="s">
        <v>3210</v>
      </c>
      <c r="S2967" s="29" t="s">
        <v>3098</v>
      </c>
      <c r="T2967" s="29"/>
      <c r="U2967" s="30">
        <v>3620</v>
      </c>
      <c r="V2967" s="30">
        <v>3620</v>
      </c>
      <c r="W2967" s="30">
        <v>3620</v>
      </c>
      <c r="X2967" s="30">
        <v>3620</v>
      </c>
      <c r="Y2967" s="30">
        <v>3620</v>
      </c>
      <c r="Z2967" s="30">
        <v>3620</v>
      </c>
      <c r="AA2967" s="30">
        <v>3620</v>
      </c>
      <c r="AB2967" s="30">
        <v>3620</v>
      </c>
      <c r="AC2967" s="30">
        <v>3620</v>
      </c>
      <c r="AD2967" s="30">
        <v>3620</v>
      </c>
      <c r="AE2967" s="30">
        <v>0</v>
      </c>
      <c r="AF2967" s="30">
        <v>0</v>
      </c>
    </row>
    <row r="2968" spans="1:32" x14ac:dyDescent="0.45">
      <c r="A2968" s="29" t="s">
        <v>231</v>
      </c>
      <c r="B2968" s="29" t="s">
        <v>232</v>
      </c>
      <c r="C2968" s="29" t="s">
        <v>3299</v>
      </c>
      <c r="D2968" s="29" t="s">
        <v>3300</v>
      </c>
      <c r="E2968" s="29" t="s">
        <v>3538</v>
      </c>
      <c r="F2968" s="29" t="s">
        <v>3539</v>
      </c>
      <c r="G2968" s="29" t="s">
        <v>3200</v>
      </c>
      <c r="H2968" s="29" t="s">
        <v>3201</v>
      </c>
      <c r="I2968" s="29" t="s">
        <v>3202</v>
      </c>
      <c r="J2968" s="29" t="s">
        <v>3203</v>
      </c>
      <c r="K2968" s="29" t="s">
        <v>3221</v>
      </c>
      <c r="L2968" s="29" t="s">
        <v>3113</v>
      </c>
      <c r="M2968" s="29" t="s">
        <v>3222</v>
      </c>
      <c r="N2968" s="29" t="s">
        <v>3223</v>
      </c>
      <c r="O2968" s="29" t="s">
        <v>3224</v>
      </c>
      <c r="P2968" s="29" t="s">
        <v>3225</v>
      </c>
      <c r="Q2968" s="29" t="s">
        <v>3209</v>
      </c>
      <c r="R2968" s="29" t="s">
        <v>3210</v>
      </c>
      <c r="S2968" s="29" t="s">
        <v>3098</v>
      </c>
      <c r="T2968" s="29"/>
      <c r="U2968" s="30">
        <v>82024</v>
      </c>
      <c r="V2968" s="30">
        <v>79437</v>
      </c>
      <c r="W2968" s="30">
        <v>78003</v>
      </c>
      <c r="X2968" s="30">
        <v>77282</v>
      </c>
      <c r="Y2968" s="30">
        <v>73165</v>
      </c>
      <c r="Z2968" s="30">
        <v>78914</v>
      </c>
      <c r="AA2968" s="30">
        <v>87025</v>
      </c>
      <c r="AB2968" s="30">
        <v>72131</v>
      </c>
      <c r="AC2968" s="30">
        <v>86106</v>
      </c>
      <c r="AD2968" s="30">
        <v>82934</v>
      </c>
      <c r="AE2968" s="30">
        <v>82249</v>
      </c>
      <c r="AF2968" s="30">
        <v>79819</v>
      </c>
    </row>
    <row r="2969" spans="1:32" x14ac:dyDescent="0.45">
      <c r="A2969" s="29" t="s">
        <v>231</v>
      </c>
      <c r="B2969" s="29" t="s">
        <v>232</v>
      </c>
      <c r="C2969" s="29" t="s">
        <v>3299</v>
      </c>
      <c r="D2969" s="29" t="s">
        <v>3300</v>
      </c>
      <c r="E2969" s="29" t="s">
        <v>3538</v>
      </c>
      <c r="F2969" s="29" t="s">
        <v>3539</v>
      </c>
      <c r="G2969" s="29" t="s">
        <v>3200</v>
      </c>
      <c r="H2969" s="29" t="s">
        <v>3201</v>
      </c>
      <c r="I2969" s="29" t="s">
        <v>3226</v>
      </c>
      <c r="J2969" s="29" t="s">
        <v>3227</v>
      </c>
      <c r="K2969" s="29" t="s">
        <v>3228</v>
      </c>
      <c r="L2969" s="29" t="s">
        <v>3111</v>
      </c>
      <c r="M2969" s="29" t="s">
        <v>3229</v>
      </c>
      <c r="N2969" s="29" t="s">
        <v>3230</v>
      </c>
      <c r="O2969" s="29" t="s">
        <v>3231</v>
      </c>
      <c r="P2969" s="29" t="s">
        <v>3232</v>
      </c>
      <c r="Q2969" s="29" t="s">
        <v>3209</v>
      </c>
      <c r="R2969" s="29" t="s">
        <v>3210</v>
      </c>
      <c r="S2969" s="29" t="s">
        <v>3098</v>
      </c>
      <c r="T2969" s="29"/>
      <c r="U2969" s="30">
        <v>0</v>
      </c>
      <c r="V2969" s="30">
        <v>0</v>
      </c>
      <c r="W2969" s="30">
        <v>0</v>
      </c>
      <c r="X2969" s="30">
        <v>0</v>
      </c>
      <c r="Y2969" s="30">
        <v>0</v>
      </c>
      <c r="Z2969" s="30">
        <v>180</v>
      </c>
      <c r="AA2969" s="30">
        <v>0</v>
      </c>
      <c r="AB2969" s="30">
        <v>0</v>
      </c>
      <c r="AC2969" s="30">
        <v>0</v>
      </c>
      <c r="AD2969" s="30">
        <v>0</v>
      </c>
      <c r="AE2969" s="30">
        <v>0</v>
      </c>
      <c r="AF2969" s="30">
        <v>0</v>
      </c>
    </row>
    <row r="2970" spans="1:32" x14ac:dyDescent="0.45">
      <c r="A2970" s="29" t="s">
        <v>231</v>
      </c>
      <c r="B2970" s="29" t="s">
        <v>232</v>
      </c>
      <c r="C2970" s="29" t="s">
        <v>3299</v>
      </c>
      <c r="D2970" s="29" t="s">
        <v>3300</v>
      </c>
      <c r="E2970" s="29" t="s">
        <v>3538</v>
      </c>
      <c r="F2970" s="29" t="s">
        <v>3539</v>
      </c>
      <c r="G2970" s="29" t="s">
        <v>3233</v>
      </c>
      <c r="H2970" s="29" t="s">
        <v>3234</v>
      </c>
      <c r="I2970" s="29" t="s">
        <v>3262</v>
      </c>
      <c r="J2970" s="29" t="s">
        <v>3263</v>
      </c>
      <c r="K2970" s="29" t="s">
        <v>3264</v>
      </c>
      <c r="L2970" s="29" t="s">
        <v>3103</v>
      </c>
      <c r="M2970" s="29" t="s">
        <v>3265</v>
      </c>
      <c r="N2970" s="29" t="s">
        <v>3266</v>
      </c>
      <c r="O2970" s="29" t="s">
        <v>3267</v>
      </c>
      <c r="P2970" s="29" t="s">
        <v>3268</v>
      </c>
      <c r="Q2970" s="29" t="s">
        <v>3209</v>
      </c>
      <c r="R2970" s="29" t="s">
        <v>3210</v>
      </c>
      <c r="S2970" s="29" t="s">
        <v>3098</v>
      </c>
      <c r="T2970" s="29"/>
      <c r="U2970" s="30">
        <v>10400</v>
      </c>
      <c r="V2970" s="30">
        <v>10400</v>
      </c>
      <c r="W2970" s="30">
        <v>10400</v>
      </c>
      <c r="X2970" s="30">
        <v>10400</v>
      </c>
      <c r="Y2970" s="30">
        <v>10400</v>
      </c>
      <c r="Z2970" s="30">
        <v>10400</v>
      </c>
      <c r="AA2970" s="30">
        <v>10400</v>
      </c>
      <c r="AB2970" s="30">
        <v>10400</v>
      </c>
      <c r="AC2970" s="30">
        <v>10400</v>
      </c>
      <c r="AD2970" s="30">
        <v>10400</v>
      </c>
      <c r="AE2970" s="30">
        <v>10400</v>
      </c>
      <c r="AF2970" s="30">
        <v>10400</v>
      </c>
    </row>
    <row r="2971" spans="1:32" x14ac:dyDescent="0.45">
      <c r="A2971" s="29" t="s">
        <v>231</v>
      </c>
      <c r="B2971" s="29" t="s">
        <v>232</v>
      </c>
      <c r="C2971" s="29" t="s">
        <v>3299</v>
      </c>
      <c r="D2971" s="29" t="s">
        <v>3300</v>
      </c>
      <c r="E2971" s="29" t="s">
        <v>3538</v>
      </c>
      <c r="F2971" s="29" t="s">
        <v>3539</v>
      </c>
      <c r="G2971" s="29" t="s">
        <v>3233</v>
      </c>
      <c r="H2971" s="29" t="s">
        <v>3234</v>
      </c>
      <c r="I2971" s="29" t="s">
        <v>3262</v>
      </c>
      <c r="J2971" s="29" t="s">
        <v>3263</v>
      </c>
      <c r="K2971" s="29" t="s">
        <v>3264</v>
      </c>
      <c r="L2971" s="29" t="s">
        <v>3103</v>
      </c>
      <c r="M2971" s="29" t="s">
        <v>3265</v>
      </c>
      <c r="N2971" s="29" t="s">
        <v>3266</v>
      </c>
      <c r="O2971" s="29" t="s">
        <v>3269</v>
      </c>
      <c r="P2971" s="29" t="s">
        <v>3270</v>
      </c>
      <c r="Q2971" s="29" t="s">
        <v>3209</v>
      </c>
      <c r="R2971" s="29" t="s">
        <v>3210</v>
      </c>
      <c r="S2971" s="29" t="s">
        <v>3098</v>
      </c>
      <c r="T2971" s="29"/>
      <c r="U2971" s="30">
        <v>0</v>
      </c>
      <c r="V2971" s="30">
        <v>0</v>
      </c>
      <c r="W2971" s="30">
        <v>117</v>
      </c>
      <c r="X2971" s="30">
        <v>0</v>
      </c>
      <c r="Y2971" s="30">
        <v>0</v>
      </c>
      <c r="Z2971" s="30">
        <v>0</v>
      </c>
      <c r="AA2971" s="30">
        <v>39</v>
      </c>
      <c r="AB2971" s="30">
        <v>0</v>
      </c>
      <c r="AC2971" s="30">
        <v>166</v>
      </c>
      <c r="AD2971" s="30">
        <v>312</v>
      </c>
      <c r="AE2971" s="30">
        <v>0</v>
      </c>
      <c r="AF2971" s="30">
        <v>0</v>
      </c>
    </row>
    <row r="2972" spans="1:32" x14ac:dyDescent="0.45">
      <c r="A2972" s="29" t="s">
        <v>231</v>
      </c>
      <c r="B2972" s="29" t="s">
        <v>232</v>
      </c>
      <c r="C2972" s="29" t="s">
        <v>3299</v>
      </c>
      <c r="D2972" s="29" t="s">
        <v>3300</v>
      </c>
      <c r="E2972" s="29" t="s">
        <v>3538</v>
      </c>
      <c r="F2972" s="29" t="s">
        <v>3539</v>
      </c>
      <c r="G2972" s="29" t="s">
        <v>3233</v>
      </c>
      <c r="H2972" s="29" t="s">
        <v>3234</v>
      </c>
      <c r="I2972" s="29" t="s">
        <v>3262</v>
      </c>
      <c r="J2972" s="29" t="s">
        <v>3263</v>
      </c>
      <c r="K2972" s="29" t="s">
        <v>3264</v>
      </c>
      <c r="L2972" s="29" t="s">
        <v>3103</v>
      </c>
      <c r="M2972" s="29" t="s">
        <v>3265</v>
      </c>
      <c r="N2972" s="29" t="s">
        <v>3266</v>
      </c>
      <c r="O2972" s="29" t="s">
        <v>3271</v>
      </c>
      <c r="P2972" s="29" t="s">
        <v>3272</v>
      </c>
      <c r="Q2972" s="29" t="s">
        <v>3209</v>
      </c>
      <c r="R2972" s="29" t="s">
        <v>3210</v>
      </c>
      <c r="S2972" s="29" t="s">
        <v>3098</v>
      </c>
      <c r="T2972" s="29"/>
      <c r="U2972" s="30">
        <v>58</v>
      </c>
      <c r="V2972" s="30">
        <v>638</v>
      </c>
      <c r="W2972" s="30">
        <v>0</v>
      </c>
      <c r="X2972" s="30">
        <v>0</v>
      </c>
      <c r="Y2972" s="30">
        <v>333</v>
      </c>
      <c r="Z2972" s="30">
        <v>609</v>
      </c>
      <c r="AA2972" s="30">
        <v>0</v>
      </c>
      <c r="AB2972" s="30">
        <v>667</v>
      </c>
      <c r="AC2972" s="30">
        <v>72</v>
      </c>
      <c r="AD2972" s="30">
        <v>29</v>
      </c>
      <c r="AE2972" s="30">
        <v>275</v>
      </c>
      <c r="AF2972" s="30">
        <v>0</v>
      </c>
    </row>
    <row r="2973" spans="1:32" x14ac:dyDescent="0.45">
      <c r="A2973" s="29" t="s">
        <v>231</v>
      </c>
      <c r="B2973" s="29" t="s">
        <v>232</v>
      </c>
      <c r="C2973" s="29" t="s">
        <v>3299</v>
      </c>
      <c r="D2973" s="29" t="s">
        <v>3300</v>
      </c>
      <c r="E2973" s="29" t="s">
        <v>3538</v>
      </c>
      <c r="F2973" s="29" t="s">
        <v>3539</v>
      </c>
      <c r="G2973" s="29" t="s">
        <v>3233</v>
      </c>
      <c r="H2973" s="29" t="s">
        <v>3234</v>
      </c>
      <c r="I2973" s="29" t="s">
        <v>3262</v>
      </c>
      <c r="J2973" s="29" t="s">
        <v>3263</v>
      </c>
      <c r="K2973" s="29" t="s">
        <v>3264</v>
      </c>
      <c r="L2973" s="29" t="s">
        <v>3103</v>
      </c>
      <c r="M2973" s="29" t="s">
        <v>3265</v>
      </c>
      <c r="N2973" s="29" t="s">
        <v>3266</v>
      </c>
      <c r="O2973" s="29" t="s">
        <v>3273</v>
      </c>
      <c r="P2973" s="29" t="s">
        <v>3274</v>
      </c>
      <c r="Q2973" s="29" t="s">
        <v>3209</v>
      </c>
      <c r="R2973" s="29" t="s">
        <v>3210</v>
      </c>
      <c r="S2973" s="29" t="s">
        <v>3098</v>
      </c>
      <c r="T2973" s="29"/>
      <c r="U2973" s="30">
        <v>156</v>
      </c>
      <c r="V2973" s="30">
        <v>78</v>
      </c>
      <c r="W2973" s="30">
        <v>39</v>
      </c>
      <c r="X2973" s="30">
        <v>0</v>
      </c>
      <c r="Y2973" s="30">
        <v>39</v>
      </c>
      <c r="Z2973" s="30">
        <v>39</v>
      </c>
      <c r="AA2973" s="30">
        <v>39</v>
      </c>
      <c r="AB2973" s="30">
        <v>0</v>
      </c>
      <c r="AC2973" s="30">
        <v>156</v>
      </c>
      <c r="AD2973" s="30">
        <v>195</v>
      </c>
      <c r="AE2973" s="30">
        <v>39</v>
      </c>
      <c r="AF2973" s="30">
        <v>39</v>
      </c>
    </row>
    <row r="2974" spans="1:32" x14ac:dyDescent="0.45">
      <c r="A2974" s="29" t="s">
        <v>231</v>
      </c>
      <c r="B2974" s="29" t="s">
        <v>232</v>
      </c>
      <c r="C2974" s="29" t="s">
        <v>3299</v>
      </c>
      <c r="D2974" s="29" t="s">
        <v>3300</v>
      </c>
      <c r="E2974" s="29" t="s">
        <v>3538</v>
      </c>
      <c r="F2974" s="29" t="s">
        <v>3539</v>
      </c>
      <c r="G2974" s="29" t="s">
        <v>3233</v>
      </c>
      <c r="H2974" s="29" t="s">
        <v>3234</v>
      </c>
      <c r="I2974" s="29" t="s">
        <v>3275</v>
      </c>
      <c r="J2974" s="29" t="s">
        <v>3276</v>
      </c>
      <c r="K2974" s="29" t="s">
        <v>3277</v>
      </c>
      <c r="L2974" s="29" t="s">
        <v>3100</v>
      </c>
      <c r="M2974" s="29" t="s">
        <v>3312</v>
      </c>
      <c r="N2974" s="29" t="s">
        <v>3313</v>
      </c>
      <c r="O2974" s="29" t="s">
        <v>3314</v>
      </c>
      <c r="P2974" s="29" t="s">
        <v>3315</v>
      </c>
      <c r="Q2974" s="29" t="s">
        <v>3209</v>
      </c>
      <c r="R2974" s="29" t="s">
        <v>3210</v>
      </c>
      <c r="S2974" s="29" t="s">
        <v>3098</v>
      </c>
      <c r="T2974" s="29"/>
      <c r="U2974" s="30">
        <v>99900</v>
      </c>
      <c r="V2974" s="30">
        <v>99900</v>
      </c>
      <c r="W2974" s="30">
        <v>99900</v>
      </c>
      <c r="X2974" s="30">
        <v>99900</v>
      </c>
      <c r="Y2974" s="30">
        <v>99900</v>
      </c>
      <c r="Z2974" s="30">
        <v>99900</v>
      </c>
      <c r="AA2974" s="30">
        <v>99900</v>
      </c>
      <c r="AB2974" s="30">
        <v>99900</v>
      </c>
      <c r="AC2974" s="30">
        <v>99900</v>
      </c>
      <c r="AD2974" s="30">
        <v>99900</v>
      </c>
      <c r="AE2974" s="30">
        <v>99900</v>
      </c>
      <c r="AF2974" s="30">
        <v>99900</v>
      </c>
    </row>
    <row r="2975" spans="1:32" x14ac:dyDescent="0.45">
      <c r="A2975" s="29" t="s">
        <v>231</v>
      </c>
      <c r="B2975" s="29" t="s">
        <v>232</v>
      </c>
      <c r="C2975" s="29" t="s">
        <v>3211</v>
      </c>
      <c r="D2975" s="29" t="s">
        <v>3212</v>
      </c>
      <c r="E2975" s="29" t="s">
        <v>3213</v>
      </c>
      <c r="F2975" s="29" t="s">
        <v>982</v>
      </c>
      <c r="G2975" s="29" t="s">
        <v>3233</v>
      </c>
      <c r="H2975" s="29" t="s">
        <v>3234</v>
      </c>
      <c r="I2975" s="29" t="s">
        <v>3341</v>
      </c>
      <c r="J2975" s="29" t="s">
        <v>3342</v>
      </c>
      <c r="K2975" s="29" t="s">
        <v>3474</v>
      </c>
      <c r="L2975" s="29" t="s">
        <v>3116</v>
      </c>
      <c r="M2975" s="29" t="s">
        <v>3488</v>
      </c>
      <c r="N2975" s="29" t="s">
        <v>3489</v>
      </c>
      <c r="O2975" s="29" t="s">
        <v>3490</v>
      </c>
      <c r="P2975" s="29" t="s">
        <v>3491</v>
      </c>
      <c r="Q2975" s="29" t="s">
        <v>3209</v>
      </c>
      <c r="R2975" s="29" t="s">
        <v>3210</v>
      </c>
      <c r="S2975" s="29" t="s">
        <v>3098</v>
      </c>
      <c r="T2975" s="29"/>
      <c r="U2975" s="30">
        <v>12995</v>
      </c>
      <c r="V2975" s="30">
        <v>12995</v>
      </c>
      <c r="W2975" s="30">
        <v>12995</v>
      </c>
      <c r="X2975" s="30">
        <v>12995</v>
      </c>
      <c r="Y2975" s="30">
        <v>12988</v>
      </c>
      <c r="Z2975" s="30">
        <v>0</v>
      </c>
      <c r="AA2975" s="30">
        <v>0</v>
      </c>
      <c r="AB2975" s="30">
        <v>0</v>
      </c>
      <c r="AC2975" s="30">
        <v>0</v>
      </c>
      <c r="AD2975" s="30">
        <v>0</v>
      </c>
      <c r="AE2975" s="30">
        <v>0</v>
      </c>
      <c r="AF2975" s="30">
        <v>0</v>
      </c>
    </row>
    <row r="2976" spans="1:32" x14ac:dyDescent="0.45">
      <c r="A2976" s="29" t="s">
        <v>184</v>
      </c>
      <c r="B2976" s="29" t="s">
        <v>185</v>
      </c>
      <c r="C2976" s="29" t="s">
        <v>3299</v>
      </c>
      <c r="D2976" s="29" t="s">
        <v>3300</v>
      </c>
      <c r="E2976" s="29" t="s">
        <v>3538</v>
      </c>
      <c r="F2976" s="29" t="s">
        <v>3539</v>
      </c>
      <c r="G2976" s="29" t="s">
        <v>3233</v>
      </c>
      <c r="H2976" s="29" t="s">
        <v>3234</v>
      </c>
      <c r="I2976" s="29" t="s">
        <v>3235</v>
      </c>
      <c r="J2976" s="29" t="s">
        <v>3236</v>
      </c>
      <c r="K2976" s="29" t="s">
        <v>3237</v>
      </c>
      <c r="L2976" s="29" t="s">
        <v>3107</v>
      </c>
      <c r="M2976" s="29" t="s">
        <v>3238</v>
      </c>
      <c r="N2976" s="29" t="s">
        <v>3239</v>
      </c>
      <c r="O2976" s="29" t="s">
        <v>3422</v>
      </c>
      <c r="P2976" s="29" t="s">
        <v>3423</v>
      </c>
      <c r="Q2976" s="29" t="s">
        <v>3209</v>
      </c>
      <c r="R2976" s="29" t="s">
        <v>3210</v>
      </c>
      <c r="S2976" s="29" t="s">
        <v>3098</v>
      </c>
      <c r="T2976" s="29"/>
      <c r="U2976" s="30">
        <v>1900</v>
      </c>
      <c r="V2976" s="30">
        <v>1900</v>
      </c>
      <c r="W2976" s="30">
        <v>1900</v>
      </c>
      <c r="X2976" s="30">
        <v>1900</v>
      </c>
      <c r="Y2976" s="30">
        <v>1900</v>
      </c>
      <c r="Z2976" s="30">
        <v>1900</v>
      </c>
      <c r="AA2976" s="30">
        <v>1900</v>
      </c>
      <c r="AB2976" s="30">
        <v>1900</v>
      </c>
      <c r="AC2976" s="30">
        <v>1900</v>
      </c>
      <c r="AD2976" s="30">
        <v>1900</v>
      </c>
      <c r="AE2976" s="30">
        <v>1900</v>
      </c>
      <c r="AF2976" s="30">
        <v>1900</v>
      </c>
    </row>
    <row r="2977" spans="1:32" x14ac:dyDescent="0.45">
      <c r="A2977" s="29" t="s">
        <v>184</v>
      </c>
      <c r="B2977" s="29" t="s">
        <v>185</v>
      </c>
      <c r="C2977" s="29" t="s">
        <v>3299</v>
      </c>
      <c r="D2977" s="29" t="s">
        <v>3300</v>
      </c>
      <c r="E2977" s="29" t="s">
        <v>3538</v>
      </c>
      <c r="F2977" s="29" t="s">
        <v>3539</v>
      </c>
      <c r="G2977" s="29" t="s">
        <v>3233</v>
      </c>
      <c r="H2977" s="29" t="s">
        <v>3234</v>
      </c>
      <c r="I2977" s="29" t="s">
        <v>3262</v>
      </c>
      <c r="J2977" s="29" t="s">
        <v>3263</v>
      </c>
      <c r="K2977" s="29" t="s">
        <v>3264</v>
      </c>
      <c r="L2977" s="29" t="s">
        <v>3103</v>
      </c>
      <c r="M2977" s="29" t="s">
        <v>3265</v>
      </c>
      <c r="N2977" s="29" t="s">
        <v>3266</v>
      </c>
      <c r="O2977" s="29" t="s">
        <v>3267</v>
      </c>
      <c r="P2977" s="29" t="s">
        <v>3268</v>
      </c>
      <c r="Q2977" s="29" t="s">
        <v>3209</v>
      </c>
      <c r="R2977" s="29" t="s">
        <v>3210</v>
      </c>
      <c r="S2977" s="29" t="s">
        <v>3098</v>
      </c>
      <c r="T2977" s="29"/>
      <c r="U2977" s="30">
        <v>10400</v>
      </c>
      <c r="V2977" s="30">
        <v>10400</v>
      </c>
      <c r="W2977" s="30">
        <v>10400</v>
      </c>
      <c r="X2977" s="30">
        <v>10400</v>
      </c>
      <c r="Y2977" s="30">
        <v>10400</v>
      </c>
      <c r="Z2977" s="30">
        <v>10400</v>
      </c>
      <c r="AA2977" s="30">
        <v>10400</v>
      </c>
      <c r="AB2977" s="30">
        <v>10400</v>
      </c>
      <c r="AC2977" s="30">
        <v>10400</v>
      </c>
      <c r="AD2977" s="30">
        <v>10400</v>
      </c>
      <c r="AE2977" s="30">
        <v>10400</v>
      </c>
      <c r="AF2977" s="30">
        <v>10400</v>
      </c>
    </row>
    <row r="2978" spans="1:32" x14ac:dyDescent="0.45">
      <c r="A2978" s="29" t="s">
        <v>184</v>
      </c>
      <c r="B2978" s="29" t="s">
        <v>185</v>
      </c>
      <c r="C2978" s="29" t="s">
        <v>3299</v>
      </c>
      <c r="D2978" s="29" t="s">
        <v>3300</v>
      </c>
      <c r="E2978" s="29" t="s">
        <v>3538</v>
      </c>
      <c r="F2978" s="29" t="s">
        <v>3539</v>
      </c>
      <c r="G2978" s="29" t="s">
        <v>3233</v>
      </c>
      <c r="H2978" s="29" t="s">
        <v>3234</v>
      </c>
      <c r="I2978" s="29" t="s">
        <v>3262</v>
      </c>
      <c r="J2978" s="29" t="s">
        <v>3263</v>
      </c>
      <c r="K2978" s="29" t="s">
        <v>3264</v>
      </c>
      <c r="L2978" s="29" t="s">
        <v>3103</v>
      </c>
      <c r="M2978" s="29" t="s">
        <v>3265</v>
      </c>
      <c r="N2978" s="29" t="s">
        <v>3266</v>
      </c>
      <c r="O2978" s="29" t="s">
        <v>3271</v>
      </c>
      <c r="P2978" s="29" t="s">
        <v>3272</v>
      </c>
      <c r="Q2978" s="29" t="s">
        <v>3209</v>
      </c>
      <c r="R2978" s="29" t="s">
        <v>3210</v>
      </c>
      <c r="S2978" s="29" t="s">
        <v>3098</v>
      </c>
      <c r="T2978" s="29"/>
      <c r="U2978" s="30">
        <v>1305</v>
      </c>
      <c r="V2978" s="30">
        <v>812</v>
      </c>
      <c r="W2978" s="30">
        <v>2305</v>
      </c>
      <c r="X2978" s="30">
        <v>2610</v>
      </c>
      <c r="Y2978" s="30">
        <v>2755</v>
      </c>
      <c r="Z2978" s="30">
        <v>2624</v>
      </c>
      <c r="AA2978" s="30">
        <v>1986</v>
      </c>
      <c r="AB2978" s="30">
        <v>1885</v>
      </c>
      <c r="AC2978" s="30">
        <v>1443</v>
      </c>
      <c r="AD2978" s="30">
        <v>667</v>
      </c>
      <c r="AE2978" s="30">
        <v>507</v>
      </c>
      <c r="AF2978" s="30">
        <v>348</v>
      </c>
    </row>
    <row r="2979" spans="1:32" x14ac:dyDescent="0.45">
      <c r="A2979" s="29" t="s">
        <v>184</v>
      </c>
      <c r="B2979" s="29" t="s">
        <v>185</v>
      </c>
      <c r="C2979" s="29" t="s">
        <v>3299</v>
      </c>
      <c r="D2979" s="29" t="s">
        <v>3300</v>
      </c>
      <c r="E2979" s="29" t="s">
        <v>3538</v>
      </c>
      <c r="F2979" s="29" t="s">
        <v>3539</v>
      </c>
      <c r="G2979" s="29" t="s">
        <v>3233</v>
      </c>
      <c r="H2979" s="29" t="s">
        <v>3234</v>
      </c>
      <c r="I2979" s="29" t="s">
        <v>3262</v>
      </c>
      <c r="J2979" s="29" t="s">
        <v>3263</v>
      </c>
      <c r="K2979" s="29" t="s">
        <v>3264</v>
      </c>
      <c r="L2979" s="29" t="s">
        <v>3103</v>
      </c>
      <c r="M2979" s="29" t="s">
        <v>3265</v>
      </c>
      <c r="N2979" s="29" t="s">
        <v>3266</v>
      </c>
      <c r="O2979" s="29" t="s">
        <v>3273</v>
      </c>
      <c r="P2979" s="29" t="s">
        <v>3274</v>
      </c>
      <c r="Q2979" s="29" t="s">
        <v>3209</v>
      </c>
      <c r="R2979" s="29" t="s">
        <v>3210</v>
      </c>
      <c r="S2979" s="29" t="s">
        <v>3098</v>
      </c>
      <c r="T2979" s="29"/>
      <c r="U2979" s="30">
        <v>39</v>
      </c>
      <c r="V2979" s="30">
        <v>39</v>
      </c>
      <c r="W2979" s="30">
        <v>117</v>
      </c>
      <c r="X2979" s="30">
        <v>117</v>
      </c>
      <c r="Y2979" s="30">
        <v>78</v>
      </c>
      <c r="Z2979" s="30">
        <v>78</v>
      </c>
      <c r="AA2979" s="30">
        <v>0</v>
      </c>
      <c r="AB2979" s="30">
        <v>39</v>
      </c>
      <c r="AC2979" s="30">
        <v>39</v>
      </c>
      <c r="AD2979" s="30">
        <v>156</v>
      </c>
      <c r="AE2979" s="30">
        <v>78</v>
      </c>
      <c r="AF2979" s="30">
        <v>0</v>
      </c>
    </row>
    <row r="2980" spans="1:32" x14ac:dyDescent="0.45">
      <c r="A2980" s="29" t="s">
        <v>184</v>
      </c>
      <c r="B2980" s="29" t="s">
        <v>185</v>
      </c>
      <c r="C2980" s="29" t="s">
        <v>3299</v>
      </c>
      <c r="D2980" s="29" t="s">
        <v>3300</v>
      </c>
      <c r="E2980" s="29" t="s">
        <v>3538</v>
      </c>
      <c r="F2980" s="29" t="s">
        <v>3539</v>
      </c>
      <c r="G2980" s="29" t="s">
        <v>3233</v>
      </c>
      <c r="H2980" s="29" t="s">
        <v>3234</v>
      </c>
      <c r="I2980" s="29" t="s">
        <v>3262</v>
      </c>
      <c r="J2980" s="29" t="s">
        <v>3263</v>
      </c>
      <c r="K2980" s="29" t="s">
        <v>3264</v>
      </c>
      <c r="L2980" s="29" t="s">
        <v>3103</v>
      </c>
      <c r="M2980" s="29" t="s">
        <v>3265</v>
      </c>
      <c r="N2980" s="29" t="s">
        <v>3266</v>
      </c>
      <c r="O2980" s="29" t="s">
        <v>3372</v>
      </c>
      <c r="P2980" s="29" t="s">
        <v>3373</v>
      </c>
      <c r="Q2980" s="29" t="s">
        <v>3209</v>
      </c>
      <c r="R2980" s="29" t="s">
        <v>3210</v>
      </c>
      <c r="S2980" s="29" t="s">
        <v>3098</v>
      </c>
      <c r="T2980" s="29"/>
      <c r="U2980" s="30">
        <v>0</v>
      </c>
      <c r="V2980" s="30">
        <v>0</v>
      </c>
      <c r="W2980" s="30">
        <v>0</v>
      </c>
      <c r="X2980" s="30">
        <v>0</v>
      </c>
      <c r="Y2980" s="30">
        <v>0</v>
      </c>
      <c r="Z2980" s="30">
        <v>0</v>
      </c>
      <c r="AA2980" s="30">
        <v>0</v>
      </c>
      <c r="AB2980" s="30">
        <v>0</v>
      </c>
      <c r="AC2980" s="30">
        <v>58</v>
      </c>
      <c r="AD2980" s="30">
        <v>0</v>
      </c>
      <c r="AE2980" s="30">
        <v>0</v>
      </c>
      <c r="AF2980" s="30">
        <v>0</v>
      </c>
    </row>
    <row r="2981" spans="1:32" x14ac:dyDescent="0.45">
      <c r="A2981" s="29" t="s">
        <v>184</v>
      </c>
      <c r="B2981" s="29" t="s">
        <v>185</v>
      </c>
      <c r="C2981" s="29" t="s">
        <v>3299</v>
      </c>
      <c r="D2981" s="29" t="s">
        <v>3300</v>
      </c>
      <c r="E2981" s="29" t="s">
        <v>3538</v>
      </c>
      <c r="F2981" s="29" t="s">
        <v>3539</v>
      </c>
      <c r="G2981" s="29" t="s">
        <v>3233</v>
      </c>
      <c r="H2981" s="29" t="s">
        <v>3234</v>
      </c>
      <c r="I2981" s="29" t="s">
        <v>3262</v>
      </c>
      <c r="J2981" s="29" t="s">
        <v>3263</v>
      </c>
      <c r="K2981" s="29" t="s">
        <v>3264</v>
      </c>
      <c r="L2981" s="29" t="s">
        <v>3103</v>
      </c>
      <c r="M2981" s="29" t="s">
        <v>3322</v>
      </c>
      <c r="N2981" s="29" t="s">
        <v>3323</v>
      </c>
      <c r="O2981" s="29" t="s">
        <v>3324</v>
      </c>
      <c r="P2981" s="29" t="s">
        <v>3325</v>
      </c>
      <c r="Q2981" s="29" t="s">
        <v>3209</v>
      </c>
      <c r="R2981" s="29" t="s">
        <v>3210</v>
      </c>
      <c r="S2981" s="29" t="s">
        <v>3098</v>
      </c>
      <c r="T2981" s="29"/>
      <c r="U2981" s="30">
        <v>2500</v>
      </c>
      <c r="V2981" s="30">
        <v>2500</v>
      </c>
      <c r="W2981" s="30">
        <v>2500</v>
      </c>
      <c r="X2981" s="30">
        <v>2500</v>
      </c>
      <c r="Y2981" s="30">
        <v>2500</v>
      </c>
      <c r="Z2981" s="30">
        <v>2500</v>
      </c>
      <c r="AA2981" s="30">
        <v>2500</v>
      </c>
      <c r="AB2981" s="30">
        <v>2500</v>
      </c>
      <c r="AC2981" s="30">
        <v>2500</v>
      </c>
      <c r="AD2981" s="30">
        <v>2500</v>
      </c>
      <c r="AE2981" s="30">
        <v>2500</v>
      </c>
      <c r="AF2981" s="30">
        <v>2500</v>
      </c>
    </row>
    <row r="2982" spans="1:32" x14ac:dyDescent="0.45">
      <c r="A2982" s="29" t="s">
        <v>184</v>
      </c>
      <c r="B2982" s="29" t="s">
        <v>185</v>
      </c>
      <c r="C2982" s="29" t="s">
        <v>3299</v>
      </c>
      <c r="D2982" s="29" t="s">
        <v>3300</v>
      </c>
      <c r="E2982" s="29" t="s">
        <v>3538</v>
      </c>
      <c r="F2982" s="29" t="s">
        <v>3539</v>
      </c>
      <c r="G2982" s="29" t="s">
        <v>3233</v>
      </c>
      <c r="H2982" s="29" t="s">
        <v>3234</v>
      </c>
      <c r="I2982" s="29" t="s">
        <v>3262</v>
      </c>
      <c r="J2982" s="29" t="s">
        <v>3263</v>
      </c>
      <c r="K2982" s="29" t="s">
        <v>3264</v>
      </c>
      <c r="L2982" s="29" t="s">
        <v>3103</v>
      </c>
      <c r="M2982" s="29" t="s">
        <v>3322</v>
      </c>
      <c r="N2982" s="29" t="s">
        <v>3323</v>
      </c>
      <c r="O2982" s="29" t="s">
        <v>3888</v>
      </c>
      <c r="P2982" s="29" t="s">
        <v>3889</v>
      </c>
      <c r="Q2982" s="29" t="s">
        <v>3209</v>
      </c>
      <c r="R2982" s="29" t="s">
        <v>3210</v>
      </c>
      <c r="S2982" s="29" t="s">
        <v>3098</v>
      </c>
      <c r="T2982" s="29"/>
      <c r="U2982" s="30">
        <v>1100</v>
      </c>
      <c r="V2982" s="30">
        <v>1100</v>
      </c>
      <c r="W2982" s="30">
        <v>1100</v>
      </c>
      <c r="X2982" s="30">
        <v>1100</v>
      </c>
      <c r="Y2982" s="30">
        <v>1100</v>
      </c>
      <c r="Z2982" s="30">
        <v>1100</v>
      </c>
      <c r="AA2982" s="30">
        <v>1100</v>
      </c>
      <c r="AB2982" s="30">
        <v>1100</v>
      </c>
      <c r="AC2982" s="30">
        <v>1100</v>
      </c>
      <c r="AD2982" s="30">
        <v>1100</v>
      </c>
      <c r="AE2982" s="30">
        <v>1100</v>
      </c>
      <c r="AF2982" s="30">
        <v>1100</v>
      </c>
    </row>
    <row r="2983" spans="1:32" x14ac:dyDescent="0.45">
      <c r="A2983" s="29" t="s">
        <v>184</v>
      </c>
      <c r="B2983" s="29" t="s">
        <v>185</v>
      </c>
      <c r="C2983" s="29" t="s">
        <v>3299</v>
      </c>
      <c r="D2983" s="29" t="s">
        <v>3300</v>
      </c>
      <c r="E2983" s="29" t="s">
        <v>3538</v>
      </c>
      <c r="F2983" s="29" t="s">
        <v>3539</v>
      </c>
      <c r="G2983" s="29" t="s">
        <v>3233</v>
      </c>
      <c r="H2983" s="29" t="s">
        <v>3234</v>
      </c>
      <c r="I2983" s="29" t="s">
        <v>3275</v>
      </c>
      <c r="J2983" s="29" t="s">
        <v>3276</v>
      </c>
      <c r="K2983" s="29" t="s">
        <v>3282</v>
      </c>
      <c r="L2983" s="29" t="s">
        <v>3112</v>
      </c>
      <c r="M2983" s="29" t="s">
        <v>3283</v>
      </c>
      <c r="N2983" s="29" t="s">
        <v>3284</v>
      </c>
      <c r="O2983" s="29" t="s">
        <v>3376</v>
      </c>
      <c r="P2983" s="29" t="s">
        <v>3377</v>
      </c>
      <c r="Q2983" s="29" t="s">
        <v>3209</v>
      </c>
      <c r="R2983" s="29" t="s">
        <v>3210</v>
      </c>
      <c r="S2983" s="29" t="s">
        <v>3098</v>
      </c>
      <c r="T2983" s="29"/>
      <c r="U2983" s="30">
        <v>25500</v>
      </c>
      <c r="V2983" s="30">
        <v>25500</v>
      </c>
      <c r="W2983" s="30">
        <v>25500</v>
      </c>
      <c r="X2983" s="30">
        <v>25500</v>
      </c>
      <c r="Y2983" s="30">
        <v>25500</v>
      </c>
      <c r="Z2983" s="30">
        <v>25500</v>
      </c>
      <c r="AA2983" s="30">
        <v>25500</v>
      </c>
      <c r="AB2983" s="30">
        <v>25500</v>
      </c>
      <c r="AC2983" s="30">
        <v>25500</v>
      </c>
      <c r="AD2983" s="30">
        <v>25500</v>
      </c>
      <c r="AE2983" s="30">
        <v>25500</v>
      </c>
      <c r="AF2983" s="30">
        <v>25500</v>
      </c>
    </row>
    <row r="2984" spans="1:32" x14ac:dyDescent="0.45">
      <c r="A2984" s="29" t="s">
        <v>184</v>
      </c>
      <c r="B2984" s="29" t="s">
        <v>185</v>
      </c>
      <c r="C2984" s="29" t="s">
        <v>3292</v>
      </c>
      <c r="D2984" s="29" t="s">
        <v>3293</v>
      </c>
      <c r="E2984" s="29" t="s">
        <v>3292</v>
      </c>
      <c r="F2984" s="29" t="s">
        <v>3294</v>
      </c>
      <c r="G2984" s="29" t="s">
        <v>3200</v>
      </c>
      <c r="H2984" s="29" t="s">
        <v>3201</v>
      </c>
      <c r="I2984" s="29" t="s">
        <v>3226</v>
      </c>
      <c r="J2984" s="29" t="s">
        <v>3227</v>
      </c>
      <c r="K2984" s="29" t="s">
        <v>3228</v>
      </c>
      <c r="L2984" s="29" t="s">
        <v>3111</v>
      </c>
      <c r="M2984" s="29" t="s">
        <v>3229</v>
      </c>
      <c r="N2984" s="29" t="s">
        <v>3230</v>
      </c>
      <c r="O2984" s="29" t="s">
        <v>3231</v>
      </c>
      <c r="P2984" s="29" t="s">
        <v>3232</v>
      </c>
      <c r="Q2984" s="29" t="s">
        <v>3209</v>
      </c>
      <c r="R2984" s="29" t="s">
        <v>3210</v>
      </c>
      <c r="S2984" s="29" t="s">
        <v>3098</v>
      </c>
      <c r="T2984" s="29"/>
      <c r="U2984" s="30">
        <v>0</v>
      </c>
      <c r="V2984" s="30">
        <v>0</v>
      </c>
      <c r="W2984" s="30">
        <v>0</v>
      </c>
      <c r="X2984" s="30">
        <v>0</v>
      </c>
      <c r="Y2984" s="30">
        <v>0</v>
      </c>
      <c r="Z2984" s="30">
        <v>0</v>
      </c>
      <c r="AA2984" s="30">
        <v>0</v>
      </c>
      <c r="AB2984" s="30">
        <v>0</v>
      </c>
      <c r="AC2984" s="30">
        <v>0</v>
      </c>
      <c r="AD2984" s="30">
        <v>0</v>
      </c>
      <c r="AE2984" s="30">
        <v>0</v>
      </c>
      <c r="AF2984" s="30">
        <v>0</v>
      </c>
    </row>
    <row r="2985" spans="1:32" x14ac:dyDescent="0.45">
      <c r="A2985" s="29" t="s">
        <v>284</v>
      </c>
      <c r="B2985" s="29" t="s">
        <v>285</v>
      </c>
      <c r="C2985" s="29" t="s">
        <v>3584</v>
      </c>
      <c r="D2985" s="29" t="s">
        <v>3585</v>
      </c>
      <c r="E2985" s="29" t="s">
        <v>3844</v>
      </c>
      <c r="F2985" s="29" t="s">
        <v>3845</v>
      </c>
      <c r="G2985" s="29" t="s">
        <v>3233</v>
      </c>
      <c r="H2985" s="29" t="s">
        <v>3234</v>
      </c>
      <c r="I2985" s="29" t="s">
        <v>3275</v>
      </c>
      <c r="J2985" s="29" t="s">
        <v>3276</v>
      </c>
      <c r="K2985" s="29" t="s">
        <v>3277</v>
      </c>
      <c r="L2985" s="29" t="s">
        <v>3100</v>
      </c>
      <c r="M2985" s="29" t="s">
        <v>3312</v>
      </c>
      <c r="N2985" s="29" t="s">
        <v>3313</v>
      </c>
      <c r="O2985" s="29" t="s">
        <v>3314</v>
      </c>
      <c r="P2985" s="29" t="s">
        <v>3315</v>
      </c>
      <c r="Q2985" s="29" t="s">
        <v>3209</v>
      </c>
      <c r="R2985" s="29" t="s">
        <v>3210</v>
      </c>
      <c r="S2985" s="29" t="s">
        <v>3098</v>
      </c>
      <c r="T2985" s="29"/>
      <c r="U2985" s="30">
        <v>60000</v>
      </c>
      <c r="V2985" s="30">
        <v>60000</v>
      </c>
      <c r="W2985" s="30">
        <v>60000</v>
      </c>
      <c r="X2985" s="30">
        <v>60000</v>
      </c>
      <c r="Y2985" s="30">
        <v>60000</v>
      </c>
      <c r="Z2985" s="30">
        <v>60000</v>
      </c>
      <c r="AA2985" s="30">
        <v>60000</v>
      </c>
      <c r="AB2985" s="30">
        <v>60000</v>
      </c>
      <c r="AC2985" s="30">
        <v>60000</v>
      </c>
      <c r="AD2985" s="30">
        <v>60000</v>
      </c>
      <c r="AE2985" s="30">
        <v>60000</v>
      </c>
      <c r="AF2985" s="30">
        <v>60000</v>
      </c>
    </row>
    <row r="2986" spans="1:32" x14ac:dyDescent="0.45">
      <c r="A2986" s="29" t="s">
        <v>284</v>
      </c>
      <c r="B2986" s="29" t="s">
        <v>285</v>
      </c>
      <c r="C2986" s="29" t="s">
        <v>3584</v>
      </c>
      <c r="D2986" s="29" t="s">
        <v>3585</v>
      </c>
      <c r="E2986" s="29" t="s">
        <v>3844</v>
      </c>
      <c r="F2986" s="29" t="s">
        <v>3845</v>
      </c>
      <c r="G2986" s="29" t="s">
        <v>3233</v>
      </c>
      <c r="H2986" s="29" t="s">
        <v>3234</v>
      </c>
      <c r="I2986" s="29" t="s">
        <v>3275</v>
      </c>
      <c r="J2986" s="29" t="s">
        <v>3276</v>
      </c>
      <c r="K2986" s="29" t="s">
        <v>3287</v>
      </c>
      <c r="L2986" s="29" t="s">
        <v>3101</v>
      </c>
      <c r="M2986" s="29" t="s">
        <v>3316</v>
      </c>
      <c r="N2986" s="29" t="s">
        <v>3317</v>
      </c>
      <c r="O2986" s="29" t="s">
        <v>3454</v>
      </c>
      <c r="P2986" s="29" t="s">
        <v>3455</v>
      </c>
      <c r="Q2986" s="29" t="s">
        <v>3209</v>
      </c>
      <c r="R2986" s="29" t="s">
        <v>3210</v>
      </c>
      <c r="S2986" s="29" t="s">
        <v>3098</v>
      </c>
      <c r="T2986" s="29"/>
      <c r="U2986" s="30">
        <v>200000</v>
      </c>
      <c r="V2986" s="30">
        <v>200000</v>
      </c>
      <c r="W2986" s="30">
        <v>200000</v>
      </c>
      <c r="X2986" s="30">
        <v>200000</v>
      </c>
      <c r="Y2986" s="30">
        <v>200000</v>
      </c>
      <c r="Z2986" s="30">
        <v>200000</v>
      </c>
      <c r="AA2986" s="30">
        <v>200000</v>
      </c>
      <c r="AB2986" s="30">
        <v>200000</v>
      </c>
      <c r="AC2986" s="30">
        <v>200000</v>
      </c>
      <c r="AD2986" s="30">
        <v>200000</v>
      </c>
      <c r="AE2986" s="30">
        <v>200000</v>
      </c>
      <c r="AF2986" s="30">
        <v>200000</v>
      </c>
    </row>
    <row r="2987" spans="1:32" x14ac:dyDescent="0.45">
      <c r="A2987" s="29" t="s">
        <v>284</v>
      </c>
      <c r="B2987" s="29" t="s">
        <v>285</v>
      </c>
      <c r="C2987" s="29" t="s">
        <v>3299</v>
      </c>
      <c r="D2987" s="29" t="s">
        <v>3300</v>
      </c>
      <c r="E2987" s="29" t="s">
        <v>3301</v>
      </c>
      <c r="F2987" s="29" t="s">
        <v>3302</v>
      </c>
      <c r="G2987" s="29" t="s">
        <v>3200</v>
      </c>
      <c r="H2987" s="29" t="s">
        <v>3201</v>
      </c>
      <c r="I2987" s="29" t="s">
        <v>3202</v>
      </c>
      <c r="J2987" s="29" t="s">
        <v>3203</v>
      </c>
      <c r="K2987" s="29" t="s">
        <v>3204</v>
      </c>
      <c r="L2987" s="29" t="s">
        <v>3109</v>
      </c>
      <c r="M2987" s="29" t="s">
        <v>3205</v>
      </c>
      <c r="N2987" s="29" t="s">
        <v>3206</v>
      </c>
      <c r="O2987" s="29" t="s">
        <v>3214</v>
      </c>
      <c r="P2987" s="29" t="s">
        <v>3215</v>
      </c>
      <c r="Q2987" s="29" t="s">
        <v>3209</v>
      </c>
      <c r="R2987" s="29" t="s">
        <v>3210</v>
      </c>
      <c r="S2987" s="29" t="s">
        <v>3098</v>
      </c>
      <c r="T2987" s="29"/>
      <c r="U2987" s="30">
        <v>0</v>
      </c>
      <c r="V2987" s="30">
        <v>100</v>
      </c>
      <c r="W2987" s="30">
        <v>50</v>
      </c>
      <c r="X2987" s="30">
        <v>0</v>
      </c>
      <c r="Y2987" s="30">
        <v>150</v>
      </c>
      <c r="Z2987" s="30">
        <v>0</v>
      </c>
      <c r="AA2987" s="30">
        <v>0</v>
      </c>
      <c r="AB2987" s="30">
        <v>0</v>
      </c>
      <c r="AC2987" s="30">
        <v>0</v>
      </c>
      <c r="AD2987" s="30">
        <v>0</v>
      </c>
      <c r="AE2987" s="30">
        <v>50</v>
      </c>
      <c r="AF2987" s="30">
        <v>150</v>
      </c>
    </row>
    <row r="2988" spans="1:32" x14ac:dyDescent="0.45">
      <c r="A2988" s="29" t="s">
        <v>284</v>
      </c>
      <c r="B2988" s="29" t="s">
        <v>285</v>
      </c>
      <c r="C2988" s="29" t="s">
        <v>3299</v>
      </c>
      <c r="D2988" s="29" t="s">
        <v>3300</v>
      </c>
      <c r="E2988" s="29" t="s">
        <v>3301</v>
      </c>
      <c r="F2988" s="29" t="s">
        <v>3302</v>
      </c>
      <c r="G2988" s="29" t="s">
        <v>3200</v>
      </c>
      <c r="H2988" s="29" t="s">
        <v>3201</v>
      </c>
      <c r="I2988" s="29" t="s">
        <v>3202</v>
      </c>
      <c r="J2988" s="29" t="s">
        <v>3203</v>
      </c>
      <c r="K2988" s="29" t="s">
        <v>3204</v>
      </c>
      <c r="L2988" s="29" t="s">
        <v>3109</v>
      </c>
      <c r="M2988" s="29" t="s">
        <v>3378</v>
      </c>
      <c r="N2988" s="29" t="s">
        <v>3379</v>
      </c>
      <c r="O2988" s="29" t="s">
        <v>3380</v>
      </c>
      <c r="P2988" s="29" t="s">
        <v>3381</v>
      </c>
      <c r="Q2988" s="29" t="s">
        <v>3209</v>
      </c>
      <c r="R2988" s="29" t="s">
        <v>3210</v>
      </c>
      <c r="S2988" s="29" t="s">
        <v>3098</v>
      </c>
      <c r="T2988" s="29"/>
      <c r="U2988" s="30">
        <v>6970</v>
      </c>
      <c r="V2988" s="30">
        <v>6970</v>
      </c>
      <c r="W2988" s="30">
        <v>6970</v>
      </c>
      <c r="X2988" s="30">
        <v>6970</v>
      </c>
      <c r="Y2988" s="30">
        <v>6970</v>
      </c>
      <c r="Z2988" s="30">
        <v>6970</v>
      </c>
      <c r="AA2988" s="30">
        <v>6970</v>
      </c>
      <c r="AB2988" s="30">
        <v>6970</v>
      </c>
      <c r="AC2988" s="30">
        <v>6970</v>
      </c>
      <c r="AD2988" s="30">
        <v>6970</v>
      </c>
      <c r="AE2988" s="30">
        <v>0</v>
      </c>
      <c r="AF2988" s="30">
        <v>0</v>
      </c>
    </row>
    <row r="2989" spans="1:32" x14ac:dyDescent="0.45">
      <c r="A2989" s="29" t="s">
        <v>284</v>
      </c>
      <c r="B2989" s="29" t="s">
        <v>285</v>
      </c>
      <c r="C2989" s="29" t="s">
        <v>3299</v>
      </c>
      <c r="D2989" s="29" t="s">
        <v>3300</v>
      </c>
      <c r="E2989" s="29" t="s">
        <v>3301</v>
      </c>
      <c r="F2989" s="29" t="s">
        <v>3302</v>
      </c>
      <c r="G2989" s="29" t="s">
        <v>3200</v>
      </c>
      <c r="H2989" s="29" t="s">
        <v>3201</v>
      </c>
      <c r="I2989" s="29" t="s">
        <v>3226</v>
      </c>
      <c r="J2989" s="29" t="s">
        <v>3227</v>
      </c>
      <c r="K2989" s="29" t="s">
        <v>3228</v>
      </c>
      <c r="L2989" s="29" t="s">
        <v>3111</v>
      </c>
      <c r="M2989" s="29" t="s">
        <v>3295</v>
      </c>
      <c r="N2989" s="29" t="s">
        <v>3296</v>
      </c>
      <c r="O2989" s="29" t="s">
        <v>3297</v>
      </c>
      <c r="P2989" s="29" t="s">
        <v>3298</v>
      </c>
      <c r="Q2989" s="29" t="s">
        <v>3209</v>
      </c>
      <c r="R2989" s="29" t="s">
        <v>3210</v>
      </c>
      <c r="S2989" s="29" t="s">
        <v>3098</v>
      </c>
      <c r="T2989" s="29"/>
      <c r="U2989" s="30">
        <v>0</v>
      </c>
      <c r="V2989" s="30">
        <v>0</v>
      </c>
      <c r="W2989" s="30">
        <v>0</v>
      </c>
      <c r="X2989" s="30">
        <v>0</v>
      </c>
      <c r="Y2989" s="30">
        <v>0</v>
      </c>
      <c r="Z2989" s="30">
        <v>0</v>
      </c>
      <c r="AA2989" s="30">
        <v>0</v>
      </c>
      <c r="AB2989" s="30">
        <v>0</v>
      </c>
      <c r="AC2989" s="30">
        <v>0</v>
      </c>
      <c r="AD2989" s="30">
        <v>0</v>
      </c>
      <c r="AE2989" s="30">
        <v>0</v>
      </c>
      <c r="AF2989" s="30">
        <v>0</v>
      </c>
    </row>
    <row r="2990" spans="1:32" x14ac:dyDescent="0.45">
      <c r="A2990" s="29" t="s">
        <v>284</v>
      </c>
      <c r="B2990" s="29" t="s">
        <v>285</v>
      </c>
      <c r="C2990" s="29" t="s">
        <v>3299</v>
      </c>
      <c r="D2990" s="29" t="s">
        <v>3300</v>
      </c>
      <c r="E2990" s="29" t="s">
        <v>3301</v>
      </c>
      <c r="F2990" s="29" t="s">
        <v>3302</v>
      </c>
      <c r="G2990" s="29" t="s">
        <v>3233</v>
      </c>
      <c r="H2990" s="29" t="s">
        <v>3234</v>
      </c>
      <c r="I2990" s="29" t="s">
        <v>3262</v>
      </c>
      <c r="J2990" s="29" t="s">
        <v>3263</v>
      </c>
      <c r="K2990" s="29" t="s">
        <v>3264</v>
      </c>
      <c r="L2990" s="29" t="s">
        <v>3103</v>
      </c>
      <c r="M2990" s="29" t="s">
        <v>3265</v>
      </c>
      <c r="N2990" s="29" t="s">
        <v>3266</v>
      </c>
      <c r="O2990" s="29" t="s">
        <v>3267</v>
      </c>
      <c r="P2990" s="29" t="s">
        <v>3268</v>
      </c>
      <c r="Q2990" s="29" t="s">
        <v>3209</v>
      </c>
      <c r="R2990" s="29" t="s">
        <v>3210</v>
      </c>
      <c r="S2990" s="29" t="s">
        <v>3098</v>
      </c>
      <c r="T2990" s="29"/>
      <c r="U2990" s="30">
        <v>8000</v>
      </c>
      <c r="V2990" s="30">
        <v>8000</v>
      </c>
      <c r="W2990" s="30">
        <v>8000</v>
      </c>
      <c r="X2990" s="30">
        <v>8000</v>
      </c>
      <c r="Y2990" s="30">
        <v>8000</v>
      </c>
      <c r="Z2990" s="30">
        <v>8000</v>
      </c>
      <c r="AA2990" s="30">
        <v>8000</v>
      </c>
      <c r="AB2990" s="30">
        <v>8000</v>
      </c>
      <c r="AC2990" s="30">
        <v>8000</v>
      </c>
      <c r="AD2990" s="30">
        <v>8000</v>
      </c>
      <c r="AE2990" s="30">
        <v>8000</v>
      </c>
      <c r="AF2990" s="30">
        <v>8000</v>
      </c>
    </row>
    <row r="2991" spans="1:32" x14ac:dyDescent="0.45">
      <c r="A2991" s="29" t="s">
        <v>284</v>
      </c>
      <c r="B2991" s="29" t="s">
        <v>285</v>
      </c>
      <c r="C2991" s="29" t="s">
        <v>3299</v>
      </c>
      <c r="D2991" s="29" t="s">
        <v>3300</v>
      </c>
      <c r="E2991" s="29" t="s">
        <v>3301</v>
      </c>
      <c r="F2991" s="29" t="s">
        <v>3302</v>
      </c>
      <c r="G2991" s="29" t="s">
        <v>3233</v>
      </c>
      <c r="H2991" s="29" t="s">
        <v>3234</v>
      </c>
      <c r="I2991" s="29" t="s">
        <v>3262</v>
      </c>
      <c r="J2991" s="29" t="s">
        <v>3263</v>
      </c>
      <c r="K2991" s="29" t="s">
        <v>3264</v>
      </c>
      <c r="L2991" s="29" t="s">
        <v>3103</v>
      </c>
      <c r="M2991" s="29" t="s">
        <v>3265</v>
      </c>
      <c r="N2991" s="29" t="s">
        <v>3266</v>
      </c>
      <c r="O2991" s="29" t="s">
        <v>3269</v>
      </c>
      <c r="P2991" s="29" t="s">
        <v>3270</v>
      </c>
      <c r="Q2991" s="29" t="s">
        <v>3209</v>
      </c>
      <c r="R2991" s="29" t="s">
        <v>3210</v>
      </c>
      <c r="S2991" s="29" t="s">
        <v>3098</v>
      </c>
      <c r="T2991" s="29"/>
      <c r="U2991" s="30">
        <v>166</v>
      </c>
      <c r="V2991" s="30">
        <v>49</v>
      </c>
      <c r="W2991" s="30">
        <v>88</v>
      </c>
      <c r="X2991" s="30">
        <v>283</v>
      </c>
      <c r="Y2991" s="30">
        <v>0</v>
      </c>
      <c r="Z2991" s="30">
        <v>88</v>
      </c>
      <c r="AA2991" s="30">
        <v>137</v>
      </c>
      <c r="AB2991" s="30">
        <v>431</v>
      </c>
      <c r="AC2991" s="30">
        <v>439</v>
      </c>
      <c r="AD2991" s="30">
        <v>371</v>
      </c>
      <c r="AE2991" s="30">
        <v>156</v>
      </c>
      <c r="AF2991" s="30">
        <v>166</v>
      </c>
    </row>
    <row r="2992" spans="1:32" x14ac:dyDescent="0.45">
      <c r="A2992" s="29" t="s">
        <v>284</v>
      </c>
      <c r="B2992" s="29" t="s">
        <v>285</v>
      </c>
      <c r="C2992" s="29" t="s">
        <v>3299</v>
      </c>
      <c r="D2992" s="29" t="s">
        <v>3300</v>
      </c>
      <c r="E2992" s="29" t="s">
        <v>3301</v>
      </c>
      <c r="F2992" s="29" t="s">
        <v>3302</v>
      </c>
      <c r="G2992" s="29" t="s">
        <v>3233</v>
      </c>
      <c r="H2992" s="29" t="s">
        <v>3234</v>
      </c>
      <c r="I2992" s="29" t="s">
        <v>3262</v>
      </c>
      <c r="J2992" s="29" t="s">
        <v>3263</v>
      </c>
      <c r="K2992" s="29" t="s">
        <v>3264</v>
      </c>
      <c r="L2992" s="29" t="s">
        <v>3103</v>
      </c>
      <c r="M2992" s="29" t="s">
        <v>3265</v>
      </c>
      <c r="N2992" s="29" t="s">
        <v>3266</v>
      </c>
      <c r="O2992" s="29" t="s">
        <v>3271</v>
      </c>
      <c r="P2992" s="29" t="s">
        <v>3272</v>
      </c>
      <c r="Q2992" s="29" t="s">
        <v>3209</v>
      </c>
      <c r="R2992" s="29" t="s">
        <v>3210</v>
      </c>
      <c r="S2992" s="29" t="s">
        <v>3098</v>
      </c>
      <c r="T2992" s="29"/>
      <c r="U2992" s="30">
        <v>420</v>
      </c>
      <c r="V2992" s="30">
        <v>348</v>
      </c>
      <c r="W2992" s="30">
        <v>884</v>
      </c>
      <c r="X2992" s="30">
        <v>913</v>
      </c>
      <c r="Y2992" s="30">
        <v>474</v>
      </c>
      <c r="Z2992" s="30">
        <v>855</v>
      </c>
      <c r="AA2992" s="30">
        <v>667</v>
      </c>
      <c r="AB2992" s="30">
        <v>870</v>
      </c>
      <c r="AC2992" s="30">
        <v>130</v>
      </c>
      <c r="AD2992" s="30">
        <v>565</v>
      </c>
      <c r="AE2992" s="30">
        <v>696</v>
      </c>
      <c r="AF2992" s="30">
        <v>710</v>
      </c>
    </row>
    <row r="2993" spans="1:32" x14ac:dyDescent="0.45">
      <c r="A2993" s="29" t="s">
        <v>284</v>
      </c>
      <c r="B2993" s="29" t="s">
        <v>285</v>
      </c>
      <c r="C2993" s="29" t="s">
        <v>3299</v>
      </c>
      <c r="D2993" s="29" t="s">
        <v>3300</v>
      </c>
      <c r="E2993" s="29" t="s">
        <v>3301</v>
      </c>
      <c r="F2993" s="29" t="s">
        <v>3302</v>
      </c>
      <c r="G2993" s="29" t="s">
        <v>3233</v>
      </c>
      <c r="H2993" s="29" t="s">
        <v>3234</v>
      </c>
      <c r="I2993" s="29" t="s">
        <v>3262</v>
      </c>
      <c r="J2993" s="29" t="s">
        <v>3263</v>
      </c>
      <c r="K2993" s="29" t="s">
        <v>3264</v>
      </c>
      <c r="L2993" s="29" t="s">
        <v>3103</v>
      </c>
      <c r="M2993" s="29" t="s">
        <v>3265</v>
      </c>
      <c r="N2993" s="29" t="s">
        <v>3266</v>
      </c>
      <c r="O2993" s="29" t="s">
        <v>3273</v>
      </c>
      <c r="P2993" s="29" t="s">
        <v>3274</v>
      </c>
      <c r="Q2993" s="29" t="s">
        <v>3209</v>
      </c>
      <c r="R2993" s="29" t="s">
        <v>3210</v>
      </c>
      <c r="S2993" s="29" t="s">
        <v>3098</v>
      </c>
      <c r="T2993" s="29"/>
      <c r="U2993" s="30">
        <v>39</v>
      </c>
      <c r="V2993" s="30">
        <v>0</v>
      </c>
      <c r="W2993" s="30">
        <v>78</v>
      </c>
      <c r="X2993" s="30">
        <v>195</v>
      </c>
      <c r="Y2993" s="30">
        <v>39</v>
      </c>
      <c r="Z2993" s="30">
        <v>0</v>
      </c>
      <c r="AA2993" s="30">
        <v>0</v>
      </c>
      <c r="AB2993" s="30">
        <v>0</v>
      </c>
      <c r="AC2993" s="30">
        <v>0</v>
      </c>
      <c r="AD2993" s="30">
        <v>0</v>
      </c>
      <c r="AE2993" s="30">
        <v>0</v>
      </c>
      <c r="AF2993" s="30">
        <v>0</v>
      </c>
    </row>
    <row r="2994" spans="1:32" x14ac:dyDescent="0.45">
      <c r="A2994" s="29" t="s">
        <v>284</v>
      </c>
      <c r="B2994" s="29" t="s">
        <v>285</v>
      </c>
      <c r="C2994" s="29" t="s">
        <v>3299</v>
      </c>
      <c r="D2994" s="29" t="s">
        <v>3300</v>
      </c>
      <c r="E2994" s="29" t="s">
        <v>3301</v>
      </c>
      <c r="F2994" s="29" t="s">
        <v>3302</v>
      </c>
      <c r="G2994" s="29" t="s">
        <v>3233</v>
      </c>
      <c r="H2994" s="29" t="s">
        <v>3234</v>
      </c>
      <c r="I2994" s="29" t="s">
        <v>3262</v>
      </c>
      <c r="J2994" s="29" t="s">
        <v>3263</v>
      </c>
      <c r="K2994" s="29" t="s">
        <v>3264</v>
      </c>
      <c r="L2994" s="29" t="s">
        <v>3103</v>
      </c>
      <c r="M2994" s="29" t="s">
        <v>3322</v>
      </c>
      <c r="N2994" s="29" t="s">
        <v>3323</v>
      </c>
      <c r="O2994" s="29" t="s">
        <v>3374</v>
      </c>
      <c r="P2994" s="29" t="s">
        <v>3375</v>
      </c>
      <c r="Q2994" s="29" t="s">
        <v>3209</v>
      </c>
      <c r="R2994" s="29" t="s">
        <v>3210</v>
      </c>
      <c r="S2994" s="29" t="s">
        <v>3098</v>
      </c>
      <c r="T2994" s="29"/>
      <c r="U2994" s="30">
        <v>1000</v>
      </c>
      <c r="V2994" s="30">
        <v>1000</v>
      </c>
      <c r="W2994" s="30">
        <v>1000</v>
      </c>
      <c r="X2994" s="30">
        <v>1000</v>
      </c>
      <c r="Y2994" s="30">
        <v>1000</v>
      </c>
      <c r="Z2994" s="30">
        <v>1000</v>
      </c>
      <c r="AA2994" s="30">
        <v>1000</v>
      </c>
      <c r="AB2994" s="30">
        <v>1000</v>
      </c>
      <c r="AC2994" s="30">
        <v>1000</v>
      </c>
      <c r="AD2994" s="30">
        <v>1000</v>
      </c>
      <c r="AE2994" s="30">
        <v>1000</v>
      </c>
      <c r="AF2994" s="30">
        <v>1000</v>
      </c>
    </row>
    <row r="2995" spans="1:32" x14ac:dyDescent="0.45">
      <c r="A2995" s="29" t="s">
        <v>284</v>
      </c>
      <c r="B2995" s="29" t="s">
        <v>285</v>
      </c>
      <c r="C2995" s="29" t="s">
        <v>3299</v>
      </c>
      <c r="D2995" s="29" t="s">
        <v>3300</v>
      </c>
      <c r="E2995" s="29" t="s">
        <v>3301</v>
      </c>
      <c r="F2995" s="29" t="s">
        <v>3302</v>
      </c>
      <c r="G2995" s="29" t="s">
        <v>3233</v>
      </c>
      <c r="H2995" s="29" t="s">
        <v>3234</v>
      </c>
      <c r="I2995" s="29" t="s">
        <v>3262</v>
      </c>
      <c r="J2995" s="29" t="s">
        <v>3263</v>
      </c>
      <c r="K2995" s="29" t="s">
        <v>3264</v>
      </c>
      <c r="L2995" s="29" t="s">
        <v>3103</v>
      </c>
      <c r="M2995" s="29" t="s">
        <v>3326</v>
      </c>
      <c r="N2995" s="29" t="s">
        <v>3327</v>
      </c>
      <c r="O2995" s="29" t="s">
        <v>3328</v>
      </c>
      <c r="P2995" s="29" t="s">
        <v>3329</v>
      </c>
      <c r="Q2995" s="29" t="s">
        <v>3209</v>
      </c>
      <c r="R2995" s="29" t="s">
        <v>3210</v>
      </c>
      <c r="S2995" s="29" t="s">
        <v>3098</v>
      </c>
      <c r="T2995" s="29"/>
      <c r="U2995" s="30">
        <v>0</v>
      </c>
      <c r="V2995" s="30">
        <v>0</v>
      </c>
      <c r="W2995" s="30">
        <v>0</v>
      </c>
      <c r="X2995" s="30">
        <v>0</v>
      </c>
      <c r="Y2995" s="30">
        <v>0</v>
      </c>
      <c r="Z2995" s="30">
        <v>0</v>
      </c>
      <c r="AA2995" s="30">
        <v>0</v>
      </c>
      <c r="AB2995" s="30">
        <v>0</v>
      </c>
      <c r="AC2995" s="30">
        <v>0</v>
      </c>
      <c r="AD2995" s="30">
        <v>0</v>
      </c>
      <c r="AE2995" s="30">
        <v>0</v>
      </c>
      <c r="AF2995" s="30">
        <v>0</v>
      </c>
    </row>
    <row r="2996" spans="1:32" x14ac:dyDescent="0.45">
      <c r="A2996" s="29" t="s">
        <v>284</v>
      </c>
      <c r="B2996" s="29" t="s">
        <v>285</v>
      </c>
      <c r="C2996" s="29" t="s">
        <v>3299</v>
      </c>
      <c r="D2996" s="29" t="s">
        <v>3300</v>
      </c>
      <c r="E2996" s="29" t="s">
        <v>3301</v>
      </c>
      <c r="F2996" s="29" t="s">
        <v>3302</v>
      </c>
      <c r="G2996" s="29" t="s">
        <v>3233</v>
      </c>
      <c r="H2996" s="29" t="s">
        <v>3234</v>
      </c>
      <c r="I2996" s="29" t="s">
        <v>3262</v>
      </c>
      <c r="J2996" s="29" t="s">
        <v>3263</v>
      </c>
      <c r="K2996" s="29" t="s">
        <v>3264</v>
      </c>
      <c r="L2996" s="29" t="s">
        <v>3103</v>
      </c>
      <c r="M2996" s="29" t="s">
        <v>3326</v>
      </c>
      <c r="N2996" s="29" t="s">
        <v>3327</v>
      </c>
      <c r="O2996" s="29" t="s">
        <v>3330</v>
      </c>
      <c r="P2996" s="29" t="s">
        <v>3331</v>
      </c>
      <c r="Q2996" s="29" t="s">
        <v>3209</v>
      </c>
      <c r="R2996" s="29" t="s">
        <v>3210</v>
      </c>
      <c r="S2996" s="29" t="s">
        <v>3098</v>
      </c>
      <c r="T2996" s="29"/>
      <c r="U2996" s="30">
        <v>0</v>
      </c>
      <c r="V2996" s="30">
        <v>0</v>
      </c>
      <c r="W2996" s="30">
        <v>0</v>
      </c>
      <c r="X2996" s="30">
        <v>0</v>
      </c>
      <c r="Y2996" s="30">
        <v>0</v>
      </c>
      <c r="Z2996" s="30">
        <v>0</v>
      </c>
      <c r="AA2996" s="30">
        <v>0</v>
      </c>
      <c r="AB2996" s="30">
        <v>0</v>
      </c>
      <c r="AC2996" s="30">
        <v>0</v>
      </c>
      <c r="AD2996" s="30">
        <v>0</v>
      </c>
      <c r="AE2996" s="30">
        <v>0</v>
      </c>
      <c r="AF2996" s="30">
        <v>0</v>
      </c>
    </row>
    <row r="2997" spans="1:32" x14ac:dyDescent="0.45">
      <c r="A2997" s="29" t="s">
        <v>284</v>
      </c>
      <c r="B2997" s="29" t="s">
        <v>285</v>
      </c>
      <c r="C2997" s="29" t="s">
        <v>3299</v>
      </c>
      <c r="D2997" s="29" t="s">
        <v>3300</v>
      </c>
      <c r="E2997" s="29" t="s">
        <v>3301</v>
      </c>
      <c r="F2997" s="29" t="s">
        <v>3302</v>
      </c>
      <c r="G2997" s="29" t="s">
        <v>3233</v>
      </c>
      <c r="H2997" s="29" t="s">
        <v>3234</v>
      </c>
      <c r="I2997" s="29" t="s">
        <v>3262</v>
      </c>
      <c r="J2997" s="29" t="s">
        <v>3263</v>
      </c>
      <c r="K2997" s="29" t="s">
        <v>3264</v>
      </c>
      <c r="L2997" s="29" t="s">
        <v>3103</v>
      </c>
      <c r="M2997" s="29" t="s">
        <v>3326</v>
      </c>
      <c r="N2997" s="29" t="s">
        <v>3327</v>
      </c>
      <c r="O2997" s="29" t="s">
        <v>3332</v>
      </c>
      <c r="P2997" s="29" t="s">
        <v>3333</v>
      </c>
      <c r="Q2997" s="29" t="s">
        <v>3209</v>
      </c>
      <c r="R2997" s="29" t="s">
        <v>3210</v>
      </c>
      <c r="S2997" s="29" t="s">
        <v>3098</v>
      </c>
      <c r="T2997" s="29"/>
      <c r="U2997" s="30">
        <v>7700</v>
      </c>
      <c r="V2997" s="30">
        <v>7700</v>
      </c>
      <c r="W2997" s="30">
        <v>7700</v>
      </c>
      <c r="X2997" s="30">
        <v>7700</v>
      </c>
      <c r="Y2997" s="30">
        <v>7700</v>
      </c>
      <c r="Z2997" s="30">
        <v>7700</v>
      </c>
      <c r="AA2997" s="30">
        <v>7700</v>
      </c>
      <c r="AB2997" s="30">
        <v>7700</v>
      </c>
      <c r="AC2997" s="30">
        <v>7700</v>
      </c>
      <c r="AD2997" s="30">
        <v>7700</v>
      </c>
      <c r="AE2997" s="30">
        <v>7700</v>
      </c>
      <c r="AF2997" s="30">
        <v>7700</v>
      </c>
    </row>
    <row r="2998" spans="1:32" x14ac:dyDescent="0.45">
      <c r="A2998" s="29" t="s">
        <v>284</v>
      </c>
      <c r="B2998" s="29" t="s">
        <v>285</v>
      </c>
      <c r="C2998" s="29" t="s">
        <v>3299</v>
      </c>
      <c r="D2998" s="29" t="s">
        <v>3300</v>
      </c>
      <c r="E2998" s="29" t="s">
        <v>3301</v>
      </c>
      <c r="F2998" s="29" t="s">
        <v>3302</v>
      </c>
      <c r="G2998" s="29" t="s">
        <v>3233</v>
      </c>
      <c r="H2998" s="29" t="s">
        <v>3234</v>
      </c>
      <c r="I2998" s="29" t="s">
        <v>3275</v>
      </c>
      <c r="J2998" s="29" t="s">
        <v>3276</v>
      </c>
      <c r="K2998" s="29" t="s">
        <v>3277</v>
      </c>
      <c r="L2998" s="29" t="s">
        <v>3100</v>
      </c>
      <c r="M2998" s="29" t="s">
        <v>3312</v>
      </c>
      <c r="N2998" s="29" t="s">
        <v>3313</v>
      </c>
      <c r="O2998" s="29" t="s">
        <v>3314</v>
      </c>
      <c r="P2998" s="29" t="s">
        <v>3315</v>
      </c>
      <c r="Q2998" s="29" t="s">
        <v>3249</v>
      </c>
      <c r="R2998" s="29" t="s">
        <v>3210</v>
      </c>
      <c r="S2998" s="29" t="s">
        <v>3098</v>
      </c>
      <c r="T2998" s="29"/>
      <c r="U2998" s="30">
        <v>962</v>
      </c>
      <c r="V2998" s="30">
        <v>962</v>
      </c>
      <c r="W2998" s="30">
        <v>962</v>
      </c>
      <c r="X2998" s="30">
        <v>962</v>
      </c>
      <c r="Y2998" s="30">
        <v>962</v>
      </c>
      <c r="Z2998" s="30">
        <v>962</v>
      </c>
      <c r="AA2998" s="30">
        <v>962</v>
      </c>
      <c r="AB2998" s="30">
        <v>962</v>
      </c>
      <c r="AC2998" s="30">
        <v>962</v>
      </c>
      <c r="AD2998" s="30">
        <v>962</v>
      </c>
      <c r="AE2998" s="30">
        <v>962</v>
      </c>
      <c r="AF2998" s="30">
        <v>962</v>
      </c>
    </row>
    <row r="2999" spans="1:32" x14ac:dyDescent="0.45">
      <c r="A2999" s="29" t="s">
        <v>284</v>
      </c>
      <c r="B2999" s="29" t="s">
        <v>285</v>
      </c>
      <c r="C2999" s="29" t="s">
        <v>3299</v>
      </c>
      <c r="D2999" s="29" t="s">
        <v>3300</v>
      </c>
      <c r="E2999" s="29" t="s">
        <v>3301</v>
      </c>
      <c r="F2999" s="29" t="s">
        <v>3302</v>
      </c>
      <c r="G2999" s="29" t="s">
        <v>3233</v>
      </c>
      <c r="H2999" s="29" t="s">
        <v>3234</v>
      </c>
      <c r="I2999" s="29" t="s">
        <v>3275</v>
      </c>
      <c r="J2999" s="29" t="s">
        <v>3276</v>
      </c>
      <c r="K2999" s="29" t="s">
        <v>3277</v>
      </c>
      <c r="L2999" s="29" t="s">
        <v>3100</v>
      </c>
      <c r="M2999" s="29" t="s">
        <v>3312</v>
      </c>
      <c r="N2999" s="29" t="s">
        <v>3313</v>
      </c>
      <c r="O2999" s="29" t="s">
        <v>3314</v>
      </c>
      <c r="P2999" s="29" t="s">
        <v>3315</v>
      </c>
      <c r="Q2999" s="29" t="s">
        <v>3209</v>
      </c>
      <c r="R2999" s="29" t="s">
        <v>3210</v>
      </c>
      <c r="S2999" s="29" t="s">
        <v>3098</v>
      </c>
      <c r="T2999" s="29"/>
      <c r="U2999" s="30">
        <v>30000</v>
      </c>
      <c r="V2999" s="30">
        <v>30000</v>
      </c>
      <c r="W2999" s="30">
        <v>30000</v>
      </c>
      <c r="X2999" s="30">
        <v>30000</v>
      </c>
      <c r="Y2999" s="30">
        <v>30000</v>
      </c>
      <c r="Z2999" s="30">
        <v>30000</v>
      </c>
      <c r="AA2999" s="30">
        <v>30000</v>
      </c>
      <c r="AB2999" s="30">
        <v>30000</v>
      </c>
      <c r="AC2999" s="30">
        <v>30000</v>
      </c>
      <c r="AD2999" s="30">
        <v>30000</v>
      </c>
      <c r="AE2999" s="30">
        <v>30000</v>
      </c>
      <c r="AF2999" s="30">
        <v>30000</v>
      </c>
    </row>
    <row r="3000" spans="1:32" x14ac:dyDescent="0.45">
      <c r="A3000" s="29" t="s">
        <v>284</v>
      </c>
      <c r="B3000" s="29" t="s">
        <v>285</v>
      </c>
      <c r="C3000" s="29" t="s">
        <v>3299</v>
      </c>
      <c r="D3000" s="29" t="s">
        <v>3300</v>
      </c>
      <c r="E3000" s="29" t="s">
        <v>3301</v>
      </c>
      <c r="F3000" s="29" t="s">
        <v>3302</v>
      </c>
      <c r="G3000" s="29" t="s">
        <v>3233</v>
      </c>
      <c r="H3000" s="29" t="s">
        <v>3234</v>
      </c>
      <c r="I3000" s="29" t="s">
        <v>3275</v>
      </c>
      <c r="J3000" s="29" t="s">
        <v>3276</v>
      </c>
      <c r="K3000" s="29" t="s">
        <v>3282</v>
      </c>
      <c r="L3000" s="29" t="s">
        <v>3112</v>
      </c>
      <c r="M3000" s="29" t="s">
        <v>3283</v>
      </c>
      <c r="N3000" s="29" t="s">
        <v>3284</v>
      </c>
      <c r="O3000" s="29" t="s">
        <v>3285</v>
      </c>
      <c r="P3000" s="29" t="s">
        <v>3286</v>
      </c>
      <c r="Q3000" s="29" t="s">
        <v>3209</v>
      </c>
      <c r="R3000" s="29" t="s">
        <v>3210</v>
      </c>
      <c r="S3000" s="29" t="s">
        <v>3098</v>
      </c>
      <c r="T3000" s="29"/>
      <c r="U3000" s="30">
        <v>60000</v>
      </c>
      <c r="V3000" s="30">
        <v>60000</v>
      </c>
      <c r="W3000" s="30">
        <v>60000</v>
      </c>
      <c r="X3000" s="30">
        <v>60000</v>
      </c>
      <c r="Y3000" s="30">
        <v>60000</v>
      </c>
      <c r="Z3000" s="30">
        <v>60000</v>
      </c>
      <c r="AA3000" s="30">
        <v>60000</v>
      </c>
      <c r="AB3000" s="30">
        <v>60000</v>
      </c>
      <c r="AC3000" s="30">
        <v>60000</v>
      </c>
      <c r="AD3000" s="30">
        <v>60000</v>
      </c>
      <c r="AE3000" s="30">
        <v>60000</v>
      </c>
      <c r="AF3000" s="30">
        <v>60000</v>
      </c>
    </row>
    <row r="3001" spans="1:32" x14ac:dyDescent="0.45">
      <c r="A3001" s="29" t="s">
        <v>284</v>
      </c>
      <c r="B3001" s="29" t="s">
        <v>285</v>
      </c>
      <c r="C3001" s="29" t="s">
        <v>3299</v>
      </c>
      <c r="D3001" s="29" t="s">
        <v>3300</v>
      </c>
      <c r="E3001" s="29" t="s">
        <v>3301</v>
      </c>
      <c r="F3001" s="29" t="s">
        <v>3302</v>
      </c>
      <c r="G3001" s="29" t="s">
        <v>3233</v>
      </c>
      <c r="H3001" s="29" t="s">
        <v>3234</v>
      </c>
      <c r="I3001" s="29" t="s">
        <v>3275</v>
      </c>
      <c r="J3001" s="29" t="s">
        <v>3276</v>
      </c>
      <c r="K3001" s="29" t="s">
        <v>3282</v>
      </c>
      <c r="L3001" s="29" t="s">
        <v>3112</v>
      </c>
      <c r="M3001" s="29" t="s">
        <v>3283</v>
      </c>
      <c r="N3001" s="29" t="s">
        <v>3284</v>
      </c>
      <c r="O3001" s="29" t="s">
        <v>3448</v>
      </c>
      <c r="P3001" s="29" t="s">
        <v>3449</v>
      </c>
      <c r="Q3001" s="29" t="s">
        <v>3209</v>
      </c>
      <c r="R3001" s="29" t="s">
        <v>3210</v>
      </c>
      <c r="S3001" s="29" t="s">
        <v>3098</v>
      </c>
      <c r="T3001" s="29"/>
      <c r="U3001" s="30">
        <v>20000</v>
      </c>
      <c r="V3001" s="30">
        <v>20000</v>
      </c>
      <c r="W3001" s="30">
        <v>20000</v>
      </c>
      <c r="X3001" s="30">
        <v>20000</v>
      </c>
      <c r="Y3001" s="30">
        <v>20000</v>
      </c>
      <c r="Z3001" s="30">
        <v>20000</v>
      </c>
      <c r="AA3001" s="30">
        <v>20000</v>
      </c>
      <c r="AB3001" s="30">
        <v>20000</v>
      </c>
      <c r="AC3001" s="30">
        <v>20000</v>
      </c>
      <c r="AD3001" s="30">
        <v>20000</v>
      </c>
      <c r="AE3001" s="30">
        <v>20000</v>
      </c>
      <c r="AF3001" s="30">
        <v>20000</v>
      </c>
    </row>
    <row r="3002" spans="1:32" x14ac:dyDescent="0.45">
      <c r="A3002" s="29" t="s">
        <v>284</v>
      </c>
      <c r="B3002" s="29" t="s">
        <v>285</v>
      </c>
      <c r="C3002" s="29" t="s">
        <v>3299</v>
      </c>
      <c r="D3002" s="29" t="s">
        <v>3300</v>
      </c>
      <c r="E3002" s="29" t="s">
        <v>3301</v>
      </c>
      <c r="F3002" s="29" t="s">
        <v>3302</v>
      </c>
      <c r="G3002" s="29" t="s">
        <v>3233</v>
      </c>
      <c r="H3002" s="29" t="s">
        <v>3234</v>
      </c>
      <c r="I3002" s="29" t="s">
        <v>3275</v>
      </c>
      <c r="J3002" s="29" t="s">
        <v>3276</v>
      </c>
      <c r="K3002" s="29" t="s">
        <v>3287</v>
      </c>
      <c r="L3002" s="29" t="s">
        <v>3101</v>
      </c>
      <c r="M3002" s="29" t="s">
        <v>3288</v>
      </c>
      <c r="N3002" s="29" t="s">
        <v>3289</v>
      </c>
      <c r="O3002" s="29" t="s">
        <v>3290</v>
      </c>
      <c r="P3002" s="29" t="s">
        <v>3291</v>
      </c>
      <c r="Q3002" s="29" t="s">
        <v>3209</v>
      </c>
      <c r="R3002" s="29" t="s">
        <v>3210</v>
      </c>
      <c r="S3002" s="29" t="s">
        <v>3098</v>
      </c>
      <c r="T3002" s="29"/>
      <c r="U3002" s="30">
        <v>2000</v>
      </c>
      <c r="V3002" s="30">
        <v>2000</v>
      </c>
      <c r="W3002" s="30">
        <v>2000</v>
      </c>
      <c r="X3002" s="30">
        <v>2000</v>
      </c>
      <c r="Y3002" s="30">
        <v>2000</v>
      </c>
      <c r="Z3002" s="30">
        <v>2000</v>
      </c>
      <c r="AA3002" s="30">
        <v>2000</v>
      </c>
      <c r="AB3002" s="30">
        <v>2000</v>
      </c>
      <c r="AC3002" s="30">
        <v>2000</v>
      </c>
      <c r="AD3002" s="30">
        <v>2000</v>
      </c>
      <c r="AE3002" s="30">
        <v>2000</v>
      </c>
      <c r="AF3002" s="30">
        <v>2000</v>
      </c>
    </row>
    <row r="3003" spans="1:32" x14ac:dyDescent="0.45">
      <c r="A3003" s="29" t="s">
        <v>284</v>
      </c>
      <c r="B3003" s="29" t="s">
        <v>285</v>
      </c>
      <c r="C3003" s="29" t="s">
        <v>3299</v>
      </c>
      <c r="D3003" s="29" t="s">
        <v>3300</v>
      </c>
      <c r="E3003" s="29" t="s">
        <v>3320</v>
      </c>
      <c r="F3003" s="29" t="s">
        <v>3321</v>
      </c>
      <c r="G3003" s="29" t="s">
        <v>3233</v>
      </c>
      <c r="H3003" s="29" t="s">
        <v>3234</v>
      </c>
      <c r="I3003" s="29" t="s">
        <v>3262</v>
      </c>
      <c r="J3003" s="29" t="s">
        <v>3263</v>
      </c>
      <c r="K3003" s="29" t="s">
        <v>3264</v>
      </c>
      <c r="L3003" s="29" t="s">
        <v>3103</v>
      </c>
      <c r="M3003" s="29" t="s">
        <v>3265</v>
      </c>
      <c r="N3003" s="29" t="s">
        <v>3266</v>
      </c>
      <c r="O3003" s="29" t="s">
        <v>3267</v>
      </c>
      <c r="P3003" s="29" t="s">
        <v>3268</v>
      </c>
      <c r="Q3003" s="29" t="s">
        <v>3209</v>
      </c>
      <c r="R3003" s="29" t="s">
        <v>3210</v>
      </c>
      <c r="S3003" s="29" t="s">
        <v>3098</v>
      </c>
      <c r="T3003" s="29"/>
      <c r="U3003" s="30">
        <v>3000</v>
      </c>
      <c r="V3003" s="30">
        <v>3000</v>
      </c>
      <c r="W3003" s="30">
        <v>3000</v>
      </c>
      <c r="X3003" s="30">
        <v>3000</v>
      </c>
      <c r="Y3003" s="30">
        <v>3000</v>
      </c>
      <c r="Z3003" s="30">
        <v>3000</v>
      </c>
      <c r="AA3003" s="30">
        <v>3000</v>
      </c>
      <c r="AB3003" s="30">
        <v>3000</v>
      </c>
      <c r="AC3003" s="30">
        <v>3000</v>
      </c>
      <c r="AD3003" s="30">
        <v>3000</v>
      </c>
      <c r="AE3003" s="30">
        <v>3000</v>
      </c>
      <c r="AF3003" s="30">
        <v>3000</v>
      </c>
    </row>
    <row r="3004" spans="1:32" x14ac:dyDescent="0.45">
      <c r="A3004" s="29" t="s">
        <v>284</v>
      </c>
      <c r="B3004" s="29" t="s">
        <v>285</v>
      </c>
      <c r="C3004" s="29" t="s">
        <v>3299</v>
      </c>
      <c r="D3004" s="29" t="s">
        <v>3300</v>
      </c>
      <c r="E3004" s="29" t="s">
        <v>3320</v>
      </c>
      <c r="F3004" s="29" t="s">
        <v>3321</v>
      </c>
      <c r="G3004" s="29" t="s">
        <v>3233</v>
      </c>
      <c r="H3004" s="29" t="s">
        <v>3234</v>
      </c>
      <c r="I3004" s="29" t="s">
        <v>3275</v>
      </c>
      <c r="J3004" s="29" t="s">
        <v>3276</v>
      </c>
      <c r="K3004" s="29" t="s">
        <v>3282</v>
      </c>
      <c r="L3004" s="29" t="s">
        <v>3112</v>
      </c>
      <c r="M3004" s="29" t="s">
        <v>3283</v>
      </c>
      <c r="N3004" s="29" t="s">
        <v>3284</v>
      </c>
      <c r="O3004" s="29" t="s">
        <v>3285</v>
      </c>
      <c r="P3004" s="29" t="s">
        <v>3286</v>
      </c>
      <c r="Q3004" s="29" t="s">
        <v>3209</v>
      </c>
      <c r="R3004" s="29" t="s">
        <v>3210</v>
      </c>
      <c r="S3004" s="29" t="s">
        <v>3098</v>
      </c>
      <c r="T3004" s="29"/>
      <c r="U3004" s="30">
        <v>20000</v>
      </c>
      <c r="V3004" s="30">
        <v>20000</v>
      </c>
      <c r="W3004" s="30">
        <v>20000</v>
      </c>
      <c r="X3004" s="30">
        <v>20000</v>
      </c>
      <c r="Y3004" s="30">
        <v>20000</v>
      </c>
      <c r="Z3004" s="30">
        <v>20000</v>
      </c>
      <c r="AA3004" s="30">
        <v>20000</v>
      </c>
      <c r="AB3004" s="30">
        <v>20000</v>
      </c>
      <c r="AC3004" s="30">
        <v>20000</v>
      </c>
      <c r="AD3004" s="30">
        <v>20000</v>
      </c>
      <c r="AE3004" s="30">
        <v>20000</v>
      </c>
      <c r="AF3004" s="30">
        <v>20000</v>
      </c>
    </row>
    <row r="3005" spans="1:32" x14ac:dyDescent="0.45">
      <c r="A3005" s="29" t="s">
        <v>249</v>
      </c>
      <c r="B3005" s="29" t="s">
        <v>250</v>
      </c>
      <c r="C3005" s="29" t="s">
        <v>3299</v>
      </c>
      <c r="D3005" s="29" t="s">
        <v>3300</v>
      </c>
      <c r="E3005" s="29" t="s">
        <v>3538</v>
      </c>
      <c r="F3005" s="29" t="s">
        <v>3539</v>
      </c>
      <c r="G3005" s="29" t="s">
        <v>3200</v>
      </c>
      <c r="H3005" s="29" t="s">
        <v>3201</v>
      </c>
      <c r="I3005" s="29" t="s">
        <v>3202</v>
      </c>
      <c r="J3005" s="29" t="s">
        <v>3203</v>
      </c>
      <c r="K3005" s="29" t="s">
        <v>3204</v>
      </c>
      <c r="L3005" s="29" t="s">
        <v>3109</v>
      </c>
      <c r="M3005" s="29" t="s">
        <v>3378</v>
      </c>
      <c r="N3005" s="29" t="s">
        <v>3379</v>
      </c>
      <c r="O3005" s="29" t="s">
        <v>3380</v>
      </c>
      <c r="P3005" s="29" t="s">
        <v>3381</v>
      </c>
      <c r="Q3005" s="29" t="s">
        <v>3209</v>
      </c>
      <c r="R3005" s="29" t="s">
        <v>3210</v>
      </c>
      <c r="S3005" s="29" t="s">
        <v>3098</v>
      </c>
      <c r="T3005" s="29"/>
      <c r="U3005" s="30">
        <v>11170</v>
      </c>
      <c r="V3005" s="30">
        <v>11170</v>
      </c>
      <c r="W3005" s="30">
        <v>11170</v>
      </c>
      <c r="X3005" s="30">
        <v>11170</v>
      </c>
      <c r="Y3005" s="30">
        <v>11170</v>
      </c>
      <c r="Z3005" s="30">
        <v>11170</v>
      </c>
      <c r="AA3005" s="30">
        <v>11170</v>
      </c>
      <c r="AB3005" s="30">
        <v>11170</v>
      </c>
      <c r="AC3005" s="30">
        <v>11170</v>
      </c>
      <c r="AD3005" s="30">
        <v>11170</v>
      </c>
      <c r="AE3005" s="30">
        <v>0</v>
      </c>
      <c r="AF3005" s="30">
        <v>0</v>
      </c>
    </row>
    <row r="3006" spans="1:32" x14ac:dyDescent="0.45">
      <c r="A3006" s="29" t="s">
        <v>249</v>
      </c>
      <c r="B3006" s="29" t="s">
        <v>250</v>
      </c>
      <c r="C3006" s="29" t="s">
        <v>3299</v>
      </c>
      <c r="D3006" s="29" t="s">
        <v>3300</v>
      </c>
      <c r="E3006" s="29" t="s">
        <v>3538</v>
      </c>
      <c r="F3006" s="29" t="s">
        <v>3539</v>
      </c>
      <c r="G3006" s="29" t="s">
        <v>3200</v>
      </c>
      <c r="H3006" s="29" t="s">
        <v>3201</v>
      </c>
      <c r="I3006" s="29" t="s">
        <v>3202</v>
      </c>
      <c r="J3006" s="29" t="s">
        <v>3203</v>
      </c>
      <c r="K3006" s="29" t="s">
        <v>3221</v>
      </c>
      <c r="L3006" s="29" t="s">
        <v>3113</v>
      </c>
      <c r="M3006" s="29" t="s">
        <v>3222</v>
      </c>
      <c r="N3006" s="29" t="s">
        <v>3223</v>
      </c>
      <c r="O3006" s="29" t="s">
        <v>3224</v>
      </c>
      <c r="P3006" s="29" t="s">
        <v>3225</v>
      </c>
      <c r="Q3006" s="29" t="s">
        <v>3209</v>
      </c>
      <c r="R3006" s="29" t="s">
        <v>3210</v>
      </c>
      <c r="S3006" s="29" t="s">
        <v>3098</v>
      </c>
      <c r="T3006" s="29"/>
      <c r="U3006" s="30">
        <v>44207</v>
      </c>
      <c r="V3006" s="30">
        <v>53342</v>
      </c>
      <c r="W3006" s="30">
        <v>51482</v>
      </c>
      <c r="X3006" s="30">
        <v>48524</v>
      </c>
      <c r="Y3006" s="30">
        <v>46574</v>
      </c>
      <c r="Z3006" s="30">
        <v>46274</v>
      </c>
      <c r="AA3006" s="30">
        <v>31387</v>
      </c>
      <c r="AB3006" s="30">
        <v>30000</v>
      </c>
      <c r="AC3006" s="30">
        <v>30000</v>
      </c>
      <c r="AD3006" s="30">
        <v>30000</v>
      </c>
      <c r="AE3006" s="30">
        <v>30000</v>
      </c>
      <c r="AF3006" s="30">
        <v>30000</v>
      </c>
    </row>
    <row r="3007" spans="1:32" x14ac:dyDescent="0.45">
      <c r="A3007" s="29" t="s">
        <v>249</v>
      </c>
      <c r="B3007" s="29" t="s">
        <v>250</v>
      </c>
      <c r="C3007" s="29" t="s">
        <v>3299</v>
      </c>
      <c r="D3007" s="29" t="s">
        <v>3300</v>
      </c>
      <c r="E3007" s="29" t="s">
        <v>3538</v>
      </c>
      <c r="F3007" s="29" t="s">
        <v>3539</v>
      </c>
      <c r="G3007" s="29" t="s">
        <v>3200</v>
      </c>
      <c r="H3007" s="29" t="s">
        <v>3201</v>
      </c>
      <c r="I3007" s="29" t="s">
        <v>3202</v>
      </c>
      <c r="J3007" s="29" t="s">
        <v>3203</v>
      </c>
      <c r="K3007" s="29" t="s">
        <v>3401</v>
      </c>
      <c r="L3007" s="29" t="s">
        <v>3402</v>
      </c>
      <c r="M3007" s="29" t="s">
        <v>3403</v>
      </c>
      <c r="N3007" s="29" t="s">
        <v>3404</v>
      </c>
      <c r="O3007" s="29" t="s">
        <v>3506</v>
      </c>
      <c r="P3007" s="29" t="s">
        <v>3507</v>
      </c>
      <c r="Q3007" s="29" t="s">
        <v>3209</v>
      </c>
      <c r="R3007" s="29" t="s">
        <v>3210</v>
      </c>
      <c r="S3007" s="29" t="s">
        <v>3098</v>
      </c>
      <c r="T3007" s="29"/>
      <c r="U3007" s="30">
        <v>0</v>
      </c>
      <c r="V3007" s="30">
        <v>0</v>
      </c>
      <c r="W3007" s="30">
        <v>0</v>
      </c>
      <c r="X3007" s="30">
        <v>0</v>
      </c>
      <c r="Y3007" s="30">
        <v>0</v>
      </c>
      <c r="Z3007" s="30">
        <v>1201</v>
      </c>
      <c r="AA3007" s="30">
        <v>11134</v>
      </c>
      <c r="AB3007" s="30">
        <v>10608</v>
      </c>
      <c r="AC3007" s="30">
        <v>10020</v>
      </c>
      <c r="AD3007" s="30">
        <v>11185</v>
      </c>
      <c r="AE3007" s="30">
        <v>10344</v>
      </c>
      <c r="AF3007" s="30">
        <v>9727</v>
      </c>
    </row>
    <row r="3008" spans="1:32" x14ac:dyDescent="0.45">
      <c r="A3008" s="29" t="s">
        <v>249</v>
      </c>
      <c r="B3008" s="29" t="s">
        <v>250</v>
      </c>
      <c r="C3008" s="29" t="s">
        <v>3299</v>
      </c>
      <c r="D3008" s="29" t="s">
        <v>3300</v>
      </c>
      <c r="E3008" s="29" t="s">
        <v>3538</v>
      </c>
      <c r="F3008" s="29" t="s">
        <v>3539</v>
      </c>
      <c r="G3008" s="29" t="s">
        <v>3200</v>
      </c>
      <c r="H3008" s="29" t="s">
        <v>3201</v>
      </c>
      <c r="I3008" s="29" t="s">
        <v>3202</v>
      </c>
      <c r="J3008" s="29" t="s">
        <v>3203</v>
      </c>
      <c r="K3008" s="29" t="s">
        <v>3401</v>
      </c>
      <c r="L3008" s="29" t="s">
        <v>3402</v>
      </c>
      <c r="M3008" s="29" t="s">
        <v>3403</v>
      </c>
      <c r="N3008" s="29" t="s">
        <v>3404</v>
      </c>
      <c r="O3008" s="29" t="s">
        <v>3814</v>
      </c>
      <c r="P3008" s="29" t="s">
        <v>3815</v>
      </c>
      <c r="Q3008" s="29" t="s">
        <v>3209</v>
      </c>
      <c r="R3008" s="29" t="s">
        <v>3210</v>
      </c>
      <c r="S3008" s="29" t="s">
        <v>3098</v>
      </c>
      <c r="T3008" s="29"/>
      <c r="U3008" s="30">
        <v>3628</v>
      </c>
      <c r="V3008" s="30">
        <v>4502</v>
      </c>
      <c r="W3008" s="30">
        <v>7326</v>
      </c>
      <c r="X3008" s="30">
        <v>6889</v>
      </c>
      <c r="Y3008" s="30">
        <v>10661</v>
      </c>
      <c r="Z3008" s="30">
        <v>9278</v>
      </c>
      <c r="AA3008" s="30">
        <v>19714</v>
      </c>
      <c r="AB3008" s="30">
        <v>21921</v>
      </c>
      <c r="AC3008" s="30">
        <v>24720</v>
      </c>
      <c r="AD3008" s="30">
        <v>24430</v>
      </c>
      <c r="AE3008" s="30">
        <v>23083</v>
      </c>
      <c r="AF3008" s="30">
        <v>20072</v>
      </c>
    </row>
    <row r="3009" spans="1:32" x14ac:dyDescent="0.45">
      <c r="A3009" s="29" t="s">
        <v>249</v>
      </c>
      <c r="B3009" s="29" t="s">
        <v>250</v>
      </c>
      <c r="C3009" s="29" t="s">
        <v>3299</v>
      </c>
      <c r="D3009" s="29" t="s">
        <v>3300</v>
      </c>
      <c r="E3009" s="29" t="s">
        <v>3538</v>
      </c>
      <c r="F3009" s="29" t="s">
        <v>3539</v>
      </c>
      <c r="G3009" s="29" t="s">
        <v>3200</v>
      </c>
      <c r="H3009" s="29" t="s">
        <v>3201</v>
      </c>
      <c r="I3009" s="29" t="s">
        <v>3202</v>
      </c>
      <c r="J3009" s="29" t="s">
        <v>3203</v>
      </c>
      <c r="K3009" s="29" t="s">
        <v>3401</v>
      </c>
      <c r="L3009" s="29" t="s">
        <v>3402</v>
      </c>
      <c r="M3009" s="29" t="s">
        <v>3403</v>
      </c>
      <c r="N3009" s="29" t="s">
        <v>3404</v>
      </c>
      <c r="O3009" s="29" t="s">
        <v>3508</v>
      </c>
      <c r="P3009" s="29" t="s">
        <v>3509</v>
      </c>
      <c r="Q3009" s="29" t="s">
        <v>3209</v>
      </c>
      <c r="R3009" s="29" t="s">
        <v>3210</v>
      </c>
      <c r="S3009" s="29" t="s">
        <v>3098</v>
      </c>
      <c r="T3009" s="29"/>
      <c r="U3009" s="30">
        <v>64000</v>
      </c>
      <c r="V3009" s="30">
        <v>64000</v>
      </c>
      <c r="W3009" s="30">
        <v>64000</v>
      </c>
      <c r="X3009" s="30">
        <v>64000</v>
      </c>
      <c r="Y3009" s="30">
        <v>64000</v>
      </c>
      <c r="Z3009" s="30">
        <v>64000</v>
      </c>
      <c r="AA3009" s="30">
        <v>64000</v>
      </c>
      <c r="AB3009" s="30">
        <v>64000</v>
      </c>
      <c r="AC3009" s="30">
        <v>64000</v>
      </c>
      <c r="AD3009" s="30">
        <v>64000</v>
      </c>
      <c r="AE3009" s="30">
        <v>64000</v>
      </c>
      <c r="AF3009" s="30">
        <v>64000</v>
      </c>
    </row>
    <row r="3010" spans="1:32" x14ac:dyDescent="0.45">
      <c r="A3010" s="29" t="s">
        <v>249</v>
      </c>
      <c r="B3010" s="29" t="s">
        <v>250</v>
      </c>
      <c r="C3010" s="29" t="s">
        <v>3299</v>
      </c>
      <c r="D3010" s="29" t="s">
        <v>3300</v>
      </c>
      <c r="E3010" s="29" t="s">
        <v>3538</v>
      </c>
      <c r="F3010" s="29" t="s">
        <v>3539</v>
      </c>
      <c r="G3010" s="29" t="s">
        <v>3200</v>
      </c>
      <c r="H3010" s="29" t="s">
        <v>3201</v>
      </c>
      <c r="I3010" s="29" t="s">
        <v>3226</v>
      </c>
      <c r="J3010" s="29" t="s">
        <v>3227</v>
      </c>
      <c r="K3010" s="29" t="s">
        <v>3228</v>
      </c>
      <c r="L3010" s="29" t="s">
        <v>3111</v>
      </c>
      <c r="M3010" s="29" t="s">
        <v>3229</v>
      </c>
      <c r="N3010" s="29" t="s">
        <v>3230</v>
      </c>
      <c r="O3010" s="29" t="s">
        <v>3231</v>
      </c>
      <c r="P3010" s="29" t="s">
        <v>3232</v>
      </c>
      <c r="Q3010" s="29" t="s">
        <v>3209</v>
      </c>
      <c r="R3010" s="29" t="s">
        <v>3210</v>
      </c>
      <c r="S3010" s="29" t="s">
        <v>3098</v>
      </c>
      <c r="T3010" s="29"/>
      <c r="U3010" s="30">
        <v>0</v>
      </c>
      <c r="V3010" s="30">
        <v>0</v>
      </c>
      <c r="W3010" s="30">
        <v>0</v>
      </c>
      <c r="X3010" s="30">
        <v>0</v>
      </c>
      <c r="Y3010" s="30">
        <v>0</v>
      </c>
      <c r="Z3010" s="30">
        <v>0</v>
      </c>
      <c r="AA3010" s="30">
        <v>0</v>
      </c>
      <c r="AB3010" s="30">
        <v>0</v>
      </c>
      <c r="AC3010" s="30">
        <v>0</v>
      </c>
      <c r="AD3010" s="30">
        <v>0</v>
      </c>
      <c r="AE3010" s="30">
        <v>0</v>
      </c>
      <c r="AF3010" s="30">
        <v>0</v>
      </c>
    </row>
    <row r="3011" spans="1:32" x14ac:dyDescent="0.45">
      <c r="A3011" s="29" t="s">
        <v>249</v>
      </c>
      <c r="B3011" s="29" t="s">
        <v>250</v>
      </c>
      <c r="C3011" s="29" t="s">
        <v>3299</v>
      </c>
      <c r="D3011" s="29" t="s">
        <v>3300</v>
      </c>
      <c r="E3011" s="29" t="s">
        <v>3538</v>
      </c>
      <c r="F3011" s="29" t="s">
        <v>3539</v>
      </c>
      <c r="G3011" s="29" t="s">
        <v>3200</v>
      </c>
      <c r="H3011" s="29" t="s">
        <v>3201</v>
      </c>
      <c r="I3011" s="29" t="s">
        <v>3226</v>
      </c>
      <c r="J3011" s="29" t="s">
        <v>3227</v>
      </c>
      <c r="K3011" s="29" t="s">
        <v>3228</v>
      </c>
      <c r="L3011" s="29" t="s">
        <v>3111</v>
      </c>
      <c r="M3011" s="29" t="s">
        <v>3295</v>
      </c>
      <c r="N3011" s="29" t="s">
        <v>3296</v>
      </c>
      <c r="O3011" s="29" t="s">
        <v>3297</v>
      </c>
      <c r="P3011" s="29" t="s">
        <v>3298</v>
      </c>
      <c r="Q3011" s="29" t="s">
        <v>3209</v>
      </c>
      <c r="R3011" s="29" t="s">
        <v>3210</v>
      </c>
      <c r="S3011" s="29" t="s">
        <v>3098</v>
      </c>
      <c r="T3011" s="29"/>
      <c r="U3011" s="30">
        <v>0</v>
      </c>
      <c r="V3011" s="30">
        <v>0</v>
      </c>
      <c r="W3011" s="30">
        <v>0</v>
      </c>
      <c r="X3011" s="30">
        <v>0</v>
      </c>
      <c r="Y3011" s="30">
        <v>0</v>
      </c>
      <c r="Z3011" s="30">
        <v>0</v>
      </c>
      <c r="AA3011" s="30">
        <v>0</v>
      </c>
      <c r="AB3011" s="30">
        <v>0</v>
      </c>
      <c r="AC3011" s="30">
        <v>0</v>
      </c>
      <c r="AD3011" s="30">
        <v>0</v>
      </c>
      <c r="AE3011" s="30">
        <v>0</v>
      </c>
      <c r="AF3011" s="30">
        <v>0</v>
      </c>
    </row>
    <row r="3012" spans="1:32" x14ac:dyDescent="0.45">
      <c r="A3012" s="29" t="s">
        <v>249</v>
      </c>
      <c r="B3012" s="29" t="s">
        <v>250</v>
      </c>
      <c r="C3012" s="29" t="s">
        <v>3299</v>
      </c>
      <c r="D3012" s="29" t="s">
        <v>3300</v>
      </c>
      <c r="E3012" s="29" t="s">
        <v>3538</v>
      </c>
      <c r="F3012" s="29" t="s">
        <v>3539</v>
      </c>
      <c r="G3012" s="29" t="s">
        <v>3233</v>
      </c>
      <c r="H3012" s="29" t="s">
        <v>3234</v>
      </c>
      <c r="I3012" s="29" t="s">
        <v>3262</v>
      </c>
      <c r="J3012" s="29" t="s">
        <v>3263</v>
      </c>
      <c r="K3012" s="29" t="s">
        <v>3264</v>
      </c>
      <c r="L3012" s="29" t="s">
        <v>3103</v>
      </c>
      <c r="M3012" s="29" t="s">
        <v>3265</v>
      </c>
      <c r="N3012" s="29" t="s">
        <v>3266</v>
      </c>
      <c r="O3012" s="29" t="s">
        <v>3267</v>
      </c>
      <c r="P3012" s="29" t="s">
        <v>3268</v>
      </c>
      <c r="Q3012" s="29" t="s">
        <v>3209</v>
      </c>
      <c r="R3012" s="29" t="s">
        <v>3210</v>
      </c>
      <c r="S3012" s="29" t="s">
        <v>3098</v>
      </c>
      <c r="T3012" s="29"/>
      <c r="U3012" s="30">
        <v>46800</v>
      </c>
      <c r="V3012" s="30">
        <v>40671</v>
      </c>
      <c r="W3012" s="30">
        <v>31200</v>
      </c>
      <c r="X3012" s="30">
        <v>31200</v>
      </c>
      <c r="Y3012" s="30">
        <v>31200</v>
      </c>
      <c r="Z3012" s="30">
        <v>31200</v>
      </c>
      <c r="AA3012" s="30">
        <v>31200</v>
      </c>
      <c r="AB3012" s="30">
        <v>31200</v>
      </c>
      <c r="AC3012" s="30">
        <v>31200</v>
      </c>
      <c r="AD3012" s="30">
        <v>31200</v>
      </c>
      <c r="AE3012" s="30">
        <v>31200</v>
      </c>
      <c r="AF3012" s="30">
        <v>31200</v>
      </c>
    </row>
    <row r="3013" spans="1:32" x14ac:dyDescent="0.45">
      <c r="A3013" s="29" t="s">
        <v>249</v>
      </c>
      <c r="B3013" s="29" t="s">
        <v>250</v>
      </c>
      <c r="C3013" s="29" t="s">
        <v>3299</v>
      </c>
      <c r="D3013" s="29" t="s">
        <v>3300</v>
      </c>
      <c r="E3013" s="29" t="s">
        <v>3538</v>
      </c>
      <c r="F3013" s="29" t="s">
        <v>3539</v>
      </c>
      <c r="G3013" s="29" t="s">
        <v>3233</v>
      </c>
      <c r="H3013" s="29" t="s">
        <v>3234</v>
      </c>
      <c r="I3013" s="29" t="s">
        <v>3262</v>
      </c>
      <c r="J3013" s="29" t="s">
        <v>3263</v>
      </c>
      <c r="K3013" s="29" t="s">
        <v>3264</v>
      </c>
      <c r="L3013" s="29" t="s">
        <v>3103</v>
      </c>
      <c r="M3013" s="29" t="s">
        <v>3322</v>
      </c>
      <c r="N3013" s="29" t="s">
        <v>3323</v>
      </c>
      <c r="O3013" s="29" t="s">
        <v>3324</v>
      </c>
      <c r="P3013" s="29" t="s">
        <v>3325</v>
      </c>
      <c r="Q3013" s="29" t="s">
        <v>3209</v>
      </c>
      <c r="R3013" s="29" t="s">
        <v>3210</v>
      </c>
      <c r="S3013" s="29" t="s">
        <v>3098</v>
      </c>
      <c r="T3013" s="29"/>
      <c r="U3013" s="30">
        <v>8400</v>
      </c>
      <c r="V3013" s="30">
        <v>6200</v>
      </c>
      <c r="W3013" s="30">
        <v>2800</v>
      </c>
      <c r="X3013" s="30">
        <v>2800</v>
      </c>
      <c r="Y3013" s="30">
        <v>2800</v>
      </c>
      <c r="Z3013" s="30">
        <v>2800</v>
      </c>
      <c r="AA3013" s="30">
        <v>2800</v>
      </c>
      <c r="AB3013" s="30">
        <v>2800</v>
      </c>
      <c r="AC3013" s="30">
        <v>2800</v>
      </c>
      <c r="AD3013" s="30">
        <v>2800</v>
      </c>
      <c r="AE3013" s="30">
        <v>2800</v>
      </c>
      <c r="AF3013" s="30">
        <v>2800</v>
      </c>
    </row>
    <row r="3014" spans="1:32" x14ac:dyDescent="0.45">
      <c r="A3014" s="29" t="s">
        <v>249</v>
      </c>
      <c r="B3014" s="29" t="s">
        <v>250</v>
      </c>
      <c r="C3014" s="29" t="s">
        <v>3299</v>
      </c>
      <c r="D3014" s="29" t="s">
        <v>3300</v>
      </c>
      <c r="E3014" s="29" t="s">
        <v>3538</v>
      </c>
      <c r="F3014" s="29" t="s">
        <v>3539</v>
      </c>
      <c r="G3014" s="29" t="s">
        <v>3233</v>
      </c>
      <c r="H3014" s="29" t="s">
        <v>3234</v>
      </c>
      <c r="I3014" s="29" t="s">
        <v>3262</v>
      </c>
      <c r="J3014" s="29" t="s">
        <v>3263</v>
      </c>
      <c r="K3014" s="29" t="s">
        <v>3264</v>
      </c>
      <c r="L3014" s="29" t="s">
        <v>3103</v>
      </c>
      <c r="M3014" s="29" t="s">
        <v>3322</v>
      </c>
      <c r="N3014" s="29" t="s">
        <v>3323</v>
      </c>
      <c r="O3014" s="29" t="s">
        <v>3890</v>
      </c>
      <c r="P3014" s="29" t="s">
        <v>3891</v>
      </c>
      <c r="Q3014" s="29" t="s">
        <v>3209</v>
      </c>
      <c r="R3014" s="29" t="s">
        <v>3210</v>
      </c>
      <c r="S3014" s="29" t="s">
        <v>3098</v>
      </c>
      <c r="T3014" s="29"/>
      <c r="U3014" s="30">
        <v>500</v>
      </c>
      <c r="V3014" s="30">
        <v>304</v>
      </c>
      <c r="W3014" s="30">
        <v>0</v>
      </c>
      <c r="X3014" s="30">
        <v>0</v>
      </c>
      <c r="Y3014" s="30">
        <v>0</v>
      </c>
      <c r="Z3014" s="30">
        <v>0</v>
      </c>
      <c r="AA3014" s="30">
        <v>0</v>
      </c>
      <c r="AB3014" s="30">
        <v>0</v>
      </c>
      <c r="AC3014" s="30">
        <v>0</v>
      </c>
      <c r="AD3014" s="30">
        <v>0</v>
      </c>
      <c r="AE3014" s="30">
        <v>0</v>
      </c>
      <c r="AF3014" s="30">
        <v>0</v>
      </c>
    </row>
    <row r="3015" spans="1:32" x14ac:dyDescent="0.45">
      <c r="A3015" s="29" t="s">
        <v>249</v>
      </c>
      <c r="B3015" s="29" t="s">
        <v>250</v>
      </c>
      <c r="C3015" s="29" t="s">
        <v>3299</v>
      </c>
      <c r="D3015" s="29" t="s">
        <v>3300</v>
      </c>
      <c r="E3015" s="29" t="s">
        <v>3538</v>
      </c>
      <c r="F3015" s="29" t="s">
        <v>3539</v>
      </c>
      <c r="G3015" s="29" t="s">
        <v>3233</v>
      </c>
      <c r="H3015" s="29" t="s">
        <v>3234</v>
      </c>
      <c r="I3015" s="29" t="s">
        <v>3262</v>
      </c>
      <c r="J3015" s="29" t="s">
        <v>3263</v>
      </c>
      <c r="K3015" s="29" t="s">
        <v>3264</v>
      </c>
      <c r="L3015" s="29" t="s">
        <v>3103</v>
      </c>
      <c r="M3015" s="29" t="s">
        <v>3322</v>
      </c>
      <c r="N3015" s="29" t="s">
        <v>3323</v>
      </c>
      <c r="O3015" s="29" t="s">
        <v>3374</v>
      </c>
      <c r="P3015" s="29" t="s">
        <v>3375</v>
      </c>
      <c r="Q3015" s="29" t="s">
        <v>3209</v>
      </c>
      <c r="R3015" s="29" t="s">
        <v>3210</v>
      </c>
      <c r="S3015" s="29" t="s">
        <v>3098</v>
      </c>
      <c r="T3015" s="29"/>
      <c r="U3015" s="30">
        <v>2000</v>
      </c>
      <c r="V3015" s="30">
        <v>1216</v>
      </c>
      <c r="W3015" s="30">
        <v>0</v>
      </c>
      <c r="X3015" s="30">
        <v>0</v>
      </c>
      <c r="Y3015" s="30">
        <v>0</v>
      </c>
      <c r="Z3015" s="30">
        <v>0</v>
      </c>
      <c r="AA3015" s="30">
        <v>0</v>
      </c>
      <c r="AB3015" s="30">
        <v>0</v>
      </c>
      <c r="AC3015" s="30">
        <v>0</v>
      </c>
      <c r="AD3015" s="30">
        <v>0</v>
      </c>
      <c r="AE3015" s="30">
        <v>0</v>
      </c>
      <c r="AF3015" s="30">
        <v>0</v>
      </c>
    </row>
    <row r="3016" spans="1:32" x14ac:dyDescent="0.45">
      <c r="A3016" s="29" t="s">
        <v>249</v>
      </c>
      <c r="B3016" s="29" t="s">
        <v>250</v>
      </c>
      <c r="C3016" s="29" t="s">
        <v>3299</v>
      </c>
      <c r="D3016" s="29" t="s">
        <v>3300</v>
      </c>
      <c r="E3016" s="29" t="s">
        <v>3538</v>
      </c>
      <c r="F3016" s="29" t="s">
        <v>3539</v>
      </c>
      <c r="G3016" s="29" t="s">
        <v>3233</v>
      </c>
      <c r="H3016" s="29" t="s">
        <v>3234</v>
      </c>
      <c r="I3016" s="29" t="s">
        <v>3275</v>
      </c>
      <c r="J3016" s="29" t="s">
        <v>3276</v>
      </c>
      <c r="K3016" s="29" t="s">
        <v>3282</v>
      </c>
      <c r="L3016" s="29" t="s">
        <v>3112</v>
      </c>
      <c r="M3016" s="29" t="s">
        <v>3283</v>
      </c>
      <c r="N3016" s="29" t="s">
        <v>3284</v>
      </c>
      <c r="O3016" s="29" t="s">
        <v>3382</v>
      </c>
      <c r="P3016" s="29" t="s">
        <v>3383</v>
      </c>
      <c r="Q3016" s="29" t="s">
        <v>3209</v>
      </c>
      <c r="R3016" s="29" t="s">
        <v>3210</v>
      </c>
      <c r="S3016" s="29" t="s">
        <v>3098</v>
      </c>
      <c r="T3016" s="29"/>
      <c r="U3016" s="30">
        <v>135360</v>
      </c>
      <c r="V3016" s="30">
        <v>135360</v>
      </c>
      <c r="W3016" s="30">
        <v>135360</v>
      </c>
      <c r="X3016" s="30">
        <v>135360</v>
      </c>
      <c r="Y3016" s="30">
        <v>135360</v>
      </c>
      <c r="Z3016" s="30">
        <v>135360</v>
      </c>
      <c r="AA3016" s="30">
        <v>135360</v>
      </c>
      <c r="AB3016" s="30">
        <v>135360</v>
      </c>
      <c r="AC3016" s="30">
        <v>135360</v>
      </c>
      <c r="AD3016" s="30">
        <v>135360</v>
      </c>
      <c r="AE3016" s="30">
        <v>135360</v>
      </c>
      <c r="AF3016" s="30">
        <v>135360</v>
      </c>
    </row>
    <row r="3017" spans="1:32" x14ac:dyDescent="0.45">
      <c r="A3017" s="29" t="s">
        <v>249</v>
      </c>
      <c r="B3017" s="29" t="s">
        <v>250</v>
      </c>
      <c r="C3017" s="29" t="s">
        <v>3211</v>
      </c>
      <c r="D3017" s="29" t="s">
        <v>3212</v>
      </c>
      <c r="E3017" s="29" t="s">
        <v>3213</v>
      </c>
      <c r="F3017" s="29" t="s">
        <v>982</v>
      </c>
      <c r="G3017" s="29" t="s">
        <v>3200</v>
      </c>
      <c r="H3017" s="29" t="s">
        <v>3201</v>
      </c>
      <c r="I3017" s="29" t="s">
        <v>3202</v>
      </c>
      <c r="J3017" s="29" t="s">
        <v>3203</v>
      </c>
      <c r="K3017" s="29" t="s">
        <v>3204</v>
      </c>
      <c r="L3017" s="29" t="s">
        <v>3109</v>
      </c>
      <c r="M3017" s="29" t="s">
        <v>3378</v>
      </c>
      <c r="N3017" s="29" t="s">
        <v>3379</v>
      </c>
      <c r="O3017" s="29" t="s">
        <v>3892</v>
      </c>
      <c r="P3017" s="29" t="s">
        <v>3893</v>
      </c>
      <c r="Q3017" s="29" t="s">
        <v>3209</v>
      </c>
      <c r="R3017" s="29" t="s">
        <v>3210</v>
      </c>
      <c r="S3017" s="29" t="s">
        <v>3098</v>
      </c>
      <c r="T3017" s="29"/>
      <c r="U3017" s="30">
        <v>40016</v>
      </c>
      <c r="V3017" s="30">
        <v>40213</v>
      </c>
      <c r="W3017" s="30">
        <v>44634</v>
      </c>
      <c r="X3017" s="30">
        <v>30442</v>
      </c>
      <c r="Y3017" s="30">
        <v>31460</v>
      </c>
      <c r="Z3017" s="30">
        <v>30093</v>
      </c>
      <c r="AA3017" s="30">
        <v>32014</v>
      </c>
      <c r="AB3017" s="30">
        <v>30184</v>
      </c>
      <c r="AC3017" s="30">
        <v>30770</v>
      </c>
      <c r="AD3017" s="30">
        <v>30680</v>
      </c>
      <c r="AE3017" s="30">
        <v>30192</v>
      </c>
      <c r="AF3017" s="30">
        <v>30840</v>
      </c>
    </row>
    <row r="3018" spans="1:32" x14ac:dyDescent="0.45">
      <c r="A3018" s="29" t="s">
        <v>249</v>
      </c>
      <c r="B3018" s="29" t="s">
        <v>250</v>
      </c>
      <c r="C3018" s="29" t="s">
        <v>3211</v>
      </c>
      <c r="D3018" s="29" t="s">
        <v>3212</v>
      </c>
      <c r="E3018" s="29" t="s">
        <v>3213</v>
      </c>
      <c r="F3018" s="29" t="s">
        <v>982</v>
      </c>
      <c r="G3018" s="29" t="s">
        <v>3200</v>
      </c>
      <c r="H3018" s="29" t="s">
        <v>3201</v>
      </c>
      <c r="I3018" s="29" t="s">
        <v>3202</v>
      </c>
      <c r="J3018" s="29" t="s">
        <v>3203</v>
      </c>
      <c r="K3018" s="29" t="s">
        <v>3204</v>
      </c>
      <c r="L3018" s="29" t="s">
        <v>3109</v>
      </c>
      <c r="M3018" s="29" t="s">
        <v>3378</v>
      </c>
      <c r="N3018" s="29" t="s">
        <v>3379</v>
      </c>
      <c r="O3018" s="29" t="s">
        <v>3894</v>
      </c>
      <c r="P3018" s="29" t="s">
        <v>3895</v>
      </c>
      <c r="Q3018" s="29" t="s">
        <v>3209</v>
      </c>
      <c r="R3018" s="29" t="s">
        <v>3210</v>
      </c>
      <c r="S3018" s="29" t="s">
        <v>3098</v>
      </c>
      <c r="T3018" s="29"/>
      <c r="U3018" s="30">
        <v>40000</v>
      </c>
      <c r="V3018" s="30">
        <v>41500</v>
      </c>
      <c r="W3018" s="30">
        <v>35484</v>
      </c>
      <c r="X3018" s="30">
        <v>30000</v>
      </c>
      <c r="Y3018" s="30">
        <v>30000</v>
      </c>
      <c r="Z3018" s="30">
        <v>30000</v>
      </c>
      <c r="AA3018" s="30">
        <v>60500</v>
      </c>
      <c r="AB3018" s="30">
        <v>30000</v>
      </c>
      <c r="AC3018" s="30">
        <v>33000</v>
      </c>
      <c r="AD3018" s="30">
        <v>30000</v>
      </c>
      <c r="AE3018" s="30">
        <v>37000</v>
      </c>
      <c r="AF3018" s="30">
        <v>43500</v>
      </c>
    </row>
    <row r="3019" spans="1:32" x14ac:dyDescent="0.45">
      <c r="A3019" s="29" t="s">
        <v>249</v>
      </c>
      <c r="B3019" s="29" t="s">
        <v>250</v>
      </c>
      <c r="C3019" s="29" t="s">
        <v>3211</v>
      </c>
      <c r="D3019" s="29" t="s">
        <v>3212</v>
      </c>
      <c r="E3019" s="29" t="s">
        <v>3213</v>
      </c>
      <c r="F3019" s="29" t="s">
        <v>982</v>
      </c>
      <c r="G3019" s="29" t="s">
        <v>3233</v>
      </c>
      <c r="H3019" s="29" t="s">
        <v>3234</v>
      </c>
      <c r="I3019" s="29" t="s">
        <v>3341</v>
      </c>
      <c r="J3019" s="29" t="s">
        <v>3342</v>
      </c>
      <c r="K3019" s="29" t="s">
        <v>3348</v>
      </c>
      <c r="L3019" s="29" t="s">
        <v>3115</v>
      </c>
      <c r="M3019" s="29" t="s">
        <v>3366</v>
      </c>
      <c r="N3019" s="29" t="s">
        <v>3367</v>
      </c>
      <c r="O3019" s="29" t="s">
        <v>3370</v>
      </c>
      <c r="P3019" s="29" t="s">
        <v>3371</v>
      </c>
      <c r="Q3019" s="29" t="s">
        <v>3209</v>
      </c>
      <c r="R3019" s="29" t="s">
        <v>3210</v>
      </c>
      <c r="S3019" s="29" t="s">
        <v>3098</v>
      </c>
      <c r="T3019" s="29"/>
      <c r="U3019" s="30">
        <v>19500</v>
      </c>
      <c r="V3019" s="30">
        <v>19500</v>
      </c>
      <c r="W3019" s="30">
        <v>19500</v>
      </c>
      <c r="X3019" s="30">
        <v>28150</v>
      </c>
      <c r="Y3019" s="30">
        <v>30000</v>
      </c>
      <c r="Z3019" s="30">
        <v>25450</v>
      </c>
      <c r="AA3019" s="30">
        <v>19500</v>
      </c>
      <c r="AB3019" s="30">
        <v>19500</v>
      </c>
      <c r="AC3019" s="30">
        <v>19500</v>
      </c>
      <c r="AD3019" s="30">
        <v>19500</v>
      </c>
      <c r="AE3019" s="30">
        <v>19500</v>
      </c>
      <c r="AF3019" s="30">
        <v>19500</v>
      </c>
    </row>
    <row r="3020" spans="1:32" x14ac:dyDescent="0.45">
      <c r="A3020" s="29" t="s">
        <v>249</v>
      </c>
      <c r="B3020" s="29" t="s">
        <v>250</v>
      </c>
      <c r="C3020" s="29" t="s">
        <v>3211</v>
      </c>
      <c r="D3020" s="29" t="s">
        <v>3212</v>
      </c>
      <c r="E3020" s="29" t="s">
        <v>3213</v>
      </c>
      <c r="F3020" s="29" t="s">
        <v>982</v>
      </c>
      <c r="G3020" s="29" t="s">
        <v>3233</v>
      </c>
      <c r="H3020" s="29" t="s">
        <v>3234</v>
      </c>
      <c r="I3020" s="29" t="s">
        <v>3262</v>
      </c>
      <c r="J3020" s="29" t="s">
        <v>3263</v>
      </c>
      <c r="K3020" s="29" t="s">
        <v>3307</v>
      </c>
      <c r="L3020" s="29" t="s">
        <v>3117</v>
      </c>
      <c r="M3020" s="29" t="s">
        <v>3707</v>
      </c>
      <c r="N3020" s="29" t="s">
        <v>3708</v>
      </c>
      <c r="O3020" s="29" t="s">
        <v>3709</v>
      </c>
      <c r="P3020" s="29" t="s">
        <v>3708</v>
      </c>
      <c r="Q3020" s="29" t="s">
        <v>3209</v>
      </c>
      <c r="R3020" s="29" t="s">
        <v>3210</v>
      </c>
      <c r="S3020" s="29" t="s">
        <v>3098</v>
      </c>
      <c r="T3020" s="29"/>
      <c r="U3020" s="30">
        <v>0</v>
      </c>
      <c r="V3020" s="30">
        <v>0</v>
      </c>
      <c r="W3020" s="30">
        <v>100</v>
      </c>
      <c r="X3020" s="30">
        <v>0</v>
      </c>
      <c r="Y3020" s="30">
        <v>0</v>
      </c>
      <c r="Z3020" s="30">
        <v>0</v>
      </c>
      <c r="AA3020" s="30">
        <v>0</v>
      </c>
      <c r="AB3020" s="30">
        <v>0</v>
      </c>
      <c r="AC3020" s="30">
        <v>0</v>
      </c>
      <c r="AD3020" s="30">
        <v>0</v>
      </c>
      <c r="AE3020" s="30">
        <v>0</v>
      </c>
      <c r="AF3020" s="30">
        <v>0</v>
      </c>
    </row>
    <row r="3021" spans="1:32" x14ac:dyDescent="0.45">
      <c r="A3021" s="29" t="s">
        <v>1093</v>
      </c>
      <c r="B3021" s="29" t="s">
        <v>1094</v>
      </c>
      <c r="C3021" s="29" t="s">
        <v>3196</v>
      </c>
      <c r="D3021" s="29" t="s">
        <v>3197</v>
      </c>
      <c r="E3021" s="29" t="s">
        <v>3896</v>
      </c>
      <c r="F3021" s="29" t="s">
        <v>3897</v>
      </c>
      <c r="G3021" s="29" t="s">
        <v>3200</v>
      </c>
      <c r="H3021" s="29" t="s">
        <v>3201</v>
      </c>
      <c r="I3021" s="29" t="s">
        <v>3202</v>
      </c>
      <c r="J3021" s="29" t="s">
        <v>3203</v>
      </c>
      <c r="K3021" s="29" t="s">
        <v>3221</v>
      </c>
      <c r="L3021" s="29" t="s">
        <v>3113</v>
      </c>
      <c r="M3021" s="29" t="s">
        <v>3303</v>
      </c>
      <c r="N3021" s="29" t="s">
        <v>3304</v>
      </c>
      <c r="O3021" s="29" t="s">
        <v>3305</v>
      </c>
      <c r="P3021" s="29" t="s">
        <v>3306</v>
      </c>
      <c r="Q3021" s="29" t="s">
        <v>3209</v>
      </c>
      <c r="R3021" s="29" t="s">
        <v>3210</v>
      </c>
      <c r="S3021" s="29" t="s">
        <v>3098</v>
      </c>
      <c r="T3021" s="29"/>
      <c r="U3021" s="30">
        <v>57500</v>
      </c>
      <c r="V3021" s="30">
        <v>57733</v>
      </c>
      <c r="W3021" s="30">
        <v>57500</v>
      </c>
      <c r="X3021" s="30">
        <v>57500</v>
      </c>
      <c r="Y3021" s="30">
        <v>57500</v>
      </c>
      <c r="Z3021" s="30">
        <v>57500</v>
      </c>
      <c r="AA3021" s="30">
        <v>57500</v>
      </c>
      <c r="AB3021" s="30">
        <v>57500</v>
      </c>
      <c r="AC3021" s="30">
        <v>57500</v>
      </c>
      <c r="AD3021" s="30">
        <v>57500</v>
      </c>
      <c r="AE3021" s="30">
        <v>57500</v>
      </c>
      <c r="AF3021" s="30">
        <v>57500</v>
      </c>
    </row>
    <row r="3022" spans="1:32" x14ac:dyDescent="0.45">
      <c r="A3022" s="29" t="s">
        <v>1093</v>
      </c>
      <c r="B3022" s="29" t="s">
        <v>1094</v>
      </c>
      <c r="C3022" s="29" t="s">
        <v>3196</v>
      </c>
      <c r="D3022" s="29" t="s">
        <v>3197</v>
      </c>
      <c r="E3022" s="29" t="s">
        <v>3896</v>
      </c>
      <c r="F3022" s="29" t="s">
        <v>3897</v>
      </c>
      <c r="G3022" s="29" t="s">
        <v>3233</v>
      </c>
      <c r="H3022" s="29" t="s">
        <v>3234</v>
      </c>
      <c r="I3022" s="29" t="s">
        <v>3235</v>
      </c>
      <c r="J3022" s="29" t="s">
        <v>3236</v>
      </c>
      <c r="K3022" s="29" t="s">
        <v>3237</v>
      </c>
      <c r="L3022" s="29" t="s">
        <v>3107</v>
      </c>
      <c r="M3022" s="29" t="s">
        <v>3238</v>
      </c>
      <c r="N3022" s="29" t="s">
        <v>3239</v>
      </c>
      <c r="O3022" s="29" t="s">
        <v>3240</v>
      </c>
      <c r="P3022" s="29" t="s">
        <v>3241</v>
      </c>
      <c r="Q3022" s="29" t="s">
        <v>3209</v>
      </c>
      <c r="R3022" s="29" t="s">
        <v>3210</v>
      </c>
      <c r="S3022" s="29" t="s">
        <v>3098</v>
      </c>
      <c r="T3022" s="29"/>
      <c r="U3022" s="30">
        <v>10000</v>
      </c>
      <c r="V3022" s="30">
        <v>10000</v>
      </c>
      <c r="W3022" s="30">
        <v>10000</v>
      </c>
      <c r="X3022" s="30">
        <v>10000</v>
      </c>
      <c r="Y3022" s="30">
        <v>10000</v>
      </c>
      <c r="Z3022" s="30">
        <v>10000</v>
      </c>
      <c r="AA3022" s="30">
        <v>10000</v>
      </c>
      <c r="AB3022" s="30">
        <v>10000</v>
      </c>
      <c r="AC3022" s="30">
        <v>10000</v>
      </c>
      <c r="AD3022" s="30">
        <v>10000</v>
      </c>
      <c r="AE3022" s="30">
        <v>10000</v>
      </c>
      <c r="AF3022" s="30">
        <v>10000</v>
      </c>
    </row>
    <row r="3023" spans="1:32" x14ac:dyDescent="0.45">
      <c r="A3023" s="29" t="s">
        <v>1093</v>
      </c>
      <c r="B3023" s="29" t="s">
        <v>1094</v>
      </c>
      <c r="C3023" s="29" t="s">
        <v>3196</v>
      </c>
      <c r="D3023" s="29" t="s">
        <v>3197</v>
      </c>
      <c r="E3023" s="29" t="s">
        <v>3896</v>
      </c>
      <c r="F3023" s="29" t="s">
        <v>3897</v>
      </c>
      <c r="G3023" s="29" t="s">
        <v>3233</v>
      </c>
      <c r="H3023" s="29" t="s">
        <v>3234</v>
      </c>
      <c r="I3023" s="29" t="s">
        <v>3262</v>
      </c>
      <c r="J3023" s="29" t="s">
        <v>3263</v>
      </c>
      <c r="K3023" s="29" t="s">
        <v>3264</v>
      </c>
      <c r="L3023" s="29" t="s">
        <v>3103</v>
      </c>
      <c r="M3023" s="29" t="s">
        <v>3265</v>
      </c>
      <c r="N3023" s="29" t="s">
        <v>3266</v>
      </c>
      <c r="O3023" s="29" t="s">
        <v>3267</v>
      </c>
      <c r="P3023" s="29" t="s">
        <v>3268</v>
      </c>
      <c r="Q3023" s="29" t="s">
        <v>3209</v>
      </c>
      <c r="R3023" s="29" t="s">
        <v>3210</v>
      </c>
      <c r="S3023" s="29" t="s">
        <v>3098</v>
      </c>
      <c r="T3023" s="29"/>
      <c r="U3023" s="30">
        <v>4680</v>
      </c>
      <c r="V3023" s="30">
        <v>4680</v>
      </c>
      <c r="W3023" s="30">
        <v>4680</v>
      </c>
      <c r="X3023" s="30">
        <v>4680</v>
      </c>
      <c r="Y3023" s="30">
        <v>4680</v>
      </c>
      <c r="Z3023" s="30">
        <v>4680</v>
      </c>
      <c r="AA3023" s="30">
        <v>4680</v>
      </c>
      <c r="AB3023" s="30">
        <v>4680</v>
      </c>
      <c r="AC3023" s="30">
        <v>4680</v>
      </c>
      <c r="AD3023" s="30">
        <v>4680</v>
      </c>
      <c r="AE3023" s="30">
        <v>4680</v>
      </c>
      <c r="AF3023" s="30">
        <v>4680</v>
      </c>
    </row>
    <row r="3024" spans="1:32" x14ac:dyDescent="0.45">
      <c r="A3024" s="29" t="s">
        <v>1093</v>
      </c>
      <c r="B3024" s="29" t="s">
        <v>1094</v>
      </c>
      <c r="C3024" s="29" t="s">
        <v>3196</v>
      </c>
      <c r="D3024" s="29" t="s">
        <v>3197</v>
      </c>
      <c r="E3024" s="29" t="s">
        <v>3896</v>
      </c>
      <c r="F3024" s="29" t="s">
        <v>3897</v>
      </c>
      <c r="G3024" s="29" t="s">
        <v>3233</v>
      </c>
      <c r="H3024" s="29" t="s">
        <v>3234</v>
      </c>
      <c r="I3024" s="29" t="s">
        <v>3262</v>
      </c>
      <c r="J3024" s="29" t="s">
        <v>3263</v>
      </c>
      <c r="K3024" s="29" t="s">
        <v>3264</v>
      </c>
      <c r="L3024" s="29" t="s">
        <v>3103</v>
      </c>
      <c r="M3024" s="29" t="s">
        <v>3265</v>
      </c>
      <c r="N3024" s="29" t="s">
        <v>3266</v>
      </c>
      <c r="O3024" s="29" t="s">
        <v>3269</v>
      </c>
      <c r="P3024" s="29" t="s">
        <v>3270</v>
      </c>
      <c r="Q3024" s="29" t="s">
        <v>3209</v>
      </c>
      <c r="R3024" s="29" t="s">
        <v>3210</v>
      </c>
      <c r="S3024" s="29" t="s">
        <v>3098</v>
      </c>
      <c r="T3024" s="29"/>
      <c r="U3024" s="30">
        <v>156</v>
      </c>
      <c r="V3024" s="30">
        <v>0</v>
      </c>
      <c r="W3024" s="30">
        <v>0</v>
      </c>
      <c r="X3024" s="30">
        <v>0</v>
      </c>
      <c r="Y3024" s="30">
        <v>0</v>
      </c>
      <c r="Z3024" s="30">
        <v>0</v>
      </c>
      <c r="AA3024" s="30">
        <v>0</v>
      </c>
      <c r="AB3024" s="30">
        <v>0</v>
      </c>
      <c r="AC3024" s="30">
        <v>78</v>
      </c>
      <c r="AD3024" s="30">
        <v>0</v>
      </c>
      <c r="AE3024" s="30">
        <v>39</v>
      </c>
      <c r="AF3024" s="30">
        <v>0</v>
      </c>
    </row>
    <row r="3025" spans="1:32" x14ac:dyDescent="0.45">
      <c r="A3025" s="29" t="s">
        <v>1093</v>
      </c>
      <c r="B3025" s="29" t="s">
        <v>1094</v>
      </c>
      <c r="C3025" s="29" t="s">
        <v>3196</v>
      </c>
      <c r="D3025" s="29" t="s">
        <v>3197</v>
      </c>
      <c r="E3025" s="29" t="s">
        <v>3896</v>
      </c>
      <c r="F3025" s="29" t="s">
        <v>3897</v>
      </c>
      <c r="G3025" s="29" t="s">
        <v>3233</v>
      </c>
      <c r="H3025" s="29" t="s">
        <v>3234</v>
      </c>
      <c r="I3025" s="29" t="s">
        <v>3262</v>
      </c>
      <c r="J3025" s="29" t="s">
        <v>3263</v>
      </c>
      <c r="K3025" s="29" t="s">
        <v>3264</v>
      </c>
      <c r="L3025" s="29" t="s">
        <v>3103</v>
      </c>
      <c r="M3025" s="29" t="s">
        <v>3265</v>
      </c>
      <c r="N3025" s="29" t="s">
        <v>3266</v>
      </c>
      <c r="O3025" s="29" t="s">
        <v>3273</v>
      </c>
      <c r="P3025" s="29" t="s">
        <v>3274</v>
      </c>
      <c r="Q3025" s="29" t="s">
        <v>3209</v>
      </c>
      <c r="R3025" s="29" t="s">
        <v>3210</v>
      </c>
      <c r="S3025" s="29" t="s">
        <v>3098</v>
      </c>
      <c r="T3025" s="29"/>
      <c r="U3025" s="30">
        <v>0</v>
      </c>
      <c r="V3025" s="30">
        <v>0</v>
      </c>
      <c r="W3025" s="30">
        <v>0</v>
      </c>
      <c r="X3025" s="30">
        <v>156</v>
      </c>
      <c r="Y3025" s="30">
        <v>0</v>
      </c>
      <c r="Z3025" s="30">
        <v>0</v>
      </c>
      <c r="AA3025" s="30">
        <v>0</v>
      </c>
      <c r="AB3025" s="30">
        <v>0</v>
      </c>
      <c r="AC3025" s="30">
        <v>0</v>
      </c>
      <c r="AD3025" s="30">
        <v>0</v>
      </c>
      <c r="AE3025" s="30">
        <v>0</v>
      </c>
      <c r="AF3025" s="30">
        <v>0</v>
      </c>
    </row>
    <row r="3026" spans="1:32" x14ac:dyDescent="0.45">
      <c r="A3026" s="29" t="s">
        <v>1093</v>
      </c>
      <c r="B3026" s="29" t="s">
        <v>1094</v>
      </c>
      <c r="C3026" s="29" t="s">
        <v>3196</v>
      </c>
      <c r="D3026" s="29" t="s">
        <v>3197</v>
      </c>
      <c r="E3026" s="29" t="s">
        <v>3896</v>
      </c>
      <c r="F3026" s="29" t="s">
        <v>3897</v>
      </c>
      <c r="G3026" s="29" t="s">
        <v>3233</v>
      </c>
      <c r="H3026" s="29" t="s">
        <v>3234</v>
      </c>
      <c r="I3026" s="29" t="s">
        <v>3275</v>
      </c>
      <c r="J3026" s="29" t="s">
        <v>3276</v>
      </c>
      <c r="K3026" s="29" t="s">
        <v>3277</v>
      </c>
      <c r="L3026" s="29" t="s">
        <v>3100</v>
      </c>
      <c r="M3026" s="29" t="s">
        <v>3278</v>
      </c>
      <c r="N3026" s="29" t="s">
        <v>3279</v>
      </c>
      <c r="O3026" s="29" t="s">
        <v>3446</v>
      </c>
      <c r="P3026" s="29" t="s">
        <v>3447</v>
      </c>
      <c r="Q3026" s="29" t="s">
        <v>3209</v>
      </c>
      <c r="R3026" s="29" t="s">
        <v>3210</v>
      </c>
      <c r="S3026" s="29" t="s">
        <v>3098</v>
      </c>
      <c r="T3026" s="29"/>
      <c r="U3026" s="30">
        <v>40500</v>
      </c>
      <c r="V3026" s="30">
        <v>40500</v>
      </c>
      <c r="W3026" s="30">
        <v>40500</v>
      </c>
      <c r="X3026" s="30">
        <v>40500</v>
      </c>
      <c r="Y3026" s="30">
        <v>40500</v>
      </c>
      <c r="Z3026" s="30">
        <v>40500</v>
      </c>
      <c r="AA3026" s="30">
        <v>40500</v>
      </c>
      <c r="AB3026" s="30">
        <v>40500</v>
      </c>
      <c r="AC3026" s="30">
        <v>40500</v>
      </c>
      <c r="AD3026" s="30">
        <v>40500</v>
      </c>
      <c r="AE3026" s="30">
        <v>40500</v>
      </c>
      <c r="AF3026" s="30">
        <v>40500</v>
      </c>
    </row>
    <row r="3027" spans="1:32" x14ac:dyDescent="0.45">
      <c r="A3027" s="29" t="s">
        <v>1093</v>
      </c>
      <c r="B3027" s="29" t="s">
        <v>1094</v>
      </c>
      <c r="C3027" s="29" t="s">
        <v>3196</v>
      </c>
      <c r="D3027" s="29" t="s">
        <v>3197</v>
      </c>
      <c r="E3027" s="29" t="s">
        <v>3896</v>
      </c>
      <c r="F3027" s="29" t="s">
        <v>3897</v>
      </c>
      <c r="G3027" s="29" t="s">
        <v>3233</v>
      </c>
      <c r="H3027" s="29" t="s">
        <v>3234</v>
      </c>
      <c r="I3027" s="29" t="s">
        <v>3275</v>
      </c>
      <c r="J3027" s="29" t="s">
        <v>3276</v>
      </c>
      <c r="K3027" s="29" t="s">
        <v>3287</v>
      </c>
      <c r="L3027" s="29" t="s">
        <v>3101</v>
      </c>
      <c r="M3027" s="29" t="s">
        <v>3316</v>
      </c>
      <c r="N3027" s="29" t="s">
        <v>3317</v>
      </c>
      <c r="O3027" s="29" t="s">
        <v>3452</v>
      </c>
      <c r="P3027" s="29" t="s">
        <v>3453</v>
      </c>
      <c r="Q3027" s="29" t="s">
        <v>3209</v>
      </c>
      <c r="R3027" s="29" t="s">
        <v>3210</v>
      </c>
      <c r="S3027" s="29" t="s">
        <v>3098</v>
      </c>
      <c r="T3027" s="29"/>
      <c r="U3027" s="30">
        <v>45000</v>
      </c>
      <c r="V3027" s="30">
        <v>45000</v>
      </c>
      <c r="W3027" s="30">
        <v>45000</v>
      </c>
      <c r="X3027" s="30">
        <v>45000</v>
      </c>
      <c r="Y3027" s="30">
        <v>45000</v>
      </c>
      <c r="Z3027" s="30">
        <v>45000</v>
      </c>
      <c r="AA3027" s="30">
        <v>45000</v>
      </c>
      <c r="AB3027" s="30">
        <v>45000</v>
      </c>
      <c r="AC3027" s="30">
        <v>45000</v>
      </c>
      <c r="AD3027" s="30">
        <v>45000</v>
      </c>
      <c r="AE3027" s="30">
        <v>45000</v>
      </c>
      <c r="AF3027" s="30">
        <v>45000</v>
      </c>
    </row>
    <row r="3028" spans="1:32" x14ac:dyDescent="0.45">
      <c r="A3028" s="29" t="s">
        <v>1093</v>
      </c>
      <c r="B3028" s="29" t="s">
        <v>1094</v>
      </c>
      <c r="C3028" s="29" t="s">
        <v>3196</v>
      </c>
      <c r="D3028" s="29" t="s">
        <v>3197</v>
      </c>
      <c r="E3028" s="29" t="s">
        <v>3896</v>
      </c>
      <c r="F3028" s="29" t="s">
        <v>3897</v>
      </c>
      <c r="G3028" s="29" t="s">
        <v>3233</v>
      </c>
      <c r="H3028" s="29" t="s">
        <v>3234</v>
      </c>
      <c r="I3028" s="29" t="s">
        <v>3275</v>
      </c>
      <c r="J3028" s="29" t="s">
        <v>3276</v>
      </c>
      <c r="K3028" s="29" t="s">
        <v>3287</v>
      </c>
      <c r="L3028" s="29" t="s">
        <v>3101</v>
      </c>
      <c r="M3028" s="29" t="s">
        <v>3316</v>
      </c>
      <c r="N3028" s="29" t="s">
        <v>3317</v>
      </c>
      <c r="O3028" s="29" t="s">
        <v>3454</v>
      </c>
      <c r="P3028" s="29" t="s">
        <v>3455</v>
      </c>
      <c r="Q3028" s="29" t="s">
        <v>3249</v>
      </c>
      <c r="R3028" s="29" t="s">
        <v>3210</v>
      </c>
      <c r="S3028" s="29" t="s">
        <v>3098</v>
      </c>
      <c r="T3028" s="29"/>
      <c r="U3028" s="30">
        <v>962</v>
      </c>
      <c r="V3028" s="30">
        <v>962</v>
      </c>
      <c r="W3028" s="30">
        <v>962</v>
      </c>
      <c r="X3028" s="30">
        <v>962</v>
      </c>
      <c r="Y3028" s="30">
        <v>962</v>
      </c>
      <c r="Z3028" s="30">
        <v>962</v>
      </c>
      <c r="AA3028" s="30">
        <v>962</v>
      </c>
      <c r="AB3028" s="30">
        <v>962</v>
      </c>
      <c r="AC3028" s="30">
        <v>962</v>
      </c>
      <c r="AD3028" s="30">
        <v>962</v>
      </c>
      <c r="AE3028" s="30">
        <v>962</v>
      </c>
      <c r="AF3028" s="30">
        <v>962</v>
      </c>
    </row>
    <row r="3029" spans="1:32" x14ac:dyDescent="0.45">
      <c r="A3029" s="29" t="s">
        <v>1093</v>
      </c>
      <c r="B3029" s="29" t="s">
        <v>1094</v>
      </c>
      <c r="C3029" s="29" t="s">
        <v>3196</v>
      </c>
      <c r="D3029" s="29" t="s">
        <v>3197</v>
      </c>
      <c r="E3029" s="29" t="s">
        <v>3896</v>
      </c>
      <c r="F3029" s="29" t="s">
        <v>3897</v>
      </c>
      <c r="G3029" s="29" t="s">
        <v>3233</v>
      </c>
      <c r="H3029" s="29" t="s">
        <v>3234</v>
      </c>
      <c r="I3029" s="29" t="s">
        <v>3275</v>
      </c>
      <c r="J3029" s="29" t="s">
        <v>3276</v>
      </c>
      <c r="K3029" s="29" t="s">
        <v>3287</v>
      </c>
      <c r="L3029" s="29" t="s">
        <v>3101</v>
      </c>
      <c r="M3029" s="29" t="s">
        <v>3288</v>
      </c>
      <c r="N3029" s="29" t="s">
        <v>3289</v>
      </c>
      <c r="O3029" s="29" t="s">
        <v>3290</v>
      </c>
      <c r="P3029" s="29" t="s">
        <v>3291</v>
      </c>
      <c r="Q3029" s="29" t="s">
        <v>3209</v>
      </c>
      <c r="R3029" s="29" t="s">
        <v>3210</v>
      </c>
      <c r="S3029" s="29" t="s">
        <v>3098</v>
      </c>
      <c r="T3029" s="29"/>
      <c r="U3029" s="30">
        <v>1000</v>
      </c>
      <c r="V3029" s="30">
        <v>1000</v>
      </c>
      <c r="W3029" s="30">
        <v>1000</v>
      </c>
      <c r="X3029" s="30">
        <v>1000</v>
      </c>
      <c r="Y3029" s="30">
        <v>1000</v>
      </c>
      <c r="Z3029" s="30">
        <v>1000</v>
      </c>
      <c r="AA3029" s="30">
        <v>1000</v>
      </c>
      <c r="AB3029" s="30">
        <v>1000</v>
      </c>
      <c r="AC3029" s="30">
        <v>1000</v>
      </c>
      <c r="AD3029" s="30">
        <v>1000</v>
      </c>
      <c r="AE3029" s="30">
        <v>1000</v>
      </c>
      <c r="AF3029" s="30">
        <v>1000</v>
      </c>
    </row>
    <row r="3030" spans="1:32" x14ac:dyDescent="0.45">
      <c r="A3030" s="29" t="s">
        <v>1093</v>
      </c>
      <c r="B3030" s="29" t="s">
        <v>1094</v>
      </c>
      <c r="C3030" s="29" t="s">
        <v>3196</v>
      </c>
      <c r="D3030" s="29" t="s">
        <v>3197</v>
      </c>
      <c r="E3030" s="29" t="s">
        <v>3676</v>
      </c>
      <c r="F3030" s="29" t="s">
        <v>3677</v>
      </c>
      <c r="G3030" s="29" t="s">
        <v>3200</v>
      </c>
      <c r="H3030" s="29" t="s">
        <v>3201</v>
      </c>
      <c r="I3030" s="29" t="s">
        <v>3226</v>
      </c>
      <c r="J3030" s="29" t="s">
        <v>3227</v>
      </c>
      <c r="K3030" s="29" t="s">
        <v>3228</v>
      </c>
      <c r="L3030" s="29" t="s">
        <v>3111</v>
      </c>
      <c r="M3030" s="29" t="s">
        <v>3229</v>
      </c>
      <c r="N3030" s="29" t="s">
        <v>3230</v>
      </c>
      <c r="O3030" s="29" t="s">
        <v>3231</v>
      </c>
      <c r="P3030" s="29" t="s">
        <v>3232</v>
      </c>
      <c r="Q3030" s="29" t="s">
        <v>3209</v>
      </c>
      <c r="R3030" s="29" t="s">
        <v>3210</v>
      </c>
      <c r="S3030" s="29" t="s">
        <v>3098</v>
      </c>
      <c r="T3030" s="29"/>
      <c r="U3030" s="30">
        <v>0</v>
      </c>
      <c r="V3030" s="30">
        <v>0</v>
      </c>
      <c r="W3030" s="30">
        <v>0</v>
      </c>
      <c r="X3030" s="30">
        <v>0</v>
      </c>
      <c r="Y3030" s="30">
        <v>0</v>
      </c>
      <c r="Z3030" s="30">
        <v>0</v>
      </c>
      <c r="AA3030" s="30">
        <v>0</v>
      </c>
      <c r="AB3030" s="30">
        <v>120</v>
      </c>
      <c r="AC3030" s="30">
        <v>0</v>
      </c>
      <c r="AD3030" s="30">
        <v>0</v>
      </c>
      <c r="AE3030" s="30">
        <v>0</v>
      </c>
      <c r="AF3030" s="30">
        <v>0</v>
      </c>
    </row>
    <row r="3031" spans="1:32" x14ac:dyDescent="0.45">
      <c r="A3031" s="29" t="s">
        <v>1093</v>
      </c>
      <c r="B3031" s="29" t="s">
        <v>1094</v>
      </c>
      <c r="C3031" s="29" t="s">
        <v>3299</v>
      </c>
      <c r="D3031" s="29" t="s">
        <v>3300</v>
      </c>
      <c r="E3031" s="29" t="s">
        <v>3468</v>
      </c>
      <c r="F3031" s="29" t="s">
        <v>3469</v>
      </c>
      <c r="G3031" s="29" t="s">
        <v>3233</v>
      </c>
      <c r="H3031" s="29" t="s">
        <v>3234</v>
      </c>
      <c r="I3031" s="29" t="s">
        <v>3275</v>
      </c>
      <c r="J3031" s="29" t="s">
        <v>3276</v>
      </c>
      <c r="K3031" s="29" t="s">
        <v>3282</v>
      </c>
      <c r="L3031" s="29" t="s">
        <v>3112</v>
      </c>
      <c r="M3031" s="29" t="s">
        <v>3283</v>
      </c>
      <c r="N3031" s="29" t="s">
        <v>3284</v>
      </c>
      <c r="O3031" s="29" t="s">
        <v>3285</v>
      </c>
      <c r="P3031" s="29" t="s">
        <v>3286</v>
      </c>
      <c r="Q3031" s="29" t="s">
        <v>3249</v>
      </c>
      <c r="R3031" s="29" t="s">
        <v>3210</v>
      </c>
      <c r="S3031" s="29" t="s">
        <v>3098</v>
      </c>
      <c r="T3031" s="29"/>
      <c r="U3031" s="30">
        <v>3848</v>
      </c>
      <c r="V3031" s="30">
        <v>3848</v>
      </c>
      <c r="W3031" s="30">
        <v>3848</v>
      </c>
      <c r="X3031" s="30">
        <v>3848</v>
      </c>
      <c r="Y3031" s="30">
        <v>0</v>
      </c>
      <c r="Z3031" s="30">
        <v>0</v>
      </c>
      <c r="AA3031" s="30">
        <v>0</v>
      </c>
      <c r="AB3031" s="30">
        <v>0</v>
      </c>
      <c r="AC3031" s="30">
        <v>0</v>
      </c>
      <c r="AD3031" s="30">
        <v>0</v>
      </c>
      <c r="AE3031" s="30">
        <v>0</v>
      </c>
      <c r="AF3031" s="30">
        <v>0</v>
      </c>
    </row>
    <row r="3032" spans="1:32" x14ac:dyDescent="0.45">
      <c r="A3032" s="29" t="s">
        <v>1093</v>
      </c>
      <c r="B3032" s="29" t="s">
        <v>1094</v>
      </c>
      <c r="C3032" s="29" t="s">
        <v>3299</v>
      </c>
      <c r="D3032" s="29" t="s">
        <v>3300</v>
      </c>
      <c r="E3032" s="29" t="s">
        <v>3468</v>
      </c>
      <c r="F3032" s="29" t="s">
        <v>3469</v>
      </c>
      <c r="G3032" s="29" t="s">
        <v>3233</v>
      </c>
      <c r="H3032" s="29" t="s">
        <v>3234</v>
      </c>
      <c r="I3032" s="29" t="s">
        <v>3275</v>
      </c>
      <c r="J3032" s="29" t="s">
        <v>3276</v>
      </c>
      <c r="K3032" s="29" t="s">
        <v>3287</v>
      </c>
      <c r="L3032" s="29" t="s">
        <v>3101</v>
      </c>
      <c r="M3032" s="29" t="s">
        <v>3288</v>
      </c>
      <c r="N3032" s="29" t="s">
        <v>3289</v>
      </c>
      <c r="O3032" s="29" t="s">
        <v>3290</v>
      </c>
      <c r="P3032" s="29" t="s">
        <v>3291</v>
      </c>
      <c r="Q3032" s="29" t="s">
        <v>3249</v>
      </c>
      <c r="R3032" s="29" t="s">
        <v>3210</v>
      </c>
      <c r="S3032" s="29" t="s">
        <v>3098</v>
      </c>
      <c r="T3032" s="29"/>
      <c r="U3032" s="30">
        <v>3100</v>
      </c>
      <c r="V3032" s="30">
        <v>3100</v>
      </c>
      <c r="W3032" s="30">
        <v>3100</v>
      </c>
      <c r="X3032" s="30">
        <v>3100</v>
      </c>
      <c r="Y3032" s="30">
        <v>0</v>
      </c>
      <c r="Z3032" s="30">
        <v>0</v>
      </c>
      <c r="AA3032" s="30">
        <v>0</v>
      </c>
      <c r="AB3032" s="30">
        <v>0</v>
      </c>
      <c r="AC3032" s="30">
        <v>0</v>
      </c>
      <c r="AD3032" s="30">
        <v>0</v>
      </c>
      <c r="AE3032" s="30">
        <v>0</v>
      </c>
      <c r="AF3032" s="30">
        <v>0</v>
      </c>
    </row>
    <row r="3033" spans="1:32" x14ac:dyDescent="0.45">
      <c r="A3033" s="29" t="s">
        <v>1200</v>
      </c>
      <c r="B3033" s="29" t="s">
        <v>1201</v>
      </c>
      <c r="C3033" s="29" t="s">
        <v>3620</v>
      </c>
      <c r="D3033" s="29" t="s">
        <v>3621</v>
      </c>
      <c r="E3033" s="29" t="s">
        <v>3620</v>
      </c>
      <c r="F3033" s="29" t="s">
        <v>3622</v>
      </c>
      <c r="G3033" s="29" t="s">
        <v>3200</v>
      </c>
      <c r="H3033" s="29" t="s">
        <v>3201</v>
      </c>
      <c r="I3033" s="29" t="s">
        <v>3202</v>
      </c>
      <c r="J3033" s="29" t="s">
        <v>3203</v>
      </c>
      <c r="K3033" s="29" t="s">
        <v>3204</v>
      </c>
      <c r="L3033" s="29" t="s">
        <v>3109</v>
      </c>
      <c r="M3033" s="29" t="s">
        <v>3378</v>
      </c>
      <c r="N3033" s="29" t="s">
        <v>3379</v>
      </c>
      <c r="O3033" s="29" t="s">
        <v>3380</v>
      </c>
      <c r="P3033" s="29" t="s">
        <v>3381</v>
      </c>
      <c r="Q3033" s="29" t="s">
        <v>3209</v>
      </c>
      <c r="R3033" s="29" t="s">
        <v>3210</v>
      </c>
      <c r="S3033" s="29" t="s">
        <v>3098</v>
      </c>
      <c r="T3033" s="29"/>
      <c r="U3033" s="30">
        <v>4650</v>
      </c>
      <c r="V3033" s="30">
        <v>4650</v>
      </c>
      <c r="W3033" s="30">
        <v>4650</v>
      </c>
      <c r="X3033" s="30">
        <v>4650</v>
      </c>
      <c r="Y3033" s="30">
        <v>4650</v>
      </c>
      <c r="Z3033" s="30">
        <v>4650</v>
      </c>
      <c r="AA3033" s="30">
        <v>4650</v>
      </c>
      <c r="AB3033" s="30">
        <v>4650</v>
      </c>
      <c r="AC3033" s="30">
        <v>4650</v>
      </c>
      <c r="AD3033" s="30">
        <v>4650</v>
      </c>
      <c r="AE3033" s="30">
        <v>0</v>
      </c>
      <c r="AF3033" s="30">
        <v>0</v>
      </c>
    </row>
    <row r="3034" spans="1:32" x14ac:dyDescent="0.45">
      <c r="A3034" s="29" t="s">
        <v>1200</v>
      </c>
      <c r="B3034" s="29" t="s">
        <v>1201</v>
      </c>
      <c r="C3034" s="29" t="s">
        <v>3600</v>
      </c>
      <c r="D3034" s="29" t="s">
        <v>3601</v>
      </c>
      <c r="E3034" s="29" t="s">
        <v>3602</v>
      </c>
      <c r="F3034" s="29" t="s">
        <v>3603</v>
      </c>
      <c r="G3034" s="29" t="s">
        <v>3200</v>
      </c>
      <c r="H3034" s="29" t="s">
        <v>3201</v>
      </c>
      <c r="I3034" s="29" t="s">
        <v>3202</v>
      </c>
      <c r="J3034" s="29" t="s">
        <v>3203</v>
      </c>
      <c r="K3034" s="29" t="s">
        <v>3401</v>
      </c>
      <c r="L3034" s="29" t="s">
        <v>3402</v>
      </c>
      <c r="M3034" s="29" t="s">
        <v>3631</v>
      </c>
      <c r="N3034" s="29" t="s">
        <v>3632</v>
      </c>
      <c r="O3034" s="29" t="s">
        <v>3786</v>
      </c>
      <c r="P3034" s="29" t="s">
        <v>3787</v>
      </c>
      <c r="Q3034" s="29" t="s">
        <v>3209</v>
      </c>
      <c r="R3034" s="29" t="s">
        <v>3210</v>
      </c>
      <c r="S3034" s="29" t="s">
        <v>3098</v>
      </c>
      <c r="T3034" s="29"/>
      <c r="U3034" s="30">
        <v>5000</v>
      </c>
      <c r="V3034" s="30">
        <v>5000</v>
      </c>
      <c r="W3034" s="30">
        <v>5000</v>
      </c>
      <c r="X3034" s="30">
        <v>5000</v>
      </c>
      <c r="Y3034" s="30">
        <v>5000</v>
      </c>
      <c r="Z3034" s="30">
        <v>5000</v>
      </c>
      <c r="AA3034" s="30">
        <v>5000</v>
      </c>
      <c r="AB3034" s="30">
        <v>5000</v>
      </c>
      <c r="AC3034" s="30">
        <v>5000</v>
      </c>
      <c r="AD3034" s="30">
        <v>5000</v>
      </c>
      <c r="AE3034" s="30">
        <v>5000</v>
      </c>
      <c r="AF3034" s="30">
        <v>5000</v>
      </c>
    </row>
    <row r="3035" spans="1:32" x14ac:dyDescent="0.45">
      <c r="A3035" s="29" t="s">
        <v>1200</v>
      </c>
      <c r="B3035" s="29" t="s">
        <v>1201</v>
      </c>
      <c r="C3035" s="29" t="s">
        <v>3600</v>
      </c>
      <c r="D3035" s="29" t="s">
        <v>3601</v>
      </c>
      <c r="E3035" s="29" t="s">
        <v>3602</v>
      </c>
      <c r="F3035" s="29" t="s">
        <v>3603</v>
      </c>
      <c r="G3035" s="29" t="s">
        <v>3200</v>
      </c>
      <c r="H3035" s="29" t="s">
        <v>3201</v>
      </c>
      <c r="I3035" s="29" t="s">
        <v>3202</v>
      </c>
      <c r="J3035" s="29" t="s">
        <v>3203</v>
      </c>
      <c r="K3035" s="29" t="s">
        <v>3401</v>
      </c>
      <c r="L3035" s="29" t="s">
        <v>3402</v>
      </c>
      <c r="M3035" s="29" t="s">
        <v>3631</v>
      </c>
      <c r="N3035" s="29" t="s">
        <v>3632</v>
      </c>
      <c r="O3035" s="29" t="s">
        <v>3788</v>
      </c>
      <c r="P3035" s="29" t="s">
        <v>3789</v>
      </c>
      <c r="Q3035" s="29" t="s">
        <v>3209</v>
      </c>
      <c r="R3035" s="29" t="s">
        <v>3210</v>
      </c>
      <c r="S3035" s="29" t="s">
        <v>3098</v>
      </c>
      <c r="T3035" s="29"/>
      <c r="U3035" s="30">
        <v>88</v>
      </c>
      <c r="V3035" s="30">
        <v>117</v>
      </c>
      <c r="W3035" s="30">
        <v>78</v>
      </c>
      <c r="X3035" s="30">
        <v>39</v>
      </c>
      <c r="Y3035" s="30">
        <v>0</v>
      </c>
      <c r="Z3035" s="30">
        <v>117</v>
      </c>
      <c r="AA3035" s="30">
        <v>196</v>
      </c>
      <c r="AB3035" s="30">
        <v>234</v>
      </c>
      <c r="AC3035" s="30">
        <v>0</v>
      </c>
      <c r="AD3035" s="30">
        <v>39</v>
      </c>
      <c r="AE3035" s="30">
        <v>261</v>
      </c>
      <c r="AF3035" s="30">
        <v>0</v>
      </c>
    </row>
    <row r="3036" spans="1:32" x14ac:dyDescent="0.45">
      <c r="A3036" s="29" t="s">
        <v>336</v>
      </c>
      <c r="B3036" s="29" t="s">
        <v>3042</v>
      </c>
      <c r="C3036" s="29" t="s">
        <v>3584</v>
      </c>
      <c r="D3036" s="29" t="s">
        <v>3585</v>
      </c>
      <c r="E3036" s="29" t="s">
        <v>3740</v>
      </c>
      <c r="F3036" s="29" t="s">
        <v>3741</v>
      </c>
      <c r="G3036" s="29" t="s">
        <v>3233</v>
      </c>
      <c r="H3036" s="29" t="s">
        <v>3234</v>
      </c>
      <c r="I3036" s="29" t="s">
        <v>3262</v>
      </c>
      <c r="J3036" s="29" t="s">
        <v>3263</v>
      </c>
      <c r="K3036" s="29" t="s">
        <v>3264</v>
      </c>
      <c r="L3036" s="29" t="s">
        <v>3103</v>
      </c>
      <c r="M3036" s="29" t="s">
        <v>3265</v>
      </c>
      <c r="N3036" s="29" t="s">
        <v>3266</v>
      </c>
      <c r="O3036" s="29" t="s">
        <v>3267</v>
      </c>
      <c r="P3036" s="29" t="s">
        <v>3268</v>
      </c>
      <c r="Q3036" s="29" t="s">
        <v>3209</v>
      </c>
      <c r="R3036" s="29" t="s">
        <v>3210</v>
      </c>
      <c r="S3036" s="29" t="s">
        <v>3098</v>
      </c>
      <c r="T3036" s="29"/>
      <c r="U3036" s="30">
        <v>5200</v>
      </c>
      <c r="V3036" s="30">
        <v>5200</v>
      </c>
      <c r="W3036" s="30">
        <v>5200</v>
      </c>
      <c r="X3036" s="30">
        <v>5200</v>
      </c>
      <c r="Y3036" s="30">
        <v>5200</v>
      </c>
      <c r="Z3036" s="30">
        <v>5200</v>
      </c>
      <c r="AA3036" s="30">
        <v>5200</v>
      </c>
      <c r="AB3036" s="30">
        <v>5200</v>
      </c>
      <c r="AC3036" s="30">
        <v>520</v>
      </c>
      <c r="AD3036" s="30">
        <v>0</v>
      </c>
      <c r="AE3036" s="30">
        <v>0</v>
      </c>
      <c r="AF3036" s="30">
        <v>0</v>
      </c>
    </row>
    <row r="3037" spans="1:32" x14ac:dyDescent="0.45">
      <c r="A3037" s="29" t="s">
        <v>336</v>
      </c>
      <c r="B3037" s="29" t="s">
        <v>3042</v>
      </c>
      <c r="C3037" s="29" t="s">
        <v>3584</v>
      </c>
      <c r="D3037" s="29" t="s">
        <v>3585</v>
      </c>
      <c r="E3037" s="29" t="s">
        <v>3740</v>
      </c>
      <c r="F3037" s="29" t="s">
        <v>3741</v>
      </c>
      <c r="G3037" s="29" t="s">
        <v>3233</v>
      </c>
      <c r="H3037" s="29" t="s">
        <v>3234</v>
      </c>
      <c r="I3037" s="29" t="s">
        <v>3275</v>
      </c>
      <c r="J3037" s="29" t="s">
        <v>3276</v>
      </c>
      <c r="K3037" s="29" t="s">
        <v>3282</v>
      </c>
      <c r="L3037" s="29" t="s">
        <v>3112</v>
      </c>
      <c r="M3037" s="29" t="s">
        <v>3283</v>
      </c>
      <c r="N3037" s="29" t="s">
        <v>3284</v>
      </c>
      <c r="O3037" s="29" t="s">
        <v>3382</v>
      </c>
      <c r="P3037" s="29" t="s">
        <v>3383</v>
      </c>
      <c r="Q3037" s="29" t="s">
        <v>3209</v>
      </c>
      <c r="R3037" s="29" t="s">
        <v>3210</v>
      </c>
      <c r="S3037" s="29" t="s">
        <v>3098</v>
      </c>
      <c r="T3037" s="29"/>
      <c r="U3037" s="30">
        <v>34200</v>
      </c>
      <c r="V3037" s="30">
        <v>34200</v>
      </c>
      <c r="W3037" s="30">
        <v>34200</v>
      </c>
      <c r="X3037" s="30">
        <v>34200</v>
      </c>
      <c r="Y3037" s="30">
        <v>34200</v>
      </c>
      <c r="Z3037" s="30">
        <v>34200</v>
      </c>
      <c r="AA3037" s="30">
        <v>34200</v>
      </c>
      <c r="AB3037" s="30">
        <v>34200</v>
      </c>
      <c r="AC3037" s="30">
        <v>3420</v>
      </c>
      <c r="AD3037" s="30">
        <v>0</v>
      </c>
      <c r="AE3037" s="30">
        <v>0</v>
      </c>
      <c r="AF3037" s="30">
        <v>0</v>
      </c>
    </row>
    <row r="3038" spans="1:32" x14ac:dyDescent="0.45">
      <c r="A3038" s="29" t="s">
        <v>336</v>
      </c>
      <c r="B3038" s="29" t="s">
        <v>3042</v>
      </c>
      <c r="C3038" s="29" t="s">
        <v>3394</v>
      </c>
      <c r="D3038" s="29" t="s">
        <v>3395</v>
      </c>
      <c r="E3038" s="29" t="s">
        <v>3396</v>
      </c>
      <c r="F3038" s="29" t="s">
        <v>3397</v>
      </c>
      <c r="G3038" s="29" t="s">
        <v>3200</v>
      </c>
      <c r="H3038" s="29" t="s">
        <v>3201</v>
      </c>
      <c r="I3038" s="29" t="s">
        <v>3202</v>
      </c>
      <c r="J3038" s="29" t="s">
        <v>3203</v>
      </c>
      <c r="K3038" s="29" t="s">
        <v>3520</v>
      </c>
      <c r="L3038" s="29" t="s">
        <v>3108</v>
      </c>
      <c r="M3038" s="29" t="s">
        <v>3588</v>
      </c>
      <c r="N3038" s="29" t="s">
        <v>3589</v>
      </c>
      <c r="O3038" s="29" t="s">
        <v>3670</v>
      </c>
      <c r="P3038" s="29" t="s">
        <v>3671</v>
      </c>
      <c r="Q3038" s="29" t="s">
        <v>3209</v>
      </c>
      <c r="R3038" s="29" t="s">
        <v>3210</v>
      </c>
      <c r="S3038" s="29" t="s">
        <v>3098</v>
      </c>
      <c r="T3038" s="29"/>
      <c r="U3038" s="30">
        <v>40500</v>
      </c>
      <c r="V3038" s="30">
        <v>40500</v>
      </c>
      <c r="W3038" s="30">
        <v>40500</v>
      </c>
      <c r="X3038" s="30">
        <v>40500</v>
      </c>
      <c r="Y3038" s="30">
        <v>40500</v>
      </c>
      <c r="Z3038" s="30">
        <v>40500</v>
      </c>
      <c r="AA3038" s="30">
        <v>40500</v>
      </c>
      <c r="AB3038" s="30">
        <v>40500</v>
      </c>
      <c r="AC3038" s="30">
        <v>40500</v>
      </c>
      <c r="AD3038" s="30">
        <v>40500</v>
      </c>
      <c r="AE3038" s="30">
        <v>40500</v>
      </c>
      <c r="AF3038" s="30">
        <v>40500</v>
      </c>
    </row>
    <row r="3039" spans="1:32" x14ac:dyDescent="0.45">
      <c r="A3039" s="29" t="s">
        <v>336</v>
      </c>
      <c r="B3039" s="29" t="s">
        <v>3042</v>
      </c>
      <c r="C3039" s="29" t="s">
        <v>3299</v>
      </c>
      <c r="D3039" s="29" t="s">
        <v>3300</v>
      </c>
      <c r="E3039" s="29" t="s">
        <v>3320</v>
      </c>
      <c r="F3039" s="29" t="s">
        <v>3321</v>
      </c>
      <c r="G3039" s="29" t="s">
        <v>3233</v>
      </c>
      <c r="H3039" s="29" t="s">
        <v>3234</v>
      </c>
      <c r="I3039" s="29" t="s">
        <v>3235</v>
      </c>
      <c r="J3039" s="29" t="s">
        <v>3236</v>
      </c>
      <c r="K3039" s="29" t="s">
        <v>3237</v>
      </c>
      <c r="L3039" s="29" t="s">
        <v>3107</v>
      </c>
      <c r="M3039" s="29" t="s">
        <v>3238</v>
      </c>
      <c r="N3039" s="29" t="s">
        <v>3239</v>
      </c>
      <c r="O3039" s="29" t="s">
        <v>3422</v>
      </c>
      <c r="P3039" s="29" t="s">
        <v>3423</v>
      </c>
      <c r="Q3039" s="29" t="s">
        <v>3209</v>
      </c>
      <c r="R3039" s="29" t="s">
        <v>3210</v>
      </c>
      <c r="S3039" s="29" t="s">
        <v>3098</v>
      </c>
      <c r="T3039" s="29"/>
      <c r="U3039" s="30">
        <v>2200</v>
      </c>
      <c r="V3039" s="30">
        <v>2200</v>
      </c>
      <c r="W3039" s="30">
        <v>2200</v>
      </c>
      <c r="X3039" s="30">
        <v>2200</v>
      </c>
      <c r="Y3039" s="30">
        <v>2200</v>
      </c>
      <c r="Z3039" s="30">
        <v>2200</v>
      </c>
      <c r="AA3039" s="30">
        <v>2200</v>
      </c>
      <c r="AB3039" s="30">
        <v>2200</v>
      </c>
      <c r="AC3039" s="30">
        <v>293</v>
      </c>
      <c r="AD3039" s="30">
        <v>0</v>
      </c>
      <c r="AE3039" s="30">
        <v>0</v>
      </c>
      <c r="AF3039" s="30">
        <v>0</v>
      </c>
    </row>
    <row r="3040" spans="1:32" x14ac:dyDescent="0.45">
      <c r="A3040" s="29" t="s">
        <v>336</v>
      </c>
      <c r="B3040" s="29" t="s">
        <v>3042</v>
      </c>
      <c r="C3040" s="29" t="s">
        <v>3299</v>
      </c>
      <c r="D3040" s="29" t="s">
        <v>3300</v>
      </c>
      <c r="E3040" s="29" t="s">
        <v>3320</v>
      </c>
      <c r="F3040" s="29" t="s">
        <v>3321</v>
      </c>
      <c r="G3040" s="29" t="s">
        <v>3233</v>
      </c>
      <c r="H3040" s="29" t="s">
        <v>3234</v>
      </c>
      <c r="I3040" s="29" t="s">
        <v>3262</v>
      </c>
      <c r="J3040" s="29" t="s">
        <v>3263</v>
      </c>
      <c r="K3040" s="29" t="s">
        <v>3264</v>
      </c>
      <c r="L3040" s="29" t="s">
        <v>3103</v>
      </c>
      <c r="M3040" s="29" t="s">
        <v>3265</v>
      </c>
      <c r="N3040" s="29" t="s">
        <v>3266</v>
      </c>
      <c r="O3040" s="29" t="s">
        <v>3267</v>
      </c>
      <c r="P3040" s="29" t="s">
        <v>3268</v>
      </c>
      <c r="Q3040" s="29" t="s">
        <v>3209</v>
      </c>
      <c r="R3040" s="29" t="s">
        <v>3210</v>
      </c>
      <c r="S3040" s="29" t="s">
        <v>3098</v>
      </c>
      <c r="T3040" s="29"/>
      <c r="U3040" s="30">
        <v>24800</v>
      </c>
      <c r="V3040" s="30">
        <v>24800</v>
      </c>
      <c r="W3040" s="30">
        <v>24800</v>
      </c>
      <c r="X3040" s="30">
        <v>24800</v>
      </c>
      <c r="Y3040" s="30">
        <v>24800</v>
      </c>
      <c r="Z3040" s="30">
        <v>24800</v>
      </c>
      <c r="AA3040" s="30">
        <v>24800</v>
      </c>
      <c r="AB3040" s="30">
        <v>24800</v>
      </c>
      <c r="AC3040" s="30">
        <v>7293</v>
      </c>
      <c r="AD3040" s="30">
        <v>5200</v>
      </c>
      <c r="AE3040" s="30">
        <v>5200</v>
      </c>
      <c r="AF3040" s="30">
        <v>5200</v>
      </c>
    </row>
    <row r="3041" spans="1:32" x14ac:dyDescent="0.45">
      <c r="A3041" s="29" t="s">
        <v>336</v>
      </c>
      <c r="B3041" s="29" t="s">
        <v>3042</v>
      </c>
      <c r="C3041" s="29" t="s">
        <v>3299</v>
      </c>
      <c r="D3041" s="29" t="s">
        <v>3300</v>
      </c>
      <c r="E3041" s="29" t="s">
        <v>3320</v>
      </c>
      <c r="F3041" s="29" t="s">
        <v>3321</v>
      </c>
      <c r="G3041" s="29" t="s">
        <v>3233</v>
      </c>
      <c r="H3041" s="29" t="s">
        <v>3234</v>
      </c>
      <c r="I3041" s="29" t="s">
        <v>3262</v>
      </c>
      <c r="J3041" s="29" t="s">
        <v>3263</v>
      </c>
      <c r="K3041" s="29" t="s">
        <v>3264</v>
      </c>
      <c r="L3041" s="29" t="s">
        <v>3103</v>
      </c>
      <c r="M3041" s="29" t="s">
        <v>3265</v>
      </c>
      <c r="N3041" s="29" t="s">
        <v>3266</v>
      </c>
      <c r="O3041" s="29" t="s">
        <v>3267</v>
      </c>
      <c r="P3041" s="29" t="s">
        <v>3268</v>
      </c>
      <c r="Q3041" s="29" t="s">
        <v>3209</v>
      </c>
      <c r="R3041" s="29" t="s">
        <v>3098</v>
      </c>
      <c r="S3041" s="29" t="s">
        <v>3098</v>
      </c>
      <c r="T3041" s="29"/>
      <c r="U3041" s="30">
        <v>0</v>
      </c>
      <c r="V3041" s="30">
        <v>0</v>
      </c>
      <c r="W3041" s="30">
        <v>0</v>
      </c>
      <c r="X3041" s="30">
        <v>0</v>
      </c>
      <c r="Y3041" s="30">
        <v>0</v>
      </c>
      <c r="Z3041" s="30">
        <v>0</v>
      </c>
      <c r="AA3041" s="30">
        <v>0</v>
      </c>
      <c r="AB3041" s="30">
        <v>0</v>
      </c>
      <c r="AC3041" s="30">
        <v>0</v>
      </c>
      <c r="AD3041" s="30">
        <v>0</v>
      </c>
      <c r="AE3041" s="30">
        <v>4333</v>
      </c>
      <c r="AF3041" s="30">
        <v>5200</v>
      </c>
    </row>
    <row r="3042" spans="1:32" x14ac:dyDescent="0.45">
      <c r="A3042" s="29" t="s">
        <v>336</v>
      </c>
      <c r="B3042" s="29" t="s">
        <v>3042</v>
      </c>
      <c r="C3042" s="29" t="s">
        <v>3299</v>
      </c>
      <c r="D3042" s="29" t="s">
        <v>3300</v>
      </c>
      <c r="E3042" s="29" t="s">
        <v>3320</v>
      </c>
      <c r="F3042" s="29" t="s">
        <v>3321</v>
      </c>
      <c r="G3042" s="29" t="s">
        <v>3233</v>
      </c>
      <c r="H3042" s="29" t="s">
        <v>3234</v>
      </c>
      <c r="I3042" s="29" t="s">
        <v>3262</v>
      </c>
      <c r="J3042" s="29" t="s">
        <v>3263</v>
      </c>
      <c r="K3042" s="29" t="s">
        <v>3264</v>
      </c>
      <c r="L3042" s="29" t="s">
        <v>3103</v>
      </c>
      <c r="M3042" s="29" t="s">
        <v>3265</v>
      </c>
      <c r="N3042" s="29" t="s">
        <v>3266</v>
      </c>
      <c r="O3042" s="29" t="s">
        <v>3338</v>
      </c>
      <c r="P3042" s="29" t="s">
        <v>3339</v>
      </c>
      <c r="Q3042" s="29" t="s">
        <v>3249</v>
      </c>
      <c r="R3042" s="29" t="s">
        <v>3098</v>
      </c>
      <c r="S3042" s="29" t="s">
        <v>3098</v>
      </c>
      <c r="T3042" s="29"/>
      <c r="U3042" s="30">
        <v>0</v>
      </c>
      <c r="V3042" s="30">
        <v>0</v>
      </c>
      <c r="W3042" s="30">
        <v>0</v>
      </c>
      <c r="X3042" s="30">
        <v>0</v>
      </c>
      <c r="Y3042" s="30">
        <v>0</v>
      </c>
      <c r="Z3042" s="30">
        <v>0</v>
      </c>
      <c r="AA3042" s="30">
        <v>0</v>
      </c>
      <c r="AB3042" s="30">
        <v>0</v>
      </c>
      <c r="AC3042" s="30">
        <v>0</v>
      </c>
      <c r="AD3042" s="30">
        <v>0</v>
      </c>
      <c r="AE3042" s="30">
        <v>32728</v>
      </c>
      <c r="AF3042" s="30">
        <v>0</v>
      </c>
    </row>
    <row r="3043" spans="1:32" x14ac:dyDescent="0.45">
      <c r="A3043" s="29" t="s">
        <v>336</v>
      </c>
      <c r="B3043" s="29" t="s">
        <v>3042</v>
      </c>
      <c r="C3043" s="29" t="s">
        <v>3299</v>
      </c>
      <c r="D3043" s="29" t="s">
        <v>3300</v>
      </c>
      <c r="E3043" s="29" t="s">
        <v>3320</v>
      </c>
      <c r="F3043" s="29" t="s">
        <v>3321</v>
      </c>
      <c r="G3043" s="29" t="s">
        <v>3233</v>
      </c>
      <c r="H3043" s="29" t="s">
        <v>3234</v>
      </c>
      <c r="I3043" s="29" t="s">
        <v>3262</v>
      </c>
      <c r="J3043" s="29" t="s">
        <v>3263</v>
      </c>
      <c r="K3043" s="29" t="s">
        <v>3264</v>
      </c>
      <c r="L3043" s="29" t="s">
        <v>3103</v>
      </c>
      <c r="M3043" s="29" t="s">
        <v>3265</v>
      </c>
      <c r="N3043" s="29" t="s">
        <v>3266</v>
      </c>
      <c r="O3043" s="29" t="s">
        <v>3269</v>
      </c>
      <c r="P3043" s="29" t="s">
        <v>3270</v>
      </c>
      <c r="Q3043" s="29" t="s">
        <v>3209</v>
      </c>
      <c r="R3043" s="29" t="s">
        <v>3210</v>
      </c>
      <c r="S3043" s="29" t="s">
        <v>3098</v>
      </c>
      <c r="T3043" s="29"/>
      <c r="U3043" s="30">
        <v>1677</v>
      </c>
      <c r="V3043" s="30">
        <v>2877</v>
      </c>
      <c r="W3043" s="30">
        <v>2613</v>
      </c>
      <c r="X3043" s="30">
        <v>2496</v>
      </c>
      <c r="Y3043" s="30">
        <v>1989</v>
      </c>
      <c r="Z3043" s="30">
        <v>2340</v>
      </c>
      <c r="AA3043" s="30">
        <v>1677</v>
      </c>
      <c r="AB3043" s="30">
        <v>1677</v>
      </c>
      <c r="AC3043" s="30">
        <v>362</v>
      </c>
      <c r="AD3043" s="30">
        <v>0</v>
      </c>
      <c r="AE3043" s="30">
        <v>0</v>
      </c>
      <c r="AF3043" s="30">
        <v>0</v>
      </c>
    </row>
    <row r="3044" spans="1:32" x14ac:dyDescent="0.45">
      <c r="A3044" s="29" t="s">
        <v>336</v>
      </c>
      <c r="B3044" s="29" t="s">
        <v>3042</v>
      </c>
      <c r="C3044" s="29" t="s">
        <v>3299</v>
      </c>
      <c r="D3044" s="29" t="s">
        <v>3300</v>
      </c>
      <c r="E3044" s="29" t="s">
        <v>3320</v>
      </c>
      <c r="F3044" s="29" t="s">
        <v>3321</v>
      </c>
      <c r="G3044" s="29" t="s">
        <v>3233</v>
      </c>
      <c r="H3044" s="29" t="s">
        <v>3234</v>
      </c>
      <c r="I3044" s="29" t="s">
        <v>3262</v>
      </c>
      <c r="J3044" s="29" t="s">
        <v>3263</v>
      </c>
      <c r="K3044" s="29" t="s">
        <v>3264</v>
      </c>
      <c r="L3044" s="29" t="s">
        <v>3103</v>
      </c>
      <c r="M3044" s="29" t="s">
        <v>3265</v>
      </c>
      <c r="N3044" s="29" t="s">
        <v>3266</v>
      </c>
      <c r="O3044" s="29" t="s">
        <v>3269</v>
      </c>
      <c r="P3044" s="29" t="s">
        <v>3270</v>
      </c>
      <c r="Q3044" s="29" t="s">
        <v>3209</v>
      </c>
      <c r="R3044" s="29" t="s">
        <v>3098</v>
      </c>
      <c r="S3044" s="29" t="s">
        <v>3098</v>
      </c>
      <c r="T3044" s="29"/>
      <c r="U3044" s="30">
        <v>0</v>
      </c>
      <c r="V3044" s="30">
        <v>0</v>
      </c>
      <c r="W3044" s="30">
        <v>0</v>
      </c>
      <c r="X3044" s="30">
        <v>0</v>
      </c>
      <c r="Y3044" s="30">
        <v>0</v>
      </c>
      <c r="Z3044" s="30">
        <v>0</v>
      </c>
      <c r="AA3044" s="30">
        <v>0</v>
      </c>
      <c r="AB3044" s="30">
        <v>0</v>
      </c>
      <c r="AC3044" s="30">
        <v>0</v>
      </c>
      <c r="AD3044" s="30">
        <v>0</v>
      </c>
      <c r="AE3044" s="30">
        <v>78</v>
      </c>
      <c r="AF3044" s="30">
        <v>39</v>
      </c>
    </row>
    <row r="3045" spans="1:32" x14ac:dyDescent="0.45">
      <c r="A3045" s="29" t="s">
        <v>336</v>
      </c>
      <c r="B3045" s="29" t="s">
        <v>3042</v>
      </c>
      <c r="C3045" s="29" t="s">
        <v>3299</v>
      </c>
      <c r="D3045" s="29" t="s">
        <v>3300</v>
      </c>
      <c r="E3045" s="29" t="s">
        <v>3320</v>
      </c>
      <c r="F3045" s="29" t="s">
        <v>3321</v>
      </c>
      <c r="G3045" s="29" t="s">
        <v>3233</v>
      </c>
      <c r="H3045" s="29" t="s">
        <v>3234</v>
      </c>
      <c r="I3045" s="29" t="s">
        <v>3262</v>
      </c>
      <c r="J3045" s="29" t="s">
        <v>3263</v>
      </c>
      <c r="K3045" s="29" t="s">
        <v>3264</v>
      </c>
      <c r="L3045" s="29" t="s">
        <v>3103</v>
      </c>
      <c r="M3045" s="29" t="s">
        <v>3265</v>
      </c>
      <c r="N3045" s="29" t="s">
        <v>3266</v>
      </c>
      <c r="O3045" s="29" t="s">
        <v>3372</v>
      </c>
      <c r="P3045" s="29" t="s">
        <v>3373</v>
      </c>
      <c r="Q3045" s="29" t="s">
        <v>3209</v>
      </c>
      <c r="R3045" s="29" t="s">
        <v>3098</v>
      </c>
      <c r="S3045" s="29" t="s">
        <v>3098</v>
      </c>
      <c r="T3045" s="29"/>
      <c r="U3045" s="30">
        <v>0</v>
      </c>
      <c r="V3045" s="30">
        <v>0</v>
      </c>
      <c r="W3045" s="30">
        <v>0</v>
      </c>
      <c r="X3045" s="30">
        <v>0</v>
      </c>
      <c r="Y3045" s="30">
        <v>0</v>
      </c>
      <c r="Z3045" s="30">
        <v>0</v>
      </c>
      <c r="AA3045" s="30">
        <v>0</v>
      </c>
      <c r="AB3045" s="30">
        <v>0</v>
      </c>
      <c r="AC3045" s="30">
        <v>0</v>
      </c>
      <c r="AD3045" s="30">
        <v>0</v>
      </c>
      <c r="AE3045" s="30">
        <v>14</v>
      </c>
      <c r="AF3045" s="30">
        <v>0</v>
      </c>
    </row>
    <row r="3046" spans="1:32" x14ac:dyDescent="0.45">
      <c r="A3046" s="29" t="s">
        <v>336</v>
      </c>
      <c r="B3046" s="29" t="s">
        <v>3042</v>
      </c>
      <c r="C3046" s="29" t="s">
        <v>3299</v>
      </c>
      <c r="D3046" s="29" t="s">
        <v>3300</v>
      </c>
      <c r="E3046" s="29" t="s">
        <v>3320</v>
      </c>
      <c r="F3046" s="29" t="s">
        <v>3321</v>
      </c>
      <c r="G3046" s="29" t="s">
        <v>3233</v>
      </c>
      <c r="H3046" s="29" t="s">
        <v>3234</v>
      </c>
      <c r="I3046" s="29" t="s">
        <v>3262</v>
      </c>
      <c r="J3046" s="29" t="s">
        <v>3263</v>
      </c>
      <c r="K3046" s="29" t="s">
        <v>3264</v>
      </c>
      <c r="L3046" s="29" t="s">
        <v>3103</v>
      </c>
      <c r="M3046" s="29" t="s">
        <v>3322</v>
      </c>
      <c r="N3046" s="29" t="s">
        <v>3323</v>
      </c>
      <c r="O3046" s="29" t="s">
        <v>3374</v>
      </c>
      <c r="P3046" s="29" t="s">
        <v>3375</v>
      </c>
      <c r="Q3046" s="29" t="s">
        <v>3209</v>
      </c>
      <c r="R3046" s="29" t="s">
        <v>3210</v>
      </c>
      <c r="S3046" s="29" t="s">
        <v>3098</v>
      </c>
      <c r="T3046" s="29"/>
      <c r="U3046" s="30">
        <v>2000</v>
      </c>
      <c r="V3046" s="30">
        <v>2000</v>
      </c>
      <c r="W3046" s="30">
        <v>2000</v>
      </c>
      <c r="X3046" s="30">
        <v>2000</v>
      </c>
      <c r="Y3046" s="30">
        <v>2000</v>
      </c>
      <c r="Z3046" s="30">
        <v>2000</v>
      </c>
      <c r="AA3046" s="30">
        <v>2000</v>
      </c>
      <c r="AB3046" s="30">
        <v>2000</v>
      </c>
      <c r="AC3046" s="30">
        <v>200</v>
      </c>
      <c r="AD3046" s="30">
        <v>0</v>
      </c>
      <c r="AE3046" s="30">
        <v>0</v>
      </c>
      <c r="AF3046" s="30">
        <v>0</v>
      </c>
    </row>
    <row r="3047" spans="1:32" x14ac:dyDescent="0.45">
      <c r="A3047" s="29" t="s">
        <v>336</v>
      </c>
      <c r="B3047" s="29" t="s">
        <v>3042</v>
      </c>
      <c r="C3047" s="29" t="s">
        <v>3299</v>
      </c>
      <c r="D3047" s="29" t="s">
        <v>3300</v>
      </c>
      <c r="E3047" s="29" t="s">
        <v>3320</v>
      </c>
      <c r="F3047" s="29" t="s">
        <v>3321</v>
      </c>
      <c r="G3047" s="29" t="s">
        <v>3233</v>
      </c>
      <c r="H3047" s="29" t="s">
        <v>3234</v>
      </c>
      <c r="I3047" s="29" t="s">
        <v>3275</v>
      </c>
      <c r="J3047" s="29" t="s">
        <v>3276</v>
      </c>
      <c r="K3047" s="29" t="s">
        <v>3277</v>
      </c>
      <c r="L3047" s="29" t="s">
        <v>3100</v>
      </c>
      <c r="M3047" s="29" t="s">
        <v>3278</v>
      </c>
      <c r="N3047" s="29" t="s">
        <v>3279</v>
      </c>
      <c r="O3047" s="29" t="s">
        <v>3280</v>
      </c>
      <c r="P3047" s="29" t="s">
        <v>3281</v>
      </c>
      <c r="Q3047" s="29" t="s">
        <v>3249</v>
      </c>
      <c r="R3047" s="29" t="s">
        <v>3098</v>
      </c>
      <c r="S3047" s="29" t="s">
        <v>3098</v>
      </c>
      <c r="T3047" s="29"/>
      <c r="U3047" s="30">
        <v>0</v>
      </c>
      <c r="V3047" s="30">
        <v>0</v>
      </c>
      <c r="W3047" s="30">
        <v>0</v>
      </c>
      <c r="X3047" s="30">
        <v>0</v>
      </c>
      <c r="Y3047" s="30">
        <v>0</v>
      </c>
      <c r="Z3047" s="30">
        <v>0</v>
      </c>
      <c r="AA3047" s="30">
        <v>0</v>
      </c>
      <c r="AB3047" s="30">
        <v>0</v>
      </c>
      <c r="AC3047" s="30">
        <v>0</v>
      </c>
      <c r="AD3047" s="30">
        <v>962</v>
      </c>
      <c r="AE3047" s="30">
        <v>962</v>
      </c>
      <c r="AF3047" s="30">
        <v>962</v>
      </c>
    </row>
    <row r="3048" spans="1:32" x14ac:dyDescent="0.45">
      <c r="A3048" s="29" t="s">
        <v>336</v>
      </c>
      <c r="B3048" s="29" t="s">
        <v>3042</v>
      </c>
      <c r="C3048" s="29" t="s">
        <v>3299</v>
      </c>
      <c r="D3048" s="29" t="s">
        <v>3300</v>
      </c>
      <c r="E3048" s="29" t="s">
        <v>3320</v>
      </c>
      <c r="F3048" s="29" t="s">
        <v>3321</v>
      </c>
      <c r="G3048" s="29" t="s">
        <v>3233</v>
      </c>
      <c r="H3048" s="29" t="s">
        <v>3234</v>
      </c>
      <c r="I3048" s="29" t="s">
        <v>3275</v>
      </c>
      <c r="J3048" s="29" t="s">
        <v>3276</v>
      </c>
      <c r="K3048" s="29" t="s">
        <v>3277</v>
      </c>
      <c r="L3048" s="29" t="s">
        <v>3100</v>
      </c>
      <c r="M3048" s="29" t="s">
        <v>3278</v>
      </c>
      <c r="N3048" s="29" t="s">
        <v>3279</v>
      </c>
      <c r="O3048" s="29" t="s">
        <v>3280</v>
      </c>
      <c r="P3048" s="29" t="s">
        <v>3281</v>
      </c>
      <c r="Q3048" s="29" t="s">
        <v>3209</v>
      </c>
      <c r="R3048" s="29" t="s">
        <v>3098</v>
      </c>
      <c r="S3048" s="29" t="s">
        <v>3098</v>
      </c>
      <c r="T3048" s="29"/>
      <c r="U3048" s="30">
        <v>0</v>
      </c>
      <c r="V3048" s="30">
        <v>0</v>
      </c>
      <c r="W3048" s="30">
        <v>0</v>
      </c>
      <c r="X3048" s="30">
        <v>0</v>
      </c>
      <c r="Y3048" s="30">
        <v>0</v>
      </c>
      <c r="Z3048" s="30">
        <v>0</v>
      </c>
      <c r="AA3048" s="30">
        <v>0</v>
      </c>
      <c r="AB3048" s="30">
        <v>0</v>
      </c>
      <c r="AC3048" s="30">
        <v>0</v>
      </c>
      <c r="AD3048" s="30">
        <v>1549</v>
      </c>
      <c r="AE3048" s="30">
        <v>48000</v>
      </c>
      <c r="AF3048" s="30">
        <v>48000</v>
      </c>
    </row>
    <row r="3049" spans="1:32" x14ac:dyDescent="0.45">
      <c r="A3049" s="29" t="s">
        <v>336</v>
      </c>
      <c r="B3049" s="29" t="s">
        <v>3042</v>
      </c>
      <c r="C3049" s="29" t="s">
        <v>3211</v>
      </c>
      <c r="D3049" s="29" t="s">
        <v>3212</v>
      </c>
      <c r="E3049" s="29" t="s">
        <v>3213</v>
      </c>
      <c r="F3049" s="29" t="s">
        <v>982</v>
      </c>
      <c r="G3049" s="29" t="s">
        <v>3233</v>
      </c>
      <c r="H3049" s="29" t="s">
        <v>3234</v>
      </c>
      <c r="I3049" s="29" t="s">
        <v>3341</v>
      </c>
      <c r="J3049" s="29" t="s">
        <v>3342</v>
      </c>
      <c r="K3049" s="29" t="s">
        <v>3348</v>
      </c>
      <c r="L3049" s="29" t="s">
        <v>3115</v>
      </c>
      <c r="M3049" s="29" t="s">
        <v>3366</v>
      </c>
      <c r="N3049" s="29" t="s">
        <v>3367</v>
      </c>
      <c r="O3049" s="29" t="s">
        <v>3370</v>
      </c>
      <c r="P3049" s="29" t="s">
        <v>3371</v>
      </c>
      <c r="Q3049" s="29" t="s">
        <v>3209</v>
      </c>
      <c r="R3049" s="29" t="s">
        <v>3210</v>
      </c>
      <c r="S3049" s="29" t="s">
        <v>3098</v>
      </c>
      <c r="T3049" s="29"/>
      <c r="U3049" s="30">
        <v>0</v>
      </c>
      <c r="V3049" s="30">
        <v>0</v>
      </c>
      <c r="W3049" s="30">
        <v>0</v>
      </c>
      <c r="X3049" s="30">
        <v>0</v>
      </c>
      <c r="Y3049" s="30">
        <v>0</v>
      </c>
      <c r="Z3049" s="30">
        <v>0</v>
      </c>
      <c r="AA3049" s="30">
        <v>0</v>
      </c>
      <c r="AB3049" s="30">
        <v>0</v>
      </c>
      <c r="AC3049" s="30">
        <v>0</v>
      </c>
      <c r="AD3049" s="30">
        <v>0</v>
      </c>
      <c r="AE3049" s="30">
        <v>13462.17</v>
      </c>
      <c r="AF3049" s="30">
        <v>24101.362000000001</v>
      </c>
    </row>
    <row r="3050" spans="1:32" x14ac:dyDescent="0.45">
      <c r="A3050" s="29" t="s">
        <v>336</v>
      </c>
      <c r="B3050" s="29" t="s">
        <v>3042</v>
      </c>
      <c r="C3050" s="29" t="s">
        <v>3620</v>
      </c>
      <c r="D3050" s="29" t="s">
        <v>3621</v>
      </c>
      <c r="E3050" s="29" t="s">
        <v>3620</v>
      </c>
      <c r="F3050" s="29" t="s">
        <v>3622</v>
      </c>
      <c r="G3050" s="29" t="s">
        <v>3200</v>
      </c>
      <c r="H3050" s="29" t="s">
        <v>3201</v>
      </c>
      <c r="I3050" s="29" t="s">
        <v>3202</v>
      </c>
      <c r="J3050" s="29" t="s">
        <v>3203</v>
      </c>
      <c r="K3050" s="29" t="s">
        <v>3204</v>
      </c>
      <c r="L3050" s="29" t="s">
        <v>3109</v>
      </c>
      <c r="M3050" s="29" t="s">
        <v>3378</v>
      </c>
      <c r="N3050" s="29" t="s">
        <v>3379</v>
      </c>
      <c r="O3050" s="29" t="s">
        <v>3380</v>
      </c>
      <c r="P3050" s="29" t="s">
        <v>3381</v>
      </c>
      <c r="Q3050" s="29" t="s">
        <v>3209</v>
      </c>
      <c r="R3050" s="29" t="s">
        <v>3210</v>
      </c>
      <c r="S3050" s="29" t="s">
        <v>3098</v>
      </c>
      <c r="T3050" s="29"/>
      <c r="U3050" s="30">
        <v>11170</v>
      </c>
      <c r="V3050" s="30">
        <v>11170</v>
      </c>
      <c r="W3050" s="30">
        <v>0</v>
      </c>
      <c r="X3050" s="30">
        <v>0</v>
      </c>
      <c r="Y3050" s="30">
        <v>0</v>
      </c>
      <c r="Z3050" s="30">
        <v>0</v>
      </c>
      <c r="AA3050" s="30">
        <v>0</v>
      </c>
      <c r="AB3050" s="30">
        <v>0</v>
      </c>
      <c r="AC3050" s="30">
        <v>0</v>
      </c>
      <c r="AD3050" s="30">
        <v>0</v>
      </c>
      <c r="AE3050" s="30">
        <v>0</v>
      </c>
      <c r="AF3050" s="30">
        <v>0</v>
      </c>
    </row>
    <row r="3051" spans="1:32" x14ac:dyDescent="0.45">
      <c r="A3051" s="29" t="s">
        <v>336</v>
      </c>
      <c r="B3051" s="29" t="s">
        <v>3042</v>
      </c>
      <c r="C3051" s="29" t="s">
        <v>3600</v>
      </c>
      <c r="D3051" s="29" t="s">
        <v>3601</v>
      </c>
      <c r="E3051" s="29" t="s">
        <v>3602</v>
      </c>
      <c r="F3051" s="29" t="s">
        <v>3603</v>
      </c>
      <c r="G3051" s="29" t="s">
        <v>3200</v>
      </c>
      <c r="H3051" s="29" t="s">
        <v>3201</v>
      </c>
      <c r="I3051" s="29" t="s">
        <v>3202</v>
      </c>
      <c r="J3051" s="29" t="s">
        <v>3203</v>
      </c>
      <c r="K3051" s="29" t="s">
        <v>3216</v>
      </c>
      <c r="L3051" s="29" t="s">
        <v>3102</v>
      </c>
      <c r="M3051" s="29" t="s">
        <v>3776</v>
      </c>
      <c r="N3051" s="29" t="s">
        <v>3777</v>
      </c>
      <c r="O3051" s="29" t="s">
        <v>3778</v>
      </c>
      <c r="P3051" s="29" t="s">
        <v>3779</v>
      </c>
      <c r="Q3051" s="29" t="s">
        <v>3209</v>
      </c>
      <c r="R3051" s="29" t="s">
        <v>3210</v>
      </c>
      <c r="S3051" s="29" t="s">
        <v>3098</v>
      </c>
      <c r="T3051" s="29"/>
      <c r="U3051" s="30">
        <v>48000</v>
      </c>
      <c r="V3051" s="30">
        <v>48000</v>
      </c>
      <c r="W3051" s="30">
        <v>48000</v>
      </c>
      <c r="X3051" s="30">
        <v>48000</v>
      </c>
      <c r="Y3051" s="30">
        <v>48000</v>
      </c>
      <c r="Z3051" s="30">
        <v>48000</v>
      </c>
      <c r="AA3051" s="30">
        <v>48000</v>
      </c>
      <c r="AB3051" s="30">
        <v>48000</v>
      </c>
      <c r="AC3051" s="30">
        <v>48000</v>
      </c>
      <c r="AD3051" s="30">
        <v>48000</v>
      </c>
      <c r="AE3051" s="30">
        <v>48000</v>
      </c>
      <c r="AF3051" s="30">
        <v>48000</v>
      </c>
    </row>
    <row r="3052" spans="1:32" x14ac:dyDescent="0.45">
      <c r="A3052" s="29" t="s">
        <v>336</v>
      </c>
      <c r="B3052" s="29" t="s">
        <v>3042</v>
      </c>
      <c r="C3052" s="29" t="s">
        <v>3600</v>
      </c>
      <c r="D3052" s="29" t="s">
        <v>3601</v>
      </c>
      <c r="E3052" s="29" t="s">
        <v>3602</v>
      </c>
      <c r="F3052" s="29" t="s">
        <v>3603</v>
      </c>
      <c r="G3052" s="29" t="s">
        <v>3233</v>
      </c>
      <c r="H3052" s="29" t="s">
        <v>3234</v>
      </c>
      <c r="I3052" s="29" t="s">
        <v>3242</v>
      </c>
      <c r="J3052" s="29" t="s">
        <v>3243</v>
      </c>
      <c r="K3052" s="29" t="s">
        <v>3244</v>
      </c>
      <c r="L3052" s="29" t="s">
        <v>3104</v>
      </c>
      <c r="M3052" s="29" t="s">
        <v>3436</v>
      </c>
      <c r="N3052" s="29" t="s">
        <v>3437</v>
      </c>
      <c r="O3052" s="29" t="s">
        <v>3438</v>
      </c>
      <c r="P3052" s="29" t="s">
        <v>3439</v>
      </c>
      <c r="Q3052" s="29" t="s">
        <v>3209</v>
      </c>
      <c r="R3052" s="29" t="s">
        <v>3210</v>
      </c>
      <c r="S3052" s="29" t="s">
        <v>3098</v>
      </c>
      <c r="T3052" s="29"/>
      <c r="U3052" s="30">
        <v>3064</v>
      </c>
      <c r="V3052" s="30">
        <v>5000</v>
      </c>
      <c r="W3052" s="30">
        <v>2742</v>
      </c>
      <c r="X3052" s="30">
        <v>0</v>
      </c>
      <c r="Y3052" s="30">
        <v>0</v>
      </c>
      <c r="Z3052" s="30">
        <v>0</v>
      </c>
      <c r="AA3052" s="30">
        <v>0</v>
      </c>
      <c r="AB3052" s="30">
        <v>0</v>
      </c>
      <c r="AC3052" s="30">
        <v>0</v>
      </c>
      <c r="AD3052" s="30">
        <v>0</v>
      </c>
      <c r="AE3052" s="30">
        <v>0</v>
      </c>
      <c r="AF3052" s="30">
        <v>0</v>
      </c>
    </row>
    <row r="3053" spans="1:32" x14ac:dyDescent="0.45">
      <c r="A3053" s="29" t="s">
        <v>336</v>
      </c>
      <c r="B3053" s="29" t="s">
        <v>3042</v>
      </c>
      <c r="C3053" s="29" t="s">
        <v>3600</v>
      </c>
      <c r="D3053" s="29" t="s">
        <v>3601</v>
      </c>
      <c r="E3053" s="29" t="s">
        <v>3602</v>
      </c>
      <c r="F3053" s="29" t="s">
        <v>3603</v>
      </c>
      <c r="G3053" s="29" t="s">
        <v>3233</v>
      </c>
      <c r="H3053" s="29" t="s">
        <v>3234</v>
      </c>
      <c r="I3053" s="29" t="s">
        <v>3242</v>
      </c>
      <c r="J3053" s="29" t="s">
        <v>3243</v>
      </c>
      <c r="K3053" s="29" t="s">
        <v>3244</v>
      </c>
      <c r="L3053" s="29" t="s">
        <v>3104</v>
      </c>
      <c r="M3053" s="29" t="s">
        <v>3245</v>
      </c>
      <c r="N3053" s="29" t="s">
        <v>3246</v>
      </c>
      <c r="O3053" s="29" t="s">
        <v>3442</v>
      </c>
      <c r="P3053" s="29" t="s">
        <v>3443</v>
      </c>
      <c r="Q3053" s="29" t="s">
        <v>3209</v>
      </c>
      <c r="R3053" s="29" t="s">
        <v>3210</v>
      </c>
      <c r="S3053" s="29" t="s">
        <v>3098</v>
      </c>
      <c r="T3053" s="29"/>
      <c r="U3053" s="30">
        <v>10112</v>
      </c>
      <c r="V3053" s="30">
        <v>16500</v>
      </c>
      <c r="W3053" s="30">
        <v>9048</v>
      </c>
      <c r="X3053" s="30">
        <v>0</v>
      </c>
      <c r="Y3053" s="30">
        <v>0</v>
      </c>
      <c r="Z3053" s="30">
        <v>0</v>
      </c>
      <c r="AA3053" s="30">
        <v>0</v>
      </c>
      <c r="AB3053" s="30">
        <v>0</v>
      </c>
      <c r="AC3053" s="30">
        <v>0</v>
      </c>
      <c r="AD3053" s="30">
        <v>0</v>
      </c>
      <c r="AE3053" s="30">
        <v>0</v>
      </c>
      <c r="AF3053" s="30">
        <v>0</v>
      </c>
    </row>
    <row r="3054" spans="1:32" x14ac:dyDescent="0.45">
      <c r="A3054" s="29" t="s">
        <v>336</v>
      </c>
      <c r="B3054" s="29" t="s">
        <v>3042</v>
      </c>
      <c r="C3054" s="29" t="s">
        <v>3600</v>
      </c>
      <c r="D3054" s="29" t="s">
        <v>3601</v>
      </c>
      <c r="E3054" s="29" t="s">
        <v>3602</v>
      </c>
      <c r="F3054" s="29" t="s">
        <v>3603</v>
      </c>
      <c r="G3054" s="29" t="s">
        <v>3233</v>
      </c>
      <c r="H3054" s="29" t="s">
        <v>3234</v>
      </c>
      <c r="I3054" s="29" t="s">
        <v>3242</v>
      </c>
      <c r="J3054" s="29" t="s">
        <v>3243</v>
      </c>
      <c r="K3054" s="29" t="s">
        <v>3244</v>
      </c>
      <c r="L3054" s="29" t="s">
        <v>3104</v>
      </c>
      <c r="M3054" s="29" t="s">
        <v>3245</v>
      </c>
      <c r="N3054" s="29" t="s">
        <v>3246</v>
      </c>
      <c r="O3054" s="29" t="s">
        <v>3701</v>
      </c>
      <c r="P3054" s="29" t="s">
        <v>3702</v>
      </c>
      <c r="Q3054" s="29" t="s">
        <v>3209</v>
      </c>
      <c r="R3054" s="29" t="s">
        <v>3210</v>
      </c>
      <c r="S3054" s="29" t="s">
        <v>3098</v>
      </c>
      <c r="T3054" s="29"/>
      <c r="U3054" s="30">
        <v>12902</v>
      </c>
      <c r="V3054" s="30">
        <v>21050</v>
      </c>
      <c r="W3054" s="30">
        <v>11543</v>
      </c>
      <c r="X3054" s="30">
        <v>0</v>
      </c>
      <c r="Y3054" s="30">
        <v>0</v>
      </c>
      <c r="Z3054" s="30">
        <v>0</v>
      </c>
      <c r="AA3054" s="30">
        <v>0</v>
      </c>
      <c r="AB3054" s="30">
        <v>0</v>
      </c>
      <c r="AC3054" s="30">
        <v>0</v>
      </c>
      <c r="AD3054" s="30">
        <v>0</v>
      </c>
      <c r="AE3054" s="30">
        <v>0</v>
      </c>
      <c r="AF3054" s="30">
        <v>0</v>
      </c>
    </row>
    <row r="3055" spans="1:32" x14ac:dyDescent="0.45">
      <c r="A3055" s="29" t="s">
        <v>336</v>
      </c>
      <c r="B3055" s="29" t="s">
        <v>3042</v>
      </c>
      <c r="C3055" s="29" t="s">
        <v>3600</v>
      </c>
      <c r="D3055" s="29" t="s">
        <v>3601</v>
      </c>
      <c r="E3055" s="29" t="s">
        <v>3602</v>
      </c>
      <c r="F3055" s="29" t="s">
        <v>3603</v>
      </c>
      <c r="G3055" s="29" t="s">
        <v>3233</v>
      </c>
      <c r="H3055" s="29" t="s">
        <v>3234</v>
      </c>
      <c r="I3055" s="29" t="s">
        <v>3275</v>
      </c>
      <c r="J3055" s="29" t="s">
        <v>3276</v>
      </c>
      <c r="K3055" s="29" t="s">
        <v>3277</v>
      </c>
      <c r="L3055" s="29" t="s">
        <v>3100</v>
      </c>
      <c r="M3055" s="29" t="s">
        <v>3312</v>
      </c>
      <c r="N3055" s="29" t="s">
        <v>3313</v>
      </c>
      <c r="O3055" s="29" t="s">
        <v>3314</v>
      </c>
      <c r="P3055" s="29" t="s">
        <v>3315</v>
      </c>
      <c r="Q3055" s="29" t="s">
        <v>3209</v>
      </c>
      <c r="R3055" s="29" t="s">
        <v>3210</v>
      </c>
      <c r="S3055" s="29" t="s">
        <v>3098</v>
      </c>
      <c r="T3055" s="29"/>
      <c r="U3055" s="30">
        <v>68798</v>
      </c>
      <c r="V3055" s="30">
        <v>112250</v>
      </c>
      <c r="W3055" s="30">
        <v>61555</v>
      </c>
      <c r="X3055" s="30">
        <v>0</v>
      </c>
      <c r="Y3055" s="30">
        <v>0</v>
      </c>
      <c r="Z3055" s="30">
        <v>0</v>
      </c>
      <c r="AA3055" s="30">
        <v>0</v>
      </c>
      <c r="AB3055" s="30">
        <v>0</v>
      </c>
      <c r="AC3055" s="30">
        <v>0</v>
      </c>
      <c r="AD3055" s="30">
        <v>0</v>
      </c>
      <c r="AE3055" s="30">
        <v>0</v>
      </c>
      <c r="AF3055" s="30">
        <v>0</v>
      </c>
    </row>
    <row r="3056" spans="1:32" x14ac:dyDescent="0.45">
      <c r="A3056" s="29" t="s">
        <v>336</v>
      </c>
      <c r="B3056" s="29" t="s">
        <v>3042</v>
      </c>
      <c r="C3056" s="29" t="s">
        <v>3600</v>
      </c>
      <c r="D3056" s="29" t="s">
        <v>3601</v>
      </c>
      <c r="E3056" s="29" t="s">
        <v>3602</v>
      </c>
      <c r="F3056" s="29" t="s">
        <v>3603</v>
      </c>
      <c r="G3056" s="29" t="s">
        <v>3233</v>
      </c>
      <c r="H3056" s="29" t="s">
        <v>3234</v>
      </c>
      <c r="I3056" s="29" t="s">
        <v>3275</v>
      </c>
      <c r="J3056" s="29" t="s">
        <v>3276</v>
      </c>
      <c r="K3056" s="29" t="s">
        <v>3287</v>
      </c>
      <c r="L3056" s="29" t="s">
        <v>3101</v>
      </c>
      <c r="M3056" s="29" t="s">
        <v>3288</v>
      </c>
      <c r="N3056" s="29" t="s">
        <v>3289</v>
      </c>
      <c r="O3056" s="29" t="s">
        <v>3290</v>
      </c>
      <c r="P3056" s="29" t="s">
        <v>3291</v>
      </c>
      <c r="Q3056" s="29" t="s">
        <v>3209</v>
      </c>
      <c r="R3056" s="29" t="s">
        <v>3210</v>
      </c>
      <c r="S3056" s="29" t="s">
        <v>3098</v>
      </c>
      <c r="T3056" s="29"/>
      <c r="U3056" s="30">
        <v>7968</v>
      </c>
      <c r="V3056" s="30">
        <v>13000</v>
      </c>
      <c r="W3056" s="30">
        <v>7128</v>
      </c>
      <c r="X3056" s="30">
        <v>0</v>
      </c>
      <c r="Y3056" s="30">
        <v>0</v>
      </c>
      <c r="Z3056" s="30">
        <v>0</v>
      </c>
      <c r="AA3056" s="30">
        <v>0</v>
      </c>
      <c r="AB3056" s="30">
        <v>0</v>
      </c>
      <c r="AC3056" s="30">
        <v>0</v>
      </c>
      <c r="AD3056" s="30">
        <v>0</v>
      </c>
      <c r="AE3056" s="30">
        <v>0</v>
      </c>
      <c r="AF3056" s="30">
        <v>0</v>
      </c>
    </row>
    <row r="3057" spans="1:32" x14ac:dyDescent="0.45">
      <c r="A3057" s="29" t="s">
        <v>336</v>
      </c>
      <c r="B3057" s="29" t="s">
        <v>3042</v>
      </c>
      <c r="C3057" s="29" t="s">
        <v>3533</v>
      </c>
      <c r="D3057" s="29" t="s">
        <v>3534</v>
      </c>
      <c r="E3057" s="29" t="s">
        <v>3535</v>
      </c>
      <c r="F3057" s="29" t="s">
        <v>3536</v>
      </c>
      <c r="G3057" s="29" t="s">
        <v>3200</v>
      </c>
      <c r="H3057" s="29" t="s">
        <v>3201</v>
      </c>
      <c r="I3057" s="29" t="s">
        <v>3202</v>
      </c>
      <c r="J3057" s="29" t="s">
        <v>3203</v>
      </c>
      <c r="K3057" s="29" t="s">
        <v>3520</v>
      </c>
      <c r="L3057" s="29" t="s">
        <v>3108</v>
      </c>
      <c r="M3057" s="29" t="s">
        <v>3588</v>
      </c>
      <c r="N3057" s="29" t="s">
        <v>3589</v>
      </c>
      <c r="O3057" s="29" t="s">
        <v>3670</v>
      </c>
      <c r="P3057" s="29" t="s">
        <v>3671</v>
      </c>
      <c r="Q3057" s="29" t="s">
        <v>3209</v>
      </c>
      <c r="R3057" s="29" t="s">
        <v>3210</v>
      </c>
      <c r="S3057" s="29" t="s">
        <v>3098</v>
      </c>
      <c r="T3057" s="29"/>
      <c r="U3057" s="30">
        <v>6322</v>
      </c>
      <c r="V3057" s="30">
        <v>14000</v>
      </c>
      <c r="W3057" s="30">
        <v>14000</v>
      </c>
      <c r="X3057" s="30">
        <v>14000</v>
      </c>
      <c r="Y3057" s="30">
        <v>14000</v>
      </c>
      <c r="Z3057" s="30">
        <v>14000</v>
      </c>
      <c r="AA3057" s="30">
        <v>14000</v>
      </c>
      <c r="AB3057" s="30">
        <v>14000</v>
      </c>
      <c r="AC3057" s="30">
        <v>48755</v>
      </c>
      <c r="AD3057" s="30">
        <v>0</v>
      </c>
      <c r="AE3057" s="30">
        <v>0</v>
      </c>
      <c r="AF3057" s="30">
        <v>13548</v>
      </c>
    </row>
    <row r="3058" spans="1:32" x14ac:dyDescent="0.45">
      <c r="A3058" s="29" t="s">
        <v>336</v>
      </c>
      <c r="B3058" s="29" t="s">
        <v>3042</v>
      </c>
      <c r="C3058" s="29" t="s">
        <v>3533</v>
      </c>
      <c r="D3058" s="29" t="s">
        <v>3534</v>
      </c>
      <c r="E3058" s="29" t="s">
        <v>3535</v>
      </c>
      <c r="F3058" s="29" t="s">
        <v>3536</v>
      </c>
      <c r="G3058" s="29" t="s">
        <v>3200</v>
      </c>
      <c r="H3058" s="29" t="s">
        <v>3201</v>
      </c>
      <c r="I3058" s="29" t="s">
        <v>3202</v>
      </c>
      <c r="J3058" s="29" t="s">
        <v>3203</v>
      </c>
      <c r="K3058" s="29" t="s">
        <v>3520</v>
      </c>
      <c r="L3058" s="29" t="s">
        <v>3108</v>
      </c>
      <c r="M3058" s="29" t="s">
        <v>3588</v>
      </c>
      <c r="N3058" s="29" t="s">
        <v>3589</v>
      </c>
      <c r="O3058" s="29" t="s">
        <v>3670</v>
      </c>
      <c r="P3058" s="29" t="s">
        <v>3671</v>
      </c>
      <c r="Q3058" s="29" t="s">
        <v>3209</v>
      </c>
      <c r="R3058" s="29" t="s">
        <v>3098</v>
      </c>
      <c r="S3058" s="29" t="s">
        <v>3098</v>
      </c>
      <c r="T3058" s="29"/>
      <c r="U3058" s="30">
        <v>0</v>
      </c>
      <c r="V3058" s="30">
        <v>0</v>
      </c>
      <c r="W3058" s="30">
        <v>0</v>
      </c>
      <c r="X3058" s="30">
        <v>0</v>
      </c>
      <c r="Y3058" s="30">
        <v>0</v>
      </c>
      <c r="Z3058" s="30">
        <v>11667</v>
      </c>
      <c r="AA3058" s="30">
        <v>16226</v>
      </c>
      <c r="AB3058" s="30">
        <v>0</v>
      </c>
      <c r="AC3058" s="30">
        <v>0</v>
      </c>
      <c r="AD3058" s="30">
        <v>0</v>
      </c>
      <c r="AE3058" s="30">
        <v>0</v>
      </c>
      <c r="AF3058" s="30">
        <v>0</v>
      </c>
    </row>
    <row r="3059" spans="1:32" x14ac:dyDescent="0.45">
      <c r="A3059" s="29" t="s">
        <v>836</v>
      </c>
      <c r="B3059" s="29" t="s">
        <v>837</v>
      </c>
      <c r="C3059" s="29" t="s">
        <v>3299</v>
      </c>
      <c r="D3059" s="29" t="s">
        <v>3300</v>
      </c>
      <c r="E3059" s="29" t="s">
        <v>3301</v>
      </c>
      <c r="F3059" s="29" t="s">
        <v>3302</v>
      </c>
      <c r="G3059" s="29" t="s">
        <v>3200</v>
      </c>
      <c r="H3059" s="29" t="s">
        <v>3201</v>
      </c>
      <c r="I3059" s="29" t="s">
        <v>3226</v>
      </c>
      <c r="J3059" s="29" t="s">
        <v>3227</v>
      </c>
      <c r="K3059" s="29" t="s">
        <v>3228</v>
      </c>
      <c r="L3059" s="29" t="s">
        <v>3111</v>
      </c>
      <c r="M3059" s="29" t="s">
        <v>3229</v>
      </c>
      <c r="N3059" s="29" t="s">
        <v>3230</v>
      </c>
      <c r="O3059" s="29" t="s">
        <v>3231</v>
      </c>
      <c r="P3059" s="29" t="s">
        <v>3232</v>
      </c>
      <c r="Q3059" s="29" t="s">
        <v>3209</v>
      </c>
      <c r="R3059" s="29" t="s">
        <v>3210</v>
      </c>
      <c r="S3059" s="29" t="s">
        <v>3098</v>
      </c>
      <c r="T3059" s="29"/>
      <c r="U3059" s="30">
        <v>0</v>
      </c>
      <c r="V3059" s="30">
        <v>0</v>
      </c>
      <c r="W3059" s="30">
        <v>0</v>
      </c>
      <c r="X3059" s="30">
        <v>0</v>
      </c>
      <c r="Y3059" s="30">
        <v>0</v>
      </c>
      <c r="Z3059" s="30">
        <v>217</v>
      </c>
      <c r="AA3059" s="30">
        <v>0</v>
      </c>
      <c r="AB3059" s="30">
        <v>0</v>
      </c>
      <c r="AC3059" s="30">
        <v>0</v>
      </c>
      <c r="AD3059" s="30">
        <v>0</v>
      </c>
      <c r="AE3059" s="30">
        <v>0</v>
      </c>
      <c r="AF3059" s="30">
        <v>0</v>
      </c>
    </row>
    <row r="3060" spans="1:32" x14ac:dyDescent="0.45">
      <c r="A3060" s="29" t="s">
        <v>836</v>
      </c>
      <c r="B3060" s="29" t="s">
        <v>837</v>
      </c>
      <c r="C3060" s="29" t="s">
        <v>3299</v>
      </c>
      <c r="D3060" s="29" t="s">
        <v>3300</v>
      </c>
      <c r="E3060" s="29" t="s">
        <v>3301</v>
      </c>
      <c r="F3060" s="29" t="s">
        <v>3302</v>
      </c>
      <c r="G3060" s="29" t="s">
        <v>3233</v>
      </c>
      <c r="H3060" s="29" t="s">
        <v>3234</v>
      </c>
      <c r="I3060" s="29" t="s">
        <v>3235</v>
      </c>
      <c r="J3060" s="29" t="s">
        <v>3236</v>
      </c>
      <c r="K3060" s="29" t="s">
        <v>3237</v>
      </c>
      <c r="L3060" s="29" t="s">
        <v>3107</v>
      </c>
      <c r="M3060" s="29" t="s">
        <v>3424</v>
      </c>
      <c r="N3060" s="29" t="s">
        <v>3425</v>
      </c>
      <c r="O3060" s="29" t="s">
        <v>3428</v>
      </c>
      <c r="P3060" s="29" t="s">
        <v>3429</v>
      </c>
      <c r="Q3060" s="29" t="s">
        <v>3209</v>
      </c>
      <c r="R3060" s="29" t="s">
        <v>3210</v>
      </c>
      <c r="S3060" s="29" t="s">
        <v>3098</v>
      </c>
      <c r="T3060" s="29"/>
      <c r="U3060" s="30">
        <v>2663</v>
      </c>
      <c r="V3060" s="30">
        <v>2420</v>
      </c>
      <c r="W3060" s="30">
        <v>3479</v>
      </c>
      <c r="X3060" s="30">
        <v>2708</v>
      </c>
      <c r="Y3060" s="30">
        <v>2768</v>
      </c>
      <c r="Z3060" s="30">
        <v>2957</v>
      </c>
      <c r="AA3060" s="30">
        <v>3145</v>
      </c>
      <c r="AB3060" s="30">
        <v>2333</v>
      </c>
      <c r="AC3060" s="30">
        <v>2650</v>
      </c>
      <c r="AD3060" s="30">
        <v>2884</v>
      </c>
      <c r="AE3060" s="30">
        <v>2420</v>
      </c>
      <c r="AF3060" s="30">
        <v>2906</v>
      </c>
    </row>
    <row r="3061" spans="1:32" x14ac:dyDescent="0.45">
      <c r="A3061" s="29" t="s">
        <v>836</v>
      </c>
      <c r="B3061" s="29" t="s">
        <v>837</v>
      </c>
      <c r="C3061" s="29" t="s">
        <v>3299</v>
      </c>
      <c r="D3061" s="29" t="s">
        <v>3300</v>
      </c>
      <c r="E3061" s="29" t="s">
        <v>3301</v>
      </c>
      <c r="F3061" s="29" t="s">
        <v>3302</v>
      </c>
      <c r="G3061" s="29" t="s">
        <v>3233</v>
      </c>
      <c r="H3061" s="29" t="s">
        <v>3234</v>
      </c>
      <c r="I3061" s="29" t="s">
        <v>3262</v>
      </c>
      <c r="J3061" s="29" t="s">
        <v>3263</v>
      </c>
      <c r="K3061" s="29" t="s">
        <v>3264</v>
      </c>
      <c r="L3061" s="29" t="s">
        <v>3103</v>
      </c>
      <c r="M3061" s="29" t="s">
        <v>3265</v>
      </c>
      <c r="N3061" s="29" t="s">
        <v>3266</v>
      </c>
      <c r="O3061" s="29" t="s">
        <v>3267</v>
      </c>
      <c r="P3061" s="29" t="s">
        <v>3268</v>
      </c>
      <c r="Q3061" s="29" t="s">
        <v>3209</v>
      </c>
      <c r="R3061" s="29" t="s">
        <v>3210</v>
      </c>
      <c r="S3061" s="29" t="s">
        <v>3098</v>
      </c>
      <c r="T3061" s="29"/>
      <c r="U3061" s="30">
        <v>9300</v>
      </c>
      <c r="V3061" s="30">
        <v>9300</v>
      </c>
      <c r="W3061" s="30">
        <v>9300</v>
      </c>
      <c r="X3061" s="30">
        <v>9300</v>
      </c>
      <c r="Y3061" s="30">
        <v>9300</v>
      </c>
      <c r="Z3061" s="30">
        <v>9300</v>
      </c>
      <c r="AA3061" s="30">
        <v>9300</v>
      </c>
      <c r="AB3061" s="30">
        <v>9300</v>
      </c>
      <c r="AC3061" s="30">
        <v>9300</v>
      </c>
      <c r="AD3061" s="30">
        <v>9300</v>
      </c>
      <c r="AE3061" s="30">
        <v>9300</v>
      </c>
      <c r="AF3061" s="30">
        <v>9300</v>
      </c>
    </row>
    <row r="3062" spans="1:32" x14ac:dyDescent="0.45">
      <c r="A3062" s="29" t="s">
        <v>836</v>
      </c>
      <c r="B3062" s="29" t="s">
        <v>837</v>
      </c>
      <c r="C3062" s="29" t="s">
        <v>3299</v>
      </c>
      <c r="D3062" s="29" t="s">
        <v>3300</v>
      </c>
      <c r="E3062" s="29" t="s">
        <v>3301</v>
      </c>
      <c r="F3062" s="29" t="s">
        <v>3302</v>
      </c>
      <c r="G3062" s="29" t="s">
        <v>3233</v>
      </c>
      <c r="H3062" s="29" t="s">
        <v>3234</v>
      </c>
      <c r="I3062" s="29" t="s">
        <v>3262</v>
      </c>
      <c r="J3062" s="29" t="s">
        <v>3263</v>
      </c>
      <c r="K3062" s="29" t="s">
        <v>3264</v>
      </c>
      <c r="L3062" s="29" t="s">
        <v>3103</v>
      </c>
      <c r="M3062" s="29" t="s">
        <v>3265</v>
      </c>
      <c r="N3062" s="29" t="s">
        <v>3266</v>
      </c>
      <c r="O3062" s="29" t="s">
        <v>3269</v>
      </c>
      <c r="P3062" s="29" t="s">
        <v>3270</v>
      </c>
      <c r="Q3062" s="29" t="s">
        <v>3209</v>
      </c>
      <c r="R3062" s="29" t="s">
        <v>3210</v>
      </c>
      <c r="S3062" s="29" t="s">
        <v>3098</v>
      </c>
      <c r="T3062" s="29"/>
      <c r="U3062" s="30">
        <v>1258</v>
      </c>
      <c r="V3062" s="30">
        <v>1804</v>
      </c>
      <c r="W3062" s="30">
        <v>1736</v>
      </c>
      <c r="X3062" s="30">
        <v>1833</v>
      </c>
      <c r="Y3062" s="30">
        <v>1424</v>
      </c>
      <c r="Z3062" s="30">
        <v>897</v>
      </c>
      <c r="AA3062" s="30">
        <v>1170</v>
      </c>
      <c r="AB3062" s="30">
        <v>975</v>
      </c>
      <c r="AC3062" s="30">
        <v>1521</v>
      </c>
      <c r="AD3062" s="30">
        <v>1092</v>
      </c>
      <c r="AE3062" s="30">
        <v>1404</v>
      </c>
      <c r="AF3062" s="30">
        <v>1336</v>
      </c>
    </row>
    <row r="3063" spans="1:32" x14ac:dyDescent="0.45">
      <c r="A3063" s="29" t="s">
        <v>836</v>
      </c>
      <c r="B3063" s="29" t="s">
        <v>837</v>
      </c>
      <c r="C3063" s="29" t="s">
        <v>3299</v>
      </c>
      <c r="D3063" s="29" t="s">
        <v>3300</v>
      </c>
      <c r="E3063" s="29" t="s">
        <v>3301</v>
      </c>
      <c r="F3063" s="29" t="s">
        <v>3302</v>
      </c>
      <c r="G3063" s="29" t="s">
        <v>3233</v>
      </c>
      <c r="H3063" s="29" t="s">
        <v>3234</v>
      </c>
      <c r="I3063" s="29" t="s">
        <v>3262</v>
      </c>
      <c r="J3063" s="29" t="s">
        <v>3263</v>
      </c>
      <c r="K3063" s="29" t="s">
        <v>3264</v>
      </c>
      <c r="L3063" s="29" t="s">
        <v>3103</v>
      </c>
      <c r="M3063" s="29" t="s">
        <v>3265</v>
      </c>
      <c r="N3063" s="29" t="s">
        <v>3266</v>
      </c>
      <c r="O3063" s="29" t="s">
        <v>3271</v>
      </c>
      <c r="P3063" s="29" t="s">
        <v>3272</v>
      </c>
      <c r="Q3063" s="29" t="s">
        <v>3209</v>
      </c>
      <c r="R3063" s="29" t="s">
        <v>3210</v>
      </c>
      <c r="S3063" s="29" t="s">
        <v>3098</v>
      </c>
      <c r="T3063" s="29"/>
      <c r="U3063" s="30">
        <v>72</v>
      </c>
      <c r="V3063" s="30">
        <v>362</v>
      </c>
      <c r="W3063" s="30">
        <v>463</v>
      </c>
      <c r="X3063" s="30">
        <v>87</v>
      </c>
      <c r="Y3063" s="30">
        <v>319</v>
      </c>
      <c r="Z3063" s="30">
        <v>29</v>
      </c>
      <c r="AA3063" s="30">
        <v>841</v>
      </c>
      <c r="AB3063" s="30">
        <v>0</v>
      </c>
      <c r="AC3063" s="30">
        <v>609</v>
      </c>
      <c r="AD3063" s="30">
        <v>0</v>
      </c>
      <c r="AE3063" s="30">
        <v>768</v>
      </c>
      <c r="AF3063" s="30">
        <v>551</v>
      </c>
    </row>
    <row r="3064" spans="1:32" x14ac:dyDescent="0.45">
      <c r="A3064" s="29" t="s">
        <v>836</v>
      </c>
      <c r="B3064" s="29" t="s">
        <v>837</v>
      </c>
      <c r="C3064" s="29" t="s">
        <v>3299</v>
      </c>
      <c r="D3064" s="29" t="s">
        <v>3300</v>
      </c>
      <c r="E3064" s="29" t="s">
        <v>3301</v>
      </c>
      <c r="F3064" s="29" t="s">
        <v>3302</v>
      </c>
      <c r="G3064" s="29" t="s">
        <v>3233</v>
      </c>
      <c r="H3064" s="29" t="s">
        <v>3234</v>
      </c>
      <c r="I3064" s="29" t="s">
        <v>3262</v>
      </c>
      <c r="J3064" s="29" t="s">
        <v>3263</v>
      </c>
      <c r="K3064" s="29" t="s">
        <v>3264</v>
      </c>
      <c r="L3064" s="29" t="s">
        <v>3103</v>
      </c>
      <c r="M3064" s="29" t="s">
        <v>3265</v>
      </c>
      <c r="N3064" s="29" t="s">
        <v>3266</v>
      </c>
      <c r="O3064" s="29" t="s">
        <v>3273</v>
      </c>
      <c r="P3064" s="29" t="s">
        <v>3274</v>
      </c>
      <c r="Q3064" s="29" t="s">
        <v>3209</v>
      </c>
      <c r="R3064" s="29" t="s">
        <v>3210</v>
      </c>
      <c r="S3064" s="29" t="s">
        <v>3098</v>
      </c>
      <c r="T3064" s="29"/>
      <c r="U3064" s="30">
        <v>0</v>
      </c>
      <c r="V3064" s="30">
        <v>0</v>
      </c>
      <c r="W3064" s="30">
        <v>0</v>
      </c>
      <c r="X3064" s="30">
        <v>0</v>
      </c>
      <c r="Y3064" s="30">
        <v>0</v>
      </c>
      <c r="Z3064" s="30">
        <v>0</v>
      </c>
      <c r="AA3064" s="30">
        <v>0</v>
      </c>
      <c r="AB3064" s="30">
        <v>0</v>
      </c>
      <c r="AC3064" s="30">
        <v>0</v>
      </c>
      <c r="AD3064" s="30">
        <v>0</v>
      </c>
      <c r="AE3064" s="30">
        <v>0</v>
      </c>
      <c r="AF3064" s="30">
        <v>78</v>
      </c>
    </row>
    <row r="3065" spans="1:32" x14ac:dyDescent="0.45">
      <c r="A3065" s="29" t="s">
        <v>836</v>
      </c>
      <c r="B3065" s="29" t="s">
        <v>837</v>
      </c>
      <c r="C3065" s="29" t="s">
        <v>3299</v>
      </c>
      <c r="D3065" s="29" t="s">
        <v>3300</v>
      </c>
      <c r="E3065" s="29" t="s">
        <v>3301</v>
      </c>
      <c r="F3065" s="29" t="s">
        <v>3302</v>
      </c>
      <c r="G3065" s="29" t="s">
        <v>3233</v>
      </c>
      <c r="H3065" s="29" t="s">
        <v>3234</v>
      </c>
      <c r="I3065" s="29" t="s">
        <v>3262</v>
      </c>
      <c r="J3065" s="29" t="s">
        <v>3263</v>
      </c>
      <c r="K3065" s="29" t="s">
        <v>3264</v>
      </c>
      <c r="L3065" s="29" t="s">
        <v>3103</v>
      </c>
      <c r="M3065" s="29" t="s">
        <v>3265</v>
      </c>
      <c r="N3065" s="29" t="s">
        <v>3266</v>
      </c>
      <c r="O3065" s="29" t="s">
        <v>3372</v>
      </c>
      <c r="P3065" s="29" t="s">
        <v>3373</v>
      </c>
      <c r="Q3065" s="29" t="s">
        <v>3209</v>
      </c>
      <c r="R3065" s="29" t="s">
        <v>3210</v>
      </c>
      <c r="S3065" s="29" t="s">
        <v>3098</v>
      </c>
      <c r="T3065" s="29"/>
      <c r="U3065" s="30">
        <v>4523</v>
      </c>
      <c r="V3065" s="30">
        <v>8888</v>
      </c>
      <c r="W3065" s="30">
        <v>5727</v>
      </c>
      <c r="X3065" s="30">
        <v>7989</v>
      </c>
      <c r="Y3065" s="30">
        <v>6829</v>
      </c>
      <c r="Z3065" s="30">
        <v>5449</v>
      </c>
      <c r="AA3065" s="30">
        <v>6075</v>
      </c>
      <c r="AB3065" s="30">
        <v>5742</v>
      </c>
      <c r="AC3065" s="30">
        <v>8642</v>
      </c>
      <c r="AD3065" s="30">
        <v>5435</v>
      </c>
      <c r="AE3065" s="30">
        <v>6539</v>
      </c>
      <c r="AF3065" s="30">
        <v>6162</v>
      </c>
    </row>
    <row r="3066" spans="1:32" x14ac:dyDescent="0.45">
      <c r="A3066" s="29" t="s">
        <v>836</v>
      </c>
      <c r="B3066" s="29" t="s">
        <v>837</v>
      </c>
      <c r="C3066" s="29" t="s">
        <v>3299</v>
      </c>
      <c r="D3066" s="29" t="s">
        <v>3300</v>
      </c>
      <c r="E3066" s="29" t="s">
        <v>3301</v>
      </c>
      <c r="F3066" s="29" t="s">
        <v>3302</v>
      </c>
      <c r="G3066" s="29" t="s">
        <v>3233</v>
      </c>
      <c r="H3066" s="29" t="s">
        <v>3234</v>
      </c>
      <c r="I3066" s="29" t="s">
        <v>3262</v>
      </c>
      <c r="J3066" s="29" t="s">
        <v>3263</v>
      </c>
      <c r="K3066" s="29" t="s">
        <v>3264</v>
      </c>
      <c r="L3066" s="29" t="s">
        <v>3103</v>
      </c>
      <c r="M3066" s="29" t="s">
        <v>3322</v>
      </c>
      <c r="N3066" s="29" t="s">
        <v>3323</v>
      </c>
      <c r="O3066" s="29" t="s">
        <v>3324</v>
      </c>
      <c r="P3066" s="29" t="s">
        <v>3325</v>
      </c>
      <c r="Q3066" s="29" t="s">
        <v>3209</v>
      </c>
      <c r="R3066" s="29" t="s">
        <v>3210</v>
      </c>
      <c r="S3066" s="29" t="s">
        <v>3098</v>
      </c>
      <c r="T3066" s="29"/>
      <c r="U3066" s="30">
        <v>5600</v>
      </c>
      <c r="V3066" s="30">
        <v>5600</v>
      </c>
      <c r="W3066" s="30">
        <v>5600</v>
      </c>
      <c r="X3066" s="30">
        <v>5600</v>
      </c>
      <c r="Y3066" s="30">
        <v>5600</v>
      </c>
      <c r="Z3066" s="30">
        <v>5600</v>
      </c>
      <c r="AA3066" s="30">
        <v>5600</v>
      </c>
      <c r="AB3066" s="30">
        <v>5600</v>
      </c>
      <c r="AC3066" s="30">
        <v>5600</v>
      </c>
      <c r="AD3066" s="30">
        <v>5600</v>
      </c>
      <c r="AE3066" s="30">
        <v>5600</v>
      </c>
      <c r="AF3066" s="30">
        <v>5600</v>
      </c>
    </row>
    <row r="3067" spans="1:32" x14ac:dyDescent="0.45">
      <c r="A3067" s="29" t="s">
        <v>836</v>
      </c>
      <c r="B3067" s="29" t="s">
        <v>837</v>
      </c>
      <c r="C3067" s="29" t="s">
        <v>3299</v>
      </c>
      <c r="D3067" s="29" t="s">
        <v>3300</v>
      </c>
      <c r="E3067" s="29" t="s">
        <v>3301</v>
      </c>
      <c r="F3067" s="29" t="s">
        <v>3302</v>
      </c>
      <c r="G3067" s="29" t="s">
        <v>3233</v>
      </c>
      <c r="H3067" s="29" t="s">
        <v>3234</v>
      </c>
      <c r="I3067" s="29" t="s">
        <v>3275</v>
      </c>
      <c r="J3067" s="29" t="s">
        <v>3276</v>
      </c>
      <c r="K3067" s="29" t="s">
        <v>3282</v>
      </c>
      <c r="L3067" s="29" t="s">
        <v>3112</v>
      </c>
      <c r="M3067" s="29" t="s">
        <v>3283</v>
      </c>
      <c r="N3067" s="29" t="s">
        <v>3284</v>
      </c>
      <c r="O3067" s="29" t="s">
        <v>3376</v>
      </c>
      <c r="P3067" s="29" t="s">
        <v>3377</v>
      </c>
      <c r="Q3067" s="29" t="s">
        <v>3209</v>
      </c>
      <c r="R3067" s="29" t="s">
        <v>3210</v>
      </c>
      <c r="S3067" s="29" t="s">
        <v>3098</v>
      </c>
      <c r="T3067" s="29"/>
      <c r="U3067" s="30">
        <v>24225</v>
      </c>
      <c r="V3067" s="30">
        <v>24225</v>
      </c>
      <c r="W3067" s="30">
        <v>24225</v>
      </c>
      <c r="X3067" s="30">
        <v>24225</v>
      </c>
      <c r="Y3067" s="30">
        <v>24225</v>
      </c>
      <c r="Z3067" s="30">
        <v>24225</v>
      </c>
      <c r="AA3067" s="30">
        <v>24225</v>
      </c>
      <c r="AB3067" s="30">
        <v>24225</v>
      </c>
      <c r="AC3067" s="30">
        <v>24225</v>
      </c>
      <c r="AD3067" s="30">
        <v>24225</v>
      </c>
      <c r="AE3067" s="30">
        <v>24225</v>
      </c>
      <c r="AF3067" s="30">
        <v>24225</v>
      </c>
    </row>
    <row r="3068" spans="1:32" x14ac:dyDescent="0.45">
      <c r="A3068" s="29" t="s">
        <v>986</v>
      </c>
      <c r="B3068" s="29" t="s">
        <v>987</v>
      </c>
      <c r="C3068" s="29" t="s">
        <v>3196</v>
      </c>
      <c r="D3068" s="29" t="s">
        <v>3197</v>
      </c>
      <c r="E3068" s="29" t="s">
        <v>3537</v>
      </c>
      <c r="F3068" s="29" t="s">
        <v>3463</v>
      </c>
      <c r="G3068" s="29" t="s">
        <v>3200</v>
      </c>
      <c r="H3068" s="29" t="s">
        <v>3201</v>
      </c>
      <c r="I3068" s="29" t="s">
        <v>3226</v>
      </c>
      <c r="J3068" s="29" t="s">
        <v>3227</v>
      </c>
      <c r="K3068" s="29" t="s">
        <v>3228</v>
      </c>
      <c r="L3068" s="29" t="s">
        <v>3111</v>
      </c>
      <c r="M3068" s="29" t="s">
        <v>3409</v>
      </c>
      <c r="N3068" s="29" t="s">
        <v>3410</v>
      </c>
      <c r="O3068" s="29" t="s">
        <v>3411</v>
      </c>
      <c r="P3068" s="29" t="s">
        <v>3412</v>
      </c>
      <c r="Q3068" s="29" t="s">
        <v>3209</v>
      </c>
      <c r="R3068" s="29" t="s">
        <v>3210</v>
      </c>
      <c r="S3068" s="29" t="s">
        <v>3098</v>
      </c>
      <c r="T3068" s="29"/>
      <c r="U3068" s="30">
        <v>4000</v>
      </c>
      <c r="V3068" s="30">
        <v>4000</v>
      </c>
      <c r="W3068" s="30">
        <v>4000</v>
      </c>
      <c r="X3068" s="30">
        <v>4000</v>
      </c>
      <c r="Y3068" s="30">
        <v>4000</v>
      </c>
      <c r="Z3068" s="30">
        <v>4000</v>
      </c>
      <c r="AA3068" s="30">
        <v>4000</v>
      </c>
      <c r="AB3068" s="30">
        <v>4000</v>
      </c>
      <c r="AC3068" s="30">
        <v>4000</v>
      </c>
      <c r="AD3068" s="30">
        <v>4000</v>
      </c>
      <c r="AE3068" s="30">
        <v>4000</v>
      </c>
      <c r="AF3068" s="30">
        <v>4000</v>
      </c>
    </row>
    <row r="3069" spans="1:32" x14ac:dyDescent="0.45">
      <c r="A3069" s="29" t="s">
        <v>986</v>
      </c>
      <c r="B3069" s="29" t="s">
        <v>987</v>
      </c>
      <c r="C3069" s="29" t="s">
        <v>3299</v>
      </c>
      <c r="D3069" s="29" t="s">
        <v>3300</v>
      </c>
      <c r="E3069" s="29" t="s">
        <v>3301</v>
      </c>
      <c r="F3069" s="29" t="s">
        <v>3302</v>
      </c>
      <c r="G3069" s="29" t="s">
        <v>3233</v>
      </c>
      <c r="H3069" s="29" t="s">
        <v>3234</v>
      </c>
      <c r="I3069" s="29" t="s">
        <v>3235</v>
      </c>
      <c r="J3069" s="29" t="s">
        <v>3236</v>
      </c>
      <c r="K3069" s="29" t="s">
        <v>3237</v>
      </c>
      <c r="L3069" s="29" t="s">
        <v>3107</v>
      </c>
      <c r="M3069" s="29" t="s">
        <v>3456</v>
      </c>
      <c r="N3069" s="29" t="s">
        <v>3457</v>
      </c>
      <c r="O3069" s="29" t="s">
        <v>3504</v>
      </c>
      <c r="P3069" s="29" t="s">
        <v>3505</v>
      </c>
      <c r="Q3069" s="29" t="s">
        <v>3209</v>
      </c>
      <c r="R3069" s="29" t="s">
        <v>3210</v>
      </c>
      <c r="S3069" s="29" t="s">
        <v>3098</v>
      </c>
      <c r="T3069" s="29"/>
      <c r="U3069" s="30">
        <v>2000</v>
      </c>
      <c r="V3069" s="30">
        <v>2000</v>
      </c>
      <c r="W3069" s="30">
        <v>2000</v>
      </c>
      <c r="X3069" s="30">
        <v>2000</v>
      </c>
      <c r="Y3069" s="30">
        <v>2000</v>
      </c>
      <c r="Z3069" s="30">
        <v>2000</v>
      </c>
      <c r="AA3069" s="30">
        <v>2000</v>
      </c>
      <c r="AB3069" s="30">
        <v>2000</v>
      </c>
      <c r="AC3069" s="30">
        <v>2000</v>
      </c>
      <c r="AD3069" s="30">
        <v>2000</v>
      </c>
      <c r="AE3069" s="30">
        <v>2000</v>
      </c>
      <c r="AF3069" s="30">
        <v>2000</v>
      </c>
    </row>
    <row r="3070" spans="1:32" x14ac:dyDescent="0.45">
      <c r="A3070" s="29" t="s">
        <v>986</v>
      </c>
      <c r="B3070" s="29" t="s">
        <v>987</v>
      </c>
      <c r="C3070" s="29" t="s">
        <v>3299</v>
      </c>
      <c r="D3070" s="29" t="s">
        <v>3300</v>
      </c>
      <c r="E3070" s="29" t="s">
        <v>3301</v>
      </c>
      <c r="F3070" s="29" t="s">
        <v>3302</v>
      </c>
      <c r="G3070" s="29" t="s">
        <v>3233</v>
      </c>
      <c r="H3070" s="29" t="s">
        <v>3234</v>
      </c>
      <c r="I3070" s="29" t="s">
        <v>3235</v>
      </c>
      <c r="J3070" s="29" t="s">
        <v>3236</v>
      </c>
      <c r="K3070" s="29" t="s">
        <v>3237</v>
      </c>
      <c r="L3070" s="29" t="s">
        <v>3107</v>
      </c>
      <c r="M3070" s="29" t="s">
        <v>3238</v>
      </c>
      <c r="N3070" s="29" t="s">
        <v>3239</v>
      </c>
      <c r="O3070" s="29" t="s">
        <v>3422</v>
      </c>
      <c r="P3070" s="29" t="s">
        <v>3423</v>
      </c>
      <c r="Q3070" s="29" t="s">
        <v>3209</v>
      </c>
      <c r="R3070" s="29" t="s">
        <v>3210</v>
      </c>
      <c r="S3070" s="29" t="s">
        <v>3098</v>
      </c>
      <c r="T3070" s="29"/>
      <c r="U3070" s="30">
        <v>2200</v>
      </c>
      <c r="V3070" s="30">
        <v>2200</v>
      </c>
      <c r="W3070" s="30">
        <v>2200</v>
      </c>
      <c r="X3070" s="30">
        <v>2200</v>
      </c>
      <c r="Y3070" s="30">
        <v>2200</v>
      </c>
      <c r="Z3070" s="30">
        <v>2200</v>
      </c>
      <c r="AA3070" s="30">
        <v>2200</v>
      </c>
      <c r="AB3070" s="30">
        <v>2200</v>
      </c>
      <c r="AC3070" s="30">
        <v>2200</v>
      </c>
      <c r="AD3070" s="30">
        <v>2200</v>
      </c>
      <c r="AE3070" s="30">
        <v>2200</v>
      </c>
      <c r="AF3070" s="30">
        <v>2200</v>
      </c>
    </row>
    <row r="3071" spans="1:32" x14ac:dyDescent="0.45">
      <c r="A3071" s="29" t="s">
        <v>986</v>
      </c>
      <c r="B3071" s="29" t="s">
        <v>987</v>
      </c>
      <c r="C3071" s="29" t="s">
        <v>3299</v>
      </c>
      <c r="D3071" s="29" t="s">
        <v>3300</v>
      </c>
      <c r="E3071" s="29" t="s">
        <v>3301</v>
      </c>
      <c r="F3071" s="29" t="s">
        <v>3302</v>
      </c>
      <c r="G3071" s="29" t="s">
        <v>3233</v>
      </c>
      <c r="H3071" s="29" t="s">
        <v>3234</v>
      </c>
      <c r="I3071" s="29" t="s">
        <v>3262</v>
      </c>
      <c r="J3071" s="29" t="s">
        <v>3263</v>
      </c>
      <c r="K3071" s="29" t="s">
        <v>3264</v>
      </c>
      <c r="L3071" s="29" t="s">
        <v>3103</v>
      </c>
      <c r="M3071" s="29" t="s">
        <v>3265</v>
      </c>
      <c r="N3071" s="29" t="s">
        <v>3266</v>
      </c>
      <c r="O3071" s="29" t="s">
        <v>3267</v>
      </c>
      <c r="P3071" s="29" t="s">
        <v>3268</v>
      </c>
      <c r="Q3071" s="29" t="s">
        <v>3209</v>
      </c>
      <c r="R3071" s="29" t="s">
        <v>3210</v>
      </c>
      <c r="S3071" s="29" t="s">
        <v>3098</v>
      </c>
      <c r="T3071" s="29"/>
      <c r="U3071" s="30">
        <v>3100</v>
      </c>
      <c r="V3071" s="30">
        <v>3100</v>
      </c>
      <c r="W3071" s="30">
        <v>3100</v>
      </c>
      <c r="X3071" s="30">
        <v>3100</v>
      </c>
      <c r="Y3071" s="30">
        <v>3100</v>
      </c>
      <c r="Z3071" s="30">
        <v>3100</v>
      </c>
      <c r="AA3071" s="30">
        <v>3100</v>
      </c>
      <c r="AB3071" s="30">
        <v>3100</v>
      </c>
      <c r="AC3071" s="30">
        <v>3100</v>
      </c>
      <c r="AD3071" s="30">
        <v>3100</v>
      </c>
      <c r="AE3071" s="30">
        <v>3100</v>
      </c>
      <c r="AF3071" s="30">
        <v>3100</v>
      </c>
    </row>
    <row r="3072" spans="1:32" x14ac:dyDescent="0.45">
      <c r="A3072" s="29" t="s">
        <v>986</v>
      </c>
      <c r="B3072" s="29" t="s">
        <v>987</v>
      </c>
      <c r="C3072" s="29" t="s">
        <v>3299</v>
      </c>
      <c r="D3072" s="29" t="s">
        <v>3300</v>
      </c>
      <c r="E3072" s="29" t="s">
        <v>3301</v>
      </c>
      <c r="F3072" s="29" t="s">
        <v>3302</v>
      </c>
      <c r="G3072" s="29" t="s">
        <v>3233</v>
      </c>
      <c r="H3072" s="29" t="s">
        <v>3234</v>
      </c>
      <c r="I3072" s="29" t="s">
        <v>3262</v>
      </c>
      <c r="J3072" s="29" t="s">
        <v>3263</v>
      </c>
      <c r="K3072" s="29" t="s">
        <v>3264</v>
      </c>
      <c r="L3072" s="29" t="s">
        <v>3103</v>
      </c>
      <c r="M3072" s="29" t="s">
        <v>3265</v>
      </c>
      <c r="N3072" s="29" t="s">
        <v>3266</v>
      </c>
      <c r="O3072" s="29" t="s">
        <v>3372</v>
      </c>
      <c r="P3072" s="29" t="s">
        <v>3373</v>
      </c>
      <c r="Q3072" s="29" t="s">
        <v>3209</v>
      </c>
      <c r="R3072" s="29" t="s">
        <v>3210</v>
      </c>
      <c r="S3072" s="29" t="s">
        <v>3098</v>
      </c>
      <c r="T3072" s="29"/>
      <c r="U3072" s="30">
        <v>0</v>
      </c>
      <c r="V3072" s="30">
        <v>292</v>
      </c>
      <c r="W3072" s="30">
        <v>286</v>
      </c>
      <c r="X3072" s="30">
        <v>95</v>
      </c>
      <c r="Y3072" s="30">
        <v>0</v>
      </c>
      <c r="Z3072" s="30">
        <v>0</v>
      </c>
      <c r="AA3072" s="30">
        <v>104</v>
      </c>
      <c r="AB3072" s="30">
        <v>0</v>
      </c>
      <c r="AC3072" s="30">
        <v>0</v>
      </c>
      <c r="AD3072" s="30">
        <v>0</v>
      </c>
      <c r="AE3072" s="30">
        <v>0</v>
      </c>
      <c r="AF3072" s="30">
        <v>0</v>
      </c>
    </row>
    <row r="3073" spans="1:32" x14ac:dyDescent="0.45">
      <c r="A3073" s="29" t="s">
        <v>986</v>
      </c>
      <c r="B3073" s="29" t="s">
        <v>987</v>
      </c>
      <c r="C3073" s="29" t="s">
        <v>3299</v>
      </c>
      <c r="D3073" s="29" t="s">
        <v>3300</v>
      </c>
      <c r="E3073" s="29" t="s">
        <v>3301</v>
      </c>
      <c r="F3073" s="29" t="s">
        <v>3302</v>
      </c>
      <c r="G3073" s="29" t="s">
        <v>3233</v>
      </c>
      <c r="H3073" s="29" t="s">
        <v>3234</v>
      </c>
      <c r="I3073" s="29" t="s">
        <v>3262</v>
      </c>
      <c r="J3073" s="29" t="s">
        <v>3263</v>
      </c>
      <c r="K3073" s="29" t="s">
        <v>3264</v>
      </c>
      <c r="L3073" s="29" t="s">
        <v>3103</v>
      </c>
      <c r="M3073" s="29" t="s">
        <v>3322</v>
      </c>
      <c r="N3073" s="29" t="s">
        <v>3323</v>
      </c>
      <c r="O3073" s="29" t="s">
        <v>3324</v>
      </c>
      <c r="P3073" s="29" t="s">
        <v>3325</v>
      </c>
      <c r="Q3073" s="29" t="s">
        <v>3209</v>
      </c>
      <c r="R3073" s="29" t="s">
        <v>3210</v>
      </c>
      <c r="S3073" s="29" t="s">
        <v>3098</v>
      </c>
      <c r="T3073" s="29"/>
      <c r="U3073" s="30">
        <v>2800</v>
      </c>
      <c r="V3073" s="30">
        <v>2800</v>
      </c>
      <c r="W3073" s="30">
        <v>2800</v>
      </c>
      <c r="X3073" s="30">
        <v>2800</v>
      </c>
      <c r="Y3073" s="30">
        <v>2800</v>
      </c>
      <c r="Z3073" s="30">
        <v>2800</v>
      </c>
      <c r="AA3073" s="30">
        <v>2800</v>
      </c>
      <c r="AB3073" s="30">
        <v>2800</v>
      </c>
      <c r="AC3073" s="30">
        <v>2800</v>
      </c>
      <c r="AD3073" s="30">
        <v>2800</v>
      </c>
      <c r="AE3073" s="30">
        <v>2800</v>
      </c>
      <c r="AF3073" s="30">
        <v>2800</v>
      </c>
    </row>
    <row r="3074" spans="1:32" x14ac:dyDescent="0.45">
      <c r="A3074" s="29" t="s">
        <v>986</v>
      </c>
      <c r="B3074" s="29" t="s">
        <v>987</v>
      </c>
      <c r="C3074" s="29" t="s">
        <v>3299</v>
      </c>
      <c r="D3074" s="29" t="s">
        <v>3300</v>
      </c>
      <c r="E3074" s="29" t="s">
        <v>3301</v>
      </c>
      <c r="F3074" s="29" t="s">
        <v>3302</v>
      </c>
      <c r="G3074" s="29" t="s">
        <v>3233</v>
      </c>
      <c r="H3074" s="29" t="s">
        <v>3234</v>
      </c>
      <c r="I3074" s="29" t="s">
        <v>3262</v>
      </c>
      <c r="J3074" s="29" t="s">
        <v>3263</v>
      </c>
      <c r="K3074" s="29" t="s">
        <v>3264</v>
      </c>
      <c r="L3074" s="29" t="s">
        <v>3103</v>
      </c>
      <c r="M3074" s="29" t="s">
        <v>3322</v>
      </c>
      <c r="N3074" s="29" t="s">
        <v>3323</v>
      </c>
      <c r="O3074" s="29" t="s">
        <v>3374</v>
      </c>
      <c r="P3074" s="29" t="s">
        <v>3375</v>
      </c>
      <c r="Q3074" s="29" t="s">
        <v>3209</v>
      </c>
      <c r="R3074" s="29" t="s">
        <v>3210</v>
      </c>
      <c r="S3074" s="29" t="s">
        <v>3098</v>
      </c>
      <c r="T3074" s="29"/>
      <c r="U3074" s="30">
        <v>1000</v>
      </c>
      <c r="V3074" s="30">
        <v>1000</v>
      </c>
      <c r="W3074" s="30">
        <v>1000</v>
      </c>
      <c r="X3074" s="30">
        <v>1000</v>
      </c>
      <c r="Y3074" s="30">
        <v>1000</v>
      </c>
      <c r="Z3074" s="30">
        <v>1000</v>
      </c>
      <c r="AA3074" s="30">
        <v>1000</v>
      </c>
      <c r="AB3074" s="30">
        <v>1000</v>
      </c>
      <c r="AC3074" s="30">
        <v>1000</v>
      </c>
      <c r="AD3074" s="30">
        <v>1000</v>
      </c>
      <c r="AE3074" s="30">
        <v>1000</v>
      </c>
      <c r="AF3074" s="30">
        <v>1000</v>
      </c>
    </row>
    <row r="3075" spans="1:32" x14ac:dyDescent="0.45">
      <c r="A3075" s="29" t="s">
        <v>986</v>
      </c>
      <c r="B3075" s="29" t="s">
        <v>987</v>
      </c>
      <c r="C3075" s="29" t="s">
        <v>3299</v>
      </c>
      <c r="D3075" s="29" t="s">
        <v>3300</v>
      </c>
      <c r="E3075" s="29" t="s">
        <v>3301</v>
      </c>
      <c r="F3075" s="29" t="s">
        <v>3302</v>
      </c>
      <c r="G3075" s="29" t="s">
        <v>3233</v>
      </c>
      <c r="H3075" s="29" t="s">
        <v>3234</v>
      </c>
      <c r="I3075" s="29" t="s">
        <v>3275</v>
      </c>
      <c r="J3075" s="29" t="s">
        <v>3276</v>
      </c>
      <c r="K3075" s="29" t="s">
        <v>3277</v>
      </c>
      <c r="L3075" s="29" t="s">
        <v>3100</v>
      </c>
      <c r="M3075" s="29" t="s">
        <v>3312</v>
      </c>
      <c r="N3075" s="29" t="s">
        <v>3313</v>
      </c>
      <c r="O3075" s="29" t="s">
        <v>3466</v>
      </c>
      <c r="P3075" s="29" t="s">
        <v>3467</v>
      </c>
      <c r="Q3075" s="29" t="s">
        <v>3209</v>
      </c>
      <c r="R3075" s="29" t="s">
        <v>3210</v>
      </c>
      <c r="S3075" s="29" t="s">
        <v>3098</v>
      </c>
      <c r="T3075" s="29"/>
      <c r="U3075" s="30">
        <v>40000</v>
      </c>
      <c r="V3075" s="30">
        <v>40000</v>
      </c>
      <c r="W3075" s="30">
        <v>40000</v>
      </c>
      <c r="X3075" s="30">
        <v>40000</v>
      </c>
      <c r="Y3075" s="30">
        <v>40000</v>
      </c>
      <c r="Z3075" s="30">
        <v>40000</v>
      </c>
      <c r="AA3075" s="30">
        <v>40000</v>
      </c>
      <c r="AB3075" s="30">
        <v>40000</v>
      </c>
      <c r="AC3075" s="30">
        <v>40000</v>
      </c>
      <c r="AD3075" s="30">
        <v>40000</v>
      </c>
      <c r="AE3075" s="30">
        <v>40000</v>
      </c>
      <c r="AF3075" s="30">
        <v>40000</v>
      </c>
    </row>
    <row r="3076" spans="1:32" x14ac:dyDescent="0.45">
      <c r="A3076" s="29" t="s">
        <v>986</v>
      </c>
      <c r="B3076" s="29" t="s">
        <v>987</v>
      </c>
      <c r="C3076" s="29" t="s">
        <v>3299</v>
      </c>
      <c r="D3076" s="29" t="s">
        <v>3300</v>
      </c>
      <c r="E3076" s="29" t="s">
        <v>3301</v>
      </c>
      <c r="F3076" s="29" t="s">
        <v>3302</v>
      </c>
      <c r="G3076" s="29" t="s">
        <v>3233</v>
      </c>
      <c r="H3076" s="29" t="s">
        <v>3234</v>
      </c>
      <c r="I3076" s="29" t="s">
        <v>3275</v>
      </c>
      <c r="J3076" s="29" t="s">
        <v>3276</v>
      </c>
      <c r="K3076" s="29" t="s">
        <v>3282</v>
      </c>
      <c r="L3076" s="29" t="s">
        <v>3112</v>
      </c>
      <c r="M3076" s="29" t="s">
        <v>3283</v>
      </c>
      <c r="N3076" s="29" t="s">
        <v>3284</v>
      </c>
      <c r="O3076" s="29" t="s">
        <v>3285</v>
      </c>
      <c r="P3076" s="29" t="s">
        <v>3286</v>
      </c>
      <c r="Q3076" s="29" t="s">
        <v>3209</v>
      </c>
      <c r="R3076" s="29" t="s">
        <v>3210</v>
      </c>
      <c r="S3076" s="29" t="s">
        <v>3098</v>
      </c>
      <c r="T3076" s="29"/>
      <c r="U3076" s="30">
        <v>40000</v>
      </c>
      <c r="V3076" s="30">
        <v>40000</v>
      </c>
      <c r="W3076" s="30">
        <v>40000</v>
      </c>
      <c r="X3076" s="30">
        <v>40000</v>
      </c>
      <c r="Y3076" s="30">
        <v>40000</v>
      </c>
      <c r="Z3076" s="30">
        <v>40000</v>
      </c>
      <c r="AA3076" s="30">
        <v>40000</v>
      </c>
      <c r="AB3076" s="30">
        <v>40000</v>
      </c>
      <c r="AC3076" s="30">
        <v>40000</v>
      </c>
      <c r="AD3076" s="30">
        <v>40000</v>
      </c>
      <c r="AE3076" s="30">
        <v>40000</v>
      </c>
      <c r="AF3076" s="30">
        <v>40000</v>
      </c>
    </row>
    <row r="3077" spans="1:32" x14ac:dyDescent="0.45">
      <c r="A3077" s="29" t="s">
        <v>986</v>
      </c>
      <c r="B3077" s="29" t="s">
        <v>987</v>
      </c>
      <c r="C3077" s="29" t="s">
        <v>3299</v>
      </c>
      <c r="D3077" s="29" t="s">
        <v>3300</v>
      </c>
      <c r="E3077" s="29" t="s">
        <v>3301</v>
      </c>
      <c r="F3077" s="29" t="s">
        <v>3302</v>
      </c>
      <c r="G3077" s="29" t="s">
        <v>3233</v>
      </c>
      <c r="H3077" s="29" t="s">
        <v>3234</v>
      </c>
      <c r="I3077" s="29" t="s">
        <v>3275</v>
      </c>
      <c r="J3077" s="29" t="s">
        <v>3276</v>
      </c>
      <c r="K3077" s="29" t="s">
        <v>3282</v>
      </c>
      <c r="L3077" s="29" t="s">
        <v>3112</v>
      </c>
      <c r="M3077" s="29" t="s">
        <v>3283</v>
      </c>
      <c r="N3077" s="29" t="s">
        <v>3284</v>
      </c>
      <c r="O3077" s="29" t="s">
        <v>3376</v>
      </c>
      <c r="P3077" s="29" t="s">
        <v>3377</v>
      </c>
      <c r="Q3077" s="29" t="s">
        <v>3209</v>
      </c>
      <c r="R3077" s="29" t="s">
        <v>3210</v>
      </c>
      <c r="S3077" s="29" t="s">
        <v>3098</v>
      </c>
      <c r="T3077" s="29"/>
      <c r="U3077" s="30">
        <v>73950</v>
      </c>
      <c r="V3077" s="30">
        <v>73950</v>
      </c>
      <c r="W3077" s="30">
        <v>73950</v>
      </c>
      <c r="X3077" s="30">
        <v>73950</v>
      </c>
      <c r="Y3077" s="30">
        <v>73950</v>
      </c>
      <c r="Z3077" s="30">
        <v>73950</v>
      </c>
      <c r="AA3077" s="30">
        <v>73950</v>
      </c>
      <c r="AB3077" s="30">
        <v>73950</v>
      </c>
      <c r="AC3077" s="30">
        <v>73950</v>
      </c>
      <c r="AD3077" s="30">
        <v>73950</v>
      </c>
      <c r="AE3077" s="30">
        <v>73950</v>
      </c>
      <c r="AF3077" s="30">
        <v>73950</v>
      </c>
    </row>
    <row r="3078" spans="1:32" x14ac:dyDescent="0.45">
      <c r="A3078" s="29" t="s">
        <v>986</v>
      </c>
      <c r="B3078" s="29" t="s">
        <v>987</v>
      </c>
      <c r="C3078" s="29" t="s">
        <v>3299</v>
      </c>
      <c r="D3078" s="29" t="s">
        <v>3300</v>
      </c>
      <c r="E3078" s="29" t="s">
        <v>3301</v>
      </c>
      <c r="F3078" s="29" t="s">
        <v>3302</v>
      </c>
      <c r="G3078" s="29" t="s">
        <v>3233</v>
      </c>
      <c r="H3078" s="29" t="s">
        <v>3234</v>
      </c>
      <c r="I3078" s="29" t="s">
        <v>3275</v>
      </c>
      <c r="J3078" s="29" t="s">
        <v>3276</v>
      </c>
      <c r="K3078" s="29" t="s">
        <v>3287</v>
      </c>
      <c r="L3078" s="29" t="s">
        <v>3101</v>
      </c>
      <c r="M3078" s="29" t="s">
        <v>3316</v>
      </c>
      <c r="N3078" s="29" t="s">
        <v>3317</v>
      </c>
      <c r="O3078" s="29" t="s">
        <v>3452</v>
      </c>
      <c r="P3078" s="29" t="s">
        <v>3453</v>
      </c>
      <c r="Q3078" s="29" t="s">
        <v>3209</v>
      </c>
      <c r="R3078" s="29" t="s">
        <v>3210</v>
      </c>
      <c r="S3078" s="29" t="s">
        <v>3098</v>
      </c>
      <c r="T3078" s="29"/>
      <c r="U3078" s="30">
        <v>45000</v>
      </c>
      <c r="V3078" s="30">
        <v>45000</v>
      </c>
      <c r="W3078" s="30">
        <v>45000</v>
      </c>
      <c r="X3078" s="30">
        <v>45000</v>
      </c>
      <c r="Y3078" s="30">
        <v>45000</v>
      </c>
      <c r="Z3078" s="30">
        <v>45000</v>
      </c>
      <c r="AA3078" s="30">
        <v>45000</v>
      </c>
      <c r="AB3078" s="30">
        <v>45000</v>
      </c>
      <c r="AC3078" s="30">
        <v>45000</v>
      </c>
      <c r="AD3078" s="30">
        <v>45000</v>
      </c>
      <c r="AE3078" s="30">
        <v>45000</v>
      </c>
      <c r="AF3078" s="30">
        <v>45000</v>
      </c>
    </row>
    <row r="3079" spans="1:32" x14ac:dyDescent="0.45">
      <c r="A3079" s="29" t="s">
        <v>986</v>
      </c>
      <c r="B3079" s="29" t="s">
        <v>987</v>
      </c>
      <c r="C3079" s="29" t="s">
        <v>3299</v>
      </c>
      <c r="D3079" s="29" t="s">
        <v>3300</v>
      </c>
      <c r="E3079" s="29" t="s">
        <v>3301</v>
      </c>
      <c r="F3079" s="29" t="s">
        <v>3302</v>
      </c>
      <c r="G3079" s="29" t="s">
        <v>3233</v>
      </c>
      <c r="H3079" s="29" t="s">
        <v>3234</v>
      </c>
      <c r="I3079" s="29" t="s">
        <v>3275</v>
      </c>
      <c r="J3079" s="29" t="s">
        <v>3276</v>
      </c>
      <c r="K3079" s="29" t="s">
        <v>3287</v>
      </c>
      <c r="L3079" s="29" t="s">
        <v>3101</v>
      </c>
      <c r="M3079" s="29" t="s">
        <v>3316</v>
      </c>
      <c r="N3079" s="29" t="s">
        <v>3317</v>
      </c>
      <c r="O3079" s="29" t="s">
        <v>3454</v>
      </c>
      <c r="P3079" s="29" t="s">
        <v>3455</v>
      </c>
      <c r="Q3079" s="29" t="s">
        <v>3249</v>
      </c>
      <c r="R3079" s="29" t="s">
        <v>3210</v>
      </c>
      <c r="S3079" s="29" t="s">
        <v>3098</v>
      </c>
      <c r="T3079" s="29"/>
      <c r="U3079" s="30">
        <v>962</v>
      </c>
      <c r="V3079" s="30">
        <v>962</v>
      </c>
      <c r="W3079" s="30">
        <v>962</v>
      </c>
      <c r="X3079" s="30">
        <v>962</v>
      </c>
      <c r="Y3079" s="30">
        <v>962</v>
      </c>
      <c r="Z3079" s="30">
        <v>962</v>
      </c>
      <c r="AA3079" s="30">
        <v>962</v>
      </c>
      <c r="AB3079" s="30">
        <v>962</v>
      </c>
      <c r="AC3079" s="30">
        <v>962</v>
      </c>
      <c r="AD3079" s="30">
        <v>962</v>
      </c>
      <c r="AE3079" s="30">
        <v>962</v>
      </c>
      <c r="AF3079" s="30">
        <v>962</v>
      </c>
    </row>
    <row r="3080" spans="1:32" x14ac:dyDescent="0.45">
      <c r="A3080" s="29" t="s">
        <v>1233</v>
      </c>
      <c r="B3080" s="29" t="s">
        <v>458</v>
      </c>
      <c r="C3080" s="29" t="s">
        <v>3299</v>
      </c>
      <c r="D3080" s="29" t="s">
        <v>3300</v>
      </c>
      <c r="E3080" s="29" t="s">
        <v>3320</v>
      </c>
      <c r="F3080" s="29" t="s">
        <v>3321</v>
      </c>
      <c r="G3080" s="29" t="s">
        <v>3200</v>
      </c>
      <c r="H3080" s="29" t="s">
        <v>3201</v>
      </c>
      <c r="I3080" s="29" t="s">
        <v>3202</v>
      </c>
      <c r="J3080" s="29" t="s">
        <v>3203</v>
      </c>
      <c r="K3080" s="29" t="s">
        <v>3204</v>
      </c>
      <c r="L3080" s="29" t="s">
        <v>3109</v>
      </c>
      <c r="M3080" s="29" t="s">
        <v>3205</v>
      </c>
      <c r="N3080" s="29" t="s">
        <v>3206</v>
      </c>
      <c r="O3080" s="29" t="s">
        <v>3214</v>
      </c>
      <c r="P3080" s="29" t="s">
        <v>3215</v>
      </c>
      <c r="Q3080" s="29" t="s">
        <v>3209</v>
      </c>
      <c r="R3080" s="29" t="s">
        <v>3210</v>
      </c>
      <c r="S3080" s="29" t="s">
        <v>3098</v>
      </c>
      <c r="T3080" s="29"/>
      <c r="U3080" s="30">
        <v>0</v>
      </c>
      <c r="V3080" s="30">
        <v>0</v>
      </c>
      <c r="W3080" s="30">
        <v>0</v>
      </c>
      <c r="X3080" s="30">
        <v>50</v>
      </c>
      <c r="Y3080" s="30">
        <v>0</v>
      </c>
      <c r="Z3080" s="30">
        <v>0</v>
      </c>
      <c r="AA3080" s="30">
        <v>50</v>
      </c>
      <c r="AB3080" s="30">
        <v>0</v>
      </c>
      <c r="AC3080" s="30">
        <v>0</v>
      </c>
      <c r="AD3080" s="30">
        <v>0</v>
      </c>
      <c r="AE3080" s="30">
        <v>0</v>
      </c>
      <c r="AF3080" s="30">
        <v>0</v>
      </c>
    </row>
    <row r="3081" spans="1:32" x14ac:dyDescent="0.45">
      <c r="A3081" s="29" t="s">
        <v>1233</v>
      </c>
      <c r="B3081" s="29" t="s">
        <v>458</v>
      </c>
      <c r="C3081" s="29" t="s">
        <v>3299</v>
      </c>
      <c r="D3081" s="29" t="s">
        <v>3300</v>
      </c>
      <c r="E3081" s="29" t="s">
        <v>3320</v>
      </c>
      <c r="F3081" s="29" t="s">
        <v>3321</v>
      </c>
      <c r="G3081" s="29" t="s">
        <v>3200</v>
      </c>
      <c r="H3081" s="29" t="s">
        <v>3201</v>
      </c>
      <c r="I3081" s="29" t="s">
        <v>3202</v>
      </c>
      <c r="J3081" s="29" t="s">
        <v>3203</v>
      </c>
      <c r="K3081" s="29" t="s">
        <v>3204</v>
      </c>
      <c r="L3081" s="29" t="s">
        <v>3109</v>
      </c>
      <c r="M3081" s="29" t="s">
        <v>3378</v>
      </c>
      <c r="N3081" s="29" t="s">
        <v>3379</v>
      </c>
      <c r="O3081" s="29" t="s">
        <v>3380</v>
      </c>
      <c r="P3081" s="29" t="s">
        <v>3381</v>
      </c>
      <c r="Q3081" s="29" t="s">
        <v>3209</v>
      </c>
      <c r="R3081" s="29" t="s">
        <v>3210</v>
      </c>
      <c r="S3081" s="29" t="s">
        <v>3098</v>
      </c>
      <c r="T3081" s="29"/>
      <c r="U3081" s="30">
        <v>4650</v>
      </c>
      <c r="V3081" s="30">
        <v>4650</v>
      </c>
      <c r="W3081" s="30">
        <v>4650</v>
      </c>
      <c r="X3081" s="30">
        <v>4650</v>
      </c>
      <c r="Y3081" s="30">
        <v>4650</v>
      </c>
      <c r="Z3081" s="30">
        <v>4650</v>
      </c>
      <c r="AA3081" s="30">
        <v>4650</v>
      </c>
      <c r="AB3081" s="30">
        <v>4650</v>
      </c>
      <c r="AC3081" s="30">
        <v>4650</v>
      </c>
      <c r="AD3081" s="30">
        <v>4650</v>
      </c>
      <c r="AE3081" s="30">
        <v>0</v>
      </c>
      <c r="AF3081" s="30">
        <v>0</v>
      </c>
    </row>
    <row r="3082" spans="1:32" x14ac:dyDescent="0.45">
      <c r="A3082" s="29" t="s">
        <v>1233</v>
      </c>
      <c r="B3082" s="29" t="s">
        <v>458</v>
      </c>
      <c r="C3082" s="29" t="s">
        <v>3299</v>
      </c>
      <c r="D3082" s="29" t="s">
        <v>3300</v>
      </c>
      <c r="E3082" s="29" t="s">
        <v>3320</v>
      </c>
      <c r="F3082" s="29" t="s">
        <v>3321</v>
      </c>
      <c r="G3082" s="29" t="s">
        <v>3200</v>
      </c>
      <c r="H3082" s="29" t="s">
        <v>3201</v>
      </c>
      <c r="I3082" s="29" t="s">
        <v>3202</v>
      </c>
      <c r="J3082" s="29" t="s">
        <v>3203</v>
      </c>
      <c r="K3082" s="29" t="s">
        <v>3221</v>
      </c>
      <c r="L3082" s="29" t="s">
        <v>3113</v>
      </c>
      <c r="M3082" s="29" t="s">
        <v>3303</v>
      </c>
      <c r="N3082" s="29" t="s">
        <v>3304</v>
      </c>
      <c r="O3082" s="29" t="s">
        <v>3305</v>
      </c>
      <c r="P3082" s="29" t="s">
        <v>3306</v>
      </c>
      <c r="Q3082" s="29" t="s">
        <v>3209</v>
      </c>
      <c r="R3082" s="29" t="s">
        <v>3210</v>
      </c>
      <c r="S3082" s="29" t="s">
        <v>3098</v>
      </c>
      <c r="T3082" s="29"/>
      <c r="U3082" s="30">
        <v>5000</v>
      </c>
      <c r="V3082" s="30">
        <v>5000</v>
      </c>
      <c r="W3082" s="30">
        <v>5000</v>
      </c>
      <c r="X3082" s="30">
        <v>5146</v>
      </c>
      <c r="Y3082" s="30">
        <v>5282</v>
      </c>
      <c r="Z3082" s="30">
        <v>5000</v>
      </c>
      <c r="AA3082" s="30">
        <v>5000</v>
      </c>
      <c r="AB3082" s="30">
        <v>5000</v>
      </c>
      <c r="AC3082" s="30">
        <v>5000</v>
      </c>
      <c r="AD3082" s="30">
        <v>5000</v>
      </c>
      <c r="AE3082" s="30">
        <v>5024</v>
      </c>
      <c r="AF3082" s="30">
        <v>5047</v>
      </c>
    </row>
    <row r="3083" spans="1:32" x14ac:dyDescent="0.45">
      <c r="A3083" s="29" t="s">
        <v>1233</v>
      </c>
      <c r="B3083" s="29" t="s">
        <v>458</v>
      </c>
      <c r="C3083" s="29" t="s">
        <v>3299</v>
      </c>
      <c r="D3083" s="29" t="s">
        <v>3300</v>
      </c>
      <c r="E3083" s="29" t="s">
        <v>3320</v>
      </c>
      <c r="F3083" s="29" t="s">
        <v>3321</v>
      </c>
      <c r="G3083" s="29" t="s">
        <v>3200</v>
      </c>
      <c r="H3083" s="29" t="s">
        <v>3201</v>
      </c>
      <c r="I3083" s="29" t="s">
        <v>3226</v>
      </c>
      <c r="J3083" s="29" t="s">
        <v>3227</v>
      </c>
      <c r="K3083" s="29" t="s">
        <v>3228</v>
      </c>
      <c r="L3083" s="29" t="s">
        <v>3111</v>
      </c>
      <c r="M3083" s="29" t="s">
        <v>3229</v>
      </c>
      <c r="N3083" s="29" t="s">
        <v>3230</v>
      </c>
      <c r="O3083" s="29" t="s">
        <v>3231</v>
      </c>
      <c r="P3083" s="29" t="s">
        <v>3232</v>
      </c>
      <c r="Q3083" s="29" t="s">
        <v>3209</v>
      </c>
      <c r="R3083" s="29" t="s">
        <v>3210</v>
      </c>
      <c r="S3083" s="29" t="s">
        <v>3098</v>
      </c>
      <c r="T3083" s="29"/>
      <c r="U3083" s="30">
        <v>0</v>
      </c>
      <c r="V3083" s="30">
        <v>0</v>
      </c>
      <c r="W3083" s="30">
        <v>0</v>
      </c>
      <c r="X3083" s="30">
        <v>0</v>
      </c>
      <c r="Y3083" s="30">
        <v>0</v>
      </c>
      <c r="Z3083" s="30">
        <v>0</v>
      </c>
      <c r="AA3083" s="30">
        <v>0</v>
      </c>
      <c r="AB3083" s="30">
        <v>0</v>
      </c>
      <c r="AC3083" s="30">
        <v>0</v>
      </c>
      <c r="AD3083" s="30">
        <v>0</v>
      </c>
      <c r="AE3083" s="30">
        <v>0</v>
      </c>
      <c r="AF3083" s="30">
        <v>0</v>
      </c>
    </row>
    <row r="3084" spans="1:32" x14ac:dyDescent="0.45">
      <c r="A3084" s="29" t="s">
        <v>1233</v>
      </c>
      <c r="B3084" s="29" t="s">
        <v>458</v>
      </c>
      <c r="C3084" s="29" t="s">
        <v>3299</v>
      </c>
      <c r="D3084" s="29" t="s">
        <v>3300</v>
      </c>
      <c r="E3084" s="29" t="s">
        <v>3320</v>
      </c>
      <c r="F3084" s="29" t="s">
        <v>3321</v>
      </c>
      <c r="G3084" s="29" t="s">
        <v>3200</v>
      </c>
      <c r="H3084" s="29" t="s">
        <v>3201</v>
      </c>
      <c r="I3084" s="29" t="s">
        <v>3226</v>
      </c>
      <c r="J3084" s="29" t="s">
        <v>3227</v>
      </c>
      <c r="K3084" s="29" t="s">
        <v>3228</v>
      </c>
      <c r="L3084" s="29" t="s">
        <v>3111</v>
      </c>
      <c r="M3084" s="29" t="s">
        <v>3295</v>
      </c>
      <c r="N3084" s="29" t="s">
        <v>3296</v>
      </c>
      <c r="O3084" s="29" t="s">
        <v>3608</v>
      </c>
      <c r="P3084" s="29" t="s">
        <v>3609</v>
      </c>
      <c r="Q3084" s="29" t="s">
        <v>3209</v>
      </c>
      <c r="R3084" s="29" t="s">
        <v>3210</v>
      </c>
      <c r="S3084" s="29" t="s">
        <v>3098</v>
      </c>
      <c r="T3084" s="29"/>
      <c r="U3084" s="30">
        <v>0</v>
      </c>
      <c r="V3084" s="30">
        <v>0</v>
      </c>
      <c r="W3084" s="30">
        <v>0</v>
      </c>
      <c r="X3084" s="30">
        <v>420</v>
      </c>
      <c r="Y3084" s="30">
        <v>0</v>
      </c>
      <c r="Z3084" s="30">
        <v>0</v>
      </c>
      <c r="AA3084" s="30">
        <v>0</v>
      </c>
      <c r="AB3084" s="30">
        <v>0</v>
      </c>
      <c r="AC3084" s="30">
        <v>0</v>
      </c>
      <c r="AD3084" s="30">
        <v>0</v>
      </c>
      <c r="AE3084" s="30">
        <v>0</v>
      </c>
      <c r="AF3084" s="30">
        <v>0</v>
      </c>
    </row>
    <row r="3085" spans="1:32" x14ac:dyDescent="0.45">
      <c r="A3085" s="29" t="s">
        <v>1233</v>
      </c>
      <c r="B3085" s="29" t="s">
        <v>458</v>
      </c>
      <c r="C3085" s="29" t="s">
        <v>3299</v>
      </c>
      <c r="D3085" s="29" t="s">
        <v>3300</v>
      </c>
      <c r="E3085" s="29" t="s">
        <v>3320</v>
      </c>
      <c r="F3085" s="29" t="s">
        <v>3321</v>
      </c>
      <c r="G3085" s="29" t="s">
        <v>3200</v>
      </c>
      <c r="H3085" s="29" t="s">
        <v>3201</v>
      </c>
      <c r="I3085" s="29" t="s">
        <v>3226</v>
      </c>
      <c r="J3085" s="29" t="s">
        <v>3227</v>
      </c>
      <c r="K3085" s="29" t="s">
        <v>3228</v>
      </c>
      <c r="L3085" s="29" t="s">
        <v>3111</v>
      </c>
      <c r="M3085" s="29" t="s">
        <v>3295</v>
      </c>
      <c r="N3085" s="29" t="s">
        <v>3296</v>
      </c>
      <c r="O3085" s="29" t="s">
        <v>3297</v>
      </c>
      <c r="P3085" s="29" t="s">
        <v>3298</v>
      </c>
      <c r="Q3085" s="29" t="s">
        <v>3209</v>
      </c>
      <c r="R3085" s="29" t="s">
        <v>3210</v>
      </c>
      <c r="S3085" s="29" t="s">
        <v>3098</v>
      </c>
      <c r="T3085" s="29"/>
      <c r="U3085" s="30">
        <v>0</v>
      </c>
      <c r="V3085" s="30">
        <v>0</v>
      </c>
      <c r="W3085" s="30">
        <v>0</v>
      </c>
      <c r="X3085" s="30">
        <v>0</v>
      </c>
      <c r="Y3085" s="30">
        <v>0</v>
      </c>
      <c r="Z3085" s="30">
        <v>0</v>
      </c>
      <c r="AA3085" s="30">
        <v>0</v>
      </c>
      <c r="AB3085" s="30">
        <v>0</v>
      </c>
      <c r="AC3085" s="30">
        <v>0</v>
      </c>
      <c r="AD3085" s="30">
        <v>0</v>
      </c>
      <c r="AE3085" s="30">
        <v>0</v>
      </c>
      <c r="AF3085" s="30">
        <v>0</v>
      </c>
    </row>
    <row r="3086" spans="1:32" x14ac:dyDescent="0.45">
      <c r="A3086" s="29" t="s">
        <v>1233</v>
      </c>
      <c r="B3086" s="29" t="s">
        <v>458</v>
      </c>
      <c r="C3086" s="29" t="s">
        <v>3299</v>
      </c>
      <c r="D3086" s="29" t="s">
        <v>3300</v>
      </c>
      <c r="E3086" s="29" t="s">
        <v>3320</v>
      </c>
      <c r="F3086" s="29" t="s">
        <v>3321</v>
      </c>
      <c r="G3086" s="29" t="s">
        <v>3233</v>
      </c>
      <c r="H3086" s="29" t="s">
        <v>3234</v>
      </c>
      <c r="I3086" s="29" t="s">
        <v>3235</v>
      </c>
      <c r="J3086" s="29" t="s">
        <v>3236</v>
      </c>
      <c r="K3086" s="29" t="s">
        <v>3237</v>
      </c>
      <c r="L3086" s="29" t="s">
        <v>3107</v>
      </c>
      <c r="M3086" s="29" t="s">
        <v>3238</v>
      </c>
      <c r="N3086" s="29" t="s">
        <v>3239</v>
      </c>
      <c r="O3086" s="29" t="s">
        <v>3422</v>
      </c>
      <c r="P3086" s="29" t="s">
        <v>3423</v>
      </c>
      <c r="Q3086" s="29" t="s">
        <v>3209</v>
      </c>
      <c r="R3086" s="29" t="s">
        <v>3210</v>
      </c>
      <c r="S3086" s="29" t="s">
        <v>3098</v>
      </c>
      <c r="T3086" s="29"/>
      <c r="U3086" s="30">
        <v>16000</v>
      </c>
      <c r="V3086" s="30">
        <v>16000</v>
      </c>
      <c r="W3086" s="30">
        <v>16000</v>
      </c>
      <c r="X3086" s="30">
        <v>16000</v>
      </c>
      <c r="Y3086" s="30">
        <v>16000</v>
      </c>
      <c r="Z3086" s="30">
        <v>16000</v>
      </c>
      <c r="AA3086" s="30">
        <v>16000</v>
      </c>
      <c r="AB3086" s="30">
        <v>16000</v>
      </c>
      <c r="AC3086" s="30">
        <v>16000</v>
      </c>
      <c r="AD3086" s="30">
        <v>16000</v>
      </c>
      <c r="AE3086" s="30">
        <v>16000</v>
      </c>
      <c r="AF3086" s="30">
        <v>16000</v>
      </c>
    </row>
    <row r="3087" spans="1:32" x14ac:dyDescent="0.45">
      <c r="A3087" s="29" t="s">
        <v>1233</v>
      </c>
      <c r="B3087" s="29" t="s">
        <v>458</v>
      </c>
      <c r="C3087" s="29" t="s">
        <v>3299</v>
      </c>
      <c r="D3087" s="29" t="s">
        <v>3300</v>
      </c>
      <c r="E3087" s="29" t="s">
        <v>3320</v>
      </c>
      <c r="F3087" s="29" t="s">
        <v>3321</v>
      </c>
      <c r="G3087" s="29" t="s">
        <v>3233</v>
      </c>
      <c r="H3087" s="29" t="s">
        <v>3234</v>
      </c>
      <c r="I3087" s="29" t="s">
        <v>3235</v>
      </c>
      <c r="J3087" s="29" t="s">
        <v>3236</v>
      </c>
      <c r="K3087" s="29" t="s">
        <v>3237</v>
      </c>
      <c r="L3087" s="29" t="s">
        <v>3107</v>
      </c>
      <c r="M3087" s="29" t="s">
        <v>3238</v>
      </c>
      <c r="N3087" s="29" t="s">
        <v>3239</v>
      </c>
      <c r="O3087" s="29" t="s">
        <v>3240</v>
      </c>
      <c r="P3087" s="29" t="s">
        <v>3241</v>
      </c>
      <c r="Q3087" s="29" t="s">
        <v>3209</v>
      </c>
      <c r="R3087" s="29" t="s">
        <v>3210</v>
      </c>
      <c r="S3087" s="29" t="s">
        <v>3098</v>
      </c>
      <c r="T3087" s="29"/>
      <c r="U3087" s="30">
        <v>1320</v>
      </c>
      <c r="V3087" s="30">
        <v>1320</v>
      </c>
      <c r="W3087" s="30">
        <v>1320</v>
      </c>
      <c r="X3087" s="30">
        <v>1320</v>
      </c>
      <c r="Y3087" s="30">
        <v>1320</v>
      </c>
      <c r="Z3087" s="30">
        <v>1320</v>
      </c>
      <c r="AA3087" s="30">
        <v>1320</v>
      </c>
      <c r="AB3087" s="30">
        <v>1320</v>
      </c>
      <c r="AC3087" s="30">
        <v>1320</v>
      </c>
      <c r="AD3087" s="30">
        <v>1320</v>
      </c>
      <c r="AE3087" s="30">
        <v>1320</v>
      </c>
      <c r="AF3087" s="30">
        <v>1320</v>
      </c>
    </row>
    <row r="3088" spans="1:32" x14ac:dyDescent="0.45">
      <c r="A3088" s="29" t="s">
        <v>1233</v>
      </c>
      <c r="B3088" s="29" t="s">
        <v>458</v>
      </c>
      <c r="C3088" s="29" t="s">
        <v>3299</v>
      </c>
      <c r="D3088" s="29" t="s">
        <v>3300</v>
      </c>
      <c r="E3088" s="29" t="s">
        <v>3320</v>
      </c>
      <c r="F3088" s="29" t="s">
        <v>3321</v>
      </c>
      <c r="G3088" s="29" t="s">
        <v>3233</v>
      </c>
      <c r="H3088" s="29" t="s">
        <v>3234</v>
      </c>
      <c r="I3088" s="29" t="s">
        <v>3262</v>
      </c>
      <c r="J3088" s="29" t="s">
        <v>3263</v>
      </c>
      <c r="K3088" s="29" t="s">
        <v>3264</v>
      </c>
      <c r="L3088" s="29" t="s">
        <v>3103</v>
      </c>
      <c r="M3088" s="29" t="s">
        <v>3265</v>
      </c>
      <c r="N3088" s="29" t="s">
        <v>3266</v>
      </c>
      <c r="O3088" s="29" t="s">
        <v>3267</v>
      </c>
      <c r="P3088" s="29" t="s">
        <v>3268</v>
      </c>
      <c r="Q3088" s="29" t="s">
        <v>3209</v>
      </c>
      <c r="R3088" s="29" t="s">
        <v>3210</v>
      </c>
      <c r="S3088" s="29" t="s">
        <v>3098</v>
      </c>
      <c r="T3088" s="29"/>
      <c r="U3088" s="30">
        <v>26800</v>
      </c>
      <c r="V3088" s="30">
        <v>26800</v>
      </c>
      <c r="W3088" s="30">
        <v>26800</v>
      </c>
      <c r="X3088" s="30">
        <v>26800</v>
      </c>
      <c r="Y3088" s="30">
        <v>26800</v>
      </c>
      <c r="Z3088" s="30">
        <v>26800</v>
      </c>
      <c r="AA3088" s="30">
        <v>26800</v>
      </c>
      <c r="AB3088" s="30">
        <v>26800</v>
      </c>
      <c r="AC3088" s="30">
        <v>26800</v>
      </c>
      <c r="AD3088" s="30">
        <v>26800</v>
      </c>
      <c r="AE3088" s="30">
        <v>26800</v>
      </c>
      <c r="AF3088" s="30">
        <v>26800</v>
      </c>
    </row>
    <row r="3089" spans="1:32" x14ac:dyDescent="0.45">
      <c r="A3089" s="29" t="s">
        <v>1233</v>
      </c>
      <c r="B3089" s="29" t="s">
        <v>458</v>
      </c>
      <c r="C3089" s="29" t="s">
        <v>3299</v>
      </c>
      <c r="D3089" s="29" t="s">
        <v>3300</v>
      </c>
      <c r="E3089" s="29" t="s">
        <v>3320</v>
      </c>
      <c r="F3089" s="29" t="s">
        <v>3321</v>
      </c>
      <c r="G3089" s="29" t="s">
        <v>3233</v>
      </c>
      <c r="H3089" s="29" t="s">
        <v>3234</v>
      </c>
      <c r="I3089" s="29" t="s">
        <v>3262</v>
      </c>
      <c r="J3089" s="29" t="s">
        <v>3263</v>
      </c>
      <c r="K3089" s="29" t="s">
        <v>3264</v>
      </c>
      <c r="L3089" s="29" t="s">
        <v>3103</v>
      </c>
      <c r="M3089" s="29" t="s">
        <v>3265</v>
      </c>
      <c r="N3089" s="29" t="s">
        <v>3266</v>
      </c>
      <c r="O3089" s="29" t="s">
        <v>3269</v>
      </c>
      <c r="P3089" s="29" t="s">
        <v>3270</v>
      </c>
      <c r="Q3089" s="29" t="s">
        <v>3209</v>
      </c>
      <c r="R3089" s="29" t="s">
        <v>3210</v>
      </c>
      <c r="S3089" s="29" t="s">
        <v>3098</v>
      </c>
      <c r="T3089" s="29"/>
      <c r="U3089" s="30">
        <v>1521</v>
      </c>
      <c r="V3089" s="30">
        <v>2867</v>
      </c>
      <c r="W3089" s="30">
        <v>2184</v>
      </c>
      <c r="X3089" s="30">
        <v>1872</v>
      </c>
      <c r="Y3089" s="30">
        <v>1560</v>
      </c>
      <c r="Z3089" s="30">
        <v>1638</v>
      </c>
      <c r="AA3089" s="30">
        <v>1599</v>
      </c>
      <c r="AB3089" s="30">
        <v>1326</v>
      </c>
      <c r="AC3089" s="30">
        <v>1063</v>
      </c>
      <c r="AD3089" s="30">
        <v>1365</v>
      </c>
      <c r="AE3089" s="30">
        <v>1755</v>
      </c>
      <c r="AF3089" s="30">
        <v>2145</v>
      </c>
    </row>
    <row r="3090" spans="1:32" x14ac:dyDescent="0.45">
      <c r="A3090" s="29" t="s">
        <v>1233</v>
      </c>
      <c r="B3090" s="29" t="s">
        <v>458</v>
      </c>
      <c r="C3090" s="29" t="s">
        <v>3299</v>
      </c>
      <c r="D3090" s="29" t="s">
        <v>3300</v>
      </c>
      <c r="E3090" s="29" t="s">
        <v>3320</v>
      </c>
      <c r="F3090" s="29" t="s">
        <v>3321</v>
      </c>
      <c r="G3090" s="29" t="s">
        <v>3233</v>
      </c>
      <c r="H3090" s="29" t="s">
        <v>3234</v>
      </c>
      <c r="I3090" s="29" t="s">
        <v>3262</v>
      </c>
      <c r="J3090" s="29" t="s">
        <v>3263</v>
      </c>
      <c r="K3090" s="29" t="s">
        <v>3264</v>
      </c>
      <c r="L3090" s="29" t="s">
        <v>3103</v>
      </c>
      <c r="M3090" s="29" t="s">
        <v>3265</v>
      </c>
      <c r="N3090" s="29" t="s">
        <v>3266</v>
      </c>
      <c r="O3090" s="29" t="s">
        <v>3271</v>
      </c>
      <c r="P3090" s="29" t="s">
        <v>3272</v>
      </c>
      <c r="Q3090" s="29" t="s">
        <v>3209</v>
      </c>
      <c r="R3090" s="29" t="s">
        <v>3210</v>
      </c>
      <c r="S3090" s="29" t="s">
        <v>3098</v>
      </c>
      <c r="T3090" s="29"/>
      <c r="U3090" s="30">
        <v>1406</v>
      </c>
      <c r="V3090" s="30">
        <v>1261</v>
      </c>
      <c r="W3090" s="30">
        <v>2537</v>
      </c>
      <c r="X3090" s="30">
        <v>652</v>
      </c>
      <c r="Y3090" s="30">
        <v>10541</v>
      </c>
      <c r="Z3090" s="30">
        <v>638</v>
      </c>
      <c r="AA3090" s="30">
        <v>1667</v>
      </c>
      <c r="AB3090" s="30">
        <v>159</v>
      </c>
      <c r="AC3090" s="30">
        <v>420</v>
      </c>
      <c r="AD3090" s="30">
        <v>2652</v>
      </c>
      <c r="AE3090" s="30">
        <v>1029</v>
      </c>
      <c r="AF3090" s="30">
        <v>623</v>
      </c>
    </row>
    <row r="3091" spans="1:32" x14ac:dyDescent="0.45">
      <c r="A3091" s="29" t="s">
        <v>1233</v>
      </c>
      <c r="B3091" s="29" t="s">
        <v>458</v>
      </c>
      <c r="C3091" s="29" t="s">
        <v>3299</v>
      </c>
      <c r="D3091" s="29" t="s">
        <v>3300</v>
      </c>
      <c r="E3091" s="29" t="s">
        <v>3320</v>
      </c>
      <c r="F3091" s="29" t="s">
        <v>3321</v>
      </c>
      <c r="G3091" s="29" t="s">
        <v>3233</v>
      </c>
      <c r="H3091" s="29" t="s">
        <v>3234</v>
      </c>
      <c r="I3091" s="29" t="s">
        <v>3262</v>
      </c>
      <c r="J3091" s="29" t="s">
        <v>3263</v>
      </c>
      <c r="K3091" s="29" t="s">
        <v>3264</v>
      </c>
      <c r="L3091" s="29" t="s">
        <v>3103</v>
      </c>
      <c r="M3091" s="29" t="s">
        <v>3265</v>
      </c>
      <c r="N3091" s="29" t="s">
        <v>3266</v>
      </c>
      <c r="O3091" s="29" t="s">
        <v>3273</v>
      </c>
      <c r="P3091" s="29" t="s">
        <v>3274</v>
      </c>
      <c r="Q3091" s="29" t="s">
        <v>3209</v>
      </c>
      <c r="R3091" s="29" t="s">
        <v>3210</v>
      </c>
      <c r="S3091" s="29" t="s">
        <v>3098</v>
      </c>
      <c r="T3091" s="29"/>
      <c r="U3091" s="30">
        <v>468</v>
      </c>
      <c r="V3091" s="30">
        <v>195</v>
      </c>
      <c r="W3091" s="30">
        <v>429</v>
      </c>
      <c r="X3091" s="30">
        <v>819</v>
      </c>
      <c r="Y3091" s="30">
        <v>975</v>
      </c>
      <c r="Z3091" s="30">
        <v>390</v>
      </c>
      <c r="AA3091" s="30">
        <v>468</v>
      </c>
      <c r="AB3091" s="30">
        <v>585</v>
      </c>
      <c r="AC3091" s="30">
        <v>390</v>
      </c>
      <c r="AD3091" s="30">
        <v>312</v>
      </c>
      <c r="AE3091" s="30">
        <v>351</v>
      </c>
      <c r="AF3091" s="30">
        <v>468</v>
      </c>
    </row>
    <row r="3092" spans="1:32" x14ac:dyDescent="0.45">
      <c r="A3092" s="29" t="s">
        <v>1233</v>
      </c>
      <c r="B3092" s="29" t="s">
        <v>458</v>
      </c>
      <c r="C3092" s="29" t="s">
        <v>3299</v>
      </c>
      <c r="D3092" s="29" t="s">
        <v>3300</v>
      </c>
      <c r="E3092" s="29" t="s">
        <v>3320</v>
      </c>
      <c r="F3092" s="29" t="s">
        <v>3321</v>
      </c>
      <c r="G3092" s="29" t="s">
        <v>3233</v>
      </c>
      <c r="H3092" s="29" t="s">
        <v>3234</v>
      </c>
      <c r="I3092" s="29" t="s">
        <v>3262</v>
      </c>
      <c r="J3092" s="29" t="s">
        <v>3263</v>
      </c>
      <c r="K3092" s="29" t="s">
        <v>3264</v>
      </c>
      <c r="L3092" s="29" t="s">
        <v>3103</v>
      </c>
      <c r="M3092" s="29" t="s">
        <v>3265</v>
      </c>
      <c r="N3092" s="29" t="s">
        <v>3266</v>
      </c>
      <c r="O3092" s="29" t="s">
        <v>3372</v>
      </c>
      <c r="P3092" s="29" t="s">
        <v>3373</v>
      </c>
      <c r="Q3092" s="29" t="s">
        <v>3209</v>
      </c>
      <c r="R3092" s="29" t="s">
        <v>3210</v>
      </c>
      <c r="S3092" s="29" t="s">
        <v>3098</v>
      </c>
      <c r="T3092" s="29"/>
      <c r="U3092" s="30">
        <v>3041</v>
      </c>
      <c r="V3092" s="30">
        <v>2363</v>
      </c>
      <c r="W3092" s="30">
        <v>3481</v>
      </c>
      <c r="X3092" s="30">
        <v>4099</v>
      </c>
      <c r="Y3092" s="30">
        <v>3212</v>
      </c>
      <c r="Z3092" s="30">
        <v>3162</v>
      </c>
      <c r="AA3092" s="30">
        <v>3112</v>
      </c>
      <c r="AB3092" s="30">
        <v>1408</v>
      </c>
      <c r="AC3092" s="30">
        <v>3586</v>
      </c>
      <c r="AD3092" s="30">
        <v>1825</v>
      </c>
      <c r="AE3092" s="30">
        <v>2803</v>
      </c>
      <c r="AF3092" s="30">
        <v>1874</v>
      </c>
    </row>
    <row r="3093" spans="1:32" x14ac:dyDescent="0.45">
      <c r="A3093" s="29" t="s">
        <v>1233</v>
      </c>
      <c r="B3093" s="29" t="s">
        <v>458</v>
      </c>
      <c r="C3093" s="29" t="s">
        <v>3299</v>
      </c>
      <c r="D3093" s="29" t="s">
        <v>3300</v>
      </c>
      <c r="E3093" s="29" t="s">
        <v>3320</v>
      </c>
      <c r="F3093" s="29" t="s">
        <v>3321</v>
      </c>
      <c r="G3093" s="29" t="s">
        <v>3233</v>
      </c>
      <c r="H3093" s="29" t="s">
        <v>3234</v>
      </c>
      <c r="I3093" s="29" t="s">
        <v>3262</v>
      </c>
      <c r="J3093" s="29" t="s">
        <v>3263</v>
      </c>
      <c r="K3093" s="29" t="s">
        <v>3264</v>
      </c>
      <c r="L3093" s="29" t="s">
        <v>3103</v>
      </c>
      <c r="M3093" s="29" t="s">
        <v>3322</v>
      </c>
      <c r="N3093" s="29" t="s">
        <v>3323</v>
      </c>
      <c r="O3093" s="29" t="s">
        <v>3324</v>
      </c>
      <c r="P3093" s="29" t="s">
        <v>3325</v>
      </c>
      <c r="Q3093" s="29" t="s">
        <v>3209</v>
      </c>
      <c r="R3093" s="29" t="s">
        <v>3210</v>
      </c>
      <c r="S3093" s="29" t="s">
        <v>3098</v>
      </c>
      <c r="T3093" s="29"/>
      <c r="U3093" s="30">
        <v>11200</v>
      </c>
      <c r="V3093" s="30">
        <v>11200</v>
      </c>
      <c r="W3093" s="30">
        <v>11200</v>
      </c>
      <c r="X3093" s="30">
        <v>11200</v>
      </c>
      <c r="Y3093" s="30">
        <v>11200</v>
      </c>
      <c r="Z3093" s="30">
        <v>11200</v>
      </c>
      <c r="AA3093" s="30">
        <v>11200</v>
      </c>
      <c r="AB3093" s="30">
        <v>11200</v>
      </c>
      <c r="AC3093" s="30">
        <v>11200</v>
      </c>
      <c r="AD3093" s="30">
        <v>11200</v>
      </c>
      <c r="AE3093" s="30">
        <v>11200</v>
      </c>
      <c r="AF3093" s="30">
        <v>11200</v>
      </c>
    </row>
    <row r="3094" spans="1:32" x14ac:dyDescent="0.45">
      <c r="A3094" s="29" t="s">
        <v>1233</v>
      </c>
      <c r="B3094" s="29" t="s">
        <v>458</v>
      </c>
      <c r="C3094" s="29" t="s">
        <v>3299</v>
      </c>
      <c r="D3094" s="29" t="s">
        <v>3300</v>
      </c>
      <c r="E3094" s="29" t="s">
        <v>3320</v>
      </c>
      <c r="F3094" s="29" t="s">
        <v>3321</v>
      </c>
      <c r="G3094" s="29" t="s">
        <v>3233</v>
      </c>
      <c r="H3094" s="29" t="s">
        <v>3234</v>
      </c>
      <c r="I3094" s="29" t="s">
        <v>3262</v>
      </c>
      <c r="J3094" s="29" t="s">
        <v>3263</v>
      </c>
      <c r="K3094" s="29" t="s">
        <v>3264</v>
      </c>
      <c r="L3094" s="29" t="s">
        <v>3103</v>
      </c>
      <c r="M3094" s="29" t="s">
        <v>3322</v>
      </c>
      <c r="N3094" s="29" t="s">
        <v>3323</v>
      </c>
      <c r="O3094" s="29" t="s">
        <v>3374</v>
      </c>
      <c r="P3094" s="29" t="s">
        <v>3375</v>
      </c>
      <c r="Q3094" s="29" t="s">
        <v>3209</v>
      </c>
      <c r="R3094" s="29" t="s">
        <v>3210</v>
      </c>
      <c r="S3094" s="29" t="s">
        <v>3098</v>
      </c>
      <c r="T3094" s="29"/>
      <c r="U3094" s="30">
        <v>2000</v>
      </c>
      <c r="V3094" s="30">
        <v>2000</v>
      </c>
      <c r="W3094" s="30">
        <v>2000</v>
      </c>
      <c r="X3094" s="30">
        <v>2000</v>
      </c>
      <c r="Y3094" s="30">
        <v>2000</v>
      </c>
      <c r="Z3094" s="30">
        <v>2000</v>
      </c>
      <c r="AA3094" s="30">
        <v>2000</v>
      </c>
      <c r="AB3094" s="30">
        <v>2000</v>
      </c>
      <c r="AC3094" s="30">
        <v>2000</v>
      </c>
      <c r="AD3094" s="30">
        <v>2000</v>
      </c>
      <c r="AE3094" s="30">
        <v>2000</v>
      </c>
      <c r="AF3094" s="30">
        <v>2000</v>
      </c>
    </row>
    <row r="3095" spans="1:32" x14ac:dyDescent="0.45">
      <c r="A3095" s="29" t="s">
        <v>1233</v>
      </c>
      <c r="B3095" s="29" t="s">
        <v>458</v>
      </c>
      <c r="C3095" s="29" t="s">
        <v>3299</v>
      </c>
      <c r="D3095" s="29" t="s">
        <v>3300</v>
      </c>
      <c r="E3095" s="29" t="s">
        <v>3320</v>
      </c>
      <c r="F3095" s="29" t="s">
        <v>3321</v>
      </c>
      <c r="G3095" s="29" t="s">
        <v>3233</v>
      </c>
      <c r="H3095" s="29" t="s">
        <v>3234</v>
      </c>
      <c r="I3095" s="29" t="s">
        <v>3275</v>
      </c>
      <c r="J3095" s="29" t="s">
        <v>3276</v>
      </c>
      <c r="K3095" s="29" t="s">
        <v>3277</v>
      </c>
      <c r="L3095" s="29" t="s">
        <v>3100</v>
      </c>
      <c r="M3095" s="29" t="s">
        <v>3312</v>
      </c>
      <c r="N3095" s="29" t="s">
        <v>3313</v>
      </c>
      <c r="O3095" s="29" t="s">
        <v>3314</v>
      </c>
      <c r="P3095" s="29" t="s">
        <v>3315</v>
      </c>
      <c r="Q3095" s="29" t="s">
        <v>3209</v>
      </c>
      <c r="R3095" s="29" t="s">
        <v>3210</v>
      </c>
      <c r="S3095" s="29" t="s">
        <v>3098</v>
      </c>
      <c r="T3095" s="29"/>
      <c r="U3095" s="30">
        <v>82000</v>
      </c>
      <c r="V3095" s="30">
        <v>82000</v>
      </c>
      <c r="W3095" s="30">
        <v>82000</v>
      </c>
      <c r="X3095" s="30">
        <v>82000</v>
      </c>
      <c r="Y3095" s="30">
        <v>82000</v>
      </c>
      <c r="Z3095" s="30">
        <v>82000</v>
      </c>
      <c r="AA3095" s="30">
        <v>82000</v>
      </c>
      <c r="AB3095" s="30">
        <v>82000</v>
      </c>
      <c r="AC3095" s="30">
        <v>82000</v>
      </c>
      <c r="AD3095" s="30">
        <v>82000</v>
      </c>
      <c r="AE3095" s="30">
        <v>82000</v>
      </c>
      <c r="AF3095" s="30">
        <v>82000</v>
      </c>
    </row>
    <row r="3096" spans="1:32" x14ac:dyDescent="0.45">
      <c r="A3096" s="29" t="s">
        <v>1276</v>
      </c>
      <c r="B3096" s="29" t="s">
        <v>1277</v>
      </c>
      <c r="C3096" s="29" t="s">
        <v>3299</v>
      </c>
      <c r="D3096" s="29" t="s">
        <v>3300</v>
      </c>
      <c r="E3096" s="29" t="s">
        <v>3320</v>
      </c>
      <c r="F3096" s="29" t="s">
        <v>3321</v>
      </c>
      <c r="G3096" s="29" t="s">
        <v>3200</v>
      </c>
      <c r="H3096" s="29" t="s">
        <v>3201</v>
      </c>
      <c r="I3096" s="29" t="s">
        <v>3202</v>
      </c>
      <c r="J3096" s="29" t="s">
        <v>3203</v>
      </c>
      <c r="K3096" s="29" t="s">
        <v>3204</v>
      </c>
      <c r="L3096" s="29" t="s">
        <v>3109</v>
      </c>
      <c r="M3096" s="29" t="s">
        <v>3205</v>
      </c>
      <c r="N3096" s="29" t="s">
        <v>3206</v>
      </c>
      <c r="O3096" s="29" t="s">
        <v>3214</v>
      </c>
      <c r="P3096" s="29" t="s">
        <v>3215</v>
      </c>
      <c r="Q3096" s="29" t="s">
        <v>3209</v>
      </c>
      <c r="R3096" s="29" t="s">
        <v>3210</v>
      </c>
      <c r="S3096" s="29" t="s">
        <v>3098</v>
      </c>
      <c r="T3096" s="29"/>
      <c r="U3096" s="30">
        <v>0</v>
      </c>
      <c r="V3096" s="30">
        <v>50</v>
      </c>
      <c r="W3096" s="30">
        <v>0</v>
      </c>
      <c r="X3096" s="30">
        <v>0</v>
      </c>
      <c r="Y3096" s="30">
        <v>0</v>
      </c>
      <c r="Z3096" s="30">
        <v>0</v>
      </c>
      <c r="AA3096" s="30">
        <v>0</v>
      </c>
      <c r="AB3096" s="30">
        <v>0</v>
      </c>
      <c r="AC3096" s="30">
        <v>0</v>
      </c>
      <c r="AD3096" s="30">
        <v>0</v>
      </c>
      <c r="AE3096" s="30">
        <v>0</v>
      </c>
      <c r="AF3096" s="30">
        <v>0</v>
      </c>
    </row>
    <row r="3097" spans="1:32" x14ac:dyDescent="0.45">
      <c r="A3097" s="29" t="s">
        <v>1276</v>
      </c>
      <c r="B3097" s="29" t="s">
        <v>1277</v>
      </c>
      <c r="C3097" s="29" t="s">
        <v>3299</v>
      </c>
      <c r="D3097" s="29" t="s">
        <v>3300</v>
      </c>
      <c r="E3097" s="29" t="s">
        <v>3320</v>
      </c>
      <c r="F3097" s="29" t="s">
        <v>3321</v>
      </c>
      <c r="G3097" s="29" t="s">
        <v>3200</v>
      </c>
      <c r="H3097" s="29" t="s">
        <v>3201</v>
      </c>
      <c r="I3097" s="29" t="s">
        <v>3226</v>
      </c>
      <c r="J3097" s="29" t="s">
        <v>3227</v>
      </c>
      <c r="K3097" s="29" t="s">
        <v>3228</v>
      </c>
      <c r="L3097" s="29" t="s">
        <v>3111</v>
      </c>
      <c r="M3097" s="29" t="s">
        <v>3229</v>
      </c>
      <c r="N3097" s="29" t="s">
        <v>3230</v>
      </c>
      <c r="O3097" s="29" t="s">
        <v>3231</v>
      </c>
      <c r="P3097" s="29" t="s">
        <v>3232</v>
      </c>
      <c r="Q3097" s="29" t="s">
        <v>3209</v>
      </c>
      <c r="R3097" s="29" t="s">
        <v>3210</v>
      </c>
      <c r="S3097" s="29" t="s">
        <v>3098</v>
      </c>
      <c r="T3097" s="29"/>
      <c r="U3097" s="30">
        <v>0</v>
      </c>
      <c r="V3097" s="30">
        <v>0</v>
      </c>
      <c r="W3097" s="30">
        <v>0</v>
      </c>
      <c r="X3097" s="30">
        <v>0</v>
      </c>
      <c r="Y3097" s="30">
        <v>0</v>
      </c>
      <c r="Z3097" s="30">
        <v>0</v>
      </c>
      <c r="AA3097" s="30">
        <v>0</v>
      </c>
      <c r="AB3097" s="30">
        <v>0</v>
      </c>
      <c r="AC3097" s="30">
        <v>0</v>
      </c>
      <c r="AD3097" s="30">
        <v>0</v>
      </c>
      <c r="AE3097" s="30">
        <v>0</v>
      </c>
      <c r="AF3097" s="30">
        <v>0</v>
      </c>
    </row>
    <row r="3098" spans="1:32" x14ac:dyDescent="0.45">
      <c r="A3098" s="29" t="s">
        <v>1276</v>
      </c>
      <c r="B3098" s="29" t="s">
        <v>1277</v>
      </c>
      <c r="C3098" s="29" t="s">
        <v>3299</v>
      </c>
      <c r="D3098" s="29" t="s">
        <v>3300</v>
      </c>
      <c r="E3098" s="29" t="s">
        <v>3386</v>
      </c>
      <c r="F3098" s="29" t="s">
        <v>3387</v>
      </c>
      <c r="G3098" s="29" t="s">
        <v>3200</v>
      </c>
      <c r="H3098" s="29" t="s">
        <v>3201</v>
      </c>
      <c r="I3098" s="29" t="s">
        <v>3202</v>
      </c>
      <c r="J3098" s="29" t="s">
        <v>3203</v>
      </c>
      <c r="K3098" s="29" t="s">
        <v>3204</v>
      </c>
      <c r="L3098" s="29" t="s">
        <v>3109</v>
      </c>
      <c r="M3098" s="29" t="s">
        <v>3378</v>
      </c>
      <c r="N3098" s="29" t="s">
        <v>3379</v>
      </c>
      <c r="O3098" s="29" t="s">
        <v>3380</v>
      </c>
      <c r="P3098" s="29" t="s">
        <v>3381</v>
      </c>
      <c r="Q3098" s="29" t="s">
        <v>3209</v>
      </c>
      <c r="R3098" s="29" t="s">
        <v>3210</v>
      </c>
      <c r="S3098" s="29" t="s">
        <v>3098</v>
      </c>
      <c r="T3098" s="29"/>
      <c r="U3098" s="30">
        <v>4650</v>
      </c>
      <c r="V3098" s="30">
        <v>4650</v>
      </c>
      <c r="W3098" s="30">
        <v>4650</v>
      </c>
      <c r="X3098" s="30">
        <v>4650</v>
      </c>
      <c r="Y3098" s="30">
        <v>4650</v>
      </c>
      <c r="Z3098" s="30">
        <v>4650</v>
      </c>
      <c r="AA3098" s="30">
        <v>4650</v>
      </c>
      <c r="AB3098" s="30">
        <v>4650</v>
      </c>
      <c r="AC3098" s="30">
        <v>4650</v>
      </c>
      <c r="AD3098" s="30">
        <v>4650</v>
      </c>
      <c r="AE3098" s="30">
        <v>0</v>
      </c>
      <c r="AF3098" s="30">
        <v>0</v>
      </c>
    </row>
    <row r="3099" spans="1:32" x14ac:dyDescent="0.45">
      <c r="A3099" s="29" t="s">
        <v>1276</v>
      </c>
      <c r="B3099" s="29" t="s">
        <v>1277</v>
      </c>
      <c r="C3099" s="29" t="s">
        <v>3211</v>
      </c>
      <c r="D3099" s="29" t="s">
        <v>3212</v>
      </c>
      <c r="E3099" s="29" t="s">
        <v>3213</v>
      </c>
      <c r="F3099" s="29" t="s">
        <v>982</v>
      </c>
      <c r="G3099" s="29" t="s">
        <v>3200</v>
      </c>
      <c r="H3099" s="29" t="s">
        <v>3201</v>
      </c>
      <c r="I3099" s="29" t="s">
        <v>3202</v>
      </c>
      <c r="J3099" s="29" t="s">
        <v>3203</v>
      </c>
      <c r="K3099" s="29" t="s">
        <v>3204</v>
      </c>
      <c r="L3099" s="29" t="s">
        <v>3109</v>
      </c>
      <c r="M3099" s="29" t="s">
        <v>3205</v>
      </c>
      <c r="N3099" s="29" t="s">
        <v>3206</v>
      </c>
      <c r="O3099" s="29" t="s">
        <v>3214</v>
      </c>
      <c r="P3099" s="29" t="s">
        <v>3215</v>
      </c>
      <c r="Q3099" s="29" t="s">
        <v>3209</v>
      </c>
      <c r="R3099" s="29" t="s">
        <v>3210</v>
      </c>
      <c r="S3099" s="29" t="s">
        <v>3098</v>
      </c>
      <c r="T3099" s="29"/>
      <c r="U3099" s="30">
        <v>0</v>
      </c>
      <c r="V3099" s="30">
        <v>0</v>
      </c>
      <c r="W3099" s="30">
        <v>50</v>
      </c>
      <c r="X3099" s="30">
        <v>50</v>
      </c>
      <c r="Y3099" s="30">
        <v>0</v>
      </c>
      <c r="Z3099" s="30">
        <v>0</v>
      </c>
      <c r="AA3099" s="30">
        <v>0</v>
      </c>
      <c r="AB3099" s="30">
        <v>0</v>
      </c>
      <c r="AC3099" s="30">
        <v>0</v>
      </c>
      <c r="AD3099" s="30">
        <v>0</v>
      </c>
      <c r="AE3099" s="30">
        <v>0</v>
      </c>
      <c r="AF3099" s="30">
        <v>0</v>
      </c>
    </row>
    <row r="3100" spans="1:32" x14ac:dyDescent="0.45">
      <c r="A3100" s="29" t="s">
        <v>1276</v>
      </c>
      <c r="B3100" s="29" t="s">
        <v>1277</v>
      </c>
      <c r="C3100" s="29" t="s">
        <v>3211</v>
      </c>
      <c r="D3100" s="29" t="s">
        <v>3212</v>
      </c>
      <c r="E3100" s="29" t="s">
        <v>3213</v>
      </c>
      <c r="F3100" s="29" t="s">
        <v>982</v>
      </c>
      <c r="G3100" s="29" t="s">
        <v>3200</v>
      </c>
      <c r="H3100" s="29" t="s">
        <v>3201</v>
      </c>
      <c r="I3100" s="29" t="s">
        <v>3202</v>
      </c>
      <c r="J3100" s="29" t="s">
        <v>3203</v>
      </c>
      <c r="K3100" s="29" t="s">
        <v>3221</v>
      </c>
      <c r="L3100" s="29" t="s">
        <v>3113</v>
      </c>
      <c r="M3100" s="29" t="s">
        <v>3222</v>
      </c>
      <c r="N3100" s="29" t="s">
        <v>3223</v>
      </c>
      <c r="O3100" s="29" t="s">
        <v>3224</v>
      </c>
      <c r="P3100" s="29" t="s">
        <v>3225</v>
      </c>
      <c r="Q3100" s="29" t="s">
        <v>3209</v>
      </c>
      <c r="R3100" s="29" t="s">
        <v>3210</v>
      </c>
      <c r="S3100" s="29" t="s">
        <v>3098</v>
      </c>
      <c r="T3100" s="29"/>
      <c r="U3100" s="30">
        <v>30185</v>
      </c>
      <c r="V3100" s="30">
        <v>30061</v>
      </c>
      <c r="W3100" s="30">
        <v>30255</v>
      </c>
      <c r="X3100" s="30">
        <v>30074</v>
      </c>
      <c r="Y3100" s="30">
        <v>30086</v>
      </c>
      <c r="Z3100" s="30">
        <v>30670</v>
      </c>
      <c r="AA3100" s="30">
        <v>30366</v>
      </c>
      <c r="AB3100" s="30">
        <v>30072</v>
      </c>
      <c r="AC3100" s="30">
        <v>30183</v>
      </c>
      <c r="AD3100" s="30">
        <v>30149</v>
      </c>
      <c r="AE3100" s="30">
        <v>30037</v>
      </c>
      <c r="AF3100" s="30">
        <v>30146</v>
      </c>
    </row>
    <row r="3101" spans="1:32" x14ac:dyDescent="0.45">
      <c r="A3101" s="29" t="s">
        <v>1276</v>
      </c>
      <c r="B3101" s="29" t="s">
        <v>1277</v>
      </c>
      <c r="C3101" s="29" t="s">
        <v>3211</v>
      </c>
      <c r="D3101" s="29" t="s">
        <v>3212</v>
      </c>
      <c r="E3101" s="29" t="s">
        <v>3213</v>
      </c>
      <c r="F3101" s="29" t="s">
        <v>982</v>
      </c>
      <c r="G3101" s="29" t="s">
        <v>3200</v>
      </c>
      <c r="H3101" s="29" t="s">
        <v>3201</v>
      </c>
      <c r="I3101" s="29" t="s">
        <v>3202</v>
      </c>
      <c r="J3101" s="29" t="s">
        <v>3203</v>
      </c>
      <c r="K3101" s="29" t="s">
        <v>3498</v>
      </c>
      <c r="L3101" s="29" t="s">
        <v>3120</v>
      </c>
      <c r="M3101" s="29" t="s">
        <v>3499</v>
      </c>
      <c r="N3101" s="29" t="s">
        <v>3500</v>
      </c>
      <c r="O3101" s="29" t="s">
        <v>3501</v>
      </c>
      <c r="P3101" s="29" t="s">
        <v>3502</v>
      </c>
      <c r="Q3101" s="29" t="s">
        <v>3209</v>
      </c>
      <c r="R3101" s="29" t="s">
        <v>3210</v>
      </c>
      <c r="S3101" s="29" t="s">
        <v>3098</v>
      </c>
      <c r="T3101" s="29"/>
      <c r="U3101" s="30">
        <v>85000</v>
      </c>
      <c r="V3101" s="30">
        <v>85000</v>
      </c>
      <c r="W3101" s="30">
        <v>85000</v>
      </c>
      <c r="X3101" s="30">
        <v>85000</v>
      </c>
      <c r="Y3101" s="30">
        <v>85000</v>
      </c>
      <c r="Z3101" s="30">
        <v>85000</v>
      </c>
      <c r="AA3101" s="30">
        <v>85000</v>
      </c>
      <c r="AB3101" s="30">
        <v>85000</v>
      </c>
      <c r="AC3101" s="30">
        <v>85000</v>
      </c>
      <c r="AD3101" s="30">
        <v>85000</v>
      </c>
      <c r="AE3101" s="30">
        <v>85000</v>
      </c>
      <c r="AF3101" s="30">
        <v>85000</v>
      </c>
    </row>
    <row r="3102" spans="1:32" x14ac:dyDescent="0.45">
      <c r="A3102" s="29" t="s">
        <v>1276</v>
      </c>
      <c r="B3102" s="29" t="s">
        <v>1277</v>
      </c>
      <c r="C3102" s="29" t="s">
        <v>3211</v>
      </c>
      <c r="D3102" s="29" t="s">
        <v>3212</v>
      </c>
      <c r="E3102" s="29" t="s">
        <v>3213</v>
      </c>
      <c r="F3102" s="29" t="s">
        <v>982</v>
      </c>
      <c r="G3102" s="29" t="s">
        <v>3200</v>
      </c>
      <c r="H3102" s="29" t="s">
        <v>3201</v>
      </c>
      <c r="I3102" s="29" t="s">
        <v>3226</v>
      </c>
      <c r="J3102" s="29" t="s">
        <v>3227</v>
      </c>
      <c r="K3102" s="29" t="s">
        <v>3228</v>
      </c>
      <c r="L3102" s="29" t="s">
        <v>3111</v>
      </c>
      <c r="M3102" s="29" t="s">
        <v>3229</v>
      </c>
      <c r="N3102" s="29" t="s">
        <v>3230</v>
      </c>
      <c r="O3102" s="29" t="s">
        <v>3231</v>
      </c>
      <c r="P3102" s="29" t="s">
        <v>3232</v>
      </c>
      <c r="Q3102" s="29" t="s">
        <v>3209</v>
      </c>
      <c r="R3102" s="29" t="s">
        <v>3210</v>
      </c>
      <c r="S3102" s="29" t="s">
        <v>3098</v>
      </c>
      <c r="T3102" s="29"/>
      <c r="U3102" s="30">
        <v>0</v>
      </c>
      <c r="V3102" s="30">
        <v>0</v>
      </c>
      <c r="W3102" s="30">
        <v>0</v>
      </c>
      <c r="X3102" s="30">
        <v>0</v>
      </c>
      <c r="Y3102" s="30">
        <v>0</v>
      </c>
      <c r="Z3102" s="30">
        <v>0</v>
      </c>
      <c r="AA3102" s="30">
        <v>0</v>
      </c>
      <c r="AB3102" s="30">
        <v>0</v>
      </c>
      <c r="AC3102" s="30">
        <v>0</v>
      </c>
      <c r="AD3102" s="30">
        <v>0</v>
      </c>
      <c r="AE3102" s="30">
        <v>0</v>
      </c>
      <c r="AF3102" s="30">
        <v>0</v>
      </c>
    </row>
    <row r="3103" spans="1:32" x14ac:dyDescent="0.45">
      <c r="A3103" s="29" t="s">
        <v>1276</v>
      </c>
      <c r="B3103" s="29" t="s">
        <v>1277</v>
      </c>
      <c r="C3103" s="29" t="s">
        <v>3211</v>
      </c>
      <c r="D3103" s="29" t="s">
        <v>3212</v>
      </c>
      <c r="E3103" s="29" t="s">
        <v>3213</v>
      </c>
      <c r="F3103" s="29" t="s">
        <v>982</v>
      </c>
      <c r="G3103" s="29" t="s">
        <v>3233</v>
      </c>
      <c r="H3103" s="29" t="s">
        <v>3234</v>
      </c>
      <c r="I3103" s="29" t="s">
        <v>3235</v>
      </c>
      <c r="J3103" s="29" t="s">
        <v>3236</v>
      </c>
      <c r="K3103" s="29" t="s">
        <v>3237</v>
      </c>
      <c r="L3103" s="29" t="s">
        <v>3107</v>
      </c>
      <c r="M3103" s="29" t="s">
        <v>3238</v>
      </c>
      <c r="N3103" s="29" t="s">
        <v>3239</v>
      </c>
      <c r="O3103" s="29" t="s">
        <v>3422</v>
      </c>
      <c r="P3103" s="29" t="s">
        <v>3423</v>
      </c>
      <c r="Q3103" s="29" t="s">
        <v>3209</v>
      </c>
      <c r="R3103" s="29" t="s">
        <v>3210</v>
      </c>
      <c r="S3103" s="29" t="s">
        <v>3098</v>
      </c>
      <c r="T3103" s="29"/>
      <c r="U3103" s="30">
        <v>13200</v>
      </c>
      <c r="V3103" s="30">
        <v>13200</v>
      </c>
      <c r="W3103" s="30">
        <v>13200</v>
      </c>
      <c r="X3103" s="30">
        <v>13200</v>
      </c>
      <c r="Y3103" s="30">
        <v>13200</v>
      </c>
      <c r="Z3103" s="30">
        <v>13200</v>
      </c>
      <c r="AA3103" s="30">
        <v>13200</v>
      </c>
      <c r="AB3103" s="30">
        <v>13200</v>
      </c>
      <c r="AC3103" s="30">
        <v>13200</v>
      </c>
      <c r="AD3103" s="30">
        <v>13200</v>
      </c>
      <c r="AE3103" s="30">
        <v>13200</v>
      </c>
      <c r="AF3103" s="30">
        <v>13200</v>
      </c>
    </row>
    <row r="3104" spans="1:32" x14ac:dyDescent="0.45">
      <c r="A3104" s="29" t="s">
        <v>1276</v>
      </c>
      <c r="B3104" s="29" t="s">
        <v>1277</v>
      </c>
      <c r="C3104" s="29" t="s">
        <v>3211</v>
      </c>
      <c r="D3104" s="29" t="s">
        <v>3212</v>
      </c>
      <c r="E3104" s="29" t="s">
        <v>3213</v>
      </c>
      <c r="F3104" s="29" t="s">
        <v>982</v>
      </c>
      <c r="G3104" s="29" t="s">
        <v>3233</v>
      </c>
      <c r="H3104" s="29" t="s">
        <v>3234</v>
      </c>
      <c r="I3104" s="29" t="s">
        <v>3242</v>
      </c>
      <c r="J3104" s="29" t="s">
        <v>3243</v>
      </c>
      <c r="K3104" s="29" t="s">
        <v>3252</v>
      </c>
      <c r="L3104" s="29" t="s">
        <v>3106</v>
      </c>
      <c r="M3104" s="29" t="s">
        <v>3253</v>
      </c>
      <c r="N3104" s="29" t="s">
        <v>3106</v>
      </c>
      <c r="O3104" s="29" t="s">
        <v>3256</v>
      </c>
      <c r="P3104" s="29" t="s">
        <v>3257</v>
      </c>
      <c r="Q3104" s="29" t="s">
        <v>3209</v>
      </c>
      <c r="R3104" s="29" t="s">
        <v>3210</v>
      </c>
      <c r="S3104" s="29" t="s">
        <v>3098</v>
      </c>
      <c r="T3104" s="29"/>
      <c r="U3104" s="30">
        <v>20000</v>
      </c>
      <c r="V3104" s="30">
        <v>20000</v>
      </c>
      <c r="W3104" s="30">
        <v>20000</v>
      </c>
      <c r="X3104" s="30">
        <v>20000</v>
      </c>
      <c r="Y3104" s="30">
        <v>20000</v>
      </c>
      <c r="Z3104" s="30">
        <v>20000</v>
      </c>
      <c r="AA3104" s="30">
        <v>20000</v>
      </c>
      <c r="AB3104" s="30">
        <v>20000</v>
      </c>
      <c r="AC3104" s="30">
        <v>20000</v>
      </c>
      <c r="AD3104" s="30">
        <v>20000</v>
      </c>
      <c r="AE3104" s="30">
        <v>20000</v>
      </c>
      <c r="AF3104" s="30">
        <v>20000</v>
      </c>
    </row>
    <row r="3105" spans="1:32" x14ac:dyDescent="0.45">
      <c r="A3105" s="29" t="s">
        <v>1276</v>
      </c>
      <c r="B3105" s="29" t="s">
        <v>1277</v>
      </c>
      <c r="C3105" s="29" t="s">
        <v>3211</v>
      </c>
      <c r="D3105" s="29" t="s">
        <v>3212</v>
      </c>
      <c r="E3105" s="29" t="s">
        <v>3213</v>
      </c>
      <c r="F3105" s="29" t="s">
        <v>982</v>
      </c>
      <c r="G3105" s="29" t="s">
        <v>3233</v>
      </c>
      <c r="H3105" s="29" t="s">
        <v>3234</v>
      </c>
      <c r="I3105" s="29" t="s">
        <v>3262</v>
      </c>
      <c r="J3105" s="29" t="s">
        <v>3263</v>
      </c>
      <c r="K3105" s="29" t="s">
        <v>3264</v>
      </c>
      <c r="L3105" s="29" t="s">
        <v>3103</v>
      </c>
      <c r="M3105" s="29" t="s">
        <v>3265</v>
      </c>
      <c r="N3105" s="29" t="s">
        <v>3266</v>
      </c>
      <c r="O3105" s="29" t="s">
        <v>3267</v>
      </c>
      <c r="P3105" s="29" t="s">
        <v>3268</v>
      </c>
      <c r="Q3105" s="29" t="s">
        <v>3209</v>
      </c>
      <c r="R3105" s="29" t="s">
        <v>3210</v>
      </c>
      <c r="S3105" s="29" t="s">
        <v>3098</v>
      </c>
      <c r="T3105" s="29"/>
      <c r="U3105" s="30">
        <v>44080</v>
      </c>
      <c r="V3105" s="30">
        <v>44080</v>
      </c>
      <c r="W3105" s="30">
        <v>44080</v>
      </c>
      <c r="X3105" s="30">
        <v>44080</v>
      </c>
      <c r="Y3105" s="30">
        <v>44080</v>
      </c>
      <c r="Z3105" s="30">
        <v>44080</v>
      </c>
      <c r="AA3105" s="30">
        <v>44080</v>
      </c>
      <c r="AB3105" s="30">
        <v>44080</v>
      </c>
      <c r="AC3105" s="30">
        <v>44080</v>
      </c>
      <c r="AD3105" s="30">
        <v>44080</v>
      </c>
      <c r="AE3105" s="30">
        <v>44080</v>
      </c>
      <c r="AF3105" s="30">
        <v>44080</v>
      </c>
    </row>
    <row r="3106" spans="1:32" x14ac:dyDescent="0.45">
      <c r="A3106" s="29" t="s">
        <v>1276</v>
      </c>
      <c r="B3106" s="29" t="s">
        <v>1277</v>
      </c>
      <c r="C3106" s="29" t="s">
        <v>3211</v>
      </c>
      <c r="D3106" s="29" t="s">
        <v>3212</v>
      </c>
      <c r="E3106" s="29" t="s">
        <v>3213</v>
      </c>
      <c r="F3106" s="29" t="s">
        <v>982</v>
      </c>
      <c r="G3106" s="29" t="s">
        <v>3233</v>
      </c>
      <c r="H3106" s="29" t="s">
        <v>3234</v>
      </c>
      <c r="I3106" s="29" t="s">
        <v>3262</v>
      </c>
      <c r="J3106" s="29" t="s">
        <v>3263</v>
      </c>
      <c r="K3106" s="29" t="s">
        <v>3264</v>
      </c>
      <c r="L3106" s="29" t="s">
        <v>3103</v>
      </c>
      <c r="M3106" s="29" t="s">
        <v>3265</v>
      </c>
      <c r="N3106" s="29" t="s">
        <v>3266</v>
      </c>
      <c r="O3106" s="29" t="s">
        <v>3269</v>
      </c>
      <c r="P3106" s="29" t="s">
        <v>3270</v>
      </c>
      <c r="Q3106" s="29" t="s">
        <v>3209</v>
      </c>
      <c r="R3106" s="29" t="s">
        <v>3210</v>
      </c>
      <c r="S3106" s="29" t="s">
        <v>3098</v>
      </c>
      <c r="T3106" s="29"/>
      <c r="U3106" s="30">
        <v>1902</v>
      </c>
      <c r="V3106" s="30">
        <v>1776</v>
      </c>
      <c r="W3106" s="30">
        <v>2147</v>
      </c>
      <c r="X3106" s="30">
        <v>2020</v>
      </c>
      <c r="Y3106" s="30">
        <v>2468</v>
      </c>
      <c r="Z3106" s="30">
        <v>1914</v>
      </c>
      <c r="AA3106" s="30">
        <v>2177</v>
      </c>
      <c r="AB3106" s="30">
        <v>1748</v>
      </c>
      <c r="AC3106" s="30">
        <v>1797</v>
      </c>
      <c r="AD3106" s="30">
        <v>2927</v>
      </c>
      <c r="AE3106" s="30">
        <v>1758</v>
      </c>
      <c r="AF3106" s="30">
        <v>1767</v>
      </c>
    </row>
    <row r="3107" spans="1:32" x14ac:dyDescent="0.45">
      <c r="A3107" s="29" t="s">
        <v>1276</v>
      </c>
      <c r="B3107" s="29" t="s">
        <v>1277</v>
      </c>
      <c r="C3107" s="29" t="s">
        <v>3211</v>
      </c>
      <c r="D3107" s="29" t="s">
        <v>3212</v>
      </c>
      <c r="E3107" s="29" t="s">
        <v>3213</v>
      </c>
      <c r="F3107" s="29" t="s">
        <v>982</v>
      </c>
      <c r="G3107" s="29" t="s">
        <v>3233</v>
      </c>
      <c r="H3107" s="29" t="s">
        <v>3234</v>
      </c>
      <c r="I3107" s="29" t="s">
        <v>3262</v>
      </c>
      <c r="J3107" s="29" t="s">
        <v>3263</v>
      </c>
      <c r="K3107" s="29" t="s">
        <v>3264</v>
      </c>
      <c r="L3107" s="29" t="s">
        <v>3103</v>
      </c>
      <c r="M3107" s="29" t="s">
        <v>3265</v>
      </c>
      <c r="N3107" s="29" t="s">
        <v>3266</v>
      </c>
      <c r="O3107" s="29" t="s">
        <v>3271</v>
      </c>
      <c r="P3107" s="29" t="s">
        <v>3272</v>
      </c>
      <c r="Q3107" s="29" t="s">
        <v>3209</v>
      </c>
      <c r="R3107" s="29" t="s">
        <v>3210</v>
      </c>
      <c r="S3107" s="29" t="s">
        <v>3098</v>
      </c>
      <c r="T3107" s="29"/>
      <c r="U3107" s="30">
        <v>15862</v>
      </c>
      <c r="V3107" s="30">
        <v>23952</v>
      </c>
      <c r="W3107" s="30">
        <v>18833</v>
      </c>
      <c r="X3107" s="30">
        <v>22443</v>
      </c>
      <c r="Y3107" s="30">
        <v>25142</v>
      </c>
      <c r="Z3107" s="30">
        <v>18284</v>
      </c>
      <c r="AA3107" s="30">
        <v>23895</v>
      </c>
      <c r="AB3107" s="30">
        <v>17634</v>
      </c>
      <c r="AC3107" s="30">
        <v>26964</v>
      </c>
      <c r="AD3107" s="30">
        <v>27223</v>
      </c>
      <c r="AE3107" s="30">
        <v>18625</v>
      </c>
      <c r="AF3107" s="30">
        <v>14784</v>
      </c>
    </row>
    <row r="3108" spans="1:32" x14ac:dyDescent="0.45">
      <c r="A3108" s="29" t="s">
        <v>1276</v>
      </c>
      <c r="B3108" s="29" t="s">
        <v>1277</v>
      </c>
      <c r="C3108" s="29" t="s">
        <v>3211</v>
      </c>
      <c r="D3108" s="29" t="s">
        <v>3212</v>
      </c>
      <c r="E3108" s="29" t="s">
        <v>3213</v>
      </c>
      <c r="F3108" s="29" t="s">
        <v>982</v>
      </c>
      <c r="G3108" s="29" t="s">
        <v>3233</v>
      </c>
      <c r="H3108" s="29" t="s">
        <v>3234</v>
      </c>
      <c r="I3108" s="29" t="s">
        <v>3262</v>
      </c>
      <c r="J3108" s="29" t="s">
        <v>3263</v>
      </c>
      <c r="K3108" s="29" t="s">
        <v>3264</v>
      </c>
      <c r="L3108" s="29" t="s">
        <v>3103</v>
      </c>
      <c r="M3108" s="29" t="s">
        <v>3265</v>
      </c>
      <c r="N3108" s="29" t="s">
        <v>3266</v>
      </c>
      <c r="O3108" s="29" t="s">
        <v>3273</v>
      </c>
      <c r="P3108" s="29" t="s">
        <v>3274</v>
      </c>
      <c r="Q3108" s="29" t="s">
        <v>3209</v>
      </c>
      <c r="R3108" s="29" t="s">
        <v>3210</v>
      </c>
      <c r="S3108" s="29" t="s">
        <v>3098</v>
      </c>
      <c r="T3108" s="29"/>
      <c r="U3108" s="30">
        <v>156</v>
      </c>
      <c r="V3108" s="30">
        <v>78</v>
      </c>
      <c r="W3108" s="30">
        <v>39</v>
      </c>
      <c r="X3108" s="30">
        <v>39</v>
      </c>
      <c r="Y3108" s="30">
        <v>390</v>
      </c>
      <c r="Z3108" s="30">
        <v>39</v>
      </c>
      <c r="AA3108" s="30">
        <v>0</v>
      </c>
      <c r="AB3108" s="30">
        <v>78</v>
      </c>
      <c r="AC3108" s="30">
        <v>78</v>
      </c>
      <c r="AD3108" s="30">
        <v>39</v>
      </c>
      <c r="AE3108" s="30">
        <v>0</v>
      </c>
      <c r="AF3108" s="30">
        <v>117</v>
      </c>
    </row>
    <row r="3109" spans="1:32" x14ac:dyDescent="0.45">
      <c r="A3109" s="29" t="s">
        <v>1276</v>
      </c>
      <c r="B3109" s="29" t="s">
        <v>1277</v>
      </c>
      <c r="C3109" s="29" t="s">
        <v>3211</v>
      </c>
      <c r="D3109" s="29" t="s">
        <v>3212</v>
      </c>
      <c r="E3109" s="29" t="s">
        <v>3213</v>
      </c>
      <c r="F3109" s="29" t="s">
        <v>982</v>
      </c>
      <c r="G3109" s="29" t="s">
        <v>3233</v>
      </c>
      <c r="H3109" s="29" t="s">
        <v>3234</v>
      </c>
      <c r="I3109" s="29" t="s">
        <v>3262</v>
      </c>
      <c r="J3109" s="29" t="s">
        <v>3263</v>
      </c>
      <c r="K3109" s="29" t="s">
        <v>3264</v>
      </c>
      <c r="L3109" s="29" t="s">
        <v>3103</v>
      </c>
      <c r="M3109" s="29" t="s">
        <v>3265</v>
      </c>
      <c r="N3109" s="29" t="s">
        <v>3266</v>
      </c>
      <c r="O3109" s="29" t="s">
        <v>3372</v>
      </c>
      <c r="P3109" s="29" t="s">
        <v>3373</v>
      </c>
      <c r="Q3109" s="29" t="s">
        <v>3209</v>
      </c>
      <c r="R3109" s="29" t="s">
        <v>3210</v>
      </c>
      <c r="S3109" s="29" t="s">
        <v>3098</v>
      </c>
      <c r="T3109" s="29"/>
      <c r="U3109" s="30">
        <v>5640</v>
      </c>
      <c r="V3109" s="30">
        <v>8279</v>
      </c>
      <c r="W3109" s="30">
        <v>4973</v>
      </c>
      <c r="X3109" s="30">
        <v>7075</v>
      </c>
      <c r="Y3109" s="30">
        <v>8395</v>
      </c>
      <c r="Z3109" s="30">
        <v>9395</v>
      </c>
      <c r="AA3109" s="30">
        <v>14586</v>
      </c>
      <c r="AB3109" s="30">
        <v>11541</v>
      </c>
      <c r="AC3109" s="30">
        <v>10236</v>
      </c>
      <c r="AD3109" s="30">
        <v>10599</v>
      </c>
      <c r="AE3109" s="30">
        <v>8563</v>
      </c>
      <c r="AF3109" s="30">
        <v>9715</v>
      </c>
    </row>
    <row r="3110" spans="1:32" x14ac:dyDescent="0.45">
      <c r="A3110" s="29" t="s">
        <v>1276</v>
      </c>
      <c r="B3110" s="29" t="s">
        <v>1277</v>
      </c>
      <c r="C3110" s="29" t="s">
        <v>3211</v>
      </c>
      <c r="D3110" s="29" t="s">
        <v>3212</v>
      </c>
      <c r="E3110" s="29" t="s">
        <v>3213</v>
      </c>
      <c r="F3110" s="29" t="s">
        <v>982</v>
      </c>
      <c r="G3110" s="29" t="s">
        <v>3233</v>
      </c>
      <c r="H3110" s="29" t="s">
        <v>3234</v>
      </c>
      <c r="I3110" s="29" t="s">
        <v>3262</v>
      </c>
      <c r="J3110" s="29" t="s">
        <v>3263</v>
      </c>
      <c r="K3110" s="29" t="s">
        <v>3264</v>
      </c>
      <c r="L3110" s="29" t="s">
        <v>3103</v>
      </c>
      <c r="M3110" s="29" t="s">
        <v>3322</v>
      </c>
      <c r="N3110" s="29" t="s">
        <v>3323</v>
      </c>
      <c r="O3110" s="29" t="s">
        <v>3324</v>
      </c>
      <c r="P3110" s="29" t="s">
        <v>3325</v>
      </c>
      <c r="Q3110" s="29" t="s">
        <v>3209</v>
      </c>
      <c r="R3110" s="29" t="s">
        <v>3210</v>
      </c>
      <c r="S3110" s="29" t="s">
        <v>3098</v>
      </c>
      <c r="T3110" s="29"/>
      <c r="U3110" s="30">
        <v>8400</v>
      </c>
      <c r="V3110" s="30">
        <v>8400</v>
      </c>
      <c r="W3110" s="30">
        <v>8400</v>
      </c>
      <c r="X3110" s="30">
        <v>8400</v>
      </c>
      <c r="Y3110" s="30">
        <v>8400</v>
      </c>
      <c r="Z3110" s="30">
        <v>8400</v>
      </c>
      <c r="AA3110" s="30">
        <v>8400</v>
      </c>
      <c r="AB3110" s="30">
        <v>8400</v>
      </c>
      <c r="AC3110" s="30">
        <v>8400</v>
      </c>
      <c r="AD3110" s="30">
        <v>8400</v>
      </c>
      <c r="AE3110" s="30">
        <v>8400</v>
      </c>
      <c r="AF3110" s="30">
        <v>8400</v>
      </c>
    </row>
    <row r="3111" spans="1:32" x14ac:dyDescent="0.45">
      <c r="A3111" s="29" t="s">
        <v>1276</v>
      </c>
      <c r="B3111" s="29" t="s">
        <v>1277</v>
      </c>
      <c r="C3111" s="29" t="s">
        <v>3211</v>
      </c>
      <c r="D3111" s="29" t="s">
        <v>3212</v>
      </c>
      <c r="E3111" s="29" t="s">
        <v>3213</v>
      </c>
      <c r="F3111" s="29" t="s">
        <v>982</v>
      </c>
      <c r="G3111" s="29" t="s">
        <v>3233</v>
      </c>
      <c r="H3111" s="29" t="s">
        <v>3234</v>
      </c>
      <c r="I3111" s="29" t="s">
        <v>3262</v>
      </c>
      <c r="J3111" s="29" t="s">
        <v>3263</v>
      </c>
      <c r="K3111" s="29" t="s">
        <v>3264</v>
      </c>
      <c r="L3111" s="29" t="s">
        <v>3103</v>
      </c>
      <c r="M3111" s="29" t="s">
        <v>3322</v>
      </c>
      <c r="N3111" s="29" t="s">
        <v>3323</v>
      </c>
      <c r="O3111" s="29" t="s">
        <v>3374</v>
      </c>
      <c r="P3111" s="29" t="s">
        <v>3375</v>
      </c>
      <c r="Q3111" s="29" t="s">
        <v>3209</v>
      </c>
      <c r="R3111" s="29" t="s">
        <v>3210</v>
      </c>
      <c r="S3111" s="29" t="s">
        <v>3098</v>
      </c>
      <c r="T3111" s="29"/>
      <c r="U3111" s="30">
        <v>3000</v>
      </c>
      <c r="V3111" s="30">
        <v>3000</v>
      </c>
      <c r="W3111" s="30">
        <v>3000</v>
      </c>
      <c r="X3111" s="30">
        <v>3000</v>
      </c>
      <c r="Y3111" s="30">
        <v>3000</v>
      </c>
      <c r="Z3111" s="30">
        <v>3000</v>
      </c>
      <c r="AA3111" s="30">
        <v>3000</v>
      </c>
      <c r="AB3111" s="30">
        <v>3000</v>
      </c>
      <c r="AC3111" s="30">
        <v>3000</v>
      </c>
      <c r="AD3111" s="30">
        <v>3000</v>
      </c>
      <c r="AE3111" s="30">
        <v>3000</v>
      </c>
      <c r="AF3111" s="30">
        <v>3000</v>
      </c>
    </row>
    <row r="3112" spans="1:32" x14ac:dyDescent="0.45">
      <c r="A3112" s="29" t="s">
        <v>1276</v>
      </c>
      <c r="B3112" s="29" t="s">
        <v>1277</v>
      </c>
      <c r="C3112" s="29" t="s">
        <v>3211</v>
      </c>
      <c r="D3112" s="29" t="s">
        <v>3212</v>
      </c>
      <c r="E3112" s="29" t="s">
        <v>3213</v>
      </c>
      <c r="F3112" s="29" t="s">
        <v>982</v>
      </c>
      <c r="G3112" s="29" t="s">
        <v>3233</v>
      </c>
      <c r="H3112" s="29" t="s">
        <v>3234</v>
      </c>
      <c r="I3112" s="29" t="s">
        <v>3275</v>
      </c>
      <c r="J3112" s="29" t="s">
        <v>3276</v>
      </c>
      <c r="K3112" s="29" t="s">
        <v>3277</v>
      </c>
      <c r="L3112" s="29" t="s">
        <v>3100</v>
      </c>
      <c r="M3112" s="29" t="s">
        <v>3312</v>
      </c>
      <c r="N3112" s="29" t="s">
        <v>3313</v>
      </c>
      <c r="O3112" s="29" t="s">
        <v>3314</v>
      </c>
      <c r="P3112" s="29" t="s">
        <v>3315</v>
      </c>
      <c r="Q3112" s="29" t="s">
        <v>3209</v>
      </c>
      <c r="R3112" s="29" t="s">
        <v>3210</v>
      </c>
      <c r="S3112" s="29" t="s">
        <v>3098</v>
      </c>
      <c r="T3112" s="29"/>
      <c r="U3112" s="30">
        <v>185000</v>
      </c>
      <c r="V3112" s="30">
        <v>185000</v>
      </c>
      <c r="W3112" s="30">
        <v>185000</v>
      </c>
      <c r="X3112" s="30">
        <v>185000</v>
      </c>
      <c r="Y3112" s="30">
        <v>185000</v>
      </c>
      <c r="Z3112" s="30">
        <v>185000</v>
      </c>
      <c r="AA3112" s="30">
        <v>185000</v>
      </c>
      <c r="AB3112" s="30">
        <v>185000</v>
      </c>
      <c r="AC3112" s="30">
        <v>185000</v>
      </c>
      <c r="AD3112" s="30">
        <v>185000</v>
      </c>
      <c r="AE3112" s="30">
        <v>185000</v>
      </c>
      <c r="AF3112" s="30">
        <v>185000</v>
      </c>
    </row>
    <row r="3113" spans="1:32" x14ac:dyDescent="0.45">
      <c r="A3113" s="29" t="s">
        <v>1276</v>
      </c>
      <c r="B3113" s="29" t="s">
        <v>1277</v>
      </c>
      <c r="C3113" s="29" t="s">
        <v>3211</v>
      </c>
      <c r="D3113" s="29" t="s">
        <v>3212</v>
      </c>
      <c r="E3113" s="29" t="s">
        <v>3213</v>
      </c>
      <c r="F3113" s="29" t="s">
        <v>982</v>
      </c>
      <c r="G3113" s="29" t="s">
        <v>3233</v>
      </c>
      <c r="H3113" s="29" t="s">
        <v>3234</v>
      </c>
      <c r="I3113" s="29" t="s">
        <v>3275</v>
      </c>
      <c r="J3113" s="29" t="s">
        <v>3276</v>
      </c>
      <c r="K3113" s="29" t="s">
        <v>3287</v>
      </c>
      <c r="L3113" s="29" t="s">
        <v>3101</v>
      </c>
      <c r="M3113" s="29" t="s">
        <v>3316</v>
      </c>
      <c r="N3113" s="29" t="s">
        <v>3317</v>
      </c>
      <c r="O3113" s="29" t="s">
        <v>3318</v>
      </c>
      <c r="P3113" s="29" t="s">
        <v>3319</v>
      </c>
      <c r="Q3113" s="29" t="s">
        <v>3209</v>
      </c>
      <c r="R3113" s="29" t="s">
        <v>3210</v>
      </c>
      <c r="S3113" s="29" t="s">
        <v>3098</v>
      </c>
      <c r="T3113" s="29"/>
      <c r="U3113" s="30">
        <v>16320</v>
      </c>
      <c r="V3113" s="30">
        <v>16320</v>
      </c>
      <c r="W3113" s="30">
        <v>16320</v>
      </c>
      <c r="X3113" s="30">
        <v>16320</v>
      </c>
      <c r="Y3113" s="30">
        <v>16320</v>
      </c>
      <c r="Z3113" s="30">
        <v>16320</v>
      </c>
      <c r="AA3113" s="30">
        <v>16320</v>
      </c>
      <c r="AB3113" s="30">
        <v>16320</v>
      </c>
      <c r="AC3113" s="30">
        <v>16320</v>
      </c>
      <c r="AD3113" s="30">
        <v>16320</v>
      </c>
      <c r="AE3113" s="30">
        <v>16068</v>
      </c>
      <c r="AF3113" s="30">
        <v>16068</v>
      </c>
    </row>
    <row r="3114" spans="1:32" x14ac:dyDescent="0.45">
      <c r="A3114" s="29" t="s">
        <v>1011</v>
      </c>
      <c r="B3114" s="29" t="s">
        <v>1012</v>
      </c>
      <c r="C3114" s="29" t="s">
        <v>3299</v>
      </c>
      <c r="D3114" s="29" t="s">
        <v>3300</v>
      </c>
      <c r="E3114" s="29" t="s">
        <v>3538</v>
      </c>
      <c r="F3114" s="29" t="s">
        <v>3539</v>
      </c>
      <c r="G3114" s="29" t="s">
        <v>3233</v>
      </c>
      <c r="H3114" s="29" t="s">
        <v>3234</v>
      </c>
      <c r="I3114" s="29" t="s">
        <v>3262</v>
      </c>
      <c r="J3114" s="29" t="s">
        <v>3263</v>
      </c>
      <c r="K3114" s="29" t="s">
        <v>3264</v>
      </c>
      <c r="L3114" s="29" t="s">
        <v>3103</v>
      </c>
      <c r="M3114" s="29" t="s">
        <v>3265</v>
      </c>
      <c r="N3114" s="29" t="s">
        <v>3266</v>
      </c>
      <c r="O3114" s="29" t="s">
        <v>3267</v>
      </c>
      <c r="P3114" s="29" t="s">
        <v>3268</v>
      </c>
      <c r="Q3114" s="29" t="s">
        <v>3209</v>
      </c>
      <c r="R3114" s="29" t="s">
        <v>3210</v>
      </c>
      <c r="S3114" s="29" t="s">
        <v>3098</v>
      </c>
      <c r="T3114" s="29"/>
      <c r="U3114" s="30">
        <v>10400</v>
      </c>
      <c r="V3114" s="30">
        <v>10400</v>
      </c>
      <c r="W3114" s="30">
        <v>10400</v>
      </c>
      <c r="X3114" s="30">
        <v>10400</v>
      </c>
      <c r="Y3114" s="30">
        <v>10400</v>
      </c>
      <c r="Z3114" s="30">
        <v>10400</v>
      </c>
      <c r="AA3114" s="30">
        <v>10400</v>
      </c>
      <c r="AB3114" s="30">
        <v>10400</v>
      </c>
      <c r="AC3114" s="30">
        <v>10400</v>
      </c>
      <c r="AD3114" s="30">
        <v>10400</v>
      </c>
      <c r="AE3114" s="30">
        <v>10400</v>
      </c>
      <c r="AF3114" s="30">
        <v>10400</v>
      </c>
    </row>
    <row r="3115" spans="1:32" x14ac:dyDescent="0.45">
      <c r="A3115" s="29" t="s">
        <v>1011</v>
      </c>
      <c r="B3115" s="29" t="s">
        <v>1012</v>
      </c>
      <c r="C3115" s="29" t="s">
        <v>3299</v>
      </c>
      <c r="D3115" s="29" t="s">
        <v>3300</v>
      </c>
      <c r="E3115" s="29" t="s">
        <v>3538</v>
      </c>
      <c r="F3115" s="29" t="s">
        <v>3539</v>
      </c>
      <c r="G3115" s="29" t="s">
        <v>3233</v>
      </c>
      <c r="H3115" s="29" t="s">
        <v>3234</v>
      </c>
      <c r="I3115" s="29" t="s">
        <v>3262</v>
      </c>
      <c r="J3115" s="29" t="s">
        <v>3263</v>
      </c>
      <c r="K3115" s="29" t="s">
        <v>3264</v>
      </c>
      <c r="L3115" s="29" t="s">
        <v>3103</v>
      </c>
      <c r="M3115" s="29" t="s">
        <v>3265</v>
      </c>
      <c r="N3115" s="29" t="s">
        <v>3266</v>
      </c>
      <c r="O3115" s="29" t="s">
        <v>3269</v>
      </c>
      <c r="P3115" s="29" t="s">
        <v>3270</v>
      </c>
      <c r="Q3115" s="29" t="s">
        <v>3209</v>
      </c>
      <c r="R3115" s="29" t="s">
        <v>3210</v>
      </c>
      <c r="S3115" s="29" t="s">
        <v>3098</v>
      </c>
      <c r="T3115" s="29"/>
      <c r="U3115" s="30">
        <v>2058</v>
      </c>
      <c r="V3115" s="30">
        <v>2312</v>
      </c>
      <c r="W3115" s="30">
        <v>2195</v>
      </c>
      <c r="X3115" s="30">
        <v>2391</v>
      </c>
      <c r="Y3115" s="30">
        <v>1362</v>
      </c>
      <c r="Z3115" s="30">
        <v>2028</v>
      </c>
      <c r="AA3115" s="30">
        <v>1960</v>
      </c>
      <c r="AB3115" s="30">
        <v>1842</v>
      </c>
      <c r="AC3115" s="30">
        <v>1705</v>
      </c>
      <c r="AD3115" s="30">
        <v>1695</v>
      </c>
      <c r="AE3115" s="30">
        <v>1940</v>
      </c>
      <c r="AF3115" s="30">
        <v>1705</v>
      </c>
    </row>
    <row r="3116" spans="1:32" x14ac:dyDescent="0.45">
      <c r="A3116" s="29" t="s">
        <v>1011</v>
      </c>
      <c r="B3116" s="29" t="s">
        <v>1012</v>
      </c>
      <c r="C3116" s="29" t="s">
        <v>3299</v>
      </c>
      <c r="D3116" s="29" t="s">
        <v>3300</v>
      </c>
      <c r="E3116" s="29" t="s">
        <v>3538</v>
      </c>
      <c r="F3116" s="29" t="s">
        <v>3539</v>
      </c>
      <c r="G3116" s="29" t="s">
        <v>3233</v>
      </c>
      <c r="H3116" s="29" t="s">
        <v>3234</v>
      </c>
      <c r="I3116" s="29" t="s">
        <v>3262</v>
      </c>
      <c r="J3116" s="29" t="s">
        <v>3263</v>
      </c>
      <c r="K3116" s="29" t="s">
        <v>3264</v>
      </c>
      <c r="L3116" s="29" t="s">
        <v>3103</v>
      </c>
      <c r="M3116" s="29" t="s">
        <v>3265</v>
      </c>
      <c r="N3116" s="29" t="s">
        <v>3266</v>
      </c>
      <c r="O3116" s="29" t="s">
        <v>3271</v>
      </c>
      <c r="P3116" s="29" t="s">
        <v>3272</v>
      </c>
      <c r="Q3116" s="29" t="s">
        <v>3209</v>
      </c>
      <c r="R3116" s="29" t="s">
        <v>3210</v>
      </c>
      <c r="S3116" s="29" t="s">
        <v>3098</v>
      </c>
      <c r="T3116" s="29"/>
      <c r="U3116" s="30">
        <v>0</v>
      </c>
      <c r="V3116" s="30">
        <v>0</v>
      </c>
      <c r="W3116" s="30">
        <v>0</v>
      </c>
      <c r="X3116" s="30">
        <v>246</v>
      </c>
      <c r="Y3116" s="30">
        <v>174</v>
      </c>
      <c r="Z3116" s="30">
        <v>0</v>
      </c>
      <c r="AA3116" s="30">
        <v>0</v>
      </c>
      <c r="AB3116" s="30">
        <v>0</v>
      </c>
      <c r="AC3116" s="30">
        <v>58</v>
      </c>
      <c r="AD3116" s="30">
        <v>493</v>
      </c>
      <c r="AE3116" s="30">
        <v>203</v>
      </c>
      <c r="AF3116" s="30">
        <v>58</v>
      </c>
    </row>
    <row r="3117" spans="1:32" x14ac:dyDescent="0.45">
      <c r="A3117" s="29" t="s">
        <v>1011</v>
      </c>
      <c r="B3117" s="29" t="s">
        <v>1012</v>
      </c>
      <c r="C3117" s="29" t="s">
        <v>3299</v>
      </c>
      <c r="D3117" s="29" t="s">
        <v>3300</v>
      </c>
      <c r="E3117" s="29" t="s">
        <v>3538</v>
      </c>
      <c r="F3117" s="29" t="s">
        <v>3539</v>
      </c>
      <c r="G3117" s="29" t="s">
        <v>3233</v>
      </c>
      <c r="H3117" s="29" t="s">
        <v>3234</v>
      </c>
      <c r="I3117" s="29" t="s">
        <v>3262</v>
      </c>
      <c r="J3117" s="29" t="s">
        <v>3263</v>
      </c>
      <c r="K3117" s="29" t="s">
        <v>3264</v>
      </c>
      <c r="L3117" s="29" t="s">
        <v>3103</v>
      </c>
      <c r="M3117" s="29" t="s">
        <v>3322</v>
      </c>
      <c r="N3117" s="29" t="s">
        <v>3323</v>
      </c>
      <c r="O3117" s="29" t="s">
        <v>3374</v>
      </c>
      <c r="P3117" s="29" t="s">
        <v>3375</v>
      </c>
      <c r="Q3117" s="29" t="s">
        <v>3209</v>
      </c>
      <c r="R3117" s="29" t="s">
        <v>3210</v>
      </c>
      <c r="S3117" s="29" t="s">
        <v>3098</v>
      </c>
      <c r="T3117" s="29"/>
      <c r="U3117" s="30">
        <v>1000</v>
      </c>
      <c r="V3117" s="30">
        <v>1000</v>
      </c>
      <c r="W3117" s="30">
        <v>1000</v>
      </c>
      <c r="X3117" s="30">
        <v>1000</v>
      </c>
      <c r="Y3117" s="30">
        <v>1000</v>
      </c>
      <c r="Z3117" s="30">
        <v>1000</v>
      </c>
      <c r="AA3117" s="30">
        <v>1000</v>
      </c>
      <c r="AB3117" s="30">
        <v>1000</v>
      </c>
      <c r="AC3117" s="30">
        <v>1000</v>
      </c>
      <c r="AD3117" s="30">
        <v>1000</v>
      </c>
      <c r="AE3117" s="30">
        <v>1000</v>
      </c>
      <c r="AF3117" s="30">
        <v>1000</v>
      </c>
    </row>
    <row r="3118" spans="1:32" x14ac:dyDescent="0.45">
      <c r="A3118" s="29" t="s">
        <v>1011</v>
      </c>
      <c r="B3118" s="29" t="s">
        <v>1012</v>
      </c>
      <c r="C3118" s="29" t="s">
        <v>3299</v>
      </c>
      <c r="D3118" s="29" t="s">
        <v>3300</v>
      </c>
      <c r="E3118" s="29" t="s">
        <v>3538</v>
      </c>
      <c r="F3118" s="29" t="s">
        <v>3539</v>
      </c>
      <c r="G3118" s="29" t="s">
        <v>3233</v>
      </c>
      <c r="H3118" s="29" t="s">
        <v>3234</v>
      </c>
      <c r="I3118" s="29" t="s">
        <v>3275</v>
      </c>
      <c r="J3118" s="29" t="s">
        <v>3276</v>
      </c>
      <c r="K3118" s="29" t="s">
        <v>3277</v>
      </c>
      <c r="L3118" s="29" t="s">
        <v>3100</v>
      </c>
      <c r="M3118" s="29" t="s">
        <v>3278</v>
      </c>
      <c r="N3118" s="29" t="s">
        <v>3279</v>
      </c>
      <c r="O3118" s="29" t="s">
        <v>3446</v>
      </c>
      <c r="P3118" s="29" t="s">
        <v>3447</v>
      </c>
      <c r="Q3118" s="29" t="s">
        <v>3209</v>
      </c>
      <c r="R3118" s="29" t="s">
        <v>3210</v>
      </c>
      <c r="S3118" s="29" t="s">
        <v>3098</v>
      </c>
      <c r="T3118" s="29"/>
      <c r="U3118" s="30">
        <v>45000</v>
      </c>
      <c r="V3118" s="30">
        <v>45000</v>
      </c>
      <c r="W3118" s="30">
        <v>45000</v>
      </c>
      <c r="X3118" s="30">
        <v>45000</v>
      </c>
      <c r="Y3118" s="30">
        <v>45000</v>
      </c>
      <c r="Z3118" s="30">
        <v>45000</v>
      </c>
      <c r="AA3118" s="30">
        <v>45000</v>
      </c>
      <c r="AB3118" s="30">
        <v>45000</v>
      </c>
      <c r="AC3118" s="30">
        <v>45000</v>
      </c>
      <c r="AD3118" s="30">
        <v>45000</v>
      </c>
      <c r="AE3118" s="30">
        <v>45000</v>
      </c>
      <c r="AF3118" s="30">
        <v>45000</v>
      </c>
    </row>
    <row r="3119" spans="1:32" x14ac:dyDescent="0.45">
      <c r="A3119" s="29" t="s">
        <v>1011</v>
      </c>
      <c r="B3119" s="29" t="s">
        <v>1012</v>
      </c>
      <c r="C3119" s="29" t="s">
        <v>3299</v>
      </c>
      <c r="D3119" s="29" t="s">
        <v>3300</v>
      </c>
      <c r="E3119" s="29" t="s">
        <v>3538</v>
      </c>
      <c r="F3119" s="29" t="s">
        <v>3539</v>
      </c>
      <c r="G3119" s="29" t="s">
        <v>3233</v>
      </c>
      <c r="H3119" s="29" t="s">
        <v>3234</v>
      </c>
      <c r="I3119" s="29" t="s">
        <v>3275</v>
      </c>
      <c r="J3119" s="29" t="s">
        <v>3276</v>
      </c>
      <c r="K3119" s="29" t="s">
        <v>3287</v>
      </c>
      <c r="L3119" s="29" t="s">
        <v>3101</v>
      </c>
      <c r="M3119" s="29" t="s">
        <v>3288</v>
      </c>
      <c r="N3119" s="29" t="s">
        <v>3289</v>
      </c>
      <c r="O3119" s="29" t="s">
        <v>3290</v>
      </c>
      <c r="P3119" s="29" t="s">
        <v>3291</v>
      </c>
      <c r="Q3119" s="29" t="s">
        <v>3209</v>
      </c>
      <c r="R3119" s="29" t="s">
        <v>3210</v>
      </c>
      <c r="S3119" s="29" t="s">
        <v>3098</v>
      </c>
      <c r="T3119" s="29"/>
      <c r="U3119" s="30">
        <v>1000</v>
      </c>
      <c r="V3119" s="30">
        <v>1000</v>
      </c>
      <c r="W3119" s="30">
        <v>1000</v>
      </c>
      <c r="X3119" s="30">
        <v>1000</v>
      </c>
      <c r="Y3119" s="30">
        <v>1000</v>
      </c>
      <c r="Z3119" s="30">
        <v>1000</v>
      </c>
      <c r="AA3119" s="30">
        <v>1000</v>
      </c>
      <c r="AB3119" s="30">
        <v>1000</v>
      </c>
      <c r="AC3119" s="30">
        <v>1000</v>
      </c>
      <c r="AD3119" s="30">
        <v>1000</v>
      </c>
      <c r="AE3119" s="30">
        <v>1000</v>
      </c>
      <c r="AF3119" s="30">
        <v>1000</v>
      </c>
    </row>
    <row r="3120" spans="1:32" x14ac:dyDescent="0.45">
      <c r="A3120" s="29" t="s">
        <v>1011</v>
      </c>
      <c r="B3120" s="29" t="s">
        <v>1012</v>
      </c>
      <c r="C3120" s="29" t="s">
        <v>3292</v>
      </c>
      <c r="D3120" s="29" t="s">
        <v>3293</v>
      </c>
      <c r="E3120" s="29" t="s">
        <v>3292</v>
      </c>
      <c r="F3120" s="29" t="s">
        <v>3294</v>
      </c>
      <c r="G3120" s="29" t="s">
        <v>3200</v>
      </c>
      <c r="H3120" s="29" t="s">
        <v>3201</v>
      </c>
      <c r="I3120" s="29" t="s">
        <v>3202</v>
      </c>
      <c r="J3120" s="29" t="s">
        <v>3203</v>
      </c>
      <c r="K3120" s="29" t="s">
        <v>3204</v>
      </c>
      <c r="L3120" s="29" t="s">
        <v>3109</v>
      </c>
      <c r="M3120" s="29" t="s">
        <v>3378</v>
      </c>
      <c r="N3120" s="29" t="s">
        <v>3379</v>
      </c>
      <c r="O3120" s="29" t="s">
        <v>3380</v>
      </c>
      <c r="P3120" s="29" t="s">
        <v>3381</v>
      </c>
      <c r="Q3120" s="29" t="s">
        <v>3209</v>
      </c>
      <c r="R3120" s="29" t="s">
        <v>3210</v>
      </c>
      <c r="S3120" s="29" t="s">
        <v>3098</v>
      </c>
      <c r="T3120" s="29"/>
      <c r="U3120" s="30">
        <v>2450</v>
      </c>
      <c r="V3120" s="30">
        <v>2450</v>
      </c>
      <c r="W3120" s="30">
        <v>2450</v>
      </c>
      <c r="X3120" s="30">
        <v>2450</v>
      </c>
      <c r="Y3120" s="30">
        <v>2450</v>
      </c>
      <c r="Z3120" s="30">
        <v>2450</v>
      </c>
      <c r="AA3120" s="30">
        <v>2450</v>
      </c>
      <c r="AB3120" s="30">
        <v>980</v>
      </c>
      <c r="AC3120" s="30">
        <v>980</v>
      </c>
      <c r="AD3120" s="30">
        <v>980</v>
      </c>
      <c r="AE3120" s="30">
        <v>0</v>
      </c>
      <c r="AF3120" s="30">
        <v>0</v>
      </c>
    </row>
    <row r="3121" spans="1:32" x14ac:dyDescent="0.45">
      <c r="A3121" s="29" t="s">
        <v>188</v>
      </c>
      <c r="B3121" s="29" t="s">
        <v>189</v>
      </c>
      <c r="C3121" s="29" t="s">
        <v>3299</v>
      </c>
      <c r="D3121" s="29" t="s">
        <v>3300</v>
      </c>
      <c r="E3121" s="29" t="s">
        <v>3538</v>
      </c>
      <c r="F3121" s="29" t="s">
        <v>3539</v>
      </c>
      <c r="G3121" s="29" t="s">
        <v>3200</v>
      </c>
      <c r="H3121" s="29" t="s">
        <v>3201</v>
      </c>
      <c r="I3121" s="29" t="s">
        <v>3202</v>
      </c>
      <c r="J3121" s="29" t="s">
        <v>3203</v>
      </c>
      <c r="K3121" s="29" t="s">
        <v>3204</v>
      </c>
      <c r="L3121" s="29" t="s">
        <v>3109</v>
      </c>
      <c r="M3121" s="29" t="s">
        <v>3378</v>
      </c>
      <c r="N3121" s="29" t="s">
        <v>3379</v>
      </c>
      <c r="O3121" s="29" t="s">
        <v>3380</v>
      </c>
      <c r="P3121" s="29" t="s">
        <v>3381</v>
      </c>
      <c r="Q3121" s="29" t="s">
        <v>3209</v>
      </c>
      <c r="R3121" s="29" t="s">
        <v>3210</v>
      </c>
      <c r="S3121" s="29" t="s">
        <v>3098</v>
      </c>
      <c r="T3121" s="29"/>
      <c r="U3121" s="30">
        <v>7070</v>
      </c>
      <c r="V3121" s="30">
        <v>7070</v>
      </c>
      <c r="W3121" s="30">
        <v>7070</v>
      </c>
      <c r="X3121" s="30">
        <v>7070</v>
      </c>
      <c r="Y3121" s="30">
        <v>7070</v>
      </c>
      <c r="Z3121" s="30">
        <v>7070</v>
      </c>
      <c r="AA3121" s="30">
        <v>7070</v>
      </c>
      <c r="AB3121" s="30">
        <v>7070</v>
      </c>
      <c r="AC3121" s="30">
        <v>7070</v>
      </c>
      <c r="AD3121" s="30">
        <v>7070</v>
      </c>
      <c r="AE3121" s="30">
        <v>0</v>
      </c>
      <c r="AF3121" s="30">
        <v>0</v>
      </c>
    </row>
    <row r="3122" spans="1:32" x14ac:dyDescent="0.45">
      <c r="A3122" s="29" t="s">
        <v>188</v>
      </c>
      <c r="B3122" s="29" t="s">
        <v>189</v>
      </c>
      <c r="C3122" s="29" t="s">
        <v>3299</v>
      </c>
      <c r="D3122" s="29" t="s">
        <v>3300</v>
      </c>
      <c r="E3122" s="29" t="s">
        <v>3538</v>
      </c>
      <c r="F3122" s="29" t="s">
        <v>3539</v>
      </c>
      <c r="G3122" s="29" t="s">
        <v>3200</v>
      </c>
      <c r="H3122" s="29" t="s">
        <v>3201</v>
      </c>
      <c r="I3122" s="29" t="s">
        <v>3226</v>
      </c>
      <c r="J3122" s="29" t="s">
        <v>3227</v>
      </c>
      <c r="K3122" s="29" t="s">
        <v>3228</v>
      </c>
      <c r="L3122" s="29" t="s">
        <v>3111</v>
      </c>
      <c r="M3122" s="29" t="s">
        <v>3229</v>
      </c>
      <c r="N3122" s="29" t="s">
        <v>3230</v>
      </c>
      <c r="O3122" s="29" t="s">
        <v>3231</v>
      </c>
      <c r="P3122" s="29" t="s">
        <v>3232</v>
      </c>
      <c r="Q3122" s="29" t="s">
        <v>3209</v>
      </c>
      <c r="R3122" s="29" t="s">
        <v>3210</v>
      </c>
      <c r="S3122" s="29" t="s">
        <v>3098</v>
      </c>
      <c r="T3122" s="29"/>
      <c r="U3122" s="30">
        <v>0</v>
      </c>
      <c r="V3122" s="30">
        <v>0</v>
      </c>
      <c r="W3122" s="30">
        <v>0</v>
      </c>
      <c r="X3122" s="30">
        <v>0</v>
      </c>
      <c r="Y3122" s="30">
        <v>0</v>
      </c>
      <c r="Z3122" s="30">
        <v>0</v>
      </c>
      <c r="AA3122" s="30">
        <v>333</v>
      </c>
      <c r="AB3122" s="30">
        <v>0</v>
      </c>
      <c r="AC3122" s="30">
        <v>0</v>
      </c>
      <c r="AD3122" s="30">
        <v>0</v>
      </c>
      <c r="AE3122" s="30">
        <v>0</v>
      </c>
      <c r="AF3122" s="30">
        <v>0</v>
      </c>
    </row>
    <row r="3123" spans="1:32" x14ac:dyDescent="0.45">
      <c r="A3123" s="29" t="s">
        <v>188</v>
      </c>
      <c r="B3123" s="29" t="s">
        <v>189</v>
      </c>
      <c r="C3123" s="29" t="s">
        <v>3299</v>
      </c>
      <c r="D3123" s="29" t="s">
        <v>3300</v>
      </c>
      <c r="E3123" s="29" t="s">
        <v>3538</v>
      </c>
      <c r="F3123" s="29" t="s">
        <v>3539</v>
      </c>
      <c r="G3123" s="29" t="s">
        <v>3233</v>
      </c>
      <c r="H3123" s="29" t="s">
        <v>3234</v>
      </c>
      <c r="I3123" s="29" t="s">
        <v>3235</v>
      </c>
      <c r="J3123" s="29" t="s">
        <v>3236</v>
      </c>
      <c r="K3123" s="29" t="s">
        <v>3237</v>
      </c>
      <c r="L3123" s="29" t="s">
        <v>3107</v>
      </c>
      <c r="M3123" s="29" t="s">
        <v>3238</v>
      </c>
      <c r="N3123" s="29" t="s">
        <v>3239</v>
      </c>
      <c r="O3123" s="29" t="s">
        <v>3422</v>
      </c>
      <c r="P3123" s="29" t="s">
        <v>3423</v>
      </c>
      <c r="Q3123" s="29" t="s">
        <v>3209</v>
      </c>
      <c r="R3123" s="29" t="s">
        <v>3210</v>
      </c>
      <c r="S3123" s="29" t="s">
        <v>3098</v>
      </c>
      <c r="T3123" s="29"/>
      <c r="U3123" s="30">
        <v>14200</v>
      </c>
      <c r="V3123" s="30">
        <v>14200</v>
      </c>
      <c r="W3123" s="30">
        <v>14200</v>
      </c>
      <c r="X3123" s="30">
        <v>14200</v>
      </c>
      <c r="Y3123" s="30">
        <v>14200</v>
      </c>
      <c r="Z3123" s="30">
        <v>14200</v>
      </c>
      <c r="AA3123" s="30">
        <v>14200</v>
      </c>
      <c r="AB3123" s="30">
        <v>14200</v>
      </c>
      <c r="AC3123" s="30">
        <v>14200</v>
      </c>
      <c r="AD3123" s="30">
        <v>14200</v>
      </c>
      <c r="AE3123" s="30">
        <v>14200</v>
      </c>
      <c r="AF3123" s="30">
        <v>14200</v>
      </c>
    </row>
    <row r="3124" spans="1:32" x14ac:dyDescent="0.45">
      <c r="A3124" s="29" t="s">
        <v>188</v>
      </c>
      <c r="B3124" s="29" t="s">
        <v>189</v>
      </c>
      <c r="C3124" s="29" t="s">
        <v>3299</v>
      </c>
      <c r="D3124" s="29" t="s">
        <v>3300</v>
      </c>
      <c r="E3124" s="29" t="s">
        <v>3538</v>
      </c>
      <c r="F3124" s="29" t="s">
        <v>3539</v>
      </c>
      <c r="G3124" s="29" t="s">
        <v>3233</v>
      </c>
      <c r="H3124" s="29" t="s">
        <v>3234</v>
      </c>
      <c r="I3124" s="29" t="s">
        <v>3262</v>
      </c>
      <c r="J3124" s="29" t="s">
        <v>3263</v>
      </c>
      <c r="K3124" s="29" t="s">
        <v>3264</v>
      </c>
      <c r="L3124" s="29" t="s">
        <v>3103</v>
      </c>
      <c r="M3124" s="29" t="s">
        <v>3265</v>
      </c>
      <c r="N3124" s="29" t="s">
        <v>3266</v>
      </c>
      <c r="O3124" s="29" t="s">
        <v>3267</v>
      </c>
      <c r="P3124" s="29" t="s">
        <v>3268</v>
      </c>
      <c r="Q3124" s="29" t="s">
        <v>3209</v>
      </c>
      <c r="R3124" s="29" t="s">
        <v>3210</v>
      </c>
      <c r="S3124" s="29" t="s">
        <v>3098</v>
      </c>
      <c r="T3124" s="29"/>
      <c r="U3124" s="30">
        <v>42120</v>
      </c>
      <c r="V3124" s="30">
        <v>42120</v>
      </c>
      <c r="W3124" s="30">
        <v>42120</v>
      </c>
      <c r="X3124" s="30">
        <v>42120</v>
      </c>
      <c r="Y3124" s="30">
        <v>42120</v>
      </c>
      <c r="Z3124" s="30">
        <v>42120</v>
      </c>
      <c r="AA3124" s="30">
        <v>42120</v>
      </c>
      <c r="AB3124" s="30">
        <v>42120</v>
      </c>
      <c r="AC3124" s="30">
        <v>42120</v>
      </c>
      <c r="AD3124" s="30">
        <v>42120</v>
      </c>
      <c r="AE3124" s="30">
        <v>42120</v>
      </c>
      <c r="AF3124" s="30">
        <v>42120</v>
      </c>
    </row>
    <row r="3125" spans="1:32" x14ac:dyDescent="0.45">
      <c r="A3125" s="29" t="s">
        <v>188</v>
      </c>
      <c r="B3125" s="29" t="s">
        <v>189</v>
      </c>
      <c r="C3125" s="29" t="s">
        <v>3299</v>
      </c>
      <c r="D3125" s="29" t="s">
        <v>3300</v>
      </c>
      <c r="E3125" s="29" t="s">
        <v>3538</v>
      </c>
      <c r="F3125" s="29" t="s">
        <v>3539</v>
      </c>
      <c r="G3125" s="29" t="s">
        <v>3233</v>
      </c>
      <c r="H3125" s="29" t="s">
        <v>3234</v>
      </c>
      <c r="I3125" s="29" t="s">
        <v>3262</v>
      </c>
      <c r="J3125" s="29" t="s">
        <v>3263</v>
      </c>
      <c r="K3125" s="29" t="s">
        <v>3264</v>
      </c>
      <c r="L3125" s="29" t="s">
        <v>3103</v>
      </c>
      <c r="M3125" s="29" t="s">
        <v>3265</v>
      </c>
      <c r="N3125" s="29" t="s">
        <v>3266</v>
      </c>
      <c r="O3125" s="29" t="s">
        <v>3269</v>
      </c>
      <c r="P3125" s="29" t="s">
        <v>3270</v>
      </c>
      <c r="Q3125" s="29" t="s">
        <v>3209</v>
      </c>
      <c r="R3125" s="29" t="s">
        <v>3210</v>
      </c>
      <c r="S3125" s="29" t="s">
        <v>3098</v>
      </c>
      <c r="T3125" s="29"/>
      <c r="U3125" s="30">
        <v>1414</v>
      </c>
      <c r="V3125" s="30">
        <v>2594</v>
      </c>
      <c r="W3125" s="30">
        <v>1950</v>
      </c>
      <c r="X3125" s="30">
        <v>3247</v>
      </c>
      <c r="Y3125" s="30">
        <v>2613</v>
      </c>
      <c r="Z3125" s="30">
        <v>2116</v>
      </c>
      <c r="AA3125" s="30">
        <v>2769</v>
      </c>
      <c r="AB3125" s="30">
        <v>2379</v>
      </c>
      <c r="AC3125" s="30">
        <v>1716</v>
      </c>
      <c r="AD3125" s="30">
        <v>2262</v>
      </c>
      <c r="AE3125" s="30">
        <v>1989</v>
      </c>
      <c r="AF3125" s="30">
        <v>2379</v>
      </c>
    </row>
    <row r="3126" spans="1:32" x14ac:dyDescent="0.45">
      <c r="A3126" s="29" t="s">
        <v>188</v>
      </c>
      <c r="B3126" s="29" t="s">
        <v>189</v>
      </c>
      <c r="C3126" s="29" t="s">
        <v>3299</v>
      </c>
      <c r="D3126" s="29" t="s">
        <v>3300</v>
      </c>
      <c r="E3126" s="29" t="s">
        <v>3538</v>
      </c>
      <c r="F3126" s="29" t="s">
        <v>3539</v>
      </c>
      <c r="G3126" s="29" t="s">
        <v>3233</v>
      </c>
      <c r="H3126" s="29" t="s">
        <v>3234</v>
      </c>
      <c r="I3126" s="29" t="s">
        <v>3262</v>
      </c>
      <c r="J3126" s="29" t="s">
        <v>3263</v>
      </c>
      <c r="K3126" s="29" t="s">
        <v>3264</v>
      </c>
      <c r="L3126" s="29" t="s">
        <v>3103</v>
      </c>
      <c r="M3126" s="29" t="s">
        <v>3265</v>
      </c>
      <c r="N3126" s="29" t="s">
        <v>3266</v>
      </c>
      <c r="O3126" s="29" t="s">
        <v>3271</v>
      </c>
      <c r="P3126" s="29" t="s">
        <v>3272</v>
      </c>
      <c r="Q3126" s="29" t="s">
        <v>3209</v>
      </c>
      <c r="R3126" s="29" t="s">
        <v>3210</v>
      </c>
      <c r="S3126" s="29" t="s">
        <v>3098</v>
      </c>
      <c r="T3126" s="29"/>
      <c r="U3126" s="30">
        <v>3928</v>
      </c>
      <c r="V3126" s="30">
        <v>9091</v>
      </c>
      <c r="W3126" s="30">
        <v>2812</v>
      </c>
      <c r="X3126" s="30">
        <v>2202</v>
      </c>
      <c r="Y3126" s="30">
        <v>1652</v>
      </c>
      <c r="Z3126" s="30">
        <v>261</v>
      </c>
      <c r="AA3126" s="30">
        <v>637</v>
      </c>
      <c r="AB3126" s="30">
        <v>4132</v>
      </c>
      <c r="AC3126" s="30">
        <v>1551</v>
      </c>
      <c r="AD3126" s="30">
        <v>1840</v>
      </c>
      <c r="AE3126" s="30">
        <v>2319</v>
      </c>
      <c r="AF3126" s="30">
        <v>1420</v>
      </c>
    </row>
    <row r="3127" spans="1:32" x14ac:dyDescent="0.45">
      <c r="A3127" s="29" t="s">
        <v>188</v>
      </c>
      <c r="B3127" s="29" t="s">
        <v>189</v>
      </c>
      <c r="C3127" s="29" t="s">
        <v>3299</v>
      </c>
      <c r="D3127" s="29" t="s">
        <v>3300</v>
      </c>
      <c r="E3127" s="29" t="s">
        <v>3538</v>
      </c>
      <c r="F3127" s="29" t="s">
        <v>3539</v>
      </c>
      <c r="G3127" s="29" t="s">
        <v>3233</v>
      </c>
      <c r="H3127" s="29" t="s">
        <v>3234</v>
      </c>
      <c r="I3127" s="29" t="s">
        <v>3262</v>
      </c>
      <c r="J3127" s="29" t="s">
        <v>3263</v>
      </c>
      <c r="K3127" s="29" t="s">
        <v>3264</v>
      </c>
      <c r="L3127" s="29" t="s">
        <v>3103</v>
      </c>
      <c r="M3127" s="29" t="s">
        <v>3265</v>
      </c>
      <c r="N3127" s="29" t="s">
        <v>3266</v>
      </c>
      <c r="O3127" s="29" t="s">
        <v>3273</v>
      </c>
      <c r="P3127" s="29" t="s">
        <v>3274</v>
      </c>
      <c r="Q3127" s="29" t="s">
        <v>3209</v>
      </c>
      <c r="R3127" s="29" t="s">
        <v>3210</v>
      </c>
      <c r="S3127" s="29" t="s">
        <v>3098</v>
      </c>
      <c r="T3127" s="29"/>
      <c r="U3127" s="30">
        <v>0</v>
      </c>
      <c r="V3127" s="30">
        <v>0</v>
      </c>
      <c r="W3127" s="30">
        <v>0</v>
      </c>
      <c r="X3127" s="30">
        <v>0</v>
      </c>
      <c r="Y3127" s="30">
        <v>0</v>
      </c>
      <c r="Z3127" s="30">
        <v>39</v>
      </c>
      <c r="AA3127" s="30">
        <v>117</v>
      </c>
      <c r="AB3127" s="30">
        <v>117</v>
      </c>
      <c r="AC3127" s="30">
        <v>0</v>
      </c>
      <c r="AD3127" s="30">
        <v>0</v>
      </c>
      <c r="AE3127" s="30">
        <v>39</v>
      </c>
      <c r="AF3127" s="30">
        <v>0</v>
      </c>
    </row>
    <row r="3128" spans="1:32" x14ac:dyDescent="0.45">
      <c r="A3128" s="29" t="s">
        <v>188</v>
      </c>
      <c r="B3128" s="29" t="s">
        <v>189</v>
      </c>
      <c r="C3128" s="29" t="s">
        <v>3299</v>
      </c>
      <c r="D3128" s="29" t="s">
        <v>3300</v>
      </c>
      <c r="E3128" s="29" t="s">
        <v>3538</v>
      </c>
      <c r="F3128" s="29" t="s">
        <v>3539</v>
      </c>
      <c r="G3128" s="29" t="s">
        <v>3233</v>
      </c>
      <c r="H3128" s="29" t="s">
        <v>3234</v>
      </c>
      <c r="I3128" s="29" t="s">
        <v>3262</v>
      </c>
      <c r="J3128" s="29" t="s">
        <v>3263</v>
      </c>
      <c r="K3128" s="29" t="s">
        <v>3264</v>
      </c>
      <c r="L3128" s="29" t="s">
        <v>3103</v>
      </c>
      <c r="M3128" s="29" t="s">
        <v>3265</v>
      </c>
      <c r="N3128" s="29" t="s">
        <v>3266</v>
      </c>
      <c r="O3128" s="29" t="s">
        <v>3372</v>
      </c>
      <c r="P3128" s="29" t="s">
        <v>3373</v>
      </c>
      <c r="Q3128" s="29" t="s">
        <v>3209</v>
      </c>
      <c r="R3128" s="29" t="s">
        <v>3210</v>
      </c>
      <c r="S3128" s="29" t="s">
        <v>3098</v>
      </c>
      <c r="T3128" s="29"/>
      <c r="U3128" s="30">
        <v>1304</v>
      </c>
      <c r="V3128" s="30">
        <v>1376</v>
      </c>
      <c r="W3128" s="30">
        <v>187</v>
      </c>
      <c r="X3128" s="30">
        <v>535</v>
      </c>
      <c r="Y3128" s="30">
        <v>158</v>
      </c>
      <c r="Z3128" s="30">
        <v>316</v>
      </c>
      <c r="AA3128" s="30">
        <v>390</v>
      </c>
      <c r="AB3128" s="30">
        <v>261</v>
      </c>
      <c r="AC3128" s="30">
        <v>0</v>
      </c>
      <c r="AD3128" s="30">
        <v>405</v>
      </c>
      <c r="AE3128" s="30">
        <v>261</v>
      </c>
      <c r="AF3128" s="30">
        <v>101</v>
      </c>
    </row>
    <row r="3129" spans="1:32" x14ac:dyDescent="0.45">
      <c r="A3129" s="29" t="s">
        <v>188</v>
      </c>
      <c r="B3129" s="29" t="s">
        <v>189</v>
      </c>
      <c r="C3129" s="29" t="s">
        <v>3299</v>
      </c>
      <c r="D3129" s="29" t="s">
        <v>3300</v>
      </c>
      <c r="E3129" s="29" t="s">
        <v>3538</v>
      </c>
      <c r="F3129" s="29" t="s">
        <v>3539</v>
      </c>
      <c r="G3129" s="29" t="s">
        <v>3233</v>
      </c>
      <c r="H3129" s="29" t="s">
        <v>3234</v>
      </c>
      <c r="I3129" s="29" t="s">
        <v>3262</v>
      </c>
      <c r="J3129" s="29" t="s">
        <v>3263</v>
      </c>
      <c r="K3129" s="29" t="s">
        <v>3264</v>
      </c>
      <c r="L3129" s="29" t="s">
        <v>3103</v>
      </c>
      <c r="M3129" s="29" t="s">
        <v>3322</v>
      </c>
      <c r="N3129" s="29" t="s">
        <v>3323</v>
      </c>
      <c r="O3129" s="29" t="s">
        <v>3324</v>
      </c>
      <c r="P3129" s="29" t="s">
        <v>3325</v>
      </c>
      <c r="Q3129" s="29" t="s">
        <v>3209</v>
      </c>
      <c r="R3129" s="29" t="s">
        <v>3210</v>
      </c>
      <c r="S3129" s="29" t="s">
        <v>3098</v>
      </c>
      <c r="T3129" s="29"/>
      <c r="U3129" s="30">
        <v>8400</v>
      </c>
      <c r="V3129" s="30">
        <v>8400</v>
      </c>
      <c r="W3129" s="30">
        <v>8400</v>
      </c>
      <c r="X3129" s="30">
        <v>8400</v>
      </c>
      <c r="Y3129" s="30">
        <v>8400</v>
      </c>
      <c r="Z3129" s="30">
        <v>8400</v>
      </c>
      <c r="AA3129" s="30">
        <v>8400</v>
      </c>
      <c r="AB3129" s="30">
        <v>8400</v>
      </c>
      <c r="AC3129" s="30">
        <v>8400</v>
      </c>
      <c r="AD3129" s="30">
        <v>8400</v>
      </c>
      <c r="AE3129" s="30">
        <v>8400</v>
      </c>
      <c r="AF3129" s="30">
        <v>8400</v>
      </c>
    </row>
    <row r="3130" spans="1:32" x14ac:dyDescent="0.45">
      <c r="A3130" s="29" t="s">
        <v>188</v>
      </c>
      <c r="B3130" s="29" t="s">
        <v>189</v>
      </c>
      <c r="C3130" s="29" t="s">
        <v>3299</v>
      </c>
      <c r="D3130" s="29" t="s">
        <v>3300</v>
      </c>
      <c r="E3130" s="29" t="s">
        <v>3538</v>
      </c>
      <c r="F3130" s="29" t="s">
        <v>3539</v>
      </c>
      <c r="G3130" s="29" t="s">
        <v>3233</v>
      </c>
      <c r="H3130" s="29" t="s">
        <v>3234</v>
      </c>
      <c r="I3130" s="29" t="s">
        <v>3275</v>
      </c>
      <c r="J3130" s="29" t="s">
        <v>3276</v>
      </c>
      <c r="K3130" s="29" t="s">
        <v>3277</v>
      </c>
      <c r="L3130" s="29" t="s">
        <v>3100</v>
      </c>
      <c r="M3130" s="29" t="s">
        <v>3312</v>
      </c>
      <c r="N3130" s="29" t="s">
        <v>3313</v>
      </c>
      <c r="O3130" s="29" t="s">
        <v>3314</v>
      </c>
      <c r="P3130" s="29" t="s">
        <v>3315</v>
      </c>
      <c r="Q3130" s="29" t="s">
        <v>3209</v>
      </c>
      <c r="R3130" s="29" t="s">
        <v>3210</v>
      </c>
      <c r="S3130" s="29" t="s">
        <v>3098</v>
      </c>
      <c r="T3130" s="29"/>
      <c r="U3130" s="30">
        <v>68850</v>
      </c>
      <c r="V3130" s="30">
        <v>68850</v>
      </c>
      <c r="W3130" s="30">
        <v>68850</v>
      </c>
      <c r="X3130" s="30">
        <v>68850</v>
      </c>
      <c r="Y3130" s="30">
        <v>68850</v>
      </c>
      <c r="Z3130" s="30">
        <v>68850</v>
      </c>
      <c r="AA3130" s="30">
        <v>68850</v>
      </c>
      <c r="AB3130" s="30">
        <v>68850</v>
      </c>
      <c r="AC3130" s="30">
        <v>68850</v>
      </c>
      <c r="AD3130" s="30">
        <v>68850</v>
      </c>
      <c r="AE3130" s="30">
        <v>68850</v>
      </c>
      <c r="AF3130" s="30">
        <v>68850</v>
      </c>
    </row>
    <row r="3131" spans="1:32" x14ac:dyDescent="0.45">
      <c r="A3131" s="29" t="s">
        <v>1129</v>
      </c>
      <c r="B3131" s="29" t="s">
        <v>1130</v>
      </c>
      <c r="C3131" s="29" t="s">
        <v>3299</v>
      </c>
      <c r="D3131" s="29" t="s">
        <v>3300</v>
      </c>
      <c r="E3131" s="29" t="s">
        <v>3301</v>
      </c>
      <c r="F3131" s="29" t="s">
        <v>3302</v>
      </c>
      <c r="G3131" s="29" t="s">
        <v>3233</v>
      </c>
      <c r="H3131" s="29" t="s">
        <v>3234</v>
      </c>
      <c r="I3131" s="29" t="s">
        <v>3275</v>
      </c>
      <c r="J3131" s="29" t="s">
        <v>3276</v>
      </c>
      <c r="K3131" s="29" t="s">
        <v>3277</v>
      </c>
      <c r="L3131" s="29" t="s">
        <v>3100</v>
      </c>
      <c r="M3131" s="29" t="s">
        <v>3312</v>
      </c>
      <c r="N3131" s="29" t="s">
        <v>3313</v>
      </c>
      <c r="O3131" s="29" t="s">
        <v>3314</v>
      </c>
      <c r="P3131" s="29" t="s">
        <v>3315</v>
      </c>
      <c r="Q3131" s="29" t="s">
        <v>3209</v>
      </c>
      <c r="R3131" s="29" t="s">
        <v>3210</v>
      </c>
      <c r="S3131" s="29" t="s">
        <v>3098</v>
      </c>
      <c r="T3131" s="29"/>
      <c r="U3131" s="30">
        <v>30000</v>
      </c>
      <c r="V3131" s="30">
        <v>30000</v>
      </c>
      <c r="W3131" s="30">
        <v>30000</v>
      </c>
      <c r="X3131" s="30">
        <v>30000</v>
      </c>
      <c r="Y3131" s="30">
        <v>30000</v>
      </c>
      <c r="Z3131" s="30">
        <v>30000</v>
      </c>
      <c r="AA3131" s="30">
        <v>30000</v>
      </c>
      <c r="AB3131" s="30">
        <v>30000</v>
      </c>
      <c r="AC3131" s="30">
        <v>30000</v>
      </c>
      <c r="AD3131" s="30">
        <v>30000</v>
      </c>
      <c r="AE3131" s="30">
        <v>30000</v>
      </c>
      <c r="AF3131" s="30">
        <v>30000</v>
      </c>
    </row>
    <row r="3132" spans="1:32" x14ac:dyDescent="0.45">
      <c r="A3132" s="29" t="s">
        <v>1129</v>
      </c>
      <c r="B3132" s="29" t="s">
        <v>1130</v>
      </c>
      <c r="C3132" s="29" t="s">
        <v>3299</v>
      </c>
      <c r="D3132" s="29" t="s">
        <v>3300</v>
      </c>
      <c r="E3132" s="29" t="s">
        <v>3301</v>
      </c>
      <c r="F3132" s="29" t="s">
        <v>3302</v>
      </c>
      <c r="G3132" s="29" t="s">
        <v>3233</v>
      </c>
      <c r="H3132" s="29" t="s">
        <v>3234</v>
      </c>
      <c r="I3132" s="29" t="s">
        <v>3275</v>
      </c>
      <c r="J3132" s="29" t="s">
        <v>3276</v>
      </c>
      <c r="K3132" s="29" t="s">
        <v>3287</v>
      </c>
      <c r="L3132" s="29" t="s">
        <v>3101</v>
      </c>
      <c r="M3132" s="29" t="s">
        <v>3288</v>
      </c>
      <c r="N3132" s="29" t="s">
        <v>3289</v>
      </c>
      <c r="O3132" s="29" t="s">
        <v>3290</v>
      </c>
      <c r="P3132" s="29" t="s">
        <v>3291</v>
      </c>
      <c r="Q3132" s="29" t="s">
        <v>3209</v>
      </c>
      <c r="R3132" s="29" t="s">
        <v>3210</v>
      </c>
      <c r="S3132" s="29" t="s">
        <v>3098</v>
      </c>
      <c r="T3132" s="29"/>
      <c r="U3132" s="30">
        <v>1000</v>
      </c>
      <c r="V3132" s="30">
        <v>1000</v>
      </c>
      <c r="W3132" s="30">
        <v>1000</v>
      </c>
      <c r="X3132" s="30">
        <v>1000</v>
      </c>
      <c r="Y3132" s="30">
        <v>1000</v>
      </c>
      <c r="Z3132" s="30">
        <v>1000</v>
      </c>
      <c r="AA3132" s="30">
        <v>1000</v>
      </c>
      <c r="AB3132" s="30">
        <v>1000</v>
      </c>
      <c r="AC3132" s="30">
        <v>1000</v>
      </c>
      <c r="AD3132" s="30">
        <v>1000</v>
      </c>
      <c r="AE3132" s="30">
        <v>1000</v>
      </c>
      <c r="AF3132" s="30">
        <v>1000</v>
      </c>
    </row>
    <row r="3133" spans="1:32" x14ac:dyDescent="0.45">
      <c r="A3133" s="29" t="s">
        <v>753</v>
      </c>
      <c r="B3133" s="29" t="s">
        <v>754</v>
      </c>
      <c r="C3133" s="29" t="s">
        <v>3299</v>
      </c>
      <c r="D3133" s="29" t="s">
        <v>3300</v>
      </c>
      <c r="E3133" s="29" t="s">
        <v>3301</v>
      </c>
      <c r="F3133" s="29" t="s">
        <v>3302</v>
      </c>
      <c r="G3133" s="29" t="s">
        <v>3200</v>
      </c>
      <c r="H3133" s="29" t="s">
        <v>3201</v>
      </c>
      <c r="I3133" s="29" t="s">
        <v>3202</v>
      </c>
      <c r="J3133" s="29" t="s">
        <v>3203</v>
      </c>
      <c r="K3133" s="29" t="s">
        <v>3780</v>
      </c>
      <c r="L3133" s="29" t="s">
        <v>3781</v>
      </c>
      <c r="M3133" s="29" t="s">
        <v>3782</v>
      </c>
      <c r="N3133" s="29" t="s">
        <v>3783</v>
      </c>
      <c r="O3133" s="29" t="s">
        <v>3792</v>
      </c>
      <c r="P3133" s="29" t="s">
        <v>3793</v>
      </c>
      <c r="Q3133" s="29" t="s">
        <v>3209</v>
      </c>
      <c r="R3133" s="29" t="s">
        <v>3210</v>
      </c>
      <c r="S3133" s="29" t="s">
        <v>3098</v>
      </c>
      <c r="T3133" s="29"/>
      <c r="U3133" s="30">
        <v>36350</v>
      </c>
      <c r="V3133" s="30">
        <v>36350</v>
      </c>
      <c r="W3133" s="30">
        <v>36350</v>
      </c>
      <c r="X3133" s="30">
        <v>36350</v>
      </c>
      <c r="Y3133" s="30">
        <v>36350</v>
      </c>
      <c r="Z3133" s="30">
        <v>36350</v>
      </c>
      <c r="AA3133" s="30">
        <v>36350</v>
      </c>
      <c r="AB3133" s="30">
        <v>36350</v>
      </c>
      <c r="AC3133" s="30">
        <v>36350</v>
      </c>
      <c r="AD3133" s="30">
        <v>36350</v>
      </c>
      <c r="AE3133" s="30">
        <v>36350</v>
      </c>
      <c r="AF3133" s="30">
        <v>36350</v>
      </c>
    </row>
    <row r="3134" spans="1:32" x14ac:dyDescent="0.45">
      <c r="A3134" s="29" t="s">
        <v>753</v>
      </c>
      <c r="B3134" s="29" t="s">
        <v>754</v>
      </c>
      <c r="C3134" s="29" t="s">
        <v>3299</v>
      </c>
      <c r="D3134" s="29" t="s">
        <v>3300</v>
      </c>
      <c r="E3134" s="29" t="s">
        <v>3301</v>
      </c>
      <c r="F3134" s="29" t="s">
        <v>3302</v>
      </c>
      <c r="G3134" s="29" t="s">
        <v>3233</v>
      </c>
      <c r="H3134" s="29" t="s">
        <v>3234</v>
      </c>
      <c r="I3134" s="29" t="s">
        <v>3275</v>
      </c>
      <c r="J3134" s="29" t="s">
        <v>3276</v>
      </c>
      <c r="K3134" s="29" t="s">
        <v>3282</v>
      </c>
      <c r="L3134" s="29" t="s">
        <v>3112</v>
      </c>
      <c r="M3134" s="29" t="s">
        <v>3283</v>
      </c>
      <c r="N3134" s="29" t="s">
        <v>3284</v>
      </c>
      <c r="O3134" s="29" t="s">
        <v>3376</v>
      </c>
      <c r="P3134" s="29" t="s">
        <v>3377</v>
      </c>
      <c r="Q3134" s="29" t="s">
        <v>3209</v>
      </c>
      <c r="R3134" s="29" t="s">
        <v>3210</v>
      </c>
      <c r="S3134" s="29" t="s">
        <v>3098</v>
      </c>
      <c r="T3134" s="29"/>
      <c r="U3134" s="30">
        <v>44200</v>
      </c>
      <c r="V3134" s="30">
        <v>44200</v>
      </c>
      <c r="W3134" s="30">
        <v>44200</v>
      </c>
      <c r="X3134" s="30">
        <v>44200</v>
      </c>
      <c r="Y3134" s="30">
        <v>44200</v>
      </c>
      <c r="Z3134" s="30">
        <v>44200</v>
      </c>
      <c r="AA3134" s="30">
        <v>44200</v>
      </c>
      <c r="AB3134" s="30">
        <v>44200</v>
      </c>
      <c r="AC3134" s="30">
        <v>44200</v>
      </c>
      <c r="AD3134" s="30">
        <v>44200</v>
      </c>
      <c r="AE3134" s="30">
        <v>44200</v>
      </c>
      <c r="AF3134" s="30">
        <v>44200</v>
      </c>
    </row>
    <row r="3135" spans="1:32" x14ac:dyDescent="0.45">
      <c r="A3135" s="29" t="s">
        <v>702</v>
      </c>
      <c r="B3135" s="29" t="s">
        <v>703</v>
      </c>
      <c r="C3135" s="29" t="s">
        <v>3641</v>
      </c>
      <c r="D3135" s="29" t="s">
        <v>3642</v>
      </c>
      <c r="E3135" s="29" t="s">
        <v>3643</v>
      </c>
      <c r="F3135" s="29" t="s">
        <v>3644</v>
      </c>
      <c r="G3135" s="29" t="s">
        <v>3200</v>
      </c>
      <c r="H3135" s="29" t="s">
        <v>3201</v>
      </c>
      <c r="I3135" s="29" t="s">
        <v>3226</v>
      </c>
      <c r="J3135" s="29" t="s">
        <v>3227</v>
      </c>
      <c r="K3135" s="29" t="s">
        <v>3802</v>
      </c>
      <c r="L3135" s="29" t="s">
        <v>3803</v>
      </c>
      <c r="M3135" s="29" t="s">
        <v>3804</v>
      </c>
      <c r="N3135" s="29" t="s">
        <v>3805</v>
      </c>
      <c r="O3135" s="29" t="s">
        <v>3898</v>
      </c>
      <c r="P3135" s="29" t="s">
        <v>3899</v>
      </c>
      <c r="Q3135" s="29" t="s">
        <v>3900</v>
      </c>
      <c r="R3135" s="29" t="s">
        <v>3901</v>
      </c>
      <c r="S3135" s="29" t="s">
        <v>3098</v>
      </c>
      <c r="T3135" s="29"/>
      <c r="U3135" s="30">
        <v>0</v>
      </c>
      <c r="V3135" s="30">
        <v>0</v>
      </c>
      <c r="W3135" s="30">
        <v>0</v>
      </c>
      <c r="X3135" s="30">
        <v>0</v>
      </c>
      <c r="Y3135" s="30">
        <v>0</v>
      </c>
      <c r="Z3135" s="30">
        <v>0</v>
      </c>
      <c r="AA3135" s="30">
        <v>0</v>
      </c>
      <c r="AB3135" s="30">
        <v>0</v>
      </c>
      <c r="AC3135" s="30">
        <v>0</v>
      </c>
      <c r="AD3135" s="30">
        <v>0</v>
      </c>
      <c r="AE3135" s="30">
        <v>0</v>
      </c>
      <c r="AF3135" s="30">
        <v>494538000</v>
      </c>
    </row>
    <row r="3136" spans="1:32" x14ac:dyDescent="0.45">
      <c r="A3136" s="29" t="s">
        <v>702</v>
      </c>
      <c r="B3136" s="29" t="s">
        <v>703</v>
      </c>
      <c r="C3136" s="29" t="s">
        <v>3641</v>
      </c>
      <c r="D3136" s="29" t="s">
        <v>3642</v>
      </c>
      <c r="E3136" s="29" t="s">
        <v>3643</v>
      </c>
      <c r="F3136" s="29" t="s">
        <v>3644</v>
      </c>
      <c r="G3136" s="29" t="s">
        <v>3200</v>
      </c>
      <c r="H3136" s="29" t="s">
        <v>3201</v>
      </c>
      <c r="I3136" s="29" t="s">
        <v>3226</v>
      </c>
      <c r="J3136" s="29" t="s">
        <v>3227</v>
      </c>
      <c r="K3136" s="29" t="s">
        <v>3902</v>
      </c>
      <c r="L3136" s="29" t="s">
        <v>3903</v>
      </c>
      <c r="M3136" s="29" t="s">
        <v>3904</v>
      </c>
      <c r="N3136" s="29" t="s">
        <v>3903</v>
      </c>
      <c r="O3136" s="29" t="s">
        <v>3905</v>
      </c>
      <c r="P3136" s="29" t="s">
        <v>3903</v>
      </c>
      <c r="Q3136" s="29" t="s">
        <v>3900</v>
      </c>
      <c r="R3136" s="29" t="s">
        <v>3901</v>
      </c>
      <c r="S3136" s="29" t="s">
        <v>3098</v>
      </c>
      <c r="T3136" s="29"/>
      <c r="U3136" s="30">
        <v>0</v>
      </c>
      <c r="V3136" s="30">
        <v>0</v>
      </c>
      <c r="W3136" s="30">
        <v>0</v>
      </c>
      <c r="X3136" s="30">
        <v>0</v>
      </c>
      <c r="Y3136" s="30">
        <v>0</v>
      </c>
      <c r="Z3136" s="30">
        <v>0</v>
      </c>
      <c r="AA3136" s="30">
        <v>0</v>
      </c>
      <c r="AB3136" s="30">
        <v>0</v>
      </c>
      <c r="AC3136" s="30">
        <v>0</v>
      </c>
      <c r="AD3136" s="30">
        <v>0</v>
      </c>
      <c r="AE3136" s="30">
        <v>0</v>
      </c>
      <c r="AF3136" s="30">
        <v>0</v>
      </c>
    </row>
    <row r="3137" spans="1:32" x14ac:dyDescent="0.45">
      <c r="A3137" s="29" t="s">
        <v>702</v>
      </c>
      <c r="B3137" s="29" t="s">
        <v>703</v>
      </c>
      <c r="C3137" s="29" t="s">
        <v>3299</v>
      </c>
      <c r="D3137" s="29" t="s">
        <v>3300</v>
      </c>
      <c r="E3137" s="29" t="s">
        <v>3538</v>
      </c>
      <c r="F3137" s="29" t="s">
        <v>3539</v>
      </c>
      <c r="G3137" s="29" t="s">
        <v>3233</v>
      </c>
      <c r="H3137" s="29" t="s">
        <v>3234</v>
      </c>
      <c r="I3137" s="29" t="s">
        <v>3275</v>
      </c>
      <c r="J3137" s="29" t="s">
        <v>3276</v>
      </c>
      <c r="K3137" s="29" t="s">
        <v>3282</v>
      </c>
      <c r="L3137" s="29" t="s">
        <v>3112</v>
      </c>
      <c r="M3137" s="29" t="s">
        <v>3283</v>
      </c>
      <c r="N3137" s="29" t="s">
        <v>3284</v>
      </c>
      <c r="O3137" s="29" t="s">
        <v>3529</v>
      </c>
      <c r="P3137" s="29" t="s">
        <v>3530</v>
      </c>
      <c r="Q3137" s="29" t="s">
        <v>3209</v>
      </c>
      <c r="R3137" s="29" t="s">
        <v>3098</v>
      </c>
      <c r="S3137" s="29" t="s">
        <v>3098</v>
      </c>
      <c r="T3137" s="29"/>
      <c r="U3137" s="30">
        <v>0</v>
      </c>
      <c r="V3137" s="30">
        <v>0</v>
      </c>
      <c r="W3137" s="30">
        <v>0</v>
      </c>
      <c r="X3137" s="30">
        <v>0</v>
      </c>
      <c r="Y3137" s="30">
        <v>0</v>
      </c>
      <c r="Z3137" s="30">
        <v>56000</v>
      </c>
      <c r="AA3137" s="30">
        <v>56000</v>
      </c>
      <c r="AB3137" s="30">
        <v>56000</v>
      </c>
      <c r="AC3137" s="30">
        <v>56000</v>
      </c>
      <c r="AD3137" s="30">
        <v>56000</v>
      </c>
      <c r="AE3137" s="30">
        <v>56000</v>
      </c>
      <c r="AF3137" s="30">
        <v>56000</v>
      </c>
    </row>
    <row r="3138" spans="1:32" x14ac:dyDescent="0.45">
      <c r="A3138" s="29" t="s">
        <v>702</v>
      </c>
      <c r="B3138" s="29" t="s">
        <v>703</v>
      </c>
      <c r="C3138" s="29" t="s">
        <v>3299</v>
      </c>
      <c r="D3138" s="29" t="s">
        <v>3300</v>
      </c>
      <c r="E3138" s="29" t="s">
        <v>3538</v>
      </c>
      <c r="F3138" s="29" t="s">
        <v>3539</v>
      </c>
      <c r="G3138" s="29" t="s">
        <v>3233</v>
      </c>
      <c r="H3138" s="29" t="s">
        <v>3234</v>
      </c>
      <c r="I3138" s="29" t="s">
        <v>3275</v>
      </c>
      <c r="J3138" s="29" t="s">
        <v>3276</v>
      </c>
      <c r="K3138" s="29" t="s">
        <v>3287</v>
      </c>
      <c r="L3138" s="29" t="s">
        <v>3101</v>
      </c>
      <c r="M3138" s="29" t="s">
        <v>3316</v>
      </c>
      <c r="N3138" s="29" t="s">
        <v>3317</v>
      </c>
      <c r="O3138" s="29" t="s">
        <v>3452</v>
      </c>
      <c r="P3138" s="29" t="s">
        <v>3453</v>
      </c>
      <c r="Q3138" s="29" t="s">
        <v>3209</v>
      </c>
      <c r="R3138" s="29" t="s">
        <v>3098</v>
      </c>
      <c r="S3138" s="29" t="s">
        <v>3098</v>
      </c>
      <c r="T3138" s="29"/>
      <c r="U3138" s="30">
        <v>0</v>
      </c>
      <c r="V3138" s="30">
        <v>0</v>
      </c>
      <c r="W3138" s="30">
        <v>0</v>
      </c>
      <c r="X3138" s="30">
        <v>0</v>
      </c>
      <c r="Y3138" s="30">
        <v>46580</v>
      </c>
      <c r="Z3138" s="30">
        <v>152000</v>
      </c>
      <c r="AA3138" s="30">
        <v>152000</v>
      </c>
      <c r="AB3138" s="30">
        <v>152000</v>
      </c>
      <c r="AC3138" s="30">
        <v>152000</v>
      </c>
      <c r="AD3138" s="30">
        <v>152000</v>
      </c>
      <c r="AE3138" s="30">
        <v>152000</v>
      </c>
      <c r="AF3138" s="30">
        <v>152000</v>
      </c>
    </row>
    <row r="3139" spans="1:32" x14ac:dyDescent="0.45">
      <c r="A3139" s="29" t="s">
        <v>702</v>
      </c>
      <c r="B3139" s="29" t="s">
        <v>703</v>
      </c>
      <c r="C3139" s="29" t="s">
        <v>3299</v>
      </c>
      <c r="D3139" s="29" t="s">
        <v>3300</v>
      </c>
      <c r="E3139" s="29" t="s">
        <v>3538</v>
      </c>
      <c r="F3139" s="29" t="s">
        <v>3539</v>
      </c>
      <c r="G3139" s="29" t="s">
        <v>3233</v>
      </c>
      <c r="H3139" s="29" t="s">
        <v>3234</v>
      </c>
      <c r="I3139" s="29" t="s">
        <v>3275</v>
      </c>
      <c r="J3139" s="29" t="s">
        <v>3276</v>
      </c>
      <c r="K3139" s="29" t="s">
        <v>3287</v>
      </c>
      <c r="L3139" s="29" t="s">
        <v>3101</v>
      </c>
      <c r="M3139" s="29" t="s">
        <v>3316</v>
      </c>
      <c r="N3139" s="29" t="s">
        <v>3317</v>
      </c>
      <c r="O3139" s="29" t="s">
        <v>3454</v>
      </c>
      <c r="P3139" s="29" t="s">
        <v>3455</v>
      </c>
      <c r="Q3139" s="29" t="s">
        <v>3249</v>
      </c>
      <c r="R3139" s="29" t="s">
        <v>3098</v>
      </c>
      <c r="S3139" s="29" t="s">
        <v>3098</v>
      </c>
      <c r="T3139" s="29"/>
      <c r="U3139" s="30">
        <v>0</v>
      </c>
      <c r="V3139" s="30">
        <v>0</v>
      </c>
      <c r="W3139" s="30">
        <v>0</v>
      </c>
      <c r="X3139" s="30">
        <v>0</v>
      </c>
      <c r="Y3139" s="30">
        <v>1924</v>
      </c>
      <c r="Z3139" s="30">
        <v>1924</v>
      </c>
      <c r="AA3139" s="30">
        <v>1924</v>
      </c>
      <c r="AB3139" s="30">
        <v>1924</v>
      </c>
      <c r="AC3139" s="30">
        <v>1924</v>
      </c>
      <c r="AD3139" s="30">
        <v>1924</v>
      </c>
      <c r="AE3139" s="30">
        <v>1924</v>
      </c>
      <c r="AF3139" s="30">
        <v>1924</v>
      </c>
    </row>
    <row r="3140" spans="1:32" x14ac:dyDescent="0.45">
      <c r="A3140" s="29" t="s">
        <v>562</v>
      </c>
      <c r="B3140" s="29" t="s">
        <v>563</v>
      </c>
      <c r="C3140" s="29" t="s">
        <v>3299</v>
      </c>
      <c r="D3140" s="29" t="s">
        <v>3300</v>
      </c>
      <c r="E3140" s="29" t="s">
        <v>3320</v>
      </c>
      <c r="F3140" s="29" t="s">
        <v>3321</v>
      </c>
      <c r="G3140" s="29" t="s">
        <v>3200</v>
      </c>
      <c r="H3140" s="29" t="s">
        <v>3201</v>
      </c>
      <c r="I3140" s="29" t="s">
        <v>3202</v>
      </c>
      <c r="J3140" s="29" t="s">
        <v>3203</v>
      </c>
      <c r="K3140" s="29" t="s">
        <v>3204</v>
      </c>
      <c r="L3140" s="29" t="s">
        <v>3109</v>
      </c>
      <c r="M3140" s="29" t="s">
        <v>3205</v>
      </c>
      <c r="N3140" s="29" t="s">
        <v>3206</v>
      </c>
      <c r="O3140" s="29" t="s">
        <v>3214</v>
      </c>
      <c r="P3140" s="29" t="s">
        <v>3215</v>
      </c>
      <c r="Q3140" s="29" t="s">
        <v>3209</v>
      </c>
      <c r="R3140" s="29" t="s">
        <v>3210</v>
      </c>
      <c r="S3140" s="29" t="s">
        <v>3098</v>
      </c>
      <c r="T3140" s="29"/>
      <c r="U3140" s="30">
        <v>0</v>
      </c>
      <c r="V3140" s="30">
        <v>0</v>
      </c>
      <c r="W3140" s="30">
        <v>50</v>
      </c>
      <c r="X3140" s="30">
        <v>0</v>
      </c>
      <c r="Y3140" s="30">
        <v>0</v>
      </c>
      <c r="Z3140" s="30">
        <v>0</v>
      </c>
      <c r="AA3140" s="30">
        <v>0</v>
      </c>
      <c r="AB3140" s="30">
        <v>0</v>
      </c>
      <c r="AC3140" s="30">
        <v>0</v>
      </c>
      <c r="AD3140" s="30">
        <v>0</v>
      </c>
      <c r="AE3140" s="30">
        <v>0</v>
      </c>
      <c r="AF3140" s="30">
        <v>0</v>
      </c>
    </row>
    <row r="3141" spans="1:32" x14ac:dyDescent="0.45">
      <c r="A3141" s="29" t="s">
        <v>562</v>
      </c>
      <c r="B3141" s="29" t="s">
        <v>563</v>
      </c>
      <c r="C3141" s="29" t="s">
        <v>3299</v>
      </c>
      <c r="D3141" s="29" t="s">
        <v>3300</v>
      </c>
      <c r="E3141" s="29" t="s">
        <v>3320</v>
      </c>
      <c r="F3141" s="29" t="s">
        <v>3321</v>
      </c>
      <c r="G3141" s="29" t="s">
        <v>3200</v>
      </c>
      <c r="H3141" s="29" t="s">
        <v>3201</v>
      </c>
      <c r="I3141" s="29" t="s">
        <v>3202</v>
      </c>
      <c r="J3141" s="29" t="s">
        <v>3203</v>
      </c>
      <c r="K3141" s="29" t="s">
        <v>3221</v>
      </c>
      <c r="L3141" s="29" t="s">
        <v>3113</v>
      </c>
      <c r="M3141" s="29" t="s">
        <v>3303</v>
      </c>
      <c r="N3141" s="29" t="s">
        <v>3304</v>
      </c>
      <c r="O3141" s="29" t="s">
        <v>3305</v>
      </c>
      <c r="P3141" s="29" t="s">
        <v>3306</v>
      </c>
      <c r="Q3141" s="29" t="s">
        <v>3209</v>
      </c>
      <c r="R3141" s="29" t="s">
        <v>3210</v>
      </c>
      <c r="S3141" s="29" t="s">
        <v>3098</v>
      </c>
      <c r="T3141" s="29"/>
      <c r="U3141" s="30">
        <v>45613</v>
      </c>
      <c r="V3141" s="30">
        <v>40611</v>
      </c>
      <c r="W3141" s="30">
        <v>45346</v>
      </c>
      <c r="X3141" s="30">
        <v>51659</v>
      </c>
      <c r="Y3141" s="30">
        <v>49531</v>
      </c>
      <c r="Z3141" s="30">
        <v>41407</v>
      </c>
      <c r="AA3141" s="30">
        <v>47094</v>
      </c>
      <c r="AB3141" s="30">
        <v>42330</v>
      </c>
      <c r="AC3141" s="30">
        <v>37218</v>
      </c>
      <c r="AD3141" s="30">
        <v>39850</v>
      </c>
      <c r="AE3141" s="30">
        <v>41805</v>
      </c>
      <c r="AF3141" s="30">
        <v>36128</v>
      </c>
    </row>
    <row r="3142" spans="1:32" x14ac:dyDescent="0.45">
      <c r="A3142" s="29" t="s">
        <v>562</v>
      </c>
      <c r="B3142" s="29" t="s">
        <v>563</v>
      </c>
      <c r="C3142" s="29" t="s">
        <v>3299</v>
      </c>
      <c r="D3142" s="29" t="s">
        <v>3300</v>
      </c>
      <c r="E3142" s="29" t="s">
        <v>3320</v>
      </c>
      <c r="F3142" s="29" t="s">
        <v>3321</v>
      </c>
      <c r="G3142" s="29" t="s">
        <v>3200</v>
      </c>
      <c r="H3142" s="29" t="s">
        <v>3201</v>
      </c>
      <c r="I3142" s="29" t="s">
        <v>3226</v>
      </c>
      <c r="J3142" s="29" t="s">
        <v>3227</v>
      </c>
      <c r="K3142" s="29" t="s">
        <v>3228</v>
      </c>
      <c r="L3142" s="29" t="s">
        <v>3111</v>
      </c>
      <c r="M3142" s="29" t="s">
        <v>3229</v>
      </c>
      <c r="N3142" s="29" t="s">
        <v>3230</v>
      </c>
      <c r="O3142" s="29" t="s">
        <v>3231</v>
      </c>
      <c r="P3142" s="29" t="s">
        <v>3232</v>
      </c>
      <c r="Q3142" s="29" t="s">
        <v>3209</v>
      </c>
      <c r="R3142" s="29" t="s">
        <v>3210</v>
      </c>
      <c r="S3142" s="29" t="s">
        <v>3098</v>
      </c>
      <c r="T3142" s="29"/>
      <c r="U3142" s="30">
        <v>0</v>
      </c>
      <c r="V3142" s="30">
        <v>0</v>
      </c>
      <c r="W3142" s="30">
        <v>0</v>
      </c>
      <c r="X3142" s="30">
        <v>0</v>
      </c>
      <c r="Y3142" s="30">
        <v>0</v>
      </c>
      <c r="Z3142" s="30">
        <v>360</v>
      </c>
      <c r="AA3142" s="30">
        <v>0</v>
      </c>
      <c r="AB3142" s="30">
        <v>0</v>
      </c>
      <c r="AC3142" s="30">
        <v>0</v>
      </c>
      <c r="AD3142" s="30">
        <v>0</v>
      </c>
      <c r="AE3142" s="30">
        <v>0</v>
      </c>
      <c r="AF3142" s="30">
        <v>240</v>
      </c>
    </row>
    <row r="3143" spans="1:32" x14ac:dyDescent="0.45">
      <c r="A3143" s="29" t="s">
        <v>562</v>
      </c>
      <c r="B3143" s="29" t="s">
        <v>563</v>
      </c>
      <c r="C3143" s="29" t="s">
        <v>3299</v>
      </c>
      <c r="D3143" s="29" t="s">
        <v>3300</v>
      </c>
      <c r="E3143" s="29" t="s">
        <v>3320</v>
      </c>
      <c r="F3143" s="29" t="s">
        <v>3321</v>
      </c>
      <c r="G3143" s="29" t="s">
        <v>3200</v>
      </c>
      <c r="H3143" s="29" t="s">
        <v>3201</v>
      </c>
      <c r="I3143" s="29" t="s">
        <v>3226</v>
      </c>
      <c r="J3143" s="29" t="s">
        <v>3227</v>
      </c>
      <c r="K3143" s="29" t="s">
        <v>3228</v>
      </c>
      <c r="L3143" s="29" t="s">
        <v>3111</v>
      </c>
      <c r="M3143" s="29" t="s">
        <v>3295</v>
      </c>
      <c r="N3143" s="29" t="s">
        <v>3296</v>
      </c>
      <c r="O3143" s="29" t="s">
        <v>3297</v>
      </c>
      <c r="P3143" s="29" t="s">
        <v>3298</v>
      </c>
      <c r="Q3143" s="29" t="s">
        <v>3209</v>
      </c>
      <c r="R3143" s="29" t="s">
        <v>3210</v>
      </c>
      <c r="S3143" s="29" t="s">
        <v>3098</v>
      </c>
      <c r="T3143" s="29"/>
      <c r="U3143" s="30">
        <v>0</v>
      </c>
      <c r="V3143" s="30">
        <v>0</v>
      </c>
      <c r="W3143" s="30">
        <v>0</v>
      </c>
      <c r="X3143" s="30">
        <v>0</v>
      </c>
      <c r="Y3143" s="30">
        <v>0</v>
      </c>
      <c r="Z3143" s="30">
        <v>0</v>
      </c>
      <c r="AA3143" s="30">
        <v>0</v>
      </c>
      <c r="AB3143" s="30">
        <v>0</v>
      </c>
      <c r="AC3143" s="30">
        <v>0</v>
      </c>
      <c r="AD3143" s="30">
        <v>0</v>
      </c>
      <c r="AE3143" s="30">
        <v>0</v>
      </c>
      <c r="AF3143" s="30">
        <v>0</v>
      </c>
    </row>
    <row r="3144" spans="1:32" x14ac:dyDescent="0.45">
      <c r="A3144" s="29" t="s">
        <v>562</v>
      </c>
      <c r="B3144" s="29" t="s">
        <v>563</v>
      </c>
      <c r="C3144" s="29" t="s">
        <v>3299</v>
      </c>
      <c r="D3144" s="29" t="s">
        <v>3300</v>
      </c>
      <c r="E3144" s="29" t="s">
        <v>3320</v>
      </c>
      <c r="F3144" s="29" t="s">
        <v>3321</v>
      </c>
      <c r="G3144" s="29" t="s">
        <v>3233</v>
      </c>
      <c r="H3144" s="29" t="s">
        <v>3234</v>
      </c>
      <c r="I3144" s="29" t="s">
        <v>3235</v>
      </c>
      <c r="J3144" s="29" t="s">
        <v>3236</v>
      </c>
      <c r="K3144" s="29" t="s">
        <v>3237</v>
      </c>
      <c r="L3144" s="29" t="s">
        <v>3107</v>
      </c>
      <c r="M3144" s="29" t="s">
        <v>3419</v>
      </c>
      <c r="N3144" s="29" t="s">
        <v>3420</v>
      </c>
      <c r="O3144" s="29" t="s">
        <v>3421</v>
      </c>
      <c r="P3144" s="29" t="s">
        <v>3420</v>
      </c>
      <c r="Q3144" s="29" t="s">
        <v>3209</v>
      </c>
      <c r="R3144" s="29" t="s">
        <v>3210</v>
      </c>
      <c r="S3144" s="29" t="s">
        <v>3098</v>
      </c>
      <c r="T3144" s="29"/>
      <c r="U3144" s="30">
        <v>0</v>
      </c>
      <c r="V3144" s="30">
        <v>0</v>
      </c>
      <c r="W3144" s="30">
        <v>0</v>
      </c>
      <c r="X3144" s="30">
        <v>0</v>
      </c>
      <c r="Y3144" s="30">
        <v>0</v>
      </c>
      <c r="Z3144" s="30">
        <v>0</v>
      </c>
      <c r="AA3144" s="30">
        <v>39</v>
      </c>
      <c r="AB3144" s="30">
        <v>0</v>
      </c>
      <c r="AC3144" s="30">
        <v>0</v>
      </c>
      <c r="AD3144" s="30">
        <v>0</v>
      </c>
      <c r="AE3144" s="30">
        <v>0</v>
      </c>
      <c r="AF3144" s="30">
        <v>0</v>
      </c>
    </row>
    <row r="3145" spans="1:32" x14ac:dyDescent="0.45">
      <c r="A3145" s="29" t="s">
        <v>562</v>
      </c>
      <c r="B3145" s="29" t="s">
        <v>563</v>
      </c>
      <c r="C3145" s="29" t="s">
        <v>3299</v>
      </c>
      <c r="D3145" s="29" t="s">
        <v>3300</v>
      </c>
      <c r="E3145" s="29" t="s">
        <v>3320</v>
      </c>
      <c r="F3145" s="29" t="s">
        <v>3321</v>
      </c>
      <c r="G3145" s="29" t="s">
        <v>3233</v>
      </c>
      <c r="H3145" s="29" t="s">
        <v>3234</v>
      </c>
      <c r="I3145" s="29" t="s">
        <v>3242</v>
      </c>
      <c r="J3145" s="29" t="s">
        <v>3243</v>
      </c>
      <c r="K3145" s="29" t="s">
        <v>3735</v>
      </c>
      <c r="L3145" s="29" t="s">
        <v>3736</v>
      </c>
      <c r="M3145" s="29" t="s">
        <v>3737</v>
      </c>
      <c r="N3145" s="29" t="s">
        <v>3736</v>
      </c>
      <c r="O3145" s="29" t="s">
        <v>3738</v>
      </c>
      <c r="P3145" s="29" t="s">
        <v>3739</v>
      </c>
      <c r="Q3145" s="29" t="s">
        <v>3209</v>
      </c>
      <c r="R3145" s="29" t="s">
        <v>3210</v>
      </c>
      <c r="S3145" s="29" t="s">
        <v>3098</v>
      </c>
      <c r="T3145" s="29"/>
      <c r="U3145" s="30">
        <v>41360</v>
      </c>
      <c r="V3145" s="30">
        <v>41360</v>
      </c>
      <c r="W3145" s="30">
        <v>41360</v>
      </c>
      <c r="X3145" s="30">
        <v>41360</v>
      </c>
      <c r="Y3145" s="30">
        <v>41360</v>
      </c>
      <c r="Z3145" s="30">
        <v>41360</v>
      </c>
      <c r="AA3145" s="30">
        <v>41360</v>
      </c>
      <c r="AB3145" s="30">
        <v>41360</v>
      </c>
      <c r="AC3145" s="30">
        <v>41360</v>
      </c>
      <c r="AD3145" s="30">
        <v>41360</v>
      </c>
      <c r="AE3145" s="30">
        <v>41360</v>
      </c>
      <c r="AF3145" s="30">
        <v>41360</v>
      </c>
    </row>
    <row r="3146" spans="1:32" x14ac:dyDescent="0.45">
      <c r="A3146" s="29" t="s">
        <v>562</v>
      </c>
      <c r="B3146" s="29" t="s">
        <v>563</v>
      </c>
      <c r="C3146" s="29" t="s">
        <v>3299</v>
      </c>
      <c r="D3146" s="29" t="s">
        <v>3300</v>
      </c>
      <c r="E3146" s="29" t="s">
        <v>3320</v>
      </c>
      <c r="F3146" s="29" t="s">
        <v>3321</v>
      </c>
      <c r="G3146" s="29" t="s">
        <v>3233</v>
      </c>
      <c r="H3146" s="29" t="s">
        <v>3234</v>
      </c>
      <c r="I3146" s="29" t="s">
        <v>3262</v>
      </c>
      <c r="J3146" s="29" t="s">
        <v>3263</v>
      </c>
      <c r="K3146" s="29" t="s">
        <v>3264</v>
      </c>
      <c r="L3146" s="29" t="s">
        <v>3103</v>
      </c>
      <c r="M3146" s="29" t="s">
        <v>3265</v>
      </c>
      <c r="N3146" s="29" t="s">
        <v>3266</v>
      </c>
      <c r="O3146" s="29" t="s">
        <v>3267</v>
      </c>
      <c r="P3146" s="29" t="s">
        <v>3268</v>
      </c>
      <c r="Q3146" s="29" t="s">
        <v>3209</v>
      </c>
      <c r="R3146" s="29" t="s">
        <v>3210</v>
      </c>
      <c r="S3146" s="29" t="s">
        <v>3098</v>
      </c>
      <c r="T3146" s="29"/>
      <c r="U3146" s="30">
        <v>12000</v>
      </c>
      <c r="V3146" s="30">
        <v>12000</v>
      </c>
      <c r="W3146" s="30">
        <v>12000</v>
      </c>
      <c r="X3146" s="30">
        <v>12000</v>
      </c>
      <c r="Y3146" s="30">
        <v>12000</v>
      </c>
      <c r="Z3146" s="30">
        <v>12000</v>
      </c>
      <c r="AA3146" s="30">
        <v>12000</v>
      </c>
      <c r="AB3146" s="30">
        <v>12000</v>
      </c>
      <c r="AC3146" s="30">
        <v>12000</v>
      </c>
      <c r="AD3146" s="30">
        <v>12000</v>
      </c>
      <c r="AE3146" s="30">
        <v>12000</v>
      </c>
      <c r="AF3146" s="30">
        <v>12000</v>
      </c>
    </row>
    <row r="3147" spans="1:32" x14ac:dyDescent="0.45">
      <c r="A3147" s="29" t="s">
        <v>562</v>
      </c>
      <c r="B3147" s="29" t="s">
        <v>563</v>
      </c>
      <c r="C3147" s="29" t="s">
        <v>3299</v>
      </c>
      <c r="D3147" s="29" t="s">
        <v>3300</v>
      </c>
      <c r="E3147" s="29" t="s">
        <v>3320</v>
      </c>
      <c r="F3147" s="29" t="s">
        <v>3321</v>
      </c>
      <c r="G3147" s="29" t="s">
        <v>3233</v>
      </c>
      <c r="H3147" s="29" t="s">
        <v>3234</v>
      </c>
      <c r="I3147" s="29" t="s">
        <v>3262</v>
      </c>
      <c r="J3147" s="29" t="s">
        <v>3263</v>
      </c>
      <c r="K3147" s="29" t="s">
        <v>3264</v>
      </c>
      <c r="L3147" s="29" t="s">
        <v>3103</v>
      </c>
      <c r="M3147" s="29" t="s">
        <v>3265</v>
      </c>
      <c r="N3147" s="29" t="s">
        <v>3266</v>
      </c>
      <c r="O3147" s="29" t="s">
        <v>3269</v>
      </c>
      <c r="P3147" s="29" t="s">
        <v>3270</v>
      </c>
      <c r="Q3147" s="29" t="s">
        <v>3209</v>
      </c>
      <c r="R3147" s="29" t="s">
        <v>3210</v>
      </c>
      <c r="S3147" s="29" t="s">
        <v>3098</v>
      </c>
      <c r="T3147" s="29"/>
      <c r="U3147" s="30">
        <v>0</v>
      </c>
      <c r="V3147" s="30">
        <v>78</v>
      </c>
      <c r="W3147" s="30">
        <v>0</v>
      </c>
      <c r="X3147" s="30">
        <v>88</v>
      </c>
      <c r="Y3147" s="30">
        <v>0</v>
      </c>
      <c r="Z3147" s="30">
        <v>39</v>
      </c>
      <c r="AA3147" s="30">
        <v>0</v>
      </c>
      <c r="AB3147" s="30">
        <v>78</v>
      </c>
      <c r="AC3147" s="30">
        <v>39</v>
      </c>
      <c r="AD3147" s="30">
        <v>39</v>
      </c>
      <c r="AE3147" s="30">
        <v>98</v>
      </c>
      <c r="AF3147" s="30">
        <v>39</v>
      </c>
    </row>
    <row r="3148" spans="1:32" x14ac:dyDescent="0.45">
      <c r="A3148" s="29" t="s">
        <v>562</v>
      </c>
      <c r="B3148" s="29" t="s">
        <v>563</v>
      </c>
      <c r="C3148" s="29" t="s">
        <v>3299</v>
      </c>
      <c r="D3148" s="29" t="s">
        <v>3300</v>
      </c>
      <c r="E3148" s="29" t="s">
        <v>3320</v>
      </c>
      <c r="F3148" s="29" t="s">
        <v>3321</v>
      </c>
      <c r="G3148" s="29" t="s">
        <v>3233</v>
      </c>
      <c r="H3148" s="29" t="s">
        <v>3234</v>
      </c>
      <c r="I3148" s="29" t="s">
        <v>3262</v>
      </c>
      <c r="J3148" s="29" t="s">
        <v>3263</v>
      </c>
      <c r="K3148" s="29" t="s">
        <v>3264</v>
      </c>
      <c r="L3148" s="29" t="s">
        <v>3103</v>
      </c>
      <c r="M3148" s="29" t="s">
        <v>3265</v>
      </c>
      <c r="N3148" s="29" t="s">
        <v>3266</v>
      </c>
      <c r="O3148" s="29" t="s">
        <v>3271</v>
      </c>
      <c r="P3148" s="29" t="s">
        <v>3272</v>
      </c>
      <c r="Q3148" s="29" t="s">
        <v>3209</v>
      </c>
      <c r="R3148" s="29" t="s">
        <v>3210</v>
      </c>
      <c r="S3148" s="29" t="s">
        <v>3098</v>
      </c>
      <c r="T3148" s="29"/>
      <c r="U3148" s="30">
        <v>696</v>
      </c>
      <c r="V3148" s="30">
        <v>2088</v>
      </c>
      <c r="W3148" s="30">
        <v>841</v>
      </c>
      <c r="X3148" s="30">
        <v>594</v>
      </c>
      <c r="Y3148" s="30">
        <v>623</v>
      </c>
      <c r="Z3148" s="30">
        <v>768</v>
      </c>
      <c r="AA3148" s="30">
        <v>681</v>
      </c>
      <c r="AB3148" s="30">
        <v>733</v>
      </c>
      <c r="AC3148" s="30">
        <v>580</v>
      </c>
      <c r="AD3148" s="30">
        <v>696</v>
      </c>
      <c r="AE3148" s="30">
        <v>1000</v>
      </c>
      <c r="AF3148" s="30">
        <v>435</v>
      </c>
    </row>
    <row r="3149" spans="1:32" x14ac:dyDescent="0.45">
      <c r="A3149" s="29" t="s">
        <v>562</v>
      </c>
      <c r="B3149" s="29" t="s">
        <v>563</v>
      </c>
      <c r="C3149" s="29" t="s">
        <v>3299</v>
      </c>
      <c r="D3149" s="29" t="s">
        <v>3300</v>
      </c>
      <c r="E3149" s="29" t="s">
        <v>3320</v>
      </c>
      <c r="F3149" s="29" t="s">
        <v>3321</v>
      </c>
      <c r="G3149" s="29" t="s">
        <v>3233</v>
      </c>
      <c r="H3149" s="29" t="s">
        <v>3234</v>
      </c>
      <c r="I3149" s="29" t="s">
        <v>3262</v>
      </c>
      <c r="J3149" s="29" t="s">
        <v>3263</v>
      </c>
      <c r="K3149" s="29" t="s">
        <v>3264</v>
      </c>
      <c r="L3149" s="29" t="s">
        <v>3103</v>
      </c>
      <c r="M3149" s="29" t="s">
        <v>3265</v>
      </c>
      <c r="N3149" s="29" t="s">
        <v>3266</v>
      </c>
      <c r="O3149" s="29" t="s">
        <v>3273</v>
      </c>
      <c r="P3149" s="29" t="s">
        <v>3274</v>
      </c>
      <c r="Q3149" s="29" t="s">
        <v>3209</v>
      </c>
      <c r="R3149" s="29" t="s">
        <v>3210</v>
      </c>
      <c r="S3149" s="29" t="s">
        <v>3098</v>
      </c>
      <c r="T3149" s="29"/>
      <c r="U3149" s="30">
        <v>117</v>
      </c>
      <c r="V3149" s="30">
        <v>273</v>
      </c>
      <c r="W3149" s="30">
        <v>117</v>
      </c>
      <c r="X3149" s="30">
        <v>234</v>
      </c>
      <c r="Y3149" s="30">
        <v>351</v>
      </c>
      <c r="Z3149" s="30">
        <v>312</v>
      </c>
      <c r="AA3149" s="30">
        <v>195</v>
      </c>
      <c r="AB3149" s="30">
        <v>117</v>
      </c>
      <c r="AC3149" s="30">
        <v>273</v>
      </c>
      <c r="AD3149" s="30">
        <v>195</v>
      </c>
      <c r="AE3149" s="30">
        <v>429</v>
      </c>
      <c r="AF3149" s="30">
        <v>390</v>
      </c>
    </row>
    <row r="3150" spans="1:32" x14ac:dyDescent="0.45">
      <c r="A3150" s="29" t="s">
        <v>562</v>
      </c>
      <c r="B3150" s="29" t="s">
        <v>563</v>
      </c>
      <c r="C3150" s="29" t="s">
        <v>3299</v>
      </c>
      <c r="D3150" s="29" t="s">
        <v>3300</v>
      </c>
      <c r="E3150" s="29" t="s">
        <v>3320</v>
      </c>
      <c r="F3150" s="29" t="s">
        <v>3321</v>
      </c>
      <c r="G3150" s="29" t="s">
        <v>3233</v>
      </c>
      <c r="H3150" s="29" t="s">
        <v>3234</v>
      </c>
      <c r="I3150" s="29" t="s">
        <v>3262</v>
      </c>
      <c r="J3150" s="29" t="s">
        <v>3263</v>
      </c>
      <c r="K3150" s="29" t="s">
        <v>3264</v>
      </c>
      <c r="L3150" s="29" t="s">
        <v>3103</v>
      </c>
      <c r="M3150" s="29" t="s">
        <v>3265</v>
      </c>
      <c r="N3150" s="29" t="s">
        <v>3266</v>
      </c>
      <c r="O3150" s="29" t="s">
        <v>3372</v>
      </c>
      <c r="P3150" s="29" t="s">
        <v>3373</v>
      </c>
      <c r="Q3150" s="29" t="s">
        <v>3209</v>
      </c>
      <c r="R3150" s="29" t="s">
        <v>3210</v>
      </c>
      <c r="S3150" s="29" t="s">
        <v>3098</v>
      </c>
      <c r="T3150" s="29"/>
      <c r="U3150" s="30">
        <v>0</v>
      </c>
      <c r="V3150" s="30">
        <v>0</v>
      </c>
      <c r="W3150" s="30">
        <v>0</v>
      </c>
      <c r="X3150" s="30">
        <v>90</v>
      </c>
      <c r="Y3150" s="30">
        <v>0</v>
      </c>
      <c r="Z3150" s="30">
        <v>0</v>
      </c>
      <c r="AA3150" s="30">
        <v>58</v>
      </c>
      <c r="AB3150" s="30">
        <v>116</v>
      </c>
      <c r="AC3150" s="30">
        <v>0</v>
      </c>
      <c r="AD3150" s="30">
        <v>0</v>
      </c>
      <c r="AE3150" s="30">
        <v>217</v>
      </c>
      <c r="AF3150" s="30">
        <v>87</v>
      </c>
    </row>
    <row r="3151" spans="1:32" x14ac:dyDescent="0.45">
      <c r="A3151" s="29" t="s">
        <v>562</v>
      </c>
      <c r="B3151" s="29" t="s">
        <v>563</v>
      </c>
      <c r="C3151" s="29" t="s">
        <v>3299</v>
      </c>
      <c r="D3151" s="29" t="s">
        <v>3300</v>
      </c>
      <c r="E3151" s="29" t="s">
        <v>3320</v>
      </c>
      <c r="F3151" s="29" t="s">
        <v>3321</v>
      </c>
      <c r="G3151" s="29" t="s">
        <v>3233</v>
      </c>
      <c r="H3151" s="29" t="s">
        <v>3234</v>
      </c>
      <c r="I3151" s="29" t="s">
        <v>3275</v>
      </c>
      <c r="J3151" s="29" t="s">
        <v>3276</v>
      </c>
      <c r="K3151" s="29" t="s">
        <v>3277</v>
      </c>
      <c r="L3151" s="29" t="s">
        <v>3100</v>
      </c>
      <c r="M3151" s="29" t="s">
        <v>3312</v>
      </c>
      <c r="N3151" s="29" t="s">
        <v>3313</v>
      </c>
      <c r="O3151" s="29" t="s">
        <v>3314</v>
      </c>
      <c r="P3151" s="29" t="s">
        <v>3315</v>
      </c>
      <c r="Q3151" s="29" t="s">
        <v>3209</v>
      </c>
      <c r="R3151" s="29" t="s">
        <v>3210</v>
      </c>
      <c r="S3151" s="29" t="s">
        <v>3098</v>
      </c>
      <c r="T3151" s="29"/>
      <c r="U3151" s="30">
        <v>52000</v>
      </c>
      <c r="V3151" s="30">
        <v>52000</v>
      </c>
      <c r="W3151" s="30">
        <v>52000</v>
      </c>
      <c r="X3151" s="30">
        <v>52000</v>
      </c>
      <c r="Y3151" s="30">
        <v>52000</v>
      </c>
      <c r="Z3151" s="30">
        <v>52000</v>
      </c>
      <c r="AA3151" s="30">
        <v>52000</v>
      </c>
      <c r="AB3151" s="30">
        <v>52000</v>
      </c>
      <c r="AC3151" s="30">
        <v>52000</v>
      </c>
      <c r="AD3151" s="30">
        <v>52000</v>
      </c>
      <c r="AE3151" s="30">
        <v>52000</v>
      </c>
      <c r="AF3151" s="30">
        <v>52000</v>
      </c>
    </row>
    <row r="3152" spans="1:32" x14ac:dyDescent="0.45">
      <c r="A3152" s="29" t="s">
        <v>562</v>
      </c>
      <c r="B3152" s="29" t="s">
        <v>563</v>
      </c>
      <c r="C3152" s="29" t="s">
        <v>3299</v>
      </c>
      <c r="D3152" s="29" t="s">
        <v>3300</v>
      </c>
      <c r="E3152" s="29" t="s">
        <v>3386</v>
      </c>
      <c r="F3152" s="29" t="s">
        <v>3387</v>
      </c>
      <c r="G3152" s="29" t="s">
        <v>3233</v>
      </c>
      <c r="H3152" s="29" t="s">
        <v>3234</v>
      </c>
      <c r="I3152" s="29" t="s">
        <v>3235</v>
      </c>
      <c r="J3152" s="29" t="s">
        <v>3236</v>
      </c>
      <c r="K3152" s="29" t="s">
        <v>3237</v>
      </c>
      <c r="L3152" s="29" t="s">
        <v>3107</v>
      </c>
      <c r="M3152" s="29" t="s">
        <v>3596</v>
      </c>
      <c r="N3152" s="29" t="s">
        <v>3597</v>
      </c>
      <c r="O3152" s="29" t="s">
        <v>3598</v>
      </c>
      <c r="P3152" s="29" t="s">
        <v>3599</v>
      </c>
      <c r="Q3152" s="29" t="s">
        <v>3209</v>
      </c>
      <c r="R3152" s="29" t="s">
        <v>3210</v>
      </c>
      <c r="S3152" s="29" t="s">
        <v>3098</v>
      </c>
      <c r="T3152" s="29"/>
      <c r="U3152" s="30">
        <v>15459</v>
      </c>
      <c r="V3152" s="30">
        <v>18192</v>
      </c>
      <c r="W3152" s="30">
        <v>16914</v>
      </c>
      <c r="X3152" s="30">
        <v>15948</v>
      </c>
      <c r="Y3152" s="30">
        <v>15157</v>
      </c>
      <c r="Z3152" s="30">
        <v>17849</v>
      </c>
      <c r="AA3152" s="30">
        <v>15769</v>
      </c>
      <c r="AB3152" s="30">
        <v>14580</v>
      </c>
      <c r="AC3152" s="30">
        <v>16391</v>
      </c>
      <c r="AD3152" s="30">
        <v>16180</v>
      </c>
      <c r="AE3152" s="30">
        <v>16963</v>
      </c>
      <c r="AF3152" s="30">
        <v>17532</v>
      </c>
    </row>
    <row r="3153" spans="1:32" x14ac:dyDescent="0.45">
      <c r="A3153" s="29" t="s">
        <v>562</v>
      </c>
      <c r="B3153" s="29" t="s">
        <v>563</v>
      </c>
      <c r="C3153" s="29" t="s">
        <v>3292</v>
      </c>
      <c r="D3153" s="29" t="s">
        <v>3293</v>
      </c>
      <c r="E3153" s="29" t="s">
        <v>3388</v>
      </c>
      <c r="F3153" s="29" t="s">
        <v>3389</v>
      </c>
      <c r="G3153" s="29" t="s">
        <v>3200</v>
      </c>
      <c r="H3153" s="29" t="s">
        <v>3201</v>
      </c>
      <c r="I3153" s="29" t="s">
        <v>3202</v>
      </c>
      <c r="J3153" s="29" t="s">
        <v>3203</v>
      </c>
      <c r="K3153" s="29" t="s">
        <v>3204</v>
      </c>
      <c r="L3153" s="29" t="s">
        <v>3109</v>
      </c>
      <c r="M3153" s="29" t="s">
        <v>3378</v>
      </c>
      <c r="N3153" s="29" t="s">
        <v>3379</v>
      </c>
      <c r="O3153" s="29" t="s">
        <v>3380</v>
      </c>
      <c r="P3153" s="29" t="s">
        <v>3381</v>
      </c>
      <c r="Q3153" s="29" t="s">
        <v>3209</v>
      </c>
      <c r="R3153" s="29" t="s">
        <v>3210</v>
      </c>
      <c r="S3153" s="29" t="s">
        <v>3098</v>
      </c>
      <c r="T3153" s="29"/>
      <c r="U3153" s="30">
        <v>4650</v>
      </c>
      <c r="V3153" s="30">
        <v>4650</v>
      </c>
      <c r="W3153" s="30">
        <v>4650</v>
      </c>
      <c r="X3153" s="30">
        <v>4650</v>
      </c>
      <c r="Y3153" s="30">
        <v>4650</v>
      </c>
      <c r="Z3153" s="30">
        <v>4650</v>
      </c>
      <c r="AA3153" s="30">
        <v>4650</v>
      </c>
      <c r="AB3153" s="30">
        <v>4650</v>
      </c>
      <c r="AC3153" s="30">
        <v>4650</v>
      </c>
      <c r="AD3153" s="30">
        <v>4650</v>
      </c>
      <c r="AE3153" s="30">
        <v>0</v>
      </c>
      <c r="AF3153" s="30">
        <v>0</v>
      </c>
    </row>
    <row r="3154" spans="1:32" x14ac:dyDescent="0.45">
      <c r="A3154" s="29" t="s">
        <v>1019</v>
      </c>
      <c r="B3154" s="29" t="s">
        <v>1020</v>
      </c>
      <c r="C3154" s="29" t="s">
        <v>3196</v>
      </c>
      <c r="D3154" s="29" t="s">
        <v>3197</v>
      </c>
      <c r="E3154" s="29" t="s">
        <v>3537</v>
      </c>
      <c r="F3154" s="29" t="s">
        <v>3463</v>
      </c>
      <c r="G3154" s="29" t="s">
        <v>3200</v>
      </c>
      <c r="H3154" s="29" t="s">
        <v>3201</v>
      </c>
      <c r="I3154" s="29" t="s">
        <v>3226</v>
      </c>
      <c r="J3154" s="29" t="s">
        <v>3227</v>
      </c>
      <c r="K3154" s="29" t="s">
        <v>3228</v>
      </c>
      <c r="L3154" s="29" t="s">
        <v>3111</v>
      </c>
      <c r="M3154" s="29" t="s">
        <v>3409</v>
      </c>
      <c r="N3154" s="29" t="s">
        <v>3410</v>
      </c>
      <c r="O3154" s="29" t="s">
        <v>3411</v>
      </c>
      <c r="P3154" s="29" t="s">
        <v>3412</v>
      </c>
      <c r="Q3154" s="29" t="s">
        <v>3209</v>
      </c>
      <c r="R3154" s="29" t="s">
        <v>3210</v>
      </c>
      <c r="S3154" s="29" t="s">
        <v>3098</v>
      </c>
      <c r="T3154" s="29"/>
      <c r="U3154" s="30">
        <v>4000</v>
      </c>
      <c r="V3154" s="30">
        <v>4000</v>
      </c>
      <c r="W3154" s="30">
        <v>4000</v>
      </c>
      <c r="X3154" s="30">
        <v>3200</v>
      </c>
      <c r="Y3154" s="30">
        <v>0</v>
      </c>
      <c r="Z3154" s="30">
        <v>0</v>
      </c>
      <c r="AA3154" s="30">
        <v>0</v>
      </c>
      <c r="AB3154" s="30">
        <v>0</v>
      </c>
      <c r="AC3154" s="30">
        <v>0</v>
      </c>
      <c r="AD3154" s="30">
        <v>0</v>
      </c>
      <c r="AE3154" s="30">
        <v>0</v>
      </c>
      <c r="AF3154" s="30">
        <v>0</v>
      </c>
    </row>
    <row r="3155" spans="1:32" x14ac:dyDescent="0.45">
      <c r="A3155" s="29" t="s">
        <v>1019</v>
      </c>
      <c r="B3155" s="29" t="s">
        <v>1020</v>
      </c>
      <c r="C3155" s="29" t="s">
        <v>3299</v>
      </c>
      <c r="D3155" s="29" t="s">
        <v>3300</v>
      </c>
      <c r="E3155" s="29" t="s">
        <v>3538</v>
      </c>
      <c r="F3155" s="29" t="s">
        <v>3539</v>
      </c>
      <c r="G3155" s="29" t="s">
        <v>3200</v>
      </c>
      <c r="H3155" s="29" t="s">
        <v>3201</v>
      </c>
      <c r="I3155" s="29" t="s">
        <v>3202</v>
      </c>
      <c r="J3155" s="29" t="s">
        <v>3203</v>
      </c>
      <c r="K3155" s="29" t="s">
        <v>3204</v>
      </c>
      <c r="L3155" s="29" t="s">
        <v>3109</v>
      </c>
      <c r="M3155" s="29" t="s">
        <v>3378</v>
      </c>
      <c r="N3155" s="29" t="s">
        <v>3379</v>
      </c>
      <c r="O3155" s="29" t="s">
        <v>3380</v>
      </c>
      <c r="P3155" s="29" t="s">
        <v>3381</v>
      </c>
      <c r="Q3155" s="29" t="s">
        <v>3209</v>
      </c>
      <c r="R3155" s="29" t="s">
        <v>3210</v>
      </c>
      <c r="S3155" s="29" t="s">
        <v>3098</v>
      </c>
      <c r="T3155" s="29"/>
      <c r="U3155" s="30">
        <v>6880</v>
      </c>
      <c r="V3155" s="30">
        <v>6880</v>
      </c>
      <c r="W3155" s="30">
        <v>6880</v>
      </c>
      <c r="X3155" s="30">
        <v>6880</v>
      </c>
      <c r="Y3155" s="30">
        <v>6880</v>
      </c>
      <c r="Z3155" s="30">
        <v>6880</v>
      </c>
      <c r="AA3155" s="30">
        <v>6880</v>
      </c>
      <c r="AB3155" s="30">
        <v>6880</v>
      </c>
      <c r="AC3155" s="30">
        <v>6880</v>
      </c>
      <c r="AD3155" s="30">
        <v>6880</v>
      </c>
      <c r="AE3155" s="30">
        <v>0</v>
      </c>
      <c r="AF3155" s="30">
        <v>0</v>
      </c>
    </row>
    <row r="3156" spans="1:32" x14ac:dyDescent="0.45">
      <c r="A3156" s="29" t="s">
        <v>1019</v>
      </c>
      <c r="B3156" s="29" t="s">
        <v>1020</v>
      </c>
      <c r="C3156" s="29" t="s">
        <v>3299</v>
      </c>
      <c r="D3156" s="29" t="s">
        <v>3300</v>
      </c>
      <c r="E3156" s="29" t="s">
        <v>3538</v>
      </c>
      <c r="F3156" s="29" t="s">
        <v>3539</v>
      </c>
      <c r="G3156" s="29" t="s">
        <v>3200</v>
      </c>
      <c r="H3156" s="29" t="s">
        <v>3201</v>
      </c>
      <c r="I3156" s="29" t="s">
        <v>3226</v>
      </c>
      <c r="J3156" s="29" t="s">
        <v>3227</v>
      </c>
      <c r="K3156" s="29" t="s">
        <v>3228</v>
      </c>
      <c r="L3156" s="29" t="s">
        <v>3111</v>
      </c>
      <c r="M3156" s="29" t="s">
        <v>3229</v>
      </c>
      <c r="N3156" s="29" t="s">
        <v>3230</v>
      </c>
      <c r="O3156" s="29" t="s">
        <v>3231</v>
      </c>
      <c r="P3156" s="29" t="s">
        <v>3232</v>
      </c>
      <c r="Q3156" s="29" t="s">
        <v>3209</v>
      </c>
      <c r="R3156" s="29" t="s">
        <v>3210</v>
      </c>
      <c r="S3156" s="29" t="s">
        <v>3098</v>
      </c>
      <c r="T3156" s="29"/>
      <c r="U3156" s="30">
        <v>0</v>
      </c>
      <c r="V3156" s="30">
        <v>0</v>
      </c>
      <c r="W3156" s="30">
        <v>78</v>
      </c>
      <c r="X3156" s="30">
        <v>0</v>
      </c>
      <c r="Y3156" s="30">
        <v>116</v>
      </c>
      <c r="Z3156" s="30">
        <v>0</v>
      </c>
      <c r="AA3156" s="30">
        <v>0</v>
      </c>
      <c r="AB3156" s="30">
        <v>0</v>
      </c>
      <c r="AC3156" s="30">
        <v>0</v>
      </c>
      <c r="AD3156" s="30">
        <v>0</v>
      </c>
      <c r="AE3156" s="30">
        <v>0</v>
      </c>
      <c r="AF3156" s="30">
        <v>0</v>
      </c>
    </row>
    <row r="3157" spans="1:32" x14ac:dyDescent="0.45">
      <c r="A3157" s="29" t="s">
        <v>1019</v>
      </c>
      <c r="B3157" s="29" t="s">
        <v>1020</v>
      </c>
      <c r="C3157" s="29" t="s">
        <v>3299</v>
      </c>
      <c r="D3157" s="29" t="s">
        <v>3300</v>
      </c>
      <c r="E3157" s="29" t="s">
        <v>3538</v>
      </c>
      <c r="F3157" s="29" t="s">
        <v>3539</v>
      </c>
      <c r="G3157" s="29" t="s">
        <v>3200</v>
      </c>
      <c r="H3157" s="29" t="s">
        <v>3201</v>
      </c>
      <c r="I3157" s="29" t="s">
        <v>3226</v>
      </c>
      <c r="J3157" s="29" t="s">
        <v>3227</v>
      </c>
      <c r="K3157" s="29" t="s">
        <v>3228</v>
      </c>
      <c r="L3157" s="29" t="s">
        <v>3111</v>
      </c>
      <c r="M3157" s="29" t="s">
        <v>3295</v>
      </c>
      <c r="N3157" s="29" t="s">
        <v>3296</v>
      </c>
      <c r="O3157" s="29" t="s">
        <v>3608</v>
      </c>
      <c r="P3157" s="29" t="s">
        <v>3609</v>
      </c>
      <c r="Q3157" s="29" t="s">
        <v>3209</v>
      </c>
      <c r="R3157" s="29" t="s">
        <v>3210</v>
      </c>
      <c r="S3157" s="29" t="s">
        <v>3098</v>
      </c>
      <c r="T3157" s="29"/>
      <c r="U3157" s="30">
        <v>0</v>
      </c>
      <c r="V3157" s="30">
        <v>145</v>
      </c>
      <c r="W3157" s="30">
        <v>0</v>
      </c>
      <c r="X3157" s="30">
        <v>0</v>
      </c>
      <c r="Y3157" s="30">
        <v>0</v>
      </c>
      <c r="Z3157" s="30">
        <v>130</v>
      </c>
      <c r="AA3157" s="30">
        <v>0</v>
      </c>
      <c r="AB3157" s="30">
        <v>0</v>
      </c>
      <c r="AC3157" s="30">
        <v>0</v>
      </c>
      <c r="AD3157" s="30">
        <v>0</v>
      </c>
      <c r="AE3157" s="30">
        <v>0</v>
      </c>
      <c r="AF3157" s="30">
        <v>449</v>
      </c>
    </row>
    <row r="3158" spans="1:32" x14ac:dyDescent="0.45">
      <c r="A3158" s="29" t="s">
        <v>1019</v>
      </c>
      <c r="B3158" s="29" t="s">
        <v>1020</v>
      </c>
      <c r="C3158" s="29" t="s">
        <v>3299</v>
      </c>
      <c r="D3158" s="29" t="s">
        <v>3300</v>
      </c>
      <c r="E3158" s="29" t="s">
        <v>3538</v>
      </c>
      <c r="F3158" s="29" t="s">
        <v>3539</v>
      </c>
      <c r="G3158" s="29" t="s">
        <v>3200</v>
      </c>
      <c r="H3158" s="29" t="s">
        <v>3201</v>
      </c>
      <c r="I3158" s="29" t="s">
        <v>3226</v>
      </c>
      <c r="J3158" s="29" t="s">
        <v>3227</v>
      </c>
      <c r="K3158" s="29" t="s">
        <v>3228</v>
      </c>
      <c r="L3158" s="29" t="s">
        <v>3111</v>
      </c>
      <c r="M3158" s="29" t="s">
        <v>3295</v>
      </c>
      <c r="N3158" s="29" t="s">
        <v>3296</v>
      </c>
      <c r="O3158" s="29" t="s">
        <v>3297</v>
      </c>
      <c r="P3158" s="29" t="s">
        <v>3298</v>
      </c>
      <c r="Q3158" s="29" t="s">
        <v>3209</v>
      </c>
      <c r="R3158" s="29" t="s">
        <v>3210</v>
      </c>
      <c r="S3158" s="29" t="s">
        <v>3098</v>
      </c>
      <c r="T3158" s="29"/>
      <c r="U3158" s="30">
        <v>0</v>
      </c>
      <c r="V3158" s="30">
        <v>0</v>
      </c>
      <c r="W3158" s="30">
        <v>0</v>
      </c>
      <c r="X3158" s="30">
        <v>0</v>
      </c>
      <c r="Y3158" s="30">
        <v>0</v>
      </c>
      <c r="Z3158" s="30">
        <v>0</v>
      </c>
      <c r="AA3158" s="30">
        <v>0</v>
      </c>
      <c r="AB3158" s="30">
        <v>0</v>
      </c>
      <c r="AC3158" s="30">
        <v>0</v>
      </c>
      <c r="AD3158" s="30">
        <v>0</v>
      </c>
      <c r="AE3158" s="30">
        <v>0</v>
      </c>
      <c r="AF3158" s="30">
        <v>0</v>
      </c>
    </row>
    <row r="3159" spans="1:32" x14ac:dyDescent="0.45">
      <c r="A3159" s="29" t="s">
        <v>1019</v>
      </c>
      <c r="B3159" s="29" t="s">
        <v>1020</v>
      </c>
      <c r="C3159" s="29" t="s">
        <v>3299</v>
      </c>
      <c r="D3159" s="29" t="s">
        <v>3300</v>
      </c>
      <c r="E3159" s="29" t="s">
        <v>3538</v>
      </c>
      <c r="F3159" s="29" t="s">
        <v>3539</v>
      </c>
      <c r="G3159" s="29" t="s">
        <v>3233</v>
      </c>
      <c r="H3159" s="29" t="s">
        <v>3234</v>
      </c>
      <c r="I3159" s="29" t="s">
        <v>3235</v>
      </c>
      <c r="J3159" s="29" t="s">
        <v>3236</v>
      </c>
      <c r="K3159" s="29" t="s">
        <v>3237</v>
      </c>
      <c r="L3159" s="29" t="s">
        <v>3107</v>
      </c>
      <c r="M3159" s="29" t="s">
        <v>3456</v>
      </c>
      <c r="N3159" s="29" t="s">
        <v>3457</v>
      </c>
      <c r="O3159" s="29" t="s">
        <v>3504</v>
      </c>
      <c r="P3159" s="29" t="s">
        <v>3505</v>
      </c>
      <c r="Q3159" s="29" t="s">
        <v>3209</v>
      </c>
      <c r="R3159" s="29" t="s">
        <v>3210</v>
      </c>
      <c r="S3159" s="29" t="s">
        <v>3098</v>
      </c>
      <c r="T3159" s="29"/>
      <c r="U3159" s="30">
        <v>5600</v>
      </c>
      <c r="V3159" s="30">
        <v>5600</v>
      </c>
      <c r="W3159" s="30">
        <v>5600</v>
      </c>
      <c r="X3159" s="30">
        <v>5440</v>
      </c>
      <c r="Y3159" s="30">
        <v>4800</v>
      </c>
      <c r="Z3159" s="30">
        <v>4800</v>
      </c>
      <c r="AA3159" s="30">
        <v>4800</v>
      </c>
      <c r="AB3159" s="30">
        <v>4800</v>
      </c>
      <c r="AC3159" s="30">
        <v>4800</v>
      </c>
      <c r="AD3159" s="30">
        <v>4800</v>
      </c>
      <c r="AE3159" s="30">
        <v>4800</v>
      </c>
      <c r="AF3159" s="30">
        <v>4800</v>
      </c>
    </row>
    <row r="3160" spans="1:32" x14ac:dyDescent="0.45">
      <c r="A3160" s="29" t="s">
        <v>1019</v>
      </c>
      <c r="B3160" s="29" t="s">
        <v>1020</v>
      </c>
      <c r="C3160" s="29" t="s">
        <v>3299</v>
      </c>
      <c r="D3160" s="29" t="s">
        <v>3300</v>
      </c>
      <c r="E3160" s="29" t="s">
        <v>3538</v>
      </c>
      <c r="F3160" s="29" t="s">
        <v>3539</v>
      </c>
      <c r="G3160" s="29" t="s">
        <v>3233</v>
      </c>
      <c r="H3160" s="29" t="s">
        <v>3234</v>
      </c>
      <c r="I3160" s="29" t="s">
        <v>3235</v>
      </c>
      <c r="J3160" s="29" t="s">
        <v>3236</v>
      </c>
      <c r="K3160" s="29" t="s">
        <v>3237</v>
      </c>
      <c r="L3160" s="29" t="s">
        <v>3107</v>
      </c>
      <c r="M3160" s="29" t="s">
        <v>3238</v>
      </c>
      <c r="N3160" s="29" t="s">
        <v>3239</v>
      </c>
      <c r="O3160" s="29" t="s">
        <v>3422</v>
      </c>
      <c r="P3160" s="29" t="s">
        <v>3423</v>
      </c>
      <c r="Q3160" s="29" t="s">
        <v>3209</v>
      </c>
      <c r="R3160" s="29" t="s">
        <v>3210</v>
      </c>
      <c r="S3160" s="29" t="s">
        <v>3098</v>
      </c>
      <c r="T3160" s="29"/>
      <c r="U3160" s="30">
        <v>31100</v>
      </c>
      <c r="V3160" s="30">
        <v>31100</v>
      </c>
      <c r="W3160" s="30">
        <v>31100</v>
      </c>
      <c r="X3160" s="30">
        <v>32300</v>
      </c>
      <c r="Y3160" s="30">
        <v>29100</v>
      </c>
      <c r="Z3160" s="30">
        <v>29100</v>
      </c>
      <c r="AA3160" s="30">
        <v>29100</v>
      </c>
      <c r="AB3160" s="30">
        <v>29100</v>
      </c>
      <c r="AC3160" s="30">
        <v>29100</v>
      </c>
      <c r="AD3160" s="30">
        <v>29100</v>
      </c>
      <c r="AE3160" s="30">
        <v>29100</v>
      </c>
      <c r="AF3160" s="30">
        <v>29100</v>
      </c>
    </row>
    <row r="3161" spans="1:32" x14ac:dyDescent="0.45">
      <c r="A3161" s="29" t="s">
        <v>1019</v>
      </c>
      <c r="B3161" s="29" t="s">
        <v>1020</v>
      </c>
      <c r="C3161" s="29" t="s">
        <v>3299</v>
      </c>
      <c r="D3161" s="29" t="s">
        <v>3300</v>
      </c>
      <c r="E3161" s="29" t="s">
        <v>3538</v>
      </c>
      <c r="F3161" s="29" t="s">
        <v>3539</v>
      </c>
      <c r="G3161" s="29" t="s">
        <v>3233</v>
      </c>
      <c r="H3161" s="29" t="s">
        <v>3234</v>
      </c>
      <c r="I3161" s="29" t="s">
        <v>3235</v>
      </c>
      <c r="J3161" s="29" t="s">
        <v>3236</v>
      </c>
      <c r="K3161" s="29" t="s">
        <v>3237</v>
      </c>
      <c r="L3161" s="29" t="s">
        <v>3107</v>
      </c>
      <c r="M3161" s="29" t="s">
        <v>3424</v>
      </c>
      <c r="N3161" s="29" t="s">
        <v>3425</v>
      </c>
      <c r="O3161" s="29" t="s">
        <v>3426</v>
      </c>
      <c r="P3161" s="29" t="s">
        <v>3427</v>
      </c>
      <c r="Q3161" s="29" t="s">
        <v>3209</v>
      </c>
      <c r="R3161" s="29" t="s">
        <v>3210</v>
      </c>
      <c r="S3161" s="29" t="s">
        <v>3098</v>
      </c>
      <c r="T3161" s="29"/>
      <c r="U3161" s="30">
        <v>39</v>
      </c>
      <c r="V3161" s="30">
        <v>0</v>
      </c>
      <c r="W3161" s="30">
        <v>0</v>
      </c>
      <c r="X3161" s="30">
        <v>0</v>
      </c>
      <c r="Y3161" s="30">
        <v>0</v>
      </c>
      <c r="Z3161" s="30">
        <v>0</v>
      </c>
      <c r="AA3161" s="30">
        <v>0</v>
      </c>
      <c r="AB3161" s="30">
        <v>0</v>
      </c>
      <c r="AC3161" s="30">
        <v>0</v>
      </c>
      <c r="AD3161" s="30">
        <v>0</v>
      </c>
      <c r="AE3161" s="30">
        <v>0</v>
      </c>
      <c r="AF3161" s="30">
        <v>0</v>
      </c>
    </row>
    <row r="3162" spans="1:32" x14ac:dyDescent="0.45">
      <c r="A3162" s="29" t="s">
        <v>1019</v>
      </c>
      <c r="B3162" s="29" t="s">
        <v>1020</v>
      </c>
      <c r="C3162" s="29" t="s">
        <v>3299</v>
      </c>
      <c r="D3162" s="29" t="s">
        <v>3300</v>
      </c>
      <c r="E3162" s="29" t="s">
        <v>3538</v>
      </c>
      <c r="F3162" s="29" t="s">
        <v>3539</v>
      </c>
      <c r="G3162" s="29" t="s">
        <v>3233</v>
      </c>
      <c r="H3162" s="29" t="s">
        <v>3234</v>
      </c>
      <c r="I3162" s="29" t="s">
        <v>3262</v>
      </c>
      <c r="J3162" s="29" t="s">
        <v>3263</v>
      </c>
      <c r="K3162" s="29" t="s">
        <v>3264</v>
      </c>
      <c r="L3162" s="29" t="s">
        <v>3103</v>
      </c>
      <c r="M3162" s="29" t="s">
        <v>3265</v>
      </c>
      <c r="N3162" s="29" t="s">
        <v>3266</v>
      </c>
      <c r="O3162" s="29" t="s">
        <v>3267</v>
      </c>
      <c r="P3162" s="29" t="s">
        <v>3268</v>
      </c>
      <c r="Q3162" s="29" t="s">
        <v>3209</v>
      </c>
      <c r="R3162" s="29" t="s">
        <v>3210</v>
      </c>
      <c r="S3162" s="29" t="s">
        <v>3098</v>
      </c>
      <c r="T3162" s="29"/>
      <c r="U3162" s="30">
        <v>54000</v>
      </c>
      <c r="V3162" s="30">
        <v>54000</v>
      </c>
      <c r="W3162" s="30">
        <v>54000</v>
      </c>
      <c r="X3162" s="30">
        <v>53500</v>
      </c>
      <c r="Y3162" s="30">
        <v>51500</v>
      </c>
      <c r="Z3162" s="30">
        <v>51500</v>
      </c>
      <c r="AA3162" s="30">
        <v>51500</v>
      </c>
      <c r="AB3162" s="30">
        <v>51500</v>
      </c>
      <c r="AC3162" s="30">
        <v>51500</v>
      </c>
      <c r="AD3162" s="30">
        <v>51500</v>
      </c>
      <c r="AE3162" s="30">
        <v>51500</v>
      </c>
      <c r="AF3162" s="30">
        <v>51500</v>
      </c>
    </row>
    <row r="3163" spans="1:32" x14ac:dyDescent="0.45">
      <c r="A3163" s="29" t="s">
        <v>1019</v>
      </c>
      <c r="B3163" s="29" t="s">
        <v>1020</v>
      </c>
      <c r="C3163" s="29" t="s">
        <v>3299</v>
      </c>
      <c r="D3163" s="29" t="s">
        <v>3300</v>
      </c>
      <c r="E3163" s="29" t="s">
        <v>3538</v>
      </c>
      <c r="F3163" s="29" t="s">
        <v>3539</v>
      </c>
      <c r="G3163" s="29" t="s">
        <v>3233</v>
      </c>
      <c r="H3163" s="29" t="s">
        <v>3234</v>
      </c>
      <c r="I3163" s="29" t="s">
        <v>3262</v>
      </c>
      <c r="J3163" s="29" t="s">
        <v>3263</v>
      </c>
      <c r="K3163" s="29" t="s">
        <v>3264</v>
      </c>
      <c r="L3163" s="29" t="s">
        <v>3103</v>
      </c>
      <c r="M3163" s="29" t="s">
        <v>3265</v>
      </c>
      <c r="N3163" s="29" t="s">
        <v>3266</v>
      </c>
      <c r="O3163" s="29" t="s">
        <v>3338</v>
      </c>
      <c r="P3163" s="29" t="s">
        <v>3339</v>
      </c>
      <c r="Q3163" s="29" t="s">
        <v>3249</v>
      </c>
      <c r="R3163" s="29" t="s">
        <v>3210</v>
      </c>
      <c r="S3163" s="29" t="s">
        <v>3098</v>
      </c>
      <c r="T3163" s="29"/>
      <c r="U3163" s="30">
        <v>0</v>
      </c>
      <c r="V3163" s="30">
        <v>0</v>
      </c>
      <c r="W3163" s="30">
        <v>0</v>
      </c>
      <c r="X3163" s="30">
        <v>0</v>
      </c>
      <c r="Y3163" s="30">
        <v>0</v>
      </c>
      <c r="Z3163" s="30">
        <v>0</v>
      </c>
      <c r="AA3163" s="30">
        <v>0</v>
      </c>
      <c r="AB3163" s="30">
        <v>0</v>
      </c>
      <c r="AC3163" s="30">
        <v>0</v>
      </c>
      <c r="AD3163" s="30">
        <v>0</v>
      </c>
      <c r="AE3163" s="30">
        <v>0</v>
      </c>
      <c r="AF3163" s="30">
        <v>13637</v>
      </c>
    </row>
    <row r="3164" spans="1:32" x14ac:dyDescent="0.45">
      <c r="A3164" s="29" t="s">
        <v>1019</v>
      </c>
      <c r="B3164" s="29" t="s">
        <v>1020</v>
      </c>
      <c r="C3164" s="29" t="s">
        <v>3299</v>
      </c>
      <c r="D3164" s="29" t="s">
        <v>3300</v>
      </c>
      <c r="E3164" s="29" t="s">
        <v>3538</v>
      </c>
      <c r="F3164" s="29" t="s">
        <v>3539</v>
      </c>
      <c r="G3164" s="29" t="s">
        <v>3233</v>
      </c>
      <c r="H3164" s="29" t="s">
        <v>3234</v>
      </c>
      <c r="I3164" s="29" t="s">
        <v>3262</v>
      </c>
      <c r="J3164" s="29" t="s">
        <v>3263</v>
      </c>
      <c r="K3164" s="29" t="s">
        <v>3264</v>
      </c>
      <c r="L3164" s="29" t="s">
        <v>3103</v>
      </c>
      <c r="M3164" s="29" t="s">
        <v>3265</v>
      </c>
      <c r="N3164" s="29" t="s">
        <v>3266</v>
      </c>
      <c r="O3164" s="29" t="s">
        <v>3269</v>
      </c>
      <c r="P3164" s="29" t="s">
        <v>3270</v>
      </c>
      <c r="Q3164" s="29" t="s">
        <v>3209</v>
      </c>
      <c r="R3164" s="29" t="s">
        <v>3210</v>
      </c>
      <c r="S3164" s="29" t="s">
        <v>3098</v>
      </c>
      <c r="T3164" s="29"/>
      <c r="U3164" s="30">
        <v>5772</v>
      </c>
      <c r="V3164" s="30">
        <v>4641</v>
      </c>
      <c r="W3164" s="30">
        <v>4456</v>
      </c>
      <c r="X3164" s="30">
        <v>5655</v>
      </c>
      <c r="Y3164" s="30">
        <v>3764</v>
      </c>
      <c r="Z3164" s="30">
        <v>4213</v>
      </c>
      <c r="AA3164" s="30">
        <v>3881</v>
      </c>
      <c r="AB3164" s="30">
        <v>4797</v>
      </c>
      <c r="AC3164" s="30">
        <v>3744</v>
      </c>
      <c r="AD3164" s="30">
        <v>3481</v>
      </c>
      <c r="AE3164" s="30">
        <v>4846</v>
      </c>
      <c r="AF3164" s="30">
        <v>4154</v>
      </c>
    </row>
    <row r="3165" spans="1:32" x14ac:dyDescent="0.45">
      <c r="A3165" s="29" t="s">
        <v>1019</v>
      </c>
      <c r="B3165" s="29" t="s">
        <v>1020</v>
      </c>
      <c r="C3165" s="29" t="s">
        <v>3299</v>
      </c>
      <c r="D3165" s="29" t="s">
        <v>3300</v>
      </c>
      <c r="E3165" s="29" t="s">
        <v>3538</v>
      </c>
      <c r="F3165" s="29" t="s">
        <v>3539</v>
      </c>
      <c r="G3165" s="29" t="s">
        <v>3233</v>
      </c>
      <c r="H3165" s="29" t="s">
        <v>3234</v>
      </c>
      <c r="I3165" s="29" t="s">
        <v>3262</v>
      </c>
      <c r="J3165" s="29" t="s">
        <v>3263</v>
      </c>
      <c r="K3165" s="29" t="s">
        <v>3264</v>
      </c>
      <c r="L3165" s="29" t="s">
        <v>3103</v>
      </c>
      <c r="M3165" s="29" t="s">
        <v>3265</v>
      </c>
      <c r="N3165" s="29" t="s">
        <v>3266</v>
      </c>
      <c r="O3165" s="29" t="s">
        <v>3271</v>
      </c>
      <c r="P3165" s="29" t="s">
        <v>3272</v>
      </c>
      <c r="Q3165" s="29" t="s">
        <v>3209</v>
      </c>
      <c r="R3165" s="29" t="s">
        <v>3210</v>
      </c>
      <c r="S3165" s="29" t="s">
        <v>3098</v>
      </c>
      <c r="T3165" s="29"/>
      <c r="U3165" s="30">
        <v>3638</v>
      </c>
      <c r="V3165" s="30">
        <v>7539</v>
      </c>
      <c r="W3165" s="30">
        <v>4856</v>
      </c>
      <c r="X3165" s="30">
        <v>8364</v>
      </c>
      <c r="Y3165" s="30">
        <v>6045</v>
      </c>
      <c r="Z3165" s="30">
        <v>5871</v>
      </c>
      <c r="AA3165" s="30">
        <v>4929</v>
      </c>
      <c r="AB3165" s="30">
        <v>7480</v>
      </c>
      <c r="AC3165" s="30">
        <v>6669</v>
      </c>
      <c r="AD3165" s="30">
        <v>6189</v>
      </c>
      <c r="AE3165" s="30">
        <v>5885</v>
      </c>
      <c r="AF3165" s="30">
        <v>4668</v>
      </c>
    </row>
    <row r="3166" spans="1:32" x14ac:dyDescent="0.45">
      <c r="A3166" s="29" t="s">
        <v>1019</v>
      </c>
      <c r="B3166" s="29" t="s">
        <v>1020</v>
      </c>
      <c r="C3166" s="29" t="s">
        <v>3299</v>
      </c>
      <c r="D3166" s="29" t="s">
        <v>3300</v>
      </c>
      <c r="E3166" s="29" t="s">
        <v>3538</v>
      </c>
      <c r="F3166" s="29" t="s">
        <v>3539</v>
      </c>
      <c r="G3166" s="29" t="s">
        <v>3233</v>
      </c>
      <c r="H3166" s="29" t="s">
        <v>3234</v>
      </c>
      <c r="I3166" s="29" t="s">
        <v>3262</v>
      </c>
      <c r="J3166" s="29" t="s">
        <v>3263</v>
      </c>
      <c r="K3166" s="29" t="s">
        <v>3264</v>
      </c>
      <c r="L3166" s="29" t="s">
        <v>3103</v>
      </c>
      <c r="M3166" s="29" t="s">
        <v>3265</v>
      </c>
      <c r="N3166" s="29" t="s">
        <v>3266</v>
      </c>
      <c r="O3166" s="29" t="s">
        <v>3273</v>
      </c>
      <c r="P3166" s="29" t="s">
        <v>3274</v>
      </c>
      <c r="Q3166" s="29" t="s">
        <v>3209</v>
      </c>
      <c r="R3166" s="29" t="s">
        <v>3210</v>
      </c>
      <c r="S3166" s="29" t="s">
        <v>3098</v>
      </c>
      <c r="T3166" s="29"/>
      <c r="U3166" s="30">
        <v>273</v>
      </c>
      <c r="V3166" s="30">
        <v>585</v>
      </c>
      <c r="W3166" s="30">
        <v>195</v>
      </c>
      <c r="X3166" s="30">
        <v>351</v>
      </c>
      <c r="Y3166" s="30">
        <v>234</v>
      </c>
      <c r="Z3166" s="30">
        <v>156</v>
      </c>
      <c r="AA3166" s="30">
        <v>156</v>
      </c>
      <c r="AB3166" s="30">
        <v>39</v>
      </c>
      <c r="AC3166" s="30">
        <v>351</v>
      </c>
      <c r="AD3166" s="30">
        <v>624</v>
      </c>
      <c r="AE3166" s="30">
        <v>273</v>
      </c>
      <c r="AF3166" s="30">
        <v>234</v>
      </c>
    </row>
    <row r="3167" spans="1:32" x14ac:dyDescent="0.45">
      <c r="A3167" s="29" t="s">
        <v>1019</v>
      </c>
      <c r="B3167" s="29" t="s">
        <v>1020</v>
      </c>
      <c r="C3167" s="29" t="s">
        <v>3299</v>
      </c>
      <c r="D3167" s="29" t="s">
        <v>3300</v>
      </c>
      <c r="E3167" s="29" t="s">
        <v>3538</v>
      </c>
      <c r="F3167" s="29" t="s">
        <v>3539</v>
      </c>
      <c r="G3167" s="29" t="s">
        <v>3233</v>
      </c>
      <c r="H3167" s="29" t="s">
        <v>3234</v>
      </c>
      <c r="I3167" s="29" t="s">
        <v>3262</v>
      </c>
      <c r="J3167" s="29" t="s">
        <v>3263</v>
      </c>
      <c r="K3167" s="29" t="s">
        <v>3264</v>
      </c>
      <c r="L3167" s="29" t="s">
        <v>3103</v>
      </c>
      <c r="M3167" s="29" t="s">
        <v>3265</v>
      </c>
      <c r="N3167" s="29" t="s">
        <v>3266</v>
      </c>
      <c r="O3167" s="29" t="s">
        <v>3372</v>
      </c>
      <c r="P3167" s="29" t="s">
        <v>3373</v>
      </c>
      <c r="Q3167" s="29" t="s">
        <v>3209</v>
      </c>
      <c r="R3167" s="29" t="s">
        <v>3210</v>
      </c>
      <c r="S3167" s="29" t="s">
        <v>3098</v>
      </c>
      <c r="T3167" s="29"/>
      <c r="U3167" s="30">
        <v>11310</v>
      </c>
      <c r="V3167" s="30">
        <v>9440</v>
      </c>
      <c r="W3167" s="30">
        <v>6612</v>
      </c>
      <c r="X3167" s="30">
        <v>6180</v>
      </c>
      <c r="Y3167" s="30">
        <v>8158</v>
      </c>
      <c r="Z3167" s="30">
        <v>6107</v>
      </c>
      <c r="AA3167" s="30">
        <v>7101</v>
      </c>
      <c r="AB3167" s="30">
        <v>5810</v>
      </c>
      <c r="AC3167" s="30">
        <v>8387</v>
      </c>
      <c r="AD3167" s="30">
        <v>12458</v>
      </c>
      <c r="AE3167" s="30">
        <v>16983</v>
      </c>
      <c r="AF3167" s="30">
        <v>13800</v>
      </c>
    </row>
    <row r="3168" spans="1:32" x14ac:dyDescent="0.45">
      <c r="A3168" s="29" t="s">
        <v>1019</v>
      </c>
      <c r="B3168" s="29" t="s">
        <v>1020</v>
      </c>
      <c r="C3168" s="29" t="s">
        <v>3299</v>
      </c>
      <c r="D3168" s="29" t="s">
        <v>3300</v>
      </c>
      <c r="E3168" s="29" t="s">
        <v>3538</v>
      </c>
      <c r="F3168" s="29" t="s">
        <v>3539</v>
      </c>
      <c r="G3168" s="29" t="s">
        <v>3233</v>
      </c>
      <c r="H3168" s="29" t="s">
        <v>3234</v>
      </c>
      <c r="I3168" s="29" t="s">
        <v>3262</v>
      </c>
      <c r="J3168" s="29" t="s">
        <v>3263</v>
      </c>
      <c r="K3168" s="29" t="s">
        <v>3264</v>
      </c>
      <c r="L3168" s="29" t="s">
        <v>3103</v>
      </c>
      <c r="M3168" s="29" t="s">
        <v>3322</v>
      </c>
      <c r="N3168" s="29" t="s">
        <v>3323</v>
      </c>
      <c r="O3168" s="29" t="s">
        <v>3324</v>
      </c>
      <c r="P3168" s="29" t="s">
        <v>3325</v>
      </c>
      <c r="Q3168" s="29" t="s">
        <v>3209</v>
      </c>
      <c r="R3168" s="29" t="s">
        <v>3210</v>
      </c>
      <c r="S3168" s="29" t="s">
        <v>3098</v>
      </c>
      <c r="T3168" s="29"/>
      <c r="U3168" s="30">
        <v>30800</v>
      </c>
      <c r="V3168" s="30">
        <v>30800</v>
      </c>
      <c r="W3168" s="30">
        <v>30800</v>
      </c>
      <c r="X3168" s="30">
        <v>30240</v>
      </c>
      <c r="Y3168" s="30">
        <v>28000</v>
      </c>
      <c r="Z3168" s="30">
        <v>28000</v>
      </c>
      <c r="AA3168" s="30">
        <v>28000</v>
      </c>
      <c r="AB3168" s="30">
        <v>28000</v>
      </c>
      <c r="AC3168" s="30">
        <v>28000</v>
      </c>
      <c r="AD3168" s="30">
        <v>28000</v>
      </c>
      <c r="AE3168" s="30">
        <v>28000</v>
      </c>
      <c r="AF3168" s="30">
        <v>28000</v>
      </c>
    </row>
    <row r="3169" spans="1:32" x14ac:dyDescent="0.45">
      <c r="A3169" s="29" t="s">
        <v>1019</v>
      </c>
      <c r="B3169" s="29" t="s">
        <v>1020</v>
      </c>
      <c r="C3169" s="29" t="s">
        <v>3299</v>
      </c>
      <c r="D3169" s="29" t="s">
        <v>3300</v>
      </c>
      <c r="E3169" s="29" t="s">
        <v>3538</v>
      </c>
      <c r="F3169" s="29" t="s">
        <v>3539</v>
      </c>
      <c r="G3169" s="29" t="s">
        <v>3233</v>
      </c>
      <c r="H3169" s="29" t="s">
        <v>3234</v>
      </c>
      <c r="I3169" s="29" t="s">
        <v>3262</v>
      </c>
      <c r="J3169" s="29" t="s">
        <v>3263</v>
      </c>
      <c r="K3169" s="29" t="s">
        <v>3264</v>
      </c>
      <c r="L3169" s="29" t="s">
        <v>3103</v>
      </c>
      <c r="M3169" s="29" t="s">
        <v>3322</v>
      </c>
      <c r="N3169" s="29" t="s">
        <v>3323</v>
      </c>
      <c r="O3169" s="29" t="s">
        <v>3374</v>
      </c>
      <c r="P3169" s="29" t="s">
        <v>3375</v>
      </c>
      <c r="Q3169" s="29" t="s">
        <v>3209</v>
      </c>
      <c r="R3169" s="29" t="s">
        <v>3210</v>
      </c>
      <c r="S3169" s="29" t="s">
        <v>3098</v>
      </c>
      <c r="T3169" s="29"/>
      <c r="U3169" s="30">
        <v>4000</v>
      </c>
      <c r="V3169" s="30">
        <v>4000</v>
      </c>
      <c r="W3169" s="30">
        <v>4000</v>
      </c>
      <c r="X3169" s="30">
        <v>3800</v>
      </c>
      <c r="Y3169" s="30">
        <v>3000</v>
      </c>
      <c r="Z3169" s="30">
        <v>3000</v>
      </c>
      <c r="AA3169" s="30">
        <v>3000</v>
      </c>
      <c r="AB3169" s="30">
        <v>3000</v>
      </c>
      <c r="AC3169" s="30">
        <v>3000</v>
      </c>
      <c r="AD3169" s="30">
        <v>3000</v>
      </c>
      <c r="AE3169" s="30">
        <v>3000</v>
      </c>
      <c r="AF3169" s="30">
        <v>3000</v>
      </c>
    </row>
    <row r="3170" spans="1:32" x14ac:dyDescent="0.45">
      <c r="A3170" s="29" t="s">
        <v>1019</v>
      </c>
      <c r="B3170" s="29" t="s">
        <v>1020</v>
      </c>
      <c r="C3170" s="29" t="s">
        <v>3299</v>
      </c>
      <c r="D3170" s="29" t="s">
        <v>3300</v>
      </c>
      <c r="E3170" s="29" t="s">
        <v>3538</v>
      </c>
      <c r="F3170" s="29" t="s">
        <v>3539</v>
      </c>
      <c r="G3170" s="29" t="s">
        <v>3233</v>
      </c>
      <c r="H3170" s="29" t="s">
        <v>3234</v>
      </c>
      <c r="I3170" s="29" t="s">
        <v>3275</v>
      </c>
      <c r="J3170" s="29" t="s">
        <v>3276</v>
      </c>
      <c r="K3170" s="29" t="s">
        <v>3282</v>
      </c>
      <c r="L3170" s="29" t="s">
        <v>3112</v>
      </c>
      <c r="M3170" s="29" t="s">
        <v>3283</v>
      </c>
      <c r="N3170" s="29" t="s">
        <v>3284</v>
      </c>
      <c r="O3170" s="29" t="s">
        <v>3376</v>
      </c>
      <c r="P3170" s="29" t="s">
        <v>3377</v>
      </c>
      <c r="Q3170" s="29" t="s">
        <v>3209</v>
      </c>
      <c r="R3170" s="29" t="s">
        <v>3210</v>
      </c>
      <c r="S3170" s="29" t="s">
        <v>3098</v>
      </c>
      <c r="T3170" s="29"/>
      <c r="U3170" s="30">
        <v>49725</v>
      </c>
      <c r="V3170" s="30">
        <v>49725</v>
      </c>
      <c r="W3170" s="30">
        <v>49725</v>
      </c>
      <c r="X3170" s="30">
        <v>49725</v>
      </c>
      <c r="Y3170" s="30">
        <v>49725</v>
      </c>
      <c r="Z3170" s="30">
        <v>49725</v>
      </c>
      <c r="AA3170" s="30">
        <v>49725</v>
      </c>
      <c r="AB3170" s="30">
        <v>49725</v>
      </c>
      <c r="AC3170" s="30">
        <v>49725</v>
      </c>
      <c r="AD3170" s="30">
        <v>49725</v>
      </c>
      <c r="AE3170" s="30">
        <v>49725</v>
      </c>
      <c r="AF3170" s="30">
        <v>49725</v>
      </c>
    </row>
    <row r="3171" spans="1:32" x14ac:dyDescent="0.45">
      <c r="A3171" s="29" t="s">
        <v>662</v>
      </c>
      <c r="B3171" s="29" t="s">
        <v>3034</v>
      </c>
      <c r="C3171" s="29" t="s">
        <v>3299</v>
      </c>
      <c r="D3171" s="29" t="s">
        <v>3300</v>
      </c>
      <c r="E3171" s="29" t="s">
        <v>3320</v>
      </c>
      <c r="F3171" s="29" t="s">
        <v>3321</v>
      </c>
      <c r="G3171" s="29" t="s">
        <v>3200</v>
      </c>
      <c r="H3171" s="29" t="s">
        <v>3201</v>
      </c>
      <c r="I3171" s="29" t="s">
        <v>3202</v>
      </c>
      <c r="J3171" s="29" t="s">
        <v>3203</v>
      </c>
      <c r="K3171" s="29" t="s">
        <v>3204</v>
      </c>
      <c r="L3171" s="29" t="s">
        <v>3109</v>
      </c>
      <c r="M3171" s="29" t="s">
        <v>3205</v>
      </c>
      <c r="N3171" s="29" t="s">
        <v>3206</v>
      </c>
      <c r="O3171" s="29" t="s">
        <v>3214</v>
      </c>
      <c r="P3171" s="29" t="s">
        <v>3215</v>
      </c>
      <c r="Q3171" s="29" t="s">
        <v>3209</v>
      </c>
      <c r="R3171" s="29" t="s">
        <v>3210</v>
      </c>
      <c r="S3171" s="29" t="s">
        <v>3098</v>
      </c>
      <c r="T3171" s="29"/>
      <c r="U3171" s="30">
        <v>0</v>
      </c>
      <c r="V3171" s="30">
        <v>0</v>
      </c>
      <c r="W3171" s="30">
        <v>0</v>
      </c>
      <c r="X3171" s="30">
        <v>0</v>
      </c>
      <c r="Y3171" s="30">
        <v>0</v>
      </c>
      <c r="Z3171" s="30">
        <v>50</v>
      </c>
      <c r="AA3171" s="30">
        <v>0</v>
      </c>
      <c r="AB3171" s="30">
        <v>0</v>
      </c>
      <c r="AC3171" s="30">
        <v>0</v>
      </c>
      <c r="AD3171" s="30">
        <v>0</v>
      </c>
      <c r="AE3171" s="30">
        <v>0</v>
      </c>
      <c r="AF3171" s="30">
        <v>0</v>
      </c>
    </row>
    <row r="3172" spans="1:32" x14ac:dyDescent="0.45">
      <c r="A3172" s="29" t="s">
        <v>662</v>
      </c>
      <c r="B3172" s="29" t="s">
        <v>3034</v>
      </c>
      <c r="C3172" s="29" t="s">
        <v>3299</v>
      </c>
      <c r="D3172" s="29" t="s">
        <v>3300</v>
      </c>
      <c r="E3172" s="29" t="s">
        <v>3320</v>
      </c>
      <c r="F3172" s="29" t="s">
        <v>3321</v>
      </c>
      <c r="G3172" s="29" t="s">
        <v>3200</v>
      </c>
      <c r="H3172" s="29" t="s">
        <v>3201</v>
      </c>
      <c r="I3172" s="29" t="s">
        <v>3202</v>
      </c>
      <c r="J3172" s="29" t="s">
        <v>3203</v>
      </c>
      <c r="K3172" s="29" t="s">
        <v>3221</v>
      </c>
      <c r="L3172" s="29" t="s">
        <v>3113</v>
      </c>
      <c r="M3172" s="29" t="s">
        <v>3222</v>
      </c>
      <c r="N3172" s="29" t="s">
        <v>3223</v>
      </c>
      <c r="O3172" s="29" t="s">
        <v>3224</v>
      </c>
      <c r="P3172" s="29" t="s">
        <v>3225</v>
      </c>
      <c r="Q3172" s="29" t="s">
        <v>3209</v>
      </c>
      <c r="R3172" s="29" t="s">
        <v>3210</v>
      </c>
      <c r="S3172" s="29" t="s">
        <v>3098</v>
      </c>
      <c r="T3172" s="29"/>
      <c r="U3172" s="30">
        <v>40655</v>
      </c>
      <c r="V3172" s="30">
        <v>43282</v>
      </c>
      <c r="W3172" s="30">
        <v>42012</v>
      </c>
      <c r="X3172" s="30">
        <v>41824</v>
      </c>
      <c r="Y3172" s="30">
        <v>41018</v>
      </c>
      <c r="Z3172" s="30">
        <v>40116</v>
      </c>
      <c r="AA3172" s="30">
        <v>41597</v>
      </c>
      <c r="AB3172" s="30">
        <v>41245</v>
      </c>
      <c r="AC3172" s="30">
        <v>41929</v>
      </c>
      <c r="AD3172" s="30">
        <v>41318</v>
      </c>
      <c r="AE3172" s="30">
        <v>40536</v>
      </c>
      <c r="AF3172" s="30">
        <v>41630</v>
      </c>
    </row>
    <row r="3173" spans="1:32" x14ac:dyDescent="0.45">
      <c r="A3173" s="29" t="s">
        <v>662</v>
      </c>
      <c r="B3173" s="29" t="s">
        <v>3034</v>
      </c>
      <c r="C3173" s="29" t="s">
        <v>3299</v>
      </c>
      <c r="D3173" s="29" t="s">
        <v>3300</v>
      </c>
      <c r="E3173" s="29" t="s">
        <v>3320</v>
      </c>
      <c r="F3173" s="29" t="s">
        <v>3321</v>
      </c>
      <c r="G3173" s="29" t="s">
        <v>3200</v>
      </c>
      <c r="H3173" s="29" t="s">
        <v>3201</v>
      </c>
      <c r="I3173" s="29" t="s">
        <v>3226</v>
      </c>
      <c r="J3173" s="29" t="s">
        <v>3227</v>
      </c>
      <c r="K3173" s="29" t="s">
        <v>3228</v>
      </c>
      <c r="L3173" s="29" t="s">
        <v>3111</v>
      </c>
      <c r="M3173" s="29" t="s">
        <v>3229</v>
      </c>
      <c r="N3173" s="29" t="s">
        <v>3230</v>
      </c>
      <c r="O3173" s="29" t="s">
        <v>3231</v>
      </c>
      <c r="P3173" s="29" t="s">
        <v>3232</v>
      </c>
      <c r="Q3173" s="29" t="s">
        <v>3209</v>
      </c>
      <c r="R3173" s="29" t="s">
        <v>3210</v>
      </c>
      <c r="S3173" s="29" t="s">
        <v>3098</v>
      </c>
      <c r="T3173" s="29"/>
      <c r="U3173" s="30">
        <v>0</v>
      </c>
      <c r="V3173" s="30">
        <v>0</v>
      </c>
      <c r="W3173" s="30">
        <v>0</v>
      </c>
      <c r="X3173" s="30">
        <v>0</v>
      </c>
      <c r="Y3173" s="30">
        <v>0</v>
      </c>
      <c r="Z3173" s="30">
        <v>0</v>
      </c>
      <c r="AA3173" s="30">
        <v>0</v>
      </c>
      <c r="AB3173" s="30">
        <v>0</v>
      </c>
      <c r="AC3173" s="30">
        <v>0</v>
      </c>
      <c r="AD3173" s="30">
        <v>0</v>
      </c>
      <c r="AE3173" s="30">
        <v>0</v>
      </c>
      <c r="AF3173" s="30">
        <v>0</v>
      </c>
    </row>
    <row r="3174" spans="1:32" x14ac:dyDescent="0.45">
      <c r="A3174" s="29" t="s">
        <v>662</v>
      </c>
      <c r="B3174" s="29" t="s">
        <v>3034</v>
      </c>
      <c r="C3174" s="29" t="s">
        <v>3299</v>
      </c>
      <c r="D3174" s="29" t="s">
        <v>3300</v>
      </c>
      <c r="E3174" s="29" t="s">
        <v>3320</v>
      </c>
      <c r="F3174" s="29" t="s">
        <v>3321</v>
      </c>
      <c r="G3174" s="29" t="s">
        <v>3200</v>
      </c>
      <c r="H3174" s="29" t="s">
        <v>3201</v>
      </c>
      <c r="I3174" s="29" t="s">
        <v>3226</v>
      </c>
      <c r="J3174" s="29" t="s">
        <v>3227</v>
      </c>
      <c r="K3174" s="29" t="s">
        <v>3228</v>
      </c>
      <c r="L3174" s="29" t="s">
        <v>3111</v>
      </c>
      <c r="M3174" s="29" t="s">
        <v>3295</v>
      </c>
      <c r="N3174" s="29" t="s">
        <v>3296</v>
      </c>
      <c r="O3174" s="29" t="s">
        <v>3297</v>
      </c>
      <c r="P3174" s="29" t="s">
        <v>3298</v>
      </c>
      <c r="Q3174" s="29" t="s">
        <v>3209</v>
      </c>
      <c r="R3174" s="29" t="s">
        <v>3210</v>
      </c>
      <c r="S3174" s="29" t="s">
        <v>3098</v>
      </c>
      <c r="T3174" s="29"/>
      <c r="U3174" s="30">
        <v>0</v>
      </c>
      <c r="V3174" s="30">
        <v>0</v>
      </c>
      <c r="W3174" s="30">
        <v>0</v>
      </c>
      <c r="X3174" s="30">
        <v>0</v>
      </c>
      <c r="Y3174" s="30">
        <v>0</v>
      </c>
      <c r="Z3174" s="30">
        <v>0</v>
      </c>
      <c r="AA3174" s="30">
        <v>0</v>
      </c>
      <c r="AB3174" s="30">
        <v>0</v>
      </c>
      <c r="AC3174" s="30">
        <v>0</v>
      </c>
      <c r="AD3174" s="30">
        <v>0</v>
      </c>
      <c r="AE3174" s="30">
        <v>0</v>
      </c>
      <c r="AF3174" s="30">
        <v>0</v>
      </c>
    </row>
    <row r="3175" spans="1:32" x14ac:dyDescent="0.45">
      <c r="A3175" s="29" t="s">
        <v>662</v>
      </c>
      <c r="B3175" s="29" t="s">
        <v>3034</v>
      </c>
      <c r="C3175" s="29" t="s">
        <v>3299</v>
      </c>
      <c r="D3175" s="29" t="s">
        <v>3300</v>
      </c>
      <c r="E3175" s="29" t="s">
        <v>3320</v>
      </c>
      <c r="F3175" s="29" t="s">
        <v>3321</v>
      </c>
      <c r="G3175" s="29" t="s">
        <v>3233</v>
      </c>
      <c r="H3175" s="29" t="s">
        <v>3234</v>
      </c>
      <c r="I3175" s="29" t="s">
        <v>3262</v>
      </c>
      <c r="J3175" s="29" t="s">
        <v>3263</v>
      </c>
      <c r="K3175" s="29" t="s">
        <v>3264</v>
      </c>
      <c r="L3175" s="29" t="s">
        <v>3103</v>
      </c>
      <c r="M3175" s="29" t="s">
        <v>3265</v>
      </c>
      <c r="N3175" s="29" t="s">
        <v>3266</v>
      </c>
      <c r="O3175" s="29" t="s">
        <v>3267</v>
      </c>
      <c r="P3175" s="29" t="s">
        <v>3268</v>
      </c>
      <c r="Q3175" s="29" t="s">
        <v>3209</v>
      </c>
      <c r="R3175" s="29" t="s">
        <v>3210</v>
      </c>
      <c r="S3175" s="29" t="s">
        <v>3098</v>
      </c>
      <c r="T3175" s="29"/>
      <c r="U3175" s="30">
        <v>4680</v>
      </c>
      <c r="V3175" s="30">
        <v>4680</v>
      </c>
      <c r="W3175" s="30">
        <v>4680</v>
      </c>
      <c r="X3175" s="30">
        <v>4680</v>
      </c>
      <c r="Y3175" s="30">
        <v>4680</v>
      </c>
      <c r="Z3175" s="30">
        <v>4680</v>
      </c>
      <c r="AA3175" s="30">
        <v>4680</v>
      </c>
      <c r="AB3175" s="30">
        <v>4680</v>
      </c>
      <c r="AC3175" s="30">
        <v>4680</v>
      </c>
      <c r="AD3175" s="30">
        <v>4680</v>
      </c>
      <c r="AE3175" s="30">
        <v>4680</v>
      </c>
      <c r="AF3175" s="30">
        <v>4680</v>
      </c>
    </row>
    <row r="3176" spans="1:32" x14ac:dyDescent="0.45">
      <c r="A3176" s="29" t="s">
        <v>662</v>
      </c>
      <c r="B3176" s="29" t="s">
        <v>3034</v>
      </c>
      <c r="C3176" s="29" t="s">
        <v>3299</v>
      </c>
      <c r="D3176" s="29" t="s">
        <v>3300</v>
      </c>
      <c r="E3176" s="29" t="s">
        <v>3320</v>
      </c>
      <c r="F3176" s="29" t="s">
        <v>3321</v>
      </c>
      <c r="G3176" s="29" t="s">
        <v>3233</v>
      </c>
      <c r="H3176" s="29" t="s">
        <v>3234</v>
      </c>
      <c r="I3176" s="29" t="s">
        <v>3262</v>
      </c>
      <c r="J3176" s="29" t="s">
        <v>3263</v>
      </c>
      <c r="K3176" s="29" t="s">
        <v>3264</v>
      </c>
      <c r="L3176" s="29" t="s">
        <v>3103</v>
      </c>
      <c r="M3176" s="29" t="s">
        <v>3265</v>
      </c>
      <c r="N3176" s="29" t="s">
        <v>3266</v>
      </c>
      <c r="O3176" s="29" t="s">
        <v>3269</v>
      </c>
      <c r="P3176" s="29" t="s">
        <v>3270</v>
      </c>
      <c r="Q3176" s="29" t="s">
        <v>3209</v>
      </c>
      <c r="R3176" s="29" t="s">
        <v>3210</v>
      </c>
      <c r="S3176" s="29" t="s">
        <v>3098</v>
      </c>
      <c r="T3176" s="29"/>
      <c r="U3176" s="30">
        <v>234</v>
      </c>
      <c r="V3176" s="30">
        <v>117</v>
      </c>
      <c r="W3176" s="30">
        <v>156</v>
      </c>
      <c r="X3176" s="30">
        <v>78</v>
      </c>
      <c r="Y3176" s="30">
        <v>78</v>
      </c>
      <c r="Z3176" s="30">
        <v>0</v>
      </c>
      <c r="AA3176" s="30">
        <v>78</v>
      </c>
      <c r="AB3176" s="30">
        <v>215</v>
      </c>
      <c r="AC3176" s="30">
        <v>78</v>
      </c>
      <c r="AD3176" s="30">
        <v>195</v>
      </c>
      <c r="AE3176" s="30">
        <v>117</v>
      </c>
      <c r="AF3176" s="30">
        <v>234</v>
      </c>
    </row>
    <row r="3177" spans="1:32" x14ac:dyDescent="0.45">
      <c r="A3177" s="29" t="s">
        <v>662</v>
      </c>
      <c r="B3177" s="29" t="s">
        <v>3034</v>
      </c>
      <c r="C3177" s="29" t="s">
        <v>3299</v>
      </c>
      <c r="D3177" s="29" t="s">
        <v>3300</v>
      </c>
      <c r="E3177" s="29" t="s">
        <v>3320</v>
      </c>
      <c r="F3177" s="29" t="s">
        <v>3321</v>
      </c>
      <c r="G3177" s="29" t="s">
        <v>3233</v>
      </c>
      <c r="H3177" s="29" t="s">
        <v>3234</v>
      </c>
      <c r="I3177" s="29" t="s">
        <v>3262</v>
      </c>
      <c r="J3177" s="29" t="s">
        <v>3263</v>
      </c>
      <c r="K3177" s="29" t="s">
        <v>3264</v>
      </c>
      <c r="L3177" s="29" t="s">
        <v>3103</v>
      </c>
      <c r="M3177" s="29" t="s">
        <v>3265</v>
      </c>
      <c r="N3177" s="29" t="s">
        <v>3266</v>
      </c>
      <c r="O3177" s="29" t="s">
        <v>3271</v>
      </c>
      <c r="P3177" s="29" t="s">
        <v>3272</v>
      </c>
      <c r="Q3177" s="29" t="s">
        <v>3209</v>
      </c>
      <c r="R3177" s="29" t="s">
        <v>3210</v>
      </c>
      <c r="S3177" s="29" t="s">
        <v>3098</v>
      </c>
      <c r="T3177" s="29"/>
      <c r="U3177" s="30">
        <v>174</v>
      </c>
      <c r="V3177" s="30">
        <v>0</v>
      </c>
      <c r="W3177" s="30">
        <v>261</v>
      </c>
      <c r="X3177" s="30">
        <v>0</v>
      </c>
      <c r="Y3177" s="30">
        <v>203</v>
      </c>
      <c r="Z3177" s="30">
        <v>304</v>
      </c>
      <c r="AA3177" s="30">
        <v>0</v>
      </c>
      <c r="AB3177" s="30">
        <v>0</v>
      </c>
      <c r="AC3177" s="30">
        <v>0</v>
      </c>
      <c r="AD3177" s="30">
        <v>87</v>
      </c>
      <c r="AE3177" s="30">
        <v>319</v>
      </c>
      <c r="AF3177" s="30">
        <v>174</v>
      </c>
    </row>
    <row r="3178" spans="1:32" x14ac:dyDescent="0.45">
      <c r="A3178" s="29" t="s">
        <v>662</v>
      </c>
      <c r="B3178" s="29" t="s">
        <v>3034</v>
      </c>
      <c r="C3178" s="29" t="s">
        <v>3299</v>
      </c>
      <c r="D3178" s="29" t="s">
        <v>3300</v>
      </c>
      <c r="E3178" s="29" t="s">
        <v>3320</v>
      </c>
      <c r="F3178" s="29" t="s">
        <v>3321</v>
      </c>
      <c r="G3178" s="29" t="s">
        <v>3233</v>
      </c>
      <c r="H3178" s="29" t="s">
        <v>3234</v>
      </c>
      <c r="I3178" s="29" t="s">
        <v>3275</v>
      </c>
      <c r="J3178" s="29" t="s">
        <v>3276</v>
      </c>
      <c r="K3178" s="29" t="s">
        <v>3277</v>
      </c>
      <c r="L3178" s="29" t="s">
        <v>3100</v>
      </c>
      <c r="M3178" s="29" t="s">
        <v>3312</v>
      </c>
      <c r="N3178" s="29" t="s">
        <v>3313</v>
      </c>
      <c r="O3178" s="29" t="s">
        <v>3314</v>
      </c>
      <c r="P3178" s="29" t="s">
        <v>3315</v>
      </c>
      <c r="Q3178" s="29" t="s">
        <v>3209</v>
      </c>
      <c r="R3178" s="29" t="s">
        <v>3210</v>
      </c>
      <c r="S3178" s="29" t="s">
        <v>3098</v>
      </c>
      <c r="T3178" s="29"/>
      <c r="U3178" s="30">
        <v>47250</v>
      </c>
      <c r="V3178" s="30">
        <v>47250</v>
      </c>
      <c r="W3178" s="30">
        <v>47250</v>
      </c>
      <c r="X3178" s="30">
        <v>47250</v>
      </c>
      <c r="Y3178" s="30">
        <v>47250</v>
      </c>
      <c r="Z3178" s="30">
        <v>47250</v>
      </c>
      <c r="AA3178" s="30">
        <v>47250</v>
      </c>
      <c r="AB3178" s="30">
        <v>47250</v>
      </c>
      <c r="AC3178" s="30">
        <v>47250</v>
      </c>
      <c r="AD3178" s="30">
        <v>47250</v>
      </c>
      <c r="AE3178" s="30">
        <v>47250</v>
      </c>
      <c r="AF3178" s="30">
        <v>47250</v>
      </c>
    </row>
    <row r="3179" spans="1:32" x14ac:dyDescent="0.45">
      <c r="A3179" s="29" t="s">
        <v>662</v>
      </c>
      <c r="B3179" s="29" t="s">
        <v>3034</v>
      </c>
      <c r="C3179" s="29" t="s">
        <v>3211</v>
      </c>
      <c r="D3179" s="29" t="s">
        <v>3212</v>
      </c>
      <c r="E3179" s="29" t="s">
        <v>3213</v>
      </c>
      <c r="F3179" s="29" t="s">
        <v>982</v>
      </c>
      <c r="G3179" s="29" t="s">
        <v>3200</v>
      </c>
      <c r="H3179" s="29" t="s">
        <v>3201</v>
      </c>
      <c r="I3179" s="29" t="s">
        <v>3202</v>
      </c>
      <c r="J3179" s="29" t="s">
        <v>3203</v>
      </c>
      <c r="K3179" s="29" t="s">
        <v>3204</v>
      </c>
      <c r="L3179" s="29" t="s">
        <v>3109</v>
      </c>
      <c r="M3179" s="29" t="s">
        <v>3378</v>
      </c>
      <c r="N3179" s="29" t="s">
        <v>3379</v>
      </c>
      <c r="O3179" s="29" t="s">
        <v>3380</v>
      </c>
      <c r="P3179" s="29" t="s">
        <v>3381</v>
      </c>
      <c r="Q3179" s="29" t="s">
        <v>3209</v>
      </c>
      <c r="R3179" s="29" t="s">
        <v>3210</v>
      </c>
      <c r="S3179" s="29" t="s">
        <v>3098</v>
      </c>
      <c r="T3179" s="29"/>
      <c r="U3179" s="30">
        <v>4650</v>
      </c>
      <c r="V3179" s="30">
        <v>4650</v>
      </c>
      <c r="W3179" s="30">
        <v>4650</v>
      </c>
      <c r="X3179" s="30">
        <v>4650</v>
      </c>
      <c r="Y3179" s="30">
        <v>4650</v>
      </c>
      <c r="Z3179" s="30">
        <v>4650</v>
      </c>
      <c r="AA3179" s="30">
        <v>4650</v>
      </c>
      <c r="AB3179" s="30">
        <v>4650</v>
      </c>
      <c r="AC3179" s="30">
        <v>4650</v>
      </c>
      <c r="AD3179" s="30">
        <v>4650</v>
      </c>
      <c r="AE3179" s="30">
        <v>0</v>
      </c>
      <c r="AF3179" s="30">
        <v>0</v>
      </c>
    </row>
    <row r="3180" spans="1:32" x14ac:dyDescent="0.45">
      <c r="A3180" s="29" t="s">
        <v>662</v>
      </c>
      <c r="B3180" s="29" t="s">
        <v>3034</v>
      </c>
      <c r="C3180" s="29" t="s">
        <v>3211</v>
      </c>
      <c r="D3180" s="29" t="s">
        <v>3212</v>
      </c>
      <c r="E3180" s="29" t="s">
        <v>3213</v>
      </c>
      <c r="F3180" s="29" t="s">
        <v>982</v>
      </c>
      <c r="G3180" s="29" t="s">
        <v>3200</v>
      </c>
      <c r="H3180" s="29" t="s">
        <v>3201</v>
      </c>
      <c r="I3180" s="29" t="s">
        <v>3202</v>
      </c>
      <c r="J3180" s="29" t="s">
        <v>3203</v>
      </c>
      <c r="K3180" s="29" t="s">
        <v>3498</v>
      </c>
      <c r="L3180" s="29" t="s">
        <v>3120</v>
      </c>
      <c r="M3180" s="29" t="s">
        <v>3856</v>
      </c>
      <c r="N3180" s="29" t="s">
        <v>3857</v>
      </c>
      <c r="O3180" s="29" t="s">
        <v>3858</v>
      </c>
      <c r="P3180" s="29" t="s">
        <v>3859</v>
      </c>
      <c r="Q3180" s="29" t="s">
        <v>3209</v>
      </c>
      <c r="R3180" s="29" t="s">
        <v>3210</v>
      </c>
      <c r="S3180" s="29" t="s">
        <v>3098</v>
      </c>
      <c r="T3180" s="29"/>
      <c r="U3180" s="30">
        <v>71000</v>
      </c>
      <c r="V3180" s="30">
        <v>71000</v>
      </c>
      <c r="W3180" s="30">
        <v>71000</v>
      </c>
      <c r="X3180" s="30">
        <v>71000</v>
      </c>
      <c r="Y3180" s="30">
        <v>71000</v>
      </c>
      <c r="Z3180" s="30">
        <v>71000</v>
      </c>
      <c r="AA3180" s="30">
        <v>71000</v>
      </c>
      <c r="AB3180" s="30">
        <v>71000</v>
      </c>
      <c r="AC3180" s="30">
        <v>71000</v>
      </c>
      <c r="AD3180" s="30">
        <v>71000</v>
      </c>
      <c r="AE3180" s="30">
        <v>71000</v>
      </c>
      <c r="AF3180" s="30">
        <v>71000</v>
      </c>
    </row>
    <row r="3181" spans="1:32" x14ac:dyDescent="0.45">
      <c r="A3181" s="29" t="s">
        <v>662</v>
      </c>
      <c r="B3181" s="29" t="s">
        <v>3034</v>
      </c>
      <c r="C3181" s="29" t="s">
        <v>3211</v>
      </c>
      <c r="D3181" s="29" t="s">
        <v>3212</v>
      </c>
      <c r="E3181" s="29" t="s">
        <v>3213</v>
      </c>
      <c r="F3181" s="29" t="s">
        <v>982</v>
      </c>
      <c r="G3181" s="29" t="s">
        <v>3200</v>
      </c>
      <c r="H3181" s="29" t="s">
        <v>3201</v>
      </c>
      <c r="I3181" s="29" t="s">
        <v>3226</v>
      </c>
      <c r="J3181" s="29" t="s">
        <v>3227</v>
      </c>
      <c r="K3181" s="29" t="s">
        <v>3228</v>
      </c>
      <c r="L3181" s="29" t="s">
        <v>3111</v>
      </c>
      <c r="M3181" s="29" t="s">
        <v>3229</v>
      </c>
      <c r="N3181" s="29" t="s">
        <v>3230</v>
      </c>
      <c r="O3181" s="29" t="s">
        <v>3231</v>
      </c>
      <c r="P3181" s="29" t="s">
        <v>3232</v>
      </c>
      <c r="Q3181" s="29" t="s">
        <v>3209</v>
      </c>
      <c r="R3181" s="29" t="s">
        <v>3210</v>
      </c>
      <c r="S3181" s="29" t="s">
        <v>3098</v>
      </c>
      <c r="T3181" s="29"/>
      <c r="U3181" s="30">
        <v>0</v>
      </c>
      <c r="V3181" s="30">
        <v>0</v>
      </c>
      <c r="W3181" s="30">
        <v>0</v>
      </c>
      <c r="X3181" s="30">
        <v>0</v>
      </c>
      <c r="Y3181" s="30">
        <v>120</v>
      </c>
      <c r="Z3181" s="30">
        <v>0</v>
      </c>
      <c r="AA3181" s="30">
        <v>0</v>
      </c>
      <c r="AB3181" s="30">
        <v>0</v>
      </c>
      <c r="AC3181" s="30">
        <v>0</v>
      </c>
      <c r="AD3181" s="30">
        <v>0</v>
      </c>
      <c r="AE3181" s="30">
        <v>0</v>
      </c>
      <c r="AF3181" s="30">
        <v>0</v>
      </c>
    </row>
    <row r="3182" spans="1:32" x14ac:dyDescent="0.45">
      <c r="A3182" s="29" t="s">
        <v>662</v>
      </c>
      <c r="B3182" s="29" t="s">
        <v>3034</v>
      </c>
      <c r="C3182" s="29" t="s">
        <v>3211</v>
      </c>
      <c r="D3182" s="29" t="s">
        <v>3212</v>
      </c>
      <c r="E3182" s="29" t="s">
        <v>3213</v>
      </c>
      <c r="F3182" s="29" t="s">
        <v>982</v>
      </c>
      <c r="G3182" s="29" t="s">
        <v>3233</v>
      </c>
      <c r="H3182" s="29" t="s">
        <v>3234</v>
      </c>
      <c r="I3182" s="29" t="s">
        <v>3341</v>
      </c>
      <c r="J3182" s="29" t="s">
        <v>3342</v>
      </c>
      <c r="K3182" s="29" t="s">
        <v>3343</v>
      </c>
      <c r="L3182" s="29" t="s">
        <v>3119</v>
      </c>
      <c r="M3182" s="29" t="s">
        <v>3344</v>
      </c>
      <c r="N3182" s="29" t="s">
        <v>3345</v>
      </c>
      <c r="O3182" s="29" t="s">
        <v>3346</v>
      </c>
      <c r="P3182" s="29" t="s">
        <v>3347</v>
      </c>
      <c r="Q3182" s="29" t="s">
        <v>3209</v>
      </c>
      <c r="R3182" s="29" t="s">
        <v>3210</v>
      </c>
      <c r="S3182" s="29" t="s">
        <v>3098</v>
      </c>
      <c r="T3182" s="29"/>
      <c r="U3182" s="30">
        <v>-507</v>
      </c>
      <c r="V3182" s="30">
        <v>-489</v>
      </c>
      <c r="W3182" s="30">
        <v>-524</v>
      </c>
      <c r="X3182" s="30">
        <v>-537</v>
      </c>
      <c r="Y3182" s="30">
        <v>-546</v>
      </c>
      <c r="Z3182" s="30">
        <v>-564</v>
      </c>
      <c r="AA3182" s="30">
        <v>-584</v>
      </c>
      <c r="AB3182" s="30">
        <v>-596</v>
      </c>
      <c r="AC3182" s="30">
        <v>-603</v>
      </c>
      <c r="AD3182" s="30">
        <v>-590</v>
      </c>
      <c r="AE3182" s="30">
        <v>-583</v>
      </c>
      <c r="AF3182" s="30">
        <v>-594</v>
      </c>
    </row>
    <row r="3183" spans="1:32" x14ac:dyDescent="0.45">
      <c r="A3183" s="29" t="s">
        <v>662</v>
      </c>
      <c r="B3183" s="29" t="s">
        <v>3034</v>
      </c>
      <c r="C3183" s="29" t="s">
        <v>3211</v>
      </c>
      <c r="D3183" s="29" t="s">
        <v>3212</v>
      </c>
      <c r="E3183" s="29" t="s">
        <v>3213</v>
      </c>
      <c r="F3183" s="29" t="s">
        <v>982</v>
      </c>
      <c r="G3183" s="29" t="s">
        <v>3233</v>
      </c>
      <c r="H3183" s="29" t="s">
        <v>3234</v>
      </c>
      <c r="I3183" s="29" t="s">
        <v>3341</v>
      </c>
      <c r="J3183" s="29" t="s">
        <v>3342</v>
      </c>
      <c r="K3183" s="29" t="s">
        <v>3348</v>
      </c>
      <c r="L3183" s="29" t="s">
        <v>3115</v>
      </c>
      <c r="M3183" s="29" t="s">
        <v>3356</v>
      </c>
      <c r="N3183" s="29" t="s">
        <v>3357</v>
      </c>
      <c r="O3183" s="29" t="s">
        <v>3358</v>
      </c>
      <c r="P3183" s="29" t="s">
        <v>3359</v>
      </c>
      <c r="Q3183" s="29" t="s">
        <v>3209</v>
      </c>
      <c r="R3183" s="29" t="s">
        <v>3210</v>
      </c>
      <c r="S3183" s="29" t="s">
        <v>3098</v>
      </c>
      <c r="T3183" s="29"/>
      <c r="U3183" s="30">
        <v>12636</v>
      </c>
      <c r="V3183" s="30">
        <v>12636</v>
      </c>
      <c r="W3183" s="30">
        <v>12636</v>
      </c>
      <c r="X3183" s="30">
        <v>12636</v>
      </c>
      <c r="Y3183" s="30">
        <v>12636</v>
      </c>
      <c r="Z3183" s="30">
        <v>12636</v>
      </c>
      <c r="AA3183" s="30">
        <v>12636</v>
      </c>
      <c r="AB3183" s="30">
        <v>12636</v>
      </c>
      <c r="AC3183" s="30">
        <v>12636</v>
      </c>
      <c r="AD3183" s="30">
        <v>12636</v>
      </c>
      <c r="AE3183" s="30">
        <v>12636</v>
      </c>
      <c r="AF3183" s="30">
        <v>12636</v>
      </c>
    </row>
    <row r="3184" spans="1:32" x14ac:dyDescent="0.45">
      <c r="A3184" s="29" t="s">
        <v>662</v>
      </c>
      <c r="B3184" s="29" t="s">
        <v>3034</v>
      </c>
      <c r="C3184" s="29" t="s">
        <v>3211</v>
      </c>
      <c r="D3184" s="29" t="s">
        <v>3212</v>
      </c>
      <c r="E3184" s="29" t="s">
        <v>3213</v>
      </c>
      <c r="F3184" s="29" t="s">
        <v>982</v>
      </c>
      <c r="G3184" s="29" t="s">
        <v>3233</v>
      </c>
      <c r="H3184" s="29" t="s">
        <v>3234</v>
      </c>
      <c r="I3184" s="29" t="s">
        <v>3341</v>
      </c>
      <c r="J3184" s="29" t="s">
        <v>3342</v>
      </c>
      <c r="K3184" s="29" t="s">
        <v>3348</v>
      </c>
      <c r="L3184" s="29" t="s">
        <v>3115</v>
      </c>
      <c r="M3184" s="29" t="s">
        <v>3360</v>
      </c>
      <c r="N3184" s="29" t="s">
        <v>3361</v>
      </c>
      <c r="O3184" s="29" t="s">
        <v>3472</v>
      </c>
      <c r="P3184" s="29" t="s">
        <v>3473</v>
      </c>
      <c r="Q3184" s="29" t="s">
        <v>3209</v>
      </c>
      <c r="R3184" s="29" t="s">
        <v>3210</v>
      </c>
      <c r="S3184" s="29" t="s">
        <v>3098</v>
      </c>
      <c r="T3184" s="29"/>
      <c r="U3184" s="30">
        <v>0</v>
      </c>
      <c r="V3184" s="30">
        <v>0</v>
      </c>
      <c r="W3184" s="30">
        <v>0</v>
      </c>
      <c r="X3184" s="30">
        <v>0</v>
      </c>
      <c r="Y3184" s="30">
        <v>0</v>
      </c>
      <c r="Z3184" s="30">
        <v>0</v>
      </c>
      <c r="AA3184" s="30">
        <v>0</v>
      </c>
      <c r="AB3184" s="30">
        <v>0</v>
      </c>
      <c r="AC3184" s="30">
        <v>0</v>
      </c>
      <c r="AD3184" s="30">
        <v>871</v>
      </c>
      <c r="AE3184" s="30">
        <v>1500</v>
      </c>
      <c r="AF3184" s="30">
        <v>1500</v>
      </c>
    </row>
    <row r="3185" spans="1:32" x14ac:dyDescent="0.45">
      <c r="A3185" s="29" t="s">
        <v>662</v>
      </c>
      <c r="B3185" s="29" t="s">
        <v>3034</v>
      </c>
      <c r="C3185" s="29" t="s">
        <v>3211</v>
      </c>
      <c r="D3185" s="29" t="s">
        <v>3212</v>
      </c>
      <c r="E3185" s="29" t="s">
        <v>3213</v>
      </c>
      <c r="F3185" s="29" t="s">
        <v>982</v>
      </c>
      <c r="G3185" s="29" t="s">
        <v>3233</v>
      </c>
      <c r="H3185" s="29" t="s">
        <v>3234</v>
      </c>
      <c r="I3185" s="29" t="s">
        <v>3341</v>
      </c>
      <c r="J3185" s="29" t="s">
        <v>3342</v>
      </c>
      <c r="K3185" s="29" t="s">
        <v>3348</v>
      </c>
      <c r="L3185" s="29" t="s">
        <v>3115</v>
      </c>
      <c r="M3185" s="29" t="s">
        <v>3366</v>
      </c>
      <c r="N3185" s="29" t="s">
        <v>3367</v>
      </c>
      <c r="O3185" s="29" t="s">
        <v>3368</v>
      </c>
      <c r="P3185" s="29" t="s">
        <v>3369</v>
      </c>
      <c r="Q3185" s="29" t="s">
        <v>3209</v>
      </c>
      <c r="R3185" s="29" t="s">
        <v>3210</v>
      </c>
      <c r="S3185" s="29" t="s">
        <v>3098</v>
      </c>
      <c r="T3185" s="29"/>
      <c r="U3185" s="30">
        <v>0</v>
      </c>
      <c r="V3185" s="30">
        <v>0</v>
      </c>
      <c r="W3185" s="30">
        <v>0</v>
      </c>
      <c r="X3185" s="30">
        <v>0</v>
      </c>
      <c r="Y3185" s="30">
        <v>0</v>
      </c>
      <c r="Z3185" s="30">
        <v>0</v>
      </c>
      <c r="AA3185" s="30">
        <v>0</v>
      </c>
      <c r="AB3185" s="30">
        <v>0</v>
      </c>
      <c r="AC3185" s="30">
        <v>0</v>
      </c>
      <c r="AD3185" s="30">
        <v>0</v>
      </c>
      <c r="AE3185" s="30">
        <v>0</v>
      </c>
      <c r="AF3185" s="30">
        <v>0</v>
      </c>
    </row>
    <row r="3186" spans="1:32" x14ac:dyDescent="0.45">
      <c r="A3186" s="29" t="s">
        <v>662</v>
      </c>
      <c r="B3186" s="29" t="s">
        <v>3034</v>
      </c>
      <c r="C3186" s="29" t="s">
        <v>3211</v>
      </c>
      <c r="D3186" s="29" t="s">
        <v>3212</v>
      </c>
      <c r="E3186" s="29" t="s">
        <v>3213</v>
      </c>
      <c r="F3186" s="29" t="s">
        <v>982</v>
      </c>
      <c r="G3186" s="29" t="s">
        <v>3233</v>
      </c>
      <c r="H3186" s="29" t="s">
        <v>3234</v>
      </c>
      <c r="I3186" s="29" t="s">
        <v>3341</v>
      </c>
      <c r="J3186" s="29" t="s">
        <v>3342</v>
      </c>
      <c r="K3186" s="29" t="s">
        <v>3348</v>
      </c>
      <c r="L3186" s="29" t="s">
        <v>3115</v>
      </c>
      <c r="M3186" s="29" t="s">
        <v>3366</v>
      </c>
      <c r="N3186" s="29" t="s">
        <v>3367</v>
      </c>
      <c r="O3186" s="29" t="s">
        <v>3370</v>
      </c>
      <c r="P3186" s="29" t="s">
        <v>3371</v>
      </c>
      <c r="Q3186" s="29" t="s">
        <v>3209</v>
      </c>
      <c r="R3186" s="29" t="s">
        <v>3210</v>
      </c>
      <c r="S3186" s="29" t="s">
        <v>3098</v>
      </c>
      <c r="T3186" s="29"/>
      <c r="U3186" s="30">
        <v>66921.354000000007</v>
      </c>
      <c r="V3186" s="30">
        <v>66921.354000000007</v>
      </c>
      <c r="W3186" s="30">
        <v>66921.354000000007</v>
      </c>
      <c r="X3186" s="30">
        <v>66921.354000000007</v>
      </c>
      <c r="Y3186" s="30">
        <v>66921.354000000007</v>
      </c>
      <c r="Z3186" s="30">
        <v>66921.354000000007</v>
      </c>
      <c r="AA3186" s="30">
        <v>66921.354000000007</v>
      </c>
      <c r="AB3186" s="30">
        <v>66921.354000000007</v>
      </c>
      <c r="AC3186" s="30">
        <v>65197.879000000001</v>
      </c>
      <c r="AD3186" s="30">
        <v>65197.879000000001</v>
      </c>
      <c r="AE3186" s="30">
        <v>65197.879000000001</v>
      </c>
      <c r="AF3186" s="30">
        <v>65197.879000000001</v>
      </c>
    </row>
    <row r="3187" spans="1:32" x14ac:dyDescent="0.45">
      <c r="A3187" s="29" t="s">
        <v>662</v>
      </c>
      <c r="B3187" s="29" t="s">
        <v>3034</v>
      </c>
      <c r="C3187" s="29" t="s">
        <v>3211</v>
      </c>
      <c r="D3187" s="29" t="s">
        <v>3212</v>
      </c>
      <c r="E3187" s="29" t="s">
        <v>3213</v>
      </c>
      <c r="F3187" s="29" t="s">
        <v>982</v>
      </c>
      <c r="G3187" s="29" t="s">
        <v>3233</v>
      </c>
      <c r="H3187" s="29" t="s">
        <v>3234</v>
      </c>
      <c r="I3187" s="29" t="s">
        <v>3341</v>
      </c>
      <c r="J3187" s="29" t="s">
        <v>3342</v>
      </c>
      <c r="K3187" s="29" t="s">
        <v>3474</v>
      </c>
      <c r="L3187" s="29" t="s">
        <v>3116</v>
      </c>
      <c r="M3187" s="29" t="s">
        <v>3488</v>
      </c>
      <c r="N3187" s="29" t="s">
        <v>3489</v>
      </c>
      <c r="O3187" s="29" t="s">
        <v>3490</v>
      </c>
      <c r="P3187" s="29" t="s">
        <v>3491</v>
      </c>
      <c r="Q3187" s="29" t="s">
        <v>3209</v>
      </c>
      <c r="R3187" s="29" t="s">
        <v>3210</v>
      </c>
      <c r="S3187" s="29" t="s">
        <v>3098</v>
      </c>
      <c r="T3187" s="29"/>
      <c r="U3187" s="30">
        <v>73186.311000000002</v>
      </c>
      <c r="V3187" s="30">
        <v>73186.311000000002</v>
      </c>
      <c r="W3187" s="30">
        <v>73186.311000000002</v>
      </c>
      <c r="X3187" s="30">
        <v>73186.311000000002</v>
      </c>
      <c r="Y3187" s="30">
        <v>73186.311000000002</v>
      </c>
      <c r="Z3187" s="30">
        <v>73186.311000000002</v>
      </c>
      <c r="AA3187" s="30">
        <v>73186.311000000002</v>
      </c>
      <c r="AB3187" s="30">
        <v>73186.311000000002</v>
      </c>
      <c r="AC3187" s="30">
        <v>35000</v>
      </c>
      <c r="AD3187" s="30">
        <v>35000</v>
      </c>
      <c r="AE3187" s="30">
        <v>35000</v>
      </c>
      <c r="AF3187" s="30">
        <v>35000</v>
      </c>
    </row>
    <row r="3188" spans="1:32" x14ac:dyDescent="0.45">
      <c r="A3188" s="29" t="s">
        <v>662</v>
      </c>
      <c r="B3188" s="29" t="s">
        <v>3034</v>
      </c>
      <c r="C3188" s="29" t="s">
        <v>3211</v>
      </c>
      <c r="D3188" s="29" t="s">
        <v>3212</v>
      </c>
      <c r="E3188" s="29" t="s">
        <v>3213</v>
      </c>
      <c r="F3188" s="29" t="s">
        <v>982</v>
      </c>
      <c r="G3188" s="29" t="s">
        <v>3233</v>
      </c>
      <c r="H3188" s="29" t="s">
        <v>3234</v>
      </c>
      <c r="I3188" s="29" t="s">
        <v>3262</v>
      </c>
      <c r="J3188" s="29" t="s">
        <v>3263</v>
      </c>
      <c r="K3188" s="29" t="s">
        <v>3307</v>
      </c>
      <c r="L3188" s="29" t="s">
        <v>3117</v>
      </c>
      <c r="M3188" s="29" t="s">
        <v>3707</v>
      </c>
      <c r="N3188" s="29" t="s">
        <v>3708</v>
      </c>
      <c r="O3188" s="29" t="s">
        <v>3709</v>
      </c>
      <c r="P3188" s="29" t="s">
        <v>3708</v>
      </c>
      <c r="Q3188" s="29" t="s">
        <v>3209</v>
      </c>
      <c r="R3188" s="29" t="s">
        <v>3210</v>
      </c>
      <c r="S3188" s="29" t="s">
        <v>3098</v>
      </c>
      <c r="T3188" s="29"/>
      <c r="U3188" s="30">
        <v>0</v>
      </c>
      <c r="V3188" s="30">
        <v>0</v>
      </c>
      <c r="W3188" s="30">
        <v>0</v>
      </c>
      <c r="X3188" s="30">
        <v>0</v>
      </c>
      <c r="Y3188" s="30">
        <v>0</v>
      </c>
      <c r="Z3188" s="30">
        <v>0</v>
      </c>
      <c r="AA3188" s="30">
        <v>0</v>
      </c>
      <c r="AB3188" s="30">
        <v>0</v>
      </c>
      <c r="AC3188" s="30">
        <v>0</v>
      </c>
      <c r="AD3188" s="30">
        <v>0</v>
      </c>
      <c r="AE3188" s="30">
        <v>0</v>
      </c>
      <c r="AF3188" s="30">
        <v>100</v>
      </c>
    </row>
    <row r="3189" spans="1:32" x14ac:dyDescent="0.45">
      <c r="A3189" s="29" t="s">
        <v>662</v>
      </c>
      <c r="B3189" s="29" t="s">
        <v>3034</v>
      </c>
      <c r="C3189" s="29" t="s">
        <v>3211</v>
      </c>
      <c r="D3189" s="29" t="s">
        <v>3212</v>
      </c>
      <c r="E3189" s="29" t="s">
        <v>3213</v>
      </c>
      <c r="F3189" s="29" t="s">
        <v>982</v>
      </c>
      <c r="G3189" s="29" t="s">
        <v>3233</v>
      </c>
      <c r="H3189" s="29" t="s">
        <v>3234</v>
      </c>
      <c r="I3189" s="29" t="s">
        <v>3262</v>
      </c>
      <c r="J3189" s="29" t="s">
        <v>3263</v>
      </c>
      <c r="K3189" s="29" t="s">
        <v>3307</v>
      </c>
      <c r="L3189" s="29" t="s">
        <v>3117</v>
      </c>
      <c r="M3189" s="29" t="s">
        <v>3684</v>
      </c>
      <c r="N3189" s="29" t="s">
        <v>3685</v>
      </c>
      <c r="O3189" s="29" t="s">
        <v>3686</v>
      </c>
      <c r="P3189" s="29" t="s">
        <v>3687</v>
      </c>
      <c r="Q3189" s="29" t="s">
        <v>3209</v>
      </c>
      <c r="R3189" s="29" t="s">
        <v>3210</v>
      </c>
      <c r="S3189" s="29" t="s">
        <v>3098</v>
      </c>
      <c r="T3189" s="29"/>
      <c r="U3189" s="30">
        <v>0</v>
      </c>
      <c r="V3189" s="30">
        <v>0</v>
      </c>
      <c r="W3189" s="30">
        <v>0</v>
      </c>
      <c r="X3189" s="30">
        <v>0</v>
      </c>
      <c r="Y3189" s="30">
        <v>0</v>
      </c>
      <c r="Z3189" s="30">
        <v>58</v>
      </c>
      <c r="AA3189" s="30">
        <v>0</v>
      </c>
      <c r="AB3189" s="30">
        <v>0</v>
      </c>
      <c r="AC3189" s="30">
        <v>0</v>
      </c>
      <c r="AD3189" s="30">
        <v>0</v>
      </c>
      <c r="AE3189" s="30">
        <v>0</v>
      </c>
      <c r="AF3189" s="30">
        <v>0</v>
      </c>
    </row>
    <row r="3190" spans="1:32" x14ac:dyDescent="0.45">
      <c r="A3190" s="29" t="s">
        <v>1107</v>
      </c>
      <c r="B3190" s="29" t="s">
        <v>1108</v>
      </c>
      <c r="C3190" s="29" t="s">
        <v>3196</v>
      </c>
      <c r="D3190" s="29" t="s">
        <v>3197</v>
      </c>
      <c r="E3190" s="29" t="s">
        <v>3537</v>
      </c>
      <c r="F3190" s="29" t="s">
        <v>3463</v>
      </c>
      <c r="G3190" s="29" t="s">
        <v>3200</v>
      </c>
      <c r="H3190" s="29" t="s">
        <v>3201</v>
      </c>
      <c r="I3190" s="29" t="s">
        <v>3202</v>
      </c>
      <c r="J3190" s="29" t="s">
        <v>3203</v>
      </c>
      <c r="K3190" s="29" t="s">
        <v>3204</v>
      </c>
      <c r="L3190" s="29" t="s">
        <v>3109</v>
      </c>
      <c r="M3190" s="29" t="s">
        <v>3756</v>
      </c>
      <c r="N3190" s="29" t="s">
        <v>3757</v>
      </c>
      <c r="O3190" s="29" t="s">
        <v>3758</v>
      </c>
      <c r="P3190" s="29" t="s">
        <v>3757</v>
      </c>
      <c r="Q3190" s="29" t="s">
        <v>3209</v>
      </c>
      <c r="R3190" s="29" t="s">
        <v>3210</v>
      </c>
      <c r="S3190" s="29" t="s">
        <v>3098</v>
      </c>
      <c r="T3190" s="29"/>
      <c r="U3190" s="30">
        <v>35000</v>
      </c>
      <c r="V3190" s="30">
        <v>35000</v>
      </c>
      <c r="W3190" s="30">
        <v>35000</v>
      </c>
      <c r="X3190" s="30">
        <v>35000</v>
      </c>
      <c r="Y3190" s="30">
        <v>35000</v>
      </c>
      <c r="Z3190" s="30">
        <v>35000</v>
      </c>
      <c r="AA3190" s="30">
        <v>35000</v>
      </c>
      <c r="AB3190" s="30">
        <v>35000</v>
      </c>
      <c r="AC3190" s="30">
        <v>35000</v>
      </c>
      <c r="AD3190" s="30">
        <v>35000</v>
      </c>
      <c r="AE3190" s="30">
        <v>35000</v>
      </c>
      <c r="AF3190" s="30">
        <v>35000</v>
      </c>
    </row>
    <row r="3191" spans="1:32" x14ac:dyDescent="0.45">
      <c r="A3191" s="29" t="s">
        <v>1107</v>
      </c>
      <c r="B3191" s="29" t="s">
        <v>1108</v>
      </c>
      <c r="C3191" s="29" t="s">
        <v>3196</v>
      </c>
      <c r="D3191" s="29" t="s">
        <v>3197</v>
      </c>
      <c r="E3191" s="29" t="s">
        <v>3537</v>
      </c>
      <c r="F3191" s="29" t="s">
        <v>3463</v>
      </c>
      <c r="G3191" s="29" t="s">
        <v>3200</v>
      </c>
      <c r="H3191" s="29" t="s">
        <v>3201</v>
      </c>
      <c r="I3191" s="29" t="s">
        <v>3226</v>
      </c>
      <c r="J3191" s="29" t="s">
        <v>3227</v>
      </c>
      <c r="K3191" s="29" t="s">
        <v>3228</v>
      </c>
      <c r="L3191" s="29" t="s">
        <v>3111</v>
      </c>
      <c r="M3191" s="29" t="s">
        <v>3409</v>
      </c>
      <c r="N3191" s="29" t="s">
        <v>3410</v>
      </c>
      <c r="O3191" s="29" t="s">
        <v>3411</v>
      </c>
      <c r="P3191" s="29" t="s">
        <v>3412</v>
      </c>
      <c r="Q3191" s="29" t="s">
        <v>3209</v>
      </c>
      <c r="R3191" s="29" t="s">
        <v>3210</v>
      </c>
      <c r="S3191" s="29" t="s">
        <v>3098</v>
      </c>
      <c r="T3191" s="29"/>
      <c r="U3191" s="30">
        <v>20000</v>
      </c>
      <c r="V3191" s="30">
        <v>20000</v>
      </c>
      <c r="W3191" s="30">
        <v>20000</v>
      </c>
      <c r="X3191" s="30">
        <v>20000</v>
      </c>
      <c r="Y3191" s="30">
        <v>20000</v>
      </c>
      <c r="Z3191" s="30">
        <v>20000</v>
      </c>
      <c r="AA3191" s="30">
        <v>20000</v>
      </c>
      <c r="AB3191" s="30">
        <v>20000</v>
      </c>
      <c r="AC3191" s="30">
        <v>20000</v>
      </c>
      <c r="AD3191" s="30">
        <v>20000</v>
      </c>
      <c r="AE3191" s="30">
        <v>20000</v>
      </c>
      <c r="AF3191" s="30">
        <v>20000</v>
      </c>
    </row>
    <row r="3192" spans="1:32" x14ac:dyDescent="0.45">
      <c r="A3192" s="29" t="s">
        <v>1107</v>
      </c>
      <c r="B3192" s="29" t="s">
        <v>1108</v>
      </c>
      <c r="C3192" s="29" t="s">
        <v>3299</v>
      </c>
      <c r="D3192" s="29" t="s">
        <v>3300</v>
      </c>
      <c r="E3192" s="29" t="s">
        <v>3301</v>
      </c>
      <c r="F3192" s="29" t="s">
        <v>3302</v>
      </c>
      <c r="G3192" s="29" t="s">
        <v>3200</v>
      </c>
      <c r="H3192" s="29" t="s">
        <v>3201</v>
      </c>
      <c r="I3192" s="29" t="s">
        <v>3202</v>
      </c>
      <c r="J3192" s="29" t="s">
        <v>3203</v>
      </c>
      <c r="K3192" s="29" t="s">
        <v>3204</v>
      </c>
      <c r="L3192" s="29" t="s">
        <v>3109</v>
      </c>
      <c r="M3192" s="29" t="s">
        <v>3378</v>
      </c>
      <c r="N3192" s="29" t="s">
        <v>3379</v>
      </c>
      <c r="O3192" s="29" t="s">
        <v>3380</v>
      </c>
      <c r="P3192" s="29" t="s">
        <v>3381</v>
      </c>
      <c r="Q3192" s="29" t="s">
        <v>3209</v>
      </c>
      <c r="R3192" s="29" t="s">
        <v>3210</v>
      </c>
      <c r="S3192" s="29" t="s">
        <v>3098</v>
      </c>
      <c r="T3192" s="29"/>
      <c r="U3192" s="30">
        <v>7070</v>
      </c>
      <c r="V3192" s="30">
        <v>7070</v>
      </c>
      <c r="W3192" s="30">
        <v>7070</v>
      </c>
      <c r="X3192" s="30">
        <v>7070</v>
      </c>
      <c r="Y3192" s="30">
        <v>7070</v>
      </c>
      <c r="Z3192" s="30">
        <v>7070</v>
      </c>
      <c r="AA3192" s="30">
        <v>7070</v>
      </c>
      <c r="AB3192" s="30">
        <v>7070</v>
      </c>
      <c r="AC3192" s="30">
        <v>7070</v>
      </c>
      <c r="AD3192" s="30">
        <v>7070</v>
      </c>
      <c r="AE3192" s="30">
        <v>0</v>
      </c>
      <c r="AF3192" s="30">
        <v>0</v>
      </c>
    </row>
    <row r="3193" spans="1:32" x14ac:dyDescent="0.45">
      <c r="A3193" s="29" t="s">
        <v>1107</v>
      </c>
      <c r="B3193" s="29" t="s">
        <v>1108</v>
      </c>
      <c r="C3193" s="29" t="s">
        <v>3299</v>
      </c>
      <c r="D3193" s="29" t="s">
        <v>3300</v>
      </c>
      <c r="E3193" s="29" t="s">
        <v>3301</v>
      </c>
      <c r="F3193" s="29" t="s">
        <v>3302</v>
      </c>
      <c r="G3193" s="29" t="s">
        <v>3200</v>
      </c>
      <c r="H3193" s="29" t="s">
        <v>3201</v>
      </c>
      <c r="I3193" s="29" t="s">
        <v>3226</v>
      </c>
      <c r="J3193" s="29" t="s">
        <v>3227</v>
      </c>
      <c r="K3193" s="29" t="s">
        <v>3228</v>
      </c>
      <c r="L3193" s="29" t="s">
        <v>3111</v>
      </c>
      <c r="M3193" s="29" t="s">
        <v>3229</v>
      </c>
      <c r="N3193" s="29" t="s">
        <v>3230</v>
      </c>
      <c r="O3193" s="29" t="s">
        <v>3231</v>
      </c>
      <c r="P3193" s="29" t="s">
        <v>3232</v>
      </c>
      <c r="Q3193" s="29" t="s">
        <v>3209</v>
      </c>
      <c r="R3193" s="29" t="s">
        <v>3210</v>
      </c>
      <c r="S3193" s="29" t="s">
        <v>3098</v>
      </c>
      <c r="T3193" s="29"/>
      <c r="U3193" s="30">
        <v>0</v>
      </c>
      <c r="V3193" s="30">
        <v>0</v>
      </c>
      <c r="W3193" s="30">
        <v>0</v>
      </c>
      <c r="X3193" s="30">
        <v>0</v>
      </c>
      <c r="Y3193" s="30">
        <v>0</v>
      </c>
      <c r="Z3193" s="30">
        <v>0</v>
      </c>
      <c r="AA3193" s="30">
        <v>0</v>
      </c>
      <c r="AB3193" s="30">
        <v>0</v>
      </c>
      <c r="AC3193" s="30">
        <v>0</v>
      </c>
      <c r="AD3193" s="30">
        <v>0</v>
      </c>
      <c r="AE3193" s="30">
        <v>0</v>
      </c>
      <c r="AF3193" s="30">
        <v>0</v>
      </c>
    </row>
    <row r="3194" spans="1:32" x14ac:dyDescent="0.45">
      <c r="A3194" s="29" t="s">
        <v>1107</v>
      </c>
      <c r="B3194" s="29" t="s">
        <v>1108</v>
      </c>
      <c r="C3194" s="29" t="s">
        <v>3299</v>
      </c>
      <c r="D3194" s="29" t="s">
        <v>3300</v>
      </c>
      <c r="E3194" s="29" t="s">
        <v>3468</v>
      </c>
      <c r="F3194" s="29" t="s">
        <v>3469</v>
      </c>
      <c r="G3194" s="29" t="s">
        <v>3200</v>
      </c>
      <c r="H3194" s="29" t="s">
        <v>3201</v>
      </c>
      <c r="I3194" s="29" t="s">
        <v>3226</v>
      </c>
      <c r="J3194" s="29" t="s">
        <v>3227</v>
      </c>
      <c r="K3194" s="29" t="s">
        <v>3228</v>
      </c>
      <c r="L3194" s="29" t="s">
        <v>3111</v>
      </c>
      <c r="M3194" s="29" t="s">
        <v>3229</v>
      </c>
      <c r="N3194" s="29" t="s">
        <v>3230</v>
      </c>
      <c r="O3194" s="29" t="s">
        <v>3231</v>
      </c>
      <c r="P3194" s="29" t="s">
        <v>3232</v>
      </c>
      <c r="Q3194" s="29" t="s">
        <v>3209</v>
      </c>
      <c r="R3194" s="29" t="s">
        <v>3210</v>
      </c>
      <c r="S3194" s="29" t="s">
        <v>3098</v>
      </c>
      <c r="T3194" s="29"/>
      <c r="U3194" s="30">
        <v>0</v>
      </c>
      <c r="V3194" s="30">
        <v>0</v>
      </c>
      <c r="W3194" s="30">
        <v>0</v>
      </c>
      <c r="X3194" s="30">
        <v>0</v>
      </c>
      <c r="Y3194" s="30">
        <v>0</v>
      </c>
      <c r="Z3194" s="30">
        <v>0</v>
      </c>
      <c r="AA3194" s="30">
        <v>0</v>
      </c>
      <c r="AB3194" s="30">
        <v>0</v>
      </c>
      <c r="AC3194" s="30">
        <v>0</v>
      </c>
      <c r="AD3194" s="30">
        <v>0</v>
      </c>
      <c r="AE3194" s="30">
        <v>0</v>
      </c>
      <c r="AF3194" s="30">
        <v>0</v>
      </c>
    </row>
    <row r="3195" spans="1:32" x14ac:dyDescent="0.45">
      <c r="A3195" s="29" t="s">
        <v>1107</v>
      </c>
      <c r="B3195" s="29" t="s">
        <v>1108</v>
      </c>
      <c r="C3195" s="29" t="s">
        <v>3211</v>
      </c>
      <c r="D3195" s="29" t="s">
        <v>3212</v>
      </c>
      <c r="E3195" s="29" t="s">
        <v>3213</v>
      </c>
      <c r="F3195" s="29" t="s">
        <v>982</v>
      </c>
      <c r="G3195" s="29" t="s">
        <v>3200</v>
      </c>
      <c r="H3195" s="29" t="s">
        <v>3201</v>
      </c>
      <c r="I3195" s="29" t="s">
        <v>3202</v>
      </c>
      <c r="J3195" s="29" t="s">
        <v>3203</v>
      </c>
      <c r="K3195" s="29" t="s">
        <v>3204</v>
      </c>
      <c r="L3195" s="29" t="s">
        <v>3109</v>
      </c>
      <c r="M3195" s="29" t="s">
        <v>3205</v>
      </c>
      <c r="N3195" s="29" t="s">
        <v>3206</v>
      </c>
      <c r="O3195" s="29" t="s">
        <v>3214</v>
      </c>
      <c r="P3195" s="29" t="s">
        <v>3215</v>
      </c>
      <c r="Q3195" s="29" t="s">
        <v>3209</v>
      </c>
      <c r="R3195" s="29" t="s">
        <v>3210</v>
      </c>
      <c r="S3195" s="29" t="s">
        <v>3098</v>
      </c>
      <c r="T3195" s="29"/>
      <c r="U3195" s="30">
        <v>0</v>
      </c>
      <c r="V3195" s="30">
        <v>0</v>
      </c>
      <c r="W3195" s="30">
        <v>0</v>
      </c>
      <c r="X3195" s="30">
        <v>0</v>
      </c>
      <c r="Y3195" s="30">
        <v>50</v>
      </c>
      <c r="Z3195" s="30">
        <v>150</v>
      </c>
      <c r="AA3195" s="30">
        <v>0</v>
      </c>
      <c r="AB3195" s="30">
        <v>0</v>
      </c>
      <c r="AC3195" s="30">
        <v>0</v>
      </c>
      <c r="AD3195" s="30">
        <v>0</v>
      </c>
      <c r="AE3195" s="30">
        <v>0</v>
      </c>
      <c r="AF3195" s="30">
        <v>0</v>
      </c>
    </row>
    <row r="3196" spans="1:32" x14ac:dyDescent="0.45">
      <c r="A3196" s="29" t="s">
        <v>1107</v>
      </c>
      <c r="B3196" s="29" t="s">
        <v>1108</v>
      </c>
      <c r="C3196" s="29" t="s">
        <v>3211</v>
      </c>
      <c r="D3196" s="29" t="s">
        <v>3212</v>
      </c>
      <c r="E3196" s="29" t="s">
        <v>3213</v>
      </c>
      <c r="F3196" s="29" t="s">
        <v>982</v>
      </c>
      <c r="G3196" s="29" t="s">
        <v>3200</v>
      </c>
      <c r="H3196" s="29" t="s">
        <v>3201</v>
      </c>
      <c r="I3196" s="29" t="s">
        <v>3202</v>
      </c>
      <c r="J3196" s="29" t="s">
        <v>3203</v>
      </c>
      <c r="K3196" s="29" t="s">
        <v>3221</v>
      </c>
      <c r="L3196" s="29" t="s">
        <v>3113</v>
      </c>
      <c r="M3196" s="29" t="s">
        <v>3303</v>
      </c>
      <c r="N3196" s="29" t="s">
        <v>3304</v>
      </c>
      <c r="O3196" s="29" t="s">
        <v>3305</v>
      </c>
      <c r="P3196" s="29" t="s">
        <v>3306</v>
      </c>
      <c r="Q3196" s="29" t="s">
        <v>3209</v>
      </c>
      <c r="R3196" s="29" t="s">
        <v>3210</v>
      </c>
      <c r="S3196" s="29" t="s">
        <v>3098</v>
      </c>
      <c r="T3196" s="29"/>
      <c r="U3196" s="30">
        <v>132888</v>
      </c>
      <c r="V3196" s="30">
        <v>135154</v>
      </c>
      <c r="W3196" s="30">
        <v>135697</v>
      </c>
      <c r="X3196" s="30">
        <v>143965</v>
      </c>
      <c r="Y3196" s="30">
        <v>143024</v>
      </c>
      <c r="Z3196" s="30">
        <v>150515</v>
      </c>
      <c r="AA3196" s="30">
        <v>149971</v>
      </c>
      <c r="AB3196" s="30">
        <v>129970</v>
      </c>
      <c r="AC3196" s="30">
        <v>140304</v>
      </c>
      <c r="AD3196" s="30">
        <v>127672</v>
      </c>
      <c r="AE3196" s="30">
        <v>128958</v>
      </c>
      <c r="AF3196" s="30">
        <v>150340</v>
      </c>
    </row>
    <row r="3197" spans="1:32" x14ac:dyDescent="0.45">
      <c r="A3197" s="29" t="s">
        <v>1107</v>
      </c>
      <c r="B3197" s="29" t="s">
        <v>1108</v>
      </c>
      <c r="C3197" s="29" t="s">
        <v>3211</v>
      </c>
      <c r="D3197" s="29" t="s">
        <v>3212</v>
      </c>
      <c r="E3197" s="29" t="s">
        <v>3213</v>
      </c>
      <c r="F3197" s="29" t="s">
        <v>982</v>
      </c>
      <c r="G3197" s="29" t="s">
        <v>3200</v>
      </c>
      <c r="H3197" s="29" t="s">
        <v>3201</v>
      </c>
      <c r="I3197" s="29" t="s">
        <v>3202</v>
      </c>
      <c r="J3197" s="29" t="s">
        <v>3203</v>
      </c>
      <c r="K3197" s="29" t="s">
        <v>3221</v>
      </c>
      <c r="L3197" s="29" t="s">
        <v>3113</v>
      </c>
      <c r="M3197" s="29" t="s">
        <v>3222</v>
      </c>
      <c r="N3197" s="29" t="s">
        <v>3223</v>
      </c>
      <c r="O3197" s="29" t="s">
        <v>3224</v>
      </c>
      <c r="P3197" s="29" t="s">
        <v>3225</v>
      </c>
      <c r="Q3197" s="29" t="s">
        <v>3209</v>
      </c>
      <c r="R3197" s="29" t="s">
        <v>3210</v>
      </c>
      <c r="S3197" s="29" t="s">
        <v>3098</v>
      </c>
      <c r="T3197" s="29"/>
      <c r="U3197" s="30">
        <v>4000</v>
      </c>
      <c r="V3197" s="30">
        <v>4000</v>
      </c>
      <c r="W3197" s="30">
        <v>4000</v>
      </c>
      <c r="X3197" s="30">
        <v>4000</v>
      </c>
      <c r="Y3197" s="30">
        <v>4000</v>
      </c>
      <c r="Z3197" s="30">
        <v>4000</v>
      </c>
      <c r="AA3197" s="30">
        <v>4000</v>
      </c>
      <c r="AB3197" s="30">
        <v>4000</v>
      </c>
      <c r="AC3197" s="30">
        <v>4000</v>
      </c>
      <c r="AD3197" s="30">
        <v>4000</v>
      </c>
      <c r="AE3197" s="30">
        <v>4000</v>
      </c>
      <c r="AF3197" s="30">
        <v>4000</v>
      </c>
    </row>
    <row r="3198" spans="1:32" x14ac:dyDescent="0.45">
      <c r="A3198" s="29" t="s">
        <v>1107</v>
      </c>
      <c r="B3198" s="29" t="s">
        <v>1108</v>
      </c>
      <c r="C3198" s="29" t="s">
        <v>3211</v>
      </c>
      <c r="D3198" s="29" t="s">
        <v>3212</v>
      </c>
      <c r="E3198" s="29" t="s">
        <v>3213</v>
      </c>
      <c r="F3198" s="29" t="s">
        <v>982</v>
      </c>
      <c r="G3198" s="29" t="s">
        <v>3200</v>
      </c>
      <c r="H3198" s="29" t="s">
        <v>3201</v>
      </c>
      <c r="I3198" s="29" t="s">
        <v>3226</v>
      </c>
      <c r="J3198" s="29" t="s">
        <v>3227</v>
      </c>
      <c r="K3198" s="29" t="s">
        <v>3228</v>
      </c>
      <c r="L3198" s="29" t="s">
        <v>3111</v>
      </c>
      <c r="M3198" s="29" t="s">
        <v>3409</v>
      </c>
      <c r="N3198" s="29" t="s">
        <v>3410</v>
      </c>
      <c r="O3198" s="29" t="s">
        <v>3411</v>
      </c>
      <c r="P3198" s="29" t="s">
        <v>3412</v>
      </c>
      <c r="Q3198" s="29" t="s">
        <v>3209</v>
      </c>
      <c r="R3198" s="29" t="s">
        <v>3210</v>
      </c>
      <c r="S3198" s="29" t="s">
        <v>3098</v>
      </c>
      <c r="T3198" s="29"/>
      <c r="U3198" s="30">
        <v>28000</v>
      </c>
      <c r="V3198" s="30">
        <v>28000</v>
      </c>
      <c r="W3198" s="30">
        <v>28000</v>
      </c>
      <c r="X3198" s="30">
        <v>28000</v>
      </c>
      <c r="Y3198" s="30">
        <v>28000</v>
      </c>
      <c r="Z3198" s="30">
        <v>28000</v>
      </c>
      <c r="AA3198" s="30">
        <v>28000</v>
      </c>
      <c r="AB3198" s="30">
        <v>28000</v>
      </c>
      <c r="AC3198" s="30">
        <v>28000</v>
      </c>
      <c r="AD3198" s="30">
        <v>28000</v>
      </c>
      <c r="AE3198" s="30">
        <v>28000</v>
      </c>
      <c r="AF3198" s="30">
        <v>28000</v>
      </c>
    </row>
    <row r="3199" spans="1:32" x14ac:dyDescent="0.45">
      <c r="A3199" s="29" t="s">
        <v>1107</v>
      </c>
      <c r="B3199" s="29" t="s">
        <v>1108</v>
      </c>
      <c r="C3199" s="29" t="s">
        <v>3211</v>
      </c>
      <c r="D3199" s="29" t="s">
        <v>3212</v>
      </c>
      <c r="E3199" s="29" t="s">
        <v>3213</v>
      </c>
      <c r="F3199" s="29" t="s">
        <v>982</v>
      </c>
      <c r="G3199" s="29" t="s">
        <v>3200</v>
      </c>
      <c r="H3199" s="29" t="s">
        <v>3201</v>
      </c>
      <c r="I3199" s="29" t="s">
        <v>3226</v>
      </c>
      <c r="J3199" s="29" t="s">
        <v>3227</v>
      </c>
      <c r="K3199" s="29" t="s">
        <v>3228</v>
      </c>
      <c r="L3199" s="29" t="s">
        <v>3111</v>
      </c>
      <c r="M3199" s="29" t="s">
        <v>3229</v>
      </c>
      <c r="N3199" s="29" t="s">
        <v>3230</v>
      </c>
      <c r="O3199" s="29" t="s">
        <v>3231</v>
      </c>
      <c r="P3199" s="29" t="s">
        <v>3232</v>
      </c>
      <c r="Q3199" s="29" t="s">
        <v>3209</v>
      </c>
      <c r="R3199" s="29" t="s">
        <v>3210</v>
      </c>
      <c r="S3199" s="29" t="s">
        <v>3098</v>
      </c>
      <c r="T3199" s="29"/>
      <c r="U3199" s="30">
        <v>0</v>
      </c>
      <c r="V3199" s="30">
        <v>0</v>
      </c>
      <c r="W3199" s="30">
        <v>579</v>
      </c>
      <c r="X3199" s="30">
        <v>1033</v>
      </c>
      <c r="Y3199" s="30">
        <v>734</v>
      </c>
      <c r="Z3199" s="30">
        <v>848</v>
      </c>
      <c r="AA3199" s="30">
        <v>284</v>
      </c>
      <c r="AB3199" s="30">
        <v>0</v>
      </c>
      <c r="AC3199" s="30">
        <v>0</v>
      </c>
      <c r="AD3199" s="30">
        <v>0</v>
      </c>
      <c r="AE3199" s="30">
        <v>0</v>
      </c>
      <c r="AF3199" s="30">
        <v>0</v>
      </c>
    </row>
    <row r="3200" spans="1:32" x14ac:dyDescent="0.45">
      <c r="A3200" s="29" t="s">
        <v>1107</v>
      </c>
      <c r="B3200" s="29" t="s">
        <v>1108</v>
      </c>
      <c r="C3200" s="29" t="s">
        <v>3211</v>
      </c>
      <c r="D3200" s="29" t="s">
        <v>3212</v>
      </c>
      <c r="E3200" s="29" t="s">
        <v>3213</v>
      </c>
      <c r="F3200" s="29" t="s">
        <v>982</v>
      </c>
      <c r="G3200" s="29" t="s">
        <v>3200</v>
      </c>
      <c r="H3200" s="29" t="s">
        <v>3201</v>
      </c>
      <c r="I3200" s="29" t="s">
        <v>3226</v>
      </c>
      <c r="J3200" s="29" t="s">
        <v>3227</v>
      </c>
      <c r="K3200" s="29" t="s">
        <v>3228</v>
      </c>
      <c r="L3200" s="29" t="s">
        <v>3111</v>
      </c>
      <c r="M3200" s="29" t="s">
        <v>3295</v>
      </c>
      <c r="N3200" s="29" t="s">
        <v>3296</v>
      </c>
      <c r="O3200" s="29" t="s">
        <v>3608</v>
      </c>
      <c r="P3200" s="29" t="s">
        <v>3609</v>
      </c>
      <c r="Q3200" s="29" t="s">
        <v>3209</v>
      </c>
      <c r="R3200" s="29" t="s">
        <v>3210</v>
      </c>
      <c r="S3200" s="29" t="s">
        <v>3098</v>
      </c>
      <c r="T3200" s="29"/>
      <c r="U3200" s="30">
        <v>0</v>
      </c>
      <c r="V3200" s="30">
        <v>0</v>
      </c>
      <c r="W3200" s="30">
        <v>87</v>
      </c>
      <c r="X3200" s="30">
        <v>0</v>
      </c>
      <c r="Y3200" s="30">
        <v>0</v>
      </c>
      <c r="Z3200" s="30">
        <v>0</v>
      </c>
      <c r="AA3200" s="30">
        <v>0</v>
      </c>
      <c r="AB3200" s="30">
        <v>0</v>
      </c>
      <c r="AC3200" s="30">
        <v>0</v>
      </c>
      <c r="AD3200" s="30">
        <v>0</v>
      </c>
      <c r="AE3200" s="30">
        <v>0</v>
      </c>
      <c r="AF3200" s="30">
        <v>0</v>
      </c>
    </row>
    <row r="3201" spans="1:32" x14ac:dyDescent="0.45">
      <c r="A3201" s="29" t="s">
        <v>1107</v>
      </c>
      <c r="B3201" s="29" t="s">
        <v>1108</v>
      </c>
      <c r="C3201" s="29" t="s">
        <v>3211</v>
      </c>
      <c r="D3201" s="29" t="s">
        <v>3212</v>
      </c>
      <c r="E3201" s="29" t="s">
        <v>3213</v>
      </c>
      <c r="F3201" s="29" t="s">
        <v>982</v>
      </c>
      <c r="G3201" s="29" t="s">
        <v>3200</v>
      </c>
      <c r="H3201" s="29" t="s">
        <v>3201</v>
      </c>
      <c r="I3201" s="29" t="s">
        <v>3226</v>
      </c>
      <c r="J3201" s="29" t="s">
        <v>3227</v>
      </c>
      <c r="K3201" s="29" t="s">
        <v>3228</v>
      </c>
      <c r="L3201" s="29" t="s">
        <v>3111</v>
      </c>
      <c r="M3201" s="29" t="s">
        <v>3295</v>
      </c>
      <c r="N3201" s="29" t="s">
        <v>3296</v>
      </c>
      <c r="O3201" s="29" t="s">
        <v>3297</v>
      </c>
      <c r="P3201" s="29" t="s">
        <v>3298</v>
      </c>
      <c r="Q3201" s="29" t="s">
        <v>3209</v>
      </c>
      <c r="R3201" s="29" t="s">
        <v>3210</v>
      </c>
      <c r="S3201" s="29" t="s">
        <v>3098</v>
      </c>
      <c r="T3201" s="29"/>
      <c r="U3201" s="30">
        <v>0</v>
      </c>
      <c r="V3201" s="30">
        <v>0</v>
      </c>
      <c r="W3201" s="30">
        <v>0</v>
      </c>
      <c r="X3201" s="30">
        <v>0</v>
      </c>
      <c r="Y3201" s="30">
        <v>0</v>
      </c>
      <c r="Z3201" s="30">
        <v>0</v>
      </c>
      <c r="AA3201" s="30">
        <v>0</v>
      </c>
      <c r="AB3201" s="30">
        <v>0</v>
      </c>
      <c r="AC3201" s="30">
        <v>0</v>
      </c>
      <c r="AD3201" s="30">
        <v>0</v>
      </c>
      <c r="AE3201" s="30">
        <v>0</v>
      </c>
      <c r="AF3201" s="30">
        <v>0</v>
      </c>
    </row>
    <row r="3202" spans="1:32" x14ac:dyDescent="0.45">
      <c r="A3202" s="29" t="s">
        <v>1107</v>
      </c>
      <c r="B3202" s="29" t="s">
        <v>1108</v>
      </c>
      <c r="C3202" s="29" t="s">
        <v>3211</v>
      </c>
      <c r="D3202" s="29" t="s">
        <v>3212</v>
      </c>
      <c r="E3202" s="29" t="s">
        <v>3213</v>
      </c>
      <c r="F3202" s="29" t="s">
        <v>982</v>
      </c>
      <c r="G3202" s="29" t="s">
        <v>3233</v>
      </c>
      <c r="H3202" s="29" t="s">
        <v>3234</v>
      </c>
      <c r="I3202" s="29" t="s">
        <v>3235</v>
      </c>
      <c r="J3202" s="29" t="s">
        <v>3236</v>
      </c>
      <c r="K3202" s="29" t="s">
        <v>3237</v>
      </c>
      <c r="L3202" s="29" t="s">
        <v>3107</v>
      </c>
      <c r="M3202" s="29" t="s">
        <v>3456</v>
      </c>
      <c r="N3202" s="29" t="s">
        <v>3457</v>
      </c>
      <c r="O3202" s="29" t="s">
        <v>3504</v>
      </c>
      <c r="P3202" s="29" t="s">
        <v>3505</v>
      </c>
      <c r="Q3202" s="29" t="s">
        <v>3209</v>
      </c>
      <c r="R3202" s="29" t="s">
        <v>3210</v>
      </c>
      <c r="S3202" s="29" t="s">
        <v>3098</v>
      </c>
      <c r="T3202" s="29"/>
      <c r="U3202" s="30">
        <v>32800</v>
      </c>
      <c r="V3202" s="30">
        <v>32800</v>
      </c>
      <c r="W3202" s="30">
        <v>32800</v>
      </c>
      <c r="X3202" s="30">
        <v>32800</v>
      </c>
      <c r="Y3202" s="30">
        <v>32800</v>
      </c>
      <c r="Z3202" s="30">
        <v>32800</v>
      </c>
      <c r="AA3202" s="30">
        <v>32800</v>
      </c>
      <c r="AB3202" s="30">
        <v>32800</v>
      </c>
      <c r="AC3202" s="30">
        <v>32800</v>
      </c>
      <c r="AD3202" s="30">
        <v>32800</v>
      </c>
      <c r="AE3202" s="30">
        <v>32800</v>
      </c>
      <c r="AF3202" s="30">
        <v>32800</v>
      </c>
    </row>
    <row r="3203" spans="1:32" x14ac:dyDescent="0.45">
      <c r="A3203" s="29" t="s">
        <v>1107</v>
      </c>
      <c r="B3203" s="29" t="s">
        <v>1108</v>
      </c>
      <c r="C3203" s="29" t="s">
        <v>3211</v>
      </c>
      <c r="D3203" s="29" t="s">
        <v>3212</v>
      </c>
      <c r="E3203" s="29" t="s">
        <v>3213</v>
      </c>
      <c r="F3203" s="29" t="s">
        <v>982</v>
      </c>
      <c r="G3203" s="29" t="s">
        <v>3233</v>
      </c>
      <c r="H3203" s="29" t="s">
        <v>3234</v>
      </c>
      <c r="I3203" s="29" t="s">
        <v>3235</v>
      </c>
      <c r="J3203" s="29" t="s">
        <v>3236</v>
      </c>
      <c r="K3203" s="29" t="s">
        <v>3237</v>
      </c>
      <c r="L3203" s="29" t="s">
        <v>3107</v>
      </c>
      <c r="M3203" s="29" t="s">
        <v>3456</v>
      </c>
      <c r="N3203" s="29" t="s">
        <v>3457</v>
      </c>
      <c r="O3203" s="29" t="s">
        <v>3629</v>
      </c>
      <c r="P3203" s="29" t="s">
        <v>3630</v>
      </c>
      <c r="Q3203" s="29" t="s">
        <v>3209</v>
      </c>
      <c r="R3203" s="29" t="s">
        <v>3210</v>
      </c>
      <c r="S3203" s="29" t="s">
        <v>3098</v>
      </c>
      <c r="T3203" s="29"/>
      <c r="U3203" s="30">
        <v>2720</v>
      </c>
      <c r="V3203" s="30">
        <v>2720</v>
      </c>
      <c r="W3203" s="30">
        <v>2720</v>
      </c>
      <c r="X3203" s="30">
        <v>2720</v>
      </c>
      <c r="Y3203" s="30">
        <v>2720</v>
      </c>
      <c r="Z3203" s="30">
        <v>2720</v>
      </c>
      <c r="AA3203" s="30">
        <v>2720</v>
      </c>
      <c r="AB3203" s="30">
        <v>2720</v>
      </c>
      <c r="AC3203" s="30">
        <v>2720</v>
      </c>
      <c r="AD3203" s="30">
        <v>2720</v>
      </c>
      <c r="AE3203" s="30">
        <v>2720</v>
      </c>
      <c r="AF3203" s="30">
        <v>2720</v>
      </c>
    </row>
    <row r="3204" spans="1:32" x14ac:dyDescent="0.45">
      <c r="A3204" s="29" t="s">
        <v>1107</v>
      </c>
      <c r="B3204" s="29" t="s">
        <v>1108</v>
      </c>
      <c r="C3204" s="29" t="s">
        <v>3211</v>
      </c>
      <c r="D3204" s="29" t="s">
        <v>3212</v>
      </c>
      <c r="E3204" s="29" t="s">
        <v>3213</v>
      </c>
      <c r="F3204" s="29" t="s">
        <v>982</v>
      </c>
      <c r="G3204" s="29" t="s">
        <v>3233</v>
      </c>
      <c r="H3204" s="29" t="s">
        <v>3234</v>
      </c>
      <c r="I3204" s="29" t="s">
        <v>3235</v>
      </c>
      <c r="J3204" s="29" t="s">
        <v>3236</v>
      </c>
      <c r="K3204" s="29" t="s">
        <v>3237</v>
      </c>
      <c r="L3204" s="29" t="s">
        <v>3107</v>
      </c>
      <c r="M3204" s="29" t="s">
        <v>3238</v>
      </c>
      <c r="N3204" s="29" t="s">
        <v>3239</v>
      </c>
      <c r="O3204" s="29" t="s">
        <v>3422</v>
      </c>
      <c r="P3204" s="29" t="s">
        <v>3423</v>
      </c>
      <c r="Q3204" s="29" t="s">
        <v>3209</v>
      </c>
      <c r="R3204" s="29" t="s">
        <v>3210</v>
      </c>
      <c r="S3204" s="29" t="s">
        <v>3098</v>
      </c>
      <c r="T3204" s="29"/>
      <c r="U3204" s="30">
        <v>98400</v>
      </c>
      <c r="V3204" s="30">
        <v>98400</v>
      </c>
      <c r="W3204" s="30">
        <v>98400</v>
      </c>
      <c r="X3204" s="30">
        <v>98400</v>
      </c>
      <c r="Y3204" s="30">
        <v>98400</v>
      </c>
      <c r="Z3204" s="30">
        <v>98400</v>
      </c>
      <c r="AA3204" s="30">
        <v>98400</v>
      </c>
      <c r="AB3204" s="30">
        <v>98400</v>
      </c>
      <c r="AC3204" s="30">
        <v>98400</v>
      </c>
      <c r="AD3204" s="30">
        <v>98400</v>
      </c>
      <c r="AE3204" s="30">
        <v>98400</v>
      </c>
      <c r="AF3204" s="30">
        <v>98400</v>
      </c>
    </row>
    <row r="3205" spans="1:32" x14ac:dyDescent="0.45">
      <c r="A3205" s="29" t="s">
        <v>1107</v>
      </c>
      <c r="B3205" s="29" t="s">
        <v>1108</v>
      </c>
      <c r="C3205" s="29" t="s">
        <v>3211</v>
      </c>
      <c r="D3205" s="29" t="s">
        <v>3212</v>
      </c>
      <c r="E3205" s="29" t="s">
        <v>3213</v>
      </c>
      <c r="F3205" s="29" t="s">
        <v>982</v>
      </c>
      <c r="G3205" s="29" t="s">
        <v>3233</v>
      </c>
      <c r="H3205" s="29" t="s">
        <v>3234</v>
      </c>
      <c r="I3205" s="29" t="s">
        <v>3235</v>
      </c>
      <c r="J3205" s="29" t="s">
        <v>3236</v>
      </c>
      <c r="K3205" s="29" t="s">
        <v>3237</v>
      </c>
      <c r="L3205" s="29" t="s">
        <v>3107</v>
      </c>
      <c r="M3205" s="29" t="s">
        <v>3238</v>
      </c>
      <c r="N3205" s="29" t="s">
        <v>3239</v>
      </c>
      <c r="O3205" s="29" t="s">
        <v>3240</v>
      </c>
      <c r="P3205" s="29" t="s">
        <v>3241</v>
      </c>
      <c r="Q3205" s="29" t="s">
        <v>3209</v>
      </c>
      <c r="R3205" s="29" t="s">
        <v>3210</v>
      </c>
      <c r="S3205" s="29" t="s">
        <v>3098</v>
      </c>
      <c r="T3205" s="29"/>
      <c r="U3205" s="30">
        <v>4000</v>
      </c>
      <c r="V3205" s="30">
        <v>4000</v>
      </c>
      <c r="W3205" s="30">
        <v>4000</v>
      </c>
      <c r="X3205" s="30">
        <v>4000</v>
      </c>
      <c r="Y3205" s="30">
        <v>4000</v>
      </c>
      <c r="Z3205" s="30">
        <v>4000</v>
      </c>
      <c r="AA3205" s="30">
        <v>4000</v>
      </c>
      <c r="AB3205" s="30">
        <v>4000</v>
      </c>
      <c r="AC3205" s="30">
        <v>4000</v>
      </c>
      <c r="AD3205" s="30">
        <v>4000</v>
      </c>
      <c r="AE3205" s="30">
        <v>4000</v>
      </c>
      <c r="AF3205" s="30">
        <v>4000</v>
      </c>
    </row>
    <row r="3206" spans="1:32" x14ac:dyDescent="0.45">
      <c r="A3206" s="29" t="s">
        <v>1107</v>
      </c>
      <c r="B3206" s="29" t="s">
        <v>1108</v>
      </c>
      <c r="C3206" s="29" t="s">
        <v>3211</v>
      </c>
      <c r="D3206" s="29" t="s">
        <v>3212</v>
      </c>
      <c r="E3206" s="29" t="s">
        <v>3213</v>
      </c>
      <c r="F3206" s="29" t="s">
        <v>982</v>
      </c>
      <c r="G3206" s="29" t="s">
        <v>3233</v>
      </c>
      <c r="H3206" s="29" t="s">
        <v>3234</v>
      </c>
      <c r="I3206" s="29" t="s">
        <v>3242</v>
      </c>
      <c r="J3206" s="29" t="s">
        <v>3243</v>
      </c>
      <c r="K3206" s="29" t="s">
        <v>3430</v>
      </c>
      <c r="L3206" s="29" t="s">
        <v>3431</v>
      </c>
      <c r="M3206" s="29" t="s">
        <v>3432</v>
      </c>
      <c r="N3206" s="29" t="s">
        <v>3433</v>
      </c>
      <c r="O3206" s="29" t="s">
        <v>3614</v>
      </c>
      <c r="P3206" s="29" t="s">
        <v>3615</v>
      </c>
      <c r="Q3206" s="29" t="s">
        <v>3209</v>
      </c>
      <c r="R3206" s="29" t="s">
        <v>3210</v>
      </c>
      <c r="S3206" s="29" t="s">
        <v>3098</v>
      </c>
      <c r="T3206" s="29"/>
      <c r="U3206" s="30">
        <v>5560</v>
      </c>
      <c r="V3206" s="30">
        <v>5560</v>
      </c>
      <c r="W3206" s="30">
        <v>5560</v>
      </c>
      <c r="X3206" s="30">
        <v>5560</v>
      </c>
      <c r="Y3206" s="30">
        <v>5560</v>
      </c>
      <c r="Z3206" s="30">
        <v>5560</v>
      </c>
      <c r="AA3206" s="30">
        <v>5560</v>
      </c>
      <c r="AB3206" s="30">
        <v>5560</v>
      </c>
      <c r="AC3206" s="30">
        <v>5560</v>
      </c>
      <c r="AD3206" s="30">
        <v>5560</v>
      </c>
      <c r="AE3206" s="30">
        <v>5560</v>
      </c>
      <c r="AF3206" s="30">
        <v>5560</v>
      </c>
    </row>
    <row r="3207" spans="1:32" x14ac:dyDescent="0.45">
      <c r="A3207" s="29" t="s">
        <v>1107</v>
      </c>
      <c r="B3207" s="29" t="s">
        <v>1108</v>
      </c>
      <c r="C3207" s="29" t="s">
        <v>3211</v>
      </c>
      <c r="D3207" s="29" t="s">
        <v>3212</v>
      </c>
      <c r="E3207" s="29" t="s">
        <v>3213</v>
      </c>
      <c r="F3207" s="29" t="s">
        <v>982</v>
      </c>
      <c r="G3207" s="29" t="s">
        <v>3233</v>
      </c>
      <c r="H3207" s="29" t="s">
        <v>3234</v>
      </c>
      <c r="I3207" s="29" t="s">
        <v>3242</v>
      </c>
      <c r="J3207" s="29" t="s">
        <v>3243</v>
      </c>
      <c r="K3207" s="29" t="s">
        <v>3430</v>
      </c>
      <c r="L3207" s="29" t="s">
        <v>3431</v>
      </c>
      <c r="M3207" s="29" t="s">
        <v>3432</v>
      </c>
      <c r="N3207" s="29" t="s">
        <v>3433</v>
      </c>
      <c r="O3207" s="29" t="s">
        <v>3434</v>
      </c>
      <c r="P3207" s="29" t="s">
        <v>3435</v>
      </c>
      <c r="Q3207" s="29" t="s">
        <v>3209</v>
      </c>
      <c r="R3207" s="29" t="s">
        <v>3210</v>
      </c>
      <c r="S3207" s="29" t="s">
        <v>3098</v>
      </c>
      <c r="T3207" s="29"/>
      <c r="U3207" s="30">
        <v>7979</v>
      </c>
      <c r="V3207" s="30">
        <v>7979</v>
      </c>
      <c r="W3207" s="30">
        <v>7979</v>
      </c>
      <c r="X3207" s="30">
        <v>7979</v>
      </c>
      <c r="Y3207" s="30">
        <v>7979</v>
      </c>
      <c r="Z3207" s="30">
        <v>7979</v>
      </c>
      <c r="AA3207" s="30">
        <v>7979</v>
      </c>
      <c r="AB3207" s="30">
        <v>7979</v>
      </c>
      <c r="AC3207" s="30">
        <v>7979</v>
      </c>
      <c r="AD3207" s="30">
        <v>7979</v>
      </c>
      <c r="AE3207" s="30">
        <v>7979</v>
      </c>
      <c r="AF3207" s="30">
        <v>7979</v>
      </c>
    </row>
    <row r="3208" spans="1:32" x14ac:dyDescent="0.45">
      <c r="A3208" s="29" t="s">
        <v>1107</v>
      </c>
      <c r="B3208" s="29" t="s">
        <v>1108</v>
      </c>
      <c r="C3208" s="29" t="s">
        <v>3211</v>
      </c>
      <c r="D3208" s="29" t="s">
        <v>3212</v>
      </c>
      <c r="E3208" s="29" t="s">
        <v>3213</v>
      </c>
      <c r="F3208" s="29" t="s">
        <v>982</v>
      </c>
      <c r="G3208" s="29" t="s">
        <v>3233</v>
      </c>
      <c r="H3208" s="29" t="s">
        <v>3234</v>
      </c>
      <c r="I3208" s="29" t="s">
        <v>3242</v>
      </c>
      <c r="J3208" s="29" t="s">
        <v>3243</v>
      </c>
      <c r="K3208" s="29" t="s">
        <v>3244</v>
      </c>
      <c r="L3208" s="29" t="s">
        <v>3104</v>
      </c>
      <c r="M3208" s="29" t="s">
        <v>3436</v>
      </c>
      <c r="N3208" s="29" t="s">
        <v>3437</v>
      </c>
      <c r="O3208" s="29" t="s">
        <v>3438</v>
      </c>
      <c r="P3208" s="29" t="s">
        <v>3439</v>
      </c>
      <c r="Q3208" s="29" t="s">
        <v>3209</v>
      </c>
      <c r="R3208" s="29" t="s">
        <v>3210</v>
      </c>
      <c r="S3208" s="29" t="s">
        <v>3098</v>
      </c>
      <c r="T3208" s="29"/>
      <c r="U3208" s="30">
        <v>2000</v>
      </c>
      <c r="V3208" s="30">
        <v>2000</v>
      </c>
      <c r="W3208" s="30">
        <v>2000</v>
      </c>
      <c r="X3208" s="30">
        <v>2000</v>
      </c>
      <c r="Y3208" s="30">
        <v>2000</v>
      </c>
      <c r="Z3208" s="30">
        <v>2000</v>
      </c>
      <c r="AA3208" s="30">
        <v>2000</v>
      </c>
      <c r="AB3208" s="30">
        <v>2000</v>
      </c>
      <c r="AC3208" s="30">
        <v>2000</v>
      </c>
      <c r="AD3208" s="30">
        <v>2000</v>
      </c>
      <c r="AE3208" s="30">
        <v>2000</v>
      </c>
      <c r="AF3208" s="30">
        <v>2000</v>
      </c>
    </row>
    <row r="3209" spans="1:32" x14ac:dyDescent="0.45">
      <c r="A3209" s="29" t="s">
        <v>1107</v>
      </c>
      <c r="B3209" s="29" t="s">
        <v>1108</v>
      </c>
      <c r="C3209" s="29" t="s">
        <v>3211</v>
      </c>
      <c r="D3209" s="29" t="s">
        <v>3212</v>
      </c>
      <c r="E3209" s="29" t="s">
        <v>3213</v>
      </c>
      <c r="F3209" s="29" t="s">
        <v>982</v>
      </c>
      <c r="G3209" s="29" t="s">
        <v>3233</v>
      </c>
      <c r="H3209" s="29" t="s">
        <v>3234</v>
      </c>
      <c r="I3209" s="29" t="s">
        <v>3242</v>
      </c>
      <c r="J3209" s="29" t="s">
        <v>3243</v>
      </c>
      <c r="K3209" s="29" t="s">
        <v>3244</v>
      </c>
      <c r="L3209" s="29" t="s">
        <v>3104</v>
      </c>
      <c r="M3209" s="29" t="s">
        <v>3245</v>
      </c>
      <c r="N3209" s="29" t="s">
        <v>3246</v>
      </c>
      <c r="O3209" s="29" t="s">
        <v>3250</v>
      </c>
      <c r="P3209" s="29" t="s">
        <v>3251</v>
      </c>
      <c r="Q3209" s="29" t="s">
        <v>3209</v>
      </c>
      <c r="R3209" s="29" t="s">
        <v>3210</v>
      </c>
      <c r="S3209" s="29" t="s">
        <v>3098</v>
      </c>
      <c r="T3209" s="29"/>
      <c r="U3209" s="30">
        <v>42260</v>
      </c>
      <c r="V3209" s="30">
        <v>42260</v>
      </c>
      <c r="W3209" s="30">
        <v>42260</v>
      </c>
      <c r="X3209" s="30">
        <v>42260</v>
      </c>
      <c r="Y3209" s="30">
        <v>42260</v>
      </c>
      <c r="Z3209" s="30">
        <v>42260</v>
      </c>
      <c r="AA3209" s="30">
        <v>42260</v>
      </c>
      <c r="AB3209" s="30">
        <v>42260</v>
      </c>
      <c r="AC3209" s="30">
        <v>42260</v>
      </c>
      <c r="AD3209" s="30">
        <v>42260</v>
      </c>
      <c r="AE3209" s="30">
        <v>42260</v>
      </c>
      <c r="AF3209" s="30">
        <v>42260</v>
      </c>
    </row>
    <row r="3210" spans="1:32" x14ac:dyDescent="0.45">
      <c r="A3210" s="29" t="s">
        <v>1107</v>
      </c>
      <c r="B3210" s="29" t="s">
        <v>1108</v>
      </c>
      <c r="C3210" s="29" t="s">
        <v>3211</v>
      </c>
      <c r="D3210" s="29" t="s">
        <v>3212</v>
      </c>
      <c r="E3210" s="29" t="s">
        <v>3213</v>
      </c>
      <c r="F3210" s="29" t="s">
        <v>982</v>
      </c>
      <c r="G3210" s="29" t="s">
        <v>3233</v>
      </c>
      <c r="H3210" s="29" t="s">
        <v>3234</v>
      </c>
      <c r="I3210" s="29" t="s">
        <v>3242</v>
      </c>
      <c r="J3210" s="29" t="s">
        <v>3243</v>
      </c>
      <c r="K3210" s="29" t="s">
        <v>3244</v>
      </c>
      <c r="L3210" s="29" t="s">
        <v>3104</v>
      </c>
      <c r="M3210" s="29" t="s">
        <v>3245</v>
      </c>
      <c r="N3210" s="29" t="s">
        <v>3246</v>
      </c>
      <c r="O3210" s="29" t="s">
        <v>3701</v>
      </c>
      <c r="P3210" s="29" t="s">
        <v>3702</v>
      </c>
      <c r="Q3210" s="29" t="s">
        <v>3249</v>
      </c>
      <c r="R3210" s="29" t="s">
        <v>3210</v>
      </c>
      <c r="S3210" s="29" t="s">
        <v>3098</v>
      </c>
      <c r="T3210" s="29"/>
      <c r="U3210" s="30">
        <v>647</v>
      </c>
      <c r="V3210" s="30">
        <v>647</v>
      </c>
      <c r="W3210" s="30">
        <v>647</v>
      </c>
      <c r="X3210" s="30">
        <v>647</v>
      </c>
      <c r="Y3210" s="30">
        <v>647</v>
      </c>
      <c r="Z3210" s="30">
        <v>647</v>
      </c>
      <c r="AA3210" s="30">
        <v>647</v>
      </c>
      <c r="AB3210" s="30">
        <v>647</v>
      </c>
      <c r="AC3210" s="30">
        <v>647</v>
      </c>
      <c r="AD3210" s="30">
        <v>647</v>
      </c>
      <c r="AE3210" s="30">
        <v>647</v>
      </c>
      <c r="AF3210" s="30">
        <v>647</v>
      </c>
    </row>
    <row r="3211" spans="1:32" x14ac:dyDescent="0.45">
      <c r="A3211" s="29" t="s">
        <v>1107</v>
      </c>
      <c r="B3211" s="29" t="s">
        <v>1108</v>
      </c>
      <c r="C3211" s="29" t="s">
        <v>3211</v>
      </c>
      <c r="D3211" s="29" t="s">
        <v>3212</v>
      </c>
      <c r="E3211" s="29" t="s">
        <v>3213</v>
      </c>
      <c r="F3211" s="29" t="s">
        <v>982</v>
      </c>
      <c r="G3211" s="29" t="s">
        <v>3233</v>
      </c>
      <c r="H3211" s="29" t="s">
        <v>3234</v>
      </c>
      <c r="I3211" s="29" t="s">
        <v>3242</v>
      </c>
      <c r="J3211" s="29" t="s">
        <v>3243</v>
      </c>
      <c r="K3211" s="29" t="s">
        <v>3244</v>
      </c>
      <c r="L3211" s="29" t="s">
        <v>3104</v>
      </c>
      <c r="M3211" s="29" t="s">
        <v>3245</v>
      </c>
      <c r="N3211" s="29" t="s">
        <v>3246</v>
      </c>
      <c r="O3211" s="29" t="s">
        <v>3701</v>
      </c>
      <c r="P3211" s="29" t="s">
        <v>3702</v>
      </c>
      <c r="Q3211" s="29" t="s">
        <v>3209</v>
      </c>
      <c r="R3211" s="29" t="s">
        <v>3210</v>
      </c>
      <c r="S3211" s="29" t="s">
        <v>3098</v>
      </c>
      <c r="T3211" s="29"/>
      <c r="U3211" s="30">
        <v>15000</v>
      </c>
      <c r="V3211" s="30">
        <v>15000</v>
      </c>
      <c r="W3211" s="30">
        <v>15000</v>
      </c>
      <c r="X3211" s="30">
        <v>15000</v>
      </c>
      <c r="Y3211" s="30">
        <v>15000</v>
      </c>
      <c r="Z3211" s="30">
        <v>15000</v>
      </c>
      <c r="AA3211" s="30">
        <v>15000</v>
      </c>
      <c r="AB3211" s="30">
        <v>15000</v>
      </c>
      <c r="AC3211" s="30">
        <v>15000</v>
      </c>
      <c r="AD3211" s="30">
        <v>15000</v>
      </c>
      <c r="AE3211" s="30">
        <v>15000</v>
      </c>
      <c r="AF3211" s="30">
        <v>15000</v>
      </c>
    </row>
    <row r="3212" spans="1:32" x14ac:dyDescent="0.45">
      <c r="A3212" s="29" t="s">
        <v>1107</v>
      </c>
      <c r="B3212" s="29" t="s">
        <v>1108</v>
      </c>
      <c r="C3212" s="29" t="s">
        <v>3211</v>
      </c>
      <c r="D3212" s="29" t="s">
        <v>3212</v>
      </c>
      <c r="E3212" s="29" t="s">
        <v>3213</v>
      </c>
      <c r="F3212" s="29" t="s">
        <v>982</v>
      </c>
      <c r="G3212" s="29" t="s">
        <v>3233</v>
      </c>
      <c r="H3212" s="29" t="s">
        <v>3234</v>
      </c>
      <c r="I3212" s="29" t="s">
        <v>3242</v>
      </c>
      <c r="J3212" s="29" t="s">
        <v>3243</v>
      </c>
      <c r="K3212" s="29" t="s">
        <v>3258</v>
      </c>
      <c r="L3212" s="29" t="s">
        <v>3105</v>
      </c>
      <c r="M3212" s="29" t="s">
        <v>3259</v>
      </c>
      <c r="N3212" s="29" t="s">
        <v>3105</v>
      </c>
      <c r="O3212" s="29" t="s">
        <v>3260</v>
      </c>
      <c r="P3212" s="29" t="s">
        <v>3261</v>
      </c>
      <c r="Q3212" s="29" t="s">
        <v>3209</v>
      </c>
      <c r="R3212" s="29" t="s">
        <v>3210</v>
      </c>
      <c r="S3212" s="29" t="s">
        <v>3098</v>
      </c>
      <c r="T3212" s="29"/>
      <c r="U3212" s="30">
        <v>6000</v>
      </c>
      <c r="V3212" s="30">
        <v>6000</v>
      </c>
      <c r="W3212" s="30">
        <v>6000</v>
      </c>
      <c r="X3212" s="30">
        <v>6000</v>
      </c>
      <c r="Y3212" s="30">
        <v>6000</v>
      </c>
      <c r="Z3212" s="30">
        <v>6000</v>
      </c>
      <c r="AA3212" s="30">
        <v>6000</v>
      </c>
      <c r="AB3212" s="30">
        <v>6000</v>
      </c>
      <c r="AC3212" s="30">
        <v>6000</v>
      </c>
      <c r="AD3212" s="30">
        <v>6000</v>
      </c>
      <c r="AE3212" s="30">
        <v>6000</v>
      </c>
      <c r="AF3212" s="30">
        <v>6000</v>
      </c>
    </row>
    <row r="3213" spans="1:32" x14ac:dyDescent="0.45">
      <c r="A3213" s="29" t="s">
        <v>1107</v>
      </c>
      <c r="B3213" s="29" t="s">
        <v>1108</v>
      </c>
      <c r="C3213" s="29" t="s">
        <v>3211</v>
      </c>
      <c r="D3213" s="29" t="s">
        <v>3212</v>
      </c>
      <c r="E3213" s="29" t="s">
        <v>3213</v>
      </c>
      <c r="F3213" s="29" t="s">
        <v>982</v>
      </c>
      <c r="G3213" s="29" t="s">
        <v>3233</v>
      </c>
      <c r="H3213" s="29" t="s">
        <v>3234</v>
      </c>
      <c r="I3213" s="29" t="s">
        <v>3262</v>
      </c>
      <c r="J3213" s="29" t="s">
        <v>3263</v>
      </c>
      <c r="K3213" s="29" t="s">
        <v>3264</v>
      </c>
      <c r="L3213" s="29" t="s">
        <v>3103</v>
      </c>
      <c r="M3213" s="29" t="s">
        <v>3265</v>
      </c>
      <c r="N3213" s="29" t="s">
        <v>3266</v>
      </c>
      <c r="O3213" s="29" t="s">
        <v>3267</v>
      </c>
      <c r="P3213" s="29" t="s">
        <v>3268</v>
      </c>
      <c r="Q3213" s="29" t="s">
        <v>3209</v>
      </c>
      <c r="R3213" s="29" t="s">
        <v>3210</v>
      </c>
      <c r="S3213" s="29" t="s">
        <v>3098</v>
      </c>
      <c r="T3213" s="29"/>
      <c r="U3213" s="30">
        <v>234500</v>
      </c>
      <c r="V3213" s="30">
        <v>234500</v>
      </c>
      <c r="W3213" s="30">
        <v>234500</v>
      </c>
      <c r="X3213" s="30">
        <v>234500</v>
      </c>
      <c r="Y3213" s="30">
        <v>234500</v>
      </c>
      <c r="Z3213" s="30">
        <v>234500</v>
      </c>
      <c r="AA3213" s="30">
        <v>234500</v>
      </c>
      <c r="AB3213" s="30">
        <v>234500</v>
      </c>
      <c r="AC3213" s="30">
        <v>234500</v>
      </c>
      <c r="AD3213" s="30">
        <v>234500</v>
      </c>
      <c r="AE3213" s="30">
        <v>234500</v>
      </c>
      <c r="AF3213" s="30">
        <v>234500</v>
      </c>
    </row>
    <row r="3214" spans="1:32" x14ac:dyDescent="0.45">
      <c r="A3214" s="29" t="s">
        <v>1107</v>
      </c>
      <c r="B3214" s="29" t="s">
        <v>1108</v>
      </c>
      <c r="C3214" s="29" t="s">
        <v>3211</v>
      </c>
      <c r="D3214" s="29" t="s">
        <v>3212</v>
      </c>
      <c r="E3214" s="29" t="s">
        <v>3213</v>
      </c>
      <c r="F3214" s="29" t="s">
        <v>982</v>
      </c>
      <c r="G3214" s="29" t="s">
        <v>3233</v>
      </c>
      <c r="H3214" s="29" t="s">
        <v>3234</v>
      </c>
      <c r="I3214" s="29" t="s">
        <v>3262</v>
      </c>
      <c r="J3214" s="29" t="s">
        <v>3263</v>
      </c>
      <c r="K3214" s="29" t="s">
        <v>3264</v>
      </c>
      <c r="L3214" s="29" t="s">
        <v>3103</v>
      </c>
      <c r="M3214" s="29" t="s">
        <v>3265</v>
      </c>
      <c r="N3214" s="29" t="s">
        <v>3266</v>
      </c>
      <c r="O3214" s="29" t="s">
        <v>3338</v>
      </c>
      <c r="P3214" s="29" t="s">
        <v>3339</v>
      </c>
      <c r="Q3214" s="29" t="s">
        <v>3249</v>
      </c>
      <c r="R3214" s="29" t="s">
        <v>3210</v>
      </c>
      <c r="S3214" s="29" t="s">
        <v>3098</v>
      </c>
      <c r="T3214" s="29"/>
      <c r="U3214" s="30">
        <v>0</v>
      </c>
      <c r="V3214" s="30">
        <v>0</v>
      </c>
      <c r="W3214" s="30">
        <v>0</v>
      </c>
      <c r="X3214" s="30">
        <v>0</v>
      </c>
      <c r="Y3214" s="30">
        <v>0</v>
      </c>
      <c r="Z3214" s="30">
        <v>0</v>
      </c>
      <c r="AA3214" s="30">
        <v>0</v>
      </c>
      <c r="AB3214" s="30">
        <v>0</v>
      </c>
      <c r="AC3214" s="30">
        <v>0</v>
      </c>
      <c r="AD3214" s="30">
        <v>27274</v>
      </c>
      <c r="AE3214" s="30">
        <v>0</v>
      </c>
      <c r="AF3214" s="30">
        <v>13637</v>
      </c>
    </row>
    <row r="3215" spans="1:32" x14ac:dyDescent="0.45">
      <c r="A3215" s="29" t="s">
        <v>1107</v>
      </c>
      <c r="B3215" s="29" t="s">
        <v>1108</v>
      </c>
      <c r="C3215" s="29" t="s">
        <v>3211</v>
      </c>
      <c r="D3215" s="29" t="s">
        <v>3212</v>
      </c>
      <c r="E3215" s="29" t="s">
        <v>3213</v>
      </c>
      <c r="F3215" s="29" t="s">
        <v>982</v>
      </c>
      <c r="G3215" s="29" t="s">
        <v>3233</v>
      </c>
      <c r="H3215" s="29" t="s">
        <v>3234</v>
      </c>
      <c r="I3215" s="29" t="s">
        <v>3262</v>
      </c>
      <c r="J3215" s="29" t="s">
        <v>3263</v>
      </c>
      <c r="K3215" s="29" t="s">
        <v>3264</v>
      </c>
      <c r="L3215" s="29" t="s">
        <v>3103</v>
      </c>
      <c r="M3215" s="29" t="s">
        <v>3265</v>
      </c>
      <c r="N3215" s="29" t="s">
        <v>3266</v>
      </c>
      <c r="O3215" s="29" t="s">
        <v>3269</v>
      </c>
      <c r="P3215" s="29" t="s">
        <v>3270</v>
      </c>
      <c r="Q3215" s="29" t="s">
        <v>3209</v>
      </c>
      <c r="R3215" s="29" t="s">
        <v>3210</v>
      </c>
      <c r="S3215" s="29" t="s">
        <v>3098</v>
      </c>
      <c r="T3215" s="29"/>
      <c r="U3215" s="30">
        <v>39216</v>
      </c>
      <c r="V3215" s="30">
        <v>35978</v>
      </c>
      <c r="W3215" s="30">
        <v>38523</v>
      </c>
      <c r="X3215" s="30">
        <v>31407</v>
      </c>
      <c r="Y3215" s="30">
        <v>32841</v>
      </c>
      <c r="Z3215" s="30">
        <v>30440</v>
      </c>
      <c r="AA3215" s="30">
        <v>36185</v>
      </c>
      <c r="AB3215" s="30">
        <v>39459</v>
      </c>
      <c r="AC3215" s="30">
        <v>31961</v>
      </c>
      <c r="AD3215" s="30">
        <v>31766</v>
      </c>
      <c r="AE3215" s="30">
        <v>33941</v>
      </c>
      <c r="AF3215" s="30">
        <v>38689</v>
      </c>
    </row>
    <row r="3216" spans="1:32" x14ac:dyDescent="0.45">
      <c r="A3216" s="29" t="s">
        <v>1107</v>
      </c>
      <c r="B3216" s="29" t="s">
        <v>1108</v>
      </c>
      <c r="C3216" s="29" t="s">
        <v>3211</v>
      </c>
      <c r="D3216" s="29" t="s">
        <v>3212</v>
      </c>
      <c r="E3216" s="29" t="s">
        <v>3213</v>
      </c>
      <c r="F3216" s="29" t="s">
        <v>982</v>
      </c>
      <c r="G3216" s="29" t="s">
        <v>3233</v>
      </c>
      <c r="H3216" s="29" t="s">
        <v>3234</v>
      </c>
      <c r="I3216" s="29" t="s">
        <v>3262</v>
      </c>
      <c r="J3216" s="29" t="s">
        <v>3263</v>
      </c>
      <c r="K3216" s="29" t="s">
        <v>3264</v>
      </c>
      <c r="L3216" s="29" t="s">
        <v>3103</v>
      </c>
      <c r="M3216" s="29" t="s">
        <v>3265</v>
      </c>
      <c r="N3216" s="29" t="s">
        <v>3266</v>
      </c>
      <c r="O3216" s="29" t="s">
        <v>3271</v>
      </c>
      <c r="P3216" s="29" t="s">
        <v>3272</v>
      </c>
      <c r="Q3216" s="29" t="s">
        <v>3209</v>
      </c>
      <c r="R3216" s="29" t="s">
        <v>3210</v>
      </c>
      <c r="S3216" s="29" t="s">
        <v>3098</v>
      </c>
      <c r="T3216" s="29"/>
      <c r="U3216" s="30">
        <v>38619</v>
      </c>
      <c r="V3216" s="30">
        <v>37797</v>
      </c>
      <c r="W3216" s="30">
        <v>44981</v>
      </c>
      <c r="X3216" s="30">
        <v>30292</v>
      </c>
      <c r="Y3216" s="30">
        <v>31130</v>
      </c>
      <c r="Z3216" s="30">
        <v>39287</v>
      </c>
      <c r="AA3216" s="30">
        <v>30849</v>
      </c>
      <c r="AB3216" s="30">
        <v>37872</v>
      </c>
      <c r="AC3216" s="30">
        <v>55455</v>
      </c>
      <c r="AD3216" s="30">
        <v>32207</v>
      </c>
      <c r="AE3216" s="30">
        <v>32742</v>
      </c>
      <c r="AF3216" s="30">
        <v>41994</v>
      </c>
    </row>
    <row r="3217" spans="1:32" x14ac:dyDescent="0.45">
      <c r="A3217" s="29" t="s">
        <v>1107</v>
      </c>
      <c r="B3217" s="29" t="s">
        <v>1108</v>
      </c>
      <c r="C3217" s="29" t="s">
        <v>3211</v>
      </c>
      <c r="D3217" s="29" t="s">
        <v>3212</v>
      </c>
      <c r="E3217" s="29" t="s">
        <v>3213</v>
      </c>
      <c r="F3217" s="29" t="s">
        <v>982</v>
      </c>
      <c r="G3217" s="29" t="s">
        <v>3233</v>
      </c>
      <c r="H3217" s="29" t="s">
        <v>3234</v>
      </c>
      <c r="I3217" s="29" t="s">
        <v>3262</v>
      </c>
      <c r="J3217" s="29" t="s">
        <v>3263</v>
      </c>
      <c r="K3217" s="29" t="s">
        <v>3264</v>
      </c>
      <c r="L3217" s="29" t="s">
        <v>3103</v>
      </c>
      <c r="M3217" s="29" t="s">
        <v>3265</v>
      </c>
      <c r="N3217" s="29" t="s">
        <v>3266</v>
      </c>
      <c r="O3217" s="29" t="s">
        <v>3273</v>
      </c>
      <c r="P3217" s="29" t="s">
        <v>3274</v>
      </c>
      <c r="Q3217" s="29" t="s">
        <v>3209</v>
      </c>
      <c r="R3217" s="29" t="s">
        <v>3210</v>
      </c>
      <c r="S3217" s="29" t="s">
        <v>3098</v>
      </c>
      <c r="T3217" s="29"/>
      <c r="U3217" s="30">
        <v>5343</v>
      </c>
      <c r="V3217" s="30">
        <v>4797</v>
      </c>
      <c r="W3217" s="30">
        <v>4914</v>
      </c>
      <c r="X3217" s="30">
        <v>5226</v>
      </c>
      <c r="Y3217" s="30">
        <v>3822</v>
      </c>
      <c r="Z3217" s="30">
        <v>5460</v>
      </c>
      <c r="AA3217" s="30">
        <v>11193</v>
      </c>
      <c r="AB3217" s="30">
        <v>6357</v>
      </c>
      <c r="AC3217" s="30">
        <v>5343</v>
      </c>
      <c r="AD3217" s="30">
        <v>3900</v>
      </c>
      <c r="AE3217" s="30">
        <v>4173</v>
      </c>
      <c r="AF3217" s="30">
        <v>4602</v>
      </c>
    </row>
    <row r="3218" spans="1:32" x14ac:dyDescent="0.45">
      <c r="A3218" s="29" t="s">
        <v>1107</v>
      </c>
      <c r="B3218" s="29" t="s">
        <v>1108</v>
      </c>
      <c r="C3218" s="29" t="s">
        <v>3211</v>
      </c>
      <c r="D3218" s="29" t="s">
        <v>3212</v>
      </c>
      <c r="E3218" s="29" t="s">
        <v>3213</v>
      </c>
      <c r="F3218" s="29" t="s">
        <v>982</v>
      </c>
      <c r="G3218" s="29" t="s">
        <v>3233</v>
      </c>
      <c r="H3218" s="29" t="s">
        <v>3234</v>
      </c>
      <c r="I3218" s="29" t="s">
        <v>3262</v>
      </c>
      <c r="J3218" s="29" t="s">
        <v>3263</v>
      </c>
      <c r="K3218" s="29" t="s">
        <v>3264</v>
      </c>
      <c r="L3218" s="29" t="s">
        <v>3103</v>
      </c>
      <c r="M3218" s="29" t="s">
        <v>3265</v>
      </c>
      <c r="N3218" s="29" t="s">
        <v>3266</v>
      </c>
      <c r="O3218" s="29" t="s">
        <v>3372</v>
      </c>
      <c r="P3218" s="29" t="s">
        <v>3373</v>
      </c>
      <c r="Q3218" s="29" t="s">
        <v>3209</v>
      </c>
      <c r="R3218" s="29" t="s">
        <v>3210</v>
      </c>
      <c r="S3218" s="29" t="s">
        <v>3098</v>
      </c>
      <c r="T3218" s="29"/>
      <c r="U3218" s="30">
        <v>93804</v>
      </c>
      <c r="V3218" s="30">
        <v>118009</v>
      </c>
      <c r="W3218" s="30">
        <v>105517</v>
      </c>
      <c r="X3218" s="30">
        <v>111504</v>
      </c>
      <c r="Y3218" s="30">
        <v>94887</v>
      </c>
      <c r="Z3218" s="30">
        <v>91733</v>
      </c>
      <c r="AA3218" s="30">
        <v>88355</v>
      </c>
      <c r="AB3218" s="30">
        <v>98340</v>
      </c>
      <c r="AC3218" s="30">
        <v>98222</v>
      </c>
      <c r="AD3218" s="30">
        <v>113106</v>
      </c>
      <c r="AE3218" s="30">
        <v>125869</v>
      </c>
      <c r="AF3218" s="30">
        <v>117685</v>
      </c>
    </row>
    <row r="3219" spans="1:32" x14ac:dyDescent="0.45">
      <c r="A3219" s="29" t="s">
        <v>1107</v>
      </c>
      <c r="B3219" s="29" t="s">
        <v>1108</v>
      </c>
      <c r="C3219" s="29" t="s">
        <v>3211</v>
      </c>
      <c r="D3219" s="29" t="s">
        <v>3212</v>
      </c>
      <c r="E3219" s="29" t="s">
        <v>3213</v>
      </c>
      <c r="F3219" s="29" t="s">
        <v>982</v>
      </c>
      <c r="G3219" s="29" t="s">
        <v>3233</v>
      </c>
      <c r="H3219" s="29" t="s">
        <v>3234</v>
      </c>
      <c r="I3219" s="29" t="s">
        <v>3262</v>
      </c>
      <c r="J3219" s="29" t="s">
        <v>3263</v>
      </c>
      <c r="K3219" s="29" t="s">
        <v>3264</v>
      </c>
      <c r="L3219" s="29" t="s">
        <v>3103</v>
      </c>
      <c r="M3219" s="29" t="s">
        <v>3322</v>
      </c>
      <c r="N3219" s="29" t="s">
        <v>3323</v>
      </c>
      <c r="O3219" s="29" t="s">
        <v>3324</v>
      </c>
      <c r="P3219" s="29" t="s">
        <v>3325</v>
      </c>
      <c r="Q3219" s="29" t="s">
        <v>3209</v>
      </c>
      <c r="R3219" s="29" t="s">
        <v>3210</v>
      </c>
      <c r="S3219" s="29" t="s">
        <v>3098</v>
      </c>
      <c r="T3219" s="29"/>
      <c r="U3219" s="30">
        <v>85900</v>
      </c>
      <c r="V3219" s="30">
        <v>85900</v>
      </c>
      <c r="W3219" s="30">
        <v>86045</v>
      </c>
      <c r="X3219" s="30">
        <v>86200</v>
      </c>
      <c r="Y3219" s="30">
        <v>86200</v>
      </c>
      <c r="Z3219" s="30">
        <v>86200</v>
      </c>
      <c r="AA3219" s="30">
        <v>86200</v>
      </c>
      <c r="AB3219" s="30">
        <v>86200</v>
      </c>
      <c r="AC3219" s="30">
        <v>86200</v>
      </c>
      <c r="AD3219" s="30">
        <v>86200</v>
      </c>
      <c r="AE3219" s="30">
        <v>86200</v>
      </c>
      <c r="AF3219" s="30">
        <v>86200</v>
      </c>
    </row>
    <row r="3220" spans="1:32" x14ac:dyDescent="0.45">
      <c r="A3220" s="29" t="s">
        <v>1107</v>
      </c>
      <c r="B3220" s="29" t="s">
        <v>1108</v>
      </c>
      <c r="C3220" s="29" t="s">
        <v>3211</v>
      </c>
      <c r="D3220" s="29" t="s">
        <v>3212</v>
      </c>
      <c r="E3220" s="29" t="s">
        <v>3213</v>
      </c>
      <c r="F3220" s="29" t="s">
        <v>982</v>
      </c>
      <c r="G3220" s="29" t="s">
        <v>3233</v>
      </c>
      <c r="H3220" s="29" t="s">
        <v>3234</v>
      </c>
      <c r="I3220" s="29" t="s">
        <v>3262</v>
      </c>
      <c r="J3220" s="29" t="s">
        <v>3263</v>
      </c>
      <c r="K3220" s="29" t="s">
        <v>3264</v>
      </c>
      <c r="L3220" s="29" t="s">
        <v>3103</v>
      </c>
      <c r="M3220" s="29" t="s">
        <v>3322</v>
      </c>
      <c r="N3220" s="29" t="s">
        <v>3323</v>
      </c>
      <c r="O3220" s="29" t="s">
        <v>3888</v>
      </c>
      <c r="P3220" s="29" t="s">
        <v>3889</v>
      </c>
      <c r="Q3220" s="29" t="s">
        <v>3209</v>
      </c>
      <c r="R3220" s="29" t="s">
        <v>3210</v>
      </c>
      <c r="S3220" s="29" t="s">
        <v>3098</v>
      </c>
      <c r="T3220" s="29"/>
      <c r="U3220" s="30">
        <v>4200</v>
      </c>
      <c r="V3220" s="30">
        <v>4200</v>
      </c>
      <c r="W3220" s="30">
        <v>3232</v>
      </c>
      <c r="X3220" s="30">
        <v>2200</v>
      </c>
      <c r="Y3220" s="30">
        <v>2200</v>
      </c>
      <c r="Z3220" s="30">
        <v>2200</v>
      </c>
      <c r="AA3220" s="30">
        <v>2200</v>
      </c>
      <c r="AB3220" s="30">
        <v>2200</v>
      </c>
      <c r="AC3220" s="30">
        <v>2200</v>
      </c>
      <c r="AD3220" s="30">
        <v>2200</v>
      </c>
      <c r="AE3220" s="30">
        <v>2200</v>
      </c>
      <c r="AF3220" s="30">
        <v>2200</v>
      </c>
    </row>
    <row r="3221" spans="1:32" x14ac:dyDescent="0.45">
      <c r="A3221" s="29" t="s">
        <v>1107</v>
      </c>
      <c r="B3221" s="29" t="s">
        <v>1108</v>
      </c>
      <c r="C3221" s="29" t="s">
        <v>3211</v>
      </c>
      <c r="D3221" s="29" t="s">
        <v>3212</v>
      </c>
      <c r="E3221" s="29" t="s">
        <v>3213</v>
      </c>
      <c r="F3221" s="29" t="s">
        <v>982</v>
      </c>
      <c r="G3221" s="29" t="s">
        <v>3233</v>
      </c>
      <c r="H3221" s="29" t="s">
        <v>3234</v>
      </c>
      <c r="I3221" s="29" t="s">
        <v>3262</v>
      </c>
      <c r="J3221" s="29" t="s">
        <v>3263</v>
      </c>
      <c r="K3221" s="29" t="s">
        <v>3264</v>
      </c>
      <c r="L3221" s="29" t="s">
        <v>3103</v>
      </c>
      <c r="M3221" s="29" t="s">
        <v>3322</v>
      </c>
      <c r="N3221" s="29" t="s">
        <v>3323</v>
      </c>
      <c r="O3221" s="29" t="s">
        <v>3374</v>
      </c>
      <c r="P3221" s="29" t="s">
        <v>3375</v>
      </c>
      <c r="Q3221" s="29" t="s">
        <v>3209</v>
      </c>
      <c r="R3221" s="29" t="s">
        <v>3210</v>
      </c>
      <c r="S3221" s="29" t="s">
        <v>3098</v>
      </c>
      <c r="T3221" s="29"/>
      <c r="U3221" s="30">
        <v>46000</v>
      </c>
      <c r="V3221" s="30">
        <v>46000</v>
      </c>
      <c r="W3221" s="30">
        <v>46000</v>
      </c>
      <c r="X3221" s="30">
        <v>46000</v>
      </c>
      <c r="Y3221" s="30">
        <v>46000</v>
      </c>
      <c r="Z3221" s="30">
        <v>46000</v>
      </c>
      <c r="AA3221" s="30">
        <v>46000</v>
      </c>
      <c r="AB3221" s="30">
        <v>46000</v>
      </c>
      <c r="AC3221" s="30">
        <v>46000</v>
      </c>
      <c r="AD3221" s="30">
        <v>46000</v>
      </c>
      <c r="AE3221" s="30">
        <v>46000</v>
      </c>
      <c r="AF3221" s="30">
        <v>46000</v>
      </c>
    </row>
    <row r="3222" spans="1:32" x14ac:dyDescent="0.45">
      <c r="A3222" s="29" t="s">
        <v>1107</v>
      </c>
      <c r="B3222" s="29" t="s">
        <v>1108</v>
      </c>
      <c r="C3222" s="29" t="s">
        <v>3211</v>
      </c>
      <c r="D3222" s="29" t="s">
        <v>3212</v>
      </c>
      <c r="E3222" s="29" t="s">
        <v>3213</v>
      </c>
      <c r="F3222" s="29" t="s">
        <v>982</v>
      </c>
      <c r="G3222" s="29" t="s">
        <v>3233</v>
      </c>
      <c r="H3222" s="29" t="s">
        <v>3234</v>
      </c>
      <c r="I3222" s="29" t="s">
        <v>3262</v>
      </c>
      <c r="J3222" s="29" t="s">
        <v>3263</v>
      </c>
      <c r="K3222" s="29" t="s">
        <v>3264</v>
      </c>
      <c r="L3222" s="29" t="s">
        <v>3103</v>
      </c>
      <c r="M3222" s="29" t="s">
        <v>3322</v>
      </c>
      <c r="N3222" s="29" t="s">
        <v>3323</v>
      </c>
      <c r="O3222" s="29" t="s">
        <v>3374</v>
      </c>
      <c r="P3222" s="29" t="s">
        <v>3375</v>
      </c>
      <c r="Q3222" s="29" t="s">
        <v>3209</v>
      </c>
      <c r="R3222" s="29" t="s">
        <v>3098</v>
      </c>
      <c r="S3222" s="29" t="s">
        <v>3098</v>
      </c>
      <c r="T3222" s="29"/>
      <c r="U3222" s="30">
        <v>0</v>
      </c>
      <c r="V3222" s="30">
        <v>0</v>
      </c>
      <c r="W3222" s="30">
        <v>0</v>
      </c>
      <c r="X3222" s="30">
        <v>0</v>
      </c>
      <c r="Y3222" s="30">
        <v>0</v>
      </c>
      <c r="Z3222" s="30">
        <v>0</v>
      </c>
      <c r="AA3222" s="30">
        <v>0</v>
      </c>
      <c r="AB3222" s="30">
        <v>0</v>
      </c>
      <c r="AC3222" s="30">
        <v>0</v>
      </c>
      <c r="AD3222" s="30">
        <v>968</v>
      </c>
      <c r="AE3222" s="30">
        <v>1000</v>
      </c>
      <c r="AF3222" s="30">
        <v>1000</v>
      </c>
    </row>
    <row r="3223" spans="1:32" x14ac:dyDescent="0.45">
      <c r="A3223" s="29" t="s">
        <v>1107</v>
      </c>
      <c r="B3223" s="29" t="s">
        <v>1108</v>
      </c>
      <c r="C3223" s="29" t="s">
        <v>3211</v>
      </c>
      <c r="D3223" s="29" t="s">
        <v>3212</v>
      </c>
      <c r="E3223" s="29" t="s">
        <v>3213</v>
      </c>
      <c r="F3223" s="29" t="s">
        <v>982</v>
      </c>
      <c r="G3223" s="29" t="s">
        <v>3233</v>
      </c>
      <c r="H3223" s="29" t="s">
        <v>3234</v>
      </c>
      <c r="I3223" s="29" t="s">
        <v>3262</v>
      </c>
      <c r="J3223" s="29" t="s">
        <v>3263</v>
      </c>
      <c r="K3223" s="29" t="s">
        <v>3264</v>
      </c>
      <c r="L3223" s="29" t="s">
        <v>3103</v>
      </c>
      <c r="M3223" s="29" t="s">
        <v>3326</v>
      </c>
      <c r="N3223" s="29" t="s">
        <v>3327</v>
      </c>
      <c r="O3223" s="29" t="s">
        <v>3527</v>
      </c>
      <c r="P3223" s="29" t="s">
        <v>3528</v>
      </c>
      <c r="Q3223" s="29" t="s">
        <v>3209</v>
      </c>
      <c r="R3223" s="29" t="s">
        <v>3210</v>
      </c>
      <c r="S3223" s="29" t="s">
        <v>3098</v>
      </c>
      <c r="T3223" s="29"/>
      <c r="U3223" s="30">
        <v>252</v>
      </c>
      <c r="V3223" s="30">
        <v>463</v>
      </c>
      <c r="W3223" s="30">
        <v>913</v>
      </c>
      <c r="X3223" s="30">
        <v>333</v>
      </c>
      <c r="Y3223" s="30">
        <v>1127</v>
      </c>
      <c r="Z3223" s="30">
        <v>377</v>
      </c>
      <c r="AA3223" s="30">
        <v>905</v>
      </c>
      <c r="AB3223" s="30">
        <v>408</v>
      </c>
      <c r="AC3223" s="30">
        <v>1723</v>
      </c>
      <c r="AD3223" s="30">
        <v>378</v>
      </c>
      <c r="AE3223" s="30">
        <v>304</v>
      </c>
      <c r="AF3223" s="30">
        <v>457</v>
      </c>
    </row>
    <row r="3224" spans="1:32" x14ac:dyDescent="0.45">
      <c r="A3224" s="29" t="s">
        <v>1107</v>
      </c>
      <c r="B3224" s="29" t="s">
        <v>1108</v>
      </c>
      <c r="C3224" s="29" t="s">
        <v>3211</v>
      </c>
      <c r="D3224" s="29" t="s">
        <v>3212</v>
      </c>
      <c r="E3224" s="29" t="s">
        <v>3213</v>
      </c>
      <c r="F3224" s="29" t="s">
        <v>982</v>
      </c>
      <c r="G3224" s="29" t="s">
        <v>3233</v>
      </c>
      <c r="H3224" s="29" t="s">
        <v>3234</v>
      </c>
      <c r="I3224" s="29" t="s">
        <v>3262</v>
      </c>
      <c r="J3224" s="29" t="s">
        <v>3263</v>
      </c>
      <c r="K3224" s="29" t="s">
        <v>3264</v>
      </c>
      <c r="L3224" s="29" t="s">
        <v>3103</v>
      </c>
      <c r="M3224" s="29" t="s">
        <v>3326</v>
      </c>
      <c r="N3224" s="29" t="s">
        <v>3327</v>
      </c>
      <c r="O3224" s="29" t="s">
        <v>3328</v>
      </c>
      <c r="P3224" s="29" t="s">
        <v>3329</v>
      </c>
      <c r="Q3224" s="29" t="s">
        <v>3209</v>
      </c>
      <c r="R3224" s="29" t="s">
        <v>3210</v>
      </c>
      <c r="S3224" s="29" t="s">
        <v>3098</v>
      </c>
      <c r="T3224" s="29"/>
      <c r="U3224" s="30">
        <v>0</v>
      </c>
      <c r="V3224" s="30">
        <v>39</v>
      </c>
      <c r="W3224" s="30">
        <v>0</v>
      </c>
      <c r="X3224" s="30">
        <v>78</v>
      </c>
      <c r="Y3224" s="30">
        <v>0</v>
      </c>
      <c r="Z3224" s="30">
        <v>0</v>
      </c>
      <c r="AA3224" s="30">
        <v>0</v>
      </c>
      <c r="AB3224" s="30">
        <v>39</v>
      </c>
      <c r="AC3224" s="30">
        <v>0</v>
      </c>
      <c r="AD3224" s="30">
        <v>0</v>
      </c>
      <c r="AE3224" s="30">
        <v>0</v>
      </c>
      <c r="AF3224" s="30">
        <v>0</v>
      </c>
    </row>
    <row r="3225" spans="1:32" x14ac:dyDescent="0.45">
      <c r="A3225" s="29" t="s">
        <v>1107</v>
      </c>
      <c r="B3225" s="29" t="s">
        <v>1108</v>
      </c>
      <c r="C3225" s="29" t="s">
        <v>3211</v>
      </c>
      <c r="D3225" s="29" t="s">
        <v>3212</v>
      </c>
      <c r="E3225" s="29" t="s">
        <v>3213</v>
      </c>
      <c r="F3225" s="29" t="s">
        <v>982</v>
      </c>
      <c r="G3225" s="29" t="s">
        <v>3233</v>
      </c>
      <c r="H3225" s="29" t="s">
        <v>3234</v>
      </c>
      <c r="I3225" s="29" t="s">
        <v>3262</v>
      </c>
      <c r="J3225" s="29" t="s">
        <v>3263</v>
      </c>
      <c r="K3225" s="29" t="s">
        <v>3264</v>
      </c>
      <c r="L3225" s="29" t="s">
        <v>3103</v>
      </c>
      <c r="M3225" s="29" t="s">
        <v>3326</v>
      </c>
      <c r="N3225" s="29" t="s">
        <v>3327</v>
      </c>
      <c r="O3225" s="29" t="s">
        <v>3330</v>
      </c>
      <c r="P3225" s="29" t="s">
        <v>3331</v>
      </c>
      <c r="Q3225" s="29" t="s">
        <v>3209</v>
      </c>
      <c r="R3225" s="29" t="s">
        <v>3210</v>
      </c>
      <c r="S3225" s="29" t="s">
        <v>3098</v>
      </c>
      <c r="T3225" s="29"/>
      <c r="U3225" s="30">
        <v>0</v>
      </c>
      <c r="V3225" s="30">
        <v>0</v>
      </c>
      <c r="W3225" s="30">
        <v>0</v>
      </c>
      <c r="X3225" s="30">
        <v>0</v>
      </c>
      <c r="Y3225" s="30">
        <v>0</v>
      </c>
      <c r="Z3225" s="30">
        <v>0</v>
      </c>
      <c r="AA3225" s="30">
        <v>0</v>
      </c>
      <c r="AB3225" s="30">
        <v>0</v>
      </c>
      <c r="AC3225" s="30">
        <v>0</v>
      </c>
      <c r="AD3225" s="30">
        <v>0</v>
      </c>
      <c r="AE3225" s="30">
        <v>0</v>
      </c>
      <c r="AF3225" s="30">
        <v>0</v>
      </c>
    </row>
    <row r="3226" spans="1:32" x14ac:dyDescent="0.45">
      <c r="A3226" s="29" t="s">
        <v>1107</v>
      </c>
      <c r="B3226" s="29" t="s">
        <v>1108</v>
      </c>
      <c r="C3226" s="29" t="s">
        <v>3211</v>
      </c>
      <c r="D3226" s="29" t="s">
        <v>3212</v>
      </c>
      <c r="E3226" s="29" t="s">
        <v>3213</v>
      </c>
      <c r="F3226" s="29" t="s">
        <v>982</v>
      </c>
      <c r="G3226" s="29" t="s">
        <v>3233</v>
      </c>
      <c r="H3226" s="29" t="s">
        <v>3234</v>
      </c>
      <c r="I3226" s="29" t="s">
        <v>3262</v>
      </c>
      <c r="J3226" s="29" t="s">
        <v>3263</v>
      </c>
      <c r="K3226" s="29" t="s">
        <v>3264</v>
      </c>
      <c r="L3226" s="29" t="s">
        <v>3103</v>
      </c>
      <c r="M3226" s="29" t="s">
        <v>3326</v>
      </c>
      <c r="N3226" s="29" t="s">
        <v>3327</v>
      </c>
      <c r="O3226" s="29" t="s">
        <v>3332</v>
      </c>
      <c r="P3226" s="29" t="s">
        <v>3333</v>
      </c>
      <c r="Q3226" s="29" t="s">
        <v>3209</v>
      </c>
      <c r="R3226" s="29" t="s">
        <v>3210</v>
      </c>
      <c r="S3226" s="29" t="s">
        <v>3098</v>
      </c>
      <c r="T3226" s="29"/>
      <c r="U3226" s="30">
        <v>23100</v>
      </c>
      <c r="V3226" s="30">
        <v>23100</v>
      </c>
      <c r="W3226" s="30">
        <v>23100</v>
      </c>
      <c r="X3226" s="30">
        <v>23100</v>
      </c>
      <c r="Y3226" s="30">
        <v>23100</v>
      </c>
      <c r="Z3226" s="30">
        <v>23100</v>
      </c>
      <c r="AA3226" s="30">
        <v>23100</v>
      </c>
      <c r="AB3226" s="30">
        <v>23100</v>
      </c>
      <c r="AC3226" s="30">
        <v>23100</v>
      </c>
      <c r="AD3226" s="30">
        <v>23100</v>
      </c>
      <c r="AE3226" s="30">
        <v>23100</v>
      </c>
      <c r="AF3226" s="30">
        <v>23100</v>
      </c>
    </row>
    <row r="3227" spans="1:32" x14ac:dyDescent="0.45">
      <c r="A3227" s="29" t="s">
        <v>1107</v>
      </c>
      <c r="B3227" s="29" t="s">
        <v>1108</v>
      </c>
      <c r="C3227" s="29" t="s">
        <v>3211</v>
      </c>
      <c r="D3227" s="29" t="s">
        <v>3212</v>
      </c>
      <c r="E3227" s="29" t="s">
        <v>3213</v>
      </c>
      <c r="F3227" s="29" t="s">
        <v>982</v>
      </c>
      <c r="G3227" s="29" t="s">
        <v>3233</v>
      </c>
      <c r="H3227" s="29" t="s">
        <v>3234</v>
      </c>
      <c r="I3227" s="29" t="s">
        <v>3275</v>
      </c>
      <c r="J3227" s="29" t="s">
        <v>3276</v>
      </c>
      <c r="K3227" s="29" t="s">
        <v>3277</v>
      </c>
      <c r="L3227" s="29" t="s">
        <v>3100</v>
      </c>
      <c r="M3227" s="29" t="s">
        <v>3278</v>
      </c>
      <c r="N3227" s="29" t="s">
        <v>3279</v>
      </c>
      <c r="O3227" s="29" t="s">
        <v>3280</v>
      </c>
      <c r="P3227" s="29" t="s">
        <v>3281</v>
      </c>
      <c r="Q3227" s="29" t="s">
        <v>3249</v>
      </c>
      <c r="R3227" s="29" t="s">
        <v>3210</v>
      </c>
      <c r="S3227" s="29" t="s">
        <v>3098</v>
      </c>
      <c r="T3227" s="29"/>
      <c r="U3227" s="30">
        <v>856</v>
      </c>
      <c r="V3227" s="30">
        <v>856</v>
      </c>
      <c r="W3227" s="30">
        <v>856</v>
      </c>
      <c r="X3227" s="30">
        <v>856</v>
      </c>
      <c r="Y3227" s="30">
        <v>856</v>
      </c>
      <c r="Z3227" s="30">
        <v>856</v>
      </c>
      <c r="AA3227" s="30">
        <v>856</v>
      </c>
      <c r="AB3227" s="30">
        <v>856</v>
      </c>
      <c r="AC3227" s="30">
        <v>856</v>
      </c>
      <c r="AD3227" s="30">
        <v>856</v>
      </c>
      <c r="AE3227" s="30">
        <v>856</v>
      </c>
      <c r="AF3227" s="30">
        <v>856</v>
      </c>
    </row>
    <row r="3228" spans="1:32" x14ac:dyDescent="0.45">
      <c r="A3228" s="29" t="s">
        <v>1107</v>
      </c>
      <c r="B3228" s="29" t="s">
        <v>1108</v>
      </c>
      <c r="C3228" s="29" t="s">
        <v>3211</v>
      </c>
      <c r="D3228" s="29" t="s">
        <v>3212</v>
      </c>
      <c r="E3228" s="29" t="s">
        <v>3213</v>
      </c>
      <c r="F3228" s="29" t="s">
        <v>982</v>
      </c>
      <c r="G3228" s="29" t="s">
        <v>3233</v>
      </c>
      <c r="H3228" s="29" t="s">
        <v>3234</v>
      </c>
      <c r="I3228" s="29" t="s">
        <v>3275</v>
      </c>
      <c r="J3228" s="29" t="s">
        <v>3276</v>
      </c>
      <c r="K3228" s="29" t="s">
        <v>3277</v>
      </c>
      <c r="L3228" s="29" t="s">
        <v>3100</v>
      </c>
      <c r="M3228" s="29" t="s">
        <v>3278</v>
      </c>
      <c r="N3228" s="29" t="s">
        <v>3279</v>
      </c>
      <c r="O3228" s="29" t="s">
        <v>3280</v>
      </c>
      <c r="P3228" s="29" t="s">
        <v>3281</v>
      </c>
      <c r="Q3228" s="29" t="s">
        <v>3209</v>
      </c>
      <c r="R3228" s="29" t="s">
        <v>3210</v>
      </c>
      <c r="S3228" s="29" t="s">
        <v>3098</v>
      </c>
      <c r="T3228" s="29"/>
      <c r="U3228" s="30">
        <v>30000</v>
      </c>
      <c r="V3228" s="30">
        <v>30000</v>
      </c>
      <c r="W3228" s="30">
        <v>30000</v>
      </c>
      <c r="X3228" s="30">
        <v>30000</v>
      </c>
      <c r="Y3228" s="30">
        <v>30000</v>
      </c>
      <c r="Z3228" s="30">
        <v>30000</v>
      </c>
      <c r="AA3228" s="30">
        <v>30000</v>
      </c>
      <c r="AB3228" s="30">
        <v>30000</v>
      </c>
      <c r="AC3228" s="30">
        <v>30000</v>
      </c>
      <c r="AD3228" s="30">
        <v>30000</v>
      </c>
      <c r="AE3228" s="30">
        <v>30000</v>
      </c>
      <c r="AF3228" s="30">
        <v>30000</v>
      </c>
    </row>
    <row r="3229" spans="1:32" x14ac:dyDescent="0.45">
      <c r="A3229" s="29" t="s">
        <v>1107</v>
      </c>
      <c r="B3229" s="29" t="s">
        <v>1108</v>
      </c>
      <c r="C3229" s="29" t="s">
        <v>3211</v>
      </c>
      <c r="D3229" s="29" t="s">
        <v>3212</v>
      </c>
      <c r="E3229" s="29" t="s">
        <v>3213</v>
      </c>
      <c r="F3229" s="29" t="s">
        <v>982</v>
      </c>
      <c r="G3229" s="29" t="s">
        <v>3233</v>
      </c>
      <c r="H3229" s="29" t="s">
        <v>3234</v>
      </c>
      <c r="I3229" s="29" t="s">
        <v>3275</v>
      </c>
      <c r="J3229" s="29" t="s">
        <v>3276</v>
      </c>
      <c r="K3229" s="29" t="s">
        <v>3277</v>
      </c>
      <c r="L3229" s="29" t="s">
        <v>3100</v>
      </c>
      <c r="M3229" s="29" t="s">
        <v>3312</v>
      </c>
      <c r="N3229" s="29" t="s">
        <v>3313</v>
      </c>
      <c r="O3229" s="29" t="s">
        <v>3314</v>
      </c>
      <c r="P3229" s="29" t="s">
        <v>3315</v>
      </c>
      <c r="Q3229" s="29" t="s">
        <v>3209</v>
      </c>
      <c r="R3229" s="29" t="s">
        <v>3210</v>
      </c>
      <c r="S3229" s="29" t="s">
        <v>3098</v>
      </c>
      <c r="T3229" s="29"/>
      <c r="U3229" s="30">
        <v>159450</v>
      </c>
      <c r="V3229" s="30">
        <v>159450</v>
      </c>
      <c r="W3229" s="30">
        <v>159450</v>
      </c>
      <c r="X3229" s="30">
        <v>159450</v>
      </c>
      <c r="Y3229" s="30">
        <v>159450</v>
      </c>
      <c r="Z3229" s="30">
        <v>159450</v>
      </c>
      <c r="AA3229" s="30">
        <v>159450</v>
      </c>
      <c r="AB3229" s="30">
        <v>159450</v>
      </c>
      <c r="AC3229" s="30">
        <v>159450</v>
      </c>
      <c r="AD3229" s="30">
        <v>159450</v>
      </c>
      <c r="AE3229" s="30">
        <v>159450</v>
      </c>
      <c r="AF3229" s="30">
        <v>159450</v>
      </c>
    </row>
    <row r="3230" spans="1:32" x14ac:dyDescent="0.45">
      <c r="A3230" s="29" t="s">
        <v>1107</v>
      </c>
      <c r="B3230" s="29" t="s">
        <v>1108</v>
      </c>
      <c r="C3230" s="29" t="s">
        <v>3211</v>
      </c>
      <c r="D3230" s="29" t="s">
        <v>3212</v>
      </c>
      <c r="E3230" s="29" t="s">
        <v>3213</v>
      </c>
      <c r="F3230" s="29" t="s">
        <v>982</v>
      </c>
      <c r="G3230" s="29" t="s">
        <v>3233</v>
      </c>
      <c r="H3230" s="29" t="s">
        <v>3234</v>
      </c>
      <c r="I3230" s="29" t="s">
        <v>3275</v>
      </c>
      <c r="J3230" s="29" t="s">
        <v>3276</v>
      </c>
      <c r="K3230" s="29" t="s">
        <v>3282</v>
      </c>
      <c r="L3230" s="29" t="s">
        <v>3112</v>
      </c>
      <c r="M3230" s="29" t="s">
        <v>3283</v>
      </c>
      <c r="N3230" s="29" t="s">
        <v>3284</v>
      </c>
      <c r="O3230" s="29" t="s">
        <v>3285</v>
      </c>
      <c r="P3230" s="29" t="s">
        <v>3286</v>
      </c>
      <c r="Q3230" s="29" t="s">
        <v>3249</v>
      </c>
      <c r="R3230" s="29" t="s">
        <v>3210</v>
      </c>
      <c r="S3230" s="29" t="s">
        <v>3098</v>
      </c>
      <c r="T3230" s="29"/>
      <c r="U3230" s="30">
        <v>962</v>
      </c>
      <c r="V3230" s="30">
        <v>962</v>
      </c>
      <c r="W3230" s="30">
        <v>962</v>
      </c>
      <c r="X3230" s="30">
        <v>962</v>
      </c>
      <c r="Y3230" s="30">
        <v>962</v>
      </c>
      <c r="Z3230" s="30">
        <v>962</v>
      </c>
      <c r="AA3230" s="30">
        <v>962</v>
      </c>
      <c r="AB3230" s="30">
        <v>962</v>
      </c>
      <c r="AC3230" s="30">
        <v>962</v>
      </c>
      <c r="AD3230" s="30">
        <v>962</v>
      </c>
      <c r="AE3230" s="30">
        <v>962</v>
      </c>
      <c r="AF3230" s="30">
        <v>962</v>
      </c>
    </row>
    <row r="3231" spans="1:32" x14ac:dyDescent="0.45">
      <c r="A3231" s="29" t="s">
        <v>1107</v>
      </c>
      <c r="B3231" s="29" t="s">
        <v>1108</v>
      </c>
      <c r="C3231" s="29" t="s">
        <v>3211</v>
      </c>
      <c r="D3231" s="29" t="s">
        <v>3212</v>
      </c>
      <c r="E3231" s="29" t="s">
        <v>3213</v>
      </c>
      <c r="F3231" s="29" t="s">
        <v>982</v>
      </c>
      <c r="G3231" s="29" t="s">
        <v>3233</v>
      </c>
      <c r="H3231" s="29" t="s">
        <v>3234</v>
      </c>
      <c r="I3231" s="29" t="s">
        <v>3275</v>
      </c>
      <c r="J3231" s="29" t="s">
        <v>3276</v>
      </c>
      <c r="K3231" s="29" t="s">
        <v>3282</v>
      </c>
      <c r="L3231" s="29" t="s">
        <v>3112</v>
      </c>
      <c r="M3231" s="29" t="s">
        <v>3283</v>
      </c>
      <c r="N3231" s="29" t="s">
        <v>3284</v>
      </c>
      <c r="O3231" s="29" t="s">
        <v>3285</v>
      </c>
      <c r="P3231" s="29" t="s">
        <v>3286</v>
      </c>
      <c r="Q3231" s="29" t="s">
        <v>3249</v>
      </c>
      <c r="R3231" s="29" t="s">
        <v>3098</v>
      </c>
      <c r="S3231" s="29" t="s">
        <v>3098</v>
      </c>
      <c r="T3231" s="29"/>
      <c r="U3231" s="30">
        <v>0</v>
      </c>
      <c r="V3231" s="30">
        <v>0</v>
      </c>
      <c r="W3231" s="30">
        <v>0</v>
      </c>
      <c r="X3231" s="30">
        <v>0</v>
      </c>
      <c r="Y3231" s="30">
        <v>0</v>
      </c>
      <c r="Z3231" s="30">
        <v>0</v>
      </c>
      <c r="AA3231" s="30">
        <v>0</v>
      </c>
      <c r="AB3231" s="30">
        <v>962</v>
      </c>
      <c r="AC3231" s="30">
        <v>962</v>
      </c>
      <c r="AD3231" s="30">
        <v>962</v>
      </c>
      <c r="AE3231" s="30">
        <v>962</v>
      </c>
      <c r="AF3231" s="30">
        <v>962</v>
      </c>
    </row>
    <row r="3232" spans="1:32" x14ac:dyDescent="0.45">
      <c r="A3232" s="29" t="s">
        <v>1107</v>
      </c>
      <c r="B3232" s="29" t="s">
        <v>1108</v>
      </c>
      <c r="C3232" s="29" t="s">
        <v>3211</v>
      </c>
      <c r="D3232" s="29" t="s">
        <v>3212</v>
      </c>
      <c r="E3232" s="29" t="s">
        <v>3213</v>
      </c>
      <c r="F3232" s="29" t="s">
        <v>982</v>
      </c>
      <c r="G3232" s="29" t="s">
        <v>3233</v>
      </c>
      <c r="H3232" s="29" t="s">
        <v>3234</v>
      </c>
      <c r="I3232" s="29" t="s">
        <v>3275</v>
      </c>
      <c r="J3232" s="29" t="s">
        <v>3276</v>
      </c>
      <c r="K3232" s="29" t="s">
        <v>3282</v>
      </c>
      <c r="L3232" s="29" t="s">
        <v>3112</v>
      </c>
      <c r="M3232" s="29" t="s">
        <v>3283</v>
      </c>
      <c r="N3232" s="29" t="s">
        <v>3284</v>
      </c>
      <c r="O3232" s="29" t="s">
        <v>3285</v>
      </c>
      <c r="P3232" s="29" t="s">
        <v>3286</v>
      </c>
      <c r="Q3232" s="29" t="s">
        <v>3209</v>
      </c>
      <c r="R3232" s="29" t="s">
        <v>3210</v>
      </c>
      <c r="S3232" s="29" t="s">
        <v>3098</v>
      </c>
      <c r="T3232" s="29"/>
      <c r="U3232" s="30">
        <v>78031</v>
      </c>
      <c r="V3232" s="30">
        <v>80000</v>
      </c>
      <c r="W3232" s="30">
        <v>80000</v>
      </c>
      <c r="X3232" s="30">
        <v>80000</v>
      </c>
      <c r="Y3232" s="30">
        <v>80000</v>
      </c>
      <c r="Z3232" s="30">
        <v>80000</v>
      </c>
      <c r="AA3232" s="30">
        <v>80000</v>
      </c>
      <c r="AB3232" s="30">
        <v>80000</v>
      </c>
      <c r="AC3232" s="30">
        <v>80000</v>
      </c>
      <c r="AD3232" s="30">
        <v>80000</v>
      </c>
      <c r="AE3232" s="30">
        <v>80000</v>
      </c>
      <c r="AF3232" s="30">
        <v>80000</v>
      </c>
    </row>
    <row r="3233" spans="1:32" x14ac:dyDescent="0.45">
      <c r="A3233" s="29" t="s">
        <v>1107</v>
      </c>
      <c r="B3233" s="29" t="s">
        <v>1108</v>
      </c>
      <c r="C3233" s="29" t="s">
        <v>3211</v>
      </c>
      <c r="D3233" s="29" t="s">
        <v>3212</v>
      </c>
      <c r="E3233" s="29" t="s">
        <v>3213</v>
      </c>
      <c r="F3233" s="29" t="s">
        <v>982</v>
      </c>
      <c r="G3233" s="29" t="s">
        <v>3233</v>
      </c>
      <c r="H3233" s="29" t="s">
        <v>3234</v>
      </c>
      <c r="I3233" s="29" t="s">
        <v>3275</v>
      </c>
      <c r="J3233" s="29" t="s">
        <v>3276</v>
      </c>
      <c r="K3233" s="29" t="s">
        <v>3282</v>
      </c>
      <c r="L3233" s="29" t="s">
        <v>3112</v>
      </c>
      <c r="M3233" s="29" t="s">
        <v>3283</v>
      </c>
      <c r="N3233" s="29" t="s">
        <v>3284</v>
      </c>
      <c r="O3233" s="29" t="s">
        <v>3285</v>
      </c>
      <c r="P3233" s="29" t="s">
        <v>3286</v>
      </c>
      <c r="Q3233" s="29" t="s">
        <v>3209</v>
      </c>
      <c r="R3233" s="29" t="s">
        <v>3098</v>
      </c>
      <c r="S3233" s="29" t="s">
        <v>3098</v>
      </c>
      <c r="T3233" s="29"/>
      <c r="U3233" s="30">
        <v>0</v>
      </c>
      <c r="V3233" s="30">
        <v>0</v>
      </c>
      <c r="W3233" s="30">
        <v>0</v>
      </c>
      <c r="X3233" s="30">
        <v>0</v>
      </c>
      <c r="Y3233" s="30">
        <v>0</v>
      </c>
      <c r="Z3233" s="30">
        <v>0</v>
      </c>
      <c r="AA3233" s="30">
        <v>0</v>
      </c>
      <c r="AB3233" s="30">
        <v>12259</v>
      </c>
      <c r="AC3233" s="30">
        <v>20000</v>
      </c>
      <c r="AD3233" s="30">
        <v>20000</v>
      </c>
      <c r="AE3233" s="30">
        <v>20000</v>
      </c>
      <c r="AF3233" s="30">
        <v>20000</v>
      </c>
    </row>
    <row r="3234" spans="1:32" x14ac:dyDescent="0.45">
      <c r="A3234" s="29" t="s">
        <v>1107</v>
      </c>
      <c r="B3234" s="29" t="s">
        <v>1108</v>
      </c>
      <c r="C3234" s="29" t="s">
        <v>3211</v>
      </c>
      <c r="D3234" s="29" t="s">
        <v>3212</v>
      </c>
      <c r="E3234" s="29" t="s">
        <v>3213</v>
      </c>
      <c r="F3234" s="29" t="s">
        <v>982</v>
      </c>
      <c r="G3234" s="29" t="s">
        <v>3233</v>
      </c>
      <c r="H3234" s="29" t="s">
        <v>3234</v>
      </c>
      <c r="I3234" s="29" t="s">
        <v>3275</v>
      </c>
      <c r="J3234" s="29" t="s">
        <v>3276</v>
      </c>
      <c r="K3234" s="29" t="s">
        <v>3282</v>
      </c>
      <c r="L3234" s="29" t="s">
        <v>3112</v>
      </c>
      <c r="M3234" s="29" t="s">
        <v>3283</v>
      </c>
      <c r="N3234" s="29" t="s">
        <v>3284</v>
      </c>
      <c r="O3234" s="29" t="s">
        <v>3376</v>
      </c>
      <c r="P3234" s="29" t="s">
        <v>3377</v>
      </c>
      <c r="Q3234" s="29" t="s">
        <v>3209</v>
      </c>
      <c r="R3234" s="29" t="s">
        <v>3210</v>
      </c>
      <c r="S3234" s="29" t="s">
        <v>3098</v>
      </c>
      <c r="T3234" s="29"/>
      <c r="U3234" s="30">
        <v>82752</v>
      </c>
      <c r="V3234" s="30">
        <v>82752</v>
      </c>
      <c r="W3234" s="30">
        <v>82752</v>
      </c>
      <c r="X3234" s="30">
        <v>82752</v>
      </c>
      <c r="Y3234" s="30">
        <v>82752</v>
      </c>
      <c r="Z3234" s="30">
        <v>82752</v>
      </c>
      <c r="AA3234" s="30">
        <v>82752</v>
      </c>
      <c r="AB3234" s="30">
        <v>82752</v>
      </c>
      <c r="AC3234" s="30">
        <v>82752</v>
      </c>
      <c r="AD3234" s="30">
        <v>82752</v>
      </c>
      <c r="AE3234" s="30">
        <v>82752</v>
      </c>
      <c r="AF3234" s="30">
        <v>82752</v>
      </c>
    </row>
    <row r="3235" spans="1:32" x14ac:dyDescent="0.45">
      <c r="A3235" s="29" t="s">
        <v>1107</v>
      </c>
      <c r="B3235" s="29" t="s">
        <v>1108</v>
      </c>
      <c r="C3235" s="29" t="s">
        <v>3211</v>
      </c>
      <c r="D3235" s="29" t="s">
        <v>3212</v>
      </c>
      <c r="E3235" s="29" t="s">
        <v>3213</v>
      </c>
      <c r="F3235" s="29" t="s">
        <v>982</v>
      </c>
      <c r="G3235" s="29" t="s">
        <v>3233</v>
      </c>
      <c r="H3235" s="29" t="s">
        <v>3234</v>
      </c>
      <c r="I3235" s="29" t="s">
        <v>3275</v>
      </c>
      <c r="J3235" s="29" t="s">
        <v>3276</v>
      </c>
      <c r="K3235" s="29" t="s">
        <v>3282</v>
      </c>
      <c r="L3235" s="29" t="s">
        <v>3112</v>
      </c>
      <c r="M3235" s="29" t="s">
        <v>3283</v>
      </c>
      <c r="N3235" s="29" t="s">
        <v>3284</v>
      </c>
      <c r="O3235" s="29" t="s">
        <v>3448</v>
      </c>
      <c r="P3235" s="29" t="s">
        <v>3449</v>
      </c>
      <c r="Q3235" s="29" t="s">
        <v>3209</v>
      </c>
      <c r="R3235" s="29" t="s">
        <v>3210</v>
      </c>
      <c r="S3235" s="29" t="s">
        <v>3098</v>
      </c>
      <c r="T3235" s="29"/>
      <c r="U3235" s="30">
        <v>145500</v>
      </c>
      <c r="V3235" s="30">
        <v>145500</v>
      </c>
      <c r="W3235" s="30">
        <v>145500</v>
      </c>
      <c r="X3235" s="30">
        <v>145500</v>
      </c>
      <c r="Y3235" s="30">
        <v>145500</v>
      </c>
      <c r="Z3235" s="30">
        <v>145500</v>
      </c>
      <c r="AA3235" s="30">
        <v>145500</v>
      </c>
      <c r="AB3235" s="30">
        <v>145500</v>
      </c>
      <c r="AC3235" s="30">
        <v>145500</v>
      </c>
      <c r="AD3235" s="30">
        <v>145500</v>
      </c>
      <c r="AE3235" s="30">
        <v>145500</v>
      </c>
      <c r="AF3235" s="30">
        <v>145500</v>
      </c>
    </row>
    <row r="3236" spans="1:32" x14ac:dyDescent="0.45">
      <c r="A3236" s="29" t="s">
        <v>1107</v>
      </c>
      <c r="B3236" s="29" t="s">
        <v>1108</v>
      </c>
      <c r="C3236" s="29" t="s">
        <v>3211</v>
      </c>
      <c r="D3236" s="29" t="s">
        <v>3212</v>
      </c>
      <c r="E3236" s="29" t="s">
        <v>3213</v>
      </c>
      <c r="F3236" s="29" t="s">
        <v>982</v>
      </c>
      <c r="G3236" s="29" t="s">
        <v>3233</v>
      </c>
      <c r="H3236" s="29" t="s">
        <v>3234</v>
      </c>
      <c r="I3236" s="29" t="s">
        <v>3275</v>
      </c>
      <c r="J3236" s="29" t="s">
        <v>3276</v>
      </c>
      <c r="K3236" s="29" t="s">
        <v>3287</v>
      </c>
      <c r="L3236" s="29" t="s">
        <v>3101</v>
      </c>
      <c r="M3236" s="29" t="s">
        <v>3316</v>
      </c>
      <c r="N3236" s="29" t="s">
        <v>3317</v>
      </c>
      <c r="O3236" s="29" t="s">
        <v>3318</v>
      </c>
      <c r="P3236" s="29" t="s">
        <v>3319</v>
      </c>
      <c r="Q3236" s="29" t="s">
        <v>3209</v>
      </c>
      <c r="R3236" s="29" t="s">
        <v>3210</v>
      </c>
      <c r="S3236" s="29" t="s">
        <v>3098</v>
      </c>
      <c r="T3236" s="29"/>
      <c r="U3236" s="30">
        <v>2720</v>
      </c>
      <c r="V3236" s="30">
        <v>2720</v>
      </c>
      <c r="W3236" s="30">
        <v>2720</v>
      </c>
      <c r="X3236" s="30">
        <v>2720</v>
      </c>
      <c r="Y3236" s="30">
        <v>2720</v>
      </c>
      <c r="Z3236" s="30">
        <v>2720</v>
      </c>
      <c r="AA3236" s="30">
        <v>2720</v>
      </c>
      <c r="AB3236" s="30">
        <v>2720</v>
      </c>
      <c r="AC3236" s="30">
        <v>2720</v>
      </c>
      <c r="AD3236" s="30">
        <v>2720</v>
      </c>
      <c r="AE3236" s="30">
        <v>2678</v>
      </c>
      <c r="AF3236" s="30">
        <v>2678</v>
      </c>
    </row>
    <row r="3237" spans="1:32" x14ac:dyDescent="0.45">
      <c r="A3237" s="29" t="s">
        <v>1107</v>
      </c>
      <c r="B3237" s="29" t="s">
        <v>1108</v>
      </c>
      <c r="C3237" s="29" t="s">
        <v>3211</v>
      </c>
      <c r="D3237" s="29" t="s">
        <v>3212</v>
      </c>
      <c r="E3237" s="29" t="s">
        <v>3213</v>
      </c>
      <c r="F3237" s="29" t="s">
        <v>982</v>
      </c>
      <c r="G3237" s="29" t="s">
        <v>3233</v>
      </c>
      <c r="H3237" s="29" t="s">
        <v>3234</v>
      </c>
      <c r="I3237" s="29" t="s">
        <v>3275</v>
      </c>
      <c r="J3237" s="29" t="s">
        <v>3276</v>
      </c>
      <c r="K3237" s="29" t="s">
        <v>3287</v>
      </c>
      <c r="L3237" s="29" t="s">
        <v>3101</v>
      </c>
      <c r="M3237" s="29" t="s">
        <v>3288</v>
      </c>
      <c r="N3237" s="29" t="s">
        <v>3289</v>
      </c>
      <c r="O3237" s="29" t="s">
        <v>3290</v>
      </c>
      <c r="P3237" s="29" t="s">
        <v>3291</v>
      </c>
      <c r="Q3237" s="29" t="s">
        <v>3209</v>
      </c>
      <c r="R3237" s="29" t="s">
        <v>3210</v>
      </c>
      <c r="S3237" s="29" t="s">
        <v>3098</v>
      </c>
      <c r="T3237" s="29"/>
      <c r="U3237" s="30">
        <v>2000</v>
      </c>
      <c r="V3237" s="30">
        <v>2000</v>
      </c>
      <c r="W3237" s="30">
        <v>2000</v>
      </c>
      <c r="X3237" s="30">
        <v>2000</v>
      </c>
      <c r="Y3237" s="30">
        <v>2000</v>
      </c>
      <c r="Z3237" s="30">
        <v>2000</v>
      </c>
      <c r="AA3237" s="30">
        <v>2000</v>
      </c>
      <c r="AB3237" s="30">
        <v>2000</v>
      </c>
      <c r="AC3237" s="30">
        <v>2000</v>
      </c>
      <c r="AD3237" s="30">
        <v>2000</v>
      </c>
      <c r="AE3237" s="30">
        <v>2000</v>
      </c>
      <c r="AF3237" s="30">
        <v>2000</v>
      </c>
    </row>
    <row r="3238" spans="1:32" x14ac:dyDescent="0.45">
      <c r="A3238" s="29" t="s">
        <v>1107</v>
      </c>
      <c r="B3238" s="29" t="s">
        <v>1108</v>
      </c>
      <c r="C3238" s="29" t="s">
        <v>3211</v>
      </c>
      <c r="D3238" s="29" t="s">
        <v>3212</v>
      </c>
      <c r="E3238" s="29" t="s">
        <v>3213</v>
      </c>
      <c r="F3238" s="29" t="s">
        <v>982</v>
      </c>
      <c r="G3238" s="29" t="s">
        <v>3233</v>
      </c>
      <c r="H3238" s="29" t="s">
        <v>3234</v>
      </c>
      <c r="I3238" s="29" t="s">
        <v>3275</v>
      </c>
      <c r="J3238" s="29" t="s">
        <v>3276</v>
      </c>
      <c r="K3238" s="29" t="s">
        <v>3287</v>
      </c>
      <c r="L3238" s="29" t="s">
        <v>3101</v>
      </c>
      <c r="M3238" s="29" t="s">
        <v>3288</v>
      </c>
      <c r="N3238" s="29" t="s">
        <v>3289</v>
      </c>
      <c r="O3238" s="29" t="s">
        <v>3290</v>
      </c>
      <c r="P3238" s="29" t="s">
        <v>3291</v>
      </c>
      <c r="Q3238" s="29" t="s">
        <v>3209</v>
      </c>
      <c r="R3238" s="29" t="s">
        <v>3098</v>
      </c>
      <c r="S3238" s="29" t="s">
        <v>3098</v>
      </c>
      <c r="T3238" s="29"/>
      <c r="U3238" s="30">
        <v>0</v>
      </c>
      <c r="V3238" s="30">
        <v>0</v>
      </c>
      <c r="W3238" s="30">
        <v>0</v>
      </c>
      <c r="X3238" s="30">
        <v>0</v>
      </c>
      <c r="Y3238" s="30">
        <v>0</v>
      </c>
      <c r="Z3238" s="30">
        <v>0</v>
      </c>
      <c r="AA3238" s="30">
        <v>0</v>
      </c>
      <c r="AB3238" s="30">
        <v>613</v>
      </c>
      <c r="AC3238" s="30">
        <v>1000</v>
      </c>
      <c r="AD3238" s="30">
        <v>1000</v>
      </c>
      <c r="AE3238" s="30">
        <v>1000</v>
      </c>
      <c r="AF3238" s="30">
        <v>1000</v>
      </c>
    </row>
    <row r="3239" spans="1:32" x14ac:dyDescent="0.45">
      <c r="A3239" s="29" t="s">
        <v>1107</v>
      </c>
      <c r="B3239" s="29" t="s">
        <v>1108</v>
      </c>
      <c r="C3239" s="29" t="s">
        <v>3600</v>
      </c>
      <c r="D3239" s="29" t="s">
        <v>3601</v>
      </c>
      <c r="E3239" s="29" t="s">
        <v>3602</v>
      </c>
      <c r="F3239" s="29" t="s">
        <v>3603</v>
      </c>
      <c r="G3239" s="29" t="s">
        <v>3200</v>
      </c>
      <c r="H3239" s="29" t="s">
        <v>3201</v>
      </c>
      <c r="I3239" s="29" t="s">
        <v>3226</v>
      </c>
      <c r="J3239" s="29" t="s">
        <v>3227</v>
      </c>
      <c r="K3239" s="29" t="s">
        <v>3228</v>
      </c>
      <c r="L3239" s="29" t="s">
        <v>3111</v>
      </c>
      <c r="M3239" s="29" t="s">
        <v>3229</v>
      </c>
      <c r="N3239" s="29" t="s">
        <v>3230</v>
      </c>
      <c r="O3239" s="29" t="s">
        <v>3231</v>
      </c>
      <c r="P3239" s="29" t="s">
        <v>3232</v>
      </c>
      <c r="Q3239" s="29" t="s">
        <v>3209</v>
      </c>
      <c r="R3239" s="29" t="s">
        <v>3210</v>
      </c>
      <c r="S3239" s="29" t="s">
        <v>3098</v>
      </c>
      <c r="T3239" s="29"/>
      <c r="U3239" s="30">
        <v>0</v>
      </c>
      <c r="V3239" s="30">
        <v>0</v>
      </c>
      <c r="W3239" s="30">
        <v>333</v>
      </c>
      <c r="X3239" s="30">
        <v>0</v>
      </c>
      <c r="Y3239" s="30">
        <v>0</v>
      </c>
      <c r="Z3239" s="30">
        <v>0</v>
      </c>
      <c r="AA3239" s="30">
        <v>0</v>
      </c>
      <c r="AB3239" s="30">
        <v>0</v>
      </c>
      <c r="AC3239" s="30">
        <v>0</v>
      </c>
      <c r="AD3239" s="30">
        <v>0</v>
      </c>
      <c r="AE3239" s="30">
        <v>0</v>
      </c>
      <c r="AF3239" s="30">
        <v>0</v>
      </c>
    </row>
    <row r="3240" spans="1:32" x14ac:dyDescent="0.45">
      <c r="A3240" s="29" t="s">
        <v>1236</v>
      </c>
      <c r="B3240" s="29" t="s">
        <v>464</v>
      </c>
      <c r="C3240" s="29" t="s">
        <v>3299</v>
      </c>
      <c r="D3240" s="29" t="s">
        <v>3300</v>
      </c>
      <c r="E3240" s="29" t="s">
        <v>3320</v>
      </c>
      <c r="F3240" s="29" t="s">
        <v>3321</v>
      </c>
      <c r="G3240" s="29" t="s">
        <v>3233</v>
      </c>
      <c r="H3240" s="29" t="s">
        <v>3234</v>
      </c>
      <c r="I3240" s="29" t="s">
        <v>3275</v>
      </c>
      <c r="J3240" s="29" t="s">
        <v>3276</v>
      </c>
      <c r="K3240" s="29" t="s">
        <v>3277</v>
      </c>
      <c r="L3240" s="29" t="s">
        <v>3100</v>
      </c>
      <c r="M3240" s="29" t="s">
        <v>3312</v>
      </c>
      <c r="N3240" s="29" t="s">
        <v>3313</v>
      </c>
      <c r="O3240" s="29" t="s">
        <v>3314</v>
      </c>
      <c r="P3240" s="29" t="s">
        <v>3315</v>
      </c>
      <c r="Q3240" s="29" t="s">
        <v>3209</v>
      </c>
      <c r="R3240" s="29" t="s">
        <v>3210</v>
      </c>
      <c r="S3240" s="29" t="s">
        <v>3098</v>
      </c>
      <c r="T3240" s="29"/>
      <c r="U3240" s="30">
        <v>30000</v>
      </c>
      <c r="V3240" s="30">
        <v>30000</v>
      </c>
      <c r="W3240" s="30">
        <v>30000</v>
      </c>
      <c r="X3240" s="30">
        <v>30000</v>
      </c>
      <c r="Y3240" s="30">
        <v>30000</v>
      </c>
      <c r="Z3240" s="30">
        <v>30000</v>
      </c>
      <c r="AA3240" s="30">
        <v>30000</v>
      </c>
      <c r="AB3240" s="30">
        <v>30000</v>
      </c>
      <c r="AC3240" s="30">
        <v>30000</v>
      </c>
      <c r="AD3240" s="30">
        <v>30000</v>
      </c>
      <c r="AE3240" s="30">
        <v>30000</v>
      </c>
      <c r="AF3240" s="30">
        <v>30000</v>
      </c>
    </row>
    <row r="3241" spans="1:32" x14ac:dyDescent="0.45">
      <c r="A3241" s="29" t="s">
        <v>1236</v>
      </c>
      <c r="B3241" s="29" t="s">
        <v>464</v>
      </c>
      <c r="C3241" s="29" t="s">
        <v>3299</v>
      </c>
      <c r="D3241" s="29" t="s">
        <v>3300</v>
      </c>
      <c r="E3241" s="29" t="s">
        <v>3320</v>
      </c>
      <c r="F3241" s="29" t="s">
        <v>3321</v>
      </c>
      <c r="G3241" s="29" t="s">
        <v>3233</v>
      </c>
      <c r="H3241" s="29" t="s">
        <v>3234</v>
      </c>
      <c r="I3241" s="29" t="s">
        <v>3275</v>
      </c>
      <c r="J3241" s="29" t="s">
        <v>3276</v>
      </c>
      <c r="K3241" s="29" t="s">
        <v>3282</v>
      </c>
      <c r="L3241" s="29" t="s">
        <v>3112</v>
      </c>
      <c r="M3241" s="29" t="s">
        <v>3283</v>
      </c>
      <c r="N3241" s="29" t="s">
        <v>3284</v>
      </c>
      <c r="O3241" s="29" t="s">
        <v>3376</v>
      </c>
      <c r="P3241" s="29" t="s">
        <v>3377</v>
      </c>
      <c r="Q3241" s="29" t="s">
        <v>3209</v>
      </c>
      <c r="R3241" s="29" t="s">
        <v>3210</v>
      </c>
      <c r="S3241" s="29" t="s">
        <v>3098</v>
      </c>
      <c r="T3241" s="29"/>
      <c r="U3241" s="30">
        <v>97700</v>
      </c>
      <c r="V3241" s="30">
        <v>97700</v>
      </c>
      <c r="W3241" s="30">
        <v>97700</v>
      </c>
      <c r="X3241" s="30">
        <v>97700</v>
      </c>
      <c r="Y3241" s="30">
        <v>97700</v>
      </c>
      <c r="Z3241" s="30">
        <v>97700</v>
      </c>
      <c r="AA3241" s="30">
        <v>97700</v>
      </c>
      <c r="AB3241" s="30">
        <v>97700</v>
      </c>
      <c r="AC3241" s="30">
        <v>97700</v>
      </c>
      <c r="AD3241" s="30">
        <v>97700</v>
      </c>
      <c r="AE3241" s="30">
        <v>97700</v>
      </c>
      <c r="AF3241" s="30">
        <v>97700</v>
      </c>
    </row>
    <row r="3242" spans="1:32" x14ac:dyDescent="0.45">
      <c r="A3242" s="29" t="s">
        <v>1236</v>
      </c>
      <c r="B3242" s="29" t="s">
        <v>464</v>
      </c>
      <c r="C3242" s="29" t="s">
        <v>3299</v>
      </c>
      <c r="D3242" s="29" t="s">
        <v>3300</v>
      </c>
      <c r="E3242" s="29" t="s">
        <v>3320</v>
      </c>
      <c r="F3242" s="29" t="s">
        <v>3321</v>
      </c>
      <c r="G3242" s="29" t="s">
        <v>3233</v>
      </c>
      <c r="H3242" s="29" t="s">
        <v>3234</v>
      </c>
      <c r="I3242" s="29" t="s">
        <v>3275</v>
      </c>
      <c r="J3242" s="29" t="s">
        <v>3276</v>
      </c>
      <c r="K3242" s="29" t="s">
        <v>3282</v>
      </c>
      <c r="L3242" s="29" t="s">
        <v>3112</v>
      </c>
      <c r="M3242" s="29" t="s">
        <v>3283</v>
      </c>
      <c r="N3242" s="29" t="s">
        <v>3284</v>
      </c>
      <c r="O3242" s="29" t="s">
        <v>3384</v>
      </c>
      <c r="P3242" s="29" t="s">
        <v>3385</v>
      </c>
      <c r="Q3242" s="29" t="s">
        <v>3209</v>
      </c>
      <c r="R3242" s="29" t="s">
        <v>3210</v>
      </c>
      <c r="S3242" s="29" t="s">
        <v>3098</v>
      </c>
      <c r="T3242" s="29"/>
      <c r="U3242" s="30">
        <v>25650</v>
      </c>
      <c r="V3242" s="30">
        <v>25650</v>
      </c>
      <c r="W3242" s="30">
        <v>25650</v>
      </c>
      <c r="X3242" s="30">
        <v>25650</v>
      </c>
      <c r="Y3242" s="30">
        <v>25650</v>
      </c>
      <c r="Z3242" s="30">
        <v>25650</v>
      </c>
      <c r="AA3242" s="30">
        <v>25650</v>
      </c>
      <c r="AB3242" s="30">
        <v>25650</v>
      </c>
      <c r="AC3242" s="30">
        <v>25650</v>
      </c>
      <c r="AD3242" s="30">
        <v>25650</v>
      </c>
      <c r="AE3242" s="30">
        <v>25650</v>
      </c>
      <c r="AF3242" s="30">
        <v>25650</v>
      </c>
    </row>
    <row r="3243" spans="1:32" x14ac:dyDescent="0.45">
      <c r="A3243" s="29" t="s">
        <v>1236</v>
      </c>
      <c r="B3243" s="29" t="s">
        <v>464</v>
      </c>
      <c r="C3243" s="29" t="s">
        <v>3299</v>
      </c>
      <c r="D3243" s="29" t="s">
        <v>3300</v>
      </c>
      <c r="E3243" s="29" t="s">
        <v>3320</v>
      </c>
      <c r="F3243" s="29" t="s">
        <v>3321</v>
      </c>
      <c r="G3243" s="29" t="s">
        <v>3233</v>
      </c>
      <c r="H3243" s="29" t="s">
        <v>3234</v>
      </c>
      <c r="I3243" s="29" t="s">
        <v>3275</v>
      </c>
      <c r="J3243" s="29" t="s">
        <v>3276</v>
      </c>
      <c r="K3243" s="29" t="s">
        <v>3287</v>
      </c>
      <c r="L3243" s="29" t="s">
        <v>3101</v>
      </c>
      <c r="M3243" s="29" t="s">
        <v>3316</v>
      </c>
      <c r="N3243" s="29" t="s">
        <v>3317</v>
      </c>
      <c r="O3243" s="29" t="s">
        <v>3454</v>
      </c>
      <c r="P3243" s="29" t="s">
        <v>3455</v>
      </c>
      <c r="Q3243" s="29" t="s">
        <v>3209</v>
      </c>
      <c r="R3243" s="29" t="s">
        <v>3210</v>
      </c>
      <c r="S3243" s="29" t="s">
        <v>3098</v>
      </c>
      <c r="T3243" s="29"/>
      <c r="U3243" s="30">
        <v>40000</v>
      </c>
      <c r="V3243" s="30">
        <v>40000</v>
      </c>
      <c r="W3243" s="30">
        <v>40000</v>
      </c>
      <c r="X3243" s="30">
        <v>40000</v>
      </c>
      <c r="Y3243" s="30">
        <v>40000</v>
      </c>
      <c r="Z3243" s="30">
        <v>40000</v>
      </c>
      <c r="AA3243" s="30">
        <v>40000</v>
      </c>
      <c r="AB3243" s="30">
        <v>40000</v>
      </c>
      <c r="AC3243" s="30">
        <v>40000</v>
      </c>
      <c r="AD3243" s="30">
        <v>40000</v>
      </c>
      <c r="AE3243" s="30">
        <v>40000</v>
      </c>
      <c r="AF3243" s="30">
        <v>40000</v>
      </c>
    </row>
    <row r="3244" spans="1:32" x14ac:dyDescent="0.45">
      <c r="A3244" s="29" t="s">
        <v>1236</v>
      </c>
      <c r="B3244" s="29" t="s">
        <v>464</v>
      </c>
      <c r="C3244" s="29" t="s">
        <v>3211</v>
      </c>
      <c r="D3244" s="29" t="s">
        <v>3212</v>
      </c>
      <c r="E3244" s="29" t="s">
        <v>3213</v>
      </c>
      <c r="F3244" s="29" t="s">
        <v>982</v>
      </c>
      <c r="G3244" s="29" t="s">
        <v>3200</v>
      </c>
      <c r="H3244" s="29" t="s">
        <v>3201</v>
      </c>
      <c r="I3244" s="29" t="s">
        <v>3202</v>
      </c>
      <c r="J3244" s="29" t="s">
        <v>3203</v>
      </c>
      <c r="K3244" s="29" t="s">
        <v>3498</v>
      </c>
      <c r="L3244" s="29" t="s">
        <v>3120</v>
      </c>
      <c r="M3244" s="29" t="s">
        <v>3499</v>
      </c>
      <c r="N3244" s="29" t="s">
        <v>3500</v>
      </c>
      <c r="O3244" s="29" t="s">
        <v>3501</v>
      </c>
      <c r="P3244" s="29" t="s">
        <v>3502</v>
      </c>
      <c r="Q3244" s="29" t="s">
        <v>3209</v>
      </c>
      <c r="R3244" s="29" t="s">
        <v>3210</v>
      </c>
      <c r="S3244" s="29" t="s">
        <v>3098</v>
      </c>
      <c r="T3244" s="29"/>
      <c r="U3244" s="30">
        <v>728970</v>
      </c>
      <c r="V3244" s="30">
        <v>728970</v>
      </c>
      <c r="W3244" s="30">
        <v>423273</v>
      </c>
      <c r="X3244" s="30">
        <v>0</v>
      </c>
      <c r="Y3244" s="30">
        <v>0</v>
      </c>
      <c r="Z3244" s="30">
        <v>0</v>
      </c>
      <c r="AA3244" s="30">
        <v>0</v>
      </c>
      <c r="AB3244" s="30">
        <v>0</v>
      </c>
      <c r="AC3244" s="30">
        <v>0</v>
      </c>
      <c r="AD3244" s="30">
        <v>0</v>
      </c>
      <c r="AE3244" s="30">
        <v>0</v>
      </c>
      <c r="AF3244" s="30">
        <v>0</v>
      </c>
    </row>
    <row r="3245" spans="1:32" x14ac:dyDescent="0.45">
      <c r="A3245" s="29" t="s">
        <v>1236</v>
      </c>
      <c r="B3245" s="29" t="s">
        <v>464</v>
      </c>
      <c r="C3245" s="29" t="s">
        <v>3211</v>
      </c>
      <c r="D3245" s="29" t="s">
        <v>3212</v>
      </c>
      <c r="E3245" s="29" t="s">
        <v>3213</v>
      </c>
      <c r="F3245" s="29" t="s">
        <v>982</v>
      </c>
      <c r="G3245" s="29" t="s">
        <v>3200</v>
      </c>
      <c r="H3245" s="29" t="s">
        <v>3201</v>
      </c>
      <c r="I3245" s="29" t="s">
        <v>3202</v>
      </c>
      <c r="J3245" s="29" t="s">
        <v>3203</v>
      </c>
      <c r="K3245" s="29" t="s">
        <v>3498</v>
      </c>
      <c r="L3245" s="29" t="s">
        <v>3120</v>
      </c>
      <c r="M3245" s="29" t="s">
        <v>3499</v>
      </c>
      <c r="N3245" s="29" t="s">
        <v>3500</v>
      </c>
      <c r="O3245" s="29" t="s">
        <v>3501</v>
      </c>
      <c r="P3245" s="29" t="s">
        <v>3502</v>
      </c>
      <c r="Q3245" s="29" t="s">
        <v>3209</v>
      </c>
      <c r="R3245" s="29" t="s">
        <v>3098</v>
      </c>
      <c r="S3245" s="29" t="s">
        <v>3098</v>
      </c>
      <c r="T3245" s="29"/>
      <c r="U3245" s="30">
        <v>0</v>
      </c>
      <c r="V3245" s="30">
        <v>0</v>
      </c>
      <c r="W3245" s="30">
        <v>0</v>
      </c>
      <c r="X3245" s="30">
        <v>181950</v>
      </c>
      <c r="Y3245" s="30">
        <v>181950</v>
      </c>
      <c r="Z3245" s="30">
        <v>181950</v>
      </c>
      <c r="AA3245" s="30">
        <v>181950</v>
      </c>
      <c r="AB3245" s="30">
        <v>181950</v>
      </c>
      <c r="AC3245" s="30">
        <v>181950</v>
      </c>
      <c r="AD3245" s="30">
        <v>181950</v>
      </c>
      <c r="AE3245" s="30">
        <v>181950</v>
      </c>
      <c r="AF3245" s="30">
        <v>181950</v>
      </c>
    </row>
    <row r="3246" spans="1:32" x14ac:dyDescent="0.45">
      <c r="A3246" s="29" t="s">
        <v>1062</v>
      </c>
      <c r="B3246" s="29" t="s">
        <v>1063</v>
      </c>
      <c r="C3246" s="29" t="s">
        <v>3196</v>
      </c>
      <c r="D3246" s="29" t="s">
        <v>3197</v>
      </c>
      <c r="E3246" s="29" t="s">
        <v>3537</v>
      </c>
      <c r="F3246" s="29" t="s">
        <v>3463</v>
      </c>
      <c r="G3246" s="29" t="s">
        <v>3200</v>
      </c>
      <c r="H3246" s="29" t="s">
        <v>3201</v>
      </c>
      <c r="I3246" s="29" t="s">
        <v>3202</v>
      </c>
      <c r="J3246" s="29" t="s">
        <v>3203</v>
      </c>
      <c r="K3246" s="29" t="s">
        <v>3204</v>
      </c>
      <c r="L3246" s="29" t="s">
        <v>3109</v>
      </c>
      <c r="M3246" s="29" t="s">
        <v>3756</v>
      </c>
      <c r="N3246" s="29" t="s">
        <v>3757</v>
      </c>
      <c r="O3246" s="29" t="s">
        <v>3758</v>
      </c>
      <c r="P3246" s="29" t="s">
        <v>3757</v>
      </c>
      <c r="Q3246" s="29" t="s">
        <v>3209</v>
      </c>
      <c r="R3246" s="29" t="s">
        <v>3210</v>
      </c>
      <c r="S3246" s="29" t="s">
        <v>3098</v>
      </c>
      <c r="T3246" s="29"/>
      <c r="U3246" s="30">
        <v>35000</v>
      </c>
      <c r="V3246" s="30">
        <v>35000</v>
      </c>
      <c r="W3246" s="30">
        <v>35000</v>
      </c>
      <c r="X3246" s="30">
        <v>35000</v>
      </c>
      <c r="Y3246" s="30">
        <v>35000</v>
      </c>
      <c r="Z3246" s="30">
        <v>35000</v>
      </c>
      <c r="AA3246" s="30">
        <v>35000</v>
      </c>
      <c r="AB3246" s="30">
        <v>35000</v>
      </c>
      <c r="AC3246" s="30">
        <v>35000</v>
      </c>
      <c r="AD3246" s="30">
        <v>35000</v>
      </c>
      <c r="AE3246" s="30">
        <v>35000</v>
      </c>
      <c r="AF3246" s="30">
        <v>35000</v>
      </c>
    </row>
    <row r="3247" spans="1:32" x14ac:dyDescent="0.45">
      <c r="A3247" s="29" t="s">
        <v>1062</v>
      </c>
      <c r="B3247" s="29" t="s">
        <v>1063</v>
      </c>
      <c r="C3247" s="29" t="s">
        <v>3299</v>
      </c>
      <c r="D3247" s="29" t="s">
        <v>3300</v>
      </c>
      <c r="E3247" s="29" t="s">
        <v>3538</v>
      </c>
      <c r="F3247" s="29" t="s">
        <v>3539</v>
      </c>
      <c r="G3247" s="29" t="s">
        <v>3200</v>
      </c>
      <c r="H3247" s="29" t="s">
        <v>3201</v>
      </c>
      <c r="I3247" s="29" t="s">
        <v>3202</v>
      </c>
      <c r="J3247" s="29" t="s">
        <v>3203</v>
      </c>
      <c r="K3247" s="29" t="s">
        <v>3204</v>
      </c>
      <c r="L3247" s="29" t="s">
        <v>3109</v>
      </c>
      <c r="M3247" s="29" t="s">
        <v>3756</v>
      </c>
      <c r="N3247" s="29" t="s">
        <v>3757</v>
      </c>
      <c r="O3247" s="29" t="s">
        <v>3758</v>
      </c>
      <c r="P3247" s="29" t="s">
        <v>3757</v>
      </c>
      <c r="Q3247" s="29" t="s">
        <v>3209</v>
      </c>
      <c r="R3247" s="29" t="s">
        <v>3210</v>
      </c>
      <c r="S3247" s="29" t="s">
        <v>3098</v>
      </c>
      <c r="T3247" s="29"/>
      <c r="U3247" s="30">
        <v>-5250</v>
      </c>
      <c r="V3247" s="30">
        <v>-5250</v>
      </c>
      <c r="W3247" s="30">
        <v>-5250</v>
      </c>
      <c r="X3247" s="30">
        <v>-5250</v>
      </c>
      <c r="Y3247" s="30">
        <v>-5250</v>
      </c>
      <c r="Z3247" s="30">
        <v>-5250</v>
      </c>
      <c r="AA3247" s="30">
        <v>-5250</v>
      </c>
      <c r="AB3247" s="30">
        <v>-5250</v>
      </c>
      <c r="AC3247" s="30">
        <v>-5250</v>
      </c>
      <c r="AD3247" s="30">
        <v>-5250</v>
      </c>
      <c r="AE3247" s="30">
        <v>-5250</v>
      </c>
      <c r="AF3247" s="30">
        <v>-5250</v>
      </c>
    </row>
    <row r="3248" spans="1:32" x14ac:dyDescent="0.45">
      <c r="A3248" s="29" t="s">
        <v>1062</v>
      </c>
      <c r="B3248" s="29" t="s">
        <v>1063</v>
      </c>
      <c r="C3248" s="29" t="s">
        <v>3299</v>
      </c>
      <c r="D3248" s="29" t="s">
        <v>3300</v>
      </c>
      <c r="E3248" s="29" t="s">
        <v>3538</v>
      </c>
      <c r="F3248" s="29" t="s">
        <v>3539</v>
      </c>
      <c r="G3248" s="29" t="s">
        <v>3200</v>
      </c>
      <c r="H3248" s="29" t="s">
        <v>3201</v>
      </c>
      <c r="I3248" s="29" t="s">
        <v>3202</v>
      </c>
      <c r="J3248" s="29" t="s">
        <v>3203</v>
      </c>
      <c r="K3248" s="29" t="s">
        <v>3204</v>
      </c>
      <c r="L3248" s="29" t="s">
        <v>3109</v>
      </c>
      <c r="M3248" s="29" t="s">
        <v>3378</v>
      </c>
      <c r="N3248" s="29" t="s">
        <v>3379</v>
      </c>
      <c r="O3248" s="29" t="s">
        <v>3380</v>
      </c>
      <c r="P3248" s="29" t="s">
        <v>3381</v>
      </c>
      <c r="Q3248" s="29" t="s">
        <v>3209</v>
      </c>
      <c r="R3248" s="29" t="s">
        <v>3210</v>
      </c>
      <c r="S3248" s="29" t="s">
        <v>3098</v>
      </c>
      <c r="T3248" s="29"/>
      <c r="U3248" s="30">
        <v>6970</v>
      </c>
      <c r="V3248" s="30">
        <v>6880</v>
      </c>
      <c r="W3248" s="30">
        <v>6880</v>
      </c>
      <c r="X3248" s="30">
        <v>6880</v>
      </c>
      <c r="Y3248" s="30">
        <v>6880</v>
      </c>
      <c r="Z3248" s="30">
        <v>6880</v>
      </c>
      <c r="AA3248" s="30">
        <v>6880</v>
      </c>
      <c r="AB3248" s="30">
        <v>6880</v>
      </c>
      <c r="AC3248" s="30">
        <v>6880</v>
      </c>
      <c r="AD3248" s="30">
        <v>6880</v>
      </c>
      <c r="AE3248" s="30">
        <v>0</v>
      </c>
      <c r="AF3248" s="30">
        <v>0</v>
      </c>
    </row>
    <row r="3249" spans="1:32" x14ac:dyDescent="0.45">
      <c r="A3249" s="29" t="s">
        <v>1062</v>
      </c>
      <c r="B3249" s="29" t="s">
        <v>1063</v>
      </c>
      <c r="C3249" s="29" t="s">
        <v>3211</v>
      </c>
      <c r="D3249" s="29" t="s">
        <v>3212</v>
      </c>
      <c r="E3249" s="29" t="s">
        <v>3213</v>
      </c>
      <c r="F3249" s="29" t="s">
        <v>982</v>
      </c>
      <c r="G3249" s="29" t="s">
        <v>3200</v>
      </c>
      <c r="H3249" s="29" t="s">
        <v>3201</v>
      </c>
      <c r="I3249" s="29" t="s">
        <v>3202</v>
      </c>
      <c r="J3249" s="29" t="s">
        <v>3203</v>
      </c>
      <c r="K3249" s="29" t="s">
        <v>3204</v>
      </c>
      <c r="L3249" s="29" t="s">
        <v>3109</v>
      </c>
      <c r="M3249" s="29" t="s">
        <v>3205</v>
      </c>
      <c r="N3249" s="29" t="s">
        <v>3206</v>
      </c>
      <c r="O3249" s="29" t="s">
        <v>3214</v>
      </c>
      <c r="P3249" s="29" t="s">
        <v>3215</v>
      </c>
      <c r="Q3249" s="29" t="s">
        <v>3209</v>
      </c>
      <c r="R3249" s="29" t="s">
        <v>3210</v>
      </c>
      <c r="S3249" s="29" t="s">
        <v>3098</v>
      </c>
      <c r="T3249" s="29"/>
      <c r="U3249" s="30">
        <v>0</v>
      </c>
      <c r="V3249" s="30">
        <v>0</v>
      </c>
      <c r="W3249" s="30">
        <v>50</v>
      </c>
      <c r="X3249" s="30">
        <v>50</v>
      </c>
      <c r="Y3249" s="30">
        <v>0</v>
      </c>
      <c r="Z3249" s="30">
        <v>50</v>
      </c>
      <c r="AA3249" s="30">
        <v>0</v>
      </c>
      <c r="AB3249" s="30">
        <v>50</v>
      </c>
      <c r="AC3249" s="30">
        <v>0</v>
      </c>
      <c r="AD3249" s="30">
        <v>0</v>
      </c>
      <c r="AE3249" s="30">
        <v>50</v>
      </c>
      <c r="AF3249" s="30">
        <v>50</v>
      </c>
    </row>
    <row r="3250" spans="1:32" x14ac:dyDescent="0.45">
      <c r="A3250" s="29" t="s">
        <v>1062</v>
      </c>
      <c r="B3250" s="29" t="s">
        <v>1063</v>
      </c>
      <c r="C3250" s="29" t="s">
        <v>3211</v>
      </c>
      <c r="D3250" s="29" t="s">
        <v>3212</v>
      </c>
      <c r="E3250" s="29" t="s">
        <v>3213</v>
      </c>
      <c r="F3250" s="29" t="s">
        <v>982</v>
      </c>
      <c r="G3250" s="29" t="s">
        <v>3200</v>
      </c>
      <c r="H3250" s="29" t="s">
        <v>3201</v>
      </c>
      <c r="I3250" s="29" t="s">
        <v>3226</v>
      </c>
      <c r="J3250" s="29" t="s">
        <v>3227</v>
      </c>
      <c r="K3250" s="29" t="s">
        <v>3228</v>
      </c>
      <c r="L3250" s="29" t="s">
        <v>3111</v>
      </c>
      <c r="M3250" s="29" t="s">
        <v>3604</v>
      </c>
      <c r="N3250" s="29" t="s">
        <v>3605</v>
      </c>
      <c r="O3250" s="29" t="s">
        <v>3606</v>
      </c>
      <c r="P3250" s="29" t="s">
        <v>3607</v>
      </c>
      <c r="Q3250" s="29" t="s">
        <v>3209</v>
      </c>
      <c r="R3250" s="29" t="s">
        <v>3210</v>
      </c>
      <c r="S3250" s="29" t="s">
        <v>3098</v>
      </c>
      <c r="T3250" s="29"/>
      <c r="U3250" s="30">
        <v>21701</v>
      </c>
      <c r="V3250" s="30">
        <v>19016</v>
      </c>
      <c r="W3250" s="30">
        <v>19251</v>
      </c>
      <c r="X3250" s="30">
        <v>18246</v>
      </c>
      <c r="Y3250" s="30">
        <v>19311</v>
      </c>
      <c r="Z3250" s="30">
        <v>21189</v>
      </c>
      <c r="AA3250" s="30">
        <v>19554</v>
      </c>
      <c r="AB3250" s="30">
        <v>20075</v>
      </c>
      <c r="AC3250" s="30">
        <v>20780</v>
      </c>
      <c r="AD3250" s="30">
        <v>19950</v>
      </c>
      <c r="AE3250" s="30">
        <v>34887</v>
      </c>
      <c r="AF3250" s="30">
        <v>21658</v>
      </c>
    </row>
    <row r="3251" spans="1:32" x14ac:dyDescent="0.45">
      <c r="A3251" s="29" t="s">
        <v>1062</v>
      </c>
      <c r="B3251" s="29" t="s">
        <v>1063</v>
      </c>
      <c r="C3251" s="29" t="s">
        <v>3211</v>
      </c>
      <c r="D3251" s="29" t="s">
        <v>3212</v>
      </c>
      <c r="E3251" s="29" t="s">
        <v>3213</v>
      </c>
      <c r="F3251" s="29" t="s">
        <v>982</v>
      </c>
      <c r="G3251" s="29" t="s">
        <v>3200</v>
      </c>
      <c r="H3251" s="29" t="s">
        <v>3201</v>
      </c>
      <c r="I3251" s="29" t="s">
        <v>3226</v>
      </c>
      <c r="J3251" s="29" t="s">
        <v>3227</v>
      </c>
      <c r="K3251" s="29" t="s">
        <v>3228</v>
      </c>
      <c r="L3251" s="29" t="s">
        <v>3111</v>
      </c>
      <c r="M3251" s="29" t="s">
        <v>3409</v>
      </c>
      <c r="N3251" s="29" t="s">
        <v>3410</v>
      </c>
      <c r="O3251" s="29" t="s">
        <v>3411</v>
      </c>
      <c r="P3251" s="29" t="s">
        <v>3412</v>
      </c>
      <c r="Q3251" s="29" t="s">
        <v>3209</v>
      </c>
      <c r="R3251" s="29" t="s">
        <v>3210</v>
      </c>
      <c r="S3251" s="29" t="s">
        <v>3098</v>
      </c>
      <c r="T3251" s="29"/>
      <c r="U3251" s="30">
        <v>24000</v>
      </c>
      <c r="V3251" s="30">
        <v>24000</v>
      </c>
      <c r="W3251" s="30">
        <v>24000</v>
      </c>
      <c r="X3251" s="30">
        <v>24000</v>
      </c>
      <c r="Y3251" s="30">
        <v>24000</v>
      </c>
      <c r="Z3251" s="30">
        <v>24000</v>
      </c>
      <c r="AA3251" s="30">
        <v>24000</v>
      </c>
      <c r="AB3251" s="30">
        <v>24000</v>
      </c>
      <c r="AC3251" s="30">
        <v>24000</v>
      </c>
      <c r="AD3251" s="30">
        <v>24000</v>
      </c>
      <c r="AE3251" s="30">
        <v>24000</v>
      </c>
      <c r="AF3251" s="30">
        <v>24000</v>
      </c>
    </row>
    <row r="3252" spans="1:32" x14ac:dyDescent="0.45">
      <c r="A3252" s="29" t="s">
        <v>1062</v>
      </c>
      <c r="B3252" s="29" t="s">
        <v>1063</v>
      </c>
      <c r="C3252" s="29" t="s">
        <v>3211</v>
      </c>
      <c r="D3252" s="29" t="s">
        <v>3212</v>
      </c>
      <c r="E3252" s="29" t="s">
        <v>3213</v>
      </c>
      <c r="F3252" s="29" t="s">
        <v>982</v>
      </c>
      <c r="G3252" s="29" t="s">
        <v>3200</v>
      </c>
      <c r="H3252" s="29" t="s">
        <v>3201</v>
      </c>
      <c r="I3252" s="29" t="s">
        <v>3226</v>
      </c>
      <c r="J3252" s="29" t="s">
        <v>3227</v>
      </c>
      <c r="K3252" s="29" t="s">
        <v>3228</v>
      </c>
      <c r="L3252" s="29" t="s">
        <v>3111</v>
      </c>
      <c r="M3252" s="29" t="s">
        <v>3229</v>
      </c>
      <c r="N3252" s="29" t="s">
        <v>3230</v>
      </c>
      <c r="O3252" s="29" t="s">
        <v>3231</v>
      </c>
      <c r="P3252" s="29" t="s">
        <v>3232</v>
      </c>
      <c r="Q3252" s="29" t="s">
        <v>3209</v>
      </c>
      <c r="R3252" s="29" t="s">
        <v>3210</v>
      </c>
      <c r="S3252" s="29" t="s">
        <v>3098</v>
      </c>
      <c r="T3252" s="29"/>
      <c r="U3252" s="30">
        <v>0</v>
      </c>
      <c r="V3252" s="30">
        <v>0</v>
      </c>
      <c r="W3252" s="30">
        <v>0</v>
      </c>
      <c r="X3252" s="30">
        <v>240</v>
      </c>
      <c r="Y3252" s="30">
        <v>0</v>
      </c>
      <c r="Z3252" s="30">
        <v>0</v>
      </c>
      <c r="AA3252" s="30">
        <v>1407</v>
      </c>
      <c r="AB3252" s="30">
        <v>0</v>
      </c>
      <c r="AC3252" s="30">
        <v>0</v>
      </c>
      <c r="AD3252" s="30">
        <v>304</v>
      </c>
      <c r="AE3252" s="30">
        <v>101</v>
      </c>
      <c r="AF3252" s="30">
        <v>0</v>
      </c>
    </row>
    <row r="3253" spans="1:32" x14ac:dyDescent="0.45">
      <c r="A3253" s="29" t="s">
        <v>1062</v>
      </c>
      <c r="B3253" s="29" t="s">
        <v>1063</v>
      </c>
      <c r="C3253" s="29" t="s">
        <v>3211</v>
      </c>
      <c r="D3253" s="29" t="s">
        <v>3212</v>
      </c>
      <c r="E3253" s="29" t="s">
        <v>3213</v>
      </c>
      <c r="F3253" s="29" t="s">
        <v>982</v>
      </c>
      <c r="G3253" s="29" t="s">
        <v>3200</v>
      </c>
      <c r="H3253" s="29" t="s">
        <v>3201</v>
      </c>
      <c r="I3253" s="29" t="s">
        <v>3226</v>
      </c>
      <c r="J3253" s="29" t="s">
        <v>3227</v>
      </c>
      <c r="K3253" s="29" t="s">
        <v>3228</v>
      </c>
      <c r="L3253" s="29" t="s">
        <v>3111</v>
      </c>
      <c r="M3253" s="29" t="s">
        <v>3295</v>
      </c>
      <c r="N3253" s="29" t="s">
        <v>3296</v>
      </c>
      <c r="O3253" s="29" t="s">
        <v>3297</v>
      </c>
      <c r="P3253" s="29" t="s">
        <v>3298</v>
      </c>
      <c r="Q3253" s="29" t="s">
        <v>3209</v>
      </c>
      <c r="R3253" s="29" t="s">
        <v>3210</v>
      </c>
      <c r="S3253" s="29" t="s">
        <v>3098</v>
      </c>
      <c r="T3253" s="29"/>
      <c r="U3253" s="30">
        <v>0</v>
      </c>
      <c r="V3253" s="30">
        <v>0</v>
      </c>
      <c r="W3253" s="30">
        <v>0</v>
      </c>
      <c r="X3253" s="30">
        <v>0</v>
      </c>
      <c r="Y3253" s="30">
        <v>0</v>
      </c>
      <c r="Z3253" s="30">
        <v>0</v>
      </c>
      <c r="AA3253" s="30">
        <v>0</v>
      </c>
      <c r="AB3253" s="30">
        <v>0</v>
      </c>
      <c r="AC3253" s="30">
        <v>0</v>
      </c>
      <c r="AD3253" s="30">
        <v>0</v>
      </c>
      <c r="AE3253" s="30">
        <v>0</v>
      </c>
      <c r="AF3253" s="30">
        <v>0</v>
      </c>
    </row>
    <row r="3254" spans="1:32" x14ac:dyDescent="0.45">
      <c r="A3254" s="29" t="s">
        <v>1062</v>
      </c>
      <c r="B3254" s="29" t="s">
        <v>1063</v>
      </c>
      <c r="C3254" s="29" t="s">
        <v>3211</v>
      </c>
      <c r="D3254" s="29" t="s">
        <v>3212</v>
      </c>
      <c r="E3254" s="29" t="s">
        <v>3213</v>
      </c>
      <c r="F3254" s="29" t="s">
        <v>982</v>
      </c>
      <c r="G3254" s="29" t="s">
        <v>3233</v>
      </c>
      <c r="H3254" s="29" t="s">
        <v>3234</v>
      </c>
      <c r="I3254" s="29" t="s">
        <v>3235</v>
      </c>
      <c r="J3254" s="29" t="s">
        <v>3236</v>
      </c>
      <c r="K3254" s="29" t="s">
        <v>3237</v>
      </c>
      <c r="L3254" s="29" t="s">
        <v>3107</v>
      </c>
      <c r="M3254" s="29" t="s">
        <v>3419</v>
      </c>
      <c r="N3254" s="29" t="s">
        <v>3420</v>
      </c>
      <c r="O3254" s="29" t="s">
        <v>3421</v>
      </c>
      <c r="P3254" s="29" t="s">
        <v>3420</v>
      </c>
      <c r="Q3254" s="29" t="s">
        <v>3209</v>
      </c>
      <c r="R3254" s="29" t="s">
        <v>3210</v>
      </c>
      <c r="S3254" s="29" t="s">
        <v>3098</v>
      </c>
      <c r="T3254" s="29"/>
      <c r="U3254" s="30">
        <v>0</v>
      </c>
      <c r="V3254" s="30">
        <v>0</v>
      </c>
      <c r="W3254" s="30">
        <v>78</v>
      </c>
      <c r="X3254" s="30">
        <v>0</v>
      </c>
      <c r="Y3254" s="30">
        <v>0</v>
      </c>
      <c r="Z3254" s="30">
        <v>0</v>
      </c>
      <c r="AA3254" s="30">
        <v>0</v>
      </c>
      <c r="AB3254" s="30">
        <v>39</v>
      </c>
      <c r="AC3254" s="30">
        <v>0</v>
      </c>
      <c r="AD3254" s="30">
        <v>0</v>
      </c>
      <c r="AE3254" s="30">
        <v>0</v>
      </c>
      <c r="AF3254" s="30">
        <v>0</v>
      </c>
    </row>
    <row r="3255" spans="1:32" x14ac:dyDescent="0.45">
      <c r="A3255" s="29" t="s">
        <v>1062</v>
      </c>
      <c r="B3255" s="29" t="s">
        <v>1063</v>
      </c>
      <c r="C3255" s="29" t="s">
        <v>3211</v>
      </c>
      <c r="D3255" s="29" t="s">
        <v>3212</v>
      </c>
      <c r="E3255" s="29" t="s">
        <v>3213</v>
      </c>
      <c r="F3255" s="29" t="s">
        <v>982</v>
      </c>
      <c r="G3255" s="29" t="s">
        <v>3233</v>
      </c>
      <c r="H3255" s="29" t="s">
        <v>3234</v>
      </c>
      <c r="I3255" s="29" t="s">
        <v>3235</v>
      </c>
      <c r="J3255" s="29" t="s">
        <v>3236</v>
      </c>
      <c r="K3255" s="29" t="s">
        <v>3237</v>
      </c>
      <c r="L3255" s="29" t="s">
        <v>3107</v>
      </c>
      <c r="M3255" s="29" t="s">
        <v>3456</v>
      </c>
      <c r="N3255" s="29" t="s">
        <v>3457</v>
      </c>
      <c r="O3255" s="29" t="s">
        <v>3504</v>
      </c>
      <c r="P3255" s="29" t="s">
        <v>3505</v>
      </c>
      <c r="Q3255" s="29" t="s">
        <v>3209</v>
      </c>
      <c r="R3255" s="29" t="s">
        <v>3210</v>
      </c>
      <c r="S3255" s="29" t="s">
        <v>3098</v>
      </c>
      <c r="T3255" s="29"/>
      <c r="U3255" s="30">
        <v>10800</v>
      </c>
      <c r="V3255" s="30">
        <v>10800</v>
      </c>
      <c r="W3255" s="30">
        <v>10800</v>
      </c>
      <c r="X3255" s="30">
        <v>10800</v>
      </c>
      <c r="Y3255" s="30">
        <v>10800</v>
      </c>
      <c r="Z3255" s="30">
        <v>10800</v>
      </c>
      <c r="AA3255" s="30">
        <v>10800</v>
      </c>
      <c r="AB3255" s="30">
        <v>10800</v>
      </c>
      <c r="AC3255" s="30">
        <v>10800</v>
      </c>
      <c r="AD3255" s="30">
        <v>10800</v>
      </c>
      <c r="AE3255" s="30">
        <v>10800</v>
      </c>
      <c r="AF3255" s="30">
        <v>10800</v>
      </c>
    </row>
    <row r="3256" spans="1:32" x14ac:dyDescent="0.45">
      <c r="A3256" s="29" t="s">
        <v>1062</v>
      </c>
      <c r="B3256" s="29" t="s">
        <v>1063</v>
      </c>
      <c r="C3256" s="29" t="s">
        <v>3211</v>
      </c>
      <c r="D3256" s="29" t="s">
        <v>3212</v>
      </c>
      <c r="E3256" s="29" t="s">
        <v>3213</v>
      </c>
      <c r="F3256" s="29" t="s">
        <v>982</v>
      </c>
      <c r="G3256" s="29" t="s">
        <v>3233</v>
      </c>
      <c r="H3256" s="29" t="s">
        <v>3234</v>
      </c>
      <c r="I3256" s="29" t="s">
        <v>3235</v>
      </c>
      <c r="J3256" s="29" t="s">
        <v>3236</v>
      </c>
      <c r="K3256" s="29" t="s">
        <v>3237</v>
      </c>
      <c r="L3256" s="29" t="s">
        <v>3107</v>
      </c>
      <c r="M3256" s="29" t="s">
        <v>3238</v>
      </c>
      <c r="N3256" s="29" t="s">
        <v>3239</v>
      </c>
      <c r="O3256" s="29" t="s">
        <v>3422</v>
      </c>
      <c r="P3256" s="29" t="s">
        <v>3423</v>
      </c>
      <c r="Q3256" s="29" t="s">
        <v>3209</v>
      </c>
      <c r="R3256" s="29" t="s">
        <v>3210</v>
      </c>
      <c r="S3256" s="29" t="s">
        <v>3098</v>
      </c>
      <c r="T3256" s="29"/>
      <c r="U3256" s="30">
        <v>42900</v>
      </c>
      <c r="V3256" s="30">
        <v>42900</v>
      </c>
      <c r="W3256" s="30">
        <v>42900</v>
      </c>
      <c r="X3256" s="30">
        <v>42900</v>
      </c>
      <c r="Y3256" s="30">
        <v>42900</v>
      </c>
      <c r="Z3256" s="30">
        <v>42900</v>
      </c>
      <c r="AA3256" s="30">
        <v>42900</v>
      </c>
      <c r="AB3256" s="30">
        <v>42900</v>
      </c>
      <c r="AC3256" s="30">
        <v>42900</v>
      </c>
      <c r="AD3256" s="30">
        <v>42900</v>
      </c>
      <c r="AE3256" s="30">
        <v>42900</v>
      </c>
      <c r="AF3256" s="30">
        <v>42900</v>
      </c>
    </row>
    <row r="3257" spans="1:32" x14ac:dyDescent="0.45">
      <c r="A3257" s="29" t="s">
        <v>1062</v>
      </c>
      <c r="B3257" s="29" t="s">
        <v>1063</v>
      </c>
      <c r="C3257" s="29" t="s">
        <v>3211</v>
      </c>
      <c r="D3257" s="29" t="s">
        <v>3212</v>
      </c>
      <c r="E3257" s="29" t="s">
        <v>3213</v>
      </c>
      <c r="F3257" s="29" t="s">
        <v>982</v>
      </c>
      <c r="G3257" s="29" t="s">
        <v>3233</v>
      </c>
      <c r="H3257" s="29" t="s">
        <v>3234</v>
      </c>
      <c r="I3257" s="29" t="s">
        <v>3235</v>
      </c>
      <c r="J3257" s="29" t="s">
        <v>3236</v>
      </c>
      <c r="K3257" s="29" t="s">
        <v>3237</v>
      </c>
      <c r="L3257" s="29" t="s">
        <v>3107</v>
      </c>
      <c r="M3257" s="29" t="s">
        <v>3424</v>
      </c>
      <c r="N3257" s="29" t="s">
        <v>3425</v>
      </c>
      <c r="O3257" s="29" t="s">
        <v>3426</v>
      </c>
      <c r="P3257" s="29" t="s">
        <v>3427</v>
      </c>
      <c r="Q3257" s="29" t="s">
        <v>3209</v>
      </c>
      <c r="R3257" s="29" t="s">
        <v>3210</v>
      </c>
      <c r="S3257" s="29" t="s">
        <v>3098</v>
      </c>
      <c r="T3257" s="29"/>
      <c r="U3257" s="30">
        <v>0</v>
      </c>
      <c r="V3257" s="30">
        <v>0</v>
      </c>
      <c r="W3257" s="30">
        <v>0</v>
      </c>
      <c r="X3257" s="30">
        <v>0</v>
      </c>
      <c r="Y3257" s="30">
        <v>0</v>
      </c>
      <c r="Z3257" s="30">
        <v>0</v>
      </c>
      <c r="AA3257" s="30">
        <v>0</v>
      </c>
      <c r="AB3257" s="30">
        <v>0</v>
      </c>
      <c r="AC3257" s="30">
        <v>174</v>
      </c>
      <c r="AD3257" s="30">
        <v>0</v>
      </c>
      <c r="AE3257" s="30">
        <v>0</v>
      </c>
      <c r="AF3257" s="30">
        <v>0</v>
      </c>
    </row>
    <row r="3258" spans="1:32" x14ac:dyDescent="0.45">
      <c r="A3258" s="29" t="s">
        <v>1062</v>
      </c>
      <c r="B3258" s="29" t="s">
        <v>1063</v>
      </c>
      <c r="C3258" s="29" t="s">
        <v>3211</v>
      </c>
      <c r="D3258" s="29" t="s">
        <v>3212</v>
      </c>
      <c r="E3258" s="29" t="s">
        <v>3213</v>
      </c>
      <c r="F3258" s="29" t="s">
        <v>982</v>
      </c>
      <c r="G3258" s="29" t="s">
        <v>3233</v>
      </c>
      <c r="H3258" s="29" t="s">
        <v>3234</v>
      </c>
      <c r="I3258" s="29" t="s">
        <v>3341</v>
      </c>
      <c r="J3258" s="29" t="s">
        <v>3342</v>
      </c>
      <c r="K3258" s="29" t="s">
        <v>3343</v>
      </c>
      <c r="L3258" s="29" t="s">
        <v>3119</v>
      </c>
      <c r="M3258" s="29" t="s">
        <v>3344</v>
      </c>
      <c r="N3258" s="29" t="s">
        <v>3345</v>
      </c>
      <c r="O3258" s="29" t="s">
        <v>3346</v>
      </c>
      <c r="P3258" s="29" t="s">
        <v>3347</v>
      </c>
      <c r="Q3258" s="29" t="s">
        <v>3209</v>
      </c>
      <c r="R3258" s="29" t="s">
        <v>3210</v>
      </c>
      <c r="S3258" s="29" t="s">
        <v>3098</v>
      </c>
      <c r="T3258" s="29"/>
      <c r="U3258" s="30">
        <v>-1521</v>
      </c>
      <c r="V3258" s="30">
        <v>-1467</v>
      </c>
      <c r="W3258" s="30">
        <v>-1572</v>
      </c>
      <c r="X3258" s="30">
        <v>-1611</v>
      </c>
      <c r="Y3258" s="30">
        <v>-1638</v>
      </c>
      <c r="Z3258" s="30">
        <v>-1692</v>
      </c>
      <c r="AA3258" s="30">
        <v>-1752</v>
      </c>
      <c r="AB3258" s="30">
        <v>-1788</v>
      </c>
      <c r="AC3258" s="30">
        <v>-1809</v>
      </c>
      <c r="AD3258" s="30">
        <v>-1770</v>
      </c>
      <c r="AE3258" s="30">
        <v>-1749</v>
      </c>
      <c r="AF3258" s="30">
        <v>-1782</v>
      </c>
    </row>
    <row r="3259" spans="1:32" x14ac:dyDescent="0.45">
      <c r="A3259" s="29" t="s">
        <v>1062</v>
      </c>
      <c r="B3259" s="29" t="s">
        <v>1063</v>
      </c>
      <c r="C3259" s="29" t="s">
        <v>3211</v>
      </c>
      <c r="D3259" s="29" t="s">
        <v>3212</v>
      </c>
      <c r="E3259" s="29" t="s">
        <v>3213</v>
      </c>
      <c r="F3259" s="29" t="s">
        <v>982</v>
      </c>
      <c r="G3259" s="29" t="s">
        <v>3233</v>
      </c>
      <c r="H3259" s="29" t="s">
        <v>3234</v>
      </c>
      <c r="I3259" s="29" t="s">
        <v>3341</v>
      </c>
      <c r="J3259" s="29" t="s">
        <v>3342</v>
      </c>
      <c r="K3259" s="29" t="s">
        <v>3348</v>
      </c>
      <c r="L3259" s="29" t="s">
        <v>3115</v>
      </c>
      <c r="M3259" s="29" t="s">
        <v>3366</v>
      </c>
      <c r="N3259" s="29" t="s">
        <v>3367</v>
      </c>
      <c r="O3259" s="29" t="s">
        <v>3370</v>
      </c>
      <c r="P3259" s="29" t="s">
        <v>3371</v>
      </c>
      <c r="Q3259" s="29" t="s">
        <v>3209</v>
      </c>
      <c r="R3259" s="29" t="s">
        <v>3210</v>
      </c>
      <c r="S3259" s="29" t="s">
        <v>3098</v>
      </c>
      <c r="T3259" s="29"/>
      <c r="U3259" s="30">
        <v>19582.5</v>
      </c>
      <c r="V3259" s="30">
        <v>19582.5</v>
      </c>
      <c r="W3259" s="30">
        <v>19582.5</v>
      </c>
      <c r="X3259" s="30">
        <v>19582.5</v>
      </c>
      <c r="Y3259" s="30">
        <v>19582.5</v>
      </c>
      <c r="Z3259" s="30">
        <v>19582.5</v>
      </c>
      <c r="AA3259" s="30">
        <v>19582.5</v>
      </c>
      <c r="AB3259" s="30">
        <v>19582.5</v>
      </c>
      <c r="AC3259" s="30">
        <v>19582.5</v>
      </c>
      <c r="AD3259" s="30">
        <v>19582.5</v>
      </c>
      <c r="AE3259" s="30">
        <v>19582.5</v>
      </c>
      <c r="AF3259" s="30">
        <v>19582.5</v>
      </c>
    </row>
    <row r="3260" spans="1:32" x14ac:dyDescent="0.45">
      <c r="A3260" s="29" t="s">
        <v>1062</v>
      </c>
      <c r="B3260" s="29" t="s">
        <v>1063</v>
      </c>
      <c r="C3260" s="29" t="s">
        <v>3211</v>
      </c>
      <c r="D3260" s="29" t="s">
        <v>3212</v>
      </c>
      <c r="E3260" s="29" t="s">
        <v>3213</v>
      </c>
      <c r="F3260" s="29" t="s">
        <v>982</v>
      </c>
      <c r="G3260" s="29" t="s">
        <v>3233</v>
      </c>
      <c r="H3260" s="29" t="s">
        <v>3234</v>
      </c>
      <c r="I3260" s="29" t="s">
        <v>3341</v>
      </c>
      <c r="J3260" s="29" t="s">
        <v>3342</v>
      </c>
      <c r="K3260" s="29" t="s">
        <v>3348</v>
      </c>
      <c r="L3260" s="29" t="s">
        <v>3115</v>
      </c>
      <c r="M3260" s="29" t="s">
        <v>3366</v>
      </c>
      <c r="N3260" s="29" t="s">
        <v>3367</v>
      </c>
      <c r="O3260" s="29" t="s">
        <v>3510</v>
      </c>
      <c r="P3260" s="29" t="s">
        <v>3511</v>
      </c>
      <c r="Q3260" s="29" t="s">
        <v>3209</v>
      </c>
      <c r="R3260" s="29" t="s">
        <v>3210</v>
      </c>
      <c r="S3260" s="29" t="s">
        <v>3098</v>
      </c>
      <c r="T3260" s="29"/>
      <c r="U3260" s="30">
        <v>0</v>
      </c>
      <c r="V3260" s="30">
        <v>851</v>
      </c>
      <c r="W3260" s="30">
        <v>1116</v>
      </c>
      <c r="X3260" s="30">
        <v>0</v>
      </c>
      <c r="Y3260" s="30">
        <v>0</v>
      </c>
      <c r="Z3260" s="30">
        <v>0</v>
      </c>
      <c r="AA3260" s="30">
        <v>0</v>
      </c>
      <c r="AB3260" s="30">
        <v>0</v>
      </c>
      <c r="AC3260" s="30">
        <v>0</v>
      </c>
      <c r="AD3260" s="30">
        <v>0</v>
      </c>
      <c r="AE3260" s="30">
        <v>0</v>
      </c>
      <c r="AF3260" s="30">
        <v>0</v>
      </c>
    </row>
    <row r="3261" spans="1:32" x14ac:dyDescent="0.45">
      <c r="A3261" s="29" t="s">
        <v>1062</v>
      </c>
      <c r="B3261" s="29" t="s">
        <v>1063</v>
      </c>
      <c r="C3261" s="29" t="s">
        <v>3211</v>
      </c>
      <c r="D3261" s="29" t="s">
        <v>3212</v>
      </c>
      <c r="E3261" s="29" t="s">
        <v>3213</v>
      </c>
      <c r="F3261" s="29" t="s">
        <v>982</v>
      </c>
      <c r="G3261" s="29" t="s">
        <v>3233</v>
      </c>
      <c r="H3261" s="29" t="s">
        <v>3234</v>
      </c>
      <c r="I3261" s="29" t="s">
        <v>3242</v>
      </c>
      <c r="J3261" s="29" t="s">
        <v>3243</v>
      </c>
      <c r="K3261" s="29" t="s">
        <v>3244</v>
      </c>
      <c r="L3261" s="29" t="s">
        <v>3104</v>
      </c>
      <c r="M3261" s="29" t="s">
        <v>3245</v>
      </c>
      <c r="N3261" s="29" t="s">
        <v>3246</v>
      </c>
      <c r="O3261" s="29" t="s">
        <v>3440</v>
      </c>
      <c r="P3261" s="29" t="s">
        <v>3441</v>
      </c>
      <c r="Q3261" s="29" t="s">
        <v>3209</v>
      </c>
      <c r="R3261" s="29" t="s">
        <v>3210</v>
      </c>
      <c r="S3261" s="29" t="s">
        <v>3098</v>
      </c>
      <c r="T3261" s="29"/>
      <c r="U3261" s="30">
        <v>14400</v>
      </c>
      <c r="V3261" s="30">
        <v>14400</v>
      </c>
      <c r="W3261" s="30">
        <v>14400</v>
      </c>
      <c r="X3261" s="30">
        <v>14400</v>
      </c>
      <c r="Y3261" s="30">
        <v>14400</v>
      </c>
      <c r="Z3261" s="30">
        <v>14400</v>
      </c>
      <c r="AA3261" s="30">
        <v>14400</v>
      </c>
      <c r="AB3261" s="30">
        <v>14400</v>
      </c>
      <c r="AC3261" s="30">
        <v>14400</v>
      </c>
      <c r="AD3261" s="30">
        <v>14400</v>
      </c>
      <c r="AE3261" s="30">
        <v>14400</v>
      </c>
      <c r="AF3261" s="30">
        <v>14400</v>
      </c>
    </row>
    <row r="3262" spans="1:32" x14ac:dyDescent="0.45">
      <c r="A3262" s="29" t="s">
        <v>1062</v>
      </c>
      <c r="B3262" s="29" t="s">
        <v>1063</v>
      </c>
      <c r="C3262" s="29" t="s">
        <v>3211</v>
      </c>
      <c r="D3262" s="29" t="s">
        <v>3212</v>
      </c>
      <c r="E3262" s="29" t="s">
        <v>3213</v>
      </c>
      <c r="F3262" s="29" t="s">
        <v>982</v>
      </c>
      <c r="G3262" s="29" t="s">
        <v>3233</v>
      </c>
      <c r="H3262" s="29" t="s">
        <v>3234</v>
      </c>
      <c r="I3262" s="29" t="s">
        <v>3242</v>
      </c>
      <c r="J3262" s="29" t="s">
        <v>3243</v>
      </c>
      <c r="K3262" s="29" t="s">
        <v>3244</v>
      </c>
      <c r="L3262" s="29" t="s">
        <v>3104</v>
      </c>
      <c r="M3262" s="29" t="s">
        <v>3245</v>
      </c>
      <c r="N3262" s="29" t="s">
        <v>3246</v>
      </c>
      <c r="O3262" s="29" t="s">
        <v>3442</v>
      </c>
      <c r="P3262" s="29" t="s">
        <v>3443</v>
      </c>
      <c r="Q3262" s="29" t="s">
        <v>3209</v>
      </c>
      <c r="R3262" s="29" t="s">
        <v>3210</v>
      </c>
      <c r="S3262" s="29" t="s">
        <v>3098</v>
      </c>
      <c r="T3262" s="29"/>
      <c r="U3262" s="30">
        <v>12000</v>
      </c>
      <c r="V3262" s="30">
        <v>12000</v>
      </c>
      <c r="W3262" s="30">
        <v>12000</v>
      </c>
      <c r="X3262" s="30">
        <v>12000</v>
      </c>
      <c r="Y3262" s="30">
        <v>12000</v>
      </c>
      <c r="Z3262" s="30">
        <v>12000</v>
      </c>
      <c r="AA3262" s="30">
        <v>12000</v>
      </c>
      <c r="AB3262" s="30">
        <v>12000</v>
      </c>
      <c r="AC3262" s="30">
        <v>12000</v>
      </c>
      <c r="AD3262" s="30">
        <v>12000</v>
      </c>
      <c r="AE3262" s="30">
        <v>12000</v>
      </c>
      <c r="AF3262" s="30">
        <v>12000</v>
      </c>
    </row>
    <row r="3263" spans="1:32" x14ac:dyDescent="0.45">
      <c r="A3263" s="29" t="s">
        <v>1062</v>
      </c>
      <c r="B3263" s="29" t="s">
        <v>1063</v>
      </c>
      <c r="C3263" s="29" t="s">
        <v>3211</v>
      </c>
      <c r="D3263" s="29" t="s">
        <v>3212</v>
      </c>
      <c r="E3263" s="29" t="s">
        <v>3213</v>
      </c>
      <c r="F3263" s="29" t="s">
        <v>982</v>
      </c>
      <c r="G3263" s="29" t="s">
        <v>3233</v>
      </c>
      <c r="H3263" s="29" t="s">
        <v>3234</v>
      </c>
      <c r="I3263" s="29" t="s">
        <v>3262</v>
      </c>
      <c r="J3263" s="29" t="s">
        <v>3263</v>
      </c>
      <c r="K3263" s="29" t="s">
        <v>3264</v>
      </c>
      <c r="L3263" s="29" t="s">
        <v>3103</v>
      </c>
      <c r="M3263" s="29" t="s">
        <v>3265</v>
      </c>
      <c r="N3263" s="29" t="s">
        <v>3266</v>
      </c>
      <c r="O3263" s="29" t="s">
        <v>3267</v>
      </c>
      <c r="P3263" s="29" t="s">
        <v>3268</v>
      </c>
      <c r="Q3263" s="29" t="s">
        <v>3209</v>
      </c>
      <c r="R3263" s="29" t="s">
        <v>3210</v>
      </c>
      <c r="S3263" s="29" t="s">
        <v>3098</v>
      </c>
      <c r="T3263" s="29"/>
      <c r="U3263" s="30">
        <v>175230</v>
      </c>
      <c r="V3263" s="30">
        <v>175230</v>
      </c>
      <c r="W3263" s="30">
        <v>175230</v>
      </c>
      <c r="X3263" s="30">
        <v>175230</v>
      </c>
      <c r="Y3263" s="30">
        <v>175230</v>
      </c>
      <c r="Z3263" s="30">
        <v>175230</v>
      </c>
      <c r="AA3263" s="30">
        <v>175230</v>
      </c>
      <c r="AB3263" s="30">
        <v>175230</v>
      </c>
      <c r="AC3263" s="30">
        <v>175230</v>
      </c>
      <c r="AD3263" s="30">
        <v>175230</v>
      </c>
      <c r="AE3263" s="30">
        <v>175230</v>
      </c>
      <c r="AF3263" s="30">
        <v>175230</v>
      </c>
    </row>
    <row r="3264" spans="1:32" x14ac:dyDescent="0.45">
      <c r="A3264" s="29" t="s">
        <v>1062</v>
      </c>
      <c r="B3264" s="29" t="s">
        <v>1063</v>
      </c>
      <c r="C3264" s="29" t="s">
        <v>3211</v>
      </c>
      <c r="D3264" s="29" t="s">
        <v>3212</v>
      </c>
      <c r="E3264" s="29" t="s">
        <v>3213</v>
      </c>
      <c r="F3264" s="29" t="s">
        <v>982</v>
      </c>
      <c r="G3264" s="29" t="s">
        <v>3233</v>
      </c>
      <c r="H3264" s="29" t="s">
        <v>3234</v>
      </c>
      <c r="I3264" s="29" t="s">
        <v>3262</v>
      </c>
      <c r="J3264" s="29" t="s">
        <v>3263</v>
      </c>
      <c r="K3264" s="29" t="s">
        <v>3264</v>
      </c>
      <c r="L3264" s="29" t="s">
        <v>3103</v>
      </c>
      <c r="M3264" s="29" t="s">
        <v>3265</v>
      </c>
      <c r="N3264" s="29" t="s">
        <v>3266</v>
      </c>
      <c r="O3264" s="29" t="s">
        <v>3338</v>
      </c>
      <c r="P3264" s="29" t="s">
        <v>3339</v>
      </c>
      <c r="Q3264" s="29" t="s">
        <v>3249</v>
      </c>
      <c r="R3264" s="29" t="s">
        <v>3210</v>
      </c>
      <c r="S3264" s="29" t="s">
        <v>3098</v>
      </c>
      <c r="T3264" s="29"/>
      <c r="U3264" s="30">
        <v>0</v>
      </c>
      <c r="V3264" s="30">
        <v>0</v>
      </c>
      <c r="W3264" s="30">
        <v>0</v>
      </c>
      <c r="X3264" s="30">
        <v>0</v>
      </c>
      <c r="Y3264" s="30">
        <v>0</v>
      </c>
      <c r="Z3264" s="30">
        <v>0</v>
      </c>
      <c r="AA3264" s="30">
        <v>0</v>
      </c>
      <c r="AB3264" s="30">
        <v>0</v>
      </c>
      <c r="AC3264" s="30">
        <v>0</v>
      </c>
      <c r="AD3264" s="30">
        <v>0</v>
      </c>
      <c r="AE3264" s="30">
        <v>13637</v>
      </c>
      <c r="AF3264" s="30">
        <v>0</v>
      </c>
    </row>
    <row r="3265" spans="1:32" x14ac:dyDescent="0.45">
      <c r="A3265" s="29" t="s">
        <v>1062</v>
      </c>
      <c r="B3265" s="29" t="s">
        <v>1063</v>
      </c>
      <c r="C3265" s="29" t="s">
        <v>3211</v>
      </c>
      <c r="D3265" s="29" t="s">
        <v>3212</v>
      </c>
      <c r="E3265" s="29" t="s">
        <v>3213</v>
      </c>
      <c r="F3265" s="29" t="s">
        <v>982</v>
      </c>
      <c r="G3265" s="29" t="s">
        <v>3233</v>
      </c>
      <c r="H3265" s="29" t="s">
        <v>3234</v>
      </c>
      <c r="I3265" s="29" t="s">
        <v>3262</v>
      </c>
      <c r="J3265" s="29" t="s">
        <v>3263</v>
      </c>
      <c r="K3265" s="29" t="s">
        <v>3264</v>
      </c>
      <c r="L3265" s="29" t="s">
        <v>3103</v>
      </c>
      <c r="M3265" s="29" t="s">
        <v>3265</v>
      </c>
      <c r="N3265" s="29" t="s">
        <v>3266</v>
      </c>
      <c r="O3265" s="29" t="s">
        <v>3269</v>
      </c>
      <c r="P3265" s="29" t="s">
        <v>3270</v>
      </c>
      <c r="Q3265" s="29" t="s">
        <v>3209</v>
      </c>
      <c r="R3265" s="29" t="s">
        <v>3210</v>
      </c>
      <c r="S3265" s="29" t="s">
        <v>3098</v>
      </c>
      <c r="T3265" s="29"/>
      <c r="U3265" s="30">
        <v>5919</v>
      </c>
      <c r="V3265" s="30">
        <v>6864</v>
      </c>
      <c r="W3265" s="30">
        <v>7001</v>
      </c>
      <c r="X3265" s="30">
        <v>7021</v>
      </c>
      <c r="Y3265" s="30">
        <v>6894</v>
      </c>
      <c r="Z3265" s="30">
        <v>5519</v>
      </c>
      <c r="AA3265" s="30">
        <v>5335</v>
      </c>
      <c r="AB3265" s="30">
        <v>5423</v>
      </c>
      <c r="AC3265" s="30">
        <v>7267</v>
      </c>
      <c r="AD3265" s="30">
        <v>4895</v>
      </c>
      <c r="AE3265" s="30">
        <v>5461</v>
      </c>
      <c r="AF3265" s="30">
        <v>6123</v>
      </c>
    </row>
    <row r="3266" spans="1:32" x14ac:dyDescent="0.45">
      <c r="A3266" s="29" t="s">
        <v>1062</v>
      </c>
      <c r="B3266" s="29" t="s">
        <v>1063</v>
      </c>
      <c r="C3266" s="29" t="s">
        <v>3211</v>
      </c>
      <c r="D3266" s="29" t="s">
        <v>3212</v>
      </c>
      <c r="E3266" s="29" t="s">
        <v>3213</v>
      </c>
      <c r="F3266" s="29" t="s">
        <v>982</v>
      </c>
      <c r="G3266" s="29" t="s">
        <v>3233</v>
      </c>
      <c r="H3266" s="29" t="s">
        <v>3234</v>
      </c>
      <c r="I3266" s="29" t="s">
        <v>3262</v>
      </c>
      <c r="J3266" s="29" t="s">
        <v>3263</v>
      </c>
      <c r="K3266" s="29" t="s">
        <v>3264</v>
      </c>
      <c r="L3266" s="29" t="s">
        <v>3103</v>
      </c>
      <c r="M3266" s="29" t="s">
        <v>3265</v>
      </c>
      <c r="N3266" s="29" t="s">
        <v>3266</v>
      </c>
      <c r="O3266" s="29" t="s">
        <v>3271</v>
      </c>
      <c r="P3266" s="29" t="s">
        <v>3272</v>
      </c>
      <c r="Q3266" s="29" t="s">
        <v>3209</v>
      </c>
      <c r="R3266" s="29" t="s">
        <v>3210</v>
      </c>
      <c r="S3266" s="29" t="s">
        <v>3098</v>
      </c>
      <c r="T3266" s="29"/>
      <c r="U3266" s="30">
        <v>7610</v>
      </c>
      <c r="V3266" s="30">
        <v>8674</v>
      </c>
      <c r="W3266" s="30">
        <v>10337</v>
      </c>
      <c r="X3266" s="30">
        <v>9791</v>
      </c>
      <c r="Y3266" s="30">
        <v>8306</v>
      </c>
      <c r="Z3266" s="30">
        <v>9529</v>
      </c>
      <c r="AA3266" s="30">
        <v>8452</v>
      </c>
      <c r="AB3266" s="30">
        <v>6121</v>
      </c>
      <c r="AC3266" s="30">
        <v>14049</v>
      </c>
      <c r="AD3266" s="30">
        <v>15538</v>
      </c>
      <c r="AE3266" s="30">
        <v>8907</v>
      </c>
      <c r="AF3266" s="30">
        <v>8267</v>
      </c>
    </row>
    <row r="3267" spans="1:32" x14ac:dyDescent="0.45">
      <c r="A3267" s="29" t="s">
        <v>1062</v>
      </c>
      <c r="B3267" s="29" t="s">
        <v>1063</v>
      </c>
      <c r="C3267" s="29" t="s">
        <v>3211</v>
      </c>
      <c r="D3267" s="29" t="s">
        <v>3212</v>
      </c>
      <c r="E3267" s="29" t="s">
        <v>3213</v>
      </c>
      <c r="F3267" s="29" t="s">
        <v>982</v>
      </c>
      <c r="G3267" s="29" t="s">
        <v>3233</v>
      </c>
      <c r="H3267" s="29" t="s">
        <v>3234</v>
      </c>
      <c r="I3267" s="29" t="s">
        <v>3262</v>
      </c>
      <c r="J3267" s="29" t="s">
        <v>3263</v>
      </c>
      <c r="K3267" s="29" t="s">
        <v>3264</v>
      </c>
      <c r="L3267" s="29" t="s">
        <v>3103</v>
      </c>
      <c r="M3267" s="29" t="s">
        <v>3265</v>
      </c>
      <c r="N3267" s="29" t="s">
        <v>3266</v>
      </c>
      <c r="O3267" s="29" t="s">
        <v>3273</v>
      </c>
      <c r="P3267" s="29" t="s">
        <v>3274</v>
      </c>
      <c r="Q3267" s="29" t="s">
        <v>3209</v>
      </c>
      <c r="R3267" s="29" t="s">
        <v>3210</v>
      </c>
      <c r="S3267" s="29" t="s">
        <v>3098</v>
      </c>
      <c r="T3267" s="29"/>
      <c r="U3267" s="30">
        <v>78</v>
      </c>
      <c r="V3267" s="30">
        <v>273</v>
      </c>
      <c r="W3267" s="30">
        <v>351</v>
      </c>
      <c r="X3267" s="30">
        <v>234</v>
      </c>
      <c r="Y3267" s="30">
        <v>234</v>
      </c>
      <c r="Z3267" s="30">
        <v>156</v>
      </c>
      <c r="AA3267" s="30">
        <v>390</v>
      </c>
      <c r="AB3267" s="30">
        <v>156</v>
      </c>
      <c r="AC3267" s="30">
        <v>429</v>
      </c>
      <c r="AD3267" s="30">
        <v>234</v>
      </c>
      <c r="AE3267" s="30">
        <v>468</v>
      </c>
      <c r="AF3267" s="30">
        <v>780</v>
      </c>
    </row>
    <row r="3268" spans="1:32" x14ac:dyDescent="0.45">
      <c r="A3268" s="29" t="s">
        <v>1062</v>
      </c>
      <c r="B3268" s="29" t="s">
        <v>1063</v>
      </c>
      <c r="C3268" s="29" t="s">
        <v>3211</v>
      </c>
      <c r="D3268" s="29" t="s">
        <v>3212</v>
      </c>
      <c r="E3268" s="29" t="s">
        <v>3213</v>
      </c>
      <c r="F3268" s="29" t="s">
        <v>982</v>
      </c>
      <c r="G3268" s="29" t="s">
        <v>3233</v>
      </c>
      <c r="H3268" s="29" t="s">
        <v>3234</v>
      </c>
      <c r="I3268" s="29" t="s">
        <v>3262</v>
      </c>
      <c r="J3268" s="29" t="s">
        <v>3263</v>
      </c>
      <c r="K3268" s="29" t="s">
        <v>3264</v>
      </c>
      <c r="L3268" s="29" t="s">
        <v>3103</v>
      </c>
      <c r="M3268" s="29" t="s">
        <v>3265</v>
      </c>
      <c r="N3268" s="29" t="s">
        <v>3266</v>
      </c>
      <c r="O3268" s="29" t="s">
        <v>3372</v>
      </c>
      <c r="P3268" s="29" t="s">
        <v>3373</v>
      </c>
      <c r="Q3268" s="29" t="s">
        <v>3209</v>
      </c>
      <c r="R3268" s="29" t="s">
        <v>3210</v>
      </c>
      <c r="S3268" s="29" t="s">
        <v>3098</v>
      </c>
      <c r="T3268" s="29"/>
      <c r="U3268" s="30">
        <v>35304</v>
      </c>
      <c r="V3268" s="30">
        <v>33958</v>
      </c>
      <c r="W3268" s="30">
        <v>31643</v>
      </c>
      <c r="X3268" s="30">
        <v>29810</v>
      </c>
      <c r="Y3268" s="30">
        <v>31087</v>
      </c>
      <c r="Z3268" s="30">
        <v>27048</v>
      </c>
      <c r="AA3268" s="30">
        <v>37971</v>
      </c>
      <c r="AB3268" s="30">
        <v>34689</v>
      </c>
      <c r="AC3268" s="30">
        <v>42806</v>
      </c>
      <c r="AD3268" s="30">
        <v>28822</v>
      </c>
      <c r="AE3268" s="30">
        <v>46437</v>
      </c>
      <c r="AF3268" s="30">
        <v>44542</v>
      </c>
    </row>
    <row r="3269" spans="1:32" x14ac:dyDescent="0.45">
      <c r="A3269" s="29" t="s">
        <v>1062</v>
      </c>
      <c r="B3269" s="29" t="s">
        <v>1063</v>
      </c>
      <c r="C3269" s="29" t="s">
        <v>3211</v>
      </c>
      <c r="D3269" s="29" t="s">
        <v>3212</v>
      </c>
      <c r="E3269" s="29" t="s">
        <v>3213</v>
      </c>
      <c r="F3269" s="29" t="s">
        <v>982</v>
      </c>
      <c r="G3269" s="29" t="s">
        <v>3233</v>
      </c>
      <c r="H3269" s="29" t="s">
        <v>3234</v>
      </c>
      <c r="I3269" s="29" t="s">
        <v>3262</v>
      </c>
      <c r="J3269" s="29" t="s">
        <v>3263</v>
      </c>
      <c r="K3269" s="29" t="s">
        <v>3264</v>
      </c>
      <c r="L3269" s="29" t="s">
        <v>3103</v>
      </c>
      <c r="M3269" s="29" t="s">
        <v>3322</v>
      </c>
      <c r="N3269" s="29" t="s">
        <v>3323</v>
      </c>
      <c r="O3269" s="29" t="s">
        <v>3324</v>
      </c>
      <c r="P3269" s="29" t="s">
        <v>3325</v>
      </c>
      <c r="Q3269" s="29" t="s">
        <v>3209</v>
      </c>
      <c r="R3269" s="29" t="s">
        <v>3210</v>
      </c>
      <c r="S3269" s="29" t="s">
        <v>3098</v>
      </c>
      <c r="T3269" s="29"/>
      <c r="U3269" s="30">
        <v>61600</v>
      </c>
      <c r="V3269" s="30">
        <v>61600</v>
      </c>
      <c r="W3269" s="30">
        <v>61600</v>
      </c>
      <c r="X3269" s="30">
        <v>61600</v>
      </c>
      <c r="Y3269" s="30">
        <v>61600</v>
      </c>
      <c r="Z3269" s="30">
        <v>61600</v>
      </c>
      <c r="AA3269" s="30">
        <v>61600</v>
      </c>
      <c r="AB3269" s="30">
        <v>61600</v>
      </c>
      <c r="AC3269" s="30">
        <v>61600</v>
      </c>
      <c r="AD3269" s="30">
        <v>61600</v>
      </c>
      <c r="AE3269" s="30">
        <v>61600</v>
      </c>
      <c r="AF3269" s="30">
        <v>61600</v>
      </c>
    </row>
    <row r="3270" spans="1:32" x14ac:dyDescent="0.45">
      <c r="A3270" s="29" t="s">
        <v>1062</v>
      </c>
      <c r="B3270" s="29" t="s">
        <v>1063</v>
      </c>
      <c r="C3270" s="29" t="s">
        <v>3211</v>
      </c>
      <c r="D3270" s="29" t="s">
        <v>3212</v>
      </c>
      <c r="E3270" s="29" t="s">
        <v>3213</v>
      </c>
      <c r="F3270" s="29" t="s">
        <v>982</v>
      </c>
      <c r="G3270" s="29" t="s">
        <v>3233</v>
      </c>
      <c r="H3270" s="29" t="s">
        <v>3234</v>
      </c>
      <c r="I3270" s="29" t="s">
        <v>3262</v>
      </c>
      <c r="J3270" s="29" t="s">
        <v>3263</v>
      </c>
      <c r="K3270" s="29" t="s">
        <v>3264</v>
      </c>
      <c r="L3270" s="29" t="s">
        <v>3103</v>
      </c>
      <c r="M3270" s="29" t="s">
        <v>3322</v>
      </c>
      <c r="N3270" s="29" t="s">
        <v>3323</v>
      </c>
      <c r="O3270" s="29" t="s">
        <v>3374</v>
      </c>
      <c r="P3270" s="29" t="s">
        <v>3375</v>
      </c>
      <c r="Q3270" s="29" t="s">
        <v>3209</v>
      </c>
      <c r="R3270" s="29" t="s">
        <v>3210</v>
      </c>
      <c r="S3270" s="29" t="s">
        <v>3098</v>
      </c>
      <c r="T3270" s="29"/>
      <c r="U3270" s="30">
        <v>12000</v>
      </c>
      <c r="V3270" s="30">
        <v>12000</v>
      </c>
      <c r="W3270" s="30">
        <v>12000</v>
      </c>
      <c r="X3270" s="30">
        <v>12000</v>
      </c>
      <c r="Y3270" s="30">
        <v>12000</v>
      </c>
      <c r="Z3270" s="30">
        <v>12000</v>
      </c>
      <c r="AA3270" s="30">
        <v>12000</v>
      </c>
      <c r="AB3270" s="30">
        <v>12000</v>
      </c>
      <c r="AC3270" s="30">
        <v>12000</v>
      </c>
      <c r="AD3270" s="30">
        <v>12000</v>
      </c>
      <c r="AE3270" s="30">
        <v>12000</v>
      </c>
      <c r="AF3270" s="30">
        <v>12000</v>
      </c>
    </row>
    <row r="3271" spans="1:32" x14ac:dyDescent="0.45">
      <c r="A3271" s="29" t="s">
        <v>1062</v>
      </c>
      <c r="B3271" s="29" t="s">
        <v>1063</v>
      </c>
      <c r="C3271" s="29" t="s">
        <v>3211</v>
      </c>
      <c r="D3271" s="29" t="s">
        <v>3212</v>
      </c>
      <c r="E3271" s="29" t="s">
        <v>3213</v>
      </c>
      <c r="F3271" s="29" t="s">
        <v>982</v>
      </c>
      <c r="G3271" s="29" t="s">
        <v>3233</v>
      </c>
      <c r="H3271" s="29" t="s">
        <v>3234</v>
      </c>
      <c r="I3271" s="29" t="s">
        <v>3275</v>
      </c>
      <c r="J3271" s="29" t="s">
        <v>3276</v>
      </c>
      <c r="K3271" s="29" t="s">
        <v>3277</v>
      </c>
      <c r="L3271" s="29" t="s">
        <v>3100</v>
      </c>
      <c r="M3271" s="29" t="s">
        <v>3278</v>
      </c>
      <c r="N3271" s="29" t="s">
        <v>3279</v>
      </c>
      <c r="O3271" s="29" t="s">
        <v>3280</v>
      </c>
      <c r="P3271" s="29" t="s">
        <v>3281</v>
      </c>
      <c r="Q3271" s="29" t="s">
        <v>3209</v>
      </c>
      <c r="R3271" s="29" t="s">
        <v>3210</v>
      </c>
      <c r="S3271" s="29" t="s">
        <v>3098</v>
      </c>
      <c r="T3271" s="29"/>
      <c r="U3271" s="30">
        <v>33000</v>
      </c>
      <c r="V3271" s="30">
        <v>33000</v>
      </c>
      <c r="W3271" s="30">
        <v>33000</v>
      </c>
      <c r="X3271" s="30">
        <v>33000</v>
      </c>
      <c r="Y3271" s="30">
        <v>33000</v>
      </c>
      <c r="Z3271" s="30">
        <v>33000</v>
      </c>
      <c r="AA3271" s="30">
        <v>33000</v>
      </c>
      <c r="AB3271" s="30">
        <v>33000</v>
      </c>
      <c r="AC3271" s="30">
        <v>33000</v>
      </c>
      <c r="AD3271" s="30">
        <v>33000</v>
      </c>
      <c r="AE3271" s="30">
        <v>33000</v>
      </c>
      <c r="AF3271" s="30">
        <v>33000</v>
      </c>
    </row>
    <row r="3272" spans="1:32" x14ac:dyDescent="0.45">
      <c r="A3272" s="29" t="s">
        <v>1062</v>
      </c>
      <c r="B3272" s="29" t="s">
        <v>1063</v>
      </c>
      <c r="C3272" s="29" t="s">
        <v>3211</v>
      </c>
      <c r="D3272" s="29" t="s">
        <v>3212</v>
      </c>
      <c r="E3272" s="29" t="s">
        <v>3213</v>
      </c>
      <c r="F3272" s="29" t="s">
        <v>982</v>
      </c>
      <c r="G3272" s="29" t="s">
        <v>3233</v>
      </c>
      <c r="H3272" s="29" t="s">
        <v>3234</v>
      </c>
      <c r="I3272" s="29" t="s">
        <v>3275</v>
      </c>
      <c r="J3272" s="29" t="s">
        <v>3276</v>
      </c>
      <c r="K3272" s="29" t="s">
        <v>3277</v>
      </c>
      <c r="L3272" s="29" t="s">
        <v>3100</v>
      </c>
      <c r="M3272" s="29" t="s">
        <v>3312</v>
      </c>
      <c r="N3272" s="29" t="s">
        <v>3313</v>
      </c>
      <c r="O3272" s="29" t="s">
        <v>3314</v>
      </c>
      <c r="P3272" s="29" t="s">
        <v>3315</v>
      </c>
      <c r="Q3272" s="29" t="s">
        <v>3209</v>
      </c>
      <c r="R3272" s="29" t="s">
        <v>3210</v>
      </c>
      <c r="S3272" s="29" t="s">
        <v>3098</v>
      </c>
      <c r="T3272" s="29"/>
      <c r="U3272" s="30">
        <v>27000</v>
      </c>
      <c r="V3272" s="30">
        <v>27000</v>
      </c>
      <c r="W3272" s="30">
        <v>27000</v>
      </c>
      <c r="X3272" s="30">
        <v>27000</v>
      </c>
      <c r="Y3272" s="30">
        <v>27000</v>
      </c>
      <c r="Z3272" s="30">
        <v>27000</v>
      </c>
      <c r="AA3272" s="30">
        <v>27000</v>
      </c>
      <c r="AB3272" s="30">
        <v>27000</v>
      </c>
      <c r="AC3272" s="30">
        <v>27000</v>
      </c>
      <c r="AD3272" s="30">
        <v>27000</v>
      </c>
      <c r="AE3272" s="30">
        <v>27000</v>
      </c>
      <c r="AF3272" s="30">
        <v>27000</v>
      </c>
    </row>
    <row r="3273" spans="1:32" x14ac:dyDescent="0.45">
      <c r="A3273" s="29" t="s">
        <v>1062</v>
      </c>
      <c r="B3273" s="29" t="s">
        <v>1063</v>
      </c>
      <c r="C3273" s="29" t="s">
        <v>3211</v>
      </c>
      <c r="D3273" s="29" t="s">
        <v>3212</v>
      </c>
      <c r="E3273" s="29" t="s">
        <v>3213</v>
      </c>
      <c r="F3273" s="29" t="s">
        <v>982</v>
      </c>
      <c r="G3273" s="29" t="s">
        <v>3233</v>
      </c>
      <c r="H3273" s="29" t="s">
        <v>3234</v>
      </c>
      <c r="I3273" s="29" t="s">
        <v>3275</v>
      </c>
      <c r="J3273" s="29" t="s">
        <v>3276</v>
      </c>
      <c r="K3273" s="29" t="s">
        <v>3282</v>
      </c>
      <c r="L3273" s="29" t="s">
        <v>3112</v>
      </c>
      <c r="M3273" s="29" t="s">
        <v>3283</v>
      </c>
      <c r="N3273" s="29" t="s">
        <v>3284</v>
      </c>
      <c r="O3273" s="29" t="s">
        <v>3376</v>
      </c>
      <c r="P3273" s="29" t="s">
        <v>3377</v>
      </c>
      <c r="Q3273" s="29" t="s">
        <v>3209</v>
      </c>
      <c r="R3273" s="29" t="s">
        <v>3210</v>
      </c>
      <c r="S3273" s="29" t="s">
        <v>3098</v>
      </c>
      <c r="T3273" s="29"/>
      <c r="U3273" s="30">
        <v>150450</v>
      </c>
      <c r="V3273" s="30">
        <v>150450</v>
      </c>
      <c r="W3273" s="30">
        <v>150450</v>
      </c>
      <c r="X3273" s="30">
        <v>127499</v>
      </c>
      <c r="Y3273" s="30">
        <v>124950</v>
      </c>
      <c r="Z3273" s="30">
        <v>124950</v>
      </c>
      <c r="AA3273" s="30">
        <v>124950</v>
      </c>
      <c r="AB3273" s="30">
        <v>124950</v>
      </c>
      <c r="AC3273" s="30">
        <v>124950</v>
      </c>
      <c r="AD3273" s="30">
        <v>124950</v>
      </c>
      <c r="AE3273" s="30">
        <v>124950</v>
      </c>
      <c r="AF3273" s="30">
        <v>124950</v>
      </c>
    </row>
    <row r="3274" spans="1:32" x14ac:dyDescent="0.45">
      <c r="A3274" s="29" t="s">
        <v>1062</v>
      </c>
      <c r="B3274" s="29" t="s">
        <v>1063</v>
      </c>
      <c r="C3274" s="29" t="s">
        <v>3211</v>
      </c>
      <c r="D3274" s="29" t="s">
        <v>3212</v>
      </c>
      <c r="E3274" s="29" t="s">
        <v>3213</v>
      </c>
      <c r="F3274" s="29" t="s">
        <v>982</v>
      </c>
      <c r="G3274" s="29" t="s">
        <v>3233</v>
      </c>
      <c r="H3274" s="29" t="s">
        <v>3234</v>
      </c>
      <c r="I3274" s="29" t="s">
        <v>3275</v>
      </c>
      <c r="J3274" s="29" t="s">
        <v>3276</v>
      </c>
      <c r="K3274" s="29" t="s">
        <v>3282</v>
      </c>
      <c r="L3274" s="29" t="s">
        <v>3112</v>
      </c>
      <c r="M3274" s="29" t="s">
        <v>3283</v>
      </c>
      <c r="N3274" s="29" t="s">
        <v>3284</v>
      </c>
      <c r="O3274" s="29" t="s">
        <v>3448</v>
      </c>
      <c r="P3274" s="29" t="s">
        <v>3449</v>
      </c>
      <c r="Q3274" s="29" t="s">
        <v>3209</v>
      </c>
      <c r="R3274" s="29" t="s">
        <v>3210</v>
      </c>
      <c r="S3274" s="29" t="s">
        <v>3098</v>
      </c>
      <c r="T3274" s="29"/>
      <c r="U3274" s="30">
        <v>80000</v>
      </c>
      <c r="V3274" s="30">
        <v>80000</v>
      </c>
      <c r="W3274" s="30">
        <v>80000</v>
      </c>
      <c r="X3274" s="30">
        <v>80000</v>
      </c>
      <c r="Y3274" s="30">
        <v>80000</v>
      </c>
      <c r="Z3274" s="30">
        <v>80000</v>
      </c>
      <c r="AA3274" s="30">
        <v>80000</v>
      </c>
      <c r="AB3274" s="30">
        <v>80000</v>
      </c>
      <c r="AC3274" s="30">
        <v>80000</v>
      </c>
      <c r="AD3274" s="30">
        <v>80000</v>
      </c>
      <c r="AE3274" s="30">
        <v>80000</v>
      </c>
      <c r="AF3274" s="30">
        <v>80000</v>
      </c>
    </row>
    <row r="3275" spans="1:32" x14ac:dyDescent="0.45">
      <c r="A3275" s="29" t="s">
        <v>1062</v>
      </c>
      <c r="B3275" s="29" t="s">
        <v>1063</v>
      </c>
      <c r="C3275" s="29" t="s">
        <v>3211</v>
      </c>
      <c r="D3275" s="29" t="s">
        <v>3212</v>
      </c>
      <c r="E3275" s="29" t="s">
        <v>3213</v>
      </c>
      <c r="F3275" s="29" t="s">
        <v>982</v>
      </c>
      <c r="G3275" s="29" t="s">
        <v>3233</v>
      </c>
      <c r="H3275" s="29" t="s">
        <v>3234</v>
      </c>
      <c r="I3275" s="29" t="s">
        <v>3275</v>
      </c>
      <c r="J3275" s="29" t="s">
        <v>3276</v>
      </c>
      <c r="K3275" s="29" t="s">
        <v>3287</v>
      </c>
      <c r="L3275" s="29" t="s">
        <v>3101</v>
      </c>
      <c r="M3275" s="29" t="s">
        <v>3288</v>
      </c>
      <c r="N3275" s="29" t="s">
        <v>3289</v>
      </c>
      <c r="O3275" s="29" t="s">
        <v>3290</v>
      </c>
      <c r="P3275" s="29" t="s">
        <v>3291</v>
      </c>
      <c r="Q3275" s="29" t="s">
        <v>3209</v>
      </c>
      <c r="R3275" s="29" t="s">
        <v>3210</v>
      </c>
      <c r="S3275" s="29" t="s">
        <v>3098</v>
      </c>
      <c r="T3275" s="29"/>
      <c r="U3275" s="30">
        <v>0</v>
      </c>
      <c r="V3275" s="30">
        <v>0</v>
      </c>
      <c r="W3275" s="30">
        <v>0</v>
      </c>
      <c r="X3275" s="30">
        <v>0</v>
      </c>
      <c r="Y3275" s="30">
        <v>0</v>
      </c>
      <c r="Z3275" s="30">
        <v>0</v>
      </c>
      <c r="AA3275" s="30">
        <v>0</v>
      </c>
      <c r="AB3275" s="30">
        <v>0</v>
      </c>
      <c r="AC3275" s="30">
        <v>0</v>
      </c>
      <c r="AD3275" s="30">
        <v>0</v>
      </c>
      <c r="AE3275" s="30">
        <v>0</v>
      </c>
      <c r="AF3275" s="30">
        <v>0</v>
      </c>
    </row>
    <row r="3276" spans="1:32" x14ac:dyDescent="0.45">
      <c r="A3276" s="29" t="s">
        <v>840</v>
      </c>
      <c r="B3276" s="29" t="s">
        <v>841</v>
      </c>
      <c r="C3276" s="29" t="s">
        <v>3299</v>
      </c>
      <c r="D3276" s="29" t="s">
        <v>3300</v>
      </c>
      <c r="E3276" s="29" t="s">
        <v>3301</v>
      </c>
      <c r="F3276" s="29" t="s">
        <v>3302</v>
      </c>
      <c r="G3276" s="29" t="s">
        <v>3200</v>
      </c>
      <c r="H3276" s="29" t="s">
        <v>3201</v>
      </c>
      <c r="I3276" s="29" t="s">
        <v>3202</v>
      </c>
      <c r="J3276" s="29" t="s">
        <v>3203</v>
      </c>
      <c r="K3276" s="29" t="s">
        <v>3204</v>
      </c>
      <c r="L3276" s="29" t="s">
        <v>3109</v>
      </c>
      <c r="M3276" s="29" t="s">
        <v>3378</v>
      </c>
      <c r="N3276" s="29" t="s">
        <v>3379</v>
      </c>
      <c r="O3276" s="29" t="s">
        <v>3380</v>
      </c>
      <c r="P3276" s="29" t="s">
        <v>3381</v>
      </c>
      <c r="Q3276" s="29" t="s">
        <v>3209</v>
      </c>
      <c r="R3276" s="29" t="s">
        <v>3210</v>
      </c>
      <c r="S3276" s="29" t="s">
        <v>3098</v>
      </c>
      <c r="T3276" s="29"/>
      <c r="U3276" s="30">
        <v>3400</v>
      </c>
      <c r="V3276" s="30">
        <v>3400</v>
      </c>
      <c r="W3276" s="30">
        <v>3400</v>
      </c>
      <c r="X3276" s="30">
        <v>3400</v>
      </c>
      <c r="Y3276" s="30">
        <v>3400</v>
      </c>
      <c r="Z3276" s="30">
        <v>3400</v>
      </c>
      <c r="AA3276" s="30">
        <v>3400</v>
      </c>
      <c r="AB3276" s="30">
        <v>3400</v>
      </c>
      <c r="AC3276" s="30">
        <v>3400</v>
      </c>
      <c r="AD3276" s="30">
        <v>3400</v>
      </c>
      <c r="AE3276" s="30">
        <v>3400</v>
      </c>
      <c r="AF3276" s="30">
        <v>3400</v>
      </c>
    </row>
    <row r="3277" spans="1:32" x14ac:dyDescent="0.45">
      <c r="A3277" s="29" t="s">
        <v>840</v>
      </c>
      <c r="B3277" s="29" t="s">
        <v>841</v>
      </c>
      <c r="C3277" s="29" t="s">
        <v>3299</v>
      </c>
      <c r="D3277" s="29" t="s">
        <v>3300</v>
      </c>
      <c r="E3277" s="29" t="s">
        <v>3301</v>
      </c>
      <c r="F3277" s="29" t="s">
        <v>3302</v>
      </c>
      <c r="G3277" s="29" t="s">
        <v>3200</v>
      </c>
      <c r="H3277" s="29" t="s">
        <v>3201</v>
      </c>
      <c r="I3277" s="29" t="s">
        <v>3226</v>
      </c>
      <c r="J3277" s="29" t="s">
        <v>3227</v>
      </c>
      <c r="K3277" s="29" t="s">
        <v>3228</v>
      </c>
      <c r="L3277" s="29" t="s">
        <v>3111</v>
      </c>
      <c r="M3277" s="29" t="s">
        <v>3229</v>
      </c>
      <c r="N3277" s="29" t="s">
        <v>3230</v>
      </c>
      <c r="O3277" s="29" t="s">
        <v>3231</v>
      </c>
      <c r="P3277" s="29" t="s">
        <v>3232</v>
      </c>
      <c r="Q3277" s="29" t="s">
        <v>3209</v>
      </c>
      <c r="R3277" s="29" t="s">
        <v>3210</v>
      </c>
      <c r="S3277" s="29" t="s">
        <v>3098</v>
      </c>
      <c r="T3277" s="29"/>
      <c r="U3277" s="30">
        <v>0</v>
      </c>
      <c r="V3277" s="30">
        <v>0</v>
      </c>
      <c r="W3277" s="30">
        <v>0</v>
      </c>
      <c r="X3277" s="30">
        <v>0</v>
      </c>
      <c r="Y3277" s="30">
        <v>0</v>
      </c>
      <c r="Z3277" s="30">
        <v>0</v>
      </c>
      <c r="AA3277" s="30">
        <v>0</v>
      </c>
      <c r="AB3277" s="30">
        <v>0</v>
      </c>
      <c r="AC3277" s="30">
        <v>0</v>
      </c>
      <c r="AD3277" s="30">
        <v>0</v>
      </c>
      <c r="AE3277" s="30">
        <v>0</v>
      </c>
      <c r="AF3277" s="30">
        <v>0</v>
      </c>
    </row>
    <row r="3278" spans="1:32" x14ac:dyDescent="0.45">
      <c r="A3278" s="29" t="s">
        <v>840</v>
      </c>
      <c r="B3278" s="29" t="s">
        <v>841</v>
      </c>
      <c r="C3278" s="29" t="s">
        <v>3299</v>
      </c>
      <c r="D3278" s="29" t="s">
        <v>3300</v>
      </c>
      <c r="E3278" s="29" t="s">
        <v>3301</v>
      </c>
      <c r="F3278" s="29" t="s">
        <v>3302</v>
      </c>
      <c r="G3278" s="29" t="s">
        <v>3233</v>
      </c>
      <c r="H3278" s="29" t="s">
        <v>3234</v>
      </c>
      <c r="I3278" s="29" t="s">
        <v>3235</v>
      </c>
      <c r="J3278" s="29" t="s">
        <v>3236</v>
      </c>
      <c r="K3278" s="29" t="s">
        <v>3237</v>
      </c>
      <c r="L3278" s="29" t="s">
        <v>3107</v>
      </c>
      <c r="M3278" s="29" t="s">
        <v>3238</v>
      </c>
      <c r="N3278" s="29" t="s">
        <v>3239</v>
      </c>
      <c r="O3278" s="29" t="s">
        <v>3422</v>
      </c>
      <c r="P3278" s="29" t="s">
        <v>3423</v>
      </c>
      <c r="Q3278" s="29" t="s">
        <v>3209</v>
      </c>
      <c r="R3278" s="29" t="s">
        <v>3210</v>
      </c>
      <c r="S3278" s="29" t="s">
        <v>3098</v>
      </c>
      <c r="T3278" s="29"/>
      <c r="U3278" s="30">
        <v>4400</v>
      </c>
      <c r="V3278" s="30">
        <v>4400</v>
      </c>
      <c r="W3278" s="30">
        <v>4400</v>
      </c>
      <c r="X3278" s="30">
        <v>4400</v>
      </c>
      <c r="Y3278" s="30">
        <v>4400</v>
      </c>
      <c r="Z3278" s="30">
        <v>4400</v>
      </c>
      <c r="AA3278" s="30">
        <v>4400</v>
      </c>
      <c r="AB3278" s="30">
        <v>4400</v>
      </c>
      <c r="AC3278" s="30">
        <v>4400</v>
      </c>
      <c r="AD3278" s="30">
        <v>4400</v>
      </c>
      <c r="AE3278" s="30">
        <v>4400</v>
      </c>
      <c r="AF3278" s="30">
        <v>4400</v>
      </c>
    </row>
    <row r="3279" spans="1:32" x14ac:dyDescent="0.45">
      <c r="A3279" s="29" t="s">
        <v>840</v>
      </c>
      <c r="B3279" s="29" t="s">
        <v>841</v>
      </c>
      <c r="C3279" s="29" t="s">
        <v>3299</v>
      </c>
      <c r="D3279" s="29" t="s">
        <v>3300</v>
      </c>
      <c r="E3279" s="29" t="s">
        <v>3301</v>
      </c>
      <c r="F3279" s="29" t="s">
        <v>3302</v>
      </c>
      <c r="G3279" s="29" t="s">
        <v>3233</v>
      </c>
      <c r="H3279" s="29" t="s">
        <v>3234</v>
      </c>
      <c r="I3279" s="29" t="s">
        <v>3262</v>
      </c>
      <c r="J3279" s="29" t="s">
        <v>3263</v>
      </c>
      <c r="K3279" s="29" t="s">
        <v>3264</v>
      </c>
      <c r="L3279" s="29" t="s">
        <v>3103</v>
      </c>
      <c r="M3279" s="29" t="s">
        <v>3265</v>
      </c>
      <c r="N3279" s="29" t="s">
        <v>3266</v>
      </c>
      <c r="O3279" s="29" t="s">
        <v>3267</v>
      </c>
      <c r="P3279" s="29" t="s">
        <v>3268</v>
      </c>
      <c r="Q3279" s="29" t="s">
        <v>3209</v>
      </c>
      <c r="R3279" s="29" t="s">
        <v>3210</v>
      </c>
      <c r="S3279" s="29" t="s">
        <v>3098</v>
      </c>
      <c r="T3279" s="29"/>
      <c r="U3279" s="30">
        <v>29600</v>
      </c>
      <c r="V3279" s="30">
        <v>29600</v>
      </c>
      <c r="W3279" s="30">
        <v>29600</v>
      </c>
      <c r="X3279" s="30">
        <v>29600</v>
      </c>
      <c r="Y3279" s="30">
        <v>29600</v>
      </c>
      <c r="Z3279" s="30">
        <v>29600</v>
      </c>
      <c r="AA3279" s="30">
        <v>29600</v>
      </c>
      <c r="AB3279" s="30">
        <v>29600</v>
      </c>
      <c r="AC3279" s="30">
        <v>29600</v>
      </c>
      <c r="AD3279" s="30">
        <v>29600</v>
      </c>
      <c r="AE3279" s="30">
        <v>29600</v>
      </c>
      <c r="AF3279" s="30">
        <v>29600</v>
      </c>
    </row>
    <row r="3280" spans="1:32" x14ac:dyDescent="0.45">
      <c r="A3280" s="29" t="s">
        <v>840</v>
      </c>
      <c r="B3280" s="29" t="s">
        <v>841</v>
      </c>
      <c r="C3280" s="29" t="s">
        <v>3299</v>
      </c>
      <c r="D3280" s="29" t="s">
        <v>3300</v>
      </c>
      <c r="E3280" s="29" t="s">
        <v>3301</v>
      </c>
      <c r="F3280" s="29" t="s">
        <v>3302</v>
      </c>
      <c r="G3280" s="29" t="s">
        <v>3233</v>
      </c>
      <c r="H3280" s="29" t="s">
        <v>3234</v>
      </c>
      <c r="I3280" s="29" t="s">
        <v>3262</v>
      </c>
      <c r="J3280" s="29" t="s">
        <v>3263</v>
      </c>
      <c r="K3280" s="29" t="s">
        <v>3264</v>
      </c>
      <c r="L3280" s="29" t="s">
        <v>3103</v>
      </c>
      <c r="M3280" s="29" t="s">
        <v>3265</v>
      </c>
      <c r="N3280" s="29" t="s">
        <v>3266</v>
      </c>
      <c r="O3280" s="29" t="s">
        <v>3269</v>
      </c>
      <c r="P3280" s="29" t="s">
        <v>3270</v>
      </c>
      <c r="Q3280" s="29" t="s">
        <v>3209</v>
      </c>
      <c r="R3280" s="29" t="s">
        <v>3210</v>
      </c>
      <c r="S3280" s="29" t="s">
        <v>3098</v>
      </c>
      <c r="T3280" s="29"/>
      <c r="U3280" s="30">
        <v>156</v>
      </c>
      <c r="V3280" s="30">
        <v>273</v>
      </c>
      <c r="W3280" s="30">
        <v>78</v>
      </c>
      <c r="X3280" s="30">
        <v>78</v>
      </c>
      <c r="Y3280" s="30">
        <v>39</v>
      </c>
      <c r="Z3280" s="30">
        <v>78</v>
      </c>
      <c r="AA3280" s="30">
        <v>117</v>
      </c>
      <c r="AB3280" s="30">
        <v>234</v>
      </c>
      <c r="AC3280" s="30">
        <v>39</v>
      </c>
      <c r="AD3280" s="30">
        <v>156</v>
      </c>
      <c r="AE3280" s="30">
        <v>0</v>
      </c>
      <c r="AF3280" s="30">
        <v>186</v>
      </c>
    </row>
    <row r="3281" spans="1:32" x14ac:dyDescent="0.45">
      <c r="A3281" s="29" t="s">
        <v>840</v>
      </c>
      <c r="B3281" s="29" t="s">
        <v>841</v>
      </c>
      <c r="C3281" s="29" t="s">
        <v>3299</v>
      </c>
      <c r="D3281" s="29" t="s">
        <v>3300</v>
      </c>
      <c r="E3281" s="29" t="s">
        <v>3301</v>
      </c>
      <c r="F3281" s="29" t="s">
        <v>3302</v>
      </c>
      <c r="G3281" s="29" t="s">
        <v>3233</v>
      </c>
      <c r="H3281" s="29" t="s">
        <v>3234</v>
      </c>
      <c r="I3281" s="29" t="s">
        <v>3262</v>
      </c>
      <c r="J3281" s="29" t="s">
        <v>3263</v>
      </c>
      <c r="K3281" s="29" t="s">
        <v>3264</v>
      </c>
      <c r="L3281" s="29" t="s">
        <v>3103</v>
      </c>
      <c r="M3281" s="29" t="s">
        <v>3265</v>
      </c>
      <c r="N3281" s="29" t="s">
        <v>3266</v>
      </c>
      <c r="O3281" s="29" t="s">
        <v>3271</v>
      </c>
      <c r="P3281" s="29" t="s">
        <v>3272</v>
      </c>
      <c r="Q3281" s="29" t="s">
        <v>3209</v>
      </c>
      <c r="R3281" s="29" t="s">
        <v>3210</v>
      </c>
      <c r="S3281" s="29" t="s">
        <v>3098</v>
      </c>
      <c r="T3281" s="29"/>
      <c r="U3281" s="30">
        <v>1070</v>
      </c>
      <c r="V3281" s="30">
        <v>1369</v>
      </c>
      <c r="W3281" s="30">
        <v>1108</v>
      </c>
      <c r="X3281" s="30">
        <v>592</v>
      </c>
      <c r="Y3281" s="30">
        <v>43</v>
      </c>
      <c r="Z3281" s="30">
        <v>0</v>
      </c>
      <c r="AA3281" s="30">
        <v>203</v>
      </c>
      <c r="AB3281" s="30">
        <v>58</v>
      </c>
      <c r="AC3281" s="30">
        <v>0</v>
      </c>
      <c r="AD3281" s="30">
        <v>0</v>
      </c>
      <c r="AE3281" s="30">
        <v>0</v>
      </c>
      <c r="AF3281" s="30">
        <v>145</v>
      </c>
    </row>
    <row r="3282" spans="1:32" x14ac:dyDescent="0.45">
      <c r="A3282" s="29" t="s">
        <v>840</v>
      </c>
      <c r="B3282" s="29" t="s">
        <v>841</v>
      </c>
      <c r="C3282" s="29" t="s">
        <v>3299</v>
      </c>
      <c r="D3282" s="29" t="s">
        <v>3300</v>
      </c>
      <c r="E3282" s="29" t="s">
        <v>3301</v>
      </c>
      <c r="F3282" s="29" t="s">
        <v>3302</v>
      </c>
      <c r="G3282" s="29" t="s">
        <v>3233</v>
      </c>
      <c r="H3282" s="29" t="s">
        <v>3234</v>
      </c>
      <c r="I3282" s="29" t="s">
        <v>3262</v>
      </c>
      <c r="J3282" s="29" t="s">
        <v>3263</v>
      </c>
      <c r="K3282" s="29" t="s">
        <v>3264</v>
      </c>
      <c r="L3282" s="29" t="s">
        <v>3103</v>
      </c>
      <c r="M3282" s="29" t="s">
        <v>3265</v>
      </c>
      <c r="N3282" s="29" t="s">
        <v>3266</v>
      </c>
      <c r="O3282" s="29" t="s">
        <v>3273</v>
      </c>
      <c r="P3282" s="29" t="s">
        <v>3274</v>
      </c>
      <c r="Q3282" s="29" t="s">
        <v>3209</v>
      </c>
      <c r="R3282" s="29" t="s">
        <v>3210</v>
      </c>
      <c r="S3282" s="29" t="s">
        <v>3098</v>
      </c>
      <c r="T3282" s="29"/>
      <c r="U3282" s="30">
        <v>0</v>
      </c>
      <c r="V3282" s="30">
        <v>39</v>
      </c>
      <c r="W3282" s="30">
        <v>39</v>
      </c>
      <c r="X3282" s="30">
        <v>39</v>
      </c>
      <c r="Y3282" s="30">
        <v>39</v>
      </c>
      <c r="Z3282" s="30">
        <v>39</v>
      </c>
      <c r="AA3282" s="30">
        <v>39</v>
      </c>
      <c r="AB3282" s="30">
        <v>0</v>
      </c>
      <c r="AC3282" s="30">
        <v>0</v>
      </c>
      <c r="AD3282" s="30">
        <v>0</v>
      </c>
      <c r="AE3282" s="30">
        <v>0</v>
      </c>
      <c r="AF3282" s="30">
        <v>0</v>
      </c>
    </row>
    <row r="3283" spans="1:32" x14ac:dyDescent="0.45">
      <c r="A3283" s="29" t="s">
        <v>840</v>
      </c>
      <c r="B3283" s="29" t="s">
        <v>841</v>
      </c>
      <c r="C3283" s="29" t="s">
        <v>3299</v>
      </c>
      <c r="D3283" s="29" t="s">
        <v>3300</v>
      </c>
      <c r="E3283" s="29" t="s">
        <v>3301</v>
      </c>
      <c r="F3283" s="29" t="s">
        <v>3302</v>
      </c>
      <c r="G3283" s="29" t="s">
        <v>3233</v>
      </c>
      <c r="H3283" s="29" t="s">
        <v>3234</v>
      </c>
      <c r="I3283" s="29" t="s">
        <v>3262</v>
      </c>
      <c r="J3283" s="29" t="s">
        <v>3263</v>
      </c>
      <c r="K3283" s="29" t="s">
        <v>3264</v>
      </c>
      <c r="L3283" s="29" t="s">
        <v>3103</v>
      </c>
      <c r="M3283" s="29" t="s">
        <v>3265</v>
      </c>
      <c r="N3283" s="29" t="s">
        <v>3266</v>
      </c>
      <c r="O3283" s="29" t="s">
        <v>3372</v>
      </c>
      <c r="P3283" s="29" t="s">
        <v>3373</v>
      </c>
      <c r="Q3283" s="29" t="s">
        <v>3209</v>
      </c>
      <c r="R3283" s="29" t="s">
        <v>3210</v>
      </c>
      <c r="S3283" s="29" t="s">
        <v>3098</v>
      </c>
      <c r="T3283" s="29"/>
      <c r="U3283" s="30">
        <v>536</v>
      </c>
      <c r="V3283" s="30">
        <v>260</v>
      </c>
      <c r="W3283" s="30">
        <v>622</v>
      </c>
      <c r="X3283" s="30">
        <v>1232</v>
      </c>
      <c r="Y3283" s="30">
        <v>477</v>
      </c>
      <c r="Z3283" s="30">
        <v>535</v>
      </c>
      <c r="AA3283" s="30">
        <v>1000</v>
      </c>
      <c r="AB3283" s="30">
        <v>101</v>
      </c>
      <c r="AC3283" s="30">
        <v>0</v>
      </c>
      <c r="AD3283" s="30">
        <v>0</v>
      </c>
      <c r="AE3283" s="30">
        <v>0</v>
      </c>
      <c r="AF3283" s="30">
        <v>0</v>
      </c>
    </row>
    <row r="3284" spans="1:32" x14ac:dyDescent="0.45">
      <c r="A3284" s="29" t="s">
        <v>840</v>
      </c>
      <c r="B3284" s="29" t="s">
        <v>841</v>
      </c>
      <c r="C3284" s="29" t="s">
        <v>3299</v>
      </c>
      <c r="D3284" s="29" t="s">
        <v>3300</v>
      </c>
      <c r="E3284" s="29" t="s">
        <v>3301</v>
      </c>
      <c r="F3284" s="29" t="s">
        <v>3302</v>
      </c>
      <c r="G3284" s="29" t="s">
        <v>3233</v>
      </c>
      <c r="H3284" s="29" t="s">
        <v>3234</v>
      </c>
      <c r="I3284" s="29" t="s">
        <v>3262</v>
      </c>
      <c r="J3284" s="29" t="s">
        <v>3263</v>
      </c>
      <c r="K3284" s="29" t="s">
        <v>3264</v>
      </c>
      <c r="L3284" s="29" t="s">
        <v>3103</v>
      </c>
      <c r="M3284" s="29" t="s">
        <v>3322</v>
      </c>
      <c r="N3284" s="29" t="s">
        <v>3323</v>
      </c>
      <c r="O3284" s="29" t="s">
        <v>3324</v>
      </c>
      <c r="P3284" s="29" t="s">
        <v>3325</v>
      </c>
      <c r="Q3284" s="29" t="s">
        <v>3209</v>
      </c>
      <c r="R3284" s="29" t="s">
        <v>3210</v>
      </c>
      <c r="S3284" s="29" t="s">
        <v>3098</v>
      </c>
      <c r="T3284" s="29"/>
      <c r="U3284" s="30">
        <v>11200</v>
      </c>
      <c r="V3284" s="30">
        <v>11200</v>
      </c>
      <c r="W3284" s="30">
        <v>11200</v>
      </c>
      <c r="X3284" s="30">
        <v>11200</v>
      </c>
      <c r="Y3284" s="30">
        <v>11200</v>
      </c>
      <c r="Z3284" s="30">
        <v>11200</v>
      </c>
      <c r="AA3284" s="30">
        <v>11200</v>
      </c>
      <c r="AB3284" s="30">
        <v>11200</v>
      </c>
      <c r="AC3284" s="30">
        <v>11200</v>
      </c>
      <c r="AD3284" s="30">
        <v>11200</v>
      </c>
      <c r="AE3284" s="30">
        <v>11200</v>
      </c>
      <c r="AF3284" s="30">
        <v>11200</v>
      </c>
    </row>
    <row r="3285" spans="1:32" x14ac:dyDescent="0.45">
      <c r="A3285" s="29" t="s">
        <v>840</v>
      </c>
      <c r="B3285" s="29" t="s">
        <v>841</v>
      </c>
      <c r="C3285" s="29" t="s">
        <v>3299</v>
      </c>
      <c r="D3285" s="29" t="s">
        <v>3300</v>
      </c>
      <c r="E3285" s="29" t="s">
        <v>3301</v>
      </c>
      <c r="F3285" s="29" t="s">
        <v>3302</v>
      </c>
      <c r="G3285" s="29" t="s">
        <v>3233</v>
      </c>
      <c r="H3285" s="29" t="s">
        <v>3234</v>
      </c>
      <c r="I3285" s="29" t="s">
        <v>3262</v>
      </c>
      <c r="J3285" s="29" t="s">
        <v>3263</v>
      </c>
      <c r="K3285" s="29" t="s">
        <v>3264</v>
      </c>
      <c r="L3285" s="29" t="s">
        <v>3103</v>
      </c>
      <c r="M3285" s="29" t="s">
        <v>3322</v>
      </c>
      <c r="N3285" s="29" t="s">
        <v>3323</v>
      </c>
      <c r="O3285" s="29" t="s">
        <v>3374</v>
      </c>
      <c r="P3285" s="29" t="s">
        <v>3375</v>
      </c>
      <c r="Q3285" s="29" t="s">
        <v>3209</v>
      </c>
      <c r="R3285" s="29" t="s">
        <v>3210</v>
      </c>
      <c r="S3285" s="29" t="s">
        <v>3098</v>
      </c>
      <c r="T3285" s="29"/>
      <c r="U3285" s="30">
        <v>2000</v>
      </c>
      <c r="V3285" s="30">
        <v>2000</v>
      </c>
      <c r="W3285" s="30">
        <v>2000</v>
      </c>
      <c r="X3285" s="30">
        <v>2000</v>
      </c>
      <c r="Y3285" s="30">
        <v>2000</v>
      </c>
      <c r="Z3285" s="30">
        <v>2000</v>
      </c>
      <c r="AA3285" s="30">
        <v>2000</v>
      </c>
      <c r="AB3285" s="30">
        <v>2000</v>
      </c>
      <c r="AC3285" s="30">
        <v>2000</v>
      </c>
      <c r="AD3285" s="30">
        <v>2000</v>
      </c>
      <c r="AE3285" s="30">
        <v>2000</v>
      </c>
      <c r="AF3285" s="30">
        <v>2000</v>
      </c>
    </row>
    <row r="3286" spans="1:32" x14ac:dyDescent="0.45">
      <c r="A3286" s="29" t="s">
        <v>840</v>
      </c>
      <c r="B3286" s="29" t="s">
        <v>841</v>
      </c>
      <c r="C3286" s="29" t="s">
        <v>3299</v>
      </c>
      <c r="D3286" s="29" t="s">
        <v>3300</v>
      </c>
      <c r="E3286" s="29" t="s">
        <v>3320</v>
      </c>
      <c r="F3286" s="29" t="s">
        <v>3321</v>
      </c>
      <c r="G3286" s="29" t="s">
        <v>3200</v>
      </c>
      <c r="H3286" s="29" t="s">
        <v>3201</v>
      </c>
      <c r="I3286" s="29" t="s">
        <v>3226</v>
      </c>
      <c r="J3286" s="29" t="s">
        <v>3227</v>
      </c>
      <c r="K3286" s="29" t="s">
        <v>3228</v>
      </c>
      <c r="L3286" s="29" t="s">
        <v>3111</v>
      </c>
      <c r="M3286" s="29" t="s">
        <v>3229</v>
      </c>
      <c r="N3286" s="29" t="s">
        <v>3230</v>
      </c>
      <c r="O3286" s="29" t="s">
        <v>3231</v>
      </c>
      <c r="P3286" s="29" t="s">
        <v>3232</v>
      </c>
      <c r="Q3286" s="29" t="s">
        <v>3209</v>
      </c>
      <c r="R3286" s="29" t="s">
        <v>3210</v>
      </c>
      <c r="S3286" s="29" t="s">
        <v>3098</v>
      </c>
      <c r="T3286" s="29"/>
      <c r="U3286" s="30">
        <v>0</v>
      </c>
      <c r="V3286" s="30">
        <v>0</v>
      </c>
      <c r="W3286" s="30">
        <v>0</v>
      </c>
      <c r="X3286" s="30">
        <v>0</v>
      </c>
      <c r="Y3286" s="30">
        <v>0</v>
      </c>
      <c r="Z3286" s="30">
        <v>0</v>
      </c>
      <c r="AA3286" s="30">
        <v>0</v>
      </c>
      <c r="AB3286" s="30">
        <v>0</v>
      </c>
      <c r="AC3286" s="30">
        <v>0</v>
      </c>
      <c r="AD3286" s="30">
        <v>0</v>
      </c>
      <c r="AE3286" s="30">
        <v>0</v>
      </c>
      <c r="AF3286" s="30">
        <v>0</v>
      </c>
    </row>
    <row r="3287" spans="1:32" x14ac:dyDescent="0.45">
      <c r="A3287" s="29" t="s">
        <v>840</v>
      </c>
      <c r="B3287" s="29" t="s">
        <v>841</v>
      </c>
      <c r="C3287" s="29" t="s">
        <v>3299</v>
      </c>
      <c r="D3287" s="29" t="s">
        <v>3300</v>
      </c>
      <c r="E3287" s="29" t="s">
        <v>3503</v>
      </c>
      <c r="F3287" s="29" t="s">
        <v>3463</v>
      </c>
      <c r="G3287" s="29" t="s">
        <v>3200</v>
      </c>
      <c r="H3287" s="29" t="s">
        <v>3201</v>
      </c>
      <c r="I3287" s="29" t="s">
        <v>3226</v>
      </c>
      <c r="J3287" s="29" t="s">
        <v>3227</v>
      </c>
      <c r="K3287" s="29" t="s">
        <v>3228</v>
      </c>
      <c r="L3287" s="29" t="s">
        <v>3111</v>
      </c>
      <c r="M3287" s="29" t="s">
        <v>3229</v>
      </c>
      <c r="N3287" s="29" t="s">
        <v>3230</v>
      </c>
      <c r="O3287" s="29" t="s">
        <v>3231</v>
      </c>
      <c r="P3287" s="29" t="s">
        <v>3232</v>
      </c>
      <c r="Q3287" s="29" t="s">
        <v>3209</v>
      </c>
      <c r="R3287" s="29" t="s">
        <v>3210</v>
      </c>
      <c r="S3287" s="29" t="s">
        <v>3098</v>
      </c>
      <c r="T3287" s="29"/>
      <c r="U3287" s="30">
        <v>0</v>
      </c>
      <c r="V3287" s="30">
        <v>0</v>
      </c>
      <c r="W3287" s="30">
        <v>0</v>
      </c>
      <c r="X3287" s="30">
        <v>0</v>
      </c>
      <c r="Y3287" s="30">
        <v>0</v>
      </c>
      <c r="Z3287" s="30">
        <v>0</v>
      </c>
      <c r="AA3287" s="30">
        <v>0</v>
      </c>
      <c r="AB3287" s="30">
        <v>0</v>
      </c>
      <c r="AC3287" s="30">
        <v>0</v>
      </c>
      <c r="AD3287" s="30">
        <v>0</v>
      </c>
      <c r="AE3287" s="30">
        <v>0</v>
      </c>
      <c r="AF3287" s="30">
        <v>0</v>
      </c>
    </row>
    <row r="3288" spans="1:32" x14ac:dyDescent="0.45">
      <c r="A3288" s="29" t="s">
        <v>1238</v>
      </c>
      <c r="B3288" s="29" t="s">
        <v>3036</v>
      </c>
      <c r="C3288" s="29" t="s">
        <v>3196</v>
      </c>
      <c r="D3288" s="29" t="s">
        <v>3197</v>
      </c>
      <c r="E3288" s="29" t="s">
        <v>3537</v>
      </c>
      <c r="F3288" s="29" t="s">
        <v>3463</v>
      </c>
      <c r="G3288" s="29" t="s">
        <v>3200</v>
      </c>
      <c r="H3288" s="29" t="s">
        <v>3201</v>
      </c>
      <c r="I3288" s="29" t="s">
        <v>3226</v>
      </c>
      <c r="J3288" s="29" t="s">
        <v>3227</v>
      </c>
      <c r="K3288" s="29" t="s">
        <v>3228</v>
      </c>
      <c r="L3288" s="29" t="s">
        <v>3111</v>
      </c>
      <c r="M3288" s="29" t="s">
        <v>3409</v>
      </c>
      <c r="N3288" s="29" t="s">
        <v>3410</v>
      </c>
      <c r="O3288" s="29" t="s">
        <v>3411</v>
      </c>
      <c r="P3288" s="29" t="s">
        <v>3412</v>
      </c>
      <c r="Q3288" s="29" t="s">
        <v>3209</v>
      </c>
      <c r="R3288" s="29" t="s">
        <v>3210</v>
      </c>
      <c r="S3288" s="29" t="s">
        <v>3098</v>
      </c>
      <c r="T3288" s="29"/>
      <c r="U3288" s="30">
        <v>12000</v>
      </c>
      <c r="V3288" s="30">
        <v>12000</v>
      </c>
      <c r="W3288" s="30">
        <v>12000</v>
      </c>
      <c r="X3288" s="30">
        <v>12000</v>
      </c>
      <c r="Y3288" s="30">
        <v>12000</v>
      </c>
      <c r="Z3288" s="30">
        <v>12000</v>
      </c>
      <c r="AA3288" s="30">
        <v>12000</v>
      </c>
      <c r="AB3288" s="30">
        <v>12000</v>
      </c>
      <c r="AC3288" s="30">
        <v>12000</v>
      </c>
      <c r="AD3288" s="30">
        <v>12000</v>
      </c>
      <c r="AE3288" s="30">
        <v>12000</v>
      </c>
      <c r="AF3288" s="30">
        <v>12000</v>
      </c>
    </row>
    <row r="3289" spans="1:32" x14ac:dyDescent="0.45">
      <c r="A3289" s="29" t="s">
        <v>1238</v>
      </c>
      <c r="B3289" s="29" t="s">
        <v>3036</v>
      </c>
      <c r="C3289" s="29" t="s">
        <v>3299</v>
      </c>
      <c r="D3289" s="29" t="s">
        <v>3300</v>
      </c>
      <c r="E3289" s="29" t="s">
        <v>3320</v>
      </c>
      <c r="F3289" s="29" t="s">
        <v>3321</v>
      </c>
      <c r="G3289" s="29" t="s">
        <v>3200</v>
      </c>
      <c r="H3289" s="29" t="s">
        <v>3201</v>
      </c>
      <c r="I3289" s="29" t="s">
        <v>3202</v>
      </c>
      <c r="J3289" s="29" t="s">
        <v>3203</v>
      </c>
      <c r="K3289" s="29" t="s">
        <v>3204</v>
      </c>
      <c r="L3289" s="29" t="s">
        <v>3109</v>
      </c>
      <c r="M3289" s="29" t="s">
        <v>3205</v>
      </c>
      <c r="N3289" s="29" t="s">
        <v>3206</v>
      </c>
      <c r="O3289" s="29" t="s">
        <v>3214</v>
      </c>
      <c r="P3289" s="29" t="s">
        <v>3215</v>
      </c>
      <c r="Q3289" s="29" t="s">
        <v>3209</v>
      </c>
      <c r="R3289" s="29" t="s">
        <v>3210</v>
      </c>
      <c r="S3289" s="29" t="s">
        <v>3098</v>
      </c>
      <c r="T3289" s="29"/>
      <c r="U3289" s="30">
        <v>50</v>
      </c>
      <c r="V3289" s="30">
        <v>0</v>
      </c>
      <c r="W3289" s="30">
        <v>0</v>
      </c>
      <c r="X3289" s="30">
        <v>0</v>
      </c>
      <c r="Y3289" s="30">
        <v>0</v>
      </c>
      <c r="Z3289" s="30">
        <v>50</v>
      </c>
      <c r="AA3289" s="30">
        <v>0</v>
      </c>
      <c r="AB3289" s="30">
        <v>0</v>
      </c>
      <c r="AC3289" s="30">
        <v>100</v>
      </c>
      <c r="AD3289" s="30">
        <v>0</v>
      </c>
      <c r="AE3289" s="30">
        <v>0</v>
      </c>
      <c r="AF3289" s="30">
        <v>0</v>
      </c>
    </row>
    <row r="3290" spans="1:32" x14ac:dyDescent="0.45">
      <c r="A3290" s="29" t="s">
        <v>1238</v>
      </c>
      <c r="B3290" s="29" t="s">
        <v>3036</v>
      </c>
      <c r="C3290" s="29" t="s">
        <v>3299</v>
      </c>
      <c r="D3290" s="29" t="s">
        <v>3300</v>
      </c>
      <c r="E3290" s="29" t="s">
        <v>3320</v>
      </c>
      <c r="F3290" s="29" t="s">
        <v>3321</v>
      </c>
      <c r="G3290" s="29" t="s">
        <v>3200</v>
      </c>
      <c r="H3290" s="29" t="s">
        <v>3201</v>
      </c>
      <c r="I3290" s="29" t="s">
        <v>3202</v>
      </c>
      <c r="J3290" s="29" t="s">
        <v>3203</v>
      </c>
      <c r="K3290" s="29" t="s">
        <v>3204</v>
      </c>
      <c r="L3290" s="29" t="s">
        <v>3109</v>
      </c>
      <c r="M3290" s="29" t="s">
        <v>3378</v>
      </c>
      <c r="N3290" s="29" t="s">
        <v>3379</v>
      </c>
      <c r="O3290" s="29" t="s">
        <v>3380</v>
      </c>
      <c r="P3290" s="29" t="s">
        <v>3381</v>
      </c>
      <c r="Q3290" s="29" t="s">
        <v>3209</v>
      </c>
      <c r="R3290" s="29" t="s">
        <v>3210</v>
      </c>
      <c r="S3290" s="29" t="s">
        <v>3098</v>
      </c>
      <c r="T3290" s="29"/>
      <c r="U3290" s="30">
        <v>7070</v>
      </c>
      <c r="V3290" s="30">
        <v>7070</v>
      </c>
      <c r="W3290" s="30">
        <v>7070</v>
      </c>
      <c r="X3290" s="30">
        <v>7070</v>
      </c>
      <c r="Y3290" s="30">
        <v>7070</v>
      </c>
      <c r="Z3290" s="30">
        <v>7070</v>
      </c>
      <c r="AA3290" s="30">
        <v>7070</v>
      </c>
      <c r="AB3290" s="30">
        <v>7070</v>
      </c>
      <c r="AC3290" s="30">
        <v>7070</v>
      </c>
      <c r="AD3290" s="30">
        <v>7070</v>
      </c>
      <c r="AE3290" s="30">
        <v>0</v>
      </c>
      <c r="AF3290" s="30">
        <v>0</v>
      </c>
    </row>
    <row r="3291" spans="1:32" x14ac:dyDescent="0.45">
      <c r="A3291" s="29" t="s">
        <v>1238</v>
      </c>
      <c r="B3291" s="29" t="s">
        <v>3036</v>
      </c>
      <c r="C3291" s="29" t="s">
        <v>3299</v>
      </c>
      <c r="D3291" s="29" t="s">
        <v>3300</v>
      </c>
      <c r="E3291" s="29" t="s">
        <v>3320</v>
      </c>
      <c r="F3291" s="29" t="s">
        <v>3321</v>
      </c>
      <c r="G3291" s="29" t="s">
        <v>3200</v>
      </c>
      <c r="H3291" s="29" t="s">
        <v>3201</v>
      </c>
      <c r="I3291" s="29" t="s">
        <v>3202</v>
      </c>
      <c r="J3291" s="29" t="s">
        <v>3203</v>
      </c>
      <c r="K3291" s="29" t="s">
        <v>3780</v>
      </c>
      <c r="L3291" s="29" t="s">
        <v>3781</v>
      </c>
      <c r="M3291" s="29" t="s">
        <v>3782</v>
      </c>
      <c r="N3291" s="29" t="s">
        <v>3783</v>
      </c>
      <c r="O3291" s="29" t="s">
        <v>3792</v>
      </c>
      <c r="P3291" s="29" t="s">
        <v>3793</v>
      </c>
      <c r="Q3291" s="29" t="s">
        <v>3209</v>
      </c>
      <c r="R3291" s="29" t="s">
        <v>3210</v>
      </c>
      <c r="S3291" s="29" t="s">
        <v>3098</v>
      </c>
      <c r="T3291" s="29"/>
      <c r="U3291" s="30">
        <v>113100</v>
      </c>
      <c r="V3291" s="30">
        <v>113100</v>
      </c>
      <c r="W3291" s="30">
        <v>113100</v>
      </c>
      <c r="X3291" s="30">
        <v>113100</v>
      </c>
      <c r="Y3291" s="30">
        <v>113100</v>
      </c>
      <c r="Z3291" s="30">
        <v>113100</v>
      </c>
      <c r="AA3291" s="30">
        <v>113100</v>
      </c>
      <c r="AB3291" s="30">
        <v>113100</v>
      </c>
      <c r="AC3291" s="30">
        <v>113100</v>
      </c>
      <c r="AD3291" s="30">
        <v>113100</v>
      </c>
      <c r="AE3291" s="30">
        <v>113100</v>
      </c>
      <c r="AF3291" s="30">
        <v>113100</v>
      </c>
    </row>
    <row r="3292" spans="1:32" x14ac:dyDescent="0.45">
      <c r="A3292" s="29" t="s">
        <v>1238</v>
      </c>
      <c r="B3292" s="29" t="s">
        <v>3036</v>
      </c>
      <c r="C3292" s="29" t="s">
        <v>3299</v>
      </c>
      <c r="D3292" s="29" t="s">
        <v>3300</v>
      </c>
      <c r="E3292" s="29" t="s">
        <v>3320</v>
      </c>
      <c r="F3292" s="29" t="s">
        <v>3321</v>
      </c>
      <c r="G3292" s="29" t="s">
        <v>3200</v>
      </c>
      <c r="H3292" s="29" t="s">
        <v>3201</v>
      </c>
      <c r="I3292" s="29" t="s">
        <v>3226</v>
      </c>
      <c r="J3292" s="29" t="s">
        <v>3227</v>
      </c>
      <c r="K3292" s="29" t="s">
        <v>3228</v>
      </c>
      <c r="L3292" s="29" t="s">
        <v>3111</v>
      </c>
      <c r="M3292" s="29" t="s">
        <v>3229</v>
      </c>
      <c r="N3292" s="29" t="s">
        <v>3230</v>
      </c>
      <c r="O3292" s="29" t="s">
        <v>3231</v>
      </c>
      <c r="P3292" s="29" t="s">
        <v>3232</v>
      </c>
      <c r="Q3292" s="29" t="s">
        <v>3209</v>
      </c>
      <c r="R3292" s="29" t="s">
        <v>3210</v>
      </c>
      <c r="S3292" s="29" t="s">
        <v>3098</v>
      </c>
      <c r="T3292" s="29"/>
      <c r="U3292" s="30">
        <v>0</v>
      </c>
      <c r="V3292" s="30">
        <v>0</v>
      </c>
      <c r="W3292" s="30">
        <v>0</v>
      </c>
      <c r="X3292" s="30">
        <v>0</v>
      </c>
      <c r="Y3292" s="30">
        <v>0</v>
      </c>
      <c r="Z3292" s="30">
        <v>0</v>
      </c>
      <c r="AA3292" s="30">
        <v>420</v>
      </c>
      <c r="AB3292" s="30">
        <v>0</v>
      </c>
      <c r="AC3292" s="30">
        <v>0</v>
      </c>
      <c r="AD3292" s="30">
        <v>0</v>
      </c>
      <c r="AE3292" s="30">
        <v>0</v>
      </c>
      <c r="AF3292" s="30">
        <v>0</v>
      </c>
    </row>
    <row r="3293" spans="1:32" x14ac:dyDescent="0.45">
      <c r="A3293" s="29" t="s">
        <v>1238</v>
      </c>
      <c r="B3293" s="29" t="s">
        <v>3036</v>
      </c>
      <c r="C3293" s="29" t="s">
        <v>3299</v>
      </c>
      <c r="D3293" s="29" t="s">
        <v>3300</v>
      </c>
      <c r="E3293" s="29" t="s">
        <v>3320</v>
      </c>
      <c r="F3293" s="29" t="s">
        <v>3321</v>
      </c>
      <c r="G3293" s="29" t="s">
        <v>3200</v>
      </c>
      <c r="H3293" s="29" t="s">
        <v>3201</v>
      </c>
      <c r="I3293" s="29" t="s">
        <v>3226</v>
      </c>
      <c r="J3293" s="29" t="s">
        <v>3227</v>
      </c>
      <c r="K3293" s="29" t="s">
        <v>3228</v>
      </c>
      <c r="L3293" s="29" t="s">
        <v>3111</v>
      </c>
      <c r="M3293" s="29" t="s">
        <v>3295</v>
      </c>
      <c r="N3293" s="29" t="s">
        <v>3296</v>
      </c>
      <c r="O3293" s="29" t="s">
        <v>3608</v>
      </c>
      <c r="P3293" s="29" t="s">
        <v>3609</v>
      </c>
      <c r="Q3293" s="29" t="s">
        <v>3209</v>
      </c>
      <c r="R3293" s="29" t="s">
        <v>3210</v>
      </c>
      <c r="S3293" s="29" t="s">
        <v>3098</v>
      </c>
      <c r="T3293" s="29"/>
      <c r="U3293" s="30">
        <v>188</v>
      </c>
      <c r="V3293" s="30">
        <v>0</v>
      </c>
      <c r="W3293" s="30">
        <v>0</v>
      </c>
      <c r="X3293" s="30">
        <v>0</v>
      </c>
      <c r="Y3293" s="30">
        <v>0</v>
      </c>
      <c r="Z3293" s="30">
        <v>0</v>
      </c>
      <c r="AA3293" s="30">
        <v>0</v>
      </c>
      <c r="AB3293" s="30">
        <v>0</v>
      </c>
      <c r="AC3293" s="30">
        <v>0</v>
      </c>
      <c r="AD3293" s="30">
        <v>0</v>
      </c>
      <c r="AE3293" s="30">
        <v>0</v>
      </c>
      <c r="AF3293" s="30">
        <v>0</v>
      </c>
    </row>
    <row r="3294" spans="1:32" x14ac:dyDescent="0.45">
      <c r="A3294" s="29" t="s">
        <v>1238</v>
      </c>
      <c r="B3294" s="29" t="s">
        <v>3036</v>
      </c>
      <c r="C3294" s="29" t="s">
        <v>3299</v>
      </c>
      <c r="D3294" s="29" t="s">
        <v>3300</v>
      </c>
      <c r="E3294" s="29" t="s">
        <v>3320</v>
      </c>
      <c r="F3294" s="29" t="s">
        <v>3321</v>
      </c>
      <c r="G3294" s="29" t="s">
        <v>3200</v>
      </c>
      <c r="H3294" s="29" t="s">
        <v>3201</v>
      </c>
      <c r="I3294" s="29" t="s">
        <v>3226</v>
      </c>
      <c r="J3294" s="29" t="s">
        <v>3227</v>
      </c>
      <c r="K3294" s="29" t="s">
        <v>3228</v>
      </c>
      <c r="L3294" s="29" t="s">
        <v>3111</v>
      </c>
      <c r="M3294" s="29" t="s">
        <v>3295</v>
      </c>
      <c r="N3294" s="29" t="s">
        <v>3296</v>
      </c>
      <c r="O3294" s="29" t="s">
        <v>3297</v>
      </c>
      <c r="P3294" s="29" t="s">
        <v>3298</v>
      </c>
      <c r="Q3294" s="29" t="s">
        <v>3209</v>
      </c>
      <c r="R3294" s="29" t="s">
        <v>3210</v>
      </c>
      <c r="S3294" s="29" t="s">
        <v>3098</v>
      </c>
      <c r="T3294" s="29"/>
      <c r="U3294" s="30">
        <v>0</v>
      </c>
      <c r="V3294" s="30">
        <v>0</v>
      </c>
      <c r="W3294" s="30">
        <v>0</v>
      </c>
      <c r="X3294" s="30">
        <v>0</v>
      </c>
      <c r="Y3294" s="30">
        <v>0</v>
      </c>
      <c r="Z3294" s="30">
        <v>0</v>
      </c>
      <c r="AA3294" s="30">
        <v>0</v>
      </c>
      <c r="AB3294" s="30">
        <v>0</v>
      </c>
      <c r="AC3294" s="30">
        <v>0</v>
      </c>
      <c r="AD3294" s="30">
        <v>0</v>
      </c>
      <c r="AE3294" s="30">
        <v>0</v>
      </c>
      <c r="AF3294" s="30">
        <v>0</v>
      </c>
    </row>
    <row r="3295" spans="1:32" x14ac:dyDescent="0.45">
      <c r="A3295" s="29" t="s">
        <v>1238</v>
      </c>
      <c r="B3295" s="29" t="s">
        <v>3036</v>
      </c>
      <c r="C3295" s="29" t="s">
        <v>3299</v>
      </c>
      <c r="D3295" s="29" t="s">
        <v>3300</v>
      </c>
      <c r="E3295" s="29" t="s">
        <v>3320</v>
      </c>
      <c r="F3295" s="29" t="s">
        <v>3321</v>
      </c>
      <c r="G3295" s="29" t="s">
        <v>3233</v>
      </c>
      <c r="H3295" s="29" t="s">
        <v>3234</v>
      </c>
      <c r="I3295" s="29" t="s">
        <v>3235</v>
      </c>
      <c r="J3295" s="29" t="s">
        <v>3236</v>
      </c>
      <c r="K3295" s="29" t="s">
        <v>3237</v>
      </c>
      <c r="L3295" s="29" t="s">
        <v>3107</v>
      </c>
      <c r="M3295" s="29" t="s">
        <v>3456</v>
      </c>
      <c r="N3295" s="29" t="s">
        <v>3457</v>
      </c>
      <c r="O3295" s="29" t="s">
        <v>3504</v>
      </c>
      <c r="P3295" s="29" t="s">
        <v>3505</v>
      </c>
      <c r="Q3295" s="29" t="s">
        <v>3209</v>
      </c>
      <c r="R3295" s="29" t="s">
        <v>3210</v>
      </c>
      <c r="S3295" s="29" t="s">
        <v>3098</v>
      </c>
      <c r="T3295" s="29"/>
      <c r="U3295" s="30">
        <v>9600</v>
      </c>
      <c r="V3295" s="30">
        <v>9600</v>
      </c>
      <c r="W3295" s="30">
        <v>9600</v>
      </c>
      <c r="X3295" s="30">
        <v>9600</v>
      </c>
      <c r="Y3295" s="30">
        <v>9600</v>
      </c>
      <c r="Z3295" s="30">
        <v>9600</v>
      </c>
      <c r="AA3295" s="30">
        <v>9600</v>
      </c>
      <c r="AB3295" s="30">
        <v>9600</v>
      </c>
      <c r="AC3295" s="30">
        <v>9600</v>
      </c>
      <c r="AD3295" s="30">
        <v>9600</v>
      </c>
      <c r="AE3295" s="30">
        <v>9600</v>
      </c>
      <c r="AF3295" s="30">
        <v>9600</v>
      </c>
    </row>
    <row r="3296" spans="1:32" x14ac:dyDescent="0.45">
      <c r="A3296" s="29" t="s">
        <v>1238</v>
      </c>
      <c r="B3296" s="29" t="s">
        <v>3036</v>
      </c>
      <c r="C3296" s="29" t="s">
        <v>3299</v>
      </c>
      <c r="D3296" s="29" t="s">
        <v>3300</v>
      </c>
      <c r="E3296" s="29" t="s">
        <v>3320</v>
      </c>
      <c r="F3296" s="29" t="s">
        <v>3321</v>
      </c>
      <c r="G3296" s="29" t="s">
        <v>3233</v>
      </c>
      <c r="H3296" s="29" t="s">
        <v>3234</v>
      </c>
      <c r="I3296" s="29" t="s">
        <v>3235</v>
      </c>
      <c r="J3296" s="29" t="s">
        <v>3236</v>
      </c>
      <c r="K3296" s="29" t="s">
        <v>3237</v>
      </c>
      <c r="L3296" s="29" t="s">
        <v>3107</v>
      </c>
      <c r="M3296" s="29" t="s">
        <v>3238</v>
      </c>
      <c r="N3296" s="29" t="s">
        <v>3239</v>
      </c>
      <c r="O3296" s="29" t="s">
        <v>3422</v>
      </c>
      <c r="P3296" s="29" t="s">
        <v>3423</v>
      </c>
      <c r="Q3296" s="29" t="s">
        <v>3209</v>
      </c>
      <c r="R3296" s="29" t="s">
        <v>3210</v>
      </c>
      <c r="S3296" s="29" t="s">
        <v>3098</v>
      </c>
      <c r="T3296" s="29"/>
      <c r="U3296" s="30">
        <v>42000</v>
      </c>
      <c r="V3296" s="30">
        <v>42000</v>
      </c>
      <c r="W3296" s="30">
        <v>42000</v>
      </c>
      <c r="X3296" s="30">
        <v>42000</v>
      </c>
      <c r="Y3296" s="30">
        <v>42000</v>
      </c>
      <c r="Z3296" s="30">
        <v>42000</v>
      </c>
      <c r="AA3296" s="30">
        <v>42000</v>
      </c>
      <c r="AB3296" s="30">
        <v>42000</v>
      </c>
      <c r="AC3296" s="30">
        <v>42000</v>
      </c>
      <c r="AD3296" s="30">
        <v>42000</v>
      </c>
      <c r="AE3296" s="30">
        <v>42000</v>
      </c>
      <c r="AF3296" s="30">
        <v>42000</v>
      </c>
    </row>
    <row r="3297" spans="1:32" x14ac:dyDescent="0.45">
      <c r="A3297" s="29" t="s">
        <v>1238</v>
      </c>
      <c r="B3297" s="29" t="s">
        <v>3036</v>
      </c>
      <c r="C3297" s="29" t="s">
        <v>3299</v>
      </c>
      <c r="D3297" s="29" t="s">
        <v>3300</v>
      </c>
      <c r="E3297" s="29" t="s">
        <v>3320</v>
      </c>
      <c r="F3297" s="29" t="s">
        <v>3321</v>
      </c>
      <c r="G3297" s="29" t="s">
        <v>3233</v>
      </c>
      <c r="H3297" s="29" t="s">
        <v>3234</v>
      </c>
      <c r="I3297" s="29" t="s">
        <v>3242</v>
      </c>
      <c r="J3297" s="29" t="s">
        <v>3243</v>
      </c>
      <c r="K3297" s="29" t="s">
        <v>3244</v>
      </c>
      <c r="L3297" s="29" t="s">
        <v>3104</v>
      </c>
      <c r="M3297" s="29" t="s">
        <v>3245</v>
      </c>
      <c r="N3297" s="29" t="s">
        <v>3246</v>
      </c>
      <c r="O3297" s="29" t="s">
        <v>3250</v>
      </c>
      <c r="P3297" s="29" t="s">
        <v>3251</v>
      </c>
      <c r="Q3297" s="29" t="s">
        <v>3209</v>
      </c>
      <c r="R3297" s="29" t="s">
        <v>3210</v>
      </c>
      <c r="S3297" s="29" t="s">
        <v>3098</v>
      </c>
      <c r="T3297" s="29"/>
      <c r="U3297" s="30">
        <v>10000</v>
      </c>
      <c r="V3297" s="30">
        <v>10000</v>
      </c>
      <c r="W3297" s="30">
        <v>10000</v>
      </c>
      <c r="X3297" s="30">
        <v>10000</v>
      </c>
      <c r="Y3297" s="30">
        <v>10000</v>
      </c>
      <c r="Z3297" s="30">
        <v>10000</v>
      </c>
      <c r="AA3297" s="30">
        <v>10000</v>
      </c>
      <c r="AB3297" s="30">
        <v>10000</v>
      </c>
      <c r="AC3297" s="30">
        <v>10000</v>
      </c>
      <c r="AD3297" s="30">
        <v>10000</v>
      </c>
      <c r="AE3297" s="30">
        <v>10000</v>
      </c>
      <c r="AF3297" s="30">
        <v>10000</v>
      </c>
    </row>
    <row r="3298" spans="1:32" x14ac:dyDescent="0.45">
      <c r="A3298" s="29" t="s">
        <v>1238</v>
      </c>
      <c r="B3298" s="29" t="s">
        <v>3036</v>
      </c>
      <c r="C3298" s="29" t="s">
        <v>3299</v>
      </c>
      <c r="D3298" s="29" t="s">
        <v>3300</v>
      </c>
      <c r="E3298" s="29" t="s">
        <v>3320</v>
      </c>
      <c r="F3298" s="29" t="s">
        <v>3321</v>
      </c>
      <c r="G3298" s="29" t="s">
        <v>3233</v>
      </c>
      <c r="H3298" s="29" t="s">
        <v>3234</v>
      </c>
      <c r="I3298" s="29" t="s">
        <v>3242</v>
      </c>
      <c r="J3298" s="29" t="s">
        <v>3243</v>
      </c>
      <c r="K3298" s="29" t="s">
        <v>3258</v>
      </c>
      <c r="L3298" s="29" t="s">
        <v>3105</v>
      </c>
      <c r="M3298" s="29" t="s">
        <v>3259</v>
      </c>
      <c r="N3298" s="29" t="s">
        <v>3105</v>
      </c>
      <c r="O3298" s="29" t="s">
        <v>3260</v>
      </c>
      <c r="P3298" s="29" t="s">
        <v>3261</v>
      </c>
      <c r="Q3298" s="29" t="s">
        <v>3209</v>
      </c>
      <c r="R3298" s="29" t="s">
        <v>3210</v>
      </c>
      <c r="S3298" s="29" t="s">
        <v>3098</v>
      </c>
      <c r="T3298" s="29"/>
      <c r="U3298" s="30">
        <v>3000</v>
      </c>
      <c r="V3298" s="30">
        <v>3000</v>
      </c>
      <c r="W3298" s="30">
        <v>3000</v>
      </c>
      <c r="X3298" s="30">
        <v>3000</v>
      </c>
      <c r="Y3298" s="30">
        <v>3000</v>
      </c>
      <c r="Z3298" s="30">
        <v>3000</v>
      </c>
      <c r="AA3298" s="30">
        <v>3000</v>
      </c>
      <c r="AB3298" s="30">
        <v>3000</v>
      </c>
      <c r="AC3298" s="30">
        <v>3000</v>
      </c>
      <c r="AD3298" s="30">
        <v>3000</v>
      </c>
      <c r="AE3298" s="30">
        <v>3000</v>
      </c>
      <c r="AF3298" s="30">
        <v>3000</v>
      </c>
    </row>
    <row r="3299" spans="1:32" x14ac:dyDescent="0.45">
      <c r="A3299" s="29" t="s">
        <v>1238</v>
      </c>
      <c r="B3299" s="29" t="s">
        <v>3036</v>
      </c>
      <c r="C3299" s="29" t="s">
        <v>3299</v>
      </c>
      <c r="D3299" s="29" t="s">
        <v>3300</v>
      </c>
      <c r="E3299" s="29" t="s">
        <v>3320</v>
      </c>
      <c r="F3299" s="29" t="s">
        <v>3321</v>
      </c>
      <c r="G3299" s="29" t="s">
        <v>3233</v>
      </c>
      <c r="H3299" s="29" t="s">
        <v>3234</v>
      </c>
      <c r="I3299" s="29" t="s">
        <v>3262</v>
      </c>
      <c r="J3299" s="29" t="s">
        <v>3263</v>
      </c>
      <c r="K3299" s="29" t="s">
        <v>3264</v>
      </c>
      <c r="L3299" s="29" t="s">
        <v>3103</v>
      </c>
      <c r="M3299" s="29" t="s">
        <v>3265</v>
      </c>
      <c r="N3299" s="29" t="s">
        <v>3266</v>
      </c>
      <c r="O3299" s="29" t="s">
        <v>3267</v>
      </c>
      <c r="P3299" s="29" t="s">
        <v>3268</v>
      </c>
      <c r="Q3299" s="29" t="s">
        <v>3209</v>
      </c>
      <c r="R3299" s="29" t="s">
        <v>3210</v>
      </c>
      <c r="S3299" s="29" t="s">
        <v>3098</v>
      </c>
      <c r="T3299" s="29"/>
      <c r="U3299" s="30">
        <v>114000</v>
      </c>
      <c r="V3299" s="30">
        <v>114000</v>
      </c>
      <c r="W3299" s="30">
        <v>114000</v>
      </c>
      <c r="X3299" s="30">
        <v>114000</v>
      </c>
      <c r="Y3299" s="30">
        <v>114000</v>
      </c>
      <c r="Z3299" s="30">
        <v>114000</v>
      </c>
      <c r="AA3299" s="30">
        <v>114000</v>
      </c>
      <c r="AB3299" s="30">
        <v>114000</v>
      </c>
      <c r="AC3299" s="30">
        <v>114000</v>
      </c>
      <c r="AD3299" s="30">
        <v>114000</v>
      </c>
      <c r="AE3299" s="30">
        <v>114000</v>
      </c>
      <c r="AF3299" s="30">
        <v>114000</v>
      </c>
    </row>
    <row r="3300" spans="1:32" x14ac:dyDescent="0.45">
      <c r="A3300" s="29" t="s">
        <v>1238</v>
      </c>
      <c r="B3300" s="29" t="s">
        <v>3036</v>
      </c>
      <c r="C3300" s="29" t="s">
        <v>3299</v>
      </c>
      <c r="D3300" s="29" t="s">
        <v>3300</v>
      </c>
      <c r="E3300" s="29" t="s">
        <v>3320</v>
      </c>
      <c r="F3300" s="29" t="s">
        <v>3321</v>
      </c>
      <c r="G3300" s="29" t="s">
        <v>3233</v>
      </c>
      <c r="H3300" s="29" t="s">
        <v>3234</v>
      </c>
      <c r="I3300" s="29" t="s">
        <v>3262</v>
      </c>
      <c r="J3300" s="29" t="s">
        <v>3263</v>
      </c>
      <c r="K3300" s="29" t="s">
        <v>3264</v>
      </c>
      <c r="L3300" s="29" t="s">
        <v>3103</v>
      </c>
      <c r="M3300" s="29" t="s">
        <v>3265</v>
      </c>
      <c r="N3300" s="29" t="s">
        <v>3266</v>
      </c>
      <c r="O3300" s="29" t="s">
        <v>3269</v>
      </c>
      <c r="P3300" s="29" t="s">
        <v>3270</v>
      </c>
      <c r="Q3300" s="29" t="s">
        <v>3209</v>
      </c>
      <c r="R3300" s="29" t="s">
        <v>3210</v>
      </c>
      <c r="S3300" s="29" t="s">
        <v>3098</v>
      </c>
      <c r="T3300" s="29"/>
      <c r="U3300" s="30">
        <v>7596</v>
      </c>
      <c r="V3300" s="30">
        <v>11798</v>
      </c>
      <c r="W3300" s="30">
        <v>8629</v>
      </c>
      <c r="X3300" s="30">
        <v>8278</v>
      </c>
      <c r="Y3300" s="30">
        <v>9243</v>
      </c>
      <c r="Z3300" s="30">
        <v>9604</v>
      </c>
      <c r="AA3300" s="30">
        <v>9146</v>
      </c>
      <c r="AB3300" s="30">
        <v>6318</v>
      </c>
      <c r="AC3300" s="30">
        <v>6055</v>
      </c>
      <c r="AD3300" s="30">
        <v>4758</v>
      </c>
      <c r="AE3300" s="30">
        <v>5665</v>
      </c>
      <c r="AF3300" s="30">
        <v>6884</v>
      </c>
    </row>
    <row r="3301" spans="1:32" x14ac:dyDescent="0.45">
      <c r="A3301" s="29" t="s">
        <v>1238</v>
      </c>
      <c r="B3301" s="29" t="s">
        <v>3036</v>
      </c>
      <c r="C3301" s="29" t="s">
        <v>3299</v>
      </c>
      <c r="D3301" s="29" t="s">
        <v>3300</v>
      </c>
      <c r="E3301" s="29" t="s">
        <v>3320</v>
      </c>
      <c r="F3301" s="29" t="s">
        <v>3321</v>
      </c>
      <c r="G3301" s="29" t="s">
        <v>3233</v>
      </c>
      <c r="H3301" s="29" t="s">
        <v>3234</v>
      </c>
      <c r="I3301" s="29" t="s">
        <v>3262</v>
      </c>
      <c r="J3301" s="29" t="s">
        <v>3263</v>
      </c>
      <c r="K3301" s="29" t="s">
        <v>3264</v>
      </c>
      <c r="L3301" s="29" t="s">
        <v>3103</v>
      </c>
      <c r="M3301" s="29" t="s">
        <v>3265</v>
      </c>
      <c r="N3301" s="29" t="s">
        <v>3266</v>
      </c>
      <c r="O3301" s="29" t="s">
        <v>3271</v>
      </c>
      <c r="P3301" s="29" t="s">
        <v>3272</v>
      </c>
      <c r="Q3301" s="29" t="s">
        <v>3209</v>
      </c>
      <c r="R3301" s="29" t="s">
        <v>3210</v>
      </c>
      <c r="S3301" s="29" t="s">
        <v>3098</v>
      </c>
      <c r="T3301" s="29"/>
      <c r="U3301" s="30">
        <v>10881</v>
      </c>
      <c r="V3301" s="30">
        <v>3546</v>
      </c>
      <c r="W3301" s="30">
        <v>6570</v>
      </c>
      <c r="X3301" s="30">
        <v>8480</v>
      </c>
      <c r="Y3301" s="30">
        <v>3156</v>
      </c>
      <c r="Z3301" s="30">
        <v>3504</v>
      </c>
      <c r="AA3301" s="30">
        <v>2971</v>
      </c>
      <c r="AB3301" s="30">
        <v>1623</v>
      </c>
      <c r="AC3301" s="30">
        <v>3638</v>
      </c>
      <c r="AD3301" s="30">
        <v>2360</v>
      </c>
      <c r="AE3301" s="30">
        <v>3217</v>
      </c>
      <c r="AF3301" s="30">
        <v>6800</v>
      </c>
    </row>
    <row r="3302" spans="1:32" x14ac:dyDescent="0.45">
      <c r="A3302" s="29" t="s">
        <v>1238</v>
      </c>
      <c r="B3302" s="29" t="s">
        <v>3036</v>
      </c>
      <c r="C3302" s="29" t="s">
        <v>3299</v>
      </c>
      <c r="D3302" s="29" t="s">
        <v>3300</v>
      </c>
      <c r="E3302" s="29" t="s">
        <v>3320</v>
      </c>
      <c r="F3302" s="29" t="s">
        <v>3321</v>
      </c>
      <c r="G3302" s="29" t="s">
        <v>3233</v>
      </c>
      <c r="H3302" s="29" t="s">
        <v>3234</v>
      </c>
      <c r="I3302" s="29" t="s">
        <v>3262</v>
      </c>
      <c r="J3302" s="29" t="s">
        <v>3263</v>
      </c>
      <c r="K3302" s="29" t="s">
        <v>3264</v>
      </c>
      <c r="L3302" s="29" t="s">
        <v>3103</v>
      </c>
      <c r="M3302" s="29" t="s">
        <v>3265</v>
      </c>
      <c r="N3302" s="29" t="s">
        <v>3266</v>
      </c>
      <c r="O3302" s="29" t="s">
        <v>3273</v>
      </c>
      <c r="P3302" s="29" t="s">
        <v>3274</v>
      </c>
      <c r="Q3302" s="29" t="s">
        <v>3209</v>
      </c>
      <c r="R3302" s="29" t="s">
        <v>3210</v>
      </c>
      <c r="S3302" s="29" t="s">
        <v>3098</v>
      </c>
      <c r="T3302" s="29"/>
      <c r="U3302" s="30">
        <v>6630</v>
      </c>
      <c r="V3302" s="30">
        <v>5928</v>
      </c>
      <c r="W3302" s="30">
        <v>6747</v>
      </c>
      <c r="X3302" s="30">
        <v>5889</v>
      </c>
      <c r="Y3302" s="30">
        <v>8034</v>
      </c>
      <c r="Z3302" s="30">
        <v>6006</v>
      </c>
      <c r="AA3302" s="30">
        <v>5187</v>
      </c>
      <c r="AB3302" s="30">
        <v>4758</v>
      </c>
      <c r="AC3302" s="30">
        <v>5499</v>
      </c>
      <c r="AD3302" s="30">
        <v>4563</v>
      </c>
      <c r="AE3302" s="30">
        <v>6396</v>
      </c>
      <c r="AF3302" s="30">
        <v>5850</v>
      </c>
    </row>
    <row r="3303" spans="1:32" x14ac:dyDescent="0.45">
      <c r="A3303" s="29" t="s">
        <v>1238</v>
      </c>
      <c r="B3303" s="29" t="s">
        <v>3036</v>
      </c>
      <c r="C3303" s="29" t="s">
        <v>3299</v>
      </c>
      <c r="D3303" s="29" t="s">
        <v>3300</v>
      </c>
      <c r="E3303" s="29" t="s">
        <v>3320</v>
      </c>
      <c r="F3303" s="29" t="s">
        <v>3321</v>
      </c>
      <c r="G3303" s="29" t="s">
        <v>3233</v>
      </c>
      <c r="H3303" s="29" t="s">
        <v>3234</v>
      </c>
      <c r="I3303" s="29" t="s">
        <v>3262</v>
      </c>
      <c r="J3303" s="29" t="s">
        <v>3263</v>
      </c>
      <c r="K3303" s="29" t="s">
        <v>3264</v>
      </c>
      <c r="L3303" s="29" t="s">
        <v>3103</v>
      </c>
      <c r="M3303" s="29" t="s">
        <v>3265</v>
      </c>
      <c r="N3303" s="29" t="s">
        <v>3266</v>
      </c>
      <c r="O3303" s="29" t="s">
        <v>3372</v>
      </c>
      <c r="P3303" s="29" t="s">
        <v>3373</v>
      </c>
      <c r="Q3303" s="29" t="s">
        <v>3209</v>
      </c>
      <c r="R3303" s="29" t="s">
        <v>3210</v>
      </c>
      <c r="S3303" s="29" t="s">
        <v>3098</v>
      </c>
      <c r="T3303" s="29"/>
      <c r="U3303" s="30">
        <v>6966</v>
      </c>
      <c r="V3303" s="30">
        <v>20855</v>
      </c>
      <c r="W3303" s="30">
        <v>21873</v>
      </c>
      <c r="X3303" s="30">
        <v>12922</v>
      </c>
      <c r="Y3303" s="30">
        <v>18431</v>
      </c>
      <c r="Z3303" s="30">
        <v>19276</v>
      </c>
      <c r="AA3303" s="30">
        <v>13117</v>
      </c>
      <c r="AB3303" s="30">
        <v>6870</v>
      </c>
      <c r="AC3303" s="30">
        <v>7936</v>
      </c>
      <c r="AD3303" s="30">
        <v>10902</v>
      </c>
      <c r="AE3303" s="30">
        <v>5673</v>
      </c>
      <c r="AF3303" s="30">
        <v>4916</v>
      </c>
    </row>
    <row r="3304" spans="1:32" x14ac:dyDescent="0.45">
      <c r="A3304" s="29" t="s">
        <v>1238</v>
      </c>
      <c r="B3304" s="29" t="s">
        <v>3036</v>
      </c>
      <c r="C3304" s="29" t="s">
        <v>3299</v>
      </c>
      <c r="D3304" s="29" t="s">
        <v>3300</v>
      </c>
      <c r="E3304" s="29" t="s">
        <v>3320</v>
      </c>
      <c r="F3304" s="29" t="s">
        <v>3321</v>
      </c>
      <c r="G3304" s="29" t="s">
        <v>3233</v>
      </c>
      <c r="H3304" s="29" t="s">
        <v>3234</v>
      </c>
      <c r="I3304" s="29" t="s">
        <v>3262</v>
      </c>
      <c r="J3304" s="29" t="s">
        <v>3263</v>
      </c>
      <c r="K3304" s="29" t="s">
        <v>3264</v>
      </c>
      <c r="L3304" s="29" t="s">
        <v>3103</v>
      </c>
      <c r="M3304" s="29" t="s">
        <v>3322</v>
      </c>
      <c r="N3304" s="29" t="s">
        <v>3323</v>
      </c>
      <c r="O3304" s="29" t="s">
        <v>3324</v>
      </c>
      <c r="P3304" s="29" t="s">
        <v>3325</v>
      </c>
      <c r="Q3304" s="29" t="s">
        <v>3209</v>
      </c>
      <c r="R3304" s="29" t="s">
        <v>3210</v>
      </c>
      <c r="S3304" s="29" t="s">
        <v>3098</v>
      </c>
      <c r="T3304" s="29"/>
      <c r="U3304" s="30">
        <v>28000</v>
      </c>
      <c r="V3304" s="30">
        <v>28000</v>
      </c>
      <c r="W3304" s="30">
        <v>28000</v>
      </c>
      <c r="X3304" s="30">
        <v>28000</v>
      </c>
      <c r="Y3304" s="30">
        <v>28000</v>
      </c>
      <c r="Z3304" s="30">
        <v>28000</v>
      </c>
      <c r="AA3304" s="30">
        <v>28000</v>
      </c>
      <c r="AB3304" s="30">
        <v>28000</v>
      </c>
      <c r="AC3304" s="30">
        <v>28000</v>
      </c>
      <c r="AD3304" s="30">
        <v>28000</v>
      </c>
      <c r="AE3304" s="30">
        <v>28000</v>
      </c>
      <c r="AF3304" s="30">
        <v>28000</v>
      </c>
    </row>
    <row r="3305" spans="1:32" x14ac:dyDescent="0.45">
      <c r="A3305" s="29" t="s">
        <v>1238</v>
      </c>
      <c r="B3305" s="29" t="s">
        <v>3036</v>
      </c>
      <c r="C3305" s="29" t="s">
        <v>3299</v>
      </c>
      <c r="D3305" s="29" t="s">
        <v>3300</v>
      </c>
      <c r="E3305" s="29" t="s">
        <v>3320</v>
      </c>
      <c r="F3305" s="29" t="s">
        <v>3321</v>
      </c>
      <c r="G3305" s="29" t="s">
        <v>3233</v>
      </c>
      <c r="H3305" s="29" t="s">
        <v>3234</v>
      </c>
      <c r="I3305" s="29" t="s">
        <v>3262</v>
      </c>
      <c r="J3305" s="29" t="s">
        <v>3263</v>
      </c>
      <c r="K3305" s="29" t="s">
        <v>3264</v>
      </c>
      <c r="L3305" s="29" t="s">
        <v>3103</v>
      </c>
      <c r="M3305" s="29" t="s">
        <v>3322</v>
      </c>
      <c r="N3305" s="29" t="s">
        <v>3323</v>
      </c>
      <c r="O3305" s="29" t="s">
        <v>3374</v>
      </c>
      <c r="P3305" s="29" t="s">
        <v>3375</v>
      </c>
      <c r="Q3305" s="29" t="s">
        <v>3209</v>
      </c>
      <c r="R3305" s="29" t="s">
        <v>3210</v>
      </c>
      <c r="S3305" s="29" t="s">
        <v>3098</v>
      </c>
      <c r="T3305" s="29"/>
      <c r="U3305" s="30">
        <v>6000</v>
      </c>
      <c r="V3305" s="30">
        <v>6000</v>
      </c>
      <c r="W3305" s="30">
        <v>6000</v>
      </c>
      <c r="X3305" s="30">
        <v>6000</v>
      </c>
      <c r="Y3305" s="30">
        <v>6000</v>
      </c>
      <c r="Z3305" s="30">
        <v>6000</v>
      </c>
      <c r="AA3305" s="30">
        <v>6000</v>
      </c>
      <c r="AB3305" s="30">
        <v>6000</v>
      </c>
      <c r="AC3305" s="30">
        <v>6000</v>
      </c>
      <c r="AD3305" s="30">
        <v>6000</v>
      </c>
      <c r="AE3305" s="30">
        <v>6000</v>
      </c>
      <c r="AF3305" s="30">
        <v>6000</v>
      </c>
    </row>
    <row r="3306" spans="1:32" x14ac:dyDescent="0.45">
      <c r="A3306" s="29" t="s">
        <v>1238</v>
      </c>
      <c r="B3306" s="29" t="s">
        <v>3036</v>
      </c>
      <c r="C3306" s="29" t="s">
        <v>3299</v>
      </c>
      <c r="D3306" s="29" t="s">
        <v>3300</v>
      </c>
      <c r="E3306" s="29" t="s">
        <v>3320</v>
      </c>
      <c r="F3306" s="29" t="s">
        <v>3321</v>
      </c>
      <c r="G3306" s="29" t="s">
        <v>3233</v>
      </c>
      <c r="H3306" s="29" t="s">
        <v>3234</v>
      </c>
      <c r="I3306" s="29" t="s">
        <v>3275</v>
      </c>
      <c r="J3306" s="29" t="s">
        <v>3276</v>
      </c>
      <c r="K3306" s="29" t="s">
        <v>3277</v>
      </c>
      <c r="L3306" s="29" t="s">
        <v>3100</v>
      </c>
      <c r="M3306" s="29" t="s">
        <v>3278</v>
      </c>
      <c r="N3306" s="29" t="s">
        <v>3279</v>
      </c>
      <c r="O3306" s="29" t="s">
        <v>3446</v>
      </c>
      <c r="P3306" s="29" t="s">
        <v>3447</v>
      </c>
      <c r="Q3306" s="29" t="s">
        <v>3209</v>
      </c>
      <c r="R3306" s="29" t="s">
        <v>3210</v>
      </c>
      <c r="S3306" s="29" t="s">
        <v>3098</v>
      </c>
      <c r="T3306" s="29"/>
      <c r="U3306" s="30">
        <v>45000</v>
      </c>
      <c r="V3306" s="30">
        <v>45000</v>
      </c>
      <c r="W3306" s="30">
        <v>45000</v>
      </c>
      <c r="X3306" s="30">
        <v>45000</v>
      </c>
      <c r="Y3306" s="30">
        <v>45000</v>
      </c>
      <c r="Z3306" s="30">
        <v>45000</v>
      </c>
      <c r="AA3306" s="30">
        <v>45000</v>
      </c>
      <c r="AB3306" s="30">
        <v>45000</v>
      </c>
      <c r="AC3306" s="30">
        <v>45000</v>
      </c>
      <c r="AD3306" s="30">
        <v>45000</v>
      </c>
      <c r="AE3306" s="30">
        <v>45000</v>
      </c>
      <c r="AF3306" s="30">
        <v>45000</v>
      </c>
    </row>
    <row r="3307" spans="1:32" x14ac:dyDescent="0.45">
      <c r="A3307" s="29" t="s">
        <v>1238</v>
      </c>
      <c r="B3307" s="29" t="s">
        <v>3036</v>
      </c>
      <c r="C3307" s="29" t="s">
        <v>3299</v>
      </c>
      <c r="D3307" s="29" t="s">
        <v>3300</v>
      </c>
      <c r="E3307" s="29" t="s">
        <v>3320</v>
      </c>
      <c r="F3307" s="29" t="s">
        <v>3321</v>
      </c>
      <c r="G3307" s="29" t="s">
        <v>3233</v>
      </c>
      <c r="H3307" s="29" t="s">
        <v>3234</v>
      </c>
      <c r="I3307" s="29" t="s">
        <v>3275</v>
      </c>
      <c r="J3307" s="29" t="s">
        <v>3276</v>
      </c>
      <c r="K3307" s="29" t="s">
        <v>3277</v>
      </c>
      <c r="L3307" s="29" t="s">
        <v>3100</v>
      </c>
      <c r="M3307" s="29" t="s">
        <v>3278</v>
      </c>
      <c r="N3307" s="29" t="s">
        <v>3279</v>
      </c>
      <c r="O3307" s="29" t="s">
        <v>3280</v>
      </c>
      <c r="P3307" s="29" t="s">
        <v>3281</v>
      </c>
      <c r="Q3307" s="29" t="s">
        <v>3209</v>
      </c>
      <c r="R3307" s="29" t="s">
        <v>3210</v>
      </c>
      <c r="S3307" s="29" t="s">
        <v>3098</v>
      </c>
      <c r="T3307" s="29"/>
      <c r="U3307" s="30">
        <v>57000</v>
      </c>
      <c r="V3307" s="30">
        <v>57000</v>
      </c>
      <c r="W3307" s="30">
        <v>57000</v>
      </c>
      <c r="X3307" s="30">
        <v>57000</v>
      </c>
      <c r="Y3307" s="30">
        <v>57000</v>
      </c>
      <c r="Z3307" s="30">
        <v>57000</v>
      </c>
      <c r="AA3307" s="30">
        <v>57000</v>
      </c>
      <c r="AB3307" s="30">
        <v>57000</v>
      </c>
      <c r="AC3307" s="30">
        <v>57000</v>
      </c>
      <c r="AD3307" s="30">
        <v>57000</v>
      </c>
      <c r="AE3307" s="30">
        <v>57000</v>
      </c>
      <c r="AF3307" s="30">
        <v>57000</v>
      </c>
    </row>
    <row r="3308" spans="1:32" x14ac:dyDescent="0.45">
      <c r="A3308" s="29" t="s">
        <v>1238</v>
      </c>
      <c r="B3308" s="29" t="s">
        <v>3036</v>
      </c>
      <c r="C3308" s="29" t="s">
        <v>3299</v>
      </c>
      <c r="D3308" s="29" t="s">
        <v>3300</v>
      </c>
      <c r="E3308" s="29" t="s">
        <v>3320</v>
      </c>
      <c r="F3308" s="29" t="s">
        <v>3321</v>
      </c>
      <c r="G3308" s="29" t="s">
        <v>3233</v>
      </c>
      <c r="H3308" s="29" t="s">
        <v>3234</v>
      </c>
      <c r="I3308" s="29" t="s">
        <v>3275</v>
      </c>
      <c r="J3308" s="29" t="s">
        <v>3276</v>
      </c>
      <c r="K3308" s="29" t="s">
        <v>3277</v>
      </c>
      <c r="L3308" s="29" t="s">
        <v>3100</v>
      </c>
      <c r="M3308" s="29" t="s">
        <v>3312</v>
      </c>
      <c r="N3308" s="29" t="s">
        <v>3313</v>
      </c>
      <c r="O3308" s="29" t="s">
        <v>3314</v>
      </c>
      <c r="P3308" s="29" t="s">
        <v>3315</v>
      </c>
      <c r="Q3308" s="29" t="s">
        <v>3249</v>
      </c>
      <c r="R3308" s="29" t="s">
        <v>3210</v>
      </c>
      <c r="S3308" s="29" t="s">
        <v>3098</v>
      </c>
      <c r="T3308" s="29"/>
      <c r="U3308" s="30">
        <v>1497</v>
      </c>
      <c r="V3308" s="30">
        <v>1497</v>
      </c>
      <c r="W3308" s="30">
        <v>1497</v>
      </c>
      <c r="X3308" s="30">
        <v>1497</v>
      </c>
      <c r="Y3308" s="30">
        <v>1497</v>
      </c>
      <c r="Z3308" s="30">
        <v>1497</v>
      </c>
      <c r="AA3308" s="30">
        <v>1497</v>
      </c>
      <c r="AB3308" s="30">
        <v>1497</v>
      </c>
      <c r="AC3308" s="30">
        <v>1497</v>
      </c>
      <c r="AD3308" s="30">
        <v>1497</v>
      </c>
      <c r="AE3308" s="30">
        <v>1497</v>
      </c>
      <c r="AF3308" s="30">
        <v>1497</v>
      </c>
    </row>
    <row r="3309" spans="1:32" x14ac:dyDescent="0.45">
      <c r="A3309" s="29" t="s">
        <v>1238</v>
      </c>
      <c r="B3309" s="29" t="s">
        <v>3036</v>
      </c>
      <c r="C3309" s="29" t="s">
        <v>3299</v>
      </c>
      <c r="D3309" s="29" t="s">
        <v>3300</v>
      </c>
      <c r="E3309" s="29" t="s">
        <v>3320</v>
      </c>
      <c r="F3309" s="29" t="s">
        <v>3321</v>
      </c>
      <c r="G3309" s="29" t="s">
        <v>3233</v>
      </c>
      <c r="H3309" s="29" t="s">
        <v>3234</v>
      </c>
      <c r="I3309" s="29" t="s">
        <v>3275</v>
      </c>
      <c r="J3309" s="29" t="s">
        <v>3276</v>
      </c>
      <c r="K3309" s="29" t="s">
        <v>3277</v>
      </c>
      <c r="L3309" s="29" t="s">
        <v>3100</v>
      </c>
      <c r="M3309" s="29" t="s">
        <v>3312</v>
      </c>
      <c r="N3309" s="29" t="s">
        <v>3313</v>
      </c>
      <c r="O3309" s="29" t="s">
        <v>3314</v>
      </c>
      <c r="P3309" s="29" t="s">
        <v>3315</v>
      </c>
      <c r="Q3309" s="29" t="s">
        <v>3209</v>
      </c>
      <c r="R3309" s="29" t="s">
        <v>3210</v>
      </c>
      <c r="S3309" s="29" t="s">
        <v>3098</v>
      </c>
      <c r="T3309" s="29"/>
      <c r="U3309" s="30">
        <v>60000</v>
      </c>
      <c r="V3309" s="30">
        <v>60000</v>
      </c>
      <c r="W3309" s="30">
        <v>60000</v>
      </c>
      <c r="X3309" s="30">
        <v>60000</v>
      </c>
      <c r="Y3309" s="30">
        <v>60000</v>
      </c>
      <c r="Z3309" s="30">
        <v>60000</v>
      </c>
      <c r="AA3309" s="30">
        <v>60000</v>
      </c>
      <c r="AB3309" s="30">
        <v>60000</v>
      </c>
      <c r="AC3309" s="30">
        <v>60000</v>
      </c>
      <c r="AD3309" s="30">
        <v>60000</v>
      </c>
      <c r="AE3309" s="30">
        <v>60000</v>
      </c>
      <c r="AF3309" s="30">
        <v>60000</v>
      </c>
    </row>
    <row r="3310" spans="1:32" x14ac:dyDescent="0.45">
      <c r="A3310" s="29" t="s">
        <v>1238</v>
      </c>
      <c r="B3310" s="29" t="s">
        <v>3036</v>
      </c>
      <c r="C3310" s="29" t="s">
        <v>3299</v>
      </c>
      <c r="D3310" s="29" t="s">
        <v>3300</v>
      </c>
      <c r="E3310" s="29" t="s">
        <v>3320</v>
      </c>
      <c r="F3310" s="29" t="s">
        <v>3321</v>
      </c>
      <c r="G3310" s="29" t="s">
        <v>3233</v>
      </c>
      <c r="H3310" s="29" t="s">
        <v>3234</v>
      </c>
      <c r="I3310" s="29" t="s">
        <v>3275</v>
      </c>
      <c r="J3310" s="29" t="s">
        <v>3276</v>
      </c>
      <c r="K3310" s="29" t="s">
        <v>3282</v>
      </c>
      <c r="L3310" s="29" t="s">
        <v>3112</v>
      </c>
      <c r="M3310" s="29" t="s">
        <v>3283</v>
      </c>
      <c r="N3310" s="29" t="s">
        <v>3284</v>
      </c>
      <c r="O3310" s="29" t="s">
        <v>3285</v>
      </c>
      <c r="P3310" s="29" t="s">
        <v>3286</v>
      </c>
      <c r="Q3310" s="29" t="s">
        <v>3209</v>
      </c>
      <c r="R3310" s="29" t="s">
        <v>3210</v>
      </c>
      <c r="S3310" s="29" t="s">
        <v>3098</v>
      </c>
      <c r="T3310" s="29"/>
      <c r="U3310" s="30">
        <v>20000</v>
      </c>
      <c r="V3310" s="30">
        <v>20000</v>
      </c>
      <c r="W3310" s="30">
        <v>20000</v>
      </c>
      <c r="X3310" s="30">
        <v>20000</v>
      </c>
      <c r="Y3310" s="30">
        <v>20000</v>
      </c>
      <c r="Z3310" s="30">
        <v>20000</v>
      </c>
      <c r="AA3310" s="30">
        <v>20000</v>
      </c>
      <c r="AB3310" s="30">
        <v>20000</v>
      </c>
      <c r="AC3310" s="30">
        <v>20000</v>
      </c>
      <c r="AD3310" s="30">
        <v>20000</v>
      </c>
      <c r="AE3310" s="30">
        <v>20000</v>
      </c>
      <c r="AF3310" s="30">
        <v>20000</v>
      </c>
    </row>
    <row r="3311" spans="1:32" x14ac:dyDescent="0.45">
      <c r="A3311" s="29" t="s">
        <v>1238</v>
      </c>
      <c r="B3311" s="29" t="s">
        <v>3036</v>
      </c>
      <c r="C3311" s="29" t="s">
        <v>3299</v>
      </c>
      <c r="D3311" s="29" t="s">
        <v>3300</v>
      </c>
      <c r="E3311" s="29" t="s">
        <v>3320</v>
      </c>
      <c r="F3311" s="29" t="s">
        <v>3321</v>
      </c>
      <c r="G3311" s="29" t="s">
        <v>3233</v>
      </c>
      <c r="H3311" s="29" t="s">
        <v>3234</v>
      </c>
      <c r="I3311" s="29" t="s">
        <v>3275</v>
      </c>
      <c r="J3311" s="29" t="s">
        <v>3276</v>
      </c>
      <c r="K3311" s="29" t="s">
        <v>3287</v>
      </c>
      <c r="L3311" s="29" t="s">
        <v>3101</v>
      </c>
      <c r="M3311" s="29" t="s">
        <v>3316</v>
      </c>
      <c r="N3311" s="29" t="s">
        <v>3317</v>
      </c>
      <c r="O3311" s="29" t="s">
        <v>3454</v>
      </c>
      <c r="P3311" s="29" t="s">
        <v>3455</v>
      </c>
      <c r="Q3311" s="29" t="s">
        <v>3249</v>
      </c>
      <c r="R3311" s="29" t="s">
        <v>3210</v>
      </c>
      <c r="S3311" s="29" t="s">
        <v>3098</v>
      </c>
      <c r="T3311" s="29"/>
      <c r="U3311" s="30">
        <v>962</v>
      </c>
      <c r="V3311" s="30">
        <v>962</v>
      </c>
      <c r="W3311" s="30">
        <v>962</v>
      </c>
      <c r="X3311" s="30">
        <v>962</v>
      </c>
      <c r="Y3311" s="30">
        <v>962</v>
      </c>
      <c r="Z3311" s="30">
        <v>962</v>
      </c>
      <c r="AA3311" s="30">
        <v>962</v>
      </c>
      <c r="AB3311" s="30">
        <v>962</v>
      </c>
      <c r="AC3311" s="30">
        <v>962</v>
      </c>
      <c r="AD3311" s="30">
        <v>962</v>
      </c>
      <c r="AE3311" s="30">
        <v>962</v>
      </c>
      <c r="AF3311" s="30">
        <v>962</v>
      </c>
    </row>
    <row r="3312" spans="1:32" x14ac:dyDescent="0.45">
      <c r="A3312" s="29" t="s">
        <v>1238</v>
      </c>
      <c r="B3312" s="29" t="s">
        <v>3036</v>
      </c>
      <c r="C3312" s="29" t="s">
        <v>3299</v>
      </c>
      <c r="D3312" s="29" t="s">
        <v>3300</v>
      </c>
      <c r="E3312" s="29" t="s">
        <v>3320</v>
      </c>
      <c r="F3312" s="29" t="s">
        <v>3321</v>
      </c>
      <c r="G3312" s="29" t="s">
        <v>3233</v>
      </c>
      <c r="H3312" s="29" t="s">
        <v>3234</v>
      </c>
      <c r="I3312" s="29" t="s">
        <v>3275</v>
      </c>
      <c r="J3312" s="29" t="s">
        <v>3276</v>
      </c>
      <c r="K3312" s="29" t="s">
        <v>3287</v>
      </c>
      <c r="L3312" s="29" t="s">
        <v>3101</v>
      </c>
      <c r="M3312" s="29" t="s">
        <v>3288</v>
      </c>
      <c r="N3312" s="29" t="s">
        <v>3289</v>
      </c>
      <c r="O3312" s="29" t="s">
        <v>3290</v>
      </c>
      <c r="P3312" s="29" t="s">
        <v>3291</v>
      </c>
      <c r="Q3312" s="29" t="s">
        <v>3209</v>
      </c>
      <c r="R3312" s="29" t="s">
        <v>3210</v>
      </c>
      <c r="S3312" s="29" t="s">
        <v>3098</v>
      </c>
      <c r="T3312" s="29"/>
      <c r="U3312" s="30">
        <v>3000</v>
      </c>
      <c r="V3312" s="30">
        <v>3000</v>
      </c>
      <c r="W3312" s="30">
        <v>3000</v>
      </c>
      <c r="X3312" s="30">
        <v>3000</v>
      </c>
      <c r="Y3312" s="30">
        <v>3000</v>
      </c>
      <c r="Z3312" s="30">
        <v>3000</v>
      </c>
      <c r="AA3312" s="30">
        <v>3000</v>
      </c>
      <c r="AB3312" s="30">
        <v>3000</v>
      </c>
      <c r="AC3312" s="30">
        <v>3000</v>
      </c>
      <c r="AD3312" s="30">
        <v>3000</v>
      </c>
      <c r="AE3312" s="30">
        <v>3000</v>
      </c>
      <c r="AF3312" s="30">
        <v>3000</v>
      </c>
    </row>
    <row r="3313" spans="1:32" x14ac:dyDescent="0.45">
      <c r="A3313" s="29" t="s">
        <v>1238</v>
      </c>
      <c r="B3313" s="29" t="s">
        <v>3036</v>
      </c>
      <c r="C3313" s="29" t="s">
        <v>3299</v>
      </c>
      <c r="D3313" s="29" t="s">
        <v>3300</v>
      </c>
      <c r="E3313" s="29" t="s">
        <v>3468</v>
      </c>
      <c r="F3313" s="29" t="s">
        <v>3469</v>
      </c>
      <c r="G3313" s="29" t="s">
        <v>3200</v>
      </c>
      <c r="H3313" s="29" t="s">
        <v>3201</v>
      </c>
      <c r="I3313" s="29" t="s">
        <v>3226</v>
      </c>
      <c r="J3313" s="29" t="s">
        <v>3227</v>
      </c>
      <c r="K3313" s="29" t="s">
        <v>3228</v>
      </c>
      <c r="L3313" s="29" t="s">
        <v>3111</v>
      </c>
      <c r="M3313" s="29" t="s">
        <v>3295</v>
      </c>
      <c r="N3313" s="29" t="s">
        <v>3296</v>
      </c>
      <c r="O3313" s="29" t="s">
        <v>3297</v>
      </c>
      <c r="P3313" s="29" t="s">
        <v>3298</v>
      </c>
      <c r="Q3313" s="29" t="s">
        <v>3209</v>
      </c>
      <c r="R3313" s="29" t="s">
        <v>3210</v>
      </c>
      <c r="S3313" s="29" t="s">
        <v>3098</v>
      </c>
      <c r="T3313" s="29"/>
      <c r="U3313" s="30">
        <v>0</v>
      </c>
      <c r="V3313" s="30">
        <v>0</v>
      </c>
      <c r="W3313" s="30">
        <v>0</v>
      </c>
      <c r="X3313" s="30">
        <v>0</v>
      </c>
      <c r="Y3313" s="30">
        <v>0</v>
      </c>
      <c r="Z3313" s="30">
        <v>0</v>
      </c>
      <c r="AA3313" s="30">
        <v>0</v>
      </c>
      <c r="AB3313" s="30">
        <v>0</v>
      </c>
      <c r="AC3313" s="30">
        <v>0</v>
      </c>
      <c r="AD3313" s="30">
        <v>0</v>
      </c>
      <c r="AE3313" s="30">
        <v>0</v>
      </c>
      <c r="AF3313" s="30">
        <v>0</v>
      </c>
    </row>
    <row r="3314" spans="1:32" x14ac:dyDescent="0.45">
      <c r="A3314" s="29" t="s">
        <v>1238</v>
      </c>
      <c r="B3314" s="29" t="s">
        <v>3036</v>
      </c>
      <c r="C3314" s="29" t="s">
        <v>3299</v>
      </c>
      <c r="D3314" s="29" t="s">
        <v>3300</v>
      </c>
      <c r="E3314" s="29" t="s">
        <v>3468</v>
      </c>
      <c r="F3314" s="29" t="s">
        <v>3469</v>
      </c>
      <c r="G3314" s="29" t="s">
        <v>3233</v>
      </c>
      <c r="H3314" s="29" t="s">
        <v>3234</v>
      </c>
      <c r="I3314" s="29" t="s">
        <v>3235</v>
      </c>
      <c r="J3314" s="29" t="s">
        <v>3236</v>
      </c>
      <c r="K3314" s="29" t="s">
        <v>3237</v>
      </c>
      <c r="L3314" s="29" t="s">
        <v>3107</v>
      </c>
      <c r="M3314" s="29" t="s">
        <v>3456</v>
      </c>
      <c r="N3314" s="29" t="s">
        <v>3457</v>
      </c>
      <c r="O3314" s="29" t="s">
        <v>3504</v>
      </c>
      <c r="P3314" s="29" t="s">
        <v>3505</v>
      </c>
      <c r="Q3314" s="29" t="s">
        <v>3209</v>
      </c>
      <c r="R3314" s="29" t="s">
        <v>3210</v>
      </c>
      <c r="S3314" s="29" t="s">
        <v>3098</v>
      </c>
      <c r="T3314" s="29"/>
      <c r="U3314" s="30">
        <v>-2400</v>
      </c>
      <c r="V3314" s="30">
        <v>-2400</v>
      </c>
      <c r="W3314" s="30">
        <v>-2400</v>
      </c>
      <c r="X3314" s="30">
        <v>-2400</v>
      </c>
      <c r="Y3314" s="30">
        <v>-2400</v>
      </c>
      <c r="Z3314" s="30">
        <v>-2400</v>
      </c>
      <c r="AA3314" s="30">
        <v>-2400</v>
      </c>
      <c r="AB3314" s="30">
        <v>-2400</v>
      </c>
      <c r="AC3314" s="30">
        <v>-2400</v>
      </c>
      <c r="AD3314" s="30">
        <v>-2400</v>
      </c>
      <c r="AE3314" s="30">
        <v>-2400</v>
      </c>
      <c r="AF3314" s="30">
        <v>-2400</v>
      </c>
    </row>
    <row r="3315" spans="1:32" x14ac:dyDescent="0.45">
      <c r="A3315" s="29" t="s">
        <v>1238</v>
      </c>
      <c r="B3315" s="29" t="s">
        <v>3036</v>
      </c>
      <c r="C3315" s="29" t="s">
        <v>3299</v>
      </c>
      <c r="D3315" s="29" t="s">
        <v>3300</v>
      </c>
      <c r="E3315" s="29" t="s">
        <v>3503</v>
      </c>
      <c r="F3315" s="29" t="s">
        <v>3463</v>
      </c>
      <c r="G3315" s="29" t="s">
        <v>3200</v>
      </c>
      <c r="H3315" s="29" t="s">
        <v>3201</v>
      </c>
      <c r="I3315" s="29" t="s">
        <v>3226</v>
      </c>
      <c r="J3315" s="29" t="s">
        <v>3227</v>
      </c>
      <c r="K3315" s="29" t="s">
        <v>3228</v>
      </c>
      <c r="L3315" s="29" t="s">
        <v>3111</v>
      </c>
      <c r="M3315" s="29" t="s">
        <v>3295</v>
      </c>
      <c r="N3315" s="29" t="s">
        <v>3296</v>
      </c>
      <c r="O3315" s="29" t="s">
        <v>3297</v>
      </c>
      <c r="P3315" s="29" t="s">
        <v>3298</v>
      </c>
      <c r="Q3315" s="29" t="s">
        <v>3209</v>
      </c>
      <c r="R3315" s="29" t="s">
        <v>3210</v>
      </c>
      <c r="S3315" s="29" t="s">
        <v>3098</v>
      </c>
      <c r="T3315" s="29"/>
      <c r="U3315" s="30">
        <v>0</v>
      </c>
      <c r="V3315" s="30">
        <v>0</v>
      </c>
      <c r="W3315" s="30">
        <v>0</v>
      </c>
      <c r="X3315" s="30">
        <v>0</v>
      </c>
      <c r="Y3315" s="30">
        <v>0</v>
      </c>
      <c r="Z3315" s="30">
        <v>0</v>
      </c>
      <c r="AA3315" s="30">
        <v>0</v>
      </c>
      <c r="AB3315" s="30">
        <v>0</v>
      </c>
      <c r="AC3315" s="30">
        <v>0</v>
      </c>
      <c r="AD3315" s="30">
        <v>0</v>
      </c>
      <c r="AE3315" s="30">
        <v>0</v>
      </c>
      <c r="AF3315" s="30">
        <v>0</v>
      </c>
    </row>
    <row r="3316" spans="1:32" x14ac:dyDescent="0.45">
      <c r="A3316" s="29" t="s">
        <v>1238</v>
      </c>
      <c r="B3316" s="29" t="s">
        <v>3036</v>
      </c>
      <c r="C3316" s="29" t="s">
        <v>3299</v>
      </c>
      <c r="D3316" s="29" t="s">
        <v>3300</v>
      </c>
      <c r="E3316" s="29" t="s">
        <v>3503</v>
      </c>
      <c r="F3316" s="29" t="s">
        <v>3463</v>
      </c>
      <c r="G3316" s="29" t="s">
        <v>3233</v>
      </c>
      <c r="H3316" s="29" t="s">
        <v>3234</v>
      </c>
      <c r="I3316" s="29" t="s">
        <v>3235</v>
      </c>
      <c r="J3316" s="29" t="s">
        <v>3236</v>
      </c>
      <c r="K3316" s="29" t="s">
        <v>3237</v>
      </c>
      <c r="L3316" s="29" t="s">
        <v>3107</v>
      </c>
      <c r="M3316" s="29" t="s">
        <v>3456</v>
      </c>
      <c r="N3316" s="29" t="s">
        <v>3457</v>
      </c>
      <c r="O3316" s="29" t="s">
        <v>3504</v>
      </c>
      <c r="P3316" s="29" t="s">
        <v>3505</v>
      </c>
      <c r="Q3316" s="29" t="s">
        <v>3209</v>
      </c>
      <c r="R3316" s="29" t="s">
        <v>3210</v>
      </c>
      <c r="S3316" s="29" t="s">
        <v>3098</v>
      </c>
      <c r="T3316" s="29"/>
      <c r="U3316" s="30">
        <v>-2400</v>
      </c>
      <c r="V3316" s="30">
        <v>-2400</v>
      </c>
      <c r="W3316" s="30">
        <v>-2400</v>
      </c>
      <c r="X3316" s="30">
        <v>-2400</v>
      </c>
      <c r="Y3316" s="30">
        <v>-2400</v>
      </c>
      <c r="Z3316" s="30">
        <v>-2400</v>
      </c>
      <c r="AA3316" s="30">
        <v>-2400</v>
      </c>
      <c r="AB3316" s="30">
        <v>-2400</v>
      </c>
      <c r="AC3316" s="30">
        <v>-2400</v>
      </c>
      <c r="AD3316" s="30">
        <v>-2400</v>
      </c>
      <c r="AE3316" s="30">
        <v>-2400</v>
      </c>
      <c r="AF3316" s="30">
        <v>-2400</v>
      </c>
    </row>
    <row r="3317" spans="1:32" x14ac:dyDescent="0.45">
      <c r="A3317" s="29" t="s">
        <v>96</v>
      </c>
      <c r="B3317" s="29" t="s">
        <v>97</v>
      </c>
      <c r="C3317" s="29" t="s">
        <v>3394</v>
      </c>
      <c r="D3317" s="29" t="s">
        <v>3395</v>
      </c>
      <c r="E3317" s="29" t="s">
        <v>3396</v>
      </c>
      <c r="F3317" s="29" t="s">
        <v>3397</v>
      </c>
      <c r="G3317" s="29" t="s">
        <v>3200</v>
      </c>
      <c r="H3317" s="29" t="s">
        <v>3201</v>
      </c>
      <c r="I3317" s="29" t="s">
        <v>3202</v>
      </c>
      <c r="J3317" s="29" t="s">
        <v>3203</v>
      </c>
      <c r="K3317" s="29" t="s">
        <v>3520</v>
      </c>
      <c r="L3317" s="29" t="s">
        <v>3108</v>
      </c>
      <c r="M3317" s="29" t="s">
        <v>3588</v>
      </c>
      <c r="N3317" s="29" t="s">
        <v>3589</v>
      </c>
      <c r="O3317" s="29" t="s">
        <v>3670</v>
      </c>
      <c r="P3317" s="29" t="s">
        <v>3671</v>
      </c>
      <c r="Q3317" s="29" t="s">
        <v>3209</v>
      </c>
      <c r="R3317" s="29" t="s">
        <v>3210</v>
      </c>
      <c r="S3317" s="29" t="s">
        <v>3098</v>
      </c>
      <c r="T3317" s="29"/>
      <c r="U3317" s="30">
        <v>7500</v>
      </c>
      <c r="V3317" s="30">
        <v>7500</v>
      </c>
      <c r="W3317" s="30">
        <v>7500</v>
      </c>
      <c r="X3317" s="30">
        <v>7500</v>
      </c>
      <c r="Y3317" s="30">
        <v>7500</v>
      </c>
      <c r="Z3317" s="30">
        <v>7500</v>
      </c>
      <c r="AA3317" s="30">
        <v>7500</v>
      </c>
      <c r="AB3317" s="30">
        <v>7500</v>
      </c>
      <c r="AC3317" s="30">
        <v>7500</v>
      </c>
      <c r="AD3317" s="30">
        <v>7500</v>
      </c>
      <c r="AE3317" s="30">
        <v>7500</v>
      </c>
      <c r="AF3317" s="30">
        <v>7500</v>
      </c>
    </row>
    <row r="3318" spans="1:32" x14ac:dyDescent="0.45">
      <c r="A3318" s="29" t="s">
        <v>96</v>
      </c>
      <c r="B3318" s="29" t="s">
        <v>97</v>
      </c>
      <c r="C3318" s="29" t="s">
        <v>3299</v>
      </c>
      <c r="D3318" s="29" t="s">
        <v>3300</v>
      </c>
      <c r="E3318" s="29" t="s">
        <v>3538</v>
      </c>
      <c r="F3318" s="29" t="s">
        <v>3539</v>
      </c>
      <c r="G3318" s="29" t="s">
        <v>3200</v>
      </c>
      <c r="H3318" s="29" t="s">
        <v>3201</v>
      </c>
      <c r="I3318" s="29" t="s">
        <v>3202</v>
      </c>
      <c r="J3318" s="29" t="s">
        <v>3203</v>
      </c>
      <c r="K3318" s="29" t="s">
        <v>3204</v>
      </c>
      <c r="L3318" s="29" t="s">
        <v>3109</v>
      </c>
      <c r="M3318" s="29" t="s">
        <v>3378</v>
      </c>
      <c r="N3318" s="29" t="s">
        <v>3379</v>
      </c>
      <c r="O3318" s="29" t="s">
        <v>3380</v>
      </c>
      <c r="P3318" s="29" t="s">
        <v>3381</v>
      </c>
      <c r="Q3318" s="29" t="s">
        <v>3209</v>
      </c>
      <c r="R3318" s="29" t="s">
        <v>3210</v>
      </c>
      <c r="S3318" s="29" t="s">
        <v>3098</v>
      </c>
      <c r="T3318" s="29"/>
      <c r="U3318" s="30">
        <v>6880</v>
      </c>
      <c r="V3318" s="30">
        <v>6880</v>
      </c>
      <c r="W3318" s="30">
        <v>6880</v>
      </c>
      <c r="X3318" s="30">
        <v>6880</v>
      </c>
      <c r="Y3318" s="30">
        <v>6880</v>
      </c>
      <c r="Z3318" s="30">
        <v>6880</v>
      </c>
      <c r="AA3318" s="30">
        <v>6880</v>
      </c>
      <c r="AB3318" s="30">
        <v>6880</v>
      </c>
      <c r="AC3318" s="30">
        <v>6880</v>
      </c>
      <c r="AD3318" s="30">
        <v>6880</v>
      </c>
      <c r="AE3318" s="30">
        <v>0</v>
      </c>
      <c r="AF3318" s="30">
        <v>0</v>
      </c>
    </row>
    <row r="3319" spans="1:32" x14ac:dyDescent="0.45">
      <c r="A3319" s="29" t="s">
        <v>96</v>
      </c>
      <c r="B3319" s="29" t="s">
        <v>97</v>
      </c>
      <c r="C3319" s="29" t="s">
        <v>3211</v>
      </c>
      <c r="D3319" s="29" t="s">
        <v>3212</v>
      </c>
      <c r="E3319" s="29" t="s">
        <v>3213</v>
      </c>
      <c r="F3319" s="29" t="s">
        <v>982</v>
      </c>
      <c r="G3319" s="29" t="s">
        <v>3200</v>
      </c>
      <c r="H3319" s="29" t="s">
        <v>3201</v>
      </c>
      <c r="I3319" s="29" t="s">
        <v>3202</v>
      </c>
      <c r="J3319" s="29" t="s">
        <v>3203</v>
      </c>
      <c r="K3319" s="29" t="s">
        <v>3204</v>
      </c>
      <c r="L3319" s="29" t="s">
        <v>3109</v>
      </c>
      <c r="M3319" s="29" t="s">
        <v>3205</v>
      </c>
      <c r="N3319" s="29" t="s">
        <v>3206</v>
      </c>
      <c r="O3319" s="29" t="s">
        <v>3214</v>
      </c>
      <c r="P3319" s="29" t="s">
        <v>3215</v>
      </c>
      <c r="Q3319" s="29" t="s">
        <v>3209</v>
      </c>
      <c r="R3319" s="29" t="s">
        <v>3210</v>
      </c>
      <c r="S3319" s="29" t="s">
        <v>3098</v>
      </c>
      <c r="T3319" s="29"/>
      <c r="U3319" s="30">
        <v>0</v>
      </c>
      <c r="V3319" s="30">
        <v>0</v>
      </c>
      <c r="W3319" s="30">
        <v>100</v>
      </c>
      <c r="X3319" s="30">
        <v>50</v>
      </c>
      <c r="Y3319" s="30">
        <v>0</v>
      </c>
      <c r="Z3319" s="30">
        <v>0</v>
      </c>
      <c r="AA3319" s="30">
        <v>0</v>
      </c>
      <c r="AB3319" s="30">
        <v>0</v>
      </c>
      <c r="AC3319" s="30">
        <v>0</v>
      </c>
      <c r="AD3319" s="30">
        <v>0</v>
      </c>
      <c r="AE3319" s="30">
        <v>100</v>
      </c>
      <c r="AF3319" s="30">
        <v>0</v>
      </c>
    </row>
    <row r="3320" spans="1:32" x14ac:dyDescent="0.45">
      <c r="A3320" s="29" t="s">
        <v>96</v>
      </c>
      <c r="B3320" s="29" t="s">
        <v>97</v>
      </c>
      <c r="C3320" s="29" t="s">
        <v>3211</v>
      </c>
      <c r="D3320" s="29" t="s">
        <v>3212</v>
      </c>
      <c r="E3320" s="29" t="s">
        <v>3213</v>
      </c>
      <c r="F3320" s="29" t="s">
        <v>982</v>
      </c>
      <c r="G3320" s="29" t="s">
        <v>3200</v>
      </c>
      <c r="H3320" s="29" t="s">
        <v>3201</v>
      </c>
      <c r="I3320" s="29" t="s">
        <v>3202</v>
      </c>
      <c r="J3320" s="29" t="s">
        <v>3203</v>
      </c>
      <c r="K3320" s="29" t="s">
        <v>3780</v>
      </c>
      <c r="L3320" s="29" t="s">
        <v>3781</v>
      </c>
      <c r="M3320" s="29" t="s">
        <v>3782</v>
      </c>
      <c r="N3320" s="29" t="s">
        <v>3783</v>
      </c>
      <c r="O3320" s="29" t="s">
        <v>3792</v>
      </c>
      <c r="P3320" s="29" t="s">
        <v>3793</v>
      </c>
      <c r="Q3320" s="29" t="s">
        <v>3209</v>
      </c>
      <c r="R3320" s="29" t="s">
        <v>3210</v>
      </c>
      <c r="S3320" s="29" t="s">
        <v>3098</v>
      </c>
      <c r="T3320" s="29"/>
      <c r="U3320" s="30">
        <v>75400</v>
      </c>
      <c r="V3320" s="30">
        <v>75400</v>
      </c>
      <c r="W3320" s="30">
        <v>75400</v>
      </c>
      <c r="X3320" s="30">
        <v>75400</v>
      </c>
      <c r="Y3320" s="30">
        <v>75400</v>
      </c>
      <c r="Z3320" s="30">
        <v>75400</v>
      </c>
      <c r="AA3320" s="30">
        <v>75400</v>
      </c>
      <c r="AB3320" s="30">
        <v>75400</v>
      </c>
      <c r="AC3320" s="30">
        <v>75400</v>
      </c>
      <c r="AD3320" s="30">
        <v>75400</v>
      </c>
      <c r="AE3320" s="30">
        <v>75400</v>
      </c>
      <c r="AF3320" s="30">
        <v>75400</v>
      </c>
    </row>
    <row r="3321" spans="1:32" x14ac:dyDescent="0.45">
      <c r="A3321" s="29" t="s">
        <v>96</v>
      </c>
      <c r="B3321" s="29" t="s">
        <v>97</v>
      </c>
      <c r="C3321" s="29" t="s">
        <v>3211</v>
      </c>
      <c r="D3321" s="29" t="s">
        <v>3212</v>
      </c>
      <c r="E3321" s="29" t="s">
        <v>3213</v>
      </c>
      <c r="F3321" s="29" t="s">
        <v>982</v>
      </c>
      <c r="G3321" s="29" t="s">
        <v>3200</v>
      </c>
      <c r="H3321" s="29" t="s">
        <v>3201</v>
      </c>
      <c r="I3321" s="29" t="s">
        <v>3226</v>
      </c>
      <c r="J3321" s="29" t="s">
        <v>3227</v>
      </c>
      <c r="K3321" s="29" t="s">
        <v>3228</v>
      </c>
      <c r="L3321" s="29" t="s">
        <v>3111</v>
      </c>
      <c r="M3321" s="29" t="s">
        <v>3604</v>
      </c>
      <c r="N3321" s="29" t="s">
        <v>3605</v>
      </c>
      <c r="O3321" s="29" t="s">
        <v>3606</v>
      </c>
      <c r="P3321" s="29" t="s">
        <v>3607</v>
      </c>
      <c r="Q3321" s="29" t="s">
        <v>3209</v>
      </c>
      <c r="R3321" s="29" t="s">
        <v>3210</v>
      </c>
      <c r="S3321" s="29" t="s">
        <v>3098</v>
      </c>
      <c r="T3321" s="29"/>
      <c r="U3321" s="30">
        <v>14281</v>
      </c>
      <c r="V3321" s="30">
        <v>14109</v>
      </c>
      <c r="W3321" s="30">
        <v>13343</v>
      </c>
      <c r="X3321" s="30">
        <v>10516</v>
      </c>
      <c r="Y3321" s="30">
        <v>14951</v>
      </c>
      <c r="Z3321" s="30">
        <v>12108</v>
      </c>
      <c r="AA3321" s="30">
        <v>15367</v>
      </c>
      <c r="AB3321" s="30">
        <v>13232</v>
      </c>
      <c r="AC3321" s="30">
        <v>12311</v>
      </c>
      <c r="AD3321" s="30">
        <v>12392</v>
      </c>
      <c r="AE3321" s="30">
        <v>10858</v>
      </c>
      <c r="AF3321" s="30">
        <v>13048</v>
      </c>
    </row>
    <row r="3322" spans="1:32" x14ac:dyDescent="0.45">
      <c r="A3322" s="29" t="s">
        <v>96</v>
      </c>
      <c r="B3322" s="29" t="s">
        <v>97</v>
      </c>
      <c r="C3322" s="29" t="s">
        <v>3211</v>
      </c>
      <c r="D3322" s="29" t="s">
        <v>3212</v>
      </c>
      <c r="E3322" s="29" t="s">
        <v>3213</v>
      </c>
      <c r="F3322" s="29" t="s">
        <v>982</v>
      </c>
      <c r="G3322" s="29" t="s">
        <v>3200</v>
      </c>
      <c r="H3322" s="29" t="s">
        <v>3201</v>
      </c>
      <c r="I3322" s="29" t="s">
        <v>3226</v>
      </c>
      <c r="J3322" s="29" t="s">
        <v>3227</v>
      </c>
      <c r="K3322" s="29" t="s">
        <v>3228</v>
      </c>
      <c r="L3322" s="29" t="s">
        <v>3111</v>
      </c>
      <c r="M3322" s="29" t="s">
        <v>3229</v>
      </c>
      <c r="N3322" s="29" t="s">
        <v>3230</v>
      </c>
      <c r="O3322" s="29" t="s">
        <v>3231</v>
      </c>
      <c r="P3322" s="29" t="s">
        <v>3232</v>
      </c>
      <c r="Q3322" s="29" t="s">
        <v>3209</v>
      </c>
      <c r="R3322" s="29" t="s">
        <v>3210</v>
      </c>
      <c r="S3322" s="29" t="s">
        <v>3098</v>
      </c>
      <c r="T3322" s="29"/>
      <c r="U3322" s="30">
        <v>0</v>
      </c>
      <c r="V3322" s="30">
        <v>0</v>
      </c>
      <c r="W3322" s="30">
        <v>1053</v>
      </c>
      <c r="X3322" s="30">
        <v>769</v>
      </c>
      <c r="Y3322" s="30">
        <v>507</v>
      </c>
      <c r="Z3322" s="30">
        <v>468</v>
      </c>
      <c r="AA3322" s="30">
        <v>563</v>
      </c>
      <c r="AB3322" s="30">
        <v>0</v>
      </c>
      <c r="AC3322" s="30">
        <v>0</v>
      </c>
      <c r="AD3322" s="30">
        <v>0</v>
      </c>
      <c r="AE3322" s="30">
        <v>0</v>
      </c>
      <c r="AF3322" s="30">
        <v>0</v>
      </c>
    </row>
    <row r="3323" spans="1:32" x14ac:dyDescent="0.45">
      <c r="A3323" s="29" t="s">
        <v>96</v>
      </c>
      <c r="B3323" s="29" t="s">
        <v>97</v>
      </c>
      <c r="C3323" s="29" t="s">
        <v>3211</v>
      </c>
      <c r="D3323" s="29" t="s">
        <v>3212</v>
      </c>
      <c r="E3323" s="29" t="s">
        <v>3213</v>
      </c>
      <c r="F3323" s="29" t="s">
        <v>982</v>
      </c>
      <c r="G3323" s="29" t="s">
        <v>3200</v>
      </c>
      <c r="H3323" s="29" t="s">
        <v>3201</v>
      </c>
      <c r="I3323" s="29" t="s">
        <v>3226</v>
      </c>
      <c r="J3323" s="29" t="s">
        <v>3227</v>
      </c>
      <c r="K3323" s="29" t="s">
        <v>3228</v>
      </c>
      <c r="L3323" s="29" t="s">
        <v>3111</v>
      </c>
      <c r="M3323" s="29" t="s">
        <v>3295</v>
      </c>
      <c r="N3323" s="29" t="s">
        <v>3296</v>
      </c>
      <c r="O3323" s="29" t="s">
        <v>3297</v>
      </c>
      <c r="P3323" s="29" t="s">
        <v>3298</v>
      </c>
      <c r="Q3323" s="29" t="s">
        <v>3209</v>
      </c>
      <c r="R3323" s="29" t="s">
        <v>3210</v>
      </c>
      <c r="S3323" s="29" t="s">
        <v>3098</v>
      </c>
      <c r="T3323" s="29"/>
      <c r="U3323" s="30">
        <v>0</v>
      </c>
      <c r="V3323" s="30">
        <v>0</v>
      </c>
      <c r="W3323" s="30">
        <v>0</v>
      </c>
      <c r="X3323" s="30">
        <v>0</v>
      </c>
      <c r="Y3323" s="30">
        <v>0</v>
      </c>
      <c r="Z3323" s="30">
        <v>0</v>
      </c>
      <c r="AA3323" s="30">
        <v>0</v>
      </c>
      <c r="AB3323" s="30">
        <v>0</v>
      </c>
      <c r="AC3323" s="30">
        <v>0</v>
      </c>
      <c r="AD3323" s="30">
        <v>0</v>
      </c>
      <c r="AE3323" s="30">
        <v>0</v>
      </c>
      <c r="AF3323" s="30">
        <v>0</v>
      </c>
    </row>
    <row r="3324" spans="1:32" x14ac:dyDescent="0.45">
      <c r="A3324" s="29" t="s">
        <v>96</v>
      </c>
      <c r="B3324" s="29" t="s">
        <v>97</v>
      </c>
      <c r="C3324" s="29" t="s">
        <v>3211</v>
      </c>
      <c r="D3324" s="29" t="s">
        <v>3212</v>
      </c>
      <c r="E3324" s="29" t="s">
        <v>3213</v>
      </c>
      <c r="F3324" s="29" t="s">
        <v>982</v>
      </c>
      <c r="G3324" s="29" t="s">
        <v>3233</v>
      </c>
      <c r="H3324" s="29" t="s">
        <v>3234</v>
      </c>
      <c r="I3324" s="29" t="s">
        <v>3235</v>
      </c>
      <c r="J3324" s="29" t="s">
        <v>3236</v>
      </c>
      <c r="K3324" s="29" t="s">
        <v>3237</v>
      </c>
      <c r="L3324" s="29" t="s">
        <v>3107</v>
      </c>
      <c r="M3324" s="29" t="s">
        <v>3456</v>
      </c>
      <c r="N3324" s="29" t="s">
        <v>3457</v>
      </c>
      <c r="O3324" s="29" t="s">
        <v>3504</v>
      </c>
      <c r="P3324" s="29" t="s">
        <v>3505</v>
      </c>
      <c r="Q3324" s="29" t="s">
        <v>3209</v>
      </c>
      <c r="R3324" s="29" t="s">
        <v>3210</v>
      </c>
      <c r="S3324" s="29" t="s">
        <v>3098</v>
      </c>
      <c r="T3324" s="29"/>
      <c r="U3324" s="30">
        <v>6400</v>
      </c>
      <c r="V3324" s="30">
        <v>6400</v>
      </c>
      <c r="W3324" s="30">
        <v>6400</v>
      </c>
      <c r="X3324" s="30">
        <v>6400</v>
      </c>
      <c r="Y3324" s="30">
        <v>6400</v>
      </c>
      <c r="Z3324" s="30">
        <v>6400</v>
      </c>
      <c r="AA3324" s="30">
        <v>6400</v>
      </c>
      <c r="AB3324" s="30">
        <v>6400</v>
      </c>
      <c r="AC3324" s="30">
        <v>6400</v>
      </c>
      <c r="AD3324" s="30">
        <v>6400</v>
      </c>
      <c r="AE3324" s="30">
        <v>6400</v>
      </c>
      <c r="AF3324" s="30">
        <v>6400</v>
      </c>
    </row>
    <row r="3325" spans="1:32" x14ac:dyDescent="0.45">
      <c r="A3325" s="29" t="s">
        <v>96</v>
      </c>
      <c r="B3325" s="29" t="s">
        <v>97</v>
      </c>
      <c r="C3325" s="29" t="s">
        <v>3211</v>
      </c>
      <c r="D3325" s="29" t="s">
        <v>3212</v>
      </c>
      <c r="E3325" s="29" t="s">
        <v>3213</v>
      </c>
      <c r="F3325" s="29" t="s">
        <v>982</v>
      </c>
      <c r="G3325" s="29" t="s">
        <v>3233</v>
      </c>
      <c r="H3325" s="29" t="s">
        <v>3234</v>
      </c>
      <c r="I3325" s="29" t="s">
        <v>3235</v>
      </c>
      <c r="J3325" s="29" t="s">
        <v>3236</v>
      </c>
      <c r="K3325" s="29" t="s">
        <v>3237</v>
      </c>
      <c r="L3325" s="29" t="s">
        <v>3107</v>
      </c>
      <c r="M3325" s="29" t="s">
        <v>3238</v>
      </c>
      <c r="N3325" s="29" t="s">
        <v>3239</v>
      </c>
      <c r="O3325" s="29" t="s">
        <v>3422</v>
      </c>
      <c r="P3325" s="29" t="s">
        <v>3423</v>
      </c>
      <c r="Q3325" s="29" t="s">
        <v>3209</v>
      </c>
      <c r="R3325" s="29" t="s">
        <v>3210</v>
      </c>
      <c r="S3325" s="29" t="s">
        <v>3098</v>
      </c>
      <c r="T3325" s="29"/>
      <c r="U3325" s="30">
        <v>36000</v>
      </c>
      <c r="V3325" s="30">
        <v>36000</v>
      </c>
      <c r="W3325" s="30">
        <v>36000</v>
      </c>
      <c r="X3325" s="30">
        <v>36000</v>
      </c>
      <c r="Y3325" s="30">
        <v>36000</v>
      </c>
      <c r="Z3325" s="30">
        <v>36000</v>
      </c>
      <c r="AA3325" s="30">
        <v>36000</v>
      </c>
      <c r="AB3325" s="30">
        <v>36000</v>
      </c>
      <c r="AC3325" s="30">
        <v>36000</v>
      </c>
      <c r="AD3325" s="30">
        <v>36000</v>
      </c>
      <c r="AE3325" s="30">
        <v>36000</v>
      </c>
      <c r="AF3325" s="30">
        <v>36000</v>
      </c>
    </row>
    <row r="3326" spans="1:32" x14ac:dyDescent="0.45">
      <c r="A3326" s="29" t="s">
        <v>96</v>
      </c>
      <c r="B3326" s="29" t="s">
        <v>97</v>
      </c>
      <c r="C3326" s="29" t="s">
        <v>3211</v>
      </c>
      <c r="D3326" s="29" t="s">
        <v>3212</v>
      </c>
      <c r="E3326" s="29" t="s">
        <v>3213</v>
      </c>
      <c r="F3326" s="29" t="s">
        <v>982</v>
      </c>
      <c r="G3326" s="29" t="s">
        <v>3233</v>
      </c>
      <c r="H3326" s="29" t="s">
        <v>3234</v>
      </c>
      <c r="I3326" s="29" t="s">
        <v>3262</v>
      </c>
      <c r="J3326" s="29" t="s">
        <v>3263</v>
      </c>
      <c r="K3326" s="29" t="s">
        <v>3264</v>
      </c>
      <c r="L3326" s="29" t="s">
        <v>3103</v>
      </c>
      <c r="M3326" s="29" t="s">
        <v>3265</v>
      </c>
      <c r="N3326" s="29" t="s">
        <v>3266</v>
      </c>
      <c r="O3326" s="29" t="s">
        <v>3267</v>
      </c>
      <c r="P3326" s="29" t="s">
        <v>3268</v>
      </c>
      <c r="Q3326" s="29" t="s">
        <v>3209</v>
      </c>
      <c r="R3326" s="29" t="s">
        <v>3210</v>
      </c>
      <c r="S3326" s="29" t="s">
        <v>3098</v>
      </c>
      <c r="T3326" s="29"/>
      <c r="U3326" s="30">
        <v>134380</v>
      </c>
      <c r="V3326" s="30">
        <v>134380</v>
      </c>
      <c r="W3326" s="30">
        <v>134380</v>
      </c>
      <c r="X3326" s="30">
        <v>134380</v>
      </c>
      <c r="Y3326" s="30">
        <v>134380</v>
      </c>
      <c r="Z3326" s="30">
        <v>134380</v>
      </c>
      <c r="AA3326" s="30">
        <v>134380</v>
      </c>
      <c r="AB3326" s="30">
        <v>134380</v>
      </c>
      <c r="AC3326" s="30">
        <v>134380</v>
      </c>
      <c r="AD3326" s="30">
        <v>134380</v>
      </c>
      <c r="AE3326" s="30">
        <v>134380</v>
      </c>
      <c r="AF3326" s="30">
        <v>134380</v>
      </c>
    </row>
    <row r="3327" spans="1:32" x14ac:dyDescent="0.45">
      <c r="A3327" s="29" t="s">
        <v>96</v>
      </c>
      <c r="B3327" s="29" t="s">
        <v>97</v>
      </c>
      <c r="C3327" s="29" t="s">
        <v>3211</v>
      </c>
      <c r="D3327" s="29" t="s">
        <v>3212</v>
      </c>
      <c r="E3327" s="29" t="s">
        <v>3213</v>
      </c>
      <c r="F3327" s="29" t="s">
        <v>982</v>
      </c>
      <c r="G3327" s="29" t="s">
        <v>3233</v>
      </c>
      <c r="H3327" s="29" t="s">
        <v>3234</v>
      </c>
      <c r="I3327" s="29" t="s">
        <v>3262</v>
      </c>
      <c r="J3327" s="29" t="s">
        <v>3263</v>
      </c>
      <c r="K3327" s="29" t="s">
        <v>3264</v>
      </c>
      <c r="L3327" s="29" t="s">
        <v>3103</v>
      </c>
      <c r="M3327" s="29" t="s">
        <v>3265</v>
      </c>
      <c r="N3327" s="29" t="s">
        <v>3266</v>
      </c>
      <c r="O3327" s="29" t="s">
        <v>3269</v>
      </c>
      <c r="P3327" s="29" t="s">
        <v>3270</v>
      </c>
      <c r="Q3327" s="29" t="s">
        <v>3209</v>
      </c>
      <c r="R3327" s="29" t="s">
        <v>3210</v>
      </c>
      <c r="S3327" s="29" t="s">
        <v>3098</v>
      </c>
      <c r="T3327" s="29"/>
      <c r="U3327" s="30">
        <v>13933</v>
      </c>
      <c r="V3327" s="30">
        <v>14352</v>
      </c>
      <c r="W3327" s="30">
        <v>15883</v>
      </c>
      <c r="X3327" s="30">
        <v>15639</v>
      </c>
      <c r="Y3327" s="30">
        <v>15405</v>
      </c>
      <c r="Z3327" s="30">
        <v>17745</v>
      </c>
      <c r="AA3327" s="30">
        <v>18691</v>
      </c>
      <c r="AB3327" s="30">
        <v>13806</v>
      </c>
      <c r="AC3327" s="30">
        <v>15337</v>
      </c>
      <c r="AD3327" s="30">
        <v>12500</v>
      </c>
      <c r="AE3327" s="30">
        <v>17161</v>
      </c>
      <c r="AF3327" s="30">
        <v>20632</v>
      </c>
    </row>
    <row r="3328" spans="1:32" x14ac:dyDescent="0.45">
      <c r="A3328" s="29" t="s">
        <v>96</v>
      </c>
      <c r="B3328" s="29" t="s">
        <v>97</v>
      </c>
      <c r="C3328" s="29" t="s">
        <v>3211</v>
      </c>
      <c r="D3328" s="29" t="s">
        <v>3212</v>
      </c>
      <c r="E3328" s="29" t="s">
        <v>3213</v>
      </c>
      <c r="F3328" s="29" t="s">
        <v>982</v>
      </c>
      <c r="G3328" s="29" t="s">
        <v>3233</v>
      </c>
      <c r="H3328" s="29" t="s">
        <v>3234</v>
      </c>
      <c r="I3328" s="29" t="s">
        <v>3262</v>
      </c>
      <c r="J3328" s="29" t="s">
        <v>3263</v>
      </c>
      <c r="K3328" s="29" t="s">
        <v>3264</v>
      </c>
      <c r="L3328" s="29" t="s">
        <v>3103</v>
      </c>
      <c r="M3328" s="29" t="s">
        <v>3265</v>
      </c>
      <c r="N3328" s="29" t="s">
        <v>3266</v>
      </c>
      <c r="O3328" s="29" t="s">
        <v>3271</v>
      </c>
      <c r="P3328" s="29" t="s">
        <v>3272</v>
      </c>
      <c r="Q3328" s="29" t="s">
        <v>3209</v>
      </c>
      <c r="R3328" s="29" t="s">
        <v>3210</v>
      </c>
      <c r="S3328" s="29" t="s">
        <v>3098</v>
      </c>
      <c r="T3328" s="29"/>
      <c r="U3328" s="30">
        <v>5856</v>
      </c>
      <c r="V3328" s="30">
        <v>7841</v>
      </c>
      <c r="W3328" s="30">
        <v>10496</v>
      </c>
      <c r="X3328" s="30">
        <v>8856</v>
      </c>
      <c r="Y3328" s="30">
        <v>11639</v>
      </c>
      <c r="Z3328" s="30">
        <v>11468</v>
      </c>
      <c r="AA3328" s="30">
        <v>14164</v>
      </c>
      <c r="AB3328" s="30">
        <v>9190</v>
      </c>
      <c r="AC3328" s="30">
        <v>18891</v>
      </c>
      <c r="AD3328" s="30">
        <v>8233</v>
      </c>
      <c r="AE3328" s="30">
        <v>9611</v>
      </c>
      <c r="AF3328" s="30">
        <v>8597</v>
      </c>
    </row>
    <row r="3329" spans="1:32" x14ac:dyDescent="0.45">
      <c r="A3329" s="29" t="s">
        <v>96</v>
      </c>
      <c r="B3329" s="29" t="s">
        <v>97</v>
      </c>
      <c r="C3329" s="29" t="s">
        <v>3211</v>
      </c>
      <c r="D3329" s="29" t="s">
        <v>3212</v>
      </c>
      <c r="E3329" s="29" t="s">
        <v>3213</v>
      </c>
      <c r="F3329" s="29" t="s">
        <v>982</v>
      </c>
      <c r="G3329" s="29" t="s">
        <v>3233</v>
      </c>
      <c r="H3329" s="29" t="s">
        <v>3234</v>
      </c>
      <c r="I3329" s="29" t="s">
        <v>3262</v>
      </c>
      <c r="J3329" s="29" t="s">
        <v>3263</v>
      </c>
      <c r="K3329" s="29" t="s">
        <v>3264</v>
      </c>
      <c r="L3329" s="29" t="s">
        <v>3103</v>
      </c>
      <c r="M3329" s="29" t="s">
        <v>3265</v>
      </c>
      <c r="N3329" s="29" t="s">
        <v>3266</v>
      </c>
      <c r="O3329" s="29" t="s">
        <v>3273</v>
      </c>
      <c r="P3329" s="29" t="s">
        <v>3274</v>
      </c>
      <c r="Q3329" s="29" t="s">
        <v>3209</v>
      </c>
      <c r="R3329" s="29" t="s">
        <v>3210</v>
      </c>
      <c r="S3329" s="29" t="s">
        <v>3098</v>
      </c>
      <c r="T3329" s="29"/>
      <c r="U3329" s="30">
        <v>1287</v>
      </c>
      <c r="V3329" s="30">
        <v>1521</v>
      </c>
      <c r="W3329" s="30">
        <v>1404</v>
      </c>
      <c r="X3329" s="30">
        <v>897</v>
      </c>
      <c r="Y3329" s="30">
        <v>1326</v>
      </c>
      <c r="Z3329" s="30">
        <v>1599</v>
      </c>
      <c r="AA3329" s="30">
        <v>1560</v>
      </c>
      <c r="AB3329" s="30">
        <v>741</v>
      </c>
      <c r="AC3329" s="30">
        <v>1833</v>
      </c>
      <c r="AD3329" s="30">
        <v>897</v>
      </c>
      <c r="AE3329" s="30">
        <v>780</v>
      </c>
      <c r="AF3329" s="30">
        <v>1326</v>
      </c>
    </row>
    <row r="3330" spans="1:32" x14ac:dyDescent="0.45">
      <c r="A3330" s="29" t="s">
        <v>96</v>
      </c>
      <c r="B3330" s="29" t="s">
        <v>97</v>
      </c>
      <c r="C3330" s="29" t="s">
        <v>3211</v>
      </c>
      <c r="D3330" s="29" t="s">
        <v>3212</v>
      </c>
      <c r="E3330" s="29" t="s">
        <v>3213</v>
      </c>
      <c r="F3330" s="29" t="s">
        <v>982</v>
      </c>
      <c r="G3330" s="29" t="s">
        <v>3233</v>
      </c>
      <c r="H3330" s="29" t="s">
        <v>3234</v>
      </c>
      <c r="I3330" s="29" t="s">
        <v>3262</v>
      </c>
      <c r="J3330" s="29" t="s">
        <v>3263</v>
      </c>
      <c r="K3330" s="29" t="s">
        <v>3264</v>
      </c>
      <c r="L3330" s="29" t="s">
        <v>3103</v>
      </c>
      <c r="M3330" s="29" t="s">
        <v>3265</v>
      </c>
      <c r="N3330" s="29" t="s">
        <v>3266</v>
      </c>
      <c r="O3330" s="29" t="s">
        <v>3372</v>
      </c>
      <c r="P3330" s="29" t="s">
        <v>3373</v>
      </c>
      <c r="Q3330" s="29" t="s">
        <v>3209</v>
      </c>
      <c r="R3330" s="29" t="s">
        <v>3210</v>
      </c>
      <c r="S3330" s="29" t="s">
        <v>3098</v>
      </c>
      <c r="T3330" s="29"/>
      <c r="U3330" s="30">
        <v>24524</v>
      </c>
      <c r="V3330" s="30">
        <v>24499</v>
      </c>
      <c r="W3330" s="30">
        <v>28262</v>
      </c>
      <c r="X3330" s="30">
        <v>27265</v>
      </c>
      <c r="Y3330" s="30">
        <v>36928</v>
      </c>
      <c r="Z3330" s="30">
        <v>42588</v>
      </c>
      <c r="AA3330" s="30">
        <v>26355</v>
      </c>
      <c r="AB3330" s="30">
        <v>24328</v>
      </c>
      <c r="AC3330" s="30">
        <v>40063</v>
      </c>
      <c r="AD3330" s="30">
        <v>34217</v>
      </c>
      <c r="AE3330" s="30">
        <v>37633</v>
      </c>
      <c r="AF3330" s="30">
        <v>32661</v>
      </c>
    </row>
    <row r="3331" spans="1:32" x14ac:dyDescent="0.45">
      <c r="A3331" s="29" t="s">
        <v>96</v>
      </c>
      <c r="B3331" s="29" t="s">
        <v>97</v>
      </c>
      <c r="C3331" s="29" t="s">
        <v>3211</v>
      </c>
      <c r="D3331" s="29" t="s">
        <v>3212</v>
      </c>
      <c r="E3331" s="29" t="s">
        <v>3213</v>
      </c>
      <c r="F3331" s="29" t="s">
        <v>982</v>
      </c>
      <c r="G3331" s="29" t="s">
        <v>3233</v>
      </c>
      <c r="H3331" s="29" t="s">
        <v>3234</v>
      </c>
      <c r="I3331" s="29" t="s">
        <v>3262</v>
      </c>
      <c r="J3331" s="29" t="s">
        <v>3263</v>
      </c>
      <c r="K3331" s="29" t="s">
        <v>3264</v>
      </c>
      <c r="L3331" s="29" t="s">
        <v>3103</v>
      </c>
      <c r="M3331" s="29" t="s">
        <v>3322</v>
      </c>
      <c r="N3331" s="29" t="s">
        <v>3323</v>
      </c>
      <c r="O3331" s="29" t="s">
        <v>3324</v>
      </c>
      <c r="P3331" s="29" t="s">
        <v>3325</v>
      </c>
      <c r="Q3331" s="29" t="s">
        <v>3209</v>
      </c>
      <c r="R3331" s="29" t="s">
        <v>3210</v>
      </c>
      <c r="S3331" s="29" t="s">
        <v>3098</v>
      </c>
      <c r="T3331" s="29"/>
      <c r="U3331" s="30">
        <v>19600</v>
      </c>
      <c r="V3331" s="30">
        <v>19600</v>
      </c>
      <c r="W3331" s="30">
        <v>19600</v>
      </c>
      <c r="X3331" s="30">
        <v>19600</v>
      </c>
      <c r="Y3331" s="30">
        <v>19600</v>
      </c>
      <c r="Z3331" s="30">
        <v>19600</v>
      </c>
      <c r="AA3331" s="30">
        <v>19600</v>
      </c>
      <c r="AB3331" s="30">
        <v>19600</v>
      </c>
      <c r="AC3331" s="30">
        <v>19600</v>
      </c>
      <c r="AD3331" s="30">
        <v>19600</v>
      </c>
      <c r="AE3331" s="30">
        <v>19600</v>
      </c>
      <c r="AF3331" s="30">
        <v>19600</v>
      </c>
    </row>
    <row r="3332" spans="1:32" x14ac:dyDescent="0.45">
      <c r="A3332" s="29" t="s">
        <v>96</v>
      </c>
      <c r="B3332" s="29" t="s">
        <v>97</v>
      </c>
      <c r="C3332" s="29" t="s">
        <v>3211</v>
      </c>
      <c r="D3332" s="29" t="s">
        <v>3212</v>
      </c>
      <c r="E3332" s="29" t="s">
        <v>3213</v>
      </c>
      <c r="F3332" s="29" t="s">
        <v>982</v>
      </c>
      <c r="G3332" s="29" t="s">
        <v>3233</v>
      </c>
      <c r="H3332" s="29" t="s">
        <v>3234</v>
      </c>
      <c r="I3332" s="29" t="s">
        <v>3262</v>
      </c>
      <c r="J3332" s="29" t="s">
        <v>3263</v>
      </c>
      <c r="K3332" s="29" t="s">
        <v>3264</v>
      </c>
      <c r="L3332" s="29" t="s">
        <v>3103</v>
      </c>
      <c r="M3332" s="29" t="s">
        <v>3322</v>
      </c>
      <c r="N3332" s="29" t="s">
        <v>3323</v>
      </c>
      <c r="O3332" s="29" t="s">
        <v>3324</v>
      </c>
      <c r="P3332" s="29" t="s">
        <v>3325</v>
      </c>
      <c r="Q3332" s="29" t="s">
        <v>3209</v>
      </c>
      <c r="R3332" s="29" t="s">
        <v>3098</v>
      </c>
      <c r="S3332" s="29" t="s">
        <v>3098</v>
      </c>
      <c r="T3332" s="29"/>
      <c r="U3332" s="30">
        <v>0</v>
      </c>
      <c r="V3332" s="30">
        <v>0</v>
      </c>
      <c r="W3332" s="30">
        <v>0</v>
      </c>
      <c r="X3332" s="30">
        <v>0</v>
      </c>
      <c r="Y3332" s="30">
        <v>0</v>
      </c>
      <c r="Z3332" s="30">
        <v>0</v>
      </c>
      <c r="AA3332" s="30">
        <v>0</v>
      </c>
      <c r="AB3332" s="30">
        <v>0</v>
      </c>
      <c r="AC3332" s="30">
        <v>1213</v>
      </c>
      <c r="AD3332" s="30">
        <v>2800</v>
      </c>
      <c r="AE3332" s="30">
        <v>5599</v>
      </c>
      <c r="AF3332" s="30">
        <v>11200</v>
      </c>
    </row>
    <row r="3333" spans="1:32" x14ac:dyDescent="0.45">
      <c r="A3333" s="29" t="s">
        <v>96</v>
      </c>
      <c r="B3333" s="29" t="s">
        <v>97</v>
      </c>
      <c r="C3333" s="29" t="s">
        <v>3211</v>
      </c>
      <c r="D3333" s="29" t="s">
        <v>3212</v>
      </c>
      <c r="E3333" s="29" t="s">
        <v>3213</v>
      </c>
      <c r="F3333" s="29" t="s">
        <v>982</v>
      </c>
      <c r="G3333" s="29" t="s">
        <v>3233</v>
      </c>
      <c r="H3333" s="29" t="s">
        <v>3234</v>
      </c>
      <c r="I3333" s="29" t="s">
        <v>3262</v>
      </c>
      <c r="J3333" s="29" t="s">
        <v>3263</v>
      </c>
      <c r="K3333" s="29" t="s">
        <v>3264</v>
      </c>
      <c r="L3333" s="29" t="s">
        <v>3103</v>
      </c>
      <c r="M3333" s="29" t="s">
        <v>3322</v>
      </c>
      <c r="N3333" s="29" t="s">
        <v>3323</v>
      </c>
      <c r="O3333" s="29" t="s">
        <v>3374</v>
      </c>
      <c r="P3333" s="29" t="s">
        <v>3375</v>
      </c>
      <c r="Q3333" s="29" t="s">
        <v>3209</v>
      </c>
      <c r="R3333" s="29" t="s">
        <v>3210</v>
      </c>
      <c r="S3333" s="29" t="s">
        <v>3098</v>
      </c>
      <c r="T3333" s="29"/>
      <c r="U3333" s="30">
        <v>8000</v>
      </c>
      <c r="V3333" s="30">
        <v>8000</v>
      </c>
      <c r="W3333" s="30">
        <v>8000</v>
      </c>
      <c r="X3333" s="30">
        <v>8000</v>
      </c>
      <c r="Y3333" s="30">
        <v>8000</v>
      </c>
      <c r="Z3333" s="30">
        <v>8000</v>
      </c>
      <c r="AA3333" s="30">
        <v>8000</v>
      </c>
      <c r="AB3333" s="30">
        <v>8000</v>
      </c>
      <c r="AC3333" s="30">
        <v>8000</v>
      </c>
      <c r="AD3333" s="30">
        <v>8000</v>
      </c>
      <c r="AE3333" s="30">
        <v>8000</v>
      </c>
      <c r="AF3333" s="30">
        <v>8000</v>
      </c>
    </row>
    <row r="3334" spans="1:32" x14ac:dyDescent="0.45">
      <c r="A3334" s="29" t="s">
        <v>96</v>
      </c>
      <c r="B3334" s="29" t="s">
        <v>97</v>
      </c>
      <c r="C3334" s="29" t="s">
        <v>3211</v>
      </c>
      <c r="D3334" s="29" t="s">
        <v>3212</v>
      </c>
      <c r="E3334" s="29" t="s">
        <v>3213</v>
      </c>
      <c r="F3334" s="29" t="s">
        <v>982</v>
      </c>
      <c r="G3334" s="29" t="s">
        <v>3233</v>
      </c>
      <c r="H3334" s="29" t="s">
        <v>3234</v>
      </c>
      <c r="I3334" s="29" t="s">
        <v>3275</v>
      </c>
      <c r="J3334" s="29" t="s">
        <v>3276</v>
      </c>
      <c r="K3334" s="29" t="s">
        <v>3277</v>
      </c>
      <c r="L3334" s="29" t="s">
        <v>3100</v>
      </c>
      <c r="M3334" s="29" t="s">
        <v>3278</v>
      </c>
      <c r="N3334" s="29" t="s">
        <v>3279</v>
      </c>
      <c r="O3334" s="29" t="s">
        <v>3280</v>
      </c>
      <c r="P3334" s="29" t="s">
        <v>3281</v>
      </c>
      <c r="Q3334" s="29" t="s">
        <v>3209</v>
      </c>
      <c r="R3334" s="29" t="s">
        <v>3210</v>
      </c>
      <c r="S3334" s="29" t="s">
        <v>3098</v>
      </c>
      <c r="T3334" s="29"/>
      <c r="U3334" s="30">
        <v>32000</v>
      </c>
      <c r="V3334" s="30">
        <v>32000</v>
      </c>
      <c r="W3334" s="30">
        <v>32000</v>
      </c>
      <c r="X3334" s="30">
        <v>32000</v>
      </c>
      <c r="Y3334" s="30">
        <v>32000</v>
      </c>
      <c r="Z3334" s="30">
        <v>32000</v>
      </c>
      <c r="AA3334" s="30">
        <v>32000</v>
      </c>
      <c r="AB3334" s="30">
        <v>32000</v>
      </c>
      <c r="AC3334" s="30">
        <v>32000</v>
      </c>
      <c r="AD3334" s="30">
        <v>32000</v>
      </c>
      <c r="AE3334" s="30">
        <v>32000</v>
      </c>
      <c r="AF3334" s="30">
        <v>32000</v>
      </c>
    </row>
    <row r="3335" spans="1:32" x14ac:dyDescent="0.45">
      <c r="A3335" s="29" t="s">
        <v>96</v>
      </c>
      <c r="B3335" s="29" t="s">
        <v>97</v>
      </c>
      <c r="C3335" s="29" t="s">
        <v>3211</v>
      </c>
      <c r="D3335" s="29" t="s">
        <v>3212</v>
      </c>
      <c r="E3335" s="29" t="s">
        <v>3213</v>
      </c>
      <c r="F3335" s="29" t="s">
        <v>982</v>
      </c>
      <c r="G3335" s="29" t="s">
        <v>3233</v>
      </c>
      <c r="H3335" s="29" t="s">
        <v>3234</v>
      </c>
      <c r="I3335" s="29" t="s">
        <v>3275</v>
      </c>
      <c r="J3335" s="29" t="s">
        <v>3276</v>
      </c>
      <c r="K3335" s="29" t="s">
        <v>3282</v>
      </c>
      <c r="L3335" s="29" t="s">
        <v>3112</v>
      </c>
      <c r="M3335" s="29" t="s">
        <v>3283</v>
      </c>
      <c r="N3335" s="29" t="s">
        <v>3284</v>
      </c>
      <c r="O3335" s="29" t="s">
        <v>3285</v>
      </c>
      <c r="P3335" s="29" t="s">
        <v>3286</v>
      </c>
      <c r="Q3335" s="29" t="s">
        <v>3209</v>
      </c>
      <c r="R3335" s="29" t="s">
        <v>3210</v>
      </c>
      <c r="S3335" s="29" t="s">
        <v>3098</v>
      </c>
      <c r="T3335" s="29"/>
      <c r="U3335" s="30">
        <v>20000</v>
      </c>
      <c r="V3335" s="30">
        <v>20000</v>
      </c>
      <c r="W3335" s="30">
        <v>20000</v>
      </c>
      <c r="X3335" s="30">
        <v>20000</v>
      </c>
      <c r="Y3335" s="30">
        <v>20000</v>
      </c>
      <c r="Z3335" s="30">
        <v>20000</v>
      </c>
      <c r="AA3335" s="30">
        <v>20000</v>
      </c>
      <c r="AB3335" s="30">
        <v>20000</v>
      </c>
      <c r="AC3335" s="30">
        <v>20000</v>
      </c>
      <c r="AD3335" s="30">
        <v>20000</v>
      </c>
      <c r="AE3335" s="30">
        <v>20000</v>
      </c>
      <c r="AF3335" s="30">
        <v>20000</v>
      </c>
    </row>
    <row r="3336" spans="1:32" x14ac:dyDescent="0.45">
      <c r="A3336" s="29" t="s">
        <v>96</v>
      </c>
      <c r="B3336" s="29" t="s">
        <v>97</v>
      </c>
      <c r="C3336" s="29" t="s">
        <v>3211</v>
      </c>
      <c r="D3336" s="29" t="s">
        <v>3212</v>
      </c>
      <c r="E3336" s="29" t="s">
        <v>3213</v>
      </c>
      <c r="F3336" s="29" t="s">
        <v>982</v>
      </c>
      <c r="G3336" s="29" t="s">
        <v>3233</v>
      </c>
      <c r="H3336" s="29" t="s">
        <v>3234</v>
      </c>
      <c r="I3336" s="29" t="s">
        <v>3275</v>
      </c>
      <c r="J3336" s="29" t="s">
        <v>3276</v>
      </c>
      <c r="K3336" s="29" t="s">
        <v>3282</v>
      </c>
      <c r="L3336" s="29" t="s">
        <v>3112</v>
      </c>
      <c r="M3336" s="29" t="s">
        <v>3283</v>
      </c>
      <c r="N3336" s="29" t="s">
        <v>3284</v>
      </c>
      <c r="O3336" s="29" t="s">
        <v>3376</v>
      </c>
      <c r="P3336" s="29" t="s">
        <v>3377</v>
      </c>
      <c r="Q3336" s="29" t="s">
        <v>3249</v>
      </c>
      <c r="R3336" s="29" t="s">
        <v>3210</v>
      </c>
      <c r="S3336" s="29" t="s">
        <v>3098</v>
      </c>
      <c r="T3336" s="29"/>
      <c r="U3336" s="30">
        <v>0</v>
      </c>
      <c r="V3336" s="30">
        <v>0</v>
      </c>
      <c r="W3336" s="30">
        <v>13637</v>
      </c>
      <c r="X3336" s="30">
        <v>0</v>
      </c>
      <c r="Y3336" s="30">
        <v>0</v>
      </c>
      <c r="Z3336" s="30">
        <v>0</v>
      </c>
      <c r="AA3336" s="30">
        <v>0</v>
      </c>
      <c r="AB3336" s="30">
        <v>0</v>
      </c>
      <c r="AC3336" s="30">
        <v>0</v>
      </c>
      <c r="AD3336" s="30">
        <v>0</v>
      </c>
      <c r="AE3336" s="30">
        <v>0</v>
      </c>
      <c r="AF3336" s="30">
        <v>0</v>
      </c>
    </row>
    <row r="3337" spans="1:32" x14ac:dyDescent="0.45">
      <c r="A3337" s="29" t="s">
        <v>96</v>
      </c>
      <c r="B3337" s="29" t="s">
        <v>97</v>
      </c>
      <c r="C3337" s="29" t="s">
        <v>3211</v>
      </c>
      <c r="D3337" s="29" t="s">
        <v>3212</v>
      </c>
      <c r="E3337" s="29" t="s">
        <v>3213</v>
      </c>
      <c r="F3337" s="29" t="s">
        <v>982</v>
      </c>
      <c r="G3337" s="29" t="s">
        <v>3233</v>
      </c>
      <c r="H3337" s="29" t="s">
        <v>3234</v>
      </c>
      <c r="I3337" s="29" t="s">
        <v>3275</v>
      </c>
      <c r="J3337" s="29" t="s">
        <v>3276</v>
      </c>
      <c r="K3337" s="29" t="s">
        <v>3282</v>
      </c>
      <c r="L3337" s="29" t="s">
        <v>3112</v>
      </c>
      <c r="M3337" s="29" t="s">
        <v>3283</v>
      </c>
      <c r="N3337" s="29" t="s">
        <v>3284</v>
      </c>
      <c r="O3337" s="29" t="s">
        <v>3376</v>
      </c>
      <c r="P3337" s="29" t="s">
        <v>3377</v>
      </c>
      <c r="Q3337" s="29" t="s">
        <v>3209</v>
      </c>
      <c r="R3337" s="29" t="s">
        <v>3210</v>
      </c>
      <c r="S3337" s="29" t="s">
        <v>3098</v>
      </c>
      <c r="T3337" s="29"/>
      <c r="U3337" s="30">
        <v>20655</v>
      </c>
      <c r="V3337" s="30">
        <v>20655</v>
      </c>
      <c r="W3337" s="30">
        <v>20655</v>
      </c>
      <c r="X3337" s="30">
        <v>20655</v>
      </c>
      <c r="Y3337" s="30">
        <v>20655</v>
      </c>
      <c r="Z3337" s="30">
        <v>20655</v>
      </c>
      <c r="AA3337" s="30">
        <v>20655</v>
      </c>
      <c r="AB3337" s="30">
        <v>20655</v>
      </c>
      <c r="AC3337" s="30">
        <v>20655</v>
      </c>
      <c r="AD3337" s="30">
        <v>20655</v>
      </c>
      <c r="AE3337" s="30">
        <v>20655</v>
      </c>
      <c r="AF3337" s="30">
        <v>20655</v>
      </c>
    </row>
    <row r="3338" spans="1:32" x14ac:dyDescent="0.45">
      <c r="A3338" s="29" t="s">
        <v>96</v>
      </c>
      <c r="B3338" s="29" t="s">
        <v>97</v>
      </c>
      <c r="C3338" s="29" t="s">
        <v>3211</v>
      </c>
      <c r="D3338" s="29" t="s">
        <v>3212</v>
      </c>
      <c r="E3338" s="29" t="s">
        <v>3213</v>
      </c>
      <c r="F3338" s="29" t="s">
        <v>982</v>
      </c>
      <c r="G3338" s="29" t="s">
        <v>3233</v>
      </c>
      <c r="H3338" s="29" t="s">
        <v>3234</v>
      </c>
      <c r="I3338" s="29" t="s">
        <v>3275</v>
      </c>
      <c r="J3338" s="29" t="s">
        <v>3276</v>
      </c>
      <c r="K3338" s="29" t="s">
        <v>3287</v>
      </c>
      <c r="L3338" s="29" t="s">
        <v>3101</v>
      </c>
      <c r="M3338" s="29" t="s">
        <v>3288</v>
      </c>
      <c r="N3338" s="29" t="s">
        <v>3289</v>
      </c>
      <c r="O3338" s="29" t="s">
        <v>3290</v>
      </c>
      <c r="P3338" s="29" t="s">
        <v>3291</v>
      </c>
      <c r="Q3338" s="29" t="s">
        <v>3209</v>
      </c>
      <c r="R3338" s="29" t="s">
        <v>3210</v>
      </c>
      <c r="S3338" s="29" t="s">
        <v>3098</v>
      </c>
      <c r="T3338" s="29"/>
      <c r="U3338" s="30">
        <v>0</v>
      </c>
      <c r="V3338" s="30">
        <v>0</v>
      </c>
      <c r="W3338" s="30">
        <v>0</v>
      </c>
      <c r="X3338" s="30">
        <v>0</v>
      </c>
      <c r="Y3338" s="30">
        <v>0</v>
      </c>
      <c r="Z3338" s="30">
        <v>0</v>
      </c>
      <c r="AA3338" s="30">
        <v>0</v>
      </c>
      <c r="AB3338" s="30">
        <v>0</v>
      </c>
      <c r="AC3338" s="30">
        <v>0</v>
      </c>
      <c r="AD3338" s="30">
        <v>0</v>
      </c>
      <c r="AE3338" s="30">
        <v>0</v>
      </c>
      <c r="AF3338" s="30">
        <v>0</v>
      </c>
    </row>
    <row r="3339" spans="1:32" x14ac:dyDescent="0.45">
      <c r="A3339" s="29" t="s">
        <v>196</v>
      </c>
      <c r="B3339" s="29" t="s">
        <v>197</v>
      </c>
      <c r="C3339" s="29" t="s">
        <v>3394</v>
      </c>
      <c r="D3339" s="29" t="s">
        <v>3395</v>
      </c>
      <c r="E3339" s="29" t="s">
        <v>3396</v>
      </c>
      <c r="F3339" s="29" t="s">
        <v>3397</v>
      </c>
      <c r="G3339" s="29" t="s">
        <v>3200</v>
      </c>
      <c r="H3339" s="29" t="s">
        <v>3201</v>
      </c>
      <c r="I3339" s="29" t="s">
        <v>3202</v>
      </c>
      <c r="J3339" s="29" t="s">
        <v>3203</v>
      </c>
      <c r="K3339" s="29" t="s">
        <v>3520</v>
      </c>
      <c r="L3339" s="29" t="s">
        <v>3108</v>
      </c>
      <c r="M3339" s="29" t="s">
        <v>3588</v>
      </c>
      <c r="N3339" s="29" t="s">
        <v>3589</v>
      </c>
      <c r="O3339" s="29" t="s">
        <v>3670</v>
      </c>
      <c r="P3339" s="29" t="s">
        <v>3671</v>
      </c>
      <c r="Q3339" s="29" t="s">
        <v>3209</v>
      </c>
      <c r="R3339" s="29" t="s">
        <v>3210</v>
      </c>
      <c r="S3339" s="29" t="s">
        <v>3098</v>
      </c>
      <c r="T3339" s="29"/>
      <c r="U3339" s="30">
        <v>13500</v>
      </c>
      <c r="V3339" s="30">
        <v>13500</v>
      </c>
      <c r="W3339" s="30">
        <v>13500</v>
      </c>
      <c r="X3339" s="30">
        <v>13500</v>
      </c>
      <c r="Y3339" s="30">
        <v>13500</v>
      </c>
      <c r="Z3339" s="30">
        <v>13500</v>
      </c>
      <c r="AA3339" s="30">
        <v>13500</v>
      </c>
      <c r="AB3339" s="30">
        <v>13500</v>
      </c>
      <c r="AC3339" s="30">
        <v>13500</v>
      </c>
      <c r="AD3339" s="30">
        <v>13500</v>
      </c>
      <c r="AE3339" s="30">
        <v>13500</v>
      </c>
      <c r="AF3339" s="30">
        <v>13500</v>
      </c>
    </row>
    <row r="3340" spans="1:32" x14ac:dyDescent="0.45">
      <c r="A3340" s="29" t="s">
        <v>196</v>
      </c>
      <c r="B3340" s="29" t="s">
        <v>197</v>
      </c>
      <c r="C3340" s="29" t="s">
        <v>3394</v>
      </c>
      <c r="D3340" s="29" t="s">
        <v>3395</v>
      </c>
      <c r="E3340" s="29" t="s">
        <v>3396</v>
      </c>
      <c r="F3340" s="29" t="s">
        <v>3397</v>
      </c>
      <c r="G3340" s="29" t="s">
        <v>3200</v>
      </c>
      <c r="H3340" s="29" t="s">
        <v>3201</v>
      </c>
      <c r="I3340" s="29" t="s">
        <v>3202</v>
      </c>
      <c r="J3340" s="29" t="s">
        <v>3203</v>
      </c>
      <c r="K3340" s="29" t="s">
        <v>3520</v>
      </c>
      <c r="L3340" s="29" t="s">
        <v>3108</v>
      </c>
      <c r="M3340" s="29" t="s">
        <v>3588</v>
      </c>
      <c r="N3340" s="29" t="s">
        <v>3589</v>
      </c>
      <c r="O3340" s="29" t="s">
        <v>3670</v>
      </c>
      <c r="P3340" s="29" t="s">
        <v>3671</v>
      </c>
      <c r="Q3340" s="29" t="s">
        <v>3209</v>
      </c>
      <c r="R3340" s="29" t="s">
        <v>3098</v>
      </c>
      <c r="S3340" s="29" t="s">
        <v>3098</v>
      </c>
      <c r="T3340" s="29"/>
      <c r="U3340" s="30">
        <v>0</v>
      </c>
      <c r="V3340" s="30">
        <v>0</v>
      </c>
      <c r="W3340" s="30">
        <v>0</v>
      </c>
      <c r="X3340" s="30">
        <v>0</v>
      </c>
      <c r="Y3340" s="30">
        <v>0</v>
      </c>
      <c r="Z3340" s="30">
        <v>0</v>
      </c>
      <c r="AA3340" s="30">
        <v>0</v>
      </c>
      <c r="AB3340" s="30">
        <v>0</v>
      </c>
      <c r="AC3340" s="30">
        <v>9000</v>
      </c>
      <c r="AD3340" s="30">
        <v>13500</v>
      </c>
      <c r="AE3340" s="30">
        <v>13500</v>
      </c>
      <c r="AF3340" s="30">
        <v>13500</v>
      </c>
    </row>
    <row r="3341" spans="1:32" x14ac:dyDescent="0.45">
      <c r="A3341" s="29" t="s">
        <v>196</v>
      </c>
      <c r="B3341" s="29" t="s">
        <v>197</v>
      </c>
      <c r="C3341" s="29" t="s">
        <v>3299</v>
      </c>
      <c r="D3341" s="29" t="s">
        <v>3300</v>
      </c>
      <c r="E3341" s="29" t="s">
        <v>3538</v>
      </c>
      <c r="F3341" s="29" t="s">
        <v>3539</v>
      </c>
      <c r="G3341" s="29" t="s">
        <v>3200</v>
      </c>
      <c r="H3341" s="29" t="s">
        <v>3201</v>
      </c>
      <c r="I3341" s="29" t="s">
        <v>3202</v>
      </c>
      <c r="J3341" s="29" t="s">
        <v>3203</v>
      </c>
      <c r="K3341" s="29" t="s">
        <v>3204</v>
      </c>
      <c r="L3341" s="29" t="s">
        <v>3109</v>
      </c>
      <c r="M3341" s="29" t="s">
        <v>3378</v>
      </c>
      <c r="N3341" s="29" t="s">
        <v>3379</v>
      </c>
      <c r="O3341" s="29" t="s">
        <v>3380</v>
      </c>
      <c r="P3341" s="29" t="s">
        <v>3381</v>
      </c>
      <c r="Q3341" s="29" t="s">
        <v>3209</v>
      </c>
      <c r="R3341" s="29" t="s">
        <v>3210</v>
      </c>
      <c r="S3341" s="29" t="s">
        <v>3098</v>
      </c>
      <c r="T3341" s="29"/>
      <c r="U3341" s="30">
        <v>7070</v>
      </c>
      <c r="V3341" s="30">
        <v>7070</v>
      </c>
      <c r="W3341" s="30">
        <v>7070</v>
      </c>
      <c r="X3341" s="30">
        <v>7070</v>
      </c>
      <c r="Y3341" s="30">
        <v>7070</v>
      </c>
      <c r="Z3341" s="30">
        <v>7070</v>
      </c>
      <c r="AA3341" s="30">
        <v>7070</v>
      </c>
      <c r="AB3341" s="30">
        <v>7070</v>
      </c>
      <c r="AC3341" s="30">
        <v>7070</v>
      </c>
      <c r="AD3341" s="30">
        <v>7070</v>
      </c>
      <c r="AE3341" s="30">
        <v>0</v>
      </c>
      <c r="AF3341" s="30">
        <v>0</v>
      </c>
    </row>
    <row r="3342" spans="1:32" x14ac:dyDescent="0.45">
      <c r="A3342" s="29" t="s">
        <v>196</v>
      </c>
      <c r="B3342" s="29" t="s">
        <v>197</v>
      </c>
      <c r="C3342" s="29" t="s">
        <v>3299</v>
      </c>
      <c r="D3342" s="29" t="s">
        <v>3300</v>
      </c>
      <c r="E3342" s="29" t="s">
        <v>3538</v>
      </c>
      <c r="F3342" s="29" t="s">
        <v>3539</v>
      </c>
      <c r="G3342" s="29" t="s">
        <v>3200</v>
      </c>
      <c r="H3342" s="29" t="s">
        <v>3201</v>
      </c>
      <c r="I3342" s="29" t="s">
        <v>3202</v>
      </c>
      <c r="J3342" s="29" t="s">
        <v>3203</v>
      </c>
      <c r="K3342" s="29" t="s">
        <v>3221</v>
      </c>
      <c r="L3342" s="29" t="s">
        <v>3113</v>
      </c>
      <c r="M3342" s="29" t="s">
        <v>3222</v>
      </c>
      <c r="N3342" s="29" t="s">
        <v>3223</v>
      </c>
      <c r="O3342" s="29" t="s">
        <v>3224</v>
      </c>
      <c r="P3342" s="29" t="s">
        <v>3225</v>
      </c>
      <c r="Q3342" s="29" t="s">
        <v>3209</v>
      </c>
      <c r="R3342" s="29" t="s">
        <v>3210</v>
      </c>
      <c r="S3342" s="29" t="s">
        <v>3098</v>
      </c>
      <c r="T3342" s="29"/>
      <c r="U3342" s="30">
        <v>2759</v>
      </c>
      <c r="V3342" s="30">
        <v>2431</v>
      </c>
      <c r="W3342" s="30">
        <v>1957</v>
      </c>
      <c r="X3342" s="30">
        <v>3186</v>
      </c>
      <c r="Y3342" s="30">
        <v>1289</v>
      </c>
      <c r="Z3342" s="30">
        <v>2950</v>
      </c>
      <c r="AA3342" s="30">
        <v>1570</v>
      </c>
      <c r="AB3342" s="30">
        <v>1490</v>
      </c>
      <c r="AC3342" s="30">
        <v>1105</v>
      </c>
      <c r="AD3342" s="30">
        <v>638</v>
      </c>
      <c r="AE3342" s="30">
        <v>1305</v>
      </c>
      <c r="AF3342" s="30">
        <v>1638</v>
      </c>
    </row>
    <row r="3343" spans="1:32" x14ac:dyDescent="0.45">
      <c r="A3343" s="29" t="s">
        <v>196</v>
      </c>
      <c r="B3343" s="29" t="s">
        <v>197</v>
      </c>
      <c r="C3343" s="29" t="s">
        <v>3299</v>
      </c>
      <c r="D3343" s="29" t="s">
        <v>3300</v>
      </c>
      <c r="E3343" s="29" t="s">
        <v>3538</v>
      </c>
      <c r="F3343" s="29" t="s">
        <v>3539</v>
      </c>
      <c r="G3343" s="29" t="s">
        <v>3200</v>
      </c>
      <c r="H3343" s="29" t="s">
        <v>3201</v>
      </c>
      <c r="I3343" s="29" t="s">
        <v>3226</v>
      </c>
      <c r="J3343" s="29" t="s">
        <v>3227</v>
      </c>
      <c r="K3343" s="29" t="s">
        <v>3228</v>
      </c>
      <c r="L3343" s="29" t="s">
        <v>3111</v>
      </c>
      <c r="M3343" s="29" t="s">
        <v>3229</v>
      </c>
      <c r="N3343" s="29" t="s">
        <v>3230</v>
      </c>
      <c r="O3343" s="29" t="s">
        <v>3231</v>
      </c>
      <c r="P3343" s="29" t="s">
        <v>3232</v>
      </c>
      <c r="Q3343" s="29" t="s">
        <v>3209</v>
      </c>
      <c r="R3343" s="29" t="s">
        <v>3210</v>
      </c>
      <c r="S3343" s="29" t="s">
        <v>3098</v>
      </c>
      <c r="T3343" s="29"/>
      <c r="U3343" s="30">
        <v>0</v>
      </c>
      <c r="V3343" s="30">
        <v>0</v>
      </c>
      <c r="W3343" s="30">
        <v>0</v>
      </c>
      <c r="X3343" s="30">
        <v>0</v>
      </c>
      <c r="Y3343" s="30">
        <v>0</v>
      </c>
      <c r="Z3343" s="30">
        <v>0</v>
      </c>
      <c r="AA3343" s="30">
        <v>0</v>
      </c>
      <c r="AB3343" s="30">
        <v>0</v>
      </c>
      <c r="AC3343" s="30">
        <v>0</v>
      </c>
      <c r="AD3343" s="30">
        <v>0</v>
      </c>
      <c r="AE3343" s="30">
        <v>0</v>
      </c>
      <c r="AF3343" s="30">
        <v>0</v>
      </c>
    </row>
    <row r="3344" spans="1:32" x14ac:dyDescent="0.45">
      <c r="A3344" s="29" t="s">
        <v>196</v>
      </c>
      <c r="B3344" s="29" t="s">
        <v>197</v>
      </c>
      <c r="C3344" s="29" t="s">
        <v>3299</v>
      </c>
      <c r="D3344" s="29" t="s">
        <v>3300</v>
      </c>
      <c r="E3344" s="29" t="s">
        <v>3538</v>
      </c>
      <c r="F3344" s="29" t="s">
        <v>3539</v>
      </c>
      <c r="G3344" s="29" t="s">
        <v>3233</v>
      </c>
      <c r="H3344" s="29" t="s">
        <v>3234</v>
      </c>
      <c r="I3344" s="29" t="s">
        <v>3235</v>
      </c>
      <c r="J3344" s="29" t="s">
        <v>3236</v>
      </c>
      <c r="K3344" s="29" t="s">
        <v>3237</v>
      </c>
      <c r="L3344" s="29" t="s">
        <v>3107</v>
      </c>
      <c r="M3344" s="29" t="s">
        <v>3238</v>
      </c>
      <c r="N3344" s="29" t="s">
        <v>3239</v>
      </c>
      <c r="O3344" s="29" t="s">
        <v>3422</v>
      </c>
      <c r="P3344" s="29" t="s">
        <v>3423</v>
      </c>
      <c r="Q3344" s="29" t="s">
        <v>3209</v>
      </c>
      <c r="R3344" s="29" t="s">
        <v>3210</v>
      </c>
      <c r="S3344" s="29" t="s">
        <v>3098</v>
      </c>
      <c r="T3344" s="29"/>
      <c r="U3344" s="30">
        <v>36000</v>
      </c>
      <c r="V3344" s="30">
        <v>36000</v>
      </c>
      <c r="W3344" s="30">
        <v>36000</v>
      </c>
      <c r="X3344" s="30">
        <v>36000</v>
      </c>
      <c r="Y3344" s="30">
        <v>36000</v>
      </c>
      <c r="Z3344" s="30">
        <v>36000</v>
      </c>
      <c r="AA3344" s="30">
        <v>36000</v>
      </c>
      <c r="AB3344" s="30">
        <v>36000</v>
      </c>
      <c r="AC3344" s="30">
        <v>36000</v>
      </c>
      <c r="AD3344" s="30">
        <v>36000</v>
      </c>
      <c r="AE3344" s="30">
        <v>36000</v>
      </c>
      <c r="AF3344" s="30">
        <v>36000</v>
      </c>
    </row>
    <row r="3345" spans="1:32" x14ac:dyDescent="0.45">
      <c r="A3345" s="29" t="s">
        <v>196</v>
      </c>
      <c r="B3345" s="29" t="s">
        <v>197</v>
      </c>
      <c r="C3345" s="29" t="s">
        <v>3299</v>
      </c>
      <c r="D3345" s="29" t="s">
        <v>3300</v>
      </c>
      <c r="E3345" s="29" t="s">
        <v>3538</v>
      </c>
      <c r="F3345" s="29" t="s">
        <v>3539</v>
      </c>
      <c r="G3345" s="29" t="s">
        <v>3233</v>
      </c>
      <c r="H3345" s="29" t="s">
        <v>3234</v>
      </c>
      <c r="I3345" s="29" t="s">
        <v>3235</v>
      </c>
      <c r="J3345" s="29" t="s">
        <v>3236</v>
      </c>
      <c r="K3345" s="29" t="s">
        <v>3237</v>
      </c>
      <c r="L3345" s="29" t="s">
        <v>3107</v>
      </c>
      <c r="M3345" s="29" t="s">
        <v>3424</v>
      </c>
      <c r="N3345" s="29" t="s">
        <v>3425</v>
      </c>
      <c r="O3345" s="29" t="s">
        <v>3428</v>
      </c>
      <c r="P3345" s="29" t="s">
        <v>3429</v>
      </c>
      <c r="Q3345" s="29" t="s">
        <v>3209</v>
      </c>
      <c r="R3345" s="29" t="s">
        <v>3210</v>
      </c>
      <c r="S3345" s="29" t="s">
        <v>3098</v>
      </c>
      <c r="T3345" s="29"/>
      <c r="U3345" s="30">
        <v>1014</v>
      </c>
      <c r="V3345" s="30">
        <v>1217</v>
      </c>
      <c r="W3345" s="30">
        <v>1072</v>
      </c>
      <c r="X3345" s="30">
        <v>1000</v>
      </c>
      <c r="Y3345" s="30">
        <v>1159</v>
      </c>
      <c r="Z3345" s="30">
        <v>1000</v>
      </c>
      <c r="AA3345" s="30">
        <v>1000</v>
      </c>
      <c r="AB3345" s="30">
        <v>1000</v>
      </c>
      <c r="AC3345" s="30">
        <v>1058</v>
      </c>
      <c r="AD3345" s="30">
        <v>1000</v>
      </c>
      <c r="AE3345" s="30">
        <v>1000</v>
      </c>
      <c r="AF3345" s="30">
        <v>1000</v>
      </c>
    </row>
    <row r="3346" spans="1:32" x14ac:dyDescent="0.45">
      <c r="A3346" s="29" t="s">
        <v>196</v>
      </c>
      <c r="B3346" s="29" t="s">
        <v>197</v>
      </c>
      <c r="C3346" s="29" t="s">
        <v>3299</v>
      </c>
      <c r="D3346" s="29" t="s">
        <v>3300</v>
      </c>
      <c r="E3346" s="29" t="s">
        <v>3538</v>
      </c>
      <c r="F3346" s="29" t="s">
        <v>3539</v>
      </c>
      <c r="G3346" s="29" t="s">
        <v>3233</v>
      </c>
      <c r="H3346" s="29" t="s">
        <v>3234</v>
      </c>
      <c r="I3346" s="29" t="s">
        <v>3262</v>
      </c>
      <c r="J3346" s="29" t="s">
        <v>3263</v>
      </c>
      <c r="K3346" s="29" t="s">
        <v>3264</v>
      </c>
      <c r="L3346" s="29" t="s">
        <v>3103</v>
      </c>
      <c r="M3346" s="29" t="s">
        <v>3265</v>
      </c>
      <c r="N3346" s="29" t="s">
        <v>3266</v>
      </c>
      <c r="O3346" s="29" t="s">
        <v>3267</v>
      </c>
      <c r="P3346" s="29" t="s">
        <v>3268</v>
      </c>
      <c r="Q3346" s="29" t="s">
        <v>3209</v>
      </c>
      <c r="R3346" s="29" t="s">
        <v>3210</v>
      </c>
      <c r="S3346" s="29" t="s">
        <v>3098</v>
      </c>
      <c r="T3346" s="29"/>
      <c r="U3346" s="30">
        <v>47400</v>
      </c>
      <c r="V3346" s="30">
        <v>47400</v>
      </c>
      <c r="W3346" s="30">
        <v>47400</v>
      </c>
      <c r="X3346" s="30">
        <v>47400</v>
      </c>
      <c r="Y3346" s="30">
        <v>47400</v>
      </c>
      <c r="Z3346" s="30">
        <v>47400</v>
      </c>
      <c r="AA3346" s="30">
        <v>47400</v>
      </c>
      <c r="AB3346" s="30">
        <v>47400</v>
      </c>
      <c r="AC3346" s="30">
        <v>47400</v>
      </c>
      <c r="AD3346" s="30">
        <v>47400</v>
      </c>
      <c r="AE3346" s="30">
        <v>47400</v>
      </c>
      <c r="AF3346" s="30">
        <v>47400</v>
      </c>
    </row>
    <row r="3347" spans="1:32" x14ac:dyDescent="0.45">
      <c r="A3347" s="29" t="s">
        <v>196</v>
      </c>
      <c r="B3347" s="29" t="s">
        <v>197</v>
      </c>
      <c r="C3347" s="29" t="s">
        <v>3299</v>
      </c>
      <c r="D3347" s="29" t="s">
        <v>3300</v>
      </c>
      <c r="E3347" s="29" t="s">
        <v>3538</v>
      </c>
      <c r="F3347" s="29" t="s">
        <v>3539</v>
      </c>
      <c r="G3347" s="29" t="s">
        <v>3233</v>
      </c>
      <c r="H3347" s="29" t="s">
        <v>3234</v>
      </c>
      <c r="I3347" s="29" t="s">
        <v>3262</v>
      </c>
      <c r="J3347" s="29" t="s">
        <v>3263</v>
      </c>
      <c r="K3347" s="29" t="s">
        <v>3264</v>
      </c>
      <c r="L3347" s="29" t="s">
        <v>3103</v>
      </c>
      <c r="M3347" s="29" t="s">
        <v>3265</v>
      </c>
      <c r="N3347" s="29" t="s">
        <v>3266</v>
      </c>
      <c r="O3347" s="29" t="s">
        <v>3338</v>
      </c>
      <c r="P3347" s="29" t="s">
        <v>3339</v>
      </c>
      <c r="Q3347" s="29" t="s">
        <v>3249</v>
      </c>
      <c r="R3347" s="29" t="s">
        <v>3210</v>
      </c>
      <c r="S3347" s="29" t="s">
        <v>3098</v>
      </c>
      <c r="T3347" s="29"/>
      <c r="U3347" s="30">
        <v>0</v>
      </c>
      <c r="V3347" s="30">
        <v>0</v>
      </c>
      <c r="W3347" s="30">
        <v>56365</v>
      </c>
      <c r="X3347" s="30">
        <v>0</v>
      </c>
      <c r="Y3347" s="30">
        <v>0</v>
      </c>
      <c r="Z3347" s="30">
        <v>0</v>
      </c>
      <c r="AA3347" s="30">
        <v>0</v>
      </c>
      <c r="AB3347" s="30">
        <v>0</v>
      </c>
      <c r="AC3347" s="30">
        <v>0</v>
      </c>
      <c r="AD3347" s="30">
        <v>0</v>
      </c>
      <c r="AE3347" s="30">
        <v>0</v>
      </c>
      <c r="AF3347" s="30">
        <v>0</v>
      </c>
    </row>
    <row r="3348" spans="1:32" x14ac:dyDescent="0.45">
      <c r="A3348" s="29" t="s">
        <v>196</v>
      </c>
      <c r="B3348" s="29" t="s">
        <v>197</v>
      </c>
      <c r="C3348" s="29" t="s">
        <v>3299</v>
      </c>
      <c r="D3348" s="29" t="s">
        <v>3300</v>
      </c>
      <c r="E3348" s="29" t="s">
        <v>3538</v>
      </c>
      <c r="F3348" s="29" t="s">
        <v>3539</v>
      </c>
      <c r="G3348" s="29" t="s">
        <v>3233</v>
      </c>
      <c r="H3348" s="29" t="s">
        <v>3234</v>
      </c>
      <c r="I3348" s="29" t="s">
        <v>3262</v>
      </c>
      <c r="J3348" s="29" t="s">
        <v>3263</v>
      </c>
      <c r="K3348" s="29" t="s">
        <v>3264</v>
      </c>
      <c r="L3348" s="29" t="s">
        <v>3103</v>
      </c>
      <c r="M3348" s="29" t="s">
        <v>3265</v>
      </c>
      <c r="N3348" s="29" t="s">
        <v>3266</v>
      </c>
      <c r="O3348" s="29" t="s">
        <v>3269</v>
      </c>
      <c r="P3348" s="29" t="s">
        <v>3270</v>
      </c>
      <c r="Q3348" s="29" t="s">
        <v>3209</v>
      </c>
      <c r="R3348" s="29" t="s">
        <v>3210</v>
      </c>
      <c r="S3348" s="29" t="s">
        <v>3098</v>
      </c>
      <c r="T3348" s="29"/>
      <c r="U3348" s="30">
        <v>1092</v>
      </c>
      <c r="V3348" s="30">
        <v>780</v>
      </c>
      <c r="W3348" s="30">
        <v>897</v>
      </c>
      <c r="X3348" s="30">
        <v>897</v>
      </c>
      <c r="Y3348" s="30">
        <v>897</v>
      </c>
      <c r="Z3348" s="30">
        <v>936</v>
      </c>
      <c r="AA3348" s="30">
        <v>1092</v>
      </c>
      <c r="AB3348" s="30">
        <v>702</v>
      </c>
      <c r="AC3348" s="30">
        <v>858</v>
      </c>
      <c r="AD3348" s="30">
        <v>507</v>
      </c>
      <c r="AE3348" s="30">
        <v>585</v>
      </c>
      <c r="AF3348" s="30">
        <v>507</v>
      </c>
    </row>
    <row r="3349" spans="1:32" x14ac:dyDescent="0.45">
      <c r="A3349" s="29" t="s">
        <v>196</v>
      </c>
      <c r="B3349" s="29" t="s">
        <v>197</v>
      </c>
      <c r="C3349" s="29" t="s">
        <v>3299</v>
      </c>
      <c r="D3349" s="29" t="s">
        <v>3300</v>
      </c>
      <c r="E3349" s="29" t="s">
        <v>3538</v>
      </c>
      <c r="F3349" s="29" t="s">
        <v>3539</v>
      </c>
      <c r="G3349" s="29" t="s">
        <v>3233</v>
      </c>
      <c r="H3349" s="29" t="s">
        <v>3234</v>
      </c>
      <c r="I3349" s="29" t="s">
        <v>3262</v>
      </c>
      <c r="J3349" s="29" t="s">
        <v>3263</v>
      </c>
      <c r="K3349" s="29" t="s">
        <v>3264</v>
      </c>
      <c r="L3349" s="29" t="s">
        <v>3103</v>
      </c>
      <c r="M3349" s="29" t="s">
        <v>3265</v>
      </c>
      <c r="N3349" s="29" t="s">
        <v>3266</v>
      </c>
      <c r="O3349" s="29" t="s">
        <v>3271</v>
      </c>
      <c r="P3349" s="29" t="s">
        <v>3272</v>
      </c>
      <c r="Q3349" s="29" t="s">
        <v>3209</v>
      </c>
      <c r="R3349" s="29" t="s">
        <v>3210</v>
      </c>
      <c r="S3349" s="29" t="s">
        <v>3098</v>
      </c>
      <c r="T3349" s="29"/>
      <c r="U3349" s="30">
        <v>406</v>
      </c>
      <c r="V3349" s="30">
        <v>652</v>
      </c>
      <c r="W3349" s="30">
        <v>768</v>
      </c>
      <c r="X3349" s="30">
        <v>420</v>
      </c>
      <c r="Y3349" s="30">
        <v>1058</v>
      </c>
      <c r="Z3349" s="30">
        <v>1261</v>
      </c>
      <c r="AA3349" s="30">
        <v>1290</v>
      </c>
      <c r="AB3349" s="30">
        <v>1406</v>
      </c>
      <c r="AC3349" s="30">
        <v>928</v>
      </c>
      <c r="AD3349" s="30">
        <v>420</v>
      </c>
      <c r="AE3349" s="30">
        <v>797</v>
      </c>
      <c r="AF3349" s="30">
        <v>174</v>
      </c>
    </row>
    <row r="3350" spans="1:32" x14ac:dyDescent="0.45">
      <c r="A3350" s="29" t="s">
        <v>196</v>
      </c>
      <c r="B3350" s="29" t="s">
        <v>197</v>
      </c>
      <c r="C3350" s="29" t="s">
        <v>3299</v>
      </c>
      <c r="D3350" s="29" t="s">
        <v>3300</v>
      </c>
      <c r="E3350" s="29" t="s">
        <v>3538</v>
      </c>
      <c r="F3350" s="29" t="s">
        <v>3539</v>
      </c>
      <c r="G3350" s="29" t="s">
        <v>3233</v>
      </c>
      <c r="H3350" s="29" t="s">
        <v>3234</v>
      </c>
      <c r="I3350" s="29" t="s">
        <v>3262</v>
      </c>
      <c r="J3350" s="29" t="s">
        <v>3263</v>
      </c>
      <c r="K3350" s="29" t="s">
        <v>3264</v>
      </c>
      <c r="L3350" s="29" t="s">
        <v>3103</v>
      </c>
      <c r="M3350" s="29" t="s">
        <v>3265</v>
      </c>
      <c r="N3350" s="29" t="s">
        <v>3266</v>
      </c>
      <c r="O3350" s="29" t="s">
        <v>3273</v>
      </c>
      <c r="P3350" s="29" t="s">
        <v>3274</v>
      </c>
      <c r="Q3350" s="29" t="s">
        <v>3209</v>
      </c>
      <c r="R3350" s="29" t="s">
        <v>3210</v>
      </c>
      <c r="S3350" s="29" t="s">
        <v>3098</v>
      </c>
      <c r="T3350" s="29"/>
      <c r="U3350" s="30">
        <v>585</v>
      </c>
      <c r="V3350" s="30">
        <v>858</v>
      </c>
      <c r="W3350" s="30">
        <v>858</v>
      </c>
      <c r="X3350" s="30">
        <v>507</v>
      </c>
      <c r="Y3350" s="30">
        <v>741</v>
      </c>
      <c r="Z3350" s="30">
        <v>741</v>
      </c>
      <c r="AA3350" s="30">
        <v>1014</v>
      </c>
      <c r="AB3350" s="30">
        <v>1014</v>
      </c>
      <c r="AC3350" s="30">
        <v>1014</v>
      </c>
      <c r="AD3350" s="30">
        <v>585</v>
      </c>
      <c r="AE3350" s="30">
        <v>624</v>
      </c>
      <c r="AF3350" s="30">
        <v>624</v>
      </c>
    </row>
    <row r="3351" spans="1:32" x14ac:dyDescent="0.45">
      <c r="A3351" s="29" t="s">
        <v>196</v>
      </c>
      <c r="B3351" s="29" t="s">
        <v>197</v>
      </c>
      <c r="C3351" s="29" t="s">
        <v>3299</v>
      </c>
      <c r="D3351" s="29" t="s">
        <v>3300</v>
      </c>
      <c r="E3351" s="29" t="s">
        <v>3538</v>
      </c>
      <c r="F3351" s="29" t="s">
        <v>3539</v>
      </c>
      <c r="G3351" s="29" t="s">
        <v>3233</v>
      </c>
      <c r="H3351" s="29" t="s">
        <v>3234</v>
      </c>
      <c r="I3351" s="29" t="s">
        <v>3262</v>
      </c>
      <c r="J3351" s="29" t="s">
        <v>3263</v>
      </c>
      <c r="K3351" s="29" t="s">
        <v>3264</v>
      </c>
      <c r="L3351" s="29" t="s">
        <v>3103</v>
      </c>
      <c r="M3351" s="29" t="s">
        <v>3265</v>
      </c>
      <c r="N3351" s="29" t="s">
        <v>3266</v>
      </c>
      <c r="O3351" s="29" t="s">
        <v>3372</v>
      </c>
      <c r="P3351" s="29" t="s">
        <v>3373</v>
      </c>
      <c r="Q3351" s="29" t="s">
        <v>3209</v>
      </c>
      <c r="R3351" s="29" t="s">
        <v>3210</v>
      </c>
      <c r="S3351" s="29" t="s">
        <v>3098</v>
      </c>
      <c r="T3351" s="29"/>
      <c r="U3351" s="30">
        <v>0</v>
      </c>
      <c r="V3351" s="30">
        <v>0</v>
      </c>
      <c r="W3351" s="30">
        <v>72</v>
      </c>
      <c r="X3351" s="30">
        <v>0</v>
      </c>
      <c r="Y3351" s="30">
        <v>95</v>
      </c>
      <c r="Z3351" s="30">
        <v>0</v>
      </c>
      <c r="AA3351" s="30">
        <v>0</v>
      </c>
      <c r="AB3351" s="30">
        <v>0</v>
      </c>
      <c r="AC3351" s="30">
        <v>0</v>
      </c>
      <c r="AD3351" s="30">
        <v>0</v>
      </c>
      <c r="AE3351" s="30">
        <v>0</v>
      </c>
      <c r="AF3351" s="30">
        <v>0</v>
      </c>
    </row>
    <row r="3352" spans="1:32" x14ac:dyDescent="0.45">
      <c r="A3352" s="29" t="s">
        <v>196</v>
      </c>
      <c r="B3352" s="29" t="s">
        <v>197</v>
      </c>
      <c r="C3352" s="29" t="s">
        <v>3299</v>
      </c>
      <c r="D3352" s="29" t="s">
        <v>3300</v>
      </c>
      <c r="E3352" s="29" t="s">
        <v>3538</v>
      </c>
      <c r="F3352" s="29" t="s">
        <v>3539</v>
      </c>
      <c r="G3352" s="29" t="s">
        <v>3233</v>
      </c>
      <c r="H3352" s="29" t="s">
        <v>3234</v>
      </c>
      <c r="I3352" s="29" t="s">
        <v>3262</v>
      </c>
      <c r="J3352" s="29" t="s">
        <v>3263</v>
      </c>
      <c r="K3352" s="29" t="s">
        <v>3264</v>
      </c>
      <c r="L3352" s="29" t="s">
        <v>3103</v>
      </c>
      <c r="M3352" s="29" t="s">
        <v>3322</v>
      </c>
      <c r="N3352" s="29" t="s">
        <v>3323</v>
      </c>
      <c r="O3352" s="29" t="s">
        <v>3374</v>
      </c>
      <c r="P3352" s="29" t="s">
        <v>3375</v>
      </c>
      <c r="Q3352" s="29" t="s">
        <v>3209</v>
      </c>
      <c r="R3352" s="29" t="s">
        <v>3210</v>
      </c>
      <c r="S3352" s="29" t="s">
        <v>3098</v>
      </c>
      <c r="T3352" s="29"/>
      <c r="U3352" s="30">
        <v>1000</v>
      </c>
      <c r="V3352" s="30">
        <v>1000</v>
      </c>
      <c r="W3352" s="30">
        <v>1000</v>
      </c>
      <c r="X3352" s="30">
        <v>1000</v>
      </c>
      <c r="Y3352" s="30">
        <v>1000</v>
      </c>
      <c r="Z3352" s="30">
        <v>1000</v>
      </c>
      <c r="AA3352" s="30">
        <v>1000</v>
      </c>
      <c r="AB3352" s="30">
        <v>1000</v>
      </c>
      <c r="AC3352" s="30">
        <v>1000</v>
      </c>
      <c r="AD3352" s="30">
        <v>1000</v>
      </c>
      <c r="AE3352" s="30">
        <v>1000</v>
      </c>
      <c r="AF3352" s="30">
        <v>1000</v>
      </c>
    </row>
    <row r="3353" spans="1:32" x14ac:dyDescent="0.45">
      <c r="A3353" s="29" t="s">
        <v>196</v>
      </c>
      <c r="B3353" s="29" t="s">
        <v>197</v>
      </c>
      <c r="C3353" s="29" t="s">
        <v>3299</v>
      </c>
      <c r="D3353" s="29" t="s">
        <v>3300</v>
      </c>
      <c r="E3353" s="29" t="s">
        <v>3538</v>
      </c>
      <c r="F3353" s="29" t="s">
        <v>3539</v>
      </c>
      <c r="G3353" s="29" t="s">
        <v>3233</v>
      </c>
      <c r="H3353" s="29" t="s">
        <v>3234</v>
      </c>
      <c r="I3353" s="29" t="s">
        <v>3275</v>
      </c>
      <c r="J3353" s="29" t="s">
        <v>3276</v>
      </c>
      <c r="K3353" s="29" t="s">
        <v>3282</v>
      </c>
      <c r="L3353" s="29" t="s">
        <v>3112</v>
      </c>
      <c r="M3353" s="29" t="s">
        <v>3283</v>
      </c>
      <c r="N3353" s="29" t="s">
        <v>3284</v>
      </c>
      <c r="O3353" s="29" t="s">
        <v>3285</v>
      </c>
      <c r="P3353" s="29" t="s">
        <v>3286</v>
      </c>
      <c r="Q3353" s="29" t="s">
        <v>3209</v>
      </c>
      <c r="R3353" s="29" t="s">
        <v>3210</v>
      </c>
      <c r="S3353" s="29" t="s">
        <v>3098</v>
      </c>
      <c r="T3353" s="29"/>
      <c r="U3353" s="30">
        <v>20000</v>
      </c>
      <c r="V3353" s="30">
        <v>18572</v>
      </c>
      <c r="W3353" s="30">
        <v>0</v>
      </c>
      <c r="X3353" s="30">
        <v>0</v>
      </c>
      <c r="Y3353" s="30">
        <v>0</v>
      </c>
      <c r="Z3353" s="30">
        <v>0</v>
      </c>
      <c r="AA3353" s="30">
        <v>0</v>
      </c>
      <c r="AB3353" s="30">
        <v>0</v>
      </c>
      <c r="AC3353" s="30">
        <v>0</v>
      </c>
      <c r="AD3353" s="30">
        <v>0</v>
      </c>
      <c r="AE3353" s="30">
        <v>0</v>
      </c>
      <c r="AF3353" s="30">
        <v>0</v>
      </c>
    </row>
    <row r="3354" spans="1:32" x14ac:dyDescent="0.45">
      <c r="A3354" s="29" t="s">
        <v>196</v>
      </c>
      <c r="B3354" s="29" t="s">
        <v>197</v>
      </c>
      <c r="C3354" s="29" t="s">
        <v>3299</v>
      </c>
      <c r="D3354" s="29" t="s">
        <v>3300</v>
      </c>
      <c r="E3354" s="29" t="s">
        <v>3538</v>
      </c>
      <c r="F3354" s="29" t="s">
        <v>3539</v>
      </c>
      <c r="G3354" s="29" t="s">
        <v>3233</v>
      </c>
      <c r="H3354" s="29" t="s">
        <v>3234</v>
      </c>
      <c r="I3354" s="29" t="s">
        <v>3275</v>
      </c>
      <c r="J3354" s="29" t="s">
        <v>3276</v>
      </c>
      <c r="K3354" s="29" t="s">
        <v>3282</v>
      </c>
      <c r="L3354" s="29" t="s">
        <v>3112</v>
      </c>
      <c r="M3354" s="29" t="s">
        <v>3283</v>
      </c>
      <c r="N3354" s="29" t="s">
        <v>3284</v>
      </c>
      <c r="O3354" s="29" t="s">
        <v>3376</v>
      </c>
      <c r="P3354" s="29" t="s">
        <v>3377</v>
      </c>
      <c r="Q3354" s="29" t="s">
        <v>3209</v>
      </c>
      <c r="R3354" s="29" t="s">
        <v>3210</v>
      </c>
      <c r="S3354" s="29" t="s">
        <v>3098</v>
      </c>
      <c r="T3354" s="29"/>
      <c r="U3354" s="30">
        <v>25500</v>
      </c>
      <c r="V3354" s="30">
        <v>25500</v>
      </c>
      <c r="W3354" s="30">
        <v>25500</v>
      </c>
      <c r="X3354" s="30">
        <v>25500</v>
      </c>
      <c r="Y3354" s="30">
        <v>25500</v>
      </c>
      <c r="Z3354" s="30">
        <v>25500</v>
      </c>
      <c r="AA3354" s="30">
        <v>25500</v>
      </c>
      <c r="AB3354" s="30">
        <v>25500</v>
      </c>
      <c r="AC3354" s="30">
        <v>25500</v>
      </c>
      <c r="AD3354" s="30">
        <v>25500</v>
      </c>
      <c r="AE3354" s="30">
        <v>25500</v>
      </c>
      <c r="AF3354" s="30">
        <v>25500</v>
      </c>
    </row>
    <row r="3355" spans="1:32" x14ac:dyDescent="0.45">
      <c r="A3355" s="29" t="s">
        <v>196</v>
      </c>
      <c r="B3355" s="29" t="s">
        <v>197</v>
      </c>
      <c r="C3355" s="29" t="s">
        <v>3299</v>
      </c>
      <c r="D3355" s="29" t="s">
        <v>3300</v>
      </c>
      <c r="E3355" s="29" t="s">
        <v>3538</v>
      </c>
      <c r="F3355" s="29" t="s">
        <v>3539</v>
      </c>
      <c r="G3355" s="29" t="s">
        <v>3233</v>
      </c>
      <c r="H3355" s="29" t="s">
        <v>3234</v>
      </c>
      <c r="I3355" s="29" t="s">
        <v>3275</v>
      </c>
      <c r="J3355" s="29" t="s">
        <v>3276</v>
      </c>
      <c r="K3355" s="29" t="s">
        <v>3282</v>
      </c>
      <c r="L3355" s="29" t="s">
        <v>3112</v>
      </c>
      <c r="M3355" s="29" t="s">
        <v>3283</v>
      </c>
      <c r="N3355" s="29" t="s">
        <v>3284</v>
      </c>
      <c r="O3355" s="29" t="s">
        <v>3448</v>
      </c>
      <c r="P3355" s="29" t="s">
        <v>3449</v>
      </c>
      <c r="Q3355" s="29" t="s">
        <v>3249</v>
      </c>
      <c r="R3355" s="29" t="s">
        <v>3210</v>
      </c>
      <c r="S3355" s="29" t="s">
        <v>3098</v>
      </c>
      <c r="T3355" s="29"/>
      <c r="U3355" s="30">
        <v>0</v>
      </c>
      <c r="V3355" s="30">
        <v>0</v>
      </c>
      <c r="W3355" s="30">
        <v>0</v>
      </c>
      <c r="X3355" s="30">
        <v>0</v>
      </c>
      <c r="Y3355" s="30">
        <v>0</v>
      </c>
      <c r="Z3355" s="30">
        <v>0</v>
      </c>
      <c r="AA3355" s="30">
        <v>0</v>
      </c>
      <c r="AB3355" s="30">
        <v>0</v>
      </c>
      <c r="AC3355" s="30">
        <v>0</v>
      </c>
      <c r="AD3355" s="30">
        <v>0</v>
      </c>
      <c r="AE3355" s="30">
        <v>0</v>
      </c>
      <c r="AF3355" s="30">
        <v>0</v>
      </c>
    </row>
    <row r="3356" spans="1:32" x14ac:dyDescent="0.45">
      <c r="A3356" s="29" t="s">
        <v>196</v>
      </c>
      <c r="B3356" s="29" t="s">
        <v>197</v>
      </c>
      <c r="C3356" s="29" t="s">
        <v>3299</v>
      </c>
      <c r="D3356" s="29" t="s">
        <v>3300</v>
      </c>
      <c r="E3356" s="29" t="s">
        <v>3538</v>
      </c>
      <c r="F3356" s="29" t="s">
        <v>3539</v>
      </c>
      <c r="G3356" s="29" t="s">
        <v>3233</v>
      </c>
      <c r="H3356" s="29" t="s">
        <v>3234</v>
      </c>
      <c r="I3356" s="29" t="s">
        <v>3275</v>
      </c>
      <c r="J3356" s="29" t="s">
        <v>3276</v>
      </c>
      <c r="K3356" s="29" t="s">
        <v>3282</v>
      </c>
      <c r="L3356" s="29" t="s">
        <v>3112</v>
      </c>
      <c r="M3356" s="29" t="s">
        <v>3283</v>
      </c>
      <c r="N3356" s="29" t="s">
        <v>3284</v>
      </c>
      <c r="O3356" s="29" t="s">
        <v>3448</v>
      </c>
      <c r="P3356" s="29" t="s">
        <v>3449</v>
      </c>
      <c r="Q3356" s="29" t="s">
        <v>3209</v>
      </c>
      <c r="R3356" s="29" t="s">
        <v>3210</v>
      </c>
      <c r="S3356" s="29" t="s">
        <v>3098</v>
      </c>
      <c r="T3356" s="29"/>
      <c r="U3356" s="30">
        <v>20000</v>
      </c>
      <c r="V3356" s="30">
        <v>20000</v>
      </c>
      <c r="W3356" s="30">
        <v>20000</v>
      </c>
      <c r="X3356" s="30">
        <v>20000</v>
      </c>
      <c r="Y3356" s="30">
        <v>20000</v>
      </c>
      <c r="Z3356" s="30">
        <v>20000</v>
      </c>
      <c r="AA3356" s="30">
        <v>20000</v>
      </c>
      <c r="AB3356" s="30">
        <v>20000</v>
      </c>
      <c r="AC3356" s="30">
        <v>20000</v>
      </c>
      <c r="AD3356" s="30">
        <v>20000</v>
      </c>
      <c r="AE3356" s="30">
        <v>20000</v>
      </c>
      <c r="AF3356" s="30">
        <v>20000</v>
      </c>
    </row>
    <row r="3357" spans="1:32" x14ac:dyDescent="0.45">
      <c r="A3357" s="29" t="s">
        <v>196</v>
      </c>
      <c r="B3357" s="29" t="s">
        <v>197</v>
      </c>
      <c r="C3357" s="29" t="s">
        <v>3299</v>
      </c>
      <c r="D3357" s="29" t="s">
        <v>3300</v>
      </c>
      <c r="E3357" s="29" t="s">
        <v>3538</v>
      </c>
      <c r="F3357" s="29" t="s">
        <v>3539</v>
      </c>
      <c r="G3357" s="29" t="s">
        <v>3233</v>
      </c>
      <c r="H3357" s="29" t="s">
        <v>3234</v>
      </c>
      <c r="I3357" s="29" t="s">
        <v>3275</v>
      </c>
      <c r="J3357" s="29" t="s">
        <v>3276</v>
      </c>
      <c r="K3357" s="29" t="s">
        <v>3287</v>
      </c>
      <c r="L3357" s="29" t="s">
        <v>3101</v>
      </c>
      <c r="M3357" s="29" t="s">
        <v>3316</v>
      </c>
      <c r="N3357" s="29" t="s">
        <v>3317</v>
      </c>
      <c r="O3357" s="29" t="s">
        <v>3318</v>
      </c>
      <c r="P3357" s="29" t="s">
        <v>3319</v>
      </c>
      <c r="Q3357" s="29" t="s">
        <v>3209</v>
      </c>
      <c r="R3357" s="29" t="s">
        <v>3210</v>
      </c>
      <c r="S3357" s="29" t="s">
        <v>3098</v>
      </c>
      <c r="T3357" s="29"/>
      <c r="U3357" s="30">
        <v>2720</v>
      </c>
      <c r="V3357" s="30">
        <v>2720</v>
      </c>
      <c r="W3357" s="30">
        <v>2720</v>
      </c>
      <c r="X3357" s="30">
        <v>2720</v>
      </c>
      <c r="Y3357" s="30">
        <v>2720</v>
      </c>
      <c r="Z3357" s="30">
        <v>2720</v>
      </c>
      <c r="AA3357" s="30">
        <v>2720</v>
      </c>
      <c r="AB3357" s="30">
        <v>2720</v>
      </c>
      <c r="AC3357" s="30">
        <v>2720</v>
      </c>
      <c r="AD3357" s="30">
        <v>2720</v>
      </c>
      <c r="AE3357" s="30">
        <v>2678</v>
      </c>
      <c r="AF3357" s="30">
        <v>2678</v>
      </c>
    </row>
    <row r="3358" spans="1:32" x14ac:dyDescent="0.45">
      <c r="A3358" s="29" t="s">
        <v>196</v>
      </c>
      <c r="B3358" s="29" t="s">
        <v>197</v>
      </c>
      <c r="C3358" s="29" t="s">
        <v>3292</v>
      </c>
      <c r="D3358" s="29" t="s">
        <v>3293</v>
      </c>
      <c r="E3358" s="29" t="s">
        <v>3292</v>
      </c>
      <c r="F3358" s="29" t="s">
        <v>3294</v>
      </c>
      <c r="G3358" s="29" t="s">
        <v>3200</v>
      </c>
      <c r="H3358" s="29" t="s">
        <v>3201</v>
      </c>
      <c r="I3358" s="29" t="s">
        <v>3226</v>
      </c>
      <c r="J3358" s="29" t="s">
        <v>3227</v>
      </c>
      <c r="K3358" s="29" t="s">
        <v>3228</v>
      </c>
      <c r="L3358" s="29" t="s">
        <v>3111</v>
      </c>
      <c r="M3358" s="29" t="s">
        <v>3295</v>
      </c>
      <c r="N3358" s="29" t="s">
        <v>3296</v>
      </c>
      <c r="O3358" s="29" t="s">
        <v>3297</v>
      </c>
      <c r="P3358" s="29" t="s">
        <v>3298</v>
      </c>
      <c r="Q3358" s="29" t="s">
        <v>3209</v>
      </c>
      <c r="R3358" s="29" t="s">
        <v>3210</v>
      </c>
      <c r="S3358" s="29" t="s">
        <v>3098</v>
      </c>
      <c r="T3358" s="29"/>
      <c r="U3358" s="30">
        <v>0</v>
      </c>
      <c r="V3358" s="30">
        <v>0</v>
      </c>
      <c r="W3358" s="30">
        <v>0</v>
      </c>
      <c r="X3358" s="30">
        <v>29</v>
      </c>
      <c r="Y3358" s="30">
        <v>0</v>
      </c>
      <c r="Z3358" s="30">
        <v>0</v>
      </c>
      <c r="AA3358" s="30">
        <v>0</v>
      </c>
      <c r="AB3358" s="30">
        <v>0</v>
      </c>
      <c r="AC3358" s="30">
        <v>0</v>
      </c>
      <c r="AD3358" s="30">
        <v>0</v>
      </c>
      <c r="AE3358" s="30">
        <v>0</v>
      </c>
      <c r="AF3358" s="30">
        <v>0</v>
      </c>
    </row>
    <row r="3359" spans="1:32" x14ac:dyDescent="0.45">
      <c r="A3359" s="29" t="s">
        <v>1021</v>
      </c>
      <c r="B3359" s="29" t="s">
        <v>1022</v>
      </c>
      <c r="C3359" s="29" t="s">
        <v>3196</v>
      </c>
      <c r="D3359" s="29" t="s">
        <v>3197</v>
      </c>
      <c r="E3359" s="29" t="s">
        <v>3674</v>
      </c>
      <c r="F3359" s="29" t="s">
        <v>3675</v>
      </c>
      <c r="G3359" s="29" t="s">
        <v>3200</v>
      </c>
      <c r="H3359" s="29" t="s">
        <v>3201</v>
      </c>
      <c r="I3359" s="29" t="s">
        <v>3202</v>
      </c>
      <c r="J3359" s="29" t="s">
        <v>3203</v>
      </c>
      <c r="K3359" s="29" t="s">
        <v>3221</v>
      </c>
      <c r="L3359" s="29" t="s">
        <v>3113</v>
      </c>
      <c r="M3359" s="29" t="s">
        <v>3303</v>
      </c>
      <c r="N3359" s="29" t="s">
        <v>3304</v>
      </c>
      <c r="O3359" s="29" t="s">
        <v>3305</v>
      </c>
      <c r="P3359" s="29" t="s">
        <v>3306</v>
      </c>
      <c r="Q3359" s="29" t="s">
        <v>3209</v>
      </c>
      <c r="R3359" s="29" t="s">
        <v>3210</v>
      </c>
      <c r="S3359" s="29" t="s">
        <v>3098</v>
      </c>
      <c r="T3359" s="29"/>
      <c r="U3359" s="30">
        <v>31798</v>
      </c>
      <c r="V3359" s="30">
        <v>27946</v>
      </c>
      <c r="W3359" s="30">
        <v>25635</v>
      </c>
      <c r="X3359" s="30">
        <v>20671</v>
      </c>
      <c r="Y3359" s="30">
        <v>21808</v>
      </c>
      <c r="Z3359" s="30">
        <v>26961</v>
      </c>
      <c r="AA3359" s="30">
        <v>54328</v>
      </c>
      <c r="AB3359" s="30">
        <v>27604</v>
      </c>
      <c r="AC3359" s="30">
        <v>31167</v>
      </c>
      <c r="AD3359" s="30">
        <v>19379</v>
      </c>
      <c r="AE3359" s="30">
        <v>22492</v>
      </c>
      <c r="AF3359" s="30">
        <v>20341</v>
      </c>
    </row>
    <row r="3360" spans="1:32" x14ac:dyDescent="0.45">
      <c r="A3360" s="29" t="s">
        <v>1021</v>
      </c>
      <c r="B3360" s="29" t="s">
        <v>1022</v>
      </c>
      <c r="C3360" s="29" t="s">
        <v>3196</v>
      </c>
      <c r="D3360" s="29" t="s">
        <v>3197</v>
      </c>
      <c r="E3360" s="29" t="s">
        <v>3674</v>
      </c>
      <c r="F3360" s="29" t="s">
        <v>3675</v>
      </c>
      <c r="G3360" s="29" t="s">
        <v>3200</v>
      </c>
      <c r="H3360" s="29" t="s">
        <v>3201</v>
      </c>
      <c r="I3360" s="29" t="s">
        <v>3202</v>
      </c>
      <c r="J3360" s="29" t="s">
        <v>3203</v>
      </c>
      <c r="K3360" s="29" t="s">
        <v>3221</v>
      </c>
      <c r="L3360" s="29" t="s">
        <v>3113</v>
      </c>
      <c r="M3360" s="29" t="s">
        <v>3303</v>
      </c>
      <c r="N3360" s="29" t="s">
        <v>3304</v>
      </c>
      <c r="O3360" s="29" t="s">
        <v>3305</v>
      </c>
      <c r="P3360" s="29" t="s">
        <v>3306</v>
      </c>
      <c r="Q3360" s="29" t="s">
        <v>3209</v>
      </c>
      <c r="R3360" s="29" t="s">
        <v>3098</v>
      </c>
      <c r="S3360" s="29" t="s">
        <v>3098</v>
      </c>
      <c r="T3360" s="29"/>
      <c r="U3360" s="30">
        <v>518</v>
      </c>
      <c r="V3360" s="30">
        <v>3421</v>
      </c>
      <c r="W3360" s="30">
        <v>14631</v>
      </c>
      <c r="X3360" s="30">
        <v>10400</v>
      </c>
      <c r="Y3360" s="30">
        <v>5309</v>
      </c>
      <c r="Z3360" s="30">
        <v>7220</v>
      </c>
      <c r="AA3360" s="30">
        <v>7274</v>
      </c>
      <c r="AB3360" s="30">
        <v>6456</v>
      </c>
      <c r="AC3360" s="30">
        <v>2357</v>
      </c>
      <c r="AD3360" s="30">
        <v>2357</v>
      </c>
      <c r="AE3360" s="30">
        <v>2357</v>
      </c>
      <c r="AF3360" s="30">
        <v>2357</v>
      </c>
    </row>
    <row r="3361" spans="1:32" x14ac:dyDescent="0.45">
      <c r="A3361" s="29" t="s">
        <v>1021</v>
      </c>
      <c r="B3361" s="29" t="s">
        <v>1022</v>
      </c>
      <c r="C3361" s="29" t="s">
        <v>3196</v>
      </c>
      <c r="D3361" s="29" t="s">
        <v>3197</v>
      </c>
      <c r="E3361" s="29" t="s">
        <v>3674</v>
      </c>
      <c r="F3361" s="29" t="s">
        <v>3675</v>
      </c>
      <c r="G3361" s="29" t="s">
        <v>3200</v>
      </c>
      <c r="H3361" s="29" t="s">
        <v>3201</v>
      </c>
      <c r="I3361" s="29" t="s">
        <v>3226</v>
      </c>
      <c r="J3361" s="29" t="s">
        <v>3227</v>
      </c>
      <c r="K3361" s="29" t="s">
        <v>3228</v>
      </c>
      <c r="L3361" s="29" t="s">
        <v>3111</v>
      </c>
      <c r="M3361" s="29" t="s">
        <v>3229</v>
      </c>
      <c r="N3361" s="29" t="s">
        <v>3230</v>
      </c>
      <c r="O3361" s="29" t="s">
        <v>3231</v>
      </c>
      <c r="P3361" s="29" t="s">
        <v>3232</v>
      </c>
      <c r="Q3361" s="29" t="s">
        <v>3209</v>
      </c>
      <c r="R3361" s="29" t="s">
        <v>3210</v>
      </c>
      <c r="S3361" s="29" t="s">
        <v>3098</v>
      </c>
      <c r="T3361" s="29"/>
      <c r="U3361" s="30">
        <v>0</v>
      </c>
      <c r="V3361" s="30">
        <v>0</v>
      </c>
      <c r="W3361" s="30">
        <v>0</v>
      </c>
      <c r="X3361" s="30">
        <v>0</v>
      </c>
      <c r="Y3361" s="30">
        <v>0</v>
      </c>
      <c r="Z3361" s="30">
        <v>0</v>
      </c>
      <c r="AA3361" s="30">
        <v>0</v>
      </c>
      <c r="AB3361" s="30">
        <v>0</v>
      </c>
      <c r="AC3361" s="30">
        <v>0</v>
      </c>
      <c r="AD3361" s="30">
        <v>0</v>
      </c>
      <c r="AE3361" s="30">
        <v>0</v>
      </c>
      <c r="AF3361" s="30">
        <v>0</v>
      </c>
    </row>
    <row r="3362" spans="1:32" x14ac:dyDescent="0.45">
      <c r="A3362" s="29" t="s">
        <v>1021</v>
      </c>
      <c r="B3362" s="29" t="s">
        <v>1022</v>
      </c>
      <c r="C3362" s="29" t="s">
        <v>3196</v>
      </c>
      <c r="D3362" s="29" t="s">
        <v>3197</v>
      </c>
      <c r="E3362" s="29" t="s">
        <v>3674</v>
      </c>
      <c r="F3362" s="29" t="s">
        <v>3675</v>
      </c>
      <c r="G3362" s="29" t="s">
        <v>3233</v>
      </c>
      <c r="H3362" s="29" t="s">
        <v>3234</v>
      </c>
      <c r="I3362" s="29" t="s">
        <v>3262</v>
      </c>
      <c r="J3362" s="29" t="s">
        <v>3263</v>
      </c>
      <c r="K3362" s="29" t="s">
        <v>3264</v>
      </c>
      <c r="L3362" s="29" t="s">
        <v>3103</v>
      </c>
      <c r="M3362" s="29" t="s">
        <v>3265</v>
      </c>
      <c r="N3362" s="29" t="s">
        <v>3266</v>
      </c>
      <c r="O3362" s="29" t="s">
        <v>3906</v>
      </c>
      <c r="P3362" s="29" t="s">
        <v>3907</v>
      </c>
      <c r="Q3362" s="29" t="s">
        <v>3209</v>
      </c>
      <c r="R3362" s="29" t="s">
        <v>3210</v>
      </c>
      <c r="S3362" s="29" t="s">
        <v>3098</v>
      </c>
      <c r="T3362" s="29"/>
      <c r="U3362" s="30">
        <v>78</v>
      </c>
      <c r="V3362" s="30">
        <v>156</v>
      </c>
      <c r="W3362" s="30">
        <v>156</v>
      </c>
      <c r="X3362" s="30">
        <v>273</v>
      </c>
      <c r="Y3362" s="30">
        <v>273</v>
      </c>
      <c r="Z3362" s="30">
        <v>156</v>
      </c>
      <c r="AA3362" s="30">
        <v>624</v>
      </c>
      <c r="AB3362" s="30">
        <v>351</v>
      </c>
      <c r="AC3362" s="30">
        <v>273</v>
      </c>
      <c r="AD3362" s="30">
        <v>195</v>
      </c>
      <c r="AE3362" s="30">
        <v>78</v>
      </c>
      <c r="AF3362" s="30">
        <v>312</v>
      </c>
    </row>
    <row r="3363" spans="1:32" x14ac:dyDescent="0.45">
      <c r="A3363" s="29" t="s">
        <v>1021</v>
      </c>
      <c r="B3363" s="29" t="s">
        <v>1022</v>
      </c>
      <c r="C3363" s="29" t="s">
        <v>3196</v>
      </c>
      <c r="D3363" s="29" t="s">
        <v>3197</v>
      </c>
      <c r="E3363" s="29" t="s">
        <v>3674</v>
      </c>
      <c r="F3363" s="29" t="s">
        <v>3675</v>
      </c>
      <c r="G3363" s="29" t="s">
        <v>3233</v>
      </c>
      <c r="H3363" s="29" t="s">
        <v>3234</v>
      </c>
      <c r="I3363" s="29" t="s">
        <v>3262</v>
      </c>
      <c r="J3363" s="29" t="s">
        <v>3263</v>
      </c>
      <c r="K3363" s="29" t="s">
        <v>3264</v>
      </c>
      <c r="L3363" s="29" t="s">
        <v>3103</v>
      </c>
      <c r="M3363" s="29" t="s">
        <v>3265</v>
      </c>
      <c r="N3363" s="29" t="s">
        <v>3266</v>
      </c>
      <c r="O3363" s="29" t="s">
        <v>3267</v>
      </c>
      <c r="P3363" s="29" t="s">
        <v>3268</v>
      </c>
      <c r="Q3363" s="29" t="s">
        <v>3209</v>
      </c>
      <c r="R3363" s="29" t="s">
        <v>3210</v>
      </c>
      <c r="S3363" s="29" t="s">
        <v>3098</v>
      </c>
      <c r="T3363" s="29"/>
      <c r="U3363" s="30">
        <v>7600</v>
      </c>
      <c r="V3363" s="30">
        <v>3600</v>
      </c>
      <c r="W3363" s="30">
        <v>3600</v>
      </c>
      <c r="X3363" s="30">
        <v>3600</v>
      </c>
      <c r="Y3363" s="30">
        <v>3600</v>
      </c>
      <c r="Z3363" s="30">
        <v>3600</v>
      </c>
      <c r="AA3363" s="30">
        <v>3600</v>
      </c>
      <c r="AB3363" s="30">
        <v>3600</v>
      </c>
      <c r="AC3363" s="30">
        <v>3600</v>
      </c>
      <c r="AD3363" s="30">
        <v>3600</v>
      </c>
      <c r="AE3363" s="30">
        <v>3600</v>
      </c>
      <c r="AF3363" s="30">
        <v>3600</v>
      </c>
    </row>
    <row r="3364" spans="1:32" x14ac:dyDescent="0.45">
      <c r="A3364" s="29" t="s">
        <v>1021</v>
      </c>
      <c r="B3364" s="29" t="s">
        <v>1022</v>
      </c>
      <c r="C3364" s="29" t="s">
        <v>3196</v>
      </c>
      <c r="D3364" s="29" t="s">
        <v>3197</v>
      </c>
      <c r="E3364" s="29" t="s">
        <v>3674</v>
      </c>
      <c r="F3364" s="29" t="s">
        <v>3675</v>
      </c>
      <c r="G3364" s="29" t="s">
        <v>3233</v>
      </c>
      <c r="H3364" s="29" t="s">
        <v>3234</v>
      </c>
      <c r="I3364" s="29" t="s">
        <v>3262</v>
      </c>
      <c r="J3364" s="29" t="s">
        <v>3263</v>
      </c>
      <c r="K3364" s="29" t="s">
        <v>3264</v>
      </c>
      <c r="L3364" s="29" t="s">
        <v>3103</v>
      </c>
      <c r="M3364" s="29" t="s">
        <v>3265</v>
      </c>
      <c r="N3364" s="29" t="s">
        <v>3266</v>
      </c>
      <c r="O3364" s="29" t="s">
        <v>3338</v>
      </c>
      <c r="P3364" s="29" t="s">
        <v>3339</v>
      </c>
      <c r="Q3364" s="29" t="s">
        <v>3249</v>
      </c>
      <c r="R3364" s="29" t="s">
        <v>3210</v>
      </c>
      <c r="S3364" s="29" t="s">
        <v>3098</v>
      </c>
      <c r="T3364" s="29"/>
      <c r="U3364" s="30">
        <v>29091</v>
      </c>
      <c r="V3364" s="30">
        <v>0</v>
      </c>
      <c r="W3364" s="30">
        <v>0</v>
      </c>
      <c r="X3364" s="30">
        <v>0</v>
      </c>
      <c r="Y3364" s="30">
        <v>0</v>
      </c>
      <c r="Z3364" s="30">
        <v>0</v>
      </c>
      <c r="AA3364" s="30">
        <v>0</v>
      </c>
      <c r="AB3364" s="30">
        <v>0</v>
      </c>
      <c r="AC3364" s="30">
        <v>0</v>
      </c>
      <c r="AD3364" s="30">
        <v>0</v>
      </c>
      <c r="AE3364" s="30">
        <v>0</v>
      </c>
      <c r="AF3364" s="30">
        <v>0</v>
      </c>
    </row>
    <row r="3365" spans="1:32" x14ac:dyDescent="0.45">
      <c r="A3365" s="29" t="s">
        <v>1021</v>
      </c>
      <c r="B3365" s="29" t="s">
        <v>1022</v>
      </c>
      <c r="C3365" s="29" t="s">
        <v>3196</v>
      </c>
      <c r="D3365" s="29" t="s">
        <v>3197</v>
      </c>
      <c r="E3365" s="29" t="s">
        <v>3674</v>
      </c>
      <c r="F3365" s="29" t="s">
        <v>3675</v>
      </c>
      <c r="G3365" s="29" t="s">
        <v>3233</v>
      </c>
      <c r="H3365" s="29" t="s">
        <v>3234</v>
      </c>
      <c r="I3365" s="29" t="s">
        <v>3262</v>
      </c>
      <c r="J3365" s="29" t="s">
        <v>3263</v>
      </c>
      <c r="K3365" s="29" t="s">
        <v>3264</v>
      </c>
      <c r="L3365" s="29" t="s">
        <v>3103</v>
      </c>
      <c r="M3365" s="29" t="s">
        <v>3265</v>
      </c>
      <c r="N3365" s="29" t="s">
        <v>3266</v>
      </c>
      <c r="O3365" s="29" t="s">
        <v>3269</v>
      </c>
      <c r="P3365" s="29" t="s">
        <v>3270</v>
      </c>
      <c r="Q3365" s="29" t="s">
        <v>3209</v>
      </c>
      <c r="R3365" s="29" t="s">
        <v>3210</v>
      </c>
      <c r="S3365" s="29" t="s">
        <v>3098</v>
      </c>
      <c r="T3365" s="29"/>
      <c r="U3365" s="30">
        <v>2539</v>
      </c>
      <c r="V3365" s="30">
        <v>2939</v>
      </c>
      <c r="W3365" s="30">
        <v>2890</v>
      </c>
      <c r="X3365" s="30">
        <v>2812</v>
      </c>
      <c r="Y3365" s="30">
        <v>2890</v>
      </c>
      <c r="Z3365" s="30">
        <v>2666</v>
      </c>
      <c r="AA3365" s="30">
        <v>2822</v>
      </c>
      <c r="AB3365" s="30">
        <v>2588</v>
      </c>
      <c r="AC3365" s="30">
        <v>2910</v>
      </c>
      <c r="AD3365" s="30">
        <v>2617</v>
      </c>
      <c r="AE3365" s="30">
        <v>2686</v>
      </c>
      <c r="AF3365" s="30">
        <v>2715</v>
      </c>
    </row>
    <row r="3366" spans="1:32" x14ac:dyDescent="0.45">
      <c r="A3366" s="29" t="s">
        <v>1021</v>
      </c>
      <c r="B3366" s="29" t="s">
        <v>1022</v>
      </c>
      <c r="C3366" s="29" t="s">
        <v>3196</v>
      </c>
      <c r="D3366" s="29" t="s">
        <v>3197</v>
      </c>
      <c r="E3366" s="29" t="s">
        <v>3674</v>
      </c>
      <c r="F3366" s="29" t="s">
        <v>3675</v>
      </c>
      <c r="G3366" s="29" t="s">
        <v>3233</v>
      </c>
      <c r="H3366" s="29" t="s">
        <v>3234</v>
      </c>
      <c r="I3366" s="29" t="s">
        <v>3262</v>
      </c>
      <c r="J3366" s="29" t="s">
        <v>3263</v>
      </c>
      <c r="K3366" s="29" t="s">
        <v>3264</v>
      </c>
      <c r="L3366" s="29" t="s">
        <v>3103</v>
      </c>
      <c r="M3366" s="29" t="s">
        <v>3265</v>
      </c>
      <c r="N3366" s="29" t="s">
        <v>3266</v>
      </c>
      <c r="O3366" s="29" t="s">
        <v>3271</v>
      </c>
      <c r="P3366" s="29" t="s">
        <v>3272</v>
      </c>
      <c r="Q3366" s="29" t="s">
        <v>3209</v>
      </c>
      <c r="R3366" s="29" t="s">
        <v>3210</v>
      </c>
      <c r="S3366" s="29" t="s">
        <v>3098</v>
      </c>
      <c r="T3366" s="29"/>
      <c r="U3366" s="30">
        <v>362</v>
      </c>
      <c r="V3366" s="30">
        <v>261</v>
      </c>
      <c r="W3366" s="30">
        <v>290</v>
      </c>
      <c r="X3366" s="30">
        <v>188</v>
      </c>
      <c r="Y3366" s="30">
        <v>333</v>
      </c>
      <c r="Z3366" s="30">
        <v>391</v>
      </c>
      <c r="AA3366" s="30">
        <v>0</v>
      </c>
      <c r="AB3366" s="30">
        <v>145</v>
      </c>
      <c r="AC3366" s="30">
        <v>116</v>
      </c>
      <c r="AD3366" s="30">
        <v>0</v>
      </c>
      <c r="AE3366" s="30">
        <v>159</v>
      </c>
      <c r="AF3366" s="30">
        <v>246</v>
      </c>
    </row>
    <row r="3367" spans="1:32" x14ac:dyDescent="0.45">
      <c r="A3367" s="29" t="s">
        <v>1021</v>
      </c>
      <c r="B3367" s="29" t="s">
        <v>1022</v>
      </c>
      <c r="C3367" s="29" t="s">
        <v>3196</v>
      </c>
      <c r="D3367" s="29" t="s">
        <v>3197</v>
      </c>
      <c r="E3367" s="29" t="s">
        <v>3674</v>
      </c>
      <c r="F3367" s="29" t="s">
        <v>3675</v>
      </c>
      <c r="G3367" s="29" t="s">
        <v>3233</v>
      </c>
      <c r="H3367" s="29" t="s">
        <v>3234</v>
      </c>
      <c r="I3367" s="29" t="s">
        <v>3262</v>
      </c>
      <c r="J3367" s="29" t="s">
        <v>3263</v>
      </c>
      <c r="K3367" s="29" t="s">
        <v>3264</v>
      </c>
      <c r="L3367" s="29" t="s">
        <v>3103</v>
      </c>
      <c r="M3367" s="29" t="s">
        <v>3265</v>
      </c>
      <c r="N3367" s="29" t="s">
        <v>3266</v>
      </c>
      <c r="O3367" s="29" t="s">
        <v>3273</v>
      </c>
      <c r="P3367" s="29" t="s">
        <v>3274</v>
      </c>
      <c r="Q3367" s="29" t="s">
        <v>3209</v>
      </c>
      <c r="R3367" s="29" t="s">
        <v>3210</v>
      </c>
      <c r="S3367" s="29" t="s">
        <v>3098</v>
      </c>
      <c r="T3367" s="29"/>
      <c r="U3367" s="30">
        <v>0</v>
      </c>
      <c r="V3367" s="30">
        <v>0</v>
      </c>
      <c r="W3367" s="30">
        <v>0</v>
      </c>
      <c r="X3367" s="30">
        <v>0</v>
      </c>
      <c r="Y3367" s="30">
        <v>0</v>
      </c>
      <c r="Z3367" s="30">
        <v>0</v>
      </c>
      <c r="AA3367" s="30">
        <v>39</v>
      </c>
      <c r="AB3367" s="30">
        <v>0</v>
      </c>
      <c r="AC3367" s="30">
        <v>0</v>
      </c>
      <c r="AD3367" s="30">
        <v>0</v>
      </c>
      <c r="AE3367" s="30">
        <v>0</v>
      </c>
      <c r="AF3367" s="30">
        <v>0</v>
      </c>
    </row>
    <row r="3368" spans="1:32" x14ac:dyDescent="0.45">
      <c r="A3368" s="29" t="s">
        <v>1021</v>
      </c>
      <c r="B3368" s="29" t="s">
        <v>1022</v>
      </c>
      <c r="C3368" s="29" t="s">
        <v>3196</v>
      </c>
      <c r="D3368" s="29" t="s">
        <v>3197</v>
      </c>
      <c r="E3368" s="29" t="s">
        <v>3674</v>
      </c>
      <c r="F3368" s="29" t="s">
        <v>3675</v>
      </c>
      <c r="G3368" s="29" t="s">
        <v>3233</v>
      </c>
      <c r="H3368" s="29" t="s">
        <v>3234</v>
      </c>
      <c r="I3368" s="29" t="s">
        <v>3275</v>
      </c>
      <c r="J3368" s="29" t="s">
        <v>3276</v>
      </c>
      <c r="K3368" s="29" t="s">
        <v>3277</v>
      </c>
      <c r="L3368" s="29" t="s">
        <v>3100</v>
      </c>
      <c r="M3368" s="29" t="s">
        <v>3278</v>
      </c>
      <c r="N3368" s="29" t="s">
        <v>3279</v>
      </c>
      <c r="O3368" s="29" t="s">
        <v>3280</v>
      </c>
      <c r="P3368" s="29" t="s">
        <v>3281</v>
      </c>
      <c r="Q3368" s="29" t="s">
        <v>3209</v>
      </c>
      <c r="R3368" s="29" t="s">
        <v>3210</v>
      </c>
      <c r="S3368" s="29" t="s">
        <v>3098</v>
      </c>
      <c r="T3368" s="29"/>
      <c r="U3368" s="30">
        <v>29626</v>
      </c>
      <c r="V3368" s="30">
        <v>32000</v>
      </c>
      <c r="W3368" s="30">
        <v>32000</v>
      </c>
      <c r="X3368" s="30">
        <v>32000</v>
      </c>
      <c r="Y3368" s="30">
        <v>32000</v>
      </c>
      <c r="Z3368" s="30">
        <v>32000</v>
      </c>
      <c r="AA3368" s="30">
        <v>32000</v>
      </c>
      <c r="AB3368" s="30">
        <v>32000</v>
      </c>
      <c r="AC3368" s="30">
        <v>32000</v>
      </c>
      <c r="AD3368" s="30">
        <v>32000</v>
      </c>
      <c r="AE3368" s="30">
        <v>32000</v>
      </c>
      <c r="AF3368" s="30">
        <v>32000</v>
      </c>
    </row>
    <row r="3369" spans="1:32" x14ac:dyDescent="0.45">
      <c r="A3369" s="29" t="s">
        <v>1021</v>
      </c>
      <c r="B3369" s="29" t="s">
        <v>1022</v>
      </c>
      <c r="C3369" s="29" t="s">
        <v>3196</v>
      </c>
      <c r="D3369" s="29" t="s">
        <v>3197</v>
      </c>
      <c r="E3369" s="29" t="s">
        <v>3674</v>
      </c>
      <c r="F3369" s="29" t="s">
        <v>3675</v>
      </c>
      <c r="G3369" s="29" t="s">
        <v>3233</v>
      </c>
      <c r="H3369" s="29" t="s">
        <v>3234</v>
      </c>
      <c r="I3369" s="29" t="s">
        <v>3275</v>
      </c>
      <c r="J3369" s="29" t="s">
        <v>3276</v>
      </c>
      <c r="K3369" s="29" t="s">
        <v>3277</v>
      </c>
      <c r="L3369" s="29" t="s">
        <v>3100</v>
      </c>
      <c r="M3369" s="29" t="s">
        <v>3312</v>
      </c>
      <c r="N3369" s="29" t="s">
        <v>3313</v>
      </c>
      <c r="O3369" s="29" t="s">
        <v>3466</v>
      </c>
      <c r="P3369" s="29" t="s">
        <v>3467</v>
      </c>
      <c r="Q3369" s="29" t="s">
        <v>3209</v>
      </c>
      <c r="R3369" s="29" t="s">
        <v>3210</v>
      </c>
      <c r="S3369" s="29" t="s">
        <v>3098</v>
      </c>
      <c r="T3369" s="29"/>
      <c r="U3369" s="30">
        <v>36000</v>
      </c>
      <c r="V3369" s="30">
        <v>36000</v>
      </c>
      <c r="W3369" s="30">
        <v>36000</v>
      </c>
      <c r="X3369" s="30">
        <v>36000</v>
      </c>
      <c r="Y3369" s="30">
        <v>36000</v>
      </c>
      <c r="Z3369" s="30">
        <v>36000</v>
      </c>
      <c r="AA3369" s="30">
        <v>36000</v>
      </c>
      <c r="AB3369" s="30">
        <v>36000</v>
      </c>
      <c r="AC3369" s="30">
        <v>36000</v>
      </c>
      <c r="AD3369" s="30">
        <v>36000</v>
      </c>
      <c r="AE3369" s="30">
        <v>36000</v>
      </c>
      <c r="AF3369" s="30">
        <v>36000</v>
      </c>
    </row>
    <row r="3370" spans="1:32" x14ac:dyDescent="0.45">
      <c r="A3370" s="29" t="s">
        <v>1021</v>
      </c>
      <c r="B3370" s="29" t="s">
        <v>1022</v>
      </c>
      <c r="C3370" s="29" t="s">
        <v>3196</v>
      </c>
      <c r="D3370" s="29" t="s">
        <v>3197</v>
      </c>
      <c r="E3370" s="29" t="s">
        <v>3674</v>
      </c>
      <c r="F3370" s="29" t="s">
        <v>3675</v>
      </c>
      <c r="G3370" s="29" t="s">
        <v>3233</v>
      </c>
      <c r="H3370" s="29" t="s">
        <v>3234</v>
      </c>
      <c r="I3370" s="29" t="s">
        <v>3275</v>
      </c>
      <c r="J3370" s="29" t="s">
        <v>3276</v>
      </c>
      <c r="K3370" s="29" t="s">
        <v>3287</v>
      </c>
      <c r="L3370" s="29" t="s">
        <v>3101</v>
      </c>
      <c r="M3370" s="29" t="s">
        <v>3316</v>
      </c>
      <c r="N3370" s="29" t="s">
        <v>3317</v>
      </c>
      <c r="O3370" s="29" t="s">
        <v>3454</v>
      </c>
      <c r="P3370" s="29" t="s">
        <v>3455</v>
      </c>
      <c r="Q3370" s="29" t="s">
        <v>3249</v>
      </c>
      <c r="R3370" s="29" t="s">
        <v>3210</v>
      </c>
      <c r="S3370" s="29" t="s">
        <v>3098</v>
      </c>
      <c r="T3370" s="29"/>
      <c r="U3370" s="30">
        <v>50000</v>
      </c>
      <c r="V3370" s="30">
        <v>0</v>
      </c>
      <c r="W3370" s="30">
        <v>0</v>
      </c>
      <c r="X3370" s="30">
        <v>0</v>
      </c>
      <c r="Y3370" s="30">
        <v>0</v>
      </c>
      <c r="Z3370" s="30">
        <v>0</v>
      </c>
      <c r="AA3370" s="30">
        <v>0</v>
      </c>
      <c r="AB3370" s="30">
        <v>0</v>
      </c>
      <c r="AC3370" s="30">
        <v>0</v>
      </c>
      <c r="AD3370" s="30">
        <v>0</v>
      </c>
      <c r="AE3370" s="30">
        <v>0</v>
      </c>
      <c r="AF3370" s="30">
        <v>0</v>
      </c>
    </row>
    <row r="3371" spans="1:32" x14ac:dyDescent="0.45">
      <c r="A3371" s="29" t="s">
        <v>1021</v>
      </c>
      <c r="B3371" s="29" t="s">
        <v>1022</v>
      </c>
      <c r="C3371" s="29" t="s">
        <v>3196</v>
      </c>
      <c r="D3371" s="29" t="s">
        <v>3197</v>
      </c>
      <c r="E3371" s="29" t="s">
        <v>3674</v>
      </c>
      <c r="F3371" s="29" t="s">
        <v>3675</v>
      </c>
      <c r="G3371" s="29" t="s">
        <v>3233</v>
      </c>
      <c r="H3371" s="29" t="s">
        <v>3234</v>
      </c>
      <c r="I3371" s="29" t="s">
        <v>3275</v>
      </c>
      <c r="J3371" s="29" t="s">
        <v>3276</v>
      </c>
      <c r="K3371" s="29" t="s">
        <v>3287</v>
      </c>
      <c r="L3371" s="29" t="s">
        <v>3101</v>
      </c>
      <c r="M3371" s="29" t="s">
        <v>3288</v>
      </c>
      <c r="N3371" s="29" t="s">
        <v>3289</v>
      </c>
      <c r="O3371" s="29" t="s">
        <v>3290</v>
      </c>
      <c r="P3371" s="29" t="s">
        <v>3291</v>
      </c>
      <c r="Q3371" s="29" t="s">
        <v>3209</v>
      </c>
      <c r="R3371" s="29" t="s">
        <v>3210</v>
      </c>
      <c r="S3371" s="29" t="s">
        <v>3098</v>
      </c>
      <c r="T3371" s="29"/>
      <c r="U3371" s="30">
        <v>0</v>
      </c>
      <c r="V3371" s="30">
        <v>0</v>
      </c>
      <c r="W3371" s="30">
        <v>0</v>
      </c>
      <c r="X3371" s="30">
        <v>0</v>
      </c>
      <c r="Y3371" s="30">
        <v>0</v>
      </c>
      <c r="Z3371" s="30">
        <v>0</v>
      </c>
      <c r="AA3371" s="30">
        <v>0</v>
      </c>
      <c r="AB3371" s="30">
        <v>0</v>
      </c>
      <c r="AC3371" s="30">
        <v>0</v>
      </c>
      <c r="AD3371" s="30">
        <v>0</v>
      </c>
      <c r="AE3371" s="30">
        <v>0</v>
      </c>
      <c r="AF3371" s="30">
        <v>0</v>
      </c>
    </row>
    <row r="3372" spans="1:32" x14ac:dyDescent="0.45">
      <c r="A3372" s="29" t="s">
        <v>1021</v>
      </c>
      <c r="B3372" s="29" t="s">
        <v>1022</v>
      </c>
      <c r="C3372" s="29" t="s">
        <v>3196</v>
      </c>
      <c r="D3372" s="29" t="s">
        <v>3197</v>
      </c>
      <c r="E3372" s="29" t="s">
        <v>3908</v>
      </c>
      <c r="F3372" s="29" t="s">
        <v>3909</v>
      </c>
      <c r="G3372" s="29" t="s">
        <v>3200</v>
      </c>
      <c r="H3372" s="29" t="s">
        <v>3201</v>
      </c>
      <c r="I3372" s="29" t="s">
        <v>3226</v>
      </c>
      <c r="J3372" s="29" t="s">
        <v>3227</v>
      </c>
      <c r="K3372" s="29" t="s">
        <v>3228</v>
      </c>
      <c r="L3372" s="29" t="s">
        <v>3111</v>
      </c>
      <c r="M3372" s="29" t="s">
        <v>3229</v>
      </c>
      <c r="N3372" s="29" t="s">
        <v>3230</v>
      </c>
      <c r="O3372" s="29" t="s">
        <v>3231</v>
      </c>
      <c r="P3372" s="29" t="s">
        <v>3232</v>
      </c>
      <c r="Q3372" s="29" t="s">
        <v>3209</v>
      </c>
      <c r="R3372" s="29" t="s">
        <v>3210</v>
      </c>
      <c r="S3372" s="29" t="s">
        <v>3098</v>
      </c>
      <c r="T3372" s="29"/>
      <c r="U3372" s="30">
        <v>0</v>
      </c>
      <c r="V3372" s="30">
        <v>0</v>
      </c>
      <c r="W3372" s="30">
        <v>0</v>
      </c>
      <c r="X3372" s="30">
        <v>0</v>
      </c>
      <c r="Y3372" s="30">
        <v>0</v>
      </c>
      <c r="Z3372" s="30">
        <v>0</v>
      </c>
      <c r="AA3372" s="30">
        <v>0</v>
      </c>
      <c r="AB3372" s="30">
        <v>0</v>
      </c>
      <c r="AC3372" s="30">
        <v>0</v>
      </c>
      <c r="AD3372" s="30">
        <v>0</v>
      </c>
      <c r="AE3372" s="30">
        <v>0</v>
      </c>
      <c r="AF3372" s="30">
        <v>0</v>
      </c>
    </row>
    <row r="3373" spans="1:32" x14ac:dyDescent="0.45">
      <c r="A3373" s="29" t="s">
        <v>1021</v>
      </c>
      <c r="B3373" s="29" t="s">
        <v>1022</v>
      </c>
      <c r="C3373" s="29" t="s">
        <v>3299</v>
      </c>
      <c r="D3373" s="29" t="s">
        <v>3300</v>
      </c>
      <c r="E3373" s="29" t="s">
        <v>3538</v>
      </c>
      <c r="F3373" s="29" t="s">
        <v>3539</v>
      </c>
      <c r="G3373" s="29" t="s">
        <v>3200</v>
      </c>
      <c r="H3373" s="29" t="s">
        <v>3201</v>
      </c>
      <c r="I3373" s="29" t="s">
        <v>3202</v>
      </c>
      <c r="J3373" s="29" t="s">
        <v>3203</v>
      </c>
      <c r="K3373" s="29" t="s">
        <v>3221</v>
      </c>
      <c r="L3373" s="29" t="s">
        <v>3113</v>
      </c>
      <c r="M3373" s="29" t="s">
        <v>3303</v>
      </c>
      <c r="N3373" s="29" t="s">
        <v>3304</v>
      </c>
      <c r="O3373" s="29" t="s">
        <v>3305</v>
      </c>
      <c r="P3373" s="29" t="s">
        <v>3306</v>
      </c>
      <c r="Q3373" s="29" t="s">
        <v>3209</v>
      </c>
      <c r="R3373" s="29" t="s">
        <v>3098</v>
      </c>
      <c r="S3373" s="29" t="s">
        <v>3098</v>
      </c>
      <c r="T3373" s="29"/>
      <c r="U3373" s="30">
        <v>0</v>
      </c>
      <c r="V3373" s="30">
        <v>0</v>
      </c>
      <c r="W3373" s="30">
        <v>0</v>
      </c>
      <c r="X3373" s="30">
        <v>0</v>
      </c>
      <c r="Y3373" s="30">
        <v>0</v>
      </c>
      <c r="Z3373" s="30">
        <v>15871</v>
      </c>
      <c r="AA3373" s="30">
        <v>48727</v>
      </c>
      <c r="AB3373" s="30">
        <v>51545</v>
      </c>
      <c r="AC3373" s="30">
        <v>54084</v>
      </c>
      <c r="AD3373" s="30">
        <v>32151</v>
      </c>
      <c r="AE3373" s="30">
        <v>45245</v>
      </c>
      <c r="AF3373" s="30">
        <v>39848</v>
      </c>
    </row>
    <row r="3374" spans="1:32" x14ac:dyDescent="0.45">
      <c r="A3374" s="29" t="s">
        <v>1021</v>
      </c>
      <c r="B3374" s="29" t="s">
        <v>1022</v>
      </c>
      <c r="C3374" s="29" t="s">
        <v>3299</v>
      </c>
      <c r="D3374" s="29" t="s">
        <v>3300</v>
      </c>
      <c r="E3374" s="29" t="s">
        <v>3538</v>
      </c>
      <c r="F3374" s="29" t="s">
        <v>3539</v>
      </c>
      <c r="G3374" s="29" t="s">
        <v>3200</v>
      </c>
      <c r="H3374" s="29" t="s">
        <v>3201</v>
      </c>
      <c r="I3374" s="29" t="s">
        <v>3226</v>
      </c>
      <c r="J3374" s="29" t="s">
        <v>3227</v>
      </c>
      <c r="K3374" s="29" t="s">
        <v>3228</v>
      </c>
      <c r="L3374" s="29" t="s">
        <v>3111</v>
      </c>
      <c r="M3374" s="29" t="s">
        <v>3229</v>
      </c>
      <c r="N3374" s="29" t="s">
        <v>3230</v>
      </c>
      <c r="O3374" s="29" t="s">
        <v>3231</v>
      </c>
      <c r="P3374" s="29" t="s">
        <v>3232</v>
      </c>
      <c r="Q3374" s="29" t="s">
        <v>3209</v>
      </c>
      <c r="R3374" s="29" t="s">
        <v>3098</v>
      </c>
      <c r="S3374" s="29" t="s">
        <v>3098</v>
      </c>
      <c r="T3374" s="29"/>
      <c r="U3374" s="30">
        <v>0</v>
      </c>
      <c r="V3374" s="30">
        <v>0</v>
      </c>
      <c r="W3374" s="30">
        <v>0</v>
      </c>
      <c r="X3374" s="30">
        <v>0</v>
      </c>
      <c r="Y3374" s="30">
        <v>0</v>
      </c>
      <c r="Z3374" s="30">
        <v>0</v>
      </c>
      <c r="AA3374" s="30">
        <v>0</v>
      </c>
      <c r="AB3374" s="30">
        <v>0</v>
      </c>
      <c r="AC3374" s="30">
        <v>0</v>
      </c>
      <c r="AD3374" s="30">
        <v>0</v>
      </c>
      <c r="AE3374" s="30">
        <v>0</v>
      </c>
      <c r="AF3374" s="30">
        <v>0</v>
      </c>
    </row>
    <row r="3375" spans="1:32" x14ac:dyDescent="0.45">
      <c r="A3375" s="29" t="s">
        <v>1021</v>
      </c>
      <c r="B3375" s="29" t="s">
        <v>1022</v>
      </c>
      <c r="C3375" s="29" t="s">
        <v>3299</v>
      </c>
      <c r="D3375" s="29" t="s">
        <v>3300</v>
      </c>
      <c r="E3375" s="29" t="s">
        <v>3538</v>
      </c>
      <c r="F3375" s="29" t="s">
        <v>3539</v>
      </c>
      <c r="G3375" s="29" t="s">
        <v>3233</v>
      </c>
      <c r="H3375" s="29" t="s">
        <v>3234</v>
      </c>
      <c r="I3375" s="29" t="s">
        <v>3242</v>
      </c>
      <c r="J3375" s="29" t="s">
        <v>3243</v>
      </c>
      <c r="K3375" s="29" t="s">
        <v>3244</v>
      </c>
      <c r="L3375" s="29" t="s">
        <v>3104</v>
      </c>
      <c r="M3375" s="29" t="s">
        <v>3245</v>
      </c>
      <c r="N3375" s="29" t="s">
        <v>3246</v>
      </c>
      <c r="O3375" s="29" t="s">
        <v>3701</v>
      </c>
      <c r="P3375" s="29" t="s">
        <v>3702</v>
      </c>
      <c r="Q3375" s="29" t="s">
        <v>3249</v>
      </c>
      <c r="R3375" s="29" t="s">
        <v>3098</v>
      </c>
      <c r="S3375" s="29" t="s">
        <v>3098</v>
      </c>
      <c r="T3375" s="29"/>
      <c r="U3375" s="30">
        <v>0</v>
      </c>
      <c r="V3375" s="30">
        <v>0</v>
      </c>
      <c r="W3375" s="30">
        <v>0</v>
      </c>
      <c r="X3375" s="30">
        <v>0</v>
      </c>
      <c r="Y3375" s="30">
        <v>0</v>
      </c>
      <c r="Z3375" s="30">
        <v>647</v>
      </c>
      <c r="AA3375" s="30">
        <v>647</v>
      </c>
      <c r="AB3375" s="30">
        <v>647</v>
      </c>
      <c r="AC3375" s="30">
        <v>647</v>
      </c>
      <c r="AD3375" s="30">
        <v>647</v>
      </c>
      <c r="AE3375" s="30">
        <v>647</v>
      </c>
      <c r="AF3375" s="30">
        <v>647</v>
      </c>
    </row>
    <row r="3376" spans="1:32" x14ac:dyDescent="0.45">
      <c r="A3376" s="29" t="s">
        <v>1021</v>
      </c>
      <c r="B3376" s="29" t="s">
        <v>1022</v>
      </c>
      <c r="C3376" s="29" t="s">
        <v>3299</v>
      </c>
      <c r="D3376" s="29" t="s">
        <v>3300</v>
      </c>
      <c r="E3376" s="29" t="s">
        <v>3538</v>
      </c>
      <c r="F3376" s="29" t="s">
        <v>3539</v>
      </c>
      <c r="G3376" s="29" t="s">
        <v>3233</v>
      </c>
      <c r="H3376" s="29" t="s">
        <v>3234</v>
      </c>
      <c r="I3376" s="29" t="s">
        <v>3242</v>
      </c>
      <c r="J3376" s="29" t="s">
        <v>3243</v>
      </c>
      <c r="K3376" s="29" t="s">
        <v>3244</v>
      </c>
      <c r="L3376" s="29" t="s">
        <v>3104</v>
      </c>
      <c r="M3376" s="29" t="s">
        <v>3245</v>
      </c>
      <c r="N3376" s="29" t="s">
        <v>3246</v>
      </c>
      <c r="O3376" s="29" t="s">
        <v>3701</v>
      </c>
      <c r="P3376" s="29" t="s">
        <v>3702</v>
      </c>
      <c r="Q3376" s="29" t="s">
        <v>3209</v>
      </c>
      <c r="R3376" s="29" t="s">
        <v>3098</v>
      </c>
      <c r="S3376" s="29" t="s">
        <v>3098</v>
      </c>
      <c r="T3376" s="29"/>
      <c r="U3376" s="30">
        <v>0</v>
      </c>
      <c r="V3376" s="30">
        <v>0</v>
      </c>
      <c r="W3376" s="30">
        <v>0</v>
      </c>
      <c r="X3376" s="30">
        <v>0</v>
      </c>
      <c r="Y3376" s="30">
        <v>0</v>
      </c>
      <c r="Z3376" s="30">
        <v>9501</v>
      </c>
      <c r="AA3376" s="30">
        <v>15000</v>
      </c>
      <c r="AB3376" s="30">
        <v>15000</v>
      </c>
      <c r="AC3376" s="30">
        <v>15000</v>
      </c>
      <c r="AD3376" s="30">
        <v>15000</v>
      </c>
      <c r="AE3376" s="30">
        <v>15000</v>
      </c>
      <c r="AF3376" s="30">
        <v>15000</v>
      </c>
    </row>
    <row r="3377" spans="1:32" x14ac:dyDescent="0.45">
      <c r="A3377" s="29" t="s">
        <v>1021</v>
      </c>
      <c r="B3377" s="29" t="s">
        <v>1022</v>
      </c>
      <c r="C3377" s="29" t="s">
        <v>3299</v>
      </c>
      <c r="D3377" s="29" t="s">
        <v>3300</v>
      </c>
      <c r="E3377" s="29" t="s">
        <v>3538</v>
      </c>
      <c r="F3377" s="29" t="s">
        <v>3539</v>
      </c>
      <c r="G3377" s="29" t="s">
        <v>3233</v>
      </c>
      <c r="H3377" s="29" t="s">
        <v>3234</v>
      </c>
      <c r="I3377" s="29" t="s">
        <v>3242</v>
      </c>
      <c r="J3377" s="29" t="s">
        <v>3243</v>
      </c>
      <c r="K3377" s="29" t="s">
        <v>3252</v>
      </c>
      <c r="L3377" s="29" t="s">
        <v>3106</v>
      </c>
      <c r="M3377" s="29" t="s">
        <v>3253</v>
      </c>
      <c r="N3377" s="29" t="s">
        <v>3106</v>
      </c>
      <c r="O3377" s="29" t="s">
        <v>3548</v>
      </c>
      <c r="P3377" s="29" t="s">
        <v>3549</v>
      </c>
      <c r="Q3377" s="29" t="s">
        <v>3209</v>
      </c>
      <c r="R3377" s="29" t="s">
        <v>3210</v>
      </c>
      <c r="S3377" s="29" t="s">
        <v>3098</v>
      </c>
      <c r="T3377" s="29"/>
      <c r="U3377" s="30">
        <v>39000</v>
      </c>
      <c r="V3377" s="30">
        <v>39000</v>
      </c>
      <c r="W3377" s="30">
        <v>39000</v>
      </c>
      <c r="X3377" s="30">
        <v>39000</v>
      </c>
      <c r="Y3377" s="30">
        <v>39000</v>
      </c>
      <c r="Z3377" s="30">
        <v>39000</v>
      </c>
      <c r="AA3377" s="30">
        <v>39000</v>
      </c>
      <c r="AB3377" s="30">
        <v>39000</v>
      </c>
      <c r="AC3377" s="30">
        <v>39000</v>
      </c>
      <c r="AD3377" s="30">
        <v>39000</v>
      </c>
      <c r="AE3377" s="30">
        <v>39000</v>
      </c>
      <c r="AF3377" s="30">
        <v>39000</v>
      </c>
    </row>
    <row r="3378" spans="1:32" x14ac:dyDescent="0.45">
      <c r="A3378" s="29" t="s">
        <v>1021</v>
      </c>
      <c r="B3378" s="29" t="s">
        <v>1022</v>
      </c>
      <c r="C3378" s="29" t="s">
        <v>3299</v>
      </c>
      <c r="D3378" s="29" t="s">
        <v>3300</v>
      </c>
      <c r="E3378" s="29" t="s">
        <v>3538</v>
      </c>
      <c r="F3378" s="29" t="s">
        <v>3539</v>
      </c>
      <c r="G3378" s="29" t="s">
        <v>3233</v>
      </c>
      <c r="H3378" s="29" t="s">
        <v>3234</v>
      </c>
      <c r="I3378" s="29" t="s">
        <v>3242</v>
      </c>
      <c r="J3378" s="29" t="s">
        <v>3243</v>
      </c>
      <c r="K3378" s="29" t="s">
        <v>3252</v>
      </c>
      <c r="L3378" s="29" t="s">
        <v>3106</v>
      </c>
      <c r="M3378" s="29" t="s">
        <v>3253</v>
      </c>
      <c r="N3378" s="29" t="s">
        <v>3106</v>
      </c>
      <c r="O3378" s="29" t="s">
        <v>3548</v>
      </c>
      <c r="P3378" s="29" t="s">
        <v>3549</v>
      </c>
      <c r="Q3378" s="29" t="s">
        <v>3209</v>
      </c>
      <c r="R3378" s="29" t="s">
        <v>3098</v>
      </c>
      <c r="S3378" s="29" t="s">
        <v>3098</v>
      </c>
      <c r="T3378" s="29"/>
      <c r="U3378" s="30">
        <v>0</v>
      </c>
      <c r="V3378" s="30">
        <v>0</v>
      </c>
      <c r="W3378" s="30">
        <v>0</v>
      </c>
      <c r="X3378" s="30">
        <v>0</v>
      </c>
      <c r="Y3378" s="30">
        <v>0</v>
      </c>
      <c r="Z3378" s="30">
        <v>0</v>
      </c>
      <c r="AA3378" s="30">
        <v>484</v>
      </c>
      <c r="AB3378" s="30">
        <v>6000</v>
      </c>
      <c r="AC3378" s="30">
        <v>6000</v>
      </c>
      <c r="AD3378" s="30">
        <v>6000</v>
      </c>
      <c r="AE3378" s="30">
        <v>6000</v>
      </c>
      <c r="AF3378" s="30">
        <v>6000</v>
      </c>
    </row>
    <row r="3379" spans="1:32" x14ac:dyDescent="0.45">
      <c r="A3379" s="29" t="s">
        <v>1021</v>
      </c>
      <c r="B3379" s="29" t="s">
        <v>1022</v>
      </c>
      <c r="C3379" s="29" t="s">
        <v>3299</v>
      </c>
      <c r="D3379" s="29" t="s">
        <v>3300</v>
      </c>
      <c r="E3379" s="29" t="s">
        <v>3538</v>
      </c>
      <c r="F3379" s="29" t="s">
        <v>3539</v>
      </c>
      <c r="G3379" s="29" t="s">
        <v>3233</v>
      </c>
      <c r="H3379" s="29" t="s">
        <v>3234</v>
      </c>
      <c r="I3379" s="29" t="s">
        <v>3242</v>
      </c>
      <c r="J3379" s="29" t="s">
        <v>3243</v>
      </c>
      <c r="K3379" s="29" t="s">
        <v>3252</v>
      </c>
      <c r="L3379" s="29" t="s">
        <v>3106</v>
      </c>
      <c r="M3379" s="29" t="s">
        <v>3253</v>
      </c>
      <c r="N3379" s="29" t="s">
        <v>3106</v>
      </c>
      <c r="O3379" s="29" t="s">
        <v>3550</v>
      </c>
      <c r="P3379" s="29" t="s">
        <v>3551</v>
      </c>
      <c r="Q3379" s="29" t="s">
        <v>3249</v>
      </c>
      <c r="R3379" s="29" t="s">
        <v>3210</v>
      </c>
      <c r="S3379" s="29" t="s">
        <v>3098</v>
      </c>
      <c r="T3379" s="29"/>
      <c r="U3379" s="30">
        <v>4998</v>
      </c>
      <c r="V3379" s="30">
        <v>4998</v>
      </c>
      <c r="W3379" s="30">
        <v>4998</v>
      </c>
      <c r="X3379" s="30">
        <v>4998</v>
      </c>
      <c r="Y3379" s="30">
        <v>4998</v>
      </c>
      <c r="Z3379" s="30">
        <v>4998</v>
      </c>
      <c r="AA3379" s="30">
        <v>4998</v>
      </c>
      <c r="AB3379" s="30">
        <v>4998</v>
      </c>
      <c r="AC3379" s="30">
        <v>4998</v>
      </c>
      <c r="AD3379" s="30">
        <v>4998</v>
      </c>
      <c r="AE3379" s="30">
        <v>4998</v>
      </c>
      <c r="AF3379" s="30">
        <v>4998</v>
      </c>
    </row>
    <row r="3380" spans="1:32" x14ac:dyDescent="0.45">
      <c r="A3380" s="29" t="s">
        <v>1021</v>
      </c>
      <c r="B3380" s="29" t="s">
        <v>1022</v>
      </c>
      <c r="C3380" s="29" t="s">
        <v>3299</v>
      </c>
      <c r="D3380" s="29" t="s">
        <v>3300</v>
      </c>
      <c r="E3380" s="29" t="s">
        <v>3538</v>
      </c>
      <c r="F3380" s="29" t="s">
        <v>3539</v>
      </c>
      <c r="G3380" s="29" t="s">
        <v>3233</v>
      </c>
      <c r="H3380" s="29" t="s">
        <v>3234</v>
      </c>
      <c r="I3380" s="29" t="s">
        <v>3242</v>
      </c>
      <c r="J3380" s="29" t="s">
        <v>3243</v>
      </c>
      <c r="K3380" s="29" t="s">
        <v>3252</v>
      </c>
      <c r="L3380" s="29" t="s">
        <v>3106</v>
      </c>
      <c r="M3380" s="29" t="s">
        <v>3253</v>
      </c>
      <c r="N3380" s="29" t="s">
        <v>3106</v>
      </c>
      <c r="O3380" s="29" t="s">
        <v>3550</v>
      </c>
      <c r="P3380" s="29" t="s">
        <v>3551</v>
      </c>
      <c r="Q3380" s="29" t="s">
        <v>3249</v>
      </c>
      <c r="R3380" s="29" t="s">
        <v>3098</v>
      </c>
      <c r="S3380" s="29" t="s">
        <v>3098</v>
      </c>
      <c r="T3380" s="29"/>
      <c r="U3380" s="30">
        <v>0</v>
      </c>
      <c r="V3380" s="30">
        <v>0</v>
      </c>
      <c r="W3380" s="30">
        <v>0</v>
      </c>
      <c r="X3380" s="30">
        <v>0</v>
      </c>
      <c r="Y3380" s="30">
        <v>0</v>
      </c>
      <c r="Z3380" s="30">
        <v>0</v>
      </c>
      <c r="AA3380" s="30">
        <v>1322</v>
      </c>
      <c r="AB3380" s="30">
        <v>1322</v>
      </c>
      <c r="AC3380" s="30">
        <v>1322</v>
      </c>
      <c r="AD3380" s="30">
        <v>1322</v>
      </c>
      <c r="AE3380" s="30">
        <v>1322</v>
      </c>
      <c r="AF3380" s="30">
        <v>1322</v>
      </c>
    </row>
    <row r="3381" spans="1:32" x14ac:dyDescent="0.45">
      <c r="A3381" s="29" t="s">
        <v>1021</v>
      </c>
      <c r="B3381" s="29" t="s">
        <v>1022</v>
      </c>
      <c r="C3381" s="29" t="s">
        <v>3299</v>
      </c>
      <c r="D3381" s="29" t="s">
        <v>3300</v>
      </c>
      <c r="E3381" s="29" t="s">
        <v>3538</v>
      </c>
      <c r="F3381" s="29" t="s">
        <v>3539</v>
      </c>
      <c r="G3381" s="29" t="s">
        <v>3233</v>
      </c>
      <c r="H3381" s="29" t="s">
        <v>3234</v>
      </c>
      <c r="I3381" s="29" t="s">
        <v>3242</v>
      </c>
      <c r="J3381" s="29" t="s">
        <v>3243</v>
      </c>
      <c r="K3381" s="29" t="s">
        <v>3252</v>
      </c>
      <c r="L3381" s="29" t="s">
        <v>3106</v>
      </c>
      <c r="M3381" s="29" t="s">
        <v>3253</v>
      </c>
      <c r="N3381" s="29" t="s">
        <v>3106</v>
      </c>
      <c r="O3381" s="29" t="s">
        <v>3550</v>
      </c>
      <c r="P3381" s="29" t="s">
        <v>3551</v>
      </c>
      <c r="Q3381" s="29" t="s">
        <v>3209</v>
      </c>
      <c r="R3381" s="29" t="s">
        <v>3210</v>
      </c>
      <c r="S3381" s="29" t="s">
        <v>3098</v>
      </c>
      <c r="T3381" s="29"/>
      <c r="U3381" s="30">
        <v>103200</v>
      </c>
      <c r="V3381" s="30">
        <v>103200</v>
      </c>
      <c r="W3381" s="30">
        <v>103200</v>
      </c>
      <c r="X3381" s="30">
        <v>103200</v>
      </c>
      <c r="Y3381" s="30">
        <v>103200</v>
      </c>
      <c r="Z3381" s="30">
        <v>103200</v>
      </c>
      <c r="AA3381" s="30">
        <v>103200</v>
      </c>
      <c r="AB3381" s="30">
        <v>103200</v>
      </c>
      <c r="AC3381" s="30">
        <v>103200</v>
      </c>
      <c r="AD3381" s="30">
        <v>103200</v>
      </c>
      <c r="AE3381" s="30">
        <v>103200</v>
      </c>
      <c r="AF3381" s="30">
        <v>103200</v>
      </c>
    </row>
    <row r="3382" spans="1:32" x14ac:dyDescent="0.45">
      <c r="A3382" s="29" t="s">
        <v>1021</v>
      </c>
      <c r="B3382" s="29" t="s">
        <v>1022</v>
      </c>
      <c r="C3382" s="29" t="s">
        <v>3299</v>
      </c>
      <c r="D3382" s="29" t="s">
        <v>3300</v>
      </c>
      <c r="E3382" s="29" t="s">
        <v>3538</v>
      </c>
      <c r="F3382" s="29" t="s">
        <v>3539</v>
      </c>
      <c r="G3382" s="29" t="s">
        <v>3233</v>
      </c>
      <c r="H3382" s="29" t="s">
        <v>3234</v>
      </c>
      <c r="I3382" s="29" t="s">
        <v>3242</v>
      </c>
      <c r="J3382" s="29" t="s">
        <v>3243</v>
      </c>
      <c r="K3382" s="29" t="s">
        <v>3252</v>
      </c>
      <c r="L3382" s="29" t="s">
        <v>3106</v>
      </c>
      <c r="M3382" s="29" t="s">
        <v>3253</v>
      </c>
      <c r="N3382" s="29" t="s">
        <v>3106</v>
      </c>
      <c r="O3382" s="29" t="s">
        <v>3550</v>
      </c>
      <c r="P3382" s="29" t="s">
        <v>3551</v>
      </c>
      <c r="Q3382" s="29" t="s">
        <v>3209</v>
      </c>
      <c r="R3382" s="29" t="s">
        <v>3098</v>
      </c>
      <c r="S3382" s="29" t="s">
        <v>3098</v>
      </c>
      <c r="T3382" s="29"/>
      <c r="U3382" s="30">
        <v>0</v>
      </c>
      <c r="V3382" s="30">
        <v>0</v>
      </c>
      <c r="W3382" s="30">
        <v>0</v>
      </c>
      <c r="X3382" s="30">
        <v>0</v>
      </c>
      <c r="Y3382" s="30">
        <v>0</v>
      </c>
      <c r="Z3382" s="30">
        <v>0</v>
      </c>
      <c r="AA3382" s="30">
        <v>1161</v>
      </c>
      <c r="AB3382" s="30">
        <v>14400</v>
      </c>
      <c r="AC3382" s="30">
        <v>14400</v>
      </c>
      <c r="AD3382" s="30">
        <v>14400</v>
      </c>
      <c r="AE3382" s="30">
        <v>14400</v>
      </c>
      <c r="AF3382" s="30">
        <v>14400</v>
      </c>
    </row>
    <row r="3383" spans="1:32" x14ac:dyDescent="0.45">
      <c r="A3383" s="29" t="s">
        <v>1021</v>
      </c>
      <c r="B3383" s="29" t="s">
        <v>1022</v>
      </c>
      <c r="C3383" s="29" t="s">
        <v>3299</v>
      </c>
      <c r="D3383" s="29" t="s">
        <v>3300</v>
      </c>
      <c r="E3383" s="29" t="s">
        <v>3538</v>
      </c>
      <c r="F3383" s="29" t="s">
        <v>3539</v>
      </c>
      <c r="G3383" s="29" t="s">
        <v>3233</v>
      </c>
      <c r="H3383" s="29" t="s">
        <v>3234</v>
      </c>
      <c r="I3383" s="29" t="s">
        <v>3242</v>
      </c>
      <c r="J3383" s="29" t="s">
        <v>3243</v>
      </c>
      <c r="K3383" s="29" t="s">
        <v>3258</v>
      </c>
      <c r="L3383" s="29" t="s">
        <v>3105</v>
      </c>
      <c r="M3383" s="29" t="s">
        <v>3259</v>
      </c>
      <c r="N3383" s="29" t="s">
        <v>3105</v>
      </c>
      <c r="O3383" s="29" t="s">
        <v>3260</v>
      </c>
      <c r="P3383" s="29" t="s">
        <v>3261</v>
      </c>
      <c r="Q3383" s="29" t="s">
        <v>3209</v>
      </c>
      <c r="R3383" s="29" t="s">
        <v>3098</v>
      </c>
      <c r="S3383" s="29" t="s">
        <v>3098</v>
      </c>
      <c r="T3383" s="29"/>
      <c r="U3383" s="30">
        <v>0</v>
      </c>
      <c r="V3383" s="30">
        <v>0</v>
      </c>
      <c r="W3383" s="30">
        <v>0</v>
      </c>
      <c r="X3383" s="30">
        <v>0</v>
      </c>
      <c r="Y3383" s="30">
        <v>0</v>
      </c>
      <c r="Z3383" s="30">
        <v>1900</v>
      </c>
      <c r="AA3383" s="30">
        <v>3000</v>
      </c>
      <c r="AB3383" s="30">
        <v>3000</v>
      </c>
      <c r="AC3383" s="30">
        <v>3000</v>
      </c>
      <c r="AD3383" s="30">
        <v>3000</v>
      </c>
      <c r="AE3383" s="30">
        <v>3000</v>
      </c>
      <c r="AF3383" s="30">
        <v>3000</v>
      </c>
    </row>
    <row r="3384" spans="1:32" x14ac:dyDescent="0.45">
      <c r="A3384" s="29" t="s">
        <v>1021</v>
      </c>
      <c r="B3384" s="29" t="s">
        <v>1022</v>
      </c>
      <c r="C3384" s="29" t="s">
        <v>3299</v>
      </c>
      <c r="D3384" s="29" t="s">
        <v>3300</v>
      </c>
      <c r="E3384" s="29" t="s">
        <v>3538</v>
      </c>
      <c r="F3384" s="29" t="s">
        <v>3539</v>
      </c>
      <c r="G3384" s="29" t="s">
        <v>3233</v>
      </c>
      <c r="H3384" s="29" t="s">
        <v>3234</v>
      </c>
      <c r="I3384" s="29" t="s">
        <v>3262</v>
      </c>
      <c r="J3384" s="29" t="s">
        <v>3263</v>
      </c>
      <c r="K3384" s="29" t="s">
        <v>3264</v>
      </c>
      <c r="L3384" s="29" t="s">
        <v>3103</v>
      </c>
      <c r="M3384" s="29" t="s">
        <v>3265</v>
      </c>
      <c r="N3384" s="29" t="s">
        <v>3266</v>
      </c>
      <c r="O3384" s="29" t="s">
        <v>3267</v>
      </c>
      <c r="P3384" s="29" t="s">
        <v>3268</v>
      </c>
      <c r="Q3384" s="29" t="s">
        <v>3209</v>
      </c>
      <c r="R3384" s="29" t="s">
        <v>3098</v>
      </c>
      <c r="S3384" s="29" t="s">
        <v>3098</v>
      </c>
      <c r="T3384" s="29"/>
      <c r="U3384" s="30">
        <v>0</v>
      </c>
      <c r="V3384" s="30">
        <v>0</v>
      </c>
      <c r="W3384" s="30">
        <v>0</v>
      </c>
      <c r="X3384" s="30">
        <v>0</v>
      </c>
      <c r="Y3384" s="30">
        <v>0</v>
      </c>
      <c r="Z3384" s="30">
        <v>267</v>
      </c>
      <c r="AA3384" s="30">
        <v>2000</v>
      </c>
      <c r="AB3384" s="30">
        <v>2000</v>
      </c>
      <c r="AC3384" s="30">
        <v>2000</v>
      </c>
      <c r="AD3384" s="30">
        <v>2000</v>
      </c>
      <c r="AE3384" s="30">
        <v>2000</v>
      </c>
      <c r="AF3384" s="30">
        <v>2000</v>
      </c>
    </row>
    <row r="3385" spans="1:32" x14ac:dyDescent="0.45">
      <c r="A3385" s="29" t="s">
        <v>1021</v>
      </c>
      <c r="B3385" s="29" t="s">
        <v>1022</v>
      </c>
      <c r="C3385" s="29" t="s">
        <v>3299</v>
      </c>
      <c r="D3385" s="29" t="s">
        <v>3300</v>
      </c>
      <c r="E3385" s="29" t="s">
        <v>3538</v>
      </c>
      <c r="F3385" s="29" t="s">
        <v>3539</v>
      </c>
      <c r="G3385" s="29" t="s">
        <v>3233</v>
      </c>
      <c r="H3385" s="29" t="s">
        <v>3234</v>
      </c>
      <c r="I3385" s="29" t="s">
        <v>3262</v>
      </c>
      <c r="J3385" s="29" t="s">
        <v>3263</v>
      </c>
      <c r="K3385" s="29" t="s">
        <v>3264</v>
      </c>
      <c r="L3385" s="29" t="s">
        <v>3103</v>
      </c>
      <c r="M3385" s="29" t="s">
        <v>3265</v>
      </c>
      <c r="N3385" s="29" t="s">
        <v>3266</v>
      </c>
      <c r="O3385" s="29" t="s">
        <v>3338</v>
      </c>
      <c r="P3385" s="29" t="s">
        <v>3339</v>
      </c>
      <c r="Q3385" s="29" t="s">
        <v>3249</v>
      </c>
      <c r="R3385" s="29" t="s">
        <v>3098</v>
      </c>
      <c r="S3385" s="29" t="s">
        <v>3098</v>
      </c>
      <c r="T3385" s="29"/>
      <c r="U3385" s="30">
        <v>0</v>
      </c>
      <c r="V3385" s="30">
        <v>0</v>
      </c>
      <c r="W3385" s="30">
        <v>0</v>
      </c>
      <c r="X3385" s="30">
        <v>0</v>
      </c>
      <c r="Y3385" s="30">
        <v>0</v>
      </c>
      <c r="Z3385" s="30">
        <v>32728</v>
      </c>
      <c r="AA3385" s="30">
        <v>0</v>
      </c>
      <c r="AB3385" s="30">
        <v>0</v>
      </c>
      <c r="AC3385" s="30">
        <v>0</v>
      </c>
      <c r="AD3385" s="30">
        <v>0</v>
      </c>
      <c r="AE3385" s="30">
        <v>0</v>
      </c>
      <c r="AF3385" s="30">
        <v>0</v>
      </c>
    </row>
    <row r="3386" spans="1:32" x14ac:dyDescent="0.45">
      <c r="A3386" s="29" t="s">
        <v>1021</v>
      </c>
      <c r="B3386" s="29" t="s">
        <v>1022</v>
      </c>
      <c r="C3386" s="29" t="s">
        <v>3299</v>
      </c>
      <c r="D3386" s="29" t="s">
        <v>3300</v>
      </c>
      <c r="E3386" s="29" t="s">
        <v>3538</v>
      </c>
      <c r="F3386" s="29" t="s">
        <v>3539</v>
      </c>
      <c r="G3386" s="29" t="s">
        <v>3233</v>
      </c>
      <c r="H3386" s="29" t="s">
        <v>3234</v>
      </c>
      <c r="I3386" s="29" t="s">
        <v>3262</v>
      </c>
      <c r="J3386" s="29" t="s">
        <v>3263</v>
      </c>
      <c r="K3386" s="29" t="s">
        <v>3264</v>
      </c>
      <c r="L3386" s="29" t="s">
        <v>3103</v>
      </c>
      <c r="M3386" s="29" t="s">
        <v>3265</v>
      </c>
      <c r="N3386" s="29" t="s">
        <v>3266</v>
      </c>
      <c r="O3386" s="29" t="s">
        <v>3269</v>
      </c>
      <c r="P3386" s="29" t="s">
        <v>3270</v>
      </c>
      <c r="Q3386" s="29" t="s">
        <v>3209</v>
      </c>
      <c r="R3386" s="29" t="s">
        <v>3098</v>
      </c>
      <c r="S3386" s="29" t="s">
        <v>3098</v>
      </c>
      <c r="T3386" s="29"/>
      <c r="U3386" s="30">
        <v>0</v>
      </c>
      <c r="V3386" s="30">
        <v>0</v>
      </c>
      <c r="W3386" s="30">
        <v>0</v>
      </c>
      <c r="X3386" s="30">
        <v>0</v>
      </c>
      <c r="Y3386" s="30">
        <v>0</v>
      </c>
      <c r="Z3386" s="30">
        <v>0</v>
      </c>
      <c r="AA3386" s="30">
        <v>78</v>
      </c>
      <c r="AB3386" s="30">
        <v>78</v>
      </c>
      <c r="AC3386" s="30">
        <v>0</v>
      </c>
      <c r="AD3386" s="30">
        <v>234</v>
      </c>
      <c r="AE3386" s="30">
        <v>156</v>
      </c>
      <c r="AF3386" s="30">
        <v>39</v>
      </c>
    </row>
    <row r="3387" spans="1:32" x14ac:dyDescent="0.45">
      <c r="A3387" s="29" t="s">
        <v>1021</v>
      </c>
      <c r="B3387" s="29" t="s">
        <v>1022</v>
      </c>
      <c r="C3387" s="29" t="s">
        <v>3299</v>
      </c>
      <c r="D3387" s="29" t="s">
        <v>3300</v>
      </c>
      <c r="E3387" s="29" t="s">
        <v>3538</v>
      </c>
      <c r="F3387" s="29" t="s">
        <v>3539</v>
      </c>
      <c r="G3387" s="29" t="s">
        <v>3233</v>
      </c>
      <c r="H3387" s="29" t="s">
        <v>3234</v>
      </c>
      <c r="I3387" s="29" t="s">
        <v>3262</v>
      </c>
      <c r="J3387" s="29" t="s">
        <v>3263</v>
      </c>
      <c r="K3387" s="29" t="s">
        <v>3264</v>
      </c>
      <c r="L3387" s="29" t="s">
        <v>3103</v>
      </c>
      <c r="M3387" s="29" t="s">
        <v>3265</v>
      </c>
      <c r="N3387" s="29" t="s">
        <v>3266</v>
      </c>
      <c r="O3387" s="29" t="s">
        <v>3271</v>
      </c>
      <c r="P3387" s="29" t="s">
        <v>3272</v>
      </c>
      <c r="Q3387" s="29" t="s">
        <v>3209</v>
      </c>
      <c r="R3387" s="29" t="s">
        <v>3098</v>
      </c>
      <c r="S3387" s="29" t="s">
        <v>3098</v>
      </c>
      <c r="T3387" s="29"/>
      <c r="U3387" s="30">
        <v>0</v>
      </c>
      <c r="V3387" s="30">
        <v>0</v>
      </c>
      <c r="W3387" s="30">
        <v>0</v>
      </c>
      <c r="X3387" s="30">
        <v>0</v>
      </c>
      <c r="Y3387" s="30">
        <v>0</v>
      </c>
      <c r="Z3387" s="30">
        <v>0</v>
      </c>
      <c r="AA3387" s="30">
        <v>2653</v>
      </c>
      <c r="AB3387" s="30">
        <v>145</v>
      </c>
      <c r="AC3387" s="30">
        <v>1986</v>
      </c>
      <c r="AD3387" s="30">
        <v>0</v>
      </c>
      <c r="AE3387" s="30">
        <v>4103</v>
      </c>
      <c r="AF3387" s="30">
        <v>0</v>
      </c>
    </row>
    <row r="3388" spans="1:32" x14ac:dyDescent="0.45">
      <c r="A3388" s="29" t="s">
        <v>1021</v>
      </c>
      <c r="B3388" s="29" t="s">
        <v>1022</v>
      </c>
      <c r="C3388" s="29" t="s">
        <v>3299</v>
      </c>
      <c r="D3388" s="29" t="s">
        <v>3300</v>
      </c>
      <c r="E3388" s="29" t="s">
        <v>3538</v>
      </c>
      <c r="F3388" s="29" t="s">
        <v>3539</v>
      </c>
      <c r="G3388" s="29" t="s">
        <v>3233</v>
      </c>
      <c r="H3388" s="29" t="s">
        <v>3234</v>
      </c>
      <c r="I3388" s="29" t="s">
        <v>3275</v>
      </c>
      <c r="J3388" s="29" t="s">
        <v>3276</v>
      </c>
      <c r="K3388" s="29" t="s">
        <v>3277</v>
      </c>
      <c r="L3388" s="29" t="s">
        <v>3100</v>
      </c>
      <c r="M3388" s="29" t="s">
        <v>3278</v>
      </c>
      <c r="N3388" s="29" t="s">
        <v>3279</v>
      </c>
      <c r="O3388" s="29" t="s">
        <v>3446</v>
      </c>
      <c r="P3388" s="29" t="s">
        <v>3447</v>
      </c>
      <c r="Q3388" s="29" t="s">
        <v>3209</v>
      </c>
      <c r="R3388" s="29" t="s">
        <v>3098</v>
      </c>
      <c r="S3388" s="29" t="s">
        <v>3098</v>
      </c>
      <c r="T3388" s="29"/>
      <c r="U3388" s="30">
        <v>0</v>
      </c>
      <c r="V3388" s="30">
        <v>0</v>
      </c>
      <c r="W3388" s="30">
        <v>0</v>
      </c>
      <c r="X3388" s="30">
        <v>0</v>
      </c>
      <c r="Y3388" s="30">
        <v>0</v>
      </c>
      <c r="Z3388" s="30">
        <v>25333</v>
      </c>
      <c r="AA3388" s="30">
        <v>40000</v>
      </c>
      <c r="AB3388" s="30">
        <v>40000</v>
      </c>
      <c r="AC3388" s="30">
        <v>40000</v>
      </c>
      <c r="AD3388" s="30">
        <v>40000</v>
      </c>
      <c r="AE3388" s="30">
        <v>40000</v>
      </c>
      <c r="AF3388" s="30">
        <v>40000</v>
      </c>
    </row>
    <row r="3389" spans="1:32" x14ac:dyDescent="0.45">
      <c r="A3389" s="29" t="s">
        <v>1021</v>
      </c>
      <c r="B3389" s="29" t="s">
        <v>1022</v>
      </c>
      <c r="C3389" s="29" t="s">
        <v>3299</v>
      </c>
      <c r="D3389" s="29" t="s">
        <v>3300</v>
      </c>
      <c r="E3389" s="29" t="s">
        <v>3538</v>
      </c>
      <c r="F3389" s="29" t="s">
        <v>3539</v>
      </c>
      <c r="G3389" s="29" t="s">
        <v>3233</v>
      </c>
      <c r="H3389" s="29" t="s">
        <v>3234</v>
      </c>
      <c r="I3389" s="29" t="s">
        <v>3275</v>
      </c>
      <c r="J3389" s="29" t="s">
        <v>3276</v>
      </c>
      <c r="K3389" s="29" t="s">
        <v>3277</v>
      </c>
      <c r="L3389" s="29" t="s">
        <v>3100</v>
      </c>
      <c r="M3389" s="29" t="s">
        <v>3312</v>
      </c>
      <c r="N3389" s="29" t="s">
        <v>3313</v>
      </c>
      <c r="O3389" s="29" t="s">
        <v>3314</v>
      </c>
      <c r="P3389" s="29" t="s">
        <v>3315</v>
      </c>
      <c r="Q3389" s="29" t="s">
        <v>3249</v>
      </c>
      <c r="R3389" s="29" t="s">
        <v>3210</v>
      </c>
      <c r="S3389" s="29" t="s">
        <v>3098</v>
      </c>
      <c r="T3389" s="29"/>
      <c r="U3389" s="30">
        <v>2247</v>
      </c>
      <c r="V3389" s="30">
        <v>2247</v>
      </c>
      <c r="W3389" s="30">
        <v>2247</v>
      </c>
      <c r="X3389" s="30">
        <v>2247</v>
      </c>
      <c r="Y3389" s="30">
        <v>2247</v>
      </c>
      <c r="Z3389" s="30">
        <v>2247</v>
      </c>
      <c r="AA3389" s="30">
        <v>2247</v>
      </c>
      <c r="AB3389" s="30">
        <v>2247</v>
      </c>
      <c r="AC3389" s="30">
        <v>2247</v>
      </c>
      <c r="AD3389" s="30">
        <v>2247</v>
      </c>
      <c r="AE3389" s="30">
        <v>2247</v>
      </c>
      <c r="AF3389" s="30">
        <v>2247</v>
      </c>
    </row>
    <row r="3390" spans="1:32" x14ac:dyDescent="0.45">
      <c r="A3390" s="29" t="s">
        <v>1021</v>
      </c>
      <c r="B3390" s="29" t="s">
        <v>1022</v>
      </c>
      <c r="C3390" s="29" t="s">
        <v>3299</v>
      </c>
      <c r="D3390" s="29" t="s">
        <v>3300</v>
      </c>
      <c r="E3390" s="29" t="s">
        <v>3538</v>
      </c>
      <c r="F3390" s="29" t="s">
        <v>3539</v>
      </c>
      <c r="G3390" s="29" t="s">
        <v>3233</v>
      </c>
      <c r="H3390" s="29" t="s">
        <v>3234</v>
      </c>
      <c r="I3390" s="29" t="s">
        <v>3275</v>
      </c>
      <c r="J3390" s="29" t="s">
        <v>3276</v>
      </c>
      <c r="K3390" s="29" t="s">
        <v>3277</v>
      </c>
      <c r="L3390" s="29" t="s">
        <v>3100</v>
      </c>
      <c r="M3390" s="29" t="s">
        <v>3312</v>
      </c>
      <c r="N3390" s="29" t="s">
        <v>3313</v>
      </c>
      <c r="O3390" s="29" t="s">
        <v>3314</v>
      </c>
      <c r="P3390" s="29" t="s">
        <v>3315</v>
      </c>
      <c r="Q3390" s="29" t="s">
        <v>3249</v>
      </c>
      <c r="R3390" s="29" t="s">
        <v>3098</v>
      </c>
      <c r="S3390" s="29" t="s">
        <v>3098</v>
      </c>
      <c r="T3390" s="29"/>
      <c r="U3390" s="30">
        <v>0</v>
      </c>
      <c r="V3390" s="30">
        <v>0</v>
      </c>
      <c r="W3390" s="30">
        <v>0</v>
      </c>
      <c r="X3390" s="30">
        <v>0</v>
      </c>
      <c r="Y3390" s="30">
        <v>0</v>
      </c>
      <c r="Z3390" s="30">
        <v>856</v>
      </c>
      <c r="AA3390" s="30">
        <v>856</v>
      </c>
      <c r="AB3390" s="30">
        <v>856</v>
      </c>
      <c r="AC3390" s="30">
        <v>856</v>
      </c>
      <c r="AD3390" s="30">
        <v>856</v>
      </c>
      <c r="AE3390" s="30">
        <v>856</v>
      </c>
      <c r="AF3390" s="30">
        <v>856</v>
      </c>
    </row>
    <row r="3391" spans="1:32" x14ac:dyDescent="0.45">
      <c r="A3391" s="29" t="s">
        <v>1021</v>
      </c>
      <c r="B3391" s="29" t="s">
        <v>1022</v>
      </c>
      <c r="C3391" s="29" t="s">
        <v>3299</v>
      </c>
      <c r="D3391" s="29" t="s">
        <v>3300</v>
      </c>
      <c r="E3391" s="29" t="s">
        <v>3538</v>
      </c>
      <c r="F3391" s="29" t="s">
        <v>3539</v>
      </c>
      <c r="G3391" s="29" t="s">
        <v>3233</v>
      </c>
      <c r="H3391" s="29" t="s">
        <v>3234</v>
      </c>
      <c r="I3391" s="29" t="s">
        <v>3275</v>
      </c>
      <c r="J3391" s="29" t="s">
        <v>3276</v>
      </c>
      <c r="K3391" s="29" t="s">
        <v>3277</v>
      </c>
      <c r="L3391" s="29" t="s">
        <v>3100</v>
      </c>
      <c r="M3391" s="29" t="s">
        <v>3312</v>
      </c>
      <c r="N3391" s="29" t="s">
        <v>3313</v>
      </c>
      <c r="O3391" s="29" t="s">
        <v>3314</v>
      </c>
      <c r="P3391" s="29" t="s">
        <v>3315</v>
      </c>
      <c r="Q3391" s="29" t="s">
        <v>3209</v>
      </c>
      <c r="R3391" s="29" t="s">
        <v>3210</v>
      </c>
      <c r="S3391" s="29" t="s">
        <v>3098</v>
      </c>
      <c r="T3391" s="29"/>
      <c r="U3391" s="30">
        <v>80000</v>
      </c>
      <c r="V3391" s="30">
        <v>80000</v>
      </c>
      <c r="W3391" s="30">
        <v>80000</v>
      </c>
      <c r="X3391" s="30">
        <v>80000</v>
      </c>
      <c r="Y3391" s="30">
        <v>80000</v>
      </c>
      <c r="Z3391" s="30">
        <v>80000</v>
      </c>
      <c r="AA3391" s="30">
        <v>80000</v>
      </c>
      <c r="AB3391" s="30">
        <v>80000</v>
      </c>
      <c r="AC3391" s="30">
        <v>80000</v>
      </c>
      <c r="AD3391" s="30">
        <v>80000</v>
      </c>
      <c r="AE3391" s="30">
        <v>80000</v>
      </c>
      <c r="AF3391" s="30">
        <v>80000</v>
      </c>
    </row>
    <row r="3392" spans="1:32" x14ac:dyDescent="0.45">
      <c r="A3392" s="29" t="s">
        <v>1021</v>
      </c>
      <c r="B3392" s="29" t="s">
        <v>1022</v>
      </c>
      <c r="C3392" s="29" t="s">
        <v>3299</v>
      </c>
      <c r="D3392" s="29" t="s">
        <v>3300</v>
      </c>
      <c r="E3392" s="29" t="s">
        <v>3538</v>
      </c>
      <c r="F3392" s="29" t="s">
        <v>3539</v>
      </c>
      <c r="G3392" s="29" t="s">
        <v>3233</v>
      </c>
      <c r="H3392" s="29" t="s">
        <v>3234</v>
      </c>
      <c r="I3392" s="29" t="s">
        <v>3275</v>
      </c>
      <c r="J3392" s="29" t="s">
        <v>3276</v>
      </c>
      <c r="K3392" s="29" t="s">
        <v>3277</v>
      </c>
      <c r="L3392" s="29" t="s">
        <v>3100</v>
      </c>
      <c r="M3392" s="29" t="s">
        <v>3312</v>
      </c>
      <c r="N3392" s="29" t="s">
        <v>3313</v>
      </c>
      <c r="O3392" s="29" t="s">
        <v>3314</v>
      </c>
      <c r="P3392" s="29" t="s">
        <v>3315</v>
      </c>
      <c r="Q3392" s="29" t="s">
        <v>3209</v>
      </c>
      <c r="R3392" s="29" t="s">
        <v>3098</v>
      </c>
      <c r="S3392" s="29" t="s">
        <v>3098</v>
      </c>
      <c r="T3392" s="29"/>
      <c r="U3392" s="30">
        <v>0</v>
      </c>
      <c r="V3392" s="30">
        <v>0</v>
      </c>
      <c r="W3392" s="30">
        <v>0</v>
      </c>
      <c r="X3392" s="30">
        <v>0</v>
      </c>
      <c r="Y3392" s="30">
        <v>0</v>
      </c>
      <c r="Z3392" s="30">
        <v>7533</v>
      </c>
      <c r="AA3392" s="30">
        <v>28000</v>
      </c>
      <c r="AB3392" s="30">
        <v>28000</v>
      </c>
      <c r="AC3392" s="30">
        <v>28000</v>
      </c>
      <c r="AD3392" s="30">
        <v>28000</v>
      </c>
      <c r="AE3392" s="30">
        <v>28000</v>
      </c>
      <c r="AF3392" s="30">
        <v>28000</v>
      </c>
    </row>
    <row r="3393" spans="1:32" x14ac:dyDescent="0.45">
      <c r="A3393" s="29" t="s">
        <v>1021</v>
      </c>
      <c r="B3393" s="29" t="s">
        <v>1022</v>
      </c>
      <c r="C3393" s="29" t="s">
        <v>3299</v>
      </c>
      <c r="D3393" s="29" t="s">
        <v>3300</v>
      </c>
      <c r="E3393" s="29" t="s">
        <v>3538</v>
      </c>
      <c r="F3393" s="29" t="s">
        <v>3539</v>
      </c>
      <c r="G3393" s="29" t="s">
        <v>3233</v>
      </c>
      <c r="H3393" s="29" t="s">
        <v>3234</v>
      </c>
      <c r="I3393" s="29" t="s">
        <v>3275</v>
      </c>
      <c r="J3393" s="29" t="s">
        <v>3276</v>
      </c>
      <c r="K3393" s="29" t="s">
        <v>3287</v>
      </c>
      <c r="L3393" s="29" t="s">
        <v>3101</v>
      </c>
      <c r="M3393" s="29" t="s">
        <v>3578</v>
      </c>
      <c r="N3393" s="29" t="s">
        <v>3579</v>
      </c>
      <c r="O3393" s="29" t="s">
        <v>3910</v>
      </c>
      <c r="P3393" s="29" t="s">
        <v>3911</v>
      </c>
      <c r="Q3393" s="29" t="s">
        <v>3209</v>
      </c>
      <c r="R3393" s="29" t="s">
        <v>3098</v>
      </c>
      <c r="S3393" s="29" t="s">
        <v>3098</v>
      </c>
      <c r="T3393" s="29"/>
      <c r="U3393" s="30">
        <v>0</v>
      </c>
      <c r="V3393" s="30">
        <v>0</v>
      </c>
      <c r="W3393" s="30">
        <v>0</v>
      </c>
      <c r="X3393" s="30">
        <v>0</v>
      </c>
      <c r="Y3393" s="30">
        <v>0</v>
      </c>
      <c r="Z3393" s="30">
        <v>0</v>
      </c>
      <c r="AA3393" s="30">
        <v>-13086</v>
      </c>
      <c r="AB3393" s="30">
        <v>-13086</v>
      </c>
      <c r="AC3393" s="30">
        <v>-13086</v>
      </c>
      <c r="AD3393" s="30">
        <v>-13086</v>
      </c>
      <c r="AE3393" s="30">
        <v>-13086</v>
      </c>
      <c r="AF3393" s="30">
        <v>-13086</v>
      </c>
    </row>
    <row r="3394" spans="1:32" x14ac:dyDescent="0.45">
      <c r="A3394" s="29" t="s">
        <v>1021</v>
      </c>
      <c r="B3394" s="29" t="s">
        <v>1022</v>
      </c>
      <c r="C3394" s="29" t="s">
        <v>3299</v>
      </c>
      <c r="D3394" s="29" t="s">
        <v>3300</v>
      </c>
      <c r="E3394" s="29" t="s">
        <v>3538</v>
      </c>
      <c r="F3394" s="29" t="s">
        <v>3539</v>
      </c>
      <c r="G3394" s="29" t="s">
        <v>3233</v>
      </c>
      <c r="H3394" s="29" t="s">
        <v>3234</v>
      </c>
      <c r="I3394" s="29" t="s">
        <v>3275</v>
      </c>
      <c r="J3394" s="29" t="s">
        <v>3276</v>
      </c>
      <c r="K3394" s="29" t="s">
        <v>3287</v>
      </c>
      <c r="L3394" s="29" t="s">
        <v>3101</v>
      </c>
      <c r="M3394" s="29" t="s">
        <v>3316</v>
      </c>
      <c r="N3394" s="29" t="s">
        <v>3317</v>
      </c>
      <c r="O3394" s="29" t="s">
        <v>3454</v>
      </c>
      <c r="P3394" s="29" t="s">
        <v>3455</v>
      </c>
      <c r="Q3394" s="29" t="s">
        <v>3249</v>
      </c>
      <c r="R3394" s="29" t="s">
        <v>3098</v>
      </c>
      <c r="S3394" s="29" t="s">
        <v>3098</v>
      </c>
      <c r="T3394" s="29"/>
      <c r="U3394" s="30">
        <v>0</v>
      </c>
      <c r="V3394" s="30">
        <v>0</v>
      </c>
      <c r="W3394" s="30">
        <v>0</v>
      </c>
      <c r="X3394" s="30">
        <v>0</v>
      </c>
      <c r="Y3394" s="30">
        <v>0</v>
      </c>
      <c r="Z3394" s="30">
        <v>962</v>
      </c>
      <c r="AA3394" s="30">
        <v>962</v>
      </c>
      <c r="AB3394" s="30">
        <v>962</v>
      </c>
      <c r="AC3394" s="30">
        <v>962</v>
      </c>
      <c r="AD3394" s="30">
        <v>962</v>
      </c>
      <c r="AE3394" s="30">
        <v>962</v>
      </c>
      <c r="AF3394" s="30">
        <v>962</v>
      </c>
    </row>
    <row r="3395" spans="1:32" x14ac:dyDescent="0.45">
      <c r="A3395" s="29" t="s">
        <v>1021</v>
      </c>
      <c r="B3395" s="29" t="s">
        <v>1022</v>
      </c>
      <c r="C3395" s="29" t="s">
        <v>3299</v>
      </c>
      <c r="D3395" s="29" t="s">
        <v>3300</v>
      </c>
      <c r="E3395" s="29" t="s">
        <v>3538</v>
      </c>
      <c r="F3395" s="29" t="s">
        <v>3539</v>
      </c>
      <c r="G3395" s="29" t="s">
        <v>3233</v>
      </c>
      <c r="H3395" s="29" t="s">
        <v>3234</v>
      </c>
      <c r="I3395" s="29" t="s">
        <v>3275</v>
      </c>
      <c r="J3395" s="29" t="s">
        <v>3276</v>
      </c>
      <c r="K3395" s="29" t="s">
        <v>3287</v>
      </c>
      <c r="L3395" s="29" t="s">
        <v>3101</v>
      </c>
      <c r="M3395" s="29" t="s">
        <v>3288</v>
      </c>
      <c r="N3395" s="29" t="s">
        <v>3289</v>
      </c>
      <c r="O3395" s="29" t="s">
        <v>3290</v>
      </c>
      <c r="P3395" s="29" t="s">
        <v>3291</v>
      </c>
      <c r="Q3395" s="29" t="s">
        <v>3209</v>
      </c>
      <c r="R3395" s="29" t="s">
        <v>3210</v>
      </c>
      <c r="S3395" s="29" t="s">
        <v>3098</v>
      </c>
      <c r="T3395" s="29"/>
      <c r="U3395" s="30">
        <v>1000</v>
      </c>
      <c r="V3395" s="30">
        <v>1000</v>
      </c>
      <c r="W3395" s="30">
        <v>1000</v>
      </c>
      <c r="X3395" s="30">
        <v>1000</v>
      </c>
      <c r="Y3395" s="30">
        <v>1000</v>
      </c>
      <c r="Z3395" s="30">
        <v>1000</v>
      </c>
      <c r="AA3395" s="30">
        <v>1000</v>
      </c>
      <c r="AB3395" s="30">
        <v>1000</v>
      </c>
      <c r="AC3395" s="30">
        <v>1000</v>
      </c>
      <c r="AD3395" s="30">
        <v>1000</v>
      </c>
      <c r="AE3395" s="30">
        <v>1000</v>
      </c>
      <c r="AF3395" s="30">
        <v>1000</v>
      </c>
    </row>
    <row r="3396" spans="1:32" x14ac:dyDescent="0.45">
      <c r="A3396" s="29" t="s">
        <v>1021</v>
      </c>
      <c r="B3396" s="29" t="s">
        <v>1022</v>
      </c>
      <c r="C3396" s="29" t="s">
        <v>3299</v>
      </c>
      <c r="D3396" s="29" t="s">
        <v>3300</v>
      </c>
      <c r="E3396" s="29" t="s">
        <v>3538</v>
      </c>
      <c r="F3396" s="29" t="s">
        <v>3539</v>
      </c>
      <c r="G3396" s="29" t="s">
        <v>3233</v>
      </c>
      <c r="H3396" s="29" t="s">
        <v>3234</v>
      </c>
      <c r="I3396" s="29" t="s">
        <v>3275</v>
      </c>
      <c r="J3396" s="29" t="s">
        <v>3276</v>
      </c>
      <c r="K3396" s="29" t="s">
        <v>3287</v>
      </c>
      <c r="L3396" s="29" t="s">
        <v>3101</v>
      </c>
      <c r="M3396" s="29" t="s">
        <v>3288</v>
      </c>
      <c r="N3396" s="29" t="s">
        <v>3289</v>
      </c>
      <c r="O3396" s="29" t="s">
        <v>3290</v>
      </c>
      <c r="P3396" s="29" t="s">
        <v>3291</v>
      </c>
      <c r="Q3396" s="29" t="s">
        <v>3209</v>
      </c>
      <c r="R3396" s="29" t="s">
        <v>3098</v>
      </c>
      <c r="S3396" s="29" t="s">
        <v>3098</v>
      </c>
      <c r="T3396" s="29"/>
      <c r="U3396" s="30">
        <v>0</v>
      </c>
      <c r="V3396" s="30">
        <v>0</v>
      </c>
      <c r="W3396" s="30">
        <v>0</v>
      </c>
      <c r="X3396" s="30">
        <v>0</v>
      </c>
      <c r="Y3396" s="30">
        <v>0</v>
      </c>
      <c r="Z3396" s="30">
        <v>900</v>
      </c>
      <c r="AA3396" s="30">
        <v>2000</v>
      </c>
      <c r="AB3396" s="30">
        <v>2000</v>
      </c>
      <c r="AC3396" s="30">
        <v>2000</v>
      </c>
      <c r="AD3396" s="30">
        <v>2000</v>
      </c>
      <c r="AE3396" s="30">
        <v>2000</v>
      </c>
      <c r="AF3396" s="30">
        <v>2000</v>
      </c>
    </row>
    <row r="3397" spans="1:32" x14ac:dyDescent="0.45">
      <c r="A3397" s="29" t="s">
        <v>1021</v>
      </c>
      <c r="B3397" s="29" t="s">
        <v>1022</v>
      </c>
      <c r="C3397" s="29" t="s">
        <v>3292</v>
      </c>
      <c r="D3397" s="29" t="s">
        <v>3293</v>
      </c>
      <c r="E3397" s="29" t="s">
        <v>3292</v>
      </c>
      <c r="F3397" s="29" t="s">
        <v>3294</v>
      </c>
      <c r="G3397" s="29" t="s">
        <v>3200</v>
      </c>
      <c r="H3397" s="29" t="s">
        <v>3201</v>
      </c>
      <c r="I3397" s="29" t="s">
        <v>3202</v>
      </c>
      <c r="J3397" s="29" t="s">
        <v>3203</v>
      </c>
      <c r="K3397" s="29" t="s">
        <v>3204</v>
      </c>
      <c r="L3397" s="29" t="s">
        <v>3109</v>
      </c>
      <c r="M3397" s="29" t="s">
        <v>3205</v>
      </c>
      <c r="N3397" s="29" t="s">
        <v>3206</v>
      </c>
      <c r="O3397" s="29" t="s">
        <v>3214</v>
      </c>
      <c r="P3397" s="29" t="s">
        <v>3215</v>
      </c>
      <c r="Q3397" s="29" t="s">
        <v>3209</v>
      </c>
      <c r="R3397" s="29" t="s">
        <v>3210</v>
      </c>
      <c r="S3397" s="29" t="s">
        <v>3098</v>
      </c>
      <c r="T3397" s="29"/>
      <c r="U3397" s="30">
        <v>0</v>
      </c>
      <c r="V3397" s="30">
        <v>0</v>
      </c>
      <c r="W3397" s="30">
        <v>0</v>
      </c>
      <c r="X3397" s="30">
        <v>0</v>
      </c>
      <c r="Y3397" s="30">
        <v>0</v>
      </c>
      <c r="Z3397" s="30">
        <v>0</v>
      </c>
      <c r="AA3397" s="30">
        <v>0</v>
      </c>
      <c r="AB3397" s="30">
        <v>50</v>
      </c>
      <c r="AC3397" s="30">
        <v>0</v>
      </c>
      <c r="AD3397" s="30">
        <v>0</v>
      </c>
      <c r="AE3397" s="30">
        <v>0</v>
      </c>
      <c r="AF3397" s="30">
        <v>0</v>
      </c>
    </row>
    <row r="3398" spans="1:32" x14ac:dyDescent="0.45">
      <c r="A3398" s="29" t="s">
        <v>1021</v>
      </c>
      <c r="B3398" s="29" t="s">
        <v>1022</v>
      </c>
      <c r="C3398" s="29" t="s">
        <v>3292</v>
      </c>
      <c r="D3398" s="29" t="s">
        <v>3293</v>
      </c>
      <c r="E3398" s="29" t="s">
        <v>3292</v>
      </c>
      <c r="F3398" s="29" t="s">
        <v>3294</v>
      </c>
      <c r="G3398" s="29" t="s">
        <v>3200</v>
      </c>
      <c r="H3398" s="29" t="s">
        <v>3201</v>
      </c>
      <c r="I3398" s="29" t="s">
        <v>3202</v>
      </c>
      <c r="J3398" s="29" t="s">
        <v>3203</v>
      </c>
      <c r="K3398" s="29" t="s">
        <v>3204</v>
      </c>
      <c r="L3398" s="29" t="s">
        <v>3109</v>
      </c>
      <c r="M3398" s="29" t="s">
        <v>3378</v>
      </c>
      <c r="N3398" s="29" t="s">
        <v>3379</v>
      </c>
      <c r="O3398" s="29" t="s">
        <v>3380</v>
      </c>
      <c r="P3398" s="29" t="s">
        <v>3381</v>
      </c>
      <c r="Q3398" s="29" t="s">
        <v>3209</v>
      </c>
      <c r="R3398" s="29" t="s">
        <v>3210</v>
      </c>
      <c r="S3398" s="29" t="s">
        <v>3098</v>
      </c>
      <c r="T3398" s="29"/>
      <c r="U3398" s="30">
        <v>4650</v>
      </c>
      <c r="V3398" s="30">
        <v>4650</v>
      </c>
      <c r="W3398" s="30">
        <v>4650</v>
      </c>
      <c r="X3398" s="30">
        <v>4650</v>
      </c>
      <c r="Y3398" s="30">
        <v>4650</v>
      </c>
      <c r="Z3398" s="30">
        <v>4650</v>
      </c>
      <c r="AA3398" s="30">
        <v>4650</v>
      </c>
      <c r="AB3398" s="30">
        <v>4650</v>
      </c>
      <c r="AC3398" s="30">
        <v>4650</v>
      </c>
      <c r="AD3398" s="30">
        <v>4650</v>
      </c>
      <c r="AE3398" s="30">
        <v>0</v>
      </c>
      <c r="AF3398" s="30">
        <v>0</v>
      </c>
    </row>
    <row r="3399" spans="1:32" x14ac:dyDescent="0.45">
      <c r="A3399" s="29" t="s">
        <v>1021</v>
      </c>
      <c r="B3399" s="29" t="s">
        <v>1022</v>
      </c>
      <c r="C3399" s="29" t="s">
        <v>3292</v>
      </c>
      <c r="D3399" s="29" t="s">
        <v>3293</v>
      </c>
      <c r="E3399" s="29" t="s">
        <v>3388</v>
      </c>
      <c r="F3399" s="29" t="s">
        <v>3389</v>
      </c>
      <c r="G3399" s="29" t="s">
        <v>3200</v>
      </c>
      <c r="H3399" s="29" t="s">
        <v>3201</v>
      </c>
      <c r="I3399" s="29" t="s">
        <v>3226</v>
      </c>
      <c r="J3399" s="29" t="s">
        <v>3227</v>
      </c>
      <c r="K3399" s="29" t="s">
        <v>3228</v>
      </c>
      <c r="L3399" s="29" t="s">
        <v>3111</v>
      </c>
      <c r="M3399" s="29" t="s">
        <v>3229</v>
      </c>
      <c r="N3399" s="29" t="s">
        <v>3230</v>
      </c>
      <c r="O3399" s="29" t="s">
        <v>3231</v>
      </c>
      <c r="P3399" s="29" t="s">
        <v>3232</v>
      </c>
      <c r="Q3399" s="29" t="s">
        <v>3209</v>
      </c>
      <c r="R3399" s="29" t="s">
        <v>3098</v>
      </c>
      <c r="S3399" s="29" t="s">
        <v>3098</v>
      </c>
      <c r="T3399" s="29"/>
      <c r="U3399" s="30">
        <v>0</v>
      </c>
      <c r="V3399" s="30">
        <v>0</v>
      </c>
      <c r="W3399" s="30">
        <v>0</v>
      </c>
      <c r="X3399" s="30">
        <v>0</v>
      </c>
      <c r="Y3399" s="30">
        <v>0</v>
      </c>
      <c r="Z3399" s="30">
        <v>0</v>
      </c>
      <c r="AA3399" s="30">
        <v>0</v>
      </c>
      <c r="AB3399" s="30">
        <v>0</v>
      </c>
      <c r="AC3399" s="30">
        <v>0</v>
      </c>
      <c r="AD3399" s="30">
        <v>0</v>
      </c>
      <c r="AE3399" s="30">
        <v>0</v>
      </c>
      <c r="AF3399" s="30">
        <v>0</v>
      </c>
    </row>
    <row r="3400" spans="1:32" x14ac:dyDescent="0.45">
      <c r="A3400" s="29" t="s">
        <v>324</v>
      </c>
      <c r="B3400" s="29" t="s">
        <v>325</v>
      </c>
      <c r="C3400" s="29" t="s">
        <v>3394</v>
      </c>
      <c r="D3400" s="29" t="s">
        <v>3395</v>
      </c>
      <c r="E3400" s="29" t="s">
        <v>3396</v>
      </c>
      <c r="F3400" s="29" t="s">
        <v>3397</v>
      </c>
      <c r="G3400" s="29" t="s">
        <v>3200</v>
      </c>
      <c r="H3400" s="29" t="s">
        <v>3201</v>
      </c>
      <c r="I3400" s="29" t="s">
        <v>3202</v>
      </c>
      <c r="J3400" s="29" t="s">
        <v>3203</v>
      </c>
      <c r="K3400" s="29" t="s">
        <v>3520</v>
      </c>
      <c r="L3400" s="29" t="s">
        <v>3108</v>
      </c>
      <c r="M3400" s="29" t="s">
        <v>3588</v>
      </c>
      <c r="N3400" s="29" t="s">
        <v>3589</v>
      </c>
      <c r="O3400" s="29" t="s">
        <v>3670</v>
      </c>
      <c r="P3400" s="29" t="s">
        <v>3671</v>
      </c>
      <c r="Q3400" s="29" t="s">
        <v>3209</v>
      </c>
      <c r="R3400" s="29" t="s">
        <v>3098</v>
      </c>
      <c r="S3400" s="29" t="s">
        <v>3098</v>
      </c>
      <c r="T3400" s="29"/>
      <c r="U3400" s="30">
        <v>0</v>
      </c>
      <c r="V3400" s="30">
        <v>0</v>
      </c>
      <c r="W3400" s="30">
        <v>0</v>
      </c>
      <c r="X3400" s="30">
        <v>0</v>
      </c>
      <c r="Y3400" s="30">
        <v>0</v>
      </c>
      <c r="Z3400" s="30">
        <v>0</v>
      </c>
      <c r="AA3400" s="30">
        <v>0</v>
      </c>
      <c r="AB3400" s="30">
        <v>0</v>
      </c>
      <c r="AC3400" s="30">
        <v>0</v>
      </c>
      <c r="AD3400" s="30">
        <v>0</v>
      </c>
      <c r="AE3400" s="30">
        <v>4950</v>
      </c>
      <c r="AF3400" s="30">
        <v>13500</v>
      </c>
    </row>
    <row r="3401" spans="1:32" x14ac:dyDescent="0.45">
      <c r="A3401" s="29" t="s">
        <v>324</v>
      </c>
      <c r="B3401" s="29" t="s">
        <v>325</v>
      </c>
      <c r="C3401" s="29" t="s">
        <v>3299</v>
      </c>
      <c r="D3401" s="29" t="s">
        <v>3300</v>
      </c>
      <c r="E3401" s="29" t="s">
        <v>3320</v>
      </c>
      <c r="F3401" s="29" t="s">
        <v>3321</v>
      </c>
      <c r="G3401" s="29" t="s">
        <v>3200</v>
      </c>
      <c r="H3401" s="29" t="s">
        <v>3201</v>
      </c>
      <c r="I3401" s="29" t="s">
        <v>3202</v>
      </c>
      <c r="J3401" s="29" t="s">
        <v>3203</v>
      </c>
      <c r="K3401" s="29" t="s">
        <v>3204</v>
      </c>
      <c r="L3401" s="29" t="s">
        <v>3109</v>
      </c>
      <c r="M3401" s="29" t="s">
        <v>3378</v>
      </c>
      <c r="N3401" s="29" t="s">
        <v>3379</v>
      </c>
      <c r="O3401" s="29" t="s">
        <v>3380</v>
      </c>
      <c r="P3401" s="29" t="s">
        <v>3381</v>
      </c>
      <c r="Q3401" s="29" t="s">
        <v>3209</v>
      </c>
      <c r="R3401" s="29" t="s">
        <v>3210</v>
      </c>
      <c r="S3401" s="29" t="s">
        <v>3098</v>
      </c>
      <c r="T3401" s="29"/>
      <c r="U3401" s="30">
        <v>1900</v>
      </c>
      <c r="V3401" s="30">
        <v>1900</v>
      </c>
      <c r="W3401" s="30">
        <v>1900</v>
      </c>
      <c r="X3401" s="30">
        <v>1900</v>
      </c>
      <c r="Y3401" s="30">
        <v>1900</v>
      </c>
      <c r="Z3401" s="30">
        <v>1900</v>
      </c>
      <c r="AA3401" s="30">
        <v>1900</v>
      </c>
      <c r="AB3401" s="30">
        <v>1900</v>
      </c>
      <c r="AC3401" s="30">
        <v>1900</v>
      </c>
      <c r="AD3401" s="30">
        <v>1900</v>
      </c>
      <c r="AE3401" s="30">
        <v>0</v>
      </c>
      <c r="AF3401" s="30">
        <v>0</v>
      </c>
    </row>
    <row r="3402" spans="1:32" x14ac:dyDescent="0.45">
      <c r="A3402" s="29" t="s">
        <v>324</v>
      </c>
      <c r="B3402" s="29" t="s">
        <v>325</v>
      </c>
      <c r="C3402" s="29" t="s">
        <v>3299</v>
      </c>
      <c r="D3402" s="29" t="s">
        <v>3300</v>
      </c>
      <c r="E3402" s="29" t="s">
        <v>3320</v>
      </c>
      <c r="F3402" s="29" t="s">
        <v>3321</v>
      </c>
      <c r="G3402" s="29" t="s">
        <v>3200</v>
      </c>
      <c r="H3402" s="29" t="s">
        <v>3201</v>
      </c>
      <c r="I3402" s="29" t="s">
        <v>3202</v>
      </c>
      <c r="J3402" s="29" t="s">
        <v>3203</v>
      </c>
      <c r="K3402" s="29" t="s">
        <v>3221</v>
      </c>
      <c r="L3402" s="29" t="s">
        <v>3113</v>
      </c>
      <c r="M3402" s="29" t="s">
        <v>3303</v>
      </c>
      <c r="N3402" s="29" t="s">
        <v>3304</v>
      </c>
      <c r="O3402" s="29" t="s">
        <v>3305</v>
      </c>
      <c r="P3402" s="29" t="s">
        <v>3306</v>
      </c>
      <c r="Q3402" s="29" t="s">
        <v>3209</v>
      </c>
      <c r="R3402" s="29" t="s">
        <v>3210</v>
      </c>
      <c r="S3402" s="29" t="s">
        <v>3098</v>
      </c>
      <c r="T3402" s="29"/>
      <c r="U3402" s="30">
        <v>23213</v>
      </c>
      <c r="V3402" s="30">
        <v>22060</v>
      </c>
      <c r="W3402" s="30">
        <v>21640</v>
      </c>
      <c r="X3402" s="30">
        <v>21935</v>
      </c>
      <c r="Y3402" s="30">
        <v>22017</v>
      </c>
      <c r="Z3402" s="30">
        <v>22088</v>
      </c>
      <c r="AA3402" s="30">
        <v>21491</v>
      </c>
      <c r="AB3402" s="30">
        <v>24459</v>
      </c>
      <c r="AC3402" s="30">
        <v>22077</v>
      </c>
      <c r="AD3402" s="30">
        <v>21898</v>
      </c>
      <c r="AE3402" s="30">
        <v>22232</v>
      </c>
      <c r="AF3402" s="30">
        <v>22256</v>
      </c>
    </row>
    <row r="3403" spans="1:32" x14ac:dyDescent="0.45">
      <c r="A3403" s="29" t="s">
        <v>324</v>
      </c>
      <c r="B3403" s="29" t="s">
        <v>325</v>
      </c>
      <c r="C3403" s="29" t="s">
        <v>3299</v>
      </c>
      <c r="D3403" s="29" t="s">
        <v>3300</v>
      </c>
      <c r="E3403" s="29" t="s">
        <v>3320</v>
      </c>
      <c r="F3403" s="29" t="s">
        <v>3321</v>
      </c>
      <c r="G3403" s="29" t="s">
        <v>3200</v>
      </c>
      <c r="H3403" s="29" t="s">
        <v>3201</v>
      </c>
      <c r="I3403" s="29" t="s">
        <v>3226</v>
      </c>
      <c r="J3403" s="29" t="s">
        <v>3227</v>
      </c>
      <c r="K3403" s="29" t="s">
        <v>3228</v>
      </c>
      <c r="L3403" s="29" t="s">
        <v>3111</v>
      </c>
      <c r="M3403" s="29" t="s">
        <v>3409</v>
      </c>
      <c r="N3403" s="29" t="s">
        <v>3410</v>
      </c>
      <c r="O3403" s="29" t="s">
        <v>3411</v>
      </c>
      <c r="P3403" s="29" t="s">
        <v>3412</v>
      </c>
      <c r="Q3403" s="29" t="s">
        <v>3209</v>
      </c>
      <c r="R3403" s="29" t="s">
        <v>3210</v>
      </c>
      <c r="S3403" s="29" t="s">
        <v>3098</v>
      </c>
      <c r="T3403" s="29"/>
      <c r="U3403" s="30">
        <v>4000</v>
      </c>
      <c r="V3403" s="30">
        <v>4000</v>
      </c>
      <c r="W3403" s="30">
        <v>4000</v>
      </c>
      <c r="X3403" s="30">
        <v>4000</v>
      </c>
      <c r="Y3403" s="30">
        <v>4000</v>
      </c>
      <c r="Z3403" s="30">
        <v>4000</v>
      </c>
      <c r="AA3403" s="30">
        <v>4000</v>
      </c>
      <c r="AB3403" s="30">
        <v>4000</v>
      </c>
      <c r="AC3403" s="30">
        <v>4000</v>
      </c>
      <c r="AD3403" s="30">
        <v>4000</v>
      </c>
      <c r="AE3403" s="30">
        <v>4000</v>
      </c>
      <c r="AF3403" s="30">
        <v>4000</v>
      </c>
    </row>
    <row r="3404" spans="1:32" x14ac:dyDescent="0.45">
      <c r="A3404" s="29" t="s">
        <v>324</v>
      </c>
      <c r="B3404" s="29" t="s">
        <v>325</v>
      </c>
      <c r="C3404" s="29" t="s">
        <v>3299</v>
      </c>
      <c r="D3404" s="29" t="s">
        <v>3300</v>
      </c>
      <c r="E3404" s="29" t="s">
        <v>3320</v>
      </c>
      <c r="F3404" s="29" t="s">
        <v>3321</v>
      </c>
      <c r="G3404" s="29" t="s">
        <v>3200</v>
      </c>
      <c r="H3404" s="29" t="s">
        <v>3201</v>
      </c>
      <c r="I3404" s="29" t="s">
        <v>3226</v>
      </c>
      <c r="J3404" s="29" t="s">
        <v>3227</v>
      </c>
      <c r="K3404" s="29" t="s">
        <v>3228</v>
      </c>
      <c r="L3404" s="29" t="s">
        <v>3111</v>
      </c>
      <c r="M3404" s="29" t="s">
        <v>3229</v>
      </c>
      <c r="N3404" s="29" t="s">
        <v>3230</v>
      </c>
      <c r="O3404" s="29" t="s">
        <v>3231</v>
      </c>
      <c r="P3404" s="29" t="s">
        <v>3232</v>
      </c>
      <c r="Q3404" s="29" t="s">
        <v>3209</v>
      </c>
      <c r="R3404" s="29" t="s">
        <v>3210</v>
      </c>
      <c r="S3404" s="29" t="s">
        <v>3098</v>
      </c>
      <c r="T3404" s="29"/>
      <c r="U3404" s="30">
        <v>0</v>
      </c>
      <c r="V3404" s="30">
        <v>0</v>
      </c>
      <c r="W3404" s="30">
        <v>0</v>
      </c>
      <c r="X3404" s="30">
        <v>0</v>
      </c>
      <c r="Y3404" s="30">
        <v>0</v>
      </c>
      <c r="Z3404" s="30">
        <v>0</v>
      </c>
      <c r="AA3404" s="30">
        <v>0</v>
      </c>
      <c r="AB3404" s="30">
        <v>0</v>
      </c>
      <c r="AC3404" s="30">
        <v>0</v>
      </c>
      <c r="AD3404" s="30">
        <v>0</v>
      </c>
      <c r="AE3404" s="30">
        <v>0</v>
      </c>
      <c r="AF3404" s="30">
        <v>0</v>
      </c>
    </row>
    <row r="3405" spans="1:32" x14ac:dyDescent="0.45">
      <c r="A3405" s="29" t="s">
        <v>324</v>
      </c>
      <c r="B3405" s="29" t="s">
        <v>325</v>
      </c>
      <c r="C3405" s="29" t="s">
        <v>3299</v>
      </c>
      <c r="D3405" s="29" t="s">
        <v>3300</v>
      </c>
      <c r="E3405" s="29" t="s">
        <v>3320</v>
      </c>
      <c r="F3405" s="29" t="s">
        <v>3321</v>
      </c>
      <c r="G3405" s="29" t="s">
        <v>3233</v>
      </c>
      <c r="H3405" s="29" t="s">
        <v>3234</v>
      </c>
      <c r="I3405" s="29" t="s">
        <v>3262</v>
      </c>
      <c r="J3405" s="29" t="s">
        <v>3263</v>
      </c>
      <c r="K3405" s="29" t="s">
        <v>3264</v>
      </c>
      <c r="L3405" s="29" t="s">
        <v>3103</v>
      </c>
      <c r="M3405" s="29" t="s">
        <v>3265</v>
      </c>
      <c r="N3405" s="29" t="s">
        <v>3266</v>
      </c>
      <c r="O3405" s="29" t="s">
        <v>3267</v>
      </c>
      <c r="P3405" s="29" t="s">
        <v>3268</v>
      </c>
      <c r="Q3405" s="29" t="s">
        <v>3209</v>
      </c>
      <c r="R3405" s="29" t="s">
        <v>3210</v>
      </c>
      <c r="S3405" s="29" t="s">
        <v>3098</v>
      </c>
      <c r="T3405" s="29"/>
      <c r="U3405" s="30">
        <v>3330</v>
      </c>
      <c r="V3405" s="30">
        <v>3330</v>
      </c>
      <c r="W3405" s="30">
        <v>3330</v>
      </c>
      <c r="X3405" s="30">
        <v>3330</v>
      </c>
      <c r="Y3405" s="30">
        <v>3330</v>
      </c>
      <c r="Z3405" s="30">
        <v>3330</v>
      </c>
      <c r="AA3405" s="30">
        <v>3330</v>
      </c>
      <c r="AB3405" s="30">
        <v>3330</v>
      </c>
      <c r="AC3405" s="30">
        <v>3330</v>
      </c>
      <c r="AD3405" s="30">
        <v>3330</v>
      </c>
      <c r="AE3405" s="30">
        <v>3330</v>
      </c>
      <c r="AF3405" s="30">
        <v>3330</v>
      </c>
    </row>
    <row r="3406" spans="1:32" x14ac:dyDescent="0.45">
      <c r="A3406" s="29" t="s">
        <v>324</v>
      </c>
      <c r="B3406" s="29" t="s">
        <v>325</v>
      </c>
      <c r="C3406" s="29" t="s">
        <v>3299</v>
      </c>
      <c r="D3406" s="29" t="s">
        <v>3300</v>
      </c>
      <c r="E3406" s="29" t="s">
        <v>3320</v>
      </c>
      <c r="F3406" s="29" t="s">
        <v>3321</v>
      </c>
      <c r="G3406" s="29" t="s">
        <v>3233</v>
      </c>
      <c r="H3406" s="29" t="s">
        <v>3234</v>
      </c>
      <c r="I3406" s="29" t="s">
        <v>3262</v>
      </c>
      <c r="J3406" s="29" t="s">
        <v>3263</v>
      </c>
      <c r="K3406" s="29" t="s">
        <v>3264</v>
      </c>
      <c r="L3406" s="29" t="s">
        <v>3103</v>
      </c>
      <c r="M3406" s="29" t="s">
        <v>3265</v>
      </c>
      <c r="N3406" s="29" t="s">
        <v>3266</v>
      </c>
      <c r="O3406" s="29" t="s">
        <v>3269</v>
      </c>
      <c r="P3406" s="29" t="s">
        <v>3270</v>
      </c>
      <c r="Q3406" s="29" t="s">
        <v>3209</v>
      </c>
      <c r="R3406" s="29" t="s">
        <v>3210</v>
      </c>
      <c r="S3406" s="29" t="s">
        <v>3098</v>
      </c>
      <c r="T3406" s="29"/>
      <c r="U3406" s="30">
        <v>0</v>
      </c>
      <c r="V3406" s="30">
        <v>0</v>
      </c>
      <c r="W3406" s="30">
        <v>78</v>
      </c>
      <c r="X3406" s="30">
        <v>39</v>
      </c>
      <c r="Y3406" s="30">
        <v>0</v>
      </c>
      <c r="Z3406" s="30">
        <v>39</v>
      </c>
      <c r="AA3406" s="30">
        <v>0</v>
      </c>
      <c r="AB3406" s="30">
        <v>39</v>
      </c>
      <c r="AC3406" s="30">
        <v>0</v>
      </c>
      <c r="AD3406" s="30">
        <v>78</v>
      </c>
      <c r="AE3406" s="30">
        <v>39</v>
      </c>
      <c r="AF3406" s="30">
        <v>39</v>
      </c>
    </row>
    <row r="3407" spans="1:32" x14ac:dyDescent="0.45">
      <c r="A3407" s="29" t="s">
        <v>324</v>
      </c>
      <c r="B3407" s="29" t="s">
        <v>325</v>
      </c>
      <c r="C3407" s="29" t="s">
        <v>3299</v>
      </c>
      <c r="D3407" s="29" t="s">
        <v>3300</v>
      </c>
      <c r="E3407" s="29" t="s">
        <v>3320</v>
      </c>
      <c r="F3407" s="29" t="s">
        <v>3321</v>
      </c>
      <c r="G3407" s="29" t="s">
        <v>3233</v>
      </c>
      <c r="H3407" s="29" t="s">
        <v>3234</v>
      </c>
      <c r="I3407" s="29" t="s">
        <v>3262</v>
      </c>
      <c r="J3407" s="29" t="s">
        <v>3263</v>
      </c>
      <c r="K3407" s="29" t="s">
        <v>3264</v>
      </c>
      <c r="L3407" s="29" t="s">
        <v>3103</v>
      </c>
      <c r="M3407" s="29" t="s">
        <v>3265</v>
      </c>
      <c r="N3407" s="29" t="s">
        <v>3266</v>
      </c>
      <c r="O3407" s="29" t="s">
        <v>3271</v>
      </c>
      <c r="P3407" s="29" t="s">
        <v>3272</v>
      </c>
      <c r="Q3407" s="29" t="s">
        <v>3209</v>
      </c>
      <c r="R3407" s="29" t="s">
        <v>3210</v>
      </c>
      <c r="S3407" s="29" t="s">
        <v>3098</v>
      </c>
      <c r="T3407" s="29"/>
      <c r="U3407" s="30">
        <v>72</v>
      </c>
      <c r="V3407" s="30">
        <v>0</v>
      </c>
      <c r="W3407" s="30">
        <v>104</v>
      </c>
      <c r="X3407" s="30">
        <v>58</v>
      </c>
      <c r="Y3407" s="30">
        <v>145</v>
      </c>
      <c r="Z3407" s="30">
        <v>0</v>
      </c>
      <c r="AA3407" s="30">
        <v>754</v>
      </c>
      <c r="AB3407" s="30">
        <v>0</v>
      </c>
      <c r="AC3407" s="30">
        <v>0</v>
      </c>
      <c r="AD3407" s="30">
        <v>0</v>
      </c>
      <c r="AE3407" s="30">
        <v>58</v>
      </c>
      <c r="AF3407" s="30">
        <v>203</v>
      </c>
    </row>
    <row r="3408" spans="1:32" x14ac:dyDescent="0.45">
      <c r="A3408" s="29" t="s">
        <v>324</v>
      </c>
      <c r="B3408" s="29" t="s">
        <v>325</v>
      </c>
      <c r="C3408" s="29" t="s">
        <v>3299</v>
      </c>
      <c r="D3408" s="29" t="s">
        <v>3300</v>
      </c>
      <c r="E3408" s="29" t="s">
        <v>3320</v>
      </c>
      <c r="F3408" s="29" t="s">
        <v>3321</v>
      </c>
      <c r="G3408" s="29" t="s">
        <v>3233</v>
      </c>
      <c r="H3408" s="29" t="s">
        <v>3234</v>
      </c>
      <c r="I3408" s="29" t="s">
        <v>3275</v>
      </c>
      <c r="J3408" s="29" t="s">
        <v>3276</v>
      </c>
      <c r="K3408" s="29" t="s">
        <v>3277</v>
      </c>
      <c r="L3408" s="29" t="s">
        <v>3100</v>
      </c>
      <c r="M3408" s="29" t="s">
        <v>3312</v>
      </c>
      <c r="N3408" s="29" t="s">
        <v>3313</v>
      </c>
      <c r="O3408" s="29" t="s">
        <v>3466</v>
      </c>
      <c r="P3408" s="29" t="s">
        <v>3467</v>
      </c>
      <c r="Q3408" s="29" t="s">
        <v>3209</v>
      </c>
      <c r="R3408" s="29" t="s">
        <v>3210</v>
      </c>
      <c r="S3408" s="29" t="s">
        <v>3098</v>
      </c>
      <c r="T3408" s="29"/>
      <c r="U3408" s="30">
        <v>36000</v>
      </c>
      <c r="V3408" s="30">
        <v>36000</v>
      </c>
      <c r="W3408" s="30">
        <v>36000</v>
      </c>
      <c r="X3408" s="30">
        <v>36000</v>
      </c>
      <c r="Y3408" s="30">
        <v>36000</v>
      </c>
      <c r="Z3408" s="30">
        <v>36000</v>
      </c>
      <c r="AA3408" s="30">
        <v>36000</v>
      </c>
      <c r="AB3408" s="30">
        <v>36000</v>
      </c>
      <c r="AC3408" s="30">
        <v>36000</v>
      </c>
      <c r="AD3408" s="30">
        <v>36000</v>
      </c>
      <c r="AE3408" s="30">
        <v>36000</v>
      </c>
      <c r="AF3408" s="30">
        <v>36000</v>
      </c>
    </row>
    <row r="3409" spans="1:32" x14ac:dyDescent="0.45">
      <c r="A3409" s="29" t="s">
        <v>324</v>
      </c>
      <c r="B3409" s="29" t="s">
        <v>325</v>
      </c>
      <c r="C3409" s="29" t="s">
        <v>3299</v>
      </c>
      <c r="D3409" s="29" t="s">
        <v>3300</v>
      </c>
      <c r="E3409" s="29" t="s">
        <v>3468</v>
      </c>
      <c r="F3409" s="29" t="s">
        <v>3469</v>
      </c>
      <c r="G3409" s="29" t="s">
        <v>3200</v>
      </c>
      <c r="H3409" s="29" t="s">
        <v>3201</v>
      </c>
      <c r="I3409" s="29" t="s">
        <v>3202</v>
      </c>
      <c r="J3409" s="29" t="s">
        <v>3203</v>
      </c>
      <c r="K3409" s="29" t="s">
        <v>3221</v>
      </c>
      <c r="L3409" s="29" t="s">
        <v>3113</v>
      </c>
      <c r="M3409" s="29" t="s">
        <v>3303</v>
      </c>
      <c r="N3409" s="29" t="s">
        <v>3304</v>
      </c>
      <c r="O3409" s="29" t="s">
        <v>3305</v>
      </c>
      <c r="P3409" s="29" t="s">
        <v>3306</v>
      </c>
      <c r="Q3409" s="29" t="s">
        <v>3209</v>
      </c>
      <c r="R3409" s="29" t="s">
        <v>3210</v>
      </c>
      <c r="S3409" s="29" t="s">
        <v>3098</v>
      </c>
      <c r="T3409" s="29"/>
      <c r="U3409" s="30">
        <v>64930</v>
      </c>
      <c r="V3409" s="30">
        <v>55369</v>
      </c>
      <c r="W3409" s="30">
        <v>53375</v>
      </c>
      <c r="X3409" s="30">
        <v>51357</v>
      </c>
      <c r="Y3409" s="30">
        <v>54461</v>
      </c>
      <c r="Z3409" s="30">
        <v>50905</v>
      </c>
      <c r="AA3409" s="30">
        <v>51721</v>
      </c>
      <c r="AB3409" s="30">
        <v>50273</v>
      </c>
      <c r="AC3409" s="30">
        <v>51129</v>
      </c>
      <c r="AD3409" s="30">
        <v>49914</v>
      </c>
      <c r="AE3409" s="30">
        <v>50101</v>
      </c>
      <c r="AF3409" s="30">
        <v>50243</v>
      </c>
    </row>
    <row r="3410" spans="1:32" x14ac:dyDescent="0.45">
      <c r="A3410" s="29" t="s">
        <v>324</v>
      </c>
      <c r="B3410" s="29" t="s">
        <v>325</v>
      </c>
      <c r="C3410" s="29" t="s">
        <v>3299</v>
      </c>
      <c r="D3410" s="29" t="s">
        <v>3300</v>
      </c>
      <c r="E3410" s="29" t="s">
        <v>3468</v>
      </c>
      <c r="F3410" s="29" t="s">
        <v>3469</v>
      </c>
      <c r="G3410" s="29" t="s">
        <v>3200</v>
      </c>
      <c r="H3410" s="29" t="s">
        <v>3201</v>
      </c>
      <c r="I3410" s="29" t="s">
        <v>3226</v>
      </c>
      <c r="J3410" s="29" t="s">
        <v>3227</v>
      </c>
      <c r="K3410" s="29" t="s">
        <v>3228</v>
      </c>
      <c r="L3410" s="29" t="s">
        <v>3111</v>
      </c>
      <c r="M3410" s="29" t="s">
        <v>3229</v>
      </c>
      <c r="N3410" s="29" t="s">
        <v>3230</v>
      </c>
      <c r="O3410" s="29" t="s">
        <v>3231</v>
      </c>
      <c r="P3410" s="29" t="s">
        <v>3232</v>
      </c>
      <c r="Q3410" s="29" t="s">
        <v>3209</v>
      </c>
      <c r="R3410" s="29" t="s">
        <v>3210</v>
      </c>
      <c r="S3410" s="29" t="s">
        <v>3098</v>
      </c>
      <c r="T3410" s="29"/>
      <c r="U3410" s="30">
        <v>0</v>
      </c>
      <c r="V3410" s="30">
        <v>0</v>
      </c>
      <c r="W3410" s="30">
        <v>0</v>
      </c>
      <c r="X3410" s="30">
        <v>0</v>
      </c>
      <c r="Y3410" s="30">
        <v>0</v>
      </c>
      <c r="Z3410" s="30">
        <v>0</v>
      </c>
      <c r="AA3410" s="30">
        <v>0</v>
      </c>
      <c r="AB3410" s="30">
        <v>0</v>
      </c>
      <c r="AC3410" s="30">
        <v>0</v>
      </c>
      <c r="AD3410" s="30">
        <v>0</v>
      </c>
      <c r="AE3410" s="30">
        <v>0</v>
      </c>
      <c r="AF3410" s="30">
        <v>0</v>
      </c>
    </row>
    <row r="3411" spans="1:32" x14ac:dyDescent="0.45">
      <c r="A3411" s="29" t="s">
        <v>324</v>
      </c>
      <c r="B3411" s="29" t="s">
        <v>325</v>
      </c>
      <c r="C3411" s="29" t="s">
        <v>3299</v>
      </c>
      <c r="D3411" s="29" t="s">
        <v>3300</v>
      </c>
      <c r="E3411" s="29" t="s">
        <v>3468</v>
      </c>
      <c r="F3411" s="29" t="s">
        <v>3469</v>
      </c>
      <c r="G3411" s="29" t="s">
        <v>3233</v>
      </c>
      <c r="H3411" s="29" t="s">
        <v>3234</v>
      </c>
      <c r="I3411" s="29" t="s">
        <v>3235</v>
      </c>
      <c r="J3411" s="29" t="s">
        <v>3236</v>
      </c>
      <c r="K3411" s="29" t="s">
        <v>3237</v>
      </c>
      <c r="L3411" s="29" t="s">
        <v>3107</v>
      </c>
      <c r="M3411" s="29" t="s">
        <v>3238</v>
      </c>
      <c r="N3411" s="29" t="s">
        <v>3239</v>
      </c>
      <c r="O3411" s="29" t="s">
        <v>3240</v>
      </c>
      <c r="P3411" s="29" t="s">
        <v>3241</v>
      </c>
      <c r="Q3411" s="29" t="s">
        <v>3209</v>
      </c>
      <c r="R3411" s="29" t="s">
        <v>3210</v>
      </c>
      <c r="S3411" s="29" t="s">
        <v>3098</v>
      </c>
      <c r="T3411" s="29"/>
      <c r="U3411" s="30">
        <v>21880</v>
      </c>
      <c r="V3411" s="30">
        <v>21880</v>
      </c>
      <c r="W3411" s="30">
        <v>21880</v>
      </c>
      <c r="X3411" s="30">
        <v>21880</v>
      </c>
      <c r="Y3411" s="30">
        <v>21880</v>
      </c>
      <c r="Z3411" s="30">
        <v>21880</v>
      </c>
      <c r="AA3411" s="30">
        <v>21880</v>
      </c>
      <c r="AB3411" s="30">
        <v>21880</v>
      </c>
      <c r="AC3411" s="30">
        <v>21880</v>
      </c>
      <c r="AD3411" s="30">
        <v>21880</v>
      </c>
      <c r="AE3411" s="30">
        <v>21880</v>
      </c>
      <c r="AF3411" s="30">
        <v>21880</v>
      </c>
    </row>
    <row r="3412" spans="1:32" x14ac:dyDescent="0.45">
      <c r="A3412" s="29" t="s">
        <v>324</v>
      </c>
      <c r="B3412" s="29" t="s">
        <v>325</v>
      </c>
      <c r="C3412" s="29" t="s">
        <v>3299</v>
      </c>
      <c r="D3412" s="29" t="s">
        <v>3300</v>
      </c>
      <c r="E3412" s="29" t="s">
        <v>3468</v>
      </c>
      <c r="F3412" s="29" t="s">
        <v>3469</v>
      </c>
      <c r="G3412" s="29" t="s">
        <v>3233</v>
      </c>
      <c r="H3412" s="29" t="s">
        <v>3234</v>
      </c>
      <c r="I3412" s="29" t="s">
        <v>3242</v>
      </c>
      <c r="J3412" s="29" t="s">
        <v>3243</v>
      </c>
      <c r="K3412" s="29" t="s">
        <v>3244</v>
      </c>
      <c r="L3412" s="29" t="s">
        <v>3104</v>
      </c>
      <c r="M3412" s="29" t="s">
        <v>3436</v>
      </c>
      <c r="N3412" s="29" t="s">
        <v>3437</v>
      </c>
      <c r="O3412" s="29" t="s">
        <v>3438</v>
      </c>
      <c r="P3412" s="29" t="s">
        <v>3439</v>
      </c>
      <c r="Q3412" s="29" t="s">
        <v>3209</v>
      </c>
      <c r="R3412" s="29" t="s">
        <v>3210</v>
      </c>
      <c r="S3412" s="29" t="s">
        <v>3098</v>
      </c>
      <c r="T3412" s="29"/>
      <c r="U3412" s="30">
        <v>4000</v>
      </c>
      <c r="V3412" s="30">
        <v>4000</v>
      </c>
      <c r="W3412" s="30">
        <v>4000</v>
      </c>
      <c r="X3412" s="30">
        <v>4000</v>
      </c>
      <c r="Y3412" s="30">
        <v>4000</v>
      </c>
      <c r="Z3412" s="30">
        <v>4000</v>
      </c>
      <c r="AA3412" s="30">
        <v>4000</v>
      </c>
      <c r="AB3412" s="30">
        <v>4000</v>
      </c>
      <c r="AC3412" s="30">
        <v>4000</v>
      </c>
      <c r="AD3412" s="30">
        <v>4000</v>
      </c>
      <c r="AE3412" s="30">
        <v>4000</v>
      </c>
      <c r="AF3412" s="30">
        <v>4000</v>
      </c>
    </row>
    <row r="3413" spans="1:32" x14ac:dyDescent="0.45">
      <c r="A3413" s="29" t="s">
        <v>324</v>
      </c>
      <c r="B3413" s="29" t="s">
        <v>325</v>
      </c>
      <c r="C3413" s="29" t="s">
        <v>3299</v>
      </c>
      <c r="D3413" s="29" t="s">
        <v>3300</v>
      </c>
      <c r="E3413" s="29" t="s">
        <v>3468</v>
      </c>
      <c r="F3413" s="29" t="s">
        <v>3469</v>
      </c>
      <c r="G3413" s="29" t="s">
        <v>3233</v>
      </c>
      <c r="H3413" s="29" t="s">
        <v>3234</v>
      </c>
      <c r="I3413" s="29" t="s">
        <v>3242</v>
      </c>
      <c r="J3413" s="29" t="s">
        <v>3243</v>
      </c>
      <c r="K3413" s="29" t="s">
        <v>3244</v>
      </c>
      <c r="L3413" s="29" t="s">
        <v>3104</v>
      </c>
      <c r="M3413" s="29" t="s">
        <v>3245</v>
      </c>
      <c r="N3413" s="29" t="s">
        <v>3246</v>
      </c>
      <c r="O3413" s="29" t="s">
        <v>3464</v>
      </c>
      <c r="P3413" s="29" t="s">
        <v>3465</v>
      </c>
      <c r="Q3413" s="29" t="s">
        <v>3209</v>
      </c>
      <c r="R3413" s="29" t="s">
        <v>3210</v>
      </c>
      <c r="S3413" s="29" t="s">
        <v>3098</v>
      </c>
      <c r="T3413" s="29"/>
      <c r="U3413" s="30">
        <v>11000</v>
      </c>
      <c r="V3413" s="30">
        <v>11000</v>
      </c>
      <c r="W3413" s="30">
        <v>11000</v>
      </c>
      <c r="X3413" s="30">
        <v>11000</v>
      </c>
      <c r="Y3413" s="30">
        <v>11000</v>
      </c>
      <c r="Z3413" s="30">
        <v>11000</v>
      </c>
      <c r="AA3413" s="30">
        <v>11000</v>
      </c>
      <c r="AB3413" s="30">
        <v>11000</v>
      </c>
      <c r="AC3413" s="30">
        <v>11000</v>
      </c>
      <c r="AD3413" s="30">
        <v>11000</v>
      </c>
      <c r="AE3413" s="30">
        <v>11000</v>
      </c>
      <c r="AF3413" s="30">
        <v>11000</v>
      </c>
    </row>
    <row r="3414" spans="1:32" x14ac:dyDescent="0.45">
      <c r="A3414" s="29" t="s">
        <v>324</v>
      </c>
      <c r="B3414" s="29" t="s">
        <v>325</v>
      </c>
      <c r="C3414" s="29" t="s">
        <v>3299</v>
      </c>
      <c r="D3414" s="29" t="s">
        <v>3300</v>
      </c>
      <c r="E3414" s="29" t="s">
        <v>3468</v>
      </c>
      <c r="F3414" s="29" t="s">
        <v>3469</v>
      </c>
      <c r="G3414" s="29" t="s">
        <v>3233</v>
      </c>
      <c r="H3414" s="29" t="s">
        <v>3234</v>
      </c>
      <c r="I3414" s="29" t="s">
        <v>3275</v>
      </c>
      <c r="J3414" s="29" t="s">
        <v>3276</v>
      </c>
      <c r="K3414" s="29" t="s">
        <v>3277</v>
      </c>
      <c r="L3414" s="29" t="s">
        <v>3100</v>
      </c>
      <c r="M3414" s="29" t="s">
        <v>3312</v>
      </c>
      <c r="N3414" s="29" t="s">
        <v>3313</v>
      </c>
      <c r="O3414" s="29" t="s">
        <v>3314</v>
      </c>
      <c r="P3414" s="29" t="s">
        <v>3315</v>
      </c>
      <c r="Q3414" s="29" t="s">
        <v>3209</v>
      </c>
      <c r="R3414" s="29" t="s">
        <v>3210</v>
      </c>
      <c r="S3414" s="29" t="s">
        <v>3098</v>
      </c>
      <c r="T3414" s="29"/>
      <c r="U3414" s="30">
        <v>132900</v>
      </c>
      <c r="V3414" s="30">
        <v>132900</v>
      </c>
      <c r="W3414" s="30">
        <v>132900</v>
      </c>
      <c r="X3414" s="30">
        <v>132900</v>
      </c>
      <c r="Y3414" s="30">
        <v>132900</v>
      </c>
      <c r="Z3414" s="30">
        <v>132900</v>
      </c>
      <c r="AA3414" s="30">
        <v>132900</v>
      </c>
      <c r="AB3414" s="30">
        <v>132900</v>
      </c>
      <c r="AC3414" s="30">
        <v>132900</v>
      </c>
      <c r="AD3414" s="30">
        <v>132900</v>
      </c>
      <c r="AE3414" s="30">
        <v>132900</v>
      </c>
      <c r="AF3414" s="30">
        <v>132900</v>
      </c>
    </row>
    <row r="3415" spans="1:32" x14ac:dyDescent="0.45">
      <c r="A3415" s="29" t="s">
        <v>324</v>
      </c>
      <c r="B3415" s="29" t="s">
        <v>325</v>
      </c>
      <c r="C3415" s="29" t="s">
        <v>3299</v>
      </c>
      <c r="D3415" s="29" t="s">
        <v>3300</v>
      </c>
      <c r="E3415" s="29" t="s">
        <v>3468</v>
      </c>
      <c r="F3415" s="29" t="s">
        <v>3469</v>
      </c>
      <c r="G3415" s="29" t="s">
        <v>3233</v>
      </c>
      <c r="H3415" s="29" t="s">
        <v>3234</v>
      </c>
      <c r="I3415" s="29" t="s">
        <v>3275</v>
      </c>
      <c r="J3415" s="29" t="s">
        <v>3276</v>
      </c>
      <c r="K3415" s="29" t="s">
        <v>3282</v>
      </c>
      <c r="L3415" s="29" t="s">
        <v>3112</v>
      </c>
      <c r="M3415" s="29" t="s">
        <v>3283</v>
      </c>
      <c r="N3415" s="29" t="s">
        <v>3284</v>
      </c>
      <c r="O3415" s="29" t="s">
        <v>3285</v>
      </c>
      <c r="P3415" s="29" t="s">
        <v>3286</v>
      </c>
      <c r="Q3415" s="29" t="s">
        <v>3209</v>
      </c>
      <c r="R3415" s="29" t="s">
        <v>3210</v>
      </c>
      <c r="S3415" s="29" t="s">
        <v>3098</v>
      </c>
      <c r="T3415" s="29"/>
      <c r="U3415" s="30">
        <v>20000</v>
      </c>
      <c r="V3415" s="30">
        <v>20000</v>
      </c>
      <c r="W3415" s="30">
        <v>20000</v>
      </c>
      <c r="X3415" s="30">
        <v>20000</v>
      </c>
      <c r="Y3415" s="30">
        <v>20000</v>
      </c>
      <c r="Z3415" s="30">
        <v>20000</v>
      </c>
      <c r="AA3415" s="30">
        <v>20000</v>
      </c>
      <c r="AB3415" s="30">
        <v>20000</v>
      </c>
      <c r="AC3415" s="30">
        <v>20000</v>
      </c>
      <c r="AD3415" s="30">
        <v>20000</v>
      </c>
      <c r="AE3415" s="30">
        <v>20000</v>
      </c>
      <c r="AF3415" s="30">
        <v>20000</v>
      </c>
    </row>
    <row r="3416" spans="1:32" x14ac:dyDescent="0.45">
      <c r="A3416" s="29" t="s">
        <v>324</v>
      </c>
      <c r="B3416" s="29" t="s">
        <v>325</v>
      </c>
      <c r="C3416" s="29" t="s">
        <v>3299</v>
      </c>
      <c r="D3416" s="29" t="s">
        <v>3300</v>
      </c>
      <c r="E3416" s="29" t="s">
        <v>3468</v>
      </c>
      <c r="F3416" s="29" t="s">
        <v>3469</v>
      </c>
      <c r="G3416" s="29" t="s">
        <v>3233</v>
      </c>
      <c r="H3416" s="29" t="s">
        <v>3234</v>
      </c>
      <c r="I3416" s="29" t="s">
        <v>3275</v>
      </c>
      <c r="J3416" s="29" t="s">
        <v>3276</v>
      </c>
      <c r="K3416" s="29" t="s">
        <v>3282</v>
      </c>
      <c r="L3416" s="29" t="s">
        <v>3112</v>
      </c>
      <c r="M3416" s="29" t="s">
        <v>3283</v>
      </c>
      <c r="N3416" s="29" t="s">
        <v>3284</v>
      </c>
      <c r="O3416" s="29" t="s">
        <v>3448</v>
      </c>
      <c r="P3416" s="29" t="s">
        <v>3449</v>
      </c>
      <c r="Q3416" s="29" t="s">
        <v>3209</v>
      </c>
      <c r="R3416" s="29" t="s">
        <v>3210</v>
      </c>
      <c r="S3416" s="29" t="s">
        <v>3098</v>
      </c>
      <c r="T3416" s="29"/>
      <c r="U3416" s="30">
        <v>20000</v>
      </c>
      <c r="V3416" s="30">
        <v>20000</v>
      </c>
      <c r="W3416" s="30">
        <v>20000</v>
      </c>
      <c r="X3416" s="30">
        <v>20000</v>
      </c>
      <c r="Y3416" s="30">
        <v>20000</v>
      </c>
      <c r="Z3416" s="30">
        <v>20000</v>
      </c>
      <c r="AA3416" s="30">
        <v>20000</v>
      </c>
      <c r="AB3416" s="30">
        <v>20000</v>
      </c>
      <c r="AC3416" s="30">
        <v>20000</v>
      </c>
      <c r="AD3416" s="30">
        <v>20000</v>
      </c>
      <c r="AE3416" s="30">
        <v>20000</v>
      </c>
      <c r="AF3416" s="30">
        <v>20000</v>
      </c>
    </row>
    <row r="3417" spans="1:32" x14ac:dyDescent="0.45">
      <c r="A3417" s="29" t="s">
        <v>324</v>
      </c>
      <c r="B3417" s="29" t="s">
        <v>325</v>
      </c>
      <c r="C3417" s="29" t="s">
        <v>3299</v>
      </c>
      <c r="D3417" s="29" t="s">
        <v>3300</v>
      </c>
      <c r="E3417" s="29" t="s">
        <v>3468</v>
      </c>
      <c r="F3417" s="29" t="s">
        <v>3469</v>
      </c>
      <c r="G3417" s="29" t="s">
        <v>3233</v>
      </c>
      <c r="H3417" s="29" t="s">
        <v>3234</v>
      </c>
      <c r="I3417" s="29" t="s">
        <v>3275</v>
      </c>
      <c r="J3417" s="29" t="s">
        <v>3276</v>
      </c>
      <c r="K3417" s="29" t="s">
        <v>3287</v>
      </c>
      <c r="L3417" s="29" t="s">
        <v>3101</v>
      </c>
      <c r="M3417" s="29" t="s">
        <v>3288</v>
      </c>
      <c r="N3417" s="29" t="s">
        <v>3289</v>
      </c>
      <c r="O3417" s="29" t="s">
        <v>3290</v>
      </c>
      <c r="P3417" s="29" t="s">
        <v>3291</v>
      </c>
      <c r="Q3417" s="29" t="s">
        <v>3209</v>
      </c>
      <c r="R3417" s="29" t="s">
        <v>3210</v>
      </c>
      <c r="S3417" s="29" t="s">
        <v>3098</v>
      </c>
      <c r="T3417" s="29"/>
      <c r="U3417" s="30">
        <v>1000</v>
      </c>
      <c r="V3417" s="30">
        <v>1000</v>
      </c>
      <c r="W3417" s="30">
        <v>1000</v>
      </c>
      <c r="X3417" s="30">
        <v>1000</v>
      </c>
      <c r="Y3417" s="30">
        <v>1000</v>
      </c>
      <c r="Z3417" s="30">
        <v>1000</v>
      </c>
      <c r="AA3417" s="30">
        <v>1000</v>
      </c>
      <c r="AB3417" s="30">
        <v>1000</v>
      </c>
      <c r="AC3417" s="30">
        <v>1000</v>
      </c>
      <c r="AD3417" s="30">
        <v>1000</v>
      </c>
      <c r="AE3417" s="30">
        <v>1000</v>
      </c>
      <c r="AF3417" s="30">
        <v>1000</v>
      </c>
    </row>
    <row r="3418" spans="1:32" x14ac:dyDescent="0.45">
      <c r="A3418" s="29" t="s">
        <v>324</v>
      </c>
      <c r="B3418" s="29" t="s">
        <v>325</v>
      </c>
      <c r="C3418" s="29" t="s">
        <v>3299</v>
      </c>
      <c r="D3418" s="29" t="s">
        <v>3300</v>
      </c>
      <c r="E3418" s="29" t="s">
        <v>3503</v>
      </c>
      <c r="F3418" s="29" t="s">
        <v>3463</v>
      </c>
      <c r="G3418" s="29" t="s">
        <v>3200</v>
      </c>
      <c r="H3418" s="29" t="s">
        <v>3201</v>
      </c>
      <c r="I3418" s="29" t="s">
        <v>3226</v>
      </c>
      <c r="J3418" s="29" t="s">
        <v>3227</v>
      </c>
      <c r="K3418" s="29" t="s">
        <v>3228</v>
      </c>
      <c r="L3418" s="29" t="s">
        <v>3111</v>
      </c>
      <c r="M3418" s="29" t="s">
        <v>3229</v>
      </c>
      <c r="N3418" s="29" t="s">
        <v>3230</v>
      </c>
      <c r="O3418" s="29" t="s">
        <v>3231</v>
      </c>
      <c r="P3418" s="29" t="s">
        <v>3232</v>
      </c>
      <c r="Q3418" s="29" t="s">
        <v>3209</v>
      </c>
      <c r="R3418" s="29" t="s">
        <v>3210</v>
      </c>
      <c r="S3418" s="29" t="s">
        <v>3098</v>
      </c>
      <c r="T3418" s="29"/>
      <c r="U3418" s="30">
        <v>0</v>
      </c>
      <c r="V3418" s="30">
        <v>0</v>
      </c>
      <c r="W3418" s="30">
        <v>0</v>
      </c>
      <c r="X3418" s="30">
        <v>0</v>
      </c>
      <c r="Y3418" s="30">
        <v>0</v>
      </c>
      <c r="Z3418" s="30">
        <v>0</v>
      </c>
      <c r="AA3418" s="30">
        <v>0</v>
      </c>
      <c r="AB3418" s="30">
        <v>0</v>
      </c>
      <c r="AC3418" s="30">
        <v>0</v>
      </c>
      <c r="AD3418" s="30">
        <v>0</v>
      </c>
      <c r="AE3418" s="30">
        <v>0</v>
      </c>
      <c r="AF3418" s="30">
        <v>0</v>
      </c>
    </row>
    <row r="3419" spans="1:32" x14ac:dyDescent="0.45">
      <c r="A3419" s="29" t="s">
        <v>324</v>
      </c>
      <c r="B3419" s="29" t="s">
        <v>325</v>
      </c>
      <c r="C3419" s="29" t="s">
        <v>3592</v>
      </c>
      <c r="D3419" s="29" t="s">
        <v>3593</v>
      </c>
      <c r="E3419" s="29" t="s">
        <v>3660</v>
      </c>
      <c r="F3419" s="29" t="s">
        <v>3661</v>
      </c>
      <c r="G3419" s="29" t="s">
        <v>3200</v>
      </c>
      <c r="H3419" s="29" t="s">
        <v>3201</v>
      </c>
      <c r="I3419" s="29" t="s">
        <v>3202</v>
      </c>
      <c r="J3419" s="29" t="s">
        <v>3203</v>
      </c>
      <c r="K3419" s="29" t="s">
        <v>3221</v>
      </c>
      <c r="L3419" s="29" t="s">
        <v>3113</v>
      </c>
      <c r="M3419" s="29" t="s">
        <v>3303</v>
      </c>
      <c r="N3419" s="29" t="s">
        <v>3304</v>
      </c>
      <c r="O3419" s="29" t="s">
        <v>3305</v>
      </c>
      <c r="P3419" s="29" t="s">
        <v>3306</v>
      </c>
      <c r="Q3419" s="29" t="s">
        <v>3209</v>
      </c>
      <c r="R3419" s="29" t="s">
        <v>3210</v>
      </c>
      <c r="S3419" s="29" t="s">
        <v>3098</v>
      </c>
      <c r="T3419" s="29"/>
      <c r="U3419" s="30">
        <v>48825</v>
      </c>
      <c r="V3419" s="30">
        <v>45000</v>
      </c>
      <c r="W3419" s="30">
        <v>45000</v>
      </c>
      <c r="X3419" s="30">
        <v>45000</v>
      </c>
      <c r="Y3419" s="30">
        <v>45000</v>
      </c>
      <c r="Z3419" s="30">
        <v>45000</v>
      </c>
      <c r="AA3419" s="30">
        <v>45000</v>
      </c>
      <c r="AB3419" s="30">
        <v>45000</v>
      </c>
      <c r="AC3419" s="30">
        <v>45035</v>
      </c>
      <c r="AD3419" s="30">
        <v>45000</v>
      </c>
      <c r="AE3419" s="30">
        <v>45000</v>
      </c>
      <c r="AF3419" s="30">
        <v>45000</v>
      </c>
    </row>
    <row r="3420" spans="1:32" x14ac:dyDescent="0.45">
      <c r="A3420" s="29" t="s">
        <v>324</v>
      </c>
      <c r="B3420" s="29" t="s">
        <v>325</v>
      </c>
      <c r="C3420" s="29" t="s">
        <v>3592</v>
      </c>
      <c r="D3420" s="29" t="s">
        <v>3593</v>
      </c>
      <c r="E3420" s="29" t="s">
        <v>3660</v>
      </c>
      <c r="F3420" s="29" t="s">
        <v>3661</v>
      </c>
      <c r="G3420" s="29" t="s">
        <v>3200</v>
      </c>
      <c r="H3420" s="29" t="s">
        <v>3201</v>
      </c>
      <c r="I3420" s="29" t="s">
        <v>3226</v>
      </c>
      <c r="J3420" s="29" t="s">
        <v>3227</v>
      </c>
      <c r="K3420" s="29" t="s">
        <v>3228</v>
      </c>
      <c r="L3420" s="29" t="s">
        <v>3111</v>
      </c>
      <c r="M3420" s="29" t="s">
        <v>3229</v>
      </c>
      <c r="N3420" s="29" t="s">
        <v>3230</v>
      </c>
      <c r="O3420" s="29" t="s">
        <v>3231</v>
      </c>
      <c r="P3420" s="29" t="s">
        <v>3232</v>
      </c>
      <c r="Q3420" s="29" t="s">
        <v>3209</v>
      </c>
      <c r="R3420" s="29" t="s">
        <v>3210</v>
      </c>
      <c r="S3420" s="29" t="s">
        <v>3098</v>
      </c>
      <c r="T3420" s="29"/>
      <c r="U3420" s="30">
        <v>0</v>
      </c>
      <c r="V3420" s="30">
        <v>0</v>
      </c>
      <c r="W3420" s="30">
        <v>0</v>
      </c>
      <c r="X3420" s="30">
        <v>0</v>
      </c>
      <c r="Y3420" s="30">
        <v>0</v>
      </c>
      <c r="Z3420" s="30">
        <v>0</v>
      </c>
      <c r="AA3420" s="30">
        <v>0</v>
      </c>
      <c r="AB3420" s="30">
        <v>0</v>
      </c>
      <c r="AC3420" s="30">
        <v>0</v>
      </c>
      <c r="AD3420" s="30">
        <v>0</v>
      </c>
      <c r="AE3420" s="30">
        <v>0</v>
      </c>
      <c r="AF3420" s="30">
        <v>0</v>
      </c>
    </row>
    <row r="3421" spans="1:32" x14ac:dyDescent="0.45">
      <c r="A3421" s="29" t="s">
        <v>324</v>
      </c>
      <c r="B3421" s="29" t="s">
        <v>325</v>
      </c>
      <c r="C3421" s="29" t="s">
        <v>3592</v>
      </c>
      <c r="D3421" s="29" t="s">
        <v>3593</v>
      </c>
      <c r="E3421" s="29" t="s">
        <v>3660</v>
      </c>
      <c r="F3421" s="29" t="s">
        <v>3661</v>
      </c>
      <c r="G3421" s="29" t="s">
        <v>3233</v>
      </c>
      <c r="H3421" s="29" t="s">
        <v>3234</v>
      </c>
      <c r="I3421" s="29" t="s">
        <v>3242</v>
      </c>
      <c r="J3421" s="29" t="s">
        <v>3243</v>
      </c>
      <c r="K3421" s="29" t="s">
        <v>3244</v>
      </c>
      <c r="L3421" s="29" t="s">
        <v>3104</v>
      </c>
      <c r="M3421" s="29" t="s">
        <v>3245</v>
      </c>
      <c r="N3421" s="29" t="s">
        <v>3246</v>
      </c>
      <c r="O3421" s="29" t="s">
        <v>3464</v>
      </c>
      <c r="P3421" s="29" t="s">
        <v>3465</v>
      </c>
      <c r="Q3421" s="29" t="s">
        <v>3209</v>
      </c>
      <c r="R3421" s="29" t="s">
        <v>3210</v>
      </c>
      <c r="S3421" s="29" t="s">
        <v>3098</v>
      </c>
      <c r="T3421" s="29"/>
      <c r="U3421" s="30">
        <v>22000</v>
      </c>
      <c r="V3421" s="30">
        <v>22000</v>
      </c>
      <c r="W3421" s="30">
        <v>22000</v>
      </c>
      <c r="X3421" s="30">
        <v>22000</v>
      </c>
      <c r="Y3421" s="30">
        <v>22000</v>
      </c>
      <c r="Z3421" s="30">
        <v>22000</v>
      </c>
      <c r="AA3421" s="30">
        <v>22000</v>
      </c>
      <c r="AB3421" s="30">
        <v>22000</v>
      </c>
      <c r="AC3421" s="30">
        <v>22000</v>
      </c>
      <c r="AD3421" s="30">
        <v>22000</v>
      </c>
      <c r="AE3421" s="30">
        <v>22000</v>
      </c>
      <c r="AF3421" s="30">
        <v>22000</v>
      </c>
    </row>
    <row r="3422" spans="1:32" x14ac:dyDescent="0.45">
      <c r="A3422" s="29" t="s">
        <v>324</v>
      </c>
      <c r="B3422" s="29" t="s">
        <v>325</v>
      </c>
      <c r="C3422" s="29" t="s">
        <v>3592</v>
      </c>
      <c r="D3422" s="29" t="s">
        <v>3593</v>
      </c>
      <c r="E3422" s="29" t="s">
        <v>3660</v>
      </c>
      <c r="F3422" s="29" t="s">
        <v>3661</v>
      </c>
      <c r="G3422" s="29" t="s">
        <v>3233</v>
      </c>
      <c r="H3422" s="29" t="s">
        <v>3234</v>
      </c>
      <c r="I3422" s="29" t="s">
        <v>3242</v>
      </c>
      <c r="J3422" s="29" t="s">
        <v>3243</v>
      </c>
      <c r="K3422" s="29" t="s">
        <v>3258</v>
      </c>
      <c r="L3422" s="29" t="s">
        <v>3105</v>
      </c>
      <c r="M3422" s="29" t="s">
        <v>3259</v>
      </c>
      <c r="N3422" s="29" t="s">
        <v>3105</v>
      </c>
      <c r="O3422" s="29" t="s">
        <v>3260</v>
      </c>
      <c r="P3422" s="29" t="s">
        <v>3261</v>
      </c>
      <c r="Q3422" s="29" t="s">
        <v>3209</v>
      </c>
      <c r="R3422" s="29" t="s">
        <v>3210</v>
      </c>
      <c r="S3422" s="29" t="s">
        <v>3098</v>
      </c>
      <c r="T3422" s="29"/>
      <c r="U3422" s="30">
        <v>6000</v>
      </c>
      <c r="V3422" s="30">
        <v>6000</v>
      </c>
      <c r="W3422" s="30">
        <v>6000</v>
      </c>
      <c r="X3422" s="30">
        <v>6000</v>
      </c>
      <c r="Y3422" s="30">
        <v>6000</v>
      </c>
      <c r="Z3422" s="30">
        <v>6000</v>
      </c>
      <c r="AA3422" s="30">
        <v>6000</v>
      </c>
      <c r="AB3422" s="30">
        <v>6000</v>
      </c>
      <c r="AC3422" s="30">
        <v>6000</v>
      </c>
      <c r="AD3422" s="30">
        <v>6000</v>
      </c>
      <c r="AE3422" s="30">
        <v>6000</v>
      </c>
      <c r="AF3422" s="30">
        <v>6000</v>
      </c>
    </row>
    <row r="3423" spans="1:32" x14ac:dyDescent="0.45">
      <c r="A3423" s="29" t="s">
        <v>324</v>
      </c>
      <c r="B3423" s="29" t="s">
        <v>325</v>
      </c>
      <c r="C3423" s="29" t="s">
        <v>3592</v>
      </c>
      <c r="D3423" s="29" t="s">
        <v>3593</v>
      </c>
      <c r="E3423" s="29" t="s">
        <v>3660</v>
      </c>
      <c r="F3423" s="29" t="s">
        <v>3661</v>
      </c>
      <c r="G3423" s="29" t="s">
        <v>3233</v>
      </c>
      <c r="H3423" s="29" t="s">
        <v>3234</v>
      </c>
      <c r="I3423" s="29" t="s">
        <v>3262</v>
      </c>
      <c r="J3423" s="29" t="s">
        <v>3263</v>
      </c>
      <c r="K3423" s="29" t="s">
        <v>3563</v>
      </c>
      <c r="L3423" s="29" t="s">
        <v>3118</v>
      </c>
      <c r="M3423" s="29" t="s">
        <v>3564</v>
      </c>
      <c r="N3423" s="29" t="s">
        <v>3565</v>
      </c>
      <c r="O3423" s="29" t="s">
        <v>3566</v>
      </c>
      <c r="P3423" s="29" t="s">
        <v>3567</v>
      </c>
      <c r="Q3423" s="29" t="s">
        <v>3209</v>
      </c>
      <c r="R3423" s="29" t="s">
        <v>3210</v>
      </c>
      <c r="S3423" s="29" t="s">
        <v>3098</v>
      </c>
      <c r="T3423" s="29"/>
      <c r="U3423" s="30">
        <v>0</v>
      </c>
      <c r="V3423" s="30">
        <v>0</v>
      </c>
      <c r="W3423" s="30">
        <v>68</v>
      </c>
      <c r="X3423" s="30">
        <v>0</v>
      </c>
      <c r="Y3423" s="30">
        <v>0</v>
      </c>
      <c r="Z3423" s="30">
        <v>0</v>
      </c>
      <c r="AA3423" s="30">
        <v>0</v>
      </c>
      <c r="AB3423" s="30">
        <v>0</v>
      </c>
      <c r="AC3423" s="30">
        <v>0</v>
      </c>
      <c r="AD3423" s="30">
        <v>0</v>
      </c>
      <c r="AE3423" s="30">
        <v>0</v>
      </c>
      <c r="AF3423" s="30">
        <v>27</v>
      </c>
    </row>
    <row r="3424" spans="1:32" x14ac:dyDescent="0.45">
      <c r="A3424" s="29" t="s">
        <v>324</v>
      </c>
      <c r="B3424" s="29" t="s">
        <v>325</v>
      </c>
      <c r="C3424" s="29" t="s">
        <v>3592</v>
      </c>
      <c r="D3424" s="29" t="s">
        <v>3593</v>
      </c>
      <c r="E3424" s="29" t="s">
        <v>3660</v>
      </c>
      <c r="F3424" s="29" t="s">
        <v>3661</v>
      </c>
      <c r="G3424" s="29" t="s">
        <v>3233</v>
      </c>
      <c r="H3424" s="29" t="s">
        <v>3234</v>
      </c>
      <c r="I3424" s="29" t="s">
        <v>3262</v>
      </c>
      <c r="J3424" s="29" t="s">
        <v>3263</v>
      </c>
      <c r="K3424" s="29" t="s">
        <v>3563</v>
      </c>
      <c r="L3424" s="29" t="s">
        <v>3118</v>
      </c>
      <c r="M3424" s="29" t="s">
        <v>3568</v>
      </c>
      <c r="N3424" s="29" t="s">
        <v>3569</v>
      </c>
      <c r="O3424" s="29" t="s">
        <v>3886</v>
      </c>
      <c r="P3424" s="29" t="s">
        <v>3887</v>
      </c>
      <c r="Q3424" s="29" t="s">
        <v>3209</v>
      </c>
      <c r="R3424" s="29" t="s">
        <v>3210</v>
      </c>
      <c r="S3424" s="29" t="s">
        <v>3098</v>
      </c>
      <c r="T3424" s="29"/>
      <c r="U3424" s="30">
        <v>5500</v>
      </c>
      <c r="V3424" s="30">
        <v>5500</v>
      </c>
      <c r="W3424" s="30">
        <v>5500</v>
      </c>
      <c r="X3424" s="30">
        <v>5500</v>
      </c>
      <c r="Y3424" s="30">
        <v>5500</v>
      </c>
      <c r="Z3424" s="30">
        <v>5500</v>
      </c>
      <c r="AA3424" s="30">
        <v>5500</v>
      </c>
      <c r="AB3424" s="30">
        <v>5500</v>
      </c>
      <c r="AC3424" s="30">
        <v>5500</v>
      </c>
      <c r="AD3424" s="30">
        <v>5500</v>
      </c>
      <c r="AE3424" s="30">
        <v>5500</v>
      </c>
      <c r="AF3424" s="30">
        <v>5500</v>
      </c>
    </row>
    <row r="3425" spans="1:32" x14ac:dyDescent="0.45">
      <c r="A3425" s="29" t="s">
        <v>324</v>
      </c>
      <c r="B3425" s="29" t="s">
        <v>325</v>
      </c>
      <c r="C3425" s="29" t="s">
        <v>3592</v>
      </c>
      <c r="D3425" s="29" t="s">
        <v>3593</v>
      </c>
      <c r="E3425" s="29" t="s">
        <v>3660</v>
      </c>
      <c r="F3425" s="29" t="s">
        <v>3661</v>
      </c>
      <c r="G3425" s="29" t="s">
        <v>3233</v>
      </c>
      <c r="H3425" s="29" t="s">
        <v>3234</v>
      </c>
      <c r="I3425" s="29" t="s">
        <v>3275</v>
      </c>
      <c r="J3425" s="29" t="s">
        <v>3276</v>
      </c>
      <c r="K3425" s="29" t="s">
        <v>3277</v>
      </c>
      <c r="L3425" s="29" t="s">
        <v>3100</v>
      </c>
      <c r="M3425" s="29" t="s">
        <v>3312</v>
      </c>
      <c r="N3425" s="29" t="s">
        <v>3313</v>
      </c>
      <c r="O3425" s="29" t="s">
        <v>3466</v>
      </c>
      <c r="P3425" s="29" t="s">
        <v>3467</v>
      </c>
      <c r="Q3425" s="29" t="s">
        <v>3209</v>
      </c>
      <c r="R3425" s="29" t="s">
        <v>3210</v>
      </c>
      <c r="S3425" s="29" t="s">
        <v>3098</v>
      </c>
      <c r="T3425" s="29"/>
      <c r="U3425" s="30">
        <v>73000</v>
      </c>
      <c r="V3425" s="30">
        <v>73000</v>
      </c>
      <c r="W3425" s="30">
        <v>73000</v>
      </c>
      <c r="X3425" s="30">
        <v>73000</v>
      </c>
      <c r="Y3425" s="30">
        <v>73000</v>
      </c>
      <c r="Z3425" s="30">
        <v>73000</v>
      </c>
      <c r="AA3425" s="30">
        <v>73000</v>
      </c>
      <c r="AB3425" s="30">
        <v>73000</v>
      </c>
      <c r="AC3425" s="30">
        <v>73000</v>
      </c>
      <c r="AD3425" s="30">
        <v>73000</v>
      </c>
      <c r="AE3425" s="30">
        <v>73000</v>
      </c>
      <c r="AF3425" s="30">
        <v>73000</v>
      </c>
    </row>
    <row r="3426" spans="1:32" x14ac:dyDescent="0.45">
      <c r="A3426" s="29" t="s">
        <v>324</v>
      </c>
      <c r="B3426" s="29" t="s">
        <v>325</v>
      </c>
      <c r="C3426" s="29" t="s">
        <v>3592</v>
      </c>
      <c r="D3426" s="29" t="s">
        <v>3593</v>
      </c>
      <c r="E3426" s="29" t="s">
        <v>3660</v>
      </c>
      <c r="F3426" s="29" t="s">
        <v>3661</v>
      </c>
      <c r="G3426" s="29" t="s">
        <v>3233</v>
      </c>
      <c r="H3426" s="29" t="s">
        <v>3234</v>
      </c>
      <c r="I3426" s="29" t="s">
        <v>3275</v>
      </c>
      <c r="J3426" s="29" t="s">
        <v>3276</v>
      </c>
      <c r="K3426" s="29" t="s">
        <v>3277</v>
      </c>
      <c r="L3426" s="29" t="s">
        <v>3100</v>
      </c>
      <c r="M3426" s="29" t="s">
        <v>3312</v>
      </c>
      <c r="N3426" s="29" t="s">
        <v>3313</v>
      </c>
      <c r="O3426" s="29" t="s">
        <v>3314</v>
      </c>
      <c r="P3426" s="29" t="s">
        <v>3315</v>
      </c>
      <c r="Q3426" s="29" t="s">
        <v>3209</v>
      </c>
      <c r="R3426" s="29" t="s">
        <v>3210</v>
      </c>
      <c r="S3426" s="29" t="s">
        <v>3098</v>
      </c>
      <c r="T3426" s="29"/>
      <c r="U3426" s="30">
        <v>25000</v>
      </c>
      <c r="V3426" s="30">
        <v>25000</v>
      </c>
      <c r="W3426" s="30">
        <v>25000</v>
      </c>
      <c r="X3426" s="30">
        <v>25000</v>
      </c>
      <c r="Y3426" s="30">
        <v>25000</v>
      </c>
      <c r="Z3426" s="30">
        <v>25000</v>
      </c>
      <c r="AA3426" s="30">
        <v>25000</v>
      </c>
      <c r="AB3426" s="30">
        <v>25000</v>
      </c>
      <c r="AC3426" s="30">
        <v>25000</v>
      </c>
      <c r="AD3426" s="30">
        <v>25000</v>
      </c>
      <c r="AE3426" s="30">
        <v>25000</v>
      </c>
      <c r="AF3426" s="30">
        <v>25000</v>
      </c>
    </row>
    <row r="3427" spans="1:32" x14ac:dyDescent="0.45">
      <c r="A3427" s="29" t="s">
        <v>324</v>
      </c>
      <c r="B3427" s="29" t="s">
        <v>325</v>
      </c>
      <c r="C3427" s="29" t="s">
        <v>3592</v>
      </c>
      <c r="D3427" s="29" t="s">
        <v>3593</v>
      </c>
      <c r="E3427" s="29" t="s">
        <v>3660</v>
      </c>
      <c r="F3427" s="29" t="s">
        <v>3661</v>
      </c>
      <c r="G3427" s="29" t="s">
        <v>3233</v>
      </c>
      <c r="H3427" s="29" t="s">
        <v>3234</v>
      </c>
      <c r="I3427" s="29" t="s">
        <v>3275</v>
      </c>
      <c r="J3427" s="29" t="s">
        <v>3276</v>
      </c>
      <c r="K3427" s="29" t="s">
        <v>3282</v>
      </c>
      <c r="L3427" s="29" t="s">
        <v>3112</v>
      </c>
      <c r="M3427" s="29" t="s">
        <v>3283</v>
      </c>
      <c r="N3427" s="29" t="s">
        <v>3284</v>
      </c>
      <c r="O3427" s="29" t="s">
        <v>3285</v>
      </c>
      <c r="P3427" s="29" t="s">
        <v>3286</v>
      </c>
      <c r="Q3427" s="29" t="s">
        <v>3209</v>
      </c>
      <c r="R3427" s="29" t="s">
        <v>3210</v>
      </c>
      <c r="S3427" s="29" t="s">
        <v>3098</v>
      </c>
      <c r="T3427" s="29"/>
      <c r="U3427" s="30">
        <v>60000</v>
      </c>
      <c r="V3427" s="30">
        <v>60000</v>
      </c>
      <c r="W3427" s="30">
        <v>60000</v>
      </c>
      <c r="X3427" s="30">
        <v>60000</v>
      </c>
      <c r="Y3427" s="30">
        <v>60000</v>
      </c>
      <c r="Z3427" s="30">
        <v>60000</v>
      </c>
      <c r="AA3427" s="30">
        <v>60000</v>
      </c>
      <c r="AB3427" s="30">
        <v>60000</v>
      </c>
      <c r="AC3427" s="30">
        <v>60000</v>
      </c>
      <c r="AD3427" s="30">
        <v>60000</v>
      </c>
      <c r="AE3427" s="30">
        <v>60000</v>
      </c>
      <c r="AF3427" s="30">
        <v>60000</v>
      </c>
    </row>
    <row r="3428" spans="1:32" x14ac:dyDescent="0.45">
      <c r="A3428" s="29" t="s">
        <v>324</v>
      </c>
      <c r="B3428" s="29" t="s">
        <v>325</v>
      </c>
      <c r="C3428" s="29" t="s">
        <v>3592</v>
      </c>
      <c r="D3428" s="29" t="s">
        <v>3593</v>
      </c>
      <c r="E3428" s="29" t="s">
        <v>3660</v>
      </c>
      <c r="F3428" s="29" t="s">
        <v>3661</v>
      </c>
      <c r="G3428" s="29" t="s">
        <v>3233</v>
      </c>
      <c r="H3428" s="29" t="s">
        <v>3234</v>
      </c>
      <c r="I3428" s="29" t="s">
        <v>3275</v>
      </c>
      <c r="J3428" s="29" t="s">
        <v>3276</v>
      </c>
      <c r="K3428" s="29" t="s">
        <v>3287</v>
      </c>
      <c r="L3428" s="29" t="s">
        <v>3101</v>
      </c>
      <c r="M3428" s="29" t="s">
        <v>3316</v>
      </c>
      <c r="N3428" s="29" t="s">
        <v>3317</v>
      </c>
      <c r="O3428" s="29" t="s">
        <v>3452</v>
      </c>
      <c r="P3428" s="29" t="s">
        <v>3453</v>
      </c>
      <c r="Q3428" s="29" t="s">
        <v>3209</v>
      </c>
      <c r="R3428" s="29" t="s">
        <v>3210</v>
      </c>
      <c r="S3428" s="29" t="s">
        <v>3098</v>
      </c>
      <c r="T3428" s="29"/>
      <c r="U3428" s="30">
        <v>40000</v>
      </c>
      <c r="V3428" s="30">
        <v>40000</v>
      </c>
      <c r="W3428" s="30">
        <v>40000</v>
      </c>
      <c r="X3428" s="30">
        <v>40000</v>
      </c>
      <c r="Y3428" s="30">
        <v>40000</v>
      </c>
      <c r="Z3428" s="30">
        <v>40000</v>
      </c>
      <c r="AA3428" s="30">
        <v>40000</v>
      </c>
      <c r="AB3428" s="30">
        <v>40000</v>
      </c>
      <c r="AC3428" s="30">
        <v>40000</v>
      </c>
      <c r="AD3428" s="30">
        <v>40000</v>
      </c>
      <c r="AE3428" s="30">
        <v>40000</v>
      </c>
      <c r="AF3428" s="30">
        <v>40000</v>
      </c>
    </row>
    <row r="3429" spans="1:32" x14ac:dyDescent="0.45">
      <c r="A3429" s="29" t="s">
        <v>324</v>
      </c>
      <c r="B3429" s="29" t="s">
        <v>325</v>
      </c>
      <c r="C3429" s="29" t="s">
        <v>3592</v>
      </c>
      <c r="D3429" s="29" t="s">
        <v>3593</v>
      </c>
      <c r="E3429" s="29" t="s">
        <v>3660</v>
      </c>
      <c r="F3429" s="29" t="s">
        <v>3661</v>
      </c>
      <c r="G3429" s="29" t="s">
        <v>3233</v>
      </c>
      <c r="H3429" s="29" t="s">
        <v>3234</v>
      </c>
      <c r="I3429" s="29" t="s">
        <v>3275</v>
      </c>
      <c r="J3429" s="29" t="s">
        <v>3276</v>
      </c>
      <c r="K3429" s="29" t="s">
        <v>3287</v>
      </c>
      <c r="L3429" s="29" t="s">
        <v>3101</v>
      </c>
      <c r="M3429" s="29" t="s">
        <v>3288</v>
      </c>
      <c r="N3429" s="29" t="s">
        <v>3289</v>
      </c>
      <c r="O3429" s="29" t="s">
        <v>3290</v>
      </c>
      <c r="P3429" s="29" t="s">
        <v>3291</v>
      </c>
      <c r="Q3429" s="29" t="s">
        <v>3209</v>
      </c>
      <c r="R3429" s="29" t="s">
        <v>3210</v>
      </c>
      <c r="S3429" s="29" t="s">
        <v>3098</v>
      </c>
      <c r="T3429" s="29"/>
      <c r="U3429" s="30">
        <v>4000</v>
      </c>
      <c r="V3429" s="30">
        <v>4000</v>
      </c>
      <c r="W3429" s="30">
        <v>4000</v>
      </c>
      <c r="X3429" s="30">
        <v>4000</v>
      </c>
      <c r="Y3429" s="30">
        <v>4000</v>
      </c>
      <c r="Z3429" s="30">
        <v>4000</v>
      </c>
      <c r="AA3429" s="30">
        <v>4000</v>
      </c>
      <c r="AB3429" s="30">
        <v>4000</v>
      </c>
      <c r="AC3429" s="30">
        <v>4000</v>
      </c>
      <c r="AD3429" s="30">
        <v>4000</v>
      </c>
      <c r="AE3429" s="30">
        <v>4000</v>
      </c>
      <c r="AF3429" s="30">
        <v>4000</v>
      </c>
    </row>
    <row r="3430" spans="1:32" x14ac:dyDescent="0.45">
      <c r="A3430" s="29" t="s">
        <v>1037</v>
      </c>
      <c r="B3430" s="29" t="s">
        <v>1038</v>
      </c>
      <c r="C3430" s="29" t="s">
        <v>3299</v>
      </c>
      <c r="D3430" s="29" t="s">
        <v>3300</v>
      </c>
      <c r="E3430" s="29" t="s">
        <v>3538</v>
      </c>
      <c r="F3430" s="29" t="s">
        <v>3539</v>
      </c>
      <c r="G3430" s="29" t="s">
        <v>3200</v>
      </c>
      <c r="H3430" s="29" t="s">
        <v>3201</v>
      </c>
      <c r="I3430" s="29" t="s">
        <v>3202</v>
      </c>
      <c r="J3430" s="29" t="s">
        <v>3203</v>
      </c>
      <c r="K3430" s="29" t="s">
        <v>3780</v>
      </c>
      <c r="L3430" s="29" t="s">
        <v>3781</v>
      </c>
      <c r="M3430" s="29" t="s">
        <v>3782</v>
      </c>
      <c r="N3430" s="29" t="s">
        <v>3783</v>
      </c>
      <c r="O3430" s="29" t="s">
        <v>3792</v>
      </c>
      <c r="P3430" s="29" t="s">
        <v>3793</v>
      </c>
      <c r="Q3430" s="29" t="s">
        <v>3209</v>
      </c>
      <c r="R3430" s="29" t="s">
        <v>3210</v>
      </c>
      <c r="S3430" s="29" t="s">
        <v>3098</v>
      </c>
      <c r="T3430" s="29"/>
      <c r="U3430" s="30">
        <v>75400</v>
      </c>
      <c r="V3430" s="30">
        <v>75400</v>
      </c>
      <c r="W3430" s="30">
        <v>75400</v>
      </c>
      <c r="X3430" s="30">
        <v>75400</v>
      </c>
      <c r="Y3430" s="30">
        <v>75400</v>
      </c>
      <c r="Z3430" s="30">
        <v>75400</v>
      </c>
      <c r="AA3430" s="30">
        <v>75400</v>
      </c>
      <c r="AB3430" s="30">
        <v>75400</v>
      </c>
      <c r="AC3430" s="30">
        <v>75400</v>
      </c>
      <c r="AD3430" s="30">
        <v>75400</v>
      </c>
      <c r="AE3430" s="30">
        <v>75400</v>
      </c>
      <c r="AF3430" s="30">
        <v>75400</v>
      </c>
    </row>
    <row r="3431" spans="1:32" x14ac:dyDescent="0.45">
      <c r="A3431" s="29" t="s">
        <v>1037</v>
      </c>
      <c r="B3431" s="29" t="s">
        <v>1038</v>
      </c>
      <c r="C3431" s="29" t="s">
        <v>3299</v>
      </c>
      <c r="D3431" s="29" t="s">
        <v>3300</v>
      </c>
      <c r="E3431" s="29" t="s">
        <v>3538</v>
      </c>
      <c r="F3431" s="29" t="s">
        <v>3539</v>
      </c>
      <c r="G3431" s="29" t="s">
        <v>3233</v>
      </c>
      <c r="H3431" s="29" t="s">
        <v>3234</v>
      </c>
      <c r="I3431" s="29" t="s">
        <v>3275</v>
      </c>
      <c r="J3431" s="29" t="s">
        <v>3276</v>
      </c>
      <c r="K3431" s="29" t="s">
        <v>3277</v>
      </c>
      <c r="L3431" s="29" t="s">
        <v>3100</v>
      </c>
      <c r="M3431" s="29" t="s">
        <v>3278</v>
      </c>
      <c r="N3431" s="29" t="s">
        <v>3279</v>
      </c>
      <c r="O3431" s="29" t="s">
        <v>3446</v>
      </c>
      <c r="P3431" s="29" t="s">
        <v>3447</v>
      </c>
      <c r="Q3431" s="29" t="s">
        <v>3209</v>
      </c>
      <c r="R3431" s="29" t="s">
        <v>3210</v>
      </c>
      <c r="S3431" s="29" t="s">
        <v>3098</v>
      </c>
      <c r="T3431" s="29"/>
      <c r="U3431" s="30">
        <v>45000</v>
      </c>
      <c r="V3431" s="30">
        <v>45000</v>
      </c>
      <c r="W3431" s="30">
        <v>45000</v>
      </c>
      <c r="X3431" s="30">
        <v>45000</v>
      </c>
      <c r="Y3431" s="30">
        <v>45000</v>
      </c>
      <c r="Z3431" s="30">
        <v>45000</v>
      </c>
      <c r="AA3431" s="30">
        <v>45000</v>
      </c>
      <c r="AB3431" s="30">
        <v>45000</v>
      </c>
      <c r="AC3431" s="30">
        <v>45000</v>
      </c>
      <c r="AD3431" s="30">
        <v>45000</v>
      </c>
      <c r="AE3431" s="30">
        <v>45000</v>
      </c>
      <c r="AF3431" s="30">
        <v>45000</v>
      </c>
    </row>
    <row r="3432" spans="1:32" x14ac:dyDescent="0.45">
      <c r="A3432" s="29" t="s">
        <v>1037</v>
      </c>
      <c r="B3432" s="29" t="s">
        <v>1038</v>
      </c>
      <c r="C3432" s="29" t="s">
        <v>3299</v>
      </c>
      <c r="D3432" s="29" t="s">
        <v>3300</v>
      </c>
      <c r="E3432" s="29" t="s">
        <v>3538</v>
      </c>
      <c r="F3432" s="29" t="s">
        <v>3539</v>
      </c>
      <c r="G3432" s="29" t="s">
        <v>3233</v>
      </c>
      <c r="H3432" s="29" t="s">
        <v>3234</v>
      </c>
      <c r="I3432" s="29" t="s">
        <v>3275</v>
      </c>
      <c r="J3432" s="29" t="s">
        <v>3276</v>
      </c>
      <c r="K3432" s="29" t="s">
        <v>3282</v>
      </c>
      <c r="L3432" s="29" t="s">
        <v>3112</v>
      </c>
      <c r="M3432" s="29" t="s">
        <v>3283</v>
      </c>
      <c r="N3432" s="29" t="s">
        <v>3284</v>
      </c>
      <c r="O3432" s="29" t="s">
        <v>3376</v>
      </c>
      <c r="P3432" s="29" t="s">
        <v>3377</v>
      </c>
      <c r="Q3432" s="29" t="s">
        <v>3209</v>
      </c>
      <c r="R3432" s="29" t="s">
        <v>3210</v>
      </c>
      <c r="S3432" s="29" t="s">
        <v>3098</v>
      </c>
      <c r="T3432" s="29"/>
      <c r="U3432" s="30">
        <v>73950</v>
      </c>
      <c r="V3432" s="30">
        <v>73950</v>
      </c>
      <c r="W3432" s="30">
        <v>73950</v>
      </c>
      <c r="X3432" s="30">
        <v>73950</v>
      </c>
      <c r="Y3432" s="30">
        <v>73950</v>
      </c>
      <c r="Z3432" s="30">
        <v>73950</v>
      </c>
      <c r="AA3432" s="30">
        <v>73950</v>
      </c>
      <c r="AB3432" s="30">
        <v>73950</v>
      </c>
      <c r="AC3432" s="30">
        <v>73950</v>
      </c>
      <c r="AD3432" s="30">
        <v>73950</v>
      </c>
      <c r="AE3432" s="30">
        <v>73950</v>
      </c>
      <c r="AF3432" s="30">
        <v>73950</v>
      </c>
    </row>
    <row r="3433" spans="1:32" x14ac:dyDescent="0.45">
      <c r="A3433" s="29" t="s">
        <v>1037</v>
      </c>
      <c r="B3433" s="29" t="s">
        <v>1038</v>
      </c>
      <c r="C3433" s="29" t="s">
        <v>3299</v>
      </c>
      <c r="D3433" s="29" t="s">
        <v>3300</v>
      </c>
      <c r="E3433" s="29" t="s">
        <v>3538</v>
      </c>
      <c r="F3433" s="29" t="s">
        <v>3539</v>
      </c>
      <c r="G3433" s="29" t="s">
        <v>3233</v>
      </c>
      <c r="H3433" s="29" t="s">
        <v>3234</v>
      </c>
      <c r="I3433" s="29" t="s">
        <v>3275</v>
      </c>
      <c r="J3433" s="29" t="s">
        <v>3276</v>
      </c>
      <c r="K3433" s="29" t="s">
        <v>3282</v>
      </c>
      <c r="L3433" s="29" t="s">
        <v>3112</v>
      </c>
      <c r="M3433" s="29" t="s">
        <v>3283</v>
      </c>
      <c r="N3433" s="29" t="s">
        <v>3284</v>
      </c>
      <c r="O3433" s="29" t="s">
        <v>3384</v>
      </c>
      <c r="P3433" s="29" t="s">
        <v>3385</v>
      </c>
      <c r="Q3433" s="29" t="s">
        <v>3209</v>
      </c>
      <c r="R3433" s="29" t="s">
        <v>3210</v>
      </c>
      <c r="S3433" s="29" t="s">
        <v>3098</v>
      </c>
      <c r="T3433" s="29"/>
      <c r="U3433" s="30">
        <v>40612</v>
      </c>
      <c r="V3433" s="30">
        <v>40612</v>
      </c>
      <c r="W3433" s="30">
        <v>40612</v>
      </c>
      <c r="X3433" s="30">
        <v>40612</v>
      </c>
      <c r="Y3433" s="30">
        <v>40612</v>
      </c>
      <c r="Z3433" s="30">
        <v>40612</v>
      </c>
      <c r="AA3433" s="30">
        <v>40612</v>
      </c>
      <c r="AB3433" s="30">
        <v>40612</v>
      </c>
      <c r="AC3433" s="30">
        <v>40612</v>
      </c>
      <c r="AD3433" s="30">
        <v>40612</v>
      </c>
      <c r="AE3433" s="30">
        <v>40612</v>
      </c>
      <c r="AF3433" s="30">
        <v>40612</v>
      </c>
    </row>
    <row r="3434" spans="1:32" x14ac:dyDescent="0.45">
      <c r="A3434" s="29" t="s">
        <v>1037</v>
      </c>
      <c r="B3434" s="29" t="s">
        <v>1038</v>
      </c>
      <c r="C3434" s="29" t="s">
        <v>3299</v>
      </c>
      <c r="D3434" s="29" t="s">
        <v>3300</v>
      </c>
      <c r="E3434" s="29" t="s">
        <v>3538</v>
      </c>
      <c r="F3434" s="29" t="s">
        <v>3539</v>
      </c>
      <c r="G3434" s="29" t="s">
        <v>3233</v>
      </c>
      <c r="H3434" s="29" t="s">
        <v>3234</v>
      </c>
      <c r="I3434" s="29" t="s">
        <v>3275</v>
      </c>
      <c r="J3434" s="29" t="s">
        <v>3276</v>
      </c>
      <c r="K3434" s="29" t="s">
        <v>3287</v>
      </c>
      <c r="L3434" s="29" t="s">
        <v>3101</v>
      </c>
      <c r="M3434" s="29" t="s">
        <v>3288</v>
      </c>
      <c r="N3434" s="29" t="s">
        <v>3289</v>
      </c>
      <c r="O3434" s="29" t="s">
        <v>3290</v>
      </c>
      <c r="P3434" s="29" t="s">
        <v>3291</v>
      </c>
      <c r="Q3434" s="29" t="s">
        <v>3209</v>
      </c>
      <c r="R3434" s="29" t="s">
        <v>3210</v>
      </c>
      <c r="S3434" s="29" t="s">
        <v>3098</v>
      </c>
      <c r="T3434" s="29"/>
      <c r="U3434" s="30">
        <v>2000</v>
      </c>
      <c r="V3434" s="30">
        <v>2000</v>
      </c>
      <c r="W3434" s="30">
        <v>2000</v>
      </c>
      <c r="X3434" s="30">
        <v>2000</v>
      </c>
      <c r="Y3434" s="30">
        <v>2000</v>
      </c>
      <c r="Z3434" s="30">
        <v>2000</v>
      </c>
      <c r="AA3434" s="30">
        <v>2000</v>
      </c>
      <c r="AB3434" s="30">
        <v>2000</v>
      </c>
      <c r="AC3434" s="30">
        <v>2000</v>
      </c>
      <c r="AD3434" s="30">
        <v>2000</v>
      </c>
      <c r="AE3434" s="30">
        <v>2000</v>
      </c>
      <c r="AF3434" s="30">
        <v>2000</v>
      </c>
    </row>
    <row r="3435" spans="1:32" x14ac:dyDescent="0.45">
      <c r="A3435" s="29" t="s">
        <v>1039</v>
      </c>
      <c r="B3435" s="29" t="s">
        <v>1040</v>
      </c>
      <c r="C3435" s="29" t="s">
        <v>3196</v>
      </c>
      <c r="D3435" s="29" t="s">
        <v>3197</v>
      </c>
      <c r="E3435" s="29" t="s">
        <v>3537</v>
      </c>
      <c r="F3435" s="29" t="s">
        <v>3463</v>
      </c>
      <c r="G3435" s="29" t="s">
        <v>3200</v>
      </c>
      <c r="H3435" s="29" t="s">
        <v>3201</v>
      </c>
      <c r="I3435" s="29" t="s">
        <v>3202</v>
      </c>
      <c r="J3435" s="29" t="s">
        <v>3203</v>
      </c>
      <c r="K3435" s="29" t="s">
        <v>3204</v>
      </c>
      <c r="L3435" s="29" t="s">
        <v>3109</v>
      </c>
      <c r="M3435" s="29" t="s">
        <v>3756</v>
      </c>
      <c r="N3435" s="29" t="s">
        <v>3757</v>
      </c>
      <c r="O3435" s="29" t="s">
        <v>3758</v>
      </c>
      <c r="P3435" s="29" t="s">
        <v>3757</v>
      </c>
      <c r="Q3435" s="29" t="s">
        <v>3209</v>
      </c>
      <c r="R3435" s="29" t="s">
        <v>3210</v>
      </c>
      <c r="S3435" s="29" t="s">
        <v>3098</v>
      </c>
      <c r="T3435" s="29"/>
      <c r="U3435" s="30">
        <v>35000</v>
      </c>
      <c r="V3435" s="30">
        <v>35000</v>
      </c>
      <c r="W3435" s="30">
        <v>35000</v>
      </c>
      <c r="X3435" s="30">
        <v>35000</v>
      </c>
      <c r="Y3435" s="30">
        <v>35000</v>
      </c>
      <c r="Z3435" s="30">
        <v>35000</v>
      </c>
      <c r="AA3435" s="30">
        <v>35000</v>
      </c>
      <c r="AB3435" s="30">
        <v>35000</v>
      </c>
      <c r="AC3435" s="30">
        <v>35000</v>
      </c>
      <c r="AD3435" s="30">
        <v>35000</v>
      </c>
      <c r="AE3435" s="30">
        <v>35000</v>
      </c>
      <c r="AF3435" s="30">
        <v>35000</v>
      </c>
    </row>
    <row r="3436" spans="1:32" x14ac:dyDescent="0.45">
      <c r="A3436" s="29" t="s">
        <v>1039</v>
      </c>
      <c r="B3436" s="29" t="s">
        <v>1040</v>
      </c>
      <c r="C3436" s="29" t="s">
        <v>3196</v>
      </c>
      <c r="D3436" s="29" t="s">
        <v>3197</v>
      </c>
      <c r="E3436" s="29" t="s">
        <v>3537</v>
      </c>
      <c r="F3436" s="29" t="s">
        <v>3463</v>
      </c>
      <c r="G3436" s="29" t="s">
        <v>3200</v>
      </c>
      <c r="H3436" s="29" t="s">
        <v>3201</v>
      </c>
      <c r="I3436" s="29" t="s">
        <v>3226</v>
      </c>
      <c r="J3436" s="29" t="s">
        <v>3227</v>
      </c>
      <c r="K3436" s="29" t="s">
        <v>3228</v>
      </c>
      <c r="L3436" s="29" t="s">
        <v>3111</v>
      </c>
      <c r="M3436" s="29" t="s">
        <v>3409</v>
      </c>
      <c r="N3436" s="29" t="s">
        <v>3410</v>
      </c>
      <c r="O3436" s="29" t="s">
        <v>3411</v>
      </c>
      <c r="P3436" s="29" t="s">
        <v>3412</v>
      </c>
      <c r="Q3436" s="29" t="s">
        <v>3209</v>
      </c>
      <c r="R3436" s="29" t="s">
        <v>3210</v>
      </c>
      <c r="S3436" s="29" t="s">
        <v>3098</v>
      </c>
      <c r="T3436" s="29"/>
      <c r="U3436" s="30">
        <v>32000</v>
      </c>
      <c r="V3436" s="30">
        <v>32000</v>
      </c>
      <c r="W3436" s="30">
        <v>32000</v>
      </c>
      <c r="X3436" s="30">
        <v>32000</v>
      </c>
      <c r="Y3436" s="30">
        <v>32000</v>
      </c>
      <c r="Z3436" s="30">
        <v>32000</v>
      </c>
      <c r="AA3436" s="30">
        <v>32000</v>
      </c>
      <c r="AB3436" s="30">
        <v>32000</v>
      </c>
      <c r="AC3436" s="30">
        <v>32000</v>
      </c>
      <c r="AD3436" s="30">
        <v>32000</v>
      </c>
      <c r="AE3436" s="30">
        <v>32000</v>
      </c>
      <c r="AF3436" s="30">
        <v>32000</v>
      </c>
    </row>
    <row r="3437" spans="1:32" x14ac:dyDescent="0.45">
      <c r="A3437" s="29" t="s">
        <v>1039</v>
      </c>
      <c r="B3437" s="29" t="s">
        <v>1040</v>
      </c>
      <c r="C3437" s="29" t="s">
        <v>3860</v>
      </c>
      <c r="D3437" s="29" t="s">
        <v>3861</v>
      </c>
      <c r="E3437" s="29" t="s">
        <v>3862</v>
      </c>
      <c r="F3437" s="29" t="s">
        <v>3863</v>
      </c>
      <c r="G3437" s="29" t="s">
        <v>3200</v>
      </c>
      <c r="H3437" s="29" t="s">
        <v>3201</v>
      </c>
      <c r="I3437" s="29" t="s">
        <v>3202</v>
      </c>
      <c r="J3437" s="29" t="s">
        <v>3203</v>
      </c>
      <c r="K3437" s="29" t="s">
        <v>3520</v>
      </c>
      <c r="L3437" s="29" t="s">
        <v>3108</v>
      </c>
      <c r="M3437" s="29" t="s">
        <v>3521</v>
      </c>
      <c r="N3437" s="29" t="s">
        <v>3522</v>
      </c>
      <c r="O3437" s="29" t="s">
        <v>3523</v>
      </c>
      <c r="P3437" s="29" t="s">
        <v>3524</v>
      </c>
      <c r="Q3437" s="29" t="s">
        <v>3209</v>
      </c>
      <c r="R3437" s="29" t="s">
        <v>3098</v>
      </c>
      <c r="S3437" s="29" t="s">
        <v>3098</v>
      </c>
      <c r="T3437" s="29"/>
      <c r="U3437" s="30">
        <v>0</v>
      </c>
      <c r="V3437" s="30">
        <v>0</v>
      </c>
      <c r="W3437" s="30">
        <v>0</v>
      </c>
      <c r="X3437" s="30">
        <v>0</v>
      </c>
      <c r="Y3437" s="30">
        <v>0</v>
      </c>
      <c r="Z3437" s="30">
        <v>0</v>
      </c>
      <c r="AA3437" s="30">
        <v>0</v>
      </c>
      <c r="AB3437" s="30">
        <v>6452</v>
      </c>
      <c r="AC3437" s="30">
        <v>10000</v>
      </c>
      <c r="AD3437" s="30">
        <v>10000</v>
      </c>
      <c r="AE3437" s="30">
        <v>10000</v>
      </c>
      <c r="AF3437" s="30">
        <v>10000</v>
      </c>
    </row>
    <row r="3438" spans="1:32" x14ac:dyDescent="0.45">
      <c r="A3438" s="29" t="s">
        <v>1039</v>
      </c>
      <c r="B3438" s="29" t="s">
        <v>1040</v>
      </c>
      <c r="C3438" s="29" t="s">
        <v>3299</v>
      </c>
      <c r="D3438" s="29" t="s">
        <v>3300</v>
      </c>
      <c r="E3438" s="29" t="s">
        <v>3538</v>
      </c>
      <c r="F3438" s="29" t="s">
        <v>3539</v>
      </c>
      <c r="G3438" s="29" t="s">
        <v>3200</v>
      </c>
      <c r="H3438" s="29" t="s">
        <v>3201</v>
      </c>
      <c r="I3438" s="29" t="s">
        <v>3202</v>
      </c>
      <c r="J3438" s="29" t="s">
        <v>3203</v>
      </c>
      <c r="K3438" s="29" t="s">
        <v>3204</v>
      </c>
      <c r="L3438" s="29" t="s">
        <v>3109</v>
      </c>
      <c r="M3438" s="29" t="s">
        <v>3756</v>
      </c>
      <c r="N3438" s="29" t="s">
        <v>3757</v>
      </c>
      <c r="O3438" s="29" t="s">
        <v>3758</v>
      </c>
      <c r="P3438" s="29" t="s">
        <v>3757</v>
      </c>
      <c r="Q3438" s="29" t="s">
        <v>3209</v>
      </c>
      <c r="R3438" s="29" t="s">
        <v>3210</v>
      </c>
      <c r="S3438" s="29" t="s">
        <v>3098</v>
      </c>
      <c r="T3438" s="29"/>
      <c r="U3438" s="30">
        <v>-5250</v>
      </c>
      <c r="V3438" s="30">
        <v>-5250</v>
      </c>
      <c r="W3438" s="30">
        <v>-5250</v>
      </c>
      <c r="X3438" s="30">
        <v>-5250</v>
      </c>
      <c r="Y3438" s="30">
        <v>-5250</v>
      </c>
      <c r="Z3438" s="30">
        <v>-5250</v>
      </c>
      <c r="AA3438" s="30">
        <v>-5250</v>
      </c>
      <c r="AB3438" s="30">
        <v>-5250</v>
      </c>
      <c r="AC3438" s="30">
        <v>-5250</v>
      </c>
      <c r="AD3438" s="30">
        <v>-5250</v>
      </c>
      <c r="AE3438" s="30">
        <v>-5250</v>
      </c>
      <c r="AF3438" s="30">
        <v>-5250</v>
      </c>
    </row>
    <row r="3439" spans="1:32" x14ac:dyDescent="0.45">
      <c r="A3439" s="29" t="s">
        <v>1039</v>
      </c>
      <c r="B3439" s="29" t="s">
        <v>1040</v>
      </c>
      <c r="C3439" s="29" t="s">
        <v>3299</v>
      </c>
      <c r="D3439" s="29" t="s">
        <v>3300</v>
      </c>
      <c r="E3439" s="29" t="s">
        <v>3538</v>
      </c>
      <c r="F3439" s="29" t="s">
        <v>3539</v>
      </c>
      <c r="G3439" s="29" t="s">
        <v>3200</v>
      </c>
      <c r="H3439" s="29" t="s">
        <v>3201</v>
      </c>
      <c r="I3439" s="29" t="s">
        <v>3202</v>
      </c>
      <c r="J3439" s="29" t="s">
        <v>3203</v>
      </c>
      <c r="K3439" s="29" t="s">
        <v>3204</v>
      </c>
      <c r="L3439" s="29" t="s">
        <v>3109</v>
      </c>
      <c r="M3439" s="29" t="s">
        <v>3205</v>
      </c>
      <c r="N3439" s="29" t="s">
        <v>3206</v>
      </c>
      <c r="O3439" s="29" t="s">
        <v>3214</v>
      </c>
      <c r="P3439" s="29" t="s">
        <v>3215</v>
      </c>
      <c r="Q3439" s="29" t="s">
        <v>3209</v>
      </c>
      <c r="R3439" s="29" t="s">
        <v>3210</v>
      </c>
      <c r="S3439" s="29" t="s">
        <v>3098</v>
      </c>
      <c r="T3439" s="29"/>
      <c r="U3439" s="30">
        <v>0</v>
      </c>
      <c r="V3439" s="30">
        <v>0</v>
      </c>
      <c r="W3439" s="30">
        <v>0</v>
      </c>
      <c r="X3439" s="30">
        <v>1550</v>
      </c>
      <c r="Y3439" s="30">
        <v>0</v>
      </c>
      <c r="Z3439" s="30">
        <v>0</v>
      </c>
      <c r="AA3439" s="30">
        <v>0</v>
      </c>
      <c r="AB3439" s="30">
        <v>0</v>
      </c>
      <c r="AC3439" s="30">
        <v>0</v>
      </c>
      <c r="AD3439" s="30">
        <v>0</v>
      </c>
      <c r="AE3439" s="30">
        <v>0</v>
      </c>
      <c r="AF3439" s="30">
        <v>0</v>
      </c>
    </row>
    <row r="3440" spans="1:32" x14ac:dyDescent="0.45">
      <c r="A3440" s="29" t="s">
        <v>1039</v>
      </c>
      <c r="B3440" s="29" t="s">
        <v>1040</v>
      </c>
      <c r="C3440" s="29" t="s">
        <v>3299</v>
      </c>
      <c r="D3440" s="29" t="s">
        <v>3300</v>
      </c>
      <c r="E3440" s="29" t="s">
        <v>3538</v>
      </c>
      <c r="F3440" s="29" t="s">
        <v>3539</v>
      </c>
      <c r="G3440" s="29" t="s">
        <v>3200</v>
      </c>
      <c r="H3440" s="29" t="s">
        <v>3201</v>
      </c>
      <c r="I3440" s="29" t="s">
        <v>3202</v>
      </c>
      <c r="J3440" s="29" t="s">
        <v>3203</v>
      </c>
      <c r="K3440" s="29" t="s">
        <v>3204</v>
      </c>
      <c r="L3440" s="29" t="s">
        <v>3109</v>
      </c>
      <c r="M3440" s="29" t="s">
        <v>3378</v>
      </c>
      <c r="N3440" s="29" t="s">
        <v>3379</v>
      </c>
      <c r="O3440" s="29" t="s">
        <v>3380</v>
      </c>
      <c r="P3440" s="29" t="s">
        <v>3381</v>
      </c>
      <c r="Q3440" s="29" t="s">
        <v>3209</v>
      </c>
      <c r="R3440" s="29" t="s">
        <v>3210</v>
      </c>
      <c r="S3440" s="29" t="s">
        <v>3098</v>
      </c>
      <c r="T3440" s="29"/>
      <c r="U3440" s="30">
        <v>7380</v>
      </c>
      <c r="V3440" s="30">
        <v>7380</v>
      </c>
      <c r="W3440" s="30">
        <v>7380</v>
      </c>
      <c r="X3440" s="30">
        <v>7380</v>
      </c>
      <c r="Y3440" s="30">
        <v>7380</v>
      </c>
      <c r="Z3440" s="30">
        <v>7380</v>
      </c>
      <c r="AA3440" s="30">
        <v>7380</v>
      </c>
      <c r="AB3440" s="30">
        <v>7380</v>
      </c>
      <c r="AC3440" s="30">
        <v>7380</v>
      </c>
      <c r="AD3440" s="30">
        <v>7380</v>
      </c>
      <c r="AE3440" s="30">
        <v>0</v>
      </c>
      <c r="AF3440" s="30">
        <v>0</v>
      </c>
    </row>
    <row r="3441" spans="1:32" x14ac:dyDescent="0.45">
      <c r="A3441" s="29" t="s">
        <v>1039</v>
      </c>
      <c r="B3441" s="29" t="s">
        <v>1040</v>
      </c>
      <c r="C3441" s="29" t="s">
        <v>3299</v>
      </c>
      <c r="D3441" s="29" t="s">
        <v>3300</v>
      </c>
      <c r="E3441" s="29" t="s">
        <v>3538</v>
      </c>
      <c r="F3441" s="29" t="s">
        <v>3539</v>
      </c>
      <c r="G3441" s="29" t="s">
        <v>3200</v>
      </c>
      <c r="H3441" s="29" t="s">
        <v>3201</v>
      </c>
      <c r="I3441" s="29" t="s">
        <v>3226</v>
      </c>
      <c r="J3441" s="29" t="s">
        <v>3227</v>
      </c>
      <c r="K3441" s="29" t="s">
        <v>3228</v>
      </c>
      <c r="L3441" s="29" t="s">
        <v>3111</v>
      </c>
      <c r="M3441" s="29" t="s">
        <v>3604</v>
      </c>
      <c r="N3441" s="29" t="s">
        <v>3605</v>
      </c>
      <c r="O3441" s="29" t="s">
        <v>3606</v>
      </c>
      <c r="P3441" s="29" t="s">
        <v>3607</v>
      </c>
      <c r="Q3441" s="29" t="s">
        <v>3209</v>
      </c>
      <c r="R3441" s="29" t="s">
        <v>3210</v>
      </c>
      <c r="S3441" s="29" t="s">
        <v>3098</v>
      </c>
      <c r="T3441" s="29"/>
      <c r="U3441" s="30">
        <v>0</v>
      </c>
      <c r="V3441" s="30">
        <v>0</v>
      </c>
      <c r="W3441" s="30">
        <v>0</v>
      </c>
      <c r="X3441" s="30">
        <v>0</v>
      </c>
      <c r="Y3441" s="30">
        <v>0</v>
      </c>
      <c r="Z3441" s="30">
        <v>0</v>
      </c>
      <c r="AA3441" s="30">
        <v>9</v>
      </c>
      <c r="AB3441" s="30">
        <v>0</v>
      </c>
      <c r="AC3441" s="30">
        <v>0</v>
      </c>
      <c r="AD3441" s="30">
        <v>0</v>
      </c>
      <c r="AE3441" s="30">
        <v>0</v>
      </c>
      <c r="AF3441" s="30">
        <v>0</v>
      </c>
    </row>
    <row r="3442" spans="1:32" x14ac:dyDescent="0.45">
      <c r="A3442" s="29" t="s">
        <v>1039</v>
      </c>
      <c r="B3442" s="29" t="s">
        <v>1040</v>
      </c>
      <c r="C3442" s="29" t="s">
        <v>3299</v>
      </c>
      <c r="D3442" s="29" t="s">
        <v>3300</v>
      </c>
      <c r="E3442" s="29" t="s">
        <v>3538</v>
      </c>
      <c r="F3442" s="29" t="s">
        <v>3539</v>
      </c>
      <c r="G3442" s="29" t="s">
        <v>3200</v>
      </c>
      <c r="H3442" s="29" t="s">
        <v>3201</v>
      </c>
      <c r="I3442" s="29" t="s">
        <v>3226</v>
      </c>
      <c r="J3442" s="29" t="s">
        <v>3227</v>
      </c>
      <c r="K3442" s="29" t="s">
        <v>3228</v>
      </c>
      <c r="L3442" s="29" t="s">
        <v>3111</v>
      </c>
      <c r="M3442" s="29" t="s">
        <v>3295</v>
      </c>
      <c r="N3442" s="29" t="s">
        <v>3296</v>
      </c>
      <c r="O3442" s="29" t="s">
        <v>3297</v>
      </c>
      <c r="P3442" s="29" t="s">
        <v>3298</v>
      </c>
      <c r="Q3442" s="29" t="s">
        <v>3209</v>
      </c>
      <c r="R3442" s="29" t="s">
        <v>3210</v>
      </c>
      <c r="S3442" s="29" t="s">
        <v>3098</v>
      </c>
      <c r="T3442" s="29"/>
      <c r="U3442" s="30">
        <v>0</v>
      </c>
      <c r="V3442" s="30">
        <v>0</v>
      </c>
      <c r="W3442" s="30">
        <v>0</v>
      </c>
      <c r="X3442" s="30">
        <v>0</v>
      </c>
      <c r="Y3442" s="30">
        <v>0</v>
      </c>
      <c r="Z3442" s="30">
        <v>0</v>
      </c>
      <c r="AA3442" s="30">
        <v>0</v>
      </c>
      <c r="AB3442" s="30">
        <v>0</v>
      </c>
      <c r="AC3442" s="30">
        <v>0</v>
      </c>
      <c r="AD3442" s="30">
        <v>0</v>
      </c>
      <c r="AE3442" s="30">
        <v>0</v>
      </c>
      <c r="AF3442" s="30">
        <v>0</v>
      </c>
    </row>
    <row r="3443" spans="1:32" x14ac:dyDescent="0.45">
      <c r="A3443" s="29" t="s">
        <v>1039</v>
      </c>
      <c r="B3443" s="29" t="s">
        <v>1040</v>
      </c>
      <c r="C3443" s="29" t="s">
        <v>3299</v>
      </c>
      <c r="D3443" s="29" t="s">
        <v>3300</v>
      </c>
      <c r="E3443" s="29" t="s">
        <v>3538</v>
      </c>
      <c r="F3443" s="29" t="s">
        <v>3539</v>
      </c>
      <c r="G3443" s="29" t="s">
        <v>3233</v>
      </c>
      <c r="H3443" s="29" t="s">
        <v>3234</v>
      </c>
      <c r="I3443" s="29" t="s">
        <v>3235</v>
      </c>
      <c r="J3443" s="29" t="s">
        <v>3236</v>
      </c>
      <c r="K3443" s="29" t="s">
        <v>3237</v>
      </c>
      <c r="L3443" s="29" t="s">
        <v>3107</v>
      </c>
      <c r="M3443" s="29" t="s">
        <v>3456</v>
      </c>
      <c r="N3443" s="29" t="s">
        <v>3457</v>
      </c>
      <c r="O3443" s="29" t="s">
        <v>3504</v>
      </c>
      <c r="P3443" s="29" t="s">
        <v>3505</v>
      </c>
      <c r="Q3443" s="29" t="s">
        <v>3209</v>
      </c>
      <c r="R3443" s="29" t="s">
        <v>3210</v>
      </c>
      <c r="S3443" s="29" t="s">
        <v>3098</v>
      </c>
      <c r="T3443" s="29"/>
      <c r="U3443" s="30">
        <v>28242</v>
      </c>
      <c r="V3443" s="30">
        <v>26881</v>
      </c>
      <c r="W3443" s="30">
        <v>21466</v>
      </c>
      <c r="X3443" s="30">
        <v>17860</v>
      </c>
      <c r="Y3443" s="30">
        <v>16274</v>
      </c>
      <c r="Z3443" s="30">
        <v>12513</v>
      </c>
      <c r="AA3443" s="30">
        <v>10194</v>
      </c>
      <c r="AB3443" s="30">
        <v>10437</v>
      </c>
      <c r="AC3443" s="30">
        <v>13035</v>
      </c>
      <c r="AD3443" s="30">
        <v>11590</v>
      </c>
      <c r="AE3443" s="30">
        <v>15603</v>
      </c>
      <c r="AF3443" s="30">
        <v>11643</v>
      </c>
    </row>
    <row r="3444" spans="1:32" x14ac:dyDescent="0.45">
      <c r="A3444" s="29" t="s">
        <v>1039</v>
      </c>
      <c r="B3444" s="29" t="s">
        <v>1040</v>
      </c>
      <c r="C3444" s="29" t="s">
        <v>3299</v>
      </c>
      <c r="D3444" s="29" t="s">
        <v>3300</v>
      </c>
      <c r="E3444" s="29" t="s">
        <v>3538</v>
      </c>
      <c r="F3444" s="29" t="s">
        <v>3539</v>
      </c>
      <c r="G3444" s="29" t="s">
        <v>3233</v>
      </c>
      <c r="H3444" s="29" t="s">
        <v>3234</v>
      </c>
      <c r="I3444" s="29" t="s">
        <v>3235</v>
      </c>
      <c r="J3444" s="29" t="s">
        <v>3236</v>
      </c>
      <c r="K3444" s="29" t="s">
        <v>3237</v>
      </c>
      <c r="L3444" s="29" t="s">
        <v>3107</v>
      </c>
      <c r="M3444" s="29" t="s">
        <v>3238</v>
      </c>
      <c r="N3444" s="29" t="s">
        <v>3239</v>
      </c>
      <c r="O3444" s="29" t="s">
        <v>3422</v>
      </c>
      <c r="P3444" s="29" t="s">
        <v>3423</v>
      </c>
      <c r="Q3444" s="29" t="s">
        <v>3209</v>
      </c>
      <c r="R3444" s="29" t="s">
        <v>3210</v>
      </c>
      <c r="S3444" s="29" t="s">
        <v>3098</v>
      </c>
      <c r="T3444" s="29"/>
      <c r="U3444" s="30">
        <v>26500</v>
      </c>
      <c r="V3444" s="30">
        <v>26500</v>
      </c>
      <c r="W3444" s="30">
        <v>26500</v>
      </c>
      <c r="X3444" s="30">
        <v>26500</v>
      </c>
      <c r="Y3444" s="30">
        <v>26500</v>
      </c>
      <c r="Z3444" s="30">
        <v>26500</v>
      </c>
      <c r="AA3444" s="30">
        <v>26500</v>
      </c>
      <c r="AB3444" s="30">
        <v>26500</v>
      </c>
      <c r="AC3444" s="30">
        <v>26500</v>
      </c>
      <c r="AD3444" s="30">
        <v>26500</v>
      </c>
      <c r="AE3444" s="30">
        <v>26500</v>
      </c>
      <c r="AF3444" s="30">
        <v>26500</v>
      </c>
    </row>
    <row r="3445" spans="1:32" x14ac:dyDescent="0.45">
      <c r="A3445" s="29" t="s">
        <v>1039</v>
      </c>
      <c r="B3445" s="29" t="s">
        <v>1040</v>
      </c>
      <c r="C3445" s="29" t="s">
        <v>3299</v>
      </c>
      <c r="D3445" s="29" t="s">
        <v>3300</v>
      </c>
      <c r="E3445" s="29" t="s">
        <v>3538</v>
      </c>
      <c r="F3445" s="29" t="s">
        <v>3539</v>
      </c>
      <c r="G3445" s="29" t="s">
        <v>3233</v>
      </c>
      <c r="H3445" s="29" t="s">
        <v>3234</v>
      </c>
      <c r="I3445" s="29" t="s">
        <v>3262</v>
      </c>
      <c r="J3445" s="29" t="s">
        <v>3263</v>
      </c>
      <c r="K3445" s="29" t="s">
        <v>3264</v>
      </c>
      <c r="L3445" s="29" t="s">
        <v>3103</v>
      </c>
      <c r="M3445" s="29" t="s">
        <v>3265</v>
      </c>
      <c r="N3445" s="29" t="s">
        <v>3266</v>
      </c>
      <c r="O3445" s="29" t="s">
        <v>3267</v>
      </c>
      <c r="P3445" s="29" t="s">
        <v>3268</v>
      </c>
      <c r="Q3445" s="29" t="s">
        <v>3209</v>
      </c>
      <c r="R3445" s="29" t="s">
        <v>3210</v>
      </c>
      <c r="S3445" s="29" t="s">
        <v>3098</v>
      </c>
      <c r="T3445" s="29"/>
      <c r="U3445" s="30">
        <v>51500</v>
      </c>
      <c r="V3445" s="30">
        <v>51500</v>
      </c>
      <c r="W3445" s="30">
        <v>51500</v>
      </c>
      <c r="X3445" s="30">
        <v>51500</v>
      </c>
      <c r="Y3445" s="30">
        <v>51500</v>
      </c>
      <c r="Z3445" s="30">
        <v>51500</v>
      </c>
      <c r="AA3445" s="30">
        <v>51500</v>
      </c>
      <c r="AB3445" s="30">
        <v>51500</v>
      </c>
      <c r="AC3445" s="30">
        <v>51500</v>
      </c>
      <c r="AD3445" s="30">
        <v>51500</v>
      </c>
      <c r="AE3445" s="30">
        <v>51500</v>
      </c>
      <c r="AF3445" s="30">
        <v>51500</v>
      </c>
    </row>
    <row r="3446" spans="1:32" x14ac:dyDescent="0.45">
      <c r="A3446" s="29" t="s">
        <v>1039</v>
      </c>
      <c r="B3446" s="29" t="s">
        <v>1040</v>
      </c>
      <c r="C3446" s="29" t="s">
        <v>3299</v>
      </c>
      <c r="D3446" s="29" t="s">
        <v>3300</v>
      </c>
      <c r="E3446" s="29" t="s">
        <v>3538</v>
      </c>
      <c r="F3446" s="29" t="s">
        <v>3539</v>
      </c>
      <c r="G3446" s="29" t="s">
        <v>3233</v>
      </c>
      <c r="H3446" s="29" t="s">
        <v>3234</v>
      </c>
      <c r="I3446" s="29" t="s">
        <v>3262</v>
      </c>
      <c r="J3446" s="29" t="s">
        <v>3263</v>
      </c>
      <c r="K3446" s="29" t="s">
        <v>3264</v>
      </c>
      <c r="L3446" s="29" t="s">
        <v>3103</v>
      </c>
      <c r="M3446" s="29" t="s">
        <v>3265</v>
      </c>
      <c r="N3446" s="29" t="s">
        <v>3266</v>
      </c>
      <c r="O3446" s="29" t="s">
        <v>3338</v>
      </c>
      <c r="P3446" s="29" t="s">
        <v>3339</v>
      </c>
      <c r="Q3446" s="29" t="s">
        <v>3249</v>
      </c>
      <c r="R3446" s="29" t="s">
        <v>3210</v>
      </c>
      <c r="S3446" s="29" t="s">
        <v>3098</v>
      </c>
      <c r="T3446" s="29"/>
      <c r="U3446" s="30">
        <v>0</v>
      </c>
      <c r="V3446" s="30">
        <v>0</v>
      </c>
      <c r="W3446" s="30">
        <v>0</v>
      </c>
      <c r="X3446" s="30">
        <v>0</v>
      </c>
      <c r="Y3446" s="30">
        <v>0</v>
      </c>
      <c r="Z3446" s="30">
        <v>13637</v>
      </c>
      <c r="AA3446" s="30">
        <v>0</v>
      </c>
      <c r="AB3446" s="30">
        <v>0</v>
      </c>
      <c r="AC3446" s="30">
        <v>0</v>
      </c>
      <c r="AD3446" s="30">
        <v>0</v>
      </c>
      <c r="AE3446" s="30">
        <v>0</v>
      </c>
      <c r="AF3446" s="30">
        <v>0</v>
      </c>
    </row>
    <row r="3447" spans="1:32" x14ac:dyDescent="0.45">
      <c r="A3447" s="29" t="s">
        <v>1039</v>
      </c>
      <c r="B3447" s="29" t="s">
        <v>1040</v>
      </c>
      <c r="C3447" s="29" t="s">
        <v>3299</v>
      </c>
      <c r="D3447" s="29" t="s">
        <v>3300</v>
      </c>
      <c r="E3447" s="29" t="s">
        <v>3538</v>
      </c>
      <c r="F3447" s="29" t="s">
        <v>3539</v>
      </c>
      <c r="G3447" s="29" t="s">
        <v>3233</v>
      </c>
      <c r="H3447" s="29" t="s">
        <v>3234</v>
      </c>
      <c r="I3447" s="29" t="s">
        <v>3262</v>
      </c>
      <c r="J3447" s="29" t="s">
        <v>3263</v>
      </c>
      <c r="K3447" s="29" t="s">
        <v>3264</v>
      </c>
      <c r="L3447" s="29" t="s">
        <v>3103</v>
      </c>
      <c r="M3447" s="29" t="s">
        <v>3265</v>
      </c>
      <c r="N3447" s="29" t="s">
        <v>3266</v>
      </c>
      <c r="O3447" s="29" t="s">
        <v>3269</v>
      </c>
      <c r="P3447" s="29" t="s">
        <v>3270</v>
      </c>
      <c r="Q3447" s="29" t="s">
        <v>3209</v>
      </c>
      <c r="R3447" s="29" t="s">
        <v>3210</v>
      </c>
      <c r="S3447" s="29" t="s">
        <v>3098</v>
      </c>
      <c r="T3447" s="29"/>
      <c r="U3447" s="30">
        <v>7069</v>
      </c>
      <c r="V3447" s="30">
        <v>8112</v>
      </c>
      <c r="W3447" s="30">
        <v>8151</v>
      </c>
      <c r="X3447" s="30">
        <v>6952</v>
      </c>
      <c r="Y3447" s="30">
        <v>6591</v>
      </c>
      <c r="Z3447" s="30">
        <v>6474</v>
      </c>
      <c r="AA3447" s="30">
        <v>6513</v>
      </c>
      <c r="AB3447" s="30">
        <v>8190</v>
      </c>
      <c r="AC3447" s="30">
        <v>7800</v>
      </c>
      <c r="AD3447" s="30">
        <v>6552</v>
      </c>
      <c r="AE3447" s="30">
        <v>8122</v>
      </c>
      <c r="AF3447" s="30">
        <v>6874</v>
      </c>
    </row>
    <row r="3448" spans="1:32" x14ac:dyDescent="0.45">
      <c r="A3448" s="29" t="s">
        <v>1039</v>
      </c>
      <c r="B3448" s="29" t="s">
        <v>1040</v>
      </c>
      <c r="C3448" s="29" t="s">
        <v>3299</v>
      </c>
      <c r="D3448" s="29" t="s">
        <v>3300</v>
      </c>
      <c r="E3448" s="29" t="s">
        <v>3538</v>
      </c>
      <c r="F3448" s="29" t="s">
        <v>3539</v>
      </c>
      <c r="G3448" s="29" t="s">
        <v>3233</v>
      </c>
      <c r="H3448" s="29" t="s">
        <v>3234</v>
      </c>
      <c r="I3448" s="29" t="s">
        <v>3262</v>
      </c>
      <c r="J3448" s="29" t="s">
        <v>3263</v>
      </c>
      <c r="K3448" s="29" t="s">
        <v>3264</v>
      </c>
      <c r="L3448" s="29" t="s">
        <v>3103</v>
      </c>
      <c r="M3448" s="29" t="s">
        <v>3265</v>
      </c>
      <c r="N3448" s="29" t="s">
        <v>3266</v>
      </c>
      <c r="O3448" s="29" t="s">
        <v>3271</v>
      </c>
      <c r="P3448" s="29" t="s">
        <v>3272</v>
      </c>
      <c r="Q3448" s="29" t="s">
        <v>3209</v>
      </c>
      <c r="R3448" s="29" t="s">
        <v>3210</v>
      </c>
      <c r="S3448" s="29" t="s">
        <v>3098</v>
      </c>
      <c r="T3448" s="29"/>
      <c r="U3448" s="30">
        <v>4101</v>
      </c>
      <c r="V3448" s="30">
        <v>6290</v>
      </c>
      <c r="W3448" s="30">
        <v>2666</v>
      </c>
      <c r="X3448" s="30">
        <v>10468</v>
      </c>
      <c r="Y3448" s="30">
        <v>4058</v>
      </c>
      <c r="Z3448" s="30">
        <v>4812</v>
      </c>
      <c r="AA3448" s="30">
        <v>6900</v>
      </c>
      <c r="AB3448" s="30">
        <v>9642</v>
      </c>
      <c r="AC3448" s="30">
        <v>4710</v>
      </c>
      <c r="AD3448" s="30">
        <v>2930</v>
      </c>
      <c r="AE3448" s="30">
        <v>2275</v>
      </c>
      <c r="AF3448" s="30">
        <v>1476</v>
      </c>
    </row>
    <row r="3449" spans="1:32" x14ac:dyDescent="0.45">
      <c r="A3449" s="29" t="s">
        <v>1039</v>
      </c>
      <c r="B3449" s="29" t="s">
        <v>1040</v>
      </c>
      <c r="C3449" s="29" t="s">
        <v>3299</v>
      </c>
      <c r="D3449" s="29" t="s">
        <v>3300</v>
      </c>
      <c r="E3449" s="29" t="s">
        <v>3538</v>
      </c>
      <c r="F3449" s="29" t="s">
        <v>3539</v>
      </c>
      <c r="G3449" s="29" t="s">
        <v>3233</v>
      </c>
      <c r="H3449" s="29" t="s">
        <v>3234</v>
      </c>
      <c r="I3449" s="29" t="s">
        <v>3262</v>
      </c>
      <c r="J3449" s="29" t="s">
        <v>3263</v>
      </c>
      <c r="K3449" s="29" t="s">
        <v>3264</v>
      </c>
      <c r="L3449" s="29" t="s">
        <v>3103</v>
      </c>
      <c r="M3449" s="29" t="s">
        <v>3265</v>
      </c>
      <c r="N3449" s="29" t="s">
        <v>3266</v>
      </c>
      <c r="O3449" s="29" t="s">
        <v>3273</v>
      </c>
      <c r="P3449" s="29" t="s">
        <v>3274</v>
      </c>
      <c r="Q3449" s="29" t="s">
        <v>3209</v>
      </c>
      <c r="R3449" s="29" t="s">
        <v>3210</v>
      </c>
      <c r="S3449" s="29" t="s">
        <v>3098</v>
      </c>
      <c r="T3449" s="29"/>
      <c r="U3449" s="30">
        <v>78</v>
      </c>
      <c r="V3449" s="30">
        <v>0</v>
      </c>
      <c r="W3449" s="30">
        <v>0</v>
      </c>
      <c r="X3449" s="30">
        <v>39</v>
      </c>
      <c r="Y3449" s="30">
        <v>0</v>
      </c>
      <c r="Z3449" s="30">
        <v>0</v>
      </c>
      <c r="AA3449" s="30">
        <v>0</v>
      </c>
      <c r="AB3449" s="30">
        <v>78</v>
      </c>
      <c r="AC3449" s="30">
        <v>78</v>
      </c>
      <c r="AD3449" s="30">
        <v>0</v>
      </c>
      <c r="AE3449" s="30">
        <v>39</v>
      </c>
      <c r="AF3449" s="30">
        <v>0</v>
      </c>
    </row>
    <row r="3450" spans="1:32" x14ac:dyDescent="0.45">
      <c r="A3450" s="29" t="s">
        <v>1039</v>
      </c>
      <c r="B3450" s="29" t="s">
        <v>1040</v>
      </c>
      <c r="C3450" s="29" t="s">
        <v>3299</v>
      </c>
      <c r="D3450" s="29" t="s">
        <v>3300</v>
      </c>
      <c r="E3450" s="29" t="s">
        <v>3538</v>
      </c>
      <c r="F3450" s="29" t="s">
        <v>3539</v>
      </c>
      <c r="G3450" s="29" t="s">
        <v>3233</v>
      </c>
      <c r="H3450" s="29" t="s">
        <v>3234</v>
      </c>
      <c r="I3450" s="29" t="s">
        <v>3262</v>
      </c>
      <c r="J3450" s="29" t="s">
        <v>3263</v>
      </c>
      <c r="K3450" s="29" t="s">
        <v>3264</v>
      </c>
      <c r="L3450" s="29" t="s">
        <v>3103</v>
      </c>
      <c r="M3450" s="29" t="s">
        <v>3265</v>
      </c>
      <c r="N3450" s="29" t="s">
        <v>3266</v>
      </c>
      <c r="O3450" s="29" t="s">
        <v>3372</v>
      </c>
      <c r="P3450" s="29" t="s">
        <v>3373</v>
      </c>
      <c r="Q3450" s="29" t="s">
        <v>3209</v>
      </c>
      <c r="R3450" s="29" t="s">
        <v>3210</v>
      </c>
      <c r="S3450" s="29" t="s">
        <v>3098</v>
      </c>
      <c r="T3450" s="29"/>
      <c r="U3450" s="30">
        <v>7963</v>
      </c>
      <c r="V3450" s="30">
        <v>5524</v>
      </c>
      <c r="W3450" s="30">
        <v>8043</v>
      </c>
      <c r="X3450" s="30">
        <v>8192</v>
      </c>
      <c r="Y3450" s="30">
        <v>7591</v>
      </c>
      <c r="Z3450" s="30">
        <v>3217</v>
      </c>
      <c r="AA3450" s="30">
        <v>5115</v>
      </c>
      <c r="AB3450" s="30">
        <v>7714</v>
      </c>
      <c r="AC3450" s="30">
        <v>10461</v>
      </c>
      <c r="AD3450" s="30">
        <v>6271</v>
      </c>
      <c r="AE3450" s="30">
        <v>5035</v>
      </c>
      <c r="AF3450" s="30">
        <v>5726</v>
      </c>
    </row>
    <row r="3451" spans="1:32" x14ac:dyDescent="0.45">
      <c r="A3451" s="29" t="s">
        <v>1039</v>
      </c>
      <c r="B3451" s="29" t="s">
        <v>1040</v>
      </c>
      <c r="C3451" s="29" t="s">
        <v>3299</v>
      </c>
      <c r="D3451" s="29" t="s">
        <v>3300</v>
      </c>
      <c r="E3451" s="29" t="s">
        <v>3538</v>
      </c>
      <c r="F3451" s="29" t="s">
        <v>3539</v>
      </c>
      <c r="G3451" s="29" t="s">
        <v>3233</v>
      </c>
      <c r="H3451" s="29" t="s">
        <v>3234</v>
      </c>
      <c r="I3451" s="29" t="s">
        <v>3262</v>
      </c>
      <c r="J3451" s="29" t="s">
        <v>3263</v>
      </c>
      <c r="K3451" s="29" t="s">
        <v>3264</v>
      </c>
      <c r="L3451" s="29" t="s">
        <v>3103</v>
      </c>
      <c r="M3451" s="29" t="s">
        <v>3322</v>
      </c>
      <c r="N3451" s="29" t="s">
        <v>3323</v>
      </c>
      <c r="O3451" s="29" t="s">
        <v>3324</v>
      </c>
      <c r="P3451" s="29" t="s">
        <v>3325</v>
      </c>
      <c r="Q3451" s="29" t="s">
        <v>3209</v>
      </c>
      <c r="R3451" s="29" t="s">
        <v>3210</v>
      </c>
      <c r="S3451" s="29" t="s">
        <v>3098</v>
      </c>
      <c r="T3451" s="29"/>
      <c r="U3451" s="30">
        <v>8400</v>
      </c>
      <c r="V3451" s="30">
        <v>8400</v>
      </c>
      <c r="W3451" s="30">
        <v>8400</v>
      </c>
      <c r="X3451" s="30">
        <v>8400</v>
      </c>
      <c r="Y3451" s="30">
        <v>8400</v>
      </c>
      <c r="Z3451" s="30">
        <v>8400</v>
      </c>
      <c r="AA3451" s="30">
        <v>8400</v>
      </c>
      <c r="AB3451" s="30">
        <v>8400</v>
      </c>
      <c r="AC3451" s="30">
        <v>8400</v>
      </c>
      <c r="AD3451" s="30">
        <v>8400</v>
      </c>
      <c r="AE3451" s="30">
        <v>8400</v>
      </c>
      <c r="AF3451" s="30">
        <v>8400</v>
      </c>
    </row>
    <row r="3452" spans="1:32" x14ac:dyDescent="0.45">
      <c r="A3452" s="29" t="s">
        <v>1039</v>
      </c>
      <c r="B3452" s="29" t="s">
        <v>1040</v>
      </c>
      <c r="C3452" s="29" t="s">
        <v>3299</v>
      </c>
      <c r="D3452" s="29" t="s">
        <v>3300</v>
      </c>
      <c r="E3452" s="29" t="s">
        <v>3538</v>
      </c>
      <c r="F3452" s="29" t="s">
        <v>3539</v>
      </c>
      <c r="G3452" s="29" t="s">
        <v>3233</v>
      </c>
      <c r="H3452" s="29" t="s">
        <v>3234</v>
      </c>
      <c r="I3452" s="29" t="s">
        <v>3262</v>
      </c>
      <c r="J3452" s="29" t="s">
        <v>3263</v>
      </c>
      <c r="K3452" s="29" t="s">
        <v>3264</v>
      </c>
      <c r="L3452" s="29" t="s">
        <v>3103</v>
      </c>
      <c r="M3452" s="29" t="s">
        <v>3322</v>
      </c>
      <c r="N3452" s="29" t="s">
        <v>3323</v>
      </c>
      <c r="O3452" s="29" t="s">
        <v>3374</v>
      </c>
      <c r="P3452" s="29" t="s">
        <v>3375</v>
      </c>
      <c r="Q3452" s="29" t="s">
        <v>3209</v>
      </c>
      <c r="R3452" s="29" t="s">
        <v>3210</v>
      </c>
      <c r="S3452" s="29" t="s">
        <v>3098</v>
      </c>
      <c r="T3452" s="29"/>
      <c r="U3452" s="30">
        <v>7000</v>
      </c>
      <c r="V3452" s="30">
        <v>7000</v>
      </c>
      <c r="W3452" s="30">
        <v>7000</v>
      </c>
      <c r="X3452" s="30">
        <v>7000</v>
      </c>
      <c r="Y3452" s="30">
        <v>7000</v>
      </c>
      <c r="Z3452" s="30">
        <v>7000</v>
      </c>
      <c r="AA3452" s="30">
        <v>7000</v>
      </c>
      <c r="AB3452" s="30">
        <v>7000</v>
      </c>
      <c r="AC3452" s="30">
        <v>7000</v>
      </c>
      <c r="AD3452" s="30">
        <v>7000</v>
      </c>
      <c r="AE3452" s="30">
        <v>7000</v>
      </c>
      <c r="AF3452" s="30">
        <v>7000</v>
      </c>
    </row>
    <row r="3453" spans="1:32" x14ac:dyDescent="0.45">
      <c r="A3453" s="29" t="s">
        <v>1039</v>
      </c>
      <c r="B3453" s="29" t="s">
        <v>1040</v>
      </c>
      <c r="C3453" s="29" t="s">
        <v>3299</v>
      </c>
      <c r="D3453" s="29" t="s">
        <v>3300</v>
      </c>
      <c r="E3453" s="29" t="s">
        <v>3538</v>
      </c>
      <c r="F3453" s="29" t="s">
        <v>3539</v>
      </c>
      <c r="G3453" s="29" t="s">
        <v>3233</v>
      </c>
      <c r="H3453" s="29" t="s">
        <v>3234</v>
      </c>
      <c r="I3453" s="29" t="s">
        <v>3275</v>
      </c>
      <c r="J3453" s="29" t="s">
        <v>3276</v>
      </c>
      <c r="K3453" s="29" t="s">
        <v>3277</v>
      </c>
      <c r="L3453" s="29" t="s">
        <v>3100</v>
      </c>
      <c r="M3453" s="29" t="s">
        <v>3278</v>
      </c>
      <c r="N3453" s="29" t="s">
        <v>3279</v>
      </c>
      <c r="O3453" s="29" t="s">
        <v>3280</v>
      </c>
      <c r="P3453" s="29" t="s">
        <v>3281</v>
      </c>
      <c r="Q3453" s="29" t="s">
        <v>3209</v>
      </c>
      <c r="R3453" s="29" t="s">
        <v>3210</v>
      </c>
      <c r="S3453" s="29" t="s">
        <v>3098</v>
      </c>
      <c r="T3453" s="29"/>
      <c r="U3453" s="30">
        <v>70000</v>
      </c>
      <c r="V3453" s="30">
        <v>70000</v>
      </c>
      <c r="W3453" s="30">
        <v>70000</v>
      </c>
      <c r="X3453" s="30">
        <v>70000</v>
      </c>
      <c r="Y3453" s="30">
        <v>70000</v>
      </c>
      <c r="Z3453" s="30">
        <v>70000</v>
      </c>
      <c r="AA3453" s="30">
        <v>70000</v>
      </c>
      <c r="AB3453" s="30">
        <v>70000</v>
      </c>
      <c r="AC3453" s="30">
        <v>70000</v>
      </c>
      <c r="AD3453" s="30">
        <v>70000</v>
      </c>
      <c r="AE3453" s="30">
        <v>70000</v>
      </c>
      <c r="AF3453" s="30">
        <v>70000</v>
      </c>
    </row>
    <row r="3454" spans="1:32" x14ac:dyDescent="0.45">
      <c r="A3454" s="29" t="s">
        <v>1039</v>
      </c>
      <c r="B3454" s="29" t="s">
        <v>1040</v>
      </c>
      <c r="C3454" s="29" t="s">
        <v>3299</v>
      </c>
      <c r="D3454" s="29" t="s">
        <v>3300</v>
      </c>
      <c r="E3454" s="29" t="s">
        <v>3538</v>
      </c>
      <c r="F3454" s="29" t="s">
        <v>3539</v>
      </c>
      <c r="G3454" s="29" t="s">
        <v>3233</v>
      </c>
      <c r="H3454" s="29" t="s">
        <v>3234</v>
      </c>
      <c r="I3454" s="29" t="s">
        <v>3275</v>
      </c>
      <c r="J3454" s="29" t="s">
        <v>3276</v>
      </c>
      <c r="K3454" s="29" t="s">
        <v>3277</v>
      </c>
      <c r="L3454" s="29" t="s">
        <v>3100</v>
      </c>
      <c r="M3454" s="29" t="s">
        <v>3312</v>
      </c>
      <c r="N3454" s="29" t="s">
        <v>3313</v>
      </c>
      <c r="O3454" s="29" t="s">
        <v>3314</v>
      </c>
      <c r="P3454" s="29" t="s">
        <v>3315</v>
      </c>
      <c r="Q3454" s="29" t="s">
        <v>3249</v>
      </c>
      <c r="R3454" s="29" t="s">
        <v>3210</v>
      </c>
      <c r="S3454" s="29" t="s">
        <v>3098</v>
      </c>
      <c r="T3454" s="29"/>
      <c r="U3454" s="30">
        <v>962</v>
      </c>
      <c r="V3454" s="30">
        <v>962</v>
      </c>
      <c r="W3454" s="30">
        <v>962</v>
      </c>
      <c r="X3454" s="30">
        <v>962</v>
      </c>
      <c r="Y3454" s="30">
        <v>962</v>
      </c>
      <c r="Z3454" s="30">
        <v>962</v>
      </c>
      <c r="AA3454" s="30">
        <v>962</v>
      </c>
      <c r="AB3454" s="30">
        <v>962</v>
      </c>
      <c r="AC3454" s="30">
        <v>962</v>
      </c>
      <c r="AD3454" s="30">
        <v>962</v>
      </c>
      <c r="AE3454" s="30">
        <v>962</v>
      </c>
      <c r="AF3454" s="30">
        <v>962</v>
      </c>
    </row>
    <row r="3455" spans="1:32" x14ac:dyDescent="0.45">
      <c r="A3455" s="29" t="s">
        <v>1039</v>
      </c>
      <c r="B3455" s="29" t="s">
        <v>1040</v>
      </c>
      <c r="C3455" s="29" t="s">
        <v>3299</v>
      </c>
      <c r="D3455" s="29" t="s">
        <v>3300</v>
      </c>
      <c r="E3455" s="29" t="s">
        <v>3538</v>
      </c>
      <c r="F3455" s="29" t="s">
        <v>3539</v>
      </c>
      <c r="G3455" s="29" t="s">
        <v>3233</v>
      </c>
      <c r="H3455" s="29" t="s">
        <v>3234</v>
      </c>
      <c r="I3455" s="29" t="s">
        <v>3275</v>
      </c>
      <c r="J3455" s="29" t="s">
        <v>3276</v>
      </c>
      <c r="K3455" s="29" t="s">
        <v>3277</v>
      </c>
      <c r="L3455" s="29" t="s">
        <v>3100</v>
      </c>
      <c r="M3455" s="29" t="s">
        <v>3312</v>
      </c>
      <c r="N3455" s="29" t="s">
        <v>3313</v>
      </c>
      <c r="O3455" s="29" t="s">
        <v>3314</v>
      </c>
      <c r="P3455" s="29" t="s">
        <v>3315</v>
      </c>
      <c r="Q3455" s="29" t="s">
        <v>3209</v>
      </c>
      <c r="R3455" s="29" t="s">
        <v>3210</v>
      </c>
      <c r="S3455" s="29" t="s">
        <v>3098</v>
      </c>
      <c r="T3455" s="29"/>
      <c r="U3455" s="30">
        <v>88000</v>
      </c>
      <c r="V3455" s="30">
        <v>88000</v>
      </c>
      <c r="W3455" s="30">
        <v>88000</v>
      </c>
      <c r="X3455" s="30">
        <v>88000</v>
      </c>
      <c r="Y3455" s="30">
        <v>88000</v>
      </c>
      <c r="Z3455" s="30">
        <v>88000</v>
      </c>
      <c r="AA3455" s="30">
        <v>88000</v>
      </c>
      <c r="AB3455" s="30">
        <v>88000</v>
      </c>
      <c r="AC3455" s="30">
        <v>88000</v>
      </c>
      <c r="AD3455" s="30">
        <v>88000</v>
      </c>
      <c r="AE3455" s="30">
        <v>88000</v>
      </c>
      <c r="AF3455" s="30">
        <v>88000</v>
      </c>
    </row>
    <row r="3456" spans="1:32" x14ac:dyDescent="0.45">
      <c r="A3456" s="29" t="s">
        <v>1039</v>
      </c>
      <c r="B3456" s="29" t="s">
        <v>1040</v>
      </c>
      <c r="C3456" s="29" t="s">
        <v>3299</v>
      </c>
      <c r="D3456" s="29" t="s">
        <v>3300</v>
      </c>
      <c r="E3456" s="29" t="s">
        <v>3538</v>
      </c>
      <c r="F3456" s="29" t="s">
        <v>3539</v>
      </c>
      <c r="G3456" s="29" t="s">
        <v>3233</v>
      </c>
      <c r="H3456" s="29" t="s">
        <v>3234</v>
      </c>
      <c r="I3456" s="29" t="s">
        <v>3275</v>
      </c>
      <c r="J3456" s="29" t="s">
        <v>3276</v>
      </c>
      <c r="K3456" s="29" t="s">
        <v>3282</v>
      </c>
      <c r="L3456" s="29" t="s">
        <v>3112</v>
      </c>
      <c r="M3456" s="29" t="s">
        <v>3283</v>
      </c>
      <c r="N3456" s="29" t="s">
        <v>3284</v>
      </c>
      <c r="O3456" s="29" t="s">
        <v>3376</v>
      </c>
      <c r="P3456" s="29" t="s">
        <v>3377</v>
      </c>
      <c r="Q3456" s="29" t="s">
        <v>3209</v>
      </c>
      <c r="R3456" s="29" t="s">
        <v>3210</v>
      </c>
      <c r="S3456" s="29" t="s">
        <v>3098</v>
      </c>
      <c r="T3456" s="29"/>
      <c r="U3456" s="30">
        <v>24225</v>
      </c>
      <c r="V3456" s="30">
        <v>24225</v>
      </c>
      <c r="W3456" s="30">
        <v>24225</v>
      </c>
      <c r="X3456" s="30">
        <v>24225</v>
      </c>
      <c r="Y3456" s="30">
        <v>24225</v>
      </c>
      <c r="Z3456" s="30">
        <v>24225</v>
      </c>
      <c r="AA3456" s="30">
        <v>24225</v>
      </c>
      <c r="AB3456" s="30">
        <v>24225</v>
      </c>
      <c r="AC3456" s="30">
        <v>24225</v>
      </c>
      <c r="AD3456" s="30">
        <v>24225</v>
      </c>
      <c r="AE3456" s="30">
        <v>24225</v>
      </c>
      <c r="AF3456" s="30">
        <v>24225</v>
      </c>
    </row>
    <row r="3457" spans="1:32" x14ac:dyDescent="0.45">
      <c r="A3457" s="29" t="s">
        <v>1039</v>
      </c>
      <c r="B3457" s="29" t="s">
        <v>1040</v>
      </c>
      <c r="C3457" s="29" t="s">
        <v>3299</v>
      </c>
      <c r="D3457" s="29" t="s">
        <v>3300</v>
      </c>
      <c r="E3457" s="29" t="s">
        <v>3538</v>
      </c>
      <c r="F3457" s="29" t="s">
        <v>3539</v>
      </c>
      <c r="G3457" s="29" t="s">
        <v>3233</v>
      </c>
      <c r="H3457" s="29" t="s">
        <v>3234</v>
      </c>
      <c r="I3457" s="29" t="s">
        <v>3275</v>
      </c>
      <c r="J3457" s="29" t="s">
        <v>3276</v>
      </c>
      <c r="K3457" s="29" t="s">
        <v>3287</v>
      </c>
      <c r="L3457" s="29" t="s">
        <v>3101</v>
      </c>
      <c r="M3457" s="29" t="s">
        <v>3288</v>
      </c>
      <c r="N3457" s="29" t="s">
        <v>3289</v>
      </c>
      <c r="O3457" s="29" t="s">
        <v>3290</v>
      </c>
      <c r="P3457" s="29" t="s">
        <v>3291</v>
      </c>
      <c r="Q3457" s="29" t="s">
        <v>3209</v>
      </c>
      <c r="R3457" s="29" t="s">
        <v>3210</v>
      </c>
      <c r="S3457" s="29" t="s">
        <v>3098</v>
      </c>
      <c r="T3457" s="29"/>
      <c r="U3457" s="30">
        <v>0</v>
      </c>
      <c r="V3457" s="30">
        <v>0</v>
      </c>
      <c r="W3457" s="30">
        <v>0</v>
      </c>
      <c r="X3457" s="30">
        <v>0</v>
      </c>
      <c r="Y3457" s="30">
        <v>0</v>
      </c>
      <c r="Z3457" s="30">
        <v>0</v>
      </c>
      <c r="AA3457" s="30">
        <v>0</v>
      </c>
      <c r="AB3457" s="30">
        <v>0</v>
      </c>
      <c r="AC3457" s="30">
        <v>0</v>
      </c>
      <c r="AD3457" s="30">
        <v>0</v>
      </c>
      <c r="AE3457" s="30">
        <v>0</v>
      </c>
      <c r="AF3457" s="30">
        <v>0</v>
      </c>
    </row>
    <row r="3458" spans="1:32" x14ac:dyDescent="0.45">
      <c r="A3458" s="29" t="s">
        <v>1039</v>
      </c>
      <c r="B3458" s="29" t="s">
        <v>1040</v>
      </c>
      <c r="C3458" s="29" t="s">
        <v>3211</v>
      </c>
      <c r="D3458" s="29" t="s">
        <v>3212</v>
      </c>
      <c r="E3458" s="29" t="s">
        <v>3213</v>
      </c>
      <c r="F3458" s="29" t="s">
        <v>982</v>
      </c>
      <c r="G3458" s="29" t="s">
        <v>3200</v>
      </c>
      <c r="H3458" s="29" t="s">
        <v>3201</v>
      </c>
      <c r="I3458" s="29" t="s">
        <v>3226</v>
      </c>
      <c r="J3458" s="29" t="s">
        <v>3227</v>
      </c>
      <c r="K3458" s="29" t="s">
        <v>3228</v>
      </c>
      <c r="L3458" s="29" t="s">
        <v>3111</v>
      </c>
      <c r="M3458" s="29" t="s">
        <v>3229</v>
      </c>
      <c r="N3458" s="29" t="s">
        <v>3230</v>
      </c>
      <c r="O3458" s="29" t="s">
        <v>3231</v>
      </c>
      <c r="P3458" s="29" t="s">
        <v>3232</v>
      </c>
      <c r="Q3458" s="29" t="s">
        <v>3209</v>
      </c>
      <c r="R3458" s="29" t="s">
        <v>3210</v>
      </c>
      <c r="S3458" s="29" t="s">
        <v>3098</v>
      </c>
      <c r="T3458" s="29"/>
      <c r="U3458" s="30">
        <v>0</v>
      </c>
      <c r="V3458" s="30">
        <v>0</v>
      </c>
      <c r="W3458" s="30">
        <v>0</v>
      </c>
      <c r="X3458" s="30">
        <v>0</v>
      </c>
      <c r="Y3458" s="30">
        <v>0</v>
      </c>
      <c r="Z3458" s="30">
        <v>0</v>
      </c>
      <c r="AA3458" s="30">
        <v>0</v>
      </c>
      <c r="AB3458" s="30">
        <v>0</v>
      </c>
      <c r="AC3458" s="30">
        <v>0</v>
      </c>
      <c r="AD3458" s="30">
        <v>0</v>
      </c>
      <c r="AE3458" s="30">
        <v>0</v>
      </c>
      <c r="AF3458" s="30">
        <v>0</v>
      </c>
    </row>
    <row r="3459" spans="1:32" x14ac:dyDescent="0.45">
      <c r="A3459" s="29" t="s">
        <v>1039</v>
      </c>
      <c r="B3459" s="29" t="s">
        <v>1040</v>
      </c>
      <c r="C3459" s="29" t="s">
        <v>3292</v>
      </c>
      <c r="D3459" s="29" t="s">
        <v>3293</v>
      </c>
      <c r="E3459" s="29" t="s">
        <v>3292</v>
      </c>
      <c r="F3459" s="29" t="s">
        <v>3294</v>
      </c>
      <c r="G3459" s="29" t="s">
        <v>3233</v>
      </c>
      <c r="H3459" s="29" t="s">
        <v>3234</v>
      </c>
      <c r="I3459" s="29" t="s">
        <v>3235</v>
      </c>
      <c r="J3459" s="29" t="s">
        <v>3236</v>
      </c>
      <c r="K3459" s="29" t="s">
        <v>3237</v>
      </c>
      <c r="L3459" s="29" t="s">
        <v>3107</v>
      </c>
      <c r="M3459" s="29" t="s">
        <v>3456</v>
      </c>
      <c r="N3459" s="29" t="s">
        <v>3457</v>
      </c>
      <c r="O3459" s="29" t="s">
        <v>3504</v>
      </c>
      <c r="P3459" s="29" t="s">
        <v>3505</v>
      </c>
      <c r="Q3459" s="29" t="s">
        <v>3209</v>
      </c>
      <c r="R3459" s="29" t="s">
        <v>3210</v>
      </c>
      <c r="S3459" s="29" t="s">
        <v>3098</v>
      </c>
      <c r="T3459" s="29"/>
      <c r="U3459" s="30">
        <v>-2400</v>
      </c>
      <c r="V3459" s="30">
        <v>-2400</v>
      </c>
      <c r="W3459" s="30">
        <v>-2400</v>
      </c>
      <c r="X3459" s="30">
        <v>-2400</v>
      </c>
      <c r="Y3459" s="30">
        <v>-2400</v>
      </c>
      <c r="Z3459" s="30">
        <v>-2400</v>
      </c>
      <c r="AA3459" s="30">
        <v>-2400</v>
      </c>
      <c r="AB3459" s="30">
        <v>-2400</v>
      </c>
      <c r="AC3459" s="30">
        <v>-2400</v>
      </c>
      <c r="AD3459" s="30">
        <v>-2400</v>
      </c>
      <c r="AE3459" s="30">
        <v>-2400</v>
      </c>
      <c r="AF3459" s="30">
        <v>-2400</v>
      </c>
    </row>
    <row r="3460" spans="1:32" x14ac:dyDescent="0.45">
      <c r="A3460" s="29" t="s">
        <v>1039</v>
      </c>
      <c r="B3460" s="29" t="s">
        <v>1040</v>
      </c>
      <c r="C3460" s="29" t="s">
        <v>3292</v>
      </c>
      <c r="D3460" s="29" t="s">
        <v>3293</v>
      </c>
      <c r="E3460" s="29" t="s">
        <v>3388</v>
      </c>
      <c r="F3460" s="29" t="s">
        <v>3389</v>
      </c>
      <c r="G3460" s="29" t="s">
        <v>3200</v>
      </c>
      <c r="H3460" s="29" t="s">
        <v>3201</v>
      </c>
      <c r="I3460" s="29" t="s">
        <v>3226</v>
      </c>
      <c r="J3460" s="29" t="s">
        <v>3227</v>
      </c>
      <c r="K3460" s="29" t="s">
        <v>3228</v>
      </c>
      <c r="L3460" s="29" t="s">
        <v>3111</v>
      </c>
      <c r="M3460" s="29" t="s">
        <v>3295</v>
      </c>
      <c r="N3460" s="29" t="s">
        <v>3296</v>
      </c>
      <c r="O3460" s="29" t="s">
        <v>3297</v>
      </c>
      <c r="P3460" s="29" t="s">
        <v>3298</v>
      </c>
      <c r="Q3460" s="29" t="s">
        <v>3209</v>
      </c>
      <c r="R3460" s="29" t="s">
        <v>3210</v>
      </c>
      <c r="S3460" s="29" t="s">
        <v>3098</v>
      </c>
      <c r="T3460" s="29"/>
      <c r="U3460" s="30">
        <v>0</v>
      </c>
      <c r="V3460" s="30">
        <v>0</v>
      </c>
      <c r="W3460" s="30">
        <v>0</v>
      </c>
      <c r="X3460" s="30">
        <v>0</v>
      </c>
      <c r="Y3460" s="30">
        <v>0</v>
      </c>
      <c r="Z3460" s="30">
        <v>0</v>
      </c>
      <c r="AA3460" s="30">
        <v>0</v>
      </c>
      <c r="AB3460" s="30">
        <v>0</v>
      </c>
      <c r="AC3460" s="30">
        <v>0</v>
      </c>
      <c r="AD3460" s="30">
        <v>0</v>
      </c>
      <c r="AE3460" s="30">
        <v>0</v>
      </c>
      <c r="AF3460" s="30">
        <v>0</v>
      </c>
    </row>
    <row r="3461" spans="1:32" x14ac:dyDescent="0.45">
      <c r="A3461" s="29" t="s">
        <v>1064</v>
      </c>
      <c r="B3461" s="29" t="s">
        <v>1065</v>
      </c>
      <c r="C3461" s="29" t="s">
        <v>3552</v>
      </c>
      <c r="D3461" s="29" t="s">
        <v>3553</v>
      </c>
      <c r="E3461" s="29" t="s">
        <v>3554</v>
      </c>
      <c r="F3461" s="29" t="s">
        <v>3555</v>
      </c>
      <c r="G3461" s="29" t="s">
        <v>3233</v>
      </c>
      <c r="H3461" s="29" t="s">
        <v>3234</v>
      </c>
      <c r="I3461" s="29" t="s">
        <v>3242</v>
      </c>
      <c r="J3461" s="29" t="s">
        <v>3243</v>
      </c>
      <c r="K3461" s="29" t="s">
        <v>3556</v>
      </c>
      <c r="L3461" s="29" t="s">
        <v>3122</v>
      </c>
      <c r="M3461" s="29" t="s">
        <v>3557</v>
      </c>
      <c r="N3461" s="29" t="s">
        <v>3558</v>
      </c>
      <c r="O3461" s="29" t="s">
        <v>3842</v>
      </c>
      <c r="P3461" s="29" t="s">
        <v>3843</v>
      </c>
      <c r="Q3461" s="29" t="s">
        <v>3209</v>
      </c>
      <c r="R3461" s="29" t="s">
        <v>3210</v>
      </c>
      <c r="S3461" s="29" t="s">
        <v>3098</v>
      </c>
      <c r="T3461" s="29"/>
      <c r="U3461" s="30">
        <v>0</v>
      </c>
      <c r="V3461" s="30">
        <v>0</v>
      </c>
      <c r="W3461" s="30">
        <v>0</v>
      </c>
      <c r="X3461" s="30">
        <v>0</v>
      </c>
      <c r="Y3461" s="30">
        <v>0</v>
      </c>
      <c r="Z3461" s="30">
        <v>0</v>
      </c>
      <c r="AA3461" s="30">
        <v>0</v>
      </c>
      <c r="AB3461" s="30">
        <v>0</v>
      </c>
      <c r="AC3461" s="30">
        <v>0</v>
      </c>
      <c r="AD3461" s="30">
        <v>0</v>
      </c>
      <c r="AE3461" s="30">
        <v>0</v>
      </c>
      <c r="AF3461" s="30">
        <v>2000</v>
      </c>
    </row>
    <row r="3462" spans="1:32" x14ac:dyDescent="0.45">
      <c r="A3462" s="29" t="s">
        <v>1064</v>
      </c>
      <c r="B3462" s="29" t="s">
        <v>1065</v>
      </c>
      <c r="C3462" s="29" t="s">
        <v>3299</v>
      </c>
      <c r="D3462" s="29" t="s">
        <v>3300</v>
      </c>
      <c r="E3462" s="29" t="s">
        <v>3538</v>
      </c>
      <c r="F3462" s="29" t="s">
        <v>3539</v>
      </c>
      <c r="G3462" s="29" t="s">
        <v>3200</v>
      </c>
      <c r="H3462" s="29" t="s">
        <v>3201</v>
      </c>
      <c r="I3462" s="29" t="s">
        <v>3202</v>
      </c>
      <c r="J3462" s="29" t="s">
        <v>3203</v>
      </c>
      <c r="K3462" s="29" t="s">
        <v>3204</v>
      </c>
      <c r="L3462" s="29" t="s">
        <v>3109</v>
      </c>
      <c r="M3462" s="29" t="s">
        <v>3378</v>
      </c>
      <c r="N3462" s="29" t="s">
        <v>3379</v>
      </c>
      <c r="O3462" s="29" t="s">
        <v>3380</v>
      </c>
      <c r="P3462" s="29" t="s">
        <v>3381</v>
      </c>
      <c r="Q3462" s="29" t="s">
        <v>3209</v>
      </c>
      <c r="R3462" s="29" t="s">
        <v>3210</v>
      </c>
      <c r="S3462" s="29" t="s">
        <v>3098</v>
      </c>
      <c r="T3462" s="29"/>
      <c r="U3462" s="30">
        <v>6880</v>
      </c>
      <c r="V3462" s="30">
        <v>6880</v>
      </c>
      <c r="W3462" s="30">
        <v>6880</v>
      </c>
      <c r="X3462" s="30">
        <v>6880</v>
      </c>
      <c r="Y3462" s="30">
        <v>6880</v>
      </c>
      <c r="Z3462" s="30">
        <v>6880</v>
      </c>
      <c r="AA3462" s="30">
        <v>6880</v>
      </c>
      <c r="AB3462" s="30">
        <v>6880</v>
      </c>
      <c r="AC3462" s="30">
        <v>6880</v>
      </c>
      <c r="AD3462" s="30">
        <v>6880</v>
      </c>
      <c r="AE3462" s="30">
        <v>0</v>
      </c>
      <c r="AF3462" s="30">
        <v>0</v>
      </c>
    </row>
    <row r="3463" spans="1:32" x14ac:dyDescent="0.45">
      <c r="A3463" s="29" t="s">
        <v>1064</v>
      </c>
      <c r="B3463" s="29" t="s">
        <v>1065</v>
      </c>
      <c r="C3463" s="29" t="s">
        <v>3211</v>
      </c>
      <c r="D3463" s="29" t="s">
        <v>3212</v>
      </c>
      <c r="E3463" s="29" t="s">
        <v>3213</v>
      </c>
      <c r="F3463" s="29" t="s">
        <v>982</v>
      </c>
      <c r="G3463" s="29" t="s">
        <v>3200</v>
      </c>
      <c r="H3463" s="29" t="s">
        <v>3201</v>
      </c>
      <c r="I3463" s="29" t="s">
        <v>3202</v>
      </c>
      <c r="J3463" s="29" t="s">
        <v>3203</v>
      </c>
      <c r="K3463" s="29" t="s">
        <v>3204</v>
      </c>
      <c r="L3463" s="29" t="s">
        <v>3109</v>
      </c>
      <c r="M3463" s="29" t="s">
        <v>3205</v>
      </c>
      <c r="N3463" s="29" t="s">
        <v>3206</v>
      </c>
      <c r="O3463" s="29" t="s">
        <v>3214</v>
      </c>
      <c r="P3463" s="29" t="s">
        <v>3215</v>
      </c>
      <c r="Q3463" s="29" t="s">
        <v>3209</v>
      </c>
      <c r="R3463" s="29" t="s">
        <v>3210</v>
      </c>
      <c r="S3463" s="29" t="s">
        <v>3098</v>
      </c>
      <c r="T3463" s="29"/>
      <c r="U3463" s="30">
        <v>50</v>
      </c>
      <c r="V3463" s="30">
        <v>0</v>
      </c>
      <c r="W3463" s="30">
        <v>0</v>
      </c>
      <c r="X3463" s="30">
        <v>0</v>
      </c>
      <c r="Y3463" s="30">
        <v>500</v>
      </c>
      <c r="Z3463" s="30">
        <v>0</v>
      </c>
      <c r="AA3463" s="30">
        <v>0</v>
      </c>
      <c r="AB3463" s="30">
        <v>0</v>
      </c>
      <c r="AC3463" s="30">
        <v>0</v>
      </c>
      <c r="AD3463" s="30">
        <v>0</v>
      </c>
      <c r="AE3463" s="30">
        <v>350</v>
      </c>
      <c r="AF3463" s="30">
        <v>0</v>
      </c>
    </row>
    <row r="3464" spans="1:32" x14ac:dyDescent="0.45">
      <c r="A3464" s="29" t="s">
        <v>1064</v>
      </c>
      <c r="B3464" s="29" t="s">
        <v>1065</v>
      </c>
      <c r="C3464" s="29" t="s">
        <v>3211</v>
      </c>
      <c r="D3464" s="29" t="s">
        <v>3212</v>
      </c>
      <c r="E3464" s="29" t="s">
        <v>3213</v>
      </c>
      <c r="F3464" s="29" t="s">
        <v>982</v>
      </c>
      <c r="G3464" s="29" t="s">
        <v>3200</v>
      </c>
      <c r="H3464" s="29" t="s">
        <v>3201</v>
      </c>
      <c r="I3464" s="29" t="s">
        <v>3202</v>
      </c>
      <c r="J3464" s="29" t="s">
        <v>3203</v>
      </c>
      <c r="K3464" s="29" t="s">
        <v>3780</v>
      </c>
      <c r="L3464" s="29" t="s">
        <v>3781</v>
      </c>
      <c r="M3464" s="29" t="s">
        <v>3782</v>
      </c>
      <c r="N3464" s="29" t="s">
        <v>3783</v>
      </c>
      <c r="O3464" s="29" t="s">
        <v>3792</v>
      </c>
      <c r="P3464" s="29" t="s">
        <v>3793</v>
      </c>
      <c r="Q3464" s="29" t="s">
        <v>3209</v>
      </c>
      <c r="R3464" s="29" t="s">
        <v>3210</v>
      </c>
      <c r="S3464" s="29" t="s">
        <v>3098</v>
      </c>
      <c r="T3464" s="29"/>
      <c r="U3464" s="30">
        <v>37700</v>
      </c>
      <c r="V3464" s="30">
        <v>37700</v>
      </c>
      <c r="W3464" s="30">
        <v>37700</v>
      </c>
      <c r="X3464" s="30">
        <v>37700</v>
      </c>
      <c r="Y3464" s="30">
        <v>37700</v>
      </c>
      <c r="Z3464" s="30">
        <v>37700</v>
      </c>
      <c r="AA3464" s="30">
        <v>37700</v>
      </c>
      <c r="AB3464" s="30">
        <v>37700</v>
      </c>
      <c r="AC3464" s="30">
        <v>37700</v>
      </c>
      <c r="AD3464" s="30">
        <v>37700</v>
      </c>
      <c r="AE3464" s="30">
        <v>37700</v>
      </c>
      <c r="AF3464" s="30">
        <v>37700</v>
      </c>
    </row>
    <row r="3465" spans="1:32" x14ac:dyDescent="0.45">
      <c r="A3465" s="29" t="s">
        <v>1064</v>
      </c>
      <c r="B3465" s="29" t="s">
        <v>1065</v>
      </c>
      <c r="C3465" s="29" t="s">
        <v>3211</v>
      </c>
      <c r="D3465" s="29" t="s">
        <v>3212</v>
      </c>
      <c r="E3465" s="29" t="s">
        <v>3213</v>
      </c>
      <c r="F3465" s="29" t="s">
        <v>982</v>
      </c>
      <c r="G3465" s="29" t="s">
        <v>3200</v>
      </c>
      <c r="H3465" s="29" t="s">
        <v>3201</v>
      </c>
      <c r="I3465" s="29" t="s">
        <v>3226</v>
      </c>
      <c r="J3465" s="29" t="s">
        <v>3227</v>
      </c>
      <c r="K3465" s="29" t="s">
        <v>3228</v>
      </c>
      <c r="L3465" s="29" t="s">
        <v>3111</v>
      </c>
      <c r="M3465" s="29" t="s">
        <v>3409</v>
      </c>
      <c r="N3465" s="29" t="s">
        <v>3410</v>
      </c>
      <c r="O3465" s="29" t="s">
        <v>3411</v>
      </c>
      <c r="P3465" s="29" t="s">
        <v>3412</v>
      </c>
      <c r="Q3465" s="29" t="s">
        <v>3209</v>
      </c>
      <c r="R3465" s="29" t="s">
        <v>3210</v>
      </c>
      <c r="S3465" s="29" t="s">
        <v>3098</v>
      </c>
      <c r="T3465" s="29"/>
      <c r="U3465" s="30">
        <v>36000</v>
      </c>
      <c r="V3465" s="30">
        <v>36000</v>
      </c>
      <c r="W3465" s="30">
        <v>36000</v>
      </c>
      <c r="X3465" s="30">
        <v>36000</v>
      </c>
      <c r="Y3465" s="30">
        <v>36000</v>
      </c>
      <c r="Z3465" s="30">
        <v>36000</v>
      </c>
      <c r="AA3465" s="30">
        <v>36000</v>
      </c>
      <c r="AB3465" s="30">
        <v>36000</v>
      </c>
      <c r="AC3465" s="30">
        <v>36000</v>
      </c>
      <c r="AD3465" s="30">
        <v>36000</v>
      </c>
      <c r="AE3465" s="30">
        <v>36000</v>
      </c>
      <c r="AF3465" s="30">
        <v>36000</v>
      </c>
    </row>
    <row r="3466" spans="1:32" x14ac:dyDescent="0.45">
      <c r="A3466" s="29" t="s">
        <v>1064</v>
      </c>
      <c r="B3466" s="29" t="s">
        <v>1065</v>
      </c>
      <c r="C3466" s="29" t="s">
        <v>3211</v>
      </c>
      <c r="D3466" s="29" t="s">
        <v>3212</v>
      </c>
      <c r="E3466" s="29" t="s">
        <v>3213</v>
      </c>
      <c r="F3466" s="29" t="s">
        <v>982</v>
      </c>
      <c r="G3466" s="29" t="s">
        <v>3200</v>
      </c>
      <c r="H3466" s="29" t="s">
        <v>3201</v>
      </c>
      <c r="I3466" s="29" t="s">
        <v>3226</v>
      </c>
      <c r="J3466" s="29" t="s">
        <v>3227</v>
      </c>
      <c r="K3466" s="29" t="s">
        <v>3228</v>
      </c>
      <c r="L3466" s="29" t="s">
        <v>3111</v>
      </c>
      <c r="M3466" s="29" t="s">
        <v>3229</v>
      </c>
      <c r="N3466" s="29" t="s">
        <v>3230</v>
      </c>
      <c r="O3466" s="29" t="s">
        <v>3231</v>
      </c>
      <c r="P3466" s="29" t="s">
        <v>3232</v>
      </c>
      <c r="Q3466" s="29" t="s">
        <v>3209</v>
      </c>
      <c r="R3466" s="29" t="s">
        <v>3210</v>
      </c>
      <c r="S3466" s="29" t="s">
        <v>3098</v>
      </c>
      <c r="T3466" s="29"/>
      <c r="U3466" s="30">
        <v>0</v>
      </c>
      <c r="V3466" s="30">
        <v>0</v>
      </c>
      <c r="W3466" s="30">
        <v>1394</v>
      </c>
      <c r="X3466" s="30">
        <v>0</v>
      </c>
      <c r="Y3466" s="30">
        <v>0</v>
      </c>
      <c r="Z3466" s="30">
        <v>0</v>
      </c>
      <c r="AA3466" s="30">
        <v>308</v>
      </c>
      <c r="AB3466" s="30">
        <v>0</v>
      </c>
      <c r="AC3466" s="30">
        <v>0</v>
      </c>
      <c r="AD3466" s="30">
        <v>0</v>
      </c>
      <c r="AE3466" s="30">
        <v>0</v>
      </c>
      <c r="AF3466" s="30">
        <v>0</v>
      </c>
    </row>
    <row r="3467" spans="1:32" x14ac:dyDescent="0.45">
      <c r="A3467" s="29" t="s">
        <v>1064</v>
      </c>
      <c r="B3467" s="29" t="s">
        <v>1065</v>
      </c>
      <c r="C3467" s="29" t="s">
        <v>3211</v>
      </c>
      <c r="D3467" s="29" t="s">
        <v>3212</v>
      </c>
      <c r="E3467" s="29" t="s">
        <v>3213</v>
      </c>
      <c r="F3467" s="29" t="s">
        <v>982</v>
      </c>
      <c r="G3467" s="29" t="s">
        <v>3200</v>
      </c>
      <c r="H3467" s="29" t="s">
        <v>3201</v>
      </c>
      <c r="I3467" s="29" t="s">
        <v>3226</v>
      </c>
      <c r="J3467" s="29" t="s">
        <v>3227</v>
      </c>
      <c r="K3467" s="29" t="s">
        <v>3228</v>
      </c>
      <c r="L3467" s="29" t="s">
        <v>3111</v>
      </c>
      <c r="M3467" s="29" t="s">
        <v>3229</v>
      </c>
      <c r="N3467" s="29" t="s">
        <v>3230</v>
      </c>
      <c r="O3467" s="29" t="s">
        <v>3231</v>
      </c>
      <c r="P3467" s="29" t="s">
        <v>3232</v>
      </c>
      <c r="Q3467" s="29" t="s">
        <v>3209</v>
      </c>
      <c r="R3467" s="29" t="s">
        <v>3098</v>
      </c>
      <c r="S3467" s="29" t="s">
        <v>3098</v>
      </c>
      <c r="T3467" s="29"/>
      <c r="U3467" s="30">
        <v>0</v>
      </c>
      <c r="V3467" s="30">
        <v>0</v>
      </c>
      <c r="W3467" s="30">
        <v>0</v>
      </c>
      <c r="X3467" s="30">
        <v>0</v>
      </c>
      <c r="Y3467" s="30">
        <v>0</v>
      </c>
      <c r="Z3467" s="30">
        <v>0</v>
      </c>
      <c r="AA3467" s="30">
        <v>0</v>
      </c>
      <c r="AB3467" s="30">
        <v>0</v>
      </c>
      <c r="AC3467" s="30">
        <v>0</v>
      </c>
      <c r="AD3467" s="30">
        <v>0</v>
      </c>
      <c r="AE3467" s="30">
        <v>0</v>
      </c>
      <c r="AF3467" s="30">
        <v>0</v>
      </c>
    </row>
    <row r="3468" spans="1:32" x14ac:dyDescent="0.45">
      <c r="A3468" s="29" t="s">
        <v>1064</v>
      </c>
      <c r="B3468" s="29" t="s">
        <v>1065</v>
      </c>
      <c r="C3468" s="29" t="s">
        <v>3211</v>
      </c>
      <c r="D3468" s="29" t="s">
        <v>3212</v>
      </c>
      <c r="E3468" s="29" t="s">
        <v>3213</v>
      </c>
      <c r="F3468" s="29" t="s">
        <v>982</v>
      </c>
      <c r="G3468" s="29" t="s">
        <v>3200</v>
      </c>
      <c r="H3468" s="29" t="s">
        <v>3201</v>
      </c>
      <c r="I3468" s="29" t="s">
        <v>3226</v>
      </c>
      <c r="J3468" s="29" t="s">
        <v>3227</v>
      </c>
      <c r="K3468" s="29" t="s">
        <v>3228</v>
      </c>
      <c r="L3468" s="29" t="s">
        <v>3111</v>
      </c>
      <c r="M3468" s="29" t="s">
        <v>3295</v>
      </c>
      <c r="N3468" s="29" t="s">
        <v>3296</v>
      </c>
      <c r="O3468" s="29" t="s">
        <v>3297</v>
      </c>
      <c r="P3468" s="29" t="s">
        <v>3298</v>
      </c>
      <c r="Q3468" s="29" t="s">
        <v>3209</v>
      </c>
      <c r="R3468" s="29" t="s">
        <v>3210</v>
      </c>
      <c r="S3468" s="29" t="s">
        <v>3098</v>
      </c>
      <c r="T3468" s="29"/>
      <c r="U3468" s="30">
        <v>0</v>
      </c>
      <c r="V3468" s="30">
        <v>0</v>
      </c>
      <c r="W3468" s="30">
        <v>0</v>
      </c>
      <c r="X3468" s="30">
        <v>0</v>
      </c>
      <c r="Y3468" s="30">
        <v>0</v>
      </c>
      <c r="Z3468" s="30">
        <v>0</v>
      </c>
      <c r="AA3468" s="30">
        <v>0</v>
      </c>
      <c r="AB3468" s="30">
        <v>0</v>
      </c>
      <c r="AC3468" s="30">
        <v>0</v>
      </c>
      <c r="AD3468" s="30">
        <v>0</v>
      </c>
      <c r="AE3468" s="30">
        <v>0</v>
      </c>
      <c r="AF3468" s="30">
        <v>0</v>
      </c>
    </row>
    <row r="3469" spans="1:32" x14ac:dyDescent="0.45">
      <c r="A3469" s="29" t="s">
        <v>1064</v>
      </c>
      <c r="B3469" s="29" t="s">
        <v>1065</v>
      </c>
      <c r="C3469" s="29" t="s">
        <v>3211</v>
      </c>
      <c r="D3469" s="29" t="s">
        <v>3212</v>
      </c>
      <c r="E3469" s="29" t="s">
        <v>3213</v>
      </c>
      <c r="F3469" s="29" t="s">
        <v>982</v>
      </c>
      <c r="G3469" s="29" t="s">
        <v>3233</v>
      </c>
      <c r="H3469" s="29" t="s">
        <v>3234</v>
      </c>
      <c r="I3469" s="29" t="s">
        <v>3235</v>
      </c>
      <c r="J3469" s="29" t="s">
        <v>3236</v>
      </c>
      <c r="K3469" s="29" t="s">
        <v>3237</v>
      </c>
      <c r="L3469" s="29" t="s">
        <v>3107</v>
      </c>
      <c r="M3469" s="29" t="s">
        <v>3419</v>
      </c>
      <c r="N3469" s="29" t="s">
        <v>3420</v>
      </c>
      <c r="O3469" s="29" t="s">
        <v>3421</v>
      </c>
      <c r="P3469" s="29" t="s">
        <v>3420</v>
      </c>
      <c r="Q3469" s="29" t="s">
        <v>3209</v>
      </c>
      <c r="R3469" s="29" t="s">
        <v>3210</v>
      </c>
      <c r="S3469" s="29" t="s">
        <v>3098</v>
      </c>
      <c r="T3469" s="29"/>
      <c r="U3469" s="30">
        <v>0</v>
      </c>
      <c r="V3469" s="30">
        <v>0</v>
      </c>
      <c r="W3469" s="30">
        <v>0</v>
      </c>
      <c r="X3469" s="30">
        <v>0</v>
      </c>
      <c r="Y3469" s="30">
        <v>0</v>
      </c>
      <c r="Z3469" s="30">
        <v>0</v>
      </c>
      <c r="AA3469" s="30">
        <v>0</v>
      </c>
      <c r="AB3469" s="30">
        <v>0</v>
      </c>
      <c r="AC3469" s="30">
        <v>39</v>
      </c>
      <c r="AD3469" s="30">
        <v>0</v>
      </c>
      <c r="AE3469" s="30">
        <v>0</v>
      </c>
      <c r="AF3469" s="30">
        <v>0</v>
      </c>
    </row>
    <row r="3470" spans="1:32" x14ac:dyDescent="0.45">
      <c r="A3470" s="29" t="s">
        <v>1064</v>
      </c>
      <c r="B3470" s="29" t="s">
        <v>1065</v>
      </c>
      <c r="C3470" s="29" t="s">
        <v>3211</v>
      </c>
      <c r="D3470" s="29" t="s">
        <v>3212</v>
      </c>
      <c r="E3470" s="29" t="s">
        <v>3213</v>
      </c>
      <c r="F3470" s="29" t="s">
        <v>982</v>
      </c>
      <c r="G3470" s="29" t="s">
        <v>3233</v>
      </c>
      <c r="H3470" s="29" t="s">
        <v>3234</v>
      </c>
      <c r="I3470" s="29" t="s">
        <v>3235</v>
      </c>
      <c r="J3470" s="29" t="s">
        <v>3236</v>
      </c>
      <c r="K3470" s="29" t="s">
        <v>3237</v>
      </c>
      <c r="L3470" s="29" t="s">
        <v>3107</v>
      </c>
      <c r="M3470" s="29" t="s">
        <v>3456</v>
      </c>
      <c r="N3470" s="29" t="s">
        <v>3457</v>
      </c>
      <c r="O3470" s="29" t="s">
        <v>3504</v>
      </c>
      <c r="P3470" s="29" t="s">
        <v>3505</v>
      </c>
      <c r="Q3470" s="29" t="s">
        <v>3209</v>
      </c>
      <c r="R3470" s="29" t="s">
        <v>3210</v>
      </c>
      <c r="S3470" s="29" t="s">
        <v>3098</v>
      </c>
      <c r="T3470" s="29"/>
      <c r="U3470" s="30">
        <v>24800</v>
      </c>
      <c r="V3470" s="30">
        <v>24800</v>
      </c>
      <c r="W3470" s="30">
        <v>24800</v>
      </c>
      <c r="X3470" s="30">
        <v>24800</v>
      </c>
      <c r="Y3470" s="30">
        <v>24800</v>
      </c>
      <c r="Z3470" s="30">
        <v>24800</v>
      </c>
      <c r="AA3470" s="30">
        <v>24800</v>
      </c>
      <c r="AB3470" s="30">
        <v>24814</v>
      </c>
      <c r="AC3470" s="30">
        <v>24811</v>
      </c>
      <c r="AD3470" s="30">
        <v>24824</v>
      </c>
      <c r="AE3470" s="30">
        <v>24824</v>
      </c>
      <c r="AF3470" s="30">
        <v>24811</v>
      </c>
    </row>
    <row r="3471" spans="1:32" x14ac:dyDescent="0.45">
      <c r="A3471" s="29" t="s">
        <v>1064</v>
      </c>
      <c r="B3471" s="29" t="s">
        <v>1065</v>
      </c>
      <c r="C3471" s="29" t="s">
        <v>3211</v>
      </c>
      <c r="D3471" s="29" t="s">
        <v>3212</v>
      </c>
      <c r="E3471" s="29" t="s">
        <v>3213</v>
      </c>
      <c r="F3471" s="29" t="s">
        <v>982</v>
      </c>
      <c r="G3471" s="29" t="s">
        <v>3233</v>
      </c>
      <c r="H3471" s="29" t="s">
        <v>3234</v>
      </c>
      <c r="I3471" s="29" t="s">
        <v>3235</v>
      </c>
      <c r="J3471" s="29" t="s">
        <v>3236</v>
      </c>
      <c r="K3471" s="29" t="s">
        <v>3237</v>
      </c>
      <c r="L3471" s="29" t="s">
        <v>3107</v>
      </c>
      <c r="M3471" s="29" t="s">
        <v>3456</v>
      </c>
      <c r="N3471" s="29" t="s">
        <v>3457</v>
      </c>
      <c r="O3471" s="29" t="s">
        <v>3629</v>
      </c>
      <c r="P3471" s="29" t="s">
        <v>3630</v>
      </c>
      <c r="Q3471" s="29" t="s">
        <v>3209</v>
      </c>
      <c r="R3471" s="29" t="s">
        <v>3210</v>
      </c>
      <c r="S3471" s="29" t="s">
        <v>3098</v>
      </c>
      <c r="T3471" s="29"/>
      <c r="U3471" s="30">
        <v>17000</v>
      </c>
      <c r="V3471" s="30">
        <v>17000</v>
      </c>
      <c r="W3471" s="30">
        <v>17000</v>
      </c>
      <c r="X3471" s="30">
        <v>17000</v>
      </c>
      <c r="Y3471" s="30">
        <v>17000</v>
      </c>
      <c r="Z3471" s="30">
        <v>17000</v>
      </c>
      <c r="AA3471" s="30">
        <v>17000</v>
      </c>
      <c r="AB3471" s="30">
        <v>17000</v>
      </c>
      <c r="AC3471" s="30">
        <v>17000</v>
      </c>
      <c r="AD3471" s="30">
        <v>17000</v>
      </c>
      <c r="AE3471" s="30">
        <v>17000</v>
      </c>
      <c r="AF3471" s="30">
        <v>17000</v>
      </c>
    </row>
    <row r="3472" spans="1:32" x14ac:dyDescent="0.45">
      <c r="A3472" s="29" t="s">
        <v>1064</v>
      </c>
      <c r="B3472" s="29" t="s">
        <v>1065</v>
      </c>
      <c r="C3472" s="29" t="s">
        <v>3211</v>
      </c>
      <c r="D3472" s="29" t="s">
        <v>3212</v>
      </c>
      <c r="E3472" s="29" t="s">
        <v>3213</v>
      </c>
      <c r="F3472" s="29" t="s">
        <v>982</v>
      </c>
      <c r="G3472" s="29" t="s">
        <v>3233</v>
      </c>
      <c r="H3472" s="29" t="s">
        <v>3234</v>
      </c>
      <c r="I3472" s="29" t="s">
        <v>3235</v>
      </c>
      <c r="J3472" s="29" t="s">
        <v>3236</v>
      </c>
      <c r="K3472" s="29" t="s">
        <v>3237</v>
      </c>
      <c r="L3472" s="29" t="s">
        <v>3107</v>
      </c>
      <c r="M3472" s="29" t="s">
        <v>3238</v>
      </c>
      <c r="N3472" s="29" t="s">
        <v>3239</v>
      </c>
      <c r="O3472" s="29" t="s">
        <v>3422</v>
      </c>
      <c r="P3472" s="29" t="s">
        <v>3423</v>
      </c>
      <c r="Q3472" s="29" t="s">
        <v>3209</v>
      </c>
      <c r="R3472" s="29" t="s">
        <v>3210</v>
      </c>
      <c r="S3472" s="29" t="s">
        <v>3098</v>
      </c>
      <c r="T3472" s="29"/>
      <c r="U3472" s="30">
        <v>78400</v>
      </c>
      <c r="V3472" s="30">
        <v>78400</v>
      </c>
      <c r="W3472" s="30">
        <v>78400</v>
      </c>
      <c r="X3472" s="30">
        <v>78400</v>
      </c>
      <c r="Y3472" s="30">
        <v>78400</v>
      </c>
      <c r="Z3472" s="30">
        <v>78400</v>
      </c>
      <c r="AA3472" s="30">
        <v>78400</v>
      </c>
      <c r="AB3472" s="30">
        <v>78400</v>
      </c>
      <c r="AC3472" s="30">
        <v>78400</v>
      </c>
      <c r="AD3472" s="30">
        <v>78400</v>
      </c>
      <c r="AE3472" s="30">
        <v>78400</v>
      </c>
      <c r="AF3472" s="30">
        <v>78400</v>
      </c>
    </row>
    <row r="3473" spans="1:32" x14ac:dyDescent="0.45">
      <c r="A3473" s="29" t="s">
        <v>1064</v>
      </c>
      <c r="B3473" s="29" t="s">
        <v>1065</v>
      </c>
      <c r="C3473" s="29" t="s">
        <v>3211</v>
      </c>
      <c r="D3473" s="29" t="s">
        <v>3212</v>
      </c>
      <c r="E3473" s="29" t="s">
        <v>3213</v>
      </c>
      <c r="F3473" s="29" t="s">
        <v>982</v>
      </c>
      <c r="G3473" s="29" t="s">
        <v>3233</v>
      </c>
      <c r="H3473" s="29" t="s">
        <v>3234</v>
      </c>
      <c r="I3473" s="29" t="s">
        <v>3235</v>
      </c>
      <c r="J3473" s="29" t="s">
        <v>3236</v>
      </c>
      <c r="K3473" s="29" t="s">
        <v>3237</v>
      </c>
      <c r="L3473" s="29" t="s">
        <v>3107</v>
      </c>
      <c r="M3473" s="29" t="s">
        <v>3424</v>
      </c>
      <c r="N3473" s="29" t="s">
        <v>3425</v>
      </c>
      <c r="O3473" s="29" t="s">
        <v>3426</v>
      </c>
      <c r="P3473" s="29" t="s">
        <v>3427</v>
      </c>
      <c r="Q3473" s="29" t="s">
        <v>3209</v>
      </c>
      <c r="R3473" s="29" t="s">
        <v>3210</v>
      </c>
      <c r="S3473" s="29" t="s">
        <v>3098</v>
      </c>
      <c r="T3473" s="29"/>
      <c r="U3473" s="30">
        <v>0</v>
      </c>
      <c r="V3473" s="30">
        <v>0</v>
      </c>
      <c r="W3473" s="30">
        <v>0</v>
      </c>
      <c r="X3473" s="30">
        <v>0</v>
      </c>
      <c r="Y3473" s="30">
        <v>0</v>
      </c>
      <c r="Z3473" s="30">
        <v>0</v>
      </c>
      <c r="AA3473" s="30">
        <v>0</v>
      </c>
      <c r="AB3473" s="30">
        <v>0</v>
      </c>
      <c r="AC3473" s="30">
        <v>0</v>
      </c>
      <c r="AD3473" s="30">
        <v>0</v>
      </c>
      <c r="AE3473" s="30">
        <v>0</v>
      </c>
      <c r="AF3473" s="30">
        <v>0</v>
      </c>
    </row>
    <row r="3474" spans="1:32" x14ac:dyDescent="0.45">
      <c r="A3474" s="29" t="s">
        <v>1064</v>
      </c>
      <c r="B3474" s="29" t="s">
        <v>1065</v>
      </c>
      <c r="C3474" s="29" t="s">
        <v>3211</v>
      </c>
      <c r="D3474" s="29" t="s">
        <v>3212</v>
      </c>
      <c r="E3474" s="29" t="s">
        <v>3213</v>
      </c>
      <c r="F3474" s="29" t="s">
        <v>982</v>
      </c>
      <c r="G3474" s="29" t="s">
        <v>3233</v>
      </c>
      <c r="H3474" s="29" t="s">
        <v>3234</v>
      </c>
      <c r="I3474" s="29" t="s">
        <v>3242</v>
      </c>
      <c r="J3474" s="29" t="s">
        <v>3243</v>
      </c>
      <c r="K3474" s="29" t="s">
        <v>3244</v>
      </c>
      <c r="L3474" s="29" t="s">
        <v>3104</v>
      </c>
      <c r="M3474" s="29" t="s">
        <v>3436</v>
      </c>
      <c r="N3474" s="29" t="s">
        <v>3437</v>
      </c>
      <c r="O3474" s="29" t="s">
        <v>3438</v>
      </c>
      <c r="P3474" s="29" t="s">
        <v>3439</v>
      </c>
      <c r="Q3474" s="29" t="s">
        <v>3209</v>
      </c>
      <c r="R3474" s="29" t="s">
        <v>3210</v>
      </c>
      <c r="S3474" s="29" t="s">
        <v>3098</v>
      </c>
      <c r="T3474" s="29"/>
      <c r="U3474" s="30">
        <v>3000</v>
      </c>
      <c r="V3474" s="30">
        <v>3000</v>
      </c>
      <c r="W3474" s="30">
        <v>3000</v>
      </c>
      <c r="X3474" s="30">
        <v>3000</v>
      </c>
      <c r="Y3474" s="30">
        <v>3000</v>
      </c>
      <c r="Z3474" s="30">
        <v>3000</v>
      </c>
      <c r="AA3474" s="30">
        <v>3000</v>
      </c>
      <c r="AB3474" s="30">
        <v>3000</v>
      </c>
      <c r="AC3474" s="30">
        <v>3000</v>
      </c>
      <c r="AD3474" s="30">
        <v>3000</v>
      </c>
      <c r="AE3474" s="30">
        <v>3000</v>
      </c>
      <c r="AF3474" s="30">
        <v>3000</v>
      </c>
    </row>
    <row r="3475" spans="1:32" x14ac:dyDescent="0.45">
      <c r="A3475" s="29" t="s">
        <v>1064</v>
      </c>
      <c r="B3475" s="29" t="s">
        <v>1065</v>
      </c>
      <c r="C3475" s="29" t="s">
        <v>3211</v>
      </c>
      <c r="D3475" s="29" t="s">
        <v>3212</v>
      </c>
      <c r="E3475" s="29" t="s">
        <v>3213</v>
      </c>
      <c r="F3475" s="29" t="s">
        <v>982</v>
      </c>
      <c r="G3475" s="29" t="s">
        <v>3233</v>
      </c>
      <c r="H3475" s="29" t="s">
        <v>3234</v>
      </c>
      <c r="I3475" s="29" t="s">
        <v>3242</v>
      </c>
      <c r="J3475" s="29" t="s">
        <v>3243</v>
      </c>
      <c r="K3475" s="29" t="s">
        <v>3244</v>
      </c>
      <c r="L3475" s="29" t="s">
        <v>3104</v>
      </c>
      <c r="M3475" s="29" t="s">
        <v>3245</v>
      </c>
      <c r="N3475" s="29" t="s">
        <v>3246</v>
      </c>
      <c r="O3475" s="29" t="s">
        <v>3440</v>
      </c>
      <c r="P3475" s="29" t="s">
        <v>3441</v>
      </c>
      <c r="Q3475" s="29" t="s">
        <v>3209</v>
      </c>
      <c r="R3475" s="29" t="s">
        <v>3210</v>
      </c>
      <c r="S3475" s="29" t="s">
        <v>3098</v>
      </c>
      <c r="T3475" s="29"/>
      <c r="U3475" s="30">
        <v>9600</v>
      </c>
      <c r="V3475" s="30">
        <v>9600</v>
      </c>
      <c r="W3475" s="30">
        <v>9600</v>
      </c>
      <c r="X3475" s="30">
        <v>9600</v>
      </c>
      <c r="Y3475" s="30">
        <v>9600</v>
      </c>
      <c r="Z3475" s="30">
        <v>9600</v>
      </c>
      <c r="AA3475" s="30">
        <v>9600</v>
      </c>
      <c r="AB3475" s="30">
        <v>9600</v>
      </c>
      <c r="AC3475" s="30">
        <v>9600</v>
      </c>
      <c r="AD3475" s="30">
        <v>9600</v>
      </c>
      <c r="AE3475" s="30">
        <v>9600</v>
      </c>
      <c r="AF3475" s="30">
        <v>9600</v>
      </c>
    </row>
    <row r="3476" spans="1:32" x14ac:dyDescent="0.45">
      <c r="A3476" s="29" t="s">
        <v>1064</v>
      </c>
      <c r="B3476" s="29" t="s">
        <v>1065</v>
      </c>
      <c r="C3476" s="29" t="s">
        <v>3211</v>
      </c>
      <c r="D3476" s="29" t="s">
        <v>3212</v>
      </c>
      <c r="E3476" s="29" t="s">
        <v>3213</v>
      </c>
      <c r="F3476" s="29" t="s">
        <v>982</v>
      </c>
      <c r="G3476" s="29" t="s">
        <v>3233</v>
      </c>
      <c r="H3476" s="29" t="s">
        <v>3234</v>
      </c>
      <c r="I3476" s="29" t="s">
        <v>3242</v>
      </c>
      <c r="J3476" s="29" t="s">
        <v>3243</v>
      </c>
      <c r="K3476" s="29" t="s">
        <v>3244</v>
      </c>
      <c r="L3476" s="29" t="s">
        <v>3104</v>
      </c>
      <c r="M3476" s="29" t="s">
        <v>3245</v>
      </c>
      <c r="N3476" s="29" t="s">
        <v>3246</v>
      </c>
      <c r="O3476" s="29" t="s">
        <v>3250</v>
      </c>
      <c r="P3476" s="29" t="s">
        <v>3251</v>
      </c>
      <c r="Q3476" s="29" t="s">
        <v>3249</v>
      </c>
      <c r="R3476" s="29" t="s">
        <v>3210</v>
      </c>
      <c r="S3476" s="29" t="s">
        <v>3098</v>
      </c>
      <c r="T3476" s="29"/>
      <c r="U3476" s="30">
        <v>1029</v>
      </c>
      <c r="V3476" s="30">
        <v>1029</v>
      </c>
      <c r="W3476" s="30">
        <v>1029</v>
      </c>
      <c r="X3476" s="30">
        <v>1029</v>
      </c>
      <c r="Y3476" s="30">
        <v>1029</v>
      </c>
      <c r="Z3476" s="30">
        <v>1029</v>
      </c>
      <c r="AA3476" s="30">
        <v>1029</v>
      </c>
      <c r="AB3476" s="30">
        <v>1029</v>
      </c>
      <c r="AC3476" s="30">
        <v>1029</v>
      </c>
      <c r="AD3476" s="30">
        <v>1029</v>
      </c>
      <c r="AE3476" s="30">
        <v>1029</v>
      </c>
      <c r="AF3476" s="30">
        <v>1029</v>
      </c>
    </row>
    <row r="3477" spans="1:32" x14ac:dyDescent="0.45">
      <c r="A3477" s="29" t="s">
        <v>1064</v>
      </c>
      <c r="B3477" s="29" t="s">
        <v>1065</v>
      </c>
      <c r="C3477" s="29" t="s">
        <v>3211</v>
      </c>
      <c r="D3477" s="29" t="s">
        <v>3212</v>
      </c>
      <c r="E3477" s="29" t="s">
        <v>3213</v>
      </c>
      <c r="F3477" s="29" t="s">
        <v>982</v>
      </c>
      <c r="G3477" s="29" t="s">
        <v>3233</v>
      </c>
      <c r="H3477" s="29" t="s">
        <v>3234</v>
      </c>
      <c r="I3477" s="29" t="s">
        <v>3242</v>
      </c>
      <c r="J3477" s="29" t="s">
        <v>3243</v>
      </c>
      <c r="K3477" s="29" t="s">
        <v>3244</v>
      </c>
      <c r="L3477" s="29" t="s">
        <v>3104</v>
      </c>
      <c r="M3477" s="29" t="s">
        <v>3245</v>
      </c>
      <c r="N3477" s="29" t="s">
        <v>3246</v>
      </c>
      <c r="O3477" s="29" t="s">
        <v>3250</v>
      </c>
      <c r="P3477" s="29" t="s">
        <v>3251</v>
      </c>
      <c r="Q3477" s="29" t="s">
        <v>3209</v>
      </c>
      <c r="R3477" s="29" t="s">
        <v>3210</v>
      </c>
      <c r="S3477" s="29" t="s">
        <v>3098</v>
      </c>
      <c r="T3477" s="29"/>
      <c r="U3477" s="30">
        <v>30000</v>
      </c>
      <c r="V3477" s="30">
        <v>30000</v>
      </c>
      <c r="W3477" s="30">
        <v>30000</v>
      </c>
      <c r="X3477" s="30">
        <v>30000</v>
      </c>
      <c r="Y3477" s="30">
        <v>30000</v>
      </c>
      <c r="Z3477" s="30">
        <v>30000</v>
      </c>
      <c r="AA3477" s="30">
        <v>30000</v>
      </c>
      <c r="AB3477" s="30">
        <v>30000</v>
      </c>
      <c r="AC3477" s="30">
        <v>30000</v>
      </c>
      <c r="AD3477" s="30">
        <v>30000</v>
      </c>
      <c r="AE3477" s="30">
        <v>30000</v>
      </c>
      <c r="AF3477" s="30">
        <v>30000</v>
      </c>
    </row>
    <row r="3478" spans="1:32" x14ac:dyDescent="0.45">
      <c r="A3478" s="29" t="s">
        <v>1064</v>
      </c>
      <c r="B3478" s="29" t="s">
        <v>1065</v>
      </c>
      <c r="C3478" s="29" t="s">
        <v>3211</v>
      </c>
      <c r="D3478" s="29" t="s">
        <v>3212</v>
      </c>
      <c r="E3478" s="29" t="s">
        <v>3213</v>
      </c>
      <c r="F3478" s="29" t="s">
        <v>982</v>
      </c>
      <c r="G3478" s="29" t="s">
        <v>3233</v>
      </c>
      <c r="H3478" s="29" t="s">
        <v>3234</v>
      </c>
      <c r="I3478" s="29" t="s">
        <v>3242</v>
      </c>
      <c r="J3478" s="29" t="s">
        <v>3243</v>
      </c>
      <c r="K3478" s="29" t="s">
        <v>3244</v>
      </c>
      <c r="L3478" s="29" t="s">
        <v>3104</v>
      </c>
      <c r="M3478" s="29" t="s">
        <v>3245</v>
      </c>
      <c r="N3478" s="29" t="s">
        <v>3246</v>
      </c>
      <c r="O3478" s="29" t="s">
        <v>3701</v>
      </c>
      <c r="P3478" s="29" t="s">
        <v>3702</v>
      </c>
      <c r="Q3478" s="29" t="s">
        <v>3209</v>
      </c>
      <c r="R3478" s="29" t="s">
        <v>3210</v>
      </c>
      <c r="S3478" s="29" t="s">
        <v>3098</v>
      </c>
      <c r="T3478" s="29"/>
      <c r="U3478" s="30">
        <v>15000</v>
      </c>
      <c r="V3478" s="30">
        <v>15000</v>
      </c>
      <c r="W3478" s="30">
        <v>15000</v>
      </c>
      <c r="X3478" s="30">
        <v>15000</v>
      </c>
      <c r="Y3478" s="30">
        <v>15000</v>
      </c>
      <c r="Z3478" s="30">
        <v>15000</v>
      </c>
      <c r="AA3478" s="30">
        <v>15000</v>
      </c>
      <c r="AB3478" s="30">
        <v>15000</v>
      </c>
      <c r="AC3478" s="30">
        <v>15000</v>
      </c>
      <c r="AD3478" s="30">
        <v>15000</v>
      </c>
      <c r="AE3478" s="30">
        <v>15000</v>
      </c>
      <c r="AF3478" s="30">
        <v>15000</v>
      </c>
    </row>
    <row r="3479" spans="1:32" x14ac:dyDescent="0.45">
      <c r="A3479" s="29" t="s">
        <v>1064</v>
      </c>
      <c r="B3479" s="29" t="s">
        <v>1065</v>
      </c>
      <c r="C3479" s="29" t="s">
        <v>3211</v>
      </c>
      <c r="D3479" s="29" t="s">
        <v>3212</v>
      </c>
      <c r="E3479" s="29" t="s">
        <v>3213</v>
      </c>
      <c r="F3479" s="29" t="s">
        <v>982</v>
      </c>
      <c r="G3479" s="29" t="s">
        <v>3233</v>
      </c>
      <c r="H3479" s="29" t="s">
        <v>3234</v>
      </c>
      <c r="I3479" s="29" t="s">
        <v>3242</v>
      </c>
      <c r="J3479" s="29" t="s">
        <v>3243</v>
      </c>
      <c r="K3479" s="29" t="s">
        <v>3252</v>
      </c>
      <c r="L3479" s="29" t="s">
        <v>3106</v>
      </c>
      <c r="M3479" s="29" t="s">
        <v>3253</v>
      </c>
      <c r="N3479" s="29" t="s">
        <v>3106</v>
      </c>
      <c r="O3479" s="29" t="s">
        <v>3254</v>
      </c>
      <c r="P3479" s="29" t="s">
        <v>3255</v>
      </c>
      <c r="Q3479" s="29" t="s">
        <v>3209</v>
      </c>
      <c r="R3479" s="29" t="s">
        <v>3210</v>
      </c>
      <c r="S3479" s="29" t="s">
        <v>3098</v>
      </c>
      <c r="T3479" s="29"/>
      <c r="U3479" s="30">
        <v>6480</v>
      </c>
      <c r="V3479" s="30">
        <v>6480</v>
      </c>
      <c r="W3479" s="30">
        <v>6480</v>
      </c>
      <c r="X3479" s="30">
        <v>6480</v>
      </c>
      <c r="Y3479" s="30">
        <v>6480</v>
      </c>
      <c r="Z3479" s="30">
        <v>6480</v>
      </c>
      <c r="AA3479" s="30">
        <v>6480</v>
      </c>
      <c r="AB3479" s="30">
        <v>6480</v>
      </c>
      <c r="AC3479" s="30">
        <v>6480</v>
      </c>
      <c r="AD3479" s="30">
        <v>6480</v>
      </c>
      <c r="AE3479" s="30">
        <v>6480</v>
      </c>
      <c r="AF3479" s="30">
        <v>6480</v>
      </c>
    </row>
    <row r="3480" spans="1:32" x14ac:dyDescent="0.45">
      <c r="A3480" s="29" t="s">
        <v>1064</v>
      </c>
      <c r="B3480" s="29" t="s">
        <v>1065</v>
      </c>
      <c r="C3480" s="29" t="s">
        <v>3211</v>
      </c>
      <c r="D3480" s="29" t="s">
        <v>3212</v>
      </c>
      <c r="E3480" s="29" t="s">
        <v>3213</v>
      </c>
      <c r="F3480" s="29" t="s">
        <v>982</v>
      </c>
      <c r="G3480" s="29" t="s">
        <v>3233</v>
      </c>
      <c r="H3480" s="29" t="s">
        <v>3234</v>
      </c>
      <c r="I3480" s="29" t="s">
        <v>3242</v>
      </c>
      <c r="J3480" s="29" t="s">
        <v>3243</v>
      </c>
      <c r="K3480" s="29" t="s">
        <v>3258</v>
      </c>
      <c r="L3480" s="29" t="s">
        <v>3105</v>
      </c>
      <c r="M3480" s="29" t="s">
        <v>3259</v>
      </c>
      <c r="N3480" s="29" t="s">
        <v>3105</v>
      </c>
      <c r="O3480" s="29" t="s">
        <v>3260</v>
      </c>
      <c r="P3480" s="29" t="s">
        <v>3261</v>
      </c>
      <c r="Q3480" s="29" t="s">
        <v>3209</v>
      </c>
      <c r="R3480" s="29" t="s">
        <v>3210</v>
      </c>
      <c r="S3480" s="29" t="s">
        <v>3098</v>
      </c>
      <c r="T3480" s="29"/>
      <c r="U3480" s="30">
        <v>12000</v>
      </c>
      <c r="V3480" s="30">
        <v>12000</v>
      </c>
      <c r="W3480" s="30">
        <v>12000</v>
      </c>
      <c r="X3480" s="30">
        <v>12000</v>
      </c>
      <c r="Y3480" s="30">
        <v>12000</v>
      </c>
      <c r="Z3480" s="30">
        <v>12000</v>
      </c>
      <c r="AA3480" s="30">
        <v>12000</v>
      </c>
      <c r="AB3480" s="30">
        <v>12000</v>
      </c>
      <c r="AC3480" s="30">
        <v>12000</v>
      </c>
      <c r="AD3480" s="30">
        <v>12000</v>
      </c>
      <c r="AE3480" s="30">
        <v>12000</v>
      </c>
      <c r="AF3480" s="30">
        <v>12000</v>
      </c>
    </row>
    <row r="3481" spans="1:32" x14ac:dyDescent="0.45">
      <c r="A3481" s="29" t="s">
        <v>1064</v>
      </c>
      <c r="B3481" s="29" t="s">
        <v>1065</v>
      </c>
      <c r="C3481" s="29" t="s">
        <v>3211</v>
      </c>
      <c r="D3481" s="29" t="s">
        <v>3212</v>
      </c>
      <c r="E3481" s="29" t="s">
        <v>3213</v>
      </c>
      <c r="F3481" s="29" t="s">
        <v>982</v>
      </c>
      <c r="G3481" s="29" t="s">
        <v>3233</v>
      </c>
      <c r="H3481" s="29" t="s">
        <v>3234</v>
      </c>
      <c r="I3481" s="29" t="s">
        <v>3262</v>
      </c>
      <c r="J3481" s="29" t="s">
        <v>3263</v>
      </c>
      <c r="K3481" s="29" t="s">
        <v>3264</v>
      </c>
      <c r="L3481" s="29" t="s">
        <v>3103</v>
      </c>
      <c r="M3481" s="29" t="s">
        <v>3265</v>
      </c>
      <c r="N3481" s="29" t="s">
        <v>3266</v>
      </c>
      <c r="O3481" s="29" t="s">
        <v>3267</v>
      </c>
      <c r="P3481" s="29" t="s">
        <v>3268</v>
      </c>
      <c r="Q3481" s="29" t="s">
        <v>3209</v>
      </c>
      <c r="R3481" s="29" t="s">
        <v>3210</v>
      </c>
      <c r="S3481" s="29" t="s">
        <v>3098</v>
      </c>
      <c r="T3481" s="29"/>
      <c r="U3481" s="30">
        <v>98600</v>
      </c>
      <c r="V3481" s="30">
        <v>98600</v>
      </c>
      <c r="W3481" s="30">
        <v>98600</v>
      </c>
      <c r="X3481" s="30">
        <v>98600</v>
      </c>
      <c r="Y3481" s="30">
        <v>98600</v>
      </c>
      <c r="Z3481" s="30">
        <v>98600</v>
      </c>
      <c r="AA3481" s="30">
        <v>98600</v>
      </c>
      <c r="AB3481" s="30">
        <v>98600</v>
      </c>
      <c r="AC3481" s="30">
        <v>98600</v>
      </c>
      <c r="AD3481" s="30">
        <v>98600</v>
      </c>
      <c r="AE3481" s="30">
        <v>98600</v>
      </c>
      <c r="AF3481" s="30">
        <v>98600</v>
      </c>
    </row>
    <row r="3482" spans="1:32" x14ac:dyDescent="0.45">
      <c r="A3482" s="29" t="s">
        <v>1064</v>
      </c>
      <c r="B3482" s="29" t="s">
        <v>1065</v>
      </c>
      <c r="C3482" s="29" t="s">
        <v>3211</v>
      </c>
      <c r="D3482" s="29" t="s">
        <v>3212</v>
      </c>
      <c r="E3482" s="29" t="s">
        <v>3213</v>
      </c>
      <c r="F3482" s="29" t="s">
        <v>982</v>
      </c>
      <c r="G3482" s="29" t="s">
        <v>3233</v>
      </c>
      <c r="H3482" s="29" t="s">
        <v>3234</v>
      </c>
      <c r="I3482" s="29" t="s">
        <v>3262</v>
      </c>
      <c r="J3482" s="29" t="s">
        <v>3263</v>
      </c>
      <c r="K3482" s="29" t="s">
        <v>3264</v>
      </c>
      <c r="L3482" s="29" t="s">
        <v>3103</v>
      </c>
      <c r="M3482" s="29" t="s">
        <v>3265</v>
      </c>
      <c r="N3482" s="29" t="s">
        <v>3266</v>
      </c>
      <c r="O3482" s="29" t="s">
        <v>3267</v>
      </c>
      <c r="P3482" s="29" t="s">
        <v>3268</v>
      </c>
      <c r="Q3482" s="29" t="s">
        <v>3209</v>
      </c>
      <c r="R3482" s="29" t="s">
        <v>3098</v>
      </c>
      <c r="S3482" s="29" t="s">
        <v>3098</v>
      </c>
      <c r="T3482" s="29"/>
      <c r="U3482" s="30">
        <v>0</v>
      </c>
      <c r="V3482" s="30">
        <v>0</v>
      </c>
      <c r="W3482" s="30">
        <v>0</v>
      </c>
      <c r="X3482" s="30">
        <v>0</v>
      </c>
      <c r="Y3482" s="30">
        <v>0</v>
      </c>
      <c r="Z3482" s="30">
        <v>0</v>
      </c>
      <c r="AA3482" s="30">
        <v>0</v>
      </c>
      <c r="AB3482" s="30">
        <v>3484</v>
      </c>
      <c r="AC3482" s="30">
        <v>4000</v>
      </c>
      <c r="AD3482" s="30">
        <v>4000</v>
      </c>
      <c r="AE3482" s="30">
        <v>4000</v>
      </c>
      <c r="AF3482" s="30">
        <v>4000</v>
      </c>
    </row>
    <row r="3483" spans="1:32" x14ac:dyDescent="0.45">
      <c r="A3483" s="29" t="s">
        <v>1064</v>
      </c>
      <c r="B3483" s="29" t="s">
        <v>1065</v>
      </c>
      <c r="C3483" s="29" t="s">
        <v>3211</v>
      </c>
      <c r="D3483" s="29" t="s">
        <v>3212</v>
      </c>
      <c r="E3483" s="29" t="s">
        <v>3213</v>
      </c>
      <c r="F3483" s="29" t="s">
        <v>982</v>
      </c>
      <c r="G3483" s="29" t="s">
        <v>3233</v>
      </c>
      <c r="H3483" s="29" t="s">
        <v>3234</v>
      </c>
      <c r="I3483" s="29" t="s">
        <v>3262</v>
      </c>
      <c r="J3483" s="29" t="s">
        <v>3263</v>
      </c>
      <c r="K3483" s="29" t="s">
        <v>3264</v>
      </c>
      <c r="L3483" s="29" t="s">
        <v>3103</v>
      </c>
      <c r="M3483" s="29" t="s">
        <v>3265</v>
      </c>
      <c r="N3483" s="29" t="s">
        <v>3266</v>
      </c>
      <c r="O3483" s="29" t="s">
        <v>3338</v>
      </c>
      <c r="P3483" s="29" t="s">
        <v>3339</v>
      </c>
      <c r="Q3483" s="29" t="s">
        <v>3249</v>
      </c>
      <c r="R3483" s="29" t="s">
        <v>3098</v>
      </c>
      <c r="S3483" s="29" t="s">
        <v>3098</v>
      </c>
      <c r="T3483" s="29"/>
      <c r="U3483" s="30">
        <v>0</v>
      </c>
      <c r="V3483" s="30">
        <v>0</v>
      </c>
      <c r="W3483" s="30">
        <v>0</v>
      </c>
      <c r="X3483" s="30">
        <v>0</v>
      </c>
      <c r="Y3483" s="30">
        <v>0</v>
      </c>
      <c r="Z3483" s="30">
        <v>0</v>
      </c>
      <c r="AA3483" s="30">
        <v>0</v>
      </c>
      <c r="AB3483" s="30">
        <v>32728</v>
      </c>
      <c r="AC3483" s="30">
        <v>0</v>
      </c>
      <c r="AD3483" s="30">
        <v>0</v>
      </c>
      <c r="AE3483" s="30">
        <v>0</v>
      </c>
      <c r="AF3483" s="30">
        <v>0</v>
      </c>
    </row>
    <row r="3484" spans="1:32" x14ac:dyDescent="0.45">
      <c r="A3484" s="29" t="s">
        <v>1064</v>
      </c>
      <c r="B3484" s="29" t="s">
        <v>1065</v>
      </c>
      <c r="C3484" s="29" t="s">
        <v>3211</v>
      </c>
      <c r="D3484" s="29" t="s">
        <v>3212</v>
      </c>
      <c r="E3484" s="29" t="s">
        <v>3213</v>
      </c>
      <c r="F3484" s="29" t="s">
        <v>982</v>
      </c>
      <c r="G3484" s="29" t="s">
        <v>3233</v>
      </c>
      <c r="H3484" s="29" t="s">
        <v>3234</v>
      </c>
      <c r="I3484" s="29" t="s">
        <v>3262</v>
      </c>
      <c r="J3484" s="29" t="s">
        <v>3263</v>
      </c>
      <c r="K3484" s="29" t="s">
        <v>3264</v>
      </c>
      <c r="L3484" s="29" t="s">
        <v>3103</v>
      </c>
      <c r="M3484" s="29" t="s">
        <v>3265</v>
      </c>
      <c r="N3484" s="29" t="s">
        <v>3266</v>
      </c>
      <c r="O3484" s="29" t="s">
        <v>3269</v>
      </c>
      <c r="P3484" s="29" t="s">
        <v>3270</v>
      </c>
      <c r="Q3484" s="29" t="s">
        <v>3209</v>
      </c>
      <c r="R3484" s="29" t="s">
        <v>3210</v>
      </c>
      <c r="S3484" s="29" t="s">
        <v>3098</v>
      </c>
      <c r="T3484" s="29"/>
      <c r="U3484" s="30">
        <v>38929</v>
      </c>
      <c r="V3484" s="30">
        <v>35784</v>
      </c>
      <c r="W3484" s="30">
        <v>37371</v>
      </c>
      <c r="X3484" s="30">
        <v>37303</v>
      </c>
      <c r="Y3484" s="30">
        <v>28606</v>
      </c>
      <c r="Z3484" s="30">
        <v>32953</v>
      </c>
      <c r="AA3484" s="30">
        <v>40860</v>
      </c>
      <c r="AB3484" s="30">
        <v>29530</v>
      </c>
      <c r="AC3484" s="30">
        <v>31120</v>
      </c>
      <c r="AD3484" s="30">
        <v>27658</v>
      </c>
      <c r="AE3484" s="30">
        <v>28155</v>
      </c>
      <c r="AF3484" s="30">
        <v>34103</v>
      </c>
    </row>
    <row r="3485" spans="1:32" x14ac:dyDescent="0.45">
      <c r="A3485" s="29" t="s">
        <v>1064</v>
      </c>
      <c r="B3485" s="29" t="s">
        <v>1065</v>
      </c>
      <c r="C3485" s="29" t="s">
        <v>3211</v>
      </c>
      <c r="D3485" s="29" t="s">
        <v>3212</v>
      </c>
      <c r="E3485" s="29" t="s">
        <v>3213</v>
      </c>
      <c r="F3485" s="29" t="s">
        <v>982</v>
      </c>
      <c r="G3485" s="29" t="s">
        <v>3233</v>
      </c>
      <c r="H3485" s="29" t="s">
        <v>3234</v>
      </c>
      <c r="I3485" s="29" t="s">
        <v>3262</v>
      </c>
      <c r="J3485" s="29" t="s">
        <v>3263</v>
      </c>
      <c r="K3485" s="29" t="s">
        <v>3264</v>
      </c>
      <c r="L3485" s="29" t="s">
        <v>3103</v>
      </c>
      <c r="M3485" s="29" t="s">
        <v>3265</v>
      </c>
      <c r="N3485" s="29" t="s">
        <v>3266</v>
      </c>
      <c r="O3485" s="29" t="s">
        <v>3271</v>
      </c>
      <c r="P3485" s="29" t="s">
        <v>3272</v>
      </c>
      <c r="Q3485" s="29" t="s">
        <v>3209</v>
      </c>
      <c r="R3485" s="29" t="s">
        <v>3210</v>
      </c>
      <c r="S3485" s="29" t="s">
        <v>3098</v>
      </c>
      <c r="T3485" s="29"/>
      <c r="U3485" s="30">
        <v>122748</v>
      </c>
      <c r="V3485" s="30">
        <v>139895</v>
      </c>
      <c r="W3485" s="30">
        <v>138266</v>
      </c>
      <c r="X3485" s="30">
        <v>124550</v>
      </c>
      <c r="Y3485" s="30">
        <v>102973</v>
      </c>
      <c r="Z3485" s="30">
        <v>114538</v>
      </c>
      <c r="AA3485" s="30">
        <v>138283</v>
      </c>
      <c r="AB3485" s="30">
        <v>94650</v>
      </c>
      <c r="AC3485" s="30">
        <v>124695</v>
      </c>
      <c r="AD3485" s="30">
        <v>88904</v>
      </c>
      <c r="AE3485" s="30">
        <v>114453</v>
      </c>
      <c r="AF3485" s="30">
        <v>128856</v>
      </c>
    </row>
    <row r="3486" spans="1:32" x14ac:dyDescent="0.45">
      <c r="A3486" s="29" t="s">
        <v>1064</v>
      </c>
      <c r="B3486" s="29" t="s">
        <v>1065</v>
      </c>
      <c r="C3486" s="29" t="s">
        <v>3211</v>
      </c>
      <c r="D3486" s="29" t="s">
        <v>3212</v>
      </c>
      <c r="E3486" s="29" t="s">
        <v>3213</v>
      </c>
      <c r="F3486" s="29" t="s">
        <v>982</v>
      </c>
      <c r="G3486" s="29" t="s">
        <v>3233</v>
      </c>
      <c r="H3486" s="29" t="s">
        <v>3234</v>
      </c>
      <c r="I3486" s="29" t="s">
        <v>3262</v>
      </c>
      <c r="J3486" s="29" t="s">
        <v>3263</v>
      </c>
      <c r="K3486" s="29" t="s">
        <v>3264</v>
      </c>
      <c r="L3486" s="29" t="s">
        <v>3103</v>
      </c>
      <c r="M3486" s="29" t="s">
        <v>3265</v>
      </c>
      <c r="N3486" s="29" t="s">
        <v>3266</v>
      </c>
      <c r="O3486" s="29" t="s">
        <v>3273</v>
      </c>
      <c r="P3486" s="29" t="s">
        <v>3274</v>
      </c>
      <c r="Q3486" s="29" t="s">
        <v>3209</v>
      </c>
      <c r="R3486" s="29" t="s">
        <v>3210</v>
      </c>
      <c r="S3486" s="29" t="s">
        <v>3098</v>
      </c>
      <c r="T3486" s="29"/>
      <c r="U3486" s="30">
        <v>663</v>
      </c>
      <c r="V3486" s="30">
        <v>3588</v>
      </c>
      <c r="W3486" s="30">
        <v>4485</v>
      </c>
      <c r="X3486" s="30">
        <v>4953</v>
      </c>
      <c r="Y3486" s="30">
        <v>5226</v>
      </c>
      <c r="Z3486" s="30">
        <v>7293</v>
      </c>
      <c r="AA3486" s="30">
        <v>3783</v>
      </c>
      <c r="AB3486" s="30">
        <v>3198</v>
      </c>
      <c r="AC3486" s="30">
        <v>3510</v>
      </c>
      <c r="AD3486" s="30">
        <v>1209</v>
      </c>
      <c r="AE3486" s="30">
        <v>1833</v>
      </c>
      <c r="AF3486" s="30">
        <v>1092</v>
      </c>
    </row>
    <row r="3487" spans="1:32" x14ac:dyDescent="0.45">
      <c r="A3487" s="29" t="s">
        <v>1064</v>
      </c>
      <c r="B3487" s="29" t="s">
        <v>1065</v>
      </c>
      <c r="C3487" s="29" t="s">
        <v>3211</v>
      </c>
      <c r="D3487" s="29" t="s">
        <v>3212</v>
      </c>
      <c r="E3487" s="29" t="s">
        <v>3213</v>
      </c>
      <c r="F3487" s="29" t="s">
        <v>982</v>
      </c>
      <c r="G3487" s="29" t="s">
        <v>3233</v>
      </c>
      <c r="H3487" s="29" t="s">
        <v>3234</v>
      </c>
      <c r="I3487" s="29" t="s">
        <v>3262</v>
      </c>
      <c r="J3487" s="29" t="s">
        <v>3263</v>
      </c>
      <c r="K3487" s="29" t="s">
        <v>3264</v>
      </c>
      <c r="L3487" s="29" t="s">
        <v>3103</v>
      </c>
      <c r="M3487" s="29" t="s">
        <v>3265</v>
      </c>
      <c r="N3487" s="29" t="s">
        <v>3266</v>
      </c>
      <c r="O3487" s="29" t="s">
        <v>3372</v>
      </c>
      <c r="P3487" s="29" t="s">
        <v>3373</v>
      </c>
      <c r="Q3487" s="29" t="s">
        <v>3209</v>
      </c>
      <c r="R3487" s="29" t="s">
        <v>3210</v>
      </c>
      <c r="S3487" s="29" t="s">
        <v>3098</v>
      </c>
      <c r="T3487" s="29"/>
      <c r="U3487" s="30">
        <v>89023</v>
      </c>
      <c r="V3487" s="30">
        <v>77724</v>
      </c>
      <c r="W3487" s="30">
        <v>87391</v>
      </c>
      <c r="X3487" s="30">
        <v>72805</v>
      </c>
      <c r="Y3487" s="30">
        <v>87184</v>
      </c>
      <c r="Z3487" s="30">
        <v>81525</v>
      </c>
      <c r="AA3487" s="30">
        <v>87052</v>
      </c>
      <c r="AB3487" s="30">
        <v>77229</v>
      </c>
      <c r="AC3487" s="30">
        <v>75282</v>
      </c>
      <c r="AD3487" s="30">
        <v>66229</v>
      </c>
      <c r="AE3487" s="30">
        <v>68824</v>
      </c>
      <c r="AF3487" s="30">
        <v>71523</v>
      </c>
    </row>
    <row r="3488" spans="1:32" x14ac:dyDescent="0.45">
      <c r="A3488" s="29" t="s">
        <v>1064</v>
      </c>
      <c r="B3488" s="29" t="s">
        <v>1065</v>
      </c>
      <c r="C3488" s="29" t="s">
        <v>3211</v>
      </c>
      <c r="D3488" s="29" t="s">
        <v>3212</v>
      </c>
      <c r="E3488" s="29" t="s">
        <v>3213</v>
      </c>
      <c r="F3488" s="29" t="s">
        <v>982</v>
      </c>
      <c r="G3488" s="29" t="s">
        <v>3233</v>
      </c>
      <c r="H3488" s="29" t="s">
        <v>3234</v>
      </c>
      <c r="I3488" s="29" t="s">
        <v>3262</v>
      </c>
      <c r="J3488" s="29" t="s">
        <v>3263</v>
      </c>
      <c r="K3488" s="29" t="s">
        <v>3264</v>
      </c>
      <c r="L3488" s="29" t="s">
        <v>3103</v>
      </c>
      <c r="M3488" s="29" t="s">
        <v>3265</v>
      </c>
      <c r="N3488" s="29" t="s">
        <v>3266</v>
      </c>
      <c r="O3488" s="29" t="s">
        <v>3372</v>
      </c>
      <c r="P3488" s="29" t="s">
        <v>3373</v>
      </c>
      <c r="Q3488" s="29" t="s">
        <v>3209</v>
      </c>
      <c r="R3488" s="29" t="s">
        <v>3098</v>
      </c>
      <c r="S3488" s="29" t="s">
        <v>3098</v>
      </c>
      <c r="T3488" s="29"/>
      <c r="U3488" s="30">
        <v>0</v>
      </c>
      <c r="V3488" s="30">
        <v>0</v>
      </c>
      <c r="W3488" s="30">
        <v>0</v>
      </c>
      <c r="X3488" s="30">
        <v>0</v>
      </c>
      <c r="Y3488" s="30">
        <v>0</v>
      </c>
      <c r="Z3488" s="30">
        <v>0</v>
      </c>
      <c r="AA3488" s="30">
        <v>0</v>
      </c>
      <c r="AB3488" s="30">
        <v>14</v>
      </c>
      <c r="AC3488" s="30">
        <v>0</v>
      </c>
      <c r="AD3488" s="30">
        <v>0</v>
      </c>
      <c r="AE3488" s="30">
        <v>0</v>
      </c>
      <c r="AF3488" s="30">
        <v>0</v>
      </c>
    </row>
    <row r="3489" spans="1:32" x14ac:dyDescent="0.45">
      <c r="A3489" s="29" t="s">
        <v>1064</v>
      </c>
      <c r="B3489" s="29" t="s">
        <v>1065</v>
      </c>
      <c r="C3489" s="29" t="s">
        <v>3211</v>
      </c>
      <c r="D3489" s="29" t="s">
        <v>3212</v>
      </c>
      <c r="E3489" s="29" t="s">
        <v>3213</v>
      </c>
      <c r="F3489" s="29" t="s">
        <v>982</v>
      </c>
      <c r="G3489" s="29" t="s">
        <v>3233</v>
      </c>
      <c r="H3489" s="29" t="s">
        <v>3234</v>
      </c>
      <c r="I3489" s="29" t="s">
        <v>3262</v>
      </c>
      <c r="J3489" s="29" t="s">
        <v>3263</v>
      </c>
      <c r="K3489" s="29" t="s">
        <v>3264</v>
      </c>
      <c r="L3489" s="29" t="s">
        <v>3103</v>
      </c>
      <c r="M3489" s="29" t="s">
        <v>3322</v>
      </c>
      <c r="N3489" s="29" t="s">
        <v>3323</v>
      </c>
      <c r="O3489" s="29" t="s">
        <v>3324</v>
      </c>
      <c r="P3489" s="29" t="s">
        <v>3325</v>
      </c>
      <c r="Q3489" s="29" t="s">
        <v>3209</v>
      </c>
      <c r="R3489" s="29" t="s">
        <v>3210</v>
      </c>
      <c r="S3489" s="29" t="s">
        <v>3098</v>
      </c>
      <c r="T3489" s="29"/>
      <c r="U3489" s="30">
        <v>22400</v>
      </c>
      <c r="V3489" s="30">
        <v>22400</v>
      </c>
      <c r="W3489" s="30">
        <v>22400</v>
      </c>
      <c r="X3489" s="30">
        <v>22400</v>
      </c>
      <c r="Y3489" s="30">
        <v>22400</v>
      </c>
      <c r="Z3489" s="30">
        <v>22400</v>
      </c>
      <c r="AA3489" s="30">
        <v>22400</v>
      </c>
      <c r="AB3489" s="30">
        <v>22400</v>
      </c>
      <c r="AC3489" s="30">
        <v>22400</v>
      </c>
      <c r="AD3489" s="30">
        <v>22400</v>
      </c>
      <c r="AE3489" s="30">
        <v>22400</v>
      </c>
      <c r="AF3489" s="30">
        <v>22400</v>
      </c>
    </row>
    <row r="3490" spans="1:32" x14ac:dyDescent="0.45">
      <c r="A3490" s="29" t="s">
        <v>1064</v>
      </c>
      <c r="B3490" s="29" t="s">
        <v>1065</v>
      </c>
      <c r="C3490" s="29" t="s">
        <v>3211</v>
      </c>
      <c r="D3490" s="29" t="s">
        <v>3212</v>
      </c>
      <c r="E3490" s="29" t="s">
        <v>3213</v>
      </c>
      <c r="F3490" s="29" t="s">
        <v>982</v>
      </c>
      <c r="G3490" s="29" t="s">
        <v>3233</v>
      </c>
      <c r="H3490" s="29" t="s">
        <v>3234</v>
      </c>
      <c r="I3490" s="29" t="s">
        <v>3262</v>
      </c>
      <c r="J3490" s="29" t="s">
        <v>3263</v>
      </c>
      <c r="K3490" s="29" t="s">
        <v>3264</v>
      </c>
      <c r="L3490" s="29" t="s">
        <v>3103</v>
      </c>
      <c r="M3490" s="29" t="s">
        <v>3322</v>
      </c>
      <c r="N3490" s="29" t="s">
        <v>3323</v>
      </c>
      <c r="O3490" s="29" t="s">
        <v>3374</v>
      </c>
      <c r="P3490" s="29" t="s">
        <v>3375</v>
      </c>
      <c r="Q3490" s="29" t="s">
        <v>3209</v>
      </c>
      <c r="R3490" s="29" t="s">
        <v>3210</v>
      </c>
      <c r="S3490" s="29" t="s">
        <v>3098</v>
      </c>
      <c r="T3490" s="29"/>
      <c r="U3490" s="30">
        <v>11000</v>
      </c>
      <c r="V3490" s="30">
        <v>11000</v>
      </c>
      <c r="W3490" s="30">
        <v>11000</v>
      </c>
      <c r="X3490" s="30">
        <v>11000</v>
      </c>
      <c r="Y3490" s="30">
        <v>11000</v>
      </c>
      <c r="Z3490" s="30">
        <v>11000</v>
      </c>
      <c r="AA3490" s="30">
        <v>11000</v>
      </c>
      <c r="AB3490" s="30">
        <v>11000</v>
      </c>
      <c r="AC3490" s="30">
        <v>11000</v>
      </c>
      <c r="AD3490" s="30">
        <v>11000</v>
      </c>
      <c r="AE3490" s="30">
        <v>11000</v>
      </c>
      <c r="AF3490" s="30">
        <v>11000</v>
      </c>
    </row>
    <row r="3491" spans="1:32" x14ac:dyDescent="0.45">
      <c r="A3491" s="29" t="s">
        <v>1064</v>
      </c>
      <c r="B3491" s="29" t="s">
        <v>1065</v>
      </c>
      <c r="C3491" s="29" t="s">
        <v>3211</v>
      </c>
      <c r="D3491" s="29" t="s">
        <v>3212</v>
      </c>
      <c r="E3491" s="29" t="s">
        <v>3213</v>
      </c>
      <c r="F3491" s="29" t="s">
        <v>982</v>
      </c>
      <c r="G3491" s="29" t="s">
        <v>3233</v>
      </c>
      <c r="H3491" s="29" t="s">
        <v>3234</v>
      </c>
      <c r="I3491" s="29" t="s">
        <v>3262</v>
      </c>
      <c r="J3491" s="29" t="s">
        <v>3263</v>
      </c>
      <c r="K3491" s="29" t="s">
        <v>3264</v>
      </c>
      <c r="L3491" s="29" t="s">
        <v>3103</v>
      </c>
      <c r="M3491" s="29" t="s">
        <v>3326</v>
      </c>
      <c r="N3491" s="29" t="s">
        <v>3327</v>
      </c>
      <c r="O3491" s="29" t="s">
        <v>3527</v>
      </c>
      <c r="P3491" s="29" t="s">
        <v>3528</v>
      </c>
      <c r="Q3491" s="29" t="s">
        <v>3209</v>
      </c>
      <c r="R3491" s="29" t="s">
        <v>3210</v>
      </c>
      <c r="S3491" s="29" t="s">
        <v>3098</v>
      </c>
      <c r="T3491" s="29"/>
      <c r="U3491" s="30">
        <v>13543</v>
      </c>
      <c r="V3491" s="30">
        <v>14775</v>
      </c>
      <c r="W3491" s="30">
        <v>12890</v>
      </c>
      <c r="X3491" s="30">
        <v>13325</v>
      </c>
      <c r="Y3491" s="30">
        <v>10598</v>
      </c>
      <c r="Z3491" s="30">
        <v>12730</v>
      </c>
      <c r="AA3491" s="30">
        <v>17457</v>
      </c>
      <c r="AB3491" s="30">
        <v>17617</v>
      </c>
      <c r="AC3491" s="30">
        <v>23475</v>
      </c>
      <c r="AD3491" s="30">
        <v>20706</v>
      </c>
      <c r="AE3491" s="30">
        <v>16037</v>
      </c>
      <c r="AF3491" s="30">
        <v>19733</v>
      </c>
    </row>
    <row r="3492" spans="1:32" x14ac:dyDescent="0.45">
      <c r="A3492" s="29" t="s">
        <v>1064</v>
      </c>
      <c r="B3492" s="29" t="s">
        <v>1065</v>
      </c>
      <c r="C3492" s="29" t="s">
        <v>3211</v>
      </c>
      <c r="D3492" s="29" t="s">
        <v>3212</v>
      </c>
      <c r="E3492" s="29" t="s">
        <v>3213</v>
      </c>
      <c r="F3492" s="29" t="s">
        <v>982</v>
      </c>
      <c r="G3492" s="29" t="s">
        <v>3233</v>
      </c>
      <c r="H3492" s="29" t="s">
        <v>3234</v>
      </c>
      <c r="I3492" s="29" t="s">
        <v>3262</v>
      </c>
      <c r="J3492" s="29" t="s">
        <v>3263</v>
      </c>
      <c r="K3492" s="29" t="s">
        <v>3264</v>
      </c>
      <c r="L3492" s="29" t="s">
        <v>3103</v>
      </c>
      <c r="M3492" s="29" t="s">
        <v>3326</v>
      </c>
      <c r="N3492" s="29" t="s">
        <v>3327</v>
      </c>
      <c r="O3492" s="29" t="s">
        <v>3328</v>
      </c>
      <c r="P3492" s="29" t="s">
        <v>3329</v>
      </c>
      <c r="Q3492" s="29" t="s">
        <v>3209</v>
      </c>
      <c r="R3492" s="29" t="s">
        <v>3210</v>
      </c>
      <c r="S3492" s="29" t="s">
        <v>3098</v>
      </c>
      <c r="T3492" s="29"/>
      <c r="U3492" s="30">
        <v>546</v>
      </c>
      <c r="V3492" s="30">
        <v>585</v>
      </c>
      <c r="W3492" s="30">
        <v>975</v>
      </c>
      <c r="X3492" s="30">
        <v>546</v>
      </c>
      <c r="Y3492" s="30">
        <v>702</v>
      </c>
      <c r="Z3492" s="30">
        <v>936</v>
      </c>
      <c r="AA3492" s="30">
        <v>390</v>
      </c>
      <c r="AB3492" s="30">
        <v>663</v>
      </c>
      <c r="AC3492" s="30">
        <v>1521</v>
      </c>
      <c r="AD3492" s="30">
        <v>390</v>
      </c>
      <c r="AE3492" s="30">
        <v>468</v>
      </c>
      <c r="AF3492" s="30">
        <v>546</v>
      </c>
    </row>
    <row r="3493" spans="1:32" x14ac:dyDescent="0.45">
      <c r="A3493" s="29" t="s">
        <v>1064</v>
      </c>
      <c r="B3493" s="29" t="s">
        <v>1065</v>
      </c>
      <c r="C3493" s="29" t="s">
        <v>3211</v>
      </c>
      <c r="D3493" s="29" t="s">
        <v>3212</v>
      </c>
      <c r="E3493" s="29" t="s">
        <v>3213</v>
      </c>
      <c r="F3493" s="29" t="s">
        <v>982</v>
      </c>
      <c r="G3493" s="29" t="s">
        <v>3233</v>
      </c>
      <c r="H3493" s="29" t="s">
        <v>3234</v>
      </c>
      <c r="I3493" s="29" t="s">
        <v>3262</v>
      </c>
      <c r="J3493" s="29" t="s">
        <v>3263</v>
      </c>
      <c r="K3493" s="29" t="s">
        <v>3264</v>
      </c>
      <c r="L3493" s="29" t="s">
        <v>3103</v>
      </c>
      <c r="M3493" s="29" t="s">
        <v>3326</v>
      </c>
      <c r="N3493" s="29" t="s">
        <v>3327</v>
      </c>
      <c r="O3493" s="29" t="s">
        <v>3330</v>
      </c>
      <c r="P3493" s="29" t="s">
        <v>3331</v>
      </c>
      <c r="Q3493" s="29" t="s">
        <v>3209</v>
      </c>
      <c r="R3493" s="29" t="s">
        <v>3210</v>
      </c>
      <c r="S3493" s="29" t="s">
        <v>3098</v>
      </c>
      <c r="T3493" s="29"/>
      <c r="U3493" s="30">
        <v>0</v>
      </c>
      <c r="V3493" s="30">
        <v>0</v>
      </c>
      <c r="W3493" s="30">
        <v>0</v>
      </c>
      <c r="X3493" s="30">
        <v>0</v>
      </c>
      <c r="Y3493" s="30">
        <v>0</v>
      </c>
      <c r="Z3493" s="30">
        <v>0</v>
      </c>
      <c r="AA3493" s="30">
        <v>0</v>
      </c>
      <c r="AB3493" s="30">
        <v>0</v>
      </c>
      <c r="AC3493" s="30">
        <v>0</v>
      </c>
      <c r="AD3493" s="30">
        <v>0</v>
      </c>
      <c r="AE3493" s="30">
        <v>0</v>
      </c>
      <c r="AF3493" s="30">
        <v>0</v>
      </c>
    </row>
    <row r="3494" spans="1:32" x14ac:dyDescent="0.45">
      <c r="A3494" s="29" t="s">
        <v>1064</v>
      </c>
      <c r="B3494" s="29" t="s">
        <v>1065</v>
      </c>
      <c r="C3494" s="29" t="s">
        <v>3211</v>
      </c>
      <c r="D3494" s="29" t="s">
        <v>3212</v>
      </c>
      <c r="E3494" s="29" t="s">
        <v>3213</v>
      </c>
      <c r="F3494" s="29" t="s">
        <v>982</v>
      </c>
      <c r="G3494" s="29" t="s">
        <v>3233</v>
      </c>
      <c r="H3494" s="29" t="s">
        <v>3234</v>
      </c>
      <c r="I3494" s="29" t="s">
        <v>3262</v>
      </c>
      <c r="J3494" s="29" t="s">
        <v>3263</v>
      </c>
      <c r="K3494" s="29" t="s">
        <v>3264</v>
      </c>
      <c r="L3494" s="29" t="s">
        <v>3103</v>
      </c>
      <c r="M3494" s="29" t="s">
        <v>3326</v>
      </c>
      <c r="N3494" s="29" t="s">
        <v>3327</v>
      </c>
      <c r="O3494" s="29" t="s">
        <v>3332</v>
      </c>
      <c r="P3494" s="29" t="s">
        <v>3333</v>
      </c>
      <c r="Q3494" s="29" t="s">
        <v>3209</v>
      </c>
      <c r="R3494" s="29" t="s">
        <v>3210</v>
      </c>
      <c r="S3494" s="29" t="s">
        <v>3098</v>
      </c>
      <c r="T3494" s="29"/>
      <c r="U3494" s="30">
        <v>30800</v>
      </c>
      <c r="V3494" s="30">
        <v>30800</v>
      </c>
      <c r="W3494" s="30">
        <v>30800</v>
      </c>
      <c r="X3494" s="30">
        <v>30800</v>
      </c>
      <c r="Y3494" s="30">
        <v>30800</v>
      </c>
      <c r="Z3494" s="30">
        <v>30800</v>
      </c>
      <c r="AA3494" s="30">
        <v>30800</v>
      </c>
      <c r="AB3494" s="30">
        <v>30800</v>
      </c>
      <c r="AC3494" s="30">
        <v>30800</v>
      </c>
      <c r="AD3494" s="30">
        <v>30800</v>
      </c>
      <c r="AE3494" s="30">
        <v>30800</v>
      </c>
      <c r="AF3494" s="30">
        <v>30800</v>
      </c>
    </row>
    <row r="3495" spans="1:32" x14ac:dyDescent="0.45">
      <c r="A3495" s="29" t="s">
        <v>1064</v>
      </c>
      <c r="B3495" s="29" t="s">
        <v>1065</v>
      </c>
      <c r="C3495" s="29" t="s">
        <v>3211</v>
      </c>
      <c r="D3495" s="29" t="s">
        <v>3212</v>
      </c>
      <c r="E3495" s="29" t="s">
        <v>3213</v>
      </c>
      <c r="F3495" s="29" t="s">
        <v>982</v>
      </c>
      <c r="G3495" s="29" t="s">
        <v>3233</v>
      </c>
      <c r="H3495" s="29" t="s">
        <v>3234</v>
      </c>
      <c r="I3495" s="29" t="s">
        <v>3275</v>
      </c>
      <c r="J3495" s="29" t="s">
        <v>3276</v>
      </c>
      <c r="K3495" s="29" t="s">
        <v>3277</v>
      </c>
      <c r="L3495" s="29" t="s">
        <v>3100</v>
      </c>
      <c r="M3495" s="29" t="s">
        <v>3278</v>
      </c>
      <c r="N3495" s="29" t="s">
        <v>3279</v>
      </c>
      <c r="O3495" s="29" t="s">
        <v>3280</v>
      </c>
      <c r="P3495" s="29" t="s">
        <v>3281</v>
      </c>
      <c r="Q3495" s="29" t="s">
        <v>3249</v>
      </c>
      <c r="R3495" s="29" t="s">
        <v>3210</v>
      </c>
      <c r="S3495" s="29" t="s">
        <v>3098</v>
      </c>
      <c r="T3495" s="29"/>
      <c r="U3495" s="30">
        <v>962</v>
      </c>
      <c r="V3495" s="30">
        <v>962</v>
      </c>
      <c r="W3495" s="30">
        <v>962</v>
      </c>
      <c r="X3495" s="30">
        <v>962</v>
      </c>
      <c r="Y3495" s="30">
        <v>962</v>
      </c>
      <c r="Z3495" s="30">
        <v>962</v>
      </c>
      <c r="AA3495" s="30">
        <v>962</v>
      </c>
      <c r="AB3495" s="30">
        <v>962</v>
      </c>
      <c r="AC3495" s="30">
        <v>962</v>
      </c>
      <c r="AD3495" s="30">
        <v>962</v>
      </c>
      <c r="AE3495" s="30">
        <v>962</v>
      </c>
      <c r="AF3495" s="30">
        <v>962</v>
      </c>
    </row>
    <row r="3496" spans="1:32" x14ac:dyDescent="0.45">
      <c r="A3496" s="29" t="s">
        <v>1064</v>
      </c>
      <c r="B3496" s="29" t="s">
        <v>1065</v>
      </c>
      <c r="C3496" s="29" t="s">
        <v>3211</v>
      </c>
      <c r="D3496" s="29" t="s">
        <v>3212</v>
      </c>
      <c r="E3496" s="29" t="s">
        <v>3213</v>
      </c>
      <c r="F3496" s="29" t="s">
        <v>982</v>
      </c>
      <c r="G3496" s="29" t="s">
        <v>3233</v>
      </c>
      <c r="H3496" s="29" t="s">
        <v>3234</v>
      </c>
      <c r="I3496" s="29" t="s">
        <v>3275</v>
      </c>
      <c r="J3496" s="29" t="s">
        <v>3276</v>
      </c>
      <c r="K3496" s="29" t="s">
        <v>3277</v>
      </c>
      <c r="L3496" s="29" t="s">
        <v>3100</v>
      </c>
      <c r="M3496" s="29" t="s">
        <v>3278</v>
      </c>
      <c r="N3496" s="29" t="s">
        <v>3279</v>
      </c>
      <c r="O3496" s="29" t="s">
        <v>3280</v>
      </c>
      <c r="P3496" s="29" t="s">
        <v>3281</v>
      </c>
      <c r="Q3496" s="29" t="s">
        <v>3209</v>
      </c>
      <c r="R3496" s="29" t="s">
        <v>3210</v>
      </c>
      <c r="S3496" s="29" t="s">
        <v>3098</v>
      </c>
      <c r="T3496" s="29"/>
      <c r="U3496" s="30">
        <v>70000</v>
      </c>
      <c r="V3496" s="30">
        <v>70000</v>
      </c>
      <c r="W3496" s="30">
        <v>70000</v>
      </c>
      <c r="X3496" s="30">
        <v>70000</v>
      </c>
      <c r="Y3496" s="30">
        <v>70000</v>
      </c>
      <c r="Z3496" s="30">
        <v>70000</v>
      </c>
      <c r="AA3496" s="30">
        <v>70000</v>
      </c>
      <c r="AB3496" s="30">
        <v>70000</v>
      </c>
      <c r="AC3496" s="30">
        <v>70000</v>
      </c>
      <c r="AD3496" s="30">
        <v>70000</v>
      </c>
      <c r="AE3496" s="30">
        <v>70000</v>
      </c>
      <c r="AF3496" s="30">
        <v>70000</v>
      </c>
    </row>
    <row r="3497" spans="1:32" x14ac:dyDescent="0.45">
      <c r="A3497" s="29" t="s">
        <v>1064</v>
      </c>
      <c r="B3497" s="29" t="s">
        <v>1065</v>
      </c>
      <c r="C3497" s="29" t="s">
        <v>3211</v>
      </c>
      <c r="D3497" s="29" t="s">
        <v>3212</v>
      </c>
      <c r="E3497" s="29" t="s">
        <v>3213</v>
      </c>
      <c r="F3497" s="29" t="s">
        <v>982</v>
      </c>
      <c r="G3497" s="29" t="s">
        <v>3233</v>
      </c>
      <c r="H3497" s="29" t="s">
        <v>3234</v>
      </c>
      <c r="I3497" s="29" t="s">
        <v>3275</v>
      </c>
      <c r="J3497" s="29" t="s">
        <v>3276</v>
      </c>
      <c r="K3497" s="29" t="s">
        <v>3277</v>
      </c>
      <c r="L3497" s="29" t="s">
        <v>3100</v>
      </c>
      <c r="M3497" s="29" t="s">
        <v>3312</v>
      </c>
      <c r="N3497" s="29" t="s">
        <v>3313</v>
      </c>
      <c r="O3497" s="29" t="s">
        <v>3314</v>
      </c>
      <c r="P3497" s="29" t="s">
        <v>3315</v>
      </c>
      <c r="Q3497" s="29" t="s">
        <v>3249</v>
      </c>
      <c r="R3497" s="29" t="s">
        <v>3210</v>
      </c>
      <c r="S3497" s="29" t="s">
        <v>3098</v>
      </c>
      <c r="T3497" s="29"/>
      <c r="U3497" s="30">
        <v>1029</v>
      </c>
      <c r="V3497" s="30">
        <v>1029</v>
      </c>
      <c r="W3497" s="30">
        <v>1029</v>
      </c>
      <c r="X3497" s="30">
        <v>1029</v>
      </c>
      <c r="Y3497" s="30">
        <v>1029</v>
      </c>
      <c r="Z3497" s="30">
        <v>1029</v>
      </c>
      <c r="AA3497" s="30">
        <v>1029</v>
      </c>
      <c r="AB3497" s="30">
        <v>1029</v>
      </c>
      <c r="AC3497" s="30">
        <v>1043</v>
      </c>
      <c r="AD3497" s="30">
        <v>0</v>
      </c>
      <c r="AE3497" s="30">
        <v>0</v>
      </c>
      <c r="AF3497" s="30">
        <v>0</v>
      </c>
    </row>
    <row r="3498" spans="1:32" x14ac:dyDescent="0.45">
      <c r="A3498" s="29" t="s">
        <v>1064</v>
      </c>
      <c r="B3498" s="29" t="s">
        <v>1065</v>
      </c>
      <c r="C3498" s="29" t="s">
        <v>3211</v>
      </c>
      <c r="D3498" s="29" t="s">
        <v>3212</v>
      </c>
      <c r="E3498" s="29" t="s">
        <v>3213</v>
      </c>
      <c r="F3498" s="29" t="s">
        <v>982</v>
      </c>
      <c r="G3498" s="29" t="s">
        <v>3233</v>
      </c>
      <c r="H3498" s="29" t="s">
        <v>3234</v>
      </c>
      <c r="I3498" s="29" t="s">
        <v>3275</v>
      </c>
      <c r="J3498" s="29" t="s">
        <v>3276</v>
      </c>
      <c r="K3498" s="29" t="s">
        <v>3277</v>
      </c>
      <c r="L3498" s="29" t="s">
        <v>3100</v>
      </c>
      <c r="M3498" s="29" t="s">
        <v>3312</v>
      </c>
      <c r="N3498" s="29" t="s">
        <v>3313</v>
      </c>
      <c r="O3498" s="29" t="s">
        <v>3314</v>
      </c>
      <c r="P3498" s="29" t="s">
        <v>3315</v>
      </c>
      <c r="Q3498" s="29" t="s">
        <v>3249</v>
      </c>
      <c r="R3498" s="29" t="s">
        <v>3098</v>
      </c>
      <c r="S3498" s="29" t="s">
        <v>3098</v>
      </c>
      <c r="T3498" s="29"/>
      <c r="U3498" s="30">
        <v>0</v>
      </c>
      <c r="V3498" s="30">
        <v>962</v>
      </c>
      <c r="W3498" s="30">
        <v>962</v>
      </c>
      <c r="X3498" s="30">
        <v>962</v>
      </c>
      <c r="Y3498" s="30">
        <v>962</v>
      </c>
      <c r="Z3498" s="30">
        <v>962</v>
      </c>
      <c r="AA3498" s="30">
        <v>962</v>
      </c>
      <c r="AB3498" s="30">
        <v>962</v>
      </c>
      <c r="AC3498" s="30">
        <v>962</v>
      </c>
      <c r="AD3498" s="30">
        <v>962</v>
      </c>
      <c r="AE3498" s="30">
        <v>962</v>
      </c>
      <c r="AF3498" s="30">
        <v>962</v>
      </c>
    </row>
    <row r="3499" spans="1:32" x14ac:dyDescent="0.45">
      <c r="A3499" s="29" t="s">
        <v>1064</v>
      </c>
      <c r="B3499" s="29" t="s">
        <v>1065</v>
      </c>
      <c r="C3499" s="29" t="s">
        <v>3211</v>
      </c>
      <c r="D3499" s="29" t="s">
        <v>3212</v>
      </c>
      <c r="E3499" s="29" t="s">
        <v>3213</v>
      </c>
      <c r="F3499" s="29" t="s">
        <v>982</v>
      </c>
      <c r="G3499" s="29" t="s">
        <v>3233</v>
      </c>
      <c r="H3499" s="29" t="s">
        <v>3234</v>
      </c>
      <c r="I3499" s="29" t="s">
        <v>3275</v>
      </c>
      <c r="J3499" s="29" t="s">
        <v>3276</v>
      </c>
      <c r="K3499" s="29" t="s">
        <v>3277</v>
      </c>
      <c r="L3499" s="29" t="s">
        <v>3100</v>
      </c>
      <c r="M3499" s="29" t="s">
        <v>3312</v>
      </c>
      <c r="N3499" s="29" t="s">
        <v>3313</v>
      </c>
      <c r="O3499" s="29" t="s">
        <v>3314</v>
      </c>
      <c r="P3499" s="29" t="s">
        <v>3315</v>
      </c>
      <c r="Q3499" s="29" t="s">
        <v>3209</v>
      </c>
      <c r="R3499" s="29" t="s">
        <v>3210</v>
      </c>
      <c r="S3499" s="29" t="s">
        <v>3098</v>
      </c>
      <c r="T3499" s="29"/>
      <c r="U3499" s="30">
        <v>254000</v>
      </c>
      <c r="V3499" s="30">
        <v>254000</v>
      </c>
      <c r="W3499" s="30">
        <v>254000</v>
      </c>
      <c r="X3499" s="30">
        <v>254000</v>
      </c>
      <c r="Y3499" s="30">
        <v>254000</v>
      </c>
      <c r="Z3499" s="30">
        <v>254000</v>
      </c>
      <c r="AA3499" s="30">
        <v>254000</v>
      </c>
      <c r="AB3499" s="30">
        <v>254000</v>
      </c>
      <c r="AC3499" s="30">
        <v>254000</v>
      </c>
      <c r="AD3499" s="30">
        <v>254000</v>
      </c>
      <c r="AE3499" s="30">
        <v>254000</v>
      </c>
      <c r="AF3499" s="30">
        <v>254000</v>
      </c>
    </row>
    <row r="3500" spans="1:32" x14ac:dyDescent="0.45">
      <c r="A3500" s="29" t="s">
        <v>1064</v>
      </c>
      <c r="B3500" s="29" t="s">
        <v>1065</v>
      </c>
      <c r="C3500" s="29" t="s">
        <v>3211</v>
      </c>
      <c r="D3500" s="29" t="s">
        <v>3212</v>
      </c>
      <c r="E3500" s="29" t="s">
        <v>3213</v>
      </c>
      <c r="F3500" s="29" t="s">
        <v>982</v>
      </c>
      <c r="G3500" s="29" t="s">
        <v>3233</v>
      </c>
      <c r="H3500" s="29" t="s">
        <v>3234</v>
      </c>
      <c r="I3500" s="29" t="s">
        <v>3275</v>
      </c>
      <c r="J3500" s="29" t="s">
        <v>3276</v>
      </c>
      <c r="K3500" s="29" t="s">
        <v>3277</v>
      </c>
      <c r="L3500" s="29" t="s">
        <v>3100</v>
      </c>
      <c r="M3500" s="29" t="s">
        <v>3312</v>
      </c>
      <c r="N3500" s="29" t="s">
        <v>3313</v>
      </c>
      <c r="O3500" s="29" t="s">
        <v>3314</v>
      </c>
      <c r="P3500" s="29" t="s">
        <v>3315</v>
      </c>
      <c r="Q3500" s="29" t="s">
        <v>3209</v>
      </c>
      <c r="R3500" s="29" t="s">
        <v>3098</v>
      </c>
      <c r="S3500" s="29" t="s">
        <v>3098</v>
      </c>
      <c r="T3500" s="29"/>
      <c r="U3500" s="30">
        <v>0</v>
      </c>
      <c r="V3500" s="30">
        <v>2708</v>
      </c>
      <c r="W3500" s="30">
        <v>24457</v>
      </c>
      <c r="X3500" s="30">
        <v>25272</v>
      </c>
      <c r="Y3500" s="30">
        <v>25272</v>
      </c>
      <c r="Z3500" s="30">
        <v>25272</v>
      </c>
      <c r="AA3500" s="30">
        <v>25272</v>
      </c>
      <c r="AB3500" s="30">
        <v>25272</v>
      </c>
      <c r="AC3500" s="30">
        <v>25272</v>
      </c>
      <c r="AD3500" s="30">
        <v>25272</v>
      </c>
      <c r="AE3500" s="30">
        <v>25272</v>
      </c>
      <c r="AF3500" s="30">
        <v>25272</v>
      </c>
    </row>
    <row r="3501" spans="1:32" x14ac:dyDescent="0.45">
      <c r="A3501" s="29" t="s">
        <v>1064</v>
      </c>
      <c r="B3501" s="29" t="s">
        <v>1065</v>
      </c>
      <c r="C3501" s="29" t="s">
        <v>3211</v>
      </c>
      <c r="D3501" s="29" t="s">
        <v>3212</v>
      </c>
      <c r="E3501" s="29" t="s">
        <v>3213</v>
      </c>
      <c r="F3501" s="29" t="s">
        <v>982</v>
      </c>
      <c r="G3501" s="29" t="s">
        <v>3233</v>
      </c>
      <c r="H3501" s="29" t="s">
        <v>3234</v>
      </c>
      <c r="I3501" s="29" t="s">
        <v>3275</v>
      </c>
      <c r="J3501" s="29" t="s">
        <v>3276</v>
      </c>
      <c r="K3501" s="29" t="s">
        <v>3282</v>
      </c>
      <c r="L3501" s="29" t="s">
        <v>3112</v>
      </c>
      <c r="M3501" s="29" t="s">
        <v>3283</v>
      </c>
      <c r="N3501" s="29" t="s">
        <v>3284</v>
      </c>
      <c r="O3501" s="29" t="s">
        <v>3285</v>
      </c>
      <c r="P3501" s="29" t="s">
        <v>3286</v>
      </c>
      <c r="Q3501" s="29" t="s">
        <v>3209</v>
      </c>
      <c r="R3501" s="29" t="s">
        <v>3210</v>
      </c>
      <c r="S3501" s="29" t="s">
        <v>3098</v>
      </c>
      <c r="T3501" s="29"/>
      <c r="U3501" s="30">
        <v>40000</v>
      </c>
      <c r="V3501" s="30">
        <v>40000</v>
      </c>
      <c r="W3501" s="30">
        <v>40000</v>
      </c>
      <c r="X3501" s="30">
        <v>40000</v>
      </c>
      <c r="Y3501" s="30">
        <v>40000</v>
      </c>
      <c r="Z3501" s="30">
        <v>40000</v>
      </c>
      <c r="AA3501" s="30">
        <v>40000</v>
      </c>
      <c r="AB3501" s="30">
        <v>40000</v>
      </c>
      <c r="AC3501" s="30">
        <v>40000</v>
      </c>
      <c r="AD3501" s="30">
        <v>40000</v>
      </c>
      <c r="AE3501" s="30">
        <v>40000</v>
      </c>
      <c r="AF3501" s="30">
        <v>40000</v>
      </c>
    </row>
    <row r="3502" spans="1:32" x14ac:dyDescent="0.45">
      <c r="A3502" s="29" t="s">
        <v>1064</v>
      </c>
      <c r="B3502" s="29" t="s">
        <v>1065</v>
      </c>
      <c r="C3502" s="29" t="s">
        <v>3211</v>
      </c>
      <c r="D3502" s="29" t="s">
        <v>3212</v>
      </c>
      <c r="E3502" s="29" t="s">
        <v>3213</v>
      </c>
      <c r="F3502" s="29" t="s">
        <v>982</v>
      </c>
      <c r="G3502" s="29" t="s">
        <v>3233</v>
      </c>
      <c r="H3502" s="29" t="s">
        <v>3234</v>
      </c>
      <c r="I3502" s="29" t="s">
        <v>3275</v>
      </c>
      <c r="J3502" s="29" t="s">
        <v>3276</v>
      </c>
      <c r="K3502" s="29" t="s">
        <v>3282</v>
      </c>
      <c r="L3502" s="29" t="s">
        <v>3112</v>
      </c>
      <c r="M3502" s="29" t="s">
        <v>3283</v>
      </c>
      <c r="N3502" s="29" t="s">
        <v>3284</v>
      </c>
      <c r="O3502" s="29" t="s">
        <v>3376</v>
      </c>
      <c r="P3502" s="29" t="s">
        <v>3377</v>
      </c>
      <c r="Q3502" s="29" t="s">
        <v>3209</v>
      </c>
      <c r="R3502" s="29" t="s">
        <v>3210</v>
      </c>
      <c r="S3502" s="29" t="s">
        <v>3098</v>
      </c>
      <c r="T3502" s="29"/>
      <c r="U3502" s="30">
        <v>24225</v>
      </c>
      <c r="V3502" s="30">
        <v>24225</v>
      </c>
      <c r="W3502" s="30">
        <v>24225</v>
      </c>
      <c r="X3502" s="30">
        <v>24225</v>
      </c>
      <c r="Y3502" s="30">
        <v>24225</v>
      </c>
      <c r="Z3502" s="30">
        <v>24225</v>
      </c>
      <c r="AA3502" s="30">
        <v>24225</v>
      </c>
      <c r="AB3502" s="30">
        <v>24225</v>
      </c>
      <c r="AC3502" s="30">
        <v>24225</v>
      </c>
      <c r="AD3502" s="30">
        <v>24225</v>
      </c>
      <c r="AE3502" s="30">
        <v>24225</v>
      </c>
      <c r="AF3502" s="30">
        <v>24225</v>
      </c>
    </row>
    <row r="3503" spans="1:32" x14ac:dyDescent="0.45">
      <c r="A3503" s="29" t="s">
        <v>1064</v>
      </c>
      <c r="B3503" s="29" t="s">
        <v>1065</v>
      </c>
      <c r="C3503" s="29" t="s">
        <v>3211</v>
      </c>
      <c r="D3503" s="29" t="s">
        <v>3212</v>
      </c>
      <c r="E3503" s="29" t="s">
        <v>3213</v>
      </c>
      <c r="F3503" s="29" t="s">
        <v>982</v>
      </c>
      <c r="G3503" s="29" t="s">
        <v>3233</v>
      </c>
      <c r="H3503" s="29" t="s">
        <v>3234</v>
      </c>
      <c r="I3503" s="29" t="s">
        <v>3275</v>
      </c>
      <c r="J3503" s="29" t="s">
        <v>3276</v>
      </c>
      <c r="K3503" s="29" t="s">
        <v>3282</v>
      </c>
      <c r="L3503" s="29" t="s">
        <v>3112</v>
      </c>
      <c r="M3503" s="29" t="s">
        <v>3283</v>
      </c>
      <c r="N3503" s="29" t="s">
        <v>3284</v>
      </c>
      <c r="O3503" s="29" t="s">
        <v>3448</v>
      </c>
      <c r="P3503" s="29" t="s">
        <v>3449</v>
      </c>
      <c r="Q3503" s="29" t="s">
        <v>3209</v>
      </c>
      <c r="R3503" s="29" t="s">
        <v>3210</v>
      </c>
      <c r="S3503" s="29" t="s">
        <v>3098</v>
      </c>
      <c r="T3503" s="29"/>
      <c r="U3503" s="30">
        <v>20000</v>
      </c>
      <c r="V3503" s="30">
        <v>20000</v>
      </c>
      <c r="W3503" s="30">
        <v>20000</v>
      </c>
      <c r="X3503" s="30">
        <v>20000</v>
      </c>
      <c r="Y3503" s="30">
        <v>20000</v>
      </c>
      <c r="Z3503" s="30">
        <v>20000</v>
      </c>
      <c r="AA3503" s="30">
        <v>20000</v>
      </c>
      <c r="AB3503" s="30">
        <v>20000</v>
      </c>
      <c r="AC3503" s="30">
        <v>20000</v>
      </c>
      <c r="AD3503" s="30">
        <v>20000</v>
      </c>
      <c r="AE3503" s="30">
        <v>20000</v>
      </c>
      <c r="AF3503" s="30">
        <v>20000</v>
      </c>
    </row>
    <row r="3504" spans="1:32" x14ac:dyDescent="0.45">
      <c r="A3504" s="29" t="s">
        <v>1064</v>
      </c>
      <c r="B3504" s="29" t="s">
        <v>1065</v>
      </c>
      <c r="C3504" s="29" t="s">
        <v>3211</v>
      </c>
      <c r="D3504" s="29" t="s">
        <v>3212</v>
      </c>
      <c r="E3504" s="29" t="s">
        <v>3213</v>
      </c>
      <c r="F3504" s="29" t="s">
        <v>982</v>
      </c>
      <c r="G3504" s="29" t="s">
        <v>3233</v>
      </c>
      <c r="H3504" s="29" t="s">
        <v>3234</v>
      </c>
      <c r="I3504" s="29" t="s">
        <v>3275</v>
      </c>
      <c r="J3504" s="29" t="s">
        <v>3276</v>
      </c>
      <c r="K3504" s="29" t="s">
        <v>3287</v>
      </c>
      <c r="L3504" s="29" t="s">
        <v>3101</v>
      </c>
      <c r="M3504" s="29" t="s">
        <v>3316</v>
      </c>
      <c r="N3504" s="29" t="s">
        <v>3317</v>
      </c>
      <c r="O3504" s="29" t="s">
        <v>3318</v>
      </c>
      <c r="P3504" s="29" t="s">
        <v>3319</v>
      </c>
      <c r="Q3504" s="29" t="s">
        <v>3209</v>
      </c>
      <c r="R3504" s="29" t="s">
        <v>3210</v>
      </c>
      <c r="S3504" s="29" t="s">
        <v>3098</v>
      </c>
      <c r="T3504" s="29"/>
      <c r="U3504" s="30">
        <v>0</v>
      </c>
      <c r="V3504" s="30">
        <v>0</v>
      </c>
      <c r="W3504" s="30">
        <v>7020</v>
      </c>
      <c r="X3504" s="30">
        <v>10880</v>
      </c>
      <c r="Y3504" s="30">
        <v>10880</v>
      </c>
      <c r="Z3504" s="30">
        <v>10880</v>
      </c>
      <c r="AA3504" s="30">
        <v>10880</v>
      </c>
      <c r="AB3504" s="30">
        <v>10880</v>
      </c>
      <c r="AC3504" s="30">
        <v>10880</v>
      </c>
      <c r="AD3504" s="30">
        <v>10880</v>
      </c>
      <c r="AE3504" s="30">
        <v>10712</v>
      </c>
      <c r="AF3504" s="30">
        <v>10712</v>
      </c>
    </row>
    <row r="3505" spans="1:32" x14ac:dyDescent="0.45">
      <c r="A3505" s="29" t="s">
        <v>1064</v>
      </c>
      <c r="B3505" s="29" t="s">
        <v>1065</v>
      </c>
      <c r="C3505" s="29" t="s">
        <v>3211</v>
      </c>
      <c r="D3505" s="29" t="s">
        <v>3212</v>
      </c>
      <c r="E3505" s="29" t="s">
        <v>3213</v>
      </c>
      <c r="F3505" s="29" t="s">
        <v>982</v>
      </c>
      <c r="G3505" s="29" t="s">
        <v>3233</v>
      </c>
      <c r="H3505" s="29" t="s">
        <v>3234</v>
      </c>
      <c r="I3505" s="29" t="s">
        <v>3275</v>
      </c>
      <c r="J3505" s="29" t="s">
        <v>3276</v>
      </c>
      <c r="K3505" s="29" t="s">
        <v>3287</v>
      </c>
      <c r="L3505" s="29" t="s">
        <v>3101</v>
      </c>
      <c r="M3505" s="29" t="s">
        <v>3288</v>
      </c>
      <c r="N3505" s="29" t="s">
        <v>3289</v>
      </c>
      <c r="O3505" s="29" t="s">
        <v>3290</v>
      </c>
      <c r="P3505" s="29" t="s">
        <v>3291</v>
      </c>
      <c r="Q3505" s="29" t="s">
        <v>3249</v>
      </c>
      <c r="R3505" s="29" t="s">
        <v>3210</v>
      </c>
      <c r="S3505" s="29" t="s">
        <v>3098</v>
      </c>
      <c r="T3505" s="29"/>
      <c r="U3505" s="30">
        <v>588</v>
      </c>
      <c r="V3505" s="30">
        <v>588</v>
      </c>
      <c r="W3505" s="30">
        <v>588</v>
      </c>
      <c r="X3505" s="30">
        <v>588</v>
      </c>
      <c r="Y3505" s="30">
        <v>588</v>
      </c>
      <c r="Z3505" s="30">
        <v>588</v>
      </c>
      <c r="AA3505" s="30">
        <v>588</v>
      </c>
      <c r="AB3505" s="30">
        <v>588</v>
      </c>
      <c r="AC3505" s="30">
        <v>588</v>
      </c>
      <c r="AD3505" s="30">
        <v>588</v>
      </c>
      <c r="AE3505" s="30">
        <v>588</v>
      </c>
      <c r="AF3505" s="30">
        <v>588</v>
      </c>
    </row>
    <row r="3506" spans="1:32" x14ac:dyDescent="0.45">
      <c r="A3506" s="29" t="s">
        <v>1064</v>
      </c>
      <c r="B3506" s="29" t="s">
        <v>1065</v>
      </c>
      <c r="C3506" s="29" t="s">
        <v>3211</v>
      </c>
      <c r="D3506" s="29" t="s">
        <v>3212</v>
      </c>
      <c r="E3506" s="29" t="s">
        <v>3213</v>
      </c>
      <c r="F3506" s="29" t="s">
        <v>982</v>
      </c>
      <c r="G3506" s="29" t="s">
        <v>3233</v>
      </c>
      <c r="H3506" s="29" t="s">
        <v>3234</v>
      </c>
      <c r="I3506" s="29" t="s">
        <v>3275</v>
      </c>
      <c r="J3506" s="29" t="s">
        <v>3276</v>
      </c>
      <c r="K3506" s="29" t="s">
        <v>3287</v>
      </c>
      <c r="L3506" s="29" t="s">
        <v>3101</v>
      </c>
      <c r="M3506" s="29" t="s">
        <v>3288</v>
      </c>
      <c r="N3506" s="29" t="s">
        <v>3289</v>
      </c>
      <c r="O3506" s="29" t="s">
        <v>3290</v>
      </c>
      <c r="P3506" s="29" t="s">
        <v>3291</v>
      </c>
      <c r="Q3506" s="29" t="s">
        <v>3209</v>
      </c>
      <c r="R3506" s="29" t="s">
        <v>3210</v>
      </c>
      <c r="S3506" s="29" t="s">
        <v>3098</v>
      </c>
      <c r="T3506" s="29"/>
      <c r="U3506" s="30">
        <v>8000</v>
      </c>
      <c r="V3506" s="30">
        <v>8000</v>
      </c>
      <c r="W3506" s="30">
        <v>8000</v>
      </c>
      <c r="X3506" s="30">
        <v>8000</v>
      </c>
      <c r="Y3506" s="30">
        <v>8000</v>
      </c>
      <c r="Z3506" s="30">
        <v>8000</v>
      </c>
      <c r="AA3506" s="30">
        <v>8000</v>
      </c>
      <c r="AB3506" s="30">
        <v>8000</v>
      </c>
      <c r="AC3506" s="30">
        <v>8000</v>
      </c>
      <c r="AD3506" s="30">
        <v>8000</v>
      </c>
      <c r="AE3506" s="30">
        <v>8000</v>
      </c>
      <c r="AF3506" s="30">
        <v>8000</v>
      </c>
    </row>
    <row r="3507" spans="1:32" x14ac:dyDescent="0.45">
      <c r="A3507" s="29" t="s">
        <v>1064</v>
      </c>
      <c r="B3507" s="29" t="s">
        <v>1065</v>
      </c>
      <c r="C3507" s="29" t="s">
        <v>3211</v>
      </c>
      <c r="D3507" s="29" t="s">
        <v>3212</v>
      </c>
      <c r="E3507" s="29" t="s">
        <v>3213</v>
      </c>
      <c r="F3507" s="29" t="s">
        <v>982</v>
      </c>
      <c r="G3507" s="29" t="s">
        <v>3233</v>
      </c>
      <c r="H3507" s="29" t="s">
        <v>3234</v>
      </c>
      <c r="I3507" s="29" t="s">
        <v>3275</v>
      </c>
      <c r="J3507" s="29" t="s">
        <v>3276</v>
      </c>
      <c r="K3507" s="29" t="s">
        <v>3287</v>
      </c>
      <c r="L3507" s="29" t="s">
        <v>3101</v>
      </c>
      <c r="M3507" s="29" t="s">
        <v>3288</v>
      </c>
      <c r="N3507" s="29" t="s">
        <v>3289</v>
      </c>
      <c r="O3507" s="29" t="s">
        <v>3290</v>
      </c>
      <c r="P3507" s="29" t="s">
        <v>3291</v>
      </c>
      <c r="Q3507" s="29" t="s">
        <v>3209</v>
      </c>
      <c r="R3507" s="29" t="s">
        <v>3098</v>
      </c>
      <c r="S3507" s="29" t="s">
        <v>3098</v>
      </c>
      <c r="T3507" s="29"/>
      <c r="U3507" s="30">
        <v>0</v>
      </c>
      <c r="V3507" s="30">
        <v>214</v>
      </c>
      <c r="W3507" s="30">
        <v>2000</v>
      </c>
      <c r="X3507" s="30">
        <v>2000</v>
      </c>
      <c r="Y3507" s="30">
        <v>2000</v>
      </c>
      <c r="Z3507" s="30">
        <v>2000</v>
      </c>
      <c r="AA3507" s="30">
        <v>2000</v>
      </c>
      <c r="AB3507" s="30">
        <v>2000</v>
      </c>
      <c r="AC3507" s="30">
        <v>2000</v>
      </c>
      <c r="AD3507" s="30">
        <v>2000</v>
      </c>
      <c r="AE3507" s="30">
        <v>2000</v>
      </c>
      <c r="AF3507" s="30">
        <v>2000</v>
      </c>
    </row>
    <row r="3508" spans="1:32" x14ac:dyDescent="0.45">
      <c r="A3508" s="29" t="s">
        <v>1064</v>
      </c>
      <c r="B3508" s="29" t="s">
        <v>1065</v>
      </c>
      <c r="C3508" s="29" t="s">
        <v>3292</v>
      </c>
      <c r="D3508" s="29" t="s">
        <v>3293</v>
      </c>
      <c r="E3508" s="29" t="s">
        <v>3292</v>
      </c>
      <c r="F3508" s="29" t="s">
        <v>3294</v>
      </c>
      <c r="G3508" s="29" t="s">
        <v>3200</v>
      </c>
      <c r="H3508" s="29" t="s">
        <v>3201</v>
      </c>
      <c r="I3508" s="29" t="s">
        <v>3226</v>
      </c>
      <c r="J3508" s="29" t="s">
        <v>3227</v>
      </c>
      <c r="K3508" s="29" t="s">
        <v>3228</v>
      </c>
      <c r="L3508" s="29" t="s">
        <v>3111</v>
      </c>
      <c r="M3508" s="29" t="s">
        <v>3229</v>
      </c>
      <c r="N3508" s="29" t="s">
        <v>3230</v>
      </c>
      <c r="O3508" s="29" t="s">
        <v>3231</v>
      </c>
      <c r="P3508" s="29" t="s">
        <v>3232</v>
      </c>
      <c r="Q3508" s="29" t="s">
        <v>3209</v>
      </c>
      <c r="R3508" s="29" t="s">
        <v>3210</v>
      </c>
      <c r="S3508" s="29" t="s">
        <v>3098</v>
      </c>
      <c r="T3508" s="29"/>
      <c r="U3508" s="30">
        <v>0</v>
      </c>
      <c r="V3508" s="30">
        <v>0</v>
      </c>
      <c r="W3508" s="30">
        <v>0</v>
      </c>
      <c r="X3508" s="30">
        <v>0</v>
      </c>
      <c r="Y3508" s="30">
        <v>0</v>
      </c>
      <c r="Z3508" s="30">
        <v>0</v>
      </c>
      <c r="AA3508" s="30">
        <v>0</v>
      </c>
      <c r="AB3508" s="30">
        <v>0</v>
      </c>
      <c r="AC3508" s="30">
        <v>0</v>
      </c>
      <c r="AD3508" s="30">
        <v>0</v>
      </c>
      <c r="AE3508" s="30">
        <v>0</v>
      </c>
      <c r="AF3508" s="30">
        <v>0</v>
      </c>
    </row>
    <row r="3509" spans="1:32" x14ac:dyDescent="0.45">
      <c r="A3509" s="29" t="s">
        <v>1066</v>
      </c>
      <c r="B3509" s="29" t="s">
        <v>1067</v>
      </c>
      <c r="C3509" s="29" t="s">
        <v>3196</v>
      </c>
      <c r="D3509" s="29" t="s">
        <v>3197</v>
      </c>
      <c r="E3509" s="29" t="s">
        <v>3537</v>
      </c>
      <c r="F3509" s="29" t="s">
        <v>3463</v>
      </c>
      <c r="G3509" s="29" t="s">
        <v>3200</v>
      </c>
      <c r="H3509" s="29" t="s">
        <v>3201</v>
      </c>
      <c r="I3509" s="29" t="s">
        <v>3202</v>
      </c>
      <c r="J3509" s="29" t="s">
        <v>3203</v>
      </c>
      <c r="K3509" s="29" t="s">
        <v>3204</v>
      </c>
      <c r="L3509" s="29" t="s">
        <v>3109</v>
      </c>
      <c r="M3509" s="29" t="s">
        <v>3756</v>
      </c>
      <c r="N3509" s="29" t="s">
        <v>3757</v>
      </c>
      <c r="O3509" s="29" t="s">
        <v>3758</v>
      </c>
      <c r="P3509" s="29" t="s">
        <v>3757</v>
      </c>
      <c r="Q3509" s="29" t="s">
        <v>3209</v>
      </c>
      <c r="R3509" s="29" t="s">
        <v>3210</v>
      </c>
      <c r="S3509" s="29" t="s">
        <v>3098</v>
      </c>
      <c r="T3509" s="29"/>
      <c r="U3509" s="30">
        <v>35000</v>
      </c>
      <c r="V3509" s="30">
        <v>35000</v>
      </c>
      <c r="W3509" s="30">
        <v>35000</v>
      </c>
      <c r="X3509" s="30">
        <v>35000</v>
      </c>
      <c r="Y3509" s="30">
        <v>35000</v>
      </c>
      <c r="Z3509" s="30">
        <v>35000</v>
      </c>
      <c r="AA3509" s="30">
        <v>35000</v>
      </c>
      <c r="AB3509" s="30">
        <v>35000</v>
      </c>
      <c r="AC3509" s="30">
        <v>35000</v>
      </c>
      <c r="AD3509" s="30">
        <v>35000</v>
      </c>
      <c r="AE3509" s="30">
        <v>35000</v>
      </c>
      <c r="AF3509" s="30">
        <v>35000</v>
      </c>
    </row>
    <row r="3510" spans="1:32" x14ac:dyDescent="0.45">
      <c r="A3510" s="29" t="s">
        <v>1066</v>
      </c>
      <c r="B3510" s="29" t="s">
        <v>1067</v>
      </c>
      <c r="C3510" s="29" t="s">
        <v>3299</v>
      </c>
      <c r="D3510" s="29" t="s">
        <v>3300</v>
      </c>
      <c r="E3510" s="29" t="s">
        <v>3538</v>
      </c>
      <c r="F3510" s="29" t="s">
        <v>3539</v>
      </c>
      <c r="G3510" s="29" t="s">
        <v>3200</v>
      </c>
      <c r="H3510" s="29" t="s">
        <v>3201</v>
      </c>
      <c r="I3510" s="29" t="s">
        <v>3202</v>
      </c>
      <c r="J3510" s="29" t="s">
        <v>3203</v>
      </c>
      <c r="K3510" s="29" t="s">
        <v>3204</v>
      </c>
      <c r="L3510" s="29" t="s">
        <v>3109</v>
      </c>
      <c r="M3510" s="29" t="s">
        <v>3756</v>
      </c>
      <c r="N3510" s="29" t="s">
        <v>3757</v>
      </c>
      <c r="O3510" s="29" t="s">
        <v>3758</v>
      </c>
      <c r="P3510" s="29" t="s">
        <v>3757</v>
      </c>
      <c r="Q3510" s="29" t="s">
        <v>3209</v>
      </c>
      <c r="R3510" s="29" t="s">
        <v>3210</v>
      </c>
      <c r="S3510" s="29" t="s">
        <v>3098</v>
      </c>
      <c r="T3510" s="29"/>
      <c r="U3510" s="30">
        <v>-10500</v>
      </c>
      <c r="V3510" s="30">
        <v>-10500</v>
      </c>
      <c r="W3510" s="30">
        <v>-10500</v>
      </c>
      <c r="X3510" s="30">
        <v>-10500</v>
      </c>
      <c r="Y3510" s="30">
        <v>-10500</v>
      </c>
      <c r="Z3510" s="30">
        <v>-10500</v>
      </c>
      <c r="AA3510" s="30">
        <v>-10500</v>
      </c>
      <c r="AB3510" s="30">
        <v>-10500</v>
      </c>
      <c r="AC3510" s="30">
        <v>-10500</v>
      </c>
      <c r="AD3510" s="30">
        <v>-10500</v>
      </c>
      <c r="AE3510" s="30">
        <v>-10500</v>
      </c>
      <c r="AF3510" s="30">
        <v>-10500</v>
      </c>
    </row>
    <row r="3511" spans="1:32" x14ac:dyDescent="0.45">
      <c r="A3511" s="29" t="s">
        <v>1066</v>
      </c>
      <c r="B3511" s="29" t="s">
        <v>1067</v>
      </c>
      <c r="C3511" s="29" t="s">
        <v>3299</v>
      </c>
      <c r="D3511" s="29" t="s">
        <v>3300</v>
      </c>
      <c r="E3511" s="29" t="s">
        <v>3538</v>
      </c>
      <c r="F3511" s="29" t="s">
        <v>3539</v>
      </c>
      <c r="G3511" s="29" t="s">
        <v>3200</v>
      </c>
      <c r="H3511" s="29" t="s">
        <v>3201</v>
      </c>
      <c r="I3511" s="29" t="s">
        <v>3202</v>
      </c>
      <c r="J3511" s="29" t="s">
        <v>3203</v>
      </c>
      <c r="K3511" s="29" t="s">
        <v>3204</v>
      </c>
      <c r="L3511" s="29" t="s">
        <v>3109</v>
      </c>
      <c r="M3511" s="29" t="s">
        <v>3378</v>
      </c>
      <c r="N3511" s="29" t="s">
        <v>3379</v>
      </c>
      <c r="O3511" s="29" t="s">
        <v>3380</v>
      </c>
      <c r="P3511" s="29" t="s">
        <v>3381</v>
      </c>
      <c r="Q3511" s="29" t="s">
        <v>3209</v>
      </c>
      <c r="R3511" s="29" t="s">
        <v>3210</v>
      </c>
      <c r="S3511" s="29" t="s">
        <v>3098</v>
      </c>
      <c r="T3511" s="29"/>
      <c r="U3511" s="30">
        <v>6880</v>
      </c>
      <c r="V3511" s="30">
        <v>6880</v>
      </c>
      <c r="W3511" s="30">
        <v>6880</v>
      </c>
      <c r="X3511" s="30">
        <v>6880</v>
      </c>
      <c r="Y3511" s="30">
        <v>6880</v>
      </c>
      <c r="Z3511" s="30">
        <v>6880</v>
      </c>
      <c r="AA3511" s="30">
        <v>6880</v>
      </c>
      <c r="AB3511" s="30">
        <v>6880</v>
      </c>
      <c r="AC3511" s="30">
        <v>6880</v>
      </c>
      <c r="AD3511" s="30">
        <v>6880</v>
      </c>
      <c r="AE3511" s="30">
        <v>0</v>
      </c>
      <c r="AF3511" s="30">
        <v>0</v>
      </c>
    </row>
    <row r="3512" spans="1:32" x14ac:dyDescent="0.45">
      <c r="A3512" s="29" t="s">
        <v>1066</v>
      </c>
      <c r="B3512" s="29" t="s">
        <v>1067</v>
      </c>
      <c r="C3512" s="29" t="s">
        <v>3299</v>
      </c>
      <c r="D3512" s="29" t="s">
        <v>3300</v>
      </c>
      <c r="E3512" s="29" t="s">
        <v>3538</v>
      </c>
      <c r="F3512" s="29" t="s">
        <v>3539</v>
      </c>
      <c r="G3512" s="29" t="s">
        <v>3200</v>
      </c>
      <c r="H3512" s="29" t="s">
        <v>3201</v>
      </c>
      <c r="I3512" s="29" t="s">
        <v>3226</v>
      </c>
      <c r="J3512" s="29" t="s">
        <v>3227</v>
      </c>
      <c r="K3512" s="29" t="s">
        <v>3228</v>
      </c>
      <c r="L3512" s="29" t="s">
        <v>3111</v>
      </c>
      <c r="M3512" s="29" t="s">
        <v>3229</v>
      </c>
      <c r="N3512" s="29" t="s">
        <v>3230</v>
      </c>
      <c r="O3512" s="29" t="s">
        <v>3231</v>
      </c>
      <c r="P3512" s="29" t="s">
        <v>3232</v>
      </c>
      <c r="Q3512" s="29" t="s">
        <v>3209</v>
      </c>
      <c r="R3512" s="29" t="s">
        <v>3210</v>
      </c>
      <c r="S3512" s="29" t="s">
        <v>3098</v>
      </c>
      <c r="T3512" s="29"/>
      <c r="U3512" s="30">
        <v>0</v>
      </c>
      <c r="V3512" s="30">
        <v>0</v>
      </c>
      <c r="W3512" s="30">
        <v>0</v>
      </c>
      <c r="X3512" s="30">
        <v>0</v>
      </c>
      <c r="Y3512" s="30">
        <v>0</v>
      </c>
      <c r="Z3512" s="30">
        <v>0</v>
      </c>
      <c r="AA3512" s="30">
        <v>0</v>
      </c>
      <c r="AB3512" s="30">
        <v>0</v>
      </c>
      <c r="AC3512" s="30">
        <v>0</v>
      </c>
      <c r="AD3512" s="30">
        <v>0</v>
      </c>
      <c r="AE3512" s="30">
        <v>0</v>
      </c>
      <c r="AF3512" s="30">
        <v>60</v>
      </c>
    </row>
    <row r="3513" spans="1:32" x14ac:dyDescent="0.45">
      <c r="A3513" s="29" t="s">
        <v>1066</v>
      </c>
      <c r="B3513" s="29" t="s">
        <v>1067</v>
      </c>
      <c r="C3513" s="29" t="s">
        <v>3299</v>
      </c>
      <c r="D3513" s="29" t="s">
        <v>3300</v>
      </c>
      <c r="E3513" s="29" t="s">
        <v>3503</v>
      </c>
      <c r="F3513" s="29" t="s">
        <v>3463</v>
      </c>
      <c r="G3513" s="29" t="s">
        <v>3200</v>
      </c>
      <c r="H3513" s="29" t="s">
        <v>3201</v>
      </c>
      <c r="I3513" s="29" t="s">
        <v>3226</v>
      </c>
      <c r="J3513" s="29" t="s">
        <v>3227</v>
      </c>
      <c r="K3513" s="29" t="s">
        <v>3228</v>
      </c>
      <c r="L3513" s="29" t="s">
        <v>3111</v>
      </c>
      <c r="M3513" s="29" t="s">
        <v>3229</v>
      </c>
      <c r="N3513" s="29" t="s">
        <v>3230</v>
      </c>
      <c r="O3513" s="29" t="s">
        <v>3231</v>
      </c>
      <c r="P3513" s="29" t="s">
        <v>3232</v>
      </c>
      <c r="Q3513" s="29" t="s">
        <v>3209</v>
      </c>
      <c r="R3513" s="29" t="s">
        <v>3210</v>
      </c>
      <c r="S3513" s="29" t="s">
        <v>3098</v>
      </c>
      <c r="T3513" s="29"/>
      <c r="U3513" s="30">
        <v>0</v>
      </c>
      <c r="V3513" s="30">
        <v>0</v>
      </c>
      <c r="W3513" s="30">
        <v>0</v>
      </c>
      <c r="X3513" s="30">
        <v>0</v>
      </c>
      <c r="Y3513" s="30">
        <v>0</v>
      </c>
      <c r="Z3513" s="30">
        <v>0</v>
      </c>
      <c r="AA3513" s="30">
        <v>0</v>
      </c>
      <c r="AB3513" s="30">
        <v>0</v>
      </c>
      <c r="AC3513" s="30">
        <v>0</v>
      </c>
      <c r="AD3513" s="30">
        <v>0</v>
      </c>
      <c r="AE3513" s="30">
        <v>0</v>
      </c>
      <c r="AF3513" s="30">
        <v>0</v>
      </c>
    </row>
    <row r="3514" spans="1:32" x14ac:dyDescent="0.45">
      <c r="A3514" s="29" t="s">
        <v>1066</v>
      </c>
      <c r="B3514" s="29" t="s">
        <v>1067</v>
      </c>
      <c r="C3514" s="29" t="s">
        <v>3211</v>
      </c>
      <c r="D3514" s="29" t="s">
        <v>3212</v>
      </c>
      <c r="E3514" s="29" t="s">
        <v>3213</v>
      </c>
      <c r="F3514" s="29" t="s">
        <v>982</v>
      </c>
      <c r="G3514" s="29" t="s">
        <v>3200</v>
      </c>
      <c r="H3514" s="29" t="s">
        <v>3201</v>
      </c>
      <c r="I3514" s="29" t="s">
        <v>3202</v>
      </c>
      <c r="J3514" s="29" t="s">
        <v>3203</v>
      </c>
      <c r="K3514" s="29" t="s">
        <v>3520</v>
      </c>
      <c r="L3514" s="29" t="s">
        <v>3108</v>
      </c>
      <c r="M3514" s="29" t="s">
        <v>3826</v>
      </c>
      <c r="N3514" s="29" t="s">
        <v>3827</v>
      </c>
      <c r="O3514" s="29" t="s">
        <v>3830</v>
      </c>
      <c r="P3514" s="29" t="s">
        <v>3831</v>
      </c>
      <c r="Q3514" s="29" t="s">
        <v>3209</v>
      </c>
      <c r="R3514" s="29" t="s">
        <v>3210</v>
      </c>
      <c r="S3514" s="29" t="s">
        <v>3098</v>
      </c>
      <c r="T3514" s="29"/>
      <c r="U3514" s="30">
        <v>8000</v>
      </c>
      <c r="V3514" s="30">
        <v>8000</v>
      </c>
      <c r="W3514" s="30">
        <v>8000</v>
      </c>
      <c r="X3514" s="30">
        <v>8000</v>
      </c>
      <c r="Y3514" s="30">
        <v>8000</v>
      </c>
      <c r="Z3514" s="30">
        <v>8000</v>
      </c>
      <c r="AA3514" s="30">
        <v>8000</v>
      </c>
      <c r="AB3514" s="30">
        <v>8000</v>
      </c>
      <c r="AC3514" s="30">
        <v>8000</v>
      </c>
      <c r="AD3514" s="30">
        <v>8000</v>
      </c>
      <c r="AE3514" s="30">
        <v>8000</v>
      </c>
      <c r="AF3514" s="30">
        <v>8000</v>
      </c>
    </row>
    <row r="3515" spans="1:32" x14ac:dyDescent="0.45">
      <c r="A3515" s="29" t="s">
        <v>1066</v>
      </c>
      <c r="B3515" s="29" t="s">
        <v>1067</v>
      </c>
      <c r="C3515" s="29" t="s">
        <v>3211</v>
      </c>
      <c r="D3515" s="29" t="s">
        <v>3212</v>
      </c>
      <c r="E3515" s="29" t="s">
        <v>3213</v>
      </c>
      <c r="F3515" s="29" t="s">
        <v>982</v>
      </c>
      <c r="G3515" s="29" t="s">
        <v>3200</v>
      </c>
      <c r="H3515" s="29" t="s">
        <v>3201</v>
      </c>
      <c r="I3515" s="29" t="s">
        <v>3202</v>
      </c>
      <c r="J3515" s="29" t="s">
        <v>3203</v>
      </c>
      <c r="K3515" s="29" t="s">
        <v>3204</v>
      </c>
      <c r="L3515" s="29" t="s">
        <v>3109</v>
      </c>
      <c r="M3515" s="29" t="s">
        <v>3205</v>
      </c>
      <c r="N3515" s="29" t="s">
        <v>3206</v>
      </c>
      <c r="O3515" s="29" t="s">
        <v>3214</v>
      </c>
      <c r="P3515" s="29" t="s">
        <v>3215</v>
      </c>
      <c r="Q3515" s="29" t="s">
        <v>3209</v>
      </c>
      <c r="R3515" s="29" t="s">
        <v>3210</v>
      </c>
      <c r="S3515" s="29" t="s">
        <v>3098</v>
      </c>
      <c r="T3515" s="29"/>
      <c r="U3515" s="30">
        <v>0</v>
      </c>
      <c r="V3515" s="30">
        <v>0</v>
      </c>
      <c r="W3515" s="30">
        <v>0</v>
      </c>
      <c r="X3515" s="30">
        <v>0</v>
      </c>
      <c r="Y3515" s="30">
        <v>0</v>
      </c>
      <c r="Z3515" s="30">
        <v>200</v>
      </c>
      <c r="AA3515" s="30">
        <v>0</v>
      </c>
      <c r="AB3515" s="30">
        <v>50</v>
      </c>
      <c r="AC3515" s="30">
        <v>0</v>
      </c>
      <c r="AD3515" s="30">
        <v>0</v>
      </c>
      <c r="AE3515" s="30">
        <v>0</v>
      </c>
      <c r="AF3515" s="30">
        <v>0</v>
      </c>
    </row>
    <row r="3516" spans="1:32" x14ac:dyDescent="0.45">
      <c r="A3516" s="29" t="s">
        <v>1066</v>
      </c>
      <c r="B3516" s="29" t="s">
        <v>1067</v>
      </c>
      <c r="C3516" s="29" t="s">
        <v>3211</v>
      </c>
      <c r="D3516" s="29" t="s">
        <v>3212</v>
      </c>
      <c r="E3516" s="29" t="s">
        <v>3213</v>
      </c>
      <c r="F3516" s="29" t="s">
        <v>982</v>
      </c>
      <c r="G3516" s="29" t="s">
        <v>3200</v>
      </c>
      <c r="H3516" s="29" t="s">
        <v>3201</v>
      </c>
      <c r="I3516" s="29" t="s">
        <v>3202</v>
      </c>
      <c r="J3516" s="29" t="s">
        <v>3203</v>
      </c>
      <c r="K3516" s="29" t="s">
        <v>3221</v>
      </c>
      <c r="L3516" s="29" t="s">
        <v>3113</v>
      </c>
      <c r="M3516" s="29" t="s">
        <v>3303</v>
      </c>
      <c r="N3516" s="29" t="s">
        <v>3304</v>
      </c>
      <c r="O3516" s="29" t="s">
        <v>3305</v>
      </c>
      <c r="P3516" s="29" t="s">
        <v>3306</v>
      </c>
      <c r="Q3516" s="29" t="s">
        <v>3209</v>
      </c>
      <c r="R3516" s="29" t="s">
        <v>3210</v>
      </c>
      <c r="S3516" s="29" t="s">
        <v>3098</v>
      </c>
      <c r="T3516" s="29"/>
      <c r="U3516" s="30">
        <v>139747</v>
      </c>
      <c r="V3516" s="30">
        <v>174627</v>
      </c>
      <c r="W3516" s="30">
        <v>140902</v>
      </c>
      <c r="X3516" s="30">
        <v>165113</v>
      </c>
      <c r="Y3516" s="30">
        <v>144651</v>
      </c>
      <c r="Z3516" s="30">
        <v>139282</v>
      </c>
      <c r="AA3516" s="30">
        <v>161827</v>
      </c>
      <c r="AB3516" s="30">
        <v>146538</v>
      </c>
      <c r="AC3516" s="30">
        <v>147783</v>
      </c>
      <c r="AD3516" s="30">
        <v>156006</v>
      </c>
      <c r="AE3516" s="30">
        <v>150436</v>
      </c>
      <c r="AF3516" s="30">
        <v>182660</v>
      </c>
    </row>
    <row r="3517" spans="1:32" x14ac:dyDescent="0.45">
      <c r="A3517" s="29" t="s">
        <v>1066</v>
      </c>
      <c r="B3517" s="29" t="s">
        <v>1067</v>
      </c>
      <c r="C3517" s="29" t="s">
        <v>3211</v>
      </c>
      <c r="D3517" s="29" t="s">
        <v>3212</v>
      </c>
      <c r="E3517" s="29" t="s">
        <v>3213</v>
      </c>
      <c r="F3517" s="29" t="s">
        <v>982</v>
      </c>
      <c r="G3517" s="29" t="s">
        <v>3200</v>
      </c>
      <c r="H3517" s="29" t="s">
        <v>3201</v>
      </c>
      <c r="I3517" s="29" t="s">
        <v>3226</v>
      </c>
      <c r="J3517" s="29" t="s">
        <v>3227</v>
      </c>
      <c r="K3517" s="29" t="s">
        <v>3228</v>
      </c>
      <c r="L3517" s="29" t="s">
        <v>3111</v>
      </c>
      <c r="M3517" s="29" t="s">
        <v>3409</v>
      </c>
      <c r="N3517" s="29" t="s">
        <v>3410</v>
      </c>
      <c r="O3517" s="29" t="s">
        <v>3411</v>
      </c>
      <c r="P3517" s="29" t="s">
        <v>3412</v>
      </c>
      <c r="Q3517" s="29" t="s">
        <v>3209</v>
      </c>
      <c r="R3517" s="29" t="s">
        <v>3210</v>
      </c>
      <c r="S3517" s="29" t="s">
        <v>3098</v>
      </c>
      <c r="T3517" s="29"/>
      <c r="U3517" s="30">
        <v>20000</v>
      </c>
      <c r="V3517" s="30">
        <v>20000</v>
      </c>
      <c r="W3517" s="30">
        <v>20000</v>
      </c>
      <c r="X3517" s="30">
        <v>20000</v>
      </c>
      <c r="Y3517" s="30">
        <v>20000</v>
      </c>
      <c r="Z3517" s="30">
        <v>20000</v>
      </c>
      <c r="AA3517" s="30">
        <v>20000</v>
      </c>
      <c r="AB3517" s="30">
        <v>20000</v>
      </c>
      <c r="AC3517" s="30">
        <v>20000</v>
      </c>
      <c r="AD3517" s="30">
        <v>20000</v>
      </c>
      <c r="AE3517" s="30">
        <v>20000</v>
      </c>
      <c r="AF3517" s="30">
        <v>20000</v>
      </c>
    </row>
    <row r="3518" spans="1:32" x14ac:dyDescent="0.45">
      <c r="A3518" s="29" t="s">
        <v>1066</v>
      </c>
      <c r="B3518" s="29" t="s">
        <v>1067</v>
      </c>
      <c r="C3518" s="29" t="s">
        <v>3211</v>
      </c>
      <c r="D3518" s="29" t="s">
        <v>3212</v>
      </c>
      <c r="E3518" s="29" t="s">
        <v>3213</v>
      </c>
      <c r="F3518" s="29" t="s">
        <v>982</v>
      </c>
      <c r="G3518" s="29" t="s">
        <v>3200</v>
      </c>
      <c r="H3518" s="29" t="s">
        <v>3201</v>
      </c>
      <c r="I3518" s="29" t="s">
        <v>3226</v>
      </c>
      <c r="J3518" s="29" t="s">
        <v>3227</v>
      </c>
      <c r="K3518" s="29" t="s">
        <v>3228</v>
      </c>
      <c r="L3518" s="29" t="s">
        <v>3111</v>
      </c>
      <c r="M3518" s="29" t="s">
        <v>3229</v>
      </c>
      <c r="N3518" s="29" t="s">
        <v>3230</v>
      </c>
      <c r="O3518" s="29" t="s">
        <v>3231</v>
      </c>
      <c r="P3518" s="29" t="s">
        <v>3232</v>
      </c>
      <c r="Q3518" s="29" t="s">
        <v>3209</v>
      </c>
      <c r="R3518" s="29" t="s">
        <v>3210</v>
      </c>
      <c r="S3518" s="29" t="s">
        <v>3098</v>
      </c>
      <c r="T3518" s="29"/>
      <c r="U3518" s="30">
        <v>0</v>
      </c>
      <c r="V3518" s="30">
        <v>0</v>
      </c>
      <c r="W3518" s="30">
        <v>0</v>
      </c>
      <c r="X3518" s="30">
        <v>0</v>
      </c>
      <c r="Y3518" s="30">
        <v>0</v>
      </c>
      <c r="Z3518" s="30">
        <v>0</v>
      </c>
      <c r="AA3518" s="30">
        <v>0</v>
      </c>
      <c r="AB3518" s="30">
        <v>0</v>
      </c>
      <c r="AC3518" s="30">
        <v>0</v>
      </c>
      <c r="AD3518" s="30">
        <v>0</v>
      </c>
      <c r="AE3518" s="30">
        <v>0</v>
      </c>
      <c r="AF3518" s="30">
        <v>0</v>
      </c>
    </row>
    <row r="3519" spans="1:32" x14ac:dyDescent="0.45">
      <c r="A3519" s="29" t="s">
        <v>1066</v>
      </c>
      <c r="B3519" s="29" t="s">
        <v>1067</v>
      </c>
      <c r="C3519" s="29" t="s">
        <v>3211</v>
      </c>
      <c r="D3519" s="29" t="s">
        <v>3212</v>
      </c>
      <c r="E3519" s="29" t="s">
        <v>3213</v>
      </c>
      <c r="F3519" s="29" t="s">
        <v>982</v>
      </c>
      <c r="G3519" s="29" t="s">
        <v>3200</v>
      </c>
      <c r="H3519" s="29" t="s">
        <v>3201</v>
      </c>
      <c r="I3519" s="29" t="s">
        <v>3226</v>
      </c>
      <c r="J3519" s="29" t="s">
        <v>3227</v>
      </c>
      <c r="K3519" s="29" t="s">
        <v>3228</v>
      </c>
      <c r="L3519" s="29" t="s">
        <v>3111</v>
      </c>
      <c r="M3519" s="29" t="s">
        <v>3295</v>
      </c>
      <c r="N3519" s="29" t="s">
        <v>3296</v>
      </c>
      <c r="O3519" s="29" t="s">
        <v>3297</v>
      </c>
      <c r="P3519" s="29" t="s">
        <v>3298</v>
      </c>
      <c r="Q3519" s="29" t="s">
        <v>3209</v>
      </c>
      <c r="R3519" s="29" t="s">
        <v>3210</v>
      </c>
      <c r="S3519" s="29" t="s">
        <v>3098</v>
      </c>
      <c r="T3519" s="29"/>
      <c r="U3519" s="30">
        <v>0</v>
      </c>
      <c r="V3519" s="30">
        <v>0</v>
      </c>
      <c r="W3519" s="30">
        <v>0</v>
      </c>
      <c r="X3519" s="30">
        <v>0</v>
      </c>
      <c r="Y3519" s="30">
        <v>0</v>
      </c>
      <c r="Z3519" s="30">
        <v>0</v>
      </c>
      <c r="AA3519" s="30">
        <v>0</v>
      </c>
      <c r="AB3519" s="30">
        <v>0</v>
      </c>
      <c r="AC3519" s="30">
        <v>0</v>
      </c>
      <c r="AD3519" s="30">
        <v>0</v>
      </c>
      <c r="AE3519" s="30">
        <v>0</v>
      </c>
      <c r="AF3519" s="30">
        <v>0</v>
      </c>
    </row>
    <row r="3520" spans="1:32" x14ac:dyDescent="0.45">
      <c r="A3520" s="29" t="s">
        <v>1066</v>
      </c>
      <c r="B3520" s="29" t="s">
        <v>1067</v>
      </c>
      <c r="C3520" s="29" t="s">
        <v>3211</v>
      </c>
      <c r="D3520" s="29" t="s">
        <v>3212</v>
      </c>
      <c r="E3520" s="29" t="s">
        <v>3213</v>
      </c>
      <c r="F3520" s="29" t="s">
        <v>982</v>
      </c>
      <c r="G3520" s="29" t="s">
        <v>3233</v>
      </c>
      <c r="H3520" s="29" t="s">
        <v>3234</v>
      </c>
      <c r="I3520" s="29" t="s">
        <v>3235</v>
      </c>
      <c r="J3520" s="29" t="s">
        <v>3236</v>
      </c>
      <c r="K3520" s="29" t="s">
        <v>3237</v>
      </c>
      <c r="L3520" s="29" t="s">
        <v>3107</v>
      </c>
      <c r="M3520" s="29" t="s">
        <v>3456</v>
      </c>
      <c r="N3520" s="29" t="s">
        <v>3457</v>
      </c>
      <c r="O3520" s="29" t="s">
        <v>3504</v>
      </c>
      <c r="P3520" s="29" t="s">
        <v>3505</v>
      </c>
      <c r="Q3520" s="29" t="s">
        <v>3209</v>
      </c>
      <c r="R3520" s="29" t="s">
        <v>3210</v>
      </c>
      <c r="S3520" s="29" t="s">
        <v>3098</v>
      </c>
      <c r="T3520" s="29"/>
      <c r="U3520" s="30">
        <v>5600</v>
      </c>
      <c r="V3520" s="30">
        <v>5600</v>
      </c>
      <c r="W3520" s="30">
        <v>5600</v>
      </c>
      <c r="X3520" s="30">
        <v>5600</v>
      </c>
      <c r="Y3520" s="30">
        <v>5600</v>
      </c>
      <c r="Z3520" s="30">
        <v>5600</v>
      </c>
      <c r="AA3520" s="30">
        <v>5600</v>
      </c>
      <c r="AB3520" s="30">
        <v>5600</v>
      </c>
      <c r="AC3520" s="30">
        <v>5600</v>
      </c>
      <c r="AD3520" s="30">
        <v>5600</v>
      </c>
      <c r="AE3520" s="30">
        <v>5600</v>
      </c>
      <c r="AF3520" s="30">
        <v>5600</v>
      </c>
    </row>
    <row r="3521" spans="1:32" x14ac:dyDescent="0.45">
      <c r="A3521" s="29" t="s">
        <v>1066</v>
      </c>
      <c r="B3521" s="29" t="s">
        <v>1067</v>
      </c>
      <c r="C3521" s="29" t="s">
        <v>3211</v>
      </c>
      <c r="D3521" s="29" t="s">
        <v>3212</v>
      </c>
      <c r="E3521" s="29" t="s">
        <v>3213</v>
      </c>
      <c r="F3521" s="29" t="s">
        <v>982</v>
      </c>
      <c r="G3521" s="29" t="s">
        <v>3233</v>
      </c>
      <c r="H3521" s="29" t="s">
        <v>3234</v>
      </c>
      <c r="I3521" s="29" t="s">
        <v>3235</v>
      </c>
      <c r="J3521" s="29" t="s">
        <v>3236</v>
      </c>
      <c r="K3521" s="29" t="s">
        <v>3237</v>
      </c>
      <c r="L3521" s="29" t="s">
        <v>3107</v>
      </c>
      <c r="M3521" s="29" t="s">
        <v>3238</v>
      </c>
      <c r="N3521" s="29" t="s">
        <v>3239</v>
      </c>
      <c r="O3521" s="29" t="s">
        <v>3422</v>
      </c>
      <c r="P3521" s="29" t="s">
        <v>3423</v>
      </c>
      <c r="Q3521" s="29" t="s">
        <v>3209</v>
      </c>
      <c r="R3521" s="29" t="s">
        <v>3210</v>
      </c>
      <c r="S3521" s="29" t="s">
        <v>3098</v>
      </c>
      <c r="T3521" s="29"/>
      <c r="U3521" s="30">
        <v>22500</v>
      </c>
      <c r="V3521" s="30">
        <v>22500</v>
      </c>
      <c r="W3521" s="30">
        <v>22500</v>
      </c>
      <c r="X3521" s="30">
        <v>22500</v>
      </c>
      <c r="Y3521" s="30">
        <v>22500</v>
      </c>
      <c r="Z3521" s="30">
        <v>22500</v>
      </c>
      <c r="AA3521" s="30">
        <v>22500</v>
      </c>
      <c r="AB3521" s="30">
        <v>22500</v>
      </c>
      <c r="AC3521" s="30">
        <v>22500</v>
      </c>
      <c r="AD3521" s="30">
        <v>22500</v>
      </c>
      <c r="AE3521" s="30">
        <v>22500</v>
      </c>
      <c r="AF3521" s="30">
        <v>22500</v>
      </c>
    </row>
    <row r="3522" spans="1:32" x14ac:dyDescent="0.45">
      <c r="A3522" s="29" t="s">
        <v>1066</v>
      </c>
      <c r="B3522" s="29" t="s">
        <v>1067</v>
      </c>
      <c r="C3522" s="29" t="s">
        <v>3211</v>
      </c>
      <c r="D3522" s="29" t="s">
        <v>3212</v>
      </c>
      <c r="E3522" s="29" t="s">
        <v>3213</v>
      </c>
      <c r="F3522" s="29" t="s">
        <v>982</v>
      </c>
      <c r="G3522" s="29" t="s">
        <v>3233</v>
      </c>
      <c r="H3522" s="29" t="s">
        <v>3234</v>
      </c>
      <c r="I3522" s="29" t="s">
        <v>3235</v>
      </c>
      <c r="J3522" s="29" t="s">
        <v>3236</v>
      </c>
      <c r="K3522" s="29" t="s">
        <v>3237</v>
      </c>
      <c r="L3522" s="29" t="s">
        <v>3107</v>
      </c>
      <c r="M3522" s="29" t="s">
        <v>3238</v>
      </c>
      <c r="N3522" s="29" t="s">
        <v>3239</v>
      </c>
      <c r="O3522" s="29" t="s">
        <v>3240</v>
      </c>
      <c r="P3522" s="29" t="s">
        <v>3241</v>
      </c>
      <c r="Q3522" s="29" t="s">
        <v>3209</v>
      </c>
      <c r="R3522" s="29" t="s">
        <v>3210</v>
      </c>
      <c r="S3522" s="29" t="s">
        <v>3098</v>
      </c>
      <c r="T3522" s="29"/>
      <c r="U3522" s="30">
        <v>9240</v>
      </c>
      <c r="V3522" s="30">
        <v>9240</v>
      </c>
      <c r="W3522" s="30">
        <v>9240</v>
      </c>
      <c r="X3522" s="30">
        <v>9240</v>
      </c>
      <c r="Y3522" s="30">
        <v>9240</v>
      </c>
      <c r="Z3522" s="30">
        <v>9240</v>
      </c>
      <c r="AA3522" s="30">
        <v>9240</v>
      </c>
      <c r="AB3522" s="30">
        <v>9240</v>
      </c>
      <c r="AC3522" s="30">
        <v>9240</v>
      </c>
      <c r="AD3522" s="30">
        <v>9240</v>
      </c>
      <c r="AE3522" s="30">
        <v>9240</v>
      </c>
      <c r="AF3522" s="30">
        <v>29240</v>
      </c>
    </row>
    <row r="3523" spans="1:32" x14ac:dyDescent="0.45">
      <c r="A3523" s="29" t="s">
        <v>1066</v>
      </c>
      <c r="B3523" s="29" t="s">
        <v>1067</v>
      </c>
      <c r="C3523" s="29" t="s">
        <v>3211</v>
      </c>
      <c r="D3523" s="29" t="s">
        <v>3212</v>
      </c>
      <c r="E3523" s="29" t="s">
        <v>3213</v>
      </c>
      <c r="F3523" s="29" t="s">
        <v>982</v>
      </c>
      <c r="G3523" s="29" t="s">
        <v>3233</v>
      </c>
      <c r="H3523" s="29" t="s">
        <v>3234</v>
      </c>
      <c r="I3523" s="29" t="s">
        <v>3235</v>
      </c>
      <c r="J3523" s="29" t="s">
        <v>3236</v>
      </c>
      <c r="K3523" s="29" t="s">
        <v>3237</v>
      </c>
      <c r="L3523" s="29" t="s">
        <v>3107</v>
      </c>
      <c r="M3523" s="29" t="s">
        <v>3424</v>
      </c>
      <c r="N3523" s="29" t="s">
        <v>3425</v>
      </c>
      <c r="O3523" s="29" t="s">
        <v>3426</v>
      </c>
      <c r="P3523" s="29" t="s">
        <v>3427</v>
      </c>
      <c r="Q3523" s="29" t="s">
        <v>3209</v>
      </c>
      <c r="R3523" s="29" t="s">
        <v>3210</v>
      </c>
      <c r="S3523" s="29" t="s">
        <v>3098</v>
      </c>
      <c r="T3523" s="29"/>
      <c r="U3523" s="30">
        <v>0</v>
      </c>
      <c r="V3523" s="30">
        <v>39</v>
      </c>
      <c r="W3523" s="30">
        <v>0</v>
      </c>
      <c r="X3523" s="30">
        <v>0</v>
      </c>
      <c r="Y3523" s="30">
        <v>0</v>
      </c>
      <c r="Z3523" s="30">
        <v>0</v>
      </c>
      <c r="AA3523" s="30">
        <v>0</v>
      </c>
      <c r="AB3523" s="30">
        <v>0</v>
      </c>
      <c r="AC3523" s="30">
        <v>0</v>
      </c>
      <c r="AD3523" s="30">
        <v>0</v>
      </c>
      <c r="AE3523" s="30">
        <v>0</v>
      </c>
      <c r="AF3523" s="30">
        <v>0</v>
      </c>
    </row>
    <row r="3524" spans="1:32" x14ac:dyDescent="0.45">
      <c r="A3524" s="29" t="s">
        <v>1066</v>
      </c>
      <c r="B3524" s="29" t="s">
        <v>1067</v>
      </c>
      <c r="C3524" s="29" t="s">
        <v>3211</v>
      </c>
      <c r="D3524" s="29" t="s">
        <v>3212</v>
      </c>
      <c r="E3524" s="29" t="s">
        <v>3213</v>
      </c>
      <c r="F3524" s="29" t="s">
        <v>982</v>
      </c>
      <c r="G3524" s="29" t="s">
        <v>3233</v>
      </c>
      <c r="H3524" s="29" t="s">
        <v>3234</v>
      </c>
      <c r="I3524" s="29" t="s">
        <v>3242</v>
      </c>
      <c r="J3524" s="29" t="s">
        <v>3243</v>
      </c>
      <c r="K3524" s="29" t="s">
        <v>3244</v>
      </c>
      <c r="L3524" s="29" t="s">
        <v>3104</v>
      </c>
      <c r="M3524" s="29" t="s">
        <v>3245</v>
      </c>
      <c r="N3524" s="29" t="s">
        <v>3246</v>
      </c>
      <c r="O3524" s="29" t="s">
        <v>3250</v>
      </c>
      <c r="P3524" s="29" t="s">
        <v>3251</v>
      </c>
      <c r="Q3524" s="29" t="s">
        <v>3209</v>
      </c>
      <c r="R3524" s="29" t="s">
        <v>3210</v>
      </c>
      <c r="S3524" s="29" t="s">
        <v>3098</v>
      </c>
      <c r="T3524" s="29"/>
      <c r="U3524" s="30">
        <v>24000</v>
      </c>
      <c r="V3524" s="30">
        <v>24000</v>
      </c>
      <c r="W3524" s="30">
        <v>24000</v>
      </c>
      <c r="X3524" s="30">
        <v>24000</v>
      </c>
      <c r="Y3524" s="30">
        <v>24000</v>
      </c>
      <c r="Z3524" s="30">
        <v>24000</v>
      </c>
      <c r="AA3524" s="30">
        <v>24000</v>
      </c>
      <c r="AB3524" s="30">
        <v>24000</v>
      </c>
      <c r="AC3524" s="30">
        <v>24000</v>
      </c>
      <c r="AD3524" s="30">
        <v>24000</v>
      </c>
      <c r="AE3524" s="30">
        <v>24000</v>
      </c>
      <c r="AF3524" s="30">
        <v>24000</v>
      </c>
    </row>
    <row r="3525" spans="1:32" x14ac:dyDescent="0.45">
      <c r="A3525" s="29" t="s">
        <v>1066</v>
      </c>
      <c r="B3525" s="29" t="s">
        <v>1067</v>
      </c>
      <c r="C3525" s="29" t="s">
        <v>3211</v>
      </c>
      <c r="D3525" s="29" t="s">
        <v>3212</v>
      </c>
      <c r="E3525" s="29" t="s">
        <v>3213</v>
      </c>
      <c r="F3525" s="29" t="s">
        <v>982</v>
      </c>
      <c r="G3525" s="29" t="s">
        <v>3233</v>
      </c>
      <c r="H3525" s="29" t="s">
        <v>3234</v>
      </c>
      <c r="I3525" s="29" t="s">
        <v>3242</v>
      </c>
      <c r="J3525" s="29" t="s">
        <v>3243</v>
      </c>
      <c r="K3525" s="29" t="s">
        <v>3252</v>
      </c>
      <c r="L3525" s="29" t="s">
        <v>3106</v>
      </c>
      <c r="M3525" s="29" t="s">
        <v>3253</v>
      </c>
      <c r="N3525" s="29" t="s">
        <v>3106</v>
      </c>
      <c r="O3525" s="29" t="s">
        <v>3254</v>
      </c>
      <c r="P3525" s="29" t="s">
        <v>3255</v>
      </c>
      <c r="Q3525" s="29" t="s">
        <v>3209</v>
      </c>
      <c r="R3525" s="29" t="s">
        <v>3210</v>
      </c>
      <c r="S3525" s="29" t="s">
        <v>3098</v>
      </c>
      <c r="T3525" s="29"/>
      <c r="U3525" s="30">
        <v>14400</v>
      </c>
      <c r="V3525" s="30">
        <v>14400</v>
      </c>
      <c r="W3525" s="30">
        <v>14400</v>
      </c>
      <c r="X3525" s="30">
        <v>14400</v>
      </c>
      <c r="Y3525" s="30">
        <v>14400</v>
      </c>
      <c r="Z3525" s="30">
        <v>14400</v>
      </c>
      <c r="AA3525" s="30">
        <v>14400</v>
      </c>
      <c r="AB3525" s="30">
        <v>14400</v>
      </c>
      <c r="AC3525" s="30">
        <v>14400</v>
      </c>
      <c r="AD3525" s="30">
        <v>14400</v>
      </c>
      <c r="AE3525" s="30">
        <v>14400</v>
      </c>
      <c r="AF3525" s="30">
        <v>14400</v>
      </c>
    </row>
    <row r="3526" spans="1:32" x14ac:dyDescent="0.45">
      <c r="A3526" s="29" t="s">
        <v>1066</v>
      </c>
      <c r="B3526" s="29" t="s">
        <v>1067</v>
      </c>
      <c r="C3526" s="29" t="s">
        <v>3211</v>
      </c>
      <c r="D3526" s="29" t="s">
        <v>3212</v>
      </c>
      <c r="E3526" s="29" t="s">
        <v>3213</v>
      </c>
      <c r="F3526" s="29" t="s">
        <v>982</v>
      </c>
      <c r="G3526" s="29" t="s">
        <v>3233</v>
      </c>
      <c r="H3526" s="29" t="s">
        <v>3234</v>
      </c>
      <c r="I3526" s="29" t="s">
        <v>3262</v>
      </c>
      <c r="J3526" s="29" t="s">
        <v>3263</v>
      </c>
      <c r="K3526" s="29" t="s">
        <v>3264</v>
      </c>
      <c r="L3526" s="29" t="s">
        <v>3103</v>
      </c>
      <c r="M3526" s="29" t="s">
        <v>3265</v>
      </c>
      <c r="N3526" s="29" t="s">
        <v>3266</v>
      </c>
      <c r="O3526" s="29" t="s">
        <v>3267</v>
      </c>
      <c r="P3526" s="29" t="s">
        <v>3268</v>
      </c>
      <c r="Q3526" s="29" t="s">
        <v>3209</v>
      </c>
      <c r="R3526" s="29" t="s">
        <v>3210</v>
      </c>
      <c r="S3526" s="29" t="s">
        <v>3098</v>
      </c>
      <c r="T3526" s="29"/>
      <c r="U3526" s="30">
        <v>75300</v>
      </c>
      <c r="V3526" s="30">
        <v>75300</v>
      </c>
      <c r="W3526" s="30">
        <v>75300</v>
      </c>
      <c r="X3526" s="30">
        <v>75300</v>
      </c>
      <c r="Y3526" s="30">
        <v>75300</v>
      </c>
      <c r="Z3526" s="30">
        <v>75300</v>
      </c>
      <c r="AA3526" s="30">
        <v>75300</v>
      </c>
      <c r="AB3526" s="30">
        <v>75300</v>
      </c>
      <c r="AC3526" s="30">
        <v>75300</v>
      </c>
      <c r="AD3526" s="30">
        <v>75300</v>
      </c>
      <c r="AE3526" s="30">
        <v>75300</v>
      </c>
      <c r="AF3526" s="30">
        <v>75300</v>
      </c>
    </row>
    <row r="3527" spans="1:32" x14ac:dyDescent="0.45">
      <c r="A3527" s="29" t="s">
        <v>1066</v>
      </c>
      <c r="B3527" s="29" t="s">
        <v>1067</v>
      </c>
      <c r="C3527" s="29" t="s">
        <v>3211</v>
      </c>
      <c r="D3527" s="29" t="s">
        <v>3212</v>
      </c>
      <c r="E3527" s="29" t="s">
        <v>3213</v>
      </c>
      <c r="F3527" s="29" t="s">
        <v>982</v>
      </c>
      <c r="G3527" s="29" t="s">
        <v>3233</v>
      </c>
      <c r="H3527" s="29" t="s">
        <v>3234</v>
      </c>
      <c r="I3527" s="29" t="s">
        <v>3262</v>
      </c>
      <c r="J3527" s="29" t="s">
        <v>3263</v>
      </c>
      <c r="K3527" s="29" t="s">
        <v>3264</v>
      </c>
      <c r="L3527" s="29" t="s">
        <v>3103</v>
      </c>
      <c r="M3527" s="29" t="s">
        <v>3265</v>
      </c>
      <c r="N3527" s="29" t="s">
        <v>3266</v>
      </c>
      <c r="O3527" s="29" t="s">
        <v>3269</v>
      </c>
      <c r="P3527" s="29" t="s">
        <v>3270</v>
      </c>
      <c r="Q3527" s="29" t="s">
        <v>3209</v>
      </c>
      <c r="R3527" s="29" t="s">
        <v>3210</v>
      </c>
      <c r="S3527" s="29" t="s">
        <v>3098</v>
      </c>
      <c r="T3527" s="29"/>
      <c r="U3527" s="30">
        <v>4212</v>
      </c>
      <c r="V3527" s="30">
        <v>5119</v>
      </c>
      <c r="W3527" s="30">
        <v>4934</v>
      </c>
      <c r="X3527" s="30">
        <v>3627</v>
      </c>
      <c r="Y3527" s="30">
        <v>5070</v>
      </c>
      <c r="Z3527" s="30">
        <v>4563</v>
      </c>
      <c r="AA3527" s="30">
        <v>4758</v>
      </c>
      <c r="AB3527" s="30">
        <v>3861</v>
      </c>
      <c r="AC3527" s="30">
        <v>4563</v>
      </c>
      <c r="AD3527" s="30">
        <v>4212</v>
      </c>
      <c r="AE3527" s="30">
        <v>4329</v>
      </c>
      <c r="AF3527" s="30">
        <v>6435</v>
      </c>
    </row>
    <row r="3528" spans="1:32" x14ac:dyDescent="0.45">
      <c r="A3528" s="29" t="s">
        <v>1066</v>
      </c>
      <c r="B3528" s="29" t="s">
        <v>1067</v>
      </c>
      <c r="C3528" s="29" t="s">
        <v>3211</v>
      </c>
      <c r="D3528" s="29" t="s">
        <v>3212</v>
      </c>
      <c r="E3528" s="29" t="s">
        <v>3213</v>
      </c>
      <c r="F3528" s="29" t="s">
        <v>982</v>
      </c>
      <c r="G3528" s="29" t="s">
        <v>3233</v>
      </c>
      <c r="H3528" s="29" t="s">
        <v>3234</v>
      </c>
      <c r="I3528" s="29" t="s">
        <v>3262</v>
      </c>
      <c r="J3528" s="29" t="s">
        <v>3263</v>
      </c>
      <c r="K3528" s="29" t="s">
        <v>3264</v>
      </c>
      <c r="L3528" s="29" t="s">
        <v>3103</v>
      </c>
      <c r="M3528" s="29" t="s">
        <v>3265</v>
      </c>
      <c r="N3528" s="29" t="s">
        <v>3266</v>
      </c>
      <c r="O3528" s="29" t="s">
        <v>3271</v>
      </c>
      <c r="P3528" s="29" t="s">
        <v>3272</v>
      </c>
      <c r="Q3528" s="29" t="s">
        <v>3209</v>
      </c>
      <c r="R3528" s="29" t="s">
        <v>3210</v>
      </c>
      <c r="S3528" s="29" t="s">
        <v>3098</v>
      </c>
      <c r="T3528" s="29"/>
      <c r="U3528" s="30">
        <v>4479</v>
      </c>
      <c r="V3528" s="30">
        <v>2360</v>
      </c>
      <c r="W3528" s="30">
        <v>2626</v>
      </c>
      <c r="X3528" s="30">
        <v>2332</v>
      </c>
      <c r="Y3528" s="30">
        <v>6451</v>
      </c>
      <c r="Z3528" s="30">
        <v>3882</v>
      </c>
      <c r="AA3528" s="30">
        <v>5217</v>
      </c>
      <c r="AB3528" s="30">
        <v>2522</v>
      </c>
      <c r="AC3528" s="30">
        <v>3014</v>
      </c>
      <c r="AD3528" s="30">
        <v>3087</v>
      </c>
      <c r="AE3528" s="30">
        <v>4435</v>
      </c>
      <c r="AF3528" s="30">
        <v>2235</v>
      </c>
    </row>
    <row r="3529" spans="1:32" x14ac:dyDescent="0.45">
      <c r="A3529" s="29" t="s">
        <v>1066</v>
      </c>
      <c r="B3529" s="29" t="s">
        <v>1067</v>
      </c>
      <c r="C3529" s="29" t="s">
        <v>3211</v>
      </c>
      <c r="D3529" s="29" t="s">
        <v>3212</v>
      </c>
      <c r="E3529" s="29" t="s">
        <v>3213</v>
      </c>
      <c r="F3529" s="29" t="s">
        <v>982</v>
      </c>
      <c r="G3529" s="29" t="s">
        <v>3233</v>
      </c>
      <c r="H3529" s="29" t="s">
        <v>3234</v>
      </c>
      <c r="I3529" s="29" t="s">
        <v>3262</v>
      </c>
      <c r="J3529" s="29" t="s">
        <v>3263</v>
      </c>
      <c r="K3529" s="29" t="s">
        <v>3264</v>
      </c>
      <c r="L3529" s="29" t="s">
        <v>3103</v>
      </c>
      <c r="M3529" s="29" t="s">
        <v>3265</v>
      </c>
      <c r="N3529" s="29" t="s">
        <v>3266</v>
      </c>
      <c r="O3529" s="29" t="s">
        <v>3273</v>
      </c>
      <c r="P3529" s="29" t="s">
        <v>3274</v>
      </c>
      <c r="Q3529" s="29" t="s">
        <v>3209</v>
      </c>
      <c r="R3529" s="29" t="s">
        <v>3210</v>
      </c>
      <c r="S3529" s="29" t="s">
        <v>3098</v>
      </c>
      <c r="T3529" s="29"/>
      <c r="U3529" s="30">
        <v>507</v>
      </c>
      <c r="V3529" s="30">
        <v>351</v>
      </c>
      <c r="W3529" s="30">
        <v>663</v>
      </c>
      <c r="X3529" s="30">
        <v>546</v>
      </c>
      <c r="Y3529" s="30">
        <v>624</v>
      </c>
      <c r="Z3529" s="30">
        <v>117</v>
      </c>
      <c r="AA3529" s="30">
        <v>624</v>
      </c>
      <c r="AB3529" s="30">
        <v>585</v>
      </c>
      <c r="AC3529" s="30">
        <v>468</v>
      </c>
      <c r="AD3529" s="30">
        <v>117</v>
      </c>
      <c r="AE3529" s="30">
        <v>702</v>
      </c>
      <c r="AF3529" s="30">
        <v>546</v>
      </c>
    </row>
    <row r="3530" spans="1:32" x14ac:dyDescent="0.45">
      <c r="A3530" s="29" t="s">
        <v>1066</v>
      </c>
      <c r="B3530" s="29" t="s">
        <v>1067</v>
      </c>
      <c r="C3530" s="29" t="s">
        <v>3211</v>
      </c>
      <c r="D3530" s="29" t="s">
        <v>3212</v>
      </c>
      <c r="E3530" s="29" t="s">
        <v>3213</v>
      </c>
      <c r="F3530" s="29" t="s">
        <v>982</v>
      </c>
      <c r="G3530" s="29" t="s">
        <v>3233</v>
      </c>
      <c r="H3530" s="29" t="s">
        <v>3234</v>
      </c>
      <c r="I3530" s="29" t="s">
        <v>3262</v>
      </c>
      <c r="J3530" s="29" t="s">
        <v>3263</v>
      </c>
      <c r="K3530" s="29" t="s">
        <v>3264</v>
      </c>
      <c r="L3530" s="29" t="s">
        <v>3103</v>
      </c>
      <c r="M3530" s="29" t="s">
        <v>3265</v>
      </c>
      <c r="N3530" s="29" t="s">
        <v>3266</v>
      </c>
      <c r="O3530" s="29" t="s">
        <v>3372</v>
      </c>
      <c r="P3530" s="29" t="s">
        <v>3373</v>
      </c>
      <c r="Q3530" s="29" t="s">
        <v>3209</v>
      </c>
      <c r="R3530" s="29" t="s">
        <v>3210</v>
      </c>
      <c r="S3530" s="29" t="s">
        <v>3098</v>
      </c>
      <c r="T3530" s="29"/>
      <c r="U3530" s="30">
        <v>3450</v>
      </c>
      <c r="V3530" s="30">
        <v>4515</v>
      </c>
      <c r="W3530" s="30">
        <v>4477</v>
      </c>
      <c r="X3530" s="30">
        <v>3166</v>
      </c>
      <c r="Y3530" s="30">
        <v>3579</v>
      </c>
      <c r="Z3530" s="30">
        <v>6913</v>
      </c>
      <c r="AA3530" s="30">
        <v>4169</v>
      </c>
      <c r="AB3530" s="30">
        <v>2284</v>
      </c>
      <c r="AC3530" s="30">
        <v>3523</v>
      </c>
      <c r="AD3530" s="30">
        <v>5950</v>
      </c>
      <c r="AE3530" s="30">
        <v>3857</v>
      </c>
      <c r="AF3530" s="30">
        <v>3677</v>
      </c>
    </row>
    <row r="3531" spans="1:32" x14ac:dyDescent="0.45">
      <c r="A3531" s="29" t="s">
        <v>1066</v>
      </c>
      <c r="B3531" s="29" t="s">
        <v>1067</v>
      </c>
      <c r="C3531" s="29" t="s">
        <v>3211</v>
      </c>
      <c r="D3531" s="29" t="s">
        <v>3212</v>
      </c>
      <c r="E3531" s="29" t="s">
        <v>3213</v>
      </c>
      <c r="F3531" s="29" t="s">
        <v>982</v>
      </c>
      <c r="G3531" s="29" t="s">
        <v>3233</v>
      </c>
      <c r="H3531" s="29" t="s">
        <v>3234</v>
      </c>
      <c r="I3531" s="29" t="s">
        <v>3262</v>
      </c>
      <c r="J3531" s="29" t="s">
        <v>3263</v>
      </c>
      <c r="K3531" s="29" t="s">
        <v>3264</v>
      </c>
      <c r="L3531" s="29" t="s">
        <v>3103</v>
      </c>
      <c r="M3531" s="29" t="s">
        <v>3322</v>
      </c>
      <c r="N3531" s="29" t="s">
        <v>3323</v>
      </c>
      <c r="O3531" s="29" t="s">
        <v>3324</v>
      </c>
      <c r="P3531" s="29" t="s">
        <v>3325</v>
      </c>
      <c r="Q3531" s="29" t="s">
        <v>3209</v>
      </c>
      <c r="R3531" s="29" t="s">
        <v>3210</v>
      </c>
      <c r="S3531" s="29" t="s">
        <v>3098</v>
      </c>
      <c r="T3531" s="29"/>
      <c r="U3531" s="30">
        <v>8400</v>
      </c>
      <c r="V3531" s="30">
        <v>8400</v>
      </c>
      <c r="W3531" s="30">
        <v>8400</v>
      </c>
      <c r="X3531" s="30">
        <v>8400</v>
      </c>
      <c r="Y3531" s="30">
        <v>8400</v>
      </c>
      <c r="Z3531" s="30">
        <v>8400</v>
      </c>
      <c r="AA3531" s="30">
        <v>8400</v>
      </c>
      <c r="AB3531" s="30">
        <v>8400</v>
      </c>
      <c r="AC3531" s="30">
        <v>8400</v>
      </c>
      <c r="AD3531" s="30">
        <v>8400</v>
      </c>
      <c r="AE3531" s="30">
        <v>8400</v>
      </c>
      <c r="AF3531" s="30">
        <v>8400</v>
      </c>
    </row>
    <row r="3532" spans="1:32" x14ac:dyDescent="0.45">
      <c r="A3532" s="29" t="s">
        <v>1066</v>
      </c>
      <c r="B3532" s="29" t="s">
        <v>1067</v>
      </c>
      <c r="C3532" s="29" t="s">
        <v>3211</v>
      </c>
      <c r="D3532" s="29" t="s">
        <v>3212</v>
      </c>
      <c r="E3532" s="29" t="s">
        <v>3213</v>
      </c>
      <c r="F3532" s="29" t="s">
        <v>982</v>
      </c>
      <c r="G3532" s="29" t="s">
        <v>3233</v>
      </c>
      <c r="H3532" s="29" t="s">
        <v>3234</v>
      </c>
      <c r="I3532" s="29" t="s">
        <v>3262</v>
      </c>
      <c r="J3532" s="29" t="s">
        <v>3263</v>
      </c>
      <c r="K3532" s="29" t="s">
        <v>3264</v>
      </c>
      <c r="L3532" s="29" t="s">
        <v>3103</v>
      </c>
      <c r="M3532" s="29" t="s">
        <v>3322</v>
      </c>
      <c r="N3532" s="29" t="s">
        <v>3323</v>
      </c>
      <c r="O3532" s="29" t="s">
        <v>3374</v>
      </c>
      <c r="P3532" s="29" t="s">
        <v>3375</v>
      </c>
      <c r="Q3532" s="29" t="s">
        <v>3209</v>
      </c>
      <c r="R3532" s="29" t="s">
        <v>3210</v>
      </c>
      <c r="S3532" s="29" t="s">
        <v>3098</v>
      </c>
      <c r="T3532" s="29"/>
      <c r="U3532" s="30">
        <v>9000</v>
      </c>
      <c r="V3532" s="30">
        <v>9000</v>
      </c>
      <c r="W3532" s="30">
        <v>9000</v>
      </c>
      <c r="X3532" s="30">
        <v>9000</v>
      </c>
      <c r="Y3532" s="30">
        <v>9000</v>
      </c>
      <c r="Z3532" s="30">
        <v>9000</v>
      </c>
      <c r="AA3532" s="30">
        <v>9000</v>
      </c>
      <c r="AB3532" s="30">
        <v>9000</v>
      </c>
      <c r="AC3532" s="30">
        <v>9000</v>
      </c>
      <c r="AD3532" s="30">
        <v>9000</v>
      </c>
      <c r="AE3532" s="30">
        <v>9000</v>
      </c>
      <c r="AF3532" s="30">
        <v>9000</v>
      </c>
    </row>
    <row r="3533" spans="1:32" x14ac:dyDescent="0.45">
      <c r="A3533" s="29" t="s">
        <v>1066</v>
      </c>
      <c r="B3533" s="29" t="s">
        <v>1067</v>
      </c>
      <c r="C3533" s="29" t="s">
        <v>3211</v>
      </c>
      <c r="D3533" s="29" t="s">
        <v>3212</v>
      </c>
      <c r="E3533" s="29" t="s">
        <v>3213</v>
      </c>
      <c r="F3533" s="29" t="s">
        <v>982</v>
      </c>
      <c r="G3533" s="29" t="s">
        <v>3233</v>
      </c>
      <c r="H3533" s="29" t="s">
        <v>3234</v>
      </c>
      <c r="I3533" s="29" t="s">
        <v>3275</v>
      </c>
      <c r="J3533" s="29" t="s">
        <v>3276</v>
      </c>
      <c r="K3533" s="29" t="s">
        <v>3277</v>
      </c>
      <c r="L3533" s="29" t="s">
        <v>3100</v>
      </c>
      <c r="M3533" s="29" t="s">
        <v>3278</v>
      </c>
      <c r="N3533" s="29" t="s">
        <v>3279</v>
      </c>
      <c r="O3533" s="29" t="s">
        <v>3280</v>
      </c>
      <c r="P3533" s="29" t="s">
        <v>3281</v>
      </c>
      <c r="Q3533" s="29" t="s">
        <v>3249</v>
      </c>
      <c r="R3533" s="29" t="s">
        <v>3210</v>
      </c>
      <c r="S3533" s="29" t="s">
        <v>3098</v>
      </c>
      <c r="T3533" s="29"/>
      <c r="U3533" s="30">
        <v>962</v>
      </c>
      <c r="V3533" s="30">
        <v>962</v>
      </c>
      <c r="W3533" s="30">
        <v>962</v>
      </c>
      <c r="X3533" s="30">
        <v>962</v>
      </c>
      <c r="Y3533" s="30">
        <v>962</v>
      </c>
      <c r="Z3533" s="30">
        <v>962</v>
      </c>
      <c r="AA3533" s="30">
        <v>962</v>
      </c>
      <c r="AB3533" s="30">
        <v>962</v>
      </c>
      <c r="AC3533" s="30">
        <v>962</v>
      </c>
      <c r="AD3533" s="30">
        <v>962</v>
      </c>
      <c r="AE3533" s="30">
        <v>962</v>
      </c>
      <c r="AF3533" s="30">
        <v>962</v>
      </c>
    </row>
    <row r="3534" spans="1:32" x14ac:dyDescent="0.45">
      <c r="A3534" s="29" t="s">
        <v>1066</v>
      </c>
      <c r="B3534" s="29" t="s">
        <v>1067</v>
      </c>
      <c r="C3534" s="29" t="s">
        <v>3211</v>
      </c>
      <c r="D3534" s="29" t="s">
        <v>3212</v>
      </c>
      <c r="E3534" s="29" t="s">
        <v>3213</v>
      </c>
      <c r="F3534" s="29" t="s">
        <v>982</v>
      </c>
      <c r="G3534" s="29" t="s">
        <v>3233</v>
      </c>
      <c r="H3534" s="29" t="s">
        <v>3234</v>
      </c>
      <c r="I3534" s="29" t="s">
        <v>3275</v>
      </c>
      <c r="J3534" s="29" t="s">
        <v>3276</v>
      </c>
      <c r="K3534" s="29" t="s">
        <v>3277</v>
      </c>
      <c r="L3534" s="29" t="s">
        <v>3100</v>
      </c>
      <c r="M3534" s="29" t="s">
        <v>3278</v>
      </c>
      <c r="N3534" s="29" t="s">
        <v>3279</v>
      </c>
      <c r="O3534" s="29" t="s">
        <v>3280</v>
      </c>
      <c r="P3534" s="29" t="s">
        <v>3281</v>
      </c>
      <c r="Q3534" s="29" t="s">
        <v>3209</v>
      </c>
      <c r="R3534" s="29" t="s">
        <v>3210</v>
      </c>
      <c r="S3534" s="29" t="s">
        <v>3098</v>
      </c>
      <c r="T3534" s="29"/>
      <c r="U3534" s="30">
        <v>35000</v>
      </c>
      <c r="V3534" s="30">
        <v>35000</v>
      </c>
      <c r="W3534" s="30">
        <v>35000</v>
      </c>
      <c r="X3534" s="30">
        <v>35000</v>
      </c>
      <c r="Y3534" s="30">
        <v>35000</v>
      </c>
      <c r="Z3534" s="30">
        <v>35000</v>
      </c>
      <c r="AA3534" s="30">
        <v>35000</v>
      </c>
      <c r="AB3534" s="30">
        <v>35000</v>
      </c>
      <c r="AC3534" s="30">
        <v>35000</v>
      </c>
      <c r="AD3534" s="30">
        <v>35000</v>
      </c>
      <c r="AE3534" s="30">
        <v>35000</v>
      </c>
      <c r="AF3534" s="30">
        <v>35000</v>
      </c>
    </row>
    <row r="3535" spans="1:32" x14ac:dyDescent="0.45">
      <c r="A3535" s="29" t="s">
        <v>1066</v>
      </c>
      <c r="B3535" s="29" t="s">
        <v>1067</v>
      </c>
      <c r="C3535" s="29" t="s">
        <v>3211</v>
      </c>
      <c r="D3535" s="29" t="s">
        <v>3212</v>
      </c>
      <c r="E3535" s="29" t="s">
        <v>3213</v>
      </c>
      <c r="F3535" s="29" t="s">
        <v>982</v>
      </c>
      <c r="G3535" s="29" t="s">
        <v>3233</v>
      </c>
      <c r="H3535" s="29" t="s">
        <v>3234</v>
      </c>
      <c r="I3535" s="29" t="s">
        <v>3275</v>
      </c>
      <c r="J3535" s="29" t="s">
        <v>3276</v>
      </c>
      <c r="K3535" s="29" t="s">
        <v>3277</v>
      </c>
      <c r="L3535" s="29" t="s">
        <v>3100</v>
      </c>
      <c r="M3535" s="29" t="s">
        <v>3312</v>
      </c>
      <c r="N3535" s="29" t="s">
        <v>3313</v>
      </c>
      <c r="O3535" s="29" t="s">
        <v>3466</v>
      </c>
      <c r="P3535" s="29" t="s">
        <v>3467</v>
      </c>
      <c r="Q3535" s="29" t="s">
        <v>3209</v>
      </c>
      <c r="R3535" s="29" t="s">
        <v>3210</v>
      </c>
      <c r="S3535" s="29" t="s">
        <v>3098</v>
      </c>
      <c r="T3535" s="29"/>
      <c r="U3535" s="30">
        <v>36000</v>
      </c>
      <c r="V3535" s="30">
        <v>36000</v>
      </c>
      <c r="W3535" s="30">
        <v>36000</v>
      </c>
      <c r="X3535" s="30">
        <v>36000</v>
      </c>
      <c r="Y3535" s="30">
        <v>36000</v>
      </c>
      <c r="Z3535" s="30">
        <v>36000</v>
      </c>
      <c r="AA3535" s="30">
        <v>36000</v>
      </c>
      <c r="AB3535" s="30">
        <v>36000</v>
      </c>
      <c r="AC3535" s="30">
        <v>36000</v>
      </c>
      <c r="AD3535" s="30">
        <v>36000</v>
      </c>
      <c r="AE3535" s="30">
        <v>36000</v>
      </c>
      <c r="AF3535" s="30">
        <v>36000</v>
      </c>
    </row>
    <row r="3536" spans="1:32" x14ac:dyDescent="0.45">
      <c r="A3536" s="29" t="s">
        <v>1066</v>
      </c>
      <c r="B3536" s="29" t="s">
        <v>1067</v>
      </c>
      <c r="C3536" s="29" t="s">
        <v>3211</v>
      </c>
      <c r="D3536" s="29" t="s">
        <v>3212</v>
      </c>
      <c r="E3536" s="29" t="s">
        <v>3213</v>
      </c>
      <c r="F3536" s="29" t="s">
        <v>982</v>
      </c>
      <c r="G3536" s="29" t="s">
        <v>3233</v>
      </c>
      <c r="H3536" s="29" t="s">
        <v>3234</v>
      </c>
      <c r="I3536" s="29" t="s">
        <v>3275</v>
      </c>
      <c r="J3536" s="29" t="s">
        <v>3276</v>
      </c>
      <c r="K3536" s="29" t="s">
        <v>3277</v>
      </c>
      <c r="L3536" s="29" t="s">
        <v>3100</v>
      </c>
      <c r="M3536" s="29" t="s">
        <v>3312</v>
      </c>
      <c r="N3536" s="29" t="s">
        <v>3313</v>
      </c>
      <c r="O3536" s="29" t="s">
        <v>3314</v>
      </c>
      <c r="P3536" s="29" t="s">
        <v>3315</v>
      </c>
      <c r="Q3536" s="29" t="s">
        <v>3209</v>
      </c>
      <c r="R3536" s="29" t="s">
        <v>3210</v>
      </c>
      <c r="S3536" s="29" t="s">
        <v>3098</v>
      </c>
      <c r="T3536" s="29"/>
      <c r="U3536" s="30">
        <v>136000</v>
      </c>
      <c r="V3536" s="30">
        <v>136000</v>
      </c>
      <c r="W3536" s="30">
        <v>136000</v>
      </c>
      <c r="X3536" s="30">
        <v>136000</v>
      </c>
      <c r="Y3536" s="30">
        <v>136000</v>
      </c>
      <c r="Z3536" s="30">
        <v>136000</v>
      </c>
      <c r="AA3536" s="30">
        <v>136000</v>
      </c>
      <c r="AB3536" s="30">
        <v>136000</v>
      </c>
      <c r="AC3536" s="30">
        <v>136000</v>
      </c>
      <c r="AD3536" s="30">
        <v>136000</v>
      </c>
      <c r="AE3536" s="30">
        <v>136000</v>
      </c>
      <c r="AF3536" s="30">
        <v>136000</v>
      </c>
    </row>
    <row r="3537" spans="1:32" x14ac:dyDescent="0.45">
      <c r="A3537" s="29" t="s">
        <v>1066</v>
      </c>
      <c r="B3537" s="29" t="s">
        <v>1067</v>
      </c>
      <c r="C3537" s="29" t="s">
        <v>3211</v>
      </c>
      <c r="D3537" s="29" t="s">
        <v>3212</v>
      </c>
      <c r="E3537" s="29" t="s">
        <v>3213</v>
      </c>
      <c r="F3537" s="29" t="s">
        <v>982</v>
      </c>
      <c r="G3537" s="29" t="s">
        <v>3233</v>
      </c>
      <c r="H3537" s="29" t="s">
        <v>3234</v>
      </c>
      <c r="I3537" s="29" t="s">
        <v>3275</v>
      </c>
      <c r="J3537" s="29" t="s">
        <v>3276</v>
      </c>
      <c r="K3537" s="29" t="s">
        <v>3282</v>
      </c>
      <c r="L3537" s="29" t="s">
        <v>3112</v>
      </c>
      <c r="M3537" s="29" t="s">
        <v>3283</v>
      </c>
      <c r="N3537" s="29" t="s">
        <v>3284</v>
      </c>
      <c r="O3537" s="29" t="s">
        <v>3376</v>
      </c>
      <c r="P3537" s="29" t="s">
        <v>3377</v>
      </c>
      <c r="Q3537" s="29" t="s">
        <v>3209</v>
      </c>
      <c r="R3537" s="29" t="s">
        <v>3210</v>
      </c>
      <c r="S3537" s="29" t="s">
        <v>3098</v>
      </c>
      <c r="T3537" s="29"/>
      <c r="U3537" s="30">
        <v>24225</v>
      </c>
      <c r="V3537" s="30">
        <v>24225</v>
      </c>
      <c r="W3537" s="30">
        <v>24225</v>
      </c>
      <c r="X3537" s="30">
        <v>24225</v>
      </c>
      <c r="Y3537" s="30">
        <v>24225</v>
      </c>
      <c r="Z3537" s="30">
        <v>24225</v>
      </c>
      <c r="AA3537" s="30">
        <v>24225</v>
      </c>
      <c r="AB3537" s="30">
        <v>24225</v>
      </c>
      <c r="AC3537" s="30">
        <v>24225</v>
      </c>
      <c r="AD3537" s="30">
        <v>24225</v>
      </c>
      <c r="AE3537" s="30">
        <v>24225</v>
      </c>
      <c r="AF3537" s="30">
        <v>24225</v>
      </c>
    </row>
    <row r="3538" spans="1:32" x14ac:dyDescent="0.45">
      <c r="A3538" s="29" t="s">
        <v>1066</v>
      </c>
      <c r="B3538" s="29" t="s">
        <v>1067</v>
      </c>
      <c r="C3538" s="29" t="s">
        <v>3211</v>
      </c>
      <c r="D3538" s="29" t="s">
        <v>3212</v>
      </c>
      <c r="E3538" s="29" t="s">
        <v>3213</v>
      </c>
      <c r="F3538" s="29" t="s">
        <v>982</v>
      </c>
      <c r="G3538" s="29" t="s">
        <v>3233</v>
      </c>
      <c r="H3538" s="29" t="s">
        <v>3234</v>
      </c>
      <c r="I3538" s="29" t="s">
        <v>3275</v>
      </c>
      <c r="J3538" s="29" t="s">
        <v>3276</v>
      </c>
      <c r="K3538" s="29" t="s">
        <v>3282</v>
      </c>
      <c r="L3538" s="29" t="s">
        <v>3112</v>
      </c>
      <c r="M3538" s="29" t="s">
        <v>3283</v>
      </c>
      <c r="N3538" s="29" t="s">
        <v>3284</v>
      </c>
      <c r="O3538" s="29" t="s">
        <v>3448</v>
      </c>
      <c r="P3538" s="29" t="s">
        <v>3449</v>
      </c>
      <c r="Q3538" s="29" t="s">
        <v>3209</v>
      </c>
      <c r="R3538" s="29" t="s">
        <v>3210</v>
      </c>
      <c r="S3538" s="29" t="s">
        <v>3098</v>
      </c>
      <c r="T3538" s="29"/>
      <c r="U3538" s="30">
        <v>60000</v>
      </c>
      <c r="V3538" s="30">
        <v>60000</v>
      </c>
      <c r="W3538" s="30">
        <v>60000</v>
      </c>
      <c r="X3538" s="30">
        <v>60000</v>
      </c>
      <c r="Y3538" s="30">
        <v>60000</v>
      </c>
      <c r="Z3538" s="30">
        <v>60000</v>
      </c>
      <c r="AA3538" s="30">
        <v>60000</v>
      </c>
      <c r="AB3538" s="30">
        <v>60000</v>
      </c>
      <c r="AC3538" s="30">
        <v>60000</v>
      </c>
      <c r="AD3538" s="30">
        <v>60000</v>
      </c>
      <c r="AE3538" s="30">
        <v>60000</v>
      </c>
      <c r="AF3538" s="30">
        <v>60000</v>
      </c>
    </row>
    <row r="3539" spans="1:32" x14ac:dyDescent="0.45">
      <c r="A3539" s="29" t="s">
        <v>1066</v>
      </c>
      <c r="B3539" s="29" t="s">
        <v>1067</v>
      </c>
      <c r="C3539" s="29" t="s">
        <v>3211</v>
      </c>
      <c r="D3539" s="29" t="s">
        <v>3212</v>
      </c>
      <c r="E3539" s="29" t="s">
        <v>3213</v>
      </c>
      <c r="F3539" s="29" t="s">
        <v>982</v>
      </c>
      <c r="G3539" s="29" t="s">
        <v>3233</v>
      </c>
      <c r="H3539" s="29" t="s">
        <v>3234</v>
      </c>
      <c r="I3539" s="29" t="s">
        <v>3275</v>
      </c>
      <c r="J3539" s="29" t="s">
        <v>3276</v>
      </c>
      <c r="K3539" s="29" t="s">
        <v>3287</v>
      </c>
      <c r="L3539" s="29" t="s">
        <v>3101</v>
      </c>
      <c r="M3539" s="29" t="s">
        <v>3316</v>
      </c>
      <c r="N3539" s="29" t="s">
        <v>3317</v>
      </c>
      <c r="O3539" s="29" t="s">
        <v>3452</v>
      </c>
      <c r="P3539" s="29" t="s">
        <v>3453</v>
      </c>
      <c r="Q3539" s="29" t="s">
        <v>3209</v>
      </c>
      <c r="R3539" s="29" t="s">
        <v>3210</v>
      </c>
      <c r="S3539" s="29" t="s">
        <v>3098</v>
      </c>
      <c r="T3539" s="29"/>
      <c r="U3539" s="30">
        <v>40500</v>
      </c>
      <c r="V3539" s="30">
        <v>40500</v>
      </c>
      <c r="W3539" s="30">
        <v>40500</v>
      </c>
      <c r="X3539" s="30">
        <v>40500</v>
      </c>
      <c r="Y3539" s="30">
        <v>40500</v>
      </c>
      <c r="Z3539" s="30">
        <v>40500</v>
      </c>
      <c r="AA3539" s="30">
        <v>40500</v>
      </c>
      <c r="AB3539" s="30">
        <v>40500</v>
      </c>
      <c r="AC3539" s="30">
        <v>40500</v>
      </c>
      <c r="AD3539" s="30">
        <v>40500</v>
      </c>
      <c r="AE3539" s="30">
        <v>40500</v>
      </c>
      <c r="AF3539" s="30">
        <v>40500</v>
      </c>
    </row>
    <row r="3540" spans="1:32" x14ac:dyDescent="0.45">
      <c r="A3540" s="29" t="s">
        <v>1066</v>
      </c>
      <c r="B3540" s="29" t="s">
        <v>1067</v>
      </c>
      <c r="C3540" s="29" t="s">
        <v>3211</v>
      </c>
      <c r="D3540" s="29" t="s">
        <v>3212</v>
      </c>
      <c r="E3540" s="29" t="s">
        <v>3213</v>
      </c>
      <c r="F3540" s="29" t="s">
        <v>982</v>
      </c>
      <c r="G3540" s="29" t="s">
        <v>3233</v>
      </c>
      <c r="H3540" s="29" t="s">
        <v>3234</v>
      </c>
      <c r="I3540" s="29" t="s">
        <v>3275</v>
      </c>
      <c r="J3540" s="29" t="s">
        <v>3276</v>
      </c>
      <c r="K3540" s="29" t="s">
        <v>3287</v>
      </c>
      <c r="L3540" s="29" t="s">
        <v>3101</v>
      </c>
      <c r="M3540" s="29" t="s">
        <v>3288</v>
      </c>
      <c r="N3540" s="29" t="s">
        <v>3289</v>
      </c>
      <c r="O3540" s="29" t="s">
        <v>3290</v>
      </c>
      <c r="P3540" s="29" t="s">
        <v>3291</v>
      </c>
      <c r="Q3540" s="29" t="s">
        <v>3209</v>
      </c>
      <c r="R3540" s="29" t="s">
        <v>3210</v>
      </c>
      <c r="S3540" s="29" t="s">
        <v>3098</v>
      </c>
      <c r="T3540" s="29"/>
      <c r="U3540" s="30">
        <v>0</v>
      </c>
      <c r="V3540" s="30">
        <v>0</v>
      </c>
      <c r="W3540" s="30">
        <v>0</v>
      </c>
      <c r="X3540" s="30">
        <v>0</v>
      </c>
      <c r="Y3540" s="30">
        <v>0</v>
      </c>
      <c r="Z3540" s="30">
        <v>0</v>
      </c>
      <c r="AA3540" s="30">
        <v>0</v>
      </c>
      <c r="AB3540" s="30">
        <v>0</v>
      </c>
      <c r="AC3540" s="30">
        <v>0</v>
      </c>
      <c r="AD3540" s="30">
        <v>0</v>
      </c>
      <c r="AE3540" s="30">
        <v>0</v>
      </c>
      <c r="AF3540" s="30">
        <v>0</v>
      </c>
    </row>
    <row r="3541" spans="1:32" x14ac:dyDescent="0.45">
      <c r="A3541" s="29" t="s">
        <v>1066</v>
      </c>
      <c r="B3541" s="29" t="s">
        <v>1067</v>
      </c>
      <c r="C3541" s="29" t="s">
        <v>3292</v>
      </c>
      <c r="D3541" s="29" t="s">
        <v>3293</v>
      </c>
      <c r="E3541" s="29" t="s">
        <v>3292</v>
      </c>
      <c r="F3541" s="29" t="s">
        <v>3294</v>
      </c>
      <c r="G3541" s="29" t="s">
        <v>3200</v>
      </c>
      <c r="H3541" s="29" t="s">
        <v>3201</v>
      </c>
      <c r="I3541" s="29" t="s">
        <v>3226</v>
      </c>
      <c r="J3541" s="29" t="s">
        <v>3227</v>
      </c>
      <c r="K3541" s="29" t="s">
        <v>3228</v>
      </c>
      <c r="L3541" s="29" t="s">
        <v>3111</v>
      </c>
      <c r="M3541" s="29" t="s">
        <v>3229</v>
      </c>
      <c r="N3541" s="29" t="s">
        <v>3230</v>
      </c>
      <c r="O3541" s="29" t="s">
        <v>3231</v>
      </c>
      <c r="P3541" s="29" t="s">
        <v>3232</v>
      </c>
      <c r="Q3541" s="29" t="s">
        <v>3209</v>
      </c>
      <c r="R3541" s="29" t="s">
        <v>3210</v>
      </c>
      <c r="S3541" s="29" t="s">
        <v>3098</v>
      </c>
      <c r="T3541" s="29"/>
      <c r="U3541" s="30">
        <v>0</v>
      </c>
      <c r="V3541" s="30">
        <v>0</v>
      </c>
      <c r="W3541" s="30">
        <v>0</v>
      </c>
      <c r="X3541" s="30">
        <v>0</v>
      </c>
      <c r="Y3541" s="30">
        <v>0</v>
      </c>
      <c r="Z3541" s="30">
        <v>0</v>
      </c>
      <c r="AA3541" s="30">
        <v>0</v>
      </c>
      <c r="AB3541" s="30">
        <v>0</v>
      </c>
      <c r="AC3541" s="30">
        <v>0</v>
      </c>
      <c r="AD3541" s="30">
        <v>0</v>
      </c>
      <c r="AE3541" s="30">
        <v>0</v>
      </c>
      <c r="AF3541" s="30">
        <v>0</v>
      </c>
    </row>
    <row r="3542" spans="1:32" x14ac:dyDescent="0.45">
      <c r="A3542" s="29" t="s">
        <v>1066</v>
      </c>
      <c r="B3542" s="29" t="s">
        <v>1067</v>
      </c>
      <c r="C3542" s="29" t="s">
        <v>3292</v>
      </c>
      <c r="D3542" s="29" t="s">
        <v>3293</v>
      </c>
      <c r="E3542" s="29" t="s">
        <v>3292</v>
      </c>
      <c r="F3542" s="29" t="s">
        <v>3294</v>
      </c>
      <c r="G3542" s="29" t="s">
        <v>3200</v>
      </c>
      <c r="H3542" s="29" t="s">
        <v>3201</v>
      </c>
      <c r="I3542" s="29" t="s">
        <v>3226</v>
      </c>
      <c r="J3542" s="29" t="s">
        <v>3227</v>
      </c>
      <c r="K3542" s="29" t="s">
        <v>3228</v>
      </c>
      <c r="L3542" s="29" t="s">
        <v>3111</v>
      </c>
      <c r="M3542" s="29" t="s">
        <v>3295</v>
      </c>
      <c r="N3542" s="29" t="s">
        <v>3296</v>
      </c>
      <c r="O3542" s="29" t="s">
        <v>3297</v>
      </c>
      <c r="P3542" s="29" t="s">
        <v>3298</v>
      </c>
      <c r="Q3542" s="29" t="s">
        <v>3209</v>
      </c>
      <c r="R3542" s="29" t="s">
        <v>3210</v>
      </c>
      <c r="S3542" s="29" t="s">
        <v>3098</v>
      </c>
      <c r="T3542" s="29"/>
      <c r="U3542" s="30">
        <v>0</v>
      </c>
      <c r="V3542" s="30">
        <v>0</v>
      </c>
      <c r="W3542" s="30">
        <v>0</v>
      </c>
      <c r="X3542" s="30">
        <v>0</v>
      </c>
      <c r="Y3542" s="30">
        <v>0</v>
      </c>
      <c r="Z3542" s="30">
        <v>0</v>
      </c>
      <c r="AA3542" s="30">
        <v>0</v>
      </c>
      <c r="AB3542" s="30">
        <v>0</v>
      </c>
      <c r="AC3542" s="30">
        <v>0</v>
      </c>
      <c r="AD3542" s="30">
        <v>0</v>
      </c>
      <c r="AE3542" s="30">
        <v>0</v>
      </c>
      <c r="AF3542" s="30">
        <v>0</v>
      </c>
    </row>
    <row r="3543" spans="1:32" x14ac:dyDescent="0.45">
      <c r="A3543" s="29" t="s">
        <v>296</v>
      </c>
      <c r="B3543" s="29" t="s">
        <v>3018</v>
      </c>
      <c r="C3543" s="29" t="s">
        <v>3299</v>
      </c>
      <c r="D3543" s="29" t="s">
        <v>3300</v>
      </c>
      <c r="E3543" s="29" t="s">
        <v>3320</v>
      </c>
      <c r="F3543" s="29" t="s">
        <v>3321</v>
      </c>
      <c r="G3543" s="29" t="s">
        <v>3200</v>
      </c>
      <c r="H3543" s="29" t="s">
        <v>3201</v>
      </c>
      <c r="I3543" s="29" t="s">
        <v>3226</v>
      </c>
      <c r="J3543" s="29" t="s">
        <v>3227</v>
      </c>
      <c r="K3543" s="29" t="s">
        <v>3228</v>
      </c>
      <c r="L3543" s="29" t="s">
        <v>3111</v>
      </c>
      <c r="M3543" s="29" t="s">
        <v>3229</v>
      </c>
      <c r="N3543" s="29" t="s">
        <v>3230</v>
      </c>
      <c r="O3543" s="29" t="s">
        <v>3231</v>
      </c>
      <c r="P3543" s="29" t="s">
        <v>3232</v>
      </c>
      <c r="Q3543" s="29" t="s">
        <v>3209</v>
      </c>
      <c r="R3543" s="29" t="s">
        <v>3210</v>
      </c>
      <c r="S3543" s="29" t="s">
        <v>3098</v>
      </c>
      <c r="T3543" s="29"/>
      <c r="U3543" s="30">
        <v>0</v>
      </c>
      <c r="V3543" s="30">
        <v>0</v>
      </c>
      <c r="W3543" s="30">
        <v>0</v>
      </c>
      <c r="X3543" s="30">
        <v>0</v>
      </c>
      <c r="Y3543" s="30">
        <v>0</v>
      </c>
      <c r="Z3543" s="30">
        <v>0</v>
      </c>
      <c r="AA3543" s="30">
        <v>0</v>
      </c>
      <c r="AB3543" s="30">
        <v>0</v>
      </c>
      <c r="AC3543" s="30">
        <v>0</v>
      </c>
      <c r="AD3543" s="30">
        <v>0</v>
      </c>
      <c r="AE3543" s="30">
        <v>0</v>
      </c>
      <c r="AF3543" s="30">
        <v>0</v>
      </c>
    </row>
    <row r="3544" spans="1:32" x14ac:dyDescent="0.45">
      <c r="A3544" s="29" t="s">
        <v>296</v>
      </c>
      <c r="B3544" s="29" t="s">
        <v>3018</v>
      </c>
      <c r="C3544" s="29" t="s">
        <v>3299</v>
      </c>
      <c r="D3544" s="29" t="s">
        <v>3300</v>
      </c>
      <c r="E3544" s="29" t="s">
        <v>3320</v>
      </c>
      <c r="F3544" s="29" t="s">
        <v>3321</v>
      </c>
      <c r="G3544" s="29" t="s">
        <v>3200</v>
      </c>
      <c r="H3544" s="29" t="s">
        <v>3201</v>
      </c>
      <c r="I3544" s="29" t="s">
        <v>3226</v>
      </c>
      <c r="J3544" s="29" t="s">
        <v>3227</v>
      </c>
      <c r="K3544" s="29" t="s">
        <v>3228</v>
      </c>
      <c r="L3544" s="29" t="s">
        <v>3111</v>
      </c>
      <c r="M3544" s="29" t="s">
        <v>3295</v>
      </c>
      <c r="N3544" s="29" t="s">
        <v>3296</v>
      </c>
      <c r="O3544" s="29" t="s">
        <v>3608</v>
      </c>
      <c r="P3544" s="29" t="s">
        <v>3609</v>
      </c>
      <c r="Q3544" s="29" t="s">
        <v>3209</v>
      </c>
      <c r="R3544" s="29" t="s">
        <v>3210</v>
      </c>
      <c r="S3544" s="29" t="s">
        <v>3098</v>
      </c>
      <c r="T3544" s="29"/>
      <c r="U3544" s="30">
        <v>0</v>
      </c>
      <c r="V3544" s="30">
        <v>0</v>
      </c>
      <c r="W3544" s="30">
        <v>0</v>
      </c>
      <c r="X3544" s="30">
        <v>0</v>
      </c>
      <c r="Y3544" s="30">
        <v>0</v>
      </c>
      <c r="Z3544" s="30">
        <v>0</v>
      </c>
      <c r="AA3544" s="30">
        <v>0</v>
      </c>
      <c r="AB3544" s="30">
        <v>0</v>
      </c>
      <c r="AC3544" s="30">
        <v>0</v>
      </c>
      <c r="AD3544" s="30">
        <v>29</v>
      </c>
      <c r="AE3544" s="30">
        <v>0</v>
      </c>
      <c r="AF3544" s="30">
        <v>0</v>
      </c>
    </row>
    <row r="3545" spans="1:32" x14ac:dyDescent="0.45">
      <c r="A3545" s="29" t="s">
        <v>296</v>
      </c>
      <c r="B3545" s="29" t="s">
        <v>3018</v>
      </c>
      <c r="C3545" s="29" t="s">
        <v>3299</v>
      </c>
      <c r="D3545" s="29" t="s">
        <v>3300</v>
      </c>
      <c r="E3545" s="29" t="s">
        <v>3320</v>
      </c>
      <c r="F3545" s="29" t="s">
        <v>3321</v>
      </c>
      <c r="G3545" s="29" t="s">
        <v>3233</v>
      </c>
      <c r="H3545" s="29" t="s">
        <v>3234</v>
      </c>
      <c r="I3545" s="29" t="s">
        <v>3235</v>
      </c>
      <c r="J3545" s="29" t="s">
        <v>3236</v>
      </c>
      <c r="K3545" s="29" t="s">
        <v>3237</v>
      </c>
      <c r="L3545" s="29" t="s">
        <v>3107</v>
      </c>
      <c r="M3545" s="29" t="s">
        <v>3456</v>
      </c>
      <c r="N3545" s="29" t="s">
        <v>3457</v>
      </c>
      <c r="O3545" s="29" t="s">
        <v>3504</v>
      </c>
      <c r="P3545" s="29" t="s">
        <v>3505</v>
      </c>
      <c r="Q3545" s="29" t="s">
        <v>3209</v>
      </c>
      <c r="R3545" s="29" t="s">
        <v>3210</v>
      </c>
      <c r="S3545" s="29" t="s">
        <v>3098</v>
      </c>
      <c r="T3545" s="29"/>
      <c r="U3545" s="30">
        <v>7570</v>
      </c>
      <c r="V3545" s="30">
        <v>6744</v>
      </c>
      <c r="W3545" s="30">
        <v>7807</v>
      </c>
      <c r="X3545" s="30">
        <v>6887</v>
      </c>
      <c r="Y3545" s="30">
        <v>6953</v>
      </c>
      <c r="Z3545" s="30">
        <v>6401</v>
      </c>
      <c r="AA3545" s="30">
        <v>6212</v>
      </c>
      <c r="AB3545" s="30">
        <v>6644</v>
      </c>
      <c r="AC3545" s="30">
        <v>6403</v>
      </c>
      <c r="AD3545" s="30">
        <v>6183</v>
      </c>
      <c r="AE3545" s="30">
        <v>6339</v>
      </c>
      <c r="AF3545" s="30">
        <v>6988</v>
      </c>
    </row>
    <row r="3546" spans="1:32" x14ac:dyDescent="0.45">
      <c r="A3546" s="29" t="s">
        <v>296</v>
      </c>
      <c r="B3546" s="29" t="s">
        <v>3018</v>
      </c>
      <c r="C3546" s="29" t="s">
        <v>3299</v>
      </c>
      <c r="D3546" s="29" t="s">
        <v>3300</v>
      </c>
      <c r="E3546" s="29" t="s">
        <v>3320</v>
      </c>
      <c r="F3546" s="29" t="s">
        <v>3321</v>
      </c>
      <c r="G3546" s="29" t="s">
        <v>3233</v>
      </c>
      <c r="H3546" s="29" t="s">
        <v>3234</v>
      </c>
      <c r="I3546" s="29" t="s">
        <v>3235</v>
      </c>
      <c r="J3546" s="29" t="s">
        <v>3236</v>
      </c>
      <c r="K3546" s="29" t="s">
        <v>3237</v>
      </c>
      <c r="L3546" s="29" t="s">
        <v>3107</v>
      </c>
      <c r="M3546" s="29" t="s">
        <v>3238</v>
      </c>
      <c r="N3546" s="29" t="s">
        <v>3239</v>
      </c>
      <c r="O3546" s="29" t="s">
        <v>3422</v>
      </c>
      <c r="P3546" s="29" t="s">
        <v>3423</v>
      </c>
      <c r="Q3546" s="29" t="s">
        <v>3209</v>
      </c>
      <c r="R3546" s="29" t="s">
        <v>3210</v>
      </c>
      <c r="S3546" s="29" t="s">
        <v>3098</v>
      </c>
      <c r="T3546" s="29"/>
      <c r="U3546" s="30">
        <v>6400</v>
      </c>
      <c r="V3546" s="30">
        <v>6400</v>
      </c>
      <c r="W3546" s="30">
        <v>6400</v>
      </c>
      <c r="X3546" s="30">
        <v>6400</v>
      </c>
      <c r="Y3546" s="30">
        <v>6400</v>
      </c>
      <c r="Z3546" s="30">
        <v>6400</v>
      </c>
      <c r="AA3546" s="30">
        <v>6400</v>
      </c>
      <c r="AB3546" s="30">
        <v>6400</v>
      </c>
      <c r="AC3546" s="30">
        <v>6400</v>
      </c>
      <c r="AD3546" s="30">
        <v>6400</v>
      </c>
      <c r="AE3546" s="30">
        <v>6400</v>
      </c>
      <c r="AF3546" s="30">
        <v>6400</v>
      </c>
    </row>
    <row r="3547" spans="1:32" x14ac:dyDescent="0.45">
      <c r="A3547" s="29" t="s">
        <v>296</v>
      </c>
      <c r="B3547" s="29" t="s">
        <v>3018</v>
      </c>
      <c r="C3547" s="29" t="s">
        <v>3299</v>
      </c>
      <c r="D3547" s="29" t="s">
        <v>3300</v>
      </c>
      <c r="E3547" s="29" t="s">
        <v>3320</v>
      </c>
      <c r="F3547" s="29" t="s">
        <v>3321</v>
      </c>
      <c r="G3547" s="29" t="s">
        <v>3233</v>
      </c>
      <c r="H3547" s="29" t="s">
        <v>3234</v>
      </c>
      <c r="I3547" s="29" t="s">
        <v>3262</v>
      </c>
      <c r="J3547" s="29" t="s">
        <v>3263</v>
      </c>
      <c r="K3547" s="29" t="s">
        <v>3264</v>
      </c>
      <c r="L3547" s="29" t="s">
        <v>3103</v>
      </c>
      <c r="M3547" s="29" t="s">
        <v>3265</v>
      </c>
      <c r="N3547" s="29" t="s">
        <v>3266</v>
      </c>
      <c r="O3547" s="29" t="s">
        <v>3267</v>
      </c>
      <c r="P3547" s="29" t="s">
        <v>3268</v>
      </c>
      <c r="Q3547" s="29" t="s">
        <v>3209</v>
      </c>
      <c r="R3547" s="29" t="s">
        <v>3210</v>
      </c>
      <c r="S3547" s="29" t="s">
        <v>3098</v>
      </c>
      <c r="T3547" s="29"/>
      <c r="U3547" s="30">
        <v>12000</v>
      </c>
      <c r="V3547" s="30">
        <v>12000</v>
      </c>
      <c r="W3547" s="30">
        <v>12000</v>
      </c>
      <c r="X3547" s="30">
        <v>12000</v>
      </c>
      <c r="Y3547" s="30">
        <v>12000</v>
      </c>
      <c r="Z3547" s="30">
        <v>12000</v>
      </c>
      <c r="AA3547" s="30">
        <v>12000</v>
      </c>
      <c r="AB3547" s="30">
        <v>12000</v>
      </c>
      <c r="AC3547" s="30">
        <v>12000</v>
      </c>
      <c r="AD3547" s="30">
        <v>12000</v>
      </c>
      <c r="AE3547" s="30">
        <v>12000</v>
      </c>
      <c r="AF3547" s="30">
        <v>12000</v>
      </c>
    </row>
    <row r="3548" spans="1:32" x14ac:dyDescent="0.45">
      <c r="A3548" s="29" t="s">
        <v>296</v>
      </c>
      <c r="B3548" s="29" t="s">
        <v>3018</v>
      </c>
      <c r="C3548" s="29" t="s">
        <v>3299</v>
      </c>
      <c r="D3548" s="29" t="s">
        <v>3300</v>
      </c>
      <c r="E3548" s="29" t="s">
        <v>3320</v>
      </c>
      <c r="F3548" s="29" t="s">
        <v>3321</v>
      </c>
      <c r="G3548" s="29" t="s">
        <v>3233</v>
      </c>
      <c r="H3548" s="29" t="s">
        <v>3234</v>
      </c>
      <c r="I3548" s="29" t="s">
        <v>3262</v>
      </c>
      <c r="J3548" s="29" t="s">
        <v>3263</v>
      </c>
      <c r="K3548" s="29" t="s">
        <v>3264</v>
      </c>
      <c r="L3548" s="29" t="s">
        <v>3103</v>
      </c>
      <c r="M3548" s="29" t="s">
        <v>3265</v>
      </c>
      <c r="N3548" s="29" t="s">
        <v>3266</v>
      </c>
      <c r="O3548" s="29" t="s">
        <v>3269</v>
      </c>
      <c r="P3548" s="29" t="s">
        <v>3270</v>
      </c>
      <c r="Q3548" s="29" t="s">
        <v>3209</v>
      </c>
      <c r="R3548" s="29" t="s">
        <v>3210</v>
      </c>
      <c r="S3548" s="29" t="s">
        <v>3098</v>
      </c>
      <c r="T3548" s="29"/>
      <c r="U3548" s="30">
        <v>429</v>
      </c>
      <c r="V3548" s="30">
        <v>400</v>
      </c>
      <c r="W3548" s="30">
        <v>429</v>
      </c>
      <c r="X3548" s="30">
        <v>390</v>
      </c>
      <c r="Y3548" s="30">
        <v>741</v>
      </c>
      <c r="Z3548" s="30">
        <v>1287</v>
      </c>
      <c r="AA3548" s="30">
        <v>390</v>
      </c>
      <c r="AB3548" s="30">
        <v>156</v>
      </c>
      <c r="AC3548" s="30">
        <v>332</v>
      </c>
      <c r="AD3548" s="30">
        <v>351</v>
      </c>
      <c r="AE3548" s="30">
        <v>244</v>
      </c>
      <c r="AF3548" s="30">
        <v>351</v>
      </c>
    </row>
    <row r="3549" spans="1:32" x14ac:dyDescent="0.45">
      <c r="A3549" s="29" t="s">
        <v>296</v>
      </c>
      <c r="B3549" s="29" t="s">
        <v>3018</v>
      </c>
      <c r="C3549" s="29" t="s">
        <v>3299</v>
      </c>
      <c r="D3549" s="29" t="s">
        <v>3300</v>
      </c>
      <c r="E3549" s="29" t="s">
        <v>3320</v>
      </c>
      <c r="F3549" s="29" t="s">
        <v>3321</v>
      </c>
      <c r="G3549" s="29" t="s">
        <v>3233</v>
      </c>
      <c r="H3549" s="29" t="s">
        <v>3234</v>
      </c>
      <c r="I3549" s="29" t="s">
        <v>3262</v>
      </c>
      <c r="J3549" s="29" t="s">
        <v>3263</v>
      </c>
      <c r="K3549" s="29" t="s">
        <v>3264</v>
      </c>
      <c r="L3549" s="29" t="s">
        <v>3103</v>
      </c>
      <c r="M3549" s="29" t="s">
        <v>3265</v>
      </c>
      <c r="N3549" s="29" t="s">
        <v>3266</v>
      </c>
      <c r="O3549" s="29" t="s">
        <v>3271</v>
      </c>
      <c r="P3549" s="29" t="s">
        <v>3272</v>
      </c>
      <c r="Q3549" s="29" t="s">
        <v>3209</v>
      </c>
      <c r="R3549" s="29" t="s">
        <v>3210</v>
      </c>
      <c r="S3549" s="29" t="s">
        <v>3098</v>
      </c>
      <c r="T3549" s="29"/>
      <c r="U3549" s="30">
        <v>2899</v>
      </c>
      <c r="V3549" s="30">
        <v>5596</v>
      </c>
      <c r="W3549" s="30">
        <v>3548</v>
      </c>
      <c r="X3549" s="30">
        <v>2116</v>
      </c>
      <c r="Y3549" s="30">
        <v>4408</v>
      </c>
      <c r="Z3549" s="30">
        <v>3030</v>
      </c>
      <c r="AA3549" s="30">
        <v>4161</v>
      </c>
      <c r="AB3549" s="30">
        <v>2667</v>
      </c>
      <c r="AC3549" s="30">
        <v>3059</v>
      </c>
      <c r="AD3549" s="30">
        <v>2203</v>
      </c>
      <c r="AE3549" s="30">
        <v>3132</v>
      </c>
      <c r="AF3549" s="30">
        <v>3900</v>
      </c>
    </row>
    <row r="3550" spans="1:32" x14ac:dyDescent="0.45">
      <c r="A3550" s="29" t="s">
        <v>296</v>
      </c>
      <c r="B3550" s="29" t="s">
        <v>3018</v>
      </c>
      <c r="C3550" s="29" t="s">
        <v>3299</v>
      </c>
      <c r="D3550" s="29" t="s">
        <v>3300</v>
      </c>
      <c r="E3550" s="29" t="s">
        <v>3320</v>
      </c>
      <c r="F3550" s="29" t="s">
        <v>3321</v>
      </c>
      <c r="G3550" s="29" t="s">
        <v>3233</v>
      </c>
      <c r="H3550" s="29" t="s">
        <v>3234</v>
      </c>
      <c r="I3550" s="29" t="s">
        <v>3262</v>
      </c>
      <c r="J3550" s="29" t="s">
        <v>3263</v>
      </c>
      <c r="K3550" s="29" t="s">
        <v>3264</v>
      </c>
      <c r="L3550" s="29" t="s">
        <v>3103</v>
      </c>
      <c r="M3550" s="29" t="s">
        <v>3265</v>
      </c>
      <c r="N3550" s="29" t="s">
        <v>3266</v>
      </c>
      <c r="O3550" s="29" t="s">
        <v>3273</v>
      </c>
      <c r="P3550" s="29" t="s">
        <v>3274</v>
      </c>
      <c r="Q3550" s="29" t="s">
        <v>3209</v>
      </c>
      <c r="R3550" s="29" t="s">
        <v>3210</v>
      </c>
      <c r="S3550" s="29" t="s">
        <v>3098</v>
      </c>
      <c r="T3550" s="29"/>
      <c r="U3550" s="30">
        <v>585</v>
      </c>
      <c r="V3550" s="30">
        <v>429</v>
      </c>
      <c r="W3550" s="30">
        <v>468</v>
      </c>
      <c r="X3550" s="30">
        <v>312</v>
      </c>
      <c r="Y3550" s="30">
        <v>897</v>
      </c>
      <c r="Z3550" s="30">
        <v>1014</v>
      </c>
      <c r="AA3550" s="30">
        <v>468</v>
      </c>
      <c r="AB3550" s="30">
        <v>468</v>
      </c>
      <c r="AC3550" s="30">
        <v>546</v>
      </c>
      <c r="AD3550" s="30">
        <v>858</v>
      </c>
      <c r="AE3550" s="30">
        <v>624</v>
      </c>
      <c r="AF3550" s="30">
        <v>507</v>
      </c>
    </row>
    <row r="3551" spans="1:32" x14ac:dyDescent="0.45">
      <c r="A3551" s="29" t="s">
        <v>296</v>
      </c>
      <c r="B3551" s="29" t="s">
        <v>3018</v>
      </c>
      <c r="C3551" s="29" t="s">
        <v>3299</v>
      </c>
      <c r="D3551" s="29" t="s">
        <v>3300</v>
      </c>
      <c r="E3551" s="29" t="s">
        <v>3320</v>
      </c>
      <c r="F3551" s="29" t="s">
        <v>3321</v>
      </c>
      <c r="G3551" s="29" t="s">
        <v>3233</v>
      </c>
      <c r="H3551" s="29" t="s">
        <v>3234</v>
      </c>
      <c r="I3551" s="29" t="s">
        <v>3262</v>
      </c>
      <c r="J3551" s="29" t="s">
        <v>3263</v>
      </c>
      <c r="K3551" s="29" t="s">
        <v>3264</v>
      </c>
      <c r="L3551" s="29" t="s">
        <v>3103</v>
      </c>
      <c r="M3551" s="29" t="s">
        <v>3265</v>
      </c>
      <c r="N3551" s="29" t="s">
        <v>3266</v>
      </c>
      <c r="O3551" s="29" t="s">
        <v>3372</v>
      </c>
      <c r="P3551" s="29" t="s">
        <v>3373</v>
      </c>
      <c r="Q3551" s="29" t="s">
        <v>3209</v>
      </c>
      <c r="R3551" s="29" t="s">
        <v>3210</v>
      </c>
      <c r="S3551" s="29" t="s">
        <v>3098</v>
      </c>
      <c r="T3551" s="29"/>
      <c r="U3551" s="30">
        <v>1856</v>
      </c>
      <c r="V3551" s="30">
        <v>1160</v>
      </c>
      <c r="W3551" s="30">
        <v>507</v>
      </c>
      <c r="X3551" s="30">
        <v>1014</v>
      </c>
      <c r="Y3551" s="30">
        <v>1783</v>
      </c>
      <c r="Z3551" s="30">
        <v>1305</v>
      </c>
      <c r="AA3551" s="30">
        <v>3045</v>
      </c>
      <c r="AB3551" s="30">
        <v>1657</v>
      </c>
      <c r="AC3551" s="30">
        <v>768</v>
      </c>
      <c r="AD3551" s="30">
        <v>1041</v>
      </c>
      <c r="AE3551" s="30">
        <v>1624</v>
      </c>
      <c r="AF3551" s="30">
        <v>1623</v>
      </c>
    </row>
    <row r="3552" spans="1:32" x14ac:dyDescent="0.45">
      <c r="A3552" s="29" t="s">
        <v>296</v>
      </c>
      <c r="B3552" s="29" t="s">
        <v>3018</v>
      </c>
      <c r="C3552" s="29" t="s">
        <v>3299</v>
      </c>
      <c r="D3552" s="29" t="s">
        <v>3300</v>
      </c>
      <c r="E3552" s="29" t="s">
        <v>3320</v>
      </c>
      <c r="F3552" s="29" t="s">
        <v>3321</v>
      </c>
      <c r="G3552" s="29" t="s">
        <v>3233</v>
      </c>
      <c r="H3552" s="29" t="s">
        <v>3234</v>
      </c>
      <c r="I3552" s="29" t="s">
        <v>3262</v>
      </c>
      <c r="J3552" s="29" t="s">
        <v>3263</v>
      </c>
      <c r="K3552" s="29" t="s">
        <v>3264</v>
      </c>
      <c r="L3552" s="29" t="s">
        <v>3103</v>
      </c>
      <c r="M3552" s="29" t="s">
        <v>3322</v>
      </c>
      <c r="N3552" s="29" t="s">
        <v>3323</v>
      </c>
      <c r="O3552" s="29" t="s">
        <v>3324</v>
      </c>
      <c r="P3552" s="29" t="s">
        <v>3325</v>
      </c>
      <c r="Q3552" s="29" t="s">
        <v>3209</v>
      </c>
      <c r="R3552" s="29" t="s">
        <v>3210</v>
      </c>
      <c r="S3552" s="29" t="s">
        <v>3098</v>
      </c>
      <c r="T3552" s="29"/>
      <c r="U3552" s="30">
        <v>5600</v>
      </c>
      <c r="V3552" s="30">
        <v>5600</v>
      </c>
      <c r="W3552" s="30">
        <v>5600</v>
      </c>
      <c r="X3552" s="30">
        <v>5600</v>
      </c>
      <c r="Y3552" s="30">
        <v>5600</v>
      </c>
      <c r="Z3552" s="30">
        <v>5600</v>
      </c>
      <c r="AA3552" s="30">
        <v>5600</v>
      </c>
      <c r="AB3552" s="30">
        <v>5600</v>
      </c>
      <c r="AC3552" s="30">
        <v>5600</v>
      </c>
      <c r="AD3552" s="30">
        <v>5600</v>
      </c>
      <c r="AE3552" s="30">
        <v>5600</v>
      </c>
      <c r="AF3552" s="30">
        <v>5600</v>
      </c>
    </row>
    <row r="3553" spans="1:32" x14ac:dyDescent="0.45">
      <c r="A3553" s="29" t="s">
        <v>296</v>
      </c>
      <c r="B3553" s="29" t="s">
        <v>3018</v>
      </c>
      <c r="C3553" s="29" t="s">
        <v>3292</v>
      </c>
      <c r="D3553" s="29" t="s">
        <v>3293</v>
      </c>
      <c r="E3553" s="29" t="s">
        <v>3388</v>
      </c>
      <c r="F3553" s="29" t="s">
        <v>3389</v>
      </c>
      <c r="G3553" s="29" t="s">
        <v>3233</v>
      </c>
      <c r="H3553" s="29" t="s">
        <v>3234</v>
      </c>
      <c r="I3553" s="29" t="s">
        <v>3235</v>
      </c>
      <c r="J3553" s="29" t="s">
        <v>3236</v>
      </c>
      <c r="K3553" s="29" t="s">
        <v>3237</v>
      </c>
      <c r="L3553" s="29" t="s">
        <v>3107</v>
      </c>
      <c r="M3553" s="29" t="s">
        <v>3456</v>
      </c>
      <c r="N3553" s="29" t="s">
        <v>3457</v>
      </c>
      <c r="O3553" s="29" t="s">
        <v>3504</v>
      </c>
      <c r="P3553" s="29" t="s">
        <v>3505</v>
      </c>
      <c r="Q3553" s="29" t="s">
        <v>3209</v>
      </c>
      <c r="R3553" s="29" t="s">
        <v>3210</v>
      </c>
      <c r="S3553" s="29" t="s">
        <v>3098</v>
      </c>
      <c r="T3553" s="29"/>
      <c r="U3553" s="30">
        <v>4000</v>
      </c>
      <c r="V3553" s="30">
        <v>4000</v>
      </c>
      <c r="W3553" s="30">
        <v>4000</v>
      </c>
      <c r="X3553" s="30">
        <v>4000</v>
      </c>
      <c r="Y3553" s="30">
        <v>4000</v>
      </c>
      <c r="Z3553" s="30">
        <v>4000</v>
      </c>
      <c r="AA3553" s="30">
        <v>4000</v>
      </c>
      <c r="AB3553" s="30">
        <v>4000</v>
      </c>
      <c r="AC3553" s="30">
        <v>4000</v>
      </c>
      <c r="AD3553" s="30">
        <v>4000</v>
      </c>
      <c r="AE3553" s="30">
        <v>4000</v>
      </c>
      <c r="AF3553" s="30">
        <v>4000</v>
      </c>
    </row>
    <row r="3554" spans="1:32" x14ac:dyDescent="0.45">
      <c r="A3554" s="29" t="s">
        <v>988</v>
      </c>
      <c r="B3554" s="29" t="s">
        <v>989</v>
      </c>
      <c r="C3554" s="29" t="s">
        <v>3299</v>
      </c>
      <c r="D3554" s="29" t="s">
        <v>3300</v>
      </c>
      <c r="E3554" s="29" t="s">
        <v>3538</v>
      </c>
      <c r="F3554" s="29" t="s">
        <v>3539</v>
      </c>
      <c r="G3554" s="29" t="s">
        <v>3233</v>
      </c>
      <c r="H3554" s="29" t="s">
        <v>3234</v>
      </c>
      <c r="I3554" s="29" t="s">
        <v>3242</v>
      </c>
      <c r="J3554" s="29" t="s">
        <v>3243</v>
      </c>
      <c r="K3554" s="29" t="s">
        <v>3244</v>
      </c>
      <c r="L3554" s="29" t="s">
        <v>3104</v>
      </c>
      <c r="M3554" s="29" t="s">
        <v>3245</v>
      </c>
      <c r="N3554" s="29" t="s">
        <v>3246</v>
      </c>
      <c r="O3554" s="29" t="s">
        <v>3464</v>
      </c>
      <c r="P3554" s="29" t="s">
        <v>3465</v>
      </c>
      <c r="Q3554" s="29" t="s">
        <v>3249</v>
      </c>
      <c r="R3554" s="29" t="s">
        <v>3210</v>
      </c>
      <c r="S3554" s="29" t="s">
        <v>3098</v>
      </c>
      <c r="T3554" s="29"/>
      <c r="U3554" s="30">
        <v>294</v>
      </c>
      <c r="V3554" s="30">
        <v>294</v>
      </c>
      <c r="W3554" s="30">
        <v>294</v>
      </c>
      <c r="X3554" s="30">
        <v>294</v>
      </c>
      <c r="Y3554" s="30">
        <v>294</v>
      </c>
      <c r="Z3554" s="30">
        <v>294</v>
      </c>
      <c r="AA3554" s="30">
        <v>294</v>
      </c>
      <c r="AB3554" s="30">
        <v>294</v>
      </c>
      <c r="AC3554" s="30">
        <v>294</v>
      </c>
      <c r="AD3554" s="30">
        <v>294</v>
      </c>
      <c r="AE3554" s="30">
        <v>294</v>
      </c>
      <c r="AF3554" s="30">
        <v>0</v>
      </c>
    </row>
    <row r="3555" spans="1:32" x14ac:dyDescent="0.45">
      <c r="A3555" s="29" t="s">
        <v>988</v>
      </c>
      <c r="B3555" s="29" t="s">
        <v>989</v>
      </c>
      <c r="C3555" s="29" t="s">
        <v>3299</v>
      </c>
      <c r="D3555" s="29" t="s">
        <v>3300</v>
      </c>
      <c r="E3555" s="29" t="s">
        <v>3538</v>
      </c>
      <c r="F3555" s="29" t="s">
        <v>3539</v>
      </c>
      <c r="G3555" s="29" t="s">
        <v>3233</v>
      </c>
      <c r="H3555" s="29" t="s">
        <v>3234</v>
      </c>
      <c r="I3555" s="29" t="s">
        <v>3242</v>
      </c>
      <c r="J3555" s="29" t="s">
        <v>3243</v>
      </c>
      <c r="K3555" s="29" t="s">
        <v>3244</v>
      </c>
      <c r="L3555" s="29" t="s">
        <v>3104</v>
      </c>
      <c r="M3555" s="29" t="s">
        <v>3245</v>
      </c>
      <c r="N3555" s="29" t="s">
        <v>3246</v>
      </c>
      <c r="O3555" s="29" t="s">
        <v>3250</v>
      </c>
      <c r="P3555" s="29" t="s">
        <v>3251</v>
      </c>
      <c r="Q3555" s="29" t="s">
        <v>3249</v>
      </c>
      <c r="R3555" s="29" t="s">
        <v>3210</v>
      </c>
      <c r="S3555" s="29" t="s">
        <v>3098</v>
      </c>
      <c r="T3555" s="29"/>
      <c r="U3555" s="30">
        <v>1029</v>
      </c>
      <c r="V3555" s="30">
        <v>1029</v>
      </c>
      <c r="W3555" s="30">
        <v>1029</v>
      </c>
      <c r="X3555" s="30">
        <v>1029</v>
      </c>
      <c r="Y3555" s="30">
        <v>1029</v>
      </c>
      <c r="Z3555" s="30">
        <v>1029</v>
      </c>
      <c r="AA3555" s="30">
        <v>1029</v>
      </c>
      <c r="AB3555" s="30">
        <v>1029</v>
      </c>
      <c r="AC3555" s="30">
        <v>1029</v>
      </c>
      <c r="AD3555" s="30">
        <v>1029</v>
      </c>
      <c r="AE3555" s="30">
        <v>1029</v>
      </c>
      <c r="AF3555" s="30">
        <v>1029</v>
      </c>
    </row>
    <row r="3556" spans="1:32" x14ac:dyDescent="0.45">
      <c r="A3556" s="29" t="s">
        <v>988</v>
      </c>
      <c r="B3556" s="29" t="s">
        <v>989</v>
      </c>
      <c r="C3556" s="29" t="s">
        <v>3299</v>
      </c>
      <c r="D3556" s="29" t="s">
        <v>3300</v>
      </c>
      <c r="E3556" s="29" t="s">
        <v>3538</v>
      </c>
      <c r="F3556" s="29" t="s">
        <v>3539</v>
      </c>
      <c r="G3556" s="29" t="s">
        <v>3233</v>
      </c>
      <c r="H3556" s="29" t="s">
        <v>3234</v>
      </c>
      <c r="I3556" s="29" t="s">
        <v>3242</v>
      </c>
      <c r="J3556" s="29" t="s">
        <v>3243</v>
      </c>
      <c r="K3556" s="29" t="s">
        <v>3244</v>
      </c>
      <c r="L3556" s="29" t="s">
        <v>3104</v>
      </c>
      <c r="M3556" s="29" t="s">
        <v>3245</v>
      </c>
      <c r="N3556" s="29" t="s">
        <v>3246</v>
      </c>
      <c r="O3556" s="29" t="s">
        <v>3250</v>
      </c>
      <c r="P3556" s="29" t="s">
        <v>3251</v>
      </c>
      <c r="Q3556" s="29" t="s">
        <v>3209</v>
      </c>
      <c r="R3556" s="29" t="s">
        <v>3210</v>
      </c>
      <c r="S3556" s="29" t="s">
        <v>3098</v>
      </c>
      <c r="T3556" s="29"/>
      <c r="U3556" s="30">
        <v>12000</v>
      </c>
      <c r="V3556" s="30">
        <v>12000</v>
      </c>
      <c r="W3556" s="30">
        <v>12000</v>
      </c>
      <c r="X3556" s="30">
        <v>12000</v>
      </c>
      <c r="Y3556" s="30">
        <v>12000</v>
      </c>
      <c r="Z3556" s="30">
        <v>12000</v>
      </c>
      <c r="AA3556" s="30">
        <v>12000</v>
      </c>
      <c r="AB3556" s="30">
        <v>12000</v>
      </c>
      <c r="AC3556" s="30">
        <v>12000</v>
      </c>
      <c r="AD3556" s="30">
        <v>12000</v>
      </c>
      <c r="AE3556" s="30">
        <v>12000</v>
      </c>
      <c r="AF3556" s="30">
        <v>12000</v>
      </c>
    </row>
    <row r="3557" spans="1:32" x14ac:dyDescent="0.45">
      <c r="A3557" s="29" t="s">
        <v>988</v>
      </c>
      <c r="B3557" s="29" t="s">
        <v>989</v>
      </c>
      <c r="C3557" s="29" t="s">
        <v>3299</v>
      </c>
      <c r="D3557" s="29" t="s">
        <v>3300</v>
      </c>
      <c r="E3557" s="29" t="s">
        <v>3538</v>
      </c>
      <c r="F3557" s="29" t="s">
        <v>3539</v>
      </c>
      <c r="G3557" s="29" t="s">
        <v>3233</v>
      </c>
      <c r="H3557" s="29" t="s">
        <v>3234</v>
      </c>
      <c r="I3557" s="29" t="s">
        <v>3242</v>
      </c>
      <c r="J3557" s="29" t="s">
        <v>3243</v>
      </c>
      <c r="K3557" s="29" t="s">
        <v>3258</v>
      </c>
      <c r="L3557" s="29" t="s">
        <v>3105</v>
      </c>
      <c r="M3557" s="29" t="s">
        <v>3259</v>
      </c>
      <c r="N3557" s="29" t="s">
        <v>3105</v>
      </c>
      <c r="O3557" s="29" t="s">
        <v>3260</v>
      </c>
      <c r="P3557" s="29" t="s">
        <v>3261</v>
      </c>
      <c r="Q3557" s="29" t="s">
        <v>3209</v>
      </c>
      <c r="R3557" s="29" t="s">
        <v>3210</v>
      </c>
      <c r="S3557" s="29" t="s">
        <v>3098</v>
      </c>
      <c r="T3557" s="29"/>
      <c r="U3557" s="30">
        <v>3000</v>
      </c>
      <c r="V3557" s="30">
        <v>3000</v>
      </c>
      <c r="W3557" s="30">
        <v>3000</v>
      </c>
      <c r="X3557" s="30">
        <v>3000</v>
      </c>
      <c r="Y3557" s="30">
        <v>3000</v>
      </c>
      <c r="Z3557" s="30">
        <v>3000</v>
      </c>
      <c r="AA3557" s="30">
        <v>3000</v>
      </c>
      <c r="AB3557" s="30">
        <v>3000</v>
      </c>
      <c r="AC3557" s="30">
        <v>3000</v>
      </c>
      <c r="AD3557" s="30">
        <v>3000</v>
      </c>
      <c r="AE3557" s="30">
        <v>3000</v>
      </c>
      <c r="AF3557" s="30">
        <v>3000</v>
      </c>
    </row>
    <row r="3558" spans="1:32" x14ac:dyDescent="0.45">
      <c r="A3558" s="29" t="s">
        <v>988</v>
      </c>
      <c r="B3558" s="29" t="s">
        <v>989</v>
      </c>
      <c r="C3558" s="29" t="s">
        <v>3299</v>
      </c>
      <c r="D3558" s="29" t="s">
        <v>3300</v>
      </c>
      <c r="E3558" s="29" t="s">
        <v>3538</v>
      </c>
      <c r="F3558" s="29" t="s">
        <v>3539</v>
      </c>
      <c r="G3558" s="29" t="s">
        <v>3233</v>
      </c>
      <c r="H3558" s="29" t="s">
        <v>3234</v>
      </c>
      <c r="I3558" s="29" t="s">
        <v>3275</v>
      </c>
      <c r="J3558" s="29" t="s">
        <v>3276</v>
      </c>
      <c r="K3558" s="29" t="s">
        <v>3277</v>
      </c>
      <c r="L3558" s="29" t="s">
        <v>3100</v>
      </c>
      <c r="M3558" s="29" t="s">
        <v>3312</v>
      </c>
      <c r="N3558" s="29" t="s">
        <v>3313</v>
      </c>
      <c r="O3558" s="29" t="s">
        <v>3314</v>
      </c>
      <c r="P3558" s="29" t="s">
        <v>3315</v>
      </c>
      <c r="Q3558" s="29" t="s">
        <v>3249</v>
      </c>
      <c r="R3558" s="29" t="s">
        <v>3210</v>
      </c>
      <c r="S3558" s="29" t="s">
        <v>3098</v>
      </c>
      <c r="T3558" s="29"/>
      <c r="U3558" s="30">
        <v>1924</v>
      </c>
      <c r="V3558" s="30">
        <v>1924</v>
      </c>
      <c r="W3558" s="30">
        <v>1924</v>
      </c>
      <c r="X3558" s="30">
        <v>1924</v>
      </c>
      <c r="Y3558" s="30">
        <v>1924</v>
      </c>
      <c r="Z3558" s="30">
        <v>1924</v>
      </c>
      <c r="AA3558" s="30">
        <v>1924</v>
      </c>
      <c r="AB3558" s="30">
        <v>1924</v>
      </c>
      <c r="AC3558" s="30">
        <v>1924</v>
      </c>
      <c r="AD3558" s="30">
        <v>34652</v>
      </c>
      <c r="AE3558" s="30">
        <v>1924</v>
      </c>
      <c r="AF3558" s="30">
        <v>1924</v>
      </c>
    </row>
    <row r="3559" spans="1:32" x14ac:dyDescent="0.45">
      <c r="A3559" s="29" t="s">
        <v>988</v>
      </c>
      <c r="B3559" s="29" t="s">
        <v>989</v>
      </c>
      <c r="C3559" s="29" t="s">
        <v>3299</v>
      </c>
      <c r="D3559" s="29" t="s">
        <v>3300</v>
      </c>
      <c r="E3559" s="29" t="s">
        <v>3538</v>
      </c>
      <c r="F3559" s="29" t="s">
        <v>3539</v>
      </c>
      <c r="G3559" s="29" t="s">
        <v>3233</v>
      </c>
      <c r="H3559" s="29" t="s">
        <v>3234</v>
      </c>
      <c r="I3559" s="29" t="s">
        <v>3275</v>
      </c>
      <c r="J3559" s="29" t="s">
        <v>3276</v>
      </c>
      <c r="K3559" s="29" t="s">
        <v>3277</v>
      </c>
      <c r="L3559" s="29" t="s">
        <v>3100</v>
      </c>
      <c r="M3559" s="29" t="s">
        <v>3312</v>
      </c>
      <c r="N3559" s="29" t="s">
        <v>3313</v>
      </c>
      <c r="O3559" s="29" t="s">
        <v>3314</v>
      </c>
      <c r="P3559" s="29" t="s">
        <v>3315</v>
      </c>
      <c r="Q3559" s="29" t="s">
        <v>3209</v>
      </c>
      <c r="R3559" s="29" t="s">
        <v>3210</v>
      </c>
      <c r="S3559" s="29" t="s">
        <v>3098</v>
      </c>
      <c r="T3559" s="29"/>
      <c r="U3559" s="30">
        <v>55772</v>
      </c>
      <c r="V3559" s="30">
        <v>55772</v>
      </c>
      <c r="W3559" s="30">
        <v>55772</v>
      </c>
      <c r="X3559" s="30">
        <v>55772</v>
      </c>
      <c r="Y3559" s="30">
        <v>55772</v>
      </c>
      <c r="Z3559" s="30">
        <v>55772</v>
      </c>
      <c r="AA3559" s="30">
        <v>55772</v>
      </c>
      <c r="AB3559" s="30">
        <v>55772</v>
      </c>
      <c r="AC3559" s="30">
        <v>55772</v>
      </c>
      <c r="AD3559" s="30">
        <v>55772</v>
      </c>
      <c r="AE3559" s="30">
        <v>55772</v>
      </c>
      <c r="AF3559" s="30">
        <v>55772</v>
      </c>
    </row>
    <row r="3560" spans="1:32" x14ac:dyDescent="0.45">
      <c r="A3560" s="29" t="s">
        <v>988</v>
      </c>
      <c r="B3560" s="29" t="s">
        <v>989</v>
      </c>
      <c r="C3560" s="29" t="s">
        <v>3299</v>
      </c>
      <c r="D3560" s="29" t="s">
        <v>3300</v>
      </c>
      <c r="E3560" s="29" t="s">
        <v>3538</v>
      </c>
      <c r="F3560" s="29" t="s">
        <v>3539</v>
      </c>
      <c r="G3560" s="29" t="s">
        <v>3233</v>
      </c>
      <c r="H3560" s="29" t="s">
        <v>3234</v>
      </c>
      <c r="I3560" s="29" t="s">
        <v>3275</v>
      </c>
      <c r="J3560" s="29" t="s">
        <v>3276</v>
      </c>
      <c r="K3560" s="29" t="s">
        <v>3287</v>
      </c>
      <c r="L3560" s="29" t="s">
        <v>3101</v>
      </c>
      <c r="M3560" s="29" t="s">
        <v>3316</v>
      </c>
      <c r="N3560" s="29" t="s">
        <v>3317</v>
      </c>
      <c r="O3560" s="29" t="s">
        <v>3450</v>
      </c>
      <c r="P3560" s="29" t="s">
        <v>3451</v>
      </c>
      <c r="Q3560" s="29" t="s">
        <v>3209</v>
      </c>
      <c r="R3560" s="29" t="s">
        <v>3210</v>
      </c>
      <c r="S3560" s="29" t="s">
        <v>3098</v>
      </c>
      <c r="T3560" s="29"/>
      <c r="U3560" s="30">
        <v>1050</v>
      </c>
      <c r="V3560" s="30">
        <v>1050</v>
      </c>
      <c r="W3560" s="30">
        <v>1050</v>
      </c>
      <c r="X3560" s="30">
        <v>990</v>
      </c>
      <c r="Y3560" s="30">
        <v>990</v>
      </c>
      <c r="Z3560" s="30">
        <v>1500</v>
      </c>
      <c r="AA3560" s="30">
        <v>1500</v>
      </c>
      <c r="AB3560" s="30">
        <v>1500</v>
      </c>
      <c r="AC3560" s="30">
        <v>1500</v>
      </c>
      <c r="AD3560" s="30">
        <v>1500</v>
      </c>
      <c r="AE3560" s="30">
        <v>1500</v>
      </c>
      <c r="AF3560" s="30">
        <v>1500</v>
      </c>
    </row>
    <row r="3561" spans="1:32" x14ac:dyDescent="0.45">
      <c r="A3561" s="29" t="s">
        <v>988</v>
      </c>
      <c r="B3561" s="29" t="s">
        <v>989</v>
      </c>
      <c r="C3561" s="29" t="s">
        <v>3299</v>
      </c>
      <c r="D3561" s="29" t="s">
        <v>3300</v>
      </c>
      <c r="E3561" s="29" t="s">
        <v>3538</v>
      </c>
      <c r="F3561" s="29" t="s">
        <v>3539</v>
      </c>
      <c r="G3561" s="29" t="s">
        <v>3233</v>
      </c>
      <c r="H3561" s="29" t="s">
        <v>3234</v>
      </c>
      <c r="I3561" s="29" t="s">
        <v>3275</v>
      </c>
      <c r="J3561" s="29" t="s">
        <v>3276</v>
      </c>
      <c r="K3561" s="29" t="s">
        <v>3287</v>
      </c>
      <c r="L3561" s="29" t="s">
        <v>3101</v>
      </c>
      <c r="M3561" s="29" t="s">
        <v>3288</v>
      </c>
      <c r="N3561" s="29" t="s">
        <v>3289</v>
      </c>
      <c r="O3561" s="29" t="s">
        <v>3290</v>
      </c>
      <c r="P3561" s="29" t="s">
        <v>3291</v>
      </c>
      <c r="Q3561" s="29" t="s">
        <v>3209</v>
      </c>
      <c r="R3561" s="29" t="s">
        <v>3210</v>
      </c>
      <c r="S3561" s="29" t="s">
        <v>3098</v>
      </c>
      <c r="T3561" s="29"/>
      <c r="U3561" s="30">
        <v>3000</v>
      </c>
      <c r="V3561" s="30">
        <v>3000</v>
      </c>
      <c r="W3561" s="30">
        <v>3000</v>
      </c>
      <c r="X3561" s="30">
        <v>3000</v>
      </c>
      <c r="Y3561" s="30">
        <v>3000</v>
      </c>
      <c r="Z3561" s="30">
        <v>3000</v>
      </c>
      <c r="AA3561" s="30">
        <v>3000</v>
      </c>
      <c r="AB3561" s="30">
        <v>3000</v>
      </c>
      <c r="AC3561" s="30">
        <v>3000</v>
      </c>
      <c r="AD3561" s="30">
        <v>3000</v>
      </c>
      <c r="AE3561" s="30">
        <v>3000</v>
      </c>
      <c r="AF3561" s="30">
        <v>3000</v>
      </c>
    </row>
    <row r="3562" spans="1:32" x14ac:dyDescent="0.45">
      <c r="A3562" s="29" t="s">
        <v>1292</v>
      </c>
      <c r="B3562" s="29" t="s">
        <v>1293</v>
      </c>
      <c r="C3562" s="29" t="s">
        <v>3299</v>
      </c>
      <c r="D3562" s="29" t="s">
        <v>3300</v>
      </c>
      <c r="E3562" s="29" t="s">
        <v>3301</v>
      </c>
      <c r="F3562" s="29" t="s">
        <v>3302</v>
      </c>
      <c r="G3562" s="29" t="s">
        <v>3200</v>
      </c>
      <c r="H3562" s="29" t="s">
        <v>3201</v>
      </c>
      <c r="I3562" s="29" t="s">
        <v>3202</v>
      </c>
      <c r="J3562" s="29" t="s">
        <v>3203</v>
      </c>
      <c r="K3562" s="29" t="s">
        <v>3204</v>
      </c>
      <c r="L3562" s="29" t="s">
        <v>3109</v>
      </c>
      <c r="M3562" s="29" t="s">
        <v>3205</v>
      </c>
      <c r="N3562" s="29" t="s">
        <v>3206</v>
      </c>
      <c r="O3562" s="29" t="s">
        <v>3214</v>
      </c>
      <c r="P3562" s="29" t="s">
        <v>3215</v>
      </c>
      <c r="Q3562" s="29" t="s">
        <v>3209</v>
      </c>
      <c r="R3562" s="29" t="s">
        <v>3210</v>
      </c>
      <c r="S3562" s="29" t="s">
        <v>3098</v>
      </c>
      <c r="T3562" s="29"/>
      <c r="U3562" s="30">
        <v>0</v>
      </c>
      <c r="V3562" s="30">
        <v>50</v>
      </c>
      <c r="W3562" s="30">
        <v>0</v>
      </c>
      <c r="X3562" s="30">
        <v>0</v>
      </c>
      <c r="Y3562" s="30">
        <v>0</v>
      </c>
      <c r="Z3562" s="30">
        <v>0</v>
      </c>
      <c r="AA3562" s="30">
        <v>0</v>
      </c>
      <c r="AB3562" s="30">
        <v>0</v>
      </c>
      <c r="AC3562" s="30">
        <v>0</v>
      </c>
      <c r="AD3562" s="30">
        <v>0</v>
      </c>
      <c r="AE3562" s="30">
        <v>0</v>
      </c>
      <c r="AF3562" s="30">
        <v>0</v>
      </c>
    </row>
    <row r="3563" spans="1:32" x14ac:dyDescent="0.45">
      <c r="A3563" s="29" t="s">
        <v>1292</v>
      </c>
      <c r="B3563" s="29" t="s">
        <v>1293</v>
      </c>
      <c r="C3563" s="29" t="s">
        <v>3299</v>
      </c>
      <c r="D3563" s="29" t="s">
        <v>3300</v>
      </c>
      <c r="E3563" s="29" t="s">
        <v>3301</v>
      </c>
      <c r="F3563" s="29" t="s">
        <v>3302</v>
      </c>
      <c r="G3563" s="29" t="s">
        <v>3200</v>
      </c>
      <c r="H3563" s="29" t="s">
        <v>3201</v>
      </c>
      <c r="I3563" s="29" t="s">
        <v>3226</v>
      </c>
      <c r="J3563" s="29" t="s">
        <v>3227</v>
      </c>
      <c r="K3563" s="29" t="s">
        <v>3228</v>
      </c>
      <c r="L3563" s="29" t="s">
        <v>3111</v>
      </c>
      <c r="M3563" s="29" t="s">
        <v>3295</v>
      </c>
      <c r="N3563" s="29" t="s">
        <v>3296</v>
      </c>
      <c r="O3563" s="29" t="s">
        <v>3297</v>
      </c>
      <c r="P3563" s="29" t="s">
        <v>3298</v>
      </c>
      <c r="Q3563" s="29" t="s">
        <v>3209</v>
      </c>
      <c r="R3563" s="29" t="s">
        <v>3210</v>
      </c>
      <c r="S3563" s="29" t="s">
        <v>3098</v>
      </c>
      <c r="T3563" s="29"/>
      <c r="U3563" s="30">
        <v>0</v>
      </c>
      <c r="V3563" s="30">
        <v>0</v>
      </c>
      <c r="W3563" s="30">
        <v>0</v>
      </c>
      <c r="X3563" s="30">
        <v>0</v>
      </c>
      <c r="Y3563" s="30">
        <v>0</v>
      </c>
      <c r="Z3563" s="30">
        <v>0</v>
      </c>
      <c r="AA3563" s="30">
        <v>0</v>
      </c>
      <c r="AB3563" s="30">
        <v>0</v>
      </c>
      <c r="AC3563" s="30">
        <v>0</v>
      </c>
      <c r="AD3563" s="30">
        <v>0</v>
      </c>
      <c r="AE3563" s="30">
        <v>0</v>
      </c>
      <c r="AF3563" s="30">
        <v>0</v>
      </c>
    </row>
    <row r="3564" spans="1:32" x14ac:dyDescent="0.45">
      <c r="A3564" s="29" t="s">
        <v>1292</v>
      </c>
      <c r="B3564" s="29" t="s">
        <v>1293</v>
      </c>
      <c r="C3564" s="29" t="s">
        <v>3299</v>
      </c>
      <c r="D3564" s="29" t="s">
        <v>3300</v>
      </c>
      <c r="E3564" s="29" t="s">
        <v>3320</v>
      </c>
      <c r="F3564" s="29" t="s">
        <v>3321</v>
      </c>
      <c r="G3564" s="29" t="s">
        <v>3200</v>
      </c>
      <c r="H3564" s="29" t="s">
        <v>3201</v>
      </c>
      <c r="I3564" s="29" t="s">
        <v>3202</v>
      </c>
      <c r="J3564" s="29" t="s">
        <v>3203</v>
      </c>
      <c r="K3564" s="29" t="s">
        <v>3221</v>
      </c>
      <c r="L3564" s="29" t="s">
        <v>3113</v>
      </c>
      <c r="M3564" s="29" t="s">
        <v>3222</v>
      </c>
      <c r="N3564" s="29" t="s">
        <v>3223</v>
      </c>
      <c r="O3564" s="29" t="s">
        <v>3224</v>
      </c>
      <c r="P3564" s="29" t="s">
        <v>3225</v>
      </c>
      <c r="Q3564" s="29" t="s">
        <v>3209</v>
      </c>
      <c r="R3564" s="29" t="s">
        <v>3210</v>
      </c>
      <c r="S3564" s="29" t="s">
        <v>3098</v>
      </c>
      <c r="T3564" s="29"/>
      <c r="U3564" s="30">
        <v>35216</v>
      </c>
      <c r="V3564" s="30">
        <v>34316</v>
      </c>
      <c r="W3564" s="30">
        <v>35319</v>
      </c>
      <c r="X3564" s="30">
        <v>35562</v>
      </c>
      <c r="Y3564" s="30">
        <v>34345</v>
      </c>
      <c r="Z3564" s="30">
        <v>34632</v>
      </c>
      <c r="AA3564" s="30">
        <v>36330</v>
      </c>
      <c r="AB3564" s="30">
        <v>36053</v>
      </c>
      <c r="AC3564" s="30">
        <v>34814</v>
      </c>
      <c r="AD3564" s="30">
        <v>34475</v>
      </c>
      <c r="AE3564" s="30">
        <v>34520</v>
      </c>
      <c r="AF3564" s="30">
        <v>35444</v>
      </c>
    </row>
    <row r="3565" spans="1:32" x14ac:dyDescent="0.45">
      <c r="A3565" s="29" t="s">
        <v>1292</v>
      </c>
      <c r="B3565" s="29" t="s">
        <v>1293</v>
      </c>
      <c r="C3565" s="29" t="s">
        <v>3299</v>
      </c>
      <c r="D3565" s="29" t="s">
        <v>3300</v>
      </c>
      <c r="E3565" s="29" t="s">
        <v>3320</v>
      </c>
      <c r="F3565" s="29" t="s">
        <v>3321</v>
      </c>
      <c r="G3565" s="29" t="s">
        <v>3200</v>
      </c>
      <c r="H3565" s="29" t="s">
        <v>3201</v>
      </c>
      <c r="I3565" s="29" t="s">
        <v>3226</v>
      </c>
      <c r="J3565" s="29" t="s">
        <v>3227</v>
      </c>
      <c r="K3565" s="29" t="s">
        <v>3228</v>
      </c>
      <c r="L3565" s="29" t="s">
        <v>3111</v>
      </c>
      <c r="M3565" s="29" t="s">
        <v>3229</v>
      </c>
      <c r="N3565" s="29" t="s">
        <v>3230</v>
      </c>
      <c r="O3565" s="29" t="s">
        <v>3231</v>
      </c>
      <c r="P3565" s="29" t="s">
        <v>3232</v>
      </c>
      <c r="Q3565" s="29" t="s">
        <v>3209</v>
      </c>
      <c r="R3565" s="29" t="s">
        <v>3210</v>
      </c>
      <c r="S3565" s="29" t="s">
        <v>3098</v>
      </c>
      <c r="T3565" s="29"/>
      <c r="U3565" s="30">
        <v>0</v>
      </c>
      <c r="V3565" s="30">
        <v>0</v>
      </c>
      <c r="W3565" s="30">
        <v>245</v>
      </c>
      <c r="X3565" s="30">
        <v>0</v>
      </c>
      <c r="Y3565" s="30">
        <v>0</v>
      </c>
      <c r="Z3565" s="30">
        <v>0</v>
      </c>
      <c r="AA3565" s="30">
        <v>0</v>
      </c>
      <c r="AB3565" s="30">
        <v>0</v>
      </c>
      <c r="AC3565" s="30">
        <v>0</v>
      </c>
      <c r="AD3565" s="30">
        <v>0</v>
      </c>
      <c r="AE3565" s="30">
        <v>0</v>
      </c>
      <c r="AF3565" s="30">
        <v>0</v>
      </c>
    </row>
    <row r="3566" spans="1:32" x14ac:dyDescent="0.45">
      <c r="A3566" s="29" t="s">
        <v>1292</v>
      </c>
      <c r="B3566" s="29" t="s">
        <v>1293</v>
      </c>
      <c r="C3566" s="29" t="s">
        <v>3299</v>
      </c>
      <c r="D3566" s="29" t="s">
        <v>3300</v>
      </c>
      <c r="E3566" s="29" t="s">
        <v>3320</v>
      </c>
      <c r="F3566" s="29" t="s">
        <v>3321</v>
      </c>
      <c r="G3566" s="29" t="s">
        <v>3233</v>
      </c>
      <c r="H3566" s="29" t="s">
        <v>3234</v>
      </c>
      <c r="I3566" s="29" t="s">
        <v>3262</v>
      </c>
      <c r="J3566" s="29" t="s">
        <v>3263</v>
      </c>
      <c r="K3566" s="29" t="s">
        <v>3307</v>
      </c>
      <c r="L3566" s="29" t="s">
        <v>3117</v>
      </c>
      <c r="M3566" s="29" t="s">
        <v>3308</v>
      </c>
      <c r="N3566" s="29" t="s">
        <v>3309</v>
      </c>
      <c r="O3566" s="29" t="s">
        <v>3310</v>
      </c>
      <c r="P3566" s="29" t="s">
        <v>3311</v>
      </c>
      <c r="Q3566" s="29" t="s">
        <v>3209</v>
      </c>
      <c r="R3566" s="29" t="s">
        <v>3210</v>
      </c>
      <c r="S3566" s="29" t="s">
        <v>3098</v>
      </c>
      <c r="T3566" s="29"/>
      <c r="U3566" s="30">
        <v>0</v>
      </c>
      <c r="V3566" s="30">
        <v>0</v>
      </c>
      <c r="W3566" s="30">
        <v>12474</v>
      </c>
      <c r="X3566" s="30">
        <v>0</v>
      </c>
      <c r="Y3566" s="30">
        <v>0</v>
      </c>
      <c r="Z3566" s="30">
        <v>4212</v>
      </c>
      <c r="AA3566" s="30">
        <v>0</v>
      </c>
      <c r="AB3566" s="30">
        <v>0</v>
      </c>
      <c r="AC3566" s="30">
        <v>0</v>
      </c>
      <c r="AD3566" s="30">
        <v>0</v>
      </c>
      <c r="AE3566" s="30">
        <v>0</v>
      </c>
      <c r="AF3566" s="30">
        <v>0</v>
      </c>
    </row>
    <row r="3567" spans="1:32" x14ac:dyDescent="0.45">
      <c r="A3567" s="29" t="s">
        <v>1292</v>
      </c>
      <c r="B3567" s="29" t="s">
        <v>1293</v>
      </c>
      <c r="C3567" s="29" t="s">
        <v>3299</v>
      </c>
      <c r="D3567" s="29" t="s">
        <v>3300</v>
      </c>
      <c r="E3567" s="29" t="s">
        <v>3320</v>
      </c>
      <c r="F3567" s="29" t="s">
        <v>3321</v>
      </c>
      <c r="G3567" s="29" t="s">
        <v>3233</v>
      </c>
      <c r="H3567" s="29" t="s">
        <v>3234</v>
      </c>
      <c r="I3567" s="29" t="s">
        <v>3262</v>
      </c>
      <c r="J3567" s="29" t="s">
        <v>3263</v>
      </c>
      <c r="K3567" s="29" t="s">
        <v>3264</v>
      </c>
      <c r="L3567" s="29" t="s">
        <v>3103</v>
      </c>
      <c r="M3567" s="29" t="s">
        <v>3265</v>
      </c>
      <c r="N3567" s="29" t="s">
        <v>3266</v>
      </c>
      <c r="O3567" s="29" t="s">
        <v>3267</v>
      </c>
      <c r="P3567" s="29" t="s">
        <v>3268</v>
      </c>
      <c r="Q3567" s="29" t="s">
        <v>3209</v>
      </c>
      <c r="R3567" s="29" t="s">
        <v>3210</v>
      </c>
      <c r="S3567" s="29" t="s">
        <v>3098</v>
      </c>
      <c r="T3567" s="29"/>
      <c r="U3567" s="30">
        <v>9360</v>
      </c>
      <c r="V3567" s="30">
        <v>9360</v>
      </c>
      <c r="W3567" s="30">
        <v>9360</v>
      </c>
      <c r="X3567" s="30">
        <v>9360</v>
      </c>
      <c r="Y3567" s="30">
        <v>9360</v>
      </c>
      <c r="Z3567" s="30">
        <v>9360</v>
      </c>
      <c r="AA3567" s="30">
        <v>9360</v>
      </c>
      <c r="AB3567" s="30">
        <v>9360</v>
      </c>
      <c r="AC3567" s="30">
        <v>9360</v>
      </c>
      <c r="AD3567" s="30">
        <v>9360</v>
      </c>
      <c r="AE3567" s="30">
        <v>9360</v>
      </c>
      <c r="AF3567" s="30">
        <v>9360</v>
      </c>
    </row>
    <row r="3568" spans="1:32" x14ac:dyDescent="0.45">
      <c r="A3568" s="29" t="s">
        <v>1292</v>
      </c>
      <c r="B3568" s="29" t="s">
        <v>1293</v>
      </c>
      <c r="C3568" s="29" t="s">
        <v>3299</v>
      </c>
      <c r="D3568" s="29" t="s">
        <v>3300</v>
      </c>
      <c r="E3568" s="29" t="s">
        <v>3320</v>
      </c>
      <c r="F3568" s="29" t="s">
        <v>3321</v>
      </c>
      <c r="G3568" s="29" t="s">
        <v>3233</v>
      </c>
      <c r="H3568" s="29" t="s">
        <v>3234</v>
      </c>
      <c r="I3568" s="29" t="s">
        <v>3262</v>
      </c>
      <c r="J3568" s="29" t="s">
        <v>3263</v>
      </c>
      <c r="K3568" s="29" t="s">
        <v>3264</v>
      </c>
      <c r="L3568" s="29" t="s">
        <v>3103</v>
      </c>
      <c r="M3568" s="29" t="s">
        <v>3265</v>
      </c>
      <c r="N3568" s="29" t="s">
        <v>3266</v>
      </c>
      <c r="O3568" s="29" t="s">
        <v>3269</v>
      </c>
      <c r="P3568" s="29" t="s">
        <v>3270</v>
      </c>
      <c r="Q3568" s="29" t="s">
        <v>3209</v>
      </c>
      <c r="R3568" s="29" t="s">
        <v>3210</v>
      </c>
      <c r="S3568" s="29" t="s">
        <v>3098</v>
      </c>
      <c r="T3568" s="29"/>
      <c r="U3568" s="30">
        <v>156</v>
      </c>
      <c r="V3568" s="30">
        <v>624</v>
      </c>
      <c r="W3568" s="30">
        <v>0</v>
      </c>
      <c r="X3568" s="30">
        <v>117</v>
      </c>
      <c r="Y3568" s="30">
        <v>39</v>
      </c>
      <c r="Z3568" s="30">
        <v>117</v>
      </c>
      <c r="AA3568" s="30">
        <v>39</v>
      </c>
      <c r="AB3568" s="30">
        <v>39</v>
      </c>
      <c r="AC3568" s="30">
        <v>39</v>
      </c>
      <c r="AD3568" s="30">
        <v>78</v>
      </c>
      <c r="AE3568" s="30">
        <v>215</v>
      </c>
      <c r="AF3568" s="30">
        <v>273</v>
      </c>
    </row>
    <row r="3569" spans="1:32" x14ac:dyDescent="0.45">
      <c r="A3569" s="29" t="s">
        <v>1292</v>
      </c>
      <c r="B3569" s="29" t="s">
        <v>1293</v>
      </c>
      <c r="C3569" s="29" t="s">
        <v>3299</v>
      </c>
      <c r="D3569" s="29" t="s">
        <v>3300</v>
      </c>
      <c r="E3569" s="29" t="s">
        <v>3320</v>
      </c>
      <c r="F3569" s="29" t="s">
        <v>3321</v>
      </c>
      <c r="G3569" s="29" t="s">
        <v>3233</v>
      </c>
      <c r="H3569" s="29" t="s">
        <v>3234</v>
      </c>
      <c r="I3569" s="29" t="s">
        <v>3262</v>
      </c>
      <c r="J3569" s="29" t="s">
        <v>3263</v>
      </c>
      <c r="K3569" s="29" t="s">
        <v>3264</v>
      </c>
      <c r="L3569" s="29" t="s">
        <v>3103</v>
      </c>
      <c r="M3569" s="29" t="s">
        <v>3265</v>
      </c>
      <c r="N3569" s="29" t="s">
        <v>3266</v>
      </c>
      <c r="O3569" s="29" t="s">
        <v>3271</v>
      </c>
      <c r="P3569" s="29" t="s">
        <v>3272</v>
      </c>
      <c r="Q3569" s="29" t="s">
        <v>3209</v>
      </c>
      <c r="R3569" s="29" t="s">
        <v>3210</v>
      </c>
      <c r="S3569" s="29" t="s">
        <v>3098</v>
      </c>
      <c r="T3569" s="29"/>
      <c r="U3569" s="30">
        <v>826</v>
      </c>
      <c r="V3569" s="30">
        <v>203</v>
      </c>
      <c r="W3569" s="30">
        <v>304</v>
      </c>
      <c r="X3569" s="30">
        <v>145</v>
      </c>
      <c r="Y3569" s="30">
        <v>246</v>
      </c>
      <c r="Z3569" s="30">
        <v>43</v>
      </c>
      <c r="AA3569" s="30">
        <v>87</v>
      </c>
      <c r="AB3569" s="30">
        <v>246</v>
      </c>
      <c r="AC3569" s="30">
        <v>0</v>
      </c>
      <c r="AD3569" s="30">
        <v>217</v>
      </c>
      <c r="AE3569" s="30">
        <v>478</v>
      </c>
      <c r="AF3569" s="30">
        <v>0</v>
      </c>
    </row>
    <row r="3570" spans="1:32" x14ac:dyDescent="0.45">
      <c r="A3570" s="29" t="s">
        <v>1292</v>
      </c>
      <c r="B3570" s="29" t="s">
        <v>1293</v>
      </c>
      <c r="C3570" s="29" t="s">
        <v>3299</v>
      </c>
      <c r="D3570" s="29" t="s">
        <v>3300</v>
      </c>
      <c r="E3570" s="29" t="s">
        <v>3320</v>
      </c>
      <c r="F3570" s="29" t="s">
        <v>3321</v>
      </c>
      <c r="G3570" s="29" t="s">
        <v>3233</v>
      </c>
      <c r="H3570" s="29" t="s">
        <v>3234</v>
      </c>
      <c r="I3570" s="29" t="s">
        <v>3262</v>
      </c>
      <c r="J3570" s="29" t="s">
        <v>3263</v>
      </c>
      <c r="K3570" s="29" t="s">
        <v>3264</v>
      </c>
      <c r="L3570" s="29" t="s">
        <v>3103</v>
      </c>
      <c r="M3570" s="29" t="s">
        <v>3265</v>
      </c>
      <c r="N3570" s="29" t="s">
        <v>3266</v>
      </c>
      <c r="O3570" s="29" t="s">
        <v>3372</v>
      </c>
      <c r="P3570" s="29" t="s">
        <v>3373</v>
      </c>
      <c r="Q3570" s="29" t="s">
        <v>3209</v>
      </c>
      <c r="R3570" s="29" t="s">
        <v>3210</v>
      </c>
      <c r="S3570" s="29" t="s">
        <v>3098</v>
      </c>
      <c r="T3570" s="29"/>
      <c r="U3570" s="30">
        <v>0</v>
      </c>
      <c r="V3570" s="30">
        <v>68</v>
      </c>
      <c r="W3570" s="30">
        <v>0</v>
      </c>
      <c r="X3570" s="30">
        <v>0</v>
      </c>
      <c r="Y3570" s="30">
        <v>0</v>
      </c>
      <c r="Z3570" s="30">
        <v>0</v>
      </c>
      <c r="AA3570" s="30">
        <v>0</v>
      </c>
      <c r="AB3570" s="30">
        <v>0</v>
      </c>
      <c r="AC3570" s="30">
        <v>72</v>
      </c>
      <c r="AD3570" s="30">
        <v>0</v>
      </c>
      <c r="AE3570" s="30">
        <v>0</v>
      </c>
      <c r="AF3570" s="30">
        <v>0</v>
      </c>
    </row>
    <row r="3571" spans="1:32" x14ac:dyDescent="0.45">
      <c r="A3571" s="29" t="s">
        <v>1292</v>
      </c>
      <c r="B3571" s="29" t="s">
        <v>1293</v>
      </c>
      <c r="C3571" s="29" t="s">
        <v>3299</v>
      </c>
      <c r="D3571" s="29" t="s">
        <v>3300</v>
      </c>
      <c r="E3571" s="29" t="s">
        <v>3320</v>
      </c>
      <c r="F3571" s="29" t="s">
        <v>3321</v>
      </c>
      <c r="G3571" s="29" t="s">
        <v>3233</v>
      </c>
      <c r="H3571" s="29" t="s">
        <v>3234</v>
      </c>
      <c r="I3571" s="29" t="s">
        <v>3275</v>
      </c>
      <c r="J3571" s="29" t="s">
        <v>3276</v>
      </c>
      <c r="K3571" s="29" t="s">
        <v>3277</v>
      </c>
      <c r="L3571" s="29" t="s">
        <v>3100</v>
      </c>
      <c r="M3571" s="29" t="s">
        <v>3278</v>
      </c>
      <c r="N3571" s="29" t="s">
        <v>3279</v>
      </c>
      <c r="O3571" s="29" t="s">
        <v>3280</v>
      </c>
      <c r="P3571" s="29" t="s">
        <v>3281</v>
      </c>
      <c r="Q3571" s="29" t="s">
        <v>3209</v>
      </c>
      <c r="R3571" s="29" t="s">
        <v>3210</v>
      </c>
      <c r="S3571" s="29" t="s">
        <v>3098</v>
      </c>
      <c r="T3571" s="29"/>
      <c r="U3571" s="30">
        <v>31500</v>
      </c>
      <c r="V3571" s="30">
        <v>31500</v>
      </c>
      <c r="W3571" s="30">
        <v>31500</v>
      </c>
      <c r="X3571" s="30">
        <v>31500</v>
      </c>
      <c r="Y3571" s="30">
        <v>31500</v>
      </c>
      <c r="Z3571" s="30">
        <v>31500</v>
      </c>
      <c r="AA3571" s="30">
        <v>31500</v>
      </c>
      <c r="AB3571" s="30">
        <v>31500</v>
      </c>
      <c r="AC3571" s="30">
        <v>31500</v>
      </c>
      <c r="AD3571" s="30">
        <v>31500</v>
      </c>
      <c r="AE3571" s="30">
        <v>31500</v>
      </c>
      <c r="AF3571" s="30">
        <v>31500</v>
      </c>
    </row>
    <row r="3572" spans="1:32" x14ac:dyDescent="0.45">
      <c r="A3572" s="29" t="s">
        <v>1292</v>
      </c>
      <c r="B3572" s="29" t="s">
        <v>1293</v>
      </c>
      <c r="C3572" s="29" t="s">
        <v>3211</v>
      </c>
      <c r="D3572" s="29" t="s">
        <v>3212</v>
      </c>
      <c r="E3572" s="29" t="s">
        <v>3213</v>
      </c>
      <c r="F3572" s="29" t="s">
        <v>982</v>
      </c>
      <c r="G3572" s="29" t="s">
        <v>3200</v>
      </c>
      <c r="H3572" s="29" t="s">
        <v>3201</v>
      </c>
      <c r="I3572" s="29" t="s">
        <v>3202</v>
      </c>
      <c r="J3572" s="29" t="s">
        <v>3203</v>
      </c>
      <c r="K3572" s="29" t="s">
        <v>3498</v>
      </c>
      <c r="L3572" s="29" t="s">
        <v>3120</v>
      </c>
      <c r="M3572" s="29" t="s">
        <v>3499</v>
      </c>
      <c r="N3572" s="29" t="s">
        <v>3500</v>
      </c>
      <c r="O3572" s="29" t="s">
        <v>3501</v>
      </c>
      <c r="P3572" s="29" t="s">
        <v>3502</v>
      </c>
      <c r="Q3572" s="29" t="s">
        <v>3209</v>
      </c>
      <c r="R3572" s="29" t="s">
        <v>3210</v>
      </c>
      <c r="S3572" s="29" t="s">
        <v>3098</v>
      </c>
      <c r="T3572" s="29"/>
      <c r="U3572" s="30">
        <v>130000</v>
      </c>
      <c r="V3572" s="30">
        <v>130000</v>
      </c>
      <c r="W3572" s="30">
        <v>130000</v>
      </c>
      <c r="X3572" s="30">
        <v>130000</v>
      </c>
      <c r="Y3572" s="30">
        <v>130000</v>
      </c>
      <c r="Z3572" s="30">
        <v>130000</v>
      </c>
      <c r="AA3572" s="30">
        <v>130000</v>
      </c>
      <c r="AB3572" s="30">
        <v>130000</v>
      </c>
      <c r="AC3572" s="30">
        <v>130000</v>
      </c>
      <c r="AD3572" s="30">
        <v>130000</v>
      </c>
      <c r="AE3572" s="30">
        <v>130000</v>
      </c>
      <c r="AF3572" s="30">
        <v>130000</v>
      </c>
    </row>
    <row r="3573" spans="1:32" x14ac:dyDescent="0.45">
      <c r="A3573" s="29" t="s">
        <v>1292</v>
      </c>
      <c r="B3573" s="29" t="s">
        <v>1293</v>
      </c>
      <c r="C3573" s="29" t="s">
        <v>3211</v>
      </c>
      <c r="D3573" s="29" t="s">
        <v>3212</v>
      </c>
      <c r="E3573" s="29" t="s">
        <v>3213</v>
      </c>
      <c r="F3573" s="29" t="s">
        <v>982</v>
      </c>
      <c r="G3573" s="29" t="s">
        <v>3233</v>
      </c>
      <c r="H3573" s="29" t="s">
        <v>3234</v>
      </c>
      <c r="I3573" s="29" t="s">
        <v>3341</v>
      </c>
      <c r="J3573" s="29" t="s">
        <v>3342</v>
      </c>
      <c r="K3573" s="29" t="s">
        <v>3343</v>
      </c>
      <c r="L3573" s="29" t="s">
        <v>3119</v>
      </c>
      <c r="M3573" s="29" t="s">
        <v>3344</v>
      </c>
      <c r="N3573" s="29" t="s">
        <v>3345</v>
      </c>
      <c r="O3573" s="29" t="s">
        <v>3346</v>
      </c>
      <c r="P3573" s="29" t="s">
        <v>3347</v>
      </c>
      <c r="Q3573" s="29" t="s">
        <v>3209</v>
      </c>
      <c r="R3573" s="29" t="s">
        <v>3210</v>
      </c>
      <c r="S3573" s="29" t="s">
        <v>3098</v>
      </c>
      <c r="T3573" s="29"/>
      <c r="U3573" s="30">
        <v>0</v>
      </c>
      <c r="V3573" s="30">
        <v>-49</v>
      </c>
      <c r="W3573" s="30">
        <v>-52</v>
      </c>
      <c r="X3573" s="30">
        <v>0</v>
      </c>
      <c r="Y3573" s="30">
        <v>0</v>
      </c>
      <c r="Z3573" s="30">
        <v>0</v>
      </c>
      <c r="AA3573" s="30">
        <v>0</v>
      </c>
      <c r="AB3573" s="30">
        <v>0</v>
      </c>
      <c r="AC3573" s="30">
        <v>0</v>
      </c>
      <c r="AD3573" s="30">
        <v>0</v>
      </c>
      <c r="AE3573" s="30">
        <v>0</v>
      </c>
      <c r="AF3573" s="30">
        <v>0</v>
      </c>
    </row>
    <row r="3574" spans="1:32" x14ac:dyDescent="0.45">
      <c r="A3574" s="29" t="s">
        <v>1292</v>
      </c>
      <c r="B3574" s="29" t="s">
        <v>1293</v>
      </c>
      <c r="C3574" s="29" t="s">
        <v>3211</v>
      </c>
      <c r="D3574" s="29" t="s">
        <v>3212</v>
      </c>
      <c r="E3574" s="29" t="s">
        <v>3213</v>
      </c>
      <c r="F3574" s="29" t="s">
        <v>982</v>
      </c>
      <c r="G3574" s="29" t="s">
        <v>3233</v>
      </c>
      <c r="H3574" s="29" t="s">
        <v>3234</v>
      </c>
      <c r="I3574" s="29" t="s">
        <v>3341</v>
      </c>
      <c r="J3574" s="29" t="s">
        <v>3342</v>
      </c>
      <c r="K3574" s="29" t="s">
        <v>3348</v>
      </c>
      <c r="L3574" s="29" t="s">
        <v>3115</v>
      </c>
      <c r="M3574" s="29" t="s">
        <v>3349</v>
      </c>
      <c r="N3574" s="29" t="s">
        <v>3350</v>
      </c>
      <c r="O3574" s="29" t="s">
        <v>3351</v>
      </c>
      <c r="P3574" s="29" t="s">
        <v>3350</v>
      </c>
      <c r="Q3574" s="29" t="s">
        <v>3209</v>
      </c>
      <c r="R3574" s="29" t="s">
        <v>3210</v>
      </c>
      <c r="S3574" s="29" t="s">
        <v>3098</v>
      </c>
      <c r="T3574" s="29"/>
      <c r="U3574" s="30">
        <v>0</v>
      </c>
      <c r="V3574" s="30">
        <v>100</v>
      </c>
      <c r="W3574" s="30">
        <v>100</v>
      </c>
      <c r="X3574" s="30">
        <v>0</v>
      </c>
      <c r="Y3574" s="30">
        <v>0</v>
      </c>
      <c r="Z3574" s="30">
        <v>0</v>
      </c>
      <c r="AA3574" s="30">
        <v>0</v>
      </c>
      <c r="AB3574" s="30">
        <v>0</v>
      </c>
      <c r="AC3574" s="30">
        <v>0</v>
      </c>
      <c r="AD3574" s="30">
        <v>0</v>
      </c>
      <c r="AE3574" s="30">
        <v>0</v>
      </c>
      <c r="AF3574" s="30">
        <v>0</v>
      </c>
    </row>
    <row r="3575" spans="1:32" x14ac:dyDescent="0.45">
      <c r="A3575" s="29" t="s">
        <v>1292</v>
      </c>
      <c r="B3575" s="29" t="s">
        <v>1293</v>
      </c>
      <c r="C3575" s="29" t="s">
        <v>3211</v>
      </c>
      <c r="D3575" s="29" t="s">
        <v>3212</v>
      </c>
      <c r="E3575" s="29" t="s">
        <v>3213</v>
      </c>
      <c r="F3575" s="29" t="s">
        <v>982</v>
      </c>
      <c r="G3575" s="29" t="s">
        <v>3233</v>
      </c>
      <c r="H3575" s="29" t="s">
        <v>3234</v>
      </c>
      <c r="I3575" s="29" t="s">
        <v>3341</v>
      </c>
      <c r="J3575" s="29" t="s">
        <v>3342</v>
      </c>
      <c r="K3575" s="29" t="s">
        <v>3348</v>
      </c>
      <c r="L3575" s="29" t="s">
        <v>3115</v>
      </c>
      <c r="M3575" s="29" t="s">
        <v>3360</v>
      </c>
      <c r="N3575" s="29" t="s">
        <v>3361</v>
      </c>
      <c r="O3575" s="29" t="s">
        <v>3362</v>
      </c>
      <c r="P3575" s="29" t="s">
        <v>3363</v>
      </c>
      <c r="Q3575" s="29" t="s">
        <v>3209</v>
      </c>
      <c r="R3575" s="29" t="s">
        <v>3210</v>
      </c>
      <c r="S3575" s="29" t="s">
        <v>3098</v>
      </c>
      <c r="T3575" s="29"/>
      <c r="U3575" s="30">
        <v>900</v>
      </c>
      <c r="V3575" s="30">
        <v>900</v>
      </c>
      <c r="W3575" s="30">
        <v>900</v>
      </c>
      <c r="X3575" s="30">
        <v>900</v>
      </c>
      <c r="Y3575" s="30">
        <v>900</v>
      </c>
      <c r="Z3575" s="30">
        <v>900</v>
      </c>
      <c r="AA3575" s="30">
        <v>900</v>
      </c>
      <c r="AB3575" s="30">
        <v>900</v>
      </c>
      <c r="AC3575" s="30">
        <v>900</v>
      </c>
      <c r="AD3575" s="30">
        <v>900</v>
      </c>
      <c r="AE3575" s="30">
        <v>900</v>
      </c>
      <c r="AF3575" s="30">
        <v>900</v>
      </c>
    </row>
    <row r="3576" spans="1:32" x14ac:dyDescent="0.45">
      <c r="A3576" s="29" t="s">
        <v>1292</v>
      </c>
      <c r="B3576" s="29" t="s">
        <v>1293</v>
      </c>
      <c r="C3576" s="29" t="s">
        <v>3211</v>
      </c>
      <c r="D3576" s="29" t="s">
        <v>3212</v>
      </c>
      <c r="E3576" s="29" t="s">
        <v>3213</v>
      </c>
      <c r="F3576" s="29" t="s">
        <v>982</v>
      </c>
      <c r="G3576" s="29" t="s">
        <v>3233</v>
      </c>
      <c r="H3576" s="29" t="s">
        <v>3234</v>
      </c>
      <c r="I3576" s="29" t="s">
        <v>3341</v>
      </c>
      <c r="J3576" s="29" t="s">
        <v>3342</v>
      </c>
      <c r="K3576" s="29" t="s">
        <v>3348</v>
      </c>
      <c r="L3576" s="29" t="s">
        <v>3115</v>
      </c>
      <c r="M3576" s="29" t="s">
        <v>3366</v>
      </c>
      <c r="N3576" s="29" t="s">
        <v>3367</v>
      </c>
      <c r="O3576" s="29" t="s">
        <v>3370</v>
      </c>
      <c r="P3576" s="29" t="s">
        <v>3371</v>
      </c>
      <c r="Q3576" s="29" t="s">
        <v>3209</v>
      </c>
      <c r="R3576" s="29" t="s">
        <v>3210</v>
      </c>
      <c r="S3576" s="29" t="s">
        <v>3098</v>
      </c>
      <c r="T3576" s="29"/>
      <c r="U3576" s="30">
        <v>66975.62</v>
      </c>
      <c r="V3576" s="30">
        <v>66975.62</v>
      </c>
      <c r="W3576" s="30">
        <v>66975.62</v>
      </c>
      <c r="X3576" s="30">
        <v>66975.62</v>
      </c>
      <c r="Y3576" s="30">
        <v>66975.62</v>
      </c>
      <c r="Z3576" s="30">
        <v>69388.62</v>
      </c>
      <c r="AA3576" s="30">
        <v>72543.62</v>
      </c>
      <c r="AB3576" s="30">
        <v>72543.62</v>
      </c>
      <c r="AC3576" s="30">
        <v>72543.62</v>
      </c>
      <c r="AD3576" s="30">
        <v>72543.62</v>
      </c>
      <c r="AE3576" s="30">
        <v>72543.62</v>
      </c>
      <c r="AF3576" s="30">
        <v>72543.62</v>
      </c>
    </row>
    <row r="3577" spans="1:32" x14ac:dyDescent="0.45">
      <c r="A3577" s="29" t="s">
        <v>444</v>
      </c>
      <c r="B3577" s="29" t="s">
        <v>3021</v>
      </c>
      <c r="C3577" s="29" t="s">
        <v>3299</v>
      </c>
      <c r="D3577" s="29" t="s">
        <v>3300</v>
      </c>
      <c r="E3577" s="29" t="s">
        <v>3320</v>
      </c>
      <c r="F3577" s="29" t="s">
        <v>3321</v>
      </c>
      <c r="G3577" s="29" t="s">
        <v>3200</v>
      </c>
      <c r="H3577" s="29" t="s">
        <v>3201</v>
      </c>
      <c r="I3577" s="29" t="s">
        <v>3226</v>
      </c>
      <c r="J3577" s="29" t="s">
        <v>3227</v>
      </c>
      <c r="K3577" s="29" t="s">
        <v>3228</v>
      </c>
      <c r="L3577" s="29" t="s">
        <v>3111</v>
      </c>
      <c r="M3577" s="29" t="s">
        <v>3295</v>
      </c>
      <c r="N3577" s="29" t="s">
        <v>3296</v>
      </c>
      <c r="O3577" s="29" t="s">
        <v>3608</v>
      </c>
      <c r="P3577" s="29" t="s">
        <v>3609</v>
      </c>
      <c r="Q3577" s="29" t="s">
        <v>3209</v>
      </c>
      <c r="R3577" s="29" t="s">
        <v>3210</v>
      </c>
      <c r="S3577" s="29" t="s">
        <v>3098</v>
      </c>
      <c r="T3577" s="29"/>
      <c r="U3577" s="30">
        <v>0</v>
      </c>
      <c r="V3577" s="30">
        <v>0</v>
      </c>
      <c r="W3577" s="30">
        <v>0</v>
      </c>
      <c r="X3577" s="30">
        <v>0</v>
      </c>
      <c r="Y3577" s="30">
        <v>0</v>
      </c>
      <c r="Z3577" s="30">
        <v>58</v>
      </c>
      <c r="AA3577" s="30">
        <v>0</v>
      </c>
      <c r="AB3577" s="30">
        <v>0</v>
      </c>
      <c r="AC3577" s="30">
        <v>0</v>
      </c>
      <c r="AD3577" s="30">
        <v>0</v>
      </c>
      <c r="AE3577" s="30">
        <v>58</v>
      </c>
      <c r="AF3577" s="30">
        <v>0</v>
      </c>
    </row>
    <row r="3578" spans="1:32" x14ac:dyDescent="0.45">
      <c r="A3578" s="29" t="s">
        <v>444</v>
      </c>
      <c r="B3578" s="29" t="s">
        <v>3021</v>
      </c>
      <c r="C3578" s="29" t="s">
        <v>3299</v>
      </c>
      <c r="D3578" s="29" t="s">
        <v>3300</v>
      </c>
      <c r="E3578" s="29" t="s">
        <v>3320</v>
      </c>
      <c r="F3578" s="29" t="s">
        <v>3321</v>
      </c>
      <c r="G3578" s="29" t="s">
        <v>3233</v>
      </c>
      <c r="H3578" s="29" t="s">
        <v>3234</v>
      </c>
      <c r="I3578" s="29" t="s">
        <v>3262</v>
      </c>
      <c r="J3578" s="29" t="s">
        <v>3263</v>
      </c>
      <c r="K3578" s="29" t="s">
        <v>3264</v>
      </c>
      <c r="L3578" s="29" t="s">
        <v>3103</v>
      </c>
      <c r="M3578" s="29" t="s">
        <v>3326</v>
      </c>
      <c r="N3578" s="29" t="s">
        <v>3327</v>
      </c>
      <c r="O3578" s="29" t="s">
        <v>3328</v>
      </c>
      <c r="P3578" s="29" t="s">
        <v>3329</v>
      </c>
      <c r="Q3578" s="29" t="s">
        <v>3209</v>
      </c>
      <c r="R3578" s="29" t="s">
        <v>3210</v>
      </c>
      <c r="S3578" s="29" t="s">
        <v>3098</v>
      </c>
      <c r="T3578" s="29"/>
      <c r="U3578" s="30">
        <v>0</v>
      </c>
      <c r="V3578" s="30">
        <v>0</v>
      </c>
      <c r="W3578" s="30">
        <v>0</v>
      </c>
      <c r="X3578" s="30">
        <v>0</v>
      </c>
      <c r="Y3578" s="30">
        <v>0</v>
      </c>
      <c r="Z3578" s="30">
        <v>0</v>
      </c>
      <c r="AA3578" s="30">
        <v>0</v>
      </c>
      <c r="AB3578" s="30">
        <v>0</v>
      </c>
      <c r="AC3578" s="30">
        <v>0</v>
      </c>
      <c r="AD3578" s="30">
        <v>0</v>
      </c>
      <c r="AE3578" s="30">
        <v>0</v>
      </c>
      <c r="AF3578" s="30">
        <v>0</v>
      </c>
    </row>
    <row r="3579" spans="1:32" x14ac:dyDescent="0.45">
      <c r="A3579" s="29" t="s">
        <v>444</v>
      </c>
      <c r="B3579" s="29" t="s">
        <v>3021</v>
      </c>
      <c r="C3579" s="29" t="s">
        <v>3299</v>
      </c>
      <c r="D3579" s="29" t="s">
        <v>3300</v>
      </c>
      <c r="E3579" s="29" t="s">
        <v>3320</v>
      </c>
      <c r="F3579" s="29" t="s">
        <v>3321</v>
      </c>
      <c r="G3579" s="29" t="s">
        <v>3233</v>
      </c>
      <c r="H3579" s="29" t="s">
        <v>3234</v>
      </c>
      <c r="I3579" s="29" t="s">
        <v>3262</v>
      </c>
      <c r="J3579" s="29" t="s">
        <v>3263</v>
      </c>
      <c r="K3579" s="29" t="s">
        <v>3264</v>
      </c>
      <c r="L3579" s="29" t="s">
        <v>3103</v>
      </c>
      <c r="M3579" s="29" t="s">
        <v>3326</v>
      </c>
      <c r="N3579" s="29" t="s">
        <v>3327</v>
      </c>
      <c r="O3579" s="29" t="s">
        <v>3330</v>
      </c>
      <c r="P3579" s="29" t="s">
        <v>3331</v>
      </c>
      <c r="Q3579" s="29" t="s">
        <v>3209</v>
      </c>
      <c r="R3579" s="29" t="s">
        <v>3210</v>
      </c>
      <c r="S3579" s="29" t="s">
        <v>3098</v>
      </c>
      <c r="T3579" s="29"/>
      <c r="U3579" s="30">
        <v>0</v>
      </c>
      <c r="V3579" s="30">
        <v>0</v>
      </c>
      <c r="W3579" s="30">
        <v>0</v>
      </c>
      <c r="X3579" s="30">
        <v>0</v>
      </c>
      <c r="Y3579" s="30">
        <v>0</v>
      </c>
      <c r="Z3579" s="30">
        <v>0</v>
      </c>
      <c r="AA3579" s="30">
        <v>0</v>
      </c>
      <c r="AB3579" s="30">
        <v>0</v>
      </c>
      <c r="AC3579" s="30">
        <v>0</v>
      </c>
      <c r="AD3579" s="30">
        <v>0</v>
      </c>
      <c r="AE3579" s="30">
        <v>0</v>
      </c>
      <c r="AF3579" s="30">
        <v>0</v>
      </c>
    </row>
    <row r="3580" spans="1:32" x14ac:dyDescent="0.45">
      <c r="A3580" s="29" t="s">
        <v>444</v>
      </c>
      <c r="B3580" s="29" t="s">
        <v>3021</v>
      </c>
      <c r="C3580" s="29" t="s">
        <v>3299</v>
      </c>
      <c r="D3580" s="29" t="s">
        <v>3300</v>
      </c>
      <c r="E3580" s="29" t="s">
        <v>3320</v>
      </c>
      <c r="F3580" s="29" t="s">
        <v>3321</v>
      </c>
      <c r="G3580" s="29" t="s">
        <v>3233</v>
      </c>
      <c r="H3580" s="29" t="s">
        <v>3234</v>
      </c>
      <c r="I3580" s="29" t="s">
        <v>3262</v>
      </c>
      <c r="J3580" s="29" t="s">
        <v>3263</v>
      </c>
      <c r="K3580" s="29" t="s">
        <v>3264</v>
      </c>
      <c r="L3580" s="29" t="s">
        <v>3103</v>
      </c>
      <c r="M3580" s="29" t="s">
        <v>3326</v>
      </c>
      <c r="N3580" s="29" t="s">
        <v>3327</v>
      </c>
      <c r="O3580" s="29" t="s">
        <v>3332</v>
      </c>
      <c r="P3580" s="29" t="s">
        <v>3333</v>
      </c>
      <c r="Q3580" s="29" t="s">
        <v>3209</v>
      </c>
      <c r="R3580" s="29" t="s">
        <v>3210</v>
      </c>
      <c r="S3580" s="29" t="s">
        <v>3098</v>
      </c>
      <c r="T3580" s="29"/>
      <c r="U3580" s="30">
        <v>30800</v>
      </c>
      <c r="V3580" s="30">
        <v>30800</v>
      </c>
      <c r="W3580" s="30">
        <v>30800</v>
      </c>
      <c r="X3580" s="30">
        <v>30800</v>
      </c>
      <c r="Y3580" s="30">
        <v>30800</v>
      </c>
      <c r="Z3580" s="30">
        <v>30800</v>
      </c>
      <c r="AA3580" s="30">
        <v>30800</v>
      </c>
      <c r="AB3580" s="30">
        <v>30800</v>
      </c>
      <c r="AC3580" s="30">
        <v>30800</v>
      </c>
      <c r="AD3580" s="30">
        <v>30800</v>
      </c>
      <c r="AE3580" s="30">
        <v>30800</v>
      </c>
      <c r="AF3580" s="30">
        <v>30800</v>
      </c>
    </row>
    <row r="3581" spans="1:32" x14ac:dyDescent="0.45">
      <c r="A3581" s="29" t="s">
        <v>444</v>
      </c>
      <c r="B3581" s="29" t="s">
        <v>3021</v>
      </c>
      <c r="C3581" s="29" t="s">
        <v>3299</v>
      </c>
      <c r="D3581" s="29" t="s">
        <v>3300</v>
      </c>
      <c r="E3581" s="29" t="s">
        <v>3320</v>
      </c>
      <c r="F3581" s="29" t="s">
        <v>3321</v>
      </c>
      <c r="G3581" s="29" t="s">
        <v>3233</v>
      </c>
      <c r="H3581" s="29" t="s">
        <v>3234</v>
      </c>
      <c r="I3581" s="29" t="s">
        <v>3275</v>
      </c>
      <c r="J3581" s="29" t="s">
        <v>3276</v>
      </c>
      <c r="K3581" s="29" t="s">
        <v>3277</v>
      </c>
      <c r="L3581" s="29" t="s">
        <v>3100</v>
      </c>
      <c r="M3581" s="29" t="s">
        <v>3278</v>
      </c>
      <c r="N3581" s="29" t="s">
        <v>3279</v>
      </c>
      <c r="O3581" s="29" t="s">
        <v>3280</v>
      </c>
      <c r="P3581" s="29" t="s">
        <v>3281</v>
      </c>
      <c r="Q3581" s="29" t="s">
        <v>3209</v>
      </c>
      <c r="R3581" s="29" t="s">
        <v>3210</v>
      </c>
      <c r="S3581" s="29" t="s">
        <v>3098</v>
      </c>
      <c r="T3581" s="29"/>
      <c r="U3581" s="30">
        <v>35000</v>
      </c>
      <c r="V3581" s="30">
        <v>35000</v>
      </c>
      <c r="W3581" s="30">
        <v>35000</v>
      </c>
      <c r="X3581" s="30">
        <v>35000</v>
      </c>
      <c r="Y3581" s="30">
        <v>35000</v>
      </c>
      <c r="Z3581" s="30">
        <v>35000</v>
      </c>
      <c r="AA3581" s="30">
        <v>35000</v>
      </c>
      <c r="AB3581" s="30">
        <v>35000</v>
      </c>
      <c r="AC3581" s="30">
        <v>35000</v>
      </c>
      <c r="AD3581" s="30">
        <v>35000</v>
      </c>
      <c r="AE3581" s="30">
        <v>35000</v>
      </c>
      <c r="AF3581" s="30">
        <v>35000</v>
      </c>
    </row>
    <row r="3582" spans="1:32" x14ac:dyDescent="0.45">
      <c r="A3582" s="29" t="s">
        <v>444</v>
      </c>
      <c r="B3582" s="29" t="s">
        <v>3021</v>
      </c>
      <c r="C3582" s="29" t="s">
        <v>3299</v>
      </c>
      <c r="D3582" s="29" t="s">
        <v>3300</v>
      </c>
      <c r="E3582" s="29" t="s">
        <v>3320</v>
      </c>
      <c r="F3582" s="29" t="s">
        <v>3321</v>
      </c>
      <c r="G3582" s="29" t="s">
        <v>3233</v>
      </c>
      <c r="H3582" s="29" t="s">
        <v>3234</v>
      </c>
      <c r="I3582" s="29" t="s">
        <v>3275</v>
      </c>
      <c r="J3582" s="29" t="s">
        <v>3276</v>
      </c>
      <c r="K3582" s="29" t="s">
        <v>3287</v>
      </c>
      <c r="L3582" s="29" t="s">
        <v>3101</v>
      </c>
      <c r="M3582" s="29" t="s">
        <v>3288</v>
      </c>
      <c r="N3582" s="29" t="s">
        <v>3289</v>
      </c>
      <c r="O3582" s="29" t="s">
        <v>3290</v>
      </c>
      <c r="P3582" s="29" t="s">
        <v>3291</v>
      </c>
      <c r="Q3582" s="29" t="s">
        <v>3209</v>
      </c>
      <c r="R3582" s="29" t="s">
        <v>3210</v>
      </c>
      <c r="S3582" s="29" t="s">
        <v>3098</v>
      </c>
      <c r="T3582" s="29"/>
      <c r="U3582" s="30">
        <v>0</v>
      </c>
      <c r="V3582" s="30">
        <v>0</v>
      </c>
      <c r="W3582" s="30">
        <v>0</v>
      </c>
      <c r="X3582" s="30">
        <v>0</v>
      </c>
      <c r="Y3582" s="30">
        <v>0</v>
      </c>
      <c r="Z3582" s="30">
        <v>0</v>
      </c>
      <c r="AA3582" s="30">
        <v>0</v>
      </c>
      <c r="AB3582" s="30">
        <v>0</v>
      </c>
      <c r="AC3582" s="30">
        <v>0</v>
      </c>
      <c r="AD3582" s="30">
        <v>0</v>
      </c>
      <c r="AE3582" s="30">
        <v>0</v>
      </c>
      <c r="AF3582" s="30">
        <v>0</v>
      </c>
    </row>
    <row r="3583" spans="1:32" x14ac:dyDescent="0.45">
      <c r="A3583" s="29" t="s">
        <v>444</v>
      </c>
      <c r="B3583" s="29" t="s">
        <v>3021</v>
      </c>
      <c r="C3583" s="29" t="s">
        <v>3299</v>
      </c>
      <c r="D3583" s="29" t="s">
        <v>3300</v>
      </c>
      <c r="E3583" s="29" t="s">
        <v>3468</v>
      </c>
      <c r="F3583" s="29" t="s">
        <v>3469</v>
      </c>
      <c r="G3583" s="29" t="s">
        <v>3200</v>
      </c>
      <c r="H3583" s="29" t="s">
        <v>3201</v>
      </c>
      <c r="I3583" s="29" t="s">
        <v>3202</v>
      </c>
      <c r="J3583" s="29" t="s">
        <v>3203</v>
      </c>
      <c r="K3583" s="29" t="s">
        <v>3204</v>
      </c>
      <c r="L3583" s="29" t="s">
        <v>3109</v>
      </c>
      <c r="M3583" s="29" t="s">
        <v>3378</v>
      </c>
      <c r="N3583" s="29" t="s">
        <v>3379</v>
      </c>
      <c r="O3583" s="29" t="s">
        <v>3380</v>
      </c>
      <c r="P3583" s="29" t="s">
        <v>3381</v>
      </c>
      <c r="Q3583" s="29" t="s">
        <v>3209</v>
      </c>
      <c r="R3583" s="29" t="s">
        <v>3210</v>
      </c>
      <c r="S3583" s="29" t="s">
        <v>3098</v>
      </c>
      <c r="T3583" s="29"/>
      <c r="U3583" s="30">
        <v>7440</v>
      </c>
      <c r="V3583" s="30">
        <v>7440</v>
      </c>
      <c r="W3583" s="30">
        <v>7440</v>
      </c>
      <c r="X3583" s="30">
        <v>7440</v>
      </c>
      <c r="Y3583" s="30">
        <v>7440</v>
      </c>
      <c r="Z3583" s="30">
        <v>7440</v>
      </c>
      <c r="AA3583" s="30">
        <v>7440</v>
      </c>
      <c r="AB3583" s="30">
        <v>7440</v>
      </c>
      <c r="AC3583" s="30">
        <v>7440</v>
      </c>
      <c r="AD3583" s="30">
        <v>7440</v>
      </c>
      <c r="AE3583" s="30">
        <v>0</v>
      </c>
      <c r="AF3583" s="30">
        <v>0</v>
      </c>
    </row>
    <row r="3584" spans="1:32" x14ac:dyDescent="0.45">
      <c r="A3584" s="29" t="s">
        <v>444</v>
      </c>
      <c r="B3584" s="29" t="s">
        <v>3021</v>
      </c>
      <c r="C3584" s="29" t="s">
        <v>3292</v>
      </c>
      <c r="D3584" s="29" t="s">
        <v>3293</v>
      </c>
      <c r="E3584" s="29" t="s">
        <v>3388</v>
      </c>
      <c r="F3584" s="29" t="s">
        <v>3389</v>
      </c>
      <c r="G3584" s="29" t="s">
        <v>3200</v>
      </c>
      <c r="H3584" s="29" t="s">
        <v>3201</v>
      </c>
      <c r="I3584" s="29" t="s">
        <v>3226</v>
      </c>
      <c r="J3584" s="29" t="s">
        <v>3227</v>
      </c>
      <c r="K3584" s="29" t="s">
        <v>3228</v>
      </c>
      <c r="L3584" s="29" t="s">
        <v>3111</v>
      </c>
      <c r="M3584" s="29" t="s">
        <v>3229</v>
      </c>
      <c r="N3584" s="29" t="s">
        <v>3230</v>
      </c>
      <c r="O3584" s="29" t="s">
        <v>3231</v>
      </c>
      <c r="P3584" s="29" t="s">
        <v>3232</v>
      </c>
      <c r="Q3584" s="29" t="s">
        <v>3209</v>
      </c>
      <c r="R3584" s="29" t="s">
        <v>3210</v>
      </c>
      <c r="S3584" s="29" t="s">
        <v>3098</v>
      </c>
      <c r="T3584" s="29"/>
      <c r="U3584" s="30">
        <v>0</v>
      </c>
      <c r="V3584" s="30">
        <v>0</v>
      </c>
      <c r="W3584" s="30">
        <v>0</v>
      </c>
      <c r="X3584" s="30">
        <v>0</v>
      </c>
      <c r="Y3584" s="30">
        <v>0</v>
      </c>
      <c r="Z3584" s="30">
        <v>0</v>
      </c>
      <c r="AA3584" s="30">
        <v>0</v>
      </c>
      <c r="AB3584" s="30">
        <v>0</v>
      </c>
      <c r="AC3584" s="30">
        <v>0</v>
      </c>
      <c r="AD3584" s="30">
        <v>0</v>
      </c>
      <c r="AE3584" s="30">
        <v>0</v>
      </c>
      <c r="AF3584" s="30">
        <v>0</v>
      </c>
    </row>
    <row r="3585" spans="1:32" x14ac:dyDescent="0.45">
      <c r="A3585" s="29" t="s">
        <v>444</v>
      </c>
      <c r="B3585" s="29" t="s">
        <v>3021</v>
      </c>
      <c r="C3585" s="29" t="s">
        <v>3544</v>
      </c>
      <c r="D3585" s="29" t="s">
        <v>3545</v>
      </c>
      <c r="E3585" s="29" t="s">
        <v>3682</v>
      </c>
      <c r="F3585" s="29" t="s">
        <v>3683</v>
      </c>
      <c r="G3585" s="29" t="s">
        <v>3233</v>
      </c>
      <c r="H3585" s="29" t="s">
        <v>3234</v>
      </c>
      <c r="I3585" s="29" t="s">
        <v>3262</v>
      </c>
      <c r="J3585" s="29" t="s">
        <v>3263</v>
      </c>
      <c r="K3585" s="29" t="s">
        <v>3264</v>
      </c>
      <c r="L3585" s="29" t="s">
        <v>3103</v>
      </c>
      <c r="M3585" s="29" t="s">
        <v>3265</v>
      </c>
      <c r="N3585" s="29" t="s">
        <v>3266</v>
      </c>
      <c r="O3585" s="29" t="s">
        <v>3267</v>
      </c>
      <c r="P3585" s="29" t="s">
        <v>3268</v>
      </c>
      <c r="Q3585" s="29" t="s">
        <v>3209</v>
      </c>
      <c r="R3585" s="29" t="s">
        <v>3210</v>
      </c>
      <c r="S3585" s="29" t="s">
        <v>3098</v>
      </c>
      <c r="T3585" s="29"/>
      <c r="U3585" s="30">
        <v>10400</v>
      </c>
      <c r="V3585" s="30">
        <v>10400</v>
      </c>
      <c r="W3585" s="30">
        <v>10400</v>
      </c>
      <c r="X3585" s="30">
        <v>10400</v>
      </c>
      <c r="Y3585" s="30">
        <v>10400</v>
      </c>
      <c r="Z3585" s="30">
        <v>10400</v>
      </c>
      <c r="AA3585" s="30">
        <v>10400</v>
      </c>
      <c r="AB3585" s="30">
        <v>10400</v>
      </c>
      <c r="AC3585" s="30">
        <v>10400</v>
      </c>
      <c r="AD3585" s="30">
        <v>10400</v>
      </c>
      <c r="AE3585" s="30">
        <v>10400</v>
      </c>
      <c r="AF3585" s="30">
        <v>10400</v>
      </c>
    </row>
    <row r="3586" spans="1:32" x14ac:dyDescent="0.45">
      <c r="A3586" s="29" t="s">
        <v>444</v>
      </c>
      <c r="B3586" s="29" t="s">
        <v>3021</v>
      </c>
      <c r="C3586" s="29" t="s">
        <v>3544</v>
      </c>
      <c r="D3586" s="29" t="s">
        <v>3545</v>
      </c>
      <c r="E3586" s="29" t="s">
        <v>3682</v>
      </c>
      <c r="F3586" s="29" t="s">
        <v>3683</v>
      </c>
      <c r="G3586" s="29" t="s">
        <v>3233</v>
      </c>
      <c r="H3586" s="29" t="s">
        <v>3234</v>
      </c>
      <c r="I3586" s="29" t="s">
        <v>3262</v>
      </c>
      <c r="J3586" s="29" t="s">
        <v>3263</v>
      </c>
      <c r="K3586" s="29" t="s">
        <v>3264</v>
      </c>
      <c r="L3586" s="29" t="s">
        <v>3103</v>
      </c>
      <c r="M3586" s="29" t="s">
        <v>3265</v>
      </c>
      <c r="N3586" s="29" t="s">
        <v>3266</v>
      </c>
      <c r="O3586" s="29" t="s">
        <v>3269</v>
      </c>
      <c r="P3586" s="29" t="s">
        <v>3270</v>
      </c>
      <c r="Q3586" s="29" t="s">
        <v>3209</v>
      </c>
      <c r="R3586" s="29" t="s">
        <v>3210</v>
      </c>
      <c r="S3586" s="29" t="s">
        <v>3098</v>
      </c>
      <c r="T3586" s="29"/>
      <c r="U3586" s="30">
        <v>196</v>
      </c>
      <c r="V3586" s="30">
        <v>0</v>
      </c>
      <c r="W3586" s="30">
        <v>0</v>
      </c>
      <c r="X3586" s="30">
        <v>0</v>
      </c>
      <c r="Y3586" s="30">
        <v>0</v>
      </c>
      <c r="Z3586" s="30">
        <v>0</v>
      </c>
      <c r="AA3586" s="30">
        <v>88</v>
      </c>
      <c r="AB3586" s="30">
        <v>39</v>
      </c>
      <c r="AC3586" s="30">
        <v>0</v>
      </c>
      <c r="AD3586" s="30">
        <v>0</v>
      </c>
      <c r="AE3586" s="30">
        <v>0</v>
      </c>
      <c r="AF3586" s="30">
        <v>0</v>
      </c>
    </row>
    <row r="3587" spans="1:32" x14ac:dyDescent="0.45">
      <c r="A3587" s="29" t="s">
        <v>444</v>
      </c>
      <c r="B3587" s="29" t="s">
        <v>3021</v>
      </c>
      <c r="C3587" s="29" t="s">
        <v>3544</v>
      </c>
      <c r="D3587" s="29" t="s">
        <v>3545</v>
      </c>
      <c r="E3587" s="29" t="s">
        <v>3682</v>
      </c>
      <c r="F3587" s="29" t="s">
        <v>3683</v>
      </c>
      <c r="G3587" s="29" t="s">
        <v>3233</v>
      </c>
      <c r="H3587" s="29" t="s">
        <v>3234</v>
      </c>
      <c r="I3587" s="29" t="s">
        <v>3262</v>
      </c>
      <c r="J3587" s="29" t="s">
        <v>3263</v>
      </c>
      <c r="K3587" s="29" t="s">
        <v>3264</v>
      </c>
      <c r="L3587" s="29" t="s">
        <v>3103</v>
      </c>
      <c r="M3587" s="29" t="s">
        <v>3265</v>
      </c>
      <c r="N3587" s="29" t="s">
        <v>3266</v>
      </c>
      <c r="O3587" s="29" t="s">
        <v>3271</v>
      </c>
      <c r="P3587" s="29" t="s">
        <v>3272</v>
      </c>
      <c r="Q3587" s="29" t="s">
        <v>3209</v>
      </c>
      <c r="R3587" s="29" t="s">
        <v>3210</v>
      </c>
      <c r="S3587" s="29" t="s">
        <v>3098</v>
      </c>
      <c r="T3587" s="29"/>
      <c r="U3587" s="30">
        <v>391</v>
      </c>
      <c r="V3587" s="30">
        <v>319</v>
      </c>
      <c r="W3587" s="30">
        <v>87</v>
      </c>
      <c r="X3587" s="30">
        <v>116</v>
      </c>
      <c r="Y3587" s="30">
        <v>3073</v>
      </c>
      <c r="Z3587" s="30">
        <v>753</v>
      </c>
      <c r="AA3587" s="30">
        <v>333</v>
      </c>
      <c r="AB3587" s="30">
        <v>855</v>
      </c>
      <c r="AC3587" s="30">
        <v>2131</v>
      </c>
      <c r="AD3587" s="30">
        <v>377</v>
      </c>
      <c r="AE3587" s="30">
        <v>681</v>
      </c>
      <c r="AF3587" s="30">
        <v>652</v>
      </c>
    </row>
    <row r="3588" spans="1:32" x14ac:dyDescent="0.45">
      <c r="A3588" s="29" t="s">
        <v>444</v>
      </c>
      <c r="B3588" s="29" t="s">
        <v>3021</v>
      </c>
      <c r="C3588" s="29" t="s">
        <v>3544</v>
      </c>
      <c r="D3588" s="29" t="s">
        <v>3545</v>
      </c>
      <c r="E3588" s="29" t="s">
        <v>3682</v>
      </c>
      <c r="F3588" s="29" t="s">
        <v>3683</v>
      </c>
      <c r="G3588" s="29" t="s">
        <v>3233</v>
      </c>
      <c r="H3588" s="29" t="s">
        <v>3234</v>
      </c>
      <c r="I3588" s="29" t="s">
        <v>3262</v>
      </c>
      <c r="J3588" s="29" t="s">
        <v>3263</v>
      </c>
      <c r="K3588" s="29" t="s">
        <v>3264</v>
      </c>
      <c r="L3588" s="29" t="s">
        <v>3103</v>
      </c>
      <c r="M3588" s="29" t="s">
        <v>3265</v>
      </c>
      <c r="N3588" s="29" t="s">
        <v>3266</v>
      </c>
      <c r="O3588" s="29" t="s">
        <v>3372</v>
      </c>
      <c r="P3588" s="29" t="s">
        <v>3373</v>
      </c>
      <c r="Q3588" s="29" t="s">
        <v>3209</v>
      </c>
      <c r="R3588" s="29" t="s">
        <v>3210</v>
      </c>
      <c r="S3588" s="29" t="s">
        <v>3098</v>
      </c>
      <c r="T3588" s="29"/>
      <c r="U3588" s="30">
        <v>0</v>
      </c>
      <c r="V3588" s="30">
        <v>0</v>
      </c>
      <c r="W3588" s="30">
        <v>0</v>
      </c>
      <c r="X3588" s="30">
        <v>0</v>
      </c>
      <c r="Y3588" s="30">
        <v>0</v>
      </c>
      <c r="Z3588" s="30">
        <v>4756</v>
      </c>
      <c r="AA3588" s="30">
        <v>7105</v>
      </c>
      <c r="AB3588" s="30">
        <v>0</v>
      </c>
      <c r="AC3588" s="30">
        <v>0</v>
      </c>
      <c r="AD3588" s="30">
        <v>391</v>
      </c>
      <c r="AE3588" s="30">
        <v>2639</v>
      </c>
      <c r="AF3588" s="30">
        <v>0</v>
      </c>
    </row>
    <row r="3589" spans="1:32" x14ac:dyDescent="0.45">
      <c r="A3589" s="29" t="s">
        <v>444</v>
      </c>
      <c r="B3589" s="29" t="s">
        <v>3021</v>
      </c>
      <c r="C3589" s="29" t="s">
        <v>3544</v>
      </c>
      <c r="D3589" s="29" t="s">
        <v>3545</v>
      </c>
      <c r="E3589" s="29" t="s">
        <v>3682</v>
      </c>
      <c r="F3589" s="29" t="s">
        <v>3683</v>
      </c>
      <c r="G3589" s="29" t="s">
        <v>3233</v>
      </c>
      <c r="H3589" s="29" t="s">
        <v>3234</v>
      </c>
      <c r="I3589" s="29" t="s">
        <v>3262</v>
      </c>
      <c r="J3589" s="29" t="s">
        <v>3263</v>
      </c>
      <c r="K3589" s="29" t="s">
        <v>3264</v>
      </c>
      <c r="L3589" s="29" t="s">
        <v>3103</v>
      </c>
      <c r="M3589" s="29" t="s">
        <v>3322</v>
      </c>
      <c r="N3589" s="29" t="s">
        <v>3323</v>
      </c>
      <c r="O3589" s="29" t="s">
        <v>3374</v>
      </c>
      <c r="P3589" s="29" t="s">
        <v>3375</v>
      </c>
      <c r="Q3589" s="29" t="s">
        <v>3209</v>
      </c>
      <c r="R3589" s="29" t="s">
        <v>3210</v>
      </c>
      <c r="S3589" s="29" t="s">
        <v>3098</v>
      </c>
      <c r="T3589" s="29"/>
      <c r="U3589" s="30">
        <v>1000</v>
      </c>
      <c r="V3589" s="30">
        <v>1000</v>
      </c>
      <c r="W3589" s="30">
        <v>1000</v>
      </c>
      <c r="X3589" s="30">
        <v>1000</v>
      </c>
      <c r="Y3589" s="30">
        <v>1000</v>
      </c>
      <c r="Z3589" s="30">
        <v>1000</v>
      </c>
      <c r="AA3589" s="30">
        <v>1000</v>
      </c>
      <c r="AB3589" s="30">
        <v>1000</v>
      </c>
      <c r="AC3589" s="30">
        <v>1000</v>
      </c>
      <c r="AD3589" s="30">
        <v>1000</v>
      </c>
      <c r="AE3589" s="30">
        <v>1000</v>
      </c>
      <c r="AF3589" s="30">
        <v>1000</v>
      </c>
    </row>
    <row r="3590" spans="1:32" x14ac:dyDescent="0.45">
      <c r="A3590" s="29" t="s">
        <v>444</v>
      </c>
      <c r="B3590" s="29" t="s">
        <v>3021</v>
      </c>
      <c r="C3590" s="29" t="s">
        <v>3544</v>
      </c>
      <c r="D3590" s="29" t="s">
        <v>3545</v>
      </c>
      <c r="E3590" s="29" t="s">
        <v>3682</v>
      </c>
      <c r="F3590" s="29" t="s">
        <v>3683</v>
      </c>
      <c r="G3590" s="29" t="s">
        <v>3233</v>
      </c>
      <c r="H3590" s="29" t="s">
        <v>3234</v>
      </c>
      <c r="I3590" s="29" t="s">
        <v>3262</v>
      </c>
      <c r="J3590" s="29" t="s">
        <v>3263</v>
      </c>
      <c r="K3590" s="29" t="s">
        <v>3264</v>
      </c>
      <c r="L3590" s="29" t="s">
        <v>3103</v>
      </c>
      <c r="M3590" s="29" t="s">
        <v>3326</v>
      </c>
      <c r="N3590" s="29" t="s">
        <v>3327</v>
      </c>
      <c r="O3590" s="29" t="s">
        <v>3527</v>
      </c>
      <c r="P3590" s="29" t="s">
        <v>3528</v>
      </c>
      <c r="Q3590" s="29" t="s">
        <v>3209</v>
      </c>
      <c r="R3590" s="29" t="s">
        <v>3210</v>
      </c>
      <c r="S3590" s="29" t="s">
        <v>3098</v>
      </c>
      <c r="T3590" s="29"/>
      <c r="U3590" s="30">
        <v>623</v>
      </c>
      <c r="V3590" s="30">
        <v>4756</v>
      </c>
      <c r="W3590" s="30">
        <v>855</v>
      </c>
      <c r="X3590" s="30">
        <v>290</v>
      </c>
      <c r="Y3590" s="30">
        <v>2407</v>
      </c>
      <c r="Z3590" s="30">
        <v>116</v>
      </c>
      <c r="AA3590" s="30">
        <v>1566</v>
      </c>
      <c r="AB3590" s="30">
        <v>0</v>
      </c>
      <c r="AC3590" s="30">
        <v>609</v>
      </c>
      <c r="AD3590" s="30">
        <v>1319</v>
      </c>
      <c r="AE3590" s="30">
        <v>174</v>
      </c>
      <c r="AF3590" s="30">
        <v>536</v>
      </c>
    </row>
    <row r="3591" spans="1:32" x14ac:dyDescent="0.45">
      <c r="A3591" s="29" t="s">
        <v>444</v>
      </c>
      <c r="B3591" s="29" t="s">
        <v>3021</v>
      </c>
      <c r="C3591" s="29" t="s">
        <v>3544</v>
      </c>
      <c r="D3591" s="29" t="s">
        <v>3545</v>
      </c>
      <c r="E3591" s="29" t="s">
        <v>3682</v>
      </c>
      <c r="F3591" s="29" t="s">
        <v>3683</v>
      </c>
      <c r="G3591" s="29" t="s">
        <v>3233</v>
      </c>
      <c r="H3591" s="29" t="s">
        <v>3234</v>
      </c>
      <c r="I3591" s="29" t="s">
        <v>3262</v>
      </c>
      <c r="J3591" s="29" t="s">
        <v>3263</v>
      </c>
      <c r="K3591" s="29" t="s">
        <v>3264</v>
      </c>
      <c r="L3591" s="29" t="s">
        <v>3103</v>
      </c>
      <c r="M3591" s="29" t="s">
        <v>3326</v>
      </c>
      <c r="N3591" s="29" t="s">
        <v>3327</v>
      </c>
      <c r="O3591" s="29" t="s">
        <v>3328</v>
      </c>
      <c r="P3591" s="29" t="s">
        <v>3329</v>
      </c>
      <c r="Q3591" s="29" t="s">
        <v>3209</v>
      </c>
      <c r="R3591" s="29" t="s">
        <v>3210</v>
      </c>
      <c r="S3591" s="29" t="s">
        <v>3098</v>
      </c>
      <c r="T3591" s="29"/>
      <c r="U3591" s="30">
        <v>0</v>
      </c>
      <c r="V3591" s="30">
        <v>0</v>
      </c>
      <c r="W3591" s="30">
        <v>0</v>
      </c>
      <c r="X3591" s="30">
        <v>0</v>
      </c>
      <c r="Y3591" s="30">
        <v>0</v>
      </c>
      <c r="Z3591" s="30">
        <v>0</v>
      </c>
      <c r="AA3591" s="30">
        <v>0</v>
      </c>
      <c r="AB3591" s="30">
        <v>0</v>
      </c>
      <c r="AC3591" s="30">
        <v>0</v>
      </c>
      <c r="AD3591" s="30">
        <v>0</v>
      </c>
      <c r="AE3591" s="30">
        <v>0</v>
      </c>
      <c r="AF3591" s="30">
        <v>0</v>
      </c>
    </row>
    <row r="3592" spans="1:32" x14ac:dyDescent="0.45">
      <c r="A3592" s="29" t="s">
        <v>444</v>
      </c>
      <c r="B3592" s="29" t="s">
        <v>3021</v>
      </c>
      <c r="C3592" s="29" t="s">
        <v>3544</v>
      </c>
      <c r="D3592" s="29" t="s">
        <v>3545</v>
      </c>
      <c r="E3592" s="29" t="s">
        <v>3682</v>
      </c>
      <c r="F3592" s="29" t="s">
        <v>3683</v>
      </c>
      <c r="G3592" s="29" t="s">
        <v>3233</v>
      </c>
      <c r="H3592" s="29" t="s">
        <v>3234</v>
      </c>
      <c r="I3592" s="29" t="s">
        <v>3262</v>
      </c>
      <c r="J3592" s="29" t="s">
        <v>3263</v>
      </c>
      <c r="K3592" s="29" t="s">
        <v>3264</v>
      </c>
      <c r="L3592" s="29" t="s">
        <v>3103</v>
      </c>
      <c r="M3592" s="29" t="s">
        <v>3326</v>
      </c>
      <c r="N3592" s="29" t="s">
        <v>3327</v>
      </c>
      <c r="O3592" s="29" t="s">
        <v>3330</v>
      </c>
      <c r="P3592" s="29" t="s">
        <v>3331</v>
      </c>
      <c r="Q3592" s="29" t="s">
        <v>3209</v>
      </c>
      <c r="R3592" s="29" t="s">
        <v>3210</v>
      </c>
      <c r="S3592" s="29" t="s">
        <v>3098</v>
      </c>
      <c r="T3592" s="29"/>
      <c r="U3592" s="30">
        <v>0</v>
      </c>
      <c r="V3592" s="30">
        <v>0</v>
      </c>
      <c r="W3592" s="30">
        <v>0</v>
      </c>
      <c r="X3592" s="30">
        <v>0</v>
      </c>
      <c r="Y3592" s="30">
        <v>0</v>
      </c>
      <c r="Z3592" s="30">
        <v>0</v>
      </c>
      <c r="AA3592" s="30">
        <v>0</v>
      </c>
      <c r="AB3592" s="30">
        <v>0</v>
      </c>
      <c r="AC3592" s="30">
        <v>0</v>
      </c>
      <c r="AD3592" s="30">
        <v>0</v>
      </c>
      <c r="AE3592" s="30">
        <v>0</v>
      </c>
      <c r="AF3592" s="30">
        <v>0</v>
      </c>
    </row>
    <row r="3593" spans="1:32" x14ac:dyDescent="0.45">
      <c r="A3593" s="29" t="s">
        <v>444</v>
      </c>
      <c r="B3593" s="29" t="s">
        <v>3021</v>
      </c>
      <c r="C3593" s="29" t="s">
        <v>3544</v>
      </c>
      <c r="D3593" s="29" t="s">
        <v>3545</v>
      </c>
      <c r="E3593" s="29" t="s">
        <v>3682</v>
      </c>
      <c r="F3593" s="29" t="s">
        <v>3683</v>
      </c>
      <c r="G3593" s="29" t="s">
        <v>3233</v>
      </c>
      <c r="H3593" s="29" t="s">
        <v>3234</v>
      </c>
      <c r="I3593" s="29" t="s">
        <v>3262</v>
      </c>
      <c r="J3593" s="29" t="s">
        <v>3263</v>
      </c>
      <c r="K3593" s="29" t="s">
        <v>3264</v>
      </c>
      <c r="L3593" s="29" t="s">
        <v>3103</v>
      </c>
      <c r="M3593" s="29" t="s">
        <v>3326</v>
      </c>
      <c r="N3593" s="29" t="s">
        <v>3327</v>
      </c>
      <c r="O3593" s="29" t="s">
        <v>3332</v>
      </c>
      <c r="P3593" s="29" t="s">
        <v>3333</v>
      </c>
      <c r="Q3593" s="29" t="s">
        <v>3209</v>
      </c>
      <c r="R3593" s="29" t="s">
        <v>3210</v>
      </c>
      <c r="S3593" s="29" t="s">
        <v>3098</v>
      </c>
      <c r="T3593" s="29"/>
      <c r="U3593" s="30">
        <v>7700</v>
      </c>
      <c r="V3593" s="30">
        <v>7700</v>
      </c>
      <c r="W3593" s="30">
        <v>7700</v>
      </c>
      <c r="X3593" s="30">
        <v>7700</v>
      </c>
      <c r="Y3593" s="30">
        <v>7700</v>
      </c>
      <c r="Z3593" s="30">
        <v>7700</v>
      </c>
      <c r="AA3593" s="30">
        <v>7700</v>
      </c>
      <c r="AB3593" s="30">
        <v>7700</v>
      </c>
      <c r="AC3593" s="30">
        <v>7700</v>
      </c>
      <c r="AD3593" s="30">
        <v>7700</v>
      </c>
      <c r="AE3593" s="30">
        <v>7700</v>
      </c>
      <c r="AF3593" s="30">
        <v>7700</v>
      </c>
    </row>
    <row r="3594" spans="1:32" x14ac:dyDescent="0.45">
      <c r="A3594" s="29" t="s">
        <v>444</v>
      </c>
      <c r="B3594" s="29" t="s">
        <v>3021</v>
      </c>
      <c r="C3594" s="29" t="s">
        <v>3544</v>
      </c>
      <c r="D3594" s="29" t="s">
        <v>3545</v>
      </c>
      <c r="E3594" s="29" t="s">
        <v>3682</v>
      </c>
      <c r="F3594" s="29" t="s">
        <v>3683</v>
      </c>
      <c r="G3594" s="29" t="s">
        <v>3233</v>
      </c>
      <c r="H3594" s="29" t="s">
        <v>3234</v>
      </c>
      <c r="I3594" s="29" t="s">
        <v>3275</v>
      </c>
      <c r="J3594" s="29" t="s">
        <v>3276</v>
      </c>
      <c r="K3594" s="29" t="s">
        <v>3277</v>
      </c>
      <c r="L3594" s="29" t="s">
        <v>3100</v>
      </c>
      <c r="M3594" s="29" t="s">
        <v>3312</v>
      </c>
      <c r="N3594" s="29" t="s">
        <v>3313</v>
      </c>
      <c r="O3594" s="29" t="s">
        <v>3466</v>
      </c>
      <c r="P3594" s="29" t="s">
        <v>3467</v>
      </c>
      <c r="Q3594" s="29" t="s">
        <v>3209</v>
      </c>
      <c r="R3594" s="29" t="s">
        <v>3210</v>
      </c>
      <c r="S3594" s="29" t="s">
        <v>3098</v>
      </c>
      <c r="T3594" s="29"/>
      <c r="U3594" s="30">
        <v>40000</v>
      </c>
      <c r="V3594" s="30">
        <v>40000</v>
      </c>
      <c r="W3594" s="30">
        <v>40000</v>
      </c>
      <c r="X3594" s="30">
        <v>40000</v>
      </c>
      <c r="Y3594" s="30">
        <v>40000</v>
      </c>
      <c r="Z3594" s="30">
        <v>40000</v>
      </c>
      <c r="AA3594" s="30">
        <v>40000</v>
      </c>
      <c r="AB3594" s="30">
        <v>40000</v>
      </c>
      <c r="AC3594" s="30">
        <v>40000</v>
      </c>
      <c r="AD3594" s="30">
        <v>40000</v>
      </c>
      <c r="AE3594" s="30">
        <v>40000</v>
      </c>
      <c r="AF3594" s="30">
        <v>40000</v>
      </c>
    </row>
    <row r="3595" spans="1:32" x14ac:dyDescent="0.45">
      <c r="A3595" s="29" t="s">
        <v>1211</v>
      </c>
      <c r="B3595" s="29" t="s">
        <v>3025</v>
      </c>
      <c r="C3595" s="29" t="s">
        <v>3584</v>
      </c>
      <c r="D3595" s="29" t="s">
        <v>3585</v>
      </c>
      <c r="E3595" s="29" t="s">
        <v>3672</v>
      </c>
      <c r="F3595" s="29" t="s">
        <v>3673</v>
      </c>
      <c r="G3595" s="29" t="s">
        <v>3200</v>
      </c>
      <c r="H3595" s="29" t="s">
        <v>3201</v>
      </c>
      <c r="I3595" s="29" t="s">
        <v>3202</v>
      </c>
      <c r="J3595" s="29" t="s">
        <v>3203</v>
      </c>
      <c r="K3595" s="29" t="s">
        <v>3221</v>
      </c>
      <c r="L3595" s="29" t="s">
        <v>3113</v>
      </c>
      <c r="M3595" s="29" t="s">
        <v>3303</v>
      </c>
      <c r="N3595" s="29" t="s">
        <v>3304</v>
      </c>
      <c r="O3595" s="29" t="s">
        <v>3305</v>
      </c>
      <c r="P3595" s="29" t="s">
        <v>3306</v>
      </c>
      <c r="Q3595" s="29" t="s">
        <v>3209</v>
      </c>
      <c r="R3595" s="29" t="s">
        <v>3210</v>
      </c>
      <c r="S3595" s="29" t="s">
        <v>3098</v>
      </c>
      <c r="T3595" s="29"/>
      <c r="U3595" s="30">
        <v>0</v>
      </c>
      <c r="V3595" s="30">
        <v>0</v>
      </c>
      <c r="W3595" s="30">
        <v>0</v>
      </c>
      <c r="X3595" s="30">
        <v>60063</v>
      </c>
      <c r="Y3595" s="30">
        <v>69995</v>
      </c>
      <c r="Z3595" s="30">
        <v>71935</v>
      </c>
      <c r="AA3595" s="30">
        <v>55893</v>
      </c>
      <c r="AB3595" s="30">
        <v>53056</v>
      </c>
      <c r="AC3595" s="30">
        <v>53445</v>
      </c>
      <c r="AD3595" s="30">
        <v>48772</v>
      </c>
      <c r="AE3595" s="30">
        <v>46575</v>
      </c>
      <c r="AF3595" s="30">
        <v>53976</v>
      </c>
    </row>
    <row r="3596" spans="1:32" x14ac:dyDescent="0.45">
      <c r="A3596" s="29" t="s">
        <v>1211</v>
      </c>
      <c r="B3596" s="29" t="s">
        <v>3025</v>
      </c>
      <c r="C3596" s="29" t="s">
        <v>3584</v>
      </c>
      <c r="D3596" s="29" t="s">
        <v>3585</v>
      </c>
      <c r="E3596" s="29" t="s">
        <v>3672</v>
      </c>
      <c r="F3596" s="29" t="s">
        <v>3673</v>
      </c>
      <c r="G3596" s="29" t="s">
        <v>3200</v>
      </c>
      <c r="H3596" s="29" t="s">
        <v>3201</v>
      </c>
      <c r="I3596" s="29" t="s">
        <v>3226</v>
      </c>
      <c r="J3596" s="29" t="s">
        <v>3227</v>
      </c>
      <c r="K3596" s="29" t="s">
        <v>3228</v>
      </c>
      <c r="L3596" s="29" t="s">
        <v>3111</v>
      </c>
      <c r="M3596" s="29" t="s">
        <v>3229</v>
      </c>
      <c r="N3596" s="29" t="s">
        <v>3230</v>
      </c>
      <c r="O3596" s="29" t="s">
        <v>3231</v>
      </c>
      <c r="P3596" s="29" t="s">
        <v>3232</v>
      </c>
      <c r="Q3596" s="29" t="s">
        <v>3209</v>
      </c>
      <c r="R3596" s="29" t="s">
        <v>3210</v>
      </c>
      <c r="S3596" s="29" t="s">
        <v>3098</v>
      </c>
      <c r="T3596" s="29"/>
      <c r="U3596" s="30">
        <v>0</v>
      </c>
      <c r="V3596" s="30">
        <v>0</v>
      </c>
      <c r="W3596" s="30">
        <v>0</v>
      </c>
      <c r="X3596" s="30">
        <v>0</v>
      </c>
      <c r="Y3596" s="30">
        <v>0</v>
      </c>
      <c r="Z3596" s="30">
        <v>180</v>
      </c>
      <c r="AA3596" s="30">
        <v>0</v>
      </c>
      <c r="AB3596" s="30">
        <v>0</v>
      </c>
      <c r="AC3596" s="30">
        <v>0</v>
      </c>
      <c r="AD3596" s="30">
        <v>0</v>
      </c>
      <c r="AE3596" s="30">
        <v>0</v>
      </c>
      <c r="AF3596" s="30">
        <v>0</v>
      </c>
    </row>
    <row r="3597" spans="1:32" x14ac:dyDescent="0.45">
      <c r="A3597" s="29" t="s">
        <v>1211</v>
      </c>
      <c r="B3597" s="29" t="s">
        <v>3025</v>
      </c>
      <c r="C3597" s="29" t="s">
        <v>3584</v>
      </c>
      <c r="D3597" s="29" t="s">
        <v>3585</v>
      </c>
      <c r="E3597" s="29" t="s">
        <v>3672</v>
      </c>
      <c r="F3597" s="29" t="s">
        <v>3673</v>
      </c>
      <c r="G3597" s="29" t="s">
        <v>3233</v>
      </c>
      <c r="H3597" s="29" t="s">
        <v>3234</v>
      </c>
      <c r="I3597" s="29" t="s">
        <v>3262</v>
      </c>
      <c r="J3597" s="29" t="s">
        <v>3263</v>
      </c>
      <c r="K3597" s="29" t="s">
        <v>3264</v>
      </c>
      <c r="L3597" s="29" t="s">
        <v>3103</v>
      </c>
      <c r="M3597" s="29" t="s">
        <v>3265</v>
      </c>
      <c r="N3597" s="29" t="s">
        <v>3266</v>
      </c>
      <c r="O3597" s="29" t="s">
        <v>3338</v>
      </c>
      <c r="P3597" s="29" t="s">
        <v>3339</v>
      </c>
      <c r="Q3597" s="29" t="s">
        <v>3249</v>
      </c>
      <c r="R3597" s="29" t="s">
        <v>3210</v>
      </c>
      <c r="S3597" s="29" t="s">
        <v>3098</v>
      </c>
      <c r="T3597" s="29"/>
      <c r="U3597" s="30">
        <v>0</v>
      </c>
      <c r="V3597" s="30">
        <v>0</v>
      </c>
      <c r="W3597" s="30">
        <v>0</v>
      </c>
      <c r="X3597" s="30">
        <v>0</v>
      </c>
      <c r="Y3597" s="30">
        <v>0</v>
      </c>
      <c r="Z3597" s="30">
        <v>0</v>
      </c>
      <c r="AA3597" s="30">
        <v>0</v>
      </c>
      <c r="AB3597" s="30">
        <v>0</v>
      </c>
      <c r="AC3597" s="30">
        <v>13637</v>
      </c>
      <c r="AD3597" s="30">
        <v>0</v>
      </c>
      <c r="AE3597" s="30">
        <v>0</v>
      </c>
      <c r="AF3597" s="30">
        <v>0</v>
      </c>
    </row>
    <row r="3598" spans="1:32" x14ac:dyDescent="0.45">
      <c r="A3598" s="29" t="s">
        <v>1211</v>
      </c>
      <c r="B3598" s="29" t="s">
        <v>3025</v>
      </c>
      <c r="C3598" s="29" t="s">
        <v>3584</v>
      </c>
      <c r="D3598" s="29" t="s">
        <v>3585</v>
      </c>
      <c r="E3598" s="29" t="s">
        <v>3672</v>
      </c>
      <c r="F3598" s="29" t="s">
        <v>3673</v>
      </c>
      <c r="G3598" s="29" t="s">
        <v>3233</v>
      </c>
      <c r="H3598" s="29" t="s">
        <v>3234</v>
      </c>
      <c r="I3598" s="29" t="s">
        <v>3262</v>
      </c>
      <c r="J3598" s="29" t="s">
        <v>3263</v>
      </c>
      <c r="K3598" s="29" t="s">
        <v>3264</v>
      </c>
      <c r="L3598" s="29" t="s">
        <v>3103</v>
      </c>
      <c r="M3598" s="29" t="s">
        <v>3326</v>
      </c>
      <c r="N3598" s="29" t="s">
        <v>3327</v>
      </c>
      <c r="O3598" s="29" t="s">
        <v>3328</v>
      </c>
      <c r="P3598" s="29" t="s">
        <v>3329</v>
      </c>
      <c r="Q3598" s="29" t="s">
        <v>3209</v>
      </c>
      <c r="R3598" s="29" t="s">
        <v>3210</v>
      </c>
      <c r="S3598" s="29" t="s">
        <v>3098</v>
      </c>
      <c r="T3598" s="29"/>
      <c r="U3598" s="30">
        <v>0</v>
      </c>
      <c r="V3598" s="30">
        <v>0</v>
      </c>
      <c r="W3598" s="30">
        <v>0</v>
      </c>
      <c r="X3598" s="30">
        <v>0</v>
      </c>
      <c r="Y3598" s="30">
        <v>0</v>
      </c>
      <c r="Z3598" s="30">
        <v>0</v>
      </c>
      <c r="AA3598" s="30">
        <v>0</v>
      </c>
      <c r="AB3598" s="30">
        <v>0</v>
      </c>
      <c r="AC3598" s="30">
        <v>0</v>
      </c>
      <c r="AD3598" s="30">
        <v>0</v>
      </c>
      <c r="AE3598" s="30">
        <v>0</v>
      </c>
      <c r="AF3598" s="30">
        <v>0</v>
      </c>
    </row>
    <row r="3599" spans="1:32" x14ac:dyDescent="0.45">
      <c r="A3599" s="29" t="s">
        <v>1211</v>
      </c>
      <c r="B3599" s="29" t="s">
        <v>3025</v>
      </c>
      <c r="C3599" s="29" t="s">
        <v>3584</v>
      </c>
      <c r="D3599" s="29" t="s">
        <v>3585</v>
      </c>
      <c r="E3599" s="29" t="s">
        <v>3672</v>
      </c>
      <c r="F3599" s="29" t="s">
        <v>3673</v>
      </c>
      <c r="G3599" s="29" t="s">
        <v>3233</v>
      </c>
      <c r="H3599" s="29" t="s">
        <v>3234</v>
      </c>
      <c r="I3599" s="29" t="s">
        <v>3262</v>
      </c>
      <c r="J3599" s="29" t="s">
        <v>3263</v>
      </c>
      <c r="K3599" s="29" t="s">
        <v>3264</v>
      </c>
      <c r="L3599" s="29" t="s">
        <v>3103</v>
      </c>
      <c r="M3599" s="29" t="s">
        <v>3326</v>
      </c>
      <c r="N3599" s="29" t="s">
        <v>3327</v>
      </c>
      <c r="O3599" s="29" t="s">
        <v>3330</v>
      </c>
      <c r="P3599" s="29" t="s">
        <v>3331</v>
      </c>
      <c r="Q3599" s="29" t="s">
        <v>3209</v>
      </c>
      <c r="R3599" s="29" t="s">
        <v>3210</v>
      </c>
      <c r="S3599" s="29" t="s">
        <v>3098</v>
      </c>
      <c r="T3599" s="29"/>
      <c r="U3599" s="30">
        <v>0</v>
      </c>
      <c r="V3599" s="30">
        <v>0</v>
      </c>
      <c r="W3599" s="30">
        <v>0</v>
      </c>
      <c r="X3599" s="30">
        <v>0</v>
      </c>
      <c r="Y3599" s="30">
        <v>0</v>
      </c>
      <c r="Z3599" s="30">
        <v>0</v>
      </c>
      <c r="AA3599" s="30">
        <v>0</v>
      </c>
      <c r="AB3599" s="30">
        <v>0</v>
      </c>
      <c r="AC3599" s="30">
        <v>0</v>
      </c>
      <c r="AD3599" s="30">
        <v>0</v>
      </c>
      <c r="AE3599" s="30">
        <v>0</v>
      </c>
      <c r="AF3599" s="30">
        <v>0</v>
      </c>
    </row>
    <row r="3600" spans="1:32" x14ac:dyDescent="0.45">
      <c r="A3600" s="29" t="s">
        <v>1211</v>
      </c>
      <c r="B3600" s="29" t="s">
        <v>3025</v>
      </c>
      <c r="C3600" s="29" t="s">
        <v>3584</v>
      </c>
      <c r="D3600" s="29" t="s">
        <v>3585</v>
      </c>
      <c r="E3600" s="29" t="s">
        <v>3672</v>
      </c>
      <c r="F3600" s="29" t="s">
        <v>3673</v>
      </c>
      <c r="G3600" s="29" t="s">
        <v>3233</v>
      </c>
      <c r="H3600" s="29" t="s">
        <v>3234</v>
      </c>
      <c r="I3600" s="29" t="s">
        <v>3262</v>
      </c>
      <c r="J3600" s="29" t="s">
        <v>3263</v>
      </c>
      <c r="K3600" s="29" t="s">
        <v>3264</v>
      </c>
      <c r="L3600" s="29" t="s">
        <v>3103</v>
      </c>
      <c r="M3600" s="29" t="s">
        <v>3326</v>
      </c>
      <c r="N3600" s="29" t="s">
        <v>3327</v>
      </c>
      <c r="O3600" s="29" t="s">
        <v>3332</v>
      </c>
      <c r="P3600" s="29" t="s">
        <v>3333</v>
      </c>
      <c r="Q3600" s="29" t="s">
        <v>3209</v>
      </c>
      <c r="R3600" s="29" t="s">
        <v>3210</v>
      </c>
      <c r="S3600" s="29" t="s">
        <v>3098</v>
      </c>
      <c r="T3600" s="29"/>
      <c r="U3600" s="30">
        <v>0</v>
      </c>
      <c r="V3600" s="30">
        <v>0</v>
      </c>
      <c r="W3600" s="30">
        <v>0</v>
      </c>
      <c r="X3600" s="30">
        <v>5500</v>
      </c>
      <c r="Y3600" s="30">
        <v>5500</v>
      </c>
      <c r="Z3600" s="30">
        <v>5500</v>
      </c>
      <c r="AA3600" s="30">
        <v>5500</v>
      </c>
      <c r="AB3600" s="30">
        <v>5500</v>
      </c>
      <c r="AC3600" s="30">
        <v>5500</v>
      </c>
      <c r="AD3600" s="30">
        <v>5500</v>
      </c>
      <c r="AE3600" s="30">
        <v>5500</v>
      </c>
      <c r="AF3600" s="30">
        <v>5500</v>
      </c>
    </row>
    <row r="3601" spans="1:32" x14ac:dyDescent="0.45">
      <c r="A3601" s="29" t="s">
        <v>1211</v>
      </c>
      <c r="B3601" s="29" t="s">
        <v>3025</v>
      </c>
      <c r="C3601" s="29" t="s">
        <v>3584</v>
      </c>
      <c r="D3601" s="29" t="s">
        <v>3585</v>
      </c>
      <c r="E3601" s="29" t="s">
        <v>3672</v>
      </c>
      <c r="F3601" s="29" t="s">
        <v>3673</v>
      </c>
      <c r="G3601" s="29" t="s">
        <v>3233</v>
      </c>
      <c r="H3601" s="29" t="s">
        <v>3234</v>
      </c>
      <c r="I3601" s="29" t="s">
        <v>3275</v>
      </c>
      <c r="J3601" s="29" t="s">
        <v>3276</v>
      </c>
      <c r="K3601" s="29" t="s">
        <v>3277</v>
      </c>
      <c r="L3601" s="29" t="s">
        <v>3100</v>
      </c>
      <c r="M3601" s="29" t="s">
        <v>3312</v>
      </c>
      <c r="N3601" s="29" t="s">
        <v>3313</v>
      </c>
      <c r="O3601" s="29" t="s">
        <v>3466</v>
      </c>
      <c r="P3601" s="29" t="s">
        <v>3467</v>
      </c>
      <c r="Q3601" s="29" t="s">
        <v>3209</v>
      </c>
      <c r="R3601" s="29" t="s">
        <v>3210</v>
      </c>
      <c r="S3601" s="29" t="s">
        <v>3098</v>
      </c>
      <c r="T3601" s="29"/>
      <c r="U3601" s="30">
        <v>0</v>
      </c>
      <c r="V3601" s="30">
        <v>0</v>
      </c>
      <c r="W3601" s="30">
        <v>0</v>
      </c>
      <c r="X3601" s="30">
        <v>38000</v>
      </c>
      <c r="Y3601" s="30">
        <v>38000</v>
      </c>
      <c r="Z3601" s="30">
        <v>38000</v>
      </c>
      <c r="AA3601" s="30">
        <v>38000</v>
      </c>
      <c r="AB3601" s="30">
        <v>38000</v>
      </c>
      <c r="AC3601" s="30">
        <v>38000</v>
      </c>
      <c r="AD3601" s="30">
        <v>38000</v>
      </c>
      <c r="AE3601" s="30">
        <v>38000</v>
      </c>
      <c r="AF3601" s="30">
        <v>38000</v>
      </c>
    </row>
    <row r="3602" spans="1:32" x14ac:dyDescent="0.45">
      <c r="A3602" s="29" t="s">
        <v>1211</v>
      </c>
      <c r="B3602" s="29" t="s">
        <v>3025</v>
      </c>
      <c r="C3602" s="29" t="s">
        <v>3299</v>
      </c>
      <c r="D3602" s="29" t="s">
        <v>3300</v>
      </c>
      <c r="E3602" s="29" t="s">
        <v>3320</v>
      </c>
      <c r="F3602" s="29" t="s">
        <v>3321</v>
      </c>
      <c r="G3602" s="29" t="s">
        <v>3200</v>
      </c>
      <c r="H3602" s="29" t="s">
        <v>3201</v>
      </c>
      <c r="I3602" s="29" t="s">
        <v>3202</v>
      </c>
      <c r="J3602" s="29" t="s">
        <v>3203</v>
      </c>
      <c r="K3602" s="29" t="s">
        <v>3221</v>
      </c>
      <c r="L3602" s="29" t="s">
        <v>3113</v>
      </c>
      <c r="M3602" s="29" t="s">
        <v>3222</v>
      </c>
      <c r="N3602" s="29" t="s">
        <v>3223</v>
      </c>
      <c r="O3602" s="29" t="s">
        <v>3224</v>
      </c>
      <c r="P3602" s="29" t="s">
        <v>3225</v>
      </c>
      <c r="Q3602" s="29" t="s">
        <v>3209</v>
      </c>
      <c r="R3602" s="29" t="s">
        <v>3210</v>
      </c>
      <c r="S3602" s="29" t="s">
        <v>3098</v>
      </c>
      <c r="T3602" s="29"/>
      <c r="U3602" s="30">
        <v>0</v>
      </c>
      <c r="V3602" s="30">
        <v>0</v>
      </c>
      <c r="W3602" s="30">
        <v>0</v>
      </c>
      <c r="X3602" s="30">
        <v>0</v>
      </c>
      <c r="Y3602" s="30">
        <v>0</v>
      </c>
      <c r="Z3602" s="30">
        <v>0</v>
      </c>
      <c r="AA3602" s="30">
        <v>37621</v>
      </c>
      <c r="AB3602" s="30">
        <v>176390</v>
      </c>
      <c r="AC3602" s="30">
        <v>156599</v>
      </c>
      <c r="AD3602" s="30">
        <v>148133</v>
      </c>
      <c r="AE3602" s="30">
        <v>147139</v>
      </c>
      <c r="AF3602" s="30">
        <v>147438</v>
      </c>
    </row>
    <row r="3603" spans="1:32" x14ac:dyDescent="0.45">
      <c r="A3603" s="29" t="s">
        <v>1211</v>
      </c>
      <c r="B3603" s="29" t="s">
        <v>3025</v>
      </c>
      <c r="C3603" s="29" t="s">
        <v>3299</v>
      </c>
      <c r="D3603" s="29" t="s">
        <v>3300</v>
      </c>
      <c r="E3603" s="29" t="s">
        <v>3320</v>
      </c>
      <c r="F3603" s="29" t="s">
        <v>3321</v>
      </c>
      <c r="G3603" s="29" t="s">
        <v>3200</v>
      </c>
      <c r="H3603" s="29" t="s">
        <v>3201</v>
      </c>
      <c r="I3603" s="29" t="s">
        <v>3202</v>
      </c>
      <c r="J3603" s="29" t="s">
        <v>3203</v>
      </c>
      <c r="K3603" s="29" t="s">
        <v>3221</v>
      </c>
      <c r="L3603" s="29" t="s">
        <v>3113</v>
      </c>
      <c r="M3603" s="29" t="s">
        <v>3222</v>
      </c>
      <c r="N3603" s="29" t="s">
        <v>3223</v>
      </c>
      <c r="O3603" s="29" t="s">
        <v>3224</v>
      </c>
      <c r="P3603" s="29" t="s">
        <v>3225</v>
      </c>
      <c r="Q3603" s="29" t="s">
        <v>3209</v>
      </c>
      <c r="R3603" s="29" t="s">
        <v>3098</v>
      </c>
      <c r="S3603" s="29" t="s">
        <v>3098</v>
      </c>
      <c r="T3603" s="29"/>
      <c r="U3603" s="30">
        <v>0</v>
      </c>
      <c r="V3603" s="30">
        <v>0</v>
      </c>
      <c r="W3603" s="30">
        <v>0</v>
      </c>
      <c r="X3603" s="30">
        <v>0</v>
      </c>
      <c r="Y3603" s="30">
        <v>0</v>
      </c>
      <c r="Z3603" s="30">
        <v>0</v>
      </c>
      <c r="AA3603" s="30">
        <v>0</v>
      </c>
      <c r="AB3603" s="30">
        <v>2485</v>
      </c>
      <c r="AC3603" s="30">
        <v>21000</v>
      </c>
      <c r="AD3603" s="30">
        <v>21000</v>
      </c>
      <c r="AE3603" s="30">
        <v>21000</v>
      </c>
      <c r="AF3603" s="30">
        <v>21000</v>
      </c>
    </row>
    <row r="3604" spans="1:32" x14ac:dyDescent="0.45">
      <c r="A3604" s="29" t="s">
        <v>1211</v>
      </c>
      <c r="B3604" s="29" t="s">
        <v>3025</v>
      </c>
      <c r="C3604" s="29" t="s">
        <v>3299</v>
      </c>
      <c r="D3604" s="29" t="s">
        <v>3300</v>
      </c>
      <c r="E3604" s="29" t="s">
        <v>3320</v>
      </c>
      <c r="F3604" s="29" t="s">
        <v>3321</v>
      </c>
      <c r="G3604" s="29" t="s">
        <v>3200</v>
      </c>
      <c r="H3604" s="29" t="s">
        <v>3201</v>
      </c>
      <c r="I3604" s="29" t="s">
        <v>3226</v>
      </c>
      <c r="J3604" s="29" t="s">
        <v>3227</v>
      </c>
      <c r="K3604" s="29" t="s">
        <v>3228</v>
      </c>
      <c r="L3604" s="29" t="s">
        <v>3111</v>
      </c>
      <c r="M3604" s="29" t="s">
        <v>3229</v>
      </c>
      <c r="N3604" s="29" t="s">
        <v>3230</v>
      </c>
      <c r="O3604" s="29" t="s">
        <v>3231</v>
      </c>
      <c r="P3604" s="29" t="s">
        <v>3232</v>
      </c>
      <c r="Q3604" s="29" t="s">
        <v>3209</v>
      </c>
      <c r="R3604" s="29" t="s">
        <v>3210</v>
      </c>
      <c r="S3604" s="29" t="s">
        <v>3098</v>
      </c>
      <c r="T3604" s="29"/>
      <c r="U3604" s="30">
        <v>0</v>
      </c>
      <c r="V3604" s="30">
        <v>0</v>
      </c>
      <c r="W3604" s="30">
        <v>0</v>
      </c>
      <c r="X3604" s="30">
        <v>0</v>
      </c>
      <c r="Y3604" s="30">
        <v>0</v>
      </c>
      <c r="Z3604" s="30">
        <v>0</v>
      </c>
      <c r="AA3604" s="30">
        <v>0</v>
      </c>
      <c r="AB3604" s="30">
        <v>0</v>
      </c>
      <c r="AC3604" s="30">
        <v>0</v>
      </c>
      <c r="AD3604" s="30">
        <v>0</v>
      </c>
      <c r="AE3604" s="30">
        <v>0</v>
      </c>
      <c r="AF3604" s="30">
        <v>0</v>
      </c>
    </row>
    <row r="3605" spans="1:32" x14ac:dyDescent="0.45">
      <c r="A3605" s="29" t="s">
        <v>1211</v>
      </c>
      <c r="B3605" s="29" t="s">
        <v>3025</v>
      </c>
      <c r="C3605" s="29" t="s">
        <v>3299</v>
      </c>
      <c r="D3605" s="29" t="s">
        <v>3300</v>
      </c>
      <c r="E3605" s="29" t="s">
        <v>3320</v>
      </c>
      <c r="F3605" s="29" t="s">
        <v>3321</v>
      </c>
      <c r="G3605" s="29" t="s">
        <v>3233</v>
      </c>
      <c r="H3605" s="29" t="s">
        <v>3234</v>
      </c>
      <c r="I3605" s="29" t="s">
        <v>3262</v>
      </c>
      <c r="J3605" s="29" t="s">
        <v>3263</v>
      </c>
      <c r="K3605" s="29" t="s">
        <v>3307</v>
      </c>
      <c r="L3605" s="29" t="s">
        <v>3117</v>
      </c>
      <c r="M3605" s="29" t="s">
        <v>3308</v>
      </c>
      <c r="N3605" s="29" t="s">
        <v>3309</v>
      </c>
      <c r="O3605" s="29" t="s">
        <v>3310</v>
      </c>
      <c r="P3605" s="29" t="s">
        <v>3311</v>
      </c>
      <c r="Q3605" s="29" t="s">
        <v>3209</v>
      </c>
      <c r="R3605" s="29" t="s">
        <v>3210</v>
      </c>
      <c r="S3605" s="29" t="s">
        <v>3098</v>
      </c>
      <c r="T3605" s="29"/>
      <c r="U3605" s="30">
        <v>0</v>
      </c>
      <c r="V3605" s="30">
        <v>0</v>
      </c>
      <c r="W3605" s="30">
        <v>0</v>
      </c>
      <c r="X3605" s="30">
        <v>0</v>
      </c>
      <c r="Y3605" s="30">
        <v>0</v>
      </c>
      <c r="Z3605" s="30">
        <v>0</v>
      </c>
      <c r="AA3605" s="30">
        <v>324</v>
      </c>
      <c r="AB3605" s="30">
        <v>11805</v>
      </c>
      <c r="AC3605" s="30">
        <v>0</v>
      </c>
      <c r="AD3605" s="30">
        <v>0</v>
      </c>
      <c r="AE3605" s="30">
        <v>5202</v>
      </c>
      <c r="AF3605" s="30">
        <v>0</v>
      </c>
    </row>
    <row r="3606" spans="1:32" x14ac:dyDescent="0.45">
      <c r="A3606" s="29" t="s">
        <v>1211</v>
      </c>
      <c r="B3606" s="29" t="s">
        <v>3025</v>
      </c>
      <c r="C3606" s="29" t="s">
        <v>3299</v>
      </c>
      <c r="D3606" s="29" t="s">
        <v>3300</v>
      </c>
      <c r="E3606" s="29" t="s">
        <v>3320</v>
      </c>
      <c r="F3606" s="29" t="s">
        <v>3321</v>
      </c>
      <c r="G3606" s="29" t="s">
        <v>3233</v>
      </c>
      <c r="H3606" s="29" t="s">
        <v>3234</v>
      </c>
      <c r="I3606" s="29" t="s">
        <v>3262</v>
      </c>
      <c r="J3606" s="29" t="s">
        <v>3263</v>
      </c>
      <c r="K3606" s="29" t="s">
        <v>3563</v>
      </c>
      <c r="L3606" s="29" t="s">
        <v>3118</v>
      </c>
      <c r="M3606" s="29" t="s">
        <v>3912</v>
      </c>
      <c r="N3606" s="29" t="s">
        <v>3913</v>
      </c>
      <c r="O3606" s="29" t="s">
        <v>3914</v>
      </c>
      <c r="P3606" s="29" t="s">
        <v>3915</v>
      </c>
      <c r="Q3606" s="29" t="s">
        <v>3209</v>
      </c>
      <c r="R3606" s="29" t="s">
        <v>3210</v>
      </c>
      <c r="S3606" s="29" t="s">
        <v>3098</v>
      </c>
      <c r="T3606" s="29"/>
      <c r="U3606" s="30">
        <v>0</v>
      </c>
      <c r="V3606" s="30">
        <v>0</v>
      </c>
      <c r="W3606" s="30">
        <v>0</v>
      </c>
      <c r="X3606" s="30">
        <v>0</v>
      </c>
      <c r="Y3606" s="30">
        <v>0</v>
      </c>
      <c r="Z3606" s="30">
        <v>0</v>
      </c>
      <c r="AA3606" s="30">
        <v>4520</v>
      </c>
      <c r="AB3606" s="30">
        <v>20000</v>
      </c>
      <c r="AC3606" s="30">
        <v>20000</v>
      </c>
      <c r="AD3606" s="30">
        <v>20000</v>
      </c>
      <c r="AE3606" s="30">
        <v>20000</v>
      </c>
      <c r="AF3606" s="30">
        <v>20000</v>
      </c>
    </row>
    <row r="3607" spans="1:32" x14ac:dyDescent="0.45">
      <c r="A3607" s="29" t="s">
        <v>1211</v>
      </c>
      <c r="B3607" s="29" t="s">
        <v>3025</v>
      </c>
      <c r="C3607" s="29" t="s">
        <v>3299</v>
      </c>
      <c r="D3607" s="29" t="s">
        <v>3300</v>
      </c>
      <c r="E3607" s="29" t="s">
        <v>3320</v>
      </c>
      <c r="F3607" s="29" t="s">
        <v>3321</v>
      </c>
      <c r="G3607" s="29" t="s">
        <v>3233</v>
      </c>
      <c r="H3607" s="29" t="s">
        <v>3234</v>
      </c>
      <c r="I3607" s="29" t="s">
        <v>3262</v>
      </c>
      <c r="J3607" s="29" t="s">
        <v>3263</v>
      </c>
      <c r="K3607" s="29" t="s">
        <v>3264</v>
      </c>
      <c r="L3607" s="29" t="s">
        <v>3103</v>
      </c>
      <c r="M3607" s="29" t="s">
        <v>3265</v>
      </c>
      <c r="N3607" s="29" t="s">
        <v>3266</v>
      </c>
      <c r="O3607" s="29" t="s">
        <v>3267</v>
      </c>
      <c r="P3607" s="29" t="s">
        <v>3268</v>
      </c>
      <c r="Q3607" s="29" t="s">
        <v>3209</v>
      </c>
      <c r="R3607" s="29" t="s">
        <v>3210</v>
      </c>
      <c r="S3607" s="29" t="s">
        <v>3098</v>
      </c>
      <c r="T3607" s="29"/>
      <c r="U3607" s="30">
        <v>0</v>
      </c>
      <c r="V3607" s="30">
        <v>0</v>
      </c>
      <c r="W3607" s="30">
        <v>0</v>
      </c>
      <c r="X3607" s="30">
        <v>0</v>
      </c>
      <c r="Y3607" s="30">
        <v>0</v>
      </c>
      <c r="Z3607" s="30">
        <v>0</v>
      </c>
      <c r="AA3607" s="30">
        <v>26736</v>
      </c>
      <c r="AB3607" s="30">
        <v>26730</v>
      </c>
      <c r="AC3607" s="30">
        <v>26730</v>
      </c>
      <c r="AD3607" s="30">
        <v>34730</v>
      </c>
      <c r="AE3607" s="30">
        <v>26730</v>
      </c>
      <c r="AF3607" s="30">
        <v>26730</v>
      </c>
    </row>
    <row r="3608" spans="1:32" x14ac:dyDescent="0.45">
      <c r="A3608" s="29" t="s">
        <v>1211</v>
      </c>
      <c r="B3608" s="29" t="s">
        <v>3025</v>
      </c>
      <c r="C3608" s="29" t="s">
        <v>3299</v>
      </c>
      <c r="D3608" s="29" t="s">
        <v>3300</v>
      </c>
      <c r="E3608" s="29" t="s">
        <v>3320</v>
      </c>
      <c r="F3608" s="29" t="s">
        <v>3321</v>
      </c>
      <c r="G3608" s="29" t="s">
        <v>3233</v>
      </c>
      <c r="H3608" s="29" t="s">
        <v>3234</v>
      </c>
      <c r="I3608" s="29" t="s">
        <v>3262</v>
      </c>
      <c r="J3608" s="29" t="s">
        <v>3263</v>
      </c>
      <c r="K3608" s="29" t="s">
        <v>3264</v>
      </c>
      <c r="L3608" s="29" t="s">
        <v>3103</v>
      </c>
      <c r="M3608" s="29" t="s">
        <v>3265</v>
      </c>
      <c r="N3608" s="29" t="s">
        <v>3266</v>
      </c>
      <c r="O3608" s="29" t="s">
        <v>3338</v>
      </c>
      <c r="P3608" s="29" t="s">
        <v>3339</v>
      </c>
      <c r="Q3608" s="29" t="s">
        <v>3249</v>
      </c>
      <c r="R3608" s="29" t="s">
        <v>3210</v>
      </c>
      <c r="S3608" s="29" t="s">
        <v>3098</v>
      </c>
      <c r="T3608" s="29"/>
      <c r="U3608" s="30">
        <v>0</v>
      </c>
      <c r="V3608" s="30">
        <v>0</v>
      </c>
      <c r="W3608" s="30">
        <v>0</v>
      </c>
      <c r="X3608" s="30">
        <v>0</v>
      </c>
      <c r="Y3608" s="30">
        <v>0</v>
      </c>
      <c r="Z3608" s="30">
        <v>0</v>
      </c>
      <c r="AA3608" s="30">
        <v>0</v>
      </c>
      <c r="AB3608" s="30">
        <v>0</v>
      </c>
      <c r="AC3608" s="30">
        <v>0</v>
      </c>
      <c r="AD3608" s="30">
        <v>56365</v>
      </c>
      <c r="AE3608" s="30">
        <v>0</v>
      </c>
      <c r="AF3608" s="30">
        <v>0</v>
      </c>
    </row>
    <row r="3609" spans="1:32" x14ac:dyDescent="0.45">
      <c r="A3609" s="29" t="s">
        <v>1211</v>
      </c>
      <c r="B3609" s="29" t="s">
        <v>3025</v>
      </c>
      <c r="C3609" s="29" t="s">
        <v>3299</v>
      </c>
      <c r="D3609" s="29" t="s">
        <v>3300</v>
      </c>
      <c r="E3609" s="29" t="s">
        <v>3320</v>
      </c>
      <c r="F3609" s="29" t="s">
        <v>3321</v>
      </c>
      <c r="G3609" s="29" t="s">
        <v>3233</v>
      </c>
      <c r="H3609" s="29" t="s">
        <v>3234</v>
      </c>
      <c r="I3609" s="29" t="s">
        <v>3262</v>
      </c>
      <c r="J3609" s="29" t="s">
        <v>3263</v>
      </c>
      <c r="K3609" s="29" t="s">
        <v>3264</v>
      </c>
      <c r="L3609" s="29" t="s">
        <v>3103</v>
      </c>
      <c r="M3609" s="29" t="s">
        <v>3265</v>
      </c>
      <c r="N3609" s="29" t="s">
        <v>3266</v>
      </c>
      <c r="O3609" s="29" t="s">
        <v>3269</v>
      </c>
      <c r="P3609" s="29" t="s">
        <v>3270</v>
      </c>
      <c r="Q3609" s="29" t="s">
        <v>3209</v>
      </c>
      <c r="R3609" s="29" t="s">
        <v>3210</v>
      </c>
      <c r="S3609" s="29" t="s">
        <v>3098</v>
      </c>
      <c r="T3609" s="29"/>
      <c r="U3609" s="30">
        <v>0</v>
      </c>
      <c r="V3609" s="30">
        <v>0</v>
      </c>
      <c r="W3609" s="30">
        <v>0</v>
      </c>
      <c r="X3609" s="30">
        <v>0</v>
      </c>
      <c r="Y3609" s="30">
        <v>0</v>
      </c>
      <c r="Z3609" s="30">
        <v>0</v>
      </c>
      <c r="AA3609" s="30">
        <v>4125</v>
      </c>
      <c r="AB3609" s="30">
        <v>3501</v>
      </c>
      <c r="AC3609" s="30">
        <v>4282</v>
      </c>
      <c r="AD3609" s="30">
        <v>1478</v>
      </c>
      <c r="AE3609" s="30">
        <v>4992</v>
      </c>
      <c r="AF3609" s="30">
        <v>4017</v>
      </c>
    </row>
    <row r="3610" spans="1:32" x14ac:dyDescent="0.45">
      <c r="A3610" s="29" t="s">
        <v>1211</v>
      </c>
      <c r="B3610" s="29" t="s">
        <v>3025</v>
      </c>
      <c r="C3610" s="29" t="s">
        <v>3299</v>
      </c>
      <c r="D3610" s="29" t="s">
        <v>3300</v>
      </c>
      <c r="E3610" s="29" t="s">
        <v>3320</v>
      </c>
      <c r="F3610" s="29" t="s">
        <v>3321</v>
      </c>
      <c r="G3610" s="29" t="s">
        <v>3233</v>
      </c>
      <c r="H3610" s="29" t="s">
        <v>3234</v>
      </c>
      <c r="I3610" s="29" t="s">
        <v>3262</v>
      </c>
      <c r="J3610" s="29" t="s">
        <v>3263</v>
      </c>
      <c r="K3610" s="29" t="s">
        <v>3264</v>
      </c>
      <c r="L3610" s="29" t="s">
        <v>3103</v>
      </c>
      <c r="M3610" s="29" t="s">
        <v>3265</v>
      </c>
      <c r="N3610" s="29" t="s">
        <v>3266</v>
      </c>
      <c r="O3610" s="29" t="s">
        <v>3271</v>
      </c>
      <c r="P3610" s="29" t="s">
        <v>3272</v>
      </c>
      <c r="Q3610" s="29" t="s">
        <v>3209</v>
      </c>
      <c r="R3610" s="29" t="s">
        <v>3210</v>
      </c>
      <c r="S3610" s="29" t="s">
        <v>3098</v>
      </c>
      <c r="T3610" s="29"/>
      <c r="U3610" s="30">
        <v>0</v>
      </c>
      <c r="V3610" s="30">
        <v>0</v>
      </c>
      <c r="W3610" s="30">
        <v>0</v>
      </c>
      <c r="X3610" s="30">
        <v>0</v>
      </c>
      <c r="Y3610" s="30">
        <v>0</v>
      </c>
      <c r="Z3610" s="30">
        <v>0</v>
      </c>
      <c r="AA3610" s="30">
        <v>1769</v>
      </c>
      <c r="AB3610" s="30">
        <v>1044</v>
      </c>
      <c r="AC3610" s="30">
        <v>957</v>
      </c>
      <c r="AD3610" s="30">
        <v>913</v>
      </c>
      <c r="AE3610" s="30">
        <v>1174</v>
      </c>
      <c r="AF3610" s="30">
        <v>681</v>
      </c>
    </row>
    <row r="3611" spans="1:32" x14ac:dyDescent="0.45">
      <c r="A3611" s="29" t="s">
        <v>1211</v>
      </c>
      <c r="B3611" s="29" t="s">
        <v>3025</v>
      </c>
      <c r="C3611" s="29" t="s">
        <v>3299</v>
      </c>
      <c r="D3611" s="29" t="s">
        <v>3300</v>
      </c>
      <c r="E3611" s="29" t="s">
        <v>3320</v>
      </c>
      <c r="F3611" s="29" t="s">
        <v>3321</v>
      </c>
      <c r="G3611" s="29" t="s">
        <v>3233</v>
      </c>
      <c r="H3611" s="29" t="s">
        <v>3234</v>
      </c>
      <c r="I3611" s="29" t="s">
        <v>3262</v>
      </c>
      <c r="J3611" s="29" t="s">
        <v>3263</v>
      </c>
      <c r="K3611" s="29" t="s">
        <v>3264</v>
      </c>
      <c r="L3611" s="29" t="s">
        <v>3103</v>
      </c>
      <c r="M3611" s="29" t="s">
        <v>3265</v>
      </c>
      <c r="N3611" s="29" t="s">
        <v>3266</v>
      </c>
      <c r="O3611" s="29" t="s">
        <v>3273</v>
      </c>
      <c r="P3611" s="29" t="s">
        <v>3274</v>
      </c>
      <c r="Q3611" s="29" t="s">
        <v>3209</v>
      </c>
      <c r="R3611" s="29" t="s">
        <v>3210</v>
      </c>
      <c r="S3611" s="29" t="s">
        <v>3098</v>
      </c>
      <c r="T3611" s="29"/>
      <c r="U3611" s="30">
        <v>0</v>
      </c>
      <c r="V3611" s="30">
        <v>0</v>
      </c>
      <c r="W3611" s="30">
        <v>0</v>
      </c>
      <c r="X3611" s="30">
        <v>0</v>
      </c>
      <c r="Y3611" s="30">
        <v>0</v>
      </c>
      <c r="Z3611" s="30">
        <v>0</v>
      </c>
      <c r="AA3611" s="30">
        <v>0</v>
      </c>
      <c r="AB3611" s="30">
        <v>0</v>
      </c>
      <c r="AC3611" s="30">
        <v>0</v>
      </c>
      <c r="AD3611" s="30">
        <v>0</v>
      </c>
      <c r="AE3611" s="30">
        <v>78</v>
      </c>
      <c r="AF3611" s="30">
        <v>0</v>
      </c>
    </row>
    <row r="3612" spans="1:32" x14ac:dyDescent="0.45">
      <c r="A3612" s="29" t="s">
        <v>1211</v>
      </c>
      <c r="B3612" s="29" t="s">
        <v>3025</v>
      </c>
      <c r="C3612" s="29" t="s">
        <v>3299</v>
      </c>
      <c r="D3612" s="29" t="s">
        <v>3300</v>
      </c>
      <c r="E3612" s="29" t="s">
        <v>3320</v>
      </c>
      <c r="F3612" s="29" t="s">
        <v>3321</v>
      </c>
      <c r="G3612" s="29" t="s">
        <v>3233</v>
      </c>
      <c r="H3612" s="29" t="s">
        <v>3234</v>
      </c>
      <c r="I3612" s="29" t="s">
        <v>3262</v>
      </c>
      <c r="J3612" s="29" t="s">
        <v>3263</v>
      </c>
      <c r="K3612" s="29" t="s">
        <v>3264</v>
      </c>
      <c r="L3612" s="29" t="s">
        <v>3103</v>
      </c>
      <c r="M3612" s="29" t="s">
        <v>3265</v>
      </c>
      <c r="N3612" s="29" t="s">
        <v>3266</v>
      </c>
      <c r="O3612" s="29" t="s">
        <v>3372</v>
      </c>
      <c r="P3612" s="29" t="s">
        <v>3373</v>
      </c>
      <c r="Q3612" s="29" t="s">
        <v>3209</v>
      </c>
      <c r="R3612" s="29" t="s">
        <v>3210</v>
      </c>
      <c r="S3612" s="29" t="s">
        <v>3098</v>
      </c>
      <c r="T3612" s="29"/>
      <c r="U3612" s="30">
        <v>0</v>
      </c>
      <c r="V3612" s="30">
        <v>0</v>
      </c>
      <c r="W3612" s="30">
        <v>0</v>
      </c>
      <c r="X3612" s="30">
        <v>0</v>
      </c>
      <c r="Y3612" s="30">
        <v>0</v>
      </c>
      <c r="Z3612" s="30">
        <v>0</v>
      </c>
      <c r="AA3612" s="30">
        <v>0</v>
      </c>
      <c r="AB3612" s="30">
        <v>0</v>
      </c>
      <c r="AC3612" s="30">
        <v>14</v>
      </c>
      <c r="AD3612" s="30">
        <v>14</v>
      </c>
      <c r="AE3612" s="30">
        <v>0</v>
      </c>
      <c r="AF3612" s="30">
        <v>0</v>
      </c>
    </row>
    <row r="3613" spans="1:32" x14ac:dyDescent="0.45">
      <c r="A3613" s="29" t="s">
        <v>1211</v>
      </c>
      <c r="B3613" s="29" t="s">
        <v>3025</v>
      </c>
      <c r="C3613" s="29" t="s">
        <v>3299</v>
      </c>
      <c r="D3613" s="29" t="s">
        <v>3300</v>
      </c>
      <c r="E3613" s="29" t="s">
        <v>3320</v>
      </c>
      <c r="F3613" s="29" t="s">
        <v>3321</v>
      </c>
      <c r="G3613" s="29" t="s">
        <v>3233</v>
      </c>
      <c r="H3613" s="29" t="s">
        <v>3234</v>
      </c>
      <c r="I3613" s="29" t="s">
        <v>3275</v>
      </c>
      <c r="J3613" s="29" t="s">
        <v>3276</v>
      </c>
      <c r="K3613" s="29" t="s">
        <v>3277</v>
      </c>
      <c r="L3613" s="29" t="s">
        <v>3100</v>
      </c>
      <c r="M3613" s="29" t="s">
        <v>3312</v>
      </c>
      <c r="N3613" s="29" t="s">
        <v>3313</v>
      </c>
      <c r="O3613" s="29" t="s">
        <v>3466</v>
      </c>
      <c r="P3613" s="29" t="s">
        <v>3467</v>
      </c>
      <c r="Q3613" s="29" t="s">
        <v>3209</v>
      </c>
      <c r="R3613" s="29" t="s">
        <v>3210</v>
      </c>
      <c r="S3613" s="29" t="s">
        <v>3098</v>
      </c>
      <c r="T3613" s="29"/>
      <c r="U3613" s="30">
        <v>0</v>
      </c>
      <c r="V3613" s="30">
        <v>0</v>
      </c>
      <c r="W3613" s="30">
        <v>0</v>
      </c>
      <c r="X3613" s="30">
        <v>0</v>
      </c>
      <c r="Y3613" s="30">
        <v>0</v>
      </c>
      <c r="Z3613" s="30">
        <v>0</v>
      </c>
      <c r="AA3613" s="30">
        <v>8129</v>
      </c>
      <c r="AB3613" s="30">
        <v>36000</v>
      </c>
      <c r="AC3613" s="30">
        <v>36000</v>
      </c>
      <c r="AD3613" s="30">
        <v>36000</v>
      </c>
      <c r="AE3613" s="30">
        <v>36000</v>
      </c>
      <c r="AF3613" s="30">
        <v>36000</v>
      </c>
    </row>
    <row r="3614" spans="1:32" x14ac:dyDescent="0.45">
      <c r="A3614" s="29" t="s">
        <v>1211</v>
      </c>
      <c r="B3614" s="29" t="s">
        <v>3025</v>
      </c>
      <c r="C3614" s="29" t="s">
        <v>3299</v>
      </c>
      <c r="D3614" s="29" t="s">
        <v>3300</v>
      </c>
      <c r="E3614" s="29" t="s">
        <v>3320</v>
      </c>
      <c r="F3614" s="29" t="s">
        <v>3321</v>
      </c>
      <c r="G3614" s="29" t="s">
        <v>3233</v>
      </c>
      <c r="H3614" s="29" t="s">
        <v>3234</v>
      </c>
      <c r="I3614" s="29" t="s">
        <v>3275</v>
      </c>
      <c r="J3614" s="29" t="s">
        <v>3276</v>
      </c>
      <c r="K3614" s="29" t="s">
        <v>3277</v>
      </c>
      <c r="L3614" s="29" t="s">
        <v>3100</v>
      </c>
      <c r="M3614" s="29" t="s">
        <v>3312</v>
      </c>
      <c r="N3614" s="29" t="s">
        <v>3313</v>
      </c>
      <c r="O3614" s="29" t="s">
        <v>3314</v>
      </c>
      <c r="P3614" s="29" t="s">
        <v>3315</v>
      </c>
      <c r="Q3614" s="29" t="s">
        <v>3209</v>
      </c>
      <c r="R3614" s="29" t="s">
        <v>3210</v>
      </c>
      <c r="S3614" s="29" t="s">
        <v>3098</v>
      </c>
      <c r="T3614" s="29"/>
      <c r="U3614" s="30">
        <v>0</v>
      </c>
      <c r="V3614" s="30">
        <v>0</v>
      </c>
      <c r="W3614" s="30">
        <v>0</v>
      </c>
      <c r="X3614" s="30">
        <v>0</v>
      </c>
      <c r="Y3614" s="30">
        <v>0</v>
      </c>
      <c r="Z3614" s="30">
        <v>0</v>
      </c>
      <c r="AA3614" s="30">
        <v>18291</v>
      </c>
      <c r="AB3614" s="30">
        <v>81000</v>
      </c>
      <c r="AC3614" s="30">
        <v>81000</v>
      </c>
      <c r="AD3614" s="30">
        <v>81000</v>
      </c>
      <c r="AE3614" s="30">
        <v>81000</v>
      </c>
      <c r="AF3614" s="30">
        <v>81000</v>
      </c>
    </row>
    <row r="3615" spans="1:32" x14ac:dyDescent="0.45">
      <c r="A3615" s="29" t="s">
        <v>1211</v>
      </c>
      <c r="B3615" s="29" t="s">
        <v>3025</v>
      </c>
      <c r="C3615" s="29" t="s">
        <v>3299</v>
      </c>
      <c r="D3615" s="29" t="s">
        <v>3300</v>
      </c>
      <c r="E3615" s="29" t="s">
        <v>3320</v>
      </c>
      <c r="F3615" s="29" t="s">
        <v>3321</v>
      </c>
      <c r="G3615" s="29" t="s">
        <v>3233</v>
      </c>
      <c r="H3615" s="29" t="s">
        <v>3234</v>
      </c>
      <c r="I3615" s="29" t="s">
        <v>3275</v>
      </c>
      <c r="J3615" s="29" t="s">
        <v>3276</v>
      </c>
      <c r="K3615" s="29" t="s">
        <v>3282</v>
      </c>
      <c r="L3615" s="29" t="s">
        <v>3112</v>
      </c>
      <c r="M3615" s="29" t="s">
        <v>3283</v>
      </c>
      <c r="N3615" s="29" t="s">
        <v>3284</v>
      </c>
      <c r="O3615" s="29" t="s">
        <v>3285</v>
      </c>
      <c r="P3615" s="29" t="s">
        <v>3286</v>
      </c>
      <c r="Q3615" s="29" t="s">
        <v>3249</v>
      </c>
      <c r="R3615" s="29" t="s">
        <v>3098</v>
      </c>
      <c r="S3615" s="29" t="s">
        <v>3098</v>
      </c>
      <c r="T3615" s="29"/>
      <c r="U3615" s="30">
        <v>0</v>
      </c>
      <c r="V3615" s="30">
        <v>0</v>
      </c>
      <c r="W3615" s="30">
        <v>0</v>
      </c>
      <c r="X3615" s="30">
        <v>0</v>
      </c>
      <c r="Y3615" s="30">
        <v>0</v>
      </c>
      <c r="Z3615" s="30">
        <v>0</v>
      </c>
      <c r="AA3615" s="30">
        <v>0</v>
      </c>
      <c r="AB3615" s="30">
        <v>962</v>
      </c>
      <c r="AC3615" s="30">
        <v>962</v>
      </c>
      <c r="AD3615" s="30">
        <v>962</v>
      </c>
      <c r="AE3615" s="30">
        <v>962</v>
      </c>
      <c r="AF3615" s="30">
        <v>962</v>
      </c>
    </row>
    <row r="3616" spans="1:32" x14ac:dyDescent="0.45">
      <c r="A3616" s="29" t="s">
        <v>1211</v>
      </c>
      <c r="B3616" s="29" t="s">
        <v>3025</v>
      </c>
      <c r="C3616" s="29" t="s">
        <v>3299</v>
      </c>
      <c r="D3616" s="29" t="s">
        <v>3300</v>
      </c>
      <c r="E3616" s="29" t="s">
        <v>3320</v>
      </c>
      <c r="F3616" s="29" t="s">
        <v>3321</v>
      </c>
      <c r="G3616" s="29" t="s">
        <v>3233</v>
      </c>
      <c r="H3616" s="29" t="s">
        <v>3234</v>
      </c>
      <c r="I3616" s="29" t="s">
        <v>3275</v>
      </c>
      <c r="J3616" s="29" t="s">
        <v>3276</v>
      </c>
      <c r="K3616" s="29" t="s">
        <v>3282</v>
      </c>
      <c r="L3616" s="29" t="s">
        <v>3112</v>
      </c>
      <c r="M3616" s="29" t="s">
        <v>3283</v>
      </c>
      <c r="N3616" s="29" t="s">
        <v>3284</v>
      </c>
      <c r="O3616" s="29" t="s">
        <v>3285</v>
      </c>
      <c r="P3616" s="29" t="s">
        <v>3286</v>
      </c>
      <c r="Q3616" s="29" t="s">
        <v>3209</v>
      </c>
      <c r="R3616" s="29" t="s">
        <v>3098</v>
      </c>
      <c r="S3616" s="29" t="s">
        <v>3098</v>
      </c>
      <c r="T3616" s="29"/>
      <c r="U3616" s="30">
        <v>0</v>
      </c>
      <c r="V3616" s="30">
        <v>0</v>
      </c>
      <c r="W3616" s="30">
        <v>0</v>
      </c>
      <c r="X3616" s="30">
        <v>0</v>
      </c>
      <c r="Y3616" s="30">
        <v>0</v>
      </c>
      <c r="Z3616" s="30">
        <v>0</v>
      </c>
      <c r="AA3616" s="30">
        <v>0</v>
      </c>
      <c r="AB3616" s="30">
        <v>4516</v>
      </c>
      <c r="AC3616" s="30">
        <v>20000</v>
      </c>
      <c r="AD3616" s="30">
        <v>20000</v>
      </c>
      <c r="AE3616" s="30">
        <v>20000</v>
      </c>
      <c r="AF3616" s="30">
        <v>20000</v>
      </c>
    </row>
    <row r="3617" spans="1:32" x14ac:dyDescent="0.45">
      <c r="A3617" s="29" t="s">
        <v>1211</v>
      </c>
      <c r="B3617" s="29" t="s">
        <v>3025</v>
      </c>
      <c r="C3617" s="29" t="s">
        <v>3299</v>
      </c>
      <c r="D3617" s="29" t="s">
        <v>3300</v>
      </c>
      <c r="E3617" s="29" t="s">
        <v>3320</v>
      </c>
      <c r="F3617" s="29" t="s">
        <v>3321</v>
      </c>
      <c r="G3617" s="29" t="s">
        <v>3233</v>
      </c>
      <c r="H3617" s="29" t="s">
        <v>3234</v>
      </c>
      <c r="I3617" s="29" t="s">
        <v>3275</v>
      </c>
      <c r="J3617" s="29" t="s">
        <v>3276</v>
      </c>
      <c r="K3617" s="29" t="s">
        <v>3282</v>
      </c>
      <c r="L3617" s="29" t="s">
        <v>3112</v>
      </c>
      <c r="M3617" s="29" t="s">
        <v>3283</v>
      </c>
      <c r="N3617" s="29" t="s">
        <v>3284</v>
      </c>
      <c r="O3617" s="29" t="s">
        <v>3448</v>
      </c>
      <c r="P3617" s="29" t="s">
        <v>3449</v>
      </c>
      <c r="Q3617" s="29" t="s">
        <v>3209</v>
      </c>
      <c r="R3617" s="29" t="s">
        <v>3210</v>
      </c>
      <c r="S3617" s="29" t="s">
        <v>3098</v>
      </c>
      <c r="T3617" s="29"/>
      <c r="U3617" s="30">
        <v>0</v>
      </c>
      <c r="V3617" s="30">
        <v>0</v>
      </c>
      <c r="W3617" s="30">
        <v>0</v>
      </c>
      <c r="X3617" s="30">
        <v>0</v>
      </c>
      <c r="Y3617" s="30">
        <v>0</v>
      </c>
      <c r="Z3617" s="30">
        <v>0</v>
      </c>
      <c r="AA3617" s="30">
        <v>5182</v>
      </c>
      <c r="AB3617" s="30">
        <v>22950</v>
      </c>
      <c r="AC3617" s="30">
        <v>22950</v>
      </c>
      <c r="AD3617" s="30">
        <v>22950</v>
      </c>
      <c r="AE3617" s="30">
        <v>22950</v>
      </c>
      <c r="AF3617" s="30">
        <v>22950</v>
      </c>
    </row>
    <row r="3618" spans="1:32" x14ac:dyDescent="0.45">
      <c r="A3618" s="29" t="s">
        <v>1211</v>
      </c>
      <c r="B3618" s="29" t="s">
        <v>3025</v>
      </c>
      <c r="C3618" s="29" t="s">
        <v>3299</v>
      </c>
      <c r="D3618" s="29" t="s">
        <v>3300</v>
      </c>
      <c r="E3618" s="29" t="s">
        <v>3320</v>
      </c>
      <c r="F3618" s="29" t="s">
        <v>3321</v>
      </c>
      <c r="G3618" s="29" t="s">
        <v>3233</v>
      </c>
      <c r="H3618" s="29" t="s">
        <v>3234</v>
      </c>
      <c r="I3618" s="29" t="s">
        <v>3275</v>
      </c>
      <c r="J3618" s="29" t="s">
        <v>3276</v>
      </c>
      <c r="K3618" s="29" t="s">
        <v>3287</v>
      </c>
      <c r="L3618" s="29" t="s">
        <v>3101</v>
      </c>
      <c r="M3618" s="29" t="s">
        <v>3316</v>
      </c>
      <c r="N3618" s="29" t="s">
        <v>3317</v>
      </c>
      <c r="O3618" s="29" t="s">
        <v>3454</v>
      </c>
      <c r="P3618" s="29" t="s">
        <v>3455</v>
      </c>
      <c r="Q3618" s="29" t="s">
        <v>3209</v>
      </c>
      <c r="R3618" s="29" t="s">
        <v>3210</v>
      </c>
      <c r="S3618" s="29" t="s">
        <v>3098</v>
      </c>
      <c r="T3618" s="29"/>
      <c r="U3618" s="30">
        <v>0</v>
      </c>
      <c r="V3618" s="30">
        <v>0</v>
      </c>
      <c r="W3618" s="30">
        <v>0</v>
      </c>
      <c r="X3618" s="30">
        <v>0</v>
      </c>
      <c r="Y3618" s="30">
        <v>0</v>
      </c>
      <c r="Z3618" s="30">
        <v>0</v>
      </c>
      <c r="AA3618" s="30">
        <v>9032</v>
      </c>
      <c r="AB3618" s="30">
        <v>40000</v>
      </c>
      <c r="AC3618" s="30">
        <v>40000</v>
      </c>
      <c r="AD3618" s="30">
        <v>40000</v>
      </c>
      <c r="AE3618" s="30">
        <v>40000</v>
      </c>
      <c r="AF3618" s="30">
        <v>40000</v>
      </c>
    </row>
    <row r="3619" spans="1:32" x14ac:dyDescent="0.45">
      <c r="A3619" s="29" t="s">
        <v>227</v>
      </c>
      <c r="B3619" s="29" t="s">
        <v>228</v>
      </c>
      <c r="C3619" s="29" t="s">
        <v>3299</v>
      </c>
      <c r="D3619" s="29" t="s">
        <v>3300</v>
      </c>
      <c r="E3619" s="29" t="s">
        <v>3538</v>
      </c>
      <c r="F3619" s="29" t="s">
        <v>3539</v>
      </c>
      <c r="G3619" s="29" t="s">
        <v>3233</v>
      </c>
      <c r="H3619" s="29" t="s">
        <v>3234</v>
      </c>
      <c r="I3619" s="29" t="s">
        <v>3262</v>
      </c>
      <c r="J3619" s="29" t="s">
        <v>3263</v>
      </c>
      <c r="K3619" s="29" t="s">
        <v>3264</v>
      </c>
      <c r="L3619" s="29" t="s">
        <v>3103</v>
      </c>
      <c r="M3619" s="29" t="s">
        <v>3265</v>
      </c>
      <c r="N3619" s="29" t="s">
        <v>3266</v>
      </c>
      <c r="O3619" s="29" t="s">
        <v>3267</v>
      </c>
      <c r="P3619" s="29" t="s">
        <v>3268</v>
      </c>
      <c r="Q3619" s="29" t="s">
        <v>3209</v>
      </c>
      <c r="R3619" s="29" t="s">
        <v>3210</v>
      </c>
      <c r="S3619" s="29" t="s">
        <v>3098</v>
      </c>
      <c r="T3619" s="29"/>
      <c r="U3619" s="30">
        <v>5200</v>
      </c>
      <c r="V3619" s="30">
        <v>5200</v>
      </c>
      <c r="W3619" s="30">
        <v>5200</v>
      </c>
      <c r="X3619" s="30">
        <v>5200</v>
      </c>
      <c r="Y3619" s="30">
        <v>5200</v>
      </c>
      <c r="Z3619" s="30">
        <v>5200</v>
      </c>
      <c r="AA3619" s="30">
        <v>5200</v>
      </c>
      <c r="AB3619" s="30">
        <v>5200</v>
      </c>
      <c r="AC3619" s="30">
        <v>5200</v>
      </c>
      <c r="AD3619" s="30">
        <v>5200</v>
      </c>
      <c r="AE3619" s="30">
        <v>5200</v>
      </c>
      <c r="AF3619" s="30">
        <v>5200</v>
      </c>
    </row>
    <row r="3620" spans="1:32" x14ac:dyDescent="0.45">
      <c r="A3620" s="29" t="s">
        <v>424</v>
      </c>
      <c r="B3620" s="29" t="s">
        <v>425</v>
      </c>
      <c r="C3620" s="29" t="s">
        <v>3299</v>
      </c>
      <c r="D3620" s="29" t="s">
        <v>3300</v>
      </c>
      <c r="E3620" s="29" t="s">
        <v>3320</v>
      </c>
      <c r="F3620" s="29" t="s">
        <v>3321</v>
      </c>
      <c r="G3620" s="29" t="s">
        <v>3200</v>
      </c>
      <c r="H3620" s="29" t="s">
        <v>3201</v>
      </c>
      <c r="I3620" s="29" t="s">
        <v>3202</v>
      </c>
      <c r="J3620" s="29" t="s">
        <v>3203</v>
      </c>
      <c r="K3620" s="29" t="s">
        <v>3221</v>
      </c>
      <c r="L3620" s="29" t="s">
        <v>3113</v>
      </c>
      <c r="M3620" s="29" t="s">
        <v>3222</v>
      </c>
      <c r="N3620" s="29" t="s">
        <v>3223</v>
      </c>
      <c r="O3620" s="29" t="s">
        <v>3224</v>
      </c>
      <c r="P3620" s="29" t="s">
        <v>3225</v>
      </c>
      <c r="Q3620" s="29" t="s">
        <v>3209</v>
      </c>
      <c r="R3620" s="29" t="s">
        <v>3210</v>
      </c>
      <c r="S3620" s="29" t="s">
        <v>3098</v>
      </c>
      <c r="T3620" s="29"/>
      <c r="U3620" s="30">
        <v>-1034</v>
      </c>
      <c r="V3620" s="30">
        <v>-1034</v>
      </c>
      <c r="W3620" s="30">
        <v>-1034</v>
      </c>
      <c r="X3620" s="30">
        <v>-1034</v>
      </c>
      <c r="Y3620" s="30">
        <v>-1034</v>
      </c>
      <c r="Z3620" s="30">
        <v>-1034</v>
      </c>
      <c r="AA3620" s="30">
        <v>-1034</v>
      </c>
      <c r="AB3620" s="30">
        <v>0</v>
      </c>
      <c r="AC3620" s="30">
        <v>0</v>
      </c>
      <c r="AD3620" s="30">
        <v>0</v>
      </c>
      <c r="AE3620" s="30">
        <v>0</v>
      </c>
      <c r="AF3620" s="30">
        <v>0</v>
      </c>
    </row>
    <row r="3621" spans="1:32" x14ac:dyDescent="0.45">
      <c r="A3621" s="29" t="s">
        <v>424</v>
      </c>
      <c r="B3621" s="29" t="s">
        <v>425</v>
      </c>
      <c r="C3621" s="29" t="s">
        <v>3299</v>
      </c>
      <c r="D3621" s="29" t="s">
        <v>3300</v>
      </c>
      <c r="E3621" s="29" t="s">
        <v>3320</v>
      </c>
      <c r="F3621" s="29" t="s">
        <v>3321</v>
      </c>
      <c r="G3621" s="29" t="s">
        <v>3233</v>
      </c>
      <c r="H3621" s="29" t="s">
        <v>3234</v>
      </c>
      <c r="I3621" s="29" t="s">
        <v>3262</v>
      </c>
      <c r="J3621" s="29" t="s">
        <v>3263</v>
      </c>
      <c r="K3621" s="29" t="s">
        <v>3264</v>
      </c>
      <c r="L3621" s="29" t="s">
        <v>3103</v>
      </c>
      <c r="M3621" s="29" t="s">
        <v>3265</v>
      </c>
      <c r="N3621" s="29" t="s">
        <v>3266</v>
      </c>
      <c r="O3621" s="29" t="s">
        <v>3267</v>
      </c>
      <c r="P3621" s="29" t="s">
        <v>3268</v>
      </c>
      <c r="Q3621" s="29" t="s">
        <v>3209</v>
      </c>
      <c r="R3621" s="29" t="s">
        <v>3210</v>
      </c>
      <c r="S3621" s="29" t="s">
        <v>3098</v>
      </c>
      <c r="T3621" s="29"/>
      <c r="U3621" s="30">
        <v>5200</v>
      </c>
      <c r="V3621" s="30">
        <v>5200</v>
      </c>
      <c r="W3621" s="30">
        <v>5200</v>
      </c>
      <c r="X3621" s="30">
        <v>5200</v>
      </c>
      <c r="Y3621" s="30">
        <v>5200</v>
      </c>
      <c r="Z3621" s="30">
        <v>5200</v>
      </c>
      <c r="AA3621" s="30">
        <v>5200</v>
      </c>
      <c r="AB3621" s="30">
        <v>5200</v>
      </c>
      <c r="AC3621" s="30">
        <v>5200</v>
      </c>
      <c r="AD3621" s="30">
        <v>5200</v>
      </c>
      <c r="AE3621" s="30">
        <v>5200</v>
      </c>
      <c r="AF3621" s="30">
        <v>5200</v>
      </c>
    </row>
    <row r="3622" spans="1:32" x14ac:dyDescent="0.45">
      <c r="A3622" s="29" t="s">
        <v>424</v>
      </c>
      <c r="B3622" s="29" t="s">
        <v>425</v>
      </c>
      <c r="C3622" s="29" t="s">
        <v>3299</v>
      </c>
      <c r="D3622" s="29" t="s">
        <v>3300</v>
      </c>
      <c r="E3622" s="29" t="s">
        <v>3320</v>
      </c>
      <c r="F3622" s="29" t="s">
        <v>3321</v>
      </c>
      <c r="G3622" s="29" t="s">
        <v>3233</v>
      </c>
      <c r="H3622" s="29" t="s">
        <v>3234</v>
      </c>
      <c r="I3622" s="29" t="s">
        <v>3262</v>
      </c>
      <c r="J3622" s="29" t="s">
        <v>3263</v>
      </c>
      <c r="K3622" s="29" t="s">
        <v>3264</v>
      </c>
      <c r="L3622" s="29" t="s">
        <v>3103</v>
      </c>
      <c r="M3622" s="29" t="s">
        <v>3265</v>
      </c>
      <c r="N3622" s="29" t="s">
        <v>3266</v>
      </c>
      <c r="O3622" s="29" t="s">
        <v>3267</v>
      </c>
      <c r="P3622" s="29" t="s">
        <v>3268</v>
      </c>
      <c r="Q3622" s="29" t="s">
        <v>3209</v>
      </c>
      <c r="R3622" s="29" t="s">
        <v>3098</v>
      </c>
      <c r="S3622" s="29" t="s">
        <v>3098</v>
      </c>
      <c r="T3622" s="29"/>
      <c r="U3622" s="30">
        <v>0</v>
      </c>
      <c r="V3622" s="30">
        <v>0</v>
      </c>
      <c r="W3622" s="30">
        <v>0</v>
      </c>
      <c r="X3622" s="30">
        <v>0</v>
      </c>
      <c r="Y3622" s="30">
        <v>0</v>
      </c>
      <c r="Z3622" s="30">
        <v>0</v>
      </c>
      <c r="AA3622" s="30">
        <v>0</v>
      </c>
      <c r="AB3622" s="30">
        <v>0</v>
      </c>
      <c r="AC3622" s="30">
        <v>3120</v>
      </c>
      <c r="AD3622" s="30">
        <v>10400</v>
      </c>
      <c r="AE3622" s="30">
        <v>10400</v>
      </c>
      <c r="AF3622" s="30">
        <v>10400</v>
      </c>
    </row>
    <row r="3623" spans="1:32" x14ac:dyDescent="0.45">
      <c r="A3623" s="29" t="s">
        <v>424</v>
      </c>
      <c r="B3623" s="29" t="s">
        <v>425</v>
      </c>
      <c r="C3623" s="29" t="s">
        <v>3299</v>
      </c>
      <c r="D3623" s="29" t="s">
        <v>3300</v>
      </c>
      <c r="E3623" s="29" t="s">
        <v>3320</v>
      </c>
      <c r="F3623" s="29" t="s">
        <v>3321</v>
      </c>
      <c r="G3623" s="29" t="s">
        <v>3233</v>
      </c>
      <c r="H3623" s="29" t="s">
        <v>3234</v>
      </c>
      <c r="I3623" s="29" t="s">
        <v>3262</v>
      </c>
      <c r="J3623" s="29" t="s">
        <v>3263</v>
      </c>
      <c r="K3623" s="29" t="s">
        <v>3264</v>
      </c>
      <c r="L3623" s="29" t="s">
        <v>3103</v>
      </c>
      <c r="M3623" s="29" t="s">
        <v>3265</v>
      </c>
      <c r="N3623" s="29" t="s">
        <v>3266</v>
      </c>
      <c r="O3623" s="29" t="s">
        <v>3338</v>
      </c>
      <c r="P3623" s="29" t="s">
        <v>3339</v>
      </c>
      <c r="Q3623" s="29" t="s">
        <v>3249</v>
      </c>
      <c r="R3623" s="29" t="s">
        <v>3098</v>
      </c>
      <c r="S3623" s="29" t="s">
        <v>3098</v>
      </c>
      <c r="T3623" s="29"/>
      <c r="U3623" s="30">
        <v>0</v>
      </c>
      <c r="V3623" s="30">
        <v>0</v>
      </c>
      <c r="W3623" s="30">
        <v>0</v>
      </c>
      <c r="X3623" s="30">
        <v>0</v>
      </c>
      <c r="Y3623" s="30">
        <v>0</v>
      </c>
      <c r="Z3623" s="30">
        <v>0</v>
      </c>
      <c r="AA3623" s="30">
        <v>0</v>
      </c>
      <c r="AB3623" s="30">
        <v>0</v>
      </c>
      <c r="AC3623" s="30">
        <v>56365</v>
      </c>
      <c r="AD3623" s="30">
        <v>0</v>
      </c>
      <c r="AE3623" s="30">
        <v>0</v>
      </c>
      <c r="AF3623" s="30">
        <v>0</v>
      </c>
    </row>
    <row r="3624" spans="1:32" x14ac:dyDescent="0.45">
      <c r="A3624" s="29" t="s">
        <v>424</v>
      </c>
      <c r="B3624" s="29" t="s">
        <v>425</v>
      </c>
      <c r="C3624" s="29" t="s">
        <v>3299</v>
      </c>
      <c r="D3624" s="29" t="s">
        <v>3300</v>
      </c>
      <c r="E3624" s="29" t="s">
        <v>3320</v>
      </c>
      <c r="F3624" s="29" t="s">
        <v>3321</v>
      </c>
      <c r="G3624" s="29" t="s">
        <v>3233</v>
      </c>
      <c r="H3624" s="29" t="s">
        <v>3234</v>
      </c>
      <c r="I3624" s="29" t="s">
        <v>3262</v>
      </c>
      <c r="J3624" s="29" t="s">
        <v>3263</v>
      </c>
      <c r="K3624" s="29" t="s">
        <v>3264</v>
      </c>
      <c r="L3624" s="29" t="s">
        <v>3103</v>
      </c>
      <c r="M3624" s="29" t="s">
        <v>3265</v>
      </c>
      <c r="N3624" s="29" t="s">
        <v>3266</v>
      </c>
      <c r="O3624" s="29" t="s">
        <v>3372</v>
      </c>
      <c r="P3624" s="29" t="s">
        <v>3373</v>
      </c>
      <c r="Q3624" s="29" t="s">
        <v>3209</v>
      </c>
      <c r="R3624" s="29" t="s">
        <v>3210</v>
      </c>
      <c r="S3624" s="29" t="s">
        <v>3098</v>
      </c>
      <c r="T3624" s="29"/>
      <c r="U3624" s="30">
        <v>0</v>
      </c>
      <c r="V3624" s="30">
        <v>0</v>
      </c>
      <c r="W3624" s="30">
        <v>27</v>
      </c>
      <c r="X3624" s="30">
        <v>0</v>
      </c>
      <c r="Y3624" s="30">
        <v>51</v>
      </c>
      <c r="Z3624" s="30">
        <v>14</v>
      </c>
      <c r="AA3624" s="30">
        <v>0</v>
      </c>
      <c r="AB3624" s="30">
        <v>29</v>
      </c>
      <c r="AC3624" s="30">
        <v>0</v>
      </c>
      <c r="AD3624" s="30">
        <v>0</v>
      </c>
      <c r="AE3624" s="30">
        <v>0</v>
      </c>
      <c r="AF3624" s="30">
        <v>0</v>
      </c>
    </row>
    <row r="3625" spans="1:32" x14ac:dyDescent="0.45">
      <c r="A3625" s="29" t="s">
        <v>424</v>
      </c>
      <c r="B3625" s="29" t="s">
        <v>425</v>
      </c>
      <c r="C3625" s="29" t="s">
        <v>3299</v>
      </c>
      <c r="D3625" s="29" t="s">
        <v>3300</v>
      </c>
      <c r="E3625" s="29" t="s">
        <v>3320</v>
      </c>
      <c r="F3625" s="29" t="s">
        <v>3321</v>
      </c>
      <c r="G3625" s="29" t="s">
        <v>3233</v>
      </c>
      <c r="H3625" s="29" t="s">
        <v>3234</v>
      </c>
      <c r="I3625" s="29" t="s">
        <v>3262</v>
      </c>
      <c r="J3625" s="29" t="s">
        <v>3263</v>
      </c>
      <c r="K3625" s="29" t="s">
        <v>3264</v>
      </c>
      <c r="L3625" s="29" t="s">
        <v>3103</v>
      </c>
      <c r="M3625" s="29" t="s">
        <v>3265</v>
      </c>
      <c r="N3625" s="29" t="s">
        <v>3266</v>
      </c>
      <c r="O3625" s="29" t="s">
        <v>3372</v>
      </c>
      <c r="P3625" s="29" t="s">
        <v>3373</v>
      </c>
      <c r="Q3625" s="29" t="s">
        <v>3209</v>
      </c>
      <c r="R3625" s="29" t="s">
        <v>3098</v>
      </c>
      <c r="S3625" s="29" t="s">
        <v>3098</v>
      </c>
      <c r="T3625" s="29"/>
      <c r="U3625" s="30">
        <v>0</v>
      </c>
      <c r="V3625" s="30">
        <v>0</v>
      </c>
      <c r="W3625" s="30">
        <v>0</v>
      </c>
      <c r="X3625" s="30">
        <v>0</v>
      </c>
      <c r="Y3625" s="30">
        <v>0</v>
      </c>
      <c r="Z3625" s="30">
        <v>0</v>
      </c>
      <c r="AA3625" s="30">
        <v>0</v>
      </c>
      <c r="AB3625" s="30">
        <v>0</v>
      </c>
      <c r="AC3625" s="30">
        <v>14</v>
      </c>
      <c r="AD3625" s="30">
        <v>0</v>
      </c>
      <c r="AE3625" s="30">
        <v>14</v>
      </c>
      <c r="AF3625" s="30">
        <v>0</v>
      </c>
    </row>
    <row r="3626" spans="1:32" x14ac:dyDescent="0.45">
      <c r="A3626" s="29" t="s">
        <v>844</v>
      </c>
      <c r="B3626" s="29" t="s">
        <v>845</v>
      </c>
      <c r="C3626" s="29" t="s">
        <v>3299</v>
      </c>
      <c r="D3626" s="29" t="s">
        <v>3300</v>
      </c>
      <c r="E3626" s="29" t="s">
        <v>3301</v>
      </c>
      <c r="F3626" s="29" t="s">
        <v>3302</v>
      </c>
      <c r="G3626" s="29" t="s">
        <v>3233</v>
      </c>
      <c r="H3626" s="29" t="s">
        <v>3234</v>
      </c>
      <c r="I3626" s="29" t="s">
        <v>3262</v>
      </c>
      <c r="J3626" s="29" t="s">
        <v>3263</v>
      </c>
      <c r="K3626" s="29" t="s">
        <v>3264</v>
      </c>
      <c r="L3626" s="29" t="s">
        <v>3103</v>
      </c>
      <c r="M3626" s="29" t="s">
        <v>3265</v>
      </c>
      <c r="N3626" s="29" t="s">
        <v>3266</v>
      </c>
      <c r="O3626" s="29" t="s">
        <v>3267</v>
      </c>
      <c r="P3626" s="29" t="s">
        <v>3268</v>
      </c>
      <c r="Q3626" s="29" t="s">
        <v>3209</v>
      </c>
      <c r="R3626" s="29" t="s">
        <v>3210</v>
      </c>
      <c r="S3626" s="29" t="s">
        <v>3098</v>
      </c>
      <c r="T3626" s="29"/>
      <c r="U3626" s="30">
        <v>16000</v>
      </c>
      <c r="V3626" s="30">
        <v>16000</v>
      </c>
      <c r="W3626" s="30">
        <v>16000</v>
      </c>
      <c r="X3626" s="30">
        <v>16000</v>
      </c>
      <c r="Y3626" s="30">
        <v>16000</v>
      </c>
      <c r="Z3626" s="30">
        <v>16000</v>
      </c>
      <c r="AA3626" s="30">
        <v>16000</v>
      </c>
      <c r="AB3626" s="30">
        <v>16000</v>
      </c>
      <c r="AC3626" s="30">
        <v>16000</v>
      </c>
      <c r="AD3626" s="30">
        <v>16000</v>
      </c>
      <c r="AE3626" s="30">
        <v>16000</v>
      </c>
      <c r="AF3626" s="30">
        <v>16000</v>
      </c>
    </row>
    <row r="3627" spans="1:32" x14ac:dyDescent="0.45">
      <c r="A3627" s="29" t="s">
        <v>844</v>
      </c>
      <c r="B3627" s="29" t="s">
        <v>845</v>
      </c>
      <c r="C3627" s="29" t="s">
        <v>3299</v>
      </c>
      <c r="D3627" s="29" t="s">
        <v>3300</v>
      </c>
      <c r="E3627" s="29" t="s">
        <v>3301</v>
      </c>
      <c r="F3627" s="29" t="s">
        <v>3302</v>
      </c>
      <c r="G3627" s="29" t="s">
        <v>3233</v>
      </c>
      <c r="H3627" s="29" t="s">
        <v>3234</v>
      </c>
      <c r="I3627" s="29" t="s">
        <v>3262</v>
      </c>
      <c r="J3627" s="29" t="s">
        <v>3263</v>
      </c>
      <c r="K3627" s="29" t="s">
        <v>3264</v>
      </c>
      <c r="L3627" s="29" t="s">
        <v>3103</v>
      </c>
      <c r="M3627" s="29" t="s">
        <v>3265</v>
      </c>
      <c r="N3627" s="29" t="s">
        <v>3266</v>
      </c>
      <c r="O3627" s="29" t="s">
        <v>3338</v>
      </c>
      <c r="P3627" s="29" t="s">
        <v>3339</v>
      </c>
      <c r="Q3627" s="29" t="s">
        <v>3249</v>
      </c>
      <c r="R3627" s="29" t="s">
        <v>3210</v>
      </c>
      <c r="S3627" s="29" t="s">
        <v>3098</v>
      </c>
      <c r="T3627" s="29"/>
      <c r="U3627" s="30">
        <v>0</v>
      </c>
      <c r="V3627" s="30">
        <v>0</v>
      </c>
      <c r="W3627" s="30">
        <v>0</v>
      </c>
      <c r="X3627" s="30">
        <v>0</v>
      </c>
      <c r="Y3627" s="30">
        <v>0</v>
      </c>
      <c r="Z3627" s="30">
        <v>0</v>
      </c>
      <c r="AA3627" s="30">
        <v>32728</v>
      </c>
      <c r="AB3627" s="30">
        <v>0</v>
      </c>
      <c r="AC3627" s="30">
        <v>0</v>
      </c>
      <c r="AD3627" s="30">
        <v>0</v>
      </c>
      <c r="AE3627" s="30">
        <v>0</v>
      </c>
      <c r="AF3627" s="30">
        <v>0</v>
      </c>
    </row>
    <row r="3628" spans="1:32" x14ac:dyDescent="0.45">
      <c r="A3628" s="29" t="s">
        <v>844</v>
      </c>
      <c r="B3628" s="29" t="s">
        <v>845</v>
      </c>
      <c r="C3628" s="29" t="s">
        <v>3299</v>
      </c>
      <c r="D3628" s="29" t="s">
        <v>3300</v>
      </c>
      <c r="E3628" s="29" t="s">
        <v>3301</v>
      </c>
      <c r="F3628" s="29" t="s">
        <v>3302</v>
      </c>
      <c r="G3628" s="29" t="s">
        <v>3233</v>
      </c>
      <c r="H3628" s="29" t="s">
        <v>3234</v>
      </c>
      <c r="I3628" s="29" t="s">
        <v>3262</v>
      </c>
      <c r="J3628" s="29" t="s">
        <v>3263</v>
      </c>
      <c r="K3628" s="29" t="s">
        <v>3264</v>
      </c>
      <c r="L3628" s="29" t="s">
        <v>3103</v>
      </c>
      <c r="M3628" s="29" t="s">
        <v>3265</v>
      </c>
      <c r="N3628" s="29" t="s">
        <v>3266</v>
      </c>
      <c r="O3628" s="29" t="s">
        <v>3269</v>
      </c>
      <c r="P3628" s="29" t="s">
        <v>3270</v>
      </c>
      <c r="Q3628" s="29" t="s">
        <v>3209</v>
      </c>
      <c r="R3628" s="29" t="s">
        <v>3210</v>
      </c>
      <c r="S3628" s="29" t="s">
        <v>3098</v>
      </c>
      <c r="T3628" s="29"/>
      <c r="U3628" s="30">
        <v>390</v>
      </c>
      <c r="V3628" s="30">
        <v>273</v>
      </c>
      <c r="W3628" s="30">
        <v>312</v>
      </c>
      <c r="X3628" s="30">
        <v>234</v>
      </c>
      <c r="Y3628" s="30">
        <v>156</v>
      </c>
      <c r="Z3628" s="30">
        <v>156</v>
      </c>
      <c r="AA3628" s="30">
        <v>117</v>
      </c>
      <c r="AB3628" s="30">
        <v>439</v>
      </c>
      <c r="AC3628" s="30">
        <v>624</v>
      </c>
      <c r="AD3628" s="30">
        <v>351</v>
      </c>
      <c r="AE3628" s="30">
        <v>195</v>
      </c>
      <c r="AF3628" s="30">
        <v>39</v>
      </c>
    </row>
    <row r="3629" spans="1:32" x14ac:dyDescent="0.45">
      <c r="A3629" s="29" t="s">
        <v>844</v>
      </c>
      <c r="B3629" s="29" t="s">
        <v>845</v>
      </c>
      <c r="C3629" s="29" t="s">
        <v>3299</v>
      </c>
      <c r="D3629" s="29" t="s">
        <v>3300</v>
      </c>
      <c r="E3629" s="29" t="s">
        <v>3301</v>
      </c>
      <c r="F3629" s="29" t="s">
        <v>3302</v>
      </c>
      <c r="G3629" s="29" t="s">
        <v>3233</v>
      </c>
      <c r="H3629" s="29" t="s">
        <v>3234</v>
      </c>
      <c r="I3629" s="29" t="s">
        <v>3262</v>
      </c>
      <c r="J3629" s="29" t="s">
        <v>3263</v>
      </c>
      <c r="K3629" s="29" t="s">
        <v>3264</v>
      </c>
      <c r="L3629" s="29" t="s">
        <v>3103</v>
      </c>
      <c r="M3629" s="29" t="s">
        <v>3265</v>
      </c>
      <c r="N3629" s="29" t="s">
        <v>3266</v>
      </c>
      <c r="O3629" s="29" t="s">
        <v>3271</v>
      </c>
      <c r="P3629" s="29" t="s">
        <v>3272</v>
      </c>
      <c r="Q3629" s="29" t="s">
        <v>3209</v>
      </c>
      <c r="R3629" s="29" t="s">
        <v>3210</v>
      </c>
      <c r="S3629" s="29" t="s">
        <v>3098</v>
      </c>
      <c r="T3629" s="29"/>
      <c r="U3629" s="30">
        <v>449</v>
      </c>
      <c r="V3629" s="30">
        <v>754</v>
      </c>
      <c r="W3629" s="30">
        <v>101</v>
      </c>
      <c r="X3629" s="30">
        <v>203</v>
      </c>
      <c r="Y3629" s="30">
        <v>58</v>
      </c>
      <c r="Z3629" s="30">
        <v>231</v>
      </c>
      <c r="AA3629" s="30">
        <v>551</v>
      </c>
      <c r="AB3629" s="30">
        <v>290</v>
      </c>
      <c r="AC3629" s="30">
        <v>464</v>
      </c>
      <c r="AD3629" s="30">
        <v>333</v>
      </c>
      <c r="AE3629" s="30">
        <v>261</v>
      </c>
      <c r="AF3629" s="30">
        <v>261</v>
      </c>
    </row>
    <row r="3630" spans="1:32" x14ac:dyDescent="0.45">
      <c r="A3630" s="29" t="s">
        <v>844</v>
      </c>
      <c r="B3630" s="29" t="s">
        <v>845</v>
      </c>
      <c r="C3630" s="29" t="s">
        <v>3299</v>
      </c>
      <c r="D3630" s="29" t="s">
        <v>3300</v>
      </c>
      <c r="E3630" s="29" t="s">
        <v>3301</v>
      </c>
      <c r="F3630" s="29" t="s">
        <v>3302</v>
      </c>
      <c r="G3630" s="29" t="s">
        <v>3233</v>
      </c>
      <c r="H3630" s="29" t="s">
        <v>3234</v>
      </c>
      <c r="I3630" s="29" t="s">
        <v>3262</v>
      </c>
      <c r="J3630" s="29" t="s">
        <v>3263</v>
      </c>
      <c r="K3630" s="29" t="s">
        <v>3264</v>
      </c>
      <c r="L3630" s="29" t="s">
        <v>3103</v>
      </c>
      <c r="M3630" s="29" t="s">
        <v>3265</v>
      </c>
      <c r="N3630" s="29" t="s">
        <v>3266</v>
      </c>
      <c r="O3630" s="29" t="s">
        <v>3273</v>
      </c>
      <c r="P3630" s="29" t="s">
        <v>3274</v>
      </c>
      <c r="Q3630" s="29" t="s">
        <v>3209</v>
      </c>
      <c r="R3630" s="29" t="s">
        <v>3210</v>
      </c>
      <c r="S3630" s="29" t="s">
        <v>3098</v>
      </c>
      <c r="T3630" s="29"/>
      <c r="U3630" s="30">
        <v>156</v>
      </c>
      <c r="V3630" s="30">
        <v>0</v>
      </c>
      <c r="W3630" s="30">
        <v>39</v>
      </c>
      <c r="X3630" s="30">
        <v>0</v>
      </c>
      <c r="Y3630" s="30">
        <v>0</v>
      </c>
      <c r="Z3630" s="30">
        <v>39</v>
      </c>
      <c r="AA3630" s="30">
        <v>0</v>
      </c>
      <c r="AB3630" s="30">
        <v>39</v>
      </c>
      <c r="AC3630" s="30">
        <v>39</v>
      </c>
      <c r="AD3630" s="30">
        <v>0</v>
      </c>
      <c r="AE3630" s="30">
        <v>0</v>
      </c>
      <c r="AF3630" s="30">
        <v>0</v>
      </c>
    </row>
    <row r="3631" spans="1:32" x14ac:dyDescent="0.45">
      <c r="A3631" s="29" t="s">
        <v>844</v>
      </c>
      <c r="B3631" s="29" t="s">
        <v>845</v>
      </c>
      <c r="C3631" s="29" t="s">
        <v>3299</v>
      </c>
      <c r="D3631" s="29" t="s">
        <v>3300</v>
      </c>
      <c r="E3631" s="29" t="s">
        <v>3301</v>
      </c>
      <c r="F3631" s="29" t="s">
        <v>3302</v>
      </c>
      <c r="G3631" s="29" t="s">
        <v>3233</v>
      </c>
      <c r="H3631" s="29" t="s">
        <v>3234</v>
      </c>
      <c r="I3631" s="29" t="s">
        <v>3262</v>
      </c>
      <c r="J3631" s="29" t="s">
        <v>3263</v>
      </c>
      <c r="K3631" s="29" t="s">
        <v>3264</v>
      </c>
      <c r="L3631" s="29" t="s">
        <v>3103</v>
      </c>
      <c r="M3631" s="29" t="s">
        <v>3265</v>
      </c>
      <c r="N3631" s="29" t="s">
        <v>3266</v>
      </c>
      <c r="O3631" s="29" t="s">
        <v>3372</v>
      </c>
      <c r="P3631" s="29" t="s">
        <v>3373</v>
      </c>
      <c r="Q3631" s="29" t="s">
        <v>3209</v>
      </c>
      <c r="R3631" s="29" t="s">
        <v>3210</v>
      </c>
      <c r="S3631" s="29" t="s">
        <v>3098</v>
      </c>
      <c r="T3631" s="29"/>
      <c r="U3631" s="30">
        <v>43</v>
      </c>
      <c r="V3631" s="30">
        <v>0</v>
      </c>
      <c r="W3631" s="30">
        <v>0</v>
      </c>
      <c r="X3631" s="30">
        <v>0</v>
      </c>
      <c r="Y3631" s="30">
        <v>0</v>
      </c>
      <c r="Z3631" s="30">
        <v>0</v>
      </c>
      <c r="AA3631" s="30">
        <v>0</v>
      </c>
      <c r="AB3631" s="30">
        <v>0</v>
      </c>
      <c r="AC3631" s="30">
        <v>0</v>
      </c>
      <c r="AD3631" s="30">
        <v>0</v>
      </c>
      <c r="AE3631" s="30">
        <v>0</v>
      </c>
      <c r="AF3631" s="30">
        <v>0</v>
      </c>
    </row>
    <row r="3632" spans="1:32" x14ac:dyDescent="0.45">
      <c r="A3632" s="29" t="s">
        <v>844</v>
      </c>
      <c r="B3632" s="29" t="s">
        <v>845</v>
      </c>
      <c r="C3632" s="29" t="s">
        <v>3299</v>
      </c>
      <c r="D3632" s="29" t="s">
        <v>3300</v>
      </c>
      <c r="E3632" s="29" t="s">
        <v>3301</v>
      </c>
      <c r="F3632" s="29" t="s">
        <v>3302</v>
      </c>
      <c r="G3632" s="29" t="s">
        <v>3233</v>
      </c>
      <c r="H3632" s="29" t="s">
        <v>3234</v>
      </c>
      <c r="I3632" s="29" t="s">
        <v>3262</v>
      </c>
      <c r="J3632" s="29" t="s">
        <v>3263</v>
      </c>
      <c r="K3632" s="29" t="s">
        <v>3264</v>
      </c>
      <c r="L3632" s="29" t="s">
        <v>3103</v>
      </c>
      <c r="M3632" s="29" t="s">
        <v>3322</v>
      </c>
      <c r="N3632" s="29" t="s">
        <v>3323</v>
      </c>
      <c r="O3632" s="29" t="s">
        <v>3324</v>
      </c>
      <c r="P3632" s="29" t="s">
        <v>3325</v>
      </c>
      <c r="Q3632" s="29" t="s">
        <v>3209</v>
      </c>
      <c r="R3632" s="29" t="s">
        <v>3210</v>
      </c>
      <c r="S3632" s="29" t="s">
        <v>3098</v>
      </c>
      <c r="T3632" s="29"/>
      <c r="U3632" s="30">
        <v>2800</v>
      </c>
      <c r="V3632" s="30">
        <v>2800</v>
      </c>
      <c r="W3632" s="30">
        <v>2800</v>
      </c>
      <c r="X3632" s="30">
        <v>2800</v>
      </c>
      <c r="Y3632" s="30">
        <v>2800</v>
      </c>
      <c r="Z3632" s="30">
        <v>2800</v>
      </c>
      <c r="AA3632" s="30">
        <v>2800</v>
      </c>
      <c r="AB3632" s="30">
        <v>2800</v>
      </c>
      <c r="AC3632" s="30">
        <v>2800</v>
      </c>
      <c r="AD3632" s="30">
        <v>2800</v>
      </c>
      <c r="AE3632" s="30">
        <v>2800</v>
      </c>
      <c r="AF3632" s="30">
        <v>2800</v>
      </c>
    </row>
    <row r="3633" spans="1:32" x14ac:dyDescent="0.45">
      <c r="A3633" s="29" t="s">
        <v>844</v>
      </c>
      <c r="B3633" s="29" t="s">
        <v>845</v>
      </c>
      <c r="C3633" s="29" t="s">
        <v>3211</v>
      </c>
      <c r="D3633" s="29" t="s">
        <v>3212</v>
      </c>
      <c r="E3633" s="29" t="s">
        <v>3213</v>
      </c>
      <c r="F3633" s="29" t="s">
        <v>982</v>
      </c>
      <c r="G3633" s="29" t="s">
        <v>3200</v>
      </c>
      <c r="H3633" s="29" t="s">
        <v>3201</v>
      </c>
      <c r="I3633" s="29" t="s">
        <v>3202</v>
      </c>
      <c r="J3633" s="29" t="s">
        <v>3203</v>
      </c>
      <c r="K3633" s="29" t="s">
        <v>3204</v>
      </c>
      <c r="L3633" s="29" t="s">
        <v>3109</v>
      </c>
      <c r="M3633" s="29" t="s">
        <v>3205</v>
      </c>
      <c r="N3633" s="29" t="s">
        <v>3206</v>
      </c>
      <c r="O3633" s="29" t="s">
        <v>3390</v>
      </c>
      <c r="P3633" s="29" t="s">
        <v>3391</v>
      </c>
      <c r="Q3633" s="29" t="s">
        <v>3209</v>
      </c>
      <c r="R3633" s="29" t="s">
        <v>3210</v>
      </c>
      <c r="S3633" s="29" t="s">
        <v>3098</v>
      </c>
      <c r="T3633" s="29"/>
      <c r="U3633" s="30">
        <v>6911</v>
      </c>
      <c r="V3633" s="30">
        <v>10287</v>
      </c>
      <c r="W3633" s="30">
        <v>8100</v>
      </c>
      <c r="X3633" s="30">
        <v>9990</v>
      </c>
      <c r="Y3633" s="30">
        <v>7586</v>
      </c>
      <c r="Z3633" s="30">
        <v>7154</v>
      </c>
      <c r="AA3633" s="30">
        <v>8989</v>
      </c>
      <c r="AB3633" s="30">
        <v>7180</v>
      </c>
      <c r="AC3633" s="30">
        <v>7745</v>
      </c>
      <c r="AD3633" s="30">
        <v>7559</v>
      </c>
      <c r="AE3633" s="30">
        <v>8477</v>
      </c>
      <c r="AF3633" s="30">
        <v>7477</v>
      </c>
    </row>
    <row r="3634" spans="1:32" x14ac:dyDescent="0.45">
      <c r="A3634" s="29" t="s">
        <v>844</v>
      </c>
      <c r="B3634" s="29" t="s">
        <v>845</v>
      </c>
      <c r="C3634" s="29" t="s">
        <v>3654</v>
      </c>
      <c r="D3634" s="29" t="s">
        <v>3655</v>
      </c>
      <c r="E3634" s="29" t="s">
        <v>3656</v>
      </c>
      <c r="F3634" s="29" t="s">
        <v>3657</v>
      </c>
      <c r="G3634" s="29" t="s">
        <v>3200</v>
      </c>
      <c r="H3634" s="29" t="s">
        <v>3201</v>
      </c>
      <c r="I3634" s="29" t="s">
        <v>3202</v>
      </c>
      <c r="J3634" s="29" t="s">
        <v>3203</v>
      </c>
      <c r="K3634" s="29" t="s">
        <v>3520</v>
      </c>
      <c r="L3634" s="29" t="s">
        <v>3108</v>
      </c>
      <c r="M3634" s="29" t="s">
        <v>3588</v>
      </c>
      <c r="N3634" s="29" t="s">
        <v>3589</v>
      </c>
      <c r="O3634" s="29" t="s">
        <v>3590</v>
      </c>
      <c r="P3634" s="29" t="s">
        <v>3591</v>
      </c>
      <c r="Q3634" s="29" t="s">
        <v>3209</v>
      </c>
      <c r="R3634" s="29" t="s">
        <v>3210</v>
      </c>
      <c r="S3634" s="29" t="s">
        <v>3098</v>
      </c>
      <c r="T3634" s="29"/>
      <c r="U3634" s="30">
        <v>3500</v>
      </c>
      <c r="V3634" s="30">
        <v>3500</v>
      </c>
      <c r="W3634" s="30">
        <v>3500</v>
      </c>
      <c r="X3634" s="30">
        <v>3500</v>
      </c>
      <c r="Y3634" s="30">
        <v>3500</v>
      </c>
      <c r="Z3634" s="30">
        <v>3500</v>
      </c>
      <c r="AA3634" s="30">
        <v>3500</v>
      </c>
      <c r="AB3634" s="30">
        <v>3500</v>
      </c>
      <c r="AC3634" s="30">
        <v>3500</v>
      </c>
      <c r="AD3634" s="30">
        <v>3500</v>
      </c>
      <c r="AE3634" s="30">
        <v>3500</v>
      </c>
      <c r="AF3634" s="30">
        <v>3500</v>
      </c>
    </row>
    <row r="3635" spans="1:32" x14ac:dyDescent="0.45">
      <c r="A3635" s="29" t="s">
        <v>848</v>
      </c>
      <c r="B3635" s="29" t="s">
        <v>849</v>
      </c>
      <c r="C3635" s="29" t="s">
        <v>3299</v>
      </c>
      <c r="D3635" s="29" t="s">
        <v>3300</v>
      </c>
      <c r="E3635" s="29" t="s">
        <v>3301</v>
      </c>
      <c r="F3635" s="29" t="s">
        <v>3302</v>
      </c>
      <c r="G3635" s="29" t="s">
        <v>3200</v>
      </c>
      <c r="H3635" s="29" t="s">
        <v>3201</v>
      </c>
      <c r="I3635" s="29" t="s">
        <v>3202</v>
      </c>
      <c r="J3635" s="29" t="s">
        <v>3203</v>
      </c>
      <c r="K3635" s="29" t="s">
        <v>3221</v>
      </c>
      <c r="L3635" s="29" t="s">
        <v>3113</v>
      </c>
      <c r="M3635" s="29" t="s">
        <v>3222</v>
      </c>
      <c r="N3635" s="29" t="s">
        <v>3223</v>
      </c>
      <c r="O3635" s="29" t="s">
        <v>3224</v>
      </c>
      <c r="P3635" s="29" t="s">
        <v>3225</v>
      </c>
      <c r="Q3635" s="29" t="s">
        <v>3209</v>
      </c>
      <c r="R3635" s="29" t="s">
        <v>3210</v>
      </c>
      <c r="S3635" s="29" t="s">
        <v>3098</v>
      </c>
      <c r="T3635" s="29"/>
      <c r="U3635" s="30">
        <v>26751</v>
      </c>
      <c r="V3635" s="30">
        <v>23106</v>
      </c>
      <c r="W3635" s="30">
        <v>25756</v>
      </c>
      <c r="X3635" s="30">
        <v>28039</v>
      </c>
      <c r="Y3635" s="30">
        <v>25540</v>
      </c>
      <c r="Z3635" s="30">
        <v>28010</v>
      </c>
      <c r="AA3635" s="30">
        <v>31327</v>
      </c>
      <c r="AB3635" s="30">
        <v>27045</v>
      </c>
      <c r="AC3635" s="30">
        <v>26806</v>
      </c>
      <c r="AD3635" s="30">
        <v>28253</v>
      </c>
      <c r="AE3635" s="30">
        <v>24370</v>
      </c>
      <c r="AF3635" s="30">
        <v>25140</v>
      </c>
    </row>
    <row r="3636" spans="1:32" x14ac:dyDescent="0.45">
      <c r="A3636" s="29" t="s">
        <v>848</v>
      </c>
      <c r="B3636" s="29" t="s">
        <v>849</v>
      </c>
      <c r="C3636" s="29" t="s">
        <v>3299</v>
      </c>
      <c r="D3636" s="29" t="s">
        <v>3300</v>
      </c>
      <c r="E3636" s="29" t="s">
        <v>3301</v>
      </c>
      <c r="F3636" s="29" t="s">
        <v>3302</v>
      </c>
      <c r="G3636" s="29" t="s">
        <v>3200</v>
      </c>
      <c r="H3636" s="29" t="s">
        <v>3201</v>
      </c>
      <c r="I3636" s="29" t="s">
        <v>3226</v>
      </c>
      <c r="J3636" s="29" t="s">
        <v>3227</v>
      </c>
      <c r="K3636" s="29" t="s">
        <v>3228</v>
      </c>
      <c r="L3636" s="29" t="s">
        <v>3111</v>
      </c>
      <c r="M3636" s="29" t="s">
        <v>3794</v>
      </c>
      <c r="N3636" s="29" t="s">
        <v>3795</v>
      </c>
      <c r="O3636" s="29" t="s">
        <v>3916</v>
      </c>
      <c r="P3636" s="29" t="s">
        <v>3917</v>
      </c>
      <c r="Q3636" s="29" t="s">
        <v>3209</v>
      </c>
      <c r="R3636" s="29" t="s">
        <v>3210</v>
      </c>
      <c r="S3636" s="29" t="s">
        <v>3098</v>
      </c>
      <c r="T3636" s="29"/>
      <c r="U3636" s="30">
        <v>72</v>
      </c>
      <c r="V3636" s="30">
        <v>288</v>
      </c>
      <c r="W3636" s="30">
        <v>288</v>
      </c>
      <c r="X3636" s="30">
        <v>120</v>
      </c>
      <c r="Y3636" s="30">
        <v>120</v>
      </c>
      <c r="Z3636" s="30">
        <v>744</v>
      </c>
      <c r="AA3636" s="30">
        <v>0</v>
      </c>
      <c r="AB3636" s="30">
        <v>0</v>
      </c>
      <c r="AC3636" s="30">
        <v>0</v>
      </c>
      <c r="AD3636" s="30">
        <v>24</v>
      </c>
      <c r="AE3636" s="30">
        <v>0</v>
      </c>
      <c r="AF3636" s="30">
        <v>24</v>
      </c>
    </row>
    <row r="3637" spans="1:32" x14ac:dyDescent="0.45">
      <c r="A3637" s="29" t="s">
        <v>848</v>
      </c>
      <c r="B3637" s="29" t="s">
        <v>849</v>
      </c>
      <c r="C3637" s="29" t="s">
        <v>3299</v>
      </c>
      <c r="D3637" s="29" t="s">
        <v>3300</v>
      </c>
      <c r="E3637" s="29" t="s">
        <v>3301</v>
      </c>
      <c r="F3637" s="29" t="s">
        <v>3302</v>
      </c>
      <c r="G3637" s="29" t="s">
        <v>3200</v>
      </c>
      <c r="H3637" s="29" t="s">
        <v>3201</v>
      </c>
      <c r="I3637" s="29" t="s">
        <v>3226</v>
      </c>
      <c r="J3637" s="29" t="s">
        <v>3227</v>
      </c>
      <c r="K3637" s="29" t="s">
        <v>3228</v>
      </c>
      <c r="L3637" s="29" t="s">
        <v>3111</v>
      </c>
      <c r="M3637" s="29" t="s">
        <v>3295</v>
      </c>
      <c r="N3637" s="29" t="s">
        <v>3296</v>
      </c>
      <c r="O3637" s="29" t="s">
        <v>3297</v>
      </c>
      <c r="P3637" s="29" t="s">
        <v>3298</v>
      </c>
      <c r="Q3637" s="29" t="s">
        <v>3209</v>
      </c>
      <c r="R3637" s="29" t="s">
        <v>3210</v>
      </c>
      <c r="S3637" s="29" t="s">
        <v>3098</v>
      </c>
      <c r="T3637" s="29"/>
      <c r="U3637" s="30">
        <v>0</v>
      </c>
      <c r="V3637" s="30">
        <v>0</v>
      </c>
      <c r="W3637" s="30">
        <v>0</v>
      </c>
      <c r="X3637" s="30">
        <v>0</v>
      </c>
      <c r="Y3637" s="30">
        <v>0</v>
      </c>
      <c r="Z3637" s="30">
        <v>0</v>
      </c>
      <c r="AA3637" s="30">
        <v>0</v>
      </c>
      <c r="AB3637" s="30">
        <v>0</v>
      </c>
      <c r="AC3637" s="30">
        <v>0</v>
      </c>
      <c r="AD3637" s="30">
        <v>0</v>
      </c>
      <c r="AE3637" s="30">
        <v>0</v>
      </c>
      <c r="AF3637" s="30">
        <v>0</v>
      </c>
    </row>
    <row r="3638" spans="1:32" x14ac:dyDescent="0.45">
      <c r="A3638" s="29" t="s">
        <v>848</v>
      </c>
      <c r="B3638" s="29" t="s">
        <v>849</v>
      </c>
      <c r="C3638" s="29" t="s">
        <v>3299</v>
      </c>
      <c r="D3638" s="29" t="s">
        <v>3300</v>
      </c>
      <c r="E3638" s="29" t="s">
        <v>3301</v>
      </c>
      <c r="F3638" s="29" t="s">
        <v>3302</v>
      </c>
      <c r="G3638" s="29" t="s">
        <v>3233</v>
      </c>
      <c r="H3638" s="29" t="s">
        <v>3234</v>
      </c>
      <c r="I3638" s="29" t="s">
        <v>3242</v>
      </c>
      <c r="J3638" s="29" t="s">
        <v>3243</v>
      </c>
      <c r="K3638" s="29" t="s">
        <v>3244</v>
      </c>
      <c r="L3638" s="29" t="s">
        <v>3104</v>
      </c>
      <c r="M3638" s="29" t="s">
        <v>3436</v>
      </c>
      <c r="N3638" s="29" t="s">
        <v>3437</v>
      </c>
      <c r="O3638" s="29" t="s">
        <v>3438</v>
      </c>
      <c r="P3638" s="29" t="s">
        <v>3439</v>
      </c>
      <c r="Q3638" s="29" t="s">
        <v>3209</v>
      </c>
      <c r="R3638" s="29" t="s">
        <v>3210</v>
      </c>
      <c r="S3638" s="29" t="s">
        <v>3098</v>
      </c>
      <c r="T3638" s="29"/>
      <c r="U3638" s="30">
        <v>32000</v>
      </c>
      <c r="V3638" s="30">
        <v>32000</v>
      </c>
      <c r="W3638" s="30">
        <v>32000</v>
      </c>
      <c r="X3638" s="30">
        <v>32000</v>
      </c>
      <c r="Y3638" s="30">
        <v>32000</v>
      </c>
      <c r="Z3638" s="30">
        <v>32000</v>
      </c>
      <c r="AA3638" s="30">
        <v>32000</v>
      </c>
      <c r="AB3638" s="30">
        <v>32000</v>
      </c>
      <c r="AC3638" s="30">
        <v>32000</v>
      </c>
      <c r="AD3638" s="30">
        <v>32000</v>
      </c>
      <c r="AE3638" s="30">
        <v>32000</v>
      </c>
      <c r="AF3638" s="30">
        <v>32000</v>
      </c>
    </row>
    <row r="3639" spans="1:32" x14ac:dyDescent="0.45">
      <c r="A3639" s="29" t="s">
        <v>848</v>
      </c>
      <c r="B3639" s="29" t="s">
        <v>849</v>
      </c>
      <c r="C3639" s="29" t="s">
        <v>3299</v>
      </c>
      <c r="D3639" s="29" t="s">
        <v>3300</v>
      </c>
      <c r="E3639" s="29" t="s">
        <v>3301</v>
      </c>
      <c r="F3639" s="29" t="s">
        <v>3302</v>
      </c>
      <c r="G3639" s="29" t="s">
        <v>3233</v>
      </c>
      <c r="H3639" s="29" t="s">
        <v>3234</v>
      </c>
      <c r="I3639" s="29" t="s">
        <v>3242</v>
      </c>
      <c r="J3639" s="29" t="s">
        <v>3243</v>
      </c>
      <c r="K3639" s="29" t="s">
        <v>3252</v>
      </c>
      <c r="L3639" s="29" t="s">
        <v>3106</v>
      </c>
      <c r="M3639" s="29" t="s">
        <v>3253</v>
      </c>
      <c r="N3639" s="29" t="s">
        <v>3106</v>
      </c>
      <c r="O3639" s="29" t="s">
        <v>3256</v>
      </c>
      <c r="P3639" s="29" t="s">
        <v>3257</v>
      </c>
      <c r="Q3639" s="29" t="s">
        <v>3249</v>
      </c>
      <c r="R3639" s="29" t="s">
        <v>3098</v>
      </c>
      <c r="S3639" s="29" t="s">
        <v>3098</v>
      </c>
      <c r="T3639" s="29"/>
      <c r="U3639" s="30">
        <v>0</v>
      </c>
      <c r="V3639" s="30">
        <v>0</v>
      </c>
      <c r="W3639" s="30">
        <v>0</v>
      </c>
      <c r="X3639" s="30">
        <v>0</v>
      </c>
      <c r="Y3639" s="30">
        <v>0</v>
      </c>
      <c r="Z3639" s="30">
        <v>911</v>
      </c>
      <c r="AA3639" s="30">
        <v>911</v>
      </c>
      <c r="AB3639" s="30">
        <v>911</v>
      </c>
      <c r="AC3639" s="30">
        <v>911</v>
      </c>
      <c r="AD3639" s="30">
        <v>911</v>
      </c>
      <c r="AE3639" s="30">
        <v>911</v>
      </c>
      <c r="AF3639" s="30">
        <v>911</v>
      </c>
    </row>
    <row r="3640" spans="1:32" x14ac:dyDescent="0.45">
      <c r="A3640" s="29" t="s">
        <v>848</v>
      </c>
      <c r="B3640" s="29" t="s">
        <v>849</v>
      </c>
      <c r="C3640" s="29" t="s">
        <v>3299</v>
      </c>
      <c r="D3640" s="29" t="s">
        <v>3300</v>
      </c>
      <c r="E3640" s="29" t="s">
        <v>3301</v>
      </c>
      <c r="F3640" s="29" t="s">
        <v>3302</v>
      </c>
      <c r="G3640" s="29" t="s">
        <v>3233</v>
      </c>
      <c r="H3640" s="29" t="s">
        <v>3234</v>
      </c>
      <c r="I3640" s="29" t="s">
        <v>3242</v>
      </c>
      <c r="J3640" s="29" t="s">
        <v>3243</v>
      </c>
      <c r="K3640" s="29" t="s">
        <v>3252</v>
      </c>
      <c r="L3640" s="29" t="s">
        <v>3106</v>
      </c>
      <c r="M3640" s="29" t="s">
        <v>3253</v>
      </c>
      <c r="N3640" s="29" t="s">
        <v>3106</v>
      </c>
      <c r="O3640" s="29" t="s">
        <v>3256</v>
      </c>
      <c r="P3640" s="29" t="s">
        <v>3257</v>
      </c>
      <c r="Q3640" s="29" t="s">
        <v>3209</v>
      </c>
      <c r="R3640" s="29" t="s">
        <v>3210</v>
      </c>
      <c r="S3640" s="29" t="s">
        <v>3098</v>
      </c>
      <c r="T3640" s="29"/>
      <c r="U3640" s="30">
        <v>187800</v>
      </c>
      <c r="V3640" s="30">
        <v>187800</v>
      </c>
      <c r="W3640" s="30">
        <v>187800</v>
      </c>
      <c r="X3640" s="30">
        <v>187800</v>
      </c>
      <c r="Y3640" s="30">
        <v>187800</v>
      </c>
      <c r="Z3640" s="30">
        <v>187800</v>
      </c>
      <c r="AA3640" s="30">
        <v>187800</v>
      </c>
      <c r="AB3640" s="30">
        <v>187800</v>
      </c>
      <c r="AC3640" s="30">
        <v>187800</v>
      </c>
      <c r="AD3640" s="30">
        <v>187800</v>
      </c>
      <c r="AE3640" s="30">
        <v>187800</v>
      </c>
      <c r="AF3640" s="30">
        <v>187800</v>
      </c>
    </row>
    <row r="3641" spans="1:32" x14ac:dyDescent="0.45">
      <c r="A3641" s="29" t="s">
        <v>848</v>
      </c>
      <c r="B3641" s="29" t="s">
        <v>849</v>
      </c>
      <c r="C3641" s="29" t="s">
        <v>3299</v>
      </c>
      <c r="D3641" s="29" t="s">
        <v>3300</v>
      </c>
      <c r="E3641" s="29" t="s">
        <v>3301</v>
      </c>
      <c r="F3641" s="29" t="s">
        <v>3302</v>
      </c>
      <c r="G3641" s="29" t="s">
        <v>3233</v>
      </c>
      <c r="H3641" s="29" t="s">
        <v>3234</v>
      </c>
      <c r="I3641" s="29" t="s">
        <v>3242</v>
      </c>
      <c r="J3641" s="29" t="s">
        <v>3243</v>
      </c>
      <c r="K3641" s="29" t="s">
        <v>3252</v>
      </c>
      <c r="L3641" s="29" t="s">
        <v>3106</v>
      </c>
      <c r="M3641" s="29" t="s">
        <v>3253</v>
      </c>
      <c r="N3641" s="29" t="s">
        <v>3106</v>
      </c>
      <c r="O3641" s="29" t="s">
        <v>3256</v>
      </c>
      <c r="P3641" s="29" t="s">
        <v>3257</v>
      </c>
      <c r="Q3641" s="29" t="s">
        <v>3209</v>
      </c>
      <c r="R3641" s="29" t="s">
        <v>3098</v>
      </c>
      <c r="S3641" s="29" t="s">
        <v>3098</v>
      </c>
      <c r="T3641" s="29"/>
      <c r="U3641" s="30">
        <v>0</v>
      </c>
      <c r="V3641" s="30">
        <v>0</v>
      </c>
      <c r="W3641" s="30">
        <v>0</v>
      </c>
      <c r="X3641" s="30">
        <v>0</v>
      </c>
      <c r="Y3641" s="30">
        <v>0</v>
      </c>
      <c r="Z3641" s="30">
        <v>200</v>
      </c>
      <c r="AA3641" s="30">
        <v>6000</v>
      </c>
      <c r="AB3641" s="30">
        <v>6000</v>
      </c>
      <c r="AC3641" s="30">
        <v>6000</v>
      </c>
      <c r="AD3641" s="30">
        <v>6000</v>
      </c>
      <c r="AE3641" s="30">
        <v>6000</v>
      </c>
      <c r="AF3641" s="30">
        <v>6000</v>
      </c>
    </row>
    <row r="3642" spans="1:32" x14ac:dyDescent="0.45">
      <c r="A3642" s="29" t="s">
        <v>848</v>
      </c>
      <c r="B3642" s="29" t="s">
        <v>849</v>
      </c>
      <c r="C3642" s="29" t="s">
        <v>3299</v>
      </c>
      <c r="D3642" s="29" t="s">
        <v>3300</v>
      </c>
      <c r="E3642" s="29" t="s">
        <v>3301</v>
      </c>
      <c r="F3642" s="29" t="s">
        <v>3302</v>
      </c>
      <c r="G3642" s="29" t="s">
        <v>3233</v>
      </c>
      <c r="H3642" s="29" t="s">
        <v>3234</v>
      </c>
      <c r="I3642" s="29" t="s">
        <v>3242</v>
      </c>
      <c r="J3642" s="29" t="s">
        <v>3243</v>
      </c>
      <c r="K3642" s="29" t="s">
        <v>3258</v>
      </c>
      <c r="L3642" s="29" t="s">
        <v>3105</v>
      </c>
      <c r="M3642" s="29" t="s">
        <v>3259</v>
      </c>
      <c r="N3642" s="29" t="s">
        <v>3105</v>
      </c>
      <c r="O3642" s="29" t="s">
        <v>3260</v>
      </c>
      <c r="P3642" s="29" t="s">
        <v>3261</v>
      </c>
      <c r="Q3642" s="29" t="s">
        <v>3209</v>
      </c>
      <c r="R3642" s="29" t="s">
        <v>3098</v>
      </c>
      <c r="S3642" s="29" t="s">
        <v>3098</v>
      </c>
      <c r="T3642" s="29"/>
      <c r="U3642" s="30">
        <v>0</v>
      </c>
      <c r="V3642" s="30">
        <v>0</v>
      </c>
      <c r="W3642" s="30">
        <v>0</v>
      </c>
      <c r="X3642" s="30">
        <v>0</v>
      </c>
      <c r="Y3642" s="30">
        <v>0</v>
      </c>
      <c r="Z3642" s="30">
        <v>100</v>
      </c>
      <c r="AA3642" s="30">
        <v>3000</v>
      </c>
      <c r="AB3642" s="30">
        <v>3000</v>
      </c>
      <c r="AC3642" s="30">
        <v>3000</v>
      </c>
      <c r="AD3642" s="30">
        <v>3000</v>
      </c>
      <c r="AE3642" s="30">
        <v>3000</v>
      </c>
      <c r="AF3642" s="30">
        <v>3000</v>
      </c>
    </row>
    <row r="3643" spans="1:32" x14ac:dyDescent="0.45">
      <c r="A3643" s="29" t="s">
        <v>848</v>
      </c>
      <c r="B3643" s="29" t="s">
        <v>849</v>
      </c>
      <c r="C3643" s="29" t="s">
        <v>3299</v>
      </c>
      <c r="D3643" s="29" t="s">
        <v>3300</v>
      </c>
      <c r="E3643" s="29" t="s">
        <v>3301</v>
      </c>
      <c r="F3643" s="29" t="s">
        <v>3302</v>
      </c>
      <c r="G3643" s="29" t="s">
        <v>3233</v>
      </c>
      <c r="H3643" s="29" t="s">
        <v>3234</v>
      </c>
      <c r="I3643" s="29" t="s">
        <v>3262</v>
      </c>
      <c r="J3643" s="29" t="s">
        <v>3263</v>
      </c>
      <c r="K3643" s="29" t="s">
        <v>3264</v>
      </c>
      <c r="L3643" s="29" t="s">
        <v>3103</v>
      </c>
      <c r="M3643" s="29" t="s">
        <v>3265</v>
      </c>
      <c r="N3643" s="29" t="s">
        <v>3266</v>
      </c>
      <c r="O3643" s="29" t="s">
        <v>3267</v>
      </c>
      <c r="P3643" s="29" t="s">
        <v>3268</v>
      </c>
      <c r="Q3643" s="29" t="s">
        <v>3209</v>
      </c>
      <c r="R3643" s="29" t="s">
        <v>3210</v>
      </c>
      <c r="S3643" s="29" t="s">
        <v>3098</v>
      </c>
      <c r="T3643" s="29"/>
      <c r="U3643" s="30">
        <v>8850</v>
      </c>
      <c r="V3643" s="30">
        <v>8850</v>
      </c>
      <c r="W3643" s="30">
        <v>8850</v>
      </c>
      <c r="X3643" s="30">
        <v>8850</v>
      </c>
      <c r="Y3643" s="30">
        <v>8850</v>
      </c>
      <c r="Z3643" s="30">
        <v>8850</v>
      </c>
      <c r="AA3643" s="30">
        <v>8850</v>
      </c>
      <c r="AB3643" s="30">
        <v>8850</v>
      </c>
      <c r="AC3643" s="30">
        <v>8850</v>
      </c>
      <c r="AD3643" s="30">
        <v>8850</v>
      </c>
      <c r="AE3643" s="30">
        <v>8850</v>
      </c>
      <c r="AF3643" s="30">
        <v>8850</v>
      </c>
    </row>
    <row r="3644" spans="1:32" x14ac:dyDescent="0.45">
      <c r="A3644" s="29" t="s">
        <v>848</v>
      </c>
      <c r="B3644" s="29" t="s">
        <v>849</v>
      </c>
      <c r="C3644" s="29" t="s">
        <v>3299</v>
      </c>
      <c r="D3644" s="29" t="s">
        <v>3300</v>
      </c>
      <c r="E3644" s="29" t="s">
        <v>3301</v>
      </c>
      <c r="F3644" s="29" t="s">
        <v>3302</v>
      </c>
      <c r="G3644" s="29" t="s">
        <v>3233</v>
      </c>
      <c r="H3644" s="29" t="s">
        <v>3234</v>
      </c>
      <c r="I3644" s="29" t="s">
        <v>3262</v>
      </c>
      <c r="J3644" s="29" t="s">
        <v>3263</v>
      </c>
      <c r="K3644" s="29" t="s">
        <v>3264</v>
      </c>
      <c r="L3644" s="29" t="s">
        <v>3103</v>
      </c>
      <c r="M3644" s="29" t="s">
        <v>3265</v>
      </c>
      <c r="N3644" s="29" t="s">
        <v>3266</v>
      </c>
      <c r="O3644" s="29" t="s">
        <v>3269</v>
      </c>
      <c r="P3644" s="29" t="s">
        <v>3270</v>
      </c>
      <c r="Q3644" s="29" t="s">
        <v>3209</v>
      </c>
      <c r="R3644" s="29" t="s">
        <v>3210</v>
      </c>
      <c r="S3644" s="29" t="s">
        <v>3098</v>
      </c>
      <c r="T3644" s="29"/>
      <c r="U3644" s="30">
        <v>468</v>
      </c>
      <c r="V3644" s="30">
        <v>468</v>
      </c>
      <c r="W3644" s="30">
        <v>390</v>
      </c>
      <c r="X3644" s="30">
        <v>624</v>
      </c>
      <c r="Y3644" s="30">
        <v>975</v>
      </c>
      <c r="Z3644" s="30">
        <v>741</v>
      </c>
      <c r="AA3644" s="30">
        <v>858</v>
      </c>
      <c r="AB3644" s="30">
        <v>975</v>
      </c>
      <c r="AC3644" s="30">
        <v>1326</v>
      </c>
      <c r="AD3644" s="30">
        <v>1170</v>
      </c>
      <c r="AE3644" s="30">
        <v>897</v>
      </c>
      <c r="AF3644" s="30">
        <v>1248</v>
      </c>
    </row>
    <row r="3645" spans="1:32" x14ac:dyDescent="0.45">
      <c r="A3645" s="29" t="s">
        <v>848</v>
      </c>
      <c r="B3645" s="29" t="s">
        <v>849</v>
      </c>
      <c r="C3645" s="29" t="s">
        <v>3299</v>
      </c>
      <c r="D3645" s="29" t="s">
        <v>3300</v>
      </c>
      <c r="E3645" s="29" t="s">
        <v>3301</v>
      </c>
      <c r="F3645" s="29" t="s">
        <v>3302</v>
      </c>
      <c r="G3645" s="29" t="s">
        <v>3233</v>
      </c>
      <c r="H3645" s="29" t="s">
        <v>3234</v>
      </c>
      <c r="I3645" s="29" t="s">
        <v>3262</v>
      </c>
      <c r="J3645" s="29" t="s">
        <v>3263</v>
      </c>
      <c r="K3645" s="29" t="s">
        <v>3264</v>
      </c>
      <c r="L3645" s="29" t="s">
        <v>3103</v>
      </c>
      <c r="M3645" s="29" t="s">
        <v>3265</v>
      </c>
      <c r="N3645" s="29" t="s">
        <v>3266</v>
      </c>
      <c r="O3645" s="29" t="s">
        <v>3271</v>
      </c>
      <c r="P3645" s="29" t="s">
        <v>3272</v>
      </c>
      <c r="Q3645" s="29" t="s">
        <v>3209</v>
      </c>
      <c r="R3645" s="29" t="s">
        <v>3210</v>
      </c>
      <c r="S3645" s="29" t="s">
        <v>3098</v>
      </c>
      <c r="T3645" s="29"/>
      <c r="U3645" s="30">
        <v>275</v>
      </c>
      <c r="V3645" s="30">
        <v>304</v>
      </c>
      <c r="W3645" s="30">
        <v>72</v>
      </c>
      <c r="X3645" s="30">
        <v>261</v>
      </c>
      <c r="Y3645" s="30">
        <v>275</v>
      </c>
      <c r="Z3645" s="30">
        <v>130</v>
      </c>
      <c r="AA3645" s="30">
        <v>1537</v>
      </c>
      <c r="AB3645" s="30">
        <v>159</v>
      </c>
      <c r="AC3645" s="30">
        <v>0</v>
      </c>
      <c r="AD3645" s="30">
        <v>3451</v>
      </c>
      <c r="AE3645" s="30">
        <v>188</v>
      </c>
      <c r="AF3645" s="30">
        <v>667</v>
      </c>
    </row>
    <row r="3646" spans="1:32" x14ac:dyDescent="0.45">
      <c r="A3646" s="29" t="s">
        <v>848</v>
      </c>
      <c r="B3646" s="29" t="s">
        <v>849</v>
      </c>
      <c r="C3646" s="29" t="s">
        <v>3299</v>
      </c>
      <c r="D3646" s="29" t="s">
        <v>3300</v>
      </c>
      <c r="E3646" s="29" t="s">
        <v>3301</v>
      </c>
      <c r="F3646" s="29" t="s">
        <v>3302</v>
      </c>
      <c r="G3646" s="29" t="s">
        <v>3233</v>
      </c>
      <c r="H3646" s="29" t="s">
        <v>3234</v>
      </c>
      <c r="I3646" s="29" t="s">
        <v>3262</v>
      </c>
      <c r="J3646" s="29" t="s">
        <v>3263</v>
      </c>
      <c r="K3646" s="29" t="s">
        <v>3264</v>
      </c>
      <c r="L3646" s="29" t="s">
        <v>3103</v>
      </c>
      <c r="M3646" s="29" t="s">
        <v>3265</v>
      </c>
      <c r="N3646" s="29" t="s">
        <v>3266</v>
      </c>
      <c r="O3646" s="29" t="s">
        <v>3273</v>
      </c>
      <c r="P3646" s="29" t="s">
        <v>3274</v>
      </c>
      <c r="Q3646" s="29" t="s">
        <v>3209</v>
      </c>
      <c r="R3646" s="29" t="s">
        <v>3210</v>
      </c>
      <c r="S3646" s="29" t="s">
        <v>3098</v>
      </c>
      <c r="T3646" s="29"/>
      <c r="U3646" s="30">
        <v>351</v>
      </c>
      <c r="V3646" s="30">
        <v>273</v>
      </c>
      <c r="W3646" s="30">
        <v>78</v>
      </c>
      <c r="X3646" s="30">
        <v>234</v>
      </c>
      <c r="Y3646" s="30">
        <v>78</v>
      </c>
      <c r="Z3646" s="30">
        <v>351</v>
      </c>
      <c r="AA3646" s="30">
        <v>156</v>
      </c>
      <c r="AB3646" s="30">
        <v>351</v>
      </c>
      <c r="AC3646" s="30">
        <v>234</v>
      </c>
      <c r="AD3646" s="30">
        <v>351</v>
      </c>
      <c r="AE3646" s="30">
        <v>390</v>
      </c>
      <c r="AF3646" s="30">
        <v>234</v>
      </c>
    </row>
    <row r="3647" spans="1:32" x14ac:dyDescent="0.45">
      <c r="A3647" s="29" t="s">
        <v>848</v>
      </c>
      <c r="B3647" s="29" t="s">
        <v>849</v>
      </c>
      <c r="C3647" s="29" t="s">
        <v>3299</v>
      </c>
      <c r="D3647" s="29" t="s">
        <v>3300</v>
      </c>
      <c r="E3647" s="29" t="s">
        <v>3301</v>
      </c>
      <c r="F3647" s="29" t="s">
        <v>3302</v>
      </c>
      <c r="G3647" s="29" t="s">
        <v>3233</v>
      </c>
      <c r="H3647" s="29" t="s">
        <v>3234</v>
      </c>
      <c r="I3647" s="29" t="s">
        <v>3262</v>
      </c>
      <c r="J3647" s="29" t="s">
        <v>3263</v>
      </c>
      <c r="K3647" s="29" t="s">
        <v>3264</v>
      </c>
      <c r="L3647" s="29" t="s">
        <v>3103</v>
      </c>
      <c r="M3647" s="29" t="s">
        <v>3265</v>
      </c>
      <c r="N3647" s="29" t="s">
        <v>3266</v>
      </c>
      <c r="O3647" s="29" t="s">
        <v>3372</v>
      </c>
      <c r="P3647" s="29" t="s">
        <v>3373</v>
      </c>
      <c r="Q3647" s="29" t="s">
        <v>3209</v>
      </c>
      <c r="R3647" s="29" t="s">
        <v>3210</v>
      </c>
      <c r="S3647" s="29" t="s">
        <v>3098</v>
      </c>
      <c r="T3647" s="29"/>
      <c r="U3647" s="30">
        <v>10036</v>
      </c>
      <c r="V3647" s="30">
        <v>13950</v>
      </c>
      <c r="W3647" s="30">
        <v>12323</v>
      </c>
      <c r="X3647" s="30">
        <v>8294</v>
      </c>
      <c r="Y3647" s="30">
        <v>8492</v>
      </c>
      <c r="Z3647" s="30">
        <v>9163</v>
      </c>
      <c r="AA3647" s="30">
        <v>10468</v>
      </c>
      <c r="AB3647" s="30">
        <v>7101</v>
      </c>
      <c r="AC3647" s="30">
        <v>9362</v>
      </c>
      <c r="AD3647" s="30">
        <v>7202</v>
      </c>
      <c r="AE3647" s="30">
        <v>7123</v>
      </c>
      <c r="AF3647" s="30">
        <v>10349</v>
      </c>
    </row>
    <row r="3648" spans="1:32" x14ac:dyDescent="0.45">
      <c r="A3648" s="29" t="s">
        <v>848</v>
      </c>
      <c r="B3648" s="29" t="s">
        <v>849</v>
      </c>
      <c r="C3648" s="29" t="s">
        <v>3299</v>
      </c>
      <c r="D3648" s="29" t="s">
        <v>3300</v>
      </c>
      <c r="E3648" s="29" t="s">
        <v>3301</v>
      </c>
      <c r="F3648" s="29" t="s">
        <v>3302</v>
      </c>
      <c r="G3648" s="29" t="s">
        <v>3233</v>
      </c>
      <c r="H3648" s="29" t="s">
        <v>3234</v>
      </c>
      <c r="I3648" s="29" t="s">
        <v>3262</v>
      </c>
      <c r="J3648" s="29" t="s">
        <v>3263</v>
      </c>
      <c r="K3648" s="29" t="s">
        <v>3264</v>
      </c>
      <c r="L3648" s="29" t="s">
        <v>3103</v>
      </c>
      <c r="M3648" s="29" t="s">
        <v>3322</v>
      </c>
      <c r="N3648" s="29" t="s">
        <v>3323</v>
      </c>
      <c r="O3648" s="29" t="s">
        <v>3324</v>
      </c>
      <c r="P3648" s="29" t="s">
        <v>3325</v>
      </c>
      <c r="Q3648" s="29" t="s">
        <v>3209</v>
      </c>
      <c r="R3648" s="29" t="s">
        <v>3210</v>
      </c>
      <c r="S3648" s="29" t="s">
        <v>3098</v>
      </c>
      <c r="T3648" s="29"/>
      <c r="U3648" s="30">
        <v>2800</v>
      </c>
      <c r="V3648" s="30">
        <v>2800</v>
      </c>
      <c r="W3648" s="30">
        <v>2800</v>
      </c>
      <c r="X3648" s="30">
        <v>2800</v>
      </c>
      <c r="Y3648" s="30">
        <v>2800</v>
      </c>
      <c r="Z3648" s="30">
        <v>2800</v>
      </c>
      <c r="AA3648" s="30">
        <v>2800</v>
      </c>
      <c r="AB3648" s="30">
        <v>2800</v>
      </c>
      <c r="AC3648" s="30">
        <v>2800</v>
      </c>
      <c r="AD3648" s="30">
        <v>2800</v>
      </c>
      <c r="AE3648" s="30">
        <v>2800</v>
      </c>
      <c r="AF3648" s="30">
        <v>2800</v>
      </c>
    </row>
    <row r="3649" spans="1:32" x14ac:dyDescent="0.45">
      <c r="A3649" s="29" t="s">
        <v>848</v>
      </c>
      <c r="B3649" s="29" t="s">
        <v>849</v>
      </c>
      <c r="C3649" s="29" t="s">
        <v>3299</v>
      </c>
      <c r="D3649" s="29" t="s">
        <v>3300</v>
      </c>
      <c r="E3649" s="29" t="s">
        <v>3301</v>
      </c>
      <c r="F3649" s="29" t="s">
        <v>3302</v>
      </c>
      <c r="G3649" s="29" t="s">
        <v>3233</v>
      </c>
      <c r="H3649" s="29" t="s">
        <v>3234</v>
      </c>
      <c r="I3649" s="29" t="s">
        <v>3262</v>
      </c>
      <c r="J3649" s="29" t="s">
        <v>3263</v>
      </c>
      <c r="K3649" s="29" t="s">
        <v>3264</v>
      </c>
      <c r="L3649" s="29" t="s">
        <v>3103</v>
      </c>
      <c r="M3649" s="29" t="s">
        <v>3322</v>
      </c>
      <c r="N3649" s="29" t="s">
        <v>3323</v>
      </c>
      <c r="O3649" s="29" t="s">
        <v>3374</v>
      </c>
      <c r="P3649" s="29" t="s">
        <v>3375</v>
      </c>
      <c r="Q3649" s="29" t="s">
        <v>3209</v>
      </c>
      <c r="R3649" s="29" t="s">
        <v>3210</v>
      </c>
      <c r="S3649" s="29" t="s">
        <v>3098</v>
      </c>
      <c r="T3649" s="29"/>
      <c r="U3649" s="30">
        <v>2000</v>
      </c>
      <c r="V3649" s="30">
        <v>2000</v>
      </c>
      <c r="W3649" s="30">
        <v>2000</v>
      </c>
      <c r="X3649" s="30">
        <v>2000</v>
      </c>
      <c r="Y3649" s="30">
        <v>2000</v>
      </c>
      <c r="Z3649" s="30">
        <v>2000</v>
      </c>
      <c r="AA3649" s="30">
        <v>2000</v>
      </c>
      <c r="AB3649" s="30">
        <v>2000</v>
      </c>
      <c r="AC3649" s="30">
        <v>2000</v>
      </c>
      <c r="AD3649" s="30">
        <v>2000</v>
      </c>
      <c r="AE3649" s="30">
        <v>2000</v>
      </c>
      <c r="AF3649" s="30">
        <v>2000</v>
      </c>
    </row>
    <row r="3650" spans="1:32" x14ac:dyDescent="0.45">
      <c r="A3650" s="29" t="s">
        <v>848</v>
      </c>
      <c r="B3650" s="29" t="s">
        <v>849</v>
      </c>
      <c r="C3650" s="29" t="s">
        <v>3299</v>
      </c>
      <c r="D3650" s="29" t="s">
        <v>3300</v>
      </c>
      <c r="E3650" s="29" t="s">
        <v>3301</v>
      </c>
      <c r="F3650" s="29" t="s">
        <v>3302</v>
      </c>
      <c r="G3650" s="29" t="s">
        <v>3233</v>
      </c>
      <c r="H3650" s="29" t="s">
        <v>3234</v>
      </c>
      <c r="I3650" s="29" t="s">
        <v>3275</v>
      </c>
      <c r="J3650" s="29" t="s">
        <v>3276</v>
      </c>
      <c r="K3650" s="29" t="s">
        <v>3277</v>
      </c>
      <c r="L3650" s="29" t="s">
        <v>3100</v>
      </c>
      <c r="M3650" s="29" t="s">
        <v>3312</v>
      </c>
      <c r="N3650" s="29" t="s">
        <v>3313</v>
      </c>
      <c r="O3650" s="29" t="s">
        <v>3314</v>
      </c>
      <c r="P3650" s="29" t="s">
        <v>3315</v>
      </c>
      <c r="Q3650" s="29" t="s">
        <v>3209</v>
      </c>
      <c r="R3650" s="29" t="s">
        <v>3210</v>
      </c>
      <c r="S3650" s="29" t="s">
        <v>3098</v>
      </c>
      <c r="T3650" s="29"/>
      <c r="U3650" s="30">
        <v>133390</v>
      </c>
      <c r="V3650" s="30">
        <v>132373</v>
      </c>
      <c r="W3650" s="30">
        <v>133390</v>
      </c>
      <c r="X3650" s="30">
        <v>133390</v>
      </c>
      <c r="Y3650" s="30">
        <v>133390</v>
      </c>
      <c r="Z3650" s="30">
        <v>133390</v>
      </c>
      <c r="AA3650" s="30">
        <v>133390</v>
      </c>
      <c r="AB3650" s="30">
        <v>133390</v>
      </c>
      <c r="AC3650" s="30">
        <v>133390</v>
      </c>
      <c r="AD3650" s="30">
        <v>133390</v>
      </c>
      <c r="AE3650" s="30">
        <v>133390</v>
      </c>
      <c r="AF3650" s="30">
        <v>133390</v>
      </c>
    </row>
    <row r="3651" spans="1:32" x14ac:dyDescent="0.45">
      <c r="A3651" s="29" t="s">
        <v>848</v>
      </c>
      <c r="B3651" s="29" t="s">
        <v>849</v>
      </c>
      <c r="C3651" s="29" t="s">
        <v>3299</v>
      </c>
      <c r="D3651" s="29" t="s">
        <v>3300</v>
      </c>
      <c r="E3651" s="29" t="s">
        <v>3301</v>
      </c>
      <c r="F3651" s="29" t="s">
        <v>3302</v>
      </c>
      <c r="G3651" s="29" t="s">
        <v>3233</v>
      </c>
      <c r="H3651" s="29" t="s">
        <v>3234</v>
      </c>
      <c r="I3651" s="29" t="s">
        <v>3275</v>
      </c>
      <c r="J3651" s="29" t="s">
        <v>3276</v>
      </c>
      <c r="K3651" s="29" t="s">
        <v>3287</v>
      </c>
      <c r="L3651" s="29" t="s">
        <v>3101</v>
      </c>
      <c r="M3651" s="29" t="s">
        <v>3316</v>
      </c>
      <c r="N3651" s="29" t="s">
        <v>3317</v>
      </c>
      <c r="O3651" s="29" t="s">
        <v>3318</v>
      </c>
      <c r="P3651" s="29" t="s">
        <v>3319</v>
      </c>
      <c r="Q3651" s="29" t="s">
        <v>3209</v>
      </c>
      <c r="R3651" s="29" t="s">
        <v>3210</v>
      </c>
      <c r="S3651" s="29" t="s">
        <v>3098</v>
      </c>
      <c r="T3651" s="29"/>
      <c r="U3651" s="30">
        <v>0</v>
      </c>
      <c r="V3651" s="30">
        <v>0</v>
      </c>
      <c r="W3651" s="30">
        <v>0</v>
      </c>
      <c r="X3651" s="30">
        <v>0</v>
      </c>
      <c r="Y3651" s="30">
        <v>0</v>
      </c>
      <c r="Z3651" s="30">
        <v>0</v>
      </c>
      <c r="AA3651" s="30">
        <v>0</v>
      </c>
      <c r="AB3651" s="30">
        <v>0</v>
      </c>
      <c r="AC3651" s="30">
        <v>2720</v>
      </c>
      <c r="AD3651" s="30">
        <v>2720</v>
      </c>
      <c r="AE3651" s="30">
        <v>2678</v>
      </c>
      <c r="AF3651" s="30">
        <v>2678</v>
      </c>
    </row>
    <row r="3652" spans="1:32" x14ac:dyDescent="0.45">
      <c r="A3652" s="29" t="s">
        <v>848</v>
      </c>
      <c r="B3652" s="29" t="s">
        <v>849</v>
      </c>
      <c r="C3652" s="29" t="s">
        <v>3299</v>
      </c>
      <c r="D3652" s="29" t="s">
        <v>3300</v>
      </c>
      <c r="E3652" s="29" t="s">
        <v>3301</v>
      </c>
      <c r="F3652" s="29" t="s">
        <v>3302</v>
      </c>
      <c r="G3652" s="29" t="s">
        <v>3233</v>
      </c>
      <c r="H3652" s="29" t="s">
        <v>3234</v>
      </c>
      <c r="I3652" s="29" t="s">
        <v>3275</v>
      </c>
      <c r="J3652" s="29" t="s">
        <v>3276</v>
      </c>
      <c r="K3652" s="29" t="s">
        <v>3287</v>
      </c>
      <c r="L3652" s="29" t="s">
        <v>3101</v>
      </c>
      <c r="M3652" s="29" t="s">
        <v>3288</v>
      </c>
      <c r="N3652" s="29" t="s">
        <v>3289</v>
      </c>
      <c r="O3652" s="29" t="s">
        <v>3290</v>
      </c>
      <c r="P3652" s="29" t="s">
        <v>3291</v>
      </c>
      <c r="Q3652" s="29" t="s">
        <v>3209</v>
      </c>
      <c r="R3652" s="29" t="s">
        <v>3210</v>
      </c>
      <c r="S3652" s="29" t="s">
        <v>3098</v>
      </c>
      <c r="T3652" s="29"/>
      <c r="U3652" s="30">
        <v>2500</v>
      </c>
      <c r="V3652" s="30">
        <v>2500</v>
      </c>
      <c r="W3652" s="30">
        <v>2500</v>
      </c>
      <c r="X3652" s="30">
        <v>2500</v>
      </c>
      <c r="Y3652" s="30">
        <v>2500</v>
      </c>
      <c r="Z3652" s="30">
        <v>2500</v>
      </c>
      <c r="AA3652" s="30">
        <v>2500</v>
      </c>
      <c r="AB3652" s="30">
        <v>2500</v>
      </c>
      <c r="AC3652" s="30">
        <v>2500</v>
      </c>
      <c r="AD3652" s="30">
        <v>2500</v>
      </c>
      <c r="AE3652" s="30">
        <v>2500</v>
      </c>
      <c r="AF3652" s="30">
        <v>2500</v>
      </c>
    </row>
    <row r="3653" spans="1:32" x14ac:dyDescent="0.45">
      <c r="A3653" s="29" t="s">
        <v>848</v>
      </c>
      <c r="B3653" s="29" t="s">
        <v>849</v>
      </c>
      <c r="C3653" s="29" t="s">
        <v>3211</v>
      </c>
      <c r="D3653" s="29" t="s">
        <v>3212</v>
      </c>
      <c r="E3653" s="29" t="s">
        <v>3213</v>
      </c>
      <c r="F3653" s="29" t="s">
        <v>982</v>
      </c>
      <c r="G3653" s="29" t="s">
        <v>3200</v>
      </c>
      <c r="H3653" s="29" t="s">
        <v>3201</v>
      </c>
      <c r="I3653" s="29" t="s">
        <v>3202</v>
      </c>
      <c r="J3653" s="29" t="s">
        <v>3203</v>
      </c>
      <c r="K3653" s="29" t="s">
        <v>3204</v>
      </c>
      <c r="L3653" s="29" t="s">
        <v>3109</v>
      </c>
      <c r="M3653" s="29" t="s">
        <v>3378</v>
      </c>
      <c r="N3653" s="29" t="s">
        <v>3379</v>
      </c>
      <c r="O3653" s="29" t="s">
        <v>3380</v>
      </c>
      <c r="P3653" s="29" t="s">
        <v>3381</v>
      </c>
      <c r="Q3653" s="29" t="s">
        <v>3209</v>
      </c>
      <c r="R3653" s="29" t="s">
        <v>3210</v>
      </c>
      <c r="S3653" s="29" t="s">
        <v>3098</v>
      </c>
      <c r="T3653" s="29"/>
      <c r="U3653" s="30">
        <v>3620</v>
      </c>
      <c r="V3653" s="30">
        <v>3620</v>
      </c>
      <c r="W3653" s="30">
        <v>3620</v>
      </c>
      <c r="X3653" s="30">
        <v>3620</v>
      </c>
      <c r="Y3653" s="30">
        <v>3620</v>
      </c>
      <c r="Z3653" s="30">
        <v>3620</v>
      </c>
      <c r="AA3653" s="30">
        <v>3620</v>
      </c>
      <c r="AB3653" s="30">
        <v>3620</v>
      </c>
      <c r="AC3653" s="30">
        <v>3620</v>
      </c>
      <c r="AD3653" s="30">
        <v>3620</v>
      </c>
      <c r="AE3653" s="30">
        <v>0</v>
      </c>
      <c r="AF3653" s="30">
        <v>0</v>
      </c>
    </row>
    <row r="3654" spans="1:32" x14ac:dyDescent="0.45">
      <c r="A3654" s="29" t="s">
        <v>848</v>
      </c>
      <c r="B3654" s="29" t="s">
        <v>849</v>
      </c>
      <c r="C3654" s="29" t="s">
        <v>3211</v>
      </c>
      <c r="D3654" s="29" t="s">
        <v>3212</v>
      </c>
      <c r="E3654" s="29" t="s">
        <v>3213</v>
      </c>
      <c r="F3654" s="29" t="s">
        <v>982</v>
      </c>
      <c r="G3654" s="29" t="s">
        <v>3200</v>
      </c>
      <c r="H3654" s="29" t="s">
        <v>3201</v>
      </c>
      <c r="I3654" s="29" t="s">
        <v>3226</v>
      </c>
      <c r="J3654" s="29" t="s">
        <v>3227</v>
      </c>
      <c r="K3654" s="29" t="s">
        <v>3228</v>
      </c>
      <c r="L3654" s="29" t="s">
        <v>3111</v>
      </c>
      <c r="M3654" s="29" t="s">
        <v>3229</v>
      </c>
      <c r="N3654" s="29" t="s">
        <v>3230</v>
      </c>
      <c r="O3654" s="29" t="s">
        <v>3231</v>
      </c>
      <c r="P3654" s="29" t="s">
        <v>3232</v>
      </c>
      <c r="Q3654" s="29" t="s">
        <v>3209</v>
      </c>
      <c r="R3654" s="29" t="s">
        <v>3210</v>
      </c>
      <c r="S3654" s="29" t="s">
        <v>3098</v>
      </c>
      <c r="T3654" s="29"/>
      <c r="U3654" s="30">
        <v>0</v>
      </c>
      <c r="V3654" s="30">
        <v>0</v>
      </c>
      <c r="W3654" s="30">
        <v>0</v>
      </c>
      <c r="X3654" s="30">
        <v>0</v>
      </c>
      <c r="Y3654" s="30">
        <v>0</v>
      </c>
      <c r="Z3654" s="30">
        <v>0</v>
      </c>
      <c r="AA3654" s="30">
        <v>0</v>
      </c>
      <c r="AB3654" s="30">
        <v>0</v>
      </c>
      <c r="AC3654" s="30">
        <v>0</v>
      </c>
      <c r="AD3654" s="30">
        <v>0</v>
      </c>
      <c r="AE3654" s="30">
        <v>120</v>
      </c>
      <c r="AF3654" s="30">
        <v>0</v>
      </c>
    </row>
    <row r="3655" spans="1:32" x14ac:dyDescent="0.45">
      <c r="A3655" s="29" t="s">
        <v>428</v>
      </c>
      <c r="B3655" s="29" t="s">
        <v>429</v>
      </c>
      <c r="C3655" s="29" t="s">
        <v>3299</v>
      </c>
      <c r="D3655" s="29" t="s">
        <v>3300</v>
      </c>
      <c r="E3655" s="29" t="s">
        <v>3320</v>
      </c>
      <c r="F3655" s="29" t="s">
        <v>3321</v>
      </c>
      <c r="G3655" s="29" t="s">
        <v>3200</v>
      </c>
      <c r="H3655" s="29" t="s">
        <v>3201</v>
      </c>
      <c r="I3655" s="29" t="s">
        <v>3202</v>
      </c>
      <c r="J3655" s="29" t="s">
        <v>3203</v>
      </c>
      <c r="K3655" s="29" t="s">
        <v>3204</v>
      </c>
      <c r="L3655" s="29" t="s">
        <v>3109</v>
      </c>
      <c r="M3655" s="29" t="s">
        <v>3205</v>
      </c>
      <c r="N3655" s="29" t="s">
        <v>3206</v>
      </c>
      <c r="O3655" s="29" t="s">
        <v>3648</v>
      </c>
      <c r="P3655" s="29" t="s">
        <v>3649</v>
      </c>
      <c r="Q3655" s="29" t="s">
        <v>3209</v>
      </c>
      <c r="R3655" s="29" t="s">
        <v>3210</v>
      </c>
      <c r="S3655" s="29" t="s">
        <v>3098</v>
      </c>
      <c r="T3655" s="29"/>
      <c r="U3655" s="30">
        <v>229</v>
      </c>
      <c r="V3655" s="30">
        <v>418</v>
      </c>
      <c r="W3655" s="30">
        <v>526</v>
      </c>
      <c r="X3655" s="30">
        <v>634</v>
      </c>
      <c r="Y3655" s="30">
        <v>67</v>
      </c>
      <c r="Z3655" s="30">
        <v>67</v>
      </c>
      <c r="AA3655" s="30">
        <v>94</v>
      </c>
      <c r="AB3655" s="30">
        <v>54</v>
      </c>
      <c r="AC3655" s="30">
        <v>54</v>
      </c>
      <c r="AD3655" s="30">
        <v>27</v>
      </c>
      <c r="AE3655" s="30">
        <v>40</v>
      </c>
      <c r="AF3655" s="30">
        <v>27</v>
      </c>
    </row>
    <row r="3656" spans="1:32" x14ac:dyDescent="0.45">
      <c r="A3656" s="29" t="s">
        <v>428</v>
      </c>
      <c r="B3656" s="29" t="s">
        <v>429</v>
      </c>
      <c r="C3656" s="29" t="s">
        <v>3299</v>
      </c>
      <c r="D3656" s="29" t="s">
        <v>3300</v>
      </c>
      <c r="E3656" s="29" t="s">
        <v>3320</v>
      </c>
      <c r="F3656" s="29" t="s">
        <v>3321</v>
      </c>
      <c r="G3656" s="29" t="s">
        <v>3200</v>
      </c>
      <c r="H3656" s="29" t="s">
        <v>3201</v>
      </c>
      <c r="I3656" s="29" t="s">
        <v>3202</v>
      </c>
      <c r="J3656" s="29" t="s">
        <v>3203</v>
      </c>
      <c r="K3656" s="29" t="s">
        <v>3221</v>
      </c>
      <c r="L3656" s="29" t="s">
        <v>3113</v>
      </c>
      <c r="M3656" s="29" t="s">
        <v>3303</v>
      </c>
      <c r="N3656" s="29" t="s">
        <v>3304</v>
      </c>
      <c r="O3656" s="29" t="s">
        <v>3305</v>
      </c>
      <c r="P3656" s="29" t="s">
        <v>3306</v>
      </c>
      <c r="Q3656" s="29" t="s">
        <v>3209</v>
      </c>
      <c r="R3656" s="29" t="s">
        <v>3210</v>
      </c>
      <c r="S3656" s="29" t="s">
        <v>3098</v>
      </c>
      <c r="T3656" s="29"/>
      <c r="U3656" s="30">
        <v>220794</v>
      </c>
      <c r="V3656" s="30">
        <v>239960</v>
      </c>
      <c r="W3656" s="30">
        <v>251041</v>
      </c>
      <c r="X3656" s="30">
        <v>241733</v>
      </c>
      <c r="Y3656" s="30">
        <v>238539</v>
      </c>
      <c r="Z3656" s="30">
        <v>227417</v>
      </c>
      <c r="AA3656" s="30">
        <v>243223</v>
      </c>
      <c r="AB3656" s="30">
        <v>231702</v>
      </c>
      <c r="AC3656" s="30">
        <v>222652</v>
      </c>
      <c r="AD3656" s="30">
        <v>224672</v>
      </c>
      <c r="AE3656" s="30">
        <v>220449</v>
      </c>
      <c r="AF3656" s="30">
        <v>215327</v>
      </c>
    </row>
    <row r="3657" spans="1:32" x14ac:dyDescent="0.45">
      <c r="A3657" s="29" t="s">
        <v>428</v>
      </c>
      <c r="B3657" s="29" t="s">
        <v>429</v>
      </c>
      <c r="C3657" s="29" t="s">
        <v>3299</v>
      </c>
      <c r="D3657" s="29" t="s">
        <v>3300</v>
      </c>
      <c r="E3657" s="29" t="s">
        <v>3320</v>
      </c>
      <c r="F3657" s="29" t="s">
        <v>3321</v>
      </c>
      <c r="G3657" s="29" t="s">
        <v>3200</v>
      </c>
      <c r="H3657" s="29" t="s">
        <v>3201</v>
      </c>
      <c r="I3657" s="29" t="s">
        <v>3226</v>
      </c>
      <c r="J3657" s="29" t="s">
        <v>3227</v>
      </c>
      <c r="K3657" s="29" t="s">
        <v>3228</v>
      </c>
      <c r="L3657" s="29" t="s">
        <v>3111</v>
      </c>
      <c r="M3657" s="29" t="s">
        <v>3229</v>
      </c>
      <c r="N3657" s="29" t="s">
        <v>3230</v>
      </c>
      <c r="O3657" s="29" t="s">
        <v>3231</v>
      </c>
      <c r="P3657" s="29" t="s">
        <v>3232</v>
      </c>
      <c r="Q3657" s="29" t="s">
        <v>3209</v>
      </c>
      <c r="R3657" s="29" t="s">
        <v>3210</v>
      </c>
      <c r="S3657" s="29" t="s">
        <v>3098</v>
      </c>
      <c r="T3657" s="29"/>
      <c r="U3657" s="30">
        <v>1755</v>
      </c>
      <c r="V3657" s="30">
        <v>60</v>
      </c>
      <c r="W3657" s="30">
        <v>180</v>
      </c>
      <c r="X3657" s="30">
        <v>0</v>
      </c>
      <c r="Y3657" s="30">
        <v>0</v>
      </c>
      <c r="Z3657" s="30">
        <v>60</v>
      </c>
      <c r="AA3657" s="30">
        <v>0</v>
      </c>
      <c r="AB3657" s="30">
        <v>360</v>
      </c>
      <c r="AC3657" s="30">
        <v>60</v>
      </c>
      <c r="AD3657" s="30">
        <v>60</v>
      </c>
      <c r="AE3657" s="30">
        <v>60</v>
      </c>
      <c r="AF3657" s="30">
        <v>240</v>
      </c>
    </row>
    <row r="3658" spans="1:32" x14ac:dyDescent="0.45">
      <c r="A3658" s="29" t="s">
        <v>428</v>
      </c>
      <c r="B3658" s="29" t="s">
        <v>429</v>
      </c>
      <c r="C3658" s="29" t="s">
        <v>3299</v>
      </c>
      <c r="D3658" s="29" t="s">
        <v>3300</v>
      </c>
      <c r="E3658" s="29" t="s">
        <v>3320</v>
      </c>
      <c r="F3658" s="29" t="s">
        <v>3321</v>
      </c>
      <c r="G3658" s="29" t="s">
        <v>3233</v>
      </c>
      <c r="H3658" s="29" t="s">
        <v>3234</v>
      </c>
      <c r="I3658" s="29" t="s">
        <v>3235</v>
      </c>
      <c r="J3658" s="29" t="s">
        <v>3236</v>
      </c>
      <c r="K3658" s="29" t="s">
        <v>3918</v>
      </c>
      <c r="L3658" s="29" t="s">
        <v>3919</v>
      </c>
      <c r="M3658" s="29" t="s">
        <v>3920</v>
      </c>
      <c r="N3658" s="29" t="s">
        <v>3919</v>
      </c>
      <c r="O3658" s="29" t="s">
        <v>3921</v>
      </c>
      <c r="P3658" s="29" t="s">
        <v>3919</v>
      </c>
      <c r="Q3658" s="29" t="s">
        <v>3209</v>
      </c>
      <c r="R3658" s="29" t="s">
        <v>3210</v>
      </c>
      <c r="S3658" s="29" t="s">
        <v>3098</v>
      </c>
      <c r="T3658" s="29"/>
      <c r="U3658" s="30">
        <v>470000</v>
      </c>
      <c r="V3658" s="30">
        <v>470000</v>
      </c>
      <c r="W3658" s="30">
        <v>470000</v>
      </c>
      <c r="X3658" s="30">
        <v>470000</v>
      </c>
      <c r="Y3658" s="30">
        <v>470000</v>
      </c>
      <c r="Z3658" s="30">
        <v>470000</v>
      </c>
      <c r="AA3658" s="30">
        <v>470000</v>
      </c>
      <c r="AB3658" s="30">
        <v>470000</v>
      </c>
      <c r="AC3658" s="30">
        <v>470000</v>
      </c>
      <c r="AD3658" s="30">
        <v>470000</v>
      </c>
      <c r="AE3658" s="30">
        <v>470000</v>
      </c>
      <c r="AF3658" s="30">
        <v>470000</v>
      </c>
    </row>
    <row r="3659" spans="1:32" x14ac:dyDescent="0.45">
      <c r="A3659" s="29" t="s">
        <v>428</v>
      </c>
      <c r="B3659" s="29" t="s">
        <v>429</v>
      </c>
      <c r="C3659" s="29" t="s">
        <v>3299</v>
      </c>
      <c r="D3659" s="29" t="s">
        <v>3300</v>
      </c>
      <c r="E3659" s="29" t="s">
        <v>3320</v>
      </c>
      <c r="F3659" s="29" t="s">
        <v>3321</v>
      </c>
      <c r="G3659" s="29" t="s">
        <v>3233</v>
      </c>
      <c r="H3659" s="29" t="s">
        <v>3234</v>
      </c>
      <c r="I3659" s="29" t="s">
        <v>3235</v>
      </c>
      <c r="J3659" s="29" t="s">
        <v>3236</v>
      </c>
      <c r="K3659" s="29" t="s">
        <v>3237</v>
      </c>
      <c r="L3659" s="29" t="s">
        <v>3107</v>
      </c>
      <c r="M3659" s="29" t="s">
        <v>3456</v>
      </c>
      <c r="N3659" s="29" t="s">
        <v>3457</v>
      </c>
      <c r="O3659" s="29" t="s">
        <v>3504</v>
      </c>
      <c r="P3659" s="29" t="s">
        <v>3505</v>
      </c>
      <c r="Q3659" s="29" t="s">
        <v>3209</v>
      </c>
      <c r="R3659" s="29" t="s">
        <v>3210</v>
      </c>
      <c r="S3659" s="29" t="s">
        <v>3098</v>
      </c>
      <c r="T3659" s="29"/>
      <c r="U3659" s="30">
        <v>7945</v>
      </c>
      <c r="V3659" s="30">
        <v>7068</v>
      </c>
      <c r="W3659" s="30">
        <v>7574</v>
      </c>
      <c r="X3659" s="30">
        <v>7420</v>
      </c>
      <c r="Y3659" s="30">
        <v>7013</v>
      </c>
      <c r="Z3659" s="30">
        <v>7632</v>
      </c>
      <c r="AA3659" s="30">
        <v>8839</v>
      </c>
      <c r="AB3659" s="30">
        <v>8848</v>
      </c>
      <c r="AC3659" s="30">
        <v>10759</v>
      </c>
      <c r="AD3659" s="30">
        <v>9735</v>
      </c>
      <c r="AE3659" s="30">
        <v>10178</v>
      </c>
      <c r="AF3659" s="30">
        <v>9994</v>
      </c>
    </row>
    <row r="3660" spans="1:32" x14ac:dyDescent="0.45">
      <c r="A3660" s="29" t="s">
        <v>428</v>
      </c>
      <c r="B3660" s="29" t="s">
        <v>429</v>
      </c>
      <c r="C3660" s="29" t="s">
        <v>3299</v>
      </c>
      <c r="D3660" s="29" t="s">
        <v>3300</v>
      </c>
      <c r="E3660" s="29" t="s">
        <v>3320</v>
      </c>
      <c r="F3660" s="29" t="s">
        <v>3321</v>
      </c>
      <c r="G3660" s="29" t="s">
        <v>3233</v>
      </c>
      <c r="H3660" s="29" t="s">
        <v>3234</v>
      </c>
      <c r="I3660" s="29" t="s">
        <v>3235</v>
      </c>
      <c r="J3660" s="29" t="s">
        <v>3236</v>
      </c>
      <c r="K3660" s="29" t="s">
        <v>3237</v>
      </c>
      <c r="L3660" s="29" t="s">
        <v>3107</v>
      </c>
      <c r="M3660" s="29" t="s">
        <v>3456</v>
      </c>
      <c r="N3660" s="29" t="s">
        <v>3457</v>
      </c>
      <c r="O3660" s="29" t="s">
        <v>3629</v>
      </c>
      <c r="P3660" s="29" t="s">
        <v>3630</v>
      </c>
      <c r="Q3660" s="29" t="s">
        <v>3209</v>
      </c>
      <c r="R3660" s="29" t="s">
        <v>3210</v>
      </c>
      <c r="S3660" s="29" t="s">
        <v>3098</v>
      </c>
      <c r="T3660" s="29"/>
      <c r="U3660" s="30">
        <v>5176</v>
      </c>
      <c r="V3660" s="30">
        <v>7977</v>
      </c>
      <c r="W3660" s="30">
        <v>10590</v>
      </c>
      <c r="X3660" s="30">
        <v>5041</v>
      </c>
      <c r="Y3660" s="30">
        <v>3811</v>
      </c>
      <c r="Z3660" s="30">
        <v>3064</v>
      </c>
      <c r="AA3660" s="30">
        <v>3193</v>
      </c>
      <c r="AB3660" s="30">
        <v>4903</v>
      </c>
      <c r="AC3660" s="30">
        <v>5511</v>
      </c>
      <c r="AD3660" s="30">
        <v>3424</v>
      </c>
      <c r="AE3660" s="30">
        <v>3232</v>
      </c>
      <c r="AF3660" s="30">
        <v>3112</v>
      </c>
    </row>
    <row r="3661" spans="1:32" x14ac:dyDescent="0.45">
      <c r="A3661" s="29" t="s">
        <v>428</v>
      </c>
      <c r="B3661" s="29" t="s">
        <v>429</v>
      </c>
      <c r="C3661" s="29" t="s">
        <v>3299</v>
      </c>
      <c r="D3661" s="29" t="s">
        <v>3300</v>
      </c>
      <c r="E3661" s="29" t="s">
        <v>3320</v>
      </c>
      <c r="F3661" s="29" t="s">
        <v>3321</v>
      </c>
      <c r="G3661" s="29" t="s">
        <v>3233</v>
      </c>
      <c r="H3661" s="29" t="s">
        <v>3234</v>
      </c>
      <c r="I3661" s="29" t="s">
        <v>3235</v>
      </c>
      <c r="J3661" s="29" t="s">
        <v>3236</v>
      </c>
      <c r="K3661" s="29" t="s">
        <v>3237</v>
      </c>
      <c r="L3661" s="29" t="s">
        <v>3107</v>
      </c>
      <c r="M3661" s="29" t="s">
        <v>3238</v>
      </c>
      <c r="N3661" s="29" t="s">
        <v>3239</v>
      </c>
      <c r="O3661" s="29" t="s">
        <v>3240</v>
      </c>
      <c r="P3661" s="29" t="s">
        <v>3241</v>
      </c>
      <c r="Q3661" s="29" t="s">
        <v>3209</v>
      </c>
      <c r="R3661" s="29" t="s">
        <v>3210</v>
      </c>
      <c r="S3661" s="29" t="s">
        <v>3098</v>
      </c>
      <c r="T3661" s="29"/>
      <c r="U3661" s="30">
        <v>2200</v>
      </c>
      <c r="V3661" s="30">
        <v>2200</v>
      </c>
      <c r="W3661" s="30">
        <v>2200</v>
      </c>
      <c r="X3661" s="30">
        <v>2200</v>
      </c>
      <c r="Y3661" s="30">
        <v>52896</v>
      </c>
      <c r="Z3661" s="30">
        <v>4000</v>
      </c>
      <c r="AA3661" s="30">
        <v>4000</v>
      </c>
      <c r="AB3661" s="30">
        <v>4000</v>
      </c>
      <c r="AC3661" s="30">
        <v>4000</v>
      </c>
      <c r="AD3661" s="30">
        <v>4000</v>
      </c>
      <c r="AE3661" s="30">
        <v>4000</v>
      </c>
      <c r="AF3661" s="30">
        <v>4000</v>
      </c>
    </row>
    <row r="3662" spans="1:32" x14ac:dyDescent="0.45">
      <c r="A3662" s="29" t="s">
        <v>428</v>
      </c>
      <c r="B3662" s="29" t="s">
        <v>429</v>
      </c>
      <c r="C3662" s="29" t="s">
        <v>3299</v>
      </c>
      <c r="D3662" s="29" t="s">
        <v>3300</v>
      </c>
      <c r="E3662" s="29" t="s">
        <v>3320</v>
      </c>
      <c r="F3662" s="29" t="s">
        <v>3321</v>
      </c>
      <c r="G3662" s="29" t="s">
        <v>3233</v>
      </c>
      <c r="H3662" s="29" t="s">
        <v>3234</v>
      </c>
      <c r="I3662" s="29" t="s">
        <v>3242</v>
      </c>
      <c r="J3662" s="29" t="s">
        <v>3243</v>
      </c>
      <c r="K3662" s="29" t="s">
        <v>3252</v>
      </c>
      <c r="L3662" s="29" t="s">
        <v>3106</v>
      </c>
      <c r="M3662" s="29" t="s">
        <v>3253</v>
      </c>
      <c r="N3662" s="29" t="s">
        <v>3106</v>
      </c>
      <c r="O3662" s="29" t="s">
        <v>3548</v>
      </c>
      <c r="P3662" s="29" t="s">
        <v>3549</v>
      </c>
      <c r="Q3662" s="29" t="s">
        <v>3209</v>
      </c>
      <c r="R3662" s="29" t="s">
        <v>3210</v>
      </c>
      <c r="S3662" s="29" t="s">
        <v>3098</v>
      </c>
      <c r="T3662" s="29"/>
      <c r="U3662" s="30">
        <v>492000</v>
      </c>
      <c r="V3662" s="30">
        <v>492000</v>
      </c>
      <c r="W3662" s="30">
        <v>492000</v>
      </c>
      <c r="X3662" s="30">
        <v>492000</v>
      </c>
      <c r="Y3662" s="30">
        <v>492000</v>
      </c>
      <c r="Z3662" s="30">
        <v>492000</v>
      </c>
      <c r="AA3662" s="30">
        <v>492000</v>
      </c>
      <c r="AB3662" s="30">
        <v>492000</v>
      </c>
      <c r="AC3662" s="30">
        <v>492000</v>
      </c>
      <c r="AD3662" s="30">
        <v>492000</v>
      </c>
      <c r="AE3662" s="30">
        <v>492000</v>
      </c>
      <c r="AF3662" s="30">
        <v>492000</v>
      </c>
    </row>
    <row r="3663" spans="1:32" x14ac:dyDescent="0.45">
      <c r="A3663" s="29" t="s">
        <v>428</v>
      </c>
      <c r="B3663" s="29" t="s">
        <v>429</v>
      </c>
      <c r="C3663" s="29" t="s">
        <v>3299</v>
      </c>
      <c r="D3663" s="29" t="s">
        <v>3300</v>
      </c>
      <c r="E3663" s="29" t="s">
        <v>3320</v>
      </c>
      <c r="F3663" s="29" t="s">
        <v>3321</v>
      </c>
      <c r="G3663" s="29" t="s">
        <v>3233</v>
      </c>
      <c r="H3663" s="29" t="s">
        <v>3234</v>
      </c>
      <c r="I3663" s="29" t="s">
        <v>3242</v>
      </c>
      <c r="J3663" s="29" t="s">
        <v>3243</v>
      </c>
      <c r="K3663" s="29" t="s">
        <v>3252</v>
      </c>
      <c r="L3663" s="29" t="s">
        <v>3106</v>
      </c>
      <c r="M3663" s="29" t="s">
        <v>3253</v>
      </c>
      <c r="N3663" s="29" t="s">
        <v>3106</v>
      </c>
      <c r="O3663" s="29" t="s">
        <v>3550</v>
      </c>
      <c r="P3663" s="29" t="s">
        <v>3551</v>
      </c>
      <c r="Q3663" s="29" t="s">
        <v>3249</v>
      </c>
      <c r="R3663" s="29" t="s">
        <v>3210</v>
      </c>
      <c r="S3663" s="29" t="s">
        <v>3098</v>
      </c>
      <c r="T3663" s="29"/>
      <c r="U3663" s="30">
        <v>48570</v>
      </c>
      <c r="V3663" s="30">
        <v>48570</v>
      </c>
      <c r="W3663" s="30">
        <v>48570</v>
      </c>
      <c r="X3663" s="30">
        <v>48570</v>
      </c>
      <c r="Y3663" s="30">
        <v>48570</v>
      </c>
      <c r="Z3663" s="30">
        <v>48570</v>
      </c>
      <c r="AA3663" s="30">
        <v>48570</v>
      </c>
      <c r="AB3663" s="30">
        <v>48570</v>
      </c>
      <c r="AC3663" s="30">
        <v>48570</v>
      </c>
      <c r="AD3663" s="30">
        <v>48570</v>
      </c>
      <c r="AE3663" s="30">
        <v>48570</v>
      </c>
      <c r="AF3663" s="30">
        <v>48570</v>
      </c>
    </row>
    <row r="3664" spans="1:32" x14ac:dyDescent="0.45">
      <c r="A3664" s="29" t="s">
        <v>428</v>
      </c>
      <c r="B3664" s="29" t="s">
        <v>429</v>
      </c>
      <c r="C3664" s="29" t="s">
        <v>3299</v>
      </c>
      <c r="D3664" s="29" t="s">
        <v>3300</v>
      </c>
      <c r="E3664" s="29" t="s">
        <v>3320</v>
      </c>
      <c r="F3664" s="29" t="s">
        <v>3321</v>
      </c>
      <c r="G3664" s="29" t="s">
        <v>3233</v>
      </c>
      <c r="H3664" s="29" t="s">
        <v>3234</v>
      </c>
      <c r="I3664" s="29" t="s">
        <v>3242</v>
      </c>
      <c r="J3664" s="29" t="s">
        <v>3243</v>
      </c>
      <c r="K3664" s="29" t="s">
        <v>3252</v>
      </c>
      <c r="L3664" s="29" t="s">
        <v>3106</v>
      </c>
      <c r="M3664" s="29" t="s">
        <v>3253</v>
      </c>
      <c r="N3664" s="29" t="s">
        <v>3106</v>
      </c>
      <c r="O3664" s="29" t="s">
        <v>3550</v>
      </c>
      <c r="P3664" s="29" t="s">
        <v>3551</v>
      </c>
      <c r="Q3664" s="29" t="s">
        <v>3209</v>
      </c>
      <c r="R3664" s="29" t="s">
        <v>3210</v>
      </c>
      <c r="S3664" s="29" t="s">
        <v>3098</v>
      </c>
      <c r="T3664" s="29"/>
      <c r="U3664" s="30">
        <v>103200</v>
      </c>
      <c r="V3664" s="30">
        <v>103200</v>
      </c>
      <c r="W3664" s="30">
        <v>103200</v>
      </c>
      <c r="X3664" s="30">
        <v>103200</v>
      </c>
      <c r="Y3664" s="30">
        <v>103200</v>
      </c>
      <c r="Z3664" s="30">
        <v>103200</v>
      </c>
      <c r="AA3664" s="30">
        <v>103200</v>
      </c>
      <c r="AB3664" s="30">
        <v>103200</v>
      </c>
      <c r="AC3664" s="30">
        <v>103200</v>
      </c>
      <c r="AD3664" s="30">
        <v>103200</v>
      </c>
      <c r="AE3664" s="30">
        <v>103200</v>
      </c>
      <c r="AF3664" s="30">
        <v>103200</v>
      </c>
    </row>
    <row r="3665" spans="1:32" x14ac:dyDescent="0.45">
      <c r="A3665" s="29" t="s">
        <v>428</v>
      </c>
      <c r="B3665" s="29" t="s">
        <v>429</v>
      </c>
      <c r="C3665" s="29" t="s">
        <v>3299</v>
      </c>
      <c r="D3665" s="29" t="s">
        <v>3300</v>
      </c>
      <c r="E3665" s="29" t="s">
        <v>3320</v>
      </c>
      <c r="F3665" s="29" t="s">
        <v>3321</v>
      </c>
      <c r="G3665" s="29" t="s">
        <v>3233</v>
      </c>
      <c r="H3665" s="29" t="s">
        <v>3234</v>
      </c>
      <c r="I3665" s="29" t="s">
        <v>3242</v>
      </c>
      <c r="J3665" s="29" t="s">
        <v>3243</v>
      </c>
      <c r="K3665" s="29" t="s">
        <v>3252</v>
      </c>
      <c r="L3665" s="29" t="s">
        <v>3106</v>
      </c>
      <c r="M3665" s="29" t="s">
        <v>3253</v>
      </c>
      <c r="N3665" s="29" t="s">
        <v>3106</v>
      </c>
      <c r="O3665" s="29" t="s">
        <v>3256</v>
      </c>
      <c r="P3665" s="29" t="s">
        <v>3257</v>
      </c>
      <c r="Q3665" s="29" t="s">
        <v>3209</v>
      </c>
      <c r="R3665" s="29" t="s">
        <v>3210</v>
      </c>
      <c r="S3665" s="29" t="s">
        <v>3098</v>
      </c>
      <c r="T3665" s="29"/>
      <c r="U3665" s="30">
        <v>902800</v>
      </c>
      <c r="V3665" s="30">
        <v>902800</v>
      </c>
      <c r="W3665" s="30">
        <v>902800</v>
      </c>
      <c r="X3665" s="30">
        <v>902800</v>
      </c>
      <c r="Y3665" s="30">
        <v>902800</v>
      </c>
      <c r="Z3665" s="30">
        <v>902800</v>
      </c>
      <c r="AA3665" s="30">
        <v>902800</v>
      </c>
      <c r="AB3665" s="30">
        <v>902800</v>
      </c>
      <c r="AC3665" s="30">
        <v>902800</v>
      </c>
      <c r="AD3665" s="30">
        <v>902800</v>
      </c>
      <c r="AE3665" s="30">
        <v>902800</v>
      </c>
      <c r="AF3665" s="30">
        <v>902800</v>
      </c>
    </row>
    <row r="3666" spans="1:32" x14ac:dyDescent="0.45">
      <c r="A3666" s="29" t="s">
        <v>428</v>
      </c>
      <c r="B3666" s="29" t="s">
        <v>429</v>
      </c>
      <c r="C3666" s="29" t="s">
        <v>3299</v>
      </c>
      <c r="D3666" s="29" t="s">
        <v>3300</v>
      </c>
      <c r="E3666" s="29" t="s">
        <v>3320</v>
      </c>
      <c r="F3666" s="29" t="s">
        <v>3321</v>
      </c>
      <c r="G3666" s="29" t="s">
        <v>3233</v>
      </c>
      <c r="H3666" s="29" t="s">
        <v>3234</v>
      </c>
      <c r="I3666" s="29" t="s">
        <v>3262</v>
      </c>
      <c r="J3666" s="29" t="s">
        <v>3263</v>
      </c>
      <c r="K3666" s="29" t="s">
        <v>3264</v>
      </c>
      <c r="L3666" s="29" t="s">
        <v>3103</v>
      </c>
      <c r="M3666" s="29" t="s">
        <v>3326</v>
      </c>
      <c r="N3666" s="29" t="s">
        <v>3327</v>
      </c>
      <c r="O3666" s="29" t="s">
        <v>3527</v>
      </c>
      <c r="P3666" s="29" t="s">
        <v>3528</v>
      </c>
      <c r="Q3666" s="29" t="s">
        <v>3209</v>
      </c>
      <c r="R3666" s="29" t="s">
        <v>3210</v>
      </c>
      <c r="S3666" s="29" t="s">
        <v>3098</v>
      </c>
      <c r="T3666" s="29"/>
      <c r="U3666" s="30">
        <v>11542</v>
      </c>
      <c r="V3666" s="30">
        <v>17851</v>
      </c>
      <c r="W3666" s="30">
        <v>19839</v>
      </c>
      <c r="X3666" s="30">
        <v>21894</v>
      </c>
      <c r="Y3666" s="30">
        <v>22409</v>
      </c>
      <c r="Z3666" s="30">
        <v>17811</v>
      </c>
      <c r="AA3666" s="30">
        <v>18444</v>
      </c>
      <c r="AB3666" s="30">
        <v>23611</v>
      </c>
      <c r="AC3666" s="30">
        <v>24551</v>
      </c>
      <c r="AD3666" s="30">
        <v>26105</v>
      </c>
      <c r="AE3666" s="30">
        <v>21128</v>
      </c>
      <c r="AF3666" s="30">
        <v>29555</v>
      </c>
    </row>
    <row r="3667" spans="1:32" x14ac:dyDescent="0.45">
      <c r="A3667" s="29" t="s">
        <v>428</v>
      </c>
      <c r="B3667" s="29" t="s">
        <v>429</v>
      </c>
      <c r="C3667" s="29" t="s">
        <v>3299</v>
      </c>
      <c r="D3667" s="29" t="s">
        <v>3300</v>
      </c>
      <c r="E3667" s="29" t="s">
        <v>3320</v>
      </c>
      <c r="F3667" s="29" t="s">
        <v>3321</v>
      </c>
      <c r="G3667" s="29" t="s">
        <v>3233</v>
      </c>
      <c r="H3667" s="29" t="s">
        <v>3234</v>
      </c>
      <c r="I3667" s="29" t="s">
        <v>3262</v>
      </c>
      <c r="J3667" s="29" t="s">
        <v>3263</v>
      </c>
      <c r="K3667" s="29" t="s">
        <v>3264</v>
      </c>
      <c r="L3667" s="29" t="s">
        <v>3103</v>
      </c>
      <c r="M3667" s="29" t="s">
        <v>3326</v>
      </c>
      <c r="N3667" s="29" t="s">
        <v>3327</v>
      </c>
      <c r="O3667" s="29" t="s">
        <v>3328</v>
      </c>
      <c r="P3667" s="29" t="s">
        <v>3329</v>
      </c>
      <c r="Q3667" s="29" t="s">
        <v>3209</v>
      </c>
      <c r="R3667" s="29" t="s">
        <v>3210</v>
      </c>
      <c r="S3667" s="29" t="s">
        <v>3098</v>
      </c>
      <c r="T3667" s="29"/>
      <c r="U3667" s="30">
        <v>78</v>
      </c>
      <c r="V3667" s="30">
        <v>117</v>
      </c>
      <c r="W3667" s="30">
        <v>39</v>
      </c>
      <c r="X3667" s="30">
        <v>39</v>
      </c>
      <c r="Y3667" s="30">
        <v>0</v>
      </c>
      <c r="Z3667" s="30">
        <v>0</v>
      </c>
      <c r="AA3667" s="30">
        <v>0</v>
      </c>
      <c r="AB3667" s="30">
        <v>39</v>
      </c>
      <c r="AC3667" s="30">
        <v>0</v>
      </c>
      <c r="AD3667" s="30">
        <v>0</v>
      </c>
      <c r="AE3667" s="30">
        <v>0</v>
      </c>
      <c r="AF3667" s="30">
        <v>0</v>
      </c>
    </row>
    <row r="3668" spans="1:32" x14ac:dyDescent="0.45">
      <c r="A3668" s="29" t="s">
        <v>428</v>
      </c>
      <c r="B3668" s="29" t="s">
        <v>429</v>
      </c>
      <c r="C3668" s="29" t="s">
        <v>3299</v>
      </c>
      <c r="D3668" s="29" t="s">
        <v>3300</v>
      </c>
      <c r="E3668" s="29" t="s">
        <v>3320</v>
      </c>
      <c r="F3668" s="29" t="s">
        <v>3321</v>
      </c>
      <c r="G3668" s="29" t="s">
        <v>3233</v>
      </c>
      <c r="H3668" s="29" t="s">
        <v>3234</v>
      </c>
      <c r="I3668" s="29" t="s">
        <v>3262</v>
      </c>
      <c r="J3668" s="29" t="s">
        <v>3263</v>
      </c>
      <c r="K3668" s="29" t="s">
        <v>3264</v>
      </c>
      <c r="L3668" s="29" t="s">
        <v>3103</v>
      </c>
      <c r="M3668" s="29" t="s">
        <v>3326</v>
      </c>
      <c r="N3668" s="29" t="s">
        <v>3327</v>
      </c>
      <c r="O3668" s="29" t="s">
        <v>3330</v>
      </c>
      <c r="P3668" s="29" t="s">
        <v>3331</v>
      </c>
      <c r="Q3668" s="29" t="s">
        <v>3209</v>
      </c>
      <c r="R3668" s="29" t="s">
        <v>3210</v>
      </c>
      <c r="S3668" s="29" t="s">
        <v>3098</v>
      </c>
      <c r="T3668" s="29"/>
      <c r="U3668" s="30">
        <v>0</v>
      </c>
      <c r="V3668" s="30">
        <v>0</v>
      </c>
      <c r="W3668" s="30">
        <v>0</v>
      </c>
      <c r="X3668" s="30">
        <v>0</v>
      </c>
      <c r="Y3668" s="30">
        <v>0</v>
      </c>
      <c r="Z3668" s="30">
        <v>0</v>
      </c>
      <c r="AA3668" s="30">
        <v>0</v>
      </c>
      <c r="AB3668" s="30">
        <v>0</v>
      </c>
      <c r="AC3668" s="30">
        <v>0</v>
      </c>
      <c r="AD3668" s="30">
        <v>0</v>
      </c>
      <c r="AE3668" s="30">
        <v>0</v>
      </c>
      <c r="AF3668" s="30">
        <v>0</v>
      </c>
    </row>
    <row r="3669" spans="1:32" x14ac:dyDescent="0.45">
      <c r="A3669" s="29" t="s">
        <v>428</v>
      </c>
      <c r="B3669" s="29" t="s">
        <v>429</v>
      </c>
      <c r="C3669" s="29" t="s">
        <v>3299</v>
      </c>
      <c r="D3669" s="29" t="s">
        <v>3300</v>
      </c>
      <c r="E3669" s="29" t="s">
        <v>3320</v>
      </c>
      <c r="F3669" s="29" t="s">
        <v>3321</v>
      </c>
      <c r="G3669" s="29" t="s">
        <v>3233</v>
      </c>
      <c r="H3669" s="29" t="s">
        <v>3234</v>
      </c>
      <c r="I3669" s="29" t="s">
        <v>3262</v>
      </c>
      <c r="J3669" s="29" t="s">
        <v>3263</v>
      </c>
      <c r="K3669" s="29" t="s">
        <v>3264</v>
      </c>
      <c r="L3669" s="29" t="s">
        <v>3103</v>
      </c>
      <c r="M3669" s="29" t="s">
        <v>3326</v>
      </c>
      <c r="N3669" s="29" t="s">
        <v>3327</v>
      </c>
      <c r="O3669" s="29" t="s">
        <v>3332</v>
      </c>
      <c r="P3669" s="29" t="s">
        <v>3333</v>
      </c>
      <c r="Q3669" s="29" t="s">
        <v>3209</v>
      </c>
      <c r="R3669" s="29" t="s">
        <v>3210</v>
      </c>
      <c r="S3669" s="29" t="s">
        <v>3098</v>
      </c>
      <c r="T3669" s="29"/>
      <c r="U3669" s="30">
        <v>57200</v>
      </c>
      <c r="V3669" s="30">
        <v>57200</v>
      </c>
      <c r="W3669" s="30">
        <v>57200</v>
      </c>
      <c r="X3669" s="30">
        <v>57200</v>
      </c>
      <c r="Y3669" s="30">
        <v>57200</v>
      </c>
      <c r="Z3669" s="30">
        <v>57200</v>
      </c>
      <c r="AA3669" s="30">
        <v>57200</v>
      </c>
      <c r="AB3669" s="30">
        <v>57200</v>
      </c>
      <c r="AC3669" s="30">
        <v>57200</v>
      </c>
      <c r="AD3669" s="30">
        <v>57200</v>
      </c>
      <c r="AE3669" s="30">
        <v>57200</v>
      </c>
      <c r="AF3669" s="30">
        <v>57200</v>
      </c>
    </row>
    <row r="3670" spans="1:32" x14ac:dyDescent="0.45">
      <c r="A3670" s="29" t="s">
        <v>428</v>
      </c>
      <c r="B3670" s="29" t="s">
        <v>429</v>
      </c>
      <c r="C3670" s="29" t="s">
        <v>3299</v>
      </c>
      <c r="D3670" s="29" t="s">
        <v>3300</v>
      </c>
      <c r="E3670" s="29" t="s">
        <v>3320</v>
      </c>
      <c r="F3670" s="29" t="s">
        <v>3321</v>
      </c>
      <c r="G3670" s="29" t="s">
        <v>3233</v>
      </c>
      <c r="H3670" s="29" t="s">
        <v>3234</v>
      </c>
      <c r="I3670" s="29" t="s">
        <v>3275</v>
      </c>
      <c r="J3670" s="29" t="s">
        <v>3276</v>
      </c>
      <c r="K3670" s="29" t="s">
        <v>3277</v>
      </c>
      <c r="L3670" s="29" t="s">
        <v>3100</v>
      </c>
      <c r="M3670" s="29" t="s">
        <v>3312</v>
      </c>
      <c r="N3670" s="29" t="s">
        <v>3313</v>
      </c>
      <c r="O3670" s="29" t="s">
        <v>3466</v>
      </c>
      <c r="P3670" s="29" t="s">
        <v>3467</v>
      </c>
      <c r="Q3670" s="29" t="s">
        <v>3209</v>
      </c>
      <c r="R3670" s="29" t="s">
        <v>3210</v>
      </c>
      <c r="S3670" s="29" t="s">
        <v>3098</v>
      </c>
      <c r="T3670" s="29"/>
      <c r="U3670" s="30">
        <v>38000</v>
      </c>
      <c r="V3670" s="30">
        <v>38000</v>
      </c>
      <c r="W3670" s="30">
        <v>38000</v>
      </c>
      <c r="X3670" s="30">
        <v>38000</v>
      </c>
      <c r="Y3670" s="30">
        <v>38000</v>
      </c>
      <c r="Z3670" s="30">
        <v>38000</v>
      </c>
      <c r="AA3670" s="30">
        <v>38000</v>
      </c>
      <c r="AB3670" s="30">
        <v>38000</v>
      </c>
      <c r="AC3670" s="30">
        <v>38000</v>
      </c>
      <c r="AD3670" s="30">
        <v>38000</v>
      </c>
      <c r="AE3670" s="30">
        <v>38000</v>
      </c>
      <c r="AF3670" s="30">
        <v>38000</v>
      </c>
    </row>
    <row r="3671" spans="1:32" x14ac:dyDescent="0.45">
      <c r="A3671" s="29" t="s">
        <v>428</v>
      </c>
      <c r="B3671" s="29" t="s">
        <v>429</v>
      </c>
      <c r="C3671" s="29" t="s">
        <v>3299</v>
      </c>
      <c r="D3671" s="29" t="s">
        <v>3300</v>
      </c>
      <c r="E3671" s="29" t="s">
        <v>3320</v>
      </c>
      <c r="F3671" s="29" t="s">
        <v>3321</v>
      </c>
      <c r="G3671" s="29" t="s">
        <v>3233</v>
      </c>
      <c r="H3671" s="29" t="s">
        <v>3234</v>
      </c>
      <c r="I3671" s="29" t="s">
        <v>3275</v>
      </c>
      <c r="J3671" s="29" t="s">
        <v>3276</v>
      </c>
      <c r="K3671" s="29" t="s">
        <v>3277</v>
      </c>
      <c r="L3671" s="29" t="s">
        <v>3100</v>
      </c>
      <c r="M3671" s="29" t="s">
        <v>3312</v>
      </c>
      <c r="N3671" s="29" t="s">
        <v>3313</v>
      </c>
      <c r="O3671" s="29" t="s">
        <v>3314</v>
      </c>
      <c r="P3671" s="29" t="s">
        <v>3315</v>
      </c>
      <c r="Q3671" s="29" t="s">
        <v>3249</v>
      </c>
      <c r="R3671" s="29" t="s">
        <v>3210</v>
      </c>
      <c r="S3671" s="29" t="s">
        <v>3098</v>
      </c>
      <c r="T3671" s="29"/>
      <c r="U3671" s="30">
        <v>11494</v>
      </c>
      <c r="V3671" s="30">
        <v>11494</v>
      </c>
      <c r="W3671" s="30">
        <v>11494</v>
      </c>
      <c r="X3671" s="30">
        <v>11494</v>
      </c>
      <c r="Y3671" s="30">
        <v>11494</v>
      </c>
      <c r="Z3671" s="30">
        <v>11494</v>
      </c>
      <c r="AA3671" s="30">
        <v>11494</v>
      </c>
      <c r="AB3671" s="30">
        <v>11494</v>
      </c>
      <c r="AC3671" s="30">
        <v>11494</v>
      </c>
      <c r="AD3671" s="30">
        <v>11494</v>
      </c>
      <c r="AE3671" s="30">
        <v>11494</v>
      </c>
      <c r="AF3671" s="30">
        <v>11494</v>
      </c>
    </row>
    <row r="3672" spans="1:32" x14ac:dyDescent="0.45">
      <c r="A3672" s="29" t="s">
        <v>428</v>
      </c>
      <c r="B3672" s="29" t="s">
        <v>429</v>
      </c>
      <c r="C3672" s="29" t="s">
        <v>3299</v>
      </c>
      <c r="D3672" s="29" t="s">
        <v>3300</v>
      </c>
      <c r="E3672" s="29" t="s">
        <v>3320</v>
      </c>
      <c r="F3672" s="29" t="s">
        <v>3321</v>
      </c>
      <c r="G3672" s="29" t="s">
        <v>3233</v>
      </c>
      <c r="H3672" s="29" t="s">
        <v>3234</v>
      </c>
      <c r="I3672" s="29" t="s">
        <v>3275</v>
      </c>
      <c r="J3672" s="29" t="s">
        <v>3276</v>
      </c>
      <c r="K3672" s="29" t="s">
        <v>3277</v>
      </c>
      <c r="L3672" s="29" t="s">
        <v>3100</v>
      </c>
      <c r="M3672" s="29" t="s">
        <v>3312</v>
      </c>
      <c r="N3672" s="29" t="s">
        <v>3313</v>
      </c>
      <c r="O3672" s="29" t="s">
        <v>3314</v>
      </c>
      <c r="P3672" s="29" t="s">
        <v>3315</v>
      </c>
      <c r="Q3672" s="29" t="s">
        <v>3209</v>
      </c>
      <c r="R3672" s="29" t="s">
        <v>3210</v>
      </c>
      <c r="S3672" s="29" t="s">
        <v>3098</v>
      </c>
      <c r="T3672" s="29"/>
      <c r="U3672" s="30">
        <v>580000</v>
      </c>
      <c r="V3672" s="30">
        <v>580000</v>
      </c>
      <c r="W3672" s="30">
        <v>580000</v>
      </c>
      <c r="X3672" s="30">
        <v>580000</v>
      </c>
      <c r="Y3672" s="30">
        <v>580000</v>
      </c>
      <c r="Z3672" s="30">
        <v>580000</v>
      </c>
      <c r="AA3672" s="30">
        <v>580000</v>
      </c>
      <c r="AB3672" s="30">
        <v>580000</v>
      </c>
      <c r="AC3672" s="30">
        <v>580000</v>
      </c>
      <c r="AD3672" s="30">
        <v>580000</v>
      </c>
      <c r="AE3672" s="30">
        <v>580000</v>
      </c>
      <c r="AF3672" s="30">
        <v>580000</v>
      </c>
    </row>
    <row r="3673" spans="1:32" x14ac:dyDescent="0.45">
      <c r="A3673" s="29" t="s">
        <v>428</v>
      </c>
      <c r="B3673" s="29" t="s">
        <v>429</v>
      </c>
      <c r="C3673" s="29" t="s">
        <v>3299</v>
      </c>
      <c r="D3673" s="29" t="s">
        <v>3300</v>
      </c>
      <c r="E3673" s="29" t="s">
        <v>3320</v>
      </c>
      <c r="F3673" s="29" t="s">
        <v>3321</v>
      </c>
      <c r="G3673" s="29" t="s">
        <v>3233</v>
      </c>
      <c r="H3673" s="29" t="s">
        <v>3234</v>
      </c>
      <c r="I3673" s="29" t="s">
        <v>3275</v>
      </c>
      <c r="J3673" s="29" t="s">
        <v>3276</v>
      </c>
      <c r="K3673" s="29" t="s">
        <v>3287</v>
      </c>
      <c r="L3673" s="29" t="s">
        <v>3101</v>
      </c>
      <c r="M3673" s="29" t="s">
        <v>3316</v>
      </c>
      <c r="N3673" s="29" t="s">
        <v>3317</v>
      </c>
      <c r="O3673" s="29" t="s">
        <v>3454</v>
      </c>
      <c r="P3673" s="29" t="s">
        <v>3455</v>
      </c>
      <c r="Q3673" s="29" t="s">
        <v>3249</v>
      </c>
      <c r="R3673" s="29" t="s">
        <v>3210</v>
      </c>
      <c r="S3673" s="29" t="s">
        <v>3098</v>
      </c>
      <c r="T3673" s="29"/>
      <c r="U3673" s="30">
        <v>962</v>
      </c>
      <c r="V3673" s="30">
        <v>962</v>
      </c>
      <c r="W3673" s="30">
        <v>962</v>
      </c>
      <c r="X3673" s="30">
        <v>962</v>
      </c>
      <c r="Y3673" s="30">
        <v>962</v>
      </c>
      <c r="Z3673" s="30">
        <v>962</v>
      </c>
      <c r="AA3673" s="30">
        <v>962</v>
      </c>
      <c r="AB3673" s="30">
        <v>962</v>
      </c>
      <c r="AC3673" s="30">
        <v>962</v>
      </c>
      <c r="AD3673" s="30">
        <v>962</v>
      </c>
      <c r="AE3673" s="30">
        <v>962</v>
      </c>
      <c r="AF3673" s="30">
        <v>962</v>
      </c>
    </row>
    <row r="3674" spans="1:32" x14ac:dyDescent="0.45">
      <c r="A3674" s="29" t="s">
        <v>428</v>
      </c>
      <c r="B3674" s="29" t="s">
        <v>429</v>
      </c>
      <c r="C3674" s="29" t="s">
        <v>3292</v>
      </c>
      <c r="D3674" s="29" t="s">
        <v>3293</v>
      </c>
      <c r="E3674" s="29" t="s">
        <v>3388</v>
      </c>
      <c r="F3674" s="29" t="s">
        <v>3389</v>
      </c>
      <c r="G3674" s="29" t="s">
        <v>3233</v>
      </c>
      <c r="H3674" s="29" t="s">
        <v>3234</v>
      </c>
      <c r="I3674" s="29" t="s">
        <v>3235</v>
      </c>
      <c r="J3674" s="29" t="s">
        <v>3236</v>
      </c>
      <c r="K3674" s="29" t="s">
        <v>3237</v>
      </c>
      <c r="L3674" s="29" t="s">
        <v>3107</v>
      </c>
      <c r="M3674" s="29" t="s">
        <v>3456</v>
      </c>
      <c r="N3674" s="29" t="s">
        <v>3457</v>
      </c>
      <c r="O3674" s="29" t="s">
        <v>3629</v>
      </c>
      <c r="P3674" s="29" t="s">
        <v>3630</v>
      </c>
      <c r="Q3674" s="29" t="s">
        <v>3209</v>
      </c>
      <c r="R3674" s="29" t="s">
        <v>3210</v>
      </c>
      <c r="S3674" s="29" t="s">
        <v>3098</v>
      </c>
      <c r="T3674" s="29"/>
      <c r="U3674" s="30">
        <v>14245</v>
      </c>
      <c r="V3674" s="30">
        <v>14245</v>
      </c>
      <c r="W3674" s="30">
        <v>14245</v>
      </c>
      <c r="X3674" s="30">
        <v>14245</v>
      </c>
      <c r="Y3674" s="30">
        <v>14245</v>
      </c>
      <c r="Z3674" s="30">
        <v>14245</v>
      </c>
      <c r="AA3674" s="30">
        <v>14245</v>
      </c>
      <c r="AB3674" s="30">
        <v>14245</v>
      </c>
      <c r="AC3674" s="30">
        <v>14245</v>
      </c>
      <c r="AD3674" s="30">
        <v>14245</v>
      </c>
      <c r="AE3674" s="30">
        <v>14245</v>
      </c>
      <c r="AF3674" s="30">
        <v>14245</v>
      </c>
    </row>
    <row r="3675" spans="1:32" x14ac:dyDescent="0.45">
      <c r="A3675" s="29" t="s">
        <v>428</v>
      </c>
      <c r="B3675" s="29" t="s">
        <v>429</v>
      </c>
      <c r="C3675" s="29" t="s">
        <v>3292</v>
      </c>
      <c r="D3675" s="29" t="s">
        <v>3293</v>
      </c>
      <c r="E3675" s="29" t="s">
        <v>3582</v>
      </c>
      <c r="F3675" s="29" t="s">
        <v>3583</v>
      </c>
      <c r="G3675" s="29" t="s">
        <v>3200</v>
      </c>
      <c r="H3675" s="29" t="s">
        <v>3201</v>
      </c>
      <c r="I3675" s="29" t="s">
        <v>3202</v>
      </c>
      <c r="J3675" s="29" t="s">
        <v>3203</v>
      </c>
      <c r="K3675" s="29" t="s">
        <v>3520</v>
      </c>
      <c r="L3675" s="29" t="s">
        <v>3108</v>
      </c>
      <c r="M3675" s="29" t="s">
        <v>3588</v>
      </c>
      <c r="N3675" s="29" t="s">
        <v>3589</v>
      </c>
      <c r="O3675" s="29" t="s">
        <v>3670</v>
      </c>
      <c r="P3675" s="29" t="s">
        <v>3671</v>
      </c>
      <c r="Q3675" s="29" t="s">
        <v>3209</v>
      </c>
      <c r="R3675" s="29" t="s">
        <v>3210</v>
      </c>
      <c r="S3675" s="29" t="s">
        <v>3098</v>
      </c>
      <c r="T3675" s="29"/>
      <c r="U3675" s="30">
        <v>2120</v>
      </c>
      <c r="V3675" s="30">
        <v>2120</v>
      </c>
      <c r="W3675" s="30">
        <v>2120</v>
      </c>
      <c r="X3675" s="30">
        <v>2100</v>
      </c>
      <c r="Y3675" s="30">
        <v>4500</v>
      </c>
      <c r="Z3675" s="30">
        <v>4500</v>
      </c>
      <c r="AA3675" s="30">
        <v>4500</v>
      </c>
      <c r="AB3675" s="30">
        <v>4500</v>
      </c>
      <c r="AC3675" s="30">
        <v>4500</v>
      </c>
      <c r="AD3675" s="30">
        <v>4500</v>
      </c>
      <c r="AE3675" s="30">
        <v>4500</v>
      </c>
      <c r="AF3675" s="30">
        <v>4500</v>
      </c>
    </row>
    <row r="3676" spans="1:32" x14ac:dyDescent="0.45">
      <c r="A3676" s="29" t="s">
        <v>484</v>
      </c>
      <c r="B3676" s="29" t="s">
        <v>485</v>
      </c>
      <c r="C3676" s="29" t="s">
        <v>3299</v>
      </c>
      <c r="D3676" s="29" t="s">
        <v>3300</v>
      </c>
      <c r="E3676" s="29" t="s">
        <v>3320</v>
      </c>
      <c r="F3676" s="29" t="s">
        <v>3321</v>
      </c>
      <c r="G3676" s="29" t="s">
        <v>3200</v>
      </c>
      <c r="H3676" s="29" t="s">
        <v>3201</v>
      </c>
      <c r="I3676" s="29" t="s">
        <v>3202</v>
      </c>
      <c r="J3676" s="29" t="s">
        <v>3203</v>
      </c>
      <c r="K3676" s="29" t="s">
        <v>3204</v>
      </c>
      <c r="L3676" s="29" t="s">
        <v>3109</v>
      </c>
      <c r="M3676" s="29" t="s">
        <v>3378</v>
      </c>
      <c r="N3676" s="29" t="s">
        <v>3379</v>
      </c>
      <c r="O3676" s="29" t="s">
        <v>3380</v>
      </c>
      <c r="P3676" s="29" t="s">
        <v>3381</v>
      </c>
      <c r="Q3676" s="29" t="s">
        <v>3209</v>
      </c>
      <c r="R3676" s="29" t="s">
        <v>3210</v>
      </c>
      <c r="S3676" s="29" t="s">
        <v>3098</v>
      </c>
      <c r="T3676" s="29"/>
      <c r="U3676" s="30">
        <v>5710</v>
      </c>
      <c r="V3676" s="30">
        <v>5710</v>
      </c>
      <c r="W3676" s="30">
        <v>5710</v>
      </c>
      <c r="X3676" s="30">
        <v>5710</v>
      </c>
      <c r="Y3676" s="30">
        <v>5710</v>
      </c>
      <c r="Z3676" s="30">
        <v>5710</v>
      </c>
      <c r="AA3676" s="30">
        <v>5710</v>
      </c>
      <c r="AB3676" s="30">
        <v>5710</v>
      </c>
      <c r="AC3676" s="30">
        <v>5710</v>
      </c>
      <c r="AD3676" s="30">
        <v>5710</v>
      </c>
      <c r="AE3676" s="30">
        <v>0</v>
      </c>
      <c r="AF3676" s="30">
        <v>0</v>
      </c>
    </row>
    <row r="3677" spans="1:32" x14ac:dyDescent="0.45">
      <c r="A3677" s="29" t="s">
        <v>484</v>
      </c>
      <c r="B3677" s="29" t="s">
        <v>485</v>
      </c>
      <c r="C3677" s="29" t="s">
        <v>3299</v>
      </c>
      <c r="D3677" s="29" t="s">
        <v>3300</v>
      </c>
      <c r="E3677" s="29" t="s">
        <v>3320</v>
      </c>
      <c r="F3677" s="29" t="s">
        <v>3321</v>
      </c>
      <c r="G3677" s="29" t="s">
        <v>3200</v>
      </c>
      <c r="H3677" s="29" t="s">
        <v>3201</v>
      </c>
      <c r="I3677" s="29" t="s">
        <v>3226</v>
      </c>
      <c r="J3677" s="29" t="s">
        <v>3227</v>
      </c>
      <c r="K3677" s="29" t="s">
        <v>3228</v>
      </c>
      <c r="L3677" s="29" t="s">
        <v>3111</v>
      </c>
      <c r="M3677" s="29" t="s">
        <v>3295</v>
      </c>
      <c r="N3677" s="29" t="s">
        <v>3296</v>
      </c>
      <c r="O3677" s="29" t="s">
        <v>3297</v>
      </c>
      <c r="P3677" s="29" t="s">
        <v>3298</v>
      </c>
      <c r="Q3677" s="29" t="s">
        <v>3209</v>
      </c>
      <c r="R3677" s="29" t="s">
        <v>3210</v>
      </c>
      <c r="S3677" s="29" t="s">
        <v>3098</v>
      </c>
      <c r="T3677" s="29"/>
      <c r="U3677" s="30">
        <v>0</v>
      </c>
      <c r="V3677" s="30">
        <v>0</v>
      </c>
      <c r="W3677" s="30">
        <v>0</v>
      </c>
      <c r="X3677" s="30">
        <v>0</v>
      </c>
      <c r="Y3677" s="30">
        <v>0</v>
      </c>
      <c r="Z3677" s="30">
        <v>0</v>
      </c>
      <c r="AA3677" s="30">
        <v>0</v>
      </c>
      <c r="AB3677" s="30">
        <v>0</v>
      </c>
      <c r="AC3677" s="30">
        <v>0</v>
      </c>
      <c r="AD3677" s="30">
        <v>0</v>
      </c>
      <c r="AE3677" s="30">
        <v>0</v>
      </c>
      <c r="AF3677" s="30">
        <v>0</v>
      </c>
    </row>
    <row r="3678" spans="1:32" x14ac:dyDescent="0.45">
      <c r="A3678" s="29" t="s">
        <v>484</v>
      </c>
      <c r="B3678" s="29" t="s">
        <v>485</v>
      </c>
      <c r="C3678" s="29" t="s">
        <v>3299</v>
      </c>
      <c r="D3678" s="29" t="s">
        <v>3300</v>
      </c>
      <c r="E3678" s="29" t="s">
        <v>3320</v>
      </c>
      <c r="F3678" s="29" t="s">
        <v>3321</v>
      </c>
      <c r="G3678" s="29" t="s">
        <v>3233</v>
      </c>
      <c r="H3678" s="29" t="s">
        <v>3234</v>
      </c>
      <c r="I3678" s="29" t="s">
        <v>3262</v>
      </c>
      <c r="J3678" s="29" t="s">
        <v>3263</v>
      </c>
      <c r="K3678" s="29" t="s">
        <v>3264</v>
      </c>
      <c r="L3678" s="29" t="s">
        <v>3103</v>
      </c>
      <c r="M3678" s="29" t="s">
        <v>3265</v>
      </c>
      <c r="N3678" s="29" t="s">
        <v>3266</v>
      </c>
      <c r="O3678" s="29" t="s">
        <v>3267</v>
      </c>
      <c r="P3678" s="29" t="s">
        <v>3268</v>
      </c>
      <c r="Q3678" s="29" t="s">
        <v>3209</v>
      </c>
      <c r="R3678" s="29" t="s">
        <v>3210</v>
      </c>
      <c r="S3678" s="29" t="s">
        <v>3098</v>
      </c>
      <c r="T3678" s="29"/>
      <c r="U3678" s="30">
        <v>4000</v>
      </c>
      <c r="V3678" s="30">
        <v>4000</v>
      </c>
      <c r="W3678" s="30">
        <v>4000</v>
      </c>
      <c r="X3678" s="30">
        <v>4000</v>
      </c>
      <c r="Y3678" s="30">
        <v>4000</v>
      </c>
      <c r="Z3678" s="30">
        <v>4000</v>
      </c>
      <c r="AA3678" s="30">
        <v>4000</v>
      </c>
      <c r="AB3678" s="30">
        <v>4000</v>
      </c>
      <c r="AC3678" s="30">
        <v>4000</v>
      </c>
      <c r="AD3678" s="30">
        <v>4000</v>
      </c>
      <c r="AE3678" s="30">
        <v>4000</v>
      </c>
      <c r="AF3678" s="30">
        <v>4000</v>
      </c>
    </row>
    <row r="3679" spans="1:32" x14ac:dyDescent="0.45">
      <c r="A3679" s="29" t="s">
        <v>484</v>
      </c>
      <c r="B3679" s="29" t="s">
        <v>485</v>
      </c>
      <c r="C3679" s="29" t="s">
        <v>3299</v>
      </c>
      <c r="D3679" s="29" t="s">
        <v>3300</v>
      </c>
      <c r="E3679" s="29" t="s">
        <v>3320</v>
      </c>
      <c r="F3679" s="29" t="s">
        <v>3321</v>
      </c>
      <c r="G3679" s="29" t="s">
        <v>3233</v>
      </c>
      <c r="H3679" s="29" t="s">
        <v>3234</v>
      </c>
      <c r="I3679" s="29" t="s">
        <v>3262</v>
      </c>
      <c r="J3679" s="29" t="s">
        <v>3263</v>
      </c>
      <c r="K3679" s="29" t="s">
        <v>3264</v>
      </c>
      <c r="L3679" s="29" t="s">
        <v>3103</v>
      </c>
      <c r="M3679" s="29" t="s">
        <v>3265</v>
      </c>
      <c r="N3679" s="29" t="s">
        <v>3266</v>
      </c>
      <c r="O3679" s="29" t="s">
        <v>3269</v>
      </c>
      <c r="P3679" s="29" t="s">
        <v>3270</v>
      </c>
      <c r="Q3679" s="29" t="s">
        <v>3209</v>
      </c>
      <c r="R3679" s="29" t="s">
        <v>3210</v>
      </c>
      <c r="S3679" s="29" t="s">
        <v>3098</v>
      </c>
      <c r="T3679" s="29"/>
      <c r="U3679" s="30">
        <v>361</v>
      </c>
      <c r="V3679" s="30">
        <v>390</v>
      </c>
      <c r="W3679" s="30">
        <v>312</v>
      </c>
      <c r="X3679" s="30">
        <v>390</v>
      </c>
      <c r="Y3679" s="30">
        <v>273</v>
      </c>
      <c r="Z3679" s="30">
        <v>312</v>
      </c>
      <c r="AA3679" s="30">
        <v>234</v>
      </c>
      <c r="AB3679" s="30">
        <v>351</v>
      </c>
      <c r="AC3679" s="30">
        <v>195</v>
      </c>
      <c r="AD3679" s="30">
        <v>351</v>
      </c>
      <c r="AE3679" s="30">
        <v>312</v>
      </c>
      <c r="AF3679" s="30">
        <v>195</v>
      </c>
    </row>
    <row r="3680" spans="1:32" x14ac:dyDescent="0.45">
      <c r="A3680" s="29" t="s">
        <v>484</v>
      </c>
      <c r="B3680" s="29" t="s">
        <v>485</v>
      </c>
      <c r="C3680" s="29" t="s">
        <v>3299</v>
      </c>
      <c r="D3680" s="29" t="s">
        <v>3300</v>
      </c>
      <c r="E3680" s="29" t="s">
        <v>3320</v>
      </c>
      <c r="F3680" s="29" t="s">
        <v>3321</v>
      </c>
      <c r="G3680" s="29" t="s">
        <v>3233</v>
      </c>
      <c r="H3680" s="29" t="s">
        <v>3234</v>
      </c>
      <c r="I3680" s="29" t="s">
        <v>3262</v>
      </c>
      <c r="J3680" s="29" t="s">
        <v>3263</v>
      </c>
      <c r="K3680" s="29" t="s">
        <v>3264</v>
      </c>
      <c r="L3680" s="29" t="s">
        <v>3103</v>
      </c>
      <c r="M3680" s="29" t="s">
        <v>3265</v>
      </c>
      <c r="N3680" s="29" t="s">
        <v>3266</v>
      </c>
      <c r="O3680" s="29" t="s">
        <v>3271</v>
      </c>
      <c r="P3680" s="29" t="s">
        <v>3272</v>
      </c>
      <c r="Q3680" s="29" t="s">
        <v>3209</v>
      </c>
      <c r="R3680" s="29" t="s">
        <v>3210</v>
      </c>
      <c r="S3680" s="29" t="s">
        <v>3098</v>
      </c>
      <c r="T3680" s="29"/>
      <c r="U3680" s="30">
        <v>72</v>
      </c>
      <c r="V3680" s="30">
        <v>188</v>
      </c>
      <c r="W3680" s="30">
        <v>0</v>
      </c>
      <c r="X3680" s="30">
        <v>406</v>
      </c>
      <c r="Y3680" s="30">
        <v>0</v>
      </c>
      <c r="Z3680" s="30">
        <v>43</v>
      </c>
      <c r="AA3680" s="30">
        <v>217</v>
      </c>
      <c r="AB3680" s="30">
        <v>232</v>
      </c>
      <c r="AC3680" s="30">
        <v>406</v>
      </c>
      <c r="AD3680" s="30">
        <v>72</v>
      </c>
      <c r="AE3680" s="30">
        <v>217</v>
      </c>
      <c r="AF3680" s="30">
        <v>667</v>
      </c>
    </row>
    <row r="3681" spans="1:32" x14ac:dyDescent="0.45">
      <c r="A3681" s="29" t="s">
        <v>484</v>
      </c>
      <c r="B3681" s="29" t="s">
        <v>485</v>
      </c>
      <c r="C3681" s="29" t="s">
        <v>3299</v>
      </c>
      <c r="D3681" s="29" t="s">
        <v>3300</v>
      </c>
      <c r="E3681" s="29" t="s">
        <v>3320</v>
      </c>
      <c r="F3681" s="29" t="s">
        <v>3321</v>
      </c>
      <c r="G3681" s="29" t="s">
        <v>3233</v>
      </c>
      <c r="H3681" s="29" t="s">
        <v>3234</v>
      </c>
      <c r="I3681" s="29" t="s">
        <v>3262</v>
      </c>
      <c r="J3681" s="29" t="s">
        <v>3263</v>
      </c>
      <c r="K3681" s="29" t="s">
        <v>3264</v>
      </c>
      <c r="L3681" s="29" t="s">
        <v>3103</v>
      </c>
      <c r="M3681" s="29" t="s">
        <v>3265</v>
      </c>
      <c r="N3681" s="29" t="s">
        <v>3266</v>
      </c>
      <c r="O3681" s="29" t="s">
        <v>3273</v>
      </c>
      <c r="P3681" s="29" t="s">
        <v>3274</v>
      </c>
      <c r="Q3681" s="29" t="s">
        <v>3209</v>
      </c>
      <c r="R3681" s="29" t="s">
        <v>3210</v>
      </c>
      <c r="S3681" s="29" t="s">
        <v>3098</v>
      </c>
      <c r="T3681" s="29"/>
      <c r="U3681" s="30">
        <v>819</v>
      </c>
      <c r="V3681" s="30">
        <v>1326</v>
      </c>
      <c r="W3681" s="30">
        <v>819</v>
      </c>
      <c r="X3681" s="30">
        <v>1053</v>
      </c>
      <c r="Y3681" s="30">
        <v>702</v>
      </c>
      <c r="Z3681" s="30">
        <v>1287</v>
      </c>
      <c r="AA3681" s="30">
        <v>936</v>
      </c>
      <c r="AB3681" s="30">
        <v>546</v>
      </c>
      <c r="AC3681" s="30">
        <v>975</v>
      </c>
      <c r="AD3681" s="30">
        <v>663</v>
      </c>
      <c r="AE3681" s="30">
        <v>1248</v>
      </c>
      <c r="AF3681" s="30">
        <v>936</v>
      </c>
    </row>
    <row r="3682" spans="1:32" x14ac:dyDescent="0.45">
      <c r="A3682" s="29" t="s">
        <v>484</v>
      </c>
      <c r="B3682" s="29" t="s">
        <v>485</v>
      </c>
      <c r="C3682" s="29" t="s">
        <v>3299</v>
      </c>
      <c r="D3682" s="29" t="s">
        <v>3300</v>
      </c>
      <c r="E3682" s="29" t="s">
        <v>3320</v>
      </c>
      <c r="F3682" s="29" t="s">
        <v>3321</v>
      </c>
      <c r="G3682" s="29" t="s">
        <v>3233</v>
      </c>
      <c r="H3682" s="29" t="s">
        <v>3234</v>
      </c>
      <c r="I3682" s="29" t="s">
        <v>3262</v>
      </c>
      <c r="J3682" s="29" t="s">
        <v>3263</v>
      </c>
      <c r="K3682" s="29" t="s">
        <v>3264</v>
      </c>
      <c r="L3682" s="29" t="s">
        <v>3103</v>
      </c>
      <c r="M3682" s="29" t="s">
        <v>3265</v>
      </c>
      <c r="N3682" s="29" t="s">
        <v>3266</v>
      </c>
      <c r="O3682" s="29" t="s">
        <v>3372</v>
      </c>
      <c r="P3682" s="29" t="s">
        <v>3373</v>
      </c>
      <c r="Q3682" s="29" t="s">
        <v>3209</v>
      </c>
      <c r="R3682" s="29" t="s">
        <v>3210</v>
      </c>
      <c r="S3682" s="29" t="s">
        <v>3098</v>
      </c>
      <c r="T3682" s="29"/>
      <c r="U3682" s="30">
        <v>0</v>
      </c>
      <c r="V3682" s="30">
        <v>0</v>
      </c>
      <c r="W3682" s="30">
        <v>101</v>
      </c>
      <c r="X3682" s="30">
        <v>0</v>
      </c>
      <c r="Y3682" s="30">
        <v>0</v>
      </c>
      <c r="Z3682" s="30">
        <v>29</v>
      </c>
      <c r="AA3682" s="30">
        <v>58</v>
      </c>
      <c r="AB3682" s="30">
        <v>0</v>
      </c>
      <c r="AC3682" s="30">
        <v>0</v>
      </c>
      <c r="AD3682" s="30">
        <v>0</v>
      </c>
      <c r="AE3682" s="30">
        <v>0</v>
      </c>
      <c r="AF3682" s="30">
        <v>0</v>
      </c>
    </row>
    <row r="3683" spans="1:32" x14ac:dyDescent="0.45">
      <c r="A3683" s="29" t="s">
        <v>484</v>
      </c>
      <c r="B3683" s="29" t="s">
        <v>485</v>
      </c>
      <c r="C3683" s="29" t="s">
        <v>3211</v>
      </c>
      <c r="D3683" s="29" t="s">
        <v>3212</v>
      </c>
      <c r="E3683" s="29" t="s">
        <v>3213</v>
      </c>
      <c r="F3683" s="29" t="s">
        <v>982</v>
      </c>
      <c r="G3683" s="29" t="s">
        <v>3233</v>
      </c>
      <c r="H3683" s="29" t="s">
        <v>3234</v>
      </c>
      <c r="I3683" s="29" t="s">
        <v>3341</v>
      </c>
      <c r="J3683" s="29" t="s">
        <v>3342</v>
      </c>
      <c r="K3683" s="29" t="s">
        <v>3348</v>
      </c>
      <c r="L3683" s="29" t="s">
        <v>3115</v>
      </c>
      <c r="M3683" s="29" t="s">
        <v>3349</v>
      </c>
      <c r="N3683" s="29" t="s">
        <v>3350</v>
      </c>
      <c r="O3683" s="29" t="s">
        <v>3351</v>
      </c>
      <c r="P3683" s="29" t="s">
        <v>3350</v>
      </c>
      <c r="Q3683" s="29" t="s">
        <v>3209</v>
      </c>
      <c r="R3683" s="29" t="s">
        <v>3210</v>
      </c>
      <c r="S3683" s="29" t="s">
        <v>3098</v>
      </c>
      <c r="T3683" s="29"/>
      <c r="U3683" s="30">
        <v>0</v>
      </c>
      <c r="V3683" s="30">
        <v>0</v>
      </c>
      <c r="W3683" s="30">
        <v>0</v>
      </c>
      <c r="X3683" s="30">
        <v>0</v>
      </c>
      <c r="Y3683" s="30">
        <v>832</v>
      </c>
      <c r="Z3683" s="30">
        <v>0</v>
      </c>
      <c r="AA3683" s="30">
        <v>0</v>
      </c>
      <c r="AB3683" s="30">
        <v>0</v>
      </c>
      <c r="AC3683" s="30">
        <v>0</v>
      </c>
      <c r="AD3683" s="30">
        <v>0</v>
      </c>
      <c r="AE3683" s="30">
        <v>0</v>
      </c>
      <c r="AF3683" s="30">
        <v>0</v>
      </c>
    </row>
    <row r="3684" spans="1:32" x14ac:dyDescent="0.45">
      <c r="A3684" s="29" t="s">
        <v>484</v>
      </c>
      <c r="B3684" s="29" t="s">
        <v>485</v>
      </c>
      <c r="C3684" s="29" t="s">
        <v>3211</v>
      </c>
      <c r="D3684" s="29" t="s">
        <v>3212</v>
      </c>
      <c r="E3684" s="29" t="s">
        <v>3213</v>
      </c>
      <c r="F3684" s="29" t="s">
        <v>982</v>
      </c>
      <c r="G3684" s="29" t="s">
        <v>3233</v>
      </c>
      <c r="H3684" s="29" t="s">
        <v>3234</v>
      </c>
      <c r="I3684" s="29" t="s">
        <v>3341</v>
      </c>
      <c r="J3684" s="29" t="s">
        <v>3342</v>
      </c>
      <c r="K3684" s="29" t="s">
        <v>3348</v>
      </c>
      <c r="L3684" s="29" t="s">
        <v>3115</v>
      </c>
      <c r="M3684" s="29" t="s">
        <v>3366</v>
      </c>
      <c r="N3684" s="29" t="s">
        <v>3367</v>
      </c>
      <c r="O3684" s="29" t="s">
        <v>3370</v>
      </c>
      <c r="P3684" s="29" t="s">
        <v>3371</v>
      </c>
      <c r="Q3684" s="29" t="s">
        <v>3209</v>
      </c>
      <c r="R3684" s="29" t="s">
        <v>3210</v>
      </c>
      <c r="S3684" s="29" t="s">
        <v>3098</v>
      </c>
      <c r="T3684" s="29"/>
      <c r="U3684" s="30">
        <v>41731</v>
      </c>
      <c r="V3684" s="30">
        <v>41731</v>
      </c>
      <c r="W3684" s="30">
        <v>41731</v>
      </c>
      <c r="X3684" s="30">
        <v>41731</v>
      </c>
      <c r="Y3684" s="30">
        <v>41731</v>
      </c>
      <c r="Z3684" s="30">
        <v>41731</v>
      </c>
      <c r="AA3684" s="30">
        <v>41731</v>
      </c>
      <c r="AB3684" s="30">
        <v>41731</v>
      </c>
      <c r="AC3684" s="30">
        <v>41731</v>
      </c>
      <c r="AD3684" s="30">
        <v>41731</v>
      </c>
      <c r="AE3684" s="30">
        <v>41733</v>
      </c>
      <c r="AF3684" s="30">
        <v>37701</v>
      </c>
    </row>
    <row r="3685" spans="1:32" x14ac:dyDescent="0.45">
      <c r="A3685" s="29" t="s">
        <v>1109</v>
      </c>
      <c r="B3685" s="29" t="s">
        <v>1110</v>
      </c>
      <c r="C3685" s="29" t="s">
        <v>3695</v>
      </c>
      <c r="D3685" s="29" t="s">
        <v>3696</v>
      </c>
      <c r="E3685" s="29" t="s">
        <v>3697</v>
      </c>
      <c r="F3685" s="29" t="s">
        <v>3698</v>
      </c>
      <c r="G3685" s="29" t="s">
        <v>3200</v>
      </c>
      <c r="H3685" s="29" t="s">
        <v>3201</v>
      </c>
      <c r="I3685" s="29" t="s">
        <v>3202</v>
      </c>
      <c r="J3685" s="29" t="s">
        <v>3203</v>
      </c>
      <c r="K3685" s="29" t="s">
        <v>3520</v>
      </c>
      <c r="L3685" s="29" t="s">
        <v>3108</v>
      </c>
      <c r="M3685" s="29" t="s">
        <v>3521</v>
      </c>
      <c r="N3685" s="29" t="s">
        <v>3522</v>
      </c>
      <c r="O3685" s="29" t="s">
        <v>3699</v>
      </c>
      <c r="P3685" s="29" t="s">
        <v>3700</v>
      </c>
      <c r="Q3685" s="29" t="s">
        <v>3209</v>
      </c>
      <c r="R3685" s="29" t="s">
        <v>3210</v>
      </c>
      <c r="S3685" s="29" t="s">
        <v>3098</v>
      </c>
      <c r="T3685" s="29"/>
      <c r="U3685" s="30">
        <v>10000</v>
      </c>
      <c r="V3685" s="30">
        <v>10000</v>
      </c>
      <c r="W3685" s="30">
        <v>10000</v>
      </c>
      <c r="X3685" s="30">
        <v>10000</v>
      </c>
      <c r="Y3685" s="30">
        <v>10000</v>
      </c>
      <c r="Z3685" s="30">
        <v>333</v>
      </c>
      <c r="AA3685" s="30">
        <v>0</v>
      </c>
      <c r="AB3685" s="30">
        <v>0</v>
      </c>
      <c r="AC3685" s="30">
        <v>0</v>
      </c>
      <c r="AD3685" s="30">
        <v>0</v>
      </c>
      <c r="AE3685" s="30">
        <v>0</v>
      </c>
      <c r="AF3685" s="30">
        <v>0</v>
      </c>
    </row>
    <row r="3686" spans="1:32" x14ac:dyDescent="0.45">
      <c r="A3686" s="29" t="s">
        <v>1109</v>
      </c>
      <c r="B3686" s="29" t="s">
        <v>1110</v>
      </c>
      <c r="C3686" s="29" t="s">
        <v>3211</v>
      </c>
      <c r="D3686" s="29" t="s">
        <v>3212</v>
      </c>
      <c r="E3686" s="29" t="s">
        <v>3213</v>
      </c>
      <c r="F3686" s="29" t="s">
        <v>982</v>
      </c>
      <c r="G3686" s="29" t="s">
        <v>3200</v>
      </c>
      <c r="H3686" s="29" t="s">
        <v>3201</v>
      </c>
      <c r="I3686" s="29" t="s">
        <v>3202</v>
      </c>
      <c r="J3686" s="29" t="s">
        <v>3203</v>
      </c>
      <c r="K3686" s="29" t="s">
        <v>3204</v>
      </c>
      <c r="L3686" s="29" t="s">
        <v>3109</v>
      </c>
      <c r="M3686" s="29" t="s">
        <v>3205</v>
      </c>
      <c r="N3686" s="29" t="s">
        <v>3206</v>
      </c>
      <c r="O3686" s="29" t="s">
        <v>3214</v>
      </c>
      <c r="P3686" s="29" t="s">
        <v>3215</v>
      </c>
      <c r="Q3686" s="29" t="s">
        <v>3209</v>
      </c>
      <c r="R3686" s="29" t="s">
        <v>3210</v>
      </c>
      <c r="S3686" s="29" t="s">
        <v>3098</v>
      </c>
      <c r="T3686" s="29"/>
      <c r="U3686" s="30">
        <v>100</v>
      </c>
      <c r="V3686" s="30">
        <v>100</v>
      </c>
      <c r="W3686" s="30">
        <v>0</v>
      </c>
      <c r="X3686" s="30">
        <v>0</v>
      </c>
      <c r="Y3686" s="30">
        <v>0</v>
      </c>
      <c r="Z3686" s="30">
        <v>0</v>
      </c>
      <c r="AA3686" s="30">
        <v>0</v>
      </c>
      <c r="AB3686" s="30">
        <v>50</v>
      </c>
      <c r="AC3686" s="30">
        <v>0</v>
      </c>
      <c r="AD3686" s="30">
        <v>0</v>
      </c>
      <c r="AE3686" s="30">
        <v>0</v>
      </c>
      <c r="AF3686" s="30">
        <v>0</v>
      </c>
    </row>
    <row r="3687" spans="1:32" x14ac:dyDescent="0.45">
      <c r="A3687" s="29" t="s">
        <v>1109</v>
      </c>
      <c r="B3687" s="29" t="s">
        <v>1110</v>
      </c>
      <c r="C3687" s="29" t="s">
        <v>3211</v>
      </c>
      <c r="D3687" s="29" t="s">
        <v>3212</v>
      </c>
      <c r="E3687" s="29" t="s">
        <v>3213</v>
      </c>
      <c r="F3687" s="29" t="s">
        <v>982</v>
      </c>
      <c r="G3687" s="29" t="s">
        <v>3200</v>
      </c>
      <c r="H3687" s="29" t="s">
        <v>3201</v>
      </c>
      <c r="I3687" s="29" t="s">
        <v>3202</v>
      </c>
      <c r="J3687" s="29" t="s">
        <v>3203</v>
      </c>
      <c r="K3687" s="29" t="s">
        <v>3401</v>
      </c>
      <c r="L3687" s="29" t="s">
        <v>3402</v>
      </c>
      <c r="M3687" s="29" t="s">
        <v>3403</v>
      </c>
      <c r="N3687" s="29" t="s">
        <v>3404</v>
      </c>
      <c r="O3687" s="29" t="s">
        <v>3506</v>
      </c>
      <c r="P3687" s="29" t="s">
        <v>3507</v>
      </c>
      <c r="Q3687" s="29" t="s">
        <v>3209</v>
      </c>
      <c r="R3687" s="29" t="s">
        <v>3210</v>
      </c>
      <c r="S3687" s="29" t="s">
        <v>3098</v>
      </c>
      <c r="T3687" s="29"/>
      <c r="U3687" s="30">
        <v>137881</v>
      </c>
      <c r="V3687" s="30">
        <v>163965</v>
      </c>
      <c r="W3687" s="30">
        <v>169136</v>
      </c>
      <c r="X3687" s="30">
        <v>149634</v>
      </c>
      <c r="Y3687" s="30">
        <v>171293</v>
      </c>
      <c r="Z3687" s="30">
        <v>125157</v>
      </c>
      <c r="AA3687" s="30">
        <v>125041</v>
      </c>
      <c r="AB3687" s="30">
        <v>160424</v>
      </c>
      <c r="AC3687" s="30">
        <v>148074</v>
      </c>
      <c r="AD3687" s="30">
        <v>136340</v>
      </c>
      <c r="AE3687" s="30">
        <v>130276</v>
      </c>
      <c r="AF3687" s="30">
        <v>151116</v>
      </c>
    </row>
    <row r="3688" spans="1:32" x14ac:dyDescent="0.45">
      <c r="A3688" s="29" t="s">
        <v>1109</v>
      </c>
      <c r="B3688" s="29" t="s">
        <v>1110</v>
      </c>
      <c r="C3688" s="29" t="s">
        <v>3211</v>
      </c>
      <c r="D3688" s="29" t="s">
        <v>3212</v>
      </c>
      <c r="E3688" s="29" t="s">
        <v>3213</v>
      </c>
      <c r="F3688" s="29" t="s">
        <v>982</v>
      </c>
      <c r="G3688" s="29" t="s">
        <v>3200</v>
      </c>
      <c r="H3688" s="29" t="s">
        <v>3201</v>
      </c>
      <c r="I3688" s="29" t="s">
        <v>3202</v>
      </c>
      <c r="J3688" s="29" t="s">
        <v>3203</v>
      </c>
      <c r="K3688" s="29" t="s">
        <v>3401</v>
      </c>
      <c r="L3688" s="29" t="s">
        <v>3402</v>
      </c>
      <c r="M3688" s="29" t="s">
        <v>3403</v>
      </c>
      <c r="N3688" s="29" t="s">
        <v>3404</v>
      </c>
      <c r="O3688" s="29" t="s">
        <v>3814</v>
      </c>
      <c r="P3688" s="29" t="s">
        <v>3815</v>
      </c>
      <c r="Q3688" s="29" t="s">
        <v>3209</v>
      </c>
      <c r="R3688" s="29" t="s">
        <v>3210</v>
      </c>
      <c r="S3688" s="29" t="s">
        <v>3098</v>
      </c>
      <c r="T3688" s="29"/>
      <c r="U3688" s="30">
        <v>0</v>
      </c>
      <c r="V3688" s="30">
        <v>0</v>
      </c>
      <c r="W3688" s="30">
        <v>0</v>
      </c>
      <c r="X3688" s="30">
        <v>87</v>
      </c>
      <c r="Y3688" s="30">
        <v>0</v>
      </c>
      <c r="Z3688" s="30">
        <v>0</v>
      </c>
      <c r="AA3688" s="30">
        <v>0</v>
      </c>
      <c r="AB3688" s="30">
        <v>0</v>
      </c>
      <c r="AC3688" s="30">
        <v>0</v>
      </c>
      <c r="AD3688" s="30">
        <v>0</v>
      </c>
      <c r="AE3688" s="30">
        <v>0</v>
      </c>
      <c r="AF3688" s="30">
        <v>449</v>
      </c>
    </row>
    <row r="3689" spans="1:32" x14ac:dyDescent="0.45">
      <c r="A3689" s="29" t="s">
        <v>1109</v>
      </c>
      <c r="B3689" s="29" t="s">
        <v>1110</v>
      </c>
      <c r="C3689" s="29" t="s">
        <v>3211</v>
      </c>
      <c r="D3689" s="29" t="s">
        <v>3212</v>
      </c>
      <c r="E3689" s="29" t="s">
        <v>3213</v>
      </c>
      <c r="F3689" s="29" t="s">
        <v>982</v>
      </c>
      <c r="G3689" s="29" t="s">
        <v>3200</v>
      </c>
      <c r="H3689" s="29" t="s">
        <v>3201</v>
      </c>
      <c r="I3689" s="29" t="s">
        <v>3202</v>
      </c>
      <c r="J3689" s="29" t="s">
        <v>3203</v>
      </c>
      <c r="K3689" s="29" t="s">
        <v>3401</v>
      </c>
      <c r="L3689" s="29" t="s">
        <v>3402</v>
      </c>
      <c r="M3689" s="29" t="s">
        <v>3403</v>
      </c>
      <c r="N3689" s="29" t="s">
        <v>3404</v>
      </c>
      <c r="O3689" s="29" t="s">
        <v>3816</v>
      </c>
      <c r="P3689" s="29" t="s">
        <v>3817</v>
      </c>
      <c r="Q3689" s="29" t="s">
        <v>3209</v>
      </c>
      <c r="R3689" s="29" t="s">
        <v>3210</v>
      </c>
      <c r="S3689" s="29" t="s">
        <v>3098</v>
      </c>
      <c r="T3689" s="29"/>
      <c r="U3689" s="30">
        <v>130715</v>
      </c>
      <c r="V3689" s="30">
        <v>132107</v>
      </c>
      <c r="W3689" s="30">
        <v>130485</v>
      </c>
      <c r="X3689" s="30">
        <v>131533</v>
      </c>
      <c r="Y3689" s="30">
        <v>133043</v>
      </c>
      <c r="Z3689" s="30">
        <v>135295</v>
      </c>
      <c r="AA3689" s="30">
        <v>133907</v>
      </c>
      <c r="AB3689" s="30">
        <v>130553</v>
      </c>
      <c r="AC3689" s="30">
        <v>132159</v>
      </c>
      <c r="AD3689" s="30">
        <v>131511</v>
      </c>
      <c r="AE3689" s="30">
        <v>129754</v>
      </c>
      <c r="AF3689" s="30">
        <v>133841</v>
      </c>
    </row>
    <row r="3690" spans="1:32" x14ac:dyDescent="0.45">
      <c r="A3690" s="29" t="s">
        <v>1109</v>
      </c>
      <c r="B3690" s="29" t="s">
        <v>1110</v>
      </c>
      <c r="C3690" s="29" t="s">
        <v>3211</v>
      </c>
      <c r="D3690" s="29" t="s">
        <v>3212</v>
      </c>
      <c r="E3690" s="29" t="s">
        <v>3213</v>
      </c>
      <c r="F3690" s="29" t="s">
        <v>982</v>
      </c>
      <c r="G3690" s="29" t="s">
        <v>3200</v>
      </c>
      <c r="H3690" s="29" t="s">
        <v>3201</v>
      </c>
      <c r="I3690" s="29" t="s">
        <v>3226</v>
      </c>
      <c r="J3690" s="29" t="s">
        <v>3227</v>
      </c>
      <c r="K3690" s="29" t="s">
        <v>3228</v>
      </c>
      <c r="L3690" s="29" t="s">
        <v>3111</v>
      </c>
      <c r="M3690" s="29" t="s">
        <v>3604</v>
      </c>
      <c r="N3690" s="29" t="s">
        <v>3605</v>
      </c>
      <c r="O3690" s="29" t="s">
        <v>3606</v>
      </c>
      <c r="P3690" s="29" t="s">
        <v>3607</v>
      </c>
      <c r="Q3690" s="29" t="s">
        <v>3209</v>
      </c>
      <c r="R3690" s="29" t="s">
        <v>3210</v>
      </c>
      <c r="S3690" s="29" t="s">
        <v>3098</v>
      </c>
      <c r="T3690" s="29"/>
      <c r="U3690" s="30">
        <v>918</v>
      </c>
      <c r="V3690" s="30">
        <v>1091</v>
      </c>
      <c r="W3690" s="30">
        <v>374</v>
      </c>
      <c r="X3690" s="30">
        <v>463</v>
      </c>
      <c r="Y3690" s="30">
        <v>359</v>
      </c>
      <c r="Z3690" s="30">
        <v>981</v>
      </c>
      <c r="AA3690" s="30">
        <v>521</v>
      </c>
      <c r="AB3690" s="30">
        <v>535</v>
      </c>
      <c r="AC3690" s="30">
        <v>391</v>
      </c>
      <c r="AD3690" s="30">
        <v>323</v>
      </c>
      <c r="AE3690" s="30">
        <v>227</v>
      </c>
      <c r="AF3690" s="30">
        <v>484</v>
      </c>
    </row>
    <row r="3691" spans="1:32" x14ac:dyDescent="0.45">
      <c r="A3691" s="29" t="s">
        <v>1109</v>
      </c>
      <c r="B3691" s="29" t="s">
        <v>1110</v>
      </c>
      <c r="C3691" s="29" t="s">
        <v>3211</v>
      </c>
      <c r="D3691" s="29" t="s">
        <v>3212</v>
      </c>
      <c r="E3691" s="29" t="s">
        <v>3213</v>
      </c>
      <c r="F3691" s="29" t="s">
        <v>982</v>
      </c>
      <c r="G3691" s="29" t="s">
        <v>3200</v>
      </c>
      <c r="H3691" s="29" t="s">
        <v>3201</v>
      </c>
      <c r="I3691" s="29" t="s">
        <v>3226</v>
      </c>
      <c r="J3691" s="29" t="s">
        <v>3227</v>
      </c>
      <c r="K3691" s="29" t="s">
        <v>3228</v>
      </c>
      <c r="L3691" s="29" t="s">
        <v>3111</v>
      </c>
      <c r="M3691" s="29" t="s">
        <v>3229</v>
      </c>
      <c r="N3691" s="29" t="s">
        <v>3230</v>
      </c>
      <c r="O3691" s="29" t="s">
        <v>3231</v>
      </c>
      <c r="P3691" s="29" t="s">
        <v>3232</v>
      </c>
      <c r="Q3691" s="29" t="s">
        <v>3209</v>
      </c>
      <c r="R3691" s="29" t="s">
        <v>3210</v>
      </c>
      <c r="S3691" s="29" t="s">
        <v>3098</v>
      </c>
      <c r="T3691" s="29"/>
      <c r="U3691" s="30">
        <v>0</v>
      </c>
      <c r="V3691" s="30">
        <v>0</v>
      </c>
      <c r="W3691" s="30">
        <v>0</v>
      </c>
      <c r="X3691" s="30">
        <v>0</v>
      </c>
      <c r="Y3691" s="30">
        <v>0</v>
      </c>
      <c r="Z3691" s="30">
        <v>0</v>
      </c>
      <c r="AA3691" s="30">
        <v>0</v>
      </c>
      <c r="AB3691" s="30">
        <v>0</v>
      </c>
      <c r="AC3691" s="30">
        <v>0</v>
      </c>
      <c r="AD3691" s="30">
        <v>0</v>
      </c>
      <c r="AE3691" s="30">
        <v>0</v>
      </c>
      <c r="AF3691" s="30">
        <v>0</v>
      </c>
    </row>
    <row r="3692" spans="1:32" x14ac:dyDescent="0.45">
      <c r="A3692" s="29" t="s">
        <v>1109</v>
      </c>
      <c r="B3692" s="29" t="s">
        <v>1110</v>
      </c>
      <c r="C3692" s="29" t="s">
        <v>3211</v>
      </c>
      <c r="D3692" s="29" t="s">
        <v>3212</v>
      </c>
      <c r="E3692" s="29" t="s">
        <v>3213</v>
      </c>
      <c r="F3692" s="29" t="s">
        <v>982</v>
      </c>
      <c r="G3692" s="29" t="s">
        <v>3200</v>
      </c>
      <c r="H3692" s="29" t="s">
        <v>3201</v>
      </c>
      <c r="I3692" s="29" t="s">
        <v>3226</v>
      </c>
      <c r="J3692" s="29" t="s">
        <v>3227</v>
      </c>
      <c r="K3692" s="29" t="s">
        <v>3228</v>
      </c>
      <c r="L3692" s="29" t="s">
        <v>3111</v>
      </c>
      <c r="M3692" s="29" t="s">
        <v>3295</v>
      </c>
      <c r="N3692" s="29" t="s">
        <v>3296</v>
      </c>
      <c r="O3692" s="29" t="s">
        <v>3608</v>
      </c>
      <c r="P3692" s="29" t="s">
        <v>3609</v>
      </c>
      <c r="Q3692" s="29" t="s">
        <v>3209</v>
      </c>
      <c r="R3692" s="29" t="s">
        <v>3210</v>
      </c>
      <c r="S3692" s="29" t="s">
        <v>3098</v>
      </c>
      <c r="T3692" s="29"/>
      <c r="U3692" s="30">
        <v>72</v>
      </c>
      <c r="V3692" s="30">
        <v>0</v>
      </c>
      <c r="W3692" s="30">
        <v>0</v>
      </c>
      <c r="X3692" s="30">
        <v>0</v>
      </c>
      <c r="Y3692" s="30">
        <v>0</v>
      </c>
      <c r="Z3692" s="30">
        <v>0</v>
      </c>
      <c r="AA3692" s="30">
        <v>0</v>
      </c>
      <c r="AB3692" s="30">
        <v>43</v>
      </c>
      <c r="AC3692" s="30">
        <v>0</v>
      </c>
      <c r="AD3692" s="30">
        <v>0</v>
      </c>
      <c r="AE3692" s="30">
        <v>0</v>
      </c>
      <c r="AF3692" s="30">
        <v>0</v>
      </c>
    </row>
    <row r="3693" spans="1:32" x14ac:dyDescent="0.45">
      <c r="A3693" s="29" t="s">
        <v>1109</v>
      </c>
      <c r="B3693" s="29" t="s">
        <v>1110</v>
      </c>
      <c r="C3693" s="29" t="s">
        <v>3211</v>
      </c>
      <c r="D3693" s="29" t="s">
        <v>3212</v>
      </c>
      <c r="E3693" s="29" t="s">
        <v>3213</v>
      </c>
      <c r="F3693" s="29" t="s">
        <v>982</v>
      </c>
      <c r="G3693" s="29" t="s">
        <v>3200</v>
      </c>
      <c r="H3693" s="29" t="s">
        <v>3201</v>
      </c>
      <c r="I3693" s="29" t="s">
        <v>3226</v>
      </c>
      <c r="J3693" s="29" t="s">
        <v>3227</v>
      </c>
      <c r="K3693" s="29" t="s">
        <v>3228</v>
      </c>
      <c r="L3693" s="29" t="s">
        <v>3111</v>
      </c>
      <c r="M3693" s="29" t="s">
        <v>3295</v>
      </c>
      <c r="N3693" s="29" t="s">
        <v>3296</v>
      </c>
      <c r="O3693" s="29" t="s">
        <v>3297</v>
      </c>
      <c r="P3693" s="29" t="s">
        <v>3298</v>
      </c>
      <c r="Q3693" s="29" t="s">
        <v>3209</v>
      </c>
      <c r="R3693" s="29" t="s">
        <v>3210</v>
      </c>
      <c r="S3693" s="29" t="s">
        <v>3098</v>
      </c>
      <c r="T3693" s="29"/>
      <c r="U3693" s="30">
        <v>0</v>
      </c>
      <c r="V3693" s="30">
        <v>0</v>
      </c>
      <c r="W3693" s="30">
        <v>0</v>
      </c>
      <c r="X3693" s="30">
        <v>0</v>
      </c>
      <c r="Y3693" s="30">
        <v>435</v>
      </c>
      <c r="Z3693" s="30">
        <v>0</v>
      </c>
      <c r="AA3693" s="30">
        <v>0</v>
      </c>
      <c r="AB3693" s="30">
        <v>0</v>
      </c>
      <c r="AC3693" s="30">
        <v>0</v>
      </c>
      <c r="AD3693" s="30">
        <v>0</v>
      </c>
      <c r="AE3693" s="30">
        <v>0</v>
      </c>
      <c r="AF3693" s="30">
        <v>0</v>
      </c>
    </row>
    <row r="3694" spans="1:32" x14ac:dyDescent="0.45">
      <c r="A3694" s="29" t="s">
        <v>1109</v>
      </c>
      <c r="B3694" s="29" t="s">
        <v>1110</v>
      </c>
      <c r="C3694" s="29" t="s">
        <v>3211</v>
      </c>
      <c r="D3694" s="29" t="s">
        <v>3212</v>
      </c>
      <c r="E3694" s="29" t="s">
        <v>3213</v>
      </c>
      <c r="F3694" s="29" t="s">
        <v>982</v>
      </c>
      <c r="G3694" s="29" t="s">
        <v>3233</v>
      </c>
      <c r="H3694" s="29" t="s">
        <v>3234</v>
      </c>
      <c r="I3694" s="29" t="s">
        <v>3235</v>
      </c>
      <c r="J3694" s="29" t="s">
        <v>3236</v>
      </c>
      <c r="K3694" s="29" t="s">
        <v>3237</v>
      </c>
      <c r="L3694" s="29" t="s">
        <v>3107</v>
      </c>
      <c r="M3694" s="29" t="s">
        <v>3424</v>
      </c>
      <c r="N3694" s="29" t="s">
        <v>3425</v>
      </c>
      <c r="O3694" s="29" t="s">
        <v>3428</v>
      </c>
      <c r="P3694" s="29" t="s">
        <v>3429</v>
      </c>
      <c r="Q3694" s="29" t="s">
        <v>3209</v>
      </c>
      <c r="R3694" s="29" t="s">
        <v>3210</v>
      </c>
      <c r="S3694" s="29" t="s">
        <v>3098</v>
      </c>
      <c r="T3694" s="29"/>
      <c r="U3694" s="30">
        <v>1000</v>
      </c>
      <c r="V3694" s="30">
        <v>1116</v>
      </c>
      <c r="W3694" s="30">
        <v>1232</v>
      </c>
      <c r="X3694" s="30">
        <v>1000</v>
      </c>
      <c r="Y3694" s="30">
        <v>1000</v>
      </c>
      <c r="Z3694" s="30">
        <v>1029</v>
      </c>
      <c r="AA3694" s="30">
        <v>1171</v>
      </c>
      <c r="AB3694" s="30">
        <v>1000</v>
      </c>
      <c r="AC3694" s="30">
        <v>1029</v>
      </c>
      <c r="AD3694" s="30">
        <v>1000</v>
      </c>
      <c r="AE3694" s="30">
        <v>1029</v>
      </c>
      <c r="AF3694" s="30">
        <v>1072</v>
      </c>
    </row>
    <row r="3695" spans="1:32" x14ac:dyDescent="0.45">
      <c r="A3695" s="29" t="s">
        <v>1109</v>
      </c>
      <c r="B3695" s="29" t="s">
        <v>1110</v>
      </c>
      <c r="C3695" s="29" t="s">
        <v>3211</v>
      </c>
      <c r="D3695" s="29" t="s">
        <v>3212</v>
      </c>
      <c r="E3695" s="29" t="s">
        <v>3213</v>
      </c>
      <c r="F3695" s="29" t="s">
        <v>982</v>
      </c>
      <c r="G3695" s="29" t="s">
        <v>3233</v>
      </c>
      <c r="H3695" s="29" t="s">
        <v>3234</v>
      </c>
      <c r="I3695" s="29" t="s">
        <v>3262</v>
      </c>
      <c r="J3695" s="29" t="s">
        <v>3263</v>
      </c>
      <c r="K3695" s="29" t="s">
        <v>3264</v>
      </c>
      <c r="L3695" s="29" t="s">
        <v>3103</v>
      </c>
      <c r="M3695" s="29" t="s">
        <v>3265</v>
      </c>
      <c r="N3695" s="29" t="s">
        <v>3266</v>
      </c>
      <c r="O3695" s="29" t="s">
        <v>3267</v>
      </c>
      <c r="P3695" s="29" t="s">
        <v>3268</v>
      </c>
      <c r="Q3695" s="29" t="s">
        <v>3209</v>
      </c>
      <c r="R3695" s="29" t="s">
        <v>3210</v>
      </c>
      <c r="S3695" s="29" t="s">
        <v>3098</v>
      </c>
      <c r="T3695" s="29"/>
      <c r="U3695" s="30">
        <v>52000</v>
      </c>
      <c r="V3695" s="30">
        <v>52000</v>
      </c>
      <c r="W3695" s="30">
        <v>52000</v>
      </c>
      <c r="X3695" s="30">
        <v>50800</v>
      </c>
      <c r="Y3695" s="30">
        <v>48000</v>
      </c>
      <c r="Z3695" s="30">
        <v>48000</v>
      </c>
      <c r="AA3695" s="30">
        <v>48000</v>
      </c>
      <c r="AB3695" s="30">
        <v>48000</v>
      </c>
      <c r="AC3695" s="30">
        <v>48000</v>
      </c>
      <c r="AD3695" s="30">
        <v>48000</v>
      </c>
      <c r="AE3695" s="30">
        <v>48000</v>
      </c>
      <c r="AF3695" s="30">
        <v>48000</v>
      </c>
    </row>
    <row r="3696" spans="1:32" x14ac:dyDescent="0.45">
      <c r="A3696" s="29" t="s">
        <v>1109</v>
      </c>
      <c r="B3696" s="29" t="s">
        <v>1110</v>
      </c>
      <c r="C3696" s="29" t="s">
        <v>3211</v>
      </c>
      <c r="D3696" s="29" t="s">
        <v>3212</v>
      </c>
      <c r="E3696" s="29" t="s">
        <v>3213</v>
      </c>
      <c r="F3696" s="29" t="s">
        <v>982</v>
      </c>
      <c r="G3696" s="29" t="s">
        <v>3233</v>
      </c>
      <c r="H3696" s="29" t="s">
        <v>3234</v>
      </c>
      <c r="I3696" s="29" t="s">
        <v>3262</v>
      </c>
      <c r="J3696" s="29" t="s">
        <v>3263</v>
      </c>
      <c r="K3696" s="29" t="s">
        <v>3264</v>
      </c>
      <c r="L3696" s="29" t="s">
        <v>3103</v>
      </c>
      <c r="M3696" s="29" t="s">
        <v>3265</v>
      </c>
      <c r="N3696" s="29" t="s">
        <v>3266</v>
      </c>
      <c r="O3696" s="29" t="s">
        <v>3269</v>
      </c>
      <c r="P3696" s="29" t="s">
        <v>3270</v>
      </c>
      <c r="Q3696" s="29" t="s">
        <v>3209</v>
      </c>
      <c r="R3696" s="29" t="s">
        <v>3210</v>
      </c>
      <c r="S3696" s="29" t="s">
        <v>3098</v>
      </c>
      <c r="T3696" s="29"/>
      <c r="U3696" s="30">
        <v>3608</v>
      </c>
      <c r="V3696" s="30">
        <v>4329</v>
      </c>
      <c r="W3696" s="30">
        <v>2779</v>
      </c>
      <c r="X3696" s="30">
        <v>2808</v>
      </c>
      <c r="Y3696" s="30">
        <v>2526</v>
      </c>
      <c r="Z3696" s="30">
        <v>2964</v>
      </c>
      <c r="AA3696" s="30">
        <v>2780</v>
      </c>
      <c r="AB3696" s="30">
        <v>2652</v>
      </c>
      <c r="AC3696" s="30">
        <v>3744</v>
      </c>
      <c r="AD3696" s="30">
        <v>1911</v>
      </c>
      <c r="AE3696" s="30">
        <v>2116</v>
      </c>
      <c r="AF3696" s="30">
        <v>3120</v>
      </c>
    </row>
    <row r="3697" spans="1:32" x14ac:dyDescent="0.45">
      <c r="A3697" s="29" t="s">
        <v>1109</v>
      </c>
      <c r="B3697" s="29" t="s">
        <v>1110</v>
      </c>
      <c r="C3697" s="29" t="s">
        <v>3211</v>
      </c>
      <c r="D3697" s="29" t="s">
        <v>3212</v>
      </c>
      <c r="E3697" s="29" t="s">
        <v>3213</v>
      </c>
      <c r="F3697" s="29" t="s">
        <v>982</v>
      </c>
      <c r="G3697" s="29" t="s">
        <v>3233</v>
      </c>
      <c r="H3697" s="29" t="s">
        <v>3234</v>
      </c>
      <c r="I3697" s="29" t="s">
        <v>3262</v>
      </c>
      <c r="J3697" s="29" t="s">
        <v>3263</v>
      </c>
      <c r="K3697" s="29" t="s">
        <v>3264</v>
      </c>
      <c r="L3697" s="29" t="s">
        <v>3103</v>
      </c>
      <c r="M3697" s="29" t="s">
        <v>3265</v>
      </c>
      <c r="N3697" s="29" t="s">
        <v>3266</v>
      </c>
      <c r="O3697" s="29" t="s">
        <v>3271</v>
      </c>
      <c r="P3697" s="29" t="s">
        <v>3272</v>
      </c>
      <c r="Q3697" s="29" t="s">
        <v>3209</v>
      </c>
      <c r="R3697" s="29" t="s">
        <v>3210</v>
      </c>
      <c r="S3697" s="29" t="s">
        <v>3098</v>
      </c>
      <c r="T3697" s="29"/>
      <c r="U3697" s="30">
        <v>6909</v>
      </c>
      <c r="V3697" s="30">
        <v>6988</v>
      </c>
      <c r="W3697" s="30">
        <v>6901</v>
      </c>
      <c r="X3697" s="30">
        <v>7365</v>
      </c>
      <c r="Y3697" s="30">
        <v>4828</v>
      </c>
      <c r="Z3697" s="30">
        <v>3726</v>
      </c>
      <c r="AA3697" s="30">
        <v>4495</v>
      </c>
      <c r="AB3697" s="30">
        <v>4784</v>
      </c>
      <c r="AC3697" s="30">
        <v>4959</v>
      </c>
      <c r="AD3697" s="30">
        <v>12020</v>
      </c>
      <c r="AE3697" s="30">
        <v>3987</v>
      </c>
      <c r="AF3697" s="30">
        <v>4871</v>
      </c>
    </row>
    <row r="3698" spans="1:32" x14ac:dyDescent="0.45">
      <c r="A3698" s="29" t="s">
        <v>1109</v>
      </c>
      <c r="B3698" s="29" t="s">
        <v>1110</v>
      </c>
      <c r="C3698" s="29" t="s">
        <v>3211</v>
      </c>
      <c r="D3698" s="29" t="s">
        <v>3212</v>
      </c>
      <c r="E3698" s="29" t="s">
        <v>3213</v>
      </c>
      <c r="F3698" s="29" t="s">
        <v>982</v>
      </c>
      <c r="G3698" s="29" t="s">
        <v>3233</v>
      </c>
      <c r="H3698" s="29" t="s">
        <v>3234</v>
      </c>
      <c r="I3698" s="29" t="s">
        <v>3262</v>
      </c>
      <c r="J3698" s="29" t="s">
        <v>3263</v>
      </c>
      <c r="K3698" s="29" t="s">
        <v>3264</v>
      </c>
      <c r="L3698" s="29" t="s">
        <v>3103</v>
      </c>
      <c r="M3698" s="29" t="s">
        <v>3265</v>
      </c>
      <c r="N3698" s="29" t="s">
        <v>3266</v>
      </c>
      <c r="O3698" s="29" t="s">
        <v>3273</v>
      </c>
      <c r="P3698" s="29" t="s">
        <v>3274</v>
      </c>
      <c r="Q3698" s="29" t="s">
        <v>3209</v>
      </c>
      <c r="R3698" s="29" t="s">
        <v>3210</v>
      </c>
      <c r="S3698" s="29" t="s">
        <v>3098</v>
      </c>
      <c r="T3698" s="29"/>
      <c r="U3698" s="30">
        <v>702</v>
      </c>
      <c r="V3698" s="30">
        <v>1716</v>
      </c>
      <c r="W3698" s="30">
        <v>1053</v>
      </c>
      <c r="X3698" s="30">
        <v>1404</v>
      </c>
      <c r="Y3698" s="30">
        <v>741</v>
      </c>
      <c r="Z3698" s="30">
        <v>468</v>
      </c>
      <c r="AA3698" s="30">
        <v>390</v>
      </c>
      <c r="AB3698" s="30">
        <v>702</v>
      </c>
      <c r="AC3698" s="30">
        <v>585</v>
      </c>
      <c r="AD3698" s="30">
        <v>429</v>
      </c>
      <c r="AE3698" s="30">
        <v>429</v>
      </c>
      <c r="AF3698" s="30">
        <v>858</v>
      </c>
    </row>
    <row r="3699" spans="1:32" x14ac:dyDescent="0.45">
      <c r="A3699" s="29" t="s">
        <v>1109</v>
      </c>
      <c r="B3699" s="29" t="s">
        <v>1110</v>
      </c>
      <c r="C3699" s="29" t="s">
        <v>3211</v>
      </c>
      <c r="D3699" s="29" t="s">
        <v>3212</v>
      </c>
      <c r="E3699" s="29" t="s">
        <v>3213</v>
      </c>
      <c r="F3699" s="29" t="s">
        <v>982</v>
      </c>
      <c r="G3699" s="29" t="s">
        <v>3233</v>
      </c>
      <c r="H3699" s="29" t="s">
        <v>3234</v>
      </c>
      <c r="I3699" s="29" t="s">
        <v>3262</v>
      </c>
      <c r="J3699" s="29" t="s">
        <v>3263</v>
      </c>
      <c r="K3699" s="29" t="s">
        <v>3264</v>
      </c>
      <c r="L3699" s="29" t="s">
        <v>3103</v>
      </c>
      <c r="M3699" s="29" t="s">
        <v>3265</v>
      </c>
      <c r="N3699" s="29" t="s">
        <v>3266</v>
      </c>
      <c r="O3699" s="29" t="s">
        <v>3372</v>
      </c>
      <c r="P3699" s="29" t="s">
        <v>3373</v>
      </c>
      <c r="Q3699" s="29" t="s">
        <v>3209</v>
      </c>
      <c r="R3699" s="29" t="s">
        <v>3210</v>
      </c>
      <c r="S3699" s="29" t="s">
        <v>3098</v>
      </c>
      <c r="T3699" s="29"/>
      <c r="U3699" s="30">
        <v>0</v>
      </c>
      <c r="V3699" s="30">
        <v>0</v>
      </c>
      <c r="W3699" s="30">
        <v>0</v>
      </c>
      <c r="X3699" s="30">
        <v>0</v>
      </c>
      <c r="Y3699" s="30">
        <v>0</v>
      </c>
      <c r="Z3699" s="30">
        <v>0</v>
      </c>
      <c r="AA3699" s="30">
        <v>0</v>
      </c>
      <c r="AB3699" s="30">
        <v>51</v>
      </c>
      <c r="AC3699" s="30">
        <v>0</v>
      </c>
      <c r="AD3699" s="30">
        <v>27</v>
      </c>
      <c r="AE3699" s="30">
        <v>0</v>
      </c>
      <c r="AF3699" s="30">
        <v>0</v>
      </c>
    </row>
    <row r="3700" spans="1:32" x14ac:dyDescent="0.45">
      <c r="A3700" s="29" t="s">
        <v>1109</v>
      </c>
      <c r="B3700" s="29" t="s">
        <v>1110</v>
      </c>
      <c r="C3700" s="29" t="s">
        <v>3211</v>
      </c>
      <c r="D3700" s="29" t="s">
        <v>3212</v>
      </c>
      <c r="E3700" s="29" t="s">
        <v>3213</v>
      </c>
      <c r="F3700" s="29" t="s">
        <v>982</v>
      </c>
      <c r="G3700" s="29" t="s">
        <v>3233</v>
      </c>
      <c r="H3700" s="29" t="s">
        <v>3234</v>
      </c>
      <c r="I3700" s="29" t="s">
        <v>3262</v>
      </c>
      <c r="J3700" s="29" t="s">
        <v>3263</v>
      </c>
      <c r="K3700" s="29" t="s">
        <v>3264</v>
      </c>
      <c r="L3700" s="29" t="s">
        <v>3103</v>
      </c>
      <c r="M3700" s="29" t="s">
        <v>3322</v>
      </c>
      <c r="N3700" s="29" t="s">
        <v>3323</v>
      </c>
      <c r="O3700" s="29" t="s">
        <v>3324</v>
      </c>
      <c r="P3700" s="29" t="s">
        <v>3325</v>
      </c>
      <c r="Q3700" s="29" t="s">
        <v>3209</v>
      </c>
      <c r="R3700" s="29" t="s">
        <v>3210</v>
      </c>
      <c r="S3700" s="29" t="s">
        <v>3098</v>
      </c>
      <c r="T3700" s="29"/>
      <c r="U3700" s="30">
        <v>2800</v>
      </c>
      <c r="V3700" s="30">
        <v>2800</v>
      </c>
      <c r="W3700" s="30">
        <v>2800</v>
      </c>
      <c r="X3700" s="30">
        <v>2800</v>
      </c>
      <c r="Y3700" s="30">
        <v>2800</v>
      </c>
      <c r="Z3700" s="30">
        <v>2800</v>
      </c>
      <c r="AA3700" s="30">
        <v>2800</v>
      </c>
      <c r="AB3700" s="30">
        <v>2800</v>
      </c>
      <c r="AC3700" s="30">
        <v>2800</v>
      </c>
      <c r="AD3700" s="30">
        <v>2800</v>
      </c>
      <c r="AE3700" s="30">
        <v>2800</v>
      </c>
      <c r="AF3700" s="30">
        <v>2800</v>
      </c>
    </row>
    <row r="3701" spans="1:32" x14ac:dyDescent="0.45">
      <c r="A3701" s="29" t="s">
        <v>1109</v>
      </c>
      <c r="B3701" s="29" t="s">
        <v>1110</v>
      </c>
      <c r="C3701" s="29" t="s">
        <v>3211</v>
      </c>
      <c r="D3701" s="29" t="s">
        <v>3212</v>
      </c>
      <c r="E3701" s="29" t="s">
        <v>3213</v>
      </c>
      <c r="F3701" s="29" t="s">
        <v>982</v>
      </c>
      <c r="G3701" s="29" t="s">
        <v>3233</v>
      </c>
      <c r="H3701" s="29" t="s">
        <v>3234</v>
      </c>
      <c r="I3701" s="29" t="s">
        <v>3275</v>
      </c>
      <c r="J3701" s="29" t="s">
        <v>3276</v>
      </c>
      <c r="K3701" s="29" t="s">
        <v>3282</v>
      </c>
      <c r="L3701" s="29" t="s">
        <v>3112</v>
      </c>
      <c r="M3701" s="29" t="s">
        <v>3283</v>
      </c>
      <c r="N3701" s="29" t="s">
        <v>3284</v>
      </c>
      <c r="O3701" s="29" t="s">
        <v>3376</v>
      </c>
      <c r="P3701" s="29" t="s">
        <v>3377</v>
      </c>
      <c r="Q3701" s="29" t="s">
        <v>3209</v>
      </c>
      <c r="R3701" s="29" t="s">
        <v>3210</v>
      </c>
      <c r="S3701" s="29" t="s">
        <v>3098</v>
      </c>
      <c r="T3701" s="29"/>
      <c r="U3701" s="30">
        <v>25500</v>
      </c>
      <c r="V3701" s="30">
        <v>25500</v>
      </c>
      <c r="W3701" s="30">
        <v>25500</v>
      </c>
      <c r="X3701" s="30">
        <v>25500</v>
      </c>
      <c r="Y3701" s="30">
        <v>25500</v>
      </c>
      <c r="Z3701" s="30">
        <v>25500</v>
      </c>
      <c r="AA3701" s="30">
        <v>25500</v>
      </c>
      <c r="AB3701" s="30">
        <v>25500</v>
      </c>
      <c r="AC3701" s="30">
        <v>25500</v>
      </c>
      <c r="AD3701" s="30">
        <v>25500</v>
      </c>
      <c r="AE3701" s="30">
        <v>25500</v>
      </c>
      <c r="AF3701" s="30">
        <v>25500</v>
      </c>
    </row>
    <row r="3702" spans="1:32" x14ac:dyDescent="0.45">
      <c r="A3702" s="29" t="s">
        <v>1109</v>
      </c>
      <c r="B3702" s="29" t="s">
        <v>1110</v>
      </c>
      <c r="C3702" s="29" t="s">
        <v>3922</v>
      </c>
      <c r="D3702" s="29" t="s">
        <v>3767</v>
      </c>
      <c r="E3702" s="29" t="s">
        <v>3923</v>
      </c>
      <c r="F3702" s="29" t="s">
        <v>3924</v>
      </c>
      <c r="G3702" s="29" t="s">
        <v>3200</v>
      </c>
      <c r="H3702" s="29" t="s">
        <v>3201</v>
      </c>
      <c r="I3702" s="29" t="s">
        <v>3202</v>
      </c>
      <c r="J3702" s="29" t="s">
        <v>3203</v>
      </c>
      <c r="K3702" s="29" t="s">
        <v>3520</v>
      </c>
      <c r="L3702" s="29" t="s">
        <v>3108</v>
      </c>
      <c r="M3702" s="29" t="s">
        <v>3588</v>
      </c>
      <c r="N3702" s="29" t="s">
        <v>3589</v>
      </c>
      <c r="O3702" s="29" t="s">
        <v>3670</v>
      </c>
      <c r="P3702" s="29" t="s">
        <v>3671</v>
      </c>
      <c r="Q3702" s="29" t="s">
        <v>3209</v>
      </c>
      <c r="R3702" s="29" t="s">
        <v>3098</v>
      </c>
      <c r="S3702" s="29" t="s">
        <v>3098</v>
      </c>
      <c r="T3702" s="29"/>
      <c r="U3702" s="30">
        <v>0</v>
      </c>
      <c r="V3702" s="30">
        <v>-2380</v>
      </c>
      <c r="W3702" s="30">
        <v>1136</v>
      </c>
      <c r="X3702" s="30">
        <v>1620</v>
      </c>
      <c r="Y3702" s="30">
        <v>1620</v>
      </c>
      <c r="Z3702" s="30">
        <v>1620</v>
      </c>
      <c r="AA3702" s="30">
        <v>1620</v>
      </c>
      <c r="AB3702" s="30">
        <v>1620</v>
      </c>
      <c r="AC3702" s="30">
        <v>1620</v>
      </c>
      <c r="AD3702" s="30">
        <v>1620</v>
      </c>
      <c r="AE3702" s="30">
        <v>1620</v>
      </c>
      <c r="AF3702" s="30">
        <v>1620</v>
      </c>
    </row>
    <row r="3703" spans="1:32" x14ac:dyDescent="0.45">
      <c r="A3703" s="29" t="s">
        <v>908</v>
      </c>
      <c r="B3703" s="29" t="s">
        <v>909</v>
      </c>
      <c r="C3703" s="29" t="s">
        <v>3196</v>
      </c>
      <c r="D3703" s="29" t="s">
        <v>3197</v>
      </c>
      <c r="E3703" s="29" t="s">
        <v>3678</v>
      </c>
      <c r="F3703" s="29" t="s">
        <v>3679</v>
      </c>
      <c r="G3703" s="29" t="s">
        <v>3200</v>
      </c>
      <c r="H3703" s="29" t="s">
        <v>3201</v>
      </c>
      <c r="I3703" s="29" t="s">
        <v>3202</v>
      </c>
      <c r="J3703" s="29" t="s">
        <v>3203</v>
      </c>
      <c r="K3703" s="29" t="s">
        <v>3221</v>
      </c>
      <c r="L3703" s="29" t="s">
        <v>3113</v>
      </c>
      <c r="M3703" s="29" t="s">
        <v>3303</v>
      </c>
      <c r="N3703" s="29" t="s">
        <v>3304</v>
      </c>
      <c r="O3703" s="29" t="s">
        <v>3305</v>
      </c>
      <c r="P3703" s="29" t="s">
        <v>3306</v>
      </c>
      <c r="Q3703" s="29" t="s">
        <v>3209</v>
      </c>
      <c r="R3703" s="29" t="s">
        <v>3210</v>
      </c>
      <c r="S3703" s="29" t="s">
        <v>3098</v>
      </c>
      <c r="T3703" s="29"/>
      <c r="U3703" s="30">
        <v>2066</v>
      </c>
      <c r="V3703" s="30">
        <v>2000</v>
      </c>
      <c r="W3703" s="30">
        <v>2000</v>
      </c>
      <c r="X3703" s="30">
        <v>2000</v>
      </c>
      <c r="Y3703" s="30">
        <v>2000</v>
      </c>
      <c r="Z3703" s="30">
        <v>2000</v>
      </c>
      <c r="AA3703" s="30">
        <v>2000</v>
      </c>
      <c r="AB3703" s="30">
        <v>2000</v>
      </c>
      <c r="AC3703" s="30">
        <v>2000</v>
      </c>
      <c r="AD3703" s="30">
        <v>2000</v>
      </c>
      <c r="AE3703" s="30">
        <v>2000</v>
      </c>
      <c r="AF3703" s="30">
        <v>2000</v>
      </c>
    </row>
    <row r="3704" spans="1:32" x14ac:dyDescent="0.45">
      <c r="A3704" s="29" t="s">
        <v>908</v>
      </c>
      <c r="B3704" s="29" t="s">
        <v>909</v>
      </c>
      <c r="C3704" s="29" t="s">
        <v>3299</v>
      </c>
      <c r="D3704" s="29" t="s">
        <v>3300</v>
      </c>
      <c r="E3704" s="29" t="s">
        <v>3301</v>
      </c>
      <c r="F3704" s="29" t="s">
        <v>3302</v>
      </c>
      <c r="G3704" s="29" t="s">
        <v>3233</v>
      </c>
      <c r="H3704" s="29" t="s">
        <v>3234</v>
      </c>
      <c r="I3704" s="29" t="s">
        <v>3235</v>
      </c>
      <c r="J3704" s="29" t="s">
        <v>3236</v>
      </c>
      <c r="K3704" s="29" t="s">
        <v>3237</v>
      </c>
      <c r="L3704" s="29" t="s">
        <v>3107</v>
      </c>
      <c r="M3704" s="29" t="s">
        <v>3238</v>
      </c>
      <c r="N3704" s="29" t="s">
        <v>3239</v>
      </c>
      <c r="O3704" s="29" t="s">
        <v>3422</v>
      </c>
      <c r="P3704" s="29" t="s">
        <v>3423</v>
      </c>
      <c r="Q3704" s="29" t="s">
        <v>3209</v>
      </c>
      <c r="R3704" s="29" t="s">
        <v>3210</v>
      </c>
      <c r="S3704" s="29" t="s">
        <v>3098</v>
      </c>
      <c r="T3704" s="29"/>
      <c r="U3704" s="30">
        <v>2200</v>
      </c>
      <c r="V3704" s="30">
        <v>2200</v>
      </c>
      <c r="W3704" s="30">
        <v>2200</v>
      </c>
      <c r="X3704" s="30">
        <v>2200</v>
      </c>
      <c r="Y3704" s="30">
        <v>2200</v>
      </c>
      <c r="Z3704" s="30">
        <v>2200</v>
      </c>
      <c r="AA3704" s="30">
        <v>2200</v>
      </c>
      <c r="AB3704" s="30">
        <v>2200</v>
      </c>
      <c r="AC3704" s="30">
        <v>2200</v>
      </c>
      <c r="AD3704" s="30">
        <v>2200</v>
      </c>
      <c r="AE3704" s="30">
        <v>2200</v>
      </c>
      <c r="AF3704" s="30">
        <v>2200</v>
      </c>
    </row>
    <row r="3705" spans="1:32" x14ac:dyDescent="0.45">
      <c r="A3705" s="29" t="s">
        <v>908</v>
      </c>
      <c r="B3705" s="29" t="s">
        <v>909</v>
      </c>
      <c r="C3705" s="29" t="s">
        <v>3299</v>
      </c>
      <c r="D3705" s="29" t="s">
        <v>3300</v>
      </c>
      <c r="E3705" s="29" t="s">
        <v>3301</v>
      </c>
      <c r="F3705" s="29" t="s">
        <v>3302</v>
      </c>
      <c r="G3705" s="29" t="s">
        <v>3233</v>
      </c>
      <c r="H3705" s="29" t="s">
        <v>3234</v>
      </c>
      <c r="I3705" s="29" t="s">
        <v>3242</v>
      </c>
      <c r="J3705" s="29" t="s">
        <v>3243</v>
      </c>
      <c r="K3705" s="29" t="s">
        <v>3244</v>
      </c>
      <c r="L3705" s="29" t="s">
        <v>3104</v>
      </c>
      <c r="M3705" s="29" t="s">
        <v>3436</v>
      </c>
      <c r="N3705" s="29" t="s">
        <v>3437</v>
      </c>
      <c r="O3705" s="29" t="s">
        <v>3438</v>
      </c>
      <c r="P3705" s="29" t="s">
        <v>3439</v>
      </c>
      <c r="Q3705" s="29" t="s">
        <v>3209</v>
      </c>
      <c r="R3705" s="29" t="s">
        <v>3210</v>
      </c>
      <c r="S3705" s="29" t="s">
        <v>3098</v>
      </c>
      <c r="T3705" s="29"/>
      <c r="U3705" s="30">
        <v>2000</v>
      </c>
      <c r="V3705" s="30">
        <v>2000</v>
      </c>
      <c r="W3705" s="30">
        <v>2000</v>
      </c>
      <c r="X3705" s="30">
        <v>2000</v>
      </c>
      <c r="Y3705" s="30">
        <v>2000</v>
      </c>
      <c r="Z3705" s="30">
        <v>2000</v>
      </c>
      <c r="AA3705" s="30">
        <v>2000</v>
      </c>
      <c r="AB3705" s="30">
        <v>2000</v>
      </c>
      <c r="AC3705" s="30">
        <v>2000</v>
      </c>
      <c r="AD3705" s="30">
        <v>2000</v>
      </c>
      <c r="AE3705" s="30">
        <v>2000</v>
      </c>
      <c r="AF3705" s="30">
        <v>2000</v>
      </c>
    </row>
    <row r="3706" spans="1:32" x14ac:dyDescent="0.45">
      <c r="A3706" s="29" t="s">
        <v>908</v>
      </c>
      <c r="B3706" s="29" t="s">
        <v>909</v>
      </c>
      <c r="C3706" s="29" t="s">
        <v>3299</v>
      </c>
      <c r="D3706" s="29" t="s">
        <v>3300</v>
      </c>
      <c r="E3706" s="29" t="s">
        <v>3301</v>
      </c>
      <c r="F3706" s="29" t="s">
        <v>3302</v>
      </c>
      <c r="G3706" s="29" t="s">
        <v>3233</v>
      </c>
      <c r="H3706" s="29" t="s">
        <v>3234</v>
      </c>
      <c r="I3706" s="29" t="s">
        <v>3242</v>
      </c>
      <c r="J3706" s="29" t="s">
        <v>3243</v>
      </c>
      <c r="K3706" s="29" t="s">
        <v>3244</v>
      </c>
      <c r="L3706" s="29" t="s">
        <v>3104</v>
      </c>
      <c r="M3706" s="29" t="s">
        <v>3245</v>
      </c>
      <c r="N3706" s="29" t="s">
        <v>3246</v>
      </c>
      <c r="O3706" s="29" t="s">
        <v>3440</v>
      </c>
      <c r="P3706" s="29" t="s">
        <v>3441</v>
      </c>
      <c r="Q3706" s="29" t="s">
        <v>3209</v>
      </c>
      <c r="R3706" s="29" t="s">
        <v>3210</v>
      </c>
      <c r="S3706" s="29" t="s">
        <v>3098</v>
      </c>
      <c r="T3706" s="29"/>
      <c r="U3706" s="30">
        <v>4800</v>
      </c>
      <c r="V3706" s="30">
        <v>4800</v>
      </c>
      <c r="W3706" s="30">
        <v>4800</v>
      </c>
      <c r="X3706" s="30">
        <v>4800</v>
      </c>
      <c r="Y3706" s="30">
        <v>4800</v>
      </c>
      <c r="Z3706" s="30">
        <v>4800</v>
      </c>
      <c r="AA3706" s="30">
        <v>4800</v>
      </c>
      <c r="AB3706" s="30">
        <v>4800</v>
      </c>
      <c r="AC3706" s="30">
        <v>4800</v>
      </c>
      <c r="AD3706" s="30">
        <v>4800</v>
      </c>
      <c r="AE3706" s="30">
        <v>4800</v>
      </c>
      <c r="AF3706" s="30">
        <v>4800</v>
      </c>
    </row>
    <row r="3707" spans="1:32" x14ac:dyDescent="0.45">
      <c r="A3707" s="29" t="s">
        <v>908</v>
      </c>
      <c r="B3707" s="29" t="s">
        <v>909</v>
      </c>
      <c r="C3707" s="29" t="s">
        <v>3299</v>
      </c>
      <c r="D3707" s="29" t="s">
        <v>3300</v>
      </c>
      <c r="E3707" s="29" t="s">
        <v>3301</v>
      </c>
      <c r="F3707" s="29" t="s">
        <v>3302</v>
      </c>
      <c r="G3707" s="29" t="s">
        <v>3233</v>
      </c>
      <c r="H3707" s="29" t="s">
        <v>3234</v>
      </c>
      <c r="I3707" s="29" t="s">
        <v>3242</v>
      </c>
      <c r="J3707" s="29" t="s">
        <v>3243</v>
      </c>
      <c r="K3707" s="29" t="s">
        <v>3244</v>
      </c>
      <c r="L3707" s="29" t="s">
        <v>3104</v>
      </c>
      <c r="M3707" s="29" t="s">
        <v>3245</v>
      </c>
      <c r="N3707" s="29" t="s">
        <v>3246</v>
      </c>
      <c r="O3707" s="29" t="s">
        <v>3464</v>
      </c>
      <c r="P3707" s="29" t="s">
        <v>3465</v>
      </c>
      <c r="Q3707" s="29" t="s">
        <v>3249</v>
      </c>
      <c r="R3707" s="29" t="s">
        <v>3210</v>
      </c>
      <c r="S3707" s="29" t="s">
        <v>3098</v>
      </c>
      <c r="T3707" s="29"/>
      <c r="U3707" s="30">
        <v>911</v>
      </c>
      <c r="V3707" s="30">
        <v>911</v>
      </c>
      <c r="W3707" s="30">
        <v>911</v>
      </c>
      <c r="X3707" s="30">
        <v>911</v>
      </c>
      <c r="Y3707" s="30">
        <v>911</v>
      </c>
      <c r="Z3707" s="30">
        <v>911</v>
      </c>
      <c r="AA3707" s="30">
        <v>911</v>
      </c>
      <c r="AB3707" s="30">
        <v>911</v>
      </c>
      <c r="AC3707" s="30">
        <v>911</v>
      </c>
      <c r="AD3707" s="30">
        <v>911</v>
      </c>
      <c r="AE3707" s="30">
        <v>911</v>
      </c>
      <c r="AF3707" s="30">
        <v>911</v>
      </c>
    </row>
    <row r="3708" spans="1:32" x14ac:dyDescent="0.45">
      <c r="A3708" s="29" t="s">
        <v>908</v>
      </c>
      <c r="B3708" s="29" t="s">
        <v>909</v>
      </c>
      <c r="C3708" s="29" t="s">
        <v>3299</v>
      </c>
      <c r="D3708" s="29" t="s">
        <v>3300</v>
      </c>
      <c r="E3708" s="29" t="s">
        <v>3301</v>
      </c>
      <c r="F3708" s="29" t="s">
        <v>3302</v>
      </c>
      <c r="G3708" s="29" t="s">
        <v>3233</v>
      </c>
      <c r="H3708" s="29" t="s">
        <v>3234</v>
      </c>
      <c r="I3708" s="29" t="s">
        <v>3242</v>
      </c>
      <c r="J3708" s="29" t="s">
        <v>3243</v>
      </c>
      <c r="K3708" s="29" t="s">
        <v>3244</v>
      </c>
      <c r="L3708" s="29" t="s">
        <v>3104</v>
      </c>
      <c r="M3708" s="29" t="s">
        <v>3245</v>
      </c>
      <c r="N3708" s="29" t="s">
        <v>3246</v>
      </c>
      <c r="O3708" s="29" t="s">
        <v>3464</v>
      </c>
      <c r="P3708" s="29" t="s">
        <v>3465</v>
      </c>
      <c r="Q3708" s="29" t="s">
        <v>3209</v>
      </c>
      <c r="R3708" s="29" t="s">
        <v>3210</v>
      </c>
      <c r="S3708" s="29" t="s">
        <v>3098</v>
      </c>
      <c r="T3708" s="29"/>
      <c r="U3708" s="30">
        <v>13400</v>
      </c>
      <c r="V3708" s="30">
        <v>13400</v>
      </c>
      <c r="W3708" s="30">
        <v>13400</v>
      </c>
      <c r="X3708" s="30">
        <v>13400</v>
      </c>
      <c r="Y3708" s="30">
        <v>13400</v>
      </c>
      <c r="Z3708" s="30">
        <v>13400</v>
      </c>
      <c r="AA3708" s="30">
        <v>13400</v>
      </c>
      <c r="AB3708" s="30">
        <v>13400</v>
      </c>
      <c r="AC3708" s="30">
        <v>13400</v>
      </c>
      <c r="AD3708" s="30">
        <v>13400</v>
      </c>
      <c r="AE3708" s="30">
        <v>13400</v>
      </c>
      <c r="AF3708" s="30">
        <v>13400</v>
      </c>
    </row>
    <row r="3709" spans="1:32" x14ac:dyDescent="0.45">
      <c r="A3709" s="29" t="s">
        <v>908</v>
      </c>
      <c r="B3709" s="29" t="s">
        <v>909</v>
      </c>
      <c r="C3709" s="29" t="s">
        <v>3299</v>
      </c>
      <c r="D3709" s="29" t="s">
        <v>3300</v>
      </c>
      <c r="E3709" s="29" t="s">
        <v>3301</v>
      </c>
      <c r="F3709" s="29" t="s">
        <v>3302</v>
      </c>
      <c r="G3709" s="29" t="s">
        <v>3233</v>
      </c>
      <c r="H3709" s="29" t="s">
        <v>3234</v>
      </c>
      <c r="I3709" s="29" t="s">
        <v>3242</v>
      </c>
      <c r="J3709" s="29" t="s">
        <v>3243</v>
      </c>
      <c r="K3709" s="29" t="s">
        <v>3244</v>
      </c>
      <c r="L3709" s="29" t="s">
        <v>3104</v>
      </c>
      <c r="M3709" s="29" t="s">
        <v>3245</v>
      </c>
      <c r="N3709" s="29" t="s">
        <v>3246</v>
      </c>
      <c r="O3709" s="29" t="s">
        <v>3250</v>
      </c>
      <c r="P3709" s="29" t="s">
        <v>3251</v>
      </c>
      <c r="Q3709" s="29" t="s">
        <v>3209</v>
      </c>
      <c r="R3709" s="29" t="s">
        <v>3210</v>
      </c>
      <c r="S3709" s="29" t="s">
        <v>3098</v>
      </c>
      <c r="T3709" s="29"/>
      <c r="U3709" s="30">
        <v>12000</v>
      </c>
      <c r="V3709" s="30">
        <v>12000</v>
      </c>
      <c r="W3709" s="30">
        <v>12000</v>
      </c>
      <c r="X3709" s="30">
        <v>12000</v>
      </c>
      <c r="Y3709" s="30">
        <v>12000</v>
      </c>
      <c r="Z3709" s="30">
        <v>12000</v>
      </c>
      <c r="AA3709" s="30">
        <v>12000</v>
      </c>
      <c r="AB3709" s="30">
        <v>12000</v>
      </c>
      <c r="AC3709" s="30">
        <v>12000</v>
      </c>
      <c r="AD3709" s="30">
        <v>12000</v>
      </c>
      <c r="AE3709" s="30">
        <v>12000</v>
      </c>
      <c r="AF3709" s="30">
        <v>12000</v>
      </c>
    </row>
    <row r="3710" spans="1:32" x14ac:dyDescent="0.45">
      <c r="A3710" s="29" t="s">
        <v>908</v>
      </c>
      <c r="B3710" s="29" t="s">
        <v>909</v>
      </c>
      <c r="C3710" s="29" t="s">
        <v>3299</v>
      </c>
      <c r="D3710" s="29" t="s">
        <v>3300</v>
      </c>
      <c r="E3710" s="29" t="s">
        <v>3301</v>
      </c>
      <c r="F3710" s="29" t="s">
        <v>3302</v>
      </c>
      <c r="G3710" s="29" t="s">
        <v>3233</v>
      </c>
      <c r="H3710" s="29" t="s">
        <v>3234</v>
      </c>
      <c r="I3710" s="29" t="s">
        <v>3242</v>
      </c>
      <c r="J3710" s="29" t="s">
        <v>3243</v>
      </c>
      <c r="K3710" s="29" t="s">
        <v>3244</v>
      </c>
      <c r="L3710" s="29" t="s">
        <v>3104</v>
      </c>
      <c r="M3710" s="29" t="s">
        <v>3245</v>
      </c>
      <c r="N3710" s="29" t="s">
        <v>3246</v>
      </c>
      <c r="O3710" s="29" t="s">
        <v>3701</v>
      </c>
      <c r="P3710" s="29" t="s">
        <v>3702</v>
      </c>
      <c r="Q3710" s="29" t="s">
        <v>3249</v>
      </c>
      <c r="R3710" s="29" t="s">
        <v>3210</v>
      </c>
      <c r="S3710" s="29" t="s">
        <v>3098</v>
      </c>
      <c r="T3710" s="29"/>
      <c r="U3710" s="30">
        <v>412</v>
      </c>
      <c r="V3710" s="30">
        <v>412</v>
      </c>
      <c r="W3710" s="30">
        <v>412</v>
      </c>
      <c r="X3710" s="30">
        <v>412</v>
      </c>
      <c r="Y3710" s="30">
        <v>412</v>
      </c>
      <c r="Z3710" s="30">
        <v>412</v>
      </c>
      <c r="AA3710" s="30">
        <v>412</v>
      </c>
      <c r="AB3710" s="30">
        <v>412</v>
      </c>
      <c r="AC3710" s="30">
        <v>412</v>
      </c>
      <c r="AD3710" s="30">
        <v>412</v>
      </c>
      <c r="AE3710" s="30">
        <v>412</v>
      </c>
      <c r="AF3710" s="30">
        <v>412</v>
      </c>
    </row>
    <row r="3711" spans="1:32" x14ac:dyDescent="0.45">
      <c r="A3711" s="29" t="s">
        <v>908</v>
      </c>
      <c r="B3711" s="29" t="s">
        <v>909</v>
      </c>
      <c r="C3711" s="29" t="s">
        <v>3299</v>
      </c>
      <c r="D3711" s="29" t="s">
        <v>3300</v>
      </c>
      <c r="E3711" s="29" t="s">
        <v>3301</v>
      </c>
      <c r="F3711" s="29" t="s">
        <v>3302</v>
      </c>
      <c r="G3711" s="29" t="s">
        <v>3233</v>
      </c>
      <c r="H3711" s="29" t="s">
        <v>3234</v>
      </c>
      <c r="I3711" s="29" t="s">
        <v>3242</v>
      </c>
      <c r="J3711" s="29" t="s">
        <v>3243</v>
      </c>
      <c r="K3711" s="29" t="s">
        <v>3244</v>
      </c>
      <c r="L3711" s="29" t="s">
        <v>3104</v>
      </c>
      <c r="M3711" s="29" t="s">
        <v>3245</v>
      </c>
      <c r="N3711" s="29" t="s">
        <v>3246</v>
      </c>
      <c r="O3711" s="29" t="s">
        <v>3701</v>
      </c>
      <c r="P3711" s="29" t="s">
        <v>3702</v>
      </c>
      <c r="Q3711" s="29" t="s">
        <v>3209</v>
      </c>
      <c r="R3711" s="29" t="s">
        <v>3210</v>
      </c>
      <c r="S3711" s="29" t="s">
        <v>3098</v>
      </c>
      <c r="T3711" s="29"/>
      <c r="U3711" s="30">
        <v>15000</v>
      </c>
      <c r="V3711" s="30">
        <v>15000</v>
      </c>
      <c r="W3711" s="30">
        <v>15000</v>
      </c>
      <c r="X3711" s="30">
        <v>15000</v>
      </c>
      <c r="Y3711" s="30">
        <v>15000</v>
      </c>
      <c r="Z3711" s="30">
        <v>15000</v>
      </c>
      <c r="AA3711" s="30">
        <v>15000</v>
      </c>
      <c r="AB3711" s="30">
        <v>15000</v>
      </c>
      <c r="AC3711" s="30">
        <v>15000</v>
      </c>
      <c r="AD3711" s="30">
        <v>15000</v>
      </c>
      <c r="AE3711" s="30">
        <v>15000</v>
      </c>
      <c r="AF3711" s="30">
        <v>15000</v>
      </c>
    </row>
    <row r="3712" spans="1:32" x14ac:dyDescent="0.45">
      <c r="A3712" s="29" t="s">
        <v>908</v>
      </c>
      <c r="B3712" s="29" t="s">
        <v>909</v>
      </c>
      <c r="C3712" s="29" t="s">
        <v>3299</v>
      </c>
      <c r="D3712" s="29" t="s">
        <v>3300</v>
      </c>
      <c r="E3712" s="29" t="s">
        <v>3301</v>
      </c>
      <c r="F3712" s="29" t="s">
        <v>3302</v>
      </c>
      <c r="G3712" s="29" t="s">
        <v>3233</v>
      </c>
      <c r="H3712" s="29" t="s">
        <v>3234</v>
      </c>
      <c r="I3712" s="29" t="s">
        <v>3242</v>
      </c>
      <c r="J3712" s="29" t="s">
        <v>3243</v>
      </c>
      <c r="K3712" s="29" t="s">
        <v>3258</v>
      </c>
      <c r="L3712" s="29" t="s">
        <v>3105</v>
      </c>
      <c r="M3712" s="29" t="s">
        <v>3259</v>
      </c>
      <c r="N3712" s="29" t="s">
        <v>3105</v>
      </c>
      <c r="O3712" s="29" t="s">
        <v>3260</v>
      </c>
      <c r="P3712" s="29" t="s">
        <v>3261</v>
      </c>
      <c r="Q3712" s="29" t="s">
        <v>3209</v>
      </c>
      <c r="R3712" s="29" t="s">
        <v>3210</v>
      </c>
      <c r="S3712" s="29" t="s">
        <v>3098</v>
      </c>
      <c r="T3712" s="29"/>
      <c r="U3712" s="30">
        <v>6000</v>
      </c>
      <c r="V3712" s="30">
        <v>6000</v>
      </c>
      <c r="W3712" s="30">
        <v>6000</v>
      </c>
      <c r="X3712" s="30">
        <v>6000</v>
      </c>
      <c r="Y3712" s="30">
        <v>6000</v>
      </c>
      <c r="Z3712" s="30">
        <v>6000</v>
      </c>
      <c r="AA3712" s="30">
        <v>6000</v>
      </c>
      <c r="AB3712" s="30">
        <v>6000</v>
      </c>
      <c r="AC3712" s="30">
        <v>6000</v>
      </c>
      <c r="AD3712" s="30">
        <v>6000</v>
      </c>
      <c r="AE3712" s="30">
        <v>6000</v>
      </c>
      <c r="AF3712" s="30">
        <v>6000</v>
      </c>
    </row>
    <row r="3713" spans="1:32" x14ac:dyDescent="0.45">
      <c r="A3713" s="29" t="s">
        <v>908</v>
      </c>
      <c r="B3713" s="29" t="s">
        <v>909</v>
      </c>
      <c r="C3713" s="29" t="s">
        <v>3299</v>
      </c>
      <c r="D3713" s="29" t="s">
        <v>3300</v>
      </c>
      <c r="E3713" s="29" t="s">
        <v>3301</v>
      </c>
      <c r="F3713" s="29" t="s">
        <v>3302</v>
      </c>
      <c r="G3713" s="29" t="s">
        <v>3233</v>
      </c>
      <c r="H3713" s="29" t="s">
        <v>3234</v>
      </c>
      <c r="I3713" s="29" t="s">
        <v>3262</v>
      </c>
      <c r="J3713" s="29" t="s">
        <v>3263</v>
      </c>
      <c r="K3713" s="29" t="s">
        <v>3264</v>
      </c>
      <c r="L3713" s="29" t="s">
        <v>3103</v>
      </c>
      <c r="M3713" s="29" t="s">
        <v>3265</v>
      </c>
      <c r="N3713" s="29" t="s">
        <v>3266</v>
      </c>
      <c r="O3713" s="29" t="s">
        <v>3267</v>
      </c>
      <c r="P3713" s="29" t="s">
        <v>3268</v>
      </c>
      <c r="Q3713" s="29" t="s">
        <v>3209</v>
      </c>
      <c r="R3713" s="29" t="s">
        <v>3210</v>
      </c>
      <c r="S3713" s="29" t="s">
        <v>3098</v>
      </c>
      <c r="T3713" s="29"/>
      <c r="U3713" s="30">
        <v>3000</v>
      </c>
      <c r="V3713" s="30">
        <v>3000</v>
      </c>
      <c r="W3713" s="30">
        <v>3000</v>
      </c>
      <c r="X3713" s="30">
        <v>3000</v>
      </c>
      <c r="Y3713" s="30">
        <v>3000</v>
      </c>
      <c r="Z3713" s="30">
        <v>3000</v>
      </c>
      <c r="AA3713" s="30">
        <v>3000</v>
      </c>
      <c r="AB3713" s="30">
        <v>3000</v>
      </c>
      <c r="AC3713" s="30">
        <v>3000</v>
      </c>
      <c r="AD3713" s="30">
        <v>3000</v>
      </c>
      <c r="AE3713" s="30">
        <v>3000</v>
      </c>
      <c r="AF3713" s="30">
        <v>3000</v>
      </c>
    </row>
    <row r="3714" spans="1:32" x14ac:dyDescent="0.45">
      <c r="A3714" s="29" t="s">
        <v>908</v>
      </c>
      <c r="B3714" s="29" t="s">
        <v>909</v>
      </c>
      <c r="C3714" s="29" t="s">
        <v>3299</v>
      </c>
      <c r="D3714" s="29" t="s">
        <v>3300</v>
      </c>
      <c r="E3714" s="29" t="s">
        <v>3301</v>
      </c>
      <c r="F3714" s="29" t="s">
        <v>3302</v>
      </c>
      <c r="G3714" s="29" t="s">
        <v>3233</v>
      </c>
      <c r="H3714" s="29" t="s">
        <v>3234</v>
      </c>
      <c r="I3714" s="29" t="s">
        <v>3262</v>
      </c>
      <c r="J3714" s="29" t="s">
        <v>3263</v>
      </c>
      <c r="K3714" s="29" t="s">
        <v>3264</v>
      </c>
      <c r="L3714" s="29" t="s">
        <v>3103</v>
      </c>
      <c r="M3714" s="29" t="s">
        <v>3265</v>
      </c>
      <c r="N3714" s="29" t="s">
        <v>3266</v>
      </c>
      <c r="O3714" s="29" t="s">
        <v>3269</v>
      </c>
      <c r="P3714" s="29" t="s">
        <v>3270</v>
      </c>
      <c r="Q3714" s="29" t="s">
        <v>3209</v>
      </c>
      <c r="R3714" s="29" t="s">
        <v>3210</v>
      </c>
      <c r="S3714" s="29" t="s">
        <v>3098</v>
      </c>
      <c r="T3714" s="29"/>
      <c r="U3714" s="30">
        <v>10000</v>
      </c>
      <c r="V3714" s="30">
        <v>10000</v>
      </c>
      <c r="W3714" s="30">
        <v>10000</v>
      </c>
      <c r="X3714" s="30">
        <v>10000</v>
      </c>
      <c r="Y3714" s="30">
        <v>10000</v>
      </c>
      <c r="Z3714" s="30">
        <v>10000</v>
      </c>
      <c r="AA3714" s="30">
        <v>10000</v>
      </c>
      <c r="AB3714" s="30">
        <v>10000</v>
      </c>
      <c r="AC3714" s="30">
        <v>10000</v>
      </c>
      <c r="AD3714" s="30">
        <v>10000</v>
      </c>
      <c r="AE3714" s="30">
        <v>10000</v>
      </c>
      <c r="AF3714" s="30">
        <v>10000</v>
      </c>
    </row>
    <row r="3715" spans="1:32" x14ac:dyDescent="0.45">
      <c r="A3715" s="29" t="s">
        <v>908</v>
      </c>
      <c r="B3715" s="29" t="s">
        <v>909</v>
      </c>
      <c r="C3715" s="29" t="s">
        <v>3299</v>
      </c>
      <c r="D3715" s="29" t="s">
        <v>3300</v>
      </c>
      <c r="E3715" s="29" t="s">
        <v>3301</v>
      </c>
      <c r="F3715" s="29" t="s">
        <v>3302</v>
      </c>
      <c r="G3715" s="29" t="s">
        <v>3233</v>
      </c>
      <c r="H3715" s="29" t="s">
        <v>3234</v>
      </c>
      <c r="I3715" s="29" t="s">
        <v>3262</v>
      </c>
      <c r="J3715" s="29" t="s">
        <v>3263</v>
      </c>
      <c r="K3715" s="29" t="s">
        <v>3264</v>
      </c>
      <c r="L3715" s="29" t="s">
        <v>3103</v>
      </c>
      <c r="M3715" s="29" t="s">
        <v>3265</v>
      </c>
      <c r="N3715" s="29" t="s">
        <v>3266</v>
      </c>
      <c r="O3715" s="29" t="s">
        <v>3372</v>
      </c>
      <c r="P3715" s="29" t="s">
        <v>3373</v>
      </c>
      <c r="Q3715" s="29" t="s">
        <v>3209</v>
      </c>
      <c r="R3715" s="29" t="s">
        <v>3210</v>
      </c>
      <c r="S3715" s="29" t="s">
        <v>3098</v>
      </c>
      <c r="T3715" s="29"/>
      <c r="U3715" s="30">
        <v>0</v>
      </c>
      <c r="V3715" s="30">
        <v>0</v>
      </c>
      <c r="W3715" s="30">
        <v>0</v>
      </c>
      <c r="X3715" s="30">
        <v>0</v>
      </c>
      <c r="Y3715" s="30">
        <v>0</v>
      </c>
      <c r="Z3715" s="30">
        <v>0</v>
      </c>
      <c r="AA3715" s="30">
        <v>0</v>
      </c>
      <c r="AB3715" s="30">
        <v>0</v>
      </c>
      <c r="AC3715" s="30">
        <v>0</v>
      </c>
      <c r="AD3715" s="30">
        <v>0</v>
      </c>
      <c r="AE3715" s="30">
        <v>0</v>
      </c>
      <c r="AF3715" s="30">
        <v>0</v>
      </c>
    </row>
    <row r="3716" spans="1:32" x14ac:dyDescent="0.45">
      <c r="A3716" s="29" t="s">
        <v>908</v>
      </c>
      <c r="B3716" s="29" t="s">
        <v>909</v>
      </c>
      <c r="C3716" s="29" t="s">
        <v>3299</v>
      </c>
      <c r="D3716" s="29" t="s">
        <v>3300</v>
      </c>
      <c r="E3716" s="29" t="s">
        <v>3301</v>
      </c>
      <c r="F3716" s="29" t="s">
        <v>3302</v>
      </c>
      <c r="G3716" s="29" t="s">
        <v>3233</v>
      </c>
      <c r="H3716" s="29" t="s">
        <v>3234</v>
      </c>
      <c r="I3716" s="29" t="s">
        <v>3262</v>
      </c>
      <c r="J3716" s="29" t="s">
        <v>3263</v>
      </c>
      <c r="K3716" s="29" t="s">
        <v>3264</v>
      </c>
      <c r="L3716" s="29" t="s">
        <v>3103</v>
      </c>
      <c r="M3716" s="29" t="s">
        <v>3322</v>
      </c>
      <c r="N3716" s="29" t="s">
        <v>3323</v>
      </c>
      <c r="O3716" s="29" t="s">
        <v>3324</v>
      </c>
      <c r="P3716" s="29" t="s">
        <v>3325</v>
      </c>
      <c r="Q3716" s="29" t="s">
        <v>3209</v>
      </c>
      <c r="R3716" s="29" t="s">
        <v>3210</v>
      </c>
      <c r="S3716" s="29" t="s">
        <v>3098</v>
      </c>
      <c r="T3716" s="29"/>
      <c r="U3716" s="30">
        <v>2800</v>
      </c>
      <c r="V3716" s="30">
        <v>2800</v>
      </c>
      <c r="W3716" s="30">
        <v>2800</v>
      </c>
      <c r="X3716" s="30">
        <v>2800</v>
      </c>
      <c r="Y3716" s="30">
        <v>2800</v>
      </c>
      <c r="Z3716" s="30">
        <v>2800</v>
      </c>
      <c r="AA3716" s="30">
        <v>2800</v>
      </c>
      <c r="AB3716" s="30">
        <v>2800</v>
      </c>
      <c r="AC3716" s="30">
        <v>2800</v>
      </c>
      <c r="AD3716" s="30">
        <v>2800</v>
      </c>
      <c r="AE3716" s="30">
        <v>2800</v>
      </c>
      <c r="AF3716" s="30">
        <v>2800</v>
      </c>
    </row>
    <row r="3717" spans="1:32" x14ac:dyDescent="0.45">
      <c r="A3717" s="29" t="s">
        <v>908</v>
      </c>
      <c r="B3717" s="29" t="s">
        <v>909</v>
      </c>
      <c r="C3717" s="29" t="s">
        <v>3299</v>
      </c>
      <c r="D3717" s="29" t="s">
        <v>3300</v>
      </c>
      <c r="E3717" s="29" t="s">
        <v>3301</v>
      </c>
      <c r="F3717" s="29" t="s">
        <v>3302</v>
      </c>
      <c r="G3717" s="29" t="s">
        <v>3233</v>
      </c>
      <c r="H3717" s="29" t="s">
        <v>3234</v>
      </c>
      <c r="I3717" s="29" t="s">
        <v>3262</v>
      </c>
      <c r="J3717" s="29" t="s">
        <v>3263</v>
      </c>
      <c r="K3717" s="29" t="s">
        <v>3264</v>
      </c>
      <c r="L3717" s="29" t="s">
        <v>3103</v>
      </c>
      <c r="M3717" s="29" t="s">
        <v>3322</v>
      </c>
      <c r="N3717" s="29" t="s">
        <v>3323</v>
      </c>
      <c r="O3717" s="29" t="s">
        <v>3374</v>
      </c>
      <c r="P3717" s="29" t="s">
        <v>3375</v>
      </c>
      <c r="Q3717" s="29" t="s">
        <v>3209</v>
      </c>
      <c r="R3717" s="29" t="s">
        <v>3210</v>
      </c>
      <c r="S3717" s="29" t="s">
        <v>3098</v>
      </c>
      <c r="T3717" s="29"/>
      <c r="U3717" s="30">
        <v>1000</v>
      </c>
      <c r="V3717" s="30">
        <v>1000</v>
      </c>
      <c r="W3717" s="30">
        <v>1000</v>
      </c>
      <c r="X3717" s="30">
        <v>1000</v>
      </c>
      <c r="Y3717" s="30">
        <v>1000</v>
      </c>
      <c r="Z3717" s="30">
        <v>1000</v>
      </c>
      <c r="AA3717" s="30">
        <v>1000</v>
      </c>
      <c r="AB3717" s="30">
        <v>1000</v>
      </c>
      <c r="AC3717" s="30">
        <v>1000</v>
      </c>
      <c r="AD3717" s="30">
        <v>1000</v>
      </c>
      <c r="AE3717" s="30">
        <v>1000</v>
      </c>
      <c r="AF3717" s="30">
        <v>1000</v>
      </c>
    </row>
    <row r="3718" spans="1:32" x14ac:dyDescent="0.45">
      <c r="A3718" s="29" t="s">
        <v>908</v>
      </c>
      <c r="B3718" s="29" t="s">
        <v>909</v>
      </c>
      <c r="C3718" s="29" t="s">
        <v>3299</v>
      </c>
      <c r="D3718" s="29" t="s">
        <v>3300</v>
      </c>
      <c r="E3718" s="29" t="s">
        <v>3301</v>
      </c>
      <c r="F3718" s="29" t="s">
        <v>3302</v>
      </c>
      <c r="G3718" s="29" t="s">
        <v>3233</v>
      </c>
      <c r="H3718" s="29" t="s">
        <v>3234</v>
      </c>
      <c r="I3718" s="29" t="s">
        <v>3275</v>
      </c>
      <c r="J3718" s="29" t="s">
        <v>3276</v>
      </c>
      <c r="K3718" s="29" t="s">
        <v>3277</v>
      </c>
      <c r="L3718" s="29" t="s">
        <v>3100</v>
      </c>
      <c r="M3718" s="29" t="s">
        <v>3278</v>
      </c>
      <c r="N3718" s="29" t="s">
        <v>3279</v>
      </c>
      <c r="O3718" s="29" t="s">
        <v>3280</v>
      </c>
      <c r="P3718" s="29" t="s">
        <v>3281</v>
      </c>
      <c r="Q3718" s="29" t="s">
        <v>3249</v>
      </c>
      <c r="R3718" s="29" t="s">
        <v>3210</v>
      </c>
      <c r="S3718" s="29" t="s">
        <v>3098</v>
      </c>
      <c r="T3718" s="29"/>
      <c r="U3718" s="30">
        <v>856</v>
      </c>
      <c r="V3718" s="30">
        <v>856</v>
      </c>
      <c r="W3718" s="30">
        <v>856</v>
      </c>
      <c r="X3718" s="30">
        <v>856</v>
      </c>
      <c r="Y3718" s="30">
        <v>856</v>
      </c>
      <c r="Z3718" s="30">
        <v>856</v>
      </c>
      <c r="AA3718" s="30">
        <v>856</v>
      </c>
      <c r="AB3718" s="30">
        <v>856</v>
      </c>
      <c r="AC3718" s="30">
        <v>856</v>
      </c>
      <c r="AD3718" s="30">
        <v>856</v>
      </c>
      <c r="AE3718" s="30">
        <v>856</v>
      </c>
      <c r="AF3718" s="30">
        <v>856</v>
      </c>
    </row>
    <row r="3719" spans="1:32" x14ac:dyDescent="0.45">
      <c r="A3719" s="29" t="s">
        <v>908</v>
      </c>
      <c r="B3719" s="29" t="s">
        <v>909</v>
      </c>
      <c r="C3719" s="29" t="s">
        <v>3299</v>
      </c>
      <c r="D3719" s="29" t="s">
        <v>3300</v>
      </c>
      <c r="E3719" s="29" t="s">
        <v>3301</v>
      </c>
      <c r="F3719" s="29" t="s">
        <v>3302</v>
      </c>
      <c r="G3719" s="29" t="s">
        <v>3233</v>
      </c>
      <c r="H3719" s="29" t="s">
        <v>3234</v>
      </c>
      <c r="I3719" s="29" t="s">
        <v>3275</v>
      </c>
      <c r="J3719" s="29" t="s">
        <v>3276</v>
      </c>
      <c r="K3719" s="29" t="s">
        <v>3277</v>
      </c>
      <c r="L3719" s="29" t="s">
        <v>3100</v>
      </c>
      <c r="M3719" s="29" t="s">
        <v>3278</v>
      </c>
      <c r="N3719" s="29" t="s">
        <v>3279</v>
      </c>
      <c r="O3719" s="29" t="s">
        <v>3280</v>
      </c>
      <c r="P3719" s="29" t="s">
        <v>3281</v>
      </c>
      <c r="Q3719" s="29" t="s">
        <v>3209</v>
      </c>
      <c r="R3719" s="29" t="s">
        <v>3210</v>
      </c>
      <c r="S3719" s="29" t="s">
        <v>3098</v>
      </c>
      <c r="T3719" s="29"/>
      <c r="U3719" s="30">
        <v>30000</v>
      </c>
      <c r="V3719" s="30">
        <v>30000</v>
      </c>
      <c r="W3719" s="30">
        <v>30000</v>
      </c>
      <c r="X3719" s="30">
        <v>30000</v>
      </c>
      <c r="Y3719" s="30">
        <v>30000</v>
      </c>
      <c r="Z3719" s="30">
        <v>30000</v>
      </c>
      <c r="AA3719" s="30">
        <v>30000</v>
      </c>
      <c r="AB3719" s="30">
        <v>30000</v>
      </c>
      <c r="AC3719" s="30">
        <v>30000</v>
      </c>
      <c r="AD3719" s="30">
        <v>30000</v>
      </c>
      <c r="AE3719" s="30">
        <v>30000</v>
      </c>
      <c r="AF3719" s="30">
        <v>30000</v>
      </c>
    </row>
    <row r="3720" spans="1:32" x14ac:dyDescent="0.45">
      <c r="A3720" s="29" t="s">
        <v>908</v>
      </c>
      <c r="B3720" s="29" t="s">
        <v>909</v>
      </c>
      <c r="C3720" s="29" t="s">
        <v>3299</v>
      </c>
      <c r="D3720" s="29" t="s">
        <v>3300</v>
      </c>
      <c r="E3720" s="29" t="s">
        <v>3301</v>
      </c>
      <c r="F3720" s="29" t="s">
        <v>3302</v>
      </c>
      <c r="G3720" s="29" t="s">
        <v>3233</v>
      </c>
      <c r="H3720" s="29" t="s">
        <v>3234</v>
      </c>
      <c r="I3720" s="29" t="s">
        <v>3275</v>
      </c>
      <c r="J3720" s="29" t="s">
        <v>3276</v>
      </c>
      <c r="K3720" s="29" t="s">
        <v>3277</v>
      </c>
      <c r="L3720" s="29" t="s">
        <v>3100</v>
      </c>
      <c r="M3720" s="29" t="s">
        <v>3312</v>
      </c>
      <c r="N3720" s="29" t="s">
        <v>3313</v>
      </c>
      <c r="O3720" s="29" t="s">
        <v>3314</v>
      </c>
      <c r="P3720" s="29" t="s">
        <v>3315</v>
      </c>
      <c r="Q3720" s="29" t="s">
        <v>3209</v>
      </c>
      <c r="R3720" s="29" t="s">
        <v>3210</v>
      </c>
      <c r="S3720" s="29" t="s">
        <v>3098</v>
      </c>
      <c r="T3720" s="29"/>
      <c r="U3720" s="30">
        <v>22950</v>
      </c>
      <c r="V3720" s="30">
        <v>22950</v>
      </c>
      <c r="W3720" s="30">
        <v>22950</v>
      </c>
      <c r="X3720" s="30">
        <v>22950</v>
      </c>
      <c r="Y3720" s="30">
        <v>22950</v>
      </c>
      <c r="Z3720" s="30">
        <v>22950</v>
      </c>
      <c r="AA3720" s="30">
        <v>22950</v>
      </c>
      <c r="AB3720" s="30">
        <v>22950</v>
      </c>
      <c r="AC3720" s="30">
        <v>22950</v>
      </c>
      <c r="AD3720" s="30">
        <v>22950</v>
      </c>
      <c r="AE3720" s="30">
        <v>22950</v>
      </c>
      <c r="AF3720" s="30">
        <v>22950</v>
      </c>
    </row>
    <row r="3721" spans="1:32" x14ac:dyDescent="0.45">
      <c r="A3721" s="29" t="s">
        <v>908</v>
      </c>
      <c r="B3721" s="29" t="s">
        <v>909</v>
      </c>
      <c r="C3721" s="29" t="s">
        <v>3299</v>
      </c>
      <c r="D3721" s="29" t="s">
        <v>3300</v>
      </c>
      <c r="E3721" s="29" t="s">
        <v>3301</v>
      </c>
      <c r="F3721" s="29" t="s">
        <v>3302</v>
      </c>
      <c r="G3721" s="29" t="s">
        <v>3233</v>
      </c>
      <c r="H3721" s="29" t="s">
        <v>3234</v>
      </c>
      <c r="I3721" s="29" t="s">
        <v>3275</v>
      </c>
      <c r="J3721" s="29" t="s">
        <v>3276</v>
      </c>
      <c r="K3721" s="29" t="s">
        <v>3287</v>
      </c>
      <c r="L3721" s="29" t="s">
        <v>3101</v>
      </c>
      <c r="M3721" s="29" t="s">
        <v>3288</v>
      </c>
      <c r="N3721" s="29" t="s">
        <v>3289</v>
      </c>
      <c r="O3721" s="29" t="s">
        <v>3290</v>
      </c>
      <c r="P3721" s="29" t="s">
        <v>3291</v>
      </c>
      <c r="Q3721" s="29" t="s">
        <v>3209</v>
      </c>
      <c r="R3721" s="29" t="s">
        <v>3210</v>
      </c>
      <c r="S3721" s="29" t="s">
        <v>3098</v>
      </c>
      <c r="T3721" s="29"/>
      <c r="U3721" s="30">
        <v>0</v>
      </c>
      <c r="V3721" s="30">
        <v>0</v>
      </c>
      <c r="W3721" s="30">
        <v>0</v>
      </c>
      <c r="X3721" s="30">
        <v>0</v>
      </c>
      <c r="Y3721" s="30">
        <v>0</v>
      </c>
      <c r="Z3721" s="30">
        <v>0</v>
      </c>
      <c r="AA3721" s="30">
        <v>0</v>
      </c>
      <c r="AB3721" s="30">
        <v>0</v>
      </c>
      <c r="AC3721" s="30">
        <v>0</v>
      </c>
      <c r="AD3721" s="30">
        <v>0</v>
      </c>
      <c r="AE3721" s="30">
        <v>0</v>
      </c>
      <c r="AF3721" s="30">
        <v>0</v>
      </c>
    </row>
    <row r="3722" spans="1:32" x14ac:dyDescent="0.45">
      <c r="A3722" s="29" t="s">
        <v>908</v>
      </c>
      <c r="B3722" s="29" t="s">
        <v>909</v>
      </c>
      <c r="C3722" s="29" t="s">
        <v>3544</v>
      </c>
      <c r="D3722" s="29" t="s">
        <v>3545</v>
      </c>
      <c r="E3722" s="29" t="s">
        <v>3846</v>
      </c>
      <c r="F3722" s="29" t="s">
        <v>3847</v>
      </c>
      <c r="G3722" s="29" t="s">
        <v>3200</v>
      </c>
      <c r="H3722" s="29" t="s">
        <v>3201</v>
      </c>
      <c r="I3722" s="29" t="s">
        <v>3202</v>
      </c>
      <c r="J3722" s="29" t="s">
        <v>3203</v>
      </c>
      <c r="K3722" s="29" t="s">
        <v>3221</v>
      </c>
      <c r="L3722" s="29" t="s">
        <v>3113</v>
      </c>
      <c r="M3722" s="29" t="s">
        <v>3303</v>
      </c>
      <c r="N3722" s="29" t="s">
        <v>3304</v>
      </c>
      <c r="O3722" s="29" t="s">
        <v>3305</v>
      </c>
      <c r="P3722" s="29" t="s">
        <v>3306</v>
      </c>
      <c r="Q3722" s="29" t="s">
        <v>3209</v>
      </c>
      <c r="R3722" s="29" t="s">
        <v>3210</v>
      </c>
      <c r="S3722" s="29" t="s">
        <v>3098</v>
      </c>
      <c r="T3722" s="29"/>
      <c r="U3722" s="30">
        <v>1000</v>
      </c>
      <c r="V3722" s="30">
        <v>1000</v>
      </c>
      <c r="W3722" s="30">
        <v>1000</v>
      </c>
      <c r="X3722" s="30">
        <v>1000</v>
      </c>
      <c r="Y3722" s="30">
        <v>1000</v>
      </c>
      <c r="Z3722" s="30">
        <v>1000</v>
      </c>
      <c r="AA3722" s="30">
        <v>1000</v>
      </c>
      <c r="AB3722" s="30">
        <v>1000</v>
      </c>
      <c r="AC3722" s="30">
        <v>1000</v>
      </c>
      <c r="AD3722" s="30">
        <v>1000</v>
      </c>
      <c r="AE3722" s="30">
        <v>1000</v>
      </c>
      <c r="AF3722" s="30">
        <v>1000</v>
      </c>
    </row>
    <row r="3723" spans="1:32" x14ac:dyDescent="0.45">
      <c r="A3723" s="29" t="s">
        <v>1031</v>
      </c>
      <c r="B3723" s="29" t="s">
        <v>1032</v>
      </c>
      <c r="C3723" s="29" t="s">
        <v>3299</v>
      </c>
      <c r="D3723" s="29" t="s">
        <v>3300</v>
      </c>
      <c r="E3723" s="29" t="s">
        <v>3538</v>
      </c>
      <c r="F3723" s="29" t="s">
        <v>3539</v>
      </c>
      <c r="G3723" s="29" t="s">
        <v>3200</v>
      </c>
      <c r="H3723" s="29" t="s">
        <v>3201</v>
      </c>
      <c r="I3723" s="29" t="s">
        <v>3202</v>
      </c>
      <c r="J3723" s="29" t="s">
        <v>3203</v>
      </c>
      <c r="K3723" s="29" t="s">
        <v>3216</v>
      </c>
      <c r="L3723" s="29" t="s">
        <v>3102</v>
      </c>
      <c r="M3723" s="29" t="s">
        <v>3492</v>
      </c>
      <c r="N3723" s="29" t="s">
        <v>3493</v>
      </c>
      <c r="O3723" s="29" t="s">
        <v>3525</v>
      </c>
      <c r="P3723" s="29" t="s">
        <v>3526</v>
      </c>
      <c r="Q3723" s="29" t="s">
        <v>3209</v>
      </c>
      <c r="R3723" s="29" t="s">
        <v>3210</v>
      </c>
      <c r="S3723" s="29" t="s">
        <v>3098</v>
      </c>
      <c r="T3723" s="29"/>
      <c r="U3723" s="30">
        <v>300000</v>
      </c>
      <c r="V3723" s="30">
        <v>300000</v>
      </c>
      <c r="W3723" s="30">
        <v>300000</v>
      </c>
      <c r="X3723" s="30">
        <v>300000</v>
      </c>
      <c r="Y3723" s="30">
        <v>300000</v>
      </c>
      <c r="Z3723" s="30">
        <v>300000</v>
      </c>
      <c r="AA3723" s="30">
        <v>300000</v>
      </c>
      <c r="AB3723" s="30">
        <v>300000</v>
      </c>
      <c r="AC3723" s="30">
        <v>300000</v>
      </c>
      <c r="AD3723" s="30">
        <v>300000</v>
      </c>
      <c r="AE3723" s="30">
        <v>300000</v>
      </c>
      <c r="AF3723" s="30">
        <v>300000</v>
      </c>
    </row>
    <row r="3724" spans="1:32" x14ac:dyDescent="0.45">
      <c r="A3724" s="29" t="s">
        <v>1031</v>
      </c>
      <c r="B3724" s="29" t="s">
        <v>1032</v>
      </c>
      <c r="C3724" s="29" t="s">
        <v>3299</v>
      </c>
      <c r="D3724" s="29" t="s">
        <v>3300</v>
      </c>
      <c r="E3724" s="29" t="s">
        <v>3538</v>
      </c>
      <c r="F3724" s="29" t="s">
        <v>3539</v>
      </c>
      <c r="G3724" s="29" t="s">
        <v>3200</v>
      </c>
      <c r="H3724" s="29" t="s">
        <v>3201</v>
      </c>
      <c r="I3724" s="29" t="s">
        <v>3202</v>
      </c>
      <c r="J3724" s="29" t="s">
        <v>3203</v>
      </c>
      <c r="K3724" s="29" t="s">
        <v>3221</v>
      </c>
      <c r="L3724" s="29" t="s">
        <v>3113</v>
      </c>
      <c r="M3724" s="29" t="s">
        <v>3222</v>
      </c>
      <c r="N3724" s="29" t="s">
        <v>3223</v>
      </c>
      <c r="O3724" s="29" t="s">
        <v>3224</v>
      </c>
      <c r="P3724" s="29" t="s">
        <v>3225</v>
      </c>
      <c r="Q3724" s="29" t="s">
        <v>3209</v>
      </c>
      <c r="R3724" s="29" t="s">
        <v>3210</v>
      </c>
      <c r="S3724" s="29" t="s">
        <v>3098</v>
      </c>
      <c r="T3724" s="29"/>
      <c r="U3724" s="30">
        <v>14323</v>
      </c>
      <c r="V3724" s="30">
        <v>12190</v>
      </c>
      <c r="W3724" s="30">
        <v>12490</v>
      </c>
      <c r="X3724" s="30">
        <v>13961</v>
      </c>
      <c r="Y3724" s="30">
        <v>12684</v>
      </c>
      <c r="Z3724" s="30">
        <v>13171</v>
      </c>
      <c r="AA3724" s="30">
        <v>13284</v>
      </c>
      <c r="AB3724" s="30">
        <v>13389</v>
      </c>
      <c r="AC3724" s="30">
        <v>15568</v>
      </c>
      <c r="AD3724" s="30">
        <v>14484</v>
      </c>
      <c r="AE3724" s="30">
        <v>13858</v>
      </c>
      <c r="AF3724" s="30">
        <v>14997</v>
      </c>
    </row>
    <row r="3725" spans="1:32" x14ac:dyDescent="0.45">
      <c r="A3725" s="29" t="s">
        <v>1031</v>
      </c>
      <c r="B3725" s="29" t="s">
        <v>1032</v>
      </c>
      <c r="C3725" s="29" t="s">
        <v>3299</v>
      </c>
      <c r="D3725" s="29" t="s">
        <v>3300</v>
      </c>
      <c r="E3725" s="29" t="s">
        <v>3538</v>
      </c>
      <c r="F3725" s="29" t="s">
        <v>3539</v>
      </c>
      <c r="G3725" s="29" t="s">
        <v>3200</v>
      </c>
      <c r="H3725" s="29" t="s">
        <v>3201</v>
      </c>
      <c r="I3725" s="29" t="s">
        <v>3202</v>
      </c>
      <c r="J3725" s="29" t="s">
        <v>3203</v>
      </c>
      <c r="K3725" s="29" t="s">
        <v>3401</v>
      </c>
      <c r="L3725" s="29" t="s">
        <v>3402</v>
      </c>
      <c r="M3725" s="29" t="s">
        <v>3403</v>
      </c>
      <c r="N3725" s="29" t="s">
        <v>3404</v>
      </c>
      <c r="O3725" s="29" t="s">
        <v>3506</v>
      </c>
      <c r="P3725" s="29" t="s">
        <v>3507</v>
      </c>
      <c r="Q3725" s="29" t="s">
        <v>3209</v>
      </c>
      <c r="R3725" s="29" t="s">
        <v>3210</v>
      </c>
      <c r="S3725" s="29" t="s">
        <v>3098</v>
      </c>
      <c r="T3725" s="29"/>
      <c r="U3725" s="30">
        <v>0</v>
      </c>
      <c r="V3725" s="30">
        <v>0</v>
      </c>
      <c r="W3725" s="30">
        <v>0</v>
      </c>
      <c r="X3725" s="30">
        <v>0</v>
      </c>
      <c r="Y3725" s="30">
        <v>0</v>
      </c>
      <c r="Z3725" s="30">
        <v>14</v>
      </c>
      <c r="AA3725" s="30">
        <v>0</v>
      </c>
      <c r="AB3725" s="30">
        <v>0</v>
      </c>
      <c r="AC3725" s="30">
        <v>0</v>
      </c>
      <c r="AD3725" s="30">
        <v>0</v>
      </c>
      <c r="AE3725" s="30">
        <v>0</v>
      </c>
      <c r="AF3725" s="30">
        <v>0</v>
      </c>
    </row>
    <row r="3726" spans="1:32" x14ac:dyDescent="0.45">
      <c r="A3726" s="29" t="s">
        <v>1031</v>
      </c>
      <c r="B3726" s="29" t="s">
        <v>1032</v>
      </c>
      <c r="C3726" s="29" t="s">
        <v>3299</v>
      </c>
      <c r="D3726" s="29" t="s">
        <v>3300</v>
      </c>
      <c r="E3726" s="29" t="s">
        <v>3538</v>
      </c>
      <c r="F3726" s="29" t="s">
        <v>3539</v>
      </c>
      <c r="G3726" s="29" t="s">
        <v>3200</v>
      </c>
      <c r="H3726" s="29" t="s">
        <v>3201</v>
      </c>
      <c r="I3726" s="29" t="s">
        <v>3202</v>
      </c>
      <c r="J3726" s="29" t="s">
        <v>3203</v>
      </c>
      <c r="K3726" s="29" t="s">
        <v>3401</v>
      </c>
      <c r="L3726" s="29" t="s">
        <v>3402</v>
      </c>
      <c r="M3726" s="29" t="s">
        <v>3403</v>
      </c>
      <c r="N3726" s="29" t="s">
        <v>3404</v>
      </c>
      <c r="O3726" s="29" t="s">
        <v>3814</v>
      </c>
      <c r="P3726" s="29" t="s">
        <v>3815</v>
      </c>
      <c r="Q3726" s="29" t="s">
        <v>3209</v>
      </c>
      <c r="R3726" s="29" t="s">
        <v>3210</v>
      </c>
      <c r="S3726" s="29" t="s">
        <v>3098</v>
      </c>
      <c r="T3726" s="29"/>
      <c r="U3726" s="30">
        <v>78</v>
      </c>
      <c r="V3726" s="30">
        <v>1601</v>
      </c>
      <c r="W3726" s="30">
        <v>196</v>
      </c>
      <c r="X3726" s="30">
        <v>184</v>
      </c>
      <c r="Y3726" s="30">
        <v>78</v>
      </c>
      <c r="Z3726" s="30">
        <v>78</v>
      </c>
      <c r="AA3726" s="30">
        <v>1629</v>
      </c>
      <c r="AB3726" s="30">
        <v>890</v>
      </c>
      <c r="AC3726" s="30">
        <v>768</v>
      </c>
      <c r="AD3726" s="30">
        <v>1928</v>
      </c>
      <c r="AE3726" s="30">
        <v>0</v>
      </c>
      <c r="AF3726" s="30">
        <v>0</v>
      </c>
    </row>
    <row r="3727" spans="1:32" x14ac:dyDescent="0.45">
      <c r="A3727" s="29" t="s">
        <v>1031</v>
      </c>
      <c r="B3727" s="29" t="s">
        <v>1032</v>
      </c>
      <c r="C3727" s="29" t="s">
        <v>3299</v>
      </c>
      <c r="D3727" s="29" t="s">
        <v>3300</v>
      </c>
      <c r="E3727" s="29" t="s">
        <v>3538</v>
      </c>
      <c r="F3727" s="29" t="s">
        <v>3539</v>
      </c>
      <c r="G3727" s="29" t="s">
        <v>3200</v>
      </c>
      <c r="H3727" s="29" t="s">
        <v>3201</v>
      </c>
      <c r="I3727" s="29" t="s">
        <v>3202</v>
      </c>
      <c r="J3727" s="29" t="s">
        <v>3203</v>
      </c>
      <c r="K3727" s="29" t="s">
        <v>3401</v>
      </c>
      <c r="L3727" s="29" t="s">
        <v>3402</v>
      </c>
      <c r="M3727" s="29" t="s">
        <v>3403</v>
      </c>
      <c r="N3727" s="29" t="s">
        <v>3404</v>
      </c>
      <c r="O3727" s="29" t="s">
        <v>3816</v>
      </c>
      <c r="P3727" s="29" t="s">
        <v>3817</v>
      </c>
      <c r="Q3727" s="29" t="s">
        <v>3209</v>
      </c>
      <c r="R3727" s="29" t="s">
        <v>3210</v>
      </c>
      <c r="S3727" s="29" t="s">
        <v>3098</v>
      </c>
      <c r="T3727" s="29"/>
      <c r="U3727" s="30">
        <v>120000</v>
      </c>
      <c r="V3727" s="30">
        <v>120000</v>
      </c>
      <c r="W3727" s="30">
        <v>120000</v>
      </c>
      <c r="X3727" s="30">
        <v>120000</v>
      </c>
      <c r="Y3727" s="30">
        <v>120000</v>
      </c>
      <c r="Z3727" s="30">
        <v>120000</v>
      </c>
      <c r="AA3727" s="30">
        <v>120000</v>
      </c>
      <c r="AB3727" s="30">
        <v>120000</v>
      </c>
      <c r="AC3727" s="30">
        <v>120000</v>
      </c>
      <c r="AD3727" s="30">
        <v>120000</v>
      </c>
      <c r="AE3727" s="30">
        <v>120000</v>
      </c>
      <c r="AF3727" s="30">
        <v>120000</v>
      </c>
    </row>
    <row r="3728" spans="1:32" x14ac:dyDescent="0.45">
      <c r="A3728" s="29" t="s">
        <v>1031</v>
      </c>
      <c r="B3728" s="29" t="s">
        <v>1032</v>
      </c>
      <c r="C3728" s="29" t="s">
        <v>3299</v>
      </c>
      <c r="D3728" s="29" t="s">
        <v>3300</v>
      </c>
      <c r="E3728" s="29" t="s">
        <v>3538</v>
      </c>
      <c r="F3728" s="29" t="s">
        <v>3539</v>
      </c>
      <c r="G3728" s="29" t="s">
        <v>3200</v>
      </c>
      <c r="H3728" s="29" t="s">
        <v>3201</v>
      </c>
      <c r="I3728" s="29" t="s">
        <v>3226</v>
      </c>
      <c r="J3728" s="29" t="s">
        <v>3227</v>
      </c>
      <c r="K3728" s="29" t="s">
        <v>3228</v>
      </c>
      <c r="L3728" s="29" t="s">
        <v>3111</v>
      </c>
      <c r="M3728" s="29" t="s">
        <v>3229</v>
      </c>
      <c r="N3728" s="29" t="s">
        <v>3230</v>
      </c>
      <c r="O3728" s="29" t="s">
        <v>3231</v>
      </c>
      <c r="P3728" s="29" t="s">
        <v>3232</v>
      </c>
      <c r="Q3728" s="29" t="s">
        <v>3209</v>
      </c>
      <c r="R3728" s="29" t="s">
        <v>3210</v>
      </c>
      <c r="S3728" s="29" t="s">
        <v>3098</v>
      </c>
      <c r="T3728" s="29"/>
      <c r="U3728" s="30">
        <v>0</v>
      </c>
      <c r="V3728" s="30">
        <v>0</v>
      </c>
      <c r="W3728" s="30">
        <v>0</v>
      </c>
      <c r="X3728" s="30">
        <v>0</v>
      </c>
      <c r="Y3728" s="30">
        <v>0</v>
      </c>
      <c r="Z3728" s="30">
        <v>0</v>
      </c>
      <c r="AA3728" s="30">
        <v>0</v>
      </c>
      <c r="AB3728" s="30">
        <v>0</v>
      </c>
      <c r="AC3728" s="30">
        <v>0</v>
      </c>
      <c r="AD3728" s="30">
        <v>0</v>
      </c>
      <c r="AE3728" s="30">
        <v>0</v>
      </c>
      <c r="AF3728" s="30">
        <v>0</v>
      </c>
    </row>
    <row r="3729" spans="1:32" x14ac:dyDescent="0.45">
      <c r="A3729" s="29" t="s">
        <v>1031</v>
      </c>
      <c r="B3729" s="29" t="s">
        <v>1032</v>
      </c>
      <c r="C3729" s="29" t="s">
        <v>3299</v>
      </c>
      <c r="D3729" s="29" t="s">
        <v>3300</v>
      </c>
      <c r="E3729" s="29" t="s">
        <v>3538</v>
      </c>
      <c r="F3729" s="29" t="s">
        <v>3539</v>
      </c>
      <c r="G3729" s="29" t="s">
        <v>3200</v>
      </c>
      <c r="H3729" s="29" t="s">
        <v>3201</v>
      </c>
      <c r="I3729" s="29" t="s">
        <v>3226</v>
      </c>
      <c r="J3729" s="29" t="s">
        <v>3227</v>
      </c>
      <c r="K3729" s="29" t="s">
        <v>3228</v>
      </c>
      <c r="L3729" s="29" t="s">
        <v>3111</v>
      </c>
      <c r="M3729" s="29" t="s">
        <v>3295</v>
      </c>
      <c r="N3729" s="29" t="s">
        <v>3296</v>
      </c>
      <c r="O3729" s="29" t="s">
        <v>3608</v>
      </c>
      <c r="P3729" s="29" t="s">
        <v>3609</v>
      </c>
      <c r="Q3729" s="29" t="s">
        <v>3209</v>
      </c>
      <c r="R3729" s="29" t="s">
        <v>3210</v>
      </c>
      <c r="S3729" s="29" t="s">
        <v>3098</v>
      </c>
      <c r="T3729" s="29"/>
      <c r="U3729" s="30">
        <v>0</v>
      </c>
      <c r="V3729" s="30">
        <v>101</v>
      </c>
      <c r="W3729" s="30">
        <v>0</v>
      </c>
      <c r="X3729" s="30">
        <v>0</v>
      </c>
      <c r="Y3729" s="30">
        <v>0</v>
      </c>
      <c r="Z3729" s="30">
        <v>0</v>
      </c>
      <c r="AA3729" s="30">
        <v>0</v>
      </c>
      <c r="AB3729" s="30">
        <v>0</v>
      </c>
      <c r="AC3729" s="30">
        <v>0</v>
      </c>
      <c r="AD3729" s="30">
        <v>0</v>
      </c>
      <c r="AE3729" s="30">
        <v>0</v>
      </c>
      <c r="AF3729" s="30">
        <v>0</v>
      </c>
    </row>
    <row r="3730" spans="1:32" x14ac:dyDescent="0.45">
      <c r="A3730" s="29" t="s">
        <v>1031</v>
      </c>
      <c r="B3730" s="29" t="s">
        <v>1032</v>
      </c>
      <c r="C3730" s="29" t="s">
        <v>3299</v>
      </c>
      <c r="D3730" s="29" t="s">
        <v>3300</v>
      </c>
      <c r="E3730" s="29" t="s">
        <v>3538</v>
      </c>
      <c r="F3730" s="29" t="s">
        <v>3539</v>
      </c>
      <c r="G3730" s="29" t="s">
        <v>3200</v>
      </c>
      <c r="H3730" s="29" t="s">
        <v>3201</v>
      </c>
      <c r="I3730" s="29" t="s">
        <v>3226</v>
      </c>
      <c r="J3730" s="29" t="s">
        <v>3227</v>
      </c>
      <c r="K3730" s="29" t="s">
        <v>3228</v>
      </c>
      <c r="L3730" s="29" t="s">
        <v>3111</v>
      </c>
      <c r="M3730" s="29" t="s">
        <v>3295</v>
      </c>
      <c r="N3730" s="29" t="s">
        <v>3296</v>
      </c>
      <c r="O3730" s="29" t="s">
        <v>3297</v>
      </c>
      <c r="P3730" s="29" t="s">
        <v>3298</v>
      </c>
      <c r="Q3730" s="29" t="s">
        <v>3209</v>
      </c>
      <c r="R3730" s="29" t="s">
        <v>3210</v>
      </c>
      <c r="S3730" s="29" t="s">
        <v>3098</v>
      </c>
      <c r="T3730" s="29"/>
      <c r="U3730" s="30">
        <v>0</v>
      </c>
      <c r="V3730" s="30">
        <v>0</v>
      </c>
      <c r="W3730" s="30">
        <v>0</v>
      </c>
      <c r="X3730" s="30">
        <v>0</v>
      </c>
      <c r="Y3730" s="30">
        <v>0</v>
      </c>
      <c r="Z3730" s="30">
        <v>0</v>
      </c>
      <c r="AA3730" s="30">
        <v>0</v>
      </c>
      <c r="AB3730" s="30">
        <v>0</v>
      </c>
      <c r="AC3730" s="30">
        <v>0</v>
      </c>
      <c r="AD3730" s="30">
        <v>0</v>
      </c>
      <c r="AE3730" s="30">
        <v>0</v>
      </c>
      <c r="AF3730" s="30">
        <v>0</v>
      </c>
    </row>
    <row r="3731" spans="1:32" x14ac:dyDescent="0.45">
      <c r="A3731" s="29" t="s">
        <v>1031</v>
      </c>
      <c r="B3731" s="29" t="s">
        <v>1032</v>
      </c>
      <c r="C3731" s="29" t="s">
        <v>3299</v>
      </c>
      <c r="D3731" s="29" t="s">
        <v>3300</v>
      </c>
      <c r="E3731" s="29" t="s">
        <v>3538</v>
      </c>
      <c r="F3731" s="29" t="s">
        <v>3539</v>
      </c>
      <c r="G3731" s="29" t="s">
        <v>3233</v>
      </c>
      <c r="H3731" s="29" t="s">
        <v>3234</v>
      </c>
      <c r="I3731" s="29" t="s">
        <v>3235</v>
      </c>
      <c r="J3731" s="29" t="s">
        <v>3236</v>
      </c>
      <c r="K3731" s="29" t="s">
        <v>3237</v>
      </c>
      <c r="L3731" s="29" t="s">
        <v>3107</v>
      </c>
      <c r="M3731" s="29" t="s">
        <v>3419</v>
      </c>
      <c r="N3731" s="29" t="s">
        <v>3420</v>
      </c>
      <c r="O3731" s="29" t="s">
        <v>3421</v>
      </c>
      <c r="P3731" s="29" t="s">
        <v>3420</v>
      </c>
      <c r="Q3731" s="29" t="s">
        <v>3209</v>
      </c>
      <c r="R3731" s="29" t="s">
        <v>3210</v>
      </c>
      <c r="S3731" s="29" t="s">
        <v>3098</v>
      </c>
      <c r="T3731" s="29"/>
      <c r="U3731" s="30">
        <v>0</v>
      </c>
      <c r="V3731" s="30">
        <v>0</v>
      </c>
      <c r="W3731" s="30">
        <v>0</v>
      </c>
      <c r="X3731" s="30">
        <v>0</v>
      </c>
      <c r="Y3731" s="30">
        <v>0</v>
      </c>
      <c r="Z3731" s="30">
        <v>0</v>
      </c>
      <c r="AA3731" s="30">
        <v>0</v>
      </c>
      <c r="AB3731" s="30">
        <v>0</v>
      </c>
      <c r="AC3731" s="30">
        <v>0</v>
      </c>
      <c r="AD3731" s="30">
        <v>39</v>
      </c>
      <c r="AE3731" s="30">
        <v>0</v>
      </c>
      <c r="AF3731" s="30">
        <v>0</v>
      </c>
    </row>
    <row r="3732" spans="1:32" x14ac:dyDescent="0.45">
      <c r="A3732" s="29" t="s">
        <v>1031</v>
      </c>
      <c r="B3732" s="29" t="s">
        <v>1032</v>
      </c>
      <c r="C3732" s="29" t="s">
        <v>3299</v>
      </c>
      <c r="D3732" s="29" t="s">
        <v>3300</v>
      </c>
      <c r="E3732" s="29" t="s">
        <v>3538</v>
      </c>
      <c r="F3732" s="29" t="s">
        <v>3539</v>
      </c>
      <c r="G3732" s="29" t="s">
        <v>3233</v>
      </c>
      <c r="H3732" s="29" t="s">
        <v>3234</v>
      </c>
      <c r="I3732" s="29" t="s">
        <v>3242</v>
      </c>
      <c r="J3732" s="29" t="s">
        <v>3243</v>
      </c>
      <c r="K3732" s="29" t="s">
        <v>3244</v>
      </c>
      <c r="L3732" s="29" t="s">
        <v>3104</v>
      </c>
      <c r="M3732" s="29" t="s">
        <v>3436</v>
      </c>
      <c r="N3732" s="29" t="s">
        <v>3437</v>
      </c>
      <c r="O3732" s="29" t="s">
        <v>3438</v>
      </c>
      <c r="P3732" s="29" t="s">
        <v>3439</v>
      </c>
      <c r="Q3732" s="29" t="s">
        <v>3209</v>
      </c>
      <c r="R3732" s="29" t="s">
        <v>3210</v>
      </c>
      <c r="S3732" s="29" t="s">
        <v>3098</v>
      </c>
      <c r="T3732" s="29"/>
      <c r="U3732" s="30">
        <v>2000</v>
      </c>
      <c r="V3732" s="30">
        <v>2000</v>
      </c>
      <c r="W3732" s="30">
        <v>2000</v>
      </c>
      <c r="X3732" s="30">
        <v>2000</v>
      </c>
      <c r="Y3732" s="30">
        <v>2000</v>
      </c>
      <c r="Z3732" s="30">
        <v>2000</v>
      </c>
      <c r="AA3732" s="30">
        <v>2000</v>
      </c>
      <c r="AB3732" s="30">
        <v>2000</v>
      </c>
      <c r="AC3732" s="30">
        <v>2000</v>
      </c>
      <c r="AD3732" s="30">
        <v>2000</v>
      </c>
      <c r="AE3732" s="30">
        <v>2000</v>
      </c>
      <c r="AF3732" s="30">
        <v>2000</v>
      </c>
    </row>
    <row r="3733" spans="1:32" x14ac:dyDescent="0.45">
      <c r="A3733" s="29" t="s">
        <v>1031</v>
      </c>
      <c r="B3733" s="29" t="s">
        <v>1032</v>
      </c>
      <c r="C3733" s="29" t="s">
        <v>3299</v>
      </c>
      <c r="D3733" s="29" t="s">
        <v>3300</v>
      </c>
      <c r="E3733" s="29" t="s">
        <v>3538</v>
      </c>
      <c r="F3733" s="29" t="s">
        <v>3539</v>
      </c>
      <c r="G3733" s="29" t="s">
        <v>3233</v>
      </c>
      <c r="H3733" s="29" t="s">
        <v>3234</v>
      </c>
      <c r="I3733" s="29" t="s">
        <v>3242</v>
      </c>
      <c r="J3733" s="29" t="s">
        <v>3243</v>
      </c>
      <c r="K3733" s="29" t="s">
        <v>3244</v>
      </c>
      <c r="L3733" s="29" t="s">
        <v>3104</v>
      </c>
      <c r="M3733" s="29" t="s">
        <v>3245</v>
      </c>
      <c r="N3733" s="29" t="s">
        <v>3246</v>
      </c>
      <c r="O3733" s="29" t="s">
        <v>3250</v>
      </c>
      <c r="P3733" s="29" t="s">
        <v>3251</v>
      </c>
      <c r="Q3733" s="29" t="s">
        <v>3249</v>
      </c>
      <c r="R3733" s="29" t="s">
        <v>3210</v>
      </c>
      <c r="S3733" s="29" t="s">
        <v>3098</v>
      </c>
      <c r="T3733" s="29"/>
      <c r="U3733" s="30">
        <v>735</v>
      </c>
      <c r="V3733" s="30">
        <v>735</v>
      </c>
      <c r="W3733" s="30">
        <v>735</v>
      </c>
      <c r="X3733" s="30">
        <v>735</v>
      </c>
      <c r="Y3733" s="30">
        <v>735</v>
      </c>
      <c r="Z3733" s="30">
        <v>735</v>
      </c>
      <c r="AA3733" s="30">
        <v>745</v>
      </c>
      <c r="AB3733" s="30">
        <v>0</v>
      </c>
      <c r="AC3733" s="30">
        <v>0</v>
      </c>
      <c r="AD3733" s="30">
        <v>0</v>
      </c>
      <c r="AE3733" s="30">
        <v>0</v>
      </c>
      <c r="AF3733" s="30">
        <v>0</v>
      </c>
    </row>
    <row r="3734" spans="1:32" x14ac:dyDescent="0.45">
      <c r="A3734" s="29" t="s">
        <v>1031</v>
      </c>
      <c r="B3734" s="29" t="s">
        <v>1032</v>
      </c>
      <c r="C3734" s="29" t="s">
        <v>3299</v>
      </c>
      <c r="D3734" s="29" t="s">
        <v>3300</v>
      </c>
      <c r="E3734" s="29" t="s">
        <v>3538</v>
      </c>
      <c r="F3734" s="29" t="s">
        <v>3539</v>
      </c>
      <c r="G3734" s="29" t="s">
        <v>3233</v>
      </c>
      <c r="H3734" s="29" t="s">
        <v>3234</v>
      </c>
      <c r="I3734" s="29" t="s">
        <v>3242</v>
      </c>
      <c r="J3734" s="29" t="s">
        <v>3243</v>
      </c>
      <c r="K3734" s="29" t="s">
        <v>3244</v>
      </c>
      <c r="L3734" s="29" t="s">
        <v>3104</v>
      </c>
      <c r="M3734" s="29" t="s">
        <v>3245</v>
      </c>
      <c r="N3734" s="29" t="s">
        <v>3246</v>
      </c>
      <c r="O3734" s="29" t="s">
        <v>3250</v>
      </c>
      <c r="P3734" s="29" t="s">
        <v>3251</v>
      </c>
      <c r="Q3734" s="29" t="s">
        <v>3209</v>
      </c>
      <c r="R3734" s="29" t="s">
        <v>3210</v>
      </c>
      <c r="S3734" s="29" t="s">
        <v>3098</v>
      </c>
      <c r="T3734" s="29"/>
      <c r="U3734" s="30">
        <v>12000</v>
      </c>
      <c r="V3734" s="30">
        <v>12000</v>
      </c>
      <c r="W3734" s="30">
        <v>12000</v>
      </c>
      <c r="X3734" s="30">
        <v>12000</v>
      </c>
      <c r="Y3734" s="30">
        <v>12000</v>
      </c>
      <c r="Z3734" s="30">
        <v>12000</v>
      </c>
      <c r="AA3734" s="30">
        <v>12000</v>
      </c>
      <c r="AB3734" s="30">
        <v>12000</v>
      </c>
      <c r="AC3734" s="30">
        <v>12000</v>
      </c>
      <c r="AD3734" s="30">
        <v>12000</v>
      </c>
      <c r="AE3734" s="30">
        <v>12000</v>
      </c>
      <c r="AF3734" s="30">
        <v>12000</v>
      </c>
    </row>
    <row r="3735" spans="1:32" x14ac:dyDescent="0.45">
      <c r="A3735" s="29" t="s">
        <v>1031</v>
      </c>
      <c r="B3735" s="29" t="s">
        <v>1032</v>
      </c>
      <c r="C3735" s="29" t="s">
        <v>3299</v>
      </c>
      <c r="D3735" s="29" t="s">
        <v>3300</v>
      </c>
      <c r="E3735" s="29" t="s">
        <v>3538</v>
      </c>
      <c r="F3735" s="29" t="s">
        <v>3539</v>
      </c>
      <c r="G3735" s="29" t="s">
        <v>3233</v>
      </c>
      <c r="H3735" s="29" t="s">
        <v>3234</v>
      </c>
      <c r="I3735" s="29" t="s">
        <v>3262</v>
      </c>
      <c r="J3735" s="29" t="s">
        <v>3263</v>
      </c>
      <c r="K3735" s="29" t="s">
        <v>3307</v>
      </c>
      <c r="L3735" s="29" t="s">
        <v>3117</v>
      </c>
      <c r="M3735" s="29" t="s">
        <v>3308</v>
      </c>
      <c r="N3735" s="29" t="s">
        <v>3309</v>
      </c>
      <c r="O3735" s="29" t="s">
        <v>3310</v>
      </c>
      <c r="P3735" s="29" t="s">
        <v>3311</v>
      </c>
      <c r="Q3735" s="29" t="s">
        <v>3209</v>
      </c>
      <c r="R3735" s="29" t="s">
        <v>3210</v>
      </c>
      <c r="S3735" s="29" t="s">
        <v>3098</v>
      </c>
      <c r="T3735" s="29"/>
      <c r="U3735" s="30">
        <v>3420</v>
      </c>
      <c r="V3735" s="30">
        <v>9670</v>
      </c>
      <c r="W3735" s="30">
        <v>7812</v>
      </c>
      <c r="X3735" s="30">
        <v>2016</v>
      </c>
      <c r="Y3735" s="30">
        <v>6804</v>
      </c>
      <c r="Z3735" s="30">
        <v>5184</v>
      </c>
      <c r="AA3735" s="30">
        <v>6048</v>
      </c>
      <c r="AB3735" s="30">
        <v>8478</v>
      </c>
      <c r="AC3735" s="30">
        <v>1008</v>
      </c>
      <c r="AD3735" s="30">
        <v>5292</v>
      </c>
      <c r="AE3735" s="30">
        <v>4572</v>
      </c>
      <c r="AF3735" s="30">
        <v>7056</v>
      </c>
    </row>
    <row r="3736" spans="1:32" x14ac:dyDescent="0.45">
      <c r="A3736" s="29" t="s">
        <v>1031</v>
      </c>
      <c r="B3736" s="29" t="s">
        <v>1032</v>
      </c>
      <c r="C3736" s="29" t="s">
        <v>3299</v>
      </c>
      <c r="D3736" s="29" t="s">
        <v>3300</v>
      </c>
      <c r="E3736" s="29" t="s">
        <v>3538</v>
      </c>
      <c r="F3736" s="29" t="s">
        <v>3539</v>
      </c>
      <c r="G3736" s="29" t="s">
        <v>3233</v>
      </c>
      <c r="H3736" s="29" t="s">
        <v>3234</v>
      </c>
      <c r="I3736" s="29" t="s">
        <v>3275</v>
      </c>
      <c r="J3736" s="29" t="s">
        <v>3276</v>
      </c>
      <c r="K3736" s="29" t="s">
        <v>3277</v>
      </c>
      <c r="L3736" s="29" t="s">
        <v>3100</v>
      </c>
      <c r="M3736" s="29" t="s">
        <v>3278</v>
      </c>
      <c r="N3736" s="29" t="s">
        <v>3279</v>
      </c>
      <c r="O3736" s="29" t="s">
        <v>3280</v>
      </c>
      <c r="P3736" s="29" t="s">
        <v>3281</v>
      </c>
      <c r="Q3736" s="29" t="s">
        <v>3249</v>
      </c>
      <c r="R3736" s="29" t="s">
        <v>3210</v>
      </c>
      <c r="S3736" s="29" t="s">
        <v>3098</v>
      </c>
      <c r="T3736" s="29"/>
      <c r="U3736" s="30">
        <v>1029</v>
      </c>
      <c r="V3736" s="30">
        <v>1029</v>
      </c>
      <c r="W3736" s="30">
        <v>1029</v>
      </c>
      <c r="X3736" s="30">
        <v>1029</v>
      </c>
      <c r="Y3736" s="30">
        <v>1029</v>
      </c>
      <c r="Z3736" s="30">
        <v>1029</v>
      </c>
      <c r="AA3736" s="30">
        <v>1029</v>
      </c>
      <c r="AB3736" s="30">
        <v>1029</v>
      </c>
      <c r="AC3736" s="30">
        <v>1029</v>
      </c>
      <c r="AD3736" s="30">
        <v>1043</v>
      </c>
      <c r="AE3736" s="30">
        <v>0</v>
      </c>
      <c r="AF3736" s="30">
        <v>0</v>
      </c>
    </row>
    <row r="3737" spans="1:32" x14ac:dyDescent="0.45">
      <c r="A3737" s="29" t="s">
        <v>1031</v>
      </c>
      <c r="B3737" s="29" t="s">
        <v>1032</v>
      </c>
      <c r="C3737" s="29" t="s">
        <v>3299</v>
      </c>
      <c r="D3737" s="29" t="s">
        <v>3300</v>
      </c>
      <c r="E3737" s="29" t="s">
        <v>3538</v>
      </c>
      <c r="F3737" s="29" t="s">
        <v>3539</v>
      </c>
      <c r="G3737" s="29" t="s">
        <v>3233</v>
      </c>
      <c r="H3737" s="29" t="s">
        <v>3234</v>
      </c>
      <c r="I3737" s="29" t="s">
        <v>3275</v>
      </c>
      <c r="J3737" s="29" t="s">
        <v>3276</v>
      </c>
      <c r="K3737" s="29" t="s">
        <v>3277</v>
      </c>
      <c r="L3737" s="29" t="s">
        <v>3100</v>
      </c>
      <c r="M3737" s="29" t="s">
        <v>3278</v>
      </c>
      <c r="N3737" s="29" t="s">
        <v>3279</v>
      </c>
      <c r="O3737" s="29" t="s">
        <v>3280</v>
      </c>
      <c r="P3737" s="29" t="s">
        <v>3281</v>
      </c>
      <c r="Q3737" s="29" t="s">
        <v>3209</v>
      </c>
      <c r="R3737" s="29" t="s">
        <v>3210</v>
      </c>
      <c r="S3737" s="29" t="s">
        <v>3098</v>
      </c>
      <c r="T3737" s="29"/>
      <c r="U3737" s="30">
        <v>70000</v>
      </c>
      <c r="V3737" s="30">
        <v>70000</v>
      </c>
      <c r="W3737" s="30">
        <v>70000</v>
      </c>
      <c r="X3737" s="30">
        <v>70000</v>
      </c>
      <c r="Y3737" s="30">
        <v>70000</v>
      </c>
      <c r="Z3737" s="30">
        <v>70000</v>
      </c>
      <c r="AA3737" s="30">
        <v>70000</v>
      </c>
      <c r="AB3737" s="30">
        <v>70000</v>
      </c>
      <c r="AC3737" s="30">
        <v>70000</v>
      </c>
      <c r="AD3737" s="30">
        <v>70000</v>
      </c>
      <c r="AE3737" s="30">
        <v>70000</v>
      </c>
      <c r="AF3737" s="30">
        <v>70000</v>
      </c>
    </row>
    <row r="3738" spans="1:32" x14ac:dyDescent="0.45">
      <c r="A3738" s="29" t="s">
        <v>1031</v>
      </c>
      <c r="B3738" s="29" t="s">
        <v>1032</v>
      </c>
      <c r="C3738" s="29" t="s">
        <v>3299</v>
      </c>
      <c r="D3738" s="29" t="s">
        <v>3300</v>
      </c>
      <c r="E3738" s="29" t="s">
        <v>3538</v>
      </c>
      <c r="F3738" s="29" t="s">
        <v>3539</v>
      </c>
      <c r="G3738" s="29" t="s">
        <v>3233</v>
      </c>
      <c r="H3738" s="29" t="s">
        <v>3234</v>
      </c>
      <c r="I3738" s="29" t="s">
        <v>3275</v>
      </c>
      <c r="J3738" s="29" t="s">
        <v>3276</v>
      </c>
      <c r="K3738" s="29" t="s">
        <v>3282</v>
      </c>
      <c r="L3738" s="29" t="s">
        <v>3112</v>
      </c>
      <c r="M3738" s="29" t="s">
        <v>3283</v>
      </c>
      <c r="N3738" s="29" t="s">
        <v>3284</v>
      </c>
      <c r="O3738" s="29" t="s">
        <v>3376</v>
      </c>
      <c r="P3738" s="29" t="s">
        <v>3377</v>
      </c>
      <c r="Q3738" s="29" t="s">
        <v>3209</v>
      </c>
      <c r="R3738" s="29" t="s">
        <v>3210</v>
      </c>
      <c r="S3738" s="29" t="s">
        <v>3098</v>
      </c>
      <c r="T3738" s="29"/>
      <c r="U3738" s="30">
        <v>48450</v>
      </c>
      <c r="V3738" s="30">
        <v>48450</v>
      </c>
      <c r="W3738" s="30">
        <v>48450</v>
      </c>
      <c r="X3738" s="30">
        <v>48450</v>
      </c>
      <c r="Y3738" s="30">
        <v>48450</v>
      </c>
      <c r="Z3738" s="30">
        <v>48450</v>
      </c>
      <c r="AA3738" s="30">
        <v>48450</v>
      </c>
      <c r="AB3738" s="30">
        <v>48450</v>
      </c>
      <c r="AC3738" s="30">
        <v>48450</v>
      </c>
      <c r="AD3738" s="30">
        <v>48450</v>
      </c>
      <c r="AE3738" s="30">
        <v>48450</v>
      </c>
      <c r="AF3738" s="30">
        <v>48450</v>
      </c>
    </row>
    <row r="3739" spans="1:32" x14ac:dyDescent="0.45">
      <c r="A3739" s="29" t="s">
        <v>767</v>
      </c>
      <c r="B3739" s="29" t="s">
        <v>768</v>
      </c>
      <c r="C3739" s="29" t="s">
        <v>3299</v>
      </c>
      <c r="D3739" s="29" t="s">
        <v>3300</v>
      </c>
      <c r="E3739" s="29" t="s">
        <v>3301</v>
      </c>
      <c r="F3739" s="29" t="s">
        <v>3302</v>
      </c>
      <c r="G3739" s="29" t="s">
        <v>3233</v>
      </c>
      <c r="H3739" s="29" t="s">
        <v>3234</v>
      </c>
      <c r="I3739" s="29" t="s">
        <v>3242</v>
      </c>
      <c r="J3739" s="29" t="s">
        <v>3243</v>
      </c>
      <c r="K3739" s="29" t="s">
        <v>3244</v>
      </c>
      <c r="L3739" s="29" t="s">
        <v>3104</v>
      </c>
      <c r="M3739" s="29" t="s">
        <v>3245</v>
      </c>
      <c r="N3739" s="29" t="s">
        <v>3246</v>
      </c>
      <c r="O3739" s="29" t="s">
        <v>3442</v>
      </c>
      <c r="P3739" s="29" t="s">
        <v>3443</v>
      </c>
      <c r="Q3739" s="29" t="s">
        <v>3209</v>
      </c>
      <c r="R3739" s="29" t="s">
        <v>3210</v>
      </c>
      <c r="S3739" s="29" t="s">
        <v>3098</v>
      </c>
      <c r="T3739" s="29"/>
      <c r="U3739" s="30">
        <v>10800</v>
      </c>
      <c r="V3739" s="30">
        <v>10800</v>
      </c>
      <c r="W3739" s="30">
        <v>10800</v>
      </c>
      <c r="X3739" s="30">
        <v>10800</v>
      </c>
      <c r="Y3739" s="30">
        <v>10800</v>
      </c>
      <c r="Z3739" s="30">
        <v>10800</v>
      </c>
      <c r="AA3739" s="30">
        <v>10800</v>
      </c>
      <c r="AB3739" s="30">
        <v>10800</v>
      </c>
      <c r="AC3739" s="30">
        <v>10800</v>
      </c>
      <c r="AD3739" s="30">
        <v>10800</v>
      </c>
      <c r="AE3739" s="30">
        <v>10800</v>
      </c>
      <c r="AF3739" s="30">
        <v>10800</v>
      </c>
    </row>
    <row r="3740" spans="1:32" x14ac:dyDescent="0.45">
      <c r="A3740" s="29" t="s">
        <v>767</v>
      </c>
      <c r="B3740" s="29" t="s">
        <v>768</v>
      </c>
      <c r="C3740" s="29" t="s">
        <v>3299</v>
      </c>
      <c r="D3740" s="29" t="s">
        <v>3300</v>
      </c>
      <c r="E3740" s="29" t="s">
        <v>3301</v>
      </c>
      <c r="F3740" s="29" t="s">
        <v>3302</v>
      </c>
      <c r="G3740" s="29" t="s">
        <v>3233</v>
      </c>
      <c r="H3740" s="29" t="s">
        <v>3234</v>
      </c>
      <c r="I3740" s="29" t="s">
        <v>3242</v>
      </c>
      <c r="J3740" s="29" t="s">
        <v>3243</v>
      </c>
      <c r="K3740" s="29" t="s">
        <v>3258</v>
      </c>
      <c r="L3740" s="29" t="s">
        <v>3105</v>
      </c>
      <c r="M3740" s="29" t="s">
        <v>3259</v>
      </c>
      <c r="N3740" s="29" t="s">
        <v>3105</v>
      </c>
      <c r="O3740" s="29" t="s">
        <v>3260</v>
      </c>
      <c r="P3740" s="29" t="s">
        <v>3261</v>
      </c>
      <c r="Q3740" s="29" t="s">
        <v>3209</v>
      </c>
      <c r="R3740" s="29" t="s">
        <v>3210</v>
      </c>
      <c r="S3740" s="29" t="s">
        <v>3098</v>
      </c>
      <c r="T3740" s="29"/>
      <c r="U3740" s="30">
        <v>0</v>
      </c>
      <c r="V3740" s="30">
        <v>0</v>
      </c>
      <c r="W3740" s="30">
        <v>0</v>
      </c>
      <c r="X3740" s="30">
        <v>0</v>
      </c>
      <c r="Y3740" s="30">
        <v>0</v>
      </c>
      <c r="Z3740" s="30">
        <v>0</v>
      </c>
      <c r="AA3740" s="30">
        <v>0</v>
      </c>
      <c r="AB3740" s="30">
        <v>0</v>
      </c>
      <c r="AC3740" s="30">
        <v>0</v>
      </c>
      <c r="AD3740" s="30">
        <v>0</v>
      </c>
      <c r="AE3740" s="30">
        <v>0</v>
      </c>
      <c r="AF3740" s="30">
        <v>0</v>
      </c>
    </row>
    <row r="3741" spans="1:32" x14ac:dyDescent="0.45">
      <c r="A3741" s="29" t="s">
        <v>767</v>
      </c>
      <c r="B3741" s="29" t="s">
        <v>768</v>
      </c>
      <c r="C3741" s="29" t="s">
        <v>3299</v>
      </c>
      <c r="D3741" s="29" t="s">
        <v>3300</v>
      </c>
      <c r="E3741" s="29" t="s">
        <v>3301</v>
      </c>
      <c r="F3741" s="29" t="s">
        <v>3302</v>
      </c>
      <c r="G3741" s="29" t="s">
        <v>3233</v>
      </c>
      <c r="H3741" s="29" t="s">
        <v>3234</v>
      </c>
      <c r="I3741" s="29" t="s">
        <v>3262</v>
      </c>
      <c r="J3741" s="29" t="s">
        <v>3263</v>
      </c>
      <c r="K3741" s="29" t="s">
        <v>3264</v>
      </c>
      <c r="L3741" s="29" t="s">
        <v>3103</v>
      </c>
      <c r="M3741" s="29" t="s">
        <v>3265</v>
      </c>
      <c r="N3741" s="29" t="s">
        <v>3266</v>
      </c>
      <c r="O3741" s="29" t="s">
        <v>3267</v>
      </c>
      <c r="P3741" s="29" t="s">
        <v>3268</v>
      </c>
      <c r="Q3741" s="29" t="s">
        <v>3209</v>
      </c>
      <c r="R3741" s="29" t="s">
        <v>3210</v>
      </c>
      <c r="S3741" s="29" t="s">
        <v>3098</v>
      </c>
      <c r="T3741" s="29"/>
      <c r="U3741" s="30">
        <v>3000</v>
      </c>
      <c r="V3741" s="30">
        <v>3000</v>
      </c>
      <c r="W3741" s="30">
        <v>3000</v>
      </c>
      <c r="X3741" s="30">
        <v>3000</v>
      </c>
      <c r="Y3741" s="30">
        <v>3000</v>
      </c>
      <c r="Z3741" s="30">
        <v>3000</v>
      </c>
      <c r="AA3741" s="30">
        <v>3000</v>
      </c>
      <c r="AB3741" s="30">
        <v>3000</v>
      </c>
      <c r="AC3741" s="30">
        <v>3000</v>
      </c>
      <c r="AD3741" s="30">
        <v>3000</v>
      </c>
      <c r="AE3741" s="30">
        <v>3000</v>
      </c>
      <c r="AF3741" s="30">
        <v>3000</v>
      </c>
    </row>
    <row r="3742" spans="1:32" x14ac:dyDescent="0.45">
      <c r="A3742" s="29" t="s">
        <v>767</v>
      </c>
      <c r="B3742" s="29" t="s">
        <v>768</v>
      </c>
      <c r="C3742" s="29" t="s">
        <v>3299</v>
      </c>
      <c r="D3742" s="29" t="s">
        <v>3300</v>
      </c>
      <c r="E3742" s="29" t="s">
        <v>3301</v>
      </c>
      <c r="F3742" s="29" t="s">
        <v>3302</v>
      </c>
      <c r="G3742" s="29" t="s">
        <v>3233</v>
      </c>
      <c r="H3742" s="29" t="s">
        <v>3234</v>
      </c>
      <c r="I3742" s="29" t="s">
        <v>3275</v>
      </c>
      <c r="J3742" s="29" t="s">
        <v>3276</v>
      </c>
      <c r="K3742" s="29" t="s">
        <v>3277</v>
      </c>
      <c r="L3742" s="29" t="s">
        <v>3100</v>
      </c>
      <c r="M3742" s="29" t="s">
        <v>3312</v>
      </c>
      <c r="N3742" s="29" t="s">
        <v>3313</v>
      </c>
      <c r="O3742" s="29" t="s">
        <v>3314</v>
      </c>
      <c r="P3742" s="29" t="s">
        <v>3315</v>
      </c>
      <c r="Q3742" s="29" t="s">
        <v>3209</v>
      </c>
      <c r="R3742" s="29" t="s">
        <v>3210</v>
      </c>
      <c r="S3742" s="29" t="s">
        <v>3098</v>
      </c>
      <c r="T3742" s="29"/>
      <c r="U3742" s="30">
        <v>15000</v>
      </c>
      <c r="V3742" s="30">
        <v>15000</v>
      </c>
      <c r="W3742" s="30">
        <v>15000</v>
      </c>
      <c r="X3742" s="30">
        <v>15000</v>
      </c>
      <c r="Y3742" s="30">
        <v>15000</v>
      </c>
      <c r="Z3742" s="30">
        <v>15000</v>
      </c>
      <c r="AA3742" s="30">
        <v>15000</v>
      </c>
      <c r="AB3742" s="30">
        <v>15000</v>
      </c>
      <c r="AC3742" s="30">
        <v>15000</v>
      </c>
      <c r="AD3742" s="30">
        <v>15000</v>
      </c>
      <c r="AE3742" s="30">
        <v>15000</v>
      </c>
      <c r="AF3742" s="30">
        <v>15000</v>
      </c>
    </row>
    <row r="3743" spans="1:32" x14ac:dyDescent="0.45">
      <c r="A3743" s="29" t="s">
        <v>767</v>
      </c>
      <c r="B3743" s="29" t="s">
        <v>768</v>
      </c>
      <c r="C3743" s="29" t="s">
        <v>3299</v>
      </c>
      <c r="D3743" s="29" t="s">
        <v>3300</v>
      </c>
      <c r="E3743" s="29" t="s">
        <v>3301</v>
      </c>
      <c r="F3743" s="29" t="s">
        <v>3302</v>
      </c>
      <c r="G3743" s="29" t="s">
        <v>3233</v>
      </c>
      <c r="H3743" s="29" t="s">
        <v>3234</v>
      </c>
      <c r="I3743" s="29" t="s">
        <v>3275</v>
      </c>
      <c r="J3743" s="29" t="s">
        <v>3276</v>
      </c>
      <c r="K3743" s="29" t="s">
        <v>3287</v>
      </c>
      <c r="L3743" s="29" t="s">
        <v>3101</v>
      </c>
      <c r="M3743" s="29" t="s">
        <v>3288</v>
      </c>
      <c r="N3743" s="29" t="s">
        <v>3289</v>
      </c>
      <c r="O3743" s="29" t="s">
        <v>3290</v>
      </c>
      <c r="P3743" s="29" t="s">
        <v>3291</v>
      </c>
      <c r="Q3743" s="29" t="s">
        <v>3209</v>
      </c>
      <c r="R3743" s="29" t="s">
        <v>3210</v>
      </c>
      <c r="S3743" s="29" t="s">
        <v>3098</v>
      </c>
      <c r="T3743" s="29"/>
      <c r="U3743" s="30">
        <v>0</v>
      </c>
      <c r="V3743" s="30">
        <v>0</v>
      </c>
      <c r="W3743" s="30">
        <v>0</v>
      </c>
      <c r="X3743" s="30">
        <v>0</v>
      </c>
      <c r="Y3743" s="30">
        <v>0</v>
      </c>
      <c r="Z3743" s="30">
        <v>0</v>
      </c>
      <c r="AA3743" s="30">
        <v>0</v>
      </c>
      <c r="AB3743" s="30">
        <v>0</v>
      </c>
      <c r="AC3743" s="30">
        <v>0</v>
      </c>
      <c r="AD3743" s="30">
        <v>0</v>
      </c>
      <c r="AE3743" s="30">
        <v>0</v>
      </c>
      <c r="AF3743" s="30">
        <v>0</v>
      </c>
    </row>
    <row r="3744" spans="1:32" x14ac:dyDescent="0.45">
      <c r="A3744" s="29" t="s">
        <v>368</v>
      </c>
      <c r="B3744" s="29" t="s">
        <v>3024</v>
      </c>
      <c r="C3744" s="29" t="s">
        <v>3620</v>
      </c>
      <c r="D3744" s="29" t="s">
        <v>3621</v>
      </c>
      <c r="E3744" s="29" t="s">
        <v>3620</v>
      </c>
      <c r="F3744" s="29" t="s">
        <v>3622</v>
      </c>
      <c r="G3744" s="29" t="s">
        <v>3200</v>
      </c>
      <c r="H3744" s="29" t="s">
        <v>3201</v>
      </c>
      <c r="I3744" s="29" t="s">
        <v>3202</v>
      </c>
      <c r="J3744" s="29" t="s">
        <v>3203</v>
      </c>
      <c r="K3744" s="29" t="s">
        <v>3204</v>
      </c>
      <c r="L3744" s="29" t="s">
        <v>3109</v>
      </c>
      <c r="M3744" s="29" t="s">
        <v>3378</v>
      </c>
      <c r="N3744" s="29" t="s">
        <v>3379</v>
      </c>
      <c r="O3744" s="29" t="s">
        <v>3380</v>
      </c>
      <c r="P3744" s="29" t="s">
        <v>3381</v>
      </c>
      <c r="Q3744" s="29" t="s">
        <v>3209</v>
      </c>
      <c r="R3744" s="29" t="s">
        <v>3210</v>
      </c>
      <c r="S3744" s="29" t="s">
        <v>3098</v>
      </c>
      <c r="T3744" s="29"/>
      <c r="U3744" s="30">
        <v>6880</v>
      </c>
      <c r="V3744" s="30">
        <v>6880</v>
      </c>
      <c r="W3744" s="30">
        <v>6880</v>
      </c>
      <c r="X3744" s="30">
        <v>6880</v>
      </c>
      <c r="Y3744" s="30">
        <v>6880</v>
      </c>
      <c r="Z3744" s="30">
        <v>6880</v>
      </c>
      <c r="AA3744" s="30">
        <v>6880</v>
      </c>
      <c r="AB3744" s="30">
        <v>5820</v>
      </c>
      <c r="AC3744" s="30">
        <v>5820</v>
      </c>
      <c r="AD3744" s="30">
        <v>6880</v>
      </c>
      <c r="AE3744" s="30">
        <v>0</v>
      </c>
      <c r="AF3744" s="30">
        <v>0</v>
      </c>
    </row>
    <row r="3745" spans="1:32" x14ac:dyDescent="0.45">
      <c r="A3745" s="29" t="s">
        <v>750</v>
      </c>
      <c r="B3745" s="29" t="s">
        <v>751</v>
      </c>
      <c r="C3745" s="29" t="s">
        <v>3299</v>
      </c>
      <c r="D3745" s="29" t="s">
        <v>3300</v>
      </c>
      <c r="E3745" s="29" t="s">
        <v>3301</v>
      </c>
      <c r="F3745" s="29" t="s">
        <v>3302</v>
      </c>
      <c r="G3745" s="29" t="s">
        <v>3233</v>
      </c>
      <c r="H3745" s="29" t="s">
        <v>3234</v>
      </c>
      <c r="I3745" s="29" t="s">
        <v>3235</v>
      </c>
      <c r="J3745" s="29" t="s">
        <v>3236</v>
      </c>
      <c r="K3745" s="29" t="s">
        <v>3237</v>
      </c>
      <c r="L3745" s="29" t="s">
        <v>3107</v>
      </c>
      <c r="M3745" s="29" t="s">
        <v>3238</v>
      </c>
      <c r="N3745" s="29" t="s">
        <v>3239</v>
      </c>
      <c r="O3745" s="29" t="s">
        <v>3422</v>
      </c>
      <c r="P3745" s="29" t="s">
        <v>3423</v>
      </c>
      <c r="Q3745" s="29" t="s">
        <v>3209</v>
      </c>
      <c r="R3745" s="29" t="s">
        <v>3210</v>
      </c>
      <c r="S3745" s="29" t="s">
        <v>3098</v>
      </c>
      <c r="T3745" s="29"/>
      <c r="U3745" s="30">
        <v>2200</v>
      </c>
      <c r="V3745" s="30">
        <v>2200</v>
      </c>
      <c r="W3745" s="30">
        <v>2200</v>
      </c>
      <c r="X3745" s="30">
        <v>2200</v>
      </c>
      <c r="Y3745" s="30">
        <v>2200</v>
      </c>
      <c r="Z3745" s="30">
        <v>2200</v>
      </c>
      <c r="AA3745" s="30">
        <v>2200</v>
      </c>
      <c r="AB3745" s="30">
        <v>2200</v>
      </c>
      <c r="AC3745" s="30">
        <v>2200</v>
      </c>
      <c r="AD3745" s="30">
        <v>2200</v>
      </c>
      <c r="AE3745" s="30">
        <v>2200</v>
      </c>
      <c r="AF3745" s="30">
        <v>2200</v>
      </c>
    </row>
    <row r="3746" spans="1:32" x14ac:dyDescent="0.45">
      <c r="A3746" s="29" t="s">
        <v>750</v>
      </c>
      <c r="B3746" s="29" t="s">
        <v>751</v>
      </c>
      <c r="C3746" s="29" t="s">
        <v>3299</v>
      </c>
      <c r="D3746" s="29" t="s">
        <v>3300</v>
      </c>
      <c r="E3746" s="29" t="s">
        <v>3301</v>
      </c>
      <c r="F3746" s="29" t="s">
        <v>3302</v>
      </c>
      <c r="G3746" s="29" t="s">
        <v>3233</v>
      </c>
      <c r="H3746" s="29" t="s">
        <v>3234</v>
      </c>
      <c r="I3746" s="29" t="s">
        <v>3242</v>
      </c>
      <c r="J3746" s="29" t="s">
        <v>3243</v>
      </c>
      <c r="K3746" s="29" t="s">
        <v>3430</v>
      </c>
      <c r="L3746" s="29" t="s">
        <v>3431</v>
      </c>
      <c r="M3746" s="29" t="s">
        <v>3432</v>
      </c>
      <c r="N3746" s="29" t="s">
        <v>3433</v>
      </c>
      <c r="O3746" s="29" t="s">
        <v>3614</v>
      </c>
      <c r="P3746" s="29" t="s">
        <v>3615</v>
      </c>
      <c r="Q3746" s="29" t="s">
        <v>3209</v>
      </c>
      <c r="R3746" s="29" t="s">
        <v>3210</v>
      </c>
      <c r="S3746" s="29" t="s">
        <v>3098</v>
      </c>
      <c r="T3746" s="29"/>
      <c r="U3746" s="30">
        <v>9918</v>
      </c>
      <c r="V3746" s="30">
        <v>9918</v>
      </c>
      <c r="W3746" s="30">
        <v>9918</v>
      </c>
      <c r="X3746" s="30">
        <v>9918</v>
      </c>
      <c r="Y3746" s="30">
        <v>9918</v>
      </c>
      <c r="Z3746" s="30">
        <v>9918</v>
      </c>
      <c r="AA3746" s="30">
        <v>9918</v>
      </c>
      <c r="AB3746" s="30">
        <v>9918</v>
      </c>
      <c r="AC3746" s="30">
        <v>9918</v>
      </c>
      <c r="AD3746" s="30">
        <v>9918</v>
      </c>
      <c r="AE3746" s="30">
        <v>9918</v>
      </c>
      <c r="AF3746" s="30">
        <v>9918</v>
      </c>
    </row>
    <row r="3747" spans="1:32" x14ac:dyDescent="0.45">
      <c r="A3747" s="29" t="s">
        <v>750</v>
      </c>
      <c r="B3747" s="29" t="s">
        <v>751</v>
      </c>
      <c r="C3747" s="29" t="s">
        <v>3299</v>
      </c>
      <c r="D3747" s="29" t="s">
        <v>3300</v>
      </c>
      <c r="E3747" s="29" t="s">
        <v>3301</v>
      </c>
      <c r="F3747" s="29" t="s">
        <v>3302</v>
      </c>
      <c r="G3747" s="29" t="s">
        <v>3233</v>
      </c>
      <c r="H3747" s="29" t="s">
        <v>3234</v>
      </c>
      <c r="I3747" s="29" t="s">
        <v>3242</v>
      </c>
      <c r="J3747" s="29" t="s">
        <v>3243</v>
      </c>
      <c r="K3747" s="29" t="s">
        <v>3244</v>
      </c>
      <c r="L3747" s="29" t="s">
        <v>3104</v>
      </c>
      <c r="M3747" s="29" t="s">
        <v>3245</v>
      </c>
      <c r="N3747" s="29" t="s">
        <v>3246</v>
      </c>
      <c r="O3747" s="29" t="s">
        <v>3442</v>
      </c>
      <c r="P3747" s="29" t="s">
        <v>3443</v>
      </c>
      <c r="Q3747" s="29" t="s">
        <v>3209</v>
      </c>
      <c r="R3747" s="29" t="s">
        <v>3210</v>
      </c>
      <c r="S3747" s="29" t="s">
        <v>3098</v>
      </c>
      <c r="T3747" s="29"/>
      <c r="U3747" s="30">
        <v>14400</v>
      </c>
      <c r="V3747" s="30">
        <v>14400</v>
      </c>
      <c r="W3747" s="30">
        <v>14400</v>
      </c>
      <c r="X3747" s="30">
        <v>14400</v>
      </c>
      <c r="Y3747" s="30">
        <v>14400</v>
      </c>
      <c r="Z3747" s="30">
        <v>14400</v>
      </c>
      <c r="AA3747" s="30">
        <v>14400</v>
      </c>
      <c r="AB3747" s="30">
        <v>14400</v>
      </c>
      <c r="AC3747" s="30">
        <v>14400</v>
      </c>
      <c r="AD3747" s="30">
        <v>14400</v>
      </c>
      <c r="AE3747" s="30">
        <v>14400</v>
      </c>
      <c r="AF3747" s="30">
        <v>14400</v>
      </c>
    </row>
    <row r="3748" spans="1:32" x14ac:dyDescent="0.45">
      <c r="A3748" s="29" t="s">
        <v>750</v>
      </c>
      <c r="B3748" s="29" t="s">
        <v>751</v>
      </c>
      <c r="C3748" s="29" t="s">
        <v>3299</v>
      </c>
      <c r="D3748" s="29" t="s">
        <v>3300</v>
      </c>
      <c r="E3748" s="29" t="s">
        <v>3301</v>
      </c>
      <c r="F3748" s="29" t="s">
        <v>3302</v>
      </c>
      <c r="G3748" s="29" t="s">
        <v>3233</v>
      </c>
      <c r="H3748" s="29" t="s">
        <v>3234</v>
      </c>
      <c r="I3748" s="29" t="s">
        <v>3242</v>
      </c>
      <c r="J3748" s="29" t="s">
        <v>3243</v>
      </c>
      <c r="K3748" s="29" t="s">
        <v>3244</v>
      </c>
      <c r="L3748" s="29" t="s">
        <v>3104</v>
      </c>
      <c r="M3748" s="29" t="s">
        <v>3245</v>
      </c>
      <c r="N3748" s="29" t="s">
        <v>3246</v>
      </c>
      <c r="O3748" s="29" t="s">
        <v>3250</v>
      </c>
      <c r="P3748" s="29" t="s">
        <v>3251</v>
      </c>
      <c r="Q3748" s="29" t="s">
        <v>3249</v>
      </c>
      <c r="R3748" s="29" t="s">
        <v>3098</v>
      </c>
      <c r="S3748" s="29" t="s">
        <v>3098</v>
      </c>
      <c r="T3748" s="29"/>
      <c r="U3748" s="30">
        <v>0</v>
      </c>
      <c r="V3748" s="30">
        <v>0</v>
      </c>
      <c r="W3748" s="30">
        <v>0</v>
      </c>
      <c r="X3748" s="30">
        <v>0</v>
      </c>
      <c r="Y3748" s="30">
        <v>0</v>
      </c>
      <c r="Z3748" s="30">
        <v>0</v>
      </c>
      <c r="AA3748" s="30">
        <v>0</v>
      </c>
      <c r="AB3748" s="30">
        <v>0</v>
      </c>
      <c r="AC3748" s="30">
        <v>0</v>
      </c>
      <c r="AD3748" s="30">
        <v>0</v>
      </c>
      <c r="AE3748" s="30">
        <v>0</v>
      </c>
      <c r="AF3748" s="30">
        <v>1058</v>
      </c>
    </row>
    <row r="3749" spans="1:32" x14ac:dyDescent="0.45">
      <c r="A3749" s="29" t="s">
        <v>750</v>
      </c>
      <c r="B3749" s="29" t="s">
        <v>751</v>
      </c>
      <c r="C3749" s="29" t="s">
        <v>3299</v>
      </c>
      <c r="D3749" s="29" t="s">
        <v>3300</v>
      </c>
      <c r="E3749" s="29" t="s">
        <v>3301</v>
      </c>
      <c r="F3749" s="29" t="s">
        <v>3302</v>
      </c>
      <c r="G3749" s="29" t="s">
        <v>3233</v>
      </c>
      <c r="H3749" s="29" t="s">
        <v>3234</v>
      </c>
      <c r="I3749" s="29" t="s">
        <v>3242</v>
      </c>
      <c r="J3749" s="29" t="s">
        <v>3243</v>
      </c>
      <c r="K3749" s="29" t="s">
        <v>3244</v>
      </c>
      <c r="L3749" s="29" t="s">
        <v>3104</v>
      </c>
      <c r="M3749" s="29" t="s">
        <v>3245</v>
      </c>
      <c r="N3749" s="29" t="s">
        <v>3246</v>
      </c>
      <c r="O3749" s="29" t="s">
        <v>3250</v>
      </c>
      <c r="P3749" s="29" t="s">
        <v>3251</v>
      </c>
      <c r="Q3749" s="29" t="s">
        <v>3209</v>
      </c>
      <c r="R3749" s="29" t="s">
        <v>3098</v>
      </c>
      <c r="S3749" s="29" t="s">
        <v>3098</v>
      </c>
      <c r="T3749" s="29"/>
      <c r="U3749" s="30">
        <v>0</v>
      </c>
      <c r="V3749" s="30">
        <v>0</v>
      </c>
      <c r="W3749" s="30">
        <v>0</v>
      </c>
      <c r="X3749" s="30">
        <v>0</v>
      </c>
      <c r="Y3749" s="30">
        <v>0</v>
      </c>
      <c r="Z3749" s="30">
        <v>0</v>
      </c>
      <c r="AA3749" s="30">
        <v>0</v>
      </c>
      <c r="AB3749" s="30">
        <v>0</v>
      </c>
      <c r="AC3749" s="30">
        <v>0</v>
      </c>
      <c r="AD3749" s="30">
        <v>0</v>
      </c>
      <c r="AE3749" s="30">
        <v>0</v>
      </c>
      <c r="AF3749" s="30">
        <v>12480.3</v>
      </c>
    </row>
    <row r="3750" spans="1:32" x14ac:dyDescent="0.45">
      <c r="A3750" s="29" t="s">
        <v>750</v>
      </c>
      <c r="B3750" s="29" t="s">
        <v>751</v>
      </c>
      <c r="C3750" s="29" t="s">
        <v>3299</v>
      </c>
      <c r="D3750" s="29" t="s">
        <v>3300</v>
      </c>
      <c r="E3750" s="29" t="s">
        <v>3301</v>
      </c>
      <c r="F3750" s="29" t="s">
        <v>3302</v>
      </c>
      <c r="G3750" s="29" t="s">
        <v>3233</v>
      </c>
      <c r="H3750" s="29" t="s">
        <v>3234</v>
      </c>
      <c r="I3750" s="29" t="s">
        <v>3242</v>
      </c>
      <c r="J3750" s="29" t="s">
        <v>3243</v>
      </c>
      <c r="K3750" s="29" t="s">
        <v>3258</v>
      </c>
      <c r="L3750" s="29" t="s">
        <v>3105</v>
      </c>
      <c r="M3750" s="29" t="s">
        <v>3259</v>
      </c>
      <c r="N3750" s="29" t="s">
        <v>3105</v>
      </c>
      <c r="O3750" s="29" t="s">
        <v>3260</v>
      </c>
      <c r="P3750" s="29" t="s">
        <v>3261</v>
      </c>
      <c r="Q3750" s="29" t="s">
        <v>3209</v>
      </c>
      <c r="R3750" s="29" t="s">
        <v>3098</v>
      </c>
      <c r="S3750" s="29" t="s">
        <v>3098</v>
      </c>
      <c r="T3750" s="29"/>
      <c r="U3750" s="30">
        <v>0</v>
      </c>
      <c r="V3750" s="30">
        <v>0</v>
      </c>
      <c r="W3750" s="30">
        <v>0</v>
      </c>
      <c r="X3750" s="30">
        <v>0</v>
      </c>
      <c r="Y3750" s="30">
        <v>0</v>
      </c>
      <c r="Z3750" s="30">
        <v>0</v>
      </c>
      <c r="AA3750" s="30">
        <v>0</v>
      </c>
      <c r="AB3750" s="30">
        <v>0</v>
      </c>
      <c r="AC3750" s="30">
        <v>0</v>
      </c>
      <c r="AD3750" s="30">
        <v>0</v>
      </c>
      <c r="AE3750" s="30">
        <v>0</v>
      </c>
      <c r="AF3750" s="30">
        <v>5420</v>
      </c>
    </row>
    <row r="3751" spans="1:32" x14ac:dyDescent="0.45">
      <c r="A3751" s="29" t="s">
        <v>750</v>
      </c>
      <c r="B3751" s="29" t="s">
        <v>751</v>
      </c>
      <c r="C3751" s="29" t="s">
        <v>3299</v>
      </c>
      <c r="D3751" s="29" t="s">
        <v>3300</v>
      </c>
      <c r="E3751" s="29" t="s">
        <v>3301</v>
      </c>
      <c r="F3751" s="29" t="s">
        <v>3302</v>
      </c>
      <c r="G3751" s="29" t="s">
        <v>3233</v>
      </c>
      <c r="H3751" s="29" t="s">
        <v>3234</v>
      </c>
      <c r="I3751" s="29" t="s">
        <v>3262</v>
      </c>
      <c r="J3751" s="29" t="s">
        <v>3263</v>
      </c>
      <c r="K3751" s="29" t="s">
        <v>3563</v>
      </c>
      <c r="L3751" s="29" t="s">
        <v>3118</v>
      </c>
      <c r="M3751" s="29" t="s">
        <v>3564</v>
      </c>
      <c r="N3751" s="29" t="s">
        <v>3565</v>
      </c>
      <c r="O3751" s="29" t="s">
        <v>3770</v>
      </c>
      <c r="P3751" s="29" t="s">
        <v>3771</v>
      </c>
      <c r="Q3751" s="29" t="s">
        <v>3209</v>
      </c>
      <c r="R3751" s="29" t="s">
        <v>3210</v>
      </c>
      <c r="S3751" s="29" t="s">
        <v>3098</v>
      </c>
      <c r="T3751" s="29"/>
      <c r="U3751" s="30">
        <v>2000</v>
      </c>
      <c r="V3751" s="30">
        <v>2000</v>
      </c>
      <c r="W3751" s="30">
        <v>2000</v>
      </c>
      <c r="X3751" s="30">
        <v>2000</v>
      </c>
      <c r="Y3751" s="30">
        <v>2000</v>
      </c>
      <c r="Z3751" s="30">
        <v>2000</v>
      </c>
      <c r="AA3751" s="30">
        <v>2000</v>
      </c>
      <c r="AB3751" s="30">
        <v>2000</v>
      </c>
      <c r="AC3751" s="30">
        <v>2000</v>
      </c>
      <c r="AD3751" s="30">
        <v>2000</v>
      </c>
      <c r="AE3751" s="30">
        <v>2000</v>
      </c>
      <c r="AF3751" s="30">
        <v>2000</v>
      </c>
    </row>
    <row r="3752" spans="1:32" x14ac:dyDescent="0.45">
      <c r="A3752" s="29" t="s">
        <v>750</v>
      </c>
      <c r="B3752" s="29" t="s">
        <v>751</v>
      </c>
      <c r="C3752" s="29" t="s">
        <v>3299</v>
      </c>
      <c r="D3752" s="29" t="s">
        <v>3300</v>
      </c>
      <c r="E3752" s="29" t="s">
        <v>3301</v>
      </c>
      <c r="F3752" s="29" t="s">
        <v>3302</v>
      </c>
      <c r="G3752" s="29" t="s">
        <v>3233</v>
      </c>
      <c r="H3752" s="29" t="s">
        <v>3234</v>
      </c>
      <c r="I3752" s="29" t="s">
        <v>3262</v>
      </c>
      <c r="J3752" s="29" t="s">
        <v>3263</v>
      </c>
      <c r="K3752" s="29" t="s">
        <v>3264</v>
      </c>
      <c r="L3752" s="29" t="s">
        <v>3103</v>
      </c>
      <c r="M3752" s="29" t="s">
        <v>3265</v>
      </c>
      <c r="N3752" s="29" t="s">
        <v>3266</v>
      </c>
      <c r="O3752" s="29" t="s">
        <v>3267</v>
      </c>
      <c r="P3752" s="29" t="s">
        <v>3268</v>
      </c>
      <c r="Q3752" s="29" t="s">
        <v>3209</v>
      </c>
      <c r="R3752" s="29" t="s">
        <v>3210</v>
      </c>
      <c r="S3752" s="29" t="s">
        <v>3098</v>
      </c>
      <c r="T3752" s="29"/>
      <c r="U3752" s="30">
        <v>9000</v>
      </c>
      <c r="V3752" s="30">
        <v>9000</v>
      </c>
      <c r="W3752" s="30">
        <v>9000</v>
      </c>
      <c r="X3752" s="30">
        <v>9000</v>
      </c>
      <c r="Y3752" s="30">
        <v>9000</v>
      </c>
      <c r="Z3752" s="30">
        <v>9000</v>
      </c>
      <c r="AA3752" s="30">
        <v>9000</v>
      </c>
      <c r="AB3752" s="30">
        <v>9000</v>
      </c>
      <c r="AC3752" s="30">
        <v>9000</v>
      </c>
      <c r="AD3752" s="30">
        <v>9000</v>
      </c>
      <c r="AE3752" s="30">
        <v>9000</v>
      </c>
      <c r="AF3752" s="30">
        <v>9000</v>
      </c>
    </row>
    <row r="3753" spans="1:32" x14ac:dyDescent="0.45">
      <c r="A3753" s="29" t="s">
        <v>750</v>
      </c>
      <c r="B3753" s="29" t="s">
        <v>751</v>
      </c>
      <c r="C3753" s="29" t="s">
        <v>3299</v>
      </c>
      <c r="D3753" s="29" t="s">
        <v>3300</v>
      </c>
      <c r="E3753" s="29" t="s">
        <v>3301</v>
      </c>
      <c r="F3753" s="29" t="s">
        <v>3302</v>
      </c>
      <c r="G3753" s="29" t="s">
        <v>3233</v>
      </c>
      <c r="H3753" s="29" t="s">
        <v>3234</v>
      </c>
      <c r="I3753" s="29" t="s">
        <v>3262</v>
      </c>
      <c r="J3753" s="29" t="s">
        <v>3263</v>
      </c>
      <c r="K3753" s="29" t="s">
        <v>3264</v>
      </c>
      <c r="L3753" s="29" t="s">
        <v>3103</v>
      </c>
      <c r="M3753" s="29" t="s">
        <v>3265</v>
      </c>
      <c r="N3753" s="29" t="s">
        <v>3266</v>
      </c>
      <c r="O3753" s="29" t="s">
        <v>3269</v>
      </c>
      <c r="P3753" s="29" t="s">
        <v>3270</v>
      </c>
      <c r="Q3753" s="29" t="s">
        <v>3209</v>
      </c>
      <c r="R3753" s="29" t="s">
        <v>3210</v>
      </c>
      <c r="S3753" s="29" t="s">
        <v>3098</v>
      </c>
      <c r="T3753" s="29"/>
      <c r="U3753" s="30">
        <v>0</v>
      </c>
      <c r="V3753" s="30">
        <v>0</v>
      </c>
      <c r="W3753" s="30">
        <v>39</v>
      </c>
      <c r="X3753" s="30">
        <v>0</v>
      </c>
      <c r="Y3753" s="30">
        <v>0</v>
      </c>
      <c r="Z3753" s="30">
        <v>0</v>
      </c>
      <c r="AA3753" s="30">
        <v>0</v>
      </c>
      <c r="AB3753" s="30">
        <v>0</v>
      </c>
      <c r="AC3753" s="30">
        <v>0</v>
      </c>
      <c r="AD3753" s="30">
        <v>0</v>
      </c>
      <c r="AE3753" s="30">
        <v>0</v>
      </c>
      <c r="AF3753" s="30">
        <v>0</v>
      </c>
    </row>
    <row r="3754" spans="1:32" x14ac:dyDescent="0.45">
      <c r="A3754" s="29" t="s">
        <v>750</v>
      </c>
      <c r="B3754" s="29" t="s">
        <v>751</v>
      </c>
      <c r="C3754" s="29" t="s">
        <v>3299</v>
      </c>
      <c r="D3754" s="29" t="s">
        <v>3300</v>
      </c>
      <c r="E3754" s="29" t="s">
        <v>3301</v>
      </c>
      <c r="F3754" s="29" t="s">
        <v>3302</v>
      </c>
      <c r="G3754" s="29" t="s">
        <v>3233</v>
      </c>
      <c r="H3754" s="29" t="s">
        <v>3234</v>
      </c>
      <c r="I3754" s="29" t="s">
        <v>3262</v>
      </c>
      <c r="J3754" s="29" t="s">
        <v>3263</v>
      </c>
      <c r="K3754" s="29" t="s">
        <v>3264</v>
      </c>
      <c r="L3754" s="29" t="s">
        <v>3103</v>
      </c>
      <c r="M3754" s="29" t="s">
        <v>3265</v>
      </c>
      <c r="N3754" s="29" t="s">
        <v>3266</v>
      </c>
      <c r="O3754" s="29" t="s">
        <v>3372</v>
      </c>
      <c r="P3754" s="29" t="s">
        <v>3373</v>
      </c>
      <c r="Q3754" s="29" t="s">
        <v>3209</v>
      </c>
      <c r="R3754" s="29" t="s">
        <v>3210</v>
      </c>
      <c r="S3754" s="29" t="s">
        <v>3098</v>
      </c>
      <c r="T3754" s="29"/>
      <c r="U3754" s="30">
        <v>174</v>
      </c>
      <c r="V3754" s="30">
        <v>203</v>
      </c>
      <c r="W3754" s="30">
        <v>580</v>
      </c>
      <c r="X3754" s="30">
        <v>275</v>
      </c>
      <c r="Y3754" s="30">
        <v>72</v>
      </c>
      <c r="Z3754" s="30">
        <v>0</v>
      </c>
      <c r="AA3754" s="30">
        <v>652</v>
      </c>
      <c r="AB3754" s="30">
        <v>476</v>
      </c>
      <c r="AC3754" s="30">
        <v>130</v>
      </c>
      <c r="AD3754" s="30">
        <v>420</v>
      </c>
      <c r="AE3754" s="30">
        <v>29</v>
      </c>
      <c r="AF3754" s="30">
        <v>435</v>
      </c>
    </row>
    <row r="3755" spans="1:32" x14ac:dyDescent="0.45">
      <c r="A3755" s="29" t="s">
        <v>750</v>
      </c>
      <c r="B3755" s="29" t="s">
        <v>751</v>
      </c>
      <c r="C3755" s="29" t="s">
        <v>3299</v>
      </c>
      <c r="D3755" s="29" t="s">
        <v>3300</v>
      </c>
      <c r="E3755" s="29" t="s">
        <v>3301</v>
      </c>
      <c r="F3755" s="29" t="s">
        <v>3302</v>
      </c>
      <c r="G3755" s="29" t="s">
        <v>3233</v>
      </c>
      <c r="H3755" s="29" t="s">
        <v>3234</v>
      </c>
      <c r="I3755" s="29" t="s">
        <v>3262</v>
      </c>
      <c r="J3755" s="29" t="s">
        <v>3263</v>
      </c>
      <c r="K3755" s="29" t="s">
        <v>3264</v>
      </c>
      <c r="L3755" s="29" t="s">
        <v>3103</v>
      </c>
      <c r="M3755" s="29" t="s">
        <v>3322</v>
      </c>
      <c r="N3755" s="29" t="s">
        <v>3323</v>
      </c>
      <c r="O3755" s="29" t="s">
        <v>3374</v>
      </c>
      <c r="P3755" s="29" t="s">
        <v>3375</v>
      </c>
      <c r="Q3755" s="29" t="s">
        <v>3209</v>
      </c>
      <c r="R3755" s="29" t="s">
        <v>3210</v>
      </c>
      <c r="S3755" s="29" t="s">
        <v>3098</v>
      </c>
      <c r="T3755" s="29"/>
      <c r="U3755" s="30">
        <v>1000</v>
      </c>
      <c r="V3755" s="30">
        <v>1000</v>
      </c>
      <c r="W3755" s="30">
        <v>1000</v>
      </c>
      <c r="X3755" s="30">
        <v>1000</v>
      </c>
      <c r="Y3755" s="30">
        <v>1000</v>
      </c>
      <c r="Z3755" s="30">
        <v>1000</v>
      </c>
      <c r="AA3755" s="30">
        <v>1000</v>
      </c>
      <c r="AB3755" s="30">
        <v>1000</v>
      </c>
      <c r="AC3755" s="30">
        <v>1000</v>
      </c>
      <c r="AD3755" s="30">
        <v>1000</v>
      </c>
      <c r="AE3755" s="30">
        <v>1000</v>
      </c>
      <c r="AF3755" s="30">
        <v>1000</v>
      </c>
    </row>
    <row r="3756" spans="1:32" x14ac:dyDescent="0.45">
      <c r="A3756" s="29" t="s">
        <v>750</v>
      </c>
      <c r="B3756" s="29" t="s">
        <v>751</v>
      </c>
      <c r="C3756" s="29" t="s">
        <v>3299</v>
      </c>
      <c r="D3756" s="29" t="s">
        <v>3300</v>
      </c>
      <c r="E3756" s="29" t="s">
        <v>3301</v>
      </c>
      <c r="F3756" s="29" t="s">
        <v>3302</v>
      </c>
      <c r="G3756" s="29" t="s">
        <v>3233</v>
      </c>
      <c r="H3756" s="29" t="s">
        <v>3234</v>
      </c>
      <c r="I3756" s="29" t="s">
        <v>3275</v>
      </c>
      <c r="J3756" s="29" t="s">
        <v>3276</v>
      </c>
      <c r="K3756" s="29" t="s">
        <v>3282</v>
      </c>
      <c r="L3756" s="29" t="s">
        <v>3112</v>
      </c>
      <c r="M3756" s="29" t="s">
        <v>3283</v>
      </c>
      <c r="N3756" s="29" t="s">
        <v>3284</v>
      </c>
      <c r="O3756" s="29" t="s">
        <v>3285</v>
      </c>
      <c r="P3756" s="29" t="s">
        <v>3286</v>
      </c>
      <c r="Q3756" s="29" t="s">
        <v>3249</v>
      </c>
      <c r="R3756" s="29" t="s">
        <v>3098</v>
      </c>
      <c r="S3756" s="29" t="s">
        <v>3098</v>
      </c>
      <c r="T3756" s="29"/>
      <c r="U3756" s="30">
        <v>0</v>
      </c>
      <c r="V3756" s="30">
        <v>0</v>
      </c>
      <c r="W3756" s="30">
        <v>0</v>
      </c>
      <c r="X3756" s="30">
        <v>0</v>
      </c>
      <c r="Y3756" s="30">
        <v>0</v>
      </c>
      <c r="Z3756" s="30">
        <v>0</v>
      </c>
      <c r="AA3756" s="30">
        <v>0</v>
      </c>
      <c r="AB3756" s="30">
        <v>0</v>
      </c>
      <c r="AC3756" s="30">
        <v>0</v>
      </c>
      <c r="AD3756" s="30">
        <v>0</v>
      </c>
      <c r="AE3756" s="30">
        <v>0</v>
      </c>
      <c r="AF3756" s="30">
        <v>856</v>
      </c>
    </row>
    <row r="3757" spans="1:32" x14ac:dyDescent="0.45">
      <c r="A3757" s="29" t="s">
        <v>750</v>
      </c>
      <c r="B3757" s="29" t="s">
        <v>751</v>
      </c>
      <c r="C3757" s="29" t="s">
        <v>3299</v>
      </c>
      <c r="D3757" s="29" t="s">
        <v>3300</v>
      </c>
      <c r="E3757" s="29" t="s">
        <v>3301</v>
      </c>
      <c r="F3757" s="29" t="s">
        <v>3302</v>
      </c>
      <c r="G3757" s="29" t="s">
        <v>3233</v>
      </c>
      <c r="H3757" s="29" t="s">
        <v>3234</v>
      </c>
      <c r="I3757" s="29" t="s">
        <v>3275</v>
      </c>
      <c r="J3757" s="29" t="s">
        <v>3276</v>
      </c>
      <c r="K3757" s="29" t="s">
        <v>3282</v>
      </c>
      <c r="L3757" s="29" t="s">
        <v>3112</v>
      </c>
      <c r="M3757" s="29" t="s">
        <v>3283</v>
      </c>
      <c r="N3757" s="29" t="s">
        <v>3284</v>
      </c>
      <c r="O3757" s="29" t="s">
        <v>3285</v>
      </c>
      <c r="P3757" s="29" t="s">
        <v>3286</v>
      </c>
      <c r="Q3757" s="29" t="s">
        <v>3209</v>
      </c>
      <c r="R3757" s="29" t="s">
        <v>3098</v>
      </c>
      <c r="S3757" s="29" t="s">
        <v>3098</v>
      </c>
      <c r="T3757" s="29"/>
      <c r="U3757" s="30">
        <v>0</v>
      </c>
      <c r="V3757" s="30">
        <v>0</v>
      </c>
      <c r="W3757" s="30">
        <v>0</v>
      </c>
      <c r="X3757" s="30">
        <v>0</v>
      </c>
      <c r="Y3757" s="30">
        <v>0</v>
      </c>
      <c r="Z3757" s="30">
        <v>0</v>
      </c>
      <c r="AA3757" s="30">
        <v>0</v>
      </c>
      <c r="AB3757" s="30">
        <v>0</v>
      </c>
      <c r="AC3757" s="30">
        <v>0</v>
      </c>
      <c r="AD3757" s="30">
        <v>0</v>
      </c>
      <c r="AE3757" s="30">
        <v>0</v>
      </c>
      <c r="AF3757" s="30">
        <v>13465.7</v>
      </c>
    </row>
    <row r="3758" spans="1:32" x14ac:dyDescent="0.45">
      <c r="A3758" s="29" t="s">
        <v>750</v>
      </c>
      <c r="B3758" s="29" t="s">
        <v>751</v>
      </c>
      <c r="C3758" s="29" t="s">
        <v>3299</v>
      </c>
      <c r="D3758" s="29" t="s">
        <v>3300</v>
      </c>
      <c r="E3758" s="29" t="s">
        <v>3301</v>
      </c>
      <c r="F3758" s="29" t="s">
        <v>3302</v>
      </c>
      <c r="G3758" s="29" t="s">
        <v>3233</v>
      </c>
      <c r="H3758" s="29" t="s">
        <v>3234</v>
      </c>
      <c r="I3758" s="29" t="s">
        <v>3275</v>
      </c>
      <c r="J3758" s="29" t="s">
        <v>3276</v>
      </c>
      <c r="K3758" s="29" t="s">
        <v>3282</v>
      </c>
      <c r="L3758" s="29" t="s">
        <v>3112</v>
      </c>
      <c r="M3758" s="29" t="s">
        <v>3283</v>
      </c>
      <c r="N3758" s="29" t="s">
        <v>3284</v>
      </c>
      <c r="O3758" s="29" t="s">
        <v>3376</v>
      </c>
      <c r="P3758" s="29" t="s">
        <v>3377</v>
      </c>
      <c r="Q3758" s="29" t="s">
        <v>3209</v>
      </c>
      <c r="R3758" s="29" t="s">
        <v>3210</v>
      </c>
      <c r="S3758" s="29" t="s">
        <v>3098</v>
      </c>
      <c r="T3758" s="29"/>
      <c r="U3758" s="30">
        <v>88400</v>
      </c>
      <c r="V3758" s="30">
        <v>88400</v>
      </c>
      <c r="W3758" s="30">
        <v>88400</v>
      </c>
      <c r="X3758" s="30">
        <v>88400</v>
      </c>
      <c r="Y3758" s="30">
        <v>88400</v>
      </c>
      <c r="Z3758" s="30">
        <v>88400</v>
      </c>
      <c r="AA3758" s="30">
        <v>88400</v>
      </c>
      <c r="AB3758" s="30">
        <v>88400</v>
      </c>
      <c r="AC3758" s="30">
        <v>88400</v>
      </c>
      <c r="AD3758" s="30">
        <v>88400</v>
      </c>
      <c r="AE3758" s="30">
        <v>88400</v>
      </c>
      <c r="AF3758" s="30">
        <v>88400</v>
      </c>
    </row>
    <row r="3759" spans="1:32" x14ac:dyDescent="0.45">
      <c r="A3759" s="29" t="s">
        <v>750</v>
      </c>
      <c r="B3759" s="29" t="s">
        <v>751</v>
      </c>
      <c r="C3759" s="29" t="s">
        <v>3299</v>
      </c>
      <c r="D3759" s="29" t="s">
        <v>3300</v>
      </c>
      <c r="E3759" s="29" t="s">
        <v>3301</v>
      </c>
      <c r="F3759" s="29" t="s">
        <v>3302</v>
      </c>
      <c r="G3759" s="29" t="s">
        <v>3233</v>
      </c>
      <c r="H3759" s="29" t="s">
        <v>3234</v>
      </c>
      <c r="I3759" s="29" t="s">
        <v>3275</v>
      </c>
      <c r="J3759" s="29" t="s">
        <v>3276</v>
      </c>
      <c r="K3759" s="29" t="s">
        <v>3287</v>
      </c>
      <c r="L3759" s="29" t="s">
        <v>3101</v>
      </c>
      <c r="M3759" s="29" t="s">
        <v>3288</v>
      </c>
      <c r="N3759" s="29" t="s">
        <v>3289</v>
      </c>
      <c r="O3759" s="29" t="s">
        <v>3290</v>
      </c>
      <c r="P3759" s="29" t="s">
        <v>3291</v>
      </c>
      <c r="Q3759" s="29" t="s">
        <v>3209</v>
      </c>
      <c r="R3759" s="29" t="s">
        <v>3098</v>
      </c>
      <c r="S3759" s="29" t="s">
        <v>3098</v>
      </c>
      <c r="T3759" s="29"/>
      <c r="U3759" s="30">
        <v>0</v>
      </c>
      <c r="V3759" s="30">
        <v>0</v>
      </c>
      <c r="W3759" s="30">
        <v>0</v>
      </c>
      <c r="X3759" s="30">
        <v>0</v>
      </c>
      <c r="Y3759" s="30">
        <v>0</v>
      </c>
      <c r="Z3759" s="30">
        <v>0</v>
      </c>
      <c r="AA3759" s="30">
        <v>0</v>
      </c>
      <c r="AB3759" s="30">
        <v>0</v>
      </c>
      <c r="AC3759" s="30">
        <v>0</v>
      </c>
      <c r="AD3759" s="30">
        <v>0</v>
      </c>
      <c r="AE3759" s="30">
        <v>0</v>
      </c>
      <c r="AF3759" s="30">
        <v>903</v>
      </c>
    </row>
    <row r="3760" spans="1:32" x14ac:dyDescent="0.45">
      <c r="A3760" s="29" t="s">
        <v>744</v>
      </c>
      <c r="B3760" s="29" t="s">
        <v>745</v>
      </c>
      <c r="C3760" s="29" t="s">
        <v>3299</v>
      </c>
      <c r="D3760" s="29" t="s">
        <v>3300</v>
      </c>
      <c r="E3760" s="29" t="s">
        <v>3301</v>
      </c>
      <c r="F3760" s="29" t="s">
        <v>3302</v>
      </c>
      <c r="G3760" s="29" t="s">
        <v>3233</v>
      </c>
      <c r="H3760" s="29" t="s">
        <v>3234</v>
      </c>
      <c r="I3760" s="29" t="s">
        <v>3235</v>
      </c>
      <c r="J3760" s="29" t="s">
        <v>3236</v>
      </c>
      <c r="K3760" s="29" t="s">
        <v>3237</v>
      </c>
      <c r="L3760" s="29" t="s">
        <v>3107</v>
      </c>
      <c r="M3760" s="29" t="s">
        <v>3238</v>
      </c>
      <c r="N3760" s="29" t="s">
        <v>3239</v>
      </c>
      <c r="O3760" s="29" t="s">
        <v>3422</v>
      </c>
      <c r="P3760" s="29" t="s">
        <v>3423</v>
      </c>
      <c r="Q3760" s="29" t="s">
        <v>3209</v>
      </c>
      <c r="R3760" s="29" t="s">
        <v>3210</v>
      </c>
      <c r="S3760" s="29" t="s">
        <v>3098</v>
      </c>
      <c r="T3760" s="29"/>
      <c r="U3760" s="30">
        <v>4400</v>
      </c>
      <c r="V3760" s="30">
        <v>4400</v>
      </c>
      <c r="W3760" s="30">
        <v>4400</v>
      </c>
      <c r="X3760" s="30">
        <v>4400</v>
      </c>
      <c r="Y3760" s="30">
        <v>4400</v>
      </c>
      <c r="Z3760" s="30">
        <v>4400</v>
      </c>
      <c r="AA3760" s="30">
        <v>4400</v>
      </c>
      <c r="AB3760" s="30">
        <v>4400</v>
      </c>
      <c r="AC3760" s="30">
        <v>4400</v>
      </c>
      <c r="AD3760" s="30">
        <v>4400</v>
      </c>
      <c r="AE3760" s="30">
        <v>4400</v>
      </c>
      <c r="AF3760" s="30">
        <v>4400</v>
      </c>
    </row>
    <row r="3761" spans="1:32" x14ac:dyDescent="0.45">
      <c r="A3761" s="29" t="s">
        <v>744</v>
      </c>
      <c r="B3761" s="29" t="s">
        <v>745</v>
      </c>
      <c r="C3761" s="29" t="s">
        <v>3299</v>
      </c>
      <c r="D3761" s="29" t="s">
        <v>3300</v>
      </c>
      <c r="E3761" s="29" t="s">
        <v>3301</v>
      </c>
      <c r="F3761" s="29" t="s">
        <v>3302</v>
      </c>
      <c r="G3761" s="29" t="s">
        <v>3233</v>
      </c>
      <c r="H3761" s="29" t="s">
        <v>3234</v>
      </c>
      <c r="I3761" s="29" t="s">
        <v>3242</v>
      </c>
      <c r="J3761" s="29" t="s">
        <v>3243</v>
      </c>
      <c r="K3761" s="29" t="s">
        <v>3244</v>
      </c>
      <c r="L3761" s="29" t="s">
        <v>3104</v>
      </c>
      <c r="M3761" s="29" t="s">
        <v>3245</v>
      </c>
      <c r="N3761" s="29" t="s">
        <v>3246</v>
      </c>
      <c r="O3761" s="29" t="s">
        <v>3440</v>
      </c>
      <c r="P3761" s="29" t="s">
        <v>3441</v>
      </c>
      <c r="Q3761" s="29" t="s">
        <v>3209</v>
      </c>
      <c r="R3761" s="29" t="s">
        <v>3210</v>
      </c>
      <c r="S3761" s="29" t="s">
        <v>3098</v>
      </c>
      <c r="T3761" s="29"/>
      <c r="U3761" s="30">
        <v>19200</v>
      </c>
      <c r="V3761" s="30">
        <v>19200</v>
      </c>
      <c r="W3761" s="30">
        <v>19200</v>
      </c>
      <c r="X3761" s="30">
        <v>19200</v>
      </c>
      <c r="Y3761" s="30">
        <v>19200</v>
      </c>
      <c r="Z3761" s="30">
        <v>19200</v>
      </c>
      <c r="AA3761" s="30">
        <v>19200</v>
      </c>
      <c r="AB3761" s="30">
        <v>19200</v>
      </c>
      <c r="AC3761" s="30">
        <v>19200</v>
      </c>
      <c r="AD3761" s="30">
        <v>19200</v>
      </c>
      <c r="AE3761" s="30">
        <v>19200</v>
      </c>
      <c r="AF3761" s="30">
        <v>19200</v>
      </c>
    </row>
    <row r="3762" spans="1:32" x14ac:dyDescent="0.45">
      <c r="A3762" s="29" t="s">
        <v>744</v>
      </c>
      <c r="B3762" s="29" t="s">
        <v>745</v>
      </c>
      <c r="C3762" s="29" t="s">
        <v>3299</v>
      </c>
      <c r="D3762" s="29" t="s">
        <v>3300</v>
      </c>
      <c r="E3762" s="29" t="s">
        <v>3301</v>
      </c>
      <c r="F3762" s="29" t="s">
        <v>3302</v>
      </c>
      <c r="G3762" s="29" t="s">
        <v>3233</v>
      </c>
      <c r="H3762" s="29" t="s">
        <v>3234</v>
      </c>
      <c r="I3762" s="29" t="s">
        <v>3242</v>
      </c>
      <c r="J3762" s="29" t="s">
        <v>3243</v>
      </c>
      <c r="K3762" s="29" t="s">
        <v>3244</v>
      </c>
      <c r="L3762" s="29" t="s">
        <v>3104</v>
      </c>
      <c r="M3762" s="29" t="s">
        <v>3245</v>
      </c>
      <c r="N3762" s="29" t="s">
        <v>3246</v>
      </c>
      <c r="O3762" s="29" t="s">
        <v>3442</v>
      </c>
      <c r="P3762" s="29" t="s">
        <v>3443</v>
      </c>
      <c r="Q3762" s="29" t="s">
        <v>3209</v>
      </c>
      <c r="R3762" s="29" t="s">
        <v>3210</v>
      </c>
      <c r="S3762" s="29" t="s">
        <v>3098</v>
      </c>
      <c r="T3762" s="29"/>
      <c r="U3762" s="30">
        <v>12000</v>
      </c>
      <c r="V3762" s="30">
        <v>12000</v>
      </c>
      <c r="W3762" s="30">
        <v>12000</v>
      </c>
      <c r="X3762" s="30">
        <v>12000</v>
      </c>
      <c r="Y3762" s="30">
        <v>12000</v>
      </c>
      <c r="Z3762" s="30">
        <v>12000</v>
      </c>
      <c r="AA3762" s="30">
        <v>12000</v>
      </c>
      <c r="AB3762" s="30">
        <v>12000</v>
      </c>
      <c r="AC3762" s="30">
        <v>12000</v>
      </c>
      <c r="AD3762" s="30">
        <v>12000</v>
      </c>
      <c r="AE3762" s="30">
        <v>12000</v>
      </c>
      <c r="AF3762" s="30">
        <v>12000</v>
      </c>
    </row>
    <row r="3763" spans="1:32" x14ac:dyDescent="0.45">
      <c r="A3763" s="29" t="s">
        <v>744</v>
      </c>
      <c r="B3763" s="29" t="s">
        <v>745</v>
      </c>
      <c r="C3763" s="29" t="s">
        <v>3299</v>
      </c>
      <c r="D3763" s="29" t="s">
        <v>3300</v>
      </c>
      <c r="E3763" s="29" t="s">
        <v>3301</v>
      </c>
      <c r="F3763" s="29" t="s">
        <v>3302</v>
      </c>
      <c r="G3763" s="29" t="s">
        <v>3233</v>
      </c>
      <c r="H3763" s="29" t="s">
        <v>3234</v>
      </c>
      <c r="I3763" s="29" t="s">
        <v>3242</v>
      </c>
      <c r="J3763" s="29" t="s">
        <v>3243</v>
      </c>
      <c r="K3763" s="29" t="s">
        <v>3258</v>
      </c>
      <c r="L3763" s="29" t="s">
        <v>3105</v>
      </c>
      <c r="M3763" s="29" t="s">
        <v>3259</v>
      </c>
      <c r="N3763" s="29" t="s">
        <v>3105</v>
      </c>
      <c r="O3763" s="29" t="s">
        <v>3260</v>
      </c>
      <c r="P3763" s="29" t="s">
        <v>3261</v>
      </c>
      <c r="Q3763" s="29" t="s">
        <v>3209</v>
      </c>
      <c r="R3763" s="29" t="s">
        <v>3210</v>
      </c>
      <c r="S3763" s="29" t="s">
        <v>3098</v>
      </c>
      <c r="T3763" s="29"/>
      <c r="U3763" s="30">
        <v>0</v>
      </c>
      <c r="V3763" s="30">
        <v>0</v>
      </c>
      <c r="W3763" s="30">
        <v>0</v>
      </c>
      <c r="X3763" s="30">
        <v>0</v>
      </c>
      <c r="Y3763" s="30">
        <v>0</v>
      </c>
      <c r="Z3763" s="30">
        <v>0</v>
      </c>
      <c r="AA3763" s="30">
        <v>0</v>
      </c>
      <c r="AB3763" s="30">
        <v>0</v>
      </c>
      <c r="AC3763" s="30">
        <v>0</v>
      </c>
      <c r="AD3763" s="30">
        <v>0</v>
      </c>
      <c r="AE3763" s="30">
        <v>0</v>
      </c>
      <c r="AF3763" s="30">
        <v>0</v>
      </c>
    </row>
    <row r="3764" spans="1:32" x14ac:dyDescent="0.45">
      <c r="A3764" s="29" t="s">
        <v>744</v>
      </c>
      <c r="B3764" s="29" t="s">
        <v>745</v>
      </c>
      <c r="C3764" s="29" t="s">
        <v>3299</v>
      </c>
      <c r="D3764" s="29" t="s">
        <v>3300</v>
      </c>
      <c r="E3764" s="29" t="s">
        <v>3301</v>
      </c>
      <c r="F3764" s="29" t="s">
        <v>3302</v>
      </c>
      <c r="G3764" s="29" t="s">
        <v>3233</v>
      </c>
      <c r="H3764" s="29" t="s">
        <v>3234</v>
      </c>
      <c r="I3764" s="29" t="s">
        <v>3262</v>
      </c>
      <c r="J3764" s="29" t="s">
        <v>3263</v>
      </c>
      <c r="K3764" s="29" t="s">
        <v>3264</v>
      </c>
      <c r="L3764" s="29" t="s">
        <v>3103</v>
      </c>
      <c r="M3764" s="29" t="s">
        <v>3265</v>
      </c>
      <c r="N3764" s="29" t="s">
        <v>3266</v>
      </c>
      <c r="O3764" s="29" t="s">
        <v>3267</v>
      </c>
      <c r="P3764" s="29" t="s">
        <v>3268</v>
      </c>
      <c r="Q3764" s="29" t="s">
        <v>3209</v>
      </c>
      <c r="R3764" s="29" t="s">
        <v>3210</v>
      </c>
      <c r="S3764" s="29" t="s">
        <v>3098</v>
      </c>
      <c r="T3764" s="29"/>
      <c r="U3764" s="30">
        <v>2000</v>
      </c>
      <c r="V3764" s="30">
        <v>2000</v>
      </c>
      <c r="W3764" s="30">
        <v>2000</v>
      </c>
      <c r="X3764" s="30">
        <v>2000</v>
      </c>
      <c r="Y3764" s="30">
        <v>2000</v>
      </c>
      <c r="Z3764" s="30">
        <v>2000</v>
      </c>
      <c r="AA3764" s="30">
        <v>2000</v>
      </c>
      <c r="AB3764" s="30">
        <v>2000</v>
      </c>
      <c r="AC3764" s="30">
        <v>2000</v>
      </c>
      <c r="AD3764" s="30">
        <v>2000</v>
      </c>
      <c r="AE3764" s="30">
        <v>2000</v>
      </c>
      <c r="AF3764" s="30">
        <v>2000</v>
      </c>
    </row>
    <row r="3765" spans="1:32" x14ac:dyDescent="0.45">
      <c r="A3765" s="29" t="s">
        <v>744</v>
      </c>
      <c r="B3765" s="29" t="s">
        <v>745</v>
      </c>
      <c r="C3765" s="29" t="s">
        <v>3299</v>
      </c>
      <c r="D3765" s="29" t="s">
        <v>3300</v>
      </c>
      <c r="E3765" s="29" t="s">
        <v>3301</v>
      </c>
      <c r="F3765" s="29" t="s">
        <v>3302</v>
      </c>
      <c r="G3765" s="29" t="s">
        <v>3233</v>
      </c>
      <c r="H3765" s="29" t="s">
        <v>3234</v>
      </c>
      <c r="I3765" s="29" t="s">
        <v>3262</v>
      </c>
      <c r="J3765" s="29" t="s">
        <v>3263</v>
      </c>
      <c r="K3765" s="29" t="s">
        <v>3264</v>
      </c>
      <c r="L3765" s="29" t="s">
        <v>3103</v>
      </c>
      <c r="M3765" s="29" t="s">
        <v>3265</v>
      </c>
      <c r="N3765" s="29" t="s">
        <v>3266</v>
      </c>
      <c r="O3765" s="29" t="s">
        <v>3269</v>
      </c>
      <c r="P3765" s="29" t="s">
        <v>3270</v>
      </c>
      <c r="Q3765" s="29" t="s">
        <v>3209</v>
      </c>
      <c r="R3765" s="29" t="s">
        <v>3210</v>
      </c>
      <c r="S3765" s="29" t="s">
        <v>3098</v>
      </c>
      <c r="T3765" s="29"/>
      <c r="U3765" s="30">
        <v>0</v>
      </c>
      <c r="V3765" s="30">
        <v>0</v>
      </c>
      <c r="W3765" s="30">
        <v>0</v>
      </c>
      <c r="X3765" s="30">
        <v>0</v>
      </c>
      <c r="Y3765" s="30">
        <v>0</v>
      </c>
      <c r="Z3765" s="30">
        <v>0</v>
      </c>
      <c r="AA3765" s="30">
        <v>34</v>
      </c>
      <c r="AB3765" s="30">
        <v>0</v>
      </c>
      <c r="AC3765" s="30">
        <v>0</v>
      </c>
      <c r="AD3765" s="30">
        <v>0</v>
      </c>
      <c r="AE3765" s="30">
        <v>0</v>
      </c>
      <c r="AF3765" s="30">
        <v>0</v>
      </c>
    </row>
    <row r="3766" spans="1:32" x14ac:dyDescent="0.45">
      <c r="A3766" s="29" t="s">
        <v>744</v>
      </c>
      <c r="B3766" s="29" t="s">
        <v>745</v>
      </c>
      <c r="C3766" s="29" t="s">
        <v>3299</v>
      </c>
      <c r="D3766" s="29" t="s">
        <v>3300</v>
      </c>
      <c r="E3766" s="29" t="s">
        <v>3301</v>
      </c>
      <c r="F3766" s="29" t="s">
        <v>3302</v>
      </c>
      <c r="G3766" s="29" t="s">
        <v>3233</v>
      </c>
      <c r="H3766" s="29" t="s">
        <v>3234</v>
      </c>
      <c r="I3766" s="29" t="s">
        <v>3262</v>
      </c>
      <c r="J3766" s="29" t="s">
        <v>3263</v>
      </c>
      <c r="K3766" s="29" t="s">
        <v>3264</v>
      </c>
      <c r="L3766" s="29" t="s">
        <v>3103</v>
      </c>
      <c r="M3766" s="29" t="s">
        <v>3265</v>
      </c>
      <c r="N3766" s="29" t="s">
        <v>3266</v>
      </c>
      <c r="O3766" s="29" t="s">
        <v>3372</v>
      </c>
      <c r="P3766" s="29" t="s">
        <v>3373</v>
      </c>
      <c r="Q3766" s="29" t="s">
        <v>3209</v>
      </c>
      <c r="R3766" s="29" t="s">
        <v>3210</v>
      </c>
      <c r="S3766" s="29" t="s">
        <v>3098</v>
      </c>
      <c r="T3766" s="29"/>
      <c r="U3766" s="30">
        <v>428</v>
      </c>
      <c r="V3766" s="30">
        <v>434</v>
      </c>
      <c r="W3766" s="30">
        <v>246</v>
      </c>
      <c r="X3766" s="30">
        <v>937</v>
      </c>
      <c r="Y3766" s="30">
        <v>311</v>
      </c>
      <c r="Z3766" s="30">
        <v>377</v>
      </c>
      <c r="AA3766" s="30">
        <v>1271</v>
      </c>
      <c r="AB3766" s="30">
        <v>1041</v>
      </c>
      <c r="AC3766" s="30">
        <v>1202</v>
      </c>
      <c r="AD3766" s="30">
        <v>734</v>
      </c>
      <c r="AE3766" s="30">
        <v>1480</v>
      </c>
      <c r="AF3766" s="30">
        <v>915</v>
      </c>
    </row>
    <row r="3767" spans="1:32" x14ac:dyDescent="0.45">
      <c r="A3767" s="29" t="s">
        <v>744</v>
      </c>
      <c r="B3767" s="29" t="s">
        <v>745</v>
      </c>
      <c r="C3767" s="29" t="s">
        <v>3299</v>
      </c>
      <c r="D3767" s="29" t="s">
        <v>3300</v>
      </c>
      <c r="E3767" s="29" t="s">
        <v>3301</v>
      </c>
      <c r="F3767" s="29" t="s">
        <v>3302</v>
      </c>
      <c r="G3767" s="29" t="s">
        <v>3233</v>
      </c>
      <c r="H3767" s="29" t="s">
        <v>3234</v>
      </c>
      <c r="I3767" s="29" t="s">
        <v>3262</v>
      </c>
      <c r="J3767" s="29" t="s">
        <v>3263</v>
      </c>
      <c r="K3767" s="29" t="s">
        <v>3264</v>
      </c>
      <c r="L3767" s="29" t="s">
        <v>3103</v>
      </c>
      <c r="M3767" s="29" t="s">
        <v>3322</v>
      </c>
      <c r="N3767" s="29" t="s">
        <v>3323</v>
      </c>
      <c r="O3767" s="29" t="s">
        <v>3374</v>
      </c>
      <c r="P3767" s="29" t="s">
        <v>3375</v>
      </c>
      <c r="Q3767" s="29" t="s">
        <v>3209</v>
      </c>
      <c r="R3767" s="29" t="s">
        <v>3210</v>
      </c>
      <c r="S3767" s="29" t="s">
        <v>3098</v>
      </c>
      <c r="T3767" s="29"/>
      <c r="U3767" s="30">
        <v>2000</v>
      </c>
      <c r="V3767" s="30">
        <v>2000</v>
      </c>
      <c r="W3767" s="30">
        <v>2000</v>
      </c>
      <c r="X3767" s="30">
        <v>2000</v>
      </c>
      <c r="Y3767" s="30">
        <v>2000</v>
      </c>
      <c r="Z3767" s="30">
        <v>2000</v>
      </c>
      <c r="AA3767" s="30">
        <v>2000</v>
      </c>
      <c r="AB3767" s="30">
        <v>2000</v>
      </c>
      <c r="AC3767" s="30">
        <v>2000</v>
      </c>
      <c r="AD3767" s="30">
        <v>2000</v>
      </c>
      <c r="AE3767" s="30">
        <v>2000</v>
      </c>
      <c r="AF3767" s="30">
        <v>2000</v>
      </c>
    </row>
    <row r="3768" spans="1:32" x14ac:dyDescent="0.45">
      <c r="A3768" s="29" t="s">
        <v>744</v>
      </c>
      <c r="B3768" s="29" t="s">
        <v>745</v>
      </c>
      <c r="C3768" s="29" t="s">
        <v>3299</v>
      </c>
      <c r="D3768" s="29" t="s">
        <v>3300</v>
      </c>
      <c r="E3768" s="29" t="s">
        <v>3301</v>
      </c>
      <c r="F3768" s="29" t="s">
        <v>3302</v>
      </c>
      <c r="G3768" s="29" t="s">
        <v>3233</v>
      </c>
      <c r="H3768" s="29" t="s">
        <v>3234</v>
      </c>
      <c r="I3768" s="29" t="s">
        <v>3275</v>
      </c>
      <c r="J3768" s="29" t="s">
        <v>3276</v>
      </c>
      <c r="K3768" s="29" t="s">
        <v>3277</v>
      </c>
      <c r="L3768" s="29" t="s">
        <v>3100</v>
      </c>
      <c r="M3768" s="29" t="s">
        <v>3312</v>
      </c>
      <c r="N3768" s="29" t="s">
        <v>3313</v>
      </c>
      <c r="O3768" s="29" t="s">
        <v>3314</v>
      </c>
      <c r="P3768" s="29" t="s">
        <v>3315</v>
      </c>
      <c r="Q3768" s="29" t="s">
        <v>3209</v>
      </c>
      <c r="R3768" s="29" t="s">
        <v>3210</v>
      </c>
      <c r="S3768" s="29" t="s">
        <v>3098</v>
      </c>
      <c r="T3768" s="29"/>
      <c r="U3768" s="30">
        <v>20000</v>
      </c>
      <c r="V3768" s="30">
        <v>20000</v>
      </c>
      <c r="W3768" s="30">
        <v>20000</v>
      </c>
      <c r="X3768" s="30">
        <v>20000</v>
      </c>
      <c r="Y3768" s="30">
        <v>20000</v>
      </c>
      <c r="Z3768" s="30">
        <v>20000</v>
      </c>
      <c r="AA3768" s="30">
        <v>20000</v>
      </c>
      <c r="AB3768" s="30">
        <v>20000</v>
      </c>
      <c r="AC3768" s="30">
        <v>20000</v>
      </c>
      <c r="AD3768" s="30">
        <v>20000</v>
      </c>
      <c r="AE3768" s="30">
        <v>20000</v>
      </c>
      <c r="AF3768" s="30">
        <v>20000</v>
      </c>
    </row>
    <row r="3769" spans="1:32" x14ac:dyDescent="0.45">
      <c r="A3769" s="29" t="s">
        <v>744</v>
      </c>
      <c r="B3769" s="29" t="s">
        <v>745</v>
      </c>
      <c r="C3769" s="29" t="s">
        <v>3299</v>
      </c>
      <c r="D3769" s="29" t="s">
        <v>3300</v>
      </c>
      <c r="E3769" s="29" t="s">
        <v>3301</v>
      </c>
      <c r="F3769" s="29" t="s">
        <v>3302</v>
      </c>
      <c r="G3769" s="29" t="s">
        <v>3233</v>
      </c>
      <c r="H3769" s="29" t="s">
        <v>3234</v>
      </c>
      <c r="I3769" s="29" t="s">
        <v>3275</v>
      </c>
      <c r="J3769" s="29" t="s">
        <v>3276</v>
      </c>
      <c r="K3769" s="29" t="s">
        <v>3282</v>
      </c>
      <c r="L3769" s="29" t="s">
        <v>3112</v>
      </c>
      <c r="M3769" s="29" t="s">
        <v>3283</v>
      </c>
      <c r="N3769" s="29" t="s">
        <v>3284</v>
      </c>
      <c r="O3769" s="29" t="s">
        <v>3376</v>
      </c>
      <c r="P3769" s="29" t="s">
        <v>3377</v>
      </c>
      <c r="Q3769" s="29" t="s">
        <v>3209</v>
      </c>
      <c r="R3769" s="29" t="s">
        <v>3210</v>
      </c>
      <c r="S3769" s="29" t="s">
        <v>3098</v>
      </c>
      <c r="T3769" s="29"/>
      <c r="U3769" s="30">
        <v>22100</v>
      </c>
      <c r="V3769" s="30">
        <v>22100</v>
      </c>
      <c r="W3769" s="30">
        <v>22100</v>
      </c>
      <c r="X3769" s="30">
        <v>22100</v>
      </c>
      <c r="Y3769" s="30">
        <v>22100</v>
      </c>
      <c r="Z3769" s="30">
        <v>22100</v>
      </c>
      <c r="AA3769" s="30">
        <v>22100</v>
      </c>
      <c r="AB3769" s="30">
        <v>22100</v>
      </c>
      <c r="AC3769" s="30">
        <v>22100</v>
      </c>
      <c r="AD3769" s="30">
        <v>22100</v>
      </c>
      <c r="AE3769" s="30">
        <v>22100</v>
      </c>
      <c r="AF3769" s="30">
        <v>22100</v>
      </c>
    </row>
    <row r="3770" spans="1:32" x14ac:dyDescent="0.45">
      <c r="A3770" s="29" t="s">
        <v>744</v>
      </c>
      <c r="B3770" s="29" t="s">
        <v>745</v>
      </c>
      <c r="C3770" s="29" t="s">
        <v>3299</v>
      </c>
      <c r="D3770" s="29" t="s">
        <v>3300</v>
      </c>
      <c r="E3770" s="29" t="s">
        <v>3301</v>
      </c>
      <c r="F3770" s="29" t="s">
        <v>3302</v>
      </c>
      <c r="G3770" s="29" t="s">
        <v>3233</v>
      </c>
      <c r="H3770" s="29" t="s">
        <v>3234</v>
      </c>
      <c r="I3770" s="29" t="s">
        <v>3275</v>
      </c>
      <c r="J3770" s="29" t="s">
        <v>3276</v>
      </c>
      <c r="K3770" s="29" t="s">
        <v>3282</v>
      </c>
      <c r="L3770" s="29" t="s">
        <v>3112</v>
      </c>
      <c r="M3770" s="29" t="s">
        <v>3283</v>
      </c>
      <c r="N3770" s="29" t="s">
        <v>3284</v>
      </c>
      <c r="O3770" s="29" t="s">
        <v>3448</v>
      </c>
      <c r="P3770" s="29" t="s">
        <v>3449</v>
      </c>
      <c r="Q3770" s="29" t="s">
        <v>3209</v>
      </c>
      <c r="R3770" s="29" t="s">
        <v>3210</v>
      </c>
      <c r="S3770" s="29" t="s">
        <v>3098</v>
      </c>
      <c r="T3770" s="29"/>
      <c r="U3770" s="30">
        <v>25500</v>
      </c>
      <c r="V3770" s="30">
        <v>25500</v>
      </c>
      <c r="W3770" s="30">
        <v>25500</v>
      </c>
      <c r="X3770" s="30">
        <v>25500</v>
      </c>
      <c r="Y3770" s="30">
        <v>25500</v>
      </c>
      <c r="Z3770" s="30">
        <v>25500</v>
      </c>
      <c r="AA3770" s="30">
        <v>25500</v>
      </c>
      <c r="AB3770" s="30">
        <v>25500</v>
      </c>
      <c r="AC3770" s="30">
        <v>25500</v>
      </c>
      <c r="AD3770" s="30">
        <v>25500</v>
      </c>
      <c r="AE3770" s="30">
        <v>25500</v>
      </c>
      <c r="AF3770" s="30">
        <v>25500</v>
      </c>
    </row>
    <row r="3771" spans="1:32" x14ac:dyDescent="0.45">
      <c r="A3771" s="29" t="s">
        <v>744</v>
      </c>
      <c r="B3771" s="29" t="s">
        <v>745</v>
      </c>
      <c r="C3771" s="29" t="s">
        <v>3299</v>
      </c>
      <c r="D3771" s="29" t="s">
        <v>3300</v>
      </c>
      <c r="E3771" s="29" t="s">
        <v>3301</v>
      </c>
      <c r="F3771" s="29" t="s">
        <v>3302</v>
      </c>
      <c r="G3771" s="29" t="s">
        <v>3233</v>
      </c>
      <c r="H3771" s="29" t="s">
        <v>3234</v>
      </c>
      <c r="I3771" s="29" t="s">
        <v>3275</v>
      </c>
      <c r="J3771" s="29" t="s">
        <v>3276</v>
      </c>
      <c r="K3771" s="29" t="s">
        <v>3287</v>
      </c>
      <c r="L3771" s="29" t="s">
        <v>3101</v>
      </c>
      <c r="M3771" s="29" t="s">
        <v>3288</v>
      </c>
      <c r="N3771" s="29" t="s">
        <v>3289</v>
      </c>
      <c r="O3771" s="29" t="s">
        <v>3290</v>
      </c>
      <c r="P3771" s="29" t="s">
        <v>3291</v>
      </c>
      <c r="Q3771" s="29" t="s">
        <v>3209</v>
      </c>
      <c r="R3771" s="29" t="s">
        <v>3210</v>
      </c>
      <c r="S3771" s="29" t="s">
        <v>3098</v>
      </c>
      <c r="T3771" s="29"/>
      <c r="U3771" s="30">
        <v>0</v>
      </c>
      <c r="V3771" s="30">
        <v>0</v>
      </c>
      <c r="W3771" s="30">
        <v>0</v>
      </c>
      <c r="X3771" s="30">
        <v>0</v>
      </c>
      <c r="Y3771" s="30">
        <v>0</v>
      </c>
      <c r="Z3771" s="30">
        <v>0</v>
      </c>
      <c r="AA3771" s="30">
        <v>0</v>
      </c>
      <c r="AB3771" s="30">
        <v>0</v>
      </c>
      <c r="AC3771" s="30">
        <v>0</v>
      </c>
      <c r="AD3771" s="30">
        <v>0</v>
      </c>
      <c r="AE3771" s="30">
        <v>0</v>
      </c>
      <c r="AF3771" s="30">
        <v>0</v>
      </c>
    </row>
    <row r="3772" spans="1:32" x14ac:dyDescent="0.45">
      <c r="A3772" s="29" t="s">
        <v>432</v>
      </c>
      <c r="B3772" s="29" t="s">
        <v>433</v>
      </c>
      <c r="C3772" s="29" t="s">
        <v>3584</v>
      </c>
      <c r="D3772" s="29" t="s">
        <v>3585</v>
      </c>
      <c r="E3772" s="29" t="s">
        <v>3586</v>
      </c>
      <c r="F3772" s="29" t="s">
        <v>3587</v>
      </c>
      <c r="G3772" s="29" t="s">
        <v>3233</v>
      </c>
      <c r="H3772" s="29" t="s">
        <v>3234</v>
      </c>
      <c r="I3772" s="29" t="s">
        <v>3242</v>
      </c>
      <c r="J3772" s="29" t="s">
        <v>3243</v>
      </c>
      <c r="K3772" s="29" t="s">
        <v>3244</v>
      </c>
      <c r="L3772" s="29" t="s">
        <v>3104</v>
      </c>
      <c r="M3772" s="29" t="s">
        <v>3245</v>
      </c>
      <c r="N3772" s="29" t="s">
        <v>3246</v>
      </c>
      <c r="O3772" s="29" t="s">
        <v>3701</v>
      </c>
      <c r="P3772" s="29" t="s">
        <v>3702</v>
      </c>
      <c r="Q3772" s="29" t="s">
        <v>3249</v>
      </c>
      <c r="R3772" s="29" t="s">
        <v>3210</v>
      </c>
      <c r="S3772" s="29" t="s">
        <v>3098</v>
      </c>
      <c r="T3772" s="29"/>
      <c r="U3772" s="30">
        <v>735</v>
      </c>
      <c r="V3772" s="30">
        <v>735</v>
      </c>
      <c r="W3772" s="30">
        <v>735</v>
      </c>
      <c r="X3772" s="30">
        <v>735</v>
      </c>
      <c r="Y3772" s="30">
        <v>735</v>
      </c>
      <c r="Z3772" s="30">
        <v>735</v>
      </c>
      <c r="AA3772" s="30">
        <v>735</v>
      </c>
      <c r="AB3772" s="30">
        <v>735</v>
      </c>
      <c r="AC3772" s="30">
        <v>735</v>
      </c>
      <c r="AD3772" s="30">
        <v>735</v>
      </c>
      <c r="AE3772" s="30">
        <v>735</v>
      </c>
      <c r="AF3772" s="30">
        <v>735</v>
      </c>
    </row>
    <row r="3773" spans="1:32" x14ac:dyDescent="0.45">
      <c r="A3773" s="29" t="s">
        <v>432</v>
      </c>
      <c r="B3773" s="29" t="s">
        <v>433</v>
      </c>
      <c r="C3773" s="29" t="s">
        <v>3584</v>
      </c>
      <c r="D3773" s="29" t="s">
        <v>3585</v>
      </c>
      <c r="E3773" s="29" t="s">
        <v>3586</v>
      </c>
      <c r="F3773" s="29" t="s">
        <v>3587</v>
      </c>
      <c r="G3773" s="29" t="s">
        <v>3233</v>
      </c>
      <c r="H3773" s="29" t="s">
        <v>3234</v>
      </c>
      <c r="I3773" s="29" t="s">
        <v>3242</v>
      </c>
      <c r="J3773" s="29" t="s">
        <v>3243</v>
      </c>
      <c r="K3773" s="29" t="s">
        <v>3244</v>
      </c>
      <c r="L3773" s="29" t="s">
        <v>3104</v>
      </c>
      <c r="M3773" s="29" t="s">
        <v>3245</v>
      </c>
      <c r="N3773" s="29" t="s">
        <v>3246</v>
      </c>
      <c r="O3773" s="29" t="s">
        <v>3701</v>
      </c>
      <c r="P3773" s="29" t="s">
        <v>3702</v>
      </c>
      <c r="Q3773" s="29" t="s">
        <v>3209</v>
      </c>
      <c r="R3773" s="29" t="s">
        <v>3210</v>
      </c>
      <c r="S3773" s="29" t="s">
        <v>3098</v>
      </c>
      <c r="T3773" s="29"/>
      <c r="U3773" s="30">
        <v>20700</v>
      </c>
      <c r="V3773" s="30">
        <v>20700</v>
      </c>
      <c r="W3773" s="30">
        <v>20700</v>
      </c>
      <c r="X3773" s="30">
        <v>20700</v>
      </c>
      <c r="Y3773" s="30">
        <v>20700</v>
      </c>
      <c r="Z3773" s="30">
        <v>20700</v>
      </c>
      <c r="AA3773" s="30">
        <v>20700</v>
      </c>
      <c r="AB3773" s="30">
        <v>20700</v>
      </c>
      <c r="AC3773" s="30">
        <v>20700</v>
      </c>
      <c r="AD3773" s="30">
        <v>20700</v>
      </c>
      <c r="AE3773" s="30">
        <v>20700</v>
      </c>
      <c r="AF3773" s="30">
        <v>20700</v>
      </c>
    </row>
    <row r="3774" spans="1:32" x14ac:dyDescent="0.45">
      <c r="A3774" s="29" t="s">
        <v>432</v>
      </c>
      <c r="B3774" s="29" t="s">
        <v>433</v>
      </c>
      <c r="C3774" s="29" t="s">
        <v>3584</v>
      </c>
      <c r="D3774" s="29" t="s">
        <v>3585</v>
      </c>
      <c r="E3774" s="29" t="s">
        <v>3586</v>
      </c>
      <c r="F3774" s="29" t="s">
        <v>3587</v>
      </c>
      <c r="G3774" s="29" t="s">
        <v>3233</v>
      </c>
      <c r="H3774" s="29" t="s">
        <v>3234</v>
      </c>
      <c r="I3774" s="29" t="s">
        <v>3242</v>
      </c>
      <c r="J3774" s="29" t="s">
        <v>3243</v>
      </c>
      <c r="K3774" s="29" t="s">
        <v>3258</v>
      </c>
      <c r="L3774" s="29" t="s">
        <v>3105</v>
      </c>
      <c r="M3774" s="29" t="s">
        <v>3259</v>
      </c>
      <c r="N3774" s="29" t="s">
        <v>3105</v>
      </c>
      <c r="O3774" s="29" t="s">
        <v>3260</v>
      </c>
      <c r="P3774" s="29" t="s">
        <v>3261</v>
      </c>
      <c r="Q3774" s="29" t="s">
        <v>3209</v>
      </c>
      <c r="R3774" s="29" t="s">
        <v>3210</v>
      </c>
      <c r="S3774" s="29" t="s">
        <v>3098</v>
      </c>
      <c r="T3774" s="29"/>
      <c r="U3774" s="30">
        <v>4000</v>
      </c>
      <c r="V3774" s="30">
        <v>4000</v>
      </c>
      <c r="W3774" s="30">
        <v>4000</v>
      </c>
      <c r="X3774" s="30">
        <v>4000</v>
      </c>
      <c r="Y3774" s="30">
        <v>4000</v>
      </c>
      <c r="Z3774" s="30">
        <v>4000</v>
      </c>
      <c r="AA3774" s="30">
        <v>4000</v>
      </c>
      <c r="AB3774" s="30">
        <v>4000</v>
      </c>
      <c r="AC3774" s="30">
        <v>4000</v>
      </c>
      <c r="AD3774" s="30">
        <v>4000</v>
      </c>
      <c r="AE3774" s="30">
        <v>4000</v>
      </c>
      <c r="AF3774" s="30">
        <v>4000</v>
      </c>
    </row>
    <row r="3775" spans="1:32" x14ac:dyDescent="0.45">
      <c r="A3775" s="29" t="s">
        <v>432</v>
      </c>
      <c r="B3775" s="29" t="s">
        <v>433</v>
      </c>
      <c r="C3775" s="29" t="s">
        <v>3620</v>
      </c>
      <c r="D3775" s="29" t="s">
        <v>3621</v>
      </c>
      <c r="E3775" s="29" t="s">
        <v>3620</v>
      </c>
      <c r="F3775" s="29" t="s">
        <v>3622</v>
      </c>
      <c r="G3775" s="29" t="s">
        <v>3200</v>
      </c>
      <c r="H3775" s="29" t="s">
        <v>3201</v>
      </c>
      <c r="I3775" s="29" t="s">
        <v>3202</v>
      </c>
      <c r="J3775" s="29" t="s">
        <v>3203</v>
      </c>
      <c r="K3775" s="29" t="s">
        <v>3204</v>
      </c>
      <c r="L3775" s="29" t="s">
        <v>3109</v>
      </c>
      <c r="M3775" s="29" t="s">
        <v>3378</v>
      </c>
      <c r="N3775" s="29" t="s">
        <v>3379</v>
      </c>
      <c r="O3775" s="29" t="s">
        <v>3380</v>
      </c>
      <c r="P3775" s="29" t="s">
        <v>3381</v>
      </c>
      <c r="Q3775" s="29" t="s">
        <v>3209</v>
      </c>
      <c r="R3775" s="29" t="s">
        <v>3210</v>
      </c>
      <c r="S3775" s="29" t="s">
        <v>3098</v>
      </c>
      <c r="T3775" s="29"/>
      <c r="U3775" s="30">
        <v>6880</v>
      </c>
      <c r="V3775" s="30">
        <v>6880</v>
      </c>
      <c r="W3775" s="30">
        <v>6880</v>
      </c>
      <c r="X3775" s="30">
        <v>6880</v>
      </c>
      <c r="Y3775" s="30">
        <v>6880</v>
      </c>
      <c r="Z3775" s="30">
        <v>6880</v>
      </c>
      <c r="AA3775" s="30">
        <v>6880</v>
      </c>
      <c r="AB3775" s="30">
        <v>6880</v>
      </c>
      <c r="AC3775" s="30">
        <v>6880</v>
      </c>
      <c r="AD3775" s="30">
        <v>6880</v>
      </c>
      <c r="AE3775" s="30">
        <v>0</v>
      </c>
      <c r="AF3775" s="30">
        <v>0</v>
      </c>
    </row>
    <row r="3776" spans="1:32" x14ac:dyDescent="0.45">
      <c r="A3776" s="29" t="s">
        <v>654</v>
      </c>
      <c r="B3776" s="29" t="s">
        <v>655</v>
      </c>
      <c r="C3776" s="29" t="s">
        <v>3299</v>
      </c>
      <c r="D3776" s="29" t="s">
        <v>3300</v>
      </c>
      <c r="E3776" s="29" t="s">
        <v>3299</v>
      </c>
      <c r="F3776" s="29" t="s">
        <v>3763</v>
      </c>
      <c r="G3776" s="29" t="s">
        <v>3233</v>
      </c>
      <c r="H3776" s="29" t="s">
        <v>3234</v>
      </c>
      <c r="I3776" s="29" t="s">
        <v>3275</v>
      </c>
      <c r="J3776" s="29" t="s">
        <v>3276</v>
      </c>
      <c r="K3776" s="29" t="s">
        <v>3287</v>
      </c>
      <c r="L3776" s="29" t="s">
        <v>3101</v>
      </c>
      <c r="M3776" s="29" t="s">
        <v>3316</v>
      </c>
      <c r="N3776" s="29" t="s">
        <v>3317</v>
      </c>
      <c r="O3776" s="29" t="s">
        <v>3454</v>
      </c>
      <c r="P3776" s="29" t="s">
        <v>3455</v>
      </c>
      <c r="Q3776" s="29" t="s">
        <v>3249</v>
      </c>
      <c r="R3776" s="29" t="s">
        <v>3210</v>
      </c>
      <c r="S3776" s="29" t="s">
        <v>3098</v>
      </c>
      <c r="T3776" s="29"/>
      <c r="U3776" s="30">
        <v>0</v>
      </c>
      <c r="V3776" s="30">
        <v>962</v>
      </c>
      <c r="W3776" s="30">
        <v>962</v>
      </c>
      <c r="X3776" s="30">
        <v>962</v>
      </c>
      <c r="Y3776" s="30">
        <v>0</v>
      </c>
      <c r="Z3776" s="30">
        <v>0</v>
      </c>
      <c r="AA3776" s="30">
        <v>0</v>
      </c>
      <c r="AB3776" s="30">
        <v>0</v>
      </c>
      <c r="AC3776" s="30">
        <v>0</v>
      </c>
      <c r="AD3776" s="30">
        <v>0</v>
      </c>
      <c r="AE3776" s="30">
        <v>0</v>
      </c>
      <c r="AF3776" s="30">
        <v>0</v>
      </c>
    </row>
    <row r="3777" spans="1:32" x14ac:dyDescent="0.45">
      <c r="A3777" s="29" t="s">
        <v>654</v>
      </c>
      <c r="B3777" s="29" t="s">
        <v>655</v>
      </c>
      <c r="C3777" s="29" t="s">
        <v>3299</v>
      </c>
      <c r="D3777" s="29" t="s">
        <v>3300</v>
      </c>
      <c r="E3777" s="29" t="s">
        <v>3320</v>
      </c>
      <c r="F3777" s="29" t="s">
        <v>3321</v>
      </c>
      <c r="G3777" s="29" t="s">
        <v>3200</v>
      </c>
      <c r="H3777" s="29" t="s">
        <v>3201</v>
      </c>
      <c r="I3777" s="29" t="s">
        <v>3202</v>
      </c>
      <c r="J3777" s="29" t="s">
        <v>3203</v>
      </c>
      <c r="K3777" s="29" t="s">
        <v>3216</v>
      </c>
      <c r="L3777" s="29" t="s">
        <v>3102</v>
      </c>
      <c r="M3777" s="29" t="s">
        <v>3217</v>
      </c>
      <c r="N3777" s="29" t="s">
        <v>3218</v>
      </c>
      <c r="O3777" s="29" t="s">
        <v>3219</v>
      </c>
      <c r="P3777" s="29" t="s">
        <v>3220</v>
      </c>
      <c r="Q3777" s="29" t="s">
        <v>3209</v>
      </c>
      <c r="R3777" s="29" t="s">
        <v>3210</v>
      </c>
      <c r="S3777" s="29" t="s">
        <v>3098</v>
      </c>
      <c r="T3777" s="29"/>
      <c r="U3777" s="30">
        <v>410000</v>
      </c>
      <c r="V3777" s="30">
        <v>410000</v>
      </c>
      <c r="W3777" s="30">
        <v>410000</v>
      </c>
      <c r="X3777" s="30">
        <v>410000</v>
      </c>
      <c r="Y3777" s="30">
        <v>410000</v>
      </c>
      <c r="Z3777" s="30">
        <v>410000</v>
      </c>
      <c r="AA3777" s="30">
        <v>410000</v>
      </c>
      <c r="AB3777" s="30">
        <v>410000</v>
      </c>
      <c r="AC3777" s="30">
        <v>410000</v>
      </c>
      <c r="AD3777" s="30">
        <v>410000</v>
      </c>
      <c r="AE3777" s="30">
        <v>410000</v>
      </c>
      <c r="AF3777" s="30">
        <v>410000</v>
      </c>
    </row>
    <row r="3778" spans="1:32" x14ac:dyDescent="0.45">
      <c r="A3778" s="29" t="s">
        <v>654</v>
      </c>
      <c r="B3778" s="29" t="s">
        <v>655</v>
      </c>
      <c r="C3778" s="29" t="s">
        <v>3299</v>
      </c>
      <c r="D3778" s="29" t="s">
        <v>3300</v>
      </c>
      <c r="E3778" s="29" t="s">
        <v>3320</v>
      </c>
      <c r="F3778" s="29" t="s">
        <v>3321</v>
      </c>
      <c r="G3778" s="29" t="s">
        <v>3200</v>
      </c>
      <c r="H3778" s="29" t="s">
        <v>3201</v>
      </c>
      <c r="I3778" s="29" t="s">
        <v>3202</v>
      </c>
      <c r="J3778" s="29" t="s">
        <v>3203</v>
      </c>
      <c r="K3778" s="29" t="s">
        <v>3221</v>
      </c>
      <c r="L3778" s="29" t="s">
        <v>3113</v>
      </c>
      <c r="M3778" s="29" t="s">
        <v>3303</v>
      </c>
      <c r="N3778" s="29" t="s">
        <v>3304</v>
      </c>
      <c r="O3778" s="29" t="s">
        <v>3305</v>
      </c>
      <c r="P3778" s="29" t="s">
        <v>3306</v>
      </c>
      <c r="Q3778" s="29" t="s">
        <v>3209</v>
      </c>
      <c r="R3778" s="29" t="s">
        <v>3210</v>
      </c>
      <c r="S3778" s="29" t="s">
        <v>3098</v>
      </c>
      <c r="T3778" s="29"/>
      <c r="U3778" s="30">
        <v>97762</v>
      </c>
      <c r="V3778" s="30">
        <v>94811</v>
      </c>
      <c r="W3778" s="30">
        <v>95862</v>
      </c>
      <c r="X3778" s="30">
        <v>94123</v>
      </c>
      <c r="Y3778" s="30">
        <v>93683</v>
      </c>
      <c r="Z3778" s="30">
        <v>93327</v>
      </c>
      <c r="AA3778" s="30">
        <v>93400</v>
      </c>
      <c r="AB3778" s="30">
        <v>93659</v>
      </c>
      <c r="AC3778" s="30">
        <v>94793</v>
      </c>
      <c r="AD3778" s="30">
        <v>92758</v>
      </c>
      <c r="AE3778" s="30">
        <v>94013</v>
      </c>
      <c r="AF3778" s="30">
        <v>119921</v>
      </c>
    </row>
    <row r="3779" spans="1:32" x14ac:dyDescent="0.45">
      <c r="A3779" s="29" t="s">
        <v>654</v>
      </c>
      <c r="B3779" s="29" t="s">
        <v>655</v>
      </c>
      <c r="C3779" s="29" t="s">
        <v>3299</v>
      </c>
      <c r="D3779" s="29" t="s">
        <v>3300</v>
      </c>
      <c r="E3779" s="29" t="s">
        <v>3320</v>
      </c>
      <c r="F3779" s="29" t="s">
        <v>3321</v>
      </c>
      <c r="G3779" s="29" t="s">
        <v>3200</v>
      </c>
      <c r="H3779" s="29" t="s">
        <v>3201</v>
      </c>
      <c r="I3779" s="29" t="s">
        <v>3226</v>
      </c>
      <c r="J3779" s="29" t="s">
        <v>3227</v>
      </c>
      <c r="K3779" s="29" t="s">
        <v>3228</v>
      </c>
      <c r="L3779" s="29" t="s">
        <v>3111</v>
      </c>
      <c r="M3779" s="29" t="s">
        <v>3229</v>
      </c>
      <c r="N3779" s="29" t="s">
        <v>3230</v>
      </c>
      <c r="O3779" s="29" t="s">
        <v>3231</v>
      </c>
      <c r="P3779" s="29" t="s">
        <v>3232</v>
      </c>
      <c r="Q3779" s="29" t="s">
        <v>3209</v>
      </c>
      <c r="R3779" s="29" t="s">
        <v>3210</v>
      </c>
      <c r="S3779" s="29" t="s">
        <v>3098</v>
      </c>
      <c r="T3779" s="29"/>
      <c r="U3779" s="30">
        <v>0</v>
      </c>
      <c r="V3779" s="30">
        <v>0</v>
      </c>
      <c r="W3779" s="30">
        <v>0</v>
      </c>
      <c r="X3779" s="30">
        <v>0</v>
      </c>
      <c r="Y3779" s="30">
        <v>0</v>
      </c>
      <c r="Z3779" s="30">
        <v>0</v>
      </c>
      <c r="AA3779" s="30">
        <v>0</v>
      </c>
      <c r="AB3779" s="30">
        <v>0</v>
      </c>
      <c r="AC3779" s="30">
        <v>0</v>
      </c>
      <c r="AD3779" s="30">
        <v>0</v>
      </c>
      <c r="AE3779" s="30">
        <v>0</v>
      </c>
      <c r="AF3779" s="30">
        <v>0</v>
      </c>
    </row>
    <row r="3780" spans="1:32" x14ac:dyDescent="0.45">
      <c r="A3780" s="29" t="s">
        <v>654</v>
      </c>
      <c r="B3780" s="29" t="s">
        <v>655</v>
      </c>
      <c r="C3780" s="29" t="s">
        <v>3299</v>
      </c>
      <c r="D3780" s="29" t="s">
        <v>3300</v>
      </c>
      <c r="E3780" s="29" t="s">
        <v>3320</v>
      </c>
      <c r="F3780" s="29" t="s">
        <v>3321</v>
      </c>
      <c r="G3780" s="29" t="s">
        <v>3200</v>
      </c>
      <c r="H3780" s="29" t="s">
        <v>3201</v>
      </c>
      <c r="I3780" s="29" t="s">
        <v>3226</v>
      </c>
      <c r="J3780" s="29" t="s">
        <v>3227</v>
      </c>
      <c r="K3780" s="29" t="s">
        <v>3228</v>
      </c>
      <c r="L3780" s="29" t="s">
        <v>3111</v>
      </c>
      <c r="M3780" s="29" t="s">
        <v>3295</v>
      </c>
      <c r="N3780" s="29" t="s">
        <v>3296</v>
      </c>
      <c r="O3780" s="29" t="s">
        <v>3297</v>
      </c>
      <c r="P3780" s="29" t="s">
        <v>3298</v>
      </c>
      <c r="Q3780" s="29" t="s">
        <v>3209</v>
      </c>
      <c r="R3780" s="29" t="s">
        <v>3210</v>
      </c>
      <c r="S3780" s="29" t="s">
        <v>3098</v>
      </c>
      <c r="T3780" s="29"/>
      <c r="U3780" s="30">
        <v>0</v>
      </c>
      <c r="V3780" s="30">
        <v>0</v>
      </c>
      <c r="W3780" s="30">
        <v>0</v>
      </c>
      <c r="X3780" s="30">
        <v>0</v>
      </c>
      <c r="Y3780" s="30">
        <v>0</v>
      </c>
      <c r="Z3780" s="30">
        <v>0</v>
      </c>
      <c r="AA3780" s="30">
        <v>0</v>
      </c>
      <c r="AB3780" s="30">
        <v>0</v>
      </c>
      <c r="AC3780" s="30">
        <v>0</v>
      </c>
      <c r="AD3780" s="30">
        <v>0</v>
      </c>
      <c r="AE3780" s="30">
        <v>0</v>
      </c>
      <c r="AF3780" s="30">
        <v>0</v>
      </c>
    </row>
    <row r="3781" spans="1:32" x14ac:dyDescent="0.45">
      <c r="A3781" s="29" t="s">
        <v>654</v>
      </c>
      <c r="B3781" s="29" t="s">
        <v>655</v>
      </c>
      <c r="C3781" s="29" t="s">
        <v>3299</v>
      </c>
      <c r="D3781" s="29" t="s">
        <v>3300</v>
      </c>
      <c r="E3781" s="29" t="s">
        <v>3320</v>
      </c>
      <c r="F3781" s="29" t="s">
        <v>3321</v>
      </c>
      <c r="G3781" s="29" t="s">
        <v>3233</v>
      </c>
      <c r="H3781" s="29" t="s">
        <v>3234</v>
      </c>
      <c r="I3781" s="29" t="s">
        <v>3235</v>
      </c>
      <c r="J3781" s="29" t="s">
        <v>3236</v>
      </c>
      <c r="K3781" s="29" t="s">
        <v>3237</v>
      </c>
      <c r="L3781" s="29" t="s">
        <v>3107</v>
      </c>
      <c r="M3781" s="29" t="s">
        <v>3238</v>
      </c>
      <c r="N3781" s="29" t="s">
        <v>3239</v>
      </c>
      <c r="O3781" s="29" t="s">
        <v>3240</v>
      </c>
      <c r="P3781" s="29" t="s">
        <v>3241</v>
      </c>
      <c r="Q3781" s="29" t="s">
        <v>3209</v>
      </c>
      <c r="R3781" s="29" t="s">
        <v>3210</v>
      </c>
      <c r="S3781" s="29" t="s">
        <v>3098</v>
      </c>
      <c r="T3781" s="29"/>
      <c r="U3781" s="30">
        <v>10000</v>
      </c>
      <c r="V3781" s="30">
        <v>10000</v>
      </c>
      <c r="W3781" s="30">
        <v>10000</v>
      </c>
      <c r="X3781" s="30">
        <v>10000</v>
      </c>
      <c r="Y3781" s="30">
        <v>10000</v>
      </c>
      <c r="Z3781" s="30">
        <v>10000</v>
      </c>
      <c r="AA3781" s="30">
        <v>10000</v>
      </c>
      <c r="AB3781" s="30">
        <v>10000</v>
      </c>
      <c r="AC3781" s="30">
        <v>10000</v>
      </c>
      <c r="AD3781" s="30">
        <v>10000</v>
      </c>
      <c r="AE3781" s="30">
        <v>10000</v>
      </c>
      <c r="AF3781" s="30">
        <v>10000</v>
      </c>
    </row>
    <row r="3782" spans="1:32" x14ac:dyDescent="0.45">
      <c r="A3782" s="29" t="s">
        <v>654</v>
      </c>
      <c r="B3782" s="29" t="s">
        <v>655</v>
      </c>
      <c r="C3782" s="29" t="s">
        <v>3299</v>
      </c>
      <c r="D3782" s="29" t="s">
        <v>3300</v>
      </c>
      <c r="E3782" s="29" t="s">
        <v>3320</v>
      </c>
      <c r="F3782" s="29" t="s">
        <v>3321</v>
      </c>
      <c r="G3782" s="29" t="s">
        <v>3233</v>
      </c>
      <c r="H3782" s="29" t="s">
        <v>3234</v>
      </c>
      <c r="I3782" s="29" t="s">
        <v>3262</v>
      </c>
      <c r="J3782" s="29" t="s">
        <v>3263</v>
      </c>
      <c r="K3782" s="29" t="s">
        <v>3307</v>
      </c>
      <c r="L3782" s="29" t="s">
        <v>3117</v>
      </c>
      <c r="M3782" s="29" t="s">
        <v>3308</v>
      </c>
      <c r="N3782" s="29" t="s">
        <v>3309</v>
      </c>
      <c r="O3782" s="29" t="s">
        <v>3310</v>
      </c>
      <c r="P3782" s="29" t="s">
        <v>3311</v>
      </c>
      <c r="Q3782" s="29" t="s">
        <v>3209</v>
      </c>
      <c r="R3782" s="29" t="s">
        <v>3210</v>
      </c>
      <c r="S3782" s="29" t="s">
        <v>3098</v>
      </c>
      <c r="T3782" s="29"/>
      <c r="U3782" s="30">
        <v>0</v>
      </c>
      <c r="V3782" s="30">
        <v>0</v>
      </c>
      <c r="W3782" s="30">
        <v>0</v>
      </c>
      <c r="X3782" s="30">
        <v>0</v>
      </c>
      <c r="Y3782" s="30">
        <v>0</v>
      </c>
      <c r="Z3782" s="30">
        <v>0</v>
      </c>
      <c r="AA3782" s="30">
        <v>100400</v>
      </c>
      <c r="AB3782" s="30">
        <v>140246</v>
      </c>
      <c r="AC3782" s="30">
        <v>57267</v>
      </c>
      <c r="AD3782" s="30">
        <v>1848</v>
      </c>
      <c r="AE3782" s="30">
        <v>0</v>
      </c>
      <c r="AF3782" s="30">
        <v>0</v>
      </c>
    </row>
    <row r="3783" spans="1:32" x14ac:dyDescent="0.45">
      <c r="A3783" s="29" t="s">
        <v>654</v>
      </c>
      <c r="B3783" s="29" t="s">
        <v>655</v>
      </c>
      <c r="C3783" s="29" t="s">
        <v>3299</v>
      </c>
      <c r="D3783" s="29" t="s">
        <v>3300</v>
      </c>
      <c r="E3783" s="29" t="s">
        <v>3320</v>
      </c>
      <c r="F3783" s="29" t="s">
        <v>3321</v>
      </c>
      <c r="G3783" s="29" t="s">
        <v>3233</v>
      </c>
      <c r="H3783" s="29" t="s">
        <v>3234</v>
      </c>
      <c r="I3783" s="29" t="s">
        <v>3262</v>
      </c>
      <c r="J3783" s="29" t="s">
        <v>3263</v>
      </c>
      <c r="K3783" s="29" t="s">
        <v>3563</v>
      </c>
      <c r="L3783" s="29" t="s">
        <v>3118</v>
      </c>
      <c r="M3783" s="29" t="s">
        <v>3568</v>
      </c>
      <c r="N3783" s="29" t="s">
        <v>3569</v>
      </c>
      <c r="O3783" s="29" t="s">
        <v>3886</v>
      </c>
      <c r="P3783" s="29" t="s">
        <v>3887</v>
      </c>
      <c r="Q3783" s="29" t="s">
        <v>3209</v>
      </c>
      <c r="R3783" s="29" t="s">
        <v>3210</v>
      </c>
      <c r="S3783" s="29" t="s">
        <v>3098</v>
      </c>
      <c r="T3783" s="29"/>
      <c r="U3783" s="30">
        <v>3500</v>
      </c>
      <c r="V3783" s="30">
        <v>3500</v>
      </c>
      <c r="W3783" s="30">
        <v>3500</v>
      </c>
      <c r="X3783" s="30">
        <v>3500</v>
      </c>
      <c r="Y3783" s="30">
        <v>3500</v>
      </c>
      <c r="Z3783" s="30">
        <v>3500</v>
      </c>
      <c r="AA3783" s="30">
        <v>3500</v>
      </c>
      <c r="AB3783" s="30">
        <v>3500</v>
      </c>
      <c r="AC3783" s="30">
        <v>3500</v>
      </c>
      <c r="AD3783" s="30">
        <v>3500</v>
      </c>
      <c r="AE3783" s="30">
        <v>3500</v>
      </c>
      <c r="AF3783" s="30">
        <v>3500</v>
      </c>
    </row>
    <row r="3784" spans="1:32" x14ac:dyDescent="0.45">
      <c r="A3784" s="29" t="s">
        <v>654</v>
      </c>
      <c r="B3784" s="29" t="s">
        <v>655</v>
      </c>
      <c r="C3784" s="29" t="s">
        <v>3299</v>
      </c>
      <c r="D3784" s="29" t="s">
        <v>3300</v>
      </c>
      <c r="E3784" s="29" t="s">
        <v>3320</v>
      </c>
      <c r="F3784" s="29" t="s">
        <v>3321</v>
      </c>
      <c r="G3784" s="29" t="s">
        <v>3233</v>
      </c>
      <c r="H3784" s="29" t="s">
        <v>3234</v>
      </c>
      <c r="I3784" s="29" t="s">
        <v>3262</v>
      </c>
      <c r="J3784" s="29" t="s">
        <v>3263</v>
      </c>
      <c r="K3784" s="29" t="s">
        <v>3264</v>
      </c>
      <c r="L3784" s="29" t="s">
        <v>3103</v>
      </c>
      <c r="M3784" s="29" t="s">
        <v>3265</v>
      </c>
      <c r="N3784" s="29" t="s">
        <v>3266</v>
      </c>
      <c r="O3784" s="29" t="s">
        <v>3267</v>
      </c>
      <c r="P3784" s="29" t="s">
        <v>3268</v>
      </c>
      <c r="Q3784" s="29" t="s">
        <v>3209</v>
      </c>
      <c r="R3784" s="29" t="s">
        <v>3210</v>
      </c>
      <c r="S3784" s="29" t="s">
        <v>3098</v>
      </c>
      <c r="T3784" s="29"/>
      <c r="U3784" s="30">
        <v>8280</v>
      </c>
      <c r="V3784" s="30">
        <v>8280</v>
      </c>
      <c r="W3784" s="30">
        <v>8280</v>
      </c>
      <c r="X3784" s="30">
        <v>8280</v>
      </c>
      <c r="Y3784" s="30">
        <v>8280</v>
      </c>
      <c r="Z3784" s="30">
        <v>8280</v>
      </c>
      <c r="AA3784" s="30">
        <v>8280</v>
      </c>
      <c r="AB3784" s="30">
        <v>8280</v>
      </c>
      <c r="AC3784" s="30">
        <v>8280</v>
      </c>
      <c r="AD3784" s="30">
        <v>8280</v>
      </c>
      <c r="AE3784" s="30">
        <v>8280</v>
      </c>
      <c r="AF3784" s="30">
        <v>8280</v>
      </c>
    </row>
    <row r="3785" spans="1:32" x14ac:dyDescent="0.45">
      <c r="A3785" s="29" t="s">
        <v>654</v>
      </c>
      <c r="B3785" s="29" t="s">
        <v>655</v>
      </c>
      <c r="C3785" s="29" t="s">
        <v>3299</v>
      </c>
      <c r="D3785" s="29" t="s">
        <v>3300</v>
      </c>
      <c r="E3785" s="29" t="s">
        <v>3320</v>
      </c>
      <c r="F3785" s="29" t="s">
        <v>3321</v>
      </c>
      <c r="G3785" s="29" t="s">
        <v>3233</v>
      </c>
      <c r="H3785" s="29" t="s">
        <v>3234</v>
      </c>
      <c r="I3785" s="29" t="s">
        <v>3262</v>
      </c>
      <c r="J3785" s="29" t="s">
        <v>3263</v>
      </c>
      <c r="K3785" s="29" t="s">
        <v>3264</v>
      </c>
      <c r="L3785" s="29" t="s">
        <v>3103</v>
      </c>
      <c r="M3785" s="29" t="s">
        <v>3265</v>
      </c>
      <c r="N3785" s="29" t="s">
        <v>3266</v>
      </c>
      <c r="O3785" s="29" t="s">
        <v>3269</v>
      </c>
      <c r="P3785" s="29" t="s">
        <v>3270</v>
      </c>
      <c r="Q3785" s="29" t="s">
        <v>3209</v>
      </c>
      <c r="R3785" s="29" t="s">
        <v>3210</v>
      </c>
      <c r="S3785" s="29" t="s">
        <v>3098</v>
      </c>
      <c r="T3785" s="29"/>
      <c r="U3785" s="30">
        <v>600</v>
      </c>
      <c r="V3785" s="30">
        <v>600</v>
      </c>
      <c r="W3785" s="30">
        <v>600</v>
      </c>
      <c r="X3785" s="30">
        <v>600</v>
      </c>
      <c r="Y3785" s="30">
        <v>600</v>
      </c>
      <c r="Z3785" s="30">
        <v>600</v>
      </c>
      <c r="AA3785" s="30">
        <v>600</v>
      </c>
      <c r="AB3785" s="30">
        <v>600</v>
      </c>
      <c r="AC3785" s="30">
        <v>600</v>
      </c>
      <c r="AD3785" s="30">
        <v>600</v>
      </c>
      <c r="AE3785" s="30">
        <v>600</v>
      </c>
      <c r="AF3785" s="30">
        <v>600</v>
      </c>
    </row>
    <row r="3786" spans="1:32" x14ac:dyDescent="0.45">
      <c r="A3786" s="29" t="s">
        <v>654</v>
      </c>
      <c r="B3786" s="29" t="s">
        <v>655</v>
      </c>
      <c r="C3786" s="29" t="s">
        <v>3299</v>
      </c>
      <c r="D3786" s="29" t="s">
        <v>3300</v>
      </c>
      <c r="E3786" s="29" t="s">
        <v>3320</v>
      </c>
      <c r="F3786" s="29" t="s">
        <v>3321</v>
      </c>
      <c r="G3786" s="29" t="s">
        <v>3233</v>
      </c>
      <c r="H3786" s="29" t="s">
        <v>3234</v>
      </c>
      <c r="I3786" s="29" t="s">
        <v>3275</v>
      </c>
      <c r="J3786" s="29" t="s">
        <v>3276</v>
      </c>
      <c r="K3786" s="29" t="s">
        <v>3277</v>
      </c>
      <c r="L3786" s="29" t="s">
        <v>3100</v>
      </c>
      <c r="M3786" s="29" t="s">
        <v>3278</v>
      </c>
      <c r="N3786" s="29" t="s">
        <v>3279</v>
      </c>
      <c r="O3786" s="29" t="s">
        <v>3280</v>
      </c>
      <c r="P3786" s="29" t="s">
        <v>3281</v>
      </c>
      <c r="Q3786" s="29" t="s">
        <v>3209</v>
      </c>
      <c r="R3786" s="29" t="s">
        <v>3210</v>
      </c>
      <c r="S3786" s="29" t="s">
        <v>3098</v>
      </c>
      <c r="T3786" s="29"/>
      <c r="U3786" s="30">
        <v>33000</v>
      </c>
      <c r="V3786" s="30">
        <v>33000</v>
      </c>
      <c r="W3786" s="30">
        <v>33000</v>
      </c>
      <c r="X3786" s="30">
        <v>33000</v>
      </c>
      <c r="Y3786" s="30">
        <v>33000</v>
      </c>
      <c r="Z3786" s="30">
        <v>33000</v>
      </c>
      <c r="AA3786" s="30">
        <v>33000</v>
      </c>
      <c r="AB3786" s="30">
        <v>33000</v>
      </c>
      <c r="AC3786" s="30">
        <v>33000</v>
      </c>
      <c r="AD3786" s="30">
        <v>33000</v>
      </c>
      <c r="AE3786" s="30">
        <v>33000</v>
      </c>
      <c r="AF3786" s="30">
        <v>33000</v>
      </c>
    </row>
    <row r="3787" spans="1:32" x14ac:dyDescent="0.45">
      <c r="A3787" s="29" t="s">
        <v>654</v>
      </c>
      <c r="B3787" s="29" t="s">
        <v>655</v>
      </c>
      <c r="C3787" s="29" t="s">
        <v>3299</v>
      </c>
      <c r="D3787" s="29" t="s">
        <v>3300</v>
      </c>
      <c r="E3787" s="29" t="s">
        <v>3320</v>
      </c>
      <c r="F3787" s="29" t="s">
        <v>3321</v>
      </c>
      <c r="G3787" s="29" t="s">
        <v>3233</v>
      </c>
      <c r="H3787" s="29" t="s">
        <v>3234</v>
      </c>
      <c r="I3787" s="29" t="s">
        <v>3275</v>
      </c>
      <c r="J3787" s="29" t="s">
        <v>3276</v>
      </c>
      <c r="K3787" s="29" t="s">
        <v>3277</v>
      </c>
      <c r="L3787" s="29" t="s">
        <v>3100</v>
      </c>
      <c r="M3787" s="29" t="s">
        <v>3312</v>
      </c>
      <c r="N3787" s="29" t="s">
        <v>3313</v>
      </c>
      <c r="O3787" s="29" t="s">
        <v>3466</v>
      </c>
      <c r="P3787" s="29" t="s">
        <v>3467</v>
      </c>
      <c r="Q3787" s="29" t="s">
        <v>3209</v>
      </c>
      <c r="R3787" s="29" t="s">
        <v>3210</v>
      </c>
      <c r="S3787" s="29" t="s">
        <v>3098</v>
      </c>
      <c r="T3787" s="29"/>
      <c r="U3787" s="30">
        <v>36000</v>
      </c>
      <c r="V3787" s="30">
        <v>36000</v>
      </c>
      <c r="W3787" s="30">
        <v>36000</v>
      </c>
      <c r="X3787" s="30">
        <v>36000</v>
      </c>
      <c r="Y3787" s="30">
        <v>36000</v>
      </c>
      <c r="Z3787" s="30">
        <v>36000</v>
      </c>
      <c r="AA3787" s="30">
        <v>36000</v>
      </c>
      <c r="AB3787" s="30">
        <v>36000</v>
      </c>
      <c r="AC3787" s="30">
        <v>36000</v>
      </c>
      <c r="AD3787" s="30">
        <v>36000</v>
      </c>
      <c r="AE3787" s="30">
        <v>36000</v>
      </c>
      <c r="AF3787" s="30">
        <v>36000</v>
      </c>
    </row>
    <row r="3788" spans="1:32" x14ac:dyDescent="0.45">
      <c r="A3788" s="29" t="s">
        <v>654</v>
      </c>
      <c r="B3788" s="29" t="s">
        <v>655</v>
      </c>
      <c r="C3788" s="29" t="s">
        <v>3299</v>
      </c>
      <c r="D3788" s="29" t="s">
        <v>3300</v>
      </c>
      <c r="E3788" s="29" t="s">
        <v>3320</v>
      </c>
      <c r="F3788" s="29" t="s">
        <v>3321</v>
      </c>
      <c r="G3788" s="29" t="s">
        <v>3233</v>
      </c>
      <c r="H3788" s="29" t="s">
        <v>3234</v>
      </c>
      <c r="I3788" s="29" t="s">
        <v>3275</v>
      </c>
      <c r="J3788" s="29" t="s">
        <v>3276</v>
      </c>
      <c r="K3788" s="29" t="s">
        <v>3277</v>
      </c>
      <c r="L3788" s="29" t="s">
        <v>3100</v>
      </c>
      <c r="M3788" s="29" t="s">
        <v>3312</v>
      </c>
      <c r="N3788" s="29" t="s">
        <v>3313</v>
      </c>
      <c r="O3788" s="29" t="s">
        <v>3314</v>
      </c>
      <c r="P3788" s="29" t="s">
        <v>3315</v>
      </c>
      <c r="Q3788" s="29" t="s">
        <v>3249</v>
      </c>
      <c r="R3788" s="29" t="s">
        <v>3210</v>
      </c>
      <c r="S3788" s="29" t="s">
        <v>3098</v>
      </c>
      <c r="T3788" s="29"/>
      <c r="U3788" s="30">
        <v>0</v>
      </c>
      <c r="V3788" s="30">
        <v>0</v>
      </c>
      <c r="W3788" s="30">
        <v>0</v>
      </c>
      <c r="X3788" s="30">
        <v>0</v>
      </c>
      <c r="Y3788" s="30">
        <v>0</v>
      </c>
      <c r="Z3788" s="30">
        <v>0</v>
      </c>
      <c r="AA3788" s="30">
        <v>0</v>
      </c>
      <c r="AB3788" s="30">
        <v>0</v>
      </c>
      <c r="AC3788" s="30">
        <v>0</v>
      </c>
      <c r="AD3788" s="30">
        <v>0</v>
      </c>
      <c r="AE3788" s="30">
        <v>13637</v>
      </c>
      <c r="AF3788" s="30">
        <v>0</v>
      </c>
    </row>
    <row r="3789" spans="1:32" x14ac:dyDescent="0.45">
      <c r="A3789" s="29" t="s">
        <v>654</v>
      </c>
      <c r="B3789" s="29" t="s">
        <v>655</v>
      </c>
      <c r="C3789" s="29" t="s">
        <v>3299</v>
      </c>
      <c r="D3789" s="29" t="s">
        <v>3300</v>
      </c>
      <c r="E3789" s="29" t="s">
        <v>3320</v>
      </c>
      <c r="F3789" s="29" t="s">
        <v>3321</v>
      </c>
      <c r="G3789" s="29" t="s">
        <v>3233</v>
      </c>
      <c r="H3789" s="29" t="s">
        <v>3234</v>
      </c>
      <c r="I3789" s="29" t="s">
        <v>3275</v>
      </c>
      <c r="J3789" s="29" t="s">
        <v>3276</v>
      </c>
      <c r="K3789" s="29" t="s">
        <v>3277</v>
      </c>
      <c r="L3789" s="29" t="s">
        <v>3100</v>
      </c>
      <c r="M3789" s="29" t="s">
        <v>3312</v>
      </c>
      <c r="N3789" s="29" t="s">
        <v>3313</v>
      </c>
      <c r="O3789" s="29" t="s">
        <v>3314</v>
      </c>
      <c r="P3789" s="29" t="s">
        <v>3315</v>
      </c>
      <c r="Q3789" s="29" t="s">
        <v>3209</v>
      </c>
      <c r="R3789" s="29" t="s">
        <v>3210</v>
      </c>
      <c r="S3789" s="29" t="s">
        <v>3098</v>
      </c>
      <c r="T3789" s="29"/>
      <c r="U3789" s="30">
        <v>57000</v>
      </c>
      <c r="V3789" s="30">
        <v>57000</v>
      </c>
      <c r="W3789" s="30">
        <v>57000</v>
      </c>
      <c r="X3789" s="30">
        <v>57000</v>
      </c>
      <c r="Y3789" s="30">
        <v>57000</v>
      </c>
      <c r="Z3789" s="30">
        <v>57000</v>
      </c>
      <c r="AA3789" s="30">
        <v>57000</v>
      </c>
      <c r="AB3789" s="30">
        <v>57000</v>
      </c>
      <c r="AC3789" s="30">
        <v>57000</v>
      </c>
      <c r="AD3789" s="30">
        <v>57000</v>
      </c>
      <c r="AE3789" s="30">
        <v>57000</v>
      </c>
      <c r="AF3789" s="30">
        <v>57000</v>
      </c>
    </row>
    <row r="3790" spans="1:32" x14ac:dyDescent="0.45">
      <c r="A3790" s="29" t="s">
        <v>654</v>
      </c>
      <c r="B3790" s="29" t="s">
        <v>655</v>
      </c>
      <c r="C3790" s="29" t="s">
        <v>3299</v>
      </c>
      <c r="D3790" s="29" t="s">
        <v>3300</v>
      </c>
      <c r="E3790" s="29" t="s">
        <v>3320</v>
      </c>
      <c r="F3790" s="29" t="s">
        <v>3321</v>
      </c>
      <c r="G3790" s="29" t="s">
        <v>3233</v>
      </c>
      <c r="H3790" s="29" t="s">
        <v>3234</v>
      </c>
      <c r="I3790" s="29" t="s">
        <v>3275</v>
      </c>
      <c r="J3790" s="29" t="s">
        <v>3276</v>
      </c>
      <c r="K3790" s="29" t="s">
        <v>3287</v>
      </c>
      <c r="L3790" s="29" t="s">
        <v>3101</v>
      </c>
      <c r="M3790" s="29" t="s">
        <v>3316</v>
      </c>
      <c r="N3790" s="29" t="s">
        <v>3317</v>
      </c>
      <c r="O3790" s="29" t="s">
        <v>3450</v>
      </c>
      <c r="P3790" s="29" t="s">
        <v>3451</v>
      </c>
      <c r="Q3790" s="29" t="s">
        <v>3209</v>
      </c>
      <c r="R3790" s="29" t="s">
        <v>3210</v>
      </c>
      <c r="S3790" s="29" t="s">
        <v>3098</v>
      </c>
      <c r="T3790" s="29"/>
      <c r="U3790" s="30">
        <v>1050</v>
      </c>
      <c r="V3790" s="30">
        <v>1050</v>
      </c>
      <c r="W3790" s="30">
        <v>1050</v>
      </c>
      <c r="X3790" s="30">
        <v>990</v>
      </c>
      <c r="Y3790" s="30">
        <v>990</v>
      </c>
      <c r="Z3790" s="30">
        <v>1500</v>
      </c>
      <c r="AA3790" s="30">
        <v>1500</v>
      </c>
      <c r="AB3790" s="30">
        <v>1500</v>
      </c>
      <c r="AC3790" s="30">
        <v>1500</v>
      </c>
      <c r="AD3790" s="30">
        <v>1500</v>
      </c>
      <c r="AE3790" s="30">
        <v>1500</v>
      </c>
      <c r="AF3790" s="30">
        <v>1500</v>
      </c>
    </row>
    <row r="3791" spans="1:32" x14ac:dyDescent="0.45">
      <c r="A3791" s="29" t="s">
        <v>654</v>
      </c>
      <c r="B3791" s="29" t="s">
        <v>655</v>
      </c>
      <c r="C3791" s="29" t="s">
        <v>3299</v>
      </c>
      <c r="D3791" s="29" t="s">
        <v>3300</v>
      </c>
      <c r="E3791" s="29" t="s">
        <v>3320</v>
      </c>
      <c r="F3791" s="29" t="s">
        <v>3321</v>
      </c>
      <c r="G3791" s="29" t="s">
        <v>3233</v>
      </c>
      <c r="H3791" s="29" t="s">
        <v>3234</v>
      </c>
      <c r="I3791" s="29" t="s">
        <v>3275</v>
      </c>
      <c r="J3791" s="29" t="s">
        <v>3276</v>
      </c>
      <c r="K3791" s="29" t="s">
        <v>3287</v>
      </c>
      <c r="L3791" s="29" t="s">
        <v>3101</v>
      </c>
      <c r="M3791" s="29" t="s">
        <v>3316</v>
      </c>
      <c r="N3791" s="29" t="s">
        <v>3317</v>
      </c>
      <c r="O3791" s="29" t="s">
        <v>3454</v>
      </c>
      <c r="P3791" s="29" t="s">
        <v>3455</v>
      </c>
      <c r="Q3791" s="29" t="s">
        <v>3249</v>
      </c>
      <c r="R3791" s="29" t="s">
        <v>3210</v>
      </c>
      <c r="S3791" s="29" t="s">
        <v>3098</v>
      </c>
      <c r="T3791" s="29"/>
      <c r="U3791" s="30">
        <v>962</v>
      </c>
      <c r="V3791" s="30">
        <v>0</v>
      </c>
      <c r="W3791" s="30">
        <v>0</v>
      </c>
      <c r="X3791" s="30">
        <v>0</v>
      </c>
      <c r="Y3791" s="30">
        <v>0</v>
      </c>
      <c r="Z3791" s="30">
        <v>0</v>
      </c>
      <c r="AA3791" s="30">
        <v>0</v>
      </c>
      <c r="AB3791" s="30">
        <v>0</v>
      </c>
      <c r="AC3791" s="30">
        <v>0</v>
      </c>
      <c r="AD3791" s="30">
        <v>0</v>
      </c>
      <c r="AE3791" s="30">
        <v>0</v>
      </c>
      <c r="AF3791" s="30">
        <v>0</v>
      </c>
    </row>
    <row r="3792" spans="1:32" x14ac:dyDescent="0.45">
      <c r="A3792" s="29" t="s">
        <v>654</v>
      </c>
      <c r="B3792" s="29" t="s">
        <v>655</v>
      </c>
      <c r="C3792" s="29" t="s">
        <v>3299</v>
      </c>
      <c r="D3792" s="29" t="s">
        <v>3300</v>
      </c>
      <c r="E3792" s="29" t="s">
        <v>3320</v>
      </c>
      <c r="F3792" s="29" t="s">
        <v>3321</v>
      </c>
      <c r="G3792" s="29" t="s">
        <v>3233</v>
      </c>
      <c r="H3792" s="29" t="s">
        <v>3234</v>
      </c>
      <c r="I3792" s="29" t="s">
        <v>3275</v>
      </c>
      <c r="J3792" s="29" t="s">
        <v>3276</v>
      </c>
      <c r="K3792" s="29" t="s">
        <v>3287</v>
      </c>
      <c r="L3792" s="29" t="s">
        <v>3101</v>
      </c>
      <c r="M3792" s="29" t="s">
        <v>3288</v>
      </c>
      <c r="N3792" s="29" t="s">
        <v>3289</v>
      </c>
      <c r="O3792" s="29" t="s">
        <v>3290</v>
      </c>
      <c r="P3792" s="29" t="s">
        <v>3291</v>
      </c>
      <c r="Q3792" s="29" t="s">
        <v>3209</v>
      </c>
      <c r="R3792" s="29" t="s">
        <v>3210</v>
      </c>
      <c r="S3792" s="29" t="s">
        <v>3098</v>
      </c>
      <c r="T3792" s="29"/>
      <c r="U3792" s="30">
        <v>4000</v>
      </c>
      <c r="V3792" s="30">
        <v>4000</v>
      </c>
      <c r="W3792" s="30">
        <v>4000</v>
      </c>
      <c r="X3792" s="30">
        <v>4000</v>
      </c>
      <c r="Y3792" s="30">
        <v>4000</v>
      </c>
      <c r="Z3792" s="30">
        <v>4000</v>
      </c>
      <c r="AA3792" s="30">
        <v>4000</v>
      </c>
      <c r="AB3792" s="30">
        <v>4000</v>
      </c>
      <c r="AC3792" s="30">
        <v>4000</v>
      </c>
      <c r="AD3792" s="30">
        <v>4000</v>
      </c>
      <c r="AE3792" s="30">
        <v>4000</v>
      </c>
      <c r="AF3792" s="30">
        <v>4000</v>
      </c>
    </row>
    <row r="3793" spans="1:32" x14ac:dyDescent="0.45">
      <c r="A3793" s="29" t="s">
        <v>654</v>
      </c>
      <c r="B3793" s="29" t="s">
        <v>655</v>
      </c>
      <c r="C3793" s="29" t="s">
        <v>3211</v>
      </c>
      <c r="D3793" s="29" t="s">
        <v>3212</v>
      </c>
      <c r="E3793" s="29" t="s">
        <v>3925</v>
      </c>
      <c r="F3793" s="29" t="s">
        <v>3926</v>
      </c>
      <c r="G3793" s="29" t="s">
        <v>3200</v>
      </c>
      <c r="H3793" s="29" t="s">
        <v>3201</v>
      </c>
      <c r="I3793" s="29" t="s">
        <v>3226</v>
      </c>
      <c r="J3793" s="29" t="s">
        <v>3227</v>
      </c>
      <c r="K3793" s="29" t="s">
        <v>3228</v>
      </c>
      <c r="L3793" s="29" t="s">
        <v>3111</v>
      </c>
      <c r="M3793" s="29" t="s">
        <v>3229</v>
      </c>
      <c r="N3793" s="29" t="s">
        <v>3230</v>
      </c>
      <c r="O3793" s="29" t="s">
        <v>3231</v>
      </c>
      <c r="P3793" s="29" t="s">
        <v>3232</v>
      </c>
      <c r="Q3793" s="29" t="s">
        <v>3209</v>
      </c>
      <c r="R3793" s="29" t="s">
        <v>3210</v>
      </c>
      <c r="S3793" s="29" t="s">
        <v>3098</v>
      </c>
      <c r="T3793" s="29"/>
      <c r="U3793" s="30">
        <v>0</v>
      </c>
      <c r="V3793" s="30">
        <v>0</v>
      </c>
      <c r="W3793" s="30">
        <v>0</v>
      </c>
      <c r="X3793" s="30">
        <v>0</v>
      </c>
      <c r="Y3793" s="30">
        <v>0</v>
      </c>
      <c r="Z3793" s="30">
        <v>0</v>
      </c>
      <c r="AA3793" s="30">
        <v>0</v>
      </c>
      <c r="AB3793" s="30">
        <v>0</v>
      </c>
      <c r="AC3793" s="30">
        <v>0</v>
      </c>
      <c r="AD3793" s="30">
        <v>0</v>
      </c>
      <c r="AE3793" s="30">
        <v>0</v>
      </c>
      <c r="AF3793" s="30">
        <v>0</v>
      </c>
    </row>
    <row r="3794" spans="1:32" x14ac:dyDescent="0.45">
      <c r="A3794" s="29" t="s">
        <v>328</v>
      </c>
      <c r="B3794" s="29" t="s">
        <v>3037</v>
      </c>
      <c r="C3794" s="29" t="s">
        <v>3299</v>
      </c>
      <c r="D3794" s="29" t="s">
        <v>3300</v>
      </c>
      <c r="E3794" s="29" t="s">
        <v>3320</v>
      </c>
      <c r="F3794" s="29" t="s">
        <v>3321</v>
      </c>
      <c r="G3794" s="29" t="s">
        <v>3200</v>
      </c>
      <c r="H3794" s="29" t="s">
        <v>3201</v>
      </c>
      <c r="I3794" s="29" t="s">
        <v>3202</v>
      </c>
      <c r="J3794" s="29" t="s">
        <v>3203</v>
      </c>
      <c r="K3794" s="29" t="s">
        <v>3204</v>
      </c>
      <c r="L3794" s="29" t="s">
        <v>3109</v>
      </c>
      <c r="M3794" s="29" t="s">
        <v>3378</v>
      </c>
      <c r="N3794" s="29" t="s">
        <v>3379</v>
      </c>
      <c r="O3794" s="29" t="s">
        <v>3380</v>
      </c>
      <c r="P3794" s="29" t="s">
        <v>3381</v>
      </c>
      <c r="Q3794" s="29" t="s">
        <v>3209</v>
      </c>
      <c r="R3794" s="29" t="s">
        <v>3210</v>
      </c>
      <c r="S3794" s="29" t="s">
        <v>3098</v>
      </c>
      <c r="T3794" s="29"/>
      <c r="U3794" s="30">
        <v>6880</v>
      </c>
      <c r="V3794" s="30">
        <v>6880</v>
      </c>
      <c r="W3794" s="30">
        <v>6880</v>
      </c>
      <c r="X3794" s="30">
        <v>6880</v>
      </c>
      <c r="Y3794" s="30">
        <v>6880</v>
      </c>
      <c r="Z3794" s="30">
        <v>6880</v>
      </c>
      <c r="AA3794" s="30">
        <v>0</v>
      </c>
      <c r="AB3794" s="30">
        <v>0</v>
      </c>
      <c r="AC3794" s="30">
        <v>0</v>
      </c>
      <c r="AD3794" s="30">
        <v>0</v>
      </c>
      <c r="AE3794" s="30">
        <v>0</v>
      </c>
      <c r="AF3794" s="30">
        <v>0</v>
      </c>
    </row>
    <row r="3795" spans="1:32" x14ac:dyDescent="0.45">
      <c r="A3795" s="29" t="s">
        <v>328</v>
      </c>
      <c r="B3795" s="29" t="s">
        <v>3037</v>
      </c>
      <c r="C3795" s="29" t="s">
        <v>3211</v>
      </c>
      <c r="D3795" s="29" t="s">
        <v>3212</v>
      </c>
      <c r="E3795" s="29" t="s">
        <v>3213</v>
      </c>
      <c r="F3795" s="29" t="s">
        <v>982</v>
      </c>
      <c r="G3795" s="29" t="s">
        <v>3200</v>
      </c>
      <c r="H3795" s="29" t="s">
        <v>3201</v>
      </c>
      <c r="I3795" s="29" t="s">
        <v>3202</v>
      </c>
      <c r="J3795" s="29" t="s">
        <v>3203</v>
      </c>
      <c r="K3795" s="29" t="s">
        <v>3216</v>
      </c>
      <c r="L3795" s="29" t="s">
        <v>3102</v>
      </c>
      <c r="M3795" s="29" t="s">
        <v>3492</v>
      </c>
      <c r="N3795" s="29" t="s">
        <v>3493</v>
      </c>
      <c r="O3795" s="29" t="s">
        <v>3494</v>
      </c>
      <c r="P3795" s="29" t="s">
        <v>3495</v>
      </c>
      <c r="Q3795" s="29" t="s">
        <v>3209</v>
      </c>
      <c r="R3795" s="29" t="s">
        <v>3210</v>
      </c>
      <c r="S3795" s="29" t="s">
        <v>3098</v>
      </c>
      <c r="T3795" s="29"/>
      <c r="U3795" s="30">
        <v>440909</v>
      </c>
      <c r="V3795" s="30">
        <v>440909</v>
      </c>
      <c r="W3795" s="30">
        <v>440909</v>
      </c>
      <c r="X3795" s="30">
        <v>440909</v>
      </c>
      <c r="Y3795" s="30">
        <v>440909</v>
      </c>
      <c r="Z3795" s="30">
        <v>440909</v>
      </c>
      <c r="AA3795" s="30">
        <v>440909</v>
      </c>
      <c r="AB3795" s="30">
        <v>440909</v>
      </c>
      <c r="AC3795" s="30">
        <v>440909</v>
      </c>
      <c r="AD3795" s="30">
        <v>440909</v>
      </c>
      <c r="AE3795" s="30">
        <v>440909</v>
      </c>
      <c r="AF3795" s="30">
        <v>440909</v>
      </c>
    </row>
    <row r="3796" spans="1:32" x14ac:dyDescent="0.45">
      <c r="A3796" s="29" t="s">
        <v>328</v>
      </c>
      <c r="B3796" s="29" t="s">
        <v>3037</v>
      </c>
      <c r="C3796" s="29" t="s">
        <v>3211</v>
      </c>
      <c r="D3796" s="29" t="s">
        <v>3212</v>
      </c>
      <c r="E3796" s="29" t="s">
        <v>3213</v>
      </c>
      <c r="F3796" s="29" t="s">
        <v>982</v>
      </c>
      <c r="G3796" s="29" t="s">
        <v>3200</v>
      </c>
      <c r="H3796" s="29" t="s">
        <v>3201</v>
      </c>
      <c r="I3796" s="29" t="s">
        <v>3202</v>
      </c>
      <c r="J3796" s="29" t="s">
        <v>3203</v>
      </c>
      <c r="K3796" s="29" t="s">
        <v>3216</v>
      </c>
      <c r="L3796" s="29" t="s">
        <v>3102</v>
      </c>
      <c r="M3796" s="29" t="s">
        <v>3492</v>
      </c>
      <c r="N3796" s="29" t="s">
        <v>3493</v>
      </c>
      <c r="O3796" s="29" t="s">
        <v>3496</v>
      </c>
      <c r="P3796" s="29" t="s">
        <v>3497</v>
      </c>
      <c r="Q3796" s="29" t="s">
        <v>3209</v>
      </c>
      <c r="R3796" s="29" t="s">
        <v>3210</v>
      </c>
      <c r="S3796" s="29" t="s">
        <v>3098</v>
      </c>
      <c r="T3796" s="29"/>
      <c r="U3796" s="30">
        <v>0</v>
      </c>
      <c r="V3796" s="30">
        <v>0</v>
      </c>
      <c r="W3796" s="30">
        <v>0</v>
      </c>
      <c r="X3796" s="30">
        <v>0</v>
      </c>
      <c r="Y3796" s="30">
        <v>0</v>
      </c>
      <c r="Z3796" s="30">
        <v>0</v>
      </c>
      <c r="AA3796" s="30">
        <v>0</v>
      </c>
      <c r="AB3796" s="30">
        <v>0</v>
      </c>
      <c r="AC3796" s="30">
        <v>0</v>
      </c>
      <c r="AD3796" s="30">
        <v>0</v>
      </c>
      <c r="AE3796" s="30">
        <v>0</v>
      </c>
      <c r="AF3796" s="30">
        <v>0</v>
      </c>
    </row>
    <row r="3797" spans="1:32" x14ac:dyDescent="0.45">
      <c r="A3797" s="29" t="s">
        <v>328</v>
      </c>
      <c r="B3797" s="29" t="s">
        <v>3037</v>
      </c>
      <c r="C3797" s="29" t="s">
        <v>3211</v>
      </c>
      <c r="D3797" s="29" t="s">
        <v>3212</v>
      </c>
      <c r="E3797" s="29" t="s">
        <v>3213</v>
      </c>
      <c r="F3797" s="29" t="s">
        <v>982</v>
      </c>
      <c r="G3797" s="29" t="s">
        <v>3200</v>
      </c>
      <c r="H3797" s="29" t="s">
        <v>3201</v>
      </c>
      <c r="I3797" s="29" t="s">
        <v>3202</v>
      </c>
      <c r="J3797" s="29" t="s">
        <v>3203</v>
      </c>
      <c r="K3797" s="29" t="s">
        <v>3221</v>
      </c>
      <c r="L3797" s="29" t="s">
        <v>3113</v>
      </c>
      <c r="M3797" s="29" t="s">
        <v>3222</v>
      </c>
      <c r="N3797" s="29" t="s">
        <v>3223</v>
      </c>
      <c r="O3797" s="29" t="s">
        <v>3224</v>
      </c>
      <c r="P3797" s="29" t="s">
        <v>3225</v>
      </c>
      <c r="Q3797" s="29" t="s">
        <v>3209</v>
      </c>
      <c r="R3797" s="29" t="s">
        <v>3210</v>
      </c>
      <c r="S3797" s="29" t="s">
        <v>3098</v>
      </c>
      <c r="T3797" s="29"/>
      <c r="U3797" s="30">
        <v>62389</v>
      </c>
      <c r="V3797" s="30">
        <v>62158</v>
      </c>
      <c r="W3797" s="30">
        <v>62716</v>
      </c>
      <c r="X3797" s="30">
        <v>61293</v>
      </c>
      <c r="Y3797" s="30">
        <v>61000</v>
      </c>
      <c r="Z3797" s="30">
        <v>61000</v>
      </c>
      <c r="AA3797" s="30">
        <v>61109</v>
      </c>
      <c r="AB3797" s="30">
        <v>61159</v>
      </c>
      <c r="AC3797" s="30">
        <v>61085</v>
      </c>
      <c r="AD3797" s="30">
        <v>61633</v>
      </c>
      <c r="AE3797" s="30">
        <v>61344</v>
      </c>
      <c r="AF3797" s="30">
        <v>62129</v>
      </c>
    </row>
    <row r="3798" spans="1:32" x14ac:dyDescent="0.45">
      <c r="A3798" s="29" t="s">
        <v>328</v>
      </c>
      <c r="B3798" s="29" t="s">
        <v>3037</v>
      </c>
      <c r="C3798" s="29" t="s">
        <v>3211</v>
      </c>
      <c r="D3798" s="29" t="s">
        <v>3212</v>
      </c>
      <c r="E3798" s="29" t="s">
        <v>3213</v>
      </c>
      <c r="F3798" s="29" t="s">
        <v>982</v>
      </c>
      <c r="G3798" s="29" t="s">
        <v>3200</v>
      </c>
      <c r="H3798" s="29" t="s">
        <v>3201</v>
      </c>
      <c r="I3798" s="29" t="s">
        <v>3202</v>
      </c>
      <c r="J3798" s="29" t="s">
        <v>3203</v>
      </c>
      <c r="K3798" s="29" t="s">
        <v>3401</v>
      </c>
      <c r="L3798" s="29" t="s">
        <v>3402</v>
      </c>
      <c r="M3798" s="29" t="s">
        <v>3403</v>
      </c>
      <c r="N3798" s="29" t="s">
        <v>3404</v>
      </c>
      <c r="O3798" s="29" t="s">
        <v>3816</v>
      </c>
      <c r="P3798" s="29" t="s">
        <v>3817</v>
      </c>
      <c r="Q3798" s="29" t="s">
        <v>3209</v>
      </c>
      <c r="R3798" s="29" t="s">
        <v>3210</v>
      </c>
      <c r="S3798" s="29" t="s">
        <v>3098</v>
      </c>
      <c r="T3798" s="29"/>
      <c r="U3798" s="30">
        <v>120382</v>
      </c>
      <c r="V3798" s="30">
        <v>120029</v>
      </c>
      <c r="W3798" s="30">
        <v>120078</v>
      </c>
      <c r="X3798" s="30">
        <v>120039</v>
      </c>
      <c r="Y3798" s="30">
        <v>120198</v>
      </c>
      <c r="Z3798" s="30">
        <v>120484</v>
      </c>
      <c r="AA3798" s="30">
        <v>120107</v>
      </c>
      <c r="AB3798" s="30">
        <v>120078</v>
      </c>
      <c r="AC3798" s="30">
        <v>120078</v>
      </c>
      <c r="AD3798" s="30">
        <v>120101</v>
      </c>
      <c r="AE3798" s="30">
        <v>120204</v>
      </c>
      <c r="AF3798" s="30">
        <v>120039</v>
      </c>
    </row>
    <row r="3799" spans="1:32" x14ac:dyDescent="0.45">
      <c r="A3799" s="29" t="s">
        <v>328</v>
      </c>
      <c r="B3799" s="29" t="s">
        <v>3037</v>
      </c>
      <c r="C3799" s="29" t="s">
        <v>3211</v>
      </c>
      <c r="D3799" s="29" t="s">
        <v>3212</v>
      </c>
      <c r="E3799" s="29" t="s">
        <v>3213</v>
      </c>
      <c r="F3799" s="29" t="s">
        <v>982</v>
      </c>
      <c r="G3799" s="29" t="s">
        <v>3200</v>
      </c>
      <c r="H3799" s="29" t="s">
        <v>3201</v>
      </c>
      <c r="I3799" s="29" t="s">
        <v>3202</v>
      </c>
      <c r="J3799" s="29" t="s">
        <v>3203</v>
      </c>
      <c r="K3799" s="29" t="s">
        <v>3498</v>
      </c>
      <c r="L3799" s="29" t="s">
        <v>3120</v>
      </c>
      <c r="M3799" s="29" t="s">
        <v>3499</v>
      </c>
      <c r="N3799" s="29" t="s">
        <v>3500</v>
      </c>
      <c r="O3799" s="29" t="s">
        <v>3501</v>
      </c>
      <c r="P3799" s="29" t="s">
        <v>3502</v>
      </c>
      <c r="Q3799" s="29" t="s">
        <v>3209</v>
      </c>
      <c r="R3799" s="29" t="s">
        <v>3210</v>
      </c>
      <c r="S3799" s="29" t="s">
        <v>3098</v>
      </c>
      <c r="T3799" s="29"/>
      <c r="U3799" s="30">
        <v>43000</v>
      </c>
      <c r="V3799" s="30">
        <v>43000</v>
      </c>
      <c r="W3799" s="30">
        <v>43000</v>
      </c>
      <c r="X3799" s="30">
        <v>43000</v>
      </c>
      <c r="Y3799" s="30">
        <v>43000</v>
      </c>
      <c r="Z3799" s="30">
        <v>43000</v>
      </c>
      <c r="AA3799" s="30">
        <v>43000</v>
      </c>
      <c r="AB3799" s="30">
        <v>43000</v>
      </c>
      <c r="AC3799" s="30">
        <v>43000</v>
      </c>
      <c r="AD3799" s="30">
        <v>43000</v>
      </c>
      <c r="AE3799" s="30">
        <v>43000</v>
      </c>
      <c r="AF3799" s="30">
        <v>43000</v>
      </c>
    </row>
    <row r="3800" spans="1:32" x14ac:dyDescent="0.45">
      <c r="A3800" s="29" t="s">
        <v>328</v>
      </c>
      <c r="B3800" s="29" t="s">
        <v>3037</v>
      </c>
      <c r="C3800" s="29" t="s">
        <v>3211</v>
      </c>
      <c r="D3800" s="29" t="s">
        <v>3212</v>
      </c>
      <c r="E3800" s="29" t="s">
        <v>3213</v>
      </c>
      <c r="F3800" s="29" t="s">
        <v>982</v>
      </c>
      <c r="G3800" s="29" t="s">
        <v>3200</v>
      </c>
      <c r="H3800" s="29" t="s">
        <v>3201</v>
      </c>
      <c r="I3800" s="29" t="s">
        <v>3226</v>
      </c>
      <c r="J3800" s="29" t="s">
        <v>3227</v>
      </c>
      <c r="K3800" s="29" t="s">
        <v>3228</v>
      </c>
      <c r="L3800" s="29" t="s">
        <v>3111</v>
      </c>
      <c r="M3800" s="29" t="s">
        <v>3229</v>
      </c>
      <c r="N3800" s="29" t="s">
        <v>3230</v>
      </c>
      <c r="O3800" s="29" t="s">
        <v>3231</v>
      </c>
      <c r="P3800" s="29" t="s">
        <v>3232</v>
      </c>
      <c r="Q3800" s="29" t="s">
        <v>3209</v>
      </c>
      <c r="R3800" s="29" t="s">
        <v>3210</v>
      </c>
      <c r="S3800" s="29" t="s">
        <v>3098</v>
      </c>
      <c r="T3800" s="29"/>
      <c r="U3800" s="30">
        <v>0</v>
      </c>
      <c r="V3800" s="30">
        <v>0</v>
      </c>
      <c r="W3800" s="30">
        <v>0</v>
      </c>
      <c r="X3800" s="30">
        <v>0</v>
      </c>
      <c r="Y3800" s="30">
        <v>0</v>
      </c>
      <c r="Z3800" s="30">
        <v>0</v>
      </c>
      <c r="AA3800" s="30">
        <v>0</v>
      </c>
      <c r="AB3800" s="30">
        <v>0</v>
      </c>
      <c r="AC3800" s="30">
        <v>0</v>
      </c>
      <c r="AD3800" s="30">
        <v>0</v>
      </c>
      <c r="AE3800" s="30">
        <v>0</v>
      </c>
      <c r="AF3800" s="30">
        <v>0</v>
      </c>
    </row>
    <row r="3801" spans="1:32" x14ac:dyDescent="0.45">
      <c r="A3801" s="29" t="s">
        <v>328</v>
      </c>
      <c r="B3801" s="29" t="s">
        <v>3037</v>
      </c>
      <c r="C3801" s="29" t="s">
        <v>3211</v>
      </c>
      <c r="D3801" s="29" t="s">
        <v>3212</v>
      </c>
      <c r="E3801" s="29" t="s">
        <v>3213</v>
      </c>
      <c r="F3801" s="29" t="s">
        <v>982</v>
      </c>
      <c r="G3801" s="29" t="s">
        <v>3233</v>
      </c>
      <c r="H3801" s="29" t="s">
        <v>3234</v>
      </c>
      <c r="I3801" s="29" t="s">
        <v>3235</v>
      </c>
      <c r="J3801" s="29" t="s">
        <v>3236</v>
      </c>
      <c r="K3801" s="29" t="s">
        <v>3237</v>
      </c>
      <c r="L3801" s="29" t="s">
        <v>3107</v>
      </c>
      <c r="M3801" s="29" t="s">
        <v>3456</v>
      </c>
      <c r="N3801" s="29" t="s">
        <v>3457</v>
      </c>
      <c r="O3801" s="29" t="s">
        <v>3504</v>
      </c>
      <c r="P3801" s="29" t="s">
        <v>3505</v>
      </c>
      <c r="Q3801" s="29" t="s">
        <v>3209</v>
      </c>
      <c r="R3801" s="29" t="s">
        <v>3210</v>
      </c>
      <c r="S3801" s="29" t="s">
        <v>3098</v>
      </c>
      <c r="T3801" s="29"/>
      <c r="U3801" s="30">
        <v>2000</v>
      </c>
      <c r="V3801" s="30">
        <v>2000</v>
      </c>
      <c r="W3801" s="30">
        <v>2000</v>
      </c>
      <c r="X3801" s="30">
        <v>2000</v>
      </c>
      <c r="Y3801" s="30">
        <v>2000</v>
      </c>
      <c r="Z3801" s="30">
        <v>2000</v>
      </c>
      <c r="AA3801" s="30">
        <v>2000</v>
      </c>
      <c r="AB3801" s="30">
        <v>2000</v>
      </c>
      <c r="AC3801" s="30">
        <v>2000</v>
      </c>
      <c r="AD3801" s="30">
        <v>2000</v>
      </c>
      <c r="AE3801" s="30">
        <v>2000</v>
      </c>
      <c r="AF3801" s="30">
        <v>2000</v>
      </c>
    </row>
    <row r="3802" spans="1:32" x14ac:dyDescent="0.45">
      <c r="A3802" s="29" t="s">
        <v>328</v>
      </c>
      <c r="B3802" s="29" t="s">
        <v>3037</v>
      </c>
      <c r="C3802" s="29" t="s">
        <v>3211</v>
      </c>
      <c r="D3802" s="29" t="s">
        <v>3212</v>
      </c>
      <c r="E3802" s="29" t="s">
        <v>3213</v>
      </c>
      <c r="F3802" s="29" t="s">
        <v>982</v>
      </c>
      <c r="G3802" s="29" t="s">
        <v>3233</v>
      </c>
      <c r="H3802" s="29" t="s">
        <v>3234</v>
      </c>
      <c r="I3802" s="29" t="s">
        <v>3262</v>
      </c>
      <c r="J3802" s="29" t="s">
        <v>3263</v>
      </c>
      <c r="K3802" s="29" t="s">
        <v>3307</v>
      </c>
      <c r="L3802" s="29" t="s">
        <v>3117</v>
      </c>
      <c r="M3802" s="29" t="s">
        <v>3308</v>
      </c>
      <c r="N3802" s="29" t="s">
        <v>3309</v>
      </c>
      <c r="O3802" s="29" t="s">
        <v>3310</v>
      </c>
      <c r="P3802" s="29" t="s">
        <v>3311</v>
      </c>
      <c r="Q3802" s="29" t="s">
        <v>3209</v>
      </c>
      <c r="R3802" s="29" t="s">
        <v>3210</v>
      </c>
      <c r="S3802" s="29" t="s">
        <v>3098</v>
      </c>
      <c r="T3802" s="29"/>
      <c r="U3802" s="30">
        <v>1620</v>
      </c>
      <c r="V3802" s="30">
        <v>0</v>
      </c>
      <c r="W3802" s="30">
        <v>0</v>
      </c>
      <c r="X3802" s="30">
        <v>0</v>
      </c>
      <c r="Y3802" s="30">
        <v>0</v>
      </c>
      <c r="Z3802" s="30">
        <v>0</v>
      </c>
      <c r="AA3802" s="30">
        <v>0</v>
      </c>
      <c r="AB3802" s="30">
        <v>0</v>
      </c>
      <c r="AC3802" s="30">
        <v>0</v>
      </c>
      <c r="AD3802" s="30">
        <v>0</v>
      </c>
      <c r="AE3802" s="30">
        <v>0</v>
      </c>
      <c r="AF3802" s="30">
        <v>0</v>
      </c>
    </row>
    <row r="3803" spans="1:32" x14ac:dyDescent="0.45">
      <c r="A3803" s="29" t="s">
        <v>328</v>
      </c>
      <c r="B3803" s="29" t="s">
        <v>3037</v>
      </c>
      <c r="C3803" s="29" t="s">
        <v>3211</v>
      </c>
      <c r="D3803" s="29" t="s">
        <v>3212</v>
      </c>
      <c r="E3803" s="29" t="s">
        <v>3213</v>
      </c>
      <c r="F3803" s="29" t="s">
        <v>982</v>
      </c>
      <c r="G3803" s="29" t="s">
        <v>3233</v>
      </c>
      <c r="H3803" s="29" t="s">
        <v>3234</v>
      </c>
      <c r="I3803" s="29" t="s">
        <v>3262</v>
      </c>
      <c r="J3803" s="29" t="s">
        <v>3263</v>
      </c>
      <c r="K3803" s="29" t="s">
        <v>3264</v>
      </c>
      <c r="L3803" s="29" t="s">
        <v>3103</v>
      </c>
      <c r="M3803" s="29" t="s">
        <v>3265</v>
      </c>
      <c r="N3803" s="29" t="s">
        <v>3266</v>
      </c>
      <c r="O3803" s="29" t="s">
        <v>3267</v>
      </c>
      <c r="P3803" s="29" t="s">
        <v>3268</v>
      </c>
      <c r="Q3803" s="29" t="s">
        <v>3209</v>
      </c>
      <c r="R3803" s="29" t="s">
        <v>3210</v>
      </c>
      <c r="S3803" s="29" t="s">
        <v>3098</v>
      </c>
      <c r="T3803" s="29"/>
      <c r="U3803" s="30">
        <v>15600</v>
      </c>
      <c r="V3803" s="30">
        <v>15600</v>
      </c>
      <c r="W3803" s="30">
        <v>15600</v>
      </c>
      <c r="X3803" s="30">
        <v>15600</v>
      </c>
      <c r="Y3803" s="30">
        <v>15600</v>
      </c>
      <c r="Z3803" s="30">
        <v>15600</v>
      </c>
      <c r="AA3803" s="30">
        <v>4026</v>
      </c>
      <c r="AB3803" s="30">
        <v>0</v>
      </c>
      <c r="AC3803" s="30">
        <v>0</v>
      </c>
      <c r="AD3803" s="30">
        <v>0</v>
      </c>
      <c r="AE3803" s="30">
        <v>0</v>
      </c>
      <c r="AF3803" s="30">
        <v>0</v>
      </c>
    </row>
    <row r="3804" spans="1:32" x14ac:dyDescent="0.45">
      <c r="A3804" s="29" t="s">
        <v>348</v>
      </c>
      <c r="B3804" s="29" t="s">
        <v>3020</v>
      </c>
      <c r="C3804" s="29" t="s">
        <v>3211</v>
      </c>
      <c r="D3804" s="29" t="s">
        <v>3212</v>
      </c>
      <c r="E3804" s="29" t="s">
        <v>3213</v>
      </c>
      <c r="F3804" s="29" t="s">
        <v>982</v>
      </c>
      <c r="G3804" s="29" t="s">
        <v>3233</v>
      </c>
      <c r="H3804" s="29" t="s">
        <v>3234</v>
      </c>
      <c r="I3804" s="29" t="s">
        <v>3341</v>
      </c>
      <c r="J3804" s="29" t="s">
        <v>3342</v>
      </c>
      <c r="K3804" s="29" t="s">
        <v>3348</v>
      </c>
      <c r="L3804" s="29" t="s">
        <v>3115</v>
      </c>
      <c r="M3804" s="29" t="s">
        <v>3366</v>
      </c>
      <c r="N3804" s="29" t="s">
        <v>3367</v>
      </c>
      <c r="O3804" s="29" t="s">
        <v>3370</v>
      </c>
      <c r="P3804" s="29" t="s">
        <v>3371</v>
      </c>
      <c r="Q3804" s="29" t="s">
        <v>3209</v>
      </c>
      <c r="R3804" s="29" t="s">
        <v>3210</v>
      </c>
      <c r="S3804" s="29" t="s">
        <v>3098</v>
      </c>
      <c r="T3804" s="29"/>
      <c r="U3804" s="30">
        <v>0</v>
      </c>
      <c r="V3804" s="30">
        <v>7250</v>
      </c>
      <c r="W3804" s="30">
        <v>7250</v>
      </c>
      <c r="X3804" s="30">
        <v>7250</v>
      </c>
      <c r="Y3804" s="30">
        <v>9153</v>
      </c>
      <c r="Z3804" s="30">
        <v>8000</v>
      </c>
      <c r="AA3804" s="30">
        <v>7250</v>
      </c>
      <c r="AB3804" s="30">
        <v>7250</v>
      </c>
      <c r="AC3804" s="30">
        <v>7250</v>
      </c>
      <c r="AD3804" s="30">
        <v>7250</v>
      </c>
      <c r="AE3804" s="30">
        <v>7250</v>
      </c>
      <c r="AF3804" s="30">
        <v>7250</v>
      </c>
    </row>
    <row r="3805" spans="1:32" x14ac:dyDescent="0.45">
      <c r="A3805" s="29" t="s">
        <v>348</v>
      </c>
      <c r="B3805" s="29" t="s">
        <v>3020</v>
      </c>
      <c r="C3805" s="29" t="s">
        <v>3211</v>
      </c>
      <c r="D3805" s="29" t="s">
        <v>3212</v>
      </c>
      <c r="E3805" s="29" t="s">
        <v>3213</v>
      </c>
      <c r="F3805" s="29" t="s">
        <v>982</v>
      </c>
      <c r="G3805" s="29" t="s">
        <v>3233</v>
      </c>
      <c r="H3805" s="29" t="s">
        <v>3234</v>
      </c>
      <c r="I3805" s="29" t="s">
        <v>3341</v>
      </c>
      <c r="J3805" s="29" t="s">
        <v>3342</v>
      </c>
      <c r="K3805" s="29" t="s">
        <v>3348</v>
      </c>
      <c r="L3805" s="29" t="s">
        <v>3115</v>
      </c>
      <c r="M3805" s="29" t="s">
        <v>3366</v>
      </c>
      <c r="N3805" s="29" t="s">
        <v>3367</v>
      </c>
      <c r="O3805" s="29" t="s">
        <v>3510</v>
      </c>
      <c r="P3805" s="29" t="s">
        <v>3511</v>
      </c>
      <c r="Q3805" s="29" t="s">
        <v>3209</v>
      </c>
      <c r="R3805" s="29" t="s">
        <v>3210</v>
      </c>
      <c r="S3805" s="29" t="s">
        <v>3098</v>
      </c>
      <c r="T3805" s="29"/>
      <c r="U3805" s="30">
        <v>0</v>
      </c>
      <c r="V3805" s="30">
        <v>119</v>
      </c>
      <c r="W3805" s="30">
        <v>0</v>
      </c>
      <c r="X3805" s="30">
        <v>0</v>
      </c>
      <c r="Y3805" s="30">
        <v>0</v>
      </c>
      <c r="Z3805" s="30">
        <v>23</v>
      </c>
      <c r="AA3805" s="30">
        <v>0</v>
      </c>
      <c r="AB3805" s="30">
        <v>0</v>
      </c>
      <c r="AC3805" s="30">
        <v>0</v>
      </c>
      <c r="AD3805" s="30">
        <v>0</v>
      </c>
      <c r="AE3805" s="30">
        <v>0</v>
      </c>
      <c r="AF3805" s="30">
        <v>0</v>
      </c>
    </row>
    <row r="3806" spans="1:32" x14ac:dyDescent="0.45">
      <c r="A3806" s="29" t="s">
        <v>348</v>
      </c>
      <c r="B3806" s="29" t="s">
        <v>3020</v>
      </c>
      <c r="C3806" s="29" t="s">
        <v>3211</v>
      </c>
      <c r="D3806" s="29" t="s">
        <v>3212</v>
      </c>
      <c r="E3806" s="29" t="s">
        <v>3213</v>
      </c>
      <c r="F3806" s="29" t="s">
        <v>982</v>
      </c>
      <c r="G3806" s="29" t="s">
        <v>3233</v>
      </c>
      <c r="H3806" s="29" t="s">
        <v>3234</v>
      </c>
      <c r="I3806" s="29" t="s">
        <v>3341</v>
      </c>
      <c r="J3806" s="29" t="s">
        <v>3342</v>
      </c>
      <c r="K3806" s="29" t="s">
        <v>3474</v>
      </c>
      <c r="L3806" s="29" t="s">
        <v>3116</v>
      </c>
      <c r="M3806" s="29" t="s">
        <v>3488</v>
      </c>
      <c r="N3806" s="29" t="s">
        <v>3489</v>
      </c>
      <c r="O3806" s="29" t="s">
        <v>3490</v>
      </c>
      <c r="P3806" s="29" t="s">
        <v>3491</v>
      </c>
      <c r="Q3806" s="29" t="s">
        <v>3209</v>
      </c>
      <c r="R3806" s="29" t="s">
        <v>3210</v>
      </c>
      <c r="S3806" s="29" t="s">
        <v>3098</v>
      </c>
      <c r="T3806" s="29"/>
      <c r="U3806" s="30">
        <v>7250</v>
      </c>
      <c r="V3806" s="30">
        <v>0</v>
      </c>
      <c r="W3806" s="30">
        <v>0</v>
      </c>
      <c r="X3806" s="30">
        <v>0</v>
      </c>
      <c r="Y3806" s="30">
        <v>0</v>
      </c>
      <c r="Z3806" s="30">
        <v>0</v>
      </c>
      <c r="AA3806" s="30">
        <v>0</v>
      </c>
      <c r="AB3806" s="30">
        <v>0</v>
      </c>
      <c r="AC3806" s="30">
        <v>0</v>
      </c>
      <c r="AD3806" s="30">
        <v>0</v>
      </c>
      <c r="AE3806" s="30">
        <v>0</v>
      </c>
      <c r="AF3806" s="30">
        <v>0</v>
      </c>
    </row>
    <row r="3807" spans="1:32" x14ac:dyDescent="0.45">
      <c r="A3807" s="29" t="s">
        <v>348</v>
      </c>
      <c r="B3807" s="29" t="s">
        <v>3020</v>
      </c>
      <c r="C3807" s="29" t="s">
        <v>3460</v>
      </c>
      <c r="D3807" s="29" t="s">
        <v>3461</v>
      </c>
      <c r="E3807" s="29" t="s">
        <v>3680</v>
      </c>
      <c r="F3807" s="29" t="s">
        <v>3681</v>
      </c>
      <c r="G3807" s="29" t="s">
        <v>3233</v>
      </c>
      <c r="H3807" s="29" t="s">
        <v>3234</v>
      </c>
      <c r="I3807" s="29" t="s">
        <v>3242</v>
      </c>
      <c r="J3807" s="29" t="s">
        <v>3243</v>
      </c>
      <c r="K3807" s="29" t="s">
        <v>3244</v>
      </c>
      <c r="L3807" s="29" t="s">
        <v>3104</v>
      </c>
      <c r="M3807" s="29" t="s">
        <v>3245</v>
      </c>
      <c r="N3807" s="29" t="s">
        <v>3246</v>
      </c>
      <c r="O3807" s="29" t="s">
        <v>3464</v>
      </c>
      <c r="P3807" s="29" t="s">
        <v>3465</v>
      </c>
      <c r="Q3807" s="29" t="s">
        <v>3249</v>
      </c>
      <c r="R3807" s="29" t="s">
        <v>3210</v>
      </c>
      <c r="S3807" s="29" t="s">
        <v>3098</v>
      </c>
      <c r="T3807" s="29"/>
      <c r="U3807" s="30">
        <v>1029</v>
      </c>
      <c r="V3807" s="30">
        <v>1029</v>
      </c>
      <c r="W3807" s="30">
        <v>1029</v>
      </c>
      <c r="X3807" s="30">
        <v>1029</v>
      </c>
      <c r="Y3807" s="30">
        <v>1029</v>
      </c>
      <c r="Z3807" s="30">
        <v>1029</v>
      </c>
      <c r="AA3807" s="30">
        <v>1029</v>
      </c>
      <c r="AB3807" s="30">
        <v>1029</v>
      </c>
      <c r="AC3807" s="30">
        <v>1029</v>
      </c>
      <c r="AD3807" s="30">
        <v>1029</v>
      </c>
      <c r="AE3807" s="30">
        <v>1029</v>
      </c>
      <c r="AF3807" s="30">
        <v>1029</v>
      </c>
    </row>
    <row r="3808" spans="1:32" x14ac:dyDescent="0.45">
      <c r="A3808" s="29" t="s">
        <v>348</v>
      </c>
      <c r="B3808" s="29" t="s">
        <v>3020</v>
      </c>
      <c r="C3808" s="29" t="s">
        <v>3460</v>
      </c>
      <c r="D3808" s="29" t="s">
        <v>3461</v>
      </c>
      <c r="E3808" s="29" t="s">
        <v>3680</v>
      </c>
      <c r="F3808" s="29" t="s">
        <v>3681</v>
      </c>
      <c r="G3808" s="29" t="s">
        <v>3233</v>
      </c>
      <c r="H3808" s="29" t="s">
        <v>3234</v>
      </c>
      <c r="I3808" s="29" t="s">
        <v>3242</v>
      </c>
      <c r="J3808" s="29" t="s">
        <v>3243</v>
      </c>
      <c r="K3808" s="29" t="s">
        <v>3244</v>
      </c>
      <c r="L3808" s="29" t="s">
        <v>3104</v>
      </c>
      <c r="M3808" s="29" t="s">
        <v>3245</v>
      </c>
      <c r="N3808" s="29" t="s">
        <v>3246</v>
      </c>
      <c r="O3808" s="29" t="s">
        <v>3464</v>
      </c>
      <c r="P3808" s="29" t="s">
        <v>3465</v>
      </c>
      <c r="Q3808" s="29" t="s">
        <v>3209</v>
      </c>
      <c r="R3808" s="29" t="s">
        <v>3210</v>
      </c>
      <c r="S3808" s="29" t="s">
        <v>3098</v>
      </c>
      <c r="T3808" s="29"/>
      <c r="U3808" s="30">
        <v>17700</v>
      </c>
      <c r="V3808" s="30">
        <v>17700</v>
      </c>
      <c r="W3808" s="30">
        <v>17700</v>
      </c>
      <c r="X3808" s="30">
        <v>17700</v>
      </c>
      <c r="Y3808" s="30">
        <v>17700</v>
      </c>
      <c r="Z3808" s="30">
        <v>17700</v>
      </c>
      <c r="AA3808" s="30">
        <v>17700</v>
      </c>
      <c r="AB3808" s="30">
        <v>17700</v>
      </c>
      <c r="AC3808" s="30">
        <v>17700</v>
      </c>
      <c r="AD3808" s="30">
        <v>17700</v>
      </c>
      <c r="AE3808" s="30">
        <v>17700</v>
      </c>
      <c r="AF3808" s="30">
        <v>17700</v>
      </c>
    </row>
    <row r="3809" spans="1:32" x14ac:dyDescent="0.45">
      <c r="A3809" s="29" t="s">
        <v>348</v>
      </c>
      <c r="B3809" s="29" t="s">
        <v>3020</v>
      </c>
      <c r="C3809" s="29" t="s">
        <v>3460</v>
      </c>
      <c r="D3809" s="29" t="s">
        <v>3461</v>
      </c>
      <c r="E3809" s="29" t="s">
        <v>3680</v>
      </c>
      <c r="F3809" s="29" t="s">
        <v>3681</v>
      </c>
      <c r="G3809" s="29" t="s">
        <v>3233</v>
      </c>
      <c r="H3809" s="29" t="s">
        <v>3234</v>
      </c>
      <c r="I3809" s="29" t="s">
        <v>3242</v>
      </c>
      <c r="J3809" s="29" t="s">
        <v>3243</v>
      </c>
      <c r="K3809" s="29" t="s">
        <v>3258</v>
      </c>
      <c r="L3809" s="29" t="s">
        <v>3105</v>
      </c>
      <c r="M3809" s="29" t="s">
        <v>3259</v>
      </c>
      <c r="N3809" s="29" t="s">
        <v>3105</v>
      </c>
      <c r="O3809" s="29" t="s">
        <v>3260</v>
      </c>
      <c r="P3809" s="29" t="s">
        <v>3261</v>
      </c>
      <c r="Q3809" s="29" t="s">
        <v>3209</v>
      </c>
      <c r="R3809" s="29" t="s">
        <v>3210</v>
      </c>
      <c r="S3809" s="29" t="s">
        <v>3098</v>
      </c>
      <c r="T3809" s="29"/>
      <c r="U3809" s="30">
        <v>6000</v>
      </c>
      <c r="V3809" s="30">
        <v>6000</v>
      </c>
      <c r="W3809" s="30">
        <v>6000</v>
      </c>
      <c r="X3809" s="30">
        <v>6000</v>
      </c>
      <c r="Y3809" s="30">
        <v>6000</v>
      </c>
      <c r="Z3809" s="30">
        <v>6000</v>
      </c>
      <c r="AA3809" s="30">
        <v>6000</v>
      </c>
      <c r="AB3809" s="30">
        <v>6000</v>
      </c>
      <c r="AC3809" s="30">
        <v>6000</v>
      </c>
      <c r="AD3809" s="30">
        <v>6000</v>
      </c>
      <c r="AE3809" s="30">
        <v>6000</v>
      </c>
      <c r="AF3809" s="30">
        <v>6000</v>
      </c>
    </row>
    <row r="3810" spans="1:32" x14ac:dyDescent="0.45">
      <c r="A3810" s="29" t="s">
        <v>348</v>
      </c>
      <c r="B3810" s="29" t="s">
        <v>3020</v>
      </c>
      <c r="C3810" s="29" t="s">
        <v>3460</v>
      </c>
      <c r="D3810" s="29" t="s">
        <v>3461</v>
      </c>
      <c r="E3810" s="29" t="s">
        <v>3680</v>
      </c>
      <c r="F3810" s="29" t="s">
        <v>3681</v>
      </c>
      <c r="G3810" s="29" t="s">
        <v>3233</v>
      </c>
      <c r="H3810" s="29" t="s">
        <v>3234</v>
      </c>
      <c r="I3810" s="29" t="s">
        <v>3275</v>
      </c>
      <c r="J3810" s="29" t="s">
        <v>3276</v>
      </c>
      <c r="K3810" s="29" t="s">
        <v>3282</v>
      </c>
      <c r="L3810" s="29" t="s">
        <v>3112</v>
      </c>
      <c r="M3810" s="29" t="s">
        <v>3283</v>
      </c>
      <c r="N3810" s="29" t="s">
        <v>3284</v>
      </c>
      <c r="O3810" s="29" t="s">
        <v>3824</v>
      </c>
      <c r="P3810" s="29" t="s">
        <v>3825</v>
      </c>
      <c r="Q3810" s="29" t="s">
        <v>3209</v>
      </c>
      <c r="R3810" s="29" t="s">
        <v>3210</v>
      </c>
      <c r="S3810" s="29" t="s">
        <v>3098</v>
      </c>
      <c r="T3810" s="29"/>
      <c r="U3810" s="30">
        <v>97750</v>
      </c>
      <c r="V3810" s="30">
        <v>97750</v>
      </c>
      <c r="W3810" s="30">
        <v>97750</v>
      </c>
      <c r="X3810" s="30">
        <v>97750</v>
      </c>
      <c r="Y3810" s="30">
        <v>97750</v>
      </c>
      <c r="Z3810" s="30">
        <v>97750</v>
      </c>
      <c r="AA3810" s="30">
        <v>97750</v>
      </c>
      <c r="AB3810" s="30">
        <v>97750</v>
      </c>
      <c r="AC3810" s="30">
        <v>97750</v>
      </c>
      <c r="AD3810" s="30">
        <v>97750</v>
      </c>
      <c r="AE3810" s="30">
        <v>97750</v>
      </c>
      <c r="AF3810" s="30">
        <v>97750</v>
      </c>
    </row>
    <row r="3811" spans="1:32" x14ac:dyDescent="0.45">
      <c r="A3811" s="29" t="s">
        <v>348</v>
      </c>
      <c r="B3811" s="29" t="s">
        <v>3020</v>
      </c>
      <c r="C3811" s="29" t="s">
        <v>3460</v>
      </c>
      <c r="D3811" s="29" t="s">
        <v>3461</v>
      </c>
      <c r="E3811" s="29" t="s">
        <v>3680</v>
      </c>
      <c r="F3811" s="29" t="s">
        <v>3681</v>
      </c>
      <c r="G3811" s="29" t="s">
        <v>3233</v>
      </c>
      <c r="H3811" s="29" t="s">
        <v>3234</v>
      </c>
      <c r="I3811" s="29" t="s">
        <v>3275</v>
      </c>
      <c r="J3811" s="29" t="s">
        <v>3276</v>
      </c>
      <c r="K3811" s="29" t="s">
        <v>3282</v>
      </c>
      <c r="L3811" s="29" t="s">
        <v>3112</v>
      </c>
      <c r="M3811" s="29" t="s">
        <v>3283</v>
      </c>
      <c r="N3811" s="29" t="s">
        <v>3284</v>
      </c>
      <c r="O3811" s="29" t="s">
        <v>3384</v>
      </c>
      <c r="P3811" s="29" t="s">
        <v>3385</v>
      </c>
      <c r="Q3811" s="29" t="s">
        <v>3209</v>
      </c>
      <c r="R3811" s="29" t="s">
        <v>3210</v>
      </c>
      <c r="S3811" s="29" t="s">
        <v>3098</v>
      </c>
      <c r="T3811" s="29"/>
      <c r="U3811" s="30">
        <v>23000</v>
      </c>
      <c r="V3811" s="30">
        <v>23000</v>
      </c>
      <c r="W3811" s="30">
        <v>23000</v>
      </c>
      <c r="X3811" s="30">
        <v>23000</v>
      </c>
      <c r="Y3811" s="30">
        <v>23000</v>
      </c>
      <c r="Z3811" s="30">
        <v>23000</v>
      </c>
      <c r="AA3811" s="30">
        <v>23000</v>
      </c>
      <c r="AB3811" s="30">
        <v>23000</v>
      </c>
      <c r="AC3811" s="30">
        <v>23000</v>
      </c>
      <c r="AD3811" s="30">
        <v>23000</v>
      </c>
      <c r="AE3811" s="30">
        <v>23000</v>
      </c>
      <c r="AF3811" s="30">
        <v>23000</v>
      </c>
    </row>
    <row r="3812" spans="1:32" x14ac:dyDescent="0.45">
      <c r="A3812" s="29" t="s">
        <v>348</v>
      </c>
      <c r="B3812" s="29" t="s">
        <v>3020</v>
      </c>
      <c r="C3812" s="29" t="s">
        <v>3460</v>
      </c>
      <c r="D3812" s="29" t="s">
        <v>3461</v>
      </c>
      <c r="E3812" s="29" t="s">
        <v>3680</v>
      </c>
      <c r="F3812" s="29" t="s">
        <v>3681</v>
      </c>
      <c r="G3812" s="29" t="s">
        <v>3233</v>
      </c>
      <c r="H3812" s="29" t="s">
        <v>3234</v>
      </c>
      <c r="I3812" s="29" t="s">
        <v>3275</v>
      </c>
      <c r="J3812" s="29" t="s">
        <v>3276</v>
      </c>
      <c r="K3812" s="29" t="s">
        <v>3287</v>
      </c>
      <c r="L3812" s="29" t="s">
        <v>3101</v>
      </c>
      <c r="M3812" s="29" t="s">
        <v>3316</v>
      </c>
      <c r="N3812" s="29" t="s">
        <v>3317</v>
      </c>
      <c r="O3812" s="29" t="s">
        <v>3318</v>
      </c>
      <c r="P3812" s="29" t="s">
        <v>3319</v>
      </c>
      <c r="Q3812" s="29" t="s">
        <v>3209</v>
      </c>
      <c r="R3812" s="29" t="s">
        <v>3210</v>
      </c>
      <c r="S3812" s="29" t="s">
        <v>3098</v>
      </c>
      <c r="T3812" s="29"/>
      <c r="U3812" s="30">
        <v>5440</v>
      </c>
      <c r="V3812" s="30">
        <v>5440</v>
      </c>
      <c r="W3812" s="30">
        <v>5440</v>
      </c>
      <c r="X3812" s="30">
        <v>5440</v>
      </c>
      <c r="Y3812" s="30">
        <v>5440</v>
      </c>
      <c r="Z3812" s="30">
        <v>5440</v>
      </c>
      <c r="AA3812" s="30">
        <v>5440</v>
      </c>
      <c r="AB3812" s="30">
        <v>5440</v>
      </c>
      <c r="AC3812" s="30">
        <v>5440</v>
      </c>
      <c r="AD3812" s="30">
        <v>5440</v>
      </c>
      <c r="AE3812" s="30">
        <v>5356</v>
      </c>
      <c r="AF3812" s="30">
        <v>5356</v>
      </c>
    </row>
    <row r="3813" spans="1:32" x14ac:dyDescent="0.45">
      <c r="A3813" s="29" t="s">
        <v>448</v>
      </c>
      <c r="B3813" s="29" t="s">
        <v>449</v>
      </c>
      <c r="C3813" s="29" t="s">
        <v>3584</v>
      </c>
      <c r="D3813" s="29" t="s">
        <v>3585</v>
      </c>
      <c r="E3813" s="29" t="s">
        <v>3740</v>
      </c>
      <c r="F3813" s="29" t="s">
        <v>3741</v>
      </c>
      <c r="G3813" s="29" t="s">
        <v>3233</v>
      </c>
      <c r="H3813" s="29" t="s">
        <v>3234</v>
      </c>
      <c r="I3813" s="29" t="s">
        <v>3275</v>
      </c>
      <c r="J3813" s="29" t="s">
        <v>3276</v>
      </c>
      <c r="K3813" s="29" t="s">
        <v>3282</v>
      </c>
      <c r="L3813" s="29" t="s">
        <v>3112</v>
      </c>
      <c r="M3813" s="29" t="s">
        <v>3283</v>
      </c>
      <c r="N3813" s="29" t="s">
        <v>3284</v>
      </c>
      <c r="O3813" s="29" t="s">
        <v>3529</v>
      </c>
      <c r="P3813" s="29" t="s">
        <v>3530</v>
      </c>
      <c r="Q3813" s="29" t="s">
        <v>3209</v>
      </c>
      <c r="R3813" s="29" t="s">
        <v>3210</v>
      </c>
      <c r="S3813" s="29" t="s">
        <v>3098</v>
      </c>
      <c r="T3813" s="29"/>
      <c r="U3813" s="30">
        <v>28000</v>
      </c>
      <c r="V3813" s="30">
        <v>28000</v>
      </c>
      <c r="W3813" s="30">
        <v>28000</v>
      </c>
      <c r="X3813" s="30">
        <v>28000</v>
      </c>
      <c r="Y3813" s="30">
        <v>28000</v>
      </c>
      <c r="Z3813" s="30">
        <v>28000</v>
      </c>
      <c r="AA3813" s="30">
        <v>28000</v>
      </c>
      <c r="AB3813" s="30">
        <v>28000</v>
      </c>
      <c r="AC3813" s="30">
        <v>28000</v>
      </c>
      <c r="AD3813" s="30">
        <v>28000</v>
      </c>
      <c r="AE3813" s="30">
        <v>28000</v>
      </c>
      <c r="AF3813" s="30">
        <v>28000</v>
      </c>
    </row>
    <row r="3814" spans="1:32" x14ac:dyDescent="0.45">
      <c r="A3814" s="29" t="s">
        <v>448</v>
      </c>
      <c r="B3814" s="29" t="s">
        <v>449</v>
      </c>
      <c r="C3814" s="29" t="s">
        <v>3584</v>
      </c>
      <c r="D3814" s="29" t="s">
        <v>3585</v>
      </c>
      <c r="E3814" s="29" t="s">
        <v>3844</v>
      </c>
      <c r="F3814" s="29" t="s">
        <v>3845</v>
      </c>
      <c r="G3814" s="29" t="s">
        <v>3233</v>
      </c>
      <c r="H3814" s="29" t="s">
        <v>3234</v>
      </c>
      <c r="I3814" s="29" t="s">
        <v>3341</v>
      </c>
      <c r="J3814" s="29" t="s">
        <v>3342</v>
      </c>
      <c r="K3814" s="29" t="s">
        <v>3635</v>
      </c>
      <c r="L3814" s="29" t="s">
        <v>3636</v>
      </c>
      <c r="M3814" s="29" t="s">
        <v>3637</v>
      </c>
      <c r="N3814" s="29" t="s">
        <v>3638</v>
      </c>
      <c r="O3814" s="29" t="s">
        <v>3639</v>
      </c>
      <c r="P3814" s="29" t="s">
        <v>3640</v>
      </c>
      <c r="Q3814" s="29" t="s">
        <v>3209</v>
      </c>
      <c r="R3814" s="29" t="s">
        <v>3210</v>
      </c>
      <c r="S3814" s="29" t="s">
        <v>3098</v>
      </c>
      <c r="T3814" s="29"/>
      <c r="U3814" s="30">
        <v>0</v>
      </c>
      <c r="V3814" s="30">
        <v>0</v>
      </c>
      <c r="W3814" s="30">
        <v>0</v>
      </c>
      <c r="X3814" s="30">
        <v>0</v>
      </c>
      <c r="Y3814" s="30">
        <v>0</v>
      </c>
      <c r="Z3814" s="30">
        <v>0</v>
      </c>
      <c r="AA3814" s="30">
        <v>0</v>
      </c>
      <c r="AB3814" s="30">
        <v>0</v>
      </c>
      <c r="AC3814" s="30">
        <v>0</v>
      </c>
      <c r="AD3814" s="30">
        <v>0</v>
      </c>
      <c r="AE3814" s="30">
        <v>5900</v>
      </c>
      <c r="AF3814" s="30">
        <v>5900</v>
      </c>
    </row>
    <row r="3815" spans="1:32" x14ac:dyDescent="0.45">
      <c r="A3815" s="29" t="s">
        <v>448</v>
      </c>
      <c r="B3815" s="29" t="s">
        <v>449</v>
      </c>
      <c r="C3815" s="29" t="s">
        <v>3299</v>
      </c>
      <c r="D3815" s="29" t="s">
        <v>3300</v>
      </c>
      <c r="E3815" s="29" t="s">
        <v>3320</v>
      </c>
      <c r="F3815" s="29" t="s">
        <v>3321</v>
      </c>
      <c r="G3815" s="29" t="s">
        <v>3200</v>
      </c>
      <c r="H3815" s="29" t="s">
        <v>3201</v>
      </c>
      <c r="I3815" s="29" t="s">
        <v>3202</v>
      </c>
      <c r="J3815" s="29" t="s">
        <v>3203</v>
      </c>
      <c r="K3815" s="29" t="s">
        <v>3221</v>
      </c>
      <c r="L3815" s="29" t="s">
        <v>3113</v>
      </c>
      <c r="M3815" s="29" t="s">
        <v>3303</v>
      </c>
      <c r="N3815" s="29" t="s">
        <v>3304</v>
      </c>
      <c r="O3815" s="29" t="s">
        <v>3305</v>
      </c>
      <c r="P3815" s="29" t="s">
        <v>3306</v>
      </c>
      <c r="Q3815" s="29" t="s">
        <v>3249</v>
      </c>
      <c r="R3815" s="29" t="s">
        <v>3098</v>
      </c>
      <c r="S3815" s="29" t="s">
        <v>3098</v>
      </c>
      <c r="T3815" s="29"/>
      <c r="U3815" s="30">
        <v>0</v>
      </c>
      <c r="V3815" s="30">
        <v>0</v>
      </c>
      <c r="W3815" s="30">
        <v>0</v>
      </c>
      <c r="X3815" s="30">
        <v>0</v>
      </c>
      <c r="Y3815" s="30">
        <v>10000</v>
      </c>
      <c r="Z3815" s="30">
        <v>0</v>
      </c>
      <c r="AA3815" s="30">
        <v>0</v>
      </c>
      <c r="AB3815" s="30">
        <v>0</v>
      </c>
      <c r="AC3815" s="30">
        <v>0</v>
      </c>
      <c r="AD3815" s="30">
        <v>0</v>
      </c>
      <c r="AE3815" s="30">
        <v>0</v>
      </c>
      <c r="AF3815" s="30">
        <v>0</v>
      </c>
    </row>
    <row r="3816" spans="1:32" x14ac:dyDescent="0.45">
      <c r="A3816" s="29" t="s">
        <v>448</v>
      </c>
      <c r="B3816" s="29" t="s">
        <v>449</v>
      </c>
      <c r="C3816" s="29" t="s">
        <v>3299</v>
      </c>
      <c r="D3816" s="29" t="s">
        <v>3300</v>
      </c>
      <c r="E3816" s="29" t="s">
        <v>3320</v>
      </c>
      <c r="F3816" s="29" t="s">
        <v>3321</v>
      </c>
      <c r="G3816" s="29" t="s">
        <v>3200</v>
      </c>
      <c r="H3816" s="29" t="s">
        <v>3201</v>
      </c>
      <c r="I3816" s="29" t="s">
        <v>3202</v>
      </c>
      <c r="J3816" s="29" t="s">
        <v>3203</v>
      </c>
      <c r="K3816" s="29" t="s">
        <v>3221</v>
      </c>
      <c r="L3816" s="29" t="s">
        <v>3113</v>
      </c>
      <c r="M3816" s="29" t="s">
        <v>3303</v>
      </c>
      <c r="N3816" s="29" t="s">
        <v>3304</v>
      </c>
      <c r="O3816" s="29" t="s">
        <v>3305</v>
      </c>
      <c r="P3816" s="29" t="s">
        <v>3306</v>
      </c>
      <c r="Q3816" s="29" t="s">
        <v>3209</v>
      </c>
      <c r="R3816" s="29" t="s">
        <v>3098</v>
      </c>
      <c r="S3816" s="29" t="s">
        <v>3098</v>
      </c>
      <c r="T3816" s="29"/>
      <c r="U3816" s="30">
        <v>0</v>
      </c>
      <c r="V3816" s="30">
        <v>0</v>
      </c>
      <c r="W3816" s="30">
        <v>0</v>
      </c>
      <c r="X3816" s="30">
        <v>0</v>
      </c>
      <c r="Y3816" s="30">
        <v>3030</v>
      </c>
      <c r="Z3816" s="30">
        <v>4334</v>
      </c>
      <c r="AA3816" s="30">
        <v>3871</v>
      </c>
      <c r="AB3816" s="30">
        <v>3591</v>
      </c>
      <c r="AC3816" s="30">
        <v>3591</v>
      </c>
      <c r="AD3816" s="30">
        <v>3591</v>
      </c>
      <c r="AE3816" s="30">
        <v>3650</v>
      </c>
      <c r="AF3816" s="30">
        <v>4033</v>
      </c>
    </row>
    <row r="3817" spans="1:32" x14ac:dyDescent="0.45">
      <c r="A3817" s="29" t="s">
        <v>448</v>
      </c>
      <c r="B3817" s="29" t="s">
        <v>449</v>
      </c>
      <c r="C3817" s="29" t="s">
        <v>3299</v>
      </c>
      <c r="D3817" s="29" t="s">
        <v>3300</v>
      </c>
      <c r="E3817" s="29" t="s">
        <v>3320</v>
      </c>
      <c r="F3817" s="29" t="s">
        <v>3321</v>
      </c>
      <c r="G3817" s="29" t="s">
        <v>3200</v>
      </c>
      <c r="H3817" s="29" t="s">
        <v>3201</v>
      </c>
      <c r="I3817" s="29" t="s">
        <v>3202</v>
      </c>
      <c r="J3817" s="29" t="s">
        <v>3203</v>
      </c>
      <c r="K3817" s="29" t="s">
        <v>3221</v>
      </c>
      <c r="L3817" s="29" t="s">
        <v>3113</v>
      </c>
      <c r="M3817" s="29" t="s">
        <v>3222</v>
      </c>
      <c r="N3817" s="29" t="s">
        <v>3223</v>
      </c>
      <c r="O3817" s="29" t="s">
        <v>3224</v>
      </c>
      <c r="P3817" s="29" t="s">
        <v>3225</v>
      </c>
      <c r="Q3817" s="29" t="s">
        <v>3209</v>
      </c>
      <c r="R3817" s="29" t="s">
        <v>3210</v>
      </c>
      <c r="S3817" s="29" t="s">
        <v>3098</v>
      </c>
      <c r="T3817" s="29"/>
      <c r="U3817" s="30">
        <v>46026</v>
      </c>
      <c r="V3817" s="30">
        <v>48619</v>
      </c>
      <c r="W3817" s="30">
        <v>50551</v>
      </c>
      <c r="X3817" s="30">
        <v>47024</v>
      </c>
      <c r="Y3817" s="30">
        <v>50712</v>
      </c>
      <c r="Z3817" s="30">
        <v>48250</v>
      </c>
      <c r="AA3817" s="30">
        <v>48788</v>
      </c>
      <c r="AB3817" s="30">
        <v>53797</v>
      </c>
      <c r="AC3817" s="30">
        <v>43350</v>
      </c>
      <c r="AD3817" s="30">
        <v>42471</v>
      </c>
      <c r="AE3817" s="30">
        <v>42489</v>
      </c>
      <c r="AF3817" s="30">
        <v>40048</v>
      </c>
    </row>
    <row r="3818" spans="1:32" x14ac:dyDescent="0.45">
      <c r="A3818" s="29" t="s">
        <v>448</v>
      </c>
      <c r="B3818" s="29" t="s">
        <v>449</v>
      </c>
      <c r="C3818" s="29" t="s">
        <v>3299</v>
      </c>
      <c r="D3818" s="29" t="s">
        <v>3300</v>
      </c>
      <c r="E3818" s="29" t="s">
        <v>3320</v>
      </c>
      <c r="F3818" s="29" t="s">
        <v>3321</v>
      </c>
      <c r="G3818" s="29" t="s">
        <v>3233</v>
      </c>
      <c r="H3818" s="29" t="s">
        <v>3234</v>
      </c>
      <c r="I3818" s="29" t="s">
        <v>3262</v>
      </c>
      <c r="J3818" s="29" t="s">
        <v>3263</v>
      </c>
      <c r="K3818" s="29" t="s">
        <v>3264</v>
      </c>
      <c r="L3818" s="29" t="s">
        <v>3103</v>
      </c>
      <c r="M3818" s="29" t="s">
        <v>3265</v>
      </c>
      <c r="N3818" s="29" t="s">
        <v>3266</v>
      </c>
      <c r="O3818" s="29" t="s">
        <v>3267</v>
      </c>
      <c r="P3818" s="29" t="s">
        <v>3268</v>
      </c>
      <c r="Q3818" s="29" t="s">
        <v>3209</v>
      </c>
      <c r="R3818" s="29" t="s">
        <v>3210</v>
      </c>
      <c r="S3818" s="29" t="s">
        <v>3098</v>
      </c>
      <c r="T3818" s="29"/>
      <c r="U3818" s="30">
        <v>20800</v>
      </c>
      <c r="V3818" s="30">
        <v>20800</v>
      </c>
      <c r="W3818" s="30">
        <v>20800</v>
      </c>
      <c r="X3818" s="30">
        <v>20800</v>
      </c>
      <c r="Y3818" s="30">
        <v>20800</v>
      </c>
      <c r="Z3818" s="30">
        <v>20800</v>
      </c>
      <c r="AA3818" s="30">
        <v>20800</v>
      </c>
      <c r="AB3818" s="30">
        <v>20800</v>
      </c>
      <c r="AC3818" s="30">
        <v>20800</v>
      </c>
      <c r="AD3818" s="30">
        <v>20800</v>
      </c>
      <c r="AE3818" s="30">
        <v>20800</v>
      </c>
      <c r="AF3818" s="30">
        <v>20800</v>
      </c>
    </row>
    <row r="3819" spans="1:32" x14ac:dyDescent="0.45">
      <c r="A3819" s="29" t="s">
        <v>448</v>
      </c>
      <c r="B3819" s="29" t="s">
        <v>449</v>
      </c>
      <c r="C3819" s="29" t="s">
        <v>3299</v>
      </c>
      <c r="D3819" s="29" t="s">
        <v>3300</v>
      </c>
      <c r="E3819" s="29" t="s">
        <v>3320</v>
      </c>
      <c r="F3819" s="29" t="s">
        <v>3321</v>
      </c>
      <c r="G3819" s="29" t="s">
        <v>3233</v>
      </c>
      <c r="H3819" s="29" t="s">
        <v>3234</v>
      </c>
      <c r="I3819" s="29" t="s">
        <v>3275</v>
      </c>
      <c r="J3819" s="29" t="s">
        <v>3276</v>
      </c>
      <c r="K3819" s="29" t="s">
        <v>3277</v>
      </c>
      <c r="L3819" s="29" t="s">
        <v>3100</v>
      </c>
      <c r="M3819" s="29" t="s">
        <v>3278</v>
      </c>
      <c r="N3819" s="29" t="s">
        <v>3279</v>
      </c>
      <c r="O3819" s="29" t="s">
        <v>3280</v>
      </c>
      <c r="P3819" s="29" t="s">
        <v>3281</v>
      </c>
      <c r="Q3819" s="29" t="s">
        <v>3209</v>
      </c>
      <c r="R3819" s="29" t="s">
        <v>3210</v>
      </c>
      <c r="S3819" s="29" t="s">
        <v>3098</v>
      </c>
      <c r="T3819" s="29"/>
      <c r="U3819" s="30">
        <v>31500</v>
      </c>
      <c r="V3819" s="30">
        <v>31500</v>
      </c>
      <c r="W3819" s="30">
        <v>31500</v>
      </c>
      <c r="X3819" s="30">
        <v>31500</v>
      </c>
      <c r="Y3819" s="30">
        <v>31500</v>
      </c>
      <c r="Z3819" s="30">
        <v>31500</v>
      </c>
      <c r="AA3819" s="30">
        <v>31500</v>
      </c>
      <c r="AB3819" s="30">
        <v>31500</v>
      </c>
      <c r="AC3819" s="30">
        <v>31500</v>
      </c>
      <c r="AD3819" s="30">
        <v>31500</v>
      </c>
      <c r="AE3819" s="30">
        <v>31500</v>
      </c>
      <c r="AF3819" s="30">
        <v>31500</v>
      </c>
    </row>
    <row r="3820" spans="1:32" x14ac:dyDescent="0.45">
      <c r="A3820" s="29" t="s">
        <v>448</v>
      </c>
      <c r="B3820" s="29" t="s">
        <v>449</v>
      </c>
      <c r="C3820" s="29" t="s">
        <v>3299</v>
      </c>
      <c r="D3820" s="29" t="s">
        <v>3300</v>
      </c>
      <c r="E3820" s="29" t="s">
        <v>3320</v>
      </c>
      <c r="F3820" s="29" t="s">
        <v>3321</v>
      </c>
      <c r="G3820" s="29" t="s">
        <v>3233</v>
      </c>
      <c r="H3820" s="29" t="s">
        <v>3234</v>
      </c>
      <c r="I3820" s="29" t="s">
        <v>3275</v>
      </c>
      <c r="J3820" s="29" t="s">
        <v>3276</v>
      </c>
      <c r="K3820" s="29" t="s">
        <v>3277</v>
      </c>
      <c r="L3820" s="29" t="s">
        <v>3100</v>
      </c>
      <c r="M3820" s="29" t="s">
        <v>3312</v>
      </c>
      <c r="N3820" s="29" t="s">
        <v>3313</v>
      </c>
      <c r="O3820" s="29" t="s">
        <v>3466</v>
      </c>
      <c r="P3820" s="29" t="s">
        <v>3467</v>
      </c>
      <c r="Q3820" s="29" t="s">
        <v>3209</v>
      </c>
      <c r="R3820" s="29" t="s">
        <v>3098</v>
      </c>
      <c r="S3820" s="29" t="s">
        <v>3098</v>
      </c>
      <c r="T3820" s="29"/>
      <c r="U3820" s="30">
        <v>0</v>
      </c>
      <c r="V3820" s="30">
        <v>0</v>
      </c>
      <c r="W3820" s="30">
        <v>0</v>
      </c>
      <c r="X3820" s="30">
        <v>11733</v>
      </c>
      <c r="Y3820" s="30">
        <v>72388</v>
      </c>
      <c r="Z3820" s="30">
        <v>132000</v>
      </c>
      <c r="AA3820" s="30">
        <v>132000</v>
      </c>
      <c r="AB3820" s="30">
        <v>132000</v>
      </c>
      <c r="AC3820" s="30">
        <v>129200</v>
      </c>
      <c r="AD3820" s="30">
        <v>132000</v>
      </c>
      <c r="AE3820" s="30">
        <v>132000</v>
      </c>
      <c r="AF3820" s="30">
        <v>132000</v>
      </c>
    </row>
    <row r="3821" spans="1:32" x14ac:dyDescent="0.45">
      <c r="A3821" s="29" t="s">
        <v>448</v>
      </c>
      <c r="B3821" s="29" t="s">
        <v>449</v>
      </c>
      <c r="C3821" s="29" t="s">
        <v>3299</v>
      </c>
      <c r="D3821" s="29" t="s">
        <v>3300</v>
      </c>
      <c r="E3821" s="29" t="s">
        <v>3320</v>
      </c>
      <c r="F3821" s="29" t="s">
        <v>3321</v>
      </c>
      <c r="G3821" s="29" t="s">
        <v>3233</v>
      </c>
      <c r="H3821" s="29" t="s">
        <v>3234</v>
      </c>
      <c r="I3821" s="29" t="s">
        <v>3275</v>
      </c>
      <c r="J3821" s="29" t="s">
        <v>3276</v>
      </c>
      <c r="K3821" s="29" t="s">
        <v>3287</v>
      </c>
      <c r="L3821" s="29" t="s">
        <v>3101</v>
      </c>
      <c r="M3821" s="29" t="s">
        <v>3316</v>
      </c>
      <c r="N3821" s="29" t="s">
        <v>3317</v>
      </c>
      <c r="O3821" s="29" t="s">
        <v>3452</v>
      </c>
      <c r="P3821" s="29" t="s">
        <v>3453</v>
      </c>
      <c r="Q3821" s="29" t="s">
        <v>3209</v>
      </c>
      <c r="R3821" s="29" t="s">
        <v>3098</v>
      </c>
      <c r="S3821" s="29" t="s">
        <v>3098</v>
      </c>
      <c r="T3821" s="29"/>
      <c r="U3821" s="30">
        <v>0</v>
      </c>
      <c r="V3821" s="30">
        <v>0</v>
      </c>
      <c r="W3821" s="30">
        <v>0</v>
      </c>
      <c r="X3821" s="30">
        <v>12533</v>
      </c>
      <c r="Y3821" s="30">
        <v>47000</v>
      </c>
      <c r="Z3821" s="30">
        <v>47000</v>
      </c>
      <c r="AA3821" s="30">
        <v>47000</v>
      </c>
      <c r="AB3821" s="30">
        <v>47000</v>
      </c>
      <c r="AC3821" s="30">
        <v>47000</v>
      </c>
      <c r="AD3821" s="30">
        <v>47000</v>
      </c>
      <c r="AE3821" s="30">
        <v>47000</v>
      </c>
      <c r="AF3821" s="30">
        <v>47000</v>
      </c>
    </row>
    <row r="3822" spans="1:32" x14ac:dyDescent="0.45">
      <c r="A3822" s="29" t="s">
        <v>448</v>
      </c>
      <c r="B3822" s="29" t="s">
        <v>449</v>
      </c>
      <c r="C3822" s="29" t="s">
        <v>3299</v>
      </c>
      <c r="D3822" s="29" t="s">
        <v>3300</v>
      </c>
      <c r="E3822" s="29" t="s">
        <v>3320</v>
      </c>
      <c r="F3822" s="29" t="s">
        <v>3321</v>
      </c>
      <c r="G3822" s="29" t="s">
        <v>3233</v>
      </c>
      <c r="H3822" s="29" t="s">
        <v>3234</v>
      </c>
      <c r="I3822" s="29" t="s">
        <v>3275</v>
      </c>
      <c r="J3822" s="29" t="s">
        <v>3276</v>
      </c>
      <c r="K3822" s="29" t="s">
        <v>3287</v>
      </c>
      <c r="L3822" s="29" t="s">
        <v>3101</v>
      </c>
      <c r="M3822" s="29" t="s">
        <v>3316</v>
      </c>
      <c r="N3822" s="29" t="s">
        <v>3317</v>
      </c>
      <c r="O3822" s="29" t="s">
        <v>3454</v>
      </c>
      <c r="P3822" s="29" t="s">
        <v>3455</v>
      </c>
      <c r="Q3822" s="29" t="s">
        <v>3249</v>
      </c>
      <c r="R3822" s="29" t="s">
        <v>3098</v>
      </c>
      <c r="S3822" s="29" t="s">
        <v>3098</v>
      </c>
      <c r="T3822" s="29"/>
      <c r="U3822" s="30">
        <v>0</v>
      </c>
      <c r="V3822" s="30">
        <v>0</v>
      </c>
      <c r="W3822" s="30">
        <v>0</v>
      </c>
      <c r="X3822" s="30">
        <v>962</v>
      </c>
      <c r="Y3822" s="30">
        <v>2886</v>
      </c>
      <c r="Z3822" s="30">
        <v>2886</v>
      </c>
      <c r="AA3822" s="30">
        <v>2886</v>
      </c>
      <c r="AB3822" s="30">
        <v>2886</v>
      </c>
      <c r="AC3822" s="30">
        <v>2886</v>
      </c>
      <c r="AD3822" s="30">
        <v>2886</v>
      </c>
      <c r="AE3822" s="30">
        <v>2886</v>
      </c>
      <c r="AF3822" s="30">
        <v>2886</v>
      </c>
    </row>
    <row r="3823" spans="1:32" x14ac:dyDescent="0.45">
      <c r="A3823" s="29" t="s">
        <v>448</v>
      </c>
      <c r="B3823" s="29" t="s">
        <v>449</v>
      </c>
      <c r="C3823" s="29" t="s">
        <v>3211</v>
      </c>
      <c r="D3823" s="29" t="s">
        <v>3212</v>
      </c>
      <c r="E3823" s="29" t="s">
        <v>3213</v>
      </c>
      <c r="F3823" s="29" t="s">
        <v>982</v>
      </c>
      <c r="G3823" s="29" t="s">
        <v>3200</v>
      </c>
      <c r="H3823" s="29" t="s">
        <v>3201</v>
      </c>
      <c r="I3823" s="29" t="s">
        <v>3202</v>
      </c>
      <c r="J3823" s="29" t="s">
        <v>3203</v>
      </c>
      <c r="K3823" s="29" t="s">
        <v>3204</v>
      </c>
      <c r="L3823" s="29" t="s">
        <v>3109</v>
      </c>
      <c r="M3823" s="29" t="s">
        <v>3378</v>
      </c>
      <c r="N3823" s="29" t="s">
        <v>3379</v>
      </c>
      <c r="O3823" s="29" t="s">
        <v>3380</v>
      </c>
      <c r="P3823" s="29" t="s">
        <v>3381</v>
      </c>
      <c r="Q3823" s="29" t="s">
        <v>3209</v>
      </c>
      <c r="R3823" s="29" t="s">
        <v>3210</v>
      </c>
      <c r="S3823" s="29" t="s">
        <v>3098</v>
      </c>
      <c r="T3823" s="29"/>
      <c r="U3823" s="30">
        <v>8020</v>
      </c>
      <c r="V3823" s="30">
        <v>8020</v>
      </c>
      <c r="W3823" s="30">
        <v>8020</v>
      </c>
      <c r="X3823" s="30">
        <v>8020</v>
      </c>
      <c r="Y3823" s="30">
        <v>8020</v>
      </c>
      <c r="Z3823" s="30">
        <v>8020</v>
      </c>
      <c r="AA3823" s="30">
        <v>8020</v>
      </c>
      <c r="AB3823" s="30">
        <v>8020</v>
      </c>
      <c r="AC3823" s="30">
        <v>8020</v>
      </c>
      <c r="AD3823" s="30">
        <v>8020</v>
      </c>
      <c r="AE3823" s="30">
        <v>0</v>
      </c>
      <c r="AF3823" s="30">
        <v>0</v>
      </c>
    </row>
    <row r="3824" spans="1:32" x14ac:dyDescent="0.45">
      <c r="A3824" s="29" t="s">
        <v>448</v>
      </c>
      <c r="B3824" s="29" t="s">
        <v>449</v>
      </c>
      <c r="C3824" s="29" t="s">
        <v>3211</v>
      </c>
      <c r="D3824" s="29" t="s">
        <v>3212</v>
      </c>
      <c r="E3824" s="29" t="s">
        <v>3213</v>
      </c>
      <c r="F3824" s="29" t="s">
        <v>982</v>
      </c>
      <c r="G3824" s="29" t="s">
        <v>3200</v>
      </c>
      <c r="H3824" s="29" t="s">
        <v>3201</v>
      </c>
      <c r="I3824" s="29" t="s">
        <v>3226</v>
      </c>
      <c r="J3824" s="29" t="s">
        <v>3227</v>
      </c>
      <c r="K3824" s="29" t="s">
        <v>3228</v>
      </c>
      <c r="L3824" s="29" t="s">
        <v>3111</v>
      </c>
      <c r="M3824" s="29" t="s">
        <v>3229</v>
      </c>
      <c r="N3824" s="29" t="s">
        <v>3230</v>
      </c>
      <c r="O3824" s="29" t="s">
        <v>3231</v>
      </c>
      <c r="P3824" s="29" t="s">
        <v>3232</v>
      </c>
      <c r="Q3824" s="29" t="s">
        <v>3209</v>
      </c>
      <c r="R3824" s="29" t="s">
        <v>3210</v>
      </c>
      <c r="S3824" s="29" t="s">
        <v>3098</v>
      </c>
      <c r="T3824" s="29"/>
      <c r="U3824" s="30">
        <v>0</v>
      </c>
      <c r="V3824" s="30">
        <v>0</v>
      </c>
      <c r="W3824" s="30">
        <v>0</v>
      </c>
      <c r="X3824" s="30">
        <v>0</v>
      </c>
      <c r="Y3824" s="30">
        <v>0</v>
      </c>
      <c r="Z3824" s="30">
        <v>98</v>
      </c>
      <c r="AA3824" s="30">
        <v>0</v>
      </c>
      <c r="AB3824" s="30">
        <v>0</v>
      </c>
      <c r="AC3824" s="30">
        <v>0</v>
      </c>
      <c r="AD3824" s="30">
        <v>0</v>
      </c>
      <c r="AE3824" s="30">
        <v>0</v>
      </c>
      <c r="AF3824" s="30">
        <v>0</v>
      </c>
    </row>
    <row r="3825" spans="1:32" x14ac:dyDescent="0.45">
      <c r="A3825" s="29" t="s">
        <v>180</v>
      </c>
      <c r="B3825" s="29" t="s">
        <v>181</v>
      </c>
      <c r="C3825" s="29" t="s">
        <v>3299</v>
      </c>
      <c r="D3825" s="29" t="s">
        <v>3300</v>
      </c>
      <c r="E3825" s="29" t="s">
        <v>3538</v>
      </c>
      <c r="F3825" s="29" t="s">
        <v>3539</v>
      </c>
      <c r="G3825" s="29" t="s">
        <v>3233</v>
      </c>
      <c r="H3825" s="29" t="s">
        <v>3234</v>
      </c>
      <c r="I3825" s="29" t="s">
        <v>3275</v>
      </c>
      <c r="J3825" s="29" t="s">
        <v>3276</v>
      </c>
      <c r="K3825" s="29" t="s">
        <v>3277</v>
      </c>
      <c r="L3825" s="29" t="s">
        <v>3100</v>
      </c>
      <c r="M3825" s="29" t="s">
        <v>3278</v>
      </c>
      <c r="N3825" s="29" t="s">
        <v>3279</v>
      </c>
      <c r="O3825" s="29" t="s">
        <v>3446</v>
      </c>
      <c r="P3825" s="29" t="s">
        <v>3447</v>
      </c>
      <c r="Q3825" s="29" t="s">
        <v>3209</v>
      </c>
      <c r="R3825" s="29" t="s">
        <v>3210</v>
      </c>
      <c r="S3825" s="29" t="s">
        <v>3098</v>
      </c>
      <c r="T3825" s="29"/>
      <c r="U3825" s="30">
        <v>90000</v>
      </c>
      <c r="V3825" s="30">
        <v>90000</v>
      </c>
      <c r="W3825" s="30">
        <v>90000</v>
      </c>
      <c r="X3825" s="30">
        <v>90000</v>
      </c>
      <c r="Y3825" s="30">
        <v>90000</v>
      </c>
      <c r="Z3825" s="30">
        <v>90000</v>
      </c>
      <c r="AA3825" s="30">
        <v>90000</v>
      </c>
      <c r="AB3825" s="30">
        <v>90000</v>
      </c>
      <c r="AC3825" s="30">
        <v>90000</v>
      </c>
      <c r="AD3825" s="30">
        <v>90000</v>
      </c>
      <c r="AE3825" s="30">
        <v>90000</v>
      </c>
      <c r="AF3825" s="30">
        <v>90000</v>
      </c>
    </row>
    <row r="3826" spans="1:32" x14ac:dyDescent="0.45">
      <c r="A3826" s="29" t="s">
        <v>180</v>
      </c>
      <c r="B3826" s="29" t="s">
        <v>181</v>
      </c>
      <c r="C3826" s="29" t="s">
        <v>3299</v>
      </c>
      <c r="D3826" s="29" t="s">
        <v>3300</v>
      </c>
      <c r="E3826" s="29" t="s">
        <v>3538</v>
      </c>
      <c r="F3826" s="29" t="s">
        <v>3539</v>
      </c>
      <c r="G3826" s="29" t="s">
        <v>3233</v>
      </c>
      <c r="H3826" s="29" t="s">
        <v>3234</v>
      </c>
      <c r="I3826" s="29" t="s">
        <v>3275</v>
      </c>
      <c r="J3826" s="29" t="s">
        <v>3276</v>
      </c>
      <c r="K3826" s="29" t="s">
        <v>3287</v>
      </c>
      <c r="L3826" s="29" t="s">
        <v>3101</v>
      </c>
      <c r="M3826" s="29" t="s">
        <v>3316</v>
      </c>
      <c r="N3826" s="29" t="s">
        <v>3317</v>
      </c>
      <c r="O3826" s="29" t="s">
        <v>3452</v>
      </c>
      <c r="P3826" s="29" t="s">
        <v>3453</v>
      </c>
      <c r="Q3826" s="29" t="s">
        <v>3209</v>
      </c>
      <c r="R3826" s="29" t="s">
        <v>3210</v>
      </c>
      <c r="S3826" s="29" t="s">
        <v>3098</v>
      </c>
      <c r="T3826" s="29"/>
      <c r="U3826" s="30">
        <v>100000</v>
      </c>
      <c r="V3826" s="30">
        <v>100000</v>
      </c>
      <c r="W3826" s="30">
        <v>100000</v>
      </c>
      <c r="X3826" s="30">
        <v>100000</v>
      </c>
      <c r="Y3826" s="30">
        <v>100000</v>
      </c>
      <c r="Z3826" s="30">
        <v>100000</v>
      </c>
      <c r="AA3826" s="30">
        <v>100000</v>
      </c>
      <c r="AB3826" s="30">
        <v>100000</v>
      </c>
      <c r="AC3826" s="30">
        <v>100000</v>
      </c>
      <c r="AD3826" s="30">
        <v>100000</v>
      </c>
      <c r="AE3826" s="30">
        <v>100000</v>
      </c>
      <c r="AF3826" s="30">
        <v>100000</v>
      </c>
    </row>
    <row r="3827" spans="1:32" x14ac:dyDescent="0.45">
      <c r="A3827" s="29" t="s">
        <v>1141</v>
      </c>
      <c r="B3827" s="29" t="s">
        <v>1142</v>
      </c>
      <c r="C3827" s="29" t="s">
        <v>3299</v>
      </c>
      <c r="D3827" s="29" t="s">
        <v>3300</v>
      </c>
      <c r="E3827" s="29" t="s">
        <v>3301</v>
      </c>
      <c r="F3827" s="29" t="s">
        <v>3302</v>
      </c>
      <c r="G3827" s="29" t="s">
        <v>3233</v>
      </c>
      <c r="H3827" s="29" t="s">
        <v>3234</v>
      </c>
      <c r="I3827" s="29" t="s">
        <v>3235</v>
      </c>
      <c r="J3827" s="29" t="s">
        <v>3236</v>
      </c>
      <c r="K3827" s="29" t="s">
        <v>3237</v>
      </c>
      <c r="L3827" s="29" t="s">
        <v>3107</v>
      </c>
      <c r="M3827" s="29" t="s">
        <v>3238</v>
      </c>
      <c r="N3827" s="29" t="s">
        <v>3239</v>
      </c>
      <c r="O3827" s="29" t="s">
        <v>3422</v>
      </c>
      <c r="P3827" s="29" t="s">
        <v>3423</v>
      </c>
      <c r="Q3827" s="29" t="s">
        <v>3209</v>
      </c>
      <c r="R3827" s="29" t="s">
        <v>3210</v>
      </c>
      <c r="S3827" s="29" t="s">
        <v>3098</v>
      </c>
      <c r="T3827" s="29"/>
      <c r="U3827" s="30">
        <v>2200</v>
      </c>
      <c r="V3827" s="30">
        <v>2200</v>
      </c>
      <c r="W3827" s="30">
        <v>2200</v>
      </c>
      <c r="X3827" s="30">
        <v>2200</v>
      </c>
      <c r="Y3827" s="30">
        <v>2200</v>
      </c>
      <c r="Z3827" s="30">
        <v>2200</v>
      </c>
      <c r="AA3827" s="30">
        <v>2200</v>
      </c>
      <c r="AB3827" s="30">
        <v>2200</v>
      </c>
      <c r="AC3827" s="30">
        <v>2200</v>
      </c>
      <c r="AD3827" s="30">
        <v>2200</v>
      </c>
      <c r="AE3827" s="30">
        <v>2200</v>
      </c>
      <c r="AF3827" s="30">
        <v>2200</v>
      </c>
    </row>
    <row r="3828" spans="1:32" x14ac:dyDescent="0.45">
      <c r="A3828" s="29" t="s">
        <v>1141</v>
      </c>
      <c r="B3828" s="29" t="s">
        <v>1142</v>
      </c>
      <c r="C3828" s="29" t="s">
        <v>3299</v>
      </c>
      <c r="D3828" s="29" t="s">
        <v>3300</v>
      </c>
      <c r="E3828" s="29" t="s">
        <v>3301</v>
      </c>
      <c r="F3828" s="29" t="s">
        <v>3302</v>
      </c>
      <c r="G3828" s="29" t="s">
        <v>3233</v>
      </c>
      <c r="H3828" s="29" t="s">
        <v>3234</v>
      </c>
      <c r="I3828" s="29" t="s">
        <v>3262</v>
      </c>
      <c r="J3828" s="29" t="s">
        <v>3263</v>
      </c>
      <c r="K3828" s="29" t="s">
        <v>3264</v>
      </c>
      <c r="L3828" s="29" t="s">
        <v>3103</v>
      </c>
      <c r="M3828" s="29" t="s">
        <v>3265</v>
      </c>
      <c r="N3828" s="29" t="s">
        <v>3266</v>
      </c>
      <c r="O3828" s="29" t="s">
        <v>3267</v>
      </c>
      <c r="P3828" s="29" t="s">
        <v>3268</v>
      </c>
      <c r="Q3828" s="29" t="s">
        <v>3209</v>
      </c>
      <c r="R3828" s="29" t="s">
        <v>3210</v>
      </c>
      <c r="S3828" s="29" t="s">
        <v>3098</v>
      </c>
      <c r="T3828" s="29"/>
      <c r="U3828" s="30">
        <v>6000</v>
      </c>
      <c r="V3828" s="30">
        <v>6000</v>
      </c>
      <c r="W3828" s="30">
        <v>6000</v>
      </c>
      <c r="X3828" s="30">
        <v>6000</v>
      </c>
      <c r="Y3828" s="30">
        <v>6000</v>
      </c>
      <c r="Z3828" s="30">
        <v>6000</v>
      </c>
      <c r="AA3828" s="30">
        <v>6000</v>
      </c>
      <c r="AB3828" s="30">
        <v>6000</v>
      </c>
      <c r="AC3828" s="30">
        <v>6000</v>
      </c>
      <c r="AD3828" s="30">
        <v>6000</v>
      </c>
      <c r="AE3828" s="30">
        <v>6000</v>
      </c>
      <c r="AF3828" s="30">
        <v>6000</v>
      </c>
    </row>
    <row r="3829" spans="1:32" x14ac:dyDescent="0.45">
      <c r="A3829" s="29" t="s">
        <v>1141</v>
      </c>
      <c r="B3829" s="29" t="s">
        <v>1142</v>
      </c>
      <c r="C3829" s="29" t="s">
        <v>3299</v>
      </c>
      <c r="D3829" s="29" t="s">
        <v>3300</v>
      </c>
      <c r="E3829" s="29" t="s">
        <v>3301</v>
      </c>
      <c r="F3829" s="29" t="s">
        <v>3302</v>
      </c>
      <c r="G3829" s="29" t="s">
        <v>3233</v>
      </c>
      <c r="H3829" s="29" t="s">
        <v>3234</v>
      </c>
      <c r="I3829" s="29" t="s">
        <v>3262</v>
      </c>
      <c r="J3829" s="29" t="s">
        <v>3263</v>
      </c>
      <c r="K3829" s="29" t="s">
        <v>3264</v>
      </c>
      <c r="L3829" s="29" t="s">
        <v>3103</v>
      </c>
      <c r="M3829" s="29" t="s">
        <v>3265</v>
      </c>
      <c r="N3829" s="29" t="s">
        <v>3266</v>
      </c>
      <c r="O3829" s="29" t="s">
        <v>3269</v>
      </c>
      <c r="P3829" s="29" t="s">
        <v>3270</v>
      </c>
      <c r="Q3829" s="29" t="s">
        <v>3209</v>
      </c>
      <c r="R3829" s="29" t="s">
        <v>3210</v>
      </c>
      <c r="S3829" s="29" t="s">
        <v>3098</v>
      </c>
      <c r="T3829" s="29"/>
      <c r="U3829" s="30">
        <v>195</v>
      </c>
      <c r="V3829" s="30">
        <v>390</v>
      </c>
      <c r="W3829" s="30">
        <v>117</v>
      </c>
      <c r="X3829" s="30">
        <v>156</v>
      </c>
      <c r="Y3829" s="30">
        <v>234</v>
      </c>
      <c r="Z3829" s="30">
        <v>117</v>
      </c>
      <c r="AA3829" s="30">
        <v>117</v>
      </c>
      <c r="AB3829" s="30">
        <v>117</v>
      </c>
      <c r="AC3829" s="30">
        <v>117</v>
      </c>
      <c r="AD3829" s="30">
        <v>39</v>
      </c>
      <c r="AE3829" s="30">
        <v>195</v>
      </c>
      <c r="AF3829" s="30">
        <v>117</v>
      </c>
    </row>
    <row r="3830" spans="1:32" x14ac:dyDescent="0.45">
      <c r="A3830" s="29" t="s">
        <v>1141</v>
      </c>
      <c r="B3830" s="29" t="s">
        <v>1142</v>
      </c>
      <c r="C3830" s="29" t="s">
        <v>3299</v>
      </c>
      <c r="D3830" s="29" t="s">
        <v>3300</v>
      </c>
      <c r="E3830" s="29" t="s">
        <v>3301</v>
      </c>
      <c r="F3830" s="29" t="s">
        <v>3302</v>
      </c>
      <c r="G3830" s="29" t="s">
        <v>3233</v>
      </c>
      <c r="H3830" s="29" t="s">
        <v>3234</v>
      </c>
      <c r="I3830" s="29" t="s">
        <v>3262</v>
      </c>
      <c r="J3830" s="29" t="s">
        <v>3263</v>
      </c>
      <c r="K3830" s="29" t="s">
        <v>3264</v>
      </c>
      <c r="L3830" s="29" t="s">
        <v>3103</v>
      </c>
      <c r="M3830" s="29" t="s">
        <v>3265</v>
      </c>
      <c r="N3830" s="29" t="s">
        <v>3266</v>
      </c>
      <c r="O3830" s="29" t="s">
        <v>3271</v>
      </c>
      <c r="P3830" s="29" t="s">
        <v>3272</v>
      </c>
      <c r="Q3830" s="29" t="s">
        <v>3209</v>
      </c>
      <c r="R3830" s="29" t="s">
        <v>3210</v>
      </c>
      <c r="S3830" s="29" t="s">
        <v>3098</v>
      </c>
      <c r="T3830" s="29"/>
      <c r="U3830" s="30">
        <v>145</v>
      </c>
      <c r="V3830" s="30">
        <v>72</v>
      </c>
      <c r="W3830" s="30">
        <v>159</v>
      </c>
      <c r="X3830" s="30">
        <v>72</v>
      </c>
      <c r="Y3830" s="30">
        <v>72</v>
      </c>
      <c r="Z3830" s="30">
        <v>72</v>
      </c>
      <c r="AA3830" s="30">
        <v>72</v>
      </c>
      <c r="AB3830" s="30">
        <v>72</v>
      </c>
      <c r="AC3830" s="30">
        <v>72</v>
      </c>
      <c r="AD3830" s="30">
        <v>0</v>
      </c>
      <c r="AE3830" s="30">
        <v>145</v>
      </c>
      <c r="AF3830" s="30">
        <v>87</v>
      </c>
    </row>
    <row r="3831" spans="1:32" x14ac:dyDescent="0.45">
      <c r="A3831" s="29" t="s">
        <v>1141</v>
      </c>
      <c r="B3831" s="29" t="s">
        <v>1142</v>
      </c>
      <c r="C3831" s="29" t="s">
        <v>3299</v>
      </c>
      <c r="D3831" s="29" t="s">
        <v>3300</v>
      </c>
      <c r="E3831" s="29" t="s">
        <v>3301</v>
      </c>
      <c r="F3831" s="29" t="s">
        <v>3302</v>
      </c>
      <c r="G3831" s="29" t="s">
        <v>3233</v>
      </c>
      <c r="H3831" s="29" t="s">
        <v>3234</v>
      </c>
      <c r="I3831" s="29" t="s">
        <v>3262</v>
      </c>
      <c r="J3831" s="29" t="s">
        <v>3263</v>
      </c>
      <c r="K3831" s="29" t="s">
        <v>3264</v>
      </c>
      <c r="L3831" s="29" t="s">
        <v>3103</v>
      </c>
      <c r="M3831" s="29" t="s">
        <v>3265</v>
      </c>
      <c r="N3831" s="29" t="s">
        <v>3266</v>
      </c>
      <c r="O3831" s="29" t="s">
        <v>3273</v>
      </c>
      <c r="P3831" s="29" t="s">
        <v>3274</v>
      </c>
      <c r="Q3831" s="29" t="s">
        <v>3209</v>
      </c>
      <c r="R3831" s="29" t="s">
        <v>3210</v>
      </c>
      <c r="S3831" s="29" t="s">
        <v>3098</v>
      </c>
      <c r="T3831" s="29"/>
      <c r="U3831" s="30">
        <v>273</v>
      </c>
      <c r="V3831" s="30">
        <v>78</v>
      </c>
      <c r="W3831" s="30">
        <v>117</v>
      </c>
      <c r="X3831" s="30">
        <v>117</v>
      </c>
      <c r="Y3831" s="30">
        <v>117</v>
      </c>
      <c r="Z3831" s="30">
        <v>39</v>
      </c>
      <c r="AA3831" s="30">
        <v>78</v>
      </c>
      <c r="AB3831" s="30">
        <v>117</v>
      </c>
      <c r="AC3831" s="30">
        <v>78</v>
      </c>
      <c r="AD3831" s="30">
        <v>39</v>
      </c>
      <c r="AE3831" s="30">
        <v>117</v>
      </c>
      <c r="AF3831" s="30">
        <v>78</v>
      </c>
    </row>
    <row r="3832" spans="1:32" x14ac:dyDescent="0.45">
      <c r="A3832" s="29" t="s">
        <v>1141</v>
      </c>
      <c r="B3832" s="29" t="s">
        <v>1142</v>
      </c>
      <c r="C3832" s="29" t="s">
        <v>3299</v>
      </c>
      <c r="D3832" s="29" t="s">
        <v>3300</v>
      </c>
      <c r="E3832" s="29" t="s">
        <v>3301</v>
      </c>
      <c r="F3832" s="29" t="s">
        <v>3302</v>
      </c>
      <c r="G3832" s="29" t="s">
        <v>3233</v>
      </c>
      <c r="H3832" s="29" t="s">
        <v>3234</v>
      </c>
      <c r="I3832" s="29" t="s">
        <v>3262</v>
      </c>
      <c r="J3832" s="29" t="s">
        <v>3263</v>
      </c>
      <c r="K3832" s="29" t="s">
        <v>3264</v>
      </c>
      <c r="L3832" s="29" t="s">
        <v>3103</v>
      </c>
      <c r="M3832" s="29" t="s">
        <v>3265</v>
      </c>
      <c r="N3832" s="29" t="s">
        <v>3266</v>
      </c>
      <c r="O3832" s="29" t="s">
        <v>3372</v>
      </c>
      <c r="P3832" s="29" t="s">
        <v>3373</v>
      </c>
      <c r="Q3832" s="29" t="s">
        <v>3209</v>
      </c>
      <c r="R3832" s="29" t="s">
        <v>3210</v>
      </c>
      <c r="S3832" s="29" t="s">
        <v>3098</v>
      </c>
      <c r="T3832" s="29"/>
      <c r="U3832" s="30">
        <v>986</v>
      </c>
      <c r="V3832" s="30">
        <v>1479</v>
      </c>
      <c r="W3832" s="30">
        <v>1476</v>
      </c>
      <c r="X3832" s="30">
        <v>819</v>
      </c>
      <c r="Y3832" s="30">
        <v>1806</v>
      </c>
      <c r="Z3832" s="30">
        <v>781</v>
      </c>
      <c r="AA3832" s="30">
        <v>884</v>
      </c>
      <c r="AB3832" s="30">
        <v>1040</v>
      </c>
      <c r="AC3832" s="30">
        <v>957</v>
      </c>
      <c r="AD3832" s="30">
        <v>1244</v>
      </c>
      <c r="AE3832" s="30">
        <v>841</v>
      </c>
      <c r="AF3832" s="30">
        <v>1392</v>
      </c>
    </row>
    <row r="3833" spans="1:32" x14ac:dyDescent="0.45">
      <c r="A3833" s="29" t="s">
        <v>1141</v>
      </c>
      <c r="B3833" s="29" t="s">
        <v>1142</v>
      </c>
      <c r="C3833" s="29" t="s">
        <v>3299</v>
      </c>
      <c r="D3833" s="29" t="s">
        <v>3300</v>
      </c>
      <c r="E3833" s="29" t="s">
        <v>3301</v>
      </c>
      <c r="F3833" s="29" t="s">
        <v>3302</v>
      </c>
      <c r="G3833" s="29" t="s">
        <v>3233</v>
      </c>
      <c r="H3833" s="29" t="s">
        <v>3234</v>
      </c>
      <c r="I3833" s="29" t="s">
        <v>3262</v>
      </c>
      <c r="J3833" s="29" t="s">
        <v>3263</v>
      </c>
      <c r="K3833" s="29" t="s">
        <v>3264</v>
      </c>
      <c r="L3833" s="29" t="s">
        <v>3103</v>
      </c>
      <c r="M3833" s="29" t="s">
        <v>3322</v>
      </c>
      <c r="N3833" s="29" t="s">
        <v>3323</v>
      </c>
      <c r="O3833" s="29" t="s">
        <v>3374</v>
      </c>
      <c r="P3833" s="29" t="s">
        <v>3375</v>
      </c>
      <c r="Q3833" s="29" t="s">
        <v>3209</v>
      </c>
      <c r="R3833" s="29" t="s">
        <v>3210</v>
      </c>
      <c r="S3833" s="29" t="s">
        <v>3098</v>
      </c>
      <c r="T3833" s="29"/>
      <c r="U3833" s="30">
        <v>1000</v>
      </c>
      <c r="V3833" s="30">
        <v>1000</v>
      </c>
      <c r="W3833" s="30">
        <v>1000</v>
      </c>
      <c r="X3833" s="30">
        <v>1000</v>
      </c>
      <c r="Y3833" s="30">
        <v>1000</v>
      </c>
      <c r="Z3833" s="30">
        <v>1000</v>
      </c>
      <c r="AA3833" s="30">
        <v>1000</v>
      </c>
      <c r="AB3833" s="30">
        <v>1000</v>
      </c>
      <c r="AC3833" s="30">
        <v>1000</v>
      </c>
      <c r="AD3833" s="30">
        <v>1000</v>
      </c>
      <c r="AE3833" s="30">
        <v>1000</v>
      </c>
      <c r="AF3833" s="30">
        <v>1000</v>
      </c>
    </row>
    <row r="3834" spans="1:32" x14ac:dyDescent="0.45">
      <c r="A3834" s="29" t="s">
        <v>1141</v>
      </c>
      <c r="B3834" s="29" t="s">
        <v>1142</v>
      </c>
      <c r="C3834" s="29" t="s">
        <v>3299</v>
      </c>
      <c r="D3834" s="29" t="s">
        <v>3300</v>
      </c>
      <c r="E3834" s="29" t="s">
        <v>3301</v>
      </c>
      <c r="F3834" s="29" t="s">
        <v>3302</v>
      </c>
      <c r="G3834" s="29" t="s">
        <v>3233</v>
      </c>
      <c r="H3834" s="29" t="s">
        <v>3234</v>
      </c>
      <c r="I3834" s="29" t="s">
        <v>3275</v>
      </c>
      <c r="J3834" s="29" t="s">
        <v>3276</v>
      </c>
      <c r="K3834" s="29" t="s">
        <v>3277</v>
      </c>
      <c r="L3834" s="29" t="s">
        <v>3100</v>
      </c>
      <c r="M3834" s="29" t="s">
        <v>3312</v>
      </c>
      <c r="N3834" s="29" t="s">
        <v>3313</v>
      </c>
      <c r="O3834" s="29" t="s">
        <v>3314</v>
      </c>
      <c r="P3834" s="29" t="s">
        <v>3315</v>
      </c>
      <c r="Q3834" s="29" t="s">
        <v>3209</v>
      </c>
      <c r="R3834" s="29" t="s">
        <v>3210</v>
      </c>
      <c r="S3834" s="29" t="s">
        <v>3098</v>
      </c>
      <c r="T3834" s="29"/>
      <c r="U3834" s="30">
        <v>25000</v>
      </c>
      <c r="V3834" s="30">
        <v>25000</v>
      </c>
      <c r="W3834" s="30">
        <v>25000</v>
      </c>
      <c r="X3834" s="30">
        <v>25000</v>
      </c>
      <c r="Y3834" s="30">
        <v>25000</v>
      </c>
      <c r="Z3834" s="30">
        <v>25000</v>
      </c>
      <c r="AA3834" s="30">
        <v>25000</v>
      </c>
      <c r="AB3834" s="30">
        <v>25000</v>
      </c>
      <c r="AC3834" s="30">
        <v>25000</v>
      </c>
      <c r="AD3834" s="30">
        <v>25000</v>
      </c>
      <c r="AE3834" s="30">
        <v>25000</v>
      </c>
      <c r="AF3834" s="30">
        <v>25000</v>
      </c>
    </row>
    <row r="3835" spans="1:32" x14ac:dyDescent="0.45">
      <c r="A3835" s="29" t="s">
        <v>1135</v>
      </c>
      <c r="B3835" s="29" t="s">
        <v>1136</v>
      </c>
      <c r="C3835" s="29" t="s">
        <v>3299</v>
      </c>
      <c r="D3835" s="29" t="s">
        <v>3300</v>
      </c>
      <c r="E3835" s="29" t="s">
        <v>3301</v>
      </c>
      <c r="F3835" s="29" t="s">
        <v>3302</v>
      </c>
      <c r="G3835" s="29" t="s">
        <v>3200</v>
      </c>
      <c r="H3835" s="29" t="s">
        <v>3201</v>
      </c>
      <c r="I3835" s="29" t="s">
        <v>3202</v>
      </c>
      <c r="J3835" s="29" t="s">
        <v>3203</v>
      </c>
      <c r="K3835" s="29" t="s">
        <v>3221</v>
      </c>
      <c r="L3835" s="29" t="s">
        <v>3113</v>
      </c>
      <c r="M3835" s="29" t="s">
        <v>3303</v>
      </c>
      <c r="N3835" s="29" t="s">
        <v>3304</v>
      </c>
      <c r="O3835" s="29" t="s">
        <v>3305</v>
      </c>
      <c r="P3835" s="29" t="s">
        <v>3306</v>
      </c>
      <c r="Q3835" s="29" t="s">
        <v>3209</v>
      </c>
      <c r="R3835" s="29" t="s">
        <v>3210</v>
      </c>
      <c r="S3835" s="29" t="s">
        <v>3098</v>
      </c>
      <c r="T3835" s="29"/>
      <c r="U3835" s="30">
        <v>5055</v>
      </c>
      <c r="V3835" s="30">
        <v>5000</v>
      </c>
      <c r="W3835" s="30">
        <v>5000</v>
      </c>
      <c r="X3835" s="30">
        <v>5000</v>
      </c>
      <c r="Y3835" s="30">
        <v>5000</v>
      </c>
      <c r="Z3835" s="30">
        <v>5000</v>
      </c>
      <c r="AA3835" s="30">
        <v>5000</v>
      </c>
      <c r="AB3835" s="30">
        <v>5133</v>
      </c>
      <c r="AC3835" s="30">
        <v>5000</v>
      </c>
      <c r="AD3835" s="30">
        <v>5000</v>
      </c>
      <c r="AE3835" s="30">
        <v>5000</v>
      </c>
      <c r="AF3835" s="30">
        <v>5000</v>
      </c>
    </row>
    <row r="3836" spans="1:32" x14ac:dyDescent="0.45">
      <c r="A3836" s="29" t="s">
        <v>1135</v>
      </c>
      <c r="B3836" s="29" t="s">
        <v>1136</v>
      </c>
      <c r="C3836" s="29" t="s">
        <v>3299</v>
      </c>
      <c r="D3836" s="29" t="s">
        <v>3300</v>
      </c>
      <c r="E3836" s="29" t="s">
        <v>3301</v>
      </c>
      <c r="F3836" s="29" t="s">
        <v>3302</v>
      </c>
      <c r="G3836" s="29" t="s">
        <v>3200</v>
      </c>
      <c r="H3836" s="29" t="s">
        <v>3201</v>
      </c>
      <c r="I3836" s="29" t="s">
        <v>3226</v>
      </c>
      <c r="J3836" s="29" t="s">
        <v>3227</v>
      </c>
      <c r="K3836" s="29" t="s">
        <v>3228</v>
      </c>
      <c r="L3836" s="29" t="s">
        <v>3111</v>
      </c>
      <c r="M3836" s="29" t="s">
        <v>3229</v>
      </c>
      <c r="N3836" s="29" t="s">
        <v>3230</v>
      </c>
      <c r="O3836" s="29" t="s">
        <v>3231</v>
      </c>
      <c r="P3836" s="29" t="s">
        <v>3232</v>
      </c>
      <c r="Q3836" s="29" t="s">
        <v>3209</v>
      </c>
      <c r="R3836" s="29" t="s">
        <v>3210</v>
      </c>
      <c r="S3836" s="29" t="s">
        <v>3098</v>
      </c>
      <c r="T3836" s="29"/>
      <c r="U3836" s="30">
        <v>0</v>
      </c>
      <c r="V3836" s="30">
        <v>0</v>
      </c>
      <c r="W3836" s="30">
        <v>0</v>
      </c>
      <c r="X3836" s="30">
        <v>0</v>
      </c>
      <c r="Y3836" s="30">
        <v>0</v>
      </c>
      <c r="Z3836" s="30">
        <v>0</v>
      </c>
      <c r="AA3836" s="30">
        <v>0</v>
      </c>
      <c r="AB3836" s="30">
        <v>0</v>
      </c>
      <c r="AC3836" s="30">
        <v>0</v>
      </c>
      <c r="AD3836" s="30">
        <v>0</v>
      </c>
      <c r="AE3836" s="30">
        <v>0</v>
      </c>
      <c r="AF3836" s="30">
        <v>0</v>
      </c>
    </row>
    <row r="3837" spans="1:32" x14ac:dyDescent="0.45">
      <c r="A3837" s="29" t="s">
        <v>1135</v>
      </c>
      <c r="B3837" s="29" t="s">
        <v>1136</v>
      </c>
      <c r="C3837" s="29" t="s">
        <v>3299</v>
      </c>
      <c r="D3837" s="29" t="s">
        <v>3300</v>
      </c>
      <c r="E3837" s="29" t="s">
        <v>3301</v>
      </c>
      <c r="F3837" s="29" t="s">
        <v>3302</v>
      </c>
      <c r="G3837" s="29" t="s">
        <v>3233</v>
      </c>
      <c r="H3837" s="29" t="s">
        <v>3234</v>
      </c>
      <c r="I3837" s="29" t="s">
        <v>3235</v>
      </c>
      <c r="J3837" s="29" t="s">
        <v>3236</v>
      </c>
      <c r="K3837" s="29" t="s">
        <v>3237</v>
      </c>
      <c r="L3837" s="29" t="s">
        <v>3107</v>
      </c>
      <c r="M3837" s="29" t="s">
        <v>3238</v>
      </c>
      <c r="N3837" s="29" t="s">
        <v>3239</v>
      </c>
      <c r="O3837" s="29" t="s">
        <v>3422</v>
      </c>
      <c r="P3837" s="29" t="s">
        <v>3423</v>
      </c>
      <c r="Q3837" s="29" t="s">
        <v>3209</v>
      </c>
      <c r="R3837" s="29" t="s">
        <v>3210</v>
      </c>
      <c r="S3837" s="29" t="s">
        <v>3098</v>
      </c>
      <c r="T3837" s="29"/>
      <c r="U3837" s="30">
        <v>2200</v>
      </c>
      <c r="V3837" s="30">
        <v>2200</v>
      </c>
      <c r="W3837" s="30">
        <v>2200</v>
      </c>
      <c r="X3837" s="30">
        <v>2200</v>
      </c>
      <c r="Y3837" s="30">
        <v>2200</v>
      </c>
      <c r="Z3837" s="30">
        <v>2200</v>
      </c>
      <c r="AA3837" s="30">
        <v>2200</v>
      </c>
      <c r="AB3837" s="30">
        <v>2200</v>
      </c>
      <c r="AC3837" s="30">
        <v>2200</v>
      </c>
      <c r="AD3837" s="30">
        <v>2200</v>
      </c>
      <c r="AE3837" s="30">
        <v>2200</v>
      </c>
      <c r="AF3837" s="30">
        <v>2200</v>
      </c>
    </row>
    <row r="3838" spans="1:32" x14ac:dyDescent="0.45">
      <c r="A3838" s="29" t="s">
        <v>1135</v>
      </c>
      <c r="B3838" s="29" t="s">
        <v>1136</v>
      </c>
      <c r="C3838" s="29" t="s">
        <v>3299</v>
      </c>
      <c r="D3838" s="29" t="s">
        <v>3300</v>
      </c>
      <c r="E3838" s="29" t="s">
        <v>3301</v>
      </c>
      <c r="F3838" s="29" t="s">
        <v>3302</v>
      </c>
      <c r="G3838" s="29" t="s">
        <v>3233</v>
      </c>
      <c r="H3838" s="29" t="s">
        <v>3234</v>
      </c>
      <c r="I3838" s="29" t="s">
        <v>3262</v>
      </c>
      <c r="J3838" s="29" t="s">
        <v>3263</v>
      </c>
      <c r="K3838" s="29" t="s">
        <v>3264</v>
      </c>
      <c r="L3838" s="29" t="s">
        <v>3103</v>
      </c>
      <c r="M3838" s="29" t="s">
        <v>3265</v>
      </c>
      <c r="N3838" s="29" t="s">
        <v>3266</v>
      </c>
      <c r="O3838" s="29" t="s">
        <v>3267</v>
      </c>
      <c r="P3838" s="29" t="s">
        <v>3268</v>
      </c>
      <c r="Q3838" s="29" t="s">
        <v>3209</v>
      </c>
      <c r="R3838" s="29" t="s">
        <v>3210</v>
      </c>
      <c r="S3838" s="29" t="s">
        <v>3098</v>
      </c>
      <c r="T3838" s="29"/>
      <c r="U3838" s="30">
        <v>7000</v>
      </c>
      <c r="V3838" s="30">
        <v>7000</v>
      </c>
      <c r="W3838" s="30">
        <v>7000</v>
      </c>
      <c r="X3838" s="30">
        <v>7000</v>
      </c>
      <c r="Y3838" s="30">
        <v>7000</v>
      </c>
      <c r="Z3838" s="30">
        <v>7000</v>
      </c>
      <c r="AA3838" s="30">
        <v>7000</v>
      </c>
      <c r="AB3838" s="30">
        <v>7000</v>
      </c>
      <c r="AC3838" s="30">
        <v>7000</v>
      </c>
      <c r="AD3838" s="30">
        <v>7000</v>
      </c>
      <c r="AE3838" s="30">
        <v>7000</v>
      </c>
      <c r="AF3838" s="30">
        <v>7000</v>
      </c>
    </row>
    <row r="3839" spans="1:32" x14ac:dyDescent="0.45">
      <c r="A3839" s="29" t="s">
        <v>1135</v>
      </c>
      <c r="B3839" s="29" t="s">
        <v>1136</v>
      </c>
      <c r="C3839" s="29" t="s">
        <v>3299</v>
      </c>
      <c r="D3839" s="29" t="s">
        <v>3300</v>
      </c>
      <c r="E3839" s="29" t="s">
        <v>3301</v>
      </c>
      <c r="F3839" s="29" t="s">
        <v>3302</v>
      </c>
      <c r="G3839" s="29" t="s">
        <v>3233</v>
      </c>
      <c r="H3839" s="29" t="s">
        <v>3234</v>
      </c>
      <c r="I3839" s="29" t="s">
        <v>3262</v>
      </c>
      <c r="J3839" s="29" t="s">
        <v>3263</v>
      </c>
      <c r="K3839" s="29" t="s">
        <v>3264</v>
      </c>
      <c r="L3839" s="29" t="s">
        <v>3103</v>
      </c>
      <c r="M3839" s="29" t="s">
        <v>3265</v>
      </c>
      <c r="N3839" s="29" t="s">
        <v>3266</v>
      </c>
      <c r="O3839" s="29" t="s">
        <v>3269</v>
      </c>
      <c r="P3839" s="29" t="s">
        <v>3270</v>
      </c>
      <c r="Q3839" s="29" t="s">
        <v>3209</v>
      </c>
      <c r="R3839" s="29" t="s">
        <v>3210</v>
      </c>
      <c r="S3839" s="29" t="s">
        <v>3098</v>
      </c>
      <c r="T3839" s="29"/>
      <c r="U3839" s="30">
        <v>0</v>
      </c>
      <c r="V3839" s="30">
        <v>0</v>
      </c>
      <c r="W3839" s="30">
        <v>0</v>
      </c>
      <c r="X3839" s="30">
        <v>273</v>
      </c>
      <c r="Y3839" s="30">
        <v>780</v>
      </c>
      <c r="Z3839" s="30">
        <v>819</v>
      </c>
      <c r="AA3839" s="30">
        <v>975</v>
      </c>
      <c r="AB3839" s="30">
        <v>858</v>
      </c>
      <c r="AC3839" s="30">
        <v>624</v>
      </c>
      <c r="AD3839" s="30">
        <v>0</v>
      </c>
      <c r="AE3839" s="30">
        <v>0</v>
      </c>
      <c r="AF3839" s="30">
        <v>0</v>
      </c>
    </row>
    <row r="3840" spans="1:32" x14ac:dyDescent="0.45">
      <c r="A3840" s="29" t="s">
        <v>1135</v>
      </c>
      <c r="B3840" s="29" t="s">
        <v>1136</v>
      </c>
      <c r="C3840" s="29" t="s">
        <v>3299</v>
      </c>
      <c r="D3840" s="29" t="s">
        <v>3300</v>
      </c>
      <c r="E3840" s="29" t="s">
        <v>3301</v>
      </c>
      <c r="F3840" s="29" t="s">
        <v>3302</v>
      </c>
      <c r="G3840" s="29" t="s">
        <v>3233</v>
      </c>
      <c r="H3840" s="29" t="s">
        <v>3234</v>
      </c>
      <c r="I3840" s="29" t="s">
        <v>3262</v>
      </c>
      <c r="J3840" s="29" t="s">
        <v>3263</v>
      </c>
      <c r="K3840" s="29" t="s">
        <v>3264</v>
      </c>
      <c r="L3840" s="29" t="s">
        <v>3103</v>
      </c>
      <c r="M3840" s="29" t="s">
        <v>3265</v>
      </c>
      <c r="N3840" s="29" t="s">
        <v>3266</v>
      </c>
      <c r="O3840" s="29" t="s">
        <v>3271</v>
      </c>
      <c r="P3840" s="29" t="s">
        <v>3272</v>
      </c>
      <c r="Q3840" s="29" t="s">
        <v>3209</v>
      </c>
      <c r="R3840" s="29" t="s">
        <v>3210</v>
      </c>
      <c r="S3840" s="29" t="s">
        <v>3098</v>
      </c>
      <c r="T3840" s="29"/>
      <c r="U3840" s="30">
        <v>0</v>
      </c>
      <c r="V3840" s="30">
        <v>0</v>
      </c>
      <c r="W3840" s="30">
        <v>0</v>
      </c>
      <c r="X3840" s="30">
        <v>0</v>
      </c>
      <c r="Y3840" s="30">
        <v>0</v>
      </c>
      <c r="Z3840" s="30">
        <v>14</v>
      </c>
      <c r="AA3840" s="30">
        <v>0</v>
      </c>
      <c r="AB3840" s="30">
        <v>0</v>
      </c>
      <c r="AC3840" s="30">
        <v>58</v>
      </c>
      <c r="AD3840" s="30">
        <v>0</v>
      </c>
      <c r="AE3840" s="30">
        <v>0</v>
      </c>
      <c r="AF3840" s="30">
        <v>0</v>
      </c>
    </row>
    <row r="3841" spans="1:32" x14ac:dyDescent="0.45">
      <c r="A3841" s="29" t="s">
        <v>1135</v>
      </c>
      <c r="B3841" s="29" t="s">
        <v>1136</v>
      </c>
      <c r="C3841" s="29" t="s">
        <v>3299</v>
      </c>
      <c r="D3841" s="29" t="s">
        <v>3300</v>
      </c>
      <c r="E3841" s="29" t="s">
        <v>3301</v>
      </c>
      <c r="F3841" s="29" t="s">
        <v>3302</v>
      </c>
      <c r="G3841" s="29" t="s">
        <v>3233</v>
      </c>
      <c r="H3841" s="29" t="s">
        <v>3234</v>
      </c>
      <c r="I3841" s="29" t="s">
        <v>3262</v>
      </c>
      <c r="J3841" s="29" t="s">
        <v>3263</v>
      </c>
      <c r="K3841" s="29" t="s">
        <v>3264</v>
      </c>
      <c r="L3841" s="29" t="s">
        <v>3103</v>
      </c>
      <c r="M3841" s="29" t="s">
        <v>3265</v>
      </c>
      <c r="N3841" s="29" t="s">
        <v>3266</v>
      </c>
      <c r="O3841" s="29" t="s">
        <v>3372</v>
      </c>
      <c r="P3841" s="29" t="s">
        <v>3373</v>
      </c>
      <c r="Q3841" s="29" t="s">
        <v>3209</v>
      </c>
      <c r="R3841" s="29" t="s">
        <v>3210</v>
      </c>
      <c r="S3841" s="29" t="s">
        <v>3098</v>
      </c>
      <c r="T3841" s="29"/>
      <c r="U3841" s="30">
        <v>0</v>
      </c>
      <c r="V3841" s="30">
        <v>0</v>
      </c>
      <c r="W3841" s="30">
        <v>0</v>
      </c>
      <c r="X3841" s="30">
        <v>0</v>
      </c>
      <c r="Y3841" s="30">
        <v>130</v>
      </c>
      <c r="Z3841" s="30">
        <v>1827</v>
      </c>
      <c r="AA3841" s="30">
        <v>1141</v>
      </c>
      <c r="AB3841" s="30">
        <v>850</v>
      </c>
      <c r="AC3841" s="30">
        <v>1348</v>
      </c>
      <c r="AD3841" s="30">
        <v>391</v>
      </c>
      <c r="AE3841" s="30">
        <v>0</v>
      </c>
      <c r="AF3841" s="30">
        <v>0</v>
      </c>
    </row>
    <row r="3842" spans="1:32" x14ac:dyDescent="0.45">
      <c r="A3842" s="29" t="s">
        <v>1135</v>
      </c>
      <c r="B3842" s="29" t="s">
        <v>1136</v>
      </c>
      <c r="C3842" s="29" t="s">
        <v>3299</v>
      </c>
      <c r="D3842" s="29" t="s">
        <v>3300</v>
      </c>
      <c r="E3842" s="29" t="s">
        <v>3301</v>
      </c>
      <c r="F3842" s="29" t="s">
        <v>3302</v>
      </c>
      <c r="G3842" s="29" t="s">
        <v>3233</v>
      </c>
      <c r="H3842" s="29" t="s">
        <v>3234</v>
      </c>
      <c r="I3842" s="29" t="s">
        <v>3262</v>
      </c>
      <c r="J3842" s="29" t="s">
        <v>3263</v>
      </c>
      <c r="K3842" s="29" t="s">
        <v>3264</v>
      </c>
      <c r="L3842" s="29" t="s">
        <v>3103</v>
      </c>
      <c r="M3842" s="29" t="s">
        <v>3322</v>
      </c>
      <c r="N3842" s="29" t="s">
        <v>3323</v>
      </c>
      <c r="O3842" s="29" t="s">
        <v>3324</v>
      </c>
      <c r="P3842" s="29" t="s">
        <v>3325</v>
      </c>
      <c r="Q3842" s="29" t="s">
        <v>3209</v>
      </c>
      <c r="R3842" s="29" t="s">
        <v>3210</v>
      </c>
      <c r="S3842" s="29" t="s">
        <v>3098</v>
      </c>
      <c r="T3842" s="29"/>
      <c r="U3842" s="30">
        <v>5600</v>
      </c>
      <c r="V3842" s="30">
        <v>5600</v>
      </c>
      <c r="W3842" s="30">
        <v>5600</v>
      </c>
      <c r="X3842" s="30">
        <v>5600</v>
      </c>
      <c r="Y3842" s="30">
        <v>5600</v>
      </c>
      <c r="Z3842" s="30">
        <v>5600</v>
      </c>
      <c r="AA3842" s="30">
        <v>5600</v>
      </c>
      <c r="AB3842" s="30">
        <v>5600</v>
      </c>
      <c r="AC3842" s="30">
        <v>5600</v>
      </c>
      <c r="AD3842" s="30">
        <v>5600</v>
      </c>
      <c r="AE3842" s="30">
        <v>5600</v>
      </c>
      <c r="AF3842" s="30">
        <v>5600</v>
      </c>
    </row>
    <row r="3843" spans="1:32" x14ac:dyDescent="0.45">
      <c r="A3843" s="29" t="s">
        <v>1135</v>
      </c>
      <c r="B3843" s="29" t="s">
        <v>1136</v>
      </c>
      <c r="C3843" s="29" t="s">
        <v>3299</v>
      </c>
      <c r="D3843" s="29" t="s">
        <v>3300</v>
      </c>
      <c r="E3843" s="29" t="s">
        <v>3301</v>
      </c>
      <c r="F3843" s="29" t="s">
        <v>3302</v>
      </c>
      <c r="G3843" s="29" t="s">
        <v>3233</v>
      </c>
      <c r="H3843" s="29" t="s">
        <v>3234</v>
      </c>
      <c r="I3843" s="29" t="s">
        <v>3275</v>
      </c>
      <c r="J3843" s="29" t="s">
        <v>3276</v>
      </c>
      <c r="K3843" s="29" t="s">
        <v>3282</v>
      </c>
      <c r="L3843" s="29" t="s">
        <v>3112</v>
      </c>
      <c r="M3843" s="29" t="s">
        <v>3283</v>
      </c>
      <c r="N3843" s="29" t="s">
        <v>3284</v>
      </c>
      <c r="O3843" s="29" t="s">
        <v>3285</v>
      </c>
      <c r="P3843" s="29" t="s">
        <v>3286</v>
      </c>
      <c r="Q3843" s="29" t="s">
        <v>3209</v>
      </c>
      <c r="R3843" s="29" t="s">
        <v>3210</v>
      </c>
      <c r="S3843" s="29" t="s">
        <v>3098</v>
      </c>
      <c r="T3843" s="29"/>
      <c r="U3843" s="30">
        <v>20000</v>
      </c>
      <c r="V3843" s="30">
        <v>20000</v>
      </c>
      <c r="W3843" s="30">
        <v>20000</v>
      </c>
      <c r="X3843" s="30">
        <v>20000</v>
      </c>
      <c r="Y3843" s="30">
        <v>20000</v>
      </c>
      <c r="Z3843" s="30">
        <v>20000</v>
      </c>
      <c r="AA3843" s="30">
        <v>20000</v>
      </c>
      <c r="AB3843" s="30">
        <v>20000</v>
      </c>
      <c r="AC3843" s="30">
        <v>20000</v>
      </c>
      <c r="AD3843" s="30">
        <v>20000</v>
      </c>
      <c r="AE3843" s="30">
        <v>20000</v>
      </c>
      <c r="AF3843" s="30">
        <v>20000</v>
      </c>
    </row>
    <row r="3844" spans="1:32" x14ac:dyDescent="0.45">
      <c r="A3844" s="29" t="s">
        <v>1135</v>
      </c>
      <c r="B3844" s="29" t="s">
        <v>1136</v>
      </c>
      <c r="C3844" s="29" t="s">
        <v>3299</v>
      </c>
      <c r="D3844" s="29" t="s">
        <v>3300</v>
      </c>
      <c r="E3844" s="29" t="s">
        <v>3301</v>
      </c>
      <c r="F3844" s="29" t="s">
        <v>3302</v>
      </c>
      <c r="G3844" s="29" t="s">
        <v>3233</v>
      </c>
      <c r="H3844" s="29" t="s">
        <v>3234</v>
      </c>
      <c r="I3844" s="29" t="s">
        <v>3275</v>
      </c>
      <c r="J3844" s="29" t="s">
        <v>3276</v>
      </c>
      <c r="K3844" s="29" t="s">
        <v>3282</v>
      </c>
      <c r="L3844" s="29" t="s">
        <v>3112</v>
      </c>
      <c r="M3844" s="29" t="s">
        <v>3283</v>
      </c>
      <c r="N3844" s="29" t="s">
        <v>3284</v>
      </c>
      <c r="O3844" s="29" t="s">
        <v>3448</v>
      </c>
      <c r="P3844" s="29" t="s">
        <v>3449</v>
      </c>
      <c r="Q3844" s="29" t="s">
        <v>3209</v>
      </c>
      <c r="R3844" s="29" t="s">
        <v>3210</v>
      </c>
      <c r="S3844" s="29" t="s">
        <v>3098</v>
      </c>
      <c r="T3844" s="29"/>
      <c r="U3844" s="30">
        <v>20000</v>
      </c>
      <c r="V3844" s="30">
        <v>20000</v>
      </c>
      <c r="W3844" s="30">
        <v>20000</v>
      </c>
      <c r="X3844" s="30">
        <v>20000</v>
      </c>
      <c r="Y3844" s="30">
        <v>20000</v>
      </c>
      <c r="Z3844" s="30">
        <v>20000</v>
      </c>
      <c r="AA3844" s="30">
        <v>20000</v>
      </c>
      <c r="AB3844" s="30">
        <v>20000</v>
      </c>
      <c r="AC3844" s="30">
        <v>20000</v>
      </c>
      <c r="AD3844" s="30">
        <v>20000</v>
      </c>
      <c r="AE3844" s="30">
        <v>20000</v>
      </c>
      <c r="AF3844" s="30">
        <v>20000</v>
      </c>
    </row>
    <row r="3845" spans="1:32" x14ac:dyDescent="0.45">
      <c r="A3845" s="29" t="s">
        <v>1135</v>
      </c>
      <c r="B3845" s="29" t="s">
        <v>1136</v>
      </c>
      <c r="C3845" s="29" t="s">
        <v>3299</v>
      </c>
      <c r="D3845" s="29" t="s">
        <v>3300</v>
      </c>
      <c r="E3845" s="29" t="s">
        <v>3301</v>
      </c>
      <c r="F3845" s="29" t="s">
        <v>3302</v>
      </c>
      <c r="G3845" s="29" t="s">
        <v>3233</v>
      </c>
      <c r="H3845" s="29" t="s">
        <v>3234</v>
      </c>
      <c r="I3845" s="29" t="s">
        <v>3275</v>
      </c>
      <c r="J3845" s="29" t="s">
        <v>3276</v>
      </c>
      <c r="K3845" s="29" t="s">
        <v>3287</v>
      </c>
      <c r="L3845" s="29" t="s">
        <v>3101</v>
      </c>
      <c r="M3845" s="29" t="s">
        <v>3288</v>
      </c>
      <c r="N3845" s="29" t="s">
        <v>3289</v>
      </c>
      <c r="O3845" s="29" t="s">
        <v>3290</v>
      </c>
      <c r="P3845" s="29" t="s">
        <v>3291</v>
      </c>
      <c r="Q3845" s="29" t="s">
        <v>3209</v>
      </c>
      <c r="R3845" s="29" t="s">
        <v>3210</v>
      </c>
      <c r="S3845" s="29" t="s">
        <v>3098</v>
      </c>
      <c r="T3845" s="29"/>
      <c r="U3845" s="30">
        <v>1000</v>
      </c>
      <c r="V3845" s="30">
        <v>1000</v>
      </c>
      <c r="W3845" s="30">
        <v>1000</v>
      </c>
      <c r="X3845" s="30">
        <v>1000</v>
      </c>
      <c r="Y3845" s="30">
        <v>1000</v>
      </c>
      <c r="Z3845" s="30">
        <v>1000</v>
      </c>
      <c r="AA3845" s="30">
        <v>1000</v>
      </c>
      <c r="AB3845" s="30">
        <v>1000</v>
      </c>
      <c r="AC3845" s="30">
        <v>1000</v>
      </c>
      <c r="AD3845" s="30">
        <v>1000</v>
      </c>
      <c r="AE3845" s="30">
        <v>1000</v>
      </c>
      <c r="AF3845" s="30">
        <v>1000</v>
      </c>
    </row>
    <row r="3846" spans="1:32" x14ac:dyDescent="0.45">
      <c r="A3846" s="29" t="s">
        <v>498</v>
      </c>
      <c r="B3846" s="29" t="s">
        <v>499</v>
      </c>
      <c r="C3846" s="29" t="s">
        <v>3544</v>
      </c>
      <c r="D3846" s="29" t="s">
        <v>3545</v>
      </c>
      <c r="E3846" s="29" t="s">
        <v>3546</v>
      </c>
      <c r="F3846" s="29" t="s">
        <v>3547</v>
      </c>
      <c r="G3846" s="29" t="s">
        <v>3233</v>
      </c>
      <c r="H3846" s="29" t="s">
        <v>3234</v>
      </c>
      <c r="I3846" s="29" t="s">
        <v>3262</v>
      </c>
      <c r="J3846" s="29" t="s">
        <v>3263</v>
      </c>
      <c r="K3846" s="29" t="s">
        <v>3264</v>
      </c>
      <c r="L3846" s="29" t="s">
        <v>3103</v>
      </c>
      <c r="M3846" s="29" t="s">
        <v>3265</v>
      </c>
      <c r="N3846" s="29" t="s">
        <v>3266</v>
      </c>
      <c r="O3846" s="29" t="s">
        <v>3267</v>
      </c>
      <c r="P3846" s="29" t="s">
        <v>3268</v>
      </c>
      <c r="Q3846" s="29" t="s">
        <v>3209</v>
      </c>
      <c r="R3846" s="29" t="s">
        <v>3210</v>
      </c>
      <c r="S3846" s="29" t="s">
        <v>3098</v>
      </c>
      <c r="T3846" s="29"/>
      <c r="U3846" s="30">
        <v>7600</v>
      </c>
      <c r="V3846" s="30">
        <v>7600</v>
      </c>
      <c r="W3846" s="30">
        <v>7600</v>
      </c>
      <c r="X3846" s="30">
        <v>7600</v>
      </c>
      <c r="Y3846" s="30">
        <v>7600</v>
      </c>
      <c r="Z3846" s="30">
        <v>7600</v>
      </c>
      <c r="AA3846" s="30">
        <v>7600</v>
      </c>
      <c r="AB3846" s="30">
        <v>7600</v>
      </c>
      <c r="AC3846" s="30">
        <v>7600</v>
      </c>
      <c r="AD3846" s="30">
        <v>7600</v>
      </c>
      <c r="AE3846" s="30">
        <v>7600</v>
      </c>
      <c r="AF3846" s="30">
        <v>7600</v>
      </c>
    </row>
    <row r="3847" spans="1:32" x14ac:dyDescent="0.45">
      <c r="A3847" s="29" t="s">
        <v>498</v>
      </c>
      <c r="B3847" s="29" t="s">
        <v>499</v>
      </c>
      <c r="C3847" s="29" t="s">
        <v>3544</v>
      </c>
      <c r="D3847" s="29" t="s">
        <v>3545</v>
      </c>
      <c r="E3847" s="29" t="s">
        <v>3546</v>
      </c>
      <c r="F3847" s="29" t="s">
        <v>3547</v>
      </c>
      <c r="G3847" s="29" t="s">
        <v>3233</v>
      </c>
      <c r="H3847" s="29" t="s">
        <v>3234</v>
      </c>
      <c r="I3847" s="29" t="s">
        <v>3262</v>
      </c>
      <c r="J3847" s="29" t="s">
        <v>3263</v>
      </c>
      <c r="K3847" s="29" t="s">
        <v>3264</v>
      </c>
      <c r="L3847" s="29" t="s">
        <v>3103</v>
      </c>
      <c r="M3847" s="29" t="s">
        <v>3265</v>
      </c>
      <c r="N3847" s="29" t="s">
        <v>3266</v>
      </c>
      <c r="O3847" s="29" t="s">
        <v>3269</v>
      </c>
      <c r="P3847" s="29" t="s">
        <v>3270</v>
      </c>
      <c r="Q3847" s="29" t="s">
        <v>3209</v>
      </c>
      <c r="R3847" s="29" t="s">
        <v>3210</v>
      </c>
      <c r="S3847" s="29" t="s">
        <v>3098</v>
      </c>
      <c r="T3847" s="29"/>
      <c r="U3847" s="30">
        <v>78</v>
      </c>
      <c r="V3847" s="30">
        <v>39</v>
      </c>
      <c r="W3847" s="30">
        <v>156</v>
      </c>
      <c r="X3847" s="30">
        <v>156</v>
      </c>
      <c r="Y3847" s="30">
        <v>0</v>
      </c>
      <c r="Z3847" s="30">
        <v>117</v>
      </c>
      <c r="AA3847" s="30">
        <v>88</v>
      </c>
      <c r="AB3847" s="30">
        <v>0</v>
      </c>
      <c r="AC3847" s="30">
        <v>0</v>
      </c>
      <c r="AD3847" s="30">
        <v>117</v>
      </c>
      <c r="AE3847" s="30">
        <v>39</v>
      </c>
      <c r="AF3847" s="30">
        <v>117</v>
      </c>
    </row>
    <row r="3848" spans="1:32" x14ac:dyDescent="0.45">
      <c r="A3848" s="29" t="s">
        <v>498</v>
      </c>
      <c r="B3848" s="29" t="s">
        <v>499</v>
      </c>
      <c r="C3848" s="29" t="s">
        <v>3544</v>
      </c>
      <c r="D3848" s="29" t="s">
        <v>3545</v>
      </c>
      <c r="E3848" s="29" t="s">
        <v>3546</v>
      </c>
      <c r="F3848" s="29" t="s">
        <v>3547</v>
      </c>
      <c r="G3848" s="29" t="s">
        <v>3233</v>
      </c>
      <c r="H3848" s="29" t="s">
        <v>3234</v>
      </c>
      <c r="I3848" s="29" t="s">
        <v>3262</v>
      </c>
      <c r="J3848" s="29" t="s">
        <v>3263</v>
      </c>
      <c r="K3848" s="29" t="s">
        <v>3264</v>
      </c>
      <c r="L3848" s="29" t="s">
        <v>3103</v>
      </c>
      <c r="M3848" s="29" t="s">
        <v>3265</v>
      </c>
      <c r="N3848" s="29" t="s">
        <v>3266</v>
      </c>
      <c r="O3848" s="29" t="s">
        <v>3271</v>
      </c>
      <c r="P3848" s="29" t="s">
        <v>3272</v>
      </c>
      <c r="Q3848" s="29" t="s">
        <v>3209</v>
      </c>
      <c r="R3848" s="29" t="s">
        <v>3210</v>
      </c>
      <c r="S3848" s="29" t="s">
        <v>3098</v>
      </c>
      <c r="T3848" s="29"/>
      <c r="U3848" s="30">
        <v>1102</v>
      </c>
      <c r="V3848" s="30">
        <v>1131</v>
      </c>
      <c r="W3848" s="30">
        <v>688</v>
      </c>
      <c r="X3848" s="30">
        <v>1711</v>
      </c>
      <c r="Y3848" s="30">
        <v>1569</v>
      </c>
      <c r="Z3848" s="30">
        <v>275</v>
      </c>
      <c r="AA3848" s="30">
        <v>1040</v>
      </c>
      <c r="AB3848" s="30">
        <v>1580</v>
      </c>
      <c r="AC3848" s="30">
        <v>1102</v>
      </c>
      <c r="AD3848" s="30">
        <v>188</v>
      </c>
      <c r="AE3848" s="30">
        <v>899</v>
      </c>
      <c r="AF3848" s="30">
        <v>1232</v>
      </c>
    </row>
    <row r="3849" spans="1:32" x14ac:dyDescent="0.45">
      <c r="A3849" s="29" t="s">
        <v>498</v>
      </c>
      <c r="B3849" s="29" t="s">
        <v>499</v>
      </c>
      <c r="C3849" s="29" t="s">
        <v>3544</v>
      </c>
      <c r="D3849" s="29" t="s">
        <v>3545</v>
      </c>
      <c r="E3849" s="29" t="s">
        <v>3546</v>
      </c>
      <c r="F3849" s="29" t="s">
        <v>3547</v>
      </c>
      <c r="G3849" s="29" t="s">
        <v>3233</v>
      </c>
      <c r="H3849" s="29" t="s">
        <v>3234</v>
      </c>
      <c r="I3849" s="29" t="s">
        <v>3262</v>
      </c>
      <c r="J3849" s="29" t="s">
        <v>3263</v>
      </c>
      <c r="K3849" s="29" t="s">
        <v>3264</v>
      </c>
      <c r="L3849" s="29" t="s">
        <v>3103</v>
      </c>
      <c r="M3849" s="29" t="s">
        <v>3265</v>
      </c>
      <c r="N3849" s="29" t="s">
        <v>3266</v>
      </c>
      <c r="O3849" s="29" t="s">
        <v>3273</v>
      </c>
      <c r="P3849" s="29" t="s">
        <v>3274</v>
      </c>
      <c r="Q3849" s="29" t="s">
        <v>3209</v>
      </c>
      <c r="R3849" s="29" t="s">
        <v>3210</v>
      </c>
      <c r="S3849" s="29" t="s">
        <v>3098</v>
      </c>
      <c r="T3849" s="29"/>
      <c r="U3849" s="30">
        <v>0</v>
      </c>
      <c r="V3849" s="30">
        <v>0</v>
      </c>
      <c r="W3849" s="30">
        <v>0</v>
      </c>
      <c r="X3849" s="30">
        <v>0</v>
      </c>
      <c r="Y3849" s="30">
        <v>0</v>
      </c>
      <c r="Z3849" s="30">
        <v>0</v>
      </c>
      <c r="AA3849" s="30">
        <v>0</v>
      </c>
      <c r="AB3849" s="30">
        <v>0</v>
      </c>
      <c r="AC3849" s="30">
        <v>0</v>
      </c>
      <c r="AD3849" s="30">
        <v>0</v>
      </c>
      <c r="AE3849" s="30">
        <v>78</v>
      </c>
      <c r="AF3849" s="30">
        <v>0</v>
      </c>
    </row>
    <row r="3850" spans="1:32" x14ac:dyDescent="0.45">
      <c r="A3850" s="29" t="s">
        <v>498</v>
      </c>
      <c r="B3850" s="29" t="s">
        <v>499</v>
      </c>
      <c r="C3850" s="29" t="s">
        <v>3544</v>
      </c>
      <c r="D3850" s="29" t="s">
        <v>3545</v>
      </c>
      <c r="E3850" s="29" t="s">
        <v>3546</v>
      </c>
      <c r="F3850" s="29" t="s">
        <v>3547</v>
      </c>
      <c r="G3850" s="29" t="s">
        <v>3233</v>
      </c>
      <c r="H3850" s="29" t="s">
        <v>3234</v>
      </c>
      <c r="I3850" s="29" t="s">
        <v>3262</v>
      </c>
      <c r="J3850" s="29" t="s">
        <v>3263</v>
      </c>
      <c r="K3850" s="29" t="s">
        <v>3264</v>
      </c>
      <c r="L3850" s="29" t="s">
        <v>3103</v>
      </c>
      <c r="M3850" s="29" t="s">
        <v>3322</v>
      </c>
      <c r="N3850" s="29" t="s">
        <v>3323</v>
      </c>
      <c r="O3850" s="29" t="s">
        <v>3324</v>
      </c>
      <c r="P3850" s="29" t="s">
        <v>3325</v>
      </c>
      <c r="Q3850" s="29" t="s">
        <v>3209</v>
      </c>
      <c r="R3850" s="29" t="s">
        <v>3210</v>
      </c>
      <c r="S3850" s="29" t="s">
        <v>3098</v>
      </c>
      <c r="T3850" s="29"/>
      <c r="U3850" s="30">
        <v>2800</v>
      </c>
      <c r="V3850" s="30">
        <v>2800</v>
      </c>
      <c r="W3850" s="30">
        <v>2800</v>
      </c>
      <c r="X3850" s="30">
        <v>2800</v>
      </c>
      <c r="Y3850" s="30">
        <v>2800</v>
      </c>
      <c r="Z3850" s="30">
        <v>2800</v>
      </c>
      <c r="AA3850" s="30">
        <v>2800</v>
      </c>
      <c r="AB3850" s="30">
        <v>2800</v>
      </c>
      <c r="AC3850" s="30">
        <v>2800</v>
      </c>
      <c r="AD3850" s="30">
        <v>2800</v>
      </c>
      <c r="AE3850" s="30">
        <v>2800</v>
      </c>
      <c r="AF3850" s="30">
        <v>2800</v>
      </c>
    </row>
    <row r="3851" spans="1:32" x14ac:dyDescent="0.45">
      <c r="A3851" s="29" t="s">
        <v>498</v>
      </c>
      <c r="B3851" s="29" t="s">
        <v>499</v>
      </c>
      <c r="C3851" s="29" t="s">
        <v>3544</v>
      </c>
      <c r="D3851" s="29" t="s">
        <v>3545</v>
      </c>
      <c r="E3851" s="29" t="s">
        <v>3546</v>
      </c>
      <c r="F3851" s="29" t="s">
        <v>3547</v>
      </c>
      <c r="G3851" s="29" t="s">
        <v>3233</v>
      </c>
      <c r="H3851" s="29" t="s">
        <v>3234</v>
      </c>
      <c r="I3851" s="29" t="s">
        <v>3275</v>
      </c>
      <c r="J3851" s="29" t="s">
        <v>3276</v>
      </c>
      <c r="K3851" s="29" t="s">
        <v>3282</v>
      </c>
      <c r="L3851" s="29" t="s">
        <v>3112</v>
      </c>
      <c r="M3851" s="29" t="s">
        <v>3283</v>
      </c>
      <c r="N3851" s="29" t="s">
        <v>3284</v>
      </c>
      <c r="O3851" s="29" t="s">
        <v>3824</v>
      </c>
      <c r="P3851" s="29" t="s">
        <v>3825</v>
      </c>
      <c r="Q3851" s="29" t="s">
        <v>3209</v>
      </c>
      <c r="R3851" s="29" t="s">
        <v>3210</v>
      </c>
      <c r="S3851" s="29" t="s">
        <v>3098</v>
      </c>
      <c r="T3851" s="29"/>
      <c r="U3851" s="30">
        <v>70400</v>
      </c>
      <c r="V3851" s="30">
        <v>70400</v>
      </c>
      <c r="W3851" s="30">
        <v>70400</v>
      </c>
      <c r="X3851" s="30">
        <v>70400</v>
      </c>
      <c r="Y3851" s="30">
        <v>70400</v>
      </c>
      <c r="Z3851" s="30">
        <v>70400</v>
      </c>
      <c r="AA3851" s="30">
        <v>70400</v>
      </c>
      <c r="AB3851" s="30">
        <v>70400</v>
      </c>
      <c r="AC3851" s="30">
        <v>70400</v>
      </c>
      <c r="AD3851" s="30">
        <v>70400</v>
      </c>
      <c r="AE3851" s="30">
        <v>70400</v>
      </c>
      <c r="AF3851" s="30">
        <v>70400</v>
      </c>
    </row>
    <row r="3852" spans="1:32" x14ac:dyDescent="0.45">
      <c r="A3852" s="29" t="s">
        <v>498</v>
      </c>
      <c r="B3852" s="29" t="s">
        <v>499</v>
      </c>
      <c r="C3852" s="29" t="s">
        <v>3666</v>
      </c>
      <c r="D3852" s="29" t="s">
        <v>3667</v>
      </c>
      <c r="E3852" s="29" t="s">
        <v>3927</v>
      </c>
      <c r="F3852" s="29" t="s">
        <v>3928</v>
      </c>
      <c r="G3852" s="29" t="s">
        <v>3200</v>
      </c>
      <c r="H3852" s="29" t="s">
        <v>3201</v>
      </c>
      <c r="I3852" s="29" t="s">
        <v>3202</v>
      </c>
      <c r="J3852" s="29" t="s">
        <v>3203</v>
      </c>
      <c r="K3852" s="29" t="s">
        <v>3204</v>
      </c>
      <c r="L3852" s="29" t="s">
        <v>3109</v>
      </c>
      <c r="M3852" s="29" t="s">
        <v>3378</v>
      </c>
      <c r="N3852" s="29" t="s">
        <v>3379</v>
      </c>
      <c r="O3852" s="29" t="s">
        <v>3380</v>
      </c>
      <c r="P3852" s="29" t="s">
        <v>3381</v>
      </c>
      <c r="Q3852" s="29" t="s">
        <v>3209</v>
      </c>
      <c r="R3852" s="29" t="s">
        <v>3210</v>
      </c>
      <c r="S3852" s="29" t="s">
        <v>3098</v>
      </c>
      <c r="T3852" s="29"/>
      <c r="U3852" s="30">
        <v>4650</v>
      </c>
      <c r="V3852" s="30">
        <v>4650</v>
      </c>
      <c r="W3852" s="30">
        <v>4650</v>
      </c>
      <c r="X3852" s="30">
        <v>4650</v>
      </c>
      <c r="Y3852" s="30">
        <v>4650</v>
      </c>
      <c r="Z3852" s="30">
        <v>4650</v>
      </c>
      <c r="AA3852" s="30">
        <v>4650</v>
      </c>
      <c r="AB3852" s="30">
        <v>4650</v>
      </c>
      <c r="AC3852" s="30">
        <v>4650</v>
      </c>
      <c r="AD3852" s="30">
        <v>4650</v>
      </c>
      <c r="AE3852" s="30">
        <v>0</v>
      </c>
      <c r="AF3852" s="30">
        <v>0</v>
      </c>
    </row>
    <row r="3853" spans="1:32" x14ac:dyDescent="0.45">
      <c r="A3853" s="29" t="s">
        <v>1125</v>
      </c>
      <c r="B3853" s="29" t="s">
        <v>1126</v>
      </c>
      <c r="C3853" s="29" t="s">
        <v>3299</v>
      </c>
      <c r="D3853" s="29" t="s">
        <v>3300</v>
      </c>
      <c r="E3853" s="29" t="s">
        <v>3301</v>
      </c>
      <c r="F3853" s="29" t="s">
        <v>3302</v>
      </c>
      <c r="G3853" s="29" t="s">
        <v>3233</v>
      </c>
      <c r="H3853" s="29" t="s">
        <v>3234</v>
      </c>
      <c r="I3853" s="29" t="s">
        <v>3235</v>
      </c>
      <c r="J3853" s="29" t="s">
        <v>3236</v>
      </c>
      <c r="K3853" s="29" t="s">
        <v>3237</v>
      </c>
      <c r="L3853" s="29" t="s">
        <v>3107</v>
      </c>
      <c r="M3853" s="29" t="s">
        <v>3238</v>
      </c>
      <c r="N3853" s="29" t="s">
        <v>3239</v>
      </c>
      <c r="O3853" s="29" t="s">
        <v>3422</v>
      </c>
      <c r="P3853" s="29" t="s">
        <v>3423</v>
      </c>
      <c r="Q3853" s="29" t="s">
        <v>3209</v>
      </c>
      <c r="R3853" s="29" t="s">
        <v>3210</v>
      </c>
      <c r="S3853" s="29" t="s">
        <v>3098</v>
      </c>
      <c r="T3853" s="29"/>
      <c r="U3853" s="30">
        <v>8000</v>
      </c>
      <c r="V3853" s="30">
        <v>8000</v>
      </c>
      <c r="W3853" s="30">
        <v>8000</v>
      </c>
      <c r="X3853" s="30">
        <v>8000</v>
      </c>
      <c r="Y3853" s="30">
        <v>8000</v>
      </c>
      <c r="Z3853" s="30">
        <v>8000</v>
      </c>
      <c r="AA3853" s="30">
        <v>8000</v>
      </c>
      <c r="AB3853" s="30">
        <v>8000</v>
      </c>
      <c r="AC3853" s="30">
        <v>8000</v>
      </c>
      <c r="AD3853" s="30">
        <v>8000</v>
      </c>
      <c r="AE3853" s="30">
        <v>8000</v>
      </c>
      <c r="AF3853" s="30">
        <v>8000</v>
      </c>
    </row>
    <row r="3854" spans="1:32" x14ac:dyDescent="0.45">
      <c r="A3854" s="29" t="s">
        <v>1125</v>
      </c>
      <c r="B3854" s="29" t="s">
        <v>1126</v>
      </c>
      <c r="C3854" s="29" t="s">
        <v>3299</v>
      </c>
      <c r="D3854" s="29" t="s">
        <v>3300</v>
      </c>
      <c r="E3854" s="29" t="s">
        <v>3301</v>
      </c>
      <c r="F3854" s="29" t="s">
        <v>3302</v>
      </c>
      <c r="G3854" s="29" t="s">
        <v>3233</v>
      </c>
      <c r="H3854" s="29" t="s">
        <v>3234</v>
      </c>
      <c r="I3854" s="29" t="s">
        <v>3242</v>
      </c>
      <c r="J3854" s="29" t="s">
        <v>3243</v>
      </c>
      <c r="K3854" s="29" t="s">
        <v>3244</v>
      </c>
      <c r="L3854" s="29" t="s">
        <v>3104</v>
      </c>
      <c r="M3854" s="29" t="s">
        <v>3245</v>
      </c>
      <c r="N3854" s="29" t="s">
        <v>3246</v>
      </c>
      <c r="O3854" s="29" t="s">
        <v>3250</v>
      </c>
      <c r="P3854" s="29" t="s">
        <v>3251</v>
      </c>
      <c r="Q3854" s="29" t="s">
        <v>3209</v>
      </c>
      <c r="R3854" s="29" t="s">
        <v>3210</v>
      </c>
      <c r="S3854" s="29" t="s">
        <v>3098</v>
      </c>
      <c r="T3854" s="29"/>
      <c r="U3854" s="30">
        <v>10000</v>
      </c>
      <c r="V3854" s="30">
        <v>10000</v>
      </c>
      <c r="W3854" s="30">
        <v>10000</v>
      </c>
      <c r="X3854" s="30">
        <v>10000</v>
      </c>
      <c r="Y3854" s="30">
        <v>10000</v>
      </c>
      <c r="Z3854" s="30">
        <v>10000</v>
      </c>
      <c r="AA3854" s="30">
        <v>10000</v>
      </c>
      <c r="AB3854" s="30">
        <v>10000</v>
      </c>
      <c r="AC3854" s="30">
        <v>10000</v>
      </c>
      <c r="AD3854" s="30">
        <v>10000</v>
      </c>
      <c r="AE3854" s="30">
        <v>10000</v>
      </c>
      <c r="AF3854" s="30">
        <v>10000</v>
      </c>
    </row>
    <row r="3855" spans="1:32" x14ac:dyDescent="0.45">
      <c r="A3855" s="29" t="s">
        <v>1125</v>
      </c>
      <c r="B3855" s="29" t="s">
        <v>1126</v>
      </c>
      <c r="C3855" s="29" t="s">
        <v>3299</v>
      </c>
      <c r="D3855" s="29" t="s">
        <v>3300</v>
      </c>
      <c r="E3855" s="29" t="s">
        <v>3301</v>
      </c>
      <c r="F3855" s="29" t="s">
        <v>3302</v>
      </c>
      <c r="G3855" s="29" t="s">
        <v>3233</v>
      </c>
      <c r="H3855" s="29" t="s">
        <v>3234</v>
      </c>
      <c r="I3855" s="29" t="s">
        <v>3242</v>
      </c>
      <c r="J3855" s="29" t="s">
        <v>3243</v>
      </c>
      <c r="K3855" s="29" t="s">
        <v>3258</v>
      </c>
      <c r="L3855" s="29" t="s">
        <v>3105</v>
      </c>
      <c r="M3855" s="29" t="s">
        <v>3259</v>
      </c>
      <c r="N3855" s="29" t="s">
        <v>3105</v>
      </c>
      <c r="O3855" s="29" t="s">
        <v>3260</v>
      </c>
      <c r="P3855" s="29" t="s">
        <v>3261</v>
      </c>
      <c r="Q3855" s="29" t="s">
        <v>3209</v>
      </c>
      <c r="R3855" s="29" t="s">
        <v>3210</v>
      </c>
      <c r="S3855" s="29" t="s">
        <v>3098</v>
      </c>
      <c r="T3855" s="29"/>
      <c r="U3855" s="30">
        <v>4000</v>
      </c>
      <c r="V3855" s="30">
        <v>4000</v>
      </c>
      <c r="W3855" s="30">
        <v>4000</v>
      </c>
      <c r="X3855" s="30">
        <v>4000</v>
      </c>
      <c r="Y3855" s="30">
        <v>4000</v>
      </c>
      <c r="Z3855" s="30">
        <v>4000</v>
      </c>
      <c r="AA3855" s="30">
        <v>4000</v>
      </c>
      <c r="AB3855" s="30">
        <v>4000</v>
      </c>
      <c r="AC3855" s="30">
        <v>4000</v>
      </c>
      <c r="AD3855" s="30">
        <v>4000</v>
      </c>
      <c r="AE3855" s="30">
        <v>4000</v>
      </c>
      <c r="AF3855" s="30">
        <v>4000</v>
      </c>
    </row>
    <row r="3856" spans="1:32" x14ac:dyDescent="0.45">
      <c r="A3856" s="29" t="s">
        <v>1125</v>
      </c>
      <c r="B3856" s="29" t="s">
        <v>1126</v>
      </c>
      <c r="C3856" s="29" t="s">
        <v>3299</v>
      </c>
      <c r="D3856" s="29" t="s">
        <v>3300</v>
      </c>
      <c r="E3856" s="29" t="s">
        <v>3301</v>
      </c>
      <c r="F3856" s="29" t="s">
        <v>3302</v>
      </c>
      <c r="G3856" s="29" t="s">
        <v>3233</v>
      </c>
      <c r="H3856" s="29" t="s">
        <v>3234</v>
      </c>
      <c r="I3856" s="29" t="s">
        <v>3262</v>
      </c>
      <c r="J3856" s="29" t="s">
        <v>3263</v>
      </c>
      <c r="K3856" s="29" t="s">
        <v>3264</v>
      </c>
      <c r="L3856" s="29" t="s">
        <v>3103</v>
      </c>
      <c r="M3856" s="29" t="s">
        <v>3265</v>
      </c>
      <c r="N3856" s="29" t="s">
        <v>3266</v>
      </c>
      <c r="O3856" s="29" t="s">
        <v>3267</v>
      </c>
      <c r="P3856" s="29" t="s">
        <v>3268</v>
      </c>
      <c r="Q3856" s="29" t="s">
        <v>3209</v>
      </c>
      <c r="R3856" s="29" t="s">
        <v>3210</v>
      </c>
      <c r="S3856" s="29" t="s">
        <v>3098</v>
      </c>
      <c r="T3856" s="29"/>
      <c r="U3856" s="30">
        <v>3000</v>
      </c>
      <c r="V3856" s="30">
        <v>3000</v>
      </c>
      <c r="W3856" s="30">
        <v>3000</v>
      </c>
      <c r="X3856" s="30">
        <v>3000</v>
      </c>
      <c r="Y3856" s="30">
        <v>3000</v>
      </c>
      <c r="Z3856" s="30">
        <v>3000</v>
      </c>
      <c r="AA3856" s="30">
        <v>3000</v>
      </c>
      <c r="AB3856" s="30">
        <v>3000</v>
      </c>
      <c r="AC3856" s="30">
        <v>3000</v>
      </c>
      <c r="AD3856" s="30">
        <v>3000</v>
      </c>
      <c r="AE3856" s="30">
        <v>3000</v>
      </c>
      <c r="AF3856" s="30">
        <v>3000</v>
      </c>
    </row>
    <row r="3857" spans="1:32" x14ac:dyDescent="0.45">
      <c r="A3857" s="29" t="s">
        <v>1125</v>
      </c>
      <c r="B3857" s="29" t="s">
        <v>1126</v>
      </c>
      <c r="C3857" s="29" t="s">
        <v>3299</v>
      </c>
      <c r="D3857" s="29" t="s">
        <v>3300</v>
      </c>
      <c r="E3857" s="29" t="s">
        <v>3301</v>
      </c>
      <c r="F3857" s="29" t="s">
        <v>3302</v>
      </c>
      <c r="G3857" s="29" t="s">
        <v>3233</v>
      </c>
      <c r="H3857" s="29" t="s">
        <v>3234</v>
      </c>
      <c r="I3857" s="29" t="s">
        <v>3262</v>
      </c>
      <c r="J3857" s="29" t="s">
        <v>3263</v>
      </c>
      <c r="K3857" s="29" t="s">
        <v>3264</v>
      </c>
      <c r="L3857" s="29" t="s">
        <v>3103</v>
      </c>
      <c r="M3857" s="29" t="s">
        <v>3265</v>
      </c>
      <c r="N3857" s="29" t="s">
        <v>3266</v>
      </c>
      <c r="O3857" s="29" t="s">
        <v>3269</v>
      </c>
      <c r="P3857" s="29" t="s">
        <v>3270</v>
      </c>
      <c r="Q3857" s="29" t="s">
        <v>3209</v>
      </c>
      <c r="R3857" s="29" t="s">
        <v>3210</v>
      </c>
      <c r="S3857" s="29" t="s">
        <v>3098</v>
      </c>
      <c r="T3857" s="29"/>
      <c r="U3857" s="30">
        <v>0</v>
      </c>
      <c r="V3857" s="30">
        <v>0</v>
      </c>
      <c r="W3857" s="30">
        <v>0</v>
      </c>
      <c r="X3857" s="30">
        <v>0</v>
      </c>
      <c r="Y3857" s="30">
        <v>0</v>
      </c>
      <c r="Z3857" s="30">
        <v>0</v>
      </c>
      <c r="AA3857" s="30">
        <v>0</v>
      </c>
      <c r="AB3857" s="30">
        <v>0</v>
      </c>
      <c r="AC3857" s="30">
        <v>0</v>
      </c>
      <c r="AD3857" s="30">
        <v>0</v>
      </c>
      <c r="AE3857" s="30">
        <v>39</v>
      </c>
      <c r="AF3857" s="30">
        <v>0</v>
      </c>
    </row>
    <row r="3858" spans="1:32" x14ac:dyDescent="0.45">
      <c r="A3858" s="29" t="s">
        <v>1125</v>
      </c>
      <c r="B3858" s="29" t="s">
        <v>1126</v>
      </c>
      <c r="C3858" s="29" t="s">
        <v>3299</v>
      </c>
      <c r="D3858" s="29" t="s">
        <v>3300</v>
      </c>
      <c r="E3858" s="29" t="s">
        <v>3301</v>
      </c>
      <c r="F3858" s="29" t="s">
        <v>3302</v>
      </c>
      <c r="G3858" s="29" t="s">
        <v>3233</v>
      </c>
      <c r="H3858" s="29" t="s">
        <v>3234</v>
      </c>
      <c r="I3858" s="29" t="s">
        <v>3262</v>
      </c>
      <c r="J3858" s="29" t="s">
        <v>3263</v>
      </c>
      <c r="K3858" s="29" t="s">
        <v>3264</v>
      </c>
      <c r="L3858" s="29" t="s">
        <v>3103</v>
      </c>
      <c r="M3858" s="29" t="s">
        <v>3265</v>
      </c>
      <c r="N3858" s="29" t="s">
        <v>3266</v>
      </c>
      <c r="O3858" s="29" t="s">
        <v>3372</v>
      </c>
      <c r="P3858" s="29" t="s">
        <v>3373</v>
      </c>
      <c r="Q3858" s="29" t="s">
        <v>3209</v>
      </c>
      <c r="R3858" s="29" t="s">
        <v>3210</v>
      </c>
      <c r="S3858" s="29" t="s">
        <v>3098</v>
      </c>
      <c r="T3858" s="29"/>
      <c r="U3858" s="30">
        <v>0</v>
      </c>
      <c r="V3858" s="30">
        <v>0</v>
      </c>
      <c r="W3858" s="30">
        <v>109</v>
      </c>
      <c r="X3858" s="30">
        <v>27</v>
      </c>
      <c r="Y3858" s="30">
        <v>43</v>
      </c>
      <c r="Z3858" s="30">
        <v>0</v>
      </c>
      <c r="AA3858" s="30">
        <v>388</v>
      </c>
      <c r="AB3858" s="30">
        <v>29</v>
      </c>
      <c r="AC3858" s="30">
        <v>101</v>
      </c>
      <c r="AD3858" s="30">
        <v>232</v>
      </c>
      <c r="AE3858" s="30">
        <v>29</v>
      </c>
      <c r="AF3858" s="30">
        <v>68</v>
      </c>
    </row>
    <row r="3859" spans="1:32" x14ac:dyDescent="0.45">
      <c r="A3859" s="29" t="s">
        <v>1125</v>
      </c>
      <c r="B3859" s="29" t="s">
        <v>1126</v>
      </c>
      <c r="C3859" s="29" t="s">
        <v>3299</v>
      </c>
      <c r="D3859" s="29" t="s">
        <v>3300</v>
      </c>
      <c r="E3859" s="29" t="s">
        <v>3301</v>
      </c>
      <c r="F3859" s="29" t="s">
        <v>3302</v>
      </c>
      <c r="G3859" s="29" t="s">
        <v>3233</v>
      </c>
      <c r="H3859" s="29" t="s">
        <v>3234</v>
      </c>
      <c r="I3859" s="29" t="s">
        <v>3262</v>
      </c>
      <c r="J3859" s="29" t="s">
        <v>3263</v>
      </c>
      <c r="K3859" s="29" t="s">
        <v>3264</v>
      </c>
      <c r="L3859" s="29" t="s">
        <v>3103</v>
      </c>
      <c r="M3859" s="29" t="s">
        <v>3322</v>
      </c>
      <c r="N3859" s="29" t="s">
        <v>3323</v>
      </c>
      <c r="O3859" s="29" t="s">
        <v>3324</v>
      </c>
      <c r="P3859" s="29" t="s">
        <v>3325</v>
      </c>
      <c r="Q3859" s="29" t="s">
        <v>3209</v>
      </c>
      <c r="R3859" s="29" t="s">
        <v>3210</v>
      </c>
      <c r="S3859" s="29" t="s">
        <v>3098</v>
      </c>
      <c r="T3859" s="29"/>
      <c r="U3859" s="30">
        <v>2800</v>
      </c>
      <c r="V3859" s="30">
        <v>2800</v>
      </c>
      <c r="W3859" s="30">
        <v>2800</v>
      </c>
      <c r="X3859" s="30">
        <v>2800</v>
      </c>
      <c r="Y3859" s="30">
        <v>2800</v>
      </c>
      <c r="Z3859" s="30">
        <v>2800</v>
      </c>
      <c r="AA3859" s="30">
        <v>2800</v>
      </c>
      <c r="AB3859" s="30">
        <v>2800</v>
      </c>
      <c r="AC3859" s="30">
        <v>2800</v>
      </c>
      <c r="AD3859" s="30">
        <v>2800</v>
      </c>
      <c r="AE3859" s="30">
        <v>2800</v>
      </c>
      <c r="AF3859" s="30">
        <v>2800</v>
      </c>
    </row>
    <row r="3860" spans="1:32" x14ac:dyDescent="0.45">
      <c r="A3860" s="29" t="s">
        <v>1125</v>
      </c>
      <c r="B3860" s="29" t="s">
        <v>1126</v>
      </c>
      <c r="C3860" s="29" t="s">
        <v>3299</v>
      </c>
      <c r="D3860" s="29" t="s">
        <v>3300</v>
      </c>
      <c r="E3860" s="29" t="s">
        <v>3301</v>
      </c>
      <c r="F3860" s="29" t="s">
        <v>3302</v>
      </c>
      <c r="G3860" s="29" t="s">
        <v>3233</v>
      </c>
      <c r="H3860" s="29" t="s">
        <v>3234</v>
      </c>
      <c r="I3860" s="29" t="s">
        <v>3275</v>
      </c>
      <c r="J3860" s="29" t="s">
        <v>3276</v>
      </c>
      <c r="K3860" s="29" t="s">
        <v>3277</v>
      </c>
      <c r="L3860" s="29" t="s">
        <v>3100</v>
      </c>
      <c r="M3860" s="29" t="s">
        <v>3278</v>
      </c>
      <c r="N3860" s="29" t="s">
        <v>3279</v>
      </c>
      <c r="O3860" s="29" t="s">
        <v>3446</v>
      </c>
      <c r="P3860" s="29" t="s">
        <v>3447</v>
      </c>
      <c r="Q3860" s="29" t="s">
        <v>3209</v>
      </c>
      <c r="R3860" s="29" t="s">
        <v>3210</v>
      </c>
      <c r="S3860" s="29" t="s">
        <v>3098</v>
      </c>
      <c r="T3860" s="29"/>
      <c r="U3860" s="30">
        <v>43000</v>
      </c>
      <c r="V3860" s="30">
        <v>43000</v>
      </c>
      <c r="W3860" s="30">
        <v>43000</v>
      </c>
      <c r="X3860" s="30">
        <v>43000</v>
      </c>
      <c r="Y3860" s="30">
        <v>43000</v>
      </c>
      <c r="Z3860" s="30">
        <v>43000</v>
      </c>
      <c r="AA3860" s="30">
        <v>43000</v>
      </c>
      <c r="AB3860" s="30">
        <v>43000</v>
      </c>
      <c r="AC3860" s="30">
        <v>43000</v>
      </c>
      <c r="AD3860" s="30">
        <v>43000</v>
      </c>
      <c r="AE3860" s="30">
        <v>43000</v>
      </c>
      <c r="AF3860" s="30">
        <v>43000</v>
      </c>
    </row>
    <row r="3861" spans="1:32" x14ac:dyDescent="0.45">
      <c r="A3861" s="29" t="s">
        <v>1125</v>
      </c>
      <c r="B3861" s="29" t="s">
        <v>1126</v>
      </c>
      <c r="C3861" s="29" t="s">
        <v>3299</v>
      </c>
      <c r="D3861" s="29" t="s">
        <v>3300</v>
      </c>
      <c r="E3861" s="29" t="s">
        <v>3301</v>
      </c>
      <c r="F3861" s="29" t="s">
        <v>3302</v>
      </c>
      <c r="G3861" s="29" t="s">
        <v>3233</v>
      </c>
      <c r="H3861" s="29" t="s">
        <v>3234</v>
      </c>
      <c r="I3861" s="29" t="s">
        <v>3275</v>
      </c>
      <c r="J3861" s="29" t="s">
        <v>3276</v>
      </c>
      <c r="K3861" s="29" t="s">
        <v>3277</v>
      </c>
      <c r="L3861" s="29" t="s">
        <v>3100</v>
      </c>
      <c r="M3861" s="29" t="s">
        <v>3312</v>
      </c>
      <c r="N3861" s="29" t="s">
        <v>3313</v>
      </c>
      <c r="O3861" s="29" t="s">
        <v>3314</v>
      </c>
      <c r="P3861" s="29" t="s">
        <v>3315</v>
      </c>
      <c r="Q3861" s="29" t="s">
        <v>3209</v>
      </c>
      <c r="R3861" s="29" t="s">
        <v>3210</v>
      </c>
      <c r="S3861" s="29" t="s">
        <v>3098</v>
      </c>
      <c r="T3861" s="29"/>
      <c r="U3861" s="30">
        <v>25000</v>
      </c>
      <c r="V3861" s="30">
        <v>25000</v>
      </c>
      <c r="W3861" s="30">
        <v>25000</v>
      </c>
      <c r="X3861" s="30">
        <v>25000</v>
      </c>
      <c r="Y3861" s="30">
        <v>25000</v>
      </c>
      <c r="Z3861" s="30">
        <v>25000</v>
      </c>
      <c r="AA3861" s="30">
        <v>25000</v>
      </c>
      <c r="AB3861" s="30">
        <v>25000</v>
      </c>
      <c r="AC3861" s="30">
        <v>25000</v>
      </c>
      <c r="AD3861" s="30">
        <v>25000</v>
      </c>
      <c r="AE3861" s="30">
        <v>25000</v>
      </c>
      <c r="AF3861" s="30">
        <v>25000</v>
      </c>
    </row>
    <row r="3862" spans="1:32" x14ac:dyDescent="0.45">
      <c r="A3862" s="29" t="s">
        <v>1125</v>
      </c>
      <c r="B3862" s="29" t="s">
        <v>1126</v>
      </c>
      <c r="C3862" s="29" t="s">
        <v>3299</v>
      </c>
      <c r="D3862" s="29" t="s">
        <v>3300</v>
      </c>
      <c r="E3862" s="29" t="s">
        <v>3301</v>
      </c>
      <c r="F3862" s="29" t="s">
        <v>3302</v>
      </c>
      <c r="G3862" s="29" t="s">
        <v>3233</v>
      </c>
      <c r="H3862" s="29" t="s">
        <v>3234</v>
      </c>
      <c r="I3862" s="29" t="s">
        <v>3275</v>
      </c>
      <c r="J3862" s="29" t="s">
        <v>3276</v>
      </c>
      <c r="K3862" s="29" t="s">
        <v>3287</v>
      </c>
      <c r="L3862" s="29" t="s">
        <v>3101</v>
      </c>
      <c r="M3862" s="29" t="s">
        <v>3288</v>
      </c>
      <c r="N3862" s="29" t="s">
        <v>3289</v>
      </c>
      <c r="O3862" s="29" t="s">
        <v>3290</v>
      </c>
      <c r="P3862" s="29" t="s">
        <v>3291</v>
      </c>
      <c r="Q3862" s="29" t="s">
        <v>3209</v>
      </c>
      <c r="R3862" s="29" t="s">
        <v>3210</v>
      </c>
      <c r="S3862" s="29" t="s">
        <v>3098</v>
      </c>
      <c r="T3862" s="29"/>
      <c r="U3862" s="30">
        <v>5500</v>
      </c>
      <c r="V3862" s="30">
        <v>5500</v>
      </c>
      <c r="W3862" s="30">
        <v>5500</v>
      </c>
      <c r="X3862" s="30">
        <v>5500</v>
      </c>
      <c r="Y3862" s="30">
        <v>5500</v>
      </c>
      <c r="Z3862" s="30">
        <v>5500</v>
      </c>
      <c r="AA3862" s="30">
        <v>5500</v>
      </c>
      <c r="AB3862" s="30">
        <v>5500</v>
      </c>
      <c r="AC3862" s="30">
        <v>5500</v>
      </c>
      <c r="AD3862" s="30">
        <v>5500</v>
      </c>
      <c r="AE3862" s="30">
        <v>5500</v>
      </c>
      <c r="AF3862" s="30">
        <v>5500</v>
      </c>
    </row>
    <row r="3863" spans="1:32" x14ac:dyDescent="0.45">
      <c r="A3863" s="29" t="s">
        <v>1091</v>
      </c>
      <c r="B3863" s="29" t="s">
        <v>1092</v>
      </c>
      <c r="C3863" s="29" t="s">
        <v>3299</v>
      </c>
      <c r="D3863" s="29" t="s">
        <v>3300</v>
      </c>
      <c r="E3863" s="29" t="s">
        <v>3538</v>
      </c>
      <c r="F3863" s="29" t="s">
        <v>3539</v>
      </c>
      <c r="G3863" s="29" t="s">
        <v>3200</v>
      </c>
      <c r="H3863" s="29" t="s">
        <v>3201</v>
      </c>
      <c r="I3863" s="29" t="s">
        <v>3202</v>
      </c>
      <c r="J3863" s="29" t="s">
        <v>3203</v>
      </c>
      <c r="K3863" s="29" t="s">
        <v>3216</v>
      </c>
      <c r="L3863" s="29" t="s">
        <v>3102</v>
      </c>
      <c r="M3863" s="29" t="s">
        <v>3217</v>
      </c>
      <c r="N3863" s="29" t="s">
        <v>3218</v>
      </c>
      <c r="O3863" s="29" t="s">
        <v>3219</v>
      </c>
      <c r="P3863" s="29" t="s">
        <v>3220</v>
      </c>
      <c r="Q3863" s="29" t="s">
        <v>3209</v>
      </c>
      <c r="R3863" s="29" t="s">
        <v>3210</v>
      </c>
      <c r="S3863" s="29" t="s">
        <v>3098</v>
      </c>
      <c r="T3863" s="29"/>
      <c r="U3863" s="30">
        <v>135000</v>
      </c>
      <c r="V3863" s="30">
        <v>135000</v>
      </c>
      <c r="W3863" s="30">
        <v>135000</v>
      </c>
      <c r="X3863" s="30">
        <v>135000</v>
      </c>
      <c r="Y3863" s="30">
        <v>135000</v>
      </c>
      <c r="Z3863" s="30">
        <v>135000</v>
      </c>
      <c r="AA3863" s="30">
        <v>135000</v>
      </c>
      <c r="AB3863" s="30">
        <v>135000</v>
      </c>
      <c r="AC3863" s="30">
        <v>135000</v>
      </c>
      <c r="AD3863" s="30">
        <v>135000</v>
      </c>
      <c r="AE3863" s="30">
        <v>135000</v>
      </c>
      <c r="AF3863" s="30">
        <v>135000</v>
      </c>
    </row>
    <row r="3864" spans="1:32" x14ac:dyDescent="0.45">
      <c r="A3864" s="29" t="s">
        <v>1091</v>
      </c>
      <c r="B3864" s="29" t="s">
        <v>1092</v>
      </c>
      <c r="C3864" s="29" t="s">
        <v>3299</v>
      </c>
      <c r="D3864" s="29" t="s">
        <v>3300</v>
      </c>
      <c r="E3864" s="29" t="s">
        <v>3538</v>
      </c>
      <c r="F3864" s="29" t="s">
        <v>3539</v>
      </c>
      <c r="G3864" s="29" t="s">
        <v>3200</v>
      </c>
      <c r="H3864" s="29" t="s">
        <v>3201</v>
      </c>
      <c r="I3864" s="29" t="s">
        <v>3202</v>
      </c>
      <c r="J3864" s="29" t="s">
        <v>3203</v>
      </c>
      <c r="K3864" s="29" t="s">
        <v>3221</v>
      </c>
      <c r="L3864" s="29" t="s">
        <v>3113</v>
      </c>
      <c r="M3864" s="29" t="s">
        <v>3303</v>
      </c>
      <c r="N3864" s="29" t="s">
        <v>3304</v>
      </c>
      <c r="O3864" s="29" t="s">
        <v>3305</v>
      </c>
      <c r="P3864" s="29" t="s">
        <v>3306</v>
      </c>
      <c r="Q3864" s="29" t="s">
        <v>3209</v>
      </c>
      <c r="R3864" s="29" t="s">
        <v>3210</v>
      </c>
      <c r="S3864" s="29" t="s">
        <v>3098</v>
      </c>
      <c r="T3864" s="29"/>
      <c r="U3864" s="30">
        <v>9980</v>
      </c>
      <c r="V3864" s="30">
        <v>9996</v>
      </c>
      <c r="W3864" s="30">
        <v>14416</v>
      </c>
      <c r="X3864" s="30">
        <v>10725</v>
      </c>
      <c r="Y3864" s="30">
        <v>10076</v>
      </c>
      <c r="Z3864" s="30">
        <v>9025</v>
      </c>
      <c r="AA3864" s="30">
        <v>9141</v>
      </c>
      <c r="AB3864" s="30">
        <v>9467</v>
      </c>
      <c r="AC3864" s="30">
        <v>9922</v>
      </c>
      <c r="AD3864" s="30">
        <v>9445</v>
      </c>
      <c r="AE3864" s="30">
        <v>9579</v>
      </c>
      <c r="AF3864" s="30">
        <v>10768</v>
      </c>
    </row>
    <row r="3865" spans="1:32" x14ac:dyDescent="0.45">
      <c r="A3865" s="29" t="s">
        <v>1091</v>
      </c>
      <c r="B3865" s="29" t="s">
        <v>1092</v>
      </c>
      <c r="C3865" s="29" t="s">
        <v>3299</v>
      </c>
      <c r="D3865" s="29" t="s">
        <v>3300</v>
      </c>
      <c r="E3865" s="29" t="s">
        <v>3538</v>
      </c>
      <c r="F3865" s="29" t="s">
        <v>3539</v>
      </c>
      <c r="G3865" s="29" t="s">
        <v>3200</v>
      </c>
      <c r="H3865" s="29" t="s">
        <v>3201</v>
      </c>
      <c r="I3865" s="29" t="s">
        <v>3202</v>
      </c>
      <c r="J3865" s="29" t="s">
        <v>3203</v>
      </c>
      <c r="K3865" s="29" t="s">
        <v>3221</v>
      </c>
      <c r="L3865" s="29" t="s">
        <v>3113</v>
      </c>
      <c r="M3865" s="29" t="s">
        <v>3222</v>
      </c>
      <c r="N3865" s="29" t="s">
        <v>3223</v>
      </c>
      <c r="O3865" s="29" t="s">
        <v>3224</v>
      </c>
      <c r="P3865" s="29" t="s">
        <v>3225</v>
      </c>
      <c r="Q3865" s="29" t="s">
        <v>3209</v>
      </c>
      <c r="R3865" s="29" t="s">
        <v>3210</v>
      </c>
      <c r="S3865" s="29" t="s">
        <v>3098</v>
      </c>
      <c r="T3865" s="29"/>
      <c r="U3865" s="30">
        <v>83700</v>
      </c>
      <c r="V3865" s="30">
        <v>92232</v>
      </c>
      <c r="W3865" s="30">
        <v>141288</v>
      </c>
      <c r="X3865" s="30">
        <v>408866</v>
      </c>
      <c r="Y3865" s="30">
        <v>82030</v>
      </c>
      <c r="Z3865" s="30">
        <v>67998</v>
      </c>
      <c r="AA3865" s="30">
        <v>69092</v>
      </c>
      <c r="AB3865" s="30">
        <v>92207</v>
      </c>
      <c r="AC3865" s="30">
        <v>194299</v>
      </c>
      <c r="AD3865" s="30">
        <v>143268</v>
      </c>
      <c r="AE3865" s="30">
        <v>84989</v>
      </c>
      <c r="AF3865" s="30">
        <v>90654</v>
      </c>
    </row>
    <row r="3866" spans="1:32" x14ac:dyDescent="0.45">
      <c r="A3866" s="29" t="s">
        <v>1091</v>
      </c>
      <c r="B3866" s="29" t="s">
        <v>1092</v>
      </c>
      <c r="C3866" s="29" t="s">
        <v>3299</v>
      </c>
      <c r="D3866" s="29" t="s">
        <v>3300</v>
      </c>
      <c r="E3866" s="29" t="s">
        <v>3538</v>
      </c>
      <c r="F3866" s="29" t="s">
        <v>3539</v>
      </c>
      <c r="G3866" s="29" t="s">
        <v>3200</v>
      </c>
      <c r="H3866" s="29" t="s">
        <v>3201</v>
      </c>
      <c r="I3866" s="29" t="s">
        <v>3226</v>
      </c>
      <c r="J3866" s="29" t="s">
        <v>3227</v>
      </c>
      <c r="K3866" s="29" t="s">
        <v>3228</v>
      </c>
      <c r="L3866" s="29" t="s">
        <v>3111</v>
      </c>
      <c r="M3866" s="29" t="s">
        <v>3229</v>
      </c>
      <c r="N3866" s="29" t="s">
        <v>3230</v>
      </c>
      <c r="O3866" s="29" t="s">
        <v>3231</v>
      </c>
      <c r="P3866" s="29" t="s">
        <v>3232</v>
      </c>
      <c r="Q3866" s="29" t="s">
        <v>3209</v>
      </c>
      <c r="R3866" s="29" t="s">
        <v>3210</v>
      </c>
      <c r="S3866" s="29" t="s">
        <v>3098</v>
      </c>
      <c r="T3866" s="29"/>
      <c r="U3866" s="30">
        <v>0</v>
      </c>
      <c r="V3866" s="30">
        <v>0</v>
      </c>
      <c r="W3866" s="30">
        <v>0</v>
      </c>
      <c r="X3866" s="30">
        <v>0</v>
      </c>
      <c r="Y3866" s="30">
        <v>0</v>
      </c>
      <c r="Z3866" s="30">
        <v>0</v>
      </c>
      <c r="AA3866" s="30">
        <v>0</v>
      </c>
      <c r="AB3866" s="30">
        <v>0</v>
      </c>
      <c r="AC3866" s="30">
        <v>0</v>
      </c>
      <c r="AD3866" s="30">
        <v>0</v>
      </c>
      <c r="AE3866" s="30">
        <v>0</v>
      </c>
      <c r="AF3866" s="30">
        <v>0</v>
      </c>
    </row>
    <row r="3867" spans="1:32" x14ac:dyDescent="0.45">
      <c r="A3867" s="29" t="s">
        <v>1091</v>
      </c>
      <c r="B3867" s="29" t="s">
        <v>1092</v>
      </c>
      <c r="C3867" s="29" t="s">
        <v>3299</v>
      </c>
      <c r="D3867" s="29" t="s">
        <v>3300</v>
      </c>
      <c r="E3867" s="29" t="s">
        <v>3538</v>
      </c>
      <c r="F3867" s="29" t="s">
        <v>3539</v>
      </c>
      <c r="G3867" s="29" t="s">
        <v>3233</v>
      </c>
      <c r="H3867" s="29" t="s">
        <v>3234</v>
      </c>
      <c r="I3867" s="29" t="s">
        <v>3242</v>
      </c>
      <c r="J3867" s="29" t="s">
        <v>3243</v>
      </c>
      <c r="K3867" s="29" t="s">
        <v>3244</v>
      </c>
      <c r="L3867" s="29" t="s">
        <v>3104</v>
      </c>
      <c r="M3867" s="29" t="s">
        <v>3245</v>
      </c>
      <c r="N3867" s="29" t="s">
        <v>3246</v>
      </c>
      <c r="O3867" s="29" t="s">
        <v>3808</v>
      </c>
      <c r="P3867" s="29" t="s">
        <v>3809</v>
      </c>
      <c r="Q3867" s="29" t="s">
        <v>3209</v>
      </c>
      <c r="R3867" s="29" t="s">
        <v>3210</v>
      </c>
      <c r="S3867" s="29" t="s">
        <v>3098</v>
      </c>
      <c r="T3867" s="29"/>
      <c r="U3867" s="30">
        <v>19200</v>
      </c>
      <c r="V3867" s="30">
        <v>19200</v>
      </c>
      <c r="W3867" s="30">
        <v>19200</v>
      </c>
      <c r="X3867" s="30">
        <v>19200</v>
      </c>
      <c r="Y3867" s="30">
        <v>19200</v>
      </c>
      <c r="Z3867" s="30">
        <v>19200</v>
      </c>
      <c r="AA3867" s="30">
        <v>19200</v>
      </c>
      <c r="AB3867" s="30">
        <v>19200</v>
      </c>
      <c r="AC3867" s="30">
        <v>19200</v>
      </c>
      <c r="AD3867" s="30">
        <v>19200</v>
      </c>
      <c r="AE3867" s="30">
        <v>19200</v>
      </c>
      <c r="AF3867" s="30">
        <v>19200</v>
      </c>
    </row>
    <row r="3868" spans="1:32" x14ac:dyDescent="0.45">
      <c r="A3868" s="29" t="s">
        <v>1091</v>
      </c>
      <c r="B3868" s="29" t="s">
        <v>1092</v>
      </c>
      <c r="C3868" s="29" t="s">
        <v>3299</v>
      </c>
      <c r="D3868" s="29" t="s">
        <v>3300</v>
      </c>
      <c r="E3868" s="29" t="s">
        <v>3538</v>
      </c>
      <c r="F3868" s="29" t="s">
        <v>3539</v>
      </c>
      <c r="G3868" s="29" t="s">
        <v>3233</v>
      </c>
      <c r="H3868" s="29" t="s">
        <v>3234</v>
      </c>
      <c r="I3868" s="29" t="s">
        <v>3242</v>
      </c>
      <c r="J3868" s="29" t="s">
        <v>3243</v>
      </c>
      <c r="K3868" s="29" t="s">
        <v>3244</v>
      </c>
      <c r="L3868" s="29" t="s">
        <v>3104</v>
      </c>
      <c r="M3868" s="29" t="s">
        <v>3245</v>
      </c>
      <c r="N3868" s="29" t="s">
        <v>3246</v>
      </c>
      <c r="O3868" s="29" t="s">
        <v>3250</v>
      </c>
      <c r="P3868" s="29" t="s">
        <v>3251</v>
      </c>
      <c r="Q3868" s="29" t="s">
        <v>3209</v>
      </c>
      <c r="R3868" s="29" t="s">
        <v>3210</v>
      </c>
      <c r="S3868" s="29" t="s">
        <v>3098</v>
      </c>
      <c r="T3868" s="29"/>
      <c r="U3868" s="30">
        <v>6000</v>
      </c>
      <c r="V3868" s="30">
        <v>6000</v>
      </c>
      <c r="W3868" s="30">
        <v>6000</v>
      </c>
      <c r="X3868" s="30">
        <v>6000</v>
      </c>
      <c r="Y3868" s="30">
        <v>6000</v>
      </c>
      <c r="Z3868" s="30">
        <v>6000</v>
      </c>
      <c r="AA3868" s="30">
        <v>6000</v>
      </c>
      <c r="AB3868" s="30">
        <v>6000</v>
      </c>
      <c r="AC3868" s="30">
        <v>6000</v>
      </c>
      <c r="AD3868" s="30">
        <v>6000</v>
      </c>
      <c r="AE3868" s="30">
        <v>6000</v>
      </c>
      <c r="AF3868" s="30">
        <v>6000</v>
      </c>
    </row>
    <row r="3869" spans="1:32" x14ac:dyDescent="0.45">
      <c r="A3869" s="29" t="s">
        <v>1091</v>
      </c>
      <c r="B3869" s="29" t="s">
        <v>1092</v>
      </c>
      <c r="C3869" s="29" t="s">
        <v>3299</v>
      </c>
      <c r="D3869" s="29" t="s">
        <v>3300</v>
      </c>
      <c r="E3869" s="29" t="s">
        <v>3538</v>
      </c>
      <c r="F3869" s="29" t="s">
        <v>3539</v>
      </c>
      <c r="G3869" s="29" t="s">
        <v>3233</v>
      </c>
      <c r="H3869" s="29" t="s">
        <v>3234</v>
      </c>
      <c r="I3869" s="29" t="s">
        <v>3242</v>
      </c>
      <c r="J3869" s="29" t="s">
        <v>3243</v>
      </c>
      <c r="K3869" s="29" t="s">
        <v>3244</v>
      </c>
      <c r="L3869" s="29" t="s">
        <v>3104</v>
      </c>
      <c r="M3869" s="29" t="s">
        <v>3245</v>
      </c>
      <c r="N3869" s="29" t="s">
        <v>3246</v>
      </c>
      <c r="O3869" s="29" t="s">
        <v>3701</v>
      </c>
      <c r="P3869" s="29" t="s">
        <v>3702</v>
      </c>
      <c r="Q3869" s="29" t="s">
        <v>3249</v>
      </c>
      <c r="R3869" s="29" t="s">
        <v>3210</v>
      </c>
      <c r="S3869" s="29" t="s">
        <v>3098</v>
      </c>
      <c r="T3869" s="29"/>
      <c r="U3869" s="30">
        <v>412</v>
      </c>
      <c r="V3869" s="30">
        <v>412</v>
      </c>
      <c r="W3869" s="30">
        <v>412</v>
      </c>
      <c r="X3869" s="30">
        <v>412</v>
      </c>
      <c r="Y3869" s="30">
        <v>412</v>
      </c>
      <c r="Z3869" s="30">
        <v>412</v>
      </c>
      <c r="AA3869" s="30">
        <v>412</v>
      </c>
      <c r="AB3869" s="30">
        <v>412</v>
      </c>
      <c r="AC3869" s="30">
        <v>412</v>
      </c>
      <c r="AD3869" s="30">
        <v>412</v>
      </c>
      <c r="AE3869" s="30">
        <v>412</v>
      </c>
      <c r="AF3869" s="30">
        <v>412</v>
      </c>
    </row>
    <row r="3870" spans="1:32" x14ac:dyDescent="0.45">
      <c r="A3870" s="29" t="s">
        <v>1091</v>
      </c>
      <c r="B3870" s="29" t="s">
        <v>1092</v>
      </c>
      <c r="C3870" s="29" t="s">
        <v>3299</v>
      </c>
      <c r="D3870" s="29" t="s">
        <v>3300</v>
      </c>
      <c r="E3870" s="29" t="s">
        <v>3538</v>
      </c>
      <c r="F3870" s="29" t="s">
        <v>3539</v>
      </c>
      <c r="G3870" s="29" t="s">
        <v>3233</v>
      </c>
      <c r="H3870" s="29" t="s">
        <v>3234</v>
      </c>
      <c r="I3870" s="29" t="s">
        <v>3242</v>
      </c>
      <c r="J3870" s="29" t="s">
        <v>3243</v>
      </c>
      <c r="K3870" s="29" t="s">
        <v>3244</v>
      </c>
      <c r="L3870" s="29" t="s">
        <v>3104</v>
      </c>
      <c r="M3870" s="29" t="s">
        <v>3245</v>
      </c>
      <c r="N3870" s="29" t="s">
        <v>3246</v>
      </c>
      <c r="O3870" s="29" t="s">
        <v>3701</v>
      </c>
      <c r="P3870" s="29" t="s">
        <v>3702</v>
      </c>
      <c r="Q3870" s="29" t="s">
        <v>3209</v>
      </c>
      <c r="R3870" s="29" t="s">
        <v>3210</v>
      </c>
      <c r="S3870" s="29" t="s">
        <v>3098</v>
      </c>
      <c r="T3870" s="29"/>
      <c r="U3870" s="30">
        <v>15000</v>
      </c>
      <c r="V3870" s="30">
        <v>15000</v>
      </c>
      <c r="W3870" s="30">
        <v>15000</v>
      </c>
      <c r="X3870" s="30">
        <v>15000</v>
      </c>
      <c r="Y3870" s="30">
        <v>15000</v>
      </c>
      <c r="Z3870" s="30">
        <v>15000</v>
      </c>
      <c r="AA3870" s="30">
        <v>15000</v>
      </c>
      <c r="AB3870" s="30">
        <v>15000</v>
      </c>
      <c r="AC3870" s="30">
        <v>15000</v>
      </c>
      <c r="AD3870" s="30">
        <v>15000</v>
      </c>
      <c r="AE3870" s="30">
        <v>15000</v>
      </c>
      <c r="AF3870" s="30">
        <v>15000</v>
      </c>
    </row>
    <row r="3871" spans="1:32" x14ac:dyDescent="0.45">
      <c r="A3871" s="29" t="s">
        <v>1091</v>
      </c>
      <c r="B3871" s="29" t="s">
        <v>1092</v>
      </c>
      <c r="C3871" s="29" t="s">
        <v>3299</v>
      </c>
      <c r="D3871" s="29" t="s">
        <v>3300</v>
      </c>
      <c r="E3871" s="29" t="s">
        <v>3538</v>
      </c>
      <c r="F3871" s="29" t="s">
        <v>3539</v>
      </c>
      <c r="G3871" s="29" t="s">
        <v>3233</v>
      </c>
      <c r="H3871" s="29" t="s">
        <v>3234</v>
      </c>
      <c r="I3871" s="29" t="s">
        <v>3242</v>
      </c>
      <c r="J3871" s="29" t="s">
        <v>3243</v>
      </c>
      <c r="K3871" s="29" t="s">
        <v>3258</v>
      </c>
      <c r="L3871" s="29" t="s">
        <v>3105</v>
      </c>
      <c r="M3871" s="29" t="s">
        <v>3259</v>
      </c>
      <c r="N3871" s="29" t="s">
        <v>3105</v>
      </c>
      <c r="O3871" s="29" t="s">
        <v>3260</v>
      </c>
      <c r="P3871" s="29" t="s">
        <v>3261</v>
      </c>
      <c r="Q3871" s="29" t="s">
        <v>3209</v>
      </c>
      <c r="R3871" s="29" t="s">
        <v>3210</v>
      </c>
      <c r="S3871" s="29" t="s">
        <v>3098</v>
      </c>
      <c r="T3871" s="29"/>
      <c r="U3871" s="30">
        <v>3000</v>
      </c>
      <c r="V3871" s="30">
        <v>3000</v>
      </c>
      <c r="W3871" s="30">
        <v>3000</v>
      </c>
      <c r="X3871" s="30">
        <v>3000</v>
      </c>
      <c r="Y3871" s="30">
        <v>3000</v>
      </c>
      <c r="Z3871" s="30">
        <v>3000</v>
      </c>
      <c r="AA3871" s="30">
        <v>3000</v>
      </c>
      <c r="AB3871" s="30">
        <v>3000</v>
      </c>
      <c r="AC3871" s="30">
        <v>3000</v>
      </c>
      <c r="AD3871" s="30">
        <v>3000</v>
      </c>
      <c r="AE3871" s="30">
        <v>3000</v>
      </c>
      <c r="AF3871" s="30">
        <v>3000</v>
      </c>
    </row>
    <row r="3872" spans="1:32" x14ac:dyDescent="0.45">
      <c r="A3872" s="29" t="s">
        <v>1091</v>
      </c>
      <c r="B3872" s="29" t="s">
        <v>1092</v>
      </c>
      <c r="C3872" s="29" t="s">
        <v>3299</v>
      </c>
      <c r="D3872" s="29" t="s">
        <v>3300</v>
      </c>
      <c r="E3872" s="29" t="s">
        <v>3538</v>
      </c>
      <c r="F3872" s="29" t="s">
        <v>3539</v>
      </c>
      <c r="G3872" s="29" t="s">
        <v>3233</v>
      </c>
      <c r="H3872" s="29" t="s">
        <v>3234</v>
      </c>
      <c r="I3872" s="29" t="s">
        <v>3262</v>
      </c>
      <c r="J3872" s="29" t="s">
        <v>3263</v>
      </c>
      <c r="K3872" s="29" t="s">
        <v>3307</v>
      </c>
      <c r="L3872" s="29" t="s">
        <v>3117</v>
      </c>
      <c r="M3872" s="29" t="s">
        <v>3308</v>
      </c>
      <c r="N3872" s="29" t="s">
        <v>3309</v>
      </c>
      <c r="O3872" s="29" t="s">
        <v>3310</v>
      </c>
      <c r="P3872" s="29" t="s">
        <v>3311</v>
      </c>
      <c r="Q3872" s="29" t="s">
        <v>3209</v>
      </c>
      <c r="R3872" s="29" t="s">
        <v>3210</v>
      </c>
      <c r="S3872" s="29" t="s">
        <v>3098</v>
      </c>
      <c r="T3872" s="29"/>
      <c r="U3872" s="30">
        <v>0</v>
      </c>
      <c r="V3872" s="30">
        <v>0</v>
      </c>
      <c r="W3872" s="30">
        <v>0</v>
      </c>
      <c r="X3872" s="30">
        <v>0</v>
      </c>
      <c r="Y3872" s="30">
        <v>3614</v>
      </c>
      <c r="Z3872" s="30">
        <v>0</v>
      </c>
      <c r="AA3872" s="30">
        <v>0</v>
      </c>
      <c r="AB3872" s="30">
        <v>0</v>
      </c>
      <c r="AC3872" s="30">
        <v>0</v>
      </c>
      <c r="AD3872" s="30">
        <v>0</v>
      </c>
      <c r="AE3872" s="30">
        <v>0</v>
      </c>
      <c r="AF3872" s="30">
        <v>0</v>
      </c>
    </row>
    <row r="3873" spans="1:32" x14ac:dyDescent="0.45">
      <c r="A3873" s="29" t="s">
        <v>1091</v>
      </c>
      <c r="B3873" s="29" t="s">
        <v>1092</v>
      </c>
      <c r="C3873" s="29" t="s">
        <v>3299</v>
      </c>
      <c r="D3873" s="29" t="s">
        <v>3300</v>
      </c>
      <c r="E3873" s="29" t="s">
        <v>3538</v>
      </c>
      <c r="F3873" s="29" t="s">
        <v>3539</v>
      </c>
      <c r="G3873" s="29" t="s">
        <v>3233</v>
      </c>
      <c r="H3873" s="29" t="s">
        <v>3234</v>
      </c>
      <c r="I3873" s="29" t="s">
        <v>3262</v>
      </c>
      <c r="J3873" s="29" t="s">
        <v>3263</v>
      </c>
      <c r="K3873" s="29" t="s">
        <v>3264</v>
      </c>
      <c r="L3873" s="29" t="s">
        <v>3103</v>
      </c>
      <c r="M3873" s="29" t="s">
        <v>3265</v>
      </c>
      <c r="N3873" s="29" t="s">
        <v>3266</v>
      </c>
      <c r="O3873" s="29" t="s">
        <v>3267</v>
      </c>
      <c r="P3873" s="29" t="s">
        <v>3268</v>
      </c>
      <c r="Q3873" s="29" t="s">
        <v>3209</v>
      </c>
      <c r="R3873" s="29" t="s">
        <v>3210</v>
      </c>
      <c r="S3873" s="29" t="s">
        <v>3098</v>
      </c>
      <c r="T3873" s="29"/>
      <c r="U3873" s="30">
        <v>21680</v>
      </c>
      <c r="V3873" s="30">
        <v>21680</v>
      </c>
      <c r="W3873" s="30">
        <v>21680</v>
      </c>
      <c r="X3873" s="30">
        <v>21680</v>
      </c>
      <c r="Y3873" s="30">
        <v>21680</v>
      </c>
      <c r="Z3873" s="30">
        <v>21680</v>
      </c>
      <c r="AA3873" s="30">
        <v>21680</v>
      </c>
      <c r="AB3873" s="30">
        <v>21680</v>
      </c>
      <c r="AC3873" s="30">
        <v>21680</v>
      </c>
      <c r="AD3873" s="30">
        <v>21680</v>
      </c>
      <c r="AE3873" s="30">
        <v>21680</v>
      </c>
      <c r="AF3873" s="30">
        <v>21680</v>
      </c>
    </row>
    <row r="3874" spans="1:32" x14ac:dyDescent="0.45">
      <c r="A3874" s="29" t="s">
        <v>1091</v>
      </c>
      <c r="B3874" s="29" t="s">
        <v>1092</v>
      </c>
      <c r="C3874" s="29" t="s">
        <v>3299</v>
      </c>
      <c r="D3874" s="29" t="s">
        <v>3300</v>
      </c>
      <c r="E3874" s="29" t="s">
        <v>3538</v>
      </c>
      <c r="F3874" s="29" t="s">
        <v>3539</v>
      </c>
      <c r="G3874" s="29" t="s">
        <v>3233</v>
      </c>
      <c r="H3874" s="29" t="s">
        <v>3234</v>
      </c>
      <c r="I3874" s="29" t="s">
        <v>3262</v>
      </c>
      <c r="J3874" s="29" t="s">
        <v>3263</v>
      </c>
      <c r="K3874" s="29" t="s">
        <v>3264</v>
      </c>
      <c r="L3874" s="29" t="s">
        <v>3103</v>
      </c>
      <c r="M3874" s="29" t="s">
        <v>3265</v>
      </c>
      <c r="N3874" s="29" t="s">
        <v>3266</v>
      </c>
      <c r="O3874" s="29" t="s">
        <v>3269</v>
      </c>
      <c r="P3874" s="29" t="s">
        <v>3270</v>
      </c>
      <c r="Q3874" s="29" t="s">
        <v>3209</v>
      </c>
      <c r="R3874" s="29" t="s">
        <v>3210</v>
      </c>
      <c r="S3874" s="29" t="s">
        <v>3098</v>
      </c>
      <c r="T3874" s="29"/>
      <c r="U3874" s="30">
        <v>468</v>
      </c>
      <c r="V3874" s="30">
        <v>546</v>
      </c>
      <c r="W3874" s="30">
        <v>3627</v>
      </c>
      <c r="X3874" s="30">
        <v>2594</v>
      </c>
      <c r="Y3874" s="30">
        <v>166</v>
      </c>
      <c r="Z3874" s="30">
        <v>117</v>
      </c>
      <c r="AA3874" s="30">
        <v>195</v>
      </c>
      <c r="AB3874" s="30">
        <v>624</v>
      </c>
      <c r="AC3874" s="30">
        <v>907</v>
      </c>
      <c r="AD3874" s="30">
        <v>1209</v>
      </c>
      <c r="AE3874" s="30">
        <v>975</v>
      </c>
      <c r="AF3874" s="30">
        <v>585</v>
      </c>
    </row>
    <row r="3875" spans="1:32" x14ac:dyDescent="0.45">
      <c r="A3875" s="29" t="s">
        <v>1091</v>
      </c>
      <c r="B3875" s="29" t="s">
        <v>1092</v>
      </c>
      <c r="C3875" s="29" t="s">
        <v>3299</v>
      </c>
      <c r="D3875" s="29" t="s">
        <v>3300</v>
      </c>
      <c r="E3875" s="29" t="s">
        <v>3538</v>
      </c>
      <c r="F3875" s="29" t="s">
        <v>3539</v>
      </c>
      <c r="G3875" s="29" t="s">
        <v>3233</v>
      </c>
      <c r="H3875" s="29" t="s">
        <v>3234</v>
      </c>
      <c r="I3875" s="29" t="s">
        <v>3262</v>
      </c>
      <c r="J3875" s="29" t="s">
        <v>3263</v>
      </c>
      <c r="K3875" s="29" t="s">
        <v>3264</v>
      </c>
      <c r="L3875" s="29" t="s">
        <v>3103</v>
      </c>
      <c r="M3875" s="29" t="s">
        <v>3265</v>
      </c>
      <c r="N3875" s="29" t="s">
        <v>3266</v>
      </c>
      <c r="O3875" s="29" t="s">
        <v>3271</v>
      </c>
      <c r="P3875" s="29" t="s">
        <v>3272</v>
      </c>
      <c r="Q3875" s="29" t="s">
        <v>3209</v>
      </c>
      <c r="R3875" s="29" t="s">
        <v>3210</v>
      </c>
      <c r="S3875" s="29" t="s">
        <v>3098</v>
      </c>
      <c r="T3875" s="29"/>
      <c r="U3875" s="30">
        <v>2000</v>
      </c>
      <c r="V3875" s="30">
        <v>521</v>
      </c>
      <c r="W3875" s="30">
        <v>4855</v>
      </c>
      <c r="X3875" s="30">
        <v>3562</v>
      </c>
      <c r="Y3875" s="30">
        <v>0</v>
      </c>
      <c r="Z3875" s="30">
        <v>101</v>
      </c>
      <c r="AA3875" s="30">
        <v>855</v>
      </c>
      <c r="AB3875" s="30">
        <v>173</v>
      </c>
      <c r="AC3875" s="30">
        <v>1871</v>
      </c>
      <c r="AD3875" s="30">
        <v>1160</v>
      </c>
      <c r="AE3875" s="30">
        <v>239</v>
      </c>
      <c r="AF3875" s="30">
        <v>486</v>
      </c>
    </row>
    <row r="3876" spans="1:32" x14ac:dyDescent="0.45">
      <c r="A3876" s="29" t="s">
        <v>1091</v>
      </c>
      <c r="B3876" s="29" t="s">
        <v>1092</v>
      </c>
      <c r="C3876" s="29" t="s">
        <v>3299</v>
      </c>
      <c r="D3876" s="29" t="s">
        <v>3300</v>
      </c>
      <c r="E3876" s="29" t="s">
        <v>3538</v>
      </c>
      <c r="F3876" s="29" t="s">
        <v>3539</v>
      </c>
      <c r="G3876" s="29" t="s">
        <v>3233</v>
      </c>
      <c r="H3876" s="29" t="s">
        <v>3234</v>
      </c>
      <c r="I3876" s="29" t="s">
        <v>3262</v>
      </c>
      <c r="J3876" s="29" t="s">
        <v>3263</v>
      </c>
      <c r="K3876" s="29" t="s">
        <v>3264</v>
      </c>
      <c r="L3876" s="29" t="s">
        <v>3103</v>
      </c>
      <c r="M3876" s="29" t="s">
        <v>3265</v>
      </c>
      <c r="N3876" s="29" t="s">
        <v>3266</v>
      </c>
      <c r="O3876" s="29" t="s">
        <v>3372</v>
      </c>
      <c r="P3876" s="29" t="s">
        <v>3373</v>
      </c>
      <c r="Q3876" s="29" t="s">
        <v>3209</v>
      </c>
      <c r="R3876" s="29" t="s">
        <v>3210</v>
      </c>
      <c r="S3876" s="29" t="s">
        <v>3098</v>
      </c>
      <c r="T3876" s="29"/>
      <c r="U3876" s="30">
        <v>0</v>
      </c>
      <c r="V3876" s="30">
        <v>101</v>
      </c>
      <c r="W3876" s="30">
        <v>0</v>
      </c>
      <c r="X3876" s="30">
        <v>0</v>
      </c>
      <c r="Y3876" s="30">
        <v>0</v>
      </c>
      <c r="Z3876" s="30">
        <v>0</v>
      </c>
      <c r="AA3876" s="30">
        <v>0</v>
      </c>
      <c r="AB3876" s="30">
        <v>0</v>
      </c>
      <c r="AC3876" s="30">
        <v>0</v>
      </c>
      <c r="AD3876" s="30">
        <v>0</v>
      </c>
      <c r="AE3876" s="30">
        <v>0</v>
      </c>
      <c r="AF3876" s="30">
        <v>0</v>
      </c>
    </row>
    <row r="3877" spans="1:32" x14ac:dyDescent="0.45">
      <c r="A3877" s="29" t="s">
        <v>1091</v>
      </c>
      <c r="B3877" s="29" t="s">
        <v>1092</v>
      </c>
      <c r="C3877" s="29" t="s">
        <v>3299</v>
      </c>
      <c r="D3877" s="29" t="s">
        <v>3300</v>
      </c>
      <c r="E3877" s="29" t="s">
        <v>3538</v>
      </c>
      <c r="F3877" s="29" t="s">
        <v>3539</v>
      </c>
      <c r="G3877" s="29" t="s">
        <v>3233</v>
      </c>
      <c r="H3877" s="29" t="s">
        <v>3234</v>
      </c>
      <c r="I3877" s="29" t="s">
        <v>3262</v>
      </c>
      <c r="J3877" s="29" t="s">
        <v>3263</v>
      </c>
      <c r="K3877" s="29" t="s">
        <v>3264</v>
      </c>
      <c r="L3877" s="29" t="s">
        <v>3103</v>
      </c>
      <c r="M3877" s="29" t="s">
        <v>3322</v>
      </c>
      <c r="N3877" s="29" t="s">
        <v>3323</v>
      </c>
      <c r="O3877" s="29" t="s">
        <v>3374</v>
      </c>
      <c r="P3877" s="29" t="s">
        <v>3375</v>
      </c>
      <c r="Q3877" s="29" t="s">
        <v>3209</v>
      </c>
      <c r="R3877" s="29" t="s">
        <v>3210</v>
      </c>
      <c r="S3877" s="29" t="s">
        <v>3098</v>
      </c>
      <c r="T3877" s="29"/>
      <c r="U3877" s="30">
        <v>1000</v>
      </c>
      <c r="V3877" s="30">
        <v>1000</v>
      </c>
      <c r="W3877" s="30">
        <v>1000</v>
      </c>
      <c r="X3877" s="30">
        <v>1000</v>
      </c>
      <c r="Y3877" s="30">
        <v>1000</v>
      </c>
      <c r="Z3877" s="30">
        <v>1000</v>
      </c>
      <c r="AA3877" s="30">
        <v>1000</v>
      </c>
      <c r="AB3877" s="30">
        <v>1000</v>
      </c>
      <c r="AC3877" s="30">
        <v>1000</v>
      </c>
      <c r="AD3877" s="30">
        <v>1000</v>
      </c>
      <c r="AE3877" s="30">
        <v>1000</v>
      </c>
      <c r="AF3877" s="30">
        <v>1000</v>
      </c>
    </row>
    <row r="3878" spans="1:32" x14ac:dyDescent="0.45">
      <c r="A3878" s="29" t="s">
        <v>1091</v>
      </c>
      <c r="B3878" s="29" t="s">
        <v>1092</v>
      </c>
      <c r="C3878" s="29" t="s">
        <v>3299</v>
      </c>
      <c r="D3878" s="29" t="s">
        <v>3300</v>
      </c>
      <c r="E3878" s="29" t="s">
        <v>3538</v>
      </c>
      <c r="F3878" s="29" t="s">
        <v>3539</v>
      </c>
      <c r="G3878" s="29" t="s">
        <v>3233</v>
      </c>
      <c r="H3878" s="29" t="s">
        <v>3234</v>
      </c>
      <c r="I3878" s="29" t="s">
        <v>3262</v>
      </c>
      <c r="J3878" s="29" t="s">
        <v>3263</v>
      </c>
      <c r="K3878" s="29" t="s">
        <v>3264</v>
      </c>
      <c r="L3878" s="29" t="s">
        <v>3103</v>
      </c>
      <c r="M3878" s="29" t="s">
        <v>3326</v>
      </c>
      <c r="N3878" s="29" t="s">
        <v>3327</v>
      </c>
      <c r="O3878" s="29" t="s">
        <v>3332</v>
      </c>
      <c r="P3878" s="29" t="s">
        <v>3333</v>
      </c>
      <c r="Q3878" s="29" t="s">
        <v>3209</v>
      </c>
      <c r="R3878" s="29" t="s">
        <v>3210</v>
      </c>
      <c r="S3878" s="29" t="s">
        <v>3098</v>
      </c>
      <c r="T3878" s="29"/>
      <c r="U3878" s="30">
        <v>5500</v>
      </c>
      <c r="V3878" s="30">
        <v>5500</v>
      </c>
      <c r="W3878" s="30">
        <v>5500</v>
      </c>
      <c r="X3878" s="30">
        <v>5500</v>
      </c>
      <c r="Y3878" s="30">
        <v>5500</v>
      </c>
      <c r="Z3878" s="30">
        <v>5500</v>
      </c>
      <c r="AA3878" s="30">
        <v>5500</v>
      </c>
      <c r="AB3878" s="30">
        <v>5500</v>
      </c>
      <c r="AC3878" s="30">
        <v>5500</v>
      </c>
      <c r="AD3878" s="30">
        <v>5500</v>
      </c>
      <c r="AE3878" s="30">
        <v>5500</v>
      </c>
      <c r="AF3878" s="30">
        <v>5500</v>
      </c>
    </row>
    <row r="3879" spans="1:32" x14ac:dyDescent="0.45">
      <c r="A3879" s="29" t="s">
        <v>1091</v>
      </c>
      <c r="B3879" s="29" t="s">
        <v>1092</v>
      </c>
      <c r="C3879" s="29" t="s">
        <v>3299</v>
      </c>
      <c r="D3879" s="29" t="s">
        <v>3300</v>
      </c>
      <c r="E3879" s="29" t="s">
        <v>3538</v>
      </c>
      <c r="F3879" s="29" t="s">
        <v>3539</v>
      </c>
      <c r="G3879" s="29" t="s">
        <v>3233</v>
      </c>
      <c r="H3879" s="29" t="s">
        <v>3234</v>
      </c>
      <c r="I3879" s="29" t="s">
        <v>3275</v>
      </c>
      <c r="J3879" s="29" t="s">
        <v>3276</v>
      </c>
      <c r="K3879" s="29" t="s">
        <v>3277</v>
      </c>
      <c r="L3879" s="29" t="s">
        <v>3100</v>
      </c>
      <c r="M3879" s="29" t="s">
        <v>3278</v>
      </c>
      <c r="N3879" s="29" t="s">
        <v>3279</v>
      </c>
      <c r="O3879" s="29" t="s">
        <v>3446</v>
      </c>
      <c r="P3879" s="29" t="s">
        <v>3447</v>
      </c>
      <c r="Q3879" s="29" t="s">
        <v>3209</v>
      </c>
      <c r="R3879" s="29" t="s">
        <v>3210</v>
      </c>
      <c r="S3879" s="29" t="s">
        <v>3098</v>
      </c>
      <c r="T3879" s="29"/>
      <c r="U3879" s="30">
        <v>45000</v>
      </c>
      <c r="V3879" s="30">
        <v>45000</v>
      </c>
      <c r="W3879" s="30">
        <v>45000</v>
      </c>
      <c r="X3879" s="30">
        <v>45000</v>
      </c>
      <c r="Y3879" s="30">
        <v>45000</v>
      </c>
      <c r="Z3879" s="30">
        <v>45000</v>
      </c>
      <c r="AA3879" s="30">
        <v>45000</v>
      </c>
      <c r="AB3879" s="30">
        <v>45000</v>
      </c>
      <c r="AC3879" s="30">
        <v>45000</v>
      </c>
      <c r="AD3879" s="30">
        <v>45000</v>
      </c>
      <c r="AE3879" s="30">
        <v>45000</v>
      </c>
      <c r="AF3879" s="30">
        <v>45000</v>
      </c>
    </row>
    <row r="3880" spans="1:32" x14ac:dyDescent="0.45">
      <c r="A3880" s="29" t="s">
        <v>1091</v>
      </c>
      <c r="B3880" s="29" t="s">
        <v>1092</v>
      </c>
      <c r="C3880" s="29" t="s">
        <v>3299</v>
      </c>
      <c r="D3880" s="29" t="s">
        <v>3300</v>
      </c>
      <c r="E3880" s="29" t="s">
        <v>3538</v>
      </c>
      <c r="F3880" s="29" t="s">
        <v>3539</v>
      </c>
      <c r="G3880" s="29" t="s">
        <v>3233</v>
      </c>
      <c r="H3880" s="29" t="s">
        <v>3234</v>
      </c>
      <c r="I3880" s="29" t="s">
        <v>3275</v>
      </c>
      <c r="J3880" s="29" t="s">
        <v>3276</v>
      </c>
      <c r="K3880" s="29" t="s">
        <v>3277</v>
      </c>
      <c r="L3880" s="29" t="s">
        <v>3100</v>
      </c>
      <c r="M3880" s="29" t="s">
        <v>3278</v>
      </c>
      <c r="N3880" s="29" t="s">
        <v>3279</v>
      </c>
      <c r="O3880" s="29" t="s">
        <v>3280</v>
      </c>
      <c r="P3880" s="29" t="s">
        <v>3281</v>
      </c>
      <c r="Q3880" s="29" t="s">
        <v>3209</v>
      </c>
      <c r="R3880" s="29" t="s">
        <v>3210</v>
      </c>
      <c r="S3880" s="29" t="s">
        <v>3098</v>
      </c>
      <c r="T3880" s="29"/>
      <c r="U3880" s="30">
        <v>31500</v>
      </c>
      <c r="V3880" s="30">
        <v>31500</v>
      </c>
      <c r="W3880" s="30">
        <v>31500</v>
      </c>
      <c r="X3880" s="30">
        <v>31500</v>
      </c>
      <c r="Y3880" s="30">
        <v>31500</v>
      </c>
      <c r="Z3880" s="30">
        <v>31500</v>
      </c>
      <c r="AA3880" s="30">
        <v>31500</v>
      </c>
      <c r="AB3880" s="30">
        <v>31500</v>
      </c>
      <c r="AC3880" s="30">
        <v>31500</v>
      </c>
      <c r="AD3880" s="30">
        <v>31500</v>
      </c>
      <c r="AE3880" s="30">
        <v>31500</v>
      </c>
      <c r="AF3880" s="30">
        <v>31500</v>
      </c>
    </row>
    <row r="3881" spans="1:32" x14ac:dyDescent="0.45">
      <c r="A3881" s="29" t="s">
        <v>1091</v>
      </c>
      <c r="B3881" s="29" t="s">
        <v>1092</v>
      </c>
      <c r="C3881" s="29" t="s">
        <v>3299</v>
      </c>
      <c r="D3881" s="29" t="s">
        <v>3300</v>
      </c>
      <c r="E3881" s="29" t="s">
        <v>3538</v>
      </c>
      <c r="F3881" s="29" t="s">
        <v>3539</v>
      </c>
      <c r="G3881" s="29" t="s">
        <v>3233</v>
      </c>
      <c r="H3881" s="29" t="s">
        <v>3234</v>
      </c>
      <c r="I3881" s="29" t="s">
        <v>3275</v>
      </c>
      <c r="J3881" s="29" t="s">
        <v>3276</v>
      </c>
      <c r="K3881" s="29" t="s">
        <v>3277</v>
      </c>
      <c r="L3881" s="29" t="s">
        <v>3100</v>
      </c>
      <c r="M3881" s="29" t="s">
        <v>3312</v>
      </c>
      <c r="N3881" s="29" t="s">
        <v>3313</v>
      </c>
      <c r="O3881" s="29" t="s">
        <v>3466</v>
      </c>
      <c r="P3881" s="29" t="s">
        <v>3467</v>
      </c>
      <c r="Q3881" s="29" t="s">
        <v>3209</v>
      </c>
      <c r="R3881" s="29" t="s">
        <v>3210</v>
      </c>
      <c r="S3881" s="29" t="s">
        <v>3098</v>
      </c>
      <c r="T3881" s="29"/>
      <c r="U3881" s="30">
        <v>76000</v>
      </c>
      <c r="V3881" s="30">
        <v>76000</v>
      </c>
      <c r="W3881" s="30">
        <v>76000</v>
      </c>
      <c r="X3881" s="30">
        <v>76000</v>
      </c>
      <c r="Y3881" s="30">
        <v>76000</v>
      </c>
      <c r="Z3881" s="30">
        <v>76000</v>
      </c>
      <c r="AA3881" s="30">
        <v>76000</v>
      </c>
      <c r="AB3881" s="30">
        <v>76000</v>
      </c>
      <c r="AC3881" s="30">
        <v>76000</v>
      </c>
      <c r="AD3881" s="30">
        <v>76000</v>
      </c>
      <c r="AE3881" s="30">
        <v>76000</v>
      </c>
      <c r="AF3881" s="30">
        <v>76000</v>
      </c>
    </row>
    <row r="3882" spans="1:32" x14ac:dyDescent="0.45">
      <c r="A3882" s="29" t="s">
        <v>1091</v>
      </c>
      <c r="B3882" s="29" t="s">
        <v>1092</v>
      </c>
      <c r="C3882" s="29" t="s">
        <v>3299</v>
      </c>
      <c r="D3882" s="29" t="s">
        <v>3300</v>
      </c>
      <c r="E3882" s="29" t="s">
        <v>3538</v>
      </c>
      <c r="F3882" s="29" t="s">
        <v>3539</v>
      </c>
      <c r="G3882" s="29" t="s">
        <v>3233</v>
      </c>
      <c r="H3882" s="29" t="s">
        <v>3234</v>
      </c>
      <c r="I3882" s="29" t="s">
        <v>3275</v>
      </c>
      <c r="J3882" s="29" t="s">
        <v>3276</v>
      </c>
      <c r="K3882" s="29" t="s">
        <v>3277</v>
      </c>
      <c r="L3882" s="29" t="s">
        <v>3100</v>
      </c>
      <c r="M3882" s="29" t="s">
        <v>3312</v>
      </c>
      <c r="N3882" s="29" t="s">
        <v>3313</v>
      </c>
      <c r="O3882" s="29" t="s">
        <v>3314</v>
      </c>
      <c r="P3882" s="29" t="s">
        <v>3315</v>
      </c>
      <c r="Q3882" s="29" t="s">
        <v>3249</v>
      </c>
      <c r="R3882" s="29" t="s">
        <v>3210</v>
      </c>
      <c r="S3882" s="29" t="s">
        <v>3098</v>
      </c>
      <c r="T3882" s="29"/>
      <c r="U3882" s="30">
        <v>2780</v>
      </c>
      <c r="V3882" s="30">
        <v>2780</v>
      </c>
      <c r="W3882" s="30">
        <v>2780</v>
      </c>
      <c r="X3882" s="30">
        <v>2780</v>
      </c>
      <c r="Y3882" s="30">
        <v>2780</v>
      </c>
      <c r="Z3882" s="30">
        <v>2780</v>
      </c>
      <c r="AA3882" s="30">
        <v>2780</v>
      </c>
      <c r="AB3882" s="30">
        <v>2780</v>
      </c>
      <c r="AC3882" s="30">
        <v>2780</v>
      </c>
      <c r="AD3882" s="30">
        <v>2780</v>
      </c>
      <c r="AE3882" s="30">
        <v>2780</v>
      </c>
      <c r="AF3882" s="30">
        <v>2780</v>
      </c>
    </row>
    <row r="3883" spans="1:32" x14ac:dyDescent="0.45">
      <c r="A3883" s="29" t="s">
        <v>1091</v>
      </c>
      <c r="B3883" s="29" t="s">
        <v>1092</v>
      </c>
      <c r="C3883" s="29" t="s">
        <v>3299</v>
      </c>
      <c r="D3883" s="29" t="s">
        <v>3300</v>
      </c>
      <c r="E3883" s="29" t="s">
        <v>3538</v>
      </c>
      <c r="F3883" s="29" t="s">
        <v>3539</v>
      </c>
      <c r="G3883" s="29" t="s">
        <v>3233</v>
      </c>
      <c r="H3883" s="29" t="s">
        <v>3234</v>
      </c>
      <c r="I3883" s="29" t="s">
        <v>3275</v>
      </c>
      <c r="J3883" s="29" t="s">
        <v>3276</v>
      </c>
      <c r="K3883" s="29" t="s">
        <v>3277</v>
      </c>
      <c r="L3883" s="29" t="s">
        <v>3100</v>
      </c>
      <c r="M3883" s="29" t="s">
        <v>3312</v>
      </c>
      <c r="N3883" s="29" t="s">
        <v>3313</v>
      </c>
      <c r="O3883" s="29" t="s">
        <v>3314</v>
      </c>
      <c r="P3883" s="29" t="s">
        <v>3315</v>
      </c>
      <c r="Q3883" s="29" t="s">
        <v>3209</v>
      </c>
      <c r="R3883" s="29" t="s">
        <v>3210</v>
      </c>
      <c r="S3883" s="29" t="s">
        <v>3098</v>
      </c>
      <c r="T3883" s="29"/>
      <c r="U3883" s="30">
        <v>85000</v>
      </c>
      <c r="V3883" s="30">
        <v>85000</v>
      </c>
      <c r="W3883" s="30">
        <v>85000</v>
      </c>
      <c r="X3883" s="30">
        <v>85000</v>
      </c>
      <c r="Y3883" s="30">
        <v>85000</v>
      </c>
      <c r="Z3883" s="30">
        <v>85000</v>
      </c>
      <c r="AA3883" s="30">
        <v>85000</v>
      </c>
      <c r="AB3883" s="30">
        <v>85000</v>
      </c>
      <c r="AC3883" s="30">
        <v>85000</v>
      </c>
      <c r="AD3883" s="30">
        <v>85000</v>
      </c>
      <c r="AE3883" s="30">
        <v>85000</v>
      </c>
      <c r="AF3883" s="30">
        <v>85000</v>
      </c>
    </row>
    <row r="3884" spans="1:32" x14ac:dyDescent="0.45">
      <c r="A3884" s="29" t="s">
        <v>1091</v>
      </c>
      <c r="B3884" s="29" t="s">
        <v>1092</v>
      </c>
      <c r="C3884" s="29" t="s">
        <v>3299</v>
      </c>
      <c r="D3884" s="29" t="s">
        <v>3300</v>
      </c>
      <c r="E3884" s="29" t="s">
        <v>3538</v>
      </c>
      <c r="F3884" s="29" t="s">
        <v>3539</v>
      </c>
      <c r="G3884" s="29" t="s">
        <v>3233</v>
      </c>
      <c r="H3884" s="29" t="s">
        <v>3234</v>
      </c>
      <c r="I3884" s="29" t="s">
        <v>3275</v>
      </c>
      <c r="J3884" s="29" t="s">
        <v>3276</v>
      </c>
      <c r="K3884" s="29" t="s">
        <v>3282</v>
      </c>
      <c r="L3884" s="29" t="s">
        <v>3112</v>
      </c>
      <c r="M3884" s="29" t="s">
        <v>3283</v>
      </c>
      <c r="N3884" s="29" t="s">
        <v>3284</v>
      </c>
      <c r="O3884" s="29" t="s">
        <v>3529</v>
      </c>
      <c r="P3884" s="29" t="s">
        <v>3530</v>
      </c>
      <c r="Q3884" s="29" t="s">
        <v>3249</v>
      </c>
      <c r="R3884" s="29" t="s">
        <v>3210</v>
      </c>
      <c r="S3884" s="29" t="s">
        <v>3098</v>
      </c>
      <c r="T3884" s="29"/>
      <c r="U3884" s="30">
        <v>0</v>
      </c>
      <c r="V3884" s="30">
        <v>13637</v>
      </c>
      <c r="W3884" s="30">
        <v>0</v>
      </c>
      <c r="X3884" s="30">
        <v>0</v>
      </c>
      <c r="Y3884" s="30">
        <v>0</v>
      </c>
      <c r="Z3884" s="30">
        <v>0</v>
      </c>
      <c r="AA3884" s="30">
        <v>0</v>
      </c>
      <c r="AB3884" s="30">
        <v>0</v>
      </c>
      <c r="AC3884" s="30">
        <v>0</v>
      </c>
      <c r="AD3884" s="30">
        <v>0</v>
      </c>
      <c r="AE3884" s="30">
        <v>0</v>
      </c>
      <c r="AF3884" s="30">
        <v>0</v>
      </c>
    </row>
    <row r="3885" spans="1:32" x14ac:dyDescent="0.45">
      <c r="A3885" s="29" t="s">
        <v>1091</v>
      </c>
      <c r="B3885" s="29" t="s">
        <v>1092</v>
      </c>
      <c r="C3885" s="29" t="s">
        <v>3299</v>
      </c>
      <c r="D3885" s="29" t="s">
        <v>3300</v>
      </c>
      <c r="E3885" s="29" t="s">
        <v>3538</v>
      </c>
      <c r="F3885" s="29" t="s">
        <v>3539</v>
      </c>
      <c r="G3885" s="29" t="s">
        <v>3233</v>
      </c>
      <c r="H3885" s="29" t="s">
        <v>3234</v>
      </c>
      <c r="I3885" s="29" t="s">
        <v>3275</v>
      </c>
      <c r="J3885" s="29" t="s">
        <v>3276</v>
      </c>
      <c r="K3885" s="29" t="s">
        <v>3282</v>
      </c>
      <c r="L3885" s="29" t="s">
        <v>3112</v>
      </c>
      <c r="M3885" s="29" t="s">
        <v>3283</v>
      </c>
      <c r="N3885" s="29" t="s">
        <v>3284</v>
      </c>
      <c r="O3885" s="29" t="s">
        <v>3529</v>
      </c>
      <c r="P3885" s="29" t="s">
        <v>3530</v>
      </c>
      <c r="Q3885" s="29" t="s">
        <v>3209</v>
      </c>
      <c r="R3885" s="29" t="s">
        <v>3210</v>
      </c>
      <c r="S3885" s="29" t="s">
        <v>3098</v>
      </c>
      <c r="T3885" s="29"/>
      <c r="U3885" s="30">
        <v>25200</v>
      </c>
      <c r="V3885" s="30">
        <v>25200</v>
      </c>
      <c r="W3885" s="30">
        <v>25200</v>
      </c>
      <c r="X3885" s="30">
        <v>25200</v>
      </c>
      <c r="Y3885" s="30">
        <v>25200</v>
      </c>
      <c r="Z3885" s="30">
        <v>25200</v>
      </c>
      <c r="AA3885" s="30">
        <v>25200</v>
      </c>
      <c r="AB3885" s="30">
        <v>25200</v>
      </c>
      <c r="AC3885" s="30">
        <v>25200</v>
      </c>
      <c r="AD3885" s="30">
        <v>25200</v>
      </c>
      <c r="AE3885" s="30">
        <v>25200</v>
      </c>
      <c r="AF3885" s="30">
        <v>25200</v>
      </c>
    </row>
    <row r="3886" spans="1:32" x14ac:dyDescent="0.45">
      <c r="A3886" s="29" t="s">
        <v>1091</v>
      </c>
      <c r="B3886" s="29" t="s">
        <v>1092</v>
      </c>
      <c r="C3886" s="29" t="s">
        <v>3299</v>
      </c>
      <c r="D3886" s="29" t="s">
        <v>3300</v>
      </c>
      <c r="E3886" s="29" t="s">
        <v>3538</v>
      </c>
      <c r="F3886" s="29" t="s">
        <v>3539</v>
      </c>
      <c r="G3886" s="29" t="s">
        <v>3233</v>
      </c>
      <c r="H3886" s="29" t="s">
        <v>3234</v>
      </c>
      <c r="I3886" s="29" t="s">
        <v>3275</v>
      </c>
      <c r="J3886" s="29" t="s">
        <v>3276</v>
      </c>
      <c r="K3886" s="29" t="s">
        <v>3287</v>
      </c>
      <c r="L3886" s="29" t="s">
        <v>3101</v>
      </c>
      <c r="M3886" s="29" t="s">
        <v>3316</v>
      </c>
      <c r="N3886" s="29" t="s">
        <v>3317</v>
      </c>
      <c r="O3886" s="29" t="s">
        <v>3454</v>
      </c>
      <c r="P3886" s="29" t="s">
        <v>3455</v>
      </c>
      <c r="Q3886" s="29" t="s">
        <v>3249</v>
      </c>
      <c r="R3886" s="29" t="s">
        <v>3210</v>
      </c>
      <c r="S3886" s="29" t="s">
        <v>3098</v>
      </c>
      <c r="T3886" s="29"/>
      <c r="U3886" s="30">
        <v>2886</v>
      </c>
      <c r="V3886" s="30">
        <v>2886</v>
      </c>
      <c r="W3886" s="30">
        <v>2886</v>
      </c>
      <c r="X3886" s="30">
        <v>2886</v>
      </c>
      <c r="Y3886" s="30">
        <v>2886</v>
      </c>
      <c r="Z3886" s="30">
        <v>2886</v>
      </c>
      <c r="AA3886" s="30">
        <v>2886</v>
      </c>
      <c r="AB3886" s="30">
        <v>2886</v>
      </c>
      <c r="AC3886" s="30">
        <v>2886</v>
      </c>
      <c r="AD3886" s="30">
        <v>2886</v>
      </c>
      <c r="AE3886" s="30">
        <v>2886</v>
      </c>
      <c r="AF3886" s="30">
        <v>2886</v>
      </c>
    </row>
    <row r="3887" spans="1:32" x14ac:dyDescent="0.45">
      <c r="A3887" s="29" t="s">
        <v>1091</v>
      </c>
      <c r="B3887" s="29" t="s">
        <v>1092</v>
      </c>
      <c r="C3887" s="29" t="s">
        <v>3299</v>
      </c>
      <c r="D3887" s="29" t="s">
        <v>3300</v>
      </c>
      <c r="E3887" s="29" t="s">
        <v>3538</v>
      </c>
      <c r="F3887" s="29" t="s">
        <v>3539</v>
      </c>
      <c r="G3887" s="29" t="s">
        <v>3233</v>
      </c>
      <c r="H3887" s="29" t="s">
        <v>3234</v>
      </c>
      <c r="I3887" s="29" t="s">
        <v>3275</v>
      </c>
      <c r="J3887" s="29" t="s">
        <v>3276</v>
      </c>
      <c r="K3887" s="29" t="s">
        <v>3287</v>
      </c>
      <c r="L3887" s="29" t="s">
        <v>3101</v>
      </c>
      <c r="M3887" s="29" t="s">
        <v>3288</v>
      </c>
      <c r="N3887" s="29" t="s">
        <v>3289</v>
      </c>
      <c r="O3887" s="29" t="s">
        <v>3290</v>
      </c>
      <c r="P3887" s="29" t="s">
        <v>3291</v>
      </c>
      <c r="Q3887" s="29" t="s">
        <v>3209</v>
      </c>
      <c r="R3887" s="29" t="s">
        <v>3210</v>
      </c>
      <c r="S3887" s="29" t="s">
        <v>3098</v>
      </c>
      <c r="T3887" s="29"/>
      <c r="U3887" s="30">
        <v>3000</v>
      </c>
      <c r="V3887" s="30">
        <v>3000</v>
      </c>
      <c r="W3887" s="30">
        <v>3000</v>
      </c>
      <c r="X3887" s="30">
        <v>3000</v>
      </c>
      <c r="Y3887" s="30">
        <v>3000</v>
      </c>
      <c r="Z3887" s="30">
        <v>3000</v>
      </c>
      <c r="AA3887" s="30">
        <v>3000</v>
      </c>
      <c r="AB3887" s="30">
        <v>3000</v>
      </c>
      <c r="AC3887" s="30">
        <v>3000</v>
      </c>
      <c r="AD3887" s="30">
        <v>3000</v>
      </c>
      <c r="AE3887" s="30">
        <v>3000</v>
      </c>
      <c r="AF3887" s="30">
        <v>3000</v>
      </c>
    </row>
    <row r="3888" spans="1:32" x14ac:dyDescent="0.45">
      <c r="A3888" s="29" t="s">
        <v>1091</v>
      </c>
      <c r="B3888" s="29" t="s">
        <v>1092</v>
      </c>
      <c r="C3888" s="29" t="s">
        <v>3211</v>
      </c>
      <c r="D3888" s="29" t="s">
        <v>3212</v>
      </c>
      <c r="E3888" s="29" t="s">
        <v>3213</v>
      </c>
      <c r="F3888" s="29" t="s">
        <v>982</v>
      </c>
      <c r="G3888" s="29" t="s">
        <v>3200</v>
      </c>
      <c r="H3888" s="29" t="s">
        <v>3201</v>
      </c>
      <c r="I3888" s="29" t="s">
        <v>3226</v>
      </c>
      <c r="J3888" s="29" t="s">
        <v>3227</v>
      </c>
      <c r="K3888" s="29" t="s">
        <v>3228</v>
      </c>
      <c r="L3888" s="29" t="s">
        <v>3111</v>
      </c>
      <c r="M3888" s="29" t="s">
        <v>3229</v>
      </c>
      <c r="N3888" s="29" t="s">
        <v>3230</v>
      </c>
      <c r="O3888" s="29" t="s">
        <v>3231</v>
      </c>
      <c r="P3888" s="29" t="s">
        <v>3232</v>
      </c>
      <c r="Q3888" s="29" t="s">
        <v>3209</v>
      </c>
      <c r="R3888" s="29" t="s">
        <v>3210</v>
      </c>
      <c r="S3888" s="29" t="s">
        <v>3098</v>
      </c>
      <c r="T3888" s="29"/>
      <c r="U3888" s="30">
        <v>0</v>
      </c>
      <c r="V3888" s="30">
        <v>0</v>
      </c>
      <c r="W3888" s="30">
        <v>0</v>
      </c>
      <c r="X3888" s="30">
        <v>0</v>
      </c>
      <c r="Y3888" s="30">
        <v>0</v>
      </c>
      <c r="Z3888" s="30">
        <v>0</v>
      </c>
      <c r="AA3888" s="30">
        <v>0</v>
      </c>
      <c r="AB3888" s="30">
        <v>0</v>
      </c>
      <c r="AC3888" s="30">
        <v>0</v>
      </c>
      <c r="AD3888" s="30">
        <v>0</v>
      </c>
      <c r="AE3888" s="30">
        <v>0</v>
      </c>
      <c r="AF3888" s="30">
        <v>0</v>
      </c>
    </row>
    <row r="3889" spans="1:32" x14ac:dyDescent="0.45">
      <c r="A3889" s="29" t="s">
        <v>1115</v>
      </c>
      <c r="B3889" s="29" t="s">
        <v>1116</v>
      </c>
      <c r="C3889" s="29" t="s">
        <v>3299</v>
      </c>
      <c r="D3889" s="29" t="s">
        <v>3300</v>
      </c>
      <c r="E3889" s="29" t="s">
        <v>3301</v>
      </c>
      <c r="F3889" s="29" t="s">
        <v>3302</v>
      </c>
      <c r="G3889" s="29" t="s">
        <v>3233</v>
      </c>
      <c r="H3889" s="29" t="s">
        <v>3234</v>
      </c>
      <c r="I3889" s="29" t="s">
        <v>3275</v>
      </c>
      <c r="J3889" s="29" t="s">
        <v>3276</v>
      </c>
      <c r="K3889" s="29" t="s">
        <v>3277</v>
      </c>
      <c r="L3889" s="29" t="s">
        <v>3100</v>
      </c>
      <c r="M3889" s="29" t="s">
        <v>3312</v>
      </c>
      <c r="N3889" s="29" t="s">
        <v>3313</v>
      </c>
      <c r="O3889" s="29" t="s">
        <v>3314</v>
      </c>
      <c r="P3889" s="29" t="s">
        <v>3315</v>
      </c>
      <c r="Q3889" s="29" t="s">
        <v>3209</v>
      </c>
      <c r="R3889" s="29" t="s">
        <v>3210</v>
      </c>
      <c r="S3889" s="29" t="s">
        <v>3098</v>
      </c>
      <c r="T3889" s="29"/>
      <c r="U3889" s="30">
        <v>30000</v>
      </c>
      <c r="V3889" s="30">
        <v>30000</v>
      </c>
      <c r="W3889" s="30">
        <v>30000</v>
      </c>
      <c r="X3889" s="30">
        <v>30000</v>
      </c>
      <c r="Y3889" s="30">
        <v>30000</v>
      </c>
      <c r="Z3889" s="30">
        <v>30000</v>
      </c>
      <c r="AA3889" s="30">
        <v>30000</v>
      </c>
      <c r="AB3889" s="30">
        <v>30000</v>
      </c>
      <c r="AC3889" s="30">
        <v>30000</v>
      </c>
      <c r="AD3889" s="30">
        <v>30000</v>
      </c>
      <c r="AE3889" s="30">
        <v>30000</v>
      </c>
      <c r="AF3889" s="30">
        <v>30000</v>
      </c>
    </row>
    <row r="3890" spans="1:32" x14ac:dyDescent="0.45">
      <c r="A3890" s="29" t="s">
        <v>991</v>
      </c>
      <c r="B3890" s="29" t="s">
        <v>992</v>
      </c>
      <c r="C3890" s="29" t="s">
        <v>3650</v>
      </c>
      <c r="D3890" s="29" t="s">
        <v>3651</v>
      </c>
      <c r="E3890" s="29" t="s">
        <v>3750</v>
      </c>
      <c r="F3890" s="29" t="s">
        <v>3751</v>
      </c>
      <c r="G3890" s="29" t="s">
        <v>3200</v>
      </c>
      <c r="H3890" s="29" t="s">
        <v>3201</v>
      </c>
      <c r="I3890" s="29" t="s">
        <v>3202</v>
      </c>
      <c r="J3890" s="29" t="s">
        <v>3203</v>
      </c>
      <c r="K3890" s="29" t="s">
        <v>3520</v>
      </c>
      <c r="L3890" s="29" t="s">
        <v>3108</v>
      </c>
      <c r="M3890" s="29" t="s">
        <v>3588</v>
      </c>
      <c r="N3890" s="29" t="s">
        <v>3589</v>
      </c>
      <c r="O3890" s="29" t="s">
        <v>3670</v>
      </c>
      <c r="P3890" s="29" t="s">
        <v>3671</v>
      </c>
      <c r="Q3890" s="29" t="s">
        <v>3209</v>
      </c>
      <c r="R3890" s="29" t="s">
        <v>3098</v>
      </c>
      <c r="S3890" s="29" t="s">
        <v>3098</v>
      </c>
      <c r="T3890" s="29"/>
      <c r="U3890" s="30">
        <v>0</v>
      </c>
      <c r="V3890" s="30">
        <v>0</v>
      </c>
      <c r="W3890" s="30">
        <v>0</v>
      </c>
      <c r="X3890" s="30">
        <v>0</v>
      </c>
      <c r="Y3890" s="30">
        <v>0</v>
      </c>
      <c r="Z3890" s="30">
        <v>0</v>
      </c>
      <c r="AA3890" s="30">
        <v>0</v>
      </c>
      <c r="AB3890" s="30">
        <v>0</v>
      </c>
      <c r="AC3890" s="30">
        <v>0</v>
      </c>
      <c r="AD3890" s="30">
        <v>54000</v>
      </c>
      <c r="AE3890" s="30">
        <v>54000</v>
      </c>
      <c r="AF3890" s="30">
        <v>54000</v>
      </c>
    </row>
    <row r="3891" spans="1:32" x14ac:dyDescent="0.45">
      <c r="A3891" s="29" t="s">
        <v>502</v>
      </c>
      <c r="B3891" s="29" t="s">
        <v>3035</v>
      </c>
      <c r="C3891" s="29" t="s">
        <v>3211</v>
      </c>
      <c r="D3891" s="29" t="s">
        <v>3212</v>
      </c>
      <c r="E3891" s="29" t="s">
        <v>3612</v>
      </c>
      <c r="F3891" s="29" t="s">
        <v>3613</v>
      </c>
      <c r="G3891" s="29" t="s">
        <v>3233</v>
      </c>
      <c r="H3891" s="29" t="s">
        <v>3234</v>
      </c>
      <c r="I3891" s="29" t="s">
        <v>3235</v>
      </c>
      <c r="J3891" s="29" t="s">
        <v>3236</v>
      </c>
      <c r="K3891" s="29" t="s">
        <v>3237</v>
      </c>
      <c r="L3891" s="29" t="s">
        <v>3107</v>
      </c>
      <c r="M3891" s="29" t="s">
        <v>3416</v>
      </c>
      <c r="N3891" s="29" t="s">
        <v>3417</v>
      </c>
      <c r="O3891" s="29" t="s">
        <v>3418</v>
      </c>
      <c r="P3891" s="29" t="s">
        <v>3417</v>
      </c>
      <c r="Q3891" s="29" t="s">
        <v>3209</v>
      </c>
      <c r="R3891" s="29" t="s">
        <v>3210</v>
      </c>
      <c r="S3891" s="29" t="s">
        <v>3098</v>
      </c>
      <c r="T3891" s="29"/>
      <c r="U3891" s="30">
        <v>4700</v>
      </c>
      <c r="V3891" s="30">
        <v>4700</v>
      </c>
      <c r="W3891" s="30">
        <v>4700</v>
      </c>
      <c r="X3891" s="30">
        <v>4700</v>
      </c>
      <c r="Y3891" s="30">
        <v>4700</v>
      </c>
      <c r="Z3891" s="30">
        <v>4700</v>
      </c>
      <c r="AA3891" s="30">
        <v>4700</v>
      </c>
      <c r="AB3891" s="30">
        <v>4700</v>
      </c>
      <c r="AC3891" s="30">
        <v>4700</v>
      </c>
      <c r="AD3891" s="30">
        <v>4700</v>
      </c>
      <c r="AE3891" s="30">
        <v>4700</v>
      </c>
      <c r="AF3891" s="30">
        <v>4700</v>
      </c>
    </row>
    <row r="3892" spans="1:32" x14ac:dyDescent="0.45">
      <c r="A3892" s="29" t="s">
        <v>502</v>
      </c>
      <c r="B3892" s="29" t="s">
        <v>3035</v>
      </c>
      <c r="C3892" s="29" t="s">
        <v>3211</v>
      </c>
      <c r="D3892" s="29" t="s">
        <v>3212</v>
      </c>
      <c r="E3892" s="29" t="s">
        <v>3612</v>
      </c>
      <c r="F3892" s="29" t="s">
        <v>3613</v>
      </c>
      <c r="G3892" s="29" t="s">
        <v>3233</v>
      </c>
      <c r="H3892" s="29" t="s">
        <v>3234</v>
      </c>
      <c r="I3892" s="29" t="s">
        <v>3235</v>
      </c>
      <c r="J3892" s="29" t="s">
        <v>3236</v>
      </c>
      <c r="K3892" s="29" t="s">
        <v>3237</v>
      </c>
      <c r="L3892" s="29" t="s">
        <v>3107</v>
      </c>
      <c r="M3892" s="29" t="s">
        <v>3238</v>
      </c>
      <c r="N3892" s="29" t="s">
        <v>3239</v>
      </c>
      <c r="O3892" s="29" t="s">
        <v>3422</v>
      </c>
      <c r="P3892" s="29" t="s">
        <v>3423</v>
      </c>
      <c r="Q3892" s="29" t="s">
        <v>3209</v>
      </c>
      <c r="R3892" s="29" t="s">
        <v>3210</v>
      </c>
      <c r="S3892" s="29" t="s">
        <v>3098</v>
      </c>
      <c r="T3892" s="29"/>
      <c r="U3892" s="30">
        <v>6200</v>
      </c>
      <c r="V3892" s="30">
        <v>6200</v>
      </c>
      <c r="W3892" s="30">
        <v>6200</v>
      </c>
      <c r="X3892" s="30">
        <v>6200</v>
      </c>
      <c r="Y3892" s="30">
        <v>6200</v>
      </c>
      <c r="Z3892" s="30">
        <v>6200</v>
      </c>
      <c r="AA3892" s="30">
        <v>6200</v>
      </c>
      <c r="AB3892" s="30">
        <v>6200</v>
      </c>
      <c r="AC3892" s="30">
        <v>6200</v>
      </c>
      <c r="AD3892" s="30">
        <v>6200</v>
      </c>
      <c r="AE3892" s="30">
        <v>6200</v>
      </c>
      <c r="AF3892" s="30">
        <v>6200</v>
      </c>
    </row>
    <row r="3893" spans="1:32" x14ac:dyDescent="0.45">
      <c r="A3893" s="29" t="s">
        <v>502</v>
      </c>
      <c r="B3893" s="29" t="s">
        <v>3035</v>
      </c>
      <c r="C3893" s="29" t="s">
        <v>3211</v>
      </c>
      <c r="D3893" s="29" t="s">
        <v>3212</v>
      </c>
      <c r="E3893" s="29" t="s">
        <v>3612</v>
      </c>
      <c r="F3893" s="29" t="s">
        <v>3613</v>
      </c>
      <c r="G3893" s="29" t="s">
        <v>3233</v>
      </c>
      <c r="H3893" s="29" t="s">
        <v>3234</v>
      </c>
      <c r="I3893" s="29" t="s">
        <v>3242</v>
      </c>
      <c r="J3893" s="29" t="s">
        <v>3243</v>
      </c>
      <c r="K3893" s="29" t="s">
        <v>3430</v>
      </c>
      <c r="L3893" s="29" t="s">
        <v>3431</v>
      </c>
      <c r="M3893" s="29" t="s">
        <v>3432</v>
      </c>
      <c r="N3893" s="29" t="s">
        <v>3433</v>
      </c>
      <c r="O3893" s="29" t="s">
        <v>3614</v>
      </c>
      <c r="P3893" s="29" t="s">
        <v>3615</v>
      </c>
      <c r="Q3893" s="29" t="s">
        <v>3209</v>
      </c>
      <c r="R3893" s="29" t="s">
        <v>3210</v>
      </c>
      <c r="S3893" s="29" t="s">
        <v>3098</v>
      </c>
      <c r="T3893" s="29"/>
      <c r="U3893" s="30">
        <v>10502</v>
      </c>
      <c r="V3893" s="30">
        <v>10502</v>
      </c>
      <c r="W3893" s="30">
        <v>10502</v>
      </c>
      <c r="X3893" s="30">
        <v>10502</v>
      </c>
      <c r="Y3893" s="30">
        <v>10502</v>
      </c>
      <c r="Z3893" s="30">
        <v>10502</v>
      </c>
      <c r="AA3893" s="30">
        <v>10502</v>
      </c>
      <c r="AB3893" s="30">
        <v>10502</v>
      </c>
      <c r="AC3893" s="30">
        <v>10502</v>
      </c>
      <c r="AD3893" s="30">
        <v>10502</v>
      </c>
      <c r="AE3893" s="30">
        <v>10502</v>
      </c>
      <c r="AF3893" s="30">
        <v>10502</v>
      </c>
    </row>
    <row r="3894" spans="1:32" x14ac:dyDescent="0.45">
      <c r="A3894" s="29" t="s">
        <v>502</v>
      </c>
      <c r="B3894" s="29" t="s">
        <v>3035</v>
      </c>
      <c r="C3894" s="29" t="s">
        <v>3211</v>
      </c>
      <c r="D3894" s="29" t="s">
        <v>3212</v>
      </c>
      <c r="E3894" s="29" t="s">
        <v>3612</v>
      </c>
      <c r="F3894" s="29" t="s">
        <v>3613</v>
      </c>
      <c r="G3894" s="29" t="s">
        <v>3233</v>
      </c>
      <c r="H3894" s="29" t="s">
        <v>3234</v>
      </c>
      <c r="I3894" s="29" t="s">
        <v>3242</v>
      </c>
      <c r="J3894" s="29" t="s">
        <v>3243</v>
      </c>
      <c r="K3894" s="29" t="s">
        <v>3244</v>
      </c>
      <c r="L3894" s="29" t="s">
        <v>3104</v>
      </c>
      <c r="M3894" s="29" t="s">
        <v>3436</v>
      </c>
      <c r="N3894" s="29" t="s">
        <v>3437</v>
      </c>
      <c r="O3894" s="29" t="s">
        <v>3438</v>
      </c>
      <c r="P3894" s="29" t="s">
        <v>3439</v>
      </c>
      <c r="Q3894" s="29" t="s">
        <v>3209</v>
      </c>
      <c r="R3894" s="29" t="s">
        <v>3210</v>
      </c>
      <c r="S3894" s="29" t="s">
        <v>3098</v>
      </c>
      <c r="T3894" s="29"/>
      <c r="U3894" s="30">
        <v>3000</v>
      </c>
      <c r="V3894" s="30">
        <v>3000</v>
      </c>
      <c r="W3894" s="30">
        <v>3000</v>
      </c>
      <c r="X3894" s="30">
        <v>3000</v>
      </c>
      <c r="Y3894" s="30">
        <v>3000</v>
      </c>
      <c r="Z3894" s="30">
        <v>3000</v>
      </c>
      <c r="AA3894" s="30">
        <v>3000</v>
      </c>
      <c r="AB3894" s="30">
        <v>3000</v>
      </c>
      <c r="AC3894" s="30">
        <v>3000</v>
      </c>
      <c r="AD3894" s="30">
        <v>3000</v>
      </c>
      <c r="AE3894" s="30">
        <v>3000</v>
      </c>
      <c r="AF3894" s="30">
        <v>3000</v>
      </c>
    </row>
    <row r="3895" spans="1:32" x14ac:dyDescent="0.45">
      <c r="A3895" s="29" t="s">
        <v>502</v>
      </c>
      <c r="B3895" s="29" t="s">
        <v>3035</v>
      </c>
      <c r="C3895" s="29" t="s">
        <v>3211</v>
      </c>
      <c r="D3895" s="29" t="s">
        <v>3212</v>
      </c>
      <c r="E3895" s="29" t="s">
        <v>3612</v>
      </c>
      <c r="F3895" s="29" t="s">
        <v>3613</v>
      </c>
      <c r="G3895" s="29" t="s">
        <v>3233</v>
      </c>
      <c r="H3895" s="29" t="s">
        <v>3234</v>
      </c>
      <c r="I3895" s="29" t="s">
        <v>3242</v>
      </c>
      <c r="J3895" s="29" t="s">
        <v>3243</v>
      </c>
      <c r="K3895" s="29" t="s">
        <v>3244</v>
      </c>
      <c r="L3895" s="29" t="s">
        <v>3104</v>
      </c>
      <c r="M3895" s="29" t="s">
        <v>3245</v>
      </c>
      <c r="N3895" s="29" t="s">
        <v>3246</v>
      </c>
      <c r="O3895" s="29" t="s">
        <v>3836</v>
      </c>
      <c r="P3895" s="29" t="s">
        <v>3837</v>
      </c>
      <c r="Q3895" s="29" t="s">
        <v>3249</v>
      </c>
      <c r="R3895" s="29" t="s">
        <v>3210</v>
      </c>
      <c r="S3895" s="29" t="s">
        <v>3098</v>
      </c>
      <c r="T3895" s="29"/>
      <c r="U3895" s="30">
        <v>412</v>
      </c>
      <c r="V3895" s="30">
        <v>412</v>
      </c>
      <c r="W3895" s="30">
        <v>412</v>
      </c>
      <c r="X3895" s="30">
        <v>412</v>
      </c>
      <c r="Y3895" s="30">
        <v>412</v>
      </c>
      <c r="Z3895" s="30">
        <v>412</v>
      </c>
      <c r="AA3895" s="30">
        <v>412</v>
      </c>
      <c r="AB3895" s="30">
        <v>412</v>
      </c>
      <c r="AC3895" s="30">
        <v>404</v>
      </c>
      <c r="AD3895" s="30">
        <v>0</v>
      </c>
      <c r="AE3895" s="30">
        <v>0</v>
      </c>
      <c r="AF3895" s="30">
        <v>0</v>
      </c>
    </row>
    <row r="3896" spans="1:32" x14ac:dyDescent="0.45">
      <c r="A3896" s="29" t="s">
        <v>502</v>
      </c>
      <c r="B3896" s="29" t="s">
        <v>3035</v>
      </c>
      <c r="C3896" s="29" t="s">
        <v>3211</v>
      </c>
      <c r="D3896" s="29" t="s">
        <v>3212</v>
      </c>
      <c r="E3896" s="29" t="s">
        <v>3612</v>
      </c>
      <c r="F3896" s="29" t="s">
        <v>3613</v>
      </c>
      <c r="G3896" s="29" t="s">
        <v>3233</v>
      </c>
      <c r="H3896" s="29" t="s">
        <v>3234</v>
      </c>
      <c r="I3896" s="29" t="s">
        <v>3242</v>
      </c>
      <c r="J3896" s="29" t="s">
        <v>3243</v>
      </c>
      <c r="K3896" s="29" t="s">
        <v>3244</v>
      </c>
      <c r="L3896" s="29" t="s">
        <v>3104</v>
      </c>
      <c r="M3896" s="29" t="s">
        <v>3245</v>
      </c>
      <c r="N3896" s="29" t="s">
        <v>3246</v>
      </c>
      <c r="O3896" s="29" t="s">
        <v>3836</v>
      </c>
      <c r="P3896" s="29" t="s">
        <v>3837</v>
      </c>
      <c r="Q3896" s="29" t="s">
        <v>3209</v>
      </c>
      <c r="R3896" s="29" t="s">
        <v>3210</v>
      </c>
      <c r="S3896" s="29" t="s">
        <v>3098</v>
      </c>
      <c r="T3896" s="29"/>
      <c r="U3896" s="30">
        <v>19000</v>
      </c>
      <c r="V3896" s="30">
        <v>19000</v>
      </c>
      <c r="W3896" s="30">
        <v>19000</v>
      </c>
      <c r="X3896" s="30">
        <v>19000</v>
      </c>
      <c r="Y3896" s="30">
        <v>19000</v>
      </c>
      <c r="Z3896" s="30">
        <v>19000</v>
      </c>
      <c r="AA3896" s="30">
        <v>19000</v>
      </c>
      <c r="AB3896" s="30">
        <v>19000</v>
      </c>
      <c r="AC3896" s="30">
        <v>19000</v>
      </c>
      <c r="AD3896" s="30">
        <v>19000</v>
      </c>
      <c r="AE3896" s="30">
        <v>19000</v>
      </c>
      <c r="AF3896" s="30">
        <v>19000</v>
      </c>
    </row>
    <row r="3897" spans="1:32" x14ac:dyDescent="0.45">
      <c r="A3897" s="29" t="s">
        <v>502</v>
      </c>
      <c r="B3897" s="29" t="s">
        <v>3035</v>
      </c>
      <c r="C3897" s="29" t="s">
        <v>3211</v>
      </c>
      <c r="D3897" s="29" t="s">
        <v>3212</v>
      </c>
      <c r="E3897" s="29" t="s">
        <v>3612</v>
      </c>
      <c r="F3897" s="29" t="s">
        <v>3613</v>
      </c>
      <c r="G3897" s="29" t="s">
        <v>3233</v>
      </c>
      <c r="H3897" s="29" t="s">
        <v>3234</v>
      </c>
      <c r="I3897" s="29" t="s">
        <v>3242</v>
      </c>
      <c r="J3897" s="29" t="s">
        <v>3243</v>
      </c>
      <c r="K3897" s="29" t="s">
        <v>3244</v>
      </c>
      <c r="L3897" s="29" t="s">
        <v>3104</v>
      </c>
      <c r="M3897" s="29" t="s">
        <v>3245</v>
      </c>
      <c r="N3897" s="29" t="s">
        <v>3246</v>
      </c>
      <c r="O3897" s="29" t="s">
        <v>3464</v>
      </c>
      <c r="P3897" s="29" t="s">
        <v>3465</v>
      </c>
      <c r="Q3897" s="29" t="s">
        <v>3249</v>
      </c>
      <c r="R3897" s="29" t="s">
        <v>3210</v>
      </c>
      <c r="S3897" s="29" t="s">
        <v>3098</v>
      </c>
      <c r="T3897" s="29"/>
      <c r="U3897" s="30">
        <v>412</v>
      </c>
      <c r="V3897" s="30">
        <v>412</v>
      </c>
      <c r="W3897" s="30">
        <v>412</v>
      </c>
      <c r="X3897" s="30">
        <v>412</v>
      </c>
      <c r="Y3897" s="30">
        <v>412</v>
      </c>
      <c r="Z3897" s="30">
        <v>412</v>
      </c>
      <c r="AA3897" s="30">
        <v>412</v>
      </c>
      <c r="AB3897" s="30">
        <v>412</v>
      </c>
      <c r="AC3897" s="30">
        <v>412</v>
      </c>
      <c r="AD3897" s="30">
        <v>412</v>
      </c>
      <c r="AE3897" s="30">
        <v>412</v>
      </c>
      <c r="AF3897" s="30">
        <v>412</v>
      </c>
    </row>
    <row r="3898" spans="1:32" x14ac:dyDescent="0.45">
      <c r="A3898" s="29" t="s">
        <v>502</v>
      </c>
      <c r="B3898" s="29" t="s">
        <v>3035</v>
      </c>
      <c r="C3898" s="29" t="s">
        <v>3211</v>
      </c>
      <c r="D3898" s="29" t="s">
        <v>3212</v>
      </c>
      <c r="E3898" s="29" t="s">
        <v>3612</v>
      </c>
      <c r="F3898" s="29" t="s">
        <v>3613</v>
      </c>
      <c r="G3898" s="29" t="s">
        <v>3233</v>
      </c>
      <c r="H3898" s="29" t="s">
        <v>3234</v>
      </c>
      <c r="I3898" s="29" t="s">
        <v>3242</v>
      </c>
      <c r="J3898" s="29" t="s">
        <v>3243</v>
      </c>
      <c r="K3898" s="29" t="s">
        <v>3244</v>
      </c>
      <c r="L3898" s="29" t="s">
        <v>3104</v>
      </c>
      <c r="M3898" s="29" t="s">
        <v>3245</v>
      </c>
      <c r="N3898" s="29" t="s">
        <v>3246</v>
      </c>
      <c r="O3898" s="29" t="s">
        <v>3464</v>
      </c>
      <c r="P3898" s="29" t="s">
        <v>3465</v>
      </c>
      <c r="Q3898" s="29" t="s">
        <v>3209</v>
      </c>
      <c r="R3898" s="29" t="s">
        <v>3210</v>
      </c>
      <c r="S3898" s="29" t="s">
        <v>3098</v>
      </c>
      <c r="T3898" s="29"/>
      <c r="U3898" s="30">
        <v>11000</v>
      </c>
      <c r="V3898" s="30">
        <v>11000</v>
      </c>
      <c r="W3898" s="30">
        <v>11000</v>
      </c>
      <c r="X3898" s="30">
        <v>11000</v>
      </c>
      <c r="Y3898" s="30">
        <v>11000</v>
      </c>
      <c r="Z3898" s="30">
        <v>11000</v>
      </c>
      <c r="AA3898" s="30">
        <v>11000</v>
      </c>
      <c r="AB3898" s="30">
        <v>11000</v>
      </c>
      <c r="AC3898" s="30">
        <v>11000</v>
      </c>
      <c r="AD3898" s="30">
        <v>11000</v>
      </c>
      <c r="AE3898" s="30">
        <v>11000</v>
      </c>
      <c r="AF3898" s="30">
        <v>11000</v>
      </c>
    </row>
    <row r="3899" spans="1:32" x14ac:dyDescent="0.45">
      <c r="A3899" s="29" t="s">
        <v>502</v>
      </c>
      <c r="B3899" s="29" t="s">
        <v>3035</v>
      </c>
      <c r="C3899" s="29" t="s">
        <v>3211</v>
      </c>
      <c r="D3899" s="29" t="s">
        <v>3212</v>
      </c>
      <c r="E3899" s="29" t="s">
        <v>3612</v>
      </c>
      <c r="F3899" s="29" t="s">
        <v>3613</v>
      </c>
      <c r="G3899" s="29" t="s">
        <v>3233</v>
      </c>
      <c r="H3899" s="29" t="s">
        <v>3234</v>
      </c>
      <c r="I3899" s="29" t="s">
        <v>3242</v>
      </c>
      <c r="J3899" s="29" t="s">
        <v>3243</v>
      </c>
      <c r="K3899" s="29" t="s">
        <v>3244</v>
      </c>
      <c r="L3899" s="29" t="s">
        <v>3104</v>
      </c>
      <c r="M3899" s="29" t="s">
        <v>3245</v>
      </c>
      <c r="N3899" s="29" t="s">
        <v>3246</v>
      </c>
      <c r="O3899" s="29" t="s">
        <v>3250</v>
      </c>
      <c r="P3899" s="29" t="s">
        <v>3251</v>
      </c>
      <c r="Q3899" s="29" t="s">
        <v>3209</v>
      </c>
      <c r="R3899" s="29" t="s">
        <v>3210</v>
      </c>
      <c r="S3899" s="29" t="s">
        <v>3098</v>
      </c>
      <c r="T3899" s="29"/>
      <c r="U3899" s="30">
        <v>28000</v>
      </c>
      <c r="V3899" s="30">
        <v>28000</v>
      </c>
      <c r="W3899" s="30">
        <v>28000</v>
      </c>
      <c r="X3899" s="30">
        <v>28000</v>
      </c>
      <c r="Y3899" s="30">
        <v>28000</v>
      </c>
      <c r="Z3899" s="30">
        <v>28000</v>
      </c>
      <c r="AA3899" s="30">
        <v>28000</v>
      </c>
      <c r="AB3899" s="30">
        <v>28000</v>
      </c>
      <c r="AC3899" s="30">
        <v>28000</v>
      </c>
      <c r="AD3899" s="30">
        <v>28000</v>
      </c>
      <c r="AE3899" s="30">
        <v>28000</v>
      </c>
      <c r="AF3899" s="30">
        <v>28000</v>
      </c>
    </row>
    <row r="3900" spans="1:32" x14ac:dyDescent="0.45">
      <c r="A3900" s="29" t="s">
        <v>502</v>
      </c>
      <c r="B3900" s="29" t="s">
        <v>3035</v>
      </c>
      <c r="C3900" s="29" t="s">
        <v>3211</v>
      </c>
      <c r="D3900" s="29" t="s">
        <v>3212</v>
      </c>
      <c r="E3900" s="29" t="s">
        <v>3612</v>
      </c>
      <c r="F3900" s="29" t="s">
        <v>3613</v>
      </c>
      <c r="G3900" s="29" t="s">
        <v>3233</v>
      </c>
      <c r="H3900" s="29" t="s">
        <v>3234</v>
      </c>
      <c r="I3900" s="29" t="s">
        <v>3242</v>
      </c>
      <c r="J3900" s="29" t="s">
        <v>3243</v>
      </c>
      <c r="K3900" s="29" t="s">
        <v>3244</v>
      </c>
      <c r="L3900" s="29" t="s">
        <v>3104</v>
      </c>
      <c r="M3900" s="29" t="s">
        <v>3245</v>
      </c>
      <c r="N3900" s="29" t="s">
        <v>3246</v>
      </c>
      <c r="O3900" s="29" t="s">
        <v>3701</v>
      </c>
      <c r="P3900" s="29" t="s">
        <v>3702</v>
      </c>
      <c r="Q3900" s="29" t="s">
        <v>3209</v>
      </c>
      <c r="R3900" s="29" t="s">
        <v>3210</v>
      </c>
      <c r="S3900" s="29" t="s">
        <v>3098</v>
      </c>
      <c r="T3900" s="29"/>
      <c r="U3900" s="30">
        <v>15000</v>
      </c>
      <c r="V3900" s="30">
        <v>15000</v>
      </c>
      <c r="W3900" s="30">
        <v>15000</v>
      </c>
      <c r="X3900" s="30">
        <v>15000</v>
      </c>
      <c r="Y3900" s="30">
        <v>15000</v>
      </c>
      <c r="Z3900" s="30">
        <v>15000</v>
      </c>
      <c r="AA3900" s="30">
        <v>15000</v>
      </c>
      <c r="AB3900" s="30">
        <v>15000</v>
      </c>
      <c r="AC3900" s="30">
        <v>15000</v>
      </c>
      <c r="AD3900" s="30">
        <v>15000</v>
      </c>
      <c r="AE3900" s="30">
        <v>15000</v>
      </c>
      <c r="AF3900" s="30">
        <v>15000</v>
      </c>
    </row>
    <row r="3901" spans="1:32" x14ac:dyDescent="0.45">
      <c r="A3901" s="29" t="s">
        <v>502</v>
      </c>
      <c r="B3901" s="29" t="s">
        <v>3035</v>
      </c>
      <c r="C3901" s="29" t="s">
        <v>3211</v>
      </c>
      <c r="D3901" s="29" t="s">
        <v>3212</v>
      </c>
      <c r="E3901" s="29" t="s">
        <v>3612</v>
      </c>
      <c r="F3901" s="29" t="s">
        <v>3613</v>
      </c>
      <c r="G3901" s="29" t="s">
        <v>3233</v>
      </c>
      <c r="H3901" s="29" t="s">
        <v>3234</v>
      </c>
      <c r="I3901" s="29" t="s">
        <v>3242</v>
      </c>
      <c r="J3901" s="29" t="s">
        <v>3243</v>
      </c>
      <c r="K3901" s="29" t="s">
        <v>3258</v>
      </c>
      <c r="L3901" s="29" t="s">
        <v>3105</v>
      </c>
      <c r="M3901" s="29" t="s">
        <v>3259</v>
      </c>
      <c r="N3901" s="29" t="s">
        <v>3105</v>
      </c>
      <c r="O3901" s="29" t="s">
        <v>3260</v>
      </c>
      <c r="P3901" s="29" t="s">
        <v>3261</v>
      </c>
      <c r="Q3901" s="29" t="s">
        <v>3209</v>
      </c>
      <c r="R3901" s="29" t="s">
        <v>3210</v>
      </c>
      <c r="S3901" s="29" t="s">
        <v>3098</v>
      </c>
      <c r="T3901" s="29"/>
      <c r="U3901" s="30">
        <v>7000</v>
      </c>
      <c r="V3901" s="30">
        <v>7000</v>
      </c>
      <c r="W3901" s="30">
        <v>7000</v>
      </c>
      <c r="X3901" s="30">
        <v>7000</v>
      </c>
      <c r="Y3901" s="30">
        <v>7000</v>
      </c>
      <c r="Z3901" s="30">
        <v>7000</v>
      </c>
      <c r="AA3901" s="30">
        <v>7000</v>
      </c>
      <c r="AB3901" s="30">
        <v>7000</v>
      </c>
      <c r="AC3901" s="30">
        <v>7000</v>
      </c>
      <c r="AD3901" s="30">
        <v>7000</v>
      </c>
      <c r="AE3901" s="30">
        <v>7000</v>
      </c>
      <c r="AF3901" s="30">
        <v>7000</v>
      </c>
    </row>
    <row r="3902" spans="1:32" x14ac:dyDescent="0.45">
      <c r="A3902" s="29" t="s">
        <v>502</v>
      </c>
      <c r="B3902" s="29" t="s">
        <v>3035</v>
      </c>
      <c r="C3902" s="29" t="s">
        <v>3211</v>
      </c>
      <c r="D3902" s="29" t="s">
        <v>3212</v>
      </c>
      <c r="E3902" s="29" t="s">
        <v>3612</v>
      </c>
      <c r="F3902" s="29" t="s">
        <v>3613</v>
      </c>
      <c r="G3902" s="29" t="s">
        <v>3233</v>
      </c>
      <c r="H3902" s="29" t="s">
        <v>3234</v>
      </c>
      <c r="I3902" s="29" t="s">
        <v>3262</v>
      </c>
      <c r="J3902" s="29" t="s">
        <v>3263</v>
      </c>
      <c r="K3902" s="29" t="s">
        <v>3264</v>
      </c>
      <c r="L3902" s="29" t="s">
        <v>3103</v>
      </c>
      <c r="M3902" s="29" t="s">
        <v>3265</v>
      </c>
      <c r="N3902" s="29" t="s">
        <v>3266</v>
      </c>
      <c r="O3902" s="29" t="s">
        <v>3267</v>
      </c>
      <c r="P3902" s="29" t="s">
        <v>3268</v>
      </c>
      <c r="Q3902" s="29" t="s">
        <v>3209</v>
      </c>
      <c r="R3902" s="29" t="s">
        <v>3210</v>
      </c>
      <c r="S3902" s="29" t="s">
        <v>3098</v>
      </c>
      <c r="T3902" s="29"/>
      <c r="U3902" s="30">
        <v>8000</v>
      </c>
      <c r="V3902" s="30">
        <v>8000</v>
      </c>
      <c r="W3902" s="30">
        <v>8000</v>
      </c>
      <c r="X3902" s="30">
        <v>8000</v>
      </c>
      <c r="Y3902" s="30">
        <v>8000</v>
      </c>
      <c r="Z3902" s="30">
        <v>8000</v>
      </c>
      <c r="AA3902" s="30">
        <v>8000</v>
      </c>
      <c r="AB3902" s="30">
        <v>8000</v>
      </c>
      <c r="AC3902" s="30">
        <v>8000</v>
      </c>
      <c r="AD3902" s="30">
        <v>8000</v>
      </c>
      <c r="AE3902" s="30">
        <v>8000</v>
      </c>
      <c r="AF3902" s="30">
        <v>8000</v>
      </c>
    </row>
    <row r="3903" spans="1:32" x14ac:dyDescent="0.45">
      <c r="A3903" s="29" t="s">
        <v>502</v>
      </c>
      <c r="B3903" s="29" t="s">
        <v>3035</v>
      </c>
      <c r="C3903" s="29" t="s">
        <v>3211</v>
      </c>
      <c r="D3903" s="29" t="s">
        <v>3212</v>
      </c>
      <c r="E3903" s="29" t="s">
        <v>3612</v>
      </c>
      <c r="F3903" s="29" t="s">
        <v>3613</v>
      </c>
      <c r="G3903" s="29" t="s">
        <v>3233</v>
      </c>
      <c r="H3903" s="29" t="s">
        <v>3234</v>
      </c>
      <c r="I3903" s="29" t="s">
        <v>3262</v>
      </c>
      <c r="J3903" s="29" t="s">
        <v>3263</v>
      </c>
      <c r="K3903" s="29" t="s">
        <v>3264</v>
      </c>
      <c r="L3903" s="29" t="s">
        <v>3103</v>
      </c>
      <c r="M3903" s="29" t="s">
        <v>3265</v>
      </c>
      <c r="N3903" s="29" t="s">
        <v>3266</v>
      </c>
      <c r="O3903" s="29" t="s">
        <v>3273</v>
      </c>
      <c r="P3903" s="29" t="s">
        <v>3274</v>
      </c>
      <c r="Q3903" s="29" t="s">
        <v>3209</v>
      </c>
      <c r="R3903" s="29" t="s">
        <v>3210</v>
      </c>
      <c r="S3903" s="29" t="s">
        <v>3098</v>
      </c>
      <c r="T3903" s="29"/>
      <c r="U3903" s="30">
        <v>156</v>
      </c>
      <c r="V3903" s="30">
        <v>195</v>
      </c>
      <c r="W3903" s="30">
        <v>273</v>
      </c>
      <c r="X3903" s="30">
        <v>546</v>
      </c>
      <c r="Y3903" s="30">
        <v>390</v>
      </c>
      <c r="Z3903" s="30">
        <v>156</v>
      </c>
      <c r="AA3903" s="30">
        <v>312</v>
      </c>
      <c r="AB3903" s="30">
        <v>351</v>
      </c>
      <c r="AC3903" s="30">
        <v>780</v>
      </c>
      <c r="AD3903" s="30">
        <v>585</v>
      </c>
      <c r="AE3903" s="30">
        <v>78</v>
      </c>
      <c r="AF3903" s="30">
        <v>507</v>
      </c>
    </row>
    <row r="3904" spans="1:32" x14ac:dyDescent="0.45">
      <c r="A3904" s="29" t="s">
        <v>502</v>
      </c>
      <c r="B3904" s="29" t="s">
        <v>3035</v>
      </c>
      <c r="C3904" s="29" t="s">
        <v>3211</v>
      </c>
      <c r="D3904" s="29" t="s">
        <v>3212</v>
      </c>
      <c r="E3904" s="29" t="s">
        <v>3612</v>
      </c>
      <c r="F3904" s="29" t="s">
        <v>3613</v>
      </c>
      <c r="G3904" s="29" t="s">
        <v>3233</v>
      </c>
      <c r="H3904" s="29" t="s">
        <v>3234</v>
      </c>
      <c r="I3904" s="29" t="s">
        <v>3262</v>
      </c>
      <c r="J3904" s="29" t="s">
        <v>3263</v>
      </c>
      <c r="K3904" s="29" t="s">
        <v>3264</v>
      </c>
      <c r="L3904" s="29" t="s">
        <v>3103</v>
      </c>
      <c r="M3904" s="29" t="s">
        <v>3322</v>
      </c>
      <c r="N3904" s="29" t="s">
        <v>3323</v>
      </c>
      <c r="O3904" s="29" t="s">
        <v>3374</v>
      </c>
      <c r="P3904" s="29" t="s">
        <v>3375</v>
      </c>
      <c r="Q3904" s="29" t="s">
        <v>3209</v>
      </c>
      <c r="R3904" s="29" t="s">
        <v>3210</v>
      </c>
      <c r="S3904" s="29" t="s">
        <v>3098</v>
      </c>
      <c r="T3904" s="29"/>
      <c r="U3904" s="30">
        <v>2000</v>
      </c>
      <c r="V3904" s="30">
        <v>2000</v>
      </c>
      <c r="W3904" s="30">
        <v>2000</v>
      </c>
      <c r="X3904" s="30">
        <v>2000</v>
      </c>
      <c r="Y3904" s="30">
        <v>2000</v>
      </c>
      <c r="Z3904" s="30">
        <v>2000</v>
      </c>
      <c r="AA3904" s="30">
        <v>2000</v>
      </c>
      <c r="AB3904" s="30">
        <v>2000</v>
      </c>
      <c r="AC3904" s="30">
        <v>2000</v>
      </c>
      <c r="AD3904" s="30">
        <v>2000</v>
      </c>
      <c r="AE3904" s="30">
        <v>2000</v>
      </c>
      <c r="AF3904" s="30">
        <v>2000</v>
      </c>
    </row>
    <row r="3905" spans="1:32" x14ac:dyDescent="0.45">
      <c r="A3905" s="29" t="s">
        <v>502</v>
      </c>
      <c r="B3905" s="29" t="s">
        <v>3035</v>
      </c>
      <c r="C3905" s="29" t="s">
        <v>3211</v>
      </c>
      <c r="D3905" s="29" t="s">
        <v>3212</v>
      </c>
      <c r="E3905" s="29" t="s">
        <v>3612</v>
      </c>
      <c r="F3905" s="29" t="s">
        <v>3613</v>
      </c>
      <c r="G3905" s="29" t="s">
        <v>3233</v>
      </c>
      <c r="H3905" s="29" t="s">
        <v>3234</v>
      </c>
      <c r="I3905" s="29" t="s">
        <v>3262</v>
      </c>
      <c r="J3905" s="29" t="s">
        <v>3263</v>
      </c>
      <c r="K3905" s="29" t="s">
        <v>3264</v>
      </c>
      <c r="L3905" s="29" t="s">
        <v>3103</v>
      </c>
      <c r="M3905" s="29" t="s">
        <v>3326</v>
      </c>
      <c r="N3905" s="29" t="s">
        <v>3327</v>
      </c>
      <c r="O3905" s="29" t="s">
        <v>3328</v>
      </c>
      <c r="P3905" s="29" t="s">
        <v>3329</v>
      </c>
      <c r="Q3905" s="29" t="s">
        <v>3209</v>
      </c>
      <c r="R3905" s="29" t="s">
        <v>3210</v>
      </c>
      <c r="S3905" s="29" t="s">
        <v>3098</v>
      </c>
      <c r="T3905" s="29"/>
      <c r="U3905" s="30">
        <v>0</v>
      </c>
      <c r="V3905" s="30">
        <v>0</v>
      </c>
      <c r="W3905" s="30">
        <v>0</v>
      </c>
      <c r="X3905" s="30">
        <v>0</v>
      </c>
      <c r="Y3905" s="30">
        <v>0</v>
      </c>
      <c r="Z3905" s="30">
        <v>0</v>
      </c>
      <c r="AA3905" s="30">
        <v>0</v>
      </c>
      <c r="AB3905" s="30">
        <v>0</v>
      </c>
      <c r="AC3905" s="30">
        <v>0</v>
      </c>
      <c r="AD3905" s="30">
        <v>0</v>
      </c>
      <c r="AE3905" s="30">
        <v>0</v>
      </c>
      <c r="AF3905" s="30">
        <v>0</v>
      </c>
    </row>
    <row r="3906" spans="1:32" x14ac:dyDescent="0.45">
      <c r="A3906" s="29" t="s">
        <v>502</v>
      </c>
      <c r="B3906" s="29" t="s">
        <v>3035</v>
      </c>
      <c r="C3906" s="29" t="s">
        <v>3211</v>
      </c>
      <c r="D3906" s="29" t="s">
        <v>3212</v>
      </c>
      <c r="E3906" s="29" t="s">
        <v>3612</v>
      </c>
      <c r="F3906" s="29" t="s">
        <v>3613</v>
      </c>
      <c r="G3906" s="29" t="s">
        <v>3233</v>
      </c>
      <c r="H3906" s="29" t="s">
        <v>3234</v>
      </c>
      <c r="I3906" s="29" t="s">
        <v>3262</v>
      </c>
      <c r="J3906" s="29" t="s">
        <v>3263</v>
      </c>
      <c r="K3906" s="29" t="s">
        <v>3264</v>
      </c>
      <c r="L3906" s="29" t="s">
        <v>3103</v>
      </c>
      <c r="M3906" s="29" t="s">
        <v>3326</v>
      </c>
      <c r="N3906" s="29" t="s">
        <v>3327</v>
      </c>
      <c r="O3906" s="29" t="s">
        <v>3330</v>
      </c>
      <c r="P3906" s="29" t="s">
        <v>3331</v>
      </c>
      <c r="Q3906" s="29" t="s">
        <v>3209</v>
      </c>
      <c r="R3906" s="29" t="s">
        <v>3210</v>
      </c>
      <c r="S3906" s="29" t="s">
        <v>3098</v>
      </c>
      <c r="T3906" s="29"/>
      <c r="U3906" s="30">
        <v>0</v>
      </c>
      <c r="V3906" s="30">
        <v>0</v>
      </c>
      <c r="W3906" s="30">
        <v>0</v>
      </c>
      <c r="X3906" s="30">
        <v>0</v>
      </c>
      <c r="Y3906" s="30">
        <v>0</v>
      </c>
      <c r="Z3906" s="30">
        <v>0</v>
      </c>
      <c r="AA3906" s="30">
        <v>0</v>
      </c>
      <c r="AB3906" s="30">
        <v>0</v>
      </c>
      <c r="AC3906" s="30">
        <v>0</v>
      </c>
      <c r="AD3906" s="30">
        <v>0</v>
      </c>
      <c r="AE3906" s="30">
        <v>0</v>
      </c>
      <c r="AF3906" s="30">
        <v>0</v>
      </c>
    </row>
    <row r="3907" spans="1:32" x14ac:dyDescent="0.45">
      <c r="A3907" s="29" t="s">
        <v>502</v>
      </c>
      <c r="B3907" s="29" t="s">
        <v>3035</v>
      </c>
      <c r="C3907" s="29" t="s">
        <v>3211</v>
      </c>
      <c r="D3907" s="29" t="s">
        <v>3212</v>
      </c>
      <c r="E3907" s="29" t="s">
        <v>3612</v>
      </c>
      <c r="F3907" s="29" t="s">
        <v>3613</v>
      </c>
      <c r="G3907" s="29" t="s">
        <v>3233</v>
      </c>
      <c r="H3907" s="29" t="s">
        <v>3234</v>
      </c>
      <c r="I3907" s="29" t="s">
        <v>3262</v>
      </c>
      <c r="J3907" s="29" t="s">
        <v>3263</v>
      </c>
      <c r="K3907" s="29" t="s">
        <v>3264</v>
      </c>
      <c r="L3907" s="29" t="s">
        <v>3103</v>
      </c>
      <c r="M3907" s="29" t="s">
        <v>3326</v>
      </c>
      <c r="N3907" s="29" t="s">
        <v>3327</v>
      </c>
      <c r="O3907" s="29" t="s">
        <v>3332</v>
      </c>
      <c r="P3907" s="29" t="s">
        <v>3333</v>
      </c>
      <c r="Q3907" s="29" t="s">
        <v>3209</v>
      </c>
      <c r="R3907" s="29" t="s">
        <v>3210</v>
      </c>
      <c r="S3907" s="29" t="s">
        <v>3098</v>
      </c>
      <c r="T3907" s="29"/>
      <c r="U3907" s="30">
        <v>11000</v>
      </c>
      <c r="V3907" s="30">
        <v>11000</v>
      </c>
      <c r="W3907" s="30">
        <v>11000</v>
      </c>
      <c r="X3907" s="30">
        <v>11000</v>
      </c>
      <c r="Y3907" s="30">
        <v>11000</v>
      </c>
      <c r="Z3907" s="30">
        <v>11000</v>
      </c>
      <c r="AA3907" s="30">
        <v>11000</v>
      </c>
      <c r="AB3907" s="30">
        <v>11000</v>
      </c>
      <c r="AC3907" s="30">
        <v>11000</v>
      </c>
      <c r="AD3907" s="30">
        <v>11000</v>
      </c>
      <c r="AE3907" s="30">
        <v>11000</v>
      </c>
      <c r="AF3907" s="30">
        <v>11000</v>
      </c>
    </row>
    <row r="3908" spans="1:32" x14ac:dyDescent="0.45">
      <c r="A3908" s="29" t="s">
        <v>502</v>
      </c>
      <c r="B3908" s="29" t="s">
        <v>3035</v>
      </c>
      <c r="C3908" s="29" t="s">
        <v>3211</v>
      </c>
      <c r="D3908" s="29" t="s">
        <v>3212</v>
      </c>
      <c r="E3908" s="29" t="s">
        <v>3612</v>
      </c>
      <c r="F3908" s="29" t="s">
        <v>3613</v>
      </c>
      <c r="G3908" s="29" t="s">
        <v>3233</v>
      </c>
      <c r="H3908" s="29" t="s">
        <v>3234</v>
      </c>
      <c r="I3908" s="29" t="s">
        <v>3275</v>
      </c>
      <c r="J3908" s="29" t="s">
        <v>3276</v>
      </c>
      <c r="K3908" s="29" t="s">
        <v>3277</v>
      </c>
      <c r="L3908" s="29" t="s">
        <v>3100</v>
      </c>
      <c r="M3908" s="29" t="s">
        <v>3278</v>
      </c>
      <c r="N3908" s="29" t="s">
        <v>3279</v>
      </c>
      <c r="O3908" s="29" t="s">
        <v>3280</v>
      </c>
      <c r="P3908" s="29" t="s">
        <v>3281</v>
      </c>
      <c r="Q3908" s="29" t="s">
        <v>3249</v>
      </c>
      <c r="R3908" s="29" t="s">
        <v>3210</v>
      </c>
      <c r="S3908" s="29" t="s">
        <v>3098</v>
      </c>
      <c r="T3908" s="29"/>
      <c r="U3908" s="30">
        <v>618</v>
      </c>
      <c r="V3908" s="30">
        <v>618</v>
      </c>
      <c r="W3908" s="30">
        <v>618</v>
      </c>
      <c r="X3908" s="30">
        <v>618</v>
      </c>
      <c r="Y3908" s="30">
        <v>618</v>
      </c>
      <c r="Z3908" s="30">
        <v>618</v>
      </c>
      <c r="AA3908" s="30">
        <v>618</v>
      </c>
      <c r="AB3908" s="30">
        <v>618</v>
      </c>
      <c r="AC3908" s="30">
        <v>606</v>
      </c>
      <c r="AD3908" s="30">
        <v>0</v>
      </c>
      <c r="AE3908" s="30">
        <v>0</v>
      </c>
      <c r="AF3908" s="30">
        <v>0</v>
      </c>
    </row>
    <row r="3909" spans="1:32" x14ac:dyDescent="0.45">
      <c r="A3909" s="29" t="s">
        <v>502</v>
      </c>
      <c r="B3909" s="29" t="s">
        <v>3035</v>
      </c>
      <c r="C3909" s="29" t="s">
        <v>3211</v>
      </c>
      <c r="D3909" s="29" t="s">
        <v>3212</v>
      </c>
      <c r="E3909" s="29" t="s">
        <v>3612</v>
      </c>
      <c r="F3909" s="29" t="s">
        <v>3613</v>
      </c>
      <c r="G3909" s="29" t="s">
        <v>3233</v>
      </c>
      <c r="H3909" s="29" t="s">
        <v>3234</v>
      </c>
      <c r="I3909" s="29" t="s">
        <v>3275</v>
      </c>
      <c r="J3909" s="29" t="s">
        <v>3276</v>
      </c>
      <c r="K3909" s="29" t="s">
        <v>3277</v>
      </c>
      <c r="L3909" s="29" t="s">
        <v>3100</v>
      </c>
      <c r="M3909" s="29" t="s">
        <v>3278</v>
      </c>
      <c r="N3909" s="29" t="s">
        <v>3279</v>
      </c>
      <c r="O3909" s="29" t="s">
        <v>3280</v>
      </c>
      <c r="P3909" s="29" t="s">
        <v>3281</v>
      </c>
      <c r="Q3909" s="29" t="s">
        <v>3209</v>
      </c>
      <c r="R3909" s="29" t="s">
        <v>3210</v>
      </c>
      <c r="S3909" s="29" t="s">
        <v>3098</v>
      </c>
      <c r="T3909" s="29"/>
      <c r="U3909" s="30">
        <v>60000</v>
      </c>
      <c r="V3909" s="30">
        <v>60000</v>
      </c>
      <c r="W3909" s="30">
        <v>60000</v>
      </c>
      <c r="X3909" s="30">
        <v>60000</v>
      </c>
      <c r="Y3909" s="30">
        <v>60000</v>
      </c>
      <c r="Z3909" s="30">
        <v>60000</v>
      </c>
      <c r="AA3909" s="30">
        <v>60000</v>
      </c>
      <c r="AB3909" s="30">
        <v>60000</v>
      </c>
      <c r="AC3909" s="30">
        <v>60000</v>
      </c>
      <c r="AD3909" s="30">
        <v>60000</v>
      </c>
      <c r="AE3909" s="30">
        <v>60000</v>
      </c>
      <c r="AF3909" s="30">
        <v>60000</v>
      </c>
    </row>
    <row r="3910" spans="1:32" x14ac:dyDescent="0.45">
      <c r="A3910" s="29" t="s">
        <v>502</v>
      </c>
      <c r="B3910" s="29" t="s">
        <v>3035</v>
      </c>
      <c r="C3910" s="29" t="s">
        <v>3211</v>
      </c>
      <c r="D3910" s="29" t="s">
        <v>3212</v>
      </c>
      <c r="E3910" s="29" t="s">
        <v>3612</v>
      </c>
      <c r="F3910" s="29" t="s">
        <v>3613</v>
      </c>
      <c r="G3910" s="29" t="s">
        <v>3233</v>
      </c>
      <c r="H3910" s="29" t="s">
        <v>3234</v>
      </c>
      <c r="I3910" s="29" t="s">
        <v>3275</v>
      </c>
      <c r="J3910" s="29" t="s">
        <v>3276</v>
      </c>
      <c r="K3910" s="29" t="s">
        <v>3277</v>
      </c>
      <c r="L3910" s="29" t="s">
        <v>3100</v>
      </c>
      <c r="M3910" s="29" t="s">
        <v>3312</v>
      </c>
      <c r="N3910" s="29" t="s">
        <v>3313</v>
      </c>
      <c r="O3910" s="29" t="s">
        <v>3314</v>
      </c>
      <c r="P3910" s="29" t="s">
        <v>3315</v>
      </c>
      <c r="Q3910" s="29" t="s">
        <v>3249</v>
      </c>
      <c r="R3910" s="29" t="s">
        <v>3210</v>
      </c>
      <c r="S3910" s="29" t="s">
        <v>3098</v>
      </c>
      <c r="T3910" s="29"/>
      <c r="U3910" s="30">
        <v>856</v>
      </c>
      <c r="V3910" s="30">
        <v>856</v>
      </c>
      <c r="W3910" s="30">
        <v>856</v>
      </c>
      <c r="X3910" s="30">
        <v>856</v>
      </c>
      <c r="Y3910" s="30">
        <v>856</v>
      </c>
      <c r="Z3910" s="30">
        <v>856</v>
      </c>
      <c r="AA3910" s="30">
        <v>856</v>
      </c>
      <c r="AB3910" s="30">
        <v>856</v>
      </c>
      <c r="AC3910" s="30">
        <v>856</v>
      </c>
      <c r="AD3910" s="30">
        <v>856</v>
      </c>
      <c r="AE3910" s="30">
        <v>856</v>
      </c>
      <c r="AF3910" s="30">
        <v>856</v>
      </c>
    </row>
    <row r="3911" spans="1:32" x14ac:dyDescent="0.45">
      <c r="A3911" s="29" t="s">
        <v>502</v>
      </c>
      <c r="B3911" s="29" t="s">
        <v>3035</v>
      </c>
      <c r="C3911" s="29" t="s">
        <v>3211</v>
      </c>
      <c r="D3911" s="29" t="s">
        <v>3212</v>
      </c>
      <c r="E3911" s="29" t="s">
        <v>3612</v>
      </c>
      <c r="F3911" s="29" t="s">
        <v>3613</v>
      </c>
      <c r="G3911" s="29" t="s">
        <v>3233</v>
      </c>
      <c r="H3911" s="29" t="s">
        <v>3234</v>
      </c>
      <c r="I3911" s="29" t="s">
        <v>3275</v>
      </c>
      <c r="J3911" s="29" t="s">
        <v>3276</v>
      </c>
      <c r="K3911" s="29" t="s">
        <v>3277</v>
      </c>
      <c r="L3911" s="29" t="s">
        <v>3100</v>
      </c>
      <c r="M3911" s="29" t="s">
        <v>3312</v>
      </c>
      <c r="N3911" s="29" t="s">
        <v>3313</v>
      </c>
      <c r="O3911" s="29" t="s">
        <v>3314</v>
      </c>
      <c r="P3911" s="29" t="s">
        <v>3315</v>
      </c>
      <c r="Q3911" s="29" t="s">
        <v>3209</v>
      </c>
      <c r="R3911" s="29" t="s">
        <v>3210</v>
      </c>
      <c r="S3911" s="29" t="s">
        <v>3098</v>
      </c>
      <c r="T3911" s="29"/>
      <c r="U3911" s="30">
        <v>25000</v>
      </c>
      <c r="V3911" s="30">
        <v>25000</v>
      </c>
      <c r="W3911" s="30">
        <v>25000</v>
      </c>
      <c r="X3911" s="30">
        <v>25000</v>
      </c>
      <c r="Y3911" s="30">
        <v>25000</v>
      </c>
      <c r="Z3911" s="30">
        <v>25000</v>
      </c>
      <c r="AA3911" s="30">
        <v>25000</v>
      </c>
      <c r="AB3911" s="30">
        <v>25000</v>
      </c>
      <c r="AC3911" s="30">
        <v>25000</v>
      </c>
      <c r="AD3911" s="30">
        <v>25000</v>
      </c>
      <c r="AE3911" s="30">
        <v>25000</v>
      </c>
      <c r="AF3911" s="30">
        <v>25000</v>
      </c>
    </row>
    <row r="3912" spans="1:32" x14ac:dyDescent="0.45">
      <c r="A3912" s="29" t="s">
        <v>502</v>
      </c>
      <c r="B3912" s="29" t="s">
        <v>3035</v>
      </c>
      <c r="C3912" s="29" t="s">
        <v>3211</v>
      </c>
      <c r="D3912" s="29" t="s">
        <v>3212</v>
      </c>
      <c r="E3912" s="29" t="s">
        <v>3612</v>
      </c>
      <c r="F3912" s="29" t="s">
        <v>3613</v>
      </c>
      <c r="G3912" s="29" t="s">
        <v>3233</v>
      </c>
      <c r="H3912" s="29" t="s">
        <v>3234</v>
      </c>
      <c r="I3912" s="29" t="s">
        <v>3275</v>
      </c>
      <c r="J3912" s="29" t="s">
        <v>3276</v>
      </c>
      <c r="K3912" s="29" t="s">
        <v>3282</v>
      </c>
      <c r="L3912" s="29" t="s">
        <v>3112</v>
      </c>
      <c r="M3912" s="29" t="s">
        <v>3283</v>
      </c>
      <c r="N3912" s="29" t="s">
        <v>3284</v>
      </c>
      <c r="O3912" s="29" t="s">
        <v>3376</v>
      </c>
      <c r="P3912" s="29" t="s">
        <v>3377</v>
      </c>
      <c r="Q3912" s="29" t="s">
        <v>3209</v>
      </c>
      <c r="R3912" s="29" t="s">
        <v>3210</v>
      </c>
      <c r="S3912" s="29" t="s">
        <v>3098</v>
      </c>
      <c r="T3912" s="29"/>
      <c r="U3912" s="30">
        <v>137800</v>
      </c>
      <c r="V3912" s="30">
        <v>137800</v>
      </c>
      <c r="W3912" s="30">
        <v>137800</v>
      </c>
      <c r="X3912" s="30">
        <v>137800</v>
      </c>
      <c r="Y3912" s="30">
        <v>137800</v>
      </c>
      <c r="Z3912" s="30">
        <v>137800</v>
      </c>
      <c r="AA3912" s="30">
        <v>137800</v>
      </c>
      <c r="AB3912" s="30">
        <v>137800</v>
      </c>
      <c r="AC3912" s="30">
        <v>137800</v>
      </c>
      <c r="AD3912" s="30">
        <v>137800</v>
      </c>
      <c r="AE3912" s="30">
        <v>137800</v>
      </c>
      <c r="AF3912" s="30">
        <v>137800</v>
      </c>
    </row>
    <row r="3913" spans="1:32" x14ac:dyDescent="0.45">
      <c r="A3913" s="29" t="s">
        <v>502</v>
      </c>
      <c r="B3913" s="29" t="s">
        <v>3035</v>
      </c>
      <c r="C3913" s="29" t="s">
        <v>3211</v>
      </c>
      <c r="D3913" s="29" t="s">
        <v>3212</v>
      </c>
      <c r="E3913" s="29" t="s">
        <v>3612</v>
      </c>
      <c r="F3913" s="29" t="s">
        <v>3613</v>
      </c>
      <c r="G3913" s="29" t="s">
        <v>3233</v>
      </c>
      <c r="H3913" s="29" t="s">
        <v>3234</v>
      </c>
      <c r="I3913" s="29" t="s">
        <v>3275</v>
      </c>
      <c r="J3913" s="29" t="s">
        <v>3276</v>
      </c>
      <c r="K3913" s="29" t="s">
        <v>3287</v>
      </c>
      <c r="L3913" s="29" t="s">
        <v>3101</v>
      </c>
      <c r="M3913" s="29" t="s">
        <v>3578</v>
      </c>
      <c r="N3913" s="29" t="s">
        <v>3579</v>
      </c>
      <c r="O3913" s="29" t="s">
        <v>3580</v>
      </c>
      <c r="P3913" s="29" t="s">
        <v>3581</v>
      </c>
      <c r="Q3913" s="29" t="s">
        <v>3209</v>
      </c>
      <c r="R3913" s="29" t="s">
        <v>3210</v>
      </c>
      <c r="S3913" s="29" t="s">
        <v>3098</v>
      </c>
      <c r="T3913" s="29"/>
      <c r="U3913" s="30">
        <v>-14091</v>
      </c>
      <c r="V3913" s="30">
        <v>-14091</v>
      </c>
      <c r="W3913" s="30">
        <v>-14091</v>
      </c>
      <c r="X3913" s="30">
        <v>-14091</v>
      </c>
      <c r="Y3913" s="30">
        <v>-14091</v>
      </c>
      <c r="Z3913" s="30">
        <v>-14091</v>
      </c>
      <c r="AA3913" s="30">
        <v>-14091</v>
      </c>
      <c r="AB3913" s="30">
        <v>-14091</v>
      </c>
      <c r="AC3913" s="30">
        <v>-14137</v>
      </c>
      <c r="AD3913" s="30">
        <v>0</v>
      </c>
      <c r="AE3913" s="30">
        <v>0</v>
      </c>
      <c r="AF3913" s="30">
        <v>0</v>
      </c>
    </row>
    <row r="3914" spans="1:32" x14ac:dyDescent="0.45">
      <c r="A3914" s="29" t="s">
        <v>502</v>
      </c>
      <c r="B3914" s="29" t="s">
        <v>3035</v>
      </c>
      <c r="C3914" s="29" t="s">
        <v>3211</v>
      </c>
      <c r="D3914" s="29" t="s">
        <v>3212</v>
      </c>
      <c r="E3914" s="29" t="s">
        <v>3612</v>
      </c>
      <c r="F3914" s="29" t="s">
        <v>3613</v>
      </c>
      <c r="G3914" s="29" t="s">
        <v>3233</v>
      </c>
      <c r="H3914" s="29" t="s">
        <v>3234</v>
      </c>
      <c r="I3914" s="29" t="s">
        <v>3275</v>
      </c>
      <c r="J3914" s="29" t="s">
        <v>3276</v>
      </c>
      <c r="K3914" s="29" t="s">
        <v>3287</v>
      </c>
      <c r="L3914" s="29" t="s">
        <v>3101</v>
      </c>
      <c r="M3914" s="29" t="s">
        <v>3316</v>
      </c>
      <c r="N3914" s="29" t="s">
        <v>3317</v>
      </c>
      <c r="O3914" s="29" t="s">
        <v>3450</v>
      </c>
      <c r="P3914" s="29" t="s">
        <v>3451</v>
      </c>
      <c r="Q3914" s="29" t="s">
        <v>3209</v>
      </c>
      <c r="R3914" s="29" t="s">
        <v>3210</v>
      </c>
      <c r="S3914" s="29" t="s">
        <v>3098</v>
      </c>
      <c r="T3914" s="29"/>
      <c r="U3914" s="30">
        <v>1050</v>
      </c>
      <c r="V3914" s="30">
        <v>1050</v>
      </c>
      <c r="W3914" s="30">
        <v>1050</v>
      </c>
      <c r="X3914" s="30">
        <v>990</v>
      </c>
      <c r="Y3914" s="30">
        <v>990</v>
      </c>
      <c r="Z3914" s="30">
        <v>1500</v>
      </c>
      <c r="AA3914" s="30">
        <v>1500</v>
      </c>
      <c r="AB3914" s="30">
        <v>1500</v>
      </c>
      <c r="AC3914" s="30">
        <v>1500</v>
      </c>
      <c r="AD3914" s="30">
        <v>1500</v>
      </c>
      <c r="AE3914" s="30">
        <v>1500</v>
      </c>
      <c r="AF3914" s="30">
        <v>1500</v>
      </c>
    </row>
    <row r="3915" spans="1:32" x14ac:dyDescent="0.45">
      <c r="A3915" s="29" t="s">
        <v>502</v>
      </c>
      <c r="B3915" s="29" t="s">
        <v>3035</v>
      </c>
      <c r="C3915" s="29" t="s">
        <v>3211</v>
      </c>
      <c r="D3915" s="29" t="s">
        <v>3212</v>
      </c>
      <c r="E3915" s="29" t="s">
        <v>3612</v>
      </c>
      <c r="F3915" s="29" t="s">
        <v>3613</v>
      </c>
      <c r="G3915" s="29" t="s">
        <v>3233</v>
      </c>
      <c r="H3915" s="29" t="s">
        <v>3234</v>
      </c>
      <c r="I3915" s="29" t="s">
        <v>3275</v>
      </c>
      <c r="J3915" s="29" t="s">
        <v>3276</v>
      </c>
      <c r="K3915" s="29" t="s">
        <v>3287</v>
      </c>
      <c r="L3915" s="29" t="s">
        <v>3101</v>
      </c>
      <c r="M3915" s="29" t="s">
        <v>3316</v>
      </c>
      <c r="N3915" s="29" t="s">
        <v>3317</v>
      </c>
      <c r="O3915" s="29" t="s">
        <v>3318</v>
      </c>
      <c r="P3915" s="29" t="s">
        <v>3319</v>
      </c>
      <c r="Q3915" s="29" t="s">
        <v>3209</v>
      </c>
      <c r="R3915" s="29" t="s">
        <v>3210</v>
      </c>
      <c r="S3915" s="29" t="s">
        <v>3098</v>
      </c>
      <c r="T3915" s="29"/>
      <c r="U3915" s="30">
        <v>16320</v>
      </c>
      <c r="V3915" s="30">
        <v>16320</v>
      </c>
      <c r="W3915" s="30">
        <v>16320</v>
      </c>
      <c r="X3915" s="30">
        <v>16320</v>
      </c>
      <c r="Y3915" s="30">
        <v>16320</v>
      </c>
      <c r="Z3915" s="30">
        <v>16320</v>
      </c>
      <c r="AA3915" s="30">
        <v>16320</v>
      </c>
      <c r="AB3915" s="30">
        <v>16320</v>
      </c>
      <c r="AC3915" s="30">
        <v>16320</v>
      </c>
      <c r="AD3915" s="30">
        <v>16320</v>
      </c>
      <c r="AE3915" s="30">
        <v>16068</v>
      </c>
      <c r="AF3915" s="30">
        <v>16068</v>
      </c>
    </row>
    <row r="3916" spans="1:32" x14ac:dyDescent="0.45">
      <c r="A3916" s="29" t="s">
        <v>502</v>
      </c>
      <c r="B3916" s="29" t="s">
        <v>3035</v>
      </c>
      <c r="C3916" s="29" t="s">
        <v>3211</v>
      </c>
      <c r="D3916" s="29" t="s">
        <v>3212</v>
      </c>
      <c r="E3916" s="29" t="s">
        <v>3612</v>
      </c>
      <c r="F3916" s="29" t="s">
        <v>3613</v>
      </c>
      <c r="G3916" s="29" t="s">
        <v>3233</v>
      </c>
      <c r="H3916" s="29" t="s">
        <v>3234</v>
      </c>
      <c r="I3916" s="29" t="s">
        <v>3275</v>
      </c>
      <c r="J3916" s="29" t="s">
        <v>3276</v>
      </c>
      <c r="K3916" s="29" t="s">
        <v>3287</v>
      </c>
      <c r="L3916" s="29" t="s">
        <v>3101</v>
      </c>
      <c r="M3916" s="29" t="s">
        <v>3288</v>
      </c>
      <c r="N3916" s="29" t="s">
        <v>3289</v>
      </c>
      <c r="O3916" s="29" t="s">
        <v>3290</v>
      </c>
      <c r="P3916" s="29" t="s">
        <v>3291</v>
      </c>
      <c r="Q3916" s="29" t="s">
        <v>3209</v>
      </c>
      <c r="R3916" s="29" t="s">
        <v>3210</v>
      </c>
      <c r="S3916" s="29" t="s">
        <v>3098</v>
      </c>
      <c r="T3916" s="29"/>
      <c r="U3916" s="30">
        <v>1500</v>
      </c>
      <c r="V3916" s="30">
        <v>1500</v>
      </c>
      <c r="W3916" s="30">
        <v>1500</v>
      </c>
      <c r="X3916" s="30">
        <v>1500</v>
      </c>
      <c r="Y3916" s="30">
        <v>1500</v>
      </c>
      <c r="Z3916" s="30">
        <v>1500</v>
      </c>
      <c r="AA3916" s="30">
        <v>1500</v>
      </c>
      <c r="AB3916" s="30">
        <v>1500</v>
      </c>
      <c r="AC3916" s="30">
        <v>1500</v>
      </c>
      <c r="AD3916" s="30">
        <v>1500</v>
      </c>
      <c r="AE3916" s="30">
        <v>1500</v>
      </c>
      <c r="AF3916" s="30">
        <v>1500</v>
      </c>
    </row>
    <row r="3917" spans="1:32" x14ac:dyDescent="0.45">
      <c r="A3917" s="29" t="s">
        <v>502</v>
      </c>
      <c r="B3917" s="29" t="s">
        <v>3035</v>
      </c>
      <c r="C3917" s="29" t="s">
        <v>3292</v>
      </c>
      <c r="D3917" s="29" t="s">
        <v>3293</v>
      </c>
      <c r="E3917" s="29" t="s">
        <v>3388</v>
      </c>
      <c r="F3917" s="29" t="s">
        <v>3389</v>
      </c>
      <c r="G3917" s="29" t="s">
        <v>3233</v>
      </c>
      <c r="H3917" s="29" t="s">
        <v>3234</v>
      </c>
      <c r="I3917" s="29" t="s">
        <v>3235</v>
      </c>
      <c r="J3917" s="29" t="s">
        <v>3236</v>
      </c>
      <c r="K3917" s="29" t="s">
        <v>3237</v>
      </c>
      <c r="L3917" s="29" t="s">
        <v>3107</v>
      </c>
      <c r="M3917" s="29" t="s">
        <v>3456</v>
      </c>
      <c r="N3917" s="29" t="s">
        <v>3457</v>
      </c>
      <c r="O3917" s="29" t="s">
        <v>3458</v>
      </c>
      <c r="P3917" s="29" t="s">
        <v>3459</v>
      </c>
      <c r="Q3917" s="29" t="s">
        <v>3209</v>
      </c>
      <c r="R3917" s="29" t="s">
        <v>3210</v>
      </c>
      <c r="S3917" s="29" t="s">
        <v>3098</v>
      </c>
      <c r="T3917" s="29"/>
      <c r="U3917" s="30">
        <v>0</v>
      </c>
      <c r="V3917" s="30">
        <v>0</v>
      </c>
      <c r="W3917" s="30">
        <v>0</v>
      </c>
      <c r="X3917" s="30">
        <v>0</v>
      </c>
      <c r="Y3917" s="30">
        <v>0</v>
      </c>
      <c r="Z3917" s="30">
        <v>0</v>
      </c>
      <c r="AA3917" s="30">
        <v>0</v>
      </c>
      <c r="AB3917" s="30">
        <v>0</v>
      </c>
      <c r="AC3917" s="30">
        <v>0</v>
      </c>
      <c r="AD3917" s="30">
        <v>0</v>
      </c>
      <c r="AE3917" s="30">
        <v>0</v>
      </c>
      <c r="AF3917" s="30">
        <v>0</v>
      </c>
    </row>
    <row r="3918" spans="1:32" x14ac:dyDescent="0.45">
      <c r="A3918" s="29" t="s">
        <v>1131</v>
      </c>
      <c r="B3918" s="29" t="s">
        <v>1132</v>
      </c>
      <c r="C3918" s="29" t="s">
        <v>3299</v>
      </c>
      <c r="D3918" s="29" t="s">
        <v>3300</v>
      </c>
      <c r="E3918" s="29" t="s">
        <v>3301</v>
      </c>
      <c r="F3918" s="29" t="s">
        <v>3302</v>
      </c>
      <c r="G3918" s="29" t="s">
        <v>3233</v>
      </c>
      <c r="H3918" s="29" t="s">
        <v>3234</v>
      </c>
      <c r="I3918" s="29" t="s">
        <v>3262</v>
      </c>
      <c r="J3918" s="29" t="s">
        <v>3263</v>
      </c>
      <c r="K3918" s="29" t="s">
        <v>3264</v>
      </c>
      <c r="L3918" s="29" t="s">
        <v>3103</v>
      </c>
      <c r="M3918" s="29" t="s">
        <v>3265</v>
      </c>
      <c r="N3918" s="29" t="s">
        <v>3266</v>
      </c>
      <c r="O3918" s="29" t="s">
        <v>3267</v>
      </c>
      <c r="P3918" s="29" t="s">
        <v>3268</v>
      </c>
      <c r="Q3918" s="29" t="s">
        <v>3209</v>
      </c>
      <c r="R3918" s="29" t="s">
        <v>3210</v>
      </c>
      <c r="S3918" s="29" t="s">
        <v>3098</v>
      </c>
      <c r="T3918" s="29"/>
      <c r="U3918" s="30">
        <v>4000</v>
      </c>
      <c r="V3918" s="30">
        <v>4000</v>
      </c>
      <c r="W3918" s="30">
        <v>4000</v>
      </c>
      <c r="X3918" s="30">
        <v>4000</v>
      </c>
      <c r="Y3918" s="30">
        <v>4000</v>
      </c>
      <c r="Z3918" s="30">
        <v>4000</v>
      </c>
      <c r="AA3918" s="30">
        <v>4000</v>
      </c>
      <c r="AB3918" s="30">
        <v>4000</v>
      </c>
      <c r="AC3918" s="30">
        <v>4000</v>
      </c>
      <c r="AD3918" s="30">
        <v>4000</v>
      </c>
      <c r="AE3918" s="30">
        <v>4000</v>
      </c>
      <c r="AF3918" s="30">
        <v>4000</v>
      </c>
    </row>
    <row r="3919" spans="1:32" x14ac:dyDescent="0.45">
      <c r="A3919" s="29" t="s">
        <v>1131</v>
      </c>
      <c r="B3919" s="29" t="s">
        <v>1132</v>
      </c>
      <c r="C3919" s="29" t="s">
        <v>3299</v>
      </c>
      <c r="D3919" s="29" t="s">
        <v>3300</v>
      </c>
      <c r="E3919" s="29" t="s">
        <v>3301</v>
      </c>
      <c r="F3919" s="29" t="s">
        <v>3302</v>
      </c>
      <c r="G3919" s="29" t="s">
        <v>3233</v>
      </c>
      <c r="H3919" s="29" t="s">
        <v>3234</v>
      </c>
      <c r="I3919" s="29" t="s">
        <v>3262</v>
      </c>
      <c r="J3919" s="29" t="s">
        <v>3263</v>
      </c>
      <c r="K3919" s="29" t="s">
        <v>3264</v>
      </c>
      <c r="L3919" s="29" t="s">
        <v>3103</v>
      </c>
      <c r="M3919" s="29" t="s">
        <v>3265</v>
      </c>
      <c r="N3919" s="29" t="s">
        <v>3266</v>
      </c>
      <c r="O3919" s="29" t="s">
        <v>3271</v>
      </c>
      <c r="P3919" s="29" t="s">
        <v>3272</v>
      </c>
      <c r="Q3919" s="29" t="s">
        <v>3209</v>
      </c>
      <c r="R3919" s="29" t="s">
        <v>3210</v>
      </c>
      <c r="S3919" s="29" t="s">
        <v>3098</v>
      </c>
      <c r="T3919" s="29"/>
      <c r="U3919" s="30">
        <v>1044</v>
      </c>
      <c r="V3919" s="30">
        <v>725</v>
      </c>
      <c r="W3919" s="30">
        <v>319</v>
      </c>
      <c r="X3919" s="30">
        <v>290</v>
      </c>
      <c r="Y3919" s="30">
        <v>551</v>
      </c>
      <c r="Z3919" s="30">
        <v>652</v>
      </c>
      <c r="AA3919" s="30">
        <v>536</v>
      </c>
      <c r="AB3919" s="30">
        <v>174</v>
      </c>
      <c r="AC3919" s="30">
        <v>319</v>
      </c>
      <c r="AD3919" s="30">
        <v>464</v>
      </c>
      <c r="AE3919" s="30">
        <v>1203</v>
      </c>
      <c r="AF3919" s="30">
        <v>1883</v>
      </c>
    </row>
    <row r="3920" spans="1:32" x14ac:dyDescent="0.45">
      <c r="A3920" s="29" t="s">
        <v>1131</v>
      </c>
      <c r="B3920" s="29" t="s">
        <v>1132</v>
      </c>
      <c r="C3920" s="29" t="s">
        <v>3299</v>
      </c>
      <c r="D3920" s="29" t="s">
        <v>3300</v>
      </c>
      <c r="E3920" s="29" t="s">
        <v>3301</v>
      </c>
      <c r="F3920" s="29" t="s">
        <v>3302</v>
      </c>
      <c r="G3920" s="29" t="s">
        <v>3233</v>
      </c>
      <c r="H3920" s="29" t="s">
        <v>3234</v>
      </c>
      <c r="I3920" s="29" t="s">
        <v>3262</v>
      </c>
      <c r="J3920" s="29" t="s">
        <v>3263</v>
      </c>
      <c r="K3920" s="29" t="s">
        <v>3264</v>
      </c>
      <c r="L3920" s="29" t="s">
        <v>3103</v>
      </c>
      <c r="M3920" s="29" t="s">
        <v>3322</v>
      </c>
      <c r="N3920" s="29" t="s">
        <v>3323</v>
      </c>
      <c r="O3920" s="29" t="s">
        <v>3374</v>
      </c>
      <c r="P3920" s="29" t="s">
        <v>3375</v>
      </c>
      <c r="Q3920" s="29" t="s">
        <v>3209</v>
      </c>
      <c r="R3920" s="29" t="s">
        <v>3210</v>
      </c>
      <c r="S3920" s="29" t="s">
        <v>3098</v>
      </c>
      <c r="T3920" s="29"/>
      <c r="U3920" s="30">
        <v>1000</v>
      </c>
      <c r="V3920" s="30">
        <v>1000</v>
      </c>
      <c r="W3920" s="30">
        <v>1000</v>
      </c>
      <c r="X3920" s="30">
        <v>1000</v>
      </c>
      <c r="Y3920" s="30">
        <v>1000</v>
      </c>
      <c r="Z3920" s="30">
        <v>1000</v>
      </c>
      <c r="AA3920" s="30">
        <v>1000</v>
      </c>
      <c r="AB3920" s="30">
        <v>1000</v>
      </c>
      <c r="AC3920" s="30">
        <v>1000</v>
      </c>
      <c r="AD3920" s="30">
        <v>1000</v>
      </c>
      <c r="AE3920" s="30">
        <v>1000</v>
      </c>
      <c r="AF3920" s="30">
        <v>1000</v>
      </c>
    </row>
    <row r="3921" spans="1:32" x14ac:dyDescent="0.45">
      <c r="A3921" s="29" t="s">
        <v>912</v>
      </c>
      <c r="B3921" s="29" t="s">
        <v>913</v>
      </c>
      <c r="C3921" s="29" t="s">
        <v>3299</v>
      </c>
      <c r="D3921" s="29" t="s">
        <v>3300</v>
      </c>
      <c r="E3921" s="29" t="s">
        <v>3301</v>
      </c>
      <c r="F3921" s="29" t="s">
        <v>3302</v>
      </c>
      <c r="G3921" s="29" t="s">
        <v>3200</v>
      </c>
      <c r="H3921" s="29" t="s">
        <v>3201</v>
      </c>
      <c r="I3921" s="29" t="s">
        <v>3226</v>
      </c>
      <c r="J3921" s="29" t="s">
        <v>3227</v>
      </c>
      <c r="K3921" s="29" t="s">
        <v>3228</v>
      </c>
      <c r="L3921" s="29" t="s">
        <v>3111</v>
      </c>
      <c r="M3921" s="29" t="s">
        <v>3229</v>
      </c>
      <c r="N3921" s="29" t="s">
        <v>3230</v>
      </c>
      <c r="O3921" s="29" t="s">
        <v>3231</v>
      </c>
      <c r="P3921" s="29" t="s">
        <v>3232</v>
      </c>
      <c r="Q3921" s="29" t="s">
        <v>3209</v>
      </c>
      <c r="R3921" s="29" t="s">
        <v>3210</v>
      </c>
      <c r="S3921" s="29" t="s">
        <v>3098</v>
      </c>
      <c r="T3921" s="29"/>
      <c r="U3921" s="30">
        <v>18596.054</v>
      </c>
      <c r="V3921" s="30">
        <v>18877.485000000001</v>
      </c>
      <c r="W3921" s="30">
        <v>19472.898000000001</v>
      </c>
      <c r="X3921" s="30">
        <v>19374.746999999999</v>
      </c>
      <c r="Y3921" s="30">
        <v>19944.587</v>
      </c>
      <c r="Z3921" s="30">
        <v>20454.347000000002</v>
      </c>
      <c r="AA3921" s="30">
        <v>17638.156999999999</v>
      </c>
      <c r="AB3921" s="30">
        <v>18007.731</v>
      </c>
      <c r="AC3921" s="30">
        <v>21488.37</v>
      </c>
      <c r="AD3921" s="30">
        <v>17798.682000000001</v>
      </c>
      <c r="AE3921" s="30">
        <v>19191.670999999998</v>
      </c>
      <c r="AF3921" s="30">
        <v>18390.184000000001</v>
      </c>
    </row>
    <row r="3922" spans="1:32" x14ac:dyDescent="0.45">
      <c r="A3922" s="29" t="s">
        <v>912</v>
      </c>
      <c r="B3922" s="29" t="s">
        <v>913</v>
      </c>
      <c r="C3922" s="29" t="s">
        <v>3299</v>
      </c>
      <c r="D3922" s="29" t="s">
        <v>3300</v>
      </c>
      <c r="E3922" s="29" t="s">
        <v>3301</v>
      </c>
      <c r="F3922" s="29" t="s">
        <v>3302</v>
      </c>
      <c r="G3922" s="29" t="s">
        <v>3200</v>
      </c>
      <c r="H3922" s="29" t="s">
        <v>3201</v>
      </c>
      <c r="I3922" s="29" t="s">
        <v>3226</v>
      </c>
      <c r="J3922" s="29" t="s">
        <v>3227</v>
      </c>
      <c r="K3922" s="29" t="s">
        <v>3228</v>
      </c>
      <c r="L3922" s="29" t="s">
        <v>3111</v>
      </c>
      <c r="M3922" s="29" t="s">
        <v>3229</v>
      </c>
      <c r="N3922" s="29" t="s">
        <v>3230</v>
      </c>
      <c r="O3922" s="29" t="s">
        <v>3692</v>
      </c>
      <c r="P3922" s="29" t="s">
        <v>3693</v>
      </c>
      <c r="Q3922" s="29" t="s">
        <v>3694</v>
      </c>
      <c r="R3922" s="29" t="s">
        <v>3210</v>
      </c>
      <c r="S3922" s="29" t="s">
        <v>3098</v>
      </c>
      <c r="T3922" s="29"/>
      <c r="U3922" s="30">
        <v>888.25800000000004</v>
      </c>
      <c r="V3922" s="30">
        <v>948.60199999999998</v>
      </c>
      <c r="W3922" s="30">
        <v>632.37</v>
      </c>
      <c r="X3922" s="30">
        <v>621.20600000000002</v>
      </c>
      <c r="Y3922" s="30">
        <v>998.34199999999998</v>
      </c>
      <c r="Z3922" s="30">
        <v>821.07399999999996</v>
      </c>
      <c r="AA3922" s="30">
        <v>933.95899999999995</v>
      </c>
      <c r="AB3922" s="30">
        <v>532.96600000000001</v>
      </c>
      <c r="AC3922" s="30">
        <v>604.05200000000002</v>
      </c>
      <c r="AD3922" s="30">
        <v>673.96</v>
      </c>
      <c r="AE3922" s="30">
        <v>2159.4609999999998</v>
      </c>
      <c r="AF3922" s="30">
        <v>1529.213</v>
      </c>
    </row>
    <row r="3923" spans="1:32" x14ac:dyDescent="0.45">
      <c r="A3923" s="29" t="s">
        <v>912</v>
      </c>
      <c r="B3923" s="29" t="s">
        <v>913</v>
      </c>
      <c r="C3923" s="29" t="s">
        <v>3299</v>
      </c>
      <c r="D3923" s="29" t="s">
        <v>3300</v>
      </c>
      <c r="E3923" s="29" t="s">
        <v>3320</v>
      </c>
      <c r="F3923" s="29" t="s">
        <v>3321</v>
      </c>
      <c r="G3923" s="29" t="s">
        <v>3200</v>
      </c>
      <c r="H3923" s="29" t="s">
        <v>3201</v>
      </c>
      <c r="I3923" s="29" t="s">
        <v>3202</v>
      </c>
      <c r="J3923" s="29" t="s">
        <v>3203</v>
      </c>
      <c r="K3923" s="29" t="s">
        <v>3221</v>
      </c>
      <c r="L3923" s="29" t="s">
        <v>3113</v>
      </c>
      <c r="M3923" s="29" t="s">
        <v>3303</v>
      </c>
      <c r="N3923" s="29" t="s">
        <v>3304</v>
      </c>
      <c r="O3923" s="29" t="s">
        <v>3305</v>
      </c>
      <c r="P3923" s="29" t="s">
        <v>3306</v>
      </c>
      <c r="Q3923" s="29" t="s">
        <v>3209</v>
      </c>
      <c r="R3923" s="29" t="s">
        <v>3210</v>
      </c>
      <c r="S3923" s="29" t="s">
        <v>3098</v>
      </c>
      <c r="T3923" s="29"/>
      <c r="U3923" s="30">
        <v>34081</v>
      </c>
      <c r="V3923" s="30">
        <v>34026</v>
      </c>
      <c r="W3923" s="30">
        <v>40445</v>
      </c>
      <c r="X3923" s="30">
        <v>41724</v>
      </c>
      <c r="Y3923" s="30">
        <v>39487</v>
      </c>
      <c r="Z3923" s="30">
        <v>38702</v>
      </c>
      <c r="AA3923" s="30">
        <v>36287</v>
      </c>
      <c r="AB3923" s="30">
        <v>39646</v>
      </c>
      <c r="AC3923" s="30">
        <v>50613</v>
      </c>
      <c r="AD3923" s="30">
        <v>43684</v>
      </c>
      <c r="AE3923" s="30">
        <v>38287</v>
      </c>
      <c r="AF3923" s="30">
        <v>32200</v>
      </c>
    </row>
    <row r="3924" spans="1:32" x14ac:dyDescent="0.45">
      <c r="A3924" s="29" t="s">
        <v>912</v>
      </c>
      <c r="B3924" s="29" t="s">
        <v>913</v>
      </c>
      <c r="C3924" s="29" t="s">
        <v>3299</v>
      </c>
      <c r="D3924" s="29" t="s">
        <v>3300</v>
      </c>
      <c r="E3924" s="29" t="s">
        <v>3320</v>
      </c>
      <c r="F3924" s="29" t="s">
        <v>3321</v>
      </c>
      <c r="G3924" s="29" t="s">
        <v>3200</v>
      </c>
      <c r="H3924" s="29" t="s">
        <v>3201</v>
      </c>
      <c r="I3924" s="29" t="s">
        <v>3226</v>
      </c>
      <c r="J3924" s="29" t="s">
        <v>3227</v>
      </c>
      <c r="K3924" s="29" t="s">
        <v>3228</v>
      </c>
      <c r="L3924" s="29" t="s">
        <v>3111</v>
      </c>
      <c r="M3924" s="29" t="s">
        <v>3604</v>
      </c>
      <c r="N3924" s="29" t="s">
        <v>3605</v>
      </c>
      <c r="O3924" s="29" t="s">
        <v>3606</v>
      </c>
      <c r="P3924" s="29" t="s">
        <v>3607</v>
      </c>
      <c r="Q3924" s="29" t="s">
        <v>3209</v>
      </c>
      <c r="R3924" s="29" t="s">
        <v>3210</v>
      </c>
      <c r="S3924" s="29" t="s">
        <v>3098</v>
      </c>
      <c r="T3924" s="29"/>
      <c r="U3924" s="30">
        <v>4000</v>
      </c>
      <c r="V3924" s="30">
        <v>4000</v>
      </c>
      <c r="W3924" s="30">
        <v>4031</v>
      </c>
      <c r="X3924" s="30">
        <v>4065</v>
      </c>
      <c r="Y3924" s="30">
        <v>4000</v>
      </c>
      <c r="Z3924" s="30">
        <v>4000</v>
      </c>
      <c r="AA3924" s="30">
        <v>4000</v>
      </c>
      <c r="AB3924" s="30">
        <v>4000</v>
      </c>
      <c r="AC3924" s="30">
        <v>4000</v>
      </c>
      <c r="AD3924" s="30">
        <v>4000</v>
      </c>
      <c r="AE3924" s="30">
        <v>4000</v>
      </c>
      <c r="AF3924" s="30">
        <v>4000</v>
      </c>
    </row>
    <row r="3925" spans="1:32" x14ac:dyDescent="0.45">
      <c r="A3925" s="29" t="s">
        <v>912</v>
      </c>
      <c r="B3925" s="29" t="s">
        <v>913</v>
      </c>
      <c r="C3925" s="29" t="s">
        <v>3299</v>
      </c>
      <c r="D3925" s="29" t="s">
        <v>3300</v>
      </c>
      <c r="E3925" s="29" t="s">
        <v>3320</v>
      </c>
      <c r="F3925" s="29" t="s">
        <v>3321</v>
      </c>
      <c r="G3925" s="29" t="s">
        <v>3233</v>
      </c>
      <c r="H3925" s="29" t="s">
        <v>3234</v>
      </c>
      <c r="I3925" s="29" t="s">
        <v>3235</v>
      </c>
      <c r="J3925" s="29" t="s">
        <v>3236</v>
      </c>
      <c r="K3925" s="29" t="s">
        <v>3237</v>
      </c>
      <c r="L3925" s="29" t="s">
        <v>3107</v>
      </c>
      <c r="M3925" s="29" t="s">
        <v>3238</v>
      </c>
      <c r="N3925" s="29" t="s">
        <v>3239</v>
      </c>
      <c r="O3925" s="29" t="s">
        <v>3240</v>
      </c>
      <c r="P3925" s="29" t="s">
        <v>3241</v>
      </c>
      <c r="Q3925" s="29" t="s">
        <v>3209</v>
      </c>
      <c r="R3925" s="29" t="s">
        <v>3210</v>
      </c>
      <c r="S3925" s="29" t="s">
        <v>3098</v>
      </c>
      <c r="T3925" s="29"/>
      <c r="U3925" s="30">
        <v>10000</v>
      </c>
      <c r="V3925" s="30">
        <v>10000</v>
      </c>
      <c r="W3925" s="30">
        <v>10000</v>
      </c>
      <c r="X3925" s="30">
        <v>10000</v>
      </c>
      <c r="Y3925" s="30">
        <v>10000</v>
      </c>
      <c r="Z3925" s="30">
        <v>10000</v>
      </c>
      <c r="AA3925" s="30">
        <v>10000</v>
      </c>
      <c r="AB3925" s="30">
        <v>10000</v>
      </c>
      <c r="AC3925" s="30">
        <v>10000</v>
      </c>
      <c r="AD3925" s="30">
        <v>10000</v>
      </c>
      <c r="AE3925" s="30">
        <v>10000</v>
      </c>
      <c r="AF3925" s="30">
        <v>10000</v>
      </c>
    </row>
    <row r="3926" spans="1:32" x14ac:dyDescent="0.45">
      <c r="A3926" s="29" t="s">
        <v>912</v>
      </c>
      <c r="B3926" s="29" t="s">
        <v>913</v>
      </c>
      <c r="C3926" s="29" t="s">
        <v>3299</v>
      </c>
      <c r="D3926" s="29" t="s">
        <v>3300</v>
      </c>
      <c r="E3926" s="29" t="s">
        <v>3320</v>
      </c>
      <c r="F3926" s="29" t="s">
        <v>3321</v>
      </c>
      <c r="G3926" s="29" t="s">
        <v>3233</v>
      </c>
      <c r="H3926" s="29" t="s">
        <v>3234</v>
      </c>
      <c r="I3926" s="29" t="s">
        <v>3242</v>
      </c>
      <c r="J3926" s="29" t="s">
        <v>3243</v>
      </c>
      <c r="K3926" s="29" t="s">
        <v>3244</v>
      </c>
      <c r="L3926" s="29" t="s">
        <v>3104</v>
      </c>
      <c r="M3926" s="29" t="s">
        <v>3245</v>
      </c>
      <c r="N3926" s="29" t="s">
        <v>3246</v>
      </c>
      <c r="O3926" s="29" t="s">
        <v>3440</v>
      </c>
      <c r="P3926" s="29" t="s">
        <v>3441</v>
      </c>
      <c r="Q3926" s="29" t="s">
        <v>3209</v>
      </c>
      <c r="R3926" s="29" t="s">
        <v>3210</v>
      </c>
      <c r="S3926" s="29" t="s">
        <v>3098</v>
      </c>
      <c r="T3926" s="29"/>
      <c r="U3926" s="30">
        <v>7776</v>
      </c>
      <c r="V3926" s="30">
        <v>7776</v>
      </c>
      <c r="W3926" s="30">
        <v>7776</v>
      </c>
      <c r="X3926" s="30">
        <v>7776</v>
      </c>
      <c r="Y3926" s="30">
        <v>7776</v>
      </c>
      <c r="Z3926" s="30">
        <v>7776</v>
      </c>
      <c r="AA3926" s="30">
        <v>7776</v>
      </c>
      <c r="AB3926" s="30">
        <v>7776</v>
      </c>
      <c r="AC3926" s="30">
        <v>7776</v>
      </c>
      <c r="AD3926" s="30">
        <v>7776</v>
      </c>
      <c r="AE3926" s="30">
        <v>7776</v>
      </c>
      <c r="AF3926" s="30">
        <v>7776</v>
      </c>
    </row>
    <row r="3927" spans="1:32" x14ac:dyDescent="0.45">
      <c r="A3927" s="29" t="s">
        <v>912</v>
      </c>
      <c r="B3927" s="29" t="s">
        <v>913</v>
      </c>
      <c r="C3927" s="29" t="s">
        <v>3299</v>
      </c>
      <c r="D3927" s="29" t="s">
        <v>3300</v>
      </c>
      <c r="E3927" s="29" t="s">
        <v>3320</v>
      </c>
      <c r="F3927" s="29" t="s">
        <v>3321</v>
      </c>
      <c r="G3927" s="29" t="s">
        <v>3233</v>
      </c>
      <c r="H3927" s="29" t="s">
        <v>3234</v>
      </c>
      <c r="I3927" s="29" t="s">
        <v>3242</v>
      </c>
      <c r="J3927" s="29" t="s">
        <v>3243</v>
      </c>
      <c r="K3927" s="29" t="s">
        <v>3244</v>
      </c>
      <c r="L3927" s="29" t="s">
        <v>3104</v>
      </c>
      <c r="M3927" s="29" t="s">
        <v>3245</v>
      </c>
      <c r="N3927" s="29" t="s">
        <v>3246</v>
      </c>
      <c r="O3927" s="29" t="s">
        <v>3250</v>
      </c>
      <c r="P3927" s="29" t="s">
        <v>3251</v>
      </c>
      <c r="Q3927" s="29" t="s">
        <v>3209</v>
      </c>
      <c r="R3927" s="29" t="s">
        <v>3210</v>
      </c>
      <c r="S3927" s="29" t="s">
        <v>3098</v>
      </c>
      <c r="T3927" s="29"/>
      <c r="U3927" s="30">
        <v>6000</v>
      </c>
      <c r="V3927" s="30">
        <v>6000</v>
      </c>
      <c r="W3927" s="30">
        <v>6000</v>
      </c>
      <c r="X3927" s="30">
        <v>6000</v>
      </c>
      <c r="Y3927" s="30">
        <v>6000</v>
      </c>
      <c r="Z3927" s="30">
        <v>6000</v>
      </c>
      <c r="AA3927" s="30">
        <v>6000</v>
      </c>
      <c r="AB3927" s="30">
        <v>6000</v>
      </c>
      <c r="AC3927" s="30">
        <v>6000</v>
      </c>
      <c r="AD3927" s="30">
        <v>6000</v>
      </c>
      <c r="AE3927" s="30">
        <v>6000</v>
      </c>
      <c r="AF3927" s="30">
        <v>6000</v>
      </c>
    </row>
    <row r="3928" spans="1:32" x14ac:dyDescent="0.45">
      <c r="A3928" s="29" t="s">
        <v>912</v>
      </c>
      <c r="B3928" s="29" t="s">
        <v>913</v>
      </c>
      <c r="C3928" s="29" t="s">
        <v>3299</v>
      </c>
      <c r="D3928" s="29" t="s">
        <v>3300</v>
      </c>
      <c r="E3928" s="29" t="s">
        <v>3320</v>
      </c>
      <c r="F3928" s="29" t="s">
        <v>3321</v>
      </c>
      <c r="G3928" s="29" t="s">
        <v>3233</v>
      </c>
      <c r="H3928" s="29" t="s">
        <v>3234</v>
      </c>
      <c r="I3928" s="29" t="s">
        <v>3242</v>
      </c>
      <c r="J3928" s="29" t="s">
        <v>3243</v>
      </c>
      <c r="K3928" s="29" t="s">
        <v>3252</v>
      </c>
      <c r="L3928" s="29" t="s">
        <v>3106</v>
      </c>
      <c r="M3928" s="29" t="s">
        <v>3253</v>
      </c>
      <c r="N3928" s="29" t="s">
        <v>3106</v>
      </c>
      <c r="O3928" s="29" t="s">
        <v>3256</v>
      </c>
      <c r="P3928" s="29" t="s">
        <v>3257</v>
      </c>
      <c r="Q3928" s="29" t="s">
        <v>3209</v>
      </c>
      <c r="R3928" s="29" t="s">
        <v>3210</v>
      </c>
      <c r="S3928" s="29" t="s">
        <v>3098</v>
      </c>
      <c r="T3928" s="29"/>
      <c r="U3928" s="30">
        <v>5400</v>
      </c>
      <c r="V3928" s="30">
        <v>5400</v>
      </c>
      <c r="W3928" s="30">
        <v>5400</v>
      </c>
      <c r="X3928" s="30">
        <v>5400</v>
      </c>
      <c r="Y3928" s="30">
        <v>5400</v>
      </c>
      <c r="Z3928" s="30">
        <v>5400</v>
      </c>
      <c r="AA3928" s="30">
        <v>5400</v>
      </c>
      <c r="AB3928" s="30">
        <v>5400</v>
      </c>
      <c r="AC3928" s="30">
        <v>5400</v>
      </c>
      <c r="AD3928" s="30">
        <v>5400</v>
      </c>
      <c r="AE3928" s="30">
        <v>5400</v>
      </c>
      <c r="AF3928" s="30">
        <v>5400</v>
      </c>
    </row>
    <row r="3929" spans="1:32" x14ac:dyDescent="0.45">
      <c r="A3929" s="29" t="s">
        <v>912</v>
      </c>
      <c r="B3929" s="29" t="s">
        <v>913</v>
      </c>
      <c r="C3929" s="29" t="s">
        <v>3299</v>
      </c>
      <c r="D3929" s="29" t="s">
        <v>3300</v>
      </c>
      <c r="E3929" s="29" t="s">
        <v>3320</v>
      </c>
      <c r="F3929" s="29" t="s">
        <v>3321</v>
      </c>
      <c r="G3929" s="29" t="s">
        <v>3233</v>
      </c>
      <c r="H3929" s="29" t="s">
        <v>3234</v>
      </c>
      <c r="I3929" s="29" t="s">
        <v>3262</v>
      </c>
      <c r="J3929" s="29" t="s">
        <v>3263</v>
      </c>
      <c r="K3929" s="29" t="s">
        <v>3264</v>
      </c>
      <c r="L3929" s="29" t="s">
        <v>3103</v>
      </c>
      <c r="M3929" s="29" t="s">
        <v>3265</v>
      </c>
      <c r="N3929" s="29" t="s">
        <v>3266</v>
      </c>
      <c r="O3929" s="29" t="s">
        <v>3267</v>
      </c>
      <c r="P3929" s="29" t="s">
        <v>3268</v>
      </c>
      <c r="Q3929" s="29" t="s">
        <v>3209</v>
      </c>
      <c r="R3929" s="29" t="s">
        <v>3210</v>
      </c>
      <c r="S3929" s="29" t="s">
        <v>3098</v>
      </c>
      <c r="T3929" s="29"/>
      <c r="U3929" s="30">
        <v>3600</v>
      </c>
      <c r="V3929" s="30">
        <v>3600</v>
      </c>
      <c r="W3929" s="30">
        <v>3600</v>
      </c>
      <c r="X3929" s="30">
        <v>3600</v>
      </c>
      <c r="Y3929" s="30">
        <v>3600</v>
      </c>
      <c r="Z3929" s="30">
        <v>3600</v>
      </c>
      <c r="AA3929" s="30">
        <v>3600</v>
      </c>
      <c r="AB3929" s="30">
        <v>3600</v>
      </c>
      <c r="AC3929" s="30">
        <v>3600</v>
      </c>
      <c r="AD3929" s="30">
        <v>3600</v>
      </c>
      <c r="AE3929" s="30">
        <v>3600</v>
      </c>
      <c r="AF3929" s="30">
        <v>3600</v>
      </c>
    </row>
    <row r="3930" spans="1:32" x14ac:dyDescent="0.45">
      <c r="A3930" s="29" t="s">
        <v>912</v>
      </c>
      <c r="B3930" s="29" t="s">
        <v>913</v>
      </c>
      <c r="C3930" s="29" t="s">
        <v>3299</v>
      </c>
      <c r="D3930" s="29" t="s">
        <v>3300</v>
      </c>
      <c r="E3930" s="29" t="s">
        <v>3320</v>
      </c>
      <c r="F3930" s="29" t="s">
        <v>3321</v>
      </c>
      <c r="G3930" s="29" t="s">
        <v>3233</v>
      </c>
      <c r="H3930" s="29" t="s">
        <v>3234</v>
      </c>
      <c r="I3930" s="29" t="s">
        <v>3262</v>
      </c>
      <c r="J3930" s="29" t="s">
        <v>3263</v>
      </c>
      <c r="K3930" s="29" t="s">
        <v>3264</v>
      </c>
      <c r="L3930" s="29" t="s">
        <v>3103</v>
      </c>
      <c r="M3930" s="29" t="s">
        <v>3265</v>
      </c>
      <c r="N3930" s="29" t="s">
        <v>3266</v>
      </c>
      <c r="O3930" s="29" t="s">
        <v>3269</v>
      </c>
      <c r="P3930" s="29" t="s">
        <v>3270</v>
      </c>
      <c r="Q3930" s="29" t="s">
        <v>3209</v>
      </c>
      <c r="R3930" s="29" t="s">
        <v>3210</v>
      </c>
      <c r="S3930" s="29" t="s">
        <v>3098</v>
      </c>
      <c r="T3930" s="29"/>
      <c r="U3930" s="30">
        <v>0</v>
      </c>
      <c r="V3930" s="30">
        <v>0</v>
      </c>
      <c r="W3930" s="30">
        <v>0</v>
      </c>
      <c r="X3930" s="30">
        <v>0</v>
      </c>
      <c r="Y3930" s="30">
        <v>0</v>
      </c>
      <c r="Z3930" s="30">
        <v>0</v>
      </c>
      <c r="AA3930" s="30">
        <v>39</v>
      </c>
      <c r="AB3930" s="30">
        <v>0</v>
      </c>
      <c r="AC3930" s="30">
        <v>0</v>
      </c>
      <c r="AD3930" s="30">
        <v>0</v>
      </c>
      <c r="AE3930" s="30">
        <v>0</v>
      </c>
      <c r="AF3930" s="30">
        <v>0</v>
      </c>
    </row>
    <row r="3931" spans="1:32" x14ac:dyDescent="0.45">
      <c r="A3931" s="29" t="s">
        <v>912</v>
      </c>
      <c r="B3931" s="29" t="s">
        <v>913</v>
      </c>
      <c r="C3931" s="29" t="s">
        <v>3299</v>
      </c>
      <c r="D3931" s="29" t="s">
        <v>3300</v>
      </c>
      <c r="E3931" s="29" t="s">
        <v>3320</v>
      </c>
      <c r="F3931" s="29" t="s">
        <v>3321</v>
      </c>
      <c r="G3931" s="29" t="s">
        <v>3233</v>
      </c>
      <c r="H3931" s="29" t="s">
        <v>3234</v>
      </c>
      <c r="I3931" s="29" t="s">
        <v>3262</v>
      </c>
      <c r="J3931" s="29" t="s">
        <v>3263</v>
      </c>
      <c r="K3931" s="29" t="s">
        <v>3264</v>
      </c>
      <c r="L3931" s="29" t="s">
        <v>3103</v>
      </c>
      <c r="M3931" s="29" t="s">
        <v>3265</v>
      </c>
      <c r="N3931" s="29" t="s">
        <v>3266</v>
      </c>
      <c r="O3931" s="29" t="s">
        <v>3271</v>
      </c>
      <c r="P3931" s="29" t="s">
        <v>3272</v>
      </c>
      <c r="Q3931" s="29" t="s">
        <v>3209</v>
      </c>
      <c r="R3931" s="29" t="s">
        <v>3210</v>
      </c>
      <c r="S3931" s="29" t="s">
        <v>3098</v>
      </c>
      <c r="T3931" s="29"/>
      <c r="U3931" s="30">
        <v>0</v>
      </c>
      <c r="V3931" s="30">
        <v>58</v>
      </c>
      <c r="W3931" s="30">
        <v>0</v>
      </c>
      <c r="X3931" s="30">
        <v>0</v>
      </c>
      <c r="Y3931" s="30">
        <v>0</v>
      </c>
      <c r="Z3931" s="30">
        <v>174</v>
      </c>
      <c r="AA3931" s="30">
        <v>116</v>
      </c>
      <c r="AB3931" s="30">
        <v>0</v>
      </c>
      <c r="AC3931" s="30">
        <v>72</v>
      </c>
      <c r="AD3931" s="30">
        <v>0</v>
      </c>
      <c r="AE3931" s="30">
        <v>0</v>
      </c>
      <c r="AF3931" s="30">
        <v>0</v>
      </c>
    </row>
    <row r="3932" spans="1:32" x14ac:dyDescent="0.45">
      <c r="A3932" s="29" t="s">
        <v>912</v>
      </c>
      <c r="B3932" s="29" t="s">
        <v>913</v>
      </c>
      <c r="C3932" s="29" t="s">
        <v>3299</v>
      </c>
      <c r="D3932" s="29" t="s">
        <v>3300</v>
      </c>
      <c r="E3932" s="29" t="s">
        <v>3320</v>
      </c>
      <c r="F3932" s="29" t="s">
        <v>3321</v>
      </c>
      <c r="G3932" s="29" t="s">
        <v>3233</v>
      </c>
      <c r="H3932" s="29" t="s">
        <v>3234</v>
      </c>
      <c r="I3932" s="29" t="s">
        <v>3275</v>
      </c>
      <c r="J3932" s="29" t="s">
        <v>3276</v>
      </c>
      <c r="K3932" s="29" t="s">
        <v>3277</v>
      </c>
      <c r="L3932" s="29" t="s">
        <v>3100</v>
      </c>
      <c r="M3932" s="29" t="s">
        <v>3278</v>
      </c>
      <c r="N3932" s="29" t="s">
        <v>3279</v>
      </c>
      <c r="O3932" s="29" t="s">
        <v>3280</v>
      </c>
      <c r="P3932" s="29" t="s">
        <v>3281</v>
      </c>
      <c r="Q3932" s="29" t="s">
        <v>3209</v>
      </c>
      <c r="R3932" s="29" t="s">
        <v>3210</v>
      </c>
      <c r="S3932" s="29" t="s">
        <v>3098</v>
      </c>
      <c r="T3932" s="29"/>
      <c r="U3932" s="30">
        <v>28800</v>
      </c>
      <c r="V3932" s="30">
        <v>28800</v>
      </c>
      <c r="W3932" s="30">
        <v>28800</v>
      </c>
      <c r="X3932" s="30">
        <v>28800</v>
      </c>
      <c r="Y3932" s="30">
        <v>28800</v>
      </c>
      <c r="Z3932" s="30">
        <v>28800</v>
      </c>
      <c r="AA3932" s="30">
        <v>28800</v>
      </c>
      <c r="AB3932" s="30">
        <v>28800</v>
      </c>
      <c r="AC3932" s="30">
        <v>28800</v>
      </c>
      <c r="AD3932" s="30">
        <v>28800</v>
      </c>
      <c r="AE3932" s="30">
        <v>28800</v>
      </c>
      <c r="AF3932" s="30">
        <v>28800</v>
      </c>
    </row>
    <row r="3933" spans="1:32" x14ac:dyDescent="0.45">
      <c r="A3933" s="29" t="s">
        <v>912</v>
      </c>
      <c r="B3933" s="29" t="s">
        <v>913</v>
      </c>
      <c r="C3933" s="29" t="s">
        <v>3299</v>
      </c>
      <c r="D3933" s="29" t="s">
        <v>3300</v>
      </c>
      <c r="E3933" s="29" t="s">
        <v>3320</v>
      </c>
      <c r="F3933" s="29" t="s">
        <v>3321</v>
      </c>
      <c r="G3933" s="29" t="s">
        <v>3233</v>
      </c>
      <c r="H3933" s="29" t="s">
        <v>3234</v>
      </c>
      <c r="I3933" s="29" t="s">
        <v>3275</v>
      </c>
      <c r="J3933" s="29" t="s">
        <v>3276</v>
      </c>
      <c r="K3933" s="29" t="s">
        <v>3277</v>
      </c>
      <c r="L3933" s="29" t="s">
        <v>3100</v>
      </c>
      <c r="M3933" s="29" t="s">
        <v>3312</v>
      </c>
      <c r="N3933" s="29" t="s">
        <v>3313</v>
      </c>
      <c r="O3933" s="29" t="s">
        <v>3314</v>
      </c>
      <c r="P3933" s="29" t="s">
        <v>3315</v>
      </c>
      <c r="Q3933" s="29" t="s">
        <v>3209</v>
      </c>
      <c r="R3933" s="29" t="s">
        <v>3210</v>
      </c>
      <c r="S3933" s="29" t="s">
        <v>3098</v>
      </c>
      <c r="T3933" s="29"/>
      <c r="U3933" s="30">
        <v>54000</v>
      </c>
      <c r="V3933" s="30">
        <v>54000</v>
      </c>
      <c r="W3933" s="30">
        <v>54000</v>
      </c>
      <c r="X3933" s="30">
        <v>54000</v>
      </c>
      <c r="Y3933" s="30">
        <v>54000</v>
      </c>
      <c r="Z3933" s="30">
        <v>54000</v>
      </c>
      <c r="AA3933" s="30">
        <v>54000</v>
      </c>
      <c r="AB3933" s="30">
        <v>54000</v>
      </c>
      <c r="AC3933" s="30">
        <v>54000</v>
      </c>
      <c r="AD3933" s="30">
        <v>54000</v>
      </c>
      <c r="AE3933" s="30">
        <v>54000</v>
      </c>
      <c r="AF3933" s="30">
        <v>54000</v>
      </c>
    </row>
    <row r="3934" spans="1:32" x14ac:dyDescent="0.45">
      <c r="A3934" s="29" t="s">
        <v>912</v>
      </c>
      <c r="B3934" s="29" t="s">
        <v>913</v>
      </c>
      <c r="C3934" s="29" t="s">
        <v>3299</v>
      </c>
      <c r="D3934" s="29" t="s">
        <v>3300</v>
      </c>
      <c r="E3934" s="29" t="s">
        <v>3320</v>
      </c>
      <c r="F3934" s="29" t="s">
        <v>3321</v>
      </c>
      <c r="G3934" s="29" t="s">
        <v>3233</v>
      </c>
      <c r="H3934" s="29" t="s">
        <v>3234</v>
      </c>
      <c r="I3934" s="29" t="s">
        <v>3275</v>
      </c>
      <c r="J3934" s="29" t="s">
        <v>3276</v>
      </c>
      <c r="K3934" s="29" t="s">
        <v>3287</v>
      </c>
      <c r="L3934" s="29" t="s">
        <v>3101</v>
      </c>
      <c r="M3934" s="29" t="s">
        <v>3288</v>
      </c>
      <c r="N3934" s="29" t="s">
        <v>3289</v>
      </c>
      <c r="O3934" s="29" t="s">
        <v>3290</v>
      </c>
      <c r="P3934" s="29" t="s">
        <v>3291</v>
      </c>
      <c r="Q3934" s="29" t="s">
        <v>3209</v>
      </c>
      <c r="R3934" s="29" t="s">
        <v>3210</v>
      </c>
      <c r="S3934" s="29" t="s">
        <v>3098</v>
      </c>
      <c r="T3934" s="29"/>
      <c r="U3934" s="30">
        <v>0</v>
      </c>
      <c r="V3934" s="30">
        <v>0</v>
      </c>
      <c r="W3934" s="30">
        <v>0</v>
      </c>
      <c r="X3934" s="30">
        <v>0</v>
      </c>
      <c r="Y3934" s="30">
        <v>0</v>
      </c>
      <c r="Z3934" s="30">
        <v>0</v>
      </c>
      <c r="AA3934" s="30">
        <v>0</v>
      </c>
      <c r="AB3934" s="30">
        <v>0</v>
      </c>
      <c r="AC3934" s="30">
        <v>0</v>
      </c>
      <c r="AD3934" s="30">
        <v>0</v>
      </c>
      <c r="AE3934" s="30">
        <v>0</v>
      </c>
      <c r="AF3934" s="30">
        <v>0</v>
      </c>
    </row>
    <row r="3935" spans="1:32" x14ac:dyDescent="0.45">
      <c r="A3935" s="29" t="s">
        <v>404</v>
      </c>
      <c r="B3935" s="29" t="s">
        <v>405</v>
      </c>
      <c r="C3935" s="29" t="s">
        <v>3299</v>
      </c>
      <c r="D3935" s="29" t="s">
        <v>3300</v>
      </c>
      <c r="E3935" s="29" t="s">
        <v>3320</v>
      </c>
      <c r="F3935" s="29" t="s">
        <v>3321</v>
      </c>
      <c r="G3935" s="29" t="s">
        <v>3200</v>
      </c>
      <c r="H3935" s="29" t="s">
        <v>3201</v>
      </c>
      <c r="I3935" s="29" t="s">
        <v>3202</v>
      </c>
      <c r="J3935" s="29" t="s">
        <v>3203</v>
      </c>
      <c r="K3935" s="29" t="s">
        <v>3204</v>
      </c>
      <c r="L3935" s="29" t="s">
        <v>3109</v>
      </c>
      <c r="M3935" s="29" t="s">
        <v>3205</v>
      </c>
      <c r="N3935" s="29" t="s">
        <v>3206</v>
      </c>
      <c r="O3935" s="29" t="s">
        <v>3214</v>
      </c>
      <c r="P3935" s="29" t="s">
        <v>3215</v>
      </c>
      <c r="Q3935" s="29" t="s">
        <v>3209</v>
      </c>
      <c r="R3935" s="29" t="s">
        <v>3210</v>
      </c>
      <c r="S3935" s="29" t="s">
        <v>3098</v>
      </c>
      <c r="T3935" s="29"/>
      <c r="U3935" s="30">
        <v>0</v>
      </c>
      <c r="V3935" s="30">
        <v>0</v>
      </c>
      <c r="W3935" s="30">
        <v>0</v>
      </c>
      <c r="X3935" s="30">
        <v>0</v>
      </c>
      <c r="Y3935" s="30">
        <v>0</v>
      </c>
      <c r="Z3935" s="30">
        <v>0</v>
      </c>
      <c r="AA3935" s="30">
        <v>0</v>
      </c>
      <c r="AB3935" s="30">
        <v>100</v>
      </c>
      <c r="AC3935" s="30">
        <v>0</v>
      </c>
      <c r="AD3935" s="30">
        <v>0</v>
      </c>
      <c r="AE3935" s="30">
        <v>0</v>
      </c>
      <c r="AF3935" s="30">
        <v>0</v>
      </c>
    </row>
    <row r="3936" spans="1:32" x14ac:dyDescent="0.45">
      <c r="A3936" s="29" t="s">
        <v>404</v>
      </c>
      <c r="B3936" s="29" t="s">
        <v>405</v>
      </c>
      <c r="C3936" s="29" t="s">
        <v>3299</v>
      </c>
      <c r="D3936" s="29" t="s">
        <v>3300</v>
      </c>
      <c r="E3936" s="29" t="s">
        <v>3320</v>
      </c>
      <c r="F3936" s="29" t="s">
        <v>3321</v>
      </c>
      <c r="G3936" s="29" t="s">
        <v>3200</v>
      </c>
      <c r="H3936" s="29" t="s">
        <v>3201</v>
      </c>
      <c r="I3936" s="29" t="s">
        <v>3202</v>
      </c>
      <c r="J3936" s="29" t="s">
        <v>3203</v>
      </c>
      <c r="K3936" s="29" t="s">
        <v>3221</v>
      </c>
      <c r="L3936" s="29" t="s">
        <v>3113</v>
      </c>
      <c r="M3936" s="29" t="s">
        <v>3303</v>
      </c>
      <c r="N3936" s="29" t="s">
        <v>3304</v>
      </c>
      <c r="O3936" s="29" t="s">
        <v>3305</v>
      </c>
      <c r="P3936" s="29" t="s">
        <v>3306</v>
      </c>
      <c r="Q3936" s="29" t="s">
        <v>3209</v>
      </c>
      <c r="R3936" s="29" t="s">
        <v>3210</v>
      </c>
      <c r="S3936" s="29" t="s">
        <v>3098</v>
      </c>
      <c r="T3936" s="29"/>
      <c r="U3936" s="30">
        <v>67354</v>
      </c>
      <c r="V3936" s="30">
        <v>69046</v>
      </c>
      <c r="W3936" s="30">
        <v>68125</v>
      </c>
      <c r="X3936" s="30">
        <v>71127</v>
      </c>
      <c r="Y3936" s="30">
        <v>62426</v>
      </c>
      <c r="Z3936" s="30">
        <v>29492</v>
      </c>
      <c r="AA3936" s="30">
        <v>33612</v>
      </c>
      <c r="AB3936" s="30">
        <v>29404</v>
      </c>
      <c r="AC3936" s="30">
        <v>31552</v>
      </c>
      <c r="AD3936" s="30">
        <v>78449</v>
      </c>
      <c r="AE3936" s="30">
        <v>10247</v>
      </c>
      <c r="AF3936" s="30">
        <v>11155</v>
      </c>
    </row>
    <row r="3937" spans="1:32" x14ac:dyDescent="0.45">
      <c r="A3937" s="29" t="s">
        <v>404</v>
      </c>
      <c r="B3937" s="29" t="s">
        <v>405</v>
      </c>
      <c r="C3937" s="29" t="s">
        <v>3299</v>
      </c>
      <c r="D3937" s="29" t="s">
        <v>3300</v>
      </c>
      <c r="E3937" s="29" t="s">
        <v>3320</v>
      </c>
      <c r="F3937" s="29" t="s">
        <v>3321</v>
      </c>
      <c r="G3937" s="29" t="s">
        <v>3200</v>
      </c>
      <c r="H3937" s="29" t="s">
        <v>3201</v>
      </c>
      <c r="I3937" s="29" t="s">
        <v>3226</v>
      </c>
      <c r="J3937" s="29" t="s">
        <v>3227</v>
      </c>
      <c r="K3937" s="29" t="s">
        <v>3228</v>
      </c>
      <c r="L3937" s="29" t="s">
        <v>3111</v>
      </c>
      <c r="M3937" s="29" t="s">
        <v>3229</v>
      </c>
      <c r="N3937" s="29" t="s">
        <v>3230</v>
      </c>
      <c r="O3937" s="29" t="s">
        <v>3929</v>
      </c>
      <c r="P3937" s="29" t="s">
        <v>3930</v>
      </c>
      <c r="Q3937" s="29" t="s">
        <v>3209</v>
      </c>
      <c r="R3937" s="29" t="s">
        <v>3210</v>
      </c>
      <c r="S3937" s="29" t="s">
        <v>3098</v>
      </c>
      <c r="T3937" s="29"/>
      <c r="U3937" s="30">
        <v>5600</v>
      </c>
      <c r="V3937" s="30">
        <v>5600</v>
      </c>
      <c r="W3937" s="30">
        <v>5600</v>
      </c>
      <c r="X3937" s="30">
        <v>5600</v>
      </c>
      <c r="Y3937" s="30">
        <v>5600</v>
      </c>
      <c r="Z3937" s="30">
        <v>5600</v>
      </c>
      <c r="AA3937" s="30">
        <v>5600</v>
      </c>
      <c r="AB3937" s="30">
        <v>5600</v>
      </c>
      <c r="AC3937" s="30">
        <v>5600</v>
      </c>
      <c r="AD3937" s="30">
        <v>5600</v>
      </c>
      <c r="AE3937" s="30">
        <v>5600</v>
      </c>
      <c r="AF3937" s="30">
        <v>182</v>
      </c>
    </row>
    <row r="3938" spans="1:32" x14ac:dyDescent="0.45">
      <c r="A3938" s="29" t="s">
        <v>404</v>
      </c>
      <c r="B3938" s="29" t="s">
        <v>405</v>
      </c>
      <c r="C3938" s="29" t="s">
        <v>3299</v>
      </c>
      <c r="D3938" s="29" t="s">
        <v>3300</v>
      </c>
      <c r="E3938" s="29" t="s">
        <v>3320</v>
      </c>
      <c r="F3938" s="29" t="s">
        <v>3321</v>
      </c>
      <c r="G3938" s="29" t="s">
        <v>3233</v>
      </c>
      <c r="H3938" s="29" t="s">
        <v>3234</v>
      </c>
      <c r="I3938" s="29" t="s">
        <v>3235</v>
      </c>
      <c r="J3938" s="29" t="s">
        <v>3236</v>
      </c>
      <c r="K3938" s="29" t="s">
        <v>3237</v>
      </c>
      <c r="L3938" s="29" t="s">
        <v>3107</v>
      </c>
      <c r="M3938" s="29" t="s">
        <v>3238</v>
      </c>
      <c r="N3938" s="29" t="s">
        <v>3239</v>
      </c>
      <c r="O3938" s="29" t="s">
        <v>3240</v>
      </c>
      <c r="P3938" s="29" t="s">
        <v>3241</v>
      </c>
      <c r="Q3938" s="29" t="s">
        <v>3209</v>
      </c>
      <c r="R3938" s="29" t="s">
        <v>3210</v>
      </c>
      <c r="S3938" s="29" t="s">
        <v>3098</v>
      </c>
      <c r="T3938" s="29"/>
      <c r="U3938" s="30">
        <v>10000</v>
      </c>
      <c r="V3938" s="30">
        <v>10000</v>
      </c>
      <c r="W3938" s="30">
        <v>10000</v>
      </c>
      <c r="X3938" s="30">
        <v>10000</v>
      </c>
      <c r="Y3938" s="30">
        <v>10000</v>
      </c>
      <c r="Z3938" s="30">
        <v>10000</v>
      </c>
      <c r="AA3938" s="30">
        <v>10000</v>
      </c>
      <c r="AB3938" s="30">
        <v>10000</v>
      </c>
      <c r="AC3938" s="30">
        <v>10000</v>
      </c>
      <c r="AD3938" s="30">
        <v>10000</v>
      </c>
      <c r="AE3938" s="30">
        <v>10000</v>
      </c>
      <c r="AF3938" s="30">
        <v>323</v>
      </c>
    </row>
    <row r="3939" spans="1:32" x14ac:dyDescent="0.45">
      <c r="A3939" s="29" t="s">
        <v>404</v>
      </c>
      <c r="B3939" s="29" t="s">
        <v>405</v>
      </c>
      <c r="C3939" s="29" t="s">
        <v>3299</v>
      </c>
      <c r="D3939" s="29" t="s">
        <v>3300</v>
      </c>
      <c r="E3939" s="29" t="s">
        <v>3320</v>
      </c>
      <c r="F3939" s="29" t="s">
        <v>3321</v>
      </c>
      <c r="G3939" s="29" t="s">
        <v>3233</v>
      </c>
      <c r="H3939" s="29" t="s">
        <v>3234</v>
      </c>
      <c r="I3939" s="29" t="s">
        <v>3262</v>
      </c>
      <c r="J3939" s="29" t="s">
        <v>3263</v>
      </c>
      <c r="K3939" s="29" t="s">
        <v>3307</v>
      </c>
      <c r="L3939" s="29" t="s">
        <v>3117</v>
      </c>
      <c r="M3939" s="29" t="s">
        <v>3308</v>
      </c>
      <c r="N3939" s="29" t="s">
        <v>3309</v>
      </c>
      <c r="O3939" s="29" t="s">
        <v>3310</v>
      </c>
      <c r="P3939" s="29" t="s">
        <v>3311</v>
      </c>
      <c r="Q3939" s="29" t="s">
        <v>3209</v>
      </c>
      <c r="R3939" s="29" t="s">
        <v>3210</v>
      </c>
      <c r="S3939" s="29" t="s">
        <v>3098</v>
      </c>
      <c r="T3939" s="29"/>
      <c r="U3939" s="30">
        <v>0</v>
      </c>
      <c r="V3939" s="30">
        <v>0</v>
      </c>
      <c r="W3939" s="30">
        <v>0</v>
      </c>
      <c r="X3939" s="30">
        <v>6541</v>
      </c>
      <c r="Y3939" s="30">
        <v>0</v>
      </c>
      <c r="Z3939" s="30">
        <v>0</v>
      </c>
      <c r="AA3939" s="30">
        <v>0</v>
      </c>
      <c r="AB3939" s="30">
        <v>0</v>
      </c>
      <c r="AC3939" s="30">
        <v>0</v>
      </c>
      <c r="AD3939" s="30">
        <v>0</v>
      </c>
      <c r="AE3939" s="30">
        <v>0</v>
      </c>
      <c r="AF3939" s="30">
        <v>0</v>
      </c>
    </row>
    <row r="3940" spans="1:32" x14ac:dyDescent="0.45">
      <c r="A3940" s="29" t="s">
        <v>404</v>
      </c>
      <c r="B3940" s="29" t="s">
        <v>405</v>
      </c>
      <c r="C3940" s="29" t="s">
        <v>3299</v>
      </c>
      <c r="D3940" s="29" t="s">
        <v>3300</v>
      </c>
      <c r="E3940" s="29" t="s">
        <v>3320</v>
      </c>
      <c r="F3940" s="29" t="s">
        <v>3321</v>
      </c>
      <c r="G3940" s="29" t="s">
        <v>3233</v>
      </c>
      <c r="H3940" s="29" t="s">
        <v>3234</v>
      </c>
      <c r="I3940" s="29" t="s">
        <v>3262</v>
      </c>
      <c r="J3940" s="29" t="s">
        <v>3263</v>
      </c>
      <c r="K3940" s="29" t="s">
        <v>3264</v>
      </c>
      <c r="L3940" s="29" t="s">
        <v>3103</v>
      </c>
      <c r="M3940" s="29" t="s">
        <v>3265</v>
      </c>
      <c r="N3940" s="29" t="s">
        <v>3266</v>
      </c>
      <c r="O3940" s="29" t="s">
        <v>3267</v>
      </c>
      <c r="P3940" s="29" t="s">
        <v>3268</v>
      </c>
      <c r="Q3940" s="29" t="s">
        <v>3209</v>
      </c>
      <c r="R3940" s="29" t="s">
        <v>3210</v>
      </c>
      <c r="S3940" s="29" t="s">
        <v>3098</v>
      </c>
      <c r="T3940" s="29"/>
      <c r="U3940" s="30">
        <v>4680</v>
      </c>
      <c r="V3940" s="30">
        <v>4680</v>
      </c>
      <c r="W3940" s="30">
        <v>4680</v>
      </c>
      <c r="X3940" s="30">
        <v>4680</v>
      </c>
      <c r="Y3940" s="30">
        <v>4680</v>
      </c>
      <c r="Z3940" s="30">
        <v>4680</v>
      </c>
      <c r="AA3940" s="30">
        <v>4680</v>
      </c>
      <c r="AB3940" s="30">
        <v>4680</v>
      </c>
      <c r="AC3940" s="30">
        <v>4680</v>
      </c>
      <c r="AD3940" s="30">
        <v>2869</v>
      </c>
      <c r="AE3940" s="30">
        <v>0</v>
      </c>
      <c r="AF3940" s="30">
        <v>0</v>
      </c>
    </row>
    <row r="3941" spans="1:32" x14ac:dyDescent="0.45">
      <c r="A3941" s="29" t="s">
        <v>404</v>
      </c>
      <c r="B3941" s="29" t="s">
        <v>405</v>
      </c>
      <c r="C3941" s="29" t="s">
        <v>3299</v>
      </c>
      <c r="D3941" s="29" t="s">
        <v>3300</v>
      </c>
      <c r="E3941" s="29" t="s">
        <v>3320</v>
      </c>
      <c r="F3941" s="29" t="s">
        <v>3321</v>
      </c>
      <c r="G3941" s="29" t="s">
        <v>3233</v>
      </c>
      <c r="H3941" s="29" t="s">
        <v>3234</v>
      </c>
      <c r="I3941" s="29" t="s">
        <v>3262</v>
      </c>
      <c r="J3941" s="29" t="s">
        <v>3263</v>
      </c>
      <c r="K3941" s="29" t="s">
        <v>3264</v>
      </c>
      <c r="L3941" s="29" t="s">
        <v>3103</v>
      </c>
      <c r="M3941" s="29" t="s">
        <v>3265</v>
      </c>
      <c r="N3941" s="29" t="s">
        <v>3266</v>
      </c>
      <c r="O3941" s="29" t="s">
        <v>3269</v>
      </c>
      <c r="P3941" s="29" t="s">
        <v>3270</v>
      </c>
      <c r="Q3941" s="29" t="s">
        <v>3209</v>
      </c>
      <c r="R3941" s="29" t="s">
        <v>3210</v>
      </c>
      <c r="S3941" s="29" t="s">
        <v>3098</v>
      </c>
      <c r="T3941" s="29"/>
      <c r="U3941" s="30">
        <v>0</v>
      </c>
      <c r="V3941" s="30">
        <v>0</v>
      </c>
      <c r="W3941" s="30">
        <v>39</v>
      </c>
      <c r="X3941" s="30">
        <v>78</v>
      </c>
      <c r="Y3941" s="30">
        <v>0</v>
      </c>
      <c r="Z3941" s="30">
        <v>0</v>
      </c>
      <c r="AA3941" s="30">
        <v>0</v>
      </c>
      <c r="AB3941" s="30">
        <v>0</v>
      </c>
      <c r="AC3941" s="30">
        <v>0</v>
      </c>
      <c r="AD3941" s="30">
        <v>0</v>
      </c>
      <c r="AE3941" s="30">
        <v>0</v>
      </c>
      <c r="AF3941" s="30">
        <v>0</v>
      </c>
    </row>
    <row r="3942" spans="1:32" x14ac:dyDescent="0.45">
      <c r="A3942" s="29" t="s">
        <v>404</v>
      </c>
      <c r="B3942" s="29" t="s">
        <v>405</v>
      </c>
      <c r="C3942" s="29" t="s">
        <v>3299</v>
      </c>
      <c r="D3942" s="29" t="s">
        <v>3300</v>
      </c>
      <c r="E3942" s="29" t="s">
        <v>3320</v>
      </c>
      <c r="F3942" s="29" t="s">
        <v>3321</v>
      </c>
      <c r="G3942" s="29" t="s">
        <v>3233</v>
      </c>
      <c r="H3942" s="29" t="s">
        <v>3234</v>
      </c>
      <c r="I3942" s="29" t="s">
        <v>3262</v>
      </c>
      <c r="J3942" s="29" t="s">
        <v>3263</v>
      </c>
      <c r="K3942" s="29" t="s">
        <v>3264</v>
      </c>
      <c r="L3942" s="29" t="s">
        <v>3103</v>
      </c>
      <c r="M3942" s="29" t="s">
        <v>3265</v>
      </c>
      <c r="N3942" s="29" t="s">
        <v>3266</v>
      </c>
      <c r="O3942" s="29" t="s">
        <v>3271</v>
      </c>
      <c r="P3942" s="29" t="s">
        <v>3272</v>
      </c>
      <c r="Q3942" s="29" t="s">
        <v>3209</v>
      </c>
      <c r="R3942" s="29" t="s">
        <v>3210</v>
      </c>
      <c r="S3942" s="29" t="s">
        <v>3098</v>
      </c>
      <c r="T3942" s="29"/>
      <c r="U3942" s="30">
        <v>797</v>
      </c>
      <c r="V3942" s="30">
        <v>942</v>
      </c>
      <c r="W3942" s="30">
        <v>87</v>
      </c>
      <c r="X3942" s="30">
        <v>739</v>
      </c>
      <c r="Y3942" s="30">
        <v>362</v>
      </c>
      <c r="Z3942" s="30">
        <v>2392</v>
      </c>
      <c r="AA3942" s="30">
        <v>3349</v>
      </c>
      <c r="AB3942" s="30">
        <v>1058</v>
      </c>
      <c r="AC3942" s="30">
        <v>942</v>
      </c>
      <c r="AD3942" s="30">
        <v>232</v>
      </c>
      <c r="AE3942" s="30">
        <v>0</v>
      </c>
      <c r="AF3942" s="30">
        <v>0</v>
      </c>
    </row>
    <row r="3943" spans="1:32" x14ac:dyDescent="0.45">
      <c r="A3943" s="29" t="s">
        <v>404</v>
      </c>
      <c r="B3943" s="29" t="s">
        <v>405</v>
      </c>
      <c r="C3943" s="29" t="s">
        <v>3299</v>
      </c>
      <c r="D3943" s="29" t="s">
        <v>3300</v>
      </c>
      <c r="E3943" s="29" t="s">
        <v>3320</v>
      </c>
      <c r="F3943" s="29" t="s">
        <v>3321</v>
      </c>
      <c r="G3943" s="29" t="s">
        <v>3233</v>
      </c>
      <c r="H3943" s="29" t="s">
        <v>3234</v>
      </c>
      <c r="I3943" s="29" t="s">
        <v>3262</v>
      </c>
      <c r="J3943" s="29" t="s">
        <v>3263</v>
      </c>
      <c r="K3943" s="29" t="s">
        <v>3264</v>
      </c>
      <c r="L3943" s="29" t="s">
        <v>3103</v>
      </c>
      <c r="M3943" s="29" t="s">
        <v>3326</v>
      </c>
      <c r="N3943" s="29" t="s">
        <v>3327</v>
      </c>
      <c r="O3943" s="29" t="s">
        <v>3332</v>
      </c>
      <c r="P3943" s="29" t="s">
        <v>3333</v>
      </c>
      <c r="Q3943" s="29" t="s">
        <v>3209</v>
      </c>
      <c r="R3943" s="29" t="s">
        <v>3210</v>
      </c>
      <c r="S3943" s="29" t="s">
        <v>3098</v>
      </c>
      <c r="T3943" s="29"/>
      <c r="U3943" s="30">
        <v>5500</v>
      </c>
      <c r="V3943" s="30">
        <v>5500</v>
      </c>
      <c r="W3943" s="30">
        <v>5500</v>
      </c>
      <c r="X3943" s="30">
        <v>5500</v>
      </c>
      <c r="Y3943" s="30">
        <v>5500</v>
      </c>
      <c r="Z3943" s="30">
        <v>5500</v>
      </c>
      <c r="AA3943" s="30">
        <v>5500</v>
      </c>
      <c r="AB3943" s="30">
        <v>5500</v>
      </c>
      <c r="AC3943" s="30">
        <v>5500</v>
      </c>
      <c r="AD3943" s="30">
        <v>3371</v>
      </c>
      <c r="AE3943" s="30">
        <v>0</v>
      </c>
      <c r="AF3943" s="30">
        <v>0</v>
      </c>
    </row>
    <row r="3944" spans="1:32" x14ac:dyDescent="0.45">
      <c r="A3944" s="29" t="s">
        <v>404</v>
      </c>
      <c r="B3944" s="29" t="s">
        <v>405</v>
      </c>
      <c r="C3944" s="29" t="s">
        <v>3299</v>
      </c>
      <c r="D3944" s="29" t="s">
        <v>3300</v>
      </c>
      <c r="E3944" s="29" t="s">
        <v>3320</v>
      </c>
      <c r="F3944" s="29" t="s">
        <v>3321</v>
      </c>
      <c r="G3944" s="29" t="s">
        <v>3233</v>
      </c>
      <c r="H3944" s="29" t="s">
        <v>3234</v>
      </c>
      <c r="I3944" s="29" t="s">
        <v>3275</v>
      </c>
      <c r="J3944" s="29" t="s">
        <v>3276</v>
      </c>
      <c r="K3944" s="29" t="s">
        <v>3277</v>
      </c>
      <c r="L3944" s="29" t="s">
        <v>3100</v>
      </c>
      <c r="M3944" s="29" t="s">
        <v>3278</v>
      </c>
      <c r="N3944" s="29" t="s">
        <v>3279</v>
      </c>
      <c r="O3944" s="29" t="s">
        <v>3446</v>
      </c>
      <c r="P3944" s="29" t="s">
        <v>3447</v>
      </c>
      <c r="Q3944" s="29" t="s">
        <v>3249</v>
      </c>
      <c r="R3944" s="29" t="s">
        <v>3210</v>
      </c>
      <c r="S3944" s="29" t="s">
        <v>3098</v>
      </c>
      <c r="T3944" s="29"/>
      <c r="U3944" s="30">
        <v>0</v>
      </c>
      <c r="V3944" s="30">
        <v>0</v>
      </c>
      <c r="W3944" s="30">
        <v>0</v>
      </c>
      <c r="X3944" s="30">
        <v>0</v>
      </c>
      <c r="Y3944" s="30">
        <v>0</v>
      </c>
      <c r="Z3944" s="30">
        <v>0</v>
      </c>
      <c r="AA3944" s="30">
        <v>13637</v>
      </c>
      <c r="AB3944" s="30">
        <v>0</v>
      </c>
      <c r="AC3944" s="30">
        <v>0</v>
      </c>
      <c r="AD3944" s="30">
        <v>0</v>
      </c>
      <c r="AE3944" s="30">
        <v>0</v>
      </c>
      <c r="AF3944" s="30">
        <v>0</v>
      </c>
    </row>
    <row r="3945" spans="1:32" x14ac:dyDescent="0.45">
      <c r="A3945" s="29" t="s">
        <v>404</v>
      </c>
      <c r="B3945" s="29" t="s">
        <v>405</v>
      </c>
      <c r="C3945" s="29" t="s">
        <v>3299</v>
      </c>
      <c r="D3945" s="29" t="s">
        <v>3300</v>
      </c>
      <c r="E3945" s="29" t="s">
        <v>3320</v>
      </c>
      <c r="F3945" s="29" t="s">
        <v>3321</v>
      </c>
      <c r="G3945" s="29" t="s">
        <v>3233</v>
      </c>
      <c r="H3945" s="29" t="s">
        <v>3234</v>
      </c>
      <c r="I3945" s="29" t="s">
        <v>3275</v>
      </c>
      <c r="J3945" s="29" t="s">
        <v>3276</v>
      </c>
      <c r="K3945" s="29" t="s">
        <v>3277</v>
      </c>
      <c r="L3945" s="29" t="s">
        <v>3100</v>
      </c>
      <c r="M3945" s="29" t="s">
        <v>3278</v>
      </c>
      <c r="N3945" s="29" t="s">
        <v>3279</v>
      </c>
      <c r="O3945" s="29" t="s">
        <v>3446</v>
      </c>
      <c r="P3945" s="29" t="s">
        <v>3447</v>
      </c>
      <c r="Q3945" s="29" t="s">
        <v>3209</v>
      </c>
      <c r="R3945" s="29" t="s">
        <v>3210</v>
      </c>
      <c r="S3945" s="29" t="s">
        <v>3098</v>
      </c>
      <c r="T3945" s="29"/>
      <c r="U3945" s="30">
        <v>40500</v>
      </c>
      <c r="V3945" s="30">
        <v>40500</v>
      </c>
      <c r="W3945" s="30">
        <v>40500</v>
      </c>
      <c r="X3945" s="30">
        <v>40500</v>
      </c>
      <c r="Y3945" s="30">
        <v>40500</v>
      </c>
      <c r="Z3945" s="30">
        <v>40500</v>
      </c>
      <c r="AA3945" s="30">
        <v>40500</v>
      </c>
      <c r="AB3945" s="30">
        <v>40500</v>
      </c>
      <c r="AC3945" s="30">
        <v>40500</v>
      </c>
      <c r="AD3945" s="30">
        <v>26130</v>
      </c>
      <c r="AE3945" s="30">
        <v>0</v>
      </c>
      <c r="AF3945" s="30">
        <v>0</v>
      </c>
    </row>
    <row r="3946" spans="1:32" x14ac:dyDescent="0.45">
      <c r="A3946" s="29" t="s">
        <v>404</v>
      </c>
      <c r="B3946" s="29" t="s">
        <v>405</v>
      </c>
      <c r="C3946" s="29" t="s">
        <v>3299</v>
      </c>
      <c r="D3946" s="29" t="s">
        <v>3300</v>
      </c>
      <c r="E3946" s="29" t="s">
        <v>3320</v>
      </c>
      <c r="F3946" s="29" t="s">
        <v>3321</v>
      </c>
      <c r="G3946" s="29" t="s">
        <v>3233</v>
      </c>
      <c r="H3946" s="29" t="s">
        <v>3234</v>
      </c>
      <c r="I3946" s="29" t="s">
        <v>3275</v>
      </c>
      <c r="J3946" s="29" t="s">
        <v>3276</v>
      </c>
      <c r="K3946" s="29" t="s">
        <v>3277</v>
      </c>
      <c r="L3946" s="29" t="s">
        <v>3100</v>
      </c>
      <c r="M3946" s="29" t="s">
        <v>3312</v>
      </c>
      <c r="N3946" s="29" t="s">
        <v>3313</v>
      </c>
      <c r="O3946" s="29" t="s">
        <v>3314</v>
      </c>
      <c r="P3946" s="29" t="s">
        <v>3315</v>
      </c>
      <c r="Q3946" s="29" t="s">
        <v>3209</v>
      </c>
      <c r="R3946" s="29" t="s">
        <v>3210</v>
      </c>
      <c r="S3946" s="29" t="s">
        <v>3098</v>
      </c>
      <c r="T3946" s="29"/>
      <c r="U3946" s="30">
        <v>24300</v>
      </c>
      <c r="V3946" s="30">
        <v>24300</v>
      </c>
      <c r="W3946" s="30">
        <v>24300</v>
      </c>
      <c r="X3946" s="30">
        <v>24300</v>
      </c>
      <c r="Y3946" s="30">
        <v>24300</v>
      </c>
      <c r="Z3946" s="30">
        <v>24300</v>
      </c>
      <c r="AA3946" s="30">
        <v>24300</v>
      </c>
      <c r="AB3946" s="30">
        <v>24300</v>
      </c>
      <c r="AC3946" s="30">
        <v>24300</v>
      </c>
      <c r="AD3946" s="30">
        <v>14893</v>
      </c>
      <c r="AE3946" s="30">
        <v>0</v>
      </c>
      <c r="AF3946" s="30">
        <v>0</v>
      </c>
    </row>
    <row r="3947" spans="1:32" x14ac:dyDescent="0.45">
      <c r="A3947" s="29" t="s">
        <v>404</v>
      </c>
      <c r="B3947" s="29" t="s">
        <v>405</v>
      </c>
      <c r="C3947" s="29" t="s">
        <v>3299</v>
      </c>
      <c r="D3947" s="29" t="s">
        <v>3300</v>
      </c>
      <c r="E3947" s="29" t="s">
        <v>3320</v>
      </c>
      <c r="F3947" s="29" t="s">
        <v>3321</v>
      </c>
      <c r="G3947" s="29" t="s">
        <v>3233</v>
      </c>
      <c r="H3947" s="29" t="s">
        <v>3234</v>
      </c>
      <c r="I3947" s="29" t="s">
        <v>3275</v>
      </c>
      <c r="J3947" s="29" t="s">
        <v>3276</v>
      </c>
      <c r="K3947" s="29" t="s">
        <v>3282</v>
      </c>
      <c r="L3947" s="29" t="s">
        <v>3112</v>
      </c>
      <c r="M3947" s="29" t="s">
        <v>3283</v>
      </c>
      <c r="N3947" s="29" t="s">
        <v>3284</v>
      </c>
      <c r="O3947" s="29" t="s">
        <v>3285</v>
      </c>
      <c r="P3947" s="29" t="s">
        <v>3286</v>
      </c>
      <c r="Q3947" s="29" t="s">
        <v>3209</v>
      </c>
      <c r="R3947" s="29" t="s">
        <v>3210</v>
      </c>
      <c r="S3947" s="29" t="s">
        <v>3098</v>
      </c>
      <c r="T3947" s="29"/>
      <c r="U3947" s="30">
        <v>20000</v>
      </c>
      <c r="V3947" s="30">
        <v>20000</v>
      </c>
      <c r="W3947" s="30">
        <v>20000</v>
      </c>
      <c r="X3947" s="30">
        <v>20000</v>
      </c>
      <c r="Y3947" s="30">
        <v>20000</v>
      </c>
      <c r="Z3947" s="30">
        <v>6000</v>
      </c>
      <c r="AA3947" s="30">
        <v>0</v>
      </c>
      <c r="AB3947" s="30">
        <v>0</v>
      </c>
      <c r="AC3947" s="30">
        <v>0</v>
      </c>
      <c r="AD3947" s="30">
        <v>0</v>
      </c>
      <c r="AE3947" s="30">
        <v>0</v>
      </c>
      <c r="AF3947" s="30">
        <v>0</v>
      </c>
    </row>
    <row r="3948" spans="1:32" x14ac:dyDescent="0.45">
      <c r="A3948" s="29" t="s">
        <v>404</v>
      </c>
      <c r="B3948" s="29" t="s">
        <v>405</v>
      </c>
      <c r="C3948" s="29" t="s">
        <v>3299</v>
      </c>
      <c r="D3948" s="29" t="s">
        <v>3300</v>
      </c>
      <c r="E3948" s="29" t="s">
        <v>3320</v>
      </c>
      <c r="F3948" s="29" t="s">
        <v>3321</v>
      </c>
      <c r="G3948" s="29" t="s">
        <v>3233</v>
      </c>
      <c r="H3948" s="29" t="s">
        <v>3234</v>
      </c>
      <c r="I3948" s="29" t="s">
        <v>3275</v>
      </c>
      <c r="J3948" s="29" t="s">
        <v>3276</v>
      </c>
      <c r="K3948" s="29" t="s">
        <v>3287</v>
      </c>
      <c r="L3948" s="29" t="s">
        <v>3101</v>
      </c>
      <c r="M3948" s="29" t="s">
        <v>3288</v>
      </c>
      <c r="N3948" s="29" t="s">
        <v>3289</v>
      </c>
      <c r="O3948" s="29" t="s">
        <v>3290</v>
      </c>
      <c r="P3948" s="29" t="s">
        <v>3291</v>
      </c>
      <c r="Q3948" s="29" t="s">
        <v>3209</v>
      </c>
      <c r="R3948" s="29" t="s">
        <v>3210</v>
      </c>
      <c r="S3948" s="29" t="s">
        <v>3098</v>
      </c>
      <c r="T3948" s="29"/>
      <c r="U3948" s="30">
        <v>2000</v>
      </c>
      <c r="V3948" s="30">
        <v>2000</v>
      </c>
      <c r="W3948" s="30">
        <v>2000</v>
      </c>
      <c r="X3948" s="30">
        <v>2000</v>
      </c>
      <c r="Y3948" s="30">
        <v>2000</v>
      </c>
      <c r="Z3948" s="30">
        <v>1300</v>
      </c>
      <c r="AA3948" s="30">
        <v>1000</v>
      </c>
      <c r="AB3948" s="30">
        <v>1000</v>
      </c>
      <c r="AC3948" s="30">
        <v>1000</v>
      </c>
      <c r="AD3948" s="30">
        <v>645</v>
      </c>
      <c r="AE3948" s="30">
        <v>0</v>
      </c>
      <c r="AF3948" s="30">
        <v>0</v>
      </c>
    </row>
    <row r="3949" spans="1:32" x14ac:dyDescent="0.45">
      <c r="A3949" s="29" t="s">
        <v>404</v>
      </c>
      <c r="B3949" s="29" t="s">
        <v>405</v>
      </c>
      <c r="C3949" s="29" t="s">
        <v>3299</v>
      </c>
      <c r="D3949" s="29" t="s">
        <v>3300</v>
      </c>
      <c r="E3949" s="29" t="s">
        <v>3386</v>
      </c>
      <c r="F3949" s="29" t="s">
        <v>3387</v>
      </c>
      <c r="G3949" s="29" t="s">
        <v>3200</v>
      </c>
      <c r="H3949" s="29" t="s">
        <v>3201</v>
      </c>
      <c r="I3949" s="29" t="s">
        <v>3226</v>
      </c>
      <c r="J3949" s="29" t="s">
        <v>3227</v>
      </c>
      <c r="K3949" s="29" t="s">
        <v>3228</v>
      </c>
      <c r="L3949" s="29" t="s">
        <v>3111</v>
      </c>
      <c r="M3949" s="29" t="s">
        <v>3229</v>
      </c>
      <c r="N3949" s="29" t="s">
        <v>3230</v>
      </c>
      <c r="O3949" s="29" t="s">
        <v>3231</v>
      </c>
      <c r="P3949" s="29" t="s">
        <v>3232</v>
      </c>
      <c r="Q3949" s="29" t="s">
        <v>3209</v>
      </c>
      <c r="R3949" s="29" t="s">
        <v>3210</v>
      </c>
      <c r="S3949" s="29" t="s">
        <v>3098</v>
      </c>
      <c r="T3949" s="29"/>
      <c r="U3949" s="30">
        <v>0</v>
      </c>
      <c r="V3949" s="30">
        <v>0</v>
      </c>
      <c r="W3949" s="30">
        <v>0</v>
      </c>
      <c r="X3949" s="30">
        <v>0</v>
      </c>
      <c r="Y3949" s="30">
        <v>0</v>
      </c>
      <c r="Z3949" s="30">
        <v>0</v>
      </c>
      <c r="AA3949" s="30">
        <v>0</v>
      </c>
      <c r="AB3949" s="30">
        <v>0</v>
      </c>
      <c r="AC3949" s="30">
        <v>0</v>
      </c>
      <c r="AD3949" s="30">
        <v>0</v>
      </c>
      <c r="AE3949" s="30">
        <v>0</v>
      </c>
      <c r="AF3949" s="30">
        <v>0</v>
      </c>
    </row>
    <row r="3950" spans="1:32" x14ac:dyDescent="0.45">
      <c r="A3950" s="29" t="s">
        <v>404</v>
      </c>
      <c r="B3950" s="29" t="s">
        <v>405</v>
      </c>
      <c r="C3950" s="29" t="s">
        <v>3299</v>
      </c>
      <c r="D3950" s="29" t="s">
        <v>3300</v>
      </c>
      <c r="E3950" s="29" t="s">
        <v>3503</v>
      </c>
      <c r="F3950" s="29" t="s">
        <v>3463</v>
      </c>
      <c r="G3950" s="29" t="s">
        <v>3200</v>
      </c>
      <c r="H3950" s="29" t="s">
        <v>3201</v>
      </c>
      <c r="I3950" s="29" t="s">
        <v>3226</v>
      </c>
      <c r="J3950" s="29" t="s">
        <v>3227</v>
      </c>
      <c r="K3950" s="29" t="s">
        <v>3228</v>
      </c>
      <c r="L3950" s="29" t="s">
        <v>3111</v>
      </c>
      <c r="M3950" s="29" t="s">
        <v>3229</v>
      </c>
      <c r="N3950" s="29" t="s">
        <v>3230</v>
      </c>
      <c r="O3950" s="29" t="s">
        <v>3231</v>
      </c>
      <c r="P3950" s="29" t="s">
        <v>3232</v>
      </c>
      <c r="Q3950" s="29" t="s">
        <v>3209</v>
      </c>
      <c r="R3950" s="29" t="s">
        <v>3210</v>
      </c>
      <c r="S3950" s="29" t="s">
        <v>3098</v>
      </c>
      <c r="T3950" s="29"/>
      <c r="U3950" s="30">
        <v>0</v>
      </c>
      <c r="V3950" s="30">
        <v>0</v>
      </c>
      <c r="W3950" s="30">
        <v>0</v>
      </c>
      <c r="X3950" s="30">
        <v>0</v>
      </c>
      <c r="Y3950" s="30">
        <v>0</v>
      </c>
      <c r="Z3950" s="30">
        <v>0</v>
      </c>
      <c r="AA3950" s="30">
        <v>0</v>
      </c>
      <c r="AB3950" s="30">
        <v>0</v>
      </c>
      <c r="AC3950" s="30">
        <v>0</v>
      </c>
      <c r="AD3950" s="30">
        <v>0</v>
      </c>
      <c r="AE3950" s="30">
        <v>0</v>
      </c>
      <c r="AF3950" s="30">
        <v>0</v>
      </c>
    </row>
    <row r="3951" spans="1:32" x14ac:dyDescent="0.45">
      <c r="A3951" s="29" t="s">
        <v>404</v>
      </c>
      <c r="B3951" s="29" t="s">
        <v>405</v>
      </c>
      <c r="C3951" s="29" t="s">
        <v>3211</v>
      </c>
      <c r="D3951" s="29" t="s">
        <v>3212</v>
      </c>
      <c r="E3951" s="29" t="s">
        <v>3211</v>
      </c>
      <c r="F3951" s="29" t="s">
        <v>3340</v>
      </c>
      <c r="G3951" s="29" t="s">
        <v>3233</v>
      </c>
      <c r="H3951" s="29" t="s">
        <v>3234</v>
      </c>
      <c r="I3951" s="29" t="s">
        <v>3341</v>
      </c>
      <c r="J3951" s="29" t="s">
        <v>3342</v>
      </c>
      <c r="K3951" s="29" t="s">
        <v>3343</v>
      </c>
      <c r="L3951" s="29" t="s">
        <v>3119</v>
      </c>
      <c r="M3951" s="29" t="s">
        <v>3344</v>
      </c>
      <c r="N3951" s="29" t="s">
        <v>3345</v>
      </c>
      <c r="O3951" s="29" t="s">
        <v>3346</v>
      </c>
      <c r="P3951" s="29" t="s">
        <v>3347</v>
      </c>
      <c r="Q3951" s="29" t="s">
        <v>3209</v>
      </c>
      <c r="R3951" s="29" t="s">
        <v>3210</v>
      </c>
      <c r="S3951" s="29" t="s">
        <v>3098</v>
      </c>
      <c r="T3951" s="29"/>
      <c r="U3951" s="30">
        <v>-6498</v>
      </c>
      <c r="V3951" s="30">
        <v>-4206</v>
      </c>
      <c r="W3951" s="30">
        <v>-4610</v>
      </c>
      <c r="X3951" s="30">
        <v>-3454</v>
      </c>
      <c r="Y3951" s="30">
        <v>-3883</v>
      </c>
      <c r="Z3951" s="30">
        <v>-4173</v>
      </c>
      <c r="AA3951" s="30">
        <v>-4322</v>
      </c>
      <c r="AB3951" s="30">
        <v>-4414</v>
      </c>
      <c r="AC3951" s="30">
        <v>-4519</v>
      </c>
      <c r="AD3951" s="30">
        <v>-4365</v>
      </c>
      <c r="AE3951" s="30">
        <v>-2969</v>
      </c>
      <c r="AF3951" s="30">
        <v>-2673</v>
      </c>
    </row>
    <row r="3952" spans="1:32" x14ac:dyDescent="0.45">
      <c r="A3952" s="29" t="s">
        <v>404</v>
      </c>
      <c r="B3952" s="29" t="s">
        <v>405</v>
      </c>
      <c r="C3952" s="29" t="s">
        <v>3211</v>
      </c>
      <c r="D3952" s="29" t="s">
        <v>3212</v>
      </c>
      <c r="E3952" s="29" t="s">
        <v>3211</v>
      </c>
      <c r="F3952" s="29" t="s">
        <v>3340</v>
      </c>
      <c r="G3952" s="29" t="s">
        <v>3233</v>
      </c>
      <c r="H3952" s="29" t="s">
        <v>3234</v>
      </c>
      <c r="I3952" s="29" t="s">
        <v>3341</v>
      </c>
      <c r="J3952" s="29" t="s">
        <v>3342</v>
      </c>
      <c r="K3952" s="29" t="s">
        <v>3348</v>
      </c>
      <c r="L3952" s="29" t="s">
        <v>3115</v>
      </c>
      <c r="M3952" s="29" t="s">
        <v>3349</v>
      </c>
      <c r="N3952" s="29" t="s">
        <v>3350</v>
      </c>
      <c r="O3952" s="29" t="s">
        <v>3351</v>
      </c>
      <c r="P3952" s="29" t="s">
        <v>3350</v>
      </c>
      <c r="Q3952" s="29" t="s">
        <v>3209</v>
      </c>
      <c r="R3952" s="29" t="s">
        <v>3210</v>
      </c>
      <c r="S3952" s="29" t="s">
        <v>3098</v>
      </c>
      <c r="T3952" s="29"/>
      <c r="U3952" s="30">
        <v>12800</v>
      </c>
      <c r="V3952" s="30">
        <v>11060</v>
      </c>
      <c r="W3952" s="30">
        <v>10000</v>
      </c>
      <c r="X3952" s="30">
        <v>8640</v>
      </c>
      <c r="Y3952" s="30">
        <v>6400</v>
      </c>
      <c r="Z3952" s="30">
        <v>6400</v>
      </c>
      <c r="AA3952" s="30">
        <v>6400</v>
      </c>
      <c r="AB3952" s="30">
        <v>4950</v>
      </c>
      <c r="AC3952" s="30">
        <v>5366</v>
      </c>
      <c r="AD3952" s="30">
        <v>3200</v>
      </c>
      <c r="AE3952" s="30">
        <v>2706</v>
      </c>
      <c r="AF3952" s="30">
        <v>0</v>
      </c>
    </row>
    <row r="3953" spans="1:32" x14ac:dyDescent="0.45">
      <c r="A3953" s="29" t="s">
        <v>404</v>
      </c>
      <c r="B3953" s="29" t="s">
        <v>405</v>
      </c>
      <c r="C3953" s="29" t="s">
        <v>3211</v>
      </c>
      <c r="D3953" s="29" t="s">
        <v>3212</v>
      </c>
      <c r="E3953" s="29" t="s">
        <v>3211</v>
      </c>
      <c r="F3953" s="29" t="s">
        <v>3340</v>
      </c>
      <c r="G3953" s="29" t="s">
        <v>3233</v>
      </c>
      <c r="H3953" s="29" t="s">
        <v>3234</v>
      </c>
      <c r="I3953" s="29" t="s">
        <v>3341</v>
      </c>
      <c r="J3953" s="29" t="s">
        <v>3342</v>
      </c>
      <c r="K3953" s="29" t="s">
        <v>3348</v>
      </c>
      <c r="L3953" s="29" t="s">
        <v>3115</v>
      </c>
      <c r="M3953" s="29" t="s">
        <v>3356</v>
      </c>
      <c r="N3953" s="29" t="s">
        <v>3357</v>
      </c>
      <c r="O3953" s="29" t="s">
        <v>3358</v>
      </c>
      <c r="P3953" s="29" t="s">
        <v>3359</v>
      </c>
      <c r="Q3953" s="29" t="s">
        <v>3209</v>
      </c>
      <c r="R3953" s="29" t="s">
        <v>3210</v>
      </c>
      <c r="S3953" s="29" t="s">
        <v>3098</v>
      </c>
      <c r="T3953" s="29"/>
      <c r="U3953" s="30">
        <v>0</v>
      </c>
      <c r="V3953" s="30">
        <v>0</v>
      </c>
      <c r="W3953" s="30">
        <v>0</v>
      </c>
      <c r="X3953" s="30">
        <v>0</v>
      </c>
      <c r="Y3953" s="30">
        <v>0</v>
      </c>
      <c r="Z3953" s="30">
        <v>0</v>
      </c>
      <c r="AA3953" s="30">
        <v>0</v>
      </c>
      <c r="AB3953" s="30">
        <v>0</v>
      </c>
      <c r="AC3953" s="30">
        <v>0</v>
      </c>
      <c r="AD3953" s="30">
        <v>0</v>
      </c>
      <c r="AE3953" s="30">
        <v>0</v>
      </c>
      <c r="AF3953" s="30">
        <v>720</v>
      </c>
    </row>
    <row r="3954" spans="1:32" x14ac:dyDescent="0.45">
      <c r="A3954" s="29" t="s">
        <v>404</v>
      </c>
      <c r="B3954" s="29" t="s">
        <v>405</v>
      </c>
      <c r="C3954" s="29" t="s">
        <v>3211</v>
      </c>
      <c r="D3954" s="29" t="s">
        <v>3212</v>
      </c>
      <c r="E3954" s="29" t="s">
        <v>3211</v>
      </c>
      <c r="F3954" s="29" t="s">
        <v>3340</v>
      </c>
      <c r="G3954" s="29" t="s">
        <v>3233</v>
      </c>
      <c r="H3954" s="29" t="s">
        <v>3234</v>
      </c>
      <c r="I3954" s="29" t="s">
        <v>3341</v>
      </c>
      <c r="J3954" s="29" t="s">
        <v>3342</v>
      </c>
      <c r="K3954" s="29" t="s">
        <v>3348</v>
      </c>
      <c r="L3954" s="29" t="s">
        <v>3115</v>
      </c>
      <c r="M3954" s="29" t="s">
        <v>3360</v>
      </c>
      <c r="N3954" s="29" t="s">
        <v>3361</v>
      </c>
      <c r="O3954" s="29" t="s">
        <v>3362</v>
      </c>
      <c r="P3954" s="29" t="s">
        <v>3363</v>
      </c>
      <c r="Q3954" s="29" t="s">
        <v>3209</v>
      </c>
      <c r="R3954" s="29" t="s">
        <v>3210</v>
      </c>
      <c r="S3954" s="29" t="s">
        <v>3098</v>
      </c>
      <c r="T3954" s="29"/>
      <c r="U3954" s="30">
        <v>900</v>
      </c>
      <c r="V3954" s="30">
        <v>0</v>
      </c>
      <c r="W3954" s="30">
        <v>0</v>
      </c>
      <c r="X3954" s="30">
        <v>0</v>
      </c>
      <c r="Y3954" s="30">
        <v>0</v>
      </c>
      <c r="Z3954" s="30">
        <v>0</v>
      </c>
      <c r="AA3954" s="30">
        <v>0</v>
      </c>
      <c r="AB3954" s="30">
        <v>0</v>
      </c>
      <c r="AC3954" s="30">
        <v>0</v>
      </c>
      <c r="AD3954" s="30">
        <v>0</v>
      </c>
      <c r="AE3954" s="30">
        <v>0</v>
      </c>
      <c r="AF3954" s="30">
        <v>0</v>
      </c>
    </row>
    <row r="3955" spans="1:32" x14ac:dyDescent="0.45">
      <c r="A3955" s="29" t="s">
        <v>404</v>
      </c>
      <c r="B3955" s="29" t="s">
        <v>405</v>
      </c>
      <c r="C3955" s="29" t="s">
        <v>3211</v>
      </c>
      <c r="D3955" s="29" t="s">
        <v>3212</v>
      </c>
      <c r="E3955" s="29" t="s">
        <v>3211</v>
      </c>
      <c r="F3955" s="29" t="s">
        <v>3340</v>
      </c>
      <c r="G3955" s="29" t="s">
        <v>3233</v>
      </c>
      <c r="H3955" s="29" t="s">
        <v>3234</v>
      </c>
      <c r="I3955" s="29" t="s">
        <v>3341</v>
      </c>
      <c r="J3955" s="29" t="s">
        <v>3342</v>
      </c>
      <c r="K3955" s="29" t="s">
        <v>3348</v>
      </c>
      <c r="L3955" s="29" t="s">
        <v>3115</v>
      </c>
      <c r="M3955" s="29" t="s">
        <v>3360</v>
      </c>
      <c r="N3955" s="29" t="s">
        <v>3361</v>
      </c>
      <c r="O3955" s="29" t="s">
        <v>3518</v>
      </c>
      <c r="P3955" s="29" t="s">
        <v>3519</v>
      </c>
      <c r="Q3955" s="29" t="s">
        <v>3209</v>
      </c>
      <c r="R3955" s="29" t="s">
        <v>3210</v>
      </c>
      <c r="S3955" s="29" t="s">
        <v>3098</v>
      </c>
      <c r="T3955" s="29"/>
      <c r="U3955" s="30">
        <v>3000</v>
      </c>
      <c r="V3955" s="30">
        <v>3000</v>
      </c>
      <c r="W3955" s="30">
        <v>3000</v>
      </c>
      <c r="X3955" s="30">
        <v>3000</v>
      </c>
      <c r="Y3955" s="30">
        <v>3000</v>
      </c>
      <c r="Z3955" s="30">
        <v>3000</v>
      </c>
      <c r="AA3955" s="30">
        <v>3000</v>
      </c>
      <c r="AB3955" s="30">
        <v>3000</v>
      </c>
      <c r="AC3955" s="30">
        <v>3000</v>
      </c>
      <c r="AD3955" s="30">
        <v>3000</v>
      </c>
      <c r="AE3955" s="30">
        <v>600</v>
      </c>
      <c r="AF3955" s="30">
        <v>0</v>
      </c>
    </row>
    <row r="3956" spans="1:32" x14ac:dyDescent="0.45">
      <c r="A3956" s="29" t="s">
        <v>404</v>
      </c>
      <c r="B3956" s="29" t="s">
        <v>405</v>
      </c>
      <c r="C3956" s="29" t="s">
        <v>3211</v>
      </c>
      <c r="D3956" s="29" t="s">
        <v>3212</v>
      </c>
      <c r="E3956" s="29" t="s">
        <v>3211</v>
      </c>
      <c r="F3956" s="29" t="s">
        <v>3340</v>
      </c>
      <c r="G3956" s="29" t="s">
        <v>3233</v>
      </c>
      <c r="H3956" s="29" t="s">
        <v>3234</v>
      </c>
      <c r="I3956" s="29" t="s">
        <v>3341</v>
      </c>
      <c r="J3956" s="29" t="s">
        <v>3342</v>
      </c>
      <c r="K3956" s="29" t="s">
        <v>3348</v>
      </c>
      <c r="L3956" s="29" t="s">
        <v>3115</v>
      </c>
      <c r="M3956" s="29" t="s">
        <v>3360</v>
      </c>
      <c r="N3956" s="29" t="s">
        <v>3361</v>
      </c>
      <c r="O3956" s="29" t="s">
        <v>3364</v>
      </c>
      <c r="P3956" s="29" t="s">
        <v>3365</v>
      </c>
      <c r="Q3956" s="29" t="s">
        <v>3209</v>
      </c>
      <c r="R3956" s="29" t="s">
        <v>3210</v>
      </c>
      <c r="S3956" s="29" t="s">
        <v>3098</v>
      </c>
      <c r="T3956" s="29"/>
      <c r="U3956" s="30">
        <v>1500</v>
      </c>
      <c r="V3956" s="30">
        <v>1500</v>
      </c>
      <c r="W3956" s="30">
        <v>1500</v>
      </c>
      <c r="X3956" s="30">
        <v>1500</v>
      </c>
      <c r="Y3956" s="30">
        <v>1500</v>
      </c>
      <c r="Z3956" s="30">
        <v>1000</v>
      </c>
      <c r="AA3956" s="30">
        <v>1000</v>
      </c>
      <c r="AB3956" s="30">
        <v>1000</v>
      </c>
      <c r="AC3956" s="30">
        <v>1000</v>
      </c>
      <c r="AD3956" s="30">
        <v>1000</v>
      </c>
      <c r="AE3956" s="30">
        <v>1000</v>
      </c>
      <c r="AF3956" s="30">
        <v>1000</v>
      </c>
    </row>
    <row r="3957" spans="1:32" x14ac:dyDescent="0.45">
      <c r="A3957" s="29" t="s">
        <v>404</v>
      </c>
      <c r="B3957" s="29" t="s">
        <v>405</v>
      </c>
      <c r="C3957" s="29" t="s">
        <v>3211</v>
      </c>
      <c r="D3957" s="29" t="s">
        <v>3212</v>
      </c>
      <c r="E3957" s="29" t="s">
        <v>3211</v>
      </c>
      <c r="F3957" s="29" t="s">
        <v>3340</v>
      </c>
      <c r="G3957" s="29" t="s">
        <v>3233</v>
      </c>
      <c r="H3957" s="29" t="s">
        <v>3234</v>
      </c>
      <c r="I3957" s="29" t="s">
        <v>3341</v>
      </c>
      <c r="J3957" s="29" t="s">
        <v>3342</v>
      </c>
      <c r="K3957" s="29" t="s">
        <v>3348</v>
      </c>
      <c r="L3957" s="29" t="s">
        <v>3115</v>
      </c>
      <c r="M3957" s="29" t="s">
        <v>3366</v>
      </c>
      <c r="N3957" s="29" t="s">
        <v>3367</v>
      </c>
      <c r="O3957" s="29" t="s">
        <v>3368</v>
      </c>
      <c r="P3957" s="29" t="s">
        <v>3369</v>
      </c>
      <c r="Q3957" s="29" t="s">
        <v>3209</v>
      </c>
      <c r="R3957" s="29" t="s">
        <v>3210</v>
      </c>
      <c r="S3957" s="29" t="s">
        <v>3098</v>
      </c>
      <c r="T3957" s="29"/>
      <c r="U3957" s="30">
        <v>0</v>
      </c>
      <c r="V3957" s="30">
        <v>0</v>
      </c>
      <c r="W3957" s="30">
        <v>0</v>
      </c>
      <c r="X3957" s="30">
        <v>0</v>
      </c>
      <c r="Y3957" s="30">
        <v>0</v>
      </c>
      <c r="Z3957" s="30">
        <v>1273</v>
      </c>
      <c r="AA3957" s="30">
        <v>5456</v>
      </c>
      <c r="AB3957" s="30">
        <v>0</v>
      </c>
      <c r="AC3957" s="30">
        <v>0</v>
      </c>
      <c r="AD3957" s="30">
        <v>6729</v>
      </c>
      <c r="AE3957" s="30">
        <v>5456</v>
      </c>
      <c r="AF3957" s="30">
        <v>2728</v>
      </c>
    </row>
    <row r="3958" spans="1:32" x14ac:dyDescent="0.45">
      <c r="A3958" s="29" t="s">
        <v>404</v>
      </c>
      <c r="B3958" s="29" t="s">
        <v>405</v>
      </c>
      <c r="C3958" s="29" t="s">
        <v>3211</v>
      </c>
      <c r="D3958" s="29" t="s">
        <v>3212</v>
      </c>
      <c r="E3958" s="29" t="s">
        <v>3211</v>
      </c>
      <c r="F3958" s="29" t="s">
        <v>3340</v>
      </c>
      <c r="G3958" s="29" t="s">
        <v>3233</v>
      </c>
      <c r="H3958" s="29" t="s">
        <v>3234</v>
      </c>
      <c r="I3958" s="29" t="s">
        <v>3341</v>
      </c>
      <c r="J3958" s="29" t="s">
        <v>3342</v>
      </c>
      <c r="K3958" s="29" t="s">
        <v>3348</v>
      </c>
      <c r="L3958" s="29" t="s">
        <v>3115</v>
      </c>
      <c r="M3958" s="29" t="s">
        <v>3366</v>
      </c>
      <c r="N3958" s="29" t="s">
        <v>3367</v>
      </c>
      <c r="O3958" s="29" t="s">
        <v>3370</v>
      </c>
      <c r="P3958" s="29" t="s">
        <v>3371</v>
      </c>
      <c r="Q3958" s="29" t="s">
        <v>3209</v>
      </c>
      <c r="R3958" s="29" t="s">
        <v>3210</v>
      </c>
      <c r="S3958" s="29" t="s">
        <v>3098</v>
      </c>
      <c r="T3958" s="29"/>
      <c r="U3958" s="30">
        <v>597094.44900000002</v>
      </c>
      <c r="V3958" s="30">
        <v>491859.22499999998</v>
      </c>
      <c r="W3958" s="30">
        <v>497852.27500000002</v>
      </c>
      <c r="X3958" s="30">
        <v>446602.81599999999</v>
      </c>
      <c r="Y3958" s="30">
        <v>441168.48100000003</v>
      </c>
      <c r="Z3958" s="30">
        <v>416736.91800000001</v>
      </c>
      <c r="AA3958" s="30">
        <v>401239.93800000002</v>
      </c>
      <c r="AB3958" s="30">
        <v>403990.34600000002</v>
      </c>
      <c r="AC3958" s="30">
        <v>409632.32799999998</v>
      </c>
      <c r="AD3958" s="30">
        <v>411573.37699999998</v>
      </c>
      <c r="AE3958" s="30">
        <v>405125.37699999998</v>
      </c>
      <c r="AF3958" s="30">
        <v>404294.90500000003</v>
      </c>
    </row>
    <row r="3959" spans="1:32" x14ac:dyDescent="0.45">
      <c r="A3959" s="29" t="s">
        <v>404</v>
      </c>
      <c r="B3959" s="29" t="s">
        <v>405</v>
      </c>
      <c r="C3959" s="29" t="s">
        <v>3211</v>
      </c>
      <c r="D3959" s="29" t="s">
        <v>3212</v>
      </c>
      <c r="E3959" s="29" t="s">
        <v>3211</v>
      </c>
      <c r="F3959" s="29" t="s">
        <v>3340</v>
      </c>
      <c r="G3959" s="29" t="s">
        <v>3233</v>
      </c>
      <c r="H3959" s="29" t="s">
        <v>3234</v>
      </c>
      <c r="I3959" s="29" t="s">
        <v>3341</v>
      </c>
      <c r="J3959" s="29" t="s">
        <v>3342</v>
      </c>
      <c r="K3959" s="29" t="s">
        <v>3474</v>
      </c>
      <c r="L3959" s="29" t="s">
        <v>3116</v>
      </c>
      <c r="M3959" s="29" t="s">
        <v>3488</v>
      </c>
      <c r="N3959" s="29" t="s">
        <v>3489</v>
      </c>
      <c r="O3959" s="29" t="s">
        <v>3514</v>
      </c>
      <c r="P3959" s="29" t="s">
        <v>3515</v>
      </c>
      <c r="Q3959" s="29" t="s">
        <v>3209</v>
      </c>
      <c r="R3959" s="29" t="s">
        <v>3210</v>
      </c>
      <c r="S3959" s="29" t="s">
        <v>3098</v>
      </c>
      <c r="T3959" s="29"/>
      <c r="U3959" s="30">
        <v>3000</v>
      </c>
      <c r="V3959" s="30">
        <v>0</v>
      </c>
      <c r="W3959" s="30">
        <v>1441</v>
      </c>
      <c r="X3959" s="30">
        <v>3000</v>
      </c>
      <c r="Y3959" s="30">
        <v>3000</v>
      </c>
      <c r="Z3959" s="30">
        <v>3000</v>
      </c>
      <c r="AA3959" s="30">
        <v>3000</v>
      </c>
      <c r="AB3959" s="30">
        <v>3000</v>
      </c>
      <c r="AC3959" s="30">
        <v>3000</v>
      </c>
      <c r="AD3959" s="30">
        <v>3000</v>
      </c>
      <c r="AE3959" s="30">
        <v>3000</v>
      </c>
      <c r="AF3959" s="30">
        <v>3000</v>
      </c>
    </row>
    <row r="3960" spans="1:32" x14ac:dyDescent="0.45">
      <c r="A3960" s="29" t="s">
        <v>404</v>
      </c>
      <c r="B3960" s="29" t="s">
        <v>405</v>
      </c>
      <c r="C3960" s="29" t="s">
        <v>3211</v>
      </c>
      <c r="D3960" s="29" t="s">
        <v>3212</v>
      </c>
      <c r="E3960" s="29" t="s">
        <v>3211</v>
      </c>
      <c r="F3960" s="29" t="s">
        <v>3340</v>
      </c>
      <c r="G3960" s="29" t="s">
        <v>3233</v>
      </c>
      <c r="H3960" s="29" t="s">
        <v>3234</v>
      </c>
      <c r="I3960" s="29" t="s">
        <v>3341</v>
      </c>
      <c r="J3960" s="29" t="s">
        <v>3342</v>
      </c>
      <c r="K3960" s="29" t="s">
        <v>3474</v>
      </c>
      <c r="L3960" s="29" t="s">
        <v>3116</v>
      </c>
      <c r="M3960" s="29" t="s">
        <v>3488</v>
      </c>
      <c r="N3960" s="29" t="s">
        <v>3489</v>
      </c>
      <c r="O3960" s="29" t="s">
        <v>3490</v>
      </c>
      <c r="P3960" s="29" t="s">
        <v>3491</v>
      </c>
      <c r="Q3960" s="29" t="s">
        <v>3209</v>
      </c>
      <c r="R3960" s="29" t="s">
        <v>3210</v>
      </c>
      <c r="S3960" s="29" t="s">
        <v>3098</v>
      </c>
      <c r="T3960" s="29"/>
      <c r="U3960" s="30">
        <v>18430.491000000002</v>
      </c>
      <c r="V3960" s="30">
        <v>18430.491000000002</v>
      </c>
      <c r="W3960" s="30">
        <v>20512.202000000001</v>
      </c>
      <c r="X3960" s="30">
        <v>20375.181</v>
      </c>
      <c r="Y3960" s="30">
        <v>20375.181</v>
      </c>
      <c r="Z3960" s="30">
        <v>20375.181</v>
      </c>
      <c r="AA3960" s="30">
        <v>20375.181</v>
      </c>
      <c r="AB3960" s="30">
        <v>20375.181</v>
      </c>
      <c r="AC3960" s="30">
        <v>20375.181</v>
      </c>
      <c r="AD3960" s="30">
        <v>20375.181</v>
      </c>
      <c r="AE3960" s="30">
        <v>20375.181</v>
      </c>
      <c r="AF3960" s="30">
        <v>20375.181</v>
      </c>
    </row>
    <row r="3961" spans="1:32" x14ac:dyDescent="0.45">
      <c r="A3961" s="29" t="s">
        <v>404</v>
      </c>
      <c r="B3961" s="29" t="s">
        <v>405</v>
      </c>
      <c r="C3961" s="29" t="s">
        <v>3292</v>
      </c>
      <c r="D3961" s="29" t="s">
        <v>3293</v>
      </c>
      <c r="E3961" s="29" t="s">
        <v>3292</v>
      </c>
      <c r="F3961" s="29" t="s">
        <v>3294</v>
      </c>
      <c r="G3961" s="29" t="s">
        <v>3200</v>
      </c>
      <c r="H3961" s="29" t="s">
        <v>3201</v>
      </c>
      <c r="I3961" s="29" t="s">
        <v>3226</v>
      </c>
      <c r="J3961" s="29" t="s">
        <v>3227</v>
      </c>
      <c r="K3961" s="29" t="s">
        <v>3228</v>
      </c>
      <c r="L3961" s="29" t="s">
        <v>3111</v>
      </c>
      <c r="M3961" s="29" t="s">
        <v>3229</v>
      </c>
      <c r="N3961" s="29" t="s">
        <v>3230</v>
      </c>
      <c r="O3961" s="29" t="s">
        <v>3231</v>
      </c>
      <c r="P3961" s="29" t="s">
        <v>3232</v>
      </c>
      <c r="Q3961" s="29" t="s">
        <v>3209</v>
      </c>
      <c r="R3961" s="29" t="s">
        <v>3210</v>
      </c>
      <c r="S3961" s="29" t="s">
        <v>3098</v>
      </c>
      <c r="T3961" s="29"/>
      <c r="U3961" s="30">
        <v>14.496</v>
      </c>
      <c r="V3961" s="30">
        <v>182.82599999999999</v>
      </c>
      <c r="W3961" s="30">
        <v>39.039000000000001</v>
      </c>
      <c r="X3961" s="30">
        <v>0</v>
      </c>
      <c r="Y3961" s="30">
        <v>39.276000000000003</v>
      </c>
      <c r="Z3961" s="30">
        <v>61.43</v>
      </c>
      <c r="AA3961" s="30">
        <v>62.802</v>
      </c>
      <c r="AB3961" s="30">
        <v>0</v>
      </c>
      <c r="AC3961" s="30">
        <v>0</v>
      </c>
      <c r="AD3961" s="30">
        <v>180.048</v>
      </c>
      <c r="AE3961" s="30">
        <v>142.06899999999999</v>
      </c>
      <c r="AF3961" s="30">
        <v>0</v>
      </c>
    </row>
    <row r="3962" spans="1:32" x14ac:dyDescent="0.45">
      <c r="A3962" s="29" t="s">
        <v>404</v>
      </c>
      <c r="B3962" s="29" t="s">
        <v>405</v>
      </c>
      <c r="C3962" s="29" t="s">
        <v>3292</v>
      </c>
      <c r="D3962" s="29" t="s">
        <v>3293</v>
      </c>
      <c r="E3962" s="29" t="s">
        <v>3292</v>
      </c>
      <c r="F3962" s="29" t="s">
        <v>3294</v>
      </c>
      <c r="G3962" s="29" t="s">
        <v>3200</v>
      </c>
      <c r="H3962" s="29" t="s">
        <v>3201</v>
      </c>
      <c r="I3962" s="29" t="s">
        <v>3226</v>
      </c>
      <c r="J3962" s="29" t="s">
        <v>3227</v>
      </c>
      <c r="K3962" s="29" t="s">
        <v>3228</v>
      </c>
      <c r="L3962" s="29" t="s">
        <v>3111</v>
      </c>
      <c r="M3962" s="29" t="s">
        <v>3229</v>
      </c>
      <c r="N3962" s="29" t="s">
        <v>3230</v>
      </c>
      <c r="O3962" s="29" t="s">
        <v>3692</v>
      </c>
      <c r="P3962" s="29" t="s">
        <v>3693</v>
      </c>
      <c r="Q3962" s="29" t="s">
        <v>3694</v>
      </c>
      <c r="R3962" s="29" t="s">
        <v>3210</v>
      </c>
      <c r="S3962" s="29" t="s">
        <v>3098</v>
      </c>
      <c r="T3962" s="29"/>
      <c r="U3962" s="30">
        <v>180.66300000000001</v>
      </c>
      <c r="V3962" s="30">
        <v>210.8</v>
      </c>
      <c r="W3962" s="30">
        <v>120.45099999999999</v>
      </c>
      <c r="X3962" s="30">
        <v>136.36199999999999</v>
      </c>
      <c r="Y3962" s="30">
        <v>93.593999999999994</v>
      </c>
      <c r="Z3962" s="30">
        <v>60.82</v>
      </c>
      <c r="AA3962" s="30">
        <v>124.52800000000001</v>
      </c>
      <c r="AB3962" s="30">
        <v>106.593</v>
      </c>
      <c r="AC3962" s="30">
        <v>147.33000000000001</v>
      </c>
      <c r="AD3962" s="30">
        <v>0</v>
      </c>
      <c r="AE3962" s="30">
        <v>59.984999999999999</v>
      </c>
      <c r="AF3962" s="30">
        <v>14.847</v>
      </c>
    </row>
    <row r="3963" spans="1:32" x14ac:dyDescent="0.45">
      <c r="A3963" s="29" t="s">
        <v>404</v>
      </c>
      <c r="B3963" s="29" t="s">
        <v>405</v>
      </c>
      <c r="C3963" s="29" t="s">
        <v>3292</v>
      </c>
      <c r="D3963" s="29" t="s">
        <v>3293</v>
      </c>
      <c r="E3963" s="29" t="s">
        <v>3388</v>
      </c>
      <c r="F3963" s="29" t="s">
        <v>3389</v>
      </c>
      <c r="G3963" s="29" t="s">
        <v>3200</v>
      </c>
      <c r="H3963" s="29" t="s">
        <v>3201</v>
      </c>
      <c r="I3963" s="29" t="s">
        <v>3226</v>
      </c>
      <c r="J3963" s="29" t="s">
        <v>3227</v>
      </c>
      <c r="K3963" s="29" t="s">
        <v>3228</v>
      </c>
      <c r="L3963" s="29" t="s">
        <v>3111</v>
      </c>
      <c r="M3963" s="29" t="s">
        <v>3229</v>
      </c>
      <c r="N3963" s="29" t="s">
        <v>3230</v>
      </c>
      <c r="O3963" s="29" t="s">
        <v>3929</v>
      </c>
      <c r="P3963" s="29" t="s">
        <v>3930</v>
      </c>
      <c r="Q3963" s="29" t="s">
        <v>3209</v>
      </c>
      <c r="R3963" s="29" t="s">
        <v>3210</v>
      </c>
      <c r="S3963" s="29" t="s">
        <v>3098</v>
      </c>
      <c r="T3963" s="29"/>
      <c r="U3963" s="30">
        <v>8000</v>
      </c>
      <c r="V3963" s="30">
        <v>8000</v>
      </c>
      <c r="W3963" s="30">
        <v>8000</v>
      </c>
      <c r="X3963" s="30">
        <v>8000</v>
      </c>
      <c r="Y3963" s="30">
        <v>8000</v>
      </c>
      <c r="Z3963" s="30">
        <v>8000</v>
      </c>
      <c r="AA3963" s="30">
        <v>8000</v>
      </c>
      <c r="AB3963" s="30">
        <v>8000</v>
      </c>
      <c r="AC3963" s="30">
        <v>8000</v>
      </c>
      <c r="AD3963" s="30">
        <v>8000</v>
      </c>
      <c r="AE3963" s="30">
        <v>8000</v>
      </c>
      <c r="AF3963" s="30">
        <v>258</v>
      </c>
    </row>
    <row r="3964" spans="1:32" x14ac:dyDescent="0.45">
      <c r="A3964" s="29" t="s">
        <v>1247</v>
      </c>
      <c r="B3964" s="29" t="s">
        <v>456</v>
      </c>
      <c r="C3964" s="29" t="s">
        <v>3299</v>
      </c>
      <c r="D3964" s="29" t="s">
        <v>3300</v>
      </c>
      <c r="E3964" s="29" t="s">
        <v>3320</v>
      </c>
      <c r="F3964" s="29" t="s">
        <v>3321</v>
      </c>
      <c r="G3964" s="29" t="s">
        <v>3200</v>
      </c>
      <c r="H3964" s="29" t="s">
        <v>3201</v>
      </c>
      <c r="I3964" s="29" t="s">
        <v>3202</v>
      </c>
      <c r="J3964" s="29" t="s">
        <v>3203</v>
      </c>
      <c r="K3964" s="29" t="s">
        <v>3216</v>
      </c>
      <c r="L3964" s="29" t="s">
        <v>3102</v>
      </c>
      <c r="M3964" s="29" t="s">
        <v>3492</v>
      </c>
      <c r="N3964" s="29" t="s">
        <v>3493</v>
      </c>
      <c r="O3964" s="29" t="s">
        <v>3494</v>
      </c>
      <c r="P3964" s="29" t="s">
        <v>3495</v>
      </c>
      <c r="Q3964" s="29" t="s">
        <v>3209</v>
      </c>
      <c r="R3964" s="29" t="s">
        <v>3210</v>
      </c>
      <c r="S3964" s="29" t="s">
        <v>3098</v>
      </c>
      <c r="T3964" s="29"/>
      <c r="U3964" s="30">
        <v>450000</v>
      </c>
      <c r="V3964" s="30">
        <v>450000</v>
      </c>
      <c r="W3964" s="30">
        <v>450000</v>
      </c>
      <c r="X3964" s="30">
        <v>450000</v>
      </c>
      <c r="Y3964" s="30">
        <v>450000</v>
      </c>
      <c r="Z3964" s="30">
        <v>450000</v>
      </c>
      <c r="AA3964" s="30">
        <v>450000</v>
      </c>
      <c r="AB3964" s="30">
        <v>450000</v>
      </c>
      <c r="AC3964" s="30">
        <v>450000</v>
      </c>
      <c r="AD3964" s="30">
        <v>450000</v>
      </c>
      <c r="AE3964" s="30">
        <v>450000</v>
      </c>
      <c r="AF3964" s="30">
        <v>450000</v>
      </c>
    </row>
    <row r="3965" spans="1:32" x14ac:dyDescent="0.45">
      <c r="A3965" s="29" t="s">
        <v>1247</v>
      </c>
      <c r="B3965" s="29" t="s">
        <v>456</v>
      </c>
      <c r="C3965" s="29" t="s">
        <v>3299</v>
      </c>
      <c r="D3965" s="29" t="s">
        <v>3300</v>
      </c>
      <c r="E3965" s="29" t="s">
        <v>3320</v>
      </c>
      <c r="F3965" s="29" t="s">
        <v>3321</v>
      </c>
      <c r="G3965" s="29" t="s">
        <v>3200</v>
      </c>
      <c r="H3965" s="29" t="s">
        <v>3201</v>
      </c>
      <c r="I3965" s="29" t="s">
        <v>3202</v>
      </c>
      <c r="J3965" s="29" t="s">
        <v>3203</v>
      </c>
      <c r="K3965" s="29" t="s">
        <v>3216</v>
      </c>
      <c r="L3965" s="29" t="s">
        <v>3102</v>
      </c>
      <c r="M3965" s="29" t="s">
        <v>3492</v>
      </c>
      <c r="N3965" s="29" t="s">
        <v>3493</v>
      </c>
      <c r="O3965" s="29" t="s">
        <v>3496</v>
      </c>
      <c r="P3965" s="29" t="s">
        <v>3497</v>
      </c>
      <c r="Q3965" s="29" t="s">
        <v>3209</v>
      </c>
      <c r="R3965" s="29" t="s">
        <v>3210</v>
      </c>
      <c r="S3965" s="29" t="s">
        <v>3098</v>
      </c>
      <c r="T3965" s="29"/>
      <c r="U3965" s="30">
        <v>0</v>
      </c>
      <c r="V3965" s="30">
        <v>0</v>
      </c>
      <c r="W3965" s="30">
        <v>0</v>
      </c>
      <c r="X3965" s="30">
        <v>0</v>
      </c>
      <c r="Y3965" s="30">
        <v>0</v>
      </c>
      <c r="Z3965" s="30">
        <v>0</v>
      </c>
      <c r="AA3965" s="30">
        <v>0</v>
      </c>
      <c r="AB3965" s="30">
        <v>0</v>
      </c>
      <c r="AC3965" s="30">
        <v>0</v>
      </c>
      <c r="AD3965" s="30">
        <v>0</v>
      </c>
      <c r="AE3965" s="30">
        <v>0</v>
      </c>
      <c r="AF3965" s="30">
        <v>0</v>
      </c>
    </row>
    <row r="3966" spans="1:32" x14ac:dyDescent="0.45">
      <c r="A3966" s="29" t="s">
        <v>1247</v>
      </c>
      <c r="B3966" s="29" t="s">
        <v>456</v>
      </c>
      <c r="C3966" s="29" t="s">
        <v>3299</v>
      </c>
      <c r="D3966" s="29" t="s">
        <v>3300</v>
      </c>
      <c r="E3966" s="29" t="s">
        <v>3320</v>
      </c>
      <c r="F3966" s="29" t="s">
        <v>3321</v>
      </c>
      <c r="G3966" s="29" t="s">
        <v>3200</v>
      </c>
      <c r="H3966" s="29" t="s">
        <v>3201</v>
      </c>
      <c r="I3966" s="29" t="s">
        <v>3202</v>
      </c>
      <c r="J3966" s="29" t="s">
        <v>3203</v>
      </c>
      <c r="K3966" s="29" t="s">
        <v>3221</v>
      </c>
      <c r="L3966" s="29" t="s">
        <v>3113</v>
      </c>
      <c r="M3966" s="29" t="s">
        <v>3222</v>
      </c>
      <c r="N3966" s="29" t="s">
        <v>3223</v>
      </c>
      <c r="O3966" s="29" t="s">
        <v>3224</v>
      </c>
      <c r="P3966" s="29" t="s">
        <v>3225</v>
      </c>
      <c r="Q3966" s="29" t="s">
        <v>3209</v>
      </c>
      <c r="R3966" s="29" t="s">
        <v>3210</v>
      </c>
      <c r="S3966" s="29" t="s">
        <v>3098</v>
      </c>
      <c r="T3966" s="29"/>
      <c r="U3966" s="30">
        <v>20741</v>
      </c>
      <c r="V3966" s="30">
        <v>23986</v>
      </c>
      <c r="W3966" s="30">
        <v>19984</v>
      </c>
      <c r="X3966" s="30">
        <v>30996</v>
      </c>
      <c r="Y3966" s="30">
        <v>20971</v>
      </c>
      <c r="Z3966" s="30">
        <v>19990</v>
      </c>
      <c r="AA3966" s="30">
        <v>21931</v>
      </c>
      <c r="AB3966" s="30">
        <v>20605</v>
      </c>
      <c r="AC3966" s="30">
        <v>23299</v>
      </c>
      <c r="AD3966" s="30">
        <v>21778</v>
      </c>
      <c r="AE3966" s="30">
        <v>21407</v>
      </c>
      <c r="AF3966" s="30">
        <v>27536</v>
      </c>
    </row>
    <row r="3967" spans="1:32" x14ac:dyDescent="0.45">
      <c r="A3967" s="29" t="s">
        <v>1247</v>
      </c>
      <c r="B3967" s="29" t="s">
        <v>456</v>
      </c>
      <c r="C3967" s="29" t="s">
        <v>3299</v>
      </c>
      <c r="D3967" s="29" t="s">
        <v>3300</v>
      </c>
      <c r="E3967" s="29" t="s">
        <v>3320</v>
      </c>
      <c r="F3967" s="29" t="s">
        <v>3321</v>
      </c>
      <c r="G3967" s="29" t="s">
        <v>3200</v>
      </c>
      <c r="H3967" s="29" t="s">
        <v>3201</v>
      </c>
      <c r="I3967" s="29" t="s">
        <v>3226</v>
      </c>
      <c r="J3967" s="29" t="s">
        <v>3227</v>
      </c>
      <c r="K3967" s="29" t="s">
        <v>3228</v>
      </c>
      <c r="L3967" s="29" t="s">
        <v>3111</v>
      </c>
      <c r="M3967" s="29" t="s">
        <v>3229</v>
      </c>
      <c r="N3967" s="29" t="s">
        <v>3230</v>
      </c>
      <c r="O3967" s="29" t="s">
        <v>3231</v>
      </c>
      <c r="P3967" s="29" t="s">
        <v>3232</v>
      </c>
      <c r="Q3967" s="29" t="s">
        <v>3209</v>
      </c>
      <c r="R3967" s="29" t="s">
        <v>3210</v>
      </c>
      <c r="S3967" s="29" t="s">
        <v>3098</v>
      </c>
      <c r="T3967" s="29"/>
      <c r="U3967" s="30">
        <v>4800</v>
      </c>
      <c r="V3967" s="30">
        <v>0</v>
      </c>
      <c r="W3967" s="30">
        <v>0</v>
      </c>
      <c r="X3967" s="30">
        <v>0</v>
      </c>
      <c r="Y3967" s="30">
        <v>0</v>
      </c>
      <c r="Z3967" s="30">
        <v>0</v>
      </c>
      <c r="AA3967" s="30">
        <v>0</v>
      </c>
      <c r="AB3967" s="30">
        <v>0</v>
      </c>
      <c r="AC3967" s="30">
        <v>0</v>
      </c>
      <c r="AD3967" s="30">
        <v>0</v>
      </c>
      <c r="AE3967" s="30">
        <v>0</v>
      </c>
      <c r="AF3967" s="30">
        <v>0</v>
      </c>
    </row>
    <row r="3968" spans="1:32" x14ac:dyDescent="0.45">
      <c r="A3968" s="29" t="s">
        <v>1247</v>
      </c>
      <c r="B3968" s="29" t="s">
        <v>456</v>
      </c>
      <c r="C3968" s="29" t="s">
        <v>3299</v>
      </c>
      <c r="D3968" s="29" t="s">
        <v>3300</v>
      </c>
      <c r="E3968" s="29" t="s">
        <v>3320</v>
      </c>
      <c r="F3968" s="29" t="s">
        <v>3321</v>
      </c>
      <c r="G3968" s="29" t="s">
        <v>3233</v>
      </c>
      <c r="H3968" s="29" t="s">
        <v>3234</v>
      </c>
      <c r="I3968" s="29" t="s">
        <v>3235</v>
      </c>
      <c r="J3968" s="29" t="s">
        <v>3236</v>
      </c>
      <c r="K3968" s="29" t="s">
        <v>3237</v>
      </c>
      <c r="L3968" s="29" t="s">
        <v>3107</v>
      </c>
      <c r="M3968" s="29" t="s">
        <v>3238</v>
      </c>
      <c r="N3968" s="29" t="s">
        <v>3239</v>
      </c>
      <c r="O3968" s="29" t="s">
        <v>3240</v>
      </c>
      <c r="P3968" s="29" t="s">
        <v>3241</v>
      </c>
      <c r="Q3968" s="29" t="s">
        <v>3209</v>
      </c>
      <c r="R3968" s="29" t="s">
        <v>3210</v>
      </c>
      <c r="S3968" s="29" t="s">
        <v>3098</v>
      </c>
      <c r="T3968" s="29"/>
      <c r="U3968" s="30">
        <v>2200</v>
      </c>
      <c r="V3968" s="30">
        <v>2200</v>
      </c>
      <c r="W3968" s="30">
        <v>2200</v>
      </c>
      <c r="X3968" s="30">
        <v>2200</v>
      </c>
      <c r="Y3968" s="30">
        <v>2200</v>
      </c>
      <c r="Z3968" s="30">
        <v>2200</v>
      </c>
      <c r="AA3968" s="30">
        <v>2200</v>
      </c>
      <c r="AB3968" s="30">
        <v>2200</v>
      </c>
      <c r="AC3968" s="30">
        <v>2200</v>
      </c>
      <c r="AD3968" s="30">
        <v>2200</v>
      </c>
      <c r="AE3968" s="30">
        <v>2200</v>
      </c>
      <c r="AF3968" s="30">
        <v>2200</v>
      </c>
    </row>
    <row r="3969" spans="1:32" x14ac:dyDescent="0.45">
      <c r="A3969" s="29" t="s">
        <v>1247</v>
      </c>
      <c r="B3969" s="29" t="s">
        <v>456</v>
      </c>
      <c r="C3969" s="29" t="s">
        <v>3299</v>
      </c>
      <c r="D3969" s="29" t="s">
        <v>3300</v>
      </c>
      <c r="E3969" s="29" t="s">
        <v>3320</v>
      </c>
      <c r="F3969" s="29" t="s">
        <v>3321</v>
      </c>
      <c r="G3969" s="29" t="s">
        <v>3233</v>
      </c>
      <c r="H3969" s="29" t="s">
        <v>3234</v>
      </c>
      <c r="I3969" s="29" t="s">
        <v>3262</v>
      </c>
      <c r="J3969" s="29" t="s">
        <v>3263</v>
      </c>
      <c r="K3969" s="29" t="s">
        <v>3264</v>
      </c>
      <c r="L3969" s="29" t="s">
        <v>3103</v>
      </c>
      <c r="M3969" s="29" t="s">
        <v>3265</v>
      </c>
      <c r="N3969" s="29" t="s">
        <v>3266</v>
      </c>
      <c r="O3969" s="29" t="s">
        <v>3267</v>
      </c>
      <c r="P3969" s="29" t="s">
        <v>3268</v>
      </c>
      <c r="Q3969" s="29" t="s">
        <v>3209</v>
      </c>
      <c r="R3969" s="29" t="s">
        <v>3210</v>
      </c>
      <c r="S3969" s="29" t="s">
        <v>3098</v>
      </c>
      <c r="T3969" s="29"/>
      <c r="U3969" s="30">
        <v>4000</v>
      </c>
      <c r="V3969" s="30">
        <v>4000</v>
      </c>
      <c r="W3969" s="30">
        <v>4000</v>
      </c>
      <c r="X3969" s="30">
        <v>4000</v>
      </c>
      <c r="Y3969" s="30">
        <v>4000</v>
      </c>
      <c r="Z3969" s="30">
        <v>4000</v>
      </c>
      <c r="AA3969" s="30">
        <v>4000</v>
      </c>
      <c r="AB3969" s="30">
        <v>4000</v>
      </c>
      <c r="AC3969" s="30">
        <v>4000</v>
      </c>
      <c r="AD3969" s="30">
        <v>4000</v>
      </c>
      <c r="AE3969" s="30">
        <v>4000</v>
      </c>
      <c r="AF3969" s="30">
        <v>4000</v>
      </c>
    </row>
    <row r="3970" spans="1:32" x14ac:dyDescent="0.45">
      <c r="A3970" s="29" t="s">
        <v>1247</v>
      </c>
      <c r="B3970" s="29" t="s">
        <v>456</v>
      </c>
      <c r="C3970" s="29" t="s">
        <v>3299</v>
      </c>
      <c r="D3970" s="29" t="s">
        <v>3300</v>
      </c>
      <c r="E3970" s="29" t="s">
        <v>3320</v>
      </c>
      <c r="F3970" s="29" t="s">
        <v>3321</v>
      </c>
      <c r="G3970" s="29" t="s">
        <v>3233</v>
      </c>
      <c r="H3970" s="29" t="s">
        <v>3234</v>
      </c>
      <c r="I3970" s="29" t="s">
        <v>3275</v>
      </c>
      <c r="J3970" s="29" t="s">
        <v>3276</v>
      </c>
      <c r="K3970" s="29" t="s">
        <v>3277</v>
      </c>
      <c r="L3970" s="29" t="s">
        <v>3100</v>
      </c>
      <c r="M3970" s="29" t="s">
        <v>3312</v>
      </c>
      <c r="N3970" s="29" t="s">
        <v>3313</v>
      </c>
      <c r="O3970" s="29" t="s">
        <v>3314</v>
      </c>
      <c r="P3970" s="29" t="s">
        <v>3315</v>
      </c>
      <c r="Q3970" s="29" t="s">
        <v>3249</v>
      </c>
      <c r="R3970" s="29" t="s">
        <v>3210</v>
      </c>
      <c r="S3970" s="29" t="s">
        <v>3098</v>
      </c>
      <c r="T3970" s="29"/>
      <c r="U3970" s="30">
        <v>962</v>
      </c>
      <c r="V3970" s="30">
        <v>962</v>
      </c>
      <c r="W3970" s="30">
        <v>962</v>
      </c>
      <c r="X3970" s="30">
        <v>962</v>
      </c>
      <c r="Y3970" s="30">
        <v>962</v>
      </c>
      <c r="Z3970" s="30">
        <v>962</v>
      </c>
      <c r="AA3970" s="30">
        <v>962</v>
      </c>
      <c r="AB3970" s="30">
        <v>962</v>
      </c>
      <c r="AC3970" s="30">
        <v>962</v>
      </c>
      <c r="AD3970" s="30">
        <v>962</v>
      </c>
      <c r="AE3970" s="30">
        <v>962</v>
      </c>
      <c r="AF3970" s="30">
        <v>962</v>
      </c>
    </row>
    <row r="3971" spans="1:32" x14ac:dyDescent="0.45">
      <c r="A3971" s="29" t="s">
        <v>1247</v>
      </c>
      <c r="B3971" s="29" t="s">
        <v>456</v>
      </c>
      <c r="C3971" s="29" t="s">
        <v>3299</v>
      </c>
      <c r="D3971" s="29" t="s">
        <v>3300</v>
      </c>
      <c r="E3971" s="29" t="s">
        <v>3320</v>
      </c>
      <c r="F3971" s="29" t="s">
        <v>3321</v>
      </c>
      <c r="G3971" s="29" t="s">
        <v>3233</v>
      </c>
      <c r="H3971" s="29" t="s">
        <v>3234</v>
      </c>
      <c r="I3971" s="29" t="s">
        <v>3275</v>
      </c>
      <c r="J3971" s="29" t="s">
        <v>3276</v>
      </c>
      <c r="K3971" s="29" t="s">
        <v>3277</v>
      </c>
      <c r="L3971" s="29" t="s">
        <v>3100</v>
      </c>
      <c r="M3971" s="29" t="s">
        <v>3312</v>
      </c>
      <c r="N3971" s="29" t="s">
        <v>3313</v>
      </c>
      <c r="O3971" s="29" t="s">
        <v>3314</v>
      </c>
      <c r="P3971" s="29" t="s">
        <v>3315</v>
      </c>
      <c r="Q3971" s="29" t="s">
        <v>3209</v>
      </c>
      <c r="R3971" s="29" t="s">
        <v>3210</v>
      </c>
      <c r="S3971" s="29" t="s">
        <v>3098</v>
      </c>
      <c r="T3971" s="29"/>
      <c r="U3971" s="30">
        <v>30000</v>
      </c>
      <c r="V3971" s="30">
        <v>30000</v>
      </c>
      <c r="W3971" s="30">
        <v>30000</v>
      </c>
      <c r="X3971" s="30">
        <v>30000</v>
      </c>
      <c r="Y3971" s="30">
        <v>30000</v>
      </c>
      <c r="Z3971" s="30">
        <v>30000</v>
      </c>
      <c r="AA3971" s="30">
        <v>30000</v>
      </c>
      <c r="AB3971" s="30">
        <v>30000</v>
      </c>
      <c r="AC3971" s="30">
        <v>30000</v>
      </c>
      <c r="AD3971" s="30">
        <v>30000</v>
      </c>
      <c r="AE3971" s="30">
        <v>30000</v>
      </c>
      <c r="AF3971" s="30">
        <v>30000</v>
      </c>
    </row>
    <row r="3972" spans="1:32" x14ac:dyDescent="0.45">
      <c r="A3972" s="29" t="s">
        <v>1247</v>
      </c>
      <c r="B3972" s="29" t="s">
        <v>456</v>
      </c>
      <c r="C3972" s="29" t="s">
        <v>3299</v>
      </c>
      <c r="D3972" s="29" t="s">
        <v>3300</v>
      </c>
      <c r="E3972" s="29" t="s">
        <v>3320</v>
      </c>
      <c r="F3972" s="29" t="s">
        <v>3321</v>
      </c>
      <c r="G3972" s="29" t="s">
        <v>3233</v>
      </c>
      <c r="H3972" s="29" t="s">
        <v>3234</v>
      </c>
      <c r="I3972" s="29" t="s">
        <v>3275</v>
      </c>
      <c r="J3972" s="29" t="s">
        <v>3276</v>
      </c>
      <c r="K3972" s="29" t="s">
        <v>3282</v>
      </c>
      <c r="L3972" s="29" t="s">
        <v>3112</v>
      </c>
      <c r="M3972" s="29" t="s">
        <v>3283</v>
      </c>
      <c r="N3972" s="29" t="s">
        <v>3284</v>
      </c>
      <c r="O3972" s="29" t="s">
        <v>3448</v>
      </c>
      <c r="P3972" s="29" t="s">
        <v>3449</v>
      </c>
      <c r="Q3972" s="29" t="s">
        <v>3209</v>
      </c>
      <c r="R3972" s="29" t="s">
        <v>3210</v>
      </c>
      <c r="S3972" s="29" t="s">
        <v>3098</v>
      </c>
      <c r="T3972" s="29"/>
      <c r="U3972" s="30">
        <v>20000</v>
      </c>
      <c r="V3972" s="30">
        <v>20000</v>
      </c>
      <c r="W3972" s="30">
        <v>20000</v>
      </c>
      <c r="X3972" s="30">
        <v>20000</v>
      </c>
      <c r="Y3972" s="30">
        <v>20000</v>
      </c>
      <c r="Z3972" s="30">
        <v>20000</v>
      </c>
      <c r="AA3972" s="30">
        <v>20000</v>
      </c>
      <c r="AB3972" s="30">
        <v>20000</v>
      </c>
      <c r="AC3972" s="30">
        <v>20000</v>
      </c>
      <c r="AD3972" s="30">
        <v>20000</v>
      </c>
      <c r="AE3972" s="30">
        <v>20000</v>
      </c>
      <c r="AF3972" s="30">
        <v>20000</v>
      </c>
    </row>
    <row r="3973" spans="1:32" x14ac:dyDescent="0.45">
      <c r="A3973" s="29" t="s">
        <v>1247</v>
      </c>
      <c r="B3973" s="29" t="s">
        <v>456</v>
      </c>
      <c r="C3973" s="29" t="s">
        <v>3299</v>
      </c>
      <c r="D3973" s="29" t="s">
        <v>3300</v>
      </c>
      <c r="E3973" s="29" t="s">
        <v>3320</v>
      </c>
      <c r="F3973" s="29" t="s">
        <v>3321</v>
      </c>
      <c r="G3973" s="29" t="s">
        <v>3233</v>
      </c>
      <c r="H3973" s="29" t="s">
        <v>3234</v>
      </c>
      <c r="I3973" s="29" t="s">
        <v>3275</v>
      </c>
      <c r="J3973" s="29" t="s">
        <v>3276</v>
      </c>
      <c r="K3973" s="29" t="s">
        <v>3287</v>
      </c>
      <c r="L3973" s="29" t="s">
        <v>3101</v>
      </c>
      <c r="M3973" s="29" t="s">
        <v>3288</v>
      </c>
      <c r="N3973" s="29" t="s">
        <v>3289</v>
      </c>
      <c r="O3973" s="29" t="s">
        <v>3290</v>
      </c>
      <c r="P3973" s="29" t="s">
        <v>3291</v>
      </c>
      <c r="Q3973" s="29" t="s">
        <v>3209</v>
      </c>
      <c r="R3973" s="29" t="s">
        <v>3210</v>
      </c>
      <c r="S3973" s="29" t="s">
        <v>3098</v>
      </c>
      <c r="T3973" s="29"/>
      <c r="U3973" s="30">
        <v>1000</v>
      </c>
      <c r="V3973" s="30">
        <v>1000</v>
      </c>
      <c r="W3973" s="30">
        <v>1000</v>
      </c>
      <c r="X3973" s="30">
        <v>1000</v>
      </c>
      <c r="Y3973" s="30">
        <v>1000</v>
      </c>
      <c r="Z3973" s="30">
        <v>1000</v>
      </c>
      <c r="AA3973" s="30">
        <v>1000</v>
      </c>
      <c r="AB3973" s="30">
        <v>1000</v>
      </c>
      <c r="AC3973" s="30">
        <v>1000</v>
      </c>
      <c r="AD3973" s="30">
        <v>1000</v>
      </c>
      <c r="AE3973" s="30">
        <v>1000</v>
      </c>
      <c r="AF3973" s="30">
        <v>1000</v>
      </c>
    </row>
    <row r="3974" spans="1:32" x14ac:dyDescent="0.45">
      <c r="A3974" s="29" t="s">
        <v>1247</v>
      </c>
      <c r="B3974" s="29" t="s">
        <v>456</v>
      </c>
      <c r="C3974" s="29" t="s">
        <v>3299</v>
      </c>
      <c r="D3974" s="29" t="s">
        <v>3300</v>
      </c>
      <c r="E3974" s="29" t="s">
        <v>3386</v>
      </c>
      <c r="F3974" s="29" t="s">
        <v>3387</v>
      </c>
      <c r="G3974" s="29" t="s">
        <v>3200</v>
      </c>
      <c r="H3974" s="29" t="s">
        <v>3201</v>
      </c>
      <c r="I3974" s="29" t="s">
        <v>3202</v>
      </c>
      <c r="J3974" s="29" t="s">
        <v>3203</v>
      </c>
      <c r="K3974" s="29" t="s">
        <v>3221</v>
      </c>
      <c r="L3974" s="29" t="s">
        <v>3113</v>
      </c>
      <c r="M3974" s="29" t="s">
        <v>3222</v>
      </c>
      <c r="N3974" s="29" t="s">
        <v>3223</v>
      </c>
      <c r="O3974" s="29" t="s">
        <v>3224</v>
      </c>
      <c r="P3974" s="29" t="s">
        <v>3225</v>
      </c>
      <c r="Q3974" s="29" t="s">
        <v>3209</v>
      </c>
      <c r="R3974" s="29" t="s">
        <v>3210</v>
      </c>
      <c r="S3974" s="29" t="s">
        <v>3098</v>
      </c>
      <c r="T3974" s="29"/>
      <c r="U3974" s="30">
        <v>3000</v>
      </c>
      <c r="V3974" s="30">
        <v>3000</v>
      </c>
      <c r="W3974" s="30">
        <v>3000</v>
      </c>
      <c r="X3974" s="30">
        <v>3000</v>
      </c>
      <c r="Y3974" s="30">
        <v>3000</v>
      </c>
      <c r="Z3974" s="30">
        <v>3357</v>
      </c>
      <c r="AA3974" s="30">
        <v>3078</v>
      </c>
      <c r="AB3974" s="30">
        <v>3000</v>
      </c>
      <c r="AC3974" s="30">
        <v>3000</v>
      </c>
      <c r="AD3974" s="30">
        <v>3000</v>
      </c>
      <c r="AE3974" s="30">
        <v>3000</v>
      </c>
      <c r="AF3974" s="30">
        <v>3000</v>
      </c>
    </row>
    <row r="3975" spans="1:32" x14ac:dyDescent="0.45">
      <c r="A3975" s="29" t="s">
        <v>1247</v>
      </c>
      <c r="B3975" s="29" t="s">
        <v>456</v>
      </c>
      <c r="C3975" s="29" t="s">
        <v>3299</v>
      </c>
      <c r="D3975" s="29" t="s">
        <v>3300</v>
      </c>
      <c r="E3975" s="29" t="s">
        <v>3386</v>
      </c>
      <c r="F3975" s="29" t="s">
        <v>3387</v>
      </c>
      <c r="G3975" s="29" t="s">
        <v>3200</v>
      </c>
      <c r="H3975" s="29" t="s">
        <v>3201</v>
      </c>
      <c r="I3975" s="29" t="s">
        <v>3226</v>
      </c>
      <c r="J3975" s="29" t="s">
        <v>3227</v>
      </c>
      <c r="K3975" s="29" t="s">
        <v>3228</v>
      </c>
      <c r="L3975" s="29" t="s">
        <v>3111</v>
      </c>
      <c r="M3975" s="29" t="s">
        <v>3229</v>
      </c>
      <c r="N3975" s="29" t="s">
        <v>3230</v>
      </c>
      <c r="O3975" s="29" t="s">
        <v>3231</v>
      </c>
      <c r="P3975" s="29" t="s">
        <v>3232</v>
      </c>
      <c r="Q3975" s="29" t="s">
        <v>3209</v>
      </c>
      <c r="R3975" s="29" t="s">
        <v>3210</v>
      </c>
      <c r="S3975" s="29" t="s">
        <v>3098</v>
      </c>
      <c r="T3975" s="29"/>
      <c r="U3975" s="30">
        <v>8000</v>
      </c>
      <c r="V3975" s="30">
        <v>12800</v>
      </c>
      <c r="W3975" s="30">
        <v>12800</v>
      </c>
      <c r="X3975" s="30">
        <v>12800</v>
      </c>
      <c r="Y3975" s="30">
        <v>12800</v>
      </c>
      <c r="Z3975" s="30">
        <v>12800</v>
      </c>
      <c r="AA3975" s="30">
        <v>12800</v>
      </c>
      <c r="AB3975" s="30">
        <v>12800</v>
      </c>
      <c r="AC3975" s="30">
        <v>12800</v>
      </c>
      <c r="AD3975" s="30">
        <v>12800</v>
      </c>
      <c r="AE3975" s="30">
        <v>12800</v>
      </c>
      <c r="AF3975" s="30">
        <v>12800</v>
      </c>
    </row>
    <row r="3976" spans="1:32" x14ac:dyDescent="0.45">
      <c r="A3976" s="29" t="s">
        <v>1247</v>
      </c>
      <c r="B3976" s="29" t="s">
        <v>456</v>
      </c>
      <c r="C3976" s="29" t="s">
        <v>3299</v>
      </c>
      <c r="D3976" s="29" t="s">
        <v>3300</v>
      </c>
      <c r="E3976" s="29" t="s">
        <v>3386</v>
      </c>
      <c r="F3976" s="29" t="s">
        <v>3387</v>
      </c>
      <c r="G3976" s="29" t="s">
        <v>3233</v>
      </c>
      <c r="H3976" s="29" t="s">
        <v>3234</v>
      </c>
      <c r="I3976" s="29" t="s">
        <v>3262</v>
      </c>
      <c r="J3976" s="29" t="s">
        <v>3263</v>
      </c>
      <c r="K3976" s="29" t="s">
        <v>3264</v>
      </c>
      <c r="L3976" s="29" t="s">
        <v>3103</v>
      </c>
      <c r="M3976" s="29" t="s">
        <v>3265</v>
      </c>
      <c r="N3976" s="29" t="s">
        <v>3266</v>
      </c>
      <c r="O3976" s="29" t="s">
        <v>3267</v>
      </c>
      <c r="P3976" s="29" t="s">
        <v>3268</v>
      </c>
      <c r="Q3976" s="29" t="s">
        <v>3209</v>
      </c>
      <c r="R3976" s="29" t="s">
        <v>3210</v>
      </c>
      <c r="S3976" s="29" t="s">
        <v>3098</v>
      </c>
      <c r="T3976" s="29"/>
      <c r="U3976" s="30">
        <v>4680</v>
      </c>
      <c r="V3976" s="30">
        <v>4680</v>
      </c>
      <c r="W3976" s="30">
        <v>4680</v>
      </c>
      <c r="X3976" s="30">
        <v>4680</v>
      </c>
      <c r="Y3976" s="30">
        <v>4680</v>
      </c>
      <c r="Z3976" s="30">
        <v>4680</v>
      </c>
      <c r="AA3976" s="30">
        <v>4680</v>
      </c>
      <c r="AB3976" s="30">
        <v>4680</v>
      </c>
      <c r="AC3976" s="30">
        <v>4680</v>
      </c>
      <c r="AD3976" s="30">
        <v>4680</v>
      </c>
      <c r="AE3976" s="30">
        <v>4680</v>
      </c>
      <c r="AF3976" s="30">
        <v>4680</v>
      </c>
    </row>
    <row r="3977" spans="1:32" x14ac:dyDescent="0.45">
      <c r="A3977" s="29" t="s">
        <v>1247</v>
      </c>
      <c r="B3977" s="29" t="s">
        <v>456</v>
      </c>
      <c r="C3977" s="29" t="s">
        <v>3299</v>
      </c>
      <c r="D3977" s="29" t="s">
        <v>3300</v>
      </c>
      <c r="E3977" s="29" t="s">
        <v>3386</v>
      </c>
      <c r="F3977" s="29" t="s">
        <v>3387</v>
      </c>
      <c r="G3977" s="29" t="s">
        <v>3233</v>
      </c>
      <c r="H3977" s="29" t="s">
        <v>3234</v>
      </c>
      <c r="I3977" s="29" t="s">
        <v>3275</v>
      </c>
      <c r="J3977" s="29" t="s">
        <v>3276</v>
      </c>
      <c r="K3977" s="29" t="s">
        <v>3277</v>
      </c>
      <c r="L3977" s="29" t="s">
        <v>3100</v>
      </c>
      <c r="M3977" s="29" t="s">
        <v>3278</v>
      </c>
      <c r="N3977" s="29" t="s">
        <v>3279</v>
      </c>
      <c r="O3977" s="29" t="s">
        <v>3446</v>
      </c>
      <c r="P3977" s="29" t="s">
        <v>3447</v>
      </c>
      <c r="Q3977" s="29" t="s">
        <v>3209</v>
      </c>
      <c r="R3977" s="29" t="s">
        <v>3210</v>
      </c>
      <c r="S3977" s="29" t="s">
        <v>3098</v>
      </c>
      <c r="T3977" s="29"/>
      <c r="U3977" s="30">
        <v>40500</v>
      </c>
      <c r="V3977" s="30">
        <v>40500</v>
      </c>
      <c r="W3977" s="30">
        <v>40500</v>
      </c>
      <c r="X3977" s="30">
        <v>40500</v>
      </c>
      <c r="Y3977" s="30">
        <v>40500</v>
      </c>
      <c r="Z3977" s="30">
        <v>40500</v>
      </c>
      <c r="AA3977" s="30">
        <v>40500</v>
      </c>
      <c r="AB3977" s="30">
        <v>40500</v>
      </c>
      <c r="AC3977" s="30">
        <v>40500</v>
      </c>
      <c r="AD3977" s="30">
        <v>40500</v>
      </c>
      <c r="AE3977" s="30">
        <v>40500</v>
      </c>
      <c r="AF3977" s="30">
        <v>40500</v>
      </c>
    </row>
    <row r="3978" spans="1:32" x14ac:dyDescent="0.45">
      <c r="A3978" s="29" t="s">
        <v>1247</v>
      </c>
      <c r="B3978" s="29" t="s">
        <v>456</v>
      </c>
      <c r="C3978" s="29" t="s">
        <v>3211</v>
      </c>
      <c r="D3978" s="29" t="s">
        <v>3212</v>
      </c>
      <c r="E3978" s="29" t="s">
        <v>3211</v>
      </c>
      <c r="F3978" s="29" t="s">
        <v>3340</v>
      </c>
      <c r="G3978" s="29" t="s">
        <v>3233</v>
      </c>
      <c r="H3978" s="29" t="s">
        <v>3234</v>
      </c>
      <c r="I3978" s="29" t="s">
        <v>3341</v>
      </c>
      <c r="J3978" s="29" t="s">
        <v>3342</v>
      </c>
      <c r="K3978" s="29" t="s">
        <v>3343</v>
      </c>
      <c r="L3978" s="29" t="s">
        <v>3119</v>
      </c>
      <c r="M3978" s="29" t="s">
        <v>3344</v>
      </c>
      <c r="N3978" s="29" t="s">
        <v>3345</v>
      </c>
      <c r="O3978" s="29" t="s">
        <v>3759</v>
      </c>
      <c r="P3978" s="29" t="s">
        <v>3760</v>
      </c>
      <c r="Q3978" s="29" t="s">
        <v>3209</v>
      </c>
      <c r="R3978" s="29" t="s">
        <v>3210</v>
      </c>
      <c r="S3978" s="29" t="s">
        <v>3098</v>
      </c>
      <c r="T3978" s="29"/>
      <c r="U3978" s="30">
        <v>8800</v>
      </c>
      <c r="V3978" s="30">
        <v>8800</v>
      </c>
      <c r="W3978" s="30">
        <v>8800</v>
      </c>
      <c r="X3978" s="30">
        <v>8800</v>
      </c>
      <c r="Y3978" s="30">
        <v>2271</v>
      </c>
      <c r="Z3978" s="30">
        <v>0</v>
      </c>
      <c r="AA3978" s="30">
        <v>0</v>
      </c>
      <c r="AB3978" s="30">
        <v>0</v>
      </c>
      <c r="AC3978" s="30">
        <v>0</v>
      </c>
      <c r="AD3978" s="30">
        <v>0</v>
      </c>
      <c r="AE3978" s="30">
        <v>0</v>
      </c>
      <c r="AF3978" s="30">
        <v>0</v>
      </c>
    </row>
    <row r="3979" spans="1:32" x14ac:dyDescent="0.45">
      <c r="A3979" s="29" t="s">
        <v>1247</v>
      </c>
      <c r="B3979" s="29" t="s">
        <v>456</v>
      </c>
      <c r="C3979" s="29" t="s">
        <v>3211</v>
      </c>
      <c r="D3979" s="29" t="s">
        <v>3212</v>
      </c>
      <c r="E3979" s="29" t="s">
        <v>3211</v>
      </c>
      <c r="F3979" s="29" t="s">
        <v>3340</v>
      </c>
      <c r="G3979" s="29" t="s">
        <v>3233</v>
      </c>
      <c r="H3979" s="29" t="s">
        <v>3234</v>
      </c>
      <c r="I3979" s="29" t="s">
        <v>3341</v>
      </c>
      <c r="J3979" s="29" t="s">
        <v>3342</v>
      </c>
      <c r="K3979" s="29" t="s">
        <v>3343</v>
      </c>
      <c r="L3979" s="29" t="s">
        <v>3119</v>
      </c>
      <c r="M3979" s="29" t="s">
        <v>3344</v>
      </c>
      <c r="N3979" s="29" t="s">
        <v>3345</v>
      </c>
      <c r="O3979" s="29" t="s">
        <v>3931</v>
      </c>
      <c r="P3979" s="29" t="s">
        <v>3932</v>
      </c>
      <c r="Q3979" s="29" t="s">
        <v>3209</v>
      </c>
      <c r="R3979" s="29" t="s">
        <v>3210</v>
      </c>
      <c r="S3979" s="29" t="s">
        <v>3098</v>
      </c>
      <c r="T3979" s="29"/>
      <c r="U3979" s="30">
        <v>0</v>
      </c>
      <c r="V3979" s="30">
        <v>0</v>
      </c>
      <c r="W3979" s="30">
        <v>0</v>
      </c>
      <c r="X3979" s="30">
        <v>0</v>
      </c>
      <c r="Y3979" s="30">
        <v>1865</v>
      </c>
      <c r="Z3979" s="30">
        <v>0</v>
      </c>
      <c r="AA3979" s="30">
        <v>0</v>
      </c>
      <c r="AB3979" s="30">
        <v>0</v>
      </c>
      <c r="AC3979" s="30">
        <v>0</v>
      </c>
      <c r="AD3979" s="30">
        <v>0</v>
      </c>
      <c r="AE3979" s="30">
        <v>0</v>
      </c>
      <c r="AF3979" s="30">
        <v>0</v>
      </c>
    </row>
    <row r="3980" spans="1:32" x14ac:dyDescent="0.45">
      <c r="A3980" s="29" t="s">
        <v>1247</v>
      </c>
      <c r="B3980" s="29" t="s">
        <v>456</v>
      </c>
      <c r="C3980" s="29" t="s">
        <v>3211</v>
      </c>
      <c r="D3980" s="29" t="s">
        <v>3212</v>
      </c>
      <c r="E3980" s="29" t="s">
        <v>3211</v>
      </c>
      <c r="F3980" s="29" t="s">
        <v>3340</v>
      </c>
      <c r="G3980" s="29" t="s">
        <v>3233</v>
      </c>
      <c r="H3980" s="29" t="s">
        <v>3234</v>
      </c>
      <c r="I3980" s="29" t="s">
        <v>3341</v>
      </c>
      <c r="J3980" s="29" t="s">
        <v>3342</v>
      </c>
      <c r="K3980" s="29" t="s">
        <v>3343</v>
      </c>
      <c r="L3980" s="29" t="s">
        <v>3119</v>
      </c>
      <c r="M3980" s="29" t="s">
        <v>3344</v>
      </c>
      <c r="N3980" s="29" t="s">
        <v>3345</v>
      </c>
      <c r="O3980" s="29" t="s">
        <v>3346</v>
      </c>
      <c r="P3980" s="29" t="s">
        <v>3347</v>
      </c>
      <c r="Q3980" s="29" t="s">
        <v>3209</v>
      </c>
      <c r="R3980" s="29" t="s">
        <v>3210</v>
      </c>
      <c r="S3980" s="29" t="s">
        <v>3098</v>
      </c>
      <c r="T3980" s="29"/>
      <c r="U3980" s="30">
        <v>-357</v>
      </c>
      <c r="V3980" s="30">
        <v>-342</v>
      </c>
      <c r="W3980" s="30">
        <v>-367</v>
      </c>
      <c r="X3980" s="30">
        <v>-372</v>
      </c>
      <c r="Y3980" s="30">
        <v>-382</v>
      </c>
      <c r="Z3980" s="30">
        <v>-394</v>
      </c>
      <c r="AA3980" s="30">
        <v>-438</v>
      </c>
      <c r="AB3980" s="30">
        <v>-423</v>
      </c>
      <c r="AC3980" s="30">
        <v>-420</v>
      </c>
      <c r="AD3980" s="30">
        <v>-409</v>
      </c>
      <c r="AE3980" s="30">
        <v>-411</v>
      </c>
      <c r="AF3980" s="30">
        <v>-505</v>
      </c>
    </row>
    <row r="3981" spans="1:32" x14ac:dyDescent="0.45">
      <c r="A3981" s="29" t="s">
        <v>1247</v>
      </c>
      <c r="B3981" s="29" t="s">
        <v>456</v>
      </c>
      <c r="C3981" s="29" t="s">
        <v>3211</v>
      </c>
      <c r="D3981" s="29" t="s">
        <v>3212</v>
      </c>
      <c r="E3981" s="29" t="s">
        <v>3211</v>
      </c>
      <c r="F3981" s="29" t="s">
        <v>3340</v>
      </c>
      <c r="G3981" s="29" t="s">
        <v>3233</v>
      </c>
      <c r="H3981" s="29" t="s">
        <v>3234</v>
      </c>
      <c r="I3981" s="29" t="s">
        <v>3341</v>
      </c>
      <c r="J3981" s="29" t="s">
        <v>3342</v>
      </c>
      <c r="K3981" s="29" t="s">
        <v>3348</v>
      </c>
      <c r="L3981" s="29" t="s">
        <v>3115</v>
      </c>
      <c r="M3981" s="29" t="s">
        <v>3349</v>
      </c>
      <c r="N3981" s="29" t="s">
        <v>3350</v>
      </c>
      <c r="O3981" s="29" t="s">
        <v>3351</v>
      </c>
      <c r="P3981" s="29" t="s">
        <v>3350</v>
      </c>
      <c r="Q3981" s="29" t="s">
        <v>3209</v>
      </c>
      <c r="R3981" s="29" t="s">
        <v>3210</v>
      </c>
      <c r="S3981" s="29" t="s">
        <v>3098</v>
      </c>
      <c r="T3981" s="29"/>
      <c r="U3981" s="30">
        <v>0</v>
      </c>
      <c r="V3981" s="30">
        <v>0</v>
      </c>
      <c r="W3981" s="30">
        <v>0</v>
      </c>
      <c r="X3981" s="30">
        <v>0</v>
      </c>
      <c r="Y3981" s="30">
        <v>0</v>
      </c>
      <c r="Z3981" s="30">
        <v>0</v>
      </c>
      <c r="AA3981" s="30">
        <v>0</v>
      </c>
      <c r="AB3981" s="30">
        <v>0</v>
      </c>
      <c r="AC3981" s="30">
        <v>0</v>
      </c>
      <c r="AD3981" s="30">
        <v>0</v>
      </c>
      <c r="AE3981" s="30">
        <v>0</v>
      </c>
      <c r="AF3981" s="30">
        <v>150</v>
      </c>
    </row>
    <row r="3982" spans="1:32" x14ac:dyDescent="0.45">
      <c r="A3982" s="29" t="s">
        <v>1247</v>
      </c>
      <c r="B3982" s="29" t="s">
        <v>456</v>
      </c>
      <c r="C3982" s="29" t="s">
        <v>3211</v>
      </c>
      <c r="D3982" s="29" t="s">
        <v>3212</v>
      </c>
      <c r="E3982" s="29" t="s">
        <v>3211</v>
      </c>
      <c r="F3982" s="29" t="s">
        <v>3340</v>
      </c>
      <c r="G3982" s="29" t="s">
        <v>3233</v>
      </c>
      <c r="H3982" s="29" t="s">
        <v>3234</v>
      </c>
      <c r="I3982" s="29" t="s">
        <v>3341</v>
      </c>
      <c r="J3982" s="29" t="s">
        <v>3342</v>
      </c>
      <c r="K3982" s="29" t="s">
        <v>3348</v>
      </c>
      <c r="L3982" s="29" t="s">
        <v>3115</v>
      </c>
      <c r="M3982" s="29" t="s">
        <v>3360</v>
      </c>
      <c r="N3982" s="29" t="s">
        <v>3361</v>
      </c>
      <c r="O3982" s="29" t="s">
        <v>3362</v>
      </c>
      <c r="P3982" s="29" t="s">
        <v>3363</v>
      </c>
      <c r="Q3982" s="29" t="s">
        <v>3209</v>
      </c>
      <c r="R3982" s="29" t="s">
        <v>3210</v>
      </c>
      <c r="S3982" s="29" t="s">
        <v>3098</v>
      </c>
      <c r="T3982" s="29"/>
      <c r="U3982" s="30">
        <v>1500</v>
      </c>
      <c r="V3982" s="30">
        <v>1500</v>
      </c>
      <c r="W3982" s="30">
        <v>1500</v>
      </c>
      <c r="X3982" s="30">
        <v>1500</v>
      </c>
      <c r="Y3982" s="30">
        <v>1500</v>
      </c>
      <c r="Z3982" s="30">
        <v>1500</v>
      </c>
      <c r="AA3982" s="30">
        <v>1500</v>
      </c>
      <c r="AB3982" s="30">
        <v>1500</v>
      </c>
      <c r="AC3982" s="30">
        <v>1500</v>
      </c>
      <c r="AD3982" s="30">
        <v>1500</v>
      </c>
      <c r="AE3982" s="30">
        <v>1500</v>
      </c>
      <c r="AF3982" s="30">
        <v>1500</v>
      </c>
    </row>
    <row r="3983" spans="1:32" x14ac:dyDescent="0.45">
      <c r="A3983" s="29" t="s">
        <v>1247</v>
      </c>
      <c r="B3983" s="29" t="s">
        <v>456</v>
      </c>
      <c r="C3983" s="29" t="s">
        <v>3211</v>
      </c>
      <c r="D3983" s="29" t="s">
        <v>3212</v>
      </c>
      <c r="E3983" s="29" t="s">
        <v>3211</v>
      </c>
      <c r="F3983" s="29" t="s">
        <v>3340</v>
      </c>
      <c r="G3983" s="29" t="s">
        <v>3233</v>
      </c>
      <c r="H3983" s="29" t="s">
        <v>3234</v>
      </c>
      <c r="I3983" s="29" t="s">
        <v>3341</v>
      </c>
      <c r="J3983" s="29" t="s">
        <v>3342</v>
      </c>
      <c r="K3983" s="29" t="s">
        <v>3348</v>
      </c>
      <c r="L3983" s="29" t="s">
        <v>3115</v>
      </c>
      <c r="M3983" s="29" t="s">
        <v>3366</v>
      </c>
      <c r="N3983" s="29" t="s">
        <v>3367</v>
      </c>
      <c r="O3983" s="29" t="s">
        <v>3368</v>
      </c>
      <c r="P3983" s="29" t="s">
        <v>3369</v>
      </c>
      <c r="Q3983" s="29" t="s">
        <v>3209</v>
      </c>
      <c r="R3983" s="29" t="s">
        <v>3210</v>
      </c>
      <c r="S3983" s="29" t="s">
        <v>3098</v>
      </c>
      <c r="T3983" s="29"/>
      <c r="U3983" s="30">
        <v>0</v>
      </c>
      <c r="V3983" s="30">
        <v>160</v>
      </c>
      <c r="W3983" s="30">
        <v>0</v>
      </c>
      <c r="X3983" s="30">
        <v>0</v>
      </c>
      <c r="Y3983" s="30">
        <v>0</v>
      </c>
      <c r="Z3983" s="30">
        <v>0</v>
      </c>
      <c r="AA3983" s="30">
        <v>0</v>
      </c>
      <c r="AB3983" s="30">
        <v>0</v>
      </c>
      <c r="AC3983" s="30">
        <v>0</v>
      </c>
      <c r="AD3983" s="30">
        <v>529</v>
      </c>
      <c r="AE3983" s="30">
        <v>2728</v>
      </c>
      <c r="AF3983" s="30">
        <v>0</v>
      </c>
    </row>
    <row r="3984" spans="1:32" x14ac:dyDescent="0.45">
      <c r="A3984" s="29" t="s">
        <v>1247</v>
      </c>
      <c r="B3984" s="29" t="s">
        <v>456</v>
      </c>
      <c r="C3984" s="29" t="s">
        <v>3211</v>
      </c>
      <c r="D3984" s="29" t="s">
        <v>3212</v>
      </c>
      <c r="E3984" s="29" t="s">
        <v>3211</v>
      </c>
      <c r="F3984" s="29" t="s">
        <v>3340</v>
      </c>
      <c r="G3984" s="29" t="s">
        <v>3233</v>
      </c>
      <c r="H3984" s="29" t="s">
        <v>3234</v>
      </c>
      <c r="I3984" s="29" t="s">
        <v>3341</v>
      </c>
      <c r="J3984" s="29" t="s">
        <v>3342</v>
      </c>
      <c r="K3984" s="29" t="s">
        <v>3348</v>
      </c>
      <c r="L3984" s="29" t="s">
        <v>3115</v>
      </c>
      <c r="M3984" s="29" t="s">
        <v>3366</v>
      </c>
      <c r="N3984" s="29" t="s">
        <v>3367</v>
      </c>
      <c r="O3984" s="29" t="s">
        <v>3370</v>
      </c>
      <c r="P3984" s="29" t="s">
        <v>3371</v>
      </c>
      <c r="Q3984" s="29" t="s">
        <v>3209</v>
      </c>
      <c r="R3984" s="29" t="s">
        <v>3210</v>
      </c>
      <c r="S3984" s="29" t="s">
        <v>3098</v>
      </c>
      <c r="T3984" s="29"/>
      <c r="U3984" s="30">
        <v>77410.811000000002</v>
      </c>
      <c r="V3984" s="30">
        <v>77410.811000000002</v>
      </c>
      <c r="W3984" s="30">
        <v>77408.811000000002</v>
      </c>
      <c r="X3984" s="30">
        <v>77410.811000000002</v>
      </c>
      <c r="Y3984" s="30">
        <v>77410.811000000002</v>
      </c>
      <c r="Z3984" s="30">
        <v>77410.811000000002</v>
      </c>
      <c r="AA3984" s="30">
        <v>77410.811000000002</v>
      </c>
      <c r="AB3984" s="30">
        <v>77410.811000000002</v>
      </c>
      <c r="AC3984" s="30">
        <v>77410.811000000002</v>
      </c>
      <c r="AD3984" s="30">
        <v>78043.528000000006</v>
      </c>
      <c r="AE3984" s="30">
        <v>92055.09</v>
      </c>
      <c r="AF3984" s="30">
        <v>103961.12300000001</v>
      </c>
    </row>
    <row r="3985" spans="1:32" x14ac:dyDescent="0.45">
      <c r="A3985" s="29" t="s">
        <v>1247</v>
      </c>
      <c r="B3985" s="29" t="s">
        <v>456</v>
      </c>
      <c r="C3985" s="29" t="s">
        <v>3211</v>
      </c>
      <c r="D3985" s="29" t="s">
        <v>3212</v>
      </c>
      <c r="E3985" s="29" t="s">
        <v>3211</v>
      </c>
      <c r="F3985" s="29" t="s">
        <v>3340</v>
      </c>
      <c r="G3985" s="29" t="s">
        <v>3233</v>
      </c>
      <c r="H3985" s="29" t="s">
        <v>3234</v>
      </c>
      <c r="I3985" s="29" t="s">
        <v>3341</v>
      </c>
      <c r="J3985" s="29" t="s">
        <v>3342</v>
      </c>
      <c r="K3985" s="29" t="s">
        <v>3474</v>
      </c>
      <c r="L3985" s="29" t="s">
        <v>3116</v>
      </c>
      <c r="M3985" s="29" t="s">
        <v>3475</v>
      </c>
      <c r="N3985" s="29" t="s">
        <v>3476</v>
      </c>
      <c r="O3985" s="29" t="s">
        <v>3477</v>
      </c>
      <c r="P3985" s="29" t="s">
        <v>3476</v>
      </c>
      <c r="Q3985" s="29" t="s">
        <v>3209</v>
      </c>
      <c r="R3985" s="29" t="s">
        <v>3210</v>
      </c>
      <c r="S3985" s="29" t="s">
        <v>3098</v>
      </c>
      <c r="T3985" s="29"/>
      <c r="U3985" s="30">
        <v>445</v>
      </c>
      <c r="V3985" s="30">
        <v>0</v>
      </c>
      <c r="W3985" s="30">
        <v>0</v>
      </c>
      <c r="X3985" s="30">
        <v>0</v>
      </c>
      <c r="Y3985" s="30">
        <v>0</v>
      </c>
      <c r="Z3985" s="30">
        <v>0</v>
      </c>
      <c r="AA3985" s="30">
        <v>50</v>
      </c>
      <c r="AB3985" s="30">
        <v>0</v>
      </c>
      <c r="AC3985" s="30">
        <v>0</v>
      </c>
      <c r="AD3985" s="30">
        <v>0</v>
      </c>
      <c r="AE3985" s="30">
        <v>0</v>
      </c>
      <c r="AF3985" s="30">
        <v>0</v>
      </c>
    </row>
    <row r="3986" spans="1:32" x14ac:dyDescent="0.45">
      <c r="A3986" s="29" t="s">
        <v>1247</v>
      </c>
      <c r="B3986" s="29" t="s">
        <v>456</v>
      </c>
      <c r="C3986" s="29" t="s">
        <v>3211</v>
      </c>
      <c r="D3986" s="29" t="s">
        <v>3212</v>
      </c>
      <c r="E3986" s="29" t="s">
        <v>3211</v>
      </c>
      <c r="F3986" s="29" t="s">
        <v>3340</v>
      </c>
      <c r="G3986" s="29" t="s">
        <v>3233</v>
      </c>
      <c r="H3986" s="29" t="s">
        <v>3234</v>
      </c>
      <c r="I3986" s="29" t="s">
        <v>3341</v>
      </c>
      <c r="J3986" s="29" t="s">
        <v>3342</v>
      </c>
      <c r="K3986" s="29" t="s">
        <v>3474</v>
      </c>
      <c r="L3986" s="29" t="s">
        <v>3116</v>
      </c>
      <c r="M3986" s="29" t="s">
        <v>3488</v>
      </c>
      <c r="N3986" s="29" t="s">
        <v>3489</v>
      </c>
      <c r="O3986" s="29" t="s">
        <v>3514</v>
      </c>
      <c r="P3986" s="29" t="s">
        <v>3515</v>
      </c>
      <c r="Q3986" s="29" t="s">
        <v>3209</v>
      </c>
      <c r="R3986" s="29" t="s">
        <v>3210</v>
      </c>
      <c r="S3986" s="29" t="s">
        <v>3098</v>
      </c>
      <c r="T3986" s="29"/>
      <c r="U3986" s="30">
        <v>0</v>
      </c>
      <c r="V3986" s="30">
        <v>0</v>
      </c>
      <c r="W3986" s="30">
        <v>0</v>
      </c>
      <c r="X3986" s="30">
        <v>0</v>
      </c>
      <c r="Y3986" s="30">
        <v>0</v>
      </c>
      <c r="Z3986" s="30">
        <v>0</v>
      </c>
      <c r="AA3986" s="30">
        <v>0</v>
      </c>
      <c r="AB3986" s="30">
        <v>1273</v>
      </c>
      <c r="AC3986" s="30">
        <v>0</v>
      </c>
      <c r="AD3986" s="30">
        <v>0</v>
      </c>
      <c r="AE3986" s="30">
        <v>0</v>
      </c>
      <c r="AF3986" s="30">
        <v>0</v>
      </c>
    </row>
    <row r="3987" spans="1:32" x14ac:dyDescent="0.45">
      <c r="A3987" s="29" t="s">
        <v>1247</v>
      </c>
      <c r="B3987" s="29" t="s">
        <v>456</v>
      </c>
      <c r="C3987" s="29" t="s">
        <v>3211</v>
      </c>
      <c r="D3987" s="29" t="s">
        <v>3212</v>
      </c>
      <c r="E3987" s="29" t="s">
        <v>3211</v>
      </c>
      <c r="F3987" s="29" t="s">
        <v>3340</v>
      </c>
      <c r="G3987" s="29" t="s">
        <v>3233</v>
      </c>
      <c r="H3987" s="29" t="s">
        <v>3234</v>
      </c>
      <c r="I3987" s="29" t="s">
        <v>3341</v>
      </c>
      <c r="J3987" s="29" t="s">
        <v>3342</v>
      </c>
      <c r="K3987" s="29" t="s">
        <v>3474</v>
      </c>
      <c r="L3987" s="29" t="s">
        <v>3116</v>
      </c>
      <c r="M3987" s="29" t="s">
        <v>3488</v>
      </c>
      <c r="N3987" s="29" t="s">
        <v>3489</v>
      </c>
      <c r="O3987" s="29" t="s">
        <v>3490</v>
      </c>
      <c r="P3987" s="29" t="s">
        <v>3491</v>
      </c>
      <c r="Q3987" s="29" t="s">
        <v>3209</v>
      </c>
      <c r="R3987" s="29" t="s">
        <v>3210</v>
      </c>
      <c r="S3987" s="29" t="s">
        <v>3098</v>
      </c>
      <c r="T3987" s="29"/>
      <c r="U3987" s="30">
        <v>43837</v>
      </c>
      <c r="V3987" s="30">
        <v>43612</v>
      </c>
      <c r="W3987" s="30">
        <v>43614</v>
      </c>
      <c r="X3987" s="30">
        <v>43614</v>
      </c>
      <c r="Y3987" s="30">
        <v>43614</v>
      </c>
      <c r="Z3987" s="30">
        <v>43614</v>
      </c>
      <c r="AA3987" s="30">
        <v>43614</v>
      </c>
      <c r="AB3987" s="30">
        <v>43614</v>
      </c>
      <c r="AC3987" s="30">
        <v>43614</v>
      </c>
      <c r="AD3987" s="30">
        <v>43614</v>
      </c>
      <c r="AE3987" s="30">
        <v>43614</v>
      </c>
      <c r="AF3987" s="30">
        <v>22277</v>
      </c>
    </row>
    <row r="3988" spans="1:32" x14ac:dyDescent="0.45">
      <c r="A3988" s="29" t="s">
        <v>1247</v>
      </c>
      <c r="B3988" s="29" t="s">
        <v>456</v>
      </c>
      <c r="C3988" s="29" t="s">
        <v>3211</v>
      </c>
      <c r="D3988" s="29" t="s">
        <v>3212</v>
      </c>
      <c r="E3988" s="29" t="s">
        <v>3211</v>
      </c>
      <c r="F3988" s="29" t="s">
        <v>3340</v>
      </c>
      <c r="G3988" s="29" t="s">
        <v>3233</v>
      </c>
      <c r="H3988" s="29" t="s">
        <v>3234</v>
      </c>
      <c r="I3988" s="29" t="s">
        <v>3262</v>
      </c>
      <c r="J3988" s="29" t="s">
        <v>3263</v>
      </c>
      <c r="K3988" s="29" t="s">
        <v>3307</v>
      </c>
      <c r="L3988" s="29" t="s">
        <v>3117</v>
      </c>
      <c r="M3988" s="29" t="s">
        <v>3684</v>
      </c>
      <c r="N3988" s="29" t="s">
        <v>3685</v>
      </c>
      <c r="O3988" s="29" t="s">
        <v>3686</v>
      </c>
      <c r="P3988" s="29" t="s">
        <v>3687</v>
      </c>
      <c r="Q3988" s="29" t="s">
        <v>3209</v>
      </c>
      <c r="R3988" s="29" t="s">
        <v>3210</v>
      </c>
      <c r="S3988" s="29" t="s">
        <v>3098</v>
      </c>
      <c r="T3988" s="29"/>
      <c r="U3988" s="30">
        <v>0</v>
      </c>
      <c r="V3988" s="30">
        <v>0</v>
      </c>
      <c r="W3988" s="30">
        <v>0</v>
      </c>
      <c r="X3988" s="30">
        <v>0</v>
      </c>
      <c r="Y3988" s="30">
        <v>0</v>
      </c>
      <c r="Z3988" s="30">
        <v>0</v>
      </c>
      <c r="AA3988" s="30">
        <v>59</v>
      </c>
      <c r="AB3988" s="30">
        <v>0</v>
      </c>
      <c r="AC3988" s="30">
        <v>0</v>
      </c>
      <c r="AD3988" s="30">
        <v>0</v>
      </c>
      <c r="AE3988" s="30">
        <v>0</v>
      </c>
      <c r="AF3988" s="30">
        <v>0</v>
      </c>
    </row>
    <row r="3989" spans="1:32" x14ac:dyDescent="0.45">
      <c r="A3989" s="29" t="s">
        <v>1247</v>
      </c>
      <c r="B3989" s="29" t="s">
        <v>456</v>
      </c>
      <c r="C3989" s="29" t="s">
        <v>3211</v>
      </c>
      <c r="D3989" s="29" t="s">
        <v>3212</v>
      </c>
      <c r="E3989" s="29" t="s">
        <v>3213</v>
      </c>
      <c r="F3989" s="29" t="s">
        <v>982</v>
      </c>
      <c r="G3989" s="29" t="s">
        <v>3200</v>
      </c>
      <c r="H3989" s="29" t="s">
        <v>3201</v>
      </c>
      <c r="I3989" s="29" t="s">
        <v>3202</v>
      </c>
      <c r="J3989" s="29" t="s">
        <v>3203</v>
      </c>
      <c r="K3989" s="29" t="s">
        <v>3498</v>
      </c>
      <c r="L3989" s="29" t="s">
        <v>3120</v>
      </c>
      <c r="M3989" s="29" t="s">
        <v>3499</v>
      </c>
      <c r="N3989" s="29" t="s">
        <v>3500</v>
      </c>
      <c r="O3989" s="29" t="s">
        <v>3501</v>
      </c>
      <c r="P3989" s="29" t="s">
        <v>3502</v>
      </c>
      <c r="Q3989" s="29" t="s">
        <v>3209</v>
      </c>
      <c r="R3989" s="29" t="s">
        <v>3210</v>
      </c>
      <c r="S3989" s="29" t="s">
        <v>3098</v>
      </c>
      <c r="T3989" s="29"/>
      <c r="U3989" s="30">
        <v>79000</v>
      </c>
      <c r="V3989" s="30">
        <v>79000</v>
      </c>
      <c r="W3989" s="30">
        <v>79000</v>
      </c>
      <c r="X3989" s="30">
        <v>79000</v>
      </c>
      <c r="Y3989" s="30">
        <v>79000</v>
      </c>
      <c r="Z3989" s="30">
        <v>79000</v>
      </c>
      <c r="AA3989" s="30">
        <v>79000</v>
      </c>
      <c r="AB3989" s="30">
        <v>79000</v>
      </c>
      <c r="AC3989" s="30">
        <v>79000</v>
      </c>
      <c r="AD3989" s="30">
        <v>79000</v>
      </c>
      <c r="AE3989" s="30">
        <v>79000</v>
      </c>
      <c r="AF3989" s="30">
        <v>79000</v>
      </c>
    </row>
    <row r="3990" spans="1:32" x14ac:dyDescent="0.45">
      <c r="A3990" s="29" t="s">
        <v>1247</v>
      </c>
      <c r="B3990" s="29" t="s">
        <v>456</v>
      </c>
      <c r="C3990" s="29" t="s">
        <v>3292</v>
      </c>
      <c r="D3990" s="29" t="s">
        <v>3293</v>
      </c>
      <c r="E3990" s="29" t="s">
        <v>3292</v>
      </c>
      <c r="F3990" s="29" t="s">
        <v>3294</v>
      </c>
      <c r="G3990" s="29" t="s">
        <v>3200</v>
      </c>
      <c r="H3990" s="29" t="s">
        <v>3201</v>
      </c>
      <c r="I3990" s="29" t="s">
        <v>3226</v>
      </c>
      <c r="J3990" s="29" t="s">
        <v>3227</v>
      </c>
      <c r="K3990" s="29" t="s">
        <v>3228</v>
      </c>
      <c r="L3990" s="29" t="s">
        <v>3111</v>
      </c>
      <c r="M3990" s="29" t="s">
        <v>3229</v>
      </c>
      <c r="N3990" s="29" t="s">
        <v>3230</v>
      </c>
      <c r="O3990" s="29" t="s">
        <v>3231</v>
      </c>
      <c r="P3990" s="29" t="s">
        <v>3232</v>
      </c>
      <c r="Q3990" s="29" t="s">
        <v>3209</v>
      </c>
      <c r="R3990" s="29" t="s">
        <v>3210</v>
      </c>
      <c r="S3990" s="29" t="s">
        <v>3098</v>
      </c>
      <c r="T3990" s="29"/>
      <c r="U3990" s="30">
        <v>0</v>
      </c>
      <c r="V3990" s="30">
        <v>0</v>
      </c>
      <c r="W3990" s="30">
        <v>0</v>
      </c>
      <c r="X3990" s="30">
        <v>0</v>
      </c>
      <c r="Y3990" s="30">
        <v>0</v>
      </c>
      <c r="Z3990" s="30">
        <v>0</v>
      </c>
      <c r="AA3990" s="30">
        <v>0</v>
      </c>
      <c r="AB3990" s="30">
        <v>14.513</v>
      </c>
      <c r="AC3990" s="30">
        <v>0</v>
      </c>
      <c r="AD3990" s="30">
        <v>0</v>
      </c>
      <c r="AE3990" s="30">
        <v>0</v>
      </c>
      <c r="AF3990" s="30">
        <v>0</v>
      </c>
    </row>
    <row r="3991" spans="1:32" x14ac:dyDescent="0.45">
      <c r="A3991" s="29" t="s">
        <v>1247</v>
      </c>
      <c r="B3991" s="29" t="s">
        <v>456</v>
      </c>
      <c r="C3991" s="29" t="s">
        <v>3292</v>
      </c>
      <c r="D3991" s="29" t="s">
        <v>3293</v>
      </c>
      <c r="E3991" s="29" t="s">
        <v>3292</v>
      </c>
      <c r="F3991" s="29" t="s">
        <v>3294</v>
      </c>
      <c r="G3991" s="29" t="s">
        <v>3200</v>
      </c>
      <c r="H3991" s="29" t="s">
        <v>3201</v>
      </c>
      <c r="I3991" s="29" t="s">
        <v>3226</v>
      </c>
      <c r="J3991" s="29" t="s">
        <v>3227</v>
      </c>
      <c r="K3991" s="29" t="s">
        <v>3228</v>
      </c>
      <c r="L3991" s="29" t="s">
        <v>3111</v>
      </c>
      <c r="M3991" s="29" t="s">
        <v>3229</v>
      </c>
      <c r="N3991" s="29" t="s">
        <v>3230</v>
      </c>
      <c r="O3991" s="29" t="s">
        <v>3692</v>
      </c>
      <c r="P3991" s="29" t="s">
        <v>3693</v>
      </c>
      <c r="Q3991" s="29" t="s">
        <v>3694</v>
      </c>
      <c r="R3991" s="29" t="s">
        <v>3210</v>
      </c>
      <c r="S3991" s="29" t="s">
        <v>3098</v>
      </c>
      <c r="T3991" s="29"/>
      <c r="U3991" s="30">
        <v>45.165999999999997</v>
      </c>
      <c r="V3991" s="30">
        <v>0</v>
      </c>
      <c r="W3991" s="30">
        <v>0</v>
      </c>
      <c r="X3991" s="30">
        <v>0</v>
      </c>
      <c r="Y3991" s="30">
        <v>15.599</v>
      </c>
      <c r="Z3991" s="30">
        <v>0</v>
      </c>
      <c r="AA3991" s="30">
        <v>0</v>
      </c>
      <c r="AB3991" s="30">
        <v>0</v>
      </c>
      <c r="AC3991" s="30">
        <v>0</v>
      </c>
      <c r="AD3991" s="30">
        <v>0</v>
      </c>
      <c r="AE3991" s="30">
        <v>29.992999999999999</v>
      </c>
      <c r="AF3991" s="30">
        <v>0</v>
      </c>
    </row>
    <row r="3992" spans="1:32" x14ac:dyDescent="0.45">
      <c r="A3992" s="29" t="s">
        <v>1247</v>
      </c>
      <c r="B3992" s="29" t="s">
        <v>456</v>
      </c>
      <c r="C3992" s="29" t="s">
        <v>3292</v>
      </c>
      <c r="D3992" s="29" t="s">
        <v>3293</v>
      </c>
      <c r="E3992" s="29" t="s">
        <v>3292</v>
      </c>
      <c r="F3992" s="29" t="s">
        <v>3294</v>
      </c>
      <c r="G3992" s="29" t="s">
        <v>3200</v>
      </c>
      <c r="H3992" s="29" t="s">
        <v>3201</v>
      </c>
      <c r="I3992" s="29" t="s">
        <v>3226</v>
      </c>
      <c r="J3992" s="29" t="s">
        <v>3227</v>
      </c>
      <c r="K3992" s="29" t="s">
        <v>3228</v>
      </c>
      <c r="L3992" s="29" t="s">
        <v>3111</v>
      </c>
      <c r="M3992" s="29" t="s">
        <v>3295</v>
      </c>
      <c r="N3992" s="29" t="s">
        <v>3296</v>
      </c>
      <c r="O3992" s="29" t="s">
        <v>3297</v>
      </c>
      <c r="P3992" s="29" t="s">
        <v>3298</v>
      </c>
      <c r="Q3992" s="29" t="s">
        <v>3209</v>
      </c>
      <c r="R3992" s="29" t="s">
        <v>3210</v>
      </c>
      <c r="S3992" s="29" t="s">
        <v>3098</v>
      </c>
      <c r="T3992" s="29"/>
      <c r="U3992" s="30">
        <v>0</v>
      </c>
      <c r="V3992" s="30">
        <v>0</v>
      </c>
      <c r="W3992" s="30">
        <v>0</v>
      </c>
      <c r="X3992" s="30">
        <v>0</v>
      </c>
      <c r="Y3992" s="30">
        <v>0</v>
      </c>
      <c r="Z3992" s="30">
        <v>0</v>
      </c>
      <c r="AA3992" s="30">
        <v>0</v>
      </c>
      <c r="AB3992" s="30">
        <v>0</v>
      </c>
      <c r="AC3992" s="30">
        <v>0</v>
      </c>
      <c r="AD3992" s="30">
        <v>0</v>
      </c>
      <c r="AE3992" s="30">
        <v>0</v>
      </c>
      <c r="AF3992" s="30">
        <v>0</v>
      </c>
    </row>
    <row r="3993" spans="1:32" x14ac:dyDescent="0.45">
      <c r="A3993" s="29" t="s">
        <v>153</v>
      </c>
      <c r="B3993" s="29" t="s">
        <v>154</v>
      </c>
      <c r="C3993" s="29" t="s">
        <v>3299</v>
      </c>
      <c r="D3993" s="29" t="s">
        <v>3300</v>
      </c>
      <c r="E3993" s="29" t="s">
        <v>3538</v>
      </c>
      <c r="F3993" s="29" t="s">
        <v>3539</v>
      </c>
      <c r="G3993" s="29" t="s">
        <v>3200</v>
      </c>
      <c r="H3993" s="29" t="s">
        <v>3201</v>
      </c>
      <c r="I3993" s="29" t="s">
        <v>3202</v>
      </c>
      <c r="J3993" s="29" t="s">
        <v>3203</v>
      </c>
      <c r="K3993" s="29" t="s">
        <v>3216</v>
      </c>
      <c r="L3993" s="29" t="s">
        <v>3102</v>
      </c>
      <c r="M3993" s="29" t="s">
        <v>3492</v>
      </c>
      <c r="N3993" s="29" t="s">
        <v>3493</v>
      </c>
      <c r="O3993" s="29" t="s">
        <v>3742</v>
      </c>
      <c r="P3993" s="29" t="s">
        <v>3743</v>
      </c>
      <c r="Q3993" s="29" t="s">
        <v>3209</v>
      </c>
      <c r="R3993" s="29" t="s">
        <v>3098</v>
      </c>
      <c r="S3993" s="29" t="s">
        <v>3098</v>
      </c>
      <c r="T3993" s="29"/>
      <c r="U3993" s="30">
        <v>0</v>
      </c>
      <c r="V3993" s="30">
        <v>0</v>
      </c>
      <c r="W3993" s="30">
        <v>0</v>
      </c>
      <c r="X3993" s="30">
        <v>0</v>
      </c>
      <c r="Y3993" s="30">
        <v>0</v>
      </c>
      <c r="Z3993" s="30">
        <v>0</v>
      </c>
      <c r="AA3993" s="30">
        <v>0</v>
      </c>
      <c r="AB3993" s="30">
        <v>0</v>
      </c>
      <c r="AC3993" s="30">
        <v>0</v>
      </c>
      <c r="AD3993" s="30">
        <v>0</v>
      </c>
      <c r="AE3993" s="30">
        <v>0</v>
      </c>
      <c r="AF3993" s="30">
        <v>387097</v>
      </c>
    </row>
    <row r="3994" spans="1:32" x14ac:dyDescent="0.45">
      <c r="A3994" s="29" t="s">
        <v>92</v>
      </c>
      <c r="B3994" s="29" t="s">
        <v>117</v>
      </c>
      <c r="C3994" s="29" t="s">
        <v>3552</v>
      </c>
      <c r="D3994" s="29" t="s">
        <v>3553</v>
      </c>
      <c r="E3994" s="29" t="s">
        <v>3554</v>
      </c>
      <c r="F3994" s="29" t="s">
        <v>3555</v>
      </c>
      <c r="G3994" s="29" t="s">
        <v>3233</v>
      </c>
      <c r="H3994" s="29" t="s">
        <v>3234</v>
      </c>
      <c r="I3994" s="29" t="s">
        <v>3242</v>
      </c>
      <c r="J3994" s="29" t="s">
        <v>3243</v>
      </c>
      <c r="K3994" s="29" t="s">
        <v>3556</v>
      </c>
      <c r="L3994" s="29" t="s">
        <v>3122</v>
      </c>
      <c r="M3994" s="29" t="s">
        <v>3557</v>
      </c>
      <c r="N3994" s="29" t="s">
        <v>3558</v>
      </c>
      <c r="O3994" s="29" t="s">
        <v>3842</v>
      </c>
      <c r="P3994" s="29" t="s">
        <v>3843</v>
      </c>
      <c r="Q3994" s="29" t="s">
        <v>3209</v>
      </c>
      <c r="R3994" s="29" t="s">
        <v>3210</v>
      </c>
      <c r="S3994" s="29" t="s">
        <v>3098</v>
      </c>
      <c r="T3994" s="29"/>
      <c r="U3994" s="30">
        <v>0</v>
      </c>
      <c r="V3994" s="30">
        <v>0</v>
      </c>
      <c r="W3994" s="30">
        <v>0</v>
      </c>
      <c r="X3994" s="30">
        <v>14900</v>
      </c>
      <c r="Y3994" s="30">
        <v>0</v>
      </c>
      <c r="Z3994" s="30">
        <v>0</v>
      </c>
      <c r="AA3994" s="30">
        <v>0</v>
      </c>
      <c r="AB3994" s="30">
        <v>0</v>
      </c>
      <c r="AC3994" s="30">
        <v>0</v>
      </c>
      <c r="AD3994" s="30">
        <v>0</v>
      </c>
      <c r="AE3994" s="30">
        <v>0</v>
      </c>
      <c r="AF3994" s="30">
        <v>0</v>
      </c>
    </row>
    <row r="3995" spans="1:32" x14ac:dyDescent="0.45">
      <c r="A3995" s="29" t="s">
        <v>92</v>
      </c>
      <c r="B3995" s="29" t="s">
        <v>117</v>
      </c>
      <c r="C3995" s="29" t="s">
        <v>3552</v>
      </c>
      <c r="D3995" s="29" t="s">
        <v>3553</v>
      </c>
      <c r="E3995" s="29" t="s">
        <v>3554</v>
      </c>
      <c r="F3995" s="29" t="s">
        <v>3555</v>
      </c>
      <c r="G3995" s="29" t="s">
        <v>3233</v>
      </c>
      <c r="H3995" s="29" t="s">
        <v>3234</v>
      </c>
      <c r="I3995" s="29" t="s">
        <v>3242</v>
      </c>
      <c r="J3995" s="29" t="s">
        <v>3243</v>
      </c>
      <c r="K3995" s="29" t="s">
        <v>3556</v>
      </c>
      <c r="L3995" s="29" t="s">
        <v>3122</v>
      </c>
      <c r="M3995" s="29" t="s">
        <v>3557</v>
      </c>
      <c r="N3995" s="29" t="s">
        <v>3558</v>
      </c>
      <c r="O3995" s="29" t="s">
        <v>3559</v>
      </c>
      <c r="P3995" s="29" t="s">
        <v>3560</v>
      </c>
      <c r="Q3995" s="29" t="s">
        <v>3209</v>
      </c>
      <c r="R3995" s="29" t="s">
        <v>3210</v>
      </c>
      <c r="S3995" s="29" t="s">
        <v>3098</v>
      </c>
      <c r="T3995" s="29"/>
      <c r="U3995" s="30">
        <v>63900</v>
      </c>
      <c r="V3995" s="30">
        <v>63900</v>
      </c>
      <c r="W3995" s="30">
        <v>63900</v>
      </c>
      <c r="X3995" s="30">
        <v>63900</v>
      </c>
      <c r="Y3995" s="30">
        <v>63900</v>
      </c>
      <c r="Z3995" s="30">
        <v>63900</v>
      </c>
      <c r="AA3995" s="30">
        <v>63900</v>
      </c>
      <c r="AB3995" s="30">
        <v>63900</v>
      </c>
      <c r="AC3995" s="30">
        <v>63900</v>
      </c>
      <c r="AD3995" s="30">
        <v>63900</v>
      </c>
      <c r="AE3995" s="30">
        <v>63900</v>
      </c>
      <c r="AF3995" s="30">
        <v>63900</v>
      </c>
    </row>
    <row r="3996" spans="1:32" x14ac:dyDescent="0.45">
      <c r="A3996" s="29" t="s">
        <v>92</v>
      </c>
      <c r="B3996" s="29" t="s">
        <v>117</v>
      </c>
      <c r="C3996" s="29" t="s">
        <v>3299</v>
      </c>
      <c r="D3996" s="29" t="s">
        <v>3300</v>
      </c>
      <c r="E3996" s="29" t="s">
        <v>3538</v>
      </c>
      <c r="F3996" s="29" t="s">
        <v>3539</v>
      </c>
      <c r="G3996" s="29" t="s">
        <v>3200</v>
      </c>
      <c r="H3996" s="29" t="s">
        <v>3201</v>
      </c>
      <c r="I3996" s="29" t="s">
        <v>3202</v>
      </c>
      <c r="J3996" s="29" t="s">
        <v>3203</v>
      </c>
      <c r="K3996" s="29" t="s">
        <v>3204</v>
      </c>
      <c r="L3996" s="29" t="s">
        <v>3109</v>
      </c>
      <c r="M3996" s="29" t="s">
        <v>3378</v>
      </c>
      <c r="N3996" s="29" t="s">
        <v>3379</v>
      </c>
      <c r="O3996" s="29" t="s">
        <v>3380</v>
      </c>
      <c r="P3996" s="29" t="s">
        <v>3381</v>
      </c>
      <c r="Q3996" s="29" t="s">
        <v>3209</v>
      </c>
      <c r="R3996" s="29" t="s">
        <v>3210</v>
      </c>
      <c r="S3996" s="29" t="s">
        <v>3098</v>
      </c>
      <c r="T3996" s="29"/>
      <c r="U3996" s="30">
        <v>4750</v>
      </c>
      <c r="V3996" s="30">
        <v>4750</v>
      </c>
      <c r="W3996" s="30">
        <v>4750</v>
      </c>
      <c r="X3996" s="30">
        <v>4750</v>
      </c>
      <c r="Y3996" s="30">
        <v>4750</v>
      </c>
      <c r="Z3996" s="30">
        <v>4750</v>
      </c>
      <c r="AA3996" s="30">
        <v>4750</v>
      </c>
      <c r="AB3996" s="30">
        <v>4750</v>
      </c>
      <c r="AC3996" s="30">
        <v>4750</v>
      </c>
      <c r="AD3996" s="30">
        <v>4750</v>
      </c>
      <c r="AE3996" s="30">
        <v>0</v>
      </c>
      <c r="AF3996" s="30">
        <v>0</v>
      </c>
    </row>
    <row r="3997" spans="1:32" x14ac:dyDescent="0.45">
      <c r="A3997" s="29" t="s">
        <v>92</v>
      </c>
      <c r="B3997" s="29" t="s">
        <v>117</v>
      </c>
      <c r="C3997" s="29" t="s">
        <v>3211</v>
      </c>
      <c r="D3997" s="29" t="s">
        <v>3212</v>
      </c>
      <c r="E3997" s="29" t="s">
        <v>3213</v>
      </c>
      <c r="F3997" s="29" t="s">
        <v>982</v>
      </c>
      <c r="G3997" s="29" t="s">
        <v>3200</v>
      </c>
      <c r="H3997" s="29" t="s">
        <v>3201</v>
      </c>
      <c r="I3997" s="29" t="s">
        <v>3202</v>
      </c>
      <c r="J3997" s="29" t="s">
        <v>3203</v>
      </c>
      <c r="K3997" s="29" t="s">
        <v>3401</v>
      </c>
      <c r="L3997" s="29" t="s">
        <v>3402</v>
      </c>
      <c r="M3997" s="29" t="s">
        <v>3631</v>
      </c>
      <c r="N3997" s="29" t="s">
        <v>3632</v>
      </c>
      <c r="O3997" s="29" t="s">
        <v>3786</v>
      </c>
      <c r="P3997" s="29" t="s">
        <v>3787</v>
      </c>
      <c r="Q3997" s="29" t="s">
        <v>3209</v>
      </c>
      <c r="R3997" s="29" t="s">
        <v>3210</v>
      </c>
      <c r="S3997" s="29" t="s">
        <v>3098</v>
      </c>
      <c r="T3997" s="29"/>
      <c r="U3997" s="30">
        <v>341000</v>
      </c>
      <c r="V3997" s="30">
        <v>341000</v>
      </c>
      <c r="W3997" s="30">
        <v>341000</v>
      </c>
      <c r="X3997" s="30">
        <v>341000</v>
      </c>
      <c r="Y3997" s="30">
        <v>341000</v>
      </c>
      <c r="Z3997" s="30">
        <v>341000</v>
      </c>
      <c r="AA3997" s="30">
        <v>341000</v>
      </c>
      <c r="AB3997" s="30">
        <v>341000</v>
      </c>
      <c r="AC3997" s="30">
        <v>341000</v>
      </c>
      <c r="AD3997" s="30">
        <v>341000</v>
      </c>
      <c r="AE3997" s="30">
        <v>341000</v>
      </c>
      <c r="AF3997" s="30">
        <v>341000</v>
      </c>
    </row>
    <row r="3998" spans="1:32" x14ac:dyDescent="0.45">
      <c r="A3998" s="29" t="s">
        <v>92</v>
      </c>
      <c r="B3998" s="29" t="s">
        <v>117</v>
      </c>
      <c r="C3998" s="29" t="s">
        <v>3211</v>
      </c>
      <c r="D3998" s="29" t="s">
        <v>3212</v>
      </c>
      <c r="E3998" s="29" t="s">
        <v>3213</v>
      </c>
      <c r="F3998" s="29" t="s">
        <v>982</v>
      </c>
      <c r="G3998" s="29" t="s">
        <v>3200</v>
      </c>
      <c r="H3998" s="29" t="s">
        <v>3201</v>
      </c>
      <c r="I3998" s="29" t="s">
        <v>3202</v>
      </c>
      <c r="J3998" s="29" t="s">
        <v>3203</v>
      </c>
      <c r="K3998" s="29" t="s">
        <v>3401</v>
      </c>
      <c r="L3998" s="29" t="s">
        <v>3402</v>
      </c>
      <c r="M3998" s="29" t="s">
        <v>3631</v>
      </c>
      <c r="N3998" s="29" t="s">
        <v>3632</v>
      </c>
      <c r="O3998" s="29" t="s">
        <v>3788</v>
      </c>
      <c r="P3998" s="29" t="s">
        <v>3789</v>
      </c>
      <c r="Q3998" s="29" t="s">
        <v>3209</v>
      </c>
      <c r="R3998" s="29" t="s">
        <v>3210</v>
      </c>
      <c r="S3998" s="29" t="s">
        <v>3098</v>
      </c>
      <c r="T3998" s="29"/>
      <c r="U3998" s="30">
        <v>9645</v>
      </c>
      <c r="V3998" s="30">
        <v>10679</v>
      </c>
      <c r="W3998" s="30">
        <v>11568</v>
      </c>
      <c r="X3998" s="30">
        <v>14014</v>
      </c>
      <c r="Y3998" s="30">
        <v>11287</v>
      </c>
      <c r="Z3998" s="30">
        <v>9822</v>
      </c>
      <c r="AA3998" s="30">
        <v>11590</v>
      </c>
      <c r="AB3998" s="30">
        <v>10617</v>
      </c>
      <c r="AC3998" s="30">
        <v>17635</v>
      </c>
      <c r="AD3998" s="30">
        <v>12859</v>
      </c>
      <c r="AE3998" s="30">
        <v>13033</v>
      </c>
      <c r="AF3998" s="30">
        <v>10499</v>
      </c>
    </row>
    <row r="3999" spans="1:32" x14ac:dyDescent="0.45">
      <c r="A3999" s="29" t="s">
        <v>92</v>
      </c>
      <c r="B3999" s="29" t="s">
        <v>117</v>
      </c>
      <c r="C3999" s="29" t="s">
        <v>3211</v>
      </c>
      <c r="D3999" s="29" t="s">
        <v>3212</v>
      </c>
      <c r="E3999" s="29" t="s">
        <v>3213</v>
      </c>
      <c r="F3999" s="29" t="s">
        <v>982</v>
      </c>
      <c r="G3999" s="29" t="s">
        <v>3200</v>
      </c>
      <c r="H3999" s="29" t="s">
        <v>3201</v>
      </c>
      <c r="I3999" s="29" t="s">
        <v>3226</v>
      </c>
      <c r="J3999" s="29" t="s">
        <v>3227</v>
      </c>
      <c r="K3999" s="29" t="s">
        <v>3228</v>
      </c>
      <c r="L3999" s="29" t="s">
        <v>3111</v>
      </c>
      <c r="M3999" s="29" t="s">
        <v>3229</v>
      </c>
      <c r="N3999" s="29" t="s">
        <v>3230</v>
      </c>
      <c r="O3999" s="29" t="s">
        <v>3231</v>
      </c>
      <c r="P3999" s="29" t="s">
        <v>3232</v>
      </c>
      <c r="Q3999" s="29" t="s">
        <v>3209</v>
      </c>
      <c r="R3999" s="29" t="s">
        <v>3210</v>
      </c>
      <c r="S3999" s="29" t="s">
        <v>3098</v>
      </c>
      <c r="T3999" s="29"/>
      <c r="U3999" s="30">
        <v>0</v>
      </c>
      <c r="V3999" s="30">
        <v>0</v>
      </c>
      <c r="W3999" s="30">
        <v>0</v>
      </c>
      <c r="X3999" s="30">
        <v>0</v>
      </c>
      <c r="Y3999" s="30">
        <v>0</v>
      </c>
      <c r="Z3999" s="30">
        <v>0</v>
      </c>
      <c r="AA3999" s="30">
        <v>0</v>
      </c>
      <c r="AB3999" s="30">
        <v>0</v>
      </c>
      <c r="AC3999" s="30">
        <v>0</v>
      </c>
      <c r="AD3999" s="30">
        <v>0</v>
      </c>
      <c r="AE3999" s="30">
        <v>0</v>
      </c>
      <c r="AF3999" s="30">
        <v>0</v>
      </c>
    </row>
    <row r="4000" spans="1:32" x14ac:dyDescent="0.45">
      <c r="A4000" s="29" t="s">
        <v>92</v>
      </c>
      <c r="B4000" s="29" t="s">
        <v>117</v>
      </c>
      <c r="C4000" s="29" t="s">
        <v>3211</v>
      </c>
      <c r="D4000" s="29" t="s">
        <v>3212</v>
      </c>
      <c r="E4000" s="29" t="s">
        <v>3213</v>
      </c>
      <c r="F4000" s="29" t="s">
        <v>982</v>
      </c>
      <c r="G4000" s="29" t="s">
        <v>3200</v>
      </c>
      <c r="H4000" s="29" t="s">
        <v>3201</v>
      </c>
      <c r="I4000" s="29" t="s">
        <v>3226</v>
      </c>
      <c r="J4000" s="29" t="s">
        <v>3227</v>
      </c>
      <c r="K4000" s="29" t="s">
        <v>3228</v>
      </c>
      <c r="L4000" s="29" t="s">
        <v>3111</v>
      </c>
      <c r="M4000" s="29" t="s">
        <v>3295</v>
      </c>
      <c r="N4000" s="29" t="s">
        <v>3296</v>
      </c>
      <c r="O4000" s="29" t="s">
        <v>3297</v>
      </c>
      <c r="P4000" s="29" t="s">
        <v>3298</v>
      </c>
      <c r="Q4000" s="29" t="s">
        <v>3209</v>
      </c>
      <c r="R4000" s="29" t="s">
        <v>3210</v>
      </c>
      <c r="S4000" s="29" t="s">
        <v>3098</v>
      </c>
      <c r="T4000" s="29"/>
      <c r="U4000" s="30">
        <v>0</v>
      </c>
      <c r="V4000" s="30">
        <v>0</v>
      </c>
      <c r="W4000" s="30">
        <v>0</v>
      </c>
      <c r="X4000" s="30">
        <v>0</v>
      </c>
      <c r="Y4000" s="30">
        <v>0</v>
      </c>
      <c r="Z4000" s="30">
        <v>0</v>
      </c>
      <c r="AA4000" s="30">
        <v>0</v>
      </c>
      <c r="AB4000" s="30">
        <v>0</v>
      </c>
      <c r="AC4000" s="30">
        <v>0</v>
      </c>
      <c r="AD4000" s="30">
        <v>0</v>
      </c>
      <c r="AE4000" s="30">
        <v>0</v>
      </c>
      <c r="AF4000" s="30">
        <v>0</v>
      </c>
    </row>
    <row r="4001" spans="1:32" x14ac:dyDescent="0.45">
      <c r="A4001" s="29" t="s">
        <v>92</v>
      </c>
      <c r="B4001" s="29" t="s">
        <v>117</v>
      </c>
      <c r="C4001" s="29" t="s">
        <v>3211</v>
      </c>
      <c r="D4001" s="29" t="s">
        <v>3212</v>
      </c>
      <c r="E4001" s="29" t="s">
        <v>3213</v>
      </c>
      <c r="F4001" s="29" t="s">
        <v>982</v>
      </c>
      <c r="G4001" s="29" t="s">
        <v>3233</v>
      </c>
      <c r="H4001" s="29" t="s">
        <v>3234</v>
      </c>
      <c r="I4001" s="29" t="s">
        <v>3341</v>
      </c>
      <c r="J4001" s="29" t="s">
        <v>3342</v>
      </c>
      <c r="K4001" s="29" t="s">
        <v>3348</v>
      </c>
      <c r="L4001" s="29" t="s">
        <v>3115</v>
      </c>
      <c r="M4001" s="29" t="s">
        <v>3356</v>
      </c>
      <c r="N4001" s="29" t="s">
        <v>3357</v>
      </c>
      <c r="O4001" s="29" t="s">
        <v>3358</v>
      </c>
      <c r="P4001" s="29" t="s">
        <v>3359</v>
      </c>
      <c r="Q4001" s="29" t="s">
        <v>3209</v>
      </c>
      <c r="R4001" s="29" t="s">
        <v>3210</v>
      </c>
      <c r="S4001" s="29" t="s">
        <v>3098</v>
      </c>
      <c r="T4001" s="29"/>
      <c r="U4001" s="30">
        <v>8635</v>
      </c>
      <c r="V4001" s="30">
        <v>8635</v>
      </c>
      <c r="W4001" s="30">
        <v>11363</v>
      </c>
      <c r="X4001" s="30">
        <v>0</v>
      </c>
      <c r="Y4001" s="30">
        <v>0</v>
      </c>
      <c r="Z4001" s="30">
        <v>0</v>
      </c>
      <c r="AA4001" s="30">
        <v>0</v>
      </c>
      <c r="AB4001" s="30">
        <v>0</v>
      </c>
      <c r="AC4001" s="30">
        <v>0</v>
      </c>
      <c r="AD4001" s="30">
        <v>0</v>
      </c>
      <c r="AE4001" s="30">
        <v>0</v>
      </c>
      <c r="AF4001" s="30">
        <v>0</v>
      </c>
    </row>
    <row r="4002" spans="1:32" x14ac:dyDescent="0.45">
      <c r="A4002" s="29" t="s">
        <v>92</v>
      </c>
      <c r="B4002" s="29" t="s">
        <v>117</v>
      </c>
      <c r="C4002" s="29" t="s">
        <v>3211</v>
      </c>
      <c r="D4002" s="29" t="s">
        <v>3212</v>
      </c>
      <c r="E4002" s="29" t="s">
        <v>3213</v>
      </c>
      <c r="F4002" s="29" t="s">
        <v>982</v>
      </c>
      <c r="G4002" s="29" t="s">
        <v>3233</v>
      </c>
      <c r="H4002" s="29" t="s">
        <v>3234</v>
      </c>
      <c r="I4002" s="29" t="s">
        <v>3341</v>
      </c>
      <c r="J4002" s="29" t="s">
        <v>3342</v>
      </c>
      <c r="K4002" s="29" t="s">
        <v>3348</v>
      </c>
      <c r="L4002" s="29" t="s">
        <v>3115</v>
      </c>
      <c r="M4002" s="29" t="s">
        <v>3360</v>
      </c>
      <c r="N4002" s="29" t="s">
        <v>3361</v>
      </c>
      <c r="O4002" s="29" t="s">
        <v>3362</v>
      </c>
      <c r="P4002" s="29" t="s">
        <v>3363</v>
      </c>
      <c r="Q4002" s="29" t="s">
        <v>3209</v>
      </c>
      <c r="R4002" s="29" t="s">
        <v>3210</v>
      </c>
      <c r="S4002" s="29" t="s">
        <v>3098</v>
      </c>
      <c r="T4002" s="29"/>
      <c r="U4002" s="30">
        <v>800</v>
      </c>
      <c r="V4002" s="30">
        <v>800</v>
      </c>
      <c r="W4002" s="30">
        <v>800</v>
      </c>
      <c r="X4002" s="30">
        <v>800</v>
      </c>
      <c r="Y4002" s="30">
        <v>800</v>
      </c>
      <c r="Z4002" s="30">
        <v>800</v>
      </c>
      <c r="AA4002" s="30">
        <v>800</v>
      </c>
      <c r="AB4002" s="30">
        <v>800</v>
      </c>
      <c r="AC4002" s="30">
        <v>800</v>
      </c>
      <c r="AD4002" s="30">
        <v>800</v>
      </c>
      <c r="AE4002" s="30">
        <v>800</v>
      </c>
      <c r="AF4002" s="30">
        <v>800</v>
      </c>
    </row>
    <row r="4003" spans="1:32" x14ac:dyDescent="0.45">
      <c r="A4003" s="29" t="s">
        <v>92</v>
      </c>
      <c r="B4003" s="29" t="s">
        <v>117</v>
      </c>
      <c r="C4003" s="29" t="s">
        <v>3211</v>
      </c>
      <c r="D4003" s="29" t="s">
        <v>3212</v>
      </c>
      <c r="E4003" s="29" t="s">
        <v>3213</v>
      </c>
      <c r="F4003" s="29" t="s">
        <v>982</v>
      </c>
      <c r="G4003" s="29" t="s">
        <v>3233</v>
      </c>
      <c r="H4003" s="29" t="s">
        <v>3234</v>
      </c>
      <c r="I4003" s="29" t="s">
        <v>3341</v>
      </c>
      <c r="J4003" s="29" t="s">
        <v>3342</v>
      </c>
      <c r="K4003" s="29" t="s">
        <v>3348</v>
      </c>
      <c r="L4003" s="29" t="s">
        <v>3115</v>
      </c>
      <c r="M4003" s="29" t="s">
        <v>3360</v>
      </c>
      <c r="N4003" s="29" t="s">
        <v>3361</v>
      </c>
      <c r="O4003" s="29" t="s">
        <v>3364</v>
      </c>
      <c r="P4003" s="29" t="s">
        <v>3365</v>
      </c>
      <c r="Q4003" s="29" t="s">
        <v>3209</v>
      </c>
      <c r="R4003" s="29" t="s">
        <v>3210</v>
      </c>
      <c r="S4003" s="29" t="s">
        <v>3098</v>
      </c>
      <c r="T4003" s="29"/>
      <c r="U4003" s="30">
        <v>400</v>
      </c>
      <c r="V4003" s="30">
        <v>400</v>
      </c>
      <c r="W4003" s="30">
        <v>400</v>
      </c>
      <c r="X4003" s="30">
        <v>400</v>
      </c>
      <c r="Y4003" s="30">
        <v>400</v>
      </c>
      <c r="Z4003" s="30">
        <v>400</v>
      </c>
      <c r="AA4003" s="30">
        <v>400</v>
      </c>
      <c r="AB4003" s="30">
        <v>400</v>
      </c>
      <c r="AC4003" s="30">
        <v>400</v>
      </c>
      <c r="AD4003" s="30">
        <v>400</v>
      </c>
      <c r="AE4003" s="30">
        <v>400</v>
      </c>
      <c r="AF4003" s="30">
        <v>400</v>
      </c>
    </row>
    <row r="4004" spans="1:32" x14ac:dyDescent="0.45">
      <c r="A4004" s="29" t="s">
        <v>92</v>
      </c>
      <c r="B4004" s="29" t="s">
        <v>117</v>
      </c>
      <c r="C4004" s="29" t="s">
        <v>3211</v>
      </c>
      <c r="D4004" s="29" t="s">
        <v>3212</v>
      </c>
      <c r="E4004" s="29" t="s">
        <v>3213</v>
      </c>
      <c r="F4004" s="29" t="s">
        <v>982</v>
      </c>
      <c r="G4004" s="29" t="s">
        <v>3233</v>
      </c>
      <c r="H4004" s="29" t="s">
        <v>3234</v>
      </c>
      <c r="I4004" s="29" t="s">
        <v>3341</v>
      </c>
      <c r="J4004" s="29" t="s">
        <v>3342</v>
      </c>
      <c r="K4004" s="29" t="s">
        <v>3348</v>
      </c>
      <c r="L4004" s="29" t="s">
        <v>3115</v>
      </c>
      <c r="M4004" s="29" t="s">
        <v>3366</v>
      </c>
      <c r="N4004" s="29" t="s">
        <v>3367</v>
      </c>
      <c r="O4004" s="29" t="s">
        <v>3370</v>
      </c>
      <c r="P4004" s="29" t="s">
        <v>3371</v>
      </c>
      <c r="Q4004" s="29" t="s">
        <v>3209</v>
      </c>
      <c r="R4004" s="29" t="s">
        <v>3210</v>
      </c>
      <c r="S4004" s="29" t="s">
        <v>3098</v>
      </c>
      <c r="T4004" s="29"/>
      <c r="U4004" s="30">
        <v>59295</v>
      </c>
      <c r="V4004" s="30">
        <v>59209</v>
      </c>
      <c r="W4004" s="30">
        <v>59210</v>
      </c>
      <c r="X4004" s="30">
        <v>59181</v>
      </c>
      <c r="Y4004" s="30">
        <v>59296</v>
      </c>
      <c r="Z4004" s="30">
        <v>59295</v>
      </c>
      <c r="AA4004" s="30">
        <v>59295</v>
      </c>
      <c r="AB4004" s="30">
        <v>59295</v>
      </c>
      <c r="AC4004" s="30">
        <v>59295</v>
      </c>
      <c r="AD4004" s="30">
        <v>59295</v>
      </c>
      <c r="AE4004" s="30">
        <v>59295</v>
      </c>
      <c r="AF4004" s="30">
        <v>59295</v>
      </c>
    </row>
    <row r="4005" spans="1:32" x14ac:dyDescent="0.45">
      <c r="A4005" s="29" t="s">
        <v>92</v>
      </c>
      <c r="B4005" s="29" t="s">
        <v>117</v>
      </c>
      <c r="C4005" s="29" t="s">
        <v>3211</v>
      </c>
      <c r="D4005" s="29" t="s">
        <v>3212</v>
      </c>
      <c r="E4005" s="29" t="s">
        <v>3213</v>
      </c>
      <c r="F4005" s="29" t="s">
        <v>982</v>
      </c>
      <c r="G4005" s="29" t="s">
        <v>3233</v>
      </c>
      <c r="H4005" s="29" t="s">
        <v>3234</v>
      </c>
      <c r="I4005" s="29" t="s">
        <v>3242</v>
      </c>
      <c r="J4005" s="29" t="s">
        <v>3243</v>
      </c>
      <c r="K4005" s="29" t="s">
        <v>3244</v>
      </c>
      <c r="L4005" s="29" t="s">
        <v>3104</v>
      </c>
      <c r="M4005" s="29" t="s">
        <v>3436</v>
      </c>
      <c r="N4005" s="29" t="s">
        <v>3437</v>
      </c>
      <c r="O4005" s="29" t="s">
        <v>3438</v>
      </c>
      <c r="P4005" s="29" t="s">
        <v>3439</v>
      </c>
      <c r="Q4005" s="29" t="s">
        <v>3209</v>
      </c>
      <c r="R4005" s="29" t="s">
        <v>3210</v>
      </c>
      <c r="S4005" s="29" t="s">
        <v>3098</v>
      </c>
      <c r="T4005" s="29"/>
      <c r="U4005" s="30">
        <v>6000</v>
      </c>
      <c r="V4005" s="30">
        <v>6000</v>
      </c>
      <c r="W4005" s="30">
        <v>6000</v>
      </c>
      <c r="X4005" s="30">
        <v>6000</v>
      </c>
      <c r="Y4005" s="30">
        <v>6000</v>
      </c>
      <c r="Z4005" s="30">
        <v>6000</v>
      </c>
      <c r="AA4005" s="30">
        <v>6000</v>
      </c>
      <c r="AB4005" s="30">
        <v>6000</v>
      </c>
      <c r="AC4005" s="30">
        <v>6000</v>
      </c>
      <c r="AD4005" s="30">
        <v>6000</v>
      </c>
      <c r="AE4005" s="30">
        <v>6000</v>
      </c>
      <c r="AF4005" s="30">
        <v>6000</v>
      </c>
    </row>
    <row r="4006" spans="1:32" x14ac:dyDescent="0.45">
      <c r="A4006" s="29" t="s">
        <v>92</v>
      </c>
      <c r="B4006" s="29" t="s">
        <v>117</v>
      </c>
      <c r="C4006" s="29" t="s">
        <v>3211</v>
      </c>
      <c r="D4006" s="29" t="s">
        <v>3212</v>
      </c>
      <c r="E4006" s="29" t="s">
        <v>3213</v>
      </c>
      <c r="F4006" s="29" t="s">
        <v>982</v>
      </c>
      <c r="G4006" s="29" t="s">
        <v>3233</v>
      </c>
      <c r="H4006" s="29" t="s">
        <v>3234</v>
      </c>
      <c r="I4006" s="29" t="s">
        <v>3242</v>
      </c>
      <c r="J4006" s="29" t="s">
        <v>3243</v>
      </c>
      <c r="K4006" s="29" t="s">
        <v>3244</v>
      </c>
      <c r="L4006" s="29" t="s">
        <v>3104</v>
      </c>
      <c r="M4006" s="29" t="s">
        <v>3245</v>
      </c>
      <c r="N4006" s="29" t="s">
        <v>3246</v>
      </c>
      <c r="O4006" s="29" t="s">
        <v>3442</v>
      </c>
      <c r="P4006" s="29" t="s">
        <v>3443</v>
      </c>
      <c r="Q4006" s="29" t="s">
        <v>3209</v>
      </c>
      <c r="R4006" s="29" t="s">
        <v>3210</v>
      </c>
      <c r="S4006" s="29" t="s">
        <v>3098</v>
      </c>
      <c r="T4006" s="29"/>
      <c r="U4006" s="30">
        <v>168000</v>
      </c>
      <c r="V4006" s="30">
        <v>168000</v>
      </c>
      <c r="W4006" s="30">
        <v>168000</v>
      </c>
      <c r="X4006" s="30">
        <v>168000</v>
      </c>
      <c r="Y4006" s="30">
        <v>168000</v>
      </c>
      <c r="Z4006" s="30">
        <v>168000</v>
      </c>
      <c r="AA4006" s="30">
        <v>168000</v>
      </c>
      <c r="AB4006" s="30">
        <v>168000</v>
      </c>
      <c r="AC4006" s="30">
        <v>168000</v>
      </c>
      <c r="AD4006" s="30">
        <v>168000</v>
      </c>
      <c r="AE4006" s="30">
        <v>134400</v>
      </c>
      <c r="AF4006" s="30">
        <v>120000</v>
      </c>
    </row>
    <row r="4007" spans="1:32" x14ac:dyDescent="0.45">
      <c r="A4007" s="29" t="s">
        <v>92</v>
      </c>
      <c r="B4007" s="29" t="s">
        <v>117</v>
      </c>
      <c r="C4007" s="29" t="s">
        <v>3211</v>
      </c>
      <c r="D4007" s="29" t="s">
        <v>3212</v>
      </c>
      <c r="E4007" s="29" t="s">
        <v>3213</v>
      </c>
      <c r="F4007" s="29" t="s">
        <v>982</v>
      </c>
      <c r="G4007" s="29" t="s">
        <v>3233</v>
      </c>
      <c r="H4007" s="29" t="s">
        <v>3234</v>
      </c>
      <c r="I4007" s="29" t="s">
        <v>3242</v>
      </c>
      <c r="J4007" s="29" t="s">
        <v>3243</v>
      </c>
      <c r="K4007" s="29" t="s">
        <v>3244</v>
      </c>
      <c r="L4007" s="29" t="s">
        <v>3104</v>
      </c>
      <c r="M4007" s="29" t="s">
        <v>3245</v>
      </c>
      <c r="N4007" s="29" t="s">
        <v>3246</v>
      </c>
      <c r="O4007" s="29" t="s">
        <v>3701</v>
      </c>
      <c r="P4007" s="29" t="s">
        <v>3702</v>
      </c>
      <c r="Q4007" s="29" t="s">
        <v>3249</v>
      </c>
      <c r="R4007" s="29" t="s">
        <v>3210</v>
      </c>
      <c r="S4007" s="29" t="s">
        <v>3098</v>
      </c>
      <c r="T4007" s="29"/>
      <c r="U4007" s="30">
        <v>0</v>
      </c>
      <c r="V4007" s="30">
        <v>0</v>
      </c>
      <c r="W4007" s="30">
        <v>0</v>
      </c>
      <c r="X4007" s="30">
        <v>0</v>
      </c>
      <c r="Y4007" s="30">
        <v>0</v>
      </c>
      <c r="Z4007" s="30">
        <v>0</v>
      </c>
      <c r="AA4007" s="30">
        <v>0</v>
      </c>
      <c r="AB4007" s="30">
        <v>0</v>
      </c>
      <c r="AC4007" s="30">
        <v>0</v>
      </c>
      <c r="AD4007" s="30">
        <v>0</v>
      </c>
      <c r="AE4007" s="30">
        <v>44000</v>
      </c>
      <c r="AF4007" s="30">
        <v>0</v>
      </c>
    </row>
    <row r="4008" spans="1:32" x14ac:dyDescent="0.45">
      <c r="A4008" s="29" t="s">
        <v>92</v>
      </c>
      <c r="B4008" s="29" t="s">
        <v>117</v>
      </c>
      <c r="C4008" s="29" t="s">
        <v>3211</v>
      </c>
      <c r="D4008" s="29" t="s">
        <v>3212</v>
      </c>
      <c r="E4008" s="29" t="s">
        <v>3213</v>
      </c>
      <c r="F4008" s="29" t="s">
        <v>982</v>
      </c>
      <c r="G4008" s="29" t="s">
        <v>3233</v>
      </c>
      <c r="H4008" s="29" t="s">
        <v>3234</v>
      </c>
      <c r="I4008" s="29" t="s">
        <v>3242</v>
      </c>
      <c r="J4008" s="29" t="s">
        <v>3243</v>
      </c>
      <c r="K4008" s="29" t="s">
        <v>3244</v>
      </c>
      <c r="L4008" s="29" t="s">
        <v>3104</v>
      </c>
      <c r="M4008" s="29" t="s">
        <v>3245</v>
      </c>
      <c r="N4008" s="29" t="s">
        <v>3246</v>
      </c>
      <c r="O4008" s="29" t="s">
        <v>3701</v>
      </c>
      <c r="P4008" s="29" t="s">
        <v>3702</v>
      </c>
      <c r="Q4008" s="29" t="s">
        <v>3209</v>
      </c>
      <c r="R4008" s="29" t="s">
        <v>3210</v>
      </c>
      <c r="S4008" s="29" t="s">
        <v>3098</v>
      </c>
      <c r="T4008" s="29"/>
      <c r="U4008" s="30">
        <v>0</v>
      </c>
      <c r="V4008" s="30">
        <v>0</v>
      </c>
      <c r="W4008" s="30">
        <v>0</v>
      </c>
      <c r="X4008" s="30">
        <v>0</v>
      </c>
      <c r="Y4008" s="30">
        <v>0</v>
      </c>
      <c r="Z4008" s="30">
        <v>0</v>
      </c>
      <c r="AA4008" s="30">
        <v>0</v>
      </c>
      <c r="AB4008" s="30">
        <v>0</v>
      </c>
      <c r="AC4008" s="30">
        <v>0</v>
      </c>
      <c r="AD4008" s="30">
        <v>0</v>
      </c>
      <c r="AE4008" s="30">
        <v>32980.800000000003</v>
      </c>
      <c r="AF4008" s="30">
        <v>46908</v>
      </c>
    </row>
    <row r="4009" spans="1:32" x14ac:dyDescent="0.45">
      <c r="A4009" s="29" t="s">
        <v>92</v>
      </c>
      <c r="B4009" s="29" t="s">
        <v>117</v>
      </c>
      <c r="C4009" s="29" t="s">
        <v>3211</v>
      </c>
      <c r="D4009" s="29" t="s">
        <v>3212</v>
      </c>
      <c r="E4009" s="29" t="s">
        <v>3213</v>
      </c>
      <c r="F4009" s="29" t="s">
        <v>982</v>
      </c>
      <c r="G4009" s="29" t="s">
        <v>3233</v>
      </c>
      <c r="H4009" s="29" t="s">
        <v>3234</v>
      </c>
      <c r="I4009" s="29" t="s">
        <v>3242</v>
      </c>
      <c r="J4009" s="29" t="s">
        <v>3243</v>
      </c>
      <c r="K4009" s="29" t="s">
        <v>3258</v>
      </c>
      <c r="L4009" s="29" t="s">
        <v>3105</v>
      </c>
      <c r="M4009" s="29" t="s">
        <v>3259</v>
      </c>
      <c r="N4009" s="29" t="s">
        <v>3105</v>
      </c>
      <c r="O4009" s="29" t="s">
        <v>3260</v>
      </c>
      <c r="P4009" s="29" t="s">
        <v>3261</v>
      </c>
      <c r="Q4009" s="29" t="s">
        <v>3209</v>
      </c>
      <c r="R4009" s="29" t="s">
        <v>3210</v>
      </c>
      <c r="S4009" s="29" t="s">
        <v>3098</v>
      </c>
      <c r="T4009" s="29"/>
      <c r="U4009" s="30">
        <v>0</v>
      </c>
      <c r="V4009" s="30">
        <v>0</v>
      </c>
      <c r="W4009" s="30">
        <v>0</v>
      </c>
      <c r="X4009" s="30">
        <v>0</v>
      </c>
      <c r="Y4009" s="30">
        <v>0</v>
      </c>
      <c r="Z4009" s="30">
        <v>0</v>
      </c>
      <c r="AA4009" s="30">
        <v>0</v>
      </c>
      <c r="AB4009" s="30">
        <v>0</v>
      </c>
      <c r="AC4009" s="30">
        <v>0</v>
      </c>
      <c r="AD4009" s="30">
        <v>0</v>
      </c>
      <c r="AE4009" s="30">
        <v>0</v>
      </c>
      <c r="AF4009" s="30">
        <v>0</v>
      </c>
    </row>
    <row r="4010" spans="1:32" x14ac:dyDescent="0.45">
      <c r="A4010" s="29" t="s">
        <v>92</v>
      </c>
      <c r="B4010" s="29" t="s">
        <v>117</v>
      </c>
      <c r="C4010" s="29" t="s">
        <v>3211</v>
      </c>
      <c r="D4010" s="29" t="s">
        <v>3212</v>
      </c>
      <c r="E4010" s="29" t="s">
        <v>3213</v>
      </c>
      <c r="F4010" s="29" t="s">
        <v>982</v>
      </c>
      <c r="G4010" s="29" t="s">
        <v>3233</v>
      </c>
      <c r="H4010" s="29" t="s">
        <v>3234</v>
      </c>
      <c r="I4010" s="29" t="s">
        <v>3262</v>
      </c>
      <c r="J4010" s="29" t="s">
        <v>3263</v>
      </c>
      <c r="K4010" s="29" t="s">
        <v>3264</v>
      </c>
      <c r="L4010" s="29" t="s">
        <v>3103</v>
      </c>
      <c r="M4010" s="29" t="s">
        <v>3265</v>
      </c>
      <c r="N4010" s="29" t="s">
        <v>3266</v>
      </c>
      <c r="O4010" s="29" t="s">
        <v>3267</v>
      </c>
      <c r="P4010" s="29" t="s">
        <v>3268</v>
      </c>
      <c r="Q4010" s="29" t="s">
        <v>3209</v>
      </c>
      <c r="R4010" s="29" t="s">
        <v>3210</v>
      </c>
      <c r="S4010" s="29" t="s">
        <v>3098</v>
      </c>
      <c r="T4010" s="29"/>
      <c r="U4010" s="30">
        <v>5200</v>
      </c>
      <c r="V4010" s="30">
        <v>5200</v>
      </c>
      <c r="W4010" s="30">
        <v>5200</v>
      </c>
      <c r="X4010" s="30">
        <v>5200</v>
      </c>
      <c r="Y4010" s="30">
        <v>5200</v>
      </c>
      <c r="Z4010" s="30">
        <v>5200</v>
      </c>
      <c r="AA4010" s="30">
        <v>5200</v>
      </c>
      <c r="AB4010" s="30">
        <v>5200</v>
      </c>
      <c r="AC4010" s="30">
        <v>5200</v>
      </c>
      <c r="AD4010" s="30">
        <v>5200</v>
      </c>
      <c r="AE4010" s="30">
        <v>5200</v>
      </c>
      <c r="AF4010" s="30">
        <v>5200</v>
      </c>
    </row>
    <row r="4011" spans="1:32" x14ac:dyDescent="0.45">
      <c r="A4011" s="29" t="s">
        <v>92</v>
      </c>
      <c r="B4011" s="29" t="s">
        <v>117</v>
      </c>
      <c r="C4011" s="29" t="s">
        <v>3211</v>
      </c>
      <c r="D4011" s="29" t="s">
        <v>3212</v>
      </c>
      <c r="E4011" s="29" t="s">
        <v>3213</v>
      </c>
      <c r="F4011" s="29" t="s">
        <v>982</v>
      </c>
      <c r="G4011" s="29" t="s">
        <v>3233</v>
      </c>
      <c r="H4011" s="29" t="s">
        <v>3234</v>
      </c>
      <c r="I4011" s="29" t="s">
        <v>3275</v>
      </c>
      <c r="J4011" s="29" t="s">
        <v>3276</v>
      </c>
      <c r="K4011" s="29" t="s">
        <v>3277</v>
      </c>
      <c r="L4011" s="29" t="s">
        <v>3100</v>
      </c>
      <c r="M4011" s="29" t="s">
        <v>3278</v>
      </c>
      <c r="N4011" s="29" t="s">
        <v>3279</v>
      </c>
      <c r="O4011" s="29" t="s">
        <v>3280</v>
      </c>
      <c r="P4011" s="29" t="s">
        <v>3281</v>
      </c>
      <c r="Q4011" s="29" t="s">
        <v>3209</v>
      </c>
      <c r="R4011" s="29" t="s">
        <v>3210</v>
      </c>
      <c r="S4011" s="29" t="s">
        <v>3098</v>
      </c>
      <c r="T4011" s="29"/>
      <c r="U4011" s="30">
        <v>0</v>
      </c>
      <c r="V4011" s="30">
        <v>0</v>
      </c>
      <c r="W4011" s="30">
        <v>0</v>
      </c>
      <c r="X4011" s="30">
        <v>0</v>
      </c>
      <c r="Y4011" s="30">
        <v>0</v>
      </c>
      <c r="Z4011" s="30">
        <v>0</v>
      </c>
      <c r="AA4011" s="30">
        <v>0</v>
      </c>
      <c r="AB4011" s="30">
        <v>0</v>
      </c>
      <c r="AC4011" s="30">
        <v>0</v>
      </c>
      <c r="AD4011" s="30">
        <v>0</v>
      </c>
      <c r="AE4011" s="30">
        <v>56652</v>
      </c>
      <c r="AF4011" s="30">
        <v>89452</v>
      </c>
    </row>
    <row r="4012" spans="1:32" x14ac:dyDescent="0.45">
      <c r="A4012" s="29" t="s">
        <v>92</v>
      </c>
      <c r="B4012" s="29" t="s">
        <v>117</v>
      </c>
      <c r="C4012" s="29" t="s">
        <v>3211</v>
      </c>
      <c r="D4012" s="29" t="s">
        <v>3212</v>
      </c>
      <c r="E4012" s="29" t="s">
        <v>3213</v>
      </c>
      <c r="F4012" s="29" t="s">
        <v>982</v>
      </c>
      <c r="G4012" s="29" t="s">
        <v>3233</v>
      </c>
      <c r="H4012" s="29" t="s">
        <v>3234</v>
      </c>
      <c r="I4012" s="29" t="s">
        <v>3275</v>
      </c>
      <c r="J4012" s="29" t="s">
        <v>3276</v>
      </c>
      <c r="K4012" s="29" t="s">
        <v>3277</v>
      </c>
      <c r="L4012" s="29" t="s">
        <v>3100</v>
      </c>
      <c r="M4012" s="29" t="s">
        <v>3312</v>
      </c>
      <c r="N4012" s="29" t="s">
        <v>3313</v>
      </c>
      <c r="O4012" s="29" t="s">
        <v>3314</v>
      </c>
      <c r="P4012" s="29" t="s">
        <v>3315</v>
      </c>
      <c r="Q4012" s="29" t="s">
        <v>3209</v>
      </c>
      <c r="R4012" s="29" t="s">
        <v>3210</v>
      </c>
      <c r="S4012" s="29" t="s">
        <v>3098</v>
      </c>
      <c r="T4012" s="29"/>
      <c r="U4012" s="30">
        <v>350000</v>
      </c>
      <c r="V4012" s="30">
        <v>350000</v>
      </c>
      <c r="W4012" s="30">
        <v>350000</v>
      </c>
      <c r="X4012" s="30">
        <v>350000</v>
      </c>
      <c r="Y4012" s="30">
        <v>350000</v>
      </c>
      <c r="Z4012" s="30">
        <v>350000</v>
      </c>
      <c r="AA4012" s="30">
        <v>350000</v>
      </c>
      <c r="AB4012" s="30">
        <v>350000</v>
      </c>
      <c r="AC4012" s="30">
        <v>350000</v>
      </c>
      <c r="AD4012" s="30">
        <v>350000</v>
      </c>
      <c r="AE4012" s="30">
        <v>284971.2</v>
      </c>
      <c r="AF4012" s="30">
        <v>250000</v>
      </c>
    </row>
    <row r="4013" spans="1:32" x14ac:dyDescent="0.45">
      <c r="A4013" s="29" t="s">
        <v>92</v>
      </c>
      <c r="B4013" s="29" t="s">
        <v>117</v>
      </c>
      <c r="C4013" s="29" t="s">
        <v>3211</v>
      </c>
      <c r="D4013" s="29" t="s">
        <v>3212</v>
      </c>
      <c r="E4013" s="29" t="s">
        <v>3213</v>
      </c>
      <c r="F4013" s="29" t="s">
        <v>982</v>
      </c>
      <c r="G4013" s="29" t="s">
        <v>3233</v>
      </c>
      <c r="H4013" s="29" t="s">
        <v>3234</v>
      </c>
      <c r="I4013" s="29" t="s">
        <v>3275</v>
      </c>
      <c r="J4013" s="29" t="s">
        <v>3276</v>
      </c>
      <c r="K4013" s="29" t="s">
        <v>3282</v>
      </c>
      <c r="L4013" s="29" t="s">
        <v>3112</v>
      </c>
      <c r="M4013" s="29" t="s">
        <v>3283</v>
      </c>
      <c r="N4013" s="29" t="s">
        <v>3284</v>
      </c>
      <c r="O4013" s="29" t="s">
        <v>3448</v>
      </c>
      <c r="P4013" s="29" t="s">
        <v>3449</v>
      </c>
      <c r="Q4013" s="29" t="s">
        <v>3209</v>
      </c>
      <c r="R4013" s="29" t="s">
        <v>3210</v>
      </c>
      <c r="S4013" s="29" t="s">
        <v>3098</v>
      </c>
      <c r="T4013" s="29"/>
      <c r="U4013" s="30">
        <v>20000</v>
      </c>
      <c r="V4013" s="30">
        <v>20000</v>
      </c>
      <c r="W4013" s="30">
        <v>20000</v>
      </c>
      <c r="X4013" s="30">
        <v>20000</v>
      </c>
      <c r="Y4013" s="30">
        <v>20000</v>
      </c>
      <c r="Z4013" s="30">
        <v>20000</v>
      </c>
      <c r="AA4013" s="30">
        <v>20000</v>
      </c>
      <c r="AB4013" s="30">
        <v>20000</v>
      </c>
      <c r="AC4013" s="30">
        <v>20000</v>
      </c>
      <c r="AD4013" s="30">
        <v>20000</v>
      </c>
      <c r="AE4013" s="30">
        <v>20000</v>
      </c>
      <c r="AF4013" s="30">
        <v>20000</v>
      </c>
    </row>
    <row r="4014" spans="1:32" x14ac:dyDescent="0.45">
      <c r="A4014" s="29" t="s">
        <v>92</v>
      </c>
      <c r="B4014" s="29" t="s">
        <v>117</v>
      </c>
      <c r="C4014" s="29" t="s">
        <v>3211</v>
      </c>
      <c r="D4014" s="29" t="s">
        <v>3212</v>
      </c>
      <c r="E4014" s="29" t="s">
        <v>3213</v>
      </c>
      <c r="F4014" s="29" t="s">
        <v>982</v>
      </c>
      <c r="G4014" s="29" t="s">
        <v>3233</v>
      </c>
      <c r="H4014" s="29" t="s">
        <v>3234</v>
      </c>
      <c r="I4014" s="29" t="s">
        <v>3275</v>
      </c>
      <c r="J4014" s="29" t="s">
        <v>3276</v>
      </c>
      <c r="K4014" s="29" t="s">
        <v>3287</v>
      </c>
      <c r="L4014" s="29" t="s">
        <v>3101</v>
      </c>
      <c r="M4014" s="29" t="s">
        <v>3288</v>
      </c>
      <c r="N4014" s="29" t="s">
        <v>3289</v>
      </c>
      <c r="O4014" s="29" t="s">
        <v>3290</v>
      </c>
      <c r="P4014" s="29" t="s">
        <v>3291</v>
      </c>
      <c r="Q4014" s="29" t="s">
        <v>3209</v>
      </c>
      <c r="R4014" s="29" t="s">
        <v>3210</v>
      </c>
      <c r="S4014" s="29" t="s">
        <v>3098</v>
      </c>
      <c r="T4014" s="29"/>
      <c r="U4014" s="30">
        <v>1000</v>
      </c>
      <c r="V4014" s="30">
        <v>1000</v>
      </c>
      <c r="W4014" s="30">
        <v>1000</v>
      </c>
      <c r="X4014" s="30">
        <v>1000</v>
      </c>
      <c r="Y4014" s="30">
        <v>1000</v>
      </c>
      <c r="Z4014" s="30">
        <v>1000</v>
      </c>
      <c r="AA4014" s="30">
        <v>1000</v>
      </c>
      <c r="AB4014" s="30">
        <v>1000</v>
      </c>
      <c r="AC4014" s="30">
        <v>1000</v>
      </c>
      <c r="AD4014" s="30">
        <v>1000</v>
      </c>
      <c r="AE4014" s="30">
        <v>1000</v>
      </c>
      <c r="AF4014" s="30">
        <v>1000</v>
      </c>
    </row>
    <row r="4015" spans="1:32" x14ac:dyDescent="0.45">
      <c r="A4015" s="29" t="s">
        <v>1121</v>
      </c>
      <c r="B4015" s="29" t="s">
        <v>1122</v>
      </c>
      <c r="C4015" s="29" t="s">
        <v>3299</v>
      </c>
      <c r="D4015" s="29" t="s">
        <v>3300</v>
      </c>
      <c r="E4015" s="29" t="s">
        <v>3301</v>
      </c>
      <c r="F4015" s="29" t="s">
        <v>3302</v>
      </c>
      <c r="G4015" s="29" t="s">
        <v>3233</v>
      </c>
      <c r="H4015" s="29" t="s">
        <v>3234</v>
      </c>
      <c r="I4015" s="29" t="s">
        <v>3275</v>
      </c>
      <c r="J4015" s="29" t="s">
        <v>3276</v>
      </c>
      <c r="K4015" s="29" t="s">
        <v>3277</v>
      </c>
      <c r="L4015" s="29" t="s">
        <v>3100</v>
      </c>
      <c r="M4015" s="29" t="s">
        <v>3312</v>
      </c>
      <c r="N4015" s="29" t="s">
        <v>3313</v>
      </c>
      <c r="O4015" s="29" t="s">
        <v>3314</v>
      </c>
      <c r="P4015" s="29" t="s">
        <v>3315</v>
      </c>
      <c r="Q4015" s="29" t="s">
        <v>3209</v>
      </c>
      <c r="R4015" s="29" t="s">
        <v>3210</v>
      </c>
      <c r="S4015" s="29" t="s">
        <v>3098</v>
      </c>
      <c r="T4015" s="29"/>
      <c r="U4015" s="30">
        <v>30000</v>
      </c>
      <c r="V4015" s="30">
        <v>30000</v>
      </c>
      <c r="W4015" s="30">
        <v>30000</v>
      </c>
      <c r="X4015" s="30">
        <v>30000</v>
      </c>
      <c r="Y4015" s="30">
        <v>30000</v>
      </c>
      <c r="Z4015" s="30">
        <v>30000</v>
      </c>
      <c r="AA4015" s="30">
        <v>30000</v>
      </c>
      <c r="AB4015" s="30">
        <v>30000</v>
      </c>
      <c r="AC4015" s="30">
        <v>30000</v>
      </c>
      <c r="AD4015" s="30">
        <v>30000</v>
      </c>
      <c r="AE4015" s="30">
        <v>30000</v>
      </c>
      <c r="AF4015" s="30">
        <v>30000</v>
      </c>
    </row>
    <row r="4016" spans="1:32" x14ac:dyDescent="0.45">
      <c r="A4016" s="29" t="s">
        <v>998</v>
      </c>
      <c r="B4016" s="29" t="s">
        <v>999</v>
      </c>
      <c r="C4016" s="29" t="s">
        <v>3299</v>
      </c>
      <c r="D4016" s="29" t="s">
        <v>3300</v>
      </c>
      <c r="E4016" s="29" t="s">
        <v>3538</v>
      </c>
      <c r="F4016" s="29" t="s">
        <v>3539</v>
      </c>
      <c r="G4016" s="29" t="s">
        <v>3200</v>
      </c>
      <c r="H4016" s="29" t="s">
        <v>3201</v>
      </c>
      <c r="I4016" s="29" t="s">
        <v>3202</v>
      </c>
      <c r="J4016" s="29" t="s">
        <v>3203</v>
      </c>
      <c r="K4016" s="29" t="s">
        <v>3204</v>
      </c>
      <c r="L4016" s="29" t="s">
        <v>3109</v>
      </c>
      <c r="M4016" s="29" t="s">
        <v>3378</v>
      </c>
      <c r="N4016" s="29" t="s">
        <v>3379</v>
      </c>
      <c r="O4016" s="29" t="s">
        <v>3380</v>
      </c>
      <c r="P4016" s="29" t="s">
        <v>3381</v>
      </c>
      <c r="Q4016" s="29" t="s">
        <v>3209</v>
      </c>
      <c r="R4016" s="29" t="s">
        <v>3210</v>
      </c>
      <c r="S4016" s="29" t="s">
        <v>3098</v>
      </c>
      <c r="T4016" s="29"/>
      <c r="U4016" s="30">
        <v>4750</v>
      </c>
      <c r="V4016" s="30">
        <v>4750</v>
      </c>
      <c r="W4016" s="30">
        <v>4750</v>
      </c>
      <c r="X4016" s="30">
        <v>4750</v>
      </c>
      <c r="Y4016" s="30">
        <v>4750</v>
      </c>
      <c r="Z4016" s="30">
        <v>4750</v>
      </c>
      <c r="AA4016" s="30">
        <v>4750</v>
      </c>
      <c r="AB4016" s="30">
        <v>4750</v>
      </c>
      <c r="AC4016" s="30">
        <v>4750</v>
      </c>
      <c r="AD4016" s="30">
        <v>4750</v>
      </c>
      <c r="AE4016" s="30">
        <v>0</v>
      </c>
      <c r="AF4016" s="30">
        <v>0</v>
      </c>
    </row>
    <row r="4017" spans="1:32" x14ac:dyDescent="0.45">
      <c r="A4017" s="29" t="s">
        <v>998</v>
      </c>
      <c r="B4017" s="29" t="s">
        <v>999</v>
      </c>
      <c r="C4017" s="29" t="s">
        <v>3299</v>
      </c>
      <c r="D4017" s="29" t="s">
        <v>3300</v>
      </c>
      <c r="E4017" s="29" t="s">
        <v>3538</v>
      </c>
      <c r="F4017" s="29" t="s">
        <v>3539</v>
      </c>
      <c r="G4017" s="29" t="s">
        <v>3200</v>
      </c>
      <c r="H4017" s="29" t="s">
        <v>3201</v>
      </c>
      <c r="I4017" s="29" t="s">
        <v>3202</v>
      </c>
      <c r="J4017" s="29" t="s">
        <v>3203</v>
      </c>
      <c r="K4017" s="29" t="s">
        <v>3221</v>
      </c>
      <c r="L4017" s="29" t="s">
        <v>3113</v>
      </c>
      <c r="M4017" s="29" t="s">
        <v>3303</v>
      </c>
      <c r="N4017" s="29" t="s">
        <v>3304</v>
      </c>
      <c r="O4017" s="29" t="s">
        <v>3305</v>
      </c>
      <c r="P4017" s="29" t="s">
        <v>3306</v>
      </c>
      <c r="Q4017" s="29" t="s">
        <v>3249</v>
      </c>
      <c r="R4017" s="29" t="s">
        <v>3098</v>
      </c>
      <c r="S4017" s="29" t="s">
        <v>3098</v>
      </c>
      <c r="T4017" s="29"/>
      <c r="U4017" s="30">
        <v>0</v>
      </c>
      <c r="V4017" s="30">
        <v>0</v>
      </c>
      <c r="W4017" s="30">
        <v>0</v>
      </c>
      <c r="X4017" s="30">
        <v>0</v>
      </c>
      <c r="Y4017" s="30">
        <v>0</v>
      </c>
      <c r="Z4017" s="30">
        <v>0</v>
      </c>
      <c r="AA4017" s="30">
        <v>0</v>
      </c>
      <c r="AB4017" s="30">
        <v>0</v>
      </c>
      <c r="AC4017" s="30">
        <v>0</v>
      </c>
      <c r="AD4017" s="30">
        <v>0</v>
      </c>
      <c r="AE4017" s="30">
        <v>0</v>
      </c>
      <c r="AF4017" s="30">
        <v>20000</v>
      </c>
    </row>
    <row r="4018" spans="1:32" x14ac:dyDescent="0.45">
      <c r="A4018" s="29" t="s">
        <v>998</v>
      </c>
      <c r="B4018" s="29" t="s">
        <v>999</v>
      </c>
      <c r="C4018" s="29" t="s">
        <v>3299</v>
      </c>
      <c r="D4018" s="29" t="s">
        <v>3300</v>
      </c>
      <c r="E4018" s="29" t="s">
        <v>3538</v>
      </c>
      <c r="F4018" s="29" t="s">
        <v>3539</v>
      </c>
      <c r="G4018" s="29" t="s">
        <v>3200</v>
      </c>
      <c r="H4018" s="29" t="s">
        <v>3201</v>
      </c>
      <c r="I4018" s="29" t="s">
        <v>3202</v>
      </c>
      <c r="J4018" s="29" t="s">
        <v>3203</v>
      </c>
      <c r="K4018" s="29" t="s">
        <v>3221</v>
      </c>
      <c r="L4018" s="29" t="s">
        <v>3113</v>
      </c>
      <c r="M4018" s="29" t="s">
        <v>3303</v>
      </c>
      <c r="N4018" s="29" t="s">
        <v>3304</v>
      </c>
      <c r="O4018" s="29" t="s">
        <v>3305</v>
      </c>
      <c r="P4018" s="29" t="s">
        <v>3306</v>
      </c>
      <c r="Q4018" s="29" t="s">
        <v>3209</v>
      </c>
      <c r="R4018" s="29" t="s">
        <v>3098</v>
      </c>
      <c r="S4018" s="29" t="s">
        <v>3098</v>
      </c>
      <c r="T4018" s="29"/>
      <c r="U4018" s="30">
        <v>0</v>
      </c>
      <c r="V4018" s="30">
        <v>0</v>
      </c>
      <c r="W4018" s="30">
        <v>0</v>
      </c>
      <c r="X4018" s="30">
        <v>0</v>
      </c>
      <c r="Y4018" s="30">
        <v>0</v>
      </c>
      <c r="Z4018" s="30">
        <v>0</v>
      </c>
      <c r="AA4018" s="30">
        <v>0</v>
      </c>
      <c r="AB4018" s="30">
        <v>0</v>
      </c>
      <c r="AC4018" s="30">
        <v>0</v>
      </c>
      <c r="AD4018" s="30">
        <v>0</v>
      </c>
      <c r="AE4018" s="30">
        <v>0</v>
      </c>
      <c r="AF4018" s="30">
        <v>4192</v>
      </c>
    </row>
    <row r="4019" spans="1:32" x14ac:dyDescent="0.45">
      <c r="A4019" s="29" t="s">
        <v>998</v>
      </c>
      <c r="B4019" s="29" t="s">
        <v>999</v>
      </c>
      <c r="C4019" s="29" t="s">
        <v>3299</v>
      </c>
      <c r="D4019" s="29" t="s">
        <v>3300</v>
      </c>
      <c r="E4019" s="29" t="s">
        <v>3538</v>
      </c>
      <c r="F4019" s="29" t="s">
        <v>3539</v>
      </c>
      <c r="G4019" s="29" t="s">
        <v>3233</v>
      </c>
      <c r="H4019" s="29" t="s">
        <v>3234</v>
      </c>
      <c r="I4019" s="29" t="s">
        <v>3242</v>
      </c>
      <c r="J4019" s="29" t="s">
        <v>3243</v>
      </c>
      <c r="K4019" s="29" t="s">
        <v>3244</v>
      </c>
      <c r="L4019" s="29" t="s">
        <v>3104</v>
      </c>
      <c r="M4019" s="29" t="s">
        <v>3245</v>
      </c>
      <c r="N4019" s="29" t="s">
        <v>3246</v>
      </c>
      <c r="O4019" s="29" t="s">
        <v>3250</v>
      </c>
      <c r="P4019" s="29" t="s">
        <v>3251</v>
      </c>
      <c r="Q4019" s="29" t="s">
        <v>3249</v>
      </c>
      <c r="R4019" s="29" t="s">
        <v>3098</v>
      </c>
      <c r="S4019" s="29" t="s">
        <v>3098</v>
      </c>
      <c r="T4019" s="29"/>
      <c r="U4019" s="30">
        <v>0</v>
      </c>
      <c r="V4019" s="30">
        <v>0</v>
      </c>
      <c r="W4019" s="30">
        <v>0</v>
      </c>
      <c r="X4019" s="30">
        <v>0</v>
      </c>
      <c r="Y4019" s="30">
        <v>0</v>
      </c>
      <c r="Z4019" s="30">
        <v>0</v>
      </c>
      <c r="AA4019" s="30">
        <v>0</v>
      </c>
      <c r="AB4019" s="30">
        <v>0</v>
      </c>
      <c r="AC4019" s="30">
        <v>0</v>
      </c>
      <c r="AD4019" s="30">
        <v>647</v>
      </c>
      <c r="AE4019" s="30">
        <v>647</v>
      </c>
      <c r="AF4019" s="30">
        <v>647</v>
      </c>
    </row>
    <row r="4020" spans="1:32" x14ac:dyDescent="0.45">
      <c r="A4020" s="29" t="s">
        <v>998</v>
      </c>
      <c r="B4020" s="29" t="s">
        <v>999</v>
      </c>
      <c r="C4020" s="29" t="s">
        <v>3299</v>
      </c>
      <c r="D4020" s="29" t="s">
        <v>3300</v>
      </c>
      <c r="E4020" s="29" t="s">
        <v>3538</v>
      </c>
      <c r="F4020" s="29" t="s">
        <v>3539</v>
      </c>
      <c r="G4020" s="29" t="s">
        <v>3233</v>
      </c>
      <c r="H4020" s="29" t="s">
        <v>3234</v>
      </c>
      <c r="I4020" s="29" t="s">
        <v>3242</v>
      </c>
      <c r="J4020" s="29" t="s">
        <v>3243</v>
      </c>
      <c r="K4020" s="29" t="s">
        <v>3244</v>
      </c>
      <c r="L4020" s="29" t="s">
        <v>3104</v>
      </c>
      <c r="M4020" s="29" t="s">
        <v>3245</v>
      </c>
      <c r="N4020" s="29" t="s">
        <v>3246</v>
      </c>
      <c r="O4020" s="29" t="s">
        <v>3250</v>
      </c>
      <c r="P4020" s="29" t="s">
        <v>3251</v>
      </c>
      <c r="Q4020" s="29" t="s">
        <v>3209</v>
      </c>
      <c r="R4020" s="29" t="s">
        <v>3098</v>
      </c>
      <c r="S4020" s="29" t="s">
        <v>3098</v>
      </c>
      <c r="T4020" s="29"/>
      <c r="U4020" s="30">
        <v>0</v>
      </c>
      <c r="V4020" s="30">
        <v>0</v>
      </c>
      <c r="W4020" s="30">
        <v>0</v>
      </c>
      <c r="X4020" s="30">
        <v>0</v>
      </c>
      <c r="Y4020" s="30">
        <v>0</v>
      </c>
      <c r="Z4020" s="30">
        <v>0</v>
      </c>
      <c r="AA4020" s="30">
        <v>0</v>
      </c>
      <c r="AB4020" s="30">
        <v>0</v>
      </c>
      <c r="AC4020" s="30">
        <v>0</v>
      </c>
      <c r="AD4020" s="30">
        <v>371</v>
      </c>
      <c r="AE4020" s="30">
        <v>6954.5</v>
      </c>
      <c r="AF4020" s="30">
        <v>6772.7</v>
      </c>
    </row>
    <row r="4021" spans="1:32" x14ac:dyDescent="0.45">
      <c r="A4021" s="29" t="s">
        <v>998</v>
      </c>
      <c r="B4021" s="29" t="s">
        <v>999</v>
      </c>
      <c r="C4021" s="29" t="s">
        <v>3299</v>
      </c>
      <c r="D4021" s="29" t="s">
        <v>3300</v>
      </c>
      <c r="E4021" s="29" t="s">
        <v>3538</v>
      </c>
      <c r="F4021" s="29" t="s">
        <v>3539</v>
      </c>
      <c r="G4021" s="29" t="s">
        <v>3233</v>
      </c>
      <c r="H4021" s="29" t="s">
        <v>3234</v>
      </c>
      <c r="I4021" s="29" t="s">
        <v>3242</v>
      </c>
      <c r="J4021" s="29" t="s">
        <v>3243</v>
      </c>
      <c r="K4021" s="29" t="s">
        <v>3258</v>
      </c>
      <c r="L4021" s="29" t="s">
        <v>3105</v>
      </c>
      <c r="M4021" s="29" t="s">
        <v>3259</v>
      </c>
      <c r="N4021" s="29" t="s">
        <v>3105</v>
      </c>
      <c r="O4021" s="29" t="s">
        <v>3260</v>
      </c>
      <c r="P4021" s="29" t="s">
        <v>3261</v>
      </c>
      <c r="Q4021" s="29" t="s">
        <v>3209</v>
      </c>
      <c r="R4021" s="29" t="s">
        <v>3098</v>
      </c>
      <c r="S4021" s="29" t="s">
        <v>3098</v>
      </c>
      <c r="T4021" s="29"/>
      <c r="U4021" s="30">
        <v>0</v>
      </c>
      <c r="V4021" s="30">
        <v>0</v>
      </c>
      <c r="W4021" s="30">
        <v>0</v>
      </c>
      <c r="X4021" s="30">
        <v>0</v>
      </c>
      <c r="Y4021" s="30">
        <v>0</v>
      </c>
      <c r="Z4021" s="30">
        <v>0</v>
      </c>
      <c r="AA4021" s="30">
        <v>0</v>
      </c>
      <c r="AB4021" s="30">
        <v>0</v>
      </c>
      <c r="AC4021" s="30">
        <v>0</v>
      </c>
      <c r="AD4021" s="30">
        <v>129</v>
      </c>
      <c r="AE4021" s="30">
        <v>4000</v>
      </c>
      <c r="AF4021" s="30">
        <v>4000</v>
      </c>
    </row>
    <row r="4022" spans="1:32" x14ac:dyDescent="0.45">
      <c r="A4022" s="29" t="s">
        <v>998</v>
      </c>
      <c r="B4022" s="29" t="s">
        <v>999</v>
      </c>
      <c r="C4022" s="29" t="s">
        <v>3299</v>
      </c>
      <c r="D4022" s="29" t="s">
        <v>3300</v>
      </c>
      <c r="E4022" s="29" t="s">
        <v>3538</v>
      </c>
      <c r="F4022" s="29" t="s">
        <v>3539</v>
      </c>
      <c r="G4022" s="29" t="s">
        <v>3233</v>
      </c>
      <c r="H4022" s="29" t="s">
        <v>3234</v>
      </c>
      <c r="I4022" s="29" t="s">
        <v>3262</v>
      </c>
      <c r="J4022" s="29" t="s">
        <v>3263</v>
      </c>
      <c r="K4022" s="29" t="s">
        <v>3264</v>
      </c>
      <c r="L4022" s="29" t="s">
        <v>3103</v>
      </c>
      <c r="M4022" s="29" t="s">
        <v>3265</v>
      </c>
      <c r="N4022" s="29" t="s">
        <v>3266</v>
      </c>
      <c r="O4022" s="29" t="s">
        <v>3267</v>
      </c>
      <c r="P4022" s="29" t="s">
        <v>3268</v>
      </c>
      <c r="Q4022" s="29" t="s">
        <v>3209</v>
      </c>
      <c r="R4022" s="29" t="s">
        <v>3210</v>
      </c>
      <c r="S4022" s="29" t="s">
        <v>3098</v>
      </c>
      <c r="T4022" s="29"/>
      <c r="U4022" s="30">
        <v>9200</v>
      </c>
      <c r="V4022" s="30">
        <v>9200</v>
      </c>
      <c r="W4022" s="30">
        <v>9200</v>
      </c>
      <c r="X4022" s="30">
        <v>9200</v>
      </c>
      <c r="Y4022" s="30">
        <v>14400</v>
      </c>
      <c r="Z4022" s="30">
        <v>30000</v>
      </c>
      <c r="AA4022" s="30">
        <v>30000</v>
      </c>
      <c r="AB4022" s="30">
        <v>30000</v>
      </c>
      <c r="AC4022" s="30">
        <v>30000</v>
      </c>
      <c r="AD4022" s="30">
        <v>30000</v>
      </c>
      <c r="AE4022" s="30">
        <v>30000</v>
      </c>
      <c r="AF4022" s="30">
        <v>30000</v>
      </c>
    </row>
    <row r="4023" spans="1:32" x14ac:dyDescent="0.45">
      <c r="A4023" s="29" t="s">
        <v>998</v>
      </c>
      <c r="B4023" s="29" t="s">
        <v>999</v>
      </c>
      <c r="C4023" s="29" t="s">
        <v>3299</v>
      </c>
      <c r="D4023" s="29" t="s">
        <v>3300</v>
      </c>
      <c r="E4023" s="29" t="s">
        <v>3538</v>
      </c>
      <c r="F4023" s="29" t="s">
        <v>3539</v>
      </c>
      <c r="G4023" s="29" t="s">
        <v>3233</v>
      </c>
      <c r="H4023" s="29" t="s">
        <v>3234</v>
      </c>
      <c r="I4023" s="29" t="s">
        <v>3262</v>
      </c>
      <c r="J4023" s="29" t="s">
        <v>3263</v>
      </c>
      <c r="K4023" s="29" t="s">
        <v>3264</v>
      </c>
      <c r="L4023" s="29" t="s">
        <v>3103</v>
      </c>
      <c r="M4023" s="29" t="s">
        <v>3265</v>
      </c>
      <c r="N4023" s="29" t="s">
        <v>3266</v>
      </c>
      <c r="O4023" s="29" t="s">
        <v>3338</v>
      </c>
      <c r="P4023" s="29" t="s">
        <v>3339</v>
      </c>
      <c r="Q4023" s="29" t="s">
        <v>3249</v>
      </c>
      <c r="R4023" s="29" t="s">
        <v>3210</v>
      </c>
      <c r="S4023" s="29" t="s">
        <v>3098</v>
      </c>
      <c r="T4023" s="29"/>
      <c r="U4023" s="30">
        <v>0</v>
      </c>
      <c r="V4023" s="30">
        <v>0</v>
      </c>
      <c r="W4023" s="30">
        <v>0</v>
      </c>
      <c r="X4023" s="30">
        <v>0</v>
      </c>
      <c r="Y4023" s="30">
        <v>0</v>
      </c>
      <c r="Z4023" s="30">
        <v>0</v>
      </c>
      <c r="AA4023" s="30">
        <v>0</v>
      </c>
      <c r="AB4023" s="30">
        <v>0</v>
      </c>
      <c r="AC4023" s="30">
        <v>49091</v>
      </c>
      <c r="AD4023" s="30">
        <v>20000</v>
      </c>
      <c r="AE4023" s="30">
        <v>29091</v>
      </c>
      <c r="AF4023" s="30">
        <v>0</v>
      </c>
    </row>
    <row r="4024" spans="1:32" x14ac:dyDescent="0.45">
      <c r="A4024" s="29" t="s">
        <v>998</v>
      </c>
      <c r="B4024" s="29" t="s">
        <v>999</v>
      </c>
      <c r="C4024" s="29" t="s">
        <v>3299</v>
      </c>
      <c r="D4024" s="29" t="s">
        <v>3300</v>
      </c>
      <c r="E4024" s="29" t="s">
        <v>3538</v>
      </c>
      <c r="F4024" s="29" t="s">
        <v>3539</v>
      </c>
      <c r="G4024" s="29" t="s">
        <v>3233</v>
      </c>
      <c r="H4024" s="29" t="s">
        <v>3234</v>
      </c>
      <c r="I4024" s="29" t="s">
        <v>3262</v>
      </c>
      <c r="J4024" s="29" t="s">
        <v>3263</v>
      </c>
      <c r="K4024" s="29" t="s">
        <v>3264</v>
      </c>
      <c r="L4024" s="29" t="s">
        <v>3103</v>
      </c>
      <c r="M4024" s="29" t="s">
        <v>3265</v>
      </c>
      <c r="N4024" s="29" t="s">
        <v>3266</v>
      </c>
      <c r="O4024" s="29" t="s">
        <v>3338</v>
      </c>
      <c r="P4024" s="29" t="s">
        <v>3339</v>
      </c>
      <c r="Q4024" s="29" t="s">
        <v>3249</v>
      </c>
      <c r="R4024" s="29" t="s">
        <v>3098</v>
      </c>
      <c r="S4024" s="29" t="s">
        <v>3098</v>
      </c>
      <c r="T4024" s="29"/>
      <c r="U4024" s="30">
        <v>0</v>
      </c>
      <c r="V4024" s="30">
        <v>0</v>
      </c>
      <c r="W4024" s="30">
        <v>0</v>
      </c>
      <c r="X4024" s="30">
        <v>0</v>
      </c>
      <c r="Y4024" s="30">
        <v>0</v>
      </c>
      <c r="Z4024" s="30">
        <v>0</v>
      </c>
      <c r="AA4024" s="30">
        <v>0</v>
      </c>
      <c r="AB4024" s="30">
        <v>0</v>
      </c>
      <c r="AC4024" s="30">
        <v>0</v>
      </c>
      <c r="AD4024" s="30">
        <v>56365</v>
      </c>
      <c r="AE4024" s="30">
        <v>0</v>
      </c>
      <c r="AF4024" s="30">
        <v>0</v>
      </c>
    </row>
    <row r="4025" spans="1:32" x14ac:dyDescent="0.45">
      <c r="A4025" s="29" t="s">
        <v>998</v>
      </c>
      <c r="B4025" s="29" t="s">
        <v>999</v>
      </c>
      <c r="C4025" s="29" t="s">
        <v>3299</v>
      </c>
      <c r="D4025" s="29" t="s">
        <v>3300</v>
      </c>
      <c r="E4025" s="29" t="s">
        <v>3538</v>
      </c>
      <c r="F4025" s="29" t="s">
        <v>3539</v>
      </c>
      <c r="G4025" s="29" t="s">
        <v>3233</v>
      </c>
      <c r="H4025" s="29" t="s">
        <v>3234</v>
      </c>
      <c r="I4025" s="29" t="s">
        <v>3262</v>
      </c>
      <c r="J4025" s="29" t="s">
        <v>3263</v>
      </c>
      <c r="K4025" s="29" t="s">
        <v>3264</v>
      </c>
      <c r="L4025" s="29" t="s">
        <v>3103</v>
      </c>
      <c r="M4025" s="29" t="s">
        <v>3265</v>
      </c>
      <c r="N4025" s="29" t="s">
        <v>3266</v>
      </c>
      <c r="O4025" s="29" t="s">
        <v>3269</v>
      </c>
      <c r="P4025" s="29" t="s">
        <v>3270</v>
      </c>
      <c r="Q4025" s="29" t="s">
        <v>3209</v>
      </c>
      <c r="R4025" s="29" t="s">
        <v>3210</v>
      </c>
      <c r="S4025" s="29" t="s">
        <v>3098</v>
      </c>
      <c r="T4025" s="29"/>
      <c r="U4025" s="30">
        <v>1833</v>
      </c>
      <c r="V4025" s="30">
        <v>2184</v>
      </c>
      <c r="W4025" s="30">
        <v>2418</v>
      </c>
      <c r="X4025" s="30">
        <v>2379</v>
      </c>
      <c r="Y4025" s="30">
        <v>2145</v>
      </c>
      <c r="Z4025" s="30">
        <v>2262</v>
      </c>
      <c r="AA4025" s="30">
        <v>2496</v>
      </c>
      <c r="AB4025" s="30">
        <v>2379</v>
      </c>
      <c r="AC4025" s="30">
        <v>2457</v>
      </c>
      <c r="AD4025" s="30">
        <v>2184</v>
      </c>
      <c r="AE4025" s="30">
        <v>3822</v>
      </c>
      <c r="AF4025" s="30">
        <v>5343</v>
      </c>
    </row>
    <row r="4026" spans="1:32" x14ac:dyDescent="0.45">
      <c r="A4026" s="29" t="s">
        <v>998</v>
      </c>
      <c r="B4026" s="29" t="s">
        <v>999</v>
      </c>
      <c r="C4026" s="29" t="s">
        <v>3299</v>
      </c>
      <c r="D4026" s="29" t="s">
        <v>3300</v>
      </c>
      <c r="E4026" s="29" t="s">
        <v>3538</v>
      </c>
      <c r="F4026" s="29" t="s">
        <v>3539</v>
      </c>
      <c r="G4026" s="29" t="s">
        <v>3233</v>
      </c>
      <c r="H4026" s="29" t="s">
        <v>3234</v>
      </c>
      <c r="I4026" s="29" t="s">
        <v>3262</v>
      </c>
      <c r="J4026" s="29" t="s">
        <v>3263</v>
      </c>
      <c r="K4026" s="29" t="s">
        <v>3264</v>
      </c>
      <c r="L4026" s="29" t="s">
        <v>3103</v>
      </c>
      <c r="M4026" s="29" t="s">
        <v>3265</v>
      </c>
      <c r="N4026" s="29" t="s">
        <v>3266</v>
      </c>
      <c r="O4026" s="29" t="s">
        <v>3269</v>
      </c>
      <c r="P4026" s="29" t="s">
        <v>3270</v>
      </c>
      <c r="Q4026" s="29" t="s">
        <v>3209</v>
      </c>
      <c r="R4026" s="29" t="s">
        <v>3098</v>
      </c>
      <c r="S4026" s="29" t="s">
        <v>3098</v>
      </c>
      <c r="T4026" s="29"/>
      <c r="U4026" s="30">
        <v>0</v>
      </c>
      <c r="V4026" s="30">
        <v>0</v>
      </c>
      <c r="W4026" s="30">
        <v>0</v>
      </c>
      <c r="X4026" s="30">
        <v>0</v>
      </c>
      <c r="Y4026" s="30">
        <v>0</v>
      </c>
      <c r="Z4026" s="30">
        <v>0</v>
      </c>
      <c r="AA4026" s="30">
        <v>0</v>
      </c>
      <c r="AB4026" s="30">
        <v>0</v>
      </c>
      <c r="AC4026" s="30">
        <v>0</v>
      </c>
      <c r="AD4026" s="30">
        <v>0</v>
      </c>
      <c r="AE4026" s="30">
        <v>0</v>
      </c>
      <c r="AF4026" s="30">
        <v>78</v>
      </c>
    </row>
    <row r="4027" spans="1:32" x14ac:dyDescent="0.45">
      <c r="A4027" s="29" t="s">
        <v>998</v>
      </c>
      <c r="B4027" s="29" t="s">
        <v>999</v>
      </c>
      <c r="C4027" s="29" t="s">
        <v>3299</v>
      </c>
      <c r="D4027" s="29" t="s">
        <v>3300</v>
      </c>
      <c r="E4027" s="29" t="s">
        <v>3538</v>
      </c>
      <c r="F4027" s="29" t="s">
        <v>3539</v>
      </c>
      <c r="G4027" s="29" t="s">
        <v>3233</v>
      </c>
      <c r="H4027" s="29" t="s">
        <v>3234</v>
      </c>
      <c r="I4027" s="29" t="s">
        <v>3262</v>
      </c>
      <c r="J4027" s="29" t="s">
        <v>3263</v>
      </c>
      <c r="K4027" s="29" t="s">
        <v>3264</v>
      </c>
      <c r="L4027" s="29" t="s">
        <v>3103</v>
      </c>
      <c r="M4027" s="29" t="s">
        <v>3265</v>
      </c>
      <c r="N4027" s="29" t="s">
        <v>3266</v>
      </c>
      <c r="O4027" s="29" t="s">
        <v>3271</v>
      </c>
      <c r="P4027" s="29" t="s">
        <v>3272</v>
      </c>
      <c r="Q4027" s="29" t="s">
        <v>3209</v>
      </c>
      <c r="R4027" s="29" t="s">
        <v>3210</v>
      </c>
      <c r="S4027" s="29" t="s">
        <v>3098</v>
      </c>
      <c r="T4027" s="29"/>
      <c r="U4027" s="30">
        <v>58</v>
      </c>
      <c r="V4027" s="30">
        <v>0</v>
      </c>
      <c r="W4027" s="30">
        <v>0</v>
      </c>
      <c r="X4027" s="30">
        <v>0</v>
      </c>
      <c r="Y4027" s="30">
        <v>0</v>
      </c>
      <c r="Z4027" s="30">
        <v>0</v>
      </c>
      <c r="AA4027" s="30">
        <v>1015</v>
      </c>
      <c r="AB4027" s="30">
        <v>1018</v>
      </c>
      <c r="AC4027" s="30">
        <v>58</v>
      </c>
      <c r="AD4027" s="30">
        <v>0</v>
      </c>
      <c r="AE4027" s="30">
        <v>0</v>
      </c>
      <c r="AF4027" s="30">
        <v>130</v>
      </c>
    </row>
    <row r="4028" spans="1:32" x14ac:dyDescent="0.45">
      <c r="A4028" s="29" t="s">
        <v>998</v>
      </c>
      <c r="B4028" s="29" t="s">
        <v>999</v>
      </c>
      <c r="C4028" s="29" t="s">
        <v>3299</v>
      </c>
      <c r="D4028" s="29" t="s">
        <v>3300</v>
      </c>
      <c r="E4028" s="29" t="s">
        <v>3538</v>
      </c>
      <c r="F4028" s="29" t="s">
        <v>3539</v>
      </c>
      <c r="G4028" s="29" t="s">
        <v>3233</v>
      </c>
      <c r="H4028" s="29" t="s">
        <v>3234</v>
      </c>
      <c r="I4028" s="29" t="s">
        <v>3262</v>
      </c>
      <c r="J4028" s="29" t="s">
        <v>3263</v>
      </c>
      <c r="K4028" s="29" t="s">
        <v>3264</v>
      </c>
      <c r="L4028" s="29" t="s">
        <v>3103</v>
      </c>
      <c r="M4028" s="29" t="s">
        <v>3265</v>
      </c>
      <c r="N4028" s="29" t="s">
        <v>3266</v>
      </c>
      <c r="O4028" s="29" t="s">
        <v>3273</v>
      </c>
      <c r="P4028" s="29" t="s">
        <v>3274</v>
      </c>
      <c r="Q4028" s="29" t="s">
        <v>3209</v>
      </c>
      <c r="R4028" s="29" t="s">
        <v>3210</v>
      </c>
      <c r="S4028" s="29" t="s">
        <v>3098</v>
      </c>
      <c r="T4028" s="29"/>
      <c r="U4028" s="30">
        <v>0</v>
      </c>
      <c r="V4028" s="30">
        <v>0</v>
      </c>
      <c r="W4028" s="30">
        <v>0</v>
      </c>
      <c r="X4028" s="30">
        <v>0</v>
      </c>
      <c r="Y4028" s="30">
        <v>0</v>
      </c>
      <c r="Z4028" s="30">
        <v>0</v>
      </c>
      <c r="AA4028" s="30">
        <v>0</v>
      </c>
      <c r="AB4028" s="30">
        <v>0</v>
      </c>
      <c r="AC4028" s="30">
        <v>0</v>
      </c>
      <c r="AD4028" s="30">
        <v>0</v>
      </c>
      <c r="AE4028" s="30">
        <v>117</v>
      </c>
      <c r="AF4028" s="30">
        <v>78</v>
      </c>
    </row>
    <row r="4029" spans="1:32" x14ac:dyDescent="0.45">
      <c r="A4029" s="29" t="s">
        <v>998</v>
      </c>
      <c r="B4029" s="29" t="s">
        <v>999</v>
      </c>
      <c r="C4029" s="29" t="s">
        <v>3299</v>
      </c>
      <c r="D4029" s="29" t="s">
        <v>3300</v>
      </c>
      <c r="E4029" s="29" t="s">
        <v>3538</v>
      </c>
      <c r="F4029" s="29" t="s">
        <v>3539</v>
      </c>
      <c r="G4029" s="29" t="s">
        <v>3233</v>
      </c>
      <c r="H4029" s="29" t="s">
        <v>3234</v>
      </c>
      <c r="I4029" s="29" t="s">
        <v>3262</v>
      </c>
      <c r="J4029" s="29" t="s">
        <v>3263</v>
      </c>
      <c r="K4029" s="29" t="s">
        <v>3264</v>
      </c>
      <c r="L4029" s="29" t="s">
        <v>3103</v>
      </c>
      <c r="M4029" s="29" t="s">
        <v>3265</v>
      </c>
      <c r="N4029" s="29" t="s">
        <v>3266</v>
      </c>
      <c r="O4029" s="29" t="s">
        <v>3372</v>
      </c>
      <c r="P4029" s="29" t="s">
        <v>3373</v>
      </c>
      <c r="Q4029" s="29" t="s">
        <v>3209</v>
      </c>
      <c r="R4029" s="29" t="s">
        <v>3210</v>
      </c>
      <c r="S4029" s="29" t="s">
        <v>3098</v>
      </c>
      <c r="T4029" s="29"/>
      <c r="U4029" s="30">
        <v>0</v>
      </c>
      <c r="V4029" s="30">
        <v>0</v>
      </c>
      <c r="W4029" s="30">
        <v>0</v>
      </c>
      <c r="X4029" s="30">
        <v>0</v>
      </c>
      <c r="Y4029" s="30">
        <v>0</v>
      </c>
      <c r="Z4029" s="30">
        <v>0</v>
      </c>
      <c r="AA4029" s="30">
        <v>0</v>
      </c>
      <c r="AB4029" s="30">
        <v>0</v>
      </c>
      <c r="AC4029" s="30">
        <v>0</v>
      </c>
      <c r="AD4029" s="30">
        <v>0</v>
      </c>
      <c r="AE4029" s="30">
        <v>4236</v>
      </c>
      <c r="AF4029" s="30">
        <v>12053</v>
      </c>
    </row>
    <row r="4030" spans="1:32" x14ac:dyDescent="0.45">
      <c r="A4030" s="29" t="s">
        <v>998</v>
      </c>
      <c r="B4030" s="29" t="s">
        <v>999</v>
      </c>
      <c r="C4030" s="29" t="s">
        <v>3299</v>
      </c>
      <c r="D4030" s="29" t="s">
        <v>3300</v>
      </c>
      <c r="E4030" s="29" t="s">
        <v>3538</v>
      </c>
      <c r="F4030" s="29" t="s">
        <v>3539</v>
      </c>
      <c r="G4030" s="29" t="s">
        <v>3233</v>
      </c>
      <c r="H4030" s="29" t="s">
        <v>3234</v>
      </c>
      <c r="I4030" s="29" t="s">
        <v>3262</v>
      </c>
      <c r="J4030" s="29" t="s">
        <v>3263</v>
      </c>
      <c r="K4030" s="29" t="s">
        <v>3264</v>
      </c>
      <c r="L4030" s="29" t="s">
        <v>3103</v>
      </c>
      <c r="M4030" s="29" t="s">
        <v>3265</v>
      </c>
      <c r="N4030" s="29" t="s">
        <v>3266</v>
      </c>
      <c r="O4030" s="29" t="s">
        <v>3372</v>
      </c>
      <c r="P4030" s="29" t="s">
        <v>3373</v>
      </c>
      <c r="Q4030" s="29" t="s">
        <v>3209</v>
      </c>
      <c r="R4030" s="29" t="s">
        <v>3098</v>
      </c>
      <c r="S4030" s="29" t="s">
        <v>3098</v>
      </c>
      <c r="T4030" s="29"/>
      <c r="U4030" s="30">
        <v>0</v>
      </c>
      <c r="V4030" s="30">
        <v>0</v>
      </c>
      <c r="W4030" s="30">
        <v>0</v>
      </c>
      <c r="X4030" s="30">
        <v>0</v>
      </c>
      <c r="Y4030" s="30">
        <v>0</v>
      </c>
      <c r="Z4030" s="30">
        <v>0</v>
      </c>
      <c r="AA4030" s="30">
        <v>0</v>
      </c>
      <c r="AB4030" s="30">
        <v>0</v>
      </c>
      <c r="AC4030" s="30">
        <v>0</v>
      </c>
      <c r="AD4030" s="30">
        <v>0</v>
      </c>
      <c r="AE4030" s="30">
        <v>1421</v>
      </c>
      <c r="AF4030" s="30">
        <v>16254</v>
      </c>
    </row>
    <row r="4031" spans="1:32" x14ac:dyDescent="0.45">
      <c r="A4031" s="29" t="s">
        <v>998</v>
      </c>
      <c r="B4031" s="29" t="s">
        <v>999</v>
      </c>
      <c r="C4031" s="29" t="s">
        <v>3299</v>
      </c>
      <c r="D4031" s="29" t="s">
        <v>3300</v>
      </c>
      <c r="E4031" s="29" t="s">
        <v>3538</v>
      </c>
      <c r="F4031" s="29" t="s">
        <v>3539</v>
      </c>
      <c r="G4031" s="29" t="s">
        <v>3233</v>
      </c>
      <c r="H4031" s="29" t="s">
        <v>3234</v>
      </c>
      <c r="I4031" s="29" t="s">
        <v>3262</v>
      </c>
      <c r="J4031" s="29" t="s">
        <v>3263</v>
      </c>
      <c r="K4031" s="29" t="s">
        <v>3264</v>
      </c>
      <c r="L4031" s="29" t="s">
        <v>3103</v>
      </c>
      <c r="M4031" s="29" t="s">
        <v>3322</v>
      </c>
      <c r="N4031" s="29" t="s">
        <v>3323</v>
      </c>
      <c r="O4031" s="29" t="s">
        <v>3324</v>
      </c>
      <c r="P4031" s="29" t="s">
        <v>3325</v>
      </c>
      <c r="Q4031" s="29" t="s">
        <v>3209</v>
      </c>
      <c r="R4031" s="29" t="s">
        <v>3210</v>
      </c>
      <c r="S4031" s="29" t="s">
        <v>3098</v>
      </c>
      <c r="T4031" s="29"/>
      <c r="U4031" s="30">
        <v>0</v>
      </c>
      <c r="V4031" s="30">
        <v>0</v>
      </c>
      <c r="W4031" s="30">
        <v>0</v>
      </c>
      <c r="X4031" s="30">
        <v>0</v>
      </c>
      <c r="Y4031" s="30">
        <v>0</v>
      </c>
      <c r="Z4031" s="30">
        <v>8400</v>
      </c>
      <c r="AA4031" s="30">
        <v>8400</v>
      </c>
      <c r="AB4031" s="30">
        <v>8400</v>
      </c>
      <c r="AC4031" s="30">
        <v>8400</v>
      </c>
      <c r="AD4031" s="30">
        <v>8400</v>
      </c>
      <c r="AE4031" s="30">
        <v>8400</v>
      </c>
      <c r="AF4031" s="30">
        <v>8400</v>
      </c>
    </row>
    <row r="4032" spans="1:32" x14ac:dyDescent="0.45">
      <c r="A4032" s="29" t="s">
        <v>998</v>
      </c>
      <c r="B4032" s="29" t="s">
        <v>999</v>
      </c>
      <c r="C4032" s="29" t="s">
        <v>3299</v>
      </c>
      <c r="D4032" s="29" t="s">
        <v>3300</v>
      </c>
      <c r="E4032" s="29" t="s">
        <v>3538</v>
      </c>
      <c r="F4032" s="29" t="s">
        <v>3539</v>
      </c>
      <c r="G4032" s="29" t="s">
        <v>3233</v>
      </c>
      <c r="H4032" s="29" t="s">
        <v>3234</v>
      </c>
      <c r="I4032" s="29" t="s">
        <v>3262</v>
      </c>
      <c r="J4032" s="29" t="s">
        <v>3263</v>
      </c>
      <c r="K4032" s="29" t="s">
        <v>3264</v>
      </c>
      <c r="L4032" s="29" t="s">
        <v>3103</v>
      </c>
      <c r="M4032" s="29" t="s">
        <v>3322</v>
      </c>
      <c r="N4032" s="29" t="s">
        <v>3323</v>
      </c>
      <c r="O4032" s="29" t="s">
        <v>3374</v>
      </c>
      <c r="P4032" s="29" t="s">
        <v>3375</v>
      </c>
      <c r="Q4032" s="29" t="s">
        <v>3209</v>
      </c>
      <c r="R4032" s="29" t="s">
        <v>3210</v>
      </c>
      <c r="S4032" s="29" t="s">
        <v>3098</v>
      </c>
      <c r="T4032" s="29"/>
      <c r="U4032" s="30">
        <v>0</v>
      </c>
      <c r="V4032" s="30">
        <v>0</v>
      </c>
      <c r="W4032" s="30">
        <v>0</v>
      </c>
      <c r="X4032" s="30">
        <v>0</v>
      </c>
      <c r="Y4032" s="30">
        <v>0</v>
      </c>
      <c r="Z4032" s="30">
        <v>1000</v>
      </c>
      <c r="AA4032" s="30">
        <v>1000</v>
      </c>
      <c r="AB4032" s="30">
        <v>1000</v>
      </c>
      <c r="AC4032" s="30">
        <v>1000</v>
      </c>
      <c r="AD4032" s="30">
        <v>1000</v>
      </c>
      <c r="AE4032" s="30">
        <v>1000</v>
      </c>
      <c r="AF4032" s="30">
        <v>1000</v>
      </c>
    </row>
    <row r="4033" spans="1:32" x14ac:dyDescent="0.45">
      <c r="A4033" s="29" t="s">
        <v>998</v>
      </c>
      <c r="B4033" s="29" t="s">
        <v>999</v>
      </c>
      <c r="C4033" s="29" t="s">
        <v>3299</v>
      </c>
      <c r="D4033" s="29" t="s">
        <v>3300</v>
      </c>
      <c r="E4033" s="29" t="s">
        <v>3538</v>
      </c>
      <c r="F4033" s="29" t="s">
        <v>3539</v>
      </c>
      <c r="G4033" s="29" t="s">
        <v>3233</v>
      </c>
      <c r="H4033" s="29" t="s">
        <v>3234</v>
      </c>
      <c r="I4033" s="29" t="s">
        <v>3262</v>
      </c>
      <c r="J4033" s="29" t="s">
        <v>3263</v>
      </c>
      <c r="K4033" s="29" t="s">
        <v>3264</v>
      </c>
      <c r="L4033" s="29" t="s">
        <v>3103</v>
      </c>
      <c r="M4033" s="29" t="s">
        <v>3326</v>
      </c>
      <c r="N4033" s="29" t="s">
        <v>3327</v>
      </c>
      <c r="O4033" s="29" t="s">
        <v>3444</v>
      </c>
      <c r="P4033" s="29" t="s">
        <v>3445</v>
      </c>
      <c r="Q4033" s="29" t="s">
        <v>3209</v>
      </c>
      <c r="R4033" s="29" t="s">
        <v>3210</v>
      </c>
      <c r="S4033" s="29" t="s">
        <v>3098</v>
      </c>
      <c r="T4033" s="29"/>
      <c r="U4033" s="30">
        <v>0</v>
      </c>
      <c r="V4033" s="30">
        <v>0</v>
      </c>
      <c r="W4033" s="30">
        <v>0</v>
      </c>
      <c r="X4033" s="30">
        <v>0</v>
      </c>
      <c r="Y4033" s="30">
        <v>0</v>
      </c>
      <c r="Z4033" s="30">
        <v>0</v>
      </c>
      <c r="AA4033" s="30">
        <v>0</v>
      </c>
      <c r="AB4033" s="30">
        <v>0</v>
      </c>
      <c r="AC4033" s="30">
        <v>0</v>
      </c>
      <c r="AD4033" s="30">
        <v>0</v>
      </c>
      <c r="AE4033" s="30">
        <v>-266.66399999999999</v>
      </c>
      <c r="AF4033" s="30">
        <v>-666.66</v>
      </c>
    </row>
    <row r="4034" spans="1:32" x14ac:dyDescent="0.45">
      <c r="A4034" s="29" t="s">
        <v>998</v>
      </c>
      <c r="B4034" s="29" t="s">
        <v>999</v>
      </c>
      <c r="C4034" s="29" t="s">
        <v>3299</v>
      </c>
      <c r="D4034" s="29" t="s">
        <v>3300</v>
      </c>
      <c r="E4034" s="29" t="s">
        <v>3538</v>
      </c>
      <c r="F4034" s="29" t="s">
        <v>3539</v>
      </c>
      <c r="G4034" s="29" t="s">
        <v>3233</v>
      </c>
      <c r="H4034" s="29" t="s">
        <v>3234</v>
      </c>
      <c r="I4034" s="29" t="s">
        <v>3262</v>
      </c>
      <c r="J4034" s="29" t="s">
        <v>3263</v>
      </c>
      <c r="K4034" s="29" t="s">
        <v>3264</v>
      </c>
      <c r="L4034" s="29" t="s">
        <v>3103</v>
      </c>
      <c r="M4034" s="29" t="s">
        <v>3326</v>
      </c>
      <c r="N4034" s="29" t="s">
        <v>3327</v>
      </c>
      <c r="O4034" s="29" t="s">
        <v>3444</v>
      </c>
      <c r="P4034" s="29" t="s">
        <v>3445</v>
      </c>
      <c r="Q4034" s="29" t="s">
        <v>3209</v>
      </c>
      <c r="R4034" s="29" t="s">
        <v>3098</v>
      </c>
      <c r="S4034" s="29" t="s">
        <v>3098</v>
      </c>
      <c r="T4034" s="29"/>
      <c r="U4034" s="30">
        <v>0</v>
      </c>
      <c r="V4034" s="30">
        <v>0</v>
      </c>
      <c r="W4034" s="30">
        <v>0</v>
      </c>
      <c r="X4034" s="30">
        <v>0</v>
      </c>
      <c r="Y4034" s="30">
        <v>0</v>
      </c>
      <c r="Z4034" s="30">
        <v>0</v>
      </c>
      <c r="AA4034" s="30">
        <v>0</v>
      </c>
      <c r="AB4034" s="30">
        <v>0</v>
      </c>
      <c r="AC4034" s="30">
        <v>0</v>
      </c>
      <c r="AD4034" s="30">
        <v>0</v>
      </c>
      <c r="AE4034" s="30">
        <v>2433.3090000000002</v>
      </c>
      <c r="AF4034" s="30">
        <v>10666.56</v>
      </c>
    </row>
    <row r="4035" spans="1:32" x14ac:dyDescent="0.45">
      <c r="A4035" s="29" t="s">
        <v>998</v>
      </c>
      <c r="B4035" s="29" t="s">
        <v>999</v>
      </c>
      <c r="C4035" s="29" t="s">
        <v>3299</v>
      </c>
      <c r="D4035" s="29" t="s">
        <v>3300</v>
      </c>
      <c r="E4035" s="29" t="s">
        <v>3538</v>
      </c>
      <c r="F4035" s="29" t="s">
        <v>3539</v>
      </c>
      <c r="G4035" s="29" t="s">
        <v>3233</v>
      </c>
      <c r="H4035" s="29" t="s">
        <v>3234</v>
      </c>
      <c r="I4035" s="29" t="s">
        <v>3262</v>
      </c>
      <c r="J4035" s="29" t="s">
        <v>3263</v>
      </c>
      <c r="K4035" s="29" t="s">
        <v>3264</v>
      </c>
      <c r="L4035" s="29" t="s">
        <v>3103</v>
      </c>
      <c r="M4035" s="29" t="s">
        <v>3326</v>
      </c>
      <c r="N4035" s="29" t="s">
        <v>3327</v>
      </c>
      <c r="O4035" s="29" t="s">
        <v>3527</v>
      </c>
      <c r="P4035" s="29" t="s">
        <v>3528</v>
      </c>
      <c r="Q4035" s="29" t="s">
        <v>3209</v>
      </c>
      <c r="R4035" s="29" t="s">
        <v>3210</v>
      </c>
      <c r="S4035" s="29" t="s">
        <v>3098</v>
      </c>
      <c r="T4035" s="29"/>
      <c r="U4035" s="30">
        <v>58</v>
      </c>
      <c r="V4035" s="30">
        <v>507</v>
      </c>
      <c r="W4035" s="30">
        <v>0</v>
      </c>
      <c r="X4035" s="30">
        <v>0</v>
      </c>
      <c r="Y4035" s="30">
        <v>0</v>
      </c>
      <c r="Z4035" s="30">
        <v>333</v>
      </c>
      <c r="AA4035" s="30">
        <v>1914</v>
      </c>
      <c r="AB4035" s="30">
        <v>1131</v>
      </c>
      <c r="AC4035" s="30">
        <v>565</v>
      </c>
      <c r="AD4035" s="30">
        <v>2392</v>
      </c>
      <c r="AE4035" s="30">
        <v>1827</v>
      </c>
      <c r="AF4035" s="30">
        <v>0</v>
      </c>
    </row>
    <row r="4036" spans="1:32" x14ac:dyDescent="0.45">
      <c r="A4036" s="29" t="s">
        <v>998</v>
      </c>
      <c r="B4036" s="29" t="s">
        <v>999</v>
      </c>
      <c r="C4036" s="29" t="s">
        <v>3299</v>
      </c>
      <c r="D4036" s="29" t="s">
        <v>3300</v>
      </c>
      <c r="E4036" s="29" t="s">
        <v>3538</v>
      </c>
      <c r="F4036" s="29" t="s">
        <v>3539</v>
      </c>
      <c r="G4036" s="29" t="s">
        <v>3233</v>
      </c>
      <c r="H4036" s="29" t="s">
        <v>3234</v>
      </c>
      <c r="I4036" s="29" t="s">
        <v>3262</v>
      </c>
      <c r="J4036" s="29" t="s">
        <v>3263</v>
      </c>
      <c r="K4036" s="29" t="s">
        <v>3264</v>
      </c>
      <c r="L4036" s="29" t="s">
        <v>3103</v>
      </c>
      <c r="M4036" s="29" t="s">
        <v>3326</v>
      </c>
      <c r="N4036" s="29" t="s">
        <v>3327</v>
      </c>
      <c r="O4036" s="29" t="s">
        <v>3527</v>
      </c>
      <c r="P4036" s="29" t="s">
        <v>3528</v>
      </c>
      <c r="Q4036" s="29" t="s">
        <v>3209</v>
      </c>
      <c r="R4036" s="29" t="s">
        <v>3098</v>
      </c>
      <c r="S4036" s="29" t="s">
        <v>3098</v>
      </c>
      <c r="T4036" s="29"/>
      <c r="U4036" s="30">
        <v>0</v>
      </c>
      <c r="V4036" s="30">
        <v>0</v>
      </c>
      <c r="W4036" s="30">
        <v>0</v>
      </c>
      <c r="X4036" s="30">
        <v>0</v>
      </c>
      <c r="Y4036" s="30">
        <v>0</v>
      </c>
      <c r="Z4036" s="30">
        <v>0</v>
      </c>
      <c r="AA4036" s="30">
        <v>0</v>
      </c>
      <c r="AB4036" s="30">
        <v>0</v>
      </c>
      <c r="AC4036" s="30">
        <v>0</v>
      </c>
      <c r="AD4036" s="30">
        <v>0</v>
      </c>
      <c r="AE4036" s="30">
        <v>0</v>
      </c>
      <c r="AF4036" s="30">
        <v>159</v>
      </c>
    </row>
    <row r="4037" spans="1:32" x14ac:dyDescent="0.45">
      <c r="A4037" s="29" t="s">
        <v>998</v>
      </c>
      <c r="B4037" s="29" t="s">
        <v>999</v>
      </c>
      <c r="C4037" s="29" t="s">
        <v>3299</v>
      </c>
      <c r="D4037" s="29" t="s">
        <v>3300</v>
      </c>
      <c r="E4037" s="29" t="s">
        <v>3538</v>
      </c>
      <c r="F4037" s="29" t="s">
        <v>3539</v>
      </c>
      <c r="G4037" s="29" t="s">
        <v>3233</v>
      </c>
      <c r="H4037" s="29" t="s">
        <v>3234</v>
      </c>
      <c r="I4037" s="29" t="s">
        <v>3262</v>
      </c>
      <c r="J4037" s="29" t="s">
        <v>3263</v>
      </c>
      <c r="K4037" s="29" t="s">
        <v>3264</v>
      </c>
      <c r="L4037" s="29" t="s">
        <v>3103</v>
      </c>
      <c r="M4037" s="29" t="s">
        <v>3326</v>
      </c>
      <c r="N4037" s="29" t="s">
        <v>3327</v>
      </c>
      <c r="O4037" s="29" t="s">
        <v>3328</v>
      </c>
      <c r="P4037" s="29" t="s">
        <v>3329</v>
      </c>
      <c r="Q4037" s="29" t="s">
        <v>3209</v>
      </c>
      <c r="R4037" s="29" t="s">
        <v>3210</v>
      </c>
      <c r="S4037" s="29" t="s">
        <v>3098</v>
      </c>
      <c r="T4037" s="29"/>
      <c r="U4037" s="30">
        <v>0</v>
      </c>
      <c r="V4037" s="30">
        <v>0</v>
      </c>
      <c r="W4037" s="30">
        <v>0</v>
      </c>
      <c r="X4037" s="30">
        <v>0</v>
      </c>
      <c r="Y4037" s="30">
        <v>0</v>
      </c>
      <c r="Z4037" s="30">
        <v>0</v>
      </c>
      <c r="AA4037" s="30">
        <v>0</v>
      </c>
      <c r="AB4037" s="30">
        <v>0</v>
      </c>
      <c r="AC4037" s="30">
        <v>0</v>
      </c>
      <c r="AD4037" s="30">
        <v>0</v>
      </c>
      <c r="AE4037" s="30">
        <v>0</v>
      </c>
      <c r="AF4037" s="30">
        <v>0</v>
      </c>
    </row>
    <row r="4038" spans="1:32" x14ac:dyDescent="0.45">
      <c r="A4038" s="29" t="s">
        <v>998</v>
      </c>
      <c r="B4038" s="29" t="s">
        <v>999</v>
      </c>
      <c r="C4038" s="29" t="s">
        <v>3299</v>
      </c>
      <c r="D4038" s="29" t="s">
        <v>3300</v>
      </c>
      <c r="E4038" s="29" t="s">
        <v>3538</v>
      </c>
      <c r="F4038" s="29" t="s">
        <v>3539</v>
      </c>
      <c r="G4038" s="29" t="s">
        <v>3233</v>
      </c>
      <c r="H4038" s="29" t="s">
        <v>3234</v>
      </c>
      <c r="I4038" s="29" t="s">
        <v>3262</v>
      </c>
      <c r="J4038" s="29" t="s">
        <v>3263</v>
      </c>
      <c r="K4038" s="29" t="s">
        <v>3264</v>
      </c>
      <c r="L4038" s="29" t="s">
        <v>3103</v>
      </c>
      <c r="M4038" s="29" t="s">
        <v>3326</v>
      </c>
      <c r="N4038" s="29" t="s">
        <v>3327</v>
      </c>
      <c r="O4038" s="29" t="s">
        <v>3328</v>
      </c>
      <c r="P4038" s="29" t="s">
        <v>3329</v>
      </c>
      <c r="Q4038" s="29" t="s">
        <v>3209</v>
      </c>
      <c r="R4038" s="29" t="s">
        <v>3098</v>
      </c>
      <c r="S4038" s="29" t="s">
        <v>3098</v>
      </c>
      <c r="T4038" s="29"/>
      <c r="U4038" s="30">
        <v>0</v>
      </c>
      <c r="V4038" s="30">
        <v>0</v>
      </c>
      <c r="W4038" s="30">
        <v>0</v>
      </c>
      <c r="X4038" s="30">
        <v>0</v>
      </c>
      <c r="Y4038" s="30">
        <v>0</v>
      </c>
      <c r="Z4038" s="30">
        <v>0</v>
      </c>
      <c r="AA4038" s="30">
        <v>0</v>
      </c>
      <c r="AB4038" s="30">
        <v>0</v>
      </c>
      <c r="AC4038" s="30">
        <v>0</v>
      </c>
      <c r="AD4038" s="30">
        <v>0</v>
      </c>
      <c r="AE4038" s="30">
        <v>0</v>
      </c>
      <c r="AF4038" s="30">
        <v>0</v>
      </c>
    </row>
    <row r="4039" spans="1:32" x14ac:dyDescent="0.45">
      <c r="A4039" s="29" t="s">
        <v>998</v>
      </c>
      <c r="B4039" s="29" t="s">
        <v>999</v>
      </c>
      <c r="C4039" s="29" t="s">
        <v>3299</v>
      </c>
      <c r="D4039" s="29" t="s">
        <v>3300</v>
      </c>
      <c r="E4039" s="29" t="s">
        <v>3538</v>
      </c>
      <c r="F4039" s="29" t="s">
        <v>3539</v>
      </c>
      <c r="G4039" s="29" t="s">
        <v>3233</v>
      </c>
      <c r="H4039" s="29" t="s">
        <v>3234</v>
      </c>
      <c r="I4039" s="29" t="s">
        <v>3262</v>
      </c>
      <c r="J4039" s="29" t="s">
        <v>3263</v>
      </c>
      <c r="K4039" s="29" t="s">
        <v>3264</v>
      </c>
      <c r="L4039" s="29" t="s">
        <v>3103</v>
      </c>
      <c r="M4039" s="29" t="s">
        <v>3326</v>
      </c>
      <c r="N4039" s="29" t="s">
        <v>3327</v>
      </c>
      <c r="O4039" s="29" t="s">
        <v>3330</v>
      </c>
      <c r="P4039" s="29" t="s">
        <v>3331</v>
      </c>
      <c r="Q4039" s="29" t="s">
        <v>3209</v>
      </c>
      <c r="R4039" s="29" t="s">
        <v>3210</v>
      </c>
      <c r="S4039" s="29" t="s">
        <v>3098</v>
      </c>
      <c r="T4039" s="29"/>
      <c r="U4039" s="30">
        <v>0</v>
      </c>
      <c r="V4039" s="30">
        <v>0</v>
      </c>
      <c r="W4039" s="30">
        <v>0</v>
      </c>
      <c r="X4039" s="30">
        <v>0</v>
      </c>
      <c r="Y4039" s="30">
        <v>0</v>
      </c>
      <c r="Z4039" s="30">
        <v>0</v>
      </c>
      <c r="AA4039" s="30">
        <v>0</v>
      </c>
      <c r="AB4039" s="30">
        <v>0</v>
      </c>
      <c r="AC4039" s="30">
        <v>0</v>
      </c>
      <c r="AD4039" s="30">
        <v>0</v>
      </c>
      <c r="AE4039" s="30">
        <v>0</v>
      </c>
      <c r="AF4039" s="30">
        <v>0</v>
      </c>
    </row>
    <row r="4040" spans="1:32" x14ac:dyDescent="0.45">
      <c r="A4040" s="29" t="s">
        <v>998</v>
      </c>
      <c r="B4040" s="29" t="s">
        <v>999</v>
      </c>
      <c r="C4040" s="29" t="s">
        <v>3299</v>
      </c>
      <c r="D4040" s="29" t="s">
        <v>3300</v>
      </c>
      <c r="E4040" s="29" t="s">
        <v>3538</v>
      </c>
      <c r="F4040" s="29" t="s">
        <v>3539</v>
      </c>
      <c r="G4040" s="29" t="s">
        <v>3233</v>
      </c>
      <c r="H4040" s="29" t="s">
        <v>3234</v>
      </c>
      <c r="I4040" s="29" t="s">
        <v>3262</v>
      </c>
      <c r="J4040" s="29" t="s">
        <v>3263</v>
      </c>
      <c r="K4040" s="29" t="s">
        <v>3264</v>
      </c>
      <c r="L4040" s="29" t="s">
        <v>3103</v>
      </c>
      <c r="M4040" s="29" t="s">
        <v>3326</v>
      </c>
      <c r="N4040" s="29" t="s">
        <v>3327</v>
      </c>
      <c r="O4040" s="29" t="s">
        <v>3330</v>
      </c>
      <c r="P4040" s="29" t="s">
        <v>3331</v>
      </c>
      <c r="Q4040" s="29" t="s">
        <v>3209</v>
      </c>
      <c r="R4040" s="29" t="s">
        <v>3098</v>
      </c>
      <c r="S4040" s="29" t="s">
        <v>3098</v>
      </c>
      <c r="T4040" s="29"/>
      <c r="U4040" s="30">
        <v>0</v>
      </c>
      <c r="V4040" s="30">
        <v>0</v>
      </c>
      <c r="W4040" s="30">
        <v>0</v>
      </c>
      <c r="X4040" s="30">
        <v>0</v>
      </c>
      <c r="Y4040" s="30">
        <v>0</v>
      </c>
      <c r="Z4040" s="30">
        <v>0</v>
      </c>
      <c r="AA4040" s="30">
        <v>0</v>
      </c>
      <c r="AB4040" s="30">
        <v>0</v>
      </c>
      <c r="AC4040" s="30">
        <v>0</v>
      </c>
      <c r="AD4040" s="30">
        <v>0</v>
      </c>
      <c r="AE4040" s="30">
        <v>0</v>
      </c>
      <c r="AF4040" s="30">
        <v>0</v>
      </c>
    </row>
    <row r="4041" spans="1:32" x14ac:dyDescent="0.45">
      <c r="A4041" s="29" t="s">
        <v>998</v>
      </c>
      <c r="B4041" s="29" t="s">
        <v>999</v>
      </c>
      <c r="C4041" s="29" t="s">
        <v>3299</v>
      </c>
      <c r="D4041" s="29" t="s">
        <v>3300</v>
      </c>
      <c r="E4041" s="29" t="s">
        <v>3538</v>
      </c>
      <c r="F4041" s="29" t="s">
        <v>3539</v>
      </c>
      <c r="G4041" s="29" t="s">
        <v>3233</v>
      </c>
      <c r="H4041" s="29" t="s">
        <v>3234</v>
      </c>
      <c r="I4041" s="29" t="s">
        <v>3262</v>
      </c>
      <c r="J4041" s="29" t="s">
        <v>3263</v>
      </c>
      <c r="K4041" s="29" t="s">
        <v>3264</v>
      </c>
      <c r="L4041" s="29" t="s">
        <v>3103</v>
      </c>
      <c r="M4041" s="29" t="s">
        <v>3326</v>
      </c>
      <c r="N4041" s="29" t="s">
        <v>3327</v>
      </c>
      <c r="O4041" s="29" t="s">
        <v>3332</v>
      </c>
      <c r="P4041" s="29" t="s">
        <v>3333</v>
      </c>
      <c r="Q4041" s="29" t="s">
        <v>3209</v>
      </c>
      <c r="R4041" s="29" t="s">
        <v>3210</v>
      </c>
      <c r="S4041" s="29" t="s">
        <v>3098</v>
      </c>
      <c r="T4041" s="29"/>
      <c r="U4041" s="30">
        <v>24200</v>
      </c>
      <c r="V4041" s="30">
        <v>24200</v>
      </c>
      <c r="W4041" s="30">
        <v>24200</v>
      </c>
      <c r="X4041" s="30">
        <v>24200</v>
      </c>
      <c r="Y4041" s="30">
        <v>24200</v>
      </c>
      <c r="Z4041" s="30">
        <v>24200</v>
      </c>
      <c r="AA4041" s="30">
        <v>24200</v>
      </c>
      <c r="AB4041" s="30">
        <v>24200</v>
      </c>
      <c r="AC4041" s="30">
        <v>24200</v>
      </c>
      <c r="AD4041" s="30">
        <v>24200</v>
      </c>
      <c r="AE4041" s="30">
        <v>22000</v>
      </c>
      <c r="AF4041" s="30">
        <v>18700</v>
      </c>
    </row>
    <row r="4042" spans="1:32" x14ac:dyDescent="0.45">
      <c r="A4042" s="29" t="s">
        <v>998</v>
      </c>
      <c r="B4042" s="29" t="s">
        <v>999</v>
      </c>
      <c r="C4042" s="29" t="s">
        <v>3299</v>
      </c>
      <c r="D4042" s="29" t="s">
        <v>3300</v>
      </c>
      <c r="E4042" s="29" t="s">
        <v>3538</v>
      </c>
      <c r="F4042" s="29" t="s">
        <v>3539</v>
      </c>
      <c r="G4042" s="29" t="s">
        <v>3233</v>
      </c>
      <c r="H4042" s="29" t="s">
        <v>3234</v>
      </c>
      <c r="I4042" s="29" t="s">
        <v>3262</v>
      </c>
      <c r="J4042" s="29" t="s">
        <v>3263</v>
      </c>
      <c r="K4042" s="29" t="s">
        <v>3264</v>
      </c>
      <c r="L4042" s="29" t="s">
        <v>3103</v>
      </c>
      <c r="M4042" s="29" t="s">
        <v>3326</v>
      </c>
      <c r="N4042" s="29" t="s">
        <v>3327</v>
      </c>
      <c r="O4042" s="29" t="s">
        <v>3332</v>
      </c>
      <c r="P4042" s="29" t="s">
        <v>3333</v>
      </c>
      <c r="Q4042" s="29" t="s">
        <v>3209</v>
      </c>
      <c r="R4042" s="29" t="s">
        <v>3098</v>
      </c>
      <c r="S4042" s="29" t="s">
        <v>3098</v>
      </c>
      <c r="T4042" s="29"/>
      <c r="U4042" s="30">
        <v>0</v>
      </c>
      <c r="V4042" s="30">
        <v>0</v>
      </c>
      <c r="W4042" s="30">
        <v>0</v>
      </c>
      <c r="X4042" s="30">
        <v>0</v>
      </c>
      <c r="Y4042" s="30">
        <v>0</v>
      </c>
      <c r="Z4042" s="30">
        <v>0</v>
      </c>
      <c r="AA4042" s="30">
        <v>0</v>
      </c>
      <c r="AB4042" s="30">
        <v>0</v>
      </c>
      <c r="AC4042" s="30">
        <v>0</v>
      </c>
      <c r="AD4042" s="30">
        <v>249</v>
      </c>
      <c r="AE4042" s="30">
        <v>5500</v>
      </c>
      <c r="AF4042" s="30">
        <v>5500</v>
      </c>
    </row>
    <row r="4043" spans="1:32" x14ac:dyDescent="0.45">
      <c r="A4043" s="29" t="s">
        <v>998</v>
      </c>
      <c r="B4043" s="29" t="s">
        <v>999</v>
      </c>
      <c r="C4043" s="29" t="s">
        <v>3299</v>
      </c>
      <c r="D4043" s="29" t="s">
        <v>3300</v>
      </c>
      <c r="E4043" s="29" t="s">
        <v>3538</v>
      </c>
      <c r="F4043" s="29" t="s">
        <v>3539</v>
      </c>
      <c r="G4043" s="29" t="s">
        <v>3233</v>
      </c>
      <c r="H4043" s="29" t="s">
        <v>3234</v>
      </c>
      <c r="I4043" s="29" t="s">
        <v>3275</v>
      </c>
      <c r="J4043" s="29" t="s">
        <v>3276</v>
      </c>
      <c r="K4043" s="29" t="s">
        <v>3277</v>
      </c>
      <c r="L4043" s="29" t="s">
        <v>3100</v>
      </c>
      <c r="M4043" s="29" t="s">
        <v>3278</v>
      </c>
      <c r="N4043" s="29" t="s">
        <v>3279</v>
      </c>
      <c r="O4043" s="29" t="s">
        <v>3280</v>
      </c>
      <c r="P4043" s="29" t="s">
        <v>3281</v>
      </c>
      <c r="Q4043" s="29" t="s">
        <v>3249</v>
      </c>
      <c r="R4043" s="29" t="s">
        <v>3210</v>
      </c>
      <c r="S4043" s="29" t="s">
        <v>3098</v>
      </c>
      <c r="T4043" s="29"/>
      <c r="U4043" s="30">
        <v>735</v>
      </c>
      <c r="V4043" s="30">
        <v>735</v>
      </c>
      <c r="W4043" s="30">
        <v>735</v>
      </c>
      <c r="X4043" s="30">
        <v>735</v>
      </c>
      <c r="Y4043" s="30">
        <v>735</v>
      </c>
      <c r="Z4043" s="30">
        <v>735</v>
      </c>
      <c r="AA4043" s="30">
        <v>735</v>
      </c>
      <c r="AB4043" s="30">
        <v>735</v>
      </c>
      <c r="AC4043" s="30">
        <v>745</v>
      </c>
      <c r="AD4043" s="30">
        <v>0</v>
      </c>
      <c r="AE4043" s="30">
        <v>0</v>
      </c>
      <c r="AF4043" s="30">
        <v>0</v>
      </c>
    </row>
    <row r="4044" spans="1:32" x14ac:dyDescent="0.45">
      <c r="A4044" s="29" t="s">
        <v>998</v>
      </c>
      <c r="B4044" s="29" t="s">
        <v>999</v>
      </c>
      <c r="C4044" s="29" t="s">
        <v>3299</v>
      </c>
      <c r="D4044" s="29" t="s">
        <v>3300</v>
      </c>
      <c r="E4044" s="29" t="s">
        <v>3538</v>
      </c>
      <c r="F4044" s="29" t="s">
        <v>3539</v>
      </c>
      <c r="G4044" s="29" t="s">
        <v>3233</v>
      </c>
      <c r="H4044" s="29" t="s">
        <v>3234</v>
      </c>
      <c r="I4044" s="29" t="s">
        <v>3275</v>
      </c>
      <c r="J4044" s="29" t="s">
        <v>3276</v>
      </c>
      <c r="K4044" s="29" t="s">
        <v>3277</v>
      </c>
      <c r="L4044" s="29" t="s">
        <v>3100</v>
      </c>
      <c r="M4044" s="29" t="s">
        <v>3278</v>
      </c>
      <c r="N4044" s="29" t="s">
        <v>3279</v>
      </c>
      <c r="O4044" s="29" t="s">
        <v>3280</v>
      </c>
      <c r="P4044" s="29" t="s">
        <v>3281</v>
      </c>
      <c r="Q4044" s="29" t="s">
        <v>3209</v>
      </c>
      <c r="R4044" s="29" t="s">
        <v>3210</v>
      </c>
      <c r="S4044" s="29" t="s">
        <v>3098</v>
      </c>
      <c r="T4044" s="29"/>
      <c r="U4044" s="30">
        <v>33000</v>
      </c>
      <c r="V4044" s="30">
        <v>33000</v>
      </c>
      <c r="W4044" s="30">
        <v>33000</v>
      </c>
      <c r="X4044" s="30">
        <v>33000</v>
      </c>
      <c r="Y4044" s="30">
        <v>33000</v>
      </c>
      <c r="Z4044" s="30">
        <v>33000</v>
      </c>
      <c r="AA4044" s="30">
        <v>33000</v>
      </c>
      <c r="AB4044" s="30">
        <v>33000</v>
      </c>
      <c r="AC4044" s="30">
        <v>33000</v>
      </c>
      <c r="AD4044" s="30">
        <v>33000</v>
      </c>
      <c r="AE4044" s="30">
        <v>33000</v>
      </c>
      <c r="AF4044" s="30">
        <v>33000</v>
      </c>
    </row>
    <row r="4045" spans="1:32" x14ac:dyDescent="0.45">
      <c r="A4045" s="29" t="s">
        <v>998</v>
      </c>
      <c r="B4045" s="29" t="s">
        <v>999</v>
      </c>
      <c r="C4045" s="29" t="s">
        <v>3299</v>
      </c>
      <c r="D4045" s="29" t="s">
        <v>3300</v>
      </c>
      <c r="E4045" s="29" t="s">
        <v>3538</v>
      </c>
      <c r="F4045" s="29" t="s">
        <v>3539</v>
      </c>
      <c r="G4045" s="29" t="s">
        <v>3233</v>
      </c>
      <c r="H4045" s="29" t="s">
        <v>3234</v>
      </c>
      <c r="I4045" s="29" t="s">
        <v>3275</v>
      </c>
      <c r="J4045" s="29" t="s">
        <v>3276</v>
      </c>
      <c r="K4045" s="29" t="s">
        <v>3277</v>
      </c>
      <c r="L4045" s="29" t="s">
        <v>3100</v>
      </c>
      <c r="M4045" s="29" t="s">
        <v>3312</v>
      </c>
      <c r="N4045" s="29" t="s">
        <v>3313</v>
      </c>
      <c r="O4045" s="29" t="s">
        <v>3466</v>
      </c>
      <c r="P4045" s="29" t="s">
        <v>3467</v>
      </c>
      <c r="Q4045" s="29" t="s">
        <v>3249</v>
      </c>
      <c r="R4045" s="29" t="s">
        <v>3210</v>
      </c>
      <c r="S4045" s="29" t="s">
        <v>3098</v>
      </c>
      <c r="T4045" s="29"/>
      <c r="U4045" s="30">
        <v>0</v>
      </c>
      <c r="V4045" s="30">
        <v>0</v>
      </c>
      <c r="W4045" s="30">
        <v>0</v>
      </c>
      <c r="X4045" s="30">
        <v>0</v>
      </c>
      <c r="Y4045" s="30">
        <v>0</v>
      </c>
      <c r="Z4045" s="30">
        <v>0</v>
      </c>
      <c r="AA4045" s="30">
        <v>0</v>
      </c>
      <c r="AB4045" s="30">
        <v>0</v>
      </c>
      <c r="AC4045" s="30">
        <v>25000</v>
      </c>
      <c r="AD4045" s="30">
        <v>0</v>
      </c>
      <c r="AE4045" s="30">
        <v>0</v>
      </c>
      <c r="AF4045" s="30">
        <v>0</v>
      </c>
    </row>
    <row r="4046" spans="1:32" x14ac:dyDescent="0.45">
      <c r="A4046" s="29" t="s">
        <v>998</v>
      </c>
      <c r="B4046" s="29" t="s">
        <v>999</v>
      </c>
      <c r="C4046" s="29" t="s">
        <v>3299</v>
      </c>
      <c r="D4046" s="29" t="s">
        <v>3300</v>
      </c>
      <c r="E4046" s="29" t="s">
        <v>3538</v>
      </c>
      <c r="F4046" s="29" t="s">
        <v>3539</v>
      </c>
      <c r="G4046" s="29" t="s">
        <v>3233</v>
      </c>
      <c r="H4046" s="29" t="s">
        <v>3234</v>
      </c>
      <c r="I4046" s="29" t="s">
        <v>3275</v>
      </c>
      <c r="J4046" s="29" t="s">
        <v>3276</v>
      </c>
      <c r="K4046" s="29" t="s">
        <v>3277</v>
      </c>
      <c r="L4046" s="29" t="s">
        <v>3100</v>
      </c>
      <c r="M4046" s="29" t="s">
        <v>3312</v>
      </c>
      <c r="N4046" s="29" t="s">
        <v>3313</v>
      </c>
      <c r="O4046" s="29" t="s">
        <v>3466</v>
      </c>
      <c r="P4046" s="29" t="s">
        <v>3467</v>
      </c>
      <c r="Q4046" s="29" t="s">
        <v>3209</v>
      </c>
      <c r="R4046" s="29" t="s">
        <v>3210</v>
      </c>
      <c r="S4046" s="29" t="s">
        <v>3098</v>
      </c>
      <c r="T4046" s="29"/>
      <c r="U4046" s="30">
        <v>34323</v>
      </c>
      <c r="V4046" s="30">
        <v>38000</v>
      </c>
      <c r="W4046" s="30">
        <v>38000</v>
      </c>
      <c r="X4046" s="30">
        <v>38000</v>
      </c>
      <c r="Y4046" s="30">
        <v>36775</v>
      </c>
      <c r="Z4046" s="30">
        <v>38000</v>
      </c>
      <c r="AA4046" s="30">
        <v>38000</v>
      </c>
      <c r="AB4046" s="30">
        <v>38000</v>
      </c>
      <c r="AC4046" s="30">
        <v>38000</v>
      </c>
      <c r="AD4046" s="30">
        <v>38000</v>
      </c>
      <c r="AE4046" s="30">
        <v>38000</v>
      </c>
      <c r="AF4046" s="30">
        <v>38000</v>
      </c>
    </row>
    <row r="4047" spans="1:32" x14ac:dyDescent="0.45">
      <c r="A4047" s="29" t="s">
        <v>998</v>
      </c>
      <c r="B4047" s="29" t="s">
        <v>999</v>
      </c>
      <c r="C4047" s="29" t="s">
        <v>3299</v>
      </c>
      <c r="D4047" s="29" t="s">
        <v>3300</v>
      </c>
      <c r="E4047" s="29" t="s">
        <v>3538</v>
      </c>
      <c r="F4047" s="29" t="s">
        <v>3539</v>
      </c>
      <c r="G4047" s="29" t="s">
        <v>3233</v>
      </c>
      <c r="H4047" s="29" t="s">
        <v>3234</v>
      </c>
      <c r="I4047" s="29" t="s">
        <v>3275</v>
      </c>
      <c r="J4047" s="29" t="s">
        <v>3276</v>
      </c>
      <c r="K4047" s="29" t="s">
        <v>3277</v>
      </c>
      <c r="L4047" s="29" t="s">
        <v>3100</v>
      </c>
      <c r="M4047" s="29" t="s">
        <v>3312</v>
      </c>
      <c r="N4047" s="29" t="s">
        <v>3313</v>
      </c>
      <c r="O4047" s="29" t="s">
        <v>3314</v>
      </c>
      <c r="P4047" s="29" t="s">
        <v>3315</v>
      </c>
      <c r="Q4047" s="29" t="s">
        <v>3249</v>
      </c>
      <c r="R4047" s="29" t="s">
        <v>3210</v>
      </c>
      <c r="S4047" s="29" t="s">
        <v>3098</v>
      </c>
      <c r="T4047" s="29"/>
      <c r="U4047" s="30">
        <v>962</v>
      </c>
      <c r="V4047" s="30">
        <v>962</v>
      </c>
      <c r="W4047" s="30">
        <v>962</v>
      </c>
      <c r="X4047" s="30">
        <v>962</v>
      </c>
      <c r="Y4047" s="30">
        <v>962</v>
      </c>
      <c r="Z4047" s="30">
        <v>962</v>
      </c>
      <c r="AA4047" s="30">
        <v>962</v>
      </c>
      <c r="AB4047" s="30">
        <v>962</v>
      </c>
      <c r="AC4047" s="30">
        <v>962</v>
      </c>
      <c r="AD4047" s="30">
        <v>962</v>
      </c>
      <c r="AE4047" s="30">
        <v>962</v>
      </c>
      <c r="AF4047" s="30">
        <v>962</v>
      </c>
    </row>
    <row r="4048" spans="1:32" x14ac:dyDescent="0.45">
      <c r="A4048" s="29" t="s">
        <v>998</v>
      </c>
      <c r="B4048" s="29" t="s">
        <v>999</v>
      </c>
      <c r="C4048" s="29" t="s">
        <v>3299</v>
      </c>
      <c r="D4048" s="29" t="s">
        <v>3300</v>
      </c>
      <c r="E4048" s="29" t="s">
        <v>3538</v>
      </c>
      <c r="F4048" s="29" t="s">
        <v>3539</v>
      </c>
      <c r="G4048" s="29" t="s">
        <v>3233</v>
      </c>
      <c r="H4048" s="29" t="s">
        <v>3234</v>
      </c>
      <c r="I4048" s="29" t="s">
        <v>3275</v>
      </c>
      <c r="J4048" s="29" t="s">
        <v>3276</v>
      </c>
      <c r="K4048" s="29" t="s">
        <v>3277</v>
      </c>
      <c r="L4048" s="29" t="s">
        <v>3100</v>
      </c>
      <c r="M4048" s="29" t="s">
        <v>3312</v>
      </c>
      <c r="N4048" s="29" t="s">
        <v>3313</v>
      </c>
      <c r="O4048" s="29" t="s">
        <v>3314</v>
      </c>
      <c r="P4048" s="29" t="s">
        <v>3315</v>
      </c>
      <c r="Q4048" s="29" t="s">
        <v>3249</v>
      </c>
      <c r="R4048" s="29" t="s">
        <v>3098</v>
      </c>
      <c r="S4048" s="29" t="s">
        <v>3098</v>
      </c>
      <c r="T4048" s="29"/>
      <c r="U4048" s="30">
        <v>0</v>
      </c>
      <c r="V4048" s="30">
        <v>0</v>
      </c>
      <c r="W4048" s="30">
        <v>0</v>
      </c>
      <c r="X4048" s="30">
        <v>0</v>
      </c>
      <c r="Y4048" s="30">
        <v>0</v>
      </c>
      <c r="Z4048" s="30">
        <v>0</v>
      </c>
      <c r="AA4048" s="30">
        <v>0</v>
      </c>
      <c r="AB4048" s="30">
        <v>0</v>
      </c>
      <c r="AC4048" s="30">
        <v>0</v>
      </c>
      <c r="AD4048" s="30">
        <v>856</v>
      </c>
      <c r="AE4048" s="30">
        <v>856</v>
      </c>
      <c r="AF4048" s="30">
        <v>856</v>
      </c>
    </row>
    <row r="4049" spans="1:32" x14ac:dyDescent="0.45">
      <c r="A4049" s="29" t="s">
        <v>998</v>
      </c>
      <c r="B4049" s="29" t="s">
        <v>999</v>
      </c>
      <c r="C4049" s="29" t="s">
        <v>3299</v>
      </c>
      <c r="D4049" s="29" t="s">
        <v>3300</v>
      </c>
      <c r="E4049" s="29" t="s">
        <v>3538</v>
      </c>
      <c r="F4049" s="29" t="s">
        <v>3539</v>
      </c>
      <c r="G4049" s="29" t="s">
        <v>3233</v>
      </c>
      <c r="H4049" s="29" t="s">
        <v>3234</v>
      </c>
      <c r="I4049" s="29" t="s">
        <v>3275</v>
      </c>
      <c r="J4049" s="29" t="s">
        <v>3276</v>
      </c>
      <c r="K4049" s="29" t="s">
        <v>3277</v>
      </c>
      <c r="L4049" s="29" t="s">
        <v>3100</v>
      </c>
      <c r="M4049" s="29" t="s">
        <v>3312</v>
      </c>
      <c r="N4049" s="29" t="s">
        <v>3313</v>
      </c>
      <c r="O4049" s="29" t="s">
        <v>3314</v>
      </c>
      <c r="P4049" s="29" t="s">
        <v>3315</v>
      </c>
      <c r="Q4049" s="29" t="s">
        <v>3209</v>
      </c>
      <c r="R4049" s="29" t="s">
        <v>3210</v>
      </c>
      <c r="S4049" s="29" t="s">
        <v>3098</v>
      </c>
      <c r="T4049" s="29"/>
      <c r="U4049" s="30">
        <v>52194</v>
      </c>
      <c r="V4049" s="30">
        <v>58000</v>
      </c>
      <c r="W4049" s="30">
        <v>58000</v>
      </c>
      <c r="X4049" s="30">
        <v>58000</v>
      </c>
      <c r="Y4049" s="30">
        <v>58000</v>
      </c>
      <c r="Z4049" s="30">
        <v>58000</v>
      </c>
      <c r="AA4049" s="30">
        <v>58000</v>
      </c>
      <c r="AB4049" s="30">
        <v>58000</v>
      </c>
      <c r="AC4049" s="30">
        <v>58000</v>
      </c>
      <c r="AD4049" s="30">
        <v>58000</v>
      </c>
      <c r="AE4049" s="30">
        <v>58000</v>
      </c>
      <c r="AF4049" s="30">
        <v>58000</v>
      </c>
    </row>
    <row r="4050" spans="1:32" x14ac:dyDescent="0.45">
      <c r="A4050" s="29" t="s">
        <v>998</v>
      </c>
      <c r="B4050" s="29" t="s">
        <v>999</v>
      </c>
      <c r="C4050" s="29" t="s">
        <v>3299</v>
      </c>
      <c r="D4050" s="29" t="s">
        <v>3300</v>
      </c>
      <c r="E4050" s="29" t="s">
        <v>3538</v>
      </c>
      <c r="F4050" s="29" t="s">
        <v>3539</v>
      </c>
      <c r="G4050" s="29" t="s">
        <v>3233</v>
      </c>
      <c r="H4050" s="29" t="s">
        <v>3234</v>
      </c>
      <c r="I4050" s="29" t="s">
        <v>3275</v>
      </c>
      <c r="J4050" s="29" t="s">
        <v>3276</v>
      </c>
      <c r="K4050" s="29" t="s">
        <v>3277</v>
      </c>
      <c r="L4050" s="29" t="s">
        <v>3100</v>
      </c>
      <c r="M4050" s="29" t="s">
        <v>3312</v>
      </c>
      <c r="N4050" s="29" t="s">
        <v>3313</v>
      </c>
      <c r="O4050" s="29" t="s">
        <v>3314</v>
      </c>
      <c r="P4050" s="29" t="s">
        <v>3315</v>
      </c>
      <c r="Q4050" s="29" t="s">
        <v>3209</v>
      </c>
      <c r="R4050" s="29" t="s">
        <v>3098</v>
      </c>
      <c r="S4050" s="29" t="s">
        <v>3098</v>
      </c>
      <c r="T4050" s="29"/>
      <c r="U4050" s="30">
        <v>0</v>
      </c>
      <c r="V4050" s="30">
        <v>0</v>
      </c>
      <c r="W4050" s="30">
        <v>0</v>
      </c>
      <c r="X4050" s="30">
        <v>0</v>
      </c>
      <c r="Y4050" s="30">
        <v>0</v>
      </c>
      <c r="Z4050" s="30">
        <v>0</v>
      </c>
      <c r="AA4050" s="30">
        <v>0</v>
      </c>
      <c r="AB4050" s="30">
        <v>0</v>
      </c>
      <c r="AC4050" s="30">
        <v>0</v>
      </c>
      <c r="AD4050" s="30">
        <v>920</v>
      </c>
      <c r="AE4050" s="30">
        <v>17060.5</v>
      </c>
      <c r="AF4050" s="30">
        <v>17136.3</v>
      </c>
    </row>
    <row r="4051" spans="1:32" x14ac:dyDescent="0.45">
      <c r="A4051" s="29" t="s">
        <v>998</v>
      </c>
      <c r="B4051" s="29" t="s">
        <v>999</v>
      </c>
      <c r="C4051" s="29" t="s">
        <v>3299</v>
      </c>
      <c r="D4051" s="29" t="s">
        <v>3300</v>
      </c>
      <c r="E4051" s="29" t="s">
        <v>3538</v>
      </c>
      <c r="F4051" s="29" t="s">
        <v>3539</v>
      </c>
      <c r="G4051" s="29" t="s">
        <v>3233</v>
      </c>
      <c r="H4051" s="29" t="s">
        <v>3234</v>
      </c>
      <c r="I4051" s="29" t="s">
        <v>3275</v>
      </c>
      <c r="J4051" s="29" t="s">
        <v>3276</v>
      </c>
      <c r="K4051" s="29" t="s">
        <v>3282</v>
      </c>
      <c r="L4051" s="29" t="s">
        <v>3112</v>
      </c>
      <c r="M4051" s="29" t="s">
        <v>3283</v>
      </c>
      <c r="N4051" s="29" t="s">
        <v>3284</v>
      </c>
      <c r="O4051" s="29" t="s">
        <v>3285</v>
      </c>
      <c r="P4051" s="29" t="s">
        <v>3286</v>
      </c>
      <c r="Q4051" s="29" t="s">
        <v>3249</v>
      </c>
      <c r="R4051" s="29" t="s">
        <v>3210</v>
      </c>
      <c r="S4051" s="29" t="s">
        <v>3098</v>
      </c>
      <c r="T4051" s="29"/>
      <c r="U4051" s="30">
        <v>962</v>
      </c>
      <c r="V4051" s="30">
        <v>962</v>
      </c>
      <c r="W4051" s="30">
        <v>962</v>
      </c>
      <c r="X4051" s="30">
        <v>962</v>
      </c>
      <c r="Y4051" s="30">
        <v>962</v>
      </c>
      <c r="Z4051" s="30">
        <v>962</v>
      </c>
      <c r="AA4051" s="30">
        <v>962</v>
      </c>
      <c r="AB4051" s="30">
        <v>962</v>
      </c>
      <c r="AC4051" s="30">
        <v>962</v>
      </c>
      <c r="AD4051" s="30">
        <v>962</v>
      </c>
      <c r="AE4051" s="30">
        <v>962</v>
      </c>
      <c r="AF4051" s="30">
        <v>962</v>
      </c>
    </row>
    <row r="4052" spans="1:32" x14ac:dyDescent="0.45">
      <c r="A4052" s="29" t="s">
        <v>998</v>
      </c>
      <c r="B4052" s="29" t="s">
        <v>999</v>
      </c>
      <c r="C4052" s="29" t="s">
        <v>3299</v>
      </c>
      <c r="D4052" s="29" t="s">
        <v>3300</v>
      </c>
      <c r="E4052" s="29" t="s">
        <v>3538</v>
      </c>
      <c r="F4052" s="29" t="s">
        <v>3539</v>
      </c>
      <c r="G4052" s="29" t="s">
        <v>3233</v>
      </c>
      <c r="H4052" s="29" t="s">
        <v>3234</v>
      </c>
      <c r="I4052" s="29" t="s">
        <v>3275</v>
      </c>
      <c r="J4052" s="29" t="s">
        <v>3276</v>
      </c>
      <c r="K4052" s="29" t="s">
        <v>3282</v>
      </c>
      <c r="L4052" s="29" t="s">
        <v>3112</v>
      </c>
      <c r="M4052" s="29" t="s">
        <v>3283</v>
      </c>
      <c r="N4052" s="29" t="s">
        <v>3284</v>
      </c>
      <c r="O4052" s="29" t="s">
        <v>3285</v>
      </c>
      <c r="P4052" s="29" t="s">
        <v>3286</v>
      </c>
      <c r="Q4052" s="29" t="s">
        <v>3209</v>
      </c>
      <c r="R4052" s="29" t="s">
        <v>3210</v>
      </c>
      <c r="S4052" s="29" t="s">
        <v>3098</v>
      </c>
      <c r="T4052" s="29"/>
      <c r="U4052" s="30">
        <v>17500</v>
      </c>
      <c r="V4052" s="30">
        <v>17500</v>
      </c>
      <c r="W4052" s="30">
        <v>17500</v>
      </c>
      <c r="X4052" s="30">
        <v>17500</v>
      </c>
      <c r="Y4052" s="30">
        <v>17500</v>
      </c>
      <c r="Z4052" s="30">
        <v>17500</v>
      </c>
      <c r="AA4052" s="30">
        <v>17500</v>
      </c>
      <c r="AB4052" s="30">
        <v>17500</v>
      </c>
      <c r="AC4052" s="30">
        <v>17500</v>
      </c>
      <c r="AD4052" s="30">
        <v>17500</v>
      </c>
      <c r="AE4052" s="30">
        <v>17500</v>
      </c>
      <c r="AF4052" s="30">
        <v>17500</v>
      </c>
    </row>
    <row r="4053" spans="1:32" x14ac:dyDescent="0.45">
      <c r="A4053" s="29" t="s">
        <v>998</v>
      </c>
      <c r="B4053" s="29" t="s">
        <v>999</v>
      </c>
      <c r="C4053" s="29" t="s">
        <v>3299</v>
      </c>
      <c r="D4053" s="29" t="s">
        <v>3300</v>
      </c>
      <c r="E4053" s="29" t="s">
        <v>3538</v>
      </c>
      <c r="F4053" s="29" t="s">
        <v>3539</v>
      </c>
      <c r="G4053" s="29" t="s">
        <v>3233</v>
      </c>
      <c r="H4053" s="29" t="s">
        <v>3234</v>
      </c>
      <c r="I4053" s="29" t="s">
        <v>3275</v>
      </c>
      <c r="J4053" s="29" t="s">
        <v>3276</v>
      </c>
      <c r="K4053" s="29" t="s">
        <v>3287</v>
      </c>
      <c r="L4053" s="29" t="s">
        <v>3101</v>
      </c>
      <c r="M4053" s="29" t="s">
        <v>3316</v>
      </c>
      <c r="N4053" s="29" t="s">
        <v>3317</v>
      </c>
      <c r="O4053" s="29" t="s">
        <v>3450</v>
      </c>
      <c r="P4053" s="29" t="s">
        <v>3451</v>
      </c>
      <c r="Q4053" s="29" t="s">
        <v>3209</v>
      </c>
      <c r="R4053" s="29" t="s">
        <v>3210</v>
      </c>
      <c r="S4053" s="29" t="s">
        <v>3098</v>
      </c>
      <c r="T4053" s="29"/>
      <c r="U4053" s="30">
        <v>1050</v>
      </c>
      <c r="V4053" s="30">
        <v>1050</v>
      </c>
      <c r="W4053" s="30">
        <v>1050</v>
      </c>
      <c r="X4053" s="30">
        <v>990</v>
      </c>
      <c r="Y4053" s="30">
        <v>990</v>
      </c>
      <c r="Z4053" s="30">
        <v>1500</v>
      </c>
      <c r="AA4053" s="30">
        <v>1500</v>
      </c>
      <c r="AB4053" s="30">
        <v>1500</v>
      </c>
      <c r="AC4053" s="30">
        <v>1500</v>
      </c>
      <c r="AD4053" s="30">
        <v>1500</v>
      </c>
      <c r="AE4053" s="30">
        <v>1500</v>
      </c>
      <c r="AF4053" s="30">
        <v>1500</v>
      </c>
    </row>
    <row r="4054" spans="1:32" x14ac:dyDescent="0.45">
      <c r="A4054" s="29" t="s">
        <v>998</v>
      </c>
      <c r="B4054" s="29" t="s">
        <v>999</v>
      </c>
      <c r="C4054" s="29" t="s">
        <v>3299</v>
      </c>
      <c r="D4054" s="29" t="s">
        <v>3300</v>
      </c>
      <c r="E4054" s="29" t="s">
        <v>3538</v>
      </c>
      <c r="F4054" s="29" t="s">
        <v>3539</v>
      </c>
      <c r="G4054" s="29" t="s">
        <v>3233</v>
      </c>
      <c r="H4054" s="29" t="s">
        <v>3234</v>
      </c>
      <c r="I4054" s="29" t="s">
        <v>3275</v>
      </c>
      <c r="J4054" s="29" t="s">
        <v>3276</v>
      </c>
      <c r="K4054" s="29" t="s">
        <v>3287</v>
      </c>
      <c r="L4054" s="29" t="s">
        <v>3101</v>
      </c>
      <c r="M4054" s="29" t="s">
        <v>3316</v>
      </c>
      <c r="N4054" s="29" t="s">
        <v>3317</v>
      </c>
      <c r="O4054" s="29" t="s">
        <v>3454</v>
      </c>
      <c r="P4054" s="29" t="s">
        <v>3455</v>
      </c>
      <c r="Q4054" s="29" t="s">
        <v>3249</v>
      </c>
      <c r="R4054" s="29" t="s">
        <v>3210</v>
      </c>
      <c r="S4054" s="29" t="s">
        <v>3098</v>
      </c>
      <c r="T4054" s="29"/>
      <c r="U4054" s="30">
        <v>735</v>
      </c>
      <c r="V4054" s="30">
        <v>735</v>
      </c>
      <c r="W4054" s="30">
        <v>735</v>
      </c>
      <c r="X4054" s="30">
        <v>735</v>
      </c>
      <c r="Y4054" s="30">
        <v>745</v>
      </c>
      <c r="Z4054" s="30">
        <v>0</v>
      </c>
      <c r="AA4054" s="30">
        <v>0</v>
      </c>
      <c r="AB4054" s="30">
        <v>0</v>
      </c>
      <c r="AC4054" s="30">
        <v>0</v>
      </c>
      <c r="AD4054" s="30">
        <v>0</v>
      </c>
      <c r="AE4054" s="30">
        <v>0</v>
      </c>
      <c r="AF4054" s="30">
        <v>0</v>
      </c>
    </row>
    <row r="4055" spans="1:32" x14ac:dyDescent="0.45">
      <c r="A4055" s="29" t="s">
        <v>998</v>
      </c>
      <c r="B4055" s="29" t="s">
        <v>999</v>
      </c>
      <c r="C4055" s="29" t="s">
        <v>3299</v>
      </c>
      <c r="D4055" s="29" t="s">
        <v>3300</v>
      </c>
      <c r="E4055" s="29" t="s">
        <v>3538</v>
      </c>
      <c r="F4055" s="29" t="s">
        <v>3539</v>
      </c>
      <c r="G4055" s="29" t="s">
        <v>3233</v>
      </c>
      <c r="H4055" s="29" t="s">
        <v>3234</v>
      </c>
      <c r="I4055" s="29" t="s">
        <v>3275</v>
      </c>
      <c r="J4055" s="29" t="s">
        <v>3276</v>
      </c>
      <c r="K4055" s="29" t="s">
        <v>3287</v>
      </c>
      <c r="L4055" s="29" t="s">
        <v>3101</v>
      </c>
      <c r="M4055" s="29" t="s">
        <v>3288</v>
      </c>
      <c r="N4055" s="29" t="s">
        <v>3289</v>
      </c>
      <c r="O4055" s="29" t="s">
        <v>3290</v>
      </c>
      <c r="P4055" s="29" t="s">
        <v>3291</v>
      </c>
      <c r="Q4055" s="29" t="s">
        <v>3209</v>
      </c>
      <c r="R4055" s="29" t="s">
        <v>3210</v>
      </c>
      <c r="S4055" s="29" t="s">
        <v>3098</v>
      </c>
      <c r="T4055" s="29"/>
      <c r="U4055" s="30">
        <v>9500</v>
      </c>
      <c r="V4055" s="30">
        <v>9500</v>
      </c>
      <c r="W4055" s="30">
        <v>9500</v>
      </c>
      <c r="X4055" s="30">
        <v>9500</v>
      </c>
      <c r="Y4055" s="30">
        <v>9500</v>
      </c>
      <c r="Z4055" s="30">
        <v>9500</v>
      </c>
      <c r="AA4055" s="30">
        <v>9500</v>
      </c>
      <c r="AB4055" s="30">
        <v>9500</v>
      </c>
      <c r="AC4055" s="30">
        <v>9500</v>
      </c>
      <c r="AD4055" s="30">
        <v>9500</v>
      </c>
      <c r="AE4055" s="30">
        <v>9500</v>
      </c>
      <c r="AF4055" s="30">
        <v>9500</v>
      </c>
    </row>
    <row r="4056" spans="1:32" x14ac:dyDescent="0.45">
      <c r="A4056" s="29" t="s">
        <v>998</v>
      </c>
      <c r="B4056" s="29" t="s">
        <v>999</v>
      </c>
      <c r="C4056" s="29" t="s">
        <v>3299</v>
      </c>
      <c r="D4056" s="29" t="s">
        <v>3300</v>
      </c>
      <c r="E4056" s="29" t="s">
        <v>3538</v>
      </c>
      <c r="F4056" s="29" t="s">
        <v>3539</v>
      </c>
      <c r="G4056" s="29" t="s">
        <v>3233</v>
      </c>
      <c r="H4056" s="29" t="s">
        <v>3234</v>
      </c>
      <c r="I4056" s="29" t="s">
        <v>3275</v>
      </c>
      <c r="J4056" s="29" t="s">
        <v>3276</v>
      </c>
      <c r="K4056" s="29" t="s">
        <v>3287</v>
      </c>
      <c r="L4056" s="29" t="s">
        <v>3101</v>
      </c>
      <c r="M4056" s="29" t="s">
        <v>3288</v>
      </c>
      <c r="N4056" s="29" t="s">
        <v>3289</v>
      </c>
      <c r="O4056" s="29" t="s">
        <v>3290</v>
      </c>
      <c r="P4056" s="29" t="s">
        <v>3291</v>
      </c>
      <c r="Q4056" s="29" t="s">
        <v>3209</v>
      </c>
      <c r="R4056" s="29" t="s">
        <v>3098</v>
      </c>
      <c r="S4056" s="29" t="s">
        <v>3098</v>
      </c>
      <c r="T4056" s="29"/>
      <c r="U4056" s="30">
        <v>0</v>
      </c>
      <c r="V4056" s="30">
        <v>0</v>
      </c>
      <c r="W4056" s="30">
        <v>0</v>
      </c>
      <c r="X4056" s="30">
        <v>0</v>
      </c>
      <c r="Y4056" s="30">
        <v>0</v>
      </c>
      <c r="Z4056" s="30">
        <v>0</v>
      </c>
      <c r="AA4056" s="30">
        <v>0</v>
      </c>
      <c r="AB4056" s="30">
        <v>0</v>
      </c>
      <c r="AC4056" s="30">
        <v>0</v>
      </c>
      <c r="AD4056" s="30">
        <v>64</v>
      </c>
      <c r="AE4056" s="30">
        <v>2000</v>
      </c>
      <c r="AF4056" s="30">
        <v>2000</v>
      </c>
    </row>
    <row r="4057" spans="1:32" x14ac:dyDescent="0.45">
      <c r="A4057" s="29" t="s">
        <v>998</v>
      </c>
      <c r="B4057" s="29" t="s">
        <v>999</v>
      </c>
      <c r="C4057" s="29" t="s">
        <v>3299</v>
      </c>
      <c r="D4057" s="29" t="s">
        <v>3300</v>
      </c>
      <c r="E4057" s="29" t="s">
        <v>3320</v>
      </c>
      <c r="F4057" s="29" t="s">
        <v>3321</v>
      </c>
      <c r="G4057" s="29" t="s">
        <v>3233</v>
      </c>
      <c r="H4057" s="29" t="s">
        <v>3234</v>
      </c>
      <c r="I4057" s="29" t="s">
        <v>3262</v>
      </c>
      <c r="J4057" s="29" t="s">
        <v>3263</v>
      </c>
      <c r="K4057" s="29" t="s">
        <v>3264</v>
      </c>
      <c r="L4057" s="29" t="s">
        <v>3103</v>
      </c>
      <c r="M4057" s="29" t="s">
        <v>3265</v>
      </c>
      <c r="N4057" s="29" t="s">
        <v>3266</v>
      </c>
      <c r="O4057" s="29" t="s">
        <v>3267</v>
      </c>
      <c r="P4057" s="29" t="s">
        <v>3268</v>
      </c>
      <c r="Q4057" s="29" t="s">
        <v>3209</v>
      </c>
      <c r="R4057" s="29" t="s">
        <v>3098</v>
      </c>
      <c r="S4057" s="29" t="s">
        <v>3098</v>
      </c>
      <c r="T4057" s="29"/>
      <c r="U4057" s="30">
        <v>0</v>
      </c>
      <c r="V4057" s="30">
        <v>0</v>
      </c>
      <c r="W4057" s="30">
        <v>0</v>
      </c>
      <c r="X4057" s="30">
        <v>0</v>
      </c>
      <c r="Y4057" s="30">
        <v>0</v>
      </c>
      <c r="Z4057" s="30">
        <v>0</v>
      </c>
      <c r="AA4057" s="30">
        <v>0</v>
      </c>
      <c r="AB4057" s="30">
        <v>0</v>
      </c>
      <c r="AC4057" s="30">
        <v>0</v>
      </c>
      <c r="AD4057" s="30">
        <v>0</v>
      </c>
      <c r="AE4057" s="30">
        <v>0</v>
      </c>
      <c r="AF4057" s="30">
        <v>1701</v>
      </c>
    </row>
    <row r="4058" spans="1:32" x14ac:dyDescent="0.45">
      <c r="A4058" s="29" t="s">
        <v>998</v>
      </c>
      <c r="B4058" s="29" t="s">
        <v>999</v>
      </c>
      <c r="C4058" s="29" t="s">
        <v>3299</v>
      </c>
      <c r="D4058" s="29" t="s">
        <v>3300</v>
      </c>
      <c r="E4058" s="29" t="s">
        <v>3320</v>
      </c>
      <c r="F4058" s="29" t="s">
        <v>3321</v>
      </c>
      <c r="G4058" s="29" t="s">
        <v>3233</v>
      </c>
      <c r="H4058" s="29" t="s">
        <v>3234</v>
      </c>
      <c r="I4058" s="29" t="s">
        <v>3262</v>
      </c>
      <c r="J4058" s="29" t="s">
        <v>3263</v>
      </c>
      <c r="K4058" s="29" t="s">
        <v>3264</v>
      </c>
      <c r="L4058" s="29" t="s">
        <v>3103</v>
      </c>
      <c r="M4058" s="29" t="s">
        <v>3265</v>
      </c>
      <c r="N4058" s="29" t="s">
        <v>3266</v>
      </c>
      <c r="O4058" s="29" t="s">
        <v>3338</v>
      </c>
      <c r="P4058" s="29" t="s">
        <v>3339</v>
      </c>
      <c r="Q4058" s="29" t="s">
        <v>3249</v>
      </c>
      <c r="R4058" s="29" t="s">
        <v>3098</v>
      </c>
      <c r="S4058" s="29" t="s">
        <v>3098</v>
      </c>
      <c r="T4058" s="29"/>
      <c r="U4058" s="30">
        <v>0</v>
      </c>
      <c r="V4058" s="30">
        <v>0</v>
      </c>
      <c r="W4058" s="30">
        <v>0</v>
      </c>
      <c r="X4058" s="30">
        <v>0</v>
      </c>
      <c r="Y4058" s="30">
        <v>0</v>
      </c>
      <c r="Z4058" s="30">
        <v>0</v>
      </c>
      <c r="AA4058" s="30">
        <v>0</v>
      </c>
      <c r="AB4058" s="30">
        <v>0</v>
      </c>
      <c r="AC4058" s="30">
        <v>0</v>
      </c>
      <c r="AD4058" s="30">
        <v>0</v>
      </c>
      <c r="AE4058" s="30">
        <v>0</v>
      </c>
      <c r="AF4058" s="30">
        <v>32728</v>
      </c>
    </row>
    <row r="4059" spans="1:32" x14ac:dyDescent="0.45">
      <c r="A4059" s="29" t="s">
        <v>998</v>
      </c>
      <c r="B4059" s="29" t="s">
        <v>999</v>
      </c>
      <c r="C4059" s="29" t="s">
        <v>3299</v>
      </c>
      <c r="D4059" s="29" t="s">
        <v>3300</v>
      </c>
      <c r="E4059" s="29" t="s">
        <v>3320</v>
      </c>
      <c r="F4059" s="29" t="s">
        <v>3321</v>
      </c>
      <c r="G4059" s="29" t="s">
        <v>3233</v>
      </c>
      <c r="H4059" s="29" t="s">
        <v>3234</v>
      </c>
      <c r="I4059" s="29" t="s">
        <v>3275</v>
      </c>
      <c r="J4059" s="29" t="s">
        <v>3276</v>
      </c>
      <c r="K4059" s="29" t="s">
        <v>3282</v>
      </c>
      <c r="L4059" s="29" t="s">
        <v>3112</v>
      </c>
      <c r="M4059" s="29" t="s">
        <v>3283</v>
      </c>
      <c r="N4059" s="29" t="s">
        <v>3284</v>
      </c>
      <c r="O4059" s="29" t="s">
        <v>3285</v>
      </c>
      <c r="P4059" s="29" t="s">
        <v>3286</v>
      </c>
      <c r="Q4059" s="29" t="s">
        <v>3249</v>
      </c>
      <c r="R4059" s="29" t="s">
        <v>3098</v>
      </c>
      <c r="S4059" s="29" t="s">
        <v>3098</v>
      </c>
      <c r="T4059" s="29"/>
      <c r="U4059" s="30">
        <v>0</v>
      </c>
      <c r="V4059" s="30">
        <v>0</v>
      </c>
      <c r="W4059" s="30">
        <v>0</v>
      </c>
      <c r="X4059" s="30">
        <v>0</v>
      </c>
      <c r="Y4059" s="30">
        <v>0</v>
      </c>
      <c r="Z4059" s="30">
        <v>0</v>
      </c>
      <c r="AA4059" s="30">
        <v>0</v>
      </c>
      <c r="AB4059" s="30">
        <v>0</v>
      </c>
      <c r="AC4059" s="30">
        <v>0</v>
      </c>
      <c r="AD4059" s="30">
        <v>0</v>
      </c>
      <c r="AE4059" s="30">
        <v>962</v>
      </c>
      <c r="AF4059" s="30">
        <v>1924</v>
      </c>
    </row>
    <row r="4060" spans="1:32" x14ac:dyDescent="0.45">
      <c r="A4060" s="29" t="s">
        <v>998</v>
      </c>
      <c r="B4060" s="29" t="s">
        <v>999</v>
      </c>
      <c r="C4060" s="29" t="s">
        <v>3299</v>
      </c>
      <c r="D4060" s="29" t="s">
        <v>3300</v>
      </c>
      <c r="E4060" s="29" t="s">
        <v>3320</v>
      </c>
      <c r="F4060" s="29" t="s">
        <v>3321</v>
      </c>
      <c r="G4060" s="29" t="s">
        <v>3233</v>
      </c>
      <c r="H4060" s="29" t="s">
        <v>3234</v>
      </c>
      <c r="I4060" s="29" t="s">
        <v>3275</v>
      </c>
      <c r="J4060" s="29" t="s">
        <v>3276</v>
      </c>
      <c r="K4060" s="29" t="s">
        <v>3282</v>
      </c>
      <c r="L4060" s="29" t="s">
        <v>3112</v>
      </c>
      <c r="M4060" s="29" t="s">
        <v>3283</v>
      </c>
      <c r="N4060" s="29" t="s">
        <v>3284</v>
      </c>
      <c r="O4060" s="29" t="s">
        <v>3285</v>
      </c>
      <c r="P4060" s="29" t="s">
        <v>3286</v>
      </c>
      <c r="Q4060" s="29" t="s">
        <v>3209</v>
      </c>
      <c r="R4060" s="29" t="s">
        <v>3098</v>
      </c>
      <c r="S4060" s="29" t="s">
        <v>3098</v>
      </c>
      <c r="T4060" s="29"/>
      <c r="U4060" s="30">
        <v>0</v>
      </c>
      <c r="V4060" s="30">
        <v>0</v>
      </c>
      <c r="W4060" s="30">
        <v>0</v>
      </c>
      <c r="X4060" s="30">
        <v>0</v>
      </c>
      <c r="Y4060" s="30">
        <v>0</v>
      </c>
      <c r="Z4060" s="30">
        <v>0</v>
      </c>
      <c r="AA4060" s="30">
        <v>0</v>
      </c>
      <c r="AB4060" s="30">
        <v>0</v>
      </c>
      <c r="AC4060" s="30">
        <v>0</v>
      </c>
      <c r="AD4060" s="30">
        <v>0</v>
      </c>
      <c r="AE4060" s="30">
        <v>9000</v>
      </c>
      <c r="AF4060" s="30">
        <v>42904</v>
      </c>
    </row>
    <row r="4061" spans="1:32" x14ac:dyDescent="0.45">
      <c r="A4061" s="29" t="s">
        <v>998</v>
      </c>
      <c r="B4061" s="29" t="s">
        <v>999</v>
      </c>
      <c r="C4061" s="29" t="s">
        <v>3292</v>
      </c>
      <c r="D4061" s="29" t="s">
        <v>3293</v>
      </c>
      <c r="E4061" s="29" t="s">
        <v>3388</v>
      </c>
      <c r="F4061" s="29" t="s">
        <v>3389</v>
      </c>
      <c r="G4061" s="29" t="s">
        <v>3200</v>
      </c>
      <c r="H4061" s="29" t="s">
        <v>3201</v>
      </c>
      <c r="I4061" s="29" t="s">
        <v>3226</v>
      </c>
      <c r="J4061" s="29" t="s">
        <v>3227</v>
      </c>
      <c r="K4061" s="29" t="s">
        <v>3228</v>
      </c>
      <c r="L4061" s="29" t="s">
        <v>3111</v>
      </c>
      <c r="M4061" s="29" t="s">
        <v>3229</v>
      </c>
      <c r="N4061" s="29" t="s">
        <v>3230</v>
      </c>
      <c r="O4061" s="29" t="s">
        <v>3231</v>
      </c>
      <c r="P4061" s="29" t="s">
        <v>3232</v>
      </c>
      <c r="Q4061" s="29" t="s">
        <v>3209</v>
      </c>
      <c r="R4061" s="29" t="s">
        <v>3098</v>
      </c>
      <c r="S4061" s="29" t="s">
        <v>3098</v>
      </c>
      <c r="T4061" s="29"/>
      <c r="U4061" s="30">
        <v>0</v>
      </c>
      <c r="V4061" s="30">
        <v>0</v>
      </c>
      <c r="W4061" s="30">
        <v>0</v>
      </c>
      <c r="X4061" s="30">
        <v>0</v>
      </c>
      <c r="Y4061" s="30">
        <v>0</v>
      </c>
      <c r="Z4061" s="30">
        <v>0</v>
      </c>
      <c r="AA4061" s="30">
        <v>0</v>
      </c>
      <c r="AB4061" s="30">
        <v>0</v>
      </c>
      <c r="AC4061" s="30">
        <v>0</v>
      </c>
      <c r="AD4061" s="30">
        <v>0</v>
      </c>
      <c r="AE4061" s="30">
        <v>0</v>
      </c>
      <c r="AF4061" s="30">
        <v>0</v>
      </c>
    </row>
    <row r="4062" spans="1:32" x14ac:dyDescent="0.45">
      <c r="A4062" s="29" t="s">
        <v>998</v>
      </c>
      <c r="B4062" s="29" t="s">
        <v>999</v>
      </c>
      <c r="C4062" s="29" t="s">
        <v>3292</v>
      </c>
      <c r="D4062" s="29" t="s">
        <v>3293</v>
      </c>
      <c r="E4062" s="29" t="s">
        <v>3388</v>
      </c>
      <c r="F4062" s="29" t="s">
        <v>3389</v>
      </c>
      <c r="G4062" s="29" t="s">
        <v>3200</v>
      </c>
      <c r="H4062" s="29" t="s">
        <v>3201</v>
      </c>
      <c r="I4062" s="29" t="s">
        <v>3226</v>
      </c>
      <c r="J4062" s="29" t="s">
        <v>3227</v>
      </c>
      <c r="K4062" s="29" t="s">
        <v>3228</v>
      </c>
      <c r="L4062" s="29" t="s">
        <v>3111</v>
      </c>
      <c r="M4062" s="29" t="s">
        <v>3295</v>
      </c>
      <c r="N4062" s="29" t="s">
        <v>3296</v>
      </c>
      <c r="O4062" s="29" t="s">
        <v>3297</v>
      </c>
      <c r="P4062" s="29" t="s">
        <v>3298</v>
      </c>
      <c r="Q4062" s="29" t="s">
        <v>3209</v>
      </c>
      <c r="R4062" s="29" t="s">
        <v>3210</v>
      </c>
      <c r="S4062" s="29" t="s">
        <v>3098</v>
      </c>
      <c r="T4062" s="29"/>
      <c r="U4062" s="30">
        <v>0</v>
      </c>
      <c r="V4062" s="30">
        <v>0</v>
      </c>
      <c r="W4062" s="30">
        <v>0</v>
      </c>
      <c r="X4062" s="30">
        <v>0</v>
      </c>
      <c r="Y4062" s="30">
        <v>0</v>
      </c>
      <c r="Z4062" s="30">
        <v>0</v>
      </c>
      <c r="AA4062" s="30">
        <v>0</v>
      </c>
      <c r="AB4062" s="30">
        <v>0</v>
      </c>
      <c r="AC4062" s="30">
        <v>0</v>
      </c>
      <c r="AD4062" s="30">
        <v>0</v>
      </c>
      <c r="AE4062" s="30">
        <v>0</v>
      </c>
      <c r="AF4062" s="30">
        <v>0</v>
      </c>
    </row>
    <row r="4063" spans="1:32" x14ac:dyDescent="0.45">
      <c r="A4063" s="29" t="s">
        <v>998</v>
      </c>
      <c r="B4063" s="29" t="s">
        <v>999</v>
      </c>
      <c r="C4063" s="29" t="s">
        <v>3292</v>
      </c>
      <c r="D4063" s="29" t="s">
        <v>3293</v>
      </c>
      <c r="E4063" s="29" t="s">
        <v>3388</v>
      </c>
      <c r="F4063" s="29" t="s">
        <v>3389</v>
      </c>
      <c r="G4063" s="29" t="s">
        <v>3233</v>
      </c>
      <c r="H4063" s="29" t="s">
        <v>3234</v>
      </c>
      <c r="I4063" s="29" t="s">
        <v>3235</v>
      </c>
      <c r="J4063" s="29" t="s">
        <v>3236</v>
      </c>
      <c r="K4063" s="29" t="s">
        <v>3237</v>
      </c>
      <c r="L4063" s="29" t="s">
        <v>3107</v>
      </c>
      <c r="M4063" s="29" t="s">
        <v>3416</v>
      </c>
      <c r="N4063" s="29" t="s">
        <v>3417</v>
      </c>
      <c r="O4063" s="29" t="s">
        <v>3418</v>
      </c>
      <c r="P4063" s="29" t="s">
        <v>3417</v>
      </c>
      <c r="Q4063" s="29" t="s">
        <v>3209</v>
      </c>
      <c r="R4063" s="29" t="s">
        <v>3210</v>
      </c>
      <c r="S4063" s="29" t="s">
        <v>3098</v>
      </c>
      <c r="T4063" s="29"/>
      <c r="U4063" s="30">
        <v>0</v>
      </c>
      <c r="V4063" s="30">
        <v>0</v>
      </c>
      <c r="W4063" s="30">
        <v>0</v>
      </c>
      <c r="X4063" s="30">
        <v>0</v>
      </c>
      <c r="Y4063" s="30">
        <v>0</v>
      </c>
      <c r="Z4063" s="30">
        <v>0</v>
      </c>
      <c r="AA4063" s="30">
        <v>0</v>
      </c>
      <c r="AB4063" s="30">
        <v>0</v>
      </c>
      <c r="AC4063" s="30">
        <v>0</v>
      </c>
      <c r="AD4063" s="30">
        <v>0</v>
      </c>
      <c r="AE4063" s="30">
        <v>-200.536</v>
      </c>
      <c r="AF4063" s="30">
        <v>-501.34</v>
      </c>
    </row>
    <row r="4064" spans="1:32" x14ac:dyDescent="0.45">
      <c r="A4064" s="29" t="s">
        <v>998</v>
      </c>
      <c r="B4064" s="29" t="s">
        <v>999</v>
      </c>
      <c r="C4064" s="29" t="s">
        <v>3292</v>
      </c>
      <c r="D4064" s="29" t="s">
        <v>3293</v>
      </c>
      <c r="E4064" s="29" t="s">
        <v>3388</v>
      </c>
      <c r="F4064" s="29" t="s">
        <v>3389</v>
      </c>
      <c r="G4064" s="29" t="s">
        <v>3233</v>
      </c>
      <c r="H4064" s="29" t="s">
        <v>3234</v>
      </c>
      <c r="I4064" s="29" t="s">
        <v>3235</v>
      </c>
      <c r="J4064" s="29" t="s">
        <v>3236</v>
      </c>
      <c r="K4064" s="29" t="s">
        <v>3237</v>
      </c>
      <c r="L4064" s="29" t="s">
        <v>3107</v>
      </c>
      <c r="M4064" s="29" t="s">
        <v>3416</v>
      </c>
      <c r="N4064" s="29" t="s">
        <v>3417</v>
      </c>
      <c r="O4064" s="29" t="s">
        <v>3418</v>
      </c>
      <c r="P4064" s="29" t="s">
        <v>3417</v>
      </c>
      <c r="Q4064" s="29" t="s">
        <v>3209</v>
      </c>
      <c r="R4064" s="29" t="s">
        <v>3098</v>
      </c>
      <c r="S4064" s="29" t="s">
        <v>3098</v>
      </c>
      <c r="T4064" s="29"/>
      <c r="U4064" s="30">
        <v>0</v>
      </c>
      <c r="V4064" s="30">
        <v>0</v>
      </c>
      <c r="W4064" s="30">
        <v>0</v>
      </c>
      <c r="X4064" s="30">
        <v>0</v>
      </c>
      <c r="Y4064" s="30">
        <v>0</v>
      </c>
      <c r="Z4064" s="30">
        <v>0</v>
      </c>
      <c r="AA4064" s="30">
        <v>0</v>
      </c>
      <c r="AB4064" s="30">
        <v>0</v>
      </c>
      <c r="AC4064" s="30">
        <v>0</v>
      </c>
      <c r="AD4064" s="30">
        <v>0</v>
      </c>
      <c r="AE4064" s="30">
        <v>1829.8910000000001</v>
      </c>
      <c r="AF4064" s="30">
        <v>8021.44</v>
      </c>
    </row>
    <row r="4065" spans="1:32" x14ac:dyDescent="0.45">
      <c r="A4065" s="29" t="s">
        <v>998</v>
      </c>
      <c r="B4065" s="29" t="s">
        <v>999</v>
      </c>
      <c r="C4065" s="29" t="s">
        <v>3292</v>
      </c>
      <c r="D4065" s="29" t="s">
        <v>3293</v>
      </c>
      <c r="E4065" s="29" t="s">
        <v>3388</v>
      </c>
      <c r="F4065" s="29" t="s">
        <v>3389</v>
      </c>
      <c r="G4065" s="29" t="s">
        <v>3233</v>
      </c>
      <c r="H4065" s="29" t="s">
        <v>3234</v>
      </c>
      <c r="I4065" s="29" t="s">
        <v>3235</v>
      </c>
      <c r="J4065" s="29" t="s">
        <v>3236</v>
      </c>
      <c r="K4065" s="29" t="s">
        <v>3237</v>
      </c>
      <c r="L4065" s="29" t="s">
        <v>3107</v>
      </c>
      <c r="M4065" s="29" t="s">
        <v>3456</v>
      </c>
      <c r="N4065" s="29" t="s">
        <v>3457</v>
      </c>
      <c r="O4065" s="29" t="s">
        <v>3458</v>
      </c>
      <c r="P4065" s="29" t="s">
        <v>3459</v>
      </c>
      <c r="Q4065" s="29" t="s">
        <v>3209</v>
      </c>
      <c r="R4065" s="29" t="s">
        <v>3210</v>
      </c>
      <c r="S4065" s="29" t="s">
        <v>3098</v>
      </c>
      <c r="T4065" s="29"/>
      <c r="U4065" s="30">
        <v>0</v>
      </c>
      <c r="V4065" s="30">
        <v>0</v>
      </c>
      <c r="W4065" s="30">
        <v>0</v>
      </c>
      <c r="X4065" s="30">
        <v>0</v>
      </c>
      <c r="Y4065" s="30">
        <v>0</v>
      </c>
      <c r="Z4065" s="30">
        <v>0</v>
      </c>
      <c r="AA4065" s="30">
        <v>0</v>
      </c>
      <c r="AB4065" s="30">
        <v>0</v>
      </c>
      <c r="AC4065" s="30">
        <v>0</v>
      </c>
      <c r="AD4065" s="30">
        <v>0</v>
      </c>
      <c r="AE4065" s="30">
        <v>-12.8</v>
      </c>
      <c r="AF4065" s="30">
        <v>-5</v>
      </c>
    </row>
    <row r="4066" spans="1:32" x14ac:dyDescent="0.45">
      <c r="A4066" s="29" t="s">
        <v>998</v>
      </c>
      <c r="B4066" s="29" t="s">
        <v>999</v>
      </c>
      <c r="C4066" s="29" t="s">
        <v>3292</v>
      </c>
      <c r="D4066" s="29" t="s">
        <v>3293</v>
      </c>
      <c r="E4066" s="29" t="s">
        <v>3388</v>
      </c>
      <c r="F4066" s="29" t="s">
        <v>3389</v>
      </c>
      <c r="G4066" s="29" t="s">
        <v>3233</v>
      </c>
      <c r="H4066" s="29" t="s">
        <v>3234</v>
      </c>
      <c r="I4066" s="29" t="s">
        <v>3235</v>
      </c>
      <c r="J4066" s="29" t="s">
        <v>3236</v>
      </c>
      <c r="K4066" s="29" t="s">
        <v>3237</v>
      </c>
      <c r="L4066" s="29" t="s">
        <v>3107</v>
      </c>
      <c r="M4066" s="29" t="s">
        <v>3456</v>
      </c>
      <c r="N4066" s="29" t="s">
        <v>3457</v>
      </c>
      <c r="O4066" s="29" t="s">
        <v>3458</v>
      </c>
      <c r="P4066" s="29" t="s">
        <v>3459</v>
      </c>
      <c r="Q4066" s="29" t="s">
        <v>3209</v>
      </c>
      <c r="R4066" s="29" t="s">
        <v>3098</v>
      </c>
      <c r="S4066" s="29" t="s">
        <v>3098</v>
      </c>
      <c r="T4066" s="29"/>
      <c r="U4066" s="30">
        <v>0</v>
      </c>
      <c r="V4066" s="30">
        <v>0</v>
      </c>
      <c r="W4066" s="30">
        <v>0</v>
      </c>
      <c r="X4066" s="30">
        <v>0</v>
      </c>
      <c r="Y4066" s="30">
        <v>0</v>
      </c>
      <c r="Z4066" s="30">
        <v>0</v>
      </c>
      <c r="AA4066" s="30">
        <v>0</v>
      </c>
      <c r="AB4066" s="30">
        <v>0</v>
      </c>
      <c r="AC4066" s="30">
        <v>0</v>
      </c>
      <c r="AD4066" s="30">
        <v>0</v>
      </c>
      <c r="AE4066" s="30">
        <v>12.8</v>
      </c>
      <c r="AF4066" s="30">
        <v>32</v>
      </c>
    </row>
    <row r="4067" spans="1:32" x14ac:dyDescent="0.45">
      <c r="A4067" s="29" t="s">
        <v>998</v>
      </c>
      <c r="B4067" s="29" t="s">
        <v>999</v>
      </c>
      <c r="C4067" s="29" t="s">
        <v>3292</v>
      </c>
      <c r="D4067" s="29" t="s">
        <v>3293</v>
      </c>
      <c r="E4067" s="29" t="s">
        <v>3388</v>
      </c>
      <c r="F4067" s="29" t="s">
        <v>3389</v>
      </c>
      <c r="G4067" s="29" t="s">
        <v>3233</v>
      </c>
      <c r="H4067" s="29" t="s">
        <v>3234</v>
      </c>
      <c r="I4067" s="29" t="s">
        <v>3341</v>
      </c>
      <c r="J4067" s="29" t="s">
        <v>3342</v>
      </c>
      <c r="K4067" s="29" t="s">
        <v>3343</v>
      </c>
      <c r="L4067" s="29" t="s">
        <v>3119</v>
      </c>
      <c r="M4067" s="29" t="s">
        <v>3398</v>
      </c>
      <c r="N4067" s="29" t="s">
        <v>3399</v>
      </c>
      <c r="O4067" s="29" t="s">
        <v>3400</v>
      </c>
      <c r="P4067" s="29" t="s">
        <v>3399</v>
      </c>
      <c r="Q4067" s="29" t="s">
        <v>3209</v>
      </c>
      <c r="R4067" s="29" t="s">
        <v>3210</v>
      </c>
      <c r="S4067" s="29" t="s">
        <v>3098</v>
      </c>
      <c r="T4067" s="29"/>
      <c r="U4067" s="30">
        <v>0</v>
      </c>
      <c r="V4067" s="30">
        <v>0</v>
      </c>
      <c r="W4067" s="30">
        <v>0</v>
      </c>
      <c r="X4067" s="30">
        <v>0</v>
      </c>
      <c r="Y4067" s="30">
        <v>0</v>
      </c>
      <c r="Z4067" s="30">
        <v>0</v>
      </c>
      <c r="AA4067" s="30">
        <v>0</v>
      </c>
      <c r="AB4067" s="30">
        <v>0</v>
      </c>
      <c r="AC4067" s="30">
        <v>0</v>
      </c>
      <c r="AD4067" s="30">
        <v>0</v>
      </c>
      <c r="AE4067" s="30">
        <v>0</v>
      </c>
      <c r="AF4067" s="30">
        <v>780</v>
      </c>
    </row>
    <row r="4068" spans="1:32" x14ac:dyDescent="0.45">
      <c r="A4068" s="29" t="s">
        <v>722</v>
      </c>
      <c r="B4068" s="29" t="s">
        <v>723</v>
      </c>
      <c r="C4068" s="29" t="s">
        <v>3299</v>
      </c>
      <c r="D4068" s="29" t="s">
        <v>3300</v>
      </c>
      <c r="E4068" s="29" t="s">
        <v>3301</v>
      </c>
      <c r="F4068" s="29" t="s">
        <v>3302</v>
      </c>
      <c r="G4068" s="29" t="s">
        <v>3200</v>
      </c>
      <c r="H4068" s="29" t="s">
        <v>3201</v>
      </c>
      <c r="I4068" s="29" t="s">
        <v>3202</v>
      </c>
      <c r="J4068" s="29" t="s">
        <v>3203</v>
      </c>
      <c r="K4068" s="29" t="s">
        <v>3204</v>
      </c>
      <c r="L4068" s="29" t="s">
        <v>3109</v>
      </c>
      <c r="M4068" s="29" t="s">
        <v>3378</v>
      </c>
      <c r="N4068" s="29" t="s">
        <v>3379</v>
      </c>
      <c r="O4068" s="29" t="s">
        <v>3380</v>
      </c>
      <c r="P4068" s="29" t="s">
        <v>3381</v>
      </c>
      <c r="Q4068" s="29" t="s">
        <v>3209</v>
      </c>
      <c r="R4068" s="29" t="s">
        <v>3210</v>
      </c>
      <c r="S4068" s="29" t="s">
        <v>3098</v>
      </c>
      <c r="T4068" s="29"/>
      <c r="U4068" s="30">
        <v>1000</v>
      </c>
      <c r="V4068" s="30">
        <v>1000</v>
      </c>
      <c r="W4068" s="30">
        <v>1000</v>
      </c>
      <c r="X4068" s="30">
        <v>1000</v>
      </c>
      <c r="Y4068" s="30">
        <v>1000</v>
      </c>
      <c r="Z4068" s="30">
        <v>1000</v>
      </c>
      <c r="AA4068" s="30">
        <v>1000</v>
      </c>
      <c r="AB4068" s="30">
        <v>1000</v>
      </c>
      <c r="AC4068" s="30">
        <v>1000</v>
      </c>
      <c r="AD4068" s="30">
        <v>1000</v>
      </c>
      <c r="AE4068" s="30">
        <v>0</v>
      </c>
      <c r="AF4068" s="30">
        <v>0</v>
      </c>
    </row>
    <row r="4069" spans="1:32" x14ac:dyDescent="0.45">
      <c r="A4069" s="29" t="s">
        <v>722</v>
      </c>
      <c r="B4069" s="29" t="s">
        <v>723</v>
      </c>
      <c r="C4069" s="29" t="s">
        <v>3299</v>
      </c>
      <c r="D4069" s="29" t="s">
        <v>3300</v>
      </c>
      <c r="E4069" s="29" t="s">
        <v>3301</v>
      </c>
      <c r="F4069" s="29" t="s">
        <v>3302</v>
      </c>
      <c r="G4069" s="29" t="s">
        <v>3233</v>
      </c>
      <c r="H4069" s="29" t="s">
        <v>3234</v>
      </c>
      <c r="I4069" s="29" t="s">
        <v>3262</v>
      </c>
      <c r="J4069" s="29" t="s">
        <v>3263</v>
      </c>
      <c r="K4069" s="29" t="s">
        <v>3264</v>
      </c>
      <c r="L4069" s="29" t="s">
        <v>3103</v>
      </c>
      <c r="M4069" s="29" t="s">
        <v>3265</v>
      </c>
      <c r="N4069" s="29" t="s">
        <v>3266</v>
      </c>
      <c r="O4069" s="29" t="s">
        <v>3267</v>
      </c>
      <c r="P4069" s="29" t="s">
        <v>3268</v>
      </c>
      <c r="Q4069" s="29" t="s">
        <v>3209</v>
      </c>
      <c r="R4069" s="29" t="s">
        <v>3210</v>
      </c>
      <c r="S4069" s="29" t="s">
        <v>3098</v>
      </c>
      <c r="T4069" s="29"/>
      <c r="U4069" s="30">
        <v>7600</v>
      </c>
      <c r="V4069" s="30">
        <v>7600</v>
      </c>
      <c r="W4069" s="30">
        <v>7600</v>
      </c>
      <c r="X4069" s="30">
        <v>7600</v>
      </c>
      <c r="Y4069" s="30">
        <v>7600</v>
      </c>
      <c r="Z4069" s="30">
        <v>7600</v>
      </c>
      <c r="AA4069" s="30">
        <v>7600</v>
      </c>
      <c r="AB4069" s="30">
        <v>7600</v>
      </c>
      <c r="AC4069" s="30">
        <v>7600</v>
      </c>
      <c r="AD4069" s="30">
        <v>7600</v>
      </c>
      <c r="AE4069" s="30">
        <v>7600</v>
      </c>
      <c r="AF4069" s="30">
        <v>7600</v>
      </c>
    </row>
    <row r="4070" spans="1:32" x14ac:dyDescent="0.45">
      <c r="A4070" s="29" t="s">
        <v>722</v>
      </c>
      <c r="B4070" s="29" t="s">
        <v>723</v>
      </c>
      <c r="C4070" s="29" t="s">
        <v>3299</v>
      </c>
      <c r="D4070" s="29" t="s">
        <v>3300</v>
      </c>
      <c r="E4070" s="29" t="s">
        <v>3301</v>
      </c>
      <c r="F4070" s="29" t="s">
        <v>3302</v>
      </c>
      <c r="G4070" s="29" t="s">
        <v>3233</v>
      </c>
      <c r="H4070" s="29" t="s">
        <v>3234</v>
      </c>
      <c r="I4070" s="29" t="s">
        <v>3262</v>
      </c>
      <c r="J4070" s="29" t="s">
        <v>3263</v>
      </c>
      <c r="K4070" s="29" t="s">
        <v>3264</v>
      </c>
      <c r="L4070" s="29" t="s">
        <v>3103</v>
      </c>
      <c r="M4070" s="29" t="s">
        <v>3265</v>
      </c>
      <c r="N4070" s="29" t="s">
        <v>3266</v>
      </c>
      <c r="O4070" s="29" t="s">
        <v>3269</v>
      </c>
      <c r="P4070" s="29" t="s">
        <v>3270</v>
      </c>
      <c r="Q4070" s="29" t="s">
        <v>3209</v>
      </c>
      <c r="R4070" s="29" t="s">
        <v>3210</v>
      </c>
      <c r="S4070" s="29" t="s">
        <v>3098</v>
      </c>
      <c r="T4070" s="29"/>
      <c r="U4070" s="30">
        <v>0</v>
      </c>
      <c r="V4070" s="30">
        <v>98</v>
      </c>
      <c r="W4070" s="30">
        <v>49</v>
      </c>
      <c r="X4070" s="30">
        <v>0</v>
      </c>
      <c r="Y4070" s="30">
        <v>0</v>
      </c>
      <c r="Z4070" s="30">
        <v>0</v>
      </c>
      <c r="AA4070" s="30">
        <v>0</v>
      </c>
      <c r="AB4070" s="30">
        <v>0</v>
      </c>
      <c r="AC4070" s="30">
        <v>49</v>
      </c>
      <c r="AD4070" s="30">
        <v>49</v>
      </c>
      <c r="AE4070" s="30">
        <v>147</v>
      </c>
      <c r="AF4070" s="30">
        <v>98</v>
      </c>
    </row>
    <row r="4071" spans="1:32" x14ac:dyDescent="0.45">
      <c r="A4071" s="29" t="s">
        <v>722</v>
      </c>
      <c r="B4071" s="29" t="s">
        <v>723</v>
      </c>
      <c r="C4071" s="29" t="s">
        <v>3299</v>
      </c>
      <c r="D4071" s="29" t="s">
        <v>3300</v>
      </c>
      <c r="E4071" s="29" t="s">
        <v>3301</v>
      </c>
      <c r="F4071" s="29" t="s">
        <v>3302</v>
      </c>
      <c r="G4071" s="29" t="s">
        <v>3233</v>
      </c>
      <c r="H4071" s="29" t="s">
        <v>3234</v>
      </c>
      <c r="I4071" s="29" t="s">
        <v>3262</v>
      </c>
      <c r="J4071" s="29" t="s">
        <v>3263</v>
      </c>
      <c r="K4071" s="29" t="s">
        <v>3264</v>
      </c>
      <c r="L4071" s="29" t="s">
        <v>3103</v>
      </c>
      <c r="M4071" s="29" t="s">
        <v>3265</v>
      </c>
      <c r="N4071" s="29" t="s">
        <v>3266</v>
      </c>
      <c r="O4071" s="29" t="s">
        <v>3271</v>
      </c>
      <c r="P4071" s="29" t="s">
        <v>3272</v>
      </c>
      <c r="Q4071" s="29" t="s">
        <v>3209</v>
      </c>
      <c r="R4071" s="29" t="s">
        <v>3210</v>
      </c>
      <c r="S4071" s="29" t="s">
        <v>3098</v>
      </c>
      <c r="T4071" s="29"/>
      <c r="U4071" s="30">
        <v>275</v>
      </c>
      <c r="V4071" s="30">
        <v>0</v>
      </c>
      <c r="W4071" s="30">
        <v>406</v>
      </c>
      <c r="X4071" s="30">
        <v>145</v>
      </c>
      <c r="Y4071" s="30">
        <v>217</v>
      </c>
      <c r="Z4071" s="30">
        <v>203</v>
      </c>
      <c r="AA4071" s="30">
        <v>261</v>
      </c>
      <c r="AB4071" s="30">
        <v>0</v>
      </c>
      <c r="AC4071" s="30">
        <v>0</v>
      </c>
      <c r="AD4071" s="30">
        <v>29</v>
      </c>
      <c r="AE4071" s="30">
        <v>0</v>
      </c>
      <c r="AF4071" s="30">
        <v>0</v>
      </c>
    </row>
    <row r="4072" spans="1:32" x14ac:dyDescent="0.45">
      <c r="A4072" s="29" t="s">
        <v>722</v>
      </c>
      <c r="B4072" s="29" t="s">
        <v>723</v>
      </c>
      <c r="C4072" s="29" t="s">
        <v>3299</v>
      </c>
      <c r="D4072" s="29" t="s">
        <v>3300</v>
      </c>
      <c r="E4072" s="29" t="s">
        <v>3301</v>
      </c>
      <c r="F4072" s="29" t="s">
        <v>3302</v>
      </c>
      <c r="G4072" s="29" t="s">
        <v>3233</v>
      </c>
      <c r="H4072" s="29" t="s">
        <v>3234</v>
      </c>
      <c r="I4072" s="29" t="s">
        <v>3262</v>
      </c>
      <c r="J4072" s="29" t="s">
        <v>3263</v>
      </c>
      <c r="K4072" s="29" t="s">
        <v>3264</v>
      </c>
      <c r="L4072" s="29" t="s">
        <v>3103</v>
      </c>
      <c r="M4072" s="29" t="s">
        <v>3265</v>
      </c>
      <c r="N4072" s="29" t="s">
        <v>3266</v>
      </c>
      <c r="O4072" s="29" t="s">
        <v>3273</v>
      </c>
      <c r="P4072" s="29" t="s">
        <v>3274</v>
      </c>
      <c r="Q4072" s="29" t="s">
        <v>3209</v>
      </c>
      <c r="R4072" s="29" t="s">
        <v>3210</v>
      </c>
      <c r="S4072" s="29" t="s">
        <v>3098</v>
      </c>
      <c r="T4072" s="29"/>
      <c r="U4072" s="30">
        <v>39</v>
      </c>
      <c r="V4072" s="30">
        <v>39</v>
      </c>
      <c r="W4072" s="30">
        <v>78</v>
      </c>
      <c r="X4072" s="30">
        <v>39</v>
      </c>
      <c r="Y4072" s="30">
        <v>39</v>
      </c>
      <c r="Z4072" s="30">
        <v>78</v>
      </c>
      <c r="AA4072" s="30">
        <v>0</v>
      </c>
      <c r="AB4072" s="30">
        <v>39</v>
      </c>
      <c r="AC4072" s="30">
        <v>78</v>
      </c>
      <c r="AD4072" s="30">
        <v>39</v>
      </c>
      <c r="AE4072" s="30">
        <v>39</v>
      </c>
      <c r="AF4072" s="30">
        <v>78</v>
      </c>
    </row>
    <row r="4073" spans="1:32" x14ac:dyDescent="0.45">
      <c r="A4073" s="29" t="s">
        <v>722</v>
      </c>
      <c r="B4073" s="29" t="s">
        <v>723</v>
      </c>
      <c r="C4073" s="29" t="s">
        <v>3299</v>
      </c>
      <c r="D4073" s="29" t="s">
        <v>3300</v>
      </c>
      <c r="E4073" s="29" t="s">
        <v>3301</v>
      </c>
      <c r="F4073" s="29" t="s">
        <v>3302</v>
      </c>
      <c r="G4073" s="29" t="s">
        <v>3233</v>
      </c>
      <c r="H4073" s="29" t="s">
        <v>3234</v>
      </c>
      <c r="I4073" s="29" t="s">
        <v>3262</v>
      </c>
      <c r="J4073" s="29" t="s">
        <v>3263</v>
      </c>
      <c r="K4073" s="29" t="s">
        <v>3264</v>
      </c>
      <c r="L4073" s="29" t="s">
        <v>3103</v>
      </c>
      <c r="M4073" s="29" t="s">
        <v>3265</v>
      </c>
      <c r="N4073" s="29" t="s">
        <v>3266</v>
      </c>
      <c r="O4073" s="29" t="s">
        <v>3372</v>
      </c>
      <c r="P4073" s="29" t="s">
        <v>3373</v>
      </c>
      <c r="Q4073" s="29" t="s">
        <v>3209</v>
      </c>
      <c r="R4073" s="29" t="s">
        <v>3210</v>
      </c>
      <c r="S4073" s="29" t="s">
        <v>3098</v>
      </c>
      <c r="T4073" s="29"/>
      <c r="U4073" s="30">
        <v>478</v>
      </c>
      <c r="V4073" s="30">
        <v>333</v>
      </c>
      <c r="W4073" s="30">
        <v>174</v>
      </c>
      <c r="X4073" s="30">
        <v>241</v>
      </c>
      <c r="Y4073" s="30">
        <v>230</v>
      </c>
      <c r="Z4073" s="30">
        <v>360</v>
      </c>
      <c r="AA4073" s="30">
        <v>372</v>
      </c>
      <c r="AB4073" s="30">
        <v>377</v>
      </c>
      <c r="AC4073" s="30">
        <v>406</v>
      </c>
      <c r="AD4073" s="30">
        <v>536</v>
      </c>
      <c r="AE4073" s="30">
        <v>405</v>
      </c>
      <c r="AF4073" s="30">
        <v>1638</v>
      </c>
    </row>
    <row r="4074" spans="1:32" x14ac:dyDescent="0.45">
      <c r="A4074" s="29" t="s">
        <v>722</v>
      </c>
      <c r="B4074" s="29" t="s">
        <v>723</v>
      </c>
      <c r="C4074" s="29" t="s">
        <v>3299</v>
      </c>
      <c r="D4074" s="29" t="s">
        <v>3300</v>
      </c>
      <c r="E4074" s="29" t="s">
        <v>3301</v>
      </c>
      <c r="F4074" s="29" t="s">
        <v>3302</v>
      </c>
      <c r="G4074" s="29" t="s">
        <v>3233</v>
      </c>
      <c r="H4074" s="29" t="s">
        <v>3234</v>
      </c>
      <c r="I4074" s="29" t="s">
        <v>3262</v>
      </c>
      <c r="J4074" s="29" t="s">
        <v>3263</v>
      </c>
      <c r="K4074" s="29" t="s">
        <v>3264</v>
      </c>
      <c r="L4074" s="29" t="s">
        <v>3103</v>
      </c>
      <c r="M4074" s="29" t="s">
        <v>3322</v>
      </c>
      <c r="N4074" s="29" t="s">
        <v>3323</v>
      </c>
      <c r="O4074" s="29" t="s">
        <v>3374</v>
      </c>
      <c r="P4074" s="29" t="s">
        <v>3375</v>
      </c>
      <c r="Q4074" s="29" t="s">
        <v>3209</v>
      </c>
      <c r="R4074" s="29" t="s">
        <v>3210</v>
      </c>
      <c r="S4074" s="29" t="s">
        <v>3098</v>
      </c>
      <c r="T4074" s="29"/>
      <c r="U4074" s="30">
        <v>2000</v>
      </c>
      <c r="V4074" s="30">
        <v>2000</v>
      </c>
      <c r="W4074" s="30">
        <v>2000</v>
      </c>
      <c r="X4074" s="30">
        <v>2000</v>
      </c>
      <c r="Y4074" s="30">
        <v>2000</v>
      </c>
      <c r="Z4074" s="30">
        <v>2000</v>
      </c>
      <c r="AA4074" s="30">
        <v>2000</v>
      </c>
      <c r="AB4074" s="30">
        <v>2000</v>
      </c>
      <c r="AC4074" s="30">
        <v>2000</v>
      </c>
      <c r="AD4074" s="30">
        <v>2000</v>
      </c>
      <c r="AE4074" s="30">
        <v>2000</v>
      </c>
      <c r="AF4074" s="30">
        <v>2000</v>
      </c>
    </row>
    <row r="4075" spans="1:32" x14ac:dyDescent="0.45">
      <c r="A4075" s="29" t="s">
        <v>722</v>
      </c>
      <c r="B4075" s="29" t="s">
        <v>723</v>
      </c>
      <c r="C4075" s="29" t="s">
        <v>3299</v>
      </c>
      <c r="D4075" s="29" t="s">
        <v>3300</v>
      </c>
      <c r="E4075" s="29" t="s">
        <v>3301</v>
      </c>
      <c r="F4075" s="29" t="s">
        <v>3302</v>
      </c>
      <c r="G4075" s="29" t="s">
        <v>3233</v>
      </c>
      <c r="H4075" s="29" t="s">
        <v>3234</v>
      </c>
      <c r="I4075" s="29" t="s">
        <v>3275</v>
      </c>
      <c r="J4075" s="29" t="s">
        <v>3276</v>
      </c>
      <c r="K4075" s="29" t="s">
        <v>3277</v>
      </c>
      <c r="L4075" s="29" t="s">
        <v>3100</v>
      </c>
      <c r="M4075" s="29" t="s">
        <v>3312</v>
      </c>
      <c r="N4075" s="29" t="s">
        <v>3313</v>
      </c>
      <c r="O4075" s="29" t="s">
        <v>3314</v>
      </c>
      <c r="P4075" s="29" t="s">
        <v>3315</v>
      </c>
      <c r="Q4075" s="29" t="s">
        <v>3209</v>
      </c>
      <c r="R4075" s="29" t="s">
        <v>3210</v>
      </c>
      <c r="S4075" s="29" t="s">
        <v>3098</v>
      </c>
      <c r="T4075" s="29"/>
      <c r="U4075" s="30">
        <v>28000</v>
      </c>
      <c r="V4075" s="30">
        <v>28000</v>
      </c>
      <c r="W4075" s="30">
        <v>28000</v>
      </c>
      <c r="X4075" s="30">
        <v>28000</v>
      </c>
      <c r="Y4075" s="30">
        <v>28000</v>
      </c>
      <c r="Z4075" s="30">
        <v>28000</v>
      </c>
      <c r="AA4075" s="30">
        <v>28000</v>
      </c>
      <c r="AB4075" s="30">
        <v>28000</v>
      </c>
      <c r="AC4075" s="30">
        <v>28000</v>
      </c>
      <c r="AD4075" s="30">
        <v>28000</v>
      </c>
      <c r="AE4075" s="30">
        <v>28000</v>
      </c>
      <c r="AF4075" s="30">
        <v>28000</v>
      </c>
    </row>
    <row r="4076" spans="1:32" x14ac:dyDescent="0.45">
      <c r="A4076" s="29" t="s">
        <v>722</v>
      </c>
      <c r="B4076" s="29" t="s">
        <v>723</v>
      </c>
      <c r="C4076" s="29" t="s">
        <v>3299</v>
      </c>
      <c r="D4076" s="29" t="s">
        <v>3300</v>
      </c>
      <c r="E4076" s="29" t="s">
        <v>3301</v>
      </c>
      <c r="F4076" s="29" t="s">
        <v>3302</v>
      </c>
      <c r="G4076" s="29" t="s">
        <v>3233</v>
      </c>
      <c r="H4076" s="29" t="s">
        <v>3234</v>
      </c>
      <c r="I4076" s="29" t="s">
        <v>3275</v>
      </c>
      <c r="J4076" s="29" t="s">
        <v>3276</v>
      </c>
      <c r="K4076" s="29" t="s">
        <v>3282</v>
      </c>
      <c r="L4076" s="29" t="s">
        <v>3112</v>
      </c>
      <c r="M4076" s="29" t="s">
        <v>3283</v>
      </c>
      <c r="N4076" s="29" t="s">
        <v>3284</v>
      </c>
      <c r="O4076" s="29" t="s">
        <v>3376</v>
      </c>
      <c r="P4076" s="29" t="s">
        <v>3377</v>
      </c>
      <c r="Q4076" s="29" t="s">
        <v>3209</v>
      </c>
      <c r="R4076" s="29" t="s">
        <v>3210</v>
      </c>
      <c r="S4076" s="29" t="s">
        <v>3098</v>
      </c>
      <c r="T4076" s="29"/>
      <c r="U4076" s="30">
        <v>25200</v>
      </c>
      <c r="V4076" s="30">
        <v>25200</v>
      </c>
      <c r="W4076" s="30">
        <v>25200</v>
      </c>
      <c r="X4076" s="30">
        <v>25200</v>
      </c>
      <c r="Y4076" s="30">
        <v>25200</v>
      </c>
      <c r="Z4076" s="30">
        <v>25200</v>
      </c>
      <c r="AA4076" s="30">
        <v>25200</v>
      </c>
      <c r="AB4076" s="30">
        <v>25200</v>
      </c>
      <c r="AC4076" s="30">
        <v>25200</v>
      </c>
      <c r="AD4076" s="30">
        <v>25200</v>
      </c>
      <c r="AE4076" s="30">
        <v>25200</v>
      </c>
      <c r="AF4076" s="30">
        <v>25200</v>
      </c>
    </row>
    <row r="4077" spans="1:32" x14ac:dyDescent="0.45">
      <c r="A4077" s="29" t="s">
        <v>722</v>
      </c>
      <c r="B4077" s="29" t="s">
        <v>723</v>
      </c>
      <c r="C4077" s="29" t="s">
        <v>3299</v>
      </c>
      <c r="D4077" s="29" t="s">
        <v>3300</v>
      </c>
      <c r="E4077" s="29" t="s">
        <v>3301</v>
      </c>
      <c r="F4077" s="29" t="s">
        <v>3302</v>
      </c>
      <c r="G4077" s="29" t="s">
        <v>3233</v>
      </c>
      <c r="H4077" s="29" t="s">
        <v>3234</v>
      </c>
      <c r="I4077" s="29" t="s">
        <v>3275</v>
      </c>
      <c r="J4077" s="29" t="s">
        <v>3276</v>
      </c>
      <c r="K4077" s="29" t="s">
        <v>3287</v>
      </c>
      <c r="L4077" s="29" t="s">
        <v>3101</v>
      </c>
      <c r="M4077" s="29" t="s">
        <v>3288</v>
      </c>
      <c r="N4077" s="29" t="s">
        <v>3289</v>
      </c>
      <c r="O4077" s="29" t="s">
        <v>3290</v>
      </c>
      <c r="P4077" s="29" t="s">
        <v>3291</v>
      </c>
      <c r="Q4077" s="29" t="s">
        <v>3209</v>
      </c>
      <c r="R4077" s="29" t="s">
        <v>3210</v>
      </c>
      <c r="S4077" s="29" t="s">
        <v>3098</v>
      </c>
      <c r="T4077" s="29"/>
      <c r="U4077" s="30">
        <v>2500</v>
      </c>
      <c r="V4077" s="30">
        <v>2500</v>
      </c>
      <c r="W4077" s="30">
        <v>2500</v>
      </c>
      <c r="X4077" s="30">
        <v>2500</v>
      </c>
      <c r="Y4077" s="30">
        <v>2500</v>
      </c>
      <c r="Z4077" s="30">
        <v>2500</v>
      </c>
      <c r="AA4077" s="30">
        <v>2500</v>
      </c>
      <c r="AB4077" s="30">
        <v>2500</v>
      </c>
      <c r="AC4077" s="30">
        <v>2500</v>
      </c>
      <c r="AD4077" s="30">
        <v>2500</v>
      </c>
      <c r="AE4077" s="30">
        <v>2500</v>
      </c>
      <c r="AF4077" s="30">
        <v>2500</v>
      </c>
    </row>
    <row r="4078" spans="1:32" x14ac:dyDescent="0.45">
      <c r="A4078" s="29" t="s">
        <v>1286</v>
      </c>
      <c r="B4078" s="29" t="s">
        <v>1287</v>
      </c>
      <c r="C4078" s="29" t="s">
        <v>3211</v>
      </c>
      <c r="D4078" s="29" t="s">
        <v>3212</v>
      </c>
      <c r="E4078" s="29" t="s">
        <v>3213</v>
      </c>
      <c r="F4078" s="29" t="s">
        <v>982</v>
      </c>
      <c r="G4078" s="29" t="s">
        <v>3200</v>
      </c>
      <c r="H4078" s="29" t="s">
        <v>3201</v>
      </c>
      <c r="I4078" s="29" t="s">
        <v>3202</v>
      </c>
      <c r="J4078" s="29" t="s">
        <v>3203</v>
      </c>
      <c r="K4078" s="29" t="s">
        <v>3204</v>
      </c>
      <c r="L4078" s="29" t="s">
        <v>3109</v>
      </c>
      <c r="M4078" s="29" t="s">
        <v>3378</v>
      </c>
      <c r="N4078" s="29" t="s">
        <v>3379</v>
      </c>
      <c r="O4078" s="29" t="s">
        <v>3380</v>
      </c>
      <c r="P4078" s="29" t="s">
        <v>3381</v>
      </c>
      <c r="Q4078" s="29" t="s">
        <v>3209</v>
      </c>
      <c r="R4078" s="29" t="s">
        <v>3210</v>
      </c>
      <c r="S4078" s="29" t="s">
        <v>3098</v>
      </c>
      <c r="T4078" s="29"/>
      <c r="U4078" s="30">
        <v>6880</v>
      </c>
      <c r="V4078" s="30">
        <v>6880</v>
      </c>
      <c r="W4078" s="30">
        <v>6880</v>
      </c>
      <c r="X4078" s="30">
        <v>6880</v>
      </c>
      <c r="Y4078" s="30">
        <v>6880</v>
      </c>
      <c r="Z4078" s="30">
        <v>6880</v>
      </c>
      <c r="AA4078" s="30">
        <v>6880</v>
      </c>
      <c r="AB4078" s="30">
        <v>6880</v>
      </c>
      <c r="AC4078" s="30">
        <v>6880</v>
      </c>
      <c r="AD4078" s="30">
        <v>6880</v>
      </c>
      <c r="AE4078" s="30">
        <v>0</v>
      </c>
      <c r="AF4078" s="30">
        <v>0</v>
      </c>
    </row>
    <row r="4079" spans="1:32" x14ac:dyDescent="0.45">
      <c r="A4079" s="29" t="s">
        <v>1286</v>
      </c>
      <c r="B4079" s="29" t="s">
        <v>1287</v>
      </c>
      <c r="C4079" s="29" t="s">
        <v>3211</v>
      </c>
      <c r="D4079" s="29" t="s">
        <v>3212</v>
      </c>
      <c r="E4079" s="29" t="s">
        <v>3213</v>
      </c>
      <c r="F4079" s="29" t="s">
        <v>982</v>
      </c>
      <c r="G4079" s="29" t="s">
        <v>3200</v>
      </c>
      <c r="H4079" s="29" t="s">
        <v>3201</v>
      </c>
      <c r="I4079" s="29" t="s">
        <v>3202</v>
      </c>
      <c r="J4079" s="29" t="s">
        <v>3203</v>
      </c>
      <c r="K4079" s="29" t="s">
        <v>3216</v>
      </c>
      <c r="L4079" s="29" t="s">
        <v>3102</v>
      </c>
      <c r="M4079" s="29" t="s">
        <v>3492</v>
      </c>
      <c r="N4079" s="29" t="s">
        <v>3493</v>
      </c>
      <c r="O4079" s="29" t="s">
        <v>3525</v>
      </c>
      <c r="P4079" s="29" t="s">
        <v>3526</v>
      </c>
      <c r="Q4079" s="29" t="s">
        <v>3209</v>
      </c>
      <c r="R4079" s="29" t="s">
        <v>3210</v>
      </c>
      <c r="S4079" s="29" t="s">
        <v>3098</v>
      </c>
      <c r="T4079" s="29"/>
      <c r="U4079" s="30">
        <v>230000</v>
      </c>
      <c r="V4079" s="30">
        <v>230000</v>
      </c>
      <c r="W4079" s="30">
        <v>230000</v>
      </c>
      <c r="X4079" s="30">
        <v>230000</v>
      </c>
      <c r="Y4079" s="30">
        <v>230000</v>
      </c>
      <c r="Z4079" s="30">
        <v>230000</v>
      </c>
      <c r="AA4079" s="30">
        <v>230000</v>
      </c>
      <c r="AB4079" s="30">
        <v>230000</v>
      </c>
      <c r="AC4079" s="30">
        <v>230000</v>
      </c>
      <c r="AD4079" s="30">
        <v>230000</v>
      </c>
      <c r="AE4079" s="30">
        <v>230000</v>
      </c>
      <c r="AF4079" s="30">
        <v>230000</v>
      </c>
    </row>
    <row r="4080" spans="1:32" x14ac:dyDescent="0.45">
      <c r="A4080" s="29" t="s">
        <v>1286</v>
      </c>
      <c r="B4080" s="29" t="s">
        <v>1287</v>
      </c>
      <c r="C4080" s="29" t="s">
        <v>3211</v>
      </c>
      <c r="D4080" s="29" t="s">
        <v>3212</v>
      </c>
      <c r="E4080" s="29" t="s">
        <v>3213</v>
      </c>
      <c r="F4080" s="29" t="s">
        <v>982</v>
      </c>
      <c r="G4080" s="29" t="s">
        <v>3200</v>
      </c>
      <c r="H4080" s="29" t="s">
        <v>3201</v>
      </c>
      <c r="I4080" s="29" t="s">
        <v>3202</v>
      </c>
      <c r="J4080" s="29" t="s">
        <v>3203</v>
      </c>
      <c r="K4080" s="29" t="s">
        <v>3216</v>
      </c>
      <c r="L4080" s="29" t="s">
        <v>3102</v>
      </c>
      <c r="M4080" s="29" t="s">
        <v>3492</v>
      </c>
      <c r="N4080" s="29" t="s">
        <v>3493</v>
      </c>
      <c r="O4080" s="29" t="s">
        <v>3496</v>
      </c>
      <c r="P4080" s="29" t="s">
        <v>3497</v>
      </c>
      <c r="Q4080" s="29" t="s">
        <v>3209</v>
      </c>
      <c r="R4080" s="29" t="s">
        <v>3210</v>
      </c>
      <c r="S4080" s="29" t="s">
        <v>3098</v>
      </c>
      <c r="T4080" s="29"/>
      <c r="U4080" s="30">
        <v>0</v>
      </c>
      <c r="V4080" s="30">
        <v>0</v>
      </c>
      <c r="W4080" s="30">
        <v>0</v>
      </c>
      <c r="X4080" s="30">
        <v>0</v>
      </c>
      <c r="Y4080" s="30">
        <v>0</v>
      </c>
      <c r="Z4080" s="30">
        <v>0</v>
      </c>
      <c r="AA4080" s="30">
        <v>0</v>
      </c>
      <c r="AB4080" s="30">
        <v>0</v>
      </c>
      <c r="AC4080" s="30">
        <v>0</v>
      </c>
      <c r="AD4080" s="30">
        <v>0</v>
      </c>
      <c r="AE4080" s="30">
        <v>0</v>
      </c>
      <c r="AF4080" s="30">
        <v>0</v>
      </c>
    </row>
    <row r="4081" spans="1:32" x14ac:dyDescent="0.45">
      <c r="A4081" s="29" t="s">
        <v>1286</v>
      </c>
      <c r="B4081" s="29" t="s">
        <v>1287</v>
      </c>
      <c r="C4081" s="29" t="s">
        <v>3211</v>
      </c>
      <c r="D4081" s="29" t="s">
        <v>3212</v>
      </c>
      <c r="E4081" s="29" t="s">
        <v>3213</v>
      </c>
      <c r="F4081" s="29" t="s">
        <v>982</v>
      </c>
      <c r="G4081" s="29" t="s">
        <v>3200</v>
      </c>
      <c r="H4081" s="29" t="s">
        <v>3201</v>
      </c>
      <c r="I4081" s="29" t="s">
        <v>3202</v>
      </c>
      <c r="J4081" s="29" t="s">
        <v>3203</v>
      </c>
      <c r="K4081" s="29" t="s">
        <v>3221</v>
      </c>
      <c r="L4081" s="29" t="s">
        <v>3113</v>
      </c>
      <c r="M4081" s="29" t="s">
        <v>3222</v>
      </c>
      <c r="N4081" s="29" t="s">
        <v>3223</v>
      </c>
      <c r="O4081" s="29" t="s">
        <v>3224</v>
      </c>
      <c r="P4081" s="29" t="s">
        <v>3225</v>
      </c>
      <c r="Q4081" s="29" t="s">
        <v>3209</v>
      </c>
      <c r="R4081" s="29" t="s">
        <v>3210</v>
      </c>
      <c r="S4081" s="29" t="s">
        <v>3098</v>
      </c>
      <c r="T4081" s="29"/>
      <c r="U4081" s="30">
        <v>39441</v>
      </c>
      <c r="V4081" s="30">
        <v>37534</v>
      </c>
      <c r="W4081" s="30">
        <v>37304</v>
      </c>
      <c r="X4081" s="30">
        <v>37921</v>
      </c>
      <c r="Y4081" s="30">
        <v>37419</v>
      </c>
      <c r="Z4081" s="30">
        <v>36018</v>
      </c>
      <c r="AA4081" s="30">
        <v>36311</v>
      </c>
      <c r="AB4081" s="30">
        <v>36092</v>
      </c>
      <c r="AC4081" s="30">
        <v>36313</v>
      </c>
      <c r="AD4081" s="30">
        <v>35079</v>
      </c>
      <c r="AE4081" s="30">
        <v>35082</v>
      </c>
      <c r="AF4081" s="30">
        <v>36524</v>
      </c>
    </row>
    <row r="4082" spans="1:32" x14ac:dyDescent="0.45">
      <c r="A4082" s="29" t="s">
        <v>1286</v>
      </c>
      <c r="B4082" s="29" t="s">
        <v>1287</v>
      </c>
      <c r="C4082" s="29" t="s">
        <v>3211</v>
      </c>
      <c r="D4082" s="29" t="s">
        <v>3212</v>
      </c>
      <c r="E4082" s="29" t="s">
        <v>3213</v>
      </c>
      <c r="F4082" s="29" t="s">
        <v>982</v>
      </c>
      <c r="G4082" s="29" t="s">
        <v>3200</v>
      </c>
      <c r="H4082" s="29" t="s">
        <v>3201</v>
      </c>
      <c r="I4082" s="29" t="s">
        <v>3202</v>
      </c>
      <c r="J4082" s="29" t="s">
        <v>3203</v>
      </c>
      <c r="K4082" s="29" t="s">
        <v>3498</v>
      </c>
      <c r="L4082" s="29" t="s">
        <v>3120</v>
      </c>
      <c r="M4082" s="29" t="s">
        <v>3499</v>
      </c>
      <c r="N4082" s="29" t="s">
        <v>3500</v>
      </c>
      <c r="O4082" s="29" t="s">
        <v>3501</v>
      </c>
      <c r="P4082" s="29" t="s">
        <v>3502</v>
      </c>
      <c r="Q4082" s="29" t="s">
        <v>3209</v>
      </c>
      <c r="R4082" s="29" t="s">
        <v>3210</v>
      </c>
      <c r="S4082" s="29" t="s">
        <v>3098</v>
      </c>
      <c r="T4082" s="29"/>
      <c r="U4082" s="30">
        <v>59000</v>
      </c>
      <c r="V4082" s="30">
        <v>59000</v>
      </c>
      <c r="W4082" s="30">
        <v>59000</v>
      </c>
      <c r="X4082" s="30">
        <v>59000</v>
      </c>
      <c r="Y4082" s="30">
        <v>59000</v>
      </c>
      <c r="Z4082" s="30">
        <v>59000</v>
      </c>
      <c r="AA4082" s="30">
        <v>59000</v>
      </c>
      <c r="AB4082" s="30">
        <v>59000</v>
      </c>
      <c r="AC4082" s="30">
        <v>59000</v>
      </c>
      <c r="AD4082" s="30">
        <v>59000</v>
      </c>
      <c r="AE4082" s="30">
        <v>59000</v>
      </c>
      <c r="AF4082" s="30">
        <v>59000</v>
      </c>
    </row>
    <row r="4083" spans="1:32" x14ac:dyDescent="0.45">
      <c r="A4083" s="29" t="s">
        <v>1286</v>
      </c>
      <c r="B4083" s="29" t="s">
        <v>1287</v>
      </c>
      <c r="C4083" s="29" t="s">
        <v>3211</v>
      </c>
      <c r="D4083" s="29" t="s">
        <v>3212</v>
      </c>
      <c r="E4083" s="29" t="s">
        <v>3213</v>
      </c>
      <c r="F4083" s="29" t="s">
        <v>982</v>
      </c>
      <c r="G4083" s="29" t="s">
        <v>3200</v>
      </c>
      <c r="H4083" s="29" t="s">
        <v>3201</v>
      </c>
      <c r="I4083" s="29" t="s">
        <v>3226</v>
      </c>
      <c r="J4083" s="29" t="s">
        <v>3227</v>
      </c>
      <c r="K4083" s="29" t="s">
        <v>3228</v>
      </c>
      <c r="L4083" s="29" t="s">
        <v>3111</v>
      </c>
      <c r="M4083" s="29" t="s">
        <v>3229</v>
      </c>
      <c r="N4083" s="29" t="s">
        <v>3230</v>
      </c>
      <c r="O4083" s="29" t="s">
        <v>3231</v>
      </c>
      <c r="P4083" s="29" t="s">
        <v>3232</v>
      </c>
      <c r="Q4083" s="29" t="s">
        <v>3209</v>
      </c>
      <c r="R4083" s="29" t="s">
        <v>3210</v>
      </c>
      <c r="S4083" s="29" t="s">
        <v>3098</v>
      </c>
      <c r="T4083" s="29"/>
      <c r="U4083" s="30">
        <v>0</v>
      </c>
      <c r="V4083" s="30">
        <v>0</v>
      </c>
      <c r="W4083" s="30">
        <v>0</v>
      </c>
      <c r="X4083" s="30">
        <v>0</v>
      </c>
      <c r="Y4083" s="30">
        <v>0</v>
      </c>
      <c r="Z4083" s="30">
        <v>0</v>
      </c>
      <c r="AA4083" s="30">
        <v>0</v>
      </c>
      <c r="AB4083" s="30">
        <v>0</v>
      </c>
      <c r="AC4083" s="30">
        <v>0</v>
      </c>
      <c r="AD4083" s="30">
        <v>0</v>
      </c>
      <c r="AE4083" s="30">
        <v>0</v>
      </c>
      <c r="AF4083" s="30">
        <v>120</v>
      </c>
    </row>
    <row r="4084" spans="1:32" x14ac:dyDescent="0.45">
      <c r="A4084" s="29" t="s">
        <v>1286</v>
      </c>
      <c r="B4084" s="29" t="s">
        <v>1287</v>
      </c>
      <c r="C4084" s="29" t="s">
        <v>3211</v>
      </c>
      <c r="D4084" s="29" t="s">
        <v>3212</v>
      </c>
      <c r="E4084" s="29" t="s">
        <v>3213</v>
      </c>
      <c r="F4084" s="29" t="s">
        <v>982</v>
      </c>
      <c r="G4084" s="29" t="s">
        <v>3233</v>
      </c>
      <c r="H4084" s="29" t="s">
        <v>3234</v>
      </c>
      <c r="I4084" s="29" t="s">
        <v>3235</v>
      </c>
      <c r="J4084" s="29" t="s">
        <v>3236</v>
      </c>
      <c r="K4084" s="29" t="s">
        <v>3237</v>
      </c>
      <c r="L4084" s="29" t="s">
        <v>3107</v>
      </c>
      <c r="M4084" s="29" t="s">
        <v>3238</v>
      </c>
      <c r="N4084" s="29" t="s">
        <v>3239</v>
      </c>
      <c r="O4084" s="29" t="s">
        <v>3240</v>
      </c>
      <c r="P4084" s="29" t="s">
        <v>3241</v>
      </c>
      <c r="Q4084" s="29" t="s">
        <v>3209</v>
      </c>
      <c r="R4084" s="29" t="s">
        <v>3210</v>
      </c>
      <c r="S4084" s="29" t="s">
        <v>3098</v>
      </c>
      <c r="T4084" s="29"/>
      <c r="U4084" s="30">
        <v>16000</v>
      </c>
      <c r="V4084" s="30">
        <v>16000</v>
      </c>
      <c r="W4084" s="30">
        <v>16000</v>
      </c>
      <c r="X4084" s="30">
        <v>16000</v>
      </c>
      <c r="Y4084" s="30">
        <v>16000</v>
      </c>
      <c r="Z4084" s="30">
        <v>16000</v>
      </c>
      <c r="AA4084" s="30">
        <v>16000</v>
      </c>
      <c r="AB4084" s="30">
        <v>16000</v>
      </c>
      <c r="AC4084" s="30">
        <v>16000</v>
      </c>
      <c r="AD4084" s="30">
        <v>16000</v>
      </c>
      <c r="AE4084" s="30">
        <v>16000</v>
      </c>
      <c r="AF4084" s="30">
        <v>16000</v>
      </c>
    </row>
    <row r="4085" spans="1:32" x14ac:dyDescent="0.45">
      <c r="A4085" s="29" t="s">
        <v>1286</v>
      </c>
      <c r="B4085" s="29" t="s">
        <v>1287</v>
      </c>
      <c r="C4085" s="29" t="s">
        <v>3211</v>
      </c>
      <c r="D4085" s="29" t="s">
        <v>3212</v>
      </c>
      <c r="E4085" s="29" t="s">
        <v>3213</v>
      </c>
      <c r="F4085" s="29" t="s">
        <v>982</v>
      </c>
      <c r="G4085" s="29" t="s">
        <v>3233</v>
      </c>
      <c r="H4085" s="29" t="s">
        <v>3234</v>
      </c>
      <c r="I4085" s="29" t="s">
        <v>3262</v>
      </c>
      <c r="J4085" s="29" t="s">
        <v>3263</v>
      </c>
      <c r="K4085" s="29" t="s">
        <v>3264</v>
      </c>
      <c r="L4085" s="29" t="s">
        <v>3103</v>
      </c>
      <c r="M4085" s="29" t="s">
        <v>3265</v>
      </c>
      <c r="N4085" s="29" t="s">
        <v>3266</v>
      </c>
      <c r="O4085" s="29" t="s">
        <v>3267</v>
      </c>
      <c r="P4085" s="29" t="s">
        <v>3268</v>
      </c>
      <c r="Q4085" s="29" t="s">
        <v>3209</v>
      </c>
      <c r="R4085" s="29" t="s">
        <v>3210</v>
      </c>
      <c r="S4085" s="29" t="s">
        <v>3098</v>
      </c>
      <c r="T4085" s="29"/>
      <c r="U4085" s="30">
        <v>15600</v>
      </c>
      <c r="V4085" s="30">
        <v>15600</v>
      </c>
      <c r="W4085" s="30">
        <v>15600</v>
      </c>
      <c r="X4085" s="30">
        <v>15600</v>
      </c>
      <c r="Y4085" s="30">
        <v>15600</v>
      </c>
      <c r="Z4085" s="30">
        <v>15600</v>
      </c>
      <c r="AA4085" s="30">
        <v>15600</v>
      </c>
      <c r="AB4085" s="30">
        <v>15600</v>
      </c>
      <c r="AC4085" s="30">
        <v>15600</v>
      </c>
      <c r="AD4085" s="30">
        <v>15600</v>
      </c>
      <c r="AE4085" s="30">
        <v>15600</v>
      </c>
      <c r="AF4085" s="30">
        <v>15600</v>
      </c>
    </row>
    <row r="4086" spans="1:32" x14ac:dyDescent="0.45">
      <c r="A4086" s="29" t="s">
        <v>1286</v>
      </c>
      <c r="B4086" s="29" t="s">
        <v>1287</v>
      </c>
      <c r="C4086" s="29" t="s">
        <v>3211</v>
      </c>
      <c r="D4086" s="29" t="s">
        <v>3212</v>
      </c>
      <c r="E4086" s="29" t="s">
        <v>3213</v>
      </c>
      <c r="F4086" s="29" t="s">
        <v>982</v>
      </c>
      <c r="G4086" s="29" t="s">
        <v>3233</v>
      </c>
      <c r="H4086" s="29" t="s">
        <v>3234</v>
      </c>
      <c r="I4086" s="29" t="s">
        <v>3262</v>
      </c>
      <c r="J4086" s="29" t="s">
        <v>3263</v>
      </c>
      <c r="K4086" s="29" t="s">
        <v>3264</v>
      </c>
      <c r="L4086" s="29" t="s">
        <v>3103</v>
      </c>
      <c r="M4086" s="29" t="s">
        <v>3265</v>
      </c>
      <c r="N4086" s="29" t="s">
        <v>3266</v>
      </c>
      <c r="O4086" s="29" t="s">
        <v>3269</v>
      </c>
      <c r="P4086" s="29" t="s">
        <v>3270</v>
      </c>
      <c r="Q4086" s="29" t="s">
        <v>3209</v>
      </c>
      <c r="R4086" s="29" t="s">
        <v>3210</v>
      </c>
      <c r="S4086" s="29" t="s">
        <v>3098</v>
      </c>
      <c r="T4086" s="29"/>
      <c r="U4086" s="30">
        <v>273</v>
      </c>
      <c r="V4086" s="30">
        <v>351</v>
      </c>
      <c r="W4086" s="30">
        <v>117</v>
      </c>
      <c r="X4086" s="30">
        <v>351</v>
      </c>
      <c r="Y4086" s="30">
        <v>741</v>
      </c>
      <c r="Z4086" s="30">
        <v>234</v>
      </c>
      <c r="AA4086" s="30">
        <v>273</v>
      </c>
      <c r="AB4086" s="30">
        <v>390</v>
      </c>
      <c r="AC4086" s="30">
        <v>546</v>
      </c>
      <c r="AD4086" s="30">
        <v>273</v>
      </c>
      <c r="AE4086" s="30">
        <v>273</v>
      </c>
      <c r="AF4086" s="30">
        <v>234</v>
      </c>
    </row>
    <row r="4087" spans="1:32" x14ac:dyDescent="0.45">
      <c r="A4087" s="29" t="s">
        <v>1286</v>
      </c>
      <c r="B4087" s="29" t="s">
        <v>1287</v>
      </c>
      <c r="C4087" s="29" t="s">
        <v>3211</v>
      </c>
      <c r="D4087" s="29" t="s">
        <v>3212</v>
      </c>
      <c r="E4087" s="29" t="s">
        <v>3213</v>
      </c>
      <c r="F4087" s="29" t="s">
        <v>982</v>
      </c>
      <c r="G4087" s="29" t="s">
        <v>3233</v>
      </c>
      <c r="H4087" s="29" t="s">
        <v>3234</v>
      </c>
      <c r="I4087" s="29" t="s">
        <v>3262</v>
      </c>
      <c r="J4087" s="29" t="s">
        <v>3263</v>
      </c>
      <c r="K4087" s="29" t="s">
        <v>3264</v>
      </c>
      <c r="L4087" s="29" t="s">
        <v>3103</v>
      </c>
      <c r="M4087" s="29" t="s">
        <v>3265</v>
      </c>
      <c r="N4087" s="29" t="s">
        <v>3266</v>
      </c>
      <c r="O4087" s="29" t="s">
        <v>3271</v>
      </c>
      <c r="P4087" s="29" t="s">
        <v>3272</v>
      </c>
      <c r="Q4087" s="29" t="s">
        <v>3209</v>
      </c>
      <c r="R4087" s="29" t="s">
        <v>3210</v>
      </c>
      <c r="S4087" s="29" t="s">
        <v>3098</v>
      </c>
      <c r="T4087" s="29"/>
      <c r="U4087" s="30">
        <v>1740</v>
      </c>
      <c r="V4087" s="30">
        <v>1986</v>
      </c>
      <c r="W4087" s="30">
        <v>1856</v>
      </c>
      <c r="X4087" s="30">
        <v>1783</v>
      </c>
      <c r="Y4087" s="30">
        <v>536</v>
      </c>
      <c r="Z4087" s="30">
        <v>376</v>
      </c>
      <c r="AA4087" s="30">
        <v>1116</v>
      </c>
      <c r="AB4087" s="30">
        <v>261</v>
      </c>
      <c r="AC4087" s="30">
        <v>377</v>
      </c>
      <c r="AD4087" s="30">
        <v>231</v>
      </c>
      <c r="AE4087" s="30">
        <v>217</v>
      </c>
      <c r="AF4087" s="30">
        <v>1058</v>
      </c>
    </row>
    <row r="4088" spans="1:32" x14ac:dyDescent="0.45">
      <c r="A4088" s="29" t="s">
        <v>1286</v>
      </c>
      <c r="B4088" s="29" t="s">
        <v>1287</v>
      </c>
      <c r="C4088" s="29" t="s">
        <v>3211</v>
      </c>
      <c r="D4088" s="29" t="s">
        <v>3212</v>
      </c>
      <c r="E4088" s="29" t="s">
        <v>3213</v>
      </c>
      <c r="F4088" s="29" t="s">
        <v>982</v>
      </c>
      <c r="G4088" s="29" t="s">
        <v>3233</v>
      </c>
      <c r="H4088" s="29" t="s">
        <v>3234</v>
      </c>
      <c r="I4088" s="29" t="s">
        <v>3262</v>
      </c>
      <c r="J4088" s="29" t="s">
        <v>3263</v>
      </c>
      <c r="K4088" s="29" t="s">
        <v>3264</v>
      </c>
      <c r="L4088" s="29" t="s">
        <v>3103</v>
      </c>
      <c r="M4088" s="29" t="s">
        <v>3265</v>
      </c>
      <c r="N4088" s="29" t="s">
        <v>3266</v>
      </c>
      <c r="O4088" s="29" t="s">
        <v>3372</v>
      </c>
      <c r="P4088" s="29" t="s">
        <v>3373</v>
      </c>
      <c r="Q4088" s="29" t="s">
        <v>3209</v>
      </c>
      <c r="R4088" s="29" t="s">
        <v>3210</v>
      </c>
      <c r="S4088" s="29" t="s">
        <v>3098</v>
      </c>
      <c r="T4088" s="29"/>
      <c r="U4088" s="30">
        <v>0</v>
      </c>
      <c r="V4088" s="30">
        <v>0</v>
      </c>
      <c r="W4088" s="30">
        <v>0</v>
      </c>
      <c r="X4088" s="30">
        <v>1580</v>
      </c>
      <c r="Y4088" s="30">
        <v>0</v>
      </c>
      <c r="Z4088" s="30">
        <v>0</v>
      </c>
      <c r="AA4088" s="30">
        <v>0</v>
      </c>
      <c r="AB4088" s="30">
        <v>14</v>
      </c>
      <c r="AC4088" s="30">
        <v>0</v>
      </c>
      <c r="AD4088" s="30">
        <v>0</v>
      </c>
      <c r="AE4088" s="30">
        <v>145</v>
      </c>
      <c r="AF4088" s="30">
        <v>0</v>
      </c>
    </row>
    <row r="4089" spans="1:32" x14ac:dyDescent="0.45">
      <c r="A4089" s="29" t="s">
        <v>1286</v>
      </c>
      <c r="B4089" s="29" t="s">
        <v>1287</v>
      </c>
      <c r="C4089" s="29" t="s">
        <v>3211</v>
      </c>
      <c r="D4089" s="29" t="s">
        <v>3212</v>
      </c>
      <c r="E4089" s="29" t="s">
        <v>3213</v>
      </c>
      <c r="F4089" s="29" t="s">
        <v>982</v>
      </c>
      <c r="G4089" s="29" t="s">
        <v>3233</v>
      </c>
      <c r="H4089" s="29" t="s">
        <v>3234</v>
      </c>
      <c r="I4089" s="29" t="s">
        <v>3262</v>
      </c>
      <c r="J4089" s="29" t="s">
        <v>3263</v>
      </c>
      <c r="K4089" s="29" t="s">
        <v>3264</v>
      </c>
      <c r="L4089" s="29" t="s">
        <v>3103</v>
      </c>
      <c r="M4089" s="29" t="s">
        <v>3322</v>
      </c>
      <c r="N4089" s="29" t="s">
        <v>3323</v>
      </c>
      <c r="O4089" s="29" t="s">
        <v>3324</v>
      </c>
      <c r="P4089" s="29" t="s">
        <v>3325</v>
      </c>
      <c r="Q4089" s="29" t="s">
        <v>3209</v>
      </c>
      <c r="R4089" s="29" t="s">
        <v>3210</v>
      </c>
      <c r="S4089" s="29" t="s">
        <v>3098</v>
      </c>
      <c r="T4089" s="29"/>
      <c r="U4089" s="30">
        <v>2800</v>
      </c>
      <c r="V4089" s="30">
        <v>2800</v>
      </c>
      <c r="W4089" s="30">
        <v>2800</v>
      </c>
      <c r="X4089" s="30">
        <v>2800</v>
      </c>
      <c r="Y4089" s="30">
        <v>2800</v>
      </c>
      <c r="Z4089" s="30">
        <v>2800</v>
      </c>
      <c r="AA4089" s="30">
        <v>2800</v>
      </c>
      <c r="AB4089" s="30">
        <v>2800</v>
      </c>
      <c r="AC4089" s="30">
        <v>2800</v>
      </c>
      <c r="AD4089" s="30">
        <v>2800</v>
      </c>
      <c r="AE4089" s="30">
        <v>2800</v>
      </c>
      <c r="AF4089" s="30">
        <v>2800</v>
      </c>
    </row>
    <row r="4090" spans="1:32" x14ac:dyDescent="0.45">
      <c r="A4090" s="29" t="s">
        <v>1286</v>
      </c>
      <c r="B4090" s="29" t="s">
        <v>1287</v>
      </c>
      <c r="C4090" s="29" t="s">
        <v>3211</v>
      </c>
      <c r="D4090" s="29" t="s">
        <v>3212</v>
      </c>
      <c r="E4090" s="29" t="s">
        <v>3213</v>
      </c>
      <c r="F4090" s="29" t="s">
        <v>982</v>
      </c>
      <c r="G4090" s="29" t="s">
        <v>3233</v>
      </c>
      <c r="H4090" s="29" t="s">
        <v>3234</v>
      </c>
      <c r="I4090" s="29" t="s">
        <v>3275</v>
      </c>
      <c r="J4090" s="29" t="s">
        <v>3276</v>
      </c>
      <c r="K4090" s="29" t="s">
        <v>3282</v>
      </c>
      <c r="L4090" s="29" t="s">
        <v>3112</v>
      </c>
      <c r="M4090" s="29" t="s">
        <v>3283</v>
      </c>
      <c r="N4090" s="29" t="s">
        <v>3284</v>
      </c>
      <c r="O4090" s="29" t="s">
        <v>3448</v>
      </c>
      <c r="P4090" s="29" t="s">
        <v>3449</v>
      </c>
      <c r="Q4090" s="29" t="s">
        <v>3209</v>
      </c>
      <c r="R4090" s="29" t="s">
        <v>3210</v>
      </c>
      <c r="S4090" s="29" t="s">
        <v>3098</v>
      </c>
      <c r="T4090" s="29"/>
      <c r="U4090" s="30">
        <v>20000</v>
      </c>
      <c r="V4090" s="30">
        <v>20000</v>
      </c>
      <c r="W4090" s="30">
        <v>20000</v>
      </c>
      <c r="X4090" s="30">
        <v>20000</v>
      </c>
      <c r="Y4090" s="30">
        <v>20000</v>
      </c>
      <c r="Z4090" s="30">
        <v>20000</v>
      </c>
      <c r="AA4090" s="30">
        <v>20000</v>
      </c>
      <c r="AB4090" s="30">
        <v>20000</v>
      </c>
      <c r="AC4090" s="30">
        <v>20000</v>
      </c>
      <c r="AD4090" s="30">
        <v>20000</v>
      </c>
      <c r="AE4090" s="30">
        <v>20000</v>
      </c>
      <c r="AF4090" s="30">
        <v>20000</v>
      </c>
    </row>
    <row r="4091" spans="1:32" x14ac:dyDescent="0.45">
      <c r="A4091" s="29" t="s">
        <v>1286</v>
      </c>
      <c r="B4091" s="29" t="s">
        <v>1287</v>
      </c>
      <c r="C4091" s="29" t="s">
        <v>3292</v>
      </c>
      <c r="D4091" s="29" t="s">
        <v>3293</v>
      </c>
      <c r="E4091" s="29" t="s">
        <v>3292</v>
      </c>
      <c r="F4091" s="29" t="s">
        <v>3294</v>
      </c>
      <c r="G4091" s="29" t="s">
        <v>3200</v>
      </c>
      <c r="H4091" s="29" t="s">
        <v>3201</v>
      </c>
      <c r="I4091" s="29" t="s">
        <v>3226</v>
      </c>
      <c r="J4091" s="29" t="s">
        <v>3227</v>
      </c>
      <c r="K4091" s="29" t="s">
        <v>3228</v>
      </c>
      <c r="L4091" s="29" t="s">
        <v>3111</v>
      </c>
      <c r="M4091" s="29" t="s">
        <v>3229</v>
      </c>
      <c r="N4091" s="29" t="s">
        <v>3230</v>
      </c>
      <c r="O4091" s="29" t="s">
        <v>3231</v>
      </c>
      <c r="P4091" s="29" t="s">
        <v>3232</v>
      </c>
      <c r="Q4091" s="29" t="s">
        <v>3209</v>
      </c>
      <c r="R4091" s="29" t="s">
        <v>3210</v>
      </c>
      <c r="S4091" s="29" t="s">
        <v>3098</v>
      </c>
      <c r="T4091" s="29"/>
      <c r="U4091" s="30">
        <v>0</v>
      </c>
      <c r="V4091" s="30">
        <v>0</v>
      </c>
      <c r="W4091" s="30">
        <v>0</v>
      </c>
      <c r="X4091" s="30">
        <v>0</v>
      </c>
      <c r="Y4091" s="30">
        <v>0</v>
      </c>
      <c r="Z4091" s="30">
        <v>0</v>
      </c>
      <c r="AA4091" s="30">
        <v>0</v>
      </c>
      <c r="AB4091" s="30">
        <v>0</v>
      </c>
      <c r="AC4091" s="30">
        <v>0</v>
      </c>
      <c r="AD4091" s="30">
        <v>0</v>
      </c>
      <c r="AE4091" s="30">
        <v>0</v>
      </c>
      <c r="AF4091" s="30">
        <v>0</v>
      </c>
    </row>
    <row r="4092" spans="1:32" x14ac:dyDescent="0.45">
      <c r="A4092" s="29" t="s">
        <v>1286</v>
      </c>
      <c r="B4092" s="29" t="s">
        <v>1287</v>
      </c>
      <c r="C4092" s="29" t="s">
        <v>3292</v>
      </c>
      <c r="D4092" s="29" t="s">
        <v>3293</v>
      </c>
      <c r="E4092" s="29" t="s">
        <v>3292</v>
      </c>
      <c r="F4092" s="29" t="s">
        <v>3294</v>
      </c>
      <c r="G4092" s="29" t="s">
        <v>3200</v>
      </c>
      <c r="H4092" s="29" t="s">
        <v>3201</v>
      </c>
      <c r="I4092" s="29" t="s">
        <v>3226</v>
      </c>
      <c r="J4092" s="29" t="s">
        <v>3227</v>
      </c>
      <c r="K4092" s="29" t="s">
        <v>3228</v>
      </c>
      <c r="L4092" s="29" t="s">
        <v>3111</v>
      </c>
      <c r="M4092" s="29" t="s">
        <v>3295</v>
      </c>
      <c r="N4092" s="29" t="s">
        <v>3296</v>
      </c>
      <c r="O4092" s="29" t="s">
        <v>3297</v>
      </c>
      <c r="P4092" s="29" t="s">
        <v>3298</v>
      </c>
      <c r="Q4092" s="29" t="s">
        <v>3209</v>
      </c>
      <c r="R4092" s="29" t="s">
        <v>3210</v>
      </c>
      <c r="S4092" s="29" t="s">
        <v>3098</v>
      </c>
      <c r="T4092" s="29"/>
      <c r="U4092" s="30">
        <v>0</v>
      </c>
      <c r="V4092" s="30">
        <v>0</v>
      </c>
      <c r="W4092" s="30">
        <v>0</v>
      </c>
      <c r="X4092" s="30">
        <v>0</v>
      </c>
      <c r="Y4092" s="30">
        <v>0</v>
      </c>
      <c r="Z4092" s="30">
        <v>0</v>
      </c>
      <c r="AA4092" s="30">
        <v>0</v>
      </c>
      <c r="AB4092" s="30">
        <v>0</v>
      </c>
      <c r="AC4092" s="30">
        <v>0</v>
      </c>
      <c r="AD4092" s="30">
        <v>0</v>
      </c>
      <c r="AE4092" s="30">
        <v>0</v>
      </c>
      <c r="AF4092" s="30">
        <v>0</v>
      </c>
    </row>
    <row r="4093" spans="1:32" x14ac:dyDescent="0.45">
      <c r="A4093" s="29" t="s">
        <v>771</v>
      </c>
      <c r="B4093" s="29" t="s">
        <v>772</v>
      </c>
      <c r="C4093" s="29" t="s">
        <v>3299</v>
      </c>
      <c r="D4093" s="29" t="s">
        <v>3300</v>
      </c>
      <c r="E4093" s="29" t="s">
        <v>3301</v>
      </c>
      <c r="F4093" s="29" t="s">
        <v>3302</v>
      </c>
      <c r="G4093" s="29" t="s">
        <v>3233</v>
      </c>
      <c r="H4093" s="29" t="s">
        <v>3234</v>
      </c>
      <c r="I4093" s="29" t="s">
        <v>3262</v>
      </c>
      <c r="J4093" s="29" t="s">
        <v>3263</v>
      </c>
      <c r="K4093" s="29" t="s">
        <v>3264</v>
      </c>
      <c r="L4093" s="29" t="s">
        <v>3103</v>
      </c>
      <c r="M4093" s="29" t="s">
        <v>3265</v>
      </c>
      <c r="N4093" s="29" t="s">
        <v>3266</v>
      </c>
      <c r="O4093" s="29" t="s">
        <v>3267</v>
      </c>
      <c r="P4093" s="29" t="s">
        <v>3268</v>
      </c>
      <c r="Q4093" s="29" t="s">
        <v>3209</v>
      </c>
      <c r="R4093" s="29" t="s">
        <v>3210</v>
      </c>
      <c r="S4093" s="29" t="s">
        <v>3098</v>
      </c>
      <c r="T4093" s="29"/>
      <c r="U4093" s="30">
        <v>6000</v>
      </c>
      <c r="V4093" s="30">
        <v>6000</v>
      </c>
      <c r="W4093" s="30">
        <v>6000</v>
      </c>
      <c r="X4093" s="30">
        <v>6000</v>
      </c>
      <c r="Y4093" s="30">
        <v>6000</v>
      </c>
      <c r="Z4093" s="30">
        <v>6000</v>
      </c>
      <c r="AA4093" s="30">
        <v>6000</v>
      </c>
      <c r="AB4093" s="30">
        <v>6000</v>
      </c>
      <c r="AC4093" s="30">
        <v>6000</v>
      </c>
      <c r="AD4093" s="30">
        <v>6000</v>
      </c>
      <c r="AE4093" s="30">
        <v>6000</v>
      </c>
      <c r="AF4093" s="30">
        <v>6000</v>
      </c>
    </row>
    <row r="4094" spans="1:32" x14ac:dyDescent="0.45">
      <c r="A4094" s="29" t="s">
        <v>771</v>
      </c>
      <c r="B4094" s="29" t="s">
        <v>772</v>
      </c>
      <c r="C4094" s="29" t="s">
        <v>3299</v>
      </c>
      <c r="D4094" s="29" t="s">
        <v>3300</v>
      </c>
      <c r="E4094" s="29" t="s">
        <v>3301</v>
      </c>
      <c r="F4094" s="29" t="s">
        <v>3302</v>
      </c>
      <c r="G4094" s="29" t="s">
        <v>3233</v>
      </c>
      <c r="H4094" s="29" t="s">
        <v>3234</v>
      </c>
      <c r="I4094" s="29" t="s">
        <v>3262</v>
      </c>
      <c r="J4094" s="29" t="s">
        <v>3263</v>
      </c>
      <c r="K4094" s="29" t="s">
        <v>3264</v>
      </c>
      <c r="L4094" s="29" t="s">
        <v>3103</v>
      </c>
      <c r="M4094" s="29" t="s">
        <v>3265</v>
      </c>
      <c r="N4094" s="29" t="s">
        <v>3266</v>
      </c>
      <c r="O4094" s="29" t="s">
        <v>3273</v>
      </c>
      <c r="P4094" s="29" t="s">
        <v>3274</v>
      </c>
      <c r="Q4094" s="29" t="s">
        <v>3209</v>
      </c>
      <c r="R4094" s="29" t="s">
        <v>3210</v>
      </c>
      <c r="S4094" s="29" t="s">
        <v>3098</v>
      </c>
      <c r="T4094" s="29"/>
      <c r="U4094" s="30">
        <v>1014</v>
      </c>
      <c r="V4094" s="30">
        <v>1794</v>
      </c>
      <c r="W4094" s="30">
        <v>1599</v>
      </c>
      <c r="X4094" s="30">
        <v>936</v>
      </c>
      <c r="Y4094" s="30">
        <v>1209</v>
      </c>
      <c r="Z4094" s="30">
        <v>1521</v>
      </c>
      <c r="AA4094" s="30">
        <v>1560</v>
      </c>
      <c r="AB4094" s="30">
        <v>624</v>
      </c>
      <c r="AC4094" s="30">
        <v>1365</v>
      </c>
      <c r="AD4094" s="30">
        <v>1326</v>
      </c>
      <c r="AE4094" s="30">
        <v>1209</v>
      </c>
      <c r="AF4094" s="30">
        <v>2457</v>
      </c>
    </row>
    <row r="4095" spans="1:32" x14ac:dyDescent="0.45">
      <c r="A4095" s="29" t="s">
        <v>771</v>
      </c>
      <c r="B4095" s="29" t="s">
        <v>772</v>
      </c>
      <c r="C4095" s="29" t="s">
        <v>3299</v>
      </c>
      <c r="D4095" s="29" t="s">
        <v>3300</v>
      </c>
      <c r="E4095" s="29" t="s">
        <v>3301</v>
      </c>
      <c r="F4095" s="29" t="s">
        <v>3302</v>
      </c>
      <c r="G4095" s="29" t="s">
        <v>3233</v>
      </c>
      <c r="H4095" s="29" t="s">
        <v>3234</v>
      </c>
      <c r="I4095" s="29" t="s">
        <v>3262</v>
      </c>
      <c r="J4095" s="29" t="s">
        <v>3263</v>
      </c>
      <c r="K4095" s="29" t="s">
        <v>3264</v>
      </c>
      <c r="L4095" s="29" t="s">
        <v>3103</v>
      </c>
      <c r="M4095" s="29" t="s">
        <v>3265</v>
      </c>
      <c r="N4095" s="29" t="s">
        <v>3266</v>
      </c>
      <c r="O4095" s="29" t="s">
        <v>3372</v>
      </c>
      <c r="P4095" s="29" t="s">
        <v>3373</v>
      </c>
      <c r="Q4095" s="29" t="s">
        <v>3209</v>
      </c>
      <c r="R4095" s="29" t="s">
        <v>3210</v>
      </c>
      <c r="S4095" s="29" t="s">
        <v>3098</v>
      </c>
      <c r="T4095" s="29"/>
      <c r="U4095" s="30">
        <v>348</v>
      </c>
      <c r="V4095" s="30">
        <v>1247</v>
      </c>
      <c r="W4095" s="30">
        <v>1781</v>
      </c>
      <c r="X4095" s="30">
        <v>899</v>
      </c>
      <c r="Y4095" s="30">
        <v>536</v>
      </c>
      <c r="Z4095" s="30">
        <v>681</v>
      </c>
      <c r="AA4095" s="30">
        <v>899</v>
      </c>
      <c r="AB4095" s="30">
        <v>1276</v>
      </c>
      <c r="AC4095" s="30">
        <v>1704</v>
      </c>
      <c r="AD4095" s="30">
        <v>1087</v>
      </c>
      <c r="AE4095" s="30">
        <v>942</v>
      </c>
      <c r="AF4095" s="30">
        <v>812</v>
      </c>
    </row>
    <row r="4096" spans="1:32" x14ac:dyDescent="0.45">
      <c r="A4096" s="29" t="s">
        <v>771</v>
      </c>
      <c r="B4096" s="29" t="s">
        <v>772</v>
      </c>
      <c r="C4096" s="29" t="s">
        <v>3299</v>
      </c>
      <c r="D4096" s="29" t="s">
        <v>3300</v>
      </c>
      <c r="E4096" s="29" t="s">
        <v>3301</v>
      </c>
      <c r="F4096" s="29" t="s">
        <v>3302</v>
      </c>
      <c r="G4096" s="29" t="s">
        <v>3233</v>
      </c>
      <c r="H4096" s="29" t="s">
        <v>3234</v>
      </c>
      <c r="I4096" s="29" t="s">
        <v>3262</v>
      </c>
      <c r="J4096" s="29" t="s">
        <v>3263</v>
      </c>
      <c r="K4096" s="29" t="s">
        <v>3264</v>
      </c>
      <c r="L4096" s="29" t="s">
        <v>3103</v>
      </c>
      <c r="M4096" s="29" t="s">
        <v>3322</v>
      </c>
      <c r="N4096" s="29" t="s">
        <v>3323</v>
      </c>
      <c r="O4096" s="29" t="s">
        <v>3374</v>
      </c>
      <c r="P4096" s="29" t="s">
        <v>3375</v>
      </c>
      <c r="Q4096" s="29" t="s">
        <v>3209</v>
      </c>
      <c r="R4096" s="29" t="s">
        <v>3210</v>
      </c>
      <c r="S4096" s="29" t="s">
        <v>3098</v>
      </c>
      <c r="T4096" s="29"/>
      <c r="U4096" s="30">
        <v>2000</v>
      </c>
      <c r="V4096" s="30">
        <v>2000</v>
      </c>
      <c r="W4096" s="30">
        <v>2000</v>
      </c>
      <c r="X4096" s="30">
        <v>2000</v>
      </c>
      <c r="Y4096" s="30">
        <v>2000</v>
      </c>
      <c r="Z4096" s="30">
        <v>2000</v>
      </c>
      <c r="AA4096" s="30">
        <v>2000</v>
      </c>
      <c r="AB4096" s="30">
        <v>2000</v>
      </c>
      <c r="AC4096" s="30">
        <v>2000</v>
      </c>
      <c r="AD4096" s="30">
        <v>2000</v>
      </c>
      <c r="AE4096" s="30">
        <v>2000</v>
      </c>
      <c r="AF4096" s="30">
        <v>2000</v>
      </c>
    </row>
    <row r="4097" spans="1:32" x14ac:dyDescent="0.45">
      <c r="A4097" s="29" t="s">
        <v>771</v>
      </c>
      <c r="B4097" s="29" t="s">
        <v>772</v>
      </c>
      <c r="C4097" s="29" t="s">
        <v>3299</v>
      </c>
      <c r="D4097" s="29" t="s">
        <v>3300</v>
      </c>
      <c r="E4097" s="29" t="s">
        <v>3301</v>
      </c>
      <c r="F4097" s="29" t="s">
        <v>3302</v>
      </c>
      <c r="G4097" s="29" t="s">
        <v>3233</v>
      </c>
      <c r="H4097" s="29" t="s">
        <v>3234</v>
      </c>
      <c r="I4097" s="29" t="s">
        <v>3275</v>
      </c>
      <c r="J4097" s="29" t="s">
        <v>3276</v>
      </c>
      <c r="K4097" s="29" t="s">
        <v>3282</v>
      </c>
      <c r="L4097" s="29" t="s">
        <v>3112</v>
      </c>
      <c r="M4097" s="29" t="s">
        <v>3283</v>
      </c>
      <c r="N4097" s="29" t="s">
        <v>3284</v>
      </c>
      <c r="O4097" s="29" t="s">
        <v>3448</v>
      </c>
      <c r="P4097" s="29" t="s">
        <v>3449</v>
      </c>
      <c r="Q4097" s="29" t="s">
        <v>3209</v>
      </c>
      <c r="R4097" s="29" t="s">
        <v>3210</v>
      </c>
      <c r="S4097" s="29" t="s">
        <v>3098</v>
      </c>
      <c r="T4097" s="29"/>
      <c r="U4097" s="30">
        <v>20000</v>
      </c>
      <c r="V4097" s="30">
        <v>20000</v>
      </c>
      <c r="W4097" s="30">
        <v>20000</v>
      </c>
      <c r="X4097" s="30">
        <v>20000</v>
      </c>
      <c r="Y4097" s="30">
        <v>20000</v>
      </c>
      <c r="Z4097" s="30">
        <v>20000</v>
      </c>
      <c r="AA4097" s="30">
        <v>20000</v>
      </c>
      <c r="AB4097" s="30">
        <v>20000</v>
      </c>
      <c r="AC4097" s="30">
        <v>20000</v>
      </c>
      <c r="AD4097" s="30">
        <v>20000</v>
      </c>
      <c r="AE4097" s="30">
        <v>20000</v>
      </c>
      <c r="AF4097" s="30">
        <v>20000</v>
      </c>
    </row>
    <row r="4098" spans="1:32" x14ac:dyDescent="0.45">
      <c r="A4098" s="29" t="s">
        <v>276</v>
      </c>
      <c r="B4098" s="29" t="s">
        <v>277</v>
      </c>
      <c r="C4098" s="29" t="s">
        <v>3299</v>
      </c>
      <c r="D4098" s="29" t="s">
        <v>3300</v>
      </c>
      <c r="E4098" s="29" t="s">
        <v>3301</v>
      </c>
      <c r="F4098" s="29" t="s">
        <v>3302</v>
      </c>
      <c r="G4098" s="29" t="s">
        <v>3200</v>
      </c>
      <c r="H4098" s="29" t="s">
        <v>3201</v>
      </c>
      <c r="I4098" s="29" t="s">
        <v>3226</v>
      </c>
      <c r="J4098" s="29" t="s">
        <v>3227</v>
      </c>
      <c r="K4098" s="29" t="s">
        <v>3228</v>
      </c>
      <c r="L4098" s="29" t="s">
        <v>3111</v>
      </c>
      <c r="M4098" s="29" t="s">
        <v>3229</v>
      </c>
      <c r="N4098" s="29" t="s">
        <v>3230</v>
      </c>
      <c r="O4098" s="29" t="s">
        <v>3231</v>
      </c>
      <c r="P4098" s="29" t="s">
        <v>3232</v>
      </c>
      <c r="Q4098" s="29" t="s">
        <v>3209</v>
      </c>
      <c r="R4098" s="29" t="s">
        <v>3210</v>
      </c>
      <c r="S4098" s="29" t="s">
        <v>3098</v>
      </c>
      <c r="T4098" s="29"/>
      <c r="U4098" s="30">
        <v>0</v>
      </c>
      <c r="V4098" s="30">
        <v>0</v>
      </c>
      <c r="W4098" s="30">
        <v>0</v>
      </c>
      <c r="X4098" s="30">
        <v>0</v>
      </c>
      <c r="Y4098" s="30">
        <v>0</v>
      </c>
      <c r="Z4098" s="30">
        <v>0</v>
      </c>
      <c r="AA4098" s="30">
        <v>0</v>
      </c>
      <c r="AB4098" s="30">
        <v>0</v>
      </c>
      <c r="AC4098" s="30">
        <v>0</v>
      </c>
      <c r="AD4098" s="30">
        <v>0</v>
      </c>
      <c r="AE4098" s="30">
        <v>0</v>
      </c>
      <c r="AF4098" s="30">
        <v>0</v>
      </c>
    </row>
    <row r="4099" spans="1:32" x14ac:dyDescent="0.45">
      <c r="A4099" s="29" t="s">
        <v>276</v>
      </c>
      <c r="B4099" s="29" t="s">
        <v>277</v>
      </c>
      <c r="C4099" s="29" t="s">
        <v>3299</v>
      </c>
      <c r="D4099" s="29" t="s">
        <v>3300</v>
      </c>
      <c r="E4099" s="29" t="s">
        <v>3301</v>
      </c>
      <c r="F4099" s="29" t="s">
        <v>3302</v>
      </c>
      <c r="G4099" s="29" t="s">
        <v>3200</v>
      </c>
      <c r="H4099" s="29" t="s">
        <v>3201</v>
      </c>
      <c r="I4099" s="29" t="s">
        <v>3226</v>
      </c>
      <c r="J4099" s="29" t="s">
        <v>3227</v>
      </c>
      <c r="K4099" s="29" t="s">
        <v>3228</v>
      </c>
      <c r="L4099" s="29" t="s">
        <v>3111</v>
      </c>
      <c r="M4099" s="29" t="s">
        <v>3295</v>
      </c>
      <c r="N4099" s="29" t="s">
        <v>3296</v>
      </c>
      <c r="O4099" s="29" t="s">
        <v>3608</v>
      </c>
      <c r="P4099" s="29" t="s">
        <v>3609</v>
      </c>
      <c r="Q4099" s="29" t="s">
        <v>3209</v>
      </c>
      <c r="R4099" s="29" t="s">
        <v>3210</v>
      </c>
      <c r="S4099" s="29" t="s">
        <v>3098</v>
      </c>
      <c r="T4099" s="29"/>
      <c r="U4099" s="30">
        <v>109</v>
      </c>
      <c r="V4099" s="30">
        <v>1066</v>
      </c>
      <c r="W4099" s="30">
        <v>741</v>
      </c>
      <c r="X4099" s="30">
        <v>686</v>
      </c>
      <c r="Y4099" s="30">
        <v>1843</v>
      </c>
      <c r="Z4099" s="30">
        <v>3053</v>
      </c>
      <c r="AA4099" s="30">
        <v>1453</v>
      </c>
      <c r="AB4099" s="30">
        <v>947</v>
      </c>
      <c r="AC4099" s="30">
        <v>1953</v>
      </c>
      <c r="AD4099" s="30">
        <v>746</v>
      </c>
      <c r="AE4099" s="30">
        <v>422</v>
      </c>
      <c r="AF4099" s="30">
        <v>710</v>
      </c>
    </row>
    <row r="4100" spans="1:32" x14ac:dyDescent="0.45">
      <c r="A4100" s="29" t="s">
        <v>276</v>
      </c>
      <c r="B4100" s="29" t="s">
        <v>277</v>
      </c>
      <c r="C4100" s="29" t="s">
        <v>3299</v>
      </c>
      <c r="D4100" s="29" t="s">
        <v>3300</v>
      </c>
      <c r="E4100" s="29" t="s">
        <v>3301</v>
      </c>
      <c r="F4100" s="29" t="s">
        <v>3302</v>
      </c>
      <c r="G4100" s="29" t="s">
        <v>3233</v>
      </c>
      <c r="H4100" s="29" t="s">
        <v>3234</v>
      </c>
      <c r="I4100" s="29" t="s">
        <v>3235</v>
      </c>
      <c r="J4100" s="29" t="s">
        <v>3236</v>
      </c>
      <c r="K4100" s="29" t="s">
        <v>3237</v>
      </c>
      <c r="L4100" s="29" t="s">
        <v>3107</v>
      </c>
      <c r="M4100" s="29" t="s">
        <v>3456</v>
      </c>
      <c r="N4100" s="29" t="s">
        <v>3457</v>
      </c>
      <c r="O4100" s="29" t="s">
        <v>3504</v>
      </c>
      <c r="P4100" s="29" t="s">
        <v>3505</v>
      </c>
      <c r="Q4100" s="29" t="s">
        <v>3209</v>
      </c>
      <c r="R4100" s="29" t="s">
        <v>3210</v>
      </c>
      <c r="S4100" s="29" t="s">
        <v>3098</v>
      </c>
      <c r="T4100" s="29"/>
      <c r="U4100" s="30">
        <v>81</v>
      </c>
      <c r="V4100" s="30">
        <v>235</v>
      </c>
      <c r="W4100" s="30">
        <v>181</v>
      </c>
      <c r="X4100" s="30">
        <v>243</v>
      </c>
      <c r="Y4100" s="30">
        <v>405</v>
      </c>
      <c r="Z4100" s="30">
        <v>378</v>
      </c>
      <c r="AA4100" s="30">
        <v>270</v>
      </c>
      <c r="AB4100" s="30">
        <v>432</v>
      </c>
      <c r="AC4100" s="30">
        <v>216</v>
      </c>
      <c r="AD4100" s="30">
        <v>513</v>
      </c>
      <c r="AE4100" s="30">
        <v>216</v>
      </c>
      <c r="AF4100" s="30">
        <v>405</v>
      </c>
    </row>
    <row r="4101" spans="1:32" x14ac:dyDescent="0.45">
      <c r="A4101" s="29" t="s">
        <v>276</v>
      </c>
      <c r="B4101" s="29" t="s">
        <v>277</v>
      </c>
      <c r="C4101" s="29" t="s">
        <v>3299</v>
      </c>
      <c r="D4101" s="29" t="s">
        <v>3300</v>
      </c>
      <c r="E4101" s="29" t="s">
        <v>3301</v>
      </c>
      <c r="F4101" s="29" t="s">
        <v>3302</v>
      </c>
      <c r="G4101" s="29" t="s">
        <v>3233</v>
      </c>
      <c r="H4101" s="29" t="s">
        <v>3234</v>
      </c>
      <c r="I4101" s="29" t="s">
        <v>3235</v>
      </c>
      <c r="J4101" s="29" t="s">
        <v>3236</v>
      </c>
      <c r="K4101" s="29" t="s">
        <v>3237</v>
      </c>
      <c r="L4101" s="29" t="s">
        <v>3107</v>
      </c>
      <c r="M4101" s="29" t="s">
        <v>3456</v>
      </c>
      <c r="N4101" s="29" t="s">
        <v>3457</v>
      </c>
      <c r="O4101" s="29" t="s">
        <v>3629</v>
      </c>
      <c r="P4101" s="29" t="s">
        <v>3630</v>
      </c>
      <c r="Q4101" s="29" t="s">
        <v>3209</v>
      </c>
      <c r="R4101" s="29" t="s">
        <v>3210</v>
      </c>
      <c r="S4101" s="29" t="s">
        <v>3098</v>
      </c>
      <c r="T4101" s="29"/>
      <c r="U4101" s="30">
        <v>37233</v>
      </c>
      <c r="V4101" s="30">
        <v>35490</v>
      </c>
      <c r="W4101" s="30">
        <v>50320</v>
      </c>
      <c r="X4101" s="30">
        <v>59210</v>
      </c>
      <c r="Y4101" s="30">
        <v>75521</v>
      </c>
      <c r="Z4101" s="30">
        <v>69438</v>
      </c>
      <c r="AA4101" s="30">
        <v>67095</v>
      </c>
      <c r="AB4101" s="30">
        <v>57037</v>
      </c>
      <c r="AC4101" s="30">
        <v>58974</v>
      </c>
      <c r="AD4101" s="30">
        <v>48171</v>
      </c>
      <c r="AE4101" s="30">
        <v>33116</v>
      </c>
      <c r="AF4101" s="30">
        <v>32267</v>
      </c>
    </row>
    <row r="4102" spans="1:32" x14ac:dyDescent="0.45">
      <c r="A4102" s="29" t="s">
        <v>276</v>
      </c>
      <c r="B4102" s="29" t="s">
        <v>277</v>
      </c>
      <c r="C4102" s="29" t="s">
        <v>3299</v>
      </c>
      <c r="D4102" s="29" t="s">
        <v>3300</v>
      </c>
      <c r="E4102" s="29" t="s">
        <v>3301</v>
      </c>
      <c r="F4102" s="29" t="s">
        <v>3302</v>
      </c>
      <c r="G4102" s="29" t="s">
        <v>3233</v>
      </c>
      <c r="H4102" s="29" t="s">
        <v>3234</v>
      </c>
      <c r="I4102" s="29" t="s">
        <v>3242</v>
      </c>
      <c r="J4102" s="29" t="s">
        <v>3243</v>
      </c>
      <c r="K4102" s="29" t="s">
        <v>3252</v>
      </c>
      <c r="L4102" s="29" t="s">
        <v>3106</v>
      </c>
      <c r="M4102" s="29" t="s">
        <v>3253</v>
      </c>
      <c r="N4102" s="29" t="s">
        <v>3106</v>
      </c>
      <c r="O4102" s="29" t="s">
        <v>3548</v>
      </c>
      <c r="P4102" s="29" t="s">
        <v>3549</v>
      </c>
      <c r="Q4102" s="29" t="s">
        <v>3209</v>
      </c>
      <c r="R4102" s="29" t="s">
        <v>3210</v>
      </c>
      <c r="S4102" s="29" t="s">
        <v>3098</v>
      </c>
      <c r="T4102" s="29"/>
      <c r="U4102" s="30">
        <v>93000</v>
      </c>
      <c r="V4102" s="30">
        <v>93000</v>
      </c>
      <c r="W4102" s="30">
        <v>93000</v>
      </c>
      <c r="X4102" s="30">
        <v>93000</v>
      </c>
      <c r="Y4102" s="30">
        <v>93000</v>
      </c>
      <c r="Z4102" s="30">
        <v>93000</v>
      </c>
      <c r="AA4102" s="30">
        <v>93000</v>
      </c>
      <c r="AB4102" s="30">
        <v>93000</v>
      </c>
      <c r="AC4102" s="30">
        <v>93000</v>
      </c>
      <c r="AD4102" s="30">
        <v>93000</v>
      </c>
      <c r="AE4102" s="30">
        <v>93000</v>
      </c>
      <c r="AF4102" s="30">
        <v>93000</v>
      </c>
    </row>
    <row r="4103" spans="1:32" x14ac:dyDescent="0.45">
      <c r="A4103" s="29" t="s">
        <v>276</v>
      </c>
      <c r="B4103" s="29" t="s">
        <v>277</v>
      </c>
      <c r="C4103" s="29" t="s">
        <v>3299</v>
      </c>
      <c r="D4103" s="29" t="s">
        <v>3300</v>
      </c>
      <c r="E4103" s="29" t="s">
        <v>3301</v>
      </c>
      <c r="F4103" s="29" t="s">
        <v>3302</v>
      </c>
      <c r="G4103" s="29" t="s">
        <v>3233</v>
      </c>
      <c r="H4103" s="29" t="s">
        <v>3234</v>
      </c>
      <c r="I4103" s="29" t="s">
        <v>3242</v>
      </c>
      <c r="J4103" s="29" t="s">
        <v>3243</v>
      </c>
      <c r="K4103" s="29" t="s">
        <v>3252</v>
      </c>
      <c r="L4103" s="29" t="s">
        <v>3106</v>
      </c>
      <c r="M4103" s="29" t="s">
        <v>3253</v>
      </c>
      <c r="N4103" s="29" t="s">
        <v>3106</v>
      </c>
      <c r="O4103" s="29" t="s">
        <v>3550</v>
      </c>
      <c r="P4103" s="29" t="s">
        <v>3551</v>
      </c>
      <c r="Q4103" s="29" t="s">
        <v>3249</v>
      </c>
      <c r="R4103" s="29" t="s">
        <v>3210</v>
      </c>
      <c r="S4103" s="29" t="s">
        <v>3098</v>
      </c>
      <c r="T4103" s="29"/>
      <c r="U4103" s="30">
        <v>9232</v>
      </c>
      <c r="V4103" s="30">
        <v>9232</v>
      </c>
      <c r="W4103" s="30">
        <v>9232</v>
      </c>
      <c r="X4103" s="30">
        <v>9232</v>
      </c>
      <c r="Y4103" s="30">
        <v>9232</v>
      </c>
      <c r="Z4103" s="30">
        <v>9232</v>
      </c>
      <c r="AA4103" s="30">
        <v>9232</v>
      </c>
      <c r="AB4103" s="30">
        <v>9232</v>
      </c>
      <c r="AC4103" s="30">
        <v>9232</v>
      </c>
      <c r="AD4103" s="30">
        <v>9232</v>
      </c>
      <c r="AE4103" s="30">
        <v>9232</v>
      </c>
      <c r="AF4103" s="30">
        <v>9232</v>
      </c>
    </row>
    <row r="4104" spans="1:32" x14ac:dyDescent="0.45">
      <c r="A4104" s="29" t="s">
        <v>276</v>
      </c>
      <c r="B4104" s="29" t="s">
        <v>277</v>
      </c>
      <c r="C4104" s="29" t="s">
        <v>3299</v>
      </c>
      <c r="D4104" s="29" t="s">
        <v>3300</v>
      </c>
      <c r="E4104" s="29" t="s">
        <v>3301</v>
      </c>
      <c r="F4104" s="29" t="s">
        <v>3302</v>
      </c>
      <c r="G4104" s="29" t="s">
        <v>3233</v>
      </c>
      <c r="H4104" s="29" t="s">
        <v>3234</v>
      </c>
      <c r="I4104" s="29" t="s">
        <v>3242</v>
      </c>
      <c r="J4104" s="29" t="s">
        <v>3243</v>
      </c>
      <c r="K4104" s="29" t="s">
        <v>3252</v>
      </c>
      <c r="L4104" s="29" t="s">
        <v>3106</v>
      </c>
      <c r="M4104" s="29" t="s">
        <v>3253</v>
      </c>
      <c r="N4104" s="29" t="s">
        <v>3106</v>
      </c>
      <c r="O4104" s="29" t="s">
        <v>3550</v>
      </c>
      <c r="P4104" s="29" t="s">
        <v>3551</v>
      </c>
      <c r="Q4104" s="29" t="s">
        <v>3209</v>
      </c>
      <c r="R4104" s="29" t="s">
        <v>3210</v>
      </c>
      <c r="S4104" s="29" t="s">
        <v>3098</v>
      </c>
      <c r="T4104" s="29"/>
      <c r="U4104" s="30">
        <v>222960</v>
      </c>
      <c r="V4104" s="30">
        <v>222960</v>
      </c>
      <c r="W4104" s="30">
        <v>143828</v>
      </c>
      <c r="X4104" s="30">
        <v>0</v>
      </c>
      <c r="Y4104" s="30">
        <v>0</v>
      </c>
      <c r="Z4104" s="30">
        <v>0</v>
      </c>
      <c r="AA4104" s="30">
        <v>0</v>
      </c>
      <c r="AB4104" s="30">
        <v>0</v>
      </c>
      <c r="AC4104" s="30">
        <v>0</v>
      </c>
      <c r="AD4104" s="30">
        <v>0</v>
      </c>
      <c r="AE4104" s="30">
        <v>0</v>
      </c>
      <c r="AF4104" s="30">
        <v>0</v>
      </c>
    </row>
    <row r="4105" spans="1:32" x14ac:dyDescent="0.45">
      <c r="A4105" s="29" t="s">
        <v>276</v>
      </c>
      <c r="B4105" s="29" t="s">
        <v>277</v>
      </c>
      <c r="C4105" s="29" t="s">
        <v>3299</v>
      </c>
      <c r="D4105" s="29" t="s">
        <v>3300</v>
      </c>
      <c r="E4105" s="29" t="s">
        <v>3301</v>
      </c>
      <c r="F4105" s="29" t="s">
        <v>3302</v>
      </c>
      <c r="G4105" s="29" t="s">
        <v>3233</v>
      </c>
      <c r="H4105" s="29" t="s">
        <v>3234</v>
      </c>
      <c r="I4105" s="29" t="s">
        <v>3242</v>
      </c>
      <c r="J4105" s="29" t="s">
        <v>3243</v>
      </c>
      <c r="K4105" s="29" t="s">
        <v>3252</v>
      </c>
      <c r="L4105" s="29" t="s">
        <v>3106</v>
      </c>
      <c r="M4105" s="29" t="s">
        <v>3253</v>
      </c>
      <c r="N4105" s="29" t="s">
        <v>3106</v>
      </c>
      <c r="O4105" s="29" t="s">
        <v>3610</v>
      </c>
      <c r="P4105" s="29" t="s">
        <v>3611</v>
      </c>
      <c r="Q4105" s="29" t="s">
        <v>3209</v>
      </c>
      <c r="R4105" s="29" t="s">
        <v>3210</v>
      </c>
      <c r="S4105" s="29" t="s">
        <v>3098</v>
      </c>
      <c r="T4105" s="29"/>
      <c r="U4105" s="30">
        <v>0</v>
      </c>
      <c r="V4105" s="30">
        <v>0</v>
      </c>
      <c r="W4105" s="30">
        <v>73365</v>
      </c>
      <c r="X4105" s="30">
        <v>206810</v>
      </c>
      <c r="Y4105" s="30">
        <v>206810</v>
      </c>
      <c r="Z4105" s="30">
        <v>206810</v>
      </c>
      <c r="AA4105" s="30">
        <v>206810</v>
      </c>
      <c r="AB4105" s="30">
        <v>206810</v>
      </c>
      <c r="AC4105" s="30">
        <v>206810</v>
      </c>
      <c r="AD4105" s="30">
        <v>206810</v>
      </c>
      <c r="AE4105" s="30">
        <v>206810</v>
      </c>
      <c r="AF4105" s="30">
        <v>206810</v>
      </c>
    </row>
    <row r="4106" spans="1:32" x14ac:dyDescent="0.45">
      <c r="A4106" s="29" t="s">
        <v>276</v>
      </c>
      <c r="B4106" s="29" t="s">
        <v>277</v>
      </c>
      <c r="C4106" s="29" t="s">
        <v>3299</v>
      </c>
      <c r="D4106" s="29" t="s">
        <v>3300</v>
      </c>
      <c r="E4106" s="29" t="s">
        <v>3301</v>
      </c>
      <c r="F4106" s="29" t="s">
        <v>3302</v>
      </c>
      <c r="G4106" s="29" t="s">
        <v>3233</v>
      </c>
      <c r="H4106" s="29" t="s">
        <v>3234</v>
      </c>
      <c r="I4106" s="29" t="s">
        <v>3262</v>
      </c>
      <c r="J4106" s="29" t="s">
        <v>3263</v>
      </c>
      <c r="K4106" s="29" t="s">
        <v>3264</v>
      </c>
      <c r="L4106" s="29" t="s">
        <v>3103</v>
      </c>
      <c r="M4106" s="29" t="s">
        <v>3265</v>
      </c>
      <c r="N4106" s="29" t="s">
        <v>3266</v>
      </c>
      <c r="O4106" s="29" t="s">
        <v>3267</v>
      </c>
      <c r="P4106" s="29" t="s">
        <v>3268</v>
      </c>
      <c r="Q4106" s="29" t="s">
        <v>3209</v>
      </c>
      <c r="R4106" s="29" t="s">
        <v>3210</v>
      </c>
      <c r="S4106" s="29" t="s">
        <v>3098</v>
      </c>
      <c r="T4106" s="29"/>
      <c r="U4106" s="30">
        <v>4700</v>
      </c>
      <c r="V4106" s="30">
        <v>4700</v>
      </c>
      <c r="W4106" s="30">
        <v>4700</v>
      </c>
      <c r="X4106" s="30">
        <v>4700</v>
      </c>
      <c r="Y4106" s="30">
        <v>4700</v>
      </c>
      <c r="Z4106" s="30">
        <v>4700</v>
      </c>
      <c r="AA4106" s="30">
        <v>4700</v>
      </c>
      <c r="AB4106" s="30">
        <v>4700</v>
      </c>
      <c r="AC4106" s="30">
        <v>4700</v>
      </c>
      <c r="AD4106" s="30">
        <v>4700</v>
      </c>
      <c r="AE4106" s="30">
        <v>4700</v>
      </c>
      <c r="AF4106" s="30">
        <v>4700</v>
      </c>
    </row>
    <row r="4107" spans="1:32" x14ac:dyDescent="0.45">
      <c r="A4107" s="29" t="s">
        <v>276</v>
      </c>
      <c r="B4107" s="29" t="s">
        <v>277</v>
      </c>
      <c r="C4107" s="29" t="s">
        <v>3299</v>
      </c>
      <c r="D4107" s="29" t="s">
        <v>3300</v>
      </c>
      <c r="E4107" s="29" t="s">
        <v>3301</v>
      </c>
      <c r="F4107" s="29" t="s">
        <v>3302</v>
      </c>
      <c r="G4107" s="29" t="s">
        <v>3233</v>
      </c>
      <c r="H4107" s="29" t="s">
        <v>3234</v>
      </c>
      <c r="I4107" s="29" t="s">
        <v>3262</v>
      </c>
      <c r="J4107" s="29" t="s">
        <v>3263</v>
      </c>
      <c r="K4107" s="29" t="s">
        <v>3264</v>
      </c>
      <c r="L4107" s="29" t="s">
        <v>3103</v>
      </c>
      <c r="M4107" s="29" t="s">
        <v>3265</v>
      </c>
      <c r="N4107" s="29" t="s">
        <v>3266</v>
      </c>
      <c r="O4107" s="29" t="s">
        <v>3269</v>
      </c>
      <c r="P4107" s="29" t="s">
        <v>3270</v>
      </c>
      <c r="Q4107" s="29" t="s">
        <v>3209</v>
      </c>
      <c r="R4107" s="29" t="s">
        <v>3210</v>
      </c>
      <c r="S4107" s="29" t="s">
        <v>3098</v>
      </c>
      <c r="T4107" s="29"/>
      <c r="U4107" s="30">
        <v>639</v>
      </c>
      <c r="V4107" s="30">
        <v>639</v>
      </c>
      <c r="W4107" s="30">
        <v>795</v>
      </c>
      <c r="X4107" s="30">
        <v>1185</v>
      </c>
      <c r="Y4107" s="30">
        <v>1302</v>
      </c>
      <c r="Z4107" s="30">
        <v>1029</v>
      </c>
      <c r="AA4107" s="30">
        <v>912</v>
      </c>
      <c r="AB4107" s="30">
        <v>795</v>
      </c>
      <c r="AC4107" s="30">
        <v>1107</v>
      </c>
      <c r="AD4107" s="30">
        <v>1380</v>
      </c>
      <c r="AE4107" s="30">
        <v>873</v>
      </c>
      <c r="AF4107" s="30">
        <v>834</v>
      </c>
    </row>
    <row r="4108" spans="1:32" x14ac:dyDescent="0.45">
      <c r="A4108" s="29" t="s">
        <v>276</v>
      </c>
      <c r="B4108" s="29" t="s">
        <v>277</v>
      </c>
      <c r="C4108" s="29" t="s">
        <v>3299</v>
      </c>
      <c r="D4108" s="29" t="s">
        <v>3300</v>
      </c>
      <c r="E4108" s="29" t="s">
        <v>3301</v>
      </c>
      <c r="F4108" s="29" t="s">
        <v>3302</v>
      </c>
      <c r="G4108" s="29" t="s">
        <v>3233</v>
      </c>
      <c r="H4108" s="29" t="s">
        <v>3234</v>
      </c>
      <c r="I4108" s="29" t="s">
        <v>3262</v>
      </c>
      <c r="J4108" s="29" t="s">
        <v>3263</v>
      </c>
      <c r="K4108" s="29" t="s">
        <v>3264</v>
      </c>
      <c r="L4108" s="29" t="s">
        <v>3103</v>
      </c>
      <c r="M4108" s="29" t="s">
        <v>3265</v>
      </c>
      <c r="N4108" s="29" t="s">
        <v>3266</v>
      </c>
      <c r="O4108" s="29" t="s">
        <v>3271</v>
      </c>
      <c r="P4108" s="29" t="s">
        <v>3272</v>
      </c>
      <c r="Q4108" s="29" t="s">
        <v>3209</v>
      </c>
      <c r="R4108" s="29" t="s">
        <v>3210</v>
      </c>
      <c r="S4108" s="29" t="s">
        <v>3098</v>
      </c>
      <c r="T4108" s="29"/>
      <c r="U4108" s="30">
        <v>0</v>
      </c>
      <c r="V4108" s="30">
        <v>261</v>
      </c>
      <c r="W4108" s="30">
        <v>0</v>
      </c>
      <c r="X4108" s="30">
        <v>0</v>
      </c>
      <c r="Y4108" s="30">
        <v>0</v>
      </c>
      <c r="Z4108" s="30">
        <v>0</v>
      </c>
      <c r="AA4108" s="30">
        <v>0</v>
      </c>
      <c r="AB4108" s="30">
        <v>0</v>
      </c>
      <c r="AC4108" s="30">
        <v>275</v>
      </c>
      <c r="AD4108" s="30">
        <v>913</v>
      </c>
      <c r="AE4108" s="30">
        <v>435</v>
      </c>
      <c r="AF4108" s="30">
        <v>275</v>
      </c>
    </row>
    <row r="4109" spans="1:32" x14ac:dyDescent="0.45">
      <c r="A4109" s="29" t="s">
        <v>276</v>
      </c>
      <c r="B4109" s="29" t="s">
        <v>277</v>
      </c>
      <c r="C4109" s="29" t="s">
        <v>3299</v>
      </c>
      <c r="D4109" s="29" t="s">
        <v>3300</v>
      </c>
      <c r="E4109" s="29" t="s">
        <v>3301</v>
      </c>
      <c r="F4109" s="29" t="s">
        <v>3302</v>
      </c>
      <c r="G4109" s="29" t="s">
        <v>3233</v>
      </c>
      <c r="H4109" s="29" t="s">
        <v>3234</v>
      </c>
      <c r="I4109" s="29" t="s">
        <v>3262</v>
      </c>
      <c r="J4109" s="29" t="s">
        <v>3263</v>
      </c>
      <c r="K4109" s="29" t="s">
        <v>3264</v>
      </c>
      <c r="L4109" s="29" t="s">
        <v>3103</v>
      </c>
      <c r="M4109" s="29" t="s">
        <v>3265</v>
      </c>
      <c r="N4109" s="29" t="s">
        <v>3266</v>
      </c>
      <c r="O4109" s="29" t="s">
        <v>3273</v>
      </c>
      <c r="P4109" s="29" t="s">
        <v>3274</v>
      </c>
      <c r="Q4109" s="29" t="s">
        <v>3209</v>
      </c>
      <c r="R4109" s="29" t="s">
        <v>3210</v>
      </c>
      <c r="S4109" s="29" t="s">
        <v>3098</v>
      </c>
      <c r="T4109" s="29"/>
      <c r="U4109" s="30">
        <v>0</v>
      </c>
      <c r="V4109" s="30">
        <v>39</v>
      </c>
      <c r="W4109" s="30">
        <v>39</v>
      </c>
      <c r="X4109" s="30">
        <v>156</v>
      </c>
      <c r="Y4109" s="30">
        <v>39</v>
      </c>
      <c r="Z4109" s="30">
        <v>195</v>
      </c>
      <c r="AA4109" s="30">
        <v>156</v>
      </c>
      <c r="AB4109" s="30">
        <v>39</v>
      </c>
      <c r="AC4109" s="30">
        <v>39</v>
      </c>
      <c r="AD4109" s="30">
        <v>78</v>
      </c>
      <c r="AE4109" s="30">
        <v>78</v>
      </c>
      <c r="AF4109" s="30">
        <v>39</v>
      </c>
    </row>
    <row r="4110" spans="1:32" x14ac:dyDescent="0.45">
      <c r="A4110" s="29" t="s">
        <v>276</v>
      </c>
      <c r="B4110" s="29" t="s">
        <v>277</v>
      </c>
      <c r="C4110" s="29" t="s">
        <v>3299</v>
      </c>
      <c r="D4110" s="29" t="s">
        <v>3300</v>
      </c>
      <c r="E4110" s="29" t="s">
        <v>3301</v>
      </c>
      <c r="F4110" s="29" t="s">
        <v>3302</v>
      </c>
      <c r="G4110" s="29" t="s">
        <v>3233</v>
      </c>
      <c r="H4110" s="29" t="s">
        <v>3234</v>
      </c>
      <c r="I4110" s="29" t="s">
        <v>3262</v>
      </c>
      <c r="J4110" s="29" t="s">
        <v>3263</v>
      </c>
      <c r="K4110" s="29" t="s">
        <v>3264</v>
      </c>
      <c r="L4110" s="29" t="s">
        <v>3103</v>
      </c>
      <c r="M4110" s="29" t="s">
        <v>3265</v>
      </c>
      <c r="N4110" s="29" t="s">
        <v>3266</v>
      </c>
      <c r="O4110" s="29" t="s">
        <v>3372</v>
      </c>
      <c r="P4110" s="29" t="s">
        <v>3373</v>
      </c>
      <c r="Q4110" s="29" t="s">
        <v>3209</v>
      </c>
      <c r="R4110" s="29" t="s">
        <v>3210</v>
      </c>
      <c r="S4110" s="29" t="s">
        <v>3098</v>
      </c>
      <c r="T4110" s="29"/>
      <c r="U4110" s="30">
        <v>1731</v>
      </c>
      <c r="V4110" s="30">
        <v>962</v>
      </c>
      <c r="W4110" s="30">
        <v>2281</v>
      </c>
      <c r="X4110" s="30">
        <v>816</v>
      </c>
      <c r="Y4110" s="30">
        <v>3187</v>
      </c>
      <c r="Z4110" s="30">
        <v>2799</v>
      </c>
      <c r="AA4110" s="30">
        <v>1759</v>
      </c>
      <c r="AB4110" s="30">
        <v>1056</v>
      </c>
      <c r="AC4110" s="30">
        <v>1876</v>
      </c>
      <c r="AD4110" s="30">
        <v>2832</v>
      </c>
      <c r="AE4110" s="30">
        <v>1521</v>
      </c>
      <c r="AF4110" s="30">
        <v>957</v>
      </c>
    </row>
    <row r="4111" spans="1:32" x14ac:dyDescent="0.45">
      <c r="A4111" s="29" t="s">
        <v>276</v>
      </c>
      <c r="B4111" s="29" t="s">
        <v>277</v>
      </c>
      <c r="C4111" s="29" t="s">
        <v>3299</v>
      </c>
      <c r="D4111" s="29" t="s">
        <v>3300</v>
      </c>
      <c r="E4111" s="29" t="s">
        <v>3301</v>
      </c>
      <c r="F4111" s="29" t="s">
        <v>3302</v>
      </c>
      <c r="G4111" s="29" t="s">
        <v>3233</v>
      </c>
      <c r="H4111" s="29" t="s">
        <v>3234</v>
      </c>
      <c r="I4111" s="29" t="s">
        <v>3262</v>
      </c>
      <c r="J4111" s="29" t="s">
        <v>3263</v>
      </c>
      <c r="K4111" s="29" t="s">
        <v>3264</v>
      </c>
      <c r="L4111" s="29" t="s">
        <v>3103</v>
      </c>
      <c r="M4111" s="29" t="s">
        <v>3322</v>
      </c>
      <c r="N4111" s="29" t="s">
        <v>3323</v>
      </c>
      <c r="O4111" s="29" t="s">
        <v>3374</v>
      </c>
      <c r="P4111" s="29" t="s">
        <v>3375</v>
      </c>
      <c r="Q4111" s="29" t="s">
        <v>3209</v>
      </c>
      <c r="R4111" s="29" t="s">
        <v>3210</v>
      </c>
      <c r="S4111" s="29" t="s">
        <v>3098</v>
      </c>
      <c r="T4111" s="29"/>
      <c r="U4111" s="30">
        <v>1000</v>
      </c>
      <c r="V4111" s="30">
        <v>1000</v>
      </c>
      <c r="W4111" s="30">
        <v>1000</v>
      </c>
      <c r="X4111" s="30">
        <v>1000</v>
      </c>
      <c r="Y4111" s="30">
        <v>1000</v>
      </c>
      <c r="Z4111" s="30">
        <v>1000</v>
      </c>
      <c r="AA4111" s="30">
        <v>1000</v>
      </c>
      <c r="AB4111" s="30">
        <v>1000</v>
      </c>
      <c r="AC4111" s="30">
        <v>1000</v>
      </c>
      <c r="AD4111" s="30">
        <v>1000</v>
      </c>
      <c r="AE4111" s="30">
        <v>1000</v>
      </c>
      <c r="AF4111" s="30">
        <v>1000</v>
      </c>
    </row>
    <row r="4112" spans="1:32" x14ac:dyDescent="0.45">
      <c r="A4112" s="29" t="s">
        <v>276</v>
      </c>
      <c r="B4112" s="29" t="s">
        <v>277</v>
      </c>
      <c r="C4112" s="29" t="s">
        <v>3299</v>
      </c>
      <c r="D4112" s="29" t="s">
        <v>3300</v>
      </c>
      <c r="E4112" s="29" t="s">
        <v>3301</v>
      </c>
      <c r="F4112" s="29" t="s">
        <v>3302</v>
      </c>
      <c r="G4112" s="29" t="s">
        <v>3233</v>
      </c>
      <c r="H4112" s="29" t="s">
        <v>3234</v>
      </c>
      <c r="I4112" s="29" t="s">
        <v>3275</v>
      </c>
      <c r="J4112" s="29" t="s">
        <v>3276</v>
      </c>
      <c r="K4112" s="29" t="s">
        <v>3277</v>
      </c>
      <c r="L4112" s="29" t="s">
        <v>3100</v>
      </c>
      <c r="M4112" s="29" t="s">
        <v>3278</v>
      </c>
      <c r="N4112" s="29" t="s">
        <v>3279</v>
      </c>
      <c r="O4112" s="29" t="s">
        <v>3446</v>
      </c>
      <c r="P4112" s="29" t="s">
        <v>3447</v>
      </c>
      <c r="Q4112" s="29" t="s">
        <v>3209</v>
      </c>
      <c r="R4112" s="29" t="s">
        <v>3210</v>
      </c>
      <c r="S4112" s="29" t="s">
        <v>3098</v>
      </c>
      <c r="T4112" s="29"/>
      <c r="U4112" s="30">
        <v>40500</v>
      </c>
      <c r="V4112" s="30">
        <v>40500</v>
      </c>
      <c r="W4112" s="30">
        <v>40500</v>
      </c>
      <c r="X4112" s="30">
        <v>40500</v>
      </c>
      <c r="Y4112" s="30">
        <v>40500</v>
      </c>
      <c r="Z4112" s="30">
        <v>40500</v>
      </c>
      <c r="AA4112" s="30">
        <v>40500</v>
      </c>
      <c r="AB4112" s="30">
        <v>40500</v>
      </c>
      <c r="AC4112" s="30">
        <v>40500</v>
      </c>
      <c r="AD4112" s="30">
        <v>40500</v>
      </c>
      <c r="AE4112" s="30">
        <v>40500</v>
      </c>
      <c r="AF4112" s="30">
        <v>40500</v>
      </c>
    </row>
    <row r="4113" spans="1:32" x14ac:dyDescent="0.45">
      <c r="A4113" s="29" t="s">
        <v>276</v>
      </c>
      <c r="B4113" s="29" t="s">
        <v>277</v>
      </c>
      <c r="C4113" s="29" t="s">
        <v>3299</v>
      </c>
      <c r="D4113" s="29" t="s">
        <v>3300</v>
      </c>
      <c r="E4113" s="29" t="s">
        <v>3301</v>
      </c>
      <c r="F4113" s="29" t="s">
        <v>3302</v>
      </c>
      <c r="G4113" s="29" t="s">
        <v>3233</v>
      </c>
      <c r="H4113" s="29" t="s">
        <v>3234</v>
      </c>
      <c r="I4113" s="29" t="s">
        <v>3275</v>
      </c>
      <c r="J4113" s="29" t="s">
        <v>3276</v>
      </c>
      <c r="K4113" s="29" t="s">
        <v>3277</v>
      </c>
      <c r="L4113" s="29" t="s">
        <v>3100</v>
      </c>
      <c r="M4113" s="29" t="s">
        <v>3312</v>
      </c>
      <c r="N4113" s="29" t="s">
        <v>3313</v>
      </c>
      <c r="O4113" s="29" t="s">
        <v>3314</v>
      </c>
      <c r="P4113" s="29" t="s">
        <v>3315</v>
      </c>
      <c r="Q4113" s="29" t="s">
        <v>3249</v>
      </c>
      <c r="R4113" s="29" t="s">
        <v>3210</v>
      </c>
      <c r="S4113" s="29" t="s">
        <v>3098</v>
      </c>
      <c r="T4113" s="29"/>
      <c r="U4113" s="30">
        <v>2143</v>
      </c>
      <c r="V4113" s="30">
        <v>2143</v>
      </c>
      <c r="W4113" s="30">
        <v>2143</v>
      </c>
      <c r="X4113" s="30">
        <v>2143</v>
      </c>
      <c r="Y4113" s="30">
        <v>2143</v>
      </c>
      <c r="Z4113" s="30">
        <v>2143</v>
      </c>
      <c r="AA4113" s="30">
        <v>2143</v>
      </c>
      <c r="AB4113" s="30">
        <v>2143</v>
      </c>
      <c r="AC4113" s="30">
        <v>2143</v>
      </c>
      <c r="AD4113" s="30">
        <v>2143</v>
      </c>
      <c r="AE4113" s="30">
        <v>2143</v>
      </c>
      <c r="AF4113" s="30">
        <v>2143</v>
      </c>
    </row>
    <row r="4114" spans="1:32" x14ac:dyDescent="0.45">
      <c r="A4114" s="29" t="s">
        <v>276</v>
      </c>
      <c r="B4114" s="29" t="s">
        <v>277</v>
      </c>
      <c r="C4114" s="29" t="s">
        <v>3299</v>
      </c>
      <c r="D4114" s="29" t="s">
        <v>3300</v>
      </c>
      <c r="E4114" s="29" t="s">
        <v>3301</v>
      </c>
      <c r="F4114" s="29" t="s">
        <v>3302</v>
      </c>
      <c r="G4114" s="29" t="s">
        <v>3233</v>
      </c>
      <c r="H4114" s="29" t="s">
        <v>3234</v>
      </c>
      <c r="I4114" s="29" t="s">
        <v>3275</v>
      </c>
      <c r="J4114" s="29" t="s">
        <v>3276</v>
      </c>
      <c r="K4114" s="29" t="s">
        <v>3277</v>
      </c>
      <c r="L4114" s="29" t="s">
        <v>3100</v>
      </c>
      <c r="M4114" s="29" t="s">
        <v>3312</v>
      </c>
      <c r="N4114" s="29" t="s">
        <v>3313</v>
      </c>
      <c r="O4114" s="29" t="s">
        <v>3314</v>
      </c>
      <c r="P4114" s="29" t="s">
        <v>3315</v>
      </c>
      <c r="Q4114" s="29" t="s">
        <v>3209</v>
      </c>
      <c r="R4114" s="29" t="s">
        <v>3210</v>
      </c>
      <c r="S4114" s="29" t="s">
        <v>3098</v>
      </c>
      <c r="T4114" s="29"/>
      <c r="U4114" s="30">
        <v>103000</v>
      </c>
      <c r="V4114" s="30">
        <v>103000</v>
      </c>
      <c r="W4114" s="30">
        <v>103000</v>
      </c>
      <c r="X4114" s="30">
        <v>103000</v>
      </c>
      <c r="Y4114" s="30">
        <v>103000</v>
      </c>
      <c r="Z4114" s="30">
        <v>103000</v>
      </c>
      <c r="AA4114" s="30">
        <v>103000</v>
      </c>
      <c r="AB4114" s="30">
        <v>103000</v>
      </c>
      <c r="AC4114" s="30">
        <v>103000</v>
      </c>
      <c r="AD4114" s="30">
        <v>103000</v>
      </c>
      <c r="AE4114" s="30">
        <v>103000</v>
      </c>
      <c r="AF4114" s="30">
        <v>103000</v>
      </c>
    </row>
    <row r="4115" spans="1:32" x14ac:dyDescent="0.45">
      <c r="A4115" s="29" t="s">
        <v>276</v>
      </c>
      <c r="B4115" s="29" t="s">
        <v>277</v>
      </c>
      <c r="C4115" s="29" t="s">
        <v>3299</v>
      </c>
      <c r="D4115" s="29" t="s">
        <v>3300</v>
      </c>
      <c r="E4115" s="29" t="s">
        <v>3301</v>
      </c>
      <c r="F4115" s="29" t="s">
        <v>3302</v>
      </c>
      <c r="G4115" s="29" t="s">
        <v>3233</v>
      </c>
      <c r="H4115" s="29" t="s">
        <v>3234</v>
      </c>
      <c r="I4115" s="29" t="s">
        <v>3275</v>
      </c>
      <c r="J4115" s="29" t="s">
        <v>3276</v>
      </c>
      <c r="K4115" s="29" t="s">
        <v>3287</v>
      </c>
      <c r="L4115" s="29" t="s">
        <v>3101</v>
      </c>
      <c r="M4115" s="29" t="s">
        <v>3316</v>
      </c>
      <c r="N4115" s="29" t="s">
        <v>3317</v>
      </c>
      <c r="O4115" s="29" t="s">
        <v>3454</v>
      </c>
      <c r="P4115" s="29" t="s">
        <v>3455</v>
      </c>
      <c r="Q4115" s="29" t="s">
        <v>3249</v>
      </c>
      <c r="R4115" s="29" t="s">
        <v>3210</v>
      </c>
      <c r="S4115" s="29" t="s">
        <v>3098</v>
      </c>
      <c r="T4115" s="29"/>
      <c r="U4115" s="30">
        <v>962</v>
      </c>
      <c r="V4115" s="30">
        <v>962</v>
      </c>
      <c r="W4115" s="30">
        <v>962</v>
      </c>
      <c r="X4115" s="30">
        <v>962</v>
      </c>
      <c r="Y4115" s="30">
        <v>962</v>
      </c>
      <c r="Z4115" s="30">
        <v>962</v>
      </c>
      <c r="AA4115" s="30">
        <v>962</v>
      </c>
      <c r="AB4115" s="30">
        <v>962</v>
      </c>
      <c r="AC4115" s="30">
        <v>962</v>
      </c>
      <c r="AD4115" s="30">
        <v>962</v>
      </c>
      <c r="AE4115" s="30">
        <v>962</v>
      </c>
      <c r="AF4115" s="30">
        <v>962</v>
      </c>
    </row>
    <row r="4116" spans="1:32" x14ac:dyDescent="0.45">
      <c r="A4116" s="29" t="s">
        <v>276</v>
      </c>
      <c r="B4116" s="29" t="s">
        <v>277</v>
      </c>
      <c r="C4116" s="29" t="s">
        <v>3292</v>
      </c>
      <c r="D4116" s="29" t="s">
        <v>3293</v>
      </c>
      <c r="E4116" s="29" t="s">
        <v>3582</v>
      </c>
      <c r="F4116" s="29" t="s">
        <v>3583</v>
      </c>
      <c r="G4116" s="29" t="s">
        <v>3233</v>
      </c>
      <c r="H4116" s="29" t="s">
        <v>3234</v>
      </c>
      <c r="I4116" s="29" t="s">
        <v>3235</v>
      </c>
      <c r="J4116" s="29" t="s">
        <v>3236</v>
      </c>
      <c r="K4116" s="29" t="s">
        <v>3237</v>
      </c>
      <c r="L4116" s="29" t="s">
        <v>3107</v>
      </c>
      <c r="M4116" s="29" t="s">
        <v>3456</v>
      </c>
      <c r="N4116" s="29" t="s">
        <v>3457</v>
      </c>
      <c r="O4116" s="29" t="s">
        <v>3629</v>
      </c>
      <c r="P4116" s="29" t="s">
        <v>3630</v>
      </c>
      <c r="Q4116" s="29" t="s">
        <v>3209</v>
      </c>
      <c r="R4116" s="29" t="s">
        <v>3210</v>
      </c>
      <c r="S4116" s="29" t="s">
        <v>3098</v>
      </c>
      <c r="T4116" s="29"/>
      <c r="U4116" s="30">
        <v>3400</v>
      </c>
      <c r="V4116" s="30">
        <v>3400</v>
      </c>
      <c r="W4116" s="30">
        <v>3400</v>
      </c>
      <c r="X4116" s="30">
        <v>3400</v>
      </c>
      <c r="Y4116" s="30">
        <v>3400</v>
      </c>
      <c r="Z4116" s="30">
        <v>3400</v>
      </c>
      <c r="AA4116" s="30">
        <v>3400</v>
      </c>
      <c r="AB4116" s="30">
        <v>3400</v>
      </c>
      <c r="AC4116" s="30">
        <v>3400</v>
      </c>
      <c r="AD4116" s="30">
        <v>3400</v>
      </c>
      <c r="AE4116" s="30">
        <v>3400</v>
      </c>
      <c r="AF4116" s="30">
        <v>3400</v>
      </c>
    </row>
    <row r="4117" spans="1:32" x14ac:dyDescent="0.45">
      <c r="A4117" s="29" t="s">
        <v>916</v>
      </c>
      <c r="B4117" s="29" t="s">
        <v>917</v>
      </c>
      <c r="C4117" s="29" t="s">
        <v>3299</v>
      </c>
      <c r="D4117" s="29" t="s">
        <v>3300</v>
      </c>
      <c r="E4117" s="29" t="s">
        <v>3320</v>
      </c>
      <c r="F4117" s="29" t="s">
        <v>3321</v>
      </c>
      <c r="G4117" s="29" t="s">
        <v>3200</v>
      </c>
      <c r="H4117" s="29" t="s">
        <v>3201</v>
      </c>
      <c r="I4117" s="29" t="s">
        <v>3202</v>
      </c>
      <c r="J4117" s="29" t="s">
        <v>3203</v>
      </c>
      <c r="K4117" s="29" t="s">
        <v>3204</v>
      </c>
      <c r="L4117" s="29" t="s">
        <v>3109</v>
      </c>
      <c r="M4117" s="29" t="s">
        <v>3378</v>
      </c>
      <c r="N4117" s="29" t="s">
        <v>3379</v>
      </c>
      <c r="O4117" s="29" t="s">
        <v>3380</v>
      </c>
      <c r="P4117" s="29" t="s">
        <v>3381</v>
      </c>
      <c r="Q4117" s="29" t="s">
        <v>3209</v>
      </c>
      <c r="R4117" s="29" t="s">
        <v>3210</v>
      </c>
      <c r="S4117" s="29" t="s">
        <v>3098</v>
      </c>
      <c r="T4117" s="29"/>
      <c r="U4117" s="30">
        <v>930</v>
      </c>
      <c r="V4117" s="30">
        <v>930</v>
      </c>
      <c r="W4117" s="30">
        <v>930</v>
      </c>
      <c r="X4117" s="30">
        <v>930</v>
      </c>
      <c r="Y4117" s="30">
        <v>930</v>
      </c>
      <c r="Z4117" s="30">
        <v>930</v>
      </c>
      <c r="AA4117" s="30">
        <v>930</v>
      </c>
      <c r="AB4117" s="30">
        <v>930</v>
      </c>
      <c r="AC4117" s="30">
        <v>930</v>
      </c>
      <c r="AD4117" s="30">
        <v>930</v>
      </c>
      <c r="AE4117" s="30">
        <v>0</v>
      </c>
      <c r="AF4117" s="30">
        <v>0</v>
      </c>
    </row>
    <row r="4118" spans="1:32" x14ac:dyDescent="0.45">
      <c r="A4118" s="29" t="s">
        <v>916</v>
      </c>
      <c r="B4118" s="29" t="s">
        <v>917</v>
      </c>
      <c r="C4118" s="29" t="s">
        <v>3299</v>
      </c>
      <c r="D4118" s="29" t="s">
        <v>3300</v>
      </c>
      <c r="E4118" s="29" t="s">
        <v>3320</v>
      </c>
      <c r="F4118" s="29" t="s">
        <v>3321</v>
      </c>
      <c r="G4118" s="29" t="s">
        <v>3200</v>
      </c>
      <c r="H4118" s="29" t="s">
        <v>3201</v>
      </c>
      <c r="I4118" s="29" t="s">
        <v>3202</v>
      </c>
      <c r="J4118" s="29" t="s">
        <v>3203</v>
      </c>
      <c r="K4118" s="29" t="s">
        <v>3221</v>
      </c>
      <c r="L4118" s="29" t="s">
        <v>3113</v>
      </c>
      <c r="M4118" s="29" t="s">
        <v>3222</v>
      </c>
      <c r="N4118" s="29" t="s">
        <v>3223</v>
      </c>
      <c r="O4118" s="29" t="s">
        <v>3224</v>
      </c>
      <c r="P4118" s="29" t="s">
        <v>3225</v>
      </c>
      <c r="Q4118" s="29" t="s">
        <v>3209</v>
      </c>
      <c r="R4118" s="29" t="s">
        <v>3210</v>
      </c>
      <c r="S4118" s="29" t="s">
        <v>3098</v>
      </c>
      <c r="T4118" s="29"/>
      <c r="U4118" s="30">
        <v>15225</v>
      </c>
      <c r="V4118" s="30">
        <v>18545</v>
      </c>
      <c r="W4118" s="30">
        <v>17019</v>
      </c>
      <c r="X4118" s="30">
        <v>16701</v>
      </c>
      <c r="Y4118" s="30">
        <v>16421</v>
      </c>
      <c r="Z4118" s="30">
        <v>17746</v>
      </c>
      <c r="AA4118" s="30">
        <v>15745</v>
      </c>
      <c r="AB4118" s="30">
        <v>14128</v>
      </c>
      <c r="AC4118" s="30">
        <v>14181</v>
      </c>
      <c r="AD4118" s="30">
        <v>14522</v>
      </c>
      <c r="AE4118" s="30">
        <v>16255</v>
      </c>
      <c r="AF4118" s="30">
        <v>16945</v>
      </c>
    </row>
    <row r="4119" spans="1:32" x14ac:dyDescent="0.45">
      <c r="A4119" s="29" t="s">
        <v>916</v>
      </c>
      <c r="B4119" s="29" t="s">
        <v>917</v>
      </c>
      <c r="C4119" s="29" t="s">
        <v>3299</v>
      </c>
      <c r="D4119" s="29" t="s">
        <v>3300</v>
      </c>
      <c r="E4119" s="29" t="s">
        <v>3320</v>
      </c>
      <c r="F4119" s="29" t="s">
        <v>3321</v>
      </c>
      <c r="G4119" s="29" t="s">
        <v>3200</v>
      </c>
      <c r="H4119" s="29" t="s">
        <v>3201</v>
      </c>
      <c r="I4119" s="29" t="s">
        <v>3226</v>
      </c>
      <c r="J4119" s="29" t="s">
        <v>3227</v>
      </c>
      <c r="K4119" s="29" t="s">
        <v>3228</v>
      </c>
      <c r="L4119" s="29" t="s">
        <v>3111</v>
      </c>
      <c r="M4119" s="29" t="s">
        <v>3229</v>
      </c>
      <c r="N4119" s="29" t="s">
        <v>3230</v>
      </c>
      <c r="O4119" s="29" t="s">
        <v>3231</v>
      </c>
      <c r="P4119" s="29" t="s">
        <v>3232</v>
      </c>
      <c r="Q4119" s="29" t="s">
        <v>3209</v>
      </c>
      <c r="R4119" s="29" t="s">
        <v>3210</v>
      </c>
      <c r="S4119" s="29" t="s">
        <v>3098</v>
      </c>
      <c r="T4119" s="29"/>
      <c r="U4119" s="30">
        <v>0</v>
      </c>
      <c r="V4119" s="30">
        <v>0</v>
      </c>
      <c r="W4119" s="30">
        <v>0</v>
      </c>
      <c r="X4119" s="30">
        <v>0</v>
      </c>
      <c r="Y4119" s="30">
        <v>0</v>
      </c>
      <c r="Z4119" s="30">
        <v>0</v>
      </c>
      <c r="AA4119" s="30">
        <v>0</v>
      </c>
      <c r="AB4119" s="30">
        <v>0</v>
      </c>
      <c r="AC4119" s="30">
        <v>0</v>
      </c>
      <c r="AD4119" s="30">
        <v>0</v>
      </c>
      <c r="AE4119" s="30">
        <v>0</v>
      </c>
      <c r="AF4119" s="30">
        <v>0</v>
      </c>
    </row>
    <row r="4120" spans="1:32" x14ac:dyDescent="0.45">
      <c r="A4120" s="29" t="s">
        <v>916</v>
      </c>
      <c r="B4120" s="29" t="s">
        <v>917</v>
      </c>
      <c r="C4120" s="29" t="s">
        <v>3299</v>
      </c>
      <c r="D4120" s="29" t="s">
        <v>3300</v>
      </c>
      <c r="E4120" s="29" t="s">
        <v>3320</v>
      </c>
      <c r="F4120" s="29" t="s">
        <v>3321</v>
      </c>
      <c r="G4120" s="29" t="s">
        <v>3233</v>
      </c>
      <c r="H4120" s="29" t="s">
        <v>3234</v>
      </c>
      <c r="I4120" s="29" t="s">
        <v>3235</v>
      </c>
      <c r="J4120" s="29" t="s">
        <v>3236</v>
      </c>
      <c r="K4120" s="29" t="s">
        <v>3237</v>
      </c>
      <c r="L4120" s="29" t="s">
        <v>3107</v>
      </c>
      <c r="M4120" s="29" t="s">
        <v>3238</v>
      </c>
      <c r="N4120" s="29" t="s">
        <v>3239</v>
      </c>
      <c r="O4120" s="29" t="s">
        <v>3240</v>
      </c>
      <c r="P4120" s="29" t="s">
        <v>3241</v>
      </c>
      <c r="Q4120" s="29" t="s">
        <v>3209</v>
      </c>
      <c r="R4120" s="29" t="s">
        <v>3210</v>
      </c>
      <c r="S4120" s="29" t="s">
        <v>3098</v>
      </c>
      <c r="T4120" s="29"/>
      <c r="U4120" s="30">
        <v>0</v>
      </c>
      <c r="V4120" s="30">
        <v>0</v>
      </c>
      <c r="W4120" s="30">
        <v>0</v>
      </c>
      <c r="X4120" s="30">
        <v>0</v>
      </c>
      <c r="Y4120" s="30">
        <v>0</v>
      </c>
      <c r="Z4120" s="30">
        <v>533</v>
      </c>
      <c r="AA4120" s="30">
        <v>0</v>
      </c>
      <c r="AB4120" s="30">
        <v>0</v>
      </c>
      <c r="AC4120" s="30">
        <v>0</v>
      </c>
      <c r="AD4120" s="30">
        <v>0</v>
      </c>
      <c r="AE4120" s="30">
        <v>0</v>
      </c>
      <c r="AF4120" s="30">
        <v>0</v>
      </c>
    </row>
    <row r="4121" spans="1:32" x14ac:dyDescent="0.45">
      <c r="A4121" s="29" t="s">
        <v>916</v>
      </c>
      <c r="B4121" s="29" t="s">
        <v>917</v>
      </c>
      <c r="C4121" s="29" t="s">
        <v>3299</v>
      </c>
      <c r="D4121" s="29" t="s">
        <v>3300</v>
      </c>
      <c r="E4121" s="29" t="s">
        <v>3320</v>
      </c>
      <c r="F4121" s="29" t="s">
        <v>3321</v>
      </c>
      <c r="G4121" s="29" t="s">
        <v>3233</v>
      </c>
      <c r="H4121" s="29" t="s">
        <v>3234</v>
      </c>
      <c r="I4121" s="29" t="s">
        <v>3242</v>
      </c>
      <c r="J4121" s="29" t="s">
        <v>3243</v>
      </c>
      <c r="K4121" s="29" t="s">
        <v>3244</v>
      </c>
      <c r="L4121" s="29" t="s">
        <v>3104</v>
      </c>
      <c r="M4121" s="29" t="s">
        <v>3245</v>
      </c>
      <c r="N4121" s="29" t="s">
        <v>3246</v>
      </c>
      <c r="O4121" s="29" t="s">
        <v>3250</v>
      </c>
      <c r="P4121" s="29" t="s">
        <v>3251</v>
      </c>
      <c r="Q4121" s="29" t="s">
        <v>3209</v>
      </c>
      <c r="R4121" s="29" t="s">
        <v>3210</v>
      </c>
      <c r="S4121" s="29" t="s">
        <v>3098</v>
      </c>
      <c r="T4121" s="29"/>
      <c r="U4121" s="30">
        <v>10800</v>
      </c>
      <c r="V4121" s="30">
        <v>10800</v>
      </c>
      <c r="W4121" s="30">
        <v>10800</v>
      </c>
      <c r="X4121" s="30">
        <v>10800</v>
      </c>
      <c r="Y4121" s="30">
        <v>10800</v>
      </c>
      <c r="Z4121" s="30">
        <v>10800</v>
      </c>
      <c r="AA4121" s="30">
        <v>10800</v>
      </c>
      <c r="AB4121" s="30">
        <v>10800</v>
      </c>
      <c r="AC4121" s="30">
        <v>10800</v>
      </c>
      <c r="AD4121" s="30">
        <v>10800</v>
      </c>
      <c r="AE4121" s="30">
        <v>10800</v>
      </c>
      <c r="AF4121" s="30">
        <v>10800</v>
      </c>
    </row>
    <row r="4122" spans="1:32" x14ac:dyDescent="0.45">
      <c r="A4122" s="29" t="s">
        <v>916</v>
      </c>
      <c r="B4122" s="29" t="s">
        <v>917</v>
      </c>
      <c r="C4122" s="29" t="s">
        <v>3299</v>
      </c>
      <c r="D4122" s="29" t="s">
        <v>3300</v>
      </c>
      <c r="E4122" s="29" t="s">
        <v>3320</v>
      </c>
      <c r="F4122" s="29" t="s">
        <v>3321</v>
      </c>
      <c r="G4122" s="29" t="s">
        <v>3233</v>
      </c>
      <c r="H4122" s="29" t="s">
        <v>3234</v>
      </c>
      <c r="I4122" s="29" t="s">
        <v>3242</v>
      </c>
      <c r="J4122" s="29" t="s">
        <v>3243</v>
      </c>
      <c r="K4122" s="29" t="s">
        <v>3258</v>
      </c>
      <c r="L4122" s="29" t="s">
        <v>3105</v>
      </c>
      <c r="M4122" s="29" t="s">
        <v>3259</v>
      </c>
      <c r="N4122" s="29" t="s">
        <v>3105</v>
      </c>
      <c r="O4122" s="29" t="s">
        <v>3260</v>
      </c>
      <c r="P4122" s="29" t="s">
        <v>3261</v>
      </c>
      <c r="Q4122" s="29" t="s">
        <v>3209</v>
      </c>
      <c r="R4122" s="29" t="s">
        <v>3210</v>
      </c>
      <c r="S4122" s="29" t="s">
        <v>3098</v>
      </c>
      <c r="T4122" s="29"/>
      <c r="U4122" s="30">
        <v>0</v>
      </c>
      <c r="V4122" s="30">
        <v>0</v>
      </c>
      <c r="W4122" s="30">
        <v>0</v>
      </c>
      <c r="X4122" s="30">
        <v>0</v>
      </c>
      <c r="Y4122" s="30">
        <v>0</v>
      </c>
      <c r="Z4122" s="30">
        <v>0</v>
      </c>
      <c r="AA4122" s="30">
        <v>0</v>
      </c>
      <c r="AB4122" s="30">
        <v>0</v>
      </c>
      <c r="AC4122" s="30">
        <v>0</v>
      </c>
      <c r="AD4122" s="30">
        <v>0</v>
      </c>
      <c r="AE4122" s="30">
        <v>0</v>
      </c>
      <c r="AF4122" s="30">
        <v>0</v>
      </c>
    </row>
    <row r="4123" spans="1:32" x14ac:dyDescent="0.45">
      <c r="A4123" s="29" t="s">
        <v>916</v>
      </c>
      <c r="B4123" s="29" t="s">
        <v>917</v>
      </c>
      <c r="C4123" s="29" t="s">
        <v>3299</v>
      </c>
      <c r="D4123" s="29" t="s">
        <v>3300</v>
      </c>
      <c r="E4123" s="29" t="s">
        <v>3320</v>
      </c>
      <c r="F4123" s="29" t="s">
        <v>3321</v>
      </c>
      <c r="G4123" s="29" t="s">
        <v>3233</v>
      </c>
      <c r="H4123" s="29" t="s">
        <v>3234</v>
      </c>
      <c r="I4123" s="29" t="s">
        <v>3262</v>
      </c>
      <c r="J4123" s="29" t="s">
        <v>3263</v>
      </c>
      <c r="K4123" s="29" t="s">
        <v>3264</v>
      </c>
      <c r="L4123" s="29" t="s">
        <v>3103</v>
      </c>
      <c r="M4123" s="29" t="s">
        <v>3265</v>
      </c>
      <c r="N4123" s="29" t="s">
        <v>3266</v>
      </c>
      <c r="O4123" s="29" t="s">
        <v>3267</v>
      </c>
      <c r="P4123" s="29" t="s">
        <v>3268</v>
      </c>
      <c r="Q4123" s="29" t="s">
        <v>3209</v>
      </c>
      <c r="R4123" s="29" t="s">
        <v>3210</v>
      </c>
      <c r="S4123" s="29" t="s">
        <v>3098</v>
      </c>
      <c r="T4123" s="29"/>
      <c r="U4123" s="30">
        <v>12000</v>
      </c>
      <c r="V4123" s="30">
        <v>12000</v>
      </c>
      <c r="W4123" s="30">
        <v>12000</v>
      </c>
      <c r="X4123" s="30">
        <v>12000</v>
      </c>
      <c r="Y4123" s="30">
        <v>12000</v>
      </c>
      <c r="Z4123" s="30">
        <v>12000</v>
      </c>
      <c r="AA4123" s="30">
        <v>12000</v>
      </c>
      <c r="AB4123" s="30">
        <v>12000</v>
      </c>
      <c r="AC4123" s="30">
        <v>12000</v>
      </c>
      <c r="AD4123" s="30">
        <v>12000</v>
      </c>
      <c r="AE4123" s="30">
        <v>12000</v>
      </c>
      <c r="AF4123" s="30">
        <v>12000</v>
      </c>
    </row>
    <row r="4124" spans="1:32" x14ac:dyDescent="0.45">
      <c r="A4124" s="29" t="s">
        <v>916</v>
      </c>
      <c r="B4124" s="29" t="s">
        <v>917</v>
      </c>
      <c r="C4124" s="29" t="s">
        <v>3299</v>
      </c>
      <c r="D4124" s="29" t="s">
        <v>3300</v>
      </c>
      <c r="E4124" s="29" t="s">
        <v>3320</v>
      </c>
      <c r="F4124" s="29" t="s">
        <v>3321</v>
      </c>
      <c r="G4124" s="29" t="s">
        <v>3233</v>
      </c>
      <c r="H4124" s="29" t="s">
        <v>3234</v>
      </c>
      <c r="I4124" s="29" t="s">
        <v>3262</v>
      </c>
      <c r="J4124" s="29" t="s">
        <v>3263</v>
      </c>
      <c r="K4124" s="29" t="s">
        <v>3264</v>
      </c>
      <c r="L4124" s="29" t="s">
        <v>3103</v>
      </c>
      <c r="M4124" s="29" t="s">
        <v>3265</v>
      </c>
      <c r="N4124" s="29" t="s">
        <v>3266</v>
      </c>
      <c r="O4124" s="29" t="s">
        <v>3338</v>
      </c>
      <c r="P4124" s="29" t="s">
        <v>3339</v>
      </c>
      <c r="Q4124" s="29" t="s">
        <v>3249</v>
      </c>
      <c r="R4124" s="29" t="s">
        <v>3210</v>
      </c>
      <c r="S4124" s="29" t="s">
        <v>3098</v>
      </c>
      <c r="T4124" s="29"/>
      <c r="U4124" s="30">
        <v>0</v>
      </c>
      <c r="V4124" s="30">
        <v>0</v>
      </c>
      <c r="W4124" s="30">
        <v>0</v>
      </c>
      <c r="X4124" s="30">
        <v>0</v>
      </c>
      <c r="Y4124" s="30">
        <v>0</v>
      </c>
      <c r="Z4124" s="30">
        <v>0</v>
      </c>
      <c r="AA4124" s="30">
        <v>0</v>
      </c>
      <c r="AB4124" s="30">
        <v>29091</v>
      </c>
      <c r="AC4124" s="30">
        <v>0</v>
      </c>
      <c r="AD4124" s="30">
        <v>0</v>
      </c>
      <c r="AE4124" s="30">
        <v>0</v>
      </c>
      <c r="AF4124" s="30">
        <v>0</v>
      </c>
    </row>
    <row r="4125" spans="1:32" x14ac:dyDescent="0.45">
      <c r="A4125" s="29" t="s">
        <v>916</v>
      </c>
      <c r="B4125" s="29" t="s">
        <v>917</v>
      </c>
      <c r="C4125" s="29" t="s">
        <v>3299</v>
      </c>
      <c r="D4125" s="29" t="s">
        <v>3300</v>
      </c>
      <c r="E4125" s="29" t="s">
        <v>3320</v>
      </c>
      <c r="F4125" s="29" t="s">
        <v>3321</v>
      </c>
      <c r="G4125" s="29" t="s">
        <v>3233</v>
      </c>
      <c r="H4125" s="29" t="s">
        <v>3234</v>
      </c>
      <c r="I4125" s="29" t="s">
        <v>3262</v>
      </c>
      <c r="J4125" s="29" t="s">
        <v>3263</v>
      </c>
      <c r="K4125" s="29" t="s">
        <v>3264</v>
      </c>
      <c r="L4125" s="29" t="s">
        <v>3103</v>
      </c>
      <c r="M4125" s="29" t="s">
        <v>3265</v>
      </c>
      <c r="N4125" s="29" t="s">
        <v>3266</v>
      </c>
      <c r="O4125" s="29" t="s">
        <v>3269</v>
      </c>
      <c r="P4125" s="29" t="s">
        <v>3270</v>
      </c>
      <c r="Q4125" s="29" t="s">
        <v>3209</v>
      </c>
      <c r="R4125" s="29" t="s">
        <v>3210</v>
      </c>
      <c r="S4125" s="29" t="s">
        <v>3098</v>
      </c>
      <c r="T4125" s="29"/>
      <c r="U4125" s="30">
        <v>39</v>
      </c>
      <c r="V4125" s="30">
        <v>39</v>
      </c>
      <c r="W4125" s="30">
        <v>78</v>
      </c>
      <c r="X4125" s="30">
        <v>0</v>
      </c>
      <c r="Y4125" s="30">
        <v>39</v>
      </c>
      <c r="Z4125" s="30">
        <v>0</v>
      </c>
      <c r="AA4125" s="30">
        <v>0</v>
      </c>
      <c r="AB4125" s="30">
        <v>0</v>
      </c>
      <c r="AC4125" s="30">
        <v>0</v>
      </c>
      <c r="AD4125" s="30">
        <v>0</v>
      </c>
      <c r="AE4125" s="30">
        <v>0</v>
      </c>
      <c r="AF4125" s="30">
        <v>78</v>
      </c>
    </row>
    <row r="4126" spans="1:32" x14ac:dyDescent="0.45">
      <c r="A4126" s="29" t="s">
        <v>916</v>
      </c>
      <c r="B4126" s="29" t="s">
        <v>917</v>
      </c>
      <c r="C4126" s="29" t="s">
        <v>3299</v>
      </c>
      <c r="D4126" s="29" t="s">
        <v>3300</v>
      </c>
      <c r="E4126" s="29" t="s">
        <v>3320</v>
      </c>
      <c r="F4126" s="29" t="s">
        <v>3321</v>
      </c>
      <c r="G4126" s="29" t="s">
        <v>3233</v>
      </c>
      <c r="H4126" s="29" t="s">
        <v>3234</v>
      </c>
      <c r="I4126" s="29" t="s">
        <v>3262</v>
      </c>
      <c r="J4126" s="29" t="s">
        <v>3263</v>
      </c>
      <c r="K4126" s="29" t="s">
        <v>3264</v>
      </c>
      <c r="L4126" s="29" t="s">
        <v>3103</v>
      </c>
      <c r="M4126" s="29" t="s">
        <v>3265</v>
      </c>
      <c r="N4126" s="29" t="s">
        <v>3266</v>
      </c>
      <c r="O4126" s="29" t="s">
        <v>3271</v>
      </c>
      <c r="P4126" s="29" t="s">
        <v>3272</v>
      </c>
      <c r="Q4126" s="29" t="s">
        <v>3209</v>
      </c>
      <c r="R4126" s="29" t="s">
        <v>3210</v>
      </c>
      <c r="S4126" s="29" t="s">
        <v>3098</v>
      </c>
      <c r="T4126" s="29"/>
      <c r="U4126" s="30">
        <v>0</v>
      </c>
      <c r="V4126" s="30">
        <v>116</v>
      </c>
      <c r="W4126" s="30">
        <v>0</v>
      </c>
      <c r="X4126" s="30">
        <v>87</v>
      </c>
      <c r="Y4126" s="30">
        <v>0</v>
      </c>
      <c r="Z4126" s="30">
        <v>0</v>
      </c>
      <c r="AA4126" s="30">
        <v>0</v>
      </c>
      <c r="AB4126" s="30">
        <v>58</v>
      </c>
      <c r="AC4126" s="30">
        <v>367</v>
      </c>
      <c r="AD4126" s="30">
        <v>116</v>
      </c>
      <c r="AE4126" s="30">
        <v>43</v>
      </c>
      <c r="AF4126" s="30">
        <v>87</v>
      </c>
    </row>
    <row r="4127" spans="1:32" x14ac:dyDescent="0.45">
      <c r="A4127" s="29" t="s">
        <v>916</v>
      </c>
      <c r="B4127" s="29" t="s">
        <v>917</v>
      </c>
      <c r="C4127" s="29" t="s">
        <v>3299</v>
      </c>
      <c r="D4127" s="29" t="s">
        <v>3300</v>
      </c>
      <c r="E4127" s="29" t="s">
        <v>3320</v>
      </c>
      <c r="F4127" s="29" t="s">
        <v>3321</v>
      </c>
      <c r="G4127" s="29" t="s">
        <v>3233</v>
      </c>
      <c r="H4127" s="29" t="s">
        <v>3234</v>
      </c>
      <c r="I4127" s="29" t="s">
        <v>3275</v>
      </c>
      <c r="J4127" s="29" t="s">
        <v>3276</v>
      </c>
      <c r="K4127" s="29" t="s">
        <v>3277</v>
      </c>
      <c r="L4127" s="29" t="s">
        <v>3100</v>
      </c>
      <c r="M4127" s="29" t="s">
        <v>3312</v>
      </c>
      <c r="N4127" s="29" t="s">
        <v>3313</v>
      </c>
      <c r="O4127" s="29" t="s">
        <v>3314</v>
      </c>
      <c r="P4127" s="29" t="s">
        <v>3315</v>
      </c>
      <c r="Q4127" s="29" t="s">
        <v>3249</v>
      </c>
      <c r="R4127" s="29" t="s">
        <v>3210</v>
      </c>
      <c r="S4127" s="29" t="s">
        <v>3098</v>
      </c>
      <c r="T4127" s="29"/>
      <c r="U4127" s="30">
        <v>962</v>
      </c>
      <c r="V4127" s="30">
        <v>14599</v>
      </c>
      <c r="W4127" s="30">
        <v>962</v>
      </c>
      <c r="X4127" s="30">
        <v>962</v>
      </c>
      <c r="Y4127" s="30">
        <v>962</v>
      </c>
      <c r="Z4127" s="30">
        <v>962</v>
      </c>
      <c r="AA4127" s="30">
        <v>962</v>
      </c>
      <c r="AB4127" s="30">
        <v>962</v>
      </c>
      <c r="AC4127" s="30">
        <v>962</v>
      </c>
      <c r="AD4127" s="30">
        <v>962</v>
      </c>
      <c r="AE4127" s="30">
        <v>962</v>
      </c>
      <c r="AF4127" s="30">
        <v>962</v>
      </c>
    </row>
    <row r="4128" spans="1:32" x14ac:dyDescent="0.45">
      <c r="A4128" s="29" t="s">
        <v>916</v>
      </c>
      <c r="B4128" s="29" t="s">
        <v>917</v>
      </c>
      <c r="C4128" s="29" t="s">
        <v>3299</v>
      </c>
      <c r="D4128" s="29" t="s">
        <v>3300</v>
      </c>
      <c r="E4128" s="29" t="s">
        <v>3320</v>
      </c>
      <c r="F4128" s="29" t="s">
        <v>3321</v>
      </c>
      <c r="G4128" s="29" t="s">
        <v>3233</v>
      </c>
      <c r="H4128" s="29" t="s">
        <v>3234</v>
      </c>
      <c r="I4128" s="29" t="s">
        <v>3275</v>
      </c>
      <c r="J4128" s="29" t="s">
        <v>3276</v>
      </c>
      <c r="K4128" s="29" t="s">
        <v>3277</v>
      </c>
      <c r="L4128" s="29" t="s">
        <v>3100</v>
      </c>
      <c r="M4128" s="29" t="s">
        <v>3312</v>
      </c>
      <c r="N4128" s="29" t="s">
        <v>3313</v>
      </c>
      <c r="O4128" s="29" t="s">
        <v>3314</v>
      </c>
      <c r="P4128" s="29" t="s">
        <v>3315</v>
      </c>
      <c r="Q4128" s="29" t="s">
        <v>3209</v>
      </c>
      <c r="R4128" s="29" t="s">
        <v>3210</v>
      </c>
      <c r="S4128" s="29" t="s">
        <v>3098</v>
      </c>
      <c r="T4128" s="29"/>
      <c r="U4128" s="30">
        <v>135300</v>
      </c>
      <c r="V4128" s="30">
        <v>135300</v>
      </c>
      <c r="W4128" s="30">
        <v>135300</v>
      </c>
      <c r="X4128" s="30">
        <v>135300</v>
      </c>
      <c r="Y4128" s="30">
        <v>135300</v>
      </c>
      <c r="Z4128" s="30">
        <v>135300</v>
      </c>
      <c r="AA4128" s="30">
        <v>135300</v>
      </c>
      <c r="AB4128" s="30">
        <v>135300</v>
      </c>
      <c r="AC4128" s="30">
        <v>135300</v>
      </c>
      <c r="AD4128" s="30">
        <v>135300</v>
      </c>
      <c r="AE4128" s="30">
        <v>135300</v>
      </c>
      <c r="AF4128" s="30">
        <v>135300</v>
      </c>
    </row>
    <row r="4129" spans="1:32" x14ac:dyDescent="0.45">
      <c r="A4129" s="29" t="s">
        <v>916</v>
      </c>
      <c r="B4129" s="29" t="s">
        <v>917</v>
      </c>
      <c r="C4129" s="29" t="s">
        <v>3299</v>
      </c>
      <c r="D4129" s="29" t="s">
        <v>3300</v>
      </c>
      <c r="E4129" s="29" t="s">
        <v>3320</v>
      </c>
      <c r="F4129" s="29" t="s">
        <v>3321</v>
      </c>
      <c r="G4129" s="29" t="s">
        <v>3233</v>
      </c>
      <c r="H4129" s="29" t="s">
        <v>3234</v>
      </c>
      <c r="I4129" s="29" t="s">
        <v>3275</v>
      </c>
      <c r="J4129" s="29" t="s">
        <v>3276</v>
      </c>
      <c r="K4129" s="29" t="s">
        <v>3287</v>
      </c>
      <c r="L4129" s="29" t="s">
        <v>3101</v>
      </c>
      <c r="M4129" s="29" t="s">
        <v>3316</v>
      </c>
      <c r="N4129" s="29" t="s">
        <v>3317</v>
      </c>
      <c r="O4129" s="29" t="s">
        <v>3318</v>
      </c>
      <c r="P4129" s="29" t="s">
        <v>3319</v>
      </c>
      <c r="Q4129" s="29" t="s">
        <v>3209</v>
      </c>
      <c r="R4129" s="29" t="s">
        <v>3210</v>
      </c>
      <c r="S4129" s="29" t="s">
        <v>3098</v>
      </c>
      <c r="T4129" s="29"/>
      <c r="U4129" s="30">
        <v>2720</v>
      </c>
      <c r="V4129" s="30">
        <v>2720</v>
      </c>
      <c r="W4129" s="30">
        <v>2720</v>
      </c>
      <c r="X4129" s="30">
        <v>2720</v>
      </c>
      <c r="Y4129" s="30">
        <v>2720</v>
      </c>
      <c r="Z4129" s="30">
        <v>2720</v>
      </c>
      <c r="AA4129" s="30">
        <v>2720</v>
      </c>
      <c r="AB4129" s="30">
        <v>2720</v>
      </c>
      <c r="AC4129" s="30">
        <v>2720</v>
      </c>
      <c r="AD4129" s="30">
        <v>2720</v>
      </c>
      <c r="AE4129" s="30">
        <v>2678</v>
      </c>
      <c r="AF4129" s="30">
        <v>2678</v>
      </c>
    </row>
    <row r="4130" spans="1:32" x14ac:dyDescent="0.45">
      <c r="A4130" s="29" t="s">
        <v>916</v>
      </c>
      <c r="B4130" s="29" t="s">
        <v>917</v>
      </c>
      <c r="C4130" s="29" t="s">
        <v>3299</v>
      </c>
      <c r="D4130" s="29" t="s">
        <v>3300</v>
      </c>
      <c r="E4130" s="29" t="s">
        <v>3320</v>
      </c>
      <c r="F4130" s="29" t="s">
        <v>3321</v>
      </c>
      <c r="G4130" s="29" t="s">
        <v>3233</v>
      </c>
      <c r="H4130" s="29" t="s">
        <v>3234</v>
      </c>
      <c r="I4130" s="29" t="s">
        <v>3275</v>
      </c>
      <c r="J4130" s="29" t="s">
        <v>3276</v>
      </c>
      <c r="K4130" s="29" t="s">
        <v>3287</v>
      </c>
      <c r="L4130" s="29" t="s">
        <v>3101</v>
      </c>
      <c r="M4130" s="29" t="s">
        <v>3288</v>
      </c>
      <c r="N4130" s="29" t="s">
        <v>3289</v>
      </c>
      <c r="O4130" s="29" t="s">
        <v>3290</v>
      </c>
      <c r="P4130" s="29" t="s">
        <v>3291</v>
      </c>
      <c r="Q4130" s="29" t="s">
        <v>3209</v>
      </c>
      <c r="R4130" s="29" t="s">
        <v>3210</v>
      </c>
      <c r="S4130" s="29" t="s">
        <v>3098</v>
      </c>
      <c r="T4130" s="29"/>
      <c r="U4130" s="30">
        <v>0</v>
      </c>
      <c r="V4130" s="30">
        <v>0</v>
      </c>
      <c r="W4130" s="30">
        <v>0</v>
      </c>
      <c r="X4130" s="30">
        <v>0</v>
      </c>
      <c r="Y4130" s="30">
        <v>0</v>
      </c>
      <c r="Z4130" s="30">
        <v>0</v>
      </c>
      <c r="AA4130" s="30">
        <v>0</v>
      </c>
      <c r="AB4130" s="30">
        <v>0</v>
      </c>
      <c r="AC4130" s="30">
        <v>0</v>
      </c>
      <c r="AD4130" s="30">
        <v>0</v>
      </c>
      <c r="AE4130" s="30">
        <v>0</v>
      </c>
      <c r="AF4130" s="30">
        <v>0</v>
      </c>
    </row>
    <row r="4131" spans="1:32" x14ac:dyDescent="0.45">
      <c r="A4131" s="29" t="s">
        <v>916</v>
      </c>
      <c r="B4131" s="29" t="s">
        <v>917</v>
      </c>
      <c r="C4131" s="29" t="s">
        <v>3211</v>
      </c>
      <c r="D4131" s="29" t="s">
        <v>3212</v>
      </c>
      <c r="E4131" s="29" t="s">
        <v>3213</v>
      </c>
      <c r="F4131" s="29" t="s">
        <v>982</v>
      </c>
      <c r="G4131" s="29" t="s">
        <v>3200</v>
      </c>
      <c r="H4131" s="29" t="s">
        <v>3201</v>
      </c>
      <c r="I4131" s="29" t="s">
        <v>3226</v>
      </c>
      <c r="J4131" s="29" t="s">
        <v>3227</v>
      </c>
      <c r="K4131" s="29" t="s">
        <v>3228</v>
      </c>
      <c r="L4131" s="29" t="s">
        <v>3111</v>
      </c>
      <c r="M4131" s="29" t="s">
        <v>3229</v>
      </c>
      <c r="N4131" s="29" t="s">
        <v>3230</v>
      </c>
      <c r="O4131" s="29" t="s">
        <v>3231</v>
      </c>
      <c r="P4131" s="29" t="s">
        <v>3232</v>
      </c>
      <c r="Q4131" s="29" t="s">
        <v>3209</v>
      </c>
      <c r="R4131" s="29" t="s">
        <v>3210</v>
      </c>
      <c r="S4131" s="29" t="s">
        <v>3098</v>
      </c>
      <c r="T4131" s="29"/>
      <c r="U4131" s="30">
        <v>0</v>
      </c>
      <c r="V4131" s="30">
        <v>0</v>
      </c>
      <c r="W4131" s="30">
        <v>0</v>
      </c>
      <c r="X4131" s="30">
        <v>0</v>
      </c>
      <c r="Y4131" s="30">
        <v>0</v>
      </c>
      <c r="Z4131" s="30">
        <v>0</v>
      </c>
      <c r="AA4131" s="30">
        <v>0</v>
      </c>
      <c r="AB4131" s="30">
        <v>0</v>
      </c>
      <c r="AC4131" s="30">
        <v>0</v>
      </c>
      <c r="AD4131" s="30">
        <v>0</v>
      </c>
      <c r="AE4131" s="30">
        <v>0</v>
      </c>
      <c r="AF4131" s="30">
        <v>0</v>
      </c>
    </row>
    <row r="4132" spans="1:32" x14ac:dyDescent="0.45">
      <c r="A4132" s="29" t="s">
        <v>1145</v>
      </c>
      <c r="B4132" s="29" t="s">
        <v>1146</v>
      </c>
      <c r="C4132" s="29" t="s">
        <v>3299</v>
      </c>
      <c r="D4132" s="29" t="s">
        <v>3300</v>
      </c>
      <c r="E4132" s="29" t="s">
        <v>3301</v>
      </c>
      <c r="F4132" s="29" t="s">
        <v>3302</v>
      </c>
      <c r="G4132" s="29" t="s">
        <v>3233</v>
      </c>
      <c r="H4132" s="29" t="s">
        <v>3234</v>
      </c>
      <c r="I4132" s="29" t="s">
        <v>3242</v>
      </c>
      <c r="J4132" s="29" t="s">
        <v>3243</v>
      </c>
      <c r="K4132" s="29" t="s">
        <v>3244</v>
      </c>
      <c r="L4132" s="29" t="s">
        <v>3104</v>
      </c>
      <c r="M4132" s="29" t="s">
        <v>3245</v>
      </c>
      <c r="N4132" s="29" t="s">
        <v>3246</v>
      </c>
      <c r="O4132" s="29" t="s">
        <v>3247</v>
      </c>
      <c r="P4132" s="29" t="s">
        <v>3248</v>
      </c>
      <c r="Q4132" s="29" t="s">
        <v>3209</v>
      </c>
      <c r="R4132" s="29" t="s">
        <v>3210</v>
      </c>
      <c r="S4132" s="29" t="s">
        <v>3098</v>
      </c>
      <c r="T4132" s="29"/>
      <c r="U4132" s="30">
        <v>0</v>
      </c>
      <c r="V4132" s="30">
        <v>0</v>
      </c>
      <c r="W4132" s="30">
        <v>0</v>
      </c>
      <c r="X4132" s="30">
        <v>0</v>
      </c>
      <c r="Y4132" s="30">
        <v>0</v>
      </c>
      <c r="Z4132" s="30">
        <v>0</v>
      </c>
      <c r="AA4132" s="30">
        <v>6580</v>
      </c>
      <c r="AB4132" s="30">
        <v>12000</v>
      </c>
      <c r="AC4132" s="30">
        <v>12000</v>
      </c>
      <c r="AD4132" s="30">
        <v>12000</v>
      </c>
      <c r="AE4132" s="30">
        <v>10800</v>
      </c>
      <c r="AF4132" s="30">
        <v>0</v>
      </c>
    </row>
    <row r="4133" spans="1:32" x14ac:dyDescent="0.45">
      <c r="A4133" s="29" t="s">
        <v>1145</v>
      </c>
      <c r="B4133" s="29" t="s">
        <v>1146</v>
      </c>
      <c r="C4133" s="29" t="s">
        <v>3299</v>
      </c>
      <c r="D4133" s="29" t="s">
        <v>3300</v>
      </c>
      <c r="E4133" s="29" t="s">
        <v>3301</v>
      </c>
      <c r="F4133" s="29" t="s">
        <v>3302</v>
      </c>
      <c r="G4133" s="29" t="s">
        <v>3233</v>
      </c>
      <c r="H4133" s="29" t="s">
        <v>3234</v>
      </c>
      <c r="I4133" s="29" t="s">
        <v>3242</v>
      </c>
      <c r="J4133" s="29" t="s">
        <v>3243</v>
      </c>
      <c r="K4133" s="29" t="s">
        <v>3244</v>
      </c>
      <c r="L4133" s="29" t="s">
        <v>3104</v>
      </c>
      <c r="M4133" s="29" t="s">
        <v>3245</v>
      </c>
      <c r="N4133" s="29" t="s">
        <v>3246</v>
      </c>
      <c r="O4133" s="29" t="s">
        <v>3701</v>
      </c>
      <c r="P4133" s="29" t="s">
        <v>3702</v>
      </c>
      <c r="Q4133" s="29" t="s">
        <v>3209</v>
      </c>
      <c r="R4133" s="29" t="s">
        <v>3210</v>
      </c>
      <c r="S4133" s="29" t="s">
        <v>3098</v>
      </c>
      <c r="T4133" s="29"/>
      <c r="U4133" s="30">
        <v>0</v>
      </c>
      <c r="V4133" s="30">
        <v>0</v>
      </c>
      <c r="W4133" s="30">
        <v>0</v>
      </c>
      <c r="X4133" s="30">
        <v>0</v>
      </c>
      <c r="Y4133" s="30">
        <v>0</v>
      </c>
      <c r="Z4133" s="30">
        <v>0</v>
      </c>
      <c r="AA4133" s="30">
        <v>3388</v>
      </c>
      <c r="AB4133" s="30">
        <v>0</v>
      </c>
      <c r="AC4133" s="30">
        <v>0</v>
      </c>
      <c r="AD4133" s="30">
        <v>0</v>
      </c>
      <c r="AE4133" s="30">
        <v>0</v>
      </c>
      <c r="AF4133" s="30">
        <v>0</v>
      </c>
    </row>
    <row r="4134" spans="1:32" x14ac:dyDescent="0.45">
      <c r="A4134" s="29" t="s">
        <v>1145</v>
      </c>
      <c r="B4134" s="29" t="s">
        <v>1146</v>
      </c>
      <c r="C4134" s="29" t="s">
        <v>3299</v>
      </c>
      <c r="D4134" s="29" t="s">
        <v>3300</v>
      </c>
      <c r="E4134" s="29" t="s">
        <v>3301</v>
      </c>
      <c r="F4134" s="29" t="s">
        <v>3302</v>
      </c>
      <c r="G4134" s="29" t="s">
        <v>3233</v>
      </c>
      <c r="H4134" s="29" t="s">
        <v>3234</v>
      </c>
      <c r="I4134" s="29" t="s">
        <v>3242</v>
      </c>
      <c r="J4134" s="29" t="s">
        <v>3243</v>
      </c>
      <c r="K4134" s="29" t="s">
        <v>3258</v>
      </c>
      <c r="L4134" s="29" t="s">
        <v>3105</v>
      </c>
      <c r="M4134" s="29" t="s">
        <v>3259</v>
      </c>
      <c r="N4134" s="29" t="s">
        <v>3105</v>
      </c>
      <c r="O4134" s="29" t="s">
        <v>3260</v>
      </c>
      <c r="P4134" s="29" t="s">
        <v>3261</v>
      </c>
      <c r="Q4134" s="29" t="s">
        <v>3209</v>
      </c>
      <c r="R4134" s="29" t="s">
        <v>3210</v>
      </c>
      <c r="S4134" s="29" t="s">
        <v>3098</v>
      </c>
      <c r="T4134" s="29"/>
      <c r="U4134" s="30">
        <v>6000</v>
      </c>
      <c r="V4134" s="30">
        <v>6000</v>
      </c>
      <c r="W4134" s="30">
        <v>6000</v>
      </c>
      <c r="X4134" s="30">
        <v>6000</v>
      </c>
      <c r="Y4134" s="30">
        <v>6000</v>
      </c>
      <c r="Z4134" s="30">
        <v>6000</v>
      </c>
      <c r="AA4134" s="30">
        <v>6000</v>
      </c>
      <c r="AB4134" s="30">
        <v>6000</v>
      </c>
      <c r="AC4134" s="30">
        <v>6000</v>
      </c>
      <c r="AD4134" s="30">
        <v>6000</v>
      </c>
      <c r="AE4134" s="30">
        <v>6000</v>
      </c>
      <c r="AF4134" s="30">
        <v>6000</v>
      </c>
    </row>
    <row r="4135" spans="1:32" x14ac:dyDescent="0.45">
      <c r="A4135" s="29" t="s">
        <v>1145</v>
      </c>
      <c r="B4135" s="29" t="s">
        <v>1146</v>
      </c>
      <c r="C4135" s="29" t="s">
        <v>3299</v>
      </c>
      <c r="D4135" s="29" t="s">
        <v>3300</v>
      </c>
      <c r="E4135" s="29" t="s">
        <v>3301</v>
      </c>
      <c r="F4135" s="29" t="s">
        <v>3302</v>
      </c>
      <c r="G4135" s="29" t="s">
        <v>3233</v>
      </c>
      <c r="H4135" s="29" t="s">
        <v>3234</v>
      </c>
      <c r="I4135" s="29" t="s">
        <v>3262</v>
      </c>
      <c r="J4135" s="29" t="s">
        <v>3263</v>
      </c>
      <c r="K4135" s="29" t="s">
        <v>3264</v>
      </c>
      <c r="L4135" s="29" t="s">
        <v>3103</v>
      </c>
      <c r="M4135" s="29" t="s">
        <v>3265</v>
      </c>
      <c r="N4135" s="29" t="s">
        <v>3266</v>
      </c>
      <c r="O4135" s="29" t="s">
        <v>3267</v>
      </c>
      <c r="P4135" s="29" t="s">
        <v>3268</v>
      </c>
      <c r="Q4135" s="29" t="s">
        <v>3209</v>
      </c>
      <c r="R4135" s="29" t="s">
        <v>3210</v>
      </c>
      <c r="S4135" s="29" t="s">
        <v>3098</v>
      </c>
      <c r="T4135" s="29"/>
      <c r="U4135" s="30">
        <v>4000</v>
      </c>
      <c r="V4135" s="30">
        <v>4000</v>
      </c>
      <c r="W4135" s="30">
        <v>4000</v>
      </c>
      <c r="X4135" s="30">
        <v>4000</v>
      </c>
      <c r="Y4135" s="30">
        <v>1032</v>
      </c>
      <c r="Z4135" s="30">
        <v>133</v>
      </c>
      <c r="AA4135" s="30">
        <v>3420</v>
      </c>
      <c r="AB4135" s="30">
        <v>3000</v>
      </c>
      <c r="AC4135" s="30">
        <v>3000</v>
      </c>
      <c r="AD4135" s="30">
        <v>3000</v>
      </c>
      <c r="AE4135" s="30">
        <v>3100</v>
      </c>
      <c r="AF4135" s="30">
        <v>4000</v>
      </c>
    </row>
    <row r="4136" spans="1:32" x14ac:dyDescent="0.45">
      <c r="A4136" s="29" t="s">
        <v>1145</v>
      </c>
      <c r="B4136" s="29" t="s">
        <v>1146</v>
      </c>
      <c r="C4136" s="29" t="s">
        <v>3299</v>
      </c>
      <c r="D4136" s="29" t="s">
        <v>3300</v>
      </c>
      <c r="E4136" s="29" t="s">
        <v>3301</v>
      </c>
      <c r="F4136" s="29" t="s">
        <v>3302</v>
      </c>
      <c r="G4136" s="29" t="s">
        <v>3233</v>
      </c>
      <c r="H4136" s="29" t="s">
        <v>3234</v>
      </c>
      <c r="I4136" s="29" t="s">
        <v>3275</v>
      </c>
      <c r="J4136" s="29" t="s">
        <v>3276</v>
      </c>
      <c r="K4136" s="29" t="s">
        <v>3277</v>
      </c>
      <c r="L4136" s="29" t="s">
        <v>3100</v>
      </c>
      <c r="M4136" s="29" t="s">
        <v>3278</v>
      </c>
      <c r="N4136" s="29" t="s">
        <v>3279</v>
      </c>
      <c r="O4136" s="29" t="s">
        <v>3280</v>
      </c>
      <c r="P4136" s="29" t="s">
        <v>3281</v>
      </c>
      <c r="Q4136" s="29" t="s">
        <v>3209</v>
      </c>
      <c r="R4136" s="29" t="s">
        <v>3210</v>
      </c>
      <c r="S4136" s="29" t="s">
        <v>3098</v>
      </c>
      <c r="T4136" s="29"/>
      <c r="U4136" s="30">
        <v>0</v>
      </c>
      <c r="V4136" s="30">
        <v>0</v>
      </c>
      <c r="W4136" s="30">
        <v>0</v>
      </c>
      <c r="X4136" s="30">
        <v>0</v>
      </c>
      <c r="Y4136" s="30">
        <v>0</v>
      </c>
      <c r="Z4136" s="30">
        <v>0</v>
      </c>
      <c r="AA4136" s="30">
        <v>35807</v>
      </c>
      <c r="AB4136" s="30">
        <v>0</v>
      </c>
      <c r="AC4136" s="30">
        <v>0</v>
      </c>
      <c r="AD4136" s="30">
        <v>0</v>
      </c>
      <c r="AE4136" s="30">
        <v>0</v>
      </c>
      <c r="AF4136" s="30">
        <v>0</v>
      </c>
    </row>
    <row r="4137" spans="1:32" x14ac:dyDescent="0.45">
      <c r="A4137" s="29" t="s">
        <v>1145</v>
      </c>
      <c r="B4137" s="29" t="s">
        <v>1146</v>
      </c>
      <c r="C4137" s="29" t="s">
        <v>3299</v>
      </c>
      <c r="D4137" s="29" t="s">
        <v>3300</v>
      </c>
      <c r="E4137" s="29" t="s">
        <v>3301</v>
      </c>
      <c r="F4137" s="29" t="s">
        <v>3302</v>
      </c>
      <c r="G4137" s="29" t="s">
        <v>3233</v>
      </c>
      <c r="H4137" s="29" t="s">
        <v>3234</v>
      </c>
      <c r="I4137" s="29" t="s">
        <v>3275</v>
      </c>
      <c r="J4137" s="29" t="s">
        <v>3276</v>
      </c>
      <c r="K4137" s="29" t="s">
        <v>3282</v>
      </c>
      <c r="L4137" s="29" t="s">
        <v>3112</v>
      </c>
      <c r="M4137" s="29" t="s">
        <v>3283</v>
      </c>
      <c r="N4137" s="29" t="s">
        <v>3284</v>
      </c>
      <c r="O4137" s="29" t="s">
        <v>3285</v>
      </c>
      <c r="P4137" s="29" t="s">
        <v>3286</v>
      </c>
      <c r="Q4137" s="29" t="s">
        <v>3209</v>
      </c>
      <c r="R4137" s="29" t="s">
        <v>3210</v>
      </c>
      <c r="S4137" s="29" t="s">
        <v>3098</v>
      </c>
      <c r="T4137" s="29"/>
      <c r="U4137" s="30">
        <v>0</v>
      </c>
      <c r="V4137" s="30">
        <v>0</v>
      </c>
      <c r="W4137" s="30">
        <v>0</v>
      </c>
      <c r="X4137" s="30">
        <v>0</v>
      </c>
      <c r="Y4137" s="30">
        <v>0</v>
      </c>
      <c r="Z4137" s="30">
        <v>0</v>
      </c>
      <c r="AA4137" s="30">
        <v>2581</v>
      </c>
      <c r="AB4137" s="30">
        <v>40000</v>
      </c>
      <c r="AC4137" s="30">
        <v>40000</v>
      </c>
      <c r="AD4137" s="30">
        <v>40000</v>
      </c>
      <c r="AE4137" s="30">
        <v>36000</v>
      </c>
      <c r="AF4137" s="30">
        <v>0</v>
      </c>
    </row>
    <row r="4138" spans="1:32" x14ac:dyDescent="0.45">
      <c r="A4138" s="29" t="s">
        <v>1145</v>
      </c>
      <c r="B4138" s="29" t="s">
        <v>1146</v>
      </c>
      <c r="C4138" s="29" t="s">
        <v>3299</v>
      </c>
      <c r="D4138" s="29" t="s">
        <v>3300</v>
      </c>
      <c r="E4138" s="29" t="s">
        <v>3301</v>
      </c>
      <c r="F4138" s="29" t="s">
        <v>3302</v>
      </c>
      <c r="G4138" s="29" t="s">
        <v>3233</v>
      </c>
      <c r="H4138" s="29" t="s">
        <v>3234</v>
      </c>
      <c r="I4138" s="29" t="s">
        <v>3275</v>
      </c>
      <c r="J4138" s="29" t="s">
        <v>3276</v>
      </c>
      <c r="K4138" s="29" t="s">
        <v>3287</v>
      </c>
      <c r="L4138" s="29" t="s">
        <v>3101</v>
      </c>
      <c r="M4138" s="29" t="s">
        <v>3288</v>
      </c>
      <c r="N4138" s="29" t="s">
        <v>3289</v>
      </c>
      <c r="O4138" s="29" t="s">
        <v>3290</v>
      </c>
      <c r="P4138" s="29" t="s">
        <v>3291</v>
      </c>
      <c r="Q4138" s="29" t="s">
        <v>3209</v>
      </c>
      <c r="R4138" s="29" t="s">
        <v>3210</v>
      </c>
      <c r="S4138" s="29" t="s">
        <v>3098</v>
      </c>
      <c r="T4138" s="29"/>
      <c r="U4138" s="30">
        <v>3000</v>
      </c>
      <c r="V4138" s="30">
        <v>3000</v>
      </c>
      <c r="W4138" s="30">
        <v>3000</v>
      </c>
      <c r="X4138" s="30">
        <v>3000</v>
      </c>
      <c r="Y4138" s="30">
        <v>3000</v>
      </c>
      <c r="Z4138" s="30">
        <v>3000</v>
      </c>
      <c r="AA4138" s="30">
        <v>3131</v>
      </c>
      <c r="AB4138" s="30">
        <v>5000</v>
      </c>
      <c r="AC4138" s="30">
        <v>5000</v>
      </c>
      <c r="AD4138" s="30">
        <v>5000</v>
      </c>
      <c r="AE4138" s="30">
        <v>4800</v>
      </c>
      <c r="AF4138" s="30">
        <v>3000</v>
      </c>
    </row>
    <row r="4139" spans="1:32" x14ac:dyDescent="0.45">
      <c r="A4139" s="29" t="s">
        <v>400</v>
      </c>
      <c r="B4139" s="29" t="s">
        <v>3016</v>
      </c>
      <c r="C4139" s="29" t="s">
        <v>3299</v>
      </c>
      <c r="D4139" s="29" t="s">
        <v>3300</v>
      </c>
      <c r="E4139" s="29" t="s">
        <v>3320</v>
      </c>
      <c r="F4139" s="29" t="s">
        <v>3321</v>
      </c>
      <c r="G4139" s="29" t="s">
        <v>3233</v>
      </c>
      <c r="H4139" s="29" t="s">
        <v>3234</v>
      </c>
      <c r="I4139" s="29" t="s">
        <v>3262</v>
      </c>
      <c r="J4139" s="29" t="s">
        <v>3263</v>
      </c>
      <c r="K4139" s="29" t="s">
        <v>3264</v>
      </c>
      <c r="L4139" s="29" t="s">
        <v>3103</v>
      </c>
      <c r="M4139" s="29" t="s">
        <v>3265</v>
      </c>
      <c r="N4139" s="29" t="s">
        <v>3266</v>
      </c>
      <c r="O4139" s="29" t="s">
        <v>3267</v>
      </c>
      <c r="P4139" s="29" t="s">
        <v>3268</v>
      </c>
      <c r="Q4139" s="29" t="s">
        <v>3209</v>
      </c>
      <c r="R4139" s="29" t="s">
        <v>3210</v>
      </c>
      <c r="S4139" s="29" t="s">
        <v>3098</v>
      </c>
      <c r="T4139" s="29"/>
      <c r="U4139" s="30">
        <v>9360</v>
      </c>
      <c r="V4139" s="30">
        <v>9360</v>
      </c>
      <c r="W4139" s="30">
        <v>9360</v>
      </c>
      <c r="X4139" s="30">
        <v>9360</v>
      </c>
      <c r="Y4139" s="30">
        <v>9360</v>
      </c>
      <c r="Z4139" s="30">
        <v>9360</v>
      </c>
      <c r="AA4139" s="30">
        <v>9360</v>
      </c>
      <c r="AB4139" s="30">
        <v>9360</v>
      </c>
      <c r="AC4139" s="30">
        <v>9360</v>
      </c>
      <c r="AD4139" s="30">
        <v>9360</v>
      </c>
      <c r="AE4139" s="30">
        <v>9360</v>
      </c>
      <c r="AF4139" s="30">
        <v>9360</v>
      </c>
    </row>
    <row r="4140" spans="1:32" x14ac:dyDescent="0.45">
      <c r="A4140" s="29" t="s">
        <v>400</v>
      </c>
      <c r="B4140" s="29" t="s">
        <v>3016</v>
      </c>
      <c r="C4140" s="29" t="s">
        <v>3299</v>
      </c>
      <c r="D4140" s="29" t="s">
        <v>3300</v>
      </c>
      <c r="E4140" s="29" t="s">
        <v>3320</v>
      </c>
      <c r="F4140" s="29" t="s">
        <v>3321</v>
      </c>
      <c r="G4140" s="29" t="s">
        <v>3233</v>
      </c>
      <c r="H4140" s="29" t="s">
        <v>3234</v>
      </c>
      <c r="I4140" s="29" t="s">
        <v>3275</v>
      </c>
      <c r="J4140" s="29" t="s">
        <v>3276</v>
      </c>
      <c r="K4140" s="29" t="s">
        <v>3716</v>
      </c>
      <c r="L4140" s="29" t="s">
        <v>3114</v>
      </c>
      <c r="M4140" s="29" t="s">
        <v>3933</v>
      </c>
      <c r="N4140" s="29" t="s">
        <v>3934</v>
      </c>
      <c r="O4140" s="29" t="s">
        <v>3935</v>
      </c>
      <c r="P4140" s="29" t="s">
        <v>3936</v>
      </c>
      <c r="Q4140" s="29" t="s">
        <v>3209</v>
      </c>
      <c r="R4140" s="29" t="s">
        <v>3210</v>
      </c>
      <c r="S4140" s="29" t="s">
        <v>3098</v>
      </c>
      <c r="T4140" s="29"/>
      <c r="U4140" s="30">
        <v>90000</v>
      </c>
      <c r="V4140" s="30">
        <v>90000</v>
      </c>
      <c r="W4140" s="30">
        <v>90000</v>
      </c>
      <c r="X4140" s="30">
        <v>90000</v>
      </c>
      <c r="Y4140" s="30">
        <v>90000</v>
      </c>
      <c r="Z4140" s="30">
        <v>90000</v>
      </c>
      <c r="AA4140" s="30">
        <v>90000</v>
      </c>
      <c r="AB4140" s="30">
        <v>90000</v>
      </c>
      <c r="AC4140" s="30">
        <v>90000</v>
      </c>
      <c r="AD4140" s="30">
        <v>90000</v>
      </c>
      <c r="AE4140" s="30">
        <v>90000</v>
      </c>
      <c r="AF4140" s="30">
        <v>90000</v>
      </c>
    </row>
    <row r="4141" spans="1:32" x14ac:dyDescent="0.45">
      <c r="A4141" s="29" t="s">
        <v>400</v>
      </c>
      <c r="B4141" s="29" t="s">
        <v>3016</v>
      </c>
      <c r="C4141" s="29" t="s">
        <v>3299</v>
      </c>
      <c r="D4141" s="29" t="s">
        <v>3300</v>
      </c>
      <c r="E4141" s="29" t="s">
        <v>3320</v>
      </c>
      <c r="F4141" s="29" t="s">
        <v>3321</v>
      </c>
      <c r="G4141" s="29" t="s">
        <v>3233</v>
      </c>
      <c r="H4141" s="29" t="s">
        <v>3234</v>
      </c>
      <c r="I4141" s="29" t="s">
        <v>3275</v>
      </c>
      <c r="J4141" s="29" t="s">
        <v>3276</v>
      </c>
      <c r="K4141" s="29" t="s">
        <v>3716</v>
      </c>
      <c r="L4141" s="29" t="s">
        <v>3114</v>
      </c>
      <c r="M4141" s="29" t="s">
        <v>3933</v>
      </c>
      <c r="N4141" s="29" t="s">
        <v>3934</v>
      </c>
      <c r="O4141" s="29" t="s">
        <v>3935</v>
      </c>
      <c r="P4141" s="29" t="s">
        <v>3936</v>
      </c>
      <c r="Q4141" s="29" t="s">
        <v>3209</v>
      </c>
      <c r="R4141" s="29" t="s">
        <v>3098</v>
      </c>
      <c r="S4141" s="29" t="s">
        <v>3098</v>
      </c>
      <c r="T4141" s="29"/>
      <c r="U4141" s="30">
        <v>0</v>
      </c>
      <c r="V4141" s="30">
        <v>0</v>
      </c>
      <c r="W4141" s="30">
        <v>0</v>
      </c>
      <c r="X4141" s="30">
        <v>0</v>
      </c>
      <c r="Y4141" s="30">
        <v>0</v>
      </c>
      <c r="Z4141" s="30">
        <v>0</v>
      </c>
      <c r="AA4141" s="30">
        <v>0</v>
      </c>
      <c r="AB4141" s="30">
        <v>0</v>
      </c>
      <c r="AC4141" s="30">
        <v>0</v>
      </c>
      <c r="AD4141" s="30">
        <v>0</v>
      </c>
      <c r="AE4141" s="30">
        <v>0</v>
      </c>
      <c r="AF4141" s="30">
        <v>29033</v>
      </c>
    </row>
    <row r="4142" spans="1:32" x14ac:dyDescent="0.45">
      <c r="A4142" s="29" t="s">
        <v>400</v>
      </c>
      <c r="B4142" s="29" t="s">
        <v>3016</v>
      </c>
      <c r="C4142" s="29" t="s">
        <v>3299</v>
      </c>
      <c r="D4142" s="29" t="s">
        <v>3300</v>
      </c>
      <c r="E4142" s="29" t="s">
        <v>3320</v>
      </c>
      <c r="F4142" s="29" t="s">
        <v>3321</v>
      </c>
      <c r="G4142" s="29" t="s">
        <v>3233</v>
      </c>
      <c r="H4142" s="29" t="s">
        <v>3234</v>
      </c>
      <c r="I4142" s="29" t="s">
        <v>3275</v>
      </c>
      <c r="J4142" s="29" t="s">
        <v>3276</v>
      </c>
      <c r="K4142" s="29" t="s">
        <v>3716</v>
      </c>
      <c r="L4142" s="29" t="s">
        <v>3114</v>
      </c>
      <c r="M4142" s="29" t="s">
        <v>3721</v>
      </c>
      <c r="N4142" s="29" t="s">
        <v>3722</v>
      </c>
      <c r="O4142" s="29" t="s">
        <v>3723</v>
      </c>
      <c r="P4142" s="29" t="s">
        <v>3724</v>
      </c>
      <c r="Q4142" s="29" t="s">
        <v>3209</v>
      </c>
      <c r="R4142" s="29" t="s">
        <v>3210</v>
      </c>
      <c r="S4142" s="29" t="s">
        <v>3098</v>
      </c>
      <c r="T4142" s="29"/>
      <c r="U4142" s="30">
        <v>63000</v>
      </c>
      <c r="V4142" s="30">
        <v>63000</v>
      </c>
      <c r="W4142" s="30">
        <v>63000</v>
      </c>
      <c r="X4142" s="30">
        <v>63000</v>
      </c>
      <c r="Y4142" s="30">
        <v>63000</v>
      </c>
      <c r="Z4142" s="30">
        <v>63000</v>
      </c>
      <c r="AA4142" s="30">
        <v>63000</v>
      </c>
      <c r="AB4142" s="30">
        <v>63000</v>
      </c>
      <c r="AC4142" s="30">
        <v>63000</v>
      </c>
      <c r="AD4142" s="30">
        <v>63000</v>
      </c>
      <c r="AE4142" s="30">
        <v>63000</v>
      </c>
      <c r="AF4142" s="30">
        <v>63000</v>
      </c>
    </row>
    <row r="4143" spans="1:32" x14ac:dyDescent="0.45">
      <c r="A4143" s="29" t="s">
        <v>400</v>
      </c>
      <c r="B4143" s="29" t="s">
        <v>3016</v>
      </c>
      <c r="C4143" s="29" t="s">
        <v>3299</v>
      </c>
      <c r="D4143" s="29" t="s">
        <v>3300</v>
      </c>
      <c r="E4143" s="29" t="s">
        <v>3320</v>
      </c>
      <c r="F4143" s="29" t="s">
        <v>3321</v>
      </c>
      <c r="G4143" s="29" t="s">
        <v>3233</v>
      </c>
      <c r="H4143" s="29" t="s">
        <v>3234</v>
      </c>
      <c r="I4143" s="29" t="s">
        <v>3275</v>
      </c>
      <c r="J4143" s="29" t="s">
        <v>3276</v>
      </c>
      <c r="K4143" s="29" t="s">
        <v>3277</v>
      </c>
      <c r="L4143" s="29" t="s">
        <v>3100</v>
      </c>
      <c r="M4143" s="29" t="s">
        <v>3278</v>
      </c>
      <c r="N4143" s="29" t="s">
        <v>3279</v>
      </c>
      <c r="O4143" s="29" t="s">
        <v>3280</v>
      </c>
      <c r="P4143" s="29" t="s">
        <v>3281</v>
      </c>
      <c r="Q4143" s="29" t="s">
        <v>3209</v>
      </c>
      <c r="R4143" s="29" t="s">
        <v>3210</v>
      </c>
      <c r="S4143" s="29" t="s">
        <v>3098</v>
      </c>
      <c r="T4143" s="29"/>
      <c r="U4143" s="30">
        <v>31500</v>
      </c>
      <c r="V4143" s="30">
        <v>31500</v>
      </c>
      <c r="W4143" s="30">
        <v>31500</v>
      </c>
      <c r="X4143" s="30">
        <v>31500</v>
      </c>
      <c r="Y4143" s="30">
        <v>31500</v>
      </c>
      <c r="Z4143" s="30">
        <v>31500</v>
      </c>
      <c r="AA4143" s="30">
        <v>31500</v>
      </c>
      <c r="AB4143" s="30">
        <v>31500</v>
      </c>
      <c r="AC4143" s="30">
        <v>31500</v>
      </c>
      <c r="AD4143" s="30">
        <v>31500</v>
      </c>
      <c r="AE4143" s="30">
        <v>31500</v>
      </c>
      <c r="AF4143" s="30">
        <v>31500</v>
      </c>
    </row>
    <row r="4144" spans="1:32" x14ac:dyDescent="0.45">
      <c r="A4144" s="29" t="s">
        <v>400</v>
      </c>
      <c r="B4144" s="29" t="s">
        <v>3016</v>
      </c>
      <c r="C4144" s="29" t="s">
        <v>3299</v>
      </c>
      <c r="D4144" s="29" t="s">
        <v>3300</v>
      </c>
      <c r="E4144" s="29" t="s">
        <v>3320</v>
      </c>
      <c r="F4144" s="29" t="s">
        <v>3321</v>
      </c>
      <c r="G4144" s="29" t="s">
        <v>3233</v>
      </c>
      <c r="H4144" s="29" t="s">
        <v>3234</v>
      </c>
      <c r="I4144" s="29" t="s">
        <v>3275</v>
      </c>
      <c r="J4144" s="29" t="s">
        <v>3276</v>
      </c>
      <c r="K4144" s="29" t="s">
        <v>3287</v>
      </c>
      <c r="L4144" s="29" t="s">
        <v>3101</v>
      </c>
      <c r="M4144" s="29" t="s">
        <v>3316</v>
      </c>
      <c r="N4144" s="29" t="s">
        <v>3317</v>
      </c>
      <c r="O4144" s="29" t="s">
        <v>3452</v>
      </c>
      <c r="P4144" s="29" t="s">
        <v>3453</v>
      </c>
      <c r="Q4144" s="29" t="s">
        <v>3209</v>
      </c>
      <c r="R4144" s="29" t="s">
        <v>3210</v>
      </c>
      <c r="S4144" s="29" t="s">
        <v>3098</v>
      </c>
      <c r="T4144" s="29"/>
      <c r="U4144" s="30">
        <v>94500</v>
      </c>
      <c r="V4144" s="30">
        <v>94500</v>
      </c>
      <c r="W4144" s="30">
        <v>94500</v>
      </c>
      <c r="X4144" s="30">
        <v>94500</v>
      </c>
      <c r="Y4144" s="30">
        <v>94500</v>
      </c>
      <c r="Z4144" s="30">
        <v>94500</v>
      </c>
      <c r="AA4144" s="30">
        <v>94500</v>
      </c>
      <c r="AB4144" s="30">
        <v>148936</v>
      </c>
      <c r="AC4144" s="30">
        <v>162000</v>
      </c>
      <c r="AD4144" s="30">
        <v>162000</v>
      </c>
      <c r="AE4144" s="30">
        <v>162000</v>
      </c>
      <c r="AF4144" s="30">
        <v>162000</v>
      </c>
    </row>
    <row r="4145" spans="1:32" x14ac:dyDescent="0.45">
      <c r="A4145" s="29" t="s">
        <v>400</v>
      </c>
      <c r="B4145" s="29" t="s">
        <v>3016</v>
      </c>
      <c r="C4145" s="29" t="s">
        <v>3299</v>
      </c>
      <c r="D4145" s="29" t="s">
        <v>3300</v>
      </c>
      <c r="E4145" s="29" t="s">
        <v>3320</v>
      </c>
      <c r="F4145" s="29" t="s">
        <v>3321</v>
      </c>
      <c r="G4145" s="29" t="s">
        <v>3233</v>
      </c>
      <c r="H4145" s="29" t="s">
        <v>3234</v>
      </c>
      <c r="I4145" s="29" t="s">
        <v>3275</v>
      </c>
      <c r="J4145" s="29" t="s">
        <v>3276</v>
      </c>
      <c r="K4145" s="29" t="s">
        <v>3287</v>
      </c>
      <c r="L4145" s="29" t="s">
        <v>3101</v>
      </c>
      <c r="M4145" s="29" t="s">
        <v>3316</v>
      </c>
      <c r="N4145" s="29" t="s">
        <v>3317</v>
      </c>
      <c r="O4145" s="29" t="s">
        <v>3452</v>
      </c>
      <c r="P4145" s="29" t="s">
        <v>3453</v>
      </c>
      <c r="Q4145" s="29" t="s">
        <v>3209</v>
      </c>
      <c r="R4145" s="29" t="s">
        <v>3098</v>
      </c>
      <c r="S4145" s="29" t="s">
        <v>3098</v>
      </c>
      <c r="T4145" s="29"/>
      <c r="U4145" s="30">
        <v>0</v>
      </c>
      <c r="V4145" s="30">
        <v>0</v>
      </c>
      <c r="W4145" s="30">
        <v>0</v>
      </c>
      <c r="X4145" s="30">
        <v>0</v>
      </c>
      <c r="Y4145" s="30">
        <v>0</v>
      </c>
      <c r="Z4145" s="30">
        <v>0</v>
      </c>
      <c r="AA4145" s="30">
        <v>0</v>
      </c>
      <c r="AB4145" s="30">
        <v>0</v>
      </c>
      <c r="AC4145" s="30">
        <v>0</v>
      </c>
      <c r="AD4145" s="30">
        <v>0</v>
      </c>
      <c r="AE4145" s="30">
        <v>0</v>
      </c>
      <c r="AF4145" s="30">
        <v>30484</v>
      </c>
    </row>
    <row r="4146" spans="1:32" x14ac:dyDescent="0.45">
      <c r="A4146" s="29" t="s">
        <v>400</v>
      </c>
      <c r="B4146" s="29" t="s">
        <v>3016</v>
      </c>
      <c r="C4146" s="29" t="s">
        <v>3299</v>
      </c>
      <c r="D4146" s="29" t="s">
        <v>3300</v>
      </c>
      <c r="E4146" s="29" t="s">
        <v>3320</v>
      </c>
      <c r="F4146" s="29" t="s">
        <v>3321</v>
      </c>
      <c r="G4146" s="29" t="s">
        <v>3233</v>
      </c>
      <c r="H4146" s="29" t="s">
        <v>3234</v>
      </c>
      <c r="I4146" s="29" t="s">
        <v>3275</v>
      </c>
      <c r="J4146" s="29" t="s">
        <v>3276</v>
      </c>
      <c r="K4146" s="29" t="s">
        <v>3287</v>
      </c>
      <c r="L4146" s="29" t="s">
        <v>3101</v>
      </c>
      <c r="M4146" s="29" t="s">
        <v>3316</v>
      </c>
      <c r="N4146" s="29" t="s">
        <v>3317</v>
      </c>
      <c r="O4146" s="29" t="s">
        <v>3454</v>
      </c>
      <c r="P4146" s="29" t="s">
        <v>3455</v>
      </c>
      <c r="Q4146" s="29" t="s">
        <v>3249</v>
      </c>
      <c r="R4146" s="29" t="s">
        <v>3210</v>
      </c>
      <c r="S4146" s="29" t="s">
        <v>3098</v>
      </c>
      <c r="T4146" s="29"/>
      <c r="U4146" s="30">
        <v>962</v>
      </c>
      <c r="V4146" s="30">
        <v>962</v>
      </c>
      <c r="W4146" s="30">
        <v>962</v>
      </c>
      <c r="X4146" s="30">
        <v>962</v>
      </c>
      <c r="Y4146" s="30">
        <v>962</v>
      </c>
      <c r="Z4146" s="30">
        <v>962</v>
      </c>
      <c r="AA4146" s="30">
        <v>962</v>
      </c>
      <c r="AB4146" s="30">
        <v>962</v>
      </c>
      <c r="AC4146" s="30">
        <v>962</v>
      </c>
      <c r="AD4146" s="30">
        <v>962</v>
      </c>
      <c r="AE4146" s="30">
        <v>962</v>
      </c>
      <c r="AF4146" s="30">
        <v>962</v>
      </c>
    </row>
    <row r="4147" spans="1:32" x14ac:dyDescent="0.45">
      <c r="A4147" s="29" t="s">
        <v>400</v>
      </c>
      <c r="B4147" s="29" t="s">
        <v>3016</v>
      </c>
      <c r="C4147" s="29" t="s">
        <v>3299</v>
      </c>
      <c r="D4147" s="29" t="s">
        <v>3300</v>
      </c>
      <c r="E4147" s="29" t="s">
        <v>3320</v>
      </c>
      <c r="F4147" s="29" t="s">
        <v>3321</v>
      </c>
      <c r="G4147" s="29" t="s">
        <v>3233</v>
      </c>
      <c r="H4147" s="29" t="s">
        <v>3234</v>
      </c>
      <c r="I4147" s="29" t="s">
        <v>3275</v>
      </c>
      <c r="J4147" s="29" t="s">
        <v>3276</v>
      </c>
      <c r="K4147" s="29" t="s">
        <v>3287</v>
      </c>
      <c r="L4147" s="29" t="s">
        <v>3101</v>
      </c>
      <c r="M4147" s="29" t="s">
        <v>3316</v>
      </c>
      <c r="N4147" s="29" t="s">
        <v>3317</v>
      </c>
      <c r="O4147" s="29" t="s">
        <v>3454</v>
      </c>
      <c r="P4147" s="29" t="s">
        <v>3455</v>
      </c>
      <c r="Q4147" s="29" t="s">
        <v>3249</v>
      </c>
      <c r="R4147" s="29" t="s">
        <v>3098</v>
      </c>
      <c r="S4147" s="29" t="s">
        <v>3098</v>
      </c>
      <c r="T4147" s="29"/>
      <c r="U4147" s="30">
        <v>0</v>
      </c>
      <c r="V4147" s="30">
        <v>0</v>
      </c>
      <c r="W4147" s="30">
        <v>0</v>
      </c>
      <c r="X4147" s="30">
        <v>0</v>
      </c>
      <c r="Y4147" s="30">
        <v>0</v>
      </c>
      <c r="Z4147" s="30">
        <v>0</v>
      </c>
      <c r="AA4147" s="30">
        <v>0</v>
      </c>
      <c r="AB4147" s="30">
        <v>0</v>
      </c>
      <c r="AC4147" s="30">
        <v>0</v>
      </c>
      <c r="AD4147" s="30">
        <v>0</v>
      </c>
      <c r="AE4147" s="30">
        <v>0</v>
      </c>
      <c r="AF4147" s="30">
        <v>962</v>
      </c>
    </row>
    <row r="4148" spans="1:32" x14ac:dyDescent="0.45">
      <c r="A4148" s="29" t="s">
        <v>400</v>
      </c>
      <c r="B4148" s="29" t="s">
        <v>3016</v>
      </c>
      <c r="C4148" s="29" t="s">
        <v>3299</v>
      </c>
      <c r="D4148" s="29" t="s">
        <v>3300</v>
      </c>
      <c r="E4148" s="29" t="s">
        <v>3320</v>
      </c>
      <c r="F4148" s="29" t="s">
        <v>3321</v>
      </c>
      <c r="G4148" s="29" t="s">
        <v>3233</v>
      </c>
      <c r="H4148" s="29" t="s">
        <v>3234</v>
      </c>
      <c r="I4148" s="29" t="s">
        <v>3275</v>
      </c>
      <c r="J4148" s="29" t="s">
        <v>3276</v>
      </c>
      <c r="K4148" s="29" t="s">
        <v>3287</v>
      </c>
      <c r="L4148" s="29" t="s">
        <v>3101</v>
      </c>
      <c r="M4148" s="29" t="s">
        <v>3288</v>
      </c>
      <c r="N4148" s="29" t="s">
        <v>3289</v>
      </c>
      <c r="O4148" s="29" t="s">
        <v>3290</v>
      </c>
      <c r="P4148" s="29" t="s">
        <v>3291</v>
      </c>
      <c r="Q4148" s="29" t="s">
        <v>3209</v>
      </c>
      <c r="R4148" s="29" t="s">
        <v>3210</v>
      </c>
      <c r="S4148" s="29" t="s">
        <v>3098</v>
      </c>
      <c r="T4148" s="29"/>
      <c r="U4148" s="30">
        <v>0</v>
      </c>
      <c r="V4148" s="30">
        <v>0</v>
      </c>
      <c r="W4148" s="30">
        <v>0</v>
      </c>
      <c r="X4148" s="30">
        <v>0</v>
      </c>
      <c r="Y4148" s="30">
        <v>0</v>
      </c>
      <c r="Z4148" s="30">
        <v>0</v>
      </c>
      <c r="AA4148" s="30">
        <v>0</v>
      </c>
      <c r="AB4148" s="30">
        <v>0</v>
      </c>
      <c r="AC4148" s="30">
        <v>0</v>
      </c>
      <c r="AD4148" s="30">
        <v>0</v>
      </c>
      <c r="AE4148" s="30">
        <v>0</v>
      </c>
      <c r="AF4148" s="30">
        <v>0</v>
      </c>
    </row>
    <row r="4149" spans="1:32" x14ac:dyDescent="0.45">
      <c r="A4149" s="29" t="s">
        <v>400</v>
      </c>
      <c r="B4149" s="29" t="s">
        <v>3016</v>
      </c>
      <c r="C4149" s="29" t="s">
        <v>3211</v>
      </c>
      <c r="D4149" s="29" t="s">
        <v>3212</v>
      </c>
      <c r="E4149" s="29" t="s">
        <v>3211</v>
      </c>
      <c r="F4149" s="29" t="s">
        <v>3340</v>
      </c>
      <c r="G4149" s="29" t="s">
        <v>3233</v>
      </c>
      <c r="H4149" s="29" t="s">
        <v>3234</v>
      </c>
      <c r="I4149" s="29" t="s">
        <v>3341</v>
      </c>
      <c r="J4149" s="29" t="s">
        <v>3342</v>
      </c>
      <c r="K4149" s="29" t="s">
        <v>3348</v>
      </c>
      <c r="L4149" s="29" t="s">
        <v>3115</v>
      </c>
      <c r="M4149" s="29" t="s">
        <v>3349</v>
      </c>
      <c r="N4149" s="29" t="s">
        <v>3350</v>
      </c>
      <c r="O4149" s="29" t="s">
        <v>3351</v>
      </c>
      <c r="P4149" s="29" t="s">
        <v>3350</v>
      </c>
      <c r="Q4149" s="29" t="s">
        <v>3209</v>
      </c>
      <c r="R4149" s="29" t="s">
        <v>3210</v>
      </c>
      <c r="S4149" s="29" t="s">
        <v>3098</v>
      </c>
      <c r="T4149" s="29"/>
      <c r="U4149" s="30">
        <v>450060</v>
      </c>
      <c r="V4149" s="30">
        <v>306660</v>
      </c>
      <c r="W4149" s="30">
        <v>530800</v>
      </c>
      <c r="X4149" s="30">
        <v>304180</v>
      </c>
      <c r="Y4149" s="30">
        <v>0</v>
      </c>
      <c r="Z4149" s="30">
        <v>0</v>
      </c>
      <c r="AA4149" s="30">
        <v>0</v>
      </c>
      <c r="AB4149" s="30">
        <v>0</v>
      </c>
      <c r="AC4149" s="30">
        <v>0</v>
      </c>
      <c r="AD4149" s="30">
        <v>0</v>
      </c>
      <c r="AE4149" s="30">
        <v>0</v>
      </c>
      <c r="AF4149" s="30">
        <v>0</v>
      </c>
    </row>
    <row r="4150" spans="1:32" x14ac:dyDescent="0.45">
      <c r="A4150" s="29" t="s">
        <v>400</v>
      </c>
      <c r="B4150" s="29" t="s">
        <v>3016</v>
      </c>
      <c r="C4150" s="29" t="s">
        <v>3211</v>
      </c>
      <c r="D4150" s="29" t="s">
        <v>3212</v>
      </c>
      <c r="E4150" s="29" t="s">
        <v>3211</v>
      </c>
      <c r="F4150" s="29" t="s">
        <v>3340</v>
      </c>
      <c r="G4150" s="29" t="s">
        <v>3233</v>
      </c>
      <c r="H4150" s="29" t="s">
        <v>3234</v>
      </c>
      <c r="I4150" s="29" t="s">
        <v>3341</v>
      </c>
      <c r="J4150" s="29" t="s">
        <v>3342</v>
      </c>
      <c r="K4150" s="29" t="s">
        <v>3348</v>
      </c>
      <c r="L4150" s="29" t="s">
        <v>3115</v>
      </c>
      <c r="M4150" s="29" t="s">
        <v>3366</v>
      </c>
      <c r="N4150" s="29" t="s">
        <v>3367</v>
      </c>
      <c r="O4150" s="29" t="s">
        <v>3623</v>
      </c>
      <c r="P4150" s="29" t="s">
        <v>3624</v>
      </c>
      <c r="Q4150" s="29" t="s">
        <v>3209</v>
      </c>
      <c r="R4150" s="29" t="s">
        <v>3210</v>
      </c>
      <c r="S4150" s="29" t="s">
        <v>3098</v>
      </c>
      <c r="T4150" s="29"/>
      <c r="U4150" s="30">
        <v>132081</v>
      </c>
      <c r="V4150" s="30">
        <v>77223</v>
      </c>
      <c r="W4150" s="30">
        <v>96276</v>
      </c>
      <c r="X4150" s="30">
        <v>78270</v>
      </c>
      <c r="Y4150" s="30">
        <v>4317</v>
      </c>
      <c r="Z4150" s="30">
        <v>43845</v>
      </c>
      <c r="AA4150" s="30">
        <v>0</v>
      </c>
      <c r="AB4150" s="30">
        <v>0</v>
      </c>
      <c r="AC4150" s="30">
        <v>0</v>
      </c>
      <c r="AD4150" s="30">
        <v>0</v>
      </c>
      <c r="AE4150" s="30">
        <v>0</v>
      </c>
      <c r="AF4150" s="30">
        <v>0</v>
      </c>
    </row>
    <row r="4151" spans="1:32" x14ac:dyDescent="0.45">
      <c r="A4151" s="29" t="s">
        <v>400</v>
      </c>
      <c r="B4151" s="29" t="s">
        <v>3016</v>
      </c>
      <c r="C4151" s="29" t="s">
        <v>3211</v>
      </c>
      <c r="D4151" s="29" t="s">
        <v>3212</v>
      </c>
      <c r="E4151" s="29" t="s">
        <v>3211</v>
      </c>
      <c r="F4151" s="29" t="s">
        <v>3340</v>
      </c>
      <c r="G4151" s="29" t="s">
        <v>3233</v>
      </c>
      <c r="H4151" s="29" t="s">
        <v>3234</v>
      </c>
      <c r="I4151" s="29" t="s">
        <v>3341</v>
      </c>
      <c r="J4151" s="29" t="s">
        <v>3342</v>
      </c>
      <c r="K4151" s="29" t="s">
        <v>3348</v>
      </c>
      <c r="L4151" s="29" t="s">
        <v>3115</v>
      </c>
      <c r="M4151" s="29" t="s">
        <v>3366</v>
      </c>
      <c r="N4151" s="29" t="s">
        <v>3367</v>
      </c>
      <c r="O4151" s="29" t="s">
        <v>3370</v>
      </c>
      <c r="P4151" s="29" t="s">
        <v>3371</v>
      </c>
      <c r="Q4151" s="29" t="s">
        <v>3209</v>
      </c>
      <c r="R4151" s="29" t="s">
        <v>3210</v>
      </c>
      <c r="S4151" s="29" t="s">
        <v>3098</v>
      </c>
      <c r="T4151" s="29"/>
      <c r="U4151" s="30">
        <v>6210148</v>
      </c>
      <c r="V4151" s="30">
        <v>5923698</v>
      </c>
      <c r="W4151" s="30">
        <v>6016634</v>
      </c>
      <c r="X4151" s="30">
        <v>5796424</v>
      </c>
      <c r="Y4151" s="30">
        <v>6100862</v>
      </c>
      <c r="Z4151" s="30">
        <v>4869136</v>
      </c>
      <c r="AA4151" s="30">
        <v>723646</v>
      </c>
      <c r="AB4151" s="30">
        <v>890658</v>
      </c>
      <c r="AC4151" s="30">
        <v>313641</v>
      </c>
      <c r="AD4151" s="30">
        <v>313641</v>
      </c>
      <c r="AE4151" s="30">
        <v>313641</v>
      </c>
      <c r="AF4151" s="30">
        <v>313641</v>
      </c>
    </row>
    <row r="4152" spans="1:32" x14ac:dyDescent="0.45">
      <c r="A4152" s="29" t="s">
        <v>400</v>
      </c>
      <c r="B4152" s="29" t="s">
        <v>3016</v>
      </c>
      <c r="C4152" s="29" t="s">
        <v>3211</v>
      </c>
      <c r="D4152" s="29" t="s">
        <v>3212</v>
      </c>
      <c r="E4152" s="29" t="s">
        <v>3211</v>
      </c>
      <c r="F4152" s="29" t="s">
        <v>3340</v>
      </c>
      <c r="G4152" s="29" t="s">
        <v>3233</v>
      </c>
      <c r="H4152" s="29" t="s">
        <v>3234</v>
      </c>
      <c r="I4152" s="29" t="s">
        <v>3341</v>
      </c>
      <c r="J4152" s="29" t="s">
        <v>3342</v>
      </c>
      <c r="K4152" s="29" t="s">
        <v>3474</v>
      </c>
      <c r="L4152" s="29" t="s">
        <v>3116</v>
      </c>
      <c r="M4152" s="29" t="s">
        <v>3488</v>
      </c>
      <c r="N4152" s="29" t="s">
        <v>3489</v>
      </c>
      <c r="O4152" s="29" t="s">
        <v>3490</v>
      </c>
      <c r="P4152" s="29" t="s">
        <v>3491</v>
      </c>
      <c r="Q4152" s="29" t="s">
        <v>3209</v>
      </c>
      <c r="R4152" s="29" t="s">
        <v>3210</v>
      </c>
      <c r="S4152" s="29" t="s">
        <v>3098</v>
      </c>
      <c r="T4152" s="29"/>
      <c r="U4152" s="30">
        <v>290912</v>
      </c>
      <c r="V4152" s="30">
        <v>290912</v>
      </c>
      <c r="W4152" s="30">
        <v>290912</v>
      </c>
      <c r="X4152" s="30">
        <v>290912</v>
      </c>
      <c r="Y4152" s="30">
        <v>349564</v>
      </c>
      <c r="Z4152" s="30">
        <v>429095</v>
      </c>
      <c r="AA4152" s="30">
        <v>290912</v>
      </c>
      <c r="AB4152" s="30">
        <v>248684</v>
      </c>
      <c r="AC4152" s="30">
        <v>72728</v>
      </c>
      <c r="AD4152" s="30">
        <v>72728</v>
      </c>
      <c r="AE4152" s="30">
        <v>72728</v>
      </c>
      <c r="AF4152" s="30">
        <v>72728</v>
      </c>
    </row>
    <row r="4153" spans="1:32" x14ac:dyDescent="0.45">
      <c r="A4153" s="29" t="s">
        <v>400</v>
      </c>
      <c r="B4153" s="29" t="s">
        <v>3016</v>
      </c>
      <c r="C4153" s="29" t="s">
        <v>3211</v>
      </c>
      <c r="D4153" s="29" t="s">
        <v>3212</v>
      </c>
      <c r="E4153" s="29" t="s">
        <v>3213</v>
      </c>
      <c r="F4153" s="29" t="s">
        <v>982</v>
      </c>
      <c r="G4153" s="29" t="s">
        <v>3233</v>
      </c>
      <c r="H4153" s="29" t="s">
        <v>3234</v>
      </c>
      <c r="I4153" s="29" t="s">
        <v>3341</v>
      </c>
      <c r="J4153" s="29" t="s">
        <v>3342</v>
      </c>
      <c r="K4153" s="29" t="s">
        <v>3348</v>
      </c>
      <c r="L4153" s="29" t="s">
        <v>3115</v>
      </c>
      <c r="M4153" s="29" t="s">
        <v>3349</v>
      </c>
      <c r="N4153" s="29" t="s">
        <v>3350</v>
      </c>
      <c r="O4153" s="29" t="s">
        <v>3351</v>
      </c>
      <c r="P4153" s="29" t="s">
        <v>3350</v>
      </c>
      <c r="Q4153" s="29" t="s">
        <v>3209</v>
      </c>
      <c r="R4153" s="29" t="s">
        <v>3098</v>
      </c>
      <c r="S4153" s="29" t="s">
        <v>3098</v>
      </c>
      <c r="T4153" s="29"/>
      <c r="U4153" s="30">
        <v>0</v>
      </c>
      <c r="V4153" s="30">
        <v>0</v>
      </c>
      <c r="W4153" s="30">
        <v>0</v>
      </c>
      <c r="X4153" s="30">
        <v>0</v>
      </c>
      <c r="Y4153" s="30">
        <v>0</v>
      </c>
      <c r="Z4153" s="30">
        <v>0</v>
      </c>
      <c r="AA4153" s="30">
        <v>100080</v>
      </c>
      <c r="AB4153" s="30">
        <v>7960</v>
      </c>
      <c r="AC4153" s="30">
        <v>46480</v>
      </c>
      <c r="AD4153" s="30">
        <v>311760</v>
      </c>
      <c r="AE4153" s="30">
        <v>4760</v>
      </c>
      <c r="AF4153" s="30">
        <v>0</v>
      </c>
    </row>
    <row r="4154" spans="1:32" x14ac:dyDescent="0.45">
      <c r="A4154" s="29" t="s">
        <v>400</v>
      </c>
      <c r="B4154" s="29" t="s">
        <v>3016</v>
      </c>
      <c r="C4154" s="29" t="s">
        <v>3211</v>
      </c>
      <c r="D4154" s="29" t="s">
        <v>3212</v>
      </c>
      <c r="E4154" s="29" t="s">
        <v>3213</v>
      </c>
      <c r="F4154" s="29" t="s">
        <v>982</v>
      </c>
      <c r="G4154" s="29" t="s">
        <v>3233</v>
      </c>
      <c r="H4154" s="29" t="s">
        <v>3234</v>
      </c>
      <c r="I4154" s="29" t="s">
        <v>3341</v>
      </c>
      <c r="J4154" s="29" t="s">
        <v>3342</v>
      </c>
      <c r="K4154" s="29" t="s">
        <v>3348</v>
      </c>
      <c r="L4154" s="29" t="s">
        <v>3115</v>
      </c>
      <c r="M4154" s="29" t="s">
        <v>3360</v>
      </c>
      <c r="N4154" s="29" t="s">
        <v>3361</v>
      </c>
      <c r="O4154" s="29" t="s">
        <v>3472</v>
      </c>
      <c r="P4154" s="29" t="s">
        <v>3473</v>
      </c>
      <c r="Q4154" s="29" t="s">
        <v>3209</v>
      </c>
      <c r="R4154" s="29" t="s">
        <v>3098</v>
      </c>
      <c r="S4154" s="29" t="s">
        <v>3098</v>
      </c>
      <c r="T4154" s="29"/>
      <c r="U4154" s="30">
        <v>0</v>
      </c>
      <c r="V4154" s="30">
        <v>0</v>
      </c>
      <c r="W4154" s="30">
        <v>0</v>
      </c>
      <c r="X4154" s="30">
        <v>0</v>
      </c>
      <c r="Y4154" s="30">
        <v>0</v>
      </c>
      <c r="Z4154" s="30">
        <v>0</v>
      </c>
      <c r="AA4154" s="30">
        <v>790</v>
      </c>
      <c r="AB4154" s="30">
        <v>1100</v>
      </c>
      <c r="AC4154" s="30">
        <v>1100</v>
      </c>
      <c r="AD4154" s="30">
        <v>1100</v>
      </c>
      <c r="AE4154" s="30">
        <v>1100</v>
      </c>
      <c r="AF4154" s="30">
        <v>1100</v>
      </c>
    </row>
    <row r="4155" spans="1:32" x14ac:dyDescent="0.45">
      <c r="A4155" s="29" t="s">
        <v>400</v>
      </c>
      <c r="B4155" s="29" t="s">
        <v>3016</v>
      </c>
      <c r="C4155" s="29" t="s">
        <v>3211</v>
      </c>
      <c r="D4155" s="29" t="s">
        <v>3212</v>
      </c>
      <c r="E4155" s="29" t="s">
        <v>3213</v>
      </c>
      <c r="F4155" s="29" t="s">
        <v>982</v>
      </c>
      <c r="G4155" s="29" t="s">
        <v>3233</v>
      </c>
      <c r="H4155" s="29" t="s">
        <v>3234</v>
      </c>
      <c r="I4155" s="29" t="s">
        <v>3341</v>
      </c>
      <c r="J4155" s="29" t="s">
        <v>3342</v>
      </c>
      <c r="K4155" s="29" t="s">
        <v>3348</v>
      </c>
      <c r="L4155" s="29" t="s">
        <v>3115</v>
      </c>
      <c r="M4155" s="29" t="s">
        <v>3366</v>
      </c>
      <c r="N4155" s="29" t="s">
        <v>3367</v>
      </c>
      <c r="O4155" s="29" t="s">
        <v>3623</v>
      </c>
      <c r="P4155" s="29" t="s">
        <v>3624</v>
      </c>
      <c r="Q4155" s="29" t="s">
        <v>3209</v>
      </c>
      <c r="R4155" s="29" t="s">
        <v>3098</v>
      </c>
      <c r="S4155" s="29" t="s">
        <v>3098</v>
      </c>
      <c r="T4155" s="29"/>
      <c r="U4155" s="30">
        <v>0</v>
      </c>
      <c r="V4155" s="30">
        <v>0</v>
      </c>
      <c r="W4155" s="30">
        <v>0</v>
      </c>
      <c r="X4155" s="30">
        <v>0</v>
      </c>
      <c r="Y4155" s="30">
        <v>0</v>
      </c>
      <c r="Z4155" s="30">
        <v>10524</v>
      </c>
      <c r="AA4155" s="30">
        <v>37377</v>
      </c>
      <c r="AB4155" s="30">
        <v>49110</v>
      </c>
      <c r="AC4155" s="30">
        <v>92016</v>
      </c>
      <c r="AD4155" s="30">
        <v>53889</v>
      </c>
      <c r="AE4155" s="30">
        <v>118719</v>
      </c>
      <c r="AF4155" s="30">
        <v>92610</v>
      </c>
    </row>
    <row r="4156" spans="1:32" x14ac:dyDescent="0.45">
      <c r="A4156" s="29" t="s">
        <v>400</v>
      </c>
      <c r="B4156" s="29" t="s">
        <v>3016</v>
      </c>
      <c r="C4156" s="29" t="s">
        <v>3211</v>
      </c>
      <c r="D4156" s="29" t="s">
        <v>3212</v>
      </c>
      <c r="E4156" s="29" t="s">
        <v>3213</v>
      </c>
      <c r="F4156" s="29" t="s">
        <v>982</v>
      </c>
      <c r="G4156" s="29" t="s">
        <v>3233</v>
      </c>
      <c r="H4156" s="29" t="s">
        <v>3234</v>
      </c>
      <c r="I4156" s="29" t="s">
        <v>3341</v>
      </c>
      <c r="J4156" s="29" t="s">
        <v>3342</v>
      </c>
      <c r="K4156" s="29" t="s">
        <v>3348</v>
      </c>
      <c r="L4156" s="29" t="s">
        <v>3115</v>
      </c>
      <c r="M4156" s="29" t="s">
        <v>3366</v>
      </c>
      <c r="N4156" s="29" t="s">
        <v>3367</v>
      </c>
      <c r="O4156" s="29" t="s">
        <v>3370</v>
      </c>
      <c r="P4156" s="29" t="s">
        <v>3371</v>
      </c>
      <c r="Q4156" s="29" t="s">
        <v>3209</v>
      </c>
      <c r="R4156" s="29" t="s">
        <v>3210</v>
      </c>
      <c r="S4156" s="29" t="s">
        <v>3098</v>
      </c>
      <c r="T4156" s="29"/>
      <c r="U4156" s="30">
        <v>134548</v>
      </c>
      <c r="V4156" s="30">
        <v>134548</v>
      </c>
      <c r="W4156" s="30">
        <v>104168</v>
      </c>
      <c r="X4156" s="30">
        <v>0</v>
      </c>
      <c r="Y4156" s="30">
        <v>0</v>
      </c>
      <c r="Z4156" s="30">
        <v>0</v>
      </c>
      <c r="AA4156" s="30">
        <v>0</v>
      </c>
      <c r="AB4156" s="30">
        <v>0</v>
      </c>
      <c r="AC4156" s="30">
        <v>0</v>
      </c>
      <c r="AD4156" s="30">
        <v>0</v>
      </c>
      <c r="AE4156" s="30">
        <v>0</v>
      </c>
      <c r="AF4156" s="30">
        <v>0</v>
      </c>
    </row>
    <row r="4157" spans="1:32" x14ac:dyDescent="0.45">
      <c r="A4157" s="29" t="s">
        <v>400</v>
      </c>
      <c r="B4157" s="29" t="s">
        <v>3016</v>
      </c>
      <c r="C4157" s="29" t="s">
        <v>3211</v>
      </c>
      <c r="D4157" s="29" t="s">
        <v>3212</v>
      </c>
      <c r="E4157" s="29" t="s">
        <v>3213</v>
      </c>
      <c r="F4157" s="29" t="s">
        <v>982</v>
      </c>
      <c r="G4157" s="29" t="s">
        <v>3233</v>
      </c>
      <c r="H4157" s="29" t="s">
        <v>3234</v>
      </c>
      <c r="I4157" s="29" t="s">
        <v>3341</v>
      </c>
      <c r="J4157" s="29" t="s">
        <v>3342</v>
      </c>
      <c r="K4157" s="29" t="s">
        <v>3348</v>
      </c>
      <c r="L4157" s="29" t="s">
        <v>3115</v>
      </c>
      <c r="M4157" s="29" t="s">
        <v>3366</v>
      </c>
      <c r="N4157" s="29" t="s">
        <v>3367</v>
      </c>
      <c r="O4157" s="29" t="s">
        <v>3370</v>
      </c>
      <c r="P4157" s="29" t="s">
        <v>3371</v>
      </c>
      <c r="Q4157" s="29" t="s">
        <v>3209</v>
      </c>
      <c r="R4157" s="29" t="s">
        <v>3098</v>
      </c>
      <c r="S4157" s="29" t="s">
        <v>3098</v>
      </c>
      <c r="T4157" s="29"/>
      <c r="U4157" s="30">
        <v>168724</v>
      </c>
      <c r="V4157" s="30">
        <v>479313</v>
      </c>
      <c r="W4157" s="30">
        <v>387352</v>
      </c>
      <c r="X4157" s="30">
        <v>731583</v>
      </c>
      <c r="Y4157" s="30">
        <v>803199</v>
      </c>
      <c r="Z4157" s="30">
        <v>4009435</v>
      </c>
      <c r="AA4157" s="30">
        <v>5924416</v>
      </c>
      <c r="AB4157" s="30">
        <v>6729340</v>
      </c>
      <c r="AC4157" s="30">
        <v>4385716</v>
      </c>
      <c r="AD4157" s="30">
        <v>4360489</v>
      </c>
      <c r="AE4157" s="30">
        <v>4335262</v>
      </c>
      <c r="AF4157" s="30">
        <v>4940705</v>
      </c>
    </row>
    <row r="4158" spans="1:32" x14ac:dyDescent="0.45">
      <c r="A4158" s="29" t="s">
        <v>400</v>
      </c>
      <c r="B4158" s="29" t="s">
        <v>3016</v>
      </c>
      <c r="C4158" s="29" t="s">
        <v>3211</v>
      </c>
      <c r="D4158" s="29" t="s">
        <v>3212</v>
      </c>
      <c r="E4158" s="29" t="s">
        <v>3213</v>
      </c>
      <c r="F4158" s="29" t="s">
        <v>982</v>
      </c>
      <c r="G4158" s="29" t="s">
        <v>3233</v>
      </c>
      <c r="H4158" s="29" t="s">
        <v>3234</v>
      </c>
      <c r="I4158" s="29" t="s">
        <v>3341</v>
      </c>
      <c r="J4158" s="29" t="s">
        <v>3342</v>
      </c>
      <c r="K4158" s="29" t="s">
        <v>3474</v>
      </c>
      <c r="L4158" s="29" t="s">
        <v>3116</v>
      </c>
      <c r="M4158" s="29" t="s">
        <v>3488</v>
      </c>
      <c r="N4158" s="29" t="s">
        <v>3489</v>
      </c>
      <c r="O4158" s="29" t="s">
        <v>3490</v>
      </c>
      <c r="P4158" s="29" t="s">
        <v>3491</v>
      </c>
      <c r="Q4158" s="29" t="s">
        <v>3209</v>
      </c>
      <c r="R4158" s="29" t="s">
        <v>3210</v>
      </c>
      <c r="S4158" s="29" t="s">
        <v>3098</v>
      </c>
      <c r="T4158" s="29"/>
      <c r="U4158" s="30">
        <v>10000</v>
      </c>
      <c r="V4158" s="30">
        <v>10000</v>
      </c>
      <c r="W4158" s="30">
        <v>10000</v>
      </c>
      <c r="X4158" s="30">
        <v>10000</v>
      </c>
      <c r="Y4158" s="30">
        <v>10000</v>
      </c>
      <c r="Z4158" s="30">
        <v>10000</v>
      </c>
      <c r="AA4158" s="30">
        <v>10000</v>
      </c>
      <c r="AB4158" s="30">
        <v>10000</v>
      </c>
      <c r="AC4158" s="30">
        <v>3000</v>
      </c>
      <c r="AD4158" s="30">
        <v>0</v>
      </c>
      <c r="AE4158" s="30">
        <v>0</v>
      </c>
      <c r="AF4158" s="30">
        <v>0</v>
      </c>
    </row>
    <row r="4159" spans="1:32" x14ac:dyDescent="0.45">
      <c r="A4159" s="29" t="s">
        <v>400</v>
      </c>
      <c r="B4159" s="29" t="s">
        <v>3016</v>
      </c>
      <c r="C4159" s="29" t="s">
        <v>3211</v>
      </c>
      <c r="D4159" s="29" t="s">
        <v>3212</v>
      </c>
      <c r="E4159" s="29" t="s">
        <v>3213</v>
      </c>
      <c r="F4159" s="29" t="s">
        <v>982</v>
      </c>
      <c r="G4159" s="29" t="s">
        <v>3233</v>
      </c>
      <c r="H4159" s="29" t="s">
        <v>3234</v>
      </c>
      <c r="I4159" s="29" t="s">
        <v>3341</v>
      </c>
      <c r="J4159" s="29" t="s">
        <v>3342</v>
      </c>
      <c r="K4159" s="29" t="s">
        <v>3474</v>
      </c>
      <c r="L4159" s="29" t="s">
        <v>3116</v>
      </c>
      <c r="M4159" s="29" t="s">
        <v>3488</v>
      </c>
      <c r="N4159" s="29" t="s">
        <v>3489</v>
      </c>
      <c r="O4159" s="29" t="s">
        <v>3490</v>
      </c>
      <c r="P4159" s="29" t="s">
        <v>3491</v>
      </c>
      <c r="Q4159" s="29" t="s">
        <v>3209</v>
      </c>
      <c r="R4159" s="29" t="s">
        <v>3098</v>
      </c>
      <c r="S4159" s="29" t="s">
        <v>3098</v>
      </c>
      <c r="T4159" s="29"/>
      <c r="U4159" s="30">
        <v>0</v>
      </c>
      <c r="V4159" s="30">
        <v>100908</v>
      </c>
      <c r="W4159" s="30">
        <v>227043</v>
      </c>
      <c r="X4159" s="30">
        <v>25227</v>
      </c>
      <c r="Y4159" s="30">
        <v>25227</v>
      </c>
      <c r="Z4159" s="30">
        <v>25227</v>
      </c>
      <c r="AA4159" s="30">
        <v>134319</v>
      </c>
      <c r="AB4159" s="30">
        <v>227043</v>
      </c>
      <c r="AC4159" s="30">
        <v>277497</v>
      </c>
      <c r="AD4159" s="30">
        <v>302724</v>
      </c>
      <c r="AE4159" s="30">
        <v>327951</v>
      </c>
      <c r="AF4159" s="30">
        <v>176589</v>
      </c>
    </row>
    <row r="4160" spans="1:32" x14ac:dyDescent="0.45">
      <c r="A4160" s="29" t="s">
        <v>400</v>
      </c>
      <c r="B4160" s="29" t="s">
        <v>3016</v>
      </c>
      <c r="C4160" s="29" t="s">
        <v>3211</v>
      </c>
      <c r="D4160" s="29" t="s">
        <v>3212</v>
      </c>
      <c r="E4160" s="29" t="s">
        <v>3213</v>
      </c>
      <c r="F4160" s="29" t="s">
        <v>982</v>
      </c>
      <c r="G4160" s="29" t="s">
        <v>3233</v>
      </c>
      <c r="H4160" s="29" t="s">
        <v>3234</v>
      </c>
      <c r="I4160" s="29" t="s">
        <v>3341</v>
      </c>
      <c r="J4160" s="29" t="s">
        <v>3342</v>
      </c>
      <c r="K4160" s="29" t="s">
        <v>3474</v>
      </c>
      <c r="L4160" s="29" t="s">
        <v>3116</v>
      </c>
      <c r="M4160" s="29" t="s">
        <v>3488</v>
      </c>
      <c r="N4160" s="29" t="s">
        <v>3489</v>
      </c>
      <c r="O4160" s="29" t="s">
        <v>3627</v>
      </c>
      <c r="P4160" s="29" t="s">
        <v>3628</v>
      </c>
      <c r="Q4160" s="29" t="s">
        <v>3209</v>
      </c>
      <c r="R4160" s="29" t="s">
        <v>3210</v>
      </c>
      <c r="S4160" s="29" t="s">
        <v>3098</v>
      </c>
      <c r="T4160" s="29"/>
      <c r="U4160" s="30">
        <v>4473</v>
      </c>
      <c r="V4160" s="30">
        <v>1220</v>
      </c>
      <c r="W4160" s="30">
        <v>4306</v>
      </c>
      <c r="X4160" s="30">
        <v>0</v>
      </c>
      <c r="Y4160" s="30">
        <v>6892</v>
      </c>
      <c r="Z4160" s="30">
        <v>0</v>
      </c>
      <c r="AA4160" s="30">
        <v>0</v>
      </c>
      <c r="AB4160" s="30">
        <v>0</v>
      </c>
      <c r="AC4160" s="30">
        <v>0</v>
      </c>
      <c r="AD4160" s="30">
        <v>0</v>
      </c>
      <c r="AE4160" s="30">
        <v>0</v>
      </c>
      <c r="AF4160" s="30">
        <v>0</v>
      </c>
    </row>
    <row r="4161" spans="1:32" x14ac:dyDescent="0.45">
      <c r="A4161" s="29" t="s">
        <v>400</v>
      </c>
      <c r="B4161" s="29" t="s">
        <v>3016</v>
      </c>
      <c r="C4161" s="29" t="s">
        <v>3211</v>
      </c>
      <c r="D4161" s="29" t="s">
        <v>3212</v>
      </c>
      <c r="E4161" s="29" t="s">
        <v>3213</v>
      </c>
      <c r="F4161" s="29" t="s">
        <v>982</v>
      </c>
      <c r="G4161" s="29" t="s">
        <v>3233</v>
      </c>
      <c r="H4161" s="29" t="s">
        <v>3234</v>
      </c>
      <c r="I4161" s="29" t="s">
        <v>3262</v>
      </c>
      <c r="J4161" s="29" t="s">
        <v>3263</v>
      </c>
      <c r="K4161" s="29" t="s">
        <v>3307</v>
      </c>
      <c r="L4161" s="29" t="s">
        <v>3117</v>
      </c>
      <c r="M4161" s="29" t="s">
        <v>3707</v>
      </c>
      <c r="N4161" s="29" t="s">
        <v>3708</v>
      </c>
      <c r="O4161" s="29" t="s">
        <v>3709</v>
      </c>
      <c r="P4161" s="29" t="s">
        <v>3708</v>
      </c>
      <c r="Q4161" s="29" t="s">
        <v>3209</v>
      </c>
      <c r="R4161" s="29" t="s">
        <v>3098</v>
      </c>
      <c r="S4161" s="29" t="s">
        <v>3098</v>
      </c>
      <c r="T4161" s="29"/>
      <c r="U4161" s="30">
        <v>0</v>
      </c>
      <c r="V4161" s="30">
        <v>0</v>
      </c>
      <c r="W4161" s="30">
        <v>0</v>
      </c>
      <c r="X4161" s="30">
        <v>0</v>
      </c>
      <c r="Y4161" s="30">
        <v>1000</v>
      </c>
      <c r="Z4161" s="30">
        <v>0</v>
      </c>
      <c r="AA4161" s="30">
        <v>0</v>
      </c>
      <c r="AB4161" s="30">
        <v>0</v>
      </c>
      <c r="AC4161" s="30">
        <v>0</v>
      </c>
      <c r="AD4161" s="30">
        <v>0</v>
      </c>
      <c r="AE4161" s="30">
        <v>0</v>
      </c>
      <c r="AF4161" s="30">
        <v>0</v>
      </c>
    </row>
    <row r="4162" spans="1:32" x14ac:dyDescent="0.45">
      <c r="A4162" s="29" t="s">
        <v>400</v>
      </c>
      <c r="B4162" s="29" t="s">
        <v>3016</v>
      </c>
      <c r="C4162" s="29" t="s">
        <v>3211</v>
      </c>
      <c r="D4162" s="29" t="s">
        <v>3212</v>
      </c>
      <c r="E4162" s="29" t="s">
        <v>3213</v>
      </c>
      <c r="F4162" s="29" t="s">
        <v>982</v>
      </c>
      <c r="G4162" s="29" t="s">
        <v>3233</v>
      </c>
      <c r="H4162" s="29" t="s">
        <v>3234</v>
      </c>
      <c r="I4162" s="29" t="s">
        <v>3262</v>
      </c>
      <c r="J4162" s="29" t="s">
        <v>3263</v>
      </c>
      <c r="K4162" s="29" t="s">
        <v>3307</v>
      </c>
      <c r="L4162" s="29" t="s">
        <v>3117</v>
      </c>
      <c r="M4162" s="29" t="s">
        <v>3684</v>
      </c>
      <c r="N4162" s="29" t="s">
        <v>3685</v>
      </c>
      <c r="O4162" s="29" t="s">
        <v>3686</v>
      </c>
      <c r="P4162" s="29" t="s">
        <v>3687</v>
      </c>
      <c r="Q4162" s="29" t="s">
        <v>3209</v>
      </c>
      <c r="R4162" s="29" t="s">
        <v>3098</v>
      </c>
      <c r="S4162" s="29" t="s">
        <v>3098</v>
      </c>
      <c r="T4162" s="29"/>
      <c r="U4162" s="30">
        <v>0</v>
      </c>
      <c r="V4162" s="30">
        <v>0</v>
      </c>
      <c r="W4162" s="30">
        <v>0</v>
      </c>
      <c r="X4162" s="30">
        <v>0</v>
      </c>
      <c r="Y4162" s="30">
        <v>1685</v>
      </c>
      <c r="Z4162" s="30">
        <v>0</v>
      </c>
      <c r="AA4162" s="30">
        <v>0</v>
      </c>
      <c r="AB4162" s="30">
        <v>0</v>
      </c>
      <c r="AC4162" s="30">
        <v>0</v>
      </c>
      <c r="AD4162" s="30">
        <v>0</v>
      </c>
      <c r="AE4162" s="30">
        <v>0</v>
      </c>
      <c r="AF4162" s="30">
        <v>0</v>
      </c>
    </row>
    <row r="4163" spans="1:32" x14ac:dyDescent="0.45">
      <c r="A4163" s="29" t="s">
        <v>1133</v>
      </c>
      <c r="B4163" s="29" t="s">
        <v>1134</v>
      </c>
      <c r="C4163" s="29" t="s">
        <v>3299</v>
      </c>
      <c r="D4163" s="29" t="s">
        <v>3300</v>
      </c>
      <c r="E4163" s="29" t="s">
        <v>3301</v>
      </c>
      <c r="F4163" s="29" t="s">
        <v>3302</v>
      </c>
      <c r="G4163" s="29" t="s">
        <v>3233</v>
      </c>
      <c r="H4163" s="29" t="s">
        <v>3234</v>
      </c>
      <c r="I4163" s="29" t="s">
        <v>3262</v>
      </c>
      <c r="J4163" s="29" t="s">
        <v>3263</v>
      </c>
      <c r="K4163" s="29" t="s">
        <v>3264</v>
      </c>
      <c r="L4163" s="29" t="s">
        <v>3103</v>
      </c>
      <c r="M4163" s="29" t="s">
        <v>3265</v>
      </c>
      <c r="N4163" s="29" t="s">
        <v>3266</v>
      </c>
      <c r="O4163" s="29" t="s">
        <v>3267</v>
      </c>
      <c r="P4163" s="29" t="s">
        <v>3268</v>
      </c>
      <c r="Q4163" s="29" t="s">
        <v>3209</v>
      </c>
      <c r="R4163" s="29" t="s">
        <v>3210</v>
      </c>
      <c r="S4163" s="29" t="s">
        <v>3098</v>
      </c>
      <c r="T4163" s="29"/>
      <c r="U4163" s="30">
        <v>4000</v>
      </c>
      <c r="V4163" s="30">
        <v>4000</v>
      </c>
      <c r="W4163" s="30">
        <v>4000</v>
      </c>
      <c r="X4163" s="30">
        <v>4000</v>
      </c>
      <c r="Y4163" s="30">
        <v>4000</v>
      </c>
      <c r="Z4163" s="30">
        <v>4000</v>
      </c>
      <c r="AA4163" s="30">
        <v>4000</v>
      </c>
      <c r="AB4163" s="30">
        <v>4000</v>
      </c>
      <c r="AC4163" s="30">
        <v>4000</v>
      </c>
      <c r="AD4163" s="30">
        <v>4000</v>
      </c>
      <c r="AE4163" s="30">
        <v>4000</v>
      </c>
      <c r="AF4163" s="30">
        <v>4000</v>
      </c>
    </row>
    <row r="4164" spans="1:32" x14ac:dyDescent="0.45">
      <c r="A4164" s="29" t="s">
        <v>1133</v>
      </c>
      <c r="B4164" s="29" t="s">
        <v>1134</v>
      </c>
      <c r="C4164" s="29" t="s">
        <v>3299</v>
      </c>
      <c r="D4164" s="29" t="s">
        <v>3300</v>
      </c>
      <c r="E4164" s="29" t="s">
        <v>3301</v>
      </c>
      <c r="F4164" s="29" t="s">
        <v>3302</v>
      </c>
      <c r="G4164" s="29" t="s">
        <v>3233</v>
      </c>
      <c r="H4164" s="29" t="s">
        <v>3234</v>
      </c>
      <c r="I4164" s="29" t="s">
        <v>3262</v>
      </c>
      <c r="J4164" s="29" t="s">
        <v>3263</v>
      </c>
      <c r="K4164" s="29" t="s">
        <v>3264</v>
      </c>
      <c r="L4164" s="29" t="s">
        <v>3103</v>
      </c>
      <c r="M4164" s="29" t="s">
        <v>3265</v>
      </c>
      <c r="N4164" s="29" t="s">
        <v>3266</v>
      </c>
      <c r="O4164" s="29" t="s">
        <v>3269</v>
      </c>
      <c r="P4164" s="29" t="s">
        <v>3270</v>
      </c>
      <c r="Q4164" s="29" t="s">
        <v>3209</v>
      </c>
      <c r="R4164" s="29" t="s">
        <v>3210</v>
      </c>
      <c r="S4164" s="29" t="s">
        <v>3098</v>
      </c>
      <c r="T4164" s="29"/>
      <c r="U4164" s="30">
        <v>0</v>
      </c>
      <c r="V4164" s="30">
        <v>0</v>
      </c>
      <c r="W4164" s="30">
        <v>0</v>
      </c>
      <c r="X4164" s="30">
        <v>0</v>
      </c>
      <c r="Y4164" s="30">
        <v>0</v>
      </c>
      <c r="Z4164" s="30">
        <v>0</v>
      </c>
      <c r="AA4164" s="30">
        <v>39</v>
      </c>
      <c r="AB4164" s="30">
        <v>0</v>
      </c>
      <c r="AC4164" s="30">
        <v>0</v>
      </c>
      <c r="AD4164" s="30">
        <v>0</v>
      </c>
      <c r="AE4164" s="30">
        <v>0</v>
      </c>
      <c r="AF4164" s="30">
        <v>0</v>
      </c>
    </row>
    <row r="4165" spans="1:32" x14ac:dyDescent="0.45">
      <c r="A4165" s="29" t="s">
        <v>1133</v>
      </c>
      <c r="B4165" s="29" t="s">
        <v>1134</v>
      </c>
      <c r="C4165" s="29" t="s">
        <v>3299</v>
      </c>
      <c r="D4165" s="29" t="s">
        <v>3300</v>
      </c>
      <c r="E4165" s="29" t="s">
        <v>3301</v>
      </c>
      <c r="F4165" s="29" t="s">
        <v>3302</v>
      </c>
      <c r="G4165" s="29" t="s">
        <v>3233</v>
      </c>
      <c r="H4165" s="29" t="s">
        <v>3234</v>
      </c>
      <c r="I4165" s="29" t="s">
        <v>3262</v>
      </c>
      <c r="J4165" s="29" t="s">
        <v>3263</v>
      </c>
      <c r="K4165" s="29" t="s">
        <v>3264</v>
      </c>
      <c r="L4165" s="29" t="s">
        <v>3103</v>
      </c>
      <c r="M4165" s="29" t="s">
        <v>3265</v>
      </c>
      <c r="N4165" s="29" t="s">
        <v>3266</v>
      </c>
      <c r="O4165" s="29" t="s">
        <v>3372</v>
      </c>
      <c r="P4165" s="29" t="s">
        <v>3373</v>
      </c>
      <c r="Q4165" s="29" t="s">
        <v>3209</v>
      </c>
      <c r="R4165" s="29" t="s">
        <v>3210</v>
      </c>
      <c r="S4165" s="29" t="s">
        <v>3098</v>
      </c>
      <c r="T4165" s="29"/>
      <c r="U4165" s="30">
        <v>377</v>
      </c>
      <c r="V4165" s="30">
        <v>942</v>
      </c>
      <c r="W4165" s="30">
        <v>1363</v>
      </c>
      <c r="X4165" s="30">
        <v>609</v>
      </c>
      <c r="Y4165" s="30">
        <v>667</v>
      </c>
      <c r="Z4165" s="30">
        <v>739</v>
      </c>
      <c r="AA4165" s="30">
        <v>667</v>
      </c>
      <c r="AB4165" s="30">
        <v>29</v>
      </c>
      <c r="AC4165" s="30">
        <v>304</v>
      </c>
      <c r="AD4165" s="30">
        <v>406</v>
      </c>
      <c r="AE4165" s="30">
        <v>217</v>
      </c>
      <c r="AF4165" s="30">
        <v>667</v>
      </c>
    </row>
    <row r="4166" spans="1:32" x14ac:dyDescent="0.45">
      <c r="A4166" s="29" t="s">
        <v>1133</v>
      </c>
      <c r="B4166" s="29" t="s">
        <v>1134</v>
      </c>
      <c r="C4166" s="29" t="s">
        <v>3299</v>
      </c>
      <c r="D4166" s="29" t="s">
        <v>3300</v>
      </c>
      <c r="E4166" s="29" t="s">
        <v>3301</v>
      </c>
      <c r="F4166" s="29" t="s">
        <v>3302</v>
      </c>
      <c r="G4166" s="29" t="s">
        <v>3233</v>
      </c>
      <c r="H4166" s="29" t="s">
        <v>3234</v>
      </c>
      <c r="I4166" s="29" t="s">
        <v>3262</v>
      </c>
      <c r="J4166" s="29" t="s">
        <v>3263</v>
      </c>
      <c r="K4166" s="29" t="s">
        <v>3264</v>
      </c>
      <c r="L4166" s="29" t="s">
        <v>3103</v>
      </c>
      <c r="M4166" s="29" t="s">
        <v>3322</v>
      </c>
      <c r="N4166" s="29" t="s">
        <v>3323</v>
      </c>
      <c r="O4166" s="29" t="s">
        <v>3374</v>
      </c>
      <c r="P4166" s="29" t="s">
        <v>3375</v>
      </c>
      <c r="Q4166" s="29" t="s">
        <v>3209</v>
      </c>
      <c r="R4166" s="29" t="s">
        <v>3210</v>
      </c>
      <c r="S4166" s="29" t="s">
        <v>3098</v>
      </c>
      <c r="T4166" s="29"/>
      <c r="U4166" s="30">
        <v>1000</v>
      </c>
      <c r="V4166" s="30">
        <v>1000</v>
      </c>
      <c r="W4166" s="30">
        <v>1000</v>
      </c>
      <c r="X4166" s="30">
        <v>1000</v>
      </c>
      <c r="Y4166" s="30">
        <v>1000</v>
      </c>
      <c r="Z4166" s="30">
        <v>1000</v>
      </c>
      <c r="AA4166" s="30">
        <v>1000</v>
      </c>
      <c r="AB4166" s="30">
        <v>1000</v>
      </c>
      <c r="AC4166" s="30">
        <v>1000</v>
      </c>
      <c r="AD4166" s="30">
        <v>1000</v>
      </c>
      <c r="AE4166" s="30">
        <v>1000</v>
      </c>
      <c r="AF4166" s="30">
        <v>1000</v>
      </c>
    </row>
    <row r="4167" spans="1:32" x14ac:dyDescent="0.45">
      <c r="A4167" s="29" t="s">
        <v>1288</v>
      </c>
      <c r="B4167" s="29" t="s">
        <v>1289</v>
      </c>
      <c r="C4167" s="29" t="s">
        <v>3196</v>
      </c>
      <c r="D4167" s="29" t="s">
        <v>3197</v>
      </c>
      <c r="E4167" s="29" t="s">
        <v>3537</v>
      </c>
      <c r="F4167" s="29" t="s">
        <v>3463</v>
      </c>
      <c r="G4167" s="29" t="s">
        <v>3200</v>
      </c>
      <c r="H4167" s="29" t="s">
        <v>3201</v>
      </c>
      <c r="I4167" s="29" t="s">
        <v>3226</v>
      </c>
      <c r="J4167" s="29" t="s">
        <v>3227</v>
      </c>
      <c r="K4167" s="29" t="s">
        <v>3228</v>
      </c>
      <c r="L4167" s="29" t="s">
        <v>3111</v>
      </c>
      <c r="M4167" s="29" t="s">
        <v>3409</v>
      </c>
      <c r="N4167" s="29" t="s">
        <v>3410</v>
      </c>
      <c r="O4167" s="29" t="s">
        <v>3411</v>
      </c>
      <c r="P4167" s="29" t="s">
        <v>3412</v>
      </c>
      <c r="Q4167" s="29" t="s">
        <v>3209</v>
      </c>
      <c r="R4167" s="29" t="s">
        <v>3210</v>
      </c>
      <c r="S4167" s="29" t="s">
        <v>3098</v>
      </c>
      <c r="T4167" s="29"/>
      <c r="U4167" s="30">
        <v>8000</v>
      </c>
      <c r="V4167" s="30">
        <v>8000</v>
      </c>
      <c r="W4167" s="30">
        <v>8000</v>
      </c>
      <c r="X4167" s="30">
        <v>8000</v>
      </c>
      <c r="Y4167" s="30">
        <v>8000</v>
      </c>
      <c r="Z4167" s="30">
        <v>8000</v>
      </c>
      <c r="AA4167" s="30">
        <v>8000</v>
      </c>
      <c r="AB4167" s="30">
        <v>8000</v>
      </c>
      <c r="AC4167" s="30">
        <v>8000</v>
      </c>
      <c r="AD4167" s="30">
        <v>8000</v>
      </c>
      <c r="AE4167" s="30">
        <v>8000</v>
      </c>
      <c r="AF4167" s="30">
        <v>8000</v>
      </c>
    </row>
    <row r="4168" spans="1:32" x14ac:dyDescent="0.45">
      <c r="A4168" s="29" t="s">
        <v>1288</v>
      </c>
      <c r="B4168" s="29" t="s">
        <v>1289</v>
      </c>
      <c r="C4168" s="29" t="s">
        <v>3299</v>
      </c>
      <c r="D4168" s="29" t="s">
        <v>3300</v>
      </c>
      <c r="E4168" s="29" t="s">
        <v>3320</v>
      </c>
      <c r="F4168" s="29" t="s">
        <v>3321</v>
      </c>
      <c r="G4168" s="29" t="s">
        <v>3200</v>
      </c>
      <c r="H4168" s="29" t="s">
        <v>3201</v>
      </c>
      <c r="I4168" s="29" t="s">
        <v>3202</v>
      </c>
      <c r="J4168" s="29" t="s">
        <v>3203</v>
      </c>
      <c r="K4168" s="29" t="s">
        <v>3204</v>
      </c>
      <c r="L4168" s="29" t="s">
        <v>3109</v>
      </c>
      <c r="M4168" s="29" t="s">
        <v>3205</v>
      </c>
      <c r="N4168" s="29" t="s">
        <v>3206</v>
      </c>
      <c r="O4168" s="29" t="s">
        <v>3214</v>
      </c>
      <c r="P4168" s="29" t="s">
        <v>3215</v>
      </c>
      <c r="Q4168" s="29" t="s">
        <v>3209</v>
      </c>
      <c r="R4168" s="29" t="s">
        <v>3210</v>
      </c>
      <c r="S4168" s="29" t="s">
        <v>3098</v>
      </c>
      <c r="T4168" s="29"/>
      <c r="U4168" s="30">
        <v>0</v>
      </c>
      <c r="V4168" s="30">
        <v>0</v>
      </c>
      <c r="W4168" s="30">
        <v>0</v>
      </c>
      <c r="X4168" s="30">
        <v>0</v>
      </c>
      <c r="Y4168" s="30">
        <v>0</v>
      </c>
      <c r="Z4168" s="30">
        <v>0</v>
      </c>
      <c r="AA4168" s="30">
        <v>0</v>
      </c>
      <c r="AB4168" s="30">
        <v>0</v>
      </c>
      <c r="AC4168" s="30">
        <v>0</v>
      </c>
      <c r="AD4168" s="30">
        <v>0</v>
      </c>
      <c r="AE4168" s="30">
        <v>0</v>
      </c>
      <c r="AF4168" s="30">
        <v>50</v>
      </c>
    </row>
    <row r="4169" spans="1:32" x14ac:dyDescent="0.45">
      <c r="A4169" s="29" t="s">
        <v>1288</v>
      </c>
      <c r="B4169" s="29" t="s">
        <v>1289</v>
      </c>
      <c r="C4169" s="29" t="s">
        <v>3299</v>
      </c>
      <c r="D4169" s="29" t="s">
        <v>3300</v>
      </c>
      <c r="E4169" s="29" t="s">
        <v>3320</v>
      </c>
      <c r="F4169" s="29" t="s">
        <v>3321</v>
      </c>
      <c r="G4169" s="29" t="s">
        <v>3200</v>
      </c>
      <c r="H4169" s="29" t="s">
        <v>3201</v>
      </c>
      <c r="I4169" s="29" t="s">
        <v>3202</v>
      </c>
      <c r="J4169" s="29" t="s">
        <v>3203</v>
      </c>
      <c r="K4169" s="29" t="s">
        <v>3216</v>
      </c>
      <c r="L4169" s="29" t="s">
        <v>3102</v>
      </c>
      <c r="M4169" s="29" t="s">
        <v>3217</v>
      </c>
      <c r="N4169" s="29" t="s">
        <v>3218</v>
      </c>
      <c r="O4169" s="29" t="s">
        <v>3219</v>
      </c>
      <c r="P4169" s="29" t="s">
        <v>3220</v>
      </c>
      <c r="Q4169" s="29" t="s">
        <v>3209</v>
      </c>
      <c r="R4169" s="29" t="s">
        <v>3210</v>
      </c>
      <c r="S4169" s="29" t="s">
        <v>3098</v>
      </c>
      <c r="T4169" s="29"/>
      <c r="U4169" s="30">
        <v>168000</v>
      </c>
      <c r="V4169" s="30">
        <v>168000</v>
      </c>
      <c r="W4169" s="30">
        <v>168000</v>
      </c>
      <c r="X4169" s="30">
        <v>168000</v>
      </c>
      <c r="Y4169" s="30">
        <v>168000</v>
      </c>
      <c r="Z4169" s="30">
        <v>168000</v>
      </c>
      <c r="AA4169" s="30">
        <v>168000</v>
      </c>
      <c r="AB4169" s="30">
        <v>168000</v>
      </c>
      <c r="AC4169" s="30">
        <v>168000</v>
      </c>
      <c r="AD4169" s="30">
        <v>168000</v>
      </c>
      <c r="AE4169" s="30">
        <v>168000</v>
      </c>
      <c r="AF4169" s="30">
        <v>168000</v>
      </c>
    </row>
    <row r="4170" spans="1:32" x14ac:dyDescent="0.45">
      <c r="A4170" s="29" t="s">
        <v>1288</v>
      </c>
      <c r="B4170" s="29" t="s">
        <v>1289</v>
      </c>
      <c r="C4170" s="29" t="s">
        <v>3299</v>
      </c>
      <c r="D4170" s="29" t="s">
        <v>3300</v>
      </c>
      <c r="E4170" s="29" t="s">
        <v>3320</v>
      </c>
      <c r="F4170" s="29" t="s">
        <v>3321</v>
      </c>
      <c r="G4170" s="29" t="s">
        <v>3200</v>
      </c>
      <c r="H4170" s="29" t="s">
        <v>3201</v>
      </c>
      <c r="I4170" s="29" t="s">
        <v>3202</v>
      </c>
      <c r="J4170" s="29" t="s">
        <v>3203</v>
      </c>
      <c r="K4170" s="29" t="s">
        <v>3221</v>
      </c>
      <c r="L4170" s="29" t="s">
        <v>3113</v>
      </c>
      <c r="M4170" s="29" t="s">
        <v>3303</v>
      </c>
      <c r="N4170" s="29" t="s">
        <v>3304</v>
      </c>
      <c r="O4170" s="29" t="s">
        <v>3305</v>
      </c>
      <c r="P4170" s="29" t="s">
        <v>3306</v>
      </c>
      <c r="Q4170" s="29" t="s">
        <v>3209</v>
      </c>
      <c r="R4170" s="29" t="s">
        <v>3210</v>
      </c>
      <c r="S4170" s="29" t="s">
        <v>3098</v>
      </c>
      <c r="T4170" s="29"/>
      <c r="U4170" s="30">
        <v>69607</v>
      </c>
      <c r="V4170" s="30">
        <v>79111</v>
      </c>
      <c r="W4170" s="30">
        <v>82984</v>
      </c>
      <c r="X4170" s="30">
        <v>77835</v>
      </c>
      <c r="Y4170" s="30">
        <v>78026</v>
      </c>
      <c r="Z4170" s="30">
        <v>64876</v>
      </c>
      <c r="AA4170" s="30">
        <v>69357</v>
      </c>
      <c r="AB4170" s="30">
        <v>83033</v>
      </c>
      <c r="AC4170" s="30">
        <v>82005</v>
      </c>
      <c r="AD4170" s="30">
        <v>69157</v>
      </c>
      <c r="AE4170" s="30">
        <v>67398</v>
      </c>
      <c r="AF4170" s="30">
        <v>62835</v>
      </c>
    </row>
    <row r="4171" spans="1:32" x14ac:dyDescent="0.45">
      <c r="A4171" s="29" t="s">
        <v>1288</v>
      </c>
      <c r="B4171" s="29" t="s">
        <v>1289</v>
      </c>
      <c r="C4171" s="29" t="s">
        <v>3299</v>
      </c>
      <c r="D4171" s="29" t="s">
        <v>3300</v>
      </c>
      <c r="E4171" s="29" t="s">
        <v>3320</v>
      </c>
      <c r="F4171" s="29" t="s">
        <v>3321</v>
      </c>
      <c r="G4171" s="29" t="s">
        <v>3200</v>
      </c>
      <c r="H4171" s="29" t="s">
        <v>3201</v>
      </c>
      <c r="I4171" s="29" t="s">
        <v>3226</v>
      </c>
      <c r="J4171" s="29" t="s">
        <v>3227</v>
      </c>
      <c r="K4171" s="29" t="s">
        <v>3228</v>
      </c>
      <c r="L4171" s="29" t="s">
        <v>3111</v>
      </c>
      <c r="M4171" s="29" t="s">
        <v>3229</v>
      </c>
      <c r="N4171" s="29" t="s">
        <v>3230</v>
      </c>
      <c r="O4171" s="29" t="s">
        <v>3231</v>
      </c>
      <c r="P4171" s="29" t="s">
        <v>3232</v>
      </c>
      <c r="Q4171" s="29" t="s">
        <v>3209</v>
      </c>
      <c r="R4171" s="29" t="s">
        <v>3210</v>
      </c>
      <c r="S4171" s="29" t="s">
        <v>3098</v>
      </c>
      <c r="T4171" s="29"/>
      <c r="U4171" s="30">
        <v>0</v>
      </c>
      <c r="V4171" s="30">
        <v>0</v>
      </c>
      <c r="W4171" s="30">
        <v>0</v>
      </c>
      <c r="X4171" s="30">
        <v>0</v>
      </c>
      <c r="Y4171" s="30">
        <v>0</v>
      </c>
      <c r="Z4171" s="30">
        <v>0</v>
      </c>
      <c r="AA4171" s="30">
        <v>0</v>
      </c>
      <c r="AB4171" s="30">
        <v>0</v>
      </c>
      <c r="AC4171" s="30">
        <v>0</v>
      </c>
      <c r="AD4171" s="30">
        <v>0</v>
      </c>
      <c r="AE4171" s="30">
        <v>0</v>
      </c>
      <c r="AF4171" s="30">
        <v>0</v>
      </c>
    </row>
    <row r="4172" spans="1:32" x14ac:dyDescent="0.45">
      <c r="A4172" s="29" t="s">
        <v>1288</v>
      </c>
      <c r="B4172" s="29" t="s">
        <v>1289</v>
      </c>
      <c r="C4172" s="29" t="s">
        <v>3299</v>
      </c>
      <c r="D4172" s="29" t="s">
        <v>3300</v>
      </c>
      <c r="E4172" s="29" t="s">
        <v>3320</v>
      </c>
      <c r="F4172" s="29" t="s">
        <v>3321</v>
      </c>
      <c r="G4172" s="29" t="s">
        <v>3233</v>
      </c>
      <c r="H4172" s="29" t="s">
        <v>3234</v>
      </c>
      <c r="I4172" s="29" t="s">
        <v>3235</v>
      </c>
      <c r="J4172" s="29" t="s">
        <v>3236</v>
      </c>
      <c r="K4172" s="29" t="s">
        <v>3237</v>
      </c>
      <c r="L4172" s="29" t="s">
        <v>3107</v>
      </c>
      <c r="M4172" s="29" t="s">
        <v>3238</v>
      </c>
      <c r="N4172" s="29" t="s">
        <v>3239</v>
      </c>
      <c r="O4172" s="29" t="s">
        <v>3240</v>
      </c>
      <c r="P4172" s="29" t="s">
        <v>3241</v>
      </c>
      <c r="Q4172" s="29" t="s">
        <v>3209</v>
      </c>
      <c r="R4172" s="29" t="s">
        <v>3210</v>
      </c>
      <c r="S4172" s="29" t="s">
        <v>3098</v>
      </c>
      <c r="T4172" s="29"/>
      <c r="U4172" s="30">
        <v>36000</v>
      </c>
      <c r="V4172" s="30">
        <v>36000</v>
      </c>
      <c r="W4172" s="30">
        <v>36000</v>
      </c>
      <c r="X4172" s="30">
        <v>36000</v>
      </c>
      <c r="Y4172" s="30">
        <v>36000</v>
      </c>
      <c r="Z4172" s="30">
        <v>36000</v>
      </c>
      <c r="AA4172" s="30">
        <v>36000</v>
      </c>
      <c r="AB4172" s="30">
        <v>36000</v>
      </c>
      <c r="AC4172" s="30">
        <v>36000</v>
      </c>
      <c r="AD4172" s="30">
        <v>36000</v>
      </c>
      <c r="AE4172" s="30">
        <v>36000</v>
      </c>
      <c r="AF4172" s="30">
        <v>36000</v>
      </c>
    </row>
    <row r="4173" spans="1:32" x14ac:dyDescent="0.45">
      <c r="A4173" s="29" t="s">
        <v>1288</v>
      </c>
      <c r="B4173" s="29" t="s">
        <v>1289</v>
      </c>
      <c r="C4173" s="29" t="s">
        <v>3299</v>
      </c>
      <c r="D4173" s="29" t="s">
        <v>3300</v>
      </c>
      <c r="E4173" s="29" t="s">
        <v>3320</v>
      </c>
      <c r="F4173" s="29" t="s">
        <v>3321</v>
      </c>
      <c r="G4173" s="29" t="s">
        <v>3233</v>
      </c>
      <c r="H4173" s="29" t="s">
        <v>3234</v>
      </c>
      <c r="I4173" s="29" t="s">
        <v>3262</v>
      </c>
      <c r="J4173" s="29" t="s">
        <v>3263</v>
      </c>
      <c r="K4173" s="29" t="s">
        <v>3264</v>
      </c>
      <c r="L4173" s="29" t="s">
        <v>3103</v>
      </c>
      <c r="M4173" s="29" t="s">
        <v>3265</v>
      </c>
      <c r="N4173" s="29" t="s">
        <v>3266</v>
      </c>
      <c r="O4173" s="29" t="s">
        <v>3267</v>
      </c>
      <c r="P4173" s="29" t="s">
        <v>3268</v>
      </c>
      <c r="Q4173" s="29" t="s">
        <v>3209</v>
      </c>
      <c r="R4173" s="29" t="s">
        <v>3210</v>
      </c>
      <c r="S4173" s="29" t="s">
        <v>3098</v>
      </c>
      <c r="T4173" s="29"/>
      <c r="U4173" s="30">
        <v>14040</v>
      </c>
      <c r="V4173" s="30">
        <v>14040</v>
      </c>
      <c r="W4173" s="30">
        <v>14040</v>
      </c>
      <c r="X4173" s="30">
        <v>14040</v>
      </c>
      <c r="Y4173" s="30">
        <v>14040</v>
      </c>
      <c r="Z4173" s="30">
        <v>14040</v>
      </c>
      <c r="AA4173" s="30">
        <v>14040</v>
      </c>
      <c r="AB4173" s="30">
        <v>14040</v>
      </c>
      <c r="AC4173" s="30">
        <v>14040</v>
      </c>
      <c r="AD4173" s="30">
        <v>14040</v>
      </c>
      <c r="AE4173" s="30">
        <v>14040</v>
      </c>
      <c r="AF4173" s="30">
        <v>14040</v>
      </c>
    </row>
    <row r="4174" spans="1:32" x14ac:dyDescent="0.45">
      <c r="A4174" s="29" t="s">
        <v>1288</v>
      </c>
      <c r="B4174" s="29" t="s">
        <v>1289</v>
      </c>
      <c r="C4174" s="29" t="s">
        <v>3299</v>
      </c>
      <c r="D4174" s="29" t="s">
        <v>3300</v>
      </c>
      <c r="E4174" s="29" t="s">
        <v>3320</v>
      </c>
      <c r="F4174" s="29" t="s">
        <v>3321</v>
      </c>
      <c r="G4174" s="29" t="s">
        <v>3233</v>
      </c>
      <c r="H4174" s="29" t="s">
        <v>3234</v>
      </c>
      <c r="I4174" s="29" t="s">
        <v>3262</v>
      </c>
      <c r="J4174" s="29" t="s">
        <v>3263</v>
      </c>
      <c r="K4174" s="29" t="s">
        <v>3264</v>
      </c>
      <c r="L4174" s="29" t="s">
        <v>3103</v>
      </c>
      <c r="M4174" s="29" t="s">
        <v>3265</v>
      </c>
      <c r="N4174" s="29" t="s">
        <v>3266</v>
      </c>
      <c r="O4174" s="29" t="s">
        <v>3269</v>
      </c>
      <c r="P4174" s="29" t="s">
        <v>3270</v>
      </c>
      <c r="Q4174" s="29" t="s">
        <v>3209</v>
      </c>
      <c r="R4174" s="29" t="s">
        <v>3210</v>
      </c>
      <c r="S4174" s="29" t="s">
        <v>3098</v>
      </c>
      <c r="T4174" s="29"/>
      <c r="U4174" s="30">
        <v>1560</v>
      </c>
      <c r="V4174" s="30">
        <v>1794</v>
      </c>
      <c r="W4174" s="30">
        <v>6240</v>
      </c>
      <c r="X4174" s="30">
        <v>2311</v>
      </c>
      <c r="Y4174" s="30">
        <v>2350</v>
      </c>
      <c r="Z4174" s="30">
        <v>1443</v>
      </c>
      <c r="AA4174" s="30">
        <v>1014</v>
      </c>
      <c r="AB4174" s="30">
        <v>1053</v>
      </c>
      <c r="AC4174" s="30">
        <v>1092</v>
      </c>
      <c r="AD4174" s="30">
        <v>1131</v>
      </c>
      <c r="AE4174" s="30">
        <v>1209</v>
      </c>
      <c r="AF4174" s="30">
        <v>1482</v>
      </c>
    </row>
    <row r="4175" spans="1:32" x14ac:dyDescent="0.45">
      <c r="A4175" s="29" t="s">
        <v>1288</v>
      </c>
      <c r="B4175" s="29" t="s">
        <v>1289</v>
      </c>
      <c r="C4175" s="29" t="s">
        <v>3299</v>
      </c>
      <c r="D4175" s="29" t="s">
        <v>3300</v>
      </c>
      <c r="E4175" s="29" t="s">
        <v>3320</v>
      </c>
      <c r="F4175" s="29" t="s">
        <v>3321</v>
      </c>
      <c r="G4175" s="29" t="s">
        <v>3233</v>
      </c>
      <c r="H4175" s="29" t="s">
        <v>3234</v>
      </c>
      <c r="I4175" s="29" t="s">
        <v>3262</v>
      </c>
      <c r="J4175" s="29" t="s">
        <v>3263</v>
      </c>
      <c r="K4175" s="29" t="s">
        <v>3264</v>
      </c>
      <c r="L4175" s="29" t="s">
        <v>3103</v>
      </c>
      <c r="M4175" s="29" t="s">
        <v>3265</v>
      </c>
      <c r="N4175" s="29" t="s">
        <v>3266</v>
      </c>
      <c r="O4175" s="29" t="s">
        <v>3271</v>
      </c>
      <c r="P4175" s="29" t="s">
        <v>3272</v>
      </c>
      <c r="Q4175" s="29" t="s">
        <v>3209</v>
      </c>
      <c r="R4175" s="29" t="s">
        <v>3210</v>
      </c>
      <c r="S4175" s="29" t="s">
        <v>3098</v>
      </c>
      <c r="T4175" s="29"/>
      <c r="U4175" s="30">
        <v>2391</v>
      </c>
      <c r="V4175" s="30">
        <v>2203</v>
      </c>
      <c r="W4175" s="30">
        <v>3122</v>
      </c>
      <c r="X4175" s="30">
        <v>2677</v>
      </c>
      <c r="Y4175" s="30">
        <v>1914</v>
      </c>
      <c r="Z4175" s="30">
        <v>2108</v>
      </c>
      <c r="AA4175" s="30">
        <v>2072</v>
      </c>
      <c r="AB4175" s="30">
        <v>1928</v>
      </c>
      <c r="AC4175" s="30">
        <v>2806</v>
      </c>
      <c r="AD4175" s="30">
        <v>1414</v>
      </c>
      <c r="AE4175" s="30">
        <v>1884</v>
      </c>
      <c r="AF4175" s="30">
        <v>1435</v>
      </c>
    </row>
    <row r="4176" spans="1:32" x14ac:dyDescent="0.45">
      <c r="A4176" s="29" t="s">
        <v>1288</v>
      </c>
      <c r="B4176" s="29" t="s">
        <v>1289</v>
      </c>
      <c r="C4176" s="29" t="s">
        <v>3299</v>
      </c>
      <c r="D4176" s="29" t="s">
        <v>3300</v>
      </c>
      <c r="E4176" s="29" t="s">
        <v>3320</v>
      </c>
      <c r="F4176" s="29" t="s">
        <v>3321</v>
      </c>
      <c r="G4176" s="29" t="s">
        <v>3233</v>
      </c>
      <c r="H4176" s="29" t="s">
        <v>3234</v>
      </c>
      <c r="I4176" s="29" t="s">
        <v>3262</v>
      </c>
      <c r="J4176" s="29" t="s">
        <v>3263</v>
      </c>
      <c r="K4176" s="29" t="s">
        <v>3264</v>
      </c>
      <c r="L4176" s="29" t="s">
        <v>3103</v>
      </c>
      <c r="M4176" s="29" t="s">
        <v>3265</v>
      </c>
      <c r="N4176" s="29" t="s">
        <v>3266</v>
      </c>
      <c r="O4176" s="29" t="s">
        <v>3273</v>
      </c>
      <c r="P4176" s="29" t="s">
        <v>3274</v>
      </c>
      <c r="Q4176" s="29" t="s">
        <v>3209</v>
      </c>
      <c r="R4176" s="29" t="s">
        <v>3210</v>
      </c>
      <c r="S4176" s="29" t="s">
        <v>3098</v>
      </c>
      <c r="T4176" s="29"/>
      <c r="U4176" s="30">
        <v>0</v>
      </c>
      <c r="V4176" s="30">
        <v>0</v>
      </c>
      <c r="W4176" s="30">
        <v>0</v>
      </c>
      <c r="X4176" s="30">
        <v>0</v>
      </c>
      <c r="Y4176" s="30">
        <v>0</v>
      </c>
      <c r="Z4176" s="30">
        <v>39</v>
      </c>
      <c r="AA4176" s="30">
        <v>0</v>
      </c>
      <c r="AB4176" s="30">
        <v>39</v>
      </c>
      <c r="AC4176" s="30">
        <v>0</v>
      </c>
      <c r="AD4176" s="30">
        <v>0</v>
      </c>
      <c r="AE4176" s="30">
        <v>0</v>
      </c>
      <c r="AF4176" s="30">
        <v>0</v>
      </c>
    </row>
    <row r="4177" spans="1:32" x14ac:dyDescent="0.45">
      <c r="A4177" s="29" t="s">
        <v>1288</v>
      </c>
      <c r="B4177" s="29" t="s">
        <v>1289</v>
      </c>
      <c r="C4177" s="29" t="s">
        <v>3299</v>
      </c>
      <c r="D4177" s="29" t="s">
        <v>3300</v>
      </c>
      <c r="E4177" s="29" t="s">
        <v>3320</v>
      </c>
      <c r="F4177" s="29" t="s">
        <v>3321</v>
      </c>
      <c r="G4177" s="29" t="s">
        <v>3233</v>
      </c>
      <c r="H4177" s="29" t="s">
        <v>3234</v>
      </c>
      <c r="I4177" s="29" t="s">
        <v>3275</v>
      </c>
      <c r="J4177" s="29" t="s">
        <v>3276</v>
      </c>
      <c r="K4177" s="29" t="s">
        <v>3277</v>
      </c>
      <c r="L4177" s="29" t="s">
        <v>3100</v>
      </c>
      <c r="M4177" s="29" t="s">
        <v>3312</v>
      </c>
      <c r="N4177" s="29" t="s">
        <v>3313</v>
      </c>
      <c r="O4177" s="29" t="s">
        <v>3314</v>
      </c>
      <c r="P4177" s="29" t="s">
        <v>3315</v>
      </c>
      <c r="Q4177" s="29" t="s">
        <v>3209</v>
      </c>
      <c r="R4177" s="29" t="s">
        <v>3210</v>
      </c>
      <c r="S4177" s="29" t="s">
        <v>3098</v>
      </c>
      <c r="T4177" s="29"/>
      <c r="U4177" s="30">
        <v>22950</v>
      </c>
      <c r="V4177" s="30">
        <v>22950</v>
      </c>
      <c r="W4177" s="30">
        <v>22950</v>
      </c>
      <c r="X4177" s="30">
        <v>22950</v>
      </c>
      <c r="Y4177" s="30">
        <v>22950</v>
      </c>
      <c r="Z4177" s="30">
        <v>22950</v>
      </c>
      <c r="AA4177" s="30">
        <v>22950</v>
      </c>
      <c r="AB4177" s="30">
        <v>22950</v>
      </c>
      <c r="AC4177" s="30">
        <v>22950</v>
      </c>
      <c r="AD4177" s="30">
        <v>22950</v>
      </c>
      <c r="AE4177" s="30">
        <v>22950</v>
      </c>
      <c r="AF4177" s="30">
        <v>22950</v>
      </c>
    </row>
    <row r="4178" spans="1:32" x14ac:dyDescent="0.45">
      <c r="A4178" s="29" t="s">
        <v>1288</v>
      </c>
      <c r="B4178" s="29" t="s">
        <v>1289</v>
      </c>
      <c r="C4178" s="29" t="s">
        <v>3211</v>
      </c>
      <c r="D4178" s="29" t="s">
        <v>3212</v>
      </c>
      <c r="E4178" s="29" t="s">
        <v>3213</v>
      </c>
      <c r="F4178" s="29" t="s">
        <v>982</v>
      </c>
      <c r="G4178" s="29" t="s">
        <v>3200</v>
      </c>
      <c r="H4178" s="29" t="s">
        <v>3201</v>
      </c>
      <c r="I4178" s="29" t="s">
        <v>3202</v>
      </c>
      <c r="J4178" s="29" t="s">
        <v>3203</v>
      </c>
      <c r="K4178" s="29" t="s">
        <v>3204</v>
      </c>
      <c r="L4178" s="29" t="s">
        <v>3109</v>
      </c>
      <c r="M4178" s="29" t="s">
        <v>3378</v>
      </c>
      <c r="N4178" s="29" t="s">
        <v>3379</v>
      </c>
      <c r="O4178" s="29" t="s">
        <v>3380</v>
      </c>
      <c r="P4178" s="29" t="s">
        <v>3381</v>
      </c>
      <c r="Q4178" s="29" t="s">
        <v>3209</v>
      </c>
      <c r="R4178" s="29" t="s">
        <v>3210</v>
      </c>
      <c r="S4178" s="29" t="s">
        <v>3098</v>
      </c>
      <c r="T4178" s="29"/>
      <c r="U4178" s="30">
        <v>4650</v>
      </c>
      <c r="V4178" s="30">
        <v>4650</v>
      </c>
      <c r="W4178" s="30">
        <v>4650</v>
      </c>
      <c r="X4178" s="30">
        <v>4650</v>
      </c>
      <c r="Y4178" s="30">
        <v>4650</v>
      </c>
      <c r="Z4178" s="30">
        <v>4650</v>
      </c>
      <c r="AA4178" s="30">
        <v>4650</v>
      </c>
      <c r="AB4178" s="30">
        <v>4650</v>
      </c>
      <c r="AC4178" s="30">
        <v>4650</v>
      </c>
      <c r="AD4178" s="30">
        <v>4650</v>
      </c>
      <c r="AE4178" s="30">
        <v>0</v>
      </c>
      <c r="AF4178" s="30">
        <v>0</v>
      </c>
    </row>
    <row r="4179" spans="1:32" x14ac:dyDescent="0.45">
      <c r="A4179" s="29" t="s">
        <v>1288</v>
      </c>
      <c r="B4179" s="29" t="s">
        <v>1289</v>
      </c>
      <c r="C4179" s="29" t="s">
        <v>3211</v>
      </c>
      <c r="D4179" s="29" t="s">
        <v>3212</v>
      </c>
      <c r="E4179" s="29" t="s">
        <v>3213</v>
      </c>
      <c r="F4179" s="29" t="s">
        <v>982</v>
      </c>
      <c r="G4179" s="29" t="s">
        <v>3200</v>
      </c>
      <c r="H4179" s="29" t="s">
        <v>3201</v>
      </c>
      <c r="I4179" s="29" t="s">
        <v>3226</v>
      </c>
      <c r="J4179" s="29" t="s">
        <v>3227</v>
      </c>
      <c r="K4179" s="29" t="s">
        <v>3228</v>
      </c>
      <c r="L4179" s="29" t="s">
        <v>3111</v>
      </c>
      <c r="M4179" s="29" t="s">
        <v>3409</v>
      </c>
      <c r="N4179" s="29" t="s">
        <v>3410</v>
      </c>
      <c r="O4179" s="29" t="s">
        <v>3411</v>
      </c>
      <c r="P4179" s="29" t="s">
        <v>3412</v>
      </c>
      <c r="Q4179" s="29" t="s">
        <v>3209</v>
      </c>
      <c r="R4179" s="29" t="s">
        <v>3210</v>
      </c>
      <c r="S4179" s="29" t="s">
        <v>3098</v>
      </c>
      <c r="T4179" s="29"/>
      <c r="U4179" s="30">
        <v>16000</v>
      </c>
      <c r="V4179" s="30">
        <v>16000</v>
      </c>
      <c r="W4179" s="30">
        <v>16000</v>
      </c>
      <c r="X4179" s="30">
        <v>16000</v>
      </c>
      <c r="Y4179" s="30">
        <v>16000</v>
      </c>
      <c r="Z4179" s="30">
        <v>16000</v>
      </c>
      <c r="AA4179" s="30">
        <v>16000</v>
      </c>
      <c r="AB4179" s="30">
        <v>16000</v>
      </c>
      <c r="AC4179" s="30">
        <v>16000</v>
      </c>
      <c r="AD4179" s="30">
        <v>16000</v>
      </c>
      <c r="AE4179" s="30">
        <v>16000</v>
      </c>
      <c r="AF4179" s="30">
        <v>16000</v>
      </c>
    </row>
    <row r="4180" spans="1:32" x14ac:dyDescent="0.45">
      <c r="A4180" s="29" t="s">
        <v>1288</v>
      </c>
      <c r="B4180" s="29" t="s">
        <v>1289</v>
      </c>
      <c r="C4180" s="29" t="s">
        <v>3211</v>
      </c>
      <c r="D4180" s="29" t="s">
        <v>3212</v>
      </c>
      <c r="E4180" s="29" t="s">
        <v>3213</v>
      </c>
      <c r="F4180" s="29" t="s">
        <v>982</v>
      </c>
      <c r="G4180" s="29" t="s">
        <v>3200</v>
      </c>
      <c r="H4180" s="29" t="s">
        <v>3201</v>
      </c>
      <c r="I4180" s="29" t="s">
        <v>3226</v>
      </c>
      <c r="J4180" s="29" t="s">
        <v>3227</v>
      </c>
      <c r="K4180" s="29" t="s">
        <v>3228</v>
      </c>
      <c r="L4180" s="29" t="s">
        <v>3111</v>
      </c>
      <c r="M4180" s="29" t="s">
        <v>3229</v>
      </c>
      <c r="N4180" s="29" t="s">
        <v>3230</v>
      </c>
      <c r="O4180" s="29" t="s">
        <v>3231</v>
      </c>
      <c r="P4180" s="29" t="s">
        <v>3232</v>
      </c>
      <c r="Q4180" s="29" t="s">
        <v>3209</v>
      </c>
      <c r="R4180" s="29" t="s">
        <v>3210</v>
      </c>
      <c r="S4180" s="29" t="s">
        <v>3098</v>
      </c>
      <c r="T4180" s="29"/>
      <c r="U4180" s="30">
        <v>0</v>
      </c>
      <c r="V4180" s="30">
        <v>0</v>
      </c>
      <c r="W4180" s="30">
        <v>0</v>
      </c>
      <c r="X4180" s="30">
        <v>0</v>
      </c>
      <c r="Y4180" s="30">
        <v>0</v>
      </c>
      <c r="Z4180" s="30">
        <v>0</v>
      </c>
      <c r="AA4180" s="30">
        <v>0</v>
      </c>
      <c r="AB4180" s="30">
        <v>180</v>
      </c>
      <c r="AC4180" s="30">
        <v>0</v>
      </c>
      <c r="AD4180" s="30">
        <v>0</v>
      </c>
      <c r="AE4180" s="30">
        <v>0</v>
      </c>
      <c r="AF4180" s="30">
        <v>0</v>
      </c>
    </row>
    <row r="4181" spans="1:32" x14ac:dyDescent="0.45">
      <c r="A4181" s="29" t="s">
        <v>223</v>
      </c>
      <c r="B4181" s="29" t="s">
        <v>224</v>
      </c>
      <c r="C4181" s="29" t="s">
        <v>3641</v>
      </c>
      <c r="D4181" s="29" t="s">
        <v>3642</v>
      </c>
      <c r="E4181" s="29" t="s">
        <v>3643</v>
      </c>
      <c r="F4181" s="29" t="s">
        <v>3644</v>
      </c>
      <c r="G4181" s="29" t="s">
        <v>3200</v>
      </c>
      <c r="H4181" s="29" t="s">
        <v>3201</v>
      </c>
      <c r="I4181" s="29" t="s">
        <v>3202</v>
      </c>
      <c r="J4181" s="29" t="s">
        <v>3203</v>
      </c>
      <c r="K4181" s="29" t="s">
        <v>3520</v>
      </c>
      <c r="L4181" s="29" t="s">
        <v>3108</v>
      </c>
      <c r="M4181" s="29" t="s">
        <v>3588</v>
      </c>
      <c r="N4181" s="29" t="s">
        <v>3589</v>
      </c>
      <c r="O4181" s="29" t="s">
        <v>3590</v>
      </c>
      <c r="P4181" s="29" t="s">
        <v>3591</v>
      </c>
      <c r="Q4181" s="29" t="s">
        <v>3209</v>
      </c>
      <c r="R4181" s="29" t="s">
        <v>3210</v>
      </c>
      <c r="S4181" s="29" t="s">
        <v>3098</v>
      </c>
      <c r="T4181" s="29"/>
      <c r="U4181" s="30">
        <v>3150</v>
      </c>
      <c r="V4181" s="30">
        <v>3150</v>
      </c>
      <c r="W4181" s="30">
        <v>3150</v>
      </c>
      <c r="X4181" s="30">
        <v>3150</v>
      </c>
      <c r="Y4181" s="30">
        <v>3150</v>
      </c>
      <c r="Z4181" s="30">
        <v>3150</v>
      </c>
      <c r="AA4181" s="30">
        <v>3150</v>
      </c>
      <c r="AB4181" s="30">
        <v>3150</v>
      </c>
      <c r="AC4181" s="30">
        <v>3150</v>
      </c>
      <c r="AD4181" s="30">
        <v>3150</v>
      </c>
      <c r="AE4181" s="30">
        <v>3150</v>
      </c>
      <c r="AF4181" s="30">
        <v>3150</v>
      </c>
    </row>
    <row r="4182" spans="1:32" x14ac:dyDescent="0.45">
      <c r="A4182" s="29" t="s">
        <v>223</v>
      </c>
      <c r="B4182" s="29" t="s">
        <v>224</v>
      </c>
      <c r="C4182" s="29" t="s">
        <v>3937</v>
      </c>
      <c r="D4182" s="29" t="s">
        <v>3938</v>
      </c>
      <c r="E4182" s="29" t="s">
        <v>3939</v>
      </c>
      <c r="F4182" s="29" t="s">
        <v>3940</v>
      </c>
      <c r="G4182" s="29" t="s">
        <v>3200</v>
      </c>
      <c r="H4182" s="29" t="s">
        <v>3201</v>
      </c>
      <c r="I4182" s="29" t="s">
        <v>3226</v>
      </c>
      <c r="J4182" s="29" t="s">
        <v>3227</v>
      </c>
      <c r="K4182" s="29" t="s">
        <v>3228</v>
      </c>
      <c r="L4182" s="29" t="s">
        <v>3111</v>
      </c>
      <c r="M4182" s="29" t="s">
        <v>3229</v>
      </c>
      <c r="N4182" s="29" t="s">
        <v>3230</v>
      </c>
      <c r="O4182" s="29" t="s">
        <v>3231</v>
      </c>
      <c r="P4182" s="29" t="s">
        <v>3232</v>
      </c>
      <c r="Q4182" s="29" t="s">
        <v>3209</v>
      </c>
      <c r="R4182" s="29" t="s">
        <v>3210</v>
      </c>
      <c r="S4182" s="29" t="s">
        <v>3098</v>
      </c>
      <c r="T4182" s="29"/>
      <c r="U4182" s="30">
        <v>0</v>
      </c>
      <c r="V4182" s="30">
        <v>0</v>
      </c>
      <c r="W4182" s="30">
        <v>0</v>
      </c>
      <c r="X4182" s="30">
        <v>0</v>
      </c>
      <c r="Y4182" s="30">
        <v>0</v>
      </c>
      <c r="Z4182" s="30">
        <v>0</v>
      </c>
      <c r="AA4182" s="30">
        <v>0</v>
      </c>
      <c r="AB4182" s="30">
        <v>0</v>
      </c>
      <c r="AC4182" s="30">
        <v>0</v>
      </c>
      <c r="AD4182" s="30">
        <v>0</v>
      </c>
      <c r="AE4182" s="30">
        <v>0</v>
      </c>
      <c r="AF4182" s="30">
        <v>0</v>
      </c>
    </row>
    <row r="4183" spans="1:32" x14ac:dyDescent="0.45">
      <c r="A4183" s="29" t="s">
        <v>223</v>
      </c>
      <c r="B4183" s="29" t="s">
        <v>224</v>
      </c>
      <c r="C4183" s="29" t="s">
        <v>3299</v>
      </c>
      <c r="D4183" s="29" t="s">
        <v>3300</v>
      </c>
      <c r="E4183" s="29" t="s">
        <v>3538</v>
      </c>
      <c r="F4183" s="29" t="s">
        <v>3539</v>
      </c>
      <c r="G4183" s="29" t="s">
        <v>3200</v>
      </c>
      <c r="H4183" s="29" t="s">
        <v>3201</v>
      </c>
      <c r="I4183" s="29" t="s">
        <v>3202</v>
      </c>
      <c r="J4183" s="29" t="s">
        <v>3203</v>
      </c>
      <c r="K4183" s="29" t="s">
        <v>3221</v>
      </c>
      <c r="L4183" s="29" t="s">
        <v>3113</v>
      </c>
      <c r="M4183" s="29" t="s">
        <v>3222</v>
      </c>
      <c r="N4183" s="29" t="s">
        <v>3223</v>
      </c>
      <c r="O4183" s="29" t="s">
        <v>3224</v>
      </c>
      <c r="P4183" s="29" t="s">
        <v>3225</v>
      </c>
      <c r="Q4183" s="29" t="s">
        <v>3209</v>
      </c>
      <c r="R4183" s="29" t="s">
        <v>3210</v>
      </c>
      <c r="S4183" s="29" t="s">
        <v>3098</v>
      </c>
      <c r="T4183" s="29"/>
      <c r="U4183" s="30">
        <v>83284</v>
      </c>
      <c r="V4183" s="30">
        <v>85389</v>
      </c>
      <c r="W4183" s="30">
        <v>84302</v>
      </c>
      <c r="X4183" s="30">
        <v>80390</v>
      </c>
      <c r="Y4183" s="30">
        <v>83820</v>
      </c>
      <c r="Z4183" s="30">
        <v>75890</v>
      </c>
      <c r="AA4183" s="30">
        <v>89382</v>
      </c>
      <c r="AB4183" s="30">
        <v>83684</v>
      </c>
      <c r="AC4183" s="30">
        <v>68421</v>
      </c>
      <c r="AD4183" s="30">
        <v>67504</v>
      </c>
      <c r="AE4183" s="30">
        <v>66317</v>
      </c>
      <c r="AF4183" s="30">
        <v>66314</v>
      </c>
    </row>
    <row r="4184" spans="1:32" x14ac:dyDescent="0.45">
      <c r="A4184" s="29" t="s">
        <v>223</v>
      </c>
      <c r="B4184" s="29" t="s">
        <v>224</v>
      </c>
      <c r="C4184" s="29" t="s">
        <v>3299</v>
      </c>
      <c r="D4184" s="29" t="s">
        <v>3300</v>
      </c>
      <c r="E4184" s="29" t="s">
        <v>3538</v>
      </c>
      <c r="F4184" s="29" t="s">
        <v>3539</v>
      </c>
      <c r="G4184" s="29" t="s">
        <v>3233</v>
      </c>
      <c r="H4184" s="29" t="s">
        <v>3234</v>
      </c>
      <c r="I4184" s="29" t="s">
        <v>3262</v>
      </c>
      <c r="J4184" s="29" t="s">
        <v>3263</v>
      </c>
      <c r="K4184" s="29" t="s">
        <v>3307</v>
      </c>
      <c r="L4184" s="29" t="s">
        <v>3117</v>
      </c>
      <c r="M4184" s="29" t="s">
        <v>3308</v>
      </c>
      <c r="N4184" s="29" t="s">
        <v>3309</v>
      </c>
      <c r="O4184" s="29" t="s">
        <v>3310</v>
      </c>
      <c r="P4184" s="29" t="s">
        <v>3311</v>
      </c>
      <c r="Q4184" s="29" t="s">
        <v>3209</v>
      </c>
      <c r="R4184" s="29" t="s">
        <v>3210</v>
      </c>
      <c r="S4184" s="29" t="s">
        <v>3098</v>
      </c>
      <c r="T4184" s="29"/>
      <c r="U4184" s="30">
        <v>0</v>
      </c>
      <c r="V4184" s="30">
        <v>740</v>
      </c>
      <c r="W4184" s="30">
        <v>127</v>
      </c>
      <c r="X4184" s="30">
        <v>0</v>
      </c>
      <c r="Y4184" s="30">
        <v>335</v>
      </c>
      <c r="Z4184" s="30">
        <v>1050</v>
      </c>
      <c r="AA4184" s="30">
        <v>0</v>
      </c>
      <c r="AB4184" s="30">
        <v>4612</v>
      </c>
      <c r="AC4184" s="30">
        <v>0</v>
      </c>
      <c r="AD4184" s="30">
        <v>0</v>
      </c>
      <c r="AE4184" s="30">
        <v>0</v>
      </c>
      <c r="AF4184" s="30">
        <v>0</v>
      </c>
    </row>
    <row r="4185" spans="1:32" x14ac:dyDescent="0.45">
      <c r="A4185" s="29" t="s">
        <v>223</v>
      </c>
      <c r="B4185" s="29" t="s">
        <v>224</v>
      </c>
      <c r="C4185" s="29" t="s">
        <v>3299</v>
      </c>
      <c r="D4185" s="29" t="s">
        <v>3300</v>
      </c>
      <c r="E4185" s="29" t="s">
        <v>3538</v>
      </c>
      <c r="F4185" s="29" t="s">
        <v>3539</v>
      </c>
      <c r="G4185" s="29" t="s">
        <v>3233</v>
      </c>
      <c r="H4185" s="29" t="s">
        <v>3234</v>
      </c>
      <c r="I4185" s="29" t="s">
        <v>3275</v>
      </c>
      <c r="J4185" s="29" t="s">
        <v>3276</v>
      </c>
      <c r="K4185" s="29" t="s">
        <v>3277</v>
      </c>
      <c r="L4185" s="29" t="s">
        <v>3100</v>
      </c>
      <c r="M4185" s="29" t="s">
        <v>3278</v>
      </c>
      <c r="N4185" s="29" t="s">
        <v>3279</v>
      </c>
      <c r="O4185" s="29" t="s">
        <v>3280</v>
      </c>
      <c r="P4185" s="29" t="s">
        <v>3281</v>
      </c>
      <c r="Q4185" s="29" t="s">
        <v>3209</v>
      </c>
      <c r="R4185" s="29" t="s">
        <v>3210</v>
      </c>
      <c r="S4185" s="29" t="s">
        <v>3098</v>
      </c>
      <c r="T4185" s="29"/>
      <c r="U4185" s="30">
        <v>45000</v>
      </c>
      <c r="V4185" s="30">
        <v>45000</v>
      </c>
      <c r="W4185" s="30">
        <v>45000</v>
      </c>
      <c r="X4185" s="30">
        <v>45000</v>
      </c>
      <c r="Y4185" s="30">
        <v>45000</v>
      </c>
      <c r="Z4185" s="30">
        <v>45000</v>
      </c>
      <c r="AA4185" s="30">
        <v>45000</v>
      </c>
      <c r="AB4185" s="30">
        <v>45000</v>
      </c>
      <c r="AC4185" s="30">
        <v>45000</v>
      </c>
      <c r="AD4185" s="30">
        <v>45000</v>
      </c>
      <c r="AE4185" s="30">
        <v>45000</v>
      </c>
      <c r="AF4185" s="30">
        <v>45000</v>
      </c>
    </row>
    <row r="4186" spans="1:32" x14ac:dyDescent="0.45">
      <c r="A4186" s="29" t="s">
        <v>223</v>
      </c>
      <c r="B4186" s="29" t="s">
        <v>224</v>
      </c>
      <c r="C4186" s="29" t="s">
        <v>3299</v>
      </c>
      <c r="D4186" s="29" t="s">
        <v>3300</v>
      </c>
      <c r="E4186" s="29" t="s">
        <v>3538</v>
      </c>
      <c r="F4186" s="29" t="s">
        <v>3539</v>
      </c>
      <c r="G4186" s="29" t="s">
        <v>3233</v>
      </c>
      <c r="H4186" s="29" t="s">
        <v>3234</v>
      </c>
      <c r="I4186" s="29" t="s">
        <v>3275</v>
      </c>
      <c r="J4186" s="29" t="s">
        <v>3276</v>
      </c>
      <c r="K4186" s="29" t="s">
        <v>3287</v>
      </c>
      <c r="L4186" s="29" t="s">
        <v>3101</v>
      </c>
      <c r="M4186" s="29" t="s">
        <v>3288</v>
      </c>
      <c r="N4186" s="29" t="s">
        <v>3289</v>
      </c>
      <c r="O4186" s="29" t="s">
        <v>3290</v>
      </c>
      <c r="P4186" s="29" t="s">
        <v>3291</v>
      </c>
      <c r="Q4186" s="29" t="s">
        <v>3209</v>
      </c>
      <c r="R4186" s="29" t="s">
        <v>3210</v>
      </c>
      <c r="S4186" s="29" t="s">
        <v>3098</v>
      </c>
      <c r="T4186" s="29"/>
      <c r="U4186" s="30">
        <v>0</v>
      </c>
      <c r="V4186" s="30">
        <v>0</v>
      </c>
      <c r="W4186" s="30">
        <v>0</v>
      </c>
      <c r="X4186" s="30">
        <v>0</v>
      </c>
      <c r="Y4186" s="30">
        <v>0</v>
      </c>
      <c r="Z4186" s="30">
        <v>0</v>
      </c>
      <c r="AA4186" s="30">
        <v>0</v>
      </c>
      <c r="AB4186" s="30">
        <v>0</v>
      </c>
      <c r="AC4186" s="30">
        <v>0</v>
      </c>
      <c r="AD4186" s="30">
        <v>0</v>
      </c>
      <c r="AE4186" s="30">
        <v>0</v>
      </c>
      <c r="AF4186" s="30">
        <v>0</v>
      </c>
    </row>
    <row r="4187" spans="1:32" x14ac:dyDescent="0.45">
      <c r="A4187" s="29" t="s">
        <v>223</v>
      </c>
      <c r="B4187" s="29" t="s">
        <v>224</v>
      </c>
      <c r="C4187" s="29" t="s">
        <v>3600</v>
      </c>
      <c r="D4187" s="29" t="s">
        <v>3601</v>
      </c>
      <c r="E4187" s="29" t="s">
        <v>3941</v>
      </c>
      <c r="F4187" s="29" t="s">
        <v>3942</v>
      </c>
      <c r="G4187" s="29" t="s">
        <v>3200</v>
      </c>
      <c r="H4187" s="29" t="s">
        <v>3201</v>
      </c>
      <c r="I4187" s="29" t="s">
        <v>3202</v>
      </c>
      <c r="J4187" s="29" t="s">
        <v>3203</v>
      </c>
      <c r="K4187" s="29" t="s">
        <v>3221</v>
      </c>
      <c r="L4187" s="29" t="s">
        <v>3113</v>
      </c>
      <c r="M4187" s="29" t="s">
        <v>3222</v>
      </c>
      <c r="N4187" s="29" t="s">
        <v>3223</v>
      </c>
      <c r="O4187" s="29" t="s">
        <v>3224</v>
      </c>
      <c r="P4187" s="29" t="s">
        <v>3225</v>
      </c>
      <c r="Q4187" s="29" t="s">
        <v>3209</v>
      </c>
      <c r="R4187" s="29" t="s">
        <v>3210</v>
      </c>
      <c r="S4187" s="29" t="s">
        <v>3098</v>
      </c>
      <c r="T4187" s="29"/>
      <c r="U4187" s="30">
        <v>59167</v>
      </c>
      <c r="V4187" s="30">
        <v>57266</v>
      </c>
      <c r="W4187" s="30">
        <v>58874</v>
      </c>
      <c r="X4187" s="30">
        <v>59300</v>
      </c>
      <c r="Y4187" s="30">
        <v>57856</v>
      </c>
      <c r="Z4187" s="30">
        <v>57945</v>
      </c>
      <c r="AA4187" s="30">
        <v>61855</v>
      </c>
      <c r="AB4187" s="30">
        <v>61131</v>
      </c>
      <c r="AC4187" s="30">
        <v>64514</v>
      </c>
      <c r="AD4187" s="30">
        <v>58058</v>
      </c>
      <c r="AE4187" s="30">
        <v>61287</v>
      </c>
      <c r="AF4187" s="30">
        <v>58326</v>
      </c>
    </row>
    <row r="4188" spans="1:32" x14ac:dyDescent="0.45">
      <c r="A4188" s="29" t="s">
        <v>223</v>
      </c>
      <c r="B4188" s="29" t="s">
        <v>224</v>
      </c>
      <c r="C4188" s="29" t="s">
        <v>3600</v>
      </c>
      <c r="D4188" s="29" t="s">
        <v>3601</v>
      </c>
      <c r="E4188" s="29" t="s">
        <v>3941</v>
      </c>
      <c r="F4188" s="29" t="s">
        <v>3942</v>
      </c>
      <c r="G4188" s="29" t="s">
        <v>3200</v>
      </c>
      <c r="H4188" s="29" t="s">
        <v>3201</v>
      </c>
      <c r="I4188" s="29" t="s">
        <v>3202</v>
      </c>
      <c r="J4188" s="29" t="s">
        <v>3203</v>
      </c>
      <c r="K4188" s="29" t="s">
        <v>3401</v>
      </c>
      <c r="L4188" s="29" t="s">
        <v>3402</v>
      </c>
      <c r="M4188" s="29" t="s">
        <v>3631</v>
      </c>
      <c r="N4188" s="29" t="s">
        <v>3632</v>
      </c>
      <c r="O4188" s="29" t="s">
        <v>3786</v>
      </c>
      <c r="P4188" s="29" t="s">
        <v>3787</v>
      </c>
      <c r="Q4188" s="29" t="s">
        <v>3209</v>
      </c>
      <c r="R4188" s="29" t="s">
        <v>3210</v>
      </c>
      <c r="S4188" s="29" t="s">
        <v>3098</v>
      </c>
      <c r="T4188" s="29"/>
      <c r="U4188" s="30">
        <v>4000</v>
      </c>
      <c r="V4188" s="30">
        <v>4000</v>
      </c>
      <c r="W4188" s="30">
        <v>4000</v>
      </c>
      <c r="X4188" s="30">
        <v>4000</v>
      </c>
      <c r="Y4188" s="30">
        <v>4000</v>
      </c>
      <c r="Z4188" s="30">
        <v>4000</v>
      </c>
      <c r="AA4188" s="30">
        <v>4000</v>
      </c>
      <c r="AB4188" s="30">
        <v>4000</v>
      </c>
      <c r="AC4188" s="30">
        <v>4000</v>
      </c>
      <c r="AD4188" s="30">
        <v>4000</v>
      </c>
      <c r="AE4188" s="30">
        <v>4000</v>
      </c>
      <c r="AF4188" s="30">
        <v>4000</v>
      </c>
    </row>
    <row r="4189" spans="1:32" x14ac:dyDescent="0.45">
      <c r="A4189" s="29" t="s">
        <v>223</v>
      </c>
      <c r="B4189" s="29" t="s">
        <v>224</v>
      </c>
      <c r="C4189" s="29" t="s">
        <v>3600</v>
      </c>
      <c r="D4189" s="29" t="s">
        <v>3601</v>
      </c>
      <c r="E4189" s="29" t="s">
        <v>3941</v>
      </c>
      <c r="F4189" s="29" t="s">
        <v>3942</v>
      </c>
      <c r="G4189" s="29" t="s">
        <v>3200</v>
      </c>
      <c r="H4189" s="29" t="s">
        <v>3201</v>
      </c>
      <c r="I4189" s="29" t="s">
        <v>3226</v>
      </c>
      <c r="J4189" s="29" t="s">
        <v>3227</v>
      </c>
      <c r="K4189" s="29" t="s">
        <v>3228</v>
      </c>
      <c r="L4189" s="29" t="s">
        <v>3111</v>
      </c>
      <c r="M4189" s="29" t="s">
        <v>3229</v>
      </c>
      <c r="N4189" s="29" t="s">
        <v>3230</v>
      </c>
      <c r="O4189" s="29" t="s">
        <v>3231</v>
      </c>
      <c r="P4189" s="29" t="s">
        <v>3232</v>
      </c>
      <c r="Q4189" s="29" t="s">
        <v>3209</v>
      </c>
      <c r="R4189" s="29" t="s">
        <v>3210</v>
      </c>
      <c r="S4189" s="29" t="s">
        <v>3098</v>
      </c>
      <c r="T4189" s="29"/>
      <c r="U4189" s="30">
        <v>0</v>
      </c>
      <c r="V4189" s="30">
        <v>0</v>
      </c>
      <c r="W4189" s="30">
        <v>0</v>
      </c>
      <c r="X4189" s="30">
        <v>0</v>
      </c>
      <c r="Y4189" s="30">
        <v>0</v>
      </c>
      <c r="Z4189" s="30">
        <v>600</v>
      </c>
      <c r="AA4189" s="30">
        <v>0</v>
      </c>
      <c r="AB4189" s="30">
        <v>0</v>
      </c>
      <c r="AC4189" s="30">
        <v>0</v>
      </c>
      <c r="AD4189" s="30">
        <v>0</v>
      </c>
      <c r="AE4189" s="30">
        <v>0</v>
      </c>
      <c r="AF4189" s="30">
        <v>0</v>
      </c>
    </row>
    <row r="4190" spans="1:32" x14ac:dyDescent="0.45">
      <c r="A4190" s="29" t="s">
        <v>223</v>
      </c>
      <c r="B4190" s="29" t="s">
        <v>224</v>
      </c>
      <c r="C4190" s="29" t="s">
        <v>3600</v>
      </c>
      <c r="D4190" s="29" t="s">
        <v>3601</v>
      </c>
      <c r="E4190" s="29" t="s">
        <v>3941</v>
      </c>
      <c r="F4190" s="29" t="s">
        <v>3942</v>
      </c>
      <c r="G4190" s="29" t="s">
        <v>3233</v>
      </c>
      <c r="H4190" s="29" t="s">
        <v>3234</v>
      </c>
      <c r="I4190" s="29" t="s">
        <v>3262</v>
      </c>
      <c r="J4190" s="29" t="s">
        <v>3263</v>
      </c>
      <c r="K4190" s="29" t="s">
        <v>3307</v>
      </c>
      <c r="L4190" s="29" t="s">
        <v>3117</v>
      </c>
      <c r="M4190" s="29" t="s">
        <v>3308</v>
      </c>
      <c r="N4190" s="29" t="s">
        <v>3309</v>
      </c>
      <c r="O4190" s="29" t="s">
        <v>3310</v>
      </c>
      <c r="P4190" s="29" t="s">
        <v>3311</v>
      </c>
      <c r="Q4190" s="29" t="s">
        <v>3209</v>
      </c>
      <c r="R4190" s="29" t="s">
        <v>3210</v>
      </c>
      <c r="S4190" s="29" t="s">
        <v>3098</v>
      </c>
      <c r="T4190" s="29"/>
      <c r="U4190" s="30">
        <v>0</v>
      </c>
      <c r="V4190" s="30">
        <v>0</v>
      </c>
      <c r="W4190" s="30">
        <v>0</v>
      </c>
      <c r="X4190" s="30">
        <v>0</v>
      </c>
      <c r="Y4190" s="30">
        <v>0</v>
      </c>
      <c r="Z4190" s="30">
        <v>0</v>
      </c>
      <c r="AA4190" s="30">
        <v>0</v>
      </c>
      <c r="AB4190" s="30">
        <v>0</v>
      </c>
      <c r="AC4190" s="30">
        <v>0</v>
      </c>
      <c r="AD4190" s="30">
        <v>0</v>
      </c>
      <c r="AE4190" s="30">
        <v>0</v>
      </c>
      <c r="AF4190" s="30">
        <v>252</v>
      </c>
    </row>
    <row r="4191" spans="1:32" x14ac:dyDescent="0.45">
      <c r="A4191" s="29" t="s">
        <v>223</v>
      </c>
      <c r="B4191" s="29" t="s">
        <v>224</v>
      </c>
      <c r="C4191" s="29" t="s">
        <v>3544</v>
      </c>
      <c r="D4191" s="29" t="s">
        <v>3545</v>
      </c>
      <c r="E4191" s="29" t="s">
        <v>3733</v>
      </c>
      <c r="F4191" s="29" t="s">
        <v>3734</v>
      </c>
      <c r="G4191" s="29" t="s">
        <v>3233</v>
      </c>
      <c r="H4191" s="29" t="s">
        <v>3234</v>
      </c>
      <c r="I4191" s="29" t="s">
        <v>3275</v>
      </c>
      <c r="J4191" s="29" t="s">
        <v>3276</v>
      </c>
      <c r="K4191" s="29" t="s">
        <v>3282</v>
      </c>
      <c r="L4191" s="29" t="s">
        <v>3112</v>
      </c>
      <c r="M4191" s="29" t="s">
        <v>3283</v>
      </c>
      <c r="N4191" s="29" t="s">
        <v>3284</v>
      </c>
      <c r="O4191" s="29" t="s">
        <v>3376</v>
      </c>
      <c r="P4191" s="29" t="s">
        <v>3377</v>
      </c>
      <c r="Q4191" s="29" t="s">
        <v>3209</v>
      </c>
      <c r="R4191" s="29" t="s">
        <v>3210</v>
      </c>
      <c r="S4191" s="29" t="s">
        <v>3098</v>
      </c>
      <c r="T4191" s="29"/>
      <c r="U4191" s="30">
        <v>25650</v>
      </c>
      <c r="V4191" s="30">
        <v>25650</v>
      </c>
      <c r="W4191" s="30">
        <v>25650</v>
      </c>
      <c r="X4191" s="30">
        <v>25650</v>
      </c>
      <c r="Y4191" s="30">
        <v>25650</v>
      </c>
      <c r="Z4191" s="30">
        <v>25650</v>
      </c>
      <c r="AA4191" s="30">
        <v>25650</v>
      </c>
      <c r="AB4191" s="30">
        <v>25650</v>
      </c>
      <c r="AC4191" s="30">
        <v>25650</v>
      </c>
      <c r="AD4191" s="30">
        <v>25650</v>
      </c>
      <c r="AE4191" s="30">
        <v>25650</v>
      </c>
      <c r="AF4191" s="30">
        <v>25650</v>
      </c>
    </row>
    <row r="4192" spans="1:32" x14ac:dyDescent="0.45">
      <c r="A4192" s="29" t="s">
        <v>1070</v>
      </c>
      <c r="B4192" s="29" t="s">
        <v>1071</v>
      </c>
      <c r="C4192" s="29" t="s">
        <v>3196</v>
      </c>
      <c r="D4192" s="29" t="s">
        <v>3197</v>
      </c>
      <c r="E4192" s="29" t="s">
        <v>3674</v>
      </c>
      <c r="F4192" s="29" t="s">
        <v>3675</v>
      </c>
      <c r="G4192" s="29" t="s">
        <v>3200</v>
      </c>
      <c r="H4192" s="29" t="s">
        <v>3201</v>
      </c>
      <c r="I4192" s="29" t="s">
        <v>3226</v>
      </c>
      <c r="J4192" s="29" t="s">
        <v>3227</v>
      </c>
      <c r="K4192" s="29" t="s">
        <v>3228</v>
      </c>
      <c r="L4192" s="29" t="s">
        <v>3111</v>
      </c>
      <c r="M4192" s="29" t="s">
        <v>3229</v>
      </c>
      <c r="N4192" s="29" t="s">
        <v>3230</v>
      </c>
      <c r="O4192" s="29" t="s">
        <v>3231</v>
      </c>
      <c r="P4192" s="29" t="s">
        <v>3232</v>
      </c>
      <c r="Q4192" s="29" t="s">
        <v>3209</v>
      </c>
      <c r="R4192" s="29" t="s">
        <v>3210</v>
      </c>
      <c r="S4192" s="29" t="s">
        <v>3098</v>
      </c>
      <c r="T4192" s="29"/>
      <c r="U4192" s="30">
        <v>0</v>
      </c>
      <c r="V4192" s="30">
        <v>0</v>
      </c>
      <c r="W4192" s="30">
        <v>0</v>
      </c>
      <c r="X4192" s="30">
        <v>0</v>
      </c>
      <c r="Y4192" s="30">
        <v>0</v>
      </c>
      <c r="Z4192" s="30">
        <v>0</v>
      </c>
      <c r="AA4192" s="30">
        <v>0</v>
      </c>
      <c r="AB4192" s="30">
        <v>0</v>
      </c>
      <c r="AC4192" s="30">
        <v>0</v>
      </c>
      <c r="AD4192" s="30">
        <v>0</v>
      </c>
      <c r="AE4192" s="30">
        <v>0</v>
      </c>
      <c r="AF4192" s="30">
        <v>0</v>
      </c>
    </row>
    <row r="4193" spans="1:32" x14ac:dyDescent="0.45">
      <c r="A4193" s="29" t="s">
        <v>1070</v>
      </c>
      <c r="B4193" s="29" t="s">
        <v>1071</v>
      </c>
      <c r="C4193" s="29" t="s">
        <v>3196</v>
      </c>
      <c r="D4193" s="29" t="s">
        <v>3197</v>
      </c>
      <c r="E4193" s="29" t="s">
        <v>3674</v>
      </c>
      <c r="F4193" s="29" t="s">
        <v>3675</v>
      </c>
      <c r="G4193" s="29" t="s">
        <v>3200</v>
      </c>
      <c r="H4193" s="29" t="s">
        <v>3201</v>
      </c>
      <c r="I4193" s="29" t="s">
        <v>3226</v>
      </c>
      <c r="J4193" s="29" t="s">
        <v>3227</v>
      </c>
      <c r="K4193" s="29" t="s">
        <v>3228</v>
      </c>
      <c r="L4193" s="29" t="s">
        <v>3111</v>
      </c>
      <c r="M4193" s="29" t="s">
        <v>3295</v>
      </c>
      <c r="N4193" s="29" t="s">
        <v>3296</v>
      </c>
      <c r="O4193" s="29" t="s">
        <v>3297</v>
      </c>
      <c r="P4193" s="29" t="s">
        <v>3298</v>
      </c>
      <c r="Q4193" s="29" t="s">
        <v>3209</v>
      </c>
      <c r="R4193" s="29" t="s">
        <v>3210</v>
      </c>
      <c r="S4193" s="29" t="s">
        <v>3098</v>
      </c>
      <c r="T4193" s="29"/>
      <c r="U4193" s="30">
        <v>0</v>
      </c>
      <c r="V4193" s="30">
        <v>0</v>
      </c>
      <c r="W4193" s="30">
        <v>0</v>
      </c>
      <c r="X4193" s="30">
        <v>0</v>
      </c>
      <c r="Y4193" s="30">
        <v>0</v>
      </c>
      <c r="Z4193" s="30">
        <v>0</v>
      </c>
      <c r="AA4193" s="30">
        <v>0</v>
      </c>
      <c r="AB4193" s="30">
        <v>0</v>
      </c>
      <c r="AC4193" s="30">
        <v>0</v>
      </c>
      <c r="AD4193" s="30">
        <v>0</v>
      </c>
      <c r="AE4193" s="30">
        <v>0</v>
      </c>
      <c r="AF4193" s="30">
        <v>0</v>
      </c>
    </row>
    <row r="4194" spans="1:32" x14ac:dyDescent="0.45">
      <c r="A4194" s="29" t="s">
        <v>1070</v>
      </c>
      <c r="B4194" s="29" t="s">
        <v>1071</v>
      </c>
      <c r="C4194" s="29" t="s">
        <v>3299</v>
      </c>
      <c r="D4194" s="29" t="s">
        <v>3300</v>
      </c>
      <c r="E4194" s="29" t="s">
        <v>3538</v>
      </c>
      <c r="F4194" s="29" t="s">
        <v>3539</v>
      </c>
      <c r="G4194" s="29" t="s">
        <v>3233</v>
      </c>
      <c r="H4194" s="29" t="s">
        <v>3234</v>
      </c>
      <c r="I4194" s="29" t="s">
        <v>3262</v>
      </c>
      <c r="J4194" s="29" t="s">
        <v>3263</v>
      </c>
      <c r="K4194" s="29" t="s">
        <v>3264</v>
      </c>
      <c r="L4194" s="29" t="s">
        <v>3103</v>
      </c>
      <c r="M4194" s="29" t="s">
        <v>3265</v>
      </c>
      <c r="N4194" s="29" t="s">
        <v>3266</v>
      </c>
      <c r="O4194" s="29" t="s">
        <v>3267</v>
      </c>
      <c r="P4194" s="29" t="s">
        <v>3268</v>
      </c>
      <c r="Q4194" s="29" t="s">
        <v>3209</v>
      </c>
      <c r="R4194" s="29" t="s">
        <v>3210</v>
      </c>
      <c r="S4194" s="29" t="s">
        <v>3098</v>
      </c>
      <c r="T4194" s="29"/>
      <c r="U4194" s="30">
        <v>2000</v>
      </c>
      <c r="V4194" s="30">
        <v>2000</v>
      </c>
      <c r="W4194" s="30">
        <v>2000</v>
      </c>
      <c r="X4194" s="30">
        <v>2000</v>
      </c>
      <c r="Y4194" s="30">
        <v>2000</v>
      </c>
      <c r="Z4194" s="30">
        <v>2000</v>
      </c>
      <c r="AA4194" s="30">
        <v>2000</v>
      </c>
      <c r="AB4194" s="30">
        <v>2000</v>
      </c>
      <c r="AC4194" s="30">
        <v>2000</v>
      </c>
      <c r="AD4194" s="30">
        <v>2000</v>
      </c>
      <c r="AE4194" s="30">
        <v>2000</v>
      </c>
      <c r="AF4194" s="30">
        <v>2000</v>
      </c>
    </row>
    <row r="4195" spans="1:32" x14ac:dyDescent="0.45">
      <c r="A4195" s="29" t="s">
        <v>1070</v>
      </c>
      <c r="B4195" s="29" t="s">
        <v>1071</v>
      </c>
      <c r="C4195" s="29" t="s">
        <v>3299</v>
      </c>
      <c r="D4195" s="29" t="s">
        <v>3300</v>
      </c>
      <c r="E4195" s="29" t="s">
        <v>3538</v>
      </c>
      <c r="F4195" s="29" t="s">
        <v>3539</v>
      </c>
      <c r="G4195" s="29" t="s">
        <v>3233</v>
      </c>
      <c r="H4195" s="29" t="s">
        <v>3234</v>
      </c>
      <c r="I4195" s="29" t="s">
        <v>3262</v>
      </c>
      <c r="J4195" s="29" t="s">
        <v>3263</v>
      </c>
      <c r="K4195" s="29" t="s">
        <v>3264</v>
      </c>
      <c r="L4195" s="29" t="s">
        <v>3103</v>
      </c>
      <c r="M4195" s="29" t="s">
        <v>3322</v>
      </c>
      <c r="N4195" s="29" t="s">
        <v>3323</v>
      </c>
      <c r="O4195" s="29" t="s">
        <v>3324</v>
      </c>
      <c r="P4195" s="29" t="s">
        <v>3325</v>
      </c>
      <c r="Q4195" s="29" t="s">
        <v>3209</v>
      </c>
      <c r="R4195" s="29" t="s">
        <v>3210</v>
      </c>
      <c r="S4195" s="29" t="s">
        <v>3098</v>
      </c>
      <c r="T4195" s="29"/>
      <c r="U4195" s="30">
        <v>2800</v>
      </c>
      <c r="V4195" s="30">
        <v>2800</v>
      </c>
      <c r="W4195" s="30">
        <v>2800</v>
      </c>
      <c r="X4195" s="30">
        <v>2800</v>
      </c>
      <c r="Y4195" s="30">
        <v>2800</v>
      </c>
      <c r="Z4195" s="30">
        <v>2800</v>
      </c>
      <c r="AA4195" s="30">
        <v>2800</v>
      </c>
      <c r="AB4195" s="30">
        <v>2800</v>
      </c>
      <c r="AC4195" s="30">
        <v>2800</v>
      </c>
      <c r="AD4195" s="30">
        <v>2800</v>
      </c>
      <c r="AE4195" s="30">
        <v>2800</v>
      </c>
      <c r="AF4195" s="30">
        <v>2800</v>
      </c>
    </row>
    <row r="4196" spans="1:32" x14ac:dyDescent="0.45">
      <c r="A4196" s="29" t="s">
        <v>1070</v>
      </c>
      <c r="B4196" s="29" t="s">
        <v>1071</v>
      </c>
      <c r="C4196" s="29" t="s">
        <v>3299</v>
      </c>
      <c r="D4196" s="29" t="s">
        <v>3300</v>
      </c>
      <c r="E4196" s="29" t="s">
        <v>3538</v>
      </c>
      <c r="F4196" s="29" t="s">
        <v>3539</v>
      </c>
      <c r="G4196" s="29" t="s">
        <v>3233</v>
      </c>
      <c r="H4196" s="29" t="s">
        <v>3234</v>
      </c>
      <c r="I4196" s="29" t="s">
        <v>3262</v>
      </c>
      <c r="J4196" s="29" t="s">
        <v>3263</v>
      </c>
      <c r="K4196" s="29" t="s">
        <v>3264</v>
      </c>
      <c r="L4196" s="29" t="s">
        <v>3103</v>
      </c>
      <c r="M4196" s="29" t="s">
        <v>3326</v>
      </c>
      <c r="N4196" s="29" t="s">
        <v>3327</v>
      </c>
      <c r="O4196" s="29" t="s">
        <v>3328</v>
      </c>
      <c r="P4196" s="29" t="s">
        <v>3329</v>
      </c>
      <c r="Q4196" s="29" t="s">
        <v>3209</v>
      </c>
      <c r="R4196" s="29" t="s">
        <v>3210</v>
      </c>
      <c r="S4196" s="29" t="s">
        <v>3098</v>
      </c>
      <c r="T4196" s="29"/>
      <c r="U4196" s="30">
        <v>0</v>
      </c>
      <c r="V4196" s="30">
        <v>0</v>
      </c>
      <c r="W4196" s="30">
        <v>0</v>
      </c>
      <c r="X4196" s="30">
        <v>0</v>
      </c>
      <c r="Y4196" s="30">
        <v>0</v>
      </c>
      <c r="Z4196" s="30">
        <v>0</v>
      </c>
      <c r="AA4196" s="30">
        <v>0</v>
      </c>
      <c r="AB4196" s="30">
        <v>0</v>
      </c>
      <c r="AC4196" s="30">
        <v>0</v>
      </c>
      <c r="AD4196" s="30">
        <v>0</v>
      </c>
      <c r="AE4196" s="30">
        <v>0</v>
      </c>
      <c r="AF4196" s="30">
        <v>0</v>
      </c>
    </row>
    <row r="4197" spans="1:32" x14ac:dyDescent="0.45">
      <c r="A4197" s="29" t="s">
        <v>1070</v>
      </c>
      <c r="B4197" s="29" t="s">
        <v>1071</v>
      </c>
      <c r="C4197" s="29" t="s">
        <v>3299</v>
      </c>
      <c r="D4197" s="29" t="s">
        <v>3300</v>
      </c>
      <c r="E4197" s="29" t="s">
        <v>3538</v>
      </c>
      <c r="F4197" s="29" t="s">
        <v>3539</v>
      </c>
      <c r="G4197" s="29" t="s">
        <v>3233</v>
      </c>
      <c r="H4197" s="29" t="s">
        <v>3234</v>
      </c>
      <c r="I4197" s="29" t="s">
        <v>3262</v>
      </c>
      <c r="J4197" s="29" t="s">
        <v>3263</v>
      </c>
      <c r="K4197" s="29" t="s">
        <v>3264</v>
      </c>
      <c r="L4197" s="29" t="s">
        <v>3103</v>
      </c>
      <c r="M4197" s="29" t="s">
        <v>3326</v>
      </c>
      <c r="N4197" s="29" t="s">
        <v>3327</v>
      </c>
      <c r="O4197" s="29" t="s">
        <v>3330</v>
      </c>
      <c r="P4197" s="29" t="s">
        <v>3331</v>
      </c>
      <c r="Q4197" s="29" t="s">
        <v>3209</v>
      </c>
      <c r="R4197" s="29" t="s">
        <v>3210</v>
      </c>
      <c r="S4197" s="29" t="s">
        <v>3098</v>
      </c>
      <c r="T4197" s="29"/>
      <c r="U4197" s="30">
        <v>0</v>
      </c>
      <c r="V4197" s="30">
        <v>0</v>
      </c>
      <c r="W4197" s="30">
        <v>0</v>
      </c>
      <c r="X4197" s="30">
        <v>0</v>
      </c>
      <c r="Y4197" s="30">
        <v>0</v>
      </c>
      <c r="Z4197" s="30">
        <v>0</v>
      </c>
      <c r="AA4197" s="30">
        <v>0</v>
      </c>
      <c r="AB4197" s="30">
        <v>0</v>
      </c>
      <c r="AC4197" s="30">
        <v>0</v>
      </c>
      <c r="AD4197" s="30">
        <v>0</v>
      </c>
      <c r="AE4197" s="30">
        <v>0</v>
      </c>
      <c r="AF4197" s="30">
        <v>0</v>
      </c>
    </row>
    <row r="4198" spans="1:32" x14ac:dyDescent="0.45">
      <c r="A4198" s="29" t="s">
        <v>1070</v>
      </c>
      <c r="B4198" s="29" t="s">
        <v>1071</v>
      </c>
      <c r="C4198" s="29" t="s">
        <v>3299</v>
      </c>
      <c r="D4198" s="29" t="s">
        <v>3300</v>
      </c>
      <c r="E4198" s="29" t="s">
        <v>3538</v>
      </c>
      <c r="F4198" s="29" t="s">
        <v>3539</v>
      </c>
      <c r="G4198" s="29" t="s">
        <v>3233</v>
      </c>
      <c r="H4198" s="29" t="s">
        <v>3234</v>
      </c>
      <c r="I4198" s="29" t="s">
        <v>3262</v>
      </c>
      <c r="J4198" s="29" t="s">
        <v>3263</v>
      </c>
      <c r="K4198" s="29" t="s">
        <v>3264</v>
      </c>
      <c r="L4198" s="29" t="s">
        <v>3103</v>
      </c>
      <c r="M4198" s="29" t="s">
        <v>3326</v>
      </c>
      <c r="N4198" s="29" t="s">
        <v>3327</v>
      </c>
      <c r="O4198" s="29" t="s">
        <v>3332</v>
      </c>
      <c r="P4198" s="29" t="s">
        <v>3333</v>
      </c>
      <c r="Q4198" s="29" t="s">
        <v>3209</v>
      </c>
      <c r="R4198" s="29" t="s">
        <v>3210</v>
      </c>
      <c r="S4198" s="29" t="s">
        <v>3098</v>
      </c>
      <c r="T4198" s="29"/>
      <c r="U4198" s="30">
        <v>5500</v>
      </c>
      <c r="V4198" s="30">
        <v>5500</v>
      </c>
      <c r="W4198" s="30">
        <v>5500</v>
      </c>
      <c r="X4198" s="30">
        <v>5500</v>
      </c>
      <c r="Y4198" s="30">
        <v>5500</v>
      </c>
      <c r="Z4198" s="30">
        <v>5500</v>
      </c>
      <c r="AA4198" s="30">
        <v>5500</v>
      </c>
      <c r="AB4198" s="30">
        <v>5500</v>
      </c>
      <c r="AC4198" s="30">
        <v>5500</v>
      </c>
      <c r="AD4198" s="30">
        <v>5500</v>
      </c>
      <c r="AE4198" s="30">
        <v>5500</v>
      </c>
      <c r="AF4198" s="30">
        <v>5500</v>
      </c>
    </row>
    <row r="4199" spans="1:32" x14ac:dyDescent="0.45">
      <c r="A4199" s="29" t="s">
        <v>1070</v>
      </c>
      <c r="B4199" s="29" t="s">
        <v>1071</v>
      </c>
      <c r="C4199" s="29" t="s">
        <v>3299</v>
      </c>
      <c r="D4199" s="29" t="s">
        <v>3300</v>
      </c>
      <c r="E4199" s="29" t="s">
        <v>3538</v>
      </c>
      <c r="F4199" s="29" t="s">
        <v>3539</v>
      </c>
      <c r="G4199" s="29" t="s">
        <v>3233</v>
      </c>
      <c r="H4199" s="29" t="s">
        <v>3234</v>
      </c>
      <c r="I4199" s="29" t="s">
        <v>3275</v>
      </c>
      <c r="J4199" s="29" t="s">
        <v>3276</v>
      </c>
      <c r="K4199" s="29" t="s">
        <v>3277</v>
      </c>
      <c r="L4199" s="29" t="s">
        <v>3100</v>
      </c>
      <c r="M4199" s="29" t="s">
        <v>3278</v>
      </c>
      <c r="N4199" s="29" t="s">
        <v>3279</v>
      </c>
      <c r="O4199" s="29" t="s">
        <v>3280</v>
      </c>
      <c r="P4199" s="29" t="s">
        <v>3281</v>
      </c>
      <c r="Q4199" s="29" t="s">
        <v>3209</v>
      </c>
      <c r="R4199" s="29" t="s">
        <v>3210</v>
      </c>
      <c r="S4199" s="29" t="s">
        <v>3098</v>
      </c>
      <c r="T4199" s="29"/>
      <c r="U4199" s="30">
        <v>33000</v>
      </c>
      <c r="V4199" s="30">
        <v>33000</v>
      </c>
      <c r="W4199" s="30">
        <v>33000</v>
      </c>
      <c r="X4199" s="30">
        <v>33000</v>
      </c>
      <c r="Y4199" s="30">
        <v>33000</v>
      </c>
      <c r="Z4199" s="30">
        <v>33000</v>
      </c>
      <c r="AA4199" s="30">
        <v>33000</v>
      </c>
      <c r="AB4199" s="30">
        <v>33000</v>
      </c>
      <c r="AC4199" s="30">
        <v>33000</v>
      </c>
      <c r="AD4199" s="30">
        <v>33000</v>
      </c>
      <c r="AE4199" s="30">
        <v>33000</v>
      </c>
      <c r="AF4199" s="30">
        <v>33000</v>
      </c>
    </row>
    <row r="4200" spans="1:32" x14ac:dyDescent="0.45">
      <c r="A4200" s="29" t="s">
        <v>1070</v>
      </c>
      <c r="B4200" s="29" t="s">
        <v>1071</v>
      </c>
      <c r="C4200" s="29" t="s">
        <v>3299</v>
      </c>
      <c r="D4200" s="29" t="s">
        <v>3300</v>
      </c>
      <c r="E4200" s="29" t="s">
        <v>3538</v>
      </c>
      <c r="F4200" s="29" t="s">
        <v>3539</v>
      </c>
      <c r="G4200" s="29" t="s">
        <v>3233</v>
      </c>
      <c r="H4200" s="29" t="s">
        <v>3234</v>
      </c>
      <c r="I4200" s="29" t="s">
        <v>3275</v>
      </c>
      <c r="J4200" s="29" t="s">
        <v>3276</v>
      </c>
      <c r="K4200" s="29" t="s">
        <v>3287</v>
      </c>
      <c r="L4200" s="29" t="s">
        <v>3101</v>
      </c>
      <c r="M4200" s="29" t="s">
        <v>3288</v>
      </c>
      <c r="N4200" s="29" t="s">
        <v>3289</v>
      </c>
      <c r="O4200" s="29" t="s">
        <v>3290</v>
      </c>
      <c r="P4200" s="29" t="s">
        <v>3291</v>
      </c>
      <c r="Q4200" s="29" t="s">
        <v>3209</v>
      </c>
      <c r="R4200" s="29" t="s">
        <v>3210</v>
      </c>
      <c r="S4200" s="29" t="s">
        <v>3098</v>
      </c>
      <c r="T4200" s="29"/>
      <c r="U4200" s="30">
        <v>0</v>
      </c>
      <c r="V4200" s="30">
        <v>0</v>
      </c>
      <c r="W4200" s="30">
        <v>0</v>
      </c>
      <c r="X4200" s="30">
        <v>0</v>
      </c>
      <c r="Y4200" s="30">
        <v>0</v>
      </c>
      <c r="Z4200" s="30">
        <v>0</v>
      </c>
      <c r="AA4200" s="30">
        <v>0</v>
      </c>
      <c r="AB4200" s="30">
        <v>0</v>
      </c>
      <c r="AC4200" s="30">
        <v>0</v>
      </c>
      <c r="AD4200" s="30">
        <v>0</v>
      </c>
      <c r="AE4200" s="30">
        <v>0</v>
      </c>
      <c r="AF4200" s="30">
        <v>0</v>
      </c>
    </row>
    <row r="4201" spans="1:32" x14ac:dyDescent="0.45">
      <c r="A4201" s="29" t="s">
        <v>360</v>
      </c>
      <c r="B4201" s="29" t="s">
        <v>361</v>
      </c>
      <c r="C4201" s="29" t="s">
        <v>3600</v>
      </c>
      <c r="D4201" s="29" t="s">
        <v>3601</v>
      </c>
      <c r="E4201" s="29" t="s">
        <v>3602</v>
      </c>
      <c r="F4201" s="29" t="s">
        <v>3603</v>
      </c>
      <c r="G4201" s="29" t="s">
        <v>3233</v>
      </c>
      <c r="H4201" s="29" t="s">
        <v>3234</v>
      </c>
      <c r="I4201" s="29" t="s">
        <v>3235</v>
      </c>
      <c r="J4201" s="29" t="s">
        <v>3236</v>
      </c>
      <c r="K4201" s="29" t="s">
        <v>3237</v>
      </c>
      <c r="L4201" s="29" t="s">
        <v>3107</v>
      </c>
      <c r="M4201" s="29" t="s">
        <v>3238</v>
      </c>
      <c r="N4201" s="29" t="s">
        <v>3239</v>
      </c>
      <c r="O4201" s="29" t="s">
        <v>3422</v>
      </c>
      <c r="P4201" s="29" t="s">
        <v>3423</v>
      </c>
      <c r="Q4201" s="29" t="s">
        <v>3209</v>
      </c>
      <c r="R4201" s="29" t="s">
        <v>3210</v>
      </c>
      <c r="S4201" s="29" t="s">
        <v>3098</v>
      </c>
      <c r="T4201" s="29"/>
      <c r="U4201" s="30">
        <v>2200</v>
      </c>
      <c r="V4201" s="30">
        <v>2200</v>
      </c>
      <c r="W4201" s="30">
        <v>2200</v>
      </c>
      <c r="X4201" s="30">
        <v>2200</v>
      </c>
      <c r="Y4201" s="30">
        <v>2200</v>
      </c>
      <c r="Z4201" s="30">
        <v>2200</v>
      </c>
      <c r="AA4201" s="30">
        <v>2200</v>
      </c>
      <c r="AB4201" s="30">
        <v>2200</v>
      </c>
      <c r="AC4201" s="30">
        <v>2200</v>
      </c>
      <c r="AD4201" s="30">
        <v>2200</v>
      </c>
      <c r="AE4201" s="30">
        <v>2200</v>
      </c>
      <c r="AF4201" s="30">
        <v>2200</v>
      </c>
    </row>
    <row r="4202" spans="1:32" x14ac:dyDescent="0.45">
      <c r="A4202" s="29" t="s">
        <v>360</v>
      </c>
      <c r="B4202" s="29" t="s">
        <v>361</v>
      </c>
      <c r="C4202" s="29" t="s">
        <v>3600</v>
      </c>
      <c r="D4202" s="29" t="s">
        <v>3601</v>
      </c>
      <c r="E4202" s="29" t="s">
        <v>3602</v>
      </c>
      <c r="F4202" s="29" t="s">
        <v>3603</v>
      </c>
      <c r="G4202" s="29" t="s">
        <v>3233</v>
      </c>
      <c r="H4202" s="29" t="s">
        <v>3234</v>
      </c>
      <c r="I4202" s="29" t="s">
        <v>3262</v>
      </c>
      <c r="J4202" s="29" t="s">
        <v>3263</v>
      </c>
      <c r="K4202" s="29" t="s">
        <v>3264</v>
      </c>
      <c r="L4202" s="29" t="s">
        <v>3103</v>
      </c>
      <c r="M4202" s="29" t="s">
        <v>3265</v>
      </c>
      <c r="N4202" s="29" t="s">
        <v>3266</v>
      </c>
      <c r="O4202" s="29" t="s">
        <v>3267</v>
      </c>
      <c r="P4202" s="29" t="s">
        <v>3268</v>
      </c>
      <c r="Q4202" s="29" t="s">
        <v>3209</v>
      </c>
      <c r="R4202" s="29" t="s">
        <v>3210</v>
      </c>
      <c r="S4202" s="29" t="s">
        <v>3098</v>
      </c>
      <c r="T4202" s="29"/>
      <c r="U4202" s="30">
        <v>15600</v>
      </c>
      <c r="V4202" s="30">
        <v>15600</v>
      </c>
      <c r="W4202" s="30">
        <v>15600</v>
      </c>
      <c r="X4202" s="30">
        <v>15600</v>
      </c>
      <c r="Y4202" s="30">
        <v>15600</v>
      </c>
      <c r="Z4202" s="30">
        <v>15600</v>
      </c>
      <c r="AA4202" s="30">
        <v>15600</v>
      </c>
      <c r="AB4202" s="30">
        <v>15600</v>
      </c>
      <c r="AC4202" s="30">
        <v>15600</v>
      </c>
      <c r="AD4202" s="30">
        <v>15600</v>
      </c>
      <c r="AE4202" s="30">
        <v>15600</v>
      </c>
      <c r="AF4202" s="30">
        <v>15600</v>
      </c>
    </row>
    <row r="4203" spans="1:32" x14ac:dyDescent="0.45">
      <c r="A4203" s="29" t="s">
        <v>360</v>
      </c>
      <c r="B4203" s="29" t="s">
        <v>361</v>
      </c>
      <c r="C4203" s="29" t="s">
        <v>3600</v>
      </c>
      <c r="D4203" s="29" t="s">
        <v>3601</v>
      </c>
      <c r="E4203" s="29" t="s">
        <v>3602</v>
      </c>
      <c r="F4203" s="29" t="s">
        <v>3603</v>
      </c>
      <c r="G4203" s="29" t="s">
        <v>3233</v>
      </c>
      <c r="H4203" s="29" t="s">
        <v>3234</v>
      </c>
      <c r="I4203" s="29" t="s">
        <v>3262</v>
      </c>
      <c r="J4203" s="29" t="s">
        <v>3263</v>
      </c>
      <c r="K4203" s="29" t="s">
        <v>3264</v>
      </c>
      <c r="L4203" s="29" t="s">
        <v>3103</v>
      </c>
      <c r="M4203" s="29" t="s">
        <v>3265</v>
      </c>
      <c r="N4203" s="29" t="s">
        <v>3266</v>
      </c>
      <c r="O4203" s="29" t="s">
        <v>3269</v>
      </c>
      <c r="P4203" s="29" t="s">
        <v>3270</v>
      </c>
      <c r="Q4203" s="29" t="s">
        <v>3209</v>
      </c>
      <c r="R4203" s="29" t="s">
        <v>3210</v>
      </c>
      <c r="S4203" s="29" t="s">
        <v>3098</v>
      </c>
      <c r="T4203" s="29"/>
      <c r="U4203" s="30">
        <v>4758</v>
      </c>
      <c r="V4203" s="30">
        <v>7215</v>
      </c>
      <c r="W4203" s="30">
        <v>5733</v>
      </c>
      <c r="X4203" s="30">
        <v>7722</v>
      </c>
      <c r="Y4203" s="30">
        <v>6357</v>
      </c>
      <c r="Z4203" s="30">
        <v>5187</v>
      </c>
      <c r="AA4203" s="30">
        <v>8034</v>
      </c>
      <c r="AB4203" s="30">
        <v>6708</v>
      </c>
      <c r="AC4203" s="30">
        <v>7722</v>
      </c>
      <c r="AD4203" s="30">
        <v>6045</v>
      </c>
      <c r="AE4203" s="30">
        <v>6084</v>
      </c>
      <c r="AF4203" s="30">
        <v>7371</v>
      </c>
    </row>
    <row r="4204" spans="1:32" x14ac:dyDescent="0.45">
      <c r="A4204" s="29" t="s">
        <v>360</v>
      </c>
      <c r="B4204" s="29" t="s">
        <v>361</v>
      </c>
      <c r="C4204" s="29" t="s">
        <v>3600</v>
      </c>
      <c r="D4204" s="29" t="s">
        <v>3601</v>
      </c>
      <c r="E4204" s="29" t="s">
        <v>3602</v>
      </c>
      <c r="F4204" s="29" t="s">
        <v>3603</v>
      </c>
      <c r="G4204" s="29" t="s">
        <v>3233</v>
      </c>
      <c r="H4204" s="29" t="s">
        <v>3234</v>
      </c>
      <c r="I4204" s="29" t="s">
        <v>3262</v>
      </c>
      <c r="J4204" s="29" t="s">
        <v>3263</v>
      </c>
      <c r="K4204" s="29" t="s">
        <v>3264</v>
      </c>
      <c r="L4204" s="29" t="s">
        <v>3103</v>
      </c>
      <c r="M4204" s="29" t="s">
        <v>3265</v>
      </c>
      <c r="N4204" s="29" t="s">
        <v>3266</v>
      </c>
      <c r="O4204" s="29" t="s">
        <v>3372</v>
      </c>
      <c r="P4204" s="29" t="s">
        <v>3373</v>
      </c>
      <c r="Q4204" s="29" t="s">
        <v>3209</v>
      </c>
      <c r="R4204" s="29" t="s">
        <v>3210</v>
      </c>
      <c r="S4204" s="29" t="s">
        <v>3098</v>
      </c>
      <c r="T4204" s="29"/>
      <c r="U4204" s="30">
        <v>43</v>
      </c>
      <c r="V4204" s="30">
        <v>14</v>
      </c>
      <c r="W4204" s="30">
        <v>304</v>
      </c>
      <c r="X4204" s="30">
        <v>130</v>
      </c>
      <c r="Y4204" s="30">
        <v>116</v>
      </c>
      <c r="Z4204" s="30">
        <v>0</v>
      </c>
      <c r="AA4204" s="30">
        <v>87</v>
      </c>
      <c r="AB4204" s="30">
        <v>783</v>
      </c>
      <c r="AC4204" s="30">
        <v>623</v>
      </c>
      <c r="AD4204" s="30">
        <v>72</v>
      </c>
      <c r="AE4204" s="30">
        <v>391</v>
      </c>
      <c r="AF4204" s="30">
        <v>58</v>
      </c>
    </row>
    <row r="4205" spans="1:32" x14ac:dyDescent="0.45">
      <c r="A4205" s="29" t="s">
        <v>360</v>
      </c>
      <c r="B4205" s="29" t="s">
        <v>361</v>
      </c>
      <c r="C4205" s="29" t="s">
        <v>3600</v>
      </c>
      <c r="D4205" s="29" t="s">
        <v>3601</v>
      </c>
      <c r="E4205" s="29" t="s">
        <v>3602</v>
      </c>
      <c r="F4205" s="29" t="s">
        <v>3603</v>
      </c>
      <c r="G4205" s="29" t="s">
        <v>3233</v>
      </c>
      <c r="H4205" s="29" t="s">
        <v>3234</v>
      </c>
      <c r="I4205" s="29" t="s">
        <v>3262</v>
      </c>
      <c r="J4205" s="29" t="s">
        <v>3263</v>
      </c>
      <c r="K4205" s="29" t="s">
        <v>3264</v>
      </c>
      <c r="L4205" s="29" t="s">
        <v>3103</v>
      </c>
      <c r="M4205" s="29" t="s">
        <v>3322</v>
      </c>
      <c r="N4205" s="29" t="s">
        <v>3323</v>
      </c>
      <c r="O4205" s="29" t="s">
        <v>3374</v>
      </c>
      <c r="P4205" s="29" t="s">
        <v>3375</v>
      </c>
      <c r="Q4205" s="29" t="s">
        <v>3209</v>
      </c>
      <c r="R4205" s="29" t="s">
        <v>3210</v>
      </c>
      <c r="S4205" s="29" t="s">
        <v>3098</v>
      </c>
      <c r="T4205" s="29"/>
      <c r="U4205" s="30">
        <v>3000</v>
      </c>
      <c r="V4205" s="30">
        <v>3000</v>
      </c>
      <c r="W4205" s="30">
        <v>3000</v>
      </c>
      <c r="X4205" s="30">
        <v>3000</v>
      </c>
      <c r="Y4205" s="30">
        <v>3000</v>
      </c>
      <c r="Z4205" s="30">
        <v>3000</v>
      </c>
      <c r="AA4205" s="30">
        <v>3000</v>
      </c>
      <c r="AB4205" s="30">
        <v>3000</v>
      </c>
      <c r="AC4205" s="30">
        <v>3000</v>
      </c>
      <c r="AD4205" s="30">
        <v>3000</v>
      </c>
      <c r="AE4205" s="30">
        <v>3000</v>
      </c>
      <c r="AF4205" s="30">
        <v>3000</v>
      </c>
    </row>
    <row r="4206" spans="1:32" x14ac:dyDescent="0.45">
      <c r="A4206" s="29" t="s">
        <v>1006</v>
      </c>
      <c r="B4206" s="29" t="s">
        <v>1007</v>
      </c>
      <c r="C4206" s="29" t="s">
        <v>3394</v>
      </c>
      <c r="D4206" s="29" t="s">
        <v>3395</v>
      </c>
      <c r="E4206" s="29" t="s">
        <v>3396</v>
      </c>
      <c r="F4206" s="29" t="s">
        <v>3397</v>
      </c>
      <c r="G4206" s="29" t="s">
        <v>3200</v>
      </c>
      <c r="H4206" s="29" t="s">
        <v>3201</v>
      </c>
      <c r="I4206" s="29" t="s">
        <v>3202</v>
      </c>
      <c r="J4206" s="29" t="s">
        <v>3203</v>
      </c>
      <c r="K4206" s="29" t="s">
        <v>3520</v>
      </c>
      <c r="L4206" s="29" t="s">
        <v>3108</v>
      </c>
      <c r="M4206" s="29" t="s">
        <v>3588</v>
      </c>
      <c r="N4206" s="29" t="s">
        <v>3589</v>
      </c>
      <c r="O4206" s="29" t="s">
        <v>3670</v>
      </c>
      <c r="P4206" s="29" t="s">
        <v>3671</v>
      </c>
      <c r="Q4206" s="29" t="s">
        <v>3209</v>
      </c>
      <c r="R4206" s="29" t="s">
        <v>3098</v>
      </c>
      <c r="S4206" s="29" t="s">
        <v>3098</v>
      </c>
      <c r="T4206" s="29"/>
      <c r="U4206" s="30">
        <v>0</v>
      </c>
      <c r="V4206" s="30">
        <v>0</v>
      </c>
      <c r="W4206" s="30">
        <v>0</v>
      </c>
      <c r="X4206" s="30">
        <v>0</v>
      </c>
      <c r="Y4206" s="30">
        <v>0</v>
      </c>
      <c r="Z4206" s="30">
        <v>7250</v>
      </c>
      <c r="AA4206" s="30">
        <v>13645</v>
      </c>
      <c r="AB4206" s="30">
        <v>13770</v>
      </c>
      <c r="AC4206" s="30">
        <v>13500</v>
      </c>
      <c r="AD4206" s="30">
        <v>13500</v>
      </c>
      <c r="AE4206" s="30">
        <v>13500</v>
      </c>
      <c r="AF4206" s="30">
        <v>13500</v>
      </c>
    </row>
    <row r="4207" spans="1:32" x14ac:dyDescent="0.45">
      <c r="A4207" s="29" t="s">
        <v>1006</v>
      </c>
      <c r="B4207" s="29" t="s">
        <v>1007</v>
      </c>
      <c r="C4207" s="29" t="s">
        <v>3299</v>
      </c>
      <c r="D4207" s="29" t="s">
        <v>3300</v>
      </c>
      <c r="E4207" s="29" t="s">
        <v>3538</v>
      </c>
      <c r="F4207" s="29" t="s">
        <v>3539</v>
      </c>
      <c r="G4207" s="29" t="s">
        <v>3233</v>
      </c>
      <c r="H4207" s="29" t="s">
        <v>3234</v>
      </c>
      <c r="I4207" s="29" t="s">
        <v>3242</v>
      </c>
      <c r="J4207" s="29" t="s">
        <v>3243</v>
      </c>
      <c r="K4207" s="29" t="s">
        <v>3244</v>
      </c>
      <c r="L4207" s="29" t="s">
        <v>3104</v>
      </c>
      <c r="M4207" s="29" t="s">
        <v>3245</v>
      </c>
      <c r="N4207" s="29" t="s">
        <v>3246</v>
      </c>
      <c r="O4207" s="29" t="s">
        <v>3464</v>
      </c>
      <c r="P4207" s="29" t="s">
        <v>3465</v>
      </c>
      <c r="Q4207" s="29" t="s">
        <v>3249</v>
      </c>
      <c r="R4207" s="29" t="s">
        <v>3210</v>
      </c>
      <c r="S4207" s="29" t="s">
        <v>3098</v>
      </c>
      <c r="T4207" s="29"/>
      <c r="U4207" s="30">
        <v>735</v>
      </c>
      <c r="V4207" s="30">
        <v>735</v>
      </c>
      <c r="W4207" s="30">
        <v>735</v>
      </c>
      <c r="X4207" s="30">
        <v>735</v>
      </c>
      <c r="Y4207" s="30">
        <v>735</v>
      </c>
      <c r="Z4207" s="30">
        <v>735</v>
      </c>
      <c r="AA4207" s="30">
        <v>735</v>
      </c>
      <c r="AB4207" s="30">
        <v>735</v>
      </c>
      <c r="AC4207" s="30">
        <v>735</v>
      </c>
      <c r="AD4207" s="30">
        <v>735</v>
      </c>
      <c r="AE4207" s="30">
        <v>735</v>
      </c>
      <c r="AF4207" s="30">
        <v>735</v>
      </c>
    </row>
    <row r="4208" spans="1:32" x14ac:dyDescent="0.45">
      <c r="A4208" s="29" t="s">
        <v>1006</v>
      </c>
      <c r="B4208" s="29" t="s">
        <v>1007</v>
      </c>
      <c r="C4208" s="29" t="s">
        <v>3299</v>
      </c>
      <c r="D4208" s="29" t="s">
        <v>3300</v>
      </c>
      <c r="E4208" s="29" t="s">
        <v>3538</v>
      </c>
      <c r="F4208" s="29" t="s">
        <v>3539</v>
      </c>
      <c r="G4208" s="29" t="s">
        <v>3233</v>
      </c>
      <c r="H4208" s="29" t="s">
        <v>3234</v>
      </c>
      <c r="I4208" s="29" t="s">
        <v>3242</v>
      </c>
      <c r="J4208" s="29" t="s">
        <v>3243</v>
      </c>
      <c r="K4208" s="29" t="s">
        <v>3244</v>
      </c>
      <c r="L4208" s="29" t="s">
        <v>3104</v>
      </c>
      <c r="M4208" s="29" t="s">
        <v>3245</v>
      </c>
      <c r="N4208" s="29" t="s">
        <v>3246</v>
      </c>
      <c r="O4208" s="29" t="s">
        <v>3464</v>
      </c>
      <c r="P4208" s="29" t="s">
        <v>3465</v>
      </c>
      <c r="Q4208" s="29" t="s">
        <v>3209</v>
      </c>
      <c r="R4208" s="29" t="s">
        <v>3210</v>
      </c>
      <c r="S4208" s="29" t="s">
        <v>3098</v>
      </c>
      <c r="T4208" s="29"/>
      <c r="U4208" s="30">
        <v>11000</v>
      </c>
      <c r="V4208" s="30">
        <v>11000</v>
      </c>
      <c r="W4208" s="30">
        <v>11000</v>
      </c>
      <c r="X4208" s="30">
        <v>11000</v>
      </c>
      <c r="Y4208" s="30">
        <v>11000</v>
      </c>
      <c r="Z4208" s="30">
        <v>11000</v>
      </c>
      <c r="AA4208" s="30">
        <v>11000</v>
      </c>
      <c r="AB4208" s="30">
        <v>11000</v>
      </c>
      <c r="AC4208" s="30">
        <v>11000</v>
      </c>
      <c r="AD4208" s="30">
        <v>11000</v>
      </c>
      <c r="AE4208" s="30">
        <v>11000</v>
      </c>
      <c r="AF4208" s="30">
        <v>11000</v>
      </c>
    </row>
    <row r="4209" spans="1:32" x14ac:dyDescent="0.45">
      <c r="A4209" s="29" t="s">
        <v>1006</v>
      </c>
      <c r="B4209" s="29" t="s">
        <v>1007</v>
      </c>
      <c r="C4209" s="29" t="s">
        <v>3299</v>
      </c>
      <c r="D4209" s="29" t="s">
        <v>3300</v>
      </c>
      <c r="E4209" s="29" t="s">
        <v>3538</v>
      </c>
      <c r="F4209" s="29" t="s">
        <v>3539</v>
      </c>
      <c r="G4209" s="29" t="s">
        <v>3233</v>
      </c>
      <c r="H4209" s="29" t="s">
        <v>3234</v>
      </c>
      <c r="I4209" s="29" t="s">
        <v>3242</v>
      </c>
      <c r="J4209" s="29" t="s">
        <v>3243</v>
      </c>
      <c r="K4209" s="29" t="s">
        <v>3252</v>
      </c>
      <c r="L4209" s="29" t="s">
        <v>3106</v>
      </c>
      <c r="M4209" s="29" t="s">
        <v>3253</v>
      </c>
      <c r="N4209" s="29" t="s">
        <v>3106</v>
      </c>
      <c r="O4209" s="29" t="s">
        <v>3548</v>
      </c>
      <c r="P4209" s="29" t="s">
        <v>3549</v>
      </c>
      <c r="Q4209" s="29" t="s">
        <v>3209</v>
      </c>
      <c r="R4209" s="29" t="s">
        <v>3210</v>
      </c>
      <c r="S4209" s="29" t="s">
        <v>3098</v>
      </c>
      <c r="T4209" s="29"/>
      <c r="U4209" s="30">
        <v>3000</v>
      </c>
      <c r="V4209" s="30">
        <v>3000</v>
      </c>
      <c r="W4209" s="30">
        <v>3000</v>
      </c>
      <c r="X4209" s="30">
        <v>3000</v>
      </c>
      <c r="Y4209" s="30">
        <v>3000</v>
      </c>
      <c r="Z4209" s="30">
        <v>3000</v>
      </c>
      <c r="AA4209" s="30">
        <v>3000</v>
      </c>
      <c r="AB4209" s="30">
        <v>3000</v>
      </c>
      <c r="AC4209" s="30">
        <v>3000</v>
      </c>
      <c r="AD4209" s="30">
        <v>3000</v>
      </c>
      <c r="AE4209" s="30">
        <v>3000</v>
      </c>
      <c r="AF4209" s="30">
        <v>3000</v>
      </c>
    </row>
    <row r="4210" spans="1:32" x14ac:dyDescent="0.45">
      <c r="A4210" s="29" t="s">
        <v>1006</v>
      </c>
      <c r="B4210" s="29" t="s">
        <v>1007</v>
      </c>
      <c r="C4210" s="29" t="s">
        <v>3299</v>
      </c>
      <c r="D4210" s="29" t="s">
        <v>3300</v>
      </c>
      <c r="E4210" s="29" t="s">
        <v>3538</v>
      </c>
      <c r="F4210" s="29" t="s">
        <v>3539</v>
      </c>
      <c r="G4210" s="29" t="s">
        <v>3233</v>
      </c>
      <c r="H4210" s="29" t="s">
        <v>3234</v>
      </c>
      <c r="I4210" s="29" t="s">
        <v>3242</v>
      </c>
      <c r="J4210" s="29" t="s">
        <v>3243</v>
      </c>
      <c r="K4210" s="29" t="s">
        <v>3252</v>
      </c>
      <c r="L4210" s="29" t="s">
        <v>3106</v>
      </c>
      <c r="M4210" s="29" t="s">
        <v>3253</v>
      </c>
      <c r="N4210" s="29" t="s">
        <v>3106</v>
      </c>
      <c r="O4210" s="29" t="s">
        <v>3610</v>
      </c>
      <c r="P4210" s="29" t="s">
        <v>3611</v>
      </c>
      <c r="Q4210" s="29" t="s">
        <v>3249</v>
      </c>
      <c r="R4210" s="29" t="s">
        <v>3210</v>
      </c>
      <c r="S4210" s="29" t="s">
        <v>3098</v>
      </c>
      <c r="T4210" s="29"/>
      <c r="U4210" s="30">
        <v>735</v>
      </c>
      <c r="V4210" s="30">
        <v>735</v>
      </c>
      <c r="W4210" s="30">
        <v>735</v>
      </c>
      <c r="X4210" s="30">
        <v>735</v>
      </c>
      <c r="Y4210" s="30">
        <v>735</v>
      </c>
      <c r="Z4210" s="30">
        <v>735</v>
      </c>
      <c r="AA4210" s="30">
        <v>735</v>
      </c>
      <c r="AB4210" s="30">
        <v>735</v>
      </c>
      <c r="AC4210" s="30">
        <v>735</v>
      </c>
      <c r="AD4210" s="30">
        <v>735</v>
      </c>
      <c r="AE4210" s="30">
        <v>735</v>
      </c>
      <c r="AF4210" s="30">
        <v>735</v>
      </c>
    </row>
    <row r="4211" spans="1:32" x14ac:dyDescent="0.45">
      <c r="A4211" s="29" t="s">
        <v>1006</v>
      </c>
      <c r="B4211" s="29" t="s">
        <v>1007</v>
      </c>
      <c r="C4211" s="29" t="s">
        <v>3299</v>
      </c>
      <c r="D4211" s="29" t="s">
        <v>3300</v>
      </c>
      <c r="E4211" s="29" t="s">
        <v>3538</v>
      </c>
      <c r="F4211" s="29" t="s">
        <v>3539</v>
      </c>
      <c r="G4211" s="29" t="s">
        <v>3233</v>
      </c>
      <c r="H4211" s="29" t="s">
        <v>3234</v>
      </c>
      <c r="I4211" s="29" t="s">
        <v>3242</v>
      </c>
      <c r="J4211" s="29" t="s">
        <v>3243</v>
      </c>
      <c r="K4211" s="29" t="s">
        <v>3252</v>
      </c>
      <c r="L4211" s="29" t="s">
        <v>3106</v>
      </c>
      <c r="M4211" s="29" t="s">
        <v>3253</v>
      </c>
      <c r="N4211" s="29" t="s">
        <v>3106</v>
      </c>
      <c r="O4211" s="29" t="s">
        <v>3610</v>
      </c>
      <c r="P4211" s="29" t="s">
        <v>3611</v>
      </c>
      <c r="Q4211" s="29" t="s">
        <v>3209</v>
      </c>
      <c r="R4211" s="29" t="s">
        <v>3210</v>
      </c>
      <c r="S4211" s="29" t="s">
        <v>3098</v>
      </c>
      <c r="T4211" s="29"/>
      <c r="U4211" s="30">
        <v>6700</v>
      </c>
      <c r="V4211" s="30">
        <v>6700</v>
      </c>
      <c r="W4211" s="30">
        <v>6700</v>
      </c>
      <c r="X4211" s="30">
        <v>6700</v>
      </c>
      <c r="Y4211" s="30">
        <v>6700</v>
      </c>
      <c r="Z4211" s="30">
        <v>6700</v>
      </c>
      <c r="AA4211" s="30">
        <v>6700</v>
      </c>
      <c r="AB4211" s="30">
        <v>6700</v>
      </c>
      <c r="AC4211" s="30">
        <v>6700</v>
      </c>
      <c r="AD4211" s="30">
        <v>6700</v>
      </c>
      <c r="AE4211" s="30">
        <v>6700</v>
      </c>
      <c r="AF4211" s="30">
        <v>6700</v>
      </c>
    </row>
    <row r="4212" spans="1:32" x14ac:dyDescent="0.45">
      <c r="A4212" s="29" t="s">
        <v>1006</v>
      </c>
      <c r="B4212" s="29" t="s">
        <v>1007</v>
      </c>
      <c r="C4212" s="29" t="s">
        <v>3299</v>
      </c>
      <c r="D4212" s="29" t="s">
        <v>3300</v>
      </c>
      <c r="E4212" s="29" t="s">
        <v>3538</v>
      </c>
      <c r="F4212" s="29" t="s">
        <v>3539</v>
      </c>
      <c r="G4212" s="29" t="s">
        <v>3233</v>
      </c>
      <c r="H4212" s="29" t="s">
        <v>3234</v>
      </c>
      <c r="I4212" s="29" t="s">
        <v>3242</v>
      </c>
      <c r="J4212" s="29" t="s">
        <v>3243</v>
      </c>
      <c r="K4212" s="29" t="s">
        <v>3258</v>
      </c>
      <c r="L4212" s="29" t="s">
        <v>3105</v>
      </c>
      <c r="M4212" s="29" t="s">
        <v>3259</v>
      </c>
      <c r="N4212" s="29" t="s">
        <v>3105</v>
      </c>
      <c r="O4212" s="29" t="s">
        <v>3260</v>
      </c>
      <c r="P4212" s="29" t="s">
        <v>3261</v>
      </c>
      <c r="Q4212" s="29" t="s">
        <v>3209</v>
      </c>
      <c r="R4212" s="29" t="s">
        <v>3210</v>
      </c>
      <c r="S4212" s="29" t="s">
        <v>3098</v>
      </c>
      <c r="T4212" s="29"/>
      <c r="U4212" s="30">
        <v>3000</v>
      </c>
      <c r="V4212" s="30">
        <v>3000</v>
      </c>
      <c r="W4212" s="30">
        <v>3000</v>
      </c>
      <c r="X4212" s="30">
        <v>3000</v>
      </c>
      <c r="Y4212" s="30">
        <v>3000</v>
      </c>
      <c r="Z4212" s="30">
        <v>3000</v>
      </c>
      <c r="AA4212" s="30">
        <v>3000</v>
      </c>
      <c r="AB4212" s="30">
        <v>3000</v>
      </c>
      <c r="AC4212" s="30">
        <v>3000</v>
      </c>
      <c r="AD4212" s="30">
        <v>3000</v>
      </c>
      <c r="AE4212" s="30">
        <v>3000</v>
      </c>
      <c r="AF4212" s="30">
        <v>3000</v>
      </c>
    </row>
    <row r="4213" spans="1:32" x14ac:dyDescent="0.45">
      <c r="A4213" s="29" t="s">
        <v>1006</v>
      </c>
      <c r="B4213" s="29" t="s">
        <v>1007</v>
      </c>
      <c r="C4213" s="29" t="s">
        <v>3299</v>
      </c>
      <c r="D4213" s="29" t="s">
        <v>3300</v>
      </c>
      <c r="E4213" s="29" t="s">
        <v>3538</v>
      </c>
      <c r="F4213" s="29" t="s">
        <v>3539</v>
      </c>
      <c r="G4213" s="29" t="s">
        <v>3233</v>
      </c>
      <c r="H4213" s="29" t="s">
        <v>3234</v>
      </c>
      <c r="I4213" s="29" t="s">
        <v>3262</v>
      </c>
      <c r="J4213" s="29" t="s">
        <v>3263</v>
      </c>
      <c r="K4213" s="29" t="s">
        <v>3264</v>
      </c>
      <c r="L4213" s="29" t="s">
        <v>3103</v>
      </c>
      <c r="M4213" s="29" t="s">
        <v>3322</v>
      </c>
      <c r="N4213" s="29" t="s">
        <v>3323</v>
      </c>
      <c r="O4213" s="29" t="s">
        <v>3324</v>
      </c>
      <c r="P4213" s="29" t="s">
        <v>3325</v>
      </c>
      <c r="Q4213" s="29" t="s">
        <v>3209</v>
      </c>
      <c r="R4213" s="29" t="s">
        <v>3210</v>
      </c>
      <c r="S4213" s="29" t="s">
        <v>3098</v>
      </c>
      <c r="T4213" s="29"/>
      <c r="U4213" s="30">
        <v>8400</v>
      </c>
      <c r="V4213" s="30">
        <v>8400</v>
      </c>
      <c r="W4213" s="30">
        <v>8400</v>
      </c>
      <c r="X4213" s="30">
        <v>8400</v>
      </c>
      <c r="Y4213" s="30">
        <v>8400</v>
      </c>
      <c r="Z4213" s="30">
        <v>8400</v>
      </c>
      <c r="AA4213" s="30">
        <v>8400</v>
      </c>
      <c r="AB4213" s="30">
        <v>8400</v>
      </c>
      <c r="AC4213" s="30">
        <v>8400</v>
      </c>
      <c r="AD4213" s="30">
        <v>8400</v>
      </c>
      <c r="AE4213" s="30">
        <v>8400</v>
      </c>
      <c r="AF4213" s="30">
        <v>8400</v>
      </c>
    </row>
    <row r="4214" spans="1:32" x14ac:dyDescent="0.45">
      <c r="A4214" s="29" t="s">
        <v>1006</v>
      </c>
      <c r="B4214" s="29" t="s">
        <v>1007</v>
      </c>
      <c r="C4214" s="29" t="s">
        <v>3299</v>
      </c>
      <c r="D4214" s="29" t="s">
        <v>3300</v>
      </c>
      <c r="E4214" s="29" t="s">
        <v>3538</v>
      </c>
      <c r="F4214" s="29" t="s">
        <v>3539</v>
      </c>
      <c r="G4214" s="29" t="s">
        <v>3233</v>
      </c>
      <c r="H4214" s="29" t="s">
        <v>3234</v>
      </c>
      <c r="I4214" s="29" t="s">
        <v>3262</v>
      </c>
      <c r="J4214" s="29" t="s">
        <v>3263</v>
      </c>
      <c r="K4214" s="29" t="s">
        <v>3264</v>
      </c>
      <c r="L4214" s="29" t="s">
        <v>3103</v>
      </c>
      <c r="M4214" s="29" t="s">
        <v>3326</v>
      </c>
      <c r="N4214" s="29" t="s">
        <v>3327</v>
      </c>
      <c r="O4214" s="29" t="s">
        <v>3527</v>
      </c>
      <c r="P4214" s="29" t="s">
        <v>3528</v>
      </c>
      <c r="Q4214" s="29" t="s">
        <v>3209</v>
      </c>
      <c r="R4214" s="29" t="s">
        <v>3210</v>
      </c>
      <c r="S4214" s="29" t="s">
        <v>3098</v>
      </c>
      <c r="T4214" s="29"/>
      <c r="U4214" s="30">
        <v>3086</v>
      </c>
      <c r="V4214" s="30">
        <v>1406</v>
      </c>
      <c r="W4214" s="30">
        <v>2436</v>
      </c>
      <c r="X4214" s="30">
        <v>2958</v>
      </c>
      <c r="Y4214" s="30">
        <v>2603</v>
      </c>
      <c r="Z4214" s="30">
        <v>4634</v>
      </c>
      <c r="AA4214" s="30">
        <v>4246</v>
      </c>
      <c r="AB4214" s="30">
        <v>4179</v>
      </c>
      <c r="AC4214" s="30">
        <v>3098</v>
      </c>
      <c r="AD4214" s="30">
        <v>3172</v>
      </c>
      <c r="AE4214" s="30">
        <v>4077</v>
      </c>
      <c r="AF4214" s="30">
        <v>3129</v>
      </c>
    </row>
    <row r="4215" spans="1:32" x14ac:dyDescent="0.45">
      <c r="A4215" s="29" t="s">
        <v>1006</v>
      </c>
      <c r="B4215" s="29" t="s">
        <v>1007</v>
      </c>
      <c r="C4215" s="29" t="s">
        <v>3299</v>
      </c>
      <c r="D4215" s="29" t="s">
        <v>3300</v>
      </c>
      <c r="E4215" s="29" t="s">
        <v>3538</v>
      </c>
      <c r="F4215" s="29" t="s">
        <v>3539</v>
      </c>
      <c r="G4215" s="29" t="s">
        <v>3233</v>
      </c>
      <c r="H4215" s="29" t="s">
        <v>3234</v>
      </c>
      <c r="I4215" s="29" t="s">
        <v>3262</v>
      </c>
      <c r="J4215" s="29" t="s">
        <v>3263</v>
      </c>
      <c r="K4215" s="29" t="s">
        <v>3264</v>
      </c>
      <c r="L4215" s="29" t="s">
        <v>3103</v>
      </c>
      <c r="M4215" s="29" t="s">
        <v>3326</v>
      </c>
      <c r="N4215" s="29" t="s">
        <v>3327</v>
      </c>
      <c r="O4215" s="29" t="s">
        <v>3328</v>
      </c>
      <c r="P4215" s="29" t="s">
        <v>3329</v>
      </c>
      <c r="Q4215" s="29" t="s">
        <v>3209</v>
      </c>
      <c r="R4215" s="29" t="s">
        <v>3210</v>
      </c>
      <c r="S4215" s="29" t="s">
        <v>3098</v>
      </c>
      <c r="T4215" s="29"/>
      <c r="U4215" s="30">
        <v>39</v>
      </c>
      <c r="V4215" s="30">
        <v>312</v>
      </c>
      <c r="W4215" s="30">
        <v>0</v>
      </c>
      <c r="X4215" s="30">
        <v>39</v>
      </c>
      <c r="Y4215" s="30">
        <v>0</v>
      </c>
      <c r="Z4215" s="30">
        <v>0</v>
      </c>
      <c r="AA4215" s="30">
        <v>0</v>
      </c>
      <c r="AB4215" s="30">
        <v>0</v>
      </c>
      <c r="AC4215" s="30">
        <v>0</v>
      </c>
      <c r="AD4215" s="30">
        <v>0</v>
      </c>
      <c r="AE4215" s="30">
        <v>0</v>
      </c>
      <c r="AF4215" s="30">
        <v>0</v>
      </c>
    </row>
    <row r="4216" spans="1:32" x14ac:dyDescent="0.45">
      <c r="A4216" s="29" t="s">
        <v>1006</v>
      </c>
      <c r="B4216" s="29" t="s">
        <v>1007</v>
      </c>
      <c r="C4216" s="29" t="s">
        <v>3299</v>
      </c>
      <c r="D4216" s="29" t="s">
        <v>3300</v>
      </c>
      <c r="E4216" s="29" t="s">
        <v>3538</v>
      </c>
      <c r="F4216" s="29" t="s">
        <v>3539</v>
      </c>
      <c r="G4216" s="29" t="s">
        <v>3233</v>
      </c>
      <c r="H4216" s="29" t="s">
        <v>3234</v>
      </c>
      <c r="I4216" s="29" t="s">
        <v>3262</v>
      </c>
      <c r="J4216" s="29" t="s">
        <v>3263</v>
      </c>
      <c r="K4216" s="29" t="s">
        <v>3264</v>
      </c>
      <c r="L4216" s="29" t="s">
        <v>3103</v>
      </c>
      <c r="M4216" s="29" t="s">
        <v>3326</v>
      </c>
      <c r="N4216" s="29" t="s">
        <v>3327</v>
      </c>
      <c r="O4216" s="29" t="s">
        <v>3330</v>
      </c>
      <c r="P4216" s="29" t="s">
        <v>3331</v>
      </c>
      <c r="Q4216" s="29" t="s">
        <v>3209</v>
      </c>
      <c r="R4216" s="29" t="s">
        <v>3210</v>
      </c>
      <c r="S4216" s="29" t="s">
        <v>3098</v>
      </c>
      <c r="T4216" s="29"/>
      <c r="U4216" s="30">
        <v>0</v>
      </c>
      <c r="V4216" s="30">
        <v>0</v>
      </c>
      <c r="W4216" s="30">
        <v>0</v>
      </c>
      <c r="X4216" s="30">
        <v>0</v>
      </c>
      <c r="Y4216" s="30">
        <v>0</v>
      </c>
      <c r="Z4216" s="30">
        <v>0</v>
      </c>
      <c r="AA4216" s="30">
        <v>0</v>
      </c>
      <c r="AB4216" s="30">
        <v>0</v>
      </c>
      <c r="AC4216" s="30">
        <v>0</v>
      </c>
      <c r="AD4216" s="30">
        <v>0</v>
      </c>
      <c r="AE4216" s="30">
        <v>0</v>
      </c>
      <c r="AF4216" s="30">
        <v>0</v>
      </c>
    </row>
    <row r="4217" spans="1:32" x14ac:dyDescent="0.45">
      <c r="A4217" s="29" t="s">
        <v>1006</v>
      </c>
      <c r="B4217" s="29" t="s">
        <v>1007</v>
      </c>
      <c r="C4217" s="29" t="s">
        <v>3299</v>
      </c>
      <c r="D4217" s="29" t="s">
        <v>3300</v>
      </c>
      <c r="E4217" s="29" t="s">
        <v>3538</v>
      </c>
      <c r="F4217" s="29" t="s">
        <v>3539</v>
      </c>
      <c r="G4217" s="29" t="s">
        <v>3233</v>
      </c>
      <c r="H4217" s="29" t="s">
        <v>3234</v>
      </c>
      <c r="I4217" s="29" t="s">
        <v>3262</v>
      </c>
      <c r="J4217" s="29" t="s">
        <v>3263</v>
      </c>
      <c r="K4217" s="29" t="s">
        <v>3264</v>
      </c>
      <c r="L4217" s="29" t="s">
        <v>3103</v>
      </c>
      <c r="M4217" s="29" t="s">
        <v>3326</v>
      </c>
      <c r="N4217" s="29" t="s">
        <v>3327</v>
      </c>
      <c r="O4217" s="29" t="s">
        <v>3332</v>
      </c>
      <c r="P4217" s="29" t="s">
        <v>3333</v>
      </c>
      <c r="Q4217" s="29" t="s">
        <v>3209</v>
      </c>
      <c r="R4217" s="29" t="s">
        <v>3210</v>
      </c>
      <c r="S4217" s="29" t="s">
        <v>3098</v>
      </c>
      <c r="T4217" s="29"/>
      <c r="U4217" s="30">
        <v>30800</v>
      </c>
      <c r="V4217" s="30">
        <v>30800</v>
      </c>
      <c r="W4217" s="30">
        <v>30800</v>
      </c>
      <c r="X4217" s="30">
        <v>30800</v>
      </c>
      <c r="Y4217" s="30">
        <v>30800</v>
      </c>
      <c r="Z4217" s="30">
        <v>30800</v>
      </c>
      <c r="AA4217" s="30">
        <v>30800</v>
      </c>
      <c r="AB4217" s="30">
        <v>30800</v>
      </c>
      <c r="AC4217" s="30">
        <v>30800</v>
      </c>
      <c r="AD4217" s="30">
        <v>30800</v>
      </c>
      <c r="AE4217" s="30">
        <v>30800</v>
      </c>
      <c r="AF4217" s="30">
        <v>30800</v>
      </c>
    </row>
    <row r="4218" spans="1:32" x14ac:dyDescent="0.45">
      <c r="A4218" s="29" t="s">
        <v>1006</v>
      </c>
      <c r="B4218" s="29" t="s">
        <v>1007</v>
      </c>
      <c r="C4218" s="29" t="s">
        <v>3299</v>
      </c>
      <c r="D4218" s="29" t="s">
        <v>3300</v>
      </c>
      <c r="E4218" s="29" t="s">
        <v>3538</v>
      </c>
      <c r="F4218" s="29" t="s">
        <v>3539</v>
      </c>
      <c r="G4218" s="29" t="s">
        <v>3233</v>
      </c>
      <c r="H4218" s="29" t="s">
        <v>3234</v>
      </c>
      <c r="I4218" s="29" t="s">
        <v>3275</v>
      </c>
      <c r="J4218" s="29" t="s">
        <v>3276</v>
      </c>
      <c r="K4218" s="29" t="s">
        <v>3277</v>
      </c>
      <c r="L4218" s="29" t="s">
        <v>3100</v>
      </c>
      <c r="M4218" s="29" t="s">
        <v>3278</v>
      </c>
      <c r="N4218" s="29" t="s">
        <v>3279</v>
      </c>
      <c r="O4218" s="29" t="s">
        <v>3446</v>
      </c>
      <c r="P4218" s="29" t="s">
        <v>3447</v>
      </c>
      <c r="Q4218" s="29" t="s">
        <v>3209</v>
      </c>
      <c r="R4218" s="29" t="s">
        <v>3210</v>
      </c>
      <c r="S4218" s="29" t="s">
        <v>3098</v>
      </c>
      <c r="T4218" s="29"/>
      <c r="U4218" s="30">
        <v>45000</v>
      </c>
      <c r="V4218" s="30">
        <v>45000</v>
      </c>
      <c r="W4218" s="30">
        <v>45000</v>
      </c>
      <c r="X4218" s="30">
        <v>45000</v>
      </c>
      <c r="Y4218" s="30">
        <v>45000</v>
      </c>
      <c r="Z4218" s="30">
        <v>45000</v>
      </c>
      <c r="AA4218" s="30">
        <v>45000</v>
      </c>
      <c r="AB4218" s="30">
        <v>45000</v>
      </c>
      <c r="AC4218" s="30">
        <v>45000</v>
      </c>
      <c r="AD4218" s="30">
        <v>45000</v>
      </c>
      <c r="AE4218" s="30">
        <v>45000</v>
      </c>
      <c r="AF4218" s="30">
        <v>45000</v>
      </c>
    </row>
    <row r="4219" spans="1:32" x14ac:dyDescent="0.45">
      <c r="A4219" s="29" t="s">
        <v>1006</v>
      </c>
      <c r="B4219" s="29" t="s">
        <v>1007</v>
      </c>
      <c r="C4219" s="29" t="s">
        <v>3299</v>
      </c>
      <c r="D4219" s="29" t="s">
        <v>3300</v>
      </c>
      <c r="E4219" s="29" t="s">
        <v>3538</v>
      </c>
      <c r="F4219" s="29" t="s">
        <v>3539</v>
      </c>
      <c r="G4219" s="29" t="s">
        <v>3233</v>
      </c>
      <c r="H4219" s="29" t="s">
        <v>3234</v>
      </c>
      <c r="I4219" s="29" t="s">
        <v>3275</v>
      </c>
      <c r="J4219" s="29" t="s">
        <v>3276</v>
      </c>
      <c r="K4219" s="29" t="s">
        <v>3277</v>
      </c>
      <c r="L4219" s="29" t="s">
        <v>3100</v>
      </c>
      <c r="M4219" s="29" t="s">
        <v>3312</v>
      </c>
      <c r="N4219" s="29" t="s">
        <v>3313</v>
      </c>
      <c r="O4219" s="29" t="s">
        <v>3314</v>
      </c>
      <c r="P4219" s="29" t="s">
        <v>3315</v>
      </c>
      <c r="Q4219" s="29" t="s">
        <v>3209</v>
      </c>
      <c r="R4219" s="29" t="s">
        <v>3210</v>
      </c>
      <c r="S4219" s="29" t="s">
        <v>3098</v>
      </c>
      <c r="T4219" s="29"/>
      <c r="U4219" s="30">
        <v>25000</v>
      </c>
      <c r="V4219" s="30">
        <v>25000</v>
      </c>
      <c r="W4219" s="30">
        <v>25000</v>
      </c>
      <c r="X4219" s="30">
        <v>25000</v>
      </c>
      <c r="Y4219" s="30">
        <v>25000</v>
      </c>
      <c r="Z4219" s="30">
        <v>25000</v>
      </c>
      <c r="AA4219" s="30">
        <v>25000</v>
      </c>
      <c r="AB4219" s="30">
        <v>25000</v>
      </c>
      <c r="AC4219" s="30">
        <v>25000</v>
      </c>
      <c r="AD4219" s="30">
        <v>25000</v>
      </c>
      <c r="AE4219" s="30">
        <v>25000</v>
      </c>
      <c r="AF4219" s="30">
        <v>25000</v>
      </c>
    </row>
    <row r="4220" spans="1:32" x14ac:dyDescent="0.45">
      <c r="A4220" s="29" t="s">
        <v>1006</v>
      </c>
      <c r="B4220" s="29" t="s">
        <v>1007</v>
      </c>
      <c r="C4220" s="29" t="s">
        <v>3299</v>
      </c>
      <c r="D4220" s="29" t="s">
        <v>3300</v>
      </c>
      <c r="E4220" s="29" t="s">
        <v>3538</v>
      </c>
      <c r="F4220" s="29" t="s">
        <v>3539</v>
      </c>
      <c r="G4220" s="29" t="s">
        <v>3233</v>
      </c>
      <c r="H4220" s="29" t="s">
        <v>3234</v>
      </c>
      <c r="I4220" s="29" t="s">
        <v>3275</v>
      </c>
      <c r="J4220" s="29" t="s">
        <v>3276</v>
      </c>
      <c r="K4220" s="29" t="s">
        <v>3287</v>
      </c>
      <c r="L4220" s="29" t="s">
        <v>3101</v>
      </c>
      <c r="M4220" s="29" t="s">
        <v>3288</v>
      </c>
      <c r="N4220" s="29" t="s">
        <v>3289</v>
      </c>
      <c r="O4220" s="29" t="s">
        <v>3290</v>
      </c>
      <c r="P4220" s="29" t="s">
        <v>3291</v>
      </c>
      <c r="Q4220" s="29" t="s">
        <v>3209</v>
      </c>
      <c r="R4220" s="29" t="s">
        <v>3210</v>
      </c>
      <c r="S4220" s="29" t="s">
        <v>3098</v>
      </c>
      <c r="T4220" s="29"/>
      <c r="U4220" s="30">
        <v>1000</v>
      </c>
      <c r="V4220" s="30">
        <v>1000</v>
      </c>
      <c r="W4220" s="30">
        <v>1000</v>
      </c>
      <c r="X4220" s="30">
        <v>1000</v>
      </c>
      <c r="Y4220" s="30">
        <v>1000</v>
      </c>
      <c r="Z4220" s="30">
        <v>1000</v>
      </c>
      <c r="AA4220" s="30">
        <v>1000</v>
      </c>
      <c r="AB4220" s="30">
        <v>1000</v>
      </c>
      <c r="AC4220" s="30">
        <v>1000</v>
      </c>
      <c r="AD4220" s="30">
        <v>1000</v>
      </c>
      <c r="AE4220" s="30">
        <v>1000</v>
      </c>
      <c r="AF4220" s="30">
        <v>1000</v>
      </c>
    </row>
    <row r="4221" spans="1:32" x14ac:dyDescent="0.45">
      <c r="A4221" s="29" t="s">
        <v>1006</v>
      </c>
      <c r="B4221" s="29" t="s">
        <v>1007</v>
      </c>
      <c r="C4221" s="29" t="s">
        <v>3299</v>
      </c>
      <c r="D4221" s="29" t="s">
        <v>3300</v>
      </c>
      <c r="E4221" s="29" t="s">
        <v>3468</v>
      </c>
      <c r="F4221" s="29" t="s">
        <v>3469</v>
      </c>
      <c r="G4221" s="29" t="s">
        <v>3233</v>
      </c>
      <c r="H4221" s="29" t="s">
        <v>3234</v>
      </c>
      <c r="I4221" s="29" t="s">
        <v>3262</v>
      </c>
      <c r="J4221" s="29" t="s">
        <v>3263</v>
      </c>
      <c r="K4221" s="29" t="s">
        <v>3264</v>
      </c>
      <c r="L4221" s="29" t="s">
        <v>3103</v>
      </c>
      <c r="M4221" s="29" t="s">
        <v>3322</v>
      </c>
      <c r="N4221" s="29" t="s">
        <v>3323</v>
      </c>
      <c r="O4221" s="29" t="s">
        <v>3324</v>
      </c>
      <c r="P4221" s="29" t="s">
        <v>3325</v>
      </c>
      <c r="Q4221" s="29" t="s">
        <v>3209</v>
      </c>
      <c r="R4221" s="29" t="s">
        <v>3210</v>
      </c>
      <c r="S4221" s="29" t="s">
        <v>3098</v>
      </c>
      <c r="T4221" s="29"/>
      <c r="U4221" s="30">
        <v>5600</v>
      </c>
      <c r="V4221" s="30">
        <v>5600</v>
      </c>
      <c r="W4221" s="30">
        <v>5600</v>
      </c>
      <c r="X4221" s="30">
        <v>5600</v>
      </c>
      <c r="Y4221" s="30">
        <v>5600</v>
      </c>
      <c r="Z4221" s="30">
        <v>5600</v>
      </c>
      <c r="AA4221" s="30">
        <v>5600</v>
      </c>
      <c r="AB4221" s="30">
        <v>5600</v>
      </c>
      <c r="AC4221" s="30">
        <v>5600</v>
      </c>
      <c r="AD4221" s="30">
        <v>5600</v>
      </c>
      <c r="AE4221" s="30">
        <v>5600</v>
      </c>
      <c r="AF4221" s="30">
        <v>5600</v>
      </c>
    </row>
    <row r="4222" spans="1:32" x14ac:dyDescent="0.45">
      <c r="A4222" s="29" t="s">
        <v>1006</v>
      </c>
      <c r="B4222" s="29" t="s">
        <v>1007</v>
      </c>
      <c r="C4222" s="29" t="s">
        <v>3299</v>
      </c>
      <c r="D4222" s="29" t="s">
        <v>3300</v>
      </c>
      <c r="E4222" s="29" t="s">
        <v>3468</v>
      </c>
      <c r="F4222" s="29" t="s">
        <v>3469</v>
      </c>
      <c r="G4222" s="29" t="s">
        <v>3233</v>
      </c>
      <c r="H4222" s="29" t="s">
        <v>3234</v>
      </c>
      <c r="I4222" s="29" t="s">
        <v>3262</v>
      </c>
      <c r="J4222" s="29" t="s">
        <v>3263</v>
      </c>
      <c r="K4222" s="29" t="s">
        <v>3264</v>
      </c>
      <c r="L4222" s="29" t="s">
        <v>3103</v>
      </c>
      <c r="M4222" s="29" t="s">
        <v>3322</v>
      </c>
      <c r="N4222" s="29" t="s">
        <v>3323</v>
      </c>
      <c r="O4222" s="29" t="s">
        <v>3374</v>
      </c>
      <c r="P4222" s="29" t="s">
        <v>3375</v>
      </c>
      <c r="Q4222" s="29" t="s">
        <v>3209</v>
      </c>
      <c r="R4222" s="29" t="s">
        <v>3210</v>
      </c>
      <c r="S4222" s="29" t="s">
        <v>3098</v>
      </c>
      <c r="T4222" s="29"/>
      <c r="U4222" s="30">
        <v>2000</v>
      </c>
      <c r="V4222" s="30">
        <v>2000</v>
      </c>
      <c r="W4222" s="30">
        <v>2000</v>
      </c>
      <c r="X4222" s="30">
        <v>2000</v>
      </c>
      <c r="Y4222" s="30">
        <v>2000</v>
      </c>
      <c r="Z4222" s="30">
        <v>2000</v>
      </c>
      <c r="AA4222" s="30">
        <v>2000</v>
      </c>
      <c r="AB4222" s="30">
        <v>2000</v>
      </c>
      <c r="AC4222" s="30">
        <v>2000</v>
      </c>
      <c r="AD4222" s="30">
        <v>2000</v>
      </c>
      <c r="AE4222" s="30">
        <v>2000</v>
      </c>
      <c r="AF4222" s="30">
        <v>2000</v>
      </c>
    </row>
    <row r="4223" spans="1:32" x14ac:dyDescent="0.45">
      <c r="A4223" s="29" t="s">
        <v>1006</v>
      </c>
      <c r="B4223" s="29" t="s">
        <v>1007</v>
      </c>
      <c r="C4223" s="29" t="s">
        <v>3299</v>
      </c>
      <c r="D4223" s="29" t="s">
        <v>3300</v>
      </c>
      <c r="E4223" s="29" t="s">
        <v>3468</v>
      </c>
      <c r="F4223" s="29" t="s">
        <v>3469</v>
      </c>
      <c r="G4223" s="29" t="s">
        <v>3233</v>
      </c>
      <c r="H4223" s="29" t="s">
        <v>3234</v>
      </c>
      <c r="I4223" s="29" t="s">
        <v>3262</v>
      </c>
      <c r="J4223" s="29" t="s">
        <v>3263</v>
      </c>
      <c r="K4223" s="29" t="s">
        <v>3264</v>
      </c>
      <c r="L4223" s="29" t="s">
        <v>3103</v>
      </c>
      <c r="M4223" s="29" t="s">
        <v>3326</v>
      </c>
      <c r="N4223" s="29" t="s">
        <v>3327</v>
      </c>
      <c r="O4223" s="29" t="s">
        <v>3527</v>
      </c>
      <c r="P4223" s="29" t="s">
        <v>3528</v>
      </c>
      <c r="Q4223" s="29" t="s">
        <v>3209</v>
      </c>
      <c r="R4223" s="29" t="s">
        <v>3210</v>
      </c>
      <c r="S4223" s="29" t="s">
        <v>3098</v>
      </c>
      <c r="T4223" s="29"/>
      <c r="U4223" s="30">
        <v>870</v>
      </c>
      <c r="V4223" s="30">
        <v>1624</v>
      </c>
      <c r="W4223" s="30">
        <v>275</v>
      </c>
      <c r="X4223" s="30">
        <v>290</v>
      </c>
      <c r="Y4223" s="30">
        <v>333</v>
      </c>
      <c r="Z4223" s="30">
        <v>261</v>
      </c>
      <c r="AA4223" s="30">
        <v>29</v>
      </c>
      <c r="AB4223" s="30">
        <v>217</v>
      </c>
      <c r="AC4223" s="30">
        <v>217</v>
      </c>
      <c r="AD4223" s="30">
        <v>507</v>
      </c>
      <c r="AE4223" s="30">
        <v>348</v>
      </c>
      <c r="AF4223" s="30">
        <v>275</v>
      </c>
    </row>
    <row r="4224" spans="1:32" x14ac:dyDescent="0.45">
      <c r="A4224" s="29" t="s">
        <v>1006</v>
      </c>
      <c r="B4224" s="29" t="s">
        <v>1007</v>
      </c>
      <c r="C4224" s="29" t="s">
        <v>3299</v>
      </c>
      <c r="D4224" s="29" t="s">
        <v>3300</v>
      </c>
      <c r="E4224" s="29" t="s">
        <v>3468</v>
      </c>
      <c r="F4224" s="29" t="s">
        <v>3469</v>
      </c>
      <c r="G4224" s="29" t="s">
        <v>3233</v>
      </c>
      <c r="H4224" s="29" t="s">
        <v>3234</v>
      </c>
      <c r="I4224" s="29" t="s">
        <v>3262</v>
      </c>
      <c r="J4224" s="29" t="s">
        <v>3263</v>
      </c>
      <c r="K4224" s="29" t="s">
        <v>3264</v>
      </c>
      <c r="L4224" s="29" t="s">
        <v>3103</v>
      </c>
      <c r="M4224" s="29" t="s">
        <v>3326</v>
      </c>
      <c r="N4224" s="29" t="s">
        <v>3327</v>
      </c>
      <c r="O4224" s="29" t="s">
        <v>3328</v>
      </c>
      <c r="P4224" s="29" t="s">
        <v>3329</v>
      </c>
      <c r="Q4224" s="29" t="s">
        <v>3209</v>
      </c>
      <c r="R4224" s="29" t="s">
        <v>3210</v>
      </c>
      <c r="S4224" s="29" t="s">
        <v>3098</v>
      </c>
      <c r="T4224" s="29"/>
      <c r="U4224" s="30">
        <v>0</v>
      </c>
      <c r="V4224" s="30">
        <v>0</v>
      </c>
      <c r="W4224" s="30">
        <v>0</v>
      </c>
      <c r="X4224" s="30">
        <v>0</v>
      </c>
      <c r="Y4224" s="30">
        <v>0</v>
      </c>
      <c r="Z4224" s="30">
        <v>0</v>
      </c>
      <c r="AA4224" s="30">
        <v>0</v>
      </c>
      <c r="AB4224" s="30">
        <v>0</v>
      </c>
      <c r="AC4224" s="30">
        <v>0</v>
      </c>
      <c r="AD4224" s="30">
        <v>0</v>
      </c>
      <c r="AE4224" s="30">
        <v>0</v>
      </c>
      <c r="AF4224" s="30">
        <v>0</v>
      </c>
    </row>
    <row r="4225" spans="1:32" x14ac:dyDescent="0.45">
      <c r="A4225" s="29" t="s">
        <v>1006</v>
      </c>
      <c r="B4225" s="29" t="s">
        <v>1007</v>
      </c>
      <c r="C4225" s="29" t="s">
        <v>3299</v>
      </c>
      <c r="D4225" s="29" t="s">
        <v>3300</v>
      </c>
      <c r="E4225" s="29" t="s">
        <v>3468</v>
      </c>
      <c r="F4225" s="29" t="s">
        <v>3469</v>
      </c>
      <c r="G4225" s="29" t="s">
        <v>3233</v>
      </c>
      <c r="H4225" s="29" t="s">
        <v>3234</v>
      </c>
      <c r="I4225" s="29" t="s">
        <v>3262</v>
      </c>
      <c r="J4225" s="29" t="s">
        <v>3263</v>
      </c>
      <c r="K4225" s="29" t="s">
        <v>3264</v>
      </c>
      <c r="L4225" s="29" t="s">
        <v>3103</v>
      </c>
      <c r="M4225" s="29" t="s">
        <v>3326</v>
      </c>
      <c r="N4225" s="29" t="s">
        <v>3327</v>
      </c>
      <c r="O4225" s="29" t="s">
        <v>3330</v>
      </c>
      <c r="P4225" s="29" t="s">
        <v>3331</v>
      </c>
      <c r="Q4225" s="29" t="s">
        <v>3209</v>
      </c>
      <c r="R4225" s="29" t="s">
        <v>3210</v>
      </c>
      <c r="S4225" s="29" t="s">
        <v>3098</v>
      </c>
      <c r="T4225" s="29"/>
      <c r="U4225" s="30">
        <v>0</v>
      </c>
      <c r="V4225" s="30">
        <v>0</v>
      </c>
      <c r="W4225" s="30">
        <v>0</v>
      </c>
      <c r="X4225" s="30">
        <v>0</v>
      </c>
      <c r="Y4225" s="30">
        <v>0</v>
      </c>
      <c r="Z4225" s="30">
        <v>0</v>
      </c>
      <c r="AA4225" s="30">
        <v>0</v>
      </c>
      <c r="AB4225" s="30">
        <v>0</v>
      </c>
      <c r="AC4225" s="30">
        <v>0</v>
      </c>
      <c r="AD4225" s="30">
        <v>0</v>
      </c>
      <c r="AE4225" s="30">
        <v>0</v>
      </c>
      <c r="AF4225" s="30">
        <v>0</v>
      </c>
    </row>
    <row r="4226" spans="1:32" x14ac:dyDescent="0.45">
      <c r="A4226" s="29" t="s">
        <v>1006</v>
      </c>
      <c r="B4226" s="29" t="s">
        <v>1007</v>
      </c>
      <c r="C4226" s="29" t="s">
        <v>3299</v>
      </c>
      <c r="D4226" s="29" t="s">
        <v>3300</v>
      </c>
      <c r="E4226" s="29" t="s">
        <v>3468</v>
      </c>
      <c r="F4226" s="29" t="s">
        <v>3469</v>
      </c>
      <c r="G4226" s="29" t="s">
        <v>3233</v>
      </c>
      <c r="H4226" s="29" t="s">
        <v>3234</v>
      </c>
      <c r="I4226" s="29" t="s">
        <v>3262</v>
      </c>
      <c r="J4226" s="29" t="s">
        <v>3263</v>
      </c>
      <c r="K4226" s="29" t="s">
        <v>3264</v>
      </c>
      <c r="L4226" s="29" t="s">
        <v>3103</v>
      </c>
      <c r="M4226" s="29" t="s">
        <v>3326</v>
      </c>
      <c r="N4226" s="29" t="s">
        <v>3327</v>
      </c>
      <c r="O4226" s="29" t="s">
        <v>3332</v>
      </c>
      <c r="P4226" s="29" t="s">
        <v>3333</v>
      </c>
      <c r="Q4226" s="29" t="s">
        <v>3209</v>
      </c>
      <c r="R4226" s="29" t="s">
        <v>3210</v>
      </c>
      <c r="S4226" s="29" t="s">
        <v>3098</v>
      </c>
      <c r="T4226" s="29"/>
      <c r="U4226" s="30">
        <v>22000</v>
      </c>
      <c r="V4226" s="30">
        <v>22000</v>
      </c>
      <c r="W4226" s="30">
        <v>22000</v>
      </c>
      <c r="X4226" s="30">
        <v>22000</v>
      </c>
      <c r="Y4226" s="30">
        <v>22000</v>
      </c>
      <c r="Z4226" s="30">
        <v>22000</v>
      </c>
      <c r="AA4226" s="30">
        <v>22000</v>
      </c>
      <c r="AB4226" s="30">
        <v>22000</v>
      </c>
      <c r="AC4226" s="30">
        <v>22000</v>
      </c>
      <c r="AD4226" s="30">
        <v>22000</v>
      </c>
      <c r="AE4226" s="30">
        <v>22000</v>
      </c>
      <c r="AF4226" s="30">
        <v>22000</v>
      </c>
    </row>
    <row r="4227" spans="1:32" x14ac:dyDescent="0.45">
      <c r="A4227" s="29" t="s">
        <v>1006</v>
      </c>
      <c r="B4227" s="29" t="s">
        <v>1007</v>
      </c>
      <c r="C4227" s="29" t="s">
        <v>3299</v>
      </c>
      <c r="D4227" s="29" t="s">
        <v>3300</v>
      </c>
      <c r="E4227" s="29" t="s">
        <v>3468</v>
      </c>
      <c r="F4227" s="29" t="s">
        <v>3469</v>
      </c>
      <c r="G4227" s="29" t="s">
        <v>3233</v>
      </c>
      <c r="H4227" s="29" t="s">
        <v>3234</v>
      </c>
      <c r="I4227" s="29" t="s">
        <v>3275</v>
      </c>
      <c r="J4227" s="29" t="s">
        <v>3276</v>
      </c>
      <c r="K4227" s="29" t="s">
        <v>3282</v>
      </c>
      <c r="L4227" s="29" t="s">
        <v>3112</v>
      </c>
      <c r="M4227" s="29" t="s">
        <v>3283</v>
      </c>
      <c r="N4227" s="29" t="s">
        <v>3284</v>
      </c>
      <c r="O4227" s="29" t="s">
        <v>3376</v>
      </c>
      <c r="P4227" s="29" t="s">
        <v>3377</v>
      </c>
      <c r="Q4227" s="29" t="s">
        <v>3209</v>
      </c>
      <c r="R4227" s="29" t="s">
        <v>3210</v>
      </c>
      <c r="S4227" s="29" t="s">
        <v>3098</v>
      </c>
      <c r="T4227" s="29"/>
      <c r="U4227" s="30">
        <v>20000</v>
      </c>
      <c r="V4227" s="30">
        <v>20000</v>
      </c>
      <c r="W4227" s="30">
        <v>20000</v>
      </c>
      <c r="X4227" s="30">
        <v>20000</v>
      </c>
      <c r="Y4227" s="30">
        <v>20000</v>
      </c>
      <c r="Z4227" s="30">
        <v>20000</v>
      </c>
      <c r="AA4227" s="30">
        <v>20000</v>
      </c>
      <c r="AB4227" s="30">
        <v>20000</v>
      </c>
      <c r="AC4227" s="30">
        <v>20000</v>
      </c>
      <c r="AD4227" s="30">
        <v>20000</v>
      </c>
      <c r="AE4227" s="30">
        <v>20000</v>
      </c>
      <c r="AF4227" s="30">
        <v>20000</v>
      </c>
    </row>
    <row r="4228" spans="1:32" x14ac:dyDescent="0.45">
      <c r="A4228" s="29" t="s">
        <v>1006</v>
      </c>
      <c r="B4228" s="29" t="s">
        <v>1007</v>
      </c>
      <c r="C4228" s="29" t="s">
        <v>3299</v>
      </c>
      <c r="D4228" s="29" t="s">
        <v>3300</v>
      </c>
      <c r="E4228" s="29" t="s">
        <v>3503</v>
      </c>
      <c r="F4228" s="29" t="s">
        <v>3463</v>
      </c>
      <c r="G4228" s="29" t="s">
        <v>3200</v>
      </c>
      <c r="H4228" s="29" t="s">
        <v>3201</v>
      </c>
      <c r="I4228" s="29" t="s">
        <v>3226</v>
      </c>
      <c r="J4228" s="29" t="s">
        <v>3227</v>
      </c>
      <c r="K4228" s="29" t="s">
        <v>3228</v>
      </c>
      <c r="L4228" s="29" t="s">
        <v>3111</v>
      </c>
      <c r="M4228" s="29" t="s">
        <v>3229</v>
      </c>
      <c r="N4228" s="29" t="s">
        <v>3230</v>
      </c>
      <c r="O4228" s="29" t="s">
        <v>3231</v>
      </c>
      <c r="P4228" s="29" t="s">
        <v>3232</v>
      </c>
      <c r="Q4228" s="29" t="s">
        <v>3209</v>
      </c>
      <c r="R4228" s="29" t="s">
        <v>3210</v>
      </c>
      <c r="S4228" s="29" t="s">
        <v>3098</v>
      </c>
      <c r="T4228" s="29"/>
      <c r="U4228" s="30">
        <v>0</v>
      </c>
      <c r="V4228" s="30">
        <v>0</v>
      </c>
      <c r="W4228" s="30">
        <v>0</v>
      </c>
      <c r="X4228" s="30">
        <v>0</v>
      </c>
      <c r="Y4228" s="30">
        <v>0</v>
      </c>
      <c r="Z4228" s="30">
        <v>0</v>
      </c>
      <c r="AA4228" s="30">
        <v>0</v>
      </c>
      <c r="AB4228" s="30">
        <v>0</v>
      </c>
      <c r="AC4228" s="30">
        <v>0</v>
      </c>
      <c r="AD4228" s="30">
        <v>0</v>
      </c>
      <c r="AE4228" s="30">
        <v>0</v>
      </c>
      <c r="AF4228" s="30">
        <v>0</v>
      </c>
    </row>
    <row r="4229" spans="1:32" x14ac:dyDescent="0.45">
      <c r="A4229" s="29" t="s">
        <v>1006</v>
      </c>
      <c r="B4229" s="29" t="s">
        <v>1007</v>
      </c>
      <c r="C4229" s="29" t="s">
        <v>3334</v>
      </c>
      <c r="D4229" s="29" t="s">
        <v>3335</v>
      </c>
      <c r="E4229" s="29" t="s">
        <v>3336</v>
      </c>
      <c r="F4229" s="29" t="s">
        <v>3337</v>
      </c>
      <c r="G4229" s="29" t="s">
        <v>3200</v>
      </c>
      <c r="H4229" s="29" t="s">
        <v>3201</v>
      </c>
      <c r="I4229" s="29" t="s">
        <v>3202</v>
      </c>
      <c r="J4229" s="29" t="s">
        <v>3203</v>
      </c>
      <c r="K4229" s="29" t="s">
        <v>3204</v>
      </c>
      <c r="L4229" s="29" t="s">
        <v>3109</v>
      </c>
      <c r="M4229" s="29" t="s">
        <v>3205</v>
      </c>
      <c r="N4229" s="29" t="s">
        <v>3206</v>
      </c>
      <c r="O4229" s="29" t="s">
        <v>3214</v>
      </c>
      <c r="P4229" s="29" t="s">
        <v>3215</v>
      </c>
      <c r="Q4229" s="29" t="s">
        <v>3209</v>
      </c>
      <c r="R4229" s="29" t="s">
        <v>3210</v>
      </c>
      <c r="S4229" s="29" t="s">
        <v>3098</v>
      </c>
      <c r="T4229" s="29"/>
      <c r="U4229" s="30">
        <v>0</v>
      </c>
      <c r="V4229" s="30">
        <v>0</v>
      </c>
      <c r="W4229" s="30">
        <v>0</v>
      </c>
      <c r="X4229" s="30">
        <v>0</v>
      </c>
      <c r="Y4229" s="30">
        <v>0</v>
      </c>
      <c r="Z4229" s="30">
        <v>0</v>
      </c>
      <c r="AA4229" s="30">
        <v>0</v>
      </c>
      <c r="AB4229" s="30">
        <v>0</v>
      </c>
      <c r="AC4229" s="30">
        <v>0</v>
      </c>
      <c r="AD4229" s="30">
        <v>600</v>
      </c>
      <c r="AE4229" s="30">
        <v>0</v>
      </c>
      <c r="AF4229" s="30">
        <v>0</v>
      </c>
    </row>
    <row r="4230" spans="1:32" x14ac:dyDescent="0.45">
      <c r="A4230" s="29" t="s">
        <v>1006</v>
      </c>
      <c r="B4230" s="29" t="s">
        <v>1007</v>
      </c>
      <c r="C4230" s="29" t="s">
        <v>3334</v>
      </c>
      <c r="D4230" s="29" t="s">
        <v>3335</v>
      </c>
      <c r="E4230" s="29" t="s">
        <v>3336</v>
      </c>
      <c r="F4230" s="29" t="s">
        <v>3337</v>
      </c>
      <c r="G4230" s="29" t="s">
        <v>3200</v>
      </c>
      <c r="H4230" s="29" t="s">
        <v>3201</v>
      </c>
      <c r="I4230" s="29" t="s">
        <v>3226</v>
      </c>
      <c r="J4230" s="29" t="s">
        <v>3227</v>
      </c>
      <c r="K4230" s="29" t="s">
        <v>3228</v>
      </c>
      <c r="L4230" s="29" t="s">
        <v>3111</v>
      </c>
      <c r="M4230" s="29" t="s">
        <v>3229</v>
      </c>
      <c r="N4230" s="29" t="s">
        <v>3230</v>
      </c>
      <c r="O4230" s="29" t="s">
        <v>3231</v>
      </c>
      <c r="P4230" s="29" t="s">
        <v>3232</v>
      </c>
      <c r="Q4230" s="29" t="s">
        <v>3209</v>
      </c>
      <c r="R4230" s="29" t="s">
        <v>3210</v>
      </c>
      <c r="S4230" s="29" t="s">
        <v>3098</v>
      </c>
      <c r="T4230" s="29"/>
      <c r="U4230" s="30">
        <v>196</v>
      </c>
      <c r="V4230" s="30">
        <v>0</v>
      </c>
      <c r="W4230" s="30">
        <v>0</v>
      </c>
      <c r="X4230" s="30">
        <v>0</v>
      </c>
      <c r="Y4230" s="30">
        <v>0</v>
      </c>
      <c r="Z4230" s="30">
        <v>0</v>
      </c>
      <c r="AA4230" s="30">
        <v>0</v>
      </c>
      <c r="AB4230" s="30">
        <v>0</v>
      </c>
      <c r="AC4230" s="30">
        <v>0</v>
      </c>
      <c r="AD4230" s="30">
        <v>0</v>
      </c>
      <c r="AE4230" s="30">
        <v>0</v>
      </c>
      <c r="AF4230" s="30">
        <v>0</v>
      </c>
    </row>
    <row r="4231" spans="1:32" x14ac:dyDescent="0.45">
      <c r="A4231" s="29" t="s">
        <v>1127</v>
      </c>
      <c r="B4231" s="29" t="s">
        <v>1128</v>
      </c>
      <c r="C4231" s="29" t="s">
        <v>3620</v>
      </c>
      <c r="D4231" s="29" t="s">
        <v>3621</v>
      </c>
      <c r="E4231" s="29" t="s">
        <v>3620</v>
      </c>
      <c r="F4231" s="29" t="s">
        <v>3622</v>
      </c>
      <c r="G4231" s="29" t="s">
        <v>3200</v>
      </c>
      <c r="H4231" s="29" t="s">
        <v>3201</v>
      </c>
      <c r="I4231" s="29" t="s">
        <v>3202</v>
      </c>
      <c r="J4231" s="29" t="s">
        <v>3203</v>
      </c>
      <c r="K4231" s="29" t="s">
        <v>3204</v>
      </c>
      <c r="L4231" s="29" t="s">
        <v>3109</v>
      </c>
      <c r="M4231" s="29" t="s">
        <v>3378</v>
      </c>
      <c r="N4231" s="29" t="s">
        <v>3379</v>
      </c>
      <c r="O4231" s="29" t="s">
        <v>3380</v>
      </c>
      <c r="P4231" s="29" t="s">
        <v>3381</v>
      </c>
      <c r="Q4231" s="29" t="s">
        <v>3209</v>
      </c>
      <c r="R4231" s="29" t="s">
        <v>3210</v>
      </c>
      <c r="S4231" s="29" t="s">
        <v>3098</v>
      </c>
      <c r="T4231" s="29"/>
      <c r="U4231" s="30">
        <v>930</v>
      </c>
      <c r="V4231" s="30">
        <v>930</v>
      </c>
      <c r="W4231" s="30">
        <v>930</v>
      </c>
      <c r="X4231" s="30">
        <v>930</v>
      </c>
      <c r="Y4231" s="30">
        <v>930</v>
      </c>
      <c r="Z4231" s="30">
        <v>930</v>
      </c>
      <c r="AA4231" s="30">
        <v>930</v>
      </c>
      <c r="AB4231" s="30">
        <v>930</v>
      </c>
      <c r="AC4231" s="30">
        <v>930</v>
      </c>
      <c r="AD4231" s="30">
        <v>930</v>
      </c>
      <c r="AE4231" s="30">
        <v>0</v>
      </c>
      <c r="AF4231" s="30">
        <v>0</v>
      </c>
    </row>
    <row r="4232" spans="1:32" x14ac:dyDescent="0.45">
      <c r="A4232" s="29" t="s">
        <v>674</v>
      </c>
      <c r="B4232" s="29" t="s">
        <v>675</v>
      </c>
      <c r="C4232" s="29" t="s">
        <v>3299</v>
      </c>
      <c r="D4232" s="29" t="s">
        <v>3300</v>
      </c>
      <c r="E4232" s="29" t="s">
        <v>3320</v>
      </c>
      <c r="F4232" s="29" t="s">
        <v>3321</v>
      </c>
      <c r="G4232" s="29" t="s">
        <v>3200</v>
      </c>
      <c r="H4232" s="29" t="s">
        <v>3201</v>
      </c>
      <c r="I4232" s="29" t="s">
        <v>3202</v>
      </c>
      <c r="J4232" s="29" t="s">
        <v>3203</v>
      </c>
      <c r="K4232" s="29" t="s">
        <v>3221</v>
      </c>
      <c r="L4232" s="29" t="s">
        <v>3113</v>
      </c>
      <c r="M4232" s="29" t="s">
        <v>3222</v>
      </c>
      <c r="N4232" s="29" t="s">
        <v>3223</v>
      </c>
      <c r="O4232" s="29" t="s">
        <v>3224</v>
      </c>
      <c r="P4232" s="29" t="s">
        <v>3225</v>
      </c>
      <c r="Q4232" s="29" t="s">
        <v>3209</v>
      </c>
      <c r="R4232" s="29" t="s">
        <v>3210</v>
      </c>
      <c r="S4232" s="29" t="s">
        <v>3098</v>
      </c>
      <c r="T4232" s="29"/>
      <c r="U4232" s="30">
        <v>32074</v>
      </c>
      <c r="V4232" s="30">
        <v>31770</v>
      </c>
      <c r="W4232" s="30">
        <v>31243</v>
      </c>
      <c r="X4232" s="30">
        <v>31105</v>
      </c>
      <c r="Y4232" s="30">
        <v>30939</v>
      </c>
      <c r="Z4232" s="30">
        <v>31412</v>
      </c>
      <c r="AA4232" s="30">
        <v>31740</v>
      </c>
      <c r="AB4232" s="30">
        <v>31599</v>
      </c>
      <c r="AC4232" s="30">
        <v>31914</v>
      </c>
      <c r="AD4232" s="30">
        <v>31693</v>
      </c>
      <c r="AE4232" s="30">
        <v>33376</v>
      </c>
      <c r="AF4232" s="30">
        <v>32525</v>
      </c>
    </row>
    <row r="4233" spans="1:32" x14ac:dyDescent="0.45">
      <c r="A4233" s="29" t="s">
        <v>674</v>
      </c>
      <c r="B4233" s="29" t="s">
        <v>675</v>
      </c>
      <c r="C4233" s="29" t="s">
        <v>3299</v>
      </c>
      <c r="D4233" s="29" t="s">
        <v>3300</v>
      </c>
      <c r="E4233" s="29" t="s">
        <v>3320</v>
      </c>
      <c r="F4233" s="29" t="s">
        <v>3321</v>
      </c>
      <c r="G4233" s="29" t="s">
        <v>3200</v>
      </c>
      <c r="H4233" s="29" t="s">
        <v>3201</v>
      </c>
      <c r="I4233" s="29" t="s">
        <v>3226</v>
      </c>
      <c r="J4233" s="29" t="s">
        <v>3227</v>
      </c>
      <c r="K4233" s="29" t="s">
        <v>3228</v>
      </c>
      <c r="L4233" s="29" t="s">
        <v>3111</v>
      </c>
      <c r="M4233" s="29" t="s">
        <v>3229</v>
      </c>
      <c r="N4233" s="29" t="s">
        <v>3230</v>
      </c>
      <c r="O4233" s="29" t="s">
        <v>3231</v>
      </c>
      <c r="P4233" s="29" t="s">
        <v>3232</v>
      </c>
      <c r="Q4233" s="29" t="s">
        <v>3209</v>
      </c>
      <c r="R4233" s="29" t="s">
        <v>3210</v>
      </c>
      <c r="S4233" s="29" t="s">
        <v>3098</v>
      </c>
      <c r="T4233" s="29"/>
      <c r="U4233" s="30">
        <v>0</v>
      </c>
      <c r="V4233" s="30">
        <v>0</v>
      </c>
      <c r="W4233" s="30">
        <v>0</v>
      </c>
      <c r="X4233" s="30">
        <v>0</v>
      </c>
      <c r="Y4233" s="30">
        <v>0</v>
      </c>
      <c r="Z4233" s="30">
        <v>0</v>
      </c>
      <c r="AA4233" s="30">
        <v>0</v>
      </c>
      <c r="AB4233" s="30">
        <v>0</v>
      </c>
      <c r="AC4233" s="30">
        <v>0</v>
      </c>
      <c r="AD4233" s="30">
        <v>0</v>
      </c>
      <c r="AE4233" s="30">
        <v>0</v>
      </c>
      <c r="AF4233" s="30">
        <v>0</v>
      </c>
    </row>
    <row r="4234" spans="1:32" x14ac:dyDescent="0.45">
      <c r="A4234" s="29" t="s">
        <v>674</v>
      </c>
      <c r="B4234" s="29" t="s">
        <v>675</v>
      </c>
      <c r="C4234" s="29" t="s">
        <v>3299</v>
      </c>
      <c r="D4234" s="29" t="s">
        <v>3300</v>
      </c>
      <c r="E4234" s="29" t="s">
        <v>3320</v>
      </c>
      <c r="F4234" s="29" t="s">
        <v>3321</v>
      </c>
      <c r="G4234" s="29" t="s">
        <v>3233</v>
      </c>
      <c r="H4234" s="29" t="s">
        <v>3234</v>
      </c>
      <c r="I4234" s="29" t="s">
        <v>3242</v>
      </c>
      <c r="J4234" s="29" t="s">
        <v>3243</v>
      </c>
      <c r="K4234" s="29" t="s">
        <v>3244</v>
      </c>
      <c r="L4234" s="29" t="s">
        <v>3104</v>
      </c>
      <c r="M4234" s="29" t="s">
        <v>3245</v>
      </c>
      <c r="N4234" s="29" t="s">
        <v>3246</v>
      </c>
      <c r="O4234" s="29" t="s">
        <v>3701</v>
      </c>
      <c r="P4234" s="29" t="s">
        <v>3702</v>
      </c>
      <c r="Q4234" s="29" t="s">
        <v>3249</v>
      </c>
      <c r="R4234" s="29" t="s">
        <v>3210</v>
      </c>
      <c r="S4234" s="29" t="s">
        <v>3098</v>
      </c>
      <c r="T4234" s="29"/>
      <c r="U4234" s="30">
        <v>412</v>
      </c>
      <c r="V4234" s="30">
        <v>412</v>
      </c>
      <c r="W4234" s="30">
        <v>412</v>
      </c>
      <c r="X4234" s="30">
        <v>412</v>
      </c>
      <c r="Y4234" s="30">
        <v>412</v>
      </c>
      <c r="Z4234" s="30">
        <v>412</v>
      </c>
      <c r="AA4234" s="30">
        <v>412</v>
      </c>
      <c r="AB4234" s="30">
        <v>412</v>
      </c>
      <c r="AC4234" s="30">
        <v>412</v>
      </c>
      <c r="AD4234" s="30">
        <v>404</v>
      </c>
      <c r="AE4234" s="30">
        <v>0</v>
      </c>
      <c r="AF4234" s="30">
        <v>0</v>
      </c>
    </row>
    <row r="4235" spans="1:32" x14ac:dyDescent="0.45">
      <c r="A4235" s="29" t="s">
        <v>674</v>
      </c>
      <c r="B4235" s="29" t="s">
        <v>675</v>
      </c>
      <c r="C4235" s="29" t="s">
        <v>3299</v>
      </c>
      <c r="D4235" s="29" t="s">
        <v>3300</v>
      </c>
      <c r="E4235" s="29" t="s">
        <v>3320</v>
      </c>
      <c r="F4235" s="29" t="s">
        <v>3321</v>
      </c>
      <c r="G4235" s="29" t="s">
        <v>3233</v>
      </c>
      <c r="H4235" s="29" t="s">
        <v>3234</v>
      </c>
      <c r="I4235" s="29" t="s">
        <v>3242</v>
      </c>
      <c r="J4235" s="29" t="s">
        <v>3243</v>
      </c>
      <c r="K4235" s="29" t="s">
        <v>3244</v>
      </c>
      <c r="L4235" s="29" t="s">
        <v>3104</v>
      </c>
      <c r="M4235" s="29" t="s">
        <v>3245</v>
      </c>
      <c r="N4235" s="29" t="s">
        <v>3246</v>
      </c>
      <c r="O4235" s="29" t="s">
        <v>3701</v>
      </c>
      <c r="P4235" s="29" t="s">
        <v>3702</v>
      </c>
      <c r="Q4235" s="29" t="s">
        <v>3209</v>
      </c>
      <c r="R4235" s="29" t="s">
        <v>3210</v>
      </c>
      <c r="S4235" s="29" t="s">
        <v>3098</v>
      </c>
      <c r="T4235" s="29"/>
      <c r="U4235" s="30">
        <v>14000</v>
      </c>
      <c r="V4235" s="30">
        <v>14000</v>
      </c>
      <c r="W4235" s="30">
        <v>14000</v>
      </c>
      <c r="X4235" s="30">
        <v>14000</v>
      </c>
      <c r="Y4235" s="30">
        <v>14000</v>
      </c>
      <c r="Z4235" s="30">
        <v>14000</v>
      </c>
      <c r="AA4235" s="30">
        <v>14000</v>
      </c>
      <c r="AB4235" s="30">
        <v>14000</v>
      </c>
      <c r="AC4235" s="30">
        <v>14000</v>
      </c>
      <c r="AD4235" s="30">
        <v>14000</v>
      </c>
      <c r="AE4235" s="30">
        <v>14000</v>
      </c>
      <c r="AF4235" s="30">
        <v>14000</v>
      </c>
    </row>
    <row r="4236" spans="1:32" x14ac:dyDescent="0.45">
      <c r="A4236" s="29" t="s">
        <v>674</v>
      </c>
      <c r="B4236" s="29" t="s">
        <v>675</v>
      </c>
      <c r="C4236" s="29" t="s">
        <v>3299</v>
      </c>
      <c r="D4236" s="29" t="s">
        <v>3300</v>
      </c>
      <c r="E4236" s="29" t="s">
        <v>3320</v>
      </c>
      <c r="F4236" s="29" t="s">
        <v>3321</v>
      </c>
      <c r="G4236" s="29" t="s">
        <v>3233</v>
      </c>
      <c r="H4236" s="29" t="s">
        <v>3234</v>
      </c>
      <c r="I4236" s="29" t="s">
        <v>3242</v>
      </c>
      <c r="J4236" s="29" t="s">
        <v>3243</v>
      </c>
      <c r="K4236" s="29" t="s">
        <v>3258</v>
      </c>
      <c r="L4236" s="29" t="s">
        <v>3105</v>
      </c>
      <c r="M4236" s="29" t="s">
        <v>3259</v>
      </c>
      <c r="N4236" s="29" t="s">
        <v>3105</v>
      </c>
      <c r="O4236" s="29" t="s">
        <v>3260</v>
      </c>
      <c r="P4236" s="29" t="s">
        <v>3261</v>
      </c>
      <c r="Q4236" s="29" t="s">
        <v>3209</v>
      </c>
      <c r="R4236" s="29" t="s">
        <v>3210</v>
      </c>
      <c r="S4236" s="29" t="s">
        <v>3098</v>
      </c>
      <c r="T4236" s="29"/>
      <c r="U4236" s="30">
        <v>3000</v>
      </c>
      <c r="V4236" s="30">
        <v>3000</v>
      </c>
      <c r="W4236" s="30">
        <v>3000</v>
      </c>
      <c r="X4236" s="30">
        <v>3000</v>
      </c>
      <c r="Y4236" s="30">
        <v>3000</v>
      </c>
      <c r="Z4236" s="30">
        <v>3000</v>
      </c>
      <c r="AA4236" s="30">
        <v>3000</v>
      </c>
      <c r="AB4236" s="30">
        <v>3000</v>
      </c>
      <c r="AC4236" s="30">
        <v>3000</v>
      </c>
      <c r="AD4236" s="30">
        <v>3000</v>
      </c>
      <c r="AE4236" s="30">
        <v>3000</v>
      </c>
      <c r="AF4236" s="30">
        <v>3000</v>
      </c>
    </row>
    <row r="4237" spans="1:32" x14ac:dyDescent="0.45">
      <c r="A4237" s="29" t="s">
        <v>674</v>
      </c>
      <c r="B4237" s="29" t="s">
        <v>675</v>
      </c>
      <c r="C4237" s="29" t="s">
        <v>3299</v>
      </c>
      <c r="D4237" s="29" t="s">
        <v>3300</v>
      </c>
      <c r="E4237" s="29" t="s">
        <v>3320</v>
      </c>
      <c r="F4237" s="29" t="s">
        <v>3321</v>
      </c>
      <c r="G4237" s="29" t="s">
        <v>3233</v>
      </c>
      <c r="H4237" s="29" t="s">
        <v>3234</v>
      </c>
      <c r="I4237" s="29" t="s">
        <v>3262</v>
      </c>
      <c r="J4237" s="29" t="s">
        <v>3263</v>
      </c>
      <c r="K4237" s="29" t="s">
        <v>3563</v>
      </c>
      <c r="L4237" s="29" t="s">
        <v>3118</v>
      </c>
      <c r="M4237" s="29" t="s">
        <v>3564</v>
      </c>
      <c r="N4237" s="29" t="s">
        <v>3565</v>
      </c>
      <c r="O4237" s="29" t="s">
        <v>3770</v>
      </c>
      <c r="P4237" s="29" t="s">
        <v>3771</v>
      </c>
      <c r="Q4237" s="29" t="s">
        <v>3209</v>
      </c>
      <c r="R4237" s="29" t="s">
        <v>3210</v>
      </c>
      <c r="S4237" s="29" t="s">
        <v>3098</v>
      </c>
      <c r="T4237" s="29"/>
      <c r="U4237" s="30">
        <v>2000</v>
      </c>
      <c r="V4237" s="30">
        <v>2000</v>
      </c>
      <c r="W4237" s="30">
        <v>2000</v>
      </c>
      <c r="X4237" s="30">
        <v>2000</v>
      </c>
      <c r="Y4237" s="30">
        <v>2000</v>
      </c>
      <c r="Z4237" s="30">
        <v>2000</v>
      </c>
      <c r="AA4237" s="30">
        <v>2000</v>
      </c>
      <c r="AB4237" s="30">
        <v>2000</v>
      </c>
      <c r="AC4237" s="30">
        <v>2000</v>
      </c>
      <c r="AD4237" s="30">
        <v>2000</v>
      </c>
      <c r="AE4237" s="30">
        <v>2000</v>
      </c>
      <c r="AF4237" s="30">
        <v>2000</v>
      </c>
    </row>
    <row r="4238" spans="1:32" x14ac:dyDescent="0.45">
      <c r="A4238" s="29" t="s">
        <v>674</v>
      </c>
      <c r="B4238" s="29" t="s">
        <v>675</v>
      </c>
      <c r="C4238" s="29" t="s">
        <v>3299</v>
      </c>
      <c r="D4238" s="29" t="s">
        <v>3300</v>
      </c>
      <c r="E4238" s="29" t="s">
        <v>3320</v>
      </c>
      <c r="F4238" s="29" t="s">
        <v>3321</v>
      </c>
      <c r="G4238" s="29" t="s">
        <v>3233</v>
      </c>
      <c r="H4238" s="29" t="s">
        <v>3234</v>
      </c>
      <c r="I4238" s="29" t="s">
        <v>3262</v>
      </c>
      <c r="J4238" s="29" t="s">
        <v>3263</v>
      </c>
      <c r="K4238" s="29" t="s">
        <v>3264</v>
      </c>
      <c r="L4238" s="29" t="s">
        <v>3103</v>
      </c>
      <c r="M4238" s="29" t="s">
        <v>3265</v>
      </c>
      <c r="N4238" s="29" t="s">
        <v>3266</v>
      </c>
      <c r="O4238" s="29" t="s">
        <v>3267</v>
      </c>
      <c r="P4238" s="29" t="s">
        <v>3268</v>
      </c>
      <c r="Q4238" s="29" t="s">
        <v>3209</v>
      </c>
      <c r="R4238" s="29" t="s">
        <v>3210</v>
      </c>
      <c r="S4238" s="29" t="s">
        <v>3098</v>
      </c>
      <c r="T4238" s="29"/>
      <c r="U4238" s="30">
        <v>9360</v>
      </c>
      <c r="V4238" s="30">
        <v>9360</v>
      </c>
      <c r="W4238" s="30">
        <v>9360</v>
      </c>
      <c r="X4238" s="30">
        <v>9360</v>
      </c>
      <c r="Y4238" s="30">
        <v>9360</v>
      </c>
      <c r="Z4238" s="30">
        <v>9360</v>
      </c>
      <c r="AA4238" s="30">
        <v>9360</v>
      </c>
      <c r="AB4238" s="30">
        <v>9360</v>
      </c>
      <c r="AC4238" s="30">
        <v>9360</v>
      </c>
      <c r="AD4238" s="30">
        <v>9360</v>
      </c>
      <c r="AE4238" s="30">
        <v>9360</v>
      </c>
      <c r="AF4238" s="30">
        <v>9360</v>
      </c>
    </row>
    <row r="4239" spans="1:32" x14ac:dyDescent="0.45">
      <c r="A4239" s="29" t="s">
        <v>674</v>
      </c>
      <c r="B4239" s="29" t="s">
        <v>675</v>
      </c>
      <c r="C4239" s="29" t="s">
        <v>3299</v>
      </c>
      <c r="D4239" s="29" t="s">
        <v>3300</v>
      </c>
      <c r="E4239" s="29" t="s">
        <v>3320</v>
      </c>
      <c r="F4239" s="29" t="s">
        <v>3321</v>
      </c>
      <c r="G4239" s="29" t="s">
        <v>3233</v>
      </c>
      <c r="H4239" s="29" t="s">
        <v>3234</v>
      </c>
      <c r="I4239" s="29" t="s">
        <v>3262</v>
      </c>
      <c r="J4239" s="29" t="s">
        <v>3263</v>
      </c>
      <c r="K4239" s="29" t="s">
        <v>3264</v>
      </c>
      <c r="L4239" s="29" t="s">
        <v>3103</v>
      </c>
      <c r="M4239" s="29" t="s">
        <v>3265</v>
      </c>
      <c r="N4239" s="29" t="s">
        <v>3266</v>
      </c>
      <c r="O4239" s="29" t="s">
        <v>3269</v>
      </c>
      <c r="P4239" s="29" t="s">
        <v>3270</v>
      </c>
      <c r="Q4239" s="29" t="s">
        <v>3209</v>
      </c>
      <c r="R4239" s="29" t="s">
        <v>3210</v>
      </c>
      <c r="S4239" s="29" t="s">
        <v>3098</v>
      </c>
      <c r="T4239" s="29"/>
      <c r="U4239" s="30">
        <v>78</v>
      </c>
      <c r="V4239" s="30">
        <v>0</v>
      </c>
      <c r="W4239" s="30">
        <v>0</v>
      </c>
      <c r="X4239" s="30">
        <v>39</v>
      </c>
      <c r="Y4239" s="30">
        <v>312</v>
      </c>
      <c r="Z4239" s="30">
        <v>0</v>
      </c>
      <c r="AA4239" s="30">
        <v>245</v>
      </c>
      <c r="AB4239" s="30">
        <v>0</v>
      </c>
      <c r="AC4239" s="30">
        <v>78</v>
      </c>
      <c r="AD4239" s="30">
        <v>78</v>
      </c>
      <c r="AE4239" s="30">
        <v>351</v>
      </c>
      <c r="AF4239" s="30">
        <v>0</v>
      </c>
    </row>
    <row r="4240" spans="1:32" x14ac:dyDescent="0.45">
      <c r="A4240" s="29" t="s">
        <v>674</v>
      </c>
      <c r="B4240" s="29" t="s">
        <v>675</v>
      </c>
      <c r="C4240" s="29" t="s">
        <v>3299</v>
      </c>
      <c r="D4240" s="29" t="s">
        <v>3300</v>
      </c>
      <c r="E4240" s="29" t="s">
        <v>3320</v>
      </c>
      <c r="F4240" s="29" t="s">
        <v>3321</v>
      </c>
      <c r="G4240" s="29" t="s">
        <v>3233</v>
      </c>
      <c r="H4240" s="29" t="s">
        <v>3234</v>
      </c>
      <c r="I4240" s="29" t="s">
        <v>3262</v>
      </c>
      <c r="J4240" s="29" t="s">
        <v>3263</v>
      </c>
      <c r="K4240" s="29" t="s">
        <v>3264</v>
      </c>
      <c r="L4240" s="29" t="s">
        <v>3103</v>
      </c>
      <c r="M4240" s="29" t="s">
        <v>3265</v>
      </c>
      <c r="N4240" s="29" t="s">
        <v>3266</v>
      </c>
      <c r="O4240" s="29" t="s">
        <v>3271</v>
      </c>
      <c r="P4240" s="29" t="s">
        <v>3272</v>
      </c>
      <c r="Q4240" s="29" t="s">
        <v>3209</v>
      </c>
      <c r="R4240" s="29" t="s">
        <v>3210</v>
      </c>
      <c r="S4240" s="29" t="s">
        <v>3098</v>
      </c>
      <c r="T4240" s="29"/>
      <c r="U4240" s="30">
        <v>159</v>
      </c>
      <c r="V4240" s="30">
        <v>0</v>
      </c>
      <c r="W4240" s="30">
        <v>232</v>
      </c>
      <c r="X4240" s="30">
        <v>232</v>
      </c>
      <c r="Y4240" s="30">
        <v>0</v>
      </c>
      <c r="Z4240" s="30">
        <v>0</v>
      </c>
      <c r="AA4240" s="30">
        <v>420</v>
      </c>
      <c r="AB4240" s="30">
        <v>754</v>
      </c>
      <c r="AC4240" s="30">
        <v>362</v>
      </c>
      <c r="AD4240" s="30">
        <v>696</v>
      </c>
      <c r="AE4240" s="30">
        <v>145</v>
      </c>
      <c r="AF4240" s="30">
        <v>754</v>
      </c>
    </row>
    <row r="4241" spans="1:32" x14ac:dyDescent="0.45">
      <c r="A4241" s="29" t="s">
        <v>674</v>
      </c>
      <c r="B4241" s="29" t="s">
        <v>675</v>
      </c>
      <c r="C4241" s="29" t="s">
        <v>3299</v>
      </c>
      <c r="D4241" s="29" t="s">
        <v>3300</v>
      </c>
      <c r="E4241" s="29" t="s">
        <v>3320</v>
      </c>
      <c r="F4241" s="29" t="s">
        <v>3321</v>
      </c>
      <c r="G4241" s="29" t="s">
        <v>3233</v>
      </c>
      <c r="H4241" s="29" t="s">
        <v>3234</v>
      </c>
      <c r="I4241" s="29" t="s">
        <v>3275</v>
      </c>
      <c r="J4241" s="29" t="s">
        <v>3276</v>
      </c>
      <c r="K4241" s="29" t="s">
        <v>3277</v>
      </c>
      <c r="L4241" s="29" t="s">
        <v>3100</v>
      </c>
      <c r="M4241" s="29" t="s">
        <v>3278</v>
      </c>
      <c r="N4241" s="29" t="s">
        <v>3279</v>
      </c>
      <c r="O4241" s="29" t="s">
        <v>3280</v>
      </c>
      <c r="P4241" s="29" t="s">
        <v>3281</v>
      </c>
      <c r="Q4241" s="29" t="s">
        <v>3249</v>
      </c>
      <c r="R4241" s="29" t="s">
        <v>3210</v>
      </c>
      <c r="S4241" s="29" t="s">
        <v>3098</v>
      </c>
      <c r="T4241" s="29"/>
      <c r="U4241" s="30">
        <v>618</v>
      </c>
      <c r="V4241" s="30">
        <v>618</v>
      </c>
      <c r="W4241" s="30">
        <v>618</v>
      </c>
      <c r="X4241" s="30">
        <v>618</v>
      </c>
      <c r="Y4241" s="30">
        <v>618</v>
      </c>
      <c r="Z4241" s="30">
        <v>618</v>
      </c>
      <c r="AA4241" s="30">
        <v>618</v>
      </c>
      <c r="AB4241" s="30">
        <v>618</v>
      </c>
      <c r="AC4241" s="30">
        <v>618</v>
      </c>
      <c r="AD4241" s="30">
        <v>606</v>
      </c>
      <c r="AE4241" s="30">
        <v>0</v>
      </c>
      <c r="AF4241" s="30">
        <v>0</v>
      </c>
    </row>
    <row r="4242" spans="1:32" x14ac:dyDescent="0.45">
      <c r="A4242" s="29" t="s">
        <v>674</v>
      </c>
      <c r="B4242" s="29" t="s">
        <v>675</v>
      </c>
      <c r="C4242" s="29" t="s">
        <v>3299</v>
      </c>
      <c r="D4242" s="29" t="s">
        <v>3300</v>
      </c>
      <c r="E4242" s="29" t="s">
        <v>3320</v>
      </c>
      <c r="F4242" s="29" t="s">
        <v>3321</v>
      </c>
      <c r="G4242" s="29" t="s">
        <v>3233</v>
      </c>
      <c r="H4242" s="29" t="s">
        <v>3234</v>
      </c>
      <c r="I4242" s="29" t="s">
        <v>3275</v>
      </c>
      <c r="J4242" s="29" t="s">
        <v>3276</v>
      </c>
      <c r="K4242" s="29" t="s">
        <v>3277</v>
      </c>
      <c r="L4242" s="29" t="s">
        <v>3100</v>
      </c>
      <c r="M4242" s="29" t="s">
        <v>3278</v>
      </c>
      <c r="N4242" s="29" t="s">
        <v>3279</v>
      </c>
      <c r="O4242" s="29" t="s">
        <v>3280</v>
      </c>
      <c r="P4242" s="29" t="s">
        <v>3281</v>
      </c>
      <c r="Q4242" s="29" t="s">
        <v>3209</v>
      </c>
      <c r="R4242" s="29" t="s">
        <v>3210</v>
      </c>
      <c r="S4242" s="29" t="s">
        <v>3098</v>
      </c>
      <c r="T4242" s="29"/>
      <c r="U4242" s="30">
        <v>28000</v>
      </c>
      <c r="V4242" s="30">
        <v>28000</v>
      </c>
      <c r="W4242" s="30">
        <v>28000</v>
      </c>
      <c r="X4242" s="30">
        <v>28000</v>
      </c>
      <c r="Y4242" s="30">
        <v>28000</v>
      </c>
      <c r="Z4242" s="30">
        <v>28000</v>
      </c>
      <c r="AA4242" s="30">
        <v>28000</v>
      </c>
      <c r="AB4242" s="30">
        <v>28000</v>
      </c>
      <c r="AC4242" s="30">
        <v>28000</v>
      </c>
      <c r="AD4242" s="30">
        <v>28000</v>
      </c>
      <c r="AE4242" s="30">
        <v>28000</v>
      </c>
      <c r="AF4242" s="30">
        <v>28000</v>
      </c>
    </row>
    <row r="4243" spans="1:32" x14ac:dyDescent="0.45">
      <c r="A4243" s="29" t="s">
        <v>674</v>
      </c>
      <c r="B4243" s="29" t="s">
        <v>675</v>
      </c>
      <c r="C4243" s="29" t="s">
        <v>3299</v>
      </c>
      <c r="D4243" s="29" t="s">
        <v>3300</v>
      </c>
      <c r="E4243" s="29" t="s">
        <v>3320</v>
      </c>
      <c r="F4243" s="29" t="s">
        <v>3321</v>
      </c>
      <c r="G4243" s="29" t="s">
        <v>3233</v>
      </c>
      <c r="H4243" s="29" t="s">
        <v>3234</v>
      </c>
      <c r="I4243" s="29" t="s">
        <v>3275</v>
      </c>
      <c r="J4243" s="29" t="s">
        <v>3276</v>
      </c>
      <c r="K4243" s="29" t="s">
        <v>3282</v>
      </c>
      <c r="L4243" s="29" t="s">
        <v>3112</v>
      </c>
      <c r="M4243" s="29" t="s">
        <v>3283</v>
      </c>
      <c r="N4243" s="29" t="s">
        <v>3284</v>
      </c>
      <c r="O4243" s="29" t="s">
        <v>3529</v>
      </c>
      <c r="P4243" s="29" t="s">
        <v>3530</v>
      </c>
      <c r="Q4243" s="29" t="s">
        <v>3209</v>
      </c>
      <c r="R4243" s="29" t="s">
        <v>3210</v>
      </c>
      <c r="S4243" s="29" t="s">
        <v>3098</v>
      </c>
      <c r="T4243" s="29"/>
      <c r="U4243" s="30">
        <v>25200</v>
      </c>
      <c r="V4243" s="30">
        <v>25200</v>
      </c>
      <c r="W4243" s="30">
        <v>25200</v>
      </c>
      <c r="X4243" s="30">
        <v>25200</v>
      </c>
      <c r="Y4243" s="30">
        <v>25200</v>
      </c>
      <c r="Z4243" s="30">
        <v>25200</v>
      </c>
      <c r="AA4243" s="30">
        <v>25200</v>
      </c>
      <c r="AB4243" s="30">
        <v>25200</v>
      </c>
      <c r="AC4243" s="30">
        <v>25200</v>
      </c>
      <c r="AD4243" s="30">
        <v>25200</v>
      </c>
      <c r="AE4243" s="30">
        <v>25200</v>
      </c>
      <c r="AF4243" s="30">
        <v>25200</v>
      </c>
    </row>
    <row r="4244" spans="1:32" x14ac:dyDescent="0.45">
      <c r="A4244" s="29" t="s">
        <v>674</v>
      </c>
      <c r="B4244" s="29" t="s">
        <v>675</v>
      </c>
      <c r="C4244" s="29" t="s">
        <v>3299</v>
      </c>
      <c r="D4244" s="29" t="s">
        <v>3300</v>
      </c>
      <c r="E4244" s="29" t="s">
        <v>3320</v>
      </c>
      <c r="F4244" s="29" t="s">
        <v>3321</v>
      </c>
      <c r="G4244" s="29" t="s">
        <v>3233</v>
      </c>
      <c r="H4244" s="29" t="s">
        <v>3234</v>
      </c>
      <c r="I4244" s="29" t="s">
        <v>3275</v>
      </c>
      <c r="J4244" s="29" t="s">
        <v>3276</v>
      </c>
      <c r="K4244" s="29" t="s">
        <v>3282</v>
      </c>
      <c r="L4244" s="29" t="s">
        <v>3112</v>
      </c>
      <c r="M4244" s="29" t="s">
        <v>3283</v>
      </c>
      <c r="N4244" s="29" t="s">
        <v>3284</v>
      </c>
      <c r="O4244" s="29" t="s">
        <v>3448</v>
      </c>
      <c r="P4244" s="29" t="s">
        <v>3449</v>
      </c>
      <c r="Q4244" s="29" t="s">
        <v>3209</v>
      </c>
      <c r="R4244" s="29" t="s">
        <v>3210</v>
      </c>
      <c r="S4244" s="29" t="s">
        <v>3098</v>
      </c>
      <c r="T4244" s="29"/>
      <c r="U4244" s="30">
        <v>65500</v>
      </c>
      <c r="V4244" s="30">
        <v>65500</v>
      </c>
      <c r="W4244" s="30">
        <v>65500</v>
      </c>
      <c r="X4244" s="30">
        <v>65500</v>
      </c>
      <c r="Y4244" s="30">
        <v>65500</v>
      </c>
      <c r="Z4244" s="30">
        <v>65500</v>
      </c>
      <c r="AA4244" s="30">
        <v>65500</v>
      </c>
      <c r="AB4244" s="30">
        <v>65500</v>
      </c>
      <c r="AC4244" s="30">
        <v>65500</v>
      </c>
      <c r="AD4244" s="30">
        <v>65500</v>
      </c>
      <c r="AE4244" s="30">
        <v>65500</v>
      </c>
      <c r="AF4244" s="30">
        <v>65500</v>
      </c>
    </row>
    <row r="4245" spans="1:32" x14ac:dyDescent="0.45">
      <c r="A4245" s="29" t="s">
        <v>674</v>
      </c>
      <c r="B4245" s="29" t="s">
        <v>675</v>
      </c>
      <c r="C4245" s="29" t="s">
        <v>3299</v>
      </c>
      <c r="D4245" s="29" t="s">
        <v>3300</v>
      </c>
      <c r="E4245" s="29" t="s">
        <v>3320</v>
      </c>
      <c r="F4245" s="29" t="s">
        <v>3321</v>
      </c>
      <c r="G4245" s="29" t="s">
        <v>3233</v>
      </c>
      <c r="H4245" s="29" t="s">
        <v>3234</v>
      </c>
      <c r="I4245" s="29" t="s">
        <v>3275</v>
      </c>
      <c r="J4245" s="29" t="s">
        <v>3276</v>
      </c>
      <c r="K4245" s="29" t="s">
        <v>3287</v>
      </c>
      <c r="L4245" s="29" t="s">
        <v>3101</v>
      </c>
      <c r="M4245" s="29" t="s">
        <v>3288</v>
      </c>
      <c r="N4245" s="29" t="s">
        <v>3289</v>
      </c>
      <c r="O4245" s="29" t="s">
        <v>3290</v>
      </c>
      <c r="P4245" s="29" t="s">
        <v>3291</v>
      </c>
      <c r="Q4245" s="29" t="s">
        <v>3209</v>
      </c>
      <c r="R4245" s="29" t="s">
        <v>3210</v>
      </c>
      <c r="S4245" s="29" t="s">
        <v>3098</v>
      </c>
      <c r="T4245" s="29"/>
      <c r="U4245" s="30">
        <v>1500</v>
      </c>
      <c r="V4245" s="30">
        <v>1500</v>
      </c>
      <c r="W4245" s="30">
        <v>1500</v>
      </c>
      <c r="X4245" s="30">
        <v>1500</v>
      </c>
      <c r="Y4245" s="30">
        <v>1500</v>
      </c>
      <c r="Z4245" s="30">
        <v>1500</v>
      </c>
      <c r="AA4245" s="30">
        <v>1500</v>
      </c>
      <c r="AB4245" s="30">
        <v>1500</v>
      </c>
      <c r="AC4245" s="30">
        <v>1500</v>
      </c>
      <c r="AD4245" s="30">
        <v>1500</v>
      </c>
      <c r="AE4245" s="30">
        <v>1500</v>
      </c>
      <c r="AF4245" s="30">
        <v>1500</v>
      </c>
    </row>
    <row r="4246" spans="1:32" x14ac:dyDescent="0.45">
      <c r="A4246" s="29" t="s">
        <v>408</v>
      </c>
      <c r="B4246" s="29" t="s">
        <v>409</v>
      </c>
      <c r="C4246" s="29" t="s">
        <v>3299</v>
      </c>
      <c r="D4246" s="29" t="s">
        <v>3300</v>
      </c>
      <c r="E4246" s="29" t="s">
        <v>3320</v>
      </c>
      <c r="F4246" s="29" t="s">
        <v>3321</v>
      </c>
      <c r="G4246" s="29" t="s">
        <v>3233</v>
      </c>
      <c r="H4246" s="29" t="s">
        <v>3234</v>
      </c>
      <c r="I4246" s="29" t="s">
        <v>3242</v>
      </c>
      <c r="J4246" s="29" t="s">
        <v>3243</v>
      </c>
      <c r="K4246" s="29" t="s">
        <v>3735</v>
      </c>
      <c r="L4246" s="29" t="s">
        <v>3736</v>
      </c>
      <c r="M4246" s="29" t="s">
        <v>3737</v>
      </c>
      <c r="N4246" s="29" t="s">
        <v>3736</v>
      </c>
      <c r="O4246" s="29" t="s">
        <v>3738</v>
      </c>
      <c r="P4246" s="29" t="s">
        <v>3739</v>
      </c>
      <c r="Q4246" s="29" t="s">
        <v>3209</v>
      </c>
      <c r="R4246" s="29" t="s">
        <v>3210</v>
      </c>
      <c r="S4246" s="29" t="s">
        <v>3098</v>
      </c>
      <c r="T4246" s="29"/>
      <c r="U4246" s="30">
        <v>291834</v>
      </c>
      <c r="V4246" s="30">
        <v>291834</v>
      </c>
      <c r="W4246" s="30">
        <v>291869</v>
      </c>
      <c r="X4246" s="30">
        <v>964840</v>
      </c>
      <c r="Y4246" s="30">
        <v>0</v>
      </c>
      <c r="Z4246" s="30">
        <v>0</v>
      </c>
      <c r="AA4246" s="30">
        <v>0</v>
      </c>
      <c r="AB4246" s="30">
        <v>0</v>
      </c>
      <c r="AC4246" s="30">
        <v>0</v>
      </c>
      <c r="AD4246" s="30">
        <v>0</v>
      </c>
      <c r="AE4246" s="30">
        <v>0</v>
      </c>
      <c r="AF4246" s="30">
        <v>0</v>
      </c>
    </row>
    <row r="4247" spans="1:32" x14ac:dyDescent="0.45">
      <c r="A4247" s="29" t="s">
        <v>408</v>
      </c>
      <c r="B4247" s="29" t="s">
        <v>409</v>
      </c>
      <c r="C4247" s="29" t="s">
        <v>3299</v>
      </c>
      <c r="D4247" s="29" t="s">
        <v>3300</v>
      </c>
      <c r="E4247" s="29" t="s">
        <v>3320</v>
      </c>
      <c r="F4247" s="29" t="s">
        <v>3321</v>
      </c>
      <c r="G4247" s="29" t="s">
        <v>3233</v>
      </c>
      <c r="H4247" s="29" t="s">
        <v>3234</v>
      </c>
      <c r="I4247" s="29" t="s">
        <v>3262</v>
      </c>
      <c r="J4247" s="29" t="s">
        <v>3263</v>
      </c>
      <c r="K4247" s="29" t="s">
        <v>3264</v>
      </c>
      <c r="L4247" s="29" t="s">
        <v>3103</v>
      </c>
      <c r="M4247" s="29" t="s">
        <v>3265</v>
      </c>
      <c r="N4247" s="29" t="s">
        <v>3266</v>
      </c>
      <c r="O4247" s="29" t="s">
        <v>3267</v>
      </c>
      <c r="P4247" s="29" t="s">
        <v>3268</v>
      </c>
      <c r="Q4247" s="29" t="s">
        <v>3209</v>
      </c>
      <c r="R4247" s="29" t="s">
        <v>3210</v>
      </c>
      <c r="S4247" s="29" t="s">
        <v>3098</v>
      </c>
      <c r="T4247" s="29"/>
      <c r="U4247" s="30">
        <v>2000</v>
      </c>
      <c r="V4247" s="30">
        <v>2000</v>
      </c>
      <c r="W4247" s="30">
        <v>2000</v>
      </c>
      <c r="X4247" s="30">
        <v>1468</v>
      </c>
      <c r="Y4247" s="30">
        <v>0</v>
      </c>
      <c r="Z4247" s="30">
        <v>0</v>
      </c>
      <c r="AA4247" s="30">
        <v>0</v>
      </c>
      <c r="AB4247" s="30">
        <v>0</v>
      </c>
      <c r="AC4247" s="30">
        <v>0</v>
      </c>
      <c r="AD4247" s="30">
        <v>0</v>
      </c>
      <c r="AE4247" s="30">
        <v>0</v>
      </c>
      <c r="AF4247" s="30">
        <v>0</v>
      </c>
    </row>
    <row r="4248" spans="1:32" x14ac:dyDescent="0.45">
      <c r="A4248" s="29" t="s">
        <v>408</v>
      </c>
      <c r="B4248" s="29" t="s">
        <v>409</v>
      </c>
      <c r="C4248" s="29" t="s">
        <v>3299</v>
      </c>
      <c r="D4248" s="29" t="s">
        <v>3300</v>
      </c>
      <c r="E4248" s="29" t="s">
        <v>3320</v>
      </c>
      <c r="F4248" s="29" t="s">
        <v>3321</v>
      </c>
      <c r="G4248" s="29" t="s">
        <v>3233</v>
      </c>
      <c r="H4248" s="29" t="s">
        <v>3234</v>
      </c>
      <c r="I4248" s="29" t="s">
        <v>3275</v>
      </c>
      <c r="J4248" s="29" t="s">
        <v>3276</v>
      </c>
      <c r="K4248" s="29" t="s">
        <v>3277</v>
      </c>
      <c r="L4248" s="29" t="s">
        <v>3100</v>
      </c>
      <c r="M4248" s="29" t="s">
        <v>3312</v>
      </c>
      <c r="N4248" s="29" t="s">
        <v>3313</v>
      </c>
      <c r="O4248" s="29" t="s">
        <v>3314</v>
      </c>
      <c r="P4248" s="29" t="s">
        <v>3315</v>
      </c>
      <c r="Q4248" s="29" t="s">
        <v>3209</v>
      </c>
      <c r="R4248" s="29" t="s">
        <v>3210</v>
      </c>
      <c r="S4248" s="29" t="s">
        <v>3098</v>
      </c>
      <c r="T4248" s="29"/>
      <c r="U4248" s="30">
        <v>307950</v>
      </c>
      <c r="V4248" s="30">
        <v>307950</v>
      </c>
      <c r="W4248" s="30">
        <v>307950</v>
      </c>
      <c r="X4248" s="30">
        <v>228286</v>
      </c>
      <c r="Y4248" s="30">
        <v>0</v>
      </c>
      <c r="Z4248" s="30">
        <v>0</v>
      </c>
      <c r="AA4248" s="30">
        <v>0</v>
      </c>
      <c r="AB4248" s="30">
        <v>0</v>
      </c>
      <c r="AC4248" s="30">
        <v>0</v>
      </c>
      <c r="AD4248" s="30">
        <v>0</v>
      </c>
      <c r="AE4248" s="30">
        <v>0</v>
      </c>
      <c r="AF4248" s="30">
        <v>0</v>
      </c>
    </row>
    <row r="4249" spans="1:32" x14ac:dyDescent="0.45">
      <c r="A4249" s="29" t="s">
        <v>380</v>
      </c>
      <c r="B4249" s="29" t="s">
        <v>381</v>
      </c>
      <c r="C4249" s="29" t="s">
        <v>3299</v>
      </c>
      <c r="D4249" s="29" t="s">
        <v>3300</v>
      </c>
      <c r="E4249" s="29" t="s">
        <v>3320</v>
      </c>
      <c r="F4249" s="29" t="s">
        <v>3321</v>
      </c>
      <c r="G4249" s="29" t="s">
        <v>3200</v>
      </c>
      <c r="H4249" s="29" t="s">
        <v>3201</v>
      </c>
      <c r="I4249" s="29" t="s">
        <v>3202</v>
      </c>
      <c r="J4249" s="29" t="s">
        <v>3203</v>
      </c>
      <c r="K4249" s="29" t="s">
        <v>3216</v>
      </c>
      <c r="L4249" s="29" t="s">
        <v>3102</v>
      </c>
      <c r="M4249" s="29" t="s">
        <v>3217</v>
      </c>
      <c r="N4249" s="29" t="s">
        <v>3218</v>
      </c>
      <c r="O4249" s="29" t="s">
        <v>3219</v>
      </c>
      <c r="P4249" s="29" t="s">
        <v>3220</v>
      </c>
      <c r="Q4249" s="29" t="s">
        <v>3209</v>
      </c>
      <c r="R4249" s="29" t="s">
        <v>3210</v>
      </c>
      <c r="S4249" s="29" t="s">
        <v>3098</v>
      </c>
      <c r="T4249" s="29"/>
      <c r="U4249" s="30">
        <v>129000</v>
      </c>
      <c r="V4249" s="30">
        <v>129000</v>
      </c>
      <c r="W4249" s="30">
        <v>129000</v>
      </c>
      <c r="X4249" s="30">
        <v>129000</v>
      </c>
      <c r="Y4249" s="30">
        <v>129000</v>
      </c>
      <c r="Z4249" s="30">
        <v>129000</v>
      </c>
      <c r="AA4249" s="30">
        <v>129000</v>
      </c>
      <c r="AB4249" s="30">
        <v>129000</v>
      </c>
      <c r="AC4249" s="30">
        <v>129000</v>
      </c>
      <c r="AD4249" s="30">
        <v>129000</v>
      </c>
      <c r="AE4249" s="30">
        <v>129000</v>
      </c>
      <c r="AF4249" s="30">
        <v>129000</v>
      </c>
    </row>
    <row r="4250" spans="1:32" x14ac:dyDescent="0.45">
      <c r="A4250" s="29" t="s">
        <v>380</v>
      </c>
      <c r="B4250" s="29" t="s">
        <v>381</v>
      </c>
      <c r="C4250" s="29" t="s">
        <v>3299</v>
      </c>
      <c r="D4250" s="29" t="s">
        <v>3300</v>
      </c>
      <c r="E4250" s="29" t="s">
        <v>3320</v>
      </c>
      <c r="F4250" s="29" t="s">
        <v>3321</v>
      </c>
      <c r="G4250" s="29" t="s">
        <v>3200</v>
      </c>
      <c r="H4250" s="29" t="s">
        <v>3201</v>
      </c>
      <c r="I4250" s="29" t="s">
        <v>3202</v>
      </c>
      <c r="J4250" s="29" t="s">
        <v>3203</v>
      </c>
      <c r="K4250" s="29" t="s">
        <v>3221</v>
      </c>
      <c r="L4250" s="29" t="s">
        <v>3113</v>
      </c>
      <c r="M4250" s="29" t="s">
        <v>3222</v>
      </c>
      <c r="N4250" s="29" t="s">
        <v>3223</v>
      </c>
      <c r="O4250" s="29" t="s">
        <v>3224</v>
      </c>
      <c r="P4250" s="29" t="s">
        <v>3225</v>
      </c>
      <c r="Q4250" s="29" t="s">
        <v>3209</v>
      </c>
      <c r="R4250" s="29" t="s">
        <v>3210</v>
      </c>
      <c r="S4250" s="29" t="s">
        <v>3098</v>
      </c>
      <c r="T4250" s="29"/>
      <c r="U4250" s="30">
        <v>6000</v>
      </c>
      <c r="V4250" s="30">
        <v>6000</v>
      </c>
      <c r="W4250" s="30">
        <v>6000</v>
      </c>
      <c r="X4250" s="30">
        <v>6000</v>
      </c>
      <c r="Y4250" s="30">
        <v>6000</v>
      </c>
      <c r="Z4250" s="30">
        <v>6000</v>
      </c>
      <c r="AA4250" s="30">
        <v>6000</v>
      </c>
      <c r="AB4250" s="30">
        <v>6000</v>
      </c>
      <c r="AC4250" s="30">
        <v>6000</v>
      </c>
      <c r="AD4250" s="30">
        <v>6000</v>
      </c>
      <c r="AE4250" s="30">
        <v>6000</v>
      </c>
      <c r="AF4250" s="30">
        <v>6000</v>
      </c>
    </row>
    <row r="4251" spans="1:32" x14ac:dyDescent="0.45">
      <c r="A4251" s="29" t="s">
        <v>380</v>
      </c>
      <c r="B4251" s="29" t="s">
        <v>381</v>
      </c>
      <c r="C4251" s="29" t="s">
        <v>3299</v>
      </c>
      <c r="D4251" s="29" t="s">
        <v>3300</v>
      </c>
      <c r="E4251" s="29" t="s">
        <v>3386</v>
      </c>
      <c r="F4251" s="29" t="s">
        <v>3387</v>
      </c>
      <c r="G4251" s="29" t="s">
        <v>3200</v>
      </c>
      <c r="H4251" s="29" t="s">
        <v>3201</v>
      </c>
      <c r="I4251" s="29" t="s">
        <v>3202</v>
      </c>
      <c r="J4251" s="29" t="s">
        <v>3203</v>
      </c>
      <c r="K4251" s="29" t="s">
        <v>3216</v>
      </c>
      <c r="L4251" s="29" t="s">
        <v>3102</v>
      </c>
      <c r="M4251" s="29" t="s">
        <v>3217</v>
      </c>
      <c r="N4251" s="29" t="s">
        <v>3218</v>
      </c>
      <c r="O4251" s="29" t="s">
        <v>3219</v>
      </c>
      <c r="P4251" s="29" t="s">
        <v>3220</v>
      </c>
      <c r="Q4251" s="29" t="s">
        <v>3209</v>
      </c>
      <c r="R4251" s="29" t="s">
        <v>3210</v>
      </c>
      <c r="S4251" s="29" t="s">
        <v>3098</v>
      </c>
      <c r="T4251" s="29"/>
      <c r="U4251" s="30">
        <v>246000</v>
      </c>
      <c r="V4251" s="30">
        <v>246000</v>
      </c>
      <c r="W4251" s="30">
        <v>246000</v>
      </c>
      <c r="X4251" s="30">
        <v>246000</v>
      </c>
      <c r="Y4251" s="30">
        <v>246000</v>
      </c>
      <c r="Z4251" s="30">
        <v>246000</v>
      </c>
      <c r="AA4251" s="30">
        <v>246000</v>
      </c>
      <c r="AB4251" s="30">
        <v>246000</v>
      </c>
      <c r="AC4251" s="30">
        <v>246000</v>
      </c>
      <c r="AD4251" s="30">
        <v>246000</v>
      </c>
      <c r="AE4251" s="30">
        <v>246000</v>
      </c>
      <c r="AF4251" s="30">
        <v>246000</v>
      </c>
    </row>
    <row r="4252" spans="1:32" x14ac:dyDescent="0.45">
      <c r="A4252" s="29" t="s">
        <v>380</v>
      </c>
      <c r="B4252" s="29" t="s">
        <v>381</v>
      </c>
      <c r="C4252" s="29" t="s">
        <v>3299</v>
      </c>
      <c r="D4252" s="29" t="s">
        <v>3300</v>
      </c>
      <c r="E4252" s="29" t="s">
        <v>3386</v>
      </c>
      <c r="F4252" s="29" t="s">
        <v>3387</v>
      </c>
      <c r="G4252" s="29" t="s">
        <v>3200</v>
      </c>
      <c r="H4252" s="29" t="s">
        <v>3201</v>
      </c>
      <c r="I4252" s="29" t="s">
        <v>3202</v>
      </c>
      <c r="J4252" s="29" t="s">
        <v>3203</v>
      </c>
      <c r="K4252" s="29" t="s">
        <v>3221</v>
      </c>
      <c r="L4252" s="29" t="s">
        <v>3113</v>
      </c>
      <c r="M4252" s="29" t="s">
        <v>3222</v>
      </c>
      <c r="N4252" s="29" t="s">
        <v>3223</v>
      </c>
      <c r="O4252" s="29" t="s">
        <v>3224</v>
      </c>
      <c r="P4252" s="29" t="s">
        <v>3225</v>
      </c>
      <c r="Q4252" s="29" t="s">
        <v>3209</v>
      </c>
      <c r="R4252" s="29" t="s">
        <v>3210</v>
      </c>
      <c r="S4252" s="29" t="s">
        <v>3098</v>
      </c>
      <c r="T4252" s="29"/>
      <c r="U4252" s="30">
        <v>121358</v>
      </c>
      <c r="V4252" s="30">
        <v>129070</v>
      </c>
      <c r="W4252" s="30">
        <v>127498</v>
      </c>
      <c r="X4252" s="30">
        <v>139661</v>
      </c>
      <c r="Y4252" s="30">
        <v>122082</v>
      </c>
      <c r="Z4252" s="30">
        <v>120461</v>
      </c>
      <c r="AA4252" s="30">
        <v>119913</v>
      </c>
      <c r="AB4252" s="30">
        <v>109417</v>
      </c>
      <c r="AC4252" s="30">
        <v>123132</v>
      </c>
      <c r="AD4252" s="30">
        <v>115196</v>
      </c>
      <c r="AE4252" s="30">
        <v>120979</v>
      </c>
      <c r="AF4252" s="30">
        <v>124773</v>
      </c>
    </row>
    <row r="4253" spans="1:32" x14ac:dyDescent="0.45">
      <c r="A4253" s="29" t="s">
        <v>380</v>
      </c>
      <c r="B4253" s="29" t="s">
        <v>381</v>
      </c>
      <c r="C4253" s="29" t="s">
        <v>3299</v>
      </c>
      <c r="D4253" s="29" t="s">
        <v>3300</v>
      </c>
      <c r="E4253" s="29" t="s">
        <v>3386</v>
      </c>
      <c r="F4253" s="29" t="s">
        <v>3387</v>
      </c>
      <c r="G4253" s="29" t="s">
        <v>3200</v>
      </c>
      <c r="H4253" s="29" t="s">
        <v>3201</v>
      </c>
      <c r="I4253" s="29" t="s">
        <v>3202</v>
      </c>
      <c r="J4253" s="29" t="s">
        <v>3203</v>
      </c>
      <c r="K4253" s="29" t="s">
        <v>3401</v>
      </c>
      <c r="L4253" s="29" t="s">
        <v>3402</v>
      </c>
      <c r="M4253" s="29" t="s">
        <v>3403</v>
      </c>
      <c r="N4253" s="29" t="s">
        <v>3404</v>
      </c>
      <c r="O4253" s="29" t="s">
        <v>3814</v>
      </c>
      <c r="P4253" s="29" t="s">
        <v>3815</v>
      </c>
      <c r="Q4253" s="29" t="s">
        <v>3209</v>
      </c>
      <c r="R4253" s="29" t="s">
        <v>3210</v>
      </c>
      <c r="S4253" s="29" t="s">
        <v>3098</v>
      </c>
      <c r="T4253" s="29"/>
      <c r="U4253" s="30">
        <v>0</v>
      </c>
      <c r="V4253" s="30">
        <v>0</v>
      </c>
      <c r="W4253" s="30">
        <v>39</v>
      </c>
      <c r="X4253" s="30">
        <v>0</v>
      </c>
      <c r="Y4253" s="30">
        <v>0</v>
      </c>
      <c r="Z4253" s="30">
        <v>0</v>
      </c>
      <c r="AA4253" s="30">
        <v>0</v>
      </c>
      <c r="AB4253" s="30">
        <v>0</v>
      </c>
      <c r="AC4253" s="30">
        <v>0</v>
      </c>
      <c r="AD4253" s="30">
        <v>0</v>
      </c>
      <c r="AE4253" s="30">
        <v>0</v>
      </c>
      <c r="AF4253" s="30">
        <v>0</v>
      </c>
    </row>
    <row r="4254" spans="1:32" x14ac:dyDescent="0.45">
      <c r="A4254" s="29" t="s">
        <v>380</v>
      </c>
      <c r="B4254" s="29" t="s">
        <v>381</v>
      </c>
      <c r="C4254" s="29" t="s">
        <v>3299</v>
      </c>
      <c r="D4254" s="29" t="s">
        <v>3300</v>
      </c>
      <c r="E4254" s="29" t="s">
        <v>3386</v>
      </c>
      <c r="F4254" s="29" t="s">
        <v>3387</v>
      </c>
      <c r="G4254" s="29" t="s">
        <v>3233</v>
      </c>
      <c r="H4254" s="29" t="s">
        <v>3234</v>
      </c>
      <c r="I4254" s="29" t="s">
        <v>3235</v>
      </c>
      <c r="J4254" s="29" t="s">
        <v>3236</v>
      </c>
      <c r="K4254" s="29" t="s">
        <v>3237</v>
      </c>
      <c r="L4254" s="29" t="s">
        <v>3107</v>
      </c>
      <c r="M4254" s="29" t="s">
        <v>3419</v>
      </c>
      <c r="N4254" s="29" t="s">
        <v>3420</v>
      </c>
      <c r="O4254" s="29" t="s">
        <v>3421</v>
      </c>
      <c r="P4254" s="29" t="s">
        <v>3420</v>
      </c>
      <c r="Q4254" s="29" t="s">
        <v>3209</v>
      </c>
      <c r="R4254" s="29" t="s">
        <v>3210</v>
      </c>
      <c r="S4254" s="29" t="s">
        <v>3098</v>
      </c>
      <c r="T4254" s="29"/>
      <c r="U4254" s="30">
        <v>4000</v>
      </c>
      <c r="V4254" s="30">
        <v>4000</v>
      </c>
      <c r="W4254" s="30">
        <v>4000</v>
      </c>
      <c r="X4254" s="30">
        <v>4000</v>
      </c>
      <c r="Y4254" s="30">
        <v>4000</v>
      </c>
      <c r="Z4254" s="30">
        <v>4000</v>
      </c>
      <c r="AA4254" s="30">
        <v>4000</v>
      </c>
      <c r="AB4254" s="30">
        <v>4000</v>
      </c>
      <c r="AC4254" s="30">
        <v>4000</v>
      </c>
      <c r="AD4254" s="30">
        <v>4000</v>
      </c>
      <c r="AE4254" s="30">
        <v>4000</v>
      </c>
      <c r="AF4254" s="30">
        <v>4000</v>
      </c>
    </row>
    <row r="4255" spans="1:32" x14ac:dyDescent="0.45">
      <c r="A4255" s="29" t="s">
        <v>380</v>
      </c>
      <c r="B4255" s="29" t="s">
        <v>381</v>
      </c>
      <c r="C4255" s="29" t="s">
        <v>3299</v>
      </c>
      <c r="D4255" s="29" t="s">
        <v>3300</v>
      </c>
      <c r="E4255" s="29" t="s">
        <v>3386</v>
      </c>
      <c r="F4255" s="29" t="s">
        <v>3387</v>
      </c>
      <c r="G4255" s="29" t="s">
        <v>3233</v>
      </c>
      <c r="H4255" s="29" t="s">
        <v>3234</v>
      </c>
      <c r="I4255" s="29" t="s">
        <v>3235</v>
      </c>
      <c r="J4255" s="29" t="s">
        <v>3236</v>
      </c>
      <c r="K4255" s="29" t="s">
        <v>3237</v>
      </c>
      <c r="L4255" s="29" t="s">
        <v>3107</v>
      </c>
      <c r="M4255" s="29" t="s">
        <v>3424</v>
      </c>
      <c r="N4255" s="29" t="s">
        <v>3425</v>
      </c>
      <c r="O4255" s="29" t="s">
        <v>3426</v>
      </c>
      <c r="P4255" s="29" t="s">
        <v>3427</v>
      </c>
      <c r="Q4255" s="29" t="s">
        <v>3209</v>
      </c>
      <c r="R4255" s="29" t="s">
        <v>3210</v>
      </c>
      <c r="S4255" s="29" t="s">
        <v>3098</v>
      </c>
      <c r="T4255" s="29"/>
      <c r="U4255" s="30">
        <v>0</v>
      </c>
      <c r="V4255" s="30">
        <v>0</v>
      </c>
      <c r="W4255" s="30">
        <v>0</v>
      </c>
      <c r="X4255" s="30">
        <v>0</v>
      </c>
      <c r="Y4255" s="30">
        <v>0</v>
      </c>
      <c r="Z4255" s="30">
        <v>0</v>
      </c>
      <c r="AA4255" s="30">
        <v>0</v>
      </c>
      <c r="AB4255" s="30">
        <v>0</v>
      </c>
      <c r="AC4255" s="30">
        <v>0</v>
      </c>
      <c r="AD4255" s="30">
        <v>116</v>
      </c>
      <c r="AE4255" s="30">
        <v>0</v>
      </c>
      <c r="AF4255" s="30">
        <v>0</v>
      </c>
    </row>
    <row r="4256" spans="1:32" x14ac:dyDescent="0.45">
      <c r="A4256" s="29" t="s">
        <v>380</v>
      </c>
      <c r="B4256" s="29" t="s">
        <v>381</v>
      </c>
      <c r="C4256" s="29" t="s">
        <v>3299</v>
      </c>
      <c r="D4256" s="29" t="s">
        <v>3300</v>
      </c>
      <c r="E4256" s="29" t="s">
        <v>3386</v>
      </c>
      <c r="F4256" s="29" t="s">
        <v>3387</v>
      </c>
      <c r="G4256" s="29" t="s">
        <v>3233</v>
      </c>
      <c r="H4256" s="29" t="s">
        <v>3234</v>
      </c>
      <c r="I4256" s="29" t="s">
        <v>3262</v>
      </c>
      <c r="J4256" s="29" t="s">
        <v>3263</v>
      </c>
      <c r="K4256" s="29" t="s">
        <v>3307</v>
      </c>
      <c r="L4256" s="29" t="s">
        <v>3117</v>
      </c>
      <c r="M4256" s="29" t="s">
        <v>3308</v>
      </c>
      <c r="N4256" s="29" t="s">
        <v>3309</v>
      </c>
      <c r="O4256" s="29" t="s">
        <v>3310</v>
      </c>
      <c r="P4256" s="29" t="s">
        <v>3311</v>
      </c>
      <c r="Q4256" s="29" t="s">
        <v>3209</v>
      </c>
      <c r="R4256" s="29" t="s">
        <v>3210</v>
      </c>
      <c r="S4256" s="29" t="s">
        <v>3098</v>
      </c>
      <c r="T4256" s="29"/>
      <c r="U4256" s="30">
        <v>263997</v>
      </c>
      <c r="V4256" s="30">
        <v>244534</v>
      </c>
      <c r="W4256" s="30">
        <v>261930</v>
      </c>
      <c r="X4256" s="30">
        <v>214125</v>
      </c>
      <c r="Y4256" s="30">
        <v>214470</v>
      </c>
      <c r="Z4256" s="30">
        <v>258588</v>
      </c>
      <c r="AA4256" s="30">
        <v>246130</v>
      </c>
      <c r="AB4256" s="30">
        <v>262606</v>
      </c>
      <c r="AC4256" s="30">
        <v>260880</v>
      </c>
      <c r="AD4256" s="30">
        <v>196146</v>
      </c>
      <c r="AE4256" s="30">
        <v>284010</v>
      </c>
      <c r="AF4256" s="30">
        <v>371460</v>
      </c>
    </row>
    <row r="4257" spans="1:32" x14ac:dyDescent="0.45">
      <c r="A4257" s="29" t="s">
        <v>380</v>
      </c>
      <c r="B4257" s="29" t="s">
        <v>381</v>
      </c>
      <c r="C4257" s="29" t="s">
        <v>3299</v>
      </c>
      <c r="D4257" s="29" t="s">
        <v>3300</v>
      </c>
      <c r="E4257" s="29" t="s">
        <v>3386</v>
      </c>
      <c r="F4257" s="29" t="s">
        <v>3387</v>
      </c>
      <c r="G4257" s="29" t="s">
        <v>3233</v>
      </c>
      <c r="H4257" s="29" t="s">
        <v>3234</v>
      </c>
      <c r="I4257" s="29" t="s">
        <v>3275</v>
      </c>
      <c r="J4257" s="29" t="s">
        <v>3276</v>
      </c>
      <c r="K4257" s="29" t="s">
        <v>3277</v>
      </c>
      <c r="L4257" s="29" t="s">
        <v>3100</v>
      </c>
      <c r="M4257" s="29" t="s">
        <v>3278</v>
      </c>
      <c r="N4257" s="29" t="s">
        <v>3279</v>
      </c>
      <c r="O4257" s="29" t="s">
        <v>3280</v>
      </c>
      <c r="P4257" s="29" t="s">
        <v>3281</v>
      </c>
      <c r="Q4257" s="29" t="s">
        <v>3249</v>
      </c>
      <c r="R4257" s="29" t="s">
        <v>3210</v>
      </c>
      <c r="S4257" s="29" t="s">
        <v>3098</v>
      </c>
      <c r="T4257" s="29"/>
      <c r="U4257" s="30">
        <v>962</v>
      </c>
      <c r="V4257" s="30">
        <v>962</v>
      </c>
      <c r="W4257" s="30">
        <v>962</v>
      </c>
      <c r="X4257" s="30">
        <v>962</v>
      </c>
      <c r="Y4257" s="30">
        <v>962</v>
      </c>
      <c r="Z4257" s="30">
        <v>962</v>
      </c>
      <c r="AA4257" s="30">
        <v>962</v>
      </c>
      <c r="AB4257" s="30">
        <v>962</v>
      </c>
      <c r="AC4257" s="30">
        <v>962</v>
      </c>
      <c r="AD4257" s="30">
        <v>962</v>
      </c>
      <c r="AE4257" s="30">
        <v>962</v>
      </c>
      <c r="AF4257" s="30">
        <v>962</v>
      </c>
    </row>
    <row r="4258" spans="1:32" x14ac:dyDescent="0.45">
      <c r="A4258" s="29" t="s">
        <v>380</v>
      </c>
      <c r="B4258" s="29" t="s">
        <v>381</v>
      </c>
      <c r="C4258" s="29" t="s">
        <v>3299</v>
      </c>
      <c r="D4258" s="29" t="s">
        <v>3300</v>
      </c>
      <c r="E4258" s="29" t="s">
        <v>3386</v>
      </c>
      <c r="F4258" s="29" t="s">
        <v>3387</v>
      </c>
      <c r="G4258" s="29" t="s">
        <v>3233</v>
      </c>
      <c r="H4258" s="29" t="s">
        <v>3234</v>
      </c>
      <c r="I4258" s="29" t="s">
        <v>3275</v>
      </c>
      <c r="J4258" s="29" t="s">
        <v>3276</v>
      </c>
      <c r="K4258" s="29" t="s">
        <v>3277</v>
      </c>
      <c r="L4258" s="29" t="s">
        <v>3100</v>
      </c>
      <c r="M4258" s="29" t="s">
        <v>3278</v>
      </c>
      <c r="N4258" s="29" t="s">
        <v>3279</v>
      </c>
      <c r="O4258" s="29" t="s">
        <v>3280</v>
      </c>
      <c r="P4258" s="29" t="s">
        <v>3281</v>
      </c>
      <c r="Q4258" s="29" t="s">
        <v>3209</v>
      </c>
      <c r="R4258" s="29" t="s">
        <v>3210</v>
      </c>
      <c r="S4258" s="29" t="s">
        <v>3098</v>
      </c>
      <c r="T4258" s="29"/>
      <c r="U4258" s="30">
        <v>31500</v>
      </c>
      <c r="V4258" s="30">
        <v>31500</v>
      </c>
      <c r="W4258" s="30">
        <v>31500</v>
      </c>
      <c r="X4258" s="30">
        <v>31500</v>
      </c>
      <c r="Y4258" s="30">
        <v>31500</v>
      </c>
      <c r="Z4258" s="30">
        <v>31500</v>
      </c>
      <c r="AA4258" s="30">
        <v>31500</v>
      </c>
      <c r="AB4258" s="30">
        <v>31500</v>
      </c>
      <c r="AC4258" s="30">
        <v>31500</v>
      </c>
      <c r="AD4258" s="30">
        <v>31500</v>
      </c>
      <c r="AE4258" s="30">
        <v>31500</v>
      </c>
      <c r="AF4258" s="30">
        <v>31500</v>
      </c>
    </row>
    <row r="4259" spans="1:32" x14ac:dyDescent="0.45">
      <c r="A4259" s="29" t="s">
        <v>380</v>
      </c>
      <c r="B4259" s="29" t="s">
        <v>381</v>
      </c>
      <c r="C4259" s="29" t="s">
        <v>3299</v>
      </c>
      <c r="D4259" s="29" t="s">
        <v>3300</v>
      </c>
      <c r="E4259" s="29" t="s">
        <v>3386</v>
      </c>
      <c r="F4259" s="29" t="s">
        <v>3387</v>
      </c>
      <c r="G4259" s="29" t="s">
        <v>3233</v>
      </c>
      <c r="H4259" s="29" t="s">
        <v>3234</v>
      </c>
      <c r="I4259" s="29" t="s">
        <v>3275</v>
      </c>
      <c r="J4259" s="29" t="s">
        <v>3276</v>
      </c>
      <c r="K4259" s="29" t="s">
        <v>3277</v>
      </c>
      <c r="L4259" s="29" t="s">
        <v>3100</v>
      </c>
      <c r="M4259" s="29" t="s">
        <v>3312</v>
      </c>
      <c r="N4259" s="29" t="s">
        <v>3313</v>
      </c>
      <c r="O4259" s="29" t="s">
        <v>3314</v>
      </c>
      <c r="P4259" s="29" t="s">
        <v>3315</v>
      </c>
      <c r="Q4259" s="29" t="s">
        <v>3209</v>
      </c>
      <c r="R4259" s="29" t="s">
        <v>3210</v>
      </c>
      <c r="S4259" s="29" t="s">
        <v>3098</v>
      </c>
      <c r="T4259" s="29"/>
      <c r="U4259" s="30">
        <v>27000</v>
      </c>
      <c r="V4259" s="30">
        <v>27000</v>
      </c>
      <c r="W4259" s="30">
        <v>27000</v>
      </c>
      <c r="X4259" s="30">
        <v>27000</v>
      </c>
      <c r="Y4259" s="30">
        <v>27000</v>
      </c>
      <c r="Z4259" s="30">
        <v>27000</v>
      </c>
      <c r="AA4259" s="30">
        <v>27000</v>
      </c>
      <c r="AB4259" s="30">
        <v>27000</v>
      </c>
      <c r="AC4259" s="30">
        <v>27000</v>
      </c>
      <c r="AD4259" s="30">
        <v>27000</v>
      </c>
      <c r="AE4259" s="30">
        <v>27000</v>
      </c>
      <c r="AF4259" s="30">
        <v>27000</v>
      </c>
    </row>
    <row r="4260" spans="1:32" x14ac:dyDescent="0.45">
      <c r="A4260" s="29" t="s">
        <v>380</v>
      </c>
      <c r="B4260" s="29" t="s">
        <v>381</v>
      </c>
      <c r="C4260" s="29" t="s">
        <v>3211</v>
      </c>
      <c r="D4260" s="29" t="s">
        <v>3212</v>
      </c>
      <c r="E4260" s="29" t="s">
        <v>3211</v>
      </c>
      <c r="F4260" s="29" t="s">
        <v>3340</v>
      </c>
      <c r="G4260" s="29" t="s">
        <v>3200</v>
      </c>
      <c r="H4260" s="29" t="s">
        <v>3201</v>
      </c>
      <c r="I4260" s="29" t="s">
        <v>3202</v>
      </c>
      <c r="J4260" s="29" t="s">
        <v>3203</v>
      </c>
      <c r="K4260" s="29" t="s">
        <v>3204</v>
      </c>
      <c r="L4260" s="29" t="s">
        <v>3109</v>
      </c>
      <c r="M4260" s="29" t="s">
        <v>3378</v>
      </c>
      <c r="N4260" s="29" t="s">
        <v>3379</v>
      </c>
      <c r="O4260" s="29" t="s">
        <v>3380</v>
      </c>
      <c r="P4260" s="29" t="s">
        <v>3381</v>
      </c>
      <c r="Q4260" s="29" t="s">
        <v>3209</v>
      </c>
      <c r="R4260" s="29" t="s">
        <v>3210</v>
      </c>
      <c r="S4260" s="29" t="s">
        <v>3098</v>
      </c>
      <c r="T4260" s="29"/>
      <c r="U4260" s="30">
        <v>2450</v>
      </c>
      <c r="V4260" s="30">
        <v>2450</v>
      </c>
      <c r="W4260" s="30">
        <v>2450</v>
      </c>
      <c r="X4260" s="30">
        <v>2450</v>
      </c>
      <c r="Y4260" s="30">
        <v>2450</v>
      </c>
      <c r="Z4260" s="30">
        <v>2450</v>
      </c>
      <c r="AA4260" s="30">
        <v>2450</v>
      </c>
      <c r="AB4260" s="30">
        <v>2450</v>
      </c>
      <c r="AC4260" s="30">
        <v>2450</v>
      </c>
      <c r="AD4260" s="30">
        <v>2450</v>
      </c>
      <c r="AE4260" s="30">
        <v>0</v>
      </c>
      <c r="AF4260" s="30">
        <v>0</v>
      </c>
    </row>
    <row r="4261" spans="1:32" x14ac:dyDescent="0.45">
      <c r="A4261" s="29" t="s">
        <v>380</v>
      </c>
      <c r="B4261" s="29" t="s">
        <v>381</v>
      </c>
      <c r="C4261" s="29" t="s">
        <v>3211</v>
      </c>
      <c r="D4261" s="29" t="s">
        <v>3212</v>
      </c>
      <c r="E4261" s="29" t="s">
        <v>3211</v>
      </c>
      <c r="F4261" s="29" t="s">
        <v>3340</v>
      </c>
      <c r="G4261" s="29" t="s">
        <v>3200</v>
      </c>
      <c r="H4261" s="29" t="s">
        <v>3201</v>
      </c>
      <c r="I4261" s="29" t="s">
        <v>3226</v>
      </c>
      <c r="J4261" s="29" t="s">
        <v>3227</v>
      </c>
      <c r="K4261" s="29" t="s">
        <v>3228</v>
      </c>
      <c r="L4261" s="29" t="s">
        <v>3111</v>
      </c>
      <c r="M4261" s="29" t="s">
        <v>3229</v>
      </c>
      <c r="N4261" s="29" t="s">
        <v>3230</v>
      </c>
      <c r="O4261" s="29" t="s">
        <v>3231</v>
      </c>
      <c r="P4261" s="29" t="s">
        <v>3232</v>
      </c>
      <c r="Q4261" s="29" t="s">
        <v>3209</v>
      </c>
      <c r="R4261" s="29" t="s">
        <v>3210</v>
      </c>
      <c r="S4261" s="29" t="s">
        <v>3098</v>
      </c>
      <c r="T4261" s="29"/>
      <c r="U4261" s="30">
        <v>0</v>
      </c>
      <c r="V4261" s="30">
        <v>0</v>
      </c>
      <c r="W4261" s="30">
        <v>0</v>
      </c>
      <c r="X4261" s="30">
        <v>0</v>
      </c>
      <c r="Y4261" s="30">
        <v>0</v>
      </c>
      <c r="Z4261" s="30">
        <v>0</v>
      </c>
      <c r="AA4261" s="30">
        <v>0</v>
      </c>
      <c r="AB4261" s="30">
        <v>0</v>
      </c>
      <c r="AC4261" s="30">
        <v>0</v>
      </c>
      <c r="AD4261" s="30">
        <v>0</v>
      </c>
      <c r="AE4261" s="30">
        <v>0</v>
      </c>
      <c r="AF4261" s="30">
        <v>0</v>
      </c>
    </row>
    <row r="4262" spans="1:32" x14ac:dyDescent="0.45">
      <c r="A4262" s="29" t="s">
        <v>380</v>
      </c>
      <c r="B4262" s="29" t="s">
        <v>381</v>
      </c>
      <c r="C4262" s="29" t="s">
        <v>3211</v>
      </c>
      <c r="D4262" s="29" t="s">
        <v>3212</v>
      </c>
      <c r="E4262" s="29" t="s">
        <v>3612</v>
      </c>
      <c r="F4262" s="29" t="s">
        <v>3613</v>
      </c>
      <c r="G4262" s="29" t="s">
        <v>3233</v>
      </c>
      <c r="H4262" s="29" t="s">
        <v>3234</v>
      </c>
      <c r="I4262" s="29" t="s">
        <v>3341</v>
      </c>
      <c r="J4262" s="29" t="s">
        <v>3342</v>
      </c>
      <c r="K4262" s="29" t="s">
        <v>3343</v>
      </c>
      <c r="L4262" s="29" t="s">
        <v>3119</v>
      </c>
      <c r="M4262" s="29" t="s">
        <v>3344</v>
      </c>
      <c r="N4262" s="29" t="s">
        <v>3345</v>
      </c>
      <c r="O4262" s="29" t="s">
        <v>3346</v>
      </c>
      <c r="P4262" s="29" t="s">
        <v>3347</v>
      </c>
      <c r="Q4262" s="29" t="s">
        <v>3209</v>
      </c>
      <c r="R4262" s="29" t="s">
        <v>3210</v>
      </c>
      <c r="S4262" s="29" t="s">
        <v>3098</v>
      </c>
      <c r="T4262" s="29"/>
      <c r="U4262" s="30">
        <v>-1653</v>
      </c>
      <c r="V4262" s="30">
        <v>-1761</v>
      </c>
      <c r="W4262" s="30">
        <v>-1807</v>
      </c>
      <c r="X4262" s="30">
        <v>-1977</v>
      </c>
      <c r="Y4262" s="30">
        <v>-1801</v>
      </c>
      <c r="Z4262" s="30">
        <v>-1853</v>
      </c>
      <c r="AA4262" s="30">
        <v>-2132</v>
      </c>
      <c r="AB4262" s="30">
        <v>-2189</v>
      </c>
      <c r="AC4262" s="30">
        <v>-2016</v>
      </c>
      <c r="AD4262" s="30">
        <v>-1884</v>
      </c>
      <c r="AE4262" s="30">
        <v>-2221</v>
      </c>
      <c r="AF4262" s="30">
        <v>-1872</v>
      </c>
    </row>
    <row r="4263" spans="1:32" x14ac:dyDescent="0.45">
      <c r="A4263" s="29" t="s">
        <v>380</v>
      </c>
      <c r="B4263" s="29" t="s">
        <v>381</v>
      </c>
      <c r="C4263" s="29" t="s">
        <v>3211</v>
      </c>
      <c r="D4263" s="29" t="s">
        <v>3212</v>
      </c>
      <c r="E4263" s="29" t="s">
        <v>3612</v>
      </c>
      <c r="F4263" s="29" t="s">
        <v>3613</v>
      </c>
      <c r="G4263" s="29" t="s">
        <v>3233</v>
      </c>
      <c r="H4263" s="29" t="s">
        <v>3234</v>
      </c>
      <c r="I4263" s="29" t="s">
        <v>3341</v>
      </c>
      <c r="J4263" s="29" t="s">
        <v>3342</v>
      </c>
      <c r="K4263" s="29" t="s">
        <v>3348</v>
      </c>
      <c r="L4263" s="29" t="s">
        <v>3115</v>
      </c>
      <c r="M4263" s="29" t="s">
        <v>3349</v>
      </c>
      <c r="N4263" s="29" t="s">
        <v>3350</v>
      </c>
      <c r="O4263" s="29" t="s">
        <v>3351</v>
      </c>
      <c r="P4263" s="29" t="s">
        <v>3350</v>
      </c>
      <c r="Q4263" s="29" t="s">
        <v>3209</v>
      </c>
      <c r="R4263" s="29" t="s">
        <v>3210</v>
      </c>
      <c r="S4263" s="29" t="s">
        <v>3098</v>
      </c>
      <c r="T4263" s="29"/>
      <c r="U4263" s="30">
        <v>1750</v>
      </c>
      <c r="V4263" s="30">
        <v>2100</v>
      </c>
      <c r="W4263" s="30">
        <v>1950</v>
      </c>
      <c r="X4263" s="30">
        <v>2200</v>
      </c>
      <c r="Y4263" s="30">
        <v>1800</v>
      </c>
      <c r="Z4263" s="30">
        <v>1800</v>
      </c>
      <c r="AA4263" s="30">
        <v>2150</v>
      </c>
      <c r="AB4263" s="30">
        <v>2150</v>
      </c>
      <c r="AC4263" s="30">
        <v>1850</v>
      </c>
      <c r="AD4263" s="30">
        <v>1700</v>
      </c>
      <c r="AE4263" s="30">
        <v>2300</v>
      </c>
      <c r="AF4263" s="30">
        <v>1650</v>
      </c>
    </row>
    <row r="4264" spans="1:32" x14ac:dyDescent="0.45">
      <c r="A4264" s="29" t="s">
        <v>380</v>
      </c>
      <c r="B4264" s="29" t="s">
        <v>381</v>
      </c>
      <c r="C4264" s="29" t="s">
        <v>3211</v>
      </c>
      <c r="D4264" s="29" t="s">
        <v>3212</v>
      </c>
      <c r="E4264" s="29" t="s">
        <v>3612</v>
      </c>
      <c r="F4264" s="29" t="s">
        <v>3613</v>
      </c>
      <c r="G4264" s="29" t="s">
        <v>3233</v>
      </c>
      <c r="H4264" s="29" t="s">
        <v>3234</v>
      </c>
      <c r="I4264" s="29" t="s">
        <v>3341</v>
      </c>
      <c r="J4264" s="29" t="s">
        <v>3342</v>
      </c>
      <c r="K4264" s="29" t="s">
        <v>3348</v>
      </c>
      <c r="L4264" s="29" t="s">
        <v>3115</v>
      </c>
      <c r="M4264" s="29" t="s">
        <v>3360</v>
      </c>
      <c r="N4264" s="29" t="s">
        <v>3361</v>
      </c>
      <c r="O4264" s="29" t="s">
        <v>3362</v>
      </c>
      <c r="P4264" s="29" t="s">
        <v>3363</v>
      </c>
      <c r="Q4264" s="29" t="s">
        <v>3209</v>
      </c>
      <c r="R4264" s="29" t="s">
        <v>3210</v>
      </c>
      <c r="S4264" s="29" t="s">
        <v>3098</v>
      </c>
      <c r="T4264" s="29"/>
      <c r="U4264" s="30">
        <v>0</v>
      </c>
      <c r="V4264" s="30">
        <v>0</v>
      </c>
      <c r="W4264" s="30">
        <v>0</v>
      </c>
      <c r="X4264" s="30">
        <v>0</v>
      </c>
      <c r="Y4264" s="30">
        <v>0</v>
      </c>
      <c r="Z4264" s="30">
        <v>0</v>
      </c>
      <c r="AA4264" s="30">
        <v>0</v>
      </c>
      <c r="AB4264" s="30">
        <v>0</v>
      </c>
      <c r="AC4264" s="30">
        <v>0</v>
      </c>
      <c r="AD4264" s="30">
        <v>0</v>
      </c>
      <c r="AE4264" s="30">
        <v>0</v>
      </c>
      <c r="AF4264" s="30">
        <v>0</v>
      </c>
    </row>
    <row r="4265" spans="1:32" x14ac:dyDescent="0.45">
      <c r="A4265" s="29" t="s">
        <v>380</v>
      </c>
      <c r="B4265" s="29" t="s">
        <v>381</v>
      </c>
      <c r="C4265" s="29" t="s">
        <v>3211</v>
      </c>
      <c r="D4265" s="29" t="s">
        <v>3212</v>
      </c>
      <c r="E4265" s="29" t="s">
        <v>3612</v>
      </c>
      <c r="F4265" s="29" t="s">
        <v>3613</v>
      </c>
      <c r="G4265" s="29" t="s">
        <v>3233</v>
      </c>
      <c r="H4265" s="29" t="s">
        <v>3234</v>
      </c>
      <c r="I4265" s="29" t="s">
        <v>3341</v>
      </c>
      <c r="J4265" s="29" t="s">
        <v>3342</v>
      </c>
      <c r="K4265" s="29" t="s">
        <v>3348</v>
      </c>
      <c r="L4265" s="29" t="s">
        <v>3115</v>
      </c>
      <c r="M4265" s="29" t="s">
        <v>3366</v>
      </c>
      <c r="N4265" s="29" t="s">
        <v>3367</v>
      </c>
      <c r="O4265" s="29" t="s">
        <v>3368</v>
      </c>
      <c r="P4265" s="29" t="s">
        <v>3369</v>
      </c>
      <c r="Q4265" s="29" t="s">
        <v>3209</v>
      </c>
      <c r="R4265" s="29" t="s">
        <v>3210</v>
      </c>
      <c r="S4265" s="29" t="s">
        <v>3098</v>
      </c>
      <c r="T4265" s="29"/>
      <c r="U4265" s="30">
        <v>0</v>
      </c>
      <c r="V4265" s="30">
        <v>0</v>
      </c>
      <c r="W4265" s="30">
        <v>0</v>
      </c>
      <c r="X4265" s="30">
        <v>0</v>
      </c>
      <c r="Y4265" s="30">
        <v>0</v>
      </c>
      <c r="Z4265" s="30">
        <v>0</v>
      </c>
      <c r="AA4265" s="30">
        <v>0</v>
      </c>
      <c r="AB4265" s="30">
        <v>0</v>
      </c>
      <c r="AC4265" s="30">
        <v>0</v>
      </c>
      <c r="AD4265" s="30">
        <v>3600</v>
      </c>
      <c r="AE4265" s="30">
        <v>0</v>
      </c>
      <c r="AF4265" s="30">
        <v>0</v>
      </c>
    </row>
    <row r="4266" spans="1:32" x14ac:dyDescent="0.45">
      <c r="A4266" s="29" t="s">
        <v>380</v>
      </c>
      <c r="B4266" s="29" t="s">
        <v>381</v>
      </c>
      <c r="C4266" s="29" t="s">
        <v>3211</v>
      </c>
      <c r="D4266" s="29" t="s">
        <v>3212</v>
      </c>
      <c r="E4266" s="29" t="s">
        <v>3612</v>
      </c>
      <c r="F4266" s="29" t="s">
        <v>3613</v>
      </c>
      <c r="G4266" s="29" t="s">
        <v>3233</v>
      </c>
      <c r="H4266" s="29" t="s">
        <v>3234</v>
      </c>
      <c r="I4266" s="29" t="s">
        <v>3341</v>
      </c>
      <c r="J4266" s="29" t="s">
        <v>3342</v>
      </c>
      <c r="K4266" s="29" t="s">
        <v>3348</v>
      </c>
      <c r="L4266" s="29" t="s">
        <v>3115</v>
      </c>
      <c r="M4266" s="29" t="s">
        <v>3366</v>
      </c>
      <c r="N4266" s="29" t="s">
        <v>3367</v>
      </c>
      <c r="O4266" s="29" t="s">
        <v>3370</v>
      </c>
      <c r="P4266" s="29" t="s">
        <v>3371</v>
      </c>
      <c r="Q4266" s="29" t="s">
        <v>3209</v>
      </c>
      <c r="R4266" s="29" t="s">
        <v>3210</v>
      </c>
      <c r="S4266" s="29" t="s">
        <v>3098</v>
      </c>
      <c r="T4266" s="29"/>
      <c r="U4266" s="30">
        <v>207336.69899999999</v>
      </c>
      <c r="V4266" s="30">
        <v>212659.486</v>
      </c>
      <c r="W4266" s="30">
        <v>211930.55</v>
      </c>
      <c r="X4266" s="30">
        <v>207964.79300000001</v>
      </c>
      <c r="Y4266" s="30">
        <v>193992.51699999999</v>
      </c>
      <c r="Z4266" s="30">
        <v>174697.93799999999</v>
      </c>
      <c r="AA4266" s="30">
        <v>174697.93799999999</v>
      </c>
      <c r="AB4266" s="30">
        <v>174697.93799999999</v>
      </c>
      <c r="AC4266" s="30">
        <v>174697.93799999999</v>
      </c>
      <c r="AD4266" s="30">
        <v>174697.93799999999</v>
      </c>
      <c r="AE4266" s="30">
        <v>148293.66500000001</v>
      </c>
      <c r="AF4266" s="30">
        <v>152864.21599999999</v>
      </c>
    </row>
    <row r="4267" spans="1:32" x14ac:dyDescent="0.45">
      <c r="A4267" s="29" t="s">
        <v>380</v>
      </c>
      <c r="B4267" s="29" t="s">
        <v>381</v>
      </c>
      <c r="C4267" s="29" t="s">
        <v>3211</v>
      </c>
      <c r="D4267" s="29" t="s">
        <v>3212</v>
      </c>
      <c r="E4267" s="29" t="s">
        <v>3612</v>
      </c>
      <c r="F4267" s="29" t="s">
        <v>3613</v>
      </c>
      <c r="G4267" s="29" t="s">
        <v>3233</v>
      </c>
      <c r="H4267" s="29" t="s">
        <v>3234</v>
      </c>
      <c r="I4267" s="29" t="s">
        <v>3341</v>
      </c>
      <c r="J4267" s="29" t="s">
        <v>3342</v>
      </c>
      <c r="K4267" s="29" t="s">
        <v>3635</v>
      </c>
      <c r="L4267" s="29" t="s">
        <v>3636</v>
      </c>
      <c r="M4267" s="29" t="s">
        <v>3637</v>
      </c>
      <c r="N4267" s="29" t="s">
        <v>3638</v>
      </c>
      <c r="O4267" s="29" t="s">
        <v>3639</v>
      </c>
      <c r="P4267" s="29" t="s">
        <v>3640</v>
      </c>
      <c r="Q4267" s="29" t="s">
        <v>3209</v>
      </c>
      <c r="R4267" s="29" t="s">
        <v>3210</v>
      </c>
      <c r="S4267" s="29" t="s">
        <v>3098</v>
      </c>
      <c r="T4267" s="29"/>
      <c r="U4267" s="30">
        <v>210000</v>
      </c>
      <c r="V4267" s="30">
        <v>210000</v>
      </c>
      <c r="W4267" s="30">
        <v>210000</v>
      </c>
      <c r="X4267" s="30">
        <v>210000</v>
      </c>
      <c r="Y4267" s="30">
        <v>210000</v>
      </c>
      <c r="Z4267" s="30">
        <v>210000</v>
      </c>
      <c r="AA4267" s="30">
        <v>210000</v>
      </c>
      <c r="AB4267" s="30">
        <v>210000</v>
      </c>
      <c r="AC4267" s="30">
        <v>210000</v>
      </c>
      <c r="AD4267" s="30">
        <v>210000</v>
      </c>
      <c r="AE4267" s="30">
        <v>210000</v>
      </c>
      <c r="AF4267" s="30">
        <v>210000</v>
      </c>
    </row>
    <row r="4268" spans="1:32" x14ac:dyDescent="0.45">
      <c r="A4268" s="29" t="s">
        <v>775</v>
      </c>
      <c r="B4268" s="29" t="s">
        <v>776</v>
      </c>
      <c r="C4268" s="29" t="s">
        <v>3299</v>
      </c>
      <c r="D4268" s="29" t="s">
        <v>3300</v>
      </c>
      <c r="E4268" s="29" t="s">
        <v>3301</v>
      </c>
      <c r="F4268" s="29" t="s">
        <v>3302</v>
      </c>
      <c r="G4268" s="29" t="s">
        <v>3233</v>
      </c>
      <c r="H4268" s="29" t="s">
        <v>3234</v>
      </c>
      <c r="I4268" s="29" t="s">
        <v>3262</v>
      </c>
      <c r="J4268" s="29" t="s">
        <v>3263</v>
      </c>
      <c r="K4268" s="29" t="s">
        <v>3264</v>
      </c>
      <c r="L4268" s="29" t="s">
        <v>3103</v>
      </c>
      <c r="M4268" s="29" t="s">
        <v>3265</v>
      </c>
      <c r="N4268" s="29" t="s">
        <v>3266</v>
      </c>
      <c r="O4268" s="29" t="s">
        <v>3267</v>
      </c>
      <c r="P4268" s="29" t="s">
        <v>3268</v>
      </c>
      <c r="Q4268" s="29" t="s">
        <v>3209</v>
      </c>
      <c r="R4268" s="29" t="s">
        <v>3210</v>
      </c>
      <c r="S4268" s="29" t="s">
        <v>3098</v>
      </c>
      <c r="T4268" s="29"/>
      <c r="U4268" s="30">
        <v>6000</v>
      </c>
      <c r="V4268" s="30">
        <v>6000</v>
      </c>
      <c r="W4268" s="30">
        <v>6000</v>
      </c>
      <c r="X4268" s="30">
        <v>6000</v>
      </c>
      <c r="Y4268" s="30">
        <v>6000</v>
      </c>
      <c r="Z4268" s="30">
        <v>6000</v>
      </c>
      <c r="AA4268" s="30">
        <v>6000</v>
      </c>
      <c r="AB4268" s="30">
        <v>6000</v>
      </c>
      <c r="AC4268" s="30">
        <v>6000</v>
      </c>
      <c r="AD4268" s="30">
        <v>6000</v>
      </c>
      <c r="AE4268" s="30">
        <v>6000</v>
      </c>
      <c r="AF4268" s="30">
        <v>6000</v>
      </c>
    </row>
    <row r="4269" spans="1:32" x14ac:dyDescent="0.45">
      <c r="A4269" s="29" t="s">
        <v>775</v>
      </c>
      <c r="B4269" s="29" t="s">
        <v>776</v>
      </c>
      <c r="C4269" s="29" t="s">
        <v>3299</v>
      </c>
      <c r="D4269" s="29" t="s">
        <v>3300</v>
      </c>
      <c r="E4269" s="29" t="s">
        <v>3301</v>
      </c>
      <c r="F4269" s="29" t="s">
        <v>3302</v>
      </c>
      <c r="G4269" s="29" t="s">
        <v>3233</v>
      </c>
      <c r="H4269" s="29" t="s">
        <v>3234</v>
      </c>
      <c r="I4269" s="29" t="s">
        <v>3262</v>
      </c>
      <c r="J4269" s="29" t="s">
        <v>3263</v>
      </c>
      <c r="K4269" s="29" t="s">
        <v>3264</v>
      </c>
      <c r="L4269" s="29" t="s">
        <v>3103</v>
      </c>
      <c r="M4269" s="29" t="s">
        <v>3265</v>
      </c>
      <c r="N4269" s="29" t="s">
        <v>3266</v>
      </c>
      <c r="O4269" s="29" t="s">
        <v>3269</v>
      </c>
      <c r="P4269" s="29" t="s">
        <v>3270</v>
      </c>
      <c r="Q4269" s="29" t="s">
        <v>3209</v>
      </c>
      <c r="R4269" s="29" t="s">
        <v>3210</v>
      </c>
      <c r="S4269" s="29" t="s">
        <v>3098</v>
      </c>
      <c r="T4269" s="29"/>
      <c r="U4269" s="30">
        <v>88</v>
      </c>
      <c r="V4269" s="30">
        <v>156</v>
      </c>
      <c r="W4269" s="30">
        <v>78</v>
      </c>
      <c r="X4269" s="30">
        <v>1424</v>
      </c>
      <c r="Y4269" s="30">
        <v>585</v>
      </c>
      <c r="Z4269" s="30">
        <v>478</v>
      </c>
      <c r="AA4269" s="30">
        <v>390</v>
      </c>
      <c r="AB4269" s="30">
        <v>322</v>
      </c>
      <c r="AC4269" s="30">
        <v>527</v>
      </c>
      <c r="AD4269" s="30">
        <v>966</v>
      </c>
      <c r="AE4269" s="30">
        <v>429</v>
      </c>
      <c r="AF4269" s="30">
        <v>439</v>
      </c>
    </row>
    <row r="4270" spans="1:32" x14ac:dyDescent="0.45">
      <c r="A4270" s="29" t="s">
        <v>775</v>
      </c>
      <c r="B4270" s="29" t="s">
        <v>776</v>
      </c>
      <c r="C4270" s="29" t="s">
        <v>3299</v>
      </c>
      <c r="D4270" s="29" t="s">
        <v>3300</v>
      </c>
      <c r="E4270" s="29" t="s">
        <v>3301</v>
      </c>
      <c r="F4270" s="29" t="s">
        <v>3302</v>
      </c>
      <c r="G4270" s="29" t="s">
        <v>3233</v>
      </c>
      <c r="H4270" s="29" t="s">
        <v>3234</v>
      </c>
      <c r="I4270" s="29" t="s">
        <v>3262</v>
      </c>
      <c r="J4270" s="29" t="s">
        <v>3263</v>
      </c>
      <c r="K4270" s="29" t="s">
        <v>3264</v>
      </c>
      <c r="L4270" s="29" t="s">
        <v>3103</v>
      </c>
      <c r="M4270" s="29" t="s">
        <v>3265</v>
      </c>
      <c r="N4270" s="29" t="s">
        <v>3266</v>
      </c>
      <c r="O4270" s="29" t="s">
        <v>3271</v>
      </c>
      <c r="P4270" s="29" t="s">
        <v>3272</v>
      </c>
      <c r="Q4270" s="29" t="s">
        <v>3209</v>
      </c>
      <c r="R4270" s="29" t="s">
        <v>3210</v>
      </c>
      <c r="S4270" s="29" t="s">
        <v>3098</v>
      </c>
      <c r="T4270" s="29"/>
      <c r="U4270" s="30">
        <v>43</v>
      </c>
      <c r="V4270" s="30">
        <v>493</v>
      </c>
      <c r="W4270" s="30">
        <v>145</v>
      </c>
      <c r="X4270" s="30">
        <v>260</v>
      </c>
      <c r="Y4270" s="30">
        <v>188</v>
      </c>
      <c r="Z4270" s="30">
        <v>319</v>
      </c>
      <c r="AA4270" s="30">
        <v>188</v>
      </c>
      <c r="AB4270" s="30">
        <v>0</v>
      </c>
      <c r="AC4270" s="30">
        <v>1058</v>
      </c>
      <c r="AD4270" s="30">
        <v>130</v>
      </c>
      <c r="AE4270" s="30">
        <v>0</v>
      </c>
      <c r="AF4270" s="30">
        <v>0</v>
      </c>
    </row>
    <row r="4271" spans="1:32" x14ac:dyDescent="0.45">
      <c r="A4271" s="29" t="s">
        <v>775</v>
      </c>
      <c r="B4271" s="29" t="s">
        <v>776</v>
      </c>
      <c r="C4271" s="29" t="s">
        <v>3299</v>
      </c>
      <c r="D4271" s="29" t="s">
        <v>3300</v>
      </c>
      <c r="E4271" s="29" t="s">
        <v>3301</v>
      </c>
      <c r="F4271" s="29" t="s">
        <v>3302</v>
      </c>
      <c r="G4271" s="29" t="s">
        <v>3233</v>
      </c>
      <c r="H4271" s="29" t="s">
        <v>3234</v>
      </c>
      <c r="I4271" s="29" t="s">
        <v>3262</v>
      </c>
      <c r="J4271" s="29" t="s">
        <v>3263</v>
      </c>
      <c r="K4271" s="29" t="s">
        <v>3264</v>
      </c>
      <c r="L4271" s="29" t="s">
        <v>3103</v>
      </c>
      <c r="M4271" s="29" t="s">
        <v>3265</v>
      </c>
      <c r="N4271" s="29" t="s">
        <v>3266</v>
      </c>
      <c r="O4271" s="29" t="s">
        <v>3273</v>
      </c>
      <c r="P4271" s="29" t="s">
        <v>3274</v>
      </c>
      <c r="Q4271" s="29" t="s">
        <v>3209</v>
      </c>
      <c r="R4271" s="29" t="s">
        <v>3210</v>
      </c>
      <c r="S4271" s="29" t="s">
        <v>3098</v>
      </c>
      <c r="T4271" s="29"/>
      <c r="U4271" s="30">
        <v>0</v>
      </c>
      <c r="V4271" s="30">
        <v>39</v>
      </c>
      <c r="W4271" s="30">
        <v>39</v>
      </c>
      <c r="X4271" s="30">
        <v>468</v>
      </c>
      <c r="Y4271" s="30">
        <v>234</v>
      </c>
      <c r="Z4271" s="30">
        <v>0</v>
      </c>
      <c r="AA4271" s="30">
        <v>39</v>
      </c>
      <c r="AB4271" s="30">
        <v>0</v>
      </c>
      <c r="AC4271" s="30">
        <v>0</v>
      </c>
      <c r="AD4271" s="30">
        <v>0</v>
      </c>
      <c r="AE4271" s="30">
        <v>0</v>
      </c>
      <c r="AF4271" s="30">
        <v>78</v>
      </c>
    </row>
    <row r="4272" spans="1:32" x14ac:dyDescent="0.45">
      <c r="A4272" s="29" t="s">
        <v>775</v>
      </c>
      <c r="B4272" s="29" t="s">
        <v>776</v>
      </c>
      <c r="C4272" s="29" t="s">
        <v>3299</v>
      </c>
      <c r="D4272" s="29" t="s">
        <v>3300</v>
      </c>
      <c r="E4272" s="29" t="s">
        <v>3301</v>
      </c>
      <c r="F4272" s="29" t="s">
        <v>3302</v>
      </c>
      <c r="G4272" s="29" t="s">
        <v>3233</v>
      </c>
      <c r="H4272" s="29" t="s">
        <v>3234</v>
      </c>
      <c r="I4272" s="29" t="s">
        <v>3262</v>
      </c>
      <c r="J4272" s="29" t="s">
        <v>3263</v>
      </c>
      <c r="K4272" s="29" t="s">
        <v>3264</v>
      </c>
      <c r="L4272" s="29" t="s">
        <v>3103</v>
      </c>
      <c r="M4272" s="29" t="s">
        <v>3265</v>
      </c>
      <c r="N4272" s="29" t="s">
        <v>3266</v>
      </c>
      <c r="O4272" s="29" t="s">
        <v>3372</v>
      </c>
      <c r="P4272" s="29" t="s">
        <v>3373</v>
      </c>
      <c r="Q4272" s="29" t="s">
        <v>3209</v>
      </c>
      <c r="R4272" s="29" t="s">
        <v>3210</v>
      </c>
      <c r="S4272" s="29" t="s">
        <v>3098</v>
      </c>
      <c r="T4272" s="29"/>
      <c r="U4272" s="30">
        <v>2071</v>
      </c>
      <c r="V4272" s="30">
        <v>3117</v>
      </c>
      <c r="W4272" s="30">
        <v>5220</v>
      </c>
      <c r="X4272" s="30">
        <v>2465</v>
      </c>
      <c r="Y4272" s="30">
        <v>2900</v>
      </c>
      <c r="Z4272" s="30">
        <v>2015</v>
      </c>
      <c r="AA4272" s="30">
        <v>2073</v>
      </c>
      <c r="AB4272" s="30">
        <v>1508</v>
      </c>
      <c r="AC4272" s="30">
        <v>4596</v>
      </c>
      <c r="AD4272" s="30">
        <v>4637</v>
      </c>
      <c r="AE4272" s="30">
        <v>2268</v>
      </c>
      <c r="AF4272" s="30">
        <v>3474</v>
      </c>
    </row>
    <row r="4273" spans="1:32" x14ac:dyDescent="0.45">
      <c r="A4273" s="29" t="s">
        <v>775</v>
      </c>
      <c r="B4273" s="29" t="s">
        <v>776</v>
      </c>
      <c r="C4273" s="29" t="s">
        <v>3299</v>
      </c>
      <c r="D4273" s="29" t="s">
        <v>3300</v>
      </c>
      <c r="E4273" s="29" t="s">
        <v>3301</v>
      </c>
      <c r="F4273" s="29" t="s">
        <v>3302</v>
      </c>
      <c r="G4273" s="29" t="s">
        <v>3233</v>
      </c>
      <c r="H4273" s="29" t="s">
        <v>3234</v>
      </c>
      <c r="I4273" s="29" t="s">
        <v>3262</v>
      </c>
      <c r="J4273" s="29" t="s">
        <v>3263</v>
      </c>
      <c r="K4273" s="29" t="s">
        <v>3264</v>
      </c>
      <c r="L4273" s="29" t="s">
        <v>3103</v>
      </c>
      <c r="M4273" s="29" t="s">
        <v>3322</v>
      </c>
      <c r="N4273" s="29" t="s">
        <v>3323</v>
      </c>
      <c r="O4273" s="29" t="s">
        <v>3576</v>
      </c>
      <c r="P4273" s="29" t="s">
        <v>3577</v>
      </c>
      <c r="Q4273" s="29" t="s">
        <v>3209</v>
      </c>
      <c r="R4273" s="29" t="s">
        <v>3210</v>
      </c>
      <c r="S4273" s="29" t="s">
        <v>3098</v>
      </c>
      <c r="T4273" s="29"/>
      <c r="U4273" s="30">
        <v>3300</v>
      </c>
      <c r="V4273" s="30">
        <v>3300</v>
      </c>
      <c r="W4273" s="30">
        <v>3300</v>
      </c>
      <c r="X4273" s="30">
        <v>3300</v>
      </c>
      <c r="Y4273" s="30">
        <v>3300</v>
      </c>
      <c r="Z4273" s="30">
        <v>3300</v>
      </c>
      <c r="AA4273" s="30">
        <v>3300</v>
      </c>
      <c r="AB4273" s="30">
        <v>3300</v>
      </c>
      <c r="AC4273" s="30">
        <v>3300</v>
      </c>
      <c r="AD4273" s="30">
        <v>3300</v>
      </c>
      <c r="AE4273" s="30">
        <v>3300</v>
      </c>
      <c r="AF4273" s="30">
        <v>3300</v>
      </c>
    </row>
    <row r="4274" spans="1:32" x14ac:dyDescent="0.45">
      <c r="A4274" s="29" t="s">
        <v>775</v>
      </c>
      <c r="B4274" s="29" t="s">
        <v>776</v>
      </c>
      <c r="C4274" s="29" t="s">
        <v>3299</v>
      </c>
      <c r="D4274" s="29" t="s">
        <v>3300</v>
      </c>
      <c r="E4274" s="29" t="s">
        <v>3301</v>
      </c>
      <c r="F4274" s="29" t="s">
        <v>3302</v>
      </c>
      <c r="G4274" s="29" t="s">
        <v>3233</v>
      </c>
      <c r="H4274" s="29" t="s">
        <v>3234</v>
      </c>
      <c r="I4274" s="29" t="s">
        <v>3262</v>
      </c>
      <c r="J4274" s="29" t="s">
        <v>3263</v>
      </c>
      <c r="K4274" s="29" t="s">
        <v>3264</v>
      </c>
      <c r="L4274" s="29" t="s">
        <v>3103</v>
      </c>
      <c r="M4274" s="29" t="s">
        <v>3322</v>
      </c>
      <c r="N4274" s="29" t="s">
        <v>3323</v>
      </c>
      <c r="O4274" s="29" t="s">
        <v>3374</v>
      </c>
      <c r="P4274" s="29" t="s">
        <v>3375</v>
      </c>
      <c r="Q4274" s="29" t="s">
        <v>3209</v>
      </c>
      <c r="R4274" s="29" t="s">
        <v>3210</v>
      </c>
      <c r="S4274" s="29" t="s">
        <v>3098</v>
      </c>
      <c r="T4274" s="29"/>
      <c r="U4274" s="30">
        <v>1000</v>
      </c>
      <c r="V4274" s="30">
        <v>1000</v>
      </c>
      <c r="W4274" s="30">
        <v>1000</v>
      </c>
      <c r="X4274" s="30">
        <v>1000</v>
      </c>
      <c r="Y4274" s="30">
        <v>1000</v>
      </c>
      <c r="Z4274" s="30">
        <v>1000</v>
      </c>
      <c r="AA4274" s="30">
        <v>1000</v>
      </c>
      <c r="AB4274" s="30">
        <v>1000</v>
      </c>
      <c r="AC4274" s="30">
        <v>1000</v>
      </c>
      <c r="AD4274" s="30">
        <v>1000</v>
      </c>
      <c r="AE4274" s="30">
        <v>1000</v>
      </c>
      <c r="AF4274" s="30">
        <v>1000</v>
      </c>
    </row>
    <row r="4275" spans="1:32" x14ac:dyDescent="0.45">
      <c r="A4275" s="29" t="s">
        <v>775</v>
      </c>
      <c r="B4275" s="29" t="s">
        <v>776</v>
      </c>
      <c r="C4275" s="29" t="s">
        <v>3299</v>
      </c>
      <c r="D4275" s="29" t="s">
        <v>3300</v>
      </c>
      <c r="E4275" s="29" t="s">
        <v>3301</v>
      </c>
      <c r="F4275" s="29" t="s">
        <v>3302</v>
      </c>
      <c r="G4275" s="29" t="s">
        <v>3233</v>
      </c>
      <c r="H4275" s="29" t="s">
        <v>3234</v>
      </c>
      <c r="I4275" s="29" t="s">
        <v>3275</v>
      </c>
      <c r="J4275" s="29" t="s">
        <v>3276</v>
      </c>
      <c r="K4275" s="29" t="s">
        <v>3277</v>
      </c>
      <c r="L4275" s="29" t="s">
        <v>3100</v>
      </c>
      <c r="M4275" s="29" t="s">
        <v>3312</v>
      </c>
      <c r="N4275" s="29" t="s">
        <v>3313</v>
      </c>
      <c r="O4275" s="29" t="s">
        <v>3314</v>
      </c>
      <c r="P4275" s="29" t="s">
        <v>3315</v>
      </c>
      <c r="Q4275" s="29" t="s">
        <v>3209</v>
      </c>
      <c r="R4275" s="29" t="s">
        <v>3210</v>
      </c>
      <c r="S4275" s="29" t="s">
        <v>3098</v>
      </c>
      <c r="T4275" s="29"/>
      <c r="U4275" s="30">
        <v>28000</v>
      </c>
      <c r="V4275" s="30">
        <v>28000</v>
      </c>
      <c r="W4275" s="30">
        <v>28000</v>
      </c>
      <c r="X4275" s="30">
        <v>28000</v>
      </c>
      <c r="Y4275" s="30">
        <v>28000</v>
      </c>
      <c r="Z4275" s="30">
        <v>28000</v>
      </c>
      <c r="AA4275" s="30">
        <v>28000</v>
      </c>
      <c r="AB4275" s="30">
        <v>28000</v>
      </c>
      <c r="AC4275" s="30">
        <v>28000</v>
      </c>
      <c r="AD4275" s="30">
        <v>28000</v>
      </c>
      <c r="AE4275" s="30">
        <v>28000</v>
      </c>
      <c r="AF4275" s="30">
        <v>28000</v>
      </c>
    </row>
    <row r="4276" spans="1:32" x14ac:dyDescent="0.45">
      <c r="A4276" s="29" t="s">
        <v>775</v>
      </c>
      <c r="B4276" s="29" t="s">
        <v>776</v>
      </c>
      <c r="C4276" s="29" t="s">
        <v>3299</v>
      </c>
      <c r="D4276" s="29" t="s">
        <v>3300</v>
      </c>
      <c r="E4276" s="29" t="s">
        <v>3301</v>
      </c>
      <c r="F4276" s="29" t="s">
        <v>3302</v>
      </c>
      <c r="G4276" s="29" t="s">
        <v>3233</v>
      </c>
      <c r="H4276" s="29" t="s">
        <v>3234</v>
      </c>
      <c r="I4276" s="29" t="s">
        <v>3275</v>
      </c>
      <c r="J4276" s="29" t="s">
        <v>3276</v>
      </c>
      <c r="K4276" s="29" t="s">
        <v>3287</v>
      </c>
      <c r="L4276" s="29" t="s">
        <v>3101</v>
      </c>
      <c r="M4276" s="29" t="s">
        <v>3288</v>
      </c>
      <c r="N4276" s="29" t="s">
        <v>3289</v>
      </c>
      <c r="O4276" s="29" t="s">
        <v>3290</v>
      </c>
      <c r="P4276" s="29" t="s">
        <v>3291</v>
      </c>
      <c r="Q4276" s="29" t="s">
        <v>3209</v>
      </c>
      <c r="R4276" s="29" t="s">
        <v>3210</v>
      </c>
      <c r="S4276" s="29" t="s">
        <v>3098</v>
      </c>
      <c r="T4276" s="29"/>
      <c r="U4276" s="30">
        <v>1000</v>
      </c>
      <c r="V4276" s="30">
        <v>1000</v>
      </c>
      <c r="W4276" s="30">
        <v>1000</v>
      </c>
      <c r="X4276" s="30">
        <v>1000</v>
      </c>
      <c r="Y4276" s="30">
        <v>1000</v>
      </c>
      <c r="Z4276" s="30">
        <v>1000</v>
      </c>
      <c r="AA4276" s="30">
        <v>1000</v>
      </c>
      <c r="AB4276" s="30">
        <v>1000</v>
      </c>
      <c r="AC4276" s="30">
        <v>1000</v>
      </c>
      <c r="AD4276" s="30">
        <v>1000</v>
      </c>
      <c r="AE4276" s="30">
        <v>1000</v>
      </c>
      <c r="AF4276" s="30">
        <v>1000</v>
      </c>
    </row>
    <row r="4277" spans="1:32" x14ac:dyDescent="0.45">
      <c r="A4277" s="29" t="s">
        <v>1073</v>
      </c>
      <c r="B4277" s="29" t="s">
        <v>1074</v>
      </c>
      <c r="C4277" s="29" t="s">
        <v>3584</v>
      </c>
      <c r="D4277" s="29" t="s">
        <v>3585</v>
      </c>
      <c r="E4277" s="29" t="s">
        <v>3586</v>
      </c>
      <c r="F4277" s="29" t="s">
        <v>3587</v>
      </c>
      <c r="G4277" s="29" t="s">
        <v>3233</v>
      </c>
      <c r="H4277" s="29" t="s">
        <v>3234</v>
      </c>
      <c r="I4277" s="29" t="s">
        <v>3235</v>
      </c>
      <c r="J4277" s="29" t="s">
        <v>3236</v>
      </c>
      <c r="K4277" s="29" t="s">
        <v>3237</v>
      </c>
      <c r="L4277" s="29" t="s">
        <v>3107</v>
      </c>
      <c r="M4277" s="29" t="s">
        <v>3424</v>
      </c>
      <c r="N4277" s="29" t="s">
        <v>3425</v>
      </c>
      <c r="O4277" s="29" t="s">
        <v>3428</v>
      </c>
      <c r="P4277" s="29" t="s">
        <v>3429</v>
      </c>
      <c r="Q4277" s="29" t="s">
        <v>3209</v>
      </c>
      <c r="R4277" s="29" t="s">
        <v>3210</v>
      </c>
      <c r="S4277" s="29" t="s">
        <v>3098</v>
      </c>
      <c r="T4277" s="29"/>
      <c r="U4277" s="30">
        <v>2000</v>
      </c>
      <c r="V4277" s="30">
        <v>2029</v>
      </c>
      <c r="W4277" s="30">
        <v>2000</v>
      </c>
      <c r="X4277" s="30">
        <v>2514</v>
      </c>
      <c r="Y4277" s="30">
        <v>0</v>
      </c>
      <c r="Z4277" s="30">
        <v>0</v>
      </c>
      <c r="AA4277" s="30">
        <v>0</v>
      </c>
      <c r="AB4277" s="30">
        <v>0</v>
      </c>
      <c r="AC4277" s="30">
        <v>0</v>
      </c>
      <c r="AD4277" s="30">
        <v>0</v>
      </c>
      <c r="AE4277" s="30">
        <v>0</v>
      </c>
      <c r="AF4277" s="30">
        <v>0</v>
      </c>
    </row>
    <row r="4278" spans="1:32" x14ac:dyDescent="0.45">
      <c r="A4278" s="29" t="s">
        <v>1073</v>
      </c>
      <c r="B4278" s="29" t="s">
        <v>1074</v>
      </c>
      <c r="C4278" s="29" t="s">
        <v>3584</v>
      </c>
      <c r="D4278" s="29" t="s">
        <v>3585</v>
      </c>
      <c r="E4278" s="29" t="s">
        <v>3586</v>
      </c>
      <c r="F4278" s="29" t="s">
        <v>3587</v>
      </c>
      <c r="G4278" s="29" t="s">
        <v>3233</v>
      </c>
      <c r="H4278" s="29" t="s">
        <v>3234</v>
      </c>
      <c r="I4278" s="29" t="s">
        <v>3262</v>
      </c>
      <c r="J4278" s="29" t="s">
        <v>3263</v>
      </c>
      <c r="K4278" s="29" t="s">
        <v>3563</v>
      </c>
      <c r="L4278" s="29" t="s">
        <v>3118</v>
      </c>
      <c r="M4278" s="29" t="s">
        <v>3564</v>
      </c>
      <c r="N4278" s="29" t="s">
        <v>3565</v>
      </c>
      <c r="O4278" s="29" t="s">
        <v>3770</v>
      </c>
      <c r="P4278" s="29" t="s">
        <v>3771</v>
      </c>
      <c r="Q4278" s="29" t="s">
        <v>3209</v>
      </c>
      <c r="R4278" s="29" t="s">
        <v>3210</v>
      </c>
      <c r="S4278" s="29" t="s">
        <v>3098</v>
      </c>
      <c r="T4278" s="29"/>
      <c r="U4278" s="30">
        <v>1753</v>
      </c>
      <c r="V4278" s="30">
        <v>1753</v>
      </c>
      <c r="W4278" s="30">
        <v>1753</v>
      </c>
      <c r="X4278" s="30">
        <v>1753</v>
      </c>
      <c r="Y4278" s="30">
        <v>1753</v>
      </c>
      <c r="Z4278" s="30">
        <v>1753</v>
      </c>
      <c r="AA4278" s="30">
        <v>1753</v>
      </c>
      <c r="AB4278" s="30">
        <v>1753</v>
      </c>
      <c r="AC4278" s="30">
        <v>1753</v>
      </c>
      <c r="AD4278" s="30">
        <v>1753</v>
      </c>
      <c r="AE4278" s="30">
        <v>1753</v>
      </c>
      <c r="AF4278" s="30">
        <v>1753</v>
      </c>
    </row>
    <row r="4279" spans="1:32" x14ac:dyDescent="0.45">
      <c r="A4279" s="29" t="s">
        <v>1073</v>
      </c>
      <c r="B4279" s="29" t="s">
        <v>1074</v>
      </c>
      <c r="C4279" s="29" t="s">
        <v>3584</v>
      </c>
      <c r="D4279" s="29" t="s">
        <v>3585</v>
      </c>
      <c r="E4279" s="29" t="s">
        <v>3586</v>
      </c>
      <c r="F4279" s="29" t="s">
        <v>3587</v>
      </c>
      <c r="G4279" s="29" t="s">
        <v>3233</v>
      </c>
      <c r="H4279" s="29" t="s">
        <v>3234</v>
      </c>
      <c r="I4279" s="29" t="s">
        <v>3262</v>
      </c>
      <c r="J4279" s="29" t="s">
        <v>3263</v>
      </c>
      <c r="K4279" s="29" t="s">
        <v>3563</v>
      </c>
      <c r="L4279" s="29" t="s">
        <v>3118</v>
      </c>
      <c r="M4279" s="29" t="s">
        <v>3564</v>
      </c>
      <c r="N4279" s="29" t="s">
        <v>3565</v>
      </c>
      <c r="O4279" s="29" t="s">
        <v>3566</v>
      </c>
      <c r="P4279" s="29" t="s">
        <v>3567</v>
      </c>
      <c r="Q4279" s="29" t="s">
        <v>3209</v>
      </c>
      <c r="R4279" s="29" t="s">
        <v>3210</v>
      </c>
      <c r="S4279" s="29" t="s">
        <v>3098</v>
      </c>
      <c r="T4279" s="29"/>
      <c r="U4279" s="30">
        <v>2890</v>
      </c>
      <c r="V4279" s="30">
        <v>550</v>
      </c>
      <c r="W4279" s="30">
        <v>2039</v>
      </c>
      <c r="X4279" s="30">
        <v>2751</v>
      </c>
      <c r="Y4279" s="30">
        <v>2648</v>
      </c>
      <c r="Z4279" s="30">
        <v>1869</v>
      </c>
      <c r="AA4279" s="30">
        <v>3283</v>
      </c>
      <c r="AB4279" s="30">
        <v>3348</v>
      </c>
      <c r="AC4279" s="30">
        <v>5821</v>
      </c>
      <c r="AD4279" s="30">
        <v>1552</v>
      </c>
      <c r="AE4279" s="30">
        <v>2692</v>
      </c>
      <c r="AF4279" s="30">
        <v>1695</v>
      </c>
    </row>
    <row r="4280" spans="1:32" x14ac:dyDescent="0.45">
      <c r="A4280" s="29" t="s">
        <v>1073</v>
      </c>
      <c r="B4280" s="29" t="s">
        <v>1074</v>
      </c>
      <c r="C4280" s="29" t="s">
        <v>3584</v>
      </c>
      <c r="D4280" s="29" t="s">
        <v>3585</v>
      </c>
      <c r="E4280" s="29" t="s">
        <v>3586</v>
      </c>
      <c r="F4280" s="29" t="s">
        <v>3587</v>
      </c>
      <c r="G4280" s="29" t="s">
        <v>3233</v>
      </c>
      <c r="H4280" s="29" t="s">
        <v>3234</v>
      </c>
      <c r="I4280" s="29" t="s">
        <v>3262</v>
      </c>
      <c r="J4280" s="29" t="s">
        <v>3263</v>
      </c>
      <c r="K4280" s="29" t="s">
        <v>3563</v>
      </c>
      <c r="L4280" s="29" t="s">
        <v>3118</v>
      </c>
      <c r="M4280" s="29" t="s">
        <v>3568</v>
      </c>
      <c r="N4280" s="29" t="s">
        <v>3569</v>
      </c>
      <c r="O4280" s="29" t="s">
        <v>3886</v>
      </c>
      <c r="P4280" s="29" t="s">
        <v>3887</v>
      </c>
      <c r="Q4280" s="29" t="s">
        <v>3209</v>
      </c>
      <c r="R4280" s="29" t="s">
        <v>3210</v>
      </c>
      <c r="S4280" s="29" t="s">
        <v>3098</v>
      </c>
      <c r="T4280" s="29"/>
      <c r="U4280" s="30">
        <v>5810</v>
      </c>
      <c r="V4280" s="30">
        <v>5810</v>
      </c>
      <c r="W4280" s="30">
        <v>5810</v>
      </c>
      <c r="X4280" s="30">
        <v>5810</v>
      </c>
      <c r="Y4280" s="30">
        <v>5810</v>
      </c>
      <c r="Z4280" s="30">
        <v>5810</v>
      </c>
      <c r="AA4280" s="30">
        <v>5810</v>
      </c>
      <c r="AB4280" s="30">
        <v>5810</v>
      </c>
      <c r="AC4280" s="30">
        <v>5810</v>
      </c>
      <c r="AD4280" s="30">
        <v>5810</v>
      </c>
      <c r="AE4280" s="30">
        <v>5810</v>
      </c>
      <c r="AF4280" s="30">
        <v>5810</v>
      </c>
    </row>
    <row r="4281" spans="1:32" x14ac:dyDescent="0.45">
      <c r="A4281" s="29" t="s">
        <v>1073</v>
      </c>
      <c r="B4281" s="29" t="s">
        <v>1074</v>
      </c>
      <c r="C4281" s="29" t="s">
        <v>3584</v>
      </c>
      <c r="D4281" s="29" t="s">
        <v>3585</v>
      </c>
      <c r="E4281" s="29" t="s">
        <v>3586</v>
      </c>
      <c r="F4281" s="29" t="s">
        <v>3587</v>
      </c>
      <c r="G4281" s="29" t="s">
        <v>3233</v>
      </c>
      <c r="H4281" s="29" t="s">
        <v>3234</v>
      </c>
      <c r="I4281" s="29" t="s">
        <v>3262</v>
      </c>
      <c r="J4281" s="29" t="s">
        <v>3263</v>
      </c>
      <c r="K4281" s="29" t="s">
        <v>3264</v>
      </c>
      <c r="L4281" s="29" t="s">
        <v>3103</v>
      </c>
      <c r="M4281" s="29" t="s">
        <v>3265</v>
      </c>
      <c r="N4281" s="29" t="s">
        <v>3266</v>
      </c>
      <c r="O4281" s="29" t="s">
        <v>3267</v>
      </c>
      <c r="P4281" s="29" t="s">
        <v>3268</v>
      </c>
      <c r="Q4281" s="29" t="s">
        <v>3209</v>
      </c>
      <c r="R4281" s="29" t="s">
        <v>3210</v>
      </c>
      <c r="S4281" s="29" t="s">
        <v>3098</v>
      </c>
      <c r="T4281" s="29"/>
      <c r="U4281" s="30">
        <v>10400</v>
      </c>
      <c r="V4281" s="30">
        <v>10400</v>
      </c>
      <c r="W4281" s="30">
        <v>10400</v>
      </c>
      <c r="X4281" s="30">
        <v>10054</v>
      </c>
      <c r="Y4281" s="30">
        <v>0</v>
      </c>
      <c r="Z4281" s="30">
        <v>0</v>
      </c>
      <c r="AA4281" s="30">
        <v>0</v>
      </c>
      <c r="AB4281" s="30">
        <v>0</v>
      </c>
      <c r="AC4281" s="30">
        <v>0</v>
      </c>
      <c r="AD4281" s="30">
        <v>0</v>
      </c>
      <c r="AE4281" s="30">
        <v>0</v>
      </c>
      <c r="AF4281" s="30">
        <v>0</v>
      </c>
    </row>
    <row r="4282" spans="1:32" x14ac:dyDescent="0.45">
      <c r="A4282" s="29" t="s">
        <v>1073</v>
      </c>
      <c r="B4282" s="29" t="s">
        <v>1074</v>
      </c>
      <c r="C4282" s="29" t="s">
        <v>3299</v>
      </c>
      <c r="D4282" s="29" t="s">
        <v>3300</v>
      </c>
      <c r="E4282" s="29" t="s">
        <v>3538</v>
      </c>
      <c r="F4282" s="29" t="s">
        <v>3539</v>
      </c>
      <c r="G4282" s="29" t="s">
        <v>3233</v>
      </c>
      <c r="H4282" s="29" t="s">
        <v>3234</v>
      </c>
      <c r="I4282" s="29" t="s">
        <v>3262</v>
      </c>
      <c r="J4282" s="29" t="s">
        <v>3263</v>
      </c>
      <c r="K4282" s="29" t="s">
        <v>3264</v>
      </c>
      <c r="L4282" s="29" t="s">
        <v>3103</v>
      </c>
      <c r="M4282" s="29" t="s">
        <v>3322</v>
      </c>
      <c r="N4282" s="29" t="s">
        <v>3323</v>
      </c>
      <c r="O4282" s="29" t="s">
        <v>3374</v>
      </c>
      <c r="P4282" s="29" t="s">
        <v>3375</v>
      </c>
      <c r="Q4282" s="29" t="s">
        <v>3209</v>
      </c>
      <c r="R4282" s="29" t="s">
        <v>3210</v>
      </c>
      <c r="S4282" s="29" t="s">
        <v>3098</v>
      </c>
      <c r="T4282" s="29"/>
      <c r="U4282" s="30">
        <v>1000</v>
      </c>
      <c r="V4282" s="30">
        <v>1000</v>
      </c>
      <c r="W4282" s="30">
        <v>1000</v>
      </c>
      <c r="X4282" s="30">
        <v>1000</v>
      </c>
      <c r="Y4282" s="30">
        <v>1000</v>
      </c>
      <c r="Z4282" s="30">
        <v>1000</v>
      </c>
      <c r="AA4282" s="30">
        <v>1000</v>
      </c>
      <c r="AB4282" s="30">
        <v>1000</v>
      </c>
      <c r="AC4282" s="30">
        <v>1000</v>
      </c>
      <c r="AD4282" s="30">
        <v>1000</v>
      </c>
      <c r="AE4282" s="30">
        <v>1000</v>
      </c>
      <c r="AF4282" s="30">
        <v>1000</v>
      </c>
    </row>
    <row r="4283" spans="1:32" x14ac:dyDescent="0.45">
      <c r="A4283" s="29" t="s">
        <v>1073</v>
      </c>
      <c r="B4283" s="29" t="s">
        <v>1074</v>
      </c>
      <c r="C4283" s="29" t="s">
        <v>3299</v>
      </c>
      <c r="D4283" s="29" t="s">
        <v>3300</v>
      </c>
      <c r="E4283" s="29" t="s">
        <v>3538</v>
      </c>
      <c r="F4283" s="29" t="s">
        <v>3539</v>
      </c>
      <c r="G4283" s="29" t="s">
        <v>3233</v>
      </c>
      <c r="H4283" s="29" t="s">
        <v>3234</v>
      </c>
      <c r="I4283" s="29" t="s">
        <v>3262</v>
      </c>
      <c r="J4283" s="29" t="s">
        <v>3263</v>
      </c>
      <c r="K4283" s="29" t="s">
        <v>3264</v>
      </c>
      <c r="L4283" s="29" t="s">
        <v>3103</v>
      </c>
      <c r="M4283" s="29" t="s">
        <v>3326</v>
      </c>
      <c r="N4283" s="29" t="s">
        <v>3327</v>
      </c>
      <c r="O4283" s="29" t="s">
        <v>3527</v>
      </c>
      <c r="P4283" s="29" t="s">
        <v>3528</v>
      </c>
      <c r="Q4283" s="29" t="s">
        <v>3209</v>
      </c>
      <c r="R4283" s="29" t="s">
        <v>3210</v>
      </c>
      <c r="S4283" s="29" t="s">
        <v>3098</v>
      </c>
      <c r="T4283" s="29"/>
      <c r="U4283" s="30">
        <v>29</v>
      </c>
      <c r="V4283" s="30">
        <v>29</v>
      </c>
      <c r="W4283" s="30">
        <v>290</v>
      </c>
      <c r="X4283" s="30">
        <v>507</v>
      </c>
      <c r="Y4283" s="30">
        <v>464</v>
      </c>
      <c r="Z4283" s="30">
        <v>594</v>
      </c>
      <c r="AA4283" s="30">
        <v>1399</v>
      </c>
      <c r="AB4283" s="30">
        <v>865</v>
      </c>
      <c r="AC4283" s="30">
        <v>536</v>
      </c>
      <c r="AD4283" s="30">
        <v>1228</v>
      </c>
      <c r="AE4283" s="30">
        <v>776</v>
      </c>
      <c r="AF4283" s="30">
        <v>528</v>
      </c>
    </row>
    <row r="4284" spans="1:32" x14ac:dyDescent="0.45">
      <c r="A4284" s="29" t="s">
        <v>1073</v>
      </c>
      <c r="B4284" s="29" t="s">
        <v>1074</v>
      </c>
      <c r="C4284" s="29" t="s">
        <v>3299</v>
      </c>
      <c r="D4284" s="29" t="s">
        <v>3300</v>
      </c>
      <c r="E4284" s="29" t="s">
        <v>3538</v>
      </c>
      <c r="F4284" s="29" t="s">
        <v>3539</v>
      </c>
      <c r="G4284" s="29" t="s">
        <v>3233</v>
      </c>
      <c r="H4284" s="29" t="s">
        <v>3234</v>
      </c>
      <c r="I4284" s="29" t="s">
        <v>3262</v>
      </c>
      <c r="J4284" s="29" t="s">
        <v>3263</v>
      </c>
      <c r="K4284" s="29" t="s">
        <v>3264</v>
      </c>
      <c r="L4284" s="29" t="s">
        <v>3103</v>
      </c>
      <c r="M4284" s="29" t="s">
        <v>3326</v>
      </c>
      <c r="N4284" s="29" t="s">
        <v>3327</v>
      </c>
      <c r="O4284" s="29" t="s">
        <v>3332</v>
      </c>
      <c r="P4284" s="29" t="s">
        <v>3333</v>
      </c>
      <c r="Q4284" s="29" t="s">
        <v>3209</v>
      </c>
      <c r="R4284" s="29" t="s">
        <v>3210</v>
      </c>
      <c r="S4284" s="29" t="s">
        <v>3098</v>
      </c>
      <c r="T4284" s="29"/>
      <c r="U4284" s="30">
        <v>7700</v>
      </c>
      <c r="V4284" s="30">
        <v>7700</v>
      </c>
      <c r="W4284" s="30">
        <v>7700</v>
      </c>
      <c r="X4284" s="30">
        <v>7700</v>
      </c>
      <c r="Y4284" s="30">
        <v>7700</v>
      </c>
      <c r="Z4284" s="30">
        <v>7700</v>
      </c>
      <c r="AA4284" s="30">
        <v>7700</v>
      </c>
      <c r="AB4284" s="30">
        <v>7700</v>
      </c>
      <c r="AC4284" s="30">
        <v>7700</v>
      </c>
      <c r="AD4284" s="30">
        <v>7700</v>
      </c>
      <c r="AE4284" s="30">
        <v>7700</v>
      </c>
      <c r="AF4284" s="30">
        <v>7700</v>
      </c>
    </row>
    <row r="4285" spans="1:32" x14ac:dyDescent="0.45">
      <c r="A4285" s="29" t="s">
        <v>1073</v>
      </c>
      <c r="B4285" s="29" t="s">
        <v>1074</v>
      </c>
      <c r="C4285" s="29" t="s">
        <v>3292</v>
      </c>
      <c r="D4285" s="29" t="s">
        <v>3293</v>
      </c>
      <c r="E4285" s="29" t="s">
        <v>3388</v>
      </c>
      <c r="F4285" s="29" t="s">
        <v>3389</v>
      </c>
      <c r="G4285" s="29" t="s">
        <v>3200</v>
      </c>
      <c r="H4285" s="29" t="s">
        <v>3201</v>
      </c>
      <c r="I4285" s="29" t="s">
        <v>3226</v>
      </c>
      <c r="J4285" s="29" t="s">
        <v>3227</v>
      </c>
      <c r="K4285" s="29" t="s">
        <v>3228</v>
      </c>
      <c r="L4285" s="29" t="s">
        <v>3111</v>
      </c>
      <c r="M4285" s="29" t="s">
        <v>3229</v>
      </c>
      <c r="N4285" s="29" t="s">
        <v>3230</v>
      </c>
      <c r="O4285" s="29" t="s">
        <v>3231</v>
      </c>
      <c r="P4285" s="29" t="s">
        <v>3232</v>
      </c>
      <c r="Q4285" s="29" t="s">
        <v>3209</v>
      </c>
      <c r="R4285" s="29" t="s">
        <v>3210</v>
      </c>
      <c r="S4285" s="29" t="s">
        <v>3098</v>
      </c>
      <c r="T4285" s="29"/>
      <c r="U4285" s="30">
        <v>0</v>
      </c>
      <c r="V4285" s="30">
        <v>0</v>
      </c>
      <c r="W4285" s="30">
        <v>0</v>
      </c>
      <c r="X4285" s="30">
        <v>0</v>
      </c>
      <c r="Y4285" s="30">
        <v>0</v>
      </c>
      <c r="Z4285" s="30">
        <v>0</v>
      </c>
      <c r="AA4285" s="30">
        <v>0</v>
      </c>
      <c r="AB4285" s="30">
        <v>0</v>
      </c>
      <c r="AC4285" s="30">
        <v>0</v>
      </c>
      <c r="AD4285" s="30">
        <v>0</v>
      </c>
      <c r="AE4285" s="30">
        <v>0</v>
      </c>
      <c r="AF4285" s="30">
        <v>0</v>
      </c>
    </row>
    <row r="4286" spans="1:32" x14ac:dyDescent="0.45">
      <c r="A4286" s="29" t="s">
        <v>558</v>
      </c>
      <c r="B4286" s="29" t="s">
        <v>559</v>
      </c>
      <c r="C4286" s="29" t="s">
        <v>3299</v>
      </c>
      <c r="D4286" s="29" t="s">
        <v>3300</v>
      </c>
      <c r="E4286" s="29" t="s">
        <v>3320</v>
      </c>
      <c r="F4286" s="29" t="s">
        <v>3321</v>
      </c>
      <c r="G4286" s="29" t="s">
        <v>3200</v>
      </c>
      <c r="H4286" s="29" t="s">
        <v>3201</v>
      </c>
      <c r="I4286" s="29" t="s">
        <v>3202</v>
      </c>
      <c r="J4286" s="29" t="s">
        <v>3203</v>
      </c>
      <c r="K4286" s="29" t="s">
        <v>3204</v>
      </c>
      <c r="L4286" s="29" t="s">
        <v>3109</v>
      </c>
      <c r="M4286" s="29" t="s">
        <v>3205</v>
      </c>
      <c r="N4286" s="29" t="s">
        <v>3206</v>
      </c>
      <c r="O4286" s="29" t="s">
        <v>3214</v>
      </c>
      <c r="P4286" s="29" t="s">
        <v>3215</v>
      </c>
      <c r="Q4286" s="29" t="s">
        <v>3209</v>
      </c>
      <c r="R4286" s="29" t="s">
        <v>3210</v>
      </c>
      <c r="S4286" s="29" t="s">
        <v>3098</v>
      </c>
      <c r="T4286" s="29"/>
      <c r="U4286" s="30">
        <v>1150</v>
      </c>
      <c r="V4286" s="30">
        <v>1650</v>
      </c>
      <c r="W4286" s="30">
        <v>1300</v>
      </c>
      <c r="X4286" s="30">
        <v>1250</v>
      </c>
      <c r="Y4286" s="30">
        <v>1500</v>
      </c>
      <c r="Z4286" s="30">
        <v>1100</v>
      </c>
      <c r="AA4286" s="30">
        <v>1300</v>
      </c>
      <c r="AB4286" s="30">
        <v>950</v>
      </c>
      <c r="AC4286" s="30">
        <v>1500</v>
      </c>
      <c r="AD4286" s="30">
        <v>950</v>
      </c>
      <c r="AE4286" s="30">
        <v>1200</v>
      </c>
      <c r="AF4286" s="30">
        <v>1250</v>
      </c>
    </row>
    <row r="4287" spans="1:32" x14ac:dyDescent="0.45">
      <c r="A4287" s="29" t="s">
        <v>558</v>
      </c>
      <c r="B4287" s="29" t="s">
        <v>559</v>
      </c>
      <c r="C4287" s="29" t="s">
        <v>3299</v>
      </c>
      <c r="D4287" s="29" t="s">
        <v>3300</v>
      </c>
      <c r="E4287" s="29" t="s">
        <v>3320</v>
      </c>
      <c r="F4287" s="29" t="s">
        <v>3321</v>
      </c>
      <c r="G4287" s="29" t="s">
        <v>3233</v>
      </c>
      <c r="H4287" s="29" t="s">
        <v>3234</v>
      </c>
      <c r="I4287" s="29" t="s">
        <v>3235</v>
      </c>
      <c r="J4287" s="29" t="s">
        <v>3236</v>
      </c>
      <c r="K4287" s="29" t="s">
        <v>3237</v>
      </c>
      <c r="L4287" s="29" t="s">
        <v>3107</v>
      </c>
      <c r="M4287" s="29" t="s">
        <v>3238</v>
      </c>
      <c r="N4287" s="29" t="s">
        <v>3239</v>
      </c>
      <c r="O4287" s="29" t="s">
        <v>3422</v>
      </c>
      <c r="P4287" s="29" t="s">
        <v>3423</v>
      </c>
      <c r="Q4287" s="29" t="s">
        <v>3209</v>
      </c>
      <c r="R4287" s="29" t="s">
        <v>3210</v>
      </c>
      <c r="S4287" s="29" t="s">
        <v>3098</v>
      </c>
      <c r="T4287" s="29"/>
      <c r="U4287" s="30">
        <v>900</v>
      </c>
      <c r="V4287" s="30">
        <v>900</v>
      </c>
      <c r="W4287" s="30">
        <v>900</v>
      </c>
      <c r="X4287" s="30">
        <v>900</v>
      </c>
      <c r="Y4287" s="30">
        <v>900</v>
      </c>
      <c r="Z4287" s="30">
        <v>900</v>
      </c>
      <c r="AA4287" s="30">
        <v>900</v>
      </c>
      <c r="AB4287" s="30">
        <v>900</v>
      </c>
      <c r="AC4287" s="30">
        <v>900</v>
      </c>
      <c r="AD4287" s="30">
        <v>900</v>
      </c>
      <c r="AE4287" s="30">
        <v>900</v>
      </c>
      <c r="AF4287" s="30">
        <v>900</v>
      </c>
    </row>
    <row r="4288" spans="1:32" x14ac:dyDescent="0.45">
      <c r="A4288" s="29" t="s">
        <v>558</v>
      </c>
      <c r="B4288" s="29" t="s">
        <v>559</v>
      </c>
      <c r="C4288" s="29" t="s">
        <v>3299</v>
      </c>
      <c r="D4288" s="29" t="s">
        <v>3300</v>
      </c>
      <c r="E4288" s="29" t="s">
        <v>3320</v>
      </c>
      <c r="F4288" s="29" t="s">
        <v>3321</v>
      </c>
      <c r="G4288" s="29" t="s">
        <v>3233</v>
      </c>
      <c r="H4288" s="29" t="s">
        <v>3234</v>
      </c>
      <c r="I4288" s="29" t="s">
        <v>3262</v>
      </c>
      <c r="J4288" s="29" t="s">
        <v>3263</v>
      </c>
      <c r="K4288" s="29" t="s">
        <v>3264</v>
      </c>
      <c r="L4288" s="29" t="s">
        <v>3103</v>
      </c>
      <c r="M4288" s="29" t="s">
        <v>3265</v>
      </c>
      <c r="N4288" s="29" t="s">
        <v>3266</v>
      </c>
      <c r="O4288" s="29" t="s">
        <v>3267</v>
      </c>
      <c r="P4288" s="29" t="s">
        <v>3268</v>
      </c>
      <c r="Q4288" s="29" t="s">
        <v>3209</v>
      </c>
      <c r="R4288" s="29" t="s">
        <v>3210</v>
      </c>
      <c r="S4288" s="29" t="s">
        <v>3098</v>
      </c>
      <c r="T4288" s="29"/>
      <c r="U4288" s="30">
        <v>8000</v>
      </c>
      <c r="V4288" s="30">
        <v>8000</v>
      </c>
      <c r="W4288" s="30">
        <v>8000</v>
      </c>
      <c r="X4288" s="30">
        <v>8000</v>
      </c>
      <c r="Y4288" s="30">
        <v>8000</v>
      </c>
      <c r="Z4288" s="30">
        <v>8000</v>
      </c>
      <c r="AA4288" s="30">
        <v>8000</v>
      </c>
      <c r="AB4288" s="30">
        <v>8000</v>
      </c>
      <c r="AC4288" s="30">
        <v>8000</v>
      </c>
      <c r="AD4288" s="30">
        <v>8000</v>
      </c>
      <c r="AE4288" s="30">
        <v>8000</v>
      </c>
      <c r="AF4288" s="30">
        <v>8000</v>
      </c>
    </row>
    <row r="4289" spans="1:32" x14ac:dyDescent="0.45">
      <c r="A4289" s="29" t="s">
        <v>558</v>
      </c>
      <c r="B4289" s="29" t="s">
        <v>559</v>
      </c>
      <c r="C4289" s="29" t="s">
        <v>3299</v>
      </c>
      <c r="D4289" s="29" t="s">
        <v>3300</v>
      </c>
      <c r="E4289" s="29" t="s">
        <v>3320</v>
      </c>
      <c r="F4289" s="29" t="s">
        <v>3321</v>
      </c>
      <c r="G4289" s="29" t="s">
        <v>3233</v>
      </c>
      <c r="H4289" s="29" t="s">
        <v>3234</v>
      </c>
      <c r="I4289" s="29" t="s">
        <v>3262</v>
      </c>
      <c r="J4289" s="29" t="s">
        <v>3263</v>
      </c>
      <c r="K4289" s="29" t="s">
        <v>3264</v>
      </c>
      <c r="L4289" s="29" t="s">
        <v>3103</v>
      </c>
      <c r="M4289" s="29" t="s">
        <v>3322</v>
      </c>
      <c r="N4289" s="29" t="s">
        <v>3323</v>
      </c>
      <c r="O4289" s="29" t="s">
        <v>3324</v>
      </c>
      <c r="P4289" s="29" t="s">
        <v>3325</v>
      </c>
      <c r="Q4289" s="29" t="s">
        <v>3209</v>
      </c>
      <c r="R4289" s="29" t="s">
        <v>3210</v>
      </c>
      <c r="S4289" s="29" t="s">
        <v>3098</v>
      </c>
      <c r="T4289" s="29"/>
      <c r="U4289" s="30">
        <v>2500</v>
      </c>
      <c r="V4289" s="30">
        <v>2500</v>
      </c>
      <c r="W4289" s="30">
        <v>2500</v>
      </c>
      <c r="X4289" s="30">
        <v>2500</v>
      </c>
      <c r="Y4289" s="30">
        <v>2500</v>
      </c>
      <c r="Z4289" s="30">
        <v>2500</v>
      </c>
      <c r="AA4289" s="30">
        <v>2500</v>
      </c>
      <c r="AB4289" s="30">
        <v>2500</v>
      </c>
      <c r="AC4289" s="30">
        <v>2500</v>
      </c>
      <c r="AD4289" s="30">
        <v>2500</v>
      </c>
      <c r="AE4289" s="30">
        <v>2500</v>
      </c>
      <c r="AF4289" s="30">
        <v>2500</v>
      </c>
    </row>
    <row r="4290" spans="1:32" x14ac:dyDescent="0.45">
      <c r="A4290" s="29" t="s">
        <v>558</v>
      </c>
      <c r="B4290" s="29" t="s">
        <v>559</v>
      </c>
      <c r="C4290" s="29" t="s">
        <v>3299</v>
      </c>
      <c r="D4290" s="29" t="s">
        <v>3300</v>
      </c>
      <c r="E4290" s="29" t="s">
        <v>3320</v>
      </c>
      <c r="F4290" s="29" t="s">
        <v>3321</v>
      </c>
      <c r="G4290" s="29" t="s">
        <v>3233</v>
      </c>
      <c r="H4290" s="29" t="s">
        <v>3234</v>
      </c>
      <c r="I4290" s="29" t="s">
        <v>3262</v>
      </c>
      <c r="J4290" s="29" t="s">
        <v>3263</v>
      </c>
      <c r="K4290" s="29" t="s">
        <v>3264</v>
      </c>
      <c r="L4290" s="29" t="s">
        <v>3103</v>
      </c>
      <c r="M4290" s="29" t="s">
        <v>3322</v>
      </c>
      <c r="N4290" s="29" t="s">
        <v>3323</v>
      </c>
      <c r="O4290" s="29" t="s">
        <v>3888</v>
      </c>
      <c r="P4290" s="29" t="s">
        <v>3889</v>
      </c>
      <c r="Q4290" s="29" t="s">
        <v>3209</v>
      </c>
      <c r="R4290" s="29" t="s">
        <v>3210</v>
      </c>
      <c r="S4290" s="29" t="s">
        <v>3098</v>
      </c>
      <c r="T4290" s="29"/>
      <c r="U4290" s="30">
        <v>1100</v>
      </c>
      <c r="V4290" s="30">
        <v>1100</v>
      </c>
      <c r="W4290" s="30">
        <v>1100</v>
      </c>
      <c r="X4290" s="30">
        <v>1100</v>
      </c>
      <c r="Y4290" s="30">
        <v>1100</v>
      </c>
      <c r="Z4290" s="30">
        <v>1100</v>
      </c>
      <c r="AA4290" s="30">
        <v>1100</v>
      </c>
      <c r="AB4290" s="30">
        <v>1100</v>
      </c>
      <c r="AC4290" s="30">
        <v>1100</v>
      </c>
      <c r="AD4290" s="30">
        <v>1100</v>
      </c>
      <c r="AE4290" s="30">
        <v>1100</v>
      </c>
      <c r="AF4290" s="30">
        <v>1100</v>
      </c>
    </row>
    <row r="4291" spans="1:32" x14ac:dyDescent="0.45">
      <c r="A4291" s="29" t="s">
        <v>558</v>
      </c>
      <c r="B4291" s="29" t="s">
        <v>559</v>
      </c>
      <c r="C4291" s="29" t="s">
        <v>3299</v>
      </c>
      <c r="D4291" s="29" t="s">
        <v>3300</v>
      </c>
      <c r="E4291" s="29" t="s">
        <v>3320</v>
      </c>
      <c r="F4291" s="29" t="s">
        <v>3321</v>
      </c>
      <c r="G4291" s="29" t="s">
        <v>3233</v>
      </c>
      <c r="H4291" s="29" t="s">
        <v>3234</v>
      </c>
      <c r="I4291" s="29" t="s">
        <v>3262</v>
      </c>
      <c r="J4291" s="29" t="s">
        <v>3263</v>
      </c>
      <c r="K4291" s="29" t="s">
        <v>3264</v>
      </c>
      <c r="L4291" s="29" t="s">
        <v>3103</v>
      </c>
      <c r="M4291" s="29" t="s">
        <v>3322</v>
      </c>
      <c r="N4291" s="29" t="s">
        <v>3323</v>
      </c>
      <c r="O4291" s="29" t="s">
        <v>3374</v>
      </c>
      <c r="P4291" s="29" t="s">
        <v>3375</v>
      </c>
      <c r="Q4291" s="29" t="s">
        <v>3209</v>
      </c>
      <c r="R4291" s="29" t="s">
        <v>3210</v>
      </c>
      <c r="S4291" s="29" t="s">
        <v>3098</v>
      </c>
      <c r="T4291" s="29"/>
      <c r="U4291" s="30">
        <v>1000</v>
      </c>
      <c r="V4291" s="30">
        <v>1000</v>
      </c>
      <c r="W4291" s="30">
        <v>1000</v>
      </c>
      <c r="X4291" s="30">
        <v>1000</v>
      </c>
      <c r="Y4291" s="30">
        <v>1000</v>
      </c>
      <c r="Z4291" s="30">
        <v>1000</v>
      </c>
      <c r="AA4291" s="30">
        <v>1000</v>
      </c>
      <c r="AB4291" s="30">
        <v>1000</v>
      </c>
      <c r="AC4291" s="30">
        <v>1000</v>
      </c>
      <c r="AD4291" s="30">
        <v>1000</v>
      </c>
      <c r="AE4291" s="30">
        <v>1000</v>
      </c>
      <c r="AF4291" s="30">
        <v>1000</v>
      </c>
    </row>
    <row r="4292" spans="1:32" x14ac:dyDescent="0.45">
      <c r="A4292" s="29" t="s">
        <v>558</v>
      </c>
      <c r="B4292" s="29" t="s">
        <v>559</v>
      </c>
      <c r="C4292" s="29" t="s">
        <v>3299</v>
      </c>
      <c r="D4292" s="29" t="s">
        <v>3300</v>
      </c>
      <c r="E4292" s="29" t="s">
        <v>3320</v>
      </c>
      <c r="F4292" s="29" t="s">
        <v>3321</v>
      </c>
      <c r="G4292" s="29" t="s">
        <v>3233</v>
      </c>
      <c r="H4292" s="29" t="s">
        <v>3234</v>
      </c>
      <c r="I4292" s="29" t="s">
        <v>3262</v>
      </c>
      <c r="J4292" s="29" t="s">
        <v>3263</v>
      </c>
      <c r="K4292" s="29" t="s">
        <v>3264</v>
      </c>
      <c r="L4292" s="29" t="s">
        <v>3103</v>
      </c>
      <c r="M4292" s="29" t="s">
        <v>3322</v>
      </c>
      <c r="N4292" s="29" t="s">
        <v>3323</v>
      </c>
      <c r="O4292" s="29" t="s">
        <v>3618</v>
      </c>
      <c r="P4292" s="29" t="s">
        <v>3619</v>
      </c>
      <c r="Q4292" s="29" t="s">
        <v>3209</v>
      </c>
      <c r="R4292" s="29" t="s">
        <v>3210</v>
      </c>
      <c r="S4292" s="29" t="s">
        <v>3098</v>
      </c>
      <c r="T4292" s="29"/>
      <c r="U4292" s="30">
        <v>1000</v>
      </c>
      <c r="V4292" s="30">
        <v>1000</v>
      </c>
      <c r="W4292" s="30">
        <v>1000</v>
      </c>
      <c r="X4292" s="30">
        <v>1000</v>
      </c>
      <c r="Y4292" s="30">
        <v>1000</v>
      </c>
      <c r="Z4292" s="30">
        <v>1000</v>
      </c>
      <c r="AA4292" s="30">
        <v>1000</v>
      </c>
      <c r="AB4292" s="30">
        <v>1000</v>
      </c>
      <c r="AC4292" s="30">
        <v>1000</v>
      </c>
      <c r="AD4292" s="30">
        <v>1000</v>
      </c>
      <c r="AE4292" s="30">
        <v>1000</v>
      </c>
      <c r="AF4292" s="30">
        <v>1000</v>
      </c>
    </row>
    <row r="4293" spans="1:32" x14ac:dyDescent="0.45">
      <c r="A4293" s="29" t="s">
        <v>920</v>
      </c>
      <c r="B4293" s="29" t="s">
        <v>921</v>
      </c>
      <c r="C4293" s="29" t="s">
        <v>3584</v>
      </c>
      <c r="D4293" s="29" t="s">
        <v>3585</v>
      </c>
      <c r="E4293" s="29" t="s">
        <v>3844</v>
      </c>
      <c r="F4293" s="29" t="s">
        <v>3845</v>
      </c>
      <c r="G4293" s="29" t="s">
        <v>3233</v>
      </c>
      <c r="H4293" s="29" t="s">
        <v>3234</v>
      </c>
      <c r="I4293" s="29" t="s">
        <v>3262</v>
      </c>
      <c r="J4293" s="29" t="s">
        <v>3263</v>
      </c>
      <c r="K4293" s="29" t="s">
        <v>3264</v>
      </c>
      <c r="L4293" s="29" t="s">
        <v>3103</v>
      </c>
      <c r="M4293" s="29" t="s">
        <v>3326</v>
      </c>
      <c r="N4293" s="29" t="s">
        <v>3327</v>
      </c>
      <c r="O4293" s="29" t="s">
        <v>3332</v>
      </c>
      <c r="P4293" s="29" t="s">
        <v>3333</v>
      </c>
      <c r="Q4293" s="29" t="s">
        <v>3209</v>
      </c>
      <c r="R4293" s="29" t="s">
        <v>3210</v>
      </c>
      <c r="S4293" s="29" t="s">
        <v>3098</v>
      </c>
      <c r="T4293" s="29"/>
      <c r="U4293" s="30">
        <v>5500</v>
      </c>
      <c r="V4293" s="30">
        <v>5500</v>
      </c>
      <c r="W4293" s="30">
        <v>5500</v>
      </c>
      <c r="X4293" s="30">
        <v>5500</v>
      </c>
      <c r="Y4293" s="30">
        <v>5500</v>
      </c>
      <c r="Z4293" s="30">
        <v>5500</v>
      </c>
      <c r="AA4293" s="30">
        <v>5500</v>
      </c>
      <c r="AB4293" s="30">
        <v>5500</v>
      </c>
      <c r="AC4293" s="30">
        <v>5500</v>
      </c>
      <c r="AD4293" s="30">
        <v>5500</v>
      </c>
      <c r="AE4293" s="30">
        <v>5500</v>
      </c>
      <c r="AF4293" s="30">
        <v>5500</v>
      </c>
    </row>
    <row r="4294" spans="1:32" x14ac:dyDescent="0.45">
      <c r="A4294" s="29" t="s">
        <v>920</v>
      </c>
      <c r="B4294" s="29" t="s">
        <v>921</v>
      </c>
      <c r="C4294" s="29" t="s">
        <v>3584</v>
      </c>
      <c r="D4294" s="29" t="s">
        <v>3585</v>
      </c>
      <c r="E4294" s="29" t="s">
        <v>3844</v>
      </c>
      <c r="F4294" s="29" t="s">
        <v>3845</v>
      </c>
      <c r="G4294" s="29" t="s">
        <v>3233</v>
      </c>
      <c r="H4294" s="29" t="s">
        <v>3234</v>
      </c>
      <c r="I4294" s="29" t="s">
        <v>3275</v>
      </c>
      <c r="J4294" s="29" t="s">
        <v>3276</v>
      </c>
      <c r="K4294" s="29" t="s">
        <v>3277</v>
      </c>
      <c r="L4294" s="29" t="s">
        <v>3100</v>
      </c>
      <c r="M4294" s="29" t="s">
        <v>3312</v>
      </c>
      <c r="N4294" s="29" t="s">
        <v>3313</v>
      </c>
      <c r="O4294" s="29" t="s">
        <v>3314</v>
      </c>
      <c r="P4294" s="29" t="s">
        <v>3315</v>
      </c>
      <c r="Q4294" s="29" t="s">
        <v>3249</v>
      </c>
      <c r="R4294" s="29" t="s">
        <v>3210</v>
      </c>
      <c r="S4294" s="29" t="s">
        <v>3098</v>
      </c>
      <c r="T4294" s="29"/>
      <c r="U4294" s="30">
        <v>1470</v>
      </c>
      <c r="V4294" s="30">
        <v>1470</v>
      </c>
      <c r="W4294" s="30">
        <v>1470</v>
      </c>
      <c r="X4294" s="30">
        <v>1470</v>
      </c>
      <c r="Y4294" s="30">
        <v>1470</v>
      </c>
      <c r="Z4294" s="30">
        <v>1480</v>
      </c>
      <c r="AA4294" s="30">
        <v>735</v>
      </c>
      <c r="AB4294" s="30">
        <v>735</v>
      </c>
      <c r="AC4294" s="30">
        <v>735</v>
      </c>
      <c r="AD4294" s="30">
        <v>735</v>
      </c>
      <c r="AE4294" s="30">
        <v>745</v>
      </c>
      <c r="AF4294" s="30">
        <v>0</v>
      </c>
    </row>
    <row r="4295" spans="1:32" x14ac:dyDescent="0.45">
      <c r="A4295" s="29" t="s">
        <v>920</v>
      </c>
      <c r="B4295" s="29" t="s">
        <v>921</v>
      </c>
      <c r="C4295" s="29" t="s">
        <v>3584</v>
      </c>
      <c r="D4295" s="29" t="s">
        <v>3585</v>
      </c>
      <c r="E4295" s="29" t="s">
        <v>3844</v>
      </c>
      <c r="F4295" s="29" t="s">
        <v>3845</v>
      </c>
      <c r="G4295" s="29" t="s">
        <v>3233</v>
      </c>
      <c r="H4295" s="29" t="s">
        <v>3234</v>
      </c>
      <c r="I4295" s="29" t="s">
        <v>3275</v>
      </c>
      <c r="J4295" s="29" t="s">
        <v>3276</v>
      </c>
      <c r="K4295" s="29" t="s">
        <v>3277</v>
      </c>
      <c r="L4295" s="29" t="s">
        <v>3100</v>
      </c>
      <c r="M4295" s="29" t="s">
        <v>3312</v>
      </c>
      <c r="N4295" s="29" t="s">
        <v>3313</v>
      </c>
      <c r="O4295" s="29" t="s">
        <v>3314</v>
      </c>
      <c r="P4295" s="29" t="s">
        <v>3315</v>
      </c>
      <c r="Q4295" s="29" t="s">
        <v>3209</v>
      </c>
      <c r="R4295" s="29" t="s">
        <v>3210</v>
      </c>
      <c r="S4295" s="29" t="s">
        <v>3098</v>
      </c>
      <c r="T4295" s="29"/>
      <c r="U4295" s="30">
        <v>58000</v>
      </c>
      <c r="V4295" s="30">
        <v>58000</v>
      </c>
      <c r="W4295" s="30">
        <v>58000</v>
      </c>
      <c r="X4295" s="30">
        <v>58000</v>
      </c>
      <c r="Y4295" s="30">
        <v>58000</v>
      </c>
      <c r="Z4295" s="30">
        <v>58000</v>
      </c>
      <c r="AA4295" s="30">
        <v>58000</v>
      </c>
      <c r="AB4295" s="30">
        <v>58000</v>
      </c>
      <c r="AC4295" s="30">
        <v>58000</v>
      </c>
      <c r="AD4295" s="30">
        <v>58000</v>
      </c>
      <c r="AE4295" s="30">
        <v>58000</v>
      </c>
      <c r="AF4295" s="30">
        <v>58000</v>
      </c>
    </row>
    <row r="4296" spans="1:32" x14ac:dyDescent="0.45">
      <c r="A4296" s="29" t="s">
        <v>920</v>
      </c>
      <c r="B4296" s="29" t="s">
        <v>921</v>
      </c>
      <c r="C4296" s="29" t="s">
        <v>3584</v>
      </c>
      <c r="D4296" s="29" t="s">
        <v>3585</v>
      </c>
      <c r="E4296" s="29" t="s">
        <v>3844</v>
      </c>
      <c r="F4296" s="29" t="s">
        <v>3845</v>
      </c>
      <c r="G4296" s="29" t="s">
        <v>3233</v>
      </c>
      <c r="H4296" s="29" t="s">
        <v>3234</v>
      </c>
      <c r="I4296" s="29" t="s">
        <v>3275</v>
      </c>
      <c r="J4296" s="29" t="s">
        <v>3276</v>
      </c>
      <c r="K4296" s="29" t="s">
        <v>3287</v>
      </c>
      <c r="L4296" s="29" t="s">
        <v>3101</v>
      </c>
      <c r="M4296" s="29" t="s">
        <v>3288</v>
      </c>
      <c r="N4296" s="29" t="s">
        <v>3289</v>
      </c>
      <c r="O4296" s="29" t="s">
        <v>3290</v>
      </c>
      <c r="P4296" s="29" t="s">
        <v>3291</v>
      </c>
      <c r="Q4296" s="29" t="s">
        <v>3209</v>
      </c>
      <c r="R4296" s="29" t="s">
        <v>3210</v>
      </c>
      <c r="S4296" s="29" t="s">
        <v>3098</v>
      </c>
      <c r="T4296" s="29"/>
      <c r="U4296" s="30">
        <v>2000</v>
      </c>
      <c r="V4296" s="30">
        <v>2000</v>
      </c>
      <c r="W4296" s="30">
        <v>2000</v>
      </c>
      <c r="X4296" s="30">
        <v>2000</v>
      </c>
      <c r="Y4296" s="30">
        <v>2000</v>
      </c>
      <c r="Z4296" s="30">
        <v>2000</v>
      </c>
      <c r="AA4296" s="30">
        <v>2000</v>
      </c>
      <c r="AB4296" s="30">
        <v>2000</v>
      </c>
      <c r="AC4296" s="30">
        <v>2000</v>
      </c>
      <c r="AD4296" s="30">
        <v>2000</v>
      </c>
      <c r="AE4296" s="30">
        <v>2000</v>
      </c>
      <c r="AF4296" s="30">
        <v>2000</v>
      </c>
    </row>
    <row r="4297" spans="1:32" x14ac:dyDescent="0.45">
      <c r="A4297" s="29" t="s">
        <v>920</v>
      </c>
      <c r="B4297" s="29" t="s">
        <v>921</v>
      </c>
      <c r="C4297" s="29" t="s">
        <v>3299</v>
      </c>
      <c r="D4297" s="29" t="s">
        <v>3300</v>
      </c>
      <c r="E4297" s="29" t="s">
        <v>3320</v>
      </c>
      <c r="F4297" s="29" t="s">
        <v>3321</v>
      </c>
      <c r="G4297" s="29" t="s">
        <v>3233</v>
      </c>
      <c r="H4297" s="29" t="s">
        <v>3234</v>
      </c>
      <c r="I4297" s="29" t="s">
        <v>3242</v>
      </c>
      <c r="J4297" s="29" t="s">
        <v>3243</v>
      </c>
      <c r="K4297" s="29" t="s">
        <v>3244</v>
      </c>
      <c r="L4297" s="29" t="s">
        <v>3104</v>
      </c>
      <c r="M4297" s="29" t="s">
        <v>3436</v>
      </c>
      <c r="N4297" s="29" t="s">
        <v>3437</v>
      </c>
      <c r="O4297" s="29" t="s">
        <v>3438</v>
      </c>
      <c r="P4297" s="29" t="s">
        <v>3439</v>
      </c>
      <c r="Q4297" s="29" t="s">
        <v>3209</v>
      </c>
      <c r="R4297" s="29" t="s">
        <v>3210</v>
      </c>
      <c r="S4297" s="29" t="s">
        <v>3098</v>
      </c>
      <c r="T4297" s="29"/>
      <c r="U4297" s="30">
        <v>3000</v>
      </c>
      <c r="V4297" s="30">
        <v>3000</v>
      </c>
      <c r="W4297" s="30">
        <v>3000</v>
      </c>
      <c r="X4297" s="30">
        <v>3000</v>
      </c>
      <c r="Y4297" s="30">
        <v>3000</v>
      </c>
      <c r="Z4297" s="30">
        <v>3000</v>
      </c>
      <c r="AA4297" s="30">
        <v>3000</v>
      </c>
      <c r="AB4297" s="30">
        <v>3000</v>
      </c>
      <c r="AC4297" s="30">
        <v>3000</v>
      </c>
      <c r="AD4297" s="30">
        <v>3000</v>
      </c>
      <c r="AE4297" s="30">
        <v>3000</v>
      </c>
      <c r="AF4297" s="30">
        <v>2903</v>
      </c>
    </row>
    <row r="4298" spans="1:32" x14ac:dyDescent="0.45">
      <c r="A4298" s="29" t="s">
        <v>920</v>
      </c>
      <c r="B4298" s="29" t="s">
        <v>921</v>
      </c>
      <c r="C4298" s="29" t="s">
        <v>3299</v>
      </c>
      <c r="D4298" s="29" t="s">
        <v>3300</v>
      </c>
      <c r="E4298" s="29" t="s">
        <v>3320</v>
      </c>
      <c r="F4298" s="29" t="s">
        <v>3321</v>
      </c>
      <c r="G4298" s="29" t="s">
        <v>3233</v>
      </c>
      <c r="H4298" s="29" t="s">
        <v>3234</v>
      </c>
      <c r="I4298" s="29" t="s">
        <v>3242</v>
      </c>
      <c r="J4298" s="29" t="s">
        <v>3243</v>
      </c>
      <c r="K4298" s="29" t="s">
        <v>3244</v>
      </c>
      <c r="L4298" s="29" t="s">
        <v>3104</v>
      </c>
      <c r="M4298" s="29" t="s">
        <v>3245</v>
      </c>
      <c r="N4298" s="29" t="s">
        <v>3246</v>
      </c>
      <c r="O4298" s="29" t="s">
        <v>3464</v>
      </c>
      <c r="P4298" s="29" t="s">
        <v>3465</v>
      </c>
      <c r="Q4298" s="29" t="s">
        <v>3209</v>
      </c>
      <c r="R4298" s="29" t="s">
        <v>3210</v>
      </c>
      <c r="S4298" s="29" t="s">
        <v>3098</v>
      </c>
      <c r="T4298" s="29"/>
      <c r="U4298" s="30">
        <v>11000</v>
      </c>
      <c r="V4298" s="30">
        <v>11000</v>
      </c>
      <c r="W4298" s="30">
        <v>11000</v>
      </c>
      <c r="X4298" s="30">
        <v>11000</v>
      </c>
      <c r="Y4298" s="30">
        <v>11000</v>
      </c>
      <c r="Z4298" s="30">
        <v>11000</v>
      </c>
      <c r="AA4298" s="30">
        <v>11000</v>
      </c>
      <c r="AB4298" s="30">
        <v>11000</v>
      </c>
      <c r="AC4298" s="30">
        <v>11000</v>
      </c>
      <c r="AD4298" s="30">
        <v>11000</v>
      </c>
      <c r="AE4298" s="30">
        <v>11000</v>
      </c>
      <c r="AF4298" s="30">
        <v>10645</v>
      </c>
    </row>
    <row r="4299" spans="1:32" x14ac:dyDescent="0.45">
      <c r="A4299" s="29" t="s">
        <v>920</v>
      </c>
      <c r="B4299" s="29" t="s">
        <v>921</v>
      </c>
      <c r="C4299" s="29" t="s">
        <v>3299</v>
      </c>
      <c r="D4299" s="29" t="s">
        <v>3300</v>
      </c>
      <c r="E4299" s="29" t="s">
        <v>3320</v>
      </c>
      <c r="F4299" s="29" t="s">
        <v>3321</v>
      </c>
      <c r="G4299" s="29" t="s">
        <v>3233</v>
      </c>
      <c r="H4299" s="29" t="s">
        <v>3234</v>
      </c>
      <c r="I4299" s="29" t="s">
        <v>3262</v>
      </c>
      <c r="J4299" s="29" t="s">
        <v>3263</v>
      </c>
      <c r="K4299" s="29" t="s">
        <v>3264</v>
      </c>
      <c r="L4299" s="29" t="s">
        <v>3103</v>
      </c>
      <c r="M4299" s="29" t="s">
        <v>3265</v>
      </c>
      <c r="N4299" s="29" t="s">
        <v>3266</v>
      </c>
      <c r="O4299" s="29" t="s">
        <v>3267</v>
      </c>
      <c r="P4299" s="29" t="s">
        <v>3268</v>
      </c>
      <c r="Q4299" s="29" t="s">
        <v>3209</v>
      </c>
      <c r="R4299" s="29" t="s">
        <v>3210</v>
      </c>
      <c r="S4299" s="29" t="s">
        <v>3098</v>
      </c>
      <c r="T4299" s="29"/>
      <c r="U4299" s="30">
        <v>8000</v>
      </c>
      <c r="V4299" s="30">
        <v>8000</v>
      </c>
      <c r="W4299" s="30">
        <v>8000</v>
      </c>
      <c r="X4299" s="30">
        <v>8000</v>
      </c>
      <c r="Y4299" s="30">
        <v>8000</v>
      </c>
      <c r="Z4299" s="30">
        <v>8000</v>
      </c>
      <c r="AA4299" s="30">
        <v>8000</v>
      </c>
      <c r="AB4299" s="30">
        <v>8000</v>
      </c>
      <c r="AC4299" s="30">
        <v>8000</v>
      </c>
      <c r="AD4299" s="30">
        <v>8000</v>
      </c>
      <c r="AE4299" s="30">
        <v>8000</v>
      </c>
      <c r="AF4299" s="30">
        <v>8000</v>
      </c>
    </row>
    <row r="4300" spans="1:32" x14ac:dyDescent="0.45">
      <c r="A4300" s="29" t="s">
        <v>920</v>
      </c>
      <c r="B4300" s="29" t="s">
        <v>921</v>
      </c>
      <c r="C4300" s="29" t="s">
        <v>3299</v>
      </c>
      <c r="D4300" s="29" t="s">
        <v>3300</v>
      </c>
      <c r="E4300" s="29" t="s">
        <v>3320</v>
      </c>
      <c r="F4300" s="29" t="s">
        <v>3321</v>
      </c>
      <c r="G4300" s="29" t="s">
        <v>3233</v>
      </c>
      <c r="H4300" s="29" t="s">
        <v>3234</v>
      </c>
      <c r="I4300" s="29" t="s">
        <v>3262</v>
      </c>
      <c r="J4300" s="29" t="s">
        <v>3263</v>
      </c>
      <c r="K4300" s="29" t="s">
        <v>3264</v>
      </c>
      <c r="L4300" s="29" t="s">
        <v>3103</v>
      </c>
      <c r="M4300" s="29" t="s">
        <v>3265</v>
      </c>
      <c r="N4300" s="29" t="s">
        <v>3266</v>
      </c>
      <c r="O4300" s="29" t="s">
        <v>3269</v>
      </c>
      <c r="P4300" s="29" t="s">
        <v>3270</v>
      </c>
      <c r="Q4300" s="29" t="s">
        <v>3209</v>
      </c>
      <c r="R4300" s="29" t="s">
        <v>3210</v>
      </c>
      <c r="S4300" s="29" t="s">
        <v>3098</v>
      </c>
      <c r="T4300" s="29"/>
      <c r="U4300" s="30">
        <v>441</v>
      </c>
      <c r="V4300" s="30">
        <v>0</v>
      </c>
      <c r="W4300" s="30">
        <v>0</v>
      </c>
      <c r="X4300" s="30">
        <v>0</v>
      </c>
      <c r="Y4300" s="30">
        <v>49</v>
      </c>
      <c r="Z4300" s="30">
        <v>0</v>
      </c>
      <c r="AA4300" s="30">
        <v>0</v>
      </c>
      <c r="AB4300" s="30">
        <v>0</v>
      </c>
      <c r="AC4300" s="30">
        <v>0</v>
      </c>
      <c r="AD4300" s="30">
        <v>0</v>
      </c>
      <c r="AE4300" s="30">
        <v>0</v>
      </c>
      <c r="AF4300" s="30">
        <v>0</v>
      </c>
    </row>
    <row r="4301" spans="1:32" x14ac:dyDescent="0.45">
      <c r="A4301" s="29" t="s">
        <v>920</v>
      </c>
      <c r="B4301" s="29" t="s">
        <v>921</v>
      </c>
      <c r="C4301" s="29" t="s">
        <v>3299</v>
      </c>
      <c r="D4301" s="29" t="s">
        <v>3300</v>
      </c>
      <c r="E4301" s="29" t="s">
        <v>3320</v>
      </c>
      <c r="F4301" s="29" t="s">
        <v>3321</v>
      </c>
      <c r="G4301" s="29" t="s">
        <v>3233</v>
      </c>
      <c r="H4301" s="29" t="s">
        <v>3234</v>
      </c>
      <c r="I4301" s="29" t="s">
        <v>3262</v>
      </c>
      <c r="J4301" s="29" t="s">
        <v>3263</v>
      </c>
      <c r="K4301" s="29" t="s">
        <v>3264</v>
      </c>
      <c r="L4301" s="29" t="s">
        <v>3103</v>
      </c>
      <c r="M4301" s="29" t="s">
        <v>3265</v>
      </c>
      <c r="N4301" s="29" t="s">
        <v>3266</v>
      </c>
      <c r="O4301" s="29" t="s">
        <v>3271</v>
      </c>
      <c r="P4301" s="29" t="s">
        <v>3272</v>
      </c>
      <c r="Q4301" s="29" t="s">
        <v>3209</v>
      </c>
      <c r="R4301" s="29" t="s">
        <v>3210</v>
      </c>
      <c r="S4301" s="29" t="s">
        <v>3098</v>
      </c>
      <c r="T4301" s="29"/>
      <c r="U4301" s="30">
        <v>159</v>
      </c>
      <c r="V4301" s="30">
        <v>87</v>
      </c>
      <c r="W4301" s="30">
        <v>855</v>
      </c>
      <c r="X4301" s="30">
        <v>0</v>
      </c>
      <c r="Y4301" s="30">
        <v>0</v>
      </c>
      <c r="Z4301" s="30">
        <v>449</v>
      </c>
      <c r="AA4301" s="30">
        <v>159</v>
      </c>
      <c r="AB4301" s="30">
        <v>0</v>
      </c>
      <c r="AC4301" s="30">
        <v>0</v>
      </c>
      <c r="AD4301" s="30">
        <v>0</v>
      </c>
      <c r="AE4301" s="30">
        <v>275</v>
      </c>
      <c r="AF4301" s="30">
        <v>0</v>
      </c>
    </row>
    <row r="4302" spans="1:32" x14ac:dyDescent="0.45">
      <c r="A4302" s="29" t="s">
        <v>920</v>
      </c>
      <c r="B4302" s="29" t="s">
        <v>921</v>
      </c>
      <c r="C4302" s="29" t="s">
        <v>3299</v>
      </c>
      <c r="D4302" s="29" t="s">
        <v>3300</v>
      </c>
      <c r="E4302" s="29" t="s">
        <v>3320</v>
      </c>
      <c r="F4302" s="29" t="s">
        <v>3321</v>
      </c>
      <c r="G4302" s="29" t="s">
        <v>3233</v>
      </c>
      <c r="H4302" s="29" t="s">
        <v>3234</v>
      </c>
      <c r="I4302" s="29" t="s">
        <v>3262</v>
      </c>
      <c r="J4302" s="29" t="s">
        <v>3263</v>
      </c>
      <c r="K4302" s="29" t="s">
        <v>3264</v>
      </c>
      <c r="L4302" s="29" t="s">
        <v>3103</v>
      </c>
      <c r="M4302" s="29" t="s">
        <v>3265</v>
      </c>
      <c r="N4302" s="29" t="s">
        <v>3266</v>
      </c>
      <c r="O4302" s="29" t="s">
        <v>3372</v>
      </c>
      <c r="P4302" s="29" t="s">
        <v>3373</v>
      </c>
      <c r="Q4302" s="29" t="s">
        <v>3209</v>
      </c>
      <c r="R4302" s="29" t="s">
        <v>3210</v>
      </c>
      <c r="S4302" s="29" t="s">
        <v>3098</v>
      </c>
      <c r="T4302" s="29"/>
      <c r="U4302" s="30">
        <v>0</v>
      </c>
      <c r="V4302" s="30">
        <v>0</v>
      </c>
      <c r="W4302" s="30">
        <v>14</v>
      </c>
      <c r="X4302" s="30">
        <v>0</v>
      </c>
      <c r="Y4302" s="30">
        <v>0</v>
      </c>
      <c r="Z4302" s="30">
        <v>0</v>
      </c>
      <c r="AA4302" s="30">
        <v>0</v>
      </c>
      <c r="AB4302" s="30">
        <v>0</v>
      </c>
      <c r="AC4302" s="30">
        <v>0</v>
      </c>
      <c r="AD4302" s="30">
        <v>0</v>
      </c>
      <c r="AE4302" s="30">
        <v>0</v>
      </c>
      <c r="AF4302" s="30">
        <v>0</v>
      </c>
    </row>
    <row r="4303" spans="1:32" x14ac:dyDescent="0.45">
      <c r="A4303" s="29" t="s">
        <v>920</v>
      </c>
      <c r="B4303" s="29" t="s">
        <v>921</v>
      </c>
      <c r="C4303" s="29" t="s">
        <v>3299</v>
      </c>
      <c r="D4303" s="29" t="s">
        <v>3300</v>
      </c>
      <c r="E4303" s="29" t="s">
        <v>3320</v>
      </c>
      <c r="F4303" s="29" t="s">
        <v>3321</v>
      </c>
      <c r="G4303" s="29" t="s">
        <v>3233</v>
      </c>
      <c r="H4303" s="29" t="s">
        <v>3234</v>
      </c>
      <c r="I4303" s="29" t="s">
        <v>3275</v>
      </c>
      <c r="J4303" s="29" t="s">
        <v>3276</v>
      </c>
      <c r="K4303" s="29" t="s">
        <v>3277</v>
      </c>
      <c r="L4303" s="29" t="s">
        <v>3100</v>
      </c>
      <c r="M4303" s="29" t="s">
        <v>3278</v>
      </c>
      <c r="N4303" s="29" t="s">
        <v>3279</v>
      </c>
      <c r="O4303" s="29" t="s">
        <v>3280</v>
      </c>
      <c r="P4303" s="29" t="s">
        <v>3281</v>
      </c>
      <c r="Q4303" s="29" t="s">
        <v>3209</v>
      </c>
      <c r="R4303" s="29" t="s">
        <v>3210</v>
      </c>
      <c r="S4303" s="29" t="s">
        <v>3098</v>
      </c>
      <c r="T4303" s="29"/>
      <c r="U4303" s="30">
        <v>68000</v>
      </c>
      <c r="V4303" s="30">
        <v>68000</v>
      </c>
      <c r="W4303" s="30">
        <v>68000</v>
      </c>
      <c r="X4303" s="30">
        <v>68000</v>
      </c>
      <c r="Y4303" s="30">
        <v>68000</v>
      </c>
      <c r="Z4303" s="30">
        <v>68000</v>
      </c>
      <c r="AA4303" s="30">
        <v>68000</v>
      </c>
      <c r="AB4303" s="30">
        <v>68000</v>
      </c>
      <c r="AC4303" s="30">
        <v>68000</v>
      </c>
      <c r="AD4303" s="30">
        <v>68000</v>
      </c>
      <c r="AE4303" s="30">
        <v>68000</v>
      </c>
      <c r="AF4303" s="30">
        <v>66936</v>
      </c>
    </row>
    <row r="4304" spans="1:32" x14ac:dyDescent="0.45">
      <c r="A4304" s="29" t="s">
        <v>920</v>
      </c>
      <c r="B4304" s="29" t="s">
        <v>921</v>
      </c>
      <c r="C4304" s="29" t="s">
        <v>3299</v>
      </c>
      <c r="D4304" s="29" t="s">
        <v>3300</v>
      </c>
      <c r="E4304" s="29" t="s">
        <v>3320</v>
      </c>
      <c r="F4304" s="29" t="s">
        <v>3321</v>
      </c>
      <c r="G4304" s="29" t="s">
        <v>3233</v>
      </c>
      <c r="H4304" s="29" t="s">
        <v>3234</v>
      </c>
      <c r="I4304" s="29" t="s">
        <v>3275</v>
      </c>
      <c r="J4304" s="29" t="s">
        <v>3276</v>
      </c>
      <c r="K4304" s="29" t="s">
        <v>3282</v>
      </c>
      <c r="L4304" s="29" t="s">
        <v>3112</v>
      </c>
      <c r="M4304" s="29" t="s">
        <v>3283</v>
      </c>
      <c r="N4304" s="29" t="s">
        <v>3284</v>
      </c>
      <c r="O4304" s="29" t="s">
        <v>3376</v>
      </c>
      <c r="P4304" s="29" t="s">
        <v>3377</v>
      </c>
      <c r="Q4304" s="29" t="s">
        <v>3209</v>
      </c>
      <c r="R4304" s="29" t="s">
        <v>3210</v>
      </c>
      <c r="S4304" s="29" t="s">
        <v>3098</v>
      </c>
      <c r="T4304" s="29"/>
      <c r="U4304" s="30">
        <v>22950</v>
      </c>
      <c r="V4304" s="30">
        <v>22950</v>
      </c>
      <c r="W4304" s="30">
        <v>22950</v>
      </c>
      <c r="X4304" s="30">
        <v>22950</v>
      </c>
      <c r="Y4304" s="30">
        <v>22950</v>
      </c>
      <c r="Z4304" s="30">
        <v>22950</v>
      </c>
      <c r="AA4304" s="30">
        <v>22950</v>
      </c>
      <c r="AB4304" s="30">
        <v>22950</v>
      </c>
      <c r="AC4304" s="30">
        <v>22950</v>
      </c>
      <c r="AD4304" s="30">
        <v>22950</v>
      </c>
      <c r="AE4304" s="30">
        <v>22950</v>
      </c>
      <c r="AF4304" s="30">
        <v>22210</v>
      </c>
    </row>
    <row r="4305" spans="1:32" x14ac:dyDescent="0.45">
      <c r="A4305" s="29" t="s">
        <v>920</v>
      </c>
      <c r="B4305" s="29" t="s">
        <v>921</v>
      </c>
      <c r="C4305" s="29" t="s">
        <v>3299</v>
      </c>
      <c r="D4305" s="29" t="s">
        <v>3300</v>
      </c>
      <c r="E4305" s="29" t="s">
        <v>3320</v>
      </c>
      <c r="F4305" s="29" t="s">
        <v>3321</v>
      </c>
      <c r="G4305" s="29" t="s">
        <v>3233</v>
      </c>
      <c r="H4305" s="29" t="s">
        <v>3234</v>
      </c>
      <c r="I4305" s="29" t="s">
        <v>3275</v>
      </c>
      <c r="J4305" s="29" t="s">
        <v>3276</v>
      </c>
      <c r="K4305" s="29" t="s">
        <v>3287</v>
      </c>
      <c r="L4305" s="29" t="s">
        <v>3101</v>
      </c>
      <c r="M4305" s="29" t="s">
        <v>3288</v>
      </c>
      <c r="N4305" s="29" t="s">
        <v>3289</v>
      </c>
      <c r="O4305" s="29" t="s">
        <v>3290</v>
      </c>
      <c r="P4305" s="29" t="s">
        <v>3291</v>
      </c>
      <c r="Q4305" s="29" t="s">
        <v>3209</v>
      </c>
      <c r="R4305" s="29" t="s">
        <v>3210</v>
      </c>
      <c r="S4305" s="29" t="s">
        <v>3098</v>
      </c>
      <c r="T4305" s="29"/>
      <c r="U4305" s="30">
        <v>0</v>
      </c>
      <c r="V4305" s="30">
        <v>0</v>
      </c>
      <c r="W4305" s="30">
        <v>0</v>
      </c>
      <c r="X4305" s="30">
        <v>0</v>
      </c>
      <c r="Y4305" s="30">
        <v>0</v>
      </c>
      <c r="Z4305" s="30">
        <v>0</v>
      </c>
      <c r="AA4305" s="30">
        <v>0</v>
      </c>
      <c r="AB4305" s="30">
        <v>0</v>
      </c>
      <c r="AC4305" s="30">
        <v>0</v>
      </c>
      <c r="AD4305" s="30">
        <v>0</v>
      </c>
      <c r="AE4305" s="30">
        <v>0</v>
      </c>
      <c r="AF4305" s="30">
        <v>0</v>
      </c>
    </row>
    <row r="4306" spans="1:32" x14ac:dyDescent="0.45">
      <c r="A4306" s="29" t="s">
        <v>920</v>
      </c>
      <c r="B4306" s="29" t="s">
        <v>921</v>
      </c>
      <c r="C4306" s="29" t="s">
        <v>3544</v>
      </c>
      <c r="D4306" s="29" t="s">
        <v>3545</v>
      </c>
      <c r="E4306" s="29" t="s">
        <v>3846</v>
      </c>
      <c r="F4306" s="29" t="s">
        <v>3847</v>
      </c>
      <c r="G4306" s="29" t="s">
        <v>3233</v>
      </c>
      <c r="H4306" s="29" t="s">
        <v>3234</v>
      </c>
      <c r="I4306" s="29" t="s">
        <v>3275</v>
      </c>
      <c r="J4306" s="29" t="s">
        <v>3276</v>
      </c>
      <c r="K4306" s="29" t="s">
        <v>3277</v>
      </c>
      <c r="L4306" s="29" t="s">
        <v>3100</v>
      </c>
      <c r="M4306" s="29" t="s">
        <v>3278</v>
      </c>
      <c r="N4306" s="29" t="s">
        <v>3279</v>
      </c>
      <c r="O4306" s="29" t="s">
        <v>3280</v>
      </c>
      <c r="P4306" s="29" t="s">
        <v>3281</v>
      </c>
      <c r="Q4306" s="29" t="s">
        <v>3249</v>
      </c>
      <c r="R4306" s="29" t="s">
        <v>3098</v>
      </c>
      <c r="S4306" s="29" t="s">
        <v>3098</v>
      </c>
      <c r="T4306" s="29"/>
      <c r="U4306" s="30">
        <v>0</v>
      </c>
      <c r="V4306" s="30">
        <v>0</v>
      </c>
      <c r="W4306" s="30">
        <v>0</v>
      </c>
      <c r="X4306" s="30">
        <v>0</v>
      </c>
      <c r="Y4306" s="30">
        <v>0</v>
      </c>
      <c r="Z4306" s="30">
        <v>962</v>
      </c>
      <c r="AA4306" s="30">
        <v>962</v>
      </c>
      <c r="AB4306" s="30">
        <v>962</v>
      </c>
      <c r="AC4306" s="30">
        <v>962</v>
      </c>
      <c r="AD4306" s="30">
        <v>962</v>
      </c>
      <c r="AE4306" s="30">
        <v>962</v>
      </c>
      <c r="AF4306" s="30">
        <v>962</v>
      </c>
    </row>
    <row r="4307" spans="1:32" x14ac:dyDescent="0.45">
      <c r="A4307" s="29" t="s">
        <v>920</v>
      </c>
      <c r="B4307" s="29" t="s">
        <v>921</v>
      </c>
      <c r="C4307" s="29" t="s">
        <v>3544</v>
      </c>
      <c r="D4307" s="29" t="s">
        <v>3545</v>
      </c>
      <c r="E4307" s="29" t="s">
        <v>3846</v>
      </c>
      <c r="F4307" s="29" t="s">
        <v>3847</v>
      </c>
      <c r="G4307" s="29" t="s">
        <v>3233</v>
      </c>
      <c r="H4307" s="29" t="s">
        <v>3234</v>
      </c>
      <c r="I4307" s="29" t="s">
        <v>3275</v>
      </c>
      <c r="J4307" s="29" t="s">
        <v>3276</v>
      </c>
      <c r="K4307" s="29" t="s">
        <v>3277</v>
      </c>
      <c r="L4307" s="29" t="s">
        <v>3100</v>
      </c>
      <c r="M4307" s="29" t="s">
        <v>3278</v>
      </c>
      <c r="N4307" s="29" t="s">
        <v>3279</v>
      </c>
      <c r="O4307" s="29" t="s">
        <v>3280</v>
      </c>
      <c r="P4307" s="29" t="s">
        <v>3281</v>
      </c>
      <c r="Q4307" s="29" t="s">
        <v>3209</v>
      </c>
      <c r="R4307" s="29" t="s">
        <v>3098</v>
      </c>
      <c r="S4307" s="29" t="s">
        <v>3098</v>
      </c>
      <c r="T4307" s="29"/>
      <c r="U4307" s="30">
        <v>0</v>
      </c>
      <c r="V4307" s="30">
        <v>0</v>
      </c>
      <c r="W4307" s="30">
        <v>0</v>
      </c>
      <c r="X4307" s="30">
        <v>0</v>
      </c>
      <c r="Y4307" s="30">
        <v>0</v>
      </c>
      <c r="Z4307" s="30">
        <v>1167</v>
      </c>
      <c r="AA4307" s="30">
        <v>35000</v>
      </c>
      <c r="AB4307" s="30">
        <v>35000</v>
      </c>
      <c r="AC4307" s="30">
        <v>35000</v>
      </c>
      <c r="AD4307" s="30">
        <v>35000</v>
      </c>
      <c r="AE4307" s="30">
        <v>35000</v>
      </c>
      <c r="AF4307" s="30">
        <v>35000</v>
      </c>
    </row>
    <row r="4308" spans="1:32" x14ac:dyDescent="0.45">
      <c r="A4308" s="29" t="s">
        <v>920</v>
      </c>
      <c r="B4308" s="29" t="s">
        <v>921</v>
      </c>
      <c r="C4308" s="29" t="s">
        <v>3544</v>
      </c>
      <c r="D4308" s="29" t="s">
        <v>3545</v>
      </c>
      <c r="E4308" s="29" t="s">
        <v>3846</v>
      </c>
      <c r="F4308" s="29" t="s">
        <v>3847</v>
      </c>
      <c r="G4308" s="29" t="s">
        <v>3233</v>
      </c>
      <c r="H4308" s="29" t="s">
        <v>3234</v>
      </c>
      <c r="I4308" s="29" t="s">
        <v>3275</v>
      </c>
      <c r="J4308" s="29" t="s">
        <v>3276</v>
      </c>
      <c r="K4308" s="29" t="s">
        <v>3287</v>
      </c>
      <c r="L4308" s="29" t="s">
        <v>3101</v>
      </c>
      <c r="M4308" s="29" t="s">
        <v>3288</v>
      </c>
      <c r="N4308" s="29" t="s">
        <v>3289</v>
      </c>
      <c r="O4308" s="29" t="s">
        <v>3290</v>
      </c>
      <c r="P4308" s="29" t="s">
        <v>3291</v>
      </c>
      <c r="Q4308" s="29" t="s">
        <v>3209</v>
      </c>
      <c r="R4308" s="29" t="s">
        <v>3098</v>
      </c>
      <c r="S4308" s="29" t="s">
        <v>3098</v>
      </c>
      <c r="T4308" s="29"/>
      <c r="U4308" s="30">
        <v>0</v>
      </c>
      <c r="V4308" s="30">
        <v>0</v>
      </c>
      <c r="W4308" s="30">
        <v>0</v>
      </c>
      <c r="X4308" s="30">
        <v>0</v>
      </c>
      <c r="Y4308" s="30">
        <v>0</v>
      </c>
      <c r="Z4308" s="30">
        <v>150</v>
      </c>
      <c r="AA4308" s="30">
        <v>4500</v>
      </c>
      <c r="AB4308" s="30">
        <v>4500</v>
      </c>
      <c r="AC4308" s="30">
        <v>4500</v>
      </c>
      <c r="AD4308" s="30">
        <v>4500</v>
      </c>
      <c r="AE4308" s="30">
        <v>4500</v>
      </c>
      <c r="AF4308" s="30">
        <v>4500</v>
      </c>
    </row>
    <row r="4309" spans="1:32" x14ac:dyDescent="0.45">
      <c r="A4309" s="29" t="s">
        <v>1023</v>
      </c>
      <c r="B4309" s="29" t="s">
        <v>1024</v>
      </c>
      <c r="C4309" s="29" t="s">
        <v>3584</v>
      </c>
      <c r="D4309" s="29" t="s">
        <v>3585</v>
      </c>
      <c r="E4309" s="29" t="s">
        <v>3672</v>
      </c>
      <c r="F4309" s="29" t="s">
        <v>3673</v>
      </c>
      <c r="G4309" s="29" t="s">
        <v>3200</v>
      </c>
      <c r="H4309" s="29" t="s">
        <v>3201</v>
      </c>
      <c r="I4309" s="29" t="s">
        <v>3202</v>
      </c>
      <c r="J4309" s="29" t="s">
        <v>3203</v>
      </c>
      <c r="K4309" s="29" t="s">
        <v>3221</v>
      </c>
      <c r="L4309" s="29" t="s">
        <v>3113</v>
      </c>
      <c r="M4309" s="29" t="s">
        <v>3222</v>
      </c>
      <c r="N4309" s="29" t="s">
        <v>3223</v>
      </c>
      <c r="O4309" s="29" t="s">
        <v>3224</v>
      </c>
      <c r="P4309" s="29" t="s">
        <v>3225</v>
      </c>
      <c r="Q4309" s="29" t="s">
        <v>3209</v>
      </c>
      <c r="R4309" s="29" t="s">
        <v>3210</v>
      </c>
      <c r="S4309" s="29" t="s">
        <v>3098</v>
      </c>
      <c r="T4309" s="29"/>
      <c r="U4309" s="30">
        <v>1000</v>
      </c>
      <c r="V4309" s="30">
        <v>1000</v>
      </c>
      <c r="W4309" s="30">
        <v>1000</v>
      </c>
      <c r="X4309" s="30">
        <v>1000</v>
      </c>
      <c r="Y4309" s="30">
        <v>1000</v>
      </c>
      <c r="Z4309" s="30">
        <v>833</v>
      </c>
      <c r="AA4309" s="30">
        <v>0</v>
      </c>
      <c r="AB4309" s="30">
        <v>0</v>
      </c>
      <c r="AC4309" s="30">
        <v>0</v>
      </c>
      <c r="AD4309" s="30">
        <v>0</v>
      </c>
      <c r="AE4309" s="30">
        <v>0</v>
      </c>
      <c r="AF4309" s="30">
        <v>0</v>
      </c>
    </row>
    <row r="4310" spans="1:32" x14ac:dyDescent="0.45">
      <c r="A4310" s="29" t="s">
        <v>1023</v>
      </c>
      <c r="B4310" s="29" t="s">
        <v>1024</v>
      </c>
      <c r="C4310" s="29" t="s">
        <v>3584</v>
      </c>
      <c r="D4310" s="29" t="s">
        <v>3585</v>
      </c>
      <c r="E4310" s="29" t="s">
        <v>3672</v>
      </c>
      <c r="F4310" s="29" t="s">
        <v>3673</v>
      </c>
      <c r="G4310" s="29" t="s">
        <v>3233</v>
      </c>
      <c r="H4310" s="29" t="s">
        <v>3234</v>
      </c>
      <c r="I4310" s="29" t="s">
        <v>3262</v>
      </c>
      <c r="J4310" s="29" t="s">
        <v>3263</v>
      </c>
      <c r="K4310" s="29" t="s">
        <v>3264</v>
      </c>
      <c r="L4310" s="29" t="s">
        <v>3103</v>
      </c>
      <c r="M4310" s="29" t="s">
        <v>3326</v>
      </c>
      <c r="N4310" s="29" t="s">
        <v>3327</v>
      </c>
      <c r="O4310" s="29" t="s">
        <v>3328</v>
      </c>
      <c r="P4310" s="29" t="s">
        <v>3329</v>
      </c>
      <c r="Q4310" s="29" t="s">
        <v>3209</v>
      </c>
      <c r="R4310" s="29" t="s">
        <v>3210</v>
      </c>
      <c r="S4310" s="29" t="s">
        <v>3098</v>
      </c>
      <c r="T4310" s="29"/>
      <c r="U4310" s="30">
        <v>0</v>
      </c>
      <c r="V4310" s="30">
        <v>0</v>
      </c>
      <c r="W4310" s="30">
        <v>0</v>
      </c>
      <c r="X4310" s="30">
        <v>0</v>
      </c>
      <c r="Y4310" s="30">
        <v>0</v>
      </c>
      <c r="Z4310" s="30">
        <v>0</v>
      </c>
      <c r="AA4310" s="30">
        <v>0</v>
      </c>
      <c r="AB4310" s="30">
        <v>0</v>
      </c>
      <c r="AC4310" s="30">
        <v>0</v>
      </c>
      <c r="AD4310" s="30">
        <v>0</v>
      </c>
      <c r="AE4310" s="30">
        <v>0</v>
      </c>
      <c r="AF4310" s="30">
        <v>0</v>
      </c>
    </row>
    <row r="4311" spans="1:32" x14ac:dyDescent="0.45">
      <c r="A4311" s="29" t="s">
        <v>1023</v>
      </c>
      <c r="B4311" s="29" t="s">
        <v>1024</v>
      </c>
      <c r="C4311" s="29" t="s">
        <v>3584</v>
      </c>
      <c r="D4311" s="29" t="s">
        <v>3585</v>
      </c>
      <c r="E4311" s="29" t="s">
        <v>3672</v>
      </c>
      <c r="F4311" s="29" t="s">
        <v>3673</v>
      </c>
      <c r="G4311" s="29" t="s">
        <v>3233</v>
      </c>
      <c r="H4311" s="29" t="s">
        <v>3234</v>
      </c>
      <c r="I4311" s="29" t="s">
        <v>3262</v>
      </c>
      <c r="J4311" s="29" t="s">
        <v>3263</v>
      </c>
      <c r="K4311" s="29" t="s">
        <v>3264</v>
      </c>
      <c r="L4311" s="29" t="s">
        <v>3103</v>
      </c>
      <c r="M4311" s="29" t="s">
        <v>3326</v>
      </c>
      <c r="N4311" s="29" t="s">
        <v>3327</v>
      </c>
      <c r="O4311" s="29" t="s">
        <v>3330</v>
      </c>
      <c r="P4311" s="29" t="s">
        <v>3331</v>
      </c>
      <c r="Q4311" s="29" t="s">
        <v>3209</v>
      </c>
      <c r="R4311" s="29" t="s">
        <v>3210</v>
      </c>
      <c r="S4311" s="29" t="s">
        <v>3098</v>
      </c>
      <c r="T4311" s="29"/>
      <c r="U4311" s="30">
        <v>0</v>
      </c>
      <c r="V4311" s="30">
        <v>0</v>
      </c>
      <c r="W4311" s="30">
        <v>0</v>
      </c>
      <c r="X4311" s="30">
        <v>0</v>
      </c>
      <c r="Y4311" s="30">
        <v>0</v>
      </c>
      <c r="Z4311" s="30">
        <v>0</v>
      </c>
      <c r="AA4311" s="30">
        <v>0</v>
      </c>
      <c r="AB4311" s="30">
        <v>0</v>
      </c>
      <c r="AC4311" s="30">
        <v>0</v>
      </c>
      <c r="AD4311" s="30">
        <v>0</v>
      </c>
      <c r="AE4311" s="30">
        <v>0</v>
      </c>
      <c r="AF4311" s="30">
        <v>0</v>
      </c>
    </row>
    <row r="4312" spans="1:32" x14ac:dyDescent="0.45">
      <c r="A4312" s="29" t="s">
        <v>1023</v>
      </c>
      <c r="B4312" s="29" t="s">
        <v>1024</v>
      </c>
      <c r="C4312" s="29" t="s">
        <v>3584</v>
      </c>
      <c r="D4312" s="29" t="s">
        <v>3585</v>
      </c>
      <c r="E4312" s="29" t="s">
        <v>3672</v>
      </c>
      <c r="F4312" s="29" t="s">
        <v>3673</v>
      </c>
      <c r="G4312" s="29" t="s">
        <v>3233</v>
      </c>
      <c r="H4312" s="29" t="s">
        <v>3234</v>
      </c>
      <c r="I4312" s="29" t="s">
        <v>3262</v>
      </c>
      <c r="J4312" s="29" t="s">
        <v>3263</v>
      </c>
      <c r="K4312" s="29" t="s">
        <v>3264</v>
      </c>
      <c r="L4312" s="29" t="s">
        <v>3103</v>
      </c>
      <c r="M4312" s="29" t="s">
        <v>3326</v>
      </c>
      <c r="N4312" s="29" t="s">
        <v>3327</v>
      </c>
      <c r="O4312" s="29" t="s">
        <v>3332</v>
      </c>
      <c r="P4312" s="29" t="s">
        <v>3333</v>
      </c>
      <c r="Q4312" s="29" t="s">
        <v>3209</v>
      </c>
      <c r="R4312" s="29" t="s">
        <v>3210</v>
      </c>
      <c r="S4312" s="29" t="s">
        <v>3098</v>
      </c>
      <c r="T4312" s="29"/>
      <c r="U4312" s="30">
        <v>9500</v>
      </c>
      <c r="V4312" s="30">
        <v>9500</v>
      </c>
      <c r="W4312" s="30">
        <v>9500</v>
      </c>
      <c r="X4312" s="30">
        <v>9500</v>
      </c>
      <c r="Y4312" s="30">
        <v>9500</v>
      </c>
      <c r="Z4312" s="30">
        <v>9500</v>
      </c>
      <c r="AA4312" s="30">
        <v>9500</v>
      </c>
      <c r="AB4312" s="30">
        <v>9500</v>
      </c>
      <c r="AC4312" s="30">
        <v>9500</v>
      </c>
      <c r="AD4312" s="30">
        <v>9500</v>
      </c>
      <c r="AE4312" s="30">
        <v>9500</v>
      </c>
      <c r="AF4312" s="30">
        <v>9500</v>
      </c>
    </row>
    <row r="4313" spans="1:32" x14ac:dyDescent="0.45">
      <c r="A4313" s="29" t="s">
        <v>1023</v>
      </c>
      <c r="B4313" s="29" t="s">
        <v>1024</v>
      </c>
      <c r="C4313" s="29" t="s">
        <v>3584</v>
      </c>
      <c r="D4313" s="29" t="s">
        <v>3585</v>
      </c>
      <c r="E4313" s="29" t="s">
        <v>3672</v>
      </c>
      <c r="F4313" s="29" t="s">
        <v>3673</v>
      </c>
      <c r="G4313" s="29" t="s">
        <v>3233</v>
      </c>
      <c r="H4313" s="29" t="s">
        <v>3234</v>
      </c>
      <c r="I4313" s="29" t="s">
        <v>3275</v>
      </c>
      <c r="J4313" s="29" t="s">
        <v>3276</v>
      </c>
      <c r="K4313" s="29" t="s">
        <v>3277</v>
      </c>
      <c r="L4313" s="29" t="s">
        <v>3100</v>
      </c>
      <c r="M4313" s="29" t="s">
        <v>3312</v>
      </c>
      <c r="N4313" s="29" t="s">
        <v>3313</v>
      </c>
      <c r="O4313" s="29" t="s">
        <v>3314</v>
      </c>
      <c r="P4313" s="29" t="s">
        <v>3315</v>
      </c>
      <c r="Q4313" s="29" t="s">
        <v>3209</v>
      </c>
      <c r="R4313" s="29" t="s">
        <v>3210</v>
      </c>
      <c r="S4313" s="29" t="s">
        <v>3098</v>
      </c>
      <c r="T4313" s="29"/>
      <c r="U4313" s="30">
        <v>33000</v>
      </c>
      <c r="V4313" s="30">
        <v>33000</v>
      </c>
      <c r="W4313" s="30">
        <v>33000</v>
      </c>
      <c r="X4313" s="30">
        <v>33000</v>
      </c>
      <c r="Y4313" s="30">
        <v>33000</v>
      </c>
      <c r="Z4313" s="30">
        <v>33000</v>
      </c>
      <c r="AA4313" s="30">
        <v>33000</v>
      </c>
      <c r="AB4313" s="30">
        <v>33000</v>
      </c>
      <c r="AC4313" s="30">
        <v>33000</v>
      </c>
      <c r="AD4313" s="30">
        <v>33000</v>
      </c>
      <c r="AE4313" s="30">
        <v>33000</v>
      </c>
      <c r="AF4313" s="30">
        <v>33000</v>
      </c>
    </row>
    <row r="4314" spans="1:32" x14ac:dyDescent="0.45">
      <c r="A4314" s="29" t="s">
        <v>1023</v>
      </c>
      <c r="B4314" s="29" t="s">
        <v>1024</v>
      </c>
      <c r="C4314" s="29" t="s">
        <v>3584</v>
      </c>
      <c r="D4314" s="29" t="s">
        <v>3585</v>
      </c>
      <c r="E4314" s="29" t="s">
        <v>3943</v>
      </c>
      <c r="F4314" s="29" t="s">
        <v>3463</v>
      </c>
      <c r="G4314" s="29" t="s">
        <v>3233</v>
      </c>
      <c r="H4314" s="29" t="s">
        <v>3234</v>
      </c>
      <c r="I4314" s="29" t="s">
        <v>3235</v>
      </c>
      <c r="J4314" s="29" t="s">
        <v>3236</v>
      </c>
      <c r="K4314" s="29" t="s">
        <v>3237</v>
      </c>
      <c r="L4314" s="29" t="s">
        <v>3107</v>
      </c>
      <c r="M4314" s="29" t="s">
        <v>3456</v>
      </c>
      <c r="N4314" s="29" t="s">
        <v>3457</v>
      </c>
      <c r="O4314" s="29" t="s">
        <v>3629</v>
      </c>
      <c r="P4314" s="29" t="s">
        <v>3630</v>
      </c>
      <c r="Q4314" s="29" t="s">
        <v>3209</v>
      </c>
      <c r="R4314" s="29" t="s">
        <v>3210</v>
      </c>
      <c r="S4314" s="29" t="s">
        <v>3098</v>
      </c>
      <c r="T4314" s="29"/>
      <c r="U4314" s="30">
        <v>0</v>
      </c>
      <c r="V4314" s="30">
        <v>3400</v>
      </c>
      <c r="W4314" s="30">
        <v>3400</v>
      </c>
      <c r="X4314" s="30">
        <v>3400</v>
      </c>
      <c r="Y4314" s="30">
        <v>3400</v>
      </c>
      <c r="Z4314" s="30">
        <v>2947</v>
      </c>
      <c r="AA4314" s="30">
        <v>0</v>
      </c>
      <c r="AB4314" s="30">
        <v>0</v>
      </c>
      <c r="AC4314" s="30">
        <v>0</v>
      </c>
      <c r="AD4314" s="30">
        <v>0</v>
      </c>
      <c r="AE4314" s="30">
        <v>0</v>
      </c>
      <c r="AF4314" s="30">
        <v>0</v>
      </c>
    </row>
    <row r="4315" spans="1:32" x14ac:dyDescent="0.45">
      <c r="A4315" s="29" t="s">
        <v>1023</v>
      </c>
      <c r="B4315" s="29" t="s">
        <v>1024</v>
      </c>
      <c r="C4315" s="29" t="s">
        <v>3944</v>
      </c>
      <c r="D4315" s="29" t="s">
        <v>3938</v>
      </c>
      <c r="E4315" s="29" t="s">
        <v>3945</v>
      </c>
      <c r="F4315" s="29" t="s">
        <v>3946</v>
      </c>
      <c r="G4315" s="29" t="s">
        <v>3233</v>
      </c>
      <c r="H4315" s="29" t="s">
        <v>3234</v>
      </c>
      <c r="I4315" s="29" t="s">
        <v>3235</v>
      </c>
      <c r="J4315" s="29" t="s">
        <v>3236</v>
      </c>
      <c r="K4315" s="29" t="s">
        <v>3237</v>
      </c>
      <c r="L4315" s="29" t="s">
        <v>3107</v>
      </c>
      <c r="M4315" s="29" t="s">
        <v>3456</v>
      </c>
      <c r="N4315" s="29" t="s">
        <v>3457</v>
      </c>
      <c r="O4315" s="29" t="s">
        <v>3629</v>
      </c>
      <c r="P4315" s="29" t="s">
        <v>3630</v>
      </c>
      <c r="Q4315" s="29" t="s">
        <v>3209</v>
      </c>
      <c r="R4315" s="29" t="s">
        <v>3210</v>
      </c>
      <c r="S4315" s="29" t="s">
        <v>3098</v>
      </c>
      <c r="T4315" s="29"/>
      <c r="U4315" s="30">
        <v>3400</v>
      </c>
      <c r="V4315" s="30">
        <v>0</v>
      </c>
      <c r="W4315" s="30">
        <v>0</v>
      </c>
      <c r="X4315" s="30">
        <v>0</v>
      </c>
      <c r="Y4315" s="30">
        <v>0</v>
      </c>
      <c r="Z4315" s="30">
        <v>0</v>
      </c>
      <c r="AA4315" s="30">
        <v>0</v>
      </c>
      <c r="AB4315" s="30">
        <v>0</v>
      </c>
      <c r="AC4315" s="30">
        <v>0</v>
      </c>
      <c r="AD4315" s="30">
        <v>0</v>
      </c>
      <c r="AE4315" s="30">
        <v>0</v>
      </c>
      <c r="AF4315" s="30">
        <v>0</v>
      </c>
    </row>
    <row r="4316" spans="1:32" x14ac:dyDescent="0.45">
      <c r="A4316" s="29" t="s">
        <v>1023</v>
      </c>
      <c r="B4316" s="29" t="s">
        <v>1024</v>
      </c>
      <c r="C4316" s="29" t="s">
        <v>3299</v>
      </c>
      <c r="D4316" s="29" t="s">
        <v>3300</v>
      </c>
      <c r="E4316" s="29" t="s">
        <v>3538</v>
      </c>
      <c r="F4316" s="29" t="s">
        <v>3539</v>
      </c>
      <c r="G4316" s="29" t="s">
        <v>3200</v>
      </c>
      <c r="H4316" s="29" t="s">
        <v>3201</v>
      </c>
      <c r="I4316" s="29" t="s">
        <v>3202</v>
      </c>
      <c r="J4316" s="29" t="s">
        <v>3203</v>
      </c>
      <c r="K4316" s="29" t="s">
        <v>3204</v>
      </c>
      <c r="L4316" s="29" t="s">
        <v>3109</v>
      </c>
      <c r="M4316" s="29" t="s">
        <v>3205</v>
      </c>
      <c r="N4316" s="29" t="s">
        <v>3206</v>
      </c>
      <c r="O4316" s="29" t="s">
        <v>3214</v>
      </c>
      <c r="P4316" s="29" t="s">
        <v>3215</v>
      </c>
      <c r="Q4316" s="29" t="s">
        <v>3209</v>
      </c>
      <c r="R4316" s="29" t="s">
        <v>3210</v>
      </c>
      <c r="S4316" s="29" t="s">
        <v>3098</v>
      </c>
      <c r="T4316" s="29"/>
      <c r="U4316" s="30">
        <v>0</v>
      </c>
      <c r="V4316" s="30">
        <v>150</v>
      </c>
      <c r="W4316" s="30">
        <v>100</v>
      </c>
      <c r="X4316" s="30">
        <v>0</v>
      </c>
      <c r="Y4316" s="30">
        <v>0</v>
      </c>
      <c r="Z4316" s="30">
        <v>0</v>
      </c>
      <c r="AA4316" s="30">
        <v>0</v>
      </c>
      <c r="AB4316" s="30">
        <v>0</v>
      </c>
      <c r="AC4316" s="30">
        <v>0</v>
      </c>
      <c r="AD4316" s="30">
        <v>0</v>
      </c>
      <c r="AE4316" s="30">
        <v>50</v>
      </c>
      <c r="AF4316" s="30">
        <v>0</v>
      </c>
    </row>
    <row r="4317" spans="1:32" x14ac:dyDescent="0.45">
      <c r="A4317" s="29" t="s">
        <v>1023</v>
      </c>
      <c r="B4317" s="29" t="s">
        <v>1024</v>
      </c>
      <c r="C4317" s="29" t="s">
        <v>3299</v>
      </c>
      <c r="D4317" s="29" t="s">
        <v>3300</v>
      </c>
      <c r="E4317" s="29" t="s">
        <v>3538</v>
      </c>
      <c r="F4317" s="29" t="s">
        <v>3539</v>
      </c>
      <c r="G4317" s="29" t="s">
        <v>3200</v>
      </c>
      <c r="H4317" s="29" t="s">
        <v>3201</v>
      </c>
      <c r="I4317" s="29" t="s">
        <v>3202</v>
      </c>
      <c r="J4317" s="29" t="s">
        <v>3203</v>
      </c>
      <c r="K4317" s="29" t="s">
        <v>3204</v>
      </c>
      <c r="L4317" s="29" t="s">
        <v>3109</v>
      </c>
      <c r="M4317" s="29" t="s">
        <v>3378</v>
      </c>
      <c r="N4317" s="29" t="s">
        <v>3379</v>
      </c>
      <c r="O4317" s="29" t="s">
        <v>3380</v>
      </c>
      <c r="P4317" s="29" t="s">
        <v>3381</v>
      </c>
      <c r="Q4317" s="29" t="s">
        <v>3209</v>
      </c>
      <c r="R4317" s="29" t="s">
        <v>3210</v>
      </c>
      <c r="S4317" s="29" t="s">
        <v>3098</v>
      </c>
      <c r="T4317" s="29"/>
      <c r="U4317" s="30">
        <v>6880</v>
      </c>
      <c r="V4317" s="30">
        <v>6880</v>
      </c>
      <c r="W4317" s="30">
        <v>6880</v>
      </c>
      <c r="X4317" s="30">
        <v>6880</v>
      </c>
      <c r="Y4317" s="30">
        <v>6880</v>
      </c>
      <c r="Z4317" s="30">
        <v>6880</v>
      </c>
      <c r="AA4317" s="30">
        <v>6880</v>
      </c>
      <c r="AB4317" s="30">
        <v>6880</v>
      </c>
      <c r="AC4317" s="30">
        <v>6880</v>
      </c>
      <c r="AD4317" s="30">
        <v>6880</v>
      </c>
      <c r="AE4317" s="30">
        <v>0</v>
      </c>
      <c r="AF4317" s="30">
        <v>0</v>
      </c>
    </row>
    <row r="4318" spans="1:32" x14ac:dyDescent="0.45">
      <c r="A4318" s="29" t="s">
        <v>1023</v>
      </c>
      <c r="B4318" s="29" t="s">
        <v>1024</v>
      </c>
      <c r="C4318" s="29" t="s">
        <v>3299</v>
      </c>
      <c r="D4318" s="29" t="s">
        <v>3300</v>
      </c>
      <c r="E4318" s="29" t="s">
        <v>3538</v>
      </c>
      <c r="F4318" s="29" t="s">
        <v>3539</v>
      </c>
      <c r="G4318" s="29" t="s">
        <v>3200</v>
      </c>
      <c r="H4318" s="29" t="s">
        <v>3201</v>
      </c>
      <c r="I4318" s="29" t="s">
        <v>3202</v>
      </c>
      <c r="J4318" s="29" t="s">
        <v>3203</v>
      </c>
      <c r="K4318" s="29" t="s">
        <v>3221</v>
      </c>
      <c r="L4318" s="29" t="s">
        <v>3113</v>
      </c>
      <c r="M4318" s="29" t="s">
        <v>3222</v>
      </c>
      <c r="N4318" s="29" t="s">
        <v>3223</v>
      </c>
      <c r="O4318" s="29" t="s">
        <v>3224</v>
      </c>
      <c r="P4318" s="29" t="s">
        <v>3225</v>
      </c>
      <c r="Q4318" s="29" t="s">
        <v>3209</v>
      </c>
      <c r="R4318" s="29" t="s">
        <v>3210</v>
      </c>
      <c r="S4318" s="29" t="s">
        <v>3098</v>
      </c>
      <c r="T4318" s="29"/>
      <c r="U4318" s="30">
        <v>33860</v>
      </c>
      <c r="V4318" s="30">
        <v>34379</v>
      </c>
      <c r="W4318" s="30">
        <v>38207</v>
      </c>
      <c r="X4318" s="30">
        <v>41760</v>
      </c>
      <c r="Y4318" s="30">
        <v>42855</v>
      </c>
      <c r="Z4318" s="30">
        <v>43181</v>
      </c>
      <c r="AA4318" s="30">
        <v>37808</v>
      </c>
      <c r="AB4318" s="30">
        <v>36435</v>
      </c>
      <c r="AC4318" s="30">
        <v>40316</v>
      </c>
      <c r="AD4318" s="30">
        <v>40937</v>
      </c>
      <c r="AE4318" s="30">
        <v>39036</v>
      </c>
      <c r="AF4318" s="30">
        <v>41342</v>
      </c>
    </row>
    <row r="4319" spans="1:32" x14ac:dyDescent="0.45">
      <c r="A4319" s="29" t="s">
        <v>1023</v>
      </c>
      <c r="B4319" s="29" t="s">
        <v>1024</v>
      </c>
      <c r="C4319" s="29" t="s">
        <v>3299</v>
      </c>
      <c r="D4319" s="29" t="s">
        <v>3300</v>
      </c>
      <c r="E4319" s="29" t="s">
        <v>3538</v>
      </c>
      <c r="F4319" s="29" t="s">
        <v>3539</v>
      </c>
      <c r="G4319" s="29" t="s">
        <v>3200</v>
      </c>
      <c r="H4319" s="29" t="s">
        <v>3201</v>
      </c>
      <c r="I4319" s="29" t="s">
        <v>3226</v>
      </c>
      <c r="J4319" s="29" t="s">
        <v>3227</v>
      </c>
      <c r="K4319" s="29" t="s">
        <v>3228</v>
      </c>
      <c r="L4319" s="29" t="s">
        <v>3111</v>
      </c>
      <c r="M4319" s="29" t="s">
        <v>3229</v>
      </c>
      <c r="N4319" s="29" t="s">
        <v>3230</v>
      </c>
      <c r="O4319" s="29" t="s">
        <v>3231</v>
      </c>
      <c r="P4319" s="29" t="s">
        <v>3232</v>
      </c>
      <c r="Q4319" s="29" t="s">
        <v>3209</v>
      </c>
      <c r="R4319" s="29" t="s">
        <v>3210</v>
      </c>
      <c r="S4319" s="29" t="s">
        <v>3098</v>
      </c>
      <c r="T4319" s="29"/>
      <c r="U4319" s="30">
        <v>8000</v>
      </c>
      <c r="V4319" s="30">
        <v>8000</v>
      </c>
      <c r="W4319" s="30">
        <v>8000</v>
      </c>
      <c r="X4319" s="30">
        <v>8000</v>
      </c>
      <c r="Y4319" s="30">
        <v>8000</v>
      </c>
      <c r="Z4319" s="30">
        <v>8000</v>
      </c>
      <c r="AA4319" s="30">
        <v>8000</v>
      </c>
      <c r="AB4319" s="30">
        <v>8000</v>
      </c>
      <c r="AC4319" s="30">
        <v>8000</v>
      </c>
      <c r="AD4319" s="30">
        <v>8000</v>
      </c>
      <c r="AE4319" s="30">
        <v>8000</v>
      </c>
      <c r="AF4319" s="30">
        <v>8000</v>
      </c>
    </row>
    <row r="4320" spans="1:32" x14ac:dyDescent="0.45">
      <c r="A4320" s="29" t="s">
        <v>1023</v>
      </c>
      <c r="B4320" s="29" t="s">
        <v>1024</v>
      </c>
      <c r="C4320" s="29" t="s">
        <v>3299</v>
      </c>
      <c r="D4320" s="29" t="s">
        <v>3300</v>
      </c>
      <c r="E4320" s="29" t="s">
        <v>3538</v>
      </c>
      <c r="F4320" s="29" t="s">
        <v>3539</v>
      </c>
      <c r="G4320" s="29" t="s">
        <v>3233</v>
      </c>
      <c r="H4320" s="29" t="s">
        <v>3234</v>
      </c>
      <c r="I4320" s="29" t="s">
        <v>3235</v>
      </c>
      <c r="J4320" s="29" t="s">
        <v>3236</v>
      </c>
      <c r="K4320" s="29" t="s">
        <v>3237</v>
      </c>
      <c r="L4320" s="29" t="s">
        <v>3107</v>
      </c>
      <c r="M4320" s="29" t="s">
        <v>3238</v>
      </c>
      <c r="N4320" s="29" t="s">
        <v>3239</v>
      </c>
      <c r="O4320" s="29" t="s">
        <v>3240</v>
      </c>
      <c r="P4320" s="29" t="s">
        <v>3241</v>
      </c>
      <c r="Q4320" s="29" t="s">
        <v>3209</v>
      </c>
      <c r="R4320" s="29" t="s">
        <v>3210</v>
      </c>
      <c r="S4320" s="29" t="s">
        <v>3098</v>
      </c>
      <c r="T4320" s="29"/>
      <c r="U4320" s="30">
        <v>21600</v>
      </c>
      <c r="V4320" s="30">
        <v>21600</v>
      </c>
      <c r="W4320" s="30">
        <v>21600</v>
      </c>
      <c r="X4320" s="30">
        <v>21600</v>
      </c>
      <c r="Y4320" s="30">
        <v>21600</v>
      </c>
      <c r="Z4320" s="30">
        <v>21600</v>
      </c>
      <c r="AA4320" s="30">
        <v>21600</v>
      </c>
      <c r="AB4320" s="30">
        <v>21600</v>
      </c>
      <c r="AC4320" s="30">
        <v>21600</v>
      </c>
      <c r="AD4320" s="30">
        <v>21600</v>
      </c>
      <c r="AE4320" s="30">
        <v>21600</v>
      </c>
      <c r="AF4320" s="30">
        <v>21600</v>
      </c>
    </row>
    <row r="4321" spans="1:32" x14ac:dyDescent="0.45">
      <c r="A4321" s="29" t="s">
        <v>1023</v>
      </c>
      <c r="B4321" s="29" t="s">
        <v>1024</v>
      </c>
      <c r="C4321" s="29" t="s">
        <v>3299</v>
      </c>
      <c r="D4321" s="29" t="s">
        <v>3300</v>
      </c>
      <c r="E4321" s="29" t="s">
        <v>3538</v>
      </c>
      <c r="F4321" s="29" t="s">
        <v>3539</v>
      </c>
      <c r="G4321" s="29" t="s">
        <v>3233</v>
      </c>
      <c r="H4321" s="29" t="s">
        <v>3234</v>
      </c>
      <c r="I4321" s="29" t="s">
        <v>3262</v>
      </c>
      <c r="J4321" s="29" t="s">
        <v>3263</v>
      </c>
      <c r="K4321" s="29" t="s">
        <v>3264</v>
      </c>
      <c r="L4321" s="29" t="s">
        <v>3103</v>
      </c>
      <c r="M4321" s="29" t="s">
        <v>3265</v>
      </c>
      <c r="N4321" s="29" t="s">
        <v>3266</v>
      </c>
      <c r="O4321" s="29" t="s">
        <v>3267</v>
      </c>
      <c r="P4321" s="29" t="s">
        <v>3268</v>
      </c>
      <c r="Q4321" s="29" t="s">
        <v>3209</v>
      </c>
      <c r="R4321" s="29" t="s">
        <v>3210</v>
      </c>
      <c r="S4321" s="29" t="s">
        <v>3098</v>
      </c>
      <c r="T4321" s="29"/>
      <c r="U4321" s="30">
        <v>4680</v>
      </c>
      <c r="V4321" s="30">
        <v>4680</v>
      </c>
      <c r="W4321" s="30">
        <v>4680</v>
      </c>
      <c r="X4321" s="30">
        <v>4680</v>
      </c>
      <c r="Y4321" s="30">
        <v>4680</v>
      </c>
      <c r="Z4321" s="30">
        <v>4680</v>
      </c>
      <c r="AA4321" s="30">
        <v>4680</v>
      </c>
      <c r="AB4321" s="30">
        <v>4680</v>
      </c>
      <c r="AC4321" s="30">
        <v>4680</v>
      </c>
      <c r="AD4321" s="30">
        <v>4680</v>
      </c>
      <c r="AE4321" s="30">
        <v>4680</v>
      </c>
      <c r="AF4321" s="30">
        <v>4680</v>
      </c>
    </row>
    <row r="4322" spans="1:32" x14ac:dyDescent="0.45">
      <c r="A4322" s="29" t="s">
        <v>1023</v>
      </c>
      <c r="B4322" s="29" t="s">
        <v>1024</v>
      </c>
      <c r="C4322" s="29" t="s">
        <v>3299</v>
      </c>
      <c r="D4322" s="29" t="s">
        <v>3300</v>
      </c>
      <c r="E4322" s="29" t="s">
        <v>3538</v>
      </c>
      <c r="F4322" s="29" t="s">
        <v>3539</v>
      </c>
      <c r="G4322" s="29" t="s">
        <v>3233</v>
      </c>
      <c r="H4322" s="29" t="s">
        <v>3234</v>
      </c>
      <c r="I4322" s="29" t="s">
        <v>3262</v>
      </c>
      <c r="J4322" s="29" t="s">
        <v>3263</v>
      </c>
      <c r="K4322" s="29" t="s">
        <v>3264</v>
      </c>
      <c r="L4322" s="29" t="s">
        <v>3103</v>
      </c>
      <c r="M4322" s="29" t="s">
        <v>3265</v>
      </c>
      <c r="N4322" s="29" t="s">
        <v>3266</v>
      </c>
      <c r="O4322" s="29" t="s">
        <v>3269</v>
      </c>
      <c r="P4322" s="29" t="s">
        <v>3270</v>
      </c>
      <c r="Q4322" s="29" t="s">
        <v>3209</v>
      </c>
      <c r="R4322" s="29" t="s">
        <v>3210</v>
      </c>
      <c r="S4322" s="29" t="s">
        <v>3098</v>
      </c>
      <c r="T4322" s="29"/>
      <c r="U4322" s="30">
        <v>137</v>
      </c>
      <c r="V4322" s="30">
        <v>239</v>
      </c>
      <c r="W4322" s="30">
        <v>35</v>
      </c>
      <c r="X4322" s="30">
        <v>69</v>
      </c>
      <c r="Y4322" s="30">
        <v>103</v>
      </c>
      <c r="Z4322" s="30">
        <v>1259</v>
      </c>
      <c r="AA4322" s="30">
        <v>1599</v>
      </c>
      <c r="AB4322" s="30">
        <v>1157</v>
      </c>
      <c r="AC4322" s="30">
        <v>953</v>
      </c>
      <c r="AD4322" s="30">
        <v>817</v>
      </c>
      <c r="AE4322" s="30">
        <v>715</v>
      </c>
      <c r="AF4322" s="30">
        <v>511</v>
      </c>
    </row>
    <row r="4323" spans="1:32" x14ac:dyDescent="0.45">
      <c r="A4323" s="29" t="s">
        <v>1023</v>
      </c>
      <c r="B4323" s="29" t="s">
        <v>1024</v>
      </c>
      <c r="C4323" s="29" t="s">
        <v>3299</v>
      </c>
      <c r="D4323" s="29" t="s">
        <v>3300</v>
      </c>
      <c r="E4323" s="29" t="s">
        <v>3538</v>
      </c>
      <c r="F4323" s="29" t="s">
        <v>3539</v>
      </c>
      <c r="G4323" s="29" t="s">
        <v>3233</v>
      </c>
      <c r="H4323" s="29" t="s">
        <v>3234</v>
      </c>
      <c r="I4323" s="29" t="s">
        <v>3262</v>
      </c>
      <c r="J4323" s="29" t="s">
        <v>3263</v>
      </c>
      <c r="K4323" s="29" t="s">
        <v>3264</v>
      </c>
      <c r="L4323" s="29" t="s">
        <v>3103</v>
      </c>
      <c r="M4323" s="29" t="s">
        <v>3265</v>
      </c>
      <c r="N4323" s="29" t="s">
        <v>3266</v>
      </c>
      <c r="O4323" s="29" t="s">
        <v>3372</v>
      </c>
      <c r="P4323" s="29" t="s">
        <v>3373</v>
      </c>
      <c r="Q4323" s="29" t="s">
        <v>3209</v>
      </c>
      <c r="R4323" s="29" t="s">
        <v>3210</v>
      </c>
      <c r="S4323" s="29" t="s">
        <v>3098</v>
      </c>
      <c r="T4323" s="29"/>
      <c r="U4323" s="30">
        <v>1000</v>
      </c>
      <c r="V4323" s="30">
        <v>1000</v>
      </c>
      <c r="W4323" s="30">
        <v>1000</v>
      </c>
      <c r="X4323" s="30">
        <v>1000</v>
      </c>
      <c r="Y4323" s="30">
        <v>1000</v>
      </c>
      <c r="Z4323" s="30">
        <v>1000</v>
      </c>
      <c r="AA4323" s="30">
        <v>1000</v>
      </c>
      <c r="AB4323" s="30">
        <v>1000</v>
      </c>
      <c r="AC4323" s="30">
        <v>1000</v>
      </c>
      <c r="AD4323" s="30">
        <v>1000</v>
      </c>
      <c r="AE4323" s="30">
        <v>1000</v>
      </c>
      <c r="AF4323" s="30">
        <v>1000</v>
      </c>
    </row>
    <row r="4324" spans="1:32" x14ac:dyDescent="0.45">
      <c r="A4324" s="29" t="s">
        <v>1023</v>
      </c>
      <c r="B4324" s="29" t="s">
        <v>1024</v>
      </c>
      <c r="C4324" s="29" t="s">
        <v>3299</v>
      </c>
      <c r="D4324" s="29" t="s">
        <v>3300</v>
      </c>
      <c r="E4324" s="29" t="s">
        <v>3538</v>
      </c>
      <c r="F4324" s="29" t="s">
        <v>3539</v>
      </c>
      <c r="G4324" s="29" t="s">
        <v>3233</v>
      </c>
      <c r="H4324" s="29" t="s">
        <v>3234</v>
      </c>
      <c r="I4324" s="29" t="s">
        <v>3275</v>
      </c>
      <c r="J4324" s="29" t="s">
        <v>3276</v>
      </c>
      <c r="K4324" s="29" t="s">
        <v>3277</v>
      </c>
      <c r="L4324" s="29" t="s">
        <v>3100</v>
      </c>
      <c r="M4324" s="29" t="s">
        <v>3278</v>
      </c>
      <c r="N4324" s="29" t="s">
        <v>3279</v>
      </c>
      <c r="O4324" s="29" t="s">
        <v>3280</v>
      </c>
      <c r="P4324" s="29" t="s">
        <v>3281</v>
      </c>
      <c r="Q4324" s="29" t="s">
        <v>3209</v>
      </c>
      <c r="R4324" s="29" t="s">
        <v>3210</v>
      </c>
      <c r="S4324" s="29" t="s">
        <v>3098</v>
      </c>
      <c r="T4324" s="29"/>
      <c r="U4324" s="30">
        <v>31500</v>
      </c>
      <c r="V4324" s="30">
        <v>31500</v>
      </c>
      <c r="W4324" s="30">
        <v>31500</v>
      </c>
      <c r="X4324" s="30">
        <v>31500</v>
      </c>
      <c r="Y4324" s="30">
        <v>31500</v>
      </c>
      <c r="Z4324" s="30">
        <v>31500</v>
      </c>
      <c r="AA4324" s="30">
        <v>31500</v>
      </c>
      <c r="AB4324" s="30">
        <v>31500</v>
      </c>
      <c r="AC4324" s="30">
        <v>31500</v>
      </c>
      <c r="AD4324" s="30">
        <v>31500</v>
      </c>
      <c r="AE4324" s="30">
        <v>31500</v>
      </c>
      <c r="AF4324" s="30">
        <v>31500</v>
      </c>
    </row>
    <row r="4325" spans="1:32" x14ac:dyDescent="0.45">
      <c r="A4325" s="29" t="s">
        <v>1023</v>
      </c>
      <c r="B4325" s="29" t="s">
        <v>1024</v>
      </c>
      <c r="C4325" s="29" t="s">
        <v>3299</v>
      </c>
      <c r="D4325" s="29" t="s">
        <v>3300</v>
      </c>
      <c r="E4325" s="29" t="s">
        <v>3538</v>
      </c>
      <c r="F4325" s="29" t="s">
        <v>3539</v>
      </c>
      <c r="G4325" s="29" t="s">
        <v>3233</v>
      </c>
      <c r="H4325" s="29" t="s">
        <v>3234</v>
      </c>
      <c r="I4325" s="29" t="s">
        <v>3275</v>
      </c>
      <c r="J4325" s="29" t="s">
        <v>3276</v>
      </c>
      <c r="K4325" s="29" t="s">
        <v>3282</v>
      </c>
      <c r="L4325" s="29" t="s">
        <v>3112</v>
      </c>
      <c r="M4325" s="29" t="s">
        <v>3283</v>
      </c>
      <c r="N4325" s="29" t="s">
        <v>3284</v>
      </c>
      <c r="O4325" s="29" t="s">
        <v>3285</v>
      </c>
      <c r="P4325" s="29" t="s">
        <v>3286</v>
      </c>
      <c r="Q4325" s="29" t="s">
        <v>3209</v>
      </c>
      <c r="R4325" s="29" t="s">
        <v>3210</v>
      </c>
      <c r="S4325" s="29" t="s">
        <v>3098</v>
      </c>
      <c r="T4325" s="29"/>
      <c r="U4325" s="30">
        <v>40000</v>
      </c>
      <c r="V4325" s="30">
        <v>40000</v>
      </c>
      <c r="W4325" s="30">
        <v>40000</v>
      </c>
      <c r="X4325" s="30">
        <v>40000</v>
      </c>
      <c r="Y4325" s="30">
        <v>40000</v>
      </c>
      <c r="Z4325" s="30">
        <v>40000</v>
      </c>
      <c r="AA4325" s="30">
        <v>40000</v>
      </c>
      <c r="AB4325" s="30">
        <v>40000</v>
      </c>
      <c r="AC4325" s="30">
        <v>40000</v>
      </c>
      <c r="AD4325" s="30">
        <v>40000</v>
      </c>
      <c r="AE4325" s="30">
        <v>39334</v>
      </c>
      <c r="AF4325" s="30">
        <v>40000</v>
      </c>
    </row>
    <row r="4326" spans="1:32" x14ac:dyDescent="0.45">
      <c r="A4326" s="29" t="s">
        <v>1023</v>
      </c>
      <c r="B4326" s="29" t="s">
        <v>1024</v>
      </c>
      <c r="C4326" s="29" t="s">
        <v>3299</v>
      </c>
      <c r="D4326" s="29" t="s">
        <v>3300</v>
      </c>
      <c r="E4326" s="29" t="s">
        <v>3538</v>
      </c>
      <c r="F4326" s="29" t="s">
        <v>3539</v>
      </c>
      <c r="G4326" s="29" t="s">
        <v>3233</v>
      </c>
      <c r="H4326" s="29" t="s">
        <v>3234</v>
      </c>
      <c r="I4326" s="29" t="s">
        <v>3275</v>
      </c>
      <c r="J4326" s="29" t="s">
        <v>3276</v>
      </c>
      <c r="K4326" s="29" t="s">
        <v>3282</v>
      </c>
      <c r="L4326" s="29" t="s">
        <v>3112</v>
      </c>
      <c r="M4326" s="29" t="s">
        <v>3283</v>
      </c>
      <c r="N4326" s="29" t="s">
        <v>3284</v>
      </c>
      <c r="O4326" s="29" t="s">
        <v>3448</v>
      </c>
      <c r="P4326" s="29" t="s">
        <v>3449</v>
      </c>
      <c r="Q4326" s="29" t="s">
        <v>3209</v>
      </c>
      <c r="R4326" s="29" t="s">
        <v>3210</v>
      </c>
      <c r="S4326" s="29" t="s">
        <v>3098</v>
      </c>
      <c r="T4326" s="29"/>
      <c r="U4326" s="30">
        <v>40000</v>
      </c>
      <c r="V4326" s="30">
        <v>40000</v>
      </c>
      <c r="W4326" s="30">
        <v>40000</v>
      </c>
      <c r="X4326" s="30">
        <v>40000</v>
      </c>
      <c r="Y4326" s="30">
        <v>40000</v>
      </c>
      <c r="Z4326" s="30">
        <v>40000</v>
      </c>
      <c r="AA4326" s="30">
        <v>40000</v>
      </c>
      <c r="AB4326" s="30">
        <v>40000</v>
      </c>
      <c r="AC4326" s="30">
        <v>40000</v>
      </c>
      <c r="AD4326" s="30">
        <v>40000</v>
      </c>
      <c r="AE4326" s="30">
        <v>40000</v>
      </c>
      <c r="AF4326" s="30">
        <v>40000</v>
      </c>
    </row>
    <row r="4327" spans="1:32" x14ac:dyDescent="0.45">
      <c r="A4327" s="29" t="s">
        <v>1023</v>
      </c>
      <c r="B4327" s="29" t="s">
        <v>1024</v>
      </c>
      <c r="C4327" s="29" t="s">
        <v>3299</v>
      </c>
      <c r="D4327" s="29" t="s">
        <v>3300</v>
      </c>
      <c r="E4327" s="29" t="s">
        <v>3538</v>
      </c>
      <c r="F4327" s="29" t="s">
        <v>3539</v>
      </c>
      <c r="G4327" s="29" t="s">
        <v>3233</v>
      </c>
      <c r="H4327" s="29" t="s">
        <v>3234</v>
      </c>
      <c r="I4327" s="29" t="s">
        <v>3275</v>
      </c>
      <c r="J4327" s="29" t="s">
        <v>3276</v>
      </c>
      <c r="K4327" s="29" t="s">
        <v>3287</v>
      </c>
      <c r="L4327" s="29" t="s">
        <v>3101</v>
      </c>
      <c r="M4327" s="29" t="s">
        <v>3288</v>
      </c>
      <c r="N4327" s="29" t="s">
        <v>3289</v>
      </c>
      <c r="O4327" s="29" t="s">
        <v>3290</v>
      </c>
      <c r="P4327" s="29" t="s">
        <v>3291</v>
      </c>
      <c r="Q4327" s="29" t="s">
        <v>3209</v>
      </c>
      <c r="R4327" s="29" t="s">
        <v>3210</v>
      </c>
      <c r="S4327" s="29" t="s">
        <v>3098</v>
      </c>
      <c r="T4327" s="29"/>
      <c r="U4327" s="30">
        <v>2500</v>
      </c>
      <c r="V4327" s="30">
        <v>2500</v>
      </c>
      <c r="W4327" s="30">
        <v>2500</v>
      </c>
      <c r="X4327" s="30">
        <v>2500</v>
      </c>
      <c r="Y4327" s="30">
        <v>2500</v>
      </c>
      <c r="Z4327" s="30">
        <v>2500</v>
      </c>
      <c r="AA4327" s="30">
        <v>2500</v>
      </c>
      <c r="AB4327" s="30">
        <v>2500</v>
      </c>
      <c r="AC4327" s="30">
        <v>2500</v>
      </c>
      <c r="AD4327" s="30">
        <v>2500</v>
      </c>
      <c r="AE4327" s="30">
        <v>2500</v>
      </c>
      <c r="AF4327" s="30">
        <v>2500</v>
      </c>
    </row>
    <row r="4328" spans="1:32" x14ac:dyDescent="0.45">
      <c r="A4328" s="29" t="s">
        <v>1023</v>
      </c>
      <c r="B4328" s="29" t="s">
        <v>1024</v>
      </c>
      <c r="C4328" s="29" t="s">
        <v>3211</v>
      </c>
      <c r="D4328" s="29" t="s">
        <v>3212</v>
      </c>
      <c r="E4328" s="29" t="s">
        <v>3213</v>
      </c>
      <c r="F4328" s="29" t="s">
        <v>982</v>
      </c>
      <c r="G4328" s="29" t="s">
        <v>3200</v>
      </c>
      <c r="H4328" s="29" t="s">
        <v>3201</v>
      </c>
      <c r="I4328" s="29" t="s">
        <v>3226</v>
      </c>
      <c r="J4328" s="29" t="s">
        <v>3227</v>
      </c>
      <c r="K4328" s="29" t="s">
        <v>3228</v>
      </c>
      <c r="L4328" s="29" t="s">
        <v>3111</v>
      </c>
      <c r="M4328" s="29" t="s">
        <v>3229</v>
      </c>
      <c r="N4328" s="29" t="s">
        <v>3230</v>
      </c>
      <c r="O4328" s="29" t="s">
        <v>3231</v>
      </c>
      <c r="P4328" s="29" t="s">
        <v>3232</v>
      </c>
      <c r="Q4328" s="29" t="s">
        <v>3209</v>
      </c>
      <c r="R4328" s="29" t="s">
        <v>3210</v>
      </c>
      <c r="S4328" s="29" t="s">
        <v>3098</v>
      </c>
      <c r="T4328" s="29"/>
      <c r="U4328" s="30">
        <v>8000</v>
      </c>
      <c r="V4328" s="30">
        <v>8000</v>
      </c>
      <c r="W4328" s="30">
        <v>8000</v>
      </c>
      <c r="X4328" s="30">
        <v>8000</v>
      </c>
      <c r="Y4328" s="30">
        <v>8000</v>
      </c>
      <c r="Z4328" s="30">
        <v>8000</v>
      </c>
      <c r="AA4328" s="30">
        <v>8000</v>
      </c>
      <c r="AB4328" s="30">
        <v>8000</v>
      </c>
      <c r="AC4328" s="30">
        <v>8000</v>
      </c>
      <c r="AD4328" s="30">
        <v>8000</v>
      </c>
      <c r="AE4328" s="30">
        <v>8000</v>
      </c>
      <c r="AF4328" s="30">
        <v>8000</v>
      </c>
    </row>
    <row r="4329" spans="1:32" x14ac:dyDescent="0.45">
      <c r="A4329" s="29" t="s">
        <v>1023</v>
      </c>
      <c r="B4329" s="29" t="s">
        <v>1024</v>
      </c>
      <c r="C4329" s="29" t="s">
        <v>3211</v>
      </c>
      <c r="D4329" s="29" t="s">
        <v>3212</v>
      </c>
      <c r="E4329" s="29" t="s">
        <v>3213</v>
      </c>
      <c r="F4329" s="29" t="s">
        <v>982</v>
      </c>
      <c r="G4329" s="29" t="s">
        <v>3200</v>
      </c>
      <c r="H4329" s="29" t="s">
        <v>3201</v>
      </c>
      <c r="I4329" s="29" t="s">
        <v>3226</v>
      </c>
      <c r="J4329" s="29" t="s">
        <v>3227</v>
      </c>
      <c r="K4329" s="29" t="s">
        <v>3228</v>
      </c>
      <c r="L4329" s="29" t="s">
        <v>3111</v>
      </c>
      <c r="M4329" s="29" t="s">
        <v>3229</v>
      </c>
      <c r="N4329" s="29" t="s">
        <v>3230</v>
      </c>
      <c r="O4329" s="29" t="s">
        <v>3692</v>
      </c>
      <c r="P4329" s="29" t="s">
        <v>3693</v>
      </c>
      <c r="Q4329" s="29" t="s">
        <v>3694</v>
      </c>
      <c r="R4329" s="29" t="s">
        <v>3210</v>
      </c>
      <c r="S4329" s="29" t="s">
        <v>3098</v>
      </c>
      <c r="T4329" s="29"/>
      <c r="U4329" s="30">
        <v>1776.5160000000001</v>
      </c>
      <c r="V4329" s="30">
        <v>2002.604</v>
      </c>
      <c r="W4329" s="30">
        <v>602.25699999999995</v>
      </c>
      <c r="X4329" s="30">
        <v>545.44899999999996</v>
      </c>
      <c r="Y4329" s="30">
        <v>1045.1389999999999</v>
      </c>
      <c r="Z4329" s="30">
        <v>1079.56</v>
      </c>
      <c r="AA4329" s="30">
        <v>1603.296</v>
      </c>
      <c r="AB4329" s="30">
        <v>837.51700000000005</v>
      </c>
      <c r="AC4329" s="30">
        <v>1488.03</v>
      </c>
      <c r="AD4329" s="30">
        <v>1288.0139999999999</v>
      </c>
      <c r="AE4329" s="30">
        <v>1049.7380000000001</v>
      </c>
      <c r="AF4329" s="30">
        <v>1336.2049999999999</v>
      </c>
    </row>
    <row r="4330" spans="1:32" x14ac:dyDescent="0.45">
      <c r="A4330" s="29" t="s">
        <v>416</v>
      </c>
      <c r="B4330" s="29" t="s">
        <v>417</v>
      </c>
      <c r="C4330" s="29" t="s">
        <v>3299</v>
      </c>
      <c r="D4330" s="29" t="s">
        <v>3300</v>
      </c>
      <c r="E4330" s="29" t="s">
        <v>3320</v>
      </c>
      <c r="F4330" s="29" t="s">
        <v>3321</v>
      </c>
      <c r="G4330" s="29" t="s">
        <v>3233</v>
      </c>
      <c r="H4330" s="29" t="s">
        <v>3234</v>
      </c>
      <c r="I4330" s="29" t="s">
        <v>3235</v>
      </c>
      <c r="J4330" s="29" t="s">
        <v>3236</v>
      </c>
      <c r="K4330" s="29" t="s">
        <v>3237</v>
      </c>
      <c r="L4330" s="29" t="s">
        <v>3107</v>
      </c>
      <c r="M4330" s="29" t="s">
        <v>3238</v>
      </c>
      <c r="N4330" s="29" t="s">
        <v>3239</v>
      </c>
      <c r="O4330" s="29" t="s">
        <v>3422</v>
      </c>
      <c r="P4330" s="29" t="s">
        <v>3423</v>
      </c>
      <c r="Q4330" s="29" t="s">
        <v>3209</v>
      </c>
      <c r="R4330" s="29" t="s">
        <v>3210</v>
      </c>
      <c r="S4330" s="29" t="s">
        <v>3098</v>
      </c>
      <c r="T4330" s="29"/>
      <c r="U4330" s="30">
        <v>2200</v>
      </c>
      <c r="V4330" s="30">
        <v>2200</v>
      </c>
      <c r="W4330" s="30">
        <v>2200</v>
      </c>
      <c r="X4330" s="30">
        <v>2200</v>
      </c>
      <c r="Y4330" s="30">
        <v>2200</v>
      </c>
      <c r="Z4330" s="30">
        <v>2200</v>
      </c>
      <c r="AA4330" s="30">
        <v>2200</v>
      </c>
      <c r="AB4330" s="30">
        <v>2200</v>
      </c>
      <c r="AC4330" s="30">
        <v>2200</v>
      </c>
      <c r="AD4330" s="30">
        <v>2200</v>
      </c>
      <c r="AE4330" s="30">
        <v>2200</v>
      </c>
      <c r="AF4330" s="30">
        <v>2200</v>
      </c>
    </row>
    <row r="4331" spans="1:32" x14ac:dyDescent="0.45">
      <c r="A4331" s="29" t="s">
        <v>416</v>
      </c>
      <c r="B4331" s="29" t="s">
        <v>417</v>
      </c>
      <c r="C4331" s="29" t="s">
        <v>3299</v>
      </c>
      <c r="D4331" s="29" t="s">
        <v>3300</v>
      </c>
      <c r="E4331" s="29" t="s">
        <v>3320</v>
      </c>
      <c r="F4331" s="29" t="s">
        <v>3321</v>
      </c>
      <c r="G4331" s="29" t="s">
        <v>3233</v>
      </c>
      <c r="H4331" s="29" t="s">
        <v>3234</v>
      </c>
      <c r="I4331" s="29" t="s">
        <v>3242</v>
      </c>
      <c r="J4331" s="29" t="s">
        <v>3243</v>
      </c>
      <c r="K4331" s="29" t="s">
        <v>3244</v>
      </c>
      <c r="L4331" s="29" t="s">
        <v>3104</v>
      </c>
      <c r="M4331" s="29" t="s">
        <v>3436</v>
      </c>
      <c r="N4331" s="29" t="s">
        <v>3437</v>
      </c>
      <c r="O4331" s="29" t="s">
        <v>3438</v>
      </c>
      <c r="P4331" s="29" t="s">
        <v>3439</v>
      </c>
      <c r="Q4331" s="29" t="s">
        <v>3209</v>
      </c>
      <c r="R4331" s="29" t="s">
        <v>3210</v>
      </c>
      <c r="S4331" s="29" t="s">
        <v>3098</v>
      </c>
      <c r="T4331" s="29"/>
      <c r="U4331" s="30">
        <v>108000</v>
      </c>
      <c r="V4331" s="30">
        <v>108000</v>
      </c>
      <c r="W4331" s="30">
        <v>108000</v>
      </c>
      <c r="X4331" s="30">
        <v>108000</v>
      </c>
      <c r="Y4331" s="30">
        <v>108000</v>
      </c>
      <c r="Z4331" s="30">
        <v>108000</v>
      </c>
      <c r="AA4331" s="30">
        <v>108000</v>
      </c>
      <c r="AB4331" s="30">
        <v>108000</v>
      </c>
      <c r="AC4331" s="30">
        <v>108000</v>
      </c>
      <c r="AD4331" s="30">
        <v>108000</v>
      </c>
      <c r="AE4331" s="30">
        <v>39600</v>
      </c>
      <c r="AF4331" s="30">
        <v>0</v>
      </c>
    </row>
    <row r="4332" spans="1:32" x14ac:dyDescent="0.45">
      <c r="A4332" s="29" t="s">
        <v>416</v>
      </c>
      <c r="B4332" s="29" t="s">
        <v>417</v>
      </c>
      <c r="C4332" s="29" t="s">
        <v>3299</v>
      </c>
      <c r="D4332" s="29" t="s">
        <v>3300</v>
      </c>
      <c r="E4332" s="29" t="s">
        <v>3320</v>
      </c>
      <c r="F4332" s="29" t="s">
        <v>3321</v>
      </c>
      <c r="G4332" s="29" t="s">
        <v>3233</v>
      </c>
      <c r="H4332" s="29" t="s">
        <v>3234</v>
      </c>
      <c r="I4332" s="29" t="s">
        <v>3242</v>
      </c>
      <c r="J4332" s="29" t="s">
        <v>3243</v>
      </c>
      <c r="K4332" s="29" t="s">
        <v>3252</v>
      </c>
      <c r="L4332" s="29" t="s">
        <v>3106</v>
      </c>
      <c r="M4332" s="29" t="s">
        <v>3253</v>
      </c>
      <c r="N4332" s="29" t="s">
        <v>3106</v>
      </c>
      <c r="O4332" s="29" t="s">
        <v>3548</v>
      </c>
      <c r="P4332" s="29" t="s">
        <v>3549</v>
      </c>
      <c r="Q4332" s="29" t="s">
        <v>3209</v>
      </c>
      <c r="R4332" s="29" t="s">
        <v>3210</v>
      </c>
      <c r="S4332" s="29" t="s">
        <v>3098</v>
      </c>
      <c r="T4332" s="29"/>
      <c r="U4332" s="30">
        <v>3000</v>
      </c>
      <c r="V4332" s="30">
        <v>3000</v>
      </c>
      <c r="W4332" s="30">
        <v>3000</v>
      </c>
      <c r="X4332" s="30">
        <v>3000</v>
      </c>
      <c r="Y4332" s="30">
        <v>3000</v>
      </c>
      <c r="Z4332" s="30">
        <v>3000</v>
      </c>
      <c r="AA4332" s="30">
        <v>3000</v>
      </c>
      <c r="AB4332" s="30">
        <v>3000</v>
      </c>
      <c r="AC4332" s="30">
        <v>3000</v>
      </c>
      <c r="AD4332" s="30">
        <v>3000</v>
      </c>
      <c r="AE4332" s="30">
        <v>1100</v>
      </c>
      <c r="AF4332" s="30">
        <v>0</v>
      </c>
    </row>
    <row r="4333" spans="1:32" x14ac:dyDescent="0.45">
      <c r="A4333" s="29" t="s">
        <v>416</v>
      </c>
      <c r="B4333" s="29" t="s">
        <v>417</v>
      </c>
      <c r="C4333" s="29" t="s">
        <v>3299</v>
      </c>
      <c r="D4333" s="29" t="s">
        <v>3300</v>
      </c>
      <c r="E4333" s="29" t="s">
        <v>3320</v>
      </c>
      <c r="F4333" s="29" t="s">
        <v>3321</v>
      </c>
      <c r="G4333" s="29" t="s">
        <v>3233</v>
      </c>
      <c r="H4333" s="29" t="s">
        <v>3234</v>
      </c>
      <c r="I4333" s="29" t="s">
        <v>3242</v>
      </c>
      <c r="J4333" s="29" t="s">
        <v>3243</v>
      </c>
      <c r="K4333" s="29" t="s">
        <v>3252</v>
      </c>
      <c r="L4333" s="29" t="s">
        <v>3106</v>
      </c>
      <c r="M4333" s="29" t="s">
        <v>3253</v>
      </c>
      <c r="N4333" s="29" t="s">
        <v>3106</v>
      </c>
      <c r="O4333" s="29" t="s">
        <v>3550</v>
      </c>
      <c r="P4333" s="29" t="s">
        <v>3551</v>
      </c>
      <c r="Q4333" s="29" t="s">
        <v>3249</v>
      </c>
      <c r="R4333" s="29" t="s">
        <v>3210</v>
      </c>
      <c r="S4333" s="29" t="s">
        <v>3098</v>
      </c>
      <c r="T4333" s="29"/>
      <c r="U4333" s="30">
        <v>11114</v>
      </c>
      <c r="V4333" s="30">
        <v>11114</v>
      </c>
      <c r="W4333" s="30">
        <v>11114</v>
      </c>
      <c r="X4333" s="30">
        <v>11114</v>
      </c>
      <c r="Y4333" s="30">
        <v>11114</v>
      </c>
      <c r="Z4333" s="30">
        <v>11114</v>
      </c>
      <c r="AA4333" s="30">
        <v>11238</v>
      </c>
      <c r="AB4333" s="30">
        <v>0</v>
      </c>
      <c r="AC4333" s="30">
        <v>0</v>
      </c>
      <c r="AD4333" s="30">
        <v>0</v>
      </c>
      <c r="AE4333" s="30">
        <v>0</v>
      </c>
      <c r="AF4333" s="30">
        <v>0</v>
      </c>
    </row>
    <row r="4334" spans="1:32" x14ac:dyDescent="0.45">
      <c r="A4334" s="29" t="s">
        <v>416</v>
      </c>
      <c r="B4334" s="29" t="s">
        <v>417</v>
      </c>
      <c r="C4334" s="29" t="s">
        <v>3299</v>
      </c>
      <c r="D4334" s="29" t="s">
        <v>3300</v>
      </c>
      <c r="E4334" s="29" t="s">
        <v>3320</v>
      </c>
      <c r="F4334" s="29" t="s">
        <v>3321</v>
      </c>
      <c r="G4334" s="29" t="s">
        <v>3233</v>
      </c>
      <c r="H4334" s="29" t="s">
        <v>3234</v>
      </c>
      <c r="I4334" s="29" t="s">
        <v>3242</v>
      </c>
      <c r="J4334" s="29" t="s">
        <v>3243</v>
      </c>
      <c r="K4334" s="29" t="s">
        <v>3252</v>
      </c>
      <c r="L4334" s="29" t="s">
        <v>3106</v>
      </c>
      <c r="M4334" s="29" t="s">
        <v>3253</v>
      </c>
      <c r="N4334" s="29" t="s">
        <v>3106</v>
      </c>
      <c r="O4334" s="29" t="s">
        <v>3550</v>
      </c>
      <c r="P4334" s="29" t="s">
        <v>3551</v>
      </c>
      <c r="Q4334" s="29" t="s">
        <v>3209</v>
      </c>
      <c r="R4334" s="29" t="s">
        <v>3210</v>
      </c>
      <c r="S4334" s="29" t="s">
        <v>3098</v>
      </c>
      <c r="T4334" s="29"/>
      <c r="U4334" s="30">
        <v>267360</v>
      </c>
      <c r="V4334" s="30">
        <v>267360</v>
      </c>
      <c r="W4334" s="30">
        <v>267360</v>
      </c>
      <c r="X4334" s="30">
        <v>267360</v>
      </c>
      <c r="Y4334" s="30">
        <v>267360</v>
      </c>
      <c r="Z4334" s="30">
        <v>267360</v>
      </c>
      <c r="AA4334" s="30">
        <v>267360</v>
      </c>
      <c r="AB4334" s="30">
        <v>267360</v>
      </c>
      <c r="AC4334" s="30">
        <v>267360</v>
      </c>
      <c r="AD4334" s="30">
        <v>267360</v>
      </c>
      <c r="AE4334" s="30">
        <v>98032</v>
      </c>
      <c r="AF4334" s="30">
        <v>0</v>
      </c>
    </row>
    <row r="4335" spans="1:32" x14ac:dyDescent="0.45">
      <c r="A4335" s="29" t="s">
        <v>416</v>
      </c>
      <c r="B4335" s="29" t="s">
        <v>417</v>
      </c>
      <c r="C4335" s="29" t="s">
        <v>3299</v>
      </c>
      <c r="D4335" s="29" t="s">
        <v>3300</v>
      </c>
      <c r="E4335" s="29" t="s">
        <v>3320</v>
      </c>
      <c r="F4335" s="29" t="s">
        <v>3321</v>
      </c>
      <c r="G4335" s="29" t="s">
        <v>3233</v>
      </c>
      <c r="H4335" s="29" t="s">
        <v>3234</v>
      </c>
      <c r="I4335" s="29" t="s">
        <v>3262</v>
      </c>
      <c r="J4335" s="29" t="s">
        <v>3263</v>
      </c>
      <c r="K4335" s="29" t="s">
        <v>3264</v>
      </c>
      <c r="L4335" s="29" t="s">
        <v>3103</v>
      </c>
      <c r="M4335" s="29" t="s">
        <v>3322</v>
      </c>
      <c r="N4335" s="29" t="s">
        <v>3323</v>
      </c>
      <c r="O4335" s="29" t="s">
        <v>3576</v>
      </c>
      <c r="P4335" s="29" t="s">
        <v>3577</v>
      </c>
      <c r="Q4335" s="29" t="s">
        <v>3209</v>
      </c>
      <c r="R4335" s="29" t="s">
        <v>3210</v>
      </c>
      <c r="S4335" s="29" t="s">
        <v>3098</v>
      </c>
      <c r="T4335" s="29"/>
      <c r="U4335" s="30">
        <v>3300</v>
      </c>
      <c r="V4335" s="30">
        <v>3300</v>
      </c>
      <c r="W4335" s="30">
        <v>3300</v>
      </c>
      <c r="X4335" s="30">
        <v>3300</v>
      </c>
      <c r="Y4335" s="30">
        <v>3300</v>
      </c>
      <c r="Z4335" s="30">
        <v>3300</v>
      </c>
      <c r="AA4335" s="30">
        <v>3300</v>
      </c>
      <c r="AB4335" s="30">
        <v>3300</v>
      </c>
      <c r="AC4335" s="30">
        <v>3300</v>
      </c>
      <c r="AD4335" s="30">
        <v>3300</v>
      </c>
      <c r="AE4335" s="30">
        <v>3300</v>
      </c>
      <c r="AF4335" s="30">
        <v>3300</v>
      </c>
    </row>
    <row r="4336" spans="1:32" x14ac:dyDescent="0.45">
      <c r="A4336" s="29" t="s">
        <v>416</v>
      </c>
      <c r="B4336" s="29" t="s">
        <v>417</v>
      </c>
      <c r="C4336" s="29" t="s">
        <v>3299</v>
      </c>
      <c r="D4336" s="29" t="s">
        <v>3300</v>
      </c>
      <c r="E4336" s="29" t="s">
        <v>3320</v>
      </c>
      <c r="F4336" s="29" t="s">
        <v>3321</v>
      </c>
      <c r="G4336" s="29" t="s">
        <v>3233</v>
      </c>
      <c r="H4336" s="29" t="s">
        <v>3234</v>
      </c>
      <c r="I4336" s="29" t="s">
        <v>3262</v>
      </c>
      <c r="J4336" s="29" t="s">
        <v>3263</v>
      </c>
      <c r="K4336" s="29" t="s">
        <v>3264</v>
      </c>
      <c r="L4336" s="29" t="s">
        <v>3103</v>
      </c>
      <c r="M4336" s="29" t="s">
        <v>3326</v>
      </c>
      <c r="N4336" s="29" t="s">
        <v>3327</v>
      </c>
      <c r="O4336" s="29" t="s">
        <v>3527</v>
      </c>
      <c r="P4336" s="29" t="s">
        <v>3528</v>
      </c>
      <c r="Q4336" s="29" t="s">
        <v>3209</v>
      </c>
      <c r="R4336" s="29" t="s">
        <v>3210</v>
      </c>
      <c r="S4336" s="29" t="s">
        <v>3098</v>
      </c>
      <c r="T4336" s="29"/>
      <c r="U4336" s="30">
        <v>10117</v>
      </c>
      <c r="V4336" s="30">
        <v>5973</v>
      </c>
      <c r="W4336" s="30">
        <v>8845</v>
      </c>
      <c r="X4336" s="30">
        <v>8169</v>
      </c>
      <c r="Y4336" s="30">
        <v>12362</v>
      </c>
      <c r="Z4336" s="30">
        <v>10236</v>
      </c>
      <c r="AA4336" s="30">
        <v>8651</v>
      </c>
      <c r="AB4336" s="30">
        <v>5959</v>
      </c>
      <c r="AC4336" s="30">
        <v>7389</v>
      </c>
      <c r="AD4336" s="30">
        <v>7097</v>
      </c>
      <c r="AE4336" s="30">
        <v>6899</v>
      </c>
      <c r="AF4336" s="30">
        <v>8193</v>
      </c>
    </row>
    <row r="4337" spans="1:32" x14ac:dyDescent="0.45">
      <c r="A4337" s="29" t="s">
        <v>416</v>
      </c>
      <c r="B4337" s="29" t="s">
        <v>417</v>
      </c>
      <c r="C4337" s="29" t="s">
        <v>3299</v>
      </c>
      <c r="D4337" s="29" t="s">
        <v>3300</v>
      </c>
      <c r="E4337" s="29" t="s">
        <v>3320</v>
      </c>
      <c r="F4337" s="29" t="s">
        <v>3321</v>
      </c>
      <c r="G4337" s="29" t="s">
        <v>3233</v>
      </c>
      <c r="H4337" s="29" t="s">
        <v>3234</v>
      </c>
      <c r="I4337" s="29" t="s">
        <v>3262</v>
      </c>
      <c r="J4337" s="29" t="s">
        <v>3263</v>
      </c>
      <c r="K4337" s="29" t="s">
        <v>3264</v>
      </c>
      <c r="L4337" s="29" t="s">
        <v>3103</v>
      </c>
      <c r="M4337" s="29" t="s">
        <v>3326</v>
      </c>
      <c r="N4337" s="29" t="s">
        <v>3327</v>
      </c>
      <c r="O4337" s="29" t="s">
        <v>3328</v>
      </c>
      <c r="P4337" s="29" t="s">
        <v>3329</v>
      </c>
      <c r="Q4337" s="29" t="s">
        <v>3209</v>
      </c>
      <c r="R4337" s="29" t="s">
        <v>3210</v>
      </c>
      <c r="S4337" s="29" t="s">
        <v>3098</v>
      </c>
      <c r="T4337" s="29"/>
      <c r="U4337" s="30">
        <v>0</v>
      </c>
      <c r="V4337" s="30">
        <v>0</v>
      </c>
      <c r="W4337" s="30">
        <v>0</v>
      </c>
      <c r="X4337" s="30">
        <v>0</v>
      </c>
      <c r="Y4337" s="30">
        <v>0</v>
      </c>
      <c r="Z4337" s="30">
        <v>0</v>
      </c>
      <c r="AA4337" s="30">
        <v>0</v>
      </c>
      <c r="AB4337" s="30">
        <v>0</v>
      </c>
      <c r="AC4337" s="30">
        <v>0</v>
      </c>
      <c r="AD4337" s="30">
        <v>0</v>
      </c>
      <c r="AE4337" s="30">
        <v>0</v>
      </c>
      <c r="AF4337" s="30">
        <v>0</v>
      </c>
    </row>
    <row r="4338" spans="1:32" x14ac:dyDescent="0.45">
      <c r="A4338" s="29" t="s">
        <v>416</v>
      </c>
      <c r="B4338" s="29" t="s">
        <v>417</v>
      </c>
      <c r="C4338" s="29" t="s">
        <v>3299</v>
      </c>
      <c r="D4338" s="29" t="s">
        <v>3300</v>
      </c>
      <c r="E4338" s="29" t="s">
        <v>3320</v>
      </c>
      <c r="F4338" s="29" t="s">
        <v>3321</v>
      </c>
      <c r="G4338" s="29" t="s">
        <v>3233</v>
      </c>
      <c r="H4338" s="29" t="s">
        <v>3234</v>
      </c>
      <c r="I4338" s="29" t="s">
        <v>3262</v>
      </c>
      <c r="J4338" s="29" t="s">
        <v>3263</v>
      </c>
      <c r="K4338" s="29" t="s">
        <v>3264</v>
      </c>
      <c r="L4338" s="29" t="s">
        <v>3103</v>
      </c>
      <c r="M4338" s="29" t="s">
        <v>3326</v>
      </c>
      <c r="N4338" s="29" t="s">
        <v>3327</v>
      </c>
      <c r="O4338" s="29" t="s">
        <v>3332</v>
      </c>
      <c r="P4338" s="29" t="s">
        <v>3333</v>
      </c>
      <c r="Q4338" s="29" t="s">
        <v>3209</v>
      </c>
      <c r="R4338" s="29" t="s">
        <v>3210</v>
      </c>
      <c r="S4338" s="29" t="s">
        <v>3098</v>
      </c>
      <c r="T4338" s="29"/>
      <c r="U4338" s="30">
        <v>16500</v>
      </c>
      <c r="V4338" s="30">
        <v>16500</v>
      </c>
      <c r="W4338" s="30">
        <v>16500</v>
      </c>
      <c r="X4338" s="30">
        <v>16500</v>
      </c>
      <c r="Y4338" s="30">
        <v>16500</v>
      </c>
      <c r="Z4338" s="30">
        <v>16500</v>
      </c>
      <c r="AA4338" s="30">
        <v>16500</v>
      </c>
      <c r="AB4338" s="30">
        <v>16500</v>
      </c>
      <c r="AC4338" s="30">
        <v>16500</v>
      </c>
      <c r="AD4338" s="30">
        <v>16500</v>
      </c>
      <c r="AE4338" s="30">
        <v>20682</v>
      </c>
      <c r="AF4338" s="30">
        <v>23100</v>
      </c>
    </row>
    <row r="4339" spans="1:32" x14ac:dyDescent="0.45">
      <c r="A4339" s="29" t="s">
        <v>416</v>
      </c>
      <c r="B4339" s="29" t="s">
        <v>417</v>
      </c>
      <c r="C4339" s="29" t="s">
        <v>3299</v>
      </c>
      <c r="D4339" s="29" t="s">
        <v>3300</v>
      </c>
      <c r="E4339" s="29" t="s">
        <v>3320</v>
      </c>
      <c r="F4339" s="29" t="s">
        <v>3321</v>
      </c>
      <c r="G4339" s="29" t="s">
        <v>3233</v>
      </c>
      <c r="H4339" s="29" t="s">
        <v>3234</v>
      </c>
      <c r="I4339" s="29" t="s">
        <v>3275</v>
      </c>
      <c r="J4339" s="29" t="s">
        <v>3276</v>
      </c>
      <c r="K4339" s="29" t="s">
        <v>3277</v>
      </c>
      <c r="L4339" s="29" t="s">
        <v>3100</v>
      </c>
      <c r="M4339" s="29" t="s">
        <v>3312</v>
      </c>
      <c r="N4339" s="29" t="s">
        <v>3313</v>
      </c>
      <c r="O4339" s="29" t="s">
        <v>3314</v>
      </c>
      <c r="P4339" s="29" t="s">
        <v>3315</v>
      </c>
      <c r="Q4339" s="29" t="s">
        <v>3249</v>
      </c>
      <c r="R4339" s="29" t="s">
        <v>3210</v>
      </c>
      <c r="S4339" s="29" t="s">
        <v>3098</v>
      </c>
      <c r="T4339" s="29"/>
      <c r="U4339" s="30">
        <v>3090</v>
      </c>
      <c r="V4339" s="30">
        <v>3090</v>
      </c>
      <c r="W4339" s="30">
        <v>3090</v>
      </c>
      <c r="X4339" s="30">
        <v>3090</v>
      </c>
      <c r="Y4339" s="30">
        <v>3090</v>
      </c>
      <c r="Z4339" s="30">
        <v>3090</v>
      </c>
      <c r="AA4339" s="30">
        <v>3030</v>
      </c>
      <c r="AB4339" s="30">
        <v>0</v>
      </c>
      <c r="AC4339" s="30">
        <v>0</v>
      </c>
      <c r="AD4339" s="30">
        <v>0</v>
      </c>
      <c r="AE4339" s="30">
        <v>0</v>
      </c>
      <c r="AF4339" s="30">
        <v>0</v>
      </c>
    </row>
    <row r="4340" spans="1:32" x14ac:dyDescent="0.45">
      <c r="A4340" s="29" t="s">
        <v>416</v>
      </c>
      <c r="B4340" s="29" t="s">
        <v>417</v>
      </c>
      <c r="C4340" s="29" t="s">
        <v>3299</v>
      </c>
      <c r="D4340" s="29" t="s">
        <v>3300</v>
      </c>
      <c r="E4340" s="29" t="s">
        <v>3320</v>
      </c>
      <c r="F4340" s="29" t="s">
        <v>3321</v>
      </c>
      <c r="G4340" s="29" t="s">
        <v>3233</v>
      </c>
      <c r="H4340" s="29" t="s">
        <v>3234</v>
      </c>
      <c r="I4340" s="29" t="s">
        <v>3275</v>
      </c>
      <c r="J4340" s="29" t="s">
        <v>3276</v>
      </c>
      <c r="K4340" s="29" t="s">
        <v>3277</v>
      </c>
      <c r="L4340" s="29" t="s">
        <v>3100</v>
      </c>
      <c r="M4340" s="29" t="s">
        <v>3312</v>
      </c>
      <c r="N4340" s="29" t="s">
        <v>3313</v>
      </c>
      <c r="O4340" s="29" t="s">
        <v>3314</v>
      </c>
      <c r="P4340" s="29" t="s">
        <v>3315</v>
      </c>
      <c r="Q4340" s="29" t="s">
        <v>3209</v>
      </c>
      <c r="R4340" s="29" t="s">
        <v>3210</v>
      </c>
      <c r="S4340" s="29" t="s">
        <v>3098</v>
      </c>
      <c r="T4340" s="29"/>
      <c r="U4340" s="30">
        <v>125000</v>
      </c>
      <c r="V4340" s="30">
        <v>125000</v>
      </c>
      <c r="W4340" s="30">
        <v>125000</v>
      </c>
      <c r="X4340" s="30">
        <v>125000</v>
      </c>
      <c r="Y4340" s="30">
        <v>125000</v>
      </c>
      <c r="Z4340" s="30">
        <v>125000</v>
      </c>
      <c r="AA4340" s="30">
        <v>125000</v>
      </c>
      <c r="AB4340" s="30">
        <v>125000</v>
      </c>
      <c r="AC4340" s="30">
        <v>125000</v>
      </c>
      <c r="AD4340" s="30">
        <v>125000</v>
      </c>
      <c r="AE4340" s="30">
        <v>45835</v>
      </c>
      <c r="AF4340" s="30">
        <v>0</v>
      </c>
    </row>
    <row r="4341" spans="1:32" x14ac:dyDescent="0.45">
      <c r="A4341" s="29" t="s">
        <v>1113</v>
      </c>
      <c r="B4341" s="29" t="s">
        <v>1114</v>
      </c>
      <c r="C4341" s="29" t="s">
        <v>3211</v>
      </c>
      <c r="D4341" s="29" t="s">
        <v>3212</v>
      </c>
      <c r="E4341" s="29" t="s">
        <v>3211</v>
      </c>
      <c r="F4341" s="29" t="s">
        <v>3340</v>
      </c>
      <c r="G4341" s="29" t="s">
        <v>3200</v>
      </c>
      <c r="H4341" s="29" t="s">
        <v>3201</v>
      </c>
      <c r="I4341" s="29" t="s">
        <v>3226</v>
      </c>
      <c r="J4341" s="29" t="s">
        <v>3227</v>
      </c>
      <c r="K4341" s="29" t="s">
        <v>3228</v>
      </c>
      <c r="L4341" s="29" t="s">
        <v>3111</v>
      </c>
      <c r="M4341" s="29" t="s">
        <v>3229</v>
      </c>
      <c r="N4341" s="29" t="s">
        <v>3230</v>
      </c>
      <c r="O4341" s="29" t="s">
        <v>3231</v>
      </c>
      <c r="P4341" s="29" t="s">
        <v>3232</v>
      </c>
      <c r="Q4341" s="29" t="s">
        <v>3209</v>
      </c>
      <c r="R4341" s="29" t="s">
        <v>3210</v>
      </c>
      <c r="S4341" s="29" t="s">
        <v>3098</v>
      </c>
      <c r="T4341" s="29"/>
      <c r="U4341" s="30">
        <v>14091</v>
      </c>
      <c r="V4341" s="30">
        <v>14000</v>
      </c>
      <c r="W4341" s="30">
        <v>14000</v>
      </c>
      <c r="X4341" s="30">
        <v>14000</v>
      </c>
      <c r="Y4341" s="30">
        <v>14104</v>
      </c>
      <c r="Z4341" s="30">
        <v>14039</v>
      </c>
      <c r="AA4341" s="30">
        <v>14026</v>
      </c>
      <c r="AB4341" s="30">
        <v>14000</v>
      </c>
      <c r="AC4341" s="30">
        <v>14104</v>
      </c>
      <c r="AD4341" s="30">
        <v>14000</v>
      </c>
      <c r="AE4341" s="30">
        <v>14208</v>
      </c>
      <c r="AF4341" s="30">
        <v>15079</v>
      </c>
    </row>
    <row r="4342" spans="1:32" x14ac:dyDescent="0.45">
      <c r="A4342" s="29" t="s">
        <v>1113</v>
      </c>
      <c r="B4342" s="29" t="s">
        <v>1114</v>
      </c>
      <c r="C4342" s="29" t="s">
        <v>3688</v>
      </c>
      <c r="D4342" s="29" t="s">
        <v>3689</v>
      </c>
      <c r="E4342" s="29" t="s">
        <v>3690</v>
      </c>
      <c r="F4342" s="29" t="s">
        <v>3691</v>
      </c>
      <c r="G4342" s="29" t="s">
        <v>3200</v>
      </c>
      <c r="H4342" s="29" t="s">
        <v>3201</v>
      </c>
      <c r="I4342" s="29" t="s">
        <v>3226</v>
      </c>
      <c r="J4342" s="29" t="s">
        <v>3227</v>
      </c>
      <c r="K4342" s="29" t="s">
        <v>3228</v>
      </c>
      <c r="L4342" s="29" t="s">
        <v>3111</v>
      </c>
      <c r="M4342" s="29" t="s">
        <v>3229</v>
      </c>
      <c r="N4342" s="29" t="s">
        <v>3230</v>
      </c>
      <c r="O4342" s="29" t="s">
        <v>3231</v>
      </c>
      <c r="P4342" s="29" t="s">
        <v>3232</v>
      </c>
      <c r="Q4342" s="29" t="s">
        <v>3209</v>
      </c>
      <c r="R4342" s="29" t="s">
        <v>3210</v>
      </c>
      <c r="S4342" s="29" t="s">
        <v>3098</v>
      </c>
      <c r="T4342" s="29"/>
      <c r="U4342" s="30">
        <v>0</v>
      </c>
      <c r="V4342" s="30">
        <v>0</v>
      </c>
      <c r="W4342" s="30">
        <v>508.27300000000002</v>
      </c>
      <c r="X4342" s="30">
        <v>1015.1559999999999</v>
      </c>
      <c r="Y4342" s="30">
        <v>0</v>
      </c>
      <c r="Z4342" s="30">
        <v>0</v>
      </c>
      <c r="AA4342" s="30">
        <v>0</v>
      </c>
      <c r="AB4342" s="30">
        <v>1575.7850000000001</v>
      </c>
      <c r="AC4342" s="30">
        <v>0</v>
      </c>
      <c r="AD4342" s="30">
        <v>713.38099999999997</v>
      </c>
      <c r="AE4342" s="30">
        <v>0</v>
      </c>
      <c r="AF4342" s="30">
        <v>0</v>
      </c>
    </row>
    <row r="4343" spans="1:32" x14ac:dyDescent="0.45">
      <c r="A4343" s="29" t="s">
        <v>1113</v>
      </c>
      <c r="B4343" s="29" t="s">
        <v>1114</v>
      </c>
      <c r="C4343" s="29" t="s">
        <v>3688</v>
      </c>
      <c r="D4343" s="29" t="s">
        <v>3689</v>
      </c>
      <c r="E4343" s="29" t="s">
        <v>3690</v>
      </c>
      <c r="F4343" s="29" t="s">
        <v>3691</v>
      </c>
      <c r="G4343" s="29" t="s">
        <v>3200</v>
      </c>
      <c r="H4343" s="29" t="s">
        <v>3201</v>
      </c>
      <c r="I4343" s="29" t="s">
        <v>3226</v>
      </c>
      <c r="J4343" s="29" t="s">
        <v>3227</v>
      </c>
      <c r="K4343" s="29" t="s">
        <v>3228</v>
      </c>
      <c r="L4343" s="29" t="s">
        <v>3111</v>
      </c>
      <c r="M4343" s="29" t="s">
        <v>3229</v>
      </c>
      <c r="N4343" s="29" t="s">
        <v>3230</v>
      </c>
      <c r="O4343" s="29" t="s">
        <v>3692</v>
      </c>
      <c r="P4343" s="29" t="s">
        <v>3693</v>
      </c>
      <c r="Q4343" s="29" t="s">
        <v>3694</v>
      </c>
      <c r="R4343" s="29" t="s">
        <v>3210</v>
      </c>
      <c r="S4343" s="29" t="s">
        <v>3098</v>
      </c>
      <c r="T4343" s="29"/>
      <c r="U4343" s="30">
        <v>45.164999999999999</v>
      </c>
      <c r="V4343" s="30">
        <v>15.057</v>
      </c>
      <c r="W4343" s="30">
        <v>15.055999999999999</v>
      </c>
      <c r="X4343" s="30">
        <v>0</v>
      </c>
      <c r="Y4343" s="30">
        <v>0</v>
      </c>
      <c r="Z4343" s="30">
        <v>30.41</v>
      </c>
      <c r="AA4343" s="30">
        <v>15.566000000000001</v>
      </c>
      <c r="AB4343" s="30">
        <v>0</v>
      </c>
      <c r="AC4343" s="30">
        <v>0</v>
      </c>
      <c r="AD4343" s="30">
        <v>0</v>
      </c>
      <c r="AE4343" s="30">
        <v>0</v>
      </c>
      <c r="AF4343" s="30">
        <v>0</v>
      </c>
    </row>
    <row r="4344" spans="1:32" x14ac:dyDescent="0.45">
      <c r="A4344" s="29" t="s">
        <v>1207</v>
      </c>
      <c r="B4344" s="29" t="s">
        <v>1208</v>
      </c>
      <c r="C4344" s="29" t="s">
        <v>3695</v>
      </c>
      <c r="D4344" s="29" t="s">
        <v>3696</v>
      </c>
      <c r="E4344" s="29" t="s">
        <v>3947</v>
      </c>
      <c r="F4344" s="29" t="s">
        <v>3948</v>
      </c>
      <c r="G4344" s="29" t="s">
        <v>3949</v>
      </c>
      <c r="H4344" s="29" t="s">
        <v>1433</v>
      </c>
      <c r="I4344" s="29" t="s">
        <v>3950</v>
      </c>
      <c r="J4344" s="29" t="s">
        <v>3951</v>
      </c>
      <c r="K4344" s="29" t="s">
        <v>3952</v>
      </c>
      <c r="L4344" s="29" t="s">
        <v>3110</v>
      </c>
      <c r="M4344" s="29" t="s">
        <v>3953</v>
      </c>
      <c r="N4344" s="29" t="s">
        <v>3954</v>
      </c>
      <c r="O4344" s="29" t="s">
        <v>3955</v>
      </c>
      <c r="P4344" s="29" t="s">
        <v>3956</v>
      </c>
      <c r="Q4344" s="29" t="s">
        <v>3209</v>
      </c>
      <c r="R4344" s="29" t="s">
        <v>3098</v>
      </c>
      <c r="S4344" s="29" t="s">
        <v>3098</v>
      </c>
      <c r="T4344" s="29"/>
      <c r="U4344" s="30">
        <v>0</v>
      </c>
      <c r="V4344" s="30">
        <v>0</v>
      </c>
      <c r="W4344" s="30">
        <v>0</v>
      </c>
      <c r="X4344" s="30">
        <v>0</v>
      </c>
      <c r="Y4344" s="30">
        <v>0</v>
      </c>
      <c r="Z4344" s="30">
        <v>0</v>
      </c>
      <c r="AA4344" s="30">
        <v>0</v>
      </c>
      <c r="AB4344" s="30">
        <v>0</v>
      </c>
      <c r="AC4344" s="30">
        <v>2216178</v>
      </c>
      <c r="AD4344" s="30">
        <v>1941853</v>
      </c>
      <c r="AE4344" s="30">
        <v>0</v>
      </c>
      <c r="AF4344" s="30">
        <v>0</v>
      </c>
    </row>
    <row r="4345" spans="1:32" x14ac:dyDescent="0.45">
      <c r="A4345" s="29" t="s">
        <v>1207</v>
      </c>
      <c r="B4345" s="29" t="s">
        <v>1208</v>
      </c>
      <c r="C4345" s="29" t="s">
        <v>3394</v>
      </c>
      <c r="D4345" s="29" t="s">
        <v>3395</v>
      </c>
      <c r="E4345" s="29" t="s">
        <v>3957</v>
      </c>
      <c r="F4345" s="29" t="s">
        <v>3926</v>
      </c>
      <c r="G4345" s="29" t="s">
        <v>3200</v>
      </c>
      <c r="H4345" s="29" t="s">
        <v>3201</v>
      </c>
      <c r="I4345" s="29" t="s">
        <v>3226</v>
      </c>
      <c r="J4345" s="29" t="s">
        <v>3227</v>
      </c>
      <c r="K4345" s="29" t="s">
        <v>3228</v>
      </c>
      <c r="L4345" s="29" t="s">
        <v>3111</v>
      </c>
      <c r="M4345" s="29" t="s">
        <v>3229</v>
      </c>
      <c r="N4345" s="29" t="s">
        <v>3230</v>
      </c>
      <c r="O4345" s="29" t="s">
        <v>3231</v>
      </c>
      <c r="P4345" s="29" t="s">
        <v>3232</v>
      </c>
      <c r="Q4345" s="29" t="s">
        <v>3209</v>
      </c>
      <c r="R4345" s="29" t="s">
        <v>3210</v>
      </c>
      <c r="S4345" s="29" t="s">
        <v>3098</v>
      </c>
      <c r="T4345" s="29"/>
      <c r="U4345" s="30">
        <v>14000</v>
      </c>
      <c r="V4345" s="30">
        <v>14000</v>
      </c>
      <c r="W4345" s="30">
        <v>14000</v>
      </c>
      <c r="X4345" s="30">
        <v>14000</v>
      </c>
      <c r="Y4345" s="30">
        <v>14000</v>
      </c>
      <c r="Z4345" s="30">
        <v>14000</v>
      </c>
      <c r="AA4345" s="30">
        <v>14000</v>
      </c>
      <c r="AB4345" s="30">
        <v>14000</v>
      </c>
      <c r="AC4345" s="30">
        <v>14000</v>
      </c>
      <c r="AD4345" s="30">
        <v>14000</v>
      </c>
      <c r="AE4345" s="30">
        <v>14000</v>
      </c>
      <c r="AF4345" s="30">
        <v>14000</v>
      </c>
    </row>
    <row r="4346" spans="1:32" x14ac:dyDescent="0.45">
      <c r="A4346" s="29" t="s">
        <v>1207</v>
      </c>
      <c r="B4346" s="29" t="s">
        <v>1208</v>
      </c>
      <c r="C4346" s="29" t="s">
        <v>3299</v>
      </c>
      <c r="D4346" s="29" t="s">
        <v>3300</v>
      </c>
      <c r="E4346" s="29" t="s">
        <v>3468</v>
      </c>
      <c r="F4346" s="29" t="s">
        <v>3469</v>
      </c>
      <c r="G4346" s="29" t="s">
        <v>3200</v>
      </c>
      <c r="H4346" s="29" t="s">
        <v>3201</v>
      </c>
      <c r="I4346" s="29" t="s">
        <v>3202</v>
      </c>
      <c r="J4346" s="29" t="s">
        <v>3203</v>
      </c>
      <c r="K4346" s="29" t="s">
        <v>3221</v>
      </c>
      <c r="L4346" s="29" t="s">
        <v>3113</v>
      </c>
      <c r="M4346" s="29" t="s">
        <v>3303</v>
      </c>
      <c r="N4346" s="29" t="s">
        <v>3304</v>
      </c>
      <c r="O4346" s="29" t="s">
        <v>3305</v>
      </c>
      <c r="P4346" s="29" t="s">
        <v>3306</v>
      </c>
      <c r="Q4346" s="29" t="s">
        <v>3209</v>
      </c>
      <c r="R4346" s="29" t="s">
        <v>3210</v>
      </c>
      <c r="S4346" s="29" t="s">
        <v>3098</v>
      </c>
      <c r="T4346" s="29"/>
      <c r="U4346" s="30">
        <v>5650</v>
      </c>
      <c r="V4346" s="30">
        <v>5650</v>
      </c>
      <c r="W4346" s="30">
        <v>5650</v>
      </c>
      <c r="X4346" s="30">
        <v>10440</v>
      </c>
      <c r="Y4346" s="30">
        <v>8509</v>
      </c>
      <c r="Z4346" s="30">
        <v>5888</v>
      </c>
      <c r="AA4346" s="30">
        <v>8392</v>
      </c>
      <c r="AB4346" s="30">
        <v>5650</v>
      </c>
      <c r="AC4346" s="30">
        <v>21976</v>
      </c>
      <c r="AD4346" s="30">
        <v>10988</v>
      </c>
      <c r="AE4346" s="30">
        <v>15344</v>
      </c>
      <c r="AF4346" s="30">
        <v>21046</v>
      </c>
    </row>
    <row r="4347" spans="1:32" x14ac:dyDescent="0.45">
      <c r="A4347" s="29" t="s">
        <v>260</v>
      </c>
      <c r="B4347" s="29" t="s">
        <v>261</v>
      </c>
      <c r="C4347" s="29" t="s">
        <v>3299</v>
      </c>
      <c r="D4347" s="29" t="s">
        <v>3300</v>
      </c>
      <c r="E4347" s="29" t="s">
        <v>3301</v>
      </c>
      <c r="F4347" s="29" t="s">
        <v>3302</v>
      </c>
      <c r="G4347" s="29" t="s">
        <v>3200</v>
      </c>
      <c r="H4347" s="29" t="s">
        <v>3201</v>
      </c>
      <c r="I4347" s="29" t="s">
        <v>3202</v>
      </c>
      <c r="J4347" s="29" t="s">
        <v>3203</v>
      </c>
      <c r="K4347" s="29" t="s">
        <v>3221</v>
      </c>
      <c r="L4347" s="29" t="s">
        <v>3113</v>
      </c>
      <c r="M4347" s="29" t="s">
        <v>3303</v>
      </c>
      <c r="N4347" s="29" t="s">
        <v>3304</v>
      </c>
      <c r="O4347" s="29" t="s">
        <v>3305</v>
      </c>
      <c r="P4347" s="29" t="s">
        <v>3306</v>
      </c>
      <c r="Q4347" s="29" t="s">
        <v>3209</v>
      </c>
      <c r="R4347" s="29" t="s">
        <v>3210</v>
      </c>
      <c r="S4347" s="29" t="s">
        <v>3098</v>
      </c>
      <c r="T4347" s="29"/>
      <c r="U4347" s="30">
        <v>48852</v>
      </c>
      <c r="V4347" s="30">
        <v>48852</v>
      </c>
      <c r="W4347" s="30">
        <v>48852</v>
      </c>
      <c r="X4347" s="30">
        <v>48852</v>
      </c>
      <c r="Y4347" s="30">
        <v>48852</v>
      </c>
      <c r="Z4347" s="30">
        <v>48852</v>
      </c>
      <c r="AA4347" s="30">
        <v>48852</v>
      </c>
      <c r="AB4347" s="30">
        <v>48852</v>
      </c>
      <c r="AC4347" s="30">
        <v>29628</v>
      </c>
      <c r="AD4347" s="30">
        <v>-23256</v>
      </c>
      <c r="AE4347" s="30">
        <v>0</v>
      </c>
      <c r="AF4347" s="30">
        <v>0</v>
      </c>
    </row>
    <row r="4348" spans="1:32" x14ac:dyDescent="0.45">
      <c r="A4348" s="29" t="s">
        <v>260</v>
      </c>
      <c r="B4348" s="29" t="s">
        <v>261</v>
      </c>
      <c r="C4348" s="29" t="s">
        <v>3299</v>
      </c>
      <c r="D4348" s="29" t="s">
        <v>3300</v>
      </c>
      <c r="E4348" s="29" t="s">
        <v>3301</v>
      </c>
      <c r="F4348" s="29" t="s">
        <v>3302</v>
      </c>
      <c r="G4348" s="29" t="s">
        <v>3233</v>
      </c>
      <c r="H4348" s="29" t="s">
        <v>3234</v>
      </c>
      <c r="I4348" s="29" t="s">
        <v>3341</v>
      </c>
      <c r="J4348" s="29" t="s">
        <v>3342</v>
      </c>
      <c r="K4348" s="29" t="s">
        <v>3343</v>
      </c>
      <c r="L4348" s="29" t="s">
        <v>3119</v>
      </c>
      <c r="M4348" s="29" t="s">
        <v>3398</v>
      </c>
      <c r="N4348" s="29" t="s">
        <v>3399</v>
      </c>
      <c r="O4348" s="29" t="s">
        <v>3400</v>
      </c>
      <c r="P4348" s="29" t="s">
        <v>3399</v>
      </c>
      <c r="Q4348" s="29" t="s">
        <v>3209</v>
      </c>
      <c r="R4348" s="29" t="s">
        <v>3210</v>
      </c>
      <c r="S4348" s="29" t="s">
        <v>3098</v>
      </c>
      <c r="T4348" s="29"/>
      <c r="U4348" s="30">
        <v>920</v>
      </c>
      <c r="V4348" s="30">
        <v>920</v>
      </c>
      <c r="W4348" s="30">
        <v>920</v>
      </c>
      <c r="X4348" s="30">
        <v>0</v>
      </c>
      <c r="Y4348" s="30">
        <v>920</v>
      </c>
      <c r="Z4348" s="30">
        <v>0</v>
      </c>
      <c r="AA4348" s="30">
        <v>920</v>
      </c>
      <c r="AB4348" s="30">
        <v>920</v>
      </c>
      <c r="AC4348" s="30">
        <v>920</v>
      </c>
      <c r="AD4348" s="30">
        <v>675</v>
      </c>
      <c r="AE4348" s="30">
        <v>0</v>
      </c>
      <c r="AF4348" s="30">
        <v>0</v>
      </c>
    </row>
    <row r="4349" spans="1:32" x14ac:dyDescent="0.45">
      <c r="A4349" s="29" t="s">
        <v>260</v>
      </c>
      <c r="B4349" s="29" t="s">
        <v>261</v>
      </c>
      <c r="C4349" s="29" t="s">
        <v>3299</v>
      </c>
      <c r="D4349" s="29" t="s">
        <v>3300</v>
      </c>
      <c r="E4349" s="29" t="s">
        <v>3301</v>
      </c>
      <c r="F4349" s="29" t="s">
        <v>3302</v>
      </c>
      <c r="G4349" s="29" t="s">
        <v>3233</v>
      </c>
      <c r="H4349" s="29" t="s">
        <v>3234</v>
      </c>
      <c r="I4349" s="29" t="s">
        <v>3242</v>
      </c>
      <c r="J4349" s="29" t="s">
        <v>3243</v>
      </c>
      <c r="K4349" s="29" t="s">
        <v>3244</v>
      </c>
      <c r="L4349" s="29" t="s">
        <v>3104</v>
      </c>
      <c r="M4349" s="29" t="s">
        <v>3436</v>
      </c>
      <c r="N4349" s="29" t="s">
        <v>3437</v>
      </c>
      <c r="O4349" s="29" t="s">
        <v>3438</v>
      </c>
      <c r="P4349" s="29" t="s">
        <v>3439</v>
      </c>
      <c r="Q4349" s="29" t="s">
        <v>3209</v>
      </c>
      <c r="R4349" s="29" t="s">
        <v>3210</v>
      </c>
      <c r="S4349" s="29" t="s">
        <v>3098</v>
      </c>
      <c r="T4349" s="29"/>
      <c r="U4349" s="30">
        <v>80000</v>
      </c>
      <c r="V4349" s="30">
        <v>80000</v>
      </c>
      <c r="W4349" s="30">
        <v>80000</v>
      </c>
      <c r="X4349" s="30">
        <v>80000</v>
      </c>
      <c r="Y4349" s="30">
        <v>80000</v>
      </c>
      <c r="Z4349" s="30">
        <v>80000</v>
      </c>
      <c r="AA4349" s="30">
        <v>80000</v>
      </c>
      <c r="AB4349" s="30">
        <v>80000</v>
      </c>
      <c r="AC4349" s="30">
        <v>80000</v>
      </c>
      <c r="AD4349" s="30">
        <v>80000</v>
      </c>
      <c r="AE4349" s="30">
        <v>80000</v>
      </c>
      <c r="AF4349" s="30">
        <v>80000</v>
      </c>
    </row>
    <row r="4350" spans="1:32" x14ac:dyDescent="0.45">
      <c r="A4350" s="29" t="s">
        <v>260</v>
      </c>
      <c r="B4350" s="29" t="s">
        <v>261</v>
      </c>
      <c r="C4350" s="29" t="s">
        <v>3299</v>
      </c>
      <c r="D4350" s="29" t="s">
        <v>3300</v>
      </c>
      <c r="E4350" s="29" t="s">
        <v>3301</v>
      </c>
      <c r="F4350" s="29" t="s">
        <v>3302</v>
      </c>
      <c r="G4350" s="29" t="s">
        <v>3233</v>
      </c>
      <c r="H4350" s="29" t="s">
        <v>3234</v>
      </c>
      <c r="I4350" s="29" t="s">
        <v>3242</v>
      </c>
      <c r="J4350" s="29" t="s">
        <v>3243</v>
      </c>
      <c r="K4350" s="29" t="s">
        <v>3244</v>
      </c>
      <c r="L4350" s="29" t="s">
        <v>3104</v>
      </c>
      <c r="M4350" s="29" t="s">
        <v>3245</v>
      </c>
      <c r="N4350" s="29" t="s">
        <v>3246</v>
      </c>
      <c r="O4350" s="29" t="s">
        <v>3464</v>
      </c>
      <c r="P4350" s="29" t="s">
        <v>3465</v>
      </c>
      <c r="Q4350" s="29" t="s">
        <v>3249</v>
      </c>
      <c r="R4350" s="29" t="s">
        <v>3098</v>
      </c>
      <c r="S4350" s="29" t="s">
        <v>3098</v>
      </c>
      <c r="T4350" s="29"/>
      <c r="U4350" s="30">
        <v>647</v>
      </c>
      <c r="V4350" s="30">
        <v>647</v>
      </c>
      <c r="W4350" s="30">
        <v>647</v>
      </c>
      <c r="X4350" s="30">
        <v>647</v>
      </c>
      <c r="Y4350" s="30">
        <v>647</v>
      </c>
      <c r="Z4350" s="30">
        <v>647</v>
      </c>
      <c r="AA4350" s="30">
        <v>647</v>
      </c>
      <c r="AB4350" s="30">
        <v>647</v>
      </c>
      <c r="AC4350" s="30">
        <v>647</v>
      </c>
      <c r="AD4350" s="30">
        <v>647</v>
      </c>
      <c r="AE4350" s="30">
        <v>647</v>
      </c>
      <c r="AF4350" s="30">
        <v>647</v>
      </c>
    </row>
    <row r="4351" spans="1:32" x14ac:dyDescent="0.45">
      <c r="A4351" s="29" t="s">
        <v>260</v>
      </c>
      <c r="B4351" s="29" t="s">
        <v>261</v>
      </c>
      <c r="C4351" s="29" t="s">
        <v>3299</v>
      </c>
      <c r="D4351" s="29" t="s">
        <v>3300</v>
      </c>
      <c r="E4351" s="29" t="s">
        <v>3301</v>
      </c>
      <c r="F4351" s="29" t="s">
        <v>3302</v>
      </c>
      <c r="G4351" s="29" t="s">
        <v>3233</v>
      </c>
      <c r="H4351" s="29" t="s">
        <v>3234</v>
      </c>
      <c r="I4351" s="29" t="s">
        <v>3242</v>
      </c>
      <c r="J4351" s="29" t="s">
        <v>3243</v>
      </c>
      <c r="K4351" s="29" t="s">
        <v>3244</v>
      </c>
      <c r="L4351" s="29" t="s">
        <v>3104</v>
      </c>
      <c r="M4351" s="29" t="s">
        <v>3245</v>
      </c>
      <c r="N4351" s="29" t="s">
        <v>3246</v>
      </c>
      <c r="O4351" s="29" t="s">
        <v>3464</v>
      </c>
      <c r="P4351" s="29" t="s">
        <v>3465</v>
      </c>
      <c r="Q4351" s="29" t="s">
        <v>3209</v>
      </c>
      <c r="R4351" s="29" t="s">
        <v>3098</v>
      </c>
      <c r="S4351" s="29" t="s">
        <v>3098</v>
      </c>
      <c r="T4351" s="29"/>
      <c r="U4351" s="30">
        <v>3549</v>
      </c>
      <c r="V4351" s="30">
        <v>11000</v>
      </c>
      <c r="W4351" s="30">
        <v>11000</v>
      </c>
      <c r="X4351" s="30">
        <v>11000</v>
      </c>
      <c r="Y4351" s="30">
        <v>11000</v>
      </c>
      <c r="Z4351" s="30">
        <v>11000</v>
      </c>
      <c r="AA4351" s="30">
        <v>11000</v>
      </c>
      <c r="AB4351" s="30">
        <v>11000</v>
      </c>
      <c r="AC4351" s="30">
        <v>8067</v>
      </c>
      <c r="AD4351" s="30">
        <v>0</v>
      </c>
      <c r="AE4351" s="30">
        <v>0</v>
      </c>
      <c r="AF4351" s="30">
        <v>0</v>
      </c>
    </row>
    <row r="4352" spans="1:32" x14ac:dyDescent="0.45">
      <c r="A4352" s="29" t="s">
        <v>260</v>
      </c>
      <c r="B4352" s="29" t="s">
        <v>261</v>
      </c>
      <c r="C4352" s="29" t="s">
        <v>3299</v>
      </c>
      <c r="D4352" s="29" t="s">
        <v>3300</v>
      </c>
      <c r="E4352" s="29" t="s">
        <v>3301</v>
      </c>
      <c r="F4352" s="29" t="s">
        <v>3302</v>
      </c>
      <c r="G4352" s="29" t="s">
        <v>3233</v>
      </c>
      <c r="H4352" s="29" t="s">
        <v>3234</v>
      </c>
      <c r="I4352" s="29" t="s">
        <v>3242</v>
      </c>
      <c r="J4352" s="29" t="s">
        <v>3243</v>
      </c>
      <c r="K4352" s="29" t="s">
        <v>3252</v>
      </c>
      <c r="L4352" s="29" t="s">
        <v>3106</v>
      </c>
      <c r="M4352" s="29" t="s">
        <v>3253</v>
      </c>
      <c r="N4352" s="29" t="s">
        <v>3106</v>
      </c>
      <c r="O4352" s="29" t="s">
        <v>3610</v>
      </c>
      <c r="P4352" s="29" t="s">
        <v>3611</v>
      </c>
      <c r="Q4352" s="29" t="s">
        <v>3249</v>
      </c>
      <c r="R4352" s="29" t="s">
        <v>3210</v>
      </c>
      <c r="S4352" s="29" t="s">
        <v>3098</v>
      </c>
      <c r="T4352" s="29"/>
      <c r="U4352" s="30">
        <v>11132</v>
      </c>
      <c r="V4352" s="30">
        <v>0</v>
      </c>
      <c r="W4352" s="30">
        <v>0</v>
      </c>
      <c r="X4352" s="30">
        <v>0</v>
      </c>
      <c r="Y4352" s="30">
        <v>0</v>
      </c>
      <c r="Z4352" s="30">
        <v>0</v>
      </c>
      <c r="AA4352" s="30">
        <v>0</v>
      </c>
      <c r="AB4352" s="30">
        <v>0</v>
      </c>
      <c r="AC4352" s="30">
        <v>0</v>
      </c>
      <c r="AD4352" s="30">
        <v>0</v>
      </c>
      <c r="AE4352" s="30">
        <v>0</v>
      </c>
      <c r="AF4352" s="30">
        <v>0</v>
      </c>
    </row>
    <row r="4353" spans="1:32" x14ac:dyDescent="0.45">
      <c r="A4353" s="29" t="s">
        <v>260</v>
      </c>
      <c r="B4353" s="29" t="s">
        <v>261</v>
      </c>
      <c r="C4353" s="29" t="s">
        <v>3299</v>
      </c>
      <c r="D4353" s="29" t="s">
        <v>3300</v>
      </c>
      <c r="E4353" s="29" t="s">
        <v>3301</v>
      </c>
      <c r="F4353" s="29" t="s">
        <v>3302</v>
      </c>
      <c r="G4353" s="29" t="s">
        <v>3233</v>
      </c>
      <c r="H4353" s="29" t="s">
        <v>3234</v>
      </c>
      <c r="I4353" s="29" t="s">
        <v>3242</v>
      </c>
      <c r="J4353" s="29" t="s">
        <v>3243</v>
      </c>
      <c r="K4353" s="29" t="s">
        <v>3252</v>
      </c>
      <c r="L4353" s="29" t="s">
        <v>3106</v>
      </c>
      <c r="M4353" s="29" t="s">
        <v>3253</v>
      </c>
      <c r="N4353" s="29" t="s">
        <v>3106</v>
      </c>
      <c r="O4353" s="29" t="s">
        <v>3610</v>
      </c>
      <c r="P4353" s="29" t="s">
        <v>3611</v>
      </c>
      <c r="Q4353" s="29" t="s">
        <v>3209</v>
      </c>
      <c r="R4353" s="29" t="s">
        <v>3210</v>
      </c>
      <c r="S4353" s="29" t="s">
        <v>3098</v>
      </c>
      <c r="T4353" s="29"/>
      <c r="U4353" s="30">
        <v>222000</v>
      </c>
      <c r="V4353" s="30">
        <v>222000</v>
      </c>
      <c r="W4353" s="30">
        <v>222000</v>
      </c>
      <c r="X4353" s="30">
        <v>222000</v>
      </c>
      <c r="Y4353" s="30">
        <v>222000</v>
      </c>
      <c r="Z4353" s="30">
        <v>222000</v>
      </c>
      <c r="AA4353" s="30">
        <v>222000</v>
      </c>
      <c r="AB4353" s="30">
        <v>222000</v>
      </c>
      <c r="AC4353" s="30">
        <v>162800</v>
      </c>
      <c r="AD4353" s="30">
        <v>0</v>
      </c>
      <c r="AE4353" s="30">
        <v>0</v>
      </c>
      <c r="AF4353" s="30">
        <v>0</v>
      </c>
    </row>
    <row r="4354" spans="1:32" x14ac:dyDescent="0.45">
      <c r="A4354" s="29" t="s">
        <v>260</v>
      </c>
      <c r="B4354" s="29" t="s">
        <v>261</v>
      </c>
      <c r="C4354" s="29" t="s">
        <v>3299</v>
      </c>
      <c r="D4354" s="29" t="s">
        <v>3300</v>
      </c>
      <c r="E4354" s="29" t="s">
        <v>3301</v>
      </c>
      <c r="F4354" s="29" t="s">
        <v>3302</v>
      </c>
      <c r="G4354" s="29" t="s">
        <v>3233</v>
      </c>
      <c r="H4354" s="29" t="s">
        <v>3234</v>
      </c>
      <c r="I4354" s="29" t="s">
        <v>3242</v>
      </c>
      <c r="J4354" s="29" t="s">
        <v>3243</v>
      </c>
      <c r="K4354" s="29" t="s">
        <v>3258</v>
      </c>
      <c r="L4354" s="29" t="s">
        <v>3105</v>
      </c>
      <c r="M4354" s="29" t="s">
        <v>3259</v>
      </c>
      <c r="N4354" s="29" t="s">
        <v>3105</v>
      </c>
      <c r="O4354" s="29" t="s">
        <v>3260</v>
      </c>
      <c r="P4354" s="29" t="s">
        <v>3261</v>
      </c>
      <c r="Q4354" s="29" t="s">
        <v>3209</v>
      </c>
      <c r="R4354" s="29" t="s">
        <v>3098</v>
      </c>
      <c r="S4354" s="29" t="s">
        <v>3098</v>
      </c>
      <c r="T4354" s="29"/>
      <c r="U4354" s="30">
        <v>1290</v>
      </c>
      <c r="V4354" s="30">
        <v>4000</v>
      </c>
      <c r="W4354" s="30">
        <v>4000</v>
      </c>
      <c r="X4354" s="30">
        <v>4000</v>
      </c>
      <c r="Y4354" s="30">
        <v>4000</v>
      </c>
      <c r="Z4354" s="30">
        <v>4000</v>
      </c>
      <c r="AA4354" s="30">
        <v>4000</v>
      </c>
      <c r="AB4354" s="30">
        <v>4000</v>
      </c>
      <c r="AC4354" s="30">
        <v>4000</v>
      </c>
      <c r="AD4354" s="30">
        <v>4000</v>
      </c>
      <c r="AE4354" s="30">
        <v>4000</v>
      </c>
      <c r="AF4354" s="30">
        <v>4000</v>
      </c>
    </row>
    <row r="4355" spans="1:32" x14ac:dyDescent="0.45">
      <c r="A4355" s="29" t="s">
        <v>260</v>
      </c>
      <c r="B4355" s="29" t="s">
        <v>261</v>
      </c>
      <c r="C4355" s="29" t="s">
        <v>3299</v>
      </c>
      <c r="D4355" s="29" t="s">
        <v>3300</v>
      </c>
      <c r="E4355" s="29" t="s">
        <v>3301</v>
      </c>
      <c r="F4355" s="29" t="s">
        <v>3302</v>
      </c>
      <c r="G4355" s="29" t="s">
        <v>3233</v>
      </c>
      <c r="H4355" s="29" t="s">
        <v>3234</v>
      </c>
      <c r="I4355" s="29" t="s">
        <v>3262</v>
      </c>
      <c r="J4355" s="29" t="s">
        <v>3263</v>
      </c>
      <c r="K4355" s="29" t="s">
        <v>3264</v>
      </c>
      <c r="L4355" s="29" t="s">
        <v>3103</v>
      </c>
      <c r="M4355" s="29" t="s">
        <v>3265</v>
      </c>
      <c r="N4355" s="29" t="s">
        <v>3266</v>
      </c>
      <c r="O4355" s="29" t="s">
        <v>3267</v>
      </c>
      <c r="P4355" s="29" t="s">
        <v>3268</v>
      </c>
      <c r="Q4355" s="29" t="s">
        <v>3209</v>
      </c>
      <c r="R4355" s="29" t="s">
        <v>3210</v>
      </c>
      <c r="S4355" s="29" t="s">
        <v>3098</v>
      </c>
      <c r="T4355" s="29"/>
      <c r="U4355" s="30">
        <v>6000</v>
      </c>
      <c r="V4355" s="30">
        <v>6000</v>
      </c>
      <c r="W4355" s="30">
        <v>6000</v>
      </c>
      <c r="X4355" s="30">
        <v>6000</v>
      </c>
      <c r="Y4355" s="30">
        <v>6000</v>
      </c>
      <c r="Z4355" s="30">
        <v>6000</v>
      </c>
      <c r="AA4355" s="30">
        <v>6000</v>
      </c>
      <c r="AB4355" s="30">
        <v>6000</v>
      </c>
      <c r="AC4355" s="30">
        <v>6000</v>
      </c>
      <c r="AD4355" s="30">
        <v>6000</v>
      </c>
      <c r="AE4355" s="30">
        <v>6000</v>
      </c>
      <c r="AF4355" s="30">
        <v>6000</v>
      </c>
    </row>
    <row r="4356" spans="1:32" x14ac:dyDescent="0.45">
      <c r="A4356" s="29" t="s">
        <v>260</v>
      </c>
      <c r="B4356" s="29" t="s">
        <v>261</v>
      </c>
      <c r="C4356" s="29" t="s">
        <v>3299</v>
      </c>
      <c r="D4356" s="29" t="s">
        <v>3300</v>
      </c>
      <c r="E4356" s="29" t="s">
        <v>3301</v>
      </c>
      <c r="F4356" s="29" t="s">
        <v>3302</v>
      </c>
      <c r="G4356" s="29" t="s">
        <v>3233</v>
      </c>
      <c r="H4356" s="29" t="s">
        <v>3234</v>
      </c>
      <c r="I4356" s="29" t="s">
        <v>3275</v>
      </c>
      <c r="J4356" s="29" t="s">
        <v>3276</v>
      </c>
      <c r="K4356" s="29" t="s">
        <v>3277</v>
      </c>
      <c r="L4356" s="29" t="s">
        <v>3100</v>
      </c>
      <c r="M4356" s="29" t="s">
        <v>3278</v>
      </c>
      <c r="N4356" s="29" t="s">
        <v>3279</v>
      </c>
      <c r="O4356" s="29" t="s">
        <v>3446</v>
      </c>
      <c r="P4356" s="29" t="s">
        <v>3447</v>
      </c>
      <c r="Q4356" s="29" t="s">
        <v>3209</v>
      </c>
      <c r="R4356" s="29" t="s">
        <v>3210</v>
      </c>
      <c r="S4356" s="29" t="s">
        <v>3098</v>
      </c>
      <c r="T4356" s="29"/>
      <c r="U4356" s="30">
        <v>45000</v>
      </c>
      <c r="V4356" s="30">
        <v>45000</v>
      </c>
      <c r="W4356" s="30">
        <v>45000</v>
      </c>
      <c r="X4356" s="30">
        <v>45000</v>
      </c>
      <c r="Y4356" s="30">
        <v>45000</v>
      </c>
      <c r="Z4356" s="30">
        <v>45000</v>
      </c>
      <c r="AA4356" s="30">
        <v>45000</v>
      </c>
      <c r="AB4356" s="30">
        <v>45000</v>
      </c>
      <c r="AC4356" s="30">
        <v>33000</v>
      </c>
      <c r="AD4356" s="30">
        <v>0</v>
      </c>
      <c r="AE4356" s="30">
        <v>0</v>
      </c>
      <c r="AF4356" s="30">
        <v>0</v>
      </c>
    </row>
    <row r="4357" spans="1:32" x14ac:dyDescent="0.45">
      <c r="A4357" s="29" t="s">
        <v>260</v>
      </c>
      <c r="B4357" s="29" t="s">
        <v>261</v>
      </c>
      <c r="C4357" s="29" t="s">
        <v>3299</v>
      </c>
      <c r="D4357" s="29" t="s">
        <v>3300</v>
      </c>
      <c r="E4357" s="29" t="s">
        <v>3301</v>
      </c>
      <c r="F4357" s="29" t="s">
        <v>3302</v>
      </c>
      <c r="G4357" s="29" t="s">
        <v>3233</v>
      </c>
      <c r="H4357" s="29" t="s">
        <v>3234</v>
      </c>
      <c r="I4357" s="29" t="s">
        <v>3275</v>
      </c>
      <c r="J4357" s="29" t="s">
        <v>3276</v>
      </c>
      <c r="K4357" s="29" t="s">
        <v>3277</v>
      </c>
      <c r="L4357" s="29" t="s">
        <v>3100</v>
      </c>
      <c r="M4357" s="29" t="s">
        <v>3278</v>
      </c>
      <c r="N4357" s="29" t="s">
        <v>3279</v>
      </c>
      <c r="O4357" s="29" t="s">
        <v>3280</v>
      </c>
      <c r="P4357" s="29" t="s">
        <v>3281</v>
      </c>
      <c r="Q4357" s="29" t="s">
        <v>3249</v>
      </c>
      <c r="R4357" s="29" t="s">
        <v>3210</v>
      </c>
      <c r="S4357" s="29" t="s">
        <v>3098</v>
      </c>
      <c r="T4357" s="29"/>
      <c r="U4357" s="30">
        <v>1341</v>
      </c>
      <c r="V4357" s="30">
        <v>735</v>
      </c>
      <c r="W4357" s="30">
        <v>735</v>
      </c>
      <c r="X4357" s="30">
        <v>735</v>
      </c>
      <c r="Y4357" s="30">
        <v>735</v>
      </c>
      <c r="Z4357" s="30">
        <v>735</v>
      </c>
      <c r="AA4357" s="30">
        <v>735</v>
      </c>
      <c r="AB4357" s="30">
        <v>735</v>
      </c>
      <c r="AC4357" s="30">
        <v>735</v>
      </c>
      <c r="AD4357" s="30">
        <v>735</v>
      </c>
      <c r="AE4357" s="30">
        <v>745</v>
      </c>
      <c r="AF4357" s="30">
        <v>0</v>
      </c>
    </row>
    <row r="4358" spans="1:32" x14ac:dyDescent="0.45">
      <c r="A4358" s="29" t="s">
        <v>260</v>
      </c>
      <c r="B4358" s="29" t="s">
        <v>261</v>
      </c>
      <c r="C4358" s="29" t="s">
        <v>3299</v>
      </c>
      <c r="D4358" s="29" t="s">
        <v>3300</v>
      </c>
      <c r="E4358" s="29" t="s">
        <v>3301</v>
      </c>
      <c r="F4358" s="29" t="s">
        <v>3302</v>
      </c>
      <c r="G4358" s="29" t="s">
        <v>3233</v>
      </c>
      <c r="H4358" s="29" t="s">
        <v>3234</v>
      </c>
      <c r="I4358" s="29" t="s">
        <v>3275</v>
      </c>
      <c r="J4358" s="29" t="s">
        <v>3276</v>
      </c>
      <c r="K4358" s="29" t="s">
        <v>3277</v>
      </c>
      <c r="L4358" s="29" t="s">
        <v>3100</v>
      </c>
      <c r="M4358" s="29" t="s">
        <v>3278</v>
      </c>
      <c r="N4358" s="29" t="s">
        <v>3279</v>
      </c>
      <c r="O4358" s="29" t="s">
        <v>3280</v>
      </c>
      <c r="P4358" s="29" t="s">
        <v>3281</v>
      </c>
      <c r="Q4358" s="29" t="s">
        <v>3209</v>
      </c>
      <c r="R4358" s="29" t="s">
        <v>3210</v>
      </c>
      <c r="S4358" s="29" t="s">
        <v>3098</v>
      </c>
      <c r="T4358" s="29"/>
      <c r="U4358" s="30">
        <v>65000</v>
      </c>
      <c r="V4358" s="30">
        <v>65000</v>
      </c>
      <c r="W4358" s="30">
        <v>65000</v>
      </c>
      <c r="X4358" s="30">
        <v>65000</v>
      </c>
      <c r="Y4358" s="30">
        <v>65000</v>
      </c>
      <c r="Z4358" s="30">
        <v>65000</v>
      </c>
      <c r="AA4358" s="30">
        <v>65000</v>
      </c>
      <c r="AB4358" s="30">
        <v>65000</v>
      </c>
      <c r="AC4358" s="30">
        <v>47667</v>
      </c>
      <c r="AD4358" s="30">
        <v>0</v>
      </c>
      <c r="AE4358" s="30">
        <v>0</v>
      </c>
      <c r="AF4358" s="30">
        <v>0</v>
      </c>
    </row>
    <row r="4359" spans="1:32" x14ac:dyDescent="0.45">
      <c r="A4359" s="29" t="s">
        <v>260</v>
      </c>
      <c r="B4359" s="29" t="s">
        <v>261</v>
      </c>
      <c r="C4359" s="29" t="s">
        <v>3299</v>
      </c>
      <c r="D4359" s="29" t="s">
        <v>3300</v>
      </c>
      <c r="E4359" s="29" t="s">
        <v>3301</v>
      </c>
      <c r="F4359" s="29" t="s">
        <v>3302</v>
      </c>
      <c r="G4359" s="29" t="s">
        <v>3233</v>
      </c>
      <c r="H4359" s="29" t="s">
        <v>3234</v>
      </c>
      <c r="I4359" s="29" t="s">
        <v>3275</v>
      </c>
      <c r="J4359" s="29" t="s">
        <v>3276</v>
      </c>
      <c r="K4359" s="29" t="s">
        <v>3277</v>
      </c>
      <c r="L4359" s="29" t="s">
        <v>3100</v>
      </c>
      <c r="M4359" s="29" t="s">
        <v>3312</v>
      </c>
      <c r="N4359" s="29" t="s">
        <v>3313</v>
      </c>
      <c r="O4359" s="29" t="s">
        <v>3314</v>
      </c>
      <c r="P4359" s="29" t="s">
        <v>3315</v>
      </c>
      <c r="Q4359" s="29" t="s">
        <v>3249</v>
      </c>
      <c r="R4359" s="29" t="s">
        <v>3210</v>
      </c>
      <c r="S4359" s="29" t="s">
        <v>3098</v>
      </c>
      <c r="T4359" s="29"/>
      <c r="U4359" s="30">
        <v>1818</v>
      </c>
      <c r="V4359" s="30">
        <v>0</v>
      </c>
      <c r="W4359" s="30">
        <v>0</v>
      </c>
      <c r="X4359" s="30">
        <v>0</v>
      </c>
      <c r="Y4359" s="30">
        <v>0</v>
      </c>
      <c r="Z4359" s="30">
        <v>0</v>
      </c>
      <c r="AA4359" s="30">
        <v>0</v>
      </c>
      <c r="AB4359" s="30">
        <v>0</v>
      </c>
      <c r="AC4359" s="30">
        <v>0</v>
      </c>
      <c r="AD4359" s="30">
        <v>0</v>
      </c>
      <c r="AE4359" s="30">
        <v>0</v>
      </c>
      <c r="AF4359" s="30">
        <v>0</v>
      </c>
    </row>
    <row r="4360" spans="1:32" x14ac:dyDescent="0.45">
      <c r="A4360" s="29" t="s">
        <v>260</v>
      </c>
      <c r="B4360" s="29" t="s">
        <v>261</v>
      </c>
      <c r="C4360" s="29" t="s">
        <v>3299</v>
      </c>
      <c r="D4360" s="29" t="s">
        <v>3300</v>
      </c>
      <c r="E4360" s="29" t="s">
        <v>3301</v>
      </c>
      <c r="F4360" s="29" t="s">
        <v>3302</v>
      </c>
      <c r="G4360" s="29" t="s">
        <v>3233</v>
      </c>
      <c r="H4360" s="29" t="s">
        <v>3234</v>
      </c>
      <c r="I4360" s="29" t="s">
        <v>3275</v>
      </c>
      <c r="J4360" s="29" t="s">
        <v>3276</v>
      </c>
      <c r="K4360" s="29" t="s">
        <v>3277</v>
      </c>
      <c r="L4360" s="29" t="s">
        <v>3100</v>
      </c>
      <c r="M4360" s="29" t="s">
        <v>3312</v>
      </c>
      <c r="N4360" s="29" t="s">
        <v>3313</v>
      </c>
      <c r="O4360" s="29" t="s">
        <v>3314</v>
      </c>
      <c r="P4360" s="29" t="s">
        <v>3315</v>
      </c>
      <c r="Q4360" s="29" t="s">
        <v>3249</v>
      </c>
      <c r="R4360" s="29" t="s">
        <v>3098</v>
      </c>
      <c r="S4360" s="29" t="s">
        <v>3098</v>
      </c>
      <c r="T4360" s="29"/>
      <c r="U4360" s="30">
        <v>856</v>
      </c>
      <c r="V4360" s="30">
        <v>856</v>
      </c>
      <c r="W4360" s="30">
        <v>856</v>
      </c>
      <c r="X4360" s="30">
        <v>856</v>
      </c>
      <c r="Y4360" s="30">
        <v>856</v>
      </c>
      <c r="Z4360" s="30">
        <v>856</v>
      </c>
      <c r="AA4360" s="30">
        <v>856</v>
      </c>
      <c r="AB4360" s="30">
        <v>856</v>
      </c>
      <c r="AC4360" s="30">
        <v>856</v>
      </c>
      <c r="AD4360" s="30">
        <v>856</v>
      </c>
      <c r="AE4360" s="30">
        <v>856</v>
      </c>
      <c r="AF4360" s="30">
        <v>856</v>
      </c>
    </row>
    <row r="4361" spans="1:32" x14ac:dyDescent="0.45">
      <c r="A4361" s="29" t="s">
        <v>260</v>
      </c>
      <c r="B4361" s="29" t="s">
        <v>261</v>
      </c>
      <c r="C4361" s="29" t="s">
        <v>3299</v>
      </c>
      <c r="D4361" s="29" t="s">
        <v>3300</v>
      </c>
      <c r="E4361" s="29" t="s">
        <v>3301</v>
      </c>
      <c r="F4361" s="29" t="s">
        <v>3302</v>
      </c>
      <c r="G4361" s="29" t="s">
        <v>3233</v>
      </c>
      <c r="H4361" s="29" t="s">
        <v>3234</v>
      </c>
      <c r="I4361" s="29" t="s">
        <v>3275</v>
      </c>
      <c r="J4361" s="29" t="s">
        <v>3276</v>
      </c>
      <c r="K4361" s="29" t="s">
        <v>3277</v>
      </c>
      <c r="L4361" s="29" t="s">
        <v>3100</v>
      </c>
      <c r="M4361" s="29" t="s">
        <v>3312</v>
      </c>
      <c r="N4361" s="29" t="s">
        <v>3313</v>
      </c>
      <c r="O4361" s="29" t="s">
        <v>3314</v>
      </c>
      <c r="P4361" s="29" t="s">
        <v>3315</v>
      </c>
      <c r="Q4361" s="29" t="s">
        <v>3209</v>
      </c>
      <c r="R4361" s="29" t="s">
        <v>3210</v>
      </c>
      <c r="S4361" s="29" t="s">
        <v>3098</v>
      </c>
      <c r="T4361" s="29"/>
      <c r="U4361" s="30">
        <v>75000</v>
      </c>
      <c r="V4361" s="30">
        <v>75000</v>
      </c>
      <c r="W4361" s="30">
        <v>75000</v>
      </c>
      <c r="X4361" s="30">
        <v>75000</v>
      </c>
      <c r="Y4361" s="30">
        <v>75000</v>
      </c>
      <c r="Z4361" s="30">
        <v>75000</v>
      </c>
      <c r="AA4361" s="30">
        <v>75000</v>
      </c>
      <c r="AB4361" s="30">
        <v>75000</v>
      </c>
      <c r="AC4361" s="30">
        <v>54999</v>
      </c>
      <c r="AD4361" s="30">
        <v>0</v>
      </c>
      <c r="AE4361" s="30">
        <v>0</v>
      </c>
      <c r="AF4361" s="30">
        <v>0</v>
      </c>
    </row>
    <row r="4362" spans="1:32" x14ac:dyDescent="0.45">
      <c r="A4362" s="29" t="s">
        <v>260</v>
      </c>
      <c r="B4362" s="29" t="s">
        <v>261</v>
      </c>
      <c r="C4362" s="29" t="s">
        <v>3299</v>
      </c>
      <c r="D4362" s="29" t="s">
        <v>3300</v>
      </c>
      <c r="E4362" s="29" t="s">
        <v>3301</v>
      </c>
      <c r="F4362" s="29" t="s">
        <v>3302</v>
      </c>
      <c r="G4362" s="29" t="s">
        <v>3233</v>
      </c>
      <c r="H4362" s="29" t="s">
        <v>3234</v>
      </c>
      <c r="I4362" s="29" t="s">
        <v>3275</v>
      </c>
      <c r="J4362" s="29" t="s">
        <v>3276</v>
      </c>
      <c r="K4362" s="29" t="s">
        <v>3277</v>
      </c>
      <c r="L4362" s="29" t="s">
        <v>3100</v>
      </c>
      <c r="M4362" s="29" t="s">
        <v>3312</v>
      </c>
      <c r="N4362" s="29" t="s">
        <v>3313</v>
      </c>
      <c r="O4362" s="29" t="s">
        <v>3314</v>
      </c>
      <c r="P4362" s="29" t="s">
        <v>3315</v>
      </c>
      <c r="Q4362" s="29" t="s">
        <v>3209</v>
      </c>
      <c r="R4362" s="29" t="s">
        <v>3098</v>
      </c>
      <c r="S4362" s="29" t="s">
        <v>3098</v>
      </c>
      <c r="T4362" s="29"/>
      <c r="U4362" s="30">
        <v>8064</v>
      </c>
      <c r="V4362" s="30">
        <v>25000</v>
      </c>
      <c r="W4362" s="30">
        <v>25000</v>
      </c>
      <c r="X4362" s="30">
        <v>25000</v>
      </c>
      <c r="Y4362" s="30">
        <v>25000</v>
      </c>
      <c r="Z4362" s="30">
        <v>25000</v>
      </c>
      <c r="AA4362" s="30">
        <v>25000</v>
      </c>
      <c r="AB4362" s="30">
        <v>25000</v>
      </c>
      <c r="AC4362" s="30">
        <v>18333</v>
      </c>
      <c r="AD4362" s="30">
        <v>0</v>
      </c>
      <c r="AE4362" s="30">
        <v>0</v>
      </c>
      <c r="AF4362" s="30">
        <v>0</v>
      </c>
    </row>
    <row r="4363" spans="1:32" x14ac:dyDescent="0.45">
      <c r="A4363" s="29" t="s">
        <v>260</v>
      </c>
      <c r="B4363" s="29" t="s">
        <v>261</v>
      </c>
      <c r="C4363" s="29" t="s">
        <v>3299</v>
      </c>
      <c r="D4363" s="29" t="s">
        <v>3300</v>
      </c>
      <c r="E4363" s="29" t="s">
        <v>3301</v>
      </c>
      <c r="F4363" s="29" t="s">
        <v>3302</v>
      </c>
      <c r="G4363" s="29" t="s">
        <v>3233</v>
      </c>
      <c r="H4363" s="29" t="s">
        <v>3234</v>
      </c>
      <c r="I4363" s="29" t="s">
        <v>3275</v>
      </c>
      <c r="J4363" s="29" t="s">
        <v>3276</v>
      </c>
      <c r="K4363" s="29" t="s">
        <v>3282</v>
      </c>
      <c r="L4363" s="29" t="s">
        <v>3112</v>
      </c>
      <c r="M4363" s="29" t="s">
        <v>3283</v>
      </c>
      <c r="N4363" s="29" t="s">
        <v>3284</v>
      </c>
      <c r="O4363" s="29" t="s">
        <v>3285</v>
      </c>
      <c r="P4363" s="29" t="s">
        <v>3286</v>
      </c>
      <c r="Q4363" s="29" t="s">
        <v>3249</v>
      </c>
      <c r="R4363" s="29" t="s">
        <v>3210</v>
      </c>
      <c r="S4363" s="29" t="s">
        <v>3098</v>
      </c>
      <c r="T4363" s="29"/>
      <c r="U4363" s="30">
        <v>1957</v>
      </c>
      <c r="V4363" s="30">
        <v>0</v>
      </c>
      <c r="W4363" s="30">
        <v>0</v>
      </c>
      <c r="X4363" s="30">
        <v>0</v>
      </c>
      <c r="Y4363" s="30">
        <v>0</v>
      </c>
      <c r="Z4363" s="30">
        <v>0</v>
      </c>
      <c r="AA4363" s="30">
        <v>0</v>
      </c>
      <c r="AB4363" s="30">
        <v>0</v>
      </c>
      <c r="AC4363" s="30">
        <v>0</v>
      </c>
      <c r="AD4363" s="30">
        <v>0</v>
      </c>
      <c r="AE4363" s="30">
        <v>0</v>
      </c>
      <c r="AF4363" s="30">
        <v>0</v>
      </c>
    </row>
    <row r="4364" spans="1:32" x14ac:dyDescent="0.45">
      <c r="A4364" s="29" t="s">
        <v>260</v>
      </c>
      <c r="B4364" s="29" t="s">
        <v>261</v>
      </c>
      <c r="C4364" s="29" t="s">
        <v>3299</v>
      </c>
      <c r="D4364" s="29" t="s">
        <v>3300</v>
      </c>
      <c r="E4364" s="29" t="s">
        <v>3301</v>
      </c>
      <c r="F4364" s="29" t="s">
        <v>3302</v>
      </c>
      <c r="G4364" s="29" t="s">
        <v>3233</v>
      </c>
      <c r="H4364" s="29" t="s">
        <v>3234</v>
      </c>
      <c r="I4364" s="29" t="s">
        <v>3275</v>
      </c>
      <c r="J4364" s="29" t="s">
        <v>3276</v>
      </c>
      <c r="K4364" s="29" t="s">
        <v>3282</v>
      </c>
      <c r="L4364" s="29" t="s">
        <v>3112</v>
      </c>
      <c r="M4364" s="29" t="s">
        <v>3283</v>
      </c>
      <c r="N4364" s="29" t="s">
        <v>3284</v>
      </c>
      <c r="O4364" s="29" t="s">
        <v>3285</v>
      </c>
      <c r="P4364" s="29" t="s">
        <v>3286</v>
      </c>
      <c r="Q4364" s="29" t="s">
        <v>3209</v>
      </c>
      <c r="R4364" s="29" t="s">
        <v>3210</v>
      </c>
      <c r="S4364" s="29" t="s">
        <v>3098</v>
      </c>
      <c r="T4364" s="29"/>
      <c r="U4364" s="30">
        <v>60000</v>
      </c>
      <c r="V4364" s="30">
        <v>60000</v>
      </c>
      <c r="W4364" s="30">
        <v>60000</v>
      </c>
      <c r="X4364" s="30">
        <v>60000</v>
      </c>
      <c r="Y4364" s="30">
        <v>60000</v>
      </c>
      <c r="Z4364" s="30">
        <v>60000</v>
      </c>
      <c r="AA4364" s="30">
        <v>60000</v>
      </c>
      <c r="AB4364" s="30">
        <v>60000</v>
      </c>
      <c r="AC4364" s="30">
        <v>44001</v>
      </c>
      <c r="AD4364" s="30">
        <v>0</v>
      </c>
      <c r="AE4364" s="30">
        <v>0</v>
      </c>
      <c r="AF4364" s="30">
        <v>0</v>
      </c>
    </row>
    <row r="4365" spans="1:32" x14ac:dyDescent="0.45">
      <c r="A4365" s="29" t="s">
        <v>260</v>
      </c>
      <c r="B4365" s="29" t="s">
        <v>261</v>
      </c>
      <c r="C4365" s="29" t="s">
        <v>3299</v>
      </c>
      <c r="D4365" s="29" t="s">
        <v>3300</v>
      </c>
      <c r="E4365" s="29" t="s">
        <v>3301</v>
      </c>
      <c r="F4365" s="29" t="s">
        <v>3302</v>
      </c>
      <c r="G4365" s="29" t="s">
        <v>3233</v>
      </c>
      <c r="H4365" s="29" t="s">
        <v>3234</v>
      </c>
      <c r="I4365" s="29" t="s">
        <v>3275</v>
      </c>
      <c r="J4365" s="29" t="s">
        <v>3276</v>
      </c>
      <c r="K4365" s="29" t="s">
        <v>3287</v>
      </c>
      <c r="L4365" s="29" t="s">
        <v>3101</v>
      </c>
      <c r="M4365" s="29" t="s">
        <v>3316</v>
      </c>
      <c r="N4365" s="29" t="s">
        <v>3317</v>
      </c>
      <c r="O4365" s="29" t="s">
        <v>3454</v>
      </c>
      <c r="P4365" s="29" t="s">
        <v>3455</v>
      </c>
      <c r="Q4365" s="29" t="s">
        <v>3249</v>
      </c>
      <c r="R4365" s="29" t="s">
        <v>3210</v>
      </c>
      <c r="S4365" s="29" t="s">
        <v>3098</v>
      </c>
      <c r="T4365" s="29"/>
      <c r="U4365" s="30">
        <v>962</v>
      </c>
      <c r="V4365" s="30">
        <v>962</v>
      </c>
      <c r="W4365" s="30">
        <v>962</v>
      </c>
      <c r="X4365" s="30">
        <v>962</v>
      </c>
      <c r="Y4365" s="30">
        <v>962</v>
      </c>
      <c r="Z4365" s="30">
        <v>962</v>
      </c>
      <c r="AA4365" s="30">
        <v>962</v>
      </c>
      <c r="AB4365" s="30">
        <v>962</v>
      </c>
      <c r="AC4365" s="30">
        <v>962</v>
      </c>
      <c r="AD4365" s="30">
        <v>962</v>
      </c>
      <c r="AE4365" s="30">
        <v>962</v>
      </c>
      <c r="AF4365" s="30">
        <v>962</v>
      </c>
    </row>
    <row r="4366" spans="1:32" x14ac:dyDescent="0.45">
      <c r="A4366" s="29" t="s">
        <v>260</v>
      </c>
      <c r="B4366" s="29" t="s">
        <v>261</v>
      </c>
      <c r="C4366" s="29" t="s">
        <v>3299</v>
      </c>
      <c r="D4366" s="29" t="s">
        <v>3300</v>
      </c>
      <c r="E4366" s="29" t="s">
        <v>3301</v>
      </c>
      <c r="F4366" s="29" t="s">
        <v>3302</v>
      </c>
      <c r="G4366" s="29" t="s">
        <v>3233</v>
      </c>
      <c r="H4366" s="29" t="s">
        <v>3234</v>
      </c>
      <c r="I4366" s="29" t="s">
        <v>3275</v>
      </c>
      <c r="J4366" s="29" t="s">
        <v>3276</v>
      </c>
      <c r="K4366" s="29" t="s">
        <v>3287</v>
      </c>
      <c r="L4366" s="29" t="s">
        <v>3101</v>
      </c>
      <c r="M4366" s="29" t="s">
        <v>3288</v>
      </c>
      <c r="N4366" s="29" t="s">
        <v>3289</v>
      </c>
      <c r="O4366" s="29" t="s">
        <v>3290</v>
      </c>
      <c r="P4366" s="29" t="s">
        <v>3291</v>
      </c>
      <c r="Q4366" s="29" t="s">
        <v>3209</v>
      </c>
      <c r="R4366" s="29" t="s">
        <v>3210</v>
      </c>
      <c r="S4366" s="29" t="s">
        <v>3098</v>
      </c>
      <c r="T4366" s="29"/>
      <c r="U4366" s="30">
        <v>2500</v>
      </c>
      <c r="V4366" s="30">
        <v>2500</v>
      </c>
      <c r="W4366" s="30">
        <v>2500</v>
      </c>
      <c r="X4366" s="30">
        <v>2500</v>
      </c>
      <c r="Y4366" s="30">
        <v>2500</v>
      </c>
      <c r="Z4366" s="30">
        <v>2500</v>
      </c>
      <c r="AA4366" s="30">
        <v>2500</v>
      </c>
      <c r="AB4366" s="30">
        <v>2500</v>
      </c>
      <c r="AC4366" s="30">
        <v>2234</v>
      </c>
      <c r="AD4366" s="30">
        <v>1500</v>
      </c>
      <c r="AE4366" s="30">
        <v>1500</v>
      </c>
      <c r="AF4366" s="30">
        <v>1500</v>
      </c>
    </row>
    <row r="4367" spans="1:32" x14ac:dyDescent="0.45">
      <c r="A4367" s="29" t="s">
        <v>260</v>
      </c>
      <c r="B4367" s="29" t="s">
        <v>261</v>
      </c>
      <c r="C4367" s="29" t="s">
        <v>3299</v>
      </c>
      <c r="D4367" s="29" t="s">
        <v>3300</v>
      </c>
      <c r="E4367" s="29" t="s">
        <v>3301</v>
      </c>
      <c r="F4367" s="29" t="s">
        <v>3302</v>
      </c>
      <c r="G4367" s="29" t="s">
        <v>3233</v>
      </c>
      <c r="H4367" s="29" t="s">
        <v>3234</v>
      </c>
      <c r="I4367" s="29" t="s">
        <v>3275</v>
      </c>
      <c r="J4367" s="29" t="s">
        <v>3276</v>
      </c>
      <c r="K4367" s="29" t="s">
        <v>3287</v>
      </c>
      <c r="L4367" s="29" t="s">
        <v>3101</v>
      </c>
      <c r="M4367" s="29" t="s">
        <v>3288</v>
      </c>
      <c r="N4367" s="29" t="s">
        <v>3289</v>
      </c>
      <c r="O4367" s="29" t="s">
        <v>3290</v>
      </c>
      <c r="P4367" s="29" t="s">
        <v>3291</v>
      </c>
      <c r="Q4367" s="29" t="s">
        <v>3209</v>
      </c>
      <c r="R4367" s="29" t="s">
        <v>3098</v>
      </c>
      <c r="S4367" s="29" t="s">
        <v>3098</v>
      </c>
      <c r="T4367" s="29"/>
      <c r="U4367" s="30">
        <v>323</v>
      </c>
      <c r="V4367" s="30">
        <v>1000</v>
      </c>
      <c r="W4367" s="30">
        <v>1000</v>
      </c>
      <c r="X4367" s="30">
        <v>1000</v>
      </c>
      <c r="Y4367" s="30">
        <v>1000</v>
      </c>
      <c r="Z4367" s="30">
        <v>1000</v>
      </c>
      <c r="AA4367" s="30">
        <v>1000</v>
      </c>
      <c r="AB4367" s="30">
        <v>1000</v>
      </c>
      <c r="AC4367" s="30">
        <v>734</v>
      </c>
      <c r="AD4367" s="30">
        <v>0</v>
      </c>
      <c r="AE4367" s="30">
        <v>0</v>
      </c>
      <c r="AF4367" s="30">
        <v>0</v>
      </c>
    </row>
    <row r="4368" spans="1:32" x14ac:dyDescent="0.45">
      <c r="A4368" s="29" t="s">
        <v>396</v>
      </c>
      <c r="B4368" s="29" t="s">
        <v>397</v>
      </c>
      <c r="C4368" s="29" t="s">
        <v>3299</v>
      </c>
      <c r="D4368" s="29" t="s">
        <v>3300</v>
      </c>
      <c r="E4368" s="29" t="s">
        <v>3320</v>
      </c>
      <c r="F4368" s="29" t="s">
        <v>3321</v>
      </c>
      <c r="G4368" s="29" t="s">
        <v>3233</v>
      </c>
      <c r="H4368" s="29" t="s">
        <v>3234</v>
      </c>
      <c r="I4368" s="29" t="s">
        <v>3242</v>
      </c>
      <c r="J4368" s="29" t="s">
        <v>3243</v>
      </c>
      <c r="K4368" s="29" t="s">
        <v>3244</v>
      </c>
      <c r="L4368" s="29" t="s">
        <v>3104</v>
      </c>
      <c r="M4368" s="29" t="s">
        <v>3436</v>
      </c>
      <c r="N4368" s="29" t="s">
        <v>3437</v>
      </c>
      <c r="O4368" s="29" t="s">
        <v>3438</v>
      </c>
      <c r="P4368" s="29" t="s">
        <v>3439</v>
      </c>
      <c r="Q4368" s="29" t="s">
        <v>3209</v>
      </c>
      <c r="R4368" s="29" t="s">
        <v>3210</v>
      </c>
      <c r="S4368" s="29" t="s">
        <v>3098</v>
      </c>
      <c r="T4368" s="29"/>
      <c r="U4368" s="30">
        <v>144000</v>
      </c>
      <c r="V4368" s="30">
        <v>144000</v>
      </c>
      <c r="W4368" s="30">
        <v>144000</v>
      </c>
      <c r="X4368" s="30">
        <v>144000</v>
      </c>
      <c r="Y4368" s="30">
        <v>144000</v>
      </c>
      <c r="Z4368" s="30">
        <v>144000</v>
      </c>
      <c r="AA4368" s="30">
        <v>144000</v>
      </c>
      <c r="AB4368" s="30">
        <v>144000</v>
      </c>
      <c r="AC4368" s="30">
        <v>144000</v>
      </c>
      <c r="AD4368" s="30">
        <v>144000</v>
      </c>
      <c r="AE4368" s="30">
        <v>144000</v>
      </c>
      <c r="AF4368" s="30">
        <v>144000</v>
      </c>
    </row>
    <row r="4369" spans="1:32" x14ac:dyDescent="0.45">
      <c r="A4369" s="29" t="s">
        <v>396</v>
      </c>
      <c r="B4369" s="29" t="s">
        <v>397</v>
      </c>
      <c r="C4369" s="29" t="s">
        <v>3299</v>
      </c>
      <c r="D4369" s="29" t="s">
        <v>3300</v>
      </c>
      <c r="E4369" s="29" t="s">
        <v>3320</v>
      </c>
      <c r="F4369" s="29" t="s">
        <v>3321</v>
      </c>
      <c r="G4369" s="29" t="s">
        <v>3233</v>
      </c>
      <c r="H4369" s="29" t="s">
        <v>3234</v>
      </c>
      <c r="I4369" s="29" t="s">
        <v>3242</v>
      </c>
      <c r="J4369" s="29" t="s">
        <v>3243</v>
      </c>
      <c r="K4369" s="29" t="s">
        <v>3252</v>
      </c>
      <c r="L4369" s="29" t="s">
        <v>3106</v>
      </c>
      <c r="M4369" s="29" t="s">
        <v>3253</v>
      </c>
      <c r="N4369" s="29" t="s">
        <v>3106</v>
      </c>
      <c r="O4369" s="29" t="s">
        <v>3548</v>
      </c>
      <c r="P4369" s="29" t="s">
        <v>3549</v>
      </c>
      <c r="Q4369" s="29" t="s">
        <v>3209</v>
      </c>
      <c r="R4369" s="29" t="s">
        <v>3210</v>
      </c>
      <c r="S4369" s="29" t="s">
        <v>3098</v>
      </c>
      <c r="T4369" s="29"/>
      <c r="U4369" s="30">
        <v>144000</v>
      </c>
      <c r="V4369" s="30">
        <v>144000</v>
      </c>
      <c r="W4369" s="30">
        <v>144000</v>
      </c>
      <c r="X4369" s="30">
        <v>144000</v>
      </c>
      <c r="Y4369" s="30">
        <v>144000</v>
      </c>
      <c r="Z4369" s="30">
        <v>144000</v>
      </c>
      <c r="AA4369" s="30">
        <v>144000</v>
      </c>
      <c r="AB4369" s="30">
        <v>144000</v>
      </c>
      <c r="AC4369" s="30">
        <v>144000</v>
      </c>
      <c r="AD4369" s="30">
        <v>144000</v>
      </c>
      <c r="AE4369" s="30">
        <v>144000</v>
      </c>
      <c r="AF4369" s="30">
        <v>144000</v>
      </c>
    </row>
    <row r="4370" spans="1:32" x14ac:dyDescent="0.45">
      <c r="A4370" s="29" t="s">
        <v>396</v>
      </c>
      <c r="B4370" s="29" t="s">
        <v>397</v>
      </c>
      <c r="C4370" s="29" t="s">
        <v>3299</v>
      </c>
      <c r="D4370" s="29" t="s">
        <v>3300</v>
      </c>
      <c r="E4370" s="29" t="s">
        <v>3320</v>
      </c>
      <c r="F4370" s="29" t="s">
        <v>3321</v>
      </c>
      <c r="G4370" s="29" t="s">
        <v>3233</v>
      </c>
      <c r="H4370" s="29" t="s">
        <v>3234</v>
      </c>
      <c r="I4370" s="29" t="s">
        <v>3242</v>
      </c>
      <c r="J4370" s="29" t="s">
        <v>3243</v>
      </c>
      <c r="K4370" s="29" t="s">
        <v>3252</v>
      </c>
      <c r="L4370" s="29" t="s">
        <v>3106</v>
      </c>
      <c r="M4370" s="29" t="s">
        <v>3253</v>
      </c>
      <c r="N4370" s="29" t="s">
        <v>3106</v>
      </c>
      <c r="O4370" s="29" t="s">
        <v>3550</v>
      </c>
      <c r="P4370" s="29" t="s">
        <v>3551</v>
      </c>
      <c r="Q4370" s="29" t="s">
        <v>3249</v>
      </c>
      <c r="R4370" s="29" t="s">
        <v>3210</v>
      </c>
      <c r="S4370" s="29" t="s">
        <v>3098</v>
      </c>
      <c r="T4370" s="29"/>
      <c r="U4370" s="30">
        <v>28460</v>
      </c>
      <c r="V4370" s="30">
        <v>28460</v>
      </c>
      <c r="W4370" s="30">
        <v>28460</v>
      </c>
      <c r="X4370" s="30">
        <v>28460</v>
      </c>
      <c r="Y4370" s="30">
        <v>28460</v>
      </c>
      <c r="Z4370" s="30">
        <v>28460</v>
      </c>
      <c r="AA4370" s="30">
        <v>28640</v>
      </c>
      <c r="AB4370" s="30">
        <v>14230</v>
      </c>
      <c r="AC4370" s="30">
        <v>14230</v>
      </c>
      <c r="AD4370" s="30">
        <v>14230</v>
      </c>
      <c r="AE4370" s="30">
        <v>14230</v>
      </c>
      <c r="AF4370" s="30">
        <v>14230</v>
      </c>
    </row>
    <row r="4371" spans="1:32" x14ac:dyDescent="0.45">
      <c r="A4371" s="29" t="s">
        <v>396</v>
      </c>
      <c r="B4371" s="29" t="s">
        <v>397</v>
      </c>
      <c r="C4371" s="29" t="s">
        <v>3299</v>
      </c>
      <c r="D4371" s="29" t="s">
        <v>3300</v>
      </c>
      <c r="E4371" s="29" t="s">
        <v>3320</v>
      </c>
      <c r="F4371" s="29" t="s">
        <v>3321</v>
      </c>
      <c r="G4371" s="29" t="s">
        <v>3233</v>
      </c>
      <c r="H4371" s="29" t="s">
        <v>3234</v>
      </c>
      <c r="I4371" s="29" t="s">
        <v>3242</v>
      </c>
      <c r="J4371" s="29" t="s">
        <v>3243</v>
      </c>
      <c r="K4371" s="29" t="s">
        <v>3252</v>
      </c>
      <c r="L4371" s="29" t="s">
        <v>3106</v>
      </c>
      <c r="M4371" s="29" t="s">
        <v>3253</v>
      </c>
      <c r="N4371" s="29" t="s">
        <v>3106</v>
      </c>
      <c r="O4371" s="29" t="s">
        <v>3550</v>
      </c>
      <c r="P4371" s="29" t="s">
        <v>3551</v>
      </c>
      <c r="Q4371" s="29" t="s">
        <v>3209</v>
      </c>
      <c r="R4371" s="29" t="s">
        <v>3210</v>
      </c>
      <c r="S4371" s="29" t="s">
        <v>3098</v>
      </c>
      <c r="T4371" s="29"/>
      <c r="U4371" s="30">
        <v>748800</v>
      </c>
      <c r="V4371" s="30">
        <v>748800</v>
      </c>
      <c r="W4371" s="30">
        <v>748800</v>
      </c>
      <c r="X4371" s="30">
        <v>748800</v>
      </c>
      <c r="Y4371" s="30">
        <v>748800</v>
      </c>
      <c r="Z4371" s="30">
        <v>249600</v>
      </c>
      <c r="AA4371" s="30">
        <v>0</v>
      </c>
      <c r="AB4371" s="30">
        <v>0</v>
      </c>
      <c r="AC4371" s="30">
        <v>0</v>
      </c>
      <c r="AD4371" s="30">
        <v>0</v>
      </c>
      <c r="AE4371" s="30">
        <v>0</v>
      </c>
      <c r="AF4371" s="30">
        <v>0</v>
      </c>
    </row>
    <row r="4372" spans="1:32" x14ac:dyDescent="0.45">
      <c r="A4372" s="29" t="s">
        <v>396</v>
      </c>
      <c r="B4372" s="29" t="s">
        <v>397</v>
      </c>
      <c r="C4372" s="29" t="s">
        <v>3299</v>
      </c>
      <c r="D4372" s="29" t="s">
        <v>3300</v>
      </c>
      <c r="E4372" s="29" t="s">
        <v>3320</v>
      </c>
      <c r="F4372" s="29" t="s">
        <v>3321</v>
      </c>
      <c r="G4372" s="29" t="s">
        <v>3233</v>
      </c>
      <c r="H4372" s="29" t="s">
        <v>3234</v>
      </c>
      <c r="I4372" s="29" t="s">
        <v>3242</v>
      </c>
      <c r="J4372" s="29" t="s">
        <v>3243</v>
      </c>
      <c r="K4372" s="29" t="s">
        <v>3252</v>
      </c>
      <c r="L4372" s="29" t="s">
        <v>3106</v>
      </c>
      <c r="M4372" s="29" t="s">
        <v>3253</v>
      </c>
      <c r="N4372" s="29" t="s">
        <v>3106</v>
      </c>
      <c r="O4372" s="29" t="s">
        <v>3256</v>
      </c>
      <c r="P4372" s="29" t="s">
        <v>3257</v>
      </c>
      <c r="Q4372" s="29" t="s">
        <v>3209</v>
      </c>
      <c r="R4372" s="29" t="s">
        <v>3210</v>
      </c>
      <c r="S4372" s="29" t="s">
        <v>3098</v>
      </c>
      <c r="T4372" s="29"/>
      <c r="U4372" s="30">
        <v>0</v>
      </c>
      <c r="V4372" s="30">
        <v>0</v>
      </c>
      <c r="W4372" s="30">
        <v>0</v>
      </c>
      <c r="X4372" s="30">
        <v>0</v>
      </c>
      <c r="Y4372" s="30">
        <v>0</v>
      </c>
      <c r="Z4372" s="30">
        <v>416004</v>
      </c>
      <c r="AA4372" s="30">
        <v>624000</v>
      </c>
      <c r="AB4372" s="30">
        <v>624000</v>
      </c>
      <c r="AC4372" s="30">
        <v>624000</v>
      </c>
      <c r="AD4372" s="30">
        <v>624000</v>
      </c>
      <c r="AE4372" s="30">
        <v>624000</v>
      </c>
      <c r="AF4372" s="30">
        <v>624000</v>
      </c>
    </row>
    <row r="4373" spans="1:32" x14ac:dyDescent="0.45">
      <c r="A4373" s="29" t="s">
        <v>396</v>
      </c>
      <c r="B4373" s="29" t="s">
        <v>397</v>
      </c>
      <c r="C4373" s="29" t="s">
        <v>3299</v>
      </c>
      <c r="D4373" s="29" t="s">
        <v>3300</v>
      </c>
      <c r="E4373" s="29" t="s">
        <v>3320</v>
      </c>
      <c r="F4373" s="29" t="s">
        <v>3321</v>
      </c>
      <c r="G4373" s="29" t="s">
        <v>3233</v>
      </c>
      <c r="H4373" s="29" t="s">
        <v>3234</v>
      </c>
      <c r="I4373" s="29" t="s">
        <v>3262</v>
      </c>
      <c r="J4373" s="29" t="s">
        <v>3263</v>
      </c>
      <c r="K4373" s="29" t="s">
        <v>3264</v>
      </c>
      <c r="L4373" s="29" t="s">
        <v>3103</v>
      </c>
      <c r="M4373" s="29" t="s">
        <v>3265</v>
      </c>
      <c r="N4373" s="29" t="s">
        <v>3266</v>
      </c>
      <c r="O4373" s="29" t="s">
        <v>3267</v>
      </c>
      <c r="P4373" s="29" t="s">
        <v>3268</v>
      </c>
      <c r="Q4373" s="29" t="s">
        <v>3209</v>
      </c>
      <c r="R4373" s="29" t="s">
        <v>3210</v>
      </c>
      <c r="S4373" s="29" t="s">
        <v>3098</v>
      </c>
      <c r="T4373" s="29"/>
      <c r="U4373" s="30">
        <v>5200</v>
      </c>
      <c r="V4373" s="30">
        <v>5200</v>
      </c>
      <c r="W4373" s="30">
        <v>5200</v>
      </c>
      <c r="X4373" s="30">
        <v>5200</v>
      </c>
      <c r="Y4373" s="30">
        <v>5200</v>
      </c>
      <c r="Z4373" s="30">
        <v>5200</v>
      </c>
      <c r="AA4373" s="30">
        <v>5200</v>
      </c>
      <c r="AB4373" s="30">
        <v>5200</v>
      </c>
      <c r="AC4373" s="30">
        <v>5200</v>
      </c>
      <c r="AD4373" s="30">
        <v>5200</v>
      </c>
      <c r="AE4373" s="30">
        <v>5200</v>
      </c>
      <c r="AF4373" s="30">
        <v>5200</v>
      </c>
    </row>
    <row r="4374" spans="1:32" x14ac:dyDescent="0.45">
      <c r="A4374" s="29" t="s">
        <v>396</v>
      </c>
      <c r="B4374" s="29" t="s">
        <v>397</v>
      </c>
      <c r="C4374" s="29" t="s">
        <v>3299</v>
      </c>
      <c r="D4374" s="29" t="s">
        <v>3300</v>
      </c>
      <c r="E4374" s="29" t="s">
        <v>3320</v>
      </c>
      <c r="F4374" s="29" t="s">
        <v>3321</v>
      </c>
      <c r="G4374" s="29" t="s">
        <v>3233</v>
      </c>
      <c r="H4374" s="29" t="s">
        <v>3234</v>
      </c>
      <c r="I4374" s="29" t="s">
        <v>3262</v>
      </c>
      <c r="J4374" s="29" t="s">
        <v>3263</v>
      </c>
      <c r="K4374" s="29" t="s">
        <v>3264</v>
      </c>
      <c r="L4374" s="29" t="s">
        <v>3103</v>
      </c>
      <c r="M4374" s="29" t="s">
        <v>3265</v>
      </c>
      <c r="N4374" s="29" t="s">
        <v>3266</v>
      </c>
      <c r="O4374" s="29" t="s">
        <v>3372</v>
      </c>
      <c r="P4374" s="29" t="s">
        <v>3373</v>
      </c>
      <c r="Q4374" s="29" t="s">
        <v>3209</v>
      </c>
      <c r="R4374" s="29" t="s">
        <v>3210</v>
      </c>
      <c r="S4374" s="29" t="s">
        <v>3098</v>
      </c>
      <c r="T4374" s="29"/>
      <c r="U4374" s="30">
        <v>130</v>
      </c>
      <c r="V4374" s="30">
        <v>101</v>
      </c>
      <c r="W4374" s="30">
        <v>0</v>
      </c>
      <c r="X4374" s="30">
        <v>0</v>
      </c>
      <c r="Y4374" s="30">
        <v>0</v>
      </c>
      <c r="Z4374" s="30">
        <v>0</v>
      </c>
      <c r="AA4374" s="30">
        <v>0</v>
      </c>
      <c r="AB4374" s="30">
        <v>0</v>
      </c>
      <c r="AC4374" s="30">
        <v>0</v>
      </c>
      <c r="AD4374" s="30">
        <v>0</v>
      </c>
      <c r="AE4374" s="30">
        <v>0</v>
      </c>
      <c r="AF4374" s="30">
        <v>0</v>
      </c>
    </row>
    <row r="4375" spans="1:32" x14ac:dyDescent="0.45">
      <c r="A4375" s="29" t="s">
        <v>396</v>
      </c>
      <c r="B4375" s="29" t="s">
        <v>397</v>
      </c>
      <c r="C4375" s="29" t="s">
        <v>3299</v>
      </c>
      <c r="D4375" s="29" t="s">
        <v>3300</v>
      </c>
      <c r="E4375" s="29" t="s">
        <v>3320</v>
      </c>
      <c r="F4375" s="29" t="s">
        <v>3321</v>
      </c>
      <c r="G4375" s="29" t="s">
        <v>3233</v>
      </c>
      <c r="H4375" s="29" t="s">
        <v>3234</v>
      </c>
      <c r="I4375" s="29" t="s">
        <v>3262</v>
      </c>
      <c r="J4375" s="29" t="s">
        <v>3263</v>
      </c>
      <c r="K4375" s="29" t="s">
        <v>3264</v>
      </c>
      <c r="L4375" s="29" t="s">
        <v>3103</v>
      </c>
      <c r="M4375" s="29" t="s">
        <v>3322</v>
      </c>
      <c r="N4375" s="29" t="s">
        <v>3323</v>
      </c>
      <c r="O4375" s="29" t="s">
        <v>3374</v>
      </c>
      <c r="P4375" s="29" t="s">
        <v>3375</v>
      </c>
      <c r="Q4375" s="29" t="s">
        <v>3209</v>
      </c>
      <c r="R4375" s="29" t="s">
        <v>3210</v>
      </c>
      <c r="S4375" s="29" t="s">
        <v>3098</v>
      </c>
      <c r="T4375" s="29"/>
      <c r="U4375" s="30">
        <v>1000</v>
      </c>
      <c r="V4375" s="30">
        <v>1000</v>
      </c>
      <c r="W4375" s="30">
        <v>1000</v>
      </c>
      <c r="X4375" s="30">
        <v>1000</v>
      </c>
      <c r="Y4375" s="30">
        <v>1000</v>
      </c>
      <c r="Z4375" s="30">
        <v>1000</v>
      </c>
      <c r="AA4375" s="30">
        <v>1000</v>
      </c>
      <c r="AB4375" s="30">
        <v>1000</v>
      </c>
      <c r="AC4375" s="30">
        <v>1000</v>
      </c>
      <c r="AD4375" s="30">
        <v>1000</v>
      </c>
      <c r="AE4375" s="30">
        <v>1000</v>
      </c>
      <c r="AF4375" s="30">
        <v>1000</v>
      </c>
    </row>
    <row r="4376" spans="1:32" x14ac:dyDescent="0.45">
      <c r="A4376" s="29" t="s">
        <v>396</v>
      </c>
      <c r="B4376" s="29" t="s">
        <v>397</v>
      </c>
      <c r="C4376" s="29" t="s">
        <v>3299</v>
      </c>
      <c r="D4376" s="29" t="s">
        <v>3300</v>
      </c>
      <c r="E4376" s="29" t="s">
        <v>3320</v>
      </c>
      <c r="F4376" s="29" t="s">
        <v>3321</v>
      </c>
      <c r="G4376" s="29" t="s">
        <v>3233</v>
      </c>
      <c r="H4376" s="29" t="s">
        <v>3234</v>
      </c>
      <c r="I4376" s="29" t="s">
        <v>3275</v>
      </c>
      <c r="J4376" s="29" t="s">
        <v>3276</v>
      </c>
      <c r="K4376" s="29" t="s">
        <v>3277</v>
      </c>
      <c r="L4376" s="29" t="s">
        <v>3100</v>
      </c>
      <c r="M4376" s="29" t="s">
        <v>3312</v>
      </c>
      <c r="N4376" s="29" t="s">
        <v>3313</v>
      </c>
      <c r="O4376" s="29" t="s">
        <v>3314</v>
      </c>
      <c r="P4376" s="29" t="s">
        <v>3315</v>
      </c>
      <c r="Q4376" s="29" t="s">
        <v>3249</v>
      </c>
      <c r="R4376" s="29" t="s">
        <v>3210</v>
      </c>
      <c r="S4376" s="29" t="s">
        <v>3098</v>
      </c>
      <c r="T4376" s="29"/>
      <c r="U4376" s="30">
        <v>6709</v>
      </c>
      <c r="V4376" s="30">
        <v>6709</v>
      </c>
      <c r="W4376" s="30">
        <v>6709</v>
      </c>
      <c r="X4376" s="30">
        <v>6709</v>
      </c>
      <c r="Y4376" s="30">
        <v>6709</v>
      </c>
      <c r="Z4376" s="30">
        <v>6709</v>
      </c>
      <c r="AA4376" s="30">
        <v>6637</v>
      </c>
      <c r="AB4376" s="30">
        <v>3001</v>
      </c>
      <c r="AC4376" s="30">
        <v>3001</v>
      </c>
      <c r="AD4376" s="30">
        <v>3001</v>
      </c>
      <c r="AE4376" s="30">
        <v>3001</v>
      </c>
      <c r="AF4376" s="30">
        <v>3001</v>
      </c>
    </row>
    <row r="4377" spans="1:32" x14ac:dyDescent="0.45">
      <c r="A4377" s="29" t="s">
        <v>396</v>
      </c>
      <c r="B4377" s="29" t="s">
        <v>397</v>
      </c>
      <c r="C4377" s="29" t="s">
        <v>3299</v>
      </c>
      <c r="D4377" s="29" t="s">
        <v>3300</v>
      </c>
      <c r="E4377" s="29" t="s">
        <v>3320</v>
      </c>
      <c r="F4377" s="29" t="s">
        <v>3321</v>
      </c>
      <c r="G4377" s="29" t="s">
        <v>3233</v>
      </c>
      <c r="H4377" s="29" t="s">
        <v>3234</v>
      </c>
      <c r="I4377" s="29" t="s">
        <v>3275</v>
      </c>
      <c r="J4377" s="29" t="s">
        <v>3276</v>
      </c>
      <c r="K4377" s="29" t="s">
        <v>3277</v>
      </c>
      <c r="L4377" s="29" t="s">
        <v>3100</v>
      </c>
      <c r="M4377" s="29" t="s">
        <v>3312</v>
      </c>
      <c r="N4377" s="29" t="s">
        <v>3313</v>
      </c>
      <c r="O4377" s="29" t="s">
        <v>3314</v>
      </c>
      <c r="P4377" s="29" t="s">
        <v>3315</v>
      </c>
      <c r="Q4377" s="29" t="s">
        <v>3209</v>
      </c>
      <c r="R4377" s="29" t="s">
        <v>3210</v>
      </c>
      <c r="S4377" s="29" t="s">
        <v>3098</v>
      </c>
      <c r="T4377" s="29"/>
      <c r="U4377" s="30">
        <v>300000</v>
      </c>
      <c r="V4377" s="30">
        <v>300000</v>
      </c>
      <c r="W4377" s="30">
        <v>300000</v>
      </c>
      <c r="X4377" s="30">
        <v>300000</v>
      </c>
      <c r="Y4377" s="30">
        <v>300000</v>
      </c>
      <c r="Z4377" s="30">
        <v>300000</v>
      </c>
      <c r="AA4377" s="30">
        <v>300000</v>
      </c>
      <c r="AB4377" s="30">
        <v>300000</v>
      </c>
      <c r="AC4377" s="30">
        <v>300000</v>
      </c>
      <c r="AD4377" s="30">
        <v>300000</v>
      </c>
      <c r="AE4377" s="30">
        <v>300000</v>
      </c>
      <c r="AF4377" s="30">
        <v>300000</v>
      </c>
    </row>
    <row r="4378" spans="1:32" x14ac:dyDescent="0.45">
      <c r="A4378" s="29" t="s">
        <v>1029</v>
      </c>
      <c r="B4378" s="29" t="s">
        <v>1030</v>
      </c>
      <c r="C4378" s="29" t="s">
        <v>3584</v>
      </c>
      <c r="D4378" s="29" t="s">
        <v>3585</v>
      </c>
      <c r="E4378" s="29" t="s">
        <v>3740</v>
      </c>
      <c r="F4378" s="29" t="s">
        <v>3741</v>
      </c>
      <c r="G4378" s="29" t="s">
        <v>3233</v>
      </c>
      <c r="H4378" s="29" t="s">
        <v>3234</v>
      </c>
      <c r="I4378" s="29" t="s">
        <v>3242</v>
      </c>
      <c r="J4378" s="29" t="s">
        <v>3243</v>
      </c>
      <c r="K4378" s="29" t="s">
        <v>3244</v>
      </c>
      <c r="L4378" s="29" t="s">
        <v>3104</v>
      </c>
      <c r="M4378" s="29" t="s">
        <v>3436</v>
      </c>
      <c r="N4378" s="29" t="s">
        <v>3437</v>
      </c>
      <c r="O4378" s="29" t="s">
        <v>3438</v>
      </c>
      <c r="P4378" s="29" t="s">
        <v>3439</v>
      </c>
      <c r="Q4378" s="29" t="s">
        <v>3209</v>
      </c>
      <c r="R4378" s="29" t="s">
        <v>3210</v>
      </c>
      <c r="S4378" s="29" t="s">
        <v>3098</v>
      </c>
      <c r="T4378" s="29"/>
      <c r="U4378" s="30">
        <v>2000</v>
      </c>
      <c r="V4378" s="30">
        <v>2000</v>
      </c>
      <c r="W4378" s="30">
        <v>2000</v>
      </c>
      <c r="X4378" s="30">
        <v>2000</v>
      </c>
      <c r="Y4378" s="30">
        <v>2000</v>
      </c>
      <c r="Z4378" s="30">
        <v>2000</v>
      </c>
      <c r="AA4378" s="30">
        <v>2000</v>
      </c>
      <c r="AB4378" s="30">
        <v>2000</v>
      </c>
      <c r="AC4378" s="30">
        <v>2000</v>
      </c>
      <c r="AD4378" s="30">
        <v>1742</v>
      </c>
      <c r="AE4378" s="30">
        <v>0</v>
      </c>
      <c r="AF4378" s="30">
        <v>0</v>
      </c>
    </row>
    <row r="4379" spans="1:32" x14ac:dyDescent="0.45">
      <c r="A4379" s="29" t="s">
        <v>1029</v>
      </c>
      <c r="B4379" s="29" t="s">
        <v>1030</v>
      </c>
      <c r="C4379" s="29" t="s">
        <v>3584</v>
      </c>
      <c r="D4379" s="29" t="s">
        <v>3585</v>
      </c>
      <c r="E4379" s="29" t="s">
        <v>3740</v>
      </c>
      <c r="F4379" s="29" t="s">
        <v>3741</v>
      </c>
      <c r="G4379" s="29" t="s">
        <v>3233</v>
      </c>
      <c r="H4379" s="29" t="s">
        <v>3234</v>
      </c>
      <c r="I4379" s="29" t="s">
        <v>3242</v>
      </c>
      <c r="J4379" s="29" t="s">
        <v>3243</v>
      </c>
      <c r="K4379" s="29" t="s">
        <v>3244</v>
      </c>
      <c r="L4379" s="29" t="s">
        <v>3104</v>
      </c>
      <c r="M4379" s="29" t="s">
        <v>3245</v>
      </c>
      <c r="N4379" s="29" t="s">
        <v>3246</v>
      </c>
      <c r="O4379" s="29" t="s">
        <v>3701</v>
      </c>
      <c r="P4379" s="29" t="s">
        <v>3702</v>
      </c>
      <c r="Q4379" s="29" t="s">
        <v>3209</v>
      </c>
      <c r="R4379" s="29" t="s">
        <v>3210</v>
      </c>
      <c r="S4379" s="29" t="s">
        <v>3098</v>
      </c>
      <c r="T4379" s="29"/>
      <c r="U4379" s="30">
        <v>15000</v>
      </c>
      <c r="V4379" s="30">
        <v>15000</v>
      </c>
      <c r="W4379" s="30">
        <v>15000</v>
      </c>
      <c r="X4379" s="30">
        <v>15000</v>
      </c>
      <c r="Y4379" s="30">
        <v>15000</v>
      </c>
      <c r="Z4379" s="30">
        <v>15000</v>
      </c>
      <c r="AA4379" s="30">
        <v>15000</v>
      </c>
      <c r="AB4379" s="30">
        <v>15000</v>
      </c>
      <c r="AC4379" s="30">
        <v>15000</v>
      </c>
      <c r="AD4379" s="30">
        <v>15000</v>
      </c>
      <c r="AE4379" s="30">
        <v>15000</v>
      </c>
      <c r="AF4379" s="30">
        <v>15000</v>
      </c>
    </row>
    <row r="4380" spans="1:32" x14ac:dyDescent="0.45">
      <c r="A4380" s="29" t="s">
        <v>1029</v>
      </c>
      <c r="B4380" s="29" t="s">
        <v>1030</v>
      </c>
      <c r="C4380" s="29" t="s">
        <v>3584</v>
      </c>
      <c r="D4380" s="29" t="s">
        <v>3585</v>
      </c>
      <c r="E4380" s="29" t="s">
        <v>3740</v>
      </c>
      <c r="F4380" s="29" t="s">
        <v>3741</v>
      </c>
      <c r="G4380" s="29" t="s">
        <v>3233</v>
      </c>
      <c r="H4380" s="29" t="s">
        <v>3234</v>
      </c>
      <c r="I4380" s="29" t="s">
        <v>3275</v>
      </c>
      <c r="J4380" s="29" t="s">
        <v>3276</v>
      </c>
      <c r="K4380" s="29" t="s">
        <v>3277</v>
      </c>
      <c r="L4380" s="29" t="s">
        <v>3100</v>
      </c>
      <c r="M4380" s="29" t="s">
        <v>3312</v>
      </c>
      <c r="N4380" s="29" t="s">
        <v>3313</v>
      </c>
      <c r="O4380" s="29" t="s">
        <v>3314</v>
      </c>
      <c r="P4380" s="29" t="s">
        <v>3315</v>
      </c>
      <c r="Q4380" s="29" t="s">
        <v>3209</v>
      </c>
      <c r="R4380" s="29" t="s">
        <v>3210</v>
      </c>
      <c r="S4380" s="29" t="s">
        <v>3098</v>
      </c>
      <c r="T4380" s="29"/>
      <c r="U4380" s="30">
        <v>25000</v>
      </c>
      <c r="V4380" s="30">
        <v>25000</v>
      </c>
      <c r="W4380" s="30">
        <v>25000</v>
      </c>
      <c r="X4380" s="30">
        <v>25000</v>
      </c>
      <c r="Y4380" s="30">
        <v>25000</v>
      </c>
      <c r="Z4380" s="30">
        <v>25000</v>
      </c>
      <c r="AA4380" s="30">
        <v>25000</v>
      </c>
      <c r="AB4380" s="30">
        <v>25000</v>
      </c>
      <c r="AC4380" s="30">
        <v>25000</v>
      </c>
      <c r="AD4380" s="30">
        <v>25000</v>
      </c>
      <c r="AE4380" s="30">
        <v>25000</v>
      </c>
      <c r="AF4380" s="30">
        <v>25000</v>
      </c>
    </row>
    <row r="4381" spans="1:32" x14ac:dyDescent="0.45">
      <c r="A4381" s="29" t="s">
        <v>1029</v>
      </c>
      <c r="B4381" s="29" t="s">
        <v>1030</v>
      </c>
      <c r="C4381" s="29" t="s">
        <v>3299</v>
      </c>
      <c r="D4381" s="29" t="s">
        <v>3300</v>
      </c>
      <c r="E4381" s="29" t="s">
        <v>3538</v>
      </c>
      <c r="F4381" s="29" t="s">
        <v>3539</v>
      </c>
      <c r="G4381" s="29" t="s">
        <v>3200</v>
      </c>
      <c r="H4381" s="29" t="s">
        <v>3201</v>
      </c>
      <c r="I4381" s="29" t="s">
        <v>3202</v>
      </c>
      <c r="J4381" s="29" t="s">
        <v>3203</v>
      </c>
      <c r="K4381" s="29" t="s">
        <v>3216</v>
      </c>
      <c r="L4381" s="29" t="s">
        <v>3102</v>
      </c>
      <c r="M4381" s="29" t="s">
        <v>3217</v>
      </c>
      <c r="N4381" s="29" t="s">
        <v>3218</v>
      </c>
      <c r="O4381" s="29" t="s">
        <v>3219</v>
      </c>
      <c r="P4381" s="29" t="s">
        <v>3220</v>
      </c>
      <c r="Q4381" s="29" t="s">
        <v>3209</v>
      </c>
      <c r="R4381" s="29" t="s">
        <v>3210</v>
      </c>
      <c r="S4381" s="29" t="s">
        <v>3098</v>
      </c>
      <c r="T4381" s="29"/>
      <c r="U4381" s="30">
        <v>236000</v>
      </c>
      <c r="V4381" s="30">
        <v>236000</v>
      </c>
      <c r="W4381" s="30">
        <v>236000</v>
      </c>
      <c r="X4381" s="30">
        <v>236000</v>
      </c>
      <c r="Y4381" s="30">
        <v>236000</v>
      </c>
      <c r="Z4381" s="30">
        <v>236000</v>
      </c>
      <c r="AA4381" s="30">
        <v>236000</v>
      </c>
      <c r="AB4381" s="30">
        <v>236000</v>
      </c>
      <c r="AC4381" s="30">
        <v>236000</v>
      </c>
      <c r="AD4381" s="30">
        <v>236000</v>
      </c>
      <c r="AE4381" s="30">
        <v>236000</v>
      </c>
      <c r="AF4381" s="30">
        <v>236000</v>
      </c>
    </row>
    <row r="4382" spans="1:32" x14ac:dyDescent="0.45">
      <c r="A4382" s="29" t="s">
        <v>1029</v>
      </c>
      <c r="B4382" s="29" t="s">
        <v>1030</v>
      </c>
      <c r="C4382" s="29" t="s">
        <v>3299</v>
      </c>
      <c r="D4382" s="29" t="s">
        <v>3300</v>
      </c>
      <c r="E4382" s="29" t="s">
        <v>3538</v>
      </c>
      <c r="F4382" s="29" t="s">
        <v>3539</v>
      </c>
      <c r="G4382" s="29" t="s">
        <v>3200</v>
      </c>
      <c r="H4382" s="29" t="s">
        <v>3201</v>
      </c>
      <c r="I4382" s="29" t="s">
        <v>3202</v>
      </c>
      <c r="J4382" s="29" t="s">
        <v>3203</v>
      </c>
      <c r="K4382" s="29" t="s">
        <v>3221</v>
      </c>
      <c r="L4382" s="29" t="s">
        <v>3113</v>
      </c>
      <c r="M4382" s="29" t="s">
        <v>3303</v>
      </c>
      <c r="N4382" s="29" t="s">
        <v>3304</v>
      </c>
      <c r="O4382" s="29" t="s">
        <v>3305</v>
      </c>
      <c r="P4382" s="29" t="s">
        <v>3306</v>
      </c>
      <c r="Q4382" s="29" t="s">
        <v>3209</v>
      </c>
      <c r="R4382" s="29" t="s">
        <v>3210</v>
      </c>
      <c r="S4382" s="29" t="s">
        <v>3098</v>
      </c>
      <c r="T4382" s="29"/>
      <c r="U4382" s="30">
        <v>39360</v>
      </c>
      <c r="V4382" s="30">
        <v>39346</v>
      </c>
      <c r="W4382" s="30">
        <v>39311</v>
      </c>
      <c r="X4382" s="30">
        <v>39000</v>
      </c>
      <c r="Y4382" s="30">
        <v>40391</v>
      </c>
      <c r="Z4382" s="30">
        <v>39184</v>
      </c>
      <c r="AA4382" s="30">
        <v>40195</v>
      </c>
      <c r="AB4382" s="30">
        <v>39000</v>
      </c>
      <c r="AC4382" s="30">
        <v>40312</v>
      </c>
      <c r="AD4382" s="30">
        <v>39024</v>
      </c>
      <c r="AE4382" s="30">
        <v>39000</v>
      </c>
      <c r="AF4382" s="30">
        <v>39000</v>
      </c>
    </row>
    <row r="4383" spans="1:32" x14ac:dyDescent="0.45">
      <c r="A4383" s="29" t="s">
        <v>1029</v>
      </c>
      <c r="B4383" s="29" t="s">
        <v>1030</v>
      </c>
      <c r="C4383" s="29" t="s">
        <v>3299</v>
      </c>
      <c r="D4383" s="29" t="s">
        <v>3300</v>
      </c>
      <c r="E4383" s="29" t="s">
        <v>3538</v>
      </c>
      <c r="F4383" s="29" t="s">
        <v>3539</v>
      </c>
      <c r="G4383" s="29" t="s">
        <v>3200</v>
      </c>
      <c r="H4383" s="29" t="s">
        <v>3201</v>
      </c>
      <c r="I4383" s="29" t="s">
        <v>3226</v>
      </c>
      <c r="J4383" s="29" t="s">
        <v>3227</v>
      </c>
      <c r="K4383" s="29" t="s">
        <v>3228</v>
      </c>
      <c r="L4383" s="29" t="s">
        <v>3111</v>
      </c>
      <c r="M4383" s="29" t="s">
        <v>3229</v>
      </c>
      <c r="N4383" s="29" t="s">
        <v>3230</v>
      </c>
      <c r="O4383" s="29" t="s">
        <v>3231</v>
      </c>
      <c r="P4383" s="29" t="s">
        <v>3232</v>
      </c>
      <c r="Q4383" s="29" t="s">
        <v>3209</v>
      </c>
      <c r="R4383" s="29" t="s">
        <v>3210</v>
      </c>
      <c r="S4383" s="29" t="s">
        <v>3098</v>
      </c>
      <c r="T4383" s="29"/>
      <c r="U4383" s="30">
        <v>0</v>
      </c>
      <c r="V4383" s="30">
        <v>0</v>
      </c>
      <c r="W4383" s="30">
        <v>0</v>
      </c>
      <c r="X4383" s="30">
        <v>0</v>
      </c>
      <c r="Y4383" s="30">
        <v>78</v>
      </c>
      <c r="Z4383" s="30">
        <v>0</v>
      </c>
      <c r="AA4383" s="30">
        <v>0</v>
      </c>
      <c r="AB4383" s="30">
        <v>0</v>
      </c>
      <c r="AC4383" s="30">
        <v>0</v>
      </c>
      <c r="AD4383" s="30">
        <v>0</v>
      </c>
      <c r="AE4383" s="30">
        <v>0</v>
      </c>
      <c r="AF4383" s="30">
        <v>0</v>
      </c>
    </row>
    <row r="4384" spans="1:32" x14ac:dyDescent="0.45">
      <c r="A4384" s="29" t="s">
        <v>1029</v>
      </c>
      <c r="B4384" s="29" t="s">
        <v>1030</v>
      </c>
      <c r="C4384" s="29" t="s">
        <v>3299</v>
      </c>
      <c r="D4384" s="29" t="s">
        <v>3300</v>
      </c>
      <c r="E4384" s="29" t="s">
        <v>3538</v>
      </c>
      <c r="F4384" s="29" t="s">
        <v>3539</v>
      </c>
      <c r="G4384" s="29" t="s">
        <v>3233</v>
      </c>
      <c r="H4384" s="29" t="s">
        <v>3234</v>
      </c>
      <c r="I4384" s="29" t="s">
        <v>3235</v>
      </c>
      <c r="J4384" s="29" t="s">
        <v>3236</v>
      </c>
      <c r="K4384" s="29" t="s">
        <v>3237</v>
      </c>
      <c r="L4384" s="29" t="s">
        <v>3107</v>
      </c>
      <c r="M4384" s="29" t="s">
        <v>3596</v>
      </c>
      <c r="N4384" s="29" t="s">
        <v>3597</v>
      </c>
      <c r="O4384" s="29" t="s">
        <v>3598</v>
      </c>
      <c r="P4384" s="29" t="s">
        <v>3599</v>
      </c>
      <c r="Q4384" s="29" t="s">
        <v>3209</v>
      </c>
      <c r="R4384" s="29" t="s">
        <v>3210</v>
      </c>
      <c r="S4384" s="29" t="s">
        <v>3098</v>
      </c>
      <c r="T4384" s="29"/>
      <c r="U4384" s="30">
        <v>13026</v>
      </c>
      <c r="V4384" s="30">
        <v>14430</v>
      </c>
      <c r="W4384" s="30">
        <v>13377</v>
      </c>
      <c r="X4384" s="30">
        <v>12714</v>
      </c>
      <c r="Y4384" s="30">
        <v>12402</v>
      </c>
      <c r="Z4384" s="30">
        <v>13712</v>
      </c>
      <c r="AA4384" s="30">
        <v>13533</v>
      </c>
      <c r="AB4384" s="30">
        <v>13299</v>
      </c>
      <c r="AC4384" s="30">
        <v>13260</v>
      </c>
      <c r="AD4384" s="30">
        <v>12753</v>
      </c>
      <c r="AE4384" s="30">
        <v>13143</v>
      </c>
      <c r="AF4384" s="30">
        <v>11817</v>
      </c>
    </row>
    <row r="4385" spans="1:32" x14ac:dyDescent="0.45">
      <c r="A4385" s="29" t="s">
        <v>1029</v>
      </c>
      <c r="B4385" s="29" t="s">
        <v>1030</v>
      </c>
      <c r="C4385" s="29" t="s">
        <v>3299</v>
      </c>
      <c r="D4385" s="29" t="s">
        <v>3300</v>
      </c>
      <c r="E4385" s="29" t="s">
        <v>3538</v>
      </c>
      <c r="F4385" s="29" t="s">
        <v>3539</v>
      </c>
      <c r="G4385" s="29" t="s">
        <v>3233</v>
      </c>
      <c r="H4385" s="29" t="s">
        <v>3234</v>
      </c>
      <c r="I4385" s="29" t="s">
        <v>3235</v>
      </c>
      <c r="J4385" s="29" t="s">
        <v>3236</v>
      </c>
      <c r="K4385" s="29" t="s">
        <v>3237</v>
      </c>
      <c r="L4385" s="29" t="s">
        <v>3107</v>
      </c>
      <c r="M4385" s="29" t="s">
        <v>3456</v>
      </c>
      <c r="N4385" s="29" t="s">
        <v>3457</v>
      </c>
      <c r="O4385" s="29" t="s">
        <v>3504</v>
      </c>
      <c r="P4385" s="29" t="s">
        <v>3505</v>
      </c>
      <c r="Q4385" s="29" t="s">
        <v>3209</v>
      </c>
      <c r="R4385" s="29" t="s">
        <v>3210</v>
      </c>
      <c r="S4385" s="29" t="s">
        <v>3098</v>
      </c>
      <c r="T4385" s="29"/>
      <c r="U4385" s="30">
        <v>3400</v>
      </c>
      <c r="V4385" s="30">
        <v>3400</v>
      </c>
      <c r="W4385" s="30">
        <v>3400</v>
      </c>
      <c r="X4385" s="30">
        <v>3400</v>
      </c>
      <c r="Y4385" s="30">
        <v>3400</v>
      </c>
      <c r="Z4385" s="30">
        <v>3400</v>
      </c>
      <c r="AA4385" s="30">
        <v>3400</v>
      </c>
      <c r="AB4385" s="30">
        <v>3400</v>
      </c>
      <c r="AC4385" s="30">
        <v>3400</v>
      </c>
      <c r="AD4385" s="30">
        <v>3400</v>
      </c>
      <c r="AE4385" s="30">
        <v>3400</v>
      </c>
      <c r="AF4385" s="30">
        <v>3400</v>
      </c>
    </row>
    <row r="4386" spans="1:32" x14ac:dyDescent="0.45">
      <c r="A4386" s="29" t="s">
        <v>1029</v>
      </c>
      <c r="B4386" s="29" t="s">
        <v>1030</v>
      </c>
      <c r="C4386" s="29" t="s">
        <v>3299</v>
      </c>
      <c r="D4386" s="29" t="s">
        <v>3300</v>
      </c>
      <c r="E4386" s="29" t="s">
        <v>3538</v>
      </c>
      <c r="F4386" s="29" t="s">
        <v>3539</v>
      </c>
      <c r="G4386" s="29" t="s">
        <v>3233</v>
      </c>
      <c r="H4386" s="29" t="s">
        <v>3234</v>
      </c>
      <c r="I4386" s="29" t="s">
        <v>3235</v>
      </c>
      <c r="J4386" s="29" t="s">
        <v>3236</v>
      </c>
      <c r="K4386" s="29" t="s">
        <v>3237</v>
      </c>
      <c r="L4386" s="29" t="s">
        <v>3107</v>
      </c>
      <c r="M4386" s="29" t="s">
        <v>3238</v>
      </c>
      <c r="N4386" s="29" t="s">
        <v>3239</v>
      </c>
      <c r="O4386" s="29" t="s">
        <v>3422</v>
      </c>
      <c r="P4386" s="29" t="s">
        <v>3423</v>
      </c>
      <c r="Q4386" s="29" t="s">
        <v>3209</v>
      </c>
      <c r="R4386" s="29" t="s">
        <v>3210</v>
      </c>
      <c r="S4386" s="29" t="s">
        <v>3098</v>
      </c>
      <c r="T4386" s="29"/>
      <c r="U4386" s="30">
        <v>33200</v>
      </c>
      <c r="V4386" s="30">
        <v>33200</v>
      </c>
      <c r="W4386" s="30">
        <v>33200</v>
      </c>
      <c r="X4386" s="30">
        <v>33200</v>
      </c>
      <c r="Y4386" s="30">
        <v>33200</v>
      </c>
      <c r="Z4386" s="30">
        <v>33200</v>
      </c>
      <c r="AA4386" s="30">
        <v>33200</v>
      </c>
      <c r="AB4386" s="30">
        <v>33200</v>
      </c>
      <c r="AC4386" s="30">
        <v>33200</v>
      </c>
      <c r="AD4386" s="30">
        <v>33200</v>
      </c>
      <c r="AE4386" s="30">
        <v>33200</v>
      </c>
      <c r="AF4386" s="30">
        <v>33200</v>
      </c>
    </row>
    <row r="4387" spans="1:32" x14ac:dyDescent="0.45">
      <c r="A4387" s="29" t="s">
        <v>1029</v>
      </c>
      <c r="B4387" s="29" t="s">
        <v>1030</v>
      </c>
      <c r="C4387" s="29" t="s">
        <v>3299</v>
      </c>
      <c r="D4387" s="29" t="s">
        <v>3300</v>
      </c>
      <c r="E4387" s="29" t="s">
        <v>3538</v>
      </c>
      <c r="F4387" s="29" t="s">
        <v>3539</v>
      </c>
      <c r="G4387" s="29" t="s">
        <v>3233</v>
      </c>
      <c r="H4387" s="29" t="s">
        <v>3234</v>
      </c>
      <c r="I4387" s="29" t="s">
        <v>3235</v>
      </c>
      <c r="J4387" s="29" t="s">
        <v>3236</v>
      </c>
      <c r="K4387" s="29" t="s">
        <v>3237</v>
      </c>
      <c r="L4387" s="29" t="s">
        <v>3107</v>
      </c>
      <c r="M4387" s="29" t="s">
        <v>3238</v>
      </c>
      <c r="N4387" s="29" t="s">
        <v>3239</v>
      </c>
      <c r="O4387" s="29" t="s">
        <v>3240</v>
      </c>
      <c r="P4387" s="29" t="s">
        <v>3241</v>
      </c>
      <c r="Q4387" s="29" t="s">
        <v>3209</v>
      </c>
      <c r="R4387" s="29" t="s">
        <v>3210</v>
      </c>
      <c r="S4387" s="29" t="s">
        <v>3098</v>
      </c>
      <c r="T4387" s="29"/>
      <c r="U4387" s="30">
        <v>17820</v>
      </c>
      <c r="V4387" s="30">
        <v>17820</v>
      </c>
      <c r="W4387" s="30">
        <v>17820</v>
      </c>
      <c r="X4387" s="30">
        <v>17820</v>
      </c>
      <c r="Y4387" s="30">
        <v>17820</v>
      </c>
      <c r="Z4387" s="30">
        <v>17820</v>
      </c>
      <c r="AA4387" s="30">
        <v>17820</v>
      </c>
      <c r="AB4387" s="30">
        <v>17820</v>
      </c>
      <c r="AC4387" s="30">
        <v>17820</v>
      </c>
      <c r="AD4387" s="30">
        <v>17820</v>
      </c>
      <c r="AE4387" s="30">
        <v>17820</v>
      </c>
      <c r="AF4387" s="30">
        <v>17820</v>
      </c>
    </row>
    <row r="4388" spans="1:32" x14ac:dyDescent="0.45">
      <c r="A4388" s="29" t="s">
        <v>1029</v>
      </c>
      <c r="B4388" s="29" t="s">
        <v>1030</v>
      </c>
      <c r="C4388" s="29" t="s">
        <v>3299</v>
      </c>
      <c r="D4388" s="29" t="s">
        <v>3300</v>
      </c>
      <c r="E4388" s="29" t="s">
        <v>3538</v>
      </c>
      <c r="F4388" s="29" t="s">
        <v>3539</v>
      </c>
      <c r="G4388" s="29" t="s">
        <v>3233</v>
      </c>
      <c r="H4388" s="29" t="s">
        <v>3234</v>
      </c>
      <c r="I4388" s="29" t="s">
        <v>3242</v>
      </c>
      <c r="J4388" s="29" t="s">
        <v>3243</v>
      </c>
      <c r="K4388" s="29" t="s">
        <v>3244</v>
      </c>
      <c r="L4388" s="29" t="s">
        <v>3104</v>
      </c>
      <c r="M4388" s="29" t="s">
        <v>3436</v>
      </c>
      <c r="N4388" s="29" t="s">
        <v>3437</v>
      </c>
      <c r="O4388" s="29" t="s">
        <v>3438</v>
      </c>
      <c r="P4388" s="29" t="s">
        <v>3439</v>
      </c>
      <c r="Q4388" s="29" t="s">
        <v>3209</v>
      </c>
      <c r="R4388" s="29" t="s">
        <v>3210</v>
      </c>
      <c r="S4388" s="29" t="s">
        <v>3098</v>
      </c>
      <c r="T4388" s="29"/>
      <c r="U4388" s="30">
        <v>3000</v>
      </c>
      <c r="V4388" s="30">
        <v>2465</v>
      </c>
      <c r="W4388" s="30">
        <v>0</v>
      </c>
      <c r="X4388" s="30">
        <v>0</v>
      </c>
      <c r="Y4388" s="30">
        <v>0</v>
      </c>
      <c r="Z4388" s="30">
        <v>0</v>
      </c>
      <c r="AA4388" s="30">
        <v>0</v>
      </c>
      <c r="AB4388" s="30">
        <v>0</v>
      </c>
      <c r="AC4388" s="30">
        <v>0</v>
      </c>
      <c r="AD4388" s="30">
        <v>0</v>
      </c>
      <c r="AE4388" s="30">
        <v>0</v>
      </c>
      <c r="AF4388" s="30">
        <v>0</v>
      </c>
    </row>
    <row r="4389" spans="1:32" x14ac:dyDescent="0.45">
      <c r="A4389" s="29" t="s">
        <v>1029</v>
      </c>
      <c r="B4389" s="29" t="s">
        <v>1030</v>
      </c>
      <c r="C4389" s="29" t="s">
        <v>3299</v>
      </c>
      <c r="D4389" s="29" t="s">
        <v>3300</v>
      </c>
      <c r="E4389" s="29" t="s">
        <v>3538</v>
      </c>
      <c r="F4389" s="29" t="s">
        <v>3539</v>
      </c>
      <c r="G4389" s="29" t="s">
        <v>3233</v>
      </c>
      <c r="H4389" s="29" t="s">
        <v>3234</v>
      </c>
      <c r="I4389" s="29" t="s">
        <v>3242</v>
      </c>
      <c r="J4389" s="29" t="s">
        <v>3243</v>
      </c>
      <c r="K4389" s="29" t="s">
        <v>3244</v>
      </c>
      <c r="L4389" s="29" t="s">
        <v>3104</v>
      </c>
      <c r="M4389" s="29" t="s">
        <v>3245</v>
      </c>
      <c r="N4389" s="29" t="s">
        <v>3246</v>
      </c>
      <c r="O4389" s="29" t="s">
        <v>3701</v>
      </c>
      <c r="P4389" s="29" t="s">
        <v>3702</v>
      </c>
      <c r="Q4389" s="29" t="s">
        <v>3249</v>
      </c>
      <c r="R4389" s="29" t="s">
        <v>3210</v>
      </c>
      <c r="S4389" s="29" t="s">
        <v>3098</v>
      </c>
      <c r="T4389" s="29"/>
      <c r="U4389" s="30">
        <v>0</v>
      </c>
      <c r="V4389" s="30">
        <v>14000</v>
      </c>
      <c r="W4389" s="30">
        <v>0</v>
      </c>
      <c r="X4389" s="30">
        <v>0</v>
      </c>
      <c r="Y4389" s="30">
        <v>0</v>
      </c>
      <c r="Z4389" s="30">
        <v>0</v>
      </c>
      <c r="AA4389" s="30">
        <v>0</v>
      </c>
      <c r="AB4389" s="30">
        <v>0</v>
      </c>
      <c r="AC4389" s="30">
        <v>0</v>
      </c>
      <c r="AD4389" s="30">
        <v>0</v>
      </c>
      <c r="AE4389" s="30">
        <v>0</v>
      </c>
      <c r="AF4389" s="30">
        <v>0</v>
      </c>
    </row>
    <row r="4390" spans="1:32" x14ac:dyDescent="0.45">
      <c r="A4390" s="29" t="s">
        <v>1029</v>
      </c>
      <c r="B4390" s="29" t="s">
        <v>1030</v>
      </c>
      <c r="C4390" s="29" t="s">
        <v>3299</v>
      </c>
      <c r="D4390" s="29" t="s">
        <v>3300</v>
      </c>
      <c r="E4390" s="29" t="s">
        <v>3538</v>
      </c>
      <c r="F4390" s="29" t="s">
        <v>3539</v>
      </c>
      <c r="G4390" s="29" t="s">
        <v>3233</v>
      </c>
      <c r="H4390" s="29" t="s">
        <v>3234</v>
      </c>
      <c r="I4390" s="29" t="s">
        <v>3242</v>
      </c>
      <c r="J4390" s="29" t="s">
        <v>3243</v>
      </c>
      <c r="K4390" s="29" t="s">
        <v>3244</v>
      </c>
      <c r="L4390" s="29" t="s">
        <v>3104</v>
      </c>
      <c r="M4390" s="29" t="s">
        <v>3245</v>
      </c>
      <c r="N4390" s="29" t="s">
        <v>3246</v>
      </c>
      <c r="O4390" s="29" t="s">
        <v>3701</v>
      </c>
      <c r="P4390" s="29" t="s">
        <v>3702</v>
      </c>
      <c r="Q4390" s="29" t="s">
        <v>3209</v>
      </c>
      <c r="R4390" s="29" t="s">
        <v>3210</v>
      </c>
      <c r="S4390" s="29" t="s">
        <v>3098</v>
      </c>
      <c r="T4390" s="29"/>
      <c r="U4390" s="30">
        <v>15000</v>
      </c>
      <c r="V4390" s="30">
        <v>15000</v>
      </c>
      <c r="W4390" s="30">
        <v>15000</v>
      </c>
      <c r="X4390" s="30">
        <v>15000</v>
      </c>
      <c r="Y4390" s="30">
        <v>15000</v>
      </c>
      <c r="Z4390" s="30">
        <v>15000</v>
      </c>
      <c r="AA4390" s="30">
        <v>15000</v>
      </c>
      <c r="AB4390" s="30">
        <v>15000</v>
      </c>
      <c r="AC4390" s="30">
        <v>15000</v>
      </c>
      <c r="AD4390" s="30">
        <v>15000</v>
      </c>
      <c r="AE4390" s="30">
        <v>15000</v>
      </c>
      <c r="AF4390" s="30">
        <v>15000</v>
      </c>
    </row>
    <row r="4391" spans="1:32" x14ac:dyDescent="0.45">
      <c r="A4391" s="29" t="s">
        <v>1029</v>
      </c>
      <c r="B4391" s="29" t="s">
        <v>1030</v>
      </c>
      <c r="C4391" s="29" t="s">
        <v>3299</v>
      </c>
      <c r="D4391" s="29" t="s">
        <v>3300</v>
      </c>
      <c r="E4391" s="29" t="s">
        <v>3538</v>
      </c>
      <c r="F4391" s="29" t="s">
        <v>3539</v>
      </c>
      <c r="G4391" s="29" t="s">
        <v>3233</v>
      </c>
      <c r="H4391" s="29" t="s">
        <v>3234</v>
      </c>
      <c r="I4391" s="29" t="s">
        <v>3242</v>
      </c>
      <c r="J4391" s="29" t="s">
        <v>3243</v>
      </c>
      <c r="K4391" s="29" t="s">
        <v>3258</v>
      </c>
      <c r="L4391" s="29" t="s">
        <v>3105</v>
      </c>
      <c r="M4391" s="29" t="s">
        <v>3259</v>
      </c>
      <c r="N4391" s="29" t="s">
        <v>3105</v>
      </c>
      <c r="O4391" s="29" t="s">
        <v>3260</v>
      </c>
      <c r="P4391" s="29" t="s">
        <v>3261</v>
      </c>
      <c r="Q4391" s="29" t="s">
        <v>3209</v>
      </c>
      <c r="R4391" s="29" t="s">
        <v>3210</v>
      </c>
      <c r="S4391" s="29" t="s">
        <v>3098</v>
      </c>
      <c r="T4391" s="29"/>
      <c r="U4391" s="30">
        <v>0</v>
      </c>
      <c r="V4391" s="30">
        <v>536</v>
      </c>
      <c r="W4391" s="30">
        <v>3000</v>
      </c>
      <c r="X4391" s="30">
        <v>3000</v>
      </c>
      <c r="Y4391" s="30">
        <v>3000</v>
      </c>
      <c r="Z4391" s="30">
        <v>3000</v>
      </c>
      <c r="AA4391" s="30">
        <v>3000</v>
      </c>
      <c r="AB4391" s="30">
        <v>3000</v>
      </c>
      <c r="AC4391" s="30">
        <v>3000</v>
      </c>
      <c r="AD4391" s="30">
        <v>3000</v>
      </c>
      <c r="AE4391" s="30">
        <v>3000</v>
      </c>
      <c r="AF4391" s="30">
        <v>3000</v>
      </c>
    </row>
    <row r="4392" spans="1:32" x14ac:dyDescent="0.45">
      <c r="A4392" s="29" t="s">
        <v>1029</v>
      </c>
      <c r="B4392" s="29" t="s">
        <v>1030</v>
      </c>
      <c r="C4392" s="29" t="s">
        <v>3299</v>
      </c>
      <c r="D4392" s="29" t="s">
        <v>3300</v>
      </c>
      <c r="E4392" s="29" t="s">
        <v>3538</v>
      </c>
      <c r="F4392" s="29" t="s">
        <v>3539</v>
      </c>
      <c r="G4392" s="29" t="s">
        <v>3233</v>
      </c>
      <c r="H4392" s="29" t="s">
        <v>3234</v>
      </c>
      <c r="I4392" s="29" t="s">
        <v>3262</v>
      </c>
      <c r="J4392" s="29" t="s">
        <v>3263</v>
      </c>
      <c r="K4392" s="29" t="s">
        <v>3264</v>
      </c>
      <c r="L4392" s="29" t="s">
        <v>3103</v>
      </c>
      <c r="M4392" s="29" t="s">
        <v>3322</v>
      </c>
      <c r="N4392" s="29" t="s">
        <v>3323</v>
      </c>
      <c r="O4392" s="29" t="s">
        <v>3324</v>
      </c>
      <c r="P4392" s="29" t="s">
        <v>3325</v>
      </c>
      <c r="Q4392" s="29" t="s">
        <v>3209</v>
      </c>
      <c r="R4392" s="29" t="s">
        <v>3210</v>
      </c>
      <c r="S4392" s="29" t="s">
        <v>3098</v>
      </c>
      <c r="T4392" s="29"/>
      <c r="U4392" s="30">
        <v>33600</v>
      </c>
      <c r="V4392" s="30">
        <v>33600</v>
      </c>
      <c r="W4392" s="30">
        <v>33600</v>
      </c>
      <c r="X4392" s="30">
        <v>33600</v>
      </c>
      <c r="Y4392" s="30">
        <v>33600</v>
      </c>
      <c r="Z4392" s="30">
        <v>33600</v>
      </c>
      <c r="AA4392" s="30">
        <v>33600</v>
      </c>
      <c r="AB4392" s="30">
        <v>33600</v>
      </c>
      <c r="AC4392" s="30">
        <v>33600</v>
      </c>
      <c r="AD4392" s="30">
        <v>33600</v>
      </c>
      <c r="AE4392" s="30">
        <v>33600</v>
      </c>
      <c r="AF4392" s="30">
        <v>33600</v>
      </c>
    </row>
    <row r="4393" spans="1:32" x14ac:dyDescent="0.45">
      <c r="A4393" s="29" t="s">
        <v>1029</v>
      </c>
      <c r="B4393" s="29" t="s">
        <v>1030</v>
      </c>
      <c r="C4393" s="29" t="s">
        <v>3299</v>
      </c>
      <c r="D4393" s="29" t="s">
        <v>3300</v>
      </c>
      <c r="E4393" s="29" t="s">
        <v>3538</v>
      </c>
      <c r="F4393" s="29" t="s">
        <v>3539</v>
      </c>
      <c r="G4393" s="29" t="s">
        <v>3233</v>
      </c>
      <c r="H4393" s="29" t="s">
        <v>3234</v>
      </c>
      <c r="I4393" s="29" t="s">
        <v>3262</v>
      </c>
      <c r="J4393" s="29" t="s">
        <v>3263</v>
      </c>
      <c r="K4393" s="29" t="s">
        <v>3264</v>
      </c>
      <c r="L4393" s="29" t="s">
        <v>3103</v>
      </c>
      <c r="M4393" s="29" t="s">
        <v>3322</v>
      </c>
      <c r="N4393" s="29" t="s">
        <v>3323</v>
      </c>
      <c r="O4393" s="29" t="s">
        <v>3374</v>
      </c>
      <c r="P4393" s="29" t="s">
        <v>3375</v>
      </c>
      <c r="Q4393" s="29" t="s">
        <v>3209</v>
      </c>
      <c r="R4393" s="29" t="s">
        <v>3210</v>
      </c>
      <c r="S4393" s="29" t="s">
        <v>3098</v>
      </c>
      <c r="T4393" s="29"/>
      <c r="U4393" s="30">
        <v>11000</v>
      </c>
      <c r="V4393" s="30">
        <v>11000</v>
      </c>
      <c r="W4393" s="30">
        <v>11000</v>
      </c>
      <c r="X4393" s="30">
        <v>11000</v>
      </c>
      <c r="Y4393" s="30">
        <v>11000</v>
      </c>
      <c r="Z4393" s="30">
        <v>11000</v>
      </c>
      <c r="AA4393" s="30">
        <v>11000</v>
      </c>
      <c r="AB4393" s="30">
        <v>11000</v>
      </c>
      <c r="AC4393" s="30">
        <v>11000</v>
      </c>
      <c r="AD4393" s="30">
        <v>11000</v>
      </c>
      <c r="AE4393" s="30">
        <v>11000</v>
      </c>
      <c r="AF4393" s="30">
        <v>11000</v>
      </c>
    </row>
    <row r="4394" spans="1:32" x14ac:dyDescent="0.45">
      <c r="A4394" s="29" t="s">
        <v>1029</v>
      </c>
      <c r="B4394" s="29" t="s">
        <v>1030</v>
      </c>
      <c r="C4394" s="29" t="s">
        <v>3299</v>
      </c>
      <c r="D4394" s="29" t="s">
        <v>3300</v>
      </c>
      <c r="E4394" s="29" t="s">
        <v>3538</v>
      </c>
      <c r="F4394" s="29" t="s">
        <v>3539</v>
      </c>
      <c r="G4394" s="29" t="s">
        <v>3233</v>
      </c>
      <c r="H4394" s="29" t="s">
        <v>3234</v>
      </c>
      <c r="I4394" s="29" t="s">
        <v>3262</v>
      </c>
      <c r="J4394" s="29" t="s">
        <v>3263</v>
      </c>
      <c r="K4394" s="29" t="s">
        <v>3264</v>
      </c>
      <c r="L4394" s="29" t="s">
        <v>3103</v>
      </c>
      <c r="M4394" s="29" t="s">
        <v>3322</v>
      </c>
      <c r="N4394" s="29" t="s">
        <v>3323</v>
      </c>
      <c r="O4394" s="29" t="s">
        <v>3618</v>
      </c>
      <c r="P4394" s="29" t="s">
        <v>3619</v>
      </c>
      <c r="Q4394" s="29" t="s">
        <v>3209</v>
      </c>
      <c r="R4394" s="29" t="s">
        <v>3210</v>
      </c>
      <c r="S4394" s="29" t="s">
        <v>3098</v>
      </c>
      <c r="T4394" s="29"/>
      <c r="U4394" s="30">
        <v>500</v>
      </c>
      <c r="V4394" s="30">
        <v>500</v>
      </c>
      <c r="W4394" s="30">
        <v>500</v>
      </c>
      <c r="X4394" s="30">
        <v>500</v>
      </c>
      <c r="Y4394" s="30">
        <v>500</v>
      </c>
      <c r="Z4394" s="30">
        <v>500</v>
      </c>
      <c r="AA4394" s="30">
        <v>500</v>
      </c>
      <c r="AB4394" s="30">
        <v>500</v>
      </c>
      <c r="AC4394" s="30">
        <v>500</v>
      </c>
      <c r="AD4394" s="30">
        <v>500</v>
      </c>
      <c r="AE4394" s="30">
        <v>500</v>
      </c>
      <c r="AF4394" s="30">
        <v>500</v>
      </c>
    </row>
    <row r="4395" spans="1:32" x14ac:dyDescent="0.45">
      <c r="A4395" s="29" t="s">
        <v>1029</v>
      </c>
      <c r="B4395" s="29" t="s">
        <v>1030</v>
      </c>
      <c r="C4395" s="29" t="s">
        <v>3299</v>
      </c>
      <c r="D4395" s="29" t="s">
        <v>3300</v>
      </c>
      <c r="E4395" s="29" t="s">
        <v>3538</v>
      </c>
      <c r="F4395" s="29" t="s">
        <v>3539</v>
      </c>
      <c r="G4395" s="29" t="s">
        <v>3233</v>
      </c>
      <c r="H4395" s="29" t="s">
        <v>3234</v>
      </c>
      <c r="I4395" s="29" t="s">
        <v>3262</v>
      </c>
      <c r="J4395" s="29" t="s">
        <v>3263</v>
      </c>
      <c r="K4395" s="29" t="s">
        <v>3264</v>
      </c>
      <c r="L4395" s="29" t="s">
        <v>3103</v>
      </c>
      <c r="M4395" s="29" t="s">
        <v>3326</v>
      </c>
      <c r="N4395" s="29" t="s">
        <v>3327</v>
      </c>
      <c r="O4395" s="29" t="s">
        <v>3444</v>
      </c>
      <c r="P4395" s="29" t="s">
        <v>3445</v>
      </c>
      <c r="Q4395" s="29" t="s">
        <v>3209</v>
      </c>
      <c r="R4395" s="29" t="s">
        <v>3210</v>
      </c>
      <c r="S4395" s="29" t="s">
        <v>3098</v>
      </c>
      <c r="T4395" s="29"/>
      <c r="U4395" s="30">
        <v>4999.95</v>
      </c>
      <c r="V4395" s="30">
        <v>4999.95</v>
      </c>
      <c r="W4395" s="30">
        <v>4999.95</v>
      </c>
      <c r="X4395" s="30">
        <v>4999.95</v>
      </c>
      <c r="Y4395" s="30">
        <v>4999.95</v>
      </c>
      <c r="Z4395" s="30">
        <v>4999.95</v>
      </c>
      <c r="AA4395" s="30">
        <v>4999.95</v>
      </c>
      <c r="AB4395" s="30">
        <v>4999.95</v>
      </c>
      <c r="AC4395" s="30">
        <v>4999.95</v>
      </c>
      <c r="AD4395" s="30">
        <v>4999.95</v>
      </c>
      <c r="AE4395" s="30">
        <v>4999.95</v>
      </c>
      <c r="AF4395" s="30">
        <v>4999.95</v>
      </c>
    </row>
    <row r="4396" spans="1:32" x14ac:dyDescent="0.45">
      <c r="A4396" s="29" t="s">
        <v>1029</v>
      </c>
      <c r="B4396" s="29" t="s">
        <v>1030</v>
      </c>
      <c r="C4396" s="29" t="s">
        <v>3299</v>
      </c>
      <c r="D4396" s="29" t="s">
        <v>3300</v>
      </c>
      <c r="E4396" s="29" t="s">
        <v>3538</v>
      </c>
      <c r="F4396" s="29" t="s">
        <v>3539</v>
      </c>
      <c r="G4396" s="29" t="s">
        <v>3233</v>
      </c>
      <c r="H4396" s="29" t="s">
        <v>3234</v>
      </c>
      <c r="I4396" s="29" t="s">
        <v>3262</v>
      </c>
      <c r="J4396" s="29" t="s">
        <v>3263</v>
      </c>
      <c r="K4396" s="29" t="s">
        <v>3264</v>
      </c>
      <c r="L4396" s="29" t="s">
        <v>3103</v>
      </c>
      <c r="M4396" s="29" t="s">
        <v>3326</v>
      </c>
      <c r="N4396" s="29" t="s">
        <v>3327</v>
      </c>
      <c r="O4396" s="29" t="s">
        <v>3527</v>
      </c>
      <c r="P4396" s="29" t="s">
        <v>3528</v>
      </c>
      <c r="Q4396" s="29" t="s">
        <v>3209</v>
      </c>
      <c r="R4396" s="29" t="s">
        <v>3210</v>
      </c>
      <c r="S4396" s="29" t="s">
        <v>3098</v>
      </c>
      <c r="T4396" s="29"/>
      <c r="U4396" s="30">
        <v>6626</v>
      </c>
      <c r="V4396" s="30">
        <v>2639</v>
      </c>
      <c r="W4396" s="30">
        <v>5712</v>
      </c>
      <c r="X4396" s="30">
        <v>5568</v>
      </c>
      <c r="Y4396" s="30">
        <v>1971</v>
      </c>
      <c r="Z4396" s="30">
        <v>8482</v>
      </c>
      <c r="AA4396" s="30">
        <v>7104</v>
      </c>
      <c r="AB4396" s="30">
        <v>783</v>
      </c>
      <c r="AC4396" s="30">
        <v>6916</v>
      </c>
      <c r="AD4396" s="30">
        <v>7380</v>
      </c>
      <c r="AE4396" s="30">
        <v>6901</v>
      </c>
      <c r="AF4396" s="30">
        <v>8627</v>
      </c>
    </row>
    <row r="4397" spans="1:32" x14ac:dyDescent="0.45">
      <c r="A4397" s="29" t="s">
        <v>1029</v>
      </c>
      <c r="B4397" s="29" t="s">
        <v>1030</v>
      </c>
      <c r="C4397" s="29" t="s">
        <v>3299</v>
      </c>
      <c r="D4397" s="29" t="s">
        <v>3300</v>
      </c>
      <c r="E4397" s="29" t="s">
        <v>3538</v>
      </c>
      <c r="F4397" s="29" t="s">
        <v>3539</v>
      </c>
      <c r="G4397" s="29" t="s">
        <v>3233</v>
      </c>
      <c r="H4397" s="29" t="s">
        <v>3234</v>
      </c>
      <c r="I4397" s="29" t="s">
        <v>3262</v>
      </c>
      <c r="J4397" s="29" t="s">
        <v>3263</v>
      </c>
      <c r="K4397" s="29" t="s">
        <v>3264</v>
      </c>
      <c r="L4397" s="29" t="s">
        <v>3103</v>
      </c>
      <c r="M4397" s="29" t="s">
        <v>3326</v>
      </c>
      <c r="N4397" s="29" t="s">
        <v>3327</v>
      </c>
      <c r="O4397" s="29" t="s">
        <v>3328</v>
      </c>
      <c r="P4397" s="29" t="s">
        <v>3329</v>
      </c>
      <c r="Q4397" s="29" t="s">
        <v>3209</v>
      </c>
      <c r="R4397" s="29" t="s">
        <v>3210</v>
      </c>
      <c r="S4397" s="29" t="s">
        <v>3098</v>
      </c>
      <c r="T4397" s="29"/>
      <c r="U4397" s="30">
        <v>0</v>
      </c>
      <c r="V4397" s="30">
        <v>0</v>
      </c>
      <c r="W4397" s="30">
        <v>0</v>
      </c>
      <c r="X4397" s="30">
        <v>0</v>
      </c>
      <c r="Y4397" s="30">
        <v>0</v>
      </c>
      <c r="Z4397" s="30">
        <v>0</v>
      </c>
      <c r="AA4397" s="30">
        <v>0</v>
      </c>
      <c r="AB4397" s="30">
        <v>0</v>
      </c>
      <c r="AC4397" s="30">
        <v>0</v>
      </c>
      <c r="AD4397" s="30">
        <v>0</v>
      </c>
      <c r="AE4397" s="30">
        <v>0</v>
      </c>
      <c r="AF4397" s="30">
        <v>0</v>
      </c>
    </row>
    <row r="4398" spans="1:32" x14ac:dyDescent="0.45">
      <c r="A4398" s="29" t="s">
        <v>1029</v>
      </c>
      <c r="B4398" s="29" t="s">
        <v>1030</v>
      </c>
      <c r="C4398" s="29" t="s">
        <v>3299</v>
      </c>
      <c r="D4398" s="29" t="s">
        <v>3300</v>
      </c>
      <c r="E4398" s="29" t="s">
        <v>3538</v>
      </c>
      <c r="F4398" s="29" t="s">
        <v>3539</v>
      </c>
      <c r="G4398" s="29" t="s">
        <v>3233</v>
      </c>
      <c r="H4398" s="29" t="s">
        <v>3234</v>
      </c>
      <c r="I4398" s="29" t="s">
        <v>3262</v>
      </c>
      <c r="J4398" s="29" t="s">
        <v>3263</v>
      </c>
      <c r="K4398" s="29" t="s">
        <v>3264</v>
      </c>
      <c r="L4398" s="29" t="s">
        <v>3103</v>
      </c>
      <c r="M4398" s="29" t="s">
        <v>3326</v>
      </c>
      <c r="N4398" s="29" t="s">
        <v>3327</v>
      </c>
      <c r="O4398" s="29" t="s">
        <v>3330</v>
      </c>
      <c r="P4398" s="29" t="s">
        <v>3331</v>
      </c>
      <c r="Q4398" s="29" t="s">
        <v>3209</v>
      </c>
      <c r="R4398" s="29" t="s">
        <v>3210</v>
      </c>
      <c r="S4398" s="29" t="s">
        <v>3098</v>
      </c>
      <c r="T4398" s="29"/>
      <c r="U4398" s="30">
        <v>0</v>
      </c>
      <c r="V4398" s="30">
        <v>0</v>
      </c>
      <c r="W4398" s="30">
        <v>0</v>
      </c>
      <c r="X4398" s="30">
        <v>0</v>
      </c>
      <c r="Y4398" s="30">
        <v>0</v>
      </c>
      <c r="Z4398" s="30">
        <v>0</v>
      </c>
      <c r="AA4398" s="30">
        <v>0</v>
      </c>
      <c r="AB4398" s="30">
        <v>0</v>
      </c>
      <c r="AC4398" s="30">
        <v>0</v>
      </c>
      <c r="AD4398" s="30">
        <v>0</v>
      </c>
      <c r="AE4398" s="30">
        <v>0</v>
      </c>
      <c r="AF4398" s="30">
        <v>0</v>
      </c>
    </row>
    <row r="4399" spans="1:32" x14ac:dyDescent="0.45">
      <c r="A4399" s="29" t="s">
        <v>1029</v>
      </c>
      <c r="B4399" s="29" t="s">
        <v>1030</v>
      </c>
      <c r="C4399" s="29" t="s">
        <v>3299</v>
      </c>
      <c r="D4399" s="29" t="s">
        <v>3300</v>
      </c>
      <c r="E4399" s="29" t="s">
        <v>3538</v>
      </c>
      <c r="F4399" s="29" t="s">
        <v>3539</v>
      </c>
      <c r="G4399" s="29" t="s">
        <v>3233</v>
      </c>
      <c r="H4399" s="29" t="s">
        <v>3234</v>
      </c>
      <c r="I4399" s="29" t="s">
        <v>3262</v>
      </c>
      <c r="J4399" s="29" t="s">
        <v>3263</v>
      </c>
      <c r="K4399" s="29" t="s">
        <v>3264</v>
      </c>
      <c r="L4399" s="29" t="s">
        <v>3103</v>
      </c>
      <c r="M4399" s="29" t="s">
        <v>3326</v>
      </c>
      <c r="N4399" s="29" t="s">
        <v>3327</v>
      </c>
      <c r="O4399" s="29" t="s">
        <v>3332</v>
      </c>
      <c r="P4399" s="29" t="s">
        <v>3333</v>
      </c>
      <c r="Q4399" s="29" t="s">
        <v>3209</v>
      </c>
      <c r="R4399" s="29" t="s">
        <v>3210</v>
      </c>
      <c r="S4399" s="29" t="s">
        <v>3098</v>
      </c>
      <c r="T4399" s="29"/>
      <c r="U4399" s="30">
        <v>82500</v>
      </c>
      <c r="V4399" s="30">
        <v>82500</v>
      </c>
      <c r="W4399" s="30">
        <v>82500</v>
      </c>
      <c r="X4399" s="30">
        <v>82500</v>
      </c>
      <c r="Y4399" s="30">
        <v>82500</v>
      </c>
      <c r="Z4399" s="30">
        <v>82500</v>
      </c>
      <c r="AA4399" s="30">
        <v>82500</v>
      </c>
      <c r="AB4399" s="30">
        <v>82500</v>
      </c>
      <c r="AC4399" s="30">
        <v>82500</v>
      </c>
      <c r="AD4399" s="30">
        <v>82500</v>
      </c>
      <c r="AE4399" s="30">
        <v>82500</v>
      </c>
      <c r="AF4399" s="30">
        <v>82500</v>
      </c>
    </row>
    <row r="4400" spans="1:32" x14ac:dyDescent="0.45">
      <c r="A4400" s="29" t="s">
        <v>1029</v>
      </c>
      <c r="B4400" s="29" t="s">
        <v>1030</v>
      </c>
      <c r="C4400" s="29" t="s">
        <v>3299</v>
      </c>
      <c r="D4400" s="29" t="s">
        <v>3300</v>
      </c>
      <c r="E4400" s="29" t="s">
        <v>3538</v>
      </c>
      <c r="F4400" s="29" t="s">
        <v>3539</v>
      </c>
      <c r="G4400" s="29" t="s">
        <v>3233</v>
      </c>
      <c r="H4400" s="29" t="s">
        <v>3234</v>
      </c>
      <c r="I4400" s="29" t="s">
        <v>3275</v>
      </c>
      <c r="J4400" s="29" t="s">
        <v>3276</v>
      </c>
      <c r="K4400" s="29" t="s">
        <v>3277</v>
      </c>
      <c r="L4400" s="29" t="s">
        <v>3100</v>
      </c>
      <c r="M4400" s="29" t="s">
        <v>3278</v>
      </c>
      <c r="N4400" s="29" t="s">
        <v>3279</v>
      </c>
      <c r="O4400" s="29" t="s">
        <v>3280</v>
      </c>
      <c r="P4400" s="29" t="s">
        <v>3281</v>
      </c>
      <c r="Q4400" s="29" t="s">
        <v>3249</v>
      </c>
      <c r="R4400" s="29" t="s">
        <v>3210</v>
      </c>
      <c r="S4400" s="29" t="s">
        <v>3098</v>
      </c>
      <c r="T4400" s="29"/>
      <c r="U4400" s="30">
        <v>0</v>
      </c>
      <c r="V4400" s="30">
        <v>0</v>
      </c>
      <c r="W4400" s="30">
        <v>0</v>
      </c>
      <c r="X4400" s="30">
        <v>0</v>
      </c>
      <c r="Y4400" s="30">
        <v>0</v>
      </c>
      <c r="Z4400" s="30">
        <v>0</v>
      </c>
      <c r="AA4400" s="30">
        <v>0</v>
      </c>
      <c r="AB4400" s="30">
        <v>0</v>
      </c>
      <c r="AC4400" s="30">
        <v>0</v>
      </c>
      <c r="AD4400" s="30">
        <v>0</v>
      </c>
      <c r="AE4400" s="30">
        <v>0</v>
      </c>
      <c r="AF4400" s="30">
        <v>0</v>
      </c>
    </row>
    <row r="4401" spans="1:32" x14ac:dyDescent="0.45">
      <c r="A4401" s="29" t="s">
        <v>1029</v>
      </c>
      <c r="B4401" s="29" t="s">
        <v>1030</v>
      </c>
      <c r="C4401" s="29" t="s">
        <v>3299</v>
      </c>
      <c r="D4401" s="29" t="s">
        <v>3300</v>
      </c>
      <c r="E4401" s="29" t="s">
        <v>3538</v>
      </c>
      <c r="F4401" s="29" t="s">
        <v>3539</v>
      </c>
      <c r="G4401" s="29" t="s">
        <v>3233</v>
      </c>
      <c r="H4401" s="29" t="s">
        <v>3234</v>
      </c>
      <c r="I4401" s="29" t="s">
        <v>3275</v>
      </c>
      <c r="J4401" s="29" t="s">
        <v>3276</v>
      </c>
      <c r="K4401" s="29" t="s">
        <v>3277</v>
      </c>
      <c r="L4401" s="29" t="s">
        <v>3100</v>
      </c>
      <c r="M4401" s="29" t="s">
        <v>3278</v>
      </c>
      <c r="N4401" s="29" t="s">
        <v>3279</v>
      </c>
      <c r="O4401" s="29" t="s">
        <v>3280</v>
      </c>
      <c r="P4401" s="29" t="s">
        <v>3281</v>
      </c>
      <c r="Q4401" s="29" t="s">
        <v>3209</v>
      </c>
      <c r="R4401" s="29" t="s">
        <v>3210</v>
      </c>
      <c r="S4401" s="29" t="s">
        <v>3098</v>
      </c>
      <c r="T4401" s="29"/>
      <c r="U4401" s="30">
        <v>0</v>
      </c>
      <c r="V4401" s="30">
        <v>5357</v>
      </c>
      <c r="W4401" s="30">
        <v>30000</v>
      </c>
      <c r="X4401" s="30">
        <v>30000</v>
      </c>
      <c r="Y4401" s="30">
        <v>30000</v>
      </c>
      <c r="Z4401" s="30">
        <v>30000</v>
      </c>
      <c r="AA4401" s="30">
        <v>30000</v>
      </c>
      <c r="AB4401" s="30">
        <v>30000</v>
      </c>
      <c r="AC4401" s="30">
        <v>30000</v>
      </c>
      <c r="AD4401" s="30">
        <v>30000</v>
      </c>
      <c r="AE4401" s="30">
        <v>30000</v>
      </c>
      <c r="AF4401" s="30">
        <v>30000</v>
      </c>
    </row>
    <row r="4402" spans="1:32" x14ac:dyDescent="0.45">
      <c r="A4402" s="29" t="s">
        <v>1029</v>
      </c>
      <c r="B4402" s="29" t="s">
        <v>1030</v>
      </c>
      <c r="C4402" s="29" t="s">
        <v>3299</v>
      </c>
      <c r="D4402" s="29" t="s">
        <v>3300</v>
      </c>
      <c r="E4402" s="29" t="s">
        <v>3538</v>
      </c>
      <c r="F4402" s="29" t="s">
        <v>3539</v>
      </c>
      <c r="G4402" s="29" t="s">
        <v>3233</v>
      </c>
      <c r="H4402" s="29" t="s">
        <v>3234</v>
      </c>
      <c r="I4402" s="29" t="s">
        <v>3275</v>
      </c>
      <c r="J4402" s="29" t="s">
        <v>3276</v>
      </c>
      <c r="K4402" s="29" t="s">
        <v>3277</v>
      </c>
      <c r="L4402" s="29" t="s">
        <v>3100</v>
      </c>
      <c r="M4402" s="29" t="s">
        <v>3312</v>
      </c>
      <c r="N4402" s="29" t="s">
        <v>3313</v>
      </c>
      <c r="O4402" s="29" t="s">
        <v>3314</v>
      </c>
      <c r="P4402" s="29" t="s">
        <v>3315</v>
      </c>
      <c r="Q4402" s="29" t="s">
        <v>3209</v>
      </c>
      <c r="R4402" s="29" t="s">
        <v>3210</v>
      </c>
      <c r="S4402" s="29" t="s">
        <v>3098</v>
      </c>
      <c r="T4402" s="29"/>
      <c r="U4402" s="30">
        <v>25000</v>
      </c>
      <c r="V4402" s="30">
        <v>20536</v>
      </c>
      <c r="W4402" s="30">
        <v>0</v>
      </c>
      <c r="X4402" s="30">
        <v>0</v>
      </c>
      <c r="Y4402" s="30">
        <v>0</v>
      </c>
      <c r="Z4402" s="30">
        <v>0</v>
      </c>
      <c r="AA4402" s="30">
        <v>0</v>
      </c>
      <c r="AB4402" s="30">
        <v>0</v>
      </c>
      <c r="AC4402" s="30">
        <v>0</v>
      </c>
      <c r="AD4402" s="30">
        <v>0</v>
      </c>
      <c r="AE4402" s="30">
        <v>0</v>
      </c>
      <c r="AF4402" s="30">
        <v>0</v>
      </c>
    </row>
    <row r="4403" spans="1:32" x14ac:dyDescent="0.45">
      <c r="A4403" s="29" t="s">
        <v>1029</v>
      </c>
      <c r="B4403" s="29" t="s">
        <v>1030</v>
      </c>
      <c r="C4403" s="29" t="s">
        <v>3299</v>
      </c>
      <c r="D4403" s="29" t="s">
        <v>3300</v>
      </c>
      <c r="E4403" s="29" t="s">
        <v>3538</v>
      </c>
      <c r="F4403" s="29" t="s">
        <v>3539</v>
      </c>
      <c r="G4403" s="29" t="s">
        <v>3233</v>
      </c>
      <c r="H4403" s="29" t="s">
        <v>3234</v>
      </c>
      <c r="I4403" s="29" t="s">
        <v>3275</v>
      </c>
      <c r="J4403" s="29" t="s">
        <v>3276</v>
      </c>
      <c r="K4403" s="29" t="s">
        <v>3282</v>
      </c>
      <c r="L4403" s="29" t="s">
        <v>3112</v>
      </c>
      <c r="M4403" s="29" t="s">
        <v>3283</v>
      </c>
      <c r="N4403" s="29" t="s">
        <v>3284</v>
      </c>
      <c r="O4403" s="29" t="s">
        <v>3376</v>
      </c>
      <c r="P4403" s="29" t="s">
        <v>3377</v>
      </c>
      <c r="Q4403" s="29" t="s">
        <v>3209</v>
      </c>
      <c r="R4403" s="29" t="s">
        <v>3210</v>
      </c>
      <c r="S4403" s="29" t="s">
        <v>3098</v>
      </c>
      <c r="T4403" s="29"/>
      <c r="U4403" s="30">
        <v>73950</v>
      </c>
      <c r="V4403" s="30">
        <v>73950</v>
      </c>
      <c r="W4403" s="30">
        <v>73950</v>
      </c>
      <c r="X4403" s="30">
        <v>73950</v>
      </c>
      <c r="Y4403" s="30">
        <v>73950</v>
      </c>
      <c r="Z4403" s="30">
        <v>73950</v>
      </c>
      <c r="AA4403" s="30">
        <v>73950</v>
      </c>
      <c r="AB4403" s="30">
        <v>73950</v>
      </c>
      <c r="AC4403" s="30">
        <v>73950</v>
      </c>
      <c r="AD4403" s="30">
        <v>73950</v>
      </c>
      <c r="AE4403" s="30">
        <v>73950</v>
      </c>
      <c r="AF4403" s="30">
        <v>73950</v>
      </c>
    </row>
    <row r="4404" spans="1:32" x14ac:dyDescent="0.45">
      <c r="A4404" s="29" t="s">
        <v>1029</v>
      </c>
      <c r="B4404" s="29" t="s">
        <v>1030</v>
      </c>
      <c r="C4404" s="29" t="s">
        <v>3299</v>
      </c>
      <c r="D4404" s="29" t="s">
        <v>3300</v>
      </c>
      <c r="E4404" s="29" t="s">
        <v>3538</v>
      </c>
      <c r="F4404" s="29" t="s">
        <v>3539</v>
      </c>
      <c r="G4404" s="29" t="s">
        <v>3233</v>
      </c>
      <c r="H4404" s="29" t="s">
        <v>3234</v>
      </c>
      <c r="I4404" s="29" t="s">
        <v>3275</v>
      </c>
      <c r="J4404" s="29" t="s">
        <v>3276</v>
      </c>
      <c r="K4404" s="29" t="s">
        <v>3282</v>
      </c>
      <c r="L4404" s="29" t="s">
        <v>3112</v>
      </c>
      <c r="M4404" s="29" t="s">
        <v>3283</v>
      </c>
      <c r="N4404" s="29" t="s">
        <v>3284</v>
      </c>
      <c r="O4404" s="29" t="s">
        <v>3790</v>
      </c>
      <c r="P4404" s="29" t="s">
        <v>3791</v>
      </c>
      <c r="Q4404" s="29" t="s">
        <v>3209</v>
      </c>
      <c r="R4404" s="29" t="s">
        <v>3210</v>
      </c>
      <c r="S4404" s="29" t="s">
        <v>3098</v>
      </c>
      <c r="T4404" s="29"/>
      <c r="U4404" s="30">
        <v>30600</v>
      </c>
      <c r="V4404" s="30">
        <v>30600</v>
      </c>
      <c r="W4404" s="30">
        <v>30600</v>
      </c>
      <c r="X4404" s="30">
        <v>30600</v>
      </c>
      <c r="Y4404" s="30">
        <v>30600</v>
      </c>
      <c r="Z4404" s="30">
        <v>30600</v>
      </c>
      <c r="AA4404" s="30">
        <v>30600</v>
      </c>
      <c r="AB4404" s="30">
        <v>30600</v>
      </c>
      <c r="AC4404" s="30">
        <v>30600</v>
      </c>
      <c r="AD4404" s="30">
        <v>30600</v>
      </c>
      <c r="AE4404" s="30">
        <v>30600</v>
      </c>
      <c r="AF4404" s="30">
        <v>30600</v>
      </c>
    </row>
    <row r="4405" spans="1:32" x14ac:dyDescent="0.45">
      <c r="A4405" s="29" t="s">
        <v>1029</v>
      </c>
      <c r="B4405" s="29" t="s">
        <v>1030</v>
      </c>
      <c r="C4405" s="29" t="s">
        <v>3299</v>
      </c>
      <c r="D4405" s="29" t="s">
        <v>3300</v>
      </c>
      <c r="E4405" s="29" t="s">
        <v>3538</v>
      </c>
      <c r="F4405" s="29" t="s">
        <v>3539</v>
      </c>
      <c r="G4405" s="29" t="s">
        <v>3233</v>
      </c>
      <c r="H4405" s="29" t="s">
        <v>3234</v>
      </c>
      <c r="I4405" s="29" t="s">
        <v>3275</v>
      </c>
      <c r="J4405" s="29" t="s">
        <v>3276</v>
      </c>
      <c r="K4405" s="29" t="s">
        <v>3287</v>
      </c>
      <c r="L4405" s="29" t="s">
        <v>3101</v>
      </c>
      <c r="M4405" s="29" t="s">
        <v>3288</v>
      </c>
      <c r="N4405" s="29" t="s">
        <v>3289</v>
      </c>
      <c r="O4405" s="29" t="s">
        <v>3290</v>
      </c>
      <c r="P4405" s="29" t="s">
        <v>3291</v>
      </c>
      <c r="Q4405" s="29" t="s">
        <v>3209</v>
      </c>
      <c r="R4405" s="29" t="s">
        <v>3210</v>
      </c>
      <c r="S4405" s="29" t="s">
        <v>3098</v>
      </c>
      <c r="T4405" s="29"/>
      <c r="U4405" s="30">
        <v>0</v>
      </c>
      <c r="V4405" s="30">
        <v>0</v>
      </c>
      <c r="W4405" s="30">
        <v>0</v>
      </c>
      <c r="X4405" s="30">
        <v>0</v>
      </c>
      <c r="Y4405" s="30">
        <v>0</v>
      </c>
      <c r="Z4405" s="30">
        <v>0</v>
      </c>
      <c r="AA4405" s="30">
        <v>0</v>
      </c>
      <c r="AB4405" s="30">
        <v>0</v>
      </c>
      <c r="AC4405" s="30">
        <v>0</v>
      </c>
      <c r="AD4405" s="30">
        <v>0</v>
      </c>
      <c r="AE4405" s="30">
        <v>0</v>
      </c>
      <c r="AF4405" s="30">
        <v>0</v>
      </c>
    </row>
    <row r="4406" spans="1:32" x14ac:dyDescent="0.45">
      <c r="A4406" s="29" t="s">
        <v>1029</v>
      </c>
      <c r="B4406" s="29" t="s">
        <v>1030</v>
      </c>
      <c r="C4406" s="29" t="s">
        <v>3299</v>
      </c>
      <c r="D4406" s="29" t="s">
        <v>3300</v>
      </c>
      <c r="E4406" s="29" t="s">
        <v>3301</v>
      </c>
      <c r="F4406" s="29" t="s">
        <v>3302</v>
      </c>
      <c r="G4406" s="29" t="s">
        <v>3233</v>
      </c>
      <c r="H4406" s="29" t="s">
        <v>3234</v>
      </c>
      <c r="I4406" s="29" t="s">
        <v>3235</v>
      </c>
      <c r="J4406" s="29" t="s">
        <v>3236</v>
      </c>
      <c r="K4406" s="29" t="s">
        <v>3237</v>
      </c>
      <c r="L4406" s="29" t="s">
        <v>3107</v>
      </c>
      <c r="M4406" s="29" t="s">
        <v>3596</v>
      </c>
      <c r="N4406" s="29" t="s">
        <v>3597</v>
      </c>
      <c r="O4406" s="29" t="s">
        <v>3598</v>
      </c>
      <c r="P4406" s="29" t="s">
        <v>3599</v>
      </c>
      <c r="Q4406" s="29" t="s">
        <v>3209</v>
      </c>
      <c r="R4406" s="29" t="s">
        <v>3210</v>
      </c>
      <c r="S4406" s="29" t="s">
        <v>3098</v>
      </c>
      <c r="T4406" s="29"/>
      <c r="U4406" s="30">
        <v>12860</v>
      </c>
      <c r="V4406" s="30">
        <v>13106</v>
      </c>
      <c r="W4406" s="30">
        <v>12149</v>
      </c>
      <c r="X4406" s="30">
        <v>13454</v>
      </c>
      <c r="Y4406" s="30">
        <v>13121</v>
      </c>
      <c r="Z4406" s="30">
        <v>13918</v>
      </c>
      <c r="AA4406" s="30">
        <v>14774</v>
      </c>
      <c r="AB4406" s="30">
        <v>12903</v>
      </c>
      <c r="AC4406" s="30">
        <v>13382</v>
      </c>
      <c r="AD4406" s="30">
        <v>12352</v>
      </c>
      <c r="AE4406" s="30">
        <v>12454</v>
      </c>
      <c r="AF4406" s="30">
        <v>11975</v>
      </c>
    </row>
    <row r="4407" spans="1:32" x14ac:dyDescent="0.45">
      <c r="A4407" s="29" t="s">
        <v>1029</v>
      </c>
      <c r="B4407" s="29" t="s">
        <v>1030</v>
      </c>
      <c r="C4407" s="29" t="s">
        <v>3299</v>
      </c>
      <c r="D4407" s="29" t="s">
        <v>3300</v>
      </c>
      <c r="E4407" s="29" t="s">
        <v>3320</v>
      </c>
      <c r="F4407" s="29" t="s">
        <v>3321</v>
      </c>
      <c r="G4407" s="29" t="s">
        <v>3200</v>
      </c>
      <c r="H4407" s="29" t="s">
        <v>3201</v>
      </c>
      <c r="I4407" s="29" t="s">
        <v>3202</v>
      </c>
      <c r="J4407" s="29" t="s">
        <v>3203</v>
      </c>
      <c r="K4407" s="29" t="s">
        <v>3221</v>
      </c>
      <c r="L4407" s="29" t="s">
        <v>3113</v>
      </c>
      <c r="M4407" s="29" t="s">
        <v>3303</v>
      </c>
      <c r="N4407" s="29" t="s">
        <v>3304</v>
      </c>
      <c r="O4407" s="29" t="s">
        <v>3305</v>
      </c>
      <c r="P4407" s="29" t="s">
        <v>3306</v>
      </c>
      <c r="Q4407" s="29" t="s">
        <v>3209</v>
      </c>
      <c r="R4407" s="29" t="s">
        <v>3210</v>
      </c>
      <c r="S4407" s="29" t="s">
        <v>3098</v>
      </c>
      <c r="T4407" s="29"/>
      <c r="U4407" s="30">
        <v>5101</v>
      </c>
      <c r="V4407" s="30">
        <v>5000</v>
      </c>
      <c r="W4407" s="30">
        <v>5000</v>
      </c>
      <c r="X4407" s="30">
        <v>5000</v>
      </c>
      <c r="Y4407" s="30">
        <v>5000</v>
      </c>
      <c r="Z4407" s="30">
        <v>5000</v>
      </c>
      <c r="AA4407" s="30">
        <v>5000</v>
      </c>
      <c r="AB4407" s="30">
        <v>5000</v>
      </c>
      <c r="AC4407" s="30">
        <v>5000</v>
      </c>
      <c r="AD4407" s="30">
        <v>5000</v>
      </c>
      <c r="AE4407" s="30">
        <v>5000</v>
      </c>
      <c r="AF4407" s="30">
        <v>5000</v>
      </c>
    </row>
    <row r="4408" spans="1:32" x14ac:dyDescent="0.45">
      <c r="A4408" s="29" t="s">
        <v>1029</v>
      </c>
      <c r="B4408" s="29" t="s">
        <v>1030</v>
      </c>
      <c r="C4408" s="29" t="s">
        <v>3299</v>
      </c>
      <c r="D4408" s="29" t="s">
        <v>3300</v>
      </c>
      <c r="E4408" s="29" t="s">
        <v>3320</v>
      </c>
      <c r="F4408" s="29" t="s">
        <v>3321</v>
      </c>
      <c r="G4408" s="29" t="s">
        <v>3233</v>
      </c>
      <c r="H4408" s="29" t="s">
        <v>3234</v>
      </c>
      <c r="I4408" s="29" t="s">
        <v>3235</v>
      </c>
      <c r="J4408" s="29" t="s">
        <v>3236</v>
      </c>
      <c r="K4408" s="29" t="s">
        <v>3237</v>
      </c>
      <c r="L4408" s="29" t="s">
        <v>3107</v>
      </c>
      <c r="M4408" s="29" t="s">
        <v>3596</v>
      </c>
      <c r="N4408" s="29" t="s">
        <v>3597</v>
      </c>
      <c r="O4408" s="29" t="s">
        <v>3598</v>
      </c>
      <c r="P4408" s="29" t="s">
        <v>3599</v>
      </c>
      <c r="Q4408" s="29" t="s">
        <v>3209</v>
      </c>
      <c r="R4408" s="29" t="s">
        <v>3210</v>
      </c>
      <c r="S4408" s="29" t="s">
        <v>3098</v>
      </c>
      <c r="T4408" s="29"/>
      <c r="U4408" s="30">
        <v>13135</v>
      </c>
      <c r="V4408" s="30">
        <v>14208</v>
      </c>
      <c r="W4408" s="30">
        <v>13193</v>
      </c>
      <c r="X4408" s="30">
        <v>13686</v>
      </c>
      <c r="Y4408" s="30">
        <v>13121</v>
      </c>
      <c r="Z4408" s="30">
        <v>13846</v>
      </c>
      <c r="AA4408" s="30">
        <v>13164</v>
      </c>
      <c r="AB4408" s="30">
        <v>14817</v>
      </c>
      <c r="AC4408" s="30">
        <v>13280</v>
      </c>
      <c r="AD4408" s="30">
        <v>12584</v>
      </c>
      <c r="AE4408" s="30">
        <v>13324</v>
      </c>
      <c r="AF4408" s="30">
        <v>11700</v>
      </c>
    </row>
    <row r="4409" spans="1:32" x14ac:dyDescent="0.45">
      <c r="A4409" s="29" t="s">
        <v>1029</v>
      </c>
      <c r="B4409" s="29" t="s">
        <v>1030</v>
      </c>
      <c r="C4409" s="29" t="s">
        <v>3299</v>
      </c>
      <c r="D4409" s="29" t="s">
        <v>3300</v>
      </c>
      <c r="E4409" s="29" t="s">
        <v>3320</v>
      </c>
      <c r="F4409" s="29" t="s">
        <v>3321</v>
      </c>
      <c r="G4409" s="29" t="s">
        <v>3233</v>
      </c>
      <c r="H4409" s="29" t="s">
        <v>3234</v>
      </c>
      <c r="I4409" s="29" t="s">
        <v>3235</v>
      </c>
      <c r="J4409" s="29" t="s">
        <v>3236</v>
      </c>
      <c r="K4409" s="29" t="s">
        <v>3237</v>
      </c>
      <c r="L4409" s="29" t="s">
        <v>3107</v>
      </c>
      <c r="M4409" s="29" t="s">
        <v>3238</v>
      </c>
      <c r="N4409" s="29" t="s">
        <v>3239</v>
      </c>
      <c r="O4409" s="29" t="s">
        <v>3240</v>
      </c>
      <c r="P4409" s="29" t="s">
        <v>3241</v>
      </c>
      <c r="Q4409" s="29" t="s">
        <v>3209</v>
      </c>
      <c r="R4409" s="29" t="s">
        <v>3210</v>
      </c>
      <c r="S4409" s="29" t="s">
        <v>3098</v>
      </c>
      <c r="T4409" s="29"/>
      <c r="U4409" s="30">
        <v>1980</v>
      </c>
      <c r="V4409" s="30">
        <v>1980</v>
      </c>
      <c r="W4409" s="30">
        <v>1980</v>
      </c>
      <c r="X4409" s="30">
        <v>1980</v>
      </c>
      <c r="Y4409" s="30">
        <v>1980</v>
      </c>
      <c r="Z4409" s="30">
        <v>1980</v>
      </c>
      <c r="AA4409" s="30">
        <v>1980</v>
      </c>
      <c r="AB4409" s="30">
        <v>1980</v>
      </c>
      <c r="AC4409" s="30">
        <v>1980</v>
      </c>
      <c r="AD4409" s="30">
        <v>1980</v>
      </c>
      <c r="AE4409" s="30">
        <v>1980</v>
      </c>
      <c r="AF4409" s="30">
        <v>1980</v>
      </c>
    </row>
    <row r="4410" spans="1:32" x14ac:dyDescent="0.45">
      <c r="A4410" s="29" t="s">
        <v>1029</v>
      </c>
      <c r="B4410" s="29" t="s">
        <v>1030</v>
      </c>
      <c r="C4410" s="29" t="s">
        <v>3299</v>
      </c>
      <c r="D4410" s="29" t="s">
        <v>3300</v>
      </c>
      <c r="E4410" s="29" t="s">
        <v>3320</v>
      </c>
      <c r="F4410" s="29" t="s">
        <v>3321</v>
      </c>
      <c r="G4410" s="29" t="s">
        <v>3233</v>
      </c>
      <c r="H4410" s="29" t="s">
        <v>3234</v>
      </c>
      <c r="I4410" s="29" t="s">
        <v>3262</v>
      </c>
      <c r="J4410" s="29" t="s">
        <v>3263</v>
      </c>
      <c r="K4410" s="29" t="s">
        <v>3264</v>
      </c>
      <c r="L4410" s="29" t="s">
        <v>3103</v>
      </c>
      <c r="M4410" s="29" t="s">
        <v>3326</v>
      </c>
      <c r="N4410" s="29" t="s">
        <v>3327</v>
      </c>
      <c r="O4410" s="29" t="s">
        <v>3330</v>
      </c>
      <c r="P4410" s="29" t="s">
        <v>3331</v>
      </c>
      <c r="Q4410" s="29" t="s">
        <v>3209</v>
      </c>
      <c r="R4410" s="29" t="s">
        <v>3210</v>
      </c>
      <c r="S4410" s="29" t="s">
        <v>3098</v>
      </c>
      <c r="T4410" s="29"/>
      <c r="U4410" s="30">
        <v>0</v>
      </c>
      <c r="V4410" s="30">
        <v>0</v>
      </c>
      <c r="W4410" s="30">
        <v>0</v>
      </c>
      <c r="X4410" s="30">
        <v>0</v>
      </c>
      <c r="Y4410" s="30">
        <v>0</v>
      </c>
      <c r="Z4410" s="30">
        <v>0</v>
      </c>
      <c r="AA4410" s="30">
        <v>0</v>
      </c>
      <c r="AB4410" s="30">
        <v>0</v>
      </c>
      <c r="AC4410" s="30">
        <v>0</v>
      </c>
      <c r="AD4410" s="30">
        <v>0</v>
      </c>
      <c r="AE4410" s="30">
        <v>0</v>
      </c>
      <c r="AF4410" s="30">
        <v>0</v>
      </c>
    </row>
    <row r="4411" spans="1:32" x14ac:dyDescent="0.45">
      <c r="A4411" s="29" t="s">
        <v>1029</v>
      </c>
      <c r="B4411" s="29" t="s">
        <v>1030</v>
      </c>
      <c r="C4411" s="29" t="s">
        <v>3299</v>
      </c>
      <c r="D4411" s="29" t="s">
        <v>3300</v>
      </c>
      <c r="E4411" s="29" t="s">
        <v>3320</v>
      </c>
      <c r="F4411" s="29" t="s">
        <v>3321</v>
      </c>
      <c r="G4411" s="29" t="s">
        <v>3233</v>
      </c>
      <c r="H4411" s="29" t="s">
        <v>3234</v>
      </c>
      <c r="I4411" s="29" t="s">
        <v>3262</v>
      </c>
      <c r="J4411" s="29" t="s">
        <v>3263</v>
      </c>
      <c r="K4411" s="29" t="s">
        <v>3264</v>
      </c>
      <c r="L4411" s="29" t="s">
        <v>3103</v>
      </c>
      <c r="M4411" s="29" t="s">
        <v>3326</v>
      </c>
      <c r="N4411" s="29" t="s">
        <v>3327</v>
      </c>
      <c r="O4411" s="29" t="s">
        <v>3332</v>
      </c>
      <c r="P4411" s="29" t="s">
        <v>3333</v>
      </c>
      <c r="Q4411" s="29" t="s">
        <v>3209</v>
      </c>
      <c r="R4411" s="29" t="s">
        <v>3210</v>
      </c>
      <c r="S4411" s="29" t="s">
        <v>3098</v>
      </c>
      <c r="T4411" s="29"/>
      <c r="U4411" s="30">
        <v>5500</v>
      </c>
      <c r="V4411" s="30">
        <v>5500</v>
      </c>
      <c r="W4411" s="30">
        <v>5500</v>
      </c>
      <c r="X4411" s="30">
        <v>5500</v>
      </c>
      <c r="Y4411" s="30">
        <v>5500</v>
      </c>
      <c r="Z4411" s="30">
        <v>5500</v>
      </c>
      <c r="AA4411" s="30">
        <v>5500</v>
      </c>
      <c r="AB4411" s="30">
        <v>5500</v>
      </c>
      <c r="AC4411" s="30">
        <v>5500</v>
      </c>
      <c r="AD4411" s="30">
        <v>5500</v>
      </c>
      <c r="AE4411" s="30">
        <v>5500</v>
      </c>
      <c r="AF4411" s="30">
        <v>5500</v>
      </c>
    </row>
    <row r="4412" spans="1:32" x14ac:dyDescent="0.45">
      <c r="A4412" s="29" t="s">
        <v>1029</v>
      </c>
      <c r="B4412" s="29" t="s">
        <v>1030</v>
      </c>
      <c r="C4412" s="29" t="s">
        <v>3299</v>
      </c>
      <c r="D4412" s="29" t="s">
        <v>3300</v>
      </c>
      <c r="E4412" s="29" t="s">
        <v>3320</v>
      </c>
      <c r="F4412" s="29" t="s">
        <v>3321</v>
      </c>
      <c r="G4412" s="29" t="s">
        <v>3233</v>
      </c>
      <c r="H4412" s="29" t="s">
        <v>3234</v>
      </c>
      <c r="I4412" s="29" t="s">
        <v>3275</v>
      </c>
      <c r="J4412" s="29" t="s">
        <v>3276</v>
      </c>
      <c r="K4412" s="29" t="s">
        <v>3277</v>
      </c>
      <c r="L4412" s="29" t="s">
        <v>3100</v>
      </c>
      <c r="M4412" s="29" t="s">
        <v>3312</v>
      </c>
      <c r="N4412" s="29" t="s">
        <v>3313</v>
      </c>
      <c r="O4412" s="29" t="s">
        <v>3314</v>
      </c>
      <c r="P4412" s="29" t="s">
        <v>3315</v>
      </c>
      <c r="Q4412" s="29" t="s">
        <v>3209</v>
      </c>
      <c r="R4412" s="29" t="s">
        <v>3210</v>
      </c>
      <c r="S4412" s="29" t="s">
        <v>3098</v>
      </c>
      <c r="T4412" s="29"/>
      <c r="U4412" s="30">
        <v>25500</v>
      </c>
      <c r="V4412" s="30">
        <v>51000</v>
      </c>
      <c r="W4412" s="30">
        <v>25500</v>
      </c>
      <c r="X4412" s="30">
        <v>25500</v>
      </c>
      <c r="Y4412" s="30">
        <v>25500</v>
      </c>
      <c r="Z4412" s="30">
        <v>25500</v>
      </c>
      <c r="AA4412" s="30">
        <v>25500</v>
      </c>
      <c r="AB4412" s="30">
        <v>25500</v>
      </c>
      <c r="AC4412" s="30">
        <v>25500</v>
      </c>
      <c r="AD4412" s="30">
        <v>25500</v>
      </c>
      <c r="AE4412" s="30">
        <v>25500</v>
      </c>
      <c r="AF4412" s="30">
        <v>25500</v>
      </c>
    </row>
    <row r="4413" spans="1:32" x14ac:dyDescent="0.45">
      <c r="A4413" s="29" t="s">
        <v>1029</v>
      </c>
      <c r="B4413" s="29" t="s">
        <v>1030</v>
      </c>
      <c r="C4413" s="29" t="s">
        <v>3299</v>
      </c>
      <c r="D4413" s="29" t="s">
        <v>3300</v>
      </c>
      <c r="E4413" s="29" t="s">
        <v>3320</v>
      </c>
      <c r="F4413" s="29" t="s">
        <v>3321</v>
      </c>
      <c r="G4413" s="29" t="s">
        <v>3233</v>
      </c>
      <c r="H4413" s="29" t="s">
        <v>3234</v>
      </c>
      <c r="I4413" s="29" t="s">
        <v>3275</v>
      </c>
      <c r="J4413" s="29" t="s">
        <v>3276</v>
      </c>
      <c r="K4413" s="29" t="s">
        <v>3282</v>
      </c>
      <c r="L4413" s="29" t="s">
        <v>3112</v>
      </c>
      <c r="M4413" s="29" t="s">
        <v>3283</v>
      </c>
      <c r="N4413" s="29" t="s">
        <v>3284</v>
      </c>
      <c r="O4413" s="29" t="s">
        <v>3285</v>
      </c>
      <c r="P4413" s="29" t="s">
        <v>3286</v>
      </c>
      <c r="Q4413" s="29" t="s">
        <v>3209</v>
      </c>
      <c r="R4413" s="29" t="s">
        <v>3210</v>
      </c>
      <c r="S4413" s="29" t="s">
        <v>3098</v>
      </c>
      <c r="T4413" s="29"/>
      <c r="U4413" s="30">
        <v>0</v>
      </c>
      <c r="V4413" s="30">
        <v>20000</v>
      </c>
      <c r="W4413" s="30">
        <v>0</v>
      </c>
      <c r="X4413" s="30">
        <v>0</v>
      </c>
      <c r="Y4413" s="30">
        <v>0</v>
      </c>
      <c r="Z4413" s="30">
        <v>0</v>
      </c>
      <c r="AA4413" s="30">
        <v>0</v>
      </c>
      <c r="AB4413" s="30">
        <v>0</v>
      </c>
      <c r="AC4413" s="30">
        <v>0</v>
      </c>
      <c r="AD4413" s="30">
        <v>0</v>
      </c>
      <c r="AE4413" s="30">
        <v>0</v>
      </c>
      <c r="AF4413" s="30">
        <v>0</v>
      </c>
    </row>
    <row r="4414" spans="1:32" x14ac:dyDescent="0.45">
      <c r="A4414" s="29" t="s">
        <v>1029</v>
      </c>
      <c r="B4414" s="29" t="s">
        <v>1030</v>
      </c>
      <c r="C4414" s="29" t="s">
        <v>3299</v>
      </c>
      <c r="D4414" s="29" t="s">
        <v>3300</v>
      </c>
      <c r="E4414" s="29" t="s">
        <v>3320</v>
      </c>
      <c r="F4414" s="29" t="s">
        <v>3321</v>
      </c>
      <c r="G4414" s="29" t="s">
        <v>3233</v>
      </c>
      <c r="H4414" s="29" t="s">
        <v>3234</v>
      </c>
      <c r="I4414" s="29" t="s">
        <v>3275</v>
      </c>
      <c r="J4414" s="29" t="s">
        <v>3276</v>
      </c>
      <c r="K4414" s="29" t="s">
        <v>3282</v>
      </c>
      <c r="L4414" s="29" t="s">
        <v>3112</v>
      </c>
      <c r="M4414" s="29" t="s">
        <v>3283</v>
      </c>
      <c r="N4414" s="29" t="s">
        <v>3284</v>
      </c>
      <c r="O4414" s="29" t="s">
        <v>3376</v>
      </c>
      <c r="P4414" s="29" t="s">
        <v>3377</v>
      </c>
      <c r="Q4414" s="29" t="s">
        <v>3209</v>
      </c>
      <c r="R4414" s="29" t="s">
        <v>3210</v>
      </c>
      <c r="S4414" s="29" t="s">
        <v>3098</v>
      </c>
      <c r="T4414" s="29"/>
      <c r="U4414" s="30">
        <v>25500</v>
      </c>
      <c r="V4414" s="30">
        <v>25500</v>
      </c>
      <c r="W4414" s="30">
        <v>25500</v>
      </c>
      <c r="X4414" s="30">
        <v>25500</v>
      </c>
      <c r="Y4414" s="30">
        <v>25500</v>
      </c>
      <c r="Z4414" s="30">
        <v>25500</v>
      </c>
      <c r="AA4414" s="30">
        <v>25500</v>
      </c>
      <c r="AB4414" s="30">
        <v>25500</v>
      </c>
      <c r="AC4414" s="30">
        <v>25500</v>
      </c>
      <c r="AD4414" s="30">
        <v>25500</v>
      </c>
      <c r="AE4414" s="30">
        <v>25500</v>
      </c>
      <c r="AF4414" s="30">
        <v>25500</v>
      </c>
    </row>
    <row r="4415" spans="1:32" x14ac:dyDescent="0.45">
      <c r="A4415" s="29" t="s">
        <v>1029</v>
      </c>
      <c r="B4415" s="29" t="s">
        <v>1030</v>
      </c>
      <c r="C4415" s="29" t="s">
        <v>3299</v>
      </c>
      <c r="D4415" s="29" t="s">
        <v>3300</v>
      </c>
      <c r="E4415" s="29" t="s">
        <v>3320</v>
      </c>
      <c r="F4415" s="29" t="s">
        <v>3321</v>
      </c>
      <c r="G4415" s="29" t="s">
        <v>3233</v>
      </c>
      <c r="H4415" s="29" t="s">
        <v>3234</v>
      </c>
      <c r="I4415" s="29" t="s">
        <v>3275</v>
      </c>
      <c r="J4415" s="29" t="s">
        <v>3276</v>
      </c>
      <c r="K4415" s="29" t="s">
        <v>3287</v>
      </c>
      <c r="L4415" s="29" t="s">
        <v>3101</v>
      </c>
      <c r="M4415" s="29" t="s">
        <v>3288</v>
      </c>
      <c r="N4415" s="29" t="s">
        <v>3289</v>
      </c>
      <c r="O4415" s="29" t="s">
        <v>3290</v>
      </c>
      <c r="P4415" s="29" t="s">
        <v>3291</v>
      </c>
      <c r="Q4415" s="29" t="s">
        <v>3209</v>
      </c>
      <c r="R4415" s="29" t="s">
        <v>3210</v>
      </c>
      <c r="S4415" s="29" t="s">
        <v>3098</v>
      </c>
      <c r="T4415" s="29"/>
      <c r="U4415" s="30">
        <v>0</v>
      </c>
      <c r="V4415" s="30">
        <v>0</v>
      </c>
      <c r="W4415" s="30">
        <v>0</v>
      </c>
      <c r="X4415" s="30">
        <v>0</v>
      </c>
      <c r="Y4415" s="30">
        <v>0</v>
      </c>
      <c r="Z4415" s="30">
        <v>0</v>
      </c>
      <c r="AA4415" s="30">
        <v>0</v>
      </c>
      <c r="AB4415" s="30">
        <v>0</v>
      </c>
      <c r="AC4415" s="30">
        <v>0</v>
      </c>
      <c r="AD4415" s="30">
        <v>0</v>
      </c>
      <c r="AE4415" s="30">
        <v>0</v>
      </c>
      <c r="AF4415" s="30">
        <v>0</v>
      </c>
    </row>
    <row r="4416" spans="1:32" x14ac:dyDescent="0.45">
      <c r="A4416" s="29" t="s">
        <v>1029</v>
      </c>
      <c r="B4416" s="29" t="s">
        <v>1030</v>
      </c>
      <c r="C4416" s="29" t="s">
        <v>3299</v>
      </c>
      <c r="D4416" s="29" t="s">
        <v>3300</v>
      </c>
      <c r="E4416" s="29" t="s">
        <v>3468</v>
      </c>
      <c r="F4416" s="29" t="s">
        <v>3469</v>
      </c>
      <c r="G4416" s="29" t="s">
        <v>3233</v>
      </c>
      <c r="H4416" s="29" t="s">
        <v>3234</v>
      </c>
      <c r="I4416" s="29" t="s">
        <v>3235</v>
      </c>
      <c r="J4416" s="29" t="s">
        <v>3236</v>
      </c>
      <c r="K4416" s="29" t="s">
        <v>3237</v>
      </c>
      <c r="L4416" s="29" t="s">
        <v>3107</v>
      </c>
      <c r="M4416" s="29" t="s">
        <v>3596</v>
      </c>
      <c r="N4416" s="29" t="s">
        <v>3597</v>
      </c>
      <c r="O4416" s="29" t="s">
        <v>3598</v>
      </c>
      <c r="P4416" s="29" t="s">
        <v>3599</v>
      </c>
      <c r="Q4416" s="29" t="s">
        <v>3209</v>
      </c>
      <c r="R4416" s="29" t="s">
        <v>3210</v>
      </c>
      <c r="S4416" s="29" t="s">
        <v>3098</v>
      </c>
      <c r="T4416" s="29"/>
      <c r="U4416" s="30">
        <v>37700</v>
      </c>
      <c r="V4416" s="30">
        <v>37700</v>
      </c>
      <c r="W4416" s="30">
        <v>37700</v>
      </c>
      <c r="X4416" s="30">
        <v>37700</v>
      </c>
      <c r="Y4416" s="30">
        <v>38033</v>
      </c>
      <c r="Z4416" s="30">
        <v>37758</v>
      </c>
      <c r="AA4416" s="30">
        <v>38077</v>
      </c>
      <c r="AB4416" s="30">
        <v>37700</v>
      </c>
      <c r="AC4416" s="30">
        <v>37729</v>
      </c>
      <c r="AD4416" s="30">
        <v>37700</v>
      </c>
      <c r="AE4416" s="30">
        <v>37749</v>
      </c>
      <c r="AF4416" s="30">
        <v>37798</v>
      </c>
    </row>
    <row r="4417" spans="1:32" x14ac:dyDescent="0.45">
      <c r="A4417" s="29" t="s">
        <v>1029</v>
      </c>
      <c r="B4417" s="29" t="s">
        <v>1030</v>
      </c>
      <c r="C4417" s="29" t="s">
        <v>3299</v>
      </c>
      <c r="D4417" s="29" t="s">
        <v>3300</v>
      </c>
      <c r="E4417" s="29" t="s">
        <v>3468</v>
      </c>
      <c r="F4417" s="29" t="s">
        <v>3469</v>
      </c>
      <c r="G4417" s="29" t="s">
        <v>3233</v>
      </c>
      <c r="H4417" s="29" t="s">
        <v>3234</v>
      </c>
      <c r="I4417" s="29" t="s">
        <v>3235</v>
      </c>
      <c r="J4417" s="29" t="s">
        <v>3236</v>
      </c>
      <c r="K4417" s="29" t="s">
        <v>3237</v>
      </c>
      <c r="L4417" s="29" t="s">
        <v>3107</v>
      </c>
      <c r="M4417" s="29" t="s">
        <v>3238</v>
      </c>
      <c r="N4417" s="29" t="s">
        <v>3239</v>
      </c>
      <c r="O4417" s="29" t="s">
        <v>3422</v>
      </c>
      <c r="P4417" s="29" t="s">
        <v>3423</v>
      </c>
      <c r="Q4417" s="29" t="s">
        <v>3209</v>
      </c>
      <c r="R4417" s="29" t="s">
        <v>3210</v>
      </c>
      <c r="S4417" s="29" t="s">
        <v>3098</v>
      </c>
      <c r="T4417" s="29"/>
      <c r="U4417" s="30">
        <v>1980</v>
      </c>
      <c r="V4417" s="30">
        <v>1980</v>
      </c>
      <c r="W4417" s="30">
        <v>1980</v>
      </c>
      <c r="X4417" s="30">
        <v>1980</v>
      </c>
      <c r="Y4417" s="30">
        <v>1980</v>
      </c>
      <c r="Z4417" s="30">
        <v>1980</v>
      </c>
      <c r="AA4417" s="30">
        <v>1980</v>
      </c>
      <c r="AB4417" s="30">
        <v>1980</v>
      </c>
      <c r="AC4417" s="30">
        <v>1980</v>
      </c>
      <c r="AD4417" s="30">
        <v>1980</v>
      </c>
      <c r="AE4417" s="30">
        <v>1980</v>
      </c>
      <c r="AF4417" s="30">
        <v>1980</v>
      </c>
    </row>
    <row r="4418" spans="1:32" x14ac:dyDescent="0.45">
      <c r="A4418" s="29" t="s">
        <v>1029</v>
      </c>
      <c r="B4418" s="29" t="s">
        <v>1030</v>
      </c>
      <c r="C4418" s="29" t="s">
        <v>3299</v>
      </c>
      <c r="D4418" s="29" t="s">
        <v>3300</v>
      </c>
      <c r="E4418" s="29" t="s">
        <v>3468</v>
      </c>
      <c r="F4418" s="29" t="s">
        <v>3469</v>
      </c>
      <c r="G4418" s="29" t="s">
        <v>3233</v>
      </c>
      <c r="H4418" s="29" t="s">
        <v>3234</v>
      </c>
      <c r="I4418" s="29" t="s">
        <v>3262</v>
      </c>
      <c r="J4418" s="29" t="s">
        <v>3263</v>
      </c>
      <c r="K4418" s="29" t="s">
        <v>3264</v>
      </c>
      <c r="L4418" s="29" t="s">
        <v>3103</v>
      </c>
      <c r="M4418" s="29" t="s">
        <v>3322</v>
      </c>
      <c r="N4418" s="29" t="s">
        <v>3323</v>
      </c>
      <c r="O4418" s="29" t="s">
        <v>3324</v>
      </c>
      <c r="P4418" s="29" t="s">
        <v>3325</v>
      </c>
      <c r="Q4418" s="29" t="s">
        <v>3209</v>
      </c>
      <c r="R4418" s="29" t="s">
        <v>3210</v>
      </c>
      <c r="S4418" s="29" t="s">
        <v>3098</v>
      </c>
      <c r="T4418" s="29"/>
      <c r="U4418" s="30">
        <v>2800</v>
      </c>
      <c r="V4418" s="30">
        <v>2800</v>
      </c>
      <c r="W4418" s="30">
        <v>2800</v>
      </c>
      <c r="X4418" s="30">
        <v>2800</v>
      </c>
      <c r="Y4418" s="30">
        <v>2800</v>
      </c>
      <c r="Z4418" s="30">
        <v>2800</v>
      </c>
      <c r="AA4418" s="30">
        <v>2800</v>
      </c>
      <c r="AB4418" s="30">
        <v>2800</v>
      </c>
      <c r="AC4418" s="30">
        <v>2800</v>
      </c>
      <c r="AD4418" s="30">
        <v>2800</v>
      </c>
      <c r="AE4418" s="30">
        <v>2800</v>
      </c>
      <c r="AF4418" s="30">
        <v>2800</v>
      </c>
    </row>
    <row r="4419" spans="1:32" x14ac:dyDescent="0.45">
      <c r="A4419" s="29" t="s">
        <v>1029</v>
      </c>
      <c r="B4419" s="29" t="s">
        <v>1030</v>
      </c>
      <c r="C4419" s="29" t="s">
        <v>3299</v>
      </c>
      <c r="D4419" s="29" t="s">
        <v>3300</v>
      </c>
      <c r="E4419" s="29" t="s">
        <v>3468</v>
      </c>
      <c r="F4419" s="29" t="s">
        <v>3469</v>
      </c>
      <c r="G4419" s="29" t="s">
        <v>3233</v>
      </c>
      <c r="H4419" s="29" t="s">
        <v>3234</v>
      </c>
      <c r="I4419" s="29" t="s">
        <v>3262</v>
      </c>
      <c r="J4419" s="29" t="s">
        <v>3263</v>
      </c>
      <c r="K4419" s="29" t="s">
        <v>3264</v>
      </c>
      <c r="L4419" s="29" t="s">
        <v>3103</v>
      </c>
      <c r="M4419" s="29" t="s">
        <v>3322</v>
      </c>
      <c r="N4419" s="29" t="s">
        <v>3323</v>
      </c>
      <c r="O4419" s="29" t="s">
        <v>3374</v>
      </c>
      <c r="P4419" s="29" t="s">
        <v>3375</v>
      </c>
      <c r="Q4419" s="29" t="s">
        <v>3209</v>
      </c>
      <c r="R4419" s="29" t="s">
        <v>3210</v>
      </c>
      <c r="S4419" s="29" t="s">
        <v>3098</v>
      </c>
      <c r="T4419" s="29"/>
      <c r="U4419" s="30">
        <v>1000</v>
      </c>
      <c r="V4419" s="30">
        <v>1000</v>
      </c>
      <c r="W4419" s="30">
        <v>1000</v>
      </c>
      <c r="X4419" s="30">
        <v>1000</v>
      </c>
      <c r="Y4419" s="30">
        <v>1000</v>
      </c>
      <c r="Z4419" s="30">
        <v>1000</v>
      </c>
      <c r="AA4419" s="30">
        <v>1000</v>
      </c>
      <c r="AB4419" s="30">
        <v>1000</v>
      </c>
      <c r="AC4419" s="30">
        <v>1000</v>
      </c>
      <c r="AD4419" s="30">
        <v>1000</v>
      </c>
      <c r="AE4419" s="30">
        <v>1000</v>
      </c>
      <c r="AF4419" s="30">
        <v>1000</v>
      </c>
    </row>
    <row r="4420" spans="1:32" x14ac:dyDescent="0.45">
      <c r="A4420" s="29" t="s">
        <v>1029</v>
      </c>
      <c r="B4420" s="29" t="s">
        <v>1030</v>
      </c>
      <c r="C4420" s="29" t="s">
        <v>3299</v>
      </c>
      <c r="D4420" s="29" t="s">
        <v>3300</v>
      </c>
      <c r="E4420" s="29" t="s">
        <v>3468</v>
      </c>
      <c r="F4420" s="29" t="s">
        <v>3469</v>
      </c>
      <c r="G4420" s="29" t="s">
        <v>3233</v>
      </c>
      <c r="H4420" s="29" t="s">
        <v>3234</v>
      </c>
      <c r="I4420" s="29" t="s">
        <v>3262</v>
      </c>
      <c r="J4420" s="29" t="s">
        <v>3263</v>
      </c>
      <c r="K4420" s="29" t="s">
        <v>3264</v>
      </c>
      <c r="L4420" s="29" t="s">
        <v>3103</v>
      </c>
      <c r="M4420" s="29" t="s">
        <v>3322</v>
      </c>
      <c r="N4420" s="29" t="s">
        <v>3323</v>
      </c>
      <c r="O4420" s="29" t="s">
        <v>3618</v>
      </c>
      <c r="P4420" s="29" t="s">
        <v>3619</v>
      </c>
      <c r="Q4420" s="29" t="s">
        <v>3209</v>
      </c>
      <c r="R4420" s="29" t="s">
        <v>3210</v>
      </c>
      <c r="S4420" s="29" t="s">
        <v>3098</v>
      </c>
      <c r="T4420" s="29"/>
      <c r="U4420" s="30">
        <v>500</v>
      </c>
      <c r="V4420" s="30">
        <v>500</v>
      </c>
      <c r="W4420" s="30">
        <v>500</v>
      </c>
      <c r="X4420" s="30">
        <v>500</v>
      </c>
      <c r="Y4420" s="30">
        <v>500</v>
      </c>
      <c r="Z4420" s="30">
        <v>500</v>
      </c>
      <c r="AA4420" s="30">
        <v>500</v>
      </c>
      <c r="AB4420" s="30">
        <v>500</v>
      </c>
      <c r="AC4420" s="30">
        <v>500</v>
      </c>
      <c r="AD4420" s="30">
        <v>500</v>
      </c>
      <c r="AE4420" s="30">
        <v>500</v>
      </c>
      <c r="AF4420" s="30">
        <v>500</v>
      </c>
    </row>
    <row r="4421" spans="1:32" x14ac:dyDescent="0.45">
      <c r="A4421" s="29" t="s">
        <v>1029</v>
      </c>
      <c r="B4421" s="29" t="s">
        <v>1030</v>
      </c>
      <c r="C4421" s="29" t="s">
        <v>3299</v>
      </c>
      <c r="D4421" s="29" t="s">
        <v>3300</v>
      </c>
      <c r="E4421" s="29" t="s">
        <v>3468</v>
      </c>
      <c r="F4421" s="29" t="s">
        <v>3469</v>
      </c>
      <c r="G4421" s="29" t="s">
        <v>3233</v>
      </c>
      <c r="H4421" s="29" t="s">
        <v>3234</v>
      </c>
      <c r="I4421" s="29" t="s">
        <v>3262</v>
      </c>
      <c r="J4421" s="29" t="s">
        <v>3263</v>
      </c>
      <c r="K4421" s="29" t="s">
        <v>3264</v>
      </c>
      <c r="L4421" s="29" t="s">
        <v>3103</v>
      </c>
      <c r="M4421" s="29" t="s">
        <v>3326</v>
      </c>
      <c r="N4421" s="29" t="s">
        <v>3327</v>
      </c>
      <c r="O4421" s="29" t="s">
        <v>3330</v>
      </c>
      <c r="P4421" s="29" t="s">
        <v>3331</v>
      </c>
      <c r="Q4421" s="29" t="s">
        <v>3209</v>
      </c>
      <c r="R4421" s="29" t="s">
        <v>3210</v>
      </c>
      <c r="S4421" s="29" t="s">
        <v>3098</v>
      </c>
      <c r="T4421" s="29"/>
      <c r="U4421" s="30">
        <v>0</v>
      </c>
      <c r="V4421" s="30">
        <v>0</v>
      </c>
      <c r="W4421" s="30">
        <v>0</v>
      </c>
      <c r="X4421" s="30">
        <v>0</v>
      </c>
      <c r="Y4421" s="30">
        <v>0</v>
      </c>
      <c r="Z4421" s="30">
        <v>0</v>
      </c>
      <c r="AA4421" s="30">
        <v>0</v>
      </c>
      <c r="AB4421" s="30">
        <v>0</v>
      </c>
      <c r="AC4421" s="30">
        <v>0</v>
      </c>
      <c r="AD4421" s="30">
        <v>0</v>
      </c>
      <c r="AE4421" s="30">
        <v>0</v>
      </c>
      <c r="AF4421" s="30">
        <v>0</v>
      </c>
    </row>
    <row r="4422" spans="1:32" x14ac:dyDescent="0.45">
      <c r="A4422" s="29" t="s">
        <v>1029</v>
      </c>
      <c r="B4422" s="29" t="s">
        <v>1030</v>
      </c>
      <c r="C4422" s="29" t="s">
        <v>3299</v>
      </c>
      <c r="D4422" s="29" t="s">
        <v>3300</v>
      </c>
      <c r="E4422" s="29" t="s">
        <v>3468</v>
      </c>
      <c r="F4422" s="29" t="s">
        <v>3469</v>
      </c>
      <c r="G4422" s="29" t="s">
        <v>3233</v>
      </c>
      <c r="H4422" s="29" t="s">
        <v>3234</v>
      </c>
      <c r="I4422" s="29" t="s">
        <v>3262</v>
      </c>
      <c r="J4422" s="29" t="s">
        <v>3263</v>
      </c>
      <c r="K4422" s="29" t="s">
        <v>3264</v>
      </c>
      <c r="L4422" s="29" t="s">
        <v>3103</v>
      </c>
      <c r="M4422" s="29" t="s">
        <v>3326</v>
      </c>
      <c r="N4422" s="29" t="s">
        <v>3327</v>
      </c>
      <c r="O4422" s="29" t="s">
        <v>3332</v>
      </c>
      <c r="P4422" s="29" t="s">
        <v>3333</v>
      </c>
      <c r="Q4422" s="29" t="s">
        <v>3209</v>
      </c>
      <c r="R4422" s="29" t="s">
        <v>3210</v>
      </c>
      <c r="S4422" s="29" t="s">
        <v>3098</v>
      </c>
      <c r="T4422" s="29"/>
      <c r="U4422" s="30">
        <v>5500</v>
      </c>
      <c r="V4422" s="30">
        <v>5500</v>
      </c>
      <c r="W4422" s="30">
        <v>5500</v>
      </c>
      <c r="X4422" s="30">
        <v>5500</v>
      </c>
      <c r="Y4422" s="30">
        <v>5500</v>
      </c>
      <c r="Z4422" s="30">
        <v>5500</v>
      </c>
      <c r="AA4422" s="30">
        <v>5500</v>
      </c>
      <c r="AB4422" s="30">
        <v>5500</v>
      </c>
      <c r="AC4422" s="30">
        <v>5500</v>
      </c>
      <c r="AD4422" s="30">
        <v>5500</v>
      </c>
      <c r="AE4422" s="30">
        <v>5500</v>
      </c>
      <c r="AF4422" s="30">
        <v>5500</v>
      </c>
    </row>
    <row r="4423" spans="1:32" x14ac:dyDescent="0.45">
      <c r="A4423" s="29" t="s">
        <v>1029</v>
      </c>
      <c r="B4423" s="29" t="s">
        <v>1030</v>
      </c>
      <c r="C4423" s="29" t="s">
        <v>3299</v>
      </c>
      <c r="D4423" s="29" t="s">
        <v>3300</v>
      </c>
      <c r="E4423" s="29" t="s">
        <v>3386</v>
      </c>
      <c r="F4423" s="29" t="s">
        <v>3387</v>
      </c>
      <c r="G4423" s="29" t="s">
        <v>3233</v>
      </c>
      <c r="H4423" s="29" t="s">
        <v>3234</v>
      </c>
      <c r="I4423" s="29" t="s">
        <v>3275</v>
      </c>
      <c r="J4423" s="29" t="s">
        <v>3276</v>
      </c>
      <c r="K4423" s="29" t="s">
        <v>3277</v>
      </c>
      <c r="L4423" s="29" t="s">
        <v>3100</v>
      </c>
      <c r="M4423" s="29" t="s">
        <v>3312</v>
      </c>
      <c r="N4423" s="29" t="s">
        <v>3313</v>
      </c>
      <c r="O4423" s="29" t="s">
        <v>3314</v>
      </c>
      <c r="P4423" s="29" t="s">
        <v>3315</v>
      </c>
      <c r="Q4423" s="29" t="s">
        <v>3209</v>
      </c>
      <c r="R4423" s="29" t="s">
        <v>3210</v>
      </c>
      <c r="S4423" s="29" t="s">
        <v>3098</v>
      </c>
      <c r="T4423" s="29"/>
      <c r="U4423" s="30">
        <v>25500</v>
      </c>
      <c r="V4423" s="30">
        <v>0</v>
      </c>
      <c r="W4423" s="30">
        <v>25500</v>
      </c>
      <c r="X4423" s="30">
        <v>25500</v>
      </c>
      <c r="Y4423" s="30">
        <v>25500</v>
      </c>
      <c r="Z4423" s="30">
        <v>25500</v>
      </c>
      <c r="AA4423" s="30">
        <v>25500</v>
      </c>
      <c r="AB4423" s="30">
        <v>25500</v>
      </c>
      <c r="AC4423" s="30">
        <v>25500</v>
      </c>
      <c r="AD4423" s="30">
        <v>25500</v>
      </c>
      <c r="AE4423" s="30">
        <v>25500</v>
      </c>
      <c r="AF4423" s="30">
        <v>25500</v>
      </c>
    </row>
    <row r="4424" spans="1:32" x14ac:dyDescent="0.45">
      <c r="A4424" s="29" t="s">
        <v>1029</v>
      </c>
      <c r="B4424" s="29" t="s">
        <v>1030</v>
      </c>
      <c r="C4424" s="29" t="s">
        <v>3299</v>
      </c>
      <c r="D4424" s="29" t="s">
        <v>3300</v>
      </c>
      <c r="E4424" s="29" t="s">
        <v>3386</v>
      </c>
      <c r="F4424" s="29" t="s">
        <v>3387</v>
      </c>
      <c r="G4424" s="29" t="s">
        <v>3233</v>
      </c>
      <c r="H4424" s="29" t="s">
        <v>3234</v>
      </c>
      <c r="I4424" s="29" t="s">
        <v>3275</v>
      </c>
      <c r="J4424" s="29" t="s">
        <v>3276</v>
      </c>
      <c r="K4424" s="29" t="s">
        <v>3282</v>
      </c>
      <c r="L4424" s="29" t="s">
        <v>3112</v>
      </c>
      <c r="M4424" s="29" t="s">
        <v>3283</v>
      </c>
      <c r="N4424" s="29" t="s">
        <v>3284</v>
      </c>
      <c r="O4424" s="29" t="s">
        <v>3285</v>
      </c>
      <c r="P4424" s="29" t="s">
        <v>3286</v>
      </c>
      <c r="Q4424" s="29" t="s">
        <v>3209</v>
      </c>
      <c r="R4424" s="29" t="s">
        <v>3210</v>
      </c>
      <c r="S4424" s="29" t="s">
        <v>3098</v>
      </c>
      <c r="T4424" s="29"/>
      <c r="U4424" s="30">
        <v>20000</v>
      </c>
      <c r="V4424" s="30">
        <v>0</v>
      </c>
      <c r="W4424" s="30">
        <v>20000</v>
      </c>
      <c r="X4424" s="30">
        <v>20000</v>
      </c>
      <c r="Y4424" s="30">
        <v>20000</v>
      </c>
      <c r="Z4424" s="30">
        <v>20000</v>
      </c>
      <c r="AA4424" s="30">
        <v>20000</v>
      </c>
      <c r="AB4424" s="30">
        <v>20000</v>
      </c>
      <c r="AC4424" s="30">
        <v>20000</v>
      </c>
      <c r="AD4424" s="30">
        <v>20000</v>
      </c>
      <c r="AE4424" s="30">
        <v>20000</v>
      </c>
      <c r="AF4424" s="30">
        <v>20000</v>
      </c>
    </row>
    <row r="4425" spans="1:32" x14ac:dyDescent="0.45">
      <c r="A4425" s="29" t="s">
        <v>1029</v>
      </c>
      <c r="B4425" s="29" t="s">
        <v>1030</v>
      </c>
      <c r="C4425" s="29" t="s">
        <v>3299</v>
      </c>
      <c r="D4425" s="29" t="s">
        <v>3300</v>
      </c>
      <c r="E4425" s="29" t="s">
        <v>3386</v>
      </c>
      <c r="F4425" s="29" t="s">
        <v>3387</v>
      </c>
      <c r="G4425" s="29" t="s">
        <v>3233</v>
      </c>
      <c r="H4425" s="29" t="s">
        <v>3234</v>
      </c>
      <c r="I4425" s="29" t="s">
        <v>3275</v>
      </c>
      <c r="J4425" s="29" t="s">
        <v>3276</v>
      </c>
      <c r="K4425" s="29" t="s">
        <v>3287</v>
      </c>
      <c r="L4425" s="29" t="s">
        <v>3101</v>
      </c>
      <c r="M4425" s="29" t="s">
        <v>3288</v>
      </c>
      <c r="N4425" s="29" t="s">
        <v>3289</v>
      </c>
      <c r="O4425" s="29" t="s">
        <v>3290</v>
      </c>
      <c r="P4425" s="29" t="s">
        <v>3291</v>
      </c>
      <c r="Q4425" s="29" t="s">
        <v>3209</v>
      </c>
      <c r="R4425" s="29" t="s">
        <v>3210</v>
      </c>
      <c r="S4425" s="29" t="s">
        <v>3098</v>
      </c>
      <c r="T4425" s="29"/>
      <c r="U4425" s="30">
        <v>0</v>
      </c>
      <c r="V4425" s="30">
        <v>0</v>
      </c>
      <c r="W4425" s="30">
        <v>0</v>
      </c>
      <c r="X4425" s="30">
        <v>0</v>
      </c>
      <c r="Y4425" s="30">
        <v>0</v>
      </c>
      <c r="Z4425" s="30">
        <v>0</v>
      </c>
      <c r="AA4425" s="30">
        <v>0</v>
      </c>
      <c r="AB4425" s="30">
        <v>0</v>
      </c>
      <c r="AC4425" s="30">
        <v>0</v>
      </c>
      <c r="AD4425" s="30">
        <v>0</v>
      </c>
      <c r="AE4425" s="30">
        <v>0</v>
      </c>
      <c r="AF4425" s="30">
        <v>0</v>
      </c>
    </row>
    <row r="4426" spans="1:32" x14ac:dyDescent="0.45">
      <c r="A4426" s="29" t="s">
        <v>1029</v>
      </c>
      <c r="B4426" s="29" t="s">
        <v>1030</v>
      </c>
      <c r="C4426" s="29" t="s">
        <v>3211</v>
      </c>
      <c r="D4426" s="29" t="s">
        <v>3212</v>
      </c>
      <c r="E4426" s="29" t="s">
        <v>3213</v>
      </c>
      <c r="F4426" s="29" t="s">
        <v>982</v>
      </c>
      <c r="G4426" s="29" t="s">
        <v>3200</v>
      </c>
      <c r="H4426" s="29" t="s">
        <v>3201</v>
      </c>
      <c r="I4426" s="29" t="s">
        <v>3226</v>
      </c>
      <c r="J4426" s="29" t="s">
        <v>3227</v>
      </c>
      <c r="K4426" s="29" t="s">
        <v>3228</v>
      </c>
      <c r="L4426" s="29" t="s">
        <v>3111</v>
      </c>
      <c r="M4426" s="29" t="s">
        <v>3229</v>
      </c>
      <c r="N4426" s="29" t="s">
        <v>3230</v>
      </c>
      <c r="O4426" s="29" t="s">
        <v>3231</v>
      </c>
      <c r="P4426" s="29" t="s">
        <v>3232</v>
      </c>
      <c r="Q4426" s="29" t="s">
        <v>3209</v>
      </c>
      <c r="R4426" s="29" t="s">
        <v>3210</v>
      </c>
      <c r="S4426" s="29" t="s">
        <v>3098</v>
      </c>
      <c r="T4426" s="29"/>
      <c r="U4426" s="30">
        <v>0</v>
      </c>
      <c r="V4426" s="30">
        <v>0</v>
      </c>
      <c r="W4426" s="30">
        <v>0</v>
      </c>
      <c r="X4426" s="30">
        <v>0</v>
      </c>
      <c r="Y4426" s="30">
        <v>0</v>
      </c>
      <c r="Z4426" s="30">
        <v>0</v>
      </c>
      <c r="AA4426" s="30">
        <v>0</v>
      </c>
      <c r="AB4426" s="30">
        <v>0</v>
      </c>
      <c r="AC4426" s="30">
        <v>0</v>
      </c>
      <c r="AD4426" s="30">
        <v>0</v>
      </c>
      <c r="AE4426" s="30">
        <v>0</v>
      </c>
      <c r="AF4426" s="30">
        <v>0</v>
      </c>
    </row>
    <row r="4427" spans="1:32" x14ac:dyDescent="0.45">
      <c r="A4427" s="29" t="s">
        <v>1029</v>
      </c>
      <c r="B4427" s="29" t="s">
        <v>1030</v>
      </c>
      <c r="C4427" s="29" t="s">
        <v>3600</v>
      </c>
      <c r="D4427" s="29" t="s">
        <v>3601</v>
      </c>
      <c r="E4427" s="29" t="s">
        <v>3602</v>
      </c>
      <c r="F4427" s="29" t="s">
        <v>3603</v>
      </c>
      <c r="G4427" s="29" t="s">
        <v>3233</v>
      </c>
      <c r="H4427" s="29" t="s">
        <v>3234</v>
      </c>
      <c r="I4427" s="29" t="s">
        <v>3235</v>
      </c>
      <c r="J4427" s="29" t="s">
        <v>3236</v>
      </c>
      <c r="K4427" s="29" t="s">
        <v>3237</v>
      </c>
      <c r="L4427" s="29" t="s">
        <v>3107</v>
      </c>
      <c r="M4427" s="29" t="s">
        <v>3596</v>
      </c>
      <c r="N4427" s="29" t="s">
        <v>3597</v>
      </c>
      <c r="O4427" s="29" t="s">
        <v>3598</v>
      </c>
      <c r="P4427" s="29" t="s">
        <v>3599</v>
      </c>
      <c r="Q4427" s="29" t="s">
        <v>3209</v>
      </c>
      <c r="R4427" s="29" t="s">
        <v>3210</v>
      </c>
      <c r="S4427" s="29" t="s">
        <v>3098</v>
      </c>
      <c r="T4427" s="29"/>
      <c r="U4427" s="30">
        <v>52000</v>
      </c>
      <c r="V4427" s="30">
        <v>52000</v>
      </c>
      <c r="W4427" s="30">
        <v>52000</v>
      </c>
      <c r="X4427" s="30">
        <v>52000</v>
      </c>
      <c r="Y4427" s="30">
        <v>52068</v>
      </c>
      <c r="Z4427" s="30">
        <v>52043</v>
      </c>
      <c r="AA4427" s="30">
        <v>52029</v>
      </c>
      <c r="AB4427" s="30">
        <v>52000</v>
      </c>
      <c r="AC4427" s="30">
        <v>52058</v>
      </c>
      <c r="AD4427" s="30">
        <v>52000</v>
      </c>
      <c r="AE4427" s="30">
        <v>52000</v>
      </c>
      <c r="AF4427" s="30">
        <v>52000</v>
      </c>
    </row>
    <row r="4428" spans="1:32" x14ac:dyDescent="0.45">
      <c r="A4428" s="29" t="s">
        <v>1029</v>
      </c>
      <c r="B4428" s="29" t="s">
        <v>1030</v>
      </c>
      <c r="C4428" s="29" t="s">
        <v>3600</v>
      </c>
      <c r="D4428" s="29" t="s">
        <v>3601</v>
      </c>
      <c r="E4428" s="29" t="s">
        <v>3941</v>
      </c>
      <c r="F4428" s="29" t="s">
        <v>3942</v>
      </c>
      <c r="G4428" s="29" t="s">
        <v>3233</v>
      </c>
      <c r="H4428" s="29" t="s">
        <v>3234</v>
      </c>
      <c r="I4428" s="29" t="s">
        <v>3235</v>
      </c>
      <c r="J4428" s="29" t="s">
        <v>3236</v>
      </c>
      <c r="K4428" s="29" t="s">
        <v>3237</v>
      </c>
      <c r="L4428" s="29" t="s">
        <v>3107</v>
      </c>
      <c r="M4428" s="29" t="s">
        <v>3596</v>
      </c>
      <c r="N4428" s="29" t="s">
        <v>3597</v>
      </c>
      <c r="O4428" s="29" t="s">
        <v>3598</v>
      </c>
      <c r="P4428" s="29" t="s">
        <v>3599</v>
      </c>
      <c r="Q4428" s="29" t="s">
        <v>3209</v>
      </c>
      <c r="R4428" s="29" t="s">
        <v>3210</v>
      </c>
      <c r="S4428" s="29" t="s">
        <v>3098</v>
      </c>
      <c r="T4428" s="29"/>
      <c r="U4428" s="30">
        <v>13000</v>
      </c>
      <c r="V4428" s="30">
        <v>13000</v>
      </c>
      <c r="W4428" s="30">
        <v>13000</v>
      </c>
      <c r="X4428" s="30">
        <v>13000</v>
      </c>
      <c r="Y4428" s="30">
        <v>13000</v>
      </c>
      <c r="Z4428" s="30">
        <v>13000</v>
      </c>
      <c r="AA4428" s="30">
        <v>13049</v>
      </c>
      <c r="AB4428" s="30">
        <v>13000</v>
      </c>
      <c r="AC4428" s="30">
        <v>13000</v>
      </c>
      <c r="AD4428" s="30">
        <v>13000</v>
      </c>
      <c r="AE4428" s="30">
        <v>13000</v>
      </c>
      <c r="AF4428" s="30">
        <v>13049</v>
      </c>
    </row>
    <row r="4429" spans="1:32" x14ac:dyDescent="0.45">
      <c r="A4429" s="29" t="s">
        <v>1029</v>
      </c>
      <c r="B4429" s="29" t="s">
        <v>1030</v>
      </c>
      <c r="C4429" s="29" t="s">
        <v>3600</v>
      </c>
      <c r="D4429" s="29" t="s">
        <v>3601</v>
      </c>
      <c r="E4429" s="29" t="s">
        <v>3941</v>
      </c>
      <c r="F4429" s="29" t="s">
        <v>3942</v>
      </c>
      <c r="G4429" s="29" t="s">
        <v>3233</v>
      </c>
      <c r="H4429" s="29" t="s">
        <v>3234</v>
      </c>
      <c r="I4429" s="29" t="s">
        <v>3262</v>
      </c>
      <c r="J4429" s="29" t="s">
        <v>3263</v>
      </c>
      <c r="K4429" s="29" t="s">
        <v>3264</v>
      </c>
      <c r="L4429" s="29" t="s">
        <v>3103</v>
      </c>
      <c r="M4429" s="29" t="s">
        <v>3322</v>
      </c>
      <c r="N4429" s="29" t="s">
        <v>3323</v>
      </c>
      <c r="O4429" s="29" t="s">
        <v>3324</v>
      </c>
      <c r="P4429" s="29" t="s">
        <v>3325</v>
      </c>
      <c r="Q4429" s="29" t="s">
        <v>3209</v>
      </c>
      <c r="R4429" s="29" t="s">
        <v>3210</v>
      </c>
      <c r="S4429" s="29" t="s">
        <v>3098</v>
      </c>
      <c r="T4429" s="29"/>
      <c r="U4429" s="30">
        <v>2800</v>
      </c>
      <c r="V4429" s="30">
        <v>2800</v>
      </c>
      <c r="W4429" s="30">
        <v>2800</v>
      </c>
      <c r="X4429" s="30">
        <v>2800</v>
      </c>
      <c r="Y4429" s="30">
        <v>2800</v>
      </c>
      <c r="Z4429" s="30">
        <v>2800</v>
      </c>
      <c r="AA4429" s="30">
        <v>2800</v>
      </c>
      <c r="AB4429" s="30">
        <v>2800</v>
      </c>
      <c r="AC4429" s="30">
        <v>2800</v>
      </c>
      <c r="AD4429" s="30">
        <v>2800</v>
      </c>
      <c r="AE4429" s="30">
        <v>2800</v>
      </c>
      <c r="AF4429" s="30">
        <v>2800</v>
      </c>
    </row>
    <row r="4430" spans="1:32" x14ac:dyDescent="0.45">
      <c r="A4430" s="29" t="s">
        <v>1029</v>
      </c>
      <c r="B4430" s="29" t="s">
        <v>1030</v>
      </c>
      <c r="C4430" s="29" t="s">
        <v>3600</v>
      </c>
      <c r="D4430" s="29" t="s">
        <v>3601</v>
      </c>
      <c r="E4430" s="29" t="s">
        <v>3941</v>
      </c>
      <c r="F4430" s="29" t="s">
        <v>3942</v>
      </c>
      <c r="G4430" s="29" t="s">
        <v>3233</v>
      </c>
      <c r="H4430" s="29" t="s">
        <v>3234</v>
      </c>
      <c r="I4430" s="29" t="s">
        <v>3262</v>
      </c>
      <c r="J4430" s="29" t="s">
        <v>3263</v>
      </c>
      <c r="K4430" s="29" t="s">
        <v>3264</v>
      </c>
      <c r="L4430" s="29" t="s">
        <v>3103</v>
      </c>
      <c r="M4430" s="29" t="s">
        <v>3322</v>
      </c>
      <c r="N4430" s="29" t="s">
        <v>3323</v>
      </c>
      <c r="O4430" s="29" t="s">
        <v>3374</v>
      </c>
      <c r="P4430" s="29" t="s">
        <v>3375</v>
      </c>
      <c r="Q4430" s="29" t="s">
        <v>3209</v>
      </c>
      <c r="R4430" s="29" t="s">
        <v>3210</v>
      </c>
      <c r="S4430" s="29" t="s">
        <v>3098</v>
      </c>
      <c r="T4430" s="29"/>
      <c r="U4430" s="30">
        <v>1000</v>
      </c>
      <c r="V4430" s="30">
        <v>1000</v>
      </c>
      <c r="W4430" s="30">
        <v>1000</v>
      </c>
      <c r="X4430" s="30">
        <v>1000</v>
      </c>
      <c r="Y4430" s="30">
        <v>1000</v>
      </c>
      <c r="Z4430" s="30">
        <v>1000</v>
      </c>
      <c r="AA4430" s="30">
        <v>1000</v>
      </c>
      <c r="AB4430" s="30">
        <v>1000</v>
      </c>
      <c r="AC4430" s="30">
        <v>1000</v>
      </c>
      <c r="AD4430" s="30">
        <v>1000</v>
      </c>
      <c r="AE4430" s="30">
        <v>1000</v>
      </c>
      <c r="AF4430" s="30">
        <v>1000</v>
      </c>
    </row>
    <row r="4431" spans="1:32" x14ac:dyDescent="0.45">
      <c r="A4431" s="29" t="s">
        <v>1029</v>
      </c>
      <c r="B4431" s="29" t="s">
        <v>1030</v>
      </c>
      <c r="C4431" s="29" t="s">
        <v>3600</v>
      </c>
      <c r="D4431" s="29" t="s">
        <v>3601</v>
      </c>
      <c r="E4431" s="29" t="s">
        <v>3941</v>
      </c>
      <c r="F4431" s="29" t="s">
        <v>3942</v>
      </c>
      <c r="G4431" s="29" t="s">
        <v>3233</v>
      </c>
      <c r="H4431" s="29" t="s">
        <v>3234</v>
      </c>
      <c r="I4431" s="29" t="s">
        <v>3262</v>
      </c>
      <c r="J4431" s="29" t="s">
        <v>3263</v>
      </c>
      <c r="K4431" s="29" t="s">
        <v>3264</v>
      </c>
      <c r="L4431" s="29" t="s">
        <v>3103</v>
      </c>
      <c r="M4431" s="29" t="s">
        <v>3326</v>
      </c>
      <c r="N4431" s="29" t="s">
        <v>3327</v>
      </c>
      <c r="O4431" s="29" t="s">
        <v>3332</v>
      </c>
      <c r="P4431" s="29" t="s">
        <v>3333</v>
      </c>
      <c r="Q4431" s="29" t="s">
        <v>3209</v>
      </c>
      <c r="R4431" s="29" t="s">
        <v>3210</v>
      </c>
      <c r="S4431" s="29" t="s">
        <v>3098</v>
      </c>
      <c r="T4431" s="29"/>
      <c r="U4431" s="30">
        <v>5500</v>
      </c>
      <c r="V4431" s="30">
        <v>5500</v>
      </c>
      <c r="W4431" s="30">
        <v>5500</v>
      </c>
      <c r="X4431" s="30">
        <v>5500</v>
      </c>
      <c r="Y4431" s="30">
        <v>5500</v>
      </c>
      <c r="Z4431" s="30">
        <v>5500</v>
      </c>
      <c r="AA4431" s="30">
        <v>5500</v>
      </c>
      <c r="AB4431" s="30">
        <v>5500</v>
      </c>
      <c r="AC4431" s="30">
        <v>5500</v>
      </c>
      <c r="AD4431" s="30">
        <v>5500</v>
      </c>
      <c r="AE4431" s="30">
        <v>5500</v>
      </c>
      <c r="AF4431" s="30">
        <v>5500</v>
      </c>
    </row>
    <row r="4432" spans="1:32" x14ac:dyDescent="0.45">
      <c r="A4432" s="29" t="s">
        <v>1029</v>
      </c>
      <c r="B4432" s="29" t="s">
        <v>1030</v>
      </c>
      <c r="C4432" s="29" t="s">
        <v>3600</v>
      </c>
      <c r="D4432" s="29" t="s">
        <v>3601</v>
      </c>
      <c r="E4432" s="29" t="s">
        <v>3941</v>
      </c>
      <c r="F4432" s="29" t="s">
        <v>3942</v>
      </c>
      <c r="G4432" s="29" t="s">
        <v>3233</v>
      </c>
      <c r="H4432" s="29" t="s">
        <v>3234</v>
      </c>
      <c r="I4432" s="29" t="s">
        <v>3275</v>
      </c>
      <c r="J4432" s="29" t="s">
        <v>3276</v>
      </c>
      <c r="K4432" s="29" t="s">
        <v>3282</v>
      </c>
      <c r="L4432" s="29" t="s">
        <v>3112</v>
      </c>
      <c r="M4432" s="29" t="s">
        <v>3283</v>
      </c>
      <c r="N4432" s="29" t="s">
        <v>3284</v>
      </c>
      <c r="O4432" s="29" t="s">
        <v>3376</v>
      </c>
      <c r="P4432" s="29" t="s">
        <v>3377</v>
      </c>
      <c r="Q4432" s="29" t="s">
        <v>3209</v>
      </c>
      <c r="R4432" s="29" t="s">
        <v>3210</v>
      </c>
      <c r="S4432" s="29" t="s">
        <v>3098</v>
      </c>
      <c r="T4432" s="29"/>
      <c r="U4432" s="30">
        <v>25500</v>
      </c>
      <c r="V4432" s="30">
        <v>25500</v>
      </c>
      <c r="W4432" s="30">
        <v>25500</v>
      </c>
      <c r="X4432" s="30">
        <v>25500</v>
      </c>
      <c r="Y4432" s="30">
        <v>25500</v>
      </c>
      <c r="Z4432" s="30">
        <v>25500</v>
      </c>
      <c r="AA4432" s="30">
        <v>25500</v>
      </c>
      <c r="AB4432" s="30">
        <v>25500</v>
      </c>
      <c r="AC4432" s="30">
        <v>25500</v>
      </c>
      <c r="AD4432" s="30">
        <v>25500</v>
      </c>
      <c r="AE4432" s="30">
        <v>25500</v>
      </c>
      <c r="AF4432" s="30">
        <v>25500</v>
      </c>
    </row>
    <row r="4433" spans="1:32" x14ac:dyDescent="0.45">
      <c r="A4433" s="29" t="s">
        <v>1029</v>
      </c>
      <c r="B4433" s="29" t="s">
        <v>1030</v>
      </c>
      <c r="C4433" s="29" t="s">
        <v>3292</v>
      </c>
      <c r="D4433" s="29" t="s">
        <v>3293</v>
      </c>
      <c r="E4433" s="29" t="s">
        <v>3388</v>
      </c>
      <c r="F4433" s="29" t="s">
        <v>3389</v>
      </c>
      <c r="G4433" s="29" t="s">
        <v>3233</v>
      </c>
      <c r="H4433" s="29" t="s">
        <v>3234</v>
      </c>
      <c r="I4433" s="29" t="s">
        <v>3235</v>
      </c>
      <c r="J4433" s="29" t="s">
        <v>3236</v>
      </c>
      <c r="K4433" s="29" t="s">
        <v>3237</v>
      </c>
      <c r="L4433" s="29" t="s">
        <v>3107</v>
      </c>
      <c r="M4433" s="29" t="s">
        <v>3416</v>
      </c>
      <c r="N4433" s="29" t="s">
        <v>3417</v>
      </c>
      <c r="O4433" s="29" t="s">
        <v>3418</v>
      </c>
      <c r="P4433" s="29" t="s">
        <v>3417</v>
      </c>
      <c r="Q4433" s="29" t="s">
        <v>3209</v>
      </c>
      <c r="R4433" s="29" t="s">
        <v>3210</v>
      </c>
      <c r="S4433" s="29" t="s">
        <v>3098</v>
      </c>
      <c r="T4433" s="29"/>
      <c r="U4433" s="30">
        <v>3760.05</v>
      </c>
      <c r="V4433" s="30">
        <v>3760.05</v>
      </c>
      <c r="W4433" s="30">
        <v>3760.05</v>
      </c>
      <c r="X4433" s="30">
        <v>3760.05</v>
      </c>
      <c r="Y4433" s="30">
        <v>3760.05</v>
      </c>
      <c r="Z4433" s="30">
        <v>3760.05</v>
      </c>
      <c r="AA4433" s="30">
        <v>3760.05</v>
      </c>
      <c r="AB4433" s="30">
        <v>3760.05</v>
      </c>
      <c r="AC4433" s="30">
        <v>3760.05</v>
      </c>
      <c r="AD4433" s="30">
        <v>3760.05</v>
      </c>
      <c r="AE4433" s="30">
        <v>3760.05</v>
      </c>
      <c r="AF4433" s="30">
        <v>3760.05</v>
      </c>
    </row>
    <row r="4434" spans="1:32" x14ac:dyDescent="0.45">
      <c r="A4434" s="29" t="s">
        <v>1029</v>
      </c>
      <c r="B4434" s="29" t="s">
        <v>1030</v>
      </c>
      <c r="C4434" s="29" t="s">
        <v>3292</v>
      </c>
      <c r="D4434" s="29" t="s">
        <v>3293</v>
      </c>
      <c r="E4434" s="29" t="s">
        <v>3388</v>
      </c>
      <c r="F4434" s="29" t="s">
        <v>3389</v>
      </c>
      <c r="G4434" s="29" t="s">
        <v>3233</v>
      </c>
      <c r="H4434" s="29" t="s">
        <v>3234</v>
      </c>
      <c r="I4434" s="29" t="s">
        <v>3235</v>
      </c>
      <c r="J4434" s="29" t="s">
        <v>3236</v>
      </c>
      <c r="K4434" s="29" t="s">
        <v>3237</v>
      </c>
      <c r="L4434" s="29" t="s">
        <v>3107</v>
      </c>
      <c r="M4434" s="29" t="s">
        <v>3456</v>
      </c>
      <c r="N4434" s="29" t="s">
        <v>3457</v>
      </c>
      <c r="O4434" s="29" t="s">
        <v>3458</v>
      </c>
      <c r="P4434" s="29" t="s">
        <v>3459</v>
      </c>
      <c r="Q4434" s="29" t="s">
        <v>3209</v>
      </c>
      <c r="R4434" s="29" t="s">
        <v>3210</v>
      </c>
      <c r="S4434" s="29" t="s">
        <v>3098</v>
      </c>
      <c r="T4434" s="29"/>
      <c r="U4434" s="30">
        <v>0</v>
      </c>
      <c r="V4434" s="30">
        <v>0</v>
      </c>
      <c r="W4434" s="30">
        <v>0</v>
      </c>
      <c r="X4434" s="30">
        <v>0</v>
      </c>
      <c r="Y4434" s="30">
        <v>0</v>
      </c>
      <c r="Z4434" s="30">
        <v>0</v>
      </c>
      <c r="AA4434" s="30">
        <v>0</v>
      </c>
      <c r="AB4434" s="30">
        <v>0</v>
      </c>
      <c r="AC4434" s="30">
        <v>0</v>
      </c>
      <c r="AD4434" s="30">
        <v>0</v>
      </c>
      <c r="AE4434" s="30">
        <v>0</v>
      </c>
      <c r="AF4434" s="30">
        <v>0</v>
      </c>
    </row>
    <row r="4435" spans="1:32" x14ac:dyDescent="0.45">
      <c r="A4435" s="29" t="s">
        <v>1029</v>
      </c>
      <c r="B4435" s="29" t="s">
        <v>1030</v>
      </c>
      <c r="C4435" s="29" t="s">
        <v>3460</v>
      </c>
      <c r="D4435" s="29" t="s">
        <v>3461</v>
      </c>
      <c r="E4435" s="29" t="s">
        <v>3680</v>
      </c>
      <c r="F4435" s="29" t="s">
        <v>3681</v>
      </c>
      <c r="G4435" s="29" t="s">
        <v>3233</v>
      </c>
      <c r="H4435" s="29" t="s">
        <v>3234</v>
      </c>
      <c r="I4435" s="29" t="s">
        <v>3235</v>
      </c>
      <c r="J4435" s="29" t="s">
        <v>3236</v>
      </c>
      <c r="K4435" s="29" t="s">
        <v>3237</v>
      </c>
      <c r="L4435" s="29" t="s">
        <v>3107</v>
      </c>
      <c r="M4435" s="29" t="s">
        <v>3596</v>
      </c>
      <c r="N4435" s="29" t="s">
        <v>3597</v>
      </c>
      <c r="O4435" s="29" t="s">
        <v>3598</v>
      </c>
      <c r="P4435" s="29" t="s">
        <v>3599</v>
      </c>
      <c r="Q4435" s="29" t="s">
        <v>3209</v>
      </c>
      <c r="R4435" s="29" t="s">
        <v>3210</v>
      </c>
      <c r="S4435" s="29" t="s">
        <v>3098</v>
      </c>
      <c r="T4435" s="29"/>
      <c r="U4435" s="30">
        <v>0</v>
      </c>
      <c r="V4435" s="30">
        <v>13000</v>
      </c>
      <c r="W4435" s="30">
        <v>13000</v>
      </c>
      <c r="X4435" s="30">
        <v>13000</v>
      </c>
      <c r="Y4435" s="30">
        <v>13000</v>
      </c>
      <c r="Z4435" s="30">
        <v>0</v>
      </c>
      <c r="AA4435" s="30">
        <v>0</v>
      </c>
      <c r="AB4435" s="30">
        <v>0</v>
      </c>
      <c r="AC4435" s="30">
        <v>0</v>
      </c>
      <c r="AD4435" s="30">
        <v>0</v>
      </c>
      <c r="AE4435" s="30">
        <v>0</v>
      </c>
      <c r="AF4435" s="30">
        <v>0</v>
      </c>
    </row>
    <row r="4436" spans="1:32" x14ac:dyDescent="0.45">
      <c r="A4436" s="29" t="s">
        <v>1029</v>
      </c>
      <c r="B4436" s="29" t="s">
        <v>1030</v>
      </c>
      <c r="C4436" s="29" t="s">
        <v>3460</v>
      </c>
      <c r="D4436" s="29" t="s">
        <v>3461</v>
      </c>
      <c r="E4436" s="29" t="s">
        <v>3540</v>
      </c>
      <c r="F4436" s="29" t="s">
        <v>3541</v>
      </c>
      <c r="G4436" s="29" t="s">
        <v>3200</v>
      </c>
      <c r="H4436" s="29" t="s">
        <v>3201</v>
      </c>
      <c r="I4436" s="29" t="s">
        <v>3202</v>
      </c>
      <c r="J4436" s="29" t="s">
        <v>3203</v>
      </c>
      <c r="K4436" s="29" t="s">
        <v>3221</v>
      </c>
      <c r="L4436" s="29" t="s">
        <v>3113</v>
      </c>
      <c r="M4436" s="29" t="s">
        <v>3303</v>
      </c>
      <c r="N4436" s="29" t="s">
        <v>3304</v>
      </c>
      <c r="O4436" s="29" t="s">
        <v>3305</v>
      </c>
      <c r="P4436" s="29" t="s">
        <v>3306</v>
      </c>
      <c r="Q4436" s="29" t="s">
        <v>3209</v>
      </c>
      <c r="R4436" s="29" t="s">
        <v>3210</v>
      </c>
      <c r="S4436" s="29" t="s">
        <v>3098</v>
      </c>
      <c r="T4436" s="29"/>
      <c r="U4436" s="30">
        <v>4000</v>
      </c>
      <c r="V4436" s="30">
        <v>4000</v>
      </c>
      <c r="W4436" s="30">
        <v>4000</v>
      </c>
      <c r="X4436" s="30">
        <v>4000</v>
      </c>
      <c r="Y4436" s="30">
        <v>4000</v>
      </c>
      <c r="Z4436" s="30">
        <v>4000</v>
      </c>
      <c r="AA4436" s="30">
        <v>4000</v>
      </c>
      <c r="AB4436" s="30">
        <v>4000</v>
      </c>
      <c r="AC4436" s="30">
        <v>4000</v>
      </c>
      <c r="AD4436" s="30">
        <v>4000</v>
      </c>
      <c r="AE4436" s="30">
        <v>4000</v>
      </c>
      <c r="AF4436" s="30">
        <v>4000</v>
      </c>
    </row>
    <row r="4437" spans="1:32" x14ac:dyDescent="0.45">
      <c r="A4437" s="29" t="s">
        <v>1029</v>
      </c>
      <c r="B4437" s="29" t="s">
        <v>1030</v>
      </c>
      <c r="C4437" s="29" t="s">
        <v>3460</v>
      </c>
      <c r="D4437" s="29" t="s">
        <v>3461</v>
      </c>
      <c r="E4437" s="29" t="s">
        <v>3540</v>
      </c>
      <c r="F4437" s="29" t="s">
        <v>3541</v>
      </c>
      <c r="G4437" s="29" t="s">
        <v>3233</v>
      </c>
      <c r="H4437" s="29" t="s">
        <v>3234</v>
      </c>
      <c r="I4437" s="29" t="s">
        <v>3235</v>
      </c>
      <c r="J4437" s="29" t="s">
        <v>3236</v>
      </c>
      <c r="K4437" s="29" t="s">
        <v>3237</v>
      </c>
      <c r="L4437" s="29" t="s">
        <v>3107</v>
      </c>
      <c r="M4437" s="29" t="s">
        <v>3596</v>
      </c>
      <c r="N4437" s="29" t="s">
        <v>3597</v>
      </c>
      <c r="O4437" s="29" t="s">
        <v>3598</v>
      </c>
      <c r="P4437" s="29" t="s">
        <v>3599</v>
      </c>
      <c r="Q4437" s="29" t="s">
        <v>3209</v>
      </c>
      <c r="R4437" s="29" t="s">
        <v>3210</v>
      </c>
      <c r="S4437" s="29" t="s">
        <v>3098</v>
      </c>
      <c r="T4437" s="29"/>
      <c r="U4437" s="30">
        <v>38584</v>
      </c>
      <c r="V4437" s="30">
        <v>27150</v>
      </c>
      <c r="W4437" s="30">
        <v>26396</v>
      </c>
      <c r="X4437" s="30">
        <v>27121</v>
      </c>
      <c r="Y4437" s="30">
        <v>26585</v>
      </c>
      <c r="Z4437" s="30">
        <v>39498</v>
      </c>
      <c r="AA4437" s="30">
        <v>40629</v>
      </c>
      <c r="AB4437" s="30">
        <v>40759</v>
      </c>
      <c r="AC4437" s="30">
        <v>42282</v>
      </c>
      <c r="AD4437" s="30">
        <v>41194</v>
      </c>
      <c r="AE4437" s="30">
        <v>39904</v>
      </c>
      <c r="AF4437" s="30">
        <v>37772</v>
      </c>
    </row>
    <row r="4438" spans="1:32" x14ac:dyDescent="0.45">
      <c r="A4438" s="29" t="s">
        <v>1029</v>
      </c>
      <c r="B4438" s="29" t="s">
        <v>1030</v>
      </c>
      <c r="C4438" s="29" t="s">
        <v>3460</v>
      </c>
      <c r="D4438" s="29" t="s">
        <v>3461</v>
      </c>
      <c r="E4438" s="29" t="s">
        <v>3540</v>
      </c>
      <c r="F4438" s="29" t="s">
        <v>3541</v>
      </c>
      <c r="G4438" s="29" t="s">
        <v>3233</v>
      </c>
      <c r="H4438" s="29" t="s">
        <v>3234</v>
      </c>
      <c r="I4438" s="29" t="s">
        <v>3262</v>
      </c>
      <c r="J4438" s="29" t="s">
        <v>3263</v>
      </c>
      <c r="K4438" s="29" t="s">
        <v>3264</v>
      </c>
      <c r="L4438" s="29" t="s">
        <v>3103</v>
      </c>
      <c r="M4438" s="29" t="s">
        <v>3326</v>
      </c>
      <c r="N4438" s="29" t="s">
        <v>3327</v>
      </c>
      <c r="O4438" s="29" t="s">
        <v>3330</v>
      </c>
      <c r="P4438" s="29" t="s">
        <v>3331</v>
      </c>
      <c r="Q4438" s="29" t="s">
        <v>3209</v>
      </c>
      <c r="R4438" s="29" t="s">
        <v>3210</v>
      </c>
      <c r="S4438" s="29" t="s">
        <v>3098</v>
      </c>
      <c r="T4438" s="29"/>
      <c r="U4438" s="30">
        <v>0</v>
      </c>
      <c r="V4438" s="30">
        <v>0</v>
      </c>
      <c r="W4438" s="30">
        <v>0</v>
      </c>
      <c r="X4438" s="30">
        <v>0</v>
      </c>
      <c r="Y4438" s="30">
        <v>0</v>
      </c>
      <c r="Z4438" s="30">
        <v>0</v>
      </c>
      <c r="AA4438" s="30">
        <v>0</v>
      </c>
      <c r="AB4438" s="30">
        <v>0</v>
      </c>
      <c r="AC4438" s="30">
        <v>0</v>
      </c>
      <c r="AD4438" s="30">
        <v>0</v>
      </c>
      <c r="AE4438" s="30">
        <v>0</v>
      </c>
      <c r="AF4438" s="30">
        <v>0</v>
      </c>
    </row>
    <row r="4439" spans="1:32" x14ac:dyDescent="0.45">
      <c r="A4439" s="29" t="s">
        <v>1029</v>
      </c>
      <c r="B4439" s="29" t="s">
        <v>1030</v>
      </c>
      <c r="C4439" s="29" t="s">
        <v>3460</v>
      </c>
      <c r="D4439" s="29" t="s">
        <v>3461</v>
      </c>
      <c r="E4439" s="29" t="s">
        <v>3540</v>
      </c>
      <c r="F4439" s="29" t="s">
        <v>3541</v>
      </c>
      <c r="G4439" s="29" t="s">
        <v>3233</v>
      </c>
      <c r="H4439" s="29" t="s">
        <v>3234</v>
      </c>
      <c r="I4439" s="29" t="s">
        <v>3262</v>
      </c>
      <c r="J4439" s="29" t="s">
        <v>3263</v>
      </c>
      <c r="K4439" s="29" t="s">
        <v>3264</v>
      </c>
      <c r="L4439" s="29" t="s">
        <v>3103</v>
      </c>
      <c r="M4439" s="29" t="s">
        <v>3326</v>
      </c>
      <c r="N4439" s="29" t="s">
        <v>3327</v>
      </c>
      <c r="O4439" s="29" t="s">
        <v>3332</v>
      </c>
      <c r="P4439" s="29" t="s">
        <v>3333</v>
      </c>
      <c r="Q4439" s="29" t="s">
        <v>3209</v>
      </c>
      <c r="R4439" s="29" t="s">
        <v>3210</v>
      </c>
      <c r="S4439" s="29" t="s">
        <v>3098</v>
      </c>
      <c r="T4439" s="29"/>
      <c r="U4439" s="30">
        <v>5500</v>
      </c>
      <c r="V4439" s="30">
        <v>5500</v>
      </c>
      <c r="W4439" s="30">
        <v>5500</v>
      </c>
      <c r="X4439" s="30">
        <v>5500</v>
      </c>
      <c r="Y4439" s="30">
        <v>5500</v>
      </c>
      <c r="Z4439" s="30">
        <v>5500</v>
      </c>
      <c r="AA4439" s="30">
        <v>5500</v>
      </c>
      <c r="AB4439" s="30">
        <v>5500</v>
      </c>
      <c r="AC4439" s="30">
        <v>5500</v>
      </c>
      <c r="AD4439" s="30">
        <v>5500</v>
      </c>
      <c r="AE4439" s="30">
        <v>5500</v>
      </c>
      <c r="AF4439" s="30">
        <v>5500</v>
      </c>
    </row>
    <row r="4440" spans="1:32" x14ac:dyDescent="0.45">
      <c r="A4440" s="29" t="s">
        <v>1029</v>
      </c>
      <c r="B4440" s="29" t="s">
        <v>1030</v>
      </c>
      <c r="C4440" s="29" t="s">
        <v>3460</v>
      </c>
      <c r="D4440" s="29" t="s">
        <v>3461</v>
      </c>
      <c r="E4440" s="29" t="s">
        <v>3540</v>
      </c>
      <c r="F4440" s="29" t="s">
        <v>3541</v>
      </c>
      <c r="G4440" s="29" t="s">
        <v>3233</v>
      </c>
      <c r="H4440" s="29" t="s">
        <v>3234</v>
      </c>
      <c r="I4440" s="29" t="s">
        <v>3275</v>
      </c>
      <c r="J4440" s="29" t="s">
        <v>3276</v>
      </c>
      <c r="K4440" s="29" t="s">
        <v>3277</v>
      </c>
      <c r="L4440" s="29" t="s">
        <v>3100</v>
      </c>
      <c r="M4440" s="29" t="s">
        <v>3312</v>
      </c>
      <c r="N4440" s="29" t="s">
        <v>3313</v>
      </c>
      <c r="O4440" s="29" t="s">
        <v>3314</v>
      </c>
      <c r="P4440" s="29" t="s">
        <v>3315</v>
      </c>
      <c r="Q4440" s="29" t="s">
        <v>3209</v>
      </c>
      <c r="R4440" s="29" t="s">
        <v>3210</v>
      </c>
      <c r="S4440" s="29" t="s">
        <v>3098</v>
      </c>
      <c r="T4440" s="29"/>
      <c r="U4440" s="30">
        <v>60000</v>
      </c>
      <c r="V4440" s="30">
        <v>60000</v>
      </c>
      <c r="W4440" s="30">
        <v>60000</v>
      </c>
      <c r="X4440" s="30">
        <v>60000</v>
      </c>
      <c r="Y4440" s="30">
        <v>60000</v>
      </c>
      <c r="Z4440" s="30">
        <v>60000</v>
      </c>
      <c r="AA4440" s="30">
        <v>60000</v>
      </c>
      <c r="AB4440" s="30">
        <v>60000</v>
      </c>
      <c r="AC4440" s="30">
        <v>60000</v>
      </c>
      <c r="AD4440" s="30">
        <v>60000</v>
      </c>
      <c r="AE4440" s="30">
        <v>60000</v>
      </c>
      <c r="AF4440" s="30">
        <v>60000</v>
      </c>
    </row>
    <row r="4441" spans="1:32" x14ac:dyDescent="0.45">
      <c r="A4441" s="29" t="s">
        <v>1117</v>
      </c>
      <c r="B4441" s="29" t="s">
        <v>1118</v>
      </c>
      <c r="C4441" s="29" t="s">
        <v>3299</v>
      </c>
      <c r="D4441" s="29" t="s">
        <v>3300</v>
      </c>
      <c r="E4441" s="29" t="s">
        <v>3301</v>
      </c>
      <c r="F4441" s="29" t="s">
        <v>3302</v>
      </c>
      <c r="G4441" s="29" t="s">
        <v>3233</v>
      </c>
      <c r="H4441" s="29" t="s">
        <v>3234</v>
      </c>
      <c r="I4441" s="29" t="s">
        <v>3235</v>
      </c>
      <c r="J4441" s="29" t="s">
        <v>3236</v>
      </c>
      <c r="K4441" s="29" t="s">
        <v>3237</v>
      </c>
      <c r="L4441" s="29" t="s">
        <v>3107</v>
      </c>
      <c r="M4441" s="29" t="s">
        <v>3238</v>
      </c>
      <c r="N4441" s="29" t="s">
        <v>3239</v>
      </c>
      <c r="O4441" s="29" t="s">
        <v>3422</v>
      </c>
      <c r="P4441" s="29" t="s">
        <v>3423</v>
      </c>
      <c r="Q4441" s="29" t="s">
        <v>3209</v>
      </c>
      <c r="R4441" s="29" t="s">
        <v>3210</v>
      </c>
      <c r="S4441" s="29" t="s">
        <v>3098</v>
      </c>
      <c r="T4441" s="29"/>
      <c r="U4441" s="30">
        <v>3800</v>
      </c>
      <c r="V4441" s="30">
        <v>3800</v>
      </c>
      <c r="W4441" s="30">
        <v>3800</v>
      </c>
      <c r="X4441" s="30">
        <v>3420</v>
      </c>
      <c r="Y4441" s="30">
        <v>0</v>
      </c>
      <c r="Z4441" s="30">
        <v>0</v>
      </c>
      <c r="AA4441" s="30">
        <v>0</v>
      </c>
      <c r="AB4441" s="30">
        <v>0</v>
      </c>
      <c r="AC4441" s="30">
        <v>0</v>
      </c>
      <c r="AD4441" s="30">
        <v>0</v>
      </c>
      <c r="AE4441" s="30">
        <v>0</v>
      </c>
      <c r="AF4441" s="30">
        <v>0</v>
      </c>
    </row>
    <row r="4442" spans="1:32" x14ac:dyDescent="0.45">
      <c r="A4442" s="29" t="s">
        <v>1117</v>
      </c>
      <c r="B4442" s="29" t="s">
        <v>1118</v>
      </c>
      <c r="C4442" s="29" t="s">
        <v>3299</v>
      </c>
      <c r="D4442" s="29" t="s">
        <v>3300</v>
      </c>
      <c r="E4442" s="29" t="s">
        <v>3301</v>
      </c>
      <c r="F4442" s="29" t="s">
        <v>3302</v>
      </c>
      <c r="G4442" s="29" t="s">
        <v>3233</v>
      </c>
      <c r="H4442" s="29" t="s">
        <v>3234</v>
      </c>
      <c r="I4442" s="29" t="s">
        <v>3262</v>
      </c>
      <c r="J4442" s="29" t="s">
        <v>3263</v>
      </c>
      <c r="K4442" s="29" t="s">
        <v>3264</v>
      </c>
      <c r="L4442" s="29" t="s">
        <v>3103</v>
      </c>
      <c r="M4442" s="29" t="s">
        <v>3265</v>
      </c>
      <c r="N4442" s="29" t="s">
        <v>3266</v>
      </c>
      <c r="O4442" s="29" t="s">
        <v>3267</v>
      </c>
      <c r="P4442" s="29" t="s">
        <v>3268</v>
      </c>
      <c r="Q4442" s="29" t="s">
        <v>3209</v>
      </c>
      <c r="R4442" s="29" t="s">
        <v>3210</v>
      </c>
      <c r="S4442" s="29" t="s">
        <v>3098</v>
      </c>
      <c r="T4442" s="29"/>
      <c r="U4442" s="30">
        <v>0</v>
      </c>
      <c r="V4442" s="30">
        <v>0</v>
      </c>
      <c r="W4442" s="30">
        <v>0</v>
      </c>
      <c r="X4442" s="30">
        <v>267</v>
      </c>
      <c r="Y4442" s="30">
        <v>4000</v>
      </c>
      <c r="Z4442" s="30">
        <v>4000</v>
      </c>
      <c r="AA4442" s="30">
        <v>4000</v>
      </c>
      <c r="AB4442" s="30">
        <v>4000</v>
      </c>
      <c r="AC4442" s="30">
        <v>4000</v>
      </c>
      <c r="AD4442" s="30">
        <v>4000</v>
      </c>
      <c r="AE4442" s="30">
        <v>4000</v>
      </c>
      <c r="AF4442" s="30">
        <v>4000</v>
      </c>
    </row>
    <row r="4443" spans="1:32" x14ac:dyDescent="0.45">
      <c r="A4443" s="29" t="s">
        <v>1117</v>
      </c>
      <c r="B4443" s="29" t="s">
        <v>1118</v>
      </c>
      <c r="C4443" s="29" t="s">
        <v>3299</v>
      </c>
      <c r="D4443" s="29" t="s">
        <v>3300</v>
      </c>
      <c r="E4443" s="29" t="s">
        <v>3301</v>
      </c>
      <c r="F4443" s="29" t="s">
        <v>3302</v>
      </c>
      <c r="G4443" s="29" t="s">
        <v>3233</v>
      </c>
      <c r="H4443" s="29" t="s">
        <v>3234</v>
      </c>
      <c r="I4443" s="29" t="s">
        <v>3262</v>
      </c>
      <c r="J4443" s="29" t="s">
        <v>3263</v>
      </c>
      <c r="K4443" s="29" t="s">
        <v>3264</v>
      </c>
      <c r="L4443" s="29" t="s">
        <v>3103</v>
      </c>
      <c r="M4443" s="29" t="s">
        <v>3265</v>
      </c>
      <c r="N4443" s="29" t="s">
        <v>3266</v>
      </c>
      <c r="O4443" s="29" t="s">
        <v>3269</v>
      </c>
      <c r="P4443" s="29" t="s">
        <v>3270</v>
      </c>
      <c r="Q4443" s="29" t="s">
        <v>3209</v>
      </c>
      <c r="R4443" s="29" t="s">
        <v>3210</v>
      </c>
      <c r="S4443" s="29" t="s">
        <v>3098</v>
      </c>
      <c r="T4443" s="29"/>
      <c r="U4443" s="30">
        <v>0</v>
      </c>
      <c r="V4443" s="30">
        <v>0</v>
      </c>
      <c r="W4443" s="30">
        <v>0</v>
      </c>
      <c r="X4443" s="30">
        <v>12014</v>
      </c>
      <c r="Y4443" s="30">
        <v>0</v>
      </c>
      <c r="Z4443" s="30">
        <v>0</v>
      </c>
      <c r="AA4443" s="30">
        <v>0</v>
      </c>
      <c r="AB4443" s="30">
        <v>0</v>
      </c>
      <c r="AC4443" s="30">
        <v>0</v>
      </c>
      <c r="AD4443" s="30">
        <v>0</v>
      </c>
      <c r="AE4443" s="30">
        <v>0</v>
      </c>
      <c r="AF4443" s="30">
        <v>0</v>
      </c>
    </row>
    <row r="4444" spans="1:32" x14ac:dyDescent="0.45">
      <c r="A4444" s="29" t="s">
        <v>1117</v>
      </c>
      <c r="B4444" s="29" t="s">
        <v>1118</v>
      </c>
      <c r="C4444" s="29" t="s">
        <v>3299</v>
      </c>
      <c r="D4444" s="29" t="s">
        <v>3300</v>
      </c>
      <c r="E4444" s="29" t="s">
        <v>3301</v>
      </c>
      <c r="F4444" s="29" t="s">
        <v>3302</v>
      </c>
      <c r="G4444" s="29" t="s">
        <v>3233</v>
      </c>
      <c r="H4444" s="29" t="s">
        <v>3234</v>
      </c>
      <c r="I4444" s="29" t="s">
        <v>3262</v>
      </c>
      <c r="J4444" s="29" t="s">
        <v>3263</v>
      </c>
      <c r="K4444" s="29" t="s">
        <v>3264</v>
      </c>
      <c r="L4444" s="29" t="s">
        <v>3103</v>
      </c>
      <c r="M4444" s="29" t="s">
        <v>3265</v>
      </c>
      <c r="N4444" s="29" t="s">
        <v>3266</v>
      </c>
      <c r="O4444" s="29" t="s">
        <v>3372</v>
      </c>
      <c r="P4444" s="29" t="s">
        <v>3373</v>
      </c>
      <c r="Q4444" s="29" t="s">
        <v>3209</v>
      </c>
      <c r="R4444" s="29" t="s">
        <v>3210</v>
      </c>
      <c r="S4444" s="29" t="s">
        <v>3098</v>
      </c>
      <c r="T4444" s="29"/>
      <c r="U4444" s="30">
        <v>0</v>
      </c>
      <c r="V4444" s="30">
        <v>0</v>
      </c>
      <c r="W4444" s="30">
        <v>0</v>
      </c>
      <c r="X4444" s="30">
        <v>43</v>
      </c>
      <c r="Y4444" s="30">
        <v>404</v>
      </c>
      <c r="Z4444" s="30">
        <v>1230</v>
      </c>
      <c r="AA4444" s="30">
        <v>406</v>
      </c>
      <c r="AB4444" s="30">
        <v>445</v>
      </c>
      <c r="AC4444" s="30">
        <v>449</v>
      </c>
      <c r="AD4444" s="30">
        <v>115</v>
      </c>
      <c r="AE4444" s="30">
        <v>232</v>
      </c>
      <c r="AF4444" s="30">
        <v>246</v>
      </c>
    </row>
    <row r="4445" spans="1:32" x14ac:dyDescent="0.45">
      <c r="A4445" s="29" t="s">
        <v>1117</v>
      </c>
      <c r="B4445" s="29" t="s">
        <v>1118</v>
      </c>
      <c r="C4445" s="29" t="s">
        <v>3299</v>
      </c>
      <c r="D4445" s="29" t="s">
        <v>3300</v>
      </c>
      <c r="E4445" s="29" t="s">
        <v>3301</v>
      </c>
      <c r="F4445" s="29" t="s">
        <v>3302</v>
      </c>
      <c r="G4445" s="29" t="s">
        <v>3233</v>
      </c>
      <c r="H4445" s="29" t="s">
        <v>3234</v>
      </c>
      <c r="I4445" s="29" t="s">
        <v>3262</v>
      </c>
      <c r="J4445" s="29" t="s">
        <v>3263</v>
      </c>
      <c r="K4445" s="29" t="s">
        <v>3264</v>
      </c>
      <c r="L4445" s="29" t="s">
        <v>3103</v>
      </c>
      <c r="M4445" s="29" t="s">
        <v>3322</v>
      </c>
      <c r="N4445" s="29" t="s">
        <v>3323</v>
      </c>
      <c r="O4445" s="29" t="s">
        <v>3374</v>
      </c>
      <c r="P4445" s="29" t="s">
        <v>3375</v>
      </c>
      <c r="Q4445" s="29" t="s">
        <v>3209</v>
      </c>
      <c r="R4445" s="29" t="s">
        <v>3098</v>
      </c>
      <c r="S4445" s="29" t="s">
        <v>3098</v>
      </c>
      <c r="T4445" s="29"/>
      <c r="U4445" s="30">
        <v>0</v>
      </c>
      <c r="V4445" s="30">
        <v>0</v>
      </c>
      <c r="W4445" s="30">
        <v>0</v>
      </c>
      <c r="X4445" s="30">
        <v>200</v>
      </c>
      <c r="Y4445" s="30">
        <v>2000</v>
      </c>
      <c r="Z4445" s="30">
        <v>2000</v>
      </c>
      <c r="AA4445" s="30">
        <v>2000</v>
      </c>
      <c r="AB4445" s="30">
        <v>2000</v>
      </c>
      <c r="AC4445" s="30">
        <v>2000</v>
      </c>
      <c r="AD4445" s="30">
        <v>2000</v>
      </c>
      <c r="AE4445" s="30">
        <v>2000</v>
      </c>
      <c r="AF4445" s="30">
        <v>2000</v>
      </c>
    </row>
    <row r="4446" spans="1:32" x14ac:dyDescent="0.45">
      <c r="A4446" s="29" t="s">
        <v>1117</v>
      </c>
      <c r="B4446" s="29" t="s">
        <v>1118</v>
      </c>
      <c r="C4446" s="29" t="s">
        <v>3299</v>
      </c>
      <c r="D4446" s="29" t="s">
        <v>3300</v>
      </c>
      <c r="E4446" s="29" t="s">
        <v>3301</v>
      </c>
      <c r="F4446" s="29" t="s">
        <v>3302</v>
      </c>
      <c r="G4446" s="29" t="s">
        <v>3233</v>
      </c>
      <c r="H4446" s="29" t="s">
        <v>3234</v>
      </c>
      <c r="I4446" s="29" t="s">
        <v>3262</v>
      </c>
      <c r="J4446" s="29" t="s">
        <v>3263</v>
      </c>
      <c r="K4446" s="29" t="s">
        <v>3264</v>
      </c>
      <c r="L4446" s="29" t="s">
        <v>3103</v>
      </c>
      <c r="M4446" s="29" t="s">
        <v>3326</v>
      </c>
      <c r="N4446" s="29" t="s">
        <v>3327</v>
      </c>
      <c r="O4446" s="29" t="s">
        <v>3444</v>
      </c>
      <c r="P4446" s="29" t="s">
        <v>3445</v>
      </c>
      <c r="Q4446" s="29" t="s">
        <v>3209</v>
      </c>
      <c r="R4446" s="29" t="s">
        <v>3210</v>
      </c>
      <c r="S4446" s="29" t="s">
        <v>3098</v>
      </c>
      <c r="T4446" s="29"/>
      <c r="U4446" s="30">
        <v>5000</v>
      </c>
      <c r="V4446" s="30">
        <v>5000</v>
      </c>
      <c r="W4446" s="30">
        <v>5000</v>
      </c>
      <c r="X4446" s="30">
        <v>4500</v>
      </c>
      <c r="Y4446" s="30">
        <v>0</v>
      </c>
      <c r="Z4446" s="30">
        <v>0</v>
      </c>
      <c r="AA4446" s="30">
        <v>0</v>
      </c>
      <c r="AB4446" s="30">
        <v>0</v>
      </c>
      <c r="AC4446" s="30">
        <v>0</v>
      </c>
      <c r="AD4446" s="30">
        <v>0</v>
      </c>
      <c r="AE4446" s="30">
        <v>0</v>
      </c>
      <c r="AF4446" s="30">
        <v>0</v>
      </c>
    </row>
    <row r="4447" spans="1:32" x14ac:dyDescent="0.45">
      <c r="A4447" s="29" t="s">
        <v>1117</v>
      </c>
      <c r="B4447" s="29" t="s">
        <v>1118</v>
      </c>
      <c r="C4447" s="29" t="s">
        <v>3299</v>
      </c>
      <c r="D4447" s="29" t="s">
        <v>3300</v>
      </c>
      <c r="E4447" s="29" t="s">
        <v>3301</v>
      </c>
      <c r="F4447" s="29" t="s">
        <v>3302</v>
      </c>
      <c r="G4447" s="29" t="s">
        <v>3233</v>
      </c>
      <c r="H4447" s="29" t="s">
        <v>3234</v>
      </c>
      <c r="I4447" s="29" t="s">
        <v>3262</v>
      </c>
      <c r="J4447" s="29" t="s">
        <v>3263</v>
      </c>
      <c r="K4447" s="29" t="s">
        <v>3264</v>
      </c>
      <c r="L4447" s="29" t="s">
        <v>3103</v>
      </c>
      <c r="M4447" s="29" t="s">
        <v>3326</v>
      </c>
      <c r="N4447" s="29" t="s">
        <v>3327</v>
      </c>
      <c r="O4447" s="29" t="s">
        <v>3527</v>
      </c>
      <c r="P4447" s="29" t="s">
        <v>3528</v>
      </c>
      <c r="Q4447" s="29" t="s">
        <v>3209</v>
      </c>
      <c r="R4447" s="29" t="s">
        <v>3210</v>
      </c>
      <c r="S4447" s="29" t="s">
        <v>3098</v>
      </c>
      <c r="T4447" s="29"/>
      <c r="U4447" s="30">
        <v>0</v>
      </c>
      <c r="V4447" s="30">
        <v>0</v>
      </c>
      <c r="W4447" s="30">
        <v>0</v>
      </c>
      <c r="X4447" s="30">
        <v>0</v>
      </c>
      <c r="Y4447" s="30">
        <v>216</v>
      </c>
      <c r="Z4447" s="30">
        <v>174</v>
      </c>
      <c r="AA4447" s="30">
        <v>43</v>
      </c>
      <c r="AB4447" s="30">
        <v>58</v>
      </c>
      <c r="AC4447" s="30">
        <v>174</v>
      </c>
      <c r="AD4447" s="30">
        <v>42</v>
      </c>
      <c r="AE4447" s="30">
        <v>29</v>
      </c>
      <c r="AF4447" s="30">
        <v>287</v>
      </c>
    </row>
    <row r="4448" spans="1:32" x14ac:dyDescent="0.45">
      <c r="A4448" s="29" t="s">
        <v>1117</v>
      </c>
      <c r="B4448" s="29" t="s">
        <v>1118</v>
      </c>
      <c r="C4448" s="29" t="s">
        <v>3299</v>
      </c>
      <c r="D4448" s="29" t="s">
        <v>3300</v>
      </c>
      <c r="E4448" s="29" t="s">
        <v>3301</v>
      </c>
      <c r="F4448" s="29" t="s">
        <v>3302</v>
      </c>
      <c r="G4448" s="29" t="s">
        <v>3233</v>
      </c>
      <c r="H4448" s="29" t="s">
        <v>3234</v>
      </c>
      <c r="I4448" s="29" t="s">
        <v>3262</v>
      </c>
      <c r="J4448" s="29" t="s">
        <v>3263</v>
      </c>
      <c r="K4448" s="29" t="s">
        <v>3264</v>
      </c>
      <c r="L4448" s="29" t="s">
        <v>3103</v>
      </c>
      <c r="M4448" s="29" t="s">
        <v>3326</v>
      </c>
      <c r="N4448" s="29" t="s">
        <v>3327</v>
      </c>
      <c r="O4448" s="29" t="s">
        <v>3332</v>
      </c>
      <c r="P4448" s="29" t="s">
        <v>3333</v>
      </c>
      <c r="Q4448" s="29" t="s">
        <v>3209</v>
      </c>
      <c r="R4448" s="29" t="s">
        <v>3210</v>
      </c>
      <c r="S4448" s="29" t="s">
        <v>3098</v>
      </c>
      <c r="T4448" s="29"/>
      <c r="U4448" s="30">
        <v>7700</v>
      </c>
      <c r="V4448" s="30">
        <v>7700</v>
      </c>
      <c r="W4448" s="30">
        <v>7700</v>
      </c>
      <c r="X4448" s="30">
        <v>7700</v>
      </c>
      <c r="Y4448" s="30">
        <v>7700</v>
      </c>
      <c r="Z4448" s="30">
        <v>7700</v>
      </c>
      <c r="AA4448" s="30">
        <v>7700</v>
      </c>
      <c r="AB4448" s="30">
        <v>7700</v>
      </c>
      <c r="AC4448" s="30">
        <v>7700</v>
      </c>
      <c r="AD4448" s="30">
        <v>7700</v>
      </c>
      <c r="AE4448" s="30">
        <v>7700</v>
      </c>
      <c r="AF4448" s="30">
        <v>7700</v>
      </c>
    </row>
    <row r="4449" spans="1:32" x14ac:dyDescent="0.45">
      <c r="A4449" s="29" t="s">
        <v>1117</v>
      </c>
      <c r="B4449" s="29" t="s">
        <v>1118</v>
      </c>
      <c r="C4449" s="29" t="s">
        <v>3292</v>
      </c>
      <c r="D4449" s="29" t="s">
        <v>3293</v>
      </c>
      <c r="E4449" s="29" t="s">
        <v>3388</v>
      </c>
      <c r="F4449" s="29" t="s">
        <v>3389</v>
      </c>
      <c r="G4449" s="29" t="s">
        <v>3233</v>
      </c>
      <c r="H4449" s="29" t="s">
        <v>3234</v>
      </c>
      <c r="I4449" s="29" t="s">
        <v>3235</v>
      </c>
      <c r="J4449" s="29" t="s">
        <v>3236</v>
      </c>
      <c r="K4449" s="29" t="s">
        <v>3237</v>
      </c>
      <c r="L4449" s="29" t="s">
        <v>3107</v>
      </c>
      <c r="M4449" s="29" t="s">
        <v>3416</v>
      </c>
      <c r="N4449" s="29" t="s">
        <v>3417</v>
      </c>
      <c r="O4449" s="29" t="s">
        <v>3418</v>
      </c>
      <c r="P4449" s="29" t="s">
        <v>3417</v>
      </c>
      <c r="Q4449" s="29" t="s">
        <v>3209</v>
      </c>
      <c r="R4449" s="29" t="s">
        <v>3210</v>
      </c>
      <c r="S4449" s="29" t="s">
        <v>3098</v>
      </c>
      <c r="T4449" s="29"/>
      <c r="U4449" s="30">
        <v>3948</v>
      </c>
      <c r="V4449" s="30">
        <v>3948</v>
      </c>
      <c r="W4449" s="30">
        <v>3948</v>
      </c>
      <c r="X4449" s="30">
        <v>3553</v>
      </c>
      <c r="Y4449" s="30">
        <v>0</v>
      </c>
      <c r="Z4449" s="30">
        <v>0</v>
      </c>
      <c r="AA4449" s="30">
        <v>0</v>
      </c>
      <c r="AB4449" s="30">
        <v>0</v>
      </c>
      <c r="AC4449" s="30">
        <v>0</v>
      </c>
      <c r="AD4449" s="30">
        <v>0</v>
      </c>
      <c r="AE4449" s="30">
        <v>0</v>
      </c>
      <c r="AF4449" s="30">
        <v>0</v>
      </c>
    </row>
    <row r="4450" spans="1:32" x14ac:dyDescent="0.45">
      <c r="A4450" s="29" t="s">
        <v>141</v>
      </c>
      <c r="B4450" s="29" t="s">
        <v>142</v>
      </c>
      <c r="C4450" s="29" t="s">
        <v>3299</v>
      </c>
      <c r="D4450" s="29" t="s">
        <v>3300</v>
      </c>
      <c r="E4450" s="29" t="s">
        <v>3538</v>
      </c>
      <c r="F4450" s="29" t="s">
        <v>3539</v>
      </c>
      <c r="G4450" s="29" t="s">
        <v>3200</v>
      </c>
      <c r="H4450" s="29" t="s">
        <v>3201</v>
      </c>
      <c r="I4450" s="29" t="s">
        <v>3202</v>
      </c>
      <c r="J4450" s="29" t="s">
        <v>3203</v>
      </c>
      <c r="K4450" s="29" t="s">
        <v>3221</v>
      </c>
      <c r="L4450" s="29" t="s">
        <v>3113</v>
      </c>
      <c r="M4450" s="29" t="s">
        <v>3222</v>
      </c>
      <c r="N4450" s="29" t="s">
        <v>3223</v>
      </c>
      <c r="O4450" s="29" t="s">
        <v>3224</v>
      </c>
      <c r="P4450" s="29" t="s">
        <v>3225</v>
      </c>
      <c r="Q4450" s="29" t="s">
        <v>3209</v>
      </c>
      <c r="R4450" s="29" t="s">
        <v>3210</v>
      </c>
      <c r="S4450" s="29" t="s">
        <v>3098</v>
      </c>
      <c r="T4450" s="29"/>
      <c r="U4450" s="30">
        <v>6781</v>
      </c>
      <c r="V4450" s="30">
        <v>9635</v>
      </c>
      <c r="W4450" s="30">
        <v>6468</v>
      </c>
      <c r="X4450" s="30">
        <v>6318</v>
      </c>
      <c r="Y4450" s="30">
        <v>6523</v>
      </c>
      <c r="Z4450" s="30">
        <v>5502</v>
      </c>
      <c r="AA4450" s="30">
        <v>5947</v>
      </c>
      <c r="AB4450" s="30">
        <v>5920</v>
      </c>
      <c r="AC4450" s="30">
        <v>6087</v>
      </c>
      <c r="AD4450" s="30">
        <v>7288</v>
      </c>
      <c r="AE4450" s="30">
        <v>7972</v>
      </c>
      <c r="AF4450" s="30">
        <v>8161</v>
      </c>
    </row>
    <row r="4451" spans="1:32" x14ac:dyDescent="0.45">
      <c r="A4451" s="29" t="s">
        <v>141</v>
      </c>
      <c r="B4451" s="29" t="s">
        <v>142</v>
      </c>
      <c r="C4451" s="29" t="s">
        <v>3299</v>
      </c>
      <c r="D4451" s="29" t="s">
        <v>3300</v>
      </c>
      <c r="E4451" s="29" t="s">
        <v>3538</v>
      </c>
      <c r="F4451" s="29" t="s">
        <v>3539</v>
      </c>
      <c r="G4451" s="29" t="s">
        <v>3233</v>
      </c>
      <c r="H4451" s="29" t="s">
        <v>3234</v>
      </c>
      <c r="I4451" s="29" t="s">
        <v>3262</v>
      </c>
      <c r="J4451" s="29" t="s">
        <v>3263</v>
      </c>
      <c r="K4451" s="29" t="s">
        <v>3264</v>
      </c>
      <c r="L4451" s="29" t="s">
        <v>3103</v>
      </c>
      <c r="M4451" s="29" t="s">
        <v>3265</v>
      </c>
      <c r="N4451" s="29" t="s">
        <v>3266</v>
      </c>
      <c r="O4451" s="29" t="s">
        <v>3267</v>
      </c>
      <c r="P4451" s="29" t="s">
        <v>3268</v>
      </c>
      <c r="Q4451" s="29" t="s">
        <v>3209</v>
      </c>
      <c r="R4451" s="29" t="s">
        <v>3210</v>
      </c>
      <c r="S4451" s="29" t="s">
        <v>3098</v>
      </c>
      <c r="T4451" s="29"/>
      <c r="U4451" s="30">
        <v>4680</v>
      </c>
      <c r="V4451" s="30">
        <v>4680</v>
      </c>
      <c r="W4451" s="30">
        <v>4680</v>
      </c>
      <c r="X4451" s="30">
        <v>4680</v>
      </c>
      <c r="Y4451" s="30">
        <v>4680</v>
      </c>
      <c r="Z4451" s="30">
        <v>4680</v>
      </c>
      <c r="AA4451" s="30">
        <v>4680</v>
      </c>
      <c r="AB4451" s="30">
        <v>4680</v>
      </c>
      <c r="AC4451" s="30">
        <v>4680</v>
      </c>
      <c r="AD4451" s="30">
        <v>4680</v>
      </c>
      <c r="AE4451" s="30">
        <v>4680</v>
      </c>
      <c r="AF4451" s="30">
        <v>4680</v>
      </c>
    </row>
    <row r="4452" spans="1:32" x14ac:dyDescent="0.45">
      <c r="A4452" s="29" t="s">
        <v>141</v>
      </c>
      <c r="B4452" s="29" t="s">
        <v>142</v>
      </c>
      <c r="C4452" s="29" t="s">
        <v>3299</v>
      </c>
      <c r="D4452" s="29" t="s">
        <v>3300</v>
      </c>
      <c r="E4452" s="29" t="s">
        <v>3538</v>
      </c>
      <c r="F4452" s="29" t="s">
        <v>3539</v>
      </c>
      <c r="G4452" s="29" t="s">
        <v>3233</v>
      </c>
      <c r="H4452" s="29" t="s">
        <v>3234</v>
      </c>
      <c r="I4452" s="29" t="s">
        <v>3262</v>
      </c>
      <c r="J4452" s="29" t="s">
        <v>3263</v>
      </c>
      <c r="K4452" s="29" t="s">
        <v>3264</v>
      </c>
      <c r="L4452" s="29" t="s">
        <v>3103</v>
      </c>
      <c r="M4452" s="29" t="s">
        <v>3265</v>
      </c>
      <c r="N4452" s="29" t="s">
        <v>3266</v>
      </c>
      <c r="O4452" s="29" t="s">
        <v>3269</v>
      </c>
      <c r="P4452" s="29" t="s">
        <v>3270</v>
      </c>
      <c r="Q4452" s="29" t="s">
        <v>3209</v>
      </c>
      <c r="R4452" s="29" t="s">
        <v>3210</v>
      </c>
      <c r="S4452" s="29" t="s">
        <v>3098</v>
      </c>
      <c r="T4452" s="29"/>
      <c r="U4452" s="30">
        <v>88</v>
      </c>
      <c r="V4452" s="30">
        <v>39</v>
      </c>
      <c r="W4452" s="30">
        <v>0</v>
      </c>
      <c r="X4452" s="30">
        <v>234</v>
      </c>
      <c r="Y4452" s="30">
        <v>39</v>
      </c>
      <c r="Z4452" s="30">
        <v>39</v>
      </c>
      <c r="AA4452" s="30">
        <v>117</v>
      </c>
      <c r="AB4452" s="30">
        <v>273</v>
      </c>
      <c r="AC4452" s="30">
        <v>312</v>
      </c>
      <c r="AD4452" s="30">
        <v>156</v>
      </c>
      <c r="AE4452" s="30">
        <v>273</v>
      </c>
      <c r="AF4452" s="30">
        <v>156</v>
      </c>
    </row>
    <row r="4453" spans="1:32" x14ac:dyDescent="0.45">
      <c r="A4453" s="29" t="s">
        <v>141</v>
      </c>
      <c r="B4453" s="29" t="s">
        <v>142</v>
      </c>
      <c r="C4453" s="29" t="s">
        <v>3299</v>
      </c>
      <c r="D4453" s="29" t="s">
        <v>3300</v>
      </c>
      <c r="E4453" s="29" t="s">
        <v>3538</v>
      </c>
      <c r="F4453" s="29" t="s">
        <v>3539</v>
      </c>
      <c r="G4453" s="29" t="s">
        <v>3233</v>
      </c>
      <c r="H4453" s="29" t="s">
        <v>3234</v>
      </c>
      <c r="I4453" s="29" t="s">
        <v>3262</v>
      </c>
      <c r="J4453" s="29" t="s">
        <v>3263</v>
      </c>
      <c r="K4453" s="29" t="s">
        <v>3264</v>
      </c>
      <c r="L4453" s="29" t="s">
        <v>3103</v>
      </c>
      <c r="M4453" s="29" t="s">
        <v>3265</v>
      </c>
      <c r="N4453" s="29" t="s">
        <v>3266</v>
      </c>
      <c r="O4453" s="29" t="s">
        <v>3271</v>
      </c>
      <c r="P4453" s="29" t="s">
        <v>3272</v>
      </c>
      <c r="Q4453" s="29" t="s">
        <v>3209</v>
      </c>
      <c r="R4453" s="29" t="s">
        <v>3210</v>
      </c>
      <c r="S4453" s="29" t="s">
        <v>3098</v>
      </c>
      <c r="T4453" s="29"/>
      <c r="U4453" s="30">
        <v>0</v>
      </c>
      <c r="V4453" s="30">
        <v>0</v>
      </c>
      <c r="W4453" s="30">
        <v>0</v>
      </c>
      <c r="X4453" s="30">
        <v>0</v>
      </c>
      <c r="Y4453" s="30">
        <v>0</v>
      </c>
      <c r="Z4453" s="30">
        <v>0</v>
      </c>
      <c r="AA4453" s="30">
        <v>377</v>
      </c>
      <c r="AB4453" s="30">
        <v>0</v>
      </c>
      <c r="AC4453" s="30">
        <v>0</v>
      </c>
      <c r="AD4453" s="30">
        <v>43</v>
      </c>
      <c r="AE4453" s="30">
        <v>58</v>
      </c>
      <c r="AF4453" s="30">
        <v>58</v>
      </c>
    </row>
    <row r="4454" spans="1:32" x14ac:dyDescent="0.45">
      <c r="A4454" s="29" t="s">
        <v>141</v>
      </c>
      <c r="B4454" s="29" t="s">
        <v>142</v>
      </c>
      <c r="C4454" s="29" t="s">
        <v>3299</v>
      </c>
      <c r="D4454" s="29" t="s">
        <v>3300</v>
      </c>
      <c r="E4454" s="29" t="s">
        <v>3538</v>
      </c>
      <c r="F4454" s="29" t="s">
        <v>3539</v>
      </c>
      <c r="G4454" s="29" t="s">
        <v>3233</v>
      </c>
      <c r="H4454" s="29" t="s">
        <v>3234</v>
      </c>
      <c r="I4454" s="29" t="s">
        <v>3262</v>
      </c>
      <c r="J4454" s="29" t="s">
        <v>3263</v>
      </c>
      <c r="K4454" s="29" t="s">
        <v>3264</v>
      </c>
      <c r="L4454" s="29" t="s">
        <v>3103</v>
      </c>
      <c r="M4454" s="29" t="s">
        <v>3265</v>
      </c>
      <c r="N4454" s="29" t="s">
        <v>3266</v>
      </c>
      <c r="O4454" s="29" t="s">
        <v>3273</v>
      </c>
      <c r="P4454" s="29" t="s">
        <v>3274</v>
      </c>
      <c r="Q4454" s="29" t="s">
        <v>3209</v>
      </c>
      <c r="R4454" s="29" t="s">
        <v>3210</v>
      </c>
      <c r="S4454" s="29" t="s">
        <v>3098</v>
      </c>
      <c r="T4454" s="29"/>
      <c r="U4454" s="30">
        <v>0</v>
      </c>
      <c r="V4454" s="30">
        <v>0</v>
      </c>
      <c r="W4454" s="30">
        <v>0</v>
      </c>
      <c r="X4454" s="30">
        <v>0</v>
      </c>
      <c r="Y4454" s="30">
        <v>0</v>
      </c>
      <c r="Z4454" s="30">
        <v>0</v>
      </c>
      <c r="AA4454" s="30">
        <v>0</v>
      </c>
      <c r="AB4454" s="30">
        <v>0</v>
      </c>
      <c r="AC4454" s="30">
        <v>0</v>
      </c>
      <c r="AD4454" s="30">
        <v>39</v>
      </c>
      <c r="AE4454" s="30">
        <v>0</v>
      </c>
      <c r="AF4454" s="30">
        <v>0</v>
      </c>
    </row>
    <row r="4455" spans="1:32" x14ac:dyDescent="0.45">
      <c r="A4455" s="29" t="s">
        <v>141</v>
      </c>
      <c r="B4455" s="29" t="s">
        <v>142</v>
      </c>
      <c r="C4455" s="29" t="s">
        <v>3299</v>
      </c>
      <c r="D4455" s="29" t="s">
        <v>3300</v>
      </c>
      <c r="E4455" s="29" t="s">
        <v>3538</v>
      </c>
      <c r="F4455" s="29" t="s">
        <v>3539</v>
      </c>
      <c r="G4455" s="29" t="s">
        <v>3233</v>
      </c>
      <c r="H4455" s="29" t="s">
        <v>3234</v>
      </c>
      <c r="I4455" s="29" t="s">
        <v>3275</v>
      </c>
      <c r="J4455" s="29" t="s">
        <v>3276</v>
      </c>
      <c r="K4455" s="29" t="s">
        <v>3277</v>
      </c>
      <c r="L4455" s="29" t="s">
        <v>3100</v>
      </c>
      <c r="M4455" s="29" t="s">
        <v>3278</v>
      </c>
      <c r="N4455" s="29" t="s">
        <v>3279</v>
      </c>
      <c r="O4455" s="29" t="s">
        <v>3280</v>
      </c>
      <c r="P4455" s="29" t="s">
        <v>3281</v>
      </c>
      <c r="Q4455" s="29" t="s">
        <v>3209</v>
      </c>
      <c r="R4455" s="29" t="s">
        <v>3210</v>
      </c>
      <c r="S4455" s="29" t="s">
        <v>3098</v>
      </c>
      <c r="T4455" s="29"/>
      <c r="U4455" s="30">
        <v>31500</v>
      </c>
      <c r="V4455" s="30">
        <v>31500</v>
      </c>
      <c r="W4455" s="30">
        <v>31500</v>
      </c>
      <c r="X4455" s="30">
        <v>31500</v>
      </c>
      <c r="Y4455" s="30">
        <v>31500</v>
      </c>
      <c r="Z4455" s="30">
        <v>31500</v>
      </c>
      <c r="AA4455" s="30">
        <v>31500</v>
      </c>
      <c r="AB4455" s="30">
        <v>31500</v>
      </c>
      <c r="AC4455" s="30">
        <v>31500</v>
      </c>
      <c r="AD4455" s="30">
        <v>31500</v>
      </c>
      <c r="AE4455" s="30">
        <v>31500</v>
      </c>
      <c r="AF4455" s="30">
        <v>31500</v>
      </c>
    </row>
    <row r="4456" spans="1:32" x14ac:dyDescent="0.45">
      <c r="A4456" s="29" t="s">
        <v>141</v>
      </c>
      <c r="B4456" s="29" t="s">
        <v>142</v>
      </c>
      <c r="C4456" s="29" t="s">
        <v>3299</v>
      </c>
      <c r="D4456" s="29" t="s">
        <v>3300</v>
      </c>
      <c r="E4456" s="29" t="s">
        <v>3538</v>
      </c>
      <c r="F4456" s="29" t="s">
        <v>3539</v>
      </c>
      <c r="G4456" s="29" t="s">
        <v>3233</v>
      </c>
      <c r="H4456" s="29" t="s">
        <v>3234</v>
      </c>
      <c r="I4456" s="29" t="s">
        <v>3275</v>
      </c>
      <c r="J4456" s="29" t="s">
        <v>3276</v>
      </c>
      <c r="K4456" s="29" t="s">
        <v>3287</v>
      </c>
      <c r="L4456" s="29" t="s">
        <v>3101</v>
      </c>
      <c r="M4456" s="29" t="s">
        <v>3288</v>
      </c>
      <c r="N4456" s="29" t="s">
        <v>3289</v>
      </c>
      <c r="O4456" s="29" t="s">
        <v>3290</v>
      </c>
      <c r="P4456" s="29" t="s">
        <v>3291</v>
      </c>
      <c r="Q4456" s="29" t="s">
        <v>3209</v>
      </c>
      <c r="R4456" s="29" t="s">
        <v>3210</v>
      </c>
      <c r="S4456" s="29" t="s">
        <v>3098</v>
      </c>
      <c r="T4456" s="29"/>
      <c r="U4456" s="30">
        <v>1000</v>
      </c>
      <c r="V4456" s="30">
        <v>1000</v>
      </c>
      <c r="W4456" s="30">
        <v>1000</v>
      </c>
      <c r="X4456" s="30">
        <v>1000</v>
      </c>
      <c r="Y4456" s="30">
        <v>1000</v>
      </c>
      <c r="Z4456" s="30">
        <v>1000</v>
      </c>
      <c r="AA4456" s="30">
        <v>1000</v>
      </c>
      <c r="AB4456" s="30">
        <v>1000</v>
      </c>
      <c r="AC4456" s="30">
        <v>1000</v>
      </c>
      <c r="AD4456" s="30">
        <v>1000</v>
      </c>
      <c r="AE4456" s="30">
        <v>1000</v>
      </c>
      <c r="AF4456" s="30">
        <v>1000</v>
      </c>
    </row>
    <row r="4457" spans="1:32" x14ac:dyDescent="0.45">
      <c r="A4457" s="29" t="s">
        <v>141</v>
      </c>
      <c r="B4457" s="29" t="s">
        <v>142</v>
      </c>
      <c r="C4457" s="29" t="s">
        <v>3211</v>
      </c>
      <c r="D4457" s="29" t="s">
        <v>3212</v>
      </c>
      <c r="E4457" s="29" t="s">
        <v>3213</v>
      </c>
      <c r="F4457" s="29" t="s">
        <v>982</v>
      </c>
      <c r="G4457" s="29" t="s">
        <v>3200</v>
      </c>
      <c r="H4457" s="29" t="s">
        <v>3201</v>
      </c>
      <c r="I4457" s="29" t="s">
        <v>3226</v>
      </c>
      <c r="J4457" s="29" t="s">
        <v>3227</v>
      </c>
      <c r="K4457" s="29" t="s">
        <v>3228</v>
      </c>
      <c r="L4457" s="29" t="s">
        <v>3111</v>
      </c>
      <c r="M4457" s="29" t="s">
        <v>3229</v>
      </c>
      <c r="N4457" s="29" t="s">
        <v>3230</v>
      </c>
      <c r="O4457" s="29" t="s">
        <v>3231</v>
      </c>
      <c r="P4457" s="29" t="s">
        <v>3232</v>
      </c>
      <c r="Q4457" s="29" t="s">
        <v>3209</v>
      </c>
      <c r="R4457" s="29" t="s">
        <v>3210</v>
      </c>
      <c r="S4457" s="29" t="s">
        <v>3098</v>
      </c>
      <c r="T4457" s="29"/>
      <c r="U4457" s="30">
        <v>0</v>
      </c>
      <c r="V4457" s="30">
        <v>0</v>
      </c>
      <c r="W4457" s="30">
        <v>0</v>
      </c>
      <c r="X4457" s="30">
        <v>0</v>
      </c>
      <c r="Y4457" s="30">
        <v>0</v>
      </c>
      <c r="Z4457" s="30">
        <v>0</v>
      </c>
      <c r="AA4457" s="30">
        <v>0</v>
      </c>
      <c r="AB4457" s="30">
        <v>0</v>
      </c>
      <c r="AC4457" s="30">
        <v>0</v>
      </c>
      <c r="AD4457" s="30">
        <v>0</v>
      </c>
      <c r="AE4457" s="30">
        <v>0</v>
      </c>
      <c r="AF4457" s="30">
        <v>0</v>
      </c>
    </row>
    <row r="4458" spans="1:32" x14ac:dyDescent="0.45">
      <c r="A4458" s="29" t="s">
        <v>141</v>
      </c>
      <c r="B4458" s="29" t="s">
        <v>142</v>
      </c>
      <c r="C4458" s="29" t="s">
        <v>3292</v>
      </c>
      <c r="D4458" s="29" t="s">
        <v>3293</v>
      </c>
      <c r="E4458" s="29" t="s">
        <v>3292</v>
      </c>
      <c r="F4458" s="29" t="s">
        <v>3294</v>
      </c>
      <c r="G4458" s="29" t="s">
        <v>3200</v>
      </c>
      <c r="H4458" s="29" t="s">
        <v>3201</v>
      </c>
      <c r="I4458" s="29" t="s">
        <v>3202</v>
      </c>
      <c r="J4458" s="29" t="s">
        <v>3203</v>
      </c>
      <c r="K4458" s="29" t="s">
        <v>3204</v>
      </c>
      <c r="L4458" s="29" t="s">
        <v>3109</v>
      </c>
      <c r="M4458" s="29" t="s">
        <v>3205</v>
      </c>
      <c r="N4458" s="29" t="s">
        <v>3206</v>
      </c>
      <c r="O4458" s="29" t="s">
        <v>3214</v>
      </c>
      <c r="P4458" s="29" t="s">
        <v>3215</v>
      </c>
      <c r="Q4458" s="29" t="s">
        <v>3209</v>
      </c>
      <c r="R4458" s="29" t="s">
        <v>3210</v>
      </c>
      <c r="S4458" s="29" t="s">
        <v>3098</v>
      </c>
      <c r="T4458" s="29"/>
      <c r="U4458" s="30">
        <v>50</v>
      </c>
      <c r="V4458" s="30">
        <v>0</v>
      </c>
      <c r="W4458" s="30">
        <v>200</v>
      </c>
      <c r="X4458" s="30">
        <v>0</v>
      </c>
      <c r="Y4458" s="30">
        <v>0</v>
      </c>
      <c r="Z4458" s="30">
        <v>0</v>
      </c>
      <c r="AA4458" s="30">
        <v>0</v>
      </c>
      <c r="AB4458" s="30">
        <v>0</v>
      </c>
      <c r="AC4458" s="30">
        <v>0</v>
      </c>
      <c r="AD4458" s="30">
        <v>0</v>
      </c>
      <c r="AE4458" s="30">
        <v>0</v>
      </c>
      <c r="AF4458" s="30">
        <v>0</v>
      </c>
    </row>
    <row r="4459" spans="1:32" x14ac:dyDescent="0.45">
      <c r="A4459" s="29" t="s">
        <v>141</v>
      </c>
      <c r="B4459" s="29" t="s">
        <v>142</v>
      </c>
      <c r="C4459" s="29" t="s">
        <v>3292</v>
      </c>
      <c r="D4459" s="29" t="s">
        <v>3293</v>
      </c>
      <c r="E4459" s="29" t="s">
        <v>3292</v>
      </c>
      <c r="F4459" s="29" t="s">
        <v>3294</v>
      </c>
      <c r="G4459" s="29" t="s">
        <v>3200</v>
      </c>
      <c r="H4459" s="29" t="s">
        <v>3201</v>
      </c>
      <c r="I4459" s="29" t="s">
        <v>3202</v>
      </c>
      <c r="J4459" s="29" t="s">
        <v>3203</v>
      </c>
      <c r="K4459" s="29" t="s">
        <v>3204</v>
      </c>
      <c r="L4459" s="29" t="s">
        <v>3109</v>
      </c>
      <c r="M4459" s="29" t="s">
        <v>3378</v>
      </c>
      <c r="N4459" s="29" t="s">
        <v>3379</v>
      </c>
      <c r="O4459" s="29" t="s">
        <v>3380</v>
      </c>
      <c r="P4459" s="29" t="s">
        <v>3381</v>
      </c>
      <c r="Q4459" s="29" t="s">
        <v>3209</v>
      </c>
      <c r="R4459" s="29" t="s">
        <v>3210</v>
      </c>
      <c r="S4459" s="29" t="s">
        <v>3098</v>
      </c>
      <c r="T4459" s="29"/>
      <c r="U4459" s="30">
        <v>6880</v>
      </c>
      <c r="V4459" s="30">
        <v>6880</v>
      </c>
      <c r="W4459" s="30">
        <v>6880</v>
      </c>
      <c r="X4459" s="30">
        <v>6880</v>
      </c>
      <c r="Y4459" s="30">
        <v>6880</v>
      </c>
      <c r="Z4459" s="30">
        <v>6880</v>
      </c>
      <c r="AA4459" s="30">
        <v>6880</v>
      </c>
      <c r="AB4459" s="30">
        <v>6880</v>
      </c>
      <c r="AC4459" s="30">
        <v>6880</v>
      </c>
      <c r="AD4459" s="30">
        <v>6880</v>
      </c>
      <c r="AE4459" s="30">
        <v>0</v>
      </c>
      <c r="AF4459" s="30">
        <v>0</v>
      </c>
    </row>
    <row r="4460" spans="1:32" x14ac:dyDescent="0.45">
      <c r="A4460" s="29" t="s">
        <v>996</v>
      </c>
      <c r="B4460" s="29" t="s">
        <v>997</v>
      </c>
      <c r="C4460" s="29" t="s">
        <v>3299</v>
      </c>
      <c r="D4460" s="29" t="s">
        <v>3300</v>
      </c>
      <c r="E4460" s="29" t="s">
        <v>3538</v>
      </c>
      <c r="F4460" s="29" t="s">
        <v>3539</v>
      </c>
      <c r="G4460" s="29" t="s">
        <v>3200</v>
      </c>
      <c r="H4460" s="29" t="s">
        <v>3201</v>
      </c>
      <c r="I4460" s="29" t="s">
        <v>3202</v>
      </c>
      <c r="J4460" s="29" t="s">
        <v>3203</v>
      </c>
      <c r="K4460" s="29" t="s">
        <v>3221</v>
      </c>
      <c r="L4460" s="29" t="s">
        <v>3113</v>
      </c>
      <c r="M4460" s="29" t="s">
        <v>3303</v>
      </c>
      <c r="N4460" s="29" t="s">
        <v>3304</v>
      </c>
      <c r="O4460" s="29" t="s">
        <v>3305</v>
      </c>
      <c r="P4460" s="29" t="s">
        <v>3306</v>
      </c>
      <c r="Q4460" s="29" t="s">
        <v>3209</v>
      </c>
      <c r="R4460" s="29" t="s">
        <v>3210</v>
      </c>
      <c r="S4460" s="29" t="s">
        <v>3098</v>
      </c>
      <c r="T4460" s="29"/>
      <c r="U4460" s="30">
        <v>19211</v>
      </c>
      <c r="V4460" s="30">
        <v>18184</v>
      </c>
      <c r="W4460" s="30">
        <v>18870</v>
      </c>
      <c r="X4460" s="30">
        <v>18305</v>
      </c>
      <c r="Y4460" s="30">
        <v>17734</v>
      </c>
      <c r="Z4460" s="30">
        <v>20227</v>
      </c>
      <c r="AA4460" s="30">
        <v>18331</v>
      </c>
      <c r="AB4460" s="30">
        <v>17822</v>
      </c>
      <c r="AC4460" s="30">
        <v>17709</v>
      </c>
      <c r="AD4460" s="30">
        <v>17729</v>
      </c>
      <c r="AE4460" s="30">
        <v>17747</v>
      </c>
      <c r="AF4460" s="30">
        <v>17434</v>
      </c>
    </row>
    <row r="4461" spans="1:32" x14ac:dyDescent="0.45">
      <c r="A4461" s="29" t="s">
        <v>996</v>
      </c>
      <c r="B4461" s="29" t="s">
        <v>997</v>
      </c>
      <c r="C4461" s="29" t="s">
        <v>3299</v>
      </c>
      <c r="D4461" s="29" t="s">
        <v>3300</v>
      </c>
      <c r="E4461" s="29" t="s">
        <v>3538</v>
      </c>
      <c r="F4461" s="29" t="s">
        <v>3539</v>
      </c>
      <c r="G4461" s="29" t="s">
        <v>3200</v>
      </c>
      <c r="H4461" s="29" t="s">
        <v>3201</v>
      </c>
      <c r="I4461" s="29" t="s">
        <v>3226</v>
      </c>
      <c r="J4461" s="29" t="s">
        <v>3227</v>
      </c>
      <c r="K4461" s="29" t="s">
        <v>3228</v>
      </c>
      <c r="L4461" s="29" t="s">
        <v>3111</v>
      </c>
      <c r="M4461" s="29" t="s">
        <v>3409</v>
      </c>
      <c r="N4461" s="29" t="s">
        <v>3410</v>
      </c>
      <c r="O4461" s="29" t="s">
        <v>3411</v>
      </c>
      <c r="P4461" s="29" t="s">
        <v>3412</v>
      </c>
      <c r="Q4461" s="29" t="s">
        <v>3209</v>
      </c>
      <c r="R4461" s="29" t="s">
        <v>3210</v>
      </c>
      <c r="S4461" s="29" t="s">
        <v>3098</v>
      </c>
      <c r="T4461" s="29"/>
      <c r="U4461" s="30">
        <v>20000</v>
      </c>
      <c r="V4461" s="30">
        <v>20000</v>
      </c>
      <c r="W4461" s="30">
        <v>20000</v>
      </c>
      <c r="X4461" s="30">
        <v>20000</v>
      </c>
      <c r="Y4461" s="30">
        <v>20000</v>
      </c>
      <c r="Z4461" s="30">
        <v>20000</v>
      </c>
      <c r="AA4461" s="30">
        <v>20000</v>
      </c>
      <c r="AB4461" s="30">
        <v>20000</v>
      </c>
      <c r="AC4461" s="30">
        <v>20000</v>
      </c>
      <c r="AD4461" s="30">
        <v>20000</v>
      </c>
      <c r="AE4461" s="30">
        <v>20000</v>
      </c>
      <c r="AF4461" s="30">
        <v>20000</v>
      </c>
    </row>
    <row r="4462" spans="1:32" x14ac:dyDescent="0.45">
      <c r="A4462" s="29" t="s">
        <v>996</v>
      </c>
      <c r="B4462" s="29" t="s">
        <v>997</v>
      </c>
      <c r="C4462" s="29" t="s">
        <v>3299</v>
      </c>
      <c r="D4462" s="29" t="s">
        <v>3300</v>
      </c>
      <c r="E4462" s="29" t="s">
        <v>3538</v>
      </c>
      <c r="F4462" s="29" t="s">
        <v>3539</v>
      </c>
      <c r="G4462" s="29" t="s">
        <v>3200</v>
      </c>
      <c r="H4462" s="29" t="s">
        <v>3201</v>
      </c>
      <c r="I4462" s="29" t="s">
        <v>3226</v>
      </c>
      <c r="J4462" s="29" t="s">
        <v>3227</v>
      </c>
      <c r="K4462" s="29" t="s">
        <v>3228</v>
      </c>
      <c r="L4462" s="29" t="s">
        <v>3111</v>
      </c>
      <c r="M4462" s="29" t="s">
        <v>3229</v>
      </c>
      <c r="N4462" s="29" t="s">
        <v>3230</v>
      </c>
      <c r="O4462" s="29" t="s">
        <v>3231</v>
      </c>
      <c r="P4462" s="29" t="s">
        <v>3232</v>
      </c>
      <c r="Q4462" s="29" t="s">
        <v>3209</v>
      </c>
      <c r="R4462" s="29" t="s">
        <v>3210</v>
      </c>
      <c r="S4462" s="29" t="s">
        <v>3098</v>
      </c>
      <c r="T4462" s="29"/>
      <c r="U4462" s="30">
        <v>0</v>
      </c>
      <c r="V4462" s="30">
        <v>0</v>
      </c>
      <c r="W4462" s="30">
        <v>0</v>
      </c>
      <c r="X4462" s="30">
        <v>0</v>
      </c>
      <c r="Y4462" s="30">
        <v>0</v>
      </c>
      <c r="Z4462" s="30">
        <v>0</v>
      </c>
      <c r="AA4462" s="30">
        <v>0</v>
      </c>
      <c r="AB4462" s="30">
        <v>0</v>
      </c>
      <c r="AC4462" s="30">
        <v>0</v>
      </c>
      <c r="AD4462" s="30">
        <v>0</v>
      </c>
      <c r="AE4462" s="30">
        <v>0</v>
      </c>
      <c r="AF4462" s="30">
        <v>0</v>
      </c>
    </row>
    <row r="4463" spans="1:32" x14ac:dyDescent="0.45">
      <c r="A4463" s="29" t="s">
        <v>996</v>
      </c>
      <c r="B4463" s="29" t="s">
        <v>997</v>
      </c>
      <c r="C4463" s="29" t="s">
        <v>3299</v>
      </c>
      <c r="D4463" s="29" t="s">
        <v>3300</v>
      </c>
      <c r="E4463" s="29" t="s">
        <v>3538</v>
      </c>
      <c r="F4463" s="29" t="s">
        <v>3539</v>
      </c>
      <c r="G4463" s="29" t="s">
        <v>3200</v>
      </c>
      <c r="H4463" s="29" t="s">
        <v>3201</v>
      </c>
      <c r="I4463" s="29" t="s">
        <v>3226</v>
      </c>
      <c r="J4463" s="29" t="s">
        <v>3227</v>
      </c>
      <c r="K4463" s="29" t="s">
        <v>3228</v>
      </c>
      <c r="L4463" s="29" t="s">
        <v>3111</v>
      </c>
      <c r="M4463" s="29" t="s">
        <v>3295</v>
      </c>
      <c r="N4463" s="29" t="s">
        <v>3296</v>
      </c>
      <c r="O4463" s="29" t="s">
        <v>3297</v>
      </c>
      <c r="P4463" s="29" t="s">
        <v>3298</v>
      </c>
      <c r="Q4463" s="29" t="s">
        <v>3209</v>
      </c>
      <c r="R4463" s="29" t="s">
        <v>3210</v>
      </c>
      <c r="S4463" s="29" t="s">
        <v>3098</v>
      </c>
      <c r="T4463" s="29"/>
      <c r="U4463" s="30">
        <v>0</v>
      </c>
      <c r="V4463" s="30">
        <v>0</v>
      </c>
      <c r="W4463" s="30">
        <v>0</v>
      </c>
      <c r="X4463" s="30">
        <v>0</v>
      </c>
      <c r="Y4463" s="30">
        <v>0</v>
      </c>
      <c r="Z4463" s="30">
        <v>0</v>
      </c>
      <c r="AA4463" s="30">
        <v>0</v>
      </c>
      <c r="AB4463" s="30">
        <v>0</v>
      </c>
      <c r="AC4463" s="30">
        <v>0</v>
      </c>
      <c r="AD4463" s="30">
        <v>0</v>
      </c>
      <c r="AE4463" s="30">
        <v>0</v>
      </c>
      <c r="AF4463" s="30">
        <v>0</v>
      </c>
    </row>
    <row r="4464" spans="1:32" x14ac:dyDescent="0.45">
      <c r="A4464" s="29" t="s">
        <v>996</v>
      </c>
      <c r="B4464" s="29" t="s">
        <v>997</v>
      </c>
      <c r="C4464" s="29" t="s">
        <v>3299</v>
      </c>
      <c r="D4464" s="29" t="s">
        <v>3300</v>
      </c>
      <c r="E4464" s="29" t="s">
        <v>3538</v>
      </c>
      <c r="F4464" s="29" t="s">
        <v>3539</v>
      </c>
      <c r="G4464" s="29" t="s">
        <v>3233</v>
      </c>
      <c r="H4464" s="29" t="s">
        <v>3234</v>
      </c>
      <c r="I4464" s="29" t="s">
        <v>3242</v>
      </c>
      <c r="J4464" s="29" t="s">
        <v>3243</v>
      </c>
      <c r="K4464" s="29" t="s">
        <v>3244</v>
      </c>
      <c r="L4464" s="29" t="s">
        <v>3104</v>
      </c>
      <c r="M4464" s="29" t="s">
        <v>3245</v>
      </c>
      <c r="N4464" s="29" t="s">
        <v>3246</v>
      </c>
      <c r="O4464" s="29" t="s">
        <v>3247</v>
      </c>
      <c r="P4464" s="29" t="s">
        <v>3248</v>
      </c>
      <c r="Q4464" s="29" t="s">
        <v>3209</v>
      </c>
      <c r="R4464" s="29" t="s">
        <v>3210</v>
      </c>
      <c r="S4464" s="29" t="s">
        <v>3098</v>
      </c>
      <c r="T4464" s="29"/>
      <c r="U4464" s="30">
        <v>5000</v>
      </c>
      <c r="V4464" s="30">
        <v>5000</v>
      </c>
      <c r="W4464" s="30">
        <v>5000</v>
      </c>
      <c r="X4464" s="30">
        <v>5000</v>
      </c>
      <c r="Y4464" s="30">
        <v>5000</v>
      </c>
      <c r="Z4464" s="30">
        <v>5000</v>
      </c>
      <c r="AA4464" s="30">
        <v>6000</v>
      </c>
      <c r="AB4464" s="30">
        <v>6000</v>
      </c>
      <c r="AC4464" s="30">
        <v>6000</v>
      </c>
      <c r="AD4464" s="30">
        <v>6000</v>
      </c>
      <c r="AE4464" s="30">
        <v>6000</v>
      </c>
      <c r="AF4464" s="30">
        <v>6000</v>
      </c>
    </row>
    <row r="4465" spans="1:32" x14ac:dyDescent="0.45">
      <c r="A4465" s="29" t="s">
        <v>996</v>
      </c>
      <c r="B4465" s="29" t="s">
        <v>997</v>
      </c>
      <c r="C4465" s="29" t="s">
        <v>3299</v>
      </c>
      <c r="D4465" s="29" t="s">
        <v>3300</v>
      </c>
      <c r="E4465" s="29" t="s">
        <v>3538</v>
      </c>
      <c r="F4465" s="29" t="s">
        <v>3539</v>
      </c>
      <c r="G4465" s="29" t="s">
        <v>3233</v>
      </c>
      <c r="H4465" s="29" t="s">
        <v>3234</v>
      </c>
      <c r="I4465" s="29" t="s">
        <v>3242</v>
      </c>
      <c r="J4465" s="29" t="s">
        <v>3243</v>
      </c>
      <c r="K4465" s="29" t="s">
        <v>3258</v>
      </c>
      <c r="L4465" s="29" t="s">
        <v>3105</v>
      </c>
      <c r="M4465" s="29" t="s">
        <v>3259</v>
      </c>
      <c r="N4465" s="29" t="s">
        <v>3105</v>
      </c>
      <c r="O4465" s="29" t="s">
        <v>3260</v>
      </c>
      <c r="P4465" s="29" t="s">
        <v>3261</v>
      </c>
      <c r="Q4465" s="29" t="s">
        <v>3209</v>
      </c>
      <c r="R4465" s="29" t="s">
        <v>3210</v>
      </c>
      <c r="S4465" s="29" t="s">
        <v>3098</v>
      </c>
      <c r="T4465" s="29"/>
      <c r="U4465" s="30">
        <v>0</v>
      </c>
      <c r="V4465" s="30">
        <v>0</v>
      </c>
      <c r="W4465" s="30">
        <v>0</v>
      </c>
      <c r="X4465" s="30">
        <v>0</v>
      </c>
      <c r="Y4465" s="30">
        <v>0</v>
      </c>
      <c r="Z4465" s="30">
        <v>0</v>
      </c>
      <c r="AA4465" s="30">
        <v>0</v>
      </c>
      <c r="AB4465" s="30">
        <v>0</v>
      </c>
      <c r="AC4465" s="30">
        <v>0</v>
      </c>
      <c r="AD4465" s="30">
        <v>0</v>
      </c>
      <c r="AE4465" s="30">
        <v>0</v>
      </c>
      <c r="AF4465" s="30">
        <v>0</v>
      </c>
    </row>
    <row r="4466" spans="1:32" x14ac:dyDescent="0.45">
      <c r="A4466" s="29" t="s">
        <v>996</v>
      </c>
      <c r="B4466" s="29" t="s">
        <v>997</v>
      </c>
      <c r="C4466" s="29" t="s">
        <v>3299</v>
      </c>
      <c r="D4466" s="29" t="s">
        <v>3300</v>
      </c>
      <c r="E4466" s="29" t="s">
        <v>3538</v>
      </c>
      <c r="F4466" s="29" t="s">
        <v>3539</v>
      </c>
      <c r="G4466" s="29" t="s">
        <v>3233</v>
      </c>
      <c r="H4466" s="29" t="s">
        <v>3234</v>
      </c>
      <c r="I4466" s="29" t="s">
        <v>3262</v>
      </c>
      <c r="J4466" s="29" t="s">
        <v>3263</v>
      </c>
      <c r="K4466" s="29" t="s">
        <v>3264</v>
      </c>
      <c r="L4466" s="29" t="s">
        <v>3103</v>
      </c>
      <c r="M4466" s="29" t="s">
        <v>3265</v>
      </c>
      <c r="N4466" s="29" t="s">
        <v>3266</v>
      </c>
      <c r="O4466" s="29" t="s">
        <v>3267</v>
      </c>
      <c r="P4466" s="29" t="s">
        <v>3268</v>
      </c>
      <c r="Q4466" s="29" t="s">
        <v>3209</v>
      </c>
      <c r="R4466" s="29" t="s">
        <v>3210</v>
      </c>
      <c r="S4466" s="29" t="s">
        <v>3098</v>
      </c>
      <c r="T4466" s="29"/>
      <c r="U4466" s="30">
        <v>0</v>
      </c>
      <c r="V4466" s="30">
        <v>0</v>
      </c>
      <c r="W4466" s="30">
        <v>0</v>
      </c>
      <c r="X4466" s="30">
        <v>0</v>
      </c>
      <c r="Y4466" s="30">
        <v>0</v>
      </c>
      <c r="Z4466" s="30">
        <v>0</v>
      </c>
      <c r="AA4466" s="30">
        <v>2000</v>
      </c>
      <c r="AB4466" s="30">
        <v>2000</v>
      </c>
      <c r="AC4466" s="30">
        <v>2000</v>
      </c>
      <c r="AD4466" s="30">
        <v>2000</v>
      </c>
      <c r="AE4466" s="30">
        <v>2000</v>
      </c>
      <c r="AF4466" s="30">
        <v>2000</v>
      </c>
    </row>
    <row r="4467" spans="1:32" x14ac:dyDescent="0.45">
      <c r="A4467" s="29" t="s">
        <v>996</v>
      </c>
      <c r="B4467" s="29" t="s">
        <v>997</v>
      </c>
      <c r="C4467" s="29" t="s">
        <v>3299</v>
      </c>
      <c r="D4467" s="29" t="s">
        <v>3300</v>
      </c>
      <c r="E4467" s="29" t="s">
        <v>3538</v>
      </c>
      <c r="F4467" s="29" t="s">
        <v>3539</v>
      </c>
      <c r="G4467" s="29" t="s">
        <v>3233</v>
      </c>
      <c r="H4467" s="29" t="s">
        <v>3234</v>
      </c>
      <c r="I4467" s="29" t="s">
        <v>3262</v>
      </c>
      <c r="J4467" s="29" t="s">
        <v>3263</v>
      </c>
      <c r="K4467" s="29" t="s">
        <v>3264</v>
      </c>
      <c r="L4467" s="29" t="s">
        <v>3103</v>
      </c>
      <c r="M4467" s="29" t="s">
        <v>3265</v>
      </c>
      <c r="N4467" s="29" t="s">
        <v>3266</v>
      </c>
      <c r="O4467" s="29" t="s">
        <v>3269</v>
      </c>
      <c r="P4467" s="29" t="s">
        <v>3270</v>
      </c>
      <c r="Q4467" s="29" t="s">
        <v>3209</v>
      </c>
      <c r="R4467" s="29" t="s">
        <v>3210</v>
      </c>
      <c r="S4467" s="29" t="s">
        <v>3098</v>
      </c>
      <c r="T4467" s="29"/>
      <c r="U4467" s="30">
        <v>78</v>
      </c>
      <c r="V4467" s="30">
        <v>156</v>
      </c>
      <c r="W4467" s="30">
        <v>117</v>
      </c>
      <c r="X4467" s="30">
        <v>78</v>
      </c>
      <c r="Y4467" s="30">
        <v>117</v>
      </c>
      <c r="Z4467" s="30">
        <v>117</v>
      </c>
      <c r="AA4467" s="30">
        <v>39</v>
      </c>
      <c r="AB4467" s="30">
        <v>312</v>
      </c>
      <c r="AC4467" s="30">
        <v>0</v>
      </c>
      <c r="AD4467" s="30">
        <v>0</v>
      </c>
      <c r="AE4467" s="30">
        <v>78</v>
      </c>
      <c r="AF4467" s="30">
        <v>0</v>
      </c>
    </row>
    <row r="4468" spans="1:32" x14ac:dyDescent="0.45">
      <c r="A4468" s="29" t="s">
        <v>996</v>
      </c>
      <c r="B4468" s="29" t="s">
        <v>997</v>
      </c>
      <c r="C4468" s="29" t="s">
        <v>3299</v>
      </c>
      <c r="D4468" s="29" t="s">
        <v>3300</v>
      </c>
      <c r="E4468" s="29" t="s">
        <v>3538</v>
      </c>
      <c r="F4468" s="29" t="s">
        <v>3539</v>
      </c>
      <c r="G4468" s="29" t="s">
        <v>3233</v>
      </c>
      <c r="H4468" s="29" t="s">
        <v>3234</v>
      </c>
      <c r="I4468" s="29" t="s">
        <v>3262</v>
      </c>
      <c r="J4468" s="29" t="s">
        <v>3263</v>
      </c>
      <c r="K4468" s="29" t="s">
        <v>3264</v>
      </c>
      <c r="L4468" s="29" t="s">
        <v>3103</v>
      </c>
      <c r="M4468" s="29" t="s">
        <v>3265</v>
      </c>
      <c r="N4468" s="29" t="s">
        <v>3266</v>
      </c>
      <c r="O4468" s="29" t="s">
        <v>3271</v>
      </c>
      <c r="P4468" s="29" t="s">
        <v>3272</v>
      </c>
      <c r="Q4468" s="29" t="s">
        <v>3209</v>
      </c>
      <c r="R4468" s="29" t="s">
        <v>3210</v>
      </c>
      <c r="S4468" s="29" t="s">
        <v>3098</v>
      </c>
      <c r="T4468" s="29"/>
      <c r="U4468" s="30">
        <v>43</v>
      </c>
      <c r="V4468" s="30">
        <v>43</v>
      </c>
      <c r="W4468" s="30">
        <v>87</v>
      </c>
      <c r="X4468" s="30">
        <v>203</v>
      </c>
      <c r="Y4468" s="30">
        <v>145</v>
      </c>
      <c r="Z4468" s="30">
        <v>130</v>
      </c>
      <c r="AA4468" s="30">
        <v>0</v>
      </c>
      <c r="AB4468" s="30">
        <v>188</v>
      </c>
      <c r="AC4468" s="30">
        <v>4480</v>
      </c>
      <c r="AD4468" s="30">
        <v>710</v>
      </c>
      <c r="AE4468" s="30">
        <v>116</v>
      </c>
      <c r="AF4468" s="30">
        <v>2146</v>
      </c>
    </row>
    <row r="4469" spans="1:32" x14ac:dyDescent="0.45">
      <c r="A4469" s="29" t="s">
        <v>996</v>
      </c>
      <c r="B4469" s="29" t="s">
        <v>997</v>
      </c>
      <c r="C4469" s="29" t="s">
        <v>3299</v>
      </c>
      <c r="D4469" s="29" t="s">
        <v>3300</v>
      </c>
      <c r="E4469" s="29" t="s">
        <v>3538</v>
      </c>
      <c r="F4469" s="29" t="s">
        <v>3539</v>
      </c>
      <c r="G4469" s="29" t="s">
        <v>3233</v>
      </c>
      <c r="H4469" s="29" t="s">
        <v>3234</v>
      </c>
      <c r="I4469" s="29" t="s">
        <v>3262</v>
      </c>
      <c r="J4469" s="29" t="s">
        <v>3263</v>
      </c>
      <c r="K4469" s="29" t="s">
        <v>3264</v>
      </c>
      <c r="L4469" s="29" t="s">
        <v>3103</v>
      </c>
      <c r="M4469" s="29" t="s">
        <v>3265</v>
      </c>
      <c r="N4469" s="29" t="s">
        <v>3266</v>
      </c>
      <c r="O4469" s="29" t="s">
        <v>3273</v>
      </c>
      <c r="P4469" s="29" t="s">
        <v>3274</v>
      </c>
      <c r="Q4469" s="29" t="s">
        <v>3209</v>
      </c>
      <c r="R4469" s="29" t="s">
        <v>3210</v>
      </c>
      <c r="S4469" s="29" t="s">
        <v>3098</v>
      </c>
      <c r="T4469" s="29"/>
      <c r="U4469" s="30">
        <v>0</v>
      </c>
      <c r="V4469" s="30">
        <v>0</v>
      </c>
      <c r="W4469" s="30">
        <v>0</v>
      </c>
      <c r="X4469" s="30">
        <v>0</v>
      </c>
      <c r="Y4469" s="30">
        <v>0</v>
      </c>
      <c r="Z4469" s="30">
        <v>0</v>
      </c>
      <c r="AA4469" s="30">
        <v>0</v>
      </c>
      <c r="AB4469" s="30">
        <v>0</v>
      </c>
      <c r="AC4469" s="30">
        <v>0</v>
      </c>
      <c r="AD4469" s="30">
        <v>0</v>
      </c>
      <c r="AE4469" s="30">
        <v>0</v>
      </c>
      <c r="AF4469" s="30">
        <v>585</v>
      </c>
    </row>
    <row r="4470" spans="1:32" x14ac:dyDescent="0.45">
      <c r="A4470" s="29" t="s">
        <v>996</v>
      </c>
      <c r="B4470" s="29" t="s">
        <v>997</v>
      </c>
      <c r="C4470" s="29" t="s">
        <v>3299</v>
      </c>
      <c r="D4470" s="29" t="s">
        <v>3300</v>
      </c>
      <c r="E4470" s="29" t="s">
        <v>3538</v>
      </c>
      <c r="F4470" s="29" t="s">
        <v>3539</v>
      </c>
      <c r="G4470" s="29" t="s">
        <v>3233</v>
      </c>
      <c r="H4470" s="29" t="s">
        <v>3234</v>
      </c>
      <c r="I4470" s="29" t="s">
        <v>3275</v>
      </c>
      <c r="J4470" s="29" t="s">
        <v>3276</v>
      </c>
      <c r="K4470" s="29" t="s">
        <v>3277</v>
      </c>
      <c r="L4470" s="29" t="s">
        <v>3100</v>
      </c>
      <c r="M4470" s="29" t="s">
        <v>3312</v>
      </c>
      <c r="N4470" s="29" t="s">
        <v>3313</v>
      </c>
      <c r="O4470" s="29" t="s">
        <v>3314</v>
      </c>
      <c r="P4470" s="29" t="s">
        <v>3315</v>
      </c>
      <c r="Q4470" s="29" t="s">
        <v>3209</v>
      </c>
      <c r="R4470" s="29" t="s">
        <v>3210</v>
      </c>
      <c r="S4470" s="29" t="s">
        <v>3098</v>
      </c>
      <c r="T4470" s="29"/>
      <c r="U4470" s="30">
        <v>106000</v>
      </c>
      <c r="V4470" s="30">
        <v>106000</v>
      </c>
      <c r="W4470" s="30">
        <v>106000</v>
      </c>
      <c r="X4470" s="30">
        <v>106000</v>
      </c>
      <c r="Y4470" s="30">
        <v>106000</v>
      </c>
      <c r="Z4470" s="30">
        <v>106000</v>
      </c>
      <c r="AA4470" s="30">
        <v>106000</v>
      </c>
      <c r="AB4470" s="30">
        <v>106000</v>
      </c>
      <c r="AC4470" s="30">
        <v>106000</v>
      </c>
      <c r="AD4470" s="30">
        <v>106000</v>
      </c>
      <c r="AE4470" s="30">
        <v>106000</v>
      </c>
      <c r="AF4470" s="30">
        <v>106000</v>
      </c>
    </row>
    <row r="4471" spans="1:32" x14ac:dyDescent="0.45">
      <c r="A4471" s="29" t="s">
        <v>924</v>
      </c>
      <c r="B4471" s="29" t="s">
        <v>925</v>
      </c>
      <c r="C4471" s="29" t="s">
        <v>3552</v>
      </c>
      <c r="D4471" s="29" t="s">
        <v>3553</v>
      </c>
      <c r="E4471" s="29" t="s">
        <v>3554</v>
      </c>
      <c r="F4471" s="29" t="s">
        <v>3555</v>
      </c>
      <c r="G4471" s="29" t="s">
        <v>3233</v>
      </c>
      <c r="H4471" s="29" t="s">
        <v>3234</v>
      </c>
      <c r="I4471" s="29" t="s">
        <v>3242</v>
      </c>
      <c r="J4471" s="29" t="s">
        <v>3243</v>
      </c>
      <c r="K4471" s="29" t="s">
        <v>3556</v>
      </c>
      <c r="L4471" s="29" t="s">
        <v>3122</v>
      </c>
      <c r="M4471" s="29" t="s">
        <v>3557</v>
      </c>
      <c r="N4471" s="29" t="s">
        <v>3558</v>
      </c>
      <c r="O4471" s="29" t="s">
        <v>3842</v>
      </c>
      <c r="P4471" s="29" t="s">
        <v>3843</v>
      </c>
      <c r="Q4471" s="29" t="s">
        <v>3209</v>
      </c>
      <c r="R4471" s="29" t="s">
        <v>3210</v>
      </c>
      <c r="S4471" s="29" t="s">
        <v>3098</v>
      </c>
      <c r="T4471" s="29"/>
      <c r="U4471" s="30">
        <v>10000</v>
      </c>
      <c r="V4471" s="30">
        <v>0</v>
      </c>
      <c r="W4471" s="30">
        <v>0</v>
      </c>
      <c r="X4471" s="30">
        <v>0</v>
      </c>
      <c r="Y4471" s="30">
        <v>24900</v>
      </c>
      <c r="Z4471" s="30">
        <v>555</v>
      </c>
      <c r="AA4471" s="30">
        <v>0</v>
      </c>
      <c r="AB4471" s="30">
        <v>0</v>
      </c>
      <c r="AC4471" s="30">
        <v>10000</v>
      </c>
      <c r="AD4471" s="30">
        <v>0</v>
      </c>
      <c r="AE4471" s="30">
        <v>0</v>
      </c>
      <c r="AF4471" s="30">
        <v>0</v>
      </c>
    </row>
    <row r="4472" spans="1:32" x14ac:dyDescent="0.45">
      <c r="A4472" s="29" t="s">
        <v>924</v>
      </c>
      <c r="B4472" s="29" t="s">
        <v>925</v>
      </c>
      <c r="C4472" s="29" t="s">
        <v>3552</v>
      </c>
      <c r="D4472" s="29" t="s">
        <v>3553</v>
      </c>
      <c r="E4472" s="29" t="s">
        <v>3554</v>
      </c>
      <c r="F4472" s="29" t="s">
        <v>3555</v>
      </c>
      <c r="G4472" s="29" t="s">
        <v>3233</v>
      </c>
      <c r="H4472" s="29" t="s">
        <v>3234</v>
      </c>
      <c r="I4472" s="29" t="s">
        <v>3242</v>
      </c>
      <c r="J4472" s="29" t="s">
        <v>3243</v>
      </c>
      <c r="K4472" s="29" t="s">
        <v>3556</v>
      </c>
      <c r="L4472" s="29" t="s">
        <v>3122</v>
      </c>
      <c r="M4472" s="29" t="s">
        <v>3557</v>
      </c>
      <c r="N4472" s="29" t="s">
        <v>3558</v>
      </c>
      <c r="O4472" s="29" t="s">
        <v>3559</v>
      </c>
      <c r="P4472" s="29" t="s">
        <v>3560</v>
      </c>
      <c r="Q4472" s="29" t="s">
        <v>3209</v>
      </c>
      <c r="R4472" s="29" t="s">
        <v>3210</v>
      </c>
      <c r="S4472" s="29" t="s">
        <v>3098</v>
      </c>
      <c r="T4472" s="29"/>
      <c r="U4472" s="30">
        <v>58000</v>
      </c>
      <c r="V4472" s="30">
        <v>58000</v>
      </c>
      <c r="W4472" s="30">
        <v>58000</v>
      </c>
      <c r="X4472" s="30">
        <v>58000</v>
      </c>
      <c r="Y4472" s="30">
        <v>58000</v>
      </c>
      <c r="Z4472" s="30">
        <v>58000</v>
      </c>
      <c r="AA4472" s="30">
        <v>58000</v>
      </c>
      <c r="AB4472" s="30">
        <v>58000</v>
      </c>
      <c r="AC4472" s="30">
        <v>58000</v>
      </c>
      <c r="AD4472" s="30">
        <v>58000</v>
      </c>
      <c r="AE4472" s="30">
        <v>58000</v>
      </c>
      <c r="AF4472" s="30">
        <v>58000</v>
      </c>
    </row>
    <row r="4473" spans="1:32" x14ac:dyDescent="0.45">
      <c r="A4473" s="29" t="s">
        <v>924</v>
      </c>
      <c r="B4473" s="29" t="s">
        <v>925</v>
      </c>
      <c r="C4473" s="29" t="s">
        <v>3299</v>
      </c>
      <c r="D4473" s="29" t="s">
        <v>3300</v>
      </c>
      <c r="E4473" s="29" t="s">
        <v>3301</v>
      </c>
      <c r="F4473" s="29" t="s">
        <v>3302</v>
      </c>
      <c r="G4473" s="29" t="s">
        <v>3233</v>
      </c>
      <c r="H4473" s="29" t="s">
        <v>3234</v>
      </c>
      <c r="I4473" s="29" t="s">
        <v>3242</v>
      </c>
      <c r="J4473" s="29" t="s">
        <v>3243</v>
      </c>
      <c r="K4473" s="29" t="s">
        <v>3244</v>
      </c>
      <c r="L4473" s="29" t="s">
        <v>3104</v>
      </c>
      <c r="M4473" s="29" t="s">
        <v>3436</v>
      </c>
      <c r="N4473" s="29" t="s">
        <v>3437</v>
      </c>
      <c r="O4473" s="29" t="s">
        <v>3438</v>
      </c>
      <c r="P4473" s="29" t="s">
        <v>3439</v>
      </c>
      <c r="Q4473" s="29" t="s">
        <v>3209</v>
      </c>
      <c r="R4473" s="29" t="s">
        <v>3210</v>
      </c>
      <c r="S4473" s="29" t="s">
        <v>3098</v>
      </c>
      <c r="T4473" s="29"/>
      <c r="U4473" s="30">
        <v>3000</v>
      </c>
      <c r="V4473" s="30">
        <v>3000</v>
      </c>
      <c r="W4473" s="30">
        <v>3000</v>
      </c>
      <c r="X4473" s="30">
        <v>3000</v>
      </c>
      <c r="Y4473" s="30">
        <v>3000</v>
      </c>
      <c r="Z4473" s="30">
        <v>3000</v>
      </c>
      <c r="AA4473" s="30">
        <v>3000</v>
      </c>
      <c r="AB4473" s="30">
        <v>3000</v>
      </c>
      <c r="AC4473" s="30">
        <v>3000</v>
      </c>
      <c r="AD4473" s="30">
        <v>3000</v>
      </c>
      <c r="AE4473" s="30">
        <v>3000</v>
      </c>
      <c r="AF4473" s="30">
        <v>3000</v>
      </c>
    </row>
    <row r="4474" spans="1:32" x14ac:dyDescent="0.45">
      <c r="A4474" s="29" t="s">
        <v>924</v>
      </c>
      <c r="B4474" s="29" t="s">
        <v>925</v>
      </c>
      <c r="C4474" s="29" t="s">
        <v>3299</v>
      </c>
      <c r="D4474" s="29" t="s">
        <v>3300</v>
      </c>
      <c r="E4474" s="29" t="s">
        <v>3301</v>
      </c>
      <c r="F4474" s="29" t="s">
        <v>3302</v>
      </c>
      <c r="G4474" s="29" t="s">
        <v>3233</v>
      </c>
      <c r="H4474" s="29" t="s">
        <v>3234</v>
      </c>
      <c r="I4474" s="29" t="s">
        <v>3242</v>
      </c>
      <c r="J4474" s="29" t="s">
        <v>3243</v>
      </c>
      <c r="K4474" s="29" t="s">
        <v>3244</v>
      </c>
      <c r="L4474" s="29" t="s">
        <v>3104</v>
      </c>
      <c r="M4474" s="29" t="s">
        <v>3245</v>
      </c>
      <c r="N4474" s="29" t="s">
        <v>3246</v>
      </c>
      <c r="O4474" s="29" t="s">
        <v>3464</v>
      </c>
      <c r="P4474" s="29" t="s">
        <v>3465</v>
      </c>
      <c r="Q4474" s="29" t="s">
        <v>3249</v>
      </c>
      <c r="R4474" s="29" t="s">
        <v>3210</v>
      </c>
      <c r="S4474" s="29" t="s">
        <v>3098</v>
      </c>
      <c r="T4474" s="29"/>
      <c r="U4474" s="30">
        <v>735</v>
      </c>
      <c r="V4474" s="30">
        <v>735</v>
      </c>
      <c r="W4474" s="30">
        <v>735</v>
      </c>
      <c r="X4474" s="30">
        <v>735</v>
      </c>
      <c r="Y4474" s="30">
        <v>735</v>
      </c>
      <c r="Z4474" s="30">
        <v>735</v>
      </c>
      <c r="AA4474" s="30">
        <v>735</v>
      </c>
      <c r="AB4474" s="30">
        <v>735</v>
      </c>
      <c r="AC4474" s="30">
        <v>735</v>
      </c>
      <c r="AD4474" s="30">
        <v>735</v>
      </c>
      <c r="AE4474" s="30">
        <v>735</v>
      </c>
      <c r="AF4474" s="30">
        <v>735</v>
      </c>
    </row>
    <row r="4475" spans="1:32" x14ac:dyDescent="0.45">
      <c r="A4475" s="29" t="s">
        <v>924</v>
      </c>
      <c r="B4475" s="29" t="s">
        <v>925</v>
      </c>
      <c r="C4475" s="29" t="s">
        <v>3299</v>
      </c>
      <c r="D4475" s="29" t="s">
        <v>3300</v>
      </c>
      <c r="E4475" s="29" t="s">
        <v>3301</v>
      </c>
      <c r="F4475" s="29" t="s">
        <v>3302</v>
      </c>
      <c r="G4475" s="29" t="s">
        <v>3233</v>
      </c>
      <c r="H4475" s="29" t="s">
        <v>3234</v>
      </c>
      <c r="I4475" s="29" t="s">
        <v>3242</v>
      </c>
      <c r="J4475" s="29" t="s">
        <v>3243</v>
      </c>
      <c r="K4475" s="29" t="s">
        <v>3244</v>
      </c>
      <c r="L4475" s="29" t="s">
        <v>3104</v>
      </c>
      <c r="M4475" s="29" t="s">
        <v>3245</v>
      </c>
      <c r="N4475" s="29" t="s">
        <v>3246</v>
      </c>
      <c r="O4475" s="29" t="s">
        <v>3464</v>
      </c>
      <c r="P4475" s="29" t="s">
        <v>3465</v>
      </c>
      <c r="Q4475" s="29" t="s">
        <v>3209</v>
      </c>
      <c r="R4475" s="29" t="s">
        <v>3210</v>
      </c>
      <c r="S4475" s="29" t="s">
        <v>3098</v>
      </c>
      <c r="T4475" s="29"/>
      <c r="U4475" s="30">
        <v>6700</v>
      </c>
      <c r="V4475" s="30">
        <v>6700</v>
      </c>
      <c r="W4475" s="30">
        <v>6700</v>
      </c>
      <c r="X4475" s="30">
        <v>6700</v>
      </c>
      <c r="Y4475" s="30">
        <v>6700</v>
      </c>
      <c r="Z4475" s="30">
        <v>6700</v>
      </c>
      <c r="AA4475" s="30">
        <v>6700</v>
      </c>
      <c r="AB4475" s="30">
        <v>6700</v>
      </c>
      <c r="AC4475" s="30">
        <v>6700</v>
      </c>
      <c r="AD4475" s="30">
        <v>6700</v>
      </c>
      <c r="AE4475" s="30">
        <v>6700</v>
      </c>
      <c r="AF4475" s="30">
        <v>6700</v>
      </c>
    </row>
    <row r="4476" spans="1:32" x14ac:dyDescent="0.45">
      <c r="A4476" s="29" t="s">
        <v>924</v>
      </c>
      <c r="B4476" s="29" t="s">
        <v>925</v>
      </c>
      <c r="C4476" s="29" t="s">
        <v>3299</v>
      </c>
      <c r="D4476" s="29" t="s">
        <v>3300</v>
      </c>
      <c r="E4476" s="29" t="s">
        <v>3301</v>
      </c>
      <c r="F4476" s="29" t="s">
        <v>3302</v>
      </c>
      <c r="G4476" s="29" t="s">
        <v>3233</v>
      </c>
      <c r="H4476" s="29" t="s">
        <v>3234</v>
      </c>
      <c r="I4476" s="29" t="s">
        <v>3242</v>
      </c>
      <c r="J4476" s="29" t="s">
        <v>3243</v>
      </c>
      <c r="K4476" s="29" t="s">
        <v>3244</v>
      </c>
      <c r="L4476" s="29" t="s">
        <v>3104</v>
      </c>
      <c r="M4476" s="29" t="s">
        <v>3245</v>
      </c>
      <c r="N4476" s="29" t="s">
        <v>3246</v>
      </c>
      <c r="O4476" s="29" t="s">
        <v>3701</v>
      </c>
      <c r="P4476" s="29" t="s">
        <v>3702</v>
      </c>
      <c r="Q4476" s="29" t="s">
        <v>3209</v>
      </c>
      <c r="R4476" s="29" t="s">
        <v>3210</v>
      </c>
      <c r="S4476" s="29" t="s">
        <v>3098</v>
      </c>
      <c r="T4476" s="29"/>
      <c r="U4476" s="30">
        <v>15000</v>
      </c>
      <c r="V4476" s="30">
        <v>15000</v>
      </c>
      <c r="W4476" s="30">
        <v>15000</v>
      </c>
      <c r="X4476" s="30">
        <v>15000</v>
      </c>
      <c r="Y4476" s="30">
        <v>15000</v>
      </c>
      <c r="Z4476" s="30">
        <v>15000</v>
      </c>
      <c r="AA4476" s="30">
        <v>15000</v>
      </c>
      <c r="AB4476" s="30">
        <v>15000</v>
      </c>
      <c r="AC4476" s="30">
        <v>15000</v>
      </c>
      <c r="AD4476" s="30">
        <v>15000</v>
      </c>
      <c r="AE4476" s="30">
        <v>15000</v>
      </c>
      <c r="AF4476" s="30">
        <v>15000</v>
      </c>
    </row>
    <row r="4477" spans="1:32" x14ac:dyDescent="0.45">
      <c r="A4477" s="29" t="s">
        <v>924</v>
      </c>
      <c r="B4477" s="29" t="s">
        <v>925</v>
      </c>
      <c r="C4477" s="29" t="s">
        <v>3299</v>
      </c>
      <c r="D4477" s="29" t="s">
        <v>3300</v>
      </c>
      <c r="E4477" s="29" t="s">
        <v>3301</v>
      </c>
      <c r="F4477" s="29" t="s">
        <v>3302</v>
      </c>
      <c r="G4477" s="29" t="s">
        <v>3233</v>
      </c>
      <c r="H4477" s="29" t="s">
        <v>3234</v>
      </c>
      <c r="I4477" s="29" t="s">
        <v>3242</v>
      </c>
      <c r="J4477" s="29" t="s">
        <v>3243</v>
      </c>
      <c r="K4477" s="29" t="s">
        <v>3258</v>
      </c>
      <c r="L4477" s="29" t="s">
        <v>3105</v>
      </c>
      <c r="M4477" s="29" t="s">
        <v>3259</v>
      </c>
      <c r="N4477" s="29" t="s">
        <v>3105</v>
      </c>
      <c r="O4477" s="29" t="s">
        <v>3260</v>
      </c>
      <c r="P4477" s="29" t="s">
        <v>3261</v>
      </c>
      <c r="Q4477" s="29" t="s">
        <v>3209</v>
      </c>
      <c r="R4477" s="29" t="s">
        <v>3210</v>
      </c>
      <c r="S4477" s="29" t="s">
        <v>3098</v>
      </c>
      <c r="T4477" s="29"/>
      <c r="U4477" s="30">
        <v>3000</v>
      </c>
      <c r="V4477" s="30">
        <v>3000</v>
      </c>
      <c r="W4477" s="30">
        <v>3000</v>
      </c>
      <c r="X4477" s="30">
        <v>3000</v>
      </c>
      <c r="Y4477" s="30">
        <v>3000</v>
      </c>
      <c r="Z4477" s="30">
        <v>3000</v>
      </c>
      <c r="AA4477" s="30">
        <v>3000</v>
      </c>
      <c r="AB4477" s="30">
        <v>3000</v>
      </c>
      <c r="AC4477" s="30">
        <v>3000</v>
      </c>
      <c r="AD4477" s="30">
        <v>3000</v>
      </c>
      <c r="AE4477" s="30">
        <v>3000</v>
      </c>
      <c r="AF4477" s="30">
        <v>3000</v>
      </c>
    </row>
    <row r="4478" spans="1:32" x14ac:dyDescent="0.45">
      <c r="A4478" s="29" t="s">
        <v>924</v>
      </c>
      <c r="B4478" s="29" t="s">
        <v>925</v>
      </c>
      <c r="C4478" s="29" t="s">
        <v>3299</v>
      </c>
      <c r="D4478" s="29" t="s">
        <v>3300</v>
      </c>
      <c r="E4478" s="29" t="s">
        <v>3301</v>
      </c>
      <c r="F4478" s="29" t="s">
        <v>3302</v>
      </c>
      <c r="G4478" s="29" t="s">
        <v>3233</v>
      </c>
      <c r="H4478" s="29" t="s">
        <v>3234</v>
      </c>
      <c r="I4478" s="29" t="s">
        <v>3262</v>
      </c>
      <c r="J4478" s="29" t="s">
        <v>3263</v>
      </c>
      <c r="K4478" s="29" t="s">
        <v>3264</v>
      </c>
      <c r="L4478" s="29" t="s">
        <v>3103</v>
      </c>
      <c r="M4478" s="29" t="s">
        <v>3265</v>
      </c>
      <c r="N4478" s="29" t="s">
        <v>3266</v>
      </c>
      <c r="O4478" s="29" t="s">
        <v>3267</v>
      </c>
      <c r="P4478" s="29" t="s">
        <v>3268</v>
      </c>
      <c r="Q4478" s="29" t="s">
        <v>3209</v>
      </c>
      <c r="R4478" s="29" t="s">
        <v>3210</v>
      </c>
      <c r="S4478" s="29" t="s">
        <v>3098</v>
      </c>
      <c r="T4478" s="29"/>
      <c r="U4478" s="30">
        <v>7000</v>
      </c>
      <c r="V4478" s="30">
        <v>7000</v>
      </c>
      <c r="W4478" s="30">
        <v>7000</v>
      </c>
      <c r="X4478" s="30">
        <v>7000</v>
      </c>
      <c r="Y4478" s="30">
        <v>7000</v>
      </c>
      <c r="Z4478" s="30">
        <v>7000</v>
      </c>
      <c r="AA4478" s="30">
        <v>7000</v>
      </c>
      <c r="AB4478" s="30">
        <v>7000</v>
      </c>
      <c r="AC4478" s="30">
        <v>7000</v>
      </c>
      <c r="AD4478" s="30">
        <v>7000</v>
      </c>
      <c r="AE4478" s="30">
        <v>7000</v>
      </c>
      <c r="AF4478" s="30">
        <v>7000</v>
      </c>
    </row>
    <row r="4479" spans="1:32" x14ac:dyDescent="0.45">
      <c r="A4479" s="29" t="s">
        <v>924</v>
      </c>
      <c r="B4479" s="29" t="s">
        <v>925</v>
      </c>
      <c r="C4479" s="29" t="s">
        <v>3299</v>
      </c>
      <c r="D4479" s="29" t="s">
        <v>3300</v>
      </c>
      <c r="E4479" s="29" t="s">
        <v>3301</v>
      </c>
      <c r="F4479" s="29" t="s">
        <v>3302</v>
      </c>
      <c r="G4479" s="29" t="s">
        <v>3233</v>
      </c>
      <c r="H4479" s="29" t="s">
        <v>3234</v>
      </c>
      <c r="I4479" s="29" t="s">
        <v>3262</v>
      </c>
      <c r="J4479" s="29" t="s">
        <v>3263</v>
      </c>
      <c r="K4479" s="29" t="s">
        <v>3264</v>
      </c>
      <c r="L4479" s="29" t="s">
        <v>3103</v>
      </c>
      <c r="M4479" s="29" t="s">
        <v>3265</v>
      </c>
      <c r="N4479" s="29" t="s">
        <v>3266</v>
      </c>
      <c r="O4479" s="29" t="s">
        <v>3269</v>
      </c>
      <c r="P4479" s="29" t="s">
        <v>3270</v>
      </c>
      <c r="Q4479" s="29" t="s">
        <v>3209</v>
      </c>
      <c r="R4479" s="29" t="s">
        <v>3210</v>
      </c>
      <c r="S4479" s="29" t="s">
        <v>3098</v>
      </c>
      <c r="T4479" s="29"/>
      <c r="U4479" s="30">
        <v>0</v>
      </c>
      <c r="V4479" s="30">
        <v>0</v>
      </c>
      <c r="W4479" s="30">
        <v>78</v>
      </c>
      <c r="X4479" s="30">
        <v>156</v>
      </c>
      <c r="Y4479" s="30">
        <v>0</v>
      </c>
      <c r="Z4479" s="30">
        <v>0</v>
      </c>
      <c r="AA4479" s="30">
        <v>0</v>
      </c>
      <c r="AB4479" s="30">
        <v>0</v>
      </c>
      <c r="AC4479" s="30">
        <v>0</v>
      </c>
      <c r="AD4479" s="30">
        <v>0</v>
      </c>
      <c r="AE4479" s="30">
        <v>0</v>
      </c>
      <c r="AF4479" s="30">
        <v>0</v>
      </c>
    </row>
    <row r="4480" spans="1:32" x14ac:dyDescent="0.45">
      <c r="A4480" s="29" t="s">
        <v>924</v>
      </c>
      <c r="B4480" s="29" t="s">
        <v>925</v>
      </c>
      <c r="C4480" s="29" t="s">
        <v>3299</v>
      </c>
      <c r="D4480" s="29" t="s">
        <v>3300</v>
      </c>
      <c r="E4480" s="29" t="s">
        <v>3301</v>
      </c>
      <c r="F4480" s="29" t="s">
        <v>3302</v>
      </c>
      <c r="G4480" s="29" t="s">
        <v>3233</v>
      </c>
      <c r="H4480" s="29" t="s">
        <v>3234</v>
      </c>
      <c r="I4480" s="29" t="s">
        <v>3262</v>
      </c>
      <c r="J4480" s="29" t="s">
        <v>3263</v>
      </c>
      <c r="K4480" s="29" t="s">
        <v>3264</v>
      </c>
      <c r="L4480" s="29" t="s">
        <v>3103</v>
      </c>
      <c r="M4480" s="29" t="s">
        <v>3265</v>
      </c>
      <c r="N4480" s="29" t="s">
        <v>3266</v>
      </c>
      <c r="O4480" s="29" t="s">
        <v>3271</v>
      </c>
      <c r="P4480" s="29" t="s">
        <v>3272</v>
      </c>
      <c r="Q4480" s="29" t="s">
        <v>3209</v>
      </c>
      <c r="R4480" s="29" t="s">
        <v>3210</v>
      </c>
      <c r="S4480" s="29" t="s">
        <v>3098</v>
      </c>
      <c r="T4480" s="29"/>
      <c r="U4480" s="30">
        <v>1276</v>
      </c>
      <c r="V4480" s="30">
        <v>884</v>
      </c>
      <c r="W4480" s="30">
        <v>1450</v>
      </c>
      <c r="X4480" s="30">
        <v>1479</v>
      </c>
      <c r="Y4480" s="30">
        <v>188</v>
      </c>
      <c r="Z4480" s="30">
        <v>87</v>
      </c>
      <c r="AA4480" s="30">
        <v>1725</v>
      </c>
      <c r="AB4480" s="30">
        <v>0</v>
      </c>
      <c r="AC4480" s="30">
        <v>145</v>
      </c>
      <c r="AD4480" s="30">
        <v>2329</v>
      </c>
      <c r="AE4480" s="30">
        <v>565</v>
      </c>
      <c r="AF4480" s="30">
        <v>710</v>
      </c>
    </row>
    <row r="4481" spans="1:32" x14ac:dyDescent="0.45">
      <c r="A4481" s="29" t="s">
        <v>924</v>
      </c>
      <c r="B4481" s="29" t="s">
        <v>925</v>
      </c>
      <c r="C4481" s="29" t="s">
        <v>3299</v>
      </c>
      <c r="D4481" s="29" t="s">
        <v>3300</v>
      </c>
      <c r="E4481" s="29" t="s">
        <v>3301</v>
      </c>
      <c r="F4481" s="29" t="s">
        <v>3302</v>
      </c>
      <c r="G4481" s="29" t="s">
        <v>3233</v>
      </c>
      <c r="H4481" s="29" t="s">
        <v>3234</v>
      </c>
      <c r="I4481" s="29" t="s">
        <v>3262</v>
      </c>
      <c r="J4481" s="29" t="s">
        <v>3263</v>
      </c>
      <c r="K4481" s="29" t="s">
        <v>3264</v>
      </c>
      <c r="L4481" s="29" t="s">
        <v>3103</v>
      </c>
      <c r="M4481" s="29" t="s">
        <v>3265</v>
      </c>
      <c r="N4481" s="29" t="s">
        <v>3266</v>
      </c>
      <c r="O4481" s="29" t="s">
        <v>3273</v>
      </c>
      <c r="P4481" s="29" t="s">
        <v>3274</v>
      </c>
      <c r="Q4481" s="29" t="s">
        <v>3209</v>
      </c>
      <c r="R4481" s="29" t="s">
        <v>3210</v>
      </c>
      <c r="S4481" s="29" t="s">
        <v>3098</v>
      </c>
      <c r="T4481" s="29"/>
      <c r="U4481" s="30">
        <v>0</v>
      </c>
      <c r="V4481" s="30">
        <v>0</v>
      </c>
      <c r="W4481" s="30">
        <v>39</v>
      </c>
      <c r="X4481" s="30">
        <v>0</v>
      </c>
      <c r="Y4481" s="30">
        <v>0</v>
      </c>
      <c r="Z4481" s="30">
        <v>0</v>
      </c>
      <c r="AA4481" s="30">
        <v>0</v>
      </c>
      <c r="AB4481" s="30">
        <v>0</v>
      </c>
      <c r="AC4481" s="30">
        <v>0</v>
      </c>
      <c r="AD4481" s="30">
        <v>0</v>
      </c>
      <c r="AE4481" s="30">
        <v>39</v>
      </c>
      <c r="AF4481" s="30">
        <v>78</v>
      </c>
    </row>
    <row r="4482" spans="1:32" x14ac:dyDescent="0.45">
      <c r="A4482" s="29" t="s">
        <v>924</v>
      </c>
      <c r="B4482" s="29" t="s">
        <v>925</v>
      </c>
      <c r="C4482" s="29" t="s">
        <v>3299</v>
      </c>
      <c r="D4482" s="29" t="s">
        <v>3300</v>
      </c>
      <c r="E4482" s="29" t="s">
        <v>3301</v>
      </c>
      <c r="F4482" s="29" t="s">
        <v>3302</v>
      </c>
      <c r="G4482" s="29" t="s">
        <v>3233</v>
      </c>
      <c r="H4482" s="29" t="s">
        <v>3234</v>
      </c>
      <c r="I4482" s="29" t="s">
        <v>3262</v>
      </c>
      <c r="J4482" s="29" t="s">
        <v>3263</v>
      </c>
      <c r="K4482" s="29" t="s">
        <v>3264</v>
      </c>
      <c r="L4482" s="29" t="s">
        <v>3103</v>
      </c>
      <c r="M4482" s="29" t="s">
        <v>3265</v>
      </c>
      <c r="N4482" s="29" t="s">
        <v>3266</v>
      </c>
      <c r="O4482" s="29" t="s">
        <v>3372</v>
      </c>
      <c r="P4482" s="29" t="s">
        <v>3373</v>
      </c>
      <c r="Q4482" s="29" t="s">
        <v>3209</v>
      </c>
      <c r="R4482" s="29" t="s">
        <v>3210</v>
      </c>
      <c r="S4482" s="29" t="s">
        <v>3098</v>
      </c>
      <c r="T4482" s="29"/>
      <c r="U4482" s="30">
        <v>0</v>
      </c>
      <c r="V4482" s="30">
        <v>200</v>
      </c>
      <c r="W4482" s="30">
        <v>14</v>
      </c>
      <c r="X4482" s="30">
        <v>0</v>
      </c>
      <c r="Y4482" s="30">
        <v>27</v>
      </c>
      <c r="Z4482" s="30">
        <v>0</v>
      </c>
      <c r="AA4482" s="30">
        <v>0</v>
      </c>
      <c r="AB4482" s="30">
        <v>0</v>
      </c>
      <c r="AC4482" s="30">
        <v>0</v>
      </c>
      <c r="AD4482" s="30">
        <v>0</v>
      </c>
      <c r="AE4482" s="30">
        <v>0</v>
      </c>
      <c r="AF4482" s="30">
        <v>0</v>
      </c>
    </row>
    <row r="4483" spans="1:32" x14ac:dyDescent="0.45">
      <c r="A4483" s="29" t="s">
        <v>924</v>
      </c>
      <c r="B4483" s="29" t="s">
        <v>925</v>
      </c>
      <c r="C4483" s="29" t="s">
        <v>3299</v>
      </c>
      <c r="D4483" s="29" t="s">
        <v>3300</v>
      </c>
      <c r="E4483" s="29" t="s">
        <v>3301</v>
      </c>
      <c r="F4483" s="29" t="s">
        <v>3302</v>
      </c>
      <c r="G4483" s="29" t="s">
        <v>3233</v>
      </c>
      <c r="H4483" s="29" t="s">
        <v>3234</v>
      </c>
      <c r="I4483" s="29" t="s">
        <v>3275</v>
      </c>
      <c r="J4483" s="29" t="s">
        <v>3276</v>
      </c>
      <c r="K4483" s="29" t="s">
        <v>3277</v>
      </c>
      <c r="L4483" s="29" t="s">
        <v>3100</v>
      </c>
      <c r="M4483" s="29" t="s">
        <v>3278</v>
      </c>
      <c r="N4483" s="29" t="s">
        <v>3279</v>
      </c>
      <c r="O4483" s="29" t="s">
        <v>3446</v>
      </c>
      <c r="P4483" s="29" t="s">
        <v>3447</v>
      </c>
      <c r="Q4483" s="29" t="s">
        <v>3249</v>
      </c>
      <c r="R4483" s="29" t="s">
        <v>3210</v>
      </c>
      <c r="S4483" s="29" t="s">
        <v>3098</v>
      </c>
      <c r="T4483" s="29"/>
      <c r="U4483" s="30">
        <v>0</v>
      </c>
      <c r="V4483" s="30">
        <v>0</v>
      </c>
      <c r="W4483" s="30">
        <v>0</v>
      </c>
      <c r="X4483" s="30">
        <v>0</v>
      </c>
      <c r="Y4483" s="30">
        <v>13637</v>
      </c>
      <c r="Z4483" s="30">
        <v>0</v>
      </c>
      <c r="AA4483" s="30">
        <v>0</v>
      </c>
      <c r="AB4483" s="30">
        <v>0</v>
      </c>
      <c r="AC4483" s="30">
        <v>0</v>
      </c>
      <c r="AD4483" s="30">
        <v>0</v>
      </c>
      <c r="AE4483" s="30">
        <v>0</v>
      </c>
      <c r="AF4483" s="30">
        <v>0</v>
      </c>
    </row>
    <row r="4484" spans="1:32" x14ac:dyDescent="0.45">
      <c r="A4484" s="29" t="s">
        <v>924</v>
      </c>
      <c r="B4484" s="29" t="s">
        <v>925</v>
      </c>
      <c r="C4484" s="29" t="s">
        <v>3299</v>
      </c>
      <c r="D4484" s="29" t="s">
        <v>3300</v>
      </c>
      <c r="E4484" s="29" t="s">
        <v>3301</v>
      </c>
      <c r="F4484" s="29" t="s">
        <v>3302</v>
      </c>
      <c r="G4484" s="29" t="s">
        <v>3233</v>
      </c>
      <c r="H4484" s="29" t="s">
        <v>3234</v>
      </c>
      <c r="I4484" s="29" t="s">
        <v>3275</v>
      </c>
      <c r="J4484" s="29" t="s">
        <v>3276</v>
      </c>
      <c r="K4484" s="29" t="s">
        <v>3277</v>
      </c>
      <c r="L4484" s="29" t="s">
        <v>3100</v>
      </c>
      <c r="M4484" s="29" t="s">
        <v>3278</v>
      </c>
      <c r="N4484" s="29" t="s">
        <v>3279</v>
      </c>
      <c r="O4484" s="29" t="s">
        <v>3446</v>
      </c>
      <c r="P4484" s="29" t="s">
        <v>3447</v>
      </c>
      <c r="Q4484" s="29" t="s">
        <v>3209</v>
      </c>
      <c r="R4484" s="29" t="s">
        <v>3210</v>
      </c>
      <c r="S4484" s="29" t="s">
        <v>3098</v>
      </c>
      <c r="T4484" s="29"/>
      <c r="U4484" s="30">
        <v>40000</v>
      </c>
      <c r="V4484" s="30">
        <v>40000</v>
      </c>
      <c r="W4484" s="30">
        <v>40000</v>
      </c>
      <c r="X4484" s="30">
        <v>40000</v>
      </c>
      <c r="Y4484" s="30">
        <v>40000</v>
      </c>
      <c r="Z4484" s="30">
        <v>40000</v>
      </c>
      <c r="AA4484" s="30">
        <v>40000</v>
      </c>
      <c r="AB4484" s="30">
        <v>40000</v>
      </c>
      <c r="AC4484" s="30">
        <v>40000</v>
      </c>
      <c r="AD4484" s="30">
        <v>40000</v>
      </c>
      <c r="AE4484" s="30">
        <v>40000</v>
      </c>
      <c r="AF4484" s="30">
        <v>40000</v>
      </c>
    </row>
    <row r="4485" spans="1:32" x14ac:dyDescent="0.45">
      <c r="A4485" s="29" t="s">
        <v>924</v>
      </c>
      <c r="B4485" s="29" t="s">
        <v>925</v>
      </c>
      <c r="C4485" s="29" t="s">
        <v>3299</v>
      </c>
      <c r="D4485" s="29" t="s">
        <v>3300</v>
      </c>
      <c r="E4485" s="29" t="s">
        <v>3301</v>
      </c>
      <c r="F4485" s="29" t="s">
        <v>3302</v>
      </c>
      <c r="G4485" s="29" t="s">
        <v>3233</v>
      </c>
      <c r="H4485" s="29" t="s">
        <v>3234</v>
      </c>
      <c r="I4485" s="29" t="s">
        <v>3275</v>
      </c>
      <c r="J4485" s="29" t="s">
        <v>3276</v>
      </c>
      <c r="K4485" s="29" t="s">
        <v>3282</v>
      </c>
      <c r="L4485" s="29" t="s">
        <v>3112</v>
      </c>
      <c r="M4485" s="29" t="s">
        <v>3283</v>
      </c>
      <c r="N4485" s="29" t="s">
        <v>3284</v>
      </c>
      <c r="O4485" s="29" t="s">
        <v>3285</v>
      </c>
      <c r="P4485" s="29" t="s">
        <v>3286</v>
      </c>
      <c r="Q4485" s="29" t="s">
        <v>3249</v>
      </c>
      <c r="R4485" s="29" t="s">
        <v>3210</v>
      </c>
      <c r="S4485" s="29" t="s">
        <v>3098</v>
      </c>
      <c r="T4485" s="29"/>
      <c r="U4485" s="30">
        <v>1924</v>
      </c>
      <c r="V4485" s="30">
        <v>1924</v>
      </c>
      <c r="W4485" s="30">
        <v>1924</v>
      </c>
      <c r="X4485" s="30">
        <v>1924</v>
      </c>
      <c r="Y4485" s="30">
        <v>1924</v>
      </c>
      <c r="Z4485" s="30">
        <v>1924</v>
      </c>
      <c r="AA4485" s="30">
        <v>1924</v>
      </c>
      <c r="AB4485" s="30">
        <v>1924</v>
      </c>
      <c r="AC4485" s="30">
        <v>1924</v>
      </c>
      <c r="AD4485" s="30">
        <v>1924</v>
      </c>
      <c r="AE4485" s="30">
        <v>1924</v>
      </c>
      <c r="AF4485" s="30">
        <v>1924</v>
      </c>
    </row>
    <row r="4486" spans="1:32" x14ac:dyDescent="0.45">
      <c r="A4486" s="29" t="s">
        <v>924</v>
      </c>
      <c r="B4486" s="29" t="s">
        <v>925</v>
      </c>
      <c r="C4486" s="29" t="s">
        <v>3299</v>
      </c>
      <c r="D4486" s="29" t="s">
        <v>3300</v>
      </c>
      <c r="E4486" s="29" t="s">
        <v>3301</v>
      </c>
      <c r="F4486" s="29" t="s">
        <v>3302</v>
      </c>
      <c r="G4486" s="29" t="s">
        <v>3233</v>
      </c>
      <c r="H4486" s="29" t="s">
        <v>3234</v>
      </c>
      <c r="I4486" s="29" t="s">
        <v>3275</v>
      </c>
      <c r="J4486" s="29" t="s">
        <v>3276</v>
      </c>
      <c r="K4486" s="29" t="s">
        <v>3282</v>
      </c>
      <c r="L4486" s="29" t="s">
        <v>3112</v>
      </c>
      <c r="M4486" s="29" t="s">
        <v>3283</v>
      </c>
      <c r="N4486" s="29" t="s">
        <v>3284</v>
      </c>
      <c r="O4486" s="29" t="s">
        <v>3285</v>
      </c>
      <c r="P4486" s="29" t="s">
        <v>3286</v>
      </c>
      <c r="Q4486" s="29" t="s">
        <v>3209</v>
      </c>
      <c r="R4486" s="29" t="s">
        <v>3210</v>
      </c>
      <c r="S4486" s="29" t="s">
        <v>3098</v>
      </c>
      <c r="T4486" s="29"/>
      <c r="U4486" s="30">
        <v>40000</v>
      </c>
      <c r="V4486" s="30">
        <v>40000</v>
      </c>
      <c r="W4486" s="30">
        <v>40000</v>
      </c>
      <c r="X4486" s="30">
        <v>40000</v>
      </c>
      <c r="Y4486" s="30">
        <v>40000</v>
      </c>
      <c r="Z4486" s="30">
        <v>40000</v>
      </c>
      <c r="AA4486" s="30">
        <v>40000</v>
      </c>
      <c r="AB4486" s="30">
        <v>40000</v>
      </c>
      <c r="AC4486" s="30">
        <v>40000</v>
      </c>
      <c r="AD4486" s="30">
        <v>40000</v>
      </c>
      <c r="AE4486" s="30">
        <v>40000</v>
      </c>
      <c r="AF4486" s="30">
        <v>40000</v>
      </c>
    </row>
    <row r="4487" spans="1:32" x14ac:dyDescent="0.45">
      <c r="A4487" s="29" t="s">
        <v>924</v>
      </c>
      <c r="B4487" s="29" t="s">
        <v>925</v>
      </c>
      <c r="C4487" s="29" t="s">
        <v>3299</v>
      </c>
      <c r="D4487" s="29" t="s">
        <v>3300</v>
      </c>
      <c r="E4487" s="29" t="s">
        <v>3301</v>
      </c>
      <c r="F4487" s="29" t="s">
        <v>3302</v>
      </c>
      <c r="G4487" s="29" t="s">
        <v>3233</v>
      </c>
      <c r="H4487" s="29" t="s">
        <v>3234</v>
      </c>
      <c r="I4487" s="29" t="s">
        <v>3275</v>
      </c>
      <c r="J4487" s="29" t="s">
        <v>3276</v>
      </c>
      <c r="K4487" s="29" t="s">
        <v>3287</v>
      </c>
      <c r="L4487" s="29" t="s">
        <v>3101</v>
      </c>
      <c r="M4487" s="29" t="s">
        <v>3288</v>
      </c>
      <c r="N4487" s="29" t="s">
        <v>3289</v>
      </c>
      <c r="O4487" s="29" t="s">
        <v>3290</v>
      </c>
      <c r="P4487" s="29" t="s">
        <v>3291</v>
      </c>
      <c r="Q4487" s="29" t="s">
        <v>3249</v>
      </c>
      <c r="R4487" s="29" t="s">
        <v>3210</v>
      </c>
      <c r="S4487" s="29" t="s">
        <v>3098</v>
      </c>
      <c r="T4487" s="29"/>
      <c r="U4487" s="30">
        <v>775</v>
      </c>
      <c r="V4487" s="30">
        <v>775</v>
      </c>
      <c r="W4487" s="30">
        <v>775</v>
      </c>
      <c r="X4487" s="30">
        <v>775</v>
      </c>
      <c r="Y4487" s="30">
        <v>775</v>
      </c>
      <c r="Z4487" s="30">
        <v>775</v>
      </c>
      <c r="AA4487" s="30">
        <v>775</v>
      </c>
      <c r="AB4487" s="30">
        <v>775</v>
      </c>
      <c r="AC4487" s="30">
        <v>775</v>
      </c>
      <c r="AD4487" s="30">
        <v>775</v>
      </c>
      <c r="AE4487" s="30">
        <v>775</v>
      </c>
      <c r="AF4487" s="30">
        <v>775</v>
      </c>
    </row>
    <row r="4488" spans="1:32" x14ac:dyDescent="0.45">
      <c r="A4488" s="29" t="s">
        <v>924</v>
      </c>
      <c r="B4488" s="29" t="s">
        <v>925</v>
      </c>
      <c r="C4488" s="29" t="s">
        <v>3299</v>
      </c>
      <c r="D4488" s="29" t="s">
        <v>3300</v>
      </c>
      <c r="E4488" s="29" t="s">
        <v>3301</v>
      </c>
      <c r="F4488" s="29" t="s">
        <v>3302</v>
      </c>
      <c r="G4488" s="29" t="s">
        <v>3233</v>
      </c>
      <c r="H4488" s="29" t="s">
        <v>3234</v>
      </c>
      <c r="I4488" s="29" t="s">
        <v>3275</v>
      </c>
      <c r="J4488" s="29" t="s">
        <v>3276</v>
      </c>
      <c r="K4488" s="29" t="s">
        <v>3287</v>
      </c>
      <c r="L4488" s="29" t="s">
        <v>3101</v>
      </c>
      <c r="M4488" s="29" t="s">
        <v>3288</v>
      </c>
      <c r="N4488" s="29" t="s">
        <v>3289</v>
      </c>
      <c r="O4488" s="29" t="s">
        <v>3290</v>
      </c>
      <c r="P4488" s="29" t="s">
        <v>3291</v>
      </c>
      <c r="Q4488" s="29" t="s">
        <v>3209</v>
      </c>
      <c r="R4488" s="29" t="s">
        <v>3210</v>
      </c>
      <c r="S4488" s="29" t="s">
        <v>3098</v>
      </c>
      <c r="T4488" s="29"/>
      <c r="U4488" s="30">
        <v>5000</v>
      </c>
      <c r="V4488" s="30">
        <v>5000</v>
      </c>
      <c r="W4488" s="30">
        <v>5000</v>
      </c>
      <c r="X4488" s="30">
        <v>5000</v>
      </c>
      <c r="Y4488" s="30">
        <v>5000</v>
      </c>
      <c r="Z4488" s="30">
        <v>5000</v>
      </c>
      <c r="AA4488" s="30">
        <v>5000</v>
      </c>
      <c r="AB4488" s="30">
        <v>5000</v>
      </c>
      <c r="AC4488" s="30">
        <v>5000</v>
      </c>
      <c r="AD4488" s="30">
        <v>5000</v>
      </c>
      <c r="AE4488" s="30">
        <v>5000</v>
      </c>
      <c r="AF4488" s="30">
        <v>5000</v>
      </c>
    </row>
    <row r="4489" spans="1:32" x14ac:dyDescent="0.45">
      <c r="A4489" s="29" t="s">
        <v>1265</v>
      </c>
      <c r="B4489" s="29" t="s">
        <v>1266</v>
      </c>
      <c r="C4489" s="29" t="s">
        <v>3299</v>
      </c>
      <c r="D4489" s="29" t="s">
        <v>3300</v>
      </c>
      <c r="E4489" s="29" t="s">
        <v>3320</v>
      </c>
      <c r="F4489" s="29" t="s">
        <v>3321</v>
      </c>
      <c r="G4489" s="29" t="s">
        <v>3200</v>
      </c>
      <c r="H4489" s="29" t="s">
        <v>3201</v>
      </c>
      <c r="I4489" s="29" t="s">
        <v>3202</v>
      </c>
      <c r="J4489" s="29" t="s">
        <v>3203</v>
      </c>
      <c r="K4489" s="29" t="s">
        <v>3221</v>
      </c>
      <c r="L4489" s="29" t="s">
        <v>3113</v>
      </c>
      <c r="M4489" s="29" t="s">
        <v>3222</v>
      </c>
      <c r="N4489" s="29" t="s">
        <v>3223</v>
      </c>
      <c r="O4489" s="29" t="s">
        <v>3224</v>
      </c>
      <c r="P4489" s="29" t="s">
        <v>3225</v>
      </c>
      <c r="Q4489" s="29" t="s">
        <v>3209</v>
      </c>
      <c r="R4489" s="29" t="s">
        <v>3210</v>
      </c>
      <c r="S4489" s="29" t="s">
        <v>3098</v>
      </c>
      <c r="T4489" s="29"/>
      <c r="U4489" s="30">
        <v>81023</v>
      </c>
      <c r="V4489" s="30">
        <v>78162</v>
      </c>
      <c r="W4489" s="30">
        <v>92011</v>
      </c>
      <c r="X4489" s="30">
        <v>83205</v>
      </c>
      <c r="Y4489" s="30">
        <v>82518</v>
      </c>
      <c r="Z4489" s="30">
        <v>86238</v>
      </c>
      <c r="AA4489" s="30">
        <v>91780</v>
      </c>
      <c r="AB4489" s="30">
        <v>88680</v>
      </c>
      <c r="AC4489" s="30">
        <v>87179</v>
      </c>
      <c r="AD4489" s="30">
        <v>83695</v>
      </c>
      <c r="AE4489" s="30">
        <v>80614</v>
      </c>
      <c r="AF4489" s="30">
        <v>78411</v>
      </c>
    </row>
    <row r="4490" spans="1:32" x14ac:dyDescent="0.45">
      <c r="A4490" s="29" t="s">
        <v>1265</v>
      </c>
      <c r="B4490" s="29" t="s">
        <v>1266</v>
      </c>
      <c r="C4490" s="29" t="s">
        <v>3299</v>
      </c>
      <c r="D4490" s="29" t="s">
        <v>3300</v>
      </c>
      <c r="E4490" s="29" t="s">
        <v>3320</v>
      </c>
      <c r="F4490" s="29" t="s">
        <v>3321</v>
      </c>
      <c r="G4490" s="29" t="s">
        <v>3233</v>
      </c>
      <c r="H4490" s="29" t="s">
        <v>3234</v>
      </c>
      <c r="I4490" s="29" t="s">
        <v>3242</v>
      </c>
      <c r="J4490" s="29" t="s">
        <v>3243</v>
      </c>
      <c r="K4490" s="29" t="s">
        <v>3244</v>
      </c>
      <c r="L4490" s="29" t="s">
        <v>3104</v>
      </c>
      <c r="M4490" s="29" t="s">
        <v>3245</v>
      </c>
      <c r="N4490" s="29" t="s">
        <v>3246</v>
      </c>
      <c r="O4490" s="29" t="s">
        <v>3464</v>
      </c>
      <c r="P4490" s="29" t="s">
        <v>3465</v>
      </c>
      <c r="Q4490" s="29" t="s">
        <v>3249</v>
      </c>
      <c r="R4490" s="29" t="s">
        <v>3210</v>
      </c>
      <c r="S4490" s="29" t="s">
        <v>3098</v>
      </c>
      <c r="T4490" s="29"/>
      <c r="U4490" s="30">
        <v>412</v>
      </c>
      <c r="V4490" s="30">
        <v>412</v>
      </c>
      <c r="W4490" s="30">
        <v>412</v>
      </c>
      <c r="X4490" s="30">
        <v>412</v>
      </c>
      <c r="Y4490" s="30">
        <v>412</v>
      </c>
      <c r="Z4490" s="30">
        <v>412</v>
      </c>
      <c r="AA4490" s="30">
        <v>412</v>
      </c>
      <c r="AB4490" s="30">
        <v>412</v>
      </c>
      <c r="AC4490" s="30">
        <v>412</v>
      </c>
      <c r="AD4490" s="30">
        <v>412</v>
      </c>
      <c r="AE4490" s="30">
        <v>412</v>
      </c>
      <c r="AF4490" s="30">
        <v>412</v>
      </c>
    </row>
    <row r="4491" spans="1:32" x14ac:dyDescent="0.45">
      <c r="A4491" s="29" t="s">
        <v>1265</v>
      </c>
      <c r="B4491" s="29" t="s">
        <v>1266</v>
      </c>
      <c r="C4491" s="29" t="s">
        <v>3299</v>
      </c>
      <c r="D4491" s="29" t="s">
        <v>3300</v>
      </c>
      <c r="E4491" s="29" t="s">
        <v>3320</v>
      </c>
      <c r="F4491" s="29" t="s">
        <v>3321</v>
      </c>
      <c r="G4491" s="29" t="s">
        <v>3233</v>
      </c>
      <c r="H4491" s="29" t="s">
        <v>3234</v>
      </c>
      <c r="I4491" s="29" t="s">
        <v>3242</v>
      </c>
      <c r="J4491" s="29" t="s">
        <v>3243</v>
      </c>
      <c r="K4491" s="29" t="s">
        <v>3244</v>
      </c>
      <c r="L4491" s="29" t="s">
        <v>3104</v>
      </c>
      <c r="M4491" s="29" t="s">
        <v>3245</v>
      </c>
      <c r="N4491" s="29" t="s">
        <v>3246</v>
      </c>
      <c r="O4491" s="29" t="s">
        <v>3464</v>
      </c>
      <c r="P4491" s="29" t="s">
        <v>3465</v>
      </c>
      <c r="Q4491" s="29" t="s">
        <v>3209</v>
      </c>
      <c r="R4491" s="29" t="s">
        <v>3210</v>
      </c>
      <c r="S4491" s="29" t="s">
        <v>3098</v>
      </c>
      <c r="T4491" s="29"/>
      <c r="U4491" s="30">
        <v>11000</v>
      </c>
      <c r="V4491" s="30">
        <v>11000</v>
      </c>
      <c r="W4491" s="30">
        <v>11000</v>
      </c>
      <c r="X4491" s="30">
        <v>11000</v>
      </c>
      <c r="Y4491" s="30">
        <v>11000</v>
      </c>
      <c r="Z4491" s="30">
        <v>11000</v>
      </c>
      <c r="AA4491" s="30">
        <v>11000</v>
      </c>
      <c r="AB4491" s="30">
        <v>11000</v>
      </c>
      <c r="AC4491" s="30">
        <v>11000</v>
      </c>
      <c r="AD4491" s="30">
        <v>11000</v>
      </c>
      <c r="AE4491" s="30">
        <v>11000</v>
      </c>
      <c r="AF4491" s="30">
        <v>11000</v>
      </c>
    </row>
    <row r="4492" spans="1:32" x14ac:dyDescent="0.45">
      <c r="A4492" s="29" t="s">
        <v>1265</v>
      </c>
      <c r="B4492" s="29" t="s">
        <v>1266</v>
      </c>
      <c r="C4492" s="29" t="s">
        <v>3299</v>
      </c>
      <c r="D4492" s="29" t="s">
        <v>3300</v>
      </c>
      <c r="E4492" s="29" t="s">
        <v>3320</v>
      </c>
      <c r="F4492" s="29" t="s">
        <v>3321</v>
      </c>
      <c r="G4492" s="29" t="s">
        <v>3233</v>
      </c>
      <c r="H4492" s="29" t="s">
        <v>3234</v>
      </c>
      <c r="I4492" s="29" t="s">
        <v>3242</v>
      </c>
      <c r="J4492" s="29" t="s">
        <v>3243</v>
      </c>
      <c r="K4492" s="29" t="s">
        <v>3258</v>
      </c>
      <c r="L4492" s="29" t="s">
        <v>3105</v>
      </c>
      <c r="M4492" s="29" t="s">
        <v>3259</v>
      </c>
      <c r="N4492" s="29" t="s">
        <v>3105</v>
      </c>
      <c r="O4492" s="29" t="s">
        <v>3260</v>
      </c>
      <c r="P4492" s="29" t="s">
        <v>3261</v>
      </c>
      <c r="Q4492" s="29" t="s">
        <v>3209</v>
      </c>
      <c r="R4492" s="29" t="s">
        <v>3210</v>
      </c>
      <c r="S4492" s="29" t="s">
        <v>3098</v>
      </c>
      <c r="T4492" s="29"/>
      <c r="U4492" s="30">
        <v>4000</v>
      </c>
      <c r="V4492" s="30">
        <v>4000</v>
      </c>
      <c r="W4492" s="30">
        <v>4000</v>
      </c>
      <c r="X4492" s="30">
        <v>4000</v>
      </c>
      <c r="Y4492" s="30">
        <v>4000</v>
      </c>
      <c r="Z4492" s="30">
        <v>4000</v>
      </c>
      <c r="AA4492" s="30">
        <v>4000</v>
      </c>
      <c r="AB4492" s="30">
        <v>4000</v>
      </c>
      <c r="AC4492" s="30">
        <v>4000</v>
      </c>
      <c r="AD4492" s="30">
        <v>4000</v>
      </c>
      <c r="AE4492" s="30">
        <v>4000</v>
      </c>
      <c r="AF4492" s="30">
        <v>4000</v>
      </c>
    </row>
    <row r="4493" spans="1:32" x14ac:dyDescent="0.45">
      <c r="A4493" s="29" t="s">
        <v>1265</v>
      </c>
      <c r="B4493" s="29" t="s">
        <v>1266</v>
      </c>
      <c r="C4493" s="29" t="s">
        <v>3299</v>
      </c>
      <c r="D4493" s="29" t="s">
        <v>3300</v>
      </c>
      <c r="E4493" s="29" t="s">
        <v>3320</v>
      </c>
      <c r="F4493" s="29" t="s">
        <v>3321</v>
      </c>
      <c r="G4493" s="29" t="s">
        <v>3233</v>
      </c>
      <c r="H4493" s="29" t="s">
        <v>3234</v>
      </c>
      <c r="I4493" s="29" t="s">
        <v>3262</v>
      </c>
      <c r="J4493" s="29" t="s">
        <v>3263</v>
      </c>
      <c r="K4493" s="29" t="s">
        <v>3307</v>
      </c>
      <c r="L4493" s="29" t="s">
        <v>3117</v>
      </c>
      <c r="M4493" s="29" t="s">
        <v>3308</v>
      </c>
      <c r="N4493" s="29" t="s">
        <v>3309</v>
      </c>
      <c r="O4493" s="29" t="s">
        <v>3310</v>
      </c>
      <c r="P4493" s="29" t="s">
        <v>3311</v>
      </c>
      <c r="Q4493" s="29" t="s">
        <v>3209</v>
      </c>
      <c r="R4493" s="29" t="s">
        <v>3210</v>
      </c>
      <c r="S4493" s="29" t="s">
        <v>3098</v>
      </c>
      <c r="T4493" s="29"/>
      <c r="U4493" s="30">
        <v>4536</v>
      </c>
      <c r="V4493" s="30">
        <v>0</v>
      </c>
      <c r="W4493" s="30">
        <v>0</v>
      </c>
      <c r="X4493" s="30">
        <v>648</v>
      </c>
      <c r="Y4493" s="30">
        <v>0</v>
      </c>
      <c r="Z4493" s="30">
        <v>0</v>
      </c>
      <c r="AA4493" s="30">
        <v>0</v>
      </c>
      <c r="AB4493" s="30">
        <v>1710</v>
      </c>
      <c r="AC4493" s="30">
        <v>1185</v>
      </c>
      <c r="AD4493" s="30">
        <v>648</v>
      </c>
      <c r="AE4493" s="30">
        <v>0</v>
      </c>
      <c r="AF4493" s="30">
        <v>0</v>
      </c>
    </row>
    <row r="4494" spans="1:32" x14ac:dyDescent="0.45">
      <c r="A4494" s="29" t="s">
        <v>1265</v>
      </c>
      <c r="B4494" s="29" t="s">
        <v>1266</v>
      </c>
      <c r="C4494" s="29" t="s">
        <v>3299</v>
      </c>
      <c r="D4494" s="29" t="s">
        <v>3300</v>
      </c>
      <c r="E4494" s="29" t="s">
        <v>3320</v>
      </c>
      <c r="F4494" s="29" t="s">
        <v>3321</v>
      </c>
      <c r="G4494" s="29" t="s">
        <v>3233</v>
      </c>
      <c r="H4494" s="29" t="s">
        <v>3234</v>
      </c>
      <c r="I4494" s="29" t="s">
        <v>3275</v>
      </c>
      <c r="J4494" s="29" t="s">
        <v>3276</v>
      </c>
      <c r="K4494" s="29" t="s">
        <v>3282</v>
      </c>
      <c r="L4494" s="29" t="s">
        <v>3112</v>
      </c>
      <c r="M4494" s="29" t="s">
        <v>3283</v>
      </c>
      <c r="N4494" s="29" t="s">
        <v>3284</v>
      </c>
      <c r="O4494" s="29" t="s">
        <v>3285</v>
      </c>
      <c r="P4494" s="29" t="s">
        <v>3286</v>
      </c>
      <c r="Q4494" s="29" t="s">
        <v>3249</v>
      </c>
      <c r="R4494" s="29" t="s">
        <v>3210</v>
      </c>
      <c r="S4494" s="29" t="s">
        <v>3098</v>
      </c>
      <c r="T4494" s="29"/>
      <c r="U4494" s="30">
        <v>856</v>
      </c>
      <c r="V4494" s="30">
        <v>856</v>
      </c>
      <c r="W4494" s="30">
        <v>856</v>
      </c>
      <c r="X4494" s="30">
        <v>856</v>
      </c>
      <c r="Y4494" s="30">
        <v>856</v>
      </c>
      <c r="Z4494" s="30">
        <v>856</v>
      </c>
      <c r="AA4494" s="30">
        <v>856</v>
      </c>
      <c r="AB4494" s="30">
        <v>856</v>
      </c>
      <c r="AC4494" s="30">
        <v>856</v>
      </c>
      <c r="AD4494" s="30">
        <v>856</v>
      </c>
      <c r="AE4494" s="30">
        <v>856</v>
      </c>
      <c r="AF4494" s="30">
        <v>856</v>
      </c>
    </row>
    <row r="4495" spans="1:32" x14ac:dyDescent="0.45">
      <c r="A4495" s="29" t="s">
        <v>1265</v>
      </c>
      <c r="B4495" s="29" t="s">
        <v>1266</v>
      </c>
      <c r="C4495" s="29" t="s">
        <v>3299</v>
      </c>
      <c r="D4495" s="29" t="s">
        <v>3300</v>
      </c>
      <c r="E4495" s="29" t="s">
        <v>3320</v>
      </c>
      <c r="F4495" s="29" t="s">
        <v>3321</v>
      </c>
      <c r="G4495" s="29" t="s">
        <v>3233</v>
      </c>
      <c r="H4495" s="29" t="s">
        <v>3234</v>
      </c>
      <c r="I4495" s="29" t="s">
        <v>3275</v>
      </c>
      <c r="J4495" s="29" t="s">
        <v>3276</v>
      </c>
      <c r="K4495" s="29" t="s">
        <v>3282</v>
      </c>
      <c r="L4495" s="29" t="s">
        <v>3112</v>
      </c>
      <c r="M4495" s="29" t="s">
        <v>3283</v>
      </c>
      <c r="N4495" s="29" t="s">
        <v>3284</v>
      </c>
      <c r="O4495" s="29" t="s">
        <v>3285</v>
      </c>
      <c r="P4495" s="29" t="s">
        <v>3286</v>
      </c>
      <c r="Q4495" s="29" t="s">
        <v>3209</v>
      </c>
      <c r="R4495" s="29" t="s">
        <v>3210</v>
      </c>
      <c r="S4495" s="29" t="s">
        <v>3098</v>
      </c>
      <c r="T4495" s="29"/>
      <c r="U4495" s="30">
        <v>20000</v>
      </c>
      <c r="V4495" s="30">
        <v>20000</v>
      </c>
      <c r="W4495" s="30">
        <v>20000</v>
      </c>
      <c r="X4495" s="30">
        <v>20000</v>
      </c>
      <c r="Y4495" s="30">
        <v>20000</v>
      </c>
      <c r="Z4495" s="30">
        <v>20000</v>
      </c>
      <c r="AA4495" s="30">
        <v>20000</v>
      </c>
      <c r="AB4495" s="30">
        <v>20000</v>
      </c>
      <c r="AC4495" s="30">
        <v>20000</v>
      </c>
      <c r="AD4495" s="30">
        <v>20000</v>
      </c>
      <c r="AE4495" s="30">
        <v>20000</v>
      </c>
      <c r="AF4495" s="30">
        <v>20000</v>
      </c>
    </row>
    <row r="4496" spans="1:32" x14ac:dyDescent="0.45">
      <c r="A4496" s="29" t="s">
        <v>1265</v>
      </c>
      <c r="B4496" s="29" t="s">
        <v>1266</v>
      </c>
      <c r="C4496" s="29" t="s">
        <v>3299</v>
      </c>
      <c r="D4496" s="29" t="s">
        <v>3300</v>
      </c>
      <c r="E4496" s="29" t="s">
        <v>3320</v>
      </c>
      <c r="F4496" s="29" t="s">
        <v>3321</v>
      </c>
      <c r="G4496" s="29" t="s">
        <v>3233</v>
      </c>
      <c r="H4496" s="29" t="s">
        <v>3234</v>
      </c>
      <c r="I4496" s="29" t="s">
        <v>3275</v>
      </c>
      <c r="J4496" s="29" t="s">
        <v>3276</v>
      </c>
      <c r="K4496" s="29" t="s">
        <v>3282</v>
      </c>
      <c r="L4496" s="29" t="s">
        <v>3112</v>
      </c>
      <c r="M4496" s="29" t="s">
        <v>3283</v>
      </c>
      <c r="N4496" s="29" t="s">
        <v>3284</v>
      </c>
      <c r="O4496" s="29" t="s">
        <v>3448</v>
      </c>
      <c r="P4496" s="29" t="s">
        <v>3449</v>
      </c>
      <c r="Q4496" s="29" t="s">
        <v>3209</v>
      </c>
      <c r="R4496" s="29" t="s">
        <v>3210</v>
      </c>
      <c r="S4496" s="29" t="s">
        <v>3098</v>
      </c>
      <c r="T4496" s="29"/>
      <c r="U4496" s="30">
        <v>100000</v>
      </c>
      <c r="V4496" s="30">
        <v>100000</v>
      </c>
      <c r="W4496" s="30">
        <v>100000</v>
      </c>
      <c r="X4496" s="30">
        <v>100000</v>
      </c>
      <c r="Y4496" s="30">
        <v>100000</v>
      </c>
      <c r="Z4496" s="30">
        <v>100000</v>
      </c>
      <c r="AA4496" s="30">
        <v>100000</v>
      </c>
      <c r="AB4496" s="30">
        <v>100000</v>
      </c>
      <c r="AC4496" s="30">
        <v>100000</v>
      </c>
      <c r="AD4496" s="30">
        <v>100000</v>
      </c>
      <c r="AE4496" s="30">
        <v>100000</v>
      </c>
      <c r="AF4496" s="30">
        <v>100000</v>
      </c>
    </row>
    <row r="4497" spans="1:32" x14ac:dyDescent="0.45">
      <c r="A4497" s="29" t="s">
        <v>1265</v>
      </c>
      <c r="B4497" s="29" t="s">
        <v>1266</v>
      </c>
      <c r="C4497" s="29" t="s">
        <v>3299</v>
      </c>
      <c r="D4497" s="29" t="s">
        <v>3300</v>
      </c>
      <c r="E4497" s="29" t="s">
        <v>3320</v>
      </c>
      <c r="F4497" s="29" t="s">
        <v>3321</v>
      </c>
      <c r="G4497" s="29" t="s">
        <v>3233</v>
      </c>
      <c r="H4497" s="29" t="s">
        <v>3234</v>
      </c>
      <c r="I4497" s="29" t="s">
        <v>3275</v>
      </c>
      <c r="J4497" s="29" t="s">
        <v>3276</v>
      </c>
      <c r="K4497" s="29" t="s">
        <v>3287</v>
      </c>
      <c r="L4497" s="29" t="s">
        <v>3101</v>
      </c>
      <c r="M4497" s="29" t="s">
        <v>3316</v>
      </c>
      <c r="N4497" s="29" t="s">
        <v>3317</v>
      </c>
      <c r="O4497" s="29" t="s">
        <v>3450</v>
      </c>
      <c r="P4497" s="29" t="s">
        <v>3451</v>
      </c>
      <c r="Q4497" s="29" t="s">
        <v>3209</v>
      </c>
      <c r="R4497" s="29" t="s">
        <v>3210</v>
      </c>
      <c r="S4497" s="29" t="s">
        <v>3098</v>
      </c>
      <c r="T4497" s="29"/>
      <c r="U4497" s="30">
        <v>1050</v>
      </c>
      <c r="V4497" s="30">
        <v>1050</v>
      </c>
      <c r="W4497" s="30">
        <v>1050</v>
      </c>
      <c r="X4497" s="30">
        <v>990</v>
      </c>
      <c r="Y4497" s="30">
        <v>990</v>
      </c>
      <c r="Z4497" s="30">
        <v>1500</v>
      </c>
      <c r="AA4497" s="30">
        <v>1500</v>
      </c>
      <c r="AB4497" s="30">
        <v>1500</v>
      </c>
      <c r="AC4497" s="30">
        <v>1500</v>
      </c>
      <c r="AD4497" s="30">
        <v>1500</v>
      </c>
      <c r="AE4497" s="30">
        <v>1500</v>
      </c>
      <c r="AF4497" s="30">
        <v>1500</v>
      </c>
    </row>
    <row r="4498" spans="1:32" x14ac:dyDescent="0.45">
      <c r="A4498" s="29" t="s">
        <v>1265</v>
      </c>
      <c r="B4498" s="29" t="s">
        <v>1266</v>
      </c>
      <c r="C4498" s="29" t="s">
        <v>3299</v>
      </c>
      <c r="D4498" s="29" t="s">
        <v>3300</v>
      </c>
      <c r="E4498" s="29" t="s">
        <v>3320</v>
      </c>
      <c r="F4498" s="29" t="s">
        <v>3321</v>
      </c>
      <c r="G4498" s="29" t="s">
        <v>3233</v>
      </c>
      <c r="H4498" s="29" t="s">
        <v>3234</v>
      </c>
      <c r="I4498" s="29" t="s">
        <v>3275</v>
      </c>
      <c r="J4498" s="29" t="s">
        <v>3276</v>
      </c>
      <c r="K4498" s="29" t="s">
        <v>3287</v>
      </c>
      <c r="L4498" s="29" t="s">
        <v>3101</v>
      </c>
      <c r="M4498" s="29" t="s">
        <v>3316</v>
      </c>
      <c r="N4498" s="29" t="s">
        <v>3317</v>
      </c>
      <c r="O4498" s="29" t="s">
        <v>3454</v>
      </c>
      <c r="P4498" s="29" t="s">
        <v>3455</v>
      </c>
      <c r="Q4498" s="29" t="s">
        <v>3209</v>
      </c>
      <c r="R4498" s="29" t="s">
        <v>3210</v>
      </c>
      <c r="S4498" s="29" t="s">
        <v>3098</v>
      </c>
      <c r="T4498" s="29"/>
      <c r="U4498" s="30">
        <v>140000</v>
      </c>
      <c r="V4498" s="30">
        <v>140000</v>
      </c>
      <c r="W4498" s="30">
        <v>140000</v>
      </c>
      <c r="X4498" s="30">
        <v>140000</v>
      </c>
      <c r="Y4498" s="30">
        <v>140000</v>
      </c>
      <c r="Z4498" s="30">
        <v>140000</v>
      </c>
      <c r="AA4498" s="30">
        <v>140000</v>
      </c>
      <c r="AB4498" s="30">
        <v>140000</v>
      </c>
      <c r="AC4498" s="30">
        <v>140000</v>
      </c>
      <c r="AD4498" s="30">
        <v>140000</v>
      </c>
      <c r="AE4498" s="30">
        <v>140000</v>
      </c>
      <c r="AF4498" s="30">
        <v>140000</v>
      </c>
    </row>
    <row r="4499" spans="1:32" x14ac:dyDescent="0.45">
      <c r="A4499" s="29" t="s">
        <v>1265</v>
      </c>
      <c r="B4499" s="29" t="s">
        <v>1266</v>
      </c>
      <c r="C4499" s="29" t="s">
        <v>3299</v>
      </c>
      <c r="D4499" s="29" t="s">
        <v>3300</v>
      </c>
      <c r="E4499" s="29" t="s">
        <v>3320</v>
      </c>
      <c r="F4499" s="29" t="s">
        <v>3321</v>
      </c>
      <c r="G4499" s="29" t="s">
        <v>3233</v>
      </c>
      <c r="H4499" s="29" t="s">
        <v>3234</v>
      </c>
      <c r="I4499" s="29" t="s">
        <v>3275</v>
      </c>
      <c r="J4499" s="29" t="s">
        <v>3276</v>
      </c>
      <c r="K4499" s="29" t="s">
        <v>3287</v>
      </c>
      <c r="L4499" s="29" t="s">
        <v>3101</v>
      </c>
      <c r="M4499" s="29" t="s">
        <v>3288</v>
      </c>
      <c r="N4499" s="29" t="s">
        <v>3289</v>
      </c>
      <c r="O4499" s="29" t="s">
        <v>3290</v>
      </c>
      <c r="P4499" s="29" t="s">
        <v>3291</v>
      </c>
      <c r="Q4499" s="29" t="s">
        <v>3209</v>
      </c>
      <c r="R4499" s="29" t="s">
        <v>3210</v>
      </c>
      <c r="S4499" s="29" t="s">
        <v>3098</v>
      </c>
      <c r="T4499" s="29"/>
      <c r="U4499" s="30">
        <v>2500</v>
      </c>
      <c r="V4499" s="30">
        <v>2500</v>
      </c>
      <c r="W4499" s="30">
        <v>2500</v>
      </c>
      <c r="X4499" s="30">
        <v>2500</v>
      </c>
      <c r="Y4499" s="30">
        <v>2500</v>
      </c>
      <c r="Z4499" s="30">
        <v>2500</v>
      </c>
      <c r="AA4499" s="30">
        <v>2500</v>
      </c>
      <c r="AB4499" s="30">
        <v>2500</v>
      </c>
      <c r="AC4499" s="30">
        <v>2500</v>
      </c>
      <c r="AD4499" s="30">
        <v>2500</v>
      </c>
      <c r="AE4499" s="30">
        <v>2500</v>
      </c>
      <c r="AF4499" s="30">
        <v>2500</v>
      </c>
    </row>
    <row r="4500" spans="1:32" x14ac:dyDescent="0.45">
      <c r="A4500" s="29" t="s">
        <v>1265</v>
      </c>
      <c r="B4500" s="29" t="s">
        <v>1266</v>
      </c>
      <c r="C4500" s="29" t="s">
        <v>3299</v>
      </c>
      <c r="D4500" s="29" t="s">
        <v>3300</v>
      </c>
      <c r="E4500" s="29" t="s">
        <v>3503</v>
      </c>
      <c r="F4500" s="29" t="s">
        <v>3463</v>
      </c>
      <c r="G4500" s="29" t="s">
        <v>3200</v>
      </c>
      <c r="H4500" s="29" t="s">
        <v>3201</v>
      </c>
      <c r="I4500" s="29" t="s">
        <v>3226</v>
      </c>
      <c r="J4500" s="29" t="s">
        <v>3227</v>
      </c>
      <c r="K4500" s="29" t="s">
        <v>3228</v>
      </c>
      <c r="L4500" s="29" t="s">
        <v>3111</v>
      </c>
      <c r="M4500" s="29" t="s">
        <v>3229</v>
      </c>
      <c r="N4500" s="29" t="s">
        <v>3230</v>
      </c>
      <c r="O4500" s="29" t="s">
        <v>3231</v>
      </c>
      <c r="P4500" s="29" t="s">
        <v>3232</v>
      </c>
      <c r="Q4500" s="29" t="s">
        <v>3209</v>
      </c>
      <c r="R4500" s="29" t="s">
        <v>3210</v>
      </c>
      <c r="S4500" s="29" t="s">
        <v>3098</v>
      </c>
      <c r="T4500" s="29"/>
      <c r="U4500" s="30">
        <v>0</v>
      </c>
      <c r="V4500" s="30">
        <v>0</v>
      </c>
      <c r="W4500" s="30">
        <v>0</v>
      </c>
      <c r="X4500" s="30">
        <v>0</v>
      </c>
      <c r="Y4500" s="30">
        <v>0</v>
      </c>
      <c r="Z4500" s="30">
        <v>0</v>
      </c>
      <c r="AA4500" s="30">
        <v>0</v>
      </c>
      <c r="AB4500" s="30">
        <v>0</v>
      </c>
      <c r="AC4500" s="30">
        <v>0</v>
      </c>
      <c r="AD4500" s="30">
        <v>0</v>
      </c>
      <c r="AE4500" s="30">
        <v>0</v>
      </c>
      <c r="AF4500" s="30">
        <v>60</v>
      </c>
    </row>
    <row r="4501" spans="1:32" x14ac:dyDescent="0.45">
      <c r="A4501" s="29" t="s">
        <v>1265</v>
      </c>
      <c r="B4501" s="29" t="s">
        <v>1266</v>
      </c>
      <c r="C4501" s="29" t="s">
        <v>3211</v>
      </c>
      <c r="D4501" s="29" t="s">
        <v>3212</v>
      </c>
      <c r="E4501" s="29" t="s">
        <v>3213</v>
      </c>
      <c r="F4501" s="29" t="s">
        <v>982</v>
      </c>
      <c r="G4501" s="29" t="s">
        <v>3200</v>
      </c>
      <c r="H4501" s="29" t="s">
        <v>3201</v>
      </c>
      <c r="I4501" s="29" t="s">
        <v>3202</v>
      </c>
      <c r="J4501" s="29" t="s">
        <v>3203</v>
      </c>
      <c r="K4501" s="29" t="s">
        <v>3498</v>
      </c>
      <c r="L4501" s="29" t="s">
        <v>3120</v>
      </c>
      <c r="M4501" s="29" t="s">
        <v>3499</v>
      </c>
      <c r="N4501" s="29" t="s">
        <v>3500</v>
      </c>
      <c r="O4501" s="29" t="s">
        <v>3501</v>
      </c>
      <c r="P4501" s="29" t="s">
        <v>3502</v>
      </c>
      <c r="Q4501" s="29" t="s">
        <v>3209</v>
      </c>
      <c r="R4501" s="29" t="s">
        <v>3210</v>
      </c>
      <c r="S4501" s="29" t="s">
        <v>3098</v>
      </c>
      <c r="T4501" s="29"/>
      <c r="U4501" s="30">
        <v>125000</v>
      </c>
      <c r="V4501" s="30">
        <v>125000</v>
      </c>
      <c r="W4501" s="30">
        <v>125000</v>
      </c>
      <c r="X4501" s="30">
        <v>125000</v>
      </c>
      <c r="Y4501" s="30">
        <v>125000</v>
      </c>
      <c r="Z4501" s="30">
        <v>125000</v>
      </c>
      <c r="AA4501" s="30">
        <v>125000</v>
      </c>
      <c r="AB4501" s="30">
        <v>125000</v>
      </c>
      <c r="AC4501" s="30">
        <v>125000</v>
      </c>
      <c r="AD4501" s="30">
        <v>125000</v>
      </c>
      <c r="AE4501" s="30">
        <v>125000</v>
      </c>
      <c r="AF4501" s="30">
        <v>125000</v>
      </c>
    </row>
    <row r="4502" spans="1:32" x14ac:dyDescent="0.45">
      <c r="A4502" s="29" t="s">
        <v>730</v>
      </c>
      <c r="B4502" s="29" t="s">
        <v>731</v>
      </c>
      <c r="C4502" s="29" t="s">
        <v>3299</v>
      </c>
      <c r="D4502" s="29" t="s">
        <v>3300</v>
      </c>
      <c r="E4502" s="29" t="s">
        <v>3301</v>
      </c>
      <c r="F4502" s="29" t="s">
        <v>3302</v>
      </c>
      <c r="G4502" s="29" t="s">
        <v>3233</v>
      </c>
      <c r="H4502" s="29" t="s">
        <v>3234</v>
      </c>
      <c r="I4502" s="29" t="s">
        <v>3242</v>
      </c>
      <c r="J4502" s="29" t="s">
        <v>3243</v>
      </c>
      <c r="K4502" s="29" t="s">
        <v>3244</v>
      </c>
      <c r="L4502" s="29" t="s">
        <v>3104</v>
      </c>
      <c r="M4502" s="29" t="s">
        <v>3245</v>
      </c>
      <c r="N4502" s="29" t="s">
        <v>3246</v>
      </c>
      <c r="O4502" s="29" t="s">
        <v>3701</v>
      </c>
      <c r="P4502" s="29" t="s">
        <v>3702</v>
      </c>
      <c r="Q4502" s="29" t="s">
        <v>3249</v>
      </c>
      <c r="R4502" s="29" t="s">
        <v>3210</v>
      </c>
      <c r="S4502" s="29" t="s">
        <v>3098</v>
      </c>
      <c r="T4502" s="29"/>
      <c r="U4502" s="30">
        <v>412</v>
      </c>
      <c r="V4502" s="30">
        <v>412</v>
      </c>
      <c r="W4502" s="30">
        <v>412</v>
      </c>
      <c r="X4502" s="30">
        <v>412</v>
      </c>
      <c r="Y4502" s="30">
        <v>412</v>
      </c>
      <c r="Z4502" s="30">
        <v>412</v>
      </c>
      <c r="AA4502" s="30">
        <v>412</v>
      </c>
      <c r="AB4502" s="30">
        <v>412</v>
      </c>
      <c r="AC4502" s="30">
        <v>412</v>
      </c>
      <c r="AD4502" s="30">
        <v>412</v>
      </c>
      <c r="AE4502" s="30">
        <v>412</v>
      </c>
      <c r="AF4502" s="30">
        <v>412</v>
      </c>
    </row>
    <row r="4503" spans="1:32" x14ac:dyDescent="0.45">
      <c r="A4503" s="29" t="s">
        <v>730</v>
      </c>
      <c r="B4503" s="29" t="s">
        <v>731</v>
      </c>
      <c r="C4503" s="29" t="s">
        <v>3299</v>
      </c>
      <c r="D4503" s="29" t="s">
        <v>3300</v>
      </c>
      <c r="E4503" s="29" t="s">
        <v>3301</v>
      </c>
      <c r="F4503" s="29" t="s">
        <v>3302</v>
      </c>
      <c r="G4503" s="29" t="s">
        <v>3233</v>
      </c>
      <c r="H4503" s="29" t="s">
        <v>3234</v>
      </c>
      <c r="I4503" s="29" t="s">
        <v>3242</v>
      </c>
      <c r="J4503" s="29" t="s">
        <v>3243</v>
      </c>
      <c r="K4503" s="29" t="s">
        <v>3244</v>
      </c>
      <c r="L4503" s="29" t="s">
        <v>3104</v>
      </c>
      <c r="M4503" s="29" t="s">
        <v>3245</v>
      </c>
      <c r="N4503" s="29" t="s">
        <v>3246</v>
      </c>
      <c r="O4503" s="29" t="s">
        <v>3701</v>
      </c>
      <c r="P4503" s="29" t="s">
        <v>3702</v>
      </c>
      <c r="Q4503" s="29" t="s">
        <v>3209</v>
      </c>
      <c r="R4503" s="29" t="s">
        <v>3210</v>
      </c>
      <c r="S4503" s="29" t="s">
        <v>3098</v>
      </c>
      <c r="T4503" s="29"/>
      <c r="U4503" s="30">
        <v>15000</v>
      </c>
      <c r="V4503" s="30">
        <v>15000</v>
      </c>
      <c r="W4503" s="30">
        <v>15000</v>
      </c>
      <c r="X4503" s="30">
        <v>15000</v>
      </c>
      <c r="Y4503" s="30">
        <v>15000</v>
      </c>
      <c r="Z4503" s="30">
        <v>15000</v>
      </c>
      <c r="AA4503" s="30">
        <v>15000</v>
      </c>
      <c r="AB4503" s="30">
        <v>15000</v>
      </c>
      <c r="AC4503" s="30">
        <v>15000</v>
      </c>
      <c r="AD4503" s="30">
        <v>15000</v>
      </c>
      <c r="AE4503" s="30">
        <v>15000</v>
      </c>
      <c r="AF4503" s="30">
        <v>15000</v>
      </c>
    </row>
    <row r="4504" spans="1:32" x14ac:dyDescent="0.45">
      <c r="A4504" s="29" t="s">
        <v>730</v>
      </c>
      <c r="B4504" s="29" t="s">
        <v>731</v>
      </c>
      <c r="C4504" s="29" t="s">
        <v>3299</v>
      </c>
      <c r="D4504" s="29" t="s">
        <v>3300</v>
      </c>
      <c r="E4504" s="29" t="s">
        <v>3301</v>
      </c>
      <c r="F4504" s="29" t="s">
        <v>3302</v>
      </c>
      <c r="G4504" s="29" t="s">
        <v>3233</v>
      </c>
      <c r="H4504" s="29" t="s">
        <v>3234</v>
      </c>
      <c r="I4504" s="29" t="s">
        <v>3242</v>
      </c>
      <c r="J4504" s="29" t="s">
        <v>3243</v>
      </c>
      <c r="K4504" s="29" t="s">
        <v>3258</v>
      </c>
      <c r="L4504" s="29" t="s">
        <v>3105</v>
      </c>
      <c r="M4504" s="29" t="s">
        <v>3259</v>
      </c>
      <c r="N4504" s="29" t="s">
        <v>3105</v>
      </c>
      <c r="O4504" s="29" t="s">
        <v>3260</v>
      </c>
      <c r="P4504" s="29" t="s">
        <v>3261</v>
      </c>
      <c r="Q4504" s="29" t="s">
        <v>3209</v>
      </c>
      <c r="R4504" s="29" t="s">
        <v>3210</v>
      </c>
      <c r="S4504" s="29" t="s">
        <v>3098</v>
      </c>
      <c r="T4504" s="29"/>
      <c r="U4504" s="30">
        <v>3000</v>
      </c>
      <c r="V4504" s="30">
        <v>3000</v>
      </c>
      <c r="W4504" s="30">
        <v>3000</v>
      </c>
      <c r="X4504" s="30">
        <v>3000</v>
      </c>
      <c r="Y4504" s="30">
        <v>3000</v>
      </c>
      <c r="Z4504" s="30">
        <v>3000</v>
      </c>
      <c r="AA4504" s="30">
        <v>3000</v>
      </c>
      <c r="AB4504" s="30">
        <v>3000</v>
      </c>
      <c r="AC4504" s="30">
        <v>3000</v>
      </c>
      <c r="AD4504" s="30">
        <v>3000</v>
      </c>
      <c r="AE4504" s="30">
        <v>3000</v>
      </c>
      <c r="AF4504" s="30">
        <v>3000</v>
      </c>
    </row>
    <row r="4505" spans="1:32" x14ac:dyDescent="0.45">
      <c r="A4505" s="29" t="s">
        <v>730</v>
      </c>
      <c r="B4505" s="29" t="s">
        <v>731</v>
      </c>
      <c r="C4505" s="29" t="s">
        <v>3299</v>
      </c>
      <c r="D4505" s="29" t="s">
        <v>3300</v>
      </c>
      <c r="E4505" s="29" t="s">
        <v>3301</v>
      </c>
      <c r="F4505" s="29" t="s">
        <v>3302</v>
      </c>
      <c r="G4505" s="29" t="s">
        <v>3233</v>
      </c>
      <c r="H4505" s="29" t="s">
        <v>3234</v>
      </c>
      <c r="I4505" s="29" t="s">
        <v>3262</v>
      </c>
      <c r="J4505" s="29" t="s">
        <v>3263</v>
      </c>
      <c r="K4505" s="29" t="s">
        <v>3264</v>
      </c>
      <c r="L4505" s="29" t="s">
        <v>3103</v>
      </c>
      <c r="M4505" s="29" t="s">
        <v>3265</v>
      </c>
      <c r="N4505" s="29" t="s">
        <v>3266</v>
      </c>
      <c r="O4505" s="29" t="s">
        <v>3267</v>
      </c>
      <c r="P4505" s="29" t="s">
        <v>3268</v>
      </c>
      <c r="Q4505" s="29" t="s">
        <v>3209</v>
      </c>
      <c r="R4505" s="29" t="s">
        <v>3210</v>
      </c>
      <c r="S4505" s="29" t="s">
        <v>3098</v>
      </c>
      <c r="T4505" s="29"/>
      <c r="U4505" s="30">
        <v>2000</v>
      </c>
      <c r="V4505" s="30">
        <v>2000</v>
      </c>
      <c r="W4505" s="30">
        <v>2000</v>
      </c>
      <c r="X4505" s="30">
        <v>2000</v>
      </c>
      <c r="Y4505" s="30">
        <v>2000</v>
      </c>
      <c r="Z4505" s="30">
        <v>2000</v>
      </c>
      <c r="AA4505" s="30">
        <v>2000</v>
      </c>
      <c r="AB4505" s="30">
        <v>2000</v>
      </c>
      <c r="AC4505" s="30">
        <v>2000</v>
      </c>
      <c r="AD4505" s="30">
        <v>2000</v>
      </c>
      <c r="AE4505" s="30">
        <v>2000</v>
      </c>
      <c r="AF4505" s="30">
        <v>2000</v>
      </c>
    </row>
    <row r="4506" spans="1:32" x14ac:dyDescent="0.45">
      <c r="A4506" s="29" t="s">
        <v>730</v>
      </c>
      <c r="B4506" s="29" t="s">
        <v>731</v>
      </c>
      <c r="C4506" s="29" t="s">
        <v>3299</v>
      </c>
      <c r="D4506" s="29" t="s">
        <v>3300</v>
      </c>
      <c r="E4506" s="29" t="s">
        <v>3301</v>
      </c>
      <c r="F4506" s="29" t="s">
        <v>3302</v>
      </c>
      <c r="G4506" s="29" t="s">
        <v>3233</v>
      </c>
      <c r="H4506" s="29" t="s">
        <v>3234</v>
      </c>
      <c r="I4506" s="29" t="s">
        <v>3275</v>
      </c>
      <c r="J4506" s="29" t="s">
        <v>3276</v>
      </c>
      <c r="K4506" s="29" t="s">
        <v>3277</v>
      </c>
      <c r="L4506" s="29" t="s">
        <v>3100</v>
      </c>
      <c r="M4506" s="29" t="s">
        <v>3278</v>
      </c>
      <c r="N4506" s="29" t="s">
        <v>3279</v>
      </c>
      <c r="O4506" s="29" t="s">
        <v>3280</v>
      </c>
      <c r="P4506" s="29" t="s">
        <v>3281</v>
      </c>
      <c r="Q4506" s="29" t="s">
        <v>3249</v>
      </c>
      <c r="R4506" s="29" t="s">
        <v>3210</v>
      </c>
      <c r="S4506" s="29" t="s">
        <v>3098</v>
      </c>
      <c r="T4506" s="29"/>
      <c r="U4506" s="30">
        <v>856</v>
      </c>
      <c r="V4506" s="30">
        <v>856</v>
      </c>
      <c r="W4506" s="30">
        <v>856</v>
      </c>
      <c r="X4506" s="30">
        <v>856</v>
      </c>
      <c r="Y4506" s="30">
        <v>856</v>
      </c>
      <c r="Z4506" s="30">
        <v>856</v>
      </c>
      <c r="AA4506" s="30">
        <v>856</v>
      </c>
      <c r="AB4506" s="30">
        <v>856</v>
      </c>
      <c r="AC4506" s="30">
        <v>856</v>
      </c>
      <c r="AD4506" s="30">
        <v>856</v>
      </c>
      <c r="AE4506" s="30">
        <v>856</v>
      </c>
      <c r="AF4506" s="30">
        <v>856</v>
      </c>
    </row>
    <row r="4507" spans="1:32" x14ac:dyDescent="0.45">
      <c r="A4507" s="29" t="s">
        <v>730</v>
      </c>
      <c r="B4507" s="29" t="s">
        <v>731</v>
      </c>
      <c r="C4507" s="29" t="s">
        <v>3299</v>
      </c>
      <c r="D4507" s="29" t="s">
        <v>3300</v>
      </c>
      <c r="E4507" s="29" t="s">
        <v>3301</v>
      </c>
      <c r="F4507" s="29" t="s">
        <v>3302</v>
      </c>
      <c r="G4507" s="29" t="s">
        <v>3233</v>
      </c>
      <c r="H4507" s="29" t="s">
        <v>3234</v>
      </c>
      <c r="I4507" s="29" t="s">
        <v>3275</v>
      </c>
      <c r="J4507" s="29" t="s">
        <v>3276</v>
      </c>
      <c r="K4507" s="29" t="s">
        <v>3277</v>
      </c>
      <c r="L4507" s="29" t="s">
        <v>3100</v>
      </c>
      <c r="M4507" s="29" t="s">
        <v>3278</v>
      </c>
      <c r="N4507" s="29" t="s">
        <v>3279</v>
      </c>
      <c r="O4507" s="29" t="s">
        <v>3280</v>
      </c>
      <c r="P4507" s="29" t="s">
        <v>3281</v>
      </c>
      <c r="Q4507" s="29" t="s">
        <v>3209</v>
      </c>
      <c r="R4507" s="29" t="s">
        <v>3210</v>
      </c>
      <c r="S4507" s="29" t="s">
        <v>3098</v>
      </c>
      <c r="T4507" s="29"/>
      <c r="U4507" s="30">
        <v>30000</v>
      </c>
      <c r="V4507" s="30">
        <v>30000</v>
      </c>
      <c r="W4507" s="30">
        <v>30000</v>
      </c>
      <c r="X4507" s="30">
        <v>30000</v>
      </c>
      <c r="Y4507" s="30">
        <v>30000</v>
      </c>
      <c r="Z4507" s="30">
        <v>30000</v>
      </c>
      <c r="AA4507" s="30">
        <v>30000</v>
      </c>
      <c r="AB4507" s="30">
        <v>30000</v>
      </c>
      <c r="AC4507" s="30">
        <v>30000</v>
      </c>
      <c r="AD4507" s="30">
        <v>30000</v>
      </c>
      <c r="AE4507" s="30">
        <v>30000</v>
      </c>
      <c r="AF4507" s="30">
        <v>30000</v>
      </c>
    </row>
    <row r="4508" spans="1:32" x14ac:dyDescent="0.45">
      <c r="A4508" s="29" t="s">
        <v>730</v>
      </c>
      <c r="B4508" s="29" t="s">
        <v>731</v>
      </c>
      <c r="C4508" s="29" t="s">
        <v>3299</v>
      </c>
      <c r="D4508" s="29" t="s">
        <v>3300</v>
      </c>
      <c r="E4508" s="29" t="s">
        <v>3301</v>
      </c>
      <c r="F4508" s="29" t="s">
        <v>3302</v>
      </c>
      <c r="G4508" s="29" t="s">
        <v>3233</v>
      </c>
      <c r="H4508" s="29" t="s">
        <v>3234</v>
      </c>
      <c r="I4508" s="29" t="s">
        <v>3275</v>
      </c>
      <c r="J4508" s="29" t="s">
        <v>3276</v>
      </c>
      <c r="K4508" s="29" t="s">
        <v>3277</v>
      </c>
      <c r="L4508" s="29" t="s">
        <v>3100</v>
      </c>
      <c r="M4508" s="29" t="s">
        <v>3312</v>
      </c>
      <c r="N4508" s="29" t="s">
        <v>3313</v>
      </c>
      <c r="O4508" s="29" t="s">
        <v>3314</v>
      </c>
      <c r="P4508" s="29" t="s">
        <v>3315</v>
      </c>
      <c r="Q4508" s="29" t="s">
        <v>3209</v>
      </c>
      <c r="R4508" s="29" t="s">
        <v>3210</v>
      </c>
      <c r="S4508" s="29" t="s">
        <v>3098</v>
      </c>
      <c r="T4508" s="29"/>
      <c r="U4508" s="30">
        <v>23000</v>
      </c>
      <c r="V4508" s="30">
        <v>23000</v>
      </c>
      <c r="W4508" s="30">
        <v>23000</v>
      </c>
      <c r="X4508" s="30">
        <v>23000</v>
      </c>
      <c r="Y4508" s="30">
        <v>23000</v>
      </c>
      <c r="Z4508" s="30">
        <v>23000</v>
      </c>
      <c r="AA4508" s="30">
        <v>23000</v>
      </c>
      <c r="AB4508" s="30">
        <v>23000</v>
      </c>
      <c r="AC4508" s="30">
        <v>23000</v>
      </c>
      <c r="AD4508" s="30">
        <v>23000</v>
      </c>
      <c r="AE4508" s="30">
        <v>23000</v>
      </c>
      <c r="AF4508" s="30">
        <v>23000</v>
      </c>
    </row>
    <row r="4509" spans="1:32" x14ac:dyDescent="0.45">
      <c r="A4509" s="29" t="s">
        <v>730</v>
      </c>
      <c r="B4509" s="29" t="s">
        <v>731</v>
      </c>
      <c r="C4509" s="29" t="s">
        <v>3299</v>
      </c>
      <c r="D4509" s="29" t="s">
        <v>3300</v>
      </c>
      <c r="E4509" s="29" t="s">
        <v>3301</v>
      </c>
      <c r="F4509" s="29" t="s">
        <v>3302</v>
      </c>
      <c r="G4509" s="29" t="s">
        <v>3233</v>
      </c>
      <c r="H4509" s="29" t="s">
        <v>3234</v>
      </c>
      <c r="I4509" s="29" t="s">
        <v>3275</v>
      </c>
      <c r="J4509" s="29" t="s">
        <v>3276</v>
      </c>
      <c r="K4509" s="29" t="s">
        <v>3287</v>
      </c>
      <c r="L4509" s="29" t="s">
        <v>3101</v>
      </c>
      <c r="M4509" s="29" t="s">
        <v>3578</v>
      </c>
      <c r="N4509" s="29" t="s">
        <v>3579</v>
      </c>
      <c r="O4509" s="29" t="s">
        <v>3580</v>
      </c>
      <c r="P4509" s="29" t="s">
        <v>3581</v>
      </c>
      <c r="Q4509" s="29" t="s">
        <v>3209</v>
      </c>
      <c r="R4509" s="29" t="s">
        <v>3210</v>
      </c>
      <c r="S4509" s="29" t="s">
        <v>3098</v>
      </c>
      <c r="T4509" s="29"/>
      <c r="U4509" s="30">
        <v>-13215</v>
      </c>
      <c r="V4509" s="30">
        <v>-13215</v>
      </c>
      <c r="W4509" s="30">
        <v>-13215</v>
      </c>
      <c r="X4509" s="30">
        <v>-13215</v>
      </c>
      <c r="Y4509" s="30">
        <v>-13215</v>
      </c>
      <c r="Z4509" s="30">
        <v>-13215</v>
      </c>
      <c r="AA4509" s="30">
        <v>-13215</v>
      </c>
      <c r="AB4509" s="30">
        <v>-13215</v>
      </c>
      <c r="AC4509" s="30">
        <v>-13215</v>
      </c>
      <c r="AD4509" s="30">
        <v>-13215</v>
      </c>
      <c r="AE4509" s="30">
        <v>-13215</v>
      </c>
      <c r="AF4509" s="30">
        <v>-13215</v>
      </c>
    </row>
    <row r="4510" spans="1:32" x14ac:dyDescent="0.45">
      <c r="A4510" s="29" t="s">
        <v>730</v>
      </c>
      <c r="B4510" s="29" t="s">
        <v>731</v>
      </c>
      <c r="C4510" s="29" t="s">
        <v>3299</v>
      </c>
      <c r="D4510" s="29" t="s">
        <v>3300</v>
      </c>
      <c r="E4510" s="29" t="s">
        <v>3301</v>
      </c>
      <c r="F4510" s="29" t="s">
        <v>3302</v>
      </c>
      <c r="G4510" s="29" t="s">
        <v>3233</v>
      </c>
      <c r="H4510" s="29" t="s">
        <v>3234</v>
      </c>
      <c r="I4510" s="29" t="s">
        <v>3275</v>
      </c>
      <c r="J4510" s="29" t="s">
        <v>3276</v>
      </c>
      <c r="K4510" s="29" t="s">
        <v>3287</v>
      </c>
      <c r="L4510" s="29" t="s">
        <v>3101</v>
      </c>
      <c r="M4510" s="29" t="s">
        <v>3288</v>
      </c>
      <c r="N4510" s="29" t="s">
        <v>3289</v>
      </c>
      <c r="O4510" s="29" t="s">
        <v>3290</v>
      </c>
      <c r="P4510" s="29" t="s">
        <v>3291</v>
      </c>
      <c r="Q4510" s="29" t="s">
        <v>3209</v>
      </c>
      <c r="R4510" s="29" t="s">
        <v>3210</v>
      </c>
      <c r="S4510" s="29" t="s">
        <v>3098</v>
      </c>
      <c r="T4510" s="29"/>
      <c r="U4510" s="30">
        <v>0</v>
      </c>
      <c r="V4510" s="30">
        <v>0</v>
      </c>
      <c r="W4510" s="30">
        <v>0</v>
      </c>
      <c r="X4510" s="30">
        <v>0</v>
      </c>
      <c r="Y4510" s="30">
        <v>0</v>
      </c>
      <c r="Z4510" s="30">
        <v>0</v>
      </c>
      <c r="AA4510" s="30">
        <v>0</v>
      </c>
      <c r="AB4510" s="30">
        <v>0</v>
      </c>
      <c r="AC4510" s="30">
        <v>0</v>
      </c>
      <c r="AD4510" s="30">
        <v>0</v>
      </c>
      <c r="AE4510" s="30">
        <v>0</v>
      </c>
      <c r="AF4510" s="30">
        <v>0</v>
      </c>
    </row>
    <row r="4511" spans="1:32" x14ac:dyDescent="0.45">
      <c r="A4511" s="29" t="s">
        <v>239</v>
      </c>
      <c r="B4511" s="29" t="s">
        <v>240</v>
      </c>
      <c r="C4511" s="29" t="s">
        <v>3299</v>
      </c>
      <c r="D4511" s="29" t="s">
        <v>3300</v>
      </c>
      <c r="E4511" s="29" t="s">
        <v>3538</v>
      </c>
      <c r="F4511" s="29" t="s">
        <v>3539</v>
      </c>
      <c r="G4511" s="29" t="s">
        <v>3200</v>
      </c>
      <c r="H4511" s="29" t="s">
        <v>3201</v>
      </c>
      <c r="I4511" s="29" t="s">
        <v>3202</v>
      </c>
      <c r="J4511" s="29" t="s">
        <v>3203</v>
      </c>
      <c r="K4511" s="29" t="s">
        <v>3204</v>
      </c>
      <c r="L4511" s="29" t="s">
        <v>3109</v>
      </c>
      <c r="M4511" s="29" t="s">
        <v>3205</v>
      </c>
      <c r="N4511" s="29" t="s">
        <v>3206</v>
      </c>
      <c r="O4511" s="29" t="s">
        <v>3392</v>
      </c>
      <c r="P4511" s="29" t="s">
        <v>3393</v>
      </c>
      <c r="Q4511" s="29" t="s">
        <v>3209</v>
      </c>
      <c r="R4511" s="29" t="s">
        <v>3210</v>
      </c>
      <c r="S4511" s="29" t="s">
        <v>3098</v>
      </c>
      <c r="T4511" s="29"/>
      <c r="U4511" s="30">
        <v>2000</v>
      </c>
      <c r="V4511" s="30">
        <v>2000</v>
      </c>
      <c r="W4511" s="30">
        <v>2000</v>
      </c>
      <c r="X4511" s="30">
        <v>2000</v>
      </c>
      <c r="Y4511" s="30">
        <v>2000</v>
      </c>
      <c r="Z4511" s="30">
        <v>2000</v>
      </c>
      <c r="AA4511" s="30">
        <v>2000</v>
      </c>
      <c r="AB4511" s="30">
        <v>2000</v>
      </c>
      <c r="AC4511" s="30">
        <v>2000</v>
      </c>
      <c r="AD4511" s="30">
        <v>2000</v>
      </c>
      <c r="AE4511" s="30">
        <v>2000</v>
      </c>
      <c r="AF4511" s="30">
        <v>2000</v>
      </c>
    </row>
    <row r="4512" spans="1:32" x14ac:dyDescent="0.45">
      <c r="A4512" s="29" t="s">
        <v>239</v>
      </c>
      <c r="B4512" s="29" t="s">
        <v>240</v>
      </c>
      <c r="C4512" s="29" t="s">
        <v>3299</v>
      </c>
      <c r="D4512" s="29" t="s">
        <v>3300</v>
      </c>
      <c r="E4512" s="29" t="s">
        <v>3538</v>
      </c>
      <c r="F4512" s="29" t="s">
        <v>3539</v>
      </c>
      <c r="G4512" s="29" t="s">
        <v>3200</v>
      </c>
      <c r="H4512" s="29" t="s">
        <v>3201</v>
      </c>
      <c r="I4512" s="29" t="s">
        <v>3202</v>
      </c>
      <c r="J4512" s="29" t="s">
        <v>3203</v>
      </c>
      <c r="K4512" s="29" t="s">
        <v>3204</v>
      </c>
      <c r="L4512" s="29" t="s">
        <v>3109</v>
      </c>
      <c r="M4512" s="29" t="s">
        <v>3378</v>
      </c>
      <c r="N4512" s="29" t="s">
        <v>3379</v>
      </c>
      <c r="O4512" s="29" t="s">
        <v>3380</v>
      </c>
      <c r="P4512" s="29" t="s">
        <v>3381</v>
      </c>
      <c r="Q4512" s="29" t="s">
        <v>3209</v>
      </c>
      <c r="R4512" s="29" t="s">
        <v>3210</v>
      </c>
      <c r="S4512" s="29" t="s">
        <v>3098</v>
      </c>
      <c r="T4512" s="29"/>
      <c r="U4512" s="30">
        <v>7070</v>
      </c>
      <c r="V4512" s="30">
        <v>7070</v>
      </c>
      <c r="W4512" s="30">
        <v>7070</v>
      </c>
      <c r="X4512" s="30">
        <v>7070</v>
      </c>
      <c r="Y4512" s="30">
        <v>7070</v>
      </c>
      <c r="Z4512" s="30">
        <v>7070</v>
      </c>
      <c r="AA4512" s="30">
        <v>7070</v>
      </c>
      <c r="AB4512" s="30">
        <v>7070</v>
      </c>
      <c r="AC4512" s="30">
        <v>7070</v>
      </c>
      <c r="AD4512" s="30">
        <v>7070</v>
      </c>
      <c r="AE4512" s="30">
        <v>0</v>
      </c>
      <c r="AF4512" s="30">
        <v>0</v>
      </c>
    </row>
    <row r="4513" spans="1:32" x14ac:dyDescent="0.45">
      <c r="A4513" s="29" t="s">
        <v>239</v>
      </c>
      <c r="B4513" s="29" t="s">
        <v>240</v>
      </c>
      <c r="C4513" s="29" t="s">
        <v>3299</v>
      </c>
      <c r="D4513" s="29" t="s">
        <v>3300</v>
      </c>
      <c r="E4513" s="29" t="s">
        <v>3538</v>
      </c>
      <c r="F4513" s="29" t="s">
        <v>3539</v>
      </c>
      <c r="G4513" s="29" t="s">
        <v>3200</v>
      </c>
      <c r="H4513" s="29" t="s">
        <v>3201</v>
      </c>
      <c r="I4513" s="29" t="s">
        <v>3202</v>
      </c>
      <c r="J4513" s="29" t="s">
        <v>3203</v>
      </c>
      <c r="K4513" s="29" t="s">
        <v>3221</v>
      </c>
      <c r="L4513" s="29" t="s">
        <v>3113</v>
      </c>
      <c r="M4513" s="29" t="s">
        <v>3222</v>
      </c>
      <c r="N4513" s="29" t="s">
        <v>3223</v>
      </c>
      <c r="O4513" s="29" t="s">
        <v>3224</v>
      </c>
      <c r="P4513" s="29" t="s">
        <v>3225</v>
      </c>
      <c r="Q4513" s="29" t="s">
        <v>3209</v>
      </c>
      <c r="R4513" s="29" t="s">
        <v>3210</v>
      </c>
      <c r="S4513" s="29" t="s">
        <v>3098</v>
      </c>
      <c r="T4513" s="29"/>
      <c r="U4513" s="30">
        <v>157177</v>
      </c>
      <c r="V4513" s="30">
        <v>158445</v>
      </c>
      <c r="W4513" s="30">
        <v>159783</v>
      </c>
      <c r="X4513" s="30">
        <v>156228</v>
      </c>
      <c r="Y4513" s="30">
        <v>157200</v>
      </c>
      <c r="Z4513" s="30">
        <v>160875</v>
      </c>
      <c r="AA4513" s="30">
        <v>159694</v>
      </c>
      <c r="AB4513" s="30">
        <v>157694</v>
      </c>
      <c r="AC4513" s="30">
        <v>156997</v>
      </c>
      <c r="AD4513" s="30">
        <v>157469</v>
      </c>
      <c r="AE4513" s="30">
        <v>161334</v>
      </c>
      <c r="AF4513" s="30">
        <v>159759</v>
      </c>
    </row>
    <row r="4514" spans="1:32" x14ac:dyDescent="0.45">
      <c r="A4514" s="29" t="s">
        <v>239</v>
      </c>
      <c r="B4514" s="29" t="s">
        <v>240</v>
      </c>
      <c r="C4514" s="29" t="s">
        <v>3299</v>
      </c>
      <c r="D4514" s="29" t="s">
        <v>3300</v>
      </c>
      <c r="E4514" s="29" t="s">
        <v>3538</v>
      </c>
      <c r="F4514" s="29" t="s">
        <v>3539</v>
      </c>
      <c r="G4514" s="29" t="s">
        <v>3200</v>
      </c>
      <c r="H4514" s="29" t="s">
        <v>3201</v>
      </c>
      <c r="I4514" s="29" t="s">
        <v>3226</v>
      </c>
      <c r="J4514" s="29" t="s">
        <v>3227</v>
      </c>
      <c r="K4514" s="29" t="s">
        <v>3228</v>
      </c>
      <c r="L4514" s="29" t="s">
        <v>3111</v>
      </c>
      <c r="M4514" s="29" t="s">
        <v>3229</v>
      </c>
      <c r="N4514" s="29" t="s">
        <v>3230</v>
      </c>
      <c r="O4514" s="29" t="s">
        <v>3231</v>
      </c>
      <c r="P4514" s="29" t="s">
        <v>3232</v>
      </c>
      <c r="Q4514" s="29" t="s">
        <v>3209</v>
      </c>
      <c r="R4514" s="29" t="s">
        <v>3210</v>
      </c>
      <c r="S4514" s="29" t="s">
        <v>3098</v>
      </c>
      <c r="T4514" s="29"/>
      <c r="U4514" s="30">
        <v>0</v>
      </c>
      <c r="V4514" s="30">
        <v>0</v>
      </c>
      <c r="W4514" s="30">
        <v>0</v>
      </c>
      <c r="X4514" s="30">
        <v>0</v>
      </c>
      <c r="Y4514" s="30">
        <v>0</v>
      </c>
      <c r="Z4514" s="30">
        <v>0</v>
      </c>
      <c r="AA4514" s="30">
        <v>0</v>
      </c>
      <c r="AB4514" s="30">
        <v>0</v>
      </c>
      <c r="AC4514" s="30">
        <v>0</v>
      </c>
      <c r="AD4514" s="30">
        <v>0</v>
      </c>
      <c r="AE4514" s="30">
        <v>0</v>
      </c>
      <c r="AF4514" s="30">
        <v>0</v>
      </c>
    </row>
    <row r="4515" spans="1:32" x14ac:dyDescent="0.45">
      <c r="A4515" s="29" t="s">
        <v>239</v>
      </c>
      <c r="B4515" s="29" t="s">
        <v>240</v>
      </c>
      <c r="C4515" s="29" t="s">
        <v>3299</v>
      </c>
      <c r="D4515" s="29" t="s">
        <v>3300</v>
      </c>
      <c r="E4515" s="29" t="s">
        <v>3538</v>
      </c>
      <c r="F4515" s="29" t="s">
        <v>3539</v>
      </c>
      <c r="G4515" s="29" t="s">
        <v>3200</v>
      </c>
      <c r="H4515" s="29" t="s">
        <v>3201</v>
      </c>
      <c r="I4515" s="29" t="s">
        <v>3226</v>
      </c>
      <c r="J4515" s="29" t="s">
        <v>3227</v>
      </c>
      <c r="K4515" s="29" t="s">
        <v>3228</v>
      </c>
      <c r="L4515" s="29" t="s">
        <v>3111</v>
      </c>
      <c r="M4515" s="29" t="s">
        <v>3295</v>
      </c>
      <c r="N4515" s="29" t="s">
        <v>3296</v>
      </c>
      <c r="O4515" s="29" t="s">
        <v>3297</v>
      </c>
      <c r="P4515" s="29" t="s">
        <v>3298</v>
      </c>
      <c r="Q4515" s="29" t="s">
        <v>3209</v>
      </c>
      <c r="R4515" s="29" t="s">
        <v>3210</v>
      </c>
      <c r="S4515" s="29" t="s">
        <v>3098</v>
      </c>
      <c r="T4515" s="29"/>
      <c r="U4515" s="30">
        <v>0</v>
      </c>
      <c r="V4515" s="30">
        <v>0</v>
      </c>
      <c r="W4515" s="30">
        <v>0</v>
      </c>
      <c r="X4515" s="30">
        <v>0</v>
      </c>
      <c r="Y4515" s="30">
        <v>0</v>
      </c>
      <c r="Z4515" s="30">
        <v>0</v>
      </c>
      <c r="AA4515" s="30">
        <v>0</v>
      </c>
      <c r="AB4515" s="30">
        <v>0</v>
      </c>
      <c r="AC4515" s="30">
        <v>0</v>
      </c>
      <c r="AD4515" s="30">
        <v>0</v>
      </c>
      <c r="AE4515" s="30">
        <v>0</v>
      </c>
      <c r="AF4515" s="30">
        <v>0</v>
      </c>
    </row>
    <row r="4516" spans="1:32" x14ac:dyDescent="0.45">
      <c r="A4516" s="29" t="s">
        <v>239</v>
      </c>
      <c r="B4516" s="29" t="s">
        <v>240</v>
      </c>
      <c r="C4516" s="29" t="s">
        <v>3299</v>
      </c>
      <c r="D4516" s="29" t="s">
        <v>3300</v>
      </c>
      <c r="E4516" s="29" t="s">
        <v>3538</v>
      </c>
      <c r="F4516" s="29" t="s">
        <v>3539</v>
      </c>
      <c r="G4516" s="29" t="s">
        <v>3233</v>
      </c>
      <c r="H4516" s="29" t="s">
        <v>3234</v>
      </c>
      <c r="I4516" s="29" t="s">
        <v>3235</v>
      </c>
      <c r="J4516" s="29" t="s">
        <v>3236</v>
      </c>
      <c r="K4516" s="29" t="s">
        <v>3237</v>
      </c>
      <c r="L4516" s="29" t="s">
        <v>3107</v>
      </c>
      <c r="M4516" s="29" t="s">
        <v>3238</v>
      </c>
      <c r="N4516" s="29" t="s">
        <v>3239</v>
      </c>
      <c r="O4516" s="29" t="s">
        <v>3422</v>
      </c>
      <c r="P4516" s="29" t="s">
        <v>3423</v>
      </c>
      <c r="Q4516" s="29" t="s">
        <v>3209</v>
      </c>
      <c r="R4516" s="29" t="s">
        <v>3210</v>
      </c>
      <c r="S4516" s="29" t="s">
        <v>3098</v>
      </c>
      <c r="T4516" s="29"/>
      <c r="U4516" s="30">
        <v>2200</v>
      </c>
      <c r="V4516" s="30">
        <v>2200</v>
      </c>
      <c r="W4516" s="30">
        <v>2200</v>
      </c>
      <c r="X4516" s="30">
        <v>2200</v>
      </c>
      <c r="Y4516" s="30">
        <v>2200</v>
      </c>
      <c r="Z4516" s="30">
        <v>2200</v>
      </c>
      <c r="AA4516" s="30">
        <v>2200</v>
      </c>
      <c r="AB4516" s="30">
        <v>2200</v>
      </c>
      <c r="AC4516" s="30">
        <v>2200</v>
      </c>
      <c r="AD4516" s="30">
        <v>2200</v>
      </c>
      <c r="AE4516" s="30">
        <v>2200</v>
      </c>
      <c r="AF4516" s="30">
        <v>2200</v>
      </c>
    </row>
    <row r="4517" spans="1:32" x14ac:dyDescent="0.45">
      <c r="A4517" s="29" t="s">
        <v>239</v>
      </c>
      <c r="B4517" s="29" t="s">
        <v>240</v>
      </c>
      <c r="C4517" s="29" t="s">
        <v>3299</v>
      </c>
      <c r="D4517" s="29" t="s">
        <v>3300</v>
      </c>
      <c r="E4517" s="29" t="s">
        <v>3538</v>
      </c>
      <c r="F4517" s="29" t="s">
        <v>3539</v>
      </c>
      <c r="G4517" s="29" t="s">
        <v>3233</v>
      </c>
      <c r="H4517" s="29" t="s">
        <v>3234</v>
      </c>
      <c r="I4517" s="29" t="s">
        <v>3235</v>
      </c>
      <c r="J4517" s="29" t="s">
        <v>3236</v>
      </c>
      <c r="K4517" s="29" t="s">
        <v>3237</v>
      </c>
      <c r="L4517" s="29" t="s">
        <v>3107</v>
      </c>
      <c r="M4517" s="29" t="s">
        <v>3238</v>
      </c>
      <c r="N4517" s="29" t="s">
        <v>3239</v>
      </c>
      <c r="O4517" s="29" t="s">
        <v>3240</v>
      </c>
      <c r="P4517" s="29" t="s">
        <v>3241</v>
      </c>
      <c r="Q4517" s="29" t="s">
        <v>3209</v>
      </c>
      <c r="R4517" s="29" t="s">
        <v>3210</v>
      </c>
      <c r="S4517" s="29" t="s">
        <v>3098</v>
      </c>
      <c r="T4517" s="29"/>
      <c r="U4517" s="30">
        <v>2200</v>
      </c>
      <c r="V4517" s="30">
        <v>2200</v>
      </c>
      <c r="W4517" s="30">
        <v>2200</v>
      </c>
      <c r="X4517" s="30">
        <v>2200</v>
      </c>
      <c r="Y4517" s="30">
        <v>2200</v>
      </c>
      <c r="Z4517" s="30">
        <v>2200</v>
      </c>
      <c r="AA4517" s="30">
        <v>2200</v>
      </c>
      <c r="AB4517" s="30">
        <v>2200</v>
      </c>
      <c r="AC4517" s="30">
        <v>2200</v>
      </c>
      <c r="AD4517" s="30">
        <v>2200</v>
      </c>
      <c r="AE4517" s="30">
        <v>2200</v>
      </c>
      <c r="AF4517" s="30">
        <v>2200</v>
      </c>
    </row>
    <row r="4518" spans="1:32" x14ac:dyDescent="0.45">
      <c r="A4518" s="29" t="s">
        <v>239</v>
      </c>
      <c r="B4518" s="29" t="s">
        <v>240</v>
      </c>
      <c r="C4518" s="29" t="s">
        <v>3299</v>
      </c>
      <c r="D4518" s="29" t="s">
        <v>3300</v>
      </c>
      <c r="E4518" s="29" t="s">
        <v>3538</v>
      </c>
      <c r="F4518" s="29" t="s">
        <v>3539</v>
      </c>
      <c r="G4518" s="29" t="s">
        <v>3233</v>
      </c>
      <c r="H4518" s="29" t="s">
        <v>3234</v>
      </c>
      <c r="I4518" s="29" t="s">
        <v>3262</v>
      </c>
      <c r="J4518" s="29" t="s">
        <v>3263</v>
      </c>
      <c r="K4518" s="29" t="s">
        <v>3307</v>
      </c>
      <c r="L4518" s="29" t="s">
        <v>3117</v>
      </c>
      <c r="M4518" s="29" t="s">
        <v>3838</v>
      </c>
      <c r="N4518" s="29" t="s">
        <v>3839</v>
      </c>
      <c r="O4518" s="29" t="s">
        <v>3840</v>
      </c>
      <c r="P4518" s="29" t="s">
        <v>3841</v>
      </c>
      <c r="Q4518" s="29" t="s">
        <v>3209</v>
      </c>
      <c r="R4518" s="29" t="s">
        <v>3210</v>
      </c>
      <c r="S4518" s="29" t="s">
        <v>3098</v>
      </c>
      <c r="T4518" s="29"/>
      <c r="U4518" s="30">
        <v>0</v>
      </c>
      <c r="V4518" s="30">
        <v>0</v>
      </c>
      <c r="W4518" s="30">
        <v>0</v>
      </c>
      <c r="X4518" s="30">
        <v>0</v>
      </c>
      <c r="Y4518" s="30">
        <v>0</v>
      </c>
      <c r="Z4518" s="30">
        <v>0</v>
      </c>
      <c r="AA4518" s="30">
        <v>0</v>
      </c>
      <c r="AB4518" s="30">
        <v>0</v>
      </c>
      <c r="AC4518" s="30">
        <v>0</v>
      </c>
      <c r="AD4518" s="30">
        <v>1512</v>
      </c>
      <c r="AE4518" s="30">
        <v>0</v>
      </c>
      <c r="AF4518" s="30">
        <v>0</v>
      </c>
    </row>
    <row r="4519" spans="1:32" x14ac:dyDescent="0.45">
      <c r="A4519" s="29" t="s">
        <v>239</v>
      </c>
      <c r="B4519" s="29" t="s">
        <v>240</v>
      </c>
      <c r="C4519" s="29" t="s">
        <v>3299</v>
      </c>
      <c r="D4519" s="29" t="s">
        <v>3300</v>
      </c>
      <c r="E4519" s="29" t="s">
        <v>3538</v>
      </c>
      <c r="F4519" s="29" t="s">
        <v>3539</v>
      </c>
      <c r="G4519" s="29" t="s">
        <v>3233</v>
      </c>
      <c r="H4519" s="29" t="s">
        <v>3234</v>
      </c>
      <c r="I4519" s="29" t="s">
        <v>3262</v>
      </c>
      <c r="J4519" s="29" t="s">
        <v>3263</v>
      </c>
      <c r="K4519" s="29" t="s">
        <v>3264</v>
      </c>
      <c r="L4519" s="29" t="s">
        <v>3103</v>
      </c>
      <c r="M4519" s="29" t="s">
        <v>3265</v>
      </c>
      <c r="N4519" s="29" t="s">
        <v>3266</v>
      </c>
      <c r="O4519" s="29" t="s">
        <v>3267</v>
      </c>
      <c r="P4519" s="29" t="s">
        <v>3268</v>
      </c>
      <c r="Q4519" s="29" t="s">
        <v>3209</v>
      </c>
      <c r="R4519" s="29" t="s">
        <v>3210</v>
      </c>
      <c r="S4519" s="29" t="s">
        <v>3098</v>
      </c>
      <c r="T4519" s="29"/>
      <c r="U4519" s="30">
        <v>39520</v>
      </c>
      <c r="V4519" s="30">
        <v>39520</v>
      </c>
      <c r="W4519" s="30">
        <v>39520</v>
      </c>
      <c r="X4519" s="30">
        <v>39520</v>
      </c>
      <c r="Y4519" s="30">
        <v>39520</v>
      </c>
      <c r="Z4519" s="30">
        <v>39520</v>
      </c>
      <c r="AA4519" s="30">
        <v>39520</v>
      </c>
      <c r="AB4519" s="30">
        <v>39520</v>
      </c>
      <c r="AC4519" s="30">
        <v>39520</v>
      </c>
      <c r="AD4519" s="30">
        <v>39520</v>
      </c>
      <c r="AE4519" s="30">
        <v>39520</v>
      </c>
      <c r="AF4519" s="30">
        <v>39520</v>
      </c>
    </row>
    <row r="4520" spans="1:32" x14ac:dyDescent="0.45">
      <c r="A4520" s="29" t="s">
        <v>239</v>
      </c>
      <c r="B4520" s="29" t="s">
        <v>240</v>
      </c>
      <c r="C4520" s="29" t="s">
        <v>3299</v>
      </c>
      <c r="D4520" s="29" t="s">
        <v>3300</v>
      </c>
      <c r="E4520" s="29" t="s">
        <v>3538</v>
      </c>
      <c r="F4520" s="29" t="s">
        <v>3539</v>
      </c>
      <c r="G4520" s="29" t="s">
        <v>3233</v>
      </c>
      <c r="H4520" s="29" t="s">
        <v>3234</v>
      </c>
      <c r="I4520" s="29" t="s">
        <v>3262</v>
      </c>
      <c r="J4520" s="29" t="s">
        <v>3263</v>
      </c>
      <c r="K4520" s="29" t="s">
        <v>3264</v>
      </c>
      <c r="L4520" s="29" t="s">
        <v>3103</v>
      </c>
      <c r="M4520" s="29" t="s">
        <v>3265</v>
      </c>
      <c r="N4520" s="29" t="s">
        <v>3266</v>
      </c>
      <c r="O4520" s="29" t="s">
        <v>3269</v>
      </c>
      <c r="P4520" s="29" t="s">
        <v>3270</v>
      </c>
      <c r="Q4520" s="29" t="s">
        <v>3209</v>
      </c>
      <c r="R4520" s="29" t="s">
        <v>3210</v>
      </c>
      <c r="S4520" s="29" t="s">
        <v>3098</v>
      </c>
      <c r="T4520" s="29"/>
      <c r="U4520" s="30">
        <v>0</v>
      </c>
      <c r="V4520" s="30">
        <v>39</v>
      </c>
      <c r="W4520" s="30">
        <v>39</v>
      </c>
      <c r="X4520" s="30">
        <v>78</v>
      </c>
      <c r="Y4520" s="30">
        <v>0</v>
      </c>
      <c r="Z4520" s="30">
        <v>117</v>
      </c>
      <c r="AA4520" s="30">
        <v>0</v>
      </c>
      <c r="AB4520" s="30">
        <v>0</v>
      </c>
      <c r="AC4520" s="30">
        <v>195</v>
      </c>
      <c r="AD4520" s="30">
        <v>0</v>
      </c>
      <c r="AE4520" s="30">
        <v>0</v>
      </c>
      <c r="AF4520" s="30">
        <v>234</v>
      </c>
    </row>
    <row r="4521" spans="1:32" x14ac:dyDescent="0.45">
      <c r="A4521" s="29" t="s">
        <v>239</v>
      </c>
      <c r="B4521" s="29" t="s">
        <v>240</v>
      </c>
      <c r="C4521" s="29" t="s">
        <v>3299</v>
      </c>
      <c r="D4521" s="29" t="s">
        <v>3300</v>
      </c>
      <c r="E4521" s="29" t="s">
        <v>3538</v>
      </c>
      <c r="F4521" s="29" t="s">
        <v>3539</v>
      </c>
      <c r="G4521" s="29" t="s">
        <v>3233</v>
      </c>
      <c r="H4521" s="29" t="s">
        <v>3234</v>
      </c>
      <c r="I4521" s="29" t="s">
        <v>3262</v>
      </c>
      <c r="J4521" s="29" t="s">
        <v>3263</v>
      </c>
      <c r="K4521" s="29" t="s">
        <v>3264</v>
      </c>
      <c r="L4521" s="29" t="s">
        <v>3103</v>
      </c>
      <c r="M4521" s="29" t="s">
        <v>3265</v>
      </c>
      <c r="N4521" s="29" t="s">
        <v>3266</v>
      </c>
      <c r="O4521" s="29" t="s">
        <v>3271</v>
      </c>
      <c r="P4521" s="29" t="s">
        <v>3272</v>
      </c>
      <c r="Q4521" s="29" t="s">
        <v>3209</v>
      </c>
      <c r="R4521" s="29" t="s">
        <v>3210</v>
      </c>
      <c r="S4521" s="29" t="s">
        <v>3098</v>
      </c>
      <c r="T4521" s="29"/>
      <c r="U4521" s="30">
        <v>1426</v>
      </c>
      <c r="V4521" s="30">
        <v>1753</v>
      </c>
      <c r="W4521" s="30">
        <v>1401</v>
      </c>
      <c r="X4521" s="30">
        <v>420</v>
      </c>
      <c r="Y4521" s="30">
        <v>2812</v>
      </c>
      <c r="Z4521" s="30">
        <v>884</v>
      </c>
      <c r="AA4521" s="30">
        <v>493</v>
      </c>
      <c r="AB4521" s="30">
        <v>387</v>
      </c>
      <c r="AC4521" s="30">
        <v>594</v>
      </c>
      <c r="AD4521" s="30">
        <v>2197</v>
      </c>
      <c r="AE4521" s="30">
        <v>6379</v>
      </c>
      <c r="AF4521" s="30">
        <v>2347</v>
      </c>
    </row>
    <row r="4522" spans="1:32" x14ac:dyDescent="0.45">
      <c r="A4522" s="29" t="s">
        <v>239</v>
      </c>
      <c r="B4522" s="29" t="s">
        <v>240</v>
      </c>
      <c r="C4522" s="29" t="s">
        <v>3299</v>
      </c>
      <c r="D4522" s="29" t="s">
        <v>3300</v>
      </c>
      <c r="E4522" s="29" t="s">
        <v>3538</v>
      </c>
      <c r="F4522" s="29" t="s">
        <v>3539</v>
      </c>
      <c r="G4522" s="29" t="s">
        <v>3233</v>
      </c>
      <c r="H4522" s="29" t="s">
        <v>3234</v>
      </c>
      <c r="I4522" s="29" t="s">
        <v>3262</v>
      </c>
      <c r="J4522" s="29" t="s">
        <v>3263</v>
      </c>
      <c r="K4522" s="29" t="s">
        <v>3264</v>
      </c>
      <c r="L4522" s="29" t="s">
        <v>3103</v>
      </c>
      <c r="M4522" s="29" t="s">
        <v>3265</v>
      </c>
      <c r="N4522" s="29" t="s">
        <v>3266</v>
      </c>
      <c r="O4522" s="29" t="s">
        <v>3273</v>
      </c>
      <c r="P4522" s="29" t="s">
        <v>3274</v>
      </c>
      <c r="Q4522" s="29" t="s">
        <v>3209</v>
      </c>
      <c r="R4522" s="29" t="s">
        <v>3210</v>
      </c>
      <c r="S4522" s="29" t="s">
        <v>3098</v>
      </c>
      <c r="T4522" s="29"/>
      <c r="U4522" s="30">
        <v>117</v>
      </c>
      <c r="V4522" s="30">
        <v>117</v>
      </c>
      <c r="W4522" s="30">
        <v>78</v>
      </c>
      <c r="X4522" s="30">
        <v>195</v>
      </c>
      <c r="Y4522" s="30">
        <v>351</v>
      </c>
      <c r="Z4522" s="30">
        <v>195</v>
      </c>
      <c r="AA4522" s="30">
        <v>39</v>
      </c>
      <c r="AB4522" s="30">
        <v>390</v>
      </c>
      <c r="AC4522" s="30">
        <v>39</v>
      </c>
      <c r="AD4522" s="30">
        <v>156</v>
      </c>
      <c r="AE4522" s="30">
        <v>78</v>
      </c>
      <c r="AF4522" s="30">
        <v>117</v>
      </c>
    </row>
    <row r="4523" spans="1:32" x14ac:dyDescent="0.45">
      <c r="A4523" s="29" t="s">
        <v>239</v>
      </c>
      <c r="B4523" s="29" t="s">
        <v>240</v>
      </c>
      <c r="C4523" s="29" t="s">
        <v>3299</v>
      </c>
      <c r="D4523" s="29" t="s">
        <v>3300</v>
      </c>
      <c r="E4523" s="29" t="s">
        <v>3538</v>
      </c>
      <c r="F4523" s="29" t="s">
        <v>3539</v>
      </c>
      <c r="G4523" s="29" t="s">
        <v>3233</v>
      </c>
      <c r="H4523" s="29" t="s">
        <v>3234</v>
      </c>
      <c r="I4523" s="29" t="s">
        <v>3262</v>
      </c>
      <c r="J4523" s="29" t="s">
        <v>3263</v>
      </c>
      <c r="K4523" s="29" t="s">
        <v>3264</v>
      </c>
      <c r="L4523" s="29" t="s">
        <v>3103</v>
      </c>
      <c r="M4523" s="29" t="s">
        <v>3322</v>
      </c>
      <c r="N4523" s="29" t="s">
        <v>3323</v>
      </c>
      <c r="O4523" s="29" t="s">
        <v>3374</v>
      </c>
      <c r="P4523" s="29" t="s">
        <v>3375</v>
      </c>
      <c r="Q4523" s="29" t="s">
        <v>3209</v>
      </c>
      <c r="R4523" s="29" t="s">
        <v>3210</v>
      </c>
      <c r="S4523" s="29" t="s">
        <v>3098</v>
      </c>
      <c r="T4523" s="29"/>
      <c r="U4523" s="30">
        <v>1000</v>
      </c>
      <c r="V4523" s="30">
        <v>1000</v>
      </c>
      <c r="W4523" s="30">
        <v>1000</v>
      </c>
      <c r="X4523" s="30">
        <v>1000</v>
      </c>
      <c r="Y4523" s="30">
        <v>1000</v>
      </c>
      <c r="Z4523" s="30">
        <v>1000</v>
      </c>
      <c r="AA4523" s="30">
        <v>1000</v>
      </c>
      <c r="AB4523" s="30">
        <v>1000</v>
      </c>
      <c r="AC4523" s="30">
        <v>1000</v>
      </c>
      <c r="AD4523" s="30">
        <v>1000</v>
      </c>
      <c r="AE4523" s="30">
        <v>1000</v>
      </c>
      <c r="AF4523" s="30">
        <v>1000</v>
      </c>
    </row>
    <row r="4524" spans="1:32" x14ac:dyDescent="0.45">
      <c r="A4524" s="29" t="s">
        <v>239</v>
      </c>
      <c r="B4524" s="29" t="s">
        <v>240</v>
      </c>
      <c r="C4524" s="29" t="s">
        <v>3299</v>
      </c>
      <c r="D4524" s="29" t="s">
        <v>3300</v>
      </c>
      <c r="E4524" s="29" t="s">
        <v>3538</v>
      </c>
      <c r="F4524" s="29" t="s">
        <v>3539</v>
      </c>
      <c r="G4524" s="29" t="s">
        <v>3233</v>
      </c>
      <c r="H4524" s="29" t="s">
        <v>3234</v>
      </c>
      <c r="I4524" s="29" t="s">
        <v>3275</v>
      </c>
      <c r="J4524" s="29" t="s">
        <v>3276</v>
      </c>
      <c r="K4524" s="29" t="s">
        <v>3282</v>
      </c>
      <c r="L4524" s="29" t="s">
        <v>3112</v>
      </c>
      <c r="M4524" s="29" t="s">
        <v>3283</v>
      </c>
      <c r="N4524" s="29" t="s">
        <v>3284</v>
      </c>
      <c r="O4524" s="29" t="s">
        <v>3376</v>
      </c>
      <c r="P4524" s="29" t="s">
        <v>3377</v>
      </c>
      <c r="Q4524" s="29" t="s">
        <v>3209</v>
      </c>
      <c r="R4524" s="29" t="s">
        <v>3210</v>
      </c>
      <c r="S4524" s="29" t="s">
        <v>3098</v>
      </c>
      <c r="T4524" s="29"/>
      <c r="U4524" s="30">
        <v>147135</v>
      </c>
      <c r="V4524" s="30">
        <v>147135</v>
      </c>
      <c r="W4524" s="30">
        <v>147135</v>
      </c>
      <c r="X4524" s="30">
        <v>147135</v>
      </c>
      <c r="Y4524" s="30">
        <v>147135</v>
      </c>
      <c r="Z4524" s="30">
        <v>147135</v>
      </c>
      <c r="AA4524" s="30">
        <v>147135</v>
      </c>
      <c r="AB4524" s="30">
        <v>147135</v>
      </c>
      <c r="AC4524" s="30">
        <v>147135</v>
      </c>
      <c r="AD4524" s="30">
        <v>147135</v>
      </c>
      <c r="AE4524" s="30">
        <v>147135</v>
      </c>
      <c r="AF4524" s="30">
        <v>147135</v>
      </c>
    </row>
    <row r="4525" spans="1:32" x14ac:dyDescent="0.45">
      <c r="A4525" s="29" t="s">
        <v>239</v>
      </c>
      <c r="B4525" s="29" t="s">
        <v>240</v>
      </c>
      <c r="C4525" s="29" t="s">
        <v>3299</v>
      </c>
      <c r="D4525" s="29" t="s">
        <v>3300</v>
      </c>
      <c r="E4525" s="29" t="s">
        <v>3538</v>
      </c>
      <c r="F4525" s="29" t="s">
        <v>3539</v>
      </c>
      <c r="G4525" s="29" t="s">
        <v>3233</v>
      </c>
      <c r="H4525" s="29" t="s">
        <v>3234</v>
      </c>
      <c r="I4525" s="29" t="s">
        <v>3275</v>
      </c>
      <c r="J4525" s="29" t="s">
        <v>3276</v>
      </c>
      <c r="K4525" s="29" t="s">
        <v>3282</v>
      </c>
      <c r="L4525" s="29" t="s">
        <v>3112</v>
      </c>
      <c r="M4525" s="29" t="s">
        <v>3283</v>
      </c>
      <c r="N4525" s="29" t="s">
        <v>3284</v>
      </c>
      <c r="O4525" s="29" t="s">
        <v>3382</v>
      </c>
      <c r="P4525" s="29" t="s">
        <v>3383</v>
      </c>
      <c r="Q4525" s="29" t="s">
        <v>3209</v>
      </c>
      <c r="R4525" s="29" t="s">
        <v>3210</v>
      </c>
      <c r="S4525" s="29" t="s">
        <v>3098</v>
      </c>
      <c r="T4525" s="29"/>
      <c r="U4525" s="30">
        <v>27360</v>
      </c>
      <c r="V4525" s="30">
        <v>27360</v>
      </c>
      <c r="W4525" s="30">
        <v>27360</v>
      </c>
      <c r="X4525" s="30">
        <v>27360</v>
      </c>
      <c r="Y4525" s="30">
        <v>27360</v>
      </c>
      <c r="Z4525" s="30">
        <v>27360</v>
      </c>
      <c r="AA4525" s="30">
        <v>27360</v>
      </c>
      <c r="AB4525" s="30">
        <v>27360</v>
      </c>
      <c r="AC4525" s="30">
        <v>27360</v>
      </c>
      <c r="AD4525" s="30">
        <v>27360</v>
      </c>
      <c r="AE4525" s="30">
        <v>27360</v>
      </c>
      <c r="AF4525" s="30">
        <v>27360</v>
      </c>
    </row>
    <row r="4526" spans="1:32" x14ac:dyDescent="0.45">
      <c r="A4526" s="29" t="s">
        <v>239</v>
      </c>
      <c r="B4526" s="29" t="s">
        <v>240</v>
      </c>
      <c r="C4526" s="29" t="s">
        <v>3211</v>
      </c>
      <c r="D4526" s="29" t="s">
        <v>3212</v>
      </c>
      <c r="E4526" s="29" t="s">
        <v>3213</v>
      </c>
      <c r="F4526" s="29" t="s">
        <v>982</v>
      </c>
      <c r="G4526" s="29" t="s">
        <v>3200</v>
      </c>
      <c r="H4526" s="29" t="s">
        <v>3201</v>
      </c>
      <c r="I4526" s="29" t="s">
        <v>3202</v>
      </c>
      <c r="J4526" s="29" t="s">
        <v>3203</v>
      </c>
      <c r="K4526" s="29" t="s">
        <v>3498</v>
      </c>
      <c r="L4526" s="29" t="s">
        <v>3120</v>
      </c>
      <c r="M4526" s="29" t="s">
        <v>3499</v>
      </c>
      <c r="N4526" s="29" t="s">
        <v>3500</v>
      </c>
      <c r="O4526" s="29" t="s">
        <v>3501</v>
      </c>
      <c r="P4526" s="29" t="s">
        <v>3502</v>
      </c>
      <c r="Q4526" s="29" t="s">
        <v>3209</v>
      </c>
      <c r="R4526" s="29" t="s">
        <v>3210</v>
      </c>
      <c r="S4526" s="29" t="s">
        <v>3098</v>
      </c>
      <c r="T4526" s="29"/>
      <c r="U4526" s="30">
        <v>129000</v>
      </c>
      <c r="V4526" s="30">
        <v>129000</v>
      </c>
      <c r="W4526" s="30">
        <v>129000</v>
      </c>
      <c r="X4526" s="30">
        <v>129000</v>
      </c>
      <c r="Y4526" s="30">
        <v>129000</v>
      </c>
      <c r="Z4526" s="30">
        <v>129000</v>
      </c>
      <c r="AA4526" s="30">
        <v>129000</v>
      </c>
      <c r="AB4526" s="30">
        <v>129000</v>
      </c>
      <c r="AC4526" s="30">
        <v>129000</v>
      </c>
      <c r="AD4526" s="30">
        <v>129000</v>
      </c>
      <c r="AE4526" s="30">
        <v>129000</v>
      </c>
      <c r="AF4526" s="30">
        <v>129000</v>
      </c>
    </row>
    <row r="4527" spans="1:32" x14ac:dyDescent="0.45">
      <c r="A4527" s="29" t="s">
        <v>239</v>
      </c>
      <c r="B4527" s="29" t="s">
        <v>240</v>
      </c>
      <c r="C4527" s="29" t="s">
        <v>3292</v>
      </c>
      <c r="D4527" s="29" t="s">
        <v>3293</v>
      </c>
      <c r="E4527" s="29" t="s">
        <v>3292</v>
      </c>
      <c r="F4527" s="29" t="s">
        <v>3294</v>
      </c>
      <c r="G4527" s="29" t="s">
        <v>3200</v>
      </c>
      <c r="H4527" s="29" t="s">
        <v>3201</v>
      </c>
      <c r="I4527" s="29" t="s">
        <v>3202</v>
      </c>
      <c r="J4527" s="29" t="s">
        <v>3203</v>
      </c>
      <c r="K4527" s="29" t="s">
        <v>3204</v>
      </c>
      <c r="L4527" s="29" t="s">
        <v>3109</v>
      </c>
      <c r="M4527" s="29" t="s">
        <v>3205</v>
      </c>
      <c r="N4527" s="29" t="s">
        <v>3206</v>
      </c>
      <c r="O4527" s="29" t="s">
        <v>3214</v>
      </c>
      <c r="P4527" s="29" t="s">
        <v>3215</v>
      </c>
      <c r="Q4527" s="29" t="s">
        <v>3209</v>
      </c>
      <c r="R4527" s="29" t="s">
        <v>3210</v>
      </c>
      <c r="S4527" s="29" t="s">
        <v>3098</v>
      </c>
      <c r="T4527" s="29"/>
      <c r="U4527" s="30">
        <v>0</v>
      </c>
      <c r="V4527" s="30">
        <v>0</v>
      </c>
      <c r="W4527" s="30">
        <v>0</v>
      </c>
      <c r="X4527" s="30">
        <v>0</v>
      </c>
      <c r="Y4527" s="30">
        <v>0</v>
      </c>
      <c r="Z4527" s="30">
        <v>0</v>
      </c>
      <c r="AA4527" s="30">
        <v>0</v>
      </c>
      <c r="AB4527" s="30">
        <v>0</v>
      </c>
      <c r="AC4527" s="30">
        <v>0</v>
      </c>
      <c r="AD4527" s="30">
        <v>0</v>
      </c>
      <c r="AE4527" s="30">
        <v>500</v>
      </c>
      <c r="AF4527" s="30">
        <v>0</v>
      </c>
    </row>
    <row r="4528" spans="1:32" x14ac:dyDescent="0.45">
      <c r="A4528" s="29" t="s">
        <v>239</v>
      </c>
      <c r="B4528" s="29" t="s">
        <v>240</v>
      </c>
      <c r="C4528" s="29" t="s">
        <v>3292</v>
      </c>
      <c r="D4528" s="29" t="s">
        <v>3293</v>
      </c>
      <c r="E4528" s="29" t="s">
        <v>3292</v>
      </c>
      <c r="F4528" s="29" t="s">
        <v>3294</v>
      </c>
      <c r="G4528" s="29" t="s">
        <v>3200</v>
      </c>
      <c r="H4528" s="29" t="s">
        <v>3201</v>
      </c>
      <c r="I4528" s="29" t="s">
        <v>3226</v>
      </c>
      <c r="J4528" s="29" t="s">
        <v>3227</v>
      </c>
      <c r="K4528" s="29" t="s">
        <v>3228</v>
      </c>
      <c r="L4528" s="29" t="s">
        <v>3111</v>
      </c>
      <c r="M4528" s="29" t="s">
        <v>3295</v>
      </c>
      <c r="N4528" s="29" t="s">
        <v>3296</v>
      </c>
      <c r="O4528" s="29" t="s">
        <v>3297</v>
      </c>
      <c r="P4528" s="29" t="s">
        <v>3298</v>
      </c>
      <c r="Q4528" s="29" t="s">
        <v>3209</v>
      </c>
      <c r="R4528" s="29" t="s">
        <v>3210</v>
      </c>
      <c r="S4528" s="29" t="s">
        <v>3098</v>
      </c>
      <c r="T4528" s="29"/>
      <c r="U4528" s="30">
        <v>0</v>
      </c>
      <c r="V4528" s="30">
        <v>0</v>
      </c>
      <c r="W4528" s="30">
        <v>0</v>
      </c>
      <c r="X4528" s="30">
        <v>0</v>
      </c>
      <c r="Y4528" s="30">
        <v>0</v>
      </c>
      <c r="Z4528" s="30">
        <v>0</v>
      </c>
      <c r="AA4528" s="30">
        <v>0</v>
      </c>
      <c r="AB4528" s="30">
        <v>0</v>
      </c>
      <c r="AC4528" s="30">
        <v>0</v>
      </c>
      <c r="AD4528" s="30">
        <v>0</v>
      </c>
      <c r="AE4528" s="30">
        <v>0</v>
      </c>
      <c r="AF4528" s="30">
        <v>0</v>
      </c>
    </row>
    <row r="4529" spans="1:32" x14ac:dyDescent="0.45">
      <c r="A4529" s="29" t="s">
        <v>384</v>
      </c>
      <c r="B4529" s="29" t="s">
        <v>3033</v>
      </c>
      <c r="C4529" s="29" t="s">
        <v>3584</v>
      </c>
      <c r="D4529" s="29" t="s">
        <v>3585</v>
      </c>
      <c r="E4529" s="29" t="s">
        <v>3586</v>
      </c>
      <c r="F4529" s="29" t="s">
        <v>3587</v>
      </c>
      <c r="G4529" s="29" t="s">
        <v>3233</v>
      </c>
      <c r="H4529" s="29" t="s">
        <v>3234</v>
      </c>
      <c r="I4529" s="29" t="s">
        <v>3235</v>
      </c>
      <c r="J4529" s="29" t="s">
        <v>3236</v>
      </c>
      <c r="K4529" s="29" t="s">
        <v>3237</v>
      </c>
      <c r="L4529" s="29" t="s">
        <v>3107</v>
      </c>
      <c r="M4529" s="29" t="s">
        <v>3596</v>
      </c>
      <c r="N4529" s="29" t="s">
        <v>3597</v>
      </c>
      <c r="O4529" s="29" t="s">
        <v>3598</v>
      </c>
      <c r="P4529" s="29" t="s">
        <v>3599</v>
      </c>
      <c r="Q4529" s="29" t="s">
        <v>3209</v>
      </c>
      <c r="R4529" s="29" t="s">
        <v>3210</v>
      </c>
      <c r="S4529" s="29" t="s">
        <v>3098</v>
      </c>
      <c r="T4529" s="29"/>
      <c r="U4529" s="30">
        <v>13116</v>
      </c>
      <c r="V4529" s="30">
        <v>13043</v>
      </c>
      <c r="W4529" s="30">
        <v>13029</v>
      </c>
      <c r="X4529" s="30">
        <v>13145</v>
      </c>
      <c r="Y4529" s="30">
        <v>13043</v>
      </c>
      <c r="Z4529" s="30">
        <v>13014</v>
      </c>
      <c r="AA4529" s="30">
        <v>13058</v>
      </c>
      <c r="AB4529" s="30">
        <v>13087</v>
      </c>
      <c r="AC4529" s="30">
        <v>13087</v>
      </c>
      <c r="AD4529" s="30">
        <v>13000</v>
      </c>
      <c r="AE4529" s="30">
        <v>13000</v>
      </c>
      <c r="AF4529" s="30">
        <v>13000</v>
      </c>
    </row>
    <row r="4530" spans="1:32" x14ac:dyDescent="0.45">
      <c r="A4530" s="29" t="s">
        <v>384</v>
      </c>
      <c r="B4530" s="29" t="s">
        <v>3033</v>
      </c>
      <c r="C4530" s="29" t="s">
        <v>3196</v>
      </c>
      <c r="D4530" s="29" t="s">
        <v>3197</v>
      </c>
      <c r="E4530" s="29" t="s">
        <v>3746</v>
      </c>
      <c r="F4530" s="29" t="s">
        <v>3747</v>
      </c>
      <c r="G4530" s="29" t="s">
        <v>3233</v>
      </c>
      <c r="H4530" s="29" t="s">
        <v>3234</v>
      </c>
      <c r="I4530" s="29" t="s">
        <v>3235</v>
      </c>
      <c r="J4530" s="29" t="s">
        <v>3236</v>
      </c>
      <c r="K4530" s="29" t="s">
        <v>3237</v>
      </c>
      <c r="L4530" s="29" t="s">
        <v>3107</v>
      </c>
      <c r="M4530" s="29" t="s">
        <v>3238</v>
      </c>
      <c r="N4530" s="29" t="s">
        <v>3239</v>
      </c>
      <c r="O4530" s="29" t="s">
        <v>3422</v>
      </c>
      <c r="P4530" s="29" t="s">
        <v>3423</v>
      </c>
      <c r="Q4530" s="29" t="s">
        <v>3209</v>
      </c>
      <c r="R4530" s="29" t="s">
        <v>3210</v>
      </c>
      <c r="S4530" s="29" t="s">
        <v>3098</v>
      </c>
      <c r="T4530" s="29"/>
      <c r="U4530" s="30">
        <v>2200</v>
      </c>
      <c r="V4530" s="30">
        <v>2200</v>
      </c>
      <c r="W4530" s="30">
        <v>2200</v>
      </c>
      <c r="X4530" s="30">
        <v>2200</v>
      </c>
      <c r="Y4530" s="30">
        <v>2200</v>
      </c>
      <c r="Z4530" s="30">
        <v>2200</v>
      </c>
      <c r="AA4530" s="30">
        <v>2200</v>
      </c>
      <c r="AB4530" s="30">
        <v>2200</v>
      </c>
      <c r="AC4530" s="30">
        <v>2200</v>
      </c>
      <c r="AD4530" s="30">
        <v>2200</v>
      </c>
      <c r="AE4530" s="30">
        <v>2200</v>
      </c>
      <c r="AF4530" s="30">
        <v>2200</v>
      </c>
    </row>
    <row r="4531" spans="1:32" x14ac:dyDescent="0.45">
      <c r="A4531" s="29" t="s">
        <v>384</v>
      </c>
      <c r="B4531" s="29" t="s">
        <v>3033</v>
      </c>
      <c r="C4531" s="29" t="s">
        <v>3196</v>
      </c>
      <c r="D4531" s="29" t="s">
        <v>3197</v>
      </c>
      <c r="E4531" s="29" t="s">
        <v>3746</v>
      </c>
      <c r="F4531" s="29" t="s">
        <v>3747</v>
      </c>
      <c r="G4531" s="29" t="s">
        <v>3233</v>
      </c>
      <c r="H4531" s="29" t="s">
        <v>3234</v>
      </c>
      <c r="I4531" s="29" t="s">
        <v>3262</v>
      </c>
      <c r="J4531" s="29" t="s">
        <v>3263</v>
      </c>
      <c r="K4531" s="29" t="s">
        <v>3264</v>
      </c>
      <c r="L4531" s="29" t="s">
        <v>3103</v>
      </c>
      <c r="M4531" s="29" t="s">
        <v>3265</v>
      </c>
      <c r="N4531" s="29" t="s">
        <v>3266</v>
      </c>
      <c r="O4531" s="29" t="s">
        <v>3267</v>
      </c>
      <c r="P4531" s="29" t="s">
        <v>3268</v>
      </c>
      <c r="Q4531" s="29" t="s">
        <v>3209</v>
      </c>
      <c r="R4531" s="29" t="s">
        <v>3210</v>
      </c>
      <c r="S4531" s="29" t="s">
        <v>3098</v>
      </c>
      <c r="T4531" s="29"/>
      <c r="U4531" s="30">
        <v>4000</v>
      </c>
      <c r="V4531" s="30">
        <v>4000</v>
      </c>
      <c r="W4531" s="30">
        <v>4000</v>
      </c>
      <c r="X4531" s="30">
        <v>4000</v>
      </c>
      <c r="Y4531" s="30">
        <v>4000</v>
      </c>
      <c r="Z4531" s="30">
        <v>4000</v>
      </c>
      <c r="AA4531" s="30">
        <v>4000</v>
      </c>
      <c r="AB4531" s="30">
        <v>4000</v>
      </c>
      <c r="AC4531" s="30">
        <v>4000</v>
      </c>
      <c r="AD4531" s="30">
        <v>4000</v>
      </c>
      <c r="AE4531" s="30">
        <v>4000</v>
      </c>
      <c r="AF4531" s="30">
        <v>4000</v>
      </c>
    </row>
    <row r="4532" spans="1:32" x14ac:dyDescent="0.45">
      <c r="A4532" s="29" t="s">
        <v>384</v>
      </c>
      <c r="B4532" s="29" t="s">
        <v>3033</v>
      </c>
      <c r="C4532" s="29" t="s">
        <v>3299</v>
      </c>
      <c r="D4532" s="29" t="s">
        <v>3300</v>
      </c>
      <c r="E4532" s="29" t="s">
        <v>3320</v>
      </c>
      <c r="F4532" s="29" t="s">
        <v>3321</v>
      </c>
      <c r="G4532" s="29" t="s">
        <v>3200</v>
      </c>
      <c r="H4532" s="29" t="s">
        <v>3201</v>
      </c>
      <c r="I4532" s="29" t="s">
        <v>3202</v>
      </c>
      <c r="J4532" s="29" t="s">
        <v>3203</v>
      </c>
      <c r="K4532" s="29" t="s">
        <v>3204</v>
      </c>
      <c r="L4532" s="29" t="s">
        <v>3109</v>
      </c>
      <c r="M4532" s="29" t="s">
        <v>3378</v>
      </c>
      <c r="N4532" s="29" t="s">
        <v>3379</v>
      </c>
      <c r="O4532" s="29" t="s">
        <v>3380</v>
      </c>
      <c r="P4532" s="29" t="s">
        <v>3381</v>
      </c>
      <c r="Q4532" s="29" t="s">
        <v>3209</v>
      </c>
      <c r="R4532" s="29" t="s">
        <v>3210</v>
      </c>
      <c r="S4532" s="29" t="s">
        <v>3098</v>
      </c>
      <c r="T4532" s="29"/>
      <c r="U4532" s="30">
        <v>6880</v>
      </c>
      <c r="V4532" s="30">
        <v>6970</v>
      </c>
      <c r="W4532" s="30">
        <v>6970</v>
      </c>
      <c r="X4532" s="30">
        <v>6970</v>
      </c>
      <c r="Y4532" s="30">
        <v>6880</v>
      </c>
      <c r="Z4532" s="30">
        <v>6880</v>
      </c>
      <c r="AA4532" s="30">
        <v>6880</v>
      </c>
      <c r="AB4532" s="30">
        <v>6880</v>
      </c>
      <c r="AC4532" s="30">
        <v>6880</v>
      </c>
      <c r="AD4532" s="30">
        <v>6880</v>
      </c>
      <c r="AE4532" s="30">
        <v>0</v>
      </c>
      <c r="AF4532" s="30">
        <v>0</v>
      </c>
    </row>
    <row r="4533" spans="1:32" x14ac:dyDescent="0.45">
      <c r="A4533" s="29" t="s">
        <v>384</v>
      </c>
      <c r="B4533" s="29" t="s">
        <v>3033</v>
      </c>
      <c r="C4533" s="29" t="s">
        <v>3211</v>
      </c>
      <c r="D4533" s="29" t="s">
        <v>3212</v>
      </c>
      <c r="E4533" s="29" t="s">
        <v>3213</v>
      </c>
      <c r="F4533" s="29" t="s">
        <v>982</v>
      </c>
      <c r="G4533" s="29" t="s">
        <v>3233</v>
      </c>
      <c r="H4533" s="29" t="s">
        <v>3234</v>
      </c>
      <c r="I4533" s="29" t="s">
        <v>3341</v>
      </c>
      <c r="J4533" s="29" t="s">
        <v>3342</v>
      </c>
      <c r="K4533" s="29" t="s">
        <v>3343</v>
      </c>
      <c r="L4533" s="29" t="s">
        <v>3119</v>
      </c>
      <c r="M4533" s="29" t="s">
        <v>3344</v>
      </c>
      <c r="N4533" s="29" t="s">
        <v>3345</v>
      </c>
      <c r="O4533" s="29" t="s">
        <v>3346</v>
      </c>
      <c r="P4533" s="29" t="s">
        <v>3347</v>
      </c>
      <c r="Q4533" s="29" t="s">
        <v>3209</v>
      </c>
      <c r="R4533" s="29" t="s">
        <v>3210</v>
      </c>
      <c r="S4533" s="29" t="s">
        <v>3098</v>
      </c>
      <c r="T4533" s="29"/>
      <c r="U4533" s="30">
        <v>-1014</v>
      </c>
      <c r="V4533" s="30">
        <v>-978</v>
      </c>
      <c r="W4533" s="30">
        <v>-1244</v>
      </c>
      <c r="X4533" s="30">
        <v>-1558</v>
      </c>
      <c r="Y4533" s="30">
        <v>-1583</v>
      </c>
      <c r="Z4533" s="30">
        <v>-1635</v>
      </c>
      <c r="AA4533" s="30">
        <v>-1694</v>
      </c>
      <c r="AB4533" s="30">
        <v>-1728</v>
      </c>
      <c r="AC4533" s="30">
        <v>-1748</v>
      </c>
      <c r="AD4533" s="30">
        <v>-1710</v>
      </c>
      <c r="AE4533" s="30">
        <v>-1689</v>
      </c>
      <c r="AF4533" s="30">
        <v>-1723</v>
      </c>
    </row>
    <row r="4534" spans="1:32" x14ac:dyDescent="0.45">
      <c r="A4534" s="29" t="s">
        <v>384</v>
      </c>
      <c r="B4534" s="29" t="s">
        <v>3033</v>
      </c>
      <c r="C4534" s="29" t="s">
        <v>3211</v>
      </c>
      <c r="D4534" s="29" t="s">
        <v>3212</v>
      </c>
      <c r="E4534" s="29" t="s">
        <v>3213</v>
      </c>
      <c r="F4534" s="29" t="s">
        <v>982</v>
      </c>
      <c r="G4534" s="29" t="s">
        <v>3233</v>
      </c>
      <c r="H4534" s="29" t="s">
        <v>3234</v>
      </c>
      <c r="I4534" s="29" t="s">
        <v>3341</v>
      </c>
      <c r="J4534" s="29" t="s">
        <v>3342</v>
      </c>
      <c r="K4534" s="29" t="s">
        <v>3348</v>
      </c>
      <c r="L4534" s="29" t="s">
        <v>3115</v>
      </c>
      <c r="M4534" s="29" t="s">
        <v>3366</v>
      </c>
      <c r="N4534" s="29" t="s">
        <v>3367</v>
      </c>
      <c r="O4534" s="29" t="s">
        <v>3370</v>
      </c>
      <c r="P4534" s="29" t="s">
        <v>3371</v>
      </c>
      <c r="Q4534" s="29" t="s">
        <v>3209</v>
      </c>
      <c r="R4534" s="29" t="s">
        <v>3210</v>
      </c>
      <c r="S4534" s="29" t="s">
        <v>3098</v>
      </c>
      <c r="T4534" s="29"/>
      <c r="U4534" s="30">
        <v>49545</v>
      </c>
      <c r="V4534" s="30">
        <v>49545</v>
      </c>
      <c r="W4534" s="30">
        <v>49545</v>
      </c>
      <c r="X4534" s="30">
        <v>49545</v>
      </c>
      <c r="Y4534" s="30">
        <v>49545</v>
      </c>
      <c r="Z4534" s="30">
        <v>53145</v>
      </c>
      <c r="AA4534" s="30">
        <v>52061</v>
      </c>
      <c r="AB4534" s="30">
        <v>49545</v>
      </c>
      <c r="AC4534" s="30">
        <v>49545</v>
      </c>
      <c r="AD4534" s="30">
        <v>49545</v>
      </c>
      <c r="AE4534" s="30">
        <v>49545</v>
      </c>
      <c r="AF4534" s="30">
        <v>49545</v>
      </c>
    </row>
    <row r="4535" spans="1:32" x14ac:dyDescent="0.45">
      <c r="A4535" s="29" t="s">
        <v>384</v>
      </c>
      <c r="B4535" s="29" t="s">
        <v>3033</v>
      </c>
      <c r="C4535" s="29" t="s">
        <v>3211</v>
      </c>
      <c r="D4535" s="29" t="s">
        <v>3212</v>
      </c>
      <c r="E4535" s="29" t="s">
        <v>3213</v>
      </c>
      <c r="F4535" s="29" t="s">
        <v>982</v>
      </c>
      <c r="G4535" s="29" t="s">
        <v>3233</v>
      </c>
      <c r="H4535" s="29" t="s">
        <v>3234</v>
      </c>
      <c r="I4535" s="29" t="s">
        <v>3341</v>
      </c>
      <c r="J4535" s="29" t="s">
        <v>3342</v>
      </c>
      <c r="K4535" s="29" t="s">
        <v>3348</v>
      </c>
      <c r="L4535" s="29" t="s">
        <v>3115</v>
      </c>
      <c r="M4535" s="29" t="s">
        <v>3366</v>
      </c>
      <c r="N4535" s="29" t="s">
        <v>3367</v>
      </c>
      <c r="O4535" s="29" t="s">
        <v>3510</v>
      </c>
      <c r="P4535" s="29" t="s">
        <v>3511</v>
      </c>
      <c r="Q4535" s="29" t="s">
        <v>3209</v>
      </c>
      <c r="R4535" s="29" t="s">
        <v>3210</v>
      </c>
      <c r="S4535" s="29" t="s">
        <v>3098</v>
      </c>
      <c r="T4535" s="29"/>
      <c r="U4535" s="30">
        <v>0</v>
      </c>
      <c r="V4535" s="30">
        <v>0</v>
      </c>
      <c r="W4535" s="30">
        <v>0</v>
      </c>
      <c r="X4535" s="30">
        <v>0</v>
      </c>
      <c r="Y4535" s="30">
        <v>0</v>
      </c>
      <c r="Z4535" s="30">
        <v>737</v>
      </c>
      <c r="AA4535" s="30">
        <v>263</v>
      </c>
      <c r="AB4535" s="30">
        <v>0</v>
      </c>
      <c r="AC4535" s="30">
        <v>0</v>
      </c>
      <c r="AD4535" s="30">
        <v>0</v>
      </c>
      <c r="AE4535" s="30">
        <v>0</v>
      </c>
      <c r="AF4535" s="30">
        <v>0</v>
      </c>
    </row>
    <row r="4536" spans="1:32" x14ac:dyDescent="0.45">
      <c r="A4536" s="29" t="s">
        <v>384</v>
      </c>
      <c r="B4536" s="29" t="s">
        <v>3033</v>
      </c>
      <c r="C4536" s="29" t="s">
        <v>3211</v>
      </c>
      <c r="D4536" s="29" t="s">
        <v>3212</v>
      </c>
      <c r="E4536" s="29" t="s">
        <v>3213</v>
      </c>
      <c r="F4536" s="29" t="s">
        <v>982</v>
      </c>
      <c r="G4536" s="29" t="s">
        <v>3233</v>
      </c>
      <c r="H4536" s="29" t="s">
        <v>3234</v>
      </c>
      <c r="I4536" s="29" t="s">
        <v>3341</v>
      </c>
      <c r="J4536" s="29" t="s">
        <v>3342</v>
      </c>
      <c r="K4536" s="29" t="s">
        <v>3474</v>
      </c>
      <c r="L4536" s="29" t="s">
        <v>3116</v>
      </c>
      <c r="M4536" s="29" t="s">
        <v>3488</v>
      </c>
      <c r="N4536" s="29" t="s">
        <v>3489</v>
      </c>
      <c r="O4536" s="29" t="s">
        <v>3490</v>
      </c>
      <c r="P4536" s="29" t="s">
        <v>3491</v>
      </c>
      <c r="Q4536" s="29" t="s">
        <v>3209</v>
      </c>
      <c r="R4536" s="29" t="s">
        <v>3210</v>
      </c>
      <c r="S4536" s="29" t="s">
        <v>3098</v>
      </c>
      <c r="T4536" s="29"/>
      <c r="U4536" s="30">
        <v>45000</v>
      </c>
      <c r="V4536" s="30">
        <v>45000</v>
      </c>
      <c r="W4536" s="30">
        <v>45000</v>
      </c>
      <c r="X4536" s="30">
        <v>0</v>
      </c>
      <c r="Y4536" s="30">
        <v>0</v>
      </c>
      <c r="Z4536" s="30">
        <v>0</v>
      </c>
      <c r="AA4536" s="30">
        <v>0</v>
      </c>
      <c r="AB4536" s="30">
        <v>0</v>
      </c>
      <c r="AC4536" s="30">
        <v>0</v>
      </c>
      <c r="AD4536" s="30">
        <v>0</v>
      </c>
      <c r="AE4536" s="30">
        <v>0</v>
      </c>
      <c r="AF4536" s="30">
        <v>0</v>
      </c>
    </row>
    <row r="4537" spans="1:32" x14ac:dyDescent="0.45">
      <c r="A4537" s="29" t="s">
        <v>928</v>
      </c>
      <c r="B4537" s="29" t="s">
        <v>929</v>
      </c>
      <c r="C4537" s="29" t="s">
        <v>3299</v>
      </c>
      <c r="D4537" s="29" t="s">
        <v>3300</v>
      </c>
      <c r="E4537" s="29" t="s">
        <v>3301</v>
      </c>
      <c r="F4537" s="29" t="s">
        <v>3302</v>
      </c>
      <c r="G4537" s="29" t="s">
        <v>3200</v>
      </c>
      <c r="H4537" s="29" t="s">
        <v>3201</v>
      </c>
      <c r="I4537" s="29" t="s">
        <v>3202</v>
      </c>
      <c r="J4537" s="29" t="s">
        <v>3203</v>
      </c>
      <c r="K4537" s="29" t="s">
        <v>3221</v>
      </c>
      <c r="L4537" s="29" t="s">
        <v>3113</v>
      </c>
      <c r="M4537" s="29" t="s">
        <v>3303</v>
      </c>
      <c r="N4537" s="29" t="s">
        <v>3304</v>
      </c>
      <c r="O4537" s="29" t="s">
        <v>3305</v>
      </c>
      <c r="P4537" s="29" t="s">
        <v>3306</v>
      </c>
      <c r="Q4537" s="29" t="s">
        <v>3209</v>
      </c>
      <c r="R4537" s="29" t="s">
        <v>3098</v>
      </c>
      <c r="S4537" s="29" t="s">
        <v>3098</v>
      </c>
      <c r="T4537" s="29"/>
      <c r="U4537" s="30">
        <v>4304</v>
      </c>
      <c r="V4537" s="30">
        <v>6452</v>
      </c>
      <c r="W4537" s="30">
        <v>6476</v>
      </c>
      <c r="X4537" s="30">
        <v>6101</v>
      </c>
      <c r="Y4537" s="30">
        <v>7890</v>
      </c>
      <c r="Z4537" s="30">
        <v>6454</v>
      </c>
      <c r="AA4537" s="30">
        <v>6538</v>
      </c>
      <c r="AB4537" s="30">
        <v>6725</v>
      </c>
      <c r="AC4537" s="30">
        <v>5687</v>
      </c>
      <c r="AD4537" s="30">
        <v>7461</v>
      </c>
      <c r="AE4537" s="30">
        <v>6711</v>
      </c>
      <c r="AF4537" s="30">
        <v>7353</v>
      </c>
    </row>
    <row r="4538" spans="1:32" x14ac:dyDescent="0.45">
      <c r="A4538" s="29" t="s">
        <v>928</v>
      </c>
      <c r="B4538" s="29" t="s">
        <v>929</v>
      </c>
      <c r="C4538" s="29" t="s">
        <v>3299</v>
      </c>
      <c r="D4538" s="29" t="s">
        <v>3300</v>
      </c>
      <c r="E4538" s="29" t="s">
        <v>3301</v>
      </c>
      <c r="F4538" s="29" t="s">
        <v>3302</v>
      </c>
      <c r="G4538" s="29" t="s">
        <v>3233</v>
      </c>
      <c r="H4538" s="29" t="s">
        <v>3234</v>
      </c>
      <c r="I4538" s="29" t="s">
        <v>3242</v>
      </c>
      <c r="J4538" s="29" t="s">
        <v>3243</v>
      </c>
      <c r="K4538" s="29" t="s">
        <v>3244</v>
      </c>
      <c r="L4538" s="29" t="s">
        <v>3104</v>
      </c>
      <c r="M4538" s="29" t="s">
        <v>3245</v>
      </c>
      <c r="N4538" s="29" t="s">
        <v>3246</v>
      </c>
      <c r="O4538" s="29" t="s">
        <v>3464</v>
      </c>
      <c r="P4538" s="29" t="s">
        <v>3465</v>
      </c>
      <c r="Q4538" s="29" t="s">
        <v>3249</v>
      </c>
      <c r="R4538" s="29" t="s">
        <v>3098</v>
      </c>
      <c r="S4538" s="29" t="s">
        <v>3098</v>
      </c>
      <c r="T4538" s="29"/>
      <c r="U4538" s="30">
        <v>1058</v>
      </c>
      <c r="V4538" s="30">
        <v>1058</v>
      </c>
      <c r="W4538" s="30">
        <v>1058</v>
      </c>
      <c r="X4538" s="30">
        <v>1058</v>
      </c>
      <c r="Y4538" s="30">
        <v>1058</v>
      </c>
      <c r="Z4538" s="30">
        <v>1058</v>
      </c>
      <c r="AA4538" s="30">
        <v>1058</v>
      </c>
      <c r="AB4538" s="30">
        <v>1058</v>
      </c>
      <c r="AC4538" s="30">
        <v>1058</v>
      </c>
      <c r="AD4538" s="30">
        <v>1058</v>
      </c>
      <c r="AE4538" s="30">
        <v>1058</v>
      </c>
      <c r="AF4538" s="30">
        <v>1058</v>
      </c>
    </row>
    <row r="4539" spans="1:32" x14ac:dyDescent="0.45">
      <c r="A4539" s="29" t="s">
        <v>928</v>
      </c>
      <c r="B4539" s="29" t="s">
        <v>929</v>
      </c>
      <c r="C4539" s="29" t="s">
        <v>3299</v>
      </c>
      <c r="D4539" s="29" t="s">
        <v>3300</v>
      </c>
      <c r="E4539" s="29" t="s">
        <v>3301</v>
      </c>
      <c r="F4539" s="29" t="s">
        <v>3302</v>
      </c>
      <c r="G4539" s="29" t="s">
        <v>3233</v>
      </c>
      <c r="H4539" s="29" t="s">
        <v>3234</v>
      </c>
      <c r="I4539" s="29" t="s">
        <v>3242</v>
      </c>
      <c r="J4539" s="29" t="s">
        <v>3243</v>
      </c>
      <c r="K4539" s="29" t="s">
        <v>3244</v>
      </c>
      <c r="L4539" s="29" t="s">
        <v>3104</v>
      </c>
      <c r="M4539" s="29" t="s">
        <v>3245</v>
      </c>
      <c r="N4539" s="29" t="s">
        <v>3246</v>
      </c>
      <c r="O4539" s="29" t="s">
        <v>3464</v>
      </c>
      <c r="P4539" s="29" t="s">
        <v>3465</v>
      </c>
      <c r="Q4539" s="29" t="s">
        <v>3209</v>
      </c>
      <c r="R4539" s="29" t="s">
        <v>3098</v>
      </c>
      <c r="S4539" s="29" t="s">
        <v>3098</v>
      </c>
      <c r="T4539" s="29"/>
      <c r="U4539" s="30">
        <v>13703</v>
      </c>
      <c r="V4539" s="30">
        <v>17700</v>
      </c>
      <c r="W4539" s="30">
        <v>17700</v>
      </c>
      <c r="X4539" s="30">
        <v>17700</v>
      </c>
      <c r="Y4539" s="30">
        <v>17700</v>
      </c>
      <c r="Z4539" s="30">
        <v>17700</v>
      </c>
      <c r="AA4539" s="30">
        <v>17700</v>
      </c>
      <c r="AB4539" s="30">
        <v>17700</v>
      </c>
      <c r="AC4539" s="30">
        <v>17700</v>
      </c>
      <c r="AD4539" s="30">
        <v>17700</v>
      </c>
      <c r="AE4539" s="30">
        <v>17700</v>
      </c>
      <c r="AF4539" s="30">
        <v>17700</v>
      </c>
    </row>
    <row r="4540" spans="1:32" x14ac:dyDescent="0.45">
      <c r="A4540" s="29" t="s">
        <v>928</v>
      </c>
      <c r="B4540" s="29" t="s">
        <v>929</v>
      </c>
      <c r="C4540" s="29" t="s">
        <v>3299</v>
      </c>
      <c r="D4540" s="29" t="s">
        <v>3300</v>
      </c>
      <c r="E4540" s="29" t="s">
        <v>3301</v>
      </c>
      <c r="F4540" s="29" t="s">
        <v>3302</v>
      </c>
      <c r="G4540" s="29" t="s">
        <v>3233</v>
      </c>
      <c r="H4540" s="29" t="s">
        <v>3234</v>
      </c>
      <c r="I4540" s="29" t="s">
        <v>3242</v>
      </c>
      <c r="J4540" s="29" t="s">
        <v>3243</v>
      </c>
      <c r="K4540" s="29" t="s">
        <v>3258</v>
      </c>
      <c r="L4540" s="29" t="s">
        <v>3105</v>
      </c>
      <c r="M4540" s="29" t="s">
        <v>3259</v>
      </c>
      <c r="N4540" s="29" t="s">
        <v>3105</v>
      </c>
      <c r="O4540" s="29" t="s">
        <v>3260</v>
      </c>
      <c r="P4540" s="29" t="s">
        <v>3261</v>
      </c>
      <c r="Q4540" s="29" t="s">
        <v>3209</v>
      </c>
      <c r="R4540" s="29" t="s">
        <v>3098</v>
      </c>
      <c r="S4540" s="29" t="s">
        <v>3098</v>
      </c>
      <c r="T4540" s="29"/>
      <c r="U4540" s="30">
        <v>4646</v>
      </c>
      <c r="V4540" s="30">
        <v>6000</v>
      </c>
      <c r="W4540" s="30">
        <v>6000</v>
      </c>
      <c r="X4540" s="30">
        <v>6000</v>
      </c>
      <c r="Y4540" s="30">
        <v>6000</v>
      </c>
      <c r="Z4540" s="30">
        <v>6000</v>
      </c>
      <c r="AA4540" s="30">
        <v>6000</v>
      </c>
      <c r="AB4540" s="30">
        <v>6000</v>
      </c>
      <c r="AC4540" s="30">
        <v>6000</v>
      </c>
      <c r="AD4540" s="30">
        <v>6000</v>
      </c>
      <c r="AE4540" s="30">
        <v>6000</v>
      </c>
      <c r="AF4540" s="30">
        <v>6000</v>
      </c>
    </row>
    <row r="4541" spans="1:32" x14ac:dyDescent="0.45">
      <c r="A4541" s="29" t="s">
        <v>928</v>
      </c>
      <c r="B4541" s="29" t="s">
        <v>929</v>
      </c>
      <c r="C4541" s="29" t="s">
        <v>3299</v>
      </c>
      <c r="D4541" s="29" t="s">
        <v>3300</v>
      </c>
      <c r="E4541" s="29" t="s">
        <v>3301</v>
      </c>
      <c r="F4541" s="29" t="s">
        <v>3302</v>
      </c>
      <c r="G4541" s="29" t="s">
        <v>3233</v>
      </c>
      <c r="H4541" s="29" t="s">
        <v>3234</v>
      </c>
      <c r="I4541" s="29" t="s">
        <v>3262</v>
      </c>
      <c r="J4541" s="29" t="s">
        <v>3263</v>
      </c>
      <c r="K4541" s="29" t="s">
        <v>3264</v>
      </c>
      <c r="L4541" s="29" t="s">
        <v>3103</v>
      </c>
      <c r="M4541" s="29" t="s">
        <v>3265</v>
      </c>
      <c r="N4541" s="29" t="s">
        <v>3266</v>
      </c>
      <c r="O4541" s="29" t="s">
        <v>3338</v>
      </c>
      <c r="P4541" s="29" t="s">
        <v>3339</v>
      </c>
      <c r="Q4541" s="29" t="s">
        <v>3249</v>
      </c>
      <c r="R4541" s="29" t="s">
        <v>3098</v>
      </c>
      <c r="S4541" s="29" t="s">
        <v>3098</v>
      </c>
      <c r="T4541" s="29"/>
      <c r="U4541" s="30">
        <v>29091</v>
      </c>
      <c r="V4541" s="30">
        <v>0</v>
      </c>
      <c r="W4541" s="30">
        <v>0</v>
      </c>
      <c r="X4541" s="30">
        <v>0</v>
      </c>
      <c r="Y4541" s="30">
        <v>0</v>
      </c>
      <c r="Z4541" s="30">
        <v>0</v>
      </c>
      <c r="AA4541" s="30">
        <v>0</v>
      </c>
      <c r="AB4541" s="30">
        <v>0</v>
      </c>
      <c r="AC4541" s="30">
        <v>0</v>
      </c>
      <c r="AD4541" s="30">
        <v>0</v>
      </c>
      <c r="AE4541" s="30">
        <v>0</v>
      </c>
      <c r="AF4541" s="30">
        <v>0</v>
      </c>
    </row>
    <row r="4542" spans="1:32" x14ac:dyDescent="0.45">
      <c r="A4542" s="29" t="s">
        <v>928</v>
      </c>
      <c r="B4542" s="29" t="s">
        <v>929</v>
      </c>
      <c r="C4542" s="29" t="s">
        <v>3299</v>
      </c>
      <c r="D4542" s="29" t="s">
        <v>3300</v>
      </c>
      <c r="E4542" s="29" t="s">
        <v>3301</v>
      </c>
      <c r="F4542" s="29" t="s">
        <v>3302</v>
      </c>
      <c r="G4542" s="29" t="s">
        <v>3233</v>
      </c>
      <c r="H4542" s="29" t="s">
        <v>3234</v>
      </c>
      <c r="I4542" s="29" t="s">
        <v>3262</v>
      </c>
      <c r="J4542" s="29" t="s">
        <v>3263</v>
      </c>
      <c r="K4542" s="29" t="s">
        <v>3264</v>
      </c>
      <c r="L4542" s="29" t="s">
        <v>3103</v>
      </c>
      <c r="M4542" s="29" t="s">
        <v>3326</v>
      </c>
      <c r="N4542" s="29" t="s">
        <v>3327</v>
      </c>
      <c r="O4542" s="29" t="s">
        <v>3332</v>
      </c>
      <c r="P4542" s="29" t="s">
        <v>3333</v>
      </c>
      <c r="Q4542" s="29" t="s">
        <v>3209</v>
      </c>
      <c r="R4542" s="29" t="s">
        <v>3098</v>
      </c>
      <c r="S4542" s="29" t="s">
        <v>3098</v>
      </c>
      <c r="T4542" s="29"/>
      <c r="U4542" s="30">
        <v>4400</v>
      </c>
      <c r="V4542" s="30">
        <v>5500</v>
      </c>
      <c r="W4542" s="30">
        <v>5500</v>
      </c>
      <c r="X4542" s="30">
        <v>5500</v>
      </c>
      <c r="Y4542" s="30">
        <v>5500</v>
      </c>
      <c r="Z4542" s="30">
        <v>5500</v>
      </c>
      <c r="AA4542" s="30">
        <v>5500</v>
      </c>
      <c r="AB4542" s="30">
        <v>5500</v>
      </c>
      <c r="AC4542" s="30">
        <v>5500</v>
      </c>
      <c r="AD4542" s="30">
        <v>5500</v>
      </c>
      <c r="AE4542" s="30">
        <v>5500</v>
      </c>
      <c r="AF4542" s="30">
        <v>5500</v>
      </c>
    </row>
    <row r="4543" spans="1:32" x14ac:dyDescent="0.45">
      <c r="A4543" s="29" t="s">
        <v>928</v>
      </c>
      <c r="B4543" s="29" t="s">
        <v>929</v>
      </c>
      <c r="C4543" s="29" t="s">
        <v>3299</v>
      </c>
      <c r="D4543" s="29" t="s">
        <v>3300</v>
      </c>
      <c r="E4543" s="29" t="s">
        <v>3301</v>
      </c>
      <c r="F4543" s="29" t="s">
        <v>3302</v>
      </c>
      <c r="G4543" s="29" t="s">
        <v>3233</v>
      </c>
      <c r="H4543" s="29" t="s">
        <v>3234</v>
      </c>
      <c r="I4543" s="29" t="s">
        <v>3275</v>
      </c>
      <c r="J4543" s="29" t="s">
        <v>3276</v>
      </c>
      <c r="K4543" s="29" t="s">
        <v>3277</v>
      </c>
      <c r="L4543" s="29" t="s">
        <v>3100</v>
      </c>
      <c r="M4543" s="29" t="s">
        <v>3312</v>
      </c>
      <c r="N4543" s="29" t="s">
        <v>3313</v>
      </c>
      <c r="O4543" s="29" t="s">
        <v>3314</v>
      </c>
      <c r="P4543" s="29" t="s">
        <v>3315</v>
      </c>
      <c r="Q4543" s="29" t="s">
        <v>3249</v>
      </c>
      <c r="R4543" s="29" t="s">
        <v>3098</v>
      </c>
      <c r="S4543" s="29" t="s">
        <v>3098</v>
      </c>
      <c r="T4543" s="29"/>
      <c r="U4543" s="30">
        <v>856</v>
      </c>
      <c r="V4543" s="30">
        <v>856</v>
      </c>
      <c r="W4543" s="30">
        <v>856</v>
      </c>
      <c r="X4543" s="30">
        <v>14493</v>
      </c>
      <c r="Y4543" s="30">
        <v>856</v>
      </c>
      <c r="Z4543" s="30">
        <v>856</v>
      </c>
      <c r="AA4543" s="30">
        <v>856</v>
      </c>
      <c r="AB4543" s="30">
        <v>856</v>
      </c>
      <c r="AC4543" s="30">
        <v>856</v>
      </c>
      <c r="AD4543" s="30">
        <v>856</v>
      </c>
      <c r="AE4543" s="30">
        <v>856</v>
      </c>
      <c r="AF4543" s="30">
        <v>856</v>
      </c>
    </row>
    <row r="4544" spans="1:32" x14ac:dyDescent="0.45">
      <c r="A4544" s="29" t="s">
        <v>928</v>
      </c>
      <c r="B4544" s="29" t="s">
        <v>929</v>
      </c>
      <c r="C4544" s="29" t="s">
        <v>3299</v>
      </c>
      <c r="D4544" s="29" t="s">
        <v>3300</v>
      </c>
      <c r="E4544" s="29" t="s">
        <v>3301</v>
      </c>
      <c r="F4544" s="29" t="s">
        <v>3302</v>
      </c>
      <c r="G4544" s="29" t="s">
        <v>3233</v>
      </c>
      <c r="H4544" s="29" t="s">
        <v>3234</v>
      </c>
      <c r="I4544" s="29" t="s">
        <v>3275</v>
      </c>
      <c r="J4544" s="29" t="s">
        <v>3276</v>
      </c>
      <c r="K4544" s="29" t="s">
        <v>3277</v>
      </c>
      <c r="L4544" s="29" t="s">
        <v>3100</v>
      </c>
      <c r="M4544" s="29" t="s">
        <v>3312</v>
      </c>
      <c r="N4544" s="29" t="s">
        <v>3313</v>
      </c>
      <c r="O4544" s="29" t="s">
        <v>3314</v>
      </c>
      <c r="P4544" s="29" t="s">
        <v>3315</v>
      </c>
      <c r="Q4544" s="29" t="s">
        <v>3209</v>
      </c>
      <c r="R4544" s="29" t="s">
        <v>3098</v>
      </c>
      <c r="S4544" s="29" t="s">
        <v>3098</v>
      </c>
      <c r="T4544" s="29"/>
      <c r="U4544" s="30">
        <v>19355</v>
      </c>
      <c r="V4544" s="30">
        <v>25000</v>
      </c>
      <c r="W4544" s="30">
        <v>25000</v>
      </c>
      <c r="X4544" s="30">
        <v>25000</v>
      </c>
      <c r="Y4544" s="30">
        <v>25000</v>
      </c>
      <c r="Z4544" s="30">
        <v>25000</v>
      </c>
      <c r="AA4544" s="30">
        <v>25000</v>
      </c>
      <c r="AB4544" s="30">
        <v>25000</v>
      </c>
      <c r="AC4544" s="30">
        <v>25000</v>
      </c>
      <c r="AD4544" s="30">
        <v>25000</v>
      </c>
      <c r="AE4544" s="30">
        <v>25000</v>
      </c>
      <c r="AF4544" s="30">
        <v>25000</v>
      </c>
    </row>
    <row r="4545" spans="1:32" x14ac:dyDescent="0.45">
      <c r="A4545" s="29" t="s">
        <v>928</v>
      </c>
      <c r="B4545" s="29" t="s">
        <v>929</v>
      </c>
      <c r="C4545" s="29" t="s">
        <v>3299</v>
      </c>
      <c r="D4545" s="29" t="s">
        <v>3300</v>
      </c>
      <c r="E4545" s="29" t="s">
        <v>3301</v>
      </c>
      <c r="F4545" s="29" t="s">
        <v>3302</v>
      </c>
      <c r="G4545" s="29" t="s">
        <v>3233</v>
      </c>
      <c r="H4545" s="29" t="s">
        <v>3234</v>
      </c>
      <c r="I4545" s="29" t="s">
        <v>3275</v>
      </c>
      <c r="J4545" s="29" t="s">
        <v>3276</v>
      </c>
      <c r="K4545" s="29" t="s">
        <v>3287</v>
      </c>
      <c r="L4545" s="29" t="s">
        <v>3101</v>
      </c>
      <c r="M4545" s="29" t="s">
        <v>3288</v>
      </c>
      <c r="N4545" s="29" t="s">
        <v>3289</v>
      </c>
      <c r="O4545" s="29" t="s">
        <v>3290</v>
      </c>
      <c r="P4545" s="29" t="s">
        <v>3291</v>
      </c>
      <c r="Q4545" s="29" t="s">
        <v>3209</v>
      </c>
      <c r="R4545" s="29" t="s">
        <v>3098</v>
      </c>
      <c r="S4545" s="29" t="s">
        <v>3098</v>
      </c>
      <c r="T4545" s="29"/>
      <c r="U4545" s="30">
        <v>775</v>
      </c>
      <c r="V4545" s="30">
        <v>1000</v>
      </c>
      <c r="W4545" s="30">
        <v>1000</v>
      </c>
      <c r="X4545" s="30">
        <v>1000</v>
      </c>
      <c r="Y4545" s="30">
        <v>1000</v>
      </c>
      <c r="Z4545" s="30">
        <v>1000</v>
      </c>
      <c r="AA4545" s="30">
        <v>1000</v>
      </c>
      <c r="AB4545" s="30">
        <v>1000</v>
      </c>
      <c r="AC4545" s="30">
        <v>1000</v>
      </c>
      <c r="AD4545" s="30">
        <v>1000</v>
      </c>
      <c r="AE4545" s="30">
        <v>1000</v>
      </c>
      <c r="AF4545" s="30">
        <v>1000</v>
      </c>
    </row>
    <row r="4546" spans="1:32" x14ac:dyDescent="0.45">
      <c r="A4546" s="29" t="s">
        <v>388</v>
      </c>
      <c r="B4546" s="29" t="s">
        <v>3029</v>
      </c>
      <c r="C4546" s="29" t="s">
        <v>3584</v>
      </c>
      <c r="D4546" s="29" t="s">
        <v>3585</v>
      </c>
      <c r="E4546" s="29" t="s">
        <v>3740</v>
      </c>
      <c r="F4546" s="29" t="s">
        <v>3741</v>
      </c>
      <c r="G4546" s="29" t="s">
        <v>3200</v>
      </c>
      <c r="H4546" s="29" t="s">
        <v>3201</v>
      </c>
      <c r="I4546" s="29" t="s">
        <v>3202</v>
      </c>
      <c r="J4546" s="29" t="s">
        <v>3203</v>
      </c>
      <c r="K4546" s="29" t="s">
        <v>3216</v>
      </c>
      <c r="L4546" s="29" t="s">
        <v>3102</v>
      </c>
      <c r="M4546" s="29" t="s">
        <v>3217</v>
      </c>
      <c r="N4546" s="29" t="s">
        <v>3218</v>
      </c>
      <c r="O4546" s="29" t="s">
        <v>3219</v>
      </c>
      <c r="P4546" s="29" t="s">
        <v>3220</v>
      </c>
      <c r="Q4546" s="29" t="s">
        <v>3209</v>
      </c>
      <c r="R4546" s="29" t="s">
        <v>3210</v>
      </c>
      <c r="S4546" s="29" t="s">
        <v>3098</v>
      </c>
      <c r="T4546" s="29"/>
      <c r="U4546" s="30">
        <v>265000</v>
      </c>
      <c r="V4546" s="30">
        <v>265000</v>
      </c>
      <c r="W4546" s="30">
        <v>265000</v>
      </c>
      <c r="X4546" s="30">
        <v>265000</v>
      </c>
      <c r="Y4546" s="30">
        <v>265000</v>
      </c>
      <c r="Z4546" s="30">
        <v>265000</v>
      </c>
      <c r="AA4546" s="30">
        <v>265000</v>
      </c>
      <c r="AB4546" s="30">
        <v>265000</v>
      </c>
      <c r="AC4546" s="30">
        <v>265000</v>
      </c>
      <c r="AD4546" s="30">
        <v>265000</v>
      </c>
      <c r="AE4546" s="30">
        <v>265000</v>
      </c>
      <c r="AF4546" s="30">
        <v>265000</v>
      </c>
    </row>
    <row r="4547" spans="1:32" x14ac:dyDescent="0.45">
      <c r="A4547" s="29" t="s">
        <v>388</v>
      </c>
      <c r="B4547" s="29" t="s">
        <v>3029</v>
      </c>
      <c r="C4547" s="29" t="s">
        <v>3584</v>
      </c>
      <c r="D4547" s="29" t="s">
        <v>3585</v>
      </c>
      <c r="E4547" s="29" t="s">
        <v>3740</v>
      </c>
      <c r="F4547" s="29" t="s">
        <v>3741</v>
      </c>
      <c r="G4547" s="29" t="s">
        <v>3200</v>
      </c>
      <c r="H4547" s="29" t="s">
        <v>3201</v>
      </c>
      <c r="I4547" s="29" t="s">
        <v>3202</v>
      </c>
      <c r="J4547" s="29" t="s">
        <v>3203</v>
      </c>
      <c r="K4547" s="29" t="s">
        <v>3221</v>
      </c>
      <c r="L4547" s="29" t="s">
        <v>3113</v>
      </c>
      <c r="M4547" s="29" t="s">
        <v>3303</v>
      </c>
      <c r="N4547" s="29" t="s">
        <v>3304</v>
      </c>
      <c r="O4547" s="29" t="s">
        <v>3305</v>
      </c>
      <c r="P4547" s="29" t="s">
        <v>3306</v>
      </c>
      <c r="Q4547" s="29" t="s">
        <v>3209</v>
      </c>
      <c r="R4547" s="29" t="s">
        <v>3210</v>
      </c>
      <c r="S4547" s="29" t="s">
        <v>3098</v>
      </c>
      <c r="T4547" s="29"/>
      <c r="U4547" s="30">
        <v>426</v>
      </c>
      <c r="V4547" s="30">
        <v>426</v>
      </c>
      <c r="W4547" s="30">
        <v>426</v>
      </c>
      <c r="X4547" s="30">
        <v>426</v>
      </c>
      <c r="Y4547" s="30">
        <v>426</v>
      </c>
      <c r="Z4547" s="30">
        <v>426</v>
      </c>
      <c r="AA4547" s="30">
        <v>426</v>
      </c>
      <c r="AB4547" s="30">
        <v>426</v>
      </c>
      <c r="AC4547" s="30">
        <v>426</v>
      </c>
      <c r="AD4547" s="30">
        <v>426</v>
      </c>
      <c r="AE4547" s="30">
        <v>426</v>
      </c>
      <c r="AF4547" s="30">
        <v>426</v>
      </c>
    </row>
    <row r="4548" spans="1:32" x14ac:dyDescent="0.45">
      <c r="A4548" s="29" t="s">
        <v>388</v>
      </c>
      <c r="B4548" s="29" t="s">
        <v>3029</v>
      </c>
      <c r="C4548" s="29" t="s">
        <v>3584</v>
      </c>
      <c r="D4548" s="29" t="s">
        <v>3585</v>
      </c>
      <c r="E4548" s="29" t="s">
        <v>3740</v>
      </c>
      <c r="F4548" s="29" t="s">
        <v>3741</v>
      </c>
      <c r="G4548" s="29" t="s">
        <v>3233</v>
      </c>
      <c r="H4548" s="29" t="s">
        <v>3234</v>
      </c>
      <c r="I4548" s="29" t="s">
        <v>3262</v>
      </c>
      <c r="J4548" s="29" t="s">
        <v>3263</v>
      </c>
      <c r="K4548" s="29" t="s">
        <v>3264</v>
      </c>
      <c r="L4548" s="29" t="s">
        <v>3103</v>
      </c>
      <c r="M4548" s="29" t="s">
        <v>3326</v>
      </c>
      <c r="N4548" s="29" t="s">
        <v>3327</v>
      </c>
      <c r="O4548" s="29" t="s">
        <v>3328</v>
      </c>
      <c r="P4548" s="29" t="s">
        <v>3329</v>
      </c>
      <c r="Q4548" s="29" t="s">
        <v>3209</v>
      </c>
      <c r="R4548" s="29" t="s">
        <v>3210</v>
      </c>
      <c r="S4548" s="29" t="s">
        <v>3098</v>
      </c>
      <c r="T4548" s="29"/>
      <c r="U4548" s="30">
        <v>0</v>
      </c>
      <c r="V4548" s="30">
        <v>0</v>
      </c>
      <c r="W4548" s="30">
        <v>0</v>
      </c>
      <c r="X4548" s="30">
        <v>0</v>
      </c>
      <c r="Y4548" s="30">
        <v>0</v>
      </c>
      <c r="Z4548" s="30">
        <v>0</v>
      </c>
      <c r="AA4548" s="30">
        <v>0</v>
      </c>
      <c r="AB4548" s="30">
        <v>0</v>
      </c>
      <c r="AC4548" s="30">
        <v>0</v>
      </c>
      <c r="AD4548" s="30">
        <v>0</v>
      </c>
      <c r="AE4548" s="30">
        <v>0</v>
      </c>
      <c r="AF4548" s="30">
        <v>0</v>
      </c>
    </row>
    <row r="4549" spans="1:32" x14ac:dyDescent="0.45">
      <c r="A4549" s="29" t="s">
        <v>388</v>
      </c>
      <c r="B4549" s="29" t="s">
        <v>3029</v>
      </c>
      <c r="C4549" s="29" t="s">
        <v>3584</v>
      </c>
      <c r="D4549" s="29" t="s">
        <v>3585</v>
      </c>
      <c r="E4549" s="29" t="s">
        <v>3740</v>
      </c>
      <c r="F4549" s="29" t="s">
        <v>3741</v>
      </c>
      <c r="G4549" s="29" t="s">
        <v>3233</v>
      </c>
      <c r="H4549" s="29" t="s">
        <v>3234</v>
      </c>
      <c r="I4549" s="29" t="s">
        <v>3262</v>
      </c>
      <c r="J4549" s="29" t="s">
        <v>3263</v>
      </c>
      <c r="K4549" s="29" t="s">
        <v>3264</v>
      </c>
      <c r="L4549" s="29" t="s">
        <v>3103</v>
      </c>
      <c r="M4549" s="29" t="s">
        <v>3326</v>
      </c>
      <c r="N4549" s="29" t="s">
        <v>3327</v>
      </c>
      <c r="O4549" s="29" t="s">
        <v>3330</v>
      </c>
      <c r="P4549" s="29" t="s">
        <v>3331</v>
      </c>
      <c r="Q4549" s="29" t="s">
        <v>3209</v>
      </c>
      <c r="R4549" s="29" t="s">
        <v>3210</v>
      </c>
      <c r="S4549" s="29" t="s">
        <v>3098</v>
      </c>
      <c r="T4549" s="29"/>
      <c r="U4549" s="30">
        <v>0</v>
      </c>
      <c r="V4549" s="30">
        <v>0</v>
      </c>
      <c r="W4549" s="30">
        <v>0</v>
      </c>
      <c r="X4549" s="30">
        <v>0</v>
      </c>
      <c r="Y4549" s="30">
        <v>0</v>
      </c>
      <c r="Z4549" s="30">
        <v>0</v>
      </c>
      <c r="AA4549" s="30">
        <v>0</v>
      </c>
      <c r="AB4549" s="30">
        <v>0</v>
      </c>
      <c r="AC4549" s="30">
        <v>0</v>
      </c>
      <c r="AD4549" s="30">
        <v>0</v>
      </c>
      <c r="AE4549" s="30">
        <v>0</v>
      </c>
      <c r="AF4549" s="30">
        <v>0</v>
      </c>
    </row>
    <row r="4550" spans="1:32" x14ac:dyDescent="0.45">
      <c r="A4550" s="29" t="s">
        <v>388</v>
      </c>
      <c r="B4550" s="29" t="s">
        <v>3029</v>
      </c>
      <c r="C4550" s="29" t="s">
        <v>3584</v>
      </c>
      <c r="D4550" s="29" t="s">
        <v>3585</v>
      </c>
      <c r="E4550" s="29" t="s">
        <v>3740</v>
      </c>
      <c r="F4550" s="29" t="s">
        <v>3741</v>
      </c>
      <c r="G4550" s="29" t="s">
        <v>3233</v>
      </c>
      <c r="H4550" s="29" t="s">
        <v>3234</v>
      </c>
      <c r="I4550" s="29" t="s">
        <v>3262</v>
      </c>
      <c r="J4550" s="29" t="s">
        <v>3263</v>
      </c>
      <c r="K4550" s="29" t="s">
        <v>3264</v>
      </c>
      <c r="L4550" s="29" t="s">
        <v>3103</v>
      </c>
      <c r="M4550" s="29" t="s">
        <v>3326</v>
      </c>
      <c r="N4550" s="29" t="s">
        <v>3327</v>
      </c>
      <c r="O4550" s="29" t="s">
        <v>3332</v>
      </c>
      <c r="P4550" s="29" t="s">
        <v>3333</v>
      </c>
      <c r="Q4550" s="29" t="s">
        <v>3209</v>
      </c>
      <c r="R4550" s="29" t="s">
        <v>3210</v>
      </c>
      <c r="S4550" s="29" t="s">
        <v>3098</v>
      </c>
      <c r="T4550" s="29"/>
      <c r="U4550" s="30">
        <v>5500</v>
      </c>
      <c r="V4550" s="30">
        <v>5500</v>
      </c>
      <c r="W4550" s="30">
        <v>5500</v>
      </c>
      <c r="X4550" s="30">
        <v>5500</v>
      </c>
      <c r="Y4550" s="30">
        <v>5500</v>
      </c>
      <c r="Z4550" s="30">
        <v>5500</v>
      </c>
      <c r="AA4550" s="30">
        <v>5500</v>
      </c>
      <c r="AB4550" s="30">
        <v>5500</v>
      </c>
      <c r="AC4550" s="30">
        <v>5500</v>
      </c>
      <c r="AD4550" s="30">
        <v>5500</v>
      </c>
      <c r="AE4550" s="30">
        <v>5500</v>
      </c>
      <c r="AF4550" s="30">
        <v>5500</v>
      </c>
    </row>
    <row r="4551" spans="1:32" x14ac:dyDescent="0.45">
      <c r="A4551" s="29" t="s">
        <v>388</v>
      </c>
      <c r="B4551" s="29" t="s">
        <v>3029</v>
      </c>
      <c r="C4551" s="29" t="s">
        <v>3584</v>
      </c>
      <c r="D4551" s="29" t="s">
        <v>3585</v>
      </c>
      <c r="E4551" s="29" t="s">
        <v>3740</v>
      </c>
      <c r="F4551" s="29" t="s">
        <v>3741</v>
      </c>
      <c r="G4551" s="29" t="s">
        <v>3233</v>
      </c>
      <c r="H4551" s="29" t="s">
        <v>3234</v>
      </c>
      <c r="I4551" s="29" t="s">
        <v>3275</v>
      </c>
      <c r="J4551" s="29" t="s">
        <v>3276</v>
      </c>
      <c r="K4551" s="29" t="s">
        <v>3282</v>
      </c>
      <c r="L4551" s="29" t="s">
        <v>3112</v>
      </c>
      <c r="M4551" s="29" t="s">
        <v>3283</v>
      </c>
      <c r="N4551" s="29" t="s">
        <v>3284</v>
      </c>
      <c r="O4551" s="29" t="s">
        <v>3285</v>
      </c>
      <c r="P4551" s="29" t="s">
        <v>3286</v>
      </c>
      <c r="Q4551" s="29" t="s">
        <v>3249</v>
      </c>
      <c r="R4551" s="29" t="s">
        <v>3210</v>
      </c>
      <c r="S4551" s="29" t="s">
        <v>3098</v>
      </c>
      <c r="T4551" s="29"/>
      <c r="U4551" s="30">
        <v>962</v>
      </c>
      <c r="V4551" s="30">
        <v>962</v>
      </c>
      <c r="W4551" s="30">
        <v>962</v>
      </c>
      <c r="X4551" s="30">
        <v>962</v>
      </c>
      <c r="Y4551" s="30">
        <v>962</v>
      </c>
      <c r="Z4551" s="30">
        <v>962</v>
      </c>
      <c r="AA4551" s="30">
        <v>962</v>
      </c>
      <c r="AB4551" s="30">
        <v>962</v>
      </c>
      <c r="AC4551" s="30">
        <v>962</v>
      </c>
      <c r="AD4551" s="30">
        <v>962</v>
      </c>
      <c r="AE4551" s="30">
        <v>962</v>
      </c>
      <c r="AF4551" s="30">
        <v>962</v>
      </c>
    </row>
    <row r="4552" spans="1:32" x14ac:dyDescent="0.45">
      <c r="A4552" s="29" t="s">
        <v>388</v>
      </c>
      <c r="B4552" s="29" t="s">
        <v>3029</v>
      </c>
      <c r="C4552" s="29" t="s">
        <v>3584</v>
      </c>
      <c r="D4552" s="29" t="s">
        <v>3585</v>
      </c>
      <c r="E4552" s="29" t="s">
        <v>3740</v>
      </c>
      <c r="F4552" s="29" t="s">
        <v>3741</v>
      </c>
      <c r="G4552" s="29" t="s">
        <v>3233</v>
      </c>
      <c r="H4552" s="29" t="s">
        <v>3234</v>
      </c>
      <c r="I4552" s="29" t="s">
        <v>3275</v>
      </c>
      <c r="J4552" s="29" t="s">
        <v>3276</v>
      </c>
      <c r="K4552" s="29" t="s">
        <v>3282</v>
      </c>
      <c r="L4552" s="29" t="s">
        <v>3112</v>
      </c>
      <c r="M4552" s="29" t="s">
        <v>3283</v>
      </c>
      <c r="N4552" s="29" t="s">
        <v>3284</v>
      </c>
      <c r="O4552" s="29" t="s">
        <v>3285</v>
      </c>
      <c r="P4552" s="29" t="s">
        <v>3286</v>
      </c>
      <c r="Q4552" s="29" t="s">
        <v>3209</v>
      </c>
      <c r="R4552" s="29" t="s">
        <v>3210</v>
      </c>
      <c r="S4552" s="29" t="s">
        <v>3098</v>
      </c>
      <c r="T4552" s="29"/>
      <c r="U4552" s="30">
        <v>20000</v>
      </c>
      <c r="V4552" s="30">
        <v>20000</v>
      </c>
      <c r="W4552" s="30">
        <v>20000</v>
      </c>
      <c r="X4552" s="30">
        <v>20000</v>
      </c>
      <c r="Y4552" s="30">
        <v>20000</v>
      </c>
      <c r="Z4552" s="30">
        <v>20000</v>
      </c>
      <c r="AA4552" s="30">
        <v>20000</v>
      </c>
      <c r="AB4552" s="30">
        <v>20000</v>
      </c>
      <c r="AC4552" s="30">
        <v>20000</v>
      </c>
      <c r="AD4552" s="30">
        <v>20000</v>
      </c>
      <c r="AE4552" s="30">
        <v>20000</v>
      </c>
      <c r="AF4552" s="30">
        <v>20000</v>
      </c>
    </row>
    <row r="4553" spans="1:32" x14ac:dyDescent="0.45">
      <c r="A4553" s="29" t="s">
        <v>388</v>
      </c>
      <c r="B4553" s="29" t="s">
        <v>3029</v>
      </c>
      <c r="C4553" s="29" t="s">
        <v>3299</v>
      </c>
      <c r="D4553" s="29" t="s">
        <v>3300</v>
      </c>
      <c r="E4553" s="29" t="s">
        <v>3320</v>
      </c>
      <c r="F4553" s="29" t="s">
        <v>3321</v>
      </c>
      <c r="G4553" s="29" t="s">
        <v>3200</v>
      </c>
      <c r="H4553" s="29" t="s">
        <v>3201</v>
      </c>
      <c r="I4553" s="29" t="s">
        <v>3202</v>
      </c>
      <c r="J4553" s="29" t="s">
        <v>3203</v>
      </c>
      <c r="K4553" s="29" t="s">
        <v>3204</v>
      </c>
      <c r="L4553" s="29" t="s">
        <v>3109</v>
      </c>
      <c r="M4553" s="29" t="s">
        <v>3378</v>
      </c>
      <c r="N4553" s="29" t="s">
        <v>3379</v>
      </c>
      <c r="O4553" s="29" t="s">
        <v>3380</v>
      </c>
      <c r="P4553" s="29" t="s">
        <v>3381</v>
      </c>
      <c r="Q4553" s="29" t="s">
        <v>3209</v>
      </c>
      <c r="R4553" s="29" t="s">
        <v>3210</v>
      </c>
      <c r="S4553" s="29" t="s">
        <v>3098</v>
      </c>
      <c r="T4553" s="29"/>
      <c r="U4553" s="30">
        <v>7070</v>
      </c>
      <c r="V4553" s="30">
        <v>7070</v>
      </c>
      <c r="W4553" s="30">
        <v>7070</v>
      </c>
      <c r="X4553" s="30">
        <v>7070</v>
      </c>
      <c r="Y4553" s="30">
        <v>7070</v>
      </c>
      <c r="Z4553" s="30">
        <v>7070</v>
      </c>
      <c r="AA4553" s="30">
        <v>7070</v>
      </c>
      <c r="AB4553" s="30">
        <v>7070</v>
      </c>
      <c r="AC4553" s="30">
        <v>7070</v>
      </c>
      <c r="AD4553" s="30">
        <v>7070</v>
      </c>
      <c r="AE4553" s="30">
        <v>0</v>
      </c>
      <c r="AF4553" s="30">
        <v>0</v>
      </c>
    </row>
    <row r="4554" spans="1:32" x14ac:dyDescent="0.45">
      <c r="A4554" s="29" t="s">
        <v>388</v>
      </c>
      <c r="B4554" s="29" t="s">
        <v>3029</v>
      </c>
      <c r="C4554" s="29" t="s">
        <v>3299</v>
      </c>
      <c r="D4554" s="29" t="s">
        <v>3300</v>
      </c>
      <c r="E4554" s="29" t="s">
        <v>3320</v>
      </c>
      <c r="F4554" s="29" t="s">
        <v>3321</v>
      </c>
      <c r="G4554" s="29" t="s">
        <v>3200</v>
      </c>
      <c r="H4554" s="29" t="s">
        <v>3201</v>
      </c>
      <c r="I4554" s="29" t="s">
        <v>3202</v>
      </c>
      <c r="J4554" s="29" t="s">
        <v>3203</v>
      </c>
      <c r="K4554" s="29" t="s">
        <v>3216</v>
      </c>
      <c r="L4554" s="29" t="s">
        <v>3102</v>
      </c>
      <c r="M4554" s="29" t="s">
        <v>3217</v>
      </c>
      <c r="N4554" s="29" t="s">
        <v>3218</v>
      </c>
      <c r="O4554" s="29" t="s">
        <v>3219</v>
      </c>
      <c r="P4554" s="29" t="s">
        <v>3220</v>
      </c>
      <c r="Q4554" s="29" t="s">
        <v>3209</v>
      </c>
      <c r="R4554" s="29" t="s">
        <v>3210</v>
      </c>
      <c r="S4554" s="29" t="s">
        <v>3098</v>
      </c>
      <c r="T4554" s="29"/>
      <c r="U4554" s="30">
        <v>285000</v>
      </c>
      <c r="V4554" s="30">
        <v>285000</v>
      </c>
      <c r="W4554" s="30">
        <v>285000</v>
      </c>
      <c r="X4554" s="30">
        <v>285000</v>
      </c>
      <c r="Y4554" s="30">
        <v>285000</v>
      </c>
      <c r="Z4554" s="30">
        <v>285000</v>
      </c>
      <c r="AA4554" s="30">
        <v>285000</v>
      </c>
      <c r="AB4554" s="30">
        <v>285000</v>
      </c>
      <c r="AC4554" s="30">
        <v>285000</v>
      </c>
      <c r="AD4554" s="30">
        <v>285000</v>
      </c>
      <c r="AE4554" s="30">
        <v>285000</v>
      </c>
      <c r="AF4554" s="30">
        <v>285000</v>
      </c>
    </row>
    <row r="4555" spans="1:32" x14ac:dyDescent="0.45">
      <c r="A4555" s="29" t="s">
        <v>388</v>
      </c>
      <c r="B4555" s="29" t="s">
        <v>3029</v>
      </c>
      <c r="C4555" s="29" t="s">
        <v>3299</v>
      </c>
      <c r="D4555" s="29" t="s">
        <v>3300</v>
      </c>
      <c r="E4555" s="29" t="s">
        <v>3320</v>
      </c>
      <c r="F4555" s="29" t="s">
        <v>3321</v>
      </c>
      <c r="G4555" s="29" t="s">
        <v>3200</v>
      </c>
      <c r="H4555" s="29" t="s">
        <v>3201</v>
      </c>
      <c r="I4555" s="29" t="s">
        <v>3202</v>
      </c>
      <c r="J4555" s="29" t="s">
        <v>3203</v>
      </c>
      <c r="K4555" s="29" t="s">
        <v>3221</v>
      </c>
      <c r="L4555" s="29" t="s">
        <v>3113</v>
      </c>
      <c r="M4555" s="29" t="s">
        <v>3303</v>
      </c>
      <c r="N4555" s="29" t="s">
        <v>3304</v>
      </c>
      <c r="O4555" s="29" t="s">
        <v>3305</v>
      </c>
      <c r="P4555" s="29" t="s">
        <v>3306</v>
      </c>
      <c r="Q4555" s="29" t="s">
        <v>3209</v>
      </c>
      <c r="R4555" s="29" t="s">
        <v>3210</v>
      </c>
      <c r="S4555" s="29" t="s">
        <v>3098</v>
      </c>
      <c r="T4555" s="29"/>
      <c r="U4555" s="30">
        <v>20329</v>
      </c>
      <c r="V4555" s="30">
        <v>24086</v>
      </c>
      <c r="W4555" s="30">
        <v>33455</v>
      </c>
      <c r="X4555" s="30">
        <v>30384</v>
      </c>
      <c r="Y4555" s="30">
        <v>31918</v>
      </c>
      <c r="Z4555" s="30">
        <v>26532</v>
      </c>
      <c r="AA4555" s="30">
        <v>46536</v>
      </c>
      <c r="AB4555" s="30">
        <v>59476</v>
      </c>
      <c r="AC4555" s="30">
        <v>76590</v>
      </c>
      <c r="AD4555" s="30">
        <v>49774</v>
      </c>
      <c r="AE4555" s="30">
        <v>53274</v>
      </c>
      <c r="AF4555" s="30">
        <v>54702</v>
      </c>
    </row>
    <row r="4556" spans="1:32" x14ac:dyDescent="0.45">
      <c r="A4556" s="29" t="s">
        <v>388</v>
      </c>
      <c r="B4556" s="29" t="s">
        <v>3029</v>
      </c>
      <c r="C4556" s="29" t="s">
        <v>3299</v>
      </c>
      <c r="D4556" s="29" t="s">
        <v>3300</v>
      </c>
      <c r="E4556" s="29" t="s">
        <v>3320</v>
      </c>
      <c r="F4556" s="29" t="s">
        <v>3321</v>
      </c>
      <c r="G4556" s="29" t="s">
        <v>3233</v>
      </c>
      <c r="H4556" s="29" t="s">
        <v>3234</v>
      </c>
      <c r="I4556" s="29" t="s">
        <v>3235</v>
      </c>
      <c r="J4556" s="29" t="s">
        <v>3236</v>
      </c>
      <c r="K4556" s="29" t="s">
        <v>3237</v>
      </c>
      <c r="L4556" s="29" t="s">
        <v>3107</v>
      </c>
      <c r="M4556" s="29" t="s">
        <v>3238</v>
      </c>
      <c r="N4556" s="29" t="s">
        <v>3239</v>
      </c>
      <c r="O4556" s="29" t="s">
        <v>3240</v>
      </c>
      <c r="P4556" s="29" t="s">
        <v>3241</v>
      </c>
      <c r="Q4556" s="29" t="s">
        <v>3209</v>
      </c>
      <c r="R4556" s="29" t="s">
        <v>3210</v>
      </c>
      <c r="S4556" s="29" t="s">
        <v>3098</v>
      </c>
      <c r="T4556" s="29"/>
      <c r="U4556" s="30">
        <v>10000</v>
      </c>
      <c r="V4556" s="30">
        <v>10000</v>
      </c>
      <c r="W4556" s="30">
        <v>10000</v>
      </c>
      <c r="X4556" s="30">
        <v>10000</v>
      </c>
      <c r="Y4556" s="30">
        <v>10000</v>
      </c>
      <c r="Z4556" s="30">
        <v>10000</v>
      </c>
      <c r="AA4556" s="30">
        <v>10000</v>
      </c>
      <c r="AB4556" s="30">
        <v>10000</v>
      </c>
      <c r="AC4556" s="30">
        <v>10000</v>
      </c>
      <c r="AD4556" s="30">
        <v>10000</v>
      </c>
      <c r="AE4556" s="30">
        <v>10000</v>
      </c>
      <c r="AF4556" s="30">
        <v>10000</v>
      </c>
    </row>
    <row r="4557" spans="1:32" x14ac:dyDescent="0.45">
      <c r="A4557" s="29" t="s">
        <v>388</v>
      </c>
      <c r="B4557" s="29" t="s">
        <v>3029</v>
      </c>
      <c r="C4557" s="29" t="s">
        <v>3299</v>
      </c>
      <c r="D4557" s="29" t="s">
        <v>3300</v>
      </c>
      <c r="E4557" s="29" t="s">
        <v>3320</v>
      </c>
      <c r="F4557" s="29" t="s">
        <v>3321</v>
      </c>
      <c r="G4557" s="29" t="s">
        <v>3233</v>
      </c>
      <c r="H4557" s="29" t="s">
        <v>3234</v>
      </c>
      <c r="I4557" s="29" t="s">
        <v>3262</v>
      </c>
      <c r="J4557" s="29" t="s">
        <v>3263</v>
      </c>
      <c r="K4557" s="29" t="s">
        <v>3307</v>
      </c>
      <c r="L4557" s="29" t="s">
        <v>3117</v>
      </c>
      <c r="M4557" s="29" t="s">
        <v>3308</v>
      </c>
      <c r="N4557" s="29" t="s">
        <v>3309</v>
      </c>
      <c r="O4557" s="29" t="s">
        <v>3310</v>
      </c>
      <c r="P4557" s="29" t="s">
        <v>3311</v>
      </c>
      <c r="Q4557" s="29" t="s">
        <v>3209</v>
      </c>
      <c r="R4557" s="29" t="s">
        <v>3210</v>
      </c>
      <c r="S4557" s="29" t="s">
        <v>3098</v>
      </c>
      <c r="T4557" s="29"/>
      <c r="U4557" s="30">
        <v>8687</v>
      </c>
      <c r="V4557" s="30">
        <v>8265</v>
      </c>
      <c r="W4557" s="30">
        <v>0</v>
      </c>
      <c r="X4557" s="30">
        <v>3138</v>
      </c>
      <c r="Y4557" s="30">
        <v>7624</v>
      </c>
      <c r="Z4557" s="30">
        <v>6784</v>
      </c>
      <c r="AA4557" s="30">
        <v>47338</v>
      </c>
      <c r="AB4557" s="30">
        <v>14873</v>
      </c>
      <c r="AC4557" s="30">
        <v>54894</v>
      </c>
      <c r="AD4557" s="30">
        <v>11676</v>
      </c>
      <c r="AE4557" s="30">
        <v>25746</v>
      </c>
      <c r="AF4557" s="30">
        <v>28812</v>
      </c>
    </row>
    <row r="4558" spans="1:32" x14ac:dyDescent="0.45">
      <c r="A4558" s="29" t="s">
        <v>388</v>
      </c>
      <c r="B4558" s="29" t="s">
        <v>3029</v>
      </c>
      <c r="C4558" s="29" t="s">
        <v>3299</v>
      </c>
      <c r="D4558" s="29" t="s">
        <v>3300</v>
      </c>
      <c r="E4558" s="29" t="s">
        <v>3320</v>
      </c>
      <c r="F4558" s="29" t="s">
        <v>3321</v>
      </c>
      <c r="G4558" s="29" t="s">
        <v>3233</v>
      </c>
      <c r="H4558" s="29" t="s">
        <v>3234</v>
      </c>
      <c r="I4558" s="29" t="s">
        <v>3262</v>
      </c>
      <c r="J4558" s="29" t="s">
        <v>3263</v>
      </c>
      <c r="K4558" s="29" t="s">
        <v>3264</v>
      </c>
      <c r="L4558" s="29" t="s">
        <v>3103</v>
      </c>
      <c r="M4558" s="29" t="s">
        <v>3265</v>
      </c>
      <c r="N4558" s="29" t="s">
        <v>3266</v>
      </c>
      <c r="O4558" s="29" t="s">
        <v>3267</v>
      </c>
      <c r="P4558" s="29" t="s">
        <v>3268</v>
      </c>
      <c r="Q4558" s="29" t="s">
        <v>3209</v>
      </c>
      <c r="R4558" s="29" t="s">
        <v>3210</v>
      </c>
      <c r="S4558" s="29" t="s">
        <v>3098</v>
      </c>
      <c r="T4558" s="29"/>
      <c r="U4558" s="30">
        <v>4000</v>
      </c>
      <c r="V4558" s="30">
        <v>4000</v>
      </c>
      <c r="W4558" s="30">
        <v>4000</v>
      </c>
      <c r="X4558" s="30">
        <v>4000</v>
      </c>
      <c r="Y4558" s="30">
        <v>4000</v>
      </c>
      <c r="Z4558" s="30">
        <v>4000</v>
      </c>
      <c r="AA4558" s="30">
        <v>4000</v>
      </c>
      <c r="AB4558" s="30">
        <v>4000</v>
      </c>
      <c r="AC4558" s="30">
        <v>4000</v>
      </c>
      <c r="AD4558" s="30">
        <v>4000</v>
      </c>
      <c r="AE4558" s="30">
        <v>4000</v>
      </c>
      <c r="AF4558" s="30">
        <v>4000</v>
      </c>
    </row>
    <row r="4559" spans="1:32" x14ac:dyDescent="0.45">
      <c r="A4559" s="29" t="s">
        <v>388</v>
      </c>
      <c r="B4559" s="29" t="s">
        <v>3029</v>
      </c>
      <c r="C4559" s="29" t="s">
        <v>3299</v>
      </c>
      <c r="D4559" s="29" t="s">
        <v>3300</v>
      </c>
      <c r="E4559" s="29" t="s">
        <v>3320</v>
      </c>
      <c r="F4559" s="29" t="s">
        <v>3321</v>
      </c>
      <c r="G4559" s="29" t="s">
        <v>3233</v>
      </c>
      <c r="H4559" s="29" t="s">
        <v>3234</v>
      </c>
      <c r="I4559" s="29" t="s">
        <v>3262</v>
      </c>
      <c r="J4559" s="29" t="s">
        <v>3263</v>
      </c>
      <c r="K4559" s="29" t="s">
        <v>3264</v>
      </c>
      <c r="L4559" s="29" t="s">
        <v>3103</v>
      </c>
      <c r="M4559" s="29" t="s">
        <v>3265</v>
      </c>
      <c r="N4559" s="29" t="s">
        <v>3266</v>
      </c>
      <c r="O4559" s="29" t="s">
        <v>3269</v>
      </c>
      <c r="P4559" s="29" t="s">
        <v>3270</v>
      </c>
      <c r="Q4559" s="29" t="s">
        <v>3209</v>
      </c>
      <c r="R4559" s="29" t="s">
        <v>3210</v>
      </c>
      <c r="S4559" s="29" t="s">
        <v>3098</v>
      </c>
      <c r="T4559" s="29"/>
      <c r="U4559" s="30">
        <v>78</v>
      </c>
      <c r="V4559" s="30">
        <v>1025</v>
      </c>
      <c r="W4559" s="30">
        <v>390</v>
      </c>
      <c r="X4559" s="30">
        <v>39</v>
      </c>
      <c r="Y4559" s="30">
        <v>156</v>
      </c>
      <c r="Z4559" s="30">
        <v>234</v>
      </c>
      <c r="AA4559" s="30">
        <v>585</v>
      </c>
      <c r="AB4559" s="30">
        <v>254</v>
      </c>
      <c r="AC4559" s="30">
        <v>546</v>
      </c>
      <c r="AD4559" s="30">
        <v>429</v>
      </c>
      <c r="AE4559" s="30">
        <v>507</v>
      </c>
      <c r="AF4559" s="30">
        <v>273</v>
      </c>
    </row>
    <row r="4560" spans="1:32" x14ac:dyDescent="0.45">
      <c r="A4560" s="29" t="s">
        <v>388</v>
      </c>
      <c r="B4560" s="29" t="s">
        <v>3029</v>
      </c>
      <c r="C4560" s="29" t="s">
        <v>3299</v>
      </c>
      <c r="D4560" s="29" t="s">
        <v>3300</v>
      </c>
      <c r="E4560" s="29" t="s">
        <v>3320</v>
      </c>
      <c r="F4560" s="29" t="s">
        <v>3321</v>
      </c>
      <c r="G4560" s="29" t="s">
        <v>3233</v>
      </c>
      <c r="H4560" s="29" t="s">
        <v>3234</v>
      </c>
      <c r="I4560" s="29" t="s">
        <v>3262</v>
      </c>
      <c r="J4560" s="29" t="s">
        <v>3263</v>
      </c>
      <c r="K4560" s="29" t="s">
        <v>3264</v>
      </c>
      <c r="L4560" s="29" t="s">
        <v>3103</v>
      </c>
      <c r="M4560" s="29" t="s">
        <v>3265</v>
      </c>
      <c r="N4560" s="29" t="s">
        <v>3266</v>
      </c>
      <c r="O4560" s="29" t="s">
        <v>3271</v>
      </c>
      <c r="P4560" s="29" t="s">
        <v>3272</v>
      </c>
      <c r="Q4560" s="29" t="s">
        <v>3209</v>
      </c>
      <c r="R4560" s="29" t="s">
        <v>3210</v>
      </c>
      <c r="S4560" s="29" t="s">
        <v>3098</v>
      </c>
      <c r="T4560" s="29"/>
      <c r="U4560" s="30">
        <v>725</v>
      </c>
      <c r="V4560" s="30">
        <v>1261</v>
      </c>
      <c r="W4560" s="30">
        <v>580</v>
      </c>
      <c r="X4560" s="30">
        <v>768</v>
      </c>
      <c r="Y4560" s="30">
        <v>0</v>
      </c>
      <c r="Z4560" s="30">
        <v>594</v>
      </c>
      <c r="AA4560" s="30">
        <v>435</v>
      </c>
      <c r="AB4560" s="30">
        <v>362</v>
      </c>
      <c r="AC4560" s="30">
        <v>551</v>
      </c>
      <c r="AD4560" s="30">
        <v>220</v>
      </c>
      <c r="AE4560" s="30">
        <v>594</v>
      </c>
      <c r="AF4560" s="30">
        <v>87</v>
      </c>
    </row>
    <row r="4561" spans="1:32" x14ac:dyDescent="0.45">
      <c r="A4561" s="29" t="s">
        <v>388</v>
      </c>
      <c r="B4561" s="29" t="s">
        <v>3029</v>
      </c>
      <c r="C4561" s="29" t="s">
        <v>3299</v>
      </c>
      <c r="D4561" s="29" t="s">
        <v>3300</v>
      </c>
      <c r="E4561" s="29" t="s">
        <v>3320</v>
      </c>
      <c r="F4561" s="29" t="s">
        <v>3321</v>
      </c>
      <c r="G4561" s="29" t="s">
        <v>3233</v>
      </c>
      <c r="H4561" s="29" t="s">
        <v>3234</v>
      </c>
      <c r="I4561" s="29" t="s">
        <v>3262</v>
      </c>
      <c r="J4561" s="29" t="s">
        <v>3263</v>
      </c>
      <c r="K4561" s="29" t="s">
        <v>3264</v>
      </c>
      <c r="L4561" s="29" t="s">
        <v>3103</v>
      </c>
      <c r="M4561" s="29" t="s">
        <v>3265</v>
      </c>
      <c r="N4561" s="29" t="s">
        <v>3266</v>
      </c>
      <c r="O4561" s="29" t="s">
        <v>3273</v>
      </c>
      <c r="P4561" s="29" t="s">
        <v>3274</v>
      </c>
      <c r="Q4561" s="29" t="s">
        <v>3209</v>
      </c>
      <c r="R4561" s="29" t="s">
        <v>3210</v>
      </c>
      <c r="S4561" s="29" t="s">
        <v>3098</v>
      </c>
      <c r="T4561" s="29"/>
      <c r="U4561" s="30">
        <v>0</v>
      </c>
      <c r="V4561" s="30">
        <v>78</v>
      </c>
      <c r="W4561" s="30">
        <v>78</v>
      </c>
      <c r="X4561" s="30">
        <v>0</v>
      </c>
      <c r="Y4561" s="30">
        <v>0</v>
      </c>
      <c r="Z4561" s="30">
        <v>0</v>
      </c>
      <c r="AA4561" s="30">
        <v>39</v>
      </c>
      <c r="AB4561" s="30">
        <v>0</v>
      </c>
      <c r="AC4561" s="30">
        <v>0</v>
      </c>
      <c r="AD4561" s="30">
        <v>0</v>
      </c>
      <c r="AE4561" s="30">
        <v>0</v>
      </c>
      <c r="AF4561" s="30">
        <v>0</v>
      </c>
    </row>
    <row r="4562" spans="1:32" x14ac:dyDescent="0.45">
      <c r="A4562" s="29" t="s">
        <v>388</v>
      </c>
      <c r="B4562" s="29" t="s">
        <v>3029</v>
      </c>
      <c r="C4562" s="29" t="s">
        <v>3299</v>
      </c>
      <c r="D4562" s="29" t="s">
        <v>3300</v>
      </c>
      <c r="E4562" s="29" t="s">
        <v>3320</v>
      </c>
      <c r="F4562" s="29" t="s">
        <v>3321</v>
      </c>
      <c r="G4562" s="29" t="s">
        <v>3233</v>
      </c>
      <c r="H4562" s="29" t="s">
        <v>3234</v>
      </c>
      <c r="I4562" s="29" t="s">
        <v>3262</v>
      </c>
      <c r="J4562" s="29" t="s">
        <v>3263</v>
      </c>
      <c r="K4562" s="29" t="s">
        <v>3264</v>
      </c>
      <c r="L4562" s="29" t="s">
        <v>3103</v>
      </c>
      <c r="M4562" s="29" t="s">
        <v>3265</v>
      </c>
      <c r="N4562" s="29" t="s">
        <v>3266</v>
      </c>
      <c r="O4562" s="29" t="s">
        <v>3372</v>
      </c>
      <c r="P4562" s="29" t="s">
        <v>3373</v>
      </c>
      <c r="Q4562" s="29" t="s">
        <v>3209</v>
      </c>
      <c r="R4562" s="29" t="s">
        <v>3210</v>
      </c>
      <c r="S4562" s="29" t="s">
        <v>3098</v>
      </c>
      <c r="T4562" s="29"/>
      <c r="U4562" s="30">
        <v>14</v>
      </c>
      <c r="V4562" s="30">
        <v>0</v>
      </c>
      <c r="W4562" s="30">
        <v>0</v>
      </c>
      <c r="X4562" s="30">
        <v>0</v>
      </c>
      <c r="Y4562" s="30">
        <v>0</v>
      </c>
      <c r="Z4562" s="30">
        <v>0</v>
      </c>
      <c r="AA4562" s="30">
        <v>0</v>
      </c>
      <c r="AB4562" s="30">
        <v>0</v>
      </c>
      <c r="AC4562" s="30">
        <v>0</v>
      </c>
      <c r="AD4562" s="30">
        <v>0</v>
      </c>
      <c r="AE4562" s="30">
        <v>0</v>
      </c>
      <c r="AF4562" s="30">
        <v>0</v>
      </c>
    </row>
    <row r="4563" spans="1:32" x14ac:dyDescent="0.45">
      <c r="A4563" s="29" t="s">
        <v>388</v>
      </c>
      <c r="B4563" s="29" t="s">
        <v>3029</v>
      </c>
      <c r="C4563" s="29" t="s">
        <v>3299</v>
      </c>
      <c r="D4563" s="29" t="s">
        <v>3300</v>
      </c>
      <c r="E4563" s="29" t="s">
        <v>3320</v>
      </c>
      <c r="F4563" s="29" t="s">
        <v>3321</v>
      </c>
      <c r="G4563" s="29" t="s">
        <v>3233</v>
      </c>
      <c r="H4563" s="29" t="s">
        <v>3234</v>
      </c>
      <c r="I4563" s="29" t="s">
        <v>3275</v>
      </c>
      <c r="J4563" s="29" t="s">
        <v>3276</v>
      </c>
      <c r="K4563" s="29" t="s">
        <v>3277</v>
      </c>
      <c r="L4563" s="29" t="s">
        <v>3100</v>
      </c>
      <c r="M4563" s="29" t="s">
        <v>3312</v>
      </c>
      <c r="N4563" s="29" t="s">
        <v>3313</v>
      </c>
      <c r="O4563" s="29" t="s">
        <v>3314</v>
      </c>
      <c r="P4563" s="29" t="s">
        <v>3315</v>
      </c>
      <c r="Q4563" s="29" t="s">
        <v>3249</v>
      </c>
      <c r="R4563" s="29" t="s">
        <v>3098</v>
      </c>
      <c r="S4563" s="29" t="s">
        <v>3098</v>
      </c>
      <c r="T4563" s="29"/>
      <c r="U4563" s="30">
        <v>0</v>
      </c>
      <c r="V4563" s="30">
        <v>0</v>
      </c>
      <c r="W4563" s="30">
        <v>0</v>
      </c>
      <c r="X4563" s="30">
        <v>0</v>
      </c>
      <c r="Y4563" s="30">
        <v>0</v>
      </c>
      <c r="Z4563" s="30">
        <v>0</v>
      </c>
      <c r="AA4563" s="30">
        <v>0</v>
      </c>
      <c r="AB4563" s="30">
        <v>0</v>
      </c>
      <c r="AC4563" s="30">
        <v>0</v>
      </c>
      <c r="AD4563" s="30">
        <v>0</v>
      </c>
      <c r="AE4563" s="30">
        <v>0</v>
      </c>
      <c r="AF4563" s="30">
        <v>962</v>
      </c>
    </row>
    <row r="4564" spans="1:32" x14ac:dyDescent="0.45">
      <c r="A4564" s="29" t="s">
        <v>388</v>
      </c>
      <c r="B4564" s="29" t="s">
        <v>3029</v>
      </c>
      <c r="C4564" s="29" t="s">
        <v>3299</v>
      </c>
      <c r="D4564" s="29" t="s">
        <v>3300</v>
      </c>
      <c r="E4564" s="29" t="s">
        <v>3320</v>
      </c>
      <c r="F4564" s="29" t="s">
        <v>3321</v>
      </c>
      <c r="G4564" s="29" t="s">
        <v>3233</v>
      </c>
      <c r="H4564" s="29" t="s">
        <v>3234</v>
      </c>
      <c r="I4564" s="29" t="s">
        <v>3275</v>
      </c>
      <c r="J4564" s="29" t="s">
        <v>3276</v>
      </c>
      <c r="K4564" s="29" t="s">
        <v>3277</v>
      </c>
      <c r="L4564" s="29" t="s">
        <v>3100</v>
      </c>
      <c r="M4564" s="29" t="s">
        <v>3312</v>
      </c>
      <c r="N4564" s="29" t="s">
        <v>3313</v>
      </c>
      <c r="O4564" s="29" t="s">
        <v>3314</v>
      </c>
      <c r="P4564" s="29" t="s">
        <v>3315</v>
      </c>
      <c r="Q4564" s="29" t="s">
        <v>3209</v>
      </c>
      <c r="R4564" s="29" t="s">
        <v>3098</v>
      </c>
      <c r="S4564" s="29" t="s">
        <v>3098</v>
      </c>
      <c r="T4564" s="29"/>
      <c r="U4564" s="30">
        <v>0</v>
      </c>
      <c r="V4564" s="30">
        <v>0</v>
      </c>
      <c r="W4564" s="30">
        <v>0</v>
      </c>
      <c r="X4564" s="30">
        <v>0</v>
      </c>
      <c r="Y4564" s="30">
        <v>0</v>
      </c>
      <c r="Z4564" s="30">
        <v>0</v>
      </c>
      <c r="AA4564" s="30">
        <v>0</v>
      </c>
      <c r="AB4564" s="30">
        <v>0</v>
      </c>
      <c r="AC4564" s="30">
        <v>0</v>
      </c>
      <c r="AD4564" s="30">
        <v>0</v>
      </c>
      <c r="AE4564" s="30">
        <v>0</v>
      </c>
      <c r="AF4564" s="30">
        <v>22279</v>
      </c>
    </row>
    <row r="4565" spans="1:32" x14ac:dyDescent="0.45">
      <c r="A4565" s="29" t="s">
        <v>388</v>
      </c>
      <c r="B4565" s="29" t="s">
        <v>3029</v>
      </c>
      <c r="C4565" s="29" t="s">
        <v>3299</v>
      </c>
      <c r="D4565" s="29" t="s">
        <v>3300</v>
      </c>
      <c r="E4565" s="29" t="s">
        <v>3320</v>
      </c>
      <c r="F4565" s="29" t="s">
        <v>3321</v>
      </c>
      <c r="G4565" s="29" t="s">
        <v>3233</v>
      </c>
      <c r="H4565" s="29" t="s">
        <v>3234</v>
      </c>
      <c r="I4565" s="29" t="s">
        <v>3275</v>
      </c>
      <c r="J4565" s="29" t="s">
        <v>3276</v>
      </c>
      <c r="K4565" s="29" t="s">
        <v>3282</v>
      </c>
      <c r="L4565" s="29" t="s">
        <v>3112</v>
      </c>
      <c r="M4565" s="29" t="s">
        <v>3283</v>
      </c>
      <c r="N4565" s="29" t="s">
        <v>3284</v>
      </c>
      <c r="O4565" s="29" t="s">
        <v>3285</v>
      </c>
      <c r="P4565" s="29" t="s">
        <v>3286</v>
      </c>
      <c r="Q4565" s="29" t="s">
        <v>3249</v>
      </c>
      <c r="R4565" s="29" t="s">
        <v>3210</v>
      </c>
      <c r="S4565" s="29" t="s">
        <v>3098</v>
      </c>
      <c r="T4565" s="29"/>
      <c r="U4565" s="30">
        <v>962</v>
      </c>
      <c r="V4565" s="30">
        <v>962</v>
      </c>
      <c r="W4565" s="30">
        <v>962</v>
      </c>
      <c r="X4565" s="30">
        <v>962</v>
      </c>
      <c r="Y4565" s="30">
        <v>962</v>
      </c>
      <c r="Z4565" s="30">
        <v>962</v>
      </c>
      <c r="AA4565" s="30">
        <v>962</v>
      </c>
      <c r="AB4565" s="30">
        <v>962</v>
      </c>
      <c r="AC4565" s="30">
        <v>962</v>
      </c>
      <c r="AD4565" s="30">
        <v>962</v>
      </c>
      <c r="AE4565" s="30">
        <v>962</v>
      </c>
      <c r="AF4565" s="30">
        <v>962</v>
      </c>
    </row>
    <row r="4566" spans="1:32" x14ac:dyDescent="0.45">
      <c r="A4566" s="29" t="s">
        <v>388</v>
      </c>
      <c r="B4566" s="29" t="s">
        <v>3029</v>
      </c>
      <c r="C4566" s="29" t="s">
        <v>3299</v>
      </c>
      <c r="D4566" s="29" t="s">
        <v>3300</v>
      </c>
      <c r="E4566" s="29" t="s">
        <v>3320</v>
      </c>
      <c r="F4566" s="29" t="s">
        <v>3321</v>
      </c>
      <c r="G4566" s="29" t="s">
        <v>3233</v>
      </c>
      <c r="H4566" s="29" t="s">
        <v>3234</v>
      </c>
      <c r="I4566" s="29" t="s">
        <v>3275</v>
      </c>
      <c r="J4566" s="29" t="s">
        <v>3276</v>
      </c>
      <c r="K4566" s="29" t="s">
        <v>3282</v>
      </c>
      <c r="L4566" s="29" t="s">
        <v>3112</v>
      </c>
      <c r="M4566" s="29" t="s">
        <v>3283</v>
      </c>
      <c r="N4566" s="29" t="s">
        <v>3284</v>
      </c>
      <c r="O4566" s="29" t="s">
        <v>3285</v>
      </c>
      <c r="P4566" s="29" t="s">
        <v>3286</v>
      </c>
      <c r="Q4566" s="29" t="s">
        <v>3209</v>
      </c>
      <c r="R4566" s="29" t="s">
        <v>3210</v>
      </c>
      <c r="S4566" s="29" t="s">
        <v>3098</v>
      </c>
      <c r="T4566" s="29"/>
      <c r="U4566" s="30">
        <v>20000</v>
      </c>
      <c r="V4566" s="30">
        <v>20000</v>
      </c>
      <c r="W4566" s="30">
        <v>20000</v>
      </c>
      <c r="X4566" s="30">
        <v>20000</v>
      </c>
      <c r="Y4566" s="30">
        <v>20000</v>
      </c>
      <c r="Z4566" s="30">
        <v>20000</v>
      </c>
      <c r="AA4566" s="30">
        <v>20000</v>
      </c>
      <c r="AB4566" s="30">
        <v>20000</v>
      </c>
      <c r="AC4566" s="30">
        <v>20000</v>
      </c>
      <c r="AD4566" s="30">
        <v>20000</v>
      </c>
      <c r="AE4566" s="30">
        <v>20000</v>
      </c>
      <c r="AF4566" s="30">
        <v>20000</v>
      </c>
    </row>
    <row r="4567" spans="1:32" x14ac:dyDescent="0.45">
      <c r="A4567" s="29" t="s">
        <v>388</v>
      </c>
      <c r="B4567" s="29" t="s">
        <v>3029</v>
      </c>
      <c r="C4567" s="29" t="s">
        <v>3299</v>
      </c>
      <c r="D4567" s="29" t="s">
        <v>3300</v>
      </c>
      <c r="E4567" s="29" t="s">
        <v>3320</v>
      </c>
      <c r="F4567" s="29" t="s">
        <v>3321</v>
      </c>
      <c r="G4567" s="29" t="s">
        <v>3233</v>
      </c>
      <c r="H4567" s="29" t="s">
        <v>3234</v>
      </c>
      <c r="I4567" s="29" t="s">
        <v>3275</v>
      </c>
      <c r="J4567" s="29" t="s">
        <v>3276</v>
      </c>
      <c r="K4567" s="29" t="s">
        <v>3287</v>
      </c>
      <c r="L4567" s="29" t="s">
        <v>3101</v>
      </c>
      <c r="M4567" s="29" t="s">
        <v>3288</v>
      </c>
      <c r="N4567" s="29" t="s">
        <v>3289</v>
      </c>
      <c r="O4567" s="29" t="s">
        <v>3290</v>
      </c>
      <c r="P4567" s="29" t="s">
        <v>3291</v>
      </c>
      <c r="Q4567" s="29" t="s">
        <v>3249</v>
      </c>
      <c r="R4567" s="29" t="s">
        <v>3098</v>
      </c>
      <c r="S4567" s="29" t="s">
        <v>3098</v>
      </c>
      <c r="T4567" s="29"/>
      <c r="U4567" s="30">
        <v>0</v>
      </c>
      <c r="V4567" s="30">
        <v>0</v>
      </c>
      <c r="W4567" s="30">
        <v>0</v>
      </c>
      <c r="X4567" s="30">
        <v>0</v>
      </c>
      <c r="Y4567" s="30">
        <v>0</v>
      </c>
      <c r="Z4567" s="30">
        <v>0</v>
      </c>
      <c r="AA4567" s="30">
        <v>0</v>
      </c>
      <c r="AB4567" s="30">
        <v>0</v>
      </c>
      <c r="AC4567" s="30">
        <v>0</v>
      </c>
      <c r="AD4567" s="30">
        <v>0</v>
      </c>
      <c r="AE4567" s="30">
        <v>0</v>
      </c>
      <c r="AF4567" s="30">
        <v>775</v>
      </c>
    </row>
    <row r="4568" spans="1:32" x14ac:dyDescent="0.45">
      <c r="A4568" s="29" t="s">
        <v>388</v>
      </c>
      <c r="B4568" s="29" t="s">
        <v>3029</v>
      </c>
      <c r="C4568" s="29" t="s">
        <v>3299</v>
      </c>
      <c r="D4568" s="29" t="s">
        <v>3300</v>
      </c>
      <c r="E4568" s="29" t="s">
        <v>3320</v>
      </c>
      <c r="F4568" s="29" t="s">
        <v>3321</v>
      </c>
      <c r="G4568" s="29" t="s">
        <v>3233</v>
      </c>
      <c r="H4568" s="29" t="s">
        <v>3234</v>
      </c>
      <c r="I4568" s="29" t="s">
        <v>3275</v>
      </c>
      <c r="J4568" s="29" t="s">
        <v>3276</v>
      </c>
      <c r="K4568" s="29" t="s">
        <v>3287</v>
      </c>
      <c r="L4568" s="29" t="s">
        <v>3101</v>
      </c>
      <c r="M4568" s="29" t="s">
        <v>3288</v>
      </c>
      <c r="N4568" s="29" t="s">
        <v>3289</v>
      </c>
      <c r="O4568" s="29" t="s">
        <v>3290</v>
      </c>
      <c r="P4568" s="29" t="s">
        <v>3291</v>
      </c>
      <c r="Q4568" s="29" t="s">
        <v>3209</v>
      </c>
      <c r="R4568" s="29" t="s">
        <v>3098</v>
      </c>
      <c r="S4568" s="29" t="s">
        <v>3098</v>
      </c>
      <c r="T4568" s="29"/>
      <c r="U4568" s="30">
        <v>0</v>
      </c>
      <c r="V4568" s="30">
        <v>0</v>
      </c>
      <c r="W4568" s="30">
        <v>0</v>
      </c>
      <c r="X4568" s="30">
        <v>0</v>
      </c>
      <c r="Y4568" s="30">
        <v>0</v>
      </c>
      <c r="Z4568" s="30">
        <v>0</v>
      </c>
      <c r="AA4568" s="30">
        <v>0</v>
      </c>
      <c r="AB4568" s="30">
        <v>0</v>
      </c>
      <c r="AC4568" s="30">
        <v>0</v>
      </c>
      <c r="AD4568" s="30">
        <v>0</v>
      </c>
      <c r="AE4568" s="30">
        <v>0</v>
      </c>
      <c r="AF4568" s="30">
        <v>1097</v>
      </c>
    </row>
    <row r="4569" spans="1:32" x14ac:dyDescent="0.45">
      <c r="A4569" s="29" t="s">
        <v>388</v>
      </c>
      <c r="B4569" s="29" t="s">
        <v>3029</v>
      </c>
      <c r="C4569" s="29" t="s">
        <v>3211</v>
      </c>
      <c r="D4569" s="29" t="s">
        <v>3212</v>
      </c>
      <c r="E4569" s="29" t="s">
        <v>3925</v>
      </c>
      <c r="F4569" s="29" t="s">
        <v>3926</v>
      </c>
      <c r="G4569" s="29" t="s">
        <v>3200</v>
      </c>
      <c r="H4569" s="29" t="s">
        <v>3201</v>
      </c>
      <c r="I4569" s="29" t="s">
        <v>3226</v>
      </c>
      <c r="J4569" s="29" t="s">
        <v>3227</v>
      </c>
      <c r="K4569" s="29" t="s">
        <v>3228</v>
      </c>
      <c r="L4569" s="29" t="s">
        <v>3111</v>
      </c>
      <c r="M4569" s="29" t="s">
        <v>3229</v>
      </c>
      <c r="N4569" s="29" t="s">
        <v>3230</v>
      </c>
      <c r="O4569" s="29" t="s">
        <v>3231</v>
      </c>
      <c r="P4569" s="29" t="s">
        <v>3232</v>
      </c>
      <c r="Q4569" s="29" t="s">
        <v>3209</v>
      </c>
      <c r="R4569" s="29" t="s">
        <v>3210</v>
      </c>
      <c r="S4569" s="29" t="s">
        <v>3098</v>
      </c>
      <c r="T4569" s="29"/>
      <c r="U4569" s="30">
        <v>0</v>
      </c>
      <c r="V4569" s="30">
        <v>0</v>
      </c>
      <c r="W4569" s="30">
        <v>0</v>
      </c>
      <c r="X4569" s="30">
        <v>0</v>
      </c>
      <c r="Y4569" s="30">
        <v>0</v>
      </c>
      <c r="Z4569" s="30">
        <v>0</v>
      </c>
      <c r="AA4569" s="30">
        <v>300</v>
      </c>
      <c r="AB4569" s="30">
        <v>0</v>
      </c>
      <c r="AC4569" s="30">
        <v>0</v>
      </c>
      <c r="AD4569" s="30">
        <v>0</v>
      </c>
      <c r="AE4569" s="30">
        <v>0</v>
      </c>
      <c r="AF4569" s="30">
        <v>0</v>
      </c>
    </row>
    <row r="4570" spans="1:32" x14ac:dyDescent="0.45">
      <c r="A4570" s="29" t="s">
        <v>388</v>
      </c>
      <c r="B4570" s="29" t="s">
        <v>3029</v>
      </c>
      <c r="C4570" s="29" t="s">
        <v>3334</v>
      </c>
      <c r="D4570" s="29" t="s">
        <v>3335</v>
      </c>
      <c r="E4570" s="29" t="s">
        <v>3336</v>
      </c>
      <c r="F4570" s="29" t="s">
        <v>3337</v>
      </c>
      <c r="G4570" s="29" t="s">
        <v>3200</v>
      </c>
      <c r="H4570" s="29" t="s">
        <v>3201</v>
      </c>
      <c r="I4570" s="29" t="s">
        <v>3226</v>
      </c>
      <c r="J4570" s="29" t="s">
        <v>3227</v>
      </c>
      <c r="K4570" s="29" t="s">
        <v>3228</v>
      </c>
      <c r="L4570" s="29" t="s">
        <v>3111</v>
      </c>
      <c r="M4570" s="29" t="s">
        <v>3295</v>
      </c>
      <c r="N4570" s="29" t="s">
        <v>3296</v>
      </c>
      <c r="O4570" s="29" t="s">
        <v>3297</v>
      </c>
      <c r="P4570" s="29" t="s">
        <v>3298</v>
      </c>
      <c r="Q4570" s="29" t="s">
        <v>3209</v>
      </c>
      <c r="R4570" s="29" t="s">
        <v>3210</v>
      </c>
      <c r="S4570" s="29" t="s">
        <v>3098</v>
      </c>
      <c r="T4570" s="29"/>
      <c r="U4570" s="30">
        <v>0</v>
      </c>
      <c r="V4570" s="30">
        <v>0</v>
      </c>
      <c r="W4570" s="30">
        <v>0</v>
      </c>
      <c r="X4570" s="30">
        <v>0</v>
      </c>
      <c r="Y4570" s="30">
        <v>0</v>
      </c>
      <c r="Z4570" s="30">
        <v>0</v>
      </c>
      <c r="AA4570" s="30">
        <v>0</v>
      </c>
      <c r="AB4570" s="30">
        <v>0</v>
      </c>
      <c r="AC4570" s="30">
        <v>0</v>
      </c>
      <c r="AD4570" s="30">
        <v>0</v>
      </c>
      <c r="AE4570" s="30">
        <v>0</v>
      </c>
      <c r="AF4570" s="30">
        <v>0</v>
      </c>
    </row>
    <row r="4571" spans="1:32" x14ac:dyDescent="0.45">
      <c r="A4571" s="29" t="s">
        <v>388</v>
      </c>
      <c r="B4571" s="29" t="s">
        <v>3029</v>
      </c>
      <c r="C4571" s="29" t="s">
        <v>3650</v>
      </c>
      <c r="D4571" s="29" t="s">
        <v>3651</v>
      </c>
      <c r="E4571" s="29" t="s">
        <v>3750</v>
      </c>
      <c r="F4571" s="29" t="s">
        <v>3751</v>
      </c>
      <c r="G4571" s="29" t="s">
        <v>3200</v>
      </c>
      <c r="H4571" s="29" t="s">
        <v>3201</v>
      </c>
      <c r="I4571" s="29" t="s">
        <v>3202</v>
      </c>
      <c r="J4571" s="29" t="s">
        <v>3203</v>
      </c>
      <c r="K4571" s="29" t="s">
        <v>3498</v>
      </c>
      <c r="L4571" s="29" t="s">
        <v>3120</v>
      </c>
      <c r="M4571" s="29" t="s">
        <v>3856</v>
      </c>
      <c r="N4571" s="29" t="s">
        <v>3857</v>
      </c>
      <c r="O4571" s="29" t="s">
        <v>3958</v>
      </c>
      <c r="P4571" s="29" t="s">
        <v>3959</v>
      </c>
      <c r="Q4571" s="29" t="s">
        <v>3209</v>
      </c>
      <c r="R4571" s="29" t="s">
        <v>3210</v>
      </c>
      <c r="S4571" s="29" t="s">
        <v>3098</v>
      </c>
      <c r="T4571" s="29"/>
      <c r="U4571" s="30">
        <v>32700</v>
      </c>
      <c r="V4571" s="30">
        <v>32700</v>
      </c>
      <c r="W4571" s="30">
        <v>32700</v>
      </c>
      <c r="X4571" s="30">
        <v>32700</v>
      </c>
      <c r="Y4571" s="30">
        <v>32700</v>
      </c>
      <c r="Z4571" s="30">
        <v>32700</v>
      </c>
      <c r="AA4571" s="30">
        <v>32700</v>
      </c>
      <c r="AB4571" s="30">
        <v>32700</v>
      </c>
      <c r="AC4571" s="30">
        <v>32700</v>
      </c>
      <c r="AD4571" s="30">
        <v>32700</v>
      </c>
      <c r="AE4571" s="30">
        <v>32700</v>
      </c>
      <c r="AF4571" s="30">
        <v>32700</v>
      </c>
    </row>
    <row r="4572" spans="1:32" x14ac:dyDescent="0.45">
      <c r="A4572" s="29" t="s">
        <v>1013</v>
      </c>
      <c r="B4572" s="29" t="s">
        <v>1014</v>
      </c>
      <c r="C4572" s="29" t="s">
        <v>3584</v>
      </c>
      <c r="D4572" s="29" t="s">
        <v>3585</v>
      </c>
      <c r="E4572" s="29" t="s">
        <v>3586</v>
      </c>
      <c r="F4572" s="29" t="s">
        <v>3587</v>
      </c>
      <c r="G4572" s="29" t="s">
        <v>3233</v>
      </c>
      <c r="H4572" s="29" t="s">
        <v>3234</v>
      </c>
      <c r="I4572" s="29" t="s">
        <v>3275</v>
      </c>
      <c r="J4572" s="29" t="s">
        <v>3276</v>
      </c>
      <c r="K4572" s="29" t="s">
        <v>3277</v>
      </c>
      <c r="L4572" s="29" t="s">
        <v>3100</v>
      </c>
      <c r="M4572" s="29" t="s">
        <v>3312</v>
      </c>
      <c r="N4572" s="29" t="s">
        <v>3313</v>
      </c>
      <c r="O4572" s="29" t="s">
        <v>3314</v>
      </c>
      <c r="P4572" s="29" t="s">
        <v>3315</v>
      </c>
      <c r="Q4572" s="29" t="s">
        <v>3249</v>
      </c>
      <c r="R4572" s="29" t="s">
        <v>3210</v>
      </c>
      <c r="S4572" s="29" t="s">
        <v>3098</v>
      </c>
      <c r="T4572" s="29"/>
      <c r="U4572" s="30">
        <v>0</v>
      </c>
      <c r="V4572" s="30">
        <v>0</v>
      </c>
      <c r="W4572" s="30">
        <v>0</v>
      </c>
      <c r="X4572" s="30">
        <v>0</v>
      </c>
      <c r="Y4572" s="30">
        <v>0</v>
      </c>
      <c r="Z4572" s="30">
        <v>0</v>
      </c>
      <c r="AA4572" s="30">
        <v>0</v>
      </c>
      <c r="AB4572" s="30">
        <v>0</v>
      </c>
      <c r="AC4572" s="30">
        <v>0</v>
      </c>
      <c r="AD4572" s="30">
        <v>0</v>
      </c>
      <c r="AE4572" s="30">
        <v>33690</v>
      </c>
      <c r="AF4572" s="30">
        <v>962</v>
      </c>
    </row>
    <row r="4573" spans="1:32" x14ac:dyDescent="0.45">
      <c r="A4573" s="29" t="s">
        <v>1013</v>
      </c>
      <c r="B4573" s="29" t="s">
        <v>1014</v>
      </c>
      <c r="C4573" s="29" t="s">
        <v>3584</v>
      </c>
      <c r="D4573" s="29" t="s">
        <v>3585</v>
      </c>
      <c r="E4573" s="29" t="s">
        <v>3586</v>
      </c>
      <c r="F4573" s="29" t="s">
        <v>3587</v>
      </c>
      <c r="G4573" s="29" t="s">
        <v>3233</v>
      </c>
      <c r="H4573" s="29" t="s">
        <v>3234</v>
      </c>
      <c r="I4573" s="29" t="s">
        <v>3275</v>
      </c>
      <c r="J4573" s="29" t="s">
        <v>3276</v>
      </c>
      <c r="K4573" s="29" t="s">
        <v>3277</v>
      </c>
      <c r="L4573" s="29" t="s">
        <v>3100</v>
      </c>
      <c r="M4573" s="29" t="s">
        <v>3312</v>
      </c>
      <c r="N4573" s="29" t="s">
        <v>3313</v>
      </c>
      <c r="O4573" s="29" t="s">
        <v>3314</v>
      </c>
      <c r="P4573" s="29" t="s">
        <v>3315</v>
      </c>
      <c r="Q4573" s="29" t="s">
        <v>3209</v>
      </c>
      <c r="R4573" s="29" t="s">
        <v>3210</v>
      </c>
      <c r="S4573" s="29" t="s">
        <v>3098</v>
      </c>
      <c r="T4573" s="29"/>
      <c r="U4573" s="30">
        <v>0</v>
      </c>
      <c r="V4573" s="30">
        <v>0</v>
      </c>
      <c r="W4573" s="30">
        <v>0</v>
      </c>
      <c r="X4573" s="30">
        <v>0</v>
      </c>
      <c r="Y4573" s="30">
        <v>0</v>
      </c>
      <c r="Z4573" s="30">
        <v>0</v>
      </c>
      <c r="AA4573" s="30">
        <v>0</v>
      </c>
      <c r="AB4573" s="30">
        <v>0</v>
      </c>
      <c r="AC4573" s="30">
        <v>0</v>
      </c>
      <c r="AD4573" s="30">
        <v>0</v>
      </c>
      <c r="AE4573" s="30">
        <v>21000</v>
      </c>
      <c r="AF4573" s="30">
        <v>30000</v>
      </c>
    </row>
    <row r="4574" spans="1:32" x14ac:dyDescent="0.45">
      <c r="A4574" s="29" t="s">
        <v>1013</v>
      </c>
      <c r="B4574" s="29" t="s">
        <v>1014</v>
      </c>
      <c r="C4574" s="29" t="s">
        <v>3584</v>
      </c>
      <c r="D4574" s="29" t="s">
        <v>3585</v>
      </c>
      <c r="E4574" s="29" t="s">
        <v>3586</v>
      </c>
      <c r="F4574" s="29" t="s">
        <v>3587</v>
      </c>
      <c r="G4574" s="29" t="s">
        <v>3233</v>
      </c>
      <c r="H4574" s="29" t="s">
        <v>3234</v>
      </c>
      <c r="I4574" s="29" t="s">
        <v>3275</v>
      </c>
      <c r="J4574" s="29" t="s">
        <v>3276</v>
      </c>
      <c r="K4574" s="29" t="s">
        <v>3287</v>
      </c>
      <c r="L4574" s="29" t="s">
        <v>3101</v>
      </c>
      <c r="M4574" s="29" t="s">
        <v>3288</v>
      </c>
      <c r="N4574" s="29" t="s">
        <v>3289</v>
      </c>
      <c r="O4574" s="29" t="s">
        <v>3290</v>
      </c>
      <c r="P4574" s="29" t="s">
        <v>3291</v>
      </c>
      <c r="Q4574" s="29" t="s">
        <v>3209</v>
      </c>
      <c r="R4574" s="29" t="s">
        <v>3210</v>
      </c>
      <c r="S4574" s="29" t="s">
        <v>3098</v>
      </c>
      <c r="T4574" s="29"/>
      <c r="U4574" s="30">
        <v>0</v>
      </c>
      <c r="V4574" s="30">
        <v>0</v>
      </c>
      <c r="W4574" s="30">
        <v>0</v>
      </c>
      <c r="X4574" s="30">
        <v>0</v>
      </c>
      <c r="Y4574" s="30">
        <v>0</v>
      </c>
      <c r="Z4574" s="30">
        <v>0</v>
      </c>
      <c r="AA4574" s="30">
        <v>0</v>
      </c>
      <c r="AB4574" s="30">
        <v>0</v>
      </c>
      <c r="AC4574" s="30">
        <v>0</v>
      </c>
      <c r="AD4574" s="30">
        <v>0</v>
      </c>
      <c r="AE4574" s="30">
        <v>700</v>
      </c>
      <c r="AF4574" s="30">
        <v>1000</v>
      </c>
    </row>
    <row r="4575" spans="1:32" x14ac:dyDescent="0.45">
      <c r="A4575" s="29" t="s">
        <v>1013</v>
      </c>
      <c r="B4575" s="29" t="s">
        <v>1014</v>
      </c>
      <c r="C4575" s="29" t="s">
        <v>3584</v>
      </c>
      <c r="D4575" s="29" t="s">
        <v>3585</v>
      </c>
      <c r="E4575" s="29" t="s">
        <v>3960</v>
      </c>
      <c r="F4575" s="29" t="s">
        <v>3961</v>
      </c>
      <c r="G4575" s="29" t="s">
        <v>3233</v>
      </c>
      <c r="H4575" s="29" t="s">
        <v>3234</v>
      </c>
      <c r="I4575" s="29" t="s">
        <v>3242</v>
      </c>
      <c r="J4575" s="29" t="s">
        <v>3243</v>
      </c>
      <c r="K4575" s="29" t="s">
        <v>3244</v>
      </c>
      <c r="L4575" s="29" t="s">
        <v>3104</v>
      </c>
      <c r="M4575" s="29" t="s">
        <v>3245</v>
      </c>
      <c r="N4575" s="29" t="s">
        <v>3246</v>
      </c>
      <c r="O4575" s="29" t="s">
        <v>3247</v>
      </c>
      <c r="P4575" s="29" t="s">
        <v>3248</v>
      </c>
      <c r="Q4575" s="29" t="s">
        <v>3209</v>
      </c>
      <c r="R4575" s="29" t="s">
        <v>3210</v>
      </c>
      <c r="S4575" s="29" t="s">
        <v>3098</v>
      </c>
      <c r="T4575" s="29"/>
      <c r="U4575" s="30">
        <v>5000</v>
      </c>
      <c r="V4575" s="30">
        <v>5000</v>
      </c>
      <c r="W4575" s="30">
        <v>5000</v>
      </c>
      <c r="X4575" s="30">
        <v>5000</v>
      </c>
      <c r="Y4575" s="30">
        <v>5000</v>
      </c>
      <c r="Z4575" s="30">
        <v>5000</v>
      </c>
      <c r="AA4575" s="30">
        <v>5000</v>
      </c>
      <c r="AB4575" s="30">
        <v>5000</v>
      </c>
      <c r="AC4575" s="30">
        <v>5000</v>
      </c>
      <c r="AD4575" s="30">
        <v>5000</v>
      </c>
      <c r="AE4575" s="30">
        <v>5000</v>
      </c>
      <c r="AF4575" s="30">
        <v>5000</v>
      </c>
    </row>
    <row r="4576" spans="1:32" x14ac:dyDescent="0.45">
      <c r="A4576" s="29" t="s">
        <v>1013</v>
      </c>
      <c r="B4576" s="29" t="s">
        <v>1014</v>
      </c>
      <c r="C4576" s="29" t="s">
        <v>3584</v>
      </c>
      <c r="D4576" s="29" t="s">
        <v>3585</v>
      </c>
      <c r="E4576" s="29" t="s">
        <v>3960</v>
      </c>
      <c r="F4576" s="29" t="s">
        <v>3961</v>
      </c>
      <c r="G4576" s="29" t="s">
        <v>3233</v>
      </c>
      <c r="H4576" s="29" t="s">
        <v>3234</v>
      </c>
      <c r="I4576" s="29" t="s">
        <v>3275</v>
      </c>
      <c r="J4576" s="29" t="s">
        <v>3276</v>
      </c>
      <c r="K4576" s="29" t="s">
        <v>3277</v>
      </c>
      <c r="L4576" s="29" t="s">
        <v>3100</v>
      </c>
      <c r="M4576" s="29" t="s">
        <v>3312</v>
      </c>
      <c r="N4576" s="29" t="s">
        <v>3313</v>
      </c>
      <c r="O4576" s="29" t="s">
        <v>3314</v>
      </c>
      <c r="P4576" s="29" t="s">
        <v>3315</v>
      </c>
      <c r="Q4576" s="29" t="s">
        <v>3249</v>
      </c>
      <c r="R4576" s="29" t="s">
        <v>3210</v>
      </c>
      <c r="S4576" s="29" t="s">
        <v>3098</v>
      </c>
      <c r="T4576" s="29"/>
      <c r="U4576" s="30">
        <v>735</v>
      </c>
      <c r="V4576" s="30">
        <v>735</v>
      </c>
      <c r="W4576" s="30">
        <v>735</v>
      </c>
      <c r="X4576" s="30">
        <v>735</v>
      </c>
      <c r="Y4576" s="30">
        <v>735</v>
      </c>
      <c r="Z4576" s="30">
        <v>735</v>
      </c>
      <c r="AA4576" s="30">
        <v>25745</v>
      </c>
      <c r="AB4576" s="30">
        <v>0</v>
      </c>
      <c r="AC4576" s="30">
        <v>25000</v>
      </c>
      <c r="AD4576" s="30">
        <v>0</v>
      </c>
      <c r="AE4576" s="30">
        <v>0</v>
      </c>
      <c r="AF4576" s="30">
        <v>0</v>
      </c>
    </row>
    <row r="4577" spans="1:32" x14ac:dyDescent="0.45">
      <c r="A4577" s="29" t="s">
        <v>1013</v>
      </c>
      <c r="B4577" s="29" t="s">
        <v>1014</v>
      </c>
      <c r="C4577" s="29" t="s">
        <v>3584</v>
      </c>
      <c r="D4577" s="29" t="s">
        <v>3585</v>
      </c>
      <c r="E4577" s="29" t="s">
        <v>3960</v>
      </c>
      <c r="F4577" s="29" t="s">
        <v>3961</v>
      </c>
      <c r="G4577" s="29" t="s">
        <v>3233</v>
      </c>
      <c r="H4577" s="29" t="s">
        <v>3234</v>
      </c>
      <c r="I4577" s="29" t="s">
        <v>3275</v>
      </c>
      <c r="J4577" s="29" t="s">
        <v>3276</v>
      </c>
      <c r="K4577" s="29" t="s">
        <v>3277</v>
      </c>
      <c r="L4577" s="29" t="s">
        <v>3100</v>
      </c>
      <c r="M4577" s="29" t="s">
        <v>3312</v>
      </c>
      <c r="N4577" s="29" t="s">
        <v>3313</v>
      </c>
      <c r="O4577" s="29" t="s">
        <v>3314</v>
      </c>
      <c r="P4577" s="29" t="s">
        <v>3315</v>
      </c>
      <c r="Q4577" s="29" t="s">
        <v>3209</v>
      </c>
      <c r="R4577" s="29" t="s">
        <v>3210</v>
      </c>
      <c r="S4577" s="29" t="s">
        <v>3098</v>
      </c>
      <c r="T4577" s="29"/>
      <c r="U4577" s="30">
        <v>93000</v>
      </c>
      <c r="V4577" s="30">
        <v>93000</v>
      </c>
      <c r="W4577" s="30">
        <v>93000</v>
      </c>
      <c r="X4577" s="30">
        <v>93000</v>
      </c>
      <c r="Y4577" s="30">
        <v>93000</v>
      </c>
      <c r="Z4577" s="30">
        <v>93000</v>
      </c>
      <c r="AA4577" s="30">
        <v>90097</v>
      </c>
      <c r="AB4577" s="30">
        <v>93000</v>
      </c>
      <c r="AC4577" s="30">
        <v>91334</v>
      </c>
      <c r="AD4577" s="30">
        <v>93000</v>
      </c>
      <c r="AE4577" s="30">
        <v>80333</v>
      </c>
      <c r="AF4577" s="30">
        <v>55000</v>
      </c>
    </row>
    <row r="4578" spans="1:32" x14ac:dyDescent="0.45">
      <c r="A4578" s="29" t="s">
        <v>1013</v>
      </c>
      <c r="B4578" s="29" t="s">
        <v>1014</v>
      </c>
      <c r="C4578" s="29" t="s">
        <v>3584</v>
      </c>
      <c r="D4578" s="29" t="s">
        <v>3585</v>
      </c>
      <c r="E4578" s="29" t="s">
        <v>3960</v>
      </c>
      <c r="F4578" s="29" t="s">
        <v>3961</v>
      </c>
      <c r="G4578" s="29" t="s">
        <v>3233</v>
      </c>
      <c r="H4578" s="29" t="s">
        <v>3234</v>
      </c>
      <c r="I4578" s="29" t="s">
        <v>3275</v>
      </c>
      <c r="J4578" s="29" t="s">
        <v>3276</v>
      </c>
      <c r="K4578" s="29" t="s">
        <v>3287</v>
      </c>
      <c r="L4578" s="29" t="s">
        <v>3101</v>
      </c>
      <c r="M4578" s="29" t="s">
        <v>3316</v>
      </c>
      <c r="N4578" s="29" t="s">
        <v>3317</v>
      </c>
      <c r="O4578" s="29" t="s">
        <v>3318</v>
      </c>
      <c r="P4578" s="29" t="s">
        <v>3319</v>
      </c>
      <c r="Q4578" s="29" t="s">
        <v>3209</v>
      </c>
      <c r="R4578" s="29" t="s">
        <v>3210</v>
      </c>
      <c r="S4578" s="29" t="s">
        <v>3098</v>
      </c>
      <c r="T4578" s="29"/>
      <c r="U4578" s="30">
        <v>10880</v>
      </c>
      <c r="V4578" s="30">
        <v>10880</v>
      </c>
      <c r="W4578" s="30">
        <v>10880</v>
      </c>
      <c r="X4578" s="30">
        <v>10880</v>
      </c>
      <c r="Y4578" s="30">
        <v>10880</v>
      </c>
      <c r="Z4578" s="30">
        <v>10880</v>
      </c>
      <c r="AA4578" s="30">
        <v>10880</v>
      </c>
      <c r="AB4578" s="30">
        <v>10880</v>
      </c>
      <c r="AC4578" s="30">
        <v>10880</v>
      </c>
      <c r="AD4578" s="30">
        <v>10880</v>
      </c>
      <c r="AE4578" s="30">
        <v>10712</v>
      </c>
      <c r="AF4578" s="30">
        <v>10712</v>
      </c>
    </row>
    <row r="4579" spans="1:32" x14ac:dyDescent="0.45">
      <c r="A4579" s="29" t="s">
        <v>1013</v>
      </c>
      <c r="B4579" s="29" t="s">
        <v>1014</v>
      </c>
      <c r="C4579" s="29" t="s">
        <v>3196</v>
      </c>
      <c r="D4579" s="29" t="s">
        <v>3197</v>
      </c>
      <c r="E4579" s="29" t="s">
        <v>3676</v>
      </c>
      <c r="F4579" s="29" t="s">
        <v>3677</v>
      </c>
      <c r="G4579" s="29" t="s">
        <v>3233</v>
      </c>
      <c r="H4579" s="29" t="s">
        <v>3234</v>
      </c>
      <c r="I4579" s="29" t="s">
        <v>3275</v>
      </c>
      <c r="J4579" s="29" t="s">
        <v>3276</v>
      </c>
      <c r="K4579" s="29" t="s">
        <v>3277</v>
      </c>
      <c r="L4579" s="29" t="s">
        <v>3100</v>
      </c>
      <c r="M4579" s="29" t="s">
        <v>3312</v>
      </c>
      <c r="N4579" s="29" t="s">
        <v>3313</v>
      </c>
      <c r="O4579" s="29" t="s">
        <v>3314</v>
      </c>
      <c r="P4579" s="29" t="s">
        <v>3315</v>
      </c>
      <c r="Q4579" s="29" t="s">
        <v>3209</v>
      </c>
      <c r="R4579" s="29" t="s">
        <v>3210</v>
      </c>
      <c r="S4579" s="29" t="s">
        <v>3098</v>
      </c>
      <c r="T4579" s="29"/>
      <c r="U4579" s="30">
        <v>23226</v>
      </c>
      <c r="V4579" s="30">
        <v>30000</v>
      </c>
      <c r="W4579" s="30">
        <v>0</v>
      </c>
      <c r="X4579" s="30">
        <v>0</v>
      </c>
      <c r="Y4579" s="30">
        <v>0</v>
      </c>
      <c r="Z4579" s="30">
        <v>0</v>
      </c>
      <c r="AA4579" s="30">
        <v>0</v>
      </c>
      <c r="AB4579" s="30">
        <v>0</v>
      </c>
      <c r="AC4579" s="30">
        <v>0</v>
      </c>
      <c r="AD4579" s="30">
        <v>0</v>
      </c>
      <c r="AE4579" s="30">
        <v>0</v>
      </c>
      <c r="AF4579" s="30">
        <v>0</v>
      </c>
    </row>
    <row r="4580" spans="1:32" x14ac:dyDescent="0.45">
      <c r="A4580" s="29" t="s">
        <v>1013</v>
      </c>
      <c r="B4580" s="29" t="s">
        <v>1014</v>
      </c>
      <c r="C4580" s="29" t="s">
        <v>3196</v>
      </c>
      <c r="D4580" s="29" t="s">
        <v>3197</v>
      </c>
      <c r="E4580" s="29" t="s">
        <v>3962</v>
      </c>
      <c r="F4580" s="29" t="s">
        <v>3963</v>
      </c>
      <c r="G4580" s="29" t="s">
        <v>3233</v>
      </c>
      <c r="H4580" s="29" t="s">
        <v>3234</v>
      </c>
      <c r="I4580" s="29" t="s">
        <v>3275</v>
      </c>
      <c r="J4580" s="29" t="s">
        <v>3276</v>
      </c>
      <c r="K4580" s="29" t="s">
        <v>3277</v>
      </c>
      <c r="L4580" s="29" t="s">
        <v>3100</v>
      </c>
      <c r="M4580" s="29" t="s">
        <v>3312</v>
      </c>
      <c r="N4580" s="29" t="s">
        <v>3313</v>
      </c>
      <c r="O4580" s="29" t="s">
        <v>3466</v>
      </c>
      <c r="P4580" s="29" t="s">
        <v>3467</v>
      </c>
      <c r="Q4580" s="29" t="s">
        <v>3209</v>
      </c>
      <c r="R4580" s="29" t="s">
        <v>3210</v>
      </c>
      <c r="S4580" s="29" t="s">
        <v>3098</v>
      </c>
      <c r="T4580" s="29"/>
      <c r="U4580" s="30">
        <v>0</v>
      </c>
      <c r="V4580" s="30">
        <v>0</v>
      </c>
      <c r="W4580" s="30">
        <v>0</v>
      </c>
      <c r="X4580" s="30">
        <v>0</v>
      </c>
      <c r="Y4580" s="30">
        <v>0</v>
      </c>
      <c r="Z4580" s="30">
        <v>0</v>
      </c>
      <c r="AA4580" s="30">
        <v>0</v>
      </c>
      <c r="AB4580" s="30">
        <v>0</v>
      </c>
      <c r="AC4580" s="30">
        <v>0</v>
      </c>
      <c r="AD4580" s="30">
        <v>0</v>
      </c>
      <c r="AE4580" s="30">
        <v>0</v>
      </c>
      <c r="AF4580" s="30">
        <v>40000</v>
      </c>
    </row>
    <row r="4581" spans="1:32" x14ac:dyDescent="0.45">
      <c r="A4581" s="29" t="s">
        <v>1013</v>
      </c>
      <c r="B4581" s="29" t="s">
        <v>1014</v>
      </c>
      <c r="C4581" s="29" t="s">
        <v>3196</v>
      </c>
      <c r="D4581" s="29" t="s">
        <v>3197</v>
      </c>
      <c r="E4581" s="29" t="s">
        <v>3962</v>
      </c>
      <c r="F4581" s="29" t="s">
        <v>3963</v>
      </c>
      <c r="G4581" s="29" t="s">
        <v>3233</v>
      </c>
      <c r="H4581" s="29" t="s">
        <v>3234</v>
      </c>
      <c r="I4581" s="29" t="s">
        <v>3275</v>
      </c>
      <c r="J4581" s="29" t="s">
        <v>3276</v>
      </c>
      <c r="K4581" s="29" t="s">
        <v>3287</v>
      </c>
      <c r="L4581" s="29" t="s">
        <v>3101</v>
      </c>
      <c r="M4581" s="29" t="s">
        <v>3316</v>
      </c>
      <c r="N4581" s="29" t="s">
        <v>3317</v>
      </c>
      <c r="O4581" s="29" t="s">
        <v>3454</v>
      </c>
      <c r="P4581" s="29" t="s">
        <v>3455</v>
      </c>
      <c r="Q4581" s="29" t="s">
        <v>3249</v>
      </c>
      <c r="R4581" s="29" t="s">
        <v>3210</v>
      </c>
      <c r="S4581" s="29" t="s">
        <v>3098</v>
      </c>
      <c r="T4581" s="29"/>
      <c r="U4581" s="30">
        <v>0</v>
      </c>
      <c r="V4581" s="30">
        <v>0</v>
      </c>
      <c r="W4581" s="30">
        <v>0</v>
      </c>
      <c r="X4581" s="30">
        <v>0</v>
      </c>
      <c r="Y4581" s="30">
        <v>0</v>
      </c>
      <c r="Z4581" s="30">
        <v>0</v>
      </c>
      <c r="AA4581" s="30">
        <v>0</v>
      </c>
      <c r="AB4581" s="30">
        <v>0</v>
      </c>
      <c r="AC4581" s="30">
        <v>0</v>
      </c>
      <c r="AD4581" s="30">
        <v>0</v>
      </c>
      <c r="AE4581" s="30">
        <v>0</v>
      </c>
      <c r="AF4581" s="30">
        <v>50000</v>
      </c>
    </row>
    <row r="4582" spans="1:32" x14ac:dyDescent="0.45">
      <c r="A4582" s="29" t="s">
        <v>1013</v>
      </c>
      <c r="B4582" s="29" t="s">
        <v>1014</v>
      </c>
      <c r="C4582" s="29" t="s">
        <v>3196</v>
      </c>
      <c r="D4582" s="29" t="s">
        <v>3197</v>
      </c>
      <c r="E4582" s="29" t="s">
        <v>3678</v>
      </c>
      <c r="F4582" s="29" t="s">
        <v>3679</v>
      </c>
      <c r="G4582" s="29" t="s">
        <v>3233</v>
      </c>
      <c r="H4582" s="29" t="s">
        <v>3234</v>
      </c>
      <c r="I4582" s="29" t="s">
        <v>3275</v>
      </c>
      <c r="J4582" s="29" t="s">
        <v>3276</v>
      </c>
      <c r="K4582" s="29" t="s">
        <v>3277</v>
      </c>
      <c r="L4582" s="29" t="s">
        <v>3100</v>
      </c>
      <c r="M4582" s="29" t="s">
        <v>3312</v>
      </c>
      <c r="N4582" s="29" t="s">
        <v>3313</v>
      </c>
      <c r="O4582" s="29" t="s">
        <v>3314</v>
      </c>
      <c r="P4582" s="29" t="s">
        <v>3315</v>
      </c>
      <c r="Q4582" s="29" t="s">
        <v>3209</v>
      </c>
      <c r="R4582" s="29" t="s">
        <v>3210</v>
      </c>
      <c r="S4582" s="29" t="s">
        <v>3098</v>
      </c>
      <c r="T4582" s="29"/>
      <c r="U4582" s="30">
        <v>30000</v>
      </c>
      <c r="V4582" s="30">
        <v>30000</v>
      </c>
      <c r="W4582" s="30">
        <v>30000</v>
      </c>
      <c r="X4582" s="30">
        <v>30000</v>
      </c>
      <c r="Y4582" s="30">
        <v>30000</v>
      </c>
      <c r="Z4582" s="30">
        <v>30000</v>
      </c>
      <c r="AA4582" s="30">
        <v>30000</v>
      </c>
      <c r="AB4582" s="30">
        <v>30000</v>
      </c>
      <c r="AC4582" s="30">
        <v>30000</v>
      </c>
      <c r="AD4582" s="30">
        <v>30000</v>
      </c>
      <c r="AE4582" s="30">
        <v>30000</v>
      </c>
      <c r="AF4582" s="30">
        <v>30000</v>
      </c>
    </row>
    <row r="4583" spans="1:32" x14ac:dyDescent="0.45">
      <c r="A4583" s="29" t="s">
        <v>1013</v>
      </c>
      <c r="B4583" s="29" t="s">
        <v>1014</v>
      </c>
      <c r="C4583" s="29" t="s">
        <v>3299</v>
      </c>
      <c r="D4583" s="29" t="s">
        <v>3300</v>
      </c>
      <c r="E4583" s="29" t="s">
        <v>3538</v>
      </c>
      <c r="F4583" s="29" t="s">
        <v>3539</v>
      </c>
      <c r="G4583" s="29" t="s">
        <v>3233</v>
      </c>
      <c r="H4583" s="29" t="s">
        <v>3234</v>
      </c>
      <c r="I4583" s="29" t="s">
        <v>3242</v>
      </c>
      <c r="J4583" s="29" t="s">
        <v>3243</v>
      </c>
      <c r="K4583" s="29" t="s">
        <v>3244</v>
      </c>
      <c r="L4583" s="29" t="s">
        <v>3104</v>
      </c>
      <c r="M4583" s="29" t="s">
        <v>3245</v>
      </c>
      <c r="N4583" s="29" t="s">
        <v>3246</v>
      </c>
      <c r="O4583" s="29" t="s">
        <v>3701</v>
      </c>
      <c r="P4583" s="29" t="s">
        <v>3702</v>
      </c>
      <c r="Q4583" s="29" t="s">
        <v>3249</v>
      </c>
      <c r="R4583" s="29" t="s">
        <v>3210</v>
      </c>
      <c r="S4583" s="29" t="s">
        <v>3098</v>
      </c>
      <c r="T4583" s="29"/>
      <c r="U4583" s="30">
        <v>1588</v>
      </c>
      <c r="V4583" s="30">
        <v>1588</v>
      </c>
      <c r="W4583" s="30">
        <v>1588</v>
      </c>
      <c r="X4583" s="30">
        <v>1588</v>
      </c>
      <c r="Y4583" s="30">
        <v>1588</v>
      </c>
      <c r="Z4583" s="30">
        <v>1588</v>
      </c>
      <c r="AA4583" s="30">
        <v>1588</v>
      </c>
      <c r="AB4583" s="30">
        <v>1588</v>
      </c>
      <c r="AC4583" s="30">
        <v>1588</v>
      </c>
      <c r="AD4583" s="30">
        <v>1596</v>
      </c>
      <c r="AE4583" s="30">
        <v>0</v>
      </c>
      <c r="AF4583" s="30">
        <v>0</v>
      </c>
    </row>
    <row r="4584" spans="1:32" x14ac:dyDescent="0.45">
      <c r="A4584" s="29" t="s">
        <v>1013</v>
      </c>
      <c r="B4584" s="29" t="s">
        <v>1014</v>
      </c>
      <c r="C4584" s="29" t="s">
        <v>3299</v>
      </c>
      <c r="D4584" s="29" t="s">
        <v>3300</v>
      </c>
      <c r="E4584" s="29" t="s">
        <v>3538</v>
      </c>
      <c r="F4584" s="29" t="s">
        <v>3539</v>
      </c>
      <c r="G4584" s="29" t="s">
        <v>3233</v>
      </c>
      <c r="H4584" s="29" t="s">
        <v>3234</v>
      </c>
      <c r="I4584" s="29" t="s">
        <v>3242</v>
      </c>
      <c r="J4584" s="29" t="s">
        <v>3243</v>
      </c>
      <c r="K4584" s="29" t="s">
        <v>3244</v>
      </c>
      <c r="L4584" s="29" t="s">
        <v>3104</v>
      </c>
      <c r="M4584" s="29" t="s">
        <v>3245</v>
      </c>
      <c r="N4584" s="29" t="s">
        <v>3246</v>
      </c>
      <c r="O4584" s="29" t="s">
        <v>3701</v>
      </c>
      <c r="P4584" s="29" t="s">
        <v>3702</v>
      </c>
      <c r="Q4584" s="29" t="s">
        <v>3209</v>
      </c>
      <c r="R4584" s="29" t="s">
        <v>3210</v>
      </c>
      <c r="S4584" s="29" t="s">
        <v>3098</v>
      </c>
      <c r="T4584" s="29"/>
      <c r="U4584" s="30">
        <v>60200</v>
      </c>
      <c r="V4584" s="30">
        <v>60200</v>
      </c>
      <c r="W4584" s="30">
        <v>60200</v>
      </c>
      <c r="X4584" s="30">
        <v>32105</v>
      </c>
      <c r="Y4584" s="30">
        <v>0</v>
      </c>
      <c r="Z4584" s="30">
        <v>0</v>
      </c>
      <c r="AA4584" s="30">
        <v>0</v>
      </c>
      <c r="AB4584" s="30">
        <v>0</v>
      </c>
      <c r="AC4584" s="30">
        <v>0</v>
      </c>
      <c r="AD4584" s="30">
        <v>0</v>
      </c>
      <c r="AE4584" s="30">
        <v>0</v>
      </c>
      <c r="AF4584" s="30">
        <v>0</v>
      </c>
    </row>
    <row r="4585" spans="1:32" x14ac:dyDescent="0.45">
      <c r="A4585" s="29" t="s">
        <v>1013</v>
      </c>
      <c r="B4585" s="29" t="s">
        <v>1014</v>
      </c>
      <c r="C4585" s="29" t="s">
        <v>3299</v>
      </c>
      <c r="D4585" s="29" t="s">
        <v>3300</v>
      </c>
      <c r="E4585" s="29" t="s">
        <v>3538</v>
      </c>
      <c r="F4585" s="29" t="s">
        <v>3539</v>
      </c>
      <c r="G4585" s="29" t="s">
        <v>3233</v>
      </c>
      <c r="H4585" s="29" t="s">
        <v>3234</v>
      </c>
      <c r="I4585" s="29" t="s">
        <v>3242</v>
      </c>
      <c r="J4585" s="29" t="s">
        <v>3243</v>
      </c>
      <c r="K4585" s="29" t="s">
        <v>3258</v>
      </c>
      <c r="L4585" s="29" t="s">
        <v>3105</v>
      </c>
      <c r="M4585" s="29" t="s">
        <v>3259</v>
      </c>
      <c r="N4585" s="29" t="s">
        <v>3105</v>
      </c>
      <c r="O4585" s="29" t="s">
        <v>3260</v>
      </c>
      <c r="P4585" s="29" t="s">
        <v>3261</v>
      </c>
      <c r="Q4585" s="29" t="s">
        <v>3209</v>
      </c>
      <c r="R4585" s="29" t="s">
        <v>3210</v>
      </c>
      <c r="S4585" s="29" t="s">
        <v>3098</v>
      </c>
      <c r="T4585" s="29"/>
      <c r="U4585" s="30">
        <v>20000</v>
      </c>
      <c r="V4585" s="30">
        <v>20000</v>
      </c>
      <c r="W4585" s="30">
        <v>20000</v>
      </c>
      <c r="X4585" s="30">
        <v>10670</v>
      </c>
      <c r="Y4585" s="30">
        <v>0</v>
      </c>
      <c r="Z4585" s="30">
        <v>0</v>
      </c>
      <c r="AA4585" s="30">
        <v>0</v>
      </c>
      <c r="AB4585" s="30">
        <v>0</v>
      </c>
      <c r="AC4585" s="30">
        <v>0</v>
      </c>
      <c r="AD4585" s="30">
        <v>0</v>
      </c>
      <c r="AE4585" s="30">
        <v>0</v>
      </c>
      <c r="AF4585" s="30">
        <v>0</v>
      </c>
    </row>
    <row r="4586" spans="1:32" x14ac:dyDescent="0.45">
      <c r="A4586" s="29" t="s">
        <v>1013</v>
      </c>
      <c r="B4586" s="29" t="s">
        <v>1014</v>
      </c>
      <c r="C4586" s="29" t="s">
        <v>3299</v>
      </c>
      <c r="D4586" s="29" t="s">
        <v>3300</v>
      </c>
      <c r="E4586" s="29" t="s">
        <v>3538</v>
      </c>
      <c r="F4586" s="29" t="s">
        <v>3539</v>
      </c>
      <c r="G4586" s="29" t="s">
        <v>3233</v>
      </c>
      <c r="H4586" s="29" t="s">
        <v>3234</v>
      </c>
      <c r="I4586" s="29" t="s">
        <v>3262</v>
      </c>
      <c r="J4586" s="29" t="s">
        <v>3263</v>
      </c>
      <c r="K4586" s="29" t="s">
        <v>3264</v>
      </c>
      <c r="L4586" s="29" t="s">
        <v>3103</v>
      </c>
      <c r="M4586" s="29" t="s">
        <v>3265</v>
      </c>
      <c r="N4586" s="29" t="s">
        <v>3266</v>
      </c>
      <c r="O4586" s="29" t="s">
        <v>3267</v>
      </c>
      <c r="P4586" s="29" t="s">
        <v>3268</v>
      </c>
      <c r="Q4586" s="29" t="s">
        <v>3209</v>
      </c>
      <c r="R4586" s="29" t="s">
        <v>3210</v>
      </c>
      <c r="S4586" s="29" t="s">
        <v>3098</v>
      </c>
      <c r="T4586" s="29"/>
      <c r="U4586" s="30">
        <v>5200</v>
      </c>
      <c r="V4586" s="30">
        <v>5200</v>
      </c>
      <c r="W4586" s="30">
        <v>5200</v>
      </c>
      <c r="X4586" s="30">
        <v>5200</v>
      </c>
      <c r="Y4586" s="30">
        <v>5200</v>
      </c>
      <c r="Z4586" s="30">
        <v>5200</v>
      </c>
      <c r="AA4586" s="30">
        <v>5200</v>
      </c>
      <c r="AB4586" s="30">
        <v>5200</v>
      </c>
      <c r="AC4586" s="30">
        <v>5200</v>
      </c>
      <c r="AD4586" s="30">
        <v>5200</v>
      </c>
      <c r="AE4586" s="30">
        <v>5200</v>
      </c>
      <c r="AF4586" s="30">
        <v>5200</v>
      </c>
    </row>
    <row r="4587" spans="1:32" x14ac:dyDescent="0.45">
      <c r="A4587" s="29" t="s">
        <v>1013</v>
      </c>
      <c r="B4587" s="29" t="s">
        <v>1014</v>
      </c>
      <c r="C4587" s="29" t="s">
        <v>3299</v>
      </c>
      <c r="D4587" s="29" t="s">
        <v>3300</v>
      </c>
      <c r="E4587" s="29" t="s">
        <v>3538</v>
      </c>
      <c r="F4587" s="29" t="s">
        <v>3539</v>
      </c>
      <c r="G4587" s="29" t="s">
        <v>3233</v>
      </c>
      <c r="H4587" s="29" t="s">
        <v>3234</v>
      </c>
      <c r="I4587" s="29" t="s">
        <v>3262</v>
      </c>
      <c r="J4587" s="29" t="s">
        <v>3263</v>
      </c>
      <c r="K4587" s="29" t="s">
        <v>3264</v>
      </c>
      <c r="L4587" s="29" t="s">
        <v>3103</v>
      </c>
      <c r="M4587" s="29" t="s">
        <v>3326</v>
      </c>
      <c r="N4587" s="29" t="s">
        <v>3327</v>
      </c>
      <c r="O4587" s="29" t="s">
        <v>3328</v>
      </c>
      <c r="P4587" s="29" t="s">
        <v>3329</v>
      </c>
      <c r="Q4587" s="29" t="s">
        <v>3209</v>
      </c>
      <c r="R4587" s="29" t="s">
        <v>3210</v>
      </c>
      <c r="S4587" s="29" t="s">
        <v>3098</v>
      </c>
      <c r="T4587" s="29"/>
      <c r="U4587" s="30">
        <v>0</v>
      </c>
      <c r="V4587" s="30">
        <v>0</v>
      </c>
      <c r="W4587" s="30">
        <v>0</v>
      </c>
      <c r="X4587" s="30">
        <v>0</v>
      </c>
      <c r="Y4587" s="30">
        <v>0</v>
      </c>
      <c r="Z4587" s="30">
        <v>0</v>
      </c>
      <c r="AA4587" s="30">
        <v>0</v>
      </c>
      <c r="AB4587" s="30">
        <v>0</v>
      </c>
      <c r="AC4587" s="30">
        <v>0</v>
      </c>
      <c r="AD4587" s="30">
        <v>0</v>
      </c>
      <c r="AE4587" s="30">
        <v>0</v>
      </c>
      <c r="AF4587" s="30">
        <v>0</v>
      </c>
    </row>
    <row r="4588" spans="1:32" x14ac:dyDescent="0.45">
      <c r="A4588" s="29" t="s">
        <v>1013</v>
      </c>
      <c r="B4588" s="29" t="s">
        <v>1014</v>
      </c>
      <c r="C4588" s="29" t="s">
        <v>3299</v>
      </c>
      <c r="D4588" s="29" t="s">
        <v>3300</v>
      </c>
      <c r="E4588" s="29" t="s">
        <v>3538</v>
      </c>
      <c r="F4588" s="29" t="s">
        <v>3539</v>
      </c>
      <c r="G4588" s="29" t="s">
        <v>3233</v>
      </c>
      <c r="H4588" s="29" t="s">
        <v>3234</v>
      </c>
      <c r="I4588" s="29" t="s">
        <v>3262</v>
      </c>
      <c r="J4588" s="29" t="s">
        <v>3263</v>
      </c>
      <c r="K4588" s="29" t="s">
        <v>3264</v>
      </c>
      <c r="L4588" s="29" t="s">
        <v>3103</v>
      </c>
      <c r="M4588" s="29" t="s">
        <v>3326</v>
      </c>
      <c r="N4588" s="29" t="s">
        <v>3327</v>
      </c>
      <c r="O4588" s="29" t="s">
        <v>3330</v>
      </c>
      <c r="P4588" s="29" t="s">
        <v>3331</v>
      </c>
      <c r="Q4588" s="29" t="s">
        <v>3209</v>
      </c>
      <c r="R4588" s="29" t="s">
        <v>3210</v>
      </c>
      <c r="S4588" s="29" t="s">
        <v>3098</v>
      </c>
      <c r="T4588" s="29"/>
      <c r="U4588" s="30">
        <v>0</v>
      </c>
      <c r="V4588" s="30">
        <v>0</v>
      </c>
      <c r="W4588" s="30">
        <v>0</v>
      </c>
      <c r="X4588" s="30">
        <v>0</v>
      </c>
      <c r="Y4588" s="30">
        <v>0</v>
      </c>
      <c r="Z4588" s="30">
        <v>0</v>
      </c>
      <c r="AA4588" s="30">
        <v>0</v>
      </c>
      <c r="AB4588" s="30">
        <v>0</v>
      </c>
      <c r="AC4588" s="30">
        <v>0</v>
      </c>
      <c r="AD4588" s="30">
        <v>0</v>
      </c>
      <c r="AE4588" s="30">
        <v>0</v>
      </c>
      <c r="AF4588" s="30">
        <v>0</v>
      </c>
    </row>
    <row r="4589" spans="1:32" x14ac:dyDescent="0.45">
      <c r="A4589" s="29" t="s">
        <v>1013</v>
      </c>
      <c r="B4589" s="29" t="s">
        <v>1014</v>
      </c>
      <c r="C4589" s="29" t="s">
        <v>3299</v>
      </c>
      <c r="D4589" s="29" t="s">
        <v>3300</v>
      </c>
      <c r="E4589" s="29" t="s">
        <v>3538</v>
      </c>
      <c r="F4589" s="29" t="s">
        <v>3539</v>
      </c>
      <c r="G4589" s="29" t="s">
        <v>3233</v>
      </c>
      <c r="H4589" s="29" t="s">
        <v>3234</v>
      </c>
      <c r="I4589" s="29" t="s">
        <v>3262</v>
      </c>
      <c r="J4589" s="29" t="s">
        <v>3263</v>
      </c>
      <c r="K4589" s="29" t="s">
        <v>3264</v>
      </c>
      <c r="L4589" s="29" t="s">
        <v>3103</v>
      </c>
      <c r="M4589" s="29" t="s">
        <v>3326</v>
      </c>
      <c r="N4589" s="29" t="s">
        <v>3327</v>
      </c>
      <c r="O4589" s="29" t="s">
        <v>3332</v>
      </c>
      <c r="P4589" s="29" t="s">
        <v>3333</v>
      </c>
      <c r="Q4589" s="29" t="s">
        <v>3209</v>
      </c>
      <c r="R4589" s="29" t="s">
        <v>3210</v>
      </c>
      <c r="S4589" s="29" t="s">
        <v>3098</v>
      </c>
      <c r="T4589" s="29"/>
      <c r="U4589" s="30">
        <v>7700</v>
      </c>
      <c r="V4589" s="30">
        <v>7700</v>
      </c>
      <c r="W4589" s="30">
        <v>7700</v>
      </c>
      <c r="X4589" s="30">
        <v>4107</v>
      </c>
      <c r="Y4589" s="30">
        <v>0</v>
      </c>
      <c r="Z4589" s="30">
        <v>0</v>
      </c>
      <c r="AA4589" s="30">
        <v>0</v>
      </c>
      <c r="AB4589" s="30">
        <v>0</v>
      </c>
      <c r="AC4589" s="30">
        <v>0</v>
      </c>
      <c r="AD4589" s="30">
        <v>0</v>
      </c>
      <c r="AE4589" s="30">
        <v>0</v>
      </c>
      <c r="AF4589" s="30">
        <v>0</v>
      </c>
    </row>
    <row r="4590" spans="1:32" x14ac:dyDescent="0.45">
      <c r="A4590" s="29" t="s">
        <v>1013</v>
      </c>
      <c r="B4590" s="29" t="s">
        <v>1014</v>
      </c>
      <c r="C4590" s="29" t="s">
        <v>3299</v>
      </c>
      <c r="D4590" s="29" t="s">
        <v>3300</v>
      </c>
      <c r="E4590" s="29" t="s">
        <v>3538</v>
      </c>
      <c r="F4590" s="29" t="s">
        <v>3539</v>
      </c>
      <c r="G4590" s="29" t="s">
        <v>3233</v>
      </c>
      <c r="H4590" s="29" t="s">
        <v>3234</v>
      </c>
      <c r="I4590" s="29" t="s">
        <v>3275</v>
      </c>
      <c r="J4590" s="29" t="s">
        <v>3276</v>
      </c>
      <c r="K4590" s="29" t="s">
        <v>3277</v>
      </c>
      <c r="L4590" s="29" t="s">
        <v>3100</v>
      </c>
      <c r="M4590" s="29" t="s">
        <v>3278</v>
      </c>
      <c r="N4590" s="29" t="s">
        <v>3279</v>
      </c>
      <c r="O4590" s="29" t="s">
        <v>3280</v>
      </c>
      <c r="P4590" s="29" t="s">
        <v>3281</v>
      </c>
      <c r="Q4590" s="29" t="s">
        <v>3249</v>
      </c>
      <c r="R4590" s="29" t="s">
        <v>3210</v>
      </c>
      <c r="S4590" s="29" t="s">
        <v>3098</v>
      </c>
      <c r="T4590" s="29"/>
      <c r="U4590" s="30">
        <v>735</v>
      </c>
      <c r="V4590" s="30">
        <v>735</v>
      </c>
      <c r="W4590" s="30">
        <v>735</v>
      </c>
      <c r="X4590" s="30">
        <v>735</v>
      </c>
      <c r="Y4590" s="30">
        <v>735</v>
      </c>
      <c r="Z4590" s="30">
        <v>735</v>
      </c>
      <c r="AA4590" s="30">
        <v>735</v>
      </c>
      <c r="AB4590" s="30">
        <v>745</v>
      </c>
      <c r="AC4590" s="30">
        <v>0</v>
      </c>
      <c r="AD4590" s="30">
        <v>0</v>
      </c>
      <c r="AE4590" s="30">
        <v>0</v>
      </c>
      <c r="AF4590" s="30">
        <v>0</v>
      </c>
    </row>
    <row r="4591" spans="1:32" x14ac:dyDescent="0.45">
      <c r="A4591" s="29" t="s">
        <v>1013</v>
      </c>
      <c r="B4591" s="29" t="s">
        <v>1014</v>
      </c>
      <c r="C4591" s="29" t="s">
        <v>3299</v>
      </c>
      <c r="D4591" s="29" t="s">
        <v>3300</v>
      </c>
      <c r="E4591" s="29" t="s">
        <v>3538</v>
      </c>
      <c r="F4591" s="29" t="s">
        <v>3539</v>
      </c>
      <c r="G4591" s="29" t="s">
        <v>3233</v>
      </c>
      <c r="H4591" s="29" t="s">
        <v>3234</v>
      </c>
      <c r="I4591" s="29" t="s">
        <v>3275</v>
      </c>
      <c r="J4591" s="29" t="s">
        <v>3276</v>
      </c>
      <c r="K4591" s="29" t="s">
        <v>3277</v>
      </c>
      <c r="L4591" s="29" t="s">
        <v>3100</v>
      </c>
      <c r="M4591" s="29" t="s">
        <v>3278</v>
      </c>
      <c r="N4591" s="29" t="s">
        <v>3279</v>
      </c>
      <c r="O4591" s="29" t="s">
        <v>3280</v>
      </c>
      <c r="P4591" s="29" t="s">
        <v>3281</v>
      </c>
      <c r="Q4591" s="29" t="s">
        <v>3209</v>
      </c>
      <c r="R4591" s="29" t="s">
        <v>3210</v>
      </c>
      <c r="S4591" s="29" t="s">
        <v>3098</v>
      </c>
      <c r="T4591" s="29"/>
      <c r="U4591" s="30">
        <v>39500</v>
      </c>
      <c r="V4591" s="30">
        <v>39500</v>
      </c>
      <c r="W4591" s="30">
        <v>39500</v>
      </c>
      <c r="X4591" s="30">
        <v>21067</v>
      </c>
      <c r="Y4591" s="30">
        <v>0</v>
      </c>
      <c r="Z4591" s="30">
        <v>0</v>
      </c>
      <c r="AA4591" s="30">
        <v>0</v>
      </c>
      <c r="AB4591" s="30">
        <v>0</v>
      </c>
      <c r="AC4591" s="30">
        <v>0</v>
      </c>
      <c r="AD4591" s="30">
        <v>0</v>
      </c>
      <c r="AE4591" s="30">
        <v>0</v>
      </c>
      <c r="AF4591" s="30">
        <v>0</v>
      </c>
    </row>
    <row r="4592" spans="1:32" x14ac:dyDescent="0.45">
      <c r="A4592" s="29" t="s">
        <v>1013</v>
      </c>
      <c r="B4592" s="29" t="s">
        <v>1014</v>
      </c>
      <c r="C4592" s="29" t="s">
        <v>3299</v>
      </c>
      <c r="D4592" s="29" t="s">
        <v>3300</v>
      </c>
      <c r="E4592" s="29" t="s">
        <v>3538</v>
      </c>
      <c r="F4592" s="29" t="s">
        <v>3539</v>
      </c>
      <c r="G4592" s="29" t="s">
        <v>3233</v>
      </c>
      <c r="H4592" s="29" t="s">
        <v>3234</v>
      </c>
      <c r="I4592" s="29" t="s">
        <v>3275</v>
      </c>
      <c r="J4592" s="29" t="s">
        <v>3276</v>
      </c>
      <c r="K4592" s="29" t="s">
        <v>3277</v>
      </c>
      <c r="L4592" s="29" t="s">
        <v>3100</v>
      </c>
      <c r="M4592" s="29" t="s">
        <v>3312</v>
      </c>
      <c r="N4592" s="29" t="s">
        <v>3313</v>
      </c>
      <c r="O4592" s="29" t="s">
        <v>3314</v>
      </c>
      <c r="P4592" s="29" t="s">
        <v>3315</v>
      </c>
      <c r="Q4592" s="29" t="s">
        <v>3249</v>
      </c>
      <c r="R4592" s="29" t="s">
        <v>3210</v>
      </c>
      <c r="S4592" s="29" t="s">
        <v>3098</v>
      </c>
      <c r="T4592" s="29"/>
      <c r="U4592" s="30">
        <v>0</v>
      </c>
      <c r="V4592" s="30">
        <v>0</v>
      </c>
      <c r="W4592" s="30">
        <v>50000</v>
      </c>
      <c r="X4592" s="30">
        <v>0</v>
      </c>
      <c r="Y4592" s="30">
        <v>0</v>
      </c>
      <c r="Z4592" s="30">
        <v>0</v>
      </c>
      <c r="AA4592" s="30">
        <v>0</v>
      </c>
      <c r="AB4592" s="30">
        <v>0</v>
      </c>
      <c r="AC4592" s="30">
        <v>0</v>
      </c>
      <c r="AD4592" s="30">
        <v>0</v>
      </c>
      <c r="AE4592" s="30">
        <v>0</v>
      </c>
      <c r="AF4592" s="30">
        <v>0</v>
      </c>
    </row>
    <row r="4593" spans="1:32" x14ac:dyDescent="0.45">
      <c r="A4593" s="29" t="s">
        <v>1013</v>
      </c>
      <c r="B4593" s="29" t="s">
        <v>1014</v>
      </c>
      <c r="C4593" s="29" t="s">
        <v>3299</v>
      </c>
      <c r="D4593" s="29" t="s">
        <v>3300</v>
      </c>
      <c r="E4593" s="29" t="s">
        <v>3538</v>
      </c>
      <c r="F4593" s="29" t="s">
        <v>3539</v>
      </c>
      <c r="G4593" s="29" t="s">
        <v>3233</v>
      </c>
      <c r="H4593" s="29" t="s">
        <v>3234</v>
      </c>
      <c r="I4593" s="29" t="s">
        <v>3275</v>
      </c>
      <c r="J4593" s="29" t="s">
        <v>3276</v>
      </c>
      <c r="K4593" s="29" t="s">
        <v>3277</v>
      </c>
      <c r="L4593" s="29" t="s">
        <v>3100</v>
      </c>
      <c r="M4593" s="29" t="s">
        <v>3312</v>
      </c>
      <c r="N4593" s="29" t="s">
        <v>3313</v>
      </c>
      <c r="O4593" s="29" t="s">
        <v>3314</v>
      </c>
      <c r="P4593" s="29" t="s">
        <v>3315</v>
      </c>
      <c r="Q4593" s="29" t="s">
        <v>3209</v>
      </c>
      <c r="R4593" s="29" t="s">
        <v>3210</v>
      </c>
      <c r="S4593" s="29" t="s">
        <v>3098</v>
      </c>
      <c r="T4593" s="29"/>
      <c r="U4593" s="30">
        <v>30000</v>
      </c>
      <c r="V4593" s="30">
        <v>30000</v>
      </c>
      <c r="W4593" s="30">
        <v>81290</v>
      </c>
      <c r="X4593" s="30">
        <v>90000</v>
      </c>
      <c r="Y4593" s="30">
        <v>90000</v>
      </c>
      <c r="Z4593" s="30">
        <v>90000</v>
      </c>
      <c r="AA4593" s="30">
        <v>90000</v>
      </c>
      <c r="AB4593" s="30">
        <v>90000</v>
      </c>
      <c r="AC4593" s="30">
        <v>90000</v>
      </c>
      <c r="AD4593" s="30">
        <v>90000</v>
      </c>
      <c r="AE4593" s="30">
        <v>90000</v>
      </c>
      <c r="AF4593" s="30">
        <v>90000</v>
      </c>
    </row>
    <row r="4594" spans="1:32" x14ac:dyDescent="0.45">
      <c r="A4594" s="29" t="s">
        <v>1013</v>
      </c>
      <c r="B4594" s="29" t="s">
        <v>1014</v>
      </c>
      <c r="C4594" s="29" t="s">
        <v>3299</v>
      </c>
      <c r="D4594" s="29" t="s">
        <v>3300</v>
      </c>
      <c r="E4594" s="29" t="s">
        <v>3538</v>
      </c>
      <c r="F4594" s="29" t="s">
        <v>3539</v>
      </c>
      <c r="G4594" s="29" t="s">
        <v>3233</v>
      </c>
      <c r="H4594" s="29" t="s">
        <v>3234</v>
      </c>
      <c r="I4594" s="29" t="s">
        <v>3275</v>
      </c>
      <c r="J4594" s="29" t="s">
        <v>3276</v>
      </c>
      <c r="K4594" s="29" t="s">
        <v>3287</v>
      </c>
      <c r="L4594" s="29" t="s">
        <v>3101</v>
      </c>
      <c r="M4594" s="29" t="s">
        <v>3316</v>
      </c>
      <c r="N4594" s="29" t="s">
        <v>3317</v>
      </c>
      <c r="O4594" s="29" t="s">
        <v>3450</v>
      </c>
      <c r="P4594" s="29" t="s">
        <v>3451</v>
      </c>
      <c r="Q4594" s="29" t="s">
        <v>3209</v>
      </c>
      <c r="R4594" s="29" t="s">
        <v>3210</v>
      </c>
      <c r="S4594" s="29" t="s">
        <v>3098</v>
      </c>
      <c r="T4594" s="29"/>
      <c r="U4594" s="30">
        <v>1750</v>
      </c>
      <c r="V4594" s="30">
        <v>1750</v>
      </c>
      <c r="W4594" s="30">
        <v>1750</v>
      </c>
      <c r="X4594" s="30">
        <v>880</v>
      </c>
      <c r="Y4594" s="30">
        <v>0</v>
      </c>
      <c r="Z4594" s="30">
        <v>0</v>
      </c>
      <c r="AA4594" s="30">
        <v>0</v>
      </c>
      <c r="AB4594" s="30">
        <v>0</v>
      </c>
      <c r="AC4594" s="30">
        <v>0</v>
      </c>
      <c r="AD4594" s="30">
        <v>0</v>
      </c>
      <c r="AE4594" s="30">
        <v>0</v>
      </c>
      <c r="AF4594" s="30">
        <v>0</v>
      </c>
    </row>
    <row r="4595" spans="1:32" x14ac:dyDescent="0.45">
      <c r="A4595" s="29" t="s">
        <v>1013</v>
      </c>
      <c r="B4595" s="29" t="s">
        <v>1014</v>
      </c>
      <c r="C4595" s="29" t="s">
        <v>3299</v>
      </c>
      <c r="D4595" s="29" t="s">
        <v>3300</v>
      </c>
      <c r="E4595" s="29" t="s">
        <v>3538</v>
      </c>
      <c r="F4595" s="29" t="s">
        <v>3539</v>
      </c>
      <c r="G4595" s="29" t="s">
        <v>3233</v>
      </c>
      <c r="H4595" s="29" t="s">
        <v>3234</v>
      </c>
      <c r="I4595" s="29" t="s">
        <v>3275</v>
      </c>
      <c r="J4595" s="29" t="s">
        <v>3276</v>
      </c>
      <c r="K4595" s="29" t="s">
        <v>3287</v>
      </c>
      <c r="L4595" s="29" t="s">
        <v>3101</v>
      </c>
      <c r="M4595" s="29" t="s">
        <v>3288</v>
      </c>
      <c r="N4595" s="29" t="s">
        <v>3289</v>
      </c>
      <c r="O4595" s="29" t="s">
        <v>3290</v>
      </c>
      <c r="P4595" s="29" t="s">
        <v>3291</v>
      </c>
      <c r="Q4595" s="29" t="s">
        <v>3209</v>
      </c>
      <c r="R4595" s="29" t="s">
        <v>3210</v>
      </c>
      <c r="S4595" s="29" t="s">
        <v>3098</v>
      </c>
      <c r="T4595" s="29"/>
      <c r="U4595" s="30">
        <v>0</v>
      </c>
      <c r="V4595" s="30">
        <v>0</v>
      </c>
      <c r="W4595" s="30">
        <v>0</v>
      </c>
      <c r="X4595" s="30">
        <v>0</v>
      </c>
      <c r="Y4595" s="30">
        <v>0</v>
      </c>
      <c r="Z4595" s="30">
        <v>0</v>
      </c>
      <c r="AA4595" s="30">
        <v>0</v>
      </c>
      <c r="AB4595" s="30">
        <v>0</v>
      </c>
      <c r="AC4595" s="30">
        <v>0</v>
      </c>
      <c r="AD4595" s="30">
        <v>0</v>
      </c>
      <c r="AE4595" s="30">
        <v>0</v>
      </c>
      <c r="AF4595" s="30">
        <v>0</v>
      </c>
    </row>
    <row r="4596" spans="1:32" x14ac:dyDescent="0.45">
      <c r="A4596" s="29" t="s">
        <v>1013</v>
      </c>
      <c r="B4596" s="29" t="s">
        <v>1014</v>
      </c>
      <c r="C4596" s="29" t="s">
        <v>3299</v>
      </c>
      <c r="D4596" s="29" t="s">
        <v>3300</v>
      </c>
      <c r="E4596" s="29" t="s">
        <v>3386</v>
      </c>
      <c r="F4596" s="29" t="s">
        <v>3387</v>
      </c>
      <c r="G4596" s="29" t="s">
        <v>3233</v>
      </c>
      <c r="H4596" s="29" t="s">
        <v>3234</v>
      </c>
      <c r="I4596" s="29" t="s">
        <v>3275</v>
      </c>
      <c r="J4596" s="29" t="s">
        <v>3276</v>
      </c>
      <c r="K4596" s="29" t="s">
        <v>3277</v>
      </c>
      <c r="L4596" s="29" t="s">
        <v>3100</v>
      </c>
      <c r="M4596" s="29" t="s">
        <v>3312</v>
      </c>
      <c r="N4596" s="29" t="s">
        <v>3313</v>
      </c>
      <c r="O4596" s="29" t="s">
        <v>3466</v>
      </c>
      <c r="P4596" s="29" t="s">
        <v>3467</v>
      </c>
      <c r="Q4596" s="29" t="s">
        <v>3209</v>
      </c>
      <c r="R4596" s="29" t="s">
        <v>3210</v>
      </c>
      <c r="S4596" s="29" t="s">
        <v>3098</v>
      </c>
      <c r="T4596" s="29"/>
      <c r="U4596" s="30">
        <v>40000</v>
      </c>
      <c r="V4596" s="30">
        <v>40000</v>
      </c>
      <c r="W4596" s="30">
        <v>40000</v>
      </c>
      <c r="X4596" s="30">
        <v>40000</v>
      </c>
      <c r="Y4596" s="30">
        <v>40000</v>
      </c>
      <c r="Z4596" s="30">
        <v>40000</v>
      </c>
      <c r="AA4596" s="30">
        <v>40000</v>
      </c>
      <c r="AB4596" s="30">
        <v>40000</v>
      </c>
      <c r="AC4596" s="30">
        <v>40000</v>
      </c>
      <c r="AD4596" s="30">
        <v>40000</v>
      </c>
      <c r="AE4596" s="30">
        <v>40000</v>
      </c>
      <c r="AF4596" s="30">
        <v>0</v>
      </c>
    </row>
    <row r="4597" spans="1:32" x14ac:dyDescent="0.45">
      <c r="A4597" s="29" t="s">
        <v>1013</v>
      </c>
      <c r="B4597" s="29" t="s">
        <v>1014</v>
      </c>
      <c r="C4597" s="29" t="s">
        <v>3620</v>
      </c>
      <c r="D4597" s="29" t="s">
        <v>3621</v>
      </c>
      <c r="E4597" s="29" t="s">
        <v>3620</v>
      </c>
      <c r="F4597" s="29" t="s">
        <v>3622</v>
      </c>
      <c r="G4597" s="29" t="s">
        <v>3200</v>
      </c>
      <c r="H4597" s="29" t="s">
        <v>3201</v>
      </c>
      <c r="I4597" s="29" t="s">
        <v>3202</v>
      </c>
      <c r="J4597" s="29" t="s">
        <v>3203</v>
      </c>
      <c r="K4597" s="29" t="s">
        <v>3204</v>
      </c>
      <c r="L4597" s="29" t="s">
        <v>3109</v>
      </c>
      <c r="M4597" s="29" t="s">
        <v>3378</v>
      </c>
      <c r="N4597" s="29" t="s">
        <v>3379</v>
      </c>
      <c r="O4597" s="29" t="s">
        <v>3380</v>
      </c>
      <c r="P4597" s="29" t="s">
        <v>3381</v>
      </c>
      <c r="Q4597" s="29" t="s">
        <v>3209</v>
      </c>
      <c r="R4597" s="29" t="s">
        <v>3210</v>
      </c>
      <c r="S4597" s="29" t="s">
        <v>3098</v>
      </c>
      <c r="T4597" s="29"/>
      <c r="U4597" s="30">
        <v>4650</v>
      </c>
      <c r="V4597" s="30">
        <v>4650</v>
      </c>
      <c r="W4597" s="30">
        <v>4650</v>
      </c>
      <c r="X4597" s="30">
        <v>4650</v>
      </c>
      <c r="Y4597" s="30">
        <v>4650</v>
      </c>
      <c r="Z4597" s="30">
        <v>4650</v>
      </c>
      <c r="AA4597" s="30">
        <v>4650</v>
      </c>
      <c r="AB4597" s="30">
        <v>4650</v>
      </c>
      <c r="AC4597" s="30">
        <v>4650</v>
      </c>
      <c r="AD4597" s="30">
        <v>4650</v>
      </c>
      <c r="AE4597" s="30">
        <v>0</v>
      </c>
      <c r="AF4597" s="30">
        <v>0</v>
      </c>
    </row>
    <row r="4598" spans="1:32" x14ac:dyDescent="0.45">
      <c r="A4598" s="29" t="s">
        <v>1013</v>
      </c>
      <c r="B4598" s="29" t="s">
        <v>1014</v>
      </c>
      <c r="C4598" s="29" t="s">
        <v>3600</v>
      </c>
      <c r="D4598" s="29" t="s">
        <v>3601</v>
      </c>
      <c r="E4598" s="29" t="s">
        <v>3602</v>
      </c>
      <c r="F4598" s="29" t="s">
        <v>3603</v>
      </c>
      <c r="G4598" s="29" t="s">
        <v>3233</v>
      </c>
      <c r="H4598" s="29" t="s">
        <v>3234</v>
      </c>
      <c r="I4598" s="29" t="s">
        <v>3242</v>
      </c>
      <c r="J4598" s="29" t="s">
        <v>3243</v>
      </c>
      <c r="K4598" s="29" t="s">
        <v>3244</v>
      </c>
      <c r="L4598" s="29" t="s">
        <v>3104</v>
      </c>
      <c r="M4598" s="29" t="s">
        <v>3245</v>
      </c>
      <c r="N4598" s="29" t="s">
        <v>3246</v>
      </c>
      <c r="O4598" s="29" t="s">
        <v>3250</v>
      </c>
      <c r="P4598" s="29" t="s">
        <v>3251</v>
      </c>
      <c r="Q4598" s="29" t="s">
        <v>3209</v>
      </c>
      <c r="R4598" s="29" t="s">
        <v>3210</v>
      </c>
      <c r="S4598" s="29" t="s">
        <v>3098</v>
      </c>
      <c r="T4598" s="29"/>
      <c r="U4598" s="30">
        <v>12500</v>
      </c>
      <c r="V4598" s="30">
        <v>12500</v>
      </c>
      <c r="W4598" s="30">
        <v>12500</v>
      </c>
      <c r="X4598" s="30">
        <v>12500</v>
      </c>
      <c r="Y4598" s="30">
        <v>12500</v>
      </c>
      <c r="Z4598" s="30">
        <v>12500</v>
      </c>
      <c r="AA4598" s="30">
        <v>12500</v>
      </c>
      <c r="AB4598" s="30">
        <v>12500</v>
      </c>
      <c r="AC4598" s="30">
        <v>12500</v>
      </c>
      <c r="AD4598" s="30">
        <v>12500</v>
      </c>
      <c r="AE4598" s="30">
        <v>12500</v>
      </c>
      <c r="AF4598" s="30">
        <v>12500</v>
      </c>
    </row>
    <row r="4599" spans="1:32" x14ac:dyDescent="0.45">
      <c r="A4599" s="29" t="s">
        <v>1013</v>
      </c>
      <c r="B4599" s="29" t="s">
        <v>1014</v>
      </c>
      <c r="C4599" s="29" t="s">
        <v>3600</v>
      </c>
      <c r="D4599" s="29" t="s">
        <v>3601</v>
      </c>
      <c r="E4599" s="29" t="s">
        <v>3602</v>
      </c>
      <c r="F4599" s="29" t="s">
        <v>3603</v>
      </c>
      <c r="G4599" s="29" t="s">
        <v>3233</v>
      </c>
      <c r="H4599" s="29" t="s">
        <v>3234</v>
      </c>
      <c r="I4599" s="29" t="s">
        <v>3242</v>
      </c>
      <c r="J4599" s="29" t="s">
        <v>3243</v>
      </c>
      <c r="K4599" s="29" t="s">
        <v>3258</v>
      </c>
      <c r="L4599" s="29" t="s">
        <v>3105</v>
      </c>
      <c r="M4599" s="29" t="s">
        <v>3259</v>
      </c>
      <c r="N4599" s="29" t="s">
        <v>3105</v>
      </c>
      <c r="O4599" s="29" t="s">
        <v>3260</v>
      </c>
      <c r="P4599" s="29" t="s">
        <v>3261</v>
      </c>
      <c r="Q4599" s="29" t="s">
        <v>3209</v>
      </c>
      <c r="R4599" s="29" t="s">
        <v>3210</v>
      </c>
      <c r="S4599" s="29" t="s">
        <v>3098</v>
      </c>
      <c r="T4599" s="29"/>
      <c r="U4599" s="30">
        <v>5000</v>
      </c>
      <c r="V4599" s="30">
        <v>5000</v>
      </c>
      <c r="W4599" s="30">
        <v>5000</v>
      </c>
      <c r="X4599" s="30">
        <v>5000</v>
      </c>
      <c r="Y4599" s="30">
        <v>5000</v>
      </c>
      <c r="Z4599" s="30">
        <v>5000</v>
      </c>
      <c r="AA4599" s="30">
        <v>5000</v>
      </c>
      <c r="AB4599" s="30">
        <v>5000</v>
      </c>
      <c r="AC4599" s="30">
        <v>5000</v>
      </c>
      <c r="AD4599" s="30">
        <v>5000</v>
      </c>
      <c r="AE4599" s="30">
        <v>5000</v>
      </c>
      <c r="AF4599" s="30">
        <v>5000</v>
      </c>
    </row>
    <row r="4600" spans="1:32" x14ac:dyDescent="0.45">
      <c r="A4600" s="29" t="s">
        <v>1013</v>
      </c>
      <c r="B4600" s="29" t="s">
        <v>1014</v>
      </c>
      <c r="C4600" s="29" t="s">
        <v>3600</v>
      </c>
      <c r="D4600" s="29" t="s">
        <v>3601</v>
      </c>
      <c r="E4600" s="29" t="s">
        <v>3602</v>
      </c>
      <c r="F4600" s="29" t="s">
        <v>3603</v>
      </c>
      <c r="G4600" s="29" t="s">
        <v>3233</v>
      </c>
      <c r="H4600" s="29" t="s">
        <v>3234</v>
      </c>
      <c r="I4600" s="29" t="s">
        <v>3275</v>
      </c>
      <c r="J4600" s="29" t="s">
        <v>3276</v>
      </c>
      <c r="K4600" s="29" t="s">
        <v>3277</v>
      </c>
      <c r="L4600" s="29" t="s">
        <v>3100</v>
      </c>
      <c r="M4600" s="29" t="s">
        <v>3278</v>
      </c>
      <c r="N4600" s="29" t="s">
        <v>3279</v>
      </c>
      <c r="O4600" s="29" t="s">
        <v>3280</v>
      </c>
      <c r="P4600" s="29" t="s">
        <v>3281</v>
      </c>
      <c r="Q4600" s="29" t="s">
        <v>3209</v>
      </c>
      <c r="R4600" s="29" t="s">
        <v>3210</v>
      </c>
      <c r="S4600" s="29" t="s">
        <v>3098</v>
      </c>
      <c r="T4600" s="29"/>
      <c r="U4600" s="30">
        <v>41000</v>
      </c>
      <c r="V4600" s="30">
        <v>41000</v>
      </c>
      <c r="W4600" s="30">
        <v>41000</v>
      </c>
      <c r="X4600" s="30">
        <v>41000</v>
      </c>
      <c r="Y4600" s="30">
        <v>41000</v>
      </c>
      <c r="Z4600" s="30">
        <v>41000</v>
      </c>
      <c r="AA4600" s="30">
        <v>41000</v>
      </c>
      <c r="AB4600" s="30">
        <v>41000</v>
      </c>
      <c r="AC4600" s="30">
        <v>41000</v>
      </c>
      <c r="AD4600" s="30">
        <v>40613</v>
      </c>
      <c r="AE4600" s="30">
        <v>39000</v>
      </c>
      <c r="AF4600" s="30">
        <v>39000</v>
      </c>
    </row>
    <row r="4601" spans="1:32" x14ac:dyDescent="0.45">
      <c r="A4601" s="29" t="s">
        <v>1013</v>
      </c>
      <c r="B4601" s="29" t="s">
        <v>1014</v>
      </c>
      <c r="C4601" s="29" t="s">
        <v>3600</v>
      </c>
      <c r="D4601" s="29" t="s">
        <v>3601</v>
      </c>
      <c r="E4601" s="29" t="s">
        <v>3602</v>
      </c>
      <c r="F4601" s="29" t="s">
        <v>3603</v>
      </c>
      <c r="G4601" s="29" t="s">
        <v>3233</v>
      </c>
      <c r="H4601" s="29" t="s">
        <v>3234</v>
      </c>
      <c r="I4601" s="29" t="s">
        <v>3275</v>
      </c>
      <c r="J4601" s="29" t="s">
        <v>3276</v>
      </c>
      <c r="K4601" s="29" t="s">
        <v>3277</v>
      </c>
      <c r="L4601" s="29" t="s">
        <v>3100</v>
      </c>
      <c r="M4601" s="29" t="s">
        <v>3312</v>
      </c>
      <c r="N4601" s="29" t="s">
        <v>3313</v>
      </c>
      <c r="O4601" s="29" t="s">
        <v>3466</v>
      </c>
      <c r="P4601" s="29" t="s">
        <v>3467</v>
      </c>
      <c r="Q4601" s="29" t="s">
        <v>3209</v>
      </c>
      <c r="R4601" s="29" t="s">
        <v>3210</v>
      </c>
      <c r="S4601" s="29" t="s">
        <v>3098</v>
      </c>
      <c r="T4601" s="29"/>
      <c r="U4601" s="30">
        <v>40000</v>
      </c>
      <c r="V4601" s="30">
        <v>40000</v>
      </c>
      <c r="W4601" s="30">
        <v>40000</v>
      </c>
      <c r="X4601" s="30">
        <v>40000</v>
      </c>
      <c r="Y4601" s="30">
        <v>40000</v>
      </c>
      <c r="Z4601" s="30">
        <v>40000</v>
      </c>
      <c r="AA4601" s="30">
        <v>40000</v>
      </c>
      <c r="AB4601" s="30">
        <v>40000</v>
      </c>
      <c r="AC4601" s="30">
        <v>40000</v>
      </c>
      <c r="AD4601" s="30">
        <v>40000</v>
      </c>
      <c r="AE4601" s="30">
        <v>40000</v>
      </c>
      <c r="AF4601" s="30">
        <v>40000</v>
      </c>
    </row>
    <row r="4602" spans="1:32" x14ac:dyDescent="0.45">
      <c r="A4602" s="29" t="s">
        <v>1013</v>
      </c>
      <c r="B4602" s="29" t="s">
        <v>1014</v>
      </c>
      <c r="C4602" s="29" t="s">
        <v>3600</v>
      </c>
      <c r="D4602" s="29" t="s">
        <v>3601</v>
      </c>
      <c r="E4602" s="29" t="s">
        <v>3941</v>
      </c>
      <c r="F4602" s="29" t="s">
        <v>3942</v>
      </c>
      <c r="G4602" s="29" t="s">
        <v>3233</v>
      </c>
      <c r="H4602" s="29" t="s">
        <v>3234</v>
      </c>
      <c r="I4602" s="29" t="s">
        <v>3275</v>
      </c>
      <c r="J4602" s="29" t="s">
        <v>3276</v>
      </c>
      <c r="K4602" s="29" t="s">
        <v>3277</v>
      </c>
      <c r="L4602" s="29" t="s">
        <v>3100</v>
      </c>
      <c r="M4602" s="29" t="s">
        <v>3312</v>
      </c>
      <c r="N4602" s="29" t="s">
        <v>3313</v>
      </c>
      <c r="O4602" s="29" t="s">
        <v>3314</v>
      </c>
      <c r="P4602" s="29" t="s">
        <v>3315</v>
      </c>
      <c r="Q4602" s="29" t="s">
        <v>3249</v>
      </c>
      <c r="R4602" s="29" t="s">
        <v>3210</v>
      </c>
      <c r="S4602" s="29" t="s">
        <v>3098</v>
      </c>
      <c r="T4602" s="29"/>
      <c r="U4602" s="30">
        <v>962</v>
      </c>
      <c r="V4602" s="30">
        <v>962</v>
      </c>
      <c r="W4602" s="30">
        <v>962</v>
      </c>
      <c r="X4602" s="30">
        <v>962</v>
      </c>
      <c r="Y4602" s="30">
        <v>962</v>
      </c>
      <c r="Z4602" s="30">
        <v>962</v>
      </c>
      <c r="AA4602" s="30">
        <v>962</v>
      </c>
      <c r="AB4602" s="30">
        <v>962</v>
      </c>
      <c r="AC4602" s="30">
        <v>962</v>
      </c>
      <c r="AD4602" s="30">
        <v>962</v>
      </c>
      <c r="AE4602" s="30">
        <v>0</v>
      </c>
      <c r="AF4602" s="30">
        <v>0</v>
      </c>
    </row>
    <row r="4603" spans="1:32" x14ac:dyDescent="0.45">
      <c r="A4603" s="29" t="s">
        <v>1013</v>
      </c>
      <c r="B4603" s="29" t="s">
        <v>1014</v>
      </c>
      <c r="C4603" s="29" t="s">
        <v>3600</v>
      </c>
      <c r="D4603" s="29" t="s">
        <v>3601</v>
      </c>
      <c r="E4603" s="29" t="s">
        <v>3941</v>
      </c>
      <c r="F4603" s="29" t="s">
        <v>3942</v>
      </c>
      <c r="G4603" s="29" t="s">
        <v>3233</v>
      </c>
      <c r="H4603" s="29" t="s">
        <v>3234</v>
      </c>
      <c r="I4603" s="29" t="s">
        <v>3275</v>
      </c>
      <c r="J4603" s="29" t="s">
        <v>3276</v>
      </c>
      <c r="K4603" s="29" t="s">
        <v>3277</v>
      </c>
      <c r="L4603" s="29" t="s">
        <v>3100</v>
      </c>
      <c r="M4603" s="29" t="s">
        <v>3312</v>
      </c>
      <c r="N4603" s="29" t="s">
        <v>3313</v>
      </c>
      <c r="O4603" s="29" t="s">
        <v>3314</v>
      </c>
      <c r="P4603" s="29" t="s">
        <v>3315</v>
      </c>
      <c r="Q4603" s="29" t="s">
        <v>3209</v>
      </c>
      <c r="R4603" s="29" t="s">
        <v>3210</v>
      </c>
      <c r="S4603" s="29" t="s">
        <v>3098</v>
      </c>
      <c r="T4603" s="29"/>
      <c r="U4603" s="30">
        <v>30000</v>
      </c>
      <c r="V4603" s="30">
        <v>30000</v>
      </c>
      <c r="W4603" s="30">
        <v>30000</v>
      </c>
      <c r="X4603" s="30">
        <v>30000</v>
      </c>
      <c r="Y4603" s="30">
        <v>30000</v>
      </c>
      <c r="Z4603" s="30">
        <v>30000</v>
      </c>
      <c r="AA4603" s="30">
        <v>30000</v>
      </c>
      <c r="AB4603" s="30">
        <v>26129</v>
      </c>
      <c r="AC4603" s="30">
        <v>0</v>
      </c>
      <c r="AD4603" s="30">
        <v>0</v>
      </c>
      <c r="AE4603" s="30">
        <v>0</v>
      </c>
      <c r="AF4603" s="30">
        <v>0</v>
      </c>
    </row>
    <row r="4604" spans="1:32" x14ac:dyDescent="0.45">
      <c r="A4604" s="29" t="s">
        <v>1013</v>
      </c>
      <c r="B4604" s="29" t="s">
        <v>1014</v>
      </c>
      <c r="C4604" s="29" t="s">
        <v>3600</v>
      </c>
      <c r="D4604" s="29" t="s">
        <v>3601</v>
      </c>
      <c r="E4604" s="29" t="s">
        <v>3941</v>
      </c>
      <c r="F4604" s="29" t="s">
        <v>3942</v>
      </c>
      <c r="G4604" s="29" t="s">
        <v>3233</v>
      </c>
      <c r="H4604" s="29" t="s">
        <v>3234</v>
      </c>
      <c r="I4604" s="29" t="s">
        <v>3275</v>
      </c>
      <c r="J4604" s="29" t="s">
        <v>3276</v>
      </c>
      <c r="K4604" s="29" t="s">
        <v>3287</v>
      </c>
      <c r="L4604" s="29" t="s">
        <v>3101</v>
      </c>
      <c r="M4604" s="29" t="s">
        <v>3288</v>
      </c>
      <c r="N4604" s="29" t="s">
        <v>3289</v>
      </c>
      <c r="O4604" s="29" t="s">
        <v>3290</v>
      </c>
      <c r="P4604" s="29" t="s">
        <v>3291</v>
      </c>
      <c r="Q4604" s="29" t="s">
        <v>3209</v>
      </c>
      <c r="R4604" s="29" t="s">
        <v>3210</v>
      </c>
      <c r="S4604" s="29" t="s">
        <v>3098</v>
      </c>
      <c r="T4604" s="29"/>
      <c r="U4604" s="30">
        <v>1000</v>
      </c>
      <c r="V4604" s="30">
        <v>1000</v>
      </c>
      <c r="W4604" s="30">
        <v>1000</v>
      </c>
      <c r="X4604" s="30">
        <v>1000</v>
      </c>
      <c r="Y4604" s="30">
        <v>1000</v>
      </c>
      <c r="Z4604" s="30">
        <v>1000</v>
      </c>
      <c r="AA4604" s="30">
        <v>1000</v>
      </c>
      <c r="AB4604" s="30">
        <v>871</v>
      </c>
      <c r="AC4604" s="30">
        <v>0</v>
      </c>
      <c r="AD4604" s="30">
        <v>0</v>
      </c>
      <c r="AE4604" s="30">
        <v>0</v>
      </c>
      <c r="AF4604" s="30">
        <v>0</v>
      </c>
    </row>
    <row r="4605" spans="1:32" x14ac:dyDescent="0.45">
      <c r="A4605" s="29" t="s">
        <v>1013</v>
      </c>
      <c r="B4605" s="29" t="s">
        <v>1014</v>
      </c>
      <c r="C4605" s="29" t="s">
        <v>3600</v>
      </c>
      <c r="D4605" s="29" t="s">
        <v>3601</v>
      </c>
      <c r="E4605" s="29" t="s">
        <v>3748</v>
      </c>
      <c r="F4605" s="29" t="s">
        <v>3749</v>
      </c>
      <c r="G4605" s="29" t="s">
        <v>3233</v>
      </c>
      <c r="H4605" s="29" t="s">
        <v>3234</v>
      </c>
      <c r="I4605" s="29" t="s">
        <v>3275</v>
      </c>
      <c r="J4605" s="29" t="s">
        <v>3276</v>
      </c>
      <c r="K4605" s="29" t="s">
        <v>3277</v>
      </c>
      <c r="L4605" s="29" t="s">
        <v>3100</v>
      </c>
      <c r="M4605" s="29" t="s">
        <v>3312</v>
      </c>
      <c r="N4605" s="29" t="s">
        <v>3313</v>
      </c>
      <c r="O4605" s="29" t="s">
        <v>3314</v>
      </c>
      <c r="P4605" s="29" t="s">
        <v>3315</v>
      </c>
      <c r="Q4605" s="29" t="s">
        <v>3209</v>
      </c>
      <c r="R4605" s="29" t="s">
        <v>3210</v>
      </c>
      <c r="S4605" s="29" t="s">
        <v>3098</v>
      </c>
      <c r="T4605" s="29"/>
      <c r="U4605" s="30">
        <v>23226</v>
      </c>
      <c r="V4605" s="30">
        <v>30000</v>
      </c>
      <c r="W4605" s="30">
        <v>0</v>
      </c>
      <c r="X4605" s="30">
        <v>0</v>
      </c>
      <c r="Y4605" s="30">
        <v>0</v>
      </c>
      <c r="Z4605" s="30">
        <v>0</v>
      </c>
      <c r="AA4605" s="30">
        <v>0</v>
      </c>
      <c r="AB4605" s="30">
        <v>0</v>
      </c>
      <c r="AC4605" s="30">
        <v>0</v>
      </c>
      <c r="AD4605" s="30">
        <v>0</v>
      </c>
      <c r="AE4605" s="30">
        <v>0</v>
      </c>
      <c r="AF4605" s="30">
        <v>0</v>
      </c>
    </row>
    <row r="4606" spans="1:32" x14ac:dyDescent="0.45">
      <c r="A4606" s="29" t="s">
        <v>1081</v>
      </c>
      <c r="B4606" s="29" t="s">
        <v>1082</v>
      </c>
      <c r="C4606" s="29" t="s">
        <v>3299</v>
      </c>
      <c r="D4606" s="29" t="s">
        <v>3300</v>
      </c>
      <c r="E4606" s="29" t="s">
        <v>3538</v>
      </c>
      <c r="F4606" s="29" t="s">
        <v>3539</v>
      </c>
      <c r="G4606" s="29" t="s">
        <v>3200</v>
      </c>
      <c r="H4606" s="29" t="s">
        <v>3201</v>
      </c>
      <c r="I4606" s="29" t="s">
        <v>3202</v>
      </c>
      <c r="J4606" s="29" t="s">
        <v>3203</v>
      </c>
      <c r="K4606" s="29" t="s">
        <v>3204</v>
      </c>
      <c r="L4606" s="29" t="s">
        <v>3109</v>
      </c>
      <c r="M4606" s="29" t="s">
        <v>3378</v>
      </c>
      <c r="N4606" s="29" t="s">
        <v>3379</v>
      </c>
      <c r="O4606" s="29" t="s">
        <v>3380</v>
      </c>
      <c r="P4606" s="29" t="s">
        <v>3381</v>
      </c>
      <c r="Q4606" s="29" t="s">
        <v>3209</v>
      </c>
      <c r="R4606" s="29" t="s">
        <v>3210</v>
      </c>
      <c r="S4606" s="29" t="s">
        <v>3098</v>
      </c>
      <c r="T4606" s="29"/>
      <c r="U4606" s="30">
        <v>9120</v>
      </c>
      <c r="V4606" s="30">
        <v>7220</v>
      </c>
      <c r="W4606" s="30">
        <v>7220</v>
      </c>
      <c r="X4606" s="30">
        <v>7220</v>
      </c>
      <c r="Y4606" s="30">
        <v>7220</v>
      </c>
      <c r="Z4606" s="30">
        <v>8170</v>
      </c>
      <c r="AA4606" s="30">
        <v>7220</v>
      </c>
      <c r="AB4606" s="30">
        <v>7220</v>
      </c>
      <c r="AC4606" s="30">
        <v>7220</v>
      </c>
      <c r="AD4606" s="30">
        <v>7220</v>
      </c>
      <c r="AE4606" s="30">
        <v>0</v>
      </c>
      <c r="AF4606" s="30">
        <v>0</v>
      </c>
    </row>
    <row r="4607" spans="1:32" x14ac:dyDescent="0.45">
      <c r="A4607" s="29" t="s">
        <v>1081</v>
      </c>
      <c r="B4607" s="29" t="s">
        <v>1082</v>
      </c>
      <c r="C4607" s="29" t="s">
        <v>3299</v>
      </c>
      <c r="D4607" s="29" t="s">
        <v>3300</v>
      </c>
      <c r="E4607" s="29" t="s">
        <v>3538</v>
      </c>
      <c r="F4607" s="29" t="s">
        <v>3539</v>
      </c>
      <c r="G4607" s="29" t="s">
        <v>3200</v>
      </c>
      <c r="H4607" s="29" t="s">
        <v>3201</v>
      </c>
      <c r="I4607" s="29" t="s">
        <v>3202</v>
      </c>
      <c r="J4607" s="29" t="s">
        <v>3203</v>
      </c>
      <c r="K4607" s="29" t="s">
        <v>3204</v>
      </c>
      <c r="L4607" s="29" t="s">
        <v>3109</v>
      </c>
      <c r="M4607" s="29" t="s">
        <v>3378</v>
      </c>
      <c r="N4607" s="29" t="s">
        <v>3379</v>
      </c>
      <c r="O4607" s="29" t="s">
        <v>3380</v>
      </c>
      <c r="P4607" s="29" t="s">
        <v>3381</v>
      </c>
      <c r="Q4607" s="29" t="s">
        <v>3209</v>
      </c>
      <c r="R4607" s="29" t="s">
        <v>3098</v>
      </c>
      <c r="S4607" s="29" t="s">
        <v>3098</v>
      </c>
      <c r="T4607" s="29"/>
      <c r="U4607" s="30">
        <v>0</v>
      </c>
      <c r="V4607" s="30">
        <v>0</v>
      </c>
      <c r="W4607" s="30">
        <v>5830</v>
      </c>
      <c r="X4607" s="30">
        <v>7220</v>
      </c>
      <c r="Y4607" s="30">
        <v>7220</v>
      </c>
      <c r="Z4607" s="30">
        <v>15300</v>
      </c>
      <c r="AA4607" s="30">
        <v>7220</v>
      </c>
      <c r="AB4607" s="30">
        <v>7220</v>
      </c>
      <c r="AC4607" s="30">
        <v>7220</v>
      </c>
      <c r="AD4607" s="30">
        <v>7220</v>
      </c>
      <c r="AE4607" s="30">
        <v>0</v>
      </c>
      <c r="AF4607" s="30">
        <v>0</v>
      </c>
    </row>
    <row r="4608" spans="1:32" x14ac:dyDescent="0.45">
      <c r="A4608" s="29" t="s">
        <v>1081</v>
      </c>
      <c r="B4608" s="29" t="s">
        <v>1082</v>
      </c>
      <c r="C4608" s="29" t="s">
        <v>3620</v>
      </c>
      <c r="D4608" s="29" t="s">
        <v>3621</v>
      </c>
      <c r="E4608" s="29" t="s">
        <v>3620</v>
      </c>
      <c r="F4608" s="29" t="s">
        <v>3622</v>
      </c>
      <c r="G4608" s="29" t="s">
        <v>3200</v>
      </c>
      <c r="H4608" s="29" t="s">
        <v>3201</v>
      </c>
      <c r="I4608" s="29" t="s">
        <v>3202</v>
      </c>
      <c r="J4608" s="29" t="s">
        <v>3203</v>
      </c>
      <c r="K4608" s="29" t="s">
        <v>3204</v>
      </c>
      <c r="L4608" s="29" t="s">
        <v>3109</v>
      </c>
      <c r="M4608" s="29" t="s">
        <v>3378</v>
      </c>
      <c r="N4608" s="29" t="s">
        <v>3379</v>
      </c>
      <c r="O4608" s="29" t="s">
        <v>3380</v>
      </c>
      <c r="P4608" s="29" t="s">
        <v>3381</v>
      </c>
      <c r="Q4608" s="29" t="s">
        <v>3209</v>
      </c>
      <c r="R4608" s="29" t="s">
        <v>3210</v>
      </c>
      <c r="S4608" s="29" t="s">
        <v>3098</v>
      </c>
      <c r="T4608" s="29"/>
      <c r="U4608" s="30">
        <v>930</v>
      </c>
      <c r="V4608" s="30">
        <v>930</v>
      </c>
      <c r="W4608" s="30">
        <v>930</v>
      </c>
      <c r="X4608" s="30">
        <v>930</v>
      </c>
      <c r="Y4608" s="30">
        <v>930</v>
      </c>
      <c r="Z4608" s="30">
        <v>930</v>
      </c>
      <c r="AA4608" s="30">
        <v>930</v>
      </c>
      <c r="AB4608" s="30">
        <v>930</v>
      </c>
      <c r="AC4608" s="30">
        <v>930</v>
      </c>
      <c r="AD4608" s="30">
        <v>930</v>
      </c>
      <c r="AE4608" s="30">
        <v>0</v>
      </c>
      <c r="AF4608" s="30">
        <v>0</v>
      </c>
    </row>
    <row r="4609" spans="1:32" x14ac:dyDescent="0.45">
      <c r="A4609" s="29" t="s">
        <v>1119</v>
      </c>
      <c r="B4609" s="29" t="s">
        <v>1120</v>
      </c>
      <c r="C4609" s="29" t="s">
        <v>3299</v>
      </c>
      <c r="D4609" s="29" t="s">
        <v>3300</v>
      </c>
      <c r="E4609" s="29" t="s">
        <v>3301</v>
      </c>
      <c r="F4609" s="29" t="s">
        <v>3302</v>
      </c>
      <c r="G4609" s="29" t="s">
        <v>3233</v>
      </c>
      <c r="H4609" s="29" t="s">
        <v>3234</v>
      </c>
      <c r="I4609" s="29" t="s">
        <v>3235</v>
      </c>
      <c r="J4609" s="29" t="s">
        <v>3236</v>
      </c>
      <c r="K4609" s="29" t="s">
        <v>3237</v>
      </c>
      <c r="L4609" s="29" t="s">
        <v>3107</v>
      </c>
      <c r="M4609" s="29" t="s">
        <v>3238</v>
      </c>
      <c r="N4609" s="29" t="s">
        <v>3239</v>
      </c>
      <c r="O4609" s="29" t="s">
        <v>3422</v>
      </c>
      <c r="P4609" s="29" t="s">
        <v>3423</v>
      </c>
      <c r="Q4609" s="29" t="s">
        <v>3209</v>
      </c>
      <c r="R4609" s="29" t="s">
        <v>3210</v>
      </c>
      <c r="S4609" s="29" t="s">
        <v>3098</v>
      </c>
      <c r="T4609" s="29"/>
      <c r="U4609" s="30">
        <v>8000</v>
      </c>
      <c r="V4609" s="30">
        <v>8000</v>
      </c>
      <c r="W4609" s="30">
        <v>8000</v>
      </c>
      <c r="X4609" s="30">
        <v>8000</v>
      </c>
      <c r="Y4609" s="30">
        <v>8000</v>
      </c>
      <c r="Z4609" s="30">
        <v>8000</v>
      </c>
      <c r="AA4609" s="30">
        <v>8000</v>
      </c>
      <c r="AB4609" s="30">
        <v>8000</v>
      </c>
      <c r="AC4609" s="30">
        <v>8000</v>
      </c>
      <c r="AD4609" s="30">
        <v>8000</v>
      </c>
      <c r="AE4609" s="30">
        <v>8000</v>
      </c>
      <c r="AF4609" s="30">
        <v>8000</v>
      </c>
    </row>
    <row r="4610" spans="1:32" x14ac:dyDescent="0.45">
      <c r="A4610" s="29" t="s">
        <v>1119</v>
      </c>
      <c r="B4610" s="29" t="s">
        <v>1120</v>
      </c>
      <c r="C4610" s="29" t="s">
        <v>3299</v>
      </c>
      <c r="D4610" s="29" t="s">
        <v>3300</v>
      </c>
      <c r="E4610" s="29" t="s">
        <v>3301</v>
      </c>
      <c r="F4610" s="29" t="s">
        <v>3302</v>
      </c>
      <c r="G4610" s="29" t="s">
        <v>3233</v>
      </c>
      <c r="H4610" s="29" t="s">
        <v>3234</v>
      </c>
      <c r="I4610" s="29" t="s">
        <v>3262</v>
      </c>
      <c r="J4610" s="29" t="s">
        <v>3263</v>
      </c>
      <c r="K4610" s="29" t="s">
        <v>3264</v>
      </c>
      <c r="L4610" s="29" t="s">
        <v>3103</v>
      </c>
      <c r="M4610" s="29" t="s">
        <v>3326</v>
      </c>
      <c r="N4610" s="29" t="s">
        <v>3327</v>
      </c>
      <c r="O4610" s="29" t="s">
        <v>3527</v>
      </c>
      <c r="P4610" s="29" t="s">
        <v>3528</v>
      </c>
      <c r="Q4610" s="29" t="s">
        <v>3209</v>
      </c>
      <c r="R4610" s="29" t="s">
        <v>3210</v>
      </c>
      <c r="S4610" s="29" t="s">
        <v>3098</v>
      </c>
      <c r="T4610" s="29"/>
      <c r="U4610" s="30">
        <v>0</v>
      </c>
      <c r="V4610" s="30">
        <v>0</v>
      </c>
      <c r="W4610" s="30">
        <v>101</v>
      </c>
      <c r="X4610" s="30">
        <v>0</v>
      </c>
      <c r="Y4610" s="30">
        <v>0</v>
      </c>
      <c r="Z4610" s="30">
        <v>0</v>
      </c>
      <c r="AA4610" s="30">
        <v>0</v>
      </c>
      <c r="AB4610" s="30">
        <v>0</v>
      </c>
      <c r="AC4610" s="30">
        <v>0</v>
      </c>
      <c r="AD4610" s="30">
        <v>0</v>
      </c>
      <c r="AE4610" s="30">
        <v>0</v>
      </c>
      <c r="AF4610" s="30">
        <v>0</v>
      </c>
    </row>
    <row r="4611" spans="1:32" x14ac:dyDescent="0.45">
      <c r="A4611" s="29" t="s">
        <v>1119</v>
      </c>
      <c r="B4611" s="29" t="s">
        <v>1120</v>
      </c>
      <c r="C4611" s="29" t="s">
        <v>3299</v>
      </c>
      <c r="D4611" s="29" t="s">
        <v>3300</v>
      </c>
      <c r="E4611" s="29" t="s">
        <v>3301</v>
      </c>
      <c r="F4611" s="29" t="s">
        <v>3302</v>
      </c>
      <c r="G4611" s="29" t="s">
        <v>3233</v>
      </c>
      <c r="H4611" s="29" t="s">
        <v>3234</v>
      </c>
      <c r="I4611" s="29" t="s">
        <v>3262</v>
      </c>
      <c r="J4611" s="29" t="s">
        <v>3263</v>
      </c>
      <c r="K4611" s="29" t="s">
        <v>3264</v>
      </c>
      <c r="L4611" s="29" t="s">
        <v>3103</v>
      </c>
      <c r="M4611" s="29" t="s">
        <v>3326</v>
      </c>
      <c r="N4611" s="29" t="s">
        <v>3327</v>
      </c>
      <c r="O4611" s="29" t="s">
        <v>3328</v>
      </c>
      <c r="P4611" s="29" t="s">
        <v>3329</v>
      </c>
      <c r="Q4611" s="29" t="s">
        <v>3209</v>
      </c>
      <c r="R4611" s="29" t="s">
        <v>3210</v>
      </c>
      <c r="S4611" s="29" t="s">
        <v>3098</v>
      </c>
      <c r="T4611" s="29"/>
      <c r="U4611" s="30">
        <v>0</v>
      </c>
      <c r="V4611" s="30">
        <v>0</v>
      </c>
      <c r="W4611" s="30">
        <v>0</v>
      </c>
      <c r="X4611" s="30">
        <v>0</v>
      </c>
      <c r="Y4611" s="30">
        <v>0</v>
      </c>
      <c r="Z4611" s="30">
        <v>0</v>
      </c>
      <c r="AA4611" s="30">
        <v>0</v>
      </c>
      <c r="AB4611" s="30">
        <v>0</v>
      </c>
      <c r="AC4611" s="30">
        <v>0</v>
      </c>
      <c r="AD4611" s="30">
        <v>0</v>
      </c>
      <c r="AE4611" s="30">
        <v>0</v>
      </c>
      <c r="AF4611" s="30">
        <v>0</v>
      </c>
    </row>
    <row r="4612" spans="1:32" x14ac:dyDescent="0.45">
      <c r="A4612" s="29" t="s">
        <v>1119</v>
      </c>
      <c r="B4612" s="29" t="s">
        <v>1120</v>
      </c>
      <c r="C4612" s="29" t="s">
        <v>3299</v>
      </c>
      <c r="D4612" s="29" t="s">
        <v>3300</v>
      </c>
      <c r="E4612" s="29" t="s">
        <v>3301</v>
      </c>
      <c r="F4612" s="29" t="s">
        <v>3302</v>
      </c>
      <c r="G4612" s="29" t="s">
        <v>3233</v>
      </c>
      <c r="H4612" s="29" t="s">
        <v>3234</v>
      </c>
      <c r="I4612" s="29" t="s">
        <v>3262</v>
      </c>
      <c r="J4612" s="29" t="s">
        <v>3263</v>
      </c>
      <c r="K4612" s="29" t="s">
        <v>3264</v>
      </c>
      <c r="L4612" s="29" t="s">
        <v>3103</v>
      </c>
      <c r="M4612" s="29" t="s">
        <v>3326</v>
      </c>
      <c r="N4612" s="29" t="s">
        <v>3327</v>
      </c>
      <c r="O4612" s="29" t="s">
        <v>3330</v>
      </c>
      <c r="P4612" s="29" t="s">
        <v>3331</v>
      </c>
      <c r="Q4612" s="29" t="s">
        <v>3209</v>
      </c>
      <c r="R4612" s="29" t="s">
        <v>3210</v>
      </c>
      <c r="S4612" s="29" t="s">
        <v>3098</v>
      </c>
      <c r="T4612" s="29"/>
      <c r="U4612" s="30">
        <v>0</v>
      </c>
      <c r="V4612" s="30">
        <v>0</v>
      </c>
      <c r="W4612" s="30">
        <v>0</v>
      </c>
      <c r="X4612" s="30">
        <v>0</v>
      </c>
      <c r="Y4612" s="30">
        <v>0</v>
      </c>
      <c r="Z4612" s="30">
        <v>0</v>
      </c>
      <c r="AA4612" s="30">
        <v>0</v>
      </c>
      <c r="AB4612" s="30">
        <v>0</v>
      </c>
      <c r="AC4612" s="30">
        <v>0</v>
      </c>
      <c r="AD4612" s="30">
        <v>0</v>
      </c>
      <c r="AE4612" s="30">
        <v>0</v>
      </c>
      <c r="AF4612" s="30">
        <v>0</v>
      </c>
    </row>
    <row r="4613" spans="1:32" x14ac:dyDescent="0.45">
      <c r="A4613" s="29" t="s">
        <v>1119</v>
      </c>
      <c r="B4613" s="29" t="s">
        <v>1120</v>
      </c>
      <c r="C4613" s="29" t="s">
        <v>3299</v>
      </c>
      <c r="D4613" s="29" t="s">
        <v>3300</v>
      </c>
      <c r="E4613" s="29" t="s">
        <v>3301</v>
      </c>
      <c r="F4613" s="29" t="s">
        <v>3302</v>
      </c>
      <c r="G4613" s="29" t="s">
        <v>3233</v>
      </c>
      <c r="H4613" s="29" t="s">
        <v>3234</v>
      </c>
      <c r="I4613" s="29" t="s">
        <v>3262</v>
      </c>
      <c r="J4613" s="29" t="s">
        <v>3263</v>
      </c>
      <c r="K4613" s="29" t="s">
        <v>3264</v>
      </c>
      <c r="L4613" s="29" t="s">
        <v>3103</v>
      </c>
      <c r="M4613" s="29" t="s">
        <v>3326</v>
      </c>
      <c r="N4613" s="29" t="s">
        <v>3327</v>
      </c>
      <c r="O4613" s="29" t="s">
        <v>3332</v>
      </c>
      <c r="P4613" s="29" t="s">
        <v>3333</v>
      </c>
      <c r="Q4613" s="29" t="s">
        <v>3209</v>
      </c>
      <c r="R4613" s="29" t="s">
        <v>3210</v>
      </c>
      <c r="S4613" s="29" t="s">
        <v>3098</v>
      </c>
      <c r="T4613" s="29"/>
      <c r="U4613" s="30">
        <v>15000</v>
      </c>
      <c r="V4613" s="30">
        <v>15000</v>
      </c>
      <c r="W4613" s="30">
        <v>15000</v>
      </c>
      <c r="X4613" s="30">
        <v>15000</v>
      </c>
      <c r="Y4613" s="30">
        <v>15000</v>
      </c>
      <c r="Z4613" s="30">
        <v>15000</v>
      </c>
      <c r="AA4613" s="30">
        <v>15000</v>
      </c>
      <c r="AB4613" s="30">
        <v>15000</v>
      </c>
      <c r="AC4613" s="30">
        <v>15000</v>
      </c>
      <c r="AD4613" s="30">
        <v>15000</v>
      </c>
      <c r="AE4613" s="30">
        <v>15000</v>
      </c>
      <c r="AF4613" s="30">
        <v>15000</v>
      </c>
    </row>
    <row r="4614" spans="1:32" x14ac:dyDescent="0.45">
      <c r="A4614" s="29" t="s">
        <v>1119</v>
      </c>
      <c r="B4614" s="29" t="s">
        <v>1120</v>
      </c>
      <c r="C4614" s="29" t="s">
        <v>3299</v>
      </c>
      <c r="D4614" s="29" t="s">
        <v>3300</v>
      </c>
      <c r="E4614" s="29" t="s">
        <v>3301</v>
      </c>
      <c r="F4614" s="29" t="s">
        <v>3302</v>
      </c>
      <c r="G4614" s="29" t="s">
        <v>3233</v>
      </c>
      <c r="H4614" s="29" t="s">
        <v>3234</v>
      </c>
      <c r="I4614" s="29" t="s">
        <v>3275</v>
      </c>
      <c r="J4614" s="29" t="s">
        <v>3276</v>
      </c>
      <c r="K4614" s="29" t="s">
        <v>3282</v>
      </c>
      <c r="L4614" s="29" t="s">
        <v>3112</v>
      </c>
      <c r="M4614" s="29" t="s">
        <v>3283</v>
      </c>
      <c r="N4614" s="29" t="s">
        <v>3284</v>
      </c>
      <c r="O4614" s="29" t="s">
        <v>3285</v>
      </c>
      <c r="P4614" s="29" t="s">
        <v>3286</v>
      </c>
      <c r="Q4614" s="29" t="s">
        <v>3209</v>
      </c>
      <c r="R4614" s="29" t="s">
        <v>3210</v>
      </c>
      <c r="S4614" s="29" t="s">
        <v>3098</v>
      </c>
      <c r="T4614" s="29"/>
      <c r="U4614" s="30">
        <v>20000</v>
      </c>
      <c r="V4614" s="30">
        <v>20000</v>
      </c>
      <c r="W4614" s="30">
        <v>20000</v>
      </c>
      <c r="X4614" s="30">
        <v>20000</v>
      </c>
      <c r="Y4614" s="30">
        <v>20000</v>
      </c>
      <c r="Z4614" s="30">
        <v>20000</v>
      </c>
      <c r="AA4614" s="30">
        <v>20000</v>
      </c>
      <c r="AB4614" s="30">
        <v>20000</v>
      </c>
      <c r="AC4614" s="30">
        <v>20000</v>
      </c>
      <c r="AD4614" s="30">
        <v>20000</v>
      </c>
      <c r="AE4614" s="30">
        <v>20000</v>
      </c>
      <c r="AF4614" s="30">
        <v>20000</v>
      </c>
    </row>
    <row r="4615" spans="1:32" x14ac:dyDescent="0.45">
      <c r="A4615" s="29" t="s">
        <v>1119</v>
      </c>
      <c r="B4615" s="29" t="s">
        <v>1120</v>
      </c>
      <c r="C4615" s="29" t="s">
        <v>3299</v>
      </c>
      <c r="D4615" s="29" t="s">
        <v>3300</v>
      </c>
      <c r="E4615" s="29" t="s">
        <v>3301</v>
      </c>
      <c r="F4615" s="29" t="s">
        <v>3302</v>
      </c>
      <c r="G4615" s="29" t="s">
        <v>3233</v>
      </c>
      <c r="H4615" s="29" t="s">
        <v>3234</v>
      </c>
      <c r="I4615" s="29" t="s">
        <v>3275</v>
      </c>
      <c r="J4615" s="29" t="s">
        <v>3276</v>
      </c>
      <c r="K4615" s="29" t="s">
        <v>3287</v>
      </c>
      <c r="L4615" s="29" t="s">
        <v>3101</v>
      </c>
      <c r="M4615" s="29" t="s">
        <v>3316</v>
      </c>
      <c r="N4615" s="29" t="s">
        <v>3317</v>
      </c>
      <c r="O4615" s="29" t="s">
        <v>3318</v>
      </c>
      <c r="P4615" s="29" t="s">
        <v>3319</v>
      </c>
      <c r="Q4615" s="29" t="s">
        <v>3209</v>
      </c>
      <c r="R4615" s="29" t="s">
        <v>3210</v>
      </c>
      <c r="S4615" s="29" t="s">
        <v>3098</v>
      </c>
      <c r="T4615" s="29"/>
      <c r="U4615" s="30">
        <v>2720</v>
      </c>
      <c r="V4615" s="30">
        <v>2720</v>
      </c>
      <c r="W4615" s="30">
        <v>2720</v>
      </c>
      <c r="X4615" s="30">
        <v>2720</v>
      </c>
      <c r="Y4615" s="30">
        <v>2720</v>
      </c>
      <c r="Z4615" s="30">
        <v>2720</v>
      </c>
      <c r="AA4615" s="30">
        <v>2720</v>
      </c>
      <c r="AB4615" s="30">
        <v>2720</v>
      </c>
      <c r="AC4615" s="30">
        <v>2720</v>
      </c>
      <c r="AD4615" s="30">
        <v>2720</v>
      </c>
      <c r="AE4615" s="30">
        <v>2678</v>
      </c>
      <c r="AF4615" s="30">
        <v>2678</v>
      </c>
    </row>
    <row r="4616" spans="1:32" x14ac:dyDescent="0.45">
      <c r="A4616" s="29" t="s">
        <v>1119</v>
      </c>
      <c r="B4616" s="29" t="s">
        <v>1120</v>
      </c>
      <c r="C4616" s="29" t="s">
        <v>3299</v>
      </c>
      <c r="D4616" s="29" t="s">
        <v>3300</v>
      </c>
      <c r="E4616" s="29" t="s">
        <v>3301</v>
      </c>
      <c r="F4616" s="29" t="s">
        <v>3302</v>
      </c>
      <c r="G4616" s="29" t="s">
        <v>3233</v>
      </c>
      <c r="H4616" s="29" t="s">
        <v>3234</v>
      </c>
      <c r="I4616" s="29" t="s">
        <v>3275</v>
      </c>
      <c r="J4616" s="29" t="s">
        <v>3276</v>
      </c>
      <c r="K4616" s="29" t="s">
        <v>3287</v>
      </c>
      <c r="L4616" s="29" t="s">
        <v>3101</v>
      </c>
      <c r="M4616" s="29" t="s">
        <v>3288</v>
      </c>
      <c r="N4616" s="29" t="s">
        <v>3289</v>
      </c>
      <c r="O4616" s="29" t="s">
        <v>3290</v>
      </c>
      <c r="P4616" s="29" t="s">
        <v>3291</v>
      </c>
      <c r="Q4616" s="29" t="s">
        <v>3209</v>
      </c>
      <c r="R4616" s="29" t="s">
        <v>3210</v>
      </c>
      <c r="S4616" s="29" t="s">
        <v>3098</v>
      </c>
      <c r="T4616" s="29"/>
      <c r="U4616" s="30">
        <v>1000</v>
      </c>
      <c r="V4616" s="30">
        <v>1000</v>
      </c>
      <c r="W4616" s="30">
        <v>1000</v>
      </c>
      <c r="X4616" s="30">
        <v>1000</v>
      </c>
      <c r="Y4616" s="30">
        <v>1000</v>
      </c>
      <c r="Z4616" s="30">
        <v>1000</v>
      </c>
      <c r="AA4616" s="30">
        <v>1000</v>
      </c>
      <c r="AB4616" s="30">
        <v>1000</v>
      </c>
      <c r="AC4616" s="30">
        <v>1000</v>
      </c>
      <c r="AD4616" s="30">
        <v>1000</v>
      </c>
      <c r="AE4616" s="30">
        <v>1000</v>
      </c>
      <c r="AF4616" s="30">
        <v>1000</v>
      </c>
    </row>
    <row r="4617" spans="1:32" x14ac:dyDescent="0.45">
      <c r="A4617" s="29" t="s">
        <v>356</v>
      </c>
      <c r="B4617" s="29" t="s">
        <v>357</v>
      </c>
      <c r="C4617" s="29" t="s">
        <v>3196</v>
      </c>
      <c r="D4617" s="29" t="s">
        <v>3197</v>
      </c>
      <c r="E4617" s="29" t="s">
        <v>3744</v>
      </c>
      <c r="F4617" s="29" t="s">
        <v>3745</v>
      </c>
      <c r="G4617" s="29" t="s">
        <v>3233</v>
      </c>
      <c r="H4617" s="29" t="s">
        <v>3234</v>
      </c>
      <c r="I4617" s="29" t="s">
        <v>3275</v>
      </c>
      <c r="J4617" s="29" t="s">
        <v>3276</v>
      </c>
      <c r="K4617" s="29" t="s">
        <v>3277</v>
      </c>
      <c r="L4617" s="29" t="s">
        <v>3100</v>
      </c>
      <c r="M4617" s="29" t="s">
        <v>3312</v>
      </c>
      <c r="N4617" s="29" t="s">
        <v>3313</v>
      </c>
      <c r="O4617" s="29" t="s">
        <v>3314</v>
      </c>
      <c r="P4617" s="29" t="s">
        <v>3315</v>
      </c>
      <c r="Q4617" s="29" t="s">
        <v>3209</v>
      </c>
      <c r="R4617" s="29" t="s">
        <v>3210</v>
      </c>
      <c r="S4617" s="29" t="s">
        <v>3098</v>
      </c>
      <c r="T4617" s="29"/>
      <c r="U4617" s="30">
        <v>0</v>
      </c>
      <c r="V4617" s="30">
        <v>0</v>
      </c>
      <c r="W4617" s="30">
        <v>0</v>
      </c>
      <c r="X4617" s="30">
        <v>0</v>
      </c>
      <c r="Y4617" s="30">
        <v>21846</v>
      </c>
      <c r="Z4617" s="30">
        <v>37625</v>
      </c>
      <c r="AA4617" s="30">
        <v>37625</v>
      </c>
      <c r="AB4617" s="30">
        <v>37625</v>
      </c>
      <c r="AC4617" s="30">
        <v>37625</v>
      </c>
      <c r="AD4617" s="30">
        <v>37625</v>
      </c>
      <c r="AE4617" s="30">
        <v>37625</v>
      </c>
      <c r="AF4617" s="30">
        <v>37625</v>
      </c>
    </row>
    <row r="4618" spans="1:32" x14ac:dyDescent="0.45">
      <c r="A4618" s="29" t="s">
        <v>356</v>
      </c>
      <c r="B4618" s="29" t="s">
        <v>357</v>
      </c>
      <c r="C4618" s="29" t="s">
        <v>3196</v>
      </c>
      <c r="D4618" s="29" t="s">
        <v>3197</v>
      </c>
      <c r="E4618" s="29" t="s">
        <v>3744</v>
      </c>
      <c r="F4618" s="29" t="s">
        <v>3745</v>
      </c>
      <c r="G4618" s="29" t="s">
        <v>3233</v>
      </c>
      <c r="H4618" s="29" t="s">
        <v>3234</v>
      </c>
      <c r="I4618" s="29" t="s">
        <v>3275</v>
      </c>
      <c r="J4618" s="29" t="s">
        <v>3276</v>
      </c>
      <c r="K4618" s="29" t="s">
        <v>3287</v>
      </c>
      <c r="L4618" s="29" t="s">
        <v>3101</v>
      </c>
      <c r="M4618" s="29" t="s">
        <v>3578</v>
      </c>
      <c r="N4618" s="29" t="s">
        <v>3579</v>
      </c>
      <c r="O4618" s="29" t="s">
        <v>3910</v>
      </c>
      <c r="P4618" s="29" t="s">
        <v>3911</v>
      </c>
      <c r="Q4618" s="29" t="s">
        <v>3209</v>
      </c>
      <c r="R4618" s="29" t="s">
        <v>3210</v>
      </c>
      <c r="S4618" s="29" t="s">
        <v>3098</v>
      </c>
      <c r="T4618" s="29"/>
      <c r="U4618" s="30">
        <v>-49</v>
      </c>
      <c r="V4618" s="30">
        <v>0</v>
      </c>
      <c r="W4618" s="30">
        <v>0</v>
      </c>
      <c r="X4618" s="30">
        <v>0</v>
      </c>
      <c r="Y4618" s="30">
        <v>0</v>
      </c>
      <c r="Z4618" s="30">
        <v>0</v>
      </c>
      <c r="AA4618" s="30">
        <v>0</v>
      </c>
      <c r="AB4618" s="30">
        <v>0</v>
      </c>
      <c r="AC4618" s="30">
        <v>0</v>
      </c>
      <c r="AD4618" s="30">
        <v>0</v>
      </c>
      <c r="AE4618" s="30">
        <v>0</v>
      </c>
      <c r="AF4618" s="30">
        <v>0</v>
      </c>
    </row>
    <row r="4619" spans="1:32" x14ac:dyDescent="0.45">
      <c r="A4619" s="29" t="s">
        <v>356</v>
      </c>
      <c r="B4619" s="29" t="s">
        <v>357</v>
      </c>
      <c r="C4619" s="29" t="s">
        <v>3196</v>
      </c>
      <c r="D4619" s="29" t="s">
        <v>3197</v>
      </c>
      <c r="E4619" s="29" t="s">
        <v>3744</v>
      </c>
      <c r="F4619" s="29" t="s">
        <v>3745</v>
      </c>
      <c r="G4619" s="29" t="s">
        <v>3233</v>
      </c>
      <c r="H4619" s="29" t="s">
        <v>3234</v>
      </c>
      <c r="I4619" s="29" t="s">
        <v>3275</v>
      </c>
      <c r="J4619" s="29" t="s">
        <v>3276</v>
      </c>
      <c r="K4619" s="29" t="s">
        <v>3287</v>
      </c>
      <c r="L4619" s="29" t="s">
        <v>3101</v>
      </c>
      <c r="M4619" s="29" t="s">
        <v>3288</v>
      </c>
      <c r="N4619" s="29" t="s">
        <v>3289</v>
      </c>
      <c r="O4619" s="29" t="s">
        <v>3290</v>
      </c>
      <c r="P4619" s="29" t="s">
        <v>3291</v>
      </c>
      <c r="Q4619" s="29" t="s">
        <v>3209</v>
      </c>
      <c r="R4619" s="29" t="s">
        <v>3210</v>
      </c>
      <c r="S4619" s="29" t="s">
        <v>3098</v>
      </c>
      <c r="T4619" s="29"/>
      <c r="U4619" s="30">
        <v>0</v>
      </c>
      <c r="V4619" s="30">
        <v>0</v>
      </c>
      <c r="W4619" s="30">
        <v>0</v>
      </c>
      <c r="X4619" s="30">
        <v>0</v>
      </c>
      <c r="Y4619" s="30">
        <v>3774</v>
      </c>
      <c r="Z4619" s="30">
        <v>6500</v>
      </c>
      <c r="AA4619" s="30">
        <v>6500</v>
      </c>
      <c r="AB4619" s="30">
        <v>6500</v>
      </c>
      <c r="AC4619" s="30">
        <v>6500</v>
      </c>
      <c r="AD4619" s="30">
        <v>6500</v>
      </c>
      <c r="AE4619" s="30">
        <v>6500</v>
      </c>
      <c r="AF4619" s="30">
        <v>6500</v>
      </c>
    </row>
    <row r="4620" spans="1:32" x14ac:dyDescent="0.45">
      <c r="A4620" s="29" t="s">
        <v>356</v>
      </c>
      <c r="B4620" s="29" t="s">
        <v>357</v>
      </c>
      <c r="C4620" s="29" t="s">
        <v>3196</v>
      </c>
      <c r="D4620" s="29" t="s">
        <v>3197</v>
      </c>
      <c r="E4620" s="29" t="s">
        <v>3198</v>
      </c>
      <c r="F4620" s="29" t="s">
        <v>3199</v>
      </c>
      <c r="G4620" s="29" t="s">
        <v>3233</v>
      </c>
      <c r="H4620" s="29" t="s">
        <v>3234</v>
      </c>
      <c r="I4620" s="29" t="s">
        <v>3341</v>
      </c>
      <c r="J4620" s="29" t="s">
        <v>3342</v>
      </c>
      <c r="K4620" s="29" t="s">
        <v>3343</v>
      </c>
      <c r="L4620" s="29" t="s">
        <v>3119</v>
      </c>
      <c r="M4620" s="29" t="s">
        <v>3398</v>
      </c>
      <c r="N4620" s="29" t="s">
        <v>3399</v>
      </c>
      <c r="O4620" s="29" t="s">
        <v>3400</v>
      </c>
      <c r="P4620" s="29" t="s">
        <v>3399</v>
      </c>
      <c r="Q4620" s="29" t="s">
        <v>3209</v>
      </c>
      <c r="R4620" s="29" t="s">
        <v>3210</v>
      </c>
      <c r="S4620" s="29" t="s">
        <v>3098</v>
      </c>
      <c r="T4620" s="29"/>
      <c r="U4620" s="30">
        <v>0</v>
      </c>
      <c r="V4620" s="30">
        <v>0</v>
      </c>
      <c r="W4620" s="30">
        <v>820</v>
      </c>
      <c r="X4620" s="30">
        <v>0</v>
      </c>
      <c r="Y4620" s="30">
        <v>0</v>
      </c>
      <c r="Z4620" s="30">
        <v>0</v>
      </c>
      <c r="AA4620" s="30">
        <v>0</v>
      </c>
      <c r="AB4620" s="30">
        <v>0</v>
      </c>
      <c r="AC4620" s="30">
        <v>0</v>
      </c>
      <c r="AD4620" s="30">
        <v>0</v>
      </c>
      <c r="AE4620" s="30">
        <v>0</v>
      </c>
      <c r="AF4620" s="30">
        <v>0</v>
      </c>
    </row>
    <row r="4621" spans="1:32" x14ac:dyDescent="0.45">
      <c r="A4621" s="29" t="s">
        <v>356</v>
      </c>
      <c r="B4621" s="29" t="s">
        <v>357</v>
      </c>
      <c r="C4621" s="29" t="s">
        <v>3299</v>
      </c>
      <c r="D4621" s="29" t="s">
        <v>3300</v>
      </c>
      <c r="E4621" s="29" t="s">
        <v>3538</v>
      </c>
      <c r="F4621" s="29" t="s">
        <v>3539</v>
      </c>
      <c r="G4621" s="29" t="s">
        <v>3233</v>
      </c>
      <c r="H4621" s="29" t="s">
        <v>3234</v>
      </c>
      <c r="I4621" s="29" t="s">
        <v>3242</v>
      </c>
      <c r="J4621" s="29" t="s">
        <v>3243</v>
      </c>
      <c r="K4621" s="29" t="s">
        <v>3244</v>
      </c>
      <c r="L4621" s="29" t="s">
        <v>3104</v>
      </c>
      <c r="M4621" s="29" t="s">
        <v>3245</v>
      </c>
      <c r="N4621" s="29" t="s">
        <v>3246</v>
      </c>
      <c r="O4621" s="29" t="s">
        <v>3250</v>
      </c>
      <c r="P4621" s="29" t="s">
        <v>3251</v>
      </c>
      <c r="Q4621" s="29" t="s">
        <v>3249</v>
      </c>
      <c r="R4621" s="29" t="s">
        <v>3210</v>
      </c>
      <c r="S4621" s="29" t="s">
        <v>3098</v>
      </c>
      <c r="T4621" s="29"/>
      <c r="U4621" s="30">
        <v>404</v>
      </c>
      <c r="V4621" s="30">
        <v>0</v>
      </c>
      <c r="W4621" s="30">
        <v>0</v>
      </c>
      <c r="X4621" s="30">
        <v>0</v>
      </c>
      <c r="Y4621" s="30">
        <v>0</v>
      </c>
      <c r="Z4621" s="30">
        <v>0</v>
      </c>
      <c r="AA4621" s="30">
        <v>0</v>
      </c>
      <c r="AB4621" s="30">
        <v>0</v>
      </c>
      <c r="AC4621" s="30">
        <v>0</v>
      </c>
      <c r="AD4621" s="30">
        <v>0</v>
      </c>
      <c r="AE4621" s="30">
        <v>0</v>
      </c>
      <c r="AF4621" s="30">
        <v>0</v>
      </c>
    </row>
    <row r="4622" spans="1:32" x14ac:dyDescent="0.45">
      <c r="A4622" s="29" t="s">
        <v>356</v>
      </c>
      <c r="B4622" s="29" t="s">
        <v>357</v>
      </c>
      <c r="C4622" s="29" t="s">
        <v>3299</v>
      </c>
      <c r="D4622" s="29" t="s">
        <v>3300</v>
      </c>
      <c r="E4622" s="29" t="s">
        <v>3538</v>
      </c>
      <c r="F4622" s="29" t="s">
        <v>3539</v>
      </c>
      <c r="G4622" s="29" t="s">
        <v>3233</v>
      </c>
      <c r="H4622" s="29" t="s">
        <v>3234</v>
      </c>
      <c r="I4622" s="29" t="s">
        <v>3242</v>
      </c>
      <c r="J4622" s="29" t="s">
        <v>3243</v>
      </c>
      <c r="K4622" s="29" t="s">
        <v>3244</v>
      </c>
      <c r="L4622" s="29" t="s">
        <v>3104</v>
      </c>
      <c r="M4622" s="29" t="s">
        <v>3245</v>
      </c>
      <c r="N4622" s="29" t="s">
        <v>3246</v>
      </c>
      <c r="O4622" s="29" t="s">
        <v>3250</v>
      </c>
      <c r="P4622" s="29" t="s">
        <v>3251</v>
      </c>
      <c r="Q4622" s="29" t="s">
        <v>3209</v>
      </c>
      <c r="R4622" s="29" t="s">
        <v>3210</v>
      </c>
      <c r="S4622" s="29" t="s">
        <v>3098</v>
      </c>
      <c r="T4622" s="29"/>
      <c r="U4622" s="30">
        <v>13750</v>
      </c>
      <c r="V4622" s="30">
        <v>13750</v>
      </c>
      <c r="W4622" s="30">
        <v>13750</v>
      </c>
      <c r="X4622" s="30">
        <v>13750</v>
      </c>
      <c r="Y4622" s="30">
        <v>13750</v>
      </c>
      <c r="Z4622" s="30">
        <v>13750</v>
      </c>
      <c r="AA4622" s="30">
        <v>13750</v>
      </c>
      <c r="AB4622" s="30">
        <v>13750</v>
      </c>
      <c r="AC4622" s="30">
        <v>13750</v>
      </c>
      <c r="AD4622" s="30">
        <v>13750</v>
      </c>
      <c r="AE4622" s="30">
        <v>13750</v>
      </c>
      <c r="AF4622" s="30">
        <v>13750</v>
      </c>
    </row>
    <row r="4623" spans="1:32" x14ac:dyDescent="0.45">
      <c r="A4623" s="29" t="s">
        <v>356</v>
      </c>
      <c r="B4623" s="29" t="s">
        <v>357</v>
      </c>
      <c r="C4623" s="29" t="s">
        <v>3299</v>
      </c>
      <c r="D4623" s="29" t="s">
        <v>3300</v>
      </c>
      <c r="E4623" s="29" t="s">
        <v>3538</v>
      </c>
      <c r="F4623" s="29" t="s">
        <v>3539</v>
      </c>
      <c r="G4623" s="29" t="s">
        <v>3233</v>
      </c>
      <c r="H4623" s="29" t="s">
        <v>3234</v>
      </c>
      <c r="I4623" s="29" t="s">
        <v>3242</v>
      </c>
      <c r="J4623" s="29" t="s">
        <v>3243</v>
      </c>
      <c r="K4623" s="29" t="s">
        <v>3258</v>
      </c>
      <c r="L4623" s="29" t="s">
        <v>3105</v>
      </c>
      <c r="M4623" s="29" t="s">
        <v>3259</v>
      </c>
      <c r="N4623" s="29" t="s">
        <v>3105</v>
      </c>
      <c r="O4623" s="29" t="s">
        <v>3260</v>
      </c>
      <c r="P4623" s="29" t="s">
        <v>3261</v>
      </c>
      <c r="Q4623" s="29" t="s">
        <v>3209</v>
      </c>
      <c r="R4623" s="29" t="s">
        <v>3210</v>
      </c>
      <c r="S4623" s="29" t="s">
        <v>3098</v>
      </c>
      <c r="T4623" s="29"/>
      <c r="U4623" s="30">
        <v>6000</v>
      </c>
      <c r="V4623" s="30">
        <v>6000</v>
      </c>
      <c r="W4623" s="30">
        <v>6000</v>
      </c>
      <c r="X4623" s="30">
        <v>6000</v>
      </c>
      <c r="Y4623" s="30">
        <v>6000</v>
      </c>
      <c r="Z4623" s="30">
        <v>6000</v>
      </c>
      <c r="AA4623" s="30">
        <v>6000</v>
      </c>
      <c r="AB4623" s="30">
        <v>6000</v>
      </c>
      <c r="AC4623" s="30">
        <v>6000</v>
      </c>
      <c r="AD4623" s="30">
        <v>6000</v>
      </c>
      <c r="AE4623" s="30">
        <v>6000</v>
      </c>
      <c r="AF4623" s="30">
        <v>6000</v>
      </c>
    </row>
    <row r="4624" spans="1:32" x14ac:dyDescent="0.45">
      <c r="A4624" s="29" t="s">
        <v>356</v>
      </c>
      <c r="B4624" s="29" t="s">
        <v>357</v>
      </c>
      <c r="C4624" s="29" t="s">
        <v>3299</v>
      </c>
      <c r="D4624" s="29" t="s">
        <v>3300</v>
      </c>
      <c r="E4624" s="29" t="s">
        <v>3538</v>
      </c>
      <c r="F4624" s="29" t="s">
        <v>3539</v>
      </c>
      <c r="G4624" s="29" t="s">
        <v>3233</v>
      </c>
      <c r="H4624" s="29" t="s">
        <v>3234</v>
      </c>
      <c r="I4624" s="29" t="s">
        <v>3275</v>
      </c>
      <c r="J4624" s="29" t="s">
        <v>3276</v>
      </c>
      <c r="K4624" s="29" t="s">
        <v>3277</v>
      </c>
      <c r="L4624" s="29" t="s">
        <v>3100</v>
      </c>
      <c r="M4624" s="29" t="s">
        <v>3278</v>
      </c>
      <c r="N4624" s="29" t="s">
        <v>3279</v>
      </c>
      <c r="O4624" s="29" t="s">
        <v>3280</v>
      </c>
      <c r="P4624" s="29" t="s">
        <v>3281</v>
      </c>
      <c r="Q4624" s="29" t="s">
        <v>3249</v>
      </c>
      <c r="R4624" s="29" t="s">
        <v>3210</v>
      </c>
      <c r="S4624" s="29" t="s">
        <v>3098</v>
      </c>
      <c r="T4624" s="29"/>
      <c r="U4624" s="30">
        <v>1697</v>
      </c>
      <c r="V4624" s="30">
        <v>1707</v>
      </c>
      <c r="W4624" s="30">
        <v>962</v>
      </c>
      <c r="X4624" s="30">
        <v>962</v>
      </c>
      <c r="Y4624" s="30">
        <v>962</v>
      </c>
      <c r="Z4624" s="30">
        <v>962</v>
      </c>
      <c r="AA4624" s="30">
        <v>962</v>
      </c>
      <c r="AB4624" s="30">
        <v>962</v>
      </c>
      <c r="AC4624" s="30">
        <v>962</v>
      </c>
      <c r="AD4624" s="30">
        <v>962</v>
      </c>
      <c r="AE4624" s="30">
        <v>962</v>
      </c>
      <c r="AF4624" s="30">
        <v>962</v>
      </c>
    </row>
    <row r="4625" spans="1:32" x14ac:dyDescent="0.45">
      <c r="A4625" s="29" t="s">
        <v>356</v>
      </c>
      <c r="B4625" s="29" t="s">
        <v>357</v>
      </c>
      <c r="C4625" s="29" t="s">
        <v>3299</v>
      </c>
      <c r="D4625" s="29" t="s">
        <v>3300</v>
      </c>
      <c r="E4625" s="29" t="s">
        <v>3538</v>
      </c>
      <c r="F4625" s="29" t="s">
        <v>3539</v>
      </c>
      <c r="G4625" s="29" t="s">
        <v>3233</v>
      </c>
      <c r="H4625" s="29" t="s">
        <v>3234</v>
      </c>
      <c r="I4625" s="29" t="s">
        <v>3275</v>
      </c>
      <c r="J4625" s="29" t="s">
        <v>3276</v>
      </c>
      <c r="K4625" s="29" t="s">
        <v>3277</v>
      </c>
      <c r="L4625" s="29" t="s">
        <v>3100</v>
      </c>
      <c r="M4625" s="29" t="s">
        <v>3278</v>
      </c>
      <c r="N4625" s="29" t="s">
        <v>3279</v>
      </c>
      <c r="O4625" s="29" t="s">
        <v>3280</v>
      </c>
      <c r="P4625" s="29" t="s">
        <v>3281</v>
      </c>
      <c r="Q4625" s="29" t="s">
        <v>3209</v>
      </c>
      <c r="R4625" s="29" t="s">
        <v>3210</v>
      </c>
      <c r="S4625" s="29" t="s">
        <v>3098</v>
      </c>
      <c r="T4625" s="29"/>
      <c r="U4625" s="30">
        <v>48000</v>
      </c>
      <c r="V4625" s="30">
        <v>48000</v>
      </c>
      <c r="W4625" s="30">
        <v>48000</v>
      </c>
      <c r="X4625" s="30">
        <v>48000</v>
      </c>
      <c r="Y4625" s="30">
        <v>48000</v>
      </c>
      <c r="Z4625" s="30">
        <v>48000</v>
      </c>
      <c r="AA4625" s="30">
        <v>48000</v>
      </c>
      <c r="AB4625" s="30">
        <v>48000</v>
      </c>
      <c r="AC4625" s="30">
        <v>48000</v>
      </c>
      <c r="AD4625" s="30">
        <v>48000</v>
      </c>
      <c r="AE4625" s="30">
        <v>48000</v>
      </c>
      <c r="AF4625" s="30">
        <v>48000</v>
      </c>
    </row>
    <row r="4626" spans="1:32" x14ac:dyDescent="0.45">
      <c r="A4626" s="29" t="s">
        <v>356</v>
      </c>
      <c r="B4626" s="29" t="s">
        <v>357</v>
      </c>
      <c r="C4626" s="29" t="s">
        <v>3299</v>
      </c>
      <c r="D4626" s="29" t="s">
        <v>3300</v>
      </c>
      <c r="E4626" s="29" t="s">
        <v>3538</v>
      </c>
      <c r="F4626" s="29" t="s">
        <v>3539</v>
      </c>
      <c r="G4626" s="29" t="s">
        <v>3233</v>
      </c>
      <c r="H4626" s="29" t="s">
        <v>3234</v>
      </c>
      <c r="I4626" s="29" t="s">
        <v>3275</v>
      </c>
      <c r="J4626" s="29" t="s">
        <v>3276</v>
      </c>
      <c r="K4626" s="29" t="s">
        <v>3282</v>
      </c>
      <c r="L4626" s="29" t="s">
        <v>3112</v>
      </c>
      <c r="M4626" s="29" t="s">
        <v>3283</v>
      </c>
      <c r="N4626" s="29" t="s">
        <v>3284</v>
      </c>
      <c r="O4626" s="29" t="s">
        <v>3285</v>
      </c>
      <c r="P4626" s="29" t="s">
        <v>3286</v>
      </c>
      <c r="Q4626" s="29" t="s">
        <v>3249</v>
      </c>
      <c r="R4626" s="29" t="s">
        <v>3210</v>
      </c>
      <c r="S4626" s="29" t="s">
        <v>3098</v>
      </c>
      <c r="T4626" s="29"/>
      <c r="U4626" s="30">
        <v>606</v>
      </c>
      <c r="V4626" s="30">
        <v>0</v>
      </c>
      <c r="W4626" s="30">
        <v>0</v>
      </c>
      <c r="X4626" s="30">
        <v>0</v>
      </c>
      <c r="Y4626" s="30">
        <v>0</v>
      </c>
      <c r="Z4626" s="30">
        <v>0</v>
      </c>
      <c r="AA4626" s="30">
        <v>0</v>
      </c>
      <c r="AB4626" s="30">
        <v>0</v>
      </c>
      <c r="AC4626" s="30">
        <v>0</v>
      </c>
      <c r="AD4626" s="30">
        <v>0</v>
      </c>
      <c r="AE4626" s="30">
        <v>0</v>
      </c>
      <c r="AF4626" s="30">
        <v>0</v>
      </c>
    </row>
    <row r="4627" spans="1:32" x14ac:dyDescent="0.45">
      <c r="A4627" s="29" t="s">
        <v>356</v>
      </c>
      <c r="B4627" s="29" t="s">
        <v>357</v>
      </c>
      <c r="C4627" s="29" t="s">
        <v>3299</v>
      </c>
      <c r="D4627" s="29" t="s">
        <v>3300</v>
      </c>
      <c r="E4627" s="29" t="s">
        <v>3538</v>
      </c>
      <c r="F4627" s="29" t="s">
        <v>3539</v>
      </c>
      <c r="G4627" s="29" t="s">
        <v>3233</v>
      </c>
      <c r="H4627" s="29" t="s">
        <v>3234</v>
      </c>
      <c r="I4627" s="29" t="s">
        <v>3275</v>
      </c>
      <c r="J4627" s="29" t="s">
        <v>3276</v>
      </c>
      <c r="K4627" s="29" t="s">
        <v>3282</v>
      </c>
      <c r="L4627" s="29" t="s">
        <v>3112</v>
      </c>
      <c r="M4627" s="29" t="s">
        <v>3283</v>
      </c>
      <c r="N4627" s="29" t="s">
        <v>3284</v>
      </c>
      <c r="O4627" s="29" t="s">
        <v>3285</v>
      </c>
      <c r="P4627" s="29" t="s">
        <v>3286</v>
      </c>
      <c r="Q4627" s="29" t="s">
        <v>3209</v>
      </c>
      <c r="R4627" s="29" t="s">
        <v>3210</v>
      </c>
      <c r="S4627" s="29" t="s">
        <v>3098</v>
      </c>
      <c r="T4627" s="29"/>
      <c r="U4627" s="30">
        <v>31500</v>
      </c>
      <c r="V4627" s="30">
        <v>31500</v>
      </c>
      <c r="W4627" s="30">
        <v>31500</v>
      </c>
      <c r="X4627" s="30">
        <v>31500</v>
      </c>
      <c r="Y4627" s="30">
        <v>31500</v>
      </c>
      <c r="Z4627" s="30">
        <v>31500</v>
      </c>
      <c r="AA4627" s="30">
        <v>31500</v>
      </c>
      <c r="AB4627" s="30">
        <v>31500</v>
      </c>
      <c r="AC4627" s="30">
        <v>31500</v>
      </c>
      <c r="AD4627" s="30">
        <v>31500</v>
      </c>
      <c r="AE4627" s="30">
        <v>31500</v>
      </c>
      <c r="AF4627" s="30">
        <v>31500</v>
      </c>
    </row>
    <row r="4628" spans="1:32" x14ac:dyDescent="0.45">
      <c r="A4628" s="29" t="s">
        <v>356</v>
      </c>
      <c r="B4628" s="29" t="s">
        <v>357</v>
      </c>
      <c r="C4628" s="29" t="s">
        <v>3299</v>
      </c>
      <c r="D4628" s="29" t="s">
        <v>3300</v>
      </c>
      <c r="E4628" s="29" t="s">
        <v>3538</v>
      </c>
      <c r="F4628" s="29" t="s">
        <v>3539</v>
      </c>
      <c r="G4628" s="29" t="s">
        <v>3233</v>
      </c>
      <c r="H4628" s="29" t="s">
        <v>3234</v>
      </c>
      <c r="I4628" s="29" t="s">
        <v>3275</v>
      </c>
      <c r="J4628" s="29" t="s">
        <v>3276</v>
      </c>
      <c r="K4628" s="29" t="s">
        <v>3287</v>
      </c>
      <c r="L4628" s="29" t="s">
        <v>3101</v>
      </c>
      <c r="M4628" s="29" t="s">
        <v>3316</v>
      </c>
      <c r="N4628" s="29" t="s">
        <v>3317</v>
      </c>
      <c r="O4628" s="29" t="s">
        <v>3450</v>
      </c>
      <c r="P4628" s="29" t="s">
        <v>3451</v>
      </c>
      <c r="Q4628" s="29" t="s">
        <v>3209</v>
      </c>
      <c r="R4628" s="29" t="s">
        <v>3210</v>
      </c>
      <c r="S4628" s="29" t="s">
        <v>3098</v>
      </c>
      <c r="T4628" s="29"/>
      <c r="U4628" s="30">
        <v>2100</v>
      </c>
      <c r="V4628" s="30">
        <v>2100</v>
      </c>
      <c r="W4628" s="30">
        <v>2100</v>
      </c>
      <c r="X4628" s="30">
        <v>1980</v>
      </c>
      <c r="Y4628" s="30">
        <v>1980</v>
      </c>
      <c r="Z4628" s="30">
        <v>3000</v>
      </c>
      <c r="AA4628" s="30">
        <v>3000</v>
      </c>
      <c r="AB4628" s="30">
        <v>3000</v>
      </c>
      <c r="AC4628" s="30">
        <v>3000</v>
      </c>
      <c r="AD4628" s="30">
        <v>3000</v>
      </c>
      <c r="AE4628" s="30">
        <v>3000</v>
      </c>
      <c r="AF4628" s="30">
        <v>3000</v>
      </c>
    </row>
    <row r="4629" spans="1:32" x14ac:dyDescent="0.45">
      <c r="A4629" s="29" t="s">
        <v>356</v>
      </c>
      <c r="B4629" s="29" t="s">
        <v>357</v>
      </c>
      <c r="C4629" s="29" t="s">
        <v>3299</v>
      </c>
      <c r="D4629" s="29" t="s">
        <v>3300</v>
      </c>
      <c r="E4629" s="29" t="s">
        <v>3538</v>
      </c>
      <c r="F4629" s="29" t="s">
        <v>3539</v>
      </c>
      <c r="G4629" s="29" t="s">
        <v>3233</v>
      </c>
      <c r="H4629" s="29" t="s">
        <v>3234</v>
      </c>
      <c r="I4629" s="29" t="s">
        <v>3275</v>
      </c>
      <c r="J4629" s="29" t="s">
        <v>3276</v>
      </c>
      <c r="K4629" s="29" t="s">
        <v>3287</v>
      </c>
      <c r="L4629" s="29" t="s">
        <v>3101</v>
      </c>
      <c r="M4629" s="29" t="s">
        <v>3288</v>
      </c>
      <c r="N4629" s="29" t="s">
        <v>3289</v>
      </c>
      <c r="O4629" s="29" t="s">
        <v>3290</v>
      </c>
      <c r="P4629" s="29" t="s">
        <v>3291</v>
      </c>
      <c r="Q4629" s="29" t="s">
        <v>3209</v>
      </c>
      <c r="R4629" s="29" t="s">
        <v>3210</v>
      </c>
      <c r="S4629" s="29" t="s">
        <v>3098</v>
      </c>
      <c r="T4629" s="29"/>
      <c r="U4629" s="30">
        <v>6500</v>
      </c>
      <c r="V4629" s="30">
        <v>6500</v>
      </c>
      <c r="W4629" s="30">
        <v>6500</v>
      </c>
      <c r="X4629" s="30">
        <v>6500</v>
      </c>
      <c r="Y4629" s="30">
        <v>6500</v>
      </c>
      <c r="Z4629" s="30">
        <v>6500</v>
      </c>
      <c r="AA4629" s="30">
        <v>6500</v>
      </c>
      <c r="AB4629" s="30">
        <v>6500</v>
      </c>
      <c r="AC4629" s="30">
        <v>6500</v>
      </c>
      <c r="AD4629" s="30">
        <v>6500</v>
      </c>
      <c r="AE4629" s="30">
        <v>6500</v>
      </c>
      <c r="AF4629" s="30">
        <v>6500</v>
      </c>
    </row>
    <row r="4630" spans="1:32" x14ac:dyDescent="0.45">
      <c r="A4630" s="29" t="s">
        <v>356</v>
      </c>
      <c r="B4630" s="29" t="s">
        <v>357</v>
      </c>
      <c r="C4630" s="29" t="s">
        <v>3299</v>
      </c>
      <c r="D4630" s="29" t="s">
        <v>3300</v>
      </c>
      <c r="E4630" s="29" t="s">
        <v>3320</v>
      </c>
      <c r="F4630" s="29" t="s">
        <v>3321</v>
      </c>
      <c r="G4630" s="29" t="s">
        <v>3233</v>
      </c>
      <c r="H4630" s="29" t="s">
        <v>3234</v>
      </c>
      <c r="I4630" s="29" t="s">
        <v>3275</v>
      </c>
      <c r="J4630" s="29" t="s">
        <v>3276</v>
      </c>
      <c r="K4630" s="29" t="s">
        <v>3277</v>
      </c>
      <c r="L4630" s="29" t="s">
        <v>3100</v>
      </c>
      <c r="M4630" s="29" t="s">
        <v>3312</v>
      </c>
      <c r="N4630" s="29" t="s">
        <v>3313</v>
      </c>
      <c r="O4630" s="29" t="s">
        <v>3314</v>
      </c>
      <c r="P4630" s="29" t="s">
        <v>3315</v>
      </c>
      <c r="Q4630" s="29" t="s">
        <v>3249</v>
      </c>
      <c r="R4630" s="29" t="s">
        <v>3210</v>
      </c>
      <c r="S4630" s="29" t="s">
        <v>3098</v>
      </c>
      <c r="T4630" s="29"/>
      <c r="U4630" s="30">
        <v>735</v>
      </c>
      <c r="V4630" s="30">
        <v>735</v>
      </c>
      <c r="W4630" s="30">
        <v>735</v>
      </c>
      <c r="X4630" s="30">
        <v>735</v>
      </c>
      <c r="Y4630" s="30">
        <v>735</v>
      </c>
      <c r="Z4630" s="30">
        <v>735</v>
      </c>
      <c r="AA4630" s="30">
        <v>745</v>
      </c>
      <c r="AB4630" s="30">
        <v>0</v>
      </c>
      <c r="AC4630" s="30">
        <v>0</v>
      </c>
      <c r="AD4630" s="30">
        <v>0</v>
      </c>
      <c r="AE4630" s="30">
        <v>0</v>
      </c>
      <c r="AF4630" s="30">
        <v>0</v>
      </c>
    </row>
    <row r="4631" spans="1:32" x14ac:dyDescent="0.45">
      <c r="A4631" s="29" t="s">
        <v>356</v>
      </c>
      <c r="B4631" s="29" t="s">
        <v>357</v>
      </c>
      <c r="C4631" s="29" t="s">
        <v>3299</v>
      </c>
      <c r="D4631" s="29" t="s">
        <v>3300</v>
      </c>
      <c r="E4631" s="29" t="s">
        <v>3320</v>
      </c>
      <c r="F4631" s="29" t="s">
        <v>3321</v>
      </c>
      <c r="G4631" s="29" t="s">
        <v>3233</v>
      </c>
      <c r="H4631" s="29" t="s">
        <v>3234</v>
      </c>
      <c r="I4631" s="29" t="s">
        <v>3275</v>
      </c>
      <c r="J4631" s="29" t="s">
        <v>3276</v>
      </c>
      <c r="K4631" s="29" t="s">
        <v>3277</v>
      </c>
      <c r="L4631" s="29" t="s">
        <v>3100</v>
      </c>
      <c r="M4631" s="29" t="s">
        <v>3312</v>
      </c>
      <c r="N4631" s="29" t="s">
        <v>3313</v>
      </c>
      <c r="O4631" s="29" t="s">
        <v>3314</v>
      </c>
      <c r="P4631" s="29" t="s">
        <v>3315</v>
      </c>
      <c r="Q4631" s="29" t="s">
        <v>3209</v>
      </c>
      <c r="R4631" s="29" t="s">
        <v>3210</v>
      </c>
      <c r="S4631" s="29" t="s">
        <v>3098</v>
      </c>
      <c r="T4631" s="29"/>
      <c r="U4631" s="30">
        <v>224864</v>
      </c>
      <c r="V4631" s="30">
        <v>0</v>
      </c>
      <c r="W4631" s="30">
        <v>0</v>
      </c>
      <c r="X4631" s="30">
        <v>0</v>
      </c>
      <c r="Y4631" s="30">
        <v>0</v>
      </c>
      <c r="Z4631" s="30">
        <v>0</v>
      </c>
      <c r="AA4631" s="30">
        <v>0</v>
      </c>
      <c r="AB4631" s="30">
        <v>0</v>
      </c>
      <c r="AC4631" s="30">
        <v>0</v>
      </c>
      <c r="AD4631" s="30">
        <v>0</v>
      </c>
      <c r="AE4631" s="30">
        <v>0</v>
      </c>
      <c r="AF4631" s="30">
        <v>0</v>
      </c>
    </row>
    <row r="4632" spans="1:32" x14ac:dyDescent="0.45">
      <c r="A4632" s="29" t="s">
        <v>356</v>
      </c>
      <c r="B4632" s="29" t="s">
        <v>357</v>
      </c>
      <c r="C4632" s="29" t="s">
        <v>3299</v>
      </c>
      <c r="D4632" s="29" t="s">
        <v>3300</v>
      </c>
      <c r="E4632" s="29" t="s">
        <v>3320</v>
      </c>
      <c r="F4632" s="29" t="s">
        <v>3321</v>
      </c>
      <c r="G4632" s="29" t="s">
        <v>3233</v>
      </c>
      <c r="H4632" s="29" t="s">
        <v>3234</v>
      </c>
      <c r="I4632" s="29" t="s">
        <v>3275</v>
      </c>
      <c r="J4632" s="29" t="s">
        <v>3276</v>
      </c>
      <c r="K4632" s="29" t="s">
        <v>3287</v>
      </c>
      <c r="L4632" s="29" t="s">
        <v>3101</v>
      </c>
      <c r="M4632" s="29" t="s">
        <v>3288</v>
      </c>
      <c r="N4632" s="29" t="s">
        <v>3289</v>
      </c>
      <c r="O4632" s="29" t="s">
        <v>3290</v>
      </c>
      <c r="P4632" s="29" t="s">
        <v>3291</v>
      </c>
      <c r="Q4632" s="29" t="s">
        <v>3209</v>
      </c>
      <c r="R4632" s="29" t="s">
        <v>3210</v>
      </c>
      <c r="S4632" s="29" t="s">
        <v>3098</v>
      </c>
      <c r="T4632" s="29"/>
      <c r="U4632" s="30">
        <v>90163</v>
      </c>
      <c r="V4632" s="30">
        <v>0</v>
      </c>
      <c r="W4632" s="30">
        <v>0</v>
      </c>
      <c r="X4632" s="30">
        <v>0</v>
      </c>
      <c r="Y4632" s="30">
        <v>0</v>
      </c>
      <c r="Z4632" s="30">
        <v>0</v>
      </c>
      <c r="AA4632" s="30">
        <v>0</v>
      </c>
      <c r="AB4632" s="30">
        <v>0</v>
      </c>
      <c r="AC4632" s="30">
        <v>0</v>
      </c>
      <c r="AD4632" s="30">
        <v>0</v>
      </c>
      <c r="AE4632" s="30">
        <v>0</v>
      </c>
      <c r="AF4632" s="30">
        <v>0</v>
      </c>
    </row>
    <row r="4633" spans="1:32" x14ac:dyDescent="0.45">
      <c r="A4633" s="29" t="s">
        <v>356</v>
      </c>
      <c r="B4633" s="29" t="s">
        <v>357</v>
      </c>
      <c r="C4633" s="29" t="s">
        <v>3592</v>
      </c>
      <c r="D4633" s="29" t="s">
        <v>3593</v>
      </c>
      <c r="E4633" s="29" t="s">
        <v>3876</v>
      </c>
      <c r="F4633" s="29" t="s">
        <v>3877</v>
      </c>
      <c r="G4633" s="29" t="s">
        <v>3233</v>
      </c>
      <c r="H4633" s="29" t="s">
        <v>3234</v>
      </c>
      <c r="I4633" s="29" t="s">
        <v>3275</v>
      </c>
      <c r="J4633" s="29" t="s">
        <v>3276</v>
      </c>
      <c r="K4633" s="29" t="s">
        <v>3282</v>
      </c>
      <c r="L4633" s="29" t="s">
        <v>3112</v>
      </c>
      <c r="M4633" s="29" t="s">
        <v>3283</v>
      </c>
      <c r="N4633" s="29" t="s">
        <v>3284</v>
      </c>
      <c r="O4633" s="29" t="s">
        <v>3285</v>
      </c>
      <c r="P4633" s="29" t="s">
        <v>3286</v>
      </c>
      <c r="Q4633" s="29" t="s">
        <v>3249</v>
      </c>
      <c r="R4633" s="29" t="s">
        <v>3210</v>
      </c>
      <c r="S4633" s="29" t="s">
        <v>3098</v>
      </c>
      <c r="T4633" s="29"/>
      <c r="U4633" s="30">
        <v>962</v>
      </c>
      <c r="V4633" s="30">
        <v>962</v>
      </c>
      <c r="W4633" s="30">
        <v>962</v>
      </c>
      <c r="X4633" s="30">
        <v>962</v>
      </c>
      <c r="Y4633" s="30">
        <v>962</v>
      </c>
      <c r="Z4633" s="30">
        <v>962</v>
      </c>
      <c r="AA4633" s="30">
        <v>962</v>
      </c>
      <c r="AB4633" s="30">
        <v>962</v>
      </c>
      <c r="AC4633" s="30">
        <v>962</v>
      </c>
      <c r="AD4633" s="30">
        <v>962</v>
      </c>
      <c r="AE4633" s="30">
        <v>962</v>
      </c>
      <c r="AF4633" s="30">
        <v>962</v>
      </c>
    </row>
    <row r="4634" spans="1:32" x14ac:dyDescent="0.45">
      <c r="A4634" s="29" t="s">
        <v>356</v>
      </c>
      <c r="B4634" s="29" t="s">
        <v>357</v>
      </c>
      <c r="C4634" s="29" t="s">
        <v>3592</v>
      </c>
      <c r="D4634" s="29" t="s">
        <v>3593</v>
      </c>
      <c r="E4634" s="29" t="s">
        <v>3876</v>
      </c>
      <c r="F4634" s="29" t="s">
        <v>3877</v>
      </c>
      <c r="G4634" s="29" t="s">
        <v>3233</v>
      </c>
      <c r="H4634" s="29" t="s">
        <v>3234</v>
      </c>
      <c r="I4634" s="29" t="s">
        <v>3275</v>
      </c>
      <c r="J4634" s="29" t="s">
        <v>3276</v>
      </c>
      <c r="K4634" s="29" t="s">
        <v>3282</v>
      </c>
      <c r="L4634" s="29" t="s">
        <v>3112</v>
      </c>
      <c r="M4634" s="29" t="s">
        <v>3283</v>
      </c>
      <c r="N4634" s="29" t="s">
        <v>3284</v>
      </c>
      <c r="O4634" s="29" t="s">
        <v>3285</v>
      </c>
      <c r="P4634" s="29" t="s">
        <v>3286</v>
      </c>
      <c r="Q4634" s="29" t="s">
        <v>3209</v>
      </c>
      <c r="R4634" s="29" t="s">
        <v>3210</v>
      </c>
      <c r="S4634" s="29" t="s">
        <v>3098</v>
      </c>
      <c r="T4634" s="29"/>
      <c r="U4634" s="30">
        <v>34500</v>
      </c>
      <c r="V4634" s="30">
        <v>34500</v>
      </c>
      <c r="W4634" s="30">
        <v>36898</v>
      </c>
      <c r="X4634" s="30">
        <v>0</v>
      </c>
      <c r="Y4634" s="30">
        <v>0</v>
      </c>
      <c r="Z4634" s="30">
        <v>0</v>
      </c>
      <c r="AA4634" s="30">
        <v>0</v>
      </c>
      <c r="AB4634" s="30">
        <v>0</v>
      </c>
      <c r="AC4634" s="30">
        <v>0</v>
      </c>
      <c r="AD4634" s="30">
        <v>0</v>
      </c>
      <c r="AE4634" s="30">
        <v>0</v>
      </c>
      <c r="AF4634" s="30">
        <v>0</v>
      </c>
    </row>
    <row r="4635" spans="1:32" x14ac:dyDescent="0.45">
      <c r="A4635" s="29" t="s">
        <v>356</v>
      </c>
      <c r="B4635" s="29" t="s">
        <v>357</v>
      </c>
      <c r="C4635" s="29" t="s">
        <v>3592</v>
      </c>
      <c r="D4635" s="29" t="s">
        <v>3593</v>
      </c>
      <c r="E4635" s="29" t="s">
        <v>3876</v>
      </c>
      <c r="F4635" s="29" t="s">
        <v>3877</v>
      </c>
      <c r="G4635" s="29" t="s">
        <v>3233</v>
      </c>
      <c r="H4635" s="29" t="s">
        <v>3234</v>
      </c>
      <c r="I4635" s="29" t="s">
        <v>3275</v>
      </c>
      <c r="J4635" s="29" t="s">
        <v>3276</v>
      </c>
      <c r="K4635" s="29" t="s">
        <v>3287</v>
      </c>
      <c r="L4635" s="29" t="s">
        <v>3101</v>
      </c>
      <c r="M4635" s="29" t="s">
        <v>3316</v>
      </c>
      <c r="N4635" s="29" t="s">
        <v>3317</v>
      </c>
      <c r="O4635" s="29" t="s">
        <v>3454</v>
      </c>
      <c r="P4635" s="29" t="s">
        <v>3455</v>
      </c>
      <c r="Q4635" s="29" t="s">
        <v>3249</v>
      </c>
      <c r="R4635" s="29" t="s">
        <v>3210</v>
      </c>
      <c r="S4635" s="29" t="s">
        <v>3098</v>
      </c>
      <c r="T4635" s="29"/>
      <c r="U4635" s="30">
        <v>962</v>
      </c>
      <c r="V4635" s="30">
        <v>962</v>
      </c>
      <c r="W4635" s="30">
        <v>962</v>
      </c>
      <c r="X4635" s="30">
        <v>962</v>
      </c>
      <c r="Y4635" s="30">
        <v>962</v>
      </c>
      <c r="Z4635" s="30">
        <v>962</v>
      </c>
      <c r="AA4635" s="30">
        <v>962</v>
      </c>
      <c r="AB4635" s="30">
        <v>962</v>
      </c>
      <c r="AC4635" s="30">
        <v>962</v>
      </c>
      <c r="AD4635" s="30">
        <v>962</v>
      </c>
      <c r="AE4635" s="30">
        <v>962</v>
      </c>
      <c r="AF4635" s="30">
        <v>0</v>
      </c>
    </row>
    <row r="4636" spans="1:32" x14ac:dyDescent="0.45">
      <c r="A4636" s="29" t="s">
        <v>356</v>
      </c>
      <c r="B4636" s="29" t="s">
        <v>357</v>
      </c>
      <c r="C4636" s="29" t="s">
        <v>3292</v>
      </c>
      <c r="D4636" s="29" t="s">
        <v>3293</v>
      </c>
      <c r="E4636" s="29" t="s">
        <v>3388</v>
      </c>
      <c r="F4636" s="29" t="s">
        <v>3389</v>
      </c>
      <c r="G4636" s="29" t="s">
        <v>3233</v>
      </c>
      <c r="H4636" s="29" t="s">
        <v>3234</v>
      </c>
      <c r="I4636" s="29" t="s">
        <v>3275</v>
      </c>
      <c r="J4636" s="29" t="s">
        <v>3276</v>
      </c>
      <c r="K4636" s="29" t="s">
        <v>3287</v>
      </c>
      <c r="L4636" s="29" t="s">
        <v>3101</v>
      </c>
      <c r="M4636" s="29" t="s">
        <v>3578</v>
      </c>
      <c r="N4636" s="29" t="s">
        <v>3579</v>
      </c>
      <c r="O4636" s="29" t="s">
        <v>3910</v>
      </c>
      <c r="P4636" s="29" t="s">
        <v>3911</v>
      </c>
      <c r="Q4636" s="29" t="s">
        <v>3209</v>
      </c>
      <c r="R4636" s="29" t="s">
        <v>3210</v>
      </c>
      <c r="S4636" s="29" t="s">
        <v>3098</v>
      </c>
      <c r="T4636" s="29"/>
      <c r="U4636" s="30">
        <v>0</v>
      </c>
      <c r="V4636" s="30">
        <v>-49</v>
      </c>
      <c r="W4636" s="30">
        <v>-49</v>
      </c>
      <c r="X4636" s="30">
        <v>-49</v>
      </c>
      <c r="Y4636" s="30">
        <v>-49</v>
      </c>
      <c r="Z4636" s="30">
        <v>-49</v>
      </c>
      <c r="AA4636" s="30">
        <v>-49</v>
      </c>
      <c r="AB4636" s="30">
        <v>-49</v>
      </c>
      <c r="AC4636" s="30">
        <v>0</v>
      </c>
      <c r="AD4636" s="30">
        <v>0</v>
      </c>
      <c r="AE4636" s="30">
        <v>0</v>
      </c>
      <c r="AF4636" s="30">
        <v>0</v>
      </c>
    </row>
    <row r="4637" spans="1:32" x14ac:dyDescent="0.45">
      <c r="A4637" s="29" t="s">
        <v>356</v>
      </c>
      <c r="B4637" s="29" t="s">
        <v>357</v>
      </c>
      <c r="C4637" s="29" t="s">
        <v>3544</v>
      </c>
      <c r="D4637" s="29" t="s">
        <v>3545</v>
      </c>
      <c r="E4637" s="29" t="s">
        <v>3733</v>
      </c>
      <c r="F4637" s="29" t="s">
        <v>3734</v>
      </c>
      <c r="G4637" s="29" t="s">
        <v>3233</v>
      </c>
      <c r="H4637" s="29" t="s">
        <v>3234</v>
      </c>
      <c r="I4637" s="29" t="s">
        <v>3275</v>
      </c>
      <c r="J4637" s="29" t="s">
        <v>3276</v>
      </c>
      <c r="K4637" s="29" t="s">
        <v>3282</v>
      </c>
      <c r="L4637" s="29" t="s">
        <v>3112</v>
      </c>
      <c r="M4637" s="29" t="s">
        <v>3283</v>
      </c>
      <c r="N4637" s="29" t="s">
        <v>3284</v>
      </c>
      <c r="O4637" s="29" t="s">
        <v>3285</v>
      </c>
      <c r="P4637" s="29" t="s">
        <v>3286</v>
      </c>
      <c r="Q4637" s="29" t="s">
        <v>3249</v>
      </c>
      <c r="R4637" s="29" t="s">
        <v>3098</v>
      </c>
      <c r="S4637" s="29" t="s">
        <v>3098</v>
      </c>
      <c r="T4637" s="29"/>
      <c r="U4637" s="30">
        <v>0</v>
      </c>
      <c r="V4637" s="30">
        <v>0</v>
      </c>
      <c r="W4637" s="30">
        <v>0</v>
      </c>
      <c r="X4637" s="30">
        <v>0</v>
      </c>
      <c r="Y4637" s="30">
        <v>0</v>
      </c>
      <c r="Z4637" s="30">
        <v>0</v>
      </c>
      <c r="AA4637" s="30">
        <v>962</v>
      </c>
      <c r="AB4637" s="30">
        <v>962</v>
      </c>
      <c r="AC4637" s="30">
        <v>962</v>
      </c>
      <c r="AD4637" s="30">
        <v>962</v>
      </c>
      <c r="AE4637" s="30">
        <v>962</v>
      </c>
      <c r="AF4637" s="30">
        <v>962</v>
      </c>
    </row>
    <row r="4638" spans="1:32" x14ac:dyDescent="0.45">
      <c r="A4638" s="29" t="s">
        <v>356</v>
      </c>
      <c r="B4638" s="29" t="s">
        <v>357</v>
      </c>
      <c r="C4638" s="29" t="s">
        <v>3544</v>
      </c>
      <c r="D4638" s="29" t="s">
        <v>3545</v>
      </c>
      <c r="E4638" s="29" t="s">
        <v>3733</v>
      </c>
      <c r="F4638" s="29" t="s">
        <v>3734</v>
      </c>
      <c r="G4638" s="29" t="s">
        <v>3233</v>
      </c>
      <c r="H4638" s="29" t="s">
        <v>3234</v>
      </c>
      <c r="I4638" s="29" t="s">
        <v>3275</v>
      </c>
      <c r="J4638" s="29" t="s">
        <v>3276</v>
      </c>
      <c r="K4638" s="29" t="s">
        <v>3282</v>
      </c>
      <c r="L4638" s="29" t="s">
        <v>3112</v>
      </c>
      <c r="M4638" s="29" t="s">
        <v>3283</v>
      </c>
      <c r="N4638" s="29" t="s">
        <v>3284</v>
      </c>
      <c r="O4638" s="29" t="s">
        <v>3285</v>
      </c>
      <c r="P4638" s="29" t="s">
        <v>3286</v>
      </c>
      <c r="Q4638" s="29" t="s">
        <v>3209</v>
      </c>
      <c r="R4638" s="29" t="s">
        <v>3098</v>
      </c>
      <c r="S4638" s="29" t="s">
        <v>3098</v>
      </c>
      <c r="T4638" s="29"/>
      <c r="U4638" s="30">
        <v>0</v>
      </c>
      <c r="V4638" s="30">
        <v>0</v>
      </c>
      <c r="W4638" s="30">
        <v>0</v>
      </c>
      <c r="X4638" s="30">
        <v>0</v>
      </c>
      <c r="Y4638" s="30">
        <v>0</v>
      </c>
      <c r="Z4638" s="30">
        <v>0</v>
      </c>
      <c r="AA4638" s="30">
        <v>51192</v>
      </c>
      <c r="AB4638" s="30">
        <v>103500</v>
      </c>
      <c r="AC4638" s="30">
        <v>103500</v>
      </c>
      <c r="AD4638" s="30">
        <v>103500</v>
      </c>
      <c r="AE4638" s="30">
        <v>103500</v>
      </c>
      <c r="AF4638" s="30">
        <v>103500</v>
      </c>
    </row>
    <row r="4639" spans="1:32" x14ac:dyDescent="0.45">
      <c r="A4639" s="29" t="s">
        <v>356</v>
      </c>
      <c r="B4639" s="29" t="s">
        <v>357</v>
      </c>
      <c r="C4639" s="29" t="s">
        <v>3544</v>
      </c>
      <c r="D4639" s="29" t="s">
        <v>3545</v>
      </c>
      <c r="E4639" s="29" t="s">
        <v>3682</v>
      </c>
      <c r="F4639" s="29" t="s">
        <v>3683</v>
      </c>
      <c r="G4639" s="29" t="s">
        <v>3200</v>
      </c>
      <c r="H4639" s="29" t="s">
        <v>3201</v>
      </c>
      <c r="I4639" s="29" t="s">
        <v>3202</v>
      </c>
      <c r="J4639" s="29" t="s">
        <v>3203</v>
      </c>
      <c r="K4639" s="29" t="s">
        <v>3221</v>
      </c>
      <c r="L4639" s="29" t="s">
        <v>3113</v>
      </c>
      <c r="M4639" s="29" t="s">
        <v>3303</v>
      </c>
      <c r="N4639" s="29" t="s">
        <v>3304</v>
      </c>
      <c r="O4639" s="29" t="s">
        <v>3305</v>
      </c>
      <c r="P4639" s="29" t="s">
        <v>3306</v>
      </c>
      <c r="Q4639" s="29" t="s">
        <v>3209</v>
      </c>
      <c r="R4639" s="29" t="s">
        <v>3098</v>
      </c>
      <c r="S4639" s="29" t="s">
        <v>3098</v>
      </c>
      <c r="T4639" s="29"/>
      <c r="U4639" s="30">
        <v>0</v>
      </c>
      <c r="V4639" s="30">
        <v>1071</v>
      </c>
      <c r="W4639" s="30">
        <v>1357</v>
      </c>
      <c r="X4639" s="30">
        <v>1357</v>
      </c>
      <c r="Y4639" s="30">
        <v>1357</v>
      </c>
      <c r="Z4639" s="30">
        <v>1357</v>
      </c>
      <c r="AA4639" s="30">
        <v>1357</v>
      </c>
      <c r="AB4639" s="30">
        <v>1357</v>
      </c>
      <c r="AC4639" s="30">
        <v>1357</v>
      </c>
      <c r="AD4639" s="30">
        <v>1357</v>
      </c>
      <c r="AE4639" s="30">
        <v>1357</v>
      </c>
      <c r="AF4639" s="30">
        <v>1357</v>
      </c>
    </row>
    <row r="4640" spans="1:32" x14ac:dyDescent="0.45">
      <c r="A4640" s="29" t="s">
        <v>356</v>
      </c>
      <c r="B4640" s="29" t="s">
        <v>357</v>
      </c>
      <c r="C4640" s="29" t="s">
        <v>3544</v>
      </c>
      <c r="D4640" s="29" t="s">
        <v>3545</v>
      </c>
      <c r="E4640" s="29" t="s">
        <v>3682</v>
      </c>
      <c r="F4640" s="29" t="s">
        <v>3683</v>
      </c>
      <c r="G4640" s="29" t="s">
        <v>3233</v>
      </c>
      <c r="H4640" s="29" t="s">
        <v>3234</v>
      </c>
      <c r="I4640" s="29" t="s">
        <v>3275</v>
      </c>
      <c r="J4640" s="29" t="s">
        <v>3276</v>
      </c>
      <c r="K4640" s="29" t="s">
        <v>3277</v>
      </c>
      <c r="L4640" s="29" t="s">
        <v>3100</v>
      </c>
      <c r="M4640" s="29" t="s">
        <v>3278</v>
      </c>
      <c r="N4640" s="29" t="s">
        <v>3279</v>
      </c>
      <c r="O4640" s="29" t="s">
        <v>3446</v>
      </c>
      <c r="P4640" s="29" t="s">
        <v>3447</v>
      </c>
      <c r="Q4640" s="29" t="s">
        <v>3209</v>
      </c>
      <c r="R4640" s="29" t="s">
        <v>3098</v>
      </c>
      <c r="S4640" s="29" t="s">
        <v>3098</v>
      </c>
      <c r="T4640" s="29"/>
      <c r="U4640" s="30">
        <v>0</v>
      </c>
      <c r="V4640" s="30">
        <v>34714</v>
      </c>
      <c r="W4640" s="30">
        <v>40500</v>
      </c>
      <c r="X4640" s="30">
        <v>40500</v>
      </c>
      <c r="Y4640" s="30">
        <v>40500</v>
      </c>
      <c r="Z4640" s="30">
        <v>40500</v>
      </c>
      <c r="AA4640" s="30">
        <v>40500</v>
      </c>
      <c r="AB4640" s="30">
        <v>40500</v>
      </c>
      <c r="AC4640" s="30">
        <v>29700</v>
      </c>
      <c r="AD4640" s="30">
        <v>0</v>
      </c>
      <c r="AE4640" s="30">
        <v>0</v>
      </c>
      <c r="AF4640" s="30">
        <v>0</v>
      </c>
    </row>
    <row r="4641" spans="1:32" x14ac:dyDescent="0.45">
      <c r="A4641" s="29" t="s">
        <v>356</v>
      </c>
      <c r="B4641" s="29" t="s">
        <v>357</v>
      </c>
      <c r="C4641" s="29" t="s">
        <v>3544</v>
      </c>
      <c r="D4641" s="29" t="s">
        <v>3545</v>
      </c>
      <c r="E4641" s="29" t="s">
        <v>3682</v>
      </c>
      <c r="F4641" s="29" t="s">
        <v>3683</v>
      </c>
      <c r="G4641" s="29" t="s">
        <v>3233</v>
      </c>
      <c r="H4641" s="29" t="s">
        <v>3234</v>
      </c>
      <c r="I4641" s="29" t="s">
        <v>3275</v>
      </c>
      <c r="J4641" s="29" t="s">
        <v>3276</v>
      </c>
      <c r="K4641" s="29" t="s">
        <v>3277</v>
      </c>
      <c r="L4641" s="29" t="s">
        <v>3100</v>
      </c>
      <c r="M4641" s="29" t="s">
        <v>3312</v>
      </c>
      <c r="N4641" s="29" t="s">
        <v>3313</v>
      </c>
      <c r="O4641" s="29" t="s">
        <v>3466</v>
      </c>
      <c r="P4641" s="29" t="s">
        <v>3467</v>
      </c>
      <c r="Q4641" s="29" t="s">
        <v>3249</v>
      </c>
      <c r="R4641" s="29" t="s">
        <v>3210</v>
      </c>
      <c r="S4641" s="29" t="s">
        <v>3098</v>
      </c>
      <c r="T4641" s="29"/>
      <c r="U4641" s="30">
        <v>0</v>
      </c>
      <c r="V4641" s="30">
        <v>32728</v>
      </c>
      <c r="W4641" s="30">
        <v>0</v>
      </c>
      <c r="X4641" s="30">
        <v>0</v>
      </c>
      <c r="Y4641" s="30">
        <v>0</v>
      </c>
      <c r="Z4641" s="30">
        <v>0</v>
      </c>
      <c r="AA4641" s="30">
        <v>0</v>
      </c>
      <c r="AB4641" s="30">
        <v>0</v>
      </c>
      <c r="AC4641" s="30">
        <v>0</v>
      </c>
      <c r="AD4641" s="30">
        <v>0</v>
      </c>
      <c r="AE4641" s="30">
        <v>0</v>
      </c>
      <c r="AF4641" s="30">
        <v>0</v>
      </c>
    </row>
    <row r="4642" spans="1:32" x14ac:dyDescent="0.45">
      <c r="A4642" s="29" t="s">
        <v>356</v>
      </c>
      <c r="B4642" s="29" t="s">
        <v>357</v>
      </c>
      <c r="C4642" s="29" t="s">
        <v>3544</v>
      </c>
      <c r="D4642" s="29" t="s">
        <v>3545</v>
      </c>
      <c r="E4642" s="29" t="s">
        <v>3682</v>
      </c>
      <c r="F4642" s="29" t="s">
        <v>3683</v>
      </c>
      <c r="G4642" s="29" t="s">
        <v>3233</v>
      </c>
      <c r="H4642" s="29" t="s">
        <v>3234</v>
      </c>
      <c r="I4642" s="29" t="s">
        <v>3275</v>
      </c>
      <c r="J4642" s="29" t="s">
        <v>3276</v>
      </c>
      <c r="K4642" s="29" t="s">
        <v>3277</v>
      </c>
      <c r="L4642" s="29" t="s">
        <v>3100</v>
      </c>
      <c r="M4642" s="29" t="s">
        <v>3312</v>
      </c>
      <c r="N4642" s="29" t="s">
        <v>3313</v>
      </c>
      <c r="O4642" s="29" t="s">
        <v>3466</v>
      </c>
      <c r="P4642" s="29" t="s">
        <v>3467</v>
      </c>
      <c r="Q4642" s="29" t="s">
        <v>3209</v>
      </c>
      <c r="R4642" s="29" t="s">
        <v>3210</v>
      </c>
      <c r="S4642" s="29" t="s">
        <v>3098</v>
      </c>
      <c r="T4642" s="29"/>
      <c r="U4642" s="30">
        <v>40000</v>
      </c>
      <c r="V4642" s="30">
        <v>40000</v>
      </c>
      <c r="W4642" s="30">
        <v>40000</v>
      </c>
      <c r="X4642" s="30">
        <v>40000</v>
      </c>
      <c r="Y4642" s="30">
        <v>40000</v>
      </c>
      <c r="Z4642" s="30">
        <v>37334</v>
      </c>
      <c r="AA4642" s="30">
        <v>40000</v>
      </c>
      <c r="AB4642" s="30">
        <v>40000</v>
      </c>
      <c r="AC4642" s="30">
        <v>38667</v>
      </c>
      <c r="AD4642" s="30">
        <v>40000</v>
      </c>
      <c r="AE4642" s="30">
        <v>184928</v>
      </c>
      <c r="AF4642" s="30">
        <v>0</v>
      </c>
    </row>
    <row r="4643" spans="1:32" x14ac:dyDescent="0.45">
      <c r="A4643" s="29" t="s">
        <v>356</v>
      </c>
      <c r="B4643" s="29" t="s">
        <v>357</v>
      </c>
      <c r="C4643" s="29" t="s">
        <v>3544</v>
      </c>
      <c r="D4643" s="29" t="s">
        <v>3545</v>
      </c>
      <c r="E4643" s="29" t="s">
        <v>3682</v>
      </c>
      <c r="F4643" s="29" t="s">
        <v>3683</v>
      </c>
      <c r="G4643" s="29" t="s">
        <v>3233</v>
      </c>
      <c r="H4643" s="29" t="s">
        <v>3234</v>
      </c>
      <c r="I4643" s="29" t="s">
        <v>3275</v>
      </c>
      <c r="J4643" s="29" t="s">
        <v>3276</v>
      </c>
      <c r="K4643" s="29" t="s">
        <v>3277</v>
      </c>
      <c r="L4643" s="29" t="s">
        <v>3100</v>
      </c>
      <c r="M4643" s="29" t="s">
        <v>3312</v>
      </c>
      <c r="N4643" s="29" t="s">
        <v>3313</v>
      </c>
      <c r="O4643" s="29" t="s">
        <v>3466</v>
      </c>
      <c r="P4643" s="29" t="s">
        <v>3467</v>
      </c>
      <c r="Q4643" s="29" t="s">
        <v>3209</v>
      </c>
      <c r="R4643" s="29" t="s">
        <v>3098</v>
      </c>
      <c r="S4643" s="29" t="s">
        <v>3098</v>
      </c>
      <c r="T4643" s="29"/>
      <c r="U4643" s="30">
        <v>0</v>
      </c>
      <c r="V4643" s="30">
        <v>0</v>
      </c>
      <c r="W4643" s="30">
        <v>0</v>
      </c>
      <c r="X4643" s="30">
        <v>0</v>
      </c>
      <c r="Y4643" s="30">
        <v>0</v>
      </c>
      <c r="Z4643" s="30">
        <v>0</v>
      </c>
      <c r="AA4643" s="30">
        <v>0</v>
      </c>
      <c r="AB4643" s="30">
        <v>0</v>
      </c>
      <c r="AC4643" s="30">
        <v>9600</v>
      </c>
      <c r="AD4643" s="30">
        <v>36000</v>
      </c>
      <c r="AE4643" s="30">
        <v>36000</v>
      </c>
      <c r="AF4643" s="30">
        <v>36000</v>
      </c>
    </row>
    <row r="4644" spans="1:32" x14ac:dyDescent="0.45">
      <c r="A4644" s="29" t="s">
        <v>356</v>
      </c>
      <c r="B4644" s="29" t="s">
        <v>357</v>
      </c>
      <c r="C4644" s="29" t="s">
        <v>3544</v>
      </c>
      <c r="D4644" s="29" t="s">
        <v>3545</v>
      </c>
      <c r="E4644" s="29" t="s">
        <v>3682</v>
      </c>
      <c r="F4644" s="29" t="s">
        <v>3683</v>
      </c>
      <c r="G4644" s="29" t="s">
        <v>3233</v>
      </c>
      <c r="H4644" s="29" t="s">
        <v>3234</v>
      </c>
      <c r="I4644" s="29" t="s">
        <v>3275</v>
      </c>
      <c r="J4644" s="29" t="s">
        <v>3276</v>
      </c>
      <c r="K4644" s="29" t="s">
        <v>3287</v>
      </c>
      <c r="L4644" s="29" t="s">
        <v>3101</v>
      </c>
      <c r="M4644" s="29" t="s">
        <v>3316</v>
      </c>
      <c r="N4644" s="29" t="s">
        <v>3317</v>
      </c>
      <c r="O4644" s="29" t="s">
        <v>3454</v>
      </c>
      <c r="P4644" s="29" t="s">
        <v>3455</v>
      </c>
      <c r="Q4644" s="29" t="s">
        <v>3249</v>
      </c>
      <c r="R4644" s="29" t="s">
        <v>3210</v>
      </c>
      <c r="S4644" s="29" t="s">
        <v>3098</v>
      </c>
      <c r="T4644" s="29"/>
      <c r="U4644" s="30">
        <v>962</v>
      </c>
      <c r="V4644" s="30">
        <v>962</v>
      </c>
      <c r="W4644" s="30">
        <v>962</v>
      </c>
      <c r="X4644" s="30">
        <v>962</v>
      </c>
      <c r="Y4644" s="30">
        <v>962</v>
      </c>
      <c r="Z4644" s="30">
        <v>962</v>
      </c>
      <c r="AA4644" s="30">
        <v>962</v>
      </c>
      <c r="AB4644" s="30">
        <v>962</v>
      </c>
      <c r="AC4644" s="30">
        <v>962</v>
      </c>
      <c r="AD4644" s="30">
        <v>962</v>
      </c>
      <c r="AE4644" s="30">
        <v>962</v>
      </c>
      <c r="AF4644" s="30">
        <v>962</v>
      </c>
    </row>
    <row r="4645" spans="1:32" x14ac:dyDescent="0.45">
      <c r="A4645" s="29" t="s">
        <v>356</v>
      </c>
      <c r="B4645" s="29" t="s">
        <v>357</v>
      </c>
      <c r="C4645" s="29" t="s">
        <v>3544</v>
      </c>
      <c r="D4645" s="29" t="s">
        <v>3545</v>
      </c>
      <c r="E4645" s="29" t="s">
        <v>3682</v>
      </c>
      <c r="F4645" s="29" t="s">
        <v>3683</v>
      </c>
      <c r="G4645" s="29" t="s">
        <v>3233</v>
      </c>
      <c r="H4645" s="29" t="s">
        <v>3234</v>
      </c>
      <c r="I4645" s="29" t="s">
        <v>3275</v>
      </c>
      <c r="J4645" s="29" t="s">
        <v>3276</v>
      </c>
      <c r="K4645" s="29" t="s">
        <v>3287</v>
      </c>
      <c r="L4645" s="29" t="s">
        <v>3101</v>
      </c>
      <c r="M4645" s="29" t="s">
        <v>3316</v>
      </c>
      <c r="N4645" s="29" t="s">
        <v>3317</v>
      </c>
      <c r="O4645" s="29" t="s">
        <v>3454</v>
      </c>
      <c r="P4645" s="29" t="s">
        <v>3455</v>
      </c>
      <c r="Q4645" s="29" t="s">
        <v>3249</v>
      </c>
      <c r="R4645" s="29" t="s">
        <v>3098</v>
      </c>
      <c r="S4645" s="29" t="s">
        <v>3098</v>
      </c>
      <c r="T4645" s="29"/>
      <c r="U4645" s="30">
        <v>0</v>
      </c>
      <c r="V4645" s="30">
        <v>962</v>
      </c>
      <c r="W4645" s="30">
        <v>962</v>
      </c>
      <c r="X4645" s="30">
        <v>962</v>
      </c>
      <c r="Y4645" s="30">
        <v>962</v>
      </c>
      <c r="Z4645" s="30">
        <v>962</v>
      </c>
      <c r="AA4645" s="30">
        <v>962</v>
      </c>
      <c r="AB4645" s="30">
        <v>962</v>
      </c>
      <c r="AC4645" s="30">
        <v>33690</v>
      </c>
      <c r="AD4645" s="30">
        <v>962</v>
      </c>
      <c r="AE4645" s="30">
        <v>962</v>
      </c>
      <c r="AF4645" s="30">
        <v>962</v>
      </c>
    </row>
    <row r="4646" spans="1:32" x14ac:dyDescent="0.45">
      <c r="A4646" s="29" t="s">
        <v>356</v>
      </c>
      <c r="B4646" s="29" t="s">
        <v>357</v>
      </c>
      <c r="C4646" s="29" t="s">
        <v>3544</v>
      </c>
      <c r="D4646" s="29" t="s">
        <v>3545</v>
      </c>
      <c r="E4646" s="29" t="s">
        <v>3682</v>
      </c>
      <c r="F4646" s="29" t="s">
        <v>3683</v>
      </c>
      <c r="G4646" s="29" t="s">
        <v>3233</v>
      </c>
      <c r="H4646" s="29" t="s">
        <v>3234</v>
      </c>
      <c r="I4646" s="29" t="s">
        <v>3275</v>
      </c>
      <c r="J4646" s="29" t="s">
        <v>3276</v>
      </c>
      <c r="K4646" s="29" t="s">
        <v>3287</v>
      </c>
      <c r="L4646" s="29" t="s">
        <v>3101</v>
      </c>
      <c r="M4646" s="29" t="s">
        <v>3288</v>
      </c>
      <c r="N4646" s="29" t="s">
        <v>3289</v>
      </c>
      <c r="O4646" s="29" t="s">
        <v>3290</v>
      </c>
      <c r="P4646" s="29" t="s">
        <v>3291</v>
      </c>
      <c r="Q4646" s="29" t="s">
        <v>3209</v>
      </c>
      <c r="R4646" s="29" t="s">
        <v>3210</v>
      </c>
      <c r="S4646" s="29" t="s">
        <v>3098</v>
      </c>
      <c r="T4646" s="29"/>
      <c r="U4646" s="30">
        <v>2500</v>
      </c>
      <c r="V4646" s="30">
        <v>2500</v>
      </c>
      <c r="W4646" s="30">
        <v>2500</v>
      </c>
      <c r="X4646" s="30">
        <v>2500</v>
      </c>
      <c r="Y4646" s="30">
        <v>2500</v>
      </c>
      <c r="Z4646" s="30">
        <v>2500</v>
      </c>
      <c r="AA4646" s="30">
        <v>2500</v>
      </c>
      <c r="AB4646" s="30">
        <v>2500</v>
      </c>
      <c r="AC4646" s="30">
        <v>2467</v>
      </c>
      <c r="AD4646" s="30">
        <v>2500</v>
      </c>
      <c r="AE4646" s="30">
        <v>138459</v>
      </c>
      <c r="AF4646" s="30">
        <v>0</v>
      </c>
    </row>
    <row r="4647" spans="1:32" x14ac:dyDescent="0.45">
      <c r="A4647" s="29" t="s">
        <v>356</v>
      </c>
      <c r="B4647" s="29" t="s">
        <v>357</v>
      </c>
      <c r="C4647" s="29" t="s">
        <v>3544</v>
      </c>
      <c r="D4647" s="29" t="s">
        <v>3545</v>
      </c>
      <c r="E4647" s="29" t="s">
        <v>3682</v>
      </c>
      <c r="F4647" s="29" t="s">
        <v>3683</v>
      </c>
      <c r="G4647" s="29" t="s">
        <v>3233</v>
      </c>
      <c r="H4647" s="29" t="s">
        <v>3234</v>
      </c>
      <c r="I4647" s="29" t="s">
        <v>3275</v>
      </c>
      <c r="J4647" s="29" t="s">
        <v>3276</v>
      </c>
      <c r="K4647" s="29" t="s">
        <v>3287</v>
      </c>
      <c r="L4647" s="29" t="s">
        <v>3101</v>
      </c>
      <c r="M4647" s="29" t="s">
        <v>3288</v>
      </c>
      <c r="N4647" s="29" t="s">
        <v>3289</v>
      </c>
      <c r="O4647" s="29" t="s">
        <v>3290</v>
      </c>
      <c r="P4647" s="29" t="s">
        <v>3291</v>
      </c>
      <c r="Q4647" s="29" t="s">
        <v>3209</v>
      </c>
      <c r="R4647" s="29" t="s">
        <v>3098</v>
      </c>
      <c r="S4647" s="29" t="s">
        <v>3098</v>
      </c>
      <c r="T4647" s="29"/>
      <c r="U4647" s="30">
        <v>0</v>
      </c>
      <c r="V4647" s="30">
        <v>857</v>
      </c>
      <c r="W4647" s="30">
        <v>1000</v>
      </c>
      <c r="X4647" s="30">
        <v>1000</v>
      </c>
      <c r="Y4647" s="30">
        <v>1000</v>
      </c>
      <c r="Z4647" s="30">
        <v>1000</v>
      </c>
      <c r="AA4647" s="30">
        <v>1000</v>
      </c>
      <c r="AB4647" s="30">
        <v>1000</v>
      </c>
      <c r="AC4647" s="30">
        <v>1000</v>
      </c>
      <c r="AD4647" s="30">
        <v>1000</v>
      </c>
      <c r="AE4647" s="30">
        <v>1000</v>
      </c>
      <c r="AF4647" s="30">
        <v>1000</v>
      </c>
    </row>
    <row r="4648" spans="1:32" x14ac:dyDescent="0.45">
      <c r="A4648" s="29" t="s">
        <v>490</v>
      </c>
      <c r="B4648" s="29" t="s">
        <v>491</v>
      </c>
      <c r="C4648" s="29" t="s">
        <v>3299</v>
      </c>
      <c r="D4648" s="29" t="s">
        <v>3300</v>
      </c>
      <c r="E4648" s="29" t="s">
        <v>3386</v>
      </c>
      <c r="F4648" s="29" t="s">
        <v>3387</v>
      </c>
      <c r="G4648" s="29" t="s">
        <v>3200</v>
      </c>
      <c r="H4648" s="29" t="s">
        <v>3201</v>
      </c>
      <c r="I4648" s="29" t="s">
        <v>3202</v>
      </c>
      <c r="J4648" s="29" t="s">
        <v>3203</v>
      </c>
      <c r="K4648" s="29" t="s">
        <v>3204</v>
      </c>
      <c r="L4648" s="29" t="s">
        <v>3109</v>
      </c>
      <c r="M4648" s="29" t="s">
        <v>3378</v>
      </c>
      <c r="N4648" s="29" t="s">
        <v>3379</v>
      </c>
      <c r="O4648" s="29" t="s">
        <v>3380</v>
      </c>
      <c r="P4648" s="29" t="s">
        <v>3381</v>
      </c>
      <c r="Q4648" s="29" t="s">
        <v>3209</v>
      </c>
      <c r="R4648" s="29" t="s">
        <v>3210</v>
      </c>
      <c r="S4648" s="29" t="s">
        <v>3098</v>
      </c>
      <c r="T4648" s="29"/>
      <c r="U4648" s="30">
        <v>7070</v>
      </c>
      <c r="V4648" s="30">
        <v>7070</v>
      </c>
      <c r="W4648" s="30">
        <v>7070</v>
      </c>
      <c r="X4648" s="30">
        <v>7070</v>
      </c>
      <c r="Y4648" s="30">
        <v>0</v>
      </c>
      <c r="Z4648" s="30">
        <v>0</v>
      </c>
      <c r="AA4648" s="30">
        <v>0</v>
      </c>
      <c r="AB4648" s="30">
        <v>0</v>
      </c>
      <c r="AC4648" s="30">
        <v>0</v>
      </c>
      <c r="AD4648" s="30">
        <v>0</v>
      </c>
      <c r="AE4648" s="30">
        <v>0</v>
      </c>
      <c r="AF4648" s="30">
        <v>0</v>
      </c>
    </row>
    <row r="4649" spans="1:32" x14ac:dyDescent="0.45">
      <c r="A4649" s="29" t="s">
        <v>490</v>
      </c>
      <c r="B4649" s="29" t="s">
        <v>491</v>
      </c>
      <c r="C4649" s="29" t="s">
        <v>3211</v>
      </c>
      <c r="D4649" s="29" t="s">
        <v>3212</v>
      </c>
      <c r="E4649" s="29" t="s">
        <v>3213</v>
      </c>
      <c r="F4649" s="29" t="s">
        <v>982</v>
      </c>
      <c r="G4649" s="29" t="s">
        <v>3200</v>
      </c>
      <c r="H4649" s="29" t="s">
        <v>3201</v>
      </c>
      <c r="I4649" s="29" t="s">
        <v>3202</v>
      </c>
      <c r="J4649" s="29" t="s">
        <v>3203</v>
      </c>
      <c r="K4649" s="29" t="s">
        <v>3204</v>
      </c>
      <c r="L4649" s="29" t="s">
        <v>3109</v>
      </c>
      <c r="M4649" s="29" t="s">
        <v>3205</v>
      </c>
      <c r="N4649" s="29" t="s">
        <v>3206</v>
      </c>
      <c r="O4649" s="29" t="s">
        <v>3214</v>
      </c>
      <c r="P4649" s="29" t="s">
        <v>3215</v>
      </c>
      <c r="Q4649" s="29" t="s">
        <v>3209</v>
      </c>
      <c r="R4649" s="29" t="s">
        <v>3210</v>
      </c>
      <c r="S4649" s="29" t="s">
        <v>3098</v>
      </c>
      <c r="T4649" s="29"/>
      <c r="U4649" s="30">
        <v>0</v>
      </c>
      <c r="V4649" s="30">
        <v>0</v>
      </c>
      <c r="W4649" s="30">
        <v>0</v>
      </c>
      <c r="X4649" s="30">
        <v>0</v>
      </c>
      <c r="Y4649" s="30">
        <v>50</v>
      </c>
      <c r="Z4649" s="30">
        <v>0</v>
      </c>
      <c r="AA4649" s="30">
        <v>0</v>
      </c>
      <c r="AB4649" s="30">
        <v>0</v>
      </c>
      <c r="AC4649" s="30">
        <v>0</v>
      </c>
      <c r="AD4649" s="30">
        <v>0</v>
      </c>
      <c r="AE4649" s="30">
        <v>0</v>
      </c>
      <c r="AF4649" s="30">
        <v>0</v>
      </c>
    </row>
    <row r="4650" spans="1:32" x14ac:dyDescent="0.45">
      <c r="A4650" s="29" t="s">
        <v>490</v>
      </c>
      <c r="B4650" s="29" t="s">
        <v>491</v>
      </c>
      <c r="C4650" s="29" t="s">
        <v>3211</v>
      </c>
      <c r="D4650" s="29" t="s">
        <v>3212</v>
      </c>
      <c r="E4650" s="29" t="s">
        <v>3213</v>
      </c>
      <c r="F4650" s="29" t="s">
        <v>982</v>
      </c>
      <c r="G4650" s="29" t="s">
        <v>3200</v>
      </c>
      <c r="H4650" s="29" t="s">
        <v>3201</v>
      </c>
      <c r="I4650" s="29" t="s">
        <v>3202</v>
      </c>
      <c r="J4650" s="29" t="s">
        <v>3203</v>
      </c>
      <c r="K4650" s="29" t="s">
        <v>3204</v>
      </c>
      <c r="L4650" s="29" t="s">
        <v>3109</v>
      </c>
      <c r="M4650" s="29" t="s">
        <v>3378</v>
      </c>
      <c r="N4650" s="29" t="s">
        <v>3379</v>
      </c>
      <c r="O4650" s="29" t="s">
        <v>3380</v>
      </c>
      <c r="P4650" s="29" t="s">
        <v>3381</v>
      </c>
      <c r="Q4650" s="29" t="s">
        <v>3209</v>
      </c>
      <c r="R4650" s="29" t="s">
        <v>3098</v>
      </c>
      <c r="S4650" s="29" t="s">
        <v>3098</v>
      </c>
      <c r="T4650" s="29"/>
      <c r="U4650" s="30">
        <v>0</v>
      </c>
      <c r="V4650" s="30">
        <v>0</v>
      </c>
      <c r="W4650" s="30">
        <v>0</v>
      </c>
      <c r="X4650" s="30">
        <v>0</v>
      </c>
      <c r="Y4650" s="30">
        <v>7070</v>
      </c>
      <c r="Z4650" s="30">
        <v>7070</v>
      </c>
      <c r="AA4650" s="30">
        <v>7070</v>
      </c>
      <c r="AB4650" s="30">
        <v>7070</v>
      </c>
      <c r="AC4650" s="30">
        <v>7070</v>
      </c>
      <c r="AD4650" s="30">
        <v>7070</v>
      </c>
      <c r="AE4650" s="30">
        <v>0</v>
      </c>
      <c r="AF4650" s="30">
        <v>0</v>
      </c>
    </row>
    <row r="4651" spans="1:32" x14ac:dyDescent="0.45">
      <c r="A4651" s="29" t="s">
        <v>490</v>
      </c>
      <c r="B4651" s="29" t="s">
        <v>491</v>
      </c>
      <c r="C4651" s="29" t="s">
        <v>3211</v>
      </c>
      <c r="D4651" s="29" t="s">
        <v>3212</v>
      </c>
      <c r="E4651" s="29" t="s">
        <v>3213</v>
      </c>
      <c r="F4651" s="29" t="s">
        <v>982</v>
      </c>
      <c r="G4651" s="29" t="s">
        <v>3200</v>
      </c>
      <c r="H4651" s="29" t="s">
        <v>3201</v>
      </c>
      <c r="I4651" s="29" t="s">
        <v>3202</v>
      </c>
      <c r="J4651" s="29" t="s">
        <v>3203</v>
      </c>
      <c r="K4651" s="29" t="s">
        <v>3216</v>
      </c>
      <c r="L4651" s="29" t="s">
        <v>3102</v>
      </c>
      <c r="M4651" s="29" t="s">
        <v>3864</v>
      </c>
      <c r="N4651" s="29" t="s">
        <v>3865</v>
      </c>
      <c r="O4651" s="29" t="s">
        <v>3866</v>
      </c>
      <c r="P4651" s="29" t="s">
        <v>3867</v>
      </c>
      <c r="Q4651" s="29" t="s">
        <v>3209</v>
      </c>
      <c r="R4651" s="29" t="s">
        <v>3210</v>
      </c>
      <c r="S4651" s="29" t="s">
        <v>3098</v>
      </c>
      <c r="T4651" s="29"/>
      <c r="U4651" s="30">
        <v>617000</v>
      </c>
      <c r="V4651" s="30">
        <v>617000</v>
      </c>
      <c r="W4651" s="30">
        <v>617000</v>
      </c>
      <c r="X4651" s="30">
        <v>617000</v>
      </c>
      <c r="Y4651" s="30">
        <v>617000</v>
      </c>
      <c r="Z4651" s="30">
        <v>617000</v>
      </c>
      <c r="AA4651" s="30">
        <v>617000</v>
      </c>
      <c r="AB4651" s="30">
        <v>617000</v>
      </c>
      <c r="AC4651" s="30">
        <v>617000</v>
      </c>
      <c r="AD4651" s="30">
        <v>617000</v>
      </c>
      <c r="AE4651" s="30">
        <v>617000</v>
      </c>
      <c r="AF4651" s="30">
        <v>617000</v>
      </c>
    </row>
    <row r="4652" spans="1:32" x14ac:dyDescent="0.45">
      <c r="A4652" s="29" t="s">
        <v>490</v>
      </c>
      <c r="B4652" s="29" t="s">
        <v>491</v>
      </c>
      <c r="C4652" s="29" t="s">
        <v>3211</v>
      </c>
      <c r="D4652" s="29" t="s">
        <v>3212</v>
      </c>
      <c r="E4652" s="29" t="s">
        <v>3213</v>
      </c>
      <c r="F4652" s="29" t="s">
        <v>982</v>
      </c>
      <c r="G4652" s="29" t="s">
        <v>3200</v>
      </c>
      <c r="H4652" s="29" t="s">
        <v>3201</v>
      </c>
      <c r="I4652" s="29" t="s">
        <v>3202</v>
      </c>
      <c r="J4652" s="29" t="s">
        <v>3203</v>
      </c>
      <c r="K4652" s="29" t="s">
        <v>3221</v>
      </c>
      <c r="L4652" s="29" t="s">
        <v>3113</v>
      </c>
      <c r="M4652" s="29" t="s">
        <v>3222</v>
      </c>
      <c r="N4652" s="29" t="s">
        <v>3223</v>
      </c>
      <c r="O4652" s="29" t="s">
        <v>3224</v>
      </c>
      <c r="P4652" s="29" t="s">
        <v>3225</v>
      </c>
      <c r="Q4652" s="29" t="s">
        <v>3209</v>
      </c>
      <c r="R4652" s="29" t="s">
        <v>3098</v>
      </c>
      <c r="S4652" s="29" t="s">
        <v>3098</v>
      </c>
      <c r="T4652" s="29"/>
      <c r="U4652" s="30">
        <v>0</v>
      </c>
      <c r="V4652" s="30">
        <v>0</v>
      </c>
      <c r="W4652" s="30">
        <v>0</v>
      </c>
      <c r="X4652" s="30">
        <v>0</v>
      </c>
      <c r="Y4652" s="30">
        <v>137720</v>
      </c>
      <c r="Z4652" s="30">
        <v>252377</v>
      </c>
      <c r="AA4652" s="30">
        <v>250148</v>
      </c>
      <c r="AB4652" s="30">
        <v>249079</v>
      </c>
      <c r="AC4652" s="30">
        <v>248143</v>
      </c>
      <c r="AD4652" s="30">
        <v>249643</v>
      </c>
      <c r="AE4652" s="30">
        <v>247966</v>
      </c>
      <c r="AF4652" s="30">
        <v>249625</v>
      </c>
    </row>
    <row r="4653" spans="1:32" x14ac:dyDescent="0.45">
      <c r="A4653" s="29" t="s">
        <v>490</v>
      </c>
      <c r="B4653" s="29" t="s">
        <v>491</v>
      </c>
      <c r="C4653" s="29" t="s">
        <v>3211</v>
      </c>
      <c r="D4653" s="29" t="s">
        <v>3212</v>
      </c>
      <c r="E4653" s="29" t="s">
        <v>3213</v>
      </c>
      <c r="F4653" s="29" t="s">
        <v>982</v>
      </c>
      <c r="G4653" s="29" t="s">
        <v>3200</v>
      </c>
      <c r="H4653" s="29" t="s">
        <v>3201</v>
      </c>
      <c r="I4653" s="29" t="s">
        <v>3202</v>
      </c>
      <c r="J4653" s="29" t="s">
        <v>3203</v>
      </c>
      <c r="K4653" s="29" t="s">
        <v>3401</v>
      </c>
      <c r="L4653" s="29" t="s">
        <v>3402</v>
      </c>
      <c r="M4653" s="29" t="s">
        <v>3403</v>
      </c>
      <c r="N4653" s="29" t="s">
        <v>3404</v>
      </c>
      <c r="O4653" s="29" t="s">
        <v>3506</v>
      </c>
      <c r="P4653" s="29" t="s">
        <v>3507</v>
      </c>
      <c r="Q4653" s="29" t="s">
        <v>3209</v>
      </c>
      <c r="R4653" s="29" t="s">
        <v>3210</v>
      </c>
      <c r="S4653" s="29" t="s">
        <v>3098</v>
      </c>
      <c r="T4653" s="29"/>
      <c r="U4653" s="30">
        <v>3961</v>
      </c>
      <c r="V4653" s="30">
        <v>2871</v>
      </c>
      <c r="W4653" s="30">
        <v>3463</v>
      </c>
      <c r="X4653" s="30">
        <v>3711</v>
      </c>
      <c r="Y4653" s="30">
        <v>3636</v>
      </c>
      <c r="Z4653" s="30">
        <v>0</v>
      </c>
      <c r="AA4653" s="30">
        <v>0</v>
      </c>
      <c r="AB4653" s="30">
        <v>0</v>
      </c>
      <c r="AC4653" s="30">
        <v>0</v>
      </c>
      <c r="AD4653" s="30">
        <v>0</v>
      </c>
      <c r="AE4653" s="30">
        <v>0</v>
      </c>
      <c r="AF4653" s="30">
        <v>0</v>
      </c>
    </row>
    <row r="4654" spans="1:32" x14ac:dyDescent="0.45">
      <c r="A4654" s="29" t="s">
        <v>490</v>
      </c>
      <c r="B4654" s="29" t="s">
        <v>491</v>
      </c>
      <c r="C4654" s="29" t="s">
        <v>3211</v>
      </c>
      <c r="D4654" s="29" t="s">
        <v>3212</v>
      </c>
      <c r="E4654" s="29" t="s">
        <v>3213</v>
      </c>
      <c r="F4654" s="29" t="s">
        <v>982</v>
      </c>
      <c r="G4654" s="29" t="s">
        <v>3200</v>
      </c>
      <c r="H4654" s="29" t="s">
        <v>3201</v>
      </c>
      <c r="I4654" s="29" t="s">
        <v>3202</v>
      </c>
      <c r="J4654" s="29" t="s">
        <v>3203</v>
      </c>
      <c r="K4654" s="29" t="s">
        <v>3401</v>
      </c>
      <c r="L4654" s="29" t="s">
        <v>3402</v>
      </c>
      <c r="M4654" s="29" t="s">
        <v>3403</v>
      </c>
      <c r="N4654" s="29" t="s">
        <v>3404</v>
      </c>
      <c r="O4654" s="29" t="s">
        <v>3816</v>
      </c>
      <c r="P4654" s="29" t="s">
        <v>3817</v>
      </c>
      <c r="Q4654" s="29" t="s">
        <v>3209</v>
      </c>
      <c r="R4654" s="29" t="s">
        <v>3210</v>
      </c>
      <c r="S4654" s="29" t="s">
        <v>3098</v>
      </c>
      <c r="T4654" s="29"/>
      <c r="U4654" s="30">
        <v>101678</v>
      </c>
      <c r="V4654" s="30">
        <v>102158</v>
      </c>
      <c r="W4654" s="30">
        <v>101996</v>
      </c>
      <c r="X4654" s="30">
        <v>103081</v>
      </c>
      <c r="Y4654" s="30">
        <v>56276</v>
      </c>
      <c r="Z4654" s="30">
        <v>0</v>
      </c>
      <c r="AA4654" s="30">
        <v>0</v>
      </c>
      <c r="AB4654" s="30">
        <v>0</v>
      </c>
      <c r="AC4654" s="30">
        <v>0</v>
      </c>
      <c r="AD4654" s="30">
        <v>0</v>
      </c>
      <c r="AE4654" s="30">
        <v>0</v>
      </c>
      <c r="AF4654" s="30">
        <v>0</v>
      </c>
    </row>
    <row r="4655" spans="1:32" x14ac:dyDescent="0.45">
      <c r="A4655" s="29" t="s">
        <v>490</v>
      </c>
      <c r="B4655" s="29" t="s">
        <v>491</v>
      </c>
      <c r="C4655" s="29" t="s">
        <v>3211</v>
      </c>
      <c r="D4655" s="29" t="s">
        <v>3212</v>
      </c>
      <c r="E4655" s="29" t="s">
        <v>3213</v>
      </c>
      <c r="F4655" s="29" t="s">
        <v>982</v>
      </c>
      <c r="G4655" s="29" t="s">
        <v>3200</v>
      </c>
      <c r="H4655" s="29" t="s">
        <v>3201</v>
      </c>
      <c r="I4655" s="29" t="s">
        <v>3226</v>
      </c>
      <c r="J4655" s="29" t="s">
        <v>3227</v>
      </c>
      <c r="K4655" s="29" t="s">
        <v>3228</v>
      </c>
      <c r="L4655" s="29" t="s">
        <v>3111</v>
      </c>
      <c r="M4655" s="29" t="s">
        <v>3229</v>
      </c>
      <c r="N4655" s="29" t="s">
        <v>3230</v>
      </c>
      <c r="O4655" s="29" t="s">
        <v>3231</v>
      </c>
      <c r="P4655" s="29" t="s">
        <v>3232</v>
      </c>
      <c r="Q4655" s="29" t="s">
        <v>3209</v>
      </c>
      <c r="R4655" s="29" t="s">
        <v>3210</v>
      </c>
      <c r="S4655" s="29" t="s">
        <v>3098</v>
      </c>
      <c r="T4655" s="29"/>
      <c r="U4655" s="30">
        <v>0</v>
      </c>
      <c r="V4655" s="30">
        <v>0</v>
      </c>
      <c r="W4655" s="30">
        <v>0</v>
      </c>
      <c r="X4655" s="30">
        <v>420</v>
      </c>
      <c r="Y4655" s="30">
        <v>0</v>
      </c>
      <c r="Z4655" s="30">
        <v>0</v>
      </c>
      <c r="AA4655" s="30">
        <v>0</v>
      </c>
      <c r="AB4655" s="30">
        <v>0</v>
      </c>
      <c r="AC4655" s="30">
        <v>0</v>
      </c>
      <c r="AD4655" s="30">
        <v>0</v>
      </c>
      <c r="AE4655" s="30">
        <v>0</v>
      </c>
      <c r="AF4655" s="30">
        <v>0</v>
      </c>
    </row>
    <row r="4656" spans="1:32" x14ac:dyDescent="0.45">
      <c r="A4656" s="29" t="s">
        <v>490</v>
      </c>
      <c r="B4656" s="29" t="s">
        <v>491</v>
      </c>
      <c r="C4656" s="29" t="s">
        <v>3211</v>
      </c>
      <c r="D4656" s="29" t="s">
        <v>3212</v>
      </c>
      <c r="E4656" s="29" t="s">
        <v>3213</v>
      </c>
      <c r="F4656" s="29" t="s">
        <v>982</v>
      </c>
      <c r="G4656" s="29" t="s">
        <v>3200</v>
      </c>
      <c r="H4656" s="29" t="s">
        <v>3201</v>
      </c>
      <c r="I4656" s="29" t="s">
        <v>3226</v>
      </c>
      <c r="J4656" s="29" t="s">
        <v>3227</v>
      </c>
      <c r="K4656" s="29" t="s">
        <v>3228</v>
      </c>
      <c r="L4656" s="29" t="s">
        <v>3111</v>
      </c>
      <c r="M4656" s="29" t="s">
        <v>3229</v>
      </c>
      <c r="N4656" s="29" t="s">
        <v>3230</v>
      </c>
      <c r="O4656" s="29" t="s">
        <v>3231</v>
      </c>
      <c r="P4656" s="29" t="s">
        <v>3232</v>
      </c>
      <c r="Q4656" s="29" t="s">
        <v>3209</v>
      </c>
      <c r="R4656" s="29" t="s">
        <v>3098</v>
      </c>
      <c r="S4656" s="29" t="s">
        <v>3098</v>
      </c>
      <c r="T4656" s="29"/>
      <c r="U4656" s="30">
        <v>0</v>
      </c>
      <c r="V4656" s="30">
        <v>0</v>
      </c>
      <c r="W4656" s="30">
        <v>0</v>
      </c>
      <c r="X4656" s="30">
        <v>0</v>
      </c>
      <c r="Y4656" s="30">
        <v>0</v>
      </c>
      <c r="Z4656" s="30">
        <v>0</v>
      </c>
      <c r="AA4656" s="30">
        <v>0</v>
      </c>
      <c r="AB4656" s="30">
        <v>0</v>
      </c>
      <c r="AC4656" s="30">
        <v>0</v>
      </c>
      <c r="AD4656" s="30">
        <v>0</v>
      </c>
      <c r="AE4656" s="30">
        <v>0</v>
      </c>
      <c r="AF4656" s="30">
        <v>0</v>
      </c>
    </row>
    <row r="4657" spans="1:32" x14ac:dyDescent="0.45">
      <c r="A4657" s="29" t="s">
        <v>490</v>
      </c>
      <c r="B4657" s="29" t="s">
        <v>491</v>
      </c>
      <c r="C4657" s="29" t="s">
        <v>3211</v>
      </c>
      <c r="D4657" s="29" t="s">
        <v>3212</v>
      </c>
      <c r="E4657" s="29" t="s">
        <v>3213</v>
      </c>
      <c r="F4657" s="29" t="s">
        <v>982</v>
      </c>
      <c r="G4657" s="29" t="s">
        <v>3233</v>
      </c>
      <c r="H4657" s="29" t="s">
        <v>3234</v>
      </c>
      <c r="I4657" s="29" t="s">
        <v>3262</v>
      </c>
      <c r="J4657" s="29" t="s">
        <v>3263</v>
      </c>
      <c r="K4657" s="29" t="s">
        <v>3264</v>
      </c>
      <c r="L4657" s="29" t="s">
        <v>3103</v>
      </c>
      <c r="M4657" s="29" t="s">
        <v>3265</v>
      </c>
      <c r="N4657" s="29" t="s">
        <v>3266</v>
      </c>
      <c r="O4657" s="29" t="s">
        <v>3267</v>
      </c>
      <c r="P4657" s="29" t="s">
        <v>3268</v>
      </c>
      <c r="Q4657" s="29" t="s">
        <v>3209</v>
      </c>
      <c r="R4657" s="29" t="s">
        <v>3210</v>
      </c>
      <c r="S4657" s="29" t="s">
        <v>3098</v>
      </c>
      <c r="T4657" s="29"/>
      <c r="U4657" s="30">
        <v>40000</v>
      </c>
      <c r="V4657" s="30">
        <v>40000</v>
      </c>
      <c r="W4657" s="30">
        <v>40000</v>
      </c>
      <c r="X4657" s="30">
        <v>40000</v>
      </c>
      <c r="Y4657" s="30">
        <v>40000</v>
      </c>
      <c r="Z4657" s="30">
        <v>21330</v>
      </c>
      <c r="AA4657" s="30">
        <v>0</v>
      </c>
      <c r="AB4657" s="30">
        <v>0</v>
      </c>
      <c r="AC4657" s="30">
        <v>0</v>
      </c>
      <c r="AD4657" s="30">
        <v>0</v>
      </c>
      <c r="AE4657" s="30">
        <v>0</v>
      </c>
      <c r="AF4657" s="30">
        <v>0</v>
      </c>
    </row>
    <row r="4658" spans="1:32" x14ac:dyDescent="0.45">
      <c r="A4658" s="29" t="s">
        <v>490</v>
      </c>
      <c r="B4658" s="29" t="s">
        <v>491</v>
      </c>
      <c r="C4658" s="29" t="s">
        <v>3211</v>
      </c>
      <c r="D4658" s="29" t="s">
        <v>3212</v>
      </c>
      <c r="E4658" s="29" t="s">
        <v>3213</v>
      </c>
      <c r="F4658" s="29" t="s">
        <v>982</v>
      </c>
      <c r="G4658" s="29" t="s">
        <v>3233</v>
      </c>
      <c r="H4658" s="29" t="s">
        <v>3234</v>
      </c>
      <c r="I4658" s="29" t="s">
        <v>3262</v>
      </c>
      <c r="J4658" s="29" t="s">
        <v>3263</v>
      </c>
      <c r="K4658" s="29" t="s">
        <v>3264</v>
      </c>
      <c r="L4658" s="29" t="s">
        <v>3103</v>
      </c>
      <c r="M4658" s="29" t="s">
        <v>3265</v>
      </c>
      <c r="N4658" s="29" t="s">
        <v>3266</v>
      </c>
      <c r="O4658" s="29" t="s">
        <v>3269</v>
      </c>
      <c r="P4658" s="29" t="s">
        <v>3270</v>
      </c>
      <c r="Q4658" s="29" t="s">
        <v>3209</v>
      </c>
      <c r="R4658" s="29" t="s">
        <v>3210</v>
      </c>
      <c r="S4658" s="29" t="s">
        <v>3098</v>
      </c>
      <c r="T4658" s="29"/>
      <c r="U4658" s="30">
        <v>0</v>
      </c>
      <c r="V4658" s="30">
        <v>0</v>
      </c>
      <c r="W4658" s="30">
        <v>49</v>
      </c>
      <c r="X4658" s="30">
        <v>0</v>
      </c>
      <c r="Y4658" s="30">
        <v>0</v>
      </c>
      <c r="Z4658" s="30">
        <v>0</v>
      </c>
      <c r="AA4658" s="30">
        <v>0</v>
      </c>
      <c r="AB4658" s="30">
        <v>0</v>
      </c>
      <c r="AC4658" s="30">
        <v>0</v>
      </c>
      <c r="AD4658" s="30">
        <v>0</v>
      </c>
      <c r="AE4658" s="30">
        <v>0</v>
      </c>
      <c r="AF4658" s="30">
        <v>0</v>
      </c>
    </row>
    <row r="4659" spans="1:32" x14ac:dyDescent="0.45">
      <c r="A4659" s="29" t="s">
        <v>490</v>
      </c>
      <c r="B4659" s="29" t="s">
        <v>491</v>
      </c>
      <c r="C4659" s="29" t="s">
        <v>3211</v>
      </c>
      <c r="D4659" s="29" t="s">
        <v>3212</v>
      </c>
      <c r="E4659" s="29" t="s">
        <v>3213</v>
      </c>
      <c r="F4659" s="29" t="s">
        <v>982</v>
      </c>
      <c r="G4659" s="29" t="s">
        <v>3233</v>
      </c>
      <c r="H4659" s="29" t="s">
        <v>3234</v>
      </c>
      <c r="I4659" s="29" t="s">
        <v>3262</v>
      </c>
      <c r="J4659" s="29" t="s">
        <v>3263</v>
      </c>
      <c r="K4659" s="29" t="s">
        <v>3264</v>
      </c>
      <c r="L4659" s="29" t="s">
        <v>3103</v>
      </c>
      <c r="M4659" s="29" t="s">
        <v>3265</v>
      </c>
      <c r="N4659" s="29" t="s">
        <v>3266</v>
      </c>
      <c r="O4659" s="29" t="s">
        <v>3271</v>
      </c>
      <c r="P4659" s="29" t="s">
        <v>3272</v>
      </c>
      <c r="Q4659" s="29" t="s">
        <v>3209</v>
      </c>
      <c r="R4659" s="29" t="s">
        <v>3210</v>
      </c>
      <c r="S4659" s="29" t="s">
        <v>3098</v>
      </c>
      <c r="T4659" s="29"/>
      <c r="U4659" s="30">
        <v>0</v>
      </c>
      <c r="V4659" s="30">
        <v>145</v>
      </c>
      <c r="W4659" s="30">
        <v>0</v>
      </c>
      <c r="X4659" s="30">
        <v>246</v>
      </c>
      <c r="Y4659" s="30">
        <v>406</v>
      </c>
      <c r="Z4659" s="30">
        <v>0</v>
      </c>
      <c r="AA4659" s="30">
        <v>0</v>
      </c>
      <c r="AB4659" s="30">
        <v>0</v>
      </c>
      <c r="AC4659" s="30">
        <v>0</v>
      </c>
      <c r="AD4659" s="30">
        <v>0</v>
      </c>
      <c r="AE4659" s="30">
        <v>0</v>
      </c>
      <c r="AF4659" s="30">
        <v>0</v>
      </c>
    </row>
    <row r="4660" spans="1:32" x14ac:dyDescent="0.45">
      <c r="A4660" s="29" t="s">
        <v>490</v>
      </c>
      <c r="B4660" s="29" t="s">
        <v>491</v>
      </c>
      <c r="C4660" s="29" t="s">
        <v>3211</v>
      </c>
      <c r="D4660" s="29" t="s">
        <v>3212</v>
      </c>
      <c r="E4660" s="29" t="s">
        <v>3213</v>
      </c>
      <c r="F4660" s="29" t="s">
        <v>982</v>
      </c>
      <c r="G4660" s="29" t="s">
        <v>3233</v>
      </c>
      <c r="H4660" s="29" t="s">
        <v>3234</v>
      </c>
      <c r="I4660" s="29" t="s">
        <v>3262</v>
      </c>
      <c r="J4660" s="29" t="s">
        <v>3263</v>
      </c>
      <c r="K4660" s="29" t="s">
        <v>3264</v>
      </c>
      <c r="L4660" s="29" t="s">
        <v>3103</v>
      </c>
      <c r="M4660" s="29" t="s">
        <v>3265</v>
      </c>
      <c r="N4660" s="29" t="s">
        <v>3266</v>
      </c>
      <c r="O4660" s="29" t="s">
        <v>3273</v>
      </c>
      <c r="P4660" s="29" t="s">
        <v>3274</v>
      </c>
      <c r="Q4660" s="29" t="s">
        <v>3209</v>
      </c>
      <c r="R4660" s="29" t="s">
        <v>3210</v>
      </c>
      <c r="S4660" s="29" t="s">
        <v>3098</v>
      </c>
      <c r="T4660" s="29"/>
      <c r="U4660" s="30">
        <v>0</v>
      </c>
      <c r="V4660" s="30">
        <v>0</v>
      </c>
      <c r="W4660" s="30">
        <v>0</v>
      </c>
      <c r="X4660" s="30">
        <v>156</v>
      </c>
      <c r="Y4660" s="30">
        <v>78</v>
      </c>
      <c r="Z4660" s="30">
        <v>0</v>
      </c>
      <c r="AA4660" s="30">
        <v>0</v>
      </c>
      <c r="AB4660" s="30">
        <v>0</v>
      </c>
      <c r="AC4660" s="30">
        <v>0</v>
      </c>
      <c r="AD4660" s="30">
        <v>0</v>
      </c>
      <c r="AE4660" s="30">
        <v>0</v>
      </c>
      <c r="AF4660" s="30">
        <v>0</v>
      </c>
    </row>
    <row r="4661" spans="1:32" x14ac:dyDescent="0.45">
      <c r="A4661" s="29" t="s">
        <v>490</v>
      </c>
      <c r="B4661" s="29" t="s">
        <v>491</v>
      </c>
      <c r="C4661" s="29" t="s">
        <v>3211</v>
      </c>
      <c r="D4661" s="29" t="s">
        <v>3212</v>
      </c>
      <c r="E4661" s="29" t="s">
        <v>3213</v>
      </c>
      <c r="F4661" s="29" t="s">
        <v>982</v>
      </c>
      <c r="G4661" s="29" t="s">
        <v>3233</v>
      </c>
      <c r="H4661" s="29" t="s">
        <v>3234</v>
      </c>
      <c r="I4661" s="29" t="s">
        <v>3275</v>
      </c>
      <c r="J4661" s="29" t="s">
        <v>3276</v>
      </c>
      <c r="K4661" s="29" t="s">
        <v>3282</v>
      </c>
      <c r="L4661" s="29" t="s">
        <v>3112</v>
      </c>
      <c r="M4661" s="29" t="s">
        <v>3283</v>
      </c>
      <c r="N4661" s="29" t="s">
        <v>3284</v>
      </c>
      <c r="O4661" s="29" t="s">
        <v>3285</v>
      </c>
      <c r="P4661" s="29" t="s">
        <v>3286</v>
      </c>
      <c r="Q4661" s="29" t="s">
        <v>3249</v>
      </c>
      <c r="R4661" s="29" t="s">
        <v>3098</v>
      </c>
      <c r="S4661" s="29" t="s">
        <v>3098</v>
      </c>
      <c r="T4661" s="29"/>
      <c r="U4661" s="30">
        <v>0</v>
      </c>
      <c r="V4661" s="30">
        <v>0</v>
      </c>
      <c r="W4661" s="30">
        <v>0</v>
      </c>
      <c r="X4661" s="30">
        <v>0</v>
      </c>
      <c r="Y4661" s="30">
        <v>962</v>
      </c>
      <c r="Z4661" s="30">
        <v>962</v>
      </c>
      <c r="AA4661" s="30">
        <v>962</v>
      </c>
      <c r="AB4661" s="30">
        <v>962</v>
      </c>
      <c r="AC4661" s="30">
        <v>962</v>
      </c>
      <c r="AD4661" s="30">
        <v>962</v>
      </c>
      <c r="AE4661" s="30">
        <v>962</v>
      </c>
      <c r="AF4661" s="30">
        <v>962</v>
      </c>
    </row>
    <row r="4662" spans="1:32" x14ac:dyDescent="0.45">
      <c r="A4662" s="29" t="s">
        <v>490</v>
      </c>
      <c r="B4662" s="29" t="s">
        <v>491</v>
      </c>
      <c r="C4662" s="29" t="s">
        <v>3211</v>
      </c>
      <c r="D4662" s="29" t="s">
        <v>3212</v>
      </c>
      <c r="E4662" s="29" t="s">
        <v>3213</v>
      </c>
      <c r="F4662" s="29" t="s">
        <v>982</v>
      </c>
      <c r="G4662" s="29" t="s">
        <v>3233</v>
      </c>
      <c r="H4662" s="29" t="s">
        <v>3234</v>
      </c>
      <c r="I4662" s="29" t="s">
        <v>3275</v>
      </c>
      <c r="J4662" s="29" t="s">
        <v>3276</v>
      </c>
      <c r="K4662" s="29" t="s">
        <v>3282</v>
      </c>
      <c r="L4662" s="29" t="s">
        <v>3112</v>
      </c>
      <c r="M4662" s="29" t="s">
        <v>3283</v>
      </c>
      <c r="N4662" s="29" t="s">
        <v>3284</v>
      </c>
      <c r="O4662" s="29" t="s">
        <v>3285</v>
      </c>
      <c r="P4662" s="29" t="s">
        <v>3286</v>
      </c>
      <c r="Q4662" s="29" t="s">
        <v>3209</v>
      </c>
      <c r="R4662" s="29" t="s">
        <v>3098</v>
      </c>
      <c r="S4662" s="29" t="s">
        <v>3098</v>
      </c>
      <c r="T4662" s="29"/>
      <c r="U4662" s="30">
        <v>0</v>
      </c>
      <c r="V4662" s="30">
        <v>0</v>
      </c>
      <c r="W4662" s="30">
        <v>0</v>
      </c>
      <c r="X4662" s="30">
        <v>0</v>
      </c>
      <c r="Y4662" s="30">
        <v>8387</v>
      </c>
      <c r="Z4662" s="30">
        <v>20000</v>
      </c>
      <c r="AA4662" s="30">
        <v>20000</v>
      </c>
      <c r="AB4662" s="30">
        <v>20000</v>
      </c>
      <c r="AC4662" s="30">
        <v>20000</v>
      </c>
      <c r="AD4662" s="30">
        <v>20000</v>
      </c>
      <c r="AE4662" s="30">
        <v>20000</v>
      </c>
      <c r="AF4662" s="30">
        <v>20000</v>
      </c>
    </row>
    <row r="4663" spans="1:32" x14ac:dyDescent="0.45">
      <c r="A4663" s="29" t="s">
        <v>490</v>
      </c>
      <c r="B4663" s="29" t="s">
        <v>491</v>
      </c>
      <c r="C4663" s="29" t="s">
        <v>3211</v>
      </c>
      <c r="D4663" s="29" t="s">
        <v>3212</v>
      </c>
      <c r="E4663" s="29" t="s">
        <v>3213</v>
      </c>
      <c r="F4663" s="29" t="s">
        <v>982</v>
      </c>
      <c r="G4663" s="29" t="s">
        <v>3233</v>
      </c>
      <c r="H4663" s="29" t="s">
        <v>3234</v>
      </c>
      <c r="I4663" s="29" t="s">
        <v>3275</v>
      </c>
      <c r="J4663" s="29" t="s">
        <v>3276</v>
      </c>
      <c r="K4663" s="29" t="s">
        <v>3282</v>
      </c>
      <c r="L4663" s="29" t="s">
        <v>3112</v>
      </c>
      <c r="M4663" s="29" t="s">
        <v>3283</v>
      </c>
      <c r="N4663" s="29" t="s">
        <v>3284</v>
      </c>
      <c r="O4663" s="29" t="s">
        <v>3376</v>
      </c>
      <c r="P4663" s="29" t="s">
        <v>3377</v>
      </c>
      <c r="Q4663" s="29" t="s">
        <v>3209</v>
      </c>
      <c r="R4663" s="29" t="s">
        <v>3210</v>
      </c>
      <c r="S4663" s="29" t="s">
        <v>3098</v>
      </c>
      <c r="T4663" s="29"/>
      <c r="U4663" s="30">
        <v>76500</v>
      </c>
      <c r="V4663" s="30">
        <v>76500</v>
      </c>
      <c r="W4663" s="30">
        <v>76500</v>
      </c>
      <c r="X4663" s="30">
        <v>76500</v>
      </c>
      <c r="Y4663" s="30">
        <v>76500</v>
      </c>
      <c r="Z4663" s="30">
        <v>76500</v>
      </c>
      <c r="AA4663" s="30">
        <v>76500</v>
      </c>
      <c r="AB4663" s="30">
        <v>76500</v>
      </c>
      <c r="AC4663" s="30">
        <v>76500</v>
      </c>
      <c r="AD4663" s="30">
        <v>76500</v>
      </c>
      <c r="AE4663" s="30">
        <v>76500</v>
      </c>
      <c r="AF4663" s="30">
        <v>76500</v>
      </c>
    </row>
    <row r="4664" spans="1:32" x14ac:dyDescent="0.45">
      <c r="A4664" s="29" t="s">
        <v>316</v>
      </c>
      <c r="B4664" s="29" t="s">
        <v>317</v>
      </c>
      <c r="C4664" s="29" t="s">
        <v>3211</v>
      </c>
      <c r="D4664" s="29" t="s">
        <v>3212</v>
      </c>
      <c r="E4664" s="29" t="s">
        <v>3213</v>
      </c>
      <c r="F4664" s="29" t="s">
        <v>982</v>
      </c>
      <c r="G4664" s="29" t="s">
        <v>3200</v>
      </c>
      <c r="H4664" s="29" t="s">
        <v>3201</v>
      </c>
      <c r="I4664" s="29" t="s">
        <v>3202</v>
      </c>
      <c r="J4664" s="29" t="s">
        <v>3203</v>
      </c>
      <c r="K4664" s="29" t="s">
        <v>3204</v>
      </c>
      <c r="L4664" s="29" t="s">
        <v>3109</v>
      </c>
      <c r="M4664" s="29" t="s">
        <v>3205</v>
      </c>
      <c r="N4664" s="29" t="s">
        <v>3206</v>
      </c>
      <c r="O4664" s="29" t="s">
        <v>3214</v>
      </c>
      <c r="P4664" s="29" t="s">
        <v>3215</v>
      </c>
      <c r="Q4664" s="29" t="s">
        <v>3209</v>
      </c>
      <c r="R4664" s="29" t="s">
        <v>3210</v>
      </c>
      <c r="S4664" s="29" t="s">
        <v>3098</v>
      </c>
      <c r="T4664" s="29"/>
      <c r="U4664" s="30">
        <v>0</v>
      </c>
      <c r="V4664" s="30">
        <v>50</v>
      </c>
      <c r="W4664" s="30">
        <v>0</v>
      </c>
      <c r="X4664" s="30">
        <v>0</v>
      </c>
      <c r="Y4664" s="30">
        <v>0</v>
      </c>
      <c r="Z4664" s="30">
        <v>0</v>
      </c>
      <c r="AA4664" s="30">
        <v>0</v>
      </c>
      <c r="AB4664" s="30">
        <v>0</v>
      </c>
      <c r="AC4664" s="30">
        <v>0</v>
      </c>
      <c r="AD4664" s="30">
        <v>0</v>
      </c>
      <c r="AE4664" s="30">
        <v>0</v>
      </c>
      <c r="AF4664" s="30">
        <v>0</v>
      </c>
    </row>
    <row r="4665" spans="1:32" x14ac:dyDescent="0.45">
      <c r="A4665" s="29" t="s">
        <v>316</v>
      </c>
      <c r="B4665" s="29" t="s">
        <v>317</v>
      </c>
      <c r="C4665" s="29" t="s">
        <v>3211</v>
      </c>
      <c r="D4665" s="29" t="s">
        <v>3212</v>
      </c>
      <c r="E4665" s="29" t="s">
        <v>3213</v>
      </c>
      <c r="F4665" s="29" t="s">
        <v>982</v>
      </c>
      <c r="G4665" s="29" t="s">
        <v>3200</v>
      </c>
      <c r="H4665" s="29" t="s">
        <v>3201</v>
      </c>
      <c r="I4665" s="29" t="s">
        <v>3202</v>
      </c>
      <c r="J4665" s="29" t="s">
        <v>3203</v>
      </c>
      <c r="K4665" s="29" t="s">
        <v>3216</v>
      </c>
      <c r="L4665" s="29" t="s">
        <v>3102</v>
      </c>
      <c r="M4665" s="29" t="s">
        <v>3492</v>
      </c>
      <c r="N4665" s="29" t="s">
        <v>3493</v>
      </c>
      <c r="O4665" s="29" t="s">
        <v>3494</v>
      </c>
      <c r="P4665" s="29" t="s">
        <v>3495</v>
      </c>
      <c r="Q4665" s="29" t="s">
        <v>3209</v>
      </c>
      <c r="R4665" s="29" t="s">
        <v>3210</v>
      </c>
      <c r="S4665" s="29" t="s">
        <v>3098</v>
      </c>
      <c r="T4665" s="29"/>
      <c r="U4665" s="30">
        <v>510000</v>
      </c>
      <c r="V4665" s="30">
        <v>510000</v>
      </c>
      <c r="W4665" s="30">
        <v>510000</v>
      </c>
      <c r="X4665" s="30">
        <v>510000</v>
      </c>
      <c r="Y4665" s="30">
        <v>510000</v>
      </c>
      <c r="Z4665" s="30">
        <v>510000</v>
      </c>
      <c r="AA4665" s="30">
        <v>510000</v>
      </c>
      <c r="AB4665" s="30">
        <v>510000</v>
      </c>
      <c r="AC4665" s="30">
        <v>510000</v>
      </c>
      <c r="AD4665" s="30">
        <v>510000</v>
      </c>
      <c r="AE4665" s="30">
        <v>510000</v>
      </c>
      <c r="AF4665" s="30">
        <v>510000</v>
      </c>
    </row>
    <row r="4666" spans="1:32" x14ac:dyDescent="0.45">
      <c r="A4666" s="29" t="s">
        <v>316</v>
      </c>
      <c r="B4666" s="29" t="s">
        <v>317</v>
      </c>
      <c r="C4666" s="29" t="s">
        <v>3211</v>
      </c>
      <c r="D4666" s="29" t="s">
        <v>3212</v>
      </c>
      <c r="E4666" s="29" t="s">
        <v>3213</v>
      </c>
      <c r="F4666" s="29" t="s">
        <v>982</v>
      </c>
      <c r="G4666" s="29" t="s">
        <v>3200</v>
      </c>
      <c r="H4666" s="29" t="s">
        <v>3201</v>
      </c>
      <c r="I4666" s="29" t="s">
        <v>3202</v>
      </c>
      <c r="J4666" s="29" t="s">
        <v>3203</v>
      </c>
      <c r="K4666" s="29" t="s">
        <v>3216</v>
      </c>
      <c r="L4666" s="29" t="s">
        <v>3102</v>
      </c>
      <c r="M4666" s="29" t="s">
        <v>3492</v>
      </c>
      <c r="N4666" s="29" t="s">
        <v>3493</v>
      </c>
      <c r="O4666" s="29" t="s">
        <v>3496</v>
      </c>
      <c r="P4666" s="29" t="s">
        <v>3497</v>
      </c>
      <c r="Q4666" s="29" t="s">
        <v>3209</v>
      </c>
      <c r="R4666" s="29" t="s">
        <v>3210</v>
      </c>
      <c r="S4666" s="29" t="s">
        <v>3098</v>
      </c>
      <c r="T4666" s="29"/>
      <c r="U4666" s="30">
        <v>0</v>
      </c>
      <c r="V4666" s="30">
        <v>0</v>
      </c>
      <c r="W4666" s="30">
        <v>0</v>
      </c>
      <c r="X4666" s="30">
        <v>0</v>
      </c>
      <c r="Y4666" s="30">
        <v>0</v>
      </c>
      <c r="Z4666" s="30">
        <v>0</v>
      </c>
      <c r="AA4666" s="30">
        <v>0</v>
      </c>
      <c r="AB4666" s="30">
        <v>0</v>
      </c>
      <c r="AC4666" s="30">
        <v>0</v>
      </c>
      <c r="AD4666" s="30">
        <v>0</v>
      </c>
      <c r="AE4666" s="30">
        <v>0</v>
      </c>
      <c r="AF4666" s="30">
        <v>0</v>
      </c>
    </row>
    <row r="4667" spans="1:32" x14ac:dyDescent="0.45">
      <c r="A4667" s="29" t="s">
        <v>316</v>
      </c>
      <c r="B4667" s="29" t="s">
        <v>317</v>
      </c>
      <c r="C4667" s="29" t="s">
        <v>3211</v>
      </c>
      <c r="D4667" s="29" t="s">
        <v>3212</v>
      </c>
      <c r="E4667" s="29" t="s">
        <v>3213</v>
      </c>
      <c r="F4667" s="29" t="s">
        <v>982</v>
      </c>
      <c r="G4667" s="29" t="s">
        <v>3200</v>
      </c>
      <c r="H4667" s="29" t="s">
        <v>3201</v>
      </c>
      <c r="I4667" s="29" t="s">
        <v>3202</v>
      </c>
      <c r="J4667" s="29" t="s">
        <v>3203</v>
      </c>
      <c r="K4667" s="29" t="s">
        <v>3221</v>
      </c>
      <c r="L4667" s="29" t="s">
        <v>3113</v>
      </c>
      <c r="M4667" s="29" t="s">
        <v>3222</v>
      </c>
      <c r="N4667" s="29" t="s">
        <v>3223</v>
      </c>
      <c r="O4667" s="29" t="s">
        <v>3224</v>
      </c>
      <c r="P4667" s="29" t="s">
        <v>3225</v>
      </c>
      <c r="Q4667" s="29" t="s">
        <v>3209</v>
      </c>
      <c r="R4667" s="29" t="s">
        <v>3210</v>
      </c>
      <c r="S4667" s="29" t="s">
        <v>3098</v>
      </c>
      <c r="T4667" s="29"/>
      <c r="U4667" s="30">
        <v>17209</v>
      </c>
      <c r="V4667" s="30">
        <v>16611</v>
      </c>
      <c r="W4667" s="30">
        <v>17566</v>
      </c>
      <c r="X4667" s="30">
        <v>17447</v>
      </c>
      <c r="Y4667" s="30">
        <v>17995</v>
      </c>
      <c r="Z4667" s="30">
        <v>16697</v>
      </c>
      <c r="AA4667" s="30">
        <v>16353</v>
      </c>
      <c r="AB4667" s="30">
        <v>16000</v>
      </c>
      <c r="AC4667" s="30">
        <v>16000</v>
      </c>
      <c r="AD4667" s="30">
        <v>16000</v>
      </c>
      <c r="AE4667" s="30">
        <v>16000</v>
      </c>
      <c r="AF4667" s="30">
        <v>16000</v>
      </c>
    </row>
    <row r="4668" spans="1:32" x14ac:dyDescent="0.45">
      <c r="A4668" s="29" t="s">
        <v>316</v>
      </c>
      <c r="B4668" s="29" t="s">
        <v>317</v>
      </c>
      <c r="C4668" s="29" t="s">
        <v>3211</v>
      </c>
      <c r="D4668" s="29" t="s">
        <v>3212</v>
      </c>
      <c r="E4668" s="29" t="s">
        <v>3213</v>
      </c>
      <c r="F4668" s="29" t="s">
        <v>982</v>
      </c>
      <c r="G4668" s="29" t="s">
        <v>3200</v>
      </c>
      <c r="H4668" s="29" t="s">
        <v>3201</v>
      </c>
      <c r="I4668" s="29" t="s">
        <v>3202</v>
      </c>
      <c r="J4668" s="29" t="s">
        <v>3203</v>
      </c>
      <c r="K4668" s="29" t="s">
        <v>3401</v>
      </c>
      <c r="L4668" s="29" t="s">
        <v>3402</v>
      </c>
      <c r="M4668" s="29" t="s">
        <v>3403</v>
      </c>
      <c r="N4668" s="29" t="s">
        <v>3404</v>
      </c>
      <c r="O4668" s="29" t="s">
        <v>3405</v>
      </c>
      <c r="P4668" s="29" t="s">
        <v>3406</v>
      </c>
      <c r="Q4668" s="29" t="s">
        <v>3209</v>
      </c>
      <c r="R4668" s="29" t="s">
        <v>3210</v>
      </c>
      <c r="S4668" s="29" t="s">
        <v>3098</v>
      </c>
      <c r="T4668" s="29"/>
      <c r="U4668" s="30">
        <v>64000</v>
      </c>
      <c r="V4668" s="30">
        <v>64000</v>
      </c>
      <c r="W4668" s="30">
        <v>64000</v>
      </c>
      <c r="X4668" s="30">
        <v>64000</v>
      </c>
      <c r="Y4668" s="30">
        <v>64000</v>
      </c>
      <c r="Z4668" s="30">
        <v>64000</v>
      </c>
      <c r="AA4668" s="30">
        <v>64000</v>
      </c>
      <c r="AB4668" s="30">
        <v>64000</v>
      </c>
      <c r="AC4668" s="30">
        <v>64000</v>
      </c>
      <c r="AD4668" s="30">
        <v>64000</v>
      </c>
      <c r="AE4668" s="30">
        <v>64000</v>
      </c>
      <c r="AF4668" s="30">
        <v>64000</v>
      </c>
    </row>
    <row r="4669" spans="1:32" x14ac:dyDescent="0.45">
      <c r="A4669" s="29" t="s">
        <v>316</v>
      </c>
      <c r="B4669" s="29" t="s">
        <v>317</v>
      </c>
      <c r="C4669" s="29" t="s">
        <v>3211</v>
      </c>
      <c r="D4669" s="29" t="s">
        <v>3212</v>
      </c>
      <c r="E4669" s="29" t="s">
        <v>3213</v>
      </c>
      <c r="F4669" s="29" t="s">
        <v>982</v>
      </c>
      <c r="G4669" s="29" t="s">
        <v>3200</v>
      </c>
      <c r="H4669" s="29" t="s">
        <v>3201</v>
      </c>
      <c r="I4669" s="29" t="s">
        <v>3202</v>
      </c>
      <c r="J4669" s="29" t="s">
        <v>3203</v>
      </c>
      <c r="K4669" s="29" t="s">
        <v>3401</v>
      </c>
      <c r="L4669" s="29" t="s">
        <v>3402</v>
      </c>
      <c r="M4669" s="29" t="s">
        <v>3403</v>
      </c>
      <c r="N4669" s="29" t="s">
        <v>3404</v>
      </c>
      <c r="O4669" s="29" t="s">
        <v>3407</v>
      </c>
      <c r="P4669" s="29" t="s">
        <v>3408</v>
      </c>
      <c r="Q4669" s="29" t="s">
        <v>3209</v>
      </c>
      <c r="R4669" s="29" t="s">
        <v>3210</v>
      </c>
      <c r="S4669" s="29" t="s">
        <v>3098</v>
      </c>
      <c r="T4669" s="29"/>
      <c r="U4669" s="30">
        <v>104489</v>
      </c>
      <c r="V4669" s="30">
        <v>104864</v>
      </c>
      <c r="W4669" s="30">
        <v>104769</v>
      </c>
      <c r="X4669" s="30">
        <v>104529</v>
      </c>
      <c r="Y4669" s="30">
        <v>104529</v>
      </c>
      <c r="Z4669" s="30">
        <v>104889</v>
      </c>
      <c r="AA4669" s="30">
        <v>104818</v>
      </c>
      <c r="AB4669" s="30">
        <v>104969</v>
      </c>
      <c r="AC4669" s="30">
        <v>104938</v>
      </c>
      <c r="AD4669" s="30">
        <v>104969</v>
      </c>
      <c r="AE4669" s="30">
        <v>104969</v>
      </c>
      <c r="AF4669" s="30">
        <v>104969</v>
      </c>
    </row>
    <row r="4670" spans="1:32" x14ac:dyDescent="0.45">
      <c r="A4670" s="29" t="s">
        <v>316</v>
      </c>
      <c r="B4670" s="29" t="s">
        <v>317</v>
      </c>
      <c r="C4670" s="29" t="s">
        <v>3211</v>
      </c>
      <c r="D4670" s="29" t="s">
        <v>3212</v>
      </c>
      <c r="E4670" s="29" t="s">
        <v>3213</v>
      </c>
      <c r="F4670" s="29" t="s">
        <v>982</v>
      </c>
      <c r="G4670" s="29" t="s">
        <v>3200</v>
      </c>
      <c r="H4670" s="29" t="s">
        <v>3201</v>
      </c>
      <c r="I4670" s="29" t="s">
        <v>3226</v>
      </c>
      <c r="J4670" s="29" t="s">
        <v>3227</v>
      </c>
      <c r="K4670" s="29" t="s">
        <v>3228</v>
      </c>
      <c r="L4670" s="29" t="s">
        <v>3111</v>
      </c>
      <c r="M4670" s="29" t="s">
        <v>3229</v>
      </c>
      <c r="N4670" s="29" t="s">
        <v>3230</v>
      </c>
      <c r="O4670" s="29" t="s">
        <v>3231</v>
      </c>
      <c r="P4670" s="29" t="s">
        <v>3232</v>
      </c>
      <c r="Q4670" s="29" t="s">
        <v>3209</v>
      </c>
      <c r="R4670" s="29" t="s">
        <v>3210</v>
      </c>
      <c r="S4670" s="29" t="s">
        <v>3098</v>
      </c>
      <c r="T4670" s="29"/>
      <c r="U4670" s="30">
        <v>0</v>
      </c>
      <c r="V4670" s="30">
        <v>0</v>
      </c>
      <c r="W4670" s="30">
        <v>0</v>
      </c>
      <c r="X4670" s="30">
        <v>0</v>
      </c>
      <c r="Y4670" s="30">
        <v>0</v>
      </c>
      <c r="Z4670" s="30">
        <v>0</v>
      </c>
      <c r="AA4670" s="30">
        <v>0</v>
      </c>
      <c r="AB4670" s="30">
        <v>0</v>
      </c>
      <c r="AC4670" s="30">
        <v>0</v>
      </c>
      <c r="AD4670" s="30">
        <v>0</v>
      </c>
      <c r="AE4670" s="30">
        <v>0</v>
      </c>
      <c r="AF4670" s="30">
        <v>0</v>
      </c>
    </row>
    <row r="4671" spans="1:32" x14ac:dyDescent="0.45">
      <c r="A4671" s="29" t="s">
        <v>316</v>
      </c>
      <c r="B4671" s="29" t="s">
        <v>317</v>
      </c>
      <c r="C4671" s="29" t="s">
        <v>3211</v>
      </c>
      <c r="D4671" s="29" t="s">
        <v>3212</v>
      </c>
      <c r="E4671" s="29" t="s">
        <v>3213</v>
      </c>
      <c r="F4671" s="29" t="s">
        <v>982</v>
      </c>
      <c r="G4671" s="29" t="s">
        <v>3233</v>
      </c>
      <c r="H4671" s="29" t="s">
        <v>3234</v>
      </c>
      <c r="I4671" s="29" t="s">
        <v>3262</v>
      </c>
      <c r="J4671" s="29" t="s">
        <v>3263</v>
      </c>
      <c r="K4671" s="29" t="s">
        <v>3563</v>
      </c>
      <c r="L4671" s="29" t="s">
        <v>3118</v>
      </c>
      <c r="M4671" s="29" t="s">
        <v>3564</v>
      </c>
      <c r="N4671" s="29" t="s">
        <v>3565</v>
      </c>
      <c r="O4671" s="29" t="s">
        <v>3566</v>
      </c>
      <c r="P4671" s="29" t="s">
        <v>3567</v>
      </c>
      <c r="Q4671" s="29" t="s">
        <v>3209</v>
      </c>
      <c r="R4671" s="29" t="s">
        <v>3210</v>
      </c>
      <c r="S4671" s="29" t="s">
        <v>3098</v>
      </c>
      <c r="T4671" s="29"/>
      <c r="U4671" s="30">
        <v>0</v>
      </c>
      <c r="V4671" s="30">
        <v>363</v>
      </c>
      <c r="W4671" s="30">
        <v>490</v>
      </c>
      <c r="X4671" s="30">
        <v>62</v>
      </c>
      <c r="Y4671" s="30">
        <v>481</v>
      </c>
      <c r="Z4671" s="30">
        <v>815</v>
      </c>
      <c r="AA4671" s="30">
        <v>0</v>
      </c>
      <c r="AB4671" s="30">
        <v>0</v>
      </c>
      <c r="AC4671" s="30">
        <v>372</v>
      </c>
      <c r="AD4671" s="30">
        <v>137</v>
      </c>
      <c r="AE4671" s="30">
        <v>0</v>
      </c>
      <c r="AF4671" s="30">
        <v>16</v>
      </c>
    </row>
    <row r="4672" spans="1:32" x14ac:dyDescent="0.45">
      <c r="A4672" s="29" t="s">
        <v>316</v>
      </c>
      <c r="B4672" s="29" t="s">
        <v>317</v>
      </c>
      <c r="C4672" s="29" t="s">
        <v>3211</v>
      </c>
      <c r="D4672" s="29" t="s">
        <v>3212</v>
      </c>
      <c r="E4672" s="29" t="s">
        <v>3213</v>
      </c>
      <c r="F4672" s="29" t="s">
        <v>982</v>
      </c>
      <c r="G4672" s="29" t="s">
        <v>3233</v>
      </c>
      <c r="H4672" s="29" t="s">
        <v>3234</v>
      </c>
      <c r="I4672" s="29" t="s">
        <v>3262</v>
      </c>
      <c r="J4672" s="29" t="s">
        <v>3263</v>
      </c>
      <c r="K4672" s="29" t="s">
        <v>3563</v>
      </c>
      <c r="L4672" s="29" t="s">
        <v>3118</v>
      </c>
      <c r="M4672" s="29" t="s">
        <v>3568</v>
      </c>
      <c r="N4672" s="29" t="s">
        <v>3569</v>
      </c>
      <c r="O4672" s="29" t="s">
        <v>3886</v>
      </c>
      <c r="P4672" s="29" t="s">
        <v>3887</v>
      </c>
      <c r="Q4672" s="29" t="s">
        <v>3209</v>
      </c>
      <c r="R4672" s="29" t="s">
        <v>3210</v>
      </c>
      <c r="S4672" s="29" t="s">
        <v>3098</v>
      </c>
      <c r="T4672" s="29"/>
      <c r="U4672" s="30">
        <v>4900</v>
      </c>
      <c r="V4672" s="30">
        <v>4900</v>
      </c>
      <c r="W4672" s="30">
        <v>4900</v>
      </c>
      <c r="X4672" s="30">
        <v>4900</v>
      </c>
      <c r="Y4672" s="30">
        <v>4900</v>
      </c>
      <c r="Z4672" s="30">
        <v>4900</v>
      </c>
      <c r="AA4672" s="30">
        <v>5402</v>
      </c>
      <c r="AB4672" s="30">
        <v>4900</v>
      </c>
      <c r="AC4672" s="30">
        <v>4900</v>
      </c>
      <c r="AD4672" s="30">
        <v>4900</v>
      </c>
      <c r="AE4672" s="30">
        <v>4900</v>
      </c>
      <c r="AF4672" s="30">
        <v>4900</v>
      </c>
    </row>
    <row r="4673" spans="1:32" x14ac:dyDescent="0.45">
      <c r="A4673" s="29" t="s">
        <v>316</v>
      </c>
      <c r="B4673" s="29" t="s">
        <v>317</v>
      </c>
      <c r="C4673" s="29" t="s">
        <v>3211</v>
      </c>
      <c r="D4673" s="29" t="s">
        <v>3212</v>
      </c>
      <c r="E4673" s="29" t="s">
        <v>3213</v>
      </c>
      <c r="F4673" s="29" t="s">
        <v>982</v>
      </c>
      <c r="G4673" s="29" t="s">
        <v>3233</v>
      </c>
      <c r="H4673" s="29" t="s">
        <v>3234</v>
      </c>
      <c r="I4673" s="29" t="s">
        <v>3262</v>
      </c>
      <c r="J4673" s="29" t="s">
        <v>3263</v>
      </c>
      <c r="K4673" s="29" t="s">
        <v>3264</v>
      </c>
      <c r="L4673" s="29" t="s">
        <v>3103</v>
      </c>
      <c r="M4673" s="29" t="s">
        <v>3265</v>
      </c>
      <c r="N4673" s="29" t="s">
        <v>3266</v>
      </c>
      <c r="O4673" s="29" t="s">
        <v>3267</v>
      </c>
      <c r="P4673" s="29" t="s">
        <v>3268</v>
      </c>
      <c r="Q4673" s="29" t="s">
        <v>3209</v>
      </c>
      <c r="R4673" s="29" t="s">
        <v>3210</v>
      </c>
      <c r="S4673" s="29" t="s">
        <v>3098</v>
      </c>
      <c r="T4673" s="29"/>
      <c r="U4673" s="30">
        <v>15600</v>
      </c>
      <c r="V4673" s="30">
        <v>15600</v>
      </c>
      <c r="W4673" s="30">
        <v>15600</v>
      </c>
      <c r="X4673" s="30">
        <v>15600</v>
      </c>
      <c r="Y4673" s="30">
        <v>15600</v>
      </c>
      <c r="Z4673" s="30">
        <v>15600</v>
      </c>
      <c r="AA4673" s="30">
        <v>15600</v>
      </c>
      <c r="AB4673" s="30">
        <v>15600</v>
      </c>
      <c r="AC4673" s="30">
        <v>15600</v>
      </c>
      <c r="AD4673" s="30">
        <v>15600</v>
      </c>
      <c r="AE4673" s="30">
        <v>15600</v>
      </c>
      <c r="AF4673" s="30">
        <v>15600</v>
      </c>
    </row>
    <row r="4674" spans="1:32" x14ac:dyDescent="0.45">
      <c r="A4674" s="29" t="s">
        <v>316</v>
      </c>
      <c r="B4674" s="29" t="s">
        <v>317</v>
      </c>
      <c r="C4674" s="29" t="s">
        <v>3292</v>
      </c>
      <c r="D4674" s="29" t="s">
        <v>3293</v>
      </c>
      <c r="E4674" s="29" t="s">
        <v>3388</v>
      </c>
      <c r="F4674" s="29" t="s">
        <v>3389</v>
      </c>
      <c r="G4674" s="29" t="s">
        <v>3200</v>
      </c>
      <c r="H4674" s="29" t="s">
        <v>3201</v>
      </c>
      <c r="I4674" s="29" t="s">
        <v>3226</v>
      </c>
      <c r="J4674" s="29" t="s">
        <v>3227</v>
      </c>
      <c r="K4674" s="29" t="s">
        <v>3228</v>
      </c>
      <c r="L4674" s="29" t="s">
        <v>3111</v>
      </c>
      <c r="M4674" s="29" t="s">
        <v>3229</v>
      </c>
      <c r="N4674" s="29" t="s">
        <v>3230</v>
      </c>
      <c r="O4674" s="29" t="s">
        <v>3231</v>
      </c>
      <c r="P4674" s="29" t="s">
        <v>3232</v>
      </c>
      <c r="Q4674" s="29" t="s">
        <v>3209</v>
      </c>
      <c r="R4674" s="29" t="s">
        <v>3210</v>
      </c>
      <c r="S4674" s="29" t="s">
        <v>3098</v>
      </c>
      <c r="T4674" s="29"/>
      <c r="U4674" s="30">
        <v>0</v>
      </c>
      <c r="V4674" s="30">
        <v>0</v>
      </c>
      <c r="W4674" s="30">
        <v>0</v>
      </c>
      <c r="X4674" s="30">
        <v>0</v>
      </c>
      <c r="Y4674" s="30">
        <v>0</v>
      </c>
      <c r="Z4674" s="30">
        <v>0</v>
      </c>
      <c r="AA4674" s="30">
        <v>0</v>
      </c>
      <c r="AB4674" s="30">
        <v>0</v>
      </c>
      <c r="AC4674" s="30">
        <v>0</v>
      </c>
      <c r="AD4674" s="30">
        <v>0</v>
      </c>
      <c r="AE4674" s="30">
        <v>0</v>
      </c>
      <c r="AF4674" s="30">
        <v>0</v>
      </c>
    </row>
    <row r="4675" spans="1:32" x14ac:dyDescent="0.45">
      <c r="A4675" s="29" t="s">
        <v>1185</v>
      </c>
      <c r="B4675" s="29" t="s">
        <v>1186</v>
      </c>
      <c r="C4675" s="29" t="s">
        <v>3299</v>
      </c>
      <c r="D4675" s="29" t="s">
        <v>3300</v>
      </c>
      <c r="E4675" s="29" t="s">
        <v>3301</v>
      </c>
      <c r="F4675" s="29" t="s">
        <v>3302</v>
      </c>
      <c r="G4675" s="29" t="s">
        <v>3233</v>
      </c>
      <c r="H4675" s="29" t="s">
        <v>3234</v>
      </c>
      <c r="I4675" s="29" t="s">
        <v>3262</v>
      </c>
      <c r="J4675" s="29" t="s">
        <v>3263</v>
      </c>
      <c r="K4675" s="29" t="s">
        <v>3264</v>
      </c>
      <c r="L4675" s="29" t="s">
        <v>3103</v>
      </c>
      <c r="M4675" s="29" t="s">
        <v>3265</v>
      </c>
      <c r="N4675" s="29" t="s">
        <v>3266</v>
      </c>
      <c r="O4675" s="29" t="s">
        <v>3267</v>
      </c>
      <c r="P4675" s="29" t="s">
        <v>3268</v>
      </c>
      <c r="Q4675" s="29" t="s">
        <v>3209</v>
      </c>
      <c r="R4675" s="29" t="s">
        <v>3210</v>
      </c>
      <c r="S4675" s="29" t="s">
        <v>3098</v>
      </c>
      <c r="T4675" s="29"/>
      <c r="U4675" s="30">
        <v>6000</v>
      </c>
      <c r="V4675" s="30">
        <v>6000</v>
      </c>
      <c r="W4675" s="30">
        <v>6000</v>
      </c>
      <c r="X4675" s="30">
        <v>6000</v>
      </c>
      <c r="Y4675" s="30">
        <v>6000</v>
      </c>
      <c r="Z4675" s="30">
        <v>6000</v>
      </c>
      <c r="AA4675" s="30">
        <v>6000</v>
      </c>
      <c r="AB4675" s="30">
        <v>6000</v>
      </c>
      <c r="AC4675" s="30">
        <v>6000</v>
      </c>
      <c r="AD4675" s="30">
        <v>6000</v>
      </c>
      <c r="AE4675" s="30">
        <v>6000</v>
      </c>
      <c r="AF4675" s="30">
        <v>6000</v>
      </c>
    </row>
    <row r="4676" spans="1:32" x14ac:dyDescent="0.45">
      <c r="A4676" s="29" t="s">
        <v>1185</v>
      </c>
      <c r="B4676" s="29" t="s">
        <v>1186</v>
      </c>
      <c r="C4676" s="29" t="s">
        <v>3299</v>
      </c>
      <c r="D4676" s="29" t="s">
        <v>3300</v>
      </c>
      <c r="E4676" s="29" t="s">
        <v>3301</v>
      </c>
      <c r="F4676" s="29" t="s">
        <v>3302</v>
      </c>
      <c r="G4676" s="29" t="s">
        <v>3233</v>
      </c>
      <c r="H4676" s="29" t="s">
        <v>3234</v>
      </c>
      <c r="I4676" s="29" t="s">
        <v>3262</v>
      </c>
      <c r="J4676" s="29" t="s">
        <v>3263</v>
      </c>
      <c r="K4676" s="29" t="s">
        <v>3264</v>
      </c>
      <c r="L4676" s="29" t="s">
        <v>3103</v>
      </c>
      <c r="M4676" s="29" t="s">
        <v>3265</v>
      </c>
      <c r="N4676" s="29" t="s">
        <v>3266</v>
      </c>
      <c r="O4676" s="29" t="s">
        <v>3269</v>
      </c>
      <c r="P4676" s="29" t="s">
        <v>3270</v>
      </c>
      <c r="Q4676" s="29" t="s">
        <v>3209</v>
      </c>
      <c r="R4676" s="29" t="s">
        <v>3210</v>
      </c>
      <c r="S4676" s="29" t="s">
        <v>3098</v>
      </c>
      <c r="T4676" s="29"/>
      <c r="U4676" s="30">
        <v>49</v>
      </c>
      <c r="V4676" s="30">
        <v>49</v>
      </c>
      <c r="W4676" s="30">
        <v>98</v>
      </c>
      <c r="X4676" s="30">
        <v>98</v>
      </c>
      <c r="Y4676" s="30">
        <v>49</v>
      </c>
      <c r="Z4676" s="30">
        <v>98</v>
      </c>
      <c r="AA4676" s="30">
        <v>0</v>
      </c>
      <c r="AB4676" s="30">
        <v>49</v>
      </c>
      <c r="AC4676" s="30">
        <v>98</v>
      </c>
      <c r="AD4676" s="30">
        <v>49</v>
      </c>
      <c r="AE4676" s="30">
        <v>0</v>
      </c>
      <c r="AF4676" s="30">
        <v>147</v>
      </c>
    </row>
    <row r="4677" spans="1:32" x14ac:dyDescent="0.45">
      <c r="A4677" s="29" t="s">
        <v>1185</v>
      </c>
      <c r="B4677" s="29" t="s">
        <v>1186</v>
      </c>
      <c r="C4677" s="29" t="s">
        <v>3299</v>
      </c>
      <c r="D4677" s="29" t="s">
        <v>3300</v>
      </c>
      <c r="E4677" s="29" t="s">
        <v>3301</v>
      </c>
      <c r="F4677" s="29" t="s">
        <v>3302</v>
      </c>
      <c r="G4677" s="29" t="s">
        <v>3233</v>
      </c>
      <c r="H4677" s="29" t="s">
        <v>3234</v>
      </c>
      <c r="I4677" s="29" t="s">
        <v>3262</v>
      </c>
      <c r="J4677" s="29" t="s">
        <v>3263</v>
      </c>
      <c r="K4677" s="29" t="s">
        <v>3264</v>
      </c>
      <c r="L4677" s="29" t="s">
        <v>3103</v>
      </c>
      <c r="M4677" s="29" t="s">
        <v>3265</v>
      </c>
      <c r="N4677" s="29" t="s">
        <v>3266</v>
      </c>
      <c r="O4677" s="29" t="s">
        <v>3271</v>
      </c>
      <c r="P4677" s="29" t="s">
        <v>3272</v>
      </c>
      <c r="Q4677" s="29" t="s">
        <v>3209</v>
      </c>
      <c r="R4677" s="29" t="s">
        <v>3210</v>
      </c>
      <c r="S4677" s="29" t="s">
        <v>3098</v>
      </c>
      <c r="T4677" s="29"/>
      <c r="U4677" s="30">
        <v>58</v>
      </c>
      <c r="V4677" s="30">
        <v>0</v>
      </c>
      <c r="W4677" s="30">
        <v>0</v>
      </c>
      <c r="X4677" s="30">
        <v>0</v>
      </c>
      <c r="Y4677" s="30">
        <v>0</v>
      </c>
      <c r="Z4677" s="30">
        <v>0</v>
      </c>
      <c r="AA4677" s="30">
        <v>0</v>
      </c>
      <c r="AB4677" s="30">
        <v>0</v>
      </c>
      <c r="AC4677" s="30">
        <v>0</v>
      </c>
      <c r="AD4677" s="30">
        <v>0</v>
      </c>
      <c r="AE4677" s="30">
        <v>0</v>
      </c>
      <c r="AF4677" s="30">
        <v>0</v>
      </c>
    </row>
    <row r="4678" spans="1:32" x14ac:dyDescent="0.45">
      <c r="A4678" s="29" t="s">
        <v>1185</v>
      </c>
      <c r="B4678" s="29" t="s">
        <v>1186</v>
      </c>
      <c r="C4678" s="29" t="s">
        <v>3299</v>
      </c>
      <c r="D4678" s="29" t="s">
        <v>3300</v>
      </c>
      <c r="E4678" s="29" t="s">
        <v>3301</v>
      </c>
      <c r="F4678" s="29" t="s">
        <v>3302</v>
      </c>
      <c r="G4678" s="29" t="s">
        <v>3233</v>
      </c>
      <c r="H4678" s="29" t="s">
        <v>3234</v>
      </c>
      <c r="I4678" s="29" t="s">
        <v>3262</v>
      </c>
      <c r="J4678" s="29" t="s">
        <v>3263</v>
      </c>
      <c r="K4678" s="29" t="s">
        <v>3264</v>
      </c>
      <c r="L4678" s="29" t="s">
        <v>3103</v>
      </c>
      <c r="M4678" s="29" t="s">
        <v>3265</v>
      </c>
      <c r="N4678" s="29" t="s">
        <v>3266</v>
      </c>
      <c r="O4678" s="29" t="s">
        <v>3273</v>
      </c>
      <c r="P4678" s="29" t="s">
        <v>3274</v>
      </c>
      <c r="Q4678" s="29" t="s">
        <v>3209</v>
      </c>
      <c r="R4678" s="29" t="s">
        <v>3210</v>
      </c>
      <c r="S4678" s="29" t="s">
        <v>3098</v>
      </c>
      <c r="T4678" s="29"/>
      <c r="U4678" s="30">
        <v>0</v>
      </c>
      <c r="V4678" s="30">
        <v>0</v>
      </c>
      <c r="W4678" s="30">
        <v>39</v>
      </c>
      <c r="X4678" s="30">
        <v>0</v>
      </c>
      <c r="Y4678" s="30">
        <v>0</v>
      </c>
      <c r="Z4678" s="30">
        <v>0</v>
      </c>
      <c r="AA4678" s="30">
        <v>0</v>
      </c>
      <c r="AB4678" s="30">
        <v>0</v>
      </c>
      <c r="AC4678" s="30">
        <v>0</v>
      </c>
      <c r="AD4678" s="30">
        <v>0</v>
      </c>
      <c r="AE4678" s="30">
        <v>0</v>
      </c>
      <c r="AF4678" s="30">
        <v>0</v>
      </c>
    </row>
    <row r="4679" spans="1:32" x14ac:dyDescent="0.45">
      <c r="A4679" s="29" t="s">
        <v>1185</v>
      </c>
      <c r="B4679" s="29" t="s">
        <v>1186</v>
      </c>
      <c r="C4679" s="29" t="s">
        <v>3299</v>
      </c>
      <c r="D4679" s="29" t="s">
        <v>3300</v>
      </c>
      <c r="E4679" s="29" t="s">
        <v>3301</v>
      </c>
      <c r="F4679" s="29" t="s">
        <v>3302</v>
      </c>
      <c r="G4679" s="29" t="s">
        <v>3233</v>
      </c>
      <c r="H4679" s="29" t="s">
        <v>3234</v>
      </c>
      <c r="I4679" s="29" t="s">
        <v>3262</v>
      </c>
      <c r="J4679" s="29" t="s">
        <v>3263</v>
      </c>
      <c r="K4679" s="29" t="s">
        <v>3264</v>
      </c>
      <c r="L4679" s="29" t="s">
        <v>3103</v>
      </c>
      <c r="M4679" s="29" t="s">
        <v>3265</v>
      </c>
      <c r="N4679" s="29" t="s">
        <v>3266</v>
      </c>
      <c r="O4679" s="29" t="s">
        <v>3372</v>
      </c>
      <c r="P4679" s="29" t="s">
        <v>3373</v>
      </c>
      <c r="Q4679" s="29" t="s">
        <v>3209</v>
      </c>
      <c r="R4679" s="29" t="s">
        <v>3210</v>
      </c>
      <c r="S4679" s="29" t="s">
        <v>3098</v>
      </c>
      <c r="T4679" s="29"/>
      <c r="U4679" s="30">
        <v>130</v>
      </c>
      <c r="V4679" s="30">
        <v>261</v>
      </c>
      <c r="W4679" s="30">
        <v>391</v>
      </c>
      <c r="X4679" s="30">
        <v>159</v>
      </c>
      <c r="Y4679" s="30">
        <v>87</v>
      </c>
      <c r="Z4679" s="30">
        <v>203</v>
      </c>
      <c r="AA4679" s="30">
        <v>435</v>
      </c>
      <c r="AB4679" s="30">
        <v>290</v>
      </c>
      <c r="AC4679" s="30">
        <v>739</v>
      </c>
      <c r="AD4679" s="30">
        <v>623</v>
      </c>
      <c r="AE4679" s="30">
        <v>87</v>
      </c>
      <c r="AF4679" s="30">
        <v>58</v>
      </c>
    </row>
    <row r="4680" spans="1:32" x14ac:dyDescent="0.45">
      <c r="A4680" s="29" t="s">
        <v>1185</v>
      </c>
      <c r="B4680" s="29" t="s">
        <v>1186</v>
      </c>
      <c r="C4680" s="29" t="s">
        <v>3299</v>
      </c>
      <c r="D4680" s="29" t="s">
        <v>3300</v>
      </c>
      <c r="E4680" s="29" t="s">
        <v>3301</v>
      </c>
      <c r="F4680" s="29" t="s">
        <v>3302</v>
      </c>
      <c r="G4680" s="29" t="s">
        <v>3233</v>
      </c>
      <c r="H4680" s="29" t="s">
        <v>3234</v>
      </c>
      <c r="I4680" s="29" t="s">
        <v>3262</v>
      </c>
      <c r="J4680" s="29" t="s">
        <v>3263</v>
      </c>
      <c r="K4680" s="29" t="s">
        <v>3264</v>
      </c>
      <c r="L4680" s="29" t="s">
        <v>3103</v>
      </c>
      <c r="M4680" s="29" t="s">
        <v>3322</v>
      </c>
      <c r="N4680" s="29" t="s">
        <v>3323</v>
      </c>
      <c r="O4680" s="29" t="s">
        <v>3374</v>
      </c>
      <c r="P4680" s="29" t="s">
        <v>3375</v>
      </c>
      <c r="Q4680" s="29" t="s">
        <v>3209</v>
      </c>
      <c r="R4680" s="29" t="s">
        <v>3210</v>
      </c>
      <c r="S4680" s="29" t="s">
        <v>3098</v>
      </c>
      <c r="T4680" s="29"/>
      <c r="U4680" s="30">
        <v>1000</v>
      </c>
      <c r="V4680" s="30">
        <v>1000</v>
      </c>
      <c r="W4680" s="30">
        <v>1000</v>
      </c>
      <c r="X4680" s="30">
        <v>1000</v>
      </c>
      <c r="Y4680" s="30">
        <v>1000</v>
      </c>
      <c r="Z4680" s="30">
        <v>1000</v>
      </c>
      <c r="AA4680" s="30">
        <v>1000</v>
      </c>
      <c r="AB4680" s="30">
        <v>1000</v>
      </c>
      <c r="AC4680" s="30">
        <v>1000</v>
      </c>
      <c r="AD4680" s="30">
        <v>1000</v>
      </c>
      <c r="AE4680" s="30">
        <v>1000</v>
      </c>
      <c r="AF4680" s="30">
        <v>1000</v>
      </c>
    </row>
    <row r="4681" spans="1:32" x14ac:dyDescent="0.45">
      <c r="A4681" s="29" t="s">
        <v>1143</v>
      </c>
      <c r="B4681" s="29" t="s">
        <v>1144</v>
      </c>
      <c r="C4681" s="29" t="s">
        <v>3299</v>
      </c>
      <c r="D4681" s="29" t="s">
        <v>3300</v>
      </c>
      <c r="E4681" s="29" t="s">
        <v>3301</v>
      </c>
      <c r="F4681" s="29" t="s">
        <v>3302</v>
      </c>
      <c r="G4681" s="29" t="s">
        <v>3233</v>
      </c>
      <c r="H4681" s="29" t="s">
        <v>3234</v>
      </c>
      <c r="I4681" s="29" t="s">
        <v>3262</v>
      </c>
      <c r="J4681" s="29" t="s">
        <v>3263</v>
      </c>
      <c r="K4681" s="29" t="s">
        <v>3264</v>
      </c>
      <c r="L4681" s="29" t="s">
        <v>3103</v>
      </c>
      <c r="M4681" s="29" t="s">
        <v>3326</v>
      </c>
      <c r="N4681" s="29" t="s">
        <v>3327</v>
      </c>
      <c r="O4681" s="29" t="s">
        <v>3328</v>
      </c>
      <c r="P4681" s="29" t="s">
        <v>3329</v>
      </c>
      <c r="Q4681" s="29" t="s">
        <v>3209</v>
      </c>
      <c r="R4681" s="29" t="s">
        <v>3210</v>
      </c>
      <c r="S4681" s="29" t="s">
        <v>3098</v>
      </c>
      <c r="T4681" s="29"/>
      <c r="U4681" s="30">
        <v>0</v>
      </c>
      <c r="V4681" s="30">
        <v>0</v>
      </c>
      <c r="W4681" s="30">
        <v>0</v>
      </c>
      <c r="X4681" s="30">
        <v>0</v>
      </c>
      <c r="Y4681" s="30">
        <v>0</v>
      </c>
      <c r="Z4681" s="30">
        <v>0</v>
      </c>
      <c r="AA4681" s="30">
        <v>0</v>
      </c>
      <c r="AB4681" s="30">
        <v>0</v>
      </c>
      <c r="AC4681" s="30">
        <v>0</v>
      </c>
      <c r="AD4681" s="30">
        <v>0</v>
      </c>
      <c r="AE4681" s="30">
        <v>0</v>
      </c>
      <c r="AF4681" s="30">
        <v>0</v>
      </c>
    </row>
    <row r="4682" spans="1:32" x14ac:dyDescent="0.45">
      <c r="A4682" s="29" t="s">
        <v>1143</v>
      </c>
      <c r="B4682" s="29" t="s">
        <v>1144</v>
      </c>
      <c r="C4682" s="29" t="s">
        <v>3299</v>
      </c>
      <c r="D4682" s="29" t="s">
        <v>3300</v>
      </c>
      <c r="E4682" s="29" t="s">
        <v>3301</v>
      </c>
      <c r="F4682" s="29" t="s">
        <v>3302</v>
      </c>
      <c r="G4682" s="29" t="s">
        <v>3233</v>
      </c>
      <c r="H4682" s="29" t="s">
        <v>3234</v>
      </c>
      <c r="I4682" s="29" t="s">
        <v>3262</v>
      </c>
      <c r="J4682" s="29" t="s">
        <v>3263</v>
      </c>
      <c r="K4682" s="29" t="s">
        <v>3264</v>
      </c>
      <c r="L4682" s="29" t="s">
        <v>3103</v>
      </c>
      <c r="M4682" s="29" t="s">
        <v>3326</v>
      </c>
      <c r="N4682" s="29" t="s">
        <v>3327</v>
      </c>
      <c r="O4682" s="29" t="s">
        <v>3330</v>
      </c>
      <c r="P4682" s="29" t="s">
        <v>3331</v>
      </c>
      <c r="Q4682" s="29" t="s">
        <v>3209</v>
      </c>
      <c r="R4682" s="29" t="s">
        <v>3210</v>
      </c>
      <c r="S4682" s="29" t="s">
        <v>3098</v>
      </c>
      <c r="T4682" s="29"/>
      <c r="U4682" s="30">
        <v>0</v>
      </c>
      <c r="V4682" s="30">
        <v>0</v>
      </c>
      <c r="W4682" s="30">
        <v>0</v>
      </c>
      <c r="X4682" s="30">
        <v>0</v>
      </c>
      <c r="Y4682" s="30">
        <v>0</v>
      </c>
      <c r="Z4682" s="30">
        <v>0</v>
      </c>
      <c r="AA4682" s="30">
        <v>0</v>
      </c>
      <c r="AB4682" s="30">
        <v>0</v>
      </c>
      <c r="AC4682" s="30">
        <v>0</v>
      </c>
      <c r="AD4682" s="30">
        <v>0</v>
      </c>
      <c r="AE4682" s="30">
        <v>0</v>
      </c>
      <c r="AF4682" s="30">
        <v>0</v>
      </c>
    </row>
    <row r="4683" spans="1:32" x14ac:dyDescent="0.45">
      <c r="A4683" s="29" t="s">
        <v>1143</v>
      </c>
      <c r="B4683" s="29" t="s">
        <v>1144</v>
      </c>
      <c r="C4683" s="29" t="s">
        <v>3299</v>
      </c>
      <c r="D4683" s="29" t="s">
        <v>3300</v>
      </c>
      <c r="E4683" s="29" t="s">
        <v>3301</v>
      </c>
      <c r="F4683" s="29" t="s">
        <v>3302</v>
      </c>
      <c r="G4683" s="29" t="s">
        <v>3233</v>
      </c>
      <c r="H4683" s="29" t="s">
        <v>3234</v>
      </c>
      <c r="I4683" s="29" t="s">
        <v>3262</v>
      </c>
      <c r="J4683" s="29" t="s">
        <v>3263</v>
      </c>
      <c r="K4683" s="29" t="s">
        <v>3264</v>
      </c>
      <c r="L4683" s="29" t="s">
        <v>3103</v>
      </c>
      <c r="M4683" s="29" t="s">
        <v>3326</v>
      </c>
      <c r="N4683" s="29" t="s">
        <v>3327</v>
      </c>
      <c r="O4683" s="29" t="s">
        <v>3332</v>
      </c>
      <c r="P4683" s="29" t="s">
        <v>3333</v>
      </c>
      <c r="Q4683" s="29" t="s">
        <v>3209</v>
      </c>
      <c r="R4683" s="29" t="s">
        <v>3210</v>
      </c>
      <c r="S4683" s="29" t="s">
        <v>3098</v>
      </c>
      <c r="T4683" s="29"/>
      <c r="U4683" s="30">
        <v>0</v>
      </c>
      <c r="V4683" s="30">
        <v>5814</v>
      </c>
      <c r="W4683" s="30">
        <v>5500</v>
      </c>
      <c r="X4683" s="30">
        <v>5500</v>
      </c>
      <c r="Y4683" s="30">
        <v>5500</v>
      </c>
      <c r="Z4683" s="30">
        <v>5500</v>
      </c>
      <c r="AA4683" s="30">
        <v>5500</v>
      </c>
      <c r="AB4683" s="30">
        <v>5500</v>
      </c>
      <c r="AC4683" s="30">
        <v>5500</v>
      </c>
      <c r="AD4683" s="30">
        <v>5500</v>
      </c>
      <c r="AE4683" s="30">
        <v>5500</v>
      </c>
      <c r="AF4683" s="30">
        <v>5500</v>
      </c>
    </row>
    <row r="4684" spans="1:32" x14ac:dyDescent="0.45">
      <c r="A4684" s="29" t="s">
        <v>1143</v>
      </c>
      <c r="B4684" s="29" t="s">
        <v>1144</v>
      </c>
      <c r="C4684" s="29" t="s">
        <v>3299</v>
      </c>
      <c r="D4684" s="29" t="s">
        <v>3300</v>
      </c>
      <c r="E4684" s="29" t="s">
        <v>3301</v>
      </c>
      <c r="F4684" s="29" t="s">
        <v>3302</v>
      </c>
      <c r="G4684" s="29" t="s">
        <v>3233</v>
      </c>
      <c r="H4684" s="29" t="s">
        <v>3234</v>
      </c>
      <c r="I4684" s="29" t="s">
        <v>3275</v>
      </c>
      <c r="J4684" s="29" t="s">
        <v>3276</v>
      </c>
      <c r="K4684" s="29" t="s">
        <v>3277</v>
      </c>
      <c r="L4684" s="29" t="s">
        <v>3100</v>
      </c>
      <c r="M4684" s="29" t="s">
        <v>3312</v>
      </c>
      <c r="N4684" s="29" t="s">
        <v>3313</v>
      </c>
      <c r="O4684" s="29" t="s">
        <v>3314</v>
      </c>
      <c r="P4684" s="29" t="s">
        <v>3315</v>
      </c>
      <c r="Q4684" s="29" t="s">
        <v>3249</v>
      </c>
      <c r="R4684" s="29" t="s">
        <v>3210</v>
      </c>
      <c r="S4684" s="29" t="s">
        <v>3098</v>
      </c>
      <c r="T4684" s="29"/>
      <c r="U4684" s="30">
        <v>962</v>
      </c>
      <c r="V4684" s="30">
        <v>962</v>
      </c>
      <c r="W4684" s="30">
        <v>962</v>
      </c>
      <c r="X4684" s="30">
        <v>962</v>
      </c>
      <c r="Y4684" s="30">
        <v>962</v>
      </c>
      <c r="Z4684" s="30">
        <v>962</v>
      </c>
      <c r="AA4684" s="30">
        <v>962</v>
      </c>
      <c r="AB4684" s="30">
        <v>962</v>
      </c>
      <c r="AC4684" s="30">
        <v>962</v>
      </c>
      <c r="AD4684" s="30">
        <v>962</v>
      </c>
      <c r="AE4684" s="30">
        <v>962</v>
      </c>
      <c r="AF4684" s="30">
        <v>962</v>
      </c>
    </row>
    <row r="4685" spans="1:32" x14ac:dyDescent="0.45">
      <c r="A4685" s="29" t="s">
        <v>1143</v>
      </c>
      <c r="B4685" s="29" t="s">
        <v>1144</v>
      </c>
      <c r="C4685" s="29" t="s">
        <v>3299</v>
      </c>
      <c r="D4685" s="29" t="s">
        <v>3300</v>
      </c>
      <c r="E4685" s="29" t="s">
        <v>3301</v>
      </c>
      <c r="F4685" s="29" t="s">
        <v>3302</v>
      </c>
      <c r="G4685" s="29" t="s">
        <v>3233</v>
      </c>
      <c r="H4685" s="29" t="s">
        <v>3234</v>
      </c>
      <c r="I4685" s="29" t="s">
        <v>3275</v>
      </c>
      <c r="J4685" s="29" t="s">
        <v>3276</v>
      </c>
      <c r="K4685" s="29" t="s">
        <v>3277</v>
      </c>
      <c r="L4685" s="29" t="s">
        <v>3100</v>
      </c>
      <c r="M4685" s="29" t="s">
        <v>3312</v>
      </c>
      <c r="N4685" s="29" t="s">
        <v>3313</v>
      </c>
      <c r="O4685" s="29" t="s">
        <v>3314</v>
      </c>
      <c r="P4685" s="29" t="s">
        <v>3315</v>
      </c>
      <c r="Q4685" s="29" t="s">
        <v>3209</v>
      </c>
      <c r="R4685" s="29" t="s">
        <v>3210</v>
      </c>
      <c r="S4685" s="29" t="s">
        <v>3098</v>
      </c>
      <c r="T4685" s="29"/>
      <c r="U4685" s="30">
        <v>30000</v>
      </c>
      <c r="V4685" s="30">
        <v>28286</v>
      </c>
      <c r="W4685" s="30">
        <v>28000</v>
      </c>
      <c r="X4685" s="30">
        <v>28000</v>
      </c>
      <c r="Y4685" s="30">
        <v>28000</v>
      </c>
      <c r="Z4685" s="30">
        <v>28000</v>
      </c>
      <c r="AA4685" s="30">
        <v>28000</v>
      </c>
      <c r="AB4685" s="30">
        <v>28000</v>
      </c>
      <c r="AC4685" s="30">
        <v>28000</v>
      </c>
      <c r="AD4685" s="30">
        <v>28000</v>
      </c>
      <c r="AE4685" s="30">
        <v>28000</v>
      </c>
      <c r="AF4685" s="30">
        <v>28000</v>
      </c>
    </row>
    <row r="4686" spans="1:32" x14ac:dyDescent="0.45">
      <c r="A4686" s="29" t="s">
        <v>1143</v>
      </c>
      <c r="B4686" s="29" t="s">
        <v>1144</v>
      </c>
      <c r="C4686" s="29" t="s">
        <v>3299</v>
      </c>
      <c r="D4686" s="29" t="s">
        <v>3300</v>
      </c>
      <c r="E4686" s="29" t="s">
        <v>3301</v>
      </c>
      <c r="F4686" s="29" t="s">
        <v>3302</v>
      </c>
      <c r="G4686" s="29" t="s">
        <v>3233</v>
      </c>
      <c r="H4686" s="29" t="s">
        <v>3234</v>
      </c>
      <c r="I4686" s="29" t="s">
        <v>3275</v>
      </c>
      <c r="J4686" s="29" t="s">
        <v>3276</v>
      </c>
      <c r="K4686" s="29" t="s">
        <v>3287</v>
      </c>
      <c r="L4686" s="29" t="s">
        <v>3101</v>
      </c>
      <c r="M4686" s="29" t="s">
        <v>3288</v>
      </c>
      <c r="N4686" s="29" t="s">
        <v>3289</v>
      </c>
      <c r="O4686" s="29" t="s">
        <v>3290</v>
      </c>
      <c r="P4686" s="29" t="s">
        <v>3291</v>
      </c>
      <c r="Q4686" s="29" t="s">
        <v>3209</v>
      </c>
      <c r="R4686" s="29" t="s">
        <v>3210</v>
      </c>
      <c r="S4686" s="29" t="s">
        <v>3098</v>
      </c>
      <c r="T4686" s="29"/>
      <c r="U4686" s="30">
        <v>1000</v>
      </c>
      <c r="V4686" s="30">
        <v>1000</v>
      </c>
      <c r="W4686" s="30">
        <v>1000</v>
      </c>
      <c r="X4686" s="30">
        <v>1000</v>
      </c>
      <c r="Y4686" s="30">
        <v>1000</v>
      </c>
      <c r="Z4686" s="30">
        <v>1000</v>
      </c>
      <c r="AA4686" s="30">
        <v>1000</v>
      </c>
      <c r="AB4686" s="30">
        <v>1000</v>
      </c>
      <c r="AC4686" s="30">
        <v>1000</v>
      </c>
      <c r="AD4686" s="30">
        <v>1000</v>
      </c>
      <c r="AE4686" s="30">
        <v>1000</v>
      </c>
      <c r="AF4686" s="30">
        <v>1000</v>
      </c>
    </row>
    <row r="4687" spans="1:32" x14ac:dyDescent="0.45">
      <c r="A4687" s="29" t="s">
        <v>467</v>
      </c>
      <c r="B4687" s="29" t="s">
        <v>468</v>
      </c>
      <c r="C4687" s="29" t="s">
        <v>3196</v>
      </c>
      <c r="D4687" s="29" t="s">
        <v>3197</v>
      </c>
      <c r="E4687" s="29" t="s">
        <v>3537</v>
      </c>
      <c r="F4687" s="29" t="s">
        <v>3463</v>
      </c>
      <c r="G4687" s="29" t="s">
        <v>3200</v>
      </c>
      <c r="H4687" s="29" t="s">
        <v>3201</v>
      </c>
      <c r="I4687" s="29" t="s">
        <v>3226</v>
      </c>
      <c r="J4687" s="29" t="s">
        <v>3227</v>
      </c>
      <c r="K4687" s="29" t="s">
        <v>3228</v>
      </c>
      <c r="L4687" s="29" t="s">
        <v>3111</v>
      </c>
      <c r="M4687" s="29" t="s">
        <v>3409</v>
      </c>
      <c r="N4687" s="29" t="s">
        <v>3410</v>
      </c>
      <c r="O4687" s="29" t="s">
        <v>3411</v>
      </c>
      <c r="P4687" s="29" t="s">
        <v>3412</v>
      </c>
      <c r="Q4687" s="29" t="s">
        <v>3209</v>
      </c>
      <c r="R4687" s="29" t="s">
        <v>3210</v>
      </c>
      <c r="S4687" s="29" t="s">
        <v>3098</v>
      </c>
      <c r="T4687" s="29"/>
      <c r="U4687" s="30">
        <v>16000</v>
      </c>
      <c r="V4687" s="30">
        <v>16000</v>
      </c>
      <c r="W4687" s="30">
        <v>16000</v>
      </c>
      <c r="X4687" s="30">
        <v>16000</v>
      </c>
      <c r="Y4687" s="30">
        <v>16000</v>
      </c>
      <c r="Z4687" s="30">
        <v>16000</v>
      </c>
      <c r="AA4687" s="30">
        <v>16000</v>
      </c>
      <c r="AB4687" s="30">
        <v>16000</v>
      </c>
      <c r="AC4687" s="30">
        <v>16000</v>
      </c>
      <c r="AD4687" s="30">
        <v>16000</v>
      </c>
      <c r="AE4687" s="30">
        <v>16000</v>
      </c>
      <c r="AF4687" s="30">
        <v>16000</v>
      </c>
    </row>
    <row r="4688" spans="1:32" x14ac:dyDescent="0.45">
      <c r="A4688" s="29" t="s">
        <v>467</v>
      </c>
      <c r="B4688" s="29" t="s">
        <v>468</v>
      </c>
      <c r="C4688" s="29" t="s">
        <v>3299</v>
      </c>
      <c r="D4688" s="29" t="s">
        <v>3300</v>
      </c>
      <c r="E4688" s="29" t="s">
        <v>3320</v>
      </c>
      <c r="F4688" s="29" t="s">
        <v>3321</v>
      </c>
      <c r="G4688" s="29" t="s">
        <v>3200</v>
      </c>
      <c r="H4688" s="29" t="s">
        <v>3201</v>
      </c>
      <c r="I4688" s="29" t="s">
        <v>3202</v>
      </c>
      <c r="J4688" s="29" t="s">
        <v>3203</v>
      </c>
      <c r="K4688" s="29" t="s">
        <v>3204</v>
      </c>
      <c r="L4688" s="29" t="s">
        <v>3109</v>
      </c>
      <c r="M4688" s="29" t="s">
        <v>3205</v>
      </c>
      <c r="N4688" s="29" t="s">
        <v>3206</v>
      </c>
      <c r="O4688" s="29" t="s">
        <v>3214</v>
      </c>
      <c r="P4688" s="29" t="s">
        <v>3215</v>
      </c>
      <c r="Q4688" s="29" t="s">
        <v>3209</v>
      </c>
      <c r="R4688" s="29" t="s">
        <v>3210</v>
      </c>
      <c r="S4688" s="29" t="s">
        <v>3098</v>
      </c>
      <c r="T4688" s="29"/>
      <c r="U4688" s="30">
        <v>0</v>
      </c>
      <c r="V4688" s="30">
        <v>0</v>
      </c>
      <c r="W4688" s="30">
        <v>0</v>
      </c>
      <c r="X4688" s="30">
        <v>0</v>
      </c>
      <c r="Y4688" s="30">
        <v>0</v>
      </c>
      <c r="Z4688" s="30">
        <v>0</v>
      </c>
      <c r="AA4688" s="30">
        <v>0</v>
      </c>
      <c r="AB4688" s="30">
        <v>0</v>
      </c>
      <c r="AC4688" s="30">
        <v>0</v>
      </c>
      <c r="AD4688" s="30">
        <v>0</v>
      </c>
      <c r="AE4688" s="30">
        <v>0</v>
      </c>
      <c r="AF4688" s="30">
        <v>100</v>
      </c>
    </row>
    <row r="4689" spans="1:32" x14ac:dyDescent="0.45">
      <c r="A4689" s="29" t="s">
        <v>467</v>
      </c>
      <c r="B4689" s="29" t="s">
        <v>468</v>
      </c>
      <c r="C4689" s="29" t="s">
        <v>3299</v>
      </c>
      <c r="D4689" s="29" t="s">
        <v>3300</v>
      </c>
      <c r="E4689" s="29" t="s">
        <v>3320</v>
      </c>
      <c r="F4689" s="29" t="s">
        <v>3321</v>
      </c>
      <c r="G4689" s="29" t="s">
        <v>3200</v>
      </c>
      <c r="H4689" s="29" t="s">
        <v>3201</v>
      </c>
      <c r="I4689" s="29" t="s">
        <v>3202</v>
      </c>
      <c r="J4689" s="29" t="s">
        <v>3203</v>
      </c>
      <c r="K4689" s="29" t="s">
        <v>3204</v>
      </c>
      <c r="L4689" s="29" t="s">
        <v>3109</v>
      </c>
      <c r="M4689" s="29" t="s">
        <v>3378</v>
      </c>
      <c r="N4689" s="29" t="s">
        <v>3379</v>
      </c>
      <c r="O4689" s="29" t="s">
        <v>3380</v>
      </c>
      <c r="P4689" s="29" t="s">
        <v>3381</v>
      </c>
      <c r="Q4689" s="29" t="s">
        <v>3209</v>
      </c>
      <c r="R4689" s="29" t="s">
        <v>3210</v>
      </c>
      <c r="S4689" s="29" t="s">
        <v>3098</v>
      </c>
      <c r="T4689" s="29"/>
      <c r="U4689" s="30">
        <v>4650</v>
      </c>
      <c r="V4689" s="30">
        <v>4650</v>
      </c>
      <c r="W4689" s="30">
        <v>4650</v>
      </c>
      <c r="X4689" s="30">
        <v>4650</v>
      </c>
      <c r="Y4689" s="30">
        <v>4650</v>
      </c>
      <c r="Z4689" s="30">
        <v>4650</v>
      </c>
      <c r="AA4689" s="30">
        <v>4650</v>
      </c>
      <c r="AB4689" s="30">
        <v>4650</v>
      </c>
      <c r="AC4689" s="30">
        <v>4650</v>
      </c>
      <c r="AD4689" s="30">
        <v>4650</v>
      </c>
      <c r="AE4689" s="30">
        <v>0</v>
      </c>
      <c r="AF4689" s="30">
        <v>0</v>
      </c>
    </row>
    <row r="4690" spans="1:32" x14ac:dyDescent="0.45">
      <c r="A4690" s="29" t="s">
        <v>467</v>
      </c>
      <c r="B4690" s="29" t="s">
        <v>468</v>
      </c>
      <c r="C4690" s="29" t="s">
        <v>3299</v>
      </c>
      <c r="D4690" s="29" t="s">
        <v>3300</v>
      </c>
      <c r="E4690" s="29" t="s">
        <v>3320</v>
      </c>
      <c r="F4690" s="29" t="s">
        <v>3321</v>
      </c>
      <c r="G4690" s="29" t="s">
        <v>3200</v>
      </c>
      <c r="H4690" s="29" t="s">
        <v>3201</v>
      </c>
      <c r="I4690" s="29" t="s">
        <v>3202</v>
      </c>
      <c r="J4690" s="29" t="s">
        <v>3203</v>
      </c>
      <c r="K4690" s="29" t="s">
        <v>3780</v>
      </c>
      <c r="L4690" s="29" t="s">
        <v>3781</v>
      </c>
      <c r="M4690" s="29" t="s">
        <v>3782</v>
      </c>
      <c r="N4690" s="29" t="s">
        <v>3783</v>
      </c>
      <c r="O4690" s="29" t="s">
        <v>3792</v>
      </c>
      <c r="P4690" s="29" t="s">
        <v>3793</v>
      </c>
      <c r="Q4690" s="29" t="s">
        <v>3209</v>
      </c>
      <c r="R4690" s="29" t="s">
        <v>3210</v>
      </c>
      <c r="S4690" s="29" t="s">
        <v>3098</v>
      </c>
      <c r="T4690" s="29"/>
      <c r="U4690" s="30">
        <v>75400</v>
      </c>
      <c r="V4690" s="30">
        <v>75400</v>
      </c>
      <c r="W4690" s="30">
        <v>75400</v>
      </c>
      <c r="X4690" s="30">
        <v>75400</v>
      </c>
      <c r="Y4690" s="30">
        <v>75400</v>
      </c>
      <c r="Z4690" s="30">
        <v>75400</v>
      </c>
      <c r="AA4690" s="30">
        <v>75400</v>
      </c>
      <c r="AB4690" s="30">
        <v>75400</v>
      </c>
      <c r="AC4690" s="30">
        <v>75400</v>
      </c>
      <c r="AD4690" s="30">
        <v>75400</v>
      </c>
      <c r="AE4690" s="30">
        <v>75400</v>
      </c>
      <c r="AF4690" s="30">
        <v>75400</v>
      </c>
    </row>
    <row r="4691" spans="1:32" x14ac:dyDescent="0.45">
      <c r="A4691" s="29" t="s">
        <v>467</v>
      </c>
      <c r="B4691" s="29" t="s">
        <v>468</v>
      </c>
      <c r="C4691" s="29" t="s">
        <v>3299</v>
      </c>
      <c r="D4691" s="29" t="s">
        <v>3300</v>
      </c>
      <c r="E4691" s="29" t="s">
        <v>3320</v>
      </c>
      <c r="F4691" s="29" t="s">
        <v>3321</v>
      </c>
      <c r="G4691" s="29" t="s">
        <v>3200</v>
      </c>
      <c r="H4691" s="29" t="s">
        <v>3201</v>
      </c>
      <c r="I4691" s="29" t="s">
        <v>3226</v>
      </c>
      <c r="J4691" s="29" t="s">
        <v>3227</v>
      </c>
      <c r="K4691" s="29" t="s">
        <v>3228</v>
      </c>
      <c r="L4691" s="29" t="s">
        <v>3111</v>
      </c>
      <c r="M4691" s="29" t="s">
        <v>3229</v>
      </c>
      <c r="N4691" s="29" t="s">
        <v>3230</v>
      </c>
      <c r="O4691" s="29" t="s">
        <v>3231</v>
      </c>
      <c r="P4691" s="29" t="s">
        <v>3232</v>
      </c>
      <c r="Q4691" s="29" t="s">
        <v>3209</v>
      </c>
      <c r="R4691" s="29" t="s">
        <v>3210</v>
      </c>
      <c r="S4691" s="29" t="s">
        <v>3098</v>
      </c>
      <c r="T4691" s="29"/>
      <c r="U4691" s="30">
        <v>0</v>
      </c>
      <c r="V4691" s="30">
        <v>0</v>
      </c>
      <c r="W4691" s="30">
        <v>0</v>
      </c>
      <c r="X4691" s="30">
        <v>0</v>
      </c>
      <c r="Y4691" s="30">
        <v>0</v>
      </c>
      <c r="Z4691" s="30">
        <v>0</v>
      </c>
      <c r="AA4691" s="30">
        <v>0</v>
      </c>
      <c r="AB4691" s="30">
        <v>0</v>
      </c>
      <c r="AC4691" s="30">
        <v>0</v>
      </c>
      <c r="AD4691" s="30">
        <v>0</v>
      </c>
      <c r="AE4691" s="30">
        <v>0</v>
      </c>
      <c r="AF4691" s="30">
        <v>0</v>
      </c>
    </row>
    <row r="4692" spans="1:32" x14ac:dyDescent="0.45">
      <c r="A4692" s="29" t="s">
        <v>467</v>
      </c>
      <c r="B4692" s="29" t="s">
        <v>468</v>
      </c>
      <c r="C4692" s="29" t="s">
        <v>3299</v>
      </c>
      <c r="D4692" s="29" t="s">
        <v>3300</v>
      </c>
      <c r="E4692" s="29" t="s">
        <v>3320</v>
      </c>
      <c r="F4692" s="29" t="s">
        <v>3321</v>
      </c>
      <c r="G4692" s="29" t="s">
        <v>3200</v>
      </c>
      <c r="H4692" s="29" t="s">
        <v>3201</v>
      </c>
      <c r="I4692" s="29" t="s">
        <v>3226</v>
      </c>
      <c r="J4692" s="29" t="s">
        <v>3227</v>
      </c>
      <c r="K4692" s="29" t="s">
        <v>3228</v>
      </c>
      <c r="L4692" s="29" t="s">
        <v>3111</v>
      </c>
      <c r="M4692" s="29" t="s">
        <v>3295</v>
      </c>
      <c r="N4692" s="29" t="s">
        <v>3296</v>
      </c>
      <c r="O4692" s="29" t="s">
        <v>3297</v>
      </c>
      <c r="P4692" s="29" t="s">
        <v>3298</v>
      </c>
      <c r="Q4692" s="29" t="s">
        <v>3209</v>
      </c>
      <c r="R4692" s="29" t="s">
        <v>3210</v>
      </c>
      <c r="S4692" s="29" t="s">
        <v>3098</v>
      </c>
      <c r="T4692" s="29"/>
      <c r="U4692" s="30">
        <v>0</v>
      </c>
      <c r="V4692" s="30">
        <v>0</v>
      </c>
      <c r="W4692" s="30">
        <v>0</v>
      </c>
      <c r="X4692" s="30">
        <v>0</v>
      </c>
      <c r="Y4692" s="30">
        <v>0</v>
      </c>
      <c r="Z4692" s="30">
        <v>0</v>
      </c>
      <c r="AA4692" s="30">
        <v>0</v>
      </c>
      <c r="AB4692" s="30">
        <v>0</v>
      </c>
      <c r="AC4692" s="30">
        <v>0</v>
      </c>
      <c r="AD4692" s="30">
        <v>0</v>
      </c>
      <c r="AE4692" s="30">
        <v>0</v>
      </c>
      <c r="AF4692" s="30">
        <v>0</v>
      </c>
    </row>
    <row r="4693" spans="1:32" x14ac:dyDescent="0.45">
      <c r="A4693" s="29" t="s">
        <v>467</v>
      </c>
      <c r="B4693" s="29" t="s">
        <v>468</v>
      </c>
      <c r="C4693" s="29" t="s">
        <v>3299</v>
      </c>
      <c r="D4693" s="29" t="s">
        <v>3300</v>
      </c>
      <c r="E4693" s="29" t="s">
        <v>3320</v>
      </c>
      <c r="F4693" s="29" t="s">
        <v>3321</v>
      </c>
      <c r="G4693" s="29" t="s">
        <v>3233</v>
      </c>
      <c r="H4693" s="29" t="s">
        <v>3234</v>
      </c>
      <c r="I4693" s="29" t="s">
        <v>3235</v>
      </c>
      <c r="J4693" s="29" t="s">
        <v>3236</v>
      </c>
      <c r="K4693" s="29" t="s">
        <v>3237</v>
      </c>
      <c r="L4693" s="29" t="s">
        <v>3107</v>
      </c>
      <c r="M4693" s="29" t="s">
        <v>3456</v>
      </c>
      <c r="N4693" s="29" t="s">
        <v>3457</v>
      </c>
      <c r="O4693" s="29" t="s">
        <v>3504</v>
      </c>
      <c r="P4693" s="29" t="s">
        <v>3505</v>
      </c>
      <c r="Q4693" s="29" t="s">
        <v>3209</v>
      </c>
      <c r="R4693" s="29" t="s">
        <v>3210</v>
      </c>
      <c r="S4693" s="29" t="s">
        <v>3098</v>
      </c>
      <c r="T4693" s="29"/>
      <c r="U4693" s="30">
        <v>3200</v>
      </c>
      <c r="V4693" s="30">
        <v>3200</v>
      </c>
      <c r="W4693" s="30">
        <v>3200</v>
      </c>
      <c r="X4693" s="30">
        <v>3200</v>
      </c>
      <c r="Y4693" s="30">
        <v>3200</v>
      </c>
      <c r="Z4693" s="30">
        <v>3200</v>
      </c>
      <c r="AA4693" s="30">
        <v>3200</v>
      </c>
      <c r="AB4693" s="30">
        <v>3200</v>
      </c>
      <c r="AC4693" s="30">
        <v>3200</v>
      </c>
      <c r="AD4693" s="30">
        <v>3200</v>
      </c>
      <c r="AE4693" s="30">
        <v>3200</v>
      </c>
      <c r="AF4693" s="30">
        <v>3200</v>
      </c>
    </row>
    <row r="4694" spans="1:32" x14ac:dyDescent="0.45">
      <c r="A4694" s="29" t="s">
        <v>467</v>
      </c>
      <c r="B4694" s="29" t="s">
        <v>468</v>
      </c>
      <c r="C4694" s="29" t="s">
        <v>3299</v>
      </c>
      <c r="D4694" s="29" t="s">
        <v>3300</v>
      </c>
      <c r="E4694" s="29" t="s">
        <v>3320</v>
      </c>
      <c r="F4694" s="29" t="s">
        <v>3321</v>
      </c>
      <c r="G4694" s="29" t="s">
        <v>3233</v>
      </c>
      <c r="H4694" s="29" t="s">
        <v>3234</v>
      </c>
      <c r="I4694" s="29" t="s">
        <v>3235</v>
      </c>
      <c r="J4694" s="29" t="s">
        <v>3236</v>
      </c>
      <c r="K4694" s="29" t="s">
        <v>3237</v>
      </c>
      <c r="L4694" s="29" t="s">
        <v>3107</v>
      </c>
      <c r="M4694" s="29" t="s">
        <v>3238</v>
      </c>
      <c r="N4694" s="29" t="s">
        <v>3239</v>
      </c>
      <c r="O4694" s="29" t="s">
        <v>3422</v>
      </c>
      <c r="P4694" s="29" t="s">
        <v>3423</v>
      </c>
      <c r="Q4694" s="29" t="s">
        <v>3209</v>
      </c>
      <c r="R4694" s="29" t="s">
        <v>3210</v>
      </c>
      <c r="S4694" s="29" t="s">
        <v>3098</v>
      </c>
      <c r="T4694" s="29"/>
      <c r="U4694" s="30">
        <v>22000</v>
      </c>
      <c r="V4694" s="30">
        <v>22000</v>
      </c>
      <c r="W4694" s="30">
        <v>22000</v>
      </c>
      <c r="X4694" s="30">
        <v>22000</v>
      </c>
      <c r="Y4694" s="30">
        <v>22000</v>
      </c>
      <c r="Z4694" s="30">
        <v>22000</v>
      </c>
      <c r="AA4694" s="30">
        <v>22000</v>
      </c>
      <c r="AB4694" s="30">
        <v>22000</v>
      </c>
      <c r="AC4694" s="30">
        <v>22000</v>
      </c>
      <c r="AD4694" s="30">
        <v>22000</v>
      </c>
      <c r="AE4694" s="30">
        <v>22000</v>
      </c>
      <c r="AF4694" s="30">
        <v>22000</v>
      </c>
    </row>
    <row r="4695" spans="1:32" x14ac:dyDescent="0.45">
      <c r="A4695" s="29" t="s">
        <v>467</v>
      </c>
      <c r="B4695" s="29" t="s">
        <v>468</v>
      </c>
      <c r="C4695" s="29" t="s">
        <v>3299</v>
      </c>
      <c r="D4695" s="29" t="s">
        <v>3300</v>
      </c>
      <c r="E4695" s="29" t="s">
        <v>3320</v>
      </c>
      <c r="F4695" s="29" t="s">
        <v>3321</v>
      </c>
      <c r="G4695" s="29" t="s">
        <v>3233</v>
      </c>
      <c r="H4695" s="29" t="s">
        <v>3234</v>
      </c>
      <c r="I4695" s="29" t="s">
        <v>3262</v>
      </c>
      <c r="J4695" s="29" t="s">
        <v>3263</v>
      </c>
      <c r="K4695" s="29" t="s">
        <v>3264</v>
      </c>
      <c r="L4695" s="29" t="s">
        <v>3103</v>
      </c>
      <c r="M4695" s="29" t="s">
        <v>3265</v>
      </c>
      <c r="N4695" s="29" t="s">
        <v>3266</v>
      </c>
      <c r="O4695" s="29" t="s">
        <v>3267</v>
      </c>
      <c r="P4695" s="29" t="s">
        <v>3268</v>
      </c>
      <c r="Q4695" s="29" t="s">
        <v>3209</v>
      </c>
      <c r="R4695" s="29" t="s">
        <v>3210</v>
      </c>
      <c r="S4695" s="29" t="s">
        <v>3098</v>
      </c>
      <c r="T4695" s="29"/>
      <c r="U4695" s="30">
        <v>48000</v>
      </c>
      <c r="V4695" s="30">
        <v>48000</v>
      </c>
      <c r="W4695" s="30">
        <v>48000</v>
      </c>
      <c r="X4695" s="30">
        <v>48000</v>
      </c>
      <c r="Y4695" s="30">
        <v>48000</v>
      </c>
      <c r="Z4695" s="30">
        <v>48000</v>
      </c>
      <c r="AA4695" s="30">
        <v>48000</v>
      </c>
      <c r="AB4695" s="30">
        <v>48000</v>
      </c>
      <c r="AC4695" s="30">
        <v>48000</v>
      </c>
      <c r="AD4695" s="30">
        <v>48000</v>
      </c>
      <c r="AE4695" s="30">
        <v>48000</v>
      </c>
      <c r="AF4695" s="30">
        <v>48000</v>
      </c>
    </row>
    <row r="4696" spans="1:32" x14ac:dyDescent="0.45">
      <c r="A4696" s="29" t="s">
        <v>467</v>
      </c>
      <c r="B4696" s="29" t="s">
        <v>468</v>
      </c>
      <c r="C4696" s="29" t="s">
        <v>3299</v>
      </c>
      <c r="D4696" s="29" t="s">
        <v>3300</v>
      </c>
      <c r="E4696" s="29" t="s">
        <v>3320</v>
      </c>
      <c r="F4696" s="29" t="s">
        <v>3321</v>
      </c>
      <c r="G4696" s="29" t="s">
        <v>3233</v>
      </c>
      <c r="H4696" s="29" t="s">
        <v>3234</v>
      </c>
      <c r="I4696" s="29" t="s">
        <v>3262</v>
      </c>
      <c r="J4696" s="29" t="s">
        <v>3263</v>
      </c>
      <c r="K4696" s="29" t="s">
        <v>3264</v>
      </c>
      <c r="L4696" s="29" t="s">
        <v>3103</v>
      </c>
      <c r="M4696" s="29" t="s">
        <v>3265</v>
      </c>
      <c r="N4696" s="29" t="s">
        <v>3266</v>
      </c>
      <c r="O4696" s="29" t="s">
        <v>3269</v>
      </c>
      <c r="P4696" s="29" t="s">
        <v>3270</v>
      </c>
      <c r="Q4696" s="29" t="s">
        <v>3209</v>
      </c>
      <c r="R4696" s="29" t="s">
        <v>3210</v>
      </c>
      <c r="S4696" s="29" t="s">
        <v>3098</v>
      </c>
      <c r="T4696" s="29"/>
      <c r="U4696" s="30">
        <v>1560</v>
      </c>
      <c r="V4696" s="30">
        <v>2068</v>
      </c>
      <c r="W4696" s="30">
        <v>1638</v>
      </c>
      <c r="X4696" s="30">
        <v>2262</v>
      </c>
      <c r="Y4696" s="30">
        <v>1989</v>
      </c>
      <c r="Z4696" s="30">
        <v>2106</v>
      </c>
      <c r="AA4696" s="30">
        <v>2067</v>
      </c>
      <c r="AB4696" s="30">
        <v>1599</v>
      </c>
      <c r="AC4696" s="30">
        <v>1443</v>
      </c>
      <c r="AD4696" s="30">
        <v>1404</v>
      </c>
      <c r="AE4696" s="30">
        <v>2106</v>
      </c>
      <c r="AF4696" s="30">
        <v>2067</v>
      </c>
    </row>
    <row r="4697" spans="1:32" x14ac:dyDescent="0.45">
      <c r="A4697" s="29" t="s">
        <v>467</v>
      </c>
      <c r="B4697" s="29" t="s">
        <v>468</v>
      </c>
      <c r="C4697" s="29" t="s">
        <v>3299</v>
      </c>
      <c r="D4697" s="29" t="s">
        <v>3300</v>
      </c>
      <c r="E4697" s="29" t="s">
        <v>3320</v>
      </c>
      <c r="F4697" s="29" t="s">
        <v>3321</v>
      </c>
      <c r="G4697" s="29" t="s">
        <v>3233</v>
      </c>
      <c r="H4697" s="29" t="s">
        <v>3234</v>
      </c>
      <c r="I4697" s="29" t="s">
        <v>3262</v>
      </c>
      <c r="J4697" s="29" t="s">
        <v>3263</v>
      </c>
      <c r="K4697" s="29" t="s">
        <v>3264</v>
      </c>
      <c r="L4697" s="29" t="s">
        <v>3103</v>
      </c>
      <c r="M4697" s="29" t="s">
        <v>3265</v>
      </c>
      <c r="N4697" s="29" t="s">
        <v>3266</v>
      </c>
      <c r="O4697" s="29" t="s">
        <v>3271</v>
      </c>
      <c r="P4697" s="29" t="s">
        <v>3272</v>
      </c>
      <c r="Q4697" s="29" t="s">
        <v>3209</v>
      </c>
      <c r="R4697" s="29" t="s">
        <v>3210</v>
      </c>
      <c r="S4697" s="29" t="s">
        <v>3098</v>
      </c>
      <c r="T4697" s="29"/>
      <c r="U4697" s="30">
        <v>2305</v>
      </c>
      <c r="V4697" s="30">
        <v>3218</v>
      </c>
      <c r="W4697" s="30">
        <v>2305</v>
      </c>
      <c r="X4697" s="30">
        <v>6336</v>
      </c>
      <c r="Y4697" s="30">
        <v>7206</v>
      </c>
      <c r="Z4697" s="30">
        <v>1261</v>
      </c>
      <c r="AA4697" s="30">
        <v>826</v>
      </c>
      <c r="AB4697" s="30">
        <v>1449</v>
      </c>
      <c r="AC4697" s="30">
        <v>4363</v>
      </c>
      <c r="AD4697" s="30">
        <v>145</v>
      </c>
      <c r="AE4697" s="30">
        <v>1261</v>
      </c>
      <c r="AF4697" s="30">
        <v>3667</v>
      </c>
    </row>
    <row r="4698" spans="1:32" x14ac:dyDescent="0.45">
      <c r="A4698" s="29" t="s">
        <v>467</v>
      </c>
      <c r="B4698" s="29" t="s">
        <v>468</v>
      </c>
      <c r="C4698" s="29" t="s">
        <v>3299</v>
      </c>
      <c r="D4698" s="29" t="s">
        <v>3300</v>
      </c>
      <c r="E4698" s="29" t="s">
        <v>3320</v>
      </c>
      <c r="F4698" s="29" t="s">
        <v>3321</v>
      </c>
      <c r="G4698" s="29" t="s">
        <v>3233</v>
      </c>
      <c r="H4698" s="29" t="s">
        <v>3234</v>
      </c>
      <c r="I4698" s="29" t="s">
        <v>3262</v>
      </c>
      <c r="J4698" s="29" t="s">
        <v>3263</v>
      </c>
      <c r="K4698" s="29" t="s">
        <v>3264</v>
      </c>
      <c r="L4698" s="29" t="s">
        <v>3103</v>
      </c>
      <c r="M4698" s="29" t="s">
        <v>3265</v>
      </c>
      <c r="N4698" s="29" t="s">
        <v>3266</v>
      </c>
      <c r="O4698" s="29" t="s">
        <v>3273</v>
      </c>
      <c r="P4698" s="29" t="s">
        <v>3274</v>
      </c>
      <c r="Q4698" s="29" t="s">
        <v>3209</v>
      </c>
      <c r="R4698" s="29" t="s">
        <v>3210</v>
      </c>
      <c r="S4698" s="29" t="s">
        <v>3098</v>
      </c>
      <c r="T4698" s="29"/>
      <c r="U4698" s="30">
        <v>702</v>
      </c>
      <c r="V4698" s="30">
        <v>1170</v>
      </c>
      <c r="W4698" s="30">
        <v>741</v>
      </c>
      <c r="X4698" s="30">
        <v>1404</v>
      </c>
      <c r="Y4698" s="30">
        <v>1326</v>
      </c>
      <c r="Z4698" s="30">
        <v>936</v>
      </c>
      <c r="AA4698" s="30">
        <v>546</v>
      </c>
      <c r="AB4698" s="30">
        <v>1170</v>
      </c>
      <c r="AC4698" s="30">
        <v>1716</v>
      </c>
      <c r="AD4698" s="30">
        <v>1482</v>
      </c>
      <c r="AE4698" s="30">
        <v>1131</v>
      </c>
      <c r="AF4698" s="30">
        <v>1170</v>
      </c>
    </row>
    <row r="4699" spans="1:32" x14ac:dyDescent="0.45">
      <c r="A4699" s="29" t="s">
        <v>467</v>
      </c>
      <c r="B4699" s="29" t="s">
        <v>468</v>
      </c>
      <c r="C4699" s="29" t="s">
        <v>3299</v>
      </c>
      <c r="D4699" s="29" t="s">
        <v>3300</v>
      </c>
      <c r="E4699" s="29" t="s">
        <v>3320</v>
      </c>
      <c r="F4699" s="29" t="s">
        <v>3321</v>
      </c>
      <c r="G4699" s="29" t="s">
        <v>3233</v>
      </c>
      <c r="H4699" s="29" t="s">
        <v>3234</v>
      </c>
      <c r="I4699" s="29" t="s">
        <v>3262</v>
      </c>
      <c r="J4699" s="29" t="s">
        <v>3263</v>
      </c>
      <c r="K4699" s="29" t="s">
        <v>3264</v>
      </c>
      <c r="L4699" s="29" t="s">
        <v>3103</v>
      </c>
      <c r="M4699" s="29" t="s">
        <v>3265</v>
      </c>
      <c r="N4699" s="29" t="s">
        <v>3266</v>
      </c>
      <c r="O4699" s="29" t="s">
        <v>3372</v>
      </c>
      <c r="P4699" s="29" t="s">
        <v>3373</v>
      </c>
      <c r="Q4699" s="29" t="s">
        <v>3209</v>
      </c>
      <c r="R4699" s="29" t="s">
        <v>3210</v>
      </c>
      <c r="S4699" s="29" t="s">
        <v>3098</v>
      </c>
      <c r="T4699" s="29"/>
      <c r="U4699" s="30">
        <v>3019</v>
      </c>
      <c r="V4699" s="30">
        <v>3005</v>
      </c>
      <c r="W4699" s="30">
        <v>8385</v>
      </c>
      <c r="X4699" s="30">
        <v>9417</v>
      </c>
      <c r="Y4699" s="30">
        <v>6991</v>
      </c>
      <c r="Z4699" s="30">
        <v>5317</v>
      </c>
      <c r="AA4699" s="30">
        <v>5074</v>
      </c>
      <c r="AB4699" s="30">
        <v>6437</v>
      </c>
      <c r="AC4699" s="30">
        <v>5090</v>
      </c>
      <c r="AD4699" s="30">
        <v>4867</v>
      </c>
      <c r="AE4699" s="30">
        <v>5223</v>
      </c>
      <c r="AF4699" s="30">
        <v>2038</v>
      </c>
    </row>
    <row r="4700" spans="1:32" x14ac:dyDescent="0.45">
      <c r="A4700" s="29" t="s">
        <v>467</v>
      </c>
      <c r="B4700" s="29" t="s">
        <v>468</v>
      </c>
      <c r="C4700" s="29" t="s">
        <v>3299</v>
      </c>
      <c r="D4700" s="29" t="s">
        <v>3300</v>
      </c>
      <c r="E4700" s="29" t="s">
        <v>3320</v>
      </c>
      <c r="F4700" s="29" t="s">
        <v>3321</v>
      </c>
      <c r="G4700" s="29" t="s">
        <v>3233</v>
      </c>
      <c r="H4700" s="29" t="s">
        <v>3234</v>
      </c>
      <c r="I4700" s="29" t="s">
        <v>3262</v>
      </c>
      <c r="J4700" s="29" t="s">
        <v>3263</v>
      </c>
      <c r="K4700" s="29" t="s">
        <v>3264</v>
      </c>
      <c r="L4700" s="29" t="s">
        <v>3103</v>
      </c>
      <c r="M4700" s="29" t="s">
        <v>3322</v>
      </c>
      <c r="N4700" s="29" t="s">
        <v>3323</v>
      </c>
      <c r="O4700" s="29" t="s">
        <v>3324</v>
      </c>
      <c r="P4700" s="29" t="s">
        <v>3325</v>
      </c>
      <c r="Q4700" s="29" t="s">
        <v>3209</v>
      </c>
      <c r="R4700" s="29" t="s">
        <v>3210</v>
      </c>
      <c r="S4700" s="29" t="s">
        <v>3098</v>
      </c>
      <c r="T4700" s="29"/>
      <c r="U4700" s="30">
        <v>11200</v>
      </c>
      <c r="V4700" s="30">
        <v>11200</v>
      </c>
      <c r="W4700" s="30">
        <v>11200</v>
      </c>
      <c r="X4700" s="30">
        <v>11200</v>
      </c>
      <c r="Y4700" s="30">
        <v>11200</v>
      </c>
      <c r="Z4700" s="30">
        <v>11200</v>
      </c>
      <c r="AA4700" s="30">
        <v>11200</v>
      </c>
      <c r="AB4700" s="30">
        <v>11200</v>
      </c>
      <c r="AC4700" s="30">
        <v>11200</v>
      </c>
      <c r="AD4700" s="30">
        <v>11200</v>
      </c>
      <c r="AE4700" s="30">
        <v>11200</v>
      </c>
      <c r="AF4700" s="30">
        <v>11200</v>
      </c>
    </row>
    <row r="4701" spans="1:32" x14ac:dyDescent="0.45">
      <c r="A4701" s="29" t="s">
        <v>467</v>
      </c>
      <c r="B4701" s="29" t="s">
        <v>468</v>
      </c>
      <c r="C4701" s="29" t="s">
        <v>3299</v>
      </c>
      <c r="D4701" s="29" t="s">
        <v>3300</v>
      </c>
      <c r="E4701" s="29" t="s">
        <v>3320</v>
      </c>
      <c r="F4701" s="29" t="s">
        <v>3321</v>
      </c>
      <c r="G4701" s="29" t="s">
        <v>3233</v>
      </c>
      <c r="H4701" s="29" t="s">
        <v>3234</v>
      </c>
      <c r="I4701" s="29" t="s">
        <v>3262</v>
      </c>
      <c r="J4701" s="29" t="s">
        <v>3263</v>
      </c>
      <c r="K4701" s="29" t="s">
        <v>3264</v>
      </c>
      <c r="L4701" s="29" t="s">
        <v>3103</v>
      </c>
      <c r="M4701" s="29" t="s">
        <v>3322</v>
      </c>
      <c r="N4701" s="29" t="s">
        <v>3323</v>
      </c>
      <c r="O4701" s="29" t="s">
        <v>3374</v>
      </c>
      <c r="P4701" s="29" t="s">
        <v>3375</v>
      </c>
      <c r="Q4701" s="29" t="s">
        <v>3209</v>
      </c>
      <c r="R4701" s="29" t="s">
        <v>3210</v>
      </c>
      <c r="S4701" s="29" t="s">
        <v>3098</v>
      </c>
      <c r="T4701" s="29"/>
      <c r="U4701" s="30">
        <v>2000</v>
      </c>
      <c r="V4701" s="30">
        <v>2000</v>
      </c>
      <c r="W4701" s="30">
        <v>2000</v>
      </c>
      <c r="X4701" s="30">
        <v>2000</v>
      </c>
      <c r="Y4701" s="30">
        <v>2000</v>
      </c>
      <c r="Z4701" s="30">
        <v>2000</v>
      </c>
      <c r="AA4701" s="30">
        <v>2000</v>
      </c>
      <c r="AB4701" s="30">
        <v>2000</v>
      </c>
      <c r="AC4701" s="30">
        <v>2000</v>
      </c>
      <c r="AD4701" s="30">
        <v>2000</v>
      </c>
      <c r="AE4701" s="30">
        <v>2000</v>
      </c>
      <c r="AF4701" s="30">
        <v>2000</v>
      </c>
    </row>
    <row r="4702" spans="1:32" x14ac:dyDescent="0.45">
      <c r="A4702" s="29" t="s">
        <v>467</v>
      </c>
      <c r="B4702" s="29" t="s">
        <v>468</v>
      </c>
      <c r="C4702" s="29" t="s">
        <v>3299</v>
      </c>
      <c r="D4702" s="29" t="s">
        <v>3300</v>
      </c>
      <c r="E4702" s="29" t="s">
        <v>3320</v>
      </c>
      <c r="F4702" s="29" t="s">
        <v>3321</v>
      </c>
      <c r="G4702" s="29" t="s">
        <v>3233</v>
      </c>
      <c r="H4702" s="29" t="s">
        <v>3234</v>
      </c>
      <c r="I4702" s="29" t="s">
        <v>3275</v>
      </c>
      <c r="J4702" s="29" t="s">
        <v>3276</v>
      </c>
      <c r="K4702" s="29" t="s">
        <v>3282</v>
      </c>
      <c r="L4702" s="29" t="s">
        <v>3112</v>
      </c>
      <c r="M4702" s="29" t="s">
        <v>3283</v>
      </c>
      <c r="N4702" s="29" t="s">
        <v>3284</v>
      </c>
      <c r="O4702" s="29" t="s">
        <v>3285</v>
      </c>
      <c r="P4702" s="29" t="s">
        <v>3286</v>
      </c>
      <c r="Q4702" s="29" t="s">
        <v>3249</v>
      </c>
      <c r="R4702" s="29" t="s">
        <v>3210</v>
      </c>
      <c r="S4702" s="29" t="s">
        <v>3098</v>
      </c>
      <c r="T4702" s="29"/>
      <c r="U4702" s="30">
        <v>735</v>
      </c>
      <c r="V4702" s="30">
        <v>745</v>
      </c>
      <c r="W4702" s="30">
        <v>0</v>
      </c>
      <c r="X4702" s="30">
        <v>0</v>
      </c>
      <c r="Y4702" s="30">
        <v>0</v>
      </c>
      <c r="Z4702" s="30">
        <v>0</v>
      </c>
      <c r="AA4702" s="30">
        <v>0</v>
      </c>
      <c r="AB4702" s="30">
        <v>0</v>
      </c>
      <c r="AC4702" s="30">
        <v>0</v>
      </c>
      <c r="AD4702" s="30">
        <v>0</v>
      </c>
      <c r="AE4702" s="30">
        <v>0</v>
      </c>
      <c r="AF4702" s="30">
        <v>0</v>
      </c>
    </row>
    <row r="4703" spans="1:32" x14ac:dyDescent="0.45">
      <c r="A4703" s="29" t="s">
        <v>467</v>
      </c>
      <c r="B4703" s="29" t="s">
        <v>468</v>
      </c>
      <c r="C4703" s="29" t="s">
        <v>3299</v>
      </c>
      <c r="D4703" s="29" t="s">
        <v>3300</v>
      </c>
      <c r="E4703" s="29" t="s">
        <v>3320</v>
      </c>
      <c r="F4703" s="29" t="s">
        <v>3321</v>
      </c>
      <c r="G4703" s="29" t="s">
        <v>3233</v>
      </c>
      <c r="H4703" s="29" t="s">
        <v>3234</v>
      </c>
      <c r="I4703" s="29" t="s">
        <v>3275</v>
      </c>
      <c r="J4703" s="29" t="s">
        <v>3276</v>
      </c>
      <c r="K4703" s="29" t="s">
        <v>3282</v>
      </c>
      <c r="L4703" s="29" t="s">
        <v>3112</v>
      </c>
      <c r="M4703" s="29" t="s">
        <v>3283</v>
      </c>
      <c r="N4703" s="29" t="s">
        <v>3284</v>
      </c>
      <c r="O4703" s="29" t="s">
        <v>3285</v>
      </c>
      <c r="P4703" s="29" t="s">
        <v>3286</v>
      </c>
      <c r="Q4703" s="29" t="s">
        <v>3209</v>
      </c>
      <c r="R4703" s="29" t="s">
        <v>3210</v>
      </c>
      <c r="S4703" s="29" t="s">
        <v>3098</v>
      </c>
      <c r="T4703" s="29"/>
      <c r="U4703" s="30">
        <v>20000</v>
      </c>
      <c r="V4703" s="30">
        <v>20000</v>
      </c>
      <c r="W4703" s="30">
        <v>20000</v>
      </c>
      <c r="X4703" s="30">
        <v>20000</v>
      </c>
      <c r="Y4703" s="30">
        <v>20000</v>
      </c>
      <c r="Z4703" s="30">
        <v>20000</v>
      </c>
      <c r="AA4703" s="30">
        <v>20000</v>
      </c>
      <c r="AB4703" s="30">
        <v>20000</v>
      </c>
      <c r="AC4703" s="30">
        <v>20000</v>
      </c>
      <c r="AD4703" s="30">
        <v>20000</v>
      </c>
      <c r="AE4703" s="30">
        <v>20000</v>
      </c>
      <c r="AF4703" s="30">
        <v>20000</v>
      </c>
    </row>
    <row r="4704" spans="1:32" x14ac:dyDescent="0.45">
      <c r="A4704" s="29" t="s">
        <v>308</v>
      </c>
      <c r="B4704" s="29" t="s">
        <v>309</v>
      </c>
      <c r="C4704" s="29" t="s">
        <v>3196</v>
      </c>
      <c r="D4704" s="29" t="s">
        <v>3197</v>
      </c>
      <c r="E4704" s="29" t="s">
        <v>3537</v>
      </c>
      <c r="F4704" s="29" t="s">
        <v>3463</v>
      </c>
      <c r="G4704" s="29" t="s">
        <v>3200</v>
      </c>
      <c r="H4704" s="29" t="s">
        <v>3201</v>
      </c>
      <c r="I4704" s="29" t="s">
        <v>3226</v>
      </c>
      <c r="J4704" s="29" t="s">
        <v>3227</v>
      </c>
      <c r="K4704" s="29" t="s">
        <v>3228</v>
      </c>
      <c r="L4704" s="29" t="s">
        <v>3111</v>
      </c>
      <c r="M4704" s="29" t="s">
        <v>3409</v>
      </c>
      <c r="N4704" s="29" t="s">
        <v>3410</v>
      </c>
      <c r="O4704" s="29" t="s">
        <v>3411</v>
      </c>
      <c r="P4704" s="29" t="s">
        <v>3412</v>
      </c>
      <c r="Q4704" s="29" t="s">
        <v>3209</v>
      </c>
      <c r="R4704" s="29" t="s">
        <v>3210</v>
      </c>
      <c r="S4704" s="29" t="s">
        <v>3098</v>
      </c>
      <c r="T4704" s="29"/>
      <c r="U4704" s="30">
        <v>32000</v>
      </c>
      <c r="V4704" s="30">
        <v>32000</v>
      </c>
      <c r="W4704" s="30">
        <v>32000</v>
      </c>
      <c r="X4704" s="30">
        <v>32000</v>
      </c>
      <c r="Y4704" s="30">
        <v>32000</v>
      </c>
      <c r="Z4704" s="30">
        <v>32000</v>
      </c>
      <c r="AA4704" s="30">
        <v>32000</v>
      </c>
      <c r="AB4704" s="30">
        <v>32000</v>
      </c>
      <c r="AC4704" s="30">
        <v>32000</v>
      </c>
      <c r="AD4704" s="30">
        <v>32000</v>
      </c>
      <c r="AE4704" s="30">
        <v>32000</v>
      </c>
      <c r="AF4704" s="30">
        <v>32000</v>
      </c>
    </row>
    <row r="4705" spans="1:32" x14ac:dyDescent="0.45">
      <c r="A4705" s="29" t="s">
        <v>308</v>
      </c>
      <c r="B4705" s="29" t="s">
        <v>309</v>
      </c>
      <c r="C4705" s="29" t="s">
        <v>3299</v>
      </c>
      <c r="D4705" s="29" t="s">
        <v>3300</v>
      </c>
      <c r="E4705" s="29" t="s">
        <v>3320</v>
      </c>
      <c r="F4705" s="29" t="s">
        <v>3321</v>
      </c>
      <c r="G4705" s="29" t="s">
        <v>3200</v>
      </c>
      <c r="H4705" s="29" t="s">
        <v>3201</v>
      </c>
      <c r="I4705" s="29" t="s">
        <v>3202</v>
      </c>
      <c r="J4705" s="29" t="s">
        <v>3203</v>
      </c>
      <c r="K4705" s="29" t="s">
        <v>3204</v>
      </c>
      <c r="L4705" s="29" t="s">
        <v>3109</v>
      </c>
      <c r="M4705" s="29" t="s">
        <v>3205</v>
      </c>
      <c r="N4705" s="29" t="s">
        <v>3206</v>
      </c>
      <c r="O4705" s="29" t="s">
        <v>3214</v>
      </c>
      <c r="P4705" s="29" t="s">
        <v>3215</v>
      </c>
      <c r="Q4705" s="29" t="s">
        <v>3209</v>
      </c>
      <c r="R4705" s="29" t="s">
        <v>3210</v>
      </c>
      <c r="S4705" s="29" t="s">
        <v>3098</v>
      </c>
      <c r="T4705" s="29"/>
      <c r="U4705" s="30">
        <v>1750</v>
      </c>
      <c r="V4705" s="30">
        <v>1150</v>
      </c>
      <c r="W4705" s="30">
        <v>1100</v>
      </c>
      <c r="X4705" s="30">
        <v>700</v>
      </c>
      <c r="Y4705" s="30">
        <v>200</v>
      </c>
      <c r="Z4705" s="30">
        <v>850</v>
      </c>
      <c r="AA4705" s="30">
        <v>7350</v>
      </c>
      <c r="AB4705" s="30">
        <v>7900</v>
      </c>
      <c r="AC4705" s="30">
        <v>7250</v>
      </c>
      <c r="AD4705" s="30">
        <v>6250</v>
      </c>
      <c r="AE4705" s="30">
        <v>4800</v>
      </c>
      <c r="AF4705" s="30">
        <v>1850</v>
      </c>
    </row>
    <row r="4706" spans="1:32" x14ac:dyDescent="0.45">
      <c r="A4706" s="29" t="s">
        <v>308</v>
      </c>
      <c r="B4706" s="29" t="s">
        <v>309</v>
      </c>
      <c r="C4706" s="29" t="s">
        <v>3299</v>
      </c>
      <c r="D4706" s="29" t="s">
        <v>3300</v>
      </c>
      <c r="E4706" s="29" t="s">
        <v>3320</v>
      </c>
      <c r="F4706" s="29" t="s">
        <v>3321</v>
      </c>
      <c r="G4706" s="29" t="s">
        <v>3200</v>
      </c>
      <c r="H4706" s="29" t="s">
        <v>3201</v>
      </c>
      <c r="I4706" s="29" t="s">
        <v>3202</v>
      </c>
      <c r="J4706" s="29" t="s">
        <v>3203</v>
      </c>
      <c r="K4706" s="29" t="s">
        <v>3204</v>
      </c>
      <c r="L4706" s="29" t="s">
        <v>3109</v>
      </c>
      <c r="M4706" s="29" t="s">
        <v>3378</v>
      </c>
      <c r="N4706" s="29" t="s">
        <v>3379</v>
      </c>
      <c r="O4706" s="29" t="s">
        <v>3380</v>
      </c>
      <c r="P4706" s="29" t="s">
        <v>3381</v>
      </c>
      <c r="Q4706" s="29" t="s">
        <v>3209</v>
      </c>
      <c r="R4706" s="29" t="s">
        <v>3210</v>
      </c>
      <c r="S4706" s="29" t="s">
        <v>3098</v>
      </c>
      <c r="T4706" s="29"/>
      <c r="U4706" s="30">
        <v>4650</v>
      </c>
      <c r="V4706" s="30">
        <v>4650</v>
      </c>
      <c r="W4706" s="30">
        <v>4650</v>
      </c>
      <c r="X4706" s="30">
        <v>4650</v>
      </c>
      <c r="Y4706" s="30">
        <v>4650</v>
      </c>
      <c r="Z4706" s="30">
        <v>4650</v>
      </c>
      <c r="AA4706" s="30">
        <v>4650</v>
      </c>
      <c r="AB4706" s="30">
        <v>4650</v>
      </c>
      <c r="AC4706" s="30">
        <v>4650</v>
      </c>
      <c r="AD4706" s="30">
        <v>4650</v>
      </c>
      <c r="AE4706" s="30">
        <v>0</v>
      </c>
      <c r="AF4706" s="30">
        <v>0</v>
      </c>
    </row>
    <row r="4707" spans="1:32" x14ac:dyDescent="0.45">
      <c r="A4707" s="29" t="s">
        <v>308</v>
      </c>
      <c r="B4707" s="29" t="s">
        <v>309</v>
      </c>
      <c r="C4707" s="29" t="s">
        <v>3299</v>
      </c>
      <c r="D4707" s="29" t="s">
        <v>3300</v>
      </c>
      <c r="E4707" s="29" t="s">
        <v>3320</v>
      </c>
      <c r="F4707" s="29" t="s">
        <v>3321</v>
      </c>
      <c r="G4707" s="29" t="s">
        <v>3200</v>
      </c>
      <c r="H4707" s="29" t="s">
        <v>3201</v>
      </c>
      <c r="I4707" s="29" t="s">
        <v>3226</v>
      </c>
      <c r="J4707" s="29" t="s">
        <v>3227</v>
      </c>
      <c r="K4707" s="29" t="s">
        <v>3228</v>
      </c>
      <c r="L4707" s="29" t="s">
        <v>3111</v>
      </c>
      <c r="M4707" s="29" t="s">
        <v>3229</v>
      </c>
      <c r="N4707" s="29" t="s">
        <v>3230</v>
      </c>
      <c r="O4707" s="29" t="s">
        <v>3231</v>
      </c>
      <c r="P4707" s="29" t="s">
        <v>3232</v>
      </c>
      <c r="Q4707" s="29" t="s">
        <v>3209</v>
      </c>
      <c r="R4707" s="29" t="s">
        <v>3210</v>
      </c>
      <c r="S4707" s="29" t="s">
        <v>3098</v>
      </c>
      <c r="T4707" s="29"/>
      <c r="U4707" s="30">
        <v>0</v>
      </c>
      <c r="V4707" s="30">
        <v>0</v>
      </c>
      <c r="W4707" s="30">
        <v>0</v>
      </c>
      <c r="X4707" s="30">
        <v>0</v>
      </c>
      <c r="Y4707" s="30">
        <v>0</v>
      </c>
      <c r="Z4707" s="30">
        <v>0</v>
      </c>
      <c r="AA4707" s="30">
        <v>0</v>
      </c>
      <c r="AB4707" s="30">
        <v>0</v>
      </c>
      <c r="AC4707" s="30">
        <v>0</v>
      </c>
      <c r="AD4707" s="30">
        <v>0</v>
      </c>
      <c r="AE4707" s="30">
        <v>0</v>
      </c>
      <c r="AF4707" s="30">
        <v>0</v>
      </c>
    </row>
    <row r="4708" spans="1:32" x14ac:dyDescent="0.45">
      <c r="A4708" s="29" t="s">
        <v>308</v>
      </c>
      <c r="B4708" s="29" t="s">
        <v>309</v>
      </c>
      <c r="C4708" s="29" t="s">
        <v>3299</v>
      </c>
      <c r="D4708" s="29" t="s">
        <v>3300</v>
      </c>
      <c r="E4708" s="29" t="s">
        <v>3320</v>
      </c>
      <c r="F4708" s="29" t="s">
        <v>3321</v>
      </c>
      <c r="G4708" s="29" t="s">
        <v>3200</v>
      </c>
      <c r="H4708" s="29" t="s">
        <v>3201</v>
      </c>
      <c r="I4708" s="29" t="s">
        <v>3226</v>
      </c>
      <c r="J4708" s="29" t="s">
        <v>3227</v>
      </c>
      <c r="K4708" s="29" t="s">
        <v>3228</v>
      </c>
      <c r="L4708" s="29" t="s">
        <v>3111</v>
      </c>
      <c r="M4708" s="29" t="s">
        <v>3295</v>
      </c>
      <c r="N4708" s="29" t="s">
        <v>3296</v>
      </c>
      <c r="O4708" s="29" t="s">
        <v>3297</v>
      </c>
      <c r="P4708" s="29" t="s">
        <v>3298</v>
      </c>
      <c r="Q4708" s="29" t="s">
        <v>3209</v>
      </c>
      <c r="R4708" s="29" t="s">
        <v>3210</v>
      </c>
      <c r="S4708" s="29" t="s">
        <v>3098</v>
      </c>
      <c r="T4708" s="29"/>
      <c r="U4708" s="30">
        <v>0</v>
      </c>
      <c r="V4708" s="30">
        <v>0</v>
      </c>
      <c r="W4708" s="30">
        <v>0</v>
      </c>
      <c r="X4708" s="30">
        <v>0</v>
      </c>
      <c r="Y4708" s="30">
        <v>0</v>
      </c>
      <c r="Z4708" s="30">
        <v>0</v>
      </c>
      <c r="AA4708" s="30">
        <v>0</v>
      </c>
      <c r="AB4708" s="30">
        <v>0</v>
      </c>
      <c r="AC4708" s="30">
        <v>0</v>
      </c>
      <c r="AD4708" s="30">
        <v>0</v>
      </c>
      <c r="AE4708" s="30">
        <v>0</v>
      </c>
      <c r="AF4708" s="30">
        <v>0</v>
      </c>
    </row>
    <row r="4709" spans="1:32" x14ac:dyDescent="0.45">
      <c r="A4709" s="29" t="s">
        <v>308</v>
      </c>
      <c r="B4709" s="29" t="s">
        <v>309</v>
      </c>
      <c r="C4709" s="29" t="s">
        <v>3299</v>
      </c>
      <c r="D4709" s="29" t="s">
        <v>3300</v>
      </c>
      <c r="E4709" s="29" t="s">
        <v>3320</v>
      </c>
      <c r="F4709" s="29" t="s">
        <v>3321</v>
      </c>
      <c r="G4709" s="29" t="s">
        <v>3233</v>
      </c>
      <c r="H4709" s="29" t="s">
        <v>3234</v>
      </c>
      <c r="I4709" s="29" t="s">
        <v>3235</v>
      </c>
      <c r="J4709" s="29" t="s">
        <v>3236</v>
      </c>
      <c r="K4709" s="29" t="s">
        <v>3237</v>
      </c>
      <c r="L4709" s="29" t="s">
        <v>3107</v>
      </c>
      <c r="M4709" s="29" t="s">
        <v>3238</v>
      </c>
      <c r="N4709" s="29" t="s">
        <v>3239</v>
      </c>
      <c r="O4709" s="29" t="s">
        <v>3422</v>
      </c>
      <c r="P4709" s="29" t="s">
        <v>3423</v>
      </c>
      <c r="Q4709" s="29" t="s">
        <v>3209</v>
      </c>
      <c r="R4709" s="29" t="s">
        <v>3210</v>
      </c>
      <c r="S4709" s="29" t="s">
        <v>3098</v>
      </c>
      <c r="T4709" s="29"/>
      <c r="U4709" s="30">
        <v>16000</v>
      </c>
      <c r="V4709" s="30">
        <v>16000</v>
      </c>
      <c r="W4709" s="30">
        <v>16000</v>
      </c>
      <c r="X4709" s="30">
        <v>16000</v>
      </c>
      <c r="Y4709" s="30">
        <v>16000</v>
      </c>
      <c r="Z4709" s="30">
        <v>16000</v>
      </c>
      <c r="AA4709" s="30">
        <v>16000</v>
      </c>
      <c r="AB4709" s="30">
        <v>16000</v>
      </c>
      <c r="AC4709" s="30">
        <v>16000</v>
      </c>
      <c r="AD4709" s="30">
        <v>16000</v>
      </c>
      <c r="AE4709" s="30">
        <v>16000</v>
      </c>
      <c r="AF4709" s="30">
        <v>16000</v>
      </c>
    </row>
    <row r="4710" spans="1:32" x14ac:dyDescent="0.45">
      <c r="A4710" s="29" t="s">
        <v>308</v>
      </c>
      <c r="B4710" s="29" t="s">
        <v>309</v>
      </c>
      <c r="C4710" s="29" t="s">
        <v>3299</v>
      </c>
      <c r="D4710" s="29" t="s">
        <v>3300</v>
      </c>
      <c r="E4710" s="29" t="s">
        <v>3320</v>
      </c>
      <c r="F4710" s="29" t="s">
        <v>3321</v>
      </c>
      <c r="G4710" s="29" t="s">
        <v>3233</v>
      </c>
      <c r="H4710" s="29" t="s">
        <v>3234</v>
      </c>
      <c r="I4710" s="29" t="s">
        <v>3262</v>
      </c>
      <c r="J4710" s="29" t="s">
        <v>3263</v>
      </c>
      <c r="K4710" s="29" t="s">
        <v>3264</v>
      </c>
      <c r="L4710" s="29" t="s">
        <v>3103</v>
      </c>
      <c r="M4710" s="29" t="s">
        <v>3265</v>
      </c>
      <c r="N4710" s="29" t="s">
        <v>3266</v>
      </c>
      <c r="O4710" s="29" t="s">
        <v>3267</v>
      </c>
      <c r="P4710" s="29" t="s">
        <v>3268</v>
      </c>
      <c r="Q4710" s="29" t="s">
        <v>3209</v>
      </c>
      <c r="R4710" s="29" t="s">
        <v>3210</v>
      </c>
      <c r="S4710" s="29" t="s">
        <v>3098</v>
      </c>
      <c r="T4710" s="29"/>
      <c r="U4710" s="30">
        <v>34290</v>
      </c>
      <c r="V4710" s="30">
        <v>34290</v>
      </c>
      <c r="W4710" s="30">
        <v>34290</v>
      </c>
      <c r="X4710" s="30">
        <v>34290</v>
      </c>
      <c r="Y4710" s="30">
        <v>34290</v>
      </c>
      <c r="Z4710" s="30">
        <v>34290</v>
      </c>
      <c r="AA4710" s="30">
        <v>34290</v>
      </c>
      <c r="AB4710" s="30">
        <v>34290</v>
      </c>
      <c r="AC4710" s="30">
        <v>34290</v>
      </c>
      <c r="AD4710" s="30">
        <v>34290</v>
      </c>
      <c r="AE4710" s="30">
        <v>34290</v>
      </c>
      <c r="AF4710" s="30">
        <v>34290</v>
      </c>
    </row>
    <row r="4711" spans="1:32" x14ac:dyDescent="0.45">
      <c r="A4711" s="29" t="s">
        <v>308</v>
      </c>
      <c r="B4711" s="29" t="s">
        <v>309</v>
      </c>
      <c r="C4711" s="29" t="s">
        <v>3299</v>
      </c>
      <c r="D4711" s="29" t="s">
        <v>3300</v>
      </c>
      <c r="E4711" s="29" t="s">
        <v>3320</v>
      </c>
      <c r="F4711" s="29" t="s">
        <v>3321</v>
      </c>
      <c r="G4711" s="29" t="s">
        <v>3233</v>
      </c>
      <c r="H4711" s="29" t="s">
        <v>3234</v>
      </c>
      <c r="I4711" s="29" t="s">
        <v>3262</v>
      </c>
      <c r="J4711" s="29" t="s">
        <v>3263</v>
      </c>
      <c r="K4711" s="29" t="s">
        <v>3264</v>
      </c>
      <c r="L4711" s="29" t="s">
        <v>3103</v>
      </c>
      <c r="M4711" s="29" t="s">
        <v>3265</v>
      </c>
      <c r="N4711" s="29" t="s">
        <v>3266</v>
      </c>
      <c r="O4711" s="29" t="s">
        <v>3269</v>
      </c>
      <c r="P4711" s="29" t="s">
        <v>3270</v>
      </c>
      <c r="Q4711" s="29" t="s">
        <v>3209</v>
      </c>
      <c r="R4711" s="29" t="s">
        <v>3210</v>
      </c>
      <c r="S4711" s="29" t="s">
        <v>3098</v>
      </c>
      <c r="T4711" s="29"/>
      <c r="U4711" s="30">
        <v>2886</v>
      </c>
      <c r="V4711" s="30">
        <v>2964</v>
      </c>
      <c r="W4711" s="30">
        <v>3237</v>
      </c>
      <c r="X4711" s="30">
        <v>3432</v>
      </c>
      <c r="Y4711" s="30">
        <v>3003</v>
      </c>
      <c r="Z4711" s="30">
        <v>3013</v>
      </c>
      <c r="AA4711" s="30">
        <v>4602</v>
      </c>
      <c r="AB4711" s="30">
        <v>4758</v>
      </c>
      <c r="AC4711" s="30">
        <v>4173</v>
      </c>
      <c r="AD4711" s="30">
        <v>4446</v>
      </c>
      <c r="AE4711" s="30">
        <v>3140</v>
      </c>
      <c r="AF4711" s="30">
        <v>2340</v>
      </c>
    </row>
    <row r="4712" spans="1:32" x14ac:dyDescent="0.45">
      <c r="A4712" s="29" t="s">
        <v>308</v>
      </c>
      <c r="B4712" s="29" t="s">
        <v>309</v>
      </c>
      <c r="C4712" s="29" t="s">
        <v>3299</v>
      </c>
      <c r="D4712" s="29" t="s">
        <v>3300</v>
      </c>
      <c r="E4712" s="29" t="s">
        <v>3320</v>
      </c>
      <c r="F4712" s="29" t="s">
        <v>3321</v>
      </c>
      <c r="G4712" s="29" t="s">
        <v>3233</v>
      </c>
      <c r="H4712" s="29" t="s">
        <v>3234</v>
      </c>
      <c r="I4712" s="29" t="s">
        <v>3262</v>
      </c>
      <c r="J4712" s="29" t="s">
        <v>3263</v>
      </c>
      <c r="K4712" s="29" t="s">
        <v>3264</v>
      </c>
      <c r="L4712" s="29" t="s">
        <v>3103</v>
      </c>
      <c r="M4712" s="29" t="s">
        <v>3265</v>
      </c>
      <c r="N4712" s="29" t="s">
        <v>3266</v>
      </c>
      <c r="O4712" s="29" t="s">
        <v>3271</v>
      </c>
      <c r="P4712" s="29" t="s">
        <v>3272</v>
      </c>
      <c r="Q4712" s="29" t="s">
        <v>3209</v>
      </c>
      <c r="R4712" s="29" t="s">
        <v>3210</v>
      </c>
      <c r="S4712" s="29" t="s">
        <v>3098</v>
      </c>
      <c r="T4712" s="29"/>
      <c r="U4712" s="30">
        <v>2971</v>
      </c>
      <c r="V4712" s="30">
        <v>3319</v>
      </c>
      <c r="W4712" s="30">
        <v>3783</v>
      </c>
      <c r="X4712" s="30">
        <v>3073</v>
      </c>
      <c r="Y4712" s="30">
        <v>3755</v>
      </c>
      <c r="Z4712" s="30">
        <v>3508</v>
      </c>
      <c r="AA4712" s="30">
        <v>6335</v>
      </c>
      <c r="AB4712" s="30">
        <v>1776</v>
      </c>
      <c r="AC4712" s="30">
        <v>5263</v>
      </c>
      <c r="AD4712" s="30">
        <v>2493</v>
      </c>
      <c r="AE4712" s="30">
        <v>2719</v>
      </c>
      <c r="AF4712" s="30">
        <v>1217</v>
      </c>
    </row>
    <row r="4713" spans="1:32" x14ac:dyDescent="0.45">
      <c r="A4713" s="29" t="s">
        <v>308</v>
      </c>
      <c r="B4713" s="29" t="s">
        <v>309</v>
      </c>
      <c r="C4713" s="29" t="s">
        <v>3299</v>
      </c>
      <c r="D4713" s="29" t="s">
        <v>3300</v>
      </c>
      <c r="E4713" s="29" t="s">
        <v>3320</v>
      </c>
      <c r="F4713" s="29" t="s">
        <v>3321</v>
      </c>
      <c r="G4713" s="29" t="s">
        <v>3233</v>
      </c>
      <c r="H4713" s="29" t="s">
        <v>3234</v>
      </c>
      <c r="I4713" s="29" t="s">
        <v>3262</v>
      </c>
      <c r="J4713" s="29" t="s">
        <v>3263</v>
      </c>
      <c r="K4713" s="29" t="s">
        <v>3264</v>
      </c>
      <c r="L4713" s="29" t="s">
        <v>3103</v>
      </c>
      <c r="M4713" s="29" t="s">
        <v>3265</v>
      </c>
      <c r="N4713" s="29" t="s">
        <v>3266</v>
      </c>
      <c r="O4713" s="29" t="s">
        <v>3273</v>
      </c>
      <c r="P4713" s="29" t="s">
        <v>3274</v>
      </c>
      <c r="Q4713" s="29" t="s">
        <v>3209</v>
      </c>
      <c r="R4713" s="29" t="s">
        <v>3210</v>
      </c>
      <c r="S4713" s="29" t="s">
        <v>3098</v>
      </c>
      <c r="T4713" s="29"/>
      <c r="U4713" s="30">
        <v>390</v>
      </c>
      <c r="V4713" s="30">
        <v>468</v>
      </c>
      <c r="W4713" s="30">
        <v>429</v>
      </c>
      <c r="X4713" s="30">
        <v>234</v>
      </c>
      <c r="Y4713" s="30">
        <v>312</v>
      </c>
      <c r="Z4713" s="30">
        <v>546</v>
      </c>
      <c r="AA4713" s="30">
        <v>195</v>
      </c>
      <c r="AB4713" s="30">
        <v>234</v>
      </c>
      <c r="AC4713" s="30">
        <v>468</v>
      </c>
      <c r="AD4713" s="30">
        <v>546</v>
      </c>
      <c r="AE4713" s="30">
        <v>624</v>
      </c>
      <c r="AF4713" s="30">
        <v>195</v>
      </c>
    </row>
    <row r="4714" spans="1:32" x14ac:dyDescent="0.45">
      <c r="A4714" s="29" t="s">
        <v>308</v>
      </c>
      <c r="B4714" s="29" t="s">
        <v>309</v>
      </c>
      <c r="C4714" s="29" t="s">
        <v>3299</v>
      </c>
      <c r="D4714" s="29" t="s">
        <v>3300</v>
      </c>
      <c r="E4714" s="29" t="s">
        <v>3320</v>
      </c>
      <c r="F4714" s="29" t="s">
        <v>3321</v>
      </c>
      <c r="G4714" s="29" t="s">
        <v>3233</v>
      </c>
      <c r="H4714" s="29" t="s">
        <v>3234</v>
      </c>
      <c r="I4714" s="29" t="s">
        <v>3262</v>
      </c>
      <c r="J4714" s="29" t="s">
        <v>3263</v>
      </c>
      <c r="K4714" s="29" t="s">
        <v>3264</v>
      </c>
      <c r="L4714" s="29" t="s">
        <v>3103</v>
      </c>
      <c r="M4714" s="29" t="s">
        <v>3265</v>
      </c>
      <c r="N4714" s="29" t="s">
        <v>3266</v>
      </c>
      <c r="O4714" s="29" t="s">
        <v>3372</v>
      </c>
      <c r="P4714" s="29" t="s">
        <v>3373</v>
      </c>
      <c r="Q4714" s="29" t="s">
        <v>3209</v>
      </c>
      <c r="R4714" s="29" t="s">
        <v>3210</v>
      </c>
      <c r="S4714" s="29" t="s">
        <v>3098</v>
      </c>
      <c r="T4714" s="29"/>
      <c r="U4714" s="30">
        <v>11359</v>
      </c>
      <c r="V4714" s="30">
        <v>18974</v>
      </c>
      <c r="W4714" s="30">
        <v>9998</v>
      </c>
      <c r="X4714" s="30">
        <v>12830</v>
      </c>
      <c r="Y4714" s="30">
        <v>9631</v>
      </c>
      <c r="Z4714" s="30">
        <v>12015</v>
      </c>
      <c r="AA4714" s="30">
        <v>15908</v>
      </c>
      <c r="AB4714" s="30">
        <v>14370</v>
      </c>
      <c r="AC4714" s="30">
        <v>9102</v>
      </c>
      <c r="AD4714" s="30">
        <v>16929</v>
      </c>
      <c r="AE4714" s="30">
        <v>8923</v>
      </c>
      <c r="AF4714" s="30">
        <v>8405</v>
      </c>
    </row>
    <row r="4715" spans="1:32" x14ac:dyDescent="0.45">
      <c r="A4715" s="29" t="s">
        <v>308</v>
      </c>
      <c r="B4715" s="29" t="s">
        <v>309</v>
      </c>
      <c r="C4715" s="29" t="s">
        <v>3299</v>
      </c>
      <c r="D4715" s="29" t="s">
        <v>3300</v>
      </c>
      <c r="E4715" s="29" t="s">
        <v>3320</v>
      </c>
      <c r="F4715" s="29" t="s">
        <v>3321</v>
      </c>
      <c r="G4715" s="29" t="s">
        <v>3233</v>
      </c>
      <c r="H4715" s="29" t="s">
        <v>3234</v>
      </c>
      <c r="I4715" s="29" t="s">
        <v>3262</v>
      </c>
      <c r="J4715" s="29" t="s">
        <v>3263</v>
      </c>
      <c r="K4715" s="29" t="s">
        <v>3264</v>
      </c>
      <c r="L4715" s="29" t="s">
        <v>3103</v>
      </c>
      <c r="M4715" s="29" t="s">
        <v>3322</v>
      </c>
      <c r="N4715" s="29" t="s">
        <v>3323</v>
      </c>
      <c r="O4715" s="29" t="s">
        <v>3324</v>
      </c>
      <c r="P4715" s="29" t="s">
        <v>3325</v>
      </c>
      <c r="Q4715" s="29" t="s">
        <v>3209</v>
      </c>
      <c r="R4715" s="29" t="s">
        <v>3210</v>
      </c>
      <c r="S4715" s="29" t="s">
        <v>3098</v>
      </c>
      <c r="T4715" s="29"/>
      <c r="U4715" s="30">
        <v>11200</v>
      </c>
      <c r="V4715" s="30">
        <v>11200</v>
      </c>
      <c r="W4715" s="30">
        <v>11200</v>
      </c>
      <c r="X4715" s="30">
        <v>11200</v>
      </c>
      <c r="Y4715" s="30">
        <v>11200</v>
      </c>
      <c r="Z4715" s="30">
        <v>11200</v>
      </c>
      <c r="AA4715" s="30">
        <v>11200</v>
      </c>
      <c r="AB4715" s="30">
        <v>11200</v>
      </c>
      <c r="AC4715" s="30">
        <v>11200</v>
      </c>
      <c r="AD4715" s="30">
        <v>11200</v>
      </c>
      <c r="AE4715" s="30">
        <v>11200</v>
      </c>
      <c r="AF4715" s="30">
        <v>11200</v>
      </c>
    </row>
    <row r="4716" spans="1:32" x14ac:dyDescent="0.45">
      <c r="A4716" s="29" t="s">
        <v>308</v>
      </c>
      <c r="B4716" s="29" t="s">
        <v>309</v>
      </c>
      <c r="C4716" s="29" t="s">
        <v>3299</v>
      </c>
      <c r="D4716" s="29" t="s">
        <v>3300</v>
      </c>
      <c r="E4716" s="29" t="s">
        <v>3320</v>
      </c>
      <c r="F4716" s="29" t="s">
        <v>3321</v>
      </c>
      <c r="G4716" s="29" t="s">
        <v>3233</v>
      </c>
      <c r="H4716" s="29" t="s">
        <v>3234</v>
      </c>
      <c r="I4716" s="29" t="s">
        <v>3262</v>
      </c>
      <c r="J4716" s="29" t="s">
        <v>3263</v>
      </c>
      <c r="K4716" s="29" t="s">
        <v>3264</v>
      </c>
      <c r="L4716" s="29" t="s">
        <v>3103</v>
      </c>
      <c r="M4716" s="29" t="s">
        <v>3322</v>
      </c>
      <c r="N4716" s="29" t="s">
        <v>3323</v>
      </c>
      <c r="O4716" s="29" t="s">
        <v>3374</v>
      </c>
      <c r="P4716" s="29" t="s">
        <v>3375</v>
      </c>
      <c r="Q4716" s="29" t="s">
        <v>3209</v>
      </c>
      <c r="R4716" s="29" t="s">
        <v>3210</v>
      </c>
      <c r="S4716" s="29" t="s">
        <v>3098</v>
      </c>
      <c r="T4716" s="29"/>
      <c r="U4716" s="30">
        <v>3000</v>
      </c>
      <c r="V4716" s="30">
        <v>3000</v>
      </c>
      <c r="W4716" s="30">
        <v>3000</v>
      </c>
      <c r="X4716" s="30">
        <v>3000</v>
      </c>
      <c r="Y4716" s="30">
        <v>3000</v>
      </c>
      <c r="Z4716" s="30">
        <v>3000</v>
      </c>
      <c r="AA4716" s="30">
        <v>3000</v>
      </c>
      <c r="AB4716" s="30">
        <v>3000</v>
      </c>
      <c r="AC4716" s="30">
        <v>3000</v>
      </c>
      <c r="AD4716" s="30">
        <v>3000</v>
      </c>
      <c r="AE4716" s="30">
        <v>3000</v>
      </c>
      <c r="AF4716" s="30">
        <v>3000</v>
      </c>
    </row>
    <row r="4717" spans="1:32" x14ac:dyDescent="0.45">
      <c r="A4717" s="29" t="s">
        <v>308</v>
      </c>
      <c r="B4717" s="29" t="s">
        <v>309</v>
      </c>
      <c r="C4717" s="29" t="s">
        <v>3299</v>
      </c>
      <c r="D4717" s="29" t="s">
        <v>3300</v>
      </c>
      <c r="E4717" s="29" t="s">
        <v>3320</v>
      </c>
      <c r="F4717" s="29" t="s">
        <v>3321</v>
      </c>
      <c r="G4717" s="29" t="s">
        <v>3233</v>
      </c>
      <c r="H4717" s="29" t="s">
        <v>3234</v>
      </c>
      <c r="I4717" s="29" t="s">
        <v>3275</v>
      </c>
      <c r="J4717" s="29" t="s">
        <v>3276</v>
      </c>
      <c r="K4717" s="29" t="s">
        <v>3277</v>
      </c>
      <c r="L4717" s="29" t="s">
        <v>3100</v>
      </c>
      <c r="M4717" s="29" t="s">
        <v>3312</v>
      </c>
      <c r="N4717" s="29" t="s">
        <v>3313</v>
      </c>
      <c r="O4717" s="29" t="s">
        <v>3314</v>
      </c>
      <c r="P4717" s="29" t="s">
        <v>3315</v>
      </c>
      <c r="Q4717" s="29" t="s">
        <v>3209</v>
      </c>
      <c r="R4717" s="29" t="s">
        <v>3210</v>
      </c>
      <c r="S4717" s="29" t="s">
        <v>3098</v>
      </c>
      <c r="T4717" s="29"/>
      <c r="U4717" s="30">
        <v>57000</v>
      </c>
      <c r="V4717" s="30">
        <v>57000</v>
      </c>
      <c r="W4717" s="30">
        <v>57000</v>
      </c>
      <c r="X4717" s="30">
        <v>57000</v>
      </c>
      <c r="Y4717" s="30">
        <v>57000</v>
      </c>
      <c r="Z4717" s="30">
        <v>57000</v>
      </c>
      <c r="AA4717" s="30">
        <v>57000</v>
      </c>
      <c r="AB4717" s="30">
        <v>57000</v>
      </c>
      <c r="AC4717" s="30">
        <v>57000</v>
      </c>
      <c r="AD4717" s="30">
        <v>57000</v>
      </c>
      <c r="AE4717" s="30">
        <v>57000</v>
      </c>
      <c r="AF4717" s="30">
        <v>57000</v>
      </c>
    </row>
    <row r="4718" spans="1:32" x14ac:dyDescent="0.45">
      <c r="A4718" s="29" t="s">
        <v>308</v>
      </c>
      <c r="B4718" s="29" t="s">
        <v>309</v>
      </c>
      <c r="C4718" s="29" t="s">
        <v>3299</v>
      </c>
      <c r="D4718" s="29" t="s">
        <v>3300</v>
      </c>
      <c r="E4718" s="29" t="s">
        <v>3320</v>
      </c>
      <c r="F4718" s="29" t="s">
        <v>3321</v>
      </c>
      <c r="G4718" s="29" t="s">
        <v>3233</v>
      </c>
      <c r="H4718" s="29" t="s">
        <v>3234</v>
      </c>
      <c r="I4718" s="29" t="s">
        <v>3275</v>
      </c>
      <c r="J4718" s="29" t="s">
        <v>3276</v>
      </c>
      <c r="K4718" s="29" t="s">
        <v>3282</v>
      </c>
      <c r="L4718" s="29" t="s">
        <v>3112</v>
      </c>
      <c r="M4718" s="29" t="s">
        <v>3283</v>
      </c>
      <c r="N4718" s="29" t="s">
        <v>3284</v>
      </c>
      <c r="O4718" s="29" t="s">
        <v>3285</v>
      </c>
      <c r="P4718" s="29" t="s">
        <v>3286</v>
      </c>
      <c r="Q4718" s="29" t="s">
        <v>3209</v>
      </c>
      <c r="R4718" s="29" t="s">
        <v>3210</v>
      </c>
      <c r="S4718" s="29" t="s">
        <v>3098</v>
      </c>
      <c r="T4718" s="29"/>
      <c r="U4718" s="30">
        <v>20000</v>
      </c>
      <c r="V4718" s="30">
        <v>20000</v>
      </c>
      <c r="W4718" s="30">
        <v>20000</v>
      </c>
      <c r="X4718" s="30">
        <v>20000</v>
      </c>
      <c r="Y4718" s="30">
        <v>20000</v>
      </c>
      <c r="Z4718" s="30">
        <v>20000</v>
      </c>
      <c r="AA4718" s="30">
        <v>20000</v>
      </c>
      <c r="AB4718" s="30">
        <v>20000</v>
      </c>
      <c r="AC4718" s="30">
        <v>20000</v>
      </c>
      <c r="AD4718" s="30">
        <v>20000</v>
      </c>
      <c r="AE4718" s="30">
        <v>20000</v>
      </c>
      <c r="AF4718" s="30">
        <v>20000</v>
      </c>
    </row>
    <row r="4719" spans="1:32" x14ac:dyDescent="0.45">
      <c r="A4719" s="29" t="s">
        <v>308</v>
      </c>
      <c r="B4719" s="29" t="s">
        <v>309</v>
      </c>
      <c r="C4719" s="29" t="s">
        <v>3299</v>
      </c>
      <c r="D4719" s="29" t="s">
        <v>3300</v>
      </c>
      <c r="E4719" s="29" t="s">
        <v>3320</v>
      </c>
      <c r="F4719" s="29" t="s">
        <v>3321</v>
      </c>
      <c r="G4719" s="29" t="s">
        <v>3233</v>
      </c>
      <c r="H4719" s="29" t="s">
        <v>3234</v>
      </c>
      <c r="I4719" s="29" t="s">
        <v>3275</v>
      </c>
      <c r="J4719" s="29" t="s">
        <v>3276</v>
      </c>
      <c r="K4719" s="29" t="s">
        <v>3287</v>
      </c>
      <c r="L4719" s="29" t="s">
        <v>3101</v>
      </c>
      <c r="M4719" s="29" t="s">
        <v>3288</v>
      </c>
      <c r="N4719" s="29" t="s">
        <v>3289</v>
      </c>
      <c r="O4719" s="29" t="s">
        <v>3290</v>
      </c>
      <c r="P4719" s="29" t="s">
        <v>3291</v>
      </c>
      <c r="Q4719" s="29" t="s">
        <v>3209</v>
      </c>
      <c r="R4719" s="29" t="s">
        <v>3210</v>
      </c>
      <c r="S4719" s="29" t="s">
        <v>3098</v>
      </c>
      <c r="T4719" s="29"/>
      <c r="U4719" s="30">
        <v>1000</v>
      </c>
      <c r="V4719" s="30">
        <v>1000</v>
      </c>
      <c r="W4719" s="30">
        <v>1000</v>
      </c>
      <c r="X4719" s="30">
        <v>1000</v>
      </c>
      <c r="Y4719" s="30">
        <v>1000</v>
      </c>
      <c r="Z4719" s="30">
        <v>1000</v>
      </c>
      <c r="AA4719" s="30">
        <v>1000</v>
      </c>
      <c r="AB4719" s="30">
        <v>1000</v>
      </c>
      <c r="AC4719" s="30">
        <v>1000</v>
      </c>
      <c r="AD4719" s="30">
        <v>1000</v>
      </c>
      <c r="AE4719" s="30">
        <v>1000</v>
      </c>
      <c r="AF4719" s="30">
        <v>1000</v>
      </c>
    </row>
    <row r="4720" spans="1:32" x14ac:dyDescent="0.45">
      <c r="A4720" s="29" t="s">
        <v>789</v>
      </c>
      <c r="B4720" s="29" t="s">
        <v>790</v>
      </c>
      <c r="C4720" s="29" t="s">
        <v>3299</v>
      </c>
      <c r="D4720" s="29" t="s">
        <v>3300</v>
      </c>
      <c r="E4720" s="29" t="s">
        <v>3301</v>
      </c>
      <c r="F4720" s="29" t="s">
        <v>3302</v>
      </c>
      <c r="G4720" s="29" t="s">
        <v>3200</v>
      </c>
      <c r="H4720" s="29" t="s">
        <v>3201</v>
      </c>
      <c r="I4720" s="29" t="s">
        <v>3202</v>
      </c>
      <c r="J4720" s="29" t="s">
        <v>3203</v>
      </c>
      <c r="K4720" s="29" t="s">
        <v>3204</v>
      </c>
      <c r="L4720" s="29" t="s">
        <v>3109</v>
      </c>
      <c r="M4720" s="29" t="s">
        <v>3205</v>
      </c>
      <c r="N4720" s="29" t="s">
        <v>3206</v>
      </c>
      <c r="O4720" s="29" t="s">
        <v>3214</v>
      </c>
      <c r="P4720" s="29" t="s">
        <v>3215</v>
      </c>
      <c r="Q4720" s="29" t="s">
        <v>3209</v>
      </c>
      <c r="R4720" s="29" t="s">
        <v>3210</v>
      </c>
      <c r="S4720" s="29" t="s">
        <v>3098</v>
      </c>
      <c r="T4720" s="29"/>
      <c r="U4720" s="30">
        <v>0</v>
      </c>
      <c r="V4720" s="30">
        <v>0</v>
      </c>
      <c r="W4720" s="30">
        <v>50</v>
      </c>
      <c r="X4720" s="30">
        <v>0</v>
      </c>
      <c r="Y4720" s="30">
        <v>0</v>
      </c>
      <c r="Z4720" s="30">
        <v>0</v>
      </c>
      <c r="AA4720" s="30">
        <v>0</v>
      </c>
      <c r="AB4720" s="30">
        <v>0</v>
      </c>
      <c r="AC4720" s="30">
        <v>0</v>
      </c>
      <c r="AD4720" s="30">
        <v>0</v>
      </c>
      <c r="AE4720" s="30">
        <v>0</v>
      </c>
      <c r="AF4720" s="30">
        <v>0</v>
      </c>
    </row>
    <row r="4721" spans="1:32" x14ac:dyDescent="0.45">
      <c r="A4721" s="29" t="s">
        <v>789</v>
      </c>
      <c r="B4721" s="29" t="s">
        <v>790</v>
      </c>
      <c r="C4721" s="29" t="s">
        <v>3299</v>
      </c>
      <c r="D4721" s="29" t="s">
        <v>3300</v>
      </c>
      <c r="E4721" s="29" t="s">
        <v>3301</v>
      </c>
      <c r="F4721" s="29" t="s">
        <v>3302</v>
      </c>
      <c r="G4721" s="29" t="s">
        <v>3200</v>
      </c>
      <c r="H4721" s="29" t="s">
        <v>3201</v>
      </c>
      <c r="I4721" s="29" t="s">
        <v>3226</v>
      </c>
      <c r="J4721" s="29" t="s">
        <v>3227</v>
      </c>
      <c r="K4721" s="29" t="s">
        <v>3228</v>
      </c>
      <c r="L4721" s="29" t="s">
        <v>3111</v>
      </c>
      <c r="M4721" s="29" t="s">
        <v>3295</v>
      </c>
      <c r="N4721" s="29" t="s">
        <v>3296</v>
      </c>
      <c r="O4721" s="29" t="s">
        <v>3297</v>
      </c>
      <c r="P4721" s="29" t="s">
        <v>3298</v>
      </c>
      <c r="Q4721" s="29" t="s">
        <v>3209</v>
      </c>
      <c r="R4721" s="29" t="s">
        <v>3210</v>
      </c>
      <c r="S4721" s="29" t="s">
        <v>3098</v>
      </c>
      <c r="T4721" s="29"/>
      <c r="U4721" s="30">
        <v>0</v>
      </c>
      <c r="V4721" s="30">
        <v>0</v>
      </c>
      <c r="W4721" s="30">
        <v>0</v>
      </c>
      <c r="X4721" s="30">
        <v>0</v>
      </c>
      <c r="Y4721" s="30">
        <v>0</v>
      </c>
      <c r="Z4721" s="30">
        <v>0</v>
      </c>
      <c r="AA4721" s="30">
        <v>0</v>
      </c>
      <c r="AB4721" s="30">
        <v>0</v>
      </c>
      <c r="AC4721" s="30">
        <v>0</v>
      </c>
      <c r="AD4721" s="30">
        <v>0</v>
      </c>
      <c r="AE4721" s="30">
        <v>0</v>
      </c>
      <c r="AF4721" s="30">
        <v>0</v>
      </c>
    </row>
    <row r="4722" spans="1:32" x14ac:dyDescent="0.45">
      <c r="A4722" s="29" t="s">
        <v>789</v>
      </c>
      <c r="B4722" s="29" t="s">
        <v>790</v>
      </c>
      <c r="C4722" s="29" t="s">
        <v>3299</v>
      </c>
      <c r="D4722" s="29" t="s">
        <v>3300</v>
      </c>
      <c r="E4722" s="29" t="s">
        <v>3301</v>
      </c>
      <c r="F4722" s="29" t="s">
        <v>3302</v>
      </c>
      <c r="G4722" s="29" t="s">
        <v>3233</v>
      </c>
      <c r="H4722" s="29" t="s">
        <v>3234</v>
      </c>
      <c r="I4722" s="29" t="s">
        <v>3235</v>
      </c>
      <c r="J4722" s="29" t="s">
        <v>3236</v>
      </c>
      <c r="K4722" s="29" t="s">
        <v>3237</v>
      </c>
      <c r="L4722" s="29" t="s">
        <v>3107</v>
      </c>
      <c r="M4722" s="29" t="s">
        <v>3238</v>
      </c>
      <c r="N4722" s="29" t="s">
        <v>3239</v>
      </c>
      <c r="O4722" s="29" t="s">
        <v>3422</v>
      </c>
      <c r="P4722" s="29" t="s">
        <v>3423</v>
      </c>
      <c r="Q4722" s="29" t="s">
        <v>3209</v>
      </c>
      <c r="R4722" s="29" t="s">
        <v>3210</v>
      </c>
      <c r="S4722" s="29" t="s">
        <v>3098</v>
      </c>
      <c r="T4722" s="29"/>
      <c r="U4722" s="30">
        <v>5940</v>
      </c>
      <c r="V4722" s="30">
        <v>5940</v>
      </c>
      <c r="W4722" s="30">
        <v>5940</v>
      </c>
      <c r="X4722" s="30">
        <v>5280</v>
      </c>
      <c r="Y4722" s="30">
        <v>5280</v>
      </c>
      <c r="Z4722" s="30">
        <v>5940</v>
      </c>
      <c r="AA4722" s="30">
        <v>5940</v>
      </c>
      <c r="AB4722" s="30">
        <v>5940</v>
      </c>
      <c r="AC4722" s="30">
        <v>5940</v>
      </c>
      <c r="AD4722" s="30">
        <v>5940</v>
      </c>
      <c r="AE4722" s="30">
        <v>5940</v>
      </c>
      <c r="AF4722" s="30">
        <v>5940</v>
      </c>
    </row>
    <row r="4723" spans="1:32" x14ac:dyDescent="0.45">
      <c r="A4723" s="29" t="s">
        <v>789</v>
      </c>
      <c r="B4723" s="29" t="s">
        <v>790</v>
      </c>
      <c r="C4723" s="29" t="s">
        <v>3299</v>
      </c>
      <c r="D4723" s="29" t="s">
        <v>3300</v>
      </c>
      <c r="E4723" s="29" t="s">
        <v>3301</v>
      </c>
      <c r="F4723" s="29" t="s">
        <v>3302</v>
      </c>
      <c r="G4723" s="29" t="s">
        <v>3233</v>
      </c>
      <c r="H4723" s="29" t="s">
        <v>3234</v>
      </c>
      <c r="I4723" s="29" t="s">
        <v>3262</v>
      </c>
      <c r="J4723" s="29" t="s">
        <v>3263</v>
      </c>
      <c r="K4723" s="29" t="s">
        <v>3563</v>
      </c>
      <c r="L4723" s="29" t="s">
        <v>3118</v>
      </c>
      <c r="M4723" s="29" t="s">
        <v>3564</v>
      </c>
      <c r="N4723" s="29" t="s">
        <v>3565</v>
      </c>
      <c r="O4723" s="29" t="s">
        <v>3770</v>
      </c>
      <c r="P4723" s="29" t="s">
        <v>3771</v>
      </c>
      <c r="Q4723" s="29" t="s">
        <v>3209</v>
      </c>
      <c r="R4723" s="29" t="s">
        <v>3210</v>
      </c>
      <c r="S4723" s="29" t="s">
        <v>3098</v>
      </c>
      <c r="T4723" s="29"/>
      <c r="U4723" s="30">
        <v>4000</v>
      </c>
      <c r="V4723" s="30">
        <v>4000</v>
      </c>
      <c r="W4723" s="30">
        <v>4000</v>
      </c>
      <c r="X4723" s="30">
        <v>4000</v>
      </c>
      <c r="Y4723" s="30">
        <v>4000</v>
      </c>
      <c r="Z4723" s="30">
        <v>4000</v>
      </c>
      <c r="AA4723" s="30">
        <v>4000</v>
      </c>
      <c r="AB4723" s="30">
        <v>4000</v>
      </c>
      <c r="AC4723" s="30">
        <v>4000</v>
      </c>
      <c r="AD4723" s="30">
        <v>4000</v>
      </c>
      <c r="AE4723" s="30">
        <v>4000</v>
      </c>
      <c r="AF4723" s="30">
        <v>4000</v>
      </c>
    </row>
    <row r="4724" spans="1:32" x14ac:dyDescent="0.45">
      <c r="A4724" s="29" t="s">
        <v>789</v>
      </c>
      <c r="B4724" s="29" t="s">
        <v>790</v>
      </c>
      <c r="C4724" s="29" t="s">
        <v>3299</v>
      </c>
      <c r="D4724" s="29" t="s">
        <v>3300</v>
      </c>
      <c r="E4724" s="29" t="s">
        <v>3301</v>
      </c>
      <c r="F4724" s="29" t="s">
        <v>3302</v>
      </c>
      <c r="G4724" s="29" t="s">
        <v>3233</v>
      </c>
      <c r="H4724" s="29" t="s">
        <v>3234</v>
      </c>
      <c r="I4724" s="29" t="s">
        <v>3262</v>
      </c>
      <c r="J4724" s="29" t="s">
        <v>3263</v>
      </c>
      <c r="K4724" s="29" t="s">
        <v>3264</v>
      </c>
      <c r="L4724" s="29" t="s">
        <v>3103</v>
      </c>
      <c r="M4724" s="29" t="s">
        <v>3265</v>
      </c>
      <c r="N4724" s="29" t="s">
        <v>3266</v>
      </c>
      <c r="O4724" s="29" t="s">
        <v>3267</v>
      </c>
      <c r="P4724" s="29" t="s">
        <v>3268</v>
      </c>
      <c r="Q4724" s="29" t="s">
        <v>3209</v>
      </c>
      <c r="R4724" s="29" t="s">
        <v>3210</v>
      </c>
      <c r="S4724" s="29" t="s">
        <v>3098</v>
      </c>
      <c r="T4724" s="29"/>
      <c r="U4724" s="30">
        <v>17500</v>
      </c>
      <c r="V4724" s="30">
        <v>17500</v>
      </c>
      <c r="W4724" s="30">
        <v>17500</v>
      </c>
      <c r="X4724" s="30">
        <v>17500</v>
      </c>
      <c r="Y4724" s="30">
        <v>17500</v>
      </c>
      <c r="Z4724" s="30">
        <v>17500</v>
      </c>
      <c r="AA4724" s="30">
        <v>17500</v>
      </c>
      <c r="AB4724" s="30">
        <v>17500</v>
      </c>
      <c r="AC4724" s="30">
        <v>17500</v>
      </c>
      <c r="AD4724" s="30">
        <v>17500</v>
      </c>
      <c r="AE4724" s="30">
        <v>17500</v>
      </c>
      <c r="AF4724" s="30">
        <v>17500</v>
      </c>
    </row>
    <row r="4725" spans="1:32" x14ac:dyDescent="0.45">
      <c r="A4725" s="29" t="s">
        <v>789</v>
      </c>
      <c r="B4725" s="29" t="s">
        <v>790</v>
      </c>
      <c r="C4725" s="29" t="s">
        <v>3299</v>
      </c>
      <c r="D4725" s="29" t="s">
        <v>3300</v>
      </c>
      <c r="E4725" s="29" t="s">
        <v>3301</v>
      </c>
      <c r="F4725" s="29" t="s">
        <v>3302</v>
      </c>
      <c r="G4725" s="29" t="s">
        <v>3233</v>
      </c>
      <c r="H4725" s="29" t="s">
        <v>3234</v>
      </c>
      <c r="I4725" s="29" t="s">
        <v>3262</v>
      </c>
      <c r="J4725" s="29" t="s">
        <v>3263</v>
      </c>
      <c r="K4725" s="29" t="s">
        <v>3264</v>
      </c>
      <c r="L4725" s="29" t="s">
        <v>3103</v>
      </c>
      <c r="M4725" s="29" t="s">
        <v>3265</v>
      </c>
      <c r="N4725" s="29" t="s">
        <v>3266</v>
      </c>
      <c r="O4725" s="29" t="s">
        <v>3269</v>
      </c>
      <c r="P4725" s="29" t="s">
        <v>3270</v>
      </c>
      <c r="Q4725" s="29" t="s">
        <v>3209</v>
      </c>
      <c r="R4725" s="29" t="s">
        <v>3210</v>
      </c>
      <c r="S4725" s="29" t="s">
        <v>3098</v>
      </c>
      <c r="T4725" s="29"/>
      <c r="U4725" s="30">
        <v>299</v>
      </c>
      <c r="V4725" s="30">
        <v>365</v>
      </c>
      <c r="W4725" s="30">
        <v>697</v>
      </c>
      <c r="X4725" s="30">
        <v>429</v>
      </c>
      <c r="Y4725" s="30">
        <v>763</v>
      </c>
      <c r="Z4725" s="30">
        <v>364</v>
      </c>
      <c r="AA4725" s="30">
        <v>100</v>
      </c>
      <c r="AB4725" s="30">
        <v>8388</v>
      </c>
      <c r="AC4725" s="30">
        <v>8437</v>
      </c>
      <c r="AD4725" s="30">
        <v>6979</v>
      </c>
      <c r="AE4725" s="30">
        <v>6266</v>
      </c>
      <c r="AF4725" s="30">
        <v>7310</v>
      </c>
    </row>
    <row r="4726" spans="1:32" x14ac:dyDescent="0.45">
      <c r="A4726" s="29" t="s">
        <v>789</v>
      </c>
      <c r="B4726" s="29" t="s">
        <v>790</v>
      </c>
      <c r="C4726" s="29" t="s">
        <v>3299</v>
      </c>
      <c r="D4726" s="29" t="s">
        <v>3300</v>
      </c>
      <c r="E4726" s="29" t="s">
        <v>3301</v>
      </c>
      <c r="F4726" s="29" t="s">
        <v>3302</v>
      </c>
      <c r="G4726" s="29" t="s">
        <v>3233</v>
      </c>
      <c r="H4726" s="29" t="s">
        <v>3234</v>
      </c>
      <c r="I4726" s="29" t="s">
        <v>3262</v>
      </c>
      <c r="J4726" s="29" t="s">
        <v>3263</v>
      </c>
      <c r="K4726" s="29" t="s">
        <v>3264</v>
      </c>
      <c r="L4726" s="29" t="s">
        <v>3103</v>
      </c>
      <c r="M4726" s="29" t="s">
        <v>3265</v>
      </c>
      <c r="N4726" s="29" t="s">
        <v>3266</v>
      </c>
      <c r="O4726" s="29" t="s">
        <v>3271</v>
      </c>
      <c r="P4726" s="29" t="s">
        <v>3272</v>
      </c>
      <c r="Q4726" s="29" t="s">
        <v>3209</v>
      </c>
      <c r="R4726" s="29" t="s">
        <v>3210</v>
      </c>
      <c r="S4726" s="29" t="s">
        <v>3098</v>
      </c>
      <c r="T4726" s="29"/>
      <c r="U4726" s="30">
        <v>124</v>
      </c>
      <c r="V4726" s="30">
        <v>124</v>
      </c>
      <c r="W4726" s="30">
        <v>530</v>
      </c>
      <c r="X4726" s="30">
        <v>357</v>
      </c>
      <c r="Y4726" s="30">
        <v>407</v>
      </c>
      <c r="Z4726" s="30">
        <v>198</v>
      </c>
      <c r="AA4726" s="30">
        <v>0</v>
      </c>
      <c r="AB4726" s="30">
        <v>37</v>
      </c>
      <c r="AC4726" s="30">
        <v>604</v>
      </c>
      <c r="AD4726" s="30">
        <v>776</v>
      </c>
      <c r="AE4726" s="30">
        <v>986</v>
      </c>
      <c r="AF4726" s="30">
        <v>530</v>
      </c>
    </row>
    <row r="4727" spans="1:32" x14ac:dyDescent="0.45">
      <c r="A4727" s="29" t="s">
        <v>789</v>
      </c>
      <c r="B4727" s="29" t="s">
        <v>790</v>
      </c>
      <c r="C4727" s="29" t="s">
        <v>3299</v>
      </c>
      <c r="D4727" s="29" t="s">
        <v>3300</v>
      </c>
      <c r="E4727" s="29" t="s">
        <v>3301</v>
      </c>
      <c r="F4727" s="29" t="s">
        <v>3302</v>
      </c>
      <c r="G4727" s="29" t="s">
        <v>3233</v>
      </c>
      <c r="H4727" s="29" t="s">
        <v>3234</v>
      </c>
      <c r="I4727" s="29" t="s">
        <v>3262</v>
      </c>
      <c r="J4727" s="29" t="s">
        <v>3263</v>
      </c>
      <c r="K4727" s="29" t="s">
        <v>3264</v>
      </c>
      <c r="L4727" s="29" t="s">
        <v>3103</v>
      </c>
      <c r="M4727" s="29" t="s">
        <v>3265</v>
      </c>
      <c r="N4727" s="29" t="s">
        <v>3266</v>
      </c>
      <c r="O4727" s="29" t="s">
        <v>3273</v>
      </c>
      <c r="P4727" s="29" t="s">
        <v>3274</v>
      </c>
      <c r="Q4727" s="29" t="s">
        <v>3209</v>
      </c>
      <c r="R4727" s="29" t="s">
        <v>3210</v>
      </c>
      <c r="S4727" s="29" t="s">
        <v>3098</v>
      </c>
      <c r="T4727" s="29"/>
      <c r="U4727" s="30">
        <v>100</v>
      </c>
      <c r="V4727" s="30">
        <v>166</v>
      </c>
      <c r="W4727" s="30">
        <v>34</v>
      </c>
      <c r="X4727" s="30">
        <v>199</v>
      </c>
      <c r="Y4727" s="30">
        <v>34</v>
      </c>
      <c r="Z4727" s="30">
        <v>0</v>
      </c>
      <c r="AA4727" s="30">
        <v>199</v>
      </c>
      <c r="AB4727" s="30">
        <v>34</v>
      </c>
      <c r="AC4727" s="30">
        <v>34</v>
      </c>
      <c r="AD4727" s="30">
        <v>332</v>
      </c>
      <c r="AE4727" s="30">
        <v>67</v>
      </c>
      <c r="AF4727" s="30">
        <v>67</v>
      </c>
    </row>
    <row r="4728" spans="1:32" x14ac:dyDescent="0.45">
      <c r="A4728" s="29" t="s">
        <v>789</v>
      </c>
      <c r="B4728" s="29" t="s">
        <v>790</v>
      </c>
      <c r="C4728" s="29" t="s">
        <v>3299</v>
      </c>
      <c r="D4728" s="29" t="s">
        <v>3300</v>
      </c>
      <c r="E4728" s="29" t="s">
        <v>3301</v>
      </c>
      <c r="F4728" s="29" t="s">
        <v>3302</v>
      </c>
      <c r="G4728" s="29" t="s">
        <v>3233</v>
      </c>
      <c r="H4728" s="29" t="s">
        <v>3234</v>
      </c>
      <c r="I4728" s="29" t="s">
        <v>3262</v>
      </c>
      <c r="J4728" s="29" t="s">
        <v>3263</v>
      </c>
      <c r="K4728" s="29" t="s">
        <v>3264</v>
      </c>
      <c r="L4728" s="29" t="s">
        <v>3103</v>
      </c>
      <c r="M4728" s="29" t="s">
        <v>3265</v>
      </c>
      <c r="N4728" s="29" t="s">
        <v>3266</v>
      </c>
      <c r="O4728" s="29" t="s">
        <v>3372</v>
      </c>
      <c r="P4728" s="29" t="s">
        <v>3373</v>
      </c>
      <c r="Q4728" s="29" t="s">
        <v>3209</v>
      </c>
      <c r="R4728" s="29" t="s">
        <v>3210</v>
      </c>
      <c r="S4728" s="29" t="s">
        <v>3098</v>
      </c>
      <c r="T4728" s="29"/>
      <c r="U4728" s="30">
        <v>493</v>
      </c>
      <c r="V4728" s="30">
        <v>405</v>
      </c>
      <c r="W4728" s="30">
        <v>481</v>
      </c>
      <c r="X4728" s="30">
        <v>1245</v>
      </c>
      <c r="Y4728" s="30">
        <v>409</v>
      </c>
      <c r="Z4728" s="30">
        <v>1007</v>
      </c>
      <c r="AA4728" s="30">
        <v>1473</v>
      </c>
      <c r="AB4728" s="30">
        <v>1080</v>
      </c>
      <c r="AC4728" s="30">
        <v>1235</v>
      </c>
      <c r="AD4728" s="30">
        <v>684</v>
      </c>
      <c r="AE4728" s="30">
        <v>189</v>
      </c>
      <c r="AF4728" s="30">
        <v>376</v>
      </c>
    </row>
    <row r="4729" spans="1:32" x14ac:dyDescent="0.45">
      <c r="A4729" s="29" t="s">
        <v>789</v>
      </c>
      <c r="B4729" s="29" t="s">
        <v>790</v>
      </c>
      <c r="C4729" s="29" t="s">
        <v>3299</v>
      </c>
      <c r="D4729" s="29" t="s">
        <v>3300</v>
      </c>
      <c r="E4729" s="29" t="s">
        <v>3301</v>
      </c>
      <c r="F4729" s="29" t="s">
        <v>3302</v>
      </c>
      <c r="G4729" s="29" t="s">
        <v>3233</v>
      </c>
      <c r="H4729" s="29" t="s">
        <v>3234</v>
      </c>
      <c r="I4729" s="29" t="s">
        <v>3262</v>
      </c>
      <c r="J4729" s="29" t="s">
        <v>3263</v>
      </c>
      <c r="K4729" s="29" t="s">
        <v>3264</v>
      </c>
      <c r="L4729" s="29" t="s">
        <v>3103</v>
      </c>
      <c r="M4729" s="29" t="s">
        <v>3322</v>
      </c>
      <c r="N4729" s="29" t="s">
        <v>3323</v>
      </c>
      <c r="O4729" s="29" t="s">
        <v>3324</v>
      </c>
      <c r="P4729" s="29" t="s">
        <v>3325</v>
      </c>
      <c r="Q4729" s="29" t="s">
        <v>3209</v>
      </c>
      <c r="R4729" s="29" t="s">
        <v>3210</v>
      </c>
      <c r="S4729" s="29" t="s">
        <v>3098</v>
      </c>
      <c r="T4729" s="29"/>
      <c r="U4729" s="30">
        <v>5600</v>
      </c>
      <c r="V4729" s="30">
        <v>5600</v>
      </c>
      <c r="W4729" s="30">
        <v>5600</v>
      </c>
      <c r="X4729" s="30">
        <v>5600</v>
      </c>
      <c r="Y4729" s="30">
        <v>5600</v>
      </c>
      <c r="Z4729" s="30">
        <v>5600</v>
      </c>
      <c r="AA4729" s="30">
        <v>5600</v>
      </c>
      <c r="AB4729" s="30">
        <v>5600</v>
      </c>
      <c r="AC4729" s="30">
        <v>5600</v>
      </c>
      <c r="AD4729" s="30">
        <v>5600</v>
      </c>
      <c r="AE4729" s="30">
        <v>5600</v>
      </c>
      <c r="AF4729" s="30">
        <v>5600</v>
      </c>
    </row>
    <row r="4730" spans="1:32" x14ac:dyDescent="0.45">
      <c r="A4730" s="29" t="s">
        <v>789</v>
      </c>
      <c r="B4730" s="29" t="s">
        <v>790</v>
      </c>
      <c r="C4730" s="29" t="s">
        <v>3299</v>
      </c>
      <c r="D4730" s="29" t="s">
        <v>3300</v>
      </c>
      <c r="E4730" s="29" t="s">
        <v>3301</v>
      </c>
      <c r="F4730" s="29" t="s">
        <v>3302</v>
      </c>
      <c r="G4730" s="29" t="s">
        <v>3233</v>
      </c>
      <c r="H4730" s="29" t="s">
        <v>3234</v>
      </c>
      <c r="I4730" s="29" t="s">
        <v>3262</v>
      </c>
      <c r="J4730" s="29" t="s">
        <v>3263</v>
      </c>
      <c r="K4730" s="29" t="s">
        <v>3264</v>
      </c>
      <c r="L4730" s="29" t="s">
        <v>3103</v>
      </c>
      <c r="M4730" s="29" t="s">
        <v>3322</v>
      </c>
      <c r="N4730" s="29" t="s">
        <v>3323</v>
      </c>
      <c r="O4730" s="29" t="s">
        <v>3374</v>
      </c>
      <c r="P4730" s="29" t="s">
        <v>3375</v>
      </c>
      <c r="Q4730" s="29" t="s">
        <v>3209</v>
      </c>
      <c r="R4730" s="29" t="s">
        <v>3210</v>
      </c>
      <c r="S4730" s="29" t="s">
        <v>3098</v>
      </c>
      <c r="T4730" s="29"/>
      <c r="U4730" s="30">
        <v>4000</v>
      </c>
      <c r="V4730" s="30">
        <v>4000</v>
      </c>
      <c r="W4730" s="30">
        <v>4000</v>
      </c>
      <c r="X4730" s="30">
        <v>4000</v>
      </c>
      <c r="Y4730" s="30">
        <v>4000</v>
      </c>
      <c r="Z4730" s="30">
        <v>4000</v>
      </c>
      <c r="AA4730" s="30">
        <v>4000</v>
      </c>
      <c r="AB4730" s="30">
        <v>4000</v>
      </c>
      <c r="AC4730" s="30">
        <v>4000</v>
      </c>
      <c r="AD4730" s="30">
        <v>4000</v>
      </c>
      <c r="AE4730" s="30">
        <v>4000</v>
      </c>
      <c r="AF4730" s="30">
        <v>4000</v>
      </c>
    </row>
    <row r="4731" spans="1:32" x14ac:dyDescent="0.45">
      <c r="A4731" s="29" t="s">
        <v>756</v>
      </c>
      <c r="B4731" s="29" t="s">
        <v>757</v>
      </c>
      <c r="C4731" s="29" t="s">
        <v>3552</v>
      </c>
      <c r="D4731" s="29" t="s">
        <v>3553</v>
      </c>
      <c r="E4731" s="29" t="s">
        <v>3554</v>
      </c>
      <c r="F4731" s="29" t="s">
        <v>3555</v>
      </c>
      <c r="G4731" s="29" t="s">
        <v>3233</v>
      </c>
      <c r="H4731" s="29" t="s">
        <v>3234</v>
      </c>
      <c r="I4731" s="29" t="s">
        <v>3242</v>
      </c>
      <c r="J4731" s="29" t="s">
        <v>3243</v>
      </c>
      <c r="K4731" s="29" t="s">
        <v>3556</v>
      </c>
      <c r="L4731" s="29" t="s">
        <v>3122</v>
      </c>
      <c r="M4731" s="29" t="s">
        <v>3557</v>
      </c>
      <c r="N4731" s="29" t="s">
        <v>3558</v>
      </c>
      <c r="O4731" s="29" t="s">
        <v>3842</v>
      </c>
      <c r="P4731" s="29" t="s">
        <v>3843</v>
      </c>
      <c r="Q4731" s="29" t="s">
        <v>3209</v>
      </c>
      <c r="R4731" s="29" t="s">
        <v>3098</v>
      </c>
      <c r="S4731" s="29" t="s">
        <v>3098</v>
      </c>
      <c r="T4731" s="29"/>
      <c r="U4731" s="30">
        <v>0</v>
      </c>
      <c r="V4731" s="30">
        <v>0</v>
      </c>
      <c r="W4731" s="30">
        <v>0</v>
      </c>
      <c r="X4731" s="30">
        <v>0</v>
      </c>
      <c r="Y4731" s="30">
        <v>0</v>
      </c>
      <c r="Z4731" s="30">
        <v>1400</v>
      </c>
      <c r="AA4731" s="30">
        <v>0</v>
      </c>
      <c r="AB4731" s="30">
        <v>0</v>
      </c>
      <c r="AC4731" s="30">
        <v>0</v>
      </c>
      <c r="AD4731" s="30">
        <v>0</v>
      </c>
      <c r="AE4731" s="30">
        <v>0</v>
      </c>
      <c r="AF4731" s="30">
        <v>0</v>
      </c>
    </row>
    <row r="4732" spans="1:32" x14ac:dyDescent="0.45">
      <c r="A4732" s="29" t="s">
        <v>756</v>
      </c>
      <c r="B4732" s="29" t="s">
        <v>757</v>
      </c>
      <c r="C4732" s="29" t="s">
        <v>3299</v>
      </c>
      <c r="D4732" s="29" t="s">
        <v>3300</v>
      </c>
      <c r="E4732" s="29" t="s">
        <v>3301</v>
      </c>
      <c r="F4732" s="29" t="s">
        <v>3302</v>
      </c>
      <c r="G4732" s="29" t="s">
        <v>3233</v>
      </c>
      <c r="H4732" s="29" t="s">
        <v>3234</v>
      </c>
      <c r="I4732" s="29" t="s">
        <v>3242</v>
      </c>
      <c r="J4732" s="29" t="s">
        <v>3243</v>
      </c>
      <c r="K4732" s="29" t="s">
        <v>3244</v>
      </c>
      <c r="L4732" s="29" t="s">
        <v>3104</v>
      </c>
      <c r="M4732" s="29" t="s">
        <v>3245</v>
      </c>
      <c r="N4732" s="29" t="s">
        <v>3246</v>
      </c>
      <c r="O4732" s="29" t="s">
        <v>3440</v>
      </c>
      <c r="P4732" s="29" t="s">
        <v>3441</v>
      </c>
      <c r="Q4732" s="29" t="s">
        <v>3209</v>
      </c>
      <c r="R4732" s="29" t="s">
        <v>3210</v>
      </c>
      <c r="S4732" s="29" t="s">
        <v>3098</v>
      </c>
      <c r="T4732" s="29"/>
      <c r="U4732" s="30">
        <v>8160</v>
      </c>
      <c r="V4732" s="30">
        <v>8160</v>
      </c>
      <c r="W4732" s="30">
        <v>8160</v>
      </c>
      <c r="X4732" s="30">
        <v>8160</v>
      </c>
      <c r="Y4732" s="30">
        <v>8160</v>
      </c>
      <c r="Z4732" s="30">
        <v>8160</v>
      </c>
      <c r="AA4732" s="30">
        <v>8160</v>
      </c>
      <c r="AB4732" s="30">
        <v>8160</v>
      </c>
      <c r="AC4732" s="30">
        <v>8160</v>
      </c>
      <c r="AD4732" s="30">
        <v>8160</v>
      </c>
      <c r="AE4732" s="30">
        <v>8160</v>
      </c>
      <c r="AF4732" s="30">
        <v>8160</v>
      </c>
    </row>
    <row r="4733" spans="1:32" x14ac:dyDescent="0.45">
      <c r="A4733" s="29" t="s">
        <v>756</v>
      </c>
      <c r="B4733" s="29" t="s">
        <v>757</v>
      </c>
      <c r="C4733" s="29" t="s">
        <v>3299</v>
      </c>
      <c r="D4733" s="29" t="s">
        <v>3300</v>
      </c>
      <c r="E4733" s="29" t="s">
        <v>3301</v>
      </c>
      <c r="F4733" s="29" t="s">
        <v>3302</v>
      </c>
      <c r="G4733" s="29" t="s">
        <v>3233</v>
      </c>
      <c r="H4733" s="29" t="s">
        <v>3234</v>
      </c>
      <c r="I4733" s="29" t="s">
        <v>3242</v>
      </c>
      <c r="J4733" s="29" t="s">
        <v>3243</v>
      </c>
      <c r="K4733" s="29" t="s">
        <v>3244</v>
      </c>
      <c r="L4733" s="29" t="s">
        <v>3104</v>
      </c>
      <c r="M4733" s="29" t="s">
        <v>3245</v>
      </c>
      <c r="N4733" s="29" t="s">
        <v>3246</v>
      </c>
      <c r="O4733" s="29" t="s">
        <v>3464</v>
      </c>
      <c r="P4733" s="29" t="s">
        <v>3465</v>
      </c>
      <c r="Q4733" s="29" t="s">
        <v>3249</v>
      </c>
      <c r="R4733" s="29" t="s">
        <v>3098</v>
      </c>
      <c r="S4733" s="29" t="s">
        <v>3098</v>
      </c>
      <c r="T4733" s="29"/>
      <c r="U4733" s="30">
        <v>0</v>
      </c>
      <c r="V4733" s="30">
        <v>0</v>
      </c>
      <c r="W4733" s="30">
        <v>0</v>
      </c>
      <c r="X4733" s="30">
        <v>0</v>
      </c>
      <c r="Y4733" s="30">
        <v>647</v>
      </c>
      <c r="Z4733" s="30">
        <v>647</v>
      </c>
      <c r="AA4733" s="30">
        <v>647</v>
      </c>
      <c r="AB4733" s="30">
        <v>647</v>
      </c>
      <c r="AC4733" s="30">
        <v>647</v>
      </c>
      <c r="AD4733" s="30">
        <v>647</v>
      </c>
      <c r="AE4733" s="30">
        <v>647</v>
      </c>
      <c r="AF4733" s="30">
        <v>647</v>
      </c>
    </row>
    <row r="4734" spans="1:32" x14ac:dyDescent="0.45">
      <c r="A4734" s="29" t="s">
        <v>756</v>
      </c>
      <c r="B4734" s="29" t="s">
        <v>757</v>
      </c>
      <c r="C4734" s="29" t="s">
        <v>3299</v>
      </c>
      <c r="D4734" s="29" t="s">
        <v>3300</v>
      </c>
      <c r="E4734" s="29" t="s">
        <v>3301</v>
      </c>
      <c r="F4734" s="29" t="s">
        <v>3302</v>
      </c>
      <c r="G4734" s="29" t="s">
        <v>3233</v>
      </c>
      <c r="H4734" s="29" t="s">
        <v>3234</v>
      </c>
      <c r="I4734" s="29" t="s">
        <v>3242</v>
      </c>
      <c r="J4734" s="29" t="s">
        <v>3243</v>
      </c>
      <c r="K4734" s="29" t="s">
        <v>3244</v>
      </c>
      <c r="L4734" s="29" t="s">
        <v>3104</v>
      </c>
      <c r="M4734" s="29" t="s">
        <v>3245</v>
      </c>
      <c r="N4734" s="29" t="s">
        <v>3246</v>
      </c>
      <c r="O4734" s="29" t="s">
        <v>3464</v>
      </c>
      <c r="P4734" s="29" t="s">
        <v>3465</v>
      </c>
      <c r="Q4734" s="29" t="s">
        <v>3209</v>
      </c>
      <c r="R4734" s="29" t="s">
        <v>3098</v>
      </c>
      <c r="S4734" s="29" t="s">
        <v>3098</v>
      </c>
      <c r="T4734" s="29"/>
      <c r="U4734" s="30">
        <v>0</v>
      </c>
      <c r="V4734" s="30">
        <v>0</v>
      </c>
      <c r="W4734" s="30">
        <v>0</v>
      </c>
      <c r="X4734" s="30">
        <v>0</v>
      </c>
      <c r="Y4734" s="30">
        <v>3890</v>
      </c>
      <c r="Z4734" s="30">
        <v>13400</v>
      </c>
      <c r="AA4734" s="30">
        <v>13400</v>
      </c>
      <c r="AB4734" s="30">
        <v>13400</v>
      </c>
      <c r="AC4734" s="30">
        <v>13400</v>
      </c>
      <c r="AD4734" s="30">
        <v>13400</v>
      </c>
      <c r="AE4734" s="30">
        <v>13400</v>
      </c>
      <c r="AF4734" s="30">
        <v>13400</v>
      </c>
    </row>
    <row r="4735" spans="1:32" x14ac:dyDescent="0.45">
      <c r="A4735" s="29" t="s">
        <v>756</v>
      </c>
      <c r="B4735" s="29" t="s">
        <v>757</v>
      </c>
      <c r="C4735" s="29" t="s">
        <v>3299</v>
      </c>
      <c r="D4735" s="29" t="s">
        <v>3300</v>
      </c>
      <c r="E4735" s="29" t="s">
        <v>3301</v>
      </c>
      <c r="F4735" s="29" t="s">
        <v>3302</v>
      </c>
      <c r="G4735" s="29" t="s">
        <v>3233</v>
      </c>
      <c r="H4735" s="29" t="s">
        <v>3234</v>
      </c>
      <c r="I4735" s="29" t="s">
        <v>3242</v>
      </c>
      <c r="J4735" s="29" t="s">
        <v>3243</v>
      </c>
      <c r="K4735" s="29" t="s">
        <v>3244</v>
      </c>
      <c r="L4735" s="29" t="s">
        <v>3104</v>
      </c>
      <c r="M4735" s="29" t="s">
        <v>3245</v>
      </c>
      <c r="N4735" s="29" t="s">
        <v>3246</v>
      </c>
      <c r="O4735" s="29" t="s">
        <v>3250</v>
      </c>
      <c r="P4735" s="29" t="s">
        <v>3251</v>
      </c>
      <c r="Q4735" s="29" t="s">
        <v>3209</v>
      </c>
      <c r="R4735" s="29" t="s">
        <v>3210</v>
      </c>
      <c r="S4735" s="29" t="s">
        <v>3098</v>
      </c>
      <c r="T4735" s="29"/>
      <c r="U4735" s="30">
        <v>12000</v>
      </c>
      <c r="V4735" s="30">
        <v>12000</v>
      </c>
      <c r="W4735" s="30">
        <v>12000</v>
      </c>
      <c r="X4735" s="30">
        <v>12000</v>
      </c>
      <c r="Y4735" s="30">
        <v>12000</v>
      </c>
      <c r="Z4735" s="30">
        <v>12000</v>
      </c>
      <c r="AA4735" s="30">
        <v>12000</v>
      </c>
      <c r="AB4735" s="30">
        <v>12000</v>
      </c>
      <c r="AC4735" s="30">
        <v>12000</v>
      </c>
      <c r="AD4735" s="30">
        <v>12000</v>
      </c>
      <c r="AE4735" s="30">
        <v>12000</v>
      </c>
      <c r="AF4735" s="30">
        <v>12000</v>
      </c>
    </row>
    <row r="4736" spans="1:32" x14ac:dyDescent="0.45">
      <c r="A4736" s="29" t="s">
        <v>756</v>
      </c>
      <c r="B4736" s="29" t="s">
        <v>757</v>
      </c>
      <c r="C4736" s="29" t="s">
        <v>3299</v>
      </c>
      <c r="D4736" s="29" t="s">
        <v>3300</v>
      </c>
      <c r="E4736" s="29" t="s">
        <v>3301</v>
      </c>
      <c r="F4736" s="29" t="s">
        <v>3302</v>
      </c>
      <c r="G4736" s="29" t="s">
        <v>3233</v>
      </c>
      <c r="H4736" s="29" t="s">
        <v>3234</v>
      </c>
      <c r="I4736" s="29" t="s">
        <v>3242</v>
      </c>
      <c r="J4736" s="29" t="s">
        <v>3243</v>
      </c>
      <c r="K4736" s="29" t="s">
        <v>3258</v>
      </c>
      <c r="L4736" s="29" t="s">
        <v>3105</v>
      </c>
      <c r="M4736" s="29" t="s">
        <v>3259</v>
      </c>
      <c r="N4736" s="29" t="s">
        <v>3105</v>
      </c>
      <c r="O4736" s="29" t="s">
        <v>3260</v>
      </c>
      <c r="P4736" s="29" t="s">
        <v>3261</v>
      </c>
      <c r="Q4736" s="29" t="s">
        <v>3209</v>
      </c>
      <c r="R4736" s="29" t="s">
        <v>3098</v>
      </c>
      <c r="S4736" s="29" t="s">
        <v>3098</v>
      </c>
      <c r="T4736" s="29"/>
      <c r="U4736" s="30">
        <v>0</v>
      </c>
      <c r="V4736" s="30">
        <v>0</v>
      </c>
      <c r="W4736" s="30">
        <v>0</v>
      </c>
      <c r="X4736" s="30">
        <v>0</v>
      </c>
      <c r="Y4736" s="30">
        <v>871</v>
      </c>
      <c r="Z4736" s="30">
        <v>3000</v>
      </c>
      <c r="AA4736" s="30">
        <v>3000</v>
      </c>
      <c r="AB4736" s="30">
        <v>3000</v>
      </c>
      <c r="AC4736" s="30">
        <v>3000</v>
      </c>
      <c r="AD4736" s="30">
        <v>3000</v>
      </c>
      <c r="AE4736" s="30">
        <v>3000</v>
      </c>
      <c r="AF4736" s="30">
        <v>3000</v>
      </c>
    </row>
    <row r="4737" spans="1:32" x14ac:dyDescent="0.45">
      <c r="A4737" s="29" t="s">
        <v>756</v>
      </c>
      <c r="B4737" s="29" t="s">
        <v>757</v>
      </c>
      <c r="C4737" s="29" t="s">
        <v>3299</v>
      </c>
      <c r="D4737" s="29" t="s">
        <v>3300</v>
      </c>
      <c r="E4737" s="29" t="s">
        <v>3301</v>
      </c>
      <c r="F4737" s="29" t="s">
        <v>3302</v>
      </c>
      <c r="G4737" s="29" t="s">
        <v>3233</v>
      </c>
      <c r="H4737" s="29" t="s">
        <v>3234</v>
      </c>
      <c r="I4737" s="29" t="s">
        <v>3262</v>
      </c>
      <c r="J4737" s="29" t="s">
        <v>3263</v>
      </c>
      <c r="K4737" s="29" t="s">
        <v>3563</v>
      </c>
      <c r="L4737" s="29" t="s">
        <v>3118</v>
      </c>
      <c r="M4737" s="29" t="s">
        <v>3564</v>
      </c>
      <c r="N4737" s="29" t="s">
        <v>3565</v>
      </c>
      <c r="O4737" s="29" t="s">
        <v>3770</v>
      </c>
      <c r="P4737" s="29" t="s">
        <v>3771</v>
      </c>
      <c r="Q4737" s="29" t="s">
        <v>3209</v>
      </c>
      <c r="R4737" s="29" t="s">
        <v>3210</v>
      </c>
      <c r="S4737" s="29" t="s">
        <v>3098</v>
      </c>
      <c r="T4737" s="29"/>
      <c r="U4737" s="30">
        <v>2000</v>
      </c>
      <c r="V4737" s="30">
        <v>2000</v>
      </c>
      <c r="W4737" s="30">
        <v>2000</v>
      </c>
      <c r="X4737" s="30">
        <v>2000</v>
      </c>
      <c r="Y4737" s="30">
        <v>2000</v>
      </c>
      <c r="Z4737" s="30">
        <v>2000</v>
      </c>
      <c r="AA4737" s="30">
        <v>2000</v>
      </c>
      <c r="AB4737" s="30">
        <v>2000</v>
      </c>
      <c r="AC4737" s="30">
        <v>2000</v>
      </c>
      <c r="AD4737" s="30">
        <v>2000</v>
      </c>
      <c r="AE4737" s="30">
        <v>2000</v>
      </c>
      <c r="AF4737" s="30">
        <v>2000</v>
      </c>
    </row>
    <row r="4738" spans="1:32" x14ac:dyDescent="0.45">
      <c r="A4738" s="29" t="s">
        <v>756</v>
      </c>
      <c r="B4738" s="29" t="s">
        <v>757</v>
      </c>
      <c r="C4738" s="29" t="s">
        <v>3299</v>
      </c>
      <c r="D4738" s="29" t="s">
        <v>3300</v>
      </c>
      <c r="E4738" s="29" t="s">
        <v>3301</v>
      </c>
      <c r="F4738" s="29" t="s">
        <v>3302</v>
      </c>
      <c r="G4738" s="29" t="s">
        <v>3233</v>
      </c>
      <c r="H4738" s="29" t="s">
        <v>3234</v>
      </c>
      <c r="I4738" s="29" t="s">
        <v>3262</v>
      </c>
      <c r="J4738" s="29" t="s">
        <v>3263</v>
      </c>
      <c r="K4738" s="29" t="s">
        <v>3264</v>
      </c>
      <c r="L4738" s="29" t="s">
        <v>3103</v>
      </c>
      <c r="M4738" s="29" t="s">
        <v>3265</v>
      </c>
      <c r="N4738" s="29" t="s">
        <v>3266</v>
      </c>
      <c r="O4738" s="29" t="s">
        <v>3267</v>
      </c>
      <c r="P4738" s="29" t="s">
        <v>3268</v>
      </c>
      <c r="Q4738" s="29" t="s">
        <v>3209</v>
      </c>
      <c r="R4738" s="29" t="s">
        <v>3210</v>
      </c>
      <c r="S4738" s="29" t="s">
        <v>3098</v>
      </c>
      <c r="T4738" s="29"/>
      <c r="U4738" s="30">
        <v>2500</v>
      </c>
      <c r="V4738" s="30">
        <v>2500</v>
      </c>
      <c r="W4738" s="30">
        <v>2500</v>
      </c>
      <c r="X4738" s="30">
        <v>2500</v>
      </c>
      <c r="Y4738" s="30">
        <v>2500</v>
      </c>
      <c r="Z4738" s="30">
        <v>2500</v>
      </c>
      <c r="AA4738" s="30">
        <v>2500</v>
      </c>
      <c r="AB4738" s="30">
        <v>2500</v>
      </c>
      <c r="AC4738" s="30">
        <v>2500</v>
      </c>
      <c r="AD4738" s="30">
        <v>2500</v>
      </c>
      <c r="AE4738" s="30">
        <v>2500</v>
      </c>
      <c r="AF4738" s="30">
        <v>2500</v>
      </c>
    </row>
    <row r="4739" spans="1:32" x14ac:dyDescent="0.45">
      <c r="A4739" s="29" t="s">
        <v>756</v>
      </c>
      <c r="B4739" s="29" t="s">
        <v>757</v>
      </c>
      <c r="C4739" s="29" t="s">
        <v>3299</v>
      </c>
      <c r="D4739" s="29" t="s">
        <v>3300</v>
      </c>
      <c r="E4739" s="29" t="s">
        <v>3301</v>
      </c>
      <c r="F4739" s="29" t="s">
        <v>3302</v>
      </c>
      <c r="G4739" s="29" t="s">
        <v>3233</v>
      </c>
      <c r="H4739" s="29" t="s">
        <v>3234</v>
      </c>
      <c r="I4739" s="29" t="s">
        <v>3275</v>
      </c>
      <c r="J4739" s="29" t="s">
        <v>3276</v>
      </c>
      <c r="K4739" s="29" t="s">
        <v>3282</v>
      </c>
      <c r="L4739" s="29" t="s">
        <v>3112</v>
      </c>
      <c r="M4739" s="29" t="s">
        <v>3283</v>
      </c>
      <c r="N4739" s="29" t="s">
        <v>3284</v>
      </c>
      <c r="O4739" s="29" t="s">
        <v>3285</v>
      </c>
      <c r="P4739" s="29" t="s">
        <v>3286</v>
      </c>
      <c r="Q4739" s="29" t="s">
        <v>3249</v>
      </c>
      <c r="R4739" s="29" t="s">
        <v>3098</v>
      </c>
      <c r="S4739" s="29" t="s">
        <v>3098</v>
      </c>
      <c r="T4739" s="29"/>
      <c r="U4739" s="30">
        <v>0</v>
      </c>
      <c r="V4739" s="30">
        <v>0</v>
      </c>
      <c r="W4739" s="30">
        <v>0</v>
      </c>
      <c r="X4739" s="30">
        <v>0</v>
      </c>
      <c r="Y4739" s="30">
        <v>856</v>
      </c>
      <c r="Z4739" s="30">
        <v>856</v>
      </c>
      <c r="AA4739" s="30">
        <v>856</v>
      </c>
      <c r="AB4739" s="30">
        <v>856</v>
      </c>
      <c r="AC4739" s="30">
        <v>856</v>
      </c>
      <c r="AD4739" s="30">
        <v>856</v>
      </c>
      <c r="AE4739" s="30">
        <v>856</v>
      </c>
      <c r="AF4739" s="30">
        <v>856</v>
      </c>
    </row>
    <row r="4740" spans="1:32" x14ac:dyDescent="0.45">
      <c r="A4740" s="29" t="s">
        <v>756</v>
      </c>
      <c r="B4740" s="29" t="s">
        <v>757</v>
      </c>
      <c r="C4740" s="29" t="s">
        <v>3299</v>
      </c>
      <c r="D4740" s="29" t="s">
        <v>3300</v>
      </c>
      <c r="E4740" s="29" t="s">
        <v>3301</v>
      </c>
      <c r="F4740" s="29" t="s">
        <v>3302</v>
      </c>
      <c r="G4740" s="29" t="s">
        <v>3233</v>
      </c>
      <c r="H4740" s="29" t="s">
        <v>3234</v>
      </c>
      <c r="I4740" s="29" t="s">
        <v>3275</v>
      </c>
      <c r="J4740" s="29" t="s">
        <v>3276</v>
      </c>
      <c r="K4740" s="29" t="s">
        <v>3282</v>
      </c>
      <c r="L4740" s="29" t="s">
        <v>3112</v>
      </c>
      <c r="M4740" s="29" t="s">
        <v>3283</v>
      </c>
      <c r="N4740" s="29" t="s">
        <v>3284</v>
      </c>
      <c r="O4740" s="29" t="s">
        <v>3285</v>
      </c>
      <c r="P4740" s="29" t="s">
        <v>3286</v>
      </c>
      <c r="Q4740" s="29" t="s">
        <v>3209</v>
      </c>
      <c r="R4740" s="29" t="s">
        <v>3098</v>
      </c>
      <c r="S4740" s="29" t="s">
        <v>3098</v>
      </c>
      <c r="T4740" s="29"/>
      <c r="U4740" s="30">
        <v>0</v>
      </c>
      <c r="V4740" s="30">
        <v>0</v>
      </c>
      <c r="W4740" s="30">
        <v>0</v>
      </c>
      <c r="X4740" s="30">
        <v>0</v>
      </c>
      <c r="Y4740" s="30">
        <v>5807</v>
      </c>
      <c r="Z4740" s="30">
        <v>20000</v>
      </c>
      <c r="AA4740" s="30">
        <v>20000</v>
      </c>
      <c r="AB4740" s="30">
        <v>20000</v>
      </c>
      <c r="AC4740" s="30">
        <v>20000</v>
      </c>
      <c r="AD4740" s="30">
        <v>20000</v>
      </c>
      <c r="AE4740" s="30">
        <v>20000</v>
      </c>
      <c r="AF4740" s="30">
        <v>20000</v>
      </c>
    </row>
    <row r="4741" spans="1:32" x14ac:dyDescent="0.45">
      <c r="A4741" s="29" t="s">
        <v>756</v>
      </c>
      <c r="B4741" s="29" t="s">
        <v>757</v>
      </c>
      <c r="C4741" s="29" t="s">
        <v>3299</v>
      </c>
      <c r="D4741" s="29" t="s">
        <v>3300</v>
      </c>
      <c r="E4741" s="29" t="s">
        <v>3301</v>
      </c>
      <c r="F4741" s="29" t="s">
        <v>3302</v>
      </c>
      <c r="G4741" s="29" t="s">
        <v>3233</v>
      </c>
      <c r="H4741" s="29" t="s">
        <v>3234</v>
      </c>
      <c r="I4741" s="29" t="s">
        <v>3275</v>
      </c>
      <c r="J4741" s="29" t="s">
        <v>3276</v>
      </c>
      <c r="K4741" s="29" t="s">
        <v>3282</v>
      </c>
      <c r="L4741" s="29" t="s">
        <v>3112</v>
      </c>
      <c r="M4741" s="29" t="s">
        <v>3283</v>
      </c>
      <c r="N4741" s="29" t="s">
        <v>3284</v>
      </c>
      <c r="O4741" s="29" t="s">
        <v>3376</v>
      </c>
      <c r="P4741" s="29" t="s">
        <v>3377</v>
      </c>
      <c r="Q4741" s="29" t="s">
        <v>3209</v>
      </c>
      <c r="R4741" s="29" t="s">
        <v>3210</v>
      </c>
      <c r="S4741" s="29" t="s">
        <v>3098</v>
      </c>
      <c r="T4741" s="29"/>
      <c r="U4741" s="30">
        <v>22100</v>
      </c>
      <c r="V4741" s="30">
        <v>22100</v>
      </c>
      <c r="W4741" s="30">
        <v>22100</v>
      </c>
      <c r="X4741" s="30">
        <v>22100</v>
      </c>
      <c r="Y4741" s="30">
        <v>22100</v>
      </c>
      <c r="Z4741" s="30">
        <v>22100</v>
      </c>
      <c r="AA4741" s="30">
        <v>22100</v>
      </c>
      <c r="AB4741" s="30">
        <v>22100</v>
      </c>
      <c r="AC4741" s="30">
        <v>22100</v>
      </c>
      <c r="AD4741" s="30">
        <v>22100</v>
      </c>
      <c r="AE4741" s="30">
        <v>22100</v>
      </c>
      <c r="AF4741" s="30">
        <v>22100</v>
      </c>
    </row>
    <row r="4742" spans="1:32" x14ac:dyDescent="0.45">
      <c r="A4742" s="29" t="s">
        <v>756</v>
      </c>
      <c r="B4742" s="29" t="s">
        <v>757</v>
      </c>
      <c r="C4742" s="29" t="s">
        <v>3299</v>
      </c>
      <c r="D4742" s="29" t="s">
        <v>3300</v>
      </c>
      <c r="E4742" s="29" t="s">
        <v>3301</v>
      </c>
      <c r="F4742" s="29" t="s">
        <v>3302</v>
      </c>
      <c r="G4742" s="29" t="s">
        <v>3233</v>
      </c>
      <c r="H4742" s="29" t="s">
        <v>3234</v>
      </c>
      <c r="I4742" s="29" t="s">
        <v>3275</v>
      </c>
      <c r="J4742" s="29" t="s">
        <v>3276</v>
      </c>
      <c r="K4742" s="29" t="s">
        <v>3287</v>
      </c>
      <c r="L4742" s="29" t="s">
        <v>3101</v>
      </c>
      <c r="M4742" s="29" t="s">
        <v>3288</v>
      </c>
      <c r="N4742" s="29" t="s">
        <v>3289</v>
      </c>
      <c r="O4742" s="29" t="s">
        <v>3290</v>
      </c>
      <c r="P4742" s="29" t="s">
        <v>3291</v>
      </c>
      <c r="Q4742" s="29" t="s">
        <v>3209</v>
      </c>
      <c r="R4742" s="29" t="s">
        <v>3098</v>
      </c>
      <c r="S4742" s="29" t="s">
        <v>3098</v>
      </c>
      <c r="T4742" s="29"/>
      <c r="U4742" s="30">
        <v>0</v>
      </c>
      <c r="V4742" s="30">
        <v>0</v>
      </c>
      <c r="W4742" s="30">
        <v>0</v>
      </c>
      <c r="X4742" s="30">
        <v>0</v>
      </c>
      <c r="Y4742" s="30">
        <v>291</v>
      </c>
      <c r="Z4742" s="30">
        <v>1000</v>
      </c>
      <c r="AA4742" s="30">
        <v>1000</v>
      </c>
      <c r="AB4742" s="30">
        <v>1000</v>
      </c>
      <c r="AC4742" s="30">
        <v>1000</v>
      </c>
      <c r="AD4742" s="30">
        <v>1000</v>
      </c>
      <c r="AE4742" s="30">
        <v>1000</v>
      </c>
      <c r="AF4742" s="30">
        <v>1000</v>
      </c>
    </row>
    <row r="4743" spans="1:32" x14ac:dyDescent="0.45">
      <c r="A4743" s="29" t="s">
        <v>1176</v>
      </c>
      <c r="B4743" s="29" t="s">
        <v>1177</v>
      </c>
      <c r="C4743" s="29" t="s">
        <v>3299</v>
      </c>
      <c r="D4743" s="29" t="s">
        <v>3300</v>
      </c>
      <c r="E4743" s="29" t="s">
        <v>3301</v>
      </c>
      <c r="F4743" s="29" t="s">
        <v>3302</v>
      </c>
      <c r="G4743" s="29" t="s">
        <v>3233</v>
      </c>
      <c r="H4743" s="29" t="s">
        <v>3234</v>
      </c>
      <c r="I4743" s="29" t="s">
        <v>3262</v>
      </c>
      <c r="J4743" s="29" t="s">
        <v>3263</v>
      </c>
      <c r="K4743" s="29" t="s">
        <v>3264</v>
      </c>
      <c r="L4743" s="29" t="s">
        <v>3103</v>
      </c>
      <c r="M4743" s="29" t="s">
        <v>3265</v>
      </c>
      <c r="N4743" s="29" t="s">
        <v>3266</v>
      </c>
      <c r="O4743" s="29" t="s">
        <v>3267</v>
      </c>
      <c r="P4743" s="29" t="s">
        <v>3268</v>
      </c>
      <c r="Q4743" s="29" t="s">
        <v>3209</v>
      </c>
      <c r="R4743" s="29" t="s">
        <v>3210</v>
      </c>
      <c r="S4743" s="29" t="s">
        <v>3098</v>
      </c>
      <c r="T4743" s="29"/>
      <c r="U4743" s="30">
        <v>4000</v>
      </c>
      <c r="V4743" s="30">
        <v>4000</v>
      </c>
      <c r="W4743" s="30">
        <v>4000</v>
      </c>
      <c r="X4743" s="30">
        <v>4000</v>
      </c>
      <c r="Y4743" s="30">
        <v>4000</v>
      </c>
      <c r="Z4743" s="30">
        <v>4000</v>
      </c>
      <c r="AA4743" s="30">
        <v>4000</v>
      </c>
      <c r="AB4743" s="30">
        <v>4000</v>
      </c>
      <c r="AC4743" s="30">
        <v>4000</v>
      </c>
      <c r="AD4743" s="30">
        <v>4000</v>
      </c>
      <c r="AE4743" s="30">
        <v>4000</v>
      </c>
      <c r="AF4743" s="30">
        <v>4000</v>
      </c>
    </row>
    <row r="4744" spans="1:32" x14ac:dyDescent="0.45">
      <c r="A4744" s="29" t="s">
        <v>1176</v>
      </c>
      <c r="B4744" s="29" t="s">
        <v>1177</v>
      </c>
      <c r="C4744" s="29" t="s">
        <v>3299</v>
      </c>
      <c r="D4744" s="29" t="s">
        <v>3300</v>
      </c>
      <c r="E4744" s="29" t="s">
        <v>3301</v>
      </c>
      <c r="F4744" s="29" t="s">
        <v>3302</v>
      </c>
      <c r="G4744" s="29" t="s">
        <v>3233</v>
      </c>
      <c r="H4744" s="29" t="s">
        <v>3234</v>
      </c>
      <c r="I4744" s="29" t="s">
        <v>3262</v>
      </c>
      <c r="J4744" s="29" t="s">
        <v>3263</v>
      </c>
      <c r="K4744" s="29" t="s">
        <v>3264</v>
      </c>
      <c r="L4744" s="29" t="s">
        <v>3103</v>
      </c>
      <c r="M4744" s="29" t="s">
        <v>3265</v>
      </c>
      <c r="N4744" s="29" t="s">
        <v>3266</v>
      </c>
      <c r="O4744" s="29" t="s">
        <v>3372</v>
      </c>
      <c r="P4744" s="29" t="s">
        <v>3373</v>
      </c>
      <c r="Q4744" s="29" t="s">
        <v>3209</v>
      </c>
      <c r="R4744" s="29" t="s">
        <v>3210</v>
      </c>
      <c r="S4744" s="29" t="s">
        <v>3098</v>
      </c>
      <c r="T4744" s="29"/>
      <c r="U4744" s="30">
        <v>1856</v>
      </c>
      <c r="V4744" s="30">
        <v>304</v>
      </c>
      <c r="W4744" s="30">
        <v>1145</v>
      </c>
      <c r="X4744" s="30">
        <v>1058</v>
      </c>
      <c r="Y4744" s="30">
        <v>2131</v>
      </c>
      <c r="Z4744" s="30">
        <v>2958</v>
      </c>
      <c r="AA4744" s="30">
        <v>2929</v>
      </c>
      <c r="AB4744" s="30">
        <v>377</v>
      </c>
      <c r="AC4744" s="30">
        <v>797</v>
      </c>
      <c r="AD4744" s="30">
        <v>1131</v>
      </c>
      <c r="AE4744" s="30">
        <v>14</v>
      </c>
      <c r="AF4744" s="30">
        <v>188</v>
      </c>
    </row>
    <row r="4745" spans="1:32" x14ac:dyDescent="0.45">
      <c r="A4745" s="29" t="s">
        <v>1176</v>
      </c>
      <c r="B4745" s="29" t="s">
        <v>1177</v>
      </c>
      <c r="C4745" s="29" t="s">
        <v>3299</v>
      </c>
      <c r="D4745" s="29" t="s">
        <v>3300</v>
      </c>
      <c r="E4745" s="29" t="s">
        <v>3301</v>
      </c>
      <c r="F4745" s="29" t="s">
        <v>3302</v>
      </c>
      <c r="G4745" s="29" t="s">
        <v>3233</v>
      </c>
      <c r="H4745" s="29" t="s">
        <v>3234</v>
      </c>
      <c r="I4745" s="29" t="s">
        <v>3262</v>
      </c>
      <c r="J4745" s="29" t="s">
        <v>3263</v>
      </c>
      <c r="K4745" s="29" t="s">
        <v>3264</v>
      </c>
      <c r="L4745" s="29" t="s">
        <v>3103</v>
      </c>
      <c r="M4745" s="29" t="s">
        <v>3322</v>
      </c>
      <c r="N4745" s="29" t="s">
        <v>3323</v>
      </c>
      <c r="O4745" s="29" t="s">
        <v>3324</v>
      </c>
      <c r="P4745" s="29" t="s">
        <v>3325</v>
      </c>
      <c r="Q4745" s="29" t="s">
        <v>3209</v>
      </c>
      <c r="R4745" s="29" t="s">
        <v>3210</v>
      </c>
      <c r="S4745" s="29" t="s">
        <v>3098</v>
      </c>
      <c r="T4745" s="29"/>
      <c r="U4745" s="30">
        <v>2800</v>
      </c>
      <c r="V4745" s="30">
        <v>2800</v>
      </c>
      <c r="W4745" s="30">
        <v>2800</v>
      </c>
      <c r="X4745" s="30">
        <v>2800</v>
      </c>
      <c r="Y4745" s="30">
        <v>2800</v>
      </c>
      <c r="Z4745" s="30">
        <v>2800</v>
      </c>
      <c r="AA4745" s="30">
        <v>2800</v>
      </c>
      <c r="AB4745" s="30">
        <v>2800</v>
      </c>
      <c r="AC4745" s="30">
        <v>2800</v>
      </c>
      <c r="AD4745" s="30">
        <v>2800</v>
      </c>
      <c r="AE4745" s="30">
        <v>2800</v>
      </c>
      <c r="AF4745" s="30">
        <v>2800</v>
      </c>
    </row>
    <row r="4746" spans="1:32" x14ac:dyDescent="0.45">
      <c r="A4746" s="29" t="s">
        <v>1176</v>
      </c>
      <c r="B4746" s="29" t="s">
        <v>1177</v>
      </c>
      <c r="C4746" s="29" t="s">
        <v>3299</v>
      </c>
      <c r="D4746" s="29" t="s">
        <v>3300</v>
      </c>
      <c r="E4746" s="29" t="s">
        <v>3301</v>
      </c>
      <c r="F4746" s="29" t="s">
        <v>3302</v>
      </c>
      <c r="G4746" s="29" t="s">
        <v>3233</v>
      </c>
      <c r="H4746" s="29" t="s">
        <v>3234</v>
      </c>
      <c r="I4746" s="29" t="s">
        <v>3262</v>
      </c>
      <c r="J4746" s="29" t="s">
        <v>3263</v>
      </c>
      <c r="K4746" s="29" t="s">
        <v>3264</v>
      </c>
      <c r="L4746" s="29" t="s">
        <v>3103</v>
      </c>
      <c r="M4746" s="29" t="s">
        <v>3322</v>
      </c>
      <c r="N4746" s="29" t="s">
        <v>3323</v>
      </c>
      <c r="O4746" s="29" t="s">
        <v>3374</v>
      </c>
      <c r="P4746" s="29" t="s">
        <v>3375</v>
      </c>
      <c r="Q4746" s="29" t="s">
        <v>3209</v>
      </c>
      <c r="R4746" s="29" t="s">
        <v>3210</v>
      </c>
      <c r="S4746" s="29" t="s">
        <v>3098</v>
      </c>
      <c r="T4746" s="29"/>
      <c r="U4746" s="30">
        <v>1000</v>
      </c>
      <c r="V4746" s="30">
        <v>1000</v>
      </c>
      <c r="W4746" s="30">
        <v>1000</v>
      </c>
      <c r="X4746" s="30">
        <v>1000</v>
      </c>
      <c r="Y4746" s="30">
        <v>1000</v>
      </c>
      <c r="Z4746" s="30">
        <v>1000</v>
      </c>
      <c r="AA4746" s="30">
        <v>1000</v>
      </c>
      <c r="AB4746" s="30">
        <v>1000</v>
      </c>
      <c r="AC4746" s="30">
        <v>1000</v>
      </c>
      <c r="AD4746" s="30">
        <v>1000</v>
      </c>
      <c r="AE4746" s="30">
        <v>1000</v>
      </c>
      <c r="AF4746" s="30">
        <v>1000</v>
      </c>
    </row>
    <row r="4747" spans="1:32" x14ac:dyDescent="0.45">
      <c r="A4747" s="29" t="s">
        <v>1176</v>
      </c>
      <c r="B4747" s="29" t="s">
        <v>1177</v>
      </c>
      <c r="C4747" s="29" t="s">
        <v>3299</v>
      </c>
      <c r="D4747" s="29" t="s">
        <v>3300</v>
      </c>
      <c r="E4747" s="29" t="s">
        <v>3301</v>
      </c>
      <c r="F4747" s="29" t="s">
        <v>3302</v>
      </c>
      <c r="G4747" s="29" t="s">
        <v>3233</v>
      </c>
      <c r="H4747" s="29" t="s">
        <v>3234</v>
      </c>
      <c r="I4747" s="29" t="s">
        <v>3275</v>
      </c>
      <c r="J4747" s="29" t="s">
        <v>3276</v>
      </c>
      <c r="K4747" s="29" t="s">
        <v>3277</v>
      </c>
      <c r="L4747" s="29" t="s">
        <v>3100</v>
      </c>
      <c r="M4747" s="29" t="s">
        <v>3312</v>
      </c>
      <c r="N4747" s="29" t="s">
        <v>3313</v>
      </c>
      <c r="O4747" s="29" t="s">
        <v>3314</v>
      </c>
      <c r="P4747" s="29" t="s">
        <v>3315</v>
      </c>
      <c r="Q4747" s="29" t="s">
        <v>3209</v>
      </c>
      <c r="R4747" s="29" t="s">
        <v>3210</v>
      </c>
      <c r="S4747" s="29" t="s">
        <v>3098</v>
      </c>
      <c r="T4747" s="29"/>
      <c r="U4747" s="30">
        <v>30000</v>
      </c>
      <c r="V4747" s="30">
        <v>30000</v>
      </c>
      <c r="W4747" s="30">
        <v>30000</v>
      </c>
      <c r="X4747" s="30">
        <v>30000</v>
      </c>
      <c r="Y4747" s="30">
        <v>30000</v>
      </c>
      <c r="Z4747" s="30">
        <v>30000</v>
      </c>
      <c r="AA4747" s="30">
        <v>14517</v>
      </c>
      <c r="AB4747" s="30">
        <v>0</v>
      </c>
      <c r="AC4747" s="30">
        <v>0</v>
      </c>
      <c r="AD4747" s="30">
        <v>0</v>
      </c>
      <c r="AE4747" s="30">
        <v>0</v>
      </c>
      <c r="AF4747" s="30">
        <v>0</v>
      </c>
    </row>
    <row r="4748" spans="1:32" x14ac:dyDescent="0.45">
      <c r="A4748" s="29" t="s">
        <v>1008</v>
      </c>
      <c r="B4748" s="29" t="s">
        <v>1009</v>
      </c>
      <c r="C4748" s="29" t="s">
        <v>3695</v>
      </c>
      <c r="D4748" s="29" t="s">
        <v>3696</v>
      </c>
      <c r="E4748" s="29" t="s">
        <v>3697</v>
      </c>
      <c r="F4748" s="29" t="s">
        <v>3698</v>
      </c>
      <c r="G4748" s="29" t="s">
        <v>3200</v>
      </c>
      <c r="H4748" s="29" t="s">
        <v>3201</v>
      </c>
      <c r="I4748" s="29" t="s">
        <v>3202</v>
      </c>
      <c r="J4748" s="29" t="s">
        <v>3203</v>
      </c>
      <c r="K4748" s="29" t="s">
        <v>3520</v>
      </c>
      <c r="L4748" s="29" t="s">
        <v>3108</v>
      </c>
      <c r="M4748" s="29" t="s">
        <v>3521</v>
      </c>
      <c r="N4748" s="29" t="s">
        <v>3522</v>
      </c>
      <c r="O4748" s="29" t="s">
        <v>3699</v>
      </c>
      <c r="P4748" s="29" t="s">
        <v>3700</v>
      </c>
      <c r="Q4748" s="29" t="s">
        <v>3209</v>
      </c>
      <c r="R4748" s="29" t="s">
        <v>3210</v>
      </c>
      <c r="S4748" s="29" t="s">
        <v>3098</v>
      </c>
      <c r="T4748" s="29"/>
      <c r="U4748" s="30">
        <v>10000</v>
      </c>
      <c r="V4748" s="30">
        <v>10000</v>
      </c>
      <c r="W4748" s="30">
        <v>10000</v>
      </c>
      <c r="X4748" s="30">
        <v>10000</v>
      </c>
      <c r="Y4748" s="30">
        <v>10000</v>
      </c>
      <c r="Z4748" s="30">
        <v>10000</v>
      </c>
      <c r="AA4748" s="30">
        <v>10000</v>
      </c>
      <c r="AB4748" s="30">
        <v>10000</v>
      </c>
      <c r="AC4748" s="30">
        <v>10000</v>
      </c>
      <c r="AD4748" s="30">
        <v>10000</v>
      </c>
      <c r="AE4748" s="30">
        <v>10000</v>
      </c>
      <c r="AF4748" s="30">
        <v>10000</v>
      </c>
    </row>
    <row r="4749" spans="1:32" x14ac:dyDescent="0.45">
      <c r="A4749" s="29" t="s">
        <v>1008</v>
      </c>
      <c r="B4749" s="29" t="s">
        <v>1009</v>
      </c>
      <c r="C4749" s="29" t="s">
        <v>3299</v>
      </c>
      <c r="D4749" s="29" t="s">
        <v>3300</v>
      </c>
      <c r="E4749" s="29" t="s">
        <v>3538</v>
      </c>
      <c r="F4749" s="29" t="s">
        <v>3539</v>
      </c>
      <c r="G4749" s="29" t="s">
        <v>3200</v>
      </c>
      <c r="H4749" s="29" t="s">
        <v>3201</v>
      </c>
      <c r="I4749" s="29" t="s">
        <v>3202</v>
      </c>
      <c r="J4749" s="29" t="s">
        <v>3203</v>
      </c>
      <c r="K4749" s="29" t="s">
        <v>3221</v>
      </c>
      <c r="L4749" s="29" t="s">
        <v>3113</v>
      </c>
      <c r="M4749" s="29" t="s">
        <v>3303</v>
      </c>
      <c r="N4749" s="29" t="s">
        <v>3304</v>
      </c>
      <c r="O4749" s="29" t="s">
        <v>3305</v>
      </c>
      <c r="P4749" s="29" t="s">
        <v>3306</v>
      </c>
      <c r="Q4749" s="29" t="s">
        <v>3209</v>
      </c>
      <c r="R4749" s="29" t="s">
        <v>3210</v>
      </c>
      <c r="S4749" s="29" t="s">
        <v>3098</v>
      </c>
      <c r="T4749" s="29"/>
      <c r="U4749" s="30">
        <v>3557</v>
      </c>
      <c r="V4749" s="30">
        <v>3847</v>
      </c>
      <c r="W4749" s="30">
        <v>4234</v>
      </c>
      <c r="X4749" s="30">
        <v>3638</v>
      </c>
      <c r="Y4749" s="30">
        <v>4018</v>
      </c>
      <c r="Z4749" s="30">
        <v>4507</v>
      </c>
      <c r="AA4749" s="30">
        <v>3708</v>
      </c>
      <c r="AB4749" s="30">
        <v>3700</v>
      </c>
      <c r="AC4749" s="30">
        <v>3830</v>
      </c>
      <c r="AD4749" s="30">
        <v>3023</v>
      </c>
      <c r="AE4749" s="30">
        <v>3272</v>
      </c>
      <c r="AF4749" s="30">
        <v>3646</v>
      </c>
    </row>
    <row r="4750" spans="1:32" x14ac:dyDescent="0.45">
      <c r="A4750" s="29" t="s">
        <v>1008</v>
      </c>
      <c r="B4750" s="29" t="s">
        <v>1009</v>
      </c>
      <c r="C4750" s="29" t="s">
        <v>3299</v>
      </c>
      <c r="D4750" s="29" t="s">
        <v>3300</v>
      </c>
      <c r="E4750" s="29" t="s">
        <v>3538</v>
      </c>
      <c r="F4750" s="29" t="s">
        <v>3539</v>
      </c>
      <c r="G4750" s="29" t="s">
        <v>3200</v>
      </c>
      <c r="H4750" s="29" t="s">
        <v>3201</v>
      </c>
      <c r="I4750" s="29" t="s">
        <v>3226</v>
      </c>
      <c r="J4750" s="29" t="s">
        <v>3227</v>
      </c>
      <c r="K4750" s="29" t="s">
        <v>3228</v>
      </c>
      <c r="L4750" s="29" t="s">
        <v>3111</v>
      </c>
      <c r="M4750" s="29" t="s">
        <v>3229</v>
      </c>
      <c r="N4750" s="29" t="s">
        <v>3230</v>
      </c>
      <c r="O4750" s="29" t="s">
        <v>3231</v>
      </c>
      <c r="P4750" s="29" t="s">
        <v>3232</v>
      </c>
      <c r="Q4750" s="29" t="s">
        <v>3209</v>
      </c>
      <c r="R4750" s="29" t="s">
        <v>3210</v>
      </c>
      <c r="S4750" s="29" t="s">
        <v>3098</v>
      </c>
      <c r="T4750" s="29"/>
      <c r="U4750" s="30">
        <v>0</v>
      </c>
      <c r="V4750" s="30">
        <v>0</v>
      </c>
      <c r="W4750" s="30">
        <v>0</v>
      </c>
      <c r="X4750" s="30">
        <v>0</v>
      </c>
      <c r="Y4750" s="30">
        <v>0</v>
      </c>
      <c r="Z4750" s="30">
        <v>0</v>
      </c>
      <c r="AA4750" s="30">
        <v>0</v>
      </c>
      <c r="AB4750" s="30">
        <v>0</v>
      </c>
      <c r="AC4750" s="30">
        <v>0</v>
      </c>
      <c r="AD4750" s="30">
        <v>0</v>
      </c>
      <c r="AE4750" s="30">
        <v>0</v>
      </c>
      <c r="AF4750" s="30">
        <v>0</v>
      </c>
    </row>
    <row r="4751" spans="1:32" x14ac:dyDescent="0.45">
      <c r="A4751" s="29" t="s">
        <v>1008</v>
      </c>
      <c r="B4751" s="29" t="s">
        <v>1009</v>
      </c>
      <c r="C4751" s="29" t="s">
        <v>3299</v>
      </c>
      <c r="D4751" s="29" t="s">
        <v>3300</v>
      </c>
      <c r="E4751" s="29" t="s">
        <v>3538</v>
      </c>
      <c r="F4751" s="29" t="s">
        <v>3539</v>
      </c>
      <c r="G4751" s="29" t="s">
        <v>3233</v>
      </c>
      <c r="H4751" s="29" t="s">
        <v>3234</v>
      </c>
      <c r="I4751" s="29" t="s">
        <v>3235</v>
      </c>
      <c r="J4751" s="29" t="s">
        <v>3236</v>
      </c>
      <c r="K4751" s="29" t="s">
        <v>3237</v>
      </c>
      <c r="L4751" s="29" t="s">
        <v>3107</v>
      </c>
      <c r="M4751" s="29" t="s">
        <v>3238</v>
      </c>
      <c r="N4751" s="29" t="s">
        <v>3239</v>
      </c>
      <c r="O4751" s="29" t="s">
        <v>3240</v>
      </c>
      <c r="P4751" s="29" t="s">
        <v>3241</v>
      </c>
      <c r="Q4751" s="29" t="s">
        <v>3209</v>
      </c>
      <c r="R4751" s="29" t="s">
        <v>3210</v>
      </c>
      <c r="S4751" s="29" t="s">
        <v>3098</v>
      </c>
      <c r="T4751" s="29"/>
      <c r="U4751" s="30">
        <v>2200</v>
      </c>
      <c r="V4751" s="30">
        <v>2200</v>
      </c>
      <c r="W4751" s="30">
        <v>2200</v>
      </c>
      <c r="X4751" s="30">
        <v>2200</v>
      </c>
      <c r="Y4751" s="30">
        <v>2200</v>
      </c>
      <c r="Z4751" s="30">
        <v>2200</v>
      </c>
      <c r="AA4751" s="30">
        <v>2200</v>
      </c>
      <c r="AB4751" s="30">
        <v>2200</v>
      </c>
      <c r="AC4751" s="30">
        <v>2200</v>
      </c>
      <c r="AD4751" s="30">
        <v>2200</v>
      </c>
      <c r="AE4751" s="30">
        <v>2200</v>
      </c>
      <c r="AF4751" s="30">
        <v>2200</v>
      </c>
    </row>
    <row r="4752" spans="1:32" x14ac:dyDescent="0.45">
      <c r="A4752" s="29" t="s">
        <v>1008</v>
      </c>
      <c r="B4752" s="29" t="s">
        <v>1009</v>
      </c>
      <c r="C4752" s="29" t="s">
        <v>3299</v>
      </c>
      <c r="D4752" s="29" t="s">
        <v>3300</v>
      </c>
      <c r="E4752" s="29" t="s">
        <v>3538</v>
      </c>
      <c r="F4752" s="29" t="s">
        <v>3539</v>
      </c>
      <c r="G4752" s="29" t="s">
        <v>3233</v>
      </c>
      <c r="H4752" s="29" t="s">
        <v>3234</v>
      </c>
      <c r="I4752" s="29" t="s">
        <v>3262</v>
      </c>
      <c r="J4752" s="29" t="s">
        <v>3263</v>
      </c>
      <c r="K4752" s="29" t="s">
        <v>3264</v>
      </c>
      <c r="L4752" s="29" t="s">
        <v>3103</v>
      </c>
      <c r="M4752" s="29" t="s">
        <v>3265</v>
      </c>
      <c r="N4752" s="29" t="s">
        <v>3266</v>
      </c>
      <c r="O4752" s="29" t="s">
        <v>3338</v>
      </c>
      <c r="P4752" s="29" t="s">
        <v>3339</v>
      </c>
      <c r="Q4752" s="29" t="s">
        <v>3249</v>
      </c>
      <c r="R4752" s="29" t="s">
        <v>3098</v>
      </c>
      <c r="S4752" s="29" t="s">
        <v>3098</v>
      </c>
      <c r="T4752" s="29"/>
      <c r="U4752" s="30">
        <v>0</v>
      </c>
      <c r="V4752" s="30">
        <v>0</v>
      </c>
      <c r="W4752" s="30">
        <v>0</v>
      </c>
      <c r="X4752" s="30">
        <v>0</v>
      </c>
      <c r="Y4752" s="30">
        <v>0</v>
      </c>
      <c r="Z4752" s="30">
        <v>0</v>
      </c>
      <c r="AA4752" s="30">
        <v>0</v>
      </c>
      <c r="AB4752" s="30">
        <v>32728</v>
      </c>
      <c r="AC4752" s="30">
        <v>0</v>
      </c>
      <c r="AD4752" s="30">
        <v>0</v>
      </c>
      <c r="AE4752" s="30">
        <v>0</v>
      </c>
      <c r="AF4752" s="30">
        <v>0</v>
      </c>
    </row>
    <row r="4753" spans="1:32" x14ac:dyDescent="0.45">
      <c r="A4753" s="29" t="s">
        <v>1008</v>
      </c>
      <c r="B4753" s="29" t="s">
        <v>1009</v>
      </c>
      <c r="C4753" s="29" t="s">
        <v>3299</v>
      </c>
      <c r="D4753" s="29" t="s">
        <v>3300</v>
      </c>
      <c r="E4753" s="29" t="s">
        <v>3538</v>
      </c>
      <c r="F4753" s="29" t="s">
        <v>3539</v>
      </c>
      <c r="G4753" s="29" t="s">
        <v>3233</v>
      </c>
      <c r="H4753" s="29" t="s">
        <v>3234</v>
      </c>
      <c r="I4753" s="29" t="s">
        <v>3262</v>
      </c>
      <c r="J4753" s="29" t="s">
        <v>3263</v>
      </c>
      <c r="K4753" s="29" t="s">
        <v>3264</v>
      </c>
      <c r="L4753" s="29" t="s">
        <v>3103</v>
      </c>
      <c r="M4753" s="29" t="s">
        <v>3265</v>
      </c>
      <c r="N4753" s="29" t="s">
        <v>3266</v>
      </c>
      <c r="O4753" s="29" t="s">
        <v>3269</v>
      </c>
      <c r="P4753" s="29" t="s">
        <v>3270</v>
      </c>
      <c r="Q4753" s="29" t="s">
        <v>3209</v>
      </c>
      <c r="R4753" s="29" t="s">
        <v>3098</v>
      </c>
      <c r="S4753" s="29" t="s">
        <v>3098</v>
      </c>
      <c r="T4753" s="29"/>
      <c r="U4753" s="30">
        <v>0</v>
      </c>
      <c r="V4753" s="30">
        <v>0</v>
      </c>
      <c r="W4753" s="30">
        <v>0</v>
      </c>
      <c r="X4753" s="30">
        <v>0</v>
      </c>
      <c r="Y4753" s="30">
        <v>0</v>
      </c>
      <c r="Z4753" s="30">
        <v>0</v>
      </c>
      <c r="AA4753" s="30">
        <v>0</v>
      </c>
      <c r="AB4753" s="30">
        <v>0</v>
      </c>
      <c r="AC4753" s="30">
        <v>0</v>
      </c>
      <c r="AD4753" s="30">
        <v>0</v>
      </c>
      <c r="AE4753" s="30">
        <v>0</v>
      </c>
      <c r="AF4753" s="30">
        <v>0</v>
      </c>
    </row>
    <row r="4754" spans="1:32" x14ac:dyDescent="0.45">
      <c r="A4754" s="29" t="s">
        <v>1008</v>
      </c>
      <c r="B4754" s="29" t="s">
        <v>1009</v>
      </c>
      <c r="C4754" s="29" t="s">
        <v>3299</v>
      </c>
      <c r="D4754" s="29" t="s">
        <v>3300</v>
      </c>
      <c r="E4754" s="29" t="s">
        <v>3538</v>
      </c>
      <c r="F4754" s="29" t="s">
        <v>3539</v>
      </c>
      <c r="G4754" s="29" t="s">
        <v>3233</v>
      </c>
      <c r="H4754" s="29" t="s">
        <v>3234</v>
      </c>
      <c r="I4754" s="29" t="s">
        <v>3262</v>
      </c>
      <c r="J4754" s="29" t="s">
        <v>3263</v>
      </c>
      <c r="K4754" s="29" t="s">
        <v>3264</v>
      </c>
      <c r="L4754" s="29" t="s">
        <v>3103</v>
      </c>
      <c r="M4754" s="29" t="s">
        <v>3326</v>
      </c>
      <c r="N4754" s="29" t="s">
        <v>3327</v>
      </c>
      <c r="O4754" s="29" t="s">
        <v>3444</v>
      </c>
      <c r="P4754" s="29" t="s">
        <v>3445</v>
      </c>
      <c r="Q4754" s="29" t="s">
        <v>3209</v>
      </c>
      <c r="R4754" s="29" t="s">
        <v>3098</v>
      </c>
      <c r="S4754" s="29" t="s">
        <v>3098</v>
      </c>
      <c r="T4754" s="29"/>
      <c r="U4754" s="30">
        <v>0</v>
      </c>
      <c r="V4754" s="30">
        <v>0</v>
      </c>
      <c r="W4754" s="30">
        <v>0</v>
      </c>
      <c r="X4754" s="30">
        <v>0</v>
      </c>
      <c r="Y4754" s="30">
        <v>0</v>
      </c>
      <c r="Z4754" s="30">
        <v>0</v>
      </c>
      <c r="AA4754" s="30">
        <v>0</v>
      </c>
      <c r="AB4754" s="30">
        <v>0</v>
      </c>
      <c r="AC4754" s="30">
        <v>999.99</v>
      </c>
      <c r="AD4754" s="30">
        <v>4999.95</v>
      </c>
      <c r="AE4754" s="30">
        <v>4999.95</v>
      </c>
      <c r="AF4754" s="30">
        <v>4999.95</v>
      </c>
    </row>
    <row r="4755" spans="1:32" x14ac:dyDescent="0.45">
      <c r="A4755" s="29" t="s">
        <v>1008</v>
      </c>
      <c r="B4755" s="29" t="s">
        <v>1009</v>
      </c>
      <c r="C4755" s="29" t="s">
        <v>3299</v>
      </c>
      <c r="D4755" s="29" t="s">
        <v>3300</v>
      </c>
      <c r="E4755" s="29" t="s">
        <v>3538</v>
      </c>
      <c r="F4755" s="29" t="s">
        <v>3539</v>
      </c>
      <c r="G4755" s="29" t="s">
        <v>3233</v>
      </c>
      <c r="H4755" s="29" t="s">
        <v>3234</v>
      </c>
      <c r="I4755" s="29" t="s">
        <v>3275</v>
      </c>
      <c r="J4755" s="29" t="s">
        <v>3276</v>
      </c>
      <c r="K4755" s="29" t="s">
        <v>3277</v>
      </c>
      <c r="L4755" s="29" t="s">
        <v>3100</v>
      </c>
      <c r="M4755" s="29" t="s">
        <v>3278</v>
      </c>
      <c r="N4755" s="29" t="s">
        <v>3279</v>
      </c>
      <c r="O4755" s="29" t="s">
        <v>3446</v>
      </c>
      <c r="P4755" s="29" t="s">
        <v>3447</v>
      </c>
      <c r="Q4755" s="29" t="s">
        <v>3209</v>
      </c>
      <c r="R4755" s="29" t="s">
        <v>3210</v>
      </c>
      <c r="S4755" s="29" t="s">
        <v>3098</v>
      </c>
      <c r="T4755" s="29"/>
      <c r="U4755" s="30">
        <v>40500</v>
      </c>
      <c r="V4755" s="30">
        <v>40500</v>
      </c>
      <c r="W4755" s="30">
        <v>40500</v>
      </c>
      <c r="X4755" s="30">
        <v>40500</v>
      </c>
      <c r="Y4755" s="30">
        <v>40500</v>
      </c>
      <c r="Z4755" s="30">
        <v>40500</v>
      </c>
      <c r="AA4755" s="30">
        <v>40500</v>
      </c>
      <c r="AB4755" s="30">
        <v>40500</v>
      </c>
      <c r="AC4755" s="30">
        <v>40500</v>
      </c>
      <c r="AD4755" s="30">
        <v>40500</v>
      </c>
      <c r="AE4755" s="30">
        <v>40500</v>
      </c>
      <c r="AF4755" s="30">
        <v>40500</v>
      </c>
    </row>
    <row r="4756" spans="1:32" x14ac:dyDescent="0.45">
      <c r="A4756" s="29" t="s">
        <v>1008</v>
      </c>
      <c r="B4756" s="29" t="s">
        <v>1009</v>
      </c>
      <c r="C4756" s="29" t="s">
        <v>3299</v>
      </c>
      <c r="D4756" s="29" t="s">
        <v>3300</v>
      </c>
      <c r="E4756" s="29" t="s">
        <v>3538</v>
      </c>
      <c r="F4756" s="29" t="s">
        <v>3539</v>
      </c>
      <c r="G4756" s="29" t="s">
        <v>3233</v>
      </c>
      <c r="H4756" s="29" t="s">
        <v>3234</v>
      </c>
      <c r="I4756" s="29" t="s">
        <v>3275</v>
      </c>
      <c r="J4756" s="29" t="s">
        <v>3276</v>
      </c>
      <c r="K4756" s="29" t="s">
        <v>3282</v>
      </c>
      <c r="L4756" s="29" t="s">
        <v>3112</v>
      </c>
      <c r="M4756" s="29" t="s">
        <v>3283</v>
      </c>
      <c r="N4756" s="29" t="s">
        <v>3284</v>
      </c>
      <c r="O4756" s="29" t="s">
        <v>3285</v>
      </c>
      <c r="P4756" s="29" t="s">
        <v>3286</v>
      </c>
      <c r="Q4756" s="29" t="s">
        <v>3249</v>
      </c>
      <c r="R4756" s="29" t="s">
        <v>3210</v>
      </c>
      <c r="S4756" s="29" t="s">
        <v>3098</v>
      </c>
      <c r="T4756" s="29"/>
      <c r="U4756" s="30">
        <v>535</v>
      </c>
      <c r="V4756" s="30">
        <v>535</v>
      </c>
      <c r="W4756" s="30">
        <v>535</v>
      </c>
      <c r="X4756" s="30">
        <v>535</v>
      </c>
      <c r="Y4756" s="30">
        <v>535</v>
      </c>
      <c r="Z4756" s="30">
        <v>535</v>
      </c>
      <c r="AA4756" s="30">
        <v>535</v>
      </c>
      <c r="AB4756" s="30">
        <v>535</v>
      </c>
      <c r="AC4756" s="30">
        <v>535</v>
      </c>
      <c r="AD4756" s="30">
        <v>535</v>
      </c>
      <c r="AE4756" s="30">
        <v>535</v>
      </c>
      <c r="AF4756" s="30">
        <v>535</v>
      </c>
    </row>
    <row r="4757" spans="1:32" x14ac:dyDescent="0.45">
      <c r="A4757" s="29" t="s">
        <v>1008</v>
      </c>
      <c r="B4757" s="29" t="s">
        <v>1009</v>
      </c>
      <c r="C4757" s="29" t="s">
        <v>3299</v>
      </c>
      <c r="D4757" s="29" t="s">
        <v>3300</v>
      </c>
      <c r="E4757" s="29" t="s">
        <v>3538</v>
      </c>
      <c r="F4757" s="29" t="s">
        <v>3539</v>
      </c>
      <c r="G4757" s="29" t="s">
        <v>3233</v>
      </c>
      <c r="H4757" s="29" t="s">
        <v>3234</v>
      </c>
      <c r="I4757" s="29" t="s">
        <v>3275</v>
      </c>
      <c r="J4757" s="29" t="s">
        <v>3276</v>
      </c>
      <c r="K4757" s="29" t="s">
        <v>3282</v>
      </c>
      <c r="L4757" s="29" t="s">
        <v>3112</v>
      </c>
      <c r="M4757" s="29" t="s">
        <v>3283</v>
      </c>
      <c r="N4757" s="29" t="s">
        <v>3284</v>
      </c>
      <c r="O4757" s="29" t="s">
        <v>3285</v>
      </c>
      <c r="P4757" s="29" t="s">
        <v>3286</v>
      </c>
      <c r="Q4757" s="29" t="s">
        <v>3209</v>
      </c>
      <c r="R4757" s="29" t="s">
        <v>3210</v>
      </c>
      <c r="S4757" s="29" t="s">
        <v>3098</v>
      </c>
      <c r="T4757" s="29"/>
      <c r="U4757" s="30">
        <v>20000</v>
      </c>
      <c r="V4757" s="30">
        <v>20000</v>
      </c>
      <c r="W4757" s="30">
        <v>20000</v>
      </c>
      <c r="X4757" s="30">
        <v>20000</v>
      </c>
      <c r="Y4757" s="30">
        <v>20000</v>
      </c>
      <c r="Z4757" s="30">
        <v>20000</v>
      </c>
      <c r="AA4757" s="30">
        <v>20000</v>
      </c>
      <c r="AB4757" s="30">
        <v>20000</v>
      </c>
      <c r="AC4757" s="30">
        <v>20000</v>
      </c>
      <c r="AD4757" s="30">
        <v>20000</v>
      </c>
      <c r="AE4757" s="30">
        <v>20000</v>
      </c>
      <c r="AF4757" s="30">
        <v>20000</v>
      </c>
    </row>
    <row r="4758" spans="1:32" x14ac:dyDescent="0.45">
      <c r="A4758" s="29" t="s">
        <v>1008</v>
      </c>
      <c r="B4758" s="29" t="s">
        <v>1009</v>
      </c>
      <c r="C4758" s="29" t="s">
        <v>3299</v>
      </c>
      <c r="D4758" s="29" t="s">
        <v>3300</v>
      </c>
      <c r="E4758" s="29" t="s">
        <v>3538</v>
      </c>
      <c r="F4758" s="29" t="s">
        <v>3539</v>
      </c>
      <c r="G4758" s="29" t="s">
        <v>3233</v>
      </c>
      <c r="H4758" s="29" t="s">
        <v>3234</v>
      </c>
      <c r="I4758" s="29" t="s">
        <v>3275</v>
      </c>
      <c r="J4758" s="29" t="s">
        <v>3276</v>
      </c>
      <c r="K4758" s="29" t="s">
        <v>3287</v>
      </c>
      <c r="L4758" s="29" t="s">
        <v>3101</v>
      </c>
      <c r="M4758" s="29" t="s">
        <v>3316</v>
      </c>
      <c r="N4758" s="29" t="s">
        <v>3317</v>
      </c>
      <c r="O4758" s="29" t="s">
        <v>3454</v>
      </c>
      <c r="P4758" s="29" t="s">
        <v>3455</v>
      </c>
      <c r="Q4758" s="29" t="s">
        <v>3249</v>
      </c>
      <c r="R4758" s="29" t="s">
        <v>3210</v>
      </c>
      <c r="S4758" s="29" t="s">
        <v>3098</v>
      </c>
      <c r="T4758" s="29"/>
      <c r="U4758" s="30">
        <v>962</v>
      </c>
      <c r="V4758" s="30">
        <v>962</v>
      </c>
      <c r="W4758" s="30">
        <v>962</v>
      </c>
      <c r="X4758" s="30">
        <v>962</v>
      </c>
      <c r="Y4758" s="30">
        <v>962</v>
      </c>
      <c r="Z4758" s="30">
        <v>962</v>
      </c>
      <c r="AA4758" s="30">
        <v>962</v>
      </c>
      <c r="AB4758" s="30">
        <v>962</v>
      </c>
      <c r="AC4758" s="30">
        <v>962</v>
      </c>
      <c r="AD4758" s="30">
        <v>962</v>
      </c>
      <c r="AE4758" s="30">
        <v>962</v>
      </c>
      <c r="AF4758" s="30">
        <v>962</v>
      </c>
    </row>
    <row r="4759" spans="1:32" x14ac:dyDescent="0.45">
      <c r="A4759" s="29" t="s">
        <v>1008</v>
      </c>
      <c r="B4759" s="29" t="s">
        <v>1009</v>
      </c>
      <c r="C4759" s="29" t="s">
        <v>3292</v>
      </c>
      <c r="D4759" s="29" t="s">
        <v>3293</v>
      </c>
      <c r="E4759" s="29" t="s">
        <v>3388</v>
      </c>
      <c r="F4759" s="29" t="s">
        <v>3389</v>
      </c>
      <c r="G4759" s="29" t="s">
        <v>3200</v>
      </c>
      <c r="H4759" s="29" t="s">
        <v>3201</v>
      </c>
      <c r="I4759" s="29" t="s">
        <v>3226</v>
      </c>
      <c r="J4759" s="29" t="s">
        <v>3227</v>
      </c>
      <c r="K4759" s="29" t="s">
        <v>3228</v>
      </c>
      <c r="L4759" s="29" t="s">
        <v>3111</v>
      </c>
      <c r="M4759" s="29" t="s">
        <v>3229</v>
      </c>
      <c r="N4759" s="29" t="s">
        <v>3230</v>
      </c>
      <c r="O4759" s="29" t="s">
        <v>3231</v>
      </c>
      <c r="P4759" s="29" t="s">
        <v>3232</v>
      </c>
      <c r="Q4759" s="29" t="s">
        <v>3209</v>
      </c>
      <c r="R4759" s="29" t="s">
        <v>3098</v>
      </c>
      <c r="S4759" s="29" t="s">
        <v>3098</v>
      </c>
      <c r="T4759" s="29"/>
      <c r="U4759" s="30">
        <v>0</v>
      </c>
      <c r="V4759" s="30">
        <v>0</v>
      </c>
      <c r="W4759" s="30">
        <v>0</v>
      </c>
      <c r="X4759" s="30">
        <v>0</v>
      </c>
      <c r="Y4759" s="30">
        <v>0</v>
      </c>
      <c r="Z4759" s="30">
        <v>0</v>
      </c>
      <c r="AA4759" s="30">
        <v>0</v>
      </c>
      <c r="AB4759" s="30">
        <v>0</v>
      </c>
      <c r="AC4759" s="30">
        <v>0</v>
      </c>
      <c r="AD4759" s="30">
        <v>0</v>
      </c>
      <c r="AE4759" s="30">
        <v>0</v>
      </c>
      <c r="AF4759" s="30">
        <v>0</v>
      </c>
    </row>
    <row r="4760" spans="1:32" x14ac:dyDescent="0.45">
      <c r="A4760" s="29" t="s">
        <v>1008</v>
      </c>
      <c r="B4760" s="29" t="s">
        <v>1009</v>
      </c>
      <c r="C4760" s="29" t="s">
        <v>3292</v>
      </c>
      <c r="D4760" s="29" t="s">
        <v>3293</v>
      </c>
      <c r="E4760" s="29" t="s">
        <v>3388</v>
      </c>
      <c r="F4760" s="29" t="s">
        <v>3389</v>
      </c>
      <c r="G4760" s="29" t="s">
        <v>3233</v>
      </c>
      <c r="H4760" s="29" t="s">
        <v>3234</v>
      </c>
      <c r="I4760" s="29" t="s">
        <v>3235</v>
      </c>
      <c r="J4760" s="29" t="s">
        <v>3236</v>
      </c>
      <c r="K4760" s="29" t="s">
        <v>3237</v>
      </c>
      <c r="L4760" s="29" t="s">
        <v>3107</v>
      </c>
      <c r="M4760" s="29" t="s">
        <v>3416</v>
      </c>
      <c r="N4760" s="29" t="s">
        <v>3417</v>
      </c>
      <c r="O4760" s="29" t="s">
        <v>3418</v>
      </c>
      <c r="P4760" s="29" t="s">
        <v>3417</v>
      </c>
      <c r="Q4760" s="29" t="s">
        <v>3209</v>
      </c>
      <c r="R4760" s="29" t="s">
        <v>3098</v>
      </c>
      <c r="S4760" s="29" t="s">
        <v>3098</v>
      </c>
      <c r="T4760" s="29"/>
      <c r="U4760" s="30">
        <v>0</v>
      </c>
      <c r="V4760" s="30">
        <v>0</v>
      </c>
      <c r="W4760" s="30">
        <v>0</v>
      </c>
      <c r="X4760" s="30">
        <v>0</v>
      </c>
      <c r="Y4760" s="30">
        <v>0</v>
      </c>
      <c r="Z4760" s="30">
        <v>0</v>
      </c>
      <c r="AA4760" s="30">
        <v>0</v>
      </c>
      <c r="AB4760" s="30">
        <v>0</v>
      </c>
      <c r="AC4760" s="30">
        <v>752.01</v>
      </c>
      <c r="AD4760" s="30">
        <v>3760.05</v>
      </c>
      <c r="AE4760" s="30">
        <v>3760.05</v>
      </c>
      <c r="AF4760" s="30">
        <v>3760.05</v>
      </c>
    </row>
    <row r="4761" spans="1:32" x14ac:dyDescent="0.45">
      <c r="A4761" s="29" t="s">
        <v>1008</v>
      </c>
      <c r="B4761" s="29" t="s">
        <v>1009</v>
      </c>
      <c r="C4761" s="29" t="s">
        <v>3292</v>
      </c>
      <c r="D4761" s="29" t="s">
        <v>3293</v>
      </c>
      <c r="E4761" s="29" t="s">
        <v>3388</v>
      </c>
      <c r="F4761" s="29" t="s">
        <v>3389</v>
      </c>
      <c r="G4761" s="29" t="s">
        <v>3233</v>
      </c>
      <c r="H4761" s="29" t="s">
        <v>3234</v>
      </c>
      <c r="I4761" s="29" t="s">
        <v>3235</v>
      </c>
      <c r="J4761" s="29" t="s">
        <v>3236</v>
      </c>
      <c r="K4761" s="29" t="s">
        <v>3237</v>
      </c>
      <c r="L4761" s="29" t="s">
        <v>3107</v>
      </c>
      <c r="M4761" s="29" t="s">
        <v>3456</v>
      </c>
      <c r="N4761" s="29" t="s">
        <v>3457</v>
      </c>
      <c r="O4761" s="29" t="s">
        <v>3458</v>
      </c>
      <c r="P4761" s="29" t="s">
        <v>3459</v>
      </c>
      <c r="Q4761" s="29" t="s">
        <v>3209</v>
      </c>
      <c r="R4761" s="29" t="s">
        <v>3098</v>
      </c>
      <c r="S4761" s="29" t="s">
        <v>3098</v>
      </c>
      <c r="T4761" s="29"/>
      <c r="U4761" s="30">
        <v>0</v>
      </c>
      <c r="V4761" s="30">
        <v>0</v>
      </c>
      <c r="W4761" s="30">
        <v>0</v>
      </c>
      <c r="X4761" s="30">
        <v>0</v>
      </c>
      <c r="Y4761" s="30">
        <v>0</v>
      </c>
      <c r="Z4761" s="30">
        <v>0</v>
      </c>
      <c r="AA4761" s="30">
        <v>0</v>
      </c>
      <c r="AB4761" s="30">
        <v>0</v>
      </c>
      <c r="AC4761" s="30">
        <v>0</v>
      </c>
      <c r="AD4761" s="30">
        <v>0</v>
      </c>
      <c r="AE4761" s="30">
        <v>0</v>
      </c>
      <c r="AF4761" s="30">
        <v>0</v>
      </c>
    </row>
    <row r="4762" spans="1:32" x14ac:dyDescent="0.45">
      <c r="A4762" s="29" t="s">
        <v>344</v>
      </c>
      <c r="B4762" s="29" t="s">
        <v>345</v>
      </c>
      <c r="C4762" s="29" t="s">
        <v>3584</v>
      </c>
      <c r="D4762" s="29" t="s">
        <v>3585</v>
      </c>
      <c r="E4762" s="29" t="s">
        <v>3586</v>
      </c>
      <c r="F4762" s="29" t="s">
        <v>3587</v>
      </c>
      <c r="G4762" s="29" t="s">
        <v>3200</v>
      </c>
      <c r="H4762" s="29" t="s">
        <v>3201</v>
      </c>
      <c r="I4762" s="29" t="s">
        <v>3202</v>
      </c>
      <c r="J4762" s="29" t="s">
        <v>3203</v>
      </c>
      <c r="K4762" s="29" t="s">
        <v>3520</v>
      </c>
      <c r="L4762" s="29" t="s">
        <v>3108</v>
      </c>
      <c r="M4762" s="29" t="s">
        <v>3588</v>
      </c>
      <c r="N4762" s="29" t="s">
        <v>3589</v>
      </c>
      <c r="O4762" s="29" t="s">
        <v>3590</v>
      </c>
      <c r="P4762" s="29" t="s">
        <v>3591</v>
      </c>
      <c r="Q4762" s="29" t="s">
        <v>3209</v>
      </c>
      <c r="R4762" s="29" t="s">
        <v>3210</v>
      </c>
      <c r="S4762" s="29" t="s">
        <v>3098</v>
      </c>
      <c r="T4762" s="29"/>
      <c r="U4762" s="30">
        <v>3500</v>
      </c>
      <c r="V4762" s="30">
        <v>3500</v>
      </c>
      <c r="W4762" s="30">
        <v>3500</v>
      </c>
      <c r="X4762" s="30">
        <v>3500</v>
      </c>
      <c r="Y4762" s="30">
        <v>3500</v>
      </c>
      <c r="Z4762" s="30">
        <v>3500</v>
      </c>
      <c r="AA4762" s="30">
        <v>3500</v>
      </c>
      <c r="AB4762" s="30">
        <v>3500</v>
      </c>
      <c r="AC4762" s="30">
        <v>3500</v>
      </c>
      <c r="AD4762" s="30">
        <v>3500</v>
      </c>
      <c r="AE4762" s="30">
        <v>3500</v>
      </c>
      <c r="AF4762" s="30">
        <v>3500</v>
      </c>
    </row>
    <row r="4763" spans="1:32" x14ac:dyDescent="0.45">
      <c r="A4763" s="29" t="s">
        <v>344</v>
      </c>
      <c r="B4763" s="29" t="s">
        <v>345</v>
      </c>
      <c r="C4763" s="29" t="s">
        <v>3641</v>
      </c>
      <c r="D4763" s="29" t="s">
        <v>3642</v>
      </c>
      <c r="E4763" s="29" t="s">
        <v>3645</v>
      </c>
      <c r="F4763" s="29" t="s">
        <v>3646</v>
      </c>
      <c r="G4763" s="29" t="s">
        <v>3200</v>
      </c>
      <c r="H4763" s="29" t="s">
        <v>3201</v>
      </c>
      <c r="I4763" s="29" t="s">
        <v>3202</v>
      </c>
      <c r="J4763" s="29" t="s">
        <v>3203</v>
      </c>
      <c r="K4763" s="29" t="s">
        <v>3520</v>
      </c>
      <c r="L4763" s="29" t="s">
        <v>3108</v>
      </c>
      <c r="M4763" s="29" t="s">
        <v>3588</v>
      </c>
      <c r="N4763" s="29" t="s">
        <v>3589</v>
      </c>
      <c r="O4763" s="29" t="s">
        <v>3590</v>
      </c>
      <c r="P4763" s="29" t="s">
        <v>3591</v>
      </c>
      <c r="Q4763" s="29" t="s">
        <v>3209</v>
      </c>
      <c r="R4763" s="29" t="s">
        <v>3210</v>
      </c>
      <c r="S4763" s="29" t="s">
        <v>3098</v>
      </c>
      <c r="T4763" s="29"/>
      <c r="U4763" s="30">
        <v>17500</v>
      </c>
      <c r="V4763" s="30">
        <v>17500</v>
      </c>
      <c r="W4763" s="30">
        <v>17500</v>
      </c>
      <c r="X4763" s="30">
        <v>17500</v>
      </c>
      <c r="Y4763" s="30">
        <v>17500</v>
      </c>
      <c r="Z4763" s="30">
        <v>17500</v>
      </c>
      <c r="AA4763" s="30">
        <v>17500</v>
      </c>
      <c r="AB4763" s="30">
        <v>17500</v>
      </c>
      <c r="AC4763" s="30">
        <v>17500</v>
      </c>
      <c r="AD4763" s="30">
        <v>17500</v>
      </c>
      <c r="AE4763" s="30">
        <v>17500</v>
      </c>
      <c r="AF4763" s="30">
        <v>17500</v>
      </c>
    </row>
    <row r="4764" spans="1:32" x14ac:dyDescent="0.45">
      <c r="A4764" s="29" t="s">
        <v>344</v>
      </c>
      <c r="B4764" s="29" t="s">
        <v>345</v>
      </c>
      <c r="C4764" s="29" t="s">
        <v>3299</v>
      </c>
      <c r="D4764" s="29" t="s">
        <v>3300</v>
      </c>
      <c r="E4764" s="29" t="s">
        <v>3320</v>
      </c>
      <c r="F4764" s="29" t="s">
        <v>3321</v>
      </c>
      <c r="G4764" s="29" t="s">
        <v>3200</v>
      </c>
      <c r="H4764" s="29" t="s">
        <v>3201</v>
      </c>
      <c r="I4764" s="29" t="s">
        <v>3202</v>
      </c>
      <c r="J4764" s="29" t="s">
        <v>3203</v>
      </c>
      <c r="K4764" s="29" t="s">
        <v>3204</v>
      </c>
      <c r="L4764" s="29" t="s">
        <v>3109</v>
      </c>
      <c r="M4764" s="29" t="s">
        <v>3378</v>
      </c>
      <c r="N4764" s="29" t="s">
        <v>3379</v>
      </c>
      <c r="O4764" s="29" t="s">
        <v>3380</v>
      </c>
      <c r="P4764" s="29" t="s">
        <v>3381</v>
      </c>
      <c r="Q4764" s="29" t="s">
        <v>3209</v>
      </c>
      <c r="R4764" s="29" t="s">
        <v>3210</v>
      </c>
      <c r="S4764" s="29" t="s">
        <v>3098</v>
      </c>
      <c r="T4764" s="29"/>
      <c r="U4764" s="30">
        <v>7220</v>
      </c>
      <c r="V4764" s="30">
        <v>7220</v>
      </c>
      <c r="W4764" s="30">
        <v>7220</v>
      </c>
      <c r="X4764" s="30">
        <v>7220</v>
      </c>
      <c r="Y4764" s="30">
        <v>7220</v>
      </c>
      <c r="Z4764" s="30">
        <v>7220</v>
      </c>
      <c r="AA4764" s="30">
        <v>7220</v>
      </c>
      <c r="AB4764" s="30">
        <v>7220</v>
      </c>
      <c r="AC4764" s="30">
        <v>7220</v>
      </c>
      <c r="AD4764" s="30">
        <v>7220</v>
      </c>
      <c r="AE4764" s="30">
        <v>0</v>
      </c>
      <c r="AF4764" s="30">
        <v>0</v>
      </c>
    </row>
    <row r="4765" spans="1:32" x14ac:dyDescent="0.45">
      <c r="A4765" s="29" t="s">
        <v>344</v>
      </c>
      <c r="B4765" s="29" t="s">
        <v>345</v>
      </c>
      <c r="C4765" s="29" t="s">
        <v>3211</v>
      </c>
      <c r="D4765" s="29" t="s">
        <v>3212</v>
      </c>
      <c r="E4765" s="29" t="s">
        <v>3213</v>
      </c>
      <c r="F4765" s="29" t="s">
        <v>982</v>
      </c>
      <c r="G4765" s="29" t="s">
        <v>3233</v>
      </c>
      <c r="H4765" s="29" t="s">
        <v>3234</v>
      </c>
      <c r="I4765" s="29" t="s">
        <v>3275</v>
      </c>
      <c r="J4765" s="29" t="s">
        <v>3276</v>
      </c>
      <c r="K4765" s="29" t="s">
        <v>3277</v>
      </c>
      <c r="L4765" s="29" t="s">
        <v>3100</v>
      </c>
      <c r="M4765" s="29" t="s">
        <v>3278</v>
      </c>
      <c r="N4765" s="29" t="s">
        <v>3279</v>
      </c>
      <c r="O4765" s="29" t="s">
        <v>3446</v>
      </c>
      <c r="P4765" s="29" t="s">
        <v>3447</v>
      </c>
      <c r="Q4765" s="29" t="s">
        <v>3209</v>
      </c>
      <c r="R4765" s="29" t="s">
        <v>3210</v>
      </c>
      <c r="S4765" s="29" t="s">
        <v>3098</v>
      </c>
      <c r="T4765" s="29"/>
      <c r="U4765" s="30">
        <v>107000</v>
      </c>
      <c r="V4765" s="30">
        <v>107000</v>
      </c>
      <c r="W4765" s="30">
        <v>107000</v>
      </c>
      <c r="X4765" s="30">
        <v>107000</v>
      </c>
      <c r="Y4765" s="30">
        <v>107000</v>
      </c>
      <c r="Z4765" s="30">
        <v>107000</v>
      </c>
      <c r="AA4765" s="30">
        <v>107000</v>
      </c>
      <c r="AB4765" s="30">
        <v>107000</v>
      </c>
      <c r="AC4765" s="30">
        <v>107000</v>
      </c>
      <c r="AD4765" s="30">
        <v>107000</v>
      </c>
      <c r="AE4765" s="30">
        <v>107000</v>
      </c>
      <c r="AF4765" s="30">
        <v>107000</v>
      </c>
    </row>
    <row r="4766" spans="1:32" x14ac:dyDescent="0.45">
      <c r="A4766" s="29" t="s">
        <v>344</v>
      </c>
      <c r="B4766" s="29" t="s">
        <v>345</v>
      </c>
      <c r="C4766" s="29" t="s">
        <v>3211</v>
      </c>
      <c r="D4766" s="29" t="s">
        <v>3212</v>
      </c>
      <c r="E4766" s="29" t="s">
        <v>3213</v>
      </c>
      <c r="F4766" s="29" t="s">
        <v>982</v>
      </c>
      <c r="G4766" s="29" t="s">
        <v>3233</v>
      </c>
      <c r="H4766" s="29" t="s">
        <v>3234</v>
      </c>
      <c r="I4766" s="29" t="s">
        <v>3275</v>
      </c>
      <c r="J4766" s="29" t="s">
        <v>3276</v>
      </c>
      <c r="K4766" s="29" t="s">
        <v>3287</v>
      </c>
      <c r="L4766" s="29" t="s">
        <v>3101</v>
      </c>
      <c r="M4766" s="29" t="s">
        <v>3316</v>
      </c>
      <c r="N4766" s="29" t="s">
        <v>3317</v>
      </c>
      <c r="O4766" s="29" t="s">
        <v>3452</v>
      </c>
      <c r="P4766" s="29" t="s">
        <v>3453</v>
      </c>
      <c r="Q4766" s="29" t="s">
        <v>3209</v>
      </c>
      <c r="R4766" s="29" t="s">
        <v>3210</v>
      </c>
      <c r="S4766" s="29" t="s">
        <v>3098</v>
      </c>
      <c r="T4766" s="29"/>
      <c r="U4766" s="30">
        <v>128000</v>
      </c>
      <c r="V4766" s="30">
        <v>128000</v>
      </c>
      <c r="W4766" s="30">
        <v>128000</v>
      </c>
      <c r="X4766" s="30">
        <v>128000</v>
      </c>
      <c r="Y4766" s="30">
        <v>128000</v>
      </c>
      <c r="Z4766" s="30">
        <v>128000</v>
      </c>
      <c r="AA4766" s="30">
        <v>128000</v>
      </c>
      <c r="AB4766" s="30">
        <v>128000</v>
      </c>
      <c r="AC4766" s="30">
        <v>128000</v>
      </c>
      <c r="AD4766" s="30">
        <v>128000</v>
      </c>
      <c r="AE4766" s="30">
        <v>128000</v>
      </c>
      <c r="AF4766" s="30">
        <v>128000</v>
      </c>
    </row>
    <row r="4767" spans="1:32" x14ac:dyDescent="0.45">
      <c r="A4767" s="29" t="s">
        <v>392</v>
      </c>
      <c r="B4767" s="29" t="s">
        <v>393</v>
      </c>
      <c r="C4767" s="29" t="s">
        <v>3584</v>
      </c>
      <c r="D4767" s="29" t="s">
        <v>3585</v>
      </c>
      <c r="E4767" s="29" t="s">
        <v>3584</v>
      </c>
      <c r="F4767" s="29" t="s">
        <v>3881</v>
      </c>
      <c r="G4767" s="29" t="s">
        <v>3233</v>
      </c>
      <c r="H4767" s="29" t="s">
        <v>3234</v>
      </c>
      <c r="I4767" s="29" t="s">
        <v>3242</v>
      </c>
      <c r="J4767" s="29" t="s">
        <v>3243</v>
      </c>
      <c r="K4767" s="29" t="s">
        <v>3244</v>
      </c>
      <c r="L4767" s="29" t="s">
        <v>3104</v>
      </c>
      <c r="M4767" s="29" t="s">
        <v>3245</v>
      </c>
      <c r="N4767" s="29" t="s">
        <v>3246</v>
      </c>
      <c r="O4767" s="29" t="s">
        <v>3464</v>
      </c>
      <c r="P4767" s="29" t="s">
        <v>3465</v>
      </c>
      <c r="Q4767" s="29" t="s">
        <v>3249</v>
      </c>
      <c r="R4767" s="29" t="s">
        <v>3210</v>
      </c>
      <c r="S4767" s="29" t="s">
        <v>3098</v>
      </c>
      <c r="T4767" s="29"/>
      <c r="U4767" s="30">
        <v>0</v>
      </c>
      <c r="V4767" s="30">
        <v>735</v>
      </c>
      <c r="W4767" s="30">
        <v>745</v>
      </c>
      <c r="X4767" s="30">
        <v>0</v>
      </c>
      <c r="Y4767" s="30">
        <v>0</v>
      </c>
      <c r="Z4767" s="30">
        <v>0</v>
      </c>
      <c r="AA4767" s="30">
        <v>0</v>
      </c>
      <c r="AB4767" s="30">
        <v>0</v>
      </c>
      <c r="AC4767" s="30">
        <v>0</v>
      </c>
      <c r="AD4767" s="30">
        <v>0</v>
      </c>
      <c r="AE4767" s="30">
        <v>0</v>
      </c>
      <c r="AF4767" s="30">
        <v>0</v>
      </c>
    </row>
    <row r="4768" spans="1:32" x14ac:dyDescent="0.45">
      <c r="A4768" s="29" t="s">
        <v>392</v>
      </c>
      <c r="B4768" s="29" t="s">
        <v>393</v>
      </c>
      <c r="C4768" s="29" t="s">
        <v>3584</v>
      </c>
      <c r="D4768" s="29" t="s">
        <v>3585</v>
      </c>
      <c r="E4768" s="29" t="s">
        <v>3584</v>
      </c>
      <c r="F4768" s="29" t="s">
        <v>3881</v>
      </c>
      <c r="G4768" s="29" t="s">
        <v>3233</v>
      </c>
      <c r="H4768" s="29" t="s">
        <v>3234</v>
      </c>
      <c r="I4768" s="29" t="s">
        <v>3275</v>
      </c>
      <c r="J4768" s="29" t="s">
        <v>3276</v>
      </c>
      <c r="K4768" s="29" t="s">
        <v>3287</v>
      </c>
      <c r="L4768" s="29" t="s">
        <v>3101</v>
      </c>
      <c r="M4768" s="29" t="s">
        <v>3316</v>
      </c>
      <c r="N4768" s="29" t="s">
        <v>3317</v>
      </c>
      <c r="O4768" s="29" t="s">
        <v>3454</v>
      </c>
      <c r="P4768" s="29" t="s">
        <v>3455</v>
      </c>
      <c r="Q4768" s="29" t="s">
        <v>3249</v>
      </c>
      <c r="R4768" s="29" t="s">
        <v>3210</v>
      </c>
      <c r="S4768" s="29" t="s">
        <v>3098</v>
      </c>
      <c r="T4768" s="29"/>
      <c r="U4768" s="30">
        <v>0</v>
      </c>
      <c r="V4768" s="30">
        <v>745</v>
      </c>
      <c r="W4768" s="30">
        <v>0</v>
      </c>
      <c r="X4768" s="30">
        <v>0</v>
      </c>
      <c r="Y4768" s="30">
        <v>0</v>
      </c>
      <c r="Z4768" s="30">
        <v>0</v>
      </c>
      <c r="AA4768" s="30">
        <v>0</v>
      </c>
      <c r="AB4768" s="30">
        <v>0</v>
      </c>
      <c r="AC4768" s="30">
        <v>0</v>
      </c>
      <c r="AD4768" s="30">
        <v>0</v>
      </c>
      <c r="AE4768" s="30">
        <v>0</v>
      </c>
      <c r="AF4768" s="30">
        <v>0</v>
      </c>
    </row>
    <row r="4769" spans="1:32" x14ac:dyDescent="0.45">
      <c r="A4769" s="29" t="s">
        <v>392</v>
      </c>
      <c r="B4769" s="29" t="s">
        <v>393</v>
      </c>
      <c r="C4769" s="29" t="s">
        <v>3584</v>
      </c>
      <c r="D4769" s="29" t="s">
        <v>3585</v>
      </c>
      <c r="E4769" s="29" t="s">
        <v>3586</v>
      </c>
      <c r="F4769" s="29" t="s">
        <v>3587</v>
      </c>
      <c r="G4769" s="29" t="s">
        <v>3233</v>
      </c>
      <c r="H4769" s="29" t="s">
        <v>3234</v>
      </c>
      <c r="I4769" s="29" t="s">
        <v>3262</v>
      </c>
      <c r="J4769" s="29" t="s">
        <v>3263</v>
      </c>
      <c r="K4769" s="29" t="s">
        <v>3264</v>
      </c>
      <c r="L4769" s="29" t="s">
        <v>3103</v>
      </c>
      <c r="M4769" s="29" t="s">
        <v>3265</v>
      </c>
      <c r="N4769" s="29" t="s">
        <v>3266</v>
      </c>
      <c r="O4769" s="29" t="s">
        <v>3267</v>
      </c>
      <c r="P4769" s="29" t="s">
        <v>3268</v>
      </c>
      <c r="Q4769" s="29" t="s">
        <v>3209</v>
      </c>
      <c r="R4769" s="29" t="s">
        <v>3210</v>
      </c>
      <c r="S4769" s="29" t="s">
        <v>3098</v>
      </c>
      <c r="T4769" s="29"/>
      <c r="U4769" s="30">
        <v>5200</v>
      </c>
      <c r="V4769" s="30">
        <v>5200</v>
      </c>
      <c r="W4769" s="30">
        <v>5200</v>
      </c>
      <c r="X4769" s="30">
        <v>5200</v>
      </c>
      <c r="Y4769" s="30">
        <v>5200</v>
      </c>
      <c r="Z4769" s="30">
        <v>0</v>
      </c>
      <c r="AA4769" s="30">
        <v>0</v>
      </c>
      <c r="AB4769" s="30">
        <v>0</v>
      </c>
      <c r="AC4769" s="30">
        <v>0</v>
      </c>
      <c r="AD4769" s="30">
        <v>0</v>
      </c>
      <c r="AE4769" s="30">
        <v>0</v>
      </c>
      <c r="AF4769" s="30">
        <v>0</v>
      </c>
    </row>
    <row r="4770" spans="1:32" x14ac:dyDescent="0.45">
      <c r="A4770" s="29" t="s">
        <v>392</v>
      </c>
      <c r="B4770" s="29" t="s">
        <v>393</v>
      </c>
      <c r="C4770" s="29" t="s">
        <v>3584</v>
      </c>
      <c r="D4770" s="29" t="s">
        <v>3585</v>
      </c>
      <c r="E4770" s="29" t="s">
        <v>3586</v>
      </c>
      <c r="F4770" s="29" t="s">
        <v>3587</v>
      </c>
      <c r="G4770" s="29" t="s">
        <v>3233</v>
      </c>
      <c r="H4770" s="29" t="s">
        <v>3234</v>
      </c>
      <c r="I4770" s="29" t="s">
        <v>3275</v>
      </c>
      <c r="J4770" s="29" t="s">
        <v>3276</v>
      </c>
      <c r="K4770" s="29" t="s">
        <v>3277</v>
      </c>
      <c r="L4770" s="29" t="s">
        <v>3100</v>
      </c>
      <c r="M4770" s="29" t="s">
        <v>3278</v>
      </c>
      <c r="N4770" s="29" t="s">
        <v>3279</v>
      </c>
      <c r="O4770" s="29" t="s">
        <v>3280</v>
      </c>
      <c r="P4770" s="29" t="s">
        <v>3281</v>
      </c>
      <c r="Q4770" s="29" t="s">
        <v>3249</v>
      </c>
      <c r="R4770" s="29" t="s">
        <v>3210</v>
      </c>
      <c r="S4770" s="29" t="s">
        <v>3098</v>
      </c>
      <c r="T4770" s="29"/>
      <c r="U4770" s="30">
        <v>962</v>
      </c>
      <c r="V4770" s="30">
        <v>962</v>
      </c>
      <c r="W4770" s="30">
        <v>962</v>
      </c>
      <c r="X4770" s="30">
        <v>962</v>
      </c>
      <c r="Y4770" s="30">
        <v>962</v>
      </c>
      <c r="Z4770" s="30">
        <v>0</v>
      </c>
      <c r="AA4770" s="30">
        <v>0</v>
      </c>
      <c r="AB4770" s="30">
        <v>0</v>
      </c>
      <c r="AC4770" s="30">
        <v>0</v>
      </c>
      <c r="AD4770" s="30">
        <v>0</v>
      </c>
      <c r="AE4770" s="30">
        <v>0</v>
      </c>
      <c r="AF4770" s="30">
        <v>0</v>
      </c>
    </row>
    <row r="4771" spans="1:32" x14ac:dyDescent="0.45">
      <c r="A4771" s="29" t="s">
        <v>392</v>
      </c>
      <c r="B4771" s="29" t="s">
        <v>393</v>
      </c>
      <c r="C4771" s="29" t="s">
        <v>3584</v>
      </c>
      <c r="D4771" s="29" t="s">
        <v>3585</v>
      </c>
      <c r="E4771" s="29" t="s">
        <v>3586</v>
      </c>
      <c r="F4771" s="29" t="s">
        <v>3587</v>
      </c>
      <c r="G4771" s="29" t="s">
        <v>3233</v>
      </c>
      <c r="H4771" s="29" t="s">
        <v>3234</v>
      </c>
      <c r="I4771" s="29" t="s">
        <v>3275</v>
      </c>
      <c r="J4771" s="29" t="s">
        <v>3276</v>
      </c>
      <c r="K4771" s="29" t="s">
        <v>3277</v>
      </c>
      <c r="L4771" s="29" t="s">
        <v>3100</v>
      </c>
      <c r="M4771" s="29" t="s">
        <v>3278</v>
      </c>
      <c r="N4771" s="29" t="s">
        <v>3279</v>
      </c>
      <c r="O4771" s="29" t="s">
        <v>3280</v>
      </c>
      <c r="P4771" s="29" t="s">
        <v>3281</v>
      </c>
      <c r="Q4771" s="29" t="s">
        <v>3209</v>
      </c>
      <c r="R4771" s="29" t="s">
        <v>3210</v>
      </c>
      <c r="S4771" s="29" t="s">
        <v>3098</v>
      </c>
      <c r="T4771" s="29"/>
      <c r="U4771" s="30">
        <v>42000</v>
      </c>
      <c r="V4771" s="30">
        <v>42000</v>
      </c>
      <c r="W4771" s="30">
        <v>42000</v>
      </c>
      <c r="X4771" s="30">
        <v>42000</v>
      </c>
      <c r="Y4771" s="30">
        <v>42000</v>
      </c>
      <c r="Z4771" s="30">
        <v>0</v>
      </c>
      <c r="AA4771" s="30">
        <v>0</v>
      </c>
      <c r="AB4771" s="30">
        <v>0</v>
      </c>
      <c r="AC4771" s="30">
        <v>0</v>
      </c>
      <c r="AD4771" s="30">
        <v>0</v>
      </c>
      <c r="AE4771" s="30">
        <v>0</v>
      </c>
      <c r="AF4771" s="30">
        <v>0</v>
      </c>
    </row>
    <row r="4772" spans="1:32" x14ac:dyDescent="0.45">
      <c r="A4772" s="29" t="s">
        <v>392</v>
      </c>
      <c r="B4772" s="29" t="s">
        <v>393</v>
      </c>
      <c r="C4772" s="29" t="s">
        <v>3584</v>
      </c>
      <c r="D4772" s="29" t="s">
        <v>3585</v>
      </c>
      <c r="E4772" s="29" t="s">
        <v>3740</v>
      </c>
      <c r="F4772" s="29" t="s">
        <v>3741</v>
      </c>
      <c r="G4772" s="29" t="s">
        <v>3233</v>
      </c>
      <c r="H4772" s="29" t="s">
        <v>3234</v>
      </c>
      <c r="I4772" s="29" t="s">
        <v>3242</v>
      </c>
      <c r="J4772" s="29" t="s">
        <v>3243</v>
      </c>
      <c r="K4772" s="29" t="s">
        <v>3244</v>
      </c>
      <c r="L4772" s="29" t="s">
        <v>3104</v>
      </c>
      <c r="M4772" s="29" t="s">
        <v>3245</v>
      </c>
      <c r="N4772" s="29" t="s">
        <v>3246</v>
      </c>
      <c r="O4772" s="29" t="s">
        <v>3464</v>
      </c>
      <c r="P4772" s="29" t="s">
        <v>3465</v>
      </c>
      <c r="Q4772" s="29" t="s">
        <v>3249</v>
      </c>
      <c r="R4772" s="29" t="s">
        <v>3210</v>
      </c>
      <c r="S4772" s="29" t="s">
        <v>3098</v>
      </c>
      <c r="T4772" s="29"/>
      <c r="U4772" s="30">
        <v>735</v>
      </c>
      <c r="V4772" s="30">
        <v>0</v>
      </c>
      <c r="W4772" s="30">
        <v>0</v>
      </c>
      <c r="X4772" s="30">
        <v>0</v>
      </c>
      <c r="Y4772" s="30">
        <v>0</v>
      </c>
      <c r="Z4772" s="30">
        <v>0</v>
      </c>
      <c r="AA4772" s="30">
        <v>0</v>
      </c>
      <c r="AB4772" s="30">
        <v>0</v>
      </c>
      <c r="AC4772" s="30">
        <v>0</v>
      </c>
      <c r="AD4772" s="30">
        <v>0</v>
      </c>
      <c r="AE4772" s="30">
        <v>0</v>
      </c>
      <c r="AF4772" s="30">
        <v>0</v>
      </c>
    </row>
    <row r="4773" spans="1:32" x14ac:dyDescent="0.45">
      <c r="A4773" s="29" t="s">
        <v>392</v>
      </c>
      <c r="B4773" s="29" t="s">
        <v>393</v>
      </c>
      <c r="C4773" s="29" t="s">
        <v>3584</v>
      </c>
      <c r="D4773" s="29" t="s">
        <v>3585</v>
      </c>
      <c r="E4773" s="29" t="s">
        <v>3740</v>
      </c>
      <c r="F4773" s="29" t="s">
        <v>3741</v>
      </c>
      <c r="G4773" s="29" t="s">
        <v>3233</v>
      </c>
      <c r="H4773" s="29" t="s">
        <v>3234</v>
      </c>
      <c r="I4773" s="29" t="s">
        <v>3275</v>
      </c>
      <c r="J4773" s="29" t="s">
        <v>3276</v>
      </c>
      <c r="K4773" s="29" t="s">
        <v>3287</v>
      </c>
      <c r="L4773" s="29" t="s">
        <v>3101</v>
      </c>
      <c r="M4773" s="29" t="s">
        <v>3316</v>
      </c>
      <c r="N4773" s="29" t="s">
        <v>3317</v>
      </c>
      <c r="O4773" s="29" t="s">
        <v>3454</v>
      </c>
      <c r="P4773" s="29" t="s">
        <v>3455</v>
      </c>
      <c r="Q4773" s="29" t="s">
        <v>3249</v>
      </c>
      <c r="R4773" s="29" t="s">
        <v>3210</v>
      </c>
      <c r="S4773" s="29" t="s">
        <v>3098</v>
      </c>
      <c r="T4773" s="29"/>
      <c r="U4773" s="30">
        <v>735</v>
      </c>
      <c r="V4773" s="30">
        <v>0</v>
      </c>
      <c r="W4773" s="30">
        <v>0</v>
      </c>
      <c r="X4773" s="30">
        <v>0</v>
      </c>
      <c r="Y4773" s="30">
        <v>0</v>
      </c>
      <c r="Z4773" s="30">
        <v>0</v>
      </c>
      <c r="AA4773" s="30">
        <v>0</v>
      </c>
      <c r="AB4773" s="30">
        <v>0</v>
      </c>
      <c r="AC4773" s="30">
        <v>0</v>
      </c>
      <c r="AD4773" s="30">
        <v>0</v>
      </c>
      <c r="AE4773" s="30">
        <v>0</v>
      </c>
      <c r="AF4773" s="30">
        <v>0</v>
      </c>
    </row>
    <row r="4774" spans="1:32" x14ac:dyDescent="0.45">
      <c r="A4774" s="29" t="s">
        <v>392</v>
      </c>
      <c r="B4774" s="29" t="s">
        <v>393</v>
      </c>
      <c r="C4774" s="29" t="s">
        <v>3196</v>
      </c>
      <c r="D4774" s="29" t="s">
        <v>3197</v>
      </c>
      <c r="E4774" s="29" t="s">
        <v>3746</v>
      </c>
      <c r="F4774" s="29" t="s">
        <v>3747</v>
      </c>
      <c r="G4774" s="29" t="s">
        <v>3233</v>
      </c>
      <c r="H4774" s="29" t="s">
        <v>3234</v>
      </c>
      <c r="I4774" s="29" t="s">
        <v>3262</v>
      </c>
      <c r="J4774" s="29" t="s">
        <v>3263</v>
      </c>
      <c r="K4774" s="29" t="s">
        <v>3264</v>
      </c>
      <c r="L4774" s="29" t="s">
        <v>3103</v>
      </c>
      <c r="M4774" s="29" t="s">
        <v>3326</v>
      </c>
      <c r="N4774" s="29" t="s">
        <v>3327</v>
      </c>
      <c r="O4774" s="29" t="s">
        <v>3527</v>
      </c>
      <c r="P4774" s="29" t="s">
        <v>3528</v>
      </c>
      <c r="Q4774" s="29" t="s">
        <v>3209</v>
      </c>
      <c r="R4774" s="29" t="s">
        <v>3210</v>
      </c>
      <c r="S4774" s="29" t="s">
        <v>3098</v>
      </c>
      <c r="T4774" s="29"/>
      <c r="U4774" s="30">
        <v>0</v>
      </c>
      <c r="V4774" s="30">
        <v>136</v>
      </c>
      <c r="W4774" s="30">
        <v>0</v>
      </c>
      <c r="X4774" s="30">
        <v>0</v>
      </c>
      <c r="Y4774" s="30">
        <v>0</v>
      </c>
      <c r="Z4774" s="30">
        <v>0</v>
      </c>
      <c r="AA4774" s="30">
        <v>0</v>
      </c>
      <c r="AB4774" s="30">
        <v>109</v>
      </c>
      <c r="AC4774" s="30">
        <v>0</v>
      </c>
      <c r="AD4774" s="30">
        <v>0</v>
      </c>
      <c r="AE4774" s="30">
        <v>0</v>
      </c>
      <c r="AF4774" s="30">
        <v>0</v>
      </c>
    </row>
    <row r="4775" spans="1:32" x14ac:dyDescent="0.45">
      <c r="A4775" s="29" t="s">
        <v>392</v>
      </c>
      <c r="B4775" s="29" t="s">
        <v>393</v>
      </c>
      <c r="C4775" s="29" t="s">
        <v>3196</v>
      </c>
      <c r="D4775" s="29" t="s">
        <v>3197</v>
      </c>
      <c r="E4775" s="29" t="s">
        <v>3746</v>
      </c>
      <c r="F4775" s="29" t="s">
        <v>3747</v>
      </c>
      <c r="G4775" s="29" t="s">
        <v>3233</v>
      </c>
      <c r="H4775" s="29" t="s">
        <v>3234</v>
      </c>
      <c r="I4775" s="29" t="s">
        <v>3262</v>
      </c>
      <c r="J4775" s="29" t="s">
        <v>3263</v>
      </c>
      <c r="K4775" s="29" t="s">
        <v>3264</v>
      </c>
      <c r="L4775" s="29" t="s">
        <v>3103</v>
      </c>
      <c r="M4775" s="29" t="s">
        <v>3326</v>
      </c>
      <c r="N4775" s="29" t="s">
        <v>3327</v>
      </c>
      <c r="O4775" s="29" t="s">
        <v>3332</v>
      </c>
      <c r="P4775" s="29" t="s">
        <v>3333</v>
      </c>
      <c r="Q4775" s="29" t="s">
        <v>3209</v>
      </c>
      <c r="R4775" s="29" t="s">
        <v>3210</v>
      </c>
      <c r="S4775" s="29" t="s">
        <v>3098</v>
      </c>
      <c r="T4775" s="29"/>
      <c r="U4775" s="30">
        <v>11000</v>
      </c>
      <c r="V4775" s="30">
        <v>11000</v>
      </c>
      <c r="W4775" s="30">
        <v>11000</v>
      </c>
      <c r="X4775" s="30">
        <v>11000</v>
      </c>
      <c r="Y4775" s="30">
        <v>11000</v>
      </c>
      <c r="Z4775" s="30">
        <v>11000</v>
      </c>
      <c r="AA4775" s="30">
        <v>11000</v>
      </c>
      <c r="AB4775" s="30">
        <v>11000</v>
      </c>
      <c r="AC4775" s="30">
        <v>11000</v>
      </c>
      <c r="AD4775" s="30">
        <v>11000</v>
      </c>
      <c r="AE4775" s="30">
        <v>11000</v>
      </c>
      <c r="AF4775" s="30">
        <v>11000</v>
      </c>
    </row>
    <row r="4776" spans="1:32" x14ac:dyDescent="0.45">
      <c r="A4776" s="29" t="s">
        <v>392</v>
      </c>
      <c r="B4776" s="29" t="s">
        <v>393</v>
      </c>
      <c r="C4776" s="29" t="s">
        <v>3196</v>
      </c>
      <c r="D4776" s="29" t="s">
        <v>3197</v>
      </c>
      <c r="E4776" s="29" t="s">
        <v>3746</v>
      </c>
      <c r="F4776" s="29" t="s">
        <v>3747</v>
      </c>
      <c r="G4776" s="29" t="s">
        <v>3233</v>
      </c>
      <c r="H4776" s="29" t="s">
        <v>3234</v>
      </c>
      <c r="I4776" s="29" t="s">
        <v>3275</v>
      </c>
      <c r="J4776" s="29" t="s">
        <v>3276</v>
      </c>
      <c r="K4776" s="29" t="s">
        <v>3277</v>
      </c>
      <c r="L4776" s="29" t="s">
        <v>3100</v>
      </c>
      <c r="M4776" s="29" t="s">
        <v>3278</v>
      </c>
      <c r="N4776" s="29" t="s">
        <v>3279</v>
      </c>
      <c r="O4776" s="29" t="s">
        <v>3446</v>
      </c>
      <c r="P4776" s="29" t="s">
        <v>3447</v>
      </c>
      <c r="Q4776" s="29" t="s">
        <v>3209</v>
      </c>
      <c r="R4776" s="29" t="s">
        <v>3210</v>
      </c>
      <c r="S4776" s="29" t="s">
        <v>3098</v>
      </c>
      <c r="T4776" s="29"/>
      <c r="U4776" s="30">
        <v>43000</v>
      </c>
      <c r="V4776" s="30">
        <v>43000</v>
      </c>
      <c r="W4776" s="30">
        <v>43000</v>
      </c>
      <c r="X4776" s="30">
        <v>43000</v>
      </c>
      <c r="Y4776" s="30">
        <v>43000</v>
      </c>
      <c r="Z4776" s="30">
        <v>43000</v>
      </c>
      <c r="AA4776" s="30">
        <v>43000</v>
      </c>
      <c r="AB4776" s="30">
        <v>43000</v>
      </c>
      <c r="AC4776" s="30">
        <v>43000</v>
      </c>
      <c r="AD4776" s="30">
        <v>43000</v>
      </c>
      <c r="AE4776" s="30">
        <v>43000</v>
      </c>
      <c r="AF4776" s="30">
        <v>43000</v>
      </c>
    </row>
    <row r="4777" spans="1:32" x14ac:dyDescent="0.45">
      <c r="A4777" s="29" t="s">
        <v>392</v>
      </c>
      <c r="B4777" s="29" t="s">
        <v>393</v>
      </c>
      <c r="C4777" s="29" t="s">
        <v>3196</v>
      </c>
      <c r="D4777" s="29" t="s">
        <v>3197</v>
      </c>
      <c r="E4777" s="29" t="s">
        <v>3746</v>
      </c>
      <c r="F4777" s="29" t="s">
        <v>3747</v>
      </c>
      <c r="G4777" s="29" t="s">
        <v>3233</v>
      </c>
      <c r="H4777" s="29" t="s">
        <v>3234</v>
      </c>
      <c r="I4777" s="29" t="s">
        <v>3275</v>
      </c>
      <c r="J4777" s="29" t="s">
        <v>3276</v>
      </c>
      <c r="K4777" s="29" t="s">
        <v>3287</v>
      </c>
      <c r="L4777" s="29" t="s">
        <v>3101</v>
      </c>
      <c r="M4777" s="29" t="s">
        <v>3288</v>
      </c>
      <c r="N4777" s="29" t="s">
        <v>3289</v>
      </c>
      <c r="O4777" s="29" t="s">
        <v>3290</v>
      </c>
      <c r="P4777" s="29" t="s">
        <v>3291</v>
      </c>
      <c r="Q4777" s="29" t="s">
        <v>3209</v>
      </c>
      <c r="R4777" s="29" t="s">
        <v>3210</v>
      </c>
      <c r="S4777" s="29" t="s">
        <v>3098</v>
      </c>
      <c r="T4777" s="29"/>
      <c r="U4777" s="30">
        <v>2500</v>
      </c>
      <c r="V4777" s="30">
        <v>2500</v>
      </c>
      <c r="W4777" s="30">
        <v>2500</v>
      </c>
      <c r="X4777" s="30">
        <v>2500</v>
      </c>
      <c r="Y4777" s="30">
        <v>2500</v>
      </c>
      <c r="Z4777" s="30">
        <v>2500</v>
      </c>
      <c r="AA4777" s="30">
        <v>2500</v>
      </c>
      <c r="AB4777" s="30">
        <v>2500</v>
      </c>
      <c r="AC4777" s="30">
        <v>2500</v>
      </c>
      <c r="AD4777" s="30">
        <v>2500</v>
      </c>
      <c r="AE4777" s="30">
        <v>2500</v>
      </c>
      <c r="AF4777" s="30">
        <v>2500</v>
      </c>
    </row>
    <row r="4778" spans="1:32" x14ac:dyDescent="0.45">
      <c r="A4778" s="29" t="s">
        <v>392</v>
      </c>
      <c r="B4778" s="29" t="s">
        <v>393</v>
      </c>
      <c r="C4778" s="29" t="s">
        <v>3196</v>
      </c>
      <c r="D4778" s="29" t="s">
        <v>3197</v>
      </c>
      <c r="E4778" s="29" t="s">
        <v>3744</v>
      </c>
      <c r="F4778" s="29" t="s">
        <v>3745</v>
      </c>
      <c r="G4778" s="29" t="s">
        <v>3233</v>
      </c>
      <c r="H4778" s="29" t="s">
        <v>3234</v>
      </c>
      <c r="I4778" s="29" t="s">
        <v>3235</v>
      </c>
      <c r="J4778" s="29" t="s">
        <v>3236</v>
      </c>
      <c r="K4778" s="29" t="s">
        <v>3237</v>
      </c>
      <c r="L4778" s="29" t="s">
        <v>3107</v>
      </c>
      <c r="M4778" s="29" t="s">
        <v>3424</v>
      </c>
      <c r="N4778" s="29" t="s">
        <v>3425</v>
      </c>
      <c r="O4778" s="29" t="s">
        <v>3426</v>
      </c>
      <c r="P4778" s="29" t="s">
        <v>3427</v>
      </c>
      <c r="Q4778" s="29" t="s">
        <v>3209</v>
      </c>
      <c r="R4778" s="29" t="s">
        <v>3098</v>
      </c>
      <c r="S4778" s="29" t="s">
        <v>3098</v>
      </c>
      <c r="T4778" s="29"/>
      <c r="U4778" s="30">
        <v>0</v>
      </c>
      <c r="V4778" s="30">
        <v>0</v>
      </c>
      <c r="W4778" s="30">
        <v>0</v>
      </c>
      <c r="X4778" s="30">
        <v>0</v>
      </c>
      <c r="Y4778" s="30">
        <v>0</v>
      </c>
      <c r="Z4778" s="30">
        <v>0</v>
      </c>
      <c r="AA4778" s="30">
        <v>0</v>
      </c>
      <c r="AB4778" s="30">
        <v>0</v>
      </c>
      <c r="AC4778" s="30">
        <v>0</v>
      </c>
      <c r="AD4778" s="30">
        <v>0</v>
      </c>
      <c r="AE4778" s="30">
        <v>0</v>
      </c>
      <c r="AF4778" s="30">
        <v>0</v>
      </c>
    </row>
    <row r="4779" spans="1:32" x14ac:dyDescent="0.45">
      <c r="A4779" s="29" t="s">
        <v>392</v>
      </c>
      <c r="B4779" s="29" t="s">
        <v>393</v>
      </c>
      <c r="C4779" s="29" t="s">
        <v>3196</v>
      </c>
      <c r="D4779" s="29" t="s">
        <v>3197</v>
      </c>
      <c r="E4779" s="29" t="s">
        <v>3744</v>
      </c>
      <c r="F4779" s="29" t="s">
        <v>3745</v>
      </c>
      <c r="G4779" s="29" t="s">
        <v>3233</v>
      </c>
      <c r="H4779" s="29" t="s">
        <v>3234</v>
      </c>
      <c r="I4779" s="29" t="s">
        <v>3242</v>
      </c>
      <c r="J4779" s="29" t="s">
        <v>3243</v>
      </c>
      <c r="K4779" s="29" t="s">
        <v>3244</v>
      </c>
      <c r="L4779" s="29" t="s">
        <v>3104</v>
      </c>
      <c r="M4779" s="29" t="s">
        <v>3245</v>
      </c>
      <c r="N4779" s="29" t="s">
        <v>3246</v>
      </c>
      <c r="O4779" s="29" t="s">
        <v>3701</v>
      </c>
      <c r="P4779" s="29" t="s">
        <v>3702</v>
      </c>
      <c r="Q4779" s="29" t="s">
        <v>3209</v>
      </c>
      <c r="R4779" s="29" t="s">
        <v>3210</v>
      </c>
      <c r="S4779" s="29" t="s">
        <v>3098</v>
      </c>
      <c r="T4779" s="29"/>
      <c r="U4779" s="30">
        <v>15000</v>
      </c>
      <c r="V4779" s="30">
        <v>15000</v>
      </c>
      <c r="W4779" s="30">
        <v>15000</v>
      </c>
      <c r="X4779" s="30">
        <v>15000</v>
      </c>
      <c r="Y4779" s="30">
        <v>15000</v>
      </c>
      <c r="Z4779" s="30">
        <v>15000</v>
      </c>
      <c r="AA4779" s="30">
        <v>15000</v>
      </c>
      <c r="AB4779" s="30">
        <v>15000</v>
      </c>
      <c r="AC4779" s="30">
        <v>15000</v>
      </c>
      <c r="AD4779" s="30">
        <v>15000</v>
      </c>
      <c r="AE4779" s="30">
        <v>15000</v>
      </c>
      <c r="AF4779" s="30">
        <v>15000</v>
      </c>
    </row>
    <row r="4780" spans="1:32" x14ac:dyDescent="0.45">
      <c r="A4780" s="29" t="s">
        <v>392</v>
      </c>
      <c r="B4780" s="29" t="s">
        <v>393</v>
      </c>
      <c r="C4780" s="29" t="s">
        <v>3196</v>
      </c>
      <c r="D4780" s="29" t="s">
        <v>3197</v>
      </c>
      <c r="E4780" s="29" t="s">
        <v>3744</v>
      </c>
      <c r="F4780" s="29" t="s">
        <v>3745</v>
      </c>
      <c r="G4780" s="29" t="s">
        <v>3233</v>
      </c>
      <c r="H4780" s="29" t="s">
        <v>3234</v>
      </c>
      <c r="I4780" s="29" t="s">
        <v>3242</v>
      </c>
      <c r="J4780" s="29" t="s">
        <v>3243</v>
      </c>
      <c r="K4780" s="29" t="s">
        <v>3258</v>
      </c>
      <c r="L4780" s="29" t="s">
        <v>3105</v>
      </c>
      <c r="M4780" s="29" t="s">
        <v>3259</v>
      </c>
      <c r="N4780" s="29" t="s">
        <v>3105</v>
      </c>
      <c r="O4780" s="29" t="s">
        <v>3260</v>
      </c>
      <c r="P4780" s="29" t="s">
        <v>3261</v>
      </c>
      <c r="Q4780" s="29" t="s">
        <v>3209</v>
      </c>
      <c r="R4780" s="29" t="s">
        <v>3210</v>
      </c>
      <c r="S4780" s="29" t="s">
        <v>3098</v>
      </c>
      <c r="T4780" s="29"/>
      <c r="U4780" s="30">
        <v>3000</v>
      </c>
      <c r="V4780" s="30">
        <v>3000</v>
      </c>
      <c r="W4780" s="30">
        <v>3000</v>
      </c>
      <c r="X4780" s="30">
        <v>3000</v>
      </c>
      <c r="Y4780" s="30">
        <v>3000</v>
      </c>
      <c r="Z4780" s="30">
        <v>3000</v>
      </c>
      <c r="AA4780" s="30">
        <v>3000</v>
      </c>
      <c r="AB4780" s="30">
        <v>3000</v>
      </c>
      <c r="AC4780" s="30">
        <v>3000</v>
      </c>
      <c r="AD4780" s="30">
        <v>3000</v>
      </c>
      <c r="AE4780" s="30">
        <v>3000</v>
      </c>
      <c r="AF4780" s="30">
        <v>3000</v>
      </c>
    </row>
    <row r="4781" spans="1:32" x14ac:dyDescent="0.45">
      <c r="A4781" s="29" t="s">
        <v>392</v>
      </c>
      <c r="B4781" s="29" t="s">
        <v>393</v>
      </c>
      <c r="C4781" s="29" t="s">
        <v>3196</v>
      </c>
      <c r="D4781" s="29" t="s">
        <v>3197</v>
      </c>
      <c r="E4781" s="29" t="s">
        <v>3744</v>
      </c>
      <c r="F4781" s="29" t="s">
        <v>3745</v>
      </c>
      <c r="G4781" s="29" t="s">
        <v>3233</v>
      </c>
      <c r="H4781" s="29" t="s">
        <v>3234</v>
      </c>
      <c r="I4781" s="29" t="s">
        <v>3262</v>
      </c>
      <c r="J4781" s="29" t="s">
        <v>3263</v>
      </c>
      <c r="K4781" s="29" t="s">
        <v>3264</v>
      </c>
      <c r="L4781" s="29" t="s">
        <v>3103</v>
      </c>
      <c r="M4781" s="29" t="s">
        <v>3265</v>
      </c>
      <c r="N4781" s="29" t="s">
        <v>3266</v>
      </c>
      <c r="O4781" s="29" t="s">
        <v>3338</v>
      </c>
      <c r="P4781" s="29" t="s">
        <v>3339</v>
      </c>
      <c r="Q4781" s="29" t="s">
        <v>3249</v>
      </c>
      <c r="R4781" s="29" t="s">
        <v>3098</v>
      </c>
      <c r="S4781" s="29" t="s">
        <v>3098</v>
      </c>
      <c r="T4781" s="29"/>
      <c r="U4781" s="30">
        <v>56365</v>
      </c>
      <c r="V4781" s="30">
        <v>0</v>
      </c>
      <c r="W4781" s="30">
        <v>0</v>
      </c>
      <c r="X4781" s="30">
        <v>0</v>
      </c>
      <c r="Y4781" s="30">
        <v>0</v>
      </c>
      <c r="Z4781" s="30">
        <v>0</v>
      </c>
      <c r="AA4781" s="30">
        <v>0</v>
      </c>
      <c r="AB4781" s="30">
        <v>0</v>
      </c>
      <c r="AC4781" s="30">
        <v>0</v>
      </c>
      <c r="AD4781" s="30">
        <v>0</v>
      </c>
      <c r="AE4781" s="30">
        <v>0</v>
      </c>
      <c r="AF4781" s="30">
        <v>0</v>
      </c>
    </row>
    <row r="4782" spans="1:32" x14ac:dyDescent="0.45">
      <c r="A4782" s="29" t="s">
        <v>392</v>
      </c>
      <c r="B4782" s="29" t="s">
        <v>393</v>
      </c>
      <c r="C4782" s="29" t="s">
        <v>3196</v>
      </c>
      <c r="D4782" s="29" t="s">
        <v>3197</v>
      </c>
      <c r="E4782" s="29" t="s">
        <v>3744</v>
      </c>
      <c r="F4782" s="29" t="s">
        <v>3745</v>
      </c>
      <c r="G4782" s="29" t="s">
        <v>3233</v>
      </c>
      <c r="H4782" s="29" t="s">
        <v>3234</v>
      </c>
      <c r="I4782" s="29" t="s">
        <v>3262</v>
      </c>
      <c r="J4782" s="29" t="s">
        <v>3263</v>
      </c>
      <c r="K4782" s="29" t="s">
        <v>3264</v>
      </c>
      <c r="L4782" s="29" t="s">
        <v>3103</v>
      </c>
      <c r="M4782" s="29" t="s">
        <v>3265</v>
      </c>
      <c r="N4782" s="29" t="s">
        <v>3266</v>
      </c>
      <c r="O4782" s="29" t="s">
        <v>3269</v>
      </c>
      <c r="P4782" s="29" t="s">
        <v>3270</v>
      </c>
      <c r="Q4782" s="29" t="s">
        <v>3209</v>
      </c>
      <c r="R4782" s="29" t="s">
        <v>3098</v>
      </c>
      <c r="S4782" s="29" t="s">
        <v>3098</v>
      </c>
      <c r="T4782" s="29"/>
      <c r="U4782" s="30">
        <v>0</v>
      </c>
      <c r="V4782" s="30">
        <v>0</v>
      </c>
      <c r="W4782" s="30">
        <v>0</v>
      </c>
      <c r="X4782" s="30">
        <v>0</v>
      </c>
      <c r="Y4782" s="30">
        <v>0</v>
      </c>
      <c r="Z4782" s="30">
        <v>0</v>
      </c>
      <c r="AA4782" s="30">
        <v>0</v>
      </c>
      <c r="AB4782" s="30">
        <v>0</v>
      </c>
      <c r="AC4782" s="30">
        <v>0</v>
      </c>
      <c r="AD4782" s="30">
        <v>0</v>
      </c>
      <c r="AE4782" s="30">
        <v>0</v>
      </c>
      <c r="AF4782" s="30">
        <v>0</v>
      </c>
    </row>
    <row r="4783" spans="1:32" x14ac:dyDescent="0.45">
      <c r="A4783" s="29" t="s">
        <v>392</v>
      </c>
      <c r="B4783" s="29" t="s">
        <v>393</v>
      </c>
      <c r="C4783" s="29" t="s">
        <v>3196</v>
      </c>
      <c r="D4783" s="29" t="s">
        <v>3197</v>
      </c>
      <c r="E4783" s="29" t="s">
        <v>3744</v>
      </c>
      <c r="F4783" s="29" t="s">
        <v>3745</v>
      </c>
      <c r="G4783" s="29" t="s">
        <v>3233</v>
      </c>
      <c r="H4783" s="29" t="s">
        <v>3234</v>
      </c>
      <c r="I4783" s="29" t="s">
        <v>3262</v>
      </c>
      <c r="J4783" s="29" t="s">
        <v>3263</v>
      </c>
      <c r="K4783" s="29" t="s">
        <v>3264</v>
      </c>
      <c r="L4783" s="29" t="s">
        <v>3103</v>
      </c>
      <c r="M4783" s="29" t="s">
        <v>3265</v>
      </c>
      <c r="N4783" s="29" t="s">
        <v>3266</v>
      </c>
      <c r="O4783" s="29" t="s">
        <v>3273</v>
      </c>
      <c r="P4783" s="29" t="s">
        <v>3274</v>
      </c>
      <c r="Q4783" s="29" t="s">
        <v>3209</v>
      </c>
      <c r="R4783" s="29" t="s">
        <v>3098</v>
      </c>
      <c r="S4783" s="29" t="s">
        <v>3098</v>
      </c>
      <c r="T4783" s="29"/>
      <c r="U4783" s="30">
        <v>0</v>
      </c>
      <c r="V4783" s="30">
        <v>0</v>
      </c>
      <c r="W4783" s="30">
        <v>0</v>
      </c>
      <c r="X4783" s="30">
        <v>0</v>
      </c>
      <c r="Y4783" s="30">
        <v>0</v>
      </c>
      <c r="Z4783" s="30">
        <v>0</v>
      </c>
      <c r="AA4783" s="30">
        <v>0</v>
      </c>
      <c r="AB4783" s="30">
        <v>0</v>
      </c>
      <c r="AC4783" s="30">
        <v>0</v>
      </c>
      <c r="AD4783" s="30">
        <v>0</v>
      </c>
      <c r="AE4783" s="30">
        <v>0</v>
      </c>
      <c r="AF4783" s="30">
        <v>0</v>
      </c>
    </row>
    <row r="4784" spans="1:32" x14ac:dyDescent="0.45">
      <c r="A4784" s="29" t="s">
        <v>392</v>
      </c>
      <c r="B4784" s="29" t="s">
        <v>393</v>
      </c>
      <c r="C4784" s="29" t="s">
        <v>3196</v>
      </c>
      <c r="D4784" s="29" t="s">
        <v>3197</v>
      </c>
      <c r="E4784" s="29" t="s">
        <v>3744</v>
      </c>
      <c r="F4784" s="29" t="s">
        <v>3745</v>
      </c>
      <c r="G4784" s="29" t="s">
        <v>3233</v>
      </c>
      <c r="H4784" s="29" t="s">
        <v>3234</v>
      </c>
      <c r="I4784" s="29" t="s">
        <v>3262</v>
      </c>
      <c r="J4784" s="29" t="s">
        <v>3263</v>
      </c>
      <c r="K4784" s="29" t="s">
        <v>3264</v>
      </c>
      <c r="L4784" s="29" t="s">
        <v>3103</v>
      </c>
      <c r="M4784" s="29" t="s">
        <v>3265</v>
      </c>
      <c r="N4784" s="29" t="s">
        <v>3266</v>
      </c>
      <c r="O4784" s="29" t="s">
        <v>3372</v>
      </c>
      <c r="P4784" s="29" t="s">
        <v>3373</v>
      </c>
      <c r="Q4784" s="29" t="s">
        <v>3209</v>
      </c>
      <c r="R4784" s="29" t="s">
        <v>3098</v>
      </c>
      <c r="S4784" s="29" t="s">
        <v>3098</v>
      </c>
      <c r="T4784" s="29"/>
      <c r="U4784" s="30">
        <v>0</v>
      </c>
      <c r="V4784" s="30">
        <v>0</v>
      </c>
      <c r="W4784" s="30">
        <v>0</v>
      </c>
      <c r="X4784" s="30">
        <v>0</v>
      </c>
      <c r="Y4784" s="30">
        <v>0</v>
      </c>
      <c r="Z4784" s="30">
        <v>0</v>
      </c>
      <c r="AA4784" s="30">
        <v>0</v>
      </c>
      <c r="AB4784" s="30">
        <v>0</v>
      </c>
      <c r="AC4784" s="30">
        <v>0</v>
      </c>
      <c r="AD4784" s="30">
        <v>0</v>
      </c>
      <c r="AE4784" s="30">
        <v>0</v>
      </c>
      <c r="AF4784" s="30">
        <v>0</v>
      </c>
    </row>
    <row r="4785" spans="1:32" x14ac:dyDescent="0.45">
      <c r="A4785" s="29" t="s">
        <v>392</v>
      </c>
      <c r="B4785" s="29" t="s">
        <v>393</v>
      </c>
      <c r="C4785" s="29" t="s">
        <v>3196</v>
      </c>
      <c r="D4785" s="29" t="s">
        <v>3197</v>
      </c>
      <c r="E4785" s="29" t="s">
        <v>3744</v>
      </c>
      <c r="F4785" s="29" t="s">
        <v>3745</v>
      </c>
      <c r="G4785" s="29" t="s">
        <v>3233</v>
      </c>
      <c r="H4785" s="29" t="s">
        <v>3234</v>
      </c>
      <c r="I4785" s="29" t="s">
        <v>3262</v>
      </c>
      <c r="J4785" s="29" t="s">
        <v>3263</v>
      </c>
      <c r="K4785" s="29" t="s">
        <v>3264</v>
      </c>
      <c r="L4785" s="29" t="s">
        <v>3103</v>
      </c>
      <c r="M4785" s="29" t="s">
        <v>3326</v>
      </c>
      <c r="N4785" s="29" t="s">
        <v>3327</v>
      </c>
      <c r="O4785" s="29" t="s">
        <v>3444</v>
      </c>
      <c r="P4785" s="29" t="s">
        <v>3445</v>
      </c>
      <c r="Q4785" s="29" t="s">
        <v>3209</v>
      </c>
      <c r="R4785" s="29" t="s">
        <v>3098</v>
      </c>
      <c r="S4785" s="29" t="s">
        <v>3098</v>
      </c>
      <c r="T4785" s="29"/>
      <c r="U4785" s="30">
        <v>0</v>
      </c>
      <c r="V4785" s="30">
        <v>8215.4719999999998</v>
      </c>
      <c r="W4785" s="30">
        <v>9999.9</v>
      </c>
      <c r="X4785" s="30">
        <v>9999.9</v>
      </c>
      <c r="Y4785" s="30">
        <v>9999.9</v>
      </c>
      <c r="Z4785" s="30">
        <v>9999.9</v>
      </c>
      <c r="AA4785" s="30">
        <v>9999.9</v>
      </c>
      <c r="AB4785" s="30">
        <v>9999.9</v>
      </c>
      <c r="AC4785" s="30">
        <v>9999.9</v>
      </c>
      <c r="AD4785" s="30">
        <v>9999.9</v>
      </c>
      <c r="AE4785" s="30">
        <v>9999.9</v>
      </c>
      <c r="AF4785" s="30">
        <v>9999.9</v>
      </c>
    </row>
    <row r="4786" spans="1:32" x14ac:dyDescent="0.45">
      <c r="A4786" s="29" t="s">
        <v>392</v>
      </c>
      <c r="B4786" s="29" t="s">
        <v>393</v>
      </c>
      <c r="C4786" s="29" t="s">
        <v>3196</v>
      </c>
      <c r="D4786" s="29" t="s">
        <v>3197</v>
      </c>
      <c r="E4786" s="29" t="s">
        <v>3744</v>
      </c>
      <c r="F4786" s="29" t="s">
        <v>3745</v>
      </c>
      <c r="G4786" s="29" t="s">
        <v>3233</v>
      </c>
      <c r="H4786" s="29" t="s">
        <v>3234</v>
      </c>
      <c r="I4786" s="29" t="s">
        <v>3275</v>
      </c>
      <c r="J4786" s="29" t="s">
        <v>3276</v>
      </c>
      <c r="K4786" s="29" t="s">
        <v>3277</v>
      </c>
      <c r="L4786" s="29" t="s">
        <v>3100</v>
      </c>
      <c r="M4786" s="29" t="s">
        <v>3278</v>
      </c>
      <c r="N4786" s="29" t="s">
        <v>3279</v>
      </c>
      <c r="O4786" s="29" t="s">
        <v>3280</v>
      </c>
      <c r="P4786" s="29" t="s">
        <v>3281</v>
      </c>
      <c r="Q4786" s="29" t="s">
        <v>3209</v>
      </c>
      <c r="R4786" s="29" t="s">
        <v>3210</v>
      </c>
      <c r="S4786" s="29" t="s">
        <v>3098</v>
      </c>
      <c r="T4786" s="29"/>
      <c r="U4786" s="30">
        <v>43000</v>
      </c>
      <c r="V4786" s="30">
        <v>43000</v>
      </c>
      <c r="W4786" s="30">
        <v>43000</v>
      </c>
      <c r="X4786" s="30">
        <v>43000</v>
      </c>
      <c r="Y4786" s="30">
        <v>43000</v>
      </c>
      <c r="Z4786" s="30">
        <v>43000</v>
      </c>
      <c r="AA4786" s="30">
        <v>43000</v>
      </c>
      <c r="AB4786" s="30">
        <v>43000</v>
      </c>
      <c r="AC4786" s="30">
        <v>43000</v>
      </c>
      <c r="AD4786" s="30">
        <v>43000</v>
      </c>
      <c r="AE4786" s="30">
        <v>43000</v>
      </c>
      <c r="AF4786" s="30">
        <v>43000</v>
      </c>
    </row>
    <row r="4787" spans="1:32" x14ac:dyDescent="0.45">
      <c r="A4787" s="29" t="s">
        <v>392</v>
      </c>
      <c r="B4787" s="29" t="s">
        <v>393</v>
      </c>
      <c r="C4787" s="29" t="s">
        <v>3196</v>
      </c>
      <c r="D4787" s="29" t="s">
        <v>3197</v>
      </c>
      <c r="E4787" s="29" t="s">
        <v>3744</v>
      </c>
      <c r="F4787" s="29" t="s">
        <v>3745</v>
      </c>
      <c r="G4787" s="29" t="s">
        <v>3233</v>
      </c>
      <c r="H4787" s="29" t="s">
        <v>3234</v>
      </c>
      <c r="I4787" s="29" t="s">
        <v>3275</v>
      </c>
      <c r="J4787" s="29" t="s">
        <v>3276</v>
      </c>
      <c r="K4787" s="29" t="s">
        <v>3287</v>
      </c>
      <c r="L4787" s="29" t="s">
        <v>3101</v>
      </c>
      <c r="M4787" s="29" t="s">
        <v>3316</v>
      </c>
      <c r="N4787" s="29" t="s">
        <v>3317</v>
      </c>
      <c r="O4787" s="29" t="s">
        <v>3318</v>
      </c>
      <c r="P4787" s="29" t="s">
        <v>3319</v>
      </c>
      <c r="Q4787" s="29" t="s">
        <v>3209</v>
      </c>
      <c r="R4787" s="29" t="s">
        <v>3210</v>
      </c>
      <c r="S4787" s="29" t="s">
        <v>3098</v>
      </c>
      <c r="T4787" s="29"/>
      <c r="U4787" s="30">
        <v>0</v>
      </c>
      <c r="V4787" s="30">
        <v>0</v>
      </c>
      <c r="W4787" s="30">
        <v>0</v>
      </c>
      <c r="X4787" s="30">
        <v>912</v>
      </c>
      <c r="Y4787" s="30">
        <v>9120</v>
      </c>
      <c r="Z4787" s="30">
        <v>9120</v>
      </c>
      <c r="AA4787" s="30">
        <v>9120</v>
      </c>
      <c r="AB4787" s="30">
        <v>9120</v>
      </c>
      <c r="AC4787" s="30">
        <v>9120</v>
      </c>
      <c r="AD4787" s="30">
        <v>9120</v>
      </c>
      <c r="AE4787" s="30">
        <v>8979</v>
      </c>
      <c r="AF4787" s="30">
        <v>8979</v>
      </c>
    </row>
    <row r="4788" spans="1:32" x14ac:dyDescent="0.45">
      <c r="A4788" s="29" t="s">
        <v>392</v>
      </c>
      <c r="B4788" s="29" t="s">
        <v>393</v>
      </c>
      <c r="C4788" s="29" t="s">
        <v>3196</v>
      </c>
      <c r="D4788" s="29" t="s">
        <v>3197</v>
      </c>
      <c r="E4788" s="29" t="s">
        <v>3198</v>
      </c>
      <c r="F4788" s="29" t="s">
        <v>3199</v>
      </c>
      <c r="G4788" s="29" t="s">
        <v>3233</v>
      </c>
      <c r="H4788" s="29" t="s">
        <v>3234</v>
      </c>
      <c r="I4788" s="29" t="s">
        <v>3262</v>
      </c>
      <c r="J4788" s="29" t="s">
        <v>3263</v>
      </c>
      <c r="K4788" s="29" t="s">
        <v>3264</v>
      </c>
      <c r="L4788" s="29" t="s">
        <v>3103</v>
      </c>
      <c r="M4788" s="29" t="s">
        <v>3265</v>
      </c>
      <c r="N4788" s="29" t="s">
        <v>3266</v>
      </c>
      <c r="O4788" s="29" t="s">
        <v>3267</v>
      </c>
      <c r="P4788" s="29" t="s">
        <v>3268</v>
      </c>
      <c r="Q4788" s="29" t="s">
        <v>3209</v>
      </c>
      <c r="R4788" s="29" t="s">
        <v>3210</v>
      </c>
      <c r="S4788" s="29" t="s">
        <v>3098</v>
      </c>
      <c r="T4788" s="29"/>
      <c r="U4788" s="30">
        <v>15600</v>
      </c>
      <c r="V4788" s="30">
        <v>15600</v>
      </c>
      <c r="W4788" s="30">
        <v>15600</v>
      </c>
      <c r="X4788" s="30">
        <v>15600</v>
      </c>
      <c r="Y4788" s="30">
        <v>15600</v>
      </c>
      <c r="Z4788" s="30">
        <v>5721</v>
      </c>
      <c r="AA4788" s="30">
        <v>0</v>
      </c>
      <c r="AB4788" s="30">
        <v>0</v>
      </c>
      <c r="AC4788" s="30">
        <v>0</v>
      </c>
      <c r="AD4788" s="30">
        <v>0</v>
      </c>
      <c r="AE4788" s="30">
        <v>0</v>
      </c>
      <c r="AF4788" s="30">
        <v>0</v>
      </c>
    </row>
    <row r="4789" spans="1:32" x14ac:dyDescent="0.45">
      <c r="A4789" s="29" t="s">
        <v>392</v>
      </c>
      <c r="B4789" s="29" t="s">
        <v>393</v>
      </c>
      <c r="C4789" s="29" t="s">
        <v>3196</v>
      </c>
      <c r="D4789" s="29" t="s">
        <v>3197</v>
      </c>
      <c r="E4789" s="29" t="s">
        <v>3198</v>
      </c>
      <c r="F4789" s="29" t="s">
        <v>3199</v>
      </c>
      <c r="G4789" s="29" t="s">
        <v>3233</v>
      </c>
      <c r="H4789" s="29" t="s">
        <v>3234</v>
      </c>
      <c r="I4789" s="29" t="s">
        <v>3262</v>
      </c>
      <c r="J4789" s="29" t="s">
        <v>3263</v>
      </c>
      <c r="K4789" s="29" t="s">
        <v>3264</v>
      </c>
      <c r="L4789" s="29" t="s">
        <v>3103</v>
      </c>
      <c r="M4789" s="29" t="s">
        <v>3265</v>
      </c>
      <c r="N4789" s="29" t="s">
        <v>3266</v>
      </c>
      <c r="O4789" s="29" t="s">
        <v>3269</v>
      </c>
      <c r="P4789" s="29" t="s">
        <v>3270</v>
      </c>
      <c r="Q4789" s="29" t="s">
        <v>3209</v>
      </c>
      <c r="R4789" s="29" t="s">
        <v>3210</v>
      </c>
      <c r="S4789" s="29" t="s">
        <v>3098</v>
      </c>
      <c r="T4789" s="29"/>
      <c r="U4789" s="30">
        <v>39</v>
      </c>
      <c r="V4789" s="30">
        <v>0</v>
      </c>
      <c r="W4789" s="30">
        <v>78</v>
      </c>
      <c r="X4789" s="30">
        <v>117</v>
      </c>
      <c r="Y4789" s="30">
        <v>39</v>
      </c>
      <c r="Z4789" s="30">
        <v>0</v>
      </c>
      <c r="AA4789" s="30">
        <v>0</v>
      </c>
      <c r="AB4789" s="30">
        <v>0</v>
      </c>
      <c r="AC4789" s="30">
        <v>0</v>
      </c>
      <c r="AD4789" s="30">
        <v>0</v>
      </c>
      <c r="AE4789" s="30">
        <v>0</v>
      </c>
      <c r="AF4789" s="30">
        <v>0</v>
      </c>
    </row>
    <row r="4790" spans="1:32" x14ac:dyDescent="0.45">
      <c r="A4790" s="29" t="s">
        <v>392</v>
      </c>
      <c r="B4790" s="29" t="s">
        <v>393</v>
      </c>
      <c r="C4790" s="29" t="s">
        <v>3196</v>
      </c>
      <c r="D4790" s="29" t="s">
        <v>3197</v>
      </c>
      <c r="E4790" s="29" t="s">
        <v>3198</v>
      </c>
      <c r="F4790" s="29" t="s">
        <v>3199</v>
      </c>
      <c r="G4790" s="29" t="s">
        <v>3233</v>
      </c>
      <c r="H4790" s="29" t="s">
        <v>3234</v>
      </c>
      <c r="I4790" s="29" t="s">
        <v>3262</v>
      </c>
      <c r="J4790" s="29" t="s">
        <v>3263</v>
      </c>
      <c r="K4790" s="29" t="s">
        <v>3264</v>
      </c>
      <c r="L4790" s="29" t="s">
        <v>3103</v>
      </c>
      <c r="M4790" s="29" t="s">
        <v>3265</v>
      </c>
      <c r="N4790" s="29" t="s">
        <v>3266</v>
      </c>
      <c r="O4790" s="29" t="s">
        <v>3271</v>
      </c>
      <c r="P4790" s="29" t="s">
        <v>3272</v>
      </c>
      <c r="Q4790" s="29" t="s">
        <v>3209</v>
      </c>
      <c r="R4790" s="29" t="s">
        <v>3210</v>
      </c>
      <c r="S4790" s="29" t="s">
        <v>3098</v>
      </c>
      <c r="T4790" s="29"/>
      <c r="U4790" s="30">
        <v>0</v>
      </c>
      <c r="V4790" s="30">
        <v>0</v>
      </c>
      <c r="W4790" s="30">
        <v>0</v>
      </c>
      <c r="X4790" s="30">
        <v>0</v>
      </c>
      <c r="Y4790" s="30">
        <v>101</v>
      </c>
      <c r="Z4790" s="30">
        <v>0</v>
      </c>
      <c r="AA4790" s="30">
        <v>0</v>
      </c>
      <c r="AB4790" s="30">
        <v>0</v>
      </c>
      <c r="AC4790" s="30">
        <v>0</v>
      </c>
      <c r="AD4790" s="30">
        <v>0</v>
      </c>
      <c r="AE4790" s="30">
        <v>0</v>
      </c>
      <c r="AF4790" s="30">
        <v>0</v>
      </c>
    </row>
    <row r="4791" spans="1:32" x14ac:dyDescent="0.45">
      <c r="A4791" s="29" t="s">
        <v>392</v>
      </c>
      <c r="B4791" s="29" t="s">
        <v>393</v>
      </c>
      <c r="C4791" s="29" t="s">
        <v>3196</v>
      </c>
      <c r="D4791" s="29" t="s">
        <v>3197</v>
      </c>
      <c r="E4791" s="29" t="s">
        <v>3198</v>
      </c>
      <c r="F4791" s="29" t="s">
        <v>3199</v>
      </c>
      <c r="G4791" s="29" t="s">
        <v>3233</v>
      </c>
      <c r="H4791" s="29" t="s">
        <v>3234</v>
      </c>
      <c r="I4791" s="29" t="s">
        <v>3262</v>
      </c>
      <c r="J4791" s="29" t="s">
        <v>3263</v>
      </c>
      <c r="K4791" s="29" t="s">
        <v>3264</v>
      </c>
      <c r="L4791" s="29" t="s">
        <v>3103</v>
      </c>
      <c r="M4791" s="29" t="s">
        <v>3265</v>
      </c>
      <c r="N4791" s="29" t="s">
        <v>3266</v>
      </c>
      <c r="O4791" s="29" t="s">
        <v>3372</v>
      </c>
      <c r="P4791" s="29" t="s">
        <v>3373</v>
      </c>
      <c r="Q4791" s="29" t="s">
        <v>3209</v>
      </c>
      <c r="R4791" s="29" t="s">
        <v>3210</v>
      </c>
      <c r="S4791" s="29" t="s">
        <v>3098</v>
      </c>
      <c r="T4791" s="29"/>
      <c r="U4791" s="30">
        <v>0</v>
      </c>
      <c r="V4791" s="30">
        <v>0</v>
      </c>
      <c r="W4791" s="30">
        <v>3277</v>
      </c>
      <c r="X4791" s="30">
        <v>21298</v>
      </c>
      <c r="Y4791" s="30">
        <v>14264</v>
      </c>
      <c r="Z4791" s="30">
        <v>0</v>
      </c>
      <c r="AA4791" s="30">
        <v>0</v>
      </c>
      <c r="AB4791" s="30">
        <v>0</v>
      </c>
      <c r="AC4791" s="30">
        <v>0</v>
      </c>
      <c r="AD4791" s="30">
        <v>0</v>
      </c>
      <c r="AE4791" s="30">
        <v>0</v>
      </c>
      <c r="AF4791" s="30">
        <v>0</v>
      </c>
    </row>
    <row r="4792" spans="1:32" x14ac:dyDescent="0.45">
      <c r="A4792" s="29" t="s">
        <v>392</v>
      </c>
      <c r="B4792" s="29" t="s">
        <v>393</v>
      </c>
      <c r="C4792" s="29" t="s">
        <v>3196</v>
      </c>
      <c r="D4792" s="29" t="s">
        <v>3197</v>
      </c>
      <c r="E4792" s="29" t="s">
        <v>3198</v>
      </c>
      <c r="F4792" s="29" t="s">
        <v>3199</v>
      </c>
      <c r="G4792" s="29" t="s">
        <v>3233</v>
      </c>
      <c r="H4792" s="29" t="s">
        <v>3234</v>
      </c>
      <c r="I4792" s="29" t="s">
        <v>3275</v>
      </c>
      <c r="J4792" s="29" t="s">
        <v>3276</v>
      </c>
      <c r="K4792" s="29" t="s">
        <v>3277</v>
      </c>
      <c r="L4792" s="29" t="s">
        <v>3100</v>
      </c>
      <c r="M4792" s="29" t="s">
        <v>3278</v>
      </c>
      <c r="N4792" s="29" t="s">
        <v>3279</v>
      </c>
      <c r="O4792" s="29" t="s">
        <v>3446</v>
      </c>
      <c r="P4792" s="29" t="s">
        <v>3447</v>
      </c>
      <c r="Q4792" s="29" t="s">
        <v>3209</v>
      </c>
      <c r="R4792" s="29" t="s">
        <v>3210</v>
      </c>
      <c r="S4792" s="29" t="s">
        <v>3098</v>
      </c>
      <c r="T4792" s="29"/>
      <c r="U4792" s="30">
        <v>50000</v>
      </c>
      <c r="V4792" s="30">
        <v>50000</v>
      </c>
      <c r="W4792" s="30">
        <v>48452</v>
      </c>
      <c r="X4792" s="30">
        <v>50000</v>
      </c>
      <c r="Y4792" s="30">
        <v>50000</v>
      </c>
      <c r="Z4792" s="30">
        <v>18333</v>
      </c>
      <c r="AA4792" s="30">
        <v>0</v>
      </c>
      <c r="AB4792" s="30">
        <v>0</v>
      </c>
      <c r="AC4792" s="30">
        <v>0</v>
      </c>
      <c r="AD4792" s="30">
        <v>0</v>
      </c>
      <c r="AE4792" s="30">
        <v>0</v>
      </c>
      <c r="AF4792" s="30">
        <v>0</v>
      </c>
    </row>
    <row r="4793" spans="1:32" x14ac:dyDescent="0.45">
      <c r="A4793" s="29" t="s">
        <v>392</v>
      </c>
      <c r="B4793" s="29" t="s">
        <v>393</v>
      </c>
      <c r="C4793" s="29" t="s">
        <v>3196</v>
      </c>
      <c r="D4793" s="29" t="s">
        <v>3197</v>
      </c>
      <c r="E4793" s="29" t="s">
        <v>3198</v>
      </c>
      <c r="F4793" s="29" t="s">
        <v>3199</v>
      </c>
      <c r="G4793" s="29" t="s">
        <v>3233</v>
      </c>
      <c r="H4793" s="29" t="s">
        <v>3234</v>
      </c>
      <c r="I4793" s="29" t="s">
        <v>3275</v>
      </c>
      <c r="J4793" s="29" t="s">
        <v>3276</v>
      </c>
      <c r="K4793" s="29" t="s">
        <v>3277</v>
      </c>
      <c r="L4793" s="29" t="s">
        <v>3100</v>
      </c>
      <c r="M4793" s="29" t="s">
        <v>3312</v>
      </c>
      <c r="N4793" s="29" t="s">
        <v>3313</v>
      </c>
      <c r="O4793" s="29" t="s">
        <v>3314</v>
      </c>
      <c r="P4793" s="29" t="s">
        <v>3315</v>
      </c>
      <c r="Q4793" s="29" t="s">
        <v>3249</v>
      </c>
      <c r="R4793" s="29" t="s">
        <v>3210</v>
      </c>
      <c r="S4793" s="29" t="s">
        <v>3098</v>
      </c>
      <c r="T4793" s="29"/>
      <c r="U4793" s="30">
        <v>735</v>
      </c>
      <c r="V4793" s="30">
        <v>735</v>
      </c>
      <c r="W4793" s="30">
        <v>735</v>
      </c>
      <c r="X4793" s="30">
        <v>735</v>
      </c>
      <c r="Y4793" s="30">
        <v>735</v>
      </c>
      <c r="Z4793" s="30">
        <v>745</v>
      </c>
      <c r="AA4793" s="30">
        <v>0</v>
      </c>
      <c r="AB4793" s="30">
        <v>0</v>
      </c>
      <c r="AC4793" s="30">
        <v>0</v>
      </c>
      <c r="AD4793" s="30">
        <v>0</v>
      </c>
      <c r="AE4793" s="30">
        <v>0</v>
      </c>
      <c r="AF4793" s="30">
        <v>0</v>
      </c>
    </row>
    <row r="4794" spans="1:32" x14ac:dyDescent="0.45">
      <c r="A4794" s="29" t="s">
        <v>392</v>
      </c>
      <c r="B4794" s="29" t="s">
        <v>393</v>
      </c>
      <c r="C4794" s="29" t="s">
        <v>3196</v>
      </c>
      <c r="D4794" s="29" t="s">
        <v>3197</v>
      </c>
      <c r="E4794" s="29" t="s">
        <v>3198</v>
      </c>
      <c r="F4794" s="29" t="s">
        <v>3199</v>
      </c>
      <c r="G4794" s="29" t="s">
        <v>3233</v>
      </c>
      <c r="H4794" s="29" t="s">
        <v>3234</v>
      </c>
      <c r="I4794" s="29" t="s">
        <v>3275</v>
      </c>
      <c r="J4794" s="29" t="s">
        <v>3276</v>
      </c>
      <c r="K4794" s="29" t="s">
        <v>3277</v>
      </c>
      <c r="L4794" s="29" t="s">
        <v>3100</v>
      </c>
      <c r="M4794" s="29" t="s">
        <v>3312</v>
      </c>
      <c r="N4794" s="29" t="s">
        <v>3313</v>
      </c>
      <c r="O4794" s="29" t="s">
        <v>3314</v>
      </c>
      <c r="P4794" s="29" t="s">
        <v>3315</v>
      </c>
      <c r="Q4794" s="29" t="s">
        <v>3209</v>
      </c>
      <c r="R4794" s="29" t="s">
        <v>3210</v>
      </c>
      <c r="S4794" s="29" t="s">
        <v>3098</v>
      </c>
      <c r="T4794" s="29"/>
      <c r="U4794" s="30">
        <v>36000</v>
      </c>
      <c r="V4794" s="30">
        <v>36000</v>
      </c>
      <c r="W4794" s="30">
        <v>27870</v>
      </c>
      <c r="X4794" s="30">
        <v>0</v>
      </c>
      <c r="Y4794" s="30">
        <v>0</v>
      </c>
      <c r="Z4794" s="30">
        <v>0</v>
      </c>
      <c r="AA4794" s="30">
        <v>0</v>
      </c>
      <c r="AB4794" s="30">
        <v>0</v>
      </c>
      <c r="AC4794" s="30">
        <v>0</v>
      </c>
      <c r="AD4794" s="30">
        <v>0</v>
      </c>
      <c r="AE4794" s="30">
        <v>0</v>
      </c>
      <c r="AF4794" s="30">
        <v>0</v>
      </c>
    </row>
    <row r="4795" spans="1:32" x14ac:dyDescent="0.45">
      <c r="A4795" s="29" t="s">
        <v>392</v>
      </c>
      <c r="B4795" s="29" t="s">
        <v>393</v>
      </c>
      <c r="C4795" s="29" t="s">
        <v>3196</v>
      </c>
      <c r="D4795" s="29" t="s">
        <v>3197</v>
      </c>
      <c r="E4795" s="29" t="s">
        <v>3198</v>
      </c>
      <c r="F4795" s="29" t="s">
        <v>3199</v>
      </c>
      <c r="G4795" s="29" t="s">
        <v>3233</v>
      </c>
      <c r="H4795" s="29" t="s">
        <v>3234</v>
      </c>
      <c r="I4795" s="29" t="s">
        <v>3275</v>
      </c>
      <c r="J4795" s="29" t="s">
        <v>3276</v>
      </c>
      <c r="K4795" s="29" t="s">
        <v>3287</v>
      </c>
      <c r="L4795" s="29" t="s">
        <v>3101</v>
      </c>
      <c r="M4795" s="29" t="s">
        <v>3316</v>
      </c>
      <c r="N4795" s="29" t="s">
        <v>3317</v>
      </c>
      <c r="O4795" s="29" t="s">
        <v>3454</v>
      </c>
      <c r="P4795" s="29" t="s">
        <v>3455</v>
      </c>
      <c r="Q4795" s="29" t="s">
        <v>3249</v>
      </c>
      <c r="R4795" s="29" t="s">
        <v>3210</v>
      </c>
      <c r="S4795" s="29" t="s">
        <v>3098</v>
      </c>
      <c r="T4795" s="29"/>
      <c r="U4795" s="30">
        <v>735</v>
      </c>
      <c r="V4795" s="30">
        <v>735</v>
      </c>
      <c r="W4795" s="30">
        <v>745</v>
      </c>
      <c r="X4795" s="30">
        <v>0</v>
      </c>
      <c r="Y4795" s="30">
        <v>0</v>
      </c>
      <c r="Z4795" s="30">
        <v>0</v>
      </c>
      <c r="AA4795" s="30">
        <v>0</v>
      </c>
      <c r="AB4795" s="30">
        <v>0</v>
      </c>
      <c r="AC4795" s="30">
        <v>0</v>
      </c>
      <c r="AD4795" s="30">
        <v>0</v>
      </c>
      <c r="AE4795" s="30">
        <v>0</v>
      </c>
      <c r="AF4795" s="30">
        <v>0</v>
      </c>
    </row>
    <row r="4796" spans="1:32" x14ac:dyDescent="0.45">
      <c r="A4796" s="29" t="s">
        <v>392</v>
      </c>
      <c r="B4796" s="29" t="s">
        <v>393</v>
      </c>
      <c r="C4796" s="29" t="s">
        <v>3196</v>
      </c>
      <c r="D4796" s="29" t="s">
        <v>3197</v>
      </c>
      <c r="E4796" s="29" t="s">
        <v>3198</v>
      </c>
      <c r="F4796" s="29" t="s">
        <v>3199</v>
      </c>
      <c r="G4796" s="29" t="s">
        <v>3233</v>
      </c>
      <c r="H4796" s="29" t="s">
        <v>3234</v>
      </c>
      <c r="I4796" s="29" t="s">
        <v>3275</v>
      </c>
      <c r="J4796" s="29" t="s">
        <v>3276</v>
      </c>
      <c r="K4796" s="29" t="s">
        <v>3287</v>
      </c>
      <c r="L4796" s="29" t="s">
        <v>3101</v>
      </c>
      <c r="M4796" s="29" t="s">
        <v>3288</v>
      </c>
      <c r="N4796" s="29" t="s">
        <v>3289</v>
      </c>
      <c r="O4796" s="29" t="s">
        <v>3290</v>
      </c>
      <c r="P4796" s="29" t="s">
        <v>3291</v>
      </c>
      <c r="Q4796" s="29" t="s">
        <v>3209</v>
      </c>
      <c r="R4796" s="29" t="s">
        <v>3210</v>
      </c>
      <c r="S4796" s="29" t="s">
        <v>3098</v>
      </c>
      <c r="T4796" s="29"/>
      <c r="U4796" s="30">
        <v>5000</v>
      </c>
      <c r="V4796" s="30">
        <v>5000</v>
      </c>
      <c r="W4796" s="30">
        <v>5000</v>
      </c>
      <c r="X4796" s="30">
        <v>5000</v>
      </c>
      <c r="Y4796" s="30">
        <v>5000</v>
      </c>
      <c r="Z4796" s="30">
        <v>1833</v>
      </c>
      <c r="AA4796" s="30">
        <v>0</v>
      </c>
      <c r="AB4796" s="30">
        <v>0</v>
      </c>
      <c r="AC4796" s="30">
        <v>0</v>
      </c>
      <c r="AD4796" s="30">
        <v>0</v>
      </c>
      <c r="AE4796" s="30">
        <v>0</v>
      </c>
      <c r="AF4796" s="30">
        <v>0</v>
      </c>
    </row>
    <row r="4797" spans="1:32" x14ac:dyDescent="0.45">
      <c r="A4797" s="29" t="s">
        <v>392</v>
      </c>
      <c r="B4797" s="29" t="s">
        <v>393</v>
      </c>
      <c r="C4797" s="29" t="s">
        <v>3196</v>
      </c>
      <c r="D4797" s="29" t="s">
        <v>3197</v>
      </c>
      <c r="E4797" s="29" t="s">
        <v>3676</v>
      </c>
      <c r="F4797" s="29" t="s">
        <v>3677</v>
      </c>
      <c r="G4797" s="29" t="s">
        <v>3233</v>
      </c>
      <c r="H4797" s="29" t="s">
        <v>3234</v>
      </c>
      <c r="I4797" s="29" t="s">
        <v>3242</v>
      </c>
      <c r="J4797" s="29" t="s">
        <v>3243</v>
      </c>
      <c r="K4797" s="29" t="s">
        <v>3244</v>
      </c>
      <c r="L4797" s="29" t="s">
        <v>3104</v>
      </c>
      <c r="M4797" s="29" t="s">
        <v>3245</v>
      </c>
      <c r="N4797" s="29" t="s">
        <v>3246</v>
      </c>
      <c r="O4797" s="29" t="s">
        <v>3464</v>
      </c>
      <c r="P4797" s="29" t="s">
        <v>3465</v>
      </c>
      <c r="Q4797" s="29" t="s">
        <v>3209</v>
      </c>
      <c r="R4797" s="29" t="s">
        <v>3210</v>
      </c>
      <c r="S4797" s="29" t="s">
        <v>3098</v>
      </c>
      <c r="T4797" s="29"/>
      <c r="U4797" s="30">
        <v>13400</v>
      </c>
      <c r="V4797" s="30">
        <v>13400</v>
      </c>
      <c r="W4797" s="30">
        <v>13400</v>
      </c>
      <c r="X4797" s="30">
        <v>13400</v>
      </c>
      <c r="Y4797" s="30">
        <v>13400</v>
      </c>
      <c r="Z4797" s="30">
        <v>13400</v>
      </c>
      <c r="AA4797" s="30">
        <v>13400</v>
      </c>
      <c r="AB4797" s="30">
        <v>13400</v>
      </c>
      <c r="AC4797" s="30">
        <v>13400</v>
      </c>
      <c r="AD4797" s="30">
        <v>13400</v>
      </c>
      <c r="AE4797" s="30">
        <v>13400</v>
      </c>
      <c r="AF4797" s="30">
        <v>13400</v>
      </c>
    </row>
    <row r="4798" spans="1:32" x14ac:dyDescent="0.45">
      <c r="A4798" s="29" t="s">
        <v>392</v>
      </c>
      <c r="B4798" s="29" t="s">
        <v>393</v>
      </c>
      <c r="C4798" s="29" t="s">
        <v>3196</v>
      </c>
      <c r="D4798" s="29" t="s">
        <v>3197</v>
      </c>
      <c r="E4798" s="29" t="s">
        <v>3676</v>
      </c>
      <c r="F4798" s="29" t="s">
        <v>3677</v>
      </c>
      <c r="G4798" s="29" t="s">
        <v>3233</v>
      </c>
      <c r="H4798" s="29" t="s">
        <v>3234</v>
      </c>
      <c r="I4798" s="29" t="s">
        <v>3242</v>
      </c>
      <c r="J4798" s="29" t="s">
        <v>3243</v>
      </c>
      <c r="K4798" s="29" t="s">
        <v>3258</v>
      </c>
      <c r="L4798" s="29" t="s">
        <v>3105</v>
      </c>
      <c r="M4798" s="29" t="s">
        <v>3259</v>
      </c>
      <c r="N4798" s="29" t="s">
        <v>3105</v>
      </c>
      <c r="O4798" s="29" t="s">
        <v>3260</v>
      </c>
      <c r="P4798" s="29" t="s">
        <v>3261</v>
      </c>
      <c r="Q4798" s="29" t="s">
        <v>3209</v>
      </c>
      <c r="R4798" s="29" t="s">
        <v>3210</v>
      </c>
      <c r="S4798" s="29" t="s">
        <v>3098</v>
      </c>
      <c r="T4798" s="29"/>
      <c r="U4798" s="30">
        <v>3000</v>
      </c>
      <c r="V4798" s="30">
        <v>3000</v>
      </c>
      <c r="W4798" s="30">
        <v>3000</v>
      </c>
      <c r="X4798" s="30">
        <v>3000</v>
      </c>
      <c r="Y4798" s="30">
        <v>3000</v>
      </c>
      <c r="Z4798" s="30">
        <v>3000</v>
      </c>
      <c r="AA4798" s="30">
        <v>3000</v>
      </c>
      <c r="AB4798" s="30">
        <v>3000</v>
      </c>
      <c r="AC4798" s="30">
        <v>3000</v>
      </c>
      <c r="AD4798" s="30">
        <v>3000</v>
      </c>
      <c r="AE4798" s="30">
        <v>3000</v>
      </c>
      <c r="AF4798" s="30">
        <v>3000</v>
      </c>
    </row>
    <row r="4799" spans="1:32" x14ac:dyDescent="0.45">
      <c r="A4799" s="29" t="s">
        <v>392</v>
      </c>
      <c r="B4799" s="29" t="s">
        <v>393</v>
      </c>
      <c r="C4799" s="29" t="s">
        <v>3196</v>
      </c>
      <c r="D4799" s="29" t="s">
        <v>3197</v>
      </c>
      <c r="E4799" s="29" t="s">
        <v>3676</v>
      </c>
      <c r="F4799" s="29" t="s">
        <v>3677</v>
      </c>
      <c r="G4799" s="29" t="s">
        <v>3233</v>
      </c>
      <c r="H4799" s="29" t="s">
        <v>3234</v>
      </c>
      <c r="I4799" s="29" t="s">
        <v>3275</v>
      </c>
      <c r="J4799" s="29" t="s">
        <v>3276</v>
      </c>
      <c r="K4799" s="29" t="s">
        <v>3282</v>
      </c>
      <c r="L4799" s="29" t="s">
        <v>3112</v>
      </c>
      <c r="M4799" s="29" t="s">
        <v>3283</v>
      </c>
      <c r="N4799" s="29" t="s">
        <v>3284</v>
      </c>
      <c r="O4799" s="29" t="s">
        <v>3285</v>
      </c>
      <c r="P4799" s="29" t="s">
        <v>3286</v>
      </c>
      <c r="Q4799" s="29" t="s">
        <v>3209</v>
      </c>
      <c r="R4799" s="29" t="s">
        <v>3210</v>
      </c>
      <c r="S4799" s="29" t="s">
        <v>3098</v>
      </c>
      <c r="T4799" s="29"/>
      <c r="U4799" s="30">
        <v>20000</v>
      </c>
      <c r="V4799" s="30">
        <v>20000</v>
      </c>
      <c r="W4799" s="30">
        <v>20000</v>
      </c>
      <c r="X4799" s="30">
        <v>20000</v>
      </c>
      <c r="Y4799" s="30">
        <v>20000</v>
      </c>
      <c r="Z4799" s="30">
        <v>20000</v>
      </c>
      <c r="AA4799" s="30">
        <v>20000</v>
      </c>
      <c r="AB4799" s="30">
        <v>20000</v>
      </c>
      <c r="AC4799" s="30">
        <v>20000</v>
      </c>
      <c r="AD4799" s="30">
        <v>20000</v>
      </c>
      <c r="AE4799" s="30">
        <v>20000</v>
      </c>
      <c r="AF4799" s="30">
        <v>20000</v>
      </c>
    </row>
    <row r="4800" spans="1:32" x14ac:dyDescent="0.45">
      <c r="A4800" s="29" t="s">
        <v>392</v>
      </c>
      <c r="B4800" s="29" t="s">
        <v>393</v>
      </c>
      <c r="C4800" s="29" t="s">
        <v>3196</v>
      </c>
      <c r="D4800" s="29" t="s">
        <v>3197</v>
      </c>
      <c r="E4800" s="29" t="s">
        <v>3676</v>
      </c>
      <c r="F4800" s="29" t="s">
        <v>3677</v>
      </c>
      <c r="G4800" s="29" t="s">
        <v>3233</v>
      </c>
      <c r="H4800" s="29" t="s">
        <v>3234</v>
      </c>
      <c r="I4800" s="29" t="s">
        <v>3275</v>
      </c>
      <c r="J4800" s="29" t="s">
        <v>3276</v>
      </c>
      <c r="K4800" s="29" t="s">
        <v>3287</v>
      </c>
      <c r="L4800" s="29" t="s">
        <v>3101</v>
      </c>
      <c r="M4800" s="29" t="s">
        <v>3288</v>
      </c>
      <c r="N4800" s="29" t="s">
        <v>3289</v>
      </c>
      <c r="O4800" s="29" t="s">
        <v>3290</v>
      </c>
      <c r="P4800" s="29" t="s">
        <v>3291</v>
      </c>
      <c r="Q4800" s="29" t="s">
        <v>3209</v>
      </c>
      <c r="R4800" s="29" t="s">
        <v>3210</v>
      </c>
      <c r="S4800" s="29" t="s">
        <v>3098</v>
      </c>
      <c r="T4800" s="29"/>
      <c r="U4800" s="30">
        <v>1000</v>
      </c>
      <c r="V4800" s="30">
        <v>1000</v>
      </c>
      <c r="W4800" s="30">
        <v>1000</v>
      </c>
      <c r="X4800" s="30">
        <v>1000</v>
      </c>
      <c r="Y4800" s="30">
        <v>1000</v>
      </c>
      <c r="Z4800" s="30">
        <v>1000</v>
      </c>
      <c r="AA4800" s="30">
        <v>1000</v>
      </c>
      <c r="AB4800" s="30">
        <v>1000</v>
      </c>
      <c r="AC4800" s="30">
        <v>1000</v>
      </c>
      <c r="AD4800" s="30">
        <v>1000</v>
      </c>
      <c r="AE4800" s="30">
        <v>1000</v>
      </c>
      <c r="AF4800" s="30">
        <v>1000</v>
      </c>
    </row>
    <row r="4801" spans="1:32" x14ac:dyDescent="0.45">
      <c r="A4801" s="29" t="s">
        <v>392</v>
      </c>
      <c r="B4801" s="29" t="s">
        <v>393</v>
      </c>
      <c r="C4801" s="29" t="s">
        <v>3299</v>
      </c>
      <c r="D4801" s="29" t="s">
        <v>3300</v>
      </c>
      <c r="E4801" s="29" t="s">
        <v>3538</v>
      </c>
      <c r="F4801" s="29" t="s">
        <v>3539</v>
      </c>
      <c r="G4801" s="29" t="s">
        <v>3233</v>
      </c>
      <c r="H4801" s="29" t="s">
        <v>3234</v>
      </c>
      <c r="I4801" s="29" t="s">
        <v>3262</v>
      </c>
      <c r="J4801" s="29" t="s">
        <v>3263</v>
      </c>
      <c r="K4801" s="29" t="s">
        <v>3264</v>
      </c>
      <c r="L4801" s="29" t="s">
        <v>3103</v>
      </c>
      <c r="M4801" s="29" t="s">
        <v>3265</v>
      </c>
      <c r="N4801" s="29" t="s">
        <v>3266</v>
      </c>
      <c r="O4801" s="29" t="s">
        <v>3267</v>
      </c>
      <c r="P4801" s="29" t="s">
        <v>3268</v>
      </c>
      <c r="Q4801" s="29" t="s">
        <v>3209</v>
      </c>
      <c r="R4801" s="29" t="s">
        <v>3098</v>
      </c>
      <c r="S4801" s="29" t="s">
        <v>3098</v>
      </c>
      <c r="T4801" s="29"/>
      <c r="U4801" s="30">
        <v>0</v>
      </c>
      <c r="V4801" s="30">
        <v>0</v>
      </c>
      <c r="W4801" s="30">
        <v>0</v>
      </c>
      <c r="X4801" s="30">
        <v>0</v>
      </c>
      <c r="Y4801" s="30">
        <v>0</v>
      </c>
      <c r="Z4801" s="30">
        <v>0</v>
      </c>
      <c r="AA4801" s="30">
        <v>0</v>
      </c>
      <c r="AB4801" s="30">
        <v>0</v>
      </c>
      <c r="AC4801" s="30">
        <v>0</v>
      </c>
      <c r="AD4801" s="30">
        <v>3872</v>
      </c>
      <c r="AE4801" s="30">
        <v>8000</v>
      </c>
      <c r="AF4801" s="30">
        <v>8000</v>
      </c>
    </row>
    <row r="4802" spans="1:32" x14ac:dyDescent="0.45">
      <c r="A4802" s="29" t="s">
        <v>392</v>
      </c>
      <c r="B4802" s="29" t="s">
        <v>393</v>
      </c>
      <c r="C4802" s="29" t="s">
        <v>3299</v>
      </c>
      <c r="D4802" s="29" t="s">
        <v>3300</v>
      </c>
      <c r="E4802" s="29" t="s">
        <v>3538</v>
      </c>
      <c r="F4802" s="29" t="s">
        <v>3539</v>
      </c>
      <c r="G4802" s="29" t="s">
        <v>3233</v>
      </c>
      <c r="H4802" s="29" t="s">
        <v>3234</v>
      </c>
      <c r="I4802" s="29" t="s">
        <v>3262</v>
      </c>
      <c r="J4802" s="29" t="s">
        <v>3263</v>
      </c>
      <c r="K4802" s="29" t="s">
        <v>3264</v>
      </c>
      <c r="L4802" s="29" t="s">
        <v>3103</v>
      </c>
      <c r="M4802" s="29" t="s">
        <v>3265</v>
      </c>
      <c r="N4802" s="29" t="s">
        <v>3266</v>
      </c>
      <c r="O4802" s="29" t="s">
        <v>3338</v>
      </c>
      <c r="P4802" s="29" t="s">
        <v>3339</v>
      </c>
      <c r="Q4802" s="29" t="s">
        <v>3249</v>
      </c>
      <c r="R4802" s="29" t="s">
        <v>3098</v>
      </c>
      <c r="S4802" s="29" t="s">
        <v>3098</v>
      </c>
      <c r="T4802" s="29"/>
      <c r="U4802" s="30">
        <v>0</v>
      </c>
      <c r="V4802" s="30">
        <v>0</v>
      </c>
      <c r="W4802" s="30">
        <v>0</v>
      </c>
      <c r="X4802" s="30">
        <v>0</v>
      </c>
      <c r="Y4802" s="30">
        <v>0</v>
      </c>
      <c r="Z4802" s="30">
        <v>0</v>
      </c>
      <c r="AA4802" s="30">
        <v>0</v>
      </c>
      <c r="AB4802" s="30">
        <v>0</v>
      </c>
      <c r="AC4802" s="30">
        <v>0</v>
      </c>
      <c r="AD4802" s="30">
        <v>56365</v>
      </c>
      <c r="AE4802" s="30">
        <v>0</v>
      </c>
      <c r="AF4802" s="30">
        <v>0</v>
      </c>
    </row>
    <row r="4803" spans="1:32" x14ac:dyDescent="0.45">
      <c r="A4803" s="29" t="s">
        <v>392</v>
      </c>
      <c r="B4803" s="29" t="s">
        <v>393</v>
      </c>
      <c r="C4803" s="29" t="s">
        <v>3299</v>
      </c>
      <c r="D4803" s="29" t="s">
        <v>3300</v>
      </c>
      <c r="E4803" s="29" t="s">
        <v>3538</v>
      </c>
      <c r="F4803" s="29" t="s">
        <v>3539</v>
      </c>
      <c r="G4803" s="29" t="s">
        <v>3233</v>
      </c>
      <c r="H4803" s="29" t="s">
        <v>3234</v>
      </c>
      <c r="I4803" s="29" t="s">
        <v>3275</v>
      </c>
      <c r="J4803" s="29" t="s">
        <v>3276</v>
      </c>
      <c r="K4803" s="29" t="s">
        <v>3277</v>
      </c>
      <c r="L4803" s="29" t="s">
        <v>3100</v>
      </c>
      <c r="M4803" s="29" t="s">
        <v>3278</v>
      </c>
      <c r="N4803" s="29" t="s">
        <v>3279</v>
      </c>
      <c r="O4803" s="29" t="s">
        <v>3446</v>
      </c>
      <c r="P4803" s="29" t="s">
        <v>3447</v>
      </c>
      <c r="Q4803" s="29" t="s">
        <v>3209</v>
      </c>
      <c r="R4803" s="29" t="s">
        <v>3098</v>
      </c>
      <c r="S4803" s="29" t="s">
        <v>3098</v>
      </c>
      <c r="T4803" s="29"/>
      <c r="U4803" s="30">
        <v>0</v>
      </c>
      <c r="V4803" s="30">
        <v>0</v>
      </c>
      <c r="W4803" s="30">
        <v>0</v>
      </c>
      <c r="X4803" s="30">
        <v>0</v>
      </c>
      <c r="Y4803" s="30">
        <v>0</v>
      </c>
      <c r="Z4803" s="30">
        <v>0</v>
      </c>
      <c r="AA4803" s="30">
        <v>0</v>
      </c>
      <c r="AB4803" s="30">
        <v>0</v>
      </c>
      <c r="AC4803" s="30">
        <v>33000</v>
      </c>
      <c r="AD4803" s="30">
        <v>44032</v>
      </c>
      <c r="AE4803" s="30">
        <v>43000</v>
      </c>
      <c r="AF4803" s="30">
        <v>43000</v>
      </c>
    </row>
    <row r="4804" spans="1:32" x14ac:dyDescent="0.45">
      <c r="A4804" s="29" t="s">
        <v>392</v>
      </c>
      <c r="B4804" s="29" t="s">
        <v>393</v>
      </c>
      <c r="C4804" s="29" t="s">
        <v>3299</v>
      </c>
      <c r="D4804" s="29" t="s">
        <v>3300</v>
      </c>
      <c r="E4804" s="29" t="s">
        <v>3538</v>
      </c>
      <c r="F4804" s="29" t="s">
        <v>3539</v>
      </c>
      <c r="G4804" s="29" t="s">
        <v>3233</v>
      </c>
      <c r="H4804" s="29" t="s">
        <v>3234</v>
      </c>
      <c r="I4804" s="29" t="s">
        <v>3275</v>
      </c>
      <c r="J4804" s="29" t="s">
        <v>3276</v>
      </c>
      <c r="K4804" s="29" t="s">
        <v>3287</v>
      </c>
      <c r="L4804" s="29" t="s">
        <v>3101</v>
      </c>
      <c r="M4804" s="29" t="s">
        <v>3316</v>
      </c>
      <c r="N4804" s="29" t="s">
        <v>3317</v>
      </c>
      <c r="O4804" s="29" t="s">
        <v>3454</v>
      </c>
      <c r="P4804" s="29" t="s">
        <v>3455</v>
      </c>
      <c r="Q4804" s="29" t="s">
        <v>3249</v>
      </c>
      <c r="R4804" s="29" t="s">
        <v>3098</v>
      </c>
      <c r="S4804" s="29" t="s">
        <v>3098</v>
      </c>
      <c r="T4804" s="29"/>
      <c r="U4804" s="30">
        <v>0</v>
      </c>
      <c r="V4804" s="30">
        <v>0</v>
      </c>
      <c r="W4804" s="30">
        <v>0</v>
      </c>
      <c r="X4804" s="30">
        <v>0</v>
      </c>
      <c r="Y4804" s="30">
        <v>0</v>
      </c>
      <c r="Z4804" s="30">
        <v>0</v>
      </c>
      <c r="AA4804" s="30">
        <v>0</v>
      </c>
      <c r="AB4804" s="30">
        <v>0</v>
      </c>
      <c r="AC4804" s="30">
        <v>962</v>
      </c>
      <c r="AD4804" s="30">
        <v>962</v>
      </c>
      <c r="AE4804" s="30">
        <v>962</v>
      </c>
      <c r="AF4804" s="30">
        <v>962</v>
      </c>
    </row>
    <row r="4805" spans="1:32" x14ac:dyDescent="0.45">
      <c r="A4805" s="29" t="s">
        <v>392</v>
      </c>
      <c r="B4805" s="29" t="s">
        <v>393</v>
      </c>
      <c r="C4805" s="29" t="s">
        <v>3299</v>
      </c>
      <c r="D4805" s="29" t="s">
        <v>3300</v>
      </c>
      <c r="E4805" s="29" t="s">
        <v>3538</v>
      </c>
      <c r="F4805" s="29" t="s">
        <v>3539</v>
      </c>
      <c r="G4805" s="29" t="s">
        <v>3233</v>
      </c>
      <c r="H4805" s="29" t="s">
        <v>3234</v>
      </c>
      <c r="I4805" s="29" t="s">
        <v>3275</v>
      </c>
      <c r="J4805" s="29" t="s">
        <v>3276</v>
      </c>
      <c r="K4805" s="29" t="s">
        <v>3287</v>
      </c>
      <c r="L4805" s="29" t="s">
        <v>3101</v>
      </c>
      <c r="M4805" s="29" t="s">
        <v>3288</v>
      </c>
      <c r="N4805" s="29" t="s">
        <v>3289</v>
      </c>
      <c r="O4805" s="29" t="s">
        <v>3290</v>
      </c>
      <c r="P4805" s="29" t="s">
        <v>3291</v>
      </c>
      <c r="Q4805" s="29" t="s">
        <v>3209</v>
      </c>
      <c r="R4805" s="29" t="s">
        <v>3098</v>
      </c>
      <c r="S4805" s="29" t="s">
        <v>3098</v>
      </c>
      <c r="T4805" s="29"/>
      <c r="U4805" s="30">
        <v>0</v>
      </c>
      <c r="V4805" s="30">
        <v>0</v>
      </c>
      <c r="W4805" s="30">
        <v>0</v>
      </c>
      <c r="X4805" s="30">
        <v>0</v>
      </c>
      <c r="Y4805" s="30">
        <v>0</v>
      </c>
      <c r="Z4805" s="30">
        <v>0</v>
      </c>
      <c r="AA4805" s="30">
        <v>0</v>
      </c>
      <c r="AB4805" s="30">
        <v>0</v>
      </c>
      <c r="AC4805" s="30">
        <v>1467</v>
      </c>
      <c r="AD4805" s="30">
        <v>2000</v>
      </c>
      <c r="AE4805" s="30">
        <v>2000</v>
      </c>
      <c r="AF4805" s="30">
        <v>2000</v>
      </c>
    </row>
    <row r="4806" spans="1:32" x14ac:dyDescent="0.45">
      <c r="A4806" s="29" t="s">
        <v>392</v>
      </c>
      <c r="B4806" s="29" t="s">
        <v>393</v>
      </c>
      <c r="C4806" s="29" t="s">
        <v>3299</v>
      </c>
      <c r="D4806" s="29" t="s">
        <v>3300</v>
      </c>
      <c r="E4806" s="29" t="s">
        <v>3320</v>
      </c>
      <c r="F4806" s="29" t="s">
        <v>3321</v>
      </c>
      <c r="G4806" s="29" t="s">
        <v>3233</v>
      </c>
      <c r="H4806" s="29" t="s">
        <v>3234</v>
      </c>
      <c r="I4806" s="29" t="s">
        <v>3262</v>
      </c>
      <c r="J4806" s="29" t="s">
        <v>3263</v>
      </c>
      <c r="K4806" s="29" t="s">
        <v>3264</v>
      </c>
      <c r="L4806" s="29" t="s">
        <v>3103</v>
      </c>
      <c r="M4806" s="29" t="s">
        <v>3265</v>
      </c>
      <c r="N4806" s="29" t="s">
        <v>3266</v>
      </c>
      <c r="O4806" s="29" t="s">
        <v>3267</v>
      </c>
      <c r="P4806" s="29" t="s">
        <v>3268</v>
      </c>
      <c r="Q4806" s="29" t="s">
        <v>3209</v>
      </c>
      <c r="R4806" s="29" t="s">
        <v>3210</v>
      </c>
      <c r="S4806" s="29" t="s">
        <v>3098</v>
      </c>
      <c r="T4806" s="29"/>
      <c r="U4806" s="30">
        <v>4000</v>
      </c>
      <c r="V4806" s="30">
        <v>14400</v>
      </c>
      <c r="W4806" s="30">
        <v>4000</v>
      </c>
      <c r="X4806" s="30">
        <v>4000</v>
      </c>
      <c r="Y4806" s="30">
        <v>4000</v>
      </c>
      <c r="Z4806" s="30">
        <v>4000</v>
      </c>
      <c r="AA4806" s="30">
        <v>4000</v>
      </c>
      <c r="AB4806" s="30">
        <v>4000</v>
      </c>
      <c r="AC4806" s="30">
        <v>4000</v>
      </c>
      <c r="AD4806" s="30">
        <v>4000</v>
      </c>
      <c r="AE4806" s="30">
        <v>4000</v>
      </c>
      <c r="AF4806" s="30">
        <v>4000</v>
      </c>
    </row>
    <row r="4807" spans="1:32" x14ac:dyDescent="0.45">
      <c r="A4807" s="29" t="s">
        <v>392</v>
      </c>
      <c r="B4807" s="29" t="s">
        <v>393</v>
      </c>
      <c r="C4807" s="29" t="s">
        <v>3299</v>
      </c>
      <c r="D4807" s="29" t="s">
        <v>3300</v>
      </c>
      <c r="E4807" s="29" t="s">
        <v>3320</v>
      </c>
      <c r="F4807" s="29" t="s">
        <v>3321</v>
      </c>
      <c r="G4807" s="29" t="s">
        <v>3233</v>
      </c>
      <c r="H4807" s="29" t="s">
        <v>3234</v>
      </c>
      <c r="I4807" s="29" t="s">
        <v>3262</v>
      </c>
      <c r="J4807" s="29" t="s">
        <v>3263</v>
      </c>
      <c r="K4807" s="29" t="s">
        <v>3264</v>
      </c>
      <c r="L4807" s="29" t="s">
        <v>3103</v>
      </c>
      <c r="M4807" s="29" t="s">
        <v>3265</v>
      </c>
      <c r="N4807" s="29" t="s">
        <v>3266</v>
      </c>
      <c r="O4807" s="29" t="s">
        <v>3269</v>
      </c>
      <c r="P4807" s="29" t="s">
        <v>3270</v>
      </c>
      <c r="Q4807" s="29" t="s">
        <v>3209</v>
      </c>
      <c r="R4807" s="29" t="s">
        <v>3210</v>
      </c>
      <c r="S4807" s="29" t="s">
        <v>3098</v>
      </c>
      <c r="T4807" s="29"/>
      <c r="U4807" s="30">
        <v>0</v>
      </c>
      <c r="V4807" s="30">
        <v>117</v>
      </c>
      <c r="W4807" s="30">
        <v>0</v>
      </c>
      <c r="X4807" s="30">
        <v>0</v>
      </c>
      <c r="Y4807" s="30">
        <v>0</v>
      </c>
      <c r="Z4807" s="30">
        <v>0</v>
      </c>
      <c r="AA4807" s="30">
        <v>0</v>
      </c>
      <c r="AB4807" s="30">
        <v>0</v>
      </c>
      <c r="AC4807" s="30">
        <v>0</v>
      </c>
      <c r="AD4807" s="30">
        <v>0</v>
      </c>
      <c r="AE4807" s="30">
        <v>0</v>
      </c>
      <c r="AF4807" s="30">
        <v>0</v>
      </c>
    </row>
    <row r="4808" spans="1:32" x14ac:dyDescent="0.45">
      <c r="A4808" s="29" t="s">
        <v>392</v>
      </c>
      <c r="B4808" s="29" t="s">
        <v>393</v>
      </c>
      <c r="C4808" s="29" t="s">
        <v>3299</v>
      </c>
      <c r="D4808" s="29" t="s">
        <v>3300</v>
      </c>
      <c r="E4808" s="29" t="s">
        <v>3320</v>
      </c>
      <c r="F4808" s="29" t="s">
        <v>3321</v>
      </c>
      <c r="G4808" s="29" t="s">
        <v>3233</v>
      </c>
      <c r="H4808" s="29" t="s">
        <v>3234</v>
      </c>
      <c r="I4808" s="29" t="s">
        <v>3262</v>
      </c>
      <c r="J4808" s="29" t="s">
        <v>3263</v>
      </c>
      <c r="K4808" s="29" t="s">
        <v>3264</v>
      </c>
      <c r="L4808" s="29" t="s">
        <v>3103</v>
      </c>
      <c r="M4808" s="29" t="s">
        <v>3265</v>
      </c>
      <c r="N4808" s="29" t="s">
        <v>3266</v>
      </c>
      <c r="O4808" s="29" t="s">
        <v>3271</v>
      </c>
      <c r="P4808" s="29" t="s">
        <v>3272</v>
      </c>
      <c r="Q4808" s="29" t="s">
        <v>3209</v>
      </c>
      <c r="R4808" s="29" t="s">
        <v>3210</v>
      </c>
      <c r="S4808" s="29" t="s">
        <v>3098</v>
      </c>
      <c r="T4808" s="29"/>
      <c r="U4808" s="30">
        <v>1624</v>
      </c>
      <c r="V4808" s="30">
        <v>3929</v>
      </c>
      <c r="W4808" s="30">
        <v>1319</v>
      </c>
      <c r="X4808" s="30">
        <v>2276</v>
      </c>
      <c r="Y4808" s="30">
        <v>1682</v>
      </c>
      <c r="Z4808" s="30">
        <v>3233</v>
      </c>
      <c r="AA4808" s="30">
        <v>1464</v>
      </c>
      <c r="AB4808" s="30">
        <v>1914</v>
      </c>
      <c r="AC4808" s="30">
        <v>3494</v>
      </c>
      <c r="AD4808" s="30">
        <v>2711</v>
      </c>
      <c r="AE4808" s="30">
        <v>3494</v>
      </c>
      <c r="AF4808" s="30">
        <v>4408</v>
      </c>
    </row>
    <row r="4809" spans="1:32" x14ac:dyDescent="0.45">
      <c r="A4809" s="29" t="s">
        <v>392</v>
      </c>
      <c r="B4809" s="29" t="s">
        <v>393</v>
      </c>
      <c r="C4809" s="29" t="s">
        <v>3299</v>
      </c>
      <c r="D4809" s="29" t="s">
        <v>3300</v>
      </c>
      <c r="E4809" s="29" t="s">
        <v>3320</v>
      </c>
      <c r="F4809" s="29" t="s">
        <v>3321</v>
      </c>
      <c r="G4809" s="29" t="s">
        <v>3233</v>
      </c>
      <c r="H4809" s="29" t="s">
        <v>3234</v>
      </c>
      <c r="I4809" s="29" t="s">
        <v>3262</v>
      </c>
      <c r="J4809" s="29" t="s">
        <v>3263</v>
      </c>
      <c r="K4809" s="29" t="s">
        <v>3264</v>
      </c>
      <c r="L4809" s="29" t="s">
        <v>3103</v>
      </c>
      <c r="M4809" s="29" t="s">
        <v>3265</v>
      </c>
      <c r="N4809" s="29" t="s">
        <v>3266</v>
      </c>
      <c r="O4809" s="29" t="s">
        <v>3372</v>
      </c>
      <c r="P4809" s="29" t="s">
        <v>3373</v>
      </c>
      <c r="Q4809" s="29" t="s">
        <v>3209</v>
      </c>
      <c r="R4809" s="29" t="s">
        <v>3210</v>
      </c>
      <c r="S4809" s="29" t="s">
        <v>3098</v>
      </c>
      <c r="T4809" s="29"/>
      <c r="U4809" s="30">
        <v>0</v>
      </c>
      <c r="V4809" s="30">
        <v>167</v>
      </c>
      <c r="W4809" s="30">
        <v>0</v>
      </c>
      <c r="X4809" s="30">
        <v>0</v>
      </c>
      <c r="Y4809" s="30">
        <v>0</v>
      </c>
      <c r="Z4809" s="30">
        <v>0</v>
      </c>
      <c r="AA4809" s="30">
        <v>0</v>
      </c>
      <c r="AB4809" s="30">
        <v>0</v>
      </c>
      <c r="AC4809" s="30">
        <v>0</v>
      </c>
      <c r="AD4809" s="30">
        <v>0</v>
      </c>
      <c r="AE4809" s="30">
        <v>0</v>
      </c>
      <c r="AF4809" s="30">
        <v>0</v>
      </c>
    </row>
    <row r="4810" spans="1:32" x14ac:dyDescent="0.45">
      <c r="A4810" s="29" t="s">
        <v>392</v>
      </c>
      <c r="B4810" s="29" t="s">
        <v>393</v>
      </c>
      <c r="C4810" s="29" t="s">
        <v>3299</v>
      </c>
      <c r="D4810" s="29" t="s">
        <v>3300</v>
      </c>
      <c r="E4810" s="29" t="s">
        <v>3320</v>
      </c>
      <c r="F4810" s="29" t="s">
        <v>3321</v>
      </c>
      <c r="G4810" s="29" t="s">
        <v>3233</v>
      </c>
      <c r="H4810" s="29" t="s">
        <v>3234</v>
      </c>
      <c r="I4810" s="29" t="s">
        <v>3262</v>
      </c>
      <c r="J4810" s="29" t="s">
        <v>3263</v>
      </c>
      <c r="K4810" s="29" t="s">
        <v>3264</v>
      </c>
      <c r="L4810" s="29" t="s">
        <v>3103</v>
      </c>
      <c r="M4810" s="29" t="s">
        <v>3322</v>
      </c>
      <c r="N4810" s="29" t="s">
        <v>3323</v>
      </c>
      <c r="O4810" s="29" t="s">
        <v>3324</v>
      </c>
      <c r="P4810" s="29" t="s">
        <v>3325</v>
      </c>
      <c r="Q4810" s="29" t="s">
        <v>3209</v>
      </c>
      <c r="R4810" s="29" t="s">
        <v>3210</v>
      </c>
      <c r="S4810" s="29" t="s">
        <v>3098</v>
      </c>
      <c r="T4810" s="29"/>
      <c r="U4810" s="30">
        <v>0</v>
      </c>
      <c r="V4810" s="30">
        <v>2800</v>
      </c>
      <c r="W4810" s="30">
        <v>0</v>
      </c>
      <c r="X4810" s="30">
        <v>0</v>
      </c>
      <c r="Y4810" s="30">
        <v>0</v>
      </c>
      <c r="Z4810" s="30">
        <v>0</v>
      </c>
      <c r="AA4810" s="30">
        <v>0</v>
      </c>
      <c r="AB4810" s="30">
        <v>0</v>
      </c>
      <c r="AC4810" s="30">
        <v>0</v>
      </c>
      <c r="AD4810" s="30">
        <v>0</v>
      </c>
      <c r="AE4810" s="30">
        <v>0</v>
      </c>
      <c r="AF4810" s="30">
        <v>0</v>
      </c>
    </row>
    <row r="4811" spans="1:32" x14ac:dyDescent="0.45">
      <c r="A4811" s="29" t="s">
        <v>392</v>
      </c>
      <c r="B4811" s="29" t="s">
        <v>393</v>
      </c>
      <c r="C4811" s="29" t="s">
        <v>3299</v>
      </c>
      <c r="D4811" s="29" t="s">
        <v>3300</v>
      </c>
      <c r="E4811" s="29" t="s">
        <v>3320</v>
      </c>
      <c r="F4811" s="29" t="s">
        <v>3321</v>
      </c>
      <c r="G4811" s="29" t="s">
        <v>3233</v>
      </c>
      <c r="H4811" s="29" t="s">
        <v>3234</v>
      </c>
      <c r="I4811" s="29" t="s">
        <v>3262</v>
      </c>
      <c r="J4811" s="29" t="s">
        <v>3263</v>
      </c>
      <c r="K4811" s="29" t="s">
        <v>3264</v>
      </c>
      <c r="L4811" s="29" t="s">
        <v>3103</v>
      </c>
      <c r="M4811" s="29" t="s">
        <v>3322</v>
      </c>
      <c r="N4811" s="29" t="s">
        <v>3323</v>
      </c>
      <c r="O4811" s="29" t="s">
        <v>3374</v>
      </c>
      <c r="P4811" s="29" t="s">
        <v>3375</v>
      </c>
      <c r="Q4811" s="29" t="s">
        <v>3209</v>
      </c>
      <c r="R4811" s="29" t="s">
        <v>3210</v>
      </c>
      <c r="S4811" s="29" t="s">
        <v>3098</v>
      </c>
      <c r="T4811" s="29"/>
      <c r="U4811" s="30">
        <v>1000</v>
      </c>
      <c r="V4811" s="30">
        <v>2000</v>
      </c>
      <c r="W4811" s="30">
        <v>1000</v>
      </c>
      <c r="X4811" s="30">
        <v>1000</v>
      </c>
      <c r="Y4811" s="30">
        <v>1000</v>
      </c>
      <c r="Z4811" s="30">
        <v>1000</v>
      </c>
      <c r="AA4811" s="30">
        <v>1000</v>
      </c>
      <c r="AB4811" s="30">
        <v>1000</v>
      </c>
      <c r="AC4811" s="30">
        <v>1000</v>
      </c>
      <c r="AD4811" s="30">
        <v>1000</v>
      </c>
      <c r="AE4811" s="30">
        <v>1000</v>
      </c>
      <c r="AF4811" s="30">
        <v>1000</v>
      </c>
    </row>
    <row r="4812" spans="1:32" x14ac:dyDescent="0.45">
      <c r="A4812" s="29" t="s">
        <v>392</v>
      </c>
      <c r="B4812" s="29" t="s">
        <v>393</v>
      </c>
      <c r="C4812" s="29" t="s">
        <v>3299</v>
      </c>
      <c r="D4812" s="29" t="s">
        <v>3300</v>
      </c>
      <c r="E4812" s="29" t="s">
        <v>3320</v>
      </c>
      <c r="F4812" s="29" t="s">
        <v>3321</v>
      </c>
      <c r="G4812" s="29" t="s">
        <v>3233</v>
      </c>
      <c r="H4812" s="29" t="s">
        <v>3234</v>
      </c>
      <c r="I4812" s="29" t="s">
        <v>3262</v>
      </c>
      <c r="J4812" s="29" t="s">
        <v>3263</v>
      </c>
      <c r="K4812" s="29" t="s">
        <v>3264</v>
      </c>
      <c r="L4812" s="29" t="s">
        <v>3103</v>
      </c>
      <c r="M4812" s="29" t="s">
        <v>3322</v>
      </c>
      <c r="N4812" s="29" t="s">
        <v>3323</v>
      </c>
      <c r="O4812" s="29" t="s">
        <v>3374</v>
      </c>
      <c r="P4812" s="29" t="s">
        <v>3375</v>
      </c>
      <c r="Q4812" s="29" t="s">
        <v>3209</v>
      </c>
      <c r="R4812" s="29" t="s">
        <v>3098</v>
      </c>
      <c r="S4812" s="29" t="s">
        <v>3098</v>
      </c>
      <c r="T4812" s="29"/>
      <c r="U4812" s="30">
        <v>0</v>
      </c>
      <c r="V4812" s="30">
        <v>0</v>
      </c>
      <c r="W4812" s="30">
        <v>0</v>
      </c>
      <c r="X4812" s="30">
        <v>467</v>
      </c>
      <c r="Y4812" s="30">
        <v>1000</v>
      </c>
      <c r="Z4812" s="30">
        <v>1000</v>
      </c>
      <c r="AA4812" s="30">
        <v>1000</v>
      </c>
      <c r="AB4812" s="30">
        <v>1000</v>
      </c>
      <c r="AC4812" s="30">
        <v>1000</v>
      </c>
      <c r="AD4812" s="30">
        <v>1000</v>
      </c>
      <c r="AE4812" s="30">
        <v>1000</v>
      </c>
      <c r="AF4812" s="30">
        <v>1000</v>
      </c>
    </row>
    <row r="4813" spans="1:32" x14ac:dyDescent="0.45">
      <c r="A4813" s="29" t="s">
        <v>392</v>
      </c>
      <c r="B4813" s="29" t="s">
        <v>393</v>
      </c>
      <c r="C4813" s="29" t="s">
        <v>3299</v>
      </c>
      <c r="D4813" s="29" t="s">
        <v>3300</v>
      </c>
      <c r="E4813" s="29" t="s">
        <v>3320</v>
      </c>
      <c r="F4813" s="29" t="s">
        <v>3321</v>
      </c>
      <c r="G4813" s="29" t="s">
        <v>3233</v>
      </c>
      <c r="H4813" s="29" t="s">
        <v>3234</v>
      </c>
      <c r="I4813" s="29" t="s">
        <v>3262</v>
      </c>
      <c r="J4813" s="29" t="s">
        <v>3263</v>
      </c>
      <c r="K4813" s="29" t="s">
        <v>3264</v>
      </c>
      <c r="L4813" s="29" t="s">
        <v>3103</v>
      </c>
      <c r="M4813" s="29" t="s">
        <v>3326</v>
      </c>
      <c r="N4813" s="29" t="s">
        <v>3327</v>
      </c>
      <c r="O4813" s="29" t="s">
        <v>3330</v>
      </c>
      <c r="P4813" s="29" t="s">
        <v>3331</v>
      </c>
      <c r="Q4813" s="29" t="s">
        <v>3209</v>
      </c>
      <c r="R4813" s="29" t="s">
        <v>3210</v>
      </c>
      <c r="S4813" s="29" t="s">
        <v>3098</v>
      </c>
      <c r="T4813" s="29"/>
      <c r="U4813" s="30">
        <v>0</v>
      </c>
      <c r="V4813" s="30">
        <v>0</v>
      </c>
      <c r="W4813" s="30">
        <v>0</v>
      </c>
      <c r="X4813" s="30">
        <v>0</v>
      </c>
      <c r="Y4813" s="30">
        <v>0</v>
      </c>
      <c r="Z4813" s="30">
        <v>0</v>
      </c>
      <c r="AA4813" s="30">
        <v>0</v>
      </c>
      <c r="AB4813" s="30">
        <v>0</v>
      </c>
      <c r="AC4813" s="30">
        <v>0</v>
      </c>
      <c r="AD4813" s="30">
        <v>0</v>
      </c>
      <c r="AE4813" s="30">
        <v>0</v>
      </c>
      <c r="AF4813" s="30">
        <v>0</v>
      </c>
    </row>
    <row r="4814" spans="1:32" x14ac:dyDescent="0.45">
      <c r="A4814" s="29" t="s">
        <v>392</v>
      </c>
      <c r="B4814" s="29" t="s">
        <v>393</v>
      </c>
      <c r="C4814" s="29" t="s">
        <v>3299</v>
      </c>
      <c r="D4814" s="29" t="s">
        <v>3300</v>
      </c>
      <c r="E4814" s="29" t="s">
        <v>3320</v>
      </c>
      <c r="F4814" s="29" t="s">
        <v>3321</v>
      </c>
      <c r="G4814" s="29" t="s">
        <v>3233</v>
      </c>
      <c r="H4814" s="29" t="s">
        <v>3234</v>
      </c>
      <c r="I4814" s="29" t="s">
        <v>3262</v>
      </c>
      <c r="J4814" s="29" t="s">
        <v>3263</v>
      </c>
      <c r="K4814" s="29" t="s">
        <v>3264</v>
      </c>
      <c r="L4814" s="29" t="s">
        <v>3103</v>
      </c>
      <c r="M4814" s="29" t="s">
        <v>3326</v>
      </c>
      <c r="N4814" s="29" t="s">
        <v>3327</v>
      </c>
      <c r="O4814" s="29" t="s">
        <v>3332</v>
      </c>
      <c r="P4814" s="29" t="s">
        <v>3333</v>
      </c>
      <c r="Q4814" s="29" t="s">
        <v>3209</v>
      </c>
      <c r="R4814" s="29" t="s">
        <v>3210</v>
      </c>
      <c r="S4814" s="29" t="s">
        <v>3098</v>
      </c>
      <c r="T4814" s="29"/>
      <c r="U4814" s="30">
        <v>5500</v>
      </c>
      <c r="V4814" s="30">
        <v>5500</v>
      </c>
      <c r="W4814" s="30">
        <v>5500</v>
      </c>
      <c r="X4814" s="30">
        <v>5500</v>
      </c>
      <c r="Y4814" s="30">
        <v>5500</v>
      </c>
      <c r="Z4814" s="30">
        <v>5500</v>
      </c>
      <c r="AA4814" s="30">
        <v>5500</v>
      </c>
      <c r="AB4814" s="30">
        <v>5500</v>
      </c>
      <c r="AC4814" s="30">
        <v>5500</v>
      </c>
      <c r="AD4814" s="30">
        <v>5500</v>
      </c>
      <c r="AE4814" s="30">
        <v>5500</v>
      </c>
      <c r="AF4814" s="30">
        <v>5500</v>
      </c>
    </row>
    <row r="4815" spans="1:32" x14ac:dyDescent="0.45">
      <c r="A4815" s="29" t="s">
        <v>392</v>
      </c>
      <c r="B4815" s="29" t="s">
        <v>393</v>
      </c>
      <c r="C4815" s="29" t="s">
        <v>3299</v>
      </c>
      <c r="D4815" s="29" t="s">
        <v>3300</v>
      </c>
      <c r="E4815" s="29" t="s">
        <v>3320</v>
      </c>
      <c r="F4815" s="29" t="s">
        <v>3321</v>
      </c>
      <c r="G4815" s="29" t="s">
        <v>3233</v>
      </c>
      <c r="H4815" s="29" t="s">
        <v>3234</v>
      </c>
      <c r="I4815" s="29" t="s">
        <v>3275</v>
      </c>
      <c r="J4815" s="29" t="s">
        <v>3276</v>
      </c>
      <c r="K4815" s="29" t="s">
        <v>3277</v>
      </c>
      <c r="L4815" s="29" t="s">
        <v>3100</v>
      </c>
      <c r="M4815" s="29" t="s">
        <v>3312</v>
      </c>
      <c r="N4815" s="29" t="s">
        <v>3313</v>
      </c>
      <c r="O4815" s="29" t="s">
        <v>3314</v>
      </c>
      <c r="P4815" s="29" t="s">
        <v>3315</v>
      </c>
      <c r="Q4815" s="29" t="s">
        <v>3209</v>
      </c>
      <c r="R4815" s="29" t="s">
        <v>3210</v>
      </c>
      <c r="S4815" s="29" t="s">
        <v>3098</v>
      </c>
      <c r="T4815" s="29"/>
      <c r="U4815" s="30">
        <v>26500</v>
      </c>
      <c r="V4815" s="30">
        <v>26500</v>
      </c>
      <c r="W4815" s="30">
        <v>26500</v>
      </c>
      <c r="X4815" s="30">
        <v>26500</v>
      </c>
      <c r="Y4815" s="30">
        <v>26500</v>
      </c>
      <c r="Z4815" s="30">
        <v>26500</v>
      </c>
      <c r="AA4815" s="30">
        <v>26500</v>
      </c>
      <c r="AB4815" s="30">
        <v>26500</v>
      </c>
      <c r="AC4815" s="30">
        <v>26500</v>
      </c>
      <c r="AD4815" s="30">
        <v>26500</v>
      </c>
      <c r="AE4815" s="30">
        <v>26500</v>
      </c>
      <c r="AF4815" s="30">
        <v>26500</v>
      </c>
    </row>
    <row r="4816" spans="1:32" x14ac:dyDescent="0.45">
      <c r="A4816" s="29" t="s">
        <v>392</v>
      </c>
      <c r="B4816" s="29" t="s">
        <v>393</v>
      </c>
      <c r="C4816" s="29" t="s">
        <v>3299</v>
      </c>
      <c r="D4816" s="29" t="s">
        <v>3300</v>
      </c>
      <c r="E4816" s="29" t="s">
        <v>3320</v>
      </c>
      <c r="F4816" s="29" t="s">
        <v>3321</v>
      </c>
      <c r="G4816" s="29" t="s">
        <v>3233</v>
      </c>
      <c r="H4816" s="29" t="s">
        <v>3234</v>
      </c>
      <c r="I4816" s="29" t="s">
        <v>3275</v>
      </c>
      <c r="J4816" s="29" t="s">
        <v>3276</v>
      </c>
      <c r="K4816" s="29" t="s">
        <v>3282</v>
      </c>
      <c r="L4816" s="29" t="s">
        <v>3112</v>
      </c>
      <c r="M4816" s="29" t="s">
        <v>3283</v>
      </c>
      <c r="N4816" s="29" t="s">
        <v>3284</v>
      </c>
      <c r="O4816" s="29" t="s">
        <v>3376</v>
      </c>
      <c r="P4816" s="29" t="s">
        <v>3377</v>
      </c>
      <c r="Q4816" s="29" t="s">
        <v>3209</v>
      </c>
      <c r="R4816" s="29" t="s">
        <v>3210</v>
      </c>
      <c r="S4816" s="29" t="s">
        <v>3098</v>
      </c>
      <c r="T4816" s="29"/>
      <c r="U4816" s="30">
        <v>0</v>
      </c>
      <c r="V4816" s="30">
        <v>25500</v>
      </c>
      <c r="W4816" s="30">
        <v>0</v>
      </c>
      <c r="X4816" s="30">
        <v>0</v>
      </c>
      <c r="Y4816" s="30">
        <v>0</v>
      </c>
      <c r="Z4816" s="30">
        <v>0</v>
      </c>
      <c r="AA4816" s="30">
        <v>0</v>
      </c>
      <c r="AB4816" s="30">
        <v>0</v>
      </c>
      <c r="AC4816" s="30">
        <v>0</v>
      </c>
      <c r="AD4816" s="30">
        <v>0</v>
      </c>
      <c r="AE4816" s="30">
        <v>0</v>
      </c>
      <c r="AF4816" s="30">
        <v>0</v>
      </c>
    </row>
    <row r="4817" spans="1:32" x14ac:dyDescent="0.45">
      <c r="A4817" s="29" t="s">
        <v>392</v>
      </c>
      <c r="B4817" s="29" t="s">
        <v>393</v>
      </c>
      <c r="C4817" s="29" t="s">
        <v>3299</v>
      </c>
      <c r="D4817" s="29" t="s">
        <v>3300</v>
      </c>
      <c r="E4817" s="29" t="s">
        <v>3320</v>
      </c>
      <c r="F4817" s="29" t="s">
        <v>3321</v>
      </c>
      <c r="G4817" s="29" t="s">
        <v>3233</v>
      </c>
      <c r="H4817" s="29" t="s">
        <v>3234</v>
      </c>
      <c r="I4817" s="29" t="s">
        <v>3275</v>
      </c>
      <c r="J4817" s="29" t="s">
        <v>3276</v>
      </c>
      <c r="K4817" s="29" t="s">
        <v>3287</v>
      </c>
      <c r="L4817" s="29" t="s">
        <v>3101</v>
      </c>
      <c r="M4817" s="29" t="s">
        <v>3288</v>
      </c>
      <c r="N4817" s="29" t="s">
        <v>3289</v>
      </c>
      <c r="O4817" s="29" t="s">
        <v>3290</v>
      </c>
      <c r="P4817" s="29" t="s">
        <v>3291</v>
      </c>
      <c r="Q4817" s="29" t="s">
        <v>3209</v>
      </c>
      <c r="R4817" s="29" t="s">
        <v>3210</v>
      </c>
      <c r="S4817" s="29" t="s">
        <v>3098</v>
      </c>
      <c r="T4817" s="29"/>
      <c r="U4817" s="30">
        <v>1000</v>
      </c>
      <c r="V4817" s="30">
        <v>1000</v>
      </c>
      <c r="W4817" s="30">
        <v>1000</v>
      </c>
      <c r="X4817" s="30">
        <v>1000</v>
      </c>
      <c r="Y4817" s="30">
        <v>1000</v>
      </c>
      <c r="Z4817" s="30">
        <v>1000</v>
      </c>
      <c r="AA4817" s="30">
        <v>1000</v>
      </c>
      <c r="AB4817" s="30">
        <v>1000</v>
      </c>
      <c r="AC4817" s="30">
        <v>1000</v>
      </c>
      <c r="AD4817" s="30">
        <v>1000</v>
      </c>
      <c r="AE4817" s="30">
        <v>1000</v>
      </c>
      <c r="AF4817" s="30">
        <v>1000</v>
      </c>
    </row>
    <row r="4818" spans="1:32" x14ac:dyDescent="0.45">
      <c r="A4818" s="29" t="s">
        <v>392</v>
      </c>
      <c r="B4818" s="29" t="s">
        <v>393</v>
      </c>
      <c r="C4818" s="29" t="s">
        <v>3299</v>
      </c>
      <c r="D4818" s="29" t="s">
        <v>3300</v>
      </c>
      <c r="E4818" s="29" t="s">
        <v>3386</v>
      </c>
      <c r="F4818" s="29" t="s">
        <v>3387</v>
      </c>
      <c r="G4818" s="29" t="s">
        <v>3233</v>
      </c>
      <c r="H4818" s="29" t="s">
        <v>3234</v>
      </c>
      <c r="I4818" s="29" t="s">
        <v>3262</v>
      </c>
      <c r="J4818" s="29" t="s">
        <v>3263</v>
      </c>
      <c r="K4818" s="29" t="s">
        <v>3264</v>
      </c>
      <c r="L4818" s="29" t="s">
        <v>3103</v>
      </c>
      <c r="M4818" s="29" t="s">
        <v>3265</v>
      </c>
      <c r="N4818" s="29" t="s">
        <v>3266</v>
      </c>
      <c r="O4818" s="29" t="s">
        <v>3267</v>
      </c>
      <c r="P4818" s="29" t="s">
        <v>3268</v>
      </c>
      <c r="Q4818" s="29" t="s">
        <v>3209</v>
      </c>
      <c r="R4818" s="29" t="s">
        <v>3210</v>
      </c>
      <c r="S4818" s="29" t="s">
        <v>3098</v>
      </c>
      <c r="T4818" s="29"/>
      <c r="U4818" s="30">
        <v>10400</v>
      </c>
      <c r="V4818" s="30">
        <v>0</v>
      </c>
      <c r="W4818" s="30">
        <v>10400</v>
      </c>
      <c r="X4818" s="30">
        <v>10400</v>
      </c>
      <c r="Y4818" s="30">
        <v>10400</v>
      </c>
      <c r="Z4818" s="30">
        <v>10400</v>
      </c>
      <c r="AA4818" s="30">
        <v>10400</v>
      </c>
      <c r="AB4818" s="30">
        <v>10400</v>
      </c>
      <c r="AC4818" s="30">
        <v>10400</v>
      </c>
      <c r="AD4818" s="30">
        <v>10400</v>
      </c>
      <c r="AE4818" s="30">
        <v>10400</v>
      </c>
      <c r="AF4818" s="30">
        <v>10400</v>
      </c>
    </row>
    <row r="4819" spans="1:32" x14ac:dyDescent="0.45">
      <c r="A4819" s="29" t="s">
        <v>392</v>
      </c>
      <c r="B4819" s="29" t="s">
        <v>393</v>
      </c>
      <c r="C4819" s="29" t="s">
        <v>3299</v>
      </c>
      <c r="D4819" s="29" t="s">
        <v>3300</v>
      </c>
      <c r="E4819" s="29" t="s">
        <v>3386</v>
      </c>
      <c r="F4819" s="29" t="s">
        <v>3387</v>
      </c>
      <c r="G4819" s="29" t="s">
        <v>3233</v>
      </c>
      <c r="H4819" s="29" t="s">
        <v>3234</v>
      </c>
      <c r="I4819" s="29" t="s">
        <v>3262</v>
      </c>
      <c r="J4819" s="29" t="s">
        <v>3263</v>
      </c>
      <c r="K4819" s="29" t="s">
        <v>3264</v>
      </c>
      <c r="L4819" s="29" t="s">
        <v>3103</v>
      </c>
      <c r="M4819" s="29" t="s">
        <v>3265</v>
      </c>
      <c r="N4819" s="29" t="s">
        <v>3266</v>
      </c>
      <c r="O4819" s="29" t="s">
        <v>3269</v>
      </c>
      <c r="P4819" s="29" t="s">
        <v>3270</v>
      </c>
      <c r="Q4819" s="29" t="s">
        <v>3209</v>
      </c>
      <c r="R4819" s="29" t="s">
        <v>3210</v>
      </c>
      <c r="S4819" s="29" t="s">
        <v>3098</v>
      </c>
      <c r="T4819" s="29"/>
      <c r="U4819" s="30">
        <v>117</v>
      </c>
      <c r="V4819" s="30">
        <v>0</v>
      </c>
      <c r="W4819" s="30">
        <v>39</v>
      </c>
      <c r="X4819" s="30">
        <v>0</v>
      </c>
      <c r="Y4819" s="30">
        <v>78</v>
      </c>
      <c r="Z4819" s="30">
        <v>39</v>
      </c>
      <c r="AA4819" s="30">
        <v>137</v>
      </c>
      <c r="AB4819" s="30">
        <v>78</v>
      </c>
      <c r="AC4819" s="30">
        <v>0</v>
      </c>
      <c r="AD4819" s="30">
        <v>78</v>
      </c>
      <c r="AE4819" s="30">
        <v>0</v>
      </c>
      <c r="AF4819" s="30">
        <v>39</v>
      </c>
    </row>
    <row r="4820" spans="1:32" x14ac:dyDescent="0.45">
      <c r="A4820" s="29" t="s">
        <v>392</v>
      </c>
      <c r="B4820" s="29" t="s">
        <v>393</v>
      </c>
      <c r="C4820" s="29" t="s">
        <v>3299</v>
      </c>
      <c r="D4820" s="29" t="s">
        <v>3300</v>
      </c>
      <c r="E4820" s="29" t="s">
        <v>3386</v>
      </c>
      <c r="F4820" s="29" t="s">
        <v>3387</v>
      </c>
      <c r="G4820" s="29" t="s">
        <v>3233</v>
      </c>
      <c r="H4820" s="29" t="s">
        <v>3234</v>
      </c>
      <c r="I4820" s="29" t="s">
        <v>3262</v>
      </c>
      <c r="J4820" s="29" t="s">
        <v>3263</v>
      </c>
      <c r="K4820" s="29" t="s">
        <v>3264</v>
      </c>
      <c r="L4820" s="29" t="s">
        <v>3103</v>
      </c>
      <c r="M4820" s="29" t="s">
        <v>3265</v>
      </c>
      <c r="N4820" s="29" t="s">
        <v>3266</v>
      </c>
      <c r="O4820" s="29" t="s">
        <v>3271</v>
      </c>
      <c r="P4820" s="29" t="s">
        <v>3272</v>
      </c>
      <c r="Q4820" s="29" t="s">
        <v>3209</v>
      </c>
      <c r="R4820" s="29" t="s">
        <v>3210</v>
      </c>
      <c r="S4820" s="29" t="s">
        <v>3098</v>
      </c>
      <c r="T4820" s="29"/>
      <c r="U4820" s="30">
        <v>87</v>
      </c>
      <c r="V4820" s="30">
        <v>0</v>
      </c>
      <c r="W4820" s="30">
        <v>0</v>
      </c>
      <c r="X4820" s="30">
        <v>246</v>
      </c>
      <c r="Y4820" s="30">
        <v>0</v>
      </c>
      <c r="Z4820" s="30">
        <v>0</v>
      </c>
      <c r="AA4820" s="30">
        <v>0</v>
      </c>
      <c r="AB4820" s="30">
        <v>0</v>
      </c>
      <c r="AC4820" s="30">
        <v>0</v>
      </c>
      <c r="AD4820" s="30">
        <v>0</v>
      </c>
      <c r="AE4820" s="30">
        <v>0</v>
      </c>
      <c r="AF4820" s="30">
        <v>449</v>
      </c>
    </row>
    <row r="4821" spans="1:32" x14ac:dyDescent="0.45">
      <c r="A4821" s="29" t="s">
        <v>392</v>
      </c>
      <c r="B4821" s="29" t="s">
        <v>393</v>
      </c>
      <c r="C4821" s="29" t="s">
        <v>3299</v>
      </c>
      <c r="D4821" s="29" t="s">
        <v>3300</v>
      </c>
      <c r="E4821" s="29" t="s">
        <v>3386</v>
      </c>
      <c r="F4821" s="29" t="s">
        <v>3387</v>
      </c>
      <c r="G4821" s="29" t="s">
        <v>3233</v>
      </c>
      <c r="H4821" s="29" t="s">
        <v>3234</v>
      </c>
      <c r="I4821" s="29" t="s">
        <v>3262</v>
      </c>
      <c r="J4821" s="29" t="s">
        <v>3263</v>
      </c>
      <c r="K4821" s="29" t="s">
        <v>3264</v>
      </c>
      <c r="L4821" s="29" t="s">
        <v>3103</v>
      </c>
      <c r="M4821" s="29" t="s">
        <v>3265</v>
      </c>
      <c r="N4821" s="29" t="s">
        <v>3266</v>
      </c>
      <c r="O4821" s="29" t="s">
        <v>3372</v>
      </c>
      <c r="P4821" s="29" t="s">
        <v>3373</v>
      </c>
      <c r="Q4821" s="29" t="s">
        <v>3209</v>
      </c>
      <c r="R4821" s="29" t="s">
        <v>3210</v>
      </c>
      <c r="S4821" s="29" t="s">
        <v>3098</v>
      </c>
      <c r="T4821" s="29"/>
      <c r="U4821" s="30">
        <v>391</v>
      </c>
      <c r="V4821" s="30">
        <v>0</v>
      </c>
      <c r="W4821" s="30">
        <v>1363</v>
      </c>
      <c r="X4821" s="30">
        <v>1034</v>
      </c>
      <c r="Y4821" s="30">
        <v>1342</v>
      </c>
      <c r="Z4821" s="30">
        <v>1595</v>
      </c>
      <c r="AA4821" s="30">
        <v>1011</v>
      </c>
      <c r="AB4821" s="30">
        <v>1159</v>
      </c>
      <c r="AC4821" s="30">
        <v>449</v>
      </c>
      <c r="AD4821" s="30">
        <v>855</v>
      </c>
      <c r="AE4821" s="30">
        <v>215</v>
      </c>
      <c r="AF4821" s="30">
        <v>434</v>
      </c>
    </row>
    <row r="4822" spans="1:32" x14ac:dyDescent="0.45">
      <c r="A4822" s="29" t="s">
        <v>392</v>
      </c>
      <c r="B4822" s="29" t="s">
        <v>393</v>
      </c>
      <c r="C4822" s="29" t="s">
        <v>3299</v>
      </c>
      <c r="D4822" s="29" t="s">
        <v>3300</v>
      </c>
      <c r="E4822" s="29" t="s">
        <v>3386</v>
      </c>
      <c r="F4822" s="29" t="s">
        <v>3387</v>
      </c>
      <c r="G4822" s="29" t="s">
        <v>3233</v>
      </c>
      <c r="H4822" s="29" t="s">
        <v>3234</v>
      </c>
      <c r="I4822" s="29" t="s">
        <v>3262</v>
      </c>
      <c r="J4822" s="29" t="s">
        <v>3263</v>
      </c>
      <c r="K4822" s="29" t="s">
        <v>3264</v>
      </c>
      <c r="L4822" s="29" t="s">
        <v>3103</v>
      </c>
      <c r="M4822" s="29" t="s">
        <v>3322</v>
      </c>
      <c r="N4822" s="29" t="s">
        <v>3323</v>
      </c>
      <c r="O4822" s="29" t="s">
        <v>3324</v>
      </c>
      <c r="P4822" s="29" t="s">
        <v>3325</v>
      </c>
      <c r="Q4822" s="29" t="s">
        <v>3209</v>
      </c>
      <c r="R4822" s="29" t="s">
        <v>3210</v>
      </c>
      <c r="S4822" s="29" t="s">
        <v>3098</v>
      </c>
      <c r="T4822" s="29"/>
      <c r="U4822" s="30">
        <v>2800</v>
      </c>
      <c r="V4822" s="30">
        <v>0</v>
      </c>
      <c r="W4822" s="30">
        <v>2800</v>
      </c>
      <c r="X4822" s="30">
        <v>2800</v>
      </c>
      <c r="Y4822" s="30">
        <v>2800</v>
      </c>
      <c r="Z4822" s="30">
        <v>2800</v>
      </c>
      <c r="AA4822" s="30">
        <v>2800</v>
      </c>
      <c r="AB4822" s="30">
        <v>2800</v>
      </c>
      <c r="AC4822" s="30">
        <v>2800</v>
      </c>
      <c r="AD4822" s="30">
        <v>2800</v>
      </c>
      <c r="AE4822" s="30">
        <v>2800</v>
      </c>
      <c r="AF4822" s="30">
        <v>2800</v>
      </c>
    </row>
    <row r="4823" spans="1:32" x14ac:dyDescent="0.45">
      <c r="A4823" s="29" t="s">
        <v>392</v>
      </c>
      <c r="B4823" s="29" t="s">
        <v>393</v>
      </c>
      <c r="C4823" s="29" t="s">
        <v>3299</v>
      </c>
      <c r="D4823" s="29" t="s">
        <v>3300</v>
      </c>
      <c r="E4823" s="29" t="s">
        <v>3386</v>
      </c>
      <c r="F4823" s="29" t="s">
        <v>3387</v>
      </c>
      <c r="G4823" s="29" t="s">
        <v>3233</v>
      </c>
      <c r="H4823" s="29" t="s">
        <v>3234</v>
      </c>
      <c r="I4823" s="29" t="s">
        <v>3262</v>
      </c>
      <c r="J4823" s="29" t="s">
        <v>3263</v>
      </c>
      <c r="K4823" s="29" t="s">
        <v>3264</v>
      </c>
      <c r="L4823" s="29" t="s">
        <v>3103</v>
      </c>
      <c r="M4823" s="29" t="s">
        <v>3322</v>
      </c>
      <c r="N4823" s="29" t="s">
        <v>3323</v>
      </c>
      <c r="O4823" s="29" t="s">
        <v>3374</v>
      </c>
      <c r="P4823" s="29" t="s">
        <v>3375</v>
      </c>
      <c r="Q4823" s="29" t="s">
        <v>3209</v>
      </c>
      <c r="R4823" s="29" t="s">
        <v>3210</v>
      </c>
      <c r="S4823" s="29" t="s">
        <v>3098</v>
      </c>
      <c r="T4823" s="29"/>
      <c r="U4823" s="30">
        <v>1000</v>
      </c>
      <c r="V4823" s="30">
        <v>0</v>
      </c>
      <c r="W4823" s="30">
        <v>1000</v>
      </c>
      <c r="X4823" s="30">
        <v>1000</v>
      </c>
      <c r="Y4823" s="30">
        <v>1000</v>
      </c>
      <c r="Z4823" s="30">
        <v>1000</v>
      </c>
      <c r="AA4823" s="30">
        <v>1000</v>
      </c>
      <c r="AB4823" s="30">
        <v>1000</v>
      </c>
      <c r="AC4823" s="30">
        <v>1000</v>
      </c>
      <c r="AD4823" s="30">
        <v>1000</v>
      </c>
      <c r="AE4823" s="30">
        <v>1000</v>
      </c>
      <c r="AF4823" s="30">
        <v>1000</v>
      </c>
    </row>
    <row r="4824" spans="1:32" x14ac:dyDescent="0.45">
      <c r="A4824" s="29" t="s">
        <v>392</v>
      </c>
      <c r="B4824" s="29" t="s">
        <v>393</v>
      </c>
      <c r="C4824" s="29" t="s">
        <v>3299</v>
      </c>
      <c r="D4824" s="29" t="s">
        <v>3300</v>
      </c>
      <c r="E4824" s="29" t="s">
        <v>3386</v>
      </c>
      <c r="F4824" s="29" t="s">
        <v>3387</v>
      </c>
      <c r="G4824" s="29" t="s">
        <v>3233</v>
      </c>
      <c r="H4824" s="29" t="s">
        <v>3234</v>
      </c>
      <c r="I4824" s="29" t="s">
        <v>3275</v>
      </c>
      <c r="J4824" s="29" t="s">
        <v>3276</v>
      </c>
      <c r="K4824" s="29" t="s">
        <v>3282</v>
      </c>
      <c r="L4824" s="29" t="s">
        <v>3112</v>
      </c>
      <c r="M4824" s="29" t="s">
        <v>3283</v>
      </c>
      <c r="N4824" s="29" t="s">
        <v>3284</v>
      </c>
      <c r="O4824" s="29" t="s">
        <v>3376</v>
      </c>
      <c r="P4824" s="29" t="s">
        <v>3377</v>
      </c>
      <c r="Q4824" s="29" t="s">
        <v>3209</v>
      </c>
      <c r="R4824" s="29" t="s">
        <v>3210</v>
      </c>
      <c r="S4824" s="29" t="s">
        <v>3098</v>
      </c>
      <c r="T4824" s="29"/>
      <c r="U4824" s="30">
        <v>25500</v>
      </c>
      <c r="V4824" s="30">
        <v>0</v>
      </c>
      <c r="W4824" s="30">
        <v>25500</v>
      </c>
      <c r="X4824" s="30">
        <v>25500</v>
      </c>
      <c r="Y4824" s="30">
        <v>25500</v>
      </c>
      <c r="Z4824" s="30">
        <v>25500</v>
      </c>
      <c r="AA4824" s="30">
        <v>25500</v>
      </c>
      <c r="AB4824" s="30">
        <v>25500</v>
      </c>
      <c r="AC4824" s="30">
        <v>25500</v>
      </c>
      <c r="AD4824" s="30">
        <v>25500</v>
      </c>
      <c r="AE4824" s="30">
        <v>25500</v>
      </c>
      <c r="AF4824" s="30">
        <v>25500</v>
      </c>
    </row>
    <row r="4825" spans="1:32" x14ac:dyDescent="0.45">
      <c r="A4825" s="29" t="s">
        <v>392</v>
      </c>
      <c r="B4825" s="29" t="s">
        <v>393</v>
      </c>
      <c r="C4825" s="29" t="s">
        <v>3334</v>
      </c>
      <c r="D4825" s="29" t="s">
        <v>3335</v>
      </c>
      <c r="E4825" s="29" t="s">
        <v>3336</v>
      </c>
      <c r="F4825" s="29" t="s">
        <v>3337</v>
      </c>
      <c r="G4825" s="29" t="s">
        <v>3233</v>
      </c>
      <c r="H4825" s="29" t="s">
        <v>3234</v>
      </c>
      <c r="I4825" s="29" t="s">
        <v>3341</v>
      </c>
      <c r="J4825" s="29" t="s">
        <v>3342</v>
      </c>
      <c r="K4825" s="29" t="s">
        <v>3343</v>
      </c>
      <c r="L4825" s="29" t="s">
        <v>3119</v>
      </c>
      <c r="M4825" s="29" t="s">
        <v>3398</v>
      </c>
      <c r="N4825" s="29" t="s">
        <v>3399</v>
      </c>
      <c r="O4825" s="29" t="s">
        <v>3400</v>
      </c>
      <c r="P4825" s="29" t="s">
        <v>3399</v>
      </c>
      <c r="Q4825" s="29" t="s">
        <v>3209</v>
      </c>
      <c r="R4825" s="29" t="s">
        <v>3210</v>
      </c>
      <c r="S4825" s="29" t="s">
        <v>3098</v>
      </c>
      <c r="T4825" s="29"/>
      <c r="U4825" s="30">
        <v>0</v>
      </c>
      <c r="V4825" s="30">
        <v>0</v>
      </c>
      <c r="W4825" s="30">
        <v>1100</v>
      </c>
      <c r="X4825" s="30">
        <v>1069</v>
      </c>
      <c r="Y4825" s="30">
        <v>1100</v>
      </c>
      <c r="Z4825" s="30">
        <v>1100</v>
      </c>
      <c r="AA4825" s="30">
        <v>0</v>
      </c>
      <c r="AB4825" s="30">
        <v>0</v>
      </c>
      <c r="AC4825" s="30">
        <v>0</v>
      </c>
      <c r="AD4825" s="30">
        <v>0</v>
      </c>
      <c r="AE4825" s="30">
        <v>0</v>
      </c>
      <c r="AF4825" s="30">
        <v>0</v>
      </c>
    </row>
    <row r="4826" spans="1:32" x14ac:dyDescent="0.45">
      <c r="A4826" s="29" t="s">
        <v>392</v>
      </c>
      <c r="B4826" s="29" t="s">
        <v>393</v>
      </c>
      <c r="C4826" s="29" t="s">
        <v>3592</v>
      </c>
      <c r="D4826" s="29" t="s">
        <v>3593</v>
      </c>
      <c r="E4826" s="29" t="s">
        <v>3876</v>
      </c>
      <c r="F4826" s="29" t="s">
        <v>3877</v>
      </c>
      <c r="G4826" s="29" t="s">
        <v>3233</v>
      </c>
      <c r="H4826" s="29" t="s">
        <v>3234</v>
      </c>
      <c r="I4826" s="29" t="s">
        <v>3242</v>
      </c>
      <c r="J4826" s="29" t="s">
        <v>3243</v>
      </c>
      <c r="K4826" s="29" t="s">
        <v>3244</v>
      </c>
      <c r="L4826" s="29" t="s">
        <v>3104</v>
      </c>
      <c r="M4826" s="29" t="s">
        <v>3245</v>
      </c>
      <c r="N4826" s="29" t="s">
        <v>3246</v>
      </c>
      <c r="O4826" s="29" t="s">
        <v>3701</v>
      </c>
      <c r="P4826" s="29" t="s">
        <v>3702</v>
      </c>
      <c r="Q4826" s="29" t="s">
        <v>3209</v>
      </c>
      <c r="R4826" s="29" t="s">
        <v>3210</v>
      </c>
      <c r="S4826" s="29" t="s">
        <v>3098</v>
      </c>
      <c r="T4826" s="29"/>
      <c r="U4826" s="30">
        <v>15000</v>
      </c>
      <c r="V4826" s="30">
        <v>15000</v>
      </c>
      <c r="W4826" s="30">
        <v>15000</v>
      </c>
      <c r="X4826" s="30">
        <v>15000</v>
      </c>
      <c r="Y4826" s="30">
        <v>15000</v>
      </c>
      <c r="Z4826" s="30">
        <v>15000</v>
      </c>
      <c r="AA4826" s="30">
        <v>15000</v>
      </c>
      <c r="AB4826" s="30">
        <v>15000</v>
      </c>
      <c r="AC4826" s="30">
        <v>15000</v>
      </c>
      <c r="AD4826" s="30">
        <v>15000</v>
      </c>
      <c r="AE4826" s="30">
        <v>15000</v>
      </c>
      <c r="AF4826" s="30">
        <v>15000</v>
      </c>
    </row>
    <row r="4827" spans="1:32" x14ac:dyDescent="0.45">
      <c r="A4827" s="29" t="s">
        <v>392</v>
      </c>
      <c r="B4827" s="29" t="s">
        <v>393</v>
      </c>
      <c r="C4827" s="29" t="s">
        <v>3592</v>
      </c>
      <c r="D4827" s="29" t="s">
        <v>3593</v>
      </c>
      <c r="E4827" s="29" t="s">
        <v>3876</v>
      </c>
      <c r="F4827" s="29" t="s">
        <v>3877</v>
      </c>
      <c r="G4827" s="29" t="s">
        <v>3233</v>
      </c>
      <c r="H4827" s="29" t="s">
        <v>3234</v>
      </c>
      <c r="I4827" s="29" t="s">
        <v>3242</v>
      </c>
      <c r="J4827" s="29" t="s">
        <v>3243</v>
      </c>
      <c r="K4827" s="29" t="s">
        <v>3258</v>
      </c>
      <c r="L4827" s="29" t="s">
        <v>3105</v>
      </c>
      <c r="M4827" s="29" t="s">
        <v>3259</v>
      </c>
      <c r="N4827" s="29" t="s">
        <v>3105</v>
      </c>
      <c r="O4827" s="29" t="s">
        <v>3260</v>
      </c>
      <c r="P4827" s="29" t="s">
        <v>3261</v>
      </c>
      <c r="Q4827" s="29" t="s">
        <v>3209</v>
      </c>
      <c r="R4827" s="29" t="s">
        <v>3210</v>
      </c>
      <c r="S4827" s="29" t="s">
        <v>3098</v>
      </c>
      <c r="T4827" s="29"/>
      <c r="U4827" s="30">
        <v>4000</v>
      </c>
      <c r="V4827" s="30">
        <v>4000</v>
      </c>
      <c r="W4827" s="30">
        <v>4000</v>
      </c>
      <c r="X4827" s="30">
        <v>4000</v>
      </c>
      <c r="Y4827" s="30">
        <v>4000</v>
      </c>
      <c r="Z4827" s="30">
        <v>4000</v>
      </c>
      <c r="AA4827" s="30">
        <v>4000</v>
      </c>
      <c r="AB4827" s="30">
        <v>4000</v>
      </c>
      <c r="AC4827" s="30">
        <v>4000</v>
      </c>
      <c r="AD4827" s="30">
        <v>4000</v>
      </c>
      <c r="AE4827" s="30">
        <v>4000</v>
      </c>
      <c r="AF4827" s="30">
        <v>4000</v>
      </c>
    </row>
    <row r="4828" spans="1:32" x14ac:dyDescent="0.45">
      <c r="A4828" s="29" t="s">
        <v>392</v>
      </c>
      <c r="B4828" s="29" t="s">
        <v>393</v>
      </c>
      <c r="C4828" s="29" t="s">
        <v>3592</v>
      </c>
      <c r="D4828" s="29" t="s">
        <v>3593</v>
      </c>
      <c r="E4828" s="29" t="s">
        <v>3876</v>
      </c>
      <c r="F4828" s="29" t="s">
        <v>3877</v>
      </c>
      <c r="G4828" s="29" t="s">
        <v>3233</v>
      </c>
      <c r="H4828" s="29" t="s">
        <v>3234</v>
      </c>
      <c r="I4828" s="29" t="s">
        <v>3262</v>
      </c>
      <c r="J4828" s="29" t="s">
        <v>3263</v>
      </c>
      <c r="K4828" s="29" t="s">
        <v>3264</v>
      </c>
      <c r="L4828" s="29" t="s">
        <v>3103</v>
      </c>
      <c r="M4828" s="29" t="s">
        <v>3322</v>
      </c>
      <c r="N4828" s="29" t="s">
        <v>3323</v>
      </c>
      <c r="O4828" s="29" t="s">
        <v>3324</v>
      </c>
      <c r="P4828" s="29" t="s">
        <v>3325</v>
      </c>
      <c r="Q4828" s="29" t="s">
        <v>3209</v>
      </c>
      <c r="R4828" s="29" t="s">
        <v>3210</v>
      </c>
      <c r="S4828" s="29" t="s">
        <v>3098</v>
      </c>
      <c r="T4828" s="29"/>
      <c r="U4828" s="30">
        <v>2800</v>
      </c>
      <c r="V4828" s="30">
        <v>2800</v>
      </c>
      <c r="W4828" s="30">
        <v>2800</v>
      </c>
      <c r="X4828" s="30">
        <v>2800</v>
      </c>
      <c r="Y4828" s="30">
        <v>2800</v>
      </c>
      <c r="Z4828" s="30">
        <v>2800</v>
      </c>
      <c r="AA4828" s="30">
        <v>2800</v>
      </c>
      <c r="AB4828" s="30">
        <v>2800</v>
      </c>
      <c r="AC4828" s="30">
        <v>2800</v>
      </c>
      <c r="AD4828" s="30">
        <v>2800</v>
      </c>
      <c r="AE4828" s="30">
        <v>2800</v>
      </c>
      <c r="AF4828" s="30">
        <v>2800</v>
      </c>
    </row>
    <row r="4829" spans="1:32" x14ac:dyDescent="0.45">
      <c r="A4829" s="29" t="s">
        <v>392</v>
      </c>
      <c r="B4829" s="29" t="s">
        <v>393</v>
      </c>
      <c r="C4829" s="29" t="s">
        <v>3592</v>
      </c>
      <c r="D4829" s="29" t="s">
        <v>3593</v>
      </c>
      <c r="E4829" s="29" t="s">
        <v>3876</v>
      </c>
      <c r="F4829" s="29" t="s">
        <v>3877</v>
      </c>
      <c r="G4829" s="29" t="s">
        <v>3233</v>
      </c>
      <c r="H4829" s="29" t="s">
        <v>3234</v>
      </c>
      <c r="I4829" s="29" t="s">
        <v>3262</v>
      </c>
      <c r="J4829" s="29" t="s">
        <v>3263</v>
      </c>
      <c r="K4829" s="29" t="s">
        <v>3264</v>
      </c>
      <c r="L4829" s="29" t="s">
        <v>3103</v>
      </c>
      <c r="M4829" s="29" t="s">
        <v>3326</v>
      </c>
      <c r="N4829" s="29" t="s">
        <v>3327</v>
      </c>
      <c r="O4829" s="29" t="s">
        <v>3328</v>
      </c>
      <c r="P4829" s="29" t="s">
        <v>3329</v>
      </c>
      <c r="Q4829" s="29" t="s">
        <v>3209</v>
      </c>
      <c r="R4829" s="29" t="s">
        <v>3210</v>
      </c>
      <c r="S4829" s="29" t="s">
        <v>3098</v>
      </c>
      <c r="T4829" s="29"/>
      <c r="U4829" s="30">
        <v>0</v>
      </c>
      <c r="V4829" s="30">
        <v>0</v>
      </c>
      <c r="W4829" s="30">
        <v>0</v>
      </c>
      <c r="X4829" s="30">
        <v>0</v>
      </c>
      <c r="Y4829" s="30">
        <v>0</v>
      </c>
      <c r="Z4829" s="30">
        <v>0</v>
      </c>
      <c r="AA4829" s="30">
        <v>0</v>
      </c>
      <c r="AB4829" s="30">
        <v>0</v>
      </c>
      <c r="AC4829" s="30">
        <v>0</v>
      </c>
      <c r="AD4829" s="30">
        <v>0</v>
      </c>
      <c r="AE4829" s="30">
        <v>0</v>
      </c>
      <c r="AF4829" s="30">
        <v>0</v>
      </c>
    </row>
    <row r="4830" spans="1:32" x14ac:dyDescent="0.45">
      <c r="A4830" s="29" t="s">
        <v>392</v>
      </c>
      <c r="B4830" s="29" t="s">
        <v>393</v>
      </c>
      <c r="C4830" s="29" t="s">
        <v>3592</v>
      </c>
      <c r="D4830" s="29" t="s">
        <v>3593</v>
      </c>
      <c r="E4830" s="29" t="s">
        <v>3876</v>
      </c>
      <c r="F4830" s="29" t="s">
        <v>3877</v>
      </c>
      <c r="G4830" s="29" t="s">
        <v>3233</v>
      </c>
      <c r="H4830" s="29" t="s">
        <v>3234</v>
      </c>
      <c r="I4830" s="29" t="s">
        <v>3262</v>
      </c>
      <c r="J4830" s="29" t="s">
        <v>3263</v>
      </c>
      <c r="K4830" s="29" t="s">
        <v>3264</v>
      </c>
      <c r="L4830" s="29" t="s">
        <v>3103</v>
      </c>
      <c r="M4830" s="29" t="s">
        <v>3326</v>
      </c>
      <c r="N4830" s="29" t="s">
        <v>3327</v>
      </c>
      <c r="O4830" s="29" t="s">
        <v>3332</v>
      </c>
      <c r="P4830" s="29" t="s">
        <v>3333</v>
      </c>
      <c r="Q4830" s="29" t="s">
        <v>3209</v>
      </c>
      <c r="R4830" s="29" t="s">
        <v>3210</v>
      </c>
      <c r="S4830" s="29" t="s">
        <v>3098</v>
      </c>
      <c r="T4830" s="29"/>
      <c r="U4830" s="30">
        <v>11000</v>
      </c>
      <c r="V4830" s="30">
        <v>11000</v>
      </c>
      <c r="W4830" s="30">
        <v>11000</v>
      </c>
      <c r="X4830" s="30">
        <v>11000</v>
      </c>
      <c r="Y4830" s="30">
        <v>11000</v>
      </c>
      <c r="Z4830" s="30">
        <v>11000</v>
      </c>
      <c r="AA4830" s="30">
        <v>11000</v>
      </c>
      <c r="AB4830" s="30">
        <v>11000</v>
      </c>
      <c r="AC4830" s="30">
        <v>11000</v>
      </c>
      <c r="AD4830" s="30">
        <v>11000</v>
      </c>
      <c r="AE4830" s="30">
        <v>11000</v>
      </c>
      <c r="AF4830" s="30">
        <v>11000</v>
      </c>
    </row>
    <row r="4831" spans="1:32" x14ac:dyDescent="0.45">
      <c r="A4831" s="29" t="s">
        <v>392</v>
      </c>
      <c r="B4831" s="29" t="s">
        <v>393</v>
      </c>
      <c r="C4831" s="29" t="s">
        <v>3592</v>
      </c>
      <c r="D4831" s="29" t="s">
        <v>3593</v>
      </c>
      <c r="E4831" s="29" t="s">
        <v>3876</v>
      </c>
      <c r="F4831" s="29" t="s">
        <v>3877</v>
      </c>
      <c r="G4831" s="29" t="s">
        <v>3233</v>
      </c>
      <c r="H4831" s="29" t="s">
        <v>3234</v>
      </c>
      <c r="I4831" s="29" t="s">
        <v>3275</v>
      </c>
      <c r="J4831" s="29" t="s">
        <v>3276</v>
      </c>
      <c r="K4831" s="29" t="s">
        <v>3277</v>
      </c>
      <c r="L4831" s="29" t="s">
        <v>3100</v>
      </c>
      <c r="M4831" s="29" t="s">
        <v>3278</v>
      </c>
      <c r="N4831" s="29" t="s">
        <v>3279</v>
      </c>
      <c r="O4831" s="29" t="s">
        <v>3280</v>
      </c>
      <c r="P4831" s="29" t="s">
        <v>3281</v>
      </c>
      <c r="Q4831" s="29" t="s">
        <v>3209</v>
      </c>
      <c r="R4831" s="29" t="s">
        <v>3210</v>
      </c>
      <c r="S4831" s="29" t="s">
        <v>3098</v>
      </c>
      <c r="T4831" s="29"/>
      <c r="U4831" s="30">
        <v>30000</v>
      </c>
      <c r="V4831" s="30">
        <v>30000</v>
      </c>
      <c r="W4831" s="30">
        <v>30000</v>
      </c>
      <c r="X4831" s="30">
        <v>30000</v>
      </c>
      <c r="Y4831" s="30">
        <v>30000</v>
      </c>
      <c r="Z4831" s="30">
        <v>30000</v>
      </c>
      <c r="AA4831" s="30">
        <v>30000</v>
      </c>
      <c r="AB4831" s="30">
        <v>30000</v>
      </c>
      <c r="AC4831" s="30">
        <v>30000</v>
      </c>
      <c r="AD4831" s="30">
        <v>30000</v>
      </c>
      <c r="AE4831" s="30">
        <v>30000</v>
      </c>
      <c r="AF4831" s="30">
        <v>30000</v>
      </c>
    </row>
    <row r="4832" spans="1:32" x14ac:dyDescent="0.45">
      <c r="A4832" s="29" t="s">
        <v>392</v>
      </c>
      <c r="B4832" s="29" t="s">
        <v>393</v>
      </c>
      <c r="C4832" s="29" t="s">
        <v>3592</v>
      </c>
      <c r="D4832" s="29" t="s">
        <v>3593</v>
      </c>
      <c r="E4832" s="29" t="s">
        <v>3876</v>
      </c>
      <c r="F4832" s="29" t="s">
        <v>3877</v>
      </c>
      <c r="G4832" s="29" t="s">
        <v>3233</v>
      </c>
      <c r="H4832" s="29" t="s">
        <v>3234</v>
      </c>
      <c r="I4832" s="29" t="s">
        <v>3275</v>
      </c>
      <c r="J4832" s="29" t="s">
        <v>3276</v>
      </c>
      <c r="K4832" s="29" t="s">
        <v>3287</v>
      </c>
      <c r="L4832" s="29" t="s">
        <v>3101</v>
      </c>
      <c r="M4832" s="29" t="s">
        <v>3578</v>
      </c>
      <c r="N4832" s="29" t="s">
        <v>3579</v>
      </c>
      <c r="O4832" s="29" t="s">
        <v>3580</v>
      </c>
      <c r="P4832" s="29" t="s">
        <v>3581</v>
      </c>
      <c r="Q4832" s="29" t="s">
        <v>3209</v>
      </c>
      <c r="R4832" s="29" t="s">
        <v>3210</v>
      </c>
      <c r="S4832" s="29" t="s">
        <v>3098</v>
      </c>
      <c r="T4832" s="29"/>
      <c r="U4832" s="30">
        <v>-1888</v>
      </c>
      <c r="V4832" s="30">
        <v>-1888</v>
      </c>
      <c r="W4832" s="30">
        <v>-1888</v>
      </c>
      <c r="X4832" s="30">
        <v>-1888</v>
      </c>
      <c r="Y4832" s="30">
        <v>-1888</v>
      </c>
      <c r="Z4832" s="30">
        <v>-1888</v>
      </c>
      <c r="AA4832" s="30">
        <v>-1888</v>
      </c>
      <c r="AB4832" s="30">
        <v>-1888</v>
      </c>
      <c r="AC4832" s="30">
        <v>-1904</v>
      </c>
      <c r="AD4832" s="30">
        <v>0</v>
      </c>
      <c r="AE4832" s="30">
        <v>0</v>
      </c>
      <c r="AF4832" s="30">
        <v>0</v>
      </c>
    </row>
    <row r="4833" spans="1:32" x14ac:dyDescent="0.45">
      <c r="A4833" s="29" t="s">
        <v>392</v>
      </c>
      <c r="B4833" s="29" t="s">
        <v>393</v>
      </c>
      <c r="C4833" s="29" t="s">
        <v>3592</v>
      </c>
      <c r="D4833" s="29" t="s">
        <v>3593</v>
      </c>
      <c r="E4833" s="29" t="s">
        <v>3876</v>
      </c>
      <c r="F4833" s="29" t="s">
        <v>3877</v>
      </c>
      <c r="G4833" s="29" t="s">
        <v>3233</v>
      </c>
      <c r="H4833" s="29" t="s">
        <v>3234</v>
      </c>
      <c r="I4833" s="29" t="s">
        <v>3275</v>
      </c>
      <c r="J4833" s="29" t="s">
        <v>3276</v>
      </c>
      <c r="K4833" s="29" t="s">
        <v>3287</v>
      </c>
      <c r="L4833" s="29" t="s">
        <v>3101</v>
      </c>
      <c r="M4833" s="29" t="s">
        <v>3316</v>
      </c>
      <c r="N4833" s="29" t="s">
        <v>3317</v>
      </c>
      <c r="O4833" s="29" t="s">
        <v>3318</v>
      </c>
      <c r="P4833" s="29" t="s">
        <v>3319</v>
      </c>
      <c r="Q4833" s="29" t="s">
        <v>3209</v>
      </c>
      <c r="R4833" s="29" t="s">
        <v>3210</v>
      </c>
      <c r="S4833" s="29" t="s">
        <v>3098</v>
      </c>
      <c r="T4833" s="29"/>
      <c r="U4833" s="30">
        <v>10880</v>
      </c>
      <c r="V4833" s="30">
        <v>10880</v>
      </c>
      <c r="W4833" s="30">
        <v>10880</v>
      </c>
      <c r="X4833" s="30">
        <v>10880</v>
      </c>
      <c r="Y4833" s="30">
        <v>10880</v>
      </c>
      <c r="Z4833" s="30">
        <v>10880</v>
      </c>
      <c r="AA4833" s="30">
        <v>10880</v>
      </c>
      <c r="AB4833" s="30">
        <v>10880</v>
      </c>
      <c r="AC4833" s="30">
        <v>10880</v>
      </c>
      <c r="AD4833" s="30">
        <v>10880</v>
      </c>
      <c r="AE4833" s="30">
        <v>10712</v>
      </c>
      <c r="AF4833" s="30">
        <v>10712</v>
      </c>
    </row>
    <row r="4834" spans="1:32" x14ac:dyDescent="0.45">
      <c r="A4834" s="29" t="s">
        <v>392</v>
      </c>
      <c r="B4834" s="29" t="s">
        <v>393</v>
      </c>
      <c r="C4834" s="29" t="s">
        <v>3592</v>
      </c>
      <c r="D4834" s="29" t="s">
        <v>3593</v>
      </c>
      <c r="E4834" s="29" t="s">
        <v>3876</v>
      </c>
      <c r="F4834" s="29" t="s">
        <v>3877</v>
      </c>
      <c r="G4834" s="29" t="s">
        <v>3233</v>
      </c>
      <c r="H4834" s="29" t="s">
        <v>3234</v>
      </c>
      <c r="I4834" s="29" t="s">
        <v>3275</v>
      </c>
      <c r="J4834" s="29" t="s">
        <v>3276</v>
      </c>
      <c r="K4834" s="29" t="s">
        <v>3287</v>
      </c>
      <c r="L4834" s="29" t="s">
        <v>3101</v>
      </c>
      <c r="M4834" s="29" t="s">
        <v>3288</v>
      </c>
      <c r="N4834" s="29" t="s">
        <v>3289</v>
      </c>
      <c r="O4834" s="29" t="s">
        <v>3290</v>
      </c>
      <c r="P4834" s="29" t="s">
        <v>3291</v>
      </c>
      <c r="Q4834" s="29" t="s">
        <v>3209</v>
      </c>
      <c r="R4834" s="29" t="s">
        <v>3210</v>
      </c>
      <c r="S4834" s="29" t="s">
        <v>3098</v>
      </c>
      <c r="T4834" s="29"/>
      <c r="U4834" s="30">
        <v>1500</v>
      </c>
      <c r="V4834" s="30">
        <v>1500</v>
      </c>
      <c r="W4834" s="30">
        <v>1500</v>
      </c>
      <c r="X4834" s="30">
        <v>1500</v>
      </c>
      <c r="Y4834" s="30">
        <v>1500</v>
      </c>
      <c r="Z4834" s="30">
        <v>1500</v>
      </c>
      <c r="AA4834" s="30">
        <v>1500</v>
      </c>
      <c r="AB4834" s="30">
        <v>1500</v>
      </c>
      <c r="AC4834" s="30">
        <v>1500</v>
      </c>
      <c r="AD4834" s="30">
        <v>1500</v>
      </c>
      <c r="AE4834" s="30">
        <v>1500</v>
      </c>
      <c r="AF4834" s="30">
        <v>1500</v>
      </c>
    </row>
    <row r="4835" spans="1:32" x14ac:dyDescent="0.45">
      <c r="A4835" s="29" t="s">
        <v>392</v>
      </c>
      <c r="B4835" s="29" t="s">
        <v>393</v>
      </c>
      <c r="C4835" s="29" t="s">
        <v>3600</v>
      </c>
      <c r="D4835" s="29" t="s">
        <v>3601</v>
      </c>
      <c r="E4835" s="29" t="s">
        <v>3602</v>
      </c>
      <c r="F4835" s="29" t="s">
        <v>3603</v>
      </c>
      <c r="G4835" s="29" t="s">
        <v>3233</v>
      </c>
      <c r="H4835" s="29" t="s">
        <v>3234</v>
      </c>
      <c r="I4835" s="29" t="s">
        <v>3262</v>
      </c>
      <c r="J4835" s="29" t="s">
        <v>3263</v>
      </c>
      <c r="K4835" s="29" t="s">
        <v>3563</v>
      </c>
      <c r="L4835" s="29" t="s">
        <v>3118</v>
      </c>
      <c r="M4835" s="29" t="s">
        <v>3564</v>
      </c>
      <c r="N4835" s="29" t="s">
        <v>3565</v>
      </c>
      <c r="O4835" s="29" t="s">
        <v>3964</v>
      </c>
      <c r="P4835" s="29" t="s">
        <v>3965</v>
      </c>
      <c r="Q4835" s="29" t="s">
        <v>3249</v>
      </c>
      <c r="R4835" s="29" t="s">
        <v>3098</v>
      </c>
      <c r="S4835" s="29" t="s">
        <v>3098</v>
      </c>
      <c r="T4835" s="29"/>
      <c r="U4835" s="30">
        <v>0</v>
      </c>
      <c r="V4835" s="30">
        <v>0</v>
      </c>
      <c r="W4835" s="30">
        <v>0</v>
      </c>
      <c r="X4835" s="30">
        <v>0</v>
      </c>
      <c r="Y4835" s="30">
        <v>0</v>
      </c>
      <c r="Z4835" s="30">
        <v>0</v>
      </c>
      <c r="AA4835" s="30">
        <v>0</v>
      </c>
      <c r="AB4835" s="30">
        <v>32728</v>
      </c>
      <c r="AC4835" s="30">
        <v>0</v>
      </c>
      <c r="AD4835" s="30">
        <v>0</v>
      </c>
      <c r="AE4835" s="30">
        <v>0</v>
      </c>
      <c r="AF4835" s="30">
        <v>0</v>
      </c>
    </row>
    <row r="4836" spans="1:32" x14ac:dyDescent="0.45">
      <c r="A4836" s="29" t="s">
        <v>392</v>
      </c>
      <c r="B4836" s="29" t="s">
        <v>393</v>
      </c>
      <c r="C4836" s="29" t="s">
        <v>3600</v>
      </c>
      <c r="D4836" s="29" t="s">
        <v>3601</v>
      </c>
      <c r="E4836" s="29" t="s">
        <v>3602</v>
      </c>
      <c r="F4836" s="29" t="s">
        <v>3603</v>
      </c>
      <c r="G4836" s="29" t="s">
        <v>3233</v>
      </c>
      <c r="H4836" s="29" t="s">
        <v>3234</v>
      </c>
      <c r="I4836" s="29" t="s">
        <v>3262</v>
      </c>
      <c r="J4836" s="29" t="s">
        <v>3263</v>
      </c>
      <c r="K4836" s="29" t="s">
        <v>3563</v>
      </c>
      <c r="L4836" s="29" t="s">
        <v>3118</v>
      </c>
      <c r="M4836" s="29" t="s">
        <v>3564</v>
      </c>
      <c r="N4836" s="29" t="s">
        <v>3565</v>
      </c>
      <c r="O4836" s="29" t="s">
        <v>3770</v>
      </c>
      <c r="P4836" s="29" t="s">
        <v>3771</v>
      </c>
      <c r="Q4836" s="29" t="s">
        <v>3209</v>
      </c>
      <c r="R4836" s="29" t="s">
        <v>3098</v>
      </c>
      <c r="S4836" s="29" t="s">
        <v>3098</v>
      </c>
      <c r="T4836" s="29"/>
      <c r="U4836" s="30">
        <v>0</v>
      </c>
      <c r="V4836" s="30">
        <v>0</v>
      </c>
      <c r="W4836" s="30">
        <v>0</v>
      </c>
      <c r="X4836" s="30">
        <v>0</v>
      </c>
      <c r="Y4836" s="30">
        <v>0</v>
      </c>
      <c r="Z4836" s="30">
        <v>0</v>
      </c>
      <c r="AA4836" s="30">
        <v>0</v>
      </c>
      <c r="AB4836" s="30">
        <v>4306</v>
      </c>
      <c r="AC4836" s="30">
        <v>4306</v>
      </c>
      <c r="AD4836" s="30">
        <v>4306</v>
      </c>
      <c r="AE4836" s="30">
        <v>4306</v>
      </c>
      <c r="AF4836" s="30">
        <v>4306</v>
      </c>
    </row>
    <row r="4837" spans="1:32" x14ac:dyDescent="0.45">
      <c r="A4837" s="29" t="s">
        <v>392</v>
      </c>
      <c r="B4837" s="29" t="s">
        <v>393</v>
      </c>
      <c r="C4837" s="29" t="s">
        <v>3600</v>
      </c>
      <c r="D4837" s="29" t="s">
        <v>3601</v>
      </c>
      <c r="E4837" s="29" t="s">
        <v>3602</v>
      </c>
      <c r="F4837" s="29" t="s">
        <v>3603</v>
      </c>
      <c r="G4837" s="29" t="s">
        <v>3233</v>
      </c>
      <c r="H4837" s="29" t="s">
        <v>3234</v>
      </c>
      <c r="I4837" s="29" t="s">
        <v>3262</v>
      </c>
      <c r="J4837" s="29" t="s">
        <v>3263</v>
      </c>
      <c r="K4837" s="29" t="s">
        <v>3563</v>
      </c>
      <c r="L4837" s="29" t="s">
        <v>3118</v>
      </c>
      <c r="M4837" s="29" t="s">
        <v>3568</v>
      </c>
      <c r="N4837" s="29" t="s">
        <v>3569</v>
      </c>
      <c r="O4837" s="29" t="s">
        <v>3886</v>
      </c>
      <c r="P4837" s="29" t="s">
        <v>3887</v>
      </c>
      <c r="Q4837" s="29" t="s">
        <v>3209</v>
      </c>
      <c r="R4837" s="29" t="s">
        <v>3098</v>
      </c>
      <c r="S4837" s="29" t="s">
        <v>3098</v>
      </c>
      <c r="T4837" s="29"/>
      <c r="U4837" s="30">
        <v>0</v>
      </c>
      <c r="V4837" s="30">
        <v>0</v>
      </c>
      <c r="W4837" s="30">
        <v>0</v>
      </c>
      <c r="X4837" s="30">
        <v>0</v>
      </c>
      <c r="Y4837" s="30">
        <v>0</v>
      </c>
      <c r="Z4837" s="30">
        <v>0</v>
      </c>
      <c r="AA4837" s="30">
        <v>0</v>
      </c>
      <c r="AB4837" s="30">
        <v>4259</v>
      </c>
      <c r="AC4837" s="30">
        <v>5280</v>
      </c>
      <c r="AD4837" s="30">
        <v>5280</v>
      </c>
      <c r="AE4837" s="30">
        <v>5280</v>
      </c>
      <c r="AF4837" s="30">
        <v>5280</v>
      </c>
    </row>
    <row r="4838" spans="1:32" x14ac:dyDescent="0.45">
      <c r="A4838" s="29" t="s">
        <v>392</v>
      </c>
      <c r="B4838" s="29" t="s">
        <v>393</v>
      </c>
      <c r="C4838" s="29" t="s">
        <v>3600</v>
      </c>
      <c r="D4838" s="29" t="s">
        <v>3601</v>
      </c>
      <c r="E4838" s="29" t="s">
        <v>3602</v>
      </c>
      <c r="F4838" s="29" t="s">
        <v>3603</v>
      </c>
      <c r="G4838" s="29" t="s">
        <v>3233</v>
      </c>
      <c r="H4838" s="29" t="s">
        <v>3234</v>
      </c>
      <c r="I4838" s="29" t="s">
        <v>3262</v>
      </c>
      <c r="J4838" s="29" t="s">
        <v>3263</v>
      </c>
      <c r="K4838" s="29" t="s">
        <v>3264</v>
      </c>
      <c r="L4838" s="29" t="s">
        <v>3103</v>
      </c>
      <c r="M4838" s="29" t="s">
        <v>3265</v>
      </c>
      <c r="N4838" s="29" t="s">
        <v>3266</v>
      </c>
      <c r="O4838" s="29" t="s">
        <v>3267</v>
      </c>
      <c r="P4838" s="29" t="s">
        <v>3268</v>
      </c>
      <c r="Q4838" s="29" t="s">
        <v>3209</v>
      </c>
      <c r="R4838" s="29" t="s">
        <v>3210</v>
      </c>
      <c r="S4838" s="29" t="s">
        <v>3098</v>
      </c>
      <c r="T4838" s="29"/>
      <c r="U4838" s="30">
        <v>0</v>
      </c>
      <c r="V4838" s="30">
        <v>0</v>
      </c>
      <c r="W4838" s="30">
        <v>0</v>
      </c>
      <c r="X4838" s="30">
        <v>0</v>
      </c>
      <c r="Y4838" s="30">
        <v>0</v>
      </c>
      <c r="Z4838" s="30">
        <v>5200</v>
      </c>
      <c r="AA4838" s="30">
        <v>5200</v>
      </c>
      <c r="AB4838" s="30">
        <v>5200</v>
      </c>
      <c r="AC4838" s="30">
        <v>5200</v>
      </c>
      <c r="AD4838" s="30">
        <v>5200</v>
      </c>
      <c r="AE4838" s="30">
        <v>5200</v>
      </c>
      <c r="AF4838" s="30">
        <v>5200</v>
      </c>
    </row>
    <row r="4839" spans="1:32" x14ac:dyDescent="0.45">
      <c r="A4839" s="29" t="s">
        <v>392</v>
      </c>
      <c r="B4839" s="29" t="s">
        <v>393</v>
      </c>
      <c r="C4839" s="29" t="s">
        <v>3600</v>
      </c>
      <c r="D4839" s="29" t="s">
        <v>3601</v>
      </c>
      <c r="E4839" s="29" t="s">
        <v>3602</v>
      </c>
      <c r="F4839" s="29" t="s">
        <v>3603</v>
      </c>
      <c r="G4839" s="29" t="s">
        <v>3233</v>
      </c>
      <c r="H4839" s="29" t="s">
        <v>3234</v>
      </c>
      <c r="I4839" s="29" t="s">
        <v>3262</v>
      </c>
      <c r="J4839" s="29" t="s">
        <v>3263</v>
      </c>
      <c r="K4839" s="29" t="s">
        <v>3264</v>
      </c>
      <c r="L4839" s="29" t="s">
        <v>3103</v>
      </c>
      <c r="M4839" s="29" t="s">
        <v>3265</v>
      </c>
      <c r="N4839" s="29" t="s">
        <v>3266</v>
      </c>
      <c r="O4839" s="29" t="s">
        <v>3338</v>
      </c>
      <c r="P4839" s="29" t="s">
        <v>3339</v>
      </c>
      <c r="Q4839" s="29" t="s">
        <v>3249</v>
      </c>
      <c r="R4839" s="29" t="s">
        <v>3210</v>
      </c>
      <c r="S4839" s="29" t="s">
        <v>3098</v>
      </c>
      <c r="T4839" s="29"/>
      <c r="U4839" s="30">
        <v>0</v>
      </c>
      <c r="V4839" s="30">
        <v>0</v>
      </c>
      <c r="W4839" s="30">
        <v>0</v>
      </c>
      <c r="X4839" s="30">
        <v>0</v>
      </c>
      <c r="Y4839" s="30">
        <v>0</v>
      </c>
      <c r="Z4839" s="30">
        <v>29091</v>
      </c>
      <c r="AA4839" s="30">
        <v>0</v>
      </c>
      <c r="AB4839" s="30">
        <v>0</v>
      </c>
      <c r="AC4839" s="30">
        <v>0</v>
      </c>
      <c r="AD4839" s="30">
        <v>0</v>
      </c>
      <c r="AE4839" s="30">
        <v>0</v>
      </c>
      <c r="AF4839" s="30">
        <v>0</v>
      </c>
    </row>
    <row r="4840" spans="1:32" x14ac:dyDescent="0.45">
      <c r="A4840" s="29" t="s">
        <v>392</v>
      </c>
      <c r="B4840" s="29" t="s">
        <v>393</v>
      </c>
      <c r="C4840" s="29" t="s">
        <v>3600</v>
      </c>
      <c r="D4840" s="29" t="s">
        <v>3601</v>
      </c>
      <c r="E4840" s="29" t="s">
        <v>3602</v>
      </c>
      <c r="F4840" s="29" t="s">
        <v>3603</v>
      </c>
      <c r="G4840" s="29" t="s">
        <v>3233</v>
      </c>
      <c r="H4840" s="29" t="s">
        <v>3234</v>
      </c>
      <c r="I4840" s="29" t="s">
        <v>3262</v>
      </c>
      <c r="J4840" s="29" t="s">
        <v>3263</v>
      </c>
      <c r="K4840" s="29" t="s">
        <v>3264</v>
      </c>
      <c r="L4840" s="29" t="s">
        <v>3103</v>
      </c>
      <c r="M4840" s="29" t="s">
        <v>3265</v>
      </c>
      <c r="N4840" s="29" t="s">
        <v>3266</v>
      </c>
      <c r="O4840" s="29" t="s">
        <v>3269</v>
      </c>
      <c r="P4840" s="29" t="s">
        <v>3270</v>
      </c>
      <c r="Q4840" s="29" t="s">
        <v>3209</v>
      </c>
      <c r="R4840" s="29" t="s">
        <v>3210</v>
      </c>
      <c r="S4840" s="29" t="s">
        <v>3098</v>
      </c>
      <c r="T4840" s="29"/>
      <c r="U4840" s="30">
        <v>0</v>
      </c>
      <c r="V4840" s="30">
        <v>0</v>
      </c>
      <c r="W4840" s="30">
        <v>0</v>
      </c>
      <c r="X4840" s="30">
        <v>0</v>
      </c>
      <c r="Y4840" s="30">
        <v>0</v>
      </c>
      <c r="Z4840" s="30">
        <v>0</v>
      </c>
      <c r="AA4840" s="30">
        <v>195</v>
      </c>
      <c r="AB4840" s="30">
        <v>39</v>
      </c>
      <c r="AC4840" s="30">
        <v>0</v>
      </c>
      <c r="AD4840" s="30">
        <v>39</v>
      </c>
      <c r="AE4840" s="30">
        <v>0</v>
      </c>
      <c r="AF4840" s="30">
        <v>117</v>
      </c>
    </row>
    <row r="4841" spans="1:32" x14ac:dyDescent="0.45">
      <c r="A4841" s="29" t="s">
        <v>392</v>
      </c>
      <c r="B4841" s="29" t="s">
        <v>393</v>
      </c>
      <c r="C4841" s="29" t="s">
        <v>3600</v>
      </c>
      <c r="D4841" s="29" t="s">
        <v>3601</v>
      </c>
      <c r="E4841" s="29" t="s">
        <v>3602</v>
      </c>
      <c r="F4841" s="29" t="s">
        <v>3603</v>
      </c>
      <c r="G4841" s="29" t="s">
        <v>3233</v>
      </c>
      <c r="H4841" s="29" t="s">
        <v>3234</v>
      </c>
      <c r="I4841" s="29" t="s">
        <v>3275</v>
      </c>
      <c r="J4841" s="29" t="s">
        <v>3276</v>
      </c>
      <c r="K4841" s="29" t="s">
        <v>3277</v>
      </c>
      <c r="L4841" s="29" t="s">
        <v>3100</v>
      </c>
      <c r="M4841" s="29" t="s">
        <v>3278</v>
      </c>
      <c r="N4841" s="29" t="s">
        <v>3279</v>
      </c>
      <c r="O4841" s="29" t="s">
        <v>3280</v>
      </c>
      <c r="P4841" s="29" t="s">
        <v>3281</v>
      </c>
      <c r="Q4841" s="29" t="s">
        <v>3249</v>
      </c>
      <c r="R4841" s="29" t="s">
        <v>3210</v>
      </c>
      <c r="S4841" s="29" t="s">
        <v>3098</v>
      </c>
      <c r="T4841" s="29"/>
      <c r="U4841" s="30">
        <v>0</v>
      </c>
      <c r="V4841" s="30">
        <v>0</v>
      </c>
      <c r="W4841" s="30">
        <v>0</v>
      </c>
      <c r="X4841" s="30">
        <v>0</v>
      </c>
      <c r="Y4841" s="30">
        <v>0</v>
      </c>
      <c r="Z4841" s="30">
        <v>962</v>
      </c>
      <c r="AA4841" s="30">
        <v>962</v>
      </c>
      <c r="AB4841" s="30">
        <v>962</v>
      </c>
      <c r="AC4841" s="30">
        <v>962</v>
      </c>
      <c r="AD4841" s="30">
        <v>962</v>
      </c>
      <c r="AE4841" s="30">
        <v>962</v>
      </c>
      <c r="AF4841" s="30">
        <v>962</v>
      </c>
    </row>
    <row r="4842" spans="1:32" x14ac:dyDescent="0.45">
      <c r="A4842" s="29" t="s">
        <v>392</v>
      </c>
      <c r="B4842" s="29" t="s">
        <v>393</v>
      </c>
      <c r="C4842" s="29" t="s">
        <v>3600</v>
      </c>
      <c r="D4842" s="29" t="s">
        <v>3601</v>
      </c>
      <c r="E4842" s="29" t="s">
        <v>3602</v>
      </c>
      <c r="F4842" s="29" t="s">
        <v>3603</v>
      </c>
      <c r="G4842" s="29" t="s">
        <v>3233</v>
      </c>
      <c r="H4842" s="29" t="s">
        <v>3234</v>
      </c>
      <c r="I4842" s="29" t="s">
        <v>3275</v>
      </c>
      <c r="J4842" s="29" t="s">
        <v>3276</v>
      </c>
      <c r="K4842" s="29" t="s">
        <v>3277</v>
      </c>
      <c r="L4842" s="29" t="s">
        <v>3100</v>
      </c>
      <c r="M4842" s="29" t="s">
        <v>3278</v>
      </c>
      <c r="N4842" s="29" t="s">
        <v>3279</v>
      </c>
      <c r="O4842" s="29" t="s">
        <v>3280</v>
      </c>
      <c r="P4842" s="29" t="s">
        <v>3281</v>
      </c>
      <c r="Q4842" s="29" t="s">
        <v>3209</v>
      </c>
      <c r="R4842" s="29" t="s">
        <v>3210</v>
      </c>
      <c r="S4842" s="29" t="s">
        <v>3098</v>
      </c>
      <c r="T4842" s="29"/>
      <c r="U4842" s="30">
        <v>0</v>
      </c>
      <c r="V4842" s="30">
        <v>0</v>
      </c>
      <c r="W4842" s="30">
        <v>0</v>
      </c>
      <c r="X4842" s="30">
        <v>0</v>
      </c>
      <c r="Y4842" s="30">
        <v>0</v>
      </c>
      <c r="Z4842" s="30">
        <v>10666</v>
      </c>
      <c r="AA4842" s="30">
        <v>0</v>
      </c>
      <c r="AB4842" s="30">
        <v>0</v>
      </c>
      <c r="AC4842" s="30">
        <v>0</v>
      </c>
      <c r="AD4842" s="30">
        <v>0</v>
      </c>
      <c r="AE4842" s="30">
        <v>0</v>
      </c>
      <c r="AF4842" s="30">
        <v>0</v>
      </c>
    </row>
    <row r="4843" spans="1:32" x14ac:dyDescent="0.45">
      <c r="A4843" s="29" t="s">
        <v>392</v>
      </c>
      <c r="B4843" s="29" t="s">
        <v>393</v>
      </c>
      <c r="C4843" s="29" t="s">
        <v>3600</v>
      </c>
      <c r="D4843" s="29" t="s">
        <v>3601</v>
      </c>
      <c r="E4843" s="29" t="s">
        <v>3602</v>
      </c>
      <c r="F4843" s="29" t="s">
        <v>3603</v>
      </c>
      <c r="G4843" s="29" t="s">
        <v>3233</v>
      </c>
      <c r="H4843" s="29" t="s">
        <v>3234</v>
      </c>
      <c r="I4843" s="29" t="s">
        <v>3275</v>
      </c>
      <c r="J4843" s="29" t="s">
        <v>3276</v>
      </c>
      <c r="K4843" s="29" t="s">
        <v>3277</v>
      </c>
      <c r="L4843" s="29" t="s">
        <v>3100</v>
      </c>
      <c r="M4843" s="29" t="s">
        <v>3312</v>
      </c>
      <c r="N4843" s="29" t="s">
        <v>3313</v>
      </c>
      <c r="O4843" s="29" t="s">
        <v>3314</v>
      </c>
      <c r="P4843" s="29" t="s">
        <v>3315</v>
      </c>
      <c r="Q4843" s="29" t="s">
        <v>3249</v>
      </c>
      <c r="R4843" s="29" t="s">
        <v>3210</v>
      </c>
      <c r="S4843" s="29" t="s">
        <v>3098</v>
      </c>
      <c r="T4843" s="29"/>
      <c r="U4843" s="30">
        <v>0</v>
      </c>
      <c r="V4843" s="30">
        <v>0</v>
      </c>
      <c r="W4843" s="30">
        <v>0</v>
      </c>
      <c r="X4843" s="30">
        <v>0</v>
      </c>
      <c r="Y4843" s="30">
        <v>0</v>
      </c>
      <c r="Z4843" s="30">
        <v>32728</v>
      </c>
      <c r="AA4843" s="30">
        <v>0</v>
      </c>
      <c r="AB4843" s="30">
        <v>0</v>
      </c>
      <c r="AC4843" s="30">
        <v>0</v>
      </c>
      <c r="AD4843" s="30">
        <v>0</v>
      </c>
      <c r="AE4843" s="30">
        <v>0</v>
      </c>
      <c r="AF4843" s="30">
        <v>0</v>
      </c>
    </row>
    <row r="4844" spans="1:32" x14ac:dyDescent="0.45">
      <c r="A4844" s="29" t="s">
        <v>392</v>
      </c>
      <c r="B4844" s="29" t="s">
        <v>393</v>
      </c>
      <c r="C4844" s="29" t="s">
        <v>3600</v>
      </c>
      <c r="D4844" s="29" t="s">
        <v>3601</v>
      </c>
      <c r="E4844" s="29" t="s">
        <v>3602</v>
      </c>
      <c r="F4844" s="29" t="s">
        <v>3603</v>
      </c>
      <c r="G4844" s="29" t="s">
        <v>3233</v>
      </c>
      <c r="H4844" s="29" t="s">
        <v>3234</v>
      </c>
      <c r="I4844" s="29" t="s">
        <v>3275</v>
      </c>
      <c r="J4844" s="29" t="s">
        <v>3276</v>
      </c>
      <c r="K4844" s="29" t="s">
        <v>3277</v>
      </c>
      <c r="L4844" s="29" t="s">
        <v>3100</v>
      </c>
      <c r="M4844" s="29" t="s">
        <v>3312</v>
      </c>
      <c r="N4844" s="29" t="s">
        <v>3313</v>
      </c>
      <c r="O4844" s="29" t="s">
        <v>3314</v>
      </c>
      <c r="P4844" s="29" t="s">
        <v>3315</v>
      </c>
      <c r="Q4844" s="29" t="s">
        <v>3209</v>
      </c>
      <c r="R4844" s="29" t="s">
        <v>3210</v>
      </c>
      <c r="S4844" s="29" t="s">
        <v>3098</v>
      </c>
      <c r="T4844" s="29"/>
      <c r="U4844" s="30">
        <v>0</v>
      </c>
      <c r="V4844" s="30">
        <v>0</v>
      </c>
      <c r="W4844" s="30">
        <v>0</v>
      </c>
      <c r="X4844" s="30">
        <v>0</v>
      </c>
      <c r="Y4844" s="30">
        <v>0</v>
      </c>
      <c r="Z4844" s="30">
        <v>26933</v>
      </c>
      <c r="AA4844" s="30">
        <v>36000</v>
      </c>
      <c r="AB4844" s="30">
        <v>34387</v>
      </c>
      <c r="AC4844" s="30">
        <v>34000</v>
      </c>
      <c r="AD4844" s="30">
        <v>34000</v>
      </c>
      <c r="AE4844" s="30">
        <v>34000</v>
      </c>
      <c r="AF4844" s="30">
        <v>34000</v>
      </c>
    </row>
    <row r="4845" spans="1:32" x14ac:dyDescent="0.45">
      <c r="A4845" s="29" t="s">
        <v>392</v>
      </c>
      <c r="B4845" s="29" t="s">
        <v>393</v>
      </c>
      <c r="C4845" s="29" t="s">
        <v>3600</v>
      </c>
      <c r="D4845" s="29" t="s">
        <v>3601</v>
      </c>
      <c r="E4845" s="29" t="s">
        <v>3941</v>
      </c>
      <c r="F4845" s="29" t="s">
        <v>3942</v>
      </c>
      <c r="G4845" s="29" t="s">
        <v>3233</v>
      </c>
      <c r="H4845" s="29" t="s">
        <v>3234</v>
      </c>
      <c r="I4845" s="29" t="s">
        <v>3275</v>
      </c>
      <c r="J4845" s="29" t="s">
        <v>3276</v>
      </c>
      <c r="K4845" s="29" t="s">
        <v>3277</v>
      </c>
      <c r="L4845" s="29" t="s">
        <v>3100</v>
      </c>
      <c r="M4845" s="29" t="s">
        <v>3312</v>
      </c>
      <c r="N4845" s="29" t="s">
        <v>3313</v>
      </c>
      <c r="O4845" s="29" t="s">
        <v>3314</v>
      </c>
      <c r="P4845" s="29" t="s">
        <v>3315</v>
      </c>
      <c r="Q4845" s="29" t="s">
        <v>3249</v>
      </c>
      <c r="R4845" s="29" t="s">
        <v>3098</v>
      </c>
      <c r="S4845" s="29" t="s">
        <v>3098</v>
      </c>
      <c r="T4845" s="29"/>
      <c r="U4845" s="30">
        <v>1924</v>
      </c>
      <c r="V4845" s="30">
        <v>1924</v>
      </c>
      <c r="W4845" s="30">
        <v>1924</v>
      </c>
      <c r="X4845" s="30">
        <v>1924</v>
      </c>
      <c r="Y4845" s="30">
        <v>1924</v>
      </c>
      <c r="Z4845" s="30">
        <v>1924</v>
      </c>
      <c r="AA4845" s="30">
        <v>1924</v>
      </c>
      <c r="AB4845" s="30">
        <v>1924</v>
      </c>
      <c r="AC4845" s="30">
        <v>1924</v>
      </c>
      <c r="AD4845" s="30">
        <v>1924</v>
      </c>
      <c r="AE4845" s="30">
        <v>1924</v>
      </c>
      <c r="AF4845" s="30">
        <v>1924</v>
      </c>
    </row>
    <row r="4846" spans="1:32" x14ac:dyDescent="0.45">
      <c r="A4846" s="29" t="s">
        <v>392</v>
      </c>
      <c r="B4846" s="29" t="s">
        <v>393</v>
      </c>
      <c r="C4846" s="29" t="s">
        <v>3600</v>
      </c>
      <c r="D4846" s="29" t="s">
        <v>3601</v>
      </c>
      <c r="E4846" s="29" t="s">
        <v>3941</v>
      </c>
      <c r="F4846" s="29" t="s">
        <v>3942</v>
      </c>
      <c r="G4846" s="29" t="s">
        <v>3233</v>
      </c>
      <c r="H4846" s="29" t="s">
        <v>3234</v>
      </c>
      <c r="I4846" s="29" t="s">
        <v>3275</v>
      </c>
      <c r="J4846" s="29" t="s">
        <v>3276</v>
      </c>
      <c r="K4846" s="29" t="s">
        <v>3277</v>
      </c>
      <c r="L4846" s="29" t="s">
        <v>3100</v>
      </c>
      <c r="M4846" s="29" t="s">
        <v>3312</v>
      </c>
      <c r="N4846" s="29" t="s">
        <v>3313</v>
      </c>
      <c r="O4846" s="29" t="s">
        <v>3314</v>
      </c>
      <c r="P4846" s="29" t="s">
        <v>3315</v>
      </c>
      <c r="Q4846" s="29" t="s">
        <v>3209</v>
      </c>
      <c r="R4846" s="29" t="s">
        <v>3098</v>
      </c>
      <c r="S4846" s="29" t="s">
        <v>3098</v>
      </c>
      <c r="T4846" s="29"/>
      <c r="U4846" s="30">
        <v>69676</v>
      </c>
      <c r="V4846" s="30">
        <v>72000</v>
      </c>
      <c r="W4846" s="30">
        <v>72000</v>
      </c>
      <c r="X4846" s="30">
        <v>72000</v>
      </c>
      <c r="Y4846" s="30">
        <v>72000</v>
      </c>
      <c r="Z4846" s="30">
        <v>72000</v>
      </c>
      <c r="AA4846" s="30">
        <v>72000</v>
      </c>
      <c r="AB4846" s="30">
        <v>72000</v>
      </c>
      <c r="AC4846" s="30">
        <v>70867</v>
      </c>
      <c r="AD4846" s="30">
        <v>72000</v>
      </c>
      <c r="AE4846" s="30">
        <v>72000</v>
      </c>
      <c r="AF4846" s="30">
        <v>72000</v>
      </c>
    </row>
    <row r="4847" spans="1:32" x14ac:dyDescent="0.45">
      <c r="A4847" s="29" t="s">
        <v>392</v>
      </c>
      <c r="B4847" s="29" t="s">
        <v>393</v>
      </c>
      <c r="C4847" s="29" t="s">
        <v>3600</v>
      </c>
      <c r="D4847" s="29" t="s">
        <v>3601</v>
      </c>
      <c r="E4847" s="29" t="s">
        <v>3941</v>
      </c>
      <c r="F4847" s="29" t="s">
        <v>3942</v>
      </c>
      <c r="G4847" s="29" t="s">
        <v>3233</v>
      </c>
      <c r="H4847" s="29" t="s">
        <v>3234</v>
      </c>
      <c r="I4847" s="29" t="s">
        <v>3275</v>
      </c>
      <c r="J4847" s="29" t="s">
        <v>3276</v>
      </c>
      <c r="K4847" s="29" t="s">
        <v>3287</v>
      </c>
      <c r="L4847" s="29" t="s">
        <v>3101</v>
      </c>
      <c r="M4847" s="29" t="s">
        <v>3288</v>
      </c>
      <c r="N4847" s="29" t="s">
        <v>3289</v>
      </c>
      <c r="O4847" s="29" t="s">
        <v>3290</v>
      </c>
      <c r="P4847" s="29" t="s">
        <v>3291</v>
      </c>
      <c r="Q4847" s="29" t="s">
        <v>3209</v>
      </c>
      <c r="R4847" s="29" t="s">
        <v>3098</v>
      </c>
      <c r="S4847" s="29" t="s">
        <v>3098</v>
      </c>
      <c r="T4847" s="29"/>
      <c r="U4847" s="30">
        <v>9678</v>
      </c>
      <c r="V4847" s="30">
        <v>10000</v>
      </c>
      <c r="W4847" s="30">
        <v>10000</v>
      </c>
      <c r="X4847" s="30">
        <v>10000</v>
      </c>
      <c r="Y4847" s="30">
        <v>10000</v>
      </c>
      <c r="Z4847" s="30">
        <v>10000</v>
      </c>
      <c r="AA4847" s="30">
        <v>10000</v>
      </c>
      <c r="AB4847" s="30">
        <v>10000</v>
      </c>
      <c r="AC4847" s="30">
        <v>10000</v>
      </c>
      <c r="AD4847" s="30">
        <v>10000</v>
      </c>
      <c r="AE4847" s="30">
        <v>10000</v>
      </c>
      <c r="AF4847" s="30">
        <v>10000</v>
      </c>
    </row>
    <row r="4848" spans="1:32" x14ac:dyDescent="0.45">
      <c r="A4848" s="29" t="s">
        <v>392</v>
      </c>
      <c r="B4848" s="29" t="s">
        <v>393</v>
      </c>
      <c r="C4848" s="29" t="s">
        <v>3600</v>
      </c>
      <c r="D4848" s="29" t="s">
        <v>3601</v>
      </c>
      <c r="E4848" s="29" t="s">
        <v>3966</v>
      </c>
      <c r="F4848" s="29" t="s">
        <v>3967</v>
      </c>
      <c r="G4848" s="29" t="s">
        <v>3233</v>
      </c>
      <c r="H4848" s="29" t="s">
        <v>3234</v>
      </c>
      <c r="I4848" s="29" t="s">
        <v>3242</v>
      </c>
      <c r="J4848" s="29" t="s">
        <v>3243</v>
      </c>
      <c r="K4848" s="29" t="s">
        <v>3244</v>
      </c>
      <c r="L4848" s="29" t="s">
        <v>3104</v>
      </c>
      <c r="M4848" s="29" t="s">
        <v>3245</v>
      </c>
      <c r="N4848" s="29" t="s">
        <v>3246</v>
      </c>
      <c r="O4848" s="29" t="s">
        <v>3836</v>
      </c>
      <c r="P4848" s="29" t="s">
        <v>3837</v>
      </c>
      <c r="Q4848" s="29" t="s">
        <v>3249</v>
      </c>
      <c r="R4848" s="29" t="s">
        <v>3210</v>
      </c>
      <c r="S4848" s="29" t="s">
        <v>3098</v>
      </c>
      <c r="T4848" s="29"/>
      <c r="U4848" s="30">
        <v>412</v>
      </c>
      <c r="V4848" s="30">
        <v>412</v>
      </c>
      <c r="W4848" s="30">
        <v>412</v>
      </c>
      <c r="X4848" s="30">
        <v>412</v>
      </c>
      <c r="Y4848" s="30">
        <v>0</v>
      </c>
      <c r="Z4848" s="30">
        <v>0</v>
      </c>
      <c r="AA4848" s="30">
        <v>0</v>
      </c>
      <c r="AB4848" s="30">
        <v>0</v>
      </c>
      <c r="AC4848" s="30">
        <v>0</v>
      </c>
      <c r="AD4848" s="30">
        <v>0</v>
      </c>
      <c r="AE4848" s="30">
        <v>0</v>
      </c>
      <c r="AF4848" s="30">
        <v>0</v>
      </c>
    </row>
    <row r="4849" spans="1:32" x14ac:dyDescent="0.45">
      <c r="A4849" s="29" t="s">
        <v>392</v>
      </c>
      <c r="B4849" s="29" t="s">
        <v>393</v>
      </c>
      <c r="C4849" s="29" t="s">
        <v>3600</v>
      </c>
      <c r="D4849" s="29" t="s">
        <v>3601</v>
      </c>
      <c r="E4849" s="29" t="s">
        <v>3966</v>
      </c>
      <c r="F4849" s="29" t="s">
        <v>3967</v>
      </c>
      <c r="G4849" s="29" t="s">
        <v>3233</v>
      </c>
      <c r="H4849" s="29" t="s">
        <v>3234</v>
      </c>
      <c r="I4849" s="29" t="s">
        <v>3275</v>
      </c>
      <c r="J4849" s="29" t="s">
        <v>3276</v>
      </c>
      <c r="K4849" s="29" t="s">
        <v>3277</v>
      </c>
      <c r="L4849" s="29" t="s">
        <v>3100</v>
      </c>
      <c r="M4849" s="29" t="s">
        <v>3278</v>
      </c>
      <c r="N4849" s="29" t="s">
        <v>3279</v>
      </c>
      <c r="O4849" s="29" t="s">
        <v>3280</v>
      </c>
      <c r="P4849" s="29" t="s">
        <v>3281</v>
      </c>
      <c r="Q4849" s="29" t="s">
        <v>3249</v>
      </c>
      <c r="R4849" s="29" t="s">
        <v>3210</v>
      </c>
      <c r="S4849" s="29" t="s">
        <v>3098</v>
      </c>
      <c r="T4849" s="29"/>
      <c r="U4849" s="30">
        <v>618</v>
      </c>
      <c r="V4849" s="30">
        <v>618</v>
      </c>
      <c r="W4849" s="30">
        <v>618</v>
      </c>
      <c r="X4849" s="30">
        <v>618</v>
      </c>
      <c r="Y4849" s="30">
        <v>0</v>
      </c>
      <c r="Z4849" s="30">
        <v>0</v>
      </c>
      <c r="AA4849" s="30">
        <v>0</v>
      </c>
      <c r="AB4849" s="30">
        <v>0</v>
      </c>
      <c r="AC4849" s="30">
        <v>0</v>
      </c>
      <c r="AD4849" s="30">
        <v>0</v>
      </c>
      <c r="AE4849" s="30">
        <v>0</v>
      </c>
      <c r="AF4849" s="30">
        <v>0</v>
      </c>
    </row>
    <row r="4850" spans="1:32" x14ac:dyDescent="0.45">
      <c r="A4850" s="29" t="s">
        <v>392</v>
      </c>
      <c r="B4850" s="29" t="s">
        <v>393</v>
      </c>
      <c r="C4850" s="29" t="s">
        <v>3292</v>
      </c>
      <c r="D4850" s="29" t="s">
        <v>3293</v>
      </c>
      <c r="E4850" s="29" t="s">
        <v>3388</v>
      </c>
      <c r="F4850" s="29" t="s">
        <v>3389</v>
      </c>
      <c r="G4850" s="29" t="s">
        <v>3233</v>
      </c>
      <c r="H4850" s="29" t="s">
        <v>3234</v>
      </c>
      <c r="I4850" s="29" t="s">
        <v>3235</v>
      </c>
      <c r="J4850" s="29" t="s">
        <v>3236</v>
      </c>
      <c r="K4850" s="29" t="s">
        <v>3237</v>
      </c>
      <c r="L4850" s="29" t="s">
        <v>3107</v>
      </c>
      <c r="M4850" s="29" t="s">
        <v>3416</v>
      </c>
      <c r="N4850" s="29" t="s">
        <v>3417</v>
      </c>
      <c r="O4850" s="29" t="s">
        <v>3418</v>
      </c>
      <c r="P4850" s="29" t="s">
        <v>3417</v>
      </c>
      <c r="Q4850" s="29" t="s">
        <v>3209</v>
      </c>
      <c r="R4850" s="29" t="s">
        <v>3098</v>
      </c>
      <c r="S4850" s="29" t="s">
        <v>3098</v>
      </c>
      <c r="T4850" s="29"/>
      <c r="U4850" s="30">
        <v>0</v>
      </c>
      <c r="V4850" s="30">
        <v>6178.5280000000002</v>
      </c>
      <c r="W4850" s="30">
        <v>7520.1</v>
      </c>
      <c r="X4850" s="30">
        <v>7520.1</v>
      </c>
      <c r="Y4850" s="30">
        <v>7520.1</v>
      </c>
      <c r="Z4850" s="30">
        <v>7520.1</v>
      </c>
      <c r="AA4850" s="30">
        <v>7520.1</v>
      </c>
      <c r="AB4850" s="30">
        <v>7520.1</v>
      </c>
      <c r="AC4850" s="30">
        <v>8748.7839999999997</v>
      </c>
      <c r="AD4850" s="30">
        <v>11614.71</v>
      </c>
      <c r="AE4850" s="30">
        <v>11614.71</v>
      </c>
      <c r="AF4850" s="30">
        <v>11614.71</v>
      </c>
    </row>
    <row r="4851" spans="1:32" x14ac:dyDescent="0.45">
      <c r="A4851" s="29" t="s">
        <v>392</v>
      </c>
      <c r="B4851" s="29" t="s">
        <v>393</v>
      </c>
      <c r="C4851" s="29" t="s">
        <v>3292</v>
      </c>
      <c r="D4851" s="29" t="s">
        <v>3293</v>
      </c>
      <c r="E4851" s="29" t="s">
        <v>3388</v>
      </c>
      <c r="F4851" s="29" t="s">
        <v>3389</v>
      </c>
      <c r="G4851" s="29" t="s">
        <v>3233</v>
      </c>
      <c r="H4851" s="29" t="s">
        <v>3234</v>
      </c>
      <c r="I4851" s="29" t="s">
        <v>3235</v>
      </c>
      <c r="J4851" s="29" t="s">
        <v>3236</v>
      </c>
      <c r="K4851" s="29" t="s">
        <v>3237</v>
      </c>
      <c r="L4851" s="29" t="s">
        <v>3107</v>
      </c>
      <c r="M4851" s="29" t="s">
        <v>3456</v>
      </c>
      <c r="N4851" s="29" t="s">
        <v>3457</v>
      </c>
      <c r="O4851" s="29" t="s">
        <v>3458</v>
      </c>
      <c r="P4851" s="29" t="s">
        <v>3459</v>
      </c>
      <c r="Q4851" s="29" t="s">
        <v>3209</v>
      </c>
      <c r="R4851" s="29" t="s">
        <v>3098</v>
      </c>
      <c r="S4851" s="29" t="s">
        <v>3098</v>
      </c>
      <c r="T4851" s="29"/>
      <c r="U4851" s="30">
        <v>0</v>
      </c>
      <c r="V4851" s="30">
        <v>0</v>
      </c>
      <c r="W4851" s="30">
        <v>0</v>
      </c>
      <c r="X4851" s="30">
        <v>0</v>
      </c>
      <c r="Y4851" s="30">
        <v>0</v>
      </c>
      <c r="Z4851" s="30">
        <v>0</v>
      </c>
      <c r="AA4851" s="30">
        <v>0</v>
      </c>
      <c r="AB4851" s="30">
        <v>0</v>
      </c>
      <c r="AC4851" s="30">
        <v>-1E-3</v>
      </c>
      <c r="AD4851" s="30">
        <v>0</v>
      </c>
      <c r="AE4851" s="30">
        <v>0</v>
      </c>
      <c r="AF4851" s="30">
        <v>0</v>
      </c>
    </row>
    <row r="4852" spans="1:32" x14ac:dyDescent="0.45">
      <c r="A4852" s="29" t="s">
        <v>392</v>
      </c>
      <c r="B4852" s="29" t="s">
        <v>393</v>
      </c>
      <c r="C4852" s="29" t="s">
        <v>3292</v>
      </c>
      <c r="D4852" s="29" t="s">
        <v>3293</v>
      </c>
      <c r="E4852" s="29" t="s">
        <v>3388</v>
      </c>
      <c r="F4852" s="29" t="s">
        <v>3389</v>
      </c>
      <c r="G4852" s="29" t="s">
        <v>3233</v>
      </c>
      <c r="H4852" s="29" t="s">
        <v>3234</v>
      </c>
      <c r="I4852" s="29" t="s">
        <v>3341</v>
      </c>
      <c r="J4852" s="29" t="s">
        <v>3342</v>
      </c>
      <c r="K4852" s="29" t="s">
        <v>3343</v>
      </c>
      <c r="L4852" s="29" t="s">
        <v>3119</v>
      </c>
      <c r="M4852" s="29" t="s">
        <v>3398</v>
      </c>
      <c r="N4852" s="29" t="s">
        <v>3399</v>
      </c>
      <c r="O4852" s="29" t="s">
        <v>3400</v>
      </c>
      <c r="P4852" s="29" t="s">
        <v>3399</v>
      </c>
      <c r="Q4852" s="29" t="s">
        <v>3209</v>
      </c>
      <c r="R4852" s="29" t="s">
        <v>3210</v>
      </c>
      <c r="S4852" s="29" t="s">
        <v>3098</v>
      </c>
      <c r="T4852" s="29"/>
      <c r="U4852" s="30">
        <v>830</v>
      </c>
      <c r="V4852" s="30">
        <v>880</v>
      </c>
      <c r="W4852" s="30">
        <v>0</v>
      </c>
      <c r="X4852" s="30">
        <v>0</v>
      </c>
      <c r="Y4852" s="30">
        <v>0</v>
      </c>
      <c r="Z4852" s="30">
        <v>0</v>
      </c>
      <c r="AA4852" s="30">
        <v>0</v>
      </c>
      <c r="AB4852" s="30">
        <v>0</v>
      </c>
      <c r="AC4852" s="30">
        <v>0</v>
      </c>
      <c r="AD4852" s="30">
        <v>0</v>
      </c>
      <c r="AE4852" s="30">
        <v>0</v>
      </c>
      <c r="AF4852" s="30">
        <v>0</v>
      </c>
    </row>
    <row r="4853" spans="1:32" x14ac:dyDescent="0.45">
      <c r="A4853" s="29" t="s">
        <v>392</v>
      </c>
      <c r="B4853" s="29" t="s">
        <v>393</v>
      </c>
      <c r="C4853" s="29" t="s">
        <v>3460</v>
      </c>
      <c r="D4853" s="29" t="s">
        <v>3461</v>
      </c>
      <c r="E4853" s="29" t="s">
        <v>3968</v>
      </c>
      <c r="F4853" s="29" t="s">
        <v>3969</v>
      </c>
      <c r="G4853" s="29" t="s">
        <v>3233</v>
      </c>
      <c r="H4853" s="29" t="s">
        <v>3234</v>
      </c>
      <c r="I4853" s="29" t="s">
        <v>3242</v>
      </c>
      <c r="J4853" s="29" t="s">
        <v>3243</v>
      </c>
      <c r="K4853" s="29" t="s">
        <v>3430</v>
      </c>
      <c r="L4853" s="29" t="s">
        <v>3431</v>
      </c>
      <c r="M4853" s="29" t="s">
        <v>3970</v>
      </c>
      <c r="N4853" s="29" t="s">
        <v>3971</v>
      </c>
      <c r="O4853" s="29" t="s">
        <v>3972</v>
      </c>
      <c r="P4853" s="29" t="s">
        <v>3973</v>
      </c>
      <c r="Q4853" s="29" t="s">
        <v>3209</v>
      </c>
      <c r="R4853" s="29" t="s">
        <v>3210</v>
      </c>
      <c r="S4853" s="29" t="s">
        <v>3098</v>
      </c>
      <c r="T4853" s="29"/>
      <c r="U4853" s="30">
        <v>2260</v>
      </c>
      <c r="V4853" s="30">
        <v>2260</v>
      </c>
      <c r="W4853" s="30">
        <v>2260</v>
      </c>
      <c r="X4853" s="30">
        <v>2260</v>
      </c>
      <c r="Y4853" s="30">
        <v>2260</v>
      </c>
      <c r="Z4853" s="30">
        <v>2260</v>
      </c>
      <c r="AA4853" s="30">
        <v>2260</v>
      </c>
      <c r="AB4853" s="30">
        <v>2260</v>
      </c>
      <c r="AC4853" s="30">
        <v>2260</v>
      </c>
      <c r="AD4853" s="30">
        <v>2260</v>
      </c>
      <c r="AE4853" s="30">
        <v>2260</v>
      </c>
      <c r="AF4853" s="30">
        <v>2260</v>
      </c>
    </row>
    <row r="4854" spans="1:32" x14ac:dyDescent="0.45">
      <c r="A4854" s="29" t="s">
        <v>392</v>
      </c>
      <c r="B4854" s="29" t="s">
        <v>393</v>
      </c>
      <c r="C4854" s="29" t="s">
        <v>3460</v>
      </c>
      <c r="D4854" s="29" t="s">
        <v>3461</v>
      </c>
      <c r="E4854" s="29" t="s">
        <v>3968</v>
      </c>
      <c r="F4854" s="29" t="s">
        <v>3969</v>
      </c>
      <c r="G4854" s="29" t="s">
        <v>3233</v>
      </c>
      <c r="H4854" s="29" t="s">
        <v>3234</v>
      </c>
      <c r="I4854" s="29" t="s">
        <v>3242</v>
      </c>
      <c r="J4854" s="29" t="s">
        <v>3243</v>
      </c>
      <c r="K4854" s="29" t="s">
        <v>3430</v>
      </c>
      <c r="L4854" s="29" t="s">
        <v>3431</v>
      </c>
      <c r="M4854" s="29" t="s">
        <v>3432</v>
      </c>
      <c r="N4854" s="29" t="s">
        <v>3433</v>
      </c>
      <c r="O4854" s="29" t="s">
        <v>3974</v>
      </c>
      <c r="P4854" s="29" t="s">
        <v>3975</v>
      </c>
      <c r="Q4854" s="29" t="s">
        <v>3249</v>
      </c>
      <c r="R4854" s="29" t="s">
        <v>3210</v>
      </c>
      <c r="S4854" s="29" t="s">
        <v>3098</v>
      </c>
      <c r="T4854" s="29"/>
      <c r="U4854" s="30">
        <v>459</v>
      </c>
      <c r="V4854" s="30">
        <v>459</v>
      </c>
      <c r="W4854" s="30">
        <v>459</v>
      </c>
      <c r="X4854" s="30">
        <v>459</v>
      </c>
      <c r="Y4854" s="30">
        <v>459</v>
      </c>
      <c r="Z4854" s="30">
        <v>459</v>
      </c>
      <c r="AA4854" s="30">
        <v>459</v>
      </c>
      <c r="AB4854" s="30">
        <v>459</v>
      </c>
      <c r="AC4854" s="30">
        <v>459</v>
      </c>
      <c r="AD4854" s="30">
        <v>459</v>
      </c>
      <c r="AE4854" s="30">
        <v>449</v>
      </c>
      <c r="AF4854" s="30">
        <v>294</v>
      </c>
    </row>
    <row r="4855" spans="1:32" x14ac:dyDescent="0.45">
      <c r="A4855" s="29" t="s">
        <v>392</v>
      </c>
      <c r="B4855" s="29" t="s">
        <v>393</v>
      </c>
      <c r="C4855" s="29" t="s">
        <v>3460</v>
      </c>
      <c r="D4855" s="29" t="s">
        <v>3461</v>
      </c>
      <c r="E4855" s="29" t="s">
        <v>3968</v>
      </c>
      <c r="F4855" s="29" t="s">
        <v>3969</v>
      </c>
      <c r="G4855" s="29" t="s">
        <v>3233</v>
      </c>
      <c r="H4855" s="29" t="s">
        <v>3234</v>
      </c>
      <c r="I4855" s="29" t="s">
        <v>3242</v>
      </c>
      <c r="J4855" s="29" t="s">
        <v>3243</v>
      </c>
      <c r="K4855" s="29" t="s">
        <v>3430</v>
      </c>
      <c r="L4855" s="29" t="s">
        <v>3431</v>
      </c>
      <c r="M4855" s="29" t="s">
        <v>3432</v>
      </c>
      <c r="N4855" s="29" t="s">
        <v>3433</v>
      </c>
      <c r="O4855" s="29" t="s">
        <v>3974</v>
      </c>
      <c r="P4855" s="29" t="s">
        <v>3975</v>
      </c>
      <c r="Q4855" s="29" t="s">
        <v>3209</v>
      </c>
      <c r="R4855" s="29" t="s">
        <v>3210</v>
      </c>
      <c r="S4855" s="29" t="s">
        <v>3098</v>
      </c>
      <c r="T4855" s="29"/>
      <c r="U4855" s="30">
        <v>7590</v>
      </c>
      <c r="V4855" s="30">
        <v>7590</v>
      </c>
      <c r="W4855" s="30">
        <v>7590</v>
      </c>
      <c r="X4855" s="30">
        <v>7590</v>
      </c>
      <c r="Y4855" s="30">
        <v>7590</v>
      </c>
      <c r="Z4855" s="30">
        <v>7590</v>
      </c>
      <c r="AA4855" s="30">
        <v>7590</v>
      </c>
      <c r="AB4855" s="30">
        <v>7590</v>
      </c>
      <c r="AC4855" s="30">
        <v>7590</v>
      </c>
      <c r="AD4855" s="30">
        <v>7590</v>
      </c>
      <c r="AE4855" s="30">
        <v>7590</v>
      </c>
      <c r="AF4855" s="30">
        <v>7590</v>
      </c>
    </row>
    <row r="4856" spans="1:32" x14ac:dyDescent="0.45">
      <c r="A4856" s="29" t="s">
        <v>392</v>
      </c>
      <c r="B4856" s="29" t="s">
        <v>393</v>
      </c>
      <c r="C4856" s="29" t="s">
        <v>3460</v>
      </c>
      <c r="D4856" s="29" t="s">
        <v>3461</v>
      </c>
      <c r="E4856" s="29" t="s">
        <v>3968</v>
      </c>
      <c r="F4856" s="29" t="s">
        <v>3969</v>
      </c>
      <c r="G4856" s="29" t="s">
        <v>3233</v>
      </c>
      <c r="H4856" s="29" t="s">
        <v>3234</v>
      </c>
      <c r="I4856" s="29" t="s">
        <v>3242</v>
      </c>
      <c r="J4856" s="29" t="s">
        <v>3243</v>
      </c>
      <c r="K4856" s="29" t="s">
        <v>3252</v>
      </c>
      <c r="L4856" s="29" t="s">
        <v>3106</v>
      </c>
      <c r="M4856" s="29" t="s">
        <v>3253</v>
      </c>
      <c r="N4856" s="29" t="s">
        <v>3106</v>
      </c>
      <c r="O4856" s="29" t="s">
        <v>3812</v>
      </c>
      <c r="P4856" s="29" t="s">
        <v>3813</v>
      </c>
      <c r="Q4856" s="29" t="s">
        <v>3249</v>
      </c>
      <c r="R4856" s="29" t="s">
        <v>3210</v>
      </c>
      <c r="S4856" s="29" t="s">
        <v>3098</v>
      </c>
      <c r="T4856" s="29"/>
      <c r="U4856" s="30">
        <v>735</v>
      </c>
      <c r="V4856" s="30">
        <v>735</v>
      </c>
      <c r="W4856" s="30">
        <v>735</v>
      </c>
      <c r="X4856" s="30">
        <v>735</v>
      </c>
      <c r="Y4856" s="30">
        <v>735</v>
      </c>
      <c r="Z4856" s="30">
        <v>735</v>
      </c>
      <c r="AA4856" s="30">
        <v>735</v>
      </c>
      <c r="AB4856" s="30">
        <v>745</v>
      </c>
      <c r="AC4856" s="30">
        <v>0</v>
      </c>
      <c r="AD4856" s="30">
        <v>0</v>
      </c>
      <c r="AE4856" s="30">
        <v>0</v>
      </c>
      <c r="AF4856" s="30">
        <v>0</v>
      </c>
    </row>
    <row r="4857" spans="1:32" x14ac:dyDescent="0.45">
      <c r="A4857" s="29" t="s">
        <v>392</v>
      </c>
      <c r="B4857" s="29" t="s">
        <v>393</v>
      </c>
      <c r="C4857" s="29" t="s">
        <v>3460</v>
      </c>
      <c r="D4857" s="29" t="s">
        <v>3461</v>
      </c>
      <c r="E4857" s="29" t="s">
        <v>3968</v>
      </c>
      <c r="F4857" s="29" t="s">
        <v>3969</v>
      </c>
      <c r="G4857" s="29" t="s">
        <v>3233</v>
      </c>
      <c r="H4857" s="29" t="s">
        <v>3234</v>
      </c>
      <c r="I4857" s="29" t="s">
        <v>3242</v>
      </c>
      <c r="J4857" s="29" t="s">
        <v>3243</v>
      </c>
      <c r="K4857" s="29" t="s">
        <v>3252</v>
      </c>
      <c r="L4857" s="29" t="s">
        <v>3106</v>
      </c>
      <c r="M4857" s="29" t="s">
        <v>3253</v>
      </c>
      <c r="N4857" s="29" t="s">
        <v>3106</v>
      </c>
      <c r="O4857" s="29" t="s">
        <v>3812</v>
      </c>
      <c r="P4857" s="29" t="s">
        <v>3813</v>
      </c>
      <c r="Q4857" s="29" t="s">
        <v>3209</v>
      </c>
      <c r="R4857" s="29" t="s">
        <v>3210</v>
      </c>
      <c r="S4857" s="29" t="s">
        <v>3098</v>
      </c>
      <c r="T4857" s="29"/>
      <c r="U4857" s="30">
        <v>15000</v>
      </c>
      <c r="V4857" s="30">
        <v>15000</v>
      </c>
      <c r="W4857" s="30">
        <v>15000</v>
      </c>
      <c r="X4857" s="30">
        <v>15000</v>
      </c>
      <c r="Y4857" s="30">
        <v>15000</v>
      </c>
      <c r="Z4857" s="30">
        <v>15000</v>
      </c>
      <c r="AA4857" s="30">
        <v>15000</v>
      </c>
      <c r="AB4857" s="30">
        <v>15000</v>
      </c>
      <c r="AC4857" s="30">
        <v>15000</v>
      </c>
      <c r="AD4857" s="30">
        <v>15000</v>
      </c>
      <c r="AE4857" s="30">
        <v>15000</v>
      </c>
      <c r="AF4857" s="30">
        <v>10645</v>
      </c>
    </row>
    <row r="4858" spans="1:32" x14ac:dyDescent="0.45">
      <c r="A4858" s="29" t="s">
        <v>392</v>
      </c>
      <c r="B4858" s="29" t="s">
        <v>393</v>
      </c>
      <c r="C4858" s="29" t="s">
        <v>3460</v>
      </c>
      <c r="D4858" s="29" t="s">
        <v>3461</v>
      </c>
      <c r="E4858" s="29" t="s">
        <v>3968</v>
      </c>
      <c r="F4858" s="29" t="s">
        <v>3969</v>
      </c>
      <c r="G4858" s="29" t="s">
        <v>3233</v>
      </c>
      <c r="H4858" s="29" t="s">
        <v>3234</v>
      </c>
      <c r="I4858" s="29" t="s">
        <v>3242</v>
      </c>
      <c r="J4858" s="29" t="s">
        <v>3243</v>
      </c>
      <c r="K4858" s="29" t="s">
        <v>3258</v>
      </c>
      <c r="L4858" s="29" t="s">
        <v>3105</v>
      </c>
      <c r="M4858" s="29" t="s">
        <v>3259</v>
      </c>
      <c r="N4858" s="29" t="s">
        <v>3105</v>
      </c>
      <c r="O4858" s="29" t="s">
        <v>3260</v>
      </c>
      <c r="P4858" s="29" t="s">
        <v>3261</v>
      </c>
      <c r="Q4858" s="29" t="s">
        <v>3209</v>
      </c>
      <c r="R4858" s="29" t="s">
        <v>3210</v>
      </c>
      <c r="S4858" s="29" t="s">
        <v>3098</v>
      </c>
      <c r="T4858" s="29"/>
      <c r="U4858" s="30">
        <v>4000</v>
      </c>
      <c r="V4858" s="30">
        <v>4000</v>
      </c>
      <c r="W4858" s="30">
        <v>4000</v>
      </c>
      <c r="X4858" s="30">
        <v>4000</v>
      </c>
      <c r="Y4858" s="30">
        <v>4000</v>
      </c>
      <c r="Z4858" s="30">
        <v>4000</v>
      </c>
      <c r="AA4858" s="30">
        <v>4000</v>
      </c>
      <c r="AB4858" s="30">
        <v>4000</v>
      </c>
      <c r="AC4858" s="30">
        <v>4000</v>
      </c>
      <c r="AD4858" s="30">
        <v>4000</v>
      </c>
      <c r="AE4858" s="30">
        <v>4000</v>
      </c>
      <c r="AF4858" s="30">
        <v>2839</v>
      </c>
    </row>
    <row r="4859" spans="1:32" x14ac:dyDescent="0.45">
      <c r="A4859" s="29" t="s">
        <v>392</v>
      </c>
      <c r="B4859" s="29" t="s">
        <v>393</v>
      </c>
      <c r="C4859" s="29" t="s">
        <v>3460</v>
      </c>
      <c r="D4859" s="29" t="s">
        <v>3461</v>
      </c>
      <c r="E4859" s="29" t="s">
        <v>3968</v>
      </c>
      <c r="F4859" s="29" t="s">
        <v>3969</v>
      </c>
      <c r="G4859" s="29" t="s">
        <v>3233</v>
      </c>
      <c r="H4859" s="29" t="s">
        <v>3234</v>
      </c>
      <c r="I4859" s="29" t="s">
        <v>3262</v>
      </c>
      <c r="J4859" s="29" t="s">
        <v>3263</v>
      </c>
      <c r="K4859" s="29" t="s">
        <v>3264</v>
      </c>
      <c r="L4859" s="29" t="s">
        <v>3103</v>
      </c>
      <c r="M4859" s="29" t="s">
        <v>3265</v>
      </c>
      <c r="N4859" s="29" t="s">
        <v>3266</v>
      </c>
      <c r="O4859" s="29" t="s">
        <v>3267</v>
      </c>
      <c r="P4859" s="29" t="s">
        <v>3268</v>
      </c>
      <c r="Q4859" s="29" t="s">
        <v>3209</v>
      </c>
      <c r="R4859" s="29" t="s">
        <v>3210</v>
      </c>
      <c r="S4859" s="29" t="s">
        <v>3098</v>
      </c>
      <c r="T4859" s="29"/>
      <c r="U4859" s="30">
        <v>6000</v>
      </c>
      <c r="V4859" s="30">
        <v>6000</v>
      </c>
      <c r="W4859" s="30">
        <v>6000</v>
      </c>
      <c r="X4859" s="30">
        <v>6000</v>
      </c>
      <c r="Y4859" s="30">
        <v>6000</v>
      </c>
      <c r="Z4859" s="30">
        <v>6000</v>
      </c>
      <c r="AA4859" s="30">
        <v>6000</v>
      </c>
      <c r="AB4859" s="30">
        <v>6000</v>
      </c>
      <c r="AC4859" s="30">
        <v>6000</v>
      </c>
      <c r="AD4859" s="30">
        <v>6000</v>
      </c>
      <c r="AE4859" s="30">
        <v>6000</v>
      </c>
      <c r="AF4859" s="30">
        <v>6000</v>
      </c>
    </row>
    <row r="4860" spans="1:32" x14ac:dyDescent="0.45">
      <c r="A4860" s="29" t="s">
        <v>392</v>
      </c>
      <c r="B4860" s="29" t="s">
        <v>393</v>
      </c>
      <c r="C4860" s="29" t="s">
        <v>3460</v>
      </c>
      <c r="D4860" s="29" t="s">
        <v>3461</v>
      </c>
      <c r="E4860" s="29" t="s">
        <v>3968</v>
      </c>
      <c r="F4860" s="29" t="s">
        <v>3969</v>
      </c>
      <c r="G4860" s="29" t="s">
        <v>3233</v>
      </c>
      <c r="H4860" s="29" t="s">
        <v>3234</v>
      </c>
      <c r="I4860" s="29" t="s">
        <v>3262</v>
      </c>
      <c r="J4860" s="29" t="s">
        <v>3263</v>
      </c>
      <c r="K4860" s="29" t="s">
        <v>3264</v>
      </c>
      <c r="L4860" s="29" t="s">
        <v>3103</v>
      </c>
      <c r="M4860" s="29" t="s">
        <v>3265</v>
      </c>
      <c r="N4860" s="29" t="s">
        <v>3266</v>
      </c>
      <c r="O4860" s="29" t="s">
        <v>3269</v>
      </c>
      <c r="P4860" s="29" t="s">
        <v>3270</v>
      </c>
      <c r="Q4860" s="29" t="s">
        <v>3209</v>
      </c>
      <c r="R4860" s="29" t="s">
        <v>3210</v>
      </c>
      <c r="S4860" s="29" t="s">
        <v>3098</v>
      </c>
      <c r="T4860" s="29"/>
      <c r="U4860" s="30">
        <v>0</v>
      </c>
      <c r="V4860" s="30">
        <v>0</v>
      </c>
      <c r="W4860" s="30">
        <v>0</v>
      </c>
      <c r="X4860" s="30">
        <v>0</v>
      </c>
      <c r="Y4860" s="30">
        <v>0</v>
      </c>
      <c r="Z4860" s="30">
        <v>0</v>
      </c>
      <c r="AA4860" s="30">
        <v>0</v>
      </c>
      <c r="AB4860" s="30">
        <v>39</v>
      </c>
      <c r="AC4860" s="30">
        <v>39</v>
      </c>
      <c r="AD4860" s="30">
        <v>0</v>
      </c>
      <c r="AE4860" s="30">
        <v>39</v>
      </c>
      <c r="AF4860" s="30">
        <v>0</v>
      </c>
    </row>
    <row r="4861" spans="1:32" x14ac:dyDescent="0.45">
      <c r="A4861" s="29" t="s">
        <v>392</v>
      </c>
      <c r="B4861" s="29" t="s">
        <v>393</v>
      </c>
      <c r="C4861" s="29" t="s">
        <v>3460</v>
      </c>
      <c r="D4861" s="29" t="s">
        <v>3461</v>
      </c>
      <c r="E4861" s="29" t="s">
        <v>3968</v>
      </c>
      <c r="F4861" s="29" t="s">
        <v>3969</v>
      </c>
      <c r="G4861" s="29" t="s">
        <v>3233</v>
      </c>
      <c r="H4861" s="29" t="s">
        <v>3234</v>
      </c>
      <c r="I4861" s="29" t="s">
        <v>3262</v>
      </c>
      <c r="J4861" s="29" t="s">
        <v>3263</v>
      </c>
      <c r="K4861" s="29" t="s">
        <v>3264</v>
      </c>
      <c r="L4861" s="29" t="s">
        <v>3103</v>
      </c>
      <c r="M4861" s="29" t="s">
        <v>3265</v>
      </c>
      <c r="N4861" s="29" t="s">
        <v>3266</v>
      </c>
      <c r="O4861" s="29" t="s">
        <v>3271</v>
      </c>
      <c r="P4861" s="29" t="s">
        <v>3272</v>
      </c>
      <c r="Q4861" s="29" t="s">
        <v>3209</v>
      </c>
      <c r="R4861" s="29" t="s">
        <v>3210</v>
      </c>
      <c r="S4861" s="29" t="s">
        <v>3098</v>
      </c>
      <c r="T4861" s="29"/>
      <c r="U4861" s="30">
        <v>0</v>
      </c>
      <c r="V4861" s="30">
        <v>0</v>
      </c>
      <c r="W4861" s="30">
        <v>87</v>
      </c>
      <c r="X4861" s="30">
        <v>0</v>
      </c>
      <c r="Y4861" s="30">
        <v>58</v>
      </c>
      <c r="Z4861" s="30">
        <v>0</v>
      </c>
      <c r="AA4861" s="30">
        <v>0</v>
      </c>
      <c r="AB4861" s="30">
        <v>0</v>
      </c>
      <c r="AC4861" s="30">
        <v>43</v>
      </c>
      <c r="AD4861" s="30">
        <v>0</v>
      </c>
      <c r="AE4861" s="30">
        <v>0</v>
      </c>
      <c r="AF4861" s="30">
        <v>0</v>
      </c>
    </row>
    <row r="4862" spans="1:32" x14ac:dyDescent="0.45">
      <c r="A4862" s="29" t="s">
        <v>392</v>
      </c>
      <c r="B4862" s="29" t="s">
        <v>393</v>
      </c>
      <c r="C4862" s="29" t="s">
        <v>3460</v>
      </c>
      <c r="D4862" s="29" t="s">
        <v>3461</v>
      </c>
      <c r="E4862" s="29" t="s">
        <v>3968</v>
      </c>
      <c r="F4862" s="29" t="s">
        <v>3969</v>
      </c>
      <c r="G4862" s="29" t="s">
        <v>3233</v>
      </c>
      <c r="H4862" s="29" t="s">
        <v>3234</v>
      </c>
      <c r="I4862" s="29" t="s">
        <v>3275</v>
      </c>
      <c r="J4862" s="29" t="s">
        <v>3276</v>
      </c>
      <c r="K4862" s="29" t="s">
        <v>3277</v>
      </c>
      <c r="L4862" s="29" t="s">
        <v>3100</v>
      </c>
      <c r="M4862" s="29" t="s">
        <v>3312</v>
      </c>
      <c r="N4862" s="29" t="s">
        <v>3313</v>
      </c>
      <c r="O4862" s="29" t="s">
        <v>3314</v>
      </c>
      <c r="P4862" s="29" t="s">
        <v>3315</v>
      </c>
      <c r="Q4862" s="29" t="s">
        <v>3249</v>
      </c>
      <c r="R4862" s="29" t="s">
        <v>3210</v>
      </c>
      <c r="S4862" s="29" t="s">
        <v>3098</v>
      </c>
      <c r="T4862" s="29"/>
      <c r="U4862" s="30">
        <v>735</v>
      </c>
      <c r="V4862" s="30">
        <v>745</v>
      </c>
      <c r="W4862" s="30">
        <v>0</v>
      </c>
      <c r="X4862" s="30">
        <v>0</v>
      </c>
      <c r="Y4862" s="30">
        <v>0</v>
      </c>
      <c r="Z4862" s="30">
        <v>0</v>
      </c>
      <c r="AA4862" s="30">
        <v>0</v>
      </c>
      <c r="AB4862" s="30">
        <v>0</v>
      </c>
      <c r="AC4862" s="30">
        <v>0</v>
      </c>
      <c r="AD4862" s="30">
        <v>0</v>
      </c>
      <c r="AE4862" s="30">
        <v>0</v>
      </c>
      <c r="AF4862" s="30">
        <v>0</v>
      </c>
    </row>
    <row r="4863" spans="1:32" x14ac:dyDescent="0.45">
      <c r="A4863" s="29" t="s">
        <v>392</v>
      </c>
      <c r="B4863" s="29" t="s">
        <v>393</v>
      </c>
      <c r="C4863" s="29" t="s">
        <v>3460</v>
      </c>
      <c r="D4863" s="29" t="s">
        <v>3461</v>
      </c>
      <c r="E4863" s="29" t="s">
        <v>3968</v>
      </c>
      <c r="F4863" s="29" t="s">
        <v>3969</v>
      </c>
      <c r="G4863" s="29" t="s">
        <v>3233</v>
      </c>
      <c r="H4863" s="29" t="s">
        <v>3234</v>
      </c>
      <c r="I4863" s="29" t="s">
        <v>3275</v>
      </c>
      <c r="J4863" s="29" t="s">
        <v>3276</v>
      </c>
      <c r="K4863" s="29" t="s">
        <v>3277</v>
      </c>
      <c r="L4863" s="29" t="s">
        <v>3100</v>
      </c>
      <c r="M4863" s="29" t="s">
        <v>3312</v>
      </c>
      <c r="N4863" s="29" t="s">
        <v>3313</v>
      </c>
      <c r="O4863" s="29" t="s">
        <v>3314</v>
      </c>
      <c r="P4863" s="29" t="s">
        <v>3315</v>
      </c>
      <c r="Q4863" s="29" t="s">
        <v>3209</v>
      </c>
      <c r="R4863" s="29" t="s">
        <v>3210</v>
      </c>
      <c r="S4863" s="29" t="s">
        <v>3098</v>
      </c>
      <c r="T4863" s="29"/>
      <c r="U4863" s="30">
        <v>25000</v>
      </c>
      <c r="V4863" s="30">
        <v>25000</v>
      </c>
      <c r="W4863" s="30">
        <v>25000</v>
      </c>
      <c r="X4863" s="30">
        <v>25000</v>
      </c>
      <c r="Y4863" s="30">
        <v>25000</v>
      </c>
      <c r="Z4863" s="30">
        <v>25000</v>
      </c>
      <c r="AA4863" s="30">
        <v>25000</v>
      </c>
      <c r="AB4863" s="30">
        <v>25000</v>
      </c>
      <c r="AC4863" s="30">
        <v>25000</v>
      </c>
      <c r="AD4863" s="30">
        <v>25000</v>
      </c>
      <c r="AE4863" s="30">
        <v>25000</v>
      </c>
      <c r="AF4863" s="30">
        <v>17742</v>
      </c>
    </row>
    <row r="4864" spans="1:32" x14ac:dyDescent="0.45">
      <c r="A4864" s="29" t="s">
        <v>392</v>
      </c>
      <c r="B4864" s="29" t="s">
        <v>393</v>
      </c>
      <c r="C4864" s="29" t="s">
        <v>3460</v>
      </c>
      <c r="D4864" s="29" t="s">
        <v>3461</v>
      </c>
      <c r="E4864" s="29" t="s">
        <v>3968</v>
      </c>
      <c r="F4864" s="29" t="s">
        <v>3969</v>
      </c>
      <c r="G4864" s="29" t="s">
        <v>3233</v>
      </c>
      <c r="H4864" s="29" t="s">
        <v>3234</v>
      </c>
      <c r="I4864" s="29" t="s">
        <v>3275</v>
      </c>
      <c r="J4864" s="29" t="s">
        <v>3276</v>
      </c>
      <c r="K4864" s="29" t="s">
        <v>3282</v>
      </c>
      <c r="L4864" s="29" t="s">
        <v>3112</v>
      </c>
      <c r="M4864" s="29" t="s">
        <v>3283</v>
      </c>
      <c r="N4864" s="29" t="s">
        <v>3284</v>
      </c>
      <c r="O4864" s="29" t="s">
        <v>3285</v>
      </c>
      <c r="P4864" s="29" t="s">
        <v>3286</v>
      </c>
      <c r="Q4864" s="29" t="s">
        <v>3249</v>
      </c>
      <c r="R4864" s="29" t="s">
        <v>3210</v>
      </c>
      <c r="S4864" s="29" t="s">
        <v>3098</v>
      </c>
      <c r="T4864" s="29"/>
      <c r="U4864" s="30">
        <v>618</v>
      </c>
      <c r="V4864" s="30">
        <v>618</v>
      </c>
      <c r="W4864" s="30">
        <v>618</v>
      </c>
      <c r="X4864" s="30">
        <v>618</v>
      </c>
      <c r="Y4864" s="30">
        <v>618</v>
      </c>
      <c r="Z4864" s="30">
        <v>618</v>
      </c>
      <c r="AA4864" s="30">
        <v>618</v>
      </c>
      <c r="AB4864" s="30">
        <v>618</v>
      </c>
      <c r="AC4864" s="30">
        <v>618</v>
      </c>
      <c r="AD4864" s="30">
        <v>618</v>
      </c>
      <c r="AE4864" s="30">
        <v>606</v>
      </c>
      <c r="AF4864" s="30">
        <v>0</v>
      </c>
    </row>
    <row r="4865" spans="1:32" x14ac:dyDescent="0.45">
      <c r="A4865" s="29" t="s">
        <v>392</v>
      </c>
      <c r="B4865" s="29" t="s">
        <v>393</v>
      </c>
      <c r="C4865" s="29" t="s">
        <v>3460</v>
      </c>
      <c r="D4865" s="29" t="s">
        <v>3461</v>
      </c>
      <c r="E4865" s="29" t="s">
        <v>3968</v>
      </c>
      <c r="F4865" s="29" t="s">
        <v>3969</v>
      </c>
      <c r="G4865" s="29" t="s">
        <v>3233</v>
      </c>
      <c r="H4865" s="29" t="s">
        <v>3234</v>
      </c>
      <c r="I4865" s="29" t="s">
        <v>3275</v>
      </c>
      <c r="J4865" s="29" t="s">
        <v>3276</v>
      </c>
      <c r="K4865" s="29" t="s">
        <v>3282</v>
      </c>
      <c r="L4865" s="29" t="s">
        <v>3112</v>
      </c>
      <c r="M4865" s="29" t="s">
        <v>3283</v>
      </c>
      <c r="N4865" s="29" t="s">
        <v>3284</v>
      </c>
      <c r="O4865" s="29" t="s">
        <v>3285</v>
      </c>
      <c r="P4865" s="29" t="s">
        <v>3286</v>
      </c>
      <c r="Q4865" s="29" t="s">
        <v>3209</v>
      </c>
      <c r="R4865" s="29" t="s">
        <v>3210</v>
      </c>
      <c r="S4865" s="29" t="s">
        <v>3098</v>
      </c>
      <c r="T4865" s="29"/>
      <c r="U4865" s="30">
        <v>20000</v>
      </c>
      <c r="V4865" s="30">
        <v>20000</v>
      </c>
      <c r="W4865" s="30">
        <v>20000</v>
      </c>
      <c r="X4865" s="30">
        <v>20000</v>
      </c>
      <c r="Y4865" s="30">
        <v>20000</v>
      </c>
      <c r="Z4865" s="30">
        <v>20000</v>
      </c>
      <c r="AA4865" s="30">
        <v>20000</v>
      </c>
      <c r="AB4865" s="30">
        <v>20000</v>
      </c>
      <c r="AC4865" s="30">
        <v>20000</v>
      </c>
      <c r="AD4865" s="30">
        <v>20000</v>
      </c>
      <c r="AE4865" s="30">
        <v>20000</v>
      </c>
      <c r="AF4865" s="30">
        <v>20000</v>
      </c>
    </row>
    <row r="4866" spans="1:32" x14ac:dyDescent="0.45">
      <c r="A4866" s="29" t="s">
        <v>392</v>
      </c>
      <c r="B4866" s="29" t="s">
        <v>393</v>
      </c>
      <c r="C4866" s="29" t="s">
        <v>3460</v>
      </c>
      <c r="D4866" s="29" t="s">
        <v>3461</v>
      </c>
      <c r="E4866" s="29" t="s">
        <v>3968</v>
      </c>
      <c r="F4866" s="29" t="s">
        <v>3969</v>
      </c>
      <c r="G4866" s="29" t="s">
        <v>3233</v>
      </c>
      <c r="H4866" s="29" t="s">
        <v>3234</v>
      </c>
      <c r="I4866" s="29" t="s">
        <v>3275</v>
      </c>
      <c r="J4866" s="29" t="s">
        <v>3276</v>
      </c>
      <c r="K4866" s="29" t="s">
        <v>3287</v>
      </c>
      <c r="L4866" s="29" t="s">
        <v>3101</v>
      </c>
      <c r="M4866" s="29" t="s">
        <v>3578</v>
      </c>
      <c r="N4866" s="29" t="s">
        <v>3579</v>
      </c>
      <c r="O4866" s="29" t="s">
        <v>3580</v>
      </c>
      <c r="P4866" s="29" t="s">
        <v>3581</v>
      </c>
      <c r="Q4866" s="29" t="s">
        <v>3209</v>
      </c>
      <c r="R4866" s="29" t="s">
        <v>3210</v>
      </c>
      <c r="S4866" s="29" t="s">
        <v>3098</v>
      </c>
      <c r="T4866" s="29"/>
      <c r="U4866" s="30">
        <v>-7633</v>
      </c>
      <c r="V4866" s="30">
        <v>-7633</v>
      </c>
      <c r="W4866" s="30">
        <v>-7633</v>
      </c>
      <c r="X4866" s="30">
        <v>-7633</v>
      </c>
      <c r="Y4866" s="30">
        <v>-7633</v>
      </c>
      <c r="Z4866" s="30">
        <v>-7633</v>
      </c>
      <c r="AA4866" s="30">
        <v>-7633</v>
      </c>
      <c r="AB4866" s="30">
        <v>-7633</v>
      </c>
      <c r="AC4866" s="30">
        <v>-7641</v>
      </c>
      <c r="AD4866" s="30">
        <v>0</v>
      </c>
      <c r="AE4866" s="30">
        <v>0</v>
      </c>
      <c r="AF4866" s="30">
        <v>0</v>
      </c>
    </row>
    <row r="4867" spans="1:32" x14ac:dyDescent="0.45">
      <c r="A4867" s="29" t="s">
        <v>392</v>
      </c>
      <c r="B4867" s="29" t="s">
        <v>393</v>
      </c>
      <c r="C4867" s="29" t="s">
        <v>3460</v>
      </c>
      <c r="D4867" s="29" t="s">
        <v>3461</v>
      </c>
      <c r="E4867" s="29" t="s">
        <v>3968</v>
      </c>
      <c r="F4867" s="29" t="s">
        <v>3969</v>
      </c>
      <c r="G4867" s="29" t="s">
        <v>3233</v>
      </c>
      <c r="H4867" s="29" t="s">
        <v>3234</v>
      </c>
      <c r="I4867" s="29" t="s">
        <v>3275</v>
      </c>
      <c r="J4867" s="29" t="s">
        <v>3276</v>
      </c>
      <c r="K4867" s="29" t="s">
        <v>3287</v>
      </c>
      <c r="L4867" s="29" t="s">
        <v>3101</v>
      </c>
      <c r="M4867" s="29" t="s">
        <v>3316</v>
      </c>
      <c r="N4867" s="29" t="s">
        <v>3317</v>
      </c>
      <c r="O4867" s="29" t="s">
        <v>3450</v>
      </c>
      <c r="P4867" s="29" t="s">
        <v>3451</v>
      </c>
      <c r="Q4867" s="29" t="s">
        <v>3209</v>
      </c>
      <c r="R4867" s="29" t="s">
        <v>3210</v>
      </c>
      <c r="S4867" s="29" t="s">
        <v>3098</v>
      </c>
      <c r="T4867" s="29"/>
      <c r="U4867" s="30">
        <v>1050</v>
      </c>
      <c r="V4867" s="30">
        <v>1050</v>
      </c>
      <c r="W4867" s="30">
        <v>1050</v>
      </c>
      <c r="X4867" s="30">
        <v>990</v>
      </c>
      <c r="Y4867" s="30">
        <v>990</v>
      </c>
      <c r="Z4867" s="30">
        <v>1500</v>
      </c>
      <c r="AA4867" s="30">
        <v>1500</v>
      </c>
      <c r="AB4867" s="30">
        <v>1500</v>
      </c>
      <c r="AC4867" s="30">
        <v>1500</v>
      </c>
      <c r="AD4867" s="30">
        <v>1500</v>
      </c>
      <c r="AE4867" s="30">
        <v>1500</v>
      </c>
      <c r="AF4867" s="30">
        <v>1500</v>
      </c>
    </row>
    <row r="4868" spans="1:32" x14ac:dyDescent="0.45">
      <c r="A4868" s="29" t="s">
        <v>392</v>
      </c>
      <c r="B4868" s="29" t="s">
        <v>393</v>
      </c>
      <c r="C4868" s="29" t="s">
        <v>3460</v>
      </c>
      <c r="D4868" s="29" t="s">
        <v>3461</v>
      </c>
      <c r="E4868" s="29" t="s">
        <v>3968</v>
      </c>
      <c r="F4868" s="29" t="s">
        <v>3969</v>
      </c>
      <c r="G4868" s="29" t="s">
        <v>3233</v>
      </c>
      <c r="H4868" s="29" t="s">
        <v>3234</v>
      </c>
      <c r="I4868" s="29" t="s">
        <v>3275</v>
      </c>
      <c r="J4868" s="29" t="s">
        <v>3276</v>
      </c>
      <c r="K4868" s="29" t="s">
        <v>3287</v>
      </c>
      <c r="L4868" s="29" t="s">
        <v>3101</v>
      </c>
      <c r="M4868" s="29" t="s">
        <v>3288</v>
      </c>
      <c r="N4868" s="29" t="s">
        <v>3289</v>
      </c>
      <c r="O4868" s="29" t="s">
        <v>3290</v>
      </c>
      <c r="P4868" s="29" t="s">
        <v>3291</v>
      </c>
      <c r="Q4868" s="29" t="s">
        <v>3209</v>
      </c>
      <c r="R4868" s="29" t="s">
        <v>3210</v>
      </c>
      <c r="S4868" s="29" t="s">
        <v>3098</v>
      </c>
      <c r="T4868" s="29"/>
      <c r="U4868" s="30">
        <v>2000</v>
      </c>
      <c r="V4868" s="30">
        <v>2000</v>
      </c>
      <c r="W4868" s="30">
        <v>2000</v>
      </c>
      <c r="X4868" s="30">
        <v>2000</v>
      </c>
      <c r="Y4868" s="30">
        <v>2000</v>
      </c>
      <c r="Z4868" s="30">
        <v>2000</v>
      </c>
      <c r="AA4868" s="30">
        <v>2000</v>
      </c>
      <c r="AB4868" s="30">
        <v>2000</v>
      </c>
      <c r="AC4868" s="30">
        <v>2000</v>
      </c>
      <c r="AD4868" s="30">
        <v>2000</v>
      </c>
      <c r="AE4868" s="30">
        <v>2000</v>
      </c>
      <c r="AF4868" s="30">
        <v>1709</v>
      </c>
    </row>
    <row r="4869" spans="1:32" x14ac:dyDescent="0.45">
      <c r="A4869" s="29" t="s">
        <v>392</v>
      </c>
      <c r="B4869" s="29" t="s">
        <v>393</v>
      </c>
      <c r="C4869" s="29" t="s">
        <v>3460</v>
      </c>
      <c r="D4869" s="29" t="s">
        <v>3461</v>
      </c>
      <c r="E4869" s="29" t="s">
        <v>3531</v>
      </c>
      <c r="F4869" s="29" t="s">
        <v>3532</v>
      </c>
      <c r="G4869" s="29" t="s">
        <v>3233</v>
      </c>
      <c r="H4869" s="29" t="s">
        <v>3234</v>
      </c>
      <c r="I4869" s="29" t="s">
        <v>3275</v>
      </c>
      <c r="J4869" s="29" t="s">
        <v>3276</v>
      </c>
      <c r="K4869" s="29" t="s">
        <v>3277</v>
      </c>
      <c r="L4869" s="29" t="s">
        <v>3100</v>
      </c>
      <c r="M4869" s="29" t="s">
        <v>3278</v>
      </c>
      <c r="N4869" s="29" t="s">
        <v>3279</v>
      </c>
      <c r="O4869" s="29" t="s">
        <v>3280</v>
      </c>
      <c r="P4869" s="29" t="s">
        <v>3281</v>
      </c>
      <c r="Q4869" s="29" t="s">
        <v>3249</v>
      </c>
      <c r="R4869" s="29" t="s">
        <v>3210</v>
      </c>
      <c r="S4869" s="29" t="s">
        <v>3098</v>
      </c>
      <c r="T4869" s="29"/>
      <c r="U4869" s="30">
        <v>962</v>
      </c>
      <c r="V4869" s="30">
        <v>962</v>
      </c>
      <c r="W4869" s="30">
        <v>962</v>
      </c>
      <c r="X4869" s="30">
        <v>962</v>
      </c>
      <c r="Y4869" s="30">
        <v>962</v>
      </c>
      <c r="Z4869" s="30">
        <v>962</v>
      </c>
      <c r="AA4869" s="30">
        <v>962</v>
      </c>
      <c r="AB4869" s="30">
        <v>962</v>
      </c>
      <c r="AC4869" s="30">
        <v>962</v>
      </c>
      <c r="AD4869" s="30">
        <v>962</v>
      </c>
      <c r="AE4869" s="30">
        <v>962</v>
      </c>
      <c r="AF4869" s="30">
        <v>962</v>
      </c>
    </row>
    <row r="4870" spans="1:32" x14ac:dyDescent="0.45">
      <c r="A4870" s="29" t="s">
        <v>392</v>
      </c>
      <c r="B4870" s="29" t="s">
        <v>393</v>
      </c>
      <c r="C4870" s="29" t="s">
        <v>3460</v>
      </c>
      <c r="D4870" s="29" t="s">
        <v>3461</v>
      </c>
      <c r="E4870" s="29" t="s">
        <v>3531</v>
      </c>
      <c r="F4870" s="29" t="s">
        <v>3532</v>
      </c>
      <c r="G4870" s="29" t="s">
        <v>3233</v>
      </c>
      <c r="H4870" s="29" t="s">
        <v>3234</v>
      </c>
      <c r="I4870" s="29" t="s">
        <v>3275</v>
      </c>
      <c r="J4870" s="29" t="s">
        <v>3276</v>
      </c>
      <c r="K4870" s="29" t="s">
        <v>3277</v>
      </c>
      <c r="L4870" s="29" t="s">
        <v>3100</v>
      </c>
      <c r="M4870" s="29" t="s">
        <v>3278</v>
      </c>
      <c r="N4870" s="29" t="s">
        <v>3279</v>
      </c>
      <c r="O4870" s="29" t="s">
        <v>3280</v>
      </c>
      <c r="P4870" s="29" t="s">
        <v>3281</v>
      </c>
      <c r="Q4870" s="29" t="s">
        <v>3209</v>
      </c>
      <c r="R4870" s="29" t="s">
        <v>3210</v>
      </c>
      <c r="S4870" s="29" t="s">
        <v>3098</v>
      </c>
      <c r="T4870" s="29"/>
      <c r="U4870" s="30">
        <v>42000</v>
      </c>
      <c r="V4870" s="30">
        <v>42000</v>
      </c>
      <c r="W4870" s="30">
        <v>42000</v>
      </c>
      <c r="X4870" s="30">
        <v>42000</v>
      </c>
      <c r="Y4870" s="30">
        <v>42000</v>
      </c>
      <c r="Z4870" s="30">
        <v>42000</v>
      </c>
      <c r="AA4870" s="30">
        <v>42000</v>
      </c>
      <c r="AB4870" s="30">
        <v>42000</v>
      </c>
      <c r="AC4870" s="30">
        <v>42000</v>
      </c>
      <c r="AD4870" s="30">
        <v>42000</v>
      </c>
      <c r="AE4870" s="30">
        <v>42000</v>
      </c>
      <c r="AF4870" s="30">
        <v>42000</v>
      </c>
    </row>
    <row r="4871" spans="1:32" x14ac:dyDescent="0.45">
      <c r="A4871" s="29" t="s">
        <v>392</v>
      </c>
      <c r="B4871" s="29" t="s">
        <v>393</v>
      </c>
      <c r="C4871" s="29" t="s">
        <v>3460</v>
      </c>
      <c r="D4871" s="29" t="s">
        <v>3461</v>
      </c>
      <c r="E4871" s="29" t="s">
        <v>3531</v>
      </c>
      <c r="F4871" s="29" t="s">
        <v>3532</v>
      </c>
      <c r="G4871" s="29" t="s">
        <v>3233</v>
      </c>
      <c r="H4871" s="29" t="s">
        <v>3234</v>
      </c>
      <c r="I4871" s="29" t="s">
        <v>3275</v>
      </c>
      <c r="J4871" s="29" t="s">
        <v>3276</v>
      </c>
      <c r="K4871" s="29" t="s">
        <v>3287</v>
      </c>
      <c r="L4871" s="29" t="s">
        <v>3101</v>
      </c>
      <c r="M4871" s="29" t="s">
        <v>3288</v>
      </c>
      <c r="N4871" s="29" t="s">
        <v>3289</v>
      </c>
      <c r="O4871" s="29" t="s">
        <v>3290</v>
      </c>
      <c r="P4871" s="29" t="s">
        <v>3291</v>
      </c>
      <c r="Q4871" s="29" t="s">
        <v>3209</v>
      </c>
      <c r="R4871" s="29" t="s">
        <v>3210</v>
      </c>
      <c r="S4871" s="29" t="s">
        <v>3098</v>
      </c>
      <c r="T4871" s="29"/>
      <c r="U4871" s="30">
        <v>5000</v>
      </c>
      <c r="V4871" s="30">
        <v>5000</v>
      </c>
      <c r="W4871" s="30">
        <v>5000</v>
      </c>
      <c r="X4871" s="30">
        <v>5000</v>
      </c>
      <c r="Y4871" s="30">
        <v>5000</v>
      </c>
      <c r="Z4871" s="30">
        <v>5000</v>
      </c>
      <c r="AA4871" s="30">
        <v>5000</v>
      </c>
      <c r="AB4871" s="30">
        <v>5000</v>
      </c>
      <c r="AC4871" s="30">
        <v>5000</v>
      </c>
      <c r="AD4871" s="30">
        <v>5000</v>
      </c>
      <c r="AE4871" s="30">
        <v>5000</v>
      </c>
      <c r="AF4871" s="30">
        <v>5000</v>
      </c>
    </row>
    <row r="4872" spans="1:32" x14ac:dyDescent="0.45">
      <c r="A4872" s="29" t="s">
        <v>392</v>
      </c>
      <c r="B4872" s="29" t="s">
        <v>393</v>
      </c>
      <c r="C4872" s="29" t="s">
        <v>3544</v>
      </c>
      <c r="D4872" s="29" t="s">
        <v>3545</v>
      </c>
      <c r="E4872" s="29" t="s">
        <v>3733</v>
      </c>
      <c r="F4872" s="29" t="s">
        <v>3734</v>
      </c>
      <c r="G4872" s="29" t="s">
        <v>3233</v>
      </c>
      <c r="H4872" s="29" t="s">
        <v>3234</v>
      </c>
      <c r="I4872" s="29" t="s">
        <v>3262</v>
      </c>
      <c r="J4872" s="29" t="s">
        <v>3263</v>
      </c>
      <c r="K4872" s="29" t="s">
        <v>3264</v>
      </c>
      <c r="L4872" s="29" t="s">
        <v>3103</v>
      </c>
      <c r="M4872" s="29" t="s">
        <v>3326</v>
      </c>
      <c r="N4872" s="29" t="s">
        <v>3327</v>
      </c>
      <c r="O4872" s="29" t="s">
        <v>3527</v>
      </c>
      <c r="P4872" s="29" t="s">
        <v>3528</v>
      </c>
      <c r="Q4872" s="29" t="s">
        <v>3209</v>
      </c>
      <c r="R4872" s="29" t="s">
        <v>3210</v>
      </c>
      <c r="S4872" s="29" t="s">
        <v>3098</v>
      </c>
      <c r="T4872" s="29"/>
      <c r="U4872" s="30">
        <v>0</v>
      </c>
      <c r="V4872" s="30">
        <v>0</v>
      </c>
      <c r="W4872" s="30">
        <v>0</v>
      </c>
      <c r="X4872" s="30">
        <v>0</v>
      </c>
      <c r="Y4872" s="30">
        <v>0</v>
      </c>
      <c r="Z4872" s="30">
        <v>0</v>
      </c>
      <c r="AA4872" s="30">
        <v>58</v>
      </c>
      <c r="AB4872" s="30">
        <v>0</v>
      </c>
      <c r="AC4872" s="30">
        <v>710</v>
      </c>
      <c r="AD4872" s="30">
        <v>0</v>
      </c>
      <c r="AE4872" s="30">
        <v>0</v>
      </c>
      <c r="AF4872" s="30">
        <v>0</v>
      </c>
    </row>
    <row r="4873" spans="1:32" x14ac:dyDescent="0.45">
      <c r="A4873" s="29" t="s">
        <v>392</v>
      </c>
      <c r="B4873" s="29" t="s">
        <v>393</v>
      </c>
      <c r="C4873" s="29" t="s">
        <v>3544</v>
      </c>
      <c r="D4873" s="29" t="s">
        <v>3545</v>
      </c>
      <c r="E4873" s="29" t="s">
        <v>3733</v>
      </c>
      <c r="F4873" s="29" t="s">
        <v>3734</v>
      </c>
      <c r="G4873" s="29" t="s">
        <v>3233</v>
      </c>
      <c r="H4873" s="29" t="s">
        <v>3234</v>
      </c>
      <c r="I4873" s="29" t="s">
        <v>3262</v>
      </c>
      <c r="J4873" s="29" t="s">
        <v>3263</v>
      </c>
      <c r="K4873" s="29" t="s">
        <v>3264</v>
      </c>
      <c r="L4873" s="29" t="s">
        <v>3103</v>
      </c>
      <c r="M4873" s="29" t="s">
        <v>3326</v>
      </c>
      <c r="N4873" s="29" t="s">
        <v>3327</v>
      </c>
      <c r="O4873" s="29" t="s">
        <v>3328</v>
      </c>
      <c r="P4873" s="29" t="s">
        <v>3329</v>
      </c>
      <c r="Q4873" s="29" t="s">
        <v>3209</v>
      </c>
      <c r="R4873" s="29" t="s">
        <v>3210</v>
      </c>
      <c r="S4873" s="29" t="s">
        <v>3098</v>
      </c>
      <c r="T4873" s="29"/>
      <c r="U4873" s="30">
        <v>0</v>
      </c>
      <c r="V4873" s="30">
        <v>0</v>
      </c>
      <c r="W4873" s="30">
        <v>0</v>
      </c>
      <c r="X4873" s="30">
        <v>0</v>
      </c>
      <c r="Y4873" s="30">
        <v>0</v>
      </c>
      <c r="Z4873" s="30">
        <v>0</v>
      </c>
      <c r="AA4873" s="30">
        <v>0</v>
      </c>
      <c r="AB4873" s="30">
        <v>0</v>
      </c>
      <c r="AC4873" s="30">
        <v>0</v>
      </c>
      <c r="AD4873" s="30">
        <v>0</v>
      </c>
      <c r="AE4873" s="30">
        <v>0</v>
      </c>
      <c r="AF4873" s="30">
        <v>0</v>
      </c>
    </row>
    <row r="4874" spans="1:32" x14ac:dyDescent="0.45">
      <c r="A4874" s="29" t="s">
        <v>392</v>
      </c>
      <c r="B4874" s="29" t="s">
        <v>393</v>
      </c>
      <c r="C4874" s="29" t="s">
        <v>3544</v>
      </c>
      <c r="D4874" s="29" t="s">
        <v>3545</v>
      </c>
      <c r="E4874" s="29" t="s">
        <v>3733</v>
      </c>
      <c r="F4874" s="29" t="s">
        <v>3734</v>
      </c>
      <c r="G4874" s="29" t="s">
        <v>3233</v>
      </c>
      <c r="H4874" s="29" t="s">
        <v>3234</v>
      </c>
      <c r="I4874" s="29" t="s">
        <v>3262</v>
      </c>
      <c r="J4874" s="29" t="s">
        <v>3263</v>
      </c>
      <c r="K4874" s="29" t="s">
        <v>3264</v>
      </c>
      <c r="L4874" s="29" t="s">
        <v>3103</v>
      </c>
      <c r="M4874" s="29" t="s">
        <v>3326</v>
      </c>
      <c r="N4874" s="29" t="s">
        <v>3327</v>
      </c>
      <c r="O4874" s="29" t="s">
        <v>3330</v>
      </c>
      <c r="P4874" s="29" t="s">
        <v>3331</v>
      </c>
      <c r="Q4874" s="29" t="s">
        <v>3209</v>
      </c>
      <c r="R4874" s="29" t="s">
        <v>3210</v>
      </c>
      <c r="S4874" s="29" t="s">
        <v>3098</v>
      </c>
      <c r="T4874" s="29"/>
      <c r="U4874" s="30">
        <v>0</v>
      </c>
      <c r="V4874" s="30">
        <v>0</v>
      </c>
      <c r="W4874" s="30">
        <v>0</v>
      </c>
      <c r="X4874" s="30">
        <v>0</v>
      </c>
      <c r="Y4874" s="30">
        <v>0</v>
      </c>
      <c r="Z4874" s="30">
        <v>0</v>
      </c>
      <c r="AA4874" s="30">
        <v>0</v>
      </c>
      <c r="AB4874" s="30">
        <v>0</v>
      </c>
      <c r="AC4874" s="30">
        <v>0</v>
      </c>
      <c r="AD4874" s="30">
        <v>0</v>
      </c>
      <c r="AE4874" s="30">
        <v>0</v>
      </c>
      <c r="AF4874" s="30">
        <v>0</v>
      </c>
    </row>
    <row r="4875" spans="1:32" x14ac:dyDescent="0.45">
      <c r="A4875" s="29" t="s">
        <v>392</v>
      </c>
      <c r="B4875" s="29" t="s">
        <v>393</v>
      </c>
      <c r="C4875" s="29" t="s">
        <v>3544</v>
      </c>
      <c r="D4875" s="29" t="s">
        <v>3545</v>
      </c>
      <c r="E4875" s="29" t="s">
        <v>3733</v>
      </c>
      <c r="F4875" s="29" t="s">
        <v>3734</v>
      </c>
      <c r="G4875" s="29" t="s">
        <v>3233</v>
      </c>
      <c r="H4875" s="29" t="s">
        <v>3234</v>
      </c>
      <c r="I4875" s="29" t="s">
        <v>3262</v>
      </c>
      <c r="J4875" s="29" t="s">
        <v>3263</v>
      </c>
      <c r="K4875" s="29" t="s">
        <v>3264</v>
      </c>
      <c r="L4875" s="29" t="s">
        <v>3103</v>
      </c>
      <c r="M4875" s="29" t="s">
        <v>3326</v>
      </c>
      <c r="N4875" s="29" t="s">
        <v>3327</v>
      </c>
      <c r="O4875" s="29" t="s">
        <v>3332</v>
      </c>
      <c r="P4875" s="29" t="s">
        <v>3333</v>
      </c>
      <c r="Q4875" s="29" t="s">
        <v>3209</v>
      </c>
      <c r="R4875" s="29" t="s">
        <v>3210</v>
      </c>
      <c r="S4875" s="29" t="s">
        <v>3098</v>
      </c>
      <c r="T4875" s="29"/>
      <c r="U4875" s="30">
        <v>11000</v>
      </c>
      <c r="V4875" s="30">
        <v>11000</v>
      </c>
      <c r="W4875" s="30">
        <v>11000</v>
      </c>
      <c r="X4875" s="30">
        <v>11000</v>
      </c>
      <c r="Y4875" s="30">
        <v>11000</v>
      </c>
      <c r="Z4875" s="30">
        <v>11000</v>
      </c>
      <c r="AA4875" s="30">
        <v>11000</v>
      </c>
      <c r="AB4875" s="30">
        <v>11000</v>
      </c>
      <c r="AC4875" s="30">
        <v>11000</v>
      </c>
      <c r="AD4875" s="30">
        <v>11000</v>
      </c>
      <c r="AE4875" s="30">
        <v>11000</v>
      </c>
      <c r="AF4875" s="30">
        <v>11000</v>
      </c>
    </row>
    <row r="4876" spans="1:32" x14ac:dyDescent="0.45">
      <c r="A4876" s="29" t="s">
        <v>392</v>
      </c>
      <c r="B4876" s="29" t="s">
        <v>393</v>
      </c>
      <c r="C4876" s="29" t="s">
        <v>3544</v>
      </c>
      <c r="D4876" s="29" t="s">
        <v>3545</v>
      </c>
      <c r="E4876" s="29" t="s">
        <v>3733</v>
      </c>
      <c r="F4876" s="29" t="s">
        <v>3734</v>
      </c>
      <c r="G4876" s="29" t="s">
        <v>3233</v>
      </c>
      <c r="H4876" s="29" t="s">
        <v>3234</v>
      </c>
      <c r="I4876" s="29" t="s">
        <v>3275</v>
      </c>
      <c r="J4876" s="29" t="s">
        <v>3276</v>
      </c>
      <c r="K4876" s="29" t="s">
        <v>3277</v>
      </c>
      <c r="L4876" s="29" t="s">
        <v>3100</v>
      </c>
      <c r="M4876" s="29" t="s">
        <v>3278</v>
      </c>
      <c r="N4876" s="29" t="s">
        <v>3279</v>
      </c>
      <c r="O4876" s="29" t="s">
        <v>3446</v>
      </c>
      <c r="P4876" s="29" t="s">
        <v>3447</v>
      </c>
      <c r="Q4876" s="29" t="s">
        <v>3209</v>
      </c>
      <c r="R4876" s="29" t="s">
        <v>3210</v>
      </c>
      <c r="S4876" s="29" t="s">
        <v>3098</v>
      </c>
      <c r="T4876" s="29"/>
      <c r="U4876" s="30">
        <v>40500</v>
      </c>
      <c r="V4876" s="30">
        <v>40500</v>
      </c>
      <c r="W4876" s="30">
        <v>40500</v>
      </c>
      <c r="X4876" s="30">
        <v>40500</v>
      </c>
      <c r="Y4876" s="30">
        <v>40500</v>
      </c>
      <c r="Z4876" s="30">
        <v>40500</v>
      </c>
      <c r="AA4876" s="30">
        <v>40500</v>
      </c>
      <c r="AB4876" s="30">
        <v>40500</v>
      </c>
      <c r="AC4876" s="30">
        <v>40500</v>
      </c>
      <c r="AD4876" s="30">
        <v>40500</v>
      </c>
      <c r="AE4876" s="30">
        <v>40500</v>
      </c>
      <c r="AF4876" s="30">
        <v>40500</v>
      </c>
    </row>
    <row r="4877" spans="1:32" x14ac:dyDescent="0.45">
      <c r="A4877" s="29" t="s">
        <v>392</v>
      </c>
      <c r="B4877" s="29" t="s">
        <v>393</v>
      </c>
      <c r="C4877" s="29" t="s">
        <v>3544</v>
      </c>
      <c r="D4877" s="29" t="s">
        <v>3545</v>
      </c>
      <c r="E4877" s="29" t="s">
        <v>3733</v>
      </c>
      <c r="F4877" s="29" t="s">
        <v>3734</v>
      </c>
      <c r="G4877" s="29" t="s">
        <v>3233</v>
      </c>
      <c r="H4877" s="29" t="s">
        <v>3234</v>
      </c>
      <c r="I4877" s="29" t="s">
        <v>3275</v>
      </c>
      <c r="J4877" s="29" t="s">
        <v>3276</v>
      </c>
      <c r="K4877" s="29" t="s">
        <v>3282</v>
      </c>
      <c r="L4877" s="29" t="s">
        <v>3112</v>
      </c>
      <c r="M4877" s="29" t="s">
        <v>3283</v>
      </c>
      <c r="N4877" s="29" t="s">
        <v>3284</v>
      </c>
      <c r="O4877" s="29" t="s">
        <v>3285</v>
      </c>
      <c r="P4877" s="29" t="s">
        <v>3286</v>
      </c>
      <c r="Q4877" s="29" t="s">
        <v>3209</v>
      </c>
      <c r="R4877" s="29" t="s">
        <v>3210</v>
      </c>
      <c r="S4877" s="29" t="s">
        <v>3098</v>
      </c>
      <c r="T4877" s="29"/>
      <c r="U4877" s="30">
        <v>20000</v>
      </c>
      <c r="V4877" s="30">
        <v>20000</v>
      </c>
      <c r="W4877" s="30">
        <v>20000</v>
      </c>
      <c r="X4877" s="30">
        <v>20000</v>
      </c>
      <c r="Y4877" s="30">
        <v>20000</v>
      </c>
      <c r="Z4877" s="30">
        <v>20000</v>
      </c>
      <c r="AA4877" s="30">
        <v>20000</v>
      </c>
      <c r="AB4877" s="30">
        <v>20000</v>
      </c>
      <c r="AC4877" s="30">
        <v>20000</v>
      </c>
      <c r="AD4877" s="30">
        <v>20000</v>
      </c>
      <c r="AE4877" s="30">
        <v>20000</v>
      </c>
      <c r="AF4877" s="30">
        <v>20000</v>
      </c>
    </row>
    <row r="4878" spans="1:32" x14ac:dyDescent="0.45">
      <c r="A4878" s="29" t="s">
        <v>392</v>
      </c>
      <c r="B4878" s="29" t="s">
        <v>393</v>
      </c>
      <c r="C4878" s="29" t="s">
        <v>3544</v>
      </c>
      <c r="D4878" s="29" t="s">
        <v>3545</v>
      </c>
      <c r="E4878" s="29" t="s">
        <v>3733</v>
      </c>
      <c r="F4878" s="29" t="s">
        <v>3734</v>
      </c>
      <c r="G4878" s="29" t="s">
        <v>3233</v>
      </c>
      <c r="H4878" s="29" t="s">
        <v>3234</v>
      </c>
      <c r="I4878" s="29" t="s">
        <v>3275</v>
      </c>
      <c r="J4878" s="29" t="s">
        <v>3276</v>
      </c>
      <c r="K4878" s="29" t="s">
        <v>3287</v>
      </c>
      <c r="L4878" s="29" t="s">
        <v>3101</v>
      </c>
      <c r="M4878" s="29" t="s">
        <v>3288</v>
      </c>
      <c r="N4878" s="29" t="s">
        <v>3289</v>
      </c>
      <c r="O4878" s="29" t="s">
        <v>3290</v>
      </c>
      <c r="P4878" s="29" t="s">
        <v>3291</v>
      </c>
      <c r="Q4878" s="29" t="s">
        <v>3209</v>
      </c>
      <c r="R4878" s="29" t="s">
        <v>3210</v>
      </c>
      <c r="S4878" s="29" t="s">
        <v>3098</v>
      </c>
      <c r="T4878" s="29"/>
      <c r="U4878" s="30">
        <v>1000</v>
      </c>
      <c r="V4878" s="30">
        <v>1000</v>
      </c>
      <c r="W4878" s="30">
        <v>1000</v>
      </c>
      <c r="X4878" s="30">
        <v>1000</v>
      </c>
      <c r="Y4878" s="30">
        <v>1000</v>
      </c>
      <c r="Z4878" s="30">
        <v>1000</v>
      </c>
      <c r="AA4878" s="30">
        <v>1000</v>
      </c>
      <c r="AB4878" s="30">
        <v>1000</v>
      </c>
      <c r="AC4878" s="30">
        <v>1000</v>
      </c>
      <c r="AD4878" s="30">
        <v>1000</v>
      </c>
      <c r="AE4878" s="30">
        <v>1000</v>
      </c>
      <c r="AF4878" s="30">
        <v>1000</v>
      </c>
    </row>
    <row r="4879" spans="1:32" x14ac:dyDescent="0.45">
      <c r="A4879" s="29" t="s">
        <v>392</v>
      </c>
      <c r="B4879" s="29" t="s">
        <v>393</v>
      </c>
      <c r="C4879" s="29" t="s">
        <v>3544</v>
      </c>
      <c r="D4879" s="29" t="s">
        <v>3545</v>
      </c>
      <c r="E4879" s="29" t="s">
        <v>3682</v>
      </c>
      <c r="F4879" s="29" t="s">
        <v>3683</v>
      </c>
      <c r="G4879" s="29" t="s">
        <v>3233</v>
      </c>
      <c r="H4879" s="29" t="s">
        <v>3234</v>
      </c>
      <c r="I4879" s="29" t="s">
        <v>3242</v>
      </c>
      <c r="J4879" s="29" t="s">
        <v>3243</v>
      </c>
      <c r="K4879" s="29" t="s">
        <v>3244</v>
      </c>
      <c r="L4879" s="29" t="s">
        <v>3104</v>
      </c>
      <c r="M4879" s="29" t="s">
        <v>3245</v>
      </c>
      <c r="N4879" s="29" t="s">
        <v>3246</v>
      </c>
      <c r="O4879" s="29" t="s">
        <v>3701</v>
      </c>
      <c r="P4879" s="29" t="s">
        <v>3702</v>
      </c>
      <c r="Q4879" s="29" t="s">
        <v>3249</v>
      </c>
      <c r="R4879" s="29" t="s">
        <v>3098</v>
      </c>
      <c r="S4879" s="29" t="s">
        <v>3098</v>
      </c>
      <c r="T4879" s="29"/>
      <c r="U4879" s="30">
        <v>0</v>
      </c>
      <c r="V4879" s="30">
        <v>0</v>
      </c>
      <c r="W4879" s="30">
        <v>0</v>
      </c>
      <c r="X4879" s="30">
        <v>0</v>
      </c>
      <c r="Y4879" s="30">
        <v>0</v>
      </c>
      <c r="Z4879" s="30">
        <v>0</v>
      </c>
      <c r="AA4879" s="30">
        <v>0</v>
      </c>
      <c r="AB4879" s="30">
        <v>647</v>
      </c>
      <c r="AC4879" s="30">
        <v>647</v>
      </c>
      <c r="AD4879" s="30">
        <v>647</v>
      </c>
      <c r="AE4879" s="30">
        <v>22647</v>
      </c>
      <c r="AF4879" s="30">
        <v>647</v>
      </c>
    </row>
    <row r="4880" spans="1:32" x14ac:dyDescent="0.45">
      <c r="A4880" s="29" t="s">
        <v>392</v>
      </c>
      <c r="B4880" s="29" t="s">
        <v>393</v>
      </c>
      <c r="C4880" s="29" t="s">
        <v>3544</v>
      </c>
      <c r="D4880" s="29" t="s">
        <v>3545</v>
      </c>
      <c r="E4880" s="29" t="s">
        <v>3682</v>
      </c>
      <c r="F4880" s="29" t="s">
        <v>3683</v>
      </c>
      <c r="G4880" s="29" t="s">
        <v>3233</v>
      </c>
      <c r="H4880" s="29" t="s">
        <v>3234</v>
      </c>
      <c r="I4880" s="29" t="s">
        <v>3242</v>
      </c>
      <c r="J4880" s="29" t="s">
        <v>3243</v>
      </c>
      <c r="K4880" s="29" t="s">
        <v>3244</v>
      </c>
      <c r="L4880" s="29" t="s">
        <v>3104</v>
      </c>
      <c r="M4880" s="29" t="s">
        <v>3245</v>
      </c>
      <c r="N4880" s="29" t="s">
        <v>3246</v>
      </c>
      <c r="O4880" s="29" t="s">
        <v>3701</v>
      </c>
      <c r="P4880" s="29" t="s">
        <v>3702</v>
      </c>
      <c r="Q4880" s="29" t="s">
        <v>3209</v>
      </c>
      <c r="R4880" s="29" t="s">
        <v>3098</v>
      </c>
      <c r="S4880" s="29" t="s">
        <v>3098</v>
      </c>
      <c r="T4880" s="29"/>
      <c r="U4880" s="30">
        <v>0</v>
      </c>
      <c r="V4880" s="30">
        <v>0</v>
      </c>
      <c r="W4880" s="30">
        <v>0</v>
      </c>
      <c r="X4880" s="30">
        <v>0</v>
      </c>
      <c r="Y4880" s="30">
        <v>0</v>
      </c>
      <c r="Z4880" s="30">
        <v>0</v>
      </c>
      <c r="AA4880" s="30">
        <v>0</v>
      </c>
      <c r="AB4880" s="30">
        <v>6290</v>
      </c>
      <c r="AC4880" s="30">
        <v>15000</v>
      </c>
      <c r="AD4880" s="30">
        <v>13065</v>
      </c>
      <c r="AE4880" s="30">
        <v>10500</v>
      </c>
      <c r="AF4880" s="30">
        <v>15000</v>
      </c>
    </row>
    <row r="4881" spans="1:32" x14ac:dyDescent="0.45">
      <c r="A4881" s="29" t="s">
        <v>392</v>
      </c>
      <c r="B4881" s="29" t="s">
        <v>393</v>
      </c>
      <c r="C4881" s="29" t="s">
        <v>3544</v>
      </c>
      <c r="D4881" s="29" t="s">
        <v>3545</v>
      </c>
      <c r="E4881" s="29" t="s">
        <v>3682</v>
      </c>
      <c r="F4881" s="29" t="s">
        <v>3683</v>
      </c>
      <c r="G4881" s="29" t="s">
        <v>3233</v>
      </c>
      <c r="H4881" s="29" t="s">
        <v>3234</v>
      </c>
      <c r="I4881" s="29" t="s">
        <v>3242</v>
      </c>
      <c r="J4881" s="29" t="s">
        <v>3243</v>
      </c>
      <c r="K4881" s="29" t="s">
        <v>3258</v>
      </c>
      <c r="L4881" s="29" t="s">
        <v>3105</v>
      </c>
      <c r="M4881" s="29" t="s">
        <v>3259</v>
      </c>
      <c r="N4881" s="29" t="s">
        <v>3105</v>
      </c>
      <c r="O4881" s="29" t="s">
        <v>3260</v>
      </c>
      <c r="P4881" s="29" t="s">
        <v>3261</v>
      </c>
      <c r="Q4881" s="29" t="s">
        <v>3209</v>
      </c>
      <c r="R4881" s="29" t="s">
        <v>3098</v>
      </c>
      <c r="S4881" s="29" t="s">
        <v>3098</v>
      </c>
      <c r="T4881" s="29"/>
      <c r="U4881" s="30">
        <v>0</v>
      </c>
      <c r="V4881" s="30">
        <v>0</v>
      </c>
      <c r="W4881" s="30">
        <v>0</v>
      </c>
      <c r="X4881" s="30">
        <v>0</v>
      </c>
      <c r="Y4881" s="30">
        <v>0</v>
      </c>
      <c r="Z4881" s="30">
        <v>0</v>
      </c>
      <c r="AA4881" s="30">
        <v>0</v>
      </c>
      <c r="AB4881" s="30">
        <v>2516</v>
      </c>
      <c r="AC4881" s="30">
        <v>6000</v>
      </c>
      <c r="AD4881" s="30">
        <v>5226</v>
      </c>
      <c r="AE4881" s="30">
        <v>4200</v>
      </c>
      <c r="AF4881" s="30">
        <v>6000</v>
      </c>
    </row>
    <row r="4882" spans="1:32" x14ac:dyDescent="0.45">
      <c r="A4882" s="29" t="s">
        <v>392</v>
      </c>
      <c r="B4882" s="29" t="s">
        <v>393</v>
      </c>
      <c r="C4882" s="29" t="s">
        <v>3544</v>
      </c>
      <c r="D4882" s="29" t="s">
        <v>3545</v>
      </c>
      <c r="E4882" s="29" t="s">
        <v>3682</v>
      </c>
      <c r="F4882" s="29" t="s">
        <v>3683</v>
      </c>
      <c r="G4882" s="29" t="s">
        <v>3233</v>
      </c>
      <c r="H4882" s="29" t="s">
        <v>3234</v>
      </c>
      <c r="I4882" s="29" t="s">
        <v>3262</v>
      </c>
      <c r="J4882" s="29" t="s">
        <v>3263</v>
      </c>
      <c r="K4882" s="29" t="s">
        <v>3264</v>
      </c>
      <c r="L4882" s="29" t="s">
        <v>3103</v>
      </c>
      <c r="M4882" s="29" t="s">
        <v>3265</v>
      </c>
      <c r="N4882" s="29" t="s">
        <v>3266</v>
      </c>
      <c r="O4882" s="29" t="s">
        <v>3338</v>
      </c>
      <c r="P4882" s="29" t="s">
        <v>3339</v>
      </c>
      <c r="Q4882" s="29" t="s">
        <v>3249</v>
      </c>
      <c r="R4882" s="29" t="s">
        <v>3098</v>
      </c>
      <c r="S4882" s="29" t="s">
        <v>3098</v>
      </c>
      <c r="T4882" s="29"/>
      <c r="U4882" s="30">
        <v>0</v>
      </c>
      <c r="V4882" s="30">
        <v>0</v>
      </c>
      <c r="W4882" s="30">
        <v>0</v>
      </c>
      <c r="X4882" s="30">
        <v>0</v>
      </c>
      <c r="Y4882" s="30">
        <v>0</v>
      </c>
      <c r="Z4882" s="30">
        <v>0</v>
      </c>
      <c r="AA4882" s="30">
        <v>0</v>
      </c>
      <c r="AB4882" s="30">
        <v>32728</v>
      </c>
      <c r="AC4882" s="30">
        <v>0</v>
      </c>
      <c r="AD4882" s="30">
        <v>0</v>
      </c>
      <c r="AE4882" s="30">
        <v>32728</v>
      </c>
      <c r="AF4882" s="30">
        <v>0</v>
      </c>
    </row>
    <row r="4883" spans="1:32" x14ac:dyDescent="0.45">
      <c r="A4883" s="29" t="s">
        <v>392</v>
      </c>
      <c r="B4883" s="29" t="s">
        <v>393</v>
      </c>
      <c r="C4883" s="29" t="s">
        <v>3544</v>
      </c>
      <c r="D4883" s="29" t="s">
        <v>3545</v>
      </c>
      <c r="E4883" s="29" t="s">
        <v>3682</v>
      </c>
      <c r="F4883" s="29" t="s">
        <v>3683</v>
      </c>
      <c r="G4883" s="29" t="s">
        <v>3233</v>
      </c>
      <c r="H4883" s="29" t="s">
        <v>3234</v>
      </c>
      <c r="I4883" s="29" t="s">
        <v>3262</v>
      </c>
      <c r="J4883" s="29" t="s">
        <v>3263</v>
      </c>
      <c r="K4883" s="29" t="s">
        <v>3264</v>
      </c>
      <c r="L4883" s="29" t="s">
        <v>3103</v>
      </c>
      <c r="M4883" s="29" t="s">
        <v>3265</v>
      </c>
      <c r="N4883" s="29" t="s">
        <v>3266</v>
      </c>
      <c r="O4883" s="29" t="s">
        <v>3269</v>
      </c>
      <c r="P4883" s="29" t="s">
        <v>3270</v>
      </c>
      <c r="Q4883" s="29" t="s">
        <v>3209</v>
      </c>
      <c r="R4883" s="29" t="s">
        <v>3098</v>
      </c>
      <c r="S4883" s="29" t="s">
        <v>3098</v>
      </c>
      <c r="T4883" s="29"/>
      <c r="U4883" s="30">
        <v>0</v>
      </c>
      <c r="V4883" s="30">
        <v>0</v>
      </c>
      <c r="W4883" s="30">
        <v>0</v>
      </c>
      <c r="X4883" s="30">
        <v>0</v>
      </c>
      <c r="Y4883" s="30">
        <v>0</v>
      </c>
      <c r="Z4883" s="30">
        <v>0</v>
      </c>
      <c r="AA4883" s="30">
        <v>0</v>
      </c>
      <c r="AB4883" s="30">
        <v>0</v>
      </c>
      <c r="AC4883" s="30">
        <v>0</v>
      </c>
      <c r="AD4883" s="30">
        <v>0</v>
      </c>
      <c r="AE4883" s="30">
        <v>0</v>
      </c>
      <c r="AF4883" s="30">
        <v>0</v>
      </c>
    </row>
    <row r="4884" spans="1:32" x14ac:dyDescent="0.45">
      <c r="A4884" s="29" t="s">
        <v>392</v>
      </c>
      <c r="B4884" s="29" t="s">
        <v>393</v>
      </c>
      <c r="C4884" s="29" t="s">
        <v>3544</v>
      </c>
      <c r="D4884" s="29" t="s">
        <v>3545</v>
      </c>
      <c r="E4884" s="29" t="s">
        <v>3682</v>
      </c>
      <c r="F4884" s="29" t="s">
        <v>3683</v>
      </c>
      <c r="G4884" s="29" t="s">
        <v>3233</v>
      </c>
      <c r="H4884" s="29" t="s">
        <v>3234</v>
      </c>
      <c r="I4884" s="29" t="s">
        <v>3262</v>
      </c>
      <c r="J4884" s="29" t="s">
        <v>3263</v>
      </c>
      <c r="K4884" s="29" t="s">
        <v>3264</v>
      </c>
      <c r="L4884" s="29" t="s">
        <v>3103</v>
      </c>
      <c r="M4884" s="29" t="s">
        <v>3265</v>
      </c>
      <c r="N4884" s="29" t="s">
        <v>3266</v>
      </c>
      <c r="O4884" s="29" t="s">
        <v>3271</v>
      </c>
      <c r="P4884" s="29" t="s">
        <v>3272</v>
      </c>
      <c r="Q4884" s="29" t="s">
        <v>3209</v>
      </c>
      <c r="R4884" s="29" t="s">
        <v>3098</v>
      </c>
      <c r="S4884" s="29" t="s">
        <v>3098</v>
      </c>
      <c r="T4884" s="29"/>
      <c r="U4884" s="30">
        <v>0</v>
      </c>
      <c r="V4884" s="30">
        <v>0</v>
      </c>
      <c r="W4884" s="30">
        <v>0</v>
      </c>
      <c r="X4884" s="30">
        <v>0</v>
      </c>
      <c r="Y4884" s="30">
        <v>0</v>
      </c>
      <c r="Z4884" s="30">
        <v>0</v>
      </c>
      <c r="AA4884" s="30">
        <v>0</v>
      </c>
      <c r="AB4884" s="30">
        <v>0</v>
      </c>
      <c r="AC4884" s="30">
        <v>0</v>
      </c>
      <c r="AD4884" s="30">
        <v>0</v>
      </c>
      <c r="AE4884" s="30">
        <v>0</v>
      </c>
      <c r="AF4884" s="30">
        <v>0</v>
      </c>
    </row>
    <row r="4885" spans="1:32" x14ac:dyDescent="0.45">
      <c r="A4885" s="29" t="s">
        <v>392</v>
      </c>
      <c r="B4885" s="29" t="s">
        <v>393</v>
      </c>
      <c r="C4885" s="29" t="s">
        <v>3544</v>
      </c>
      <c r="D4885" s="29" t="s">
        <v>3545</v>
      </c>
      <c r="E4885" s="29" t="s">
        <v>3682</v>
      </c>
      <c r="F4885" s="29" t="s">
        <v>3683</v>
      </c>
      <c r="G4885" s="29" t="s">
        <v>3233</v>
      </c>
      <c r="H4885" s="29" t="s">
        <v>3234</v>
      </c>
      <c r="I4885" s="29" t="s">
        <v>3262</v>
      </c>
      <c r="J4885" s="29" t="s">
        <v>3263</v>
      </c>
      <c r="K4885" s="29" t="s">
        <v>3264</v>
      </c>
      <c r="L4885" s="29" t="s">
        <v>3103</v>
      </c>
      <c r="M4885" s="29" t="s">
        <v>3265</v>
      </c>
      <c r="N4885" s="29" t="s">
        <v>3266</v>
      </c>
      <c r="O4885" s="29" t="s">
        <v>3273</v>
      </c>
      <c r="P4885" s="29" t="s">
        <v>3274</v>
      </c>
      <c r="Q4885" s="29" t="s">
        <v>3209</v>
      </c>
      <c r="R4885" s="29" t="s">
        <v>3098</v>
      </c>
      <c r="S4885" s="29" t="s">
        <v>3098</v>
      </c>
      <c r="T4885" s="29"/>
      <c r="U4885" s="30">
        <v>0</v>
      </c>
      <c r="V4885" s="30">
        <v>0</v>
      </c>
      <c r="W4885" s="30">
        <v>0</v>
      </c>
      <c r="X4885" s="30">
        <v>0</v>
      </c>
      <c r="Y4885" s="30">
        <v>0</v>
      </c>
      <c r="Z4885" s="30">
        <v>0</v>
      </c>
      <c r="AA4885" s="30">
        <v>0</v>
      </c>
      <c r="AB4885" s="30">
        <v>0</v>
      </c>
      <c r="AC4885" s="30">
        <v>0</v>
      </c>
      <c r="AD4885" s="30">
        <v>0</v>
      </c>
      <c r="AE4885" s="30">
        <v>0</v>
      </c>
      <c r="AF4885" s="30">
        <v>0</v>
      </c>
    </row>
    <row r="4886" spans="1:32" x14ac:dyDescent="0.45">
      <c r="A4886" s="29" t="s">
        <v>392</v>
      </c>
      <c r="B4886" s="29" t="s">
        <v>393</v>
      </c>
      <c r="C4886" s="29" t="s">
        <v>3544</v>
      </c>
      <c r="D4886" s="29" t="s">
        <v>3545</v>
      </c>
      <c r="E4886" s="29" t="s">
        <v>3682</v>
      </c>
      <c r="F4886" s="29" t="s">
        <v>3683</v>
      </c>
      <c r="G4886" s="29" t="s">
        <v>3233</v>
      </c>
      <c r="H4886" s="29" t="s">
        <v>3234</v>
      </c>
      <c r="I4886" s="29" t="s">
        <v>3262</v>
      </c>
      <c r="J4886" s="29" t="s">
        <v>3263</v>
      </c>
      <c r="K4886" s="29" t="s">
        <v>3264</v>
      </c>
      <c r="L4886" s="29" t="s">
        <v>3103</v>
      </c>
      <c r="M4886" s="29" t="s">
        <v>3326</v>
      </c>
      <c r="N4886" s="29" t="s">
        <v>3327</v>
      </c>
      <c r="O4886" s="29" t="s">
        <v>3444</v>
      </c>
      <c r="P4886" s="29" t="s">
        <v>3445</v>
      </c>
      <c r="Q4886" s="29" t="s">
        <v>3209</v>
      </c>
      <c r="R4886" s="29" t="s">
        <v>3098</v>
      </c>
      <c r="S4886" s="29" t="s">
        <v>3098</v>
      </c>
      <c r="T4886" s="29"/>
      <c r="U4886" s="30">
        <v>0</v>
      </c>
      <c r="V4886" s="30">
        <v>0</v>
      </c>
      <c r="W4886" s="30">
        <v>0</v>
      </c>
      <c r="X4886" s="30">
        <v>0</v>
      </c>
      <c r="Y4886" s="30">
        <v>0</v>
      </c>
      <c r="Z4886" s="30">
        <v>0</v>
      </c>
      <c r="AA4886" s="30">
        <v>0</v>
      </c>
      <c r="AB4886" s="30">
        <v>0</v>
      </c>
      <c r="AC4886" s="30">
        <v>1633.317</v>
      </c>
      <c r="AD4886" s="30">
        <v>5444.39</v>
      </c>
      <c r="AE4886" s="30">
        <v>5444.39</v>
      </c>
      <c r="AF4886" s="30">
        <v>5444.39</v>
      </c>
    </row>
    <row r="4887" spans="1:32" x14ac:dyDescent="0.45">
      <c r="A4887" s="29" t="s">
        <v>392</v>
      </c>
      <c r="B4887" s="29" t="s">
        <v>393</v>
      </c>
      <c r="C4887" s="29" t="s">
        <v>3544</v>
      </c>
      <c r="D4887" s="29" t="s">
        <v>3545</v>
      </c>
      <c r="E4887" s="29" t="s">
        <v>3682</v>
      </c>
      <c r="F4887" s="29" t="s">
        <v>3683</v>
      </c>
      <c r="G4887" s="29" t="s">
        <v>3233</v>
      </c>
      <c r="H4887" s="29" t="s">
        <v>3234</v>
      </c>
      <c r="I4887" s="29" t="s">
        <v>3275</v>
      </c>
      <c r="J4887" s="29" t="s">
        <v>3276</v>
      </c>
      <c r="K4887" s="29" t="s">
        <v>3277</v>
      </c>
      <c r="L4887" s="29" t="s">
        <v>3100</v>
      </c>
      <c r="M4887" s="29" t="s">
        <v>3312</v>
      </c>
      <c r="N4887" s="29" t="s">
        <v>3313</v>
      </c>
      <c r="O4887" s="29" t="s">
        <v>3314</v>
      </c>
      <c r="P4887" s="29" t="s">
        <v>3315</v>
      </c>
      <c r="Q4887" s="29" t="s">
        <v>3249</v>
      </c>
      <c r="R4887" s="29" t="s">
        <v>3098</v>
      </c>
      <c r="S4887" s="29" t="s">
        <v>3098</v>
      </c>
      <c r="T4887" s="29"/>
      <c r="U4887" s="30">
        <v>0</v>
      </c>
      <c r="V4887" s="30">
        <v>0</v>
      </c>
      <c r="W4887" s="30">
        <v>0</v>
      </c>
      <c r="X4887" s="30">
        <v>0</v>
      </c>
      <c r="Y4887" s="30">
        <v>0</v>
      </c>
      <c r="Z4887" s="30">
        <v>0</v>
      </c>
      <c r="AA4887" s="30">
        <v>0</v>
      </c>
      <c r="AB4887" s="30">
        <v>856</v>
      </c>
      <c r="AC4887" s="30">
        <v>856</v>
      </c>
      <c r="AD4887" s="30">
        <v>856</v>
      </c>
      <c r="AE4887" s="30">
        <v>29947</v>
      </c>
      <c r="AF4887" s="30">
        <v>856</v>
      </c>
    </row>
    <row r="4888" spans="1:32" x14ac:dyDescent="0.45">
      <c r="A4888" s="29" t="s">
        <v>392</v>
      </c>
      <c r="B4888" s="29" t="s">
        <v>393</v>
      </c>
      <c r="C4888" s="29" t="s">
        <v>3544</v>
      </c>
      <c r="D4888" s="29" t="s">
        <v>3545</v>
      </c>
      <c r="E4888" s="29" t="s">
        <v>3682</v>
      </c>
      <c r="F4888" s="29" t="s">
        <v>3683</v>
      </c>
      <c r="G4888" s="29" t="s">
        <v>3233</v>
      </c>
      <c r="H4888" s="29" t="s">
        <v>3234</v>
      </c>
      <c r="I4888" s="29" t="s">
        <v>3275</v>
      </c>
      <c r="J4888" s="29" t="s">
        <v>3276</v>
      </c>
      <c r="K4888" s="29" t="s">
        <v>3277</v>
      </c>
      <c r="L4888" s="29" t="s">
        <v>3100</v>
      </c>
      <c r="M4888" s="29" t="s">
        <v>3312</v>
      </c>
      <c r="N4888" s="29" t="s">
        <v>3313</v>
      </c>
      <c r="O4888" s="29" t="s">
        <v>3314</v>
      </c>
      <c r="P4888" s="29" t="s">
        <v>3315</v>
      </c>
      <c r="Q4888" s="29" t="s">
        <v>3209</v>
      </c>
      <c r="R4888" s="29" t="s">
        <v>3098</v>
      </c>
      <c r="S4888" s="29" t="s">
        <v>3098</v>
      </c>
      <c r="T4888" s="29"/>
      <c r="U4888" s="30">
        <v>0</v>
      </c>
      <c r="V4888" s="30">
        <v>0</v>
      </c>
      <c r="W4888" s="30">
        <v>0</v>
      </c>
      <c r="X4888" s="30">
        <v>0</v>
      </c>
      <c r="Y4888" s="30">
        <v>0</v>
      </c>
      <c r="Z4888" s="30">
        <v>0</v>
      </c>
      <c r="AA4888" s="30">
        <v>0</v>
      </c>
      <c r="AB4888" s="30">
        <v>11742</v>
      </c>
      <c r="AC4888" s="30">
        <v>28000</v>
      </c>
      <c r="AD4888" s="30">
        <v>24387</v>
      </c>
      <c r="AE4888" s="30">
        <v>19600</v>
      </c>
      <c r="AF4888" s="30">
        <v>28000</v>
      </c>
    </row>
    <row r="4889" spans="1:32" x14ac:dyDescent="0.45">
      <c r="A4889" s="29" t="s">
        <v>392</v>
      </c>
      <c r="B4889" s="29" t="s">
        <v>393</v>
      </c>
      <c r="C4889" s="29" t="s">
        <v>3544</v>
      </c>
      <c r="D4889" s="29" t="s">
        <v>3545</v>
      </c>
      <c r="E4889" s="29" t="s">
        <v>3682</v>
      </c>
      <c r="F4889" s="29" t="s">
        <v>3683</v>
      </c>
      <c r="G4889" s="29" t="s">
        <v>3233</v>
      </c>
      <c r="H4889" s="29" t="s">
        <v>3234</v>
      </c>
      <c r="I4889" s="29" t="s">
        <v>3275</v>
      </c>
      <c r="J4889" s="29" t="s">
        <v>3276</v>
      </c>
      <c r="K4889" s="29" t="s">
        <v>3287</v>
      </c>
      <c r="L4889" s="29" t="s">
        <v>3101</v>
      </c>
      <c r="M4889" s="29" t="s">
        <v>3578</v>
      </c>
      <c r="N4889" s="29" t="s">
        <v>3579</v>
      </c>
      <c r="O4889" s="29" t="s">
        <v>3580</v>
      </c>
      <c r="P4889" s="29" t="s">
        <v>3581</v>
      </c>
      <c r="Q4889" s="29" t="s">
        <v>3209</v>
      </c>
      <c r="R4889" s="29" t="s">
        <v>3098</v>
      </c>
      <c r="S4889" s="29" t="s">
        <v>3098</v>
      </c>
      <c r="T4889" s="29"/>
      <c r="U4889" s="30">
        <v>0</v>
      </c>
      <c r="V4889" s="30">
        <v>0</v>
      </c>
      <c r="W4889" s="30">
        <v>0</v>
      </c>
      <c r="X4889" s="30">
        <v>0</v>
      </c>
      <c r="Y4889" s="30">
        <v>0</v>
      </c>
      <c r="Z4889" s="30">
        <v>0</v>
      </c>
      <c r="AA4889" s="30">
        <v>0</v>
      </c>
      <c r="AB4889" s="30">
        <v>-9851</v>
      </c>
      <c r="AC4889" s="30">
        <v>-9851</v>
      </c>
      <c r="AD4889" s="30">
        <v>-9851</v>
      </c>
      <c r="AE4889" s="30">
        <v>-9851</v>
      </c>
      <c r="AF4889" s="30">
        <v>-9851</v>
      </c>
    </row>
    <row r="4890" spans="1:32" x14ac:dyDescent="0.45">
      <c r="A4890" s="29" t="s">
        <v>392</v>
      </c>
      <c r="B4890" s="29" t="s">
        <v>393</v>
      </c>
      <c r="C4890" s="29" t="s">
        <v>3544</v>
      </c>
      <c r="D4890" s="29" t="s">
        <v>3545</v>
      </c>
      <c r="E4890" s="29" t="s">
        <v>3682</v>
      </c>
      <c r="F4890" s="29" t="s">
        <v>3683</v>
      </c>
      <c r="G4890" s="29" t="s">
        <v>3233</v>
      </c>
      <c r="H4890" s="29" t="s">
        <v>3234</v>
      </c>
      <c r="I4890" s="29" t="s">
        <v>3275</v>
      </c>
      <c r="J4890" s="29" t="s">
        <v>3276</v>
      </c>
      <c r="K4890" s="29" t="s">
        <v>3287</v>
      </c>
      <c r="L4890" s="29" t="s">
        <v>3101</v>
      </c>
      <c r="M4890" s="29" t="s">
        <v>3288</v>
      </c>
      <c r="N4890" s="29" t="s">
        <v>3289</v>
      </c>
      <c r="O4890" s="29" t="s">
        <v>3290</v>
      </c>
      <c r="P4890" s="29" t="s">
        <v>3291</v>
      </c>
      <c r="Q4890" s="29" t="s">
        <v>3209</v>
      </c>
      <c r="R4890" s="29" t="s">
        <v>3098</v>
      </c>
      <c r="S4890" s="29" t="s">
        <v>3098</v>
      </c>
      <c r="T4890" s="29"/>
      <c r="U4890" s="30">
        <v>0</v>
      </c>
      <c r="V4890" s="30">
        <v>0</v>
      </c>
      <c r="W4890" s="30">
        <v>0</v>
      </c>
      <c r="X4890" s="30">
        <v>0</v>
      </c>
      <c r="Y4890" s="30">
        <v>0</v>
      </c>
      <c r="Z4890" s="30">
        <v>0</v>
      </c>
      <c r="AA4890" s="30">
        <v>0</v>
      </c>
      <c r="AB4890" s="30">
        <v>839</v>
      </c>
      <c r="AC4890" s="30">
        <v>2000</v>
      </c>
      <c r="AD4890" s="30">
        <v>1742</v>
      </c>
      <c r="AE4890" s="30">
        <v>1400</v>
      </c>
      <c r="AF4890" s="30">
        <v>2000</v>
      </c>
    </row>
    <row r="4891" spans="1:32" x14ac:dyDescent="0.45">
      <c r="A4891" s="29" t="s">
        <v>1290</v>
      </c>
      <c r="B4891" s="29" t="s">
        <v>1291</v>
      </c>
      <c r="C4891" s="29" t="s">
        <v>3552</v>
      </c>
      <c r="D4891" s="29" t="s">
        <v>3553</v>
      </c>
      <c r="E4891" s="29" t="s">
        <v>3554</v>
      </c>
      <c r="F4891" s="29" t="s">
        <v>3555</v>
      </c>
      <c r="G4891" s="29" t="s">
        <v>3233</v>
      </c>
      <c r="H4891" s="29" t="s">
        <v>3234</v>
      </c>
      <c r="I4891" s="29" t="s">
        <v>3242</v>
      </c>
      <c r="J4891" s="29" t="s">
        <v>3243</v>
      </c>
      <c r="K4891" s="29" t="s">
        <v>3556</v>
      </c>
      <c r="L4891" s="29" t="s">
        <v>3122</v>
      </c>
      <c r="M4891" s="29" t="s">
        <v>3557</v>
      </c>
      <c r="N4891" s="29" t="s">
        <v>3558</v>
      </c>
      <c r="O4891" s="29" t="s">
        <v>3559</v>
      </c>
      <c r="P4891" s="29" t="s">
        <v>3560</v>
      </c>
      <c r="Q4891" s="29" t="s">
        <v>3209</v>
      </c>
      <c r="R4891" s="29" t="s">
        <v>3210</v>
      </c>
      <c r="S4891" s="29" t="s">
        <v>3098</v>
      </c>
      <c r="T4891" s="29"/>
      <c r="U4891" s="30">
        <v>14900</v>
      </c>
      <c r="V4891" s="30">
        <v>14900</v>
      </c>
      <c r="W4891" s="30">
        <v>14900</v>
      </c>
      <c r="X4891" s="30">
        <v>14900</v>
      </c>
      <c r="Y4891" s="30">
        <v>14900</v>
      </c>
      <c r="Z4891" s="30">
        <v>14900</v>
      </c>
      <c r="AA4891" s="30">
        <v>14900</v>
      </c>
      <c r="AB4891" s="30">
        <v>14900</v>
      </c>
      <c r="AC4891" s="30">
        <v>14900</v>
      </c>
      <c r="AD4891" s="30">
        <v>14900</v>
      </c>
      <c r="AE4891" s="30">
        <v>14900</v>
      </c>
      <c r="AF4891" s="30">
        <v>14900</v>
      </c>
    </row>
    <row r="4892" spans="1:32" x14ac:dyDescent="0.45">
      <c r="A4892" s="29" t="s">
        <v>1290</v>
      </c>
      <c r="B4892" s="29" t="s">
        <v>1291</v>
      </c>
      <c r="C4892" s="29" t="s">
        <v>3299</v>
      </c>
      <c r="D4892" s="29" t="s">
        <v>3300</v>
      </c>
      <c r="E4892" s="29" t="s">
        <v>3320</v>
      </c>
      <c r="F4892" s="29" t="s">
        <v>3321</v>
      </c>
      <c r="G4892" s="29" t="s">
        <v>3200</v>
      </c>
      <c r="H4892" s="29" t="s">
        <v>3201</v>
      </c>
      <c r="I4892" s="29" t="s">
        <v>3202</v>
      </c>
      <c r="J4892" s="29" t="s">
        <v>3203</v>
      </c>
      <c r="K4892" s="29" t="s">
        <v>3221</v>
      </c>
      <c r="L4892" s="29" t="s">
        <v>3113</v>
      </c>
      <c r="M4892" s="29" t="s">
        <v>3222</v>
      </c>
      <c r="N4892" s="29" t="s">
        <v>3223</v>
      </c>
      <c r="O4892" s="29" t="s">
        <v>3224</v>
      </c>
      <c r="P4892" s="29" t="s">
        <v>3225</v>
      </c>
      <c r="Q4892" s="29" t="s">
        <v>3209</v>
      </c>
      <c r="R4892" s="29" t="s">
        <v>3210</v>
      </c>
      <c r="S4892" s="29" t="s">
        <v>3098</v>
      </c>
      <c r="T4892" s="29"/>
      <c r="U4892" s="30">
        <v>48545</v>
      </c>
      <c r="V4892" s="30">
        <v>45729</v>
      </c>
      <c r="W4892" s="30">
        <v>45521</v>
      </c>
      <c r="X4892" s="30">
        <v>50473</v>
      </c>
      <c r="Y4892" s="30">
        <v>47384</v>
      </c>
      <c r="Z4892" s="30">
        <v>44684</v>
      </c>
      <c r="AA4892" s="30">
        <v>46372</v>
      </c>
      <c r="AB4892" s="30">
        <v>46916</v>
      </c>
      <c r="AC4892" s="30">
        <v>52125</v>
      </c>
      <c r="AD4892" s="30">
        <v>47692</v>
      </c>
      <c r="AE4892" s="30">
        <v>49234</v>
      </c>
      <c r="AF4892" s="30">
        <v>49451</v>
      </c>
    </row>
    <row r="4893" spans="1:32" x14ac:dyDescent="0.45">
      <c r="A4893" s="29" t="s">
        <v>1290</v>
      </c>
      <c r="B4893" s="29" t="s">
        <v>1291</v>
      </c>
      <c r="C4893" s="29" t="s">
        <v>3299</v>
      </c>
      <c r="D4893" s="29" t="s">
        <v>3300</v>
      </c>
      <c r="E4893" s="29" t="s">
        <v>3320</v>
      </c>
      <c r="F4893" s="29" t="s">
        <v>3321</v>
      </c>
      <c r="G4893" s="29" t="s">
        <v>3233</v>
      </c>
      <c r="H4893" s="29" t="s">
        <v>3234</v>
      </c>
      <c r="I4893" s="29" t="s">
        <v>3235</v>
      </c>
      <c r="J4893" s="29" t="s">
        <v>3236</v>
      </c>
      <c r="K4893" s="29" t="s">
        <v>3237</v>
      </c>
      <c r="L4893" s="29" t="s">
        <v>3107</v>
      </c>
      <c r="M4893" s="29" t="s">
        <v>3238</v>
      </c>
      <c r="N4893" s="29" t="s">
        <v>3239</v>
      </c>
      <c r="O4893" s="29" t="s">
        <v>3240</v>
      </c>
      <c r="P4893" s="29" t="s">
        <v>3241</v>
      </c>
      <c r="Q4893" s="29" t="s">
        <v>3209</v>
      </c>
      <c r="R4893" s="29" t="s">
        <v>3210</v>
      </c>
      <c r="S4893" s="29" t="s">
        <v>3098</v>
      </c>
      <c r="T4893" s="29"/>
      <c r="U4893" s="30">
        <v>8000</v>
      </c>
      <c r="V4893" s="30">
        <v>8000</v>
      </c>
      <c r="W4893" s="30">
        <v>8000</v>
      </c>
      <c r="X4893" s="30">
        <v>8000</v>
      </c>
      <c r="Y4893" s="30">
        <v>8000</v>
      </c>
      <c r="Z4893" s="30">
        <v>8000</v>
      </c>
      <c r="AA4893" s="30">
        <v>8000</v>
      </c>
      <c r="AB4893" s="30">
        <v>8000</v>
      </c>
      <c r="AC4893" s="30">
        <v>8000</v>
      </c>
      <c r="AD4893" s="30">
        <v>8000</v>
      </c>
      <c r="AE4893" s="30">
        <v>8000</v>
      </c>
      <c r="AF4893" s="30">
        <v>8000</v>
      </c>
    </row>
    <row r="4894" spans="1:32" x14ac:dyDescent="0.45">
      <c r="A4894" s="29" t="s">
        <v>1290</v>
      </c>
      <c r="B4894" s="29" t="s">
        <v>1291</v>
      </c>
      <c r="C4894" s="29" t="s">
        <v>3299</v>
      </c>
      <c r="D4894" s="29" t="s">
        <v>3300</v>
      </c>
      <c r="E4894" s="29" t="s">
        <v>3320</v>
      </c>
      <c r="F4894" s="29" t="s">
        <v>3321</v>
      </c>
      <c r="G4894" s="29" t="s">
        <v>3233</v>
      </c>
      <c r="H4894" s="29" t="s">
        <v>3234</v>
      </c>
      <c r="I4894" s="29" t="s">
        <v>3242</v>
      </c>
      <c r="J4894" s="29" t="s">
        <v>3243</v>
      </c>
      <c r="K4894" s="29" t="s">
        <v>3244</v>
      </c>
      <c r="L4894" s="29" t="s">
        <v>3104</v>
      </c>
      <c r="M4894" s="29" t="s">
        <v>3245</v>
      </c>
      <c r="N4894" s="29" t="s">
        <v>3246</v>
      </c>
      <c r="O4894" s="29" t="s">
        <v>3442</v>
      </c>
      <c r="P4894" s="29" t="s">
        <v>3443</v>
      </c>
      <c r="Q4894" s="29" t="s">
        <v>3209</v>
      </c>
      <c r="R4894" s="29" t="s">
        <v>3210</v>
      </c>
      <c r="S4894" s="29" t="s">
        <v>3098</v>
      </c>
      <c r="T4894" s="29"/>
      <c r="U4894" s="30">
        <v>11400</v>
      </c>
      <c r="V4894" s="30">
        <v>11400</v>
      </c>
      <c r="W4894" s="30">
        <v>11400</v>
      </c>
      <c r="X4894" s="30">
        <v>11400</v>
      </c>
      <c r="Y4894" s="30">
        <v>11400</v>
      </c>
      <c r="Z4894" s="30">
        <v>11400</v>
      </c>
      <c r="AA4894" s="30">
        <v>11400</v>
      </c>
      <c r="AB4894" s="30">
        <v>11400</v>
      </c>
      <c r="AC4894" s="30">
        <v>11400</v>
      </c>
      <c r="AD4894" s="30">
        <v>11400</v>
      </c>
      <c r="AE4894" s="30">
        <v>11400</v>
      </c>
      <c r="AF4894" s="30">
        <v>11400</v>
      </c>
    </row>
    <row r="4895" spans="1:32" x14ac:dyDescent="0.45">
      <c r="A4895" s="29" t="s">
        <v>1290</v>
      </c>
      <c r="B4895" s="29" t="s">
        <v>1291</v>
      </c>
      <c r="C4895" s="29" t="s">
        <v>3299</v>
      </c>
      <c r="D4895" s="29" t="s">
        <v>3300</v>
      </c>
      <c r="E4895" s="29" t="s">
        <v>3320</v>
      </c>
      <c r="F4895" s="29" t="s">
        <v>3321</v>
      </c>
      <c r="G4895" s="29" t="s">
        <v>3233</v>
      </c>
      <c r="H4895" s="29" t="s">
        <v>3234</v>
      </c>
      <c r="I4895" s="29" t="s">
        <v>3262</v>
      </c>
      <c r="J4895" s="29" t="s">
        <v>3263</v>
      </c>
      <c r="K4895" s="29" t="s">
        <v>3307</v>
      </c>
      <c r="L4895" s="29" t="s">
        <v>3117</v>
      </c>
      <c r="M4895" s="29" t="s">
        <v>3308</v>
      </c>
      <c r="N4895" s="29" t="s">
        <v>3309</v>
      </c>
      <c r="O4895" s="29" t="s">
        <v>3310</v>
      </c>
      <c r="P4895" s="29" t="s">
        <v>3311</v>
      </c>
      <c r="Q4895" s="29" t="s">
        <v>3209</v>
      </c>
      <c r="R4895" s="29" t="s">
        <v>3210</v>
      </c>
      <c r="S4895" s="29" t="s">
        <v>3098</v>
      </c>
      <c r="T4895" s="29"/>
      <c r="U4895" s="30">
        <v>0</v>
      </c>
      <c r="V4895" s="30">
        <v>0</v>
      </c>
      <c r="W4895" s="30">
        <v>2592</v>
      </c>
      <c r="X4895" s="30">
        <v>0</v>
      </c>
      <c r="Y4895" s="30">
        <v>0</v>
      </c>
      <c r="Z4895" s="30">
        <v>0</v>
      </c>
      <c r="AA4895" s="30">
        <v>0</v>
      </c>
      <c r="AB4895" s="30">
        <v>0</v>
      </c>
      <c r="AC4895" s="30">
        <v>0</v>
      </c>
      <c r="AD4895" s="30">
        <v>0</v>
      </c>
      <c r="AE4895" s="30">
        <v>0</v>
      </c>
      <c r="AF4895" s="30">
        <v>0</v>
      </c>
    </row>
    <row r="4896" spans="1:32" x14ac:dyDescent="0.45">
      <c r="A4896" s="29" t="s">
        <v>1290</v>
      </c>
      <c r="B4896" s="29" t="s">
        <v>1291</v>
      </c>
      <c r="C4896" s="29" t="s">
        <v>3299</v>
      </c>
      <c r="D4896" s="29" t="s">
        <v>3300</v>
      </c>
      <c r="E4896" s="29" t="s">
        <v>3320</v>
      </c>
      <c r="F4896" s="29" t="s">
        <v>3321</v>
      </c>
      <c r="G4896" s="29" t="s">
        <v>3233</v>
      </c>
      <c r="H4896" s="29" t="s">
        <v>3234</v>
      </c>
      <c r="I4896" s="29" t="s">
        <v>3262</v>
      </c>
      <c r="J4896" s="29" t="s">
        <v>3263</v>
      </c>
      <c r="K4896" s="29" t="s">
        <v>3264</v>
      </c>
      <c r="L4896" s="29" t="s">
        <v>3103</v>
      </c>
      <c r="M4896" s="29" t="s">
        <v>3265</v>
      </c>
      <c r="N4896" s="29" t="s">
        <v>3266</v>
      </c>
      <c r="O4896" s="29" t="s">
        <v>3267</v>
      </c>
      <c r="P4896" s="29" t="s">
        <v>3268</v>
      </c>
      <c r="Q4896" s="29" t="s">
        <v>3209</v>
      </c>
      <c r="R4896" s="29" t="s">
        <v>3210</v>
      </c>
      <c r="S4896" s="29" t="s">
        <v>3098</v>
      </c>
      <c r="T4896" s="29"/>
      <c r="U4896" s="30">
        <v>6660</v>
      </c>
      <c r="V4896" s="30">
        <v>6660</v>
      </c>
      <c r="W4896" s="30">
        <v>6660</v>
      </c>
      <c r="X4896" s="30">
        <v>6660</v>
      </c>
      <c r="Y4896" s="30">
        <v>6660</v>
      </c>
      <c r="Z4896" s="30">
        <v>6660</v>
      </c>
      <c r="AA4896" s="30">
        <v>6660</v>
      </c>
      <c r="AB4896" s="30">
        <v>6660</v>
      </c>
      <c r="AC4896" s="30">
        <v>6660</v>
      </c>
      <c r="AD4896" s="30">
        <v>6660</v>
      </c>
      <c r="AE4896" s="30">
        <v>6660</v>
      </c>
      <c r="AF4896" s="30">
        <v>6660</v>
      </c>
    </row>
    <row r="4897" spans="1:32" x14ac:dyDescent="0.45">
      <c r="A4897" s="29" t="s">
        <v>1290</v>
      </c>
      <c r="B4897" s="29" t="s">
        <v>1291</v>
      </c>
      <c r="C4897" s="29" t="s">
        <v>3299</v>
      </c>
      <c r="D4897" s="29" t="s">
        <v>3300</v>
      </c>
      <c r="E4897" s="29" t="s">
        <v>3320</v>
      </c>
      <c r="F4897" s="29" t="s">
        <v>3321</v>
      </c>
      <c r="G4897" s="29" t="s">
        <v>3233</v>
      </c>
      <c r="H4897" s="29" t="s">
        <v>3234</v>
      </c>
      <c r="I4897" s="29" t="s">
        <v>3262</v>
      </c>
      <c r="J4897" s="29" t="s">
        <v>3263</v>
      </c>
      <c r="K4897" s="29" t="s">
        <v>3264</v>
      </c>
      <c r="L4897" s="29" t="s">
        <v>3103</v>
      </c>
      <c r="M4897" s="29" t="s">
        <v>3265</v>
      </c>
      <c r="N4897" s="29" t="s">
        <v>3266</v>
      </c>
      <c r="O4897" s="29" t="s">
        <v>3269</v>
      </c>
      <c r="P4897" s="29" t="s">
        <v>3270</v>
      </c>
      <c r="Q4897" s="29" t="s">
        <v>3209</v>
      </c>
      <c r="R4897" s="29" t="s">
        <v>3210</v>
      </c>
      <c r="S4897" s="29" t="s">
        <v>3098</v>
      </c>
      <c r="T4897" s="29"/>
      <c r="U4897" s="30">
        <v>156</v>
      </c>
      <c r="V4897" s="30">
        <v>0</v>
      </c>
      <c r="W4897" s="30">
        <v>156</v>
      </c>
      <c r="X4897" s="30">
        <v>0</v>
      </c>
      <c r="Y4897" s="30">
        <v>0</v>
      </c>
      <c r="Z4897" s="30">
        <v>0</v>
      </c>
      <c r="AA4897" s="30">
        <v>234</v>
      </c>
      <c r="AB4897" s="30">
        <v>78</v>
      </c>
      <c r="AC4897" s="30">
        <v>0</v>
      </c>
      <c r="AD4897" s="30">
        <v>0</v>
      </c>
      <c r="AE4897" s="30">
        <v>0</v>
      </c>
      <c r="AF4897" s="30">
        <v>0</v>
      </c>
    </row>
    <row r="4898" spans="1:32" x14ac:dyDescent="0.45">
      <c r="A4898" s="29" t="s">
        <v>1290</v>
      </c>
      <c r="B4898" s="29" t="s">
        <v>1291</v>
      </c>
      <c r="C4898" s="29" t="s">
        <v>3299</v>
      </c>
      <c r="D4898" s="29" t="s">
        <v>3300</v>
      </c>
      <c r="E4898" s="29" t="s">
        <v>3320</v>
      </c>
      <c r="F4898" s="29" t="s">
        <v>3321</v>
      </c>
      <c r="G4898" s="29" t="s">
        <v>3233</v>
      </c>
      <c r="H4898" s="29" t="s">
        <v>3234</v>
      </c>
      <c r="I4898" s="29" t="s">
        <v>3262</v>
      </c>
      <c r="J4898" s="29" t="s">
        <v>3263</v>
      </c>
      <c r="K4898" s="29" t="s">
        <v>3264</v>
      </c>
      <c r="L4898" s="29" t="s">
        <v>3103</v>
      </c>
      <c r="M4898" s="29" t="s">
        <v>3265</v>
      </c>
      <c r="N4898" s="29" t="s">
        <v>3266</v>
      </c>
      <c r="O4898" s="29" t="s">
        <v>3271</v>
      </c>
      <c r="P4898" s="29" t="s">
        <v>3272</v>
      </c>
      <c r="Q4898" s="29" t="s">
        <v>3209</v>
      </c>
      <c r="R4898" s="29" t="s">
        <v>3210</v>
      </c>
      <c r="S4898" s="29" t="s">
        <v>3098</v>
      </c>
      <c r="T4898" s="29"/>
      <c r="U4898" s="30">
        <v>0</v>
      </c>
      <c r="V4898" s="30">
        <v>0</v>
      </c>
      <c r="W4898" s="30">
        <v>0</v>
      </c>
      <c r="X4898" s="30">
        <v>0</v>
      </c>
      <c r="Y4898" s="30">
        <v>58</v>
      </c>
      <c r="Z4898" s="30">
        <v>0</v>
      </c>
      <c r="AA4898" s="30">
        <v>0</v>
      </c>
      <c r="AB4898" s="30">
        <v>0</v>
      </c>
      <c r="AC4898" s="30">
        <v>594</v>
      </c>
      <c r="AD4898" s="30">
        <v>174</v>
      </c>
      <c r="AE4898" s="30">
        <v>43</v>
      </c>
      <c r="AF4898" s="30">
        <v>101</v>
      </c>
    </row>
    <row r="4899" spans="1:32" x14ac:dyDescent="0.45">
      <c r="A4899" s="29" t="s">
        <v>1290</v>
      </c>
      <c r="B4899" s="29" t="s">
        <v>1291</v>
      </c>
      <c r="C4899" s="29" t="s">
        <v>3299</v>
      </c>
      <c r="D4899" s="29" t="s">
        <v>3300</v>
      </c>
      <c r="E4899" s="29" t="s">
        <v>3320</v>
      </c>
      <c r="F4899" s="29" t="s">
        <v>3321</v>
      </c>
      <c r="G4899" s="29" t="s">
        <v>3233</v>
      </c>
      <c r="H4899" s="29" t="s">
        <v>3234</v>
      </c>
      <c r="I4899" s="29" t="s">
        <v>3275</v>
      </c>
      <c r="J4899" s="29" t="s">
        <v>3276</v>
      </c>
      <c r="K4899" s="29" t="s">
        <v>3277</v>
      </c>
      <c r="L4899" s="29" t="s">
        <v>3100</v>
      </c>
      <c r="M4899" s="29" t="s">
        <v>3278</v>
      </c>
      <c r="N4899" s="29" t="s">
        <v>3279</v>
      </c>
      <c r="O4899" s="29" t="s">
        <v>3280</v>
      </c>
      <c r="P4899" s="29" t="s">
        <v>3281</v>
      </c>
      <c r="Q4899" s="29" t="s">
        <v>3249</v>
      </c>
      <c r="R4899" s="29" t="s">
        <v>3210</v>
      </c>
      <c r="S4899" s="29" t="s">
        <v>3098</v>
      </c>
      <c r="T4899" s="29"/>
      <c r="U4899" s="30">
        <v>735</v>
      </c>
      <c r="V4899" s="30">
        <v>735</v>
      </c>
      <c r="W4899" s="30">
        <v>745</v>
      </c>
      <c r="X4899" s="30">
        <v>0</v>
      </c>
      <c r="Y4899" s="30">
        <v>0</v>
      </c>
      <c r="Z4899" s="30">
        <v>0</v>
      </c>
      <c r="AA4899" s="30">
        <v>0</v>
      </c>
      <c r="AB4899" s="30">
        <v>0</v>
      </c>
      <c r="AC4899" s="30">
        <v>0</v>
      </c>
      <c r="AD4899" s="30">
        <v>0</v>
      </c>
      <c r="AE4899" s="30">
        <v>0</v>
      </c>
      <c r="AF4899" s="30">
        <v>0</v>
      </c>
    </row>
    <row r="4900" spans="1:32" x14ac:dyDescent="0.45">
      <c r="A4900" s="29" t="s">
        <v>1290</v>
      </c>
      <c r="B4900" s="29" t="s">
        <v>1291</v>
      </c>
      <c r="C4900" s="29" t="s">
        <v>3299</v>
      </c>
      <c r="D4900" s="29" t="s">
        <v>3300</v>
      </c>
      <c r="E4900" s="29" t="s">
        <v>3320</v>
      </c>
      <c r="F4900" s="29" t="s">
        <v>3321</v>
      </c>
      <c r="G4900" s="29" t="s">
        <v>3233</v>
      </c>
      <c r="H4900" s="29" t="s">
        <v>3234</v>
      </c>
      <c r="I4900" s="29" t="s">
        <v>3275</v>
      </c>
      <c r="J4900" s="29" t="s">
        <v>3276</v>
      </c>
      <c r="K4900" s="29" t="s">
        <v>3277</v>
      </c>
      <c r="L4900" s="29" t="s">
        <v>3100</v>
      </c>
      <c r="M4900" s="29" t="s">
        <v>3278</v>
      </c>
      <c r="N4900" s="29" t="s">
        <v>3279</v>
      </c>
      <c r="O4900" s="29" t="s">
        <v>3280</v>
      </c>
      <c r="P4900" s="29" t="s">
        <v>3281</v>
      </c>
      <c r="Q4900" s="29" t="s">
        <v>3209</v>
      </c>
      <c r="R4900" s="29" t="s">
        <v>3210</v>
      </c>
      <c r="S4900" s="29" t="s">
        <v>3098</v>
      </c>
      <c r="T4900" s="29"/>
      <c r="U4900" s="30">
        <v>35000</v>
      </c>
      <c r="V4900" s="30">
        <v>35000</v>
      </c>
      <c r="W4900" s="30">
        <v>35000</v>
      </c>
      <c r="X4900" s="30">
        <v>35000</v>
      </c>
      <c r="Y4900" s="30">
        <v>35000</v>
      </c>
      <c r="Z4900" s="30">
        <v>35000</v>
      </c>
      <c r="AA4900" s="30">
        <v>35000</v>
      </c>
      <c r="AB4900" s="30">
        <v>35000</v>
      </c>
      <c r="AC4900" s="30">
        <v>35000</v>
      </c>
      <c r="AD4900" s="30">
        <v>35000</v>
      </c>
      <c r="AE4900" s="30">
        <v>35000</v>
      </c>
      <c r="AF4900" s="30">
        <v>35000</v>
      </c>
    </row>
    <row r="4901" spans="1:32" x14ac:dyDescent="0.45">
      <c r="A4901" s="29" t="s">
        <v>1290</v>
      </c>
      <c r="B4901" s="29" t="s">
        <v>1291</v>
      </c>
      <c r="C4901" s="29" t="s">
        <v>3299</v>
      </c>
      <c r="D4901" s="29" t="s">
        <v>3300</v>
      </c>
      <c r="E4901" s="29" t="s">
        <v>3320</v>
      </c>
      <c r="F4901" s="29" t="s">
        <v>3321</v>
      </c>
      <c r="G4901" s="29" t="s">
        <v>3233</v>
      </c>
      <c r="H4901" s="29" t="s">
        <v>3234</v>
      </c>
      <c r="I4901" s="29" t="s">
        <v>3275</v>
      </c>
      <c r="J4901" s="29" t="s">
        <v>3276</v>
      </c>
      <c r="K4901" s="29" t="s">
        <v>3277</v>
      </c>
      <c r="L4901" s="29" t="s">
        <v>3100</v>
      </c>
      <c r="M4901" s="29" t="s">
        <v>3312</v>
      </c>
      <c r="N4901" s="29" t="s">
        <v>3313</v>
      </c>
      <c r="O4901" s="29" t="s">
        <v>3314</v>
      </c>
      <c r="P4901" s="29" t="s">
        <v>3315</v>
      </c>
      <c r="Q4901" s="29" t="s">
        <v>3209</v>
      </c>
      <c r="R4901" s="29" t="s">
        <v>3210</v>
      </c>
      <c r="S4901" s="29" t="s">
        <v>3098</v>
      </c>
      <c r="T4901" s="29"/>
      <c r="U4901" s="30">
        <v>26000</v>
      </c>
      <c r="V4901" s="30">
        <v>26000</v>
      </c>
      <c r="W4901" s="30">
        <v>26000</v>
      </c>
      <c r="X4901" s="30">
        <v>26000</v>
      </c>
      <c r="Y4901" s="30">
        <v>26000</v>
      </c>
      <c r="Z4901" s="30">
        <v>26000</v>
      </c>
      <c r="AA4901" s="30">
        <v>26000</v>
      </c>
      <c r="AB4901" s="30">
        <v>26000</v>
      </c>
      <c r="AC4901" s="30">
        <v>26000</v>
      </c>
      <c r="AD4901" s="30">
        <v>26000</v>
      </c>
      <c r="AE4901" s="30">
        <v>26000</v>
      </c>
      <c r="AF4901" s="30">
        <v>26000</v>
      </c>
    </row>
    <row r="4902" spans="1:32" x14ac:dyDescent="0.45">
      <c r="A4902" s="29" t="s">
        <v>1290</v>
      </c>
      <c r="B4902" s="29" t="s">
        <v>1291</v>
      </c>
      <c r="C4902" s="29" t="s">
        <v>3299</v>
      </c>
      <c r="D4902" s="29" t="s">
        <v>3300</v>
      </c>
      <c r="E4902" s="29" t="s">
        <v>3320</v>
      </c>
      <c r="F4902" s="29" t="s">
        <v>3321</v>
      </c>
      <c r="G4902" s="29" t="s">
        <v>3233</v>
      </c>
      <c r="H4902" s="29" t="s">
        <v>3234</v>
      </c>
      <c r="I4902" s="29" t="s">
        <v>3275</v>
      </c>
      <c r="J4902" s="29" t="s">
        <v>3276</v>
      </c>
      <c r="K4902" s="29" t="s">
        <v>3282</v>
      </c>
      <c r="L4902" s="29" t="s">
        <v>3112</v>
      </c>
      <c r="M4902" s="29" t="s">
        <v>3283</v>
      </c>
      <c r="N4902" s="29" t="s">
        <v>3284</v>
      </c>
      <c r="O4902" s="29" t="s">
        <v>3376</v>
      </c>
      <c r="P4902" s="29" t="s">
        <v>3377</v>
      </c>
      <c r="Q4902" s="29" t="s">
        <v>3209</v>
      </c>
      <c r="R4902" s="29" t="s">
        <v>3210</v>
      </c>
      <c r="S4902" s="29" t="s">
        <v>3098</v>
      </c>
      <c r="T4902" s="29"/>
      <c r="U4902" s="30">
        <v>20655</v>
      </c>
      <c r="V4902" s="30">
        <v>20655</v>
      </c>
      <c r="W4902" s="30">
        <v>20655</v>
      </c>
      <c r="X4902" s="30">
        <v>20655</v>
      </c>
      <c r="Y4902" s="30">
        <v>20655</v>
      </c>
      <c r="Z4902" s="30">
        <v>20655</v>
      </c>
      <c r="AA4902" s="30">
        <v>20655</v>
      </c>
      <c r="AB4902" s="30">
        <v>20655</v>
      </c>
      <c r="AC4902" s="30">
        <v>20655</v>
      </c>
      <c r="AD4902" s="30">
        <v>20655</v>
      </c>
      <c r="AE4902" s="30">
        <v>20655</v>
      </c>
      <c r="AF4902" s="30">
        <v>20655</v>
      </c>
    </row>
    <row r="4903" spans="1:32" x14ac:dyDescent="0.45">
      <c r="A4903" s="29" t="s">
        <v>1290</v>
      </c>
      <c r="B4903" s="29" t="s">
        <v>1291</v>
      </c>
      <c r="C4903" s="29" t="s">
        <v>3299</v>
      </c>
      <c r="D4903" s="29" t="s">
        <v>3300</v>
      </c>
      <c r="E4903" s="29" t="s">
        <v>3320</v>
      </c>
      <c r="F4903" s="29" t="s">
        <v>3321</v>
      </c>
      <c r="G4903" s="29" t="s">
        <v>3233</v>
      </c>
      <c r="H4903" s="29" t="s">
        <v>3234</v>
      </c>
      <c r="I4903" s="29" t="s">
        <v>3275</v>
      </c>
      <c r="J4903" s="29" t="s">
        <v>3276</v>
      </c>
      <c r="K4903" s="29" t="s">
        <v>3282</v>
      </c>
      <c r="L4903" s="29" t="s">
        <v>3112</v>
      </c>
      <c r="M4903" s="29" t="s">
        <v>3283</v>
      </c>
      <c r="N4903" s="29" t="s">
        <v>3284</v>
      </c>
      <c r="O4903" s="29" t="s">
        <v>3382</v>
      </c>
      <c r="P4903" s="29" t="s">
        <v>3383</v>
      </c>
      <c r="Q4903" s="29" t="s">
        <v>3209</v>
      </c>
      <c r="R4903" s="29" t="s">
        <v>3210</v>
      </c>
      <c r="S4903" s="29" t="s">
        <v>3098</v>
      </c>
      <c r="T4903" s="29"/>
      <c r="U4903" s="30">
        <v>116640</v>
      </c>
      <c r="V4903" s="30">
        <v>116640</v>
      </c>
      <c r="W4903" s="30">
        <v>116640</v>
      </c>
      <c r="X4903" s="30">
        <v>116640</v>
      </c>
      <c r="Y4903" s="30">
        <v>116640</v>
      </c>
      <c r="Z4903" s="30">
        <v>116640</v>
      </c>
      <c r="AA4903" s="30">
        <v>116640</v>
      </c>
      <c r="AB4903" s="30">
        <v>116640</v>
      </c>
      <c r="AC4903" s="30">
        <v>116640</v>
      </c>
      <c r="AD4903" s="30">
        <v>116640</v>
      </c>
      <c r="AE4903" s="30">
        <v>116640</v>
      </c>
      <c r="AF4903" s="30">
        <v>116640</v>
      </c>
    </row>
    <row r="4904" spans="1:32" x14ac:dyDescent="0.45">
      <c r="A4904" s="29" t="s">
        <v>1290</v>
      </c>
      <c r="B4904" s="29" t="s">
        <v>1291</v>
      </c>
      <c r="C4904" s="29" t="s">
        <v>3299</v>
      </c>
      <c r="D4904" s="29" t="s">
        <v>3300</v>
      </c>
      <c r="E4904" s="29" t="s">
        <v>3320</v>
      </c>
      <c r="F4904" s="29" t="s">
        <v>3321</v>
      </c>
      <c r="G4904" s="29" t="s">
        <v>3233</v>
      </c>
      <c r="H4904" s="29" t="s">
        <v>3234</v>
      </c>
      <c r="I4904" s="29" t="s">
        <v>3275</v>
      </c>
      <c r="J4904" s="29" t="s">
        <v>3276</v>
      </c>
      <c r="K4904" s="29" t="s">
        <v>3287</v>
      </c>
      <c r="L4904" s="29" t="s">
        <v>3101</v>
      </c>
      <c r="M4904" s="29" t="s">
        <v>3288</v>
      </c>
      <c r="N4904" s="29" t="s">
        <v>3289</v>
      </c>
      <c r="O4904" s="29" t="s">
        <v>3290</v>
      </c>
      <c r="P4904" s="29" t="s">
        <v>3291</v>
      </c>
      <c r="Q4904" s="29" t="s">
        <v>3209</v>
      </c>
      <c r="R4904" s="29" t="s">
        <v>3210</v>
      </c>
      <c r="S4904" s="29" t="s">
        <v>3098</v>
      </c>
      <c r="T4904" s="29"/>
      <c r="U4904" s="30">
        <v>1500</v>
      </c>
      <c r="V4904" s="30">
        <v>1500</v>
      </c>
      <c r="W4904" s="30">
        <v>1500</v>
      </c>
      <c r="X4904" s="30">
        <v>1500</v>
      </c>
      <c r="Y4904" s="30">
        <v>1500</v>
      </c>
      <c r="Z4904" s="30">
        <v>1500</v>
      </c>
      <c r="AA4904" s="30">
        <v>1500</v>
      </c>
      <c r="AB4904" s="30">
        <v>1500</v>
      </c>
      <c r="AC4904" s="30">
        <v>1500</v>
      </c>
      <c r="AD4904" s="30">
        <v>1500</v>
      </c>
      <c r="AE4904" s="30">
        <v>1500</v>
      </c>
      <c r="AF4904" s="30">
        <v>1500</v>
      </c>
    </row>
    <row r="4905" spans="1:32" x14ac:dyDescent="0.45">
      <c r="A4905" s="29" t="s">
        <v>1290</v>
      </c>
      <c r="B4905" s="29" t="s">
        <v>1291</v>
      </c>
      <c r="C4905" s="29" t="s">
        <v>3211</v>
      </c>
      <c r="D4905" s="29" t="s">
        <v>3212</v>
      </c>
      <c r="E4905" s="29" t="s">
        <v>3213</v>
      </c>
      <c r="F4905" s="29" t="s">
        <v>982</v>
      </c>
      <c r="G4905" s="29" t="s">
        <v>3200</v>
      </c>
      <c r="H4905" s="29" t="s">
        <v>3201</v>
      </c>
      <c r="I4905" s="29" t="s">
        <v>3226</v>
      </c>
      <c r="J4905" s="29" t="s">
        <v>3227</v>
      </c>
      <c r="K4905" s="29" t="s">
        <v>3228</v>
      </c>
      <c r="L4905" s="29" t="s">
        <v>3111</v>
      </c>
      <c r="M4905" s="29" t="s">
        <v>3229</v>
      </c>
      <c r="N4905" s="29" t="s">
        <v>3230</v>
      </c>
      <c r="O4905" s="29" t="s">
        <v>3231</v>
      </c>
      <c r="P4905" s="29" t="s">
        <v>3232</v>
      </c>
      <c r="Q4905" s="29" t="s">
        <v>3209</v>
      </c>
      <c r="R4905" s="29" t="s">
        <v>3210</v>
      </c>
      <c r="S4905" s="29" t="s">
        <v>3098</v>
      </c>
      <c r="T4905" s="29"/>
      <c r="U4905" s="30">
        <v>0</v>
      </c>
      <c r="V4905" s="30">
        <v>0</v>
      </c>
      <c r="W4905" s="30">
        <v>0</v>
      </c>
      <c r="X4905" s="30">
        <v>0</v>
      </c>
      <c r="Y4905" s="30">
        <v>0</v>
      </c>
      <c r="Z4905" s="30">
        <v>0</v>
      </c>
      <c r="AA4905" s="30">
        <v>0</v>
      </c>
      <c r="AB4905" s="30">
        <v>0</v>
      </c>
      <c r="AC4905" s="30">
        <v>0</v>
      </c>
      <c r="AD4905" s="30">
        <v>0</v>
      </c>
      <c r="AE4905" s="30">
        <v>0</v>
      </c>
      <c r="AF4905" s="30">
        <v>0</v>
      </c>
    </row>
    <row r="4906" spans="1:32" x14ac:dyDescent="0.45">
      <c r="A4906" s="29" t="s">
        <v>1290</v>
      </c>
      <c r="B4906" s="29" t="s">
        <v>1291</v>
      </c>
      <c r="C4906" s="29" t="s">
        <v>3211</v>
      </c>
      <c r="D4906" s="29" t="s">
        <v>3212</v>
      </c>
      <c r="E4906" s="29" t="s">
        <v>3213</v>
      </c>
      <c r="F4906" s="29" t="s">
        <v>982</v>
      </c>
      <c r="G4906" s="29" t="s">
        <v>3233</v>
      </c>
      <c r="H4906" s="29" t="s">
        <v>3234</v>
      </c>
      <c r="I4906" s="29" t="s">
        <v>3341</v>
      </c>
      <c r="J4906" s="29" t="s">
        <v>3342</v>
      </c>
      <c r="K4906" s="29" t="s">
        <v>3343</v>
      </c>
      <c r="L4906" s="29" t="s">
        <v>3119</v>
      </c>
      <c r="M4906" s="29" t="s">
        <v>3398</v>
      </c>
      <c r="N4906" s="29" t="s">
        <v>3399</v>
      </c>
      <c r="O4906" s="29" t="s">
        <v>3400</v>
      </c>
      <c r="P4906" s="29" t="s">
        <v>3399</v>
      </c>
      <c r="Q4906" s="29" t="s">
        <v>3209</v>
      </c>
      <c r="R4906" s="29" t="s">
        <v>3210</v>
      </c>
      <c r="S4906" s="29" t="s">
        <v>3098</v>
      </c>
      <c r="T4906" s="29"/>
      <c r="U4906" s="30">
        <v>0</v>
      </c>
      <c r="V4906" s="30">
        <v>0</v>
      </c>
      <c r="W4906" s="30">
        <v>0</v>
      </c>
      <c r="X4906" s="30">
        <v>0</v>
      </c>
      <c r="Y4906" s="30">
        <v>176</v>
      </c>
      <c r="Z4906" s="30">
        <v>85</v>
      </c>
      <c r="AA4906" s="30">
        <v>0</v>
      </c>
      <c r="AB4906" s="30">
        <v>0</v>
      </c>
      <c r="AC4906" s="30">
        <v>0</v>
      </c>
      <c r="AD4906" s="30">
        <v>0</v>
      </c>
      <c r="AE4906" s="30">
        <v>0</v>
      </c>
      <c r="AF4906" s="30">
        <v>0</v>
      </c>
    </row>
    <row r="4907" spans="1:32" x14ac:dyDescent="0.45">
      <c r="A4907" s="29" t="s">
        <v>1290</v>
      </c>
      <c r="B4907" s="29" t="s">
        <v>1291</v>
      </c>
      <c r="C4907" s="29" t="s">
        <v>3211</v>
      </c>
      <c r="D4907" s="29" t="s">
        <v>3212</v>
      </c>
      <c r="E4907" s="29" t="s">
        <v>3213</v>
      </c>
      <c r="F4907" s="29" t="s">
        <v>982</v>
      </c>
      <c r="G4907" s="29" t="s">
        <v>3233</v>
      </c>
      <c r="H4907" s="29" t="s">
        <v>3234</v>
      </c>
      <c r="I4907" s="29" t="s">
        <v>3341</v>
      </c>
      <c r="J4907" s="29" t="s">
        <v>3342</v>
      </c>
      <c r="K4907" s="29" t="s">
        <v>3343</v>
      </c>
      <c r="L4907" s="29" t="s">
        <v>3119</v>
      </c>
      <c r="M4907" s="29" t="s">
        <v>3344</v>
      </c>
      <c r="N4907" s="29" t="s">
        <v>3345</v>
      </c>
      <c r="O4907" s="29" t="s">
        <v>3759</v>
      </c>
      <c r="P4907" s="29" t="s">
        <v>3760</v>
      </c>
      <c r="Q4907" s="29" t="s">
        <v>3209</v>
      </c>
      <c r="R4907" s="29" t="s">
        <v>3210</v>
      </c>
      <c r="S4907" s="29" t="s">
        <v>3098</v>
      </c>
      <c r="T4907" s="29"/>
      <c r="U4907" s="30">
        <v>12964</v>
      </c>
      <c r="V4907" s="30">
        <v>12964</v>
      </c>
      <c r="W4907" s="30">
        <v>12964</v>
      </c>
      <c r="X4907" s="30">
        <v>21764</v>
      </c>
      <c r="Y4907" s="30">
        <v>17222</v>
      </c>
      <c r="Z4907" s="30">
        <v>12964</v>
      </c>
      <c r="AA4907" s="30">
        <v>12964</v>
      </c>
      <c r="AB4907" s="30">
        <v>12964</v>
      </c>
      <c r="AC4907" s="30">
        <v>12964</v>
      </c>
      <c r="AD4907" s="30">
        <v>12964</v>
      </c>
      <c r="AE4907" s="30">
        <v>12964</v>
      </c>
      <c r="AF4907" s="30">
        <v>10409</v>
      </c>
    </row>
    <row r="4908" spans="1:32" x14ac:dyDescent="0.45">
      <c r="A4908" s="29" t="s">
        <v>1290</v>
      </c>
      <c r="B4908" s="29" t="s">
        <v>1291</v>
      </c>
      <c r="C4908" s="29" t="s">
        <v>3211</v>
      </c>
      <c r="D4908" s="29" t="s">
        <v>3212</v>
      </c>
      <c r="E4908" s="29" t="s">
        <v>3213</v>
      </c>
      <c r="F4908" s="29" t="s">
        <v>982</v>
      </c>
      <c r="G4908" s="29" t="s">
        <v>3233</v>
      </c>
      <c r="H4908" s="29" t="s">
        <v>3234</v>
      </c>
      <c r="I4908" s="29" t="s">
        <v>3341</v>
      </c>
      <c r="J4908" s="29" t="s">
        <v>3342</v>
      </c>
      <c r="K4908" s="29" t="s">
        <v>3343</v>
      </c>
      <c r="L4908" s="29" t="s">
        <v>3119</v>
      </c>
      <c r="M4908" s="29" t="s">
        <v>3344</v>
      </c>
      <c r="N4908" s="29" t="s">
        <v>3345</v>
      </c>
      <c r="O4908" s="29" t="s">
        <v>3931</v>
      </c>
      <c r="P4908" s="29" t="s">
        <v>3932</v>
      </c>
      <c r="Q4908" s="29" t="s">
        <v>3209</v>
      </c>
      <c r="R4908" s="29" t="s">
        <v>3210</v>
      </c>
      <c r="S4908" s="29" t="s">
        <v>3098</v>
      </c>
      <c r="T4908" s="29"/>
      <c r="U4908" s="30">
        <v>12523</v>
      </c>
      <c r="V4908" s="30">
        <v>8682</v>
      </c>
      <c r="W4908" s="30">
        <v>5482</v>
      </c>
      <c r="X4908" s="30">
        <v>3763</v>
      </c>
      <c r="Y4908" s="30">
        <v>4857</v>
      </c>
      <c r="Z4908" s="30">
        <v>2651</v>
      </c>
      <c r="AA4908" s="30">
        <v>275</v>
      </c>
      <c r="AB4908" s="30">
        <v>3325</v>
      </c>
      <c r="AC4908" s="30">
        <v>333</v>
      </c>
      <c r="AD4908" s="30">
        <v>0</v>
      </c>
      <c r="AE4908" s="30">
        <v>0</v>
      </c>
      <c r="AF4908" s="30">
        <v>3780</v>
      </c>
    </row>
    <row r="4909" spans="1:32" x14ac:dyDescent="0.45">
      <c r="A4909" s="29" t="s">
        <v>482</v>
      </c>
      <c r="B4909" s="29" t="s">
        <v>483</v>
      </c>
      <c r="C4909" s="29" t="s">
        <v>3299</v>
      </c>
      <c r="D4909" s="29" t="s">
        <v>3300</v>
      </c>
      <c r="E4909" s="29" t="s">
        <v>3538</v>
      </c>
      <c r="F4909" s="29" t="s">
        <v>3539</v>
      </c>
      <c r="G4909" s="29" t="s">
        <v>3233</v>
      </c>
      <c r="H4909" s="29" t="s">
        <v>3234</v>
      </c>
      <c r="I4909" s="29" t="s">
        <v>3262</v>
      </c>
      <c r="J4909" s="29" t="s">
        <v>3263</v>
      </c>
      <c r="K4909" s="29" t="s">
        <v>3264</v>
      </c>
      <c r="L4909" s="29" t="s">
        <v>3103</v>
      </c>
      <c r="M4909" s="29" t="s">
        <v>3265</v>
      </c>
      <c r="N4909" s="29" t="s">
        <v>3266</v>
      </c>
      <c r="O4909" s="29" t="s">
        <v>3267</v>
      </c>
      <c r="P4909" s="29" t="s">
        <v>3268</v>
      </c>
      <c r="Q4909" s="29" t="s">
        <v>3209</v>
      </c>
      <c r="R4909" s="29" t="s">
        <v>3210</v>
      </c>
      <c r="S4909" s="29" t="s">
        <v>3098</v>
      </c>
      <c r="T4909" s="29"/>
      <c r="U4909" s="30">
        <v>10400</v>
      </c>
      <c r="V4909" s="30">
        <v>10400</v>
      </c>
      <c r="W4909" s="30">
        <v>10400</v>
      </c>
      <c r="X4909" s="30">
        <v>10400</v>
      </c>
      <c r="Y4909" s="30">
        <v>10400</v>
      </c>
      <c r="Z4909" s="30">
        <v>10400</v>
      </c>
      <c r="AA4909" s="30">
        <v>10400</v>
      </c>
      <c r="AB4909" s="30">
        <v>10400</v>
      </c>
      <c r="AC4909" s="30">
        <v>10400</v>
      </c>
      <c r="AD4909" s="30">
        <v>10400</v>
      </c>
      <c r="AE4909" s="30">
        <v>10400</v>
      </c>
      <c r="AF4909" s="30">
        <v>10400</v>
      </c>
    </row>
    <row r="4910" spans="1:32" x14ac:dyDescent="0.45">
      <c r="A4910" s="29" t="s">
        <v>482</v>
      </c>
      <c r="B4910" s="29" t="s">
        <v>483</v>
      </c>
      <c r="C4910" s="29" t="s">
        <v>3299</v>
      </c>
      <c r="D4910" s="29" t="s">
        <v>3300</v>
      </c>
      <c r="E4910" s="29" t="s">
        <v>3538</v>
      </c>
      <c r="F4910" s="29" t="s">
        <v>3539</v>
      </c>
      <c r="G4910" s="29" t="s">
        <v>3233</v>
      </c>
      <c r="H4910" s="29" t="s">
        <v>3234</v>
      </c>
      <c r="I4910" s="29" t="s">
        <v>3262</v>
      </c>
      <c r="J4910" s="29" t="s">
        <v>3263</v>
      </c>
      <c r="K4910" s="29" t="s">
        <v>3264</v>
      </c>
      <c r="L4910" s="29" t="s">
        <v>3103</v>
      </c>
      <c r="M4910" s="29" t="s">
        <v>3265</v>
      </c>
      <c r="N4910" s="29" t="s">
        <v>3266</v>
      </c>
      <c r="O4910" s="29" t="s">
        <v>3372</v>
      </c>
      <c r="P4910" s="29" t="s">
        <v>3373</v>
      </c>
      <c r="Q4910" s="29" t="s">
        <v>3209</v>
      </c>
      <c r="R4910" s="29" t="s">
        <v>3210</v>
      </c>
      <c r="S4910" s="29" t="s">
        <v>3098</v>
      </c>
      <c r="T4910" s="29"/>
      <c r="U4910" s="30">
        <v>14</v>
      </c>
      <c r="V4910" s="30">
        <v>87</v>
      </c>
      <c r="W4910" s="30">
        <v>14</v>
      </c>
      <c r="X4910" s="30">
        <v>145</v>
      </c>
      <c r="Y4910" s="30">
        <v>13</v>
      </c>
      <c r="Z4910" s="30">
        <v>14</v>
      </c>
      <c r="AA4910" s="30">
        <v>215</v>
      </c>
      <c r="AB4910" s="30">
        <v>373</v>
      </c>
      <c r="AC4910" s="30">
        <v>58</v>
      </c>
      <c r="AD4910" s="30">
        <v>99</v>
      </c>
      <c r="AE4910" s="30">
        <v>140</v>
      </c>
      <c r="AF4910" s="30">
        <v>406</v>
      </c>
    </row>
    <row r="4911" spans="1:32" x14ac:dyDescent="0.45">
      <c r="A4911" s="29" t="s">
        <v>482</v>
      </c>
      <c r="B4911" s="29" t="s">
        <v>483</v>
      </c>
      <c r="C4911" s="29" t="s">
        <v>3299</v>
      </c>
      <c r="D4911" s="29" t="s">
        <v>3300</v>
      </c>
      <c r="E4911" s="29" t="s">
        <v>3538</v>
      </c>
      <c r="F4911" s="29" t="s">
        <v>3539</v>
      </c>
      <c r="G4911" s="29" t="s">
        <v>3233</v>
      </c>
      <c r="H4911" s="29" t="s">
        <v>3234</v>
      </c>
      <c r="I4911" s="29" t="s">
        <v>3262</v>
      </c>
      <c r="J4911" s="29" t="s">
        <v>3263</v>
      </c>
      <c r="K4911" s="29" t="s">
        <v>3264</v>
      </c>
      <c r="L4911" s="29" t="s">
        <v>3103</v>
      </c>
      <c r="M4911" s="29" t="s">
        <v>3322</v>
      </c>
      <c r="N4911" s="29" t="s">
        <v>3323</v>
      </c>
      <c r="O4911" s="29" t="s">
        <v>3374</v>
      </c>
      <c r="P4911" s="29" t="s">
        <v>3375</v>
      </c>
      <c r="Q4911" s="29" t="s">
        <v>3209</v>
      </c>
      <c r="R4911" s="29" t="s">
        <v>3210</v>
      </c>
      <c r="S4911" s="29" t="s">
        <v>3098</v>
      </c>
      <c r="T4911" s="29"/>
      <c r="U4911" s="30">
        <v>1000</v>
      </c>
      <c r="V4911" s="30">
        <v>1000</v>
      </c>
      <c r="W4911" s="30">
        <v>1000</v>
      </c>
      <c r="X4911" s="30">
        <v>1000</v>
      </c>
      <c r="Y4911" s="30">
        <v>1000</v>
      </c>
      <c r="Z4911" s="30">
        <v>1000</v>
      </c>
      <c r="AA4911" s="30">
        <v>1000</v>
      </c>
      <c r="AB4911" s="30">
        <v>1000</v>
      </c>
      <c r="AC4911" s="30">
        <v>1000</v>
      </c>
      <c r="AD4911" s="30">
        <v>1000</v>
      </c>
      <c r="AE4911" s="30">
        <v>1000</v>
      </c>
      <c r="AF4911" s="30">
        <v>1000</v>
      </c>
    </row>
    <row r="4912" spans="1:32" x14ac:dyDescent="0.45">
      <c r="A4912" s="29" t="s">
        <v>482</v>
      </c>
      <c r="B4912" s="29" t="s">
        <v>483</v>
      </c>
      <c r="C4912" s="29" t="s">
        <v>3299</v>
      </c>
      <c r="D4912" s="29" t="s">
        <v>3300</v>
      </c>
      <c r="E4912" s="29" t="s">
        <v>3301</v>
      </c>
      <c r="F4912" s="29" t="s">
        <v>3302</v>
      </c>
      <c r="G4912" s="29" t="s">
        <v>3233</v>
      </c>
      <c r="H4912" s="29" t="s">
        <v>3234</v>
      </c>
      <c r="I4912" s="29" t="s">
        <v>3235</v>
      </c>
      <c r="J4912" s="29" t="s">
        <v>3236</v>
      </c>
      <c r="K4912" s="29" t="s">
        <v>3237</v>
      </c>
      <c r="L4912" s="29" t="s">
        <v>3107</v>
      </c>
      <c r="M4912" s="29" t="s">
        <v>3238</v>
      </c>
      <c r="N4912" s="29" t="s">
        <v>3239</v>
      </c>
      <c r="O4912" s="29" t="s">
        <v>3422</v>
      </c>
      <c r="P4912" s="29" t="s">
        <v>3423</v>
      </c>
      <c r="Q4912" s="29" t="s">
        <v>3209</v>
      </c>
      <c r="R4912" s="29" t="s">
        <v>3210</v>
      </c>
      <c r="S4912" s="29" t="s">
        <v>3098</v>
      </c>
      <c r="T4912" s="29"/>
      <c r="U4912" s="30">
        <v>2200</v>
      </c>
      <c r="V4912" s="30">
        <v>2200</v>
      </c>
      <c r="W4912" s="30">
        <v>2200</v>
      </c>
      <c r="X4912" s="30">
        <v>2200</v>
      </c>
      <c r="Y4912" s="30">
        <v>2200</v>
      </c>
      <c r="Z4912" s="30">
        <v>2200</v>
      </c>
      <c r="AA4912" s="30">
        <v>2200</v>
      </c>
      <c r="AB4912" s="30">
        <v>2200</v>
      </c>
      <c r="AC4912" s="30">
        <v>2200</v>
      </c>
      <c r="AD4912" s="30">
        <v>2200</v>
      </c>
      <c r="AE4912" s="30">
        <v>2200</v>
      </c>
      <c r="AF4912" s="30">
        <v>2200</v>
      </c>
    </row>
    <row r="4913" spans="1:32" x14ac:dyDescent="0.45">
      <c r="A4913" s="29" t="s">
        <v>482</v>
      </c>
      <c r="B4913" s="29" t="s">
        <v>483</v>
      </c>
      <c r="C4913" s="29" t="s">
        <v>3299</v>
      </c>
      <c r="D4913" s="29" t="s">
        <v>3300</v>
      </c>
      <c r="E4913" s="29" t="s">
        <v>3301</v>
      </c>
      <c r="F4913" s="29" t="s">
        <v>3302</v>
      </c>
      <c r="G4913" s="29" t="s">
        <v>3233</v>
      </c>
      <c r="H4913" s="29" t="s">
        <v>3234</v>
      </c>
      <c r="I4913" s="29" t="s">
        <v>3262</v>
      </c>
      <c r="J4913" s="29" t="s">
        <v>3263</v>
      </c>
      <c r="K4913" s="29" t="s">
        <v>3264</v>
      </c>
      <c r="L4913" s="29" t="s">
        <v>3103</v>
      </c>
      <c r="M4913" s="29" t="s">
        <v>3265</v>
      </c>
      <c r="N4913" s="29" t="s">
        <v>3266</v>
      </c>
      <c r="O4913" s="29" t="s">
        <v>3267</v>
      </c>
      <c r="P4913" s="29" t="s">
        <v>3268</v>
      </c>
      <c r="Q4913" s="29" t="s">
        <v>3209</v>
      </c>
      <c r="R4913" s="29" t="s">
        <v>3210</v>
      </c>
      <c r="S4913" s="29" t="s">
        <v>3098</v>
      </c>
      <c r="T4913" s="29"/>
      <c r="U4913" s="30">
        <v>4000</v>
      </c>
      <c r="V4913" s="30">
        <v>4000</v>
      </c>
      <c r="W4913" s="30">
        <v>4000</v>
      </c>
      <c r="X4913" s="30">
        <v>4000</v>
      </c>
      <c r="Y4913" s="30">
        <v>4000</v>
      </c>
      <c r="Z4913" s="30">
        <v>4000</v>
      </c>
      <c r="AA4913" s="30">
        <v>4000</v>
      </c>
      <c r="AB4913" s="30">
        <v>4000</v>
      </c>
      <c r="AC4913" s="30">
        <v>4000</v>
      </c>
      <c r="AD4913" s="30">
        <v>4000</v>
      </c>
      <c r="AE4913" s="30">
        <v>4000</v>
      </c>
      <c r="AF4913" s="30">
        <v>4000</v>
      </c>
    </row>
    <row r="4914" spans="1:32" x14ac:dyDescent="0.45">
      <c r="A4914" s="29" t="s">
        <v>482</v>
      </c>
      <c r="B4914" s="29" t="s">
        <v>483</v>
      </c>
      <c r="C4914" s="29" t="s">
        <v>3299</v>
      </c>
      <c r="D4914" s="29" t="s">
        <v>3300</v>
      </c>
      <c r="E4914" s="29" t="s">
        <v>3301</v>
      </c>
      <c r="F4914" s="29" t="s">
        <v>3302</v>
      </c>
      <c r="G4914" s="29" t="s">
        <v>3233</v>
      </c>
      <c r="H4914" s="29" t="s">
        <v>3234</v>
      </c>
      <c r="I4914" s="29" t="s">
        <v>3262</v>
      </c>
      <c r="J4914" s="29" t="s">
        <v>3263</v>
      </c>
      <c r="K4914" s="29" t="s">
        <v>3264</v>
      </c>
      <c r="L4914" s="29" t="s">
        <v>3103</v>
      </c>
      <c r="M4914" s="29" t="s">
        <v>3265</v>
      </c>
      <c r="N4914" s="29" t="s">
        <v>3266</v>
      </c>
      <c r="O4914" s="29" t="s">
        <v>3271</v>
      </c>
      <c r="P4914" s="29" t="s">
        <v>3272</v>
      </c>
      <c r="Q4914" s="29" t="s">
        <v>3209</v>
      </c>
      <c r="R4914" s="29" t="s">
        <v>3210</v>
      </c>
      <c r="S4914" s="29" t="s">
        <v>3098</v>
      </c>
      <c r="T4914" s="29"/>
      <c r="U4914" s="30">
        <v>72</v>
      </c>
      <c r="V4914" s="30">
        <v>130</v>
      </c>
      <c r="W4914" s="30">
        <v>159</v>
      </c>
      <c r="X4914" s="30">
        <v>29</v>
      </c>
      <c r="Y4914" s="30">
        <v>174</v>
      </c>
      <c r="Z4914" s="30">
        <v>362</v>
      </c>
      <c r="AA4914" s="30">
        <v>87</v>
      </c>
      <c r="AB4914" s="30">
        <v>130</v>
      </c>
      <c r="AC4914" s="30">
        <v>232</v>
      </c>
      <c r="AD4914" s="30">
        <v>290</v>
      </c>
      <c r="AE4914" s="30">
        <v>107</v>
      </c>
      <c r="AF4914" s="30">
        <v>767</v>
      </c>
    </row>
    <row r="4915" spans="1:32" x14ac:dyDescent="0.45">
      <c r="A4915" s="29" t="s">
        <v>482</v>
      </c>
      <c r="B4915" s="29" t="s">
        <v>483</v>
      </c>
      <c r="C4915" s="29" t="s">
        <v>3299</v>
      </c>
      <c r="D4915" s="29" t="s">
        <v>3300</v>
      </c>
      <c r="E4915" s="29" t="s">
        <v>3301</v>
      </c>
      <c r="F4915" s="29" t="s">
        <v>3302</v>
      </c>
      <c r="G4915" s="29" t="s">
        <v>3233</v>
      </c>
      <c r="H4915" s="29" t="s">
        <v>3234</v>
      </c>
      <c r="I4915" s="29" t="s">
        <v>3262</v>
      </c>
      <c r="J4915" s="29" t="s">
        <v>3263</v>
      </c>
      <c r="K4915" s="29" t="s">
        <v>3264</v>
      </c>
      <c r="L4915" s="29" t="s">
        <v>3103</v>
      </c>
      <c r="M4915" s="29" t="s">
        <v>3322</v>
      </c>
      <c r="N4915" s="29" t="s">
        <v>3323</v>
      </c>
      <c r="O4915" s="29" t="s">
        <v>3324</v>
      </c>
      <c r="P4915" s="29" t="s">
        <v>3325</v>
      </c>
      <c r="Q4915" s="29" t="s">
        <v>3209</v>
      </c>
      <c r="R4915" s="29" t="s">
        <v>3210</v>
      </c>
      <c r="S4915" s="29" t="s">
        <v>3098</v>
      </c>
      <c r="T4915" s="29"/>
      <c r="U4915" s="30">
        <v>2800</v>
      </c>
      <c r="V4915" s="30">
        <v>2800</v>
      </c>
      <c r="W4915" s="30">
        <v>2800</v>
      </c>
      <c r="X4915" s="30">
        <v>2800</v>
      </c>
      <c r="Y4915" s="30">
        <v>2800</v>
      </c>
      <c r="Z4915" s="30">
        <v>2800</v>
      </c>
      <c r="AA4915" s="30">
        <v>2800</v>
      </c>
      <c r="AB4915" s="30">
        <v>2800</v>
      </c>
      <c r="AC4915" s="30">
        <v>2800</v>
      </c>
      <c r="AD4915" s="30">
        <v>2800</v>
      </c>
      <c r="AE4915" s="30">
        <v>2800</v>
      </c>
      <c r="AF4915" s="30">
        <v>2800</v>
      </c>
    </row>
    <row r="4916" spans="1:32" x14ac:dyDescent="0.45">
      <c r="A4916" s="29" t="s">
        <v>482</v>
      </c>
      <c r="B4916" s="29" t="s">
        <v>483</v>
      </c>
      <c r="C4916" s="29" t="s">
        <v>3299</v>
      </c>
      <c r="D4916" s="29" t="s">
        <v>3300</v>
      </c>
      <c r="E4916" s="29" t="s">
        <v>3301</v>
      </c>
      <c r="F4916" s="29" t="s">
        <v>3302</v>
      </c>
      <c r="G4916" s="29" t="s">
        <v>3233</v>
      </c>
      <c r="H4916" s="29" t="s">
        <v>3234</v>
      </c>
      <c r="I4916" s="29" t="s">
        <v>3262</v>
      </c>
      <c r="J4916" s="29" t="s">
        <v>3263</v>
      </c>
      <c r="K4916" s="29" t="s">
        <v>3264</v>
      </c>
      <c r="L4916" s="29" t="s">
        <v>3103</v>
      </c>
      <c r="M4916" s="29" t="s">
        <v>3322</v>
      </c>
      <c r="N4916" s="29" t="s">
        <v>3323</v>
      </c>
      <c r="O4916" s="29" t="s">
        <v>3374</v>
      </c>
      <c r="P4916" s="29" t="s">
        <v>3375</v>
      </c>
      <c r="Q4916" s="29" t="s">
        <v>3209</v>
      </c>
      <c r="R4916" s="29" t="s">
        <v>3210</v>
      </c>
      <c r="S4916" s="29" t="s">
        <v>3098</v>
      </c>
      <c r="T4916" s="29"/>
      <c r="U4916" s="30">
        <v>1000</v>
      </c>
      <c r="V4916" s="30">
        <v>1000</v>
      </c>
      <c r="W4916" s="30">
        <v>1000</v>
      </c>
      <c r="X4916" s="30">
        <v>1000</v>
      </c>
      <c r="Y4916" s="30">
        <v>1000</v>
      </c>
      <c r="Z4916" s="30">
        <v>1000</v>
      </c>
      <c r="AA4916" s="30">
        <v>1000</v>
      </c>
      <c r="AB4916" s="30">
        <v>1000</v>
      </c>
      <c r="AC4916" s="30">
        <v>1000</v>
      </c>
      <c r="AD4916" s="30">
        <v>1000</v>
      </c>
      <c r="AE4916" s="30">
        <v>1000</v>
      </c>
      <c r="AF4916" s="30">
        <v>1000</v>
      </c>
    </row>
    <row r="4917" spans="1:32" x14ac:dyDescent="0.45">
      <c r="A4917" s="29" t="s">
        <v>482</v>
      </c>
      <c r="B4917" s="29" t="s">
        <v>483</v>
      </c>
      <c r="C4917" s="29" t="s">
        <v>3299</v>
      </c>
      <c r="D4917" s="29" t="s">
        <v>3300</v>
      </c>
      <c r="E4917" s="29" t="s">
        <v>3320</v>
      </c>
      <c r="F4917" s="29" t="s">
        <v>3321</v>
      </c>
      <c r="G4917" s="29" t="s">
        <v>3200</v>
      </c>
      <c r="H4917" s="29" t="s">
        <v>3201</v>
      </c>
      <c r="I4917" s="29" t="s">
        <v>3202</v>
      </c>
      <c r="J4917" s="29" t="s">
        <v>3203</v>
      </c>
      <c r="K4917" s="29" t="s">
        <v>3221</v>
      </c>
      <c r="L4917" s="29" t="s">
        <v>3113</v>
      </c>
      <c r="M4917" s="29" t="s">
        <v>3222</v>
      </c>
      <c r="N4917" s="29" t="s">
        <v>3223</v>
      </c>
      <c r="O4917" s="29" t="s">
        <v>3224</v>
      </c>
      <c r="P4917" s="29" t="s">
        <v>3225</v>
      </c>
      <c r="Q4917" s="29" t="s">
        <v>3209</v>
      </c>
      <c r="R4917" s="29" t="s">
        <v>3210</v>
      </c>
      <c r="S4917" s="29" t="s">
        <v>3098</v>
      </c>
      <c r="T4917" s="29"/>
      <c r="U4917" s="30">
        <v>75103</v>
      </c>
      <c r="V4917" s="30">
        <v>78373</v>
      </c>
      <c r="W4917" s="30">
        <v>76469</v>
      </c>
      <c r="X4917" s="30">
        <v>80962</v>
      </c>
      <c r="Y4917" s="30">
        <v>72584</v>
      </c>
      <c r="Z4917" s="30">
        <v>77233</v>
      </c>
      <c r="AA4917" s="30">
        <v>78888</v>
      </c>
      <c r="AB4917" s="30">
        <v>74574</v>
      </c>
      <c r="AC4917" s="30">
        <v>80863</v>
      </c>
      <c r="AD4917" s="30">
        <v>67068</v>
      </c>
      <c r="AE4917" s="30">
        <v>69204</v>
      </c>
      <c r="AF4917" s="30">
        <v>71117</v>
      </c>
    </row>
    <row r="4918" spans="1:32" x14ac:dyDescent="0.45">
      <c r="A4918" s="29" t="s">
        <v>482</v>
      </c>
      <c r="B4918" s="29" t="s">
        <v>483</v>
      </c>
      <c r="C4918" s="29" t="s">
        <v>3299</v>
      </c>
      <c r="D4918" s="29" t="s">
        <v>3300</v>
      </c>
      <c r="E4918" s="29" t="s">
        <v>3320</v>
      </c>
      <c r="F4918" s="29" t="s">
        <v>3321</v>
      </c>
      <c r="G4918" s="29" t="s">
        <v>3233</v>
      </c>
      <c r="H4918" s="29" t="s">
        <v>3234</v>
      </c>
      <c r="I4918" s="29" t="s">
        <v>3235</v>
      </c>
      <c r="J4918" s="29" t="s">
        <v>3236</v>
      </c>
      <c r="K4918" s="29" t="s">
        <v>3237</v>
      </c>
      <c r="L4918" s="29" t="s">
        <v>3107</v>
      </c>
      <c r="M4918" s="29" t="s">
        <v>3238</v>
      </c>
      <c r="N4918" s="29" t="s">
        <v>3239</v>
      </c>
      <c r="O4918" s="29" t="s">
        <v>3240</v>
      </c>
      <c r="P4918" s="29" t="s">
        <v>3241</v>
      </c>
      <c r="Q4918" s="29" t="s">
        <v>3209</v>
      </c>
      <c r="R4918" s="29" t="s">
        <v>3210</v>
      </c>
      <c r="S4918" s="29" t="s">
        <v>3098</v>
      </c>
      <c r="T4918" s="29"/>
      <c r="U4918" s="30">
        <v>4400</v>
      </c>
      <c r="V4918" s="30">
        <v>4400</v>
      </c>
      <c r="W4918" s="30">
        <v>4400</v>
      </c>
      <c r="X4918" s="30">
        <v>4400</v>
      </c>
      <c r="Y4918" s="30">
        <v>4400</v>
      </c>
      <c r="Z4918" s="30">
        <v>4400</v>
      </c>
      <c r="AA4918" s="30">
        <v>4400</v>
      </c>
      <c r="AB4918" s="30">
        <v>4400</v>
      </c>
      <c r="AC4918" s="30">
        <v>4400</v>
      </c>
      <c r="AD4918" s="30">
        <v>4400</v>
      </c>
      <c r="AE4918" s="30">
        <v>4400</v>
      </c>
      <c r="AF4918" s="30">
        <v>4400</v>
      </c>
    </row>
    <row r="4919" spans="1:32" x14ac:dyDescent="0.45">
      <c r="A4919" s="29" t="s">
        <v>482</v>
      </c>
      <c r="B4919" s="29" t="s">
        <v>483</v>
      </c>
      <c r="C4919" s="29" t="s">
        <v>3299</v>
      </c>
      <c r="D4919" s="29" t="s">
        <v>3300</v>
      </c>
      <c r="E4919" s="29" t="s">
        <v>3320</v>
      </c>
      <c r="F4919" s="29" t="s">
        <v>3321</v>
      </c>
      <c r="G4919" s="29" t="s">
        <v>3233</v>
      </c>
      <c r="H4919" s="29" t="s">
        <v>3234</v>
      </c>
      <c r="I4919" s="29" t="s">
        <v>3242</v>
      </c>
      <c r="J4919" s="29" t="s">
        <v>3243</v>
      </c>
      <c r="K4919" s="29" t="s">
        <v>3244</v>
      </c>
      <c r="L4919" s="29" t="s">
        <v>3104</v>
      </c>
      <c r="M4919" s="29" t="s">
        <v>3245</v>
      </c>
      <c r="N4919" s="29" t="s">
        <v>3246</v>
      </c>
      <c r="O4919" s="29" t="s">
        <v>3247</v>
      </c>
      <c r="P4919" s="29" t="s">
        <v>3248</v>
      </c>
      <c r="Q4919" s="29" t="s">
        <v>3209</v>
      </c>
      <c r="R4919" s="29" t="s">
        <v>3210</v>
      </c>
      <c r="S4919" s="29" t="s">
        <v>3098</v>
      </c>
      <c r="T4919" s="29"/>
      <c r="U4919" s="30">
        <v>4000</v>
      </c>
      <c r="V4919" s="30">
        <v>4000</v>
      </c>
      <c r="W4919" s="30">
        <v>4000</v>
      </c>
      <c r="X4919" s="30">
        <v>4000</v>
      </c>
      <c r="Y4919" s="30">
        <v>4000</v>
      </c>
      <c r="Z4919" s="30">
        <v>4000</v>
      </c>
      <c r="AA4919" s="30">
        <v>4000</v>
      </c>
      <c r="AB4919" s="30">
        <v>4000</v>
      </c>
      <c r="AC4919" s="30">
        <v>4000</v>
      </c>
      <c r="AD4919" s="30">
        <v>4000</v>
      </c>
      <c r="AE4919" s="30">
        <v>4000</v>
      </c>
      <c r="AF4919" s="30">
        <v>4000</v>
      </c>
    </row>
    <row r="4920" spans="1:32" x14ac:dyDescent="0.45">
      <c r="A4920" s="29" t="s">
        <v>482</v>
      </c>
      <c r="B4920" s="29" t="s">
        <v>483</v>
      </c>
      <c r="C4920" s="29" t="s">
        <v>3299</v>
      </c>
      <c r="D4920" s="29" t="s">
        <v>3300</v>
      </c>
      <c r="E4920" s="29" t="s">
        <v>3320</v>
      </c>
      <c r="F4920" s="29" t="s">
        <v>3321</v>
      </c>
      <c r="G4920" s="29" t="s">
        <v>3233</v>
      </c>
      <c r="H4920" s="29" t="s">
        <v>3234</v>
      </c>
      <c r="I4920" s="29" t="s">
        <v>3242</v>
      </c>
      <c r="J4920" s="29" t="s">
        <v>3243</v>
      </c>
      <c r="K4920" s="29" t="s">
        <v>3244</v>
      </c>
      <c r="L4920" s="29" t="s">
        <v>3104</v>
      </c>
      <c r="M4920" s="29" t="s">
        <v>3245</v>
      </c>
      <c r="N4920" s="29" t="s">
        <v>3246</v>
      </c>
      <c r="O4920" s="29" t="s">
        <v>3440</v>
      </c>
      <c r="P4920" s="29" t="s">
        <v>3441</v>
      </c>
      <c r="Q4920" s="29" t="s">
        <v>3209</v>
      </c>
      <c r="R4920" s="29" t="s">
        <v>3210</v>
      </c>
      <c r="S4920" s="29" t="s">
        <v>3098</v>
      </c>
      <c r="T4920" s="29"/>
      <c r="U4920" s="30">
        <v>9600</v>
      </c>
      <c r="V4920" s="30">
        <v>9600</v>
      </c>
      <c r="W4920" s="30">
        <v>9600</v>
      </c>
      <c r="X4920" s="30">
        <v>9600</v>
      </c>
      <c r="Y4920" s="30">
        <v>9600</v>
      </c>
      <c r="Z4920" s="30">
        <v>9600</v>
      </c>
      <c r="AA4920" s="30">
        <v>9600</v>
      </c>
      <c r="AB4920" s="30">
        <v>9600</v>
      </c>
      <c r="AC4920" s="30">
        <v>9600</v>
      </c>
      <c r="AD4920" s="30">
        <v>9600</v>
      </c>
      <c r="AE4920" s="30">
        <v>9600</v>
      </c>
      <c r="AF4920" s="30">
        <v>9600</v>
      </c>
    </row>
    <row r="4921" spans="1:32" x14ac:dyDescent="0.45">
      <c r="A4921" s="29" t="s">
        <v>482</v>
      </c>
      <c r="B4921" s="29" t="s">
        <v>483</v>
      </c>
      <c r="C4921" s="29" t="s">
        <v>3299</v>
      </c>
      <c r="D4921" s="29" t="s">
        <v>3300</v>
      </c>
      <c r="E4921" s="29" t="s">
        <v>3320</v>
      </c>
      <c r="F4921" s="29" t="s">
        <v>3321</v>
      </c>
      <c r="G4921" s="29" t="s">
        <v>3233</v>
      </c>
      <c r="H4921" s="29" t="s">
        <v>3234</v>
      </c>
      <c r="I4921" s="29" t="s">
        <v>3262</v>
      </c>
      <c r="J4921" s="29" t="s">
        <v>3263</v>
      </c>
      <c r="K4921" s="29" t="s">
        <v>3563</v>
      </c>
      <c r="L4921" s="29" t="s">
        <v>3118</v>
      </c>
      <c r="M4921" s="29" t="s">
        <v>3564</v>
      </c>
      <c r="N4921" s="29" t="s">
        <v>3565</v>
      </c>
      <c r="O4921" s="29" t="s">
        <v>3770</v>
      </c>
      <c r="P4921" s="29" t="s">
        <v>3771</v>
      </c>
      <c r="Q4921" s="29" t="s">
        <v>3209</v>
      </c>
      <c r="R4921" s="29" t="s">
        <v>3210</v>
      </c>
      <c r="S4921" s="29" t="s">
        <v>3098</v>
      </c>
      <c r="T4921" s="29"/>
      <c r="U4921" s="30">
        <v>1000</v>
      </c>
      <c r="V4921" s="30">
        <v>1000</v>
      </c>
      <c r="W4921" s="30">
        <v>1000</v>
      </c>
      <c r="X4921" s="30">
        <v>1000</v>
      </c>
      <c r="Y4921" s="30">
        <v>1000</v>
      </c>
      <c r="Z4921" s="30">
        <v>1000</v>
      </c>
      <c r="AA4921" s="30">
        <v>1000</v>
      </c>
      <c r="AB4921" s="30">
        <v>1000</v>
      </c>
      <c r="AC4921" s="30">
        <v>1000</v>
      </c>
      <c r="AD4921" s="30">
        <v>1000</v>
      </c>
      <c r="AE4921" s="30">
        <v>1000</v>
      </c>
      <c r="AF4921" s="30">
        <v>1000</v>
      </c>
    </row>
    <row r="4922" spans="1:32" x14ac:dyDescent="0.45">
      <c r="A4922" s="29" t="s">
        <v>482</v>
      </c>
      <c r="B4922" s="29" t="s">
        <v>483</v>
      </c>
      <c r="C4922" s="29" t="s">
        <v>3299</v>
      </c>
      <c r="D4922" s="29" t="s">
        <v>3300</v>
      </c>
      <c r="E4922" s="29" t="s">
        <v>3320</v>
      </c>
      <c r="F4922" s="29" t="s">
        <v>3321</v>
      </c>
      <c r="G4922" s="29" t="s">
        <v>3233</v>
      </c>
      <c r="H4922" s="29" t="s">
        <v>3234</v>
      </c>
      <c r="I4922" s="29" t="s">
        <v>3262</v>
      </c>
      <c r="J4922" s="29" t="s">
        <v>3263</v>
      </c>
      <c r="K4922" s="29" t="s">
        <v>3264</v>
      </c>
      <c r="L4922" s="29" t="s">
        <v>3103</v>
      </c>
      <c r="M4922" s="29" t="s">
        <v>3265</v>
      </c>
      <c r="N4922" s="29" t="s">
        <v>3266</v>
      </c>
      <c r="O4922" s="29" t="s">
        <v>3267</v>
      </c>
      <c r="P4922" s="29" t="s">
        <v>3268</v>
      </c>
      <c r="Q4922" s="29" t="s">
        <v>3209</v>
      </c>
      <c r="R4922" s="29" t="s">
        <v>3210</v>
      </c>
      <c r="S4922" s="29" t="s">
        <v>3098</v>
      </c>
      <c r="T4922" s="29"/>
      <c r="U4922" s="30">
        <v>15200</v>
      </c>
      <c r="V4922" s="30">
        <v>15200</v>
      </c>
      <c r="W4922" s="30">
        <v>15200</v>
      </c>
      <c r="X4922" s="30">
        <v>15200</v>
      </c>
      <c r="Y4922" s="30">
        <v>15200</v>
      </c>
      <c r="Z4922" s="30">
        <v>15200</v>
      </c>
      <c r="AA4922" s="30">
        <v>15200</v>
      </c>
      <c r="AB4922" s="30">
        <v>15200</v>
      </c>
      <c r="AC4922" s="30">
        <v>15200</v>
      </c>
      <c r="AD4922" s="30">
        <v>15200</v>
      </c>
      <c r="AE4922" s="30">
        <v>15200</v>
      </c>
      <c r="AF4922" s="30">
        <v>15200</v>
      </c>
    </row>
    <row r="4923" spans="1:32" x14ac:dyDescent="0.45">
      <c r="A4923" s="29" t="s">
        <v>482</v>
      </c>
      <c r="B4923" s="29" t="s">
        <v>483</v>
      </c>
      <c r="C4923" s="29" t="s">
        <v>3299</v>
      </c>
      <c r="D4923" s="29" t="s">
        <v>3300</v>
      </c>
      <c r="E4923" s="29" t="s">
        <v>3320</v>
      </c>
      <c r="F4923" s="29" t="s">
        <v>3321</v>
      </c>
      <c r="G4923" s="29" t="s">
        <v>3233</v>
      </c>
      <c r="H4923" s="29" t="s">
        <v>3234</v>
      </c>
      <c r="I4923" s="29" t="s">
        <v>3262</v>
      </c>
      <c r="J4923" s="29" t="s">
        <v>3263</v>
      </c>
      <c r="K4923" s="29" t="s">
        <v>3264</v>
      </c>
      <c r="L4923" s="29" t="s">
        <v>3103</v>
      </c>
      <c r="M4923" s="29" t="s">
        <v>3265</v>
      </c>
      <c r="N4923" s="29" t="s">
        <v>3266</v>
      </c>
      <c r="O4923" s="29" t="s">
        <v>3269</v>
      </c>
      <c r="P4923" s="29" t="s">
        <v>3270</v>
      </c>
      <c r="Q4923" s="29" t="s">
        <v>3209</v>
      </c>
      <c r="R4923" s="29" t="s">
        <v>3210</v>
      </c>
      <c r="S4923" s="29" t="s">
        <v>3098</v>
      </c>
      <c r="T4923" s="29"/>
      <c r="U4923" s="30">
        <v>117</v>
      </c>
      <c r="V4923" s="30">
        <v>391</v>
      </c>
      <c r="W4923" s="30">
        <v>0</v>
      </c>
      <c r="X4923" s="30">
        <v>39</v>
      </c>
      <c r="Y4923" s="30">
        <v>39</v>
      </c>
      <c r="Z4923" s="30">
        <v>381</v>
      </c>
      <c r="AA4923" s="30">
        <v>195</v>
      </c>
      <c r="AB4923" s="30">
        <v>225</v>
      </c>
      <c r="AC4923" s="30">
        <v>127</v>
      </c>
      <c r="AD4923" s="30">
        <v>78</v>
      </c>
      <c r="AE4923" s="30">
        <v>39</v>
      </c>
      <c r="AF4923" s="30">
        <v>117</v>
      </c>
    </row>
    <row r="4924" spans="1:32" x14ac:dyDescent="0.45">
      <c r="A4924" s="29" t="s">
        <v>482</v>
      </c>
      <c r="B4924" s="29" t="s">
        <v>483</v>
      </c>
      <c r="C4924" s="29" t="s">
        <v>3299</v>
      </c>
      <c r="D4924" s="29" t="s">
        <v>3300</v>
      </c>
      <c r="E4924" s="29" t="s">
        <v>3320</v>
      </c>
      <c r="F4924" s="29" t="s">
        <v>3321</v>
      </c>
      <c r="G4924" s="29" t="s">
        <v>3233</v>
      </c>
      <c r="H4924" s="29" t="s">
        <v>3234</v>
      </c>
      <c r="I4924" s="29" t="s">
        <v>3262</v>
      </c>
      <c r="J4924" s="29" t="s">
        <v>3263</v>
      </c>
      <c r="K4924" s="29" t="s">
        <v>3264</v>
      </c>
      <c r="L4924" s="29" t="s">
        <v>3103</v>
      </c>
      <c r="M4924" s="29" t="s">
        <v>3265</v>
      </c>
      <c r="N4924" s="29" t="s">
        <v>3266</v>
      </c>
      <c r="O4924" s="29" t="s">
        <v>3271</v>
      </c>
      <c r="P4924" s="29" t="s">
        <v>3272</v>
      </c>
      <c r="Q4924" s="29" t="s">
        <v>3209</v>
      </c>
      <c r="R4924" s="29" t="s">
        <v>3210</v>
      </c>
      <c r="S4924" s="29" t="s">
        <v>3098</v>
      </c>
      <c r="T4924" s="29"/>
      <c r="U4924" s="30">
        <v>652</v>
      </c>
      <c r="V4924" s="30">
        <v>1421</v>
      </c>
      <c r="W4924" s="30">
        <v>3712</v>
      </c>
      <c r="X4924" s="30">
        <v>1044</v>
      </c>
      <c r="Y4924" s="30">
        <v>434</v>
      </c>
      <c r="Z4924" s="30">
        <v>1073</v>
      </c>
      <c r="AA4924" s="30">
        <v>1406</v>
      </c>
      <c r="AB4924" s="30">
        <v>986</v>
      </c>
      <c r="AC4924" s="30">
        <v>1769</v>
      </c>
      <c r="AD4924" s="30">
        <v>1522</v>
      </c>
      <c r="AE4924" s="30">
        <v>1043</v>
      </c>
      <c r="AF4924" s="30">
        <v>942</v>
      </c>
    </row>
    <row r="4925" spans="1:32" x14ac:dyDescent="0.45">
      <c r="A4925" s="29" t="s">
        <v>482</v>
      </c>
      <c r="B4925" s="29" t="s">
        <v>483</v>
      </c>
      <c r="C4925" s="29" t="s">
        <v>3299</v>
      </c>
      <c r="D4925" s="29" t="s">
        <v>3300</v>
      </c>
      <c r="E4925" s="29" t="s">
        <v>3320</v>
      </c>
      <c r="F4925" s="29" t="s">
        <v>3321</v>
      </c>
      <c r="G4925" s="29" t="s">
        <v>3233</v>
      </c>
      <c r="H4925" s="29" t="s">
        <v>3234</v>
      </c>
      <c r="I4925" s="29" t="s">
        <v>3262</v>
      </c>
      <c r="J4925" s="29" t="s">
        <v>3263</v>
      </c>
      <c r="K4925" s="29" t="s">
        <v>3264</v>
      </c>
      <c r="L4925" s="29" t="s">
        <v>3103</v>
      </c>
      <c r="M4925" s="29" t="s">
        <v>3265</v>
      </c>
      <c r="N4925" s="29" t="s">
        <v>3266</v>
      </c>
      <c r="O4925" s="29" t="s">
        <v>3273</v>
      </c>
      <c r="P4925" s="29" t="s">
        <v>3274</v>
      </c>
      <c r="Q4925" s="29" t="s">
        <v>3209</v>
      </c>
      <c r="R4925" s="29" t="s">
        <v>3210</v>
      </c>
      <c r="S4925" s="29" t="s">
        <v>3098</v>
      </c>
      <c r="T4925" s="29"/>
      <c r="U4925" s="30">
        <v>1872</v>
      </c>
      <c r="V4925" s="30">
        <v>1521</v>
      </c>
      <c r="W4925" s="30">
        <v>1716</v>
      </c>
      <c r="X4925" s="30">
        <v>1599</v>
      </c>
      <c r="Y4925" s="30">
        <v>1443</v>
      </c>
      <c r="Z4925" s="30">
        <v>1521</v>
      </c>
      <c r="AA4925" s="30">
        <v>2028</v>
      </c>
      <c r="AB4925" s="30">
        <v>1599</v>
      </c>
      <c r="AC4925" s="30">
        <v>2535</v>
      </c>
      <c r="AD4925" s="30">
        <v>1833</v>
      </c>
      <c r="AE4925" s="30">
        <v>1560</v>
      </c>
      <c r="AF4925" s="30">
        <v>1950</v>
      </c>
    </row>
    <row r="4926" spans="1:32" x14ac:dyDescent="0.45">
      <c r="A4926" s="29" t="s">
        <v>482</v>
      </c>
      <c r="B4926" s="29" t="s">
        <v>483</v>
      </c>
      <c r="C4926" s="29" t="s">
        <v>3299</v>
      </c>
      <c r="D4926" s="29" t="s">
        <v>3300</v>
      </c>
      <c r="E4926" s="29" t="s">
        <v>3320</v>
      </c>
      <c r="F4926" s="29" t="s">
        <v>3321</v>
      </c>
      <c r="G4926" s="29" t="s">
        <v>3233</v>
      </c>
      <c r="H4926" s="29" t="s">
        <v>3234</v>
      </c>
      <c r="I4926" s="29" t="s">
        <v>3262</v>
      </c>
      <c r="J4926" s="29" t="s">
        <v>3263</v>
      </c>
      <c r="K4926" s="29" t="s">
        <v>3264</v>
      </c>
      <c r="L4926" s="29" t="s">
        <v>3103</v>
      </c>
      <c r="M4926" s="29" t="s">
        <v>3265</v>
      </c>
      <c r="N4926" s="29" t="s">
        <v>3266</v>
      </c>
      <c r="O4926" s="29" t="s">
        <v>3372</v>
      </c>
      <c r="P4926" s="29" t="s">
        <v>3373</v>
      </c>
      <c r="Q4926" s="29" t="s">
        <v>3209</v>
      </c>
      <c r="R4926" s="29" t="s">
        <v>3210</v>
      </c>
      <c r="S4926" s="29" t="s">
        <v>3098</v>
      </c>
      <c r="T4926" s="29"/>
      <c r="U4926" s="30">
        <v>0</v>
      </c>
      <c r="V4926" s="30">
        <v>0</v>
      </c>
      <c r="W4926" s="30">
        <v>0</v>
      </c>
      <c r="X4926" s="30">
        <v>0</v>
      </c>
      <c r="Y4926" s="30">
        <v>0</v>
      </c>
      <c r="Z4926" s="30">
        <v>101</v>
      </c>
      <c r="AA4926" s="30">
        <v>0</v>
      </c>
      <c r="AB4926" s="30">
        <v>0</v>
      </c>
      <c r="AC4926" s="30">
        <v>0</v>
      </c>
      <c r="AD4926" s="30">
        <v>0</v>
      </c>
      <c r="AE4926" s="30">
        <v>0</v>
      </c>
      <c r="AF4926" s="30">
        <v>0</v>
      </c>
    </row>
    <row r="4927" spans="1:32" x14ac:dyDescent="0.45">
      <c r="A4927" s="29" t="s">
        <v>482</v>
      </c>
      <c r="B4927" s="29" t="s">
        <v>483</v>
      </c>
      <c r="C4927" s="29" t="s">
        <v>3299</v>
      </c>
      <c r="D4927" s="29" t="s">
        <v>3300</v>
      </c>
      <c r="E4927" s="29" t="s">
        <v>3320</v>
      </c>
      <c r="F4927" s="29" t="s">
        <v>3321</v>
      </c>
      <c r="G4927" s="29" t="s">
        <v>3233</v>
      </c>
      <c r="H4927" s="29" t="s">
        <v>3234</v>
      </c>
      <c r="I4927" s="29" t="s">
        <v>3262</v>
      </c>
      <c r="J4927" s="29" t="s">
        <v>3263</v>
      </c>
      <c r="K4927" s="29" t="s">
        <v>3264</v>
      </c>
      <c r="L4927" s="29" t="s">
        <v>3103</v>
      </c>
      <c r="M4927" s="29" t="s">
        <v>3322</v>
      </c>
      <c r="N4927" s="29" t="s">
        <v>3323</v>
      </c>
      <c r="O4927" s="29" t="s">
        <v>3374</v>
      </c>
      <c r="P4927" s="29" t="s">
        <v>3375</v>
      </c>
      <c r="Q4927" s="29" t="s">
        <v>3209</v>
      </c>
      <c r="R4927" s="29" t="s">
        <v>3210</v>
      </c>
      <c r="S4927" s="29" t="s">
        <v>3098</v>
      </c>
      <c r="T4927" s="29"/>
      <c r="U4927" s="30">
        <v>1000</v>
      </c>
      <c r="V4927" s="30">
        <v>1000</v>
      </c>
      <c r="W4927" s="30">
        <v>1000</v>
      </c>
      <c r="X4927" s="30">
        <v>1000</v>
      </c>
      <c r="Y4927" s="30">
        <v>1000</v>
      </c>
      <c r="Z4927" s="30">
        <v>1000</v>
      </c>
      <c r="AA4927" s="30">
        <v>1000</v>
      </c>
      <c r="AB4927" s="30">
        <v>1000</v>
      </c>
      <c r="AC4927" s="30">
        <v>1000</v>
      </c>
      <c r="AD4927" s="30">
        <v>1000</v>
      </c>
      <c r="AE4927" s="30">
        <v>1000</v>
      </c>
      <c r="AF4927" s="30">
        <v>1000</v>
      </c>
    </row>
    <row r="4928" spans="1:32" x14ac:dyDescent="0.45">
      <c r="A4928" s="29" t="s">
        <v>482</v>
      </c>
      <c r="B4928" s="29" t="s">
        <v>483</v>
      </c>
      <c r="C4928" s="29" t="s">
        <v>3299</v>
      </c>
      <c r="D4928" s="29" t="s">
        <v>3300</v>
      </c>
      <c r="E4928" s="29" t="s">
        <v>3320</v>
      </c>
      <c r="F4928" s="29" t="s">
        <v>3321</v>
      </c>
      <c r="G4928" s="29" t="s">
        <v>3233</v>
      </c>
      <c r="H4928" s="29" t="s">
        <v>3234</v>
      </c>
      <c r="I4928" s="29" t="s">
        <v>3275</v>
      </c>
      <c r="J4928" s="29" t="s">
        <v>3276</v>
      </c>
      <c r="K4928" s="29" t="s">
        <v>3277</v>
      </c>
      <c r="L4928" s="29" t="s">
        <v>3100</v>
      </c>
      <c r="M4928" s="29" t="s">
        <v>3312</v>
      </c>
      <c r="N4928" s="29" t="s">
        <v>3313</v>
      </c>
      <c r="O4928" s="29" t="s">
        <v>3314</v>
      </c>
      <c r="P4928" s="29" t="s">
        <v>3315</v>
      </c>
      <c r="Q4928" s="29" t="s">
        <v>3249</v>
      </c>
      <c r="R4928" s="29" t="s">
        <v>3210</v>
      </c>
      <c r="S4928" s="29" t="s">
        <v>3098</v>
      </c>
      <c r="T4928" s="29"/>
      <c r="U4928" s="30">
        <v>0</v>
      </c>
      <c r="V4928" s="30">
        <v>0</v>
      </c>
      <c r="W4928" s="30">
        <v>0</v>
      </c>
      <c r="X4928" s="30">
        <v>0</v>
      </c>
      <c r="Y4928" s="30">
        <v>0</v>
      </c>
      <c r="Z4928" s="30">
        <v>0</v>
      </c>
      <c r="AA4928" s="30">
        <v>0</v>
      </c>
      <c r="AB4928" s="30">
        <v>13637</v>
      </c>
      <c r="AC4928" s="30">
        <v>0</v>
      </c>
      <c r="AD4928" s="30">
        <v>0</v>
      </c>
      <c r="AE4928" s="30">
        <v>0</v>
      </c>
      <c r="AF4928" s="30">
        <v>0</v>
      </c>
    </row>
    <row r="4929" spans="1:32" x14ac:dyDescent="0.45">
      <c r="A4929" s="29" t="s">
        <v>482</v>
      </c>
      <c r="B4929" s="29" t="s">
        <v>483</v>
      </c>
      <c r="C4929" s="29" t="s">
        <v>3299</v>
      </c>
      <c r="D4929" s="29" t="s">
        <v>3300</v>
      </c>
      <c r="E4929" s="29" t="s">
        <v>3320</v>
      </c>
      <c r="F4929" s="29" t="s">
        <v>3321</v>
      </c>
      <c r="G4929" s="29" t="s">
        <v>3233</v>
      </c>
      <c r="H4929" s="29" t="s">
        <v>3234</v>
      </c>
      <c r="I4929" s="29" t="s">
        <v>3275</v>
      </c>
      <c r="J4929" s="29" t="s">
        <v>3276</v>
      </c>
      <c r="K4929" s="29" t="s">
        <v>3277</v>
      </c>
      <c r="L4929" s="29" t="s">
        <v>3100</v>
      </c>
      <c r="M4929" s="29" t="s">
        <v>3312</v>
      </c>
      <c r="N4929" s="29" t="s">
        <v>3313</v>
      </c>
      <c r="O4929" s="29" t="s">
        <v>3314</v>
      </c>
      <c r="P4929" s="29" t="s">
        <v>3315</v>
      </c>
      <c r="Q4929" s="29" t="s">
        <v>3209</v>
      </c>
      <c r="R4929" s="29" t="s">
        <v>3210</v>
      </c>
      <c r="S4929" s="29" t="s">
        <v>3098</v>
      </c>
      <c r="T4929" s="29"/>
      <c r="U4929" s="30">
        <v>27000</v>
      </c>
      <c r="V4929" s="30">
        <v>27000</v>
      </c>
      <c r="W4929" s="30">
        <v>27000</v>
      </c>
      <c r="X4929" s="30">
        <v>27000</v>
      </c>
      <c r="Y4929" s="30">
        <v>27000</v>
      </c>
      <c r="Z4929" s="30">
        <v>27000</v>
      </c>
      <c r="AA4929" s="30">
        <v>27000</v>
      </c>
      <c r="AB4929" s="30">
        <v>27000</v>
      </c>
      <c r="AC4929" s="30">
        <v>27000</v>
      </c>
      <c r="AD4929" s="30">
        <v>27000</v>
      </c>
      <c r="AE4929" s="30">
        <v>27000</v>
      </c>
      <c r="AF4929" s="30">
        <v>27000</v>
      </c>
    </row>
    <row r="4930" spans="1:32" x14ac:dyDescent="0.45">
      <c r="A4930" s="29" t="s">
        <v>482</v>
      </c>
      <c r="B4930" s="29" t="s">
        <v>483</v>
      </c>
      <c r="C4930" s="29" t="s">
        <v>3299</v>
      </c>
      <c r="D4930" s="29" t="s">
        <v>3300</v>
      </c>
      <c r="E4930" s="29" t="s">
        <v>3320</v>
      </c>
      <c r="F4930" s="29" t="s">
        <v>3321</v>
      </c>
      <c r="G4930" s="29" t="s">
        <v>3233</v>
      </c>
      <c r="H4930" s="29" t="s">
        <v>3234</v>
      </c>
      <c r="I4930" s="29" t="s">
        <v>3275</v>
      </c>
      <c r="J4930" s="29" t="s">
        <v>3276</v>
      </c>
      <c r="K4930" s="29" t="s">
        <v>3282</v>
      </c>
      <c r="L4930" s="29" t="s">
        <v>3112</v>
      </c>
      <c r="M4930" s="29" t="s">
        <v>3283</v>
      </c>
      <c r="N4930" s="29" t="s">
        <v>3284</v>
      </c>
      <c r="O4930" s="29" t="s">
        <v>3376</v>
      </c>
      <c r="P4930" s="29" t="s">
        <v>3377</v>
      </c>
      <c r="Q4930" s="29" t="s">
        <v>3209</v>
      </c>
      <c r="R4930" s="29" t="s">
        <v>3210</v>
      </c>
      <c r="S4930" s="29" t="s">
        <v>3098</v>
      </c>
      <c r="T4930" s="29"/>
      <c r="U4930" s="30">
        <v>25500</v>
      </c>
      <c r="V4930" s="30">
        <v>25500</v>
      </c>
      <c r="W4930" s="30">
        <v>25500</v>
      </c>
      <c r="X4930" s="30">
        <v>25500</v>
      </c>
      <c r="Y4930" s="30">
        <v>25500</v>
      </c>
      <c r="Z4930" s="30">
        <v>25500</v>
      </c>
      <c r="AA4930" s="30">
        <v>25500</v>
      </c>
      <c r="AB4930" s="30">
        <v>25500</v>
      </c>
      <c r="AC4930" s="30">
        <v>25500</v>
      </c>
      <c r="AD4930" s="30">
        <v>25500</v>
      </c>
      <c r="AE4930" s="30">
        <v>25500</v>
      </c>
      <c r="AF4930" s="30">
        <v>25500</v>
      </c>
    </row>
    <row r="4931" spans="1:32" x14ac:dyDescent="0.45">
      <c r="A4931" s="29" t="s">
        <v>482</v>
      </c>
      <c r="B4931" s="29" t="s">
        <v>483</v>
      </c>
      <c r="C4931" s="29" t="s">
        <v>3299</v>
      </c>
      <c r="D4931" s="29" t="s">
        <v>3300</v>
      </c>
      <c r="E4931" s="29" t="s">
        <v>3468</v>
      </c>
      <c r="F4931" s="29" t="s">
        <v>3469</v>
      </c>
      <c r="G4931" s="29" t="s">
        <v>3200</v>
      </c>
      <c r="H4931" s="29" t="s">
        <v>3201</v>
      </c>
      <c r="I4931" s="29" t="s">
        <v>3202</v>
      </c>
      <c r="J4931" s="29" t="s">
        <v>3203</v>
      </c>
      <c r="K4931" s="29" t="s">
        <v>3221</v>
      </c>
      <c r="L4931" s="29" t="s">
        <v>3113</v>
      </c>
      <c r="M4931" s="29" t="s">
        <v>3222</v>
      </c>
      <c r="N4931" s="29" t="s">
        <v>3223</v>
      </c>
      <c r="O4931" s="29" t="s">
        <v>3224</v>
      </c>
      <c r="P4931" s="29" t="s">
        <v>3225</v>
      </c>
      <c r="Q4931" s="29" t="s">
        <v>3209</v>
      </c>
      <c r="R4931" s="29" t="s">
        <v>3210</v>
      </c>
      <c r="S4931" s="29" t="s">
        <v>3098</v>
      </c>
      <c r="T4931" s="29"/>
      <c r="U4931" s="30">
        <v>17564</v>
      </c>
      <c r="V4931" s="30">
        <v>17425</v>
      </c>
      <c r="W4931" s="30">
        <v>17633</v>
      </c>
      <c r="X4931" s="30">
        <v>17374</v>
      </c>
      <c r="Y4931" s="30">
        <v>17263</v>
      </c>
      <c r="Z4931" s="30">
        <v>18153</v>
      </c>
      <c r="AA4931" s="30">
        <v>19529</v>
      </c>
      <c r="AB4931" s="30">
        <v>17948</v>
      </c>
      <c r="AC4931" s="30">
        <v>17248</v>
      </c>
      <c r="AD4931" s="30">
        <v>17377</v>
      </c>
      <c r="AE4931" s="30">
        <v>17173</v>
      </c>
      <c r="AF4931" s="30">
        <v>17322</v>
      </c>
    </row>
    <row r="4932" spans="1:32" x14ac:dyDescent="0.45">
      <c r="A4932" s="29" t="s">
        <v>482</v>
      </c>
      <c r="B4932" s="29" t="s">
        <v>483</v>
      </c>
      <c r="C4932" s="29" t="s">
        <v>3299</v>
      </c>
      <c r="D4932" s="29" t="s">
        <v>3300</v>
      </c>
      <c r="E4932" s="29" t="s">
        <v>3468</v>
      </c>
      <c r="F4932" s="29" t="s">
        <v>3469</v>
      </c>
      <c r="G4932" s="29" t="s">
        <v>3233</v>
      </c>
      <c r="H4932" s="29" t="s">
        <v>3234</v>
      </c>
      <c r="I4932" s="29" t="s">
        <v>3235</v>
      </c>
      <c r="J4932" s="29" t="s">
        <v>3236</v>
      </c>
      <c r="K4932" s="29" t="s">
        <v>3237</v>
      </c>
      <c r="L4932" s="29" t="s">
        <v>3107</v>
      </c>
      <c r="M4932" s="29" t="s">
        <v>3238</v>
      </c>
      <c r="N4932" s="29" t="s">
        <v>3239</v>
      </c>
      <c r="O4932" s="29" t="s">
        <v>3240</v>
      </c>
      <c r="P4932" s="29" t="s">
        <v>3241</v>
      </c>
      <c r="Q4932" s="29" t="s">
        <v>3209</v>
      </c>
      <c r="R4932" s="29" t="s">
        <v>3210</v>
      </c>
      <c r="S4932" s="29" t="s">
        <v>3098</v>
      </c>
      <c r="T4932" s="29"/>
      <c r="U4932" s="30">
        <v>2200</v>
      </c>
      <c r="V4932" s="30">
        <v>2200</v>
      </c>
      <c r="W4932" s="30">
        <v>2200</v>
      </c>
      <c r="X4932" s="30">
        <v>2200</v>
      </c>
      <c r="Y4932" s="30">
        <v>2200</v>
      </c>
      <c r="Z4932" s="30">
        <v>2200</v>
      </c>
      <c r="AA4932" s="30">
        <v>2200</v>
      </c>
      <c r="AB4932" s="30">
        <v>2200</v>
      </c>
      <c r="AC4932" s="30">
        <v>2200</v>
      </c>
      <c r="AD4932" s="30">
        <v>2200</v>
      </c>
      <c r="AE4932" s="30">
        <v>2200</v>
      </c>
      <c r="AF4932" s="30">
        <v>2200</v>
      </c>
    </row>
    <row r="4933" spans="1:32" x14ac:dyDescent="0.45">
      <c r="A4933" s="29" t="s">
        <v>482</v>
      </c>
      <c r="B4933" s="29" t="s">
        <v>483</v>
      </c>
      <c r="C4933" s="29" t="s">
        <v>3299</v>
      </c>
      <c r="D4933" s="29" t="s">
        <v>3300</v>
      </c>
      <c r="E4933" s="29" t="s">
        <v>3468</v>
      </c>
      <c r="F4933" s="29" t="s">
        <v>3469</v>
      </c>
      <c r="G4933" s="29" t="s">
        <v>3233</v>
      </c>
      <c r="H4933" s="29" t="s">
        <v>3234</v>
      </c>
      <c r="I4933" s="29" t="s">
        <v>3262</v>
      </c>
      <c r="J4933" s="29" t="s">
        <v>3263</v>
      </c>
      <c r="K4933" s="29" t="s">
        <v>3264</v>
      </c>
      <c r="L4933" s="29" t="s">
        <v>3103</v>
      </c>
      <c r="M4933" s="29" t="s">
        <v>3265</v>
      </c>
      <c r="N4933" s="29" t="s">
        <v>3266</v>
      </c>
      <c r="O4933" s="29" t="s">
        <v>3267</v>
      </c>
      <c r="P4933" s="29" t="s">
        <v>3268</v>
      </c>
      <c r="Q4933" s="29" t="s">
        <v>3209</v>
      </c>
      <c r="R4933" s="29" t="s">
        <v>3210</v>
      </c>
      <c r="S4933" s="29" t="s">
        <v>3098</v>
      </c>
      <c r="T4933" s="29"/>
      <c r="U4933" s="30">
        <v>4680</v>
      </c>
      <c r="V4933" s="30">
        <v>4680</v>
      </c>
      <c r="W4933" s="30">
        <v>4680</v>
      </c>
      <c r="X4933" s="30">
        <v>4680</v>
      </c>
      <c r="Y4933" s="30">
        <v>4680</v>
      </c>
      <c r="Z4933" s="30">
        <v>4680</v>
      </c>
      <c r="AA4933" s="30">
        <v>4680</v>
      </c>
      <c r="AB4933" s="30">
        <v>4680</v>
      </c>
      <c r="AC4933" s="30">
        <v>4680</v>
      </c>
      <c r="AD4933" s="30">
        <v>4680</v>
      </c>
      <c r="AE4933" s="30">
        <v>4680</v>
      </c>
      <c r="AF4933" s="30">
        <v>4680</v>
      </c>
    </row>
    <row r="4934" spans="1:32" x14ac:dyDescent="0.45">
      <c r="A4934" s="29" t="s">
        <v>482</v>
      </c>
      <c r="B4934" s="29" t="s">
        <v>483</v>
      </c>
      <c r="C4934" s="29" t="s">
        <v>3299</v>
      </c>
      <c r="D4934" s="29" t="s">
        <v>3300</v>
      </c>
      <c r="E4934" s="29" t="s">
        <v>3468</v>
      </c>
      <c r="F4934" s="29" t="s">
        <v>3469</v>
      </c>
      <c r="G4934" s="29" t="s">
        <v>3233</v>
      </c>
      <c r="H4934" s="29" t="s">
        <v>3234</v>
      </c>
      <c r="I4934" s="29" t="s">
        <v>3262</v>
      </c>
      <c r="J4934" s="29" t="s">
        <v>3263</v>
      </c>
      <c r="K4934" s="29" t="s">
        <v>3264</v>
      </c>
      <c r="L4934" s="29" t="s">
        <v>3103</v>
      </c>
      <c r="M4934" s="29" t="s">
        <v>3265</v>
      </c>
      <c r="N4934" s="29" t="s">
        <v>3266</v>
      </c>
      <c r="O4934" s="29" t="s">
        <v>3269</v>
      </c>
      <c r="P4934" s="29" t="s">
        <v>3270</v>
      </c>
      <c r="Q4934" s="29" t="s">
        <v>3209</v>
      </c>
      <c r="R4934" s="29" t="s">
        <v>3210</v>
      </c>
      <c r="S4934" s="29" t="s">
        <v>3098</v>
      </c>
      <c r="T4934" s="29"/>
      <c r="U4934" s="30">
        <v>897</v>
      </c>
      <c r="V4934" s="30">
        <v>273</v>
      </c>
      <c r="W4934" s="30">
        <v>741</v>
      </c>
      <c r="X4934" s="30">
        <v>351</v>
      </c>
      <c r="Y4934" s="30">
        <v>507</v>
      </c>
      <c r="Z4934" s="30">
        <v>312</v>
      </c>
      <c r="AA4934" s="30">
        <v>234</v>
      </c>
      <c r="AB4934" s="30">
        <v>156</v>
      </c>
      <c r="AC4934" s="30">
        <v>741</v>
      </c>
      <c r="AD4934" s="30">
        <v>429</v>
      </c>
      <c r="AE4934" s="30">
        <v>429</v>
      </c>
      <c r="AF4934" s="30">
        <v>468</v>
      </c>
    </row>
    <row r="4935" spans="1:32" x14ac:dyDescent="0.45">
      <c r="A4935" s="29" t="s">
        <v>482</v>
      </c>
      <c r="B4935" s="29" t="s">
        <v>483</v>
      </c>
      <c r="C4935" s="29" t="s">
        <v>3299</v>
      </c>
      <c r="D4935" s="29" t="s">
        <v>3300</v>
      </c>
      <c r="E4935" s="29" t="s">
        <v>3468</v>
      </c>
      <c r="F4935" s="29" t="s">
        <v>3469</v>
      </c>
      <c r="G4935" s="29" t="s">
        <v>3233</v>
      </c>
      <c r="H4935" s="29" t="s">
        <v>3234</v>
      </c>
      <c r="I4935" s="29" t="s">
        <v>3262</v>
      </c>
      <c r="J4935" s="29" t="s">
        <v>3263</v>
      </c>
      <c r="K4935" s="29" t="s">
        <v>3264</v>
      </c>
      <c r="L4935" s="29" t="s">
        <v>3103</v>
      </c>
      <c r="M4935" s="29" t="s">
        <v>3265</v>
      </c>
      <c r="N4935" s="29" t="s">
        <v>3266</v>
      </c>
      <c r="O4935" s="29" t="s">
        <v>3271</v>
      </c>
      <c r="P4935" s="29" t="s">
        <v>3272</v>
      </c>
      <c r="Q4935" s="29" t="s">
        <v>3209</v>
      </c>
      <c r="R4935" s="29" t="s">
        <v>3210</v>
      </c>
      <c r="S4935" s="29" t="s">
        <v>3098</v>
      </c>
      <c r="T4935" s="29"/>
      <c r="U4935" s="30">
        <v>1479</v>
      </c>
      <c r="V4935" s="30">
        <v>2668</v>
      </c>
      <c r="W4935" s="30">
        <v>1899</v>
      </c>
      <c r="X4935" s="30">
        <v>1754</v>
      </c>
      <c r="Y4935" s="30">
        <v>3059</v>
      </c>
      <c r="Z4935" s="30">
        <v>2479</v>
      </c>
      <c r="AA4935" s="30">
        <v>667</v>
      </c>
      <c r="AB4935" s="30">
        <v>2784</v>
      </c>
      <c r="AC4935" s="30">
        <v>986</v>
      </c>
      <c r="AD4935" s="30">
        <v>783</v>
      </c>
      <c r="AE4935" s="30">
        <v>986</v>
      </c>
      <c r="AF4935" s="30">
        <v>2001</v>
      </c>
    </row>
    <row r="4936" spans="1:32" x14ac:dyDescent="0.45">
      <c r="A4936" s="29" t="s">
        <v>482</v>
      </c>
      <c r="B4936" s="29" t="s">
        <v>483</v>
      </c>
      <c r="C4936" s="29" t="s">
        <v>3299</v>
      </c>
      <c r="D4936" s="29" t="s">
        <v>3300</v>
      </c>
      <c r="E4936" s="29" t="s">
        <v>3468</v>
      </c>
      <c r="F4936" s="29" t="s">
        <v>3469</v>
      </c>
      <c r="G4936" s="29" t="s">
        <v>3233</v>
      </c>
      <c r="H4936" s="29" t="s">
        <v>3234</v>
      </c>
      <c r="I4936" s="29" t="s">
        <v>3262</v>
      </c>
      <c r="J4936" s="29" t="s">
        <v>3263</v>
      </c>
      <c r="K4936" s="29" t="s">
        <v>3264</v>
      </c>
      <c r="L4936" s="29" t="s">
        <v>3103</v>
      </c>
      <c r="M4936" s="29" t="s">
        <v>3265</v>
      </c>
      <c r="N4936" s="29" t="s">
        <v>3266</v>
      </c>
      <c r="O4936" s="29" t="s">
        <v>3273</v>
      </c>
      <c r="P4936" s="29" t="s">
        <v>3274</v>
      </c>
      <c r="Q4936" s="29" t="s">
        <v>3209</v>
      </c>
      <c r="R4936" s="29" t="s">
        <v>3210</v>
      </c>
      <c r="S4936" s="29" t="s">
        <v>3098</v>
      </c>
      <c r="T4936" s="29"/>
      <c r="U4936" s="30">
        <v>0</v>
      </c>
      <c r="V4936" s="30">
        <v>0</v>
      </c>
      <c r="W4936" s="30">
        <v>39</v>
      </c>
      <c r="X4936" s="30">
        <v>39</v>
      </c>
      <c r="Y4936" s="30">
        <v>195</v>
      </c>
      <c r="Z4936" s="30">
        <v>0</v>
      </c>
      <c r="AA4936" s="30">
        <v>78</v>
      </c>
      <c r="AB4936" s="30">
        <v>0</v>
      </c>
      <c r="AC4936" s="30">
        <v>0</v>
      </c>
      <c r="AD4936" s="30">
        <v>78</v>
      </c>
      <c r="AE4936" s="30">
        <v>39</v>
      </c>
      <c r="AF4936" s="30">
        <v>0</v>
      </c>
    </row>
    <row r="4937" spans="1:32" x14ac:dyDescent="0.45">
      <c r="A4937" s="29" t="s">
        <v>482</v>
      </c>
      <c r="B4937" s="29" t="s">
        <v>483</v>
      </c>
      <c r="C4937" s="29" t="s">
        <v>3299</v>
      </c>
      <c r="D4937" s="29" t="s">
        <v>3300</v>
      </c>
      <c r="E4937" s="29" t="s">
        <v>3468</v>
      </c>
      <c r="F4937" s="29" t="s">
        <v>3469</v>
      </c>
      <c r="G4937" s="29" t="s">
        <v>3233</v>
      </c>
      <c r="H4937" s="29" t="s">
        <v>3234</v>
      </c>
      <c r="I4937" s="29" t="s">
        <v>3275</v>
      </c>
      <c r="J4937" s="29" t="s">
        <v>3276</v>
      </c>
      <c r="K4937" s="29" t="s">
        <v>3282</v>
      </c>
      <c r="L4937" s="29" t="s">
        <v>3112</v>
      </c>
      <c r="M4937" s="29" t="s">
        <v>3283</v>
      </c>
      <c r="N4937" s="29" t="s">
        <v>3284</v>
      </c>
      <c r="O4937" s="29" t="s">
        <v>3376</v>
      </c>
      <c r="P4937" s="29" t="s">
        <v>3377</v>
      </c>
      <c r="Q4937" s="29" t="s">
        <v>3209</v>
      </c>
      <c r="R4937" s="29" t="s">
        <v>3210</v>
      </c>
      <c r="S4937" s="29" t="s">
        <v>3098</v>
      </c>
      <c r="T4937" s="29"/>
      <c r="U4937" s="30">
        <v>45900</v>
      </c>
      <c r="V4937" s="30">
        <v>45900</v>
      </c>
      <c r="W4937" s="30">
        <v>45900</v>
      </c>
      <c r="X4937" s="30">
        <v>45900</v>
      </c>
      <c r="Y4937" s="30">
        <v>45900</v>
      </c>
      <c r="Z4937" s="30">
        <v>45900</v>
      </c>
      <c r="AA4937" s="30">
        <v>45900</v>
      </c>
      <c r="AB4937" s="30">
        <v>45900</v>
      </c>
      <c r="AC4937" s="30">
        <v>45900</v>
      </c>
      <c r="AD4937" s="30">
        <v>45900</v>
      </c>
      <c r="AE4937" s="30">
        <v>45900</v>
      </c>
      <c r="AF4937" s="30">
        <v>45900</v>
      </c>
    </row>
    <row r="4938" spans="1:32" x14ac:dyDescent="0.45">
      <c r="A4938" s="29" t="s">
        <v>482</v>
      </c>
      <c r="B4938" s="29" t="s">
        <v>483</v>
      </c>
      <c r="C4938" s="29" t="s">
        <v>3299</v>
      </c>
      <c r="D4938" s="29" t="s">
        <v>3300</v>
      </c>
      <c r="E4938" s="29" t="s">
        <v>3386</v>
      </c>
      <c r="F4938" s="29" t="s">
        <v>3387</v>
      </c>
      <c r="G4938" s="29" t="s">
        <v>3200</v>
      </c>
      <c r="H4938" s="29" t="s">
        <v>3201</v>
      </c>
      <c r="I4938" s="29" t="s">
        <v>3202</v>
      </c>
      <c r="J4938" s="29" t="s">
        <v>3203</v>
      </c>
      <c r="K4938" s="29" t="s">
        <v>3204</v>
      </c>
      <c r="L4938" s="29" t="s">
        <v>3109</v>
      </c>
      <c r="M4938" s="29" t="s">
        <v>3205</v>
      </c>
      <c r="N4938" s="29" t="s">
        <v>3206</v>
      </c>
      <c r="O4938" s="29" t="s">
        <v>3214</v>
      </c>
      <c r="P4938" s="29" t="s">
        <v>3215</v>
      </c>
      <c r="Q4938" s="29" t="s">
        <v>3209</v>
      </c>
      <c r="R4938" s="29" t="s">
        <v>3210</v>
      </c>
      <c r="S4938" s="29" t="s">
        <v>3098</v>
      </c>
      <c r="T4938" s="29"/>
      <c r="U4938" s="30">
        <v>0</v>
      </c>
      <c r="V4938" s="30">
        <v>200</v>
      </c>
      <c r="W4938" s="30">
        <v>0</v>
      </c>
      <c r="X4938" s="30">
        <v>50</v>
      </c>
      <c r="Y4938" s="30">
        <v>100</v>
      </c>
      <c r="Z4938" s="30">
        <v>200</v>
      </c>
      <c r="AA4938" s="30">
        <v>200</v>
      </c>
      <c r="AB4938" s="30">
        <v>50</v>
      </c>
      <c r="AC4938" s="30">
        <v>200</v>
      </c>
      <c r="AD4938" s="30">
        <v>100</v>
      </c>
      <c r="AE4938" s="30">
        <v>0</v>
      </c>
      <c r="AF4938" s="30">
        <v>0</v>
      </c>
    </row>
    <row r="4939" spans="1:32" x14ac:dyDescent="0.45">
      <c r="A4939" s="29" t="s">
        <v>482</v>
      </c>
      <c r="B4939" s="29" t="s">
        <v>483</v>
      </c>
      <c r="C4939" s="29" t="s">
        <v>3299</v>
      </c>
      <c r="D4939" s="29" t="s">
        <v>3300</v>
      </c>
      <c r="E4939" s="29" t="s">
        <v>3386</v>
      </c>
      <c r="F4939" s="29" t="s">
        <v>3387</v>
      </c>
      <c r="G4939" s="29" t="s">
        <v>3233</v>
      </c>
      <c r="H4939" s="29" t="s">
        <v>3234</v>
      </c>
      <c r="I4939" s="29" t="s">
        <v>3235</v>
      </c>
      <c r="J4939" s="29" t="s">
        <v>3236</v>
      </c>
      <c r="K4939" s="29" t="s">
        <v>3237</v>
      </c>
      <c r="L4939" s="29" t="s">
        <v>3107</v>
      </c>
      <c r="M4939" s="29" t="s">
        <v>3238</v>
      </c>
      <c r="N4939" s="29" t="s">
        <v>3239</v>
      </c>
      <c r="O4939" s="29" t="s">
        <v>3422</v>
      </c>
      <c r="P4939" s="29" t="s">
        <v>3423</v>
      </c>
      <c r="Q4939" s="29" t="s">
        <v>3209</v>
      </c>
      <c r="R4939" s="29" t="s">
        <v>3210</v>
      </c>
      <c r="S4939" s="29" t="s">
        <v>3098</v>
      </c>
      <c r="T4939" s="29"/>
      <c r="U4939" s="30">
        <v>2200</v>
      </c>
      <c r="V4939" s="30">
        <v>2200</v>
      </c>
      <c r="W4939" s="30">
        <v>2200</v>
      </c>
      <c r="X4939" s="30">
        <v>2200</v>
      </c>
      <c r="Y4939" s="30">
        <v>2200</v>
      </c>
      <c r="Z4939" s="30">
        <v>2200</v>
      </c>
      <c r="AA4939" s="30">
        <v>2200</v>
      </c>
      <c r="AB4939" s="30">
        <v>2200</v>
      </c>
      <c r="AC4939" s="30">
        <v>2200</v>
      </c>
      <c r="AD4939" s="30">
        <v>2200</v>
      </c>
      <c r="AE4939" s="30">
        <v>2200</v>
      </c>
      <c r="AF4939" s="30">
        <v>2200</v>
      </c>
    </row>
    <row r="4940" spans="1:32" x14ac:dyDescent="0.45">
      <c r="A4940" s="29" t="s">
        <v>482</v>
      </c>
      <c r="B4940" s="29" t="s">
        <v>483</v>
      </c>
      <c r="C4940" s="29" t="s">
        <v>3299</v>
      </c>
      <c r="D4940" s="29" t="s">
        <v>3300</v>
      </c>
      <c r="E4940" s="29" t="s">
        <v>3386</v>
      </c>
      <c r="F4940" s="29" t="s">
        <v>3387</v>
      </c>
      <c r="G4940" s="29" t="s">
        <v>3233</v>
      </c>
      <c r="H4940" s="29" t="s">
        <v>3234</v>
      </c>
      <c r="I4940" s="29" t="s">
        <v>3235</v>
      </c>
      <c r="J4940" s="29" t="s">
        <v>3236</v>
      </c>
      <c r="K4940" s="29" t="s">
        <v>3237</v>
      </c>
      <c r="L4940" s="29" t="s">
        <v>3107</v>
      </c>
      <c r="M4940" s="29" t="s">
        <v>3424</v>
      </c>
      <c r="N4940" s="29" t="s">
        <v>3425</v>
      </c>
      <c r="O4940" s="29" t="s">
        <v>3428</v>
      </c>
      <c r="P4940" s="29" t="s">
        <v>3429</v>
      </c>
      <c r="Q4940" s="29" t="s">
        <v>3209</v>
      </c>
      <c r="R4940" s="29" t="s">
        <v>3210</v>
      </c>
      <c r="S4940" s="29" t="s">
        <v>3098</v>
      </c>
      <c r="T4940" s="29"/>
      <c r="U4940" s="30">
        <v>1000</v>
      </c>
      <c r="V4940" s="30">
        <v>1000</v>
      </c>
      <c r="W4940" s="30">
        <v>1000</v>
      </c>
      <c r="X4940" s="30">
        <v>1000</v>
      </c>
      <c r="Y4940" s="30">
        <v>1000</v>
      </c>
      <c r="Z4940" s="30">
        <v>1000</v>
      </c>
      <c r="AA4940" s="30">
        <v>1000</v>
      </c>
      <c r="AB4940" s="30">
        <v>1000</v>
      </c>
      <c r="AC4940" s="30">
        <v>1000</v>
      </c>
      <c r="AD4940" s="30">
        <v>1000</v>
      </c>
      <c r="AE4940" s="30">
        <v>1000</v>
      </c>
      <c r="AF4940" s="30">
        <v>1000</v>
      </c>
    </row>
    <row r="4941" spans="1:32" x14ac:dyDescent="0.45">
      <c r="A4941" s="29" t="s">
        <v>482</v>
      </c>
      <c r="B4941" s="29" t="s">
        <v>483</v>
      </c>
      <c r="C4941" s="29" t="s">
        <v>3299</v>
      </c>
      <c r="D4941" s="29" t="s">
        <v>3300</v>
      </c>
      <c r="E4941" s="29" t="s">
        <v>3386</v>
      </c>
      <c r="F4941" s="29" t="s">
        <v>3387</v>
      </c>
      <c r="G4941" s="29" t="s">
        <v>3233</v>
      </c>
      <c r="H4941" s="29" t="s">
        <v>3234</v>
      </c>
      <c r="I4941" s="29" t="s">
        <v>3262</v>
      </c>
      <c r="J4941" s="29" t="s">
        <v>3263</v>
      </c>
      <c r="K4941" s="29" t="s">
        <v>3264</v>
      </c>
      <c r="L4941" s="29" t="s">
        <v>3103</v>
      </c>
      <c r="M4941" s="29" t="s">
        <v>3265</v>
      </c>
      <c r="N4941" s="29" t="s">
        <v>3266</v>
      </c>
      <c r="O4941" s="29" t="s">
        <v>3267</v>
      </c>
      <c r="P4941" s="29" t="s">
        <v>3268</v>
      </c>
      <c r="Q4941" s="29" t="s">
        <v>3209</v>
      </c>
      <c r="R4941" s="29" t="s">
        <v>3210</v>
      </c>
      <c r="S4941" s="29" t="s">
        <v>3098</v>
      </c>
      <c r="T4941" s="29"/>
      <c r="U4941" s="30">
        <v>5200</v>
      </c>
      <c r="V4941" s="30">
        <v>5200</v>
      </c>
      <c r="W4941" s="30">
        <v>5200</v>
      </c>
      <c r="X4941" s="30">
        <v>5200</v>
      </c>
      <c r="Y4941" s="30">
        <v>5200</v>
      </c>
      <c r="Z4941" s="30">
        <v>5200</v>
      </c>
      <c r="AA4941" s="30">
        <v>5200</v>
      </c>
      <c r="AB4941" s="30">
        <v>5200</v>
      </c>
      <c r="AC4941" s="30">
        <v>5200</v>
      </c>
      <c r="AD4941" s="30">
        <v>5200</v>
      </c>
      <c r="AE4941" s="30">
        <v>5200</v>
      </c>
      <c r="AF4941" s="30">
        <v>5200</v>
      </c>
    </row>
    <row r="4942" spans="1:32" x14ac:dyDescent="0.45">
      <c r="A4942" s="29" t="s">
        <v>482</v>
      </c>
      <c r="B4942" s="29" t="s">
        <v>483</v>
      </c>
      <c r="C4942" s="29" t="s">
        <v>3211</v>
      </c>
      <c r="D4942" s="29" t="s">
        <v>3212</v>
      </c>
      <c r="E4942" s="29" t="s">
        <v>3211</v>
      </c>
      <c r="F4942" s="29" t="s">
        <v>3340</v>
      </c>
      <c r="G4942" s="29" t="s">
        <v>3200</v>
      </c>
      <c r="H4942" s="29" t="s">
        <v>3201</v>
      </c>
      <c r="I4942" s="29" t="s">
        <v>3226</v>
      </c>
      <c r="J4942" s="29" t="s">
        <v>3227</v>
      </c>
      <c r="K4942" s="29" t="s">
        <v>3228</v>
      </c>
      <c r="L4942" s="29" t="s">
        <v>3111</v>
      </c>
      <c r="M4942" s="29" t="s">
        <v>3229</v>
      </c>
      <c r="N4942" s="29" t="s">
        <v>3230</v>
      </c>
      <c r="O4942" s="29" t="s">
        <v>3231</v>
      </c>
      <c r="P4942" s="29" t="s">
        <v>3232</v>
      </c>
      <c r="Q4942" s="29" t="s">
        <v>3209</v>
      </c>
      <c r="R4942" s="29" t="s">
        <v>3210</v>
      </c>
      <c r="S4942" s="29" t="s">
        <v>3098</v>
      </c>
      <c r="T4942" s="29"/>
      <c r="U4942" s="30">
        <v>0</v>
      </c>
      <c r="V4942" s="30">
        <v>0</v>
      </c>
      <c r="W4942" s="30">
        <v>0</v>
      </c>
      <c r="X4942" s="30">
        <v>0</v>
      </c>
      <c r="Y4942" s="30">
        <v>0</v>
      </c>
      <c r="Z4942" s="30">
        <v>0</v>
      </c>
      <c r="AA4942" s="30">
        <v>0</v>
      </c>
      <c r="AB4942" s="30">
        <v>0</v>
      </c>
      <c r="AC4942" s="30">
        <v>0</v>
      </c>
      <c r="AD4942" s="30">
        <v>0</v>
      </c>
      <c r="AE4942" s="30">
        <v>0</v>
      </c>
      <c r="AF4942" s="30">
        <v>0</v>
      </c>
    </row>
    <row r="4943" spans="1:32" x14ac:dyDescent="0.45">
      <c r="A4943" s="29" t="s">
        <v>376</v>
      </c>
      <c r="B4943" s="29" t="s">
        <v>377</v>
      </c>
      <c r="C4943" s="29" t="s">
        <v>3584</v>
      </c>
      <c r="D4943" s="29" t="s">
        <v>3585</v>
      </c>
      <c r="E4943" s="29" t="s">
        <v>3672</v>
      </c>
      <c r="F4943" s="29" t="s">
        <v>3673</v>
      </c>
      <c r="G4943" s="29" t="s">
        <v>3233</v>
      </c>
      <c r="H4943" s="29" t="s">
        <v>3234</v>
      </c>
      <c r="I4943" s="29" t="s">
        <v>3242</v>
      </c>
      <c r="J4943" s="29" t="s">
        <v>3243</v>
      </c>
      <c r="K4943" s="29" t="s">
        <v>3244</v>
      </c>
      <c r="L4943" s="29" t="s">
        <v>3104</v>
      </c>
      <c r="M4943" s="29" t="s">
        <v>3245</v>
      </c>
      <c r="N4943" s="29" t="s">
        <v>3246</v>
      </c>
      <c r="O4943" s="29" t="s">
        <v>3701</v>
      </c>
      <c r="P4943" s="29" t="s">
        <v>3702</v>
      </c>
      <c r="Q4943" s="29" t="s">
        <v>3249</v>
      </c>
      <c r="R4943" s="29" t="s">
        <v>3098</v>
      </c>
      <c r="S4943" s="29" t="s">
        <v>3098</v>
      </c>
      <c r="T4943" s="29"/>
      <c r="U4943" s="30">
        <v>647</v>
      </c>
      <c r="V4943" s="30">
        <v>1294</v>
      </c>
      <c r="W4943" s="30">
        <v>1294</v>
      </c>
      <c r="X4943" s="30">
        <v>1941</v>
      </c>
      <c r="Y4943" s="30">
        <v>1941</v>
      </c>
      <c r="Z4943" s="30">
        <v>1941</v>
      </c>
      <c r="AA4943" s="30">
        <v>1941</v>
      </c>
      <c r="AB4943" s="30">
        <v>1941</v>
      </c>
      <c r="AC4943" s="30">
        <v>1941</v>
      </c>
      <c r="AD4943" s="30">
        <v>1941</v>
      </c>
      <c r="AE4943" s="30">
        <v>1941</v>
      </c>
      <c r="AF4943" s="30">
        <v>1941</v>
      </c>
    </row>
    <row r="4944" spans="1:32" x14ac:dyDescent="0.45">
      <c r="A4944" s="29" t="s">
        <v>376</v>
      </c>
      <c r="B4944" s="29" t="s">
        <v>377</v>
      </c>
      <c r="C4944" s="29" t="s">
        <v>3584</v>
      </c>
      <c r="D4944" s="29" t="s">
        <v>3585</v>
      </c>
      <c r="E4944" s="29" t="s">
        <v>3672</v>
      </c>
      <c r="F4944" s="29" t="s">
        <v>3673</v>
      </c>
      <c r="G4944" s="29" t="s">
        <v>3233</v>
      </c>
      <c r="H4944" s="29" t="s">
        <v>3234</v>
      </c>
      <c r="I4944" s="29" t="s">
        <v>3242</v>
      </c>
      <c r="J4944" s="29" t="s">
        <v>3243</v>
      </c>
      <c r="K4944" s="29" t="s">
        <v>3244</v>
      </c>
      <c r="L4944" s="29" t="s">
        <v>3104</v>
      </c>
      <c r="M4944" s="29" t="s">
        <v>3245</v>
      </c>
      <c r="N4944" s="29" t="s">
        <v>3246</v>
      </c>
      <c r="O4944" s="29" t="s">
        <v>3701</v>
      </c>
      <c r="P4944" s="29" t="s">
        <v>3702</v>
      </c>
      <c r="Q4944" s="29" t="s">
        <v>3209</v>
      </c>
      <c r="R4944" s="29" t="s">
        <v>3098</v>
      </c>
      <c r="S4944" s="29" t="s">
        <v>3098</v>
      </c>
      <c r="T4944" s="29"/>
      <c r="U4944" s="30">
        <v>9501.6</v>
      </c>
      <c r="V4944" s="30">
        <v>21935.1</v>
      </c>
      <c r="W4944" s="30">
        <v>23545.4</v>
      </c>
      <c r="X4944" s="30">
        <v>34441</v>
      </c>
      <c r="Y4944" s="30">
        <v>34818.1</v>
      </c>
      <c r="Z4944" s="30">
        <v>34818.1</v>
      </c>
      <c r="AA4944" s="30">
        <v>34818.1</v>
      </c>
      <c r="AB4944" s="30">
        <v>34818.1</v>
      </c>
      <c r="AC4944" s="30">
        <v>34818.1</v>
      </c>
      <c r="AD4944" s="30">
        <v>34818.1</v>
      </c>
      <c r="AE4944" s="30">
        <v>34818.1</v>
      </c>
      <c r="AF4944" s="30">
        <v>34818.1</v>
      </c>
    </row>
    <row r="4945" spans="1:32" x14ac:dyDescent="0.45">
      <c r="A4945" s="29" t="s">
        <v>376</v>
      </c>
      <c r="B4945" s="29" t="s">
        <v>377</v>
      </c>
      <c r="C4945" s="29" t="s">
        <v>3584</v>
      </c>
      <c r="D4945" s="29" t="s">
        <v>3585</v>
      </c>
      <c r="E4945" s="29" t="s">
        <v>3672</v>
      </c>
      <c r="F4945" s="29" t="s">
        <v>3673</v>
      </c>
      <c r="G4945" s="29" t="s">
        <v>3233</v>
      </c>
      <c r="H4945" s="29" t="s">
        <v>3234</v>
      </c>
      <c r="I4945" s="29" t="s">
        <v>3242</v>
      </c>
      <c r="J4945" s="29" t="s">
        <v>3243</v>
      </c>
      <c r="K4945" s="29" t="s">
        <v>3258</v>
      </c>
      <c r="L4945" s="29" t="s">
        <v>3105</v>
      </c>
      <c r="M4945" s="29" t="s">
        <v>3259</v>
      </c>
      <c r="N4945" s="29" t="s">
        <v>3105</v>
      </c>
      <c r="O4945" s="29" t="s">
        <v>3260</v>
      </c>
      <c r="P4945" s="29" t="s">
        <v>3261</v>
      </c>
      <c r="Q4945" s="29" t="s">
        <v>3209</v>
      </c>
      <c r="R4945" s="29" t="s">
        <v>3098</v>
      </c>
      <c r="S4945" s="29" t="s">
        <v>3098</v>
      </c>
      <c r="T4945" s="29"/>
      <c r="U4945" s="30">
        <v>3097</v>
      </c>
      <c r="V4945" s="30">
        <v>7428</v>
      </c>
      <c r="W4945" s="30">
        <v>8000</v>
      </c>
      <c r="X4945" s="30">
        <v>13800</v>
      </c>
      <c r="Y4945" s="30">
        <v>14000</v>
      </c>
      <c r="Z4945" s="30">
        <v>14000</v>
      </c>
      <c r="AA4945" s="30">
        <v>14000</v>
      </c>
      <c r="AB4945" s="30">
        <v>14000</v>
      </c>
      <c r="AC4945" s="30">
        <v>14000</v>
      </c>
      <c r="AD4945" s="30">
        <v>14000</v>
      </c>
      <c r="AE4945" s="30">
        <v>14000</v>
      </c>
      <c r="AF4945" s="30">
        <v>14000</v>
      </c>
    </row>
    <row r="4946" spans="1:32" x14ac:dyDescent="0.45">
      <c r="A4946" s="29" t="s">
        <v>376</v>
      </c>
      <c r="B4946" s="29" t="s">
        <v>377</v>
      </c>
      <c r="C4946" s="29" t="s">
        <v>3584</v>
      </c>
      <c r="D4946" s="29" t="s">
        <v>3585</v>
      </c>
      <c r="E4946" s="29" t="s">
        <v>3672</v>
      </c>
      <c r="F4946" s="29" t="s">
        <v>3673</v>
      </c>
      <c r="G4946" s="29" t="s">
        <v>3233</v>
      </c>
      <c r="H4946" s="29" t="s">
        <v>3234</v>
      </c>
      <c r="I4946" s="29" t="s">
        <v>3262</v>
      </c>
      <c r="J4946" s="29" t="s">
        <v>3263</v>
      </c>
      <c r="K4946" s="29" t="s">
        <v>3264</v>
      </c>
      <c r="L4946" s="29" t="s">
        <v>3103</v>
      </c>
      <c r="M4946" s="29" t="s">
        <v>3265</v>
      </c>
      <c r="N4946" s="29" t="s">
        <v>3266</v>
      </c>
      <c r="O4946" s="29" t="s">
        <v>3267</v>
      </c>
      <c r="P4946" s="29" t="s">
        <v>3268</v>
      </c>
      <c r="Q4946" s="29" t="s">
        <v>3209</v>
      </c>
      <c r="R4946" s="29" t="s">
        <v>3210</v>
      </c>
      <c r="S4946" s="29" t="s">
        <v>3098</v>
      </c>
      <c r="T4946" s="29"/>
      <c r="U4946" s="30">
        <v>0</v>
      </c>
      <c r="V4946" s="30">
        <v>0</v>
      </c>
      <c r="W4946" s="30">
        <v>10400</v>
      </c>
      <c r="X4946" s="30">
        <v>10400</v>
      </c>
      <c r="Y4946" s="30">
        <v>10400</v>
      </c>
      <c r="Z4946" s="30">
        <v>10400</v>
      </c>
      <c r="AA4946" s="30">
        <v>10400</v>
      </c>
      <c r="AB4946" s="30">
        <v>10400</v>
      </c>
      <c r="AC4946" s="30">
        <v>10400</v>
      </c>
      <c r="AD4946" s="30">
        <v>10400</v>
      </c>
      <c r="AE4946" s="30">
        <v>10400</v>
      </c>
      <c r="AF4946" s="30">
        <v>10400</v>
      </c>
    </row>
    <row r="4947" spans="1:32" x14ac:dyDescent="0.45">
      <c r="A4947" s="29" t="s">
        <v>376</v>
      </c>
      <c r="B4947" s="29" t="s">
        <v>377</v>
      </c>
      <c r="C4947" s="29" t="s">
        <v>3584</v>
      </c>
      <c r="D4947" s="29" t="s">
        <v>3585</v>
      </c>
      <c r="E4947" s="29" t="s">
        <v>3672</v>
      </c>
      <c r="F4947" s="29" t="s">
        <v>3673</v>
      </c>
      <c r="G4947" s="29" t="s">
        <v>3233</v>
      </c>
      <c r="H4947" s="29" t="s">
        <v>3234</v>
      </c>
      <c r="I4947" s="29" t="s">
        <v>3262</v>
      </c>
      <c r="J4947" s="29" t="s">
        <v>3263</v>
      </c>
      <c r="K4947" s="29" t="s">
        <v>3264</v>
      </c>
      <c r="L4947" s="29" t="s">
        <v>3103</v>
      </c>
      <c r="M4947" s="29" t="s">
        <v>3265</v>
      </c>
      <c r="N4947" s="29" t="s">
        <v>3266</v>
      </c>
      <c r="O4947" s="29" t="s">
        <v>3269</v>
      </c>
      <c r="P4947" s="29" t="s">
        <v>3270</v>
      </c>
      <c r="Q4947" s="29" t="s">
        <v>3209</v>
      </c>
      <c r="R4947" s="29" t="s">
        <v>3210</v>
      </c>
      <c r="S4947" s="29" t="s">
        <v>3098</v>
      </c>
      <c r="T4947" s="29"/>
      <c r="U4947" s="30">
        <v>0</v>
      </c>
      <c r="V4947" s="30">
        <v>0</v>
      </c>
      <c r="W4947" s="30">
        <v>39</v>
      </c>
      <c r="X4947" s="30">
        <v>0</v>
      </c>
      <c r="Y4947" s="30">
        <v>0</v>
      </c>
      <c r="Z4947" s="30">
        <v>0</v>
      </c>
      <c r="AA4947" s="30">
        <v>0</v>
      </c>
      <c r="AB4947" s="30">
        <v>0</v>
      </c>
      <c r="AC4947" s="30">
        <v>0</v>
      </c>
      <c r="AD4947" s="30">
        <v>0</v>
      </c>
      <c r="AE4947" s="30">
        <v>0</v>
      </c>
      <c r="AF4947" s="30">
        <v>0</v>
      </c>
    </row>
    <row r="4948" spans="1:32" x14ac:dyDescent="0.45">
      <c r="A4948" s="29" t="s">
        <v>376</v>
      </c>
      <c r="B4948" s="29" t="s">
        <v>377</v>
      </c>
      <c r="C4948" s="29" t="s">
        <v>3584</v>
      </c>
      <c r="D4948" s="29" t="s">
        <v>3585</v>
      </c>
      <c r="E4948" s="29" t="s">
        <v>3672</v>
      </c>
      <c r="F4948" s="29" t="s">
        <v>3673</v>
      </c>
      <c r="G4948" s="29" t="s">
        <v>3233</v>
      </c>
      <c r="H4948" s="29" t="s">
        <v>3234</v>
      </c>
      <c r="I4948" s="29" t="s">
        <v>3262</v>
      </c>
      <c r="J4948" s="29" t="s">
        <v>3263</v>
      </c>
      <c r="K4948" s="29" t="s">
        <v>3264</v>
      </c>
      <c r="L4948" s="29" t="s">
        <v>3103</v>
      </c>
      <c r="M4948" s="29" t="s">
        <v>3322</v>
      </c>
      <c r="N4948" s="29" t="s">
        <v>3323</v>
      </c>
      <c r="O4948" s="29" t="s">
        <v>3374</v>
      </c>
      <c r="P4948" s="29" t="s">
        <v>3375</v>
      </c>
      <c r="Q4948" s="29" t="s">
        <v>3209</v>
      </c>
      <c r="R4948" s="29" t="s">
        <v>3210</v>
      </c>
      <c r="S4948" s="29" t="s">
        <v>3098</v>
      </c>
      <c r="T4948" s="29"/>
      <c r="U4948" s="30">
        <v>2000</v>
      </c>
      <c r="V4948" s="30">
        <v>2000</v>
      </c>
      <c r="W4948" s="30">
        <v>2000</v>
      </c>
      <c r="X4948" s="30">
        <v>2000</v>
      </c>
      <c r="Y4948" s="30">
        <v>2000</v>
      </c>
      <c r="Z4948" s="30">
        <v>2000</v>
      </c>
      <c r="AA4948" s="30">
        <v>2000</v>
      </c>
      <c r="AB4948" s="30">
        <v>2000</v>
      </c>
      <c r="AC4948" s="30">
        <v>2000</v>
      </c>
      <c r="AD4948" s="30">
        <v>2000</v>
      </c>
      <c r="AE4948" s="30">
        <v>2000</v>
      </c>
      <c r="AF4948" s="30">
        <v>2000</v>
      </c>
    </row>
    <row r="4949" spans="1:32" x14ac:dyDescent="0.45">
      <c r="A4949" s="29" t="s">
        <v>376</v>
      </c>
      <c r="B4949" s="29" t="s">
        <v>377</v>
      </c>
      <c r="C4949" s="29" t="s">
        <v>3584</v>
      </c>
      <c r="D4949" s="29" t="s">
        <v>3585</v>
      </c>
      <c r="E4949" s="29" t="s">
        <v>3672</v>
      </c>
      <c r="F4949" s="29" t="s">
        <v>3673</v>
      </c>
      <c r="G4949" s="29" t="s">
        <v>3233</v>
      </c>
      <c r="H4949" s="29" t="s">
        <v>3234</v>
      </c>
      <c r="I4949" s="29" t="s">
        <v>3262</v>
      </c>
      <c r="J4949" s="29" t="s">
        <v>3263</v>
      </c>
      <c r="K4949" s="29" t="s">
        <v>3264</v>
      </c>
      <c r="L4949" s="29" t="s">
        <v>3103</v>
      </c>
      <c r="M4949" s="29" t="s">
        <v>3326</v>
      </c>
      <c r="N4949" s="29" t="s">
        <v>3327</v>
      </c>
      <c r="O4949" s="29" t="s">
        <v>3527</v>
      </c>
      <c r="P4949" s="29" t="s">
        <v>3528</v>
      </c>
      <c r="Q4949" s="29" t="s">
        <v>3209</v>
      </c>
      <c r="R4949" s="29" t="s">
        <v>3210</v>
      </c>
      <c r="S4949" s="29" t="s">
        <v>3098</v>
      </c>
      <c r="T4949" s="29"/>
      <c r="U4949" s="30">
        <v>29</v>
      </c>
      <c r="V4949" s="30">
        <v>145</v>
      </c>
      <c r="W4949" s="30">
        <v>0</v>
      </c>
      <c r="X4949" s="30">
        <v>101</v>
      </c>
      <c r="Y4949" s="30">
        <v>0</v>
      </c>
      <c r="Z4949" s="30">
        <v>0</v>
      </c>
      <c r="AA4949" s="30">
        <v>0</v>
      </c>
      <c r="AB4949" s="30">
        <v>14</v>
      </c>
      <c r="AC4949" s="30">
        <v>72</v>
      </c>
      <c r="AD4949" s="30">
        <v>130</v>
      </c>
      <c r="AE4949" s="30">
        <v>43</v>
      </c>
      <c r="AF4949" s="30">
        <v>14</v>
      </c>
    </row>
    <row r="4950" spans="1:32" x14ac:dyDescent="0.45">
      <c r="A4950" s="29" t="s">
        <v>376</v>
      </c>
      <c r="B4950" s="29" t="s">
        <v>377</v>
      </c>
      <c r="C4950" s="29" t="s">
        <v>3584</v>
      </c>
      <c r="D4950" s="29" t="s">
        <v>3585</v>
      </c>
      <c r="E4950" s="29" t="s">
        <v>3672</v>
      </c>
      <c r="F4950" s="29" t="s">
        <v>3673</v>
      </c>
      <c r="G4950" s="29" t="s">
        <v>3233</v>
      </c>
      <c r="H4950" s="29" t="s">
        <v>3234</v>
      </c>
      <c r="I4950" s="29" t="s">
        <v>3262</v>
      </c>
      <c r="J4950" s="29" t="s">
        <v>3263</v>
      </c>
      <c r="K4950" s="29" t="s">
        <v>3264</v>
      </c>
      <c r="L4950" s="29" t="s">
        <v>3103</v>
      </c>
      <c r="M4950" s="29" t="s">
        <v>3326</v>
      </c>
      <c r="N4950" s="29" t="s">
        <v>3327</v>
      </c>
      <c r="O4950" s="29" t="s">
        <v>3332</v>
      </c>
      <c r="P4950" s="29" t="s">
        <v>3333</v>
      </c>
      <c r="Q4950" s="29" t="s">
        <v>3209</v>
      </c>
      <c r="R4950" s="29" t="s">
        <v>3210</v>
      </c>
      <c r="S4950" s="29" t="s">
        <v>3098</v>
      </c>
      <c r="T4950" s="29"/>
      <c r="U4950" s="30">
        <v>11000</v>
      </c>
      <c r="V4950" s="30">
        <v>11000</v>
      </c>
      <c r="W4950" s="30">
        <v>11000</v>
      </c>
      <c r="X4950" s="30">
        <v>11000</v>
      </c>
      <c r="Y4950" s="30">
        <v>11000</v>
      </c>
      <c r="Z4950" s="30">
        <v>11000</v>
      </c>
      <c r="AA4950" s="30">
        <v>11000</v>
      </c>
      <c r="AB4950" s="30">
        <v>11000</v>
      </c>
      <c r="AC4950" s="30">
        <v>11000</v>
      </c>
      <c r="AD4950" s="30">
        <v>11000</v>
      </c>
      <c r="AE4950" s="30">
        <v>11000</v>
      </c>
      <c r="AF4950" s="30">
        <v>11000</v>
      </c>
    </row>
    <row r="4951" spans="1:32" x14ac:dyDescent="0.45">
      <c r="A4951" s="29" t="s">
        <v>376</v>
      </c>
      <c r="B4951" s="29" t="s">
        <v>377</v>
      </c>
      <c r="C4951" s="29" t="s">
        <v>3584</v>
      </c>
      <c r="D4951" s="29" t="s">
        <v>3585</v>
      </c>
      <c r="E4951" s="29" t="s">
        <v>3672</v>
      </c>
      <c r="F4951" s="29" t="s">
        <v>3673</v>
      </c>
      <c r="G4951" s="29" t="s">
        <v>3233</v>
      </c>
      <c r="H4951" s="29" t="s">
        <v>3234</v>
      </c>
      <c r="I4951" s="29" t="s">
        <v>3275</v>
      </c>
      <c r="J4951" s="29" t="s">
        <v>3276</v>
      </c>
      <c r="K4951" s="29" t="s">
        <v>3277</v>
      </c>
      <c r="L4951" s="29" t="s">
        <v>3100</v>
      </c>
      <c r="M4951" s="29" t="s">
        <v>3278</v>
      </c>
      <c r="N4951" s="29" t="s">
        <v>3279</v>
      </c>
      <c r="O4951" s="29" t="s">
        <v>3446</v>
      </c>
      <c r="P4951" s="29" t="s">
        <v>3447</v>
      </c>
      <c r="Q4951" s="29" t="s">
        <v>3209</v>
      </c>
      <c r="R4951" s="29" t="s">
        <v>3210</v>
      </c>
      <c r="S4951" s="29" t="s">
        <v>3098</v>
      </c>
      <c r="T4951" s="29"/>
      <c r="U4951" s="30">
        <v>40500</v>
      </c>
      <c r="V4951" s="30">
        <v>40500</v>
      </c>
      <c r="W4951" s="30">
        <v>40500</v>
      </c>
      <c r="X4951" s="30">
        <v>40500</v>
      </c>
      <c r="Y4951" s="30">
        <v>40500</v>
      </c>
      <c r="Z4951" s="30">
        <v>40500</v>
      </c>
      <c r="AA4951" s="30">
        <v>40500</v>
      </c>
      <c r="AB4951" s="30">
        <v>40500</v>
      </c>
      <c r="AC4951" s="30">
        <v>40500</v>
      </c>
      <c r="AD4951" s="30">
        <v>40500</v>
      </c>
      <c r="AE4951" s="30">
        <v>40500</v>
      </c>
      <c r="AF4951" s="30">
        <v>40500</v>
      </c>
    </row>
    <row r="4952" spans="1:32" x14ac:dyDescent="0.45">
      <c r="A4952" s="29" t="s">
        <v>376</v>
      </c>
      <c r="B4952" s="29" t="s">
        <v>377</v>
      </c>
      <c r="C4952" s="29" t="s">
        <v>3584</v>
      </c>
      <c r="D4952" s="29" t="s">
        <v>3585</v>
      </c>
      <c r="E4952" s="29" t="s">
        <v>3672</v>
      </c>
      <c r="F4952" s="29" t="s">
        <v>3673</v>
      </c>
      <c r="G4952" s="29" t="s">
        <v>3233</v>
      </c>
      <c r="H4952" s="29" t="s">
        <v>3234</v>
      </c>
      <c r="I4952" s="29" t="s">
        <v>3275</v>
      </c>
      <c r="J4952" s="29" t="s">
        <v>3276</v>
      </c>
      <c r="K4952" s="29" t="s">
        <v>3277</v>
      </c>
      <c r="L4952" s="29" t="s">
        <v>3100</v>
      </c>
      <c r="M4952" s="29" t="s">
        <v>3312</v>
      </c>
      <c r="N4952" s="29" t="s">
        <v>3313</v>
      </c>
      <c r="O4952" s="29" t="s">
        <v>3314</v>
      </c>
      <c r="P4952" s="29" t="s">
        <v>3315</v>
      </c>
      <c r="Q4952" s="29" t="s">
        <v>3249</v>
      </c>
      <c r="R4952" s="29" t="s">
        <v>3098</v>
      </c>
      <c r="S4952" s="29" t="s">
        <v>3098</v>
      </c>
      <c r="T4952" s="29"/>
      <c r="U4952" s="30">
        <v>856</v>
      </c>
      <c r="V4952" s="30">
        <v>1712</v>
      </c>
      <c r="W4952" s="30">
        <v>1712</v>
      </c>
      <c r="X4952" s="30">
        <v>2568</v>
      </c>
      <c r="Y4952" s="30">
        <v>2568</v>
      </c>
      <c r="Z4952" s="30">
        <v>2568</v>
      </c>
      <c r="AA4952" s="30">
        <v>2568</v>
      </c>
      <c r="AB4952" s="30">
        <v>2568</v>
      </c>
      <c r="AC4952" s="30">
        <v>2568</v>
      </c>
      <c r="AD4952" s="30">
        <v>2568</v>
      </c>
      <c r="AE4952" s="30">
        <v>2568</v>
      </c>
      <c r="AF4952" s="30">
        <v>2568</v>
      </c>
    </row>
    <row r="4953" spans="1:32" x14ac:dyDescent="0.45">
      <c r="A4953" s="29" t="s">
        <v>376</v>
      </c>
      <c r="B4953" s="29" t="s">
        <v>377</v>
      </c>
      <c r="C4953" s="29" t="s">
        <v>3584</v>
      </c>
      <c r="D4953" s="29" t="s">
        <v>3585</v>
      </c>
      <c r="E4953" s="29" t="s">
        <v>3672</v>
      </c>
      <c r="F4953" s="29" t="s">
        <v>3673</v>
      </c>
      <c r="G4953" s="29" t="s">
        <v>3233</v>
      </c>
      <c r="H4953" s="29" t="s">
        <v>3234</v>
      </c>
      <c r="I4953" s="29" t="s">
        <v>3275</v>
      </c>
      <c r="J4953" s="29" t="s">
        <v>3276</v>
      </c>
      <c r="K4953" s="29" t="s">
        <v>3277</v>
      </c>
      <c r="L4953" s="29" t="s">
        <v>3100</v>
      </c>
      <c r="M4953" s="29" t="s">
        <v>3312</v>
      </c>
      <c r="N4953" s="29" t="s">
        <v>3313</v>
      </c>
      <c r="O4953" s="29" t="s">
        <v>3314</v>
      </c>
      <c r="P4953" s="29" t="s">
        <v>3315</v>
      </c>
      <c r="Q4953" s="29" t="s">
        <v>3209</v>
      </c>
      <c r="R4953" s="29" t="s">
        <v>3098</v>
      </c>
      <c r="S4953" s="29" t="s">
        <v>3098</v>
      </c>
      <c r="T4953" s="29"/>
      <c r="U4953" s="30">
        <v>9428.4</v>
      </c>
      <c r="V4953" s="30">
        <v>28324.9</v>
      </c>
      <c r="W4953" s="30">
        <v>30772.6</v>
      </c>
      <c r="X4953" s="30">
        <v>47338</v>
      </c>
      <c r="Y4953" s="30">
        <v>47908.9</v>
      </c>
      <c r="Z4953" s="30">
        <v>47908.9</v>
      </c>
      <c r="AA4953" s="30">
        <v>47908.9</v>
      </c>
      <c r="AB4953" s="30">
        <v>47908.9</v>
      </c>
      <c r="AC4953" s="30">
        <v>52908.9</v>
      </c>
      <c r="AD4953" s="30">
        <v>52908.9</v>
      </c>
      <c r="AE4953" s="30">
        <v>52908.9</v>
      </c>
      <c r="AF4953" s="30">
        <v>52908.9</v>
      </c>
    </row>
    <row r="4954" spans="1:32" x14ac:dyDescent="0.45">
      <c r="A4954" s="29" t="s">
        <v>376</v>
      </c>
      <c r="B4954" s="29" t="s">
        <v>377</v>
      </c>
      <c r="C4954" s="29" t="s">
        <v>3584</v>
      </c>
      <c r="D4954" s="29" t="s">
        <v>3585</v>
      </c>
      <c r="E4954" s="29" t="s">
        <v>3672</v>
      </c>
      <c r="F4954" s="29" t="s">
        <v>3673</v>
      </c>
      <c r="G4954" s="29" t="s">
        <v>3233</v>
      </c>
      <c r="H4954" s="29" t="s">
        <v>3234</v>
      </c>
      <c r="I4954" s="29" t="s">
        <v>3275</v>
      </c>
      <c r="J4954" s="29" t="s">
        <v>3276</v>
      </c>
      <c r="K4954" s="29" t="s">
        <v>3287</v>
      </c>
      <c r="L4954" s="29" t="s">
        <v>3101</v>
      </c>
      <c r="M4954" s="29" t="s">
        <v>3316</v>
      </c>
      <c r="N4954" s="29" t="s">
        <v>3317</v>
      </c>
      <c r="O4954" s="29" t="s">
        <v>3452</v>
      </c>
      <c r="P4954" s="29" t="s">
        <v>3453</v>
      </c>
      <c r="Q4954" s="29" t="s">
        <v>3209</v>
      </c>
      <c r="R4954" s="29" t="s">
        <v>3210</v>
      </c>
      <c r="S4954" s="29" t="s">
        <v>3098</v>
      </c>
      <c r="T4954" s="29"/>
      <c r="U4954" s="30">
        <v>45000</v>
      </c>
      <c r="V4954" s="30">
        <v>45000</v>
      </c>
      <c r="W4954" s="30">
        <v>45000</v>
      </c>
      <c r="X4954" s="30">
        <v>45000</v>
      </c>
      <c r="Y4954" s="30">
        <v>45000</v>
      </c>
      <c r="Z4954" s="30">
        <v>45000</v>
      </c>
      <c r="AA4954" s="30">
        <v>45000</v>
      </c>
      <c r="AB4954" s="30">
        <v>45000</v>
      </c>
      <c r="AC4954" s="30">
        <v>45000</v>
      </c>
      <c r="AD4954" s="30">
        <v>45000</v>
      </c>
      <c r="AE4954" s="30">
        <v>45000</v>
      </c>
      <c r="AF4954" s="30">
        <v>45000</v>
      </c>
    </row>
    <row r="4955" spans="1:32" x14ac:dyDescent="0.45">
      <c r="A4955" s="29" t="s">
        <v>376</v>
      </c>
      <c r="B4955" s="29" t="s">
        <v>377</v>
      </c>
      <c r="C4955" s="29" t="s">
        <v>3584</v>
      </c>
      <c r="D4955" s="29" t="s">
        <v>3585</v>
      </c>
      <c r="E4955" s="29" t="s">
        <v>3672</v>
      </c>
      <c r="F4955" s="29" t="s">
        <v>3673</v>
      </c>
      <c r="G4955" s="29" t="s">
        <v>3233</v>
      </c>
      <c r="H4955" s="29" t="s">
        <v>3234</v>
      </c>
      <c r="I4955" s="29" t="s">
        <v>3275</v>
      </c>
      <c r="J4955" s="29" t="s">
        <v>3276</v>
      </c>
      <c r="K4955" s="29" t="s">
        <v>3287</v>
      </c>
      <c r="L4955" s="29" t="s">
        <v>3101</v>
      </c>
      <c r="M4955" s="29" t="s">
        <v>3288</v>
      </c>
      <c r="N4955" s="29" t="s">
        <v>3289</v>
      </c>
      <c r="O4955" s="29" t="s">
        <v>3290</v>
      </c>
      <c r="P4955" s="29" t="s">
        <v>3291</v>
      </c>
      <c r="Q4955" s="29" t="s">
        <v>3209</v>
      </c>
      <c r="R4955" s="29" t="s">
        <v>3210</v>
      </c>
      <c r="S4955" s="29" t="s">
        <v>3098</v>
      </c>
      <c r="T4955" s="29"/>
      <c r="U4955" s="30">
        <v>1000</v>
      </c>
      <c r="V4955" s="30">
        <v>1000</v>
      </c>
      <c r="W4955" s="30">
        <v>1000</v>
      </c>
      <c r="X4955" s="30">
        <v>1000</v>
      </c>
      <c r="Y4955" s="30">
        <v>1000</v>
      </c>
      <c r="Z4955" s="30">
        <v>1000</v>
      </c>
      <c r="AA4955" s="30">
        <v>1000</v>
      </c>
      <c r="AB4955" s="30">
        <v>1000</v>
      </c>
      <c r="AC4955" s="30">
        <v>1000</v>
      </c>
      <c r="AD4955" s="30">
        <v>1000</v>
      </c>
      <c r="AE4955" s="30">
        <v>1000</v>
      </c>
      <c r="AF4955" s="30">
        <v>1000</v>
      </c>
    </row>
    <row r="4956" spans="1:32" x14ac:dyDescent="0.45">
      <c r="A4956" s="29" t="s">
        <v>376</v>
      </c>
      <c r="B4956" s="29" t="s">
        <v>377</v>
      </c>
      <c r="C4956" s="29" t="s">
        <v>3584</v>
      </c>
      <c r="D4956" s="29" t="s">
        <v>3585</v>
      </c>
      <c r="E4956" s="29" t="s">
        <v>3672</v>
      </c>
      <c r="F4956" s="29" t="s">
        <v>3673</v>
      </c>
      <c r="G4956" s="29" t="s">
        <v>3233</v>
      </c>
      <c r="H4956" s="29" t="s">
        <v>3234</v>
      </c>
      <c r="I4956" s="29" t="s">
        <v>3275</v>
      </c>
      <c r="J4956" s="29" t="s">
        <v>3276</v>
      </c>
      <c r="K4956" s="29" t="s">
        <v>3287</v>
      </c>
      <c r="L4956" s="29" t="s">
        <v>3101</v>
      </c>
      <c r="M4956" s="29" t="s">
        <v>3288</v>
      </c>
      <c r="N4956" s="29" t="s">
        <v>3289</v>
      </c>
      <c r="O4956" s="29" t="s">
        <v>3290</v>
      </c>
      <c r="P4956" s="29" t="s">
        <v>3291</v>
      </c>
      <c r="Q4956" s="29" t="s">
        <v>3209</v>
      </c>
      <c r="R4956" s="29" t="s">
        <v>3098</v>
      </c>
      <c r="S4956" s="29" t="s">
        <v>3098</v>
      </c>
      <c r="T4956" s="29"/>
      <c r="U4956" s="30">
        <v>775</v>
      </c>
      <c r="V4956" s="30">
        <v>1857</v>
      </c>
      <c r="W4956" s="30">
        <v>2000</v>
      </c>
      <c r="X4956" s="30">
        <v>3933</v>
      </c>
      <c r="Y4956" s="30">
        <v>4000</v>
      </c>
      <c r="Z4956" s="30">
        <v>4000</v>
      </c>
      <c r="AA4956" s="30">
        <v>4000</v>
      </c>
      <c r="AB4956" s="30">
        <v>4000</v>
      </c>
      <c r="AC4956" s="30">
        <v>4000</v>
      </c>
      <c r="AD4956" s="30">
        <v>4000</v>
      </c>
      <c r="AE4956" s="30">
        <v>4000</v>
      </c>
      <c r="AF4956" s="30">
        <v>4000</v>
      </c>
    </row>
    <row r="4957" spans="1:32" x14ac:dyDescent="0.45">
      <c r="A4957" s="29" t="s">
        <v>376</v>
      </c>
      <c r="B4957" s="29" t="s">
        <v>377</v>
      </c>
      <c r="C4957" s="29" t="s">
        <v>3196</v>
      </c>
      <c r="D4957" s="29" t="s">
        <v>3197</v>
      </c>
      <c r="E4957" s="29" t="s">
        <v>3744</v>
      </c>
      <c r="F4957" s="29" t="s">
        <v>3745</v>
      </c>
      <c r="G4957" s="29" t="s">
        <v>3200</v>
      </c>
      <c r="H4957" s="29" t="s">
        <v>3201</v>
      </c>
      <c r="I4957" s="29" t="s">
        <v>3202</v>
      </c>
      <c r="J4957" s="29" t="s">
        <v>3203</v>
      </c>
      <c r="K4957" s="29" t="s">
        <v>3221</v>
      </c>
      <c r="L4957" s="29" t="s">
        <v>3113</v>
      </c>
      <c r="M4957" s="29" t="s">
        <v>3303</v>
      </c>
      <c r="N4957" s="29" t="s">
        <v>3304</v>
      </c>
      <c r="O4957" s="29" t="s">
        <v>3305</v>
      </c>
      <c r="P4957" s="29" t="s">
        <v>3306</v>
      </c>
      <c r="Q4957" s="29" t="s">
        <v>3209</v>
      </c>
      <c r="R4957" s="29" t="s">
        <v>3210</v>
      </c>
      <c r="S4957" s="29" t="s">
        <v>3098</v>
      </c>
      <c r="T4957" s="29"/>
      <c r="U4957" s="30">
        <v>2000</v>
      </c>
      <c r="V4957" s="30">
        <v>2000</v>
      </c>
      <c r="W4957" s="30">
        <v>2000</v>
      </c>
      <c r="X4957" s="30">
        <v>2000</v>
      </c>
      <c r="Y4957" s="30">
        <v>2000</v>
      </c>
      <c r="Z4957" s="30">
        <v>2000</v>
      </c>
      <c r="AA4957" s="30">
        <v>2000</v>
      </c>
      <c r="AB4957" s="30">
        <v>2000</v>
      </c>
      <c r="AC4957" s="30">
        <v>2000</v>
      </c>
      <c r="AD4957" s="30">
        <v>2000</v>
      </c>
      <c r="AE4957" s="30">
        <v>2000</v>
      </c>
      <c r="AF4957" s="30">
        <v>2000</v>
      </c>
    </row>
    <row r="4958" spans="1:32" x14ac:dyDescent="0.45">
      <c r="A4958" s="29" t="s">
        <v>376</v>
      </c>
      <c r="B4958" s="29" t="s">
        <v>377</v>
      </c>
      <c r="C4958" s="29" t="s">
        <v>3196</v>
      </c>
      <c r="D4958" s="29" t="s">
        <v>3197</v>
      </c>
      <c r="E4958" s="29" t="s">
        <v>3744</v>
      </c>
      <c r="F4958" s="29" t="s">
        <v>3745</v>
      </c>
      <c r="G4958" s="29" t="s">
        <v>3233</v>
      </c>
      <c r="H4958" s="29" t="s">
        <v>3234</v>
      </c>
      <c r="I4958" s="29" t="s">
        <v>3275</v>
      </c>
      <c r="J4958" s="29" t="s">
        <v>3276</v>
      </c>
      <c r="K4958" s="29" t="s">
        <v>3277</v>
      </c>
      <c r="L4958" s="29" t="s">
        <v>3100</v>
      </c>
      <c r="M4958" s="29" t="s">
        <v>3278</v>
      </c>
      <c r="N4958" s="29" t="s">
        <v>3279</v>
      </c>
      <c r="O4958" s="29" t="s">
        <v>3446</v>
      </c>
      <c r="P4958" s="29" t="s">
        <v>3447</v>
      </c>
      <c r="Q4958" s="29" t="s">
        <v>3209</v>
      </c>
      <c r="R4958" s="29" t="s">
        <v>3210</v>
      </c>
      <c r="S4958" s="29" t="s">
        <v>3098</v>
      </c>
      <c r="T4958" s="29"/>
      <c r="U4958" s="30">
        <v>43000</v>
      </c>
      <c r="V4958" s="30">
        <v>43000</v>
      </c>
      <c r="W4958" s="30">
        <v>43000</v>
      </c>
      <c r="X4958" s="30">
        <v>43000</v>
      </c>
      <c r="Y4958" s="30">
        <v>43000</v>
      </c>
      <c r="Z4958" s="30">
        <v>43000</v>
      </c>
      <c r="AA4958" s="30">
        <v>43000</v>
      </c>
      <c r="AB4958" s="30">
        <v>43000</v>
      </c>
      <c r="AC4958" s="30">
        <v>43000</v>
      </c>
      <c r="AD4958" s="30">
        <v>43000</v>
      </c>
      <c r="AE4958" s="30">
        <v>43000</v>
      </c>
      <c r="AF4958" s="30">
        <v>43000</v>
      </c>
    </row>
    <row r="4959" spans="1:32" x14ac:dyDescent="0.45">
      <c r="A4959" s="29" t="s">
        <v>376</v>
      </c>
      <c r="B4959" s="29" t="s">
        <v>377</v>
      </c>
      <c r="C4959" s="29" t="s">
        <v>3196</v>
      </c>
      <c r="D4959" s="29" t="s">
        <v>3197</v>
      </c>
      <c r="E4959" s="29" t="s">
        <v>3744</v>
      </c>
      <c r="F4959" s="29" t="s">
        <v>3745</v>
      </c>
      <c r="G4959" s="29" t="s">
        <v>3233</v>
      </c>
      <c r="H4959" s="29" t="s">
        <v>3234</v>
      </c>
      <c r="I4959" s="29" t="s">
        <v>3275</v>
      </c>
      <c r="J4959" s="29" t="s">
        <v>3276</v>
      </c>
      <c r="K4959" s="29" t="s">
        <v>3287</v>
      </c>
      <c r="L4959" s="29" t="s">
        <v>3101</v>
      </c>
      <c r="M4959" s="29" t="s">
        <v>3316</v>
      </c>
      <c r="N4959" s="29" t="s">
        <v>3317</v>
      </c>
      <c r="O4959" s="29" t="s">
        <v>3454</v>
      </c>
      <c r="P4959" s="29" t="s">
        <v>3455</v>
      </c>
      <c r="Q4959" s="29" t="s">
        <v>3249</v>
      </c>
      <c r="R4959" s="29" t="s">
        <v>3210</v>
      </c>
      <c r="S4959" s="29" t="s">
        <v>3098</v>
      </c>
      <c r="T4959" s="29"/>
      <c r="U4959" s="30">
        <v>962</v>
      </c>
      <c r="V4959" s="30">
        <v>962</v>
      </c>
      <c r="W4959" s="30">
        <v>962</v>
      </c>
      <c r="X4959" s="30">
        <v>962</v>
      </c>
      <c r="Y4959" s="30">
        <v>962</v>
      </c>
      <c r="Z4959" s="30">
        <v>962</v>
      </c>
      <c r="AA4959" s="30">
        <v>962</v>
      </c>
      <c r="AB4959" s="30">
        <v>962</v>
      </c>
      <c r="AC4959" s="30">
        <v>962</v>
      </c>
      <c r="AD4959" s="30">
        <v>962</v>
      </c>
      <c r="AE4959" s="30">
        <v>962</v>
      </c>
      <c r="AF4959" s="30">
        <v>962</v>
      </c>
    </row>
    <row r="4960" spans="1:32" x14ac:dyDescent="0.45">
      <c r="A4960" s="29" t="s">
        <v>376</v>
      </c>
      <c r="B4960" s="29" t="s">
        <v>377</v>
      </c>
      <c r="C4960" s="29" t="s">
        <v>3196</v>
      </c>
      <c r="D4960" s="29" t="s">
        <v>3197</v>
      </c>
      <c r="E4960" s="29" t="s">
        <v>3744</v>
      </c>
      <c r="F4960" s="29" t="s">
        <v>3745</v>
      </c>
      <c r="G4960" s="29" t="s">
        <v>3233</v>
      </c>
      <c r="H4960" s="29" t="s">
        <v>3234</v>
      </c>
      <c r="I4960" s="29" t="s">
        <v>3275</v>
      </c>
      <c r="J4960" s="29" t="s">
        <v>3276</v>
      </c>
      <c r="K4960" s="29" t="s">
        <v>3287</v>
      </c>
      <c r="L4960" s="29" t="s">
        <v>3101</v>
      </c>
      <c r="M4960" s="29" t="s">
        <v>3288</v>
      </c>
      <c r="N4960" s="29" t="s">
        <v>3289</v>
      </c>
      <c r="O4960" s="29" t="s">
        <v>3290</v>
      </c>
      <c r="P4960" s="29" t="s">
        <v>3291</v>
      </c>
      <c r="Q4960" s="29" t="s">
        <v>3209</v>
      </c>
      <c r="R4960" s="29" t="s">
        <v>3210</v>
      </c>
      <c r="S4960" s="29" t="s">
        <v>3098</v>
      </c>
      <c r="T4960" s="29"/>
      <c r="U4960" s="30">
        <v>0</v>
      </c>
      <c r="V4960" s="30">
        <v>0</v>
      </c>
      <c r="W4960" s="30">
        <v>0</v>
      </c>
      <c r="X4960" s="30">
        <v>0</v>
      </c>
      <c r="Y4960" s="30">
        <v>0</v>
      </c>
      <c r="Z4960" s="30">
        <v>0</v>
      </c>
      <c r="AA4960" s="30">
        <v>0</v>
      </c>
      <c r="AB4960" s="30">
        <v>0</v>
      </c>
      <c r="AC4960" s="30">
        <v>0</v>
      </c>
      <c r="AD4960" s="30">
        <v>0</v>
      </c>
      <c r="AE4960" s="30">
        <v>0</v>
      </c>
      <c r="AF4960" s="30">
        <v>0</v>
      </c>
    </row>
    <row r="4961" spans="1:32" x14ac:dyDescent="0.45">
      <c r="A4961" s="29" t="s">
        <v>376</v>
      </c>
      <c r="B4961" s="29" t="s">
        <v>377</v>
      </c>
      <c r="C4961" s="29" t="s">
        <v>3394</v>
      </c>
      <c r="D4961" s="29" t="s">
        <v>3395</v>
      </c>
      <c r="E4961" s="29" t="s">
        <v>3396</v>
      </c>
      <c r="F4961" s="29" t="s">
        <v>3397</v>
      </c>
      <c r="G4961" s="29" t="s">
        <v>3200</v>
      </c>
      <c r="H4961" s="29" t="s">
        <v>3201</v>
      </c>
      <c r="I4961" s="29" t="s">
        <v>3202</v>
      </c>
      <c r="J4961" s="29" t="s">
        <v>3203</v>
      </c>
      <c r="K4961" s="29" t="s">
        <v>3520</v>
      </c>
      <c r="L4961" s="29" t="s">
        <v>3108</v>
      </c>
      <c r="M4961" s="29" t="s">
        <v>3588</v>
      </c>
      <c r="N4961" s="29" t="s">
        <v>3589</v>
      </c>
      <c r="O4961" s="29" t="s">
        <v>3670</v>
      </c>
      <c r="P4961" s="29" t="s">
        <v>3671</v>
      </c>
      <c r="Q4961" s="29" t="s">
        <v>3209</v>
      </c>
      <c r="R4961" s="29" t="s">
        <v>3210</v>
      </c>
      <c r="S4961" s="29" t="s">
        <v>3098</v>
      </c>
      <c r="T4961" s="29"/>
      <c r="U4961" s="30">
        <v>13500</v>
      </c>
      <c r="V4961" s="30">
        <v>13500</v>
      </c>
      <c r="W4961" s="30">
        <v>13500</v>
      </c>
      <c r="X4961" s="30">
        <v>13500</v>
      </c>
      <c r="Y4961" s="30">
        <v>13500</v>
      </c>
      <c r="Z4961" s="30">
        <v>13500</v>
      </c>
      <c r="AA4961" s="30">
        <v>13500</v>
      </c>
      <c r="AB4961" s="30">
        <v>13500</v>
      </c>
      <c r="AC4961" s="30">
        <v>13500</v>
      </c>
      <c r="AD4961" s="30">
        <v>13500</v>
      </c>
      <c r="AE4961" s="30">
        <v>13500</v>
      </c>
      <c r="AF4961" s="30">
        <v>13500</v>
      </c>
    </row>
    <row r="4962" spans="1:32" x14ac:dyDescent="0.45">
      <c r="A4962" s="29" t="s">
        <v>376</v>
      </c>
      <c r="B4962" s="29" t="s">
        <v>377</v>
      </c>
      <c r="C4962" s="29" t="s">
        <v>3299</v>
      </c>
      <c r="D4962" s="29" t="s">
        <v>3300</v>
      </c>
      <c r="E4962" s="29" t="s">
        <v>3320</v>
      </c>
      <c r="F4962" s="29" t="s">
        <v>3321</v>
      </c>
      <c r="G4962" s="29" t="s">
        <v>3233</v>
      </c>
      <c r="H4962" s="29" t="s">
        <v>3234</v>
      </c>
      <c r="I4962" s="29" t="s">
        <v>3235</v>
      </c>
      <c r="J4962" s="29" t="s">
        <v>3236</v>
      </c>
      <c r="K4962" s="29" t="s">
        <v>3237</v>
      </c>
      <c r="L4962" s="29" t="s">
        <v>3107</v>
      </c>
      <c r="M4962" s="29" t="s">
        <v>3456</v>
      </c>
      <c r="N4962" s="29" t="s">
        <v>3457</v>
      </c>
      <c r="O4962" s="29" t="s">
        <v>3504</v>
      </c>
      <c r="P4962" s="29" t="s">
        <v>3505</v>
      </c>
      <c r="Q4962" s="29" t="s">
        <v>3209</v>
      </c>
      <c r="R4962" s="29" t="s">
        <v>3210</v>
      </c>
      <c r="S4962" s="29" t="s">
        <v>3098</v>
      </c>
      <c r="T4962" s="29"/>
      <c r="U4962" s="30">
        <v>2000</v>
      </c>
      <c r="V4962" s="30">
        <v>2000</v>
      </c>
      <c r="W4962" s="30">
        <v>2000</v>
      </c>
      <c r="X4962" s="30">
        <v>2000</v>
      </c>
      <c r="Y4962" s="30">
        <v>2000</v>
      </c>
      <c r="Z4962" s="30">
        <v>2000</v>
      </c>
      <c r="AA4962" s="30">
        <v>2000</v>
      </c>
      <c r="AB4962" s="30">
        <v>2000</v>
      </c>
      <c r="AC4962" s="30">
        <v>2000</v>
      </c>
      <c r="AD4962" s="30">
        <v>2000</v>
      </c>
      <c r="AE4962" s="30">
        <v>2000</v>
      </c>
      <c r="AF4962" s="30">
        <v>2000</v>
      </c>
    </row>
    <row r="4963" spans="1:32" x14ac:dyDescent="0.45">
      <c r="A4963" s="29" t="s">
        <v>376</v>
      </c>
      <c r="B4963" s="29" t="s">
        <v>377</v>
      </c>
      <c r="C4963" s="29" t="s">
        <v>3299</v>
      </c>
      <c r="D4963" s="29" t="s">
        <v>3300</v>
      </c>
      <c r="E4963" s="29" t="s">
        <v>3320</v>
      </c>
      <c r="F4963" s="29" t="s">
        <v>3321</v>
      </c>
      <c r="G4963" s="29" t="s">
        <v>3233</v>
      </c>
      <c r="H4963" s="29" t="s">
        <v>3234</v>
      </c>
      <c r="I4963" s="29" t="s">
        <v>3235</v>
      </c>
      <c r="J4963" s="29" t="s">
        <v>3236</v>
      </c>
      <c r="K4963" s="29" t="s">
        <v>3237</v>
      </c>
      <c r="L4963" s="29" t="s">
        <v>3107</v>
      </c>
      <c r="M4963" s="29" t="s">
        <v>3238</v>
      </c>
      <c r="N4963" s="29" t="s">
        <v>3239</v>
      </c>
      <c r="O4963" s="29" t="s">
        <v>3422</v>
      </c>
      <c r="P4963" s="29" t="s">
        <v>3423</v>
      </c>
      <c r="Q4963" s="29" t="s">
        <v>3209</v>
      </c>
      <c r="R4963" s="29" t="s">
        <v>3210</v>
      </c>
      <c r="S4963" s="29" t="s">
        <v>3098</v>
      </c>
      <c r="T4963" s="29"/>
      <c r="U4963" s="30">
        <v>2200</v>
      </c>
      <c r="V4963" s="30">
        <v>2200</v>
      </c>
      <c r="W4963" s="30">
        <v>2200</v>
      </c>
      <c r="X4963" s="30">
        <v>2200</v>
      </c>
      <c r="Y4963" s="30">
        <v>2200</v>
      </c>
      <c r="Z4963" s="30">
        <v>2200</v>
      </c>
      <c r="AA4963" s="30">
        <v>2200</v>
      </c>
      <c r="AB4963" s="30">
        <v>2200</v>
      </c>
      <c r="AC4963" s="30">
        <v>2200</v>
      </c>
      <c r="AD4963" s="30">
        <v>2200</v>
      </c>
      <c r="AE4963" s="30">
        <v>2200</v>
      </c>
      <c r="AF4963" s="30">
        <v>2200</v>
      </c>
    </row>
    <row r="4964" spans="1:32" x14ac:dyDescent="0.45">
      <c r="A4964" s="29" t="s">
        <v>376</v>
      </c>
      <c r="B4964" s="29" t="s">
        <v>377</v>
      </c>
      <c r="C4964" s="29" t="s">
        <v>3299</v>
      </c>
      <c r="D4964" s="29" t="s">
        <v>3300</v>
      </c>
      <c r="E4964" s="29" t="s">
        <v>3320</v>
      </c>
      <c r="F4964" s="29" t="s">
        <v>3321</v>
      </c>
      <c r="G4964" s="29" t="s">
        <v>3233</v>
      </c>
      <c r="H4964" s="29" t="s">
        <v>3234</v>
      </c>
      <c r="I4964" s="29" t="s">
        <v>3262</v>
      </c>
      <c r="J4964" s="29" t="s">
        <v>3263</v>
      </c>
      <c r="K4964" s="29" t="s">
        <v>3264</v>
      </c>
      <c r="L4964" s="29" t="s">
        <v>3103</v>
      </c>
      <c r="M4964" s="29" t="s">
        <v>3265</v>
      </c>
      <c r="N4964" s="29" t="s">
        <v>3266</v>
      </c>
      <c r="O4964" s="29" t="s">
        <v>3267</v>
      </c>
      <c r="P4964" s="29" t="s">
        <v>3268</v>
      </c>
      <c r="Q4964" s="29" t="s">
        <v>3209</v>
      </c>
      <c r="R4964" s="29" t="s">
        <v>3210</v>
      </c>
      <c r="S4964" s="29" t="s">
        <v>3098</v>
      </c>
      <c r="T4964" s="29"/>
      <c r="U4964" s="30">
        <v>14400</v>
      </c>
      <c r="V4964" s="30">
        <v>14400</v>
      </c>
      <c r="W4964" s="30">
        <v>14400</v>
      </c>
      <c r="X4964" s="30">
        <v>14400</v>
      </c>
      <c r="Y4964" s="30">
        <v>14400</v>
      </c>
      <c r="Z4964" s="30">
        <v>14400</v>
      </c>
      <c r="AA4964" s="30">
        <v>14400</v>
      </c>
      <c r="AB4964" s="30">
        <v>14400</v>
      </c>
      <c r="AC4964" s="30">
        <v>14400</v>
      </c>
      <c r="AD4964" s="30">
        <v>14400</v>
      </c>
      <c r="AE4964" s="30">
        <v>14400</v>
      </c>
      <c r="AF4964" s="30">
        <v>14400</v>
      </c>
    </row>
    <row r="4965" spans="1:32" x14ac:dyDescent="0.45">
      <c r="A4965" s="29" t="s">
        <v>376</v>
      </c>
      <c r="B4965" s="29" t="s">
        <v>377</v>
      </c>
      <c r="C4965" s="29" t="s">
        <v>3299</v>
      </c>
      <c r="D4965" s="29" t="s">
        <v>3300</v>
      </c>
      <c r="E4965" s="29" t="s">
        <v>3320</v>
      </c>
      <c r="F4965" s="29" t="s">
        <v>3321</v>
      </c>
      <c r="G4965" s="29" t="s">
        <v>3233</v>
      </c>
      <c r="H4965" s="29" t="s">
        <v>3234</v>
      </c>
      <c r="I4965" s="29" t="s">
        <v>3262</v>
      </c>
      <c r="J4965" s="29" t="s">
        <v>3263</v>
      </c>
      <c r="K4965" s="29" t="s">
        <v>3264</v>
      </c>
      <c r="L4965" s="29" t="s">
        <v>3103</v>
      </c>
      <c r="M4965" s="29" t="s">
        <v>3265</v>
      </c>
      <c r="N4965" s="29" t="s">
        <v>3266</v>
      </c>
      <c r="O4965" s="29" t="s">
        <v>3269</v>
      </c>
      <c r="P4965" s="29" t="s">
        <v>3270</v>
      </c>
      <c r="Q4965" s="29" t="s">
        <v>3209</v>
      </c>
      <c r="R4965" s="29" t="s">
        <v>3210</v>
      </c>
      <c r="S4965" s="29" t="s">
        <v>3098</v>
      </c>
      <c r="T4965" s="29"/>
      <c r="U4965" s="30">
        <v>11858</v>
      </c>
      <c r="V4965" s="30">
        <v>8134</v>
      </c>
      <c r="W4965" s="30">
        <v>8820</v>
      </c>
      <c r="X4965" s="30">
        <v>7399</v>
      </c>
      <c r="Y4965" s="30">
        <v>10192</v>
      </c>
      <c r="Z4965" s="30">
        <v>11172</v>
      </c>
      <c r="AA4965" s="30">
        <v>16366</v>
      </c>
      <c r="AB4965" s="30">
        <v>16954</v>
      </c>
      <c r="AC4965" s="30">
        <v>2450</v>
      </c>
      <c r="AD4965" s="30">
        <v>14749</v>
      </c>
      <c r="AE4965" s="30">
        <v>6664</v>
      </c>
      <c r="AF4965" s="30">
        <v>3675</v>
      </c>
    </row>
    <row r="4966" spans="1:32" x14ac:dyDescent="0.45">
      <c r="A4966" s="29" t="s">
        <v>376</v>
      </c>
      <c r="B4966" s="29" t="s">
        <v>377</v>
      </c>
      <c r="C4966" s="29" t="s">
        <v>3299</v>
      </c>
      <c r="D4966" s="29" t="s">
        <v>3300</v>
      </c>
      <c r="E4966" s="29" t="s">
        <v>3320</v>
      </c>
      <c r="F4966" s="29" t="s">
        <v>3321</v>
      </c>
      <c r="G4966" s="29" t="s">
        <v>3233</v>
      </c>
      <c r="H4966" s="29" t="s">
        <v>3234</v>
      </c>
      <c r="I4966" s="29" t="s">
        <v>3262</v>
      </c>
      <c r="J4966" s="29" t="s">
        <v>3263</v>
      </c>
      <c r="K4966" s="29" t="s">
        <v>3264</v>
      </c>
      <c r="L4966" s="29" t="s">
        <v>3103</v>
      </c>
      <c r="M4966" s="29" t="s">
        <v>3322</v>
      </c>
      <c r="N4966" s="29" t="s">
        <v>3323</v>
      </c>
      <c r="O4966" s="29" t="s">
        <v>3324</v>
      </c>
      <c r="P4966" s="29" t="s">
        <v>3325</v>
      </c>
      <c r="Q4966" s="29" t="s">
        <v>3209</v>
      </c>
      <c r="R4966" s="29" t="s">
        <v>3210</v>
      </c>
      <c r="S4966" s="29" t="s">
        <v>3098</v>
      </c>
      <c r="T4966" s="29"/>
      <c r="U4966" s="30">
        <v>2800</v>
      </c>
      <c r="V4966" s="30">
        <v>2800</v>
      </c>
      <c r="W4966" s="30">
        <v>2800</v>
      </c>
      <c r="X4966" s="30">
        <v>2800</v>
      </c>
      <c r="Y4966" s="30">
        <v>2800</v>
      </c>
      <c r="Z4966" s="30">
        <v>2800</v>
      </c>
      <c r="AA4966" s="30">
        <v>2800</v>
      </c>
      <c r="AB4966" s="30">
        <v>2800</v>
      </c>
      <c r="AC4966" s="30">
        <v>2800</v>
      </c>
      <c r="AD4966" s="30">
        <v>2800</v>
      </c>
      <c r="AE4966" s="30">
        <v>2800</v>
      </c>
      <c r="AF4966" s="30">
        <v>2800</v>
      </c>
    </row>
    <row r="4967" spans="1:32" x14ac:dyDescent="0.45">
      <c r="A4967" s="29" t="s">
        <v>376</v>
      </c>
      <c r="B4967" s="29" t="s">
        <v>377</v>
      </c>
      <c r="C4967" s="29" t="s">
        <v>3299</v>
      </c>
      <c r="D4967" s="29" t="s">
        <v>3300</v>
      </c>
      <c r="E4967" s="29" t="s">
        <v>3320</v>
      </c>
      <c r="F4967" s="29" t="s">
        <v>3321</v>
      </c>
      <c r="G4967" s="29" t="s">
        <v>3233</v>
      </c>
      <c r="H4967" s="29" t="s">
        <v>3234</v>
      </c>
      <c r="I4967" s="29" t="s">
        <v>3262</v>
      </c>
      <c r="J4967" s="29" t="s">
        <v>3263</v>
      </c>
      <c r="K4967" s="29" t="s">
        <v>3264</v>
      </c>
      <c r="L4967" s="29" t="s">
        <v>3103</v>
      </c>
      <c r="M4967" s="29" t="s">
        <v>3322</v>
      </c>
      <c r="N4967" s="29" t="s">
        <v>3323</v>
      </c>
      <c r="O4967" s="29" t="s">
        <v>3374</v>
      </c>
      <c r="P4967" s="29" t="s">
        <v>3375</v>
      </c>
      <c r="Q4967" s="29" t="s">
        <v>3209</v>
      </c>
      <c r="R4967" s="29" t="s">
        <v>3210</v>
      </c>
      <c r="S4967" s="29" t="s">
        <v>3098</v>
      </c>
      <c r="T4967" s="29"/>
      <c r="U4967" s="30">
        <v>1000</v>
      </c>
      <c r="V4967" s="30">
        <v>1000</v>
      </c>
      <c r="W4967" s="30">
        <v>1000</v>
      </c>
      <c r="X4967" s="30">
        <v>1000</v>
      </c>
      <c r="Y4967" s="30">
        <v>1000</v>
      </c>
      <c r="Z4967" s="30">
        <v>1000</v>
      </c>
      <c r="AA4967" s="30">
        <v>1000</v>
      </c>
      <c r="AB4967" s="30">
        <v>1000</v>
      </c>
      <c r="AC4967" s="30">
        <v>1000</v>
      </c>
      <c r="AD4967" s="30">
        <v>1000</v>
      </c>
      <c r="AE4967" s="30">
        <v>1000</v>
      </c>
      <c r="AF4967" s="30">
        <v>1000</v>
      </c>
    </row>
    <row r="4968" spans="1:32" x14ac:dyDescent="0.45">
      <c r="A4968" s="29" t="s">
        <v>376</v>
      </c>
      <c r="B4968" s="29" t="s">
        <v>377</v>
      </c>
      <c r="C4968" s="29" t="s">
        <v>3299</v>
      </c>
      <c r="D4968" s="29" t="s">
        <v>3300</v>
      </c>
      <c r="E4968" s="29" t="s">
        <v>3320</v>
      </c>
      <c r="F4968" s="29" t="s">
        <v>3321</v>
      </c>
      <c r="G4968" s="29" t="s">
        <v>3233</v>
      </c>
      <c r="H4968" s="29" t="s">
        <v>3234</v>
      </c>
      <c r="I4968" s="29" t="s">
        <v>3262</v>
      </c>
      <c r="J4968" s="29" t="s">
        <v>3263</v>
      </c>
      <c r="K4968" s="29" t="s">
        <v>3264</v>
      </c>
      <c r="L4968" s="29" t="s">
        <v>3103</v>
      </c>
      <c r="M4968" s="29" t="s">
        <v>3326</v>
      </c>
      <c r="N4968" s="29" t="s">
        <v>3327</v>
      </c>
      <c r="O4968" s="29" t="s">
        <v>3328</v>
      </c>
      <c r="P4968" s="29" t="s">
        <v>3329</v>
      </c>
      <c r="Q4968" s="29" t="s">
        <v>3209</v>
      </c>
      <c r="R4968" s="29" t="s">
        <v>3210</v>
      </c>
      <c r="S4968" s="29" t="s">
        <v>3098</v>
      </c>
      <c r="T4968" s="29"/>
      <c r="U4968" s="30">
        <v>0</v>
      </c>
      <c r="V4968" s="30">
        <v>0</v>
      </c>
      <c r="W4968" s="30">
        <v>0</v>
      </c>
      <c r="X4968" s="30">
        <v>0</v>
      </c>
      <c r="Y4968" s="30">
        <v>0</v>
      </c>
      <c r="Z4968" s="30">
        <v>0</v>
      </c>
      <c r="AA4968" s="30">
        <v>0</v>
      </c>
      <c r="AB4968" s="30">
        <v>0</v>
      </c>
      <c r="AC4968" s="30">
        <v>0</v>
      </c>
      <c r="AD4968" s="30">
        <v>0</v>
      </c>
      <c r="AE4968" s="30">
        <v>0</v>
      </c>
      <c r="AF4968" s="30">
        <v>0</v>
      </c>
    </row>
    <row r="4969" spans="1:32" x14ac:dyDescent="0.45">
      <c r="A4969" s="29" t="s">
        <v>376</v>
      </c>
      <c r="B4969" s="29" t="s">
        <v>377</v>
      </c>
      <c r="C4969" s="29" t="s">
        <v>3299</v>
      </c>
      <c r="D4969" s="29" t="s">
        <v>3300</v>
      </c>
      <c r="E4969" s="29" t="s">
        <v>3320</v>
      </c>
      <c r="F4969" s="29" t="s">
        <v>3321</v>
      </c>
      <c r="G4969" s="29" t="s">
        <v>3233</v>
      </c>
      <c r="H4969" s="29" t="s">
        <v>3234</v>
      </c>
      <c r="I4969" s="29" t="s">
        <v>3262</v>
      </c>
      <c r="J4969" s="29" t="s">
        <v>3263</v>
      </c>
      <c r="K4969" s="29" t="s">
        <v>3264</v>
      </c>
      <c r="L4969" s="29" t="s">
        <v>3103</v>
      </c>
      <c r="M4969" s="29" t="s">
        <v>3326</v>
      </c>
      <c r="N4969" s="29" t="s">
        <v>3327</v>
      </c>
      <c r="O4969" s="29" t="s">
        <v>3330</v>
      </c>
      <c r="P4969" s="29" t="s">
        <v>3331</v>
      </c>
      <c r="Q4969" s="29" t="s">
        <v>3209</v>
      </c>
      <c r="R4969" s="29" t="s">
        <v>3210</v>
      </c>
      <c r="S4969" s="29" t="s">
        <v>3098</v>
      </c>
      <c r="T4969" s="29"/>
      <c r="U4969" s="30">
        <v>0</v>
      </c>
      <c r="V4969" s="30">
        <v>0</v>
      </c>
      <c r="W4969" s="30">
        <v>0</v>
      </c>
      <c r="X4969" s="30">
        <v>0</v>
      </c>
      <c r="Y4969" s="30">
        <v>0</v>
      </c>
      <c r="Z4969" s="30">
        <v>0</v>
      </c>
      <c r="AA4969" s="30">
        <v>0</v>
      </c>
      <c r="AB4969" s="30">
        <v>0</v>
      </c>
      <c r="AC4969" s="30">
        <v>0</v>
      </c>
      <c r="AD4969" s="30">
        <v>0</v>
      </c>
      <c r="AE4969" s="30">
        <v>0</v>
      </c>
      <c r="AF4969" s="30">
        <v>0</v>
      </c>
    </row>
    <row r="4970" spans="1:32" x14ac:dyDescent="0.45">
      <c r="A4970" s="29" t="s">
        <v>376</v>
      </c>
      <c r="B4970" s="29" t="s">
        <v>377</v>
      </c>
      <c r="C4970" s="29" t="s">
        <v>3299</v>
      </c>
      <c r="D4970" s="29" t="s">
        <v>3300</v>
      </c>
      <c r="E4970" s="29" t="s">
        <v>3320</v>
      </c>
      <c r="F4970" s="29" t="s">
        <v>3321</v>
      </c>
      <c r="G4970" s="29" t="s">
        <v>3233</v>
      </c>
      <c r="H4970" s="29" t="s">
        <v>3234</v>
      </c>
      <c r="I4970" s="29" t="s">
        <v>3262</v>
      </c>
      <c r="J4970" s="29" t="s">
        <v>3263</v>
      </c>
      <c r="K4970" s="29" t="s">
        <v>3264</v>
      </c>
      <c r="L4970" s="29" t="s">
        <v>3103</v>
      </c>
      <c r="M4970" s="29" t="s">
        <v>3326</v>
      </c>
      <c r="N4970" s="29" t="s">
        <v>3327</v>
      </c>
      <c r="O4970" s="29" t="s">
        <v>3332</v>
      </c>
      <c r="P4970" s="29" t="s">
        <v>3333</v>
      </c>
      <c r="Q4970" s="29" t="s">
        <v>3209</v>
      </c>
      <c r="R4970" s="29" t="s">
        <v>3210</v>
      </c>
      <c r="S4970" s="29" t="s">
        <v>3098</v>
      </c>
      <c r="T4970" s="29"/>
      <c r="U4970" s="30">
        <v>7700</v>
      </c>
      <c r="V4970" s="30">
        <v>7700</v>
      </c>
      <c r="W4970" s="30">
        <v>7700</v>
      </c>
      <c r="X4970" s="30">
        <v>7700</v>
      </c>
      <c r="Y4970" s="30">
        <v>7700</v>
      </c>
      <c r="Z4970" s="30">
        <v>7700</v>
      </c>
      <c r="AA4970" s="30">
        <v>7700</v>
      </c>
      <c r="AB4970" s="30">
        <v>7700</v>
      </c>
      <c r="AC4970" s="30">
        <v>7700</v>
      </c>
      <c r="AD4970" s="30">
        <v>7700</v>
      </c>
      <c r="AE4970" s="30">
        <v>7700</v>
      </c>
      <c r="AF4970" s="30">
        <v>7700</v>
      </c>
    </row>
    <row r="4971" spans="1:32" x14ac:dyDescent="0.45">
      <c r="A4971" s="29" t="s">
        <v>376</v>
      </c>
      <c r="B4971" s="29" t="s">
        <v>377</v>
      </c>
      <c r="C4971" s="29" t="s">
        <v>3299</v>
      </c>
      <c r="D4971" s="29" t="s">
        <v>3300</v>
      </c>
      <c r="E4971" s="29" t="s">
        <v>3320</v>
      </c>
      <c r="F4971" s="29" t="s">
        <v>3321</v>
      </c>
      <c r="G4971" s="29" t="s">
        <v>3233</v>
      </c>
      <c r="H4971" s="29" t="s">
        <v>3234</v>
      </c>
      <c r="I4971" s="29" t="s">
        <v>3275</v>
      </c>
      <c r="J4971" s="29" t="s">
        <v>3276</v>
      </c>
      <c r="K4971" s="29" t="s">
        <v>3277</v>
      </c>
      <c r="L4971" s="29" t="s">
        <v>3100</v>
      </c>
      <c r="M4971" s="29" t="s">
        <v>3312</v>
      </c>
      <c r="N4971" s="29" t="s">
        <v>3313</v>
      </c>
      <c r="O4971" s="29" t="s">
        <v>3466</v>
      </c>
      <c r="P4971" s="29" t="s">
        <v>3467</v>
      </c>
      <c r="Q4971" s="29" t="s">
        <v>3209</v>
      </c>
      <c r="R4971" s="29" t="s">
        <v>3210</v>
      </c>
      <c r="S4971" s="29" t="s">
        <v>3098</v>
      </c>
      <c r="T4971" s="29"/>
      <c r="U4971" s="30">
        <v>40000</v>
      </c>
      <c r="V4971" s="30">
        <v>40000</v>
      </c>
      <c r="W4971" s="30">
        <v>40000</v>
      </c>
      <c r="X4971" s="30">
        <v>40000</v>
      </c>
      <c r="Y4971" s="30">
        <v>210290</v>
      </c>
      <c r="Z4971" s="30">
        <v>0</v>
      </c>
      <c r="AA4971" s="30">
        <v>0</v>
      </c>
      <c r="AB4971" s="30">
        <v>0</v>
      </c>
      <c r="AC4971" s="30">
        <v>0</v>
      </c>
      <c r="AD4971" s="30">
        <v>0</v>
      </c>
      <c r="AE4971" s="30">
        <v>0</v>
      </c>
      <c r="AF4971" s="30">
        <v>0</v>
      </c>
    </row>
    <row r="4972" spans="1:32" x14ac:dyDescent="0.45">
      <c r="A4972" s="29" t="s">
        <v>376</v>
      </c>
      <c r="B4972" s="29" t="s">
        <v>377</v>
      </c>
      <c r="C4972" s="29" t="s">
        <v>3299</v>
      </c>
      <c r="D4972" s="29" t="s">
        <v>3300</v>
      </c>
      <c r="E4972" s="29" t="s">
        <v>3320</v>
      </c>
      <c r="F4972" s="29" t="s">
        <v>3321</v>
      </c>
      <c r="G4972" s="29" t="s">
        <v>3233</v>
      </c>
      <c r="H4972" s="29" t="s">
        <v>3234</v>
      </c>
      <c r="I4972" s="29" t="s">
        <v>3275</v>
      </c>
      <c r="J4972" s="29" t="s">
        <v>3276</v>
      </c>
      <c r="K4972" s="29" t="s">
        <v>3282</v>
      </c>
      <c r="L4972" s="29" t="s">
        <v>3112</v>
      </c>
      <c r="M4972" s="29" t="s">
        <v>3283</v>
      </c>
      <c r="N4972" s="29" t="s">
        <v>3284</v>
      </c>
      <c r="O4972" s="29" t="s">
        <v>3529</v>
      </c>
      <c r="P4972" s="29" t="s">
        <v>3530</v>
      </c>
      <c r="Q4972" s="29" t="s">
        <v>3209</v>
      </c>
      <c r="R4972" s="29" t="s">
        <v>3210</v>
      </c>
      <c r="S4972" s="29" t="s">
        <v>3098</v>
      </c>
      <c r="T4972" s="29"/>
      <c r="U4972" s="30">
        <v>28000</v>
      </c>
      <c r="V4972" s="30">
        <v>28000</v>
      </c>
      <c r="W4972" s="30">
        <v>28000</v>
      </c>
      <c r="X4972" s="30">
        <v>28000</v>
      </c>
      <c r="Y4972" s="30">
        <v>28000</v>
      </c>
      <c r="Z4972" s="30">
        <v>28000</v>
      </c>
      <c r="AA4972" s="30">
        <v>28000</v>
      </c>
      <c r="AB4972" s="30">
        <v>28000</v>
      </c>
      <c r="AC4972" s="30">
        <v>28000</v>
      </c>
      <c r="AD4972" s="30">
        <v>28000</v>
      </c>
      <c r="AE4972" s="30">
        <v>28000</v>
      </c>
      <c r="AF4972" s="30">
        <v>28000</v>
      </c>
    </row>
    <row r="4973" spans="1:32" x14ac:dyDescent="0.45">
      <c r="A4973" s="29" t="s">
        <v>376</v>
      </c>
      <c r="B4973" s="29" t="s">
        <v>377</v>
      </c>
      <c r="C4973" s="29" t="s">
        <v>3299</v>
      </c>
      <c r="D4973" s="29" t="s">
        <v>3300</v>
      </c>
      <c r="E4973" s="29" t="s">
        <v>3320</v>
      </c>
      <c r="F4973" s="29" t="s">
        <v>3321</v>
      </c>
      <c r="G4973" s="29" t="s">
        <v>3233</v>
      </c>
      <c r="H4973" s="29" t="s">
        <v>3234</v>
      </c>
      <c r="I4973" s="29" t="s">
        <v>3275</v>
      </c>
      <c r="J4973" s="29" t="s">
        <v>3276</v>
      </c>
      <c r="K4973" s="29" t="s">
        <v>3282</v>
      </c>
      <c r="L4973" s="29" t="s">
        <v>3112</v>
      </c>
      <c r="M4973" s="29" t="s">
        <v>3283</v>
      </c>
      <c r="N4973" s="29" t="s">
        <v>3284</v>
      </c>
      <c r="O4973" s="29" t="s">
        <v>3285</v>
      </c>
      <c r="P4973" s="29" t="s">
        <v>3286</v>
      </c>
      <c r="Q4973" s="29" t="s">
        <v>3209</v>
      </c>
      <c r="R4973" s="29" t="s">
        <v>3210</v>
      </c>
      <c r="S4973" s="29" t="s">
        <v>3098</v>
      </c>
      <c r="T4973" s="29"/>
      <c r="U4973" s="30">
        <v>20000</v>
      </c>
      <c r="V4973" s="30">
        <v>20000</v>
      </c>
      <c r="W4973" s="30">
        <v>20000</v>
      </c>
      <c r="X4973" s="30">
        <v>20000</v>
      </c>
      <c r="Y4973" s="30">
        <v>20000</v>
      </c>
      <c r="Z4973" s="30">
        <v>20000</v>
      </c>
      <c r="AA4973" s="30">
        <v>20000</v>
      </c>
      <c r="AB4973" s="30">
        <v>20000</v>
      </c>
      <c r="AC4973" s="30">
        <v>20000</v>
      </c>
      <c r="AD4973" s="30">
        <v>9032</v>
      </c>
      <c r="AE4973" s="30">
        <v>0</v>
      </c>
      <c r="AF4973" s="30">
        <v>0</v>
      </c>
    </row>
    <row r="4974" spans="1:32" x14ac:dyDescent="0.45">
      <c r="A4974" s="29" t="s">
        <v>376</v>
      </c>
      <c r="B4974" s="29" t="s">
        <v>377</v>
      </c>
      <c r="C4974" s="29" t="s">
        <v>3299</v>
      </c>
      <c r="D4974" s="29" t="s">
        <v>3300</v>
      </c>
      <c r="E4974" s="29" t="s">
        <v>3320</v>
      </c>
      <c r="F4974" s="29" t="s">
        <v>3321</v>
      </c>
      <c r="G4974" s="29" t="s">
        <v>3233</v>
      </c>
      <c r="H4974" s="29" t="s">
        <v>3234</v>
      </c>
      <c r="I4974" s="29" t="s">
        <v>3275</v>
      </c>
      <c r="J4974" s="29" t="s">
        <v>3276</v>
      </c>
      <c r="K4974" s="29" t="s">
        <v>3287</v>
      </c>
      <c r="L4974" s="29" t="s">
        <v>3101</v>
      </c>
      <c r="M4974" s="29" t="s">
        <v>3316</v>
      </c>
      <c r="N4974" s="29" t="s">
        <v>3317</v>
      </c>
      <c r="O4974" s="29" t="s">
        <v>3452</v>
      </c>
      <c r="P4974" s="29" t="s">
        <v>3453</v>
      </c>
      <c r="Q4974" s="29" t="s">
        <v>3209</v>
      </c>
      <c r="R4974" s="29" t="s">
        <v>3210</v>
      </c>
      <c r="S4974" s="29" t="s">
        <v>3098</v>
      </c>
      <c r="T4974" s="29"/>
      <c r="U4974" s="30">
        <v>83000</v>
      </c>
      <c r="V4974" s="30">
        <v>83000</v>
      </c>
      <c r="W4974" s="30">
        <v>83000</v>
      </c>
      <c r="X4974" s="30">
        <v>83000</v>
      </c>
      <c r="Y4974" s="30">
        <v>195245</v>
      </c>
      <c r="Z4974" s="30">
        <v>38000</v>
      </c>
      <c r="AA4974" s="30">
        <v>38000</v>
      </c>
      <c r="AB4974" s="30">
        <v>38000</v>
      </c>
      <c r="AC4974" s="30">
        <v>38000</v>
      </c>
      <c r="AD4974" s="30">
        <v>38000</v>
      </c>
      <c r="AE4974" s="30">
        <v>38000</v>
      </c>
      <c r="AF4974" s="30">
        <v>38000</v>
      </c>
    </row>
    <row r="4975" spans="1:32" x14ac:dyDescent="0.45">
      <c r="A4975" s="29" t="s">
        <v>376</v>
      </c>
      <c r="B4975" s="29" t="s">
        <v>377</v>
      </c>
      <c r="C4975" s="29" t="s">
        <v>3299</v>
      </c>
      <c r="D4975" s="29" t="s">
        <v>3300</v>
      </c>
      <c r="E4975" s="29" t="s">
        <v>3320</v>
      </c>
      <c r="F4975" s="29" t="s">
        <v>3321</v>
      </c>
      <c r="G4975" s="29" t="s">
        <v>3233</v>
      </c>
      <c r="H4975" s="29" t="s">
        <v>3234</v>
      </c>
      <c r="I4975" s="29" t="s">
        <v>3275</v>
      </c>
      <c r="J4975" s="29" t="s">
        <v>3276</v>
      </c>
      <c r="K4975" s="29" t="s">
        <v>3287</v>
      </c>
      <c r="L4975" s="29" t="s">
        <v>3101</v>
      </c>
      <c r="M4975" s="29" t="s">
        <v>3316</v>
      </c>
      <c r="N4975" s="29" t="s">
        <v>3317</v>
      </c>
      <c r="O4975" s="29" t="s">
        <v>3454</v>
      </c>
      <c r="P4975" s="29" t="s">
        <v>3455</v>
      </c>
      <c r="Q4975" s="29" t="s">
        <v>3249</v>
      </c>
      <c r="R4975" s="29" t="s">
        <v>3210</v>
      </c>
      <c r="S4975" s="29" t="s">
        <v>3098</v>
      </c>
      <c r="T4975" s="29"/>
      <c r="U4975" s="30">
        <v>962</v>
      </c>
      <c r="V4975" s="30">
        <v>962</v>
      </c>
      <c r="W4975" s="30">
        <v>962</v>
      </c>
      <c r="X4975" s="30">
        <v>962</v>
      </c>
      <c r="Y4975" s="30">
        <v>962</v>
      </c>
      <c r="Z4975" s="30">
        <v>962</v>
      </c>
      <c r="AA4975" s="30">
        <v>962</v>
      </c>
      <c r="AB4975" s="30">
        <v>962</v>
      </c>
      <c r="AC4975" s="30">
        <v>962</v>
      </c>
      <c r="AD4975" s="30">
        <v>962</v>
      </c>
      <c r="AE4975" s="30">
        <v>962</v>
      </c>
      <c r="AF4975" s="30">
        <v>962</v>
      </c>
    </row>
    <row r="4976" spans="1:32" x14ac:dyDescent="0.45">
      <c r="A4976" s="29" t="s">
        <v>376</v>
      </c>
      <c r="B4976" s="29" t="s">
        <v>377</v>
      </c>
      <c r="C4976" s="29" t="s">
        <v>3299</v>
      </c>
      <c r="D4976" s="29" t="s">
        <v>3300</v>
      </c>
      <c r="E4976" s="29" t="s">
        <v>3320</v>
      </c>
      <c r="F4976" s="29" t="s">
        <v>3321</v>
      </c>
      <c r="G4976" s="29" t="s">
        <v>3233</v>
      </c>
      <c r="H4976" s="29" t="s">
        <v>3234</v>
      </c>
      <c r="I4976" s="29" t="s">
        <v>3275</v>
      </c>
      <c r="J4976" s="29" t="s">
        <v>3276</v>
      </c>
      <c r="K4976" s="29" t="s">
        <v>3287</v>
      </c>
      <c r="L4976" s="29" t="s">
        <v>3101</v>
      </c>
      <c r="M4976" s="29" t="s">
        <v>3288</v>
      </c>
      <c r="N4976" s="29" t="s">
        <v>3289</v>
      </c>
      <c r="O4976" s="29" t="s">
        <v>3290</v>
      </c>
      <c r="P4976" s="29" t="s">
        <v>3291</v>
      </c>
      <c r="Q4976" s="29" t="s">
        <v>3209</v>
      </c>
      <c r="R4976" s="29" t="s">
        <v>3210</v>
      </c>
      <c r="S4976" s="29" t="s">
        <v>3098</v>
      </c>
      <c r="T4976" s="29"/>
      <c r="U4976" s="30">
        <v>1000</v>
      </c>
      <c r="V4976" s="30">
        <v>1000</v>
      </c>
      <c r="W4976" s="30">
        <v>1000</v>
      </c>
      <c r="X4976" s="30">
        <v>1000</v>
      </c>
      <c r="Y4976" s="30">
        <v>1000</v>
      </c>
      <c r="Z4976" s="30">
        <v>1000</v>
      </c>
      <c r="AA4976" s="30">
        <v>1000</v>
      </c>
      <c r="AB4976" s="30">
        <v>1000</v>
      </c>
      <c r="AC4976" s="30">
        <v>1000</v>
      </c>
      <c r="AD4976" s="30">
        <v>452</v>
      </c>
      <c r="AE4976" s="30">
        <v>0</v>
      </c>
      <c r="AF4976" s="30">
        <v>0</v>
      </c>
    </row>
    <row r="4977" spans="1:32" x14ac:dyDescent="0.45">
      <c r="A4977" s="29" t="s">
        <v>376</v>
      </c>
      <c r="B4977" s="29" t="s">
        <v>377</v>
      </c>
      <c r="C4977" s="29" t="s">
        <v>3299</v>
      </c>
      <c r="D4977" s="29" t="s">
        <v>3300</v>
      </c>
      <c r="E4977" s="29" t="s">
        <v>3468</v>
      </c>
      <c r="F4977" s="29" t="s">
        <v>3469</v>
      </c>
      <c r="G4977" s="29" t="s">
        <v>3200</v>
      </c>
      <c r="H4977" s="29" t="s">
        <v>3201</v>
      </c>
      <c r="I4977" s="29" t="s">
        <v>3202</v>
      </c>
      <c r="J4977" s="29" t="s">
        <v>3203</v>
      </c>
      <c r="K4977" s="29" t="s">
        <v>3204</v>
      </c>
      <c r="L4977" s="29" t="s">
        <v>3109</v>
      </c>
      <c r="M4977" s="29" t="s">
        <v>3378</v>
      </c>
      <c r="N4977" s="29" t="s">
        <v>3379</v>
      </c>
      <c r="O4977" s="29" t="s">
        <v>3380</v>
      </c>
      <c r="P4977" s="29" t="s">
        <v>3381</v>
      </c>
      <c r="Q4977" s="29" t="s">
        <v>3209</v>
      </c>
      <c r="R4977" s="29" t="s">
        <v>3210</v>
      </c>
      <c r="S4977" s="29" t="s">
        <v>3098</v>
      </c>
      <c r="T4977" s="29"/>
      <c r="U4977" s="30">
        <v>7070</v>
      </c>
      <c r="V4977" s="30">
        <v>7070</v>
      </c>
      <c r="W4977" s="30">
        <v>7070</v>
      </c>
      <c r="X4977" s="30">
        <v>7070</v>
      </c>
      <c r="Y4977" s="30">
        <v>7070</v>
      </c>
      <c r="Z4977" s="30">
        <v>7070</v>
      </c>
      <c r="AA4977" s="30">
        <v>7070</v>
      </c>
      <c r="AB4977" s="30">
        <v>7070</v>
      </c>
      <c r="AC4977" s="30">
        <v>7070</v>
      </c>
      <c r="AD4977" s="30">
        <v>7070</v>
      </c>
      <c r="AE4977" s="30">
        <v>0</v>
      </c>
      <c r="AF4977" s="30">
        <v>0</v>
      </c>
    </row>
    <row r="4978" spans="1:32" x14ac:dyDescent="0.45">
      <c r="A4978" s="29" t="s">
        <v>1257</v>
      </c>
      <c r="B4978" s="29" t="s">
        <v>1258</v>
      </c>
      <c r="C4978" s="29" t="s">
        <v>3211</v>
      </c>
      <c r="D4978" s="29" t="s">
        <v>3212</v>
      </c>
      <c r="E4978" s="29" t="s">
        <v>3213</v>
      </c>
      <c r="F4978" s="29" t="s">
        <v>982</v>
      </c>
      <c r="G4978" s="29" t="s">
        <v>3200</v>
      </c>
      <c r="H4978" s="29" t="s">
        <v>3201</v>
      </c>
      <c r="I4978" s="29" t="s">
        <v>3202</v>
      </c>
      <c r="J4978" s="29" t="s">
        <v>3203</v>
      </c>
      <c r="K4978" s="29" t="s">
        <v>3401</v>
      </c>
      <c r="L4978" s="29" t="s">
        <v>3402</v>
      </c>
      <c r="M4978" s="29" t="s">
        <v>3403</v>
      </c>
      <c r="N4978" s="29" t="s">
        <v>3404</v>
      </c>
      <c r="O4978" s="29" t="s">
        <v>3405</v>
      </c>
      <c r="P4978" s="29" t="s">
        <v>3406</v>
      </c>
      <c r="Q4978" s="29" t="s">
        <v>3209</v>
      </c>
      <c r="R4978" s="29" t="s">
        <v>3210</v>
      </c>
      <c r="S4978" s="29" t="s">
        <v>3098</v>
      </c>
      <c r="T4978" s="29"/>
      <c r="U4978" s="30">
        <v>97200</v>
      </c>
      <c r="V4978" s="30">
        <v>97200</v>
      </c>
      <c r="W4978" s="30">
        <v>97200</v>
      </c>
      <c r="X4978" s="30">
        <v>97200</v>
      </c>
      <c r="Y4978" s="30">
        <v>97200</v>
      </c>
      <c r="Z4978" s="30">
        <v>97200</v>
      </c>
      <c r="AA4978" s="30">
        <v>97200</v>
      </c>
      <c r="AB4978" s="30">
        <v>97200</v>
      </c>
      <c r="AC4978" s="30">
        <v>97200</v>
      </c>
      <c r="AD4978" s="30">
        <v>97200</v>
      </c>
      <c r="AE4978" s="30">
        <v>97200</v>
      </c>
      <c r="AF4978" s="30">
        <v>97200</v>
      </c>
    </row>
    <row r="4979" spans="1:32" x14ac:dyDescent="0.45">
      <c r="A4979" s="29" t="s">
        <v>1257</v>
      </c>
      <c r="B4979" s="29" t="s">
        <v>1258</v>
      </c>
      <c r="C4979" s="29" t="s">
        <v>3211</v>
      </c>
      <c r="D4979" s="29" t="s">
        <v>3212</v>
      </c>
      <c r="E4979" s="29" t="s">
        <v>3213</v>
      </c>
      <c r="F4979" s="29" t="s">
        <v>982</v>
      </c>
      <c r="G4979" s="29" t="s">
        <v>3200</v>
      </c>
      <c r="H4979" s="29" t="s">
        <v>3201</v>
      </c>
      <c r="I4979" s="29" t="s">
        <v>3202</v>
      </c>
      <c r="J4979" s="29" t="s">
        <v>3203</v>
      </c>
      <c r="K4979" s="29" t="s">
        <v>3401</v>
      </c>
      <c r="L4979" s="29" t="s">
        <v>3402</v>
      </c>
      <c r="M4979" s="29" t="s">
        <v>3403</v>
      </c>
      <c r="N4979" s="29" t="s">
        <v>3404</v>
      </c>
      <c r="O4979" s="29" t="s">
        <v>3407</v>
      </c>
      <c r="P4979" s="29" t="s">
        <v>3408</v>
      </c>
      <c r="Q4979" s="29" t="s">
        <v>3209</v>
      </c>
      <c r="R4979" s="29" t="s">
        <v>3210</v>
      </c>
      <c r="S4979" s="29" t="s">
        <v>3098</v>
      </c>
      <c r="T4979" s="29"/>
      <c r="U4979" s="30">
        <v>93716</v>
      </c>
      <c r="V4979" s="30">
        <v>75729</v>
      </c>
      <c r="W4979" s="30">
        <v>102663</v>
      </c>
      <c r="X4979" s="30">
        <v>76216</v>
      </c>
      <c r="Y4979" s="30">
        <v>99667</v>
      </c>
      <c r="Z4979" s="30">
        <v>104196</v>
      </c>
      <c r="AA4979" s="30">
        <v>104216</v>
      </c>
      <c r="AB4979" s="30">
        <v>105000</v>
      </c>
      <c r="AC4979" s="30">
        <v>102914</v>
      </c>
      <c r="AD4979" s="30">
        <v>98733</v>
      </c>
      <c r="AE4979" s="30">
        <v>103305</v>
      </c>
      <c r="AF4979" s="30">
        <v>96762</v>
      </c>
    </row>
    <row r="4980" spans="1:32" x14ac:dyDescent="0.45">
      <c r="A4980" s="29" t="s">
        <v>1257</v>
      </c>
      <c r="B4980" s="29" t="s">
        <v>1258</v>
      </c>
      <c r="C4980" s="29" t="s">
        <v>3211</v>
      </c>
      <c r="D4980" s="29" t="s">
        <v>3212</v>
      </c>
      <c r="E4980" s="29" t="s">
        <v>3213</v>
      </c>
      <c r="F4980" s="29" t="s">
        <v>982</v>
      </c>
      <c r="G4980" s="29" t="s">
        <v>3200</v>
      </c>
      <c r="H4980" s="29" t="s">
        <v>3201</v>
      </c>
      <c r="I4980" s="29" t="s">
        <v>3226</v>
      </c>
      <c r="J4980" s="29" t="s">
        <v>3227</v>
      </c>
      <c r="K4980" s="29" t="s">
        <v>3228</v>
      </c>
      <c r="L4980" s="29" t="s">
        <v>3111</v>
      </c>
      <c r="M4980" s="29" t="s">
        <v>3229</v>
      </c>
      <c r="N4980" s="29" t="s">
        <v>3230</v>
      </c>
      <c r="O4980" s="29" t="s">
        <v>3231</v>
      </c>
      <c r="P4980" s="29" t="s">
        <v>3232</v>
      </c>
      <c r="Q4980" s="29" t="s">
        <v>3209</v>
      </c>
      <c r="R4980" s="29" t="s">
        <v>3210</v>
      </c>
      <c r="S4980" s="29" t="s">
        <v>3098</v>
      </c>
      <c r="T4980" s="29"/>
      <c r="U4980" s="30">
        <v>0</v>
      </c>
      <c r="V4980" s="30">
        <v>0</v>
      </c>
      <c r="W4980" s="30">
        <v>0</v>
      </c>
      <c r="X4980" s="30">
        <v>0</v>
      </c>
      <c r="Y4980" s="30">
        <v>0</v>
      </c>
      <c r="Z4980" s="30">
        <v>0</v>
      </c>
      <c r="AA4980" s="30">
        <v>0</v>
      </c>
      <c r="AB4980" s="30">
        <v>0</v>
      </c>
      <c r="AC4980" s="30">
        <v>0</v>
      </c>
      <c r="AD4980" s="30">
        <v>0</v>
      </c>
      <c r="AE4980" s="30">
        <v>0</v>
      </c>
      <c r="AF4980" s="30">
        <v>0</v>
      </c>
    </row>
    <row r="4981" spans="1:32" x14ac:dyDescent="0.45">
      <c r="A4981" s="29" t="s">
        <v>1257</v>
      </c>
      <c r="B4981" s="29" t="s">
        <v>1258</v>
      </c>
      <c r="C4981" s="29" t="s">
        <v>3211</v>
      </c>
      <c r="D4981" s="29" t="s">
        <v>3212</v>
      </c>
      <c r="E4981" s="29" t="s">
        <v>3213</v>
      </c>
      <c r="F4981" s="29" t="s">
        <v>982</v>
      </c>
      <c r="G4981" s="29" t="s">
        <v>3233</v>
      </c>
      <c r="H4981" s="29" t="s">
        <v>3234</v>
      </c>
      <c r="I4981" s="29" t="s">
        <v>3242</v>
      </c>
      <c r="J4981" s="29" t="s">
        <v>3243</v>
      </c>
      <c r="K4981" s="29" t="s">
        <v>3252</v>
      </c>
      <c r="L4981" s="29" t="s">
        <v>3106</v>
      </c>
      <c r="M4981" s="29" t="s">
        <v>3253</v>
      </c>
      <c r="N4981" s="29" t="s">
        <v>3106</v>
      </c>
      <c r="O4981" s="29" t="s">
        <v>3256</v>
      </c>
      <c r="P4981" s="29" t="s">
        <v>3257</v>
      </c>
      <c r="Q4981" s="29" t="s">
        <v>3209</v>
      </c>
      <c r="R4981" s="29" t="s">
        <v>3210</v>
      </c>
      <c r="S4981" s="29" t="s">
        <v>3098</v>
      </c>
      <c r="T4981" s="29"/>
      <c r="U4981" s="30">
        <v>136000</v>
      </c>
      <c r="V4981" s="30">
        <v>136000</v>
      </c>
      <c r="W4981" s="30">
        <v>136000</v>
      </c>
      <c r="X4981" s="30">
        <v>136000</v>
      </c>
      <c r="Y4981" s="30">
        <v>136000</v>
      </c>
      <c r="Z4981" s="30">
        <v>136000</v>
      </c>
      <c r="AA4981" s="30">
        <v>136000</v>
      </c>
      <c r="AB4981" s="30">
        <v>136000</v>
      </c>
      <c r="AC4981" s="30">
        <v>136000</v>
      </c>
      <c r="AD4981" s="30">
        <v>136000</v>
      </c>
      <c r="AE4981" s="30">
        <v>136000</v>
      </c>
      <c r="AF4981" s="30">
        <v>136000</v>
      </c>
    </row>
    <row r="4982" spans="1:32" x14ac:dyDescent="0.45">
      <c r="A4982" s="29" t="s">
        <v>1257</v>
      </c>
      <c r="B4982" s="29" t="s">
        <v>1258</v>
      </c>
      <c r="C4982" s="29" t="s">
        <v>3211</v>
      </c>
      <c r="D4982" s="29" t="s">
        <v>3212</v>
      </c>
      <c r="E4982" s="29" t="s">
        <v>3213</v>
      </c>
      <c r="F4982" s="29" t="s">
        <v>982</v>
      </c>
      <c r="G4982" s="29" t="s">
        <v>3233</v>
      </c>
      <c r="H4982" s="29" t="s">
        <v>3234</v>
      </c>
      <c r="I4982" s="29" t="s">
        <v>3262</v>
      </c>
      <c r="J4982" s="29" t="s">
        <v>3263</v>
      </c>
      <c r="K4982" s="29" t="s">
        <v>3307</v>
      </c>
      <c r="L4982" s="29" t="s">
        <v>3117</v>
      </c>
      <c r="M4982" s="29" t="s">
        <v>3838</v>
      </c>
      <c r="N4982" s="29" t="s">
        <v>3839</v>
      </c>
      <c r="O4982" s="29" t="s">
        <v>3840</v>
      </c>
      <c r="P4982" s="29" t="s">
        <v>3841</v>
      </c>
      <c r="Q4982" s="29" t="s">
        <v>3209</v>
      </c>
      <c r="R4982" s="29" t="s">
        <v>3210</v>
      </c>
      <c r="S4982" s="29" t="s">
        <v>3098</v>
      </c>
      <c r="T4982" s="29"/>
      <c r="U4982" s="30">
        <v>0</v>
      </c>
      <c r="V4982" s="30">
        <v>0</v>
      </c>
      <c r="W4982" s="30">
        <v>8107</v>
      </c>
      <c r="X4982" s="30">
        <v>4032</v>
      </c>
      <c r="Y4982" s="30">
        <v>0</v>
      </c>
      <c r="Z4982" s="30">
        <v>0</v>
      </c>
      <c r="AA4982" s="30">
        <v>0</v>
      </c>
      <c r="AB4982" s="30">
        <v>0</v>
      </c>
      <c r="AC4982" s="30">
        <v>0</v>
      </c>
      <c r="AD4982" s="30">
        <v>0</v>
      </c>
      <c r="AE4982" s="30">
        <v>2436</v>
      </c>
      <c r="AF4982" s="30">
        <v>0</v>
      </c>
    </row>
    <row r="4983" spans="1:32" x14ac:dyDescent="0.45">
      <c r="A4983" s="29" t="s">
        <v>1257</v>
      </c>
      <c r="B4983" s="29" t="s">
        <v>1258</v>
      </c>
      <c r="C4983" s="29" t="s">
        <v>3211</v>
      </c>
      <c r="D4983" s="29" t="s">
        <v>3212</v>
      </c>
      <c r="E4983" s="29" t="s">
        <v>3213</v>
      </c>
      <c r="F4983" s="29" t="s">
        <v>982</v>
      </c>
      <c r="G4983" s="29" t="s">
        <v>3233</v>
      </c>
      <c r="H4983" s="29" t="s">
        <v>3234</v>
      </c>
      <c r="I4983" s="29" t="s">
        <v>3262</v>
      </c>
      <c r="J4983" s="29" t="s">
        <v>3263</v>
      </c>
      <c r="K4983" s="29" t="s">
        <v>3307</v>
      </c>
      <c r="L4983" s="29" t="s">
        <v>3117</v>
      </c>
      <c r="M4983" s="29" t="s">
        <v>3838</v>
      </c>
      <c r="N4983" s="29" t="s">
        <v>3839</v>
      </c>
      <c r="O4983" s="29" t="s">
        <v>3976</v>
      </c>
      <c r="P4983" s="29" t="s">
        <v>3977</v>
      </c>
      <c r="Q4983" s="29" t="s">
        <v>3209</v>
      </c>
      <c r="R4983" s="29" t="s">
        <v>3210</v>
      </c>
      <c r="S4983" s="29" t="s">
        <v>3098</v>
      </c>
      <c r="T4983" s="29"/>
      <c r="U4983" s="30">
        <v>301</v>
      </c>
      <c r="V4983" s="30">
        <v>0</v>
      </c>
      <c r="W4983" s="30">
        <v>0</v>
      </c>
      <c r="X4983" s="30">
        <v>18589</v>
      </c>
      <c r="Y4983" s="30">
        <v>1526</v>
      </c>
      <c r="Z4983" s="30">
        <v>0</v>
      </c>
      <c r="AA4983" s="30">
        <v>0</v>
      </c>
      <c r="AB4983" s="30">
        <v>0</v>
      </c>
      <c r="AC4983" s="30">
        <v>0</v>
      </c>
      <c r="AD4983" s="30">
        <v>4977</v>
      </c>
      <c r="AE4983" s="30">
        <v>1596</v>
      </c>
      <c r="AF4983" s="30">
        <v>6783</v>
      </c>
    </row>
    <row r="4984" spans="1:32" x14ac:dyDescent="0.45">
      <c r="A4984" s="29" t="s">
        <v>1257</v>
      </c>
      <c r="B4984" s="29" t="s">
        <v>1258</v>
      </c>
      <c r="C4984" s="29" t="s">
        <v>3211</v>
      </c>
      <c r="D4984" s="29" t="s">
        <v>3212</v>
      </c>
      <c r="E4984" s="29" t="s">
        <v>3213</v>
      </c>
      <c r="F4984" s="29" t="s">
        <v>982</v>
      </c>
      <c r="G4984" s="29" t="s">
        <v>3233</v>
      </c>
      <c r="H4984" s="29" t="s">
        <v>3234</v>
      </c>
      <c r="I4984" s="29" t="s">
        <v>3262</v>
      </c>
      <c r="J4984" s="29" t="s">
        <v>3263</v>
      </c>
      <c r="K4984" s="29" t="s">
        <v>3264</v>
      </c>
      <c r="L4984" s="29" t="s">
        <v>3103</v>
      </c>
      <c r="M4984" s="29" t="s">
        <v>3265</v>
      </c>
      <c r="N4984" s="29" t="s">
        <v>3266</v>
      </c>
      <c r="O4984" s="29" t="s">
        <v>3267</v>
      </c>
      <c r="P4984" s="29" t="s">
        <v>3268</v>
      </c>
      <c r="Q4984" s="29" t="s">
        <v>3209</v>
      </c>
      <c r="R4984" s="29" t="s">
        <v>3210</v>
      </c>
      <c r="S4984" s="29" t="s">
        <v>3098</v>
      </c>
      <c r="T4984" s="29"/>
      <c r="U4984" s="30">
        <v>50500</v>
      </c>
      <c r="V4984" s="30">
        <v>50500</v>
      </c>
      <c r="W4984" s="30">
        <v>50500</v>
      </c>
      <c r="X4984" s="30">
        <v>50500</v>
      </c>
      <c r="Y4984" s="30">
        <v>50500</v>
      </c>
      <c r="Z4984" s="30">
        <v>50500</v>
      </c>
      <c r="AA4984" s="30">
        <v>50500</v>
      </c>
      <c r="AB4984" s="30">
        <v>50500</v>
      </c>
      <c r="AC4984" s="30">
        <v>50500</v>
      </c>
      <c r="AD4984" s="30">
        <v>50500</v>
      </c>
      <c r="AE4984" s="30">
        <v>50500</v>
      </c>
      <c r="AF4984" s="30">
        <v>50500</v>
      </c>
    </row>
    <row r="4985" spans="1:32" x14ac:dyDescent="0.45">
      <c r="A4985" s="29" t="s">
        <v>1257</v>
      </c>
      <c r="B4985" s="29" t="s">
        <v>1258</v>
      </c>
      <c r="C4985" s="29" t="s">
        <v>3211</v>
      </c>
      <c r="D4985" s="29" t="s">
        <v>3212</v>
      </c>
      <c r="E4985" s="29" t="s">
        <v>3213</v>
      </c>
      <c r="F4985" s="29" t="s">
        <v>982</v>
      </c>
      <c r="G4985" s="29" t="s">
        <v>3233</v>
      </c>
      <c r="H4985" s="29" t="s">
        <v>3234</v>
      </c>
      <c r="I4985" s="29" t="s">
        <v>3262</v>
      </c>
      <c r="J4985" s="29" t="s">
        <v>3263</v>
      </c>
      <c r="K4985" s="29" t="s">
        <v>3264</v>
      </c>
      <c r="L4985" s="29" t="s">
        <v>3103</v>
      </c>
      <c r="M4985" s="29" t="s">
        <v>3265</v>
      </c>
      <c r="N4985" s="29" t="s">
        <v>3266</v>
      </c>
      <c r="O4985" s="29" t="s">
        <v>3269</v>
      </c>
      <c r="P4985" s="29" t="s">
        <v>3270</v>
      </c>
      <c r="Q4985" s="29" t="s">
        <v>3209</v>
      </c>
      <c r="R4985" s="29" t="s">
        <v>3210</v>
      </c>
      <c r="S4985" s="29" t="s">
        <v>3098</v>
      </c>
      <c r="T4985" s="29"/>
      <c r="U4985" s="30">
        <v>624</v>
      </c>
      <c r="V4985" s="30">
        <v>624</v>
      </c>
      <c r="W4985" s="30">
        <v>702</v>
      </c>
      <c r="X4985" s="30">
        <v>936</v>
      </c>
      <c r="Y4985" s="30">
        <v>468</v>
      </c>
      <c r="Z4985" s="30">
        <v>429</v>
      </c>
      <c r="AA4985" s="30">
        <v>1122</v>
      </c>
      <c r="AB4985" s="30">
        <v>546</v>
      </c>
      <c r="AC4985" s="30">
        <v>624</v>
      </c>
      <c r="AD4985" s="30">
        <v>429</v>
      </c>
      <c r="AE4985" s="30">
        <v>429</v>
      </c>
      <c r="AF4985" s="30">
        <v>819</v>
      </c>
    </row>
    <row r="4986" spans="1:32" x14ac:dyDescent="0.45">
      <c r="A4986" s="29" t="s">
        <v>1257</v>
      </c>
      <c r="B4986" s="29" t="s">
        <v>1258</v>
      </c>
      <c r="C4986" s="29" t="s">
        <v>3211</v>
      </c>
      <c r="D4986" s="29" t="s">
        <v>3212</v>
      </c>
      <c r="E4986" s="29" t="s">
        <v>3213</v>
      </c>
      <c r="F4986" s="29" t="s">
        <v>982</v>
      </c>
      <c r="G4986" s="29" t="s">
        <v>3233</v>
      </c>
      <c r="H4986" s="29" t="s">
        <v>3234</v>
      </c>
      <c r="I4986" s="29" t="s">
        <v>3262</v>
      </c>
      <c r="J4986" s="29" t="s">
        <v>3263</v>
      </c>
      <c r="K4986" s="29" t="s">
        <v>3264</v>
      </c>
      <c r="L4986" s="29" t="s">
        <v>3103</v>
      </c>
      <c r="M4986" s="29" t="s">
        <v>3265</v>
      </c>
      <c r="N4986" s="29" t="s">
        <v>3266</v>
      </c>
      <c r="O4986" s="29" t="s">
        <v>3271</v>
      </c>
      <c r="P4986" s="29" t="s">
        <v>3272</v>
      </c>
      <c r="Q4986" s="29" t="s">
        <v>3209</v>
      </c>
      <c r="R4986" s="29" t="s">
        <v>3210</v>
      </c>
      <c r="S4986" s="29" t="s">
        <v>3098</v>
      </c>
      <c r="T4986" s="29"/>
      <c r="U4986" s="30">
        <v>1768</v>
      </c>
      <c r="V4986" s="30">
        <v>1013</v>
      </c>
      <c r="W4986" s="30">
        <v>1492</v>
      </c>
      <c r="X4986" s="30">
        <v>3666</v>
      </c>
      <c r="Y4986" s="30">
        <v>3914</v>
      </c>
      <c r="Z4986" s="30">
        <v>1695</v>
      </c>
      <c r="AA4986" s="30">
        <v>783</v>
      </c>
      <c r="AB4986" s="30">
        <v>956</v>
      </c>
      <c r="AC4986" s="30">
        <v>1347</v>
      </c>
      <c r="AD4986" s="30">
        <v>565</v>
      </c>
      <c r="AE4986" s="30">
        <v>1143</v>
      </c>
      <c r="AF4986" s="30">
        <v>2014</v>
      </c>
    </row>
    <row r="4987" spans="1:32" x14ac:dyDescent="0.45">
      <c r="A4987" s="29" t="s">
        <v>1257</v>
      </c>
      <c r="B4987" s="29" t="s">
        <v>1258</v>
      </c>
      <c r="C4987" s="29" t="s">
        <v>3211</v>
      </c>
      <c r="D4987" s="29" t="s">
        <v>3212</v>
      </c>
      <c r="E4987" s="29" t="s">
        <v>3213</v>
      </c>
      <c r="F4987" s="29" t="s">
        <v>982</v>
      </c>
      <c r="G4987" s="29" t="s">
        <v>3233</v>
      </c>
      <c r="H4987" s="29" t="s">
        <v>3234</v>
      </c>
      <c r="I4987" s="29" t="s">
        <v>3262</v>
      </c>
      <c r="J4987" s="29" t="s">
        <v>3263</v>
      </c>
      <c r="K4987" s="29" t="s">
        <v>3264</v>
      </c>
      <c r="L4987" s="29" t="s">
        <v>3103</v>
      </c>
      <c r="M4987" s="29" t="s">
        <v>3265</v>
      </c>
      <c r="N4987" s="29" t="s">
        <v>3266</v>
      </c>
      <c r="O4987" s="29" t="s">
        <v>3273</v>
      </c>
      <c r="P4987" s="29" t="s">
        <v>3274</v>
      </c>
      <c r="Q4987" s="29" t="s">
        <v>3209</v>
      </c>
      <c r="R4987" s="29" t="s">
        <v>3210</v>
      </c>
      <c r="S4987" s="29" t="s">
        <v>3098</v>
      </c>
      <c r="T4987" s="29"/>
      <c r="U4987" s="30">
        <v>546</v>
      </c>
      <c r="V4987" s="30">
        <v>702</v>
      </c>
      <c r="W4987" s="30">
        <v>351</v>
      </c>
      <c r="X4987" s="30">
        <v>702</v>
      </c>
      <c r="Y4987" s="30">
        <v>897</v>
      </c>
      <c r="Z4987" s="30">
        <v>390</v>
      </c>
      <c r="AA4987" s="30">
        <v>390</v>
      </c>
      <c r="AB4987" s="30">
        <v>351</v>
      </c>
      <c r="AC4987" s="30">
        <v>351</v>
      </c>
      <c r="AD4987" s="30">
        <v>195</v>
      </c>
      <c r="AE4987" s="30">
        <v>195</v>
      </c>
      <c r="AF4987" s="30">
        <v>312</v>
      </c>
    </row>
    <row r="4988" spans="1:32" x14ac:dyDescent="0.45">
      <c r="A4988" s="29" t="s">
        <v>1257</v>
      </c>
      <c r="B4988" s="29" t="s">
        <v>1258</v>
      </c>
      <c r="C4988" s="29" t="s">
        <v>3211</v>
      </c>
      <c r="D4988" s="29" t="s">
        <v>3212</v>
      </c>
      <c r="E4988" s="29" t="s">
        <v>3213</v>
      </c>
      <c r="F4988" s="29" t="s">
        <v>982</v>
      </c>
      <c r="G4988" s="29" t="s">
        <v>3233</v>
      </c>
      <c r="H4988" s="29" t="s">
        <v>3234</v>
      </c>
      <c r="I4988" s="29" t="s">
        <v>3262</v>
      </c>
      <c r="J4988" s="29" t="s">
        <v>3263</v>
      </c>
      <c r="K4988" s="29" t="s">
        <v>3264</v>
      </c>
      <c r="L4988" s="29" t="s">
        <v>3103</v>
      </c>
      <c r="M4988" s="29" t="s">
        <v>3265</v>
      </c>
      <c r="N4988" s="29" t="s">
        <v>3266</v>
      </c>
      <c r="O4988" s="29" t="s">
        <v>3372</v>
      </c>
      <c r="P4988" s="29" t="s">
        <v>3373</v>
      </c>
      <c r="Q4988" s="29" t="s">
        <v>3209</v>
      </c>
      <c r="R4988" s="29" t="s">
        <v>3210</v>
      </c>
      <c r="S4988" s="29" t="s">
        <v>3098</v>
      </c>
      <c r="T4988" s="29"/>
      <c r="U4988" s="30">
        <v>768</v>
      </c>
      <c r="V4988" s="30">
        <v>491</v>
      </c>
      <c r="W4988" s="30">
        <v>130</v>
      </c>
      <c r="X4988" s="30">
        <v>188</v>
      </c>
      <c r="Y4988" s="30">
        <v>588</v>
      </c>
      <c r="Z4988" s="30">
        <v>260</v>
      </c>
      <c r="AA4988" s="30">
        <v>1012</v>
      </c>
      <c r="AB4988" s="30">
        <v>327</v>
      </c>
      <c r="AC4988" s="30">
        <v>551</v>
      </c>
      <c r="AD4988" s="30">
        <v>433</v>
      </c>
      <c r="AE4988" s="30">
        <v>620</v>
      </c>
      <c r="AF4988" s="30">
        <v>550</v>
      </c>
    </row>
    <row r="4989" spans="1:32" x14ac:dyDescent="0.45">
      <c r="A4989" s="29" t="s">
        <v>1257</v>
      </c>
      <c r="B4989" s="29" t="s">
        <v>1258</v>
      </c>
      <c r="C4989" s="29" t="s">
        <v>3211</v>
      </c>
      <c r="D4989" s="29" t="s">
        <v>3212</v>
      </c>
      <c r="E4989" s="29" t="s">
        <v>3213</v>
      </c>
      <c r="F4989" s="29" t="s">
        <v>982</v>
      </c>
      <c r="G4989" s="29" t="s">
        <v>3233</v>
      </c>
      <c r="H4989" s="29" t="s">
        <v>3234</v>
      </c>
      <c r="I4989" s="29" t="s">
        <v>3262</v>
      </c>
      <c r="J4989" s="29" t="s">
        <v>3263</v>
      </c>
      <c r="K4989" s="29" t="s">
        <v>3264</v>
      </c>
      <c r="L4989" s="29" t="s">
        <v>3103</v>
      </c>
      <c r="M4989" s="29" t="s">
        <v>3322</v>
      </c>
      <c r="N4989" s="29" t="s">
        <v>3323</v>
      </c>
      <c r="O4989" s="29" t="s">
        <v>3374</v>
      </c>
      <c r="P4989" s="29" t="s">
        <v>3375</v>
      </c>
      <c r="Q4989" s="29" t="s">
        <v>3209</v>
      </c>
      <c r="R4989" s="29" t="s">
        <v>3210</v>
      </c>
      <c r="S4989" s="29" t="s">
        <v>3098</v>
      </c>
      <c r="T4989" s="29"/>
      <c r="U4989" s="30">
        <v>1000</v>
      </c>
      <c r="V4989" s="30">
        <v>1000</v>
      </c>
      <c r="W4989" s="30">
        <v>1000</v>
      </c>
      <c r="X4989" s="30">
        <v>1000</v>
      </c>
      <c r="Y4989" s="30">
        <v>1000</v>
      </c>
      <c r="Z4989" s="30">
        <v>1000</v>
      </c>
      <c r="AA4989" s="30">
        <v>1000</v>
      </c>
      <c r="AB4989" s="30">
        <v>1000</v>
      </c>
      <c r="AC4989" s="30">
        <v>1000</v>
      </c>
      <c r="AD4989" s="30">
        <v>1000</v>
      </c>
      <c r="AE4989" s="30">
        <v>1000</v>
      </c>
      <c r="AF4989" s="30">
        <v>1000</v>
      </c>
    </row>
    <row r="4990" spans="1:32" x14ac:dyDescent="0.45">
      <c r="A4990" s="29" t="s">
        <v>1257</v>
      </c>
      <c r="B4990" s="29" t="s">
        <v>1258</v>
      </c>
      <c r="C4990" s="29" t="s">
        <v>3211</v>
      </c>
      <c r="D4990" s="29" t="s">
        <v>3212</v>
      </c>
      <c r="E4990" s="29" t="s">
        <v>3213</v>
      </c>
      <c r="F4990" s="29" t="s">
        <v>982</v>
      </c>
      <c r="G4990" s="29" t="s">
        <v>3233</v>
      </c>
      <c r="H4990" s="29" t="s">
        <v>3234</v>
      </c>
      <c r="I4990" s="29" t="s">
        <v>3275</v>
      </c>
      <c r="J4990" s="29" t="s">
        <v>3276</v>
      </c>
      <c r="K4990" s="29" t="s">
        <v>3277</v>
      </c>
      <c r="L4990" s="29" t="s">
        <v>3100</v>
      </c>
      <c r="M4990" s="29" t="s">
        <v>3312</v>
      </c>
      <c r="N4990" s="29" t="s">
        <v>3313</v>
      </c>
      <c r="O4990" s="29" t="s">
        <v>3314</v>
      </c>
      <c r="P4990" s="29" t="s">
        <v>3315</v>
      </c>
      <c r="Q4990" s="29" t="s">
        <v>3209</v>
      </c>
      <c r="R4990" s="29" t="s">
        <v>3210</v>
      </c>
      <c r="S4990" s="29" t="s">
        <v>3098</v>
      </c>
      <c r="T4990" s="29"/>
      <c r="U4990" s="30">
        <v>60000</v>
      </c>
      <c r="V4990" s="30">
        <v>60000</v>
      </c>
      <c r="W4990" s="30">
        <v>60000</v>
      </c>
      <c r="X4990" s="30">
        <v>60000</v>
      </c>
      <c r="Y4990" s="30">
        <v>60000</v>
      </c>
      <c r="Z4990" s="30">
        <v>60000</v>
      </c>
      <c r="AA4990" s="30">
        <v>60000</v>
      </c>
      <c r="AB4990" s="30">
        <v>60000</v>
      </c>
      <c r="AC4990" s="30">
        <v>60000</v>
      </c>
      <c r="AD4990" s="30">
        <v>60000</v>
      </c>
      <c r="AE4990" s="30">
        <v>60000</v>
      </c>
      <c r="AF4990" s="30">
        <v>60000</v>
      </c>
    </row>
    <row r="4991" spans="1:32" x14ac:dyDescent="0.45">
      <c r="A4991" s="29" t="s">
        <v>1257</v>
      </c>
      <c r="B4991" s="29" t="s">
        <v>1258</v>
      </c>
      <c r="C4991" s="29" t="s">
        <v>3211</v>
      </c>
      <c r="D4991" s="29" t="s">
        <v>3212</v>
      </c>
      <c r="E4991" s="29" t="s">
        <v>3213</v>
      </c>
      <c r="F4991" s="29" t="s">
        <v>982</v>
      </c>
      <c r="G4991" s="29" t="s">
        <v>3233</v>
      </c>
      <c r="H4991" s="29" t="s">
        <v>3234</v>
      </c>
      <c r="I4991" s="29" t="s">
        <v>3275</v>
      </c>
      <c r="J4991" s="29" t="s">
        <v>3276</v>
      </c>
      <c r="K4991" s="29" t="s">
        <v>3282</v>
      </c>
      <c r="L4991" s="29" t="s">
        <v>3112</v>
      </c>
      <c r="M4991" s="29" t="s">
        <v>3283</v>
      </c>
      <c r="N4991" s="29" t="s">
        <v>3284</v>
      </c>
      <c r="O4991" s="29" t="s">
        <v>3376</v>
      </c>
      <c r="P4991" s="29" t="s">
        <v>3377</v>
      </c>
      <c r="Q4991" s="29" t="s">
        <v>3209</v>
      </c>
      <c r="R4991" s="29" t="s">
        <v>3210</v>
      </c>
      <c r="S4991" s="29" t="s">
        <v>3098</v>
      </c>
      <c r="T4991" s="29"/>
      <c r="U4991" s="30">
        <v>24225</v>
      </c>
      <c r="V4991" s="30">
        <v>24225</v>
      </c>
      <c r="W4991" s="30">
        <v>24225</v>
      </c>
      <c r="X4991" s="30">
        <v>24225</v>
      </c>
      <c r="Y4991" s="30">
        <v>24225</v>
      </c>
      <c r="Z4991" s="30">
        <v>24225</v>
      </c>
      <c r="AA4991" s="30">
        <v>24225</v>
      </c>
      <c r="AB4991" s="30">
        <v>24225</v>
      </c>
      <c r="AC4991" s="30">
        <v>24225</v>
      </c>
      <c r="AD4991" s="30">
        <v>24225</v>
      </c>
      <c r="AE4991" s="30">
        <v>24225</v>
      </c>
      <c r="AF4991" s="30">
        <v>24225</v>
      </c>
    </row>
    <row r="4992" spans="1:32" x14ac:dyDescent="0.45">
      <c r="A4992" s="29" t="s">
        <v>1257</v>
      </c>
      <c r="B4992" s="29" t="s">
        <v>1258</v>
      </c>
      <c r="C4992" s="29" t="s">
        <v>3211</v>
      </c>
      <c r="D4992" s="29" t="s">
        <v>3212</v>
      </c>
      <c r="E4992" s="29" t="s">
        <v>3213</v>
      </c>
      <c r="F4992" s="29" t="s">
        <v>982</v>
      </c>
      <c r="G4992" s="29" t="s">
        <v>3233</v>
      </c>
      <c r="H4992" s="29" t="s">
        <v>3234</v>
      </c>
      <c r="I4992" s="29" t="s">
        <v>3275</v>
      </c>
      <c r="J4992" s="29" t="s">
        <v>3276</v>
      </c>
      <c r="K4992" s="29" t="s">
        <v>3282</v>
      </c>
      <c r="L4992" s="29" t="s">
        <v>3112</v>
      </c>
      <c r="M4992" s="29" t="s">
        <v>3283</v>
      </c>
      <c r="N4992" s="29" t="s">
        <v>3284</v>
      </c>
      <c r="O4992" s="29" t="s">
        <v>3448</v>
      </c>
      <c r="P4992" s="29" t="s">
        <v>3449</v>
      </c>
      <c r="Q4992" s="29" t="s">
        <v>3209</v>
      </c>
      <c r="R4992" s="29" t="s">
        <v>3210</v>
      </c>
      <c r="S4992" s="29" t="s">
        <v>3098</v>
      </c>
      <c r="T4992" s="29"/>
      <c r="U4992" s="30">
        <v>80000</v>
      </c>
      <c r="V4992" s="30">
        <v>80000</v>
      </c>
      <c r="W4992" s="30">
        <v>80000</v>
      </c>
      <c r="X4992" s="30">
        <v>80000</v>
      </c>
      <c r="Y4992" s="30">
        <v>80000</v>
      </c>
      <c r="Z4992" s="30">
        <v>80000</v>
      </c>
      <c r="AA4992" s="30">
        <v>80000</v>
      </c>
      <c r="AB4992" s="30">
        <v>80000</v>
      </c>
      <c r="AC4992" s="30">
        <v>80000</v>
      </c>
      <c r="AD4992" s="30">
        <v>80000</v>
      </c>
      <c r="AE4992" s="30">
        <v>80000</v>
      </c>
      <c r="AF4992" s="30">
        <v>80000</v>
      </c>
    </row>
    <row r="4993" spans="1:32" x14ac:dyDescent="0.45">
      <c r="A4993" s="29" t="s">
        <v>1257</v>
      </c>
      <c r="B4993" s="29" t="s">
        <v>1258</v>
      </c>
      <c r="C4993" s="29" t="s">
        <v>3211</v>
      </c>
      <c r="D4993" s="29" t="s">
        <v>3212</v>
      </c>
      <c r="E4993" s="29" t="s">
        <v>3213</v>
      </c>
      <c r="F4993" s="29" t="s">
        <v>982</v>
      </c>
      <c r="G4993" s="29" t="s">
        <v>3233</v>
      </c>
      <c r="H4993" s="29" t="s">
        <v>3234</v>
      </c>
      <c r="I4993" s="29" t="s">
        <v>3275</v>
      </c>
      <c r="J4993" s="29" t="s">
        <v>3276</v>
      </c>
      <c r="K4993" s="29" t="s">
        <v>3287</v>
      </c>
      <c r="L4993" s="29" t="s">
        <v>3101</v>
      </c>
      <c r="M4993" s="29" t="s">
        <v>3316</v>
      </c>
      <c r="N4993" s="29" t="s">
        <v>3317</v>
      </c>
      <c r="O4993" s="29" t="s">
        <v>3454</v>
      </c>
      <c r="P4993" s="29" t="s">
        <v>3455</v>
      </c>
      <c r="Q4993" s="29" t="s">
        <v>3209</v>
      </c>
      <c r="R4993" s="29" t="s">
        <v>3210</v>
      </c>
      <c r="S4993" s="29" t="s">
        <v>3098</v>
      </c>
      <c r="T4993" s="29"/>
      <c r="U4993" s="30">
        <v>80000</v>
      </c>
      <c r="V4993" s="30">
        <v>80000</v>
      </c>
      <c r="W4993" s="30">
        <v>80000</v>
      </c>
      <c r="X4993" s="30">
        <v>80000</v>
      </c>
      <c r="Y4993" s="30">
        <v>80000</v>
      </c>
      <c r="Z4993" s="30">
        <v>80000</v>
      </c>
      <c r="AA4993" s="30">
        <v>80000</v>
      </c>
      <c r="AB4993" s="30">
        <v>80000</v>
      </c>
      <c r="AC4993" s="30">
        <v>80000</v>
      </c>
      <c r="AD4993" s="30">
        <v>80000</v>
      </c>
      <c r="AE4993" s="30">
        <v>80000</v>
      </c>
      <c r="AF4993" s="30">
        <v>80000</v>
      </c>
    </row>
    <row r="4994" spans="1:32" x14ac:dyDescent="0.45">
      <c r="A4994" s="29" t="s">
        <v>1257</v>
      </c>
      <c r="B4994" s="29" t="s">
        <v>1258</v>
      </c>
      <c r="C4994" s="29" t="s">
        <v>3211</v>
      </c>
      <c r="D4994" s="29" t="s">
        <v>3212</v>
      </c>
      <c r="E4994" s="29" t="s">
        <v>3213</v>
      </c>
      <c r="F4994" s="29" t="s">
        <v>982</v>
      </c>
      <c r="G4994" s="29" t="s">
        <v>3233</v>
      </c>
      <c r="H4994" s="29" t="s">
        <v>3234</v>
      </c>
      <c r="I4994" s="29" t="s">
        <v>3275</v>
      </c>
      <c r="J4994" s="29" t="s">
        <v>3276</v>
      </c>
      <c r="K4994" s="29" t="s">
        <v>3287</v>
      </c>
      <c r="L4994" s="29" t="s">
        <v>3101</v>
      </c>
      <c r="M4994" s="29" t="s">
        <v>3288</v>
      </c>
      <c r="N4994" s="29" t="s">
        <v>3289</v>
      </c>
      <c r="O4994" s="29" t="s">
        <v>3290</v>
      </c>
      <c r="P4994" s="29" t="s">
        <v>3291</v>
      </c>
      <c r="Q4994" s="29" t="s">
        <v>3209</v>
      </c>
      <c r="R4994" s="29" t="s">
        <v>3210</v>
      </c>
      <c r="S4994" s="29" t="s">
        <v>3098</v>
      </c>
      <c r="T4994" s="29"/>
      <c r="U4994" s="30">
        <v>2000</v>
      </c>
      <c r="V4994" s="30">
        <v>2000</v>
      </c>
      <c r="W4994" s="30">
        <v>2000</v>
      </c>
      <c r="X4994" s="30">
        <v>2000</v>
      </c>
      <c r="Y4994" s="30">
        <v>2000</v>
      </c>
      <c r="Z4994" s="30">
        <v>2000</v>
      </c>
      <c r="AA4994" s="30">
        <v>2000</v>
      </c>
      <c r="AB4994" s="30">
        <v>2000</v>
      </c>
      <c r="AC4994" s="30">
        <v>2000</v>
      </c>
      <c r="AD4994" s="30">
        <v>2000</v>
      </c>
      <c r="AE4994" s="30">
        <v>2000</v>
      </c>
      <c r="AF4994" s="30">
        <v>2000</v>
      </c>
    </row>
    <row r="4995" spans="1:32" x14ac:dyDescent="0.45">
      <c r="A4995" s="29" t="s">
        <v>1257</v>
      </c>
      <c r="B4995" s="29" t="s">
        <v>1258</v>
      </c>
      <c r="C4995" s="29" t="s">
        <v>3334</v>
      </c>
      <c r="D4995" s="29" t="s">
        <v>3335</v>
      </c>
      <c r="E4995" s="29" t="s">
        <v>3336</v>
      </c>
      <c r="F4995" s="29" t="s">
        <v>3337</v>
      </c>
      <c r="G4995" s="29" t="s">
        <v>3200</v>
      </c>
      <c r="H4995" s="29" t="s">
        <v>3201</v>
      </c>
      <c r="I4995" s="29" t="s">
        <v>3202</v>
      </c>
      <c r="J4995" s="29" t="s">
        <v>3203</v>
      </c>
      <c r="K4995" s="29" t="s">
        <v>3204</v>
      </c>
      <c r="L4995" s="29" t="s">
        <v>3109</v>
      </c>
      <c r="M4995" s="29" t="s">
        <v>3378</v>
      </c>
      <c r="N4995" s="29" t="s">
        <v>3379</v>
      </c>
      <c r="O4995" s="29" t="s">
        <v>3380</v>
      </c>
      <c r="P4995" s="29" t="s">
        <v>3381</v>
      </c>
      <c r="Q4995" s="29" t="s">
        <v>3209</v>
      </c>
      <c r="R4995" s="29" t="s">
        <v>3210</v>
      </c>
      <c r="S4995" s="29" t="s">
        <v>3098</v>
      </c>
      <c r="T4995" s="29"/>
      <c r="U4995" s="30">
        <v>7070</v>
      </c>
      <c r="V4995" s="30">
        <v>7070</v>
      </c>
      <c r="W4995" s="30">
        <v>7070</v>
      </c>
      <c r="X4995" s="30">
        <v>7070</v>
      </c>
      <c r="Y4995" s="30">
        <v>7070</v>
      </c>
      <c r="Z4995" s="30">
        <v>7070</v>
      </c>
      <c r="AA4995" s="30">
        <v>7070</v>
      </c>
      <c r="AB4995" s="30">
        <v>7070</v>
      </c>
      <c r="AC4995" s="30">
        <v>7070</v>
      </c>
      <c r="AD4995" s="30">
        <v>7070</v>
      </c>
      <c r="AE4995" s="30">
        <v>0</v>
      </c>
      <c r="AF4995" s="30">
        <v>0</v>
      </c>
    </row>
    <row r="4996" spans="1:32" x14ac:dyDescent="0.45">
      <c r="A4996" s="29" t="s">
        <v>200</v>
      </c>
      <c r="B4996" s="29" t="s">
        <v>201</v>
      </c>
      <c r="C4996" s="29" t="s">
        <v>3211</v>
      </c>
      <c r="D4996" s="29" t="s">
        <v>3212</v>
      </c>
      <c r="E4996" s="29" t="s">
        <v>3213</v>
      </c>
      <c r="F4996" s="29" t="s">
        <v>982</v>
      </c>
      <c r="G4996" s="29" t="s">
        <v>3200</v>
      </c>
      <c r="H4996" s="29" t="s">
        <v>3201</v>
      </c>
      <c r="I4996" s="29" t="s">
        <v>3202</v>
      </c>
      <c r="J4996" s="29" t="s">
        <v>3203</v>
      </c>
      <c r="K4996" s="29" t="s">
        <v>3216</v>
      </c>
      <c r="L4996" s="29" t="s">
        <v>3102</v>
      </c>
      <c r="M4996" s="29" t="s">
        <v>3492</v>
      </c>
      <c r="N4996" s="29" t="s">
        <v>3493</v>
      </c>
      <c r="O4996" s="29" t="s">
        <v>3525</v>
      </c>
      <c r="P4996" s="29" t="s">
        <v>3526</v>
      </c>
      <c r="Q4996" s="29" t="s">
        <v>3209</v>
      </c>
      <c r="R4996" s="29" t="s">
        <v>3210</v>
      </c>
      <c r="S4996" s="29" t="s">
        <v>3098</v>
      </c>
      <c r="T4996" s="29"/>
      <c r="U4996" s="30">
        <v>250000</v>
      </c>
      <c r="V4996" s="30">
        <v>250000</v>
      </c>
      <c r="W4996" s="30">
        <v>250000</v>
      </c>
      <c r="X4996" s="30">
        <v>250000</v>
      </c>
      <c r="Y4996" s="30">
        <v>250000</v>
      </c>
      <c r="Z4996" s="30">
        <v>250000</v>
      </c>
      <c r="AA4996" s="30">
        <v>250000</v>
      </c>
      <c r="AB4996" s="30">
        <v>250000</v>
      </c>
      <c r="AC4996" s="30">
        <v>250000</v>
      </c>
      <c r="AD4996" s="30">
        <v>250000</v>
      </c>
      <c r="AE4996" s="30">
        <v>250000</v>
      </c>
      <c r="AF4996" s="30">
        <v>250000</v>
      </c>
    </row>
    <row r="4997" spans="1:32" x14ac:dyDescent="0.45">
      <c r="A4997" s="29" t="s">
        <v>200</v>
      </c>
      <c r="B4997" s="29" t="s">
        <v>201</v>
      </c>
      <c r="C4997" s="29" t="s">
        <v>3211</v>
      </c>
      <c r="D4997" s="29" t="s">
        <v>3212</v>
      </c>
      <c r="E4997" s="29" t="s">
        <v>3213</v>
      </c>
      <c r="F4997" s="29" t="s">
        <v>982</v>
      </c>
      <c r="G4997" s="29" t="s">
        <v>3200</v>
      </c>
      <c r="H4997" s="29" t="s">
        <v>3201</v>
      </c>
      <c r="I4997" s="29" t="s">
        <v>3202</v>
      </c>
      <c r="J4997" s="29" t="s">
        <v>3203</v>
      </c>
      <c r="K4997" s="29" t="s">
        <v>3216</v>
      </c>
      <c r="L4997" s="29" t="s">
        <v>3102</v>
      </c>
      <c r="M4997" s="29" t="s">
        <v>3776</v>
      </c>
      <c r="N4997" s="29" t="s">
        <v>3777</v>
      </c>
      <c r="O4997" s="29" t="s">
        <v>3778</v>
      </c>
      <c r="P4997" s="29" t="s">
        <v>3779</v>
      </c>
      <c r="Q4997" s="29" t="s">
        <v>3209</v>
      </c>
      <c r="R4997" s="29" t="s">
        <v>3098</v>
      </c>
      <c r="S4997" s="29" t="s">
        <v>3098</v>
      </c>
      <c r="T4997" s="29"/>
      <c r="U4997" s="30">
        <v>0</v>
      </c>
      <c r="V4997" s="30">
        <v>0</v>
      </c>
      <c r="W4997" s="30">
        <v>0</v>
      </c>
      <c r="X4997" s="30">
        <v>0</v>
      </c>
      <c r="Y4997" s="30">
        <v>0</v>
      </c>
      <c r="Z4997" s="30">
        <v>0</v>
      </c>
      <c r="AA4997" s="30">
        <v>0</v>
      </c>
      <c r="AB4997" s="30">
        <v>39194</v>
      </c>
      <c r="AC4997" s="30">
        <v>45000</v>
      </c>
      <c r="AD4997" s="30">
        <v>45000</v>
      </c>
      <c r="AE4997" s="30">
        <v>45000</v>
      </c>
      <c r="AF4997" s="30">
        <v>45000</v>
      </c>
    </row>
    <row r="4998" spans="1:32" x14ac:dyDescent="0.45">
      <c r="A4998" s="29" t="s">
        <v>200</v>
      </c>
      <c r="B4998" s="29" t="s">
        <v>201</v>
      </c>
      <c r="C4998" s="29" t="s">
        <v>3211</v>
      </c>
      <c r="D4998" s="29" t="s">
        <v>3212</v>
      </c>
      <c r="E4998" s="29" t="s">
        <v>3213</v>
      </c>
      <c r="F4998" s="29" t="s">
        <v>982</v>
      </c>
      <c r="G4998" s="29" t="s">
        <v>3200</v>
      </c>
      <c r="H4998" s="29" t="s">
        <v>3201</v>
      </c>
      <c r="I4998" s="29" t="s">
        <v>3202</v>
      </c>
      <c r="J4998" s="29" t="s">
        <v>3203</v>
      </c>
      <c r="K4998" s="29" t="s">
        <v>3221</v>
      </c>
      <c r="L4998" s="29" t="s">
        <v>3113</v>
      </c>
      <c r="M4998" s="29" t="s">
        <v>3303</v>
      </c>
      <c r="N4998" s="29" t="s">
        <v>3304</v>
      </c>
      <c r="O4998" s="29" t="s">
        <v>3305</v>
      </c>
      <c r="P4998" s="29" t="s">
        <v>3306</v>
      </c>
      <c r="Q4998" s="29" t="s">
        <v>3209</v>
      </c>
      <c r="R4998" s="29" t="s">
        <v>3210</v>
      </c>
      <c r="S4998" s="29" t="s">
        <v>3098</v>
      </c>
      <c r="T4998" s="29"/>
      <c r="U4998" s="30">
        <v>27312</v>
      </c>
      <c r="V4998" s="30">
        <v>27976</v>
      </c>
      <c r="W4998" s="30">
        <v>25885</v>
      </c>
      <c r="X4998" s="30">
        <v>28183</v>
      </c>
      <c r="Y4998" s="30">
        <v>28560</v>
      </c>
      <c r="Z4998" s="30">
        <v>26569</v>
      </c>
      <c r="AA4998" s="30">
        <v>27027</v>
      </c>
      <c r="AB4998" s="30">
        <v>26162</v>
      </c>
      <c r="AC4998" s="30">
        <v>26381</v>
      </c>
      <c r="AD4998" s="30">
        <v>28762</v>
      </c>
      <c r="AE4998" s="30">
        <v>34451</v>
      </c>
      <c r="AF4998" s="30">
        <v>34659</v>
      </c>
    </row>
    <row r="4999" spans="1:32" x14ac:dyDescent="0.45">
      <c r="A4999" s="29" t="s">
        <v>200</v>
      </c>
      <c r="B4999" s="29" t="s">
        <v>201</v>
      </c>
      <c r="C4999" s="29" t="s">
        <v>3211</v>
      </c>
      <c r="D4999" s="29" t="s">
        <v>3212</v>
      </c>
      <c r="E4999" s="29" t="s">
        <v>3213</v>
      </c>
      <c r="F4999" s="29" t="s">
        <v>982</v>
      </c>
      <c r="G4999" s="29" t="s">
        <v>3200</v>
      </c>
      <c r="H4999" s="29" t="s">
        <v>3201</v>
      </c>
      <c r="I4999" s="29" t="s">
        <v>3202</v>
      </c>
      <c r="J4999" s="29" t="s">
        <v>3203</v>
      </c>
      <c r="K4999" s="29" t="s">
        <v>3498</v>
      </c>
      <c r="L4999" s="29" t="s">
        <v>3120</v>
      </c>
      <c r="M4999" s="29" t="s">
        <v>3499</v>
      </c>
      <c r="N4999" s="29" t="s">
        <v>3500</v>
      </c>
      <c r="O4999" s="29" t="s">
        <v>3501</v>
      </c>
      <c r="P4999" s="29" t="s">
        <v>3502</v>
      </c>
      <c r="Q4999" s="29" t="s">
        <v>3209</v>
      </c>
      <c r="R4999" s="29" t="s">
        <v>3210</v>
      </c>
      <c r="S4999" s="29" t="s">
        <v>3098</v>
      </c>
      <c r="T4999" s="29"/>
      <c r="U4999" s="30">
        <v>66000</v>
      </c>
      <c r="V4999" s="30">
        <v>66000</v>
      </c>
      <c r="W4999" s="30">
        <v>66000</v>
      </c>
      <c r="X4999" s="30">
        <v>66000</v>
      </c>
      <c r="Y4999" s="30">
        <v>66000</v>
      </c>
      <c r="Z4999" s="30">
        <v>66000</v>
      </c>
      <c r="AA4999" s="30">
        <v>66000</v>
      </c>
      <c r="AB4999" s="30">
        <v>66000</v>
      </c>
      <c r="AC4999" s="30">
        <v>66000</v>
      </c>
      <c r="AD4999" s="30">
        <v>66000</v>
      </c>
      <c r="AE4999" s="30">
        <v>66000</v>
      </c>
      <c r="AF4999" s="30">
        <v>66000</v>
      </c>
    </row>
    <row r="5000" spans="1:32" x14ac:dyDescent="0.45">
      <c r="A5000" s="29" t="s">
        <v>200</v>
      </c>
      <c r="B5000" s="29" t="s">
        <v>201</v>
      </c>
      <c r="C5000" s="29" t="s">
        <v>3211</v>
      </c>
      <c r="D5000" s="29" t="s">
        <v>3212</v>
      </c>
      <c r="E5000" s="29" t="s">
        <v>3213</v>
      </c>
      <c r="F5000" s="29" t="s">
        <v>982</v>
      </c>
      <c r="G5000" s="29" t="s">
        <v>3200</v>
      </c>
      <c r="H5000" s="29" t="s">
        <v>3201</v>
      </c>
      <c r="I5000" s="29" t="s">
        <v>3226</v>
      </c>
      <c r="J5000" s="29" t="s">
        <v>3227</v>
      </c>
      <c r="K5000" s="29" t="s">
        <v>3228</v>
      </c>
      <c r="L5000" s="29" t="s">
        <v>3111</v>
      </c>
      <c r="M5000" s="29" t="s">
        <v>3229</v>
      </c>
      <c r="N5000" s="29" t="s">
        <v>3230</v>
      </c>
      <c r="O5000" s="29" t="s">
        <v>3231</v>
      </c>
      <c r="P5000" s="29" t="s">
        <v>3232</v>
      </c>
      <c r="Q5000" s="29" t="s">
        <v>3209</v>
      </c>
      <c r="R5000" s="29" t="s">
        <v>3210</v>
      </c>
      <c r="S5000" s="29" t="s">
        <v>3098</v>
      </c>
      <c r="T5000" s="29"/>
      <c r="U5000" s="30">
        <v>0</v>
      </c>
      <c r="V5000" s="30">
        <v>0</v>
      </c>
      <c r="W5000" s="30">
        <v>0</v>
      </c>
      <c r="X5000" s="30">
        <v>0</v>
      </c>
      <c r="Y5000" s="30">
        <v>0</v>
      </c>
      <c r="Z5000" s="30">
        <v>0</v>
      </c>
      <c r="AA5000" s="30">
        <v>0</v>
      </c>
      <c r="AB5000" s="30">
        <v>0</v>
      </c>
      <c r="AC5000" s="30">
        <v>0</v>
      </c>
      <c r="AD5000" s="30">
        <v>0</v>
      </c>
      <c r="AE5000" s="30">
        <v>0</v>
      </c>
      <c r="AF5000" s="30">
        <v>0</v>
      </c>
    </row>
    <row r="5001" spans="1:32" x14ac:dyDescent="0.45">
      <c r="A5001" s="29" t="s">
        <v>200</v>
      </c>
      <c r="B5001" s="29" t="s">
        <v>201</v>
      </c>
      <c r="C5001" s="29" t="s">
        <v>3211</v>
      </c>
      <c r="D5001" s="29" t="s">
        <v>3212</v>
      </c>
      <c r="E5001" s="29" t="s">
        <v>3213</v>
      </c>
      <c r="F5001" s="29" t="s">
        <v>982</v>
      </c>
      <c r="G5001" s="29" t="s">
        <v>3200</v>
      </c>
      <c r="H5001" s="29" t="s">
        <v>3201</v>
      </c>
      <c r="I5001" s="29" t="s">
        <v>3226</v>
      </c>
      <c r="J5001" s="29" t="s">
        <v>3227</v>
      </c>
      <c r="K5001" s="29" t="s">
        <v>3228</v>
      </c>
      <c r="L5001" s="29" t="s">
        <v>3111</v>
      </c>
      <c r="M5001" s="29" t="s">
        <v>3295</v>
      </c>
      <c r="N5001" s="29" t="s">
        <v>3296</v>
      </c>
      <c r="O5001" s="29" t="s">
        <v>3297</v>
      </c>
      <c r="P5001" s="29" t="s">
        <v>3298</v>
      </c>
      <c r="Q5001" s="29" t="s">
        <v>3209</v>
      </c>
      <c r="R5001" s="29" t="s">
        <v>3210</v>
      </c>
      <c r="S5001" s="29" t="s">
        <v>3098</v>
      </c>
      <c r="T5001" s="29"/>
      <c r="U5001" s="30">
        <v>0</v>
      </c>
      <c r="V5001" s="30">
        <v>0</v>
      </c>
      <c r="W5001" s="30">
        <v>0</v>
      </c>
      <c r="X5001" s="30">
        <v>0</v>
      </c>
      <c r="Y5001" s="30">
        <v>0</v>
      </c>
      <c r="Z5001" s="30">
        <v>0</v>
      </c>
      <c r="AA5001" s="30">
        <v>0</v>
      </c>
      <c r="AB5001" s="30">
        <v>0</v>
      </c>
      <c r="AC5001" s="30">
        <v>0</v>
      </c>
      <c r="AD5001" s="30">
        <v>0</v>
      </c>
      <c r="AE5001" s="30">
        <v>0</v>
      </c>
      <c r="AF5001" s="30">
        <v>0</v>
      </c>
    </row>
    <row r="5002" spans="1:32" x14ac:dyDescent="0.45">
      <c r="A5002" s="29" t="s">
        <v>200</v>
      </c>
      <c r="B5002" s="29" t="s">
        <v>201</v>
      </c>
      <c r="C5002" s="29" t="s">
        <v>3211</v>
      </c>
      <c r="D5002" s="29" t="s">
        <v>3212</v>
      </c>
      <c r="E5002" s="29" t="s">
        <v>3213</v>
      </c>
      <c r="F5002" s="29" t="s">
        <v>982</v>
      </c>
      <c r="G5002" s="29" t="s">
        <v>3233</v>
      </c>
      <c r="H5002" s="29" t="s">
        <v>3234</v>
      </c>
      <c r="I5002" s="29" t="s">
        <v>3242</v>
      </c>
      <c r="J5002" s="29" t="s">
        <v>3243</v>
      </c>
      <c r="K5002" s="29" t="s">
        <v>3244</v>
      </c>
      <c r="L5002" s="29" t="s">
        <v>3104</v>
      </c>
      <c r="M5002" s="29" t="s">
        <v>3245</v>
      </c>
      <c r="N5002" s="29" t="s">
        <v>3246</v>
      </c>
      <c r="O5002" s="29" t="s">
        <v>3250</v>
      </c>
      <c r="P5002" s="29" t="s">
        <v>3251</v>
      </c>
      <c r="Q5002" s="29" t="s">
        <v>3209</v>
      </c>
      <c r="R5002" s="29" t="s">
        <v>3210</v>
      </c>
      <c r="S5002" s="29" t="s">
        <v>3098</v>
      </c>
      <c r="T5002" s="29"/>
      <c r="U5002" s="30">
        <v>10800</v>
      </c>
      <c r="V5002" s="30">
        <v>10800</v>
      </c>
      <c r="W5002" s="30">
        <v>10800</v>
      </c>
      <c r="X5002" s="30">
        <v>10800</v>
      </c>
      <c r="Y5002" s="30">
        <v>10800</v>
      </c>
      <c r="Z5002" s="30">
        <v>10800</v>
      </c>
      <c r="AA5002" s="30">
        <v>10800</v>
      </c>
      <c r="AB5002" s="30">
        <v>10800</v>
      </c>
      <c r="AC5002" s="30">
        <v>10800</v>
      </c>
      <c r="AD5002" s="30">
        <v>10800</v>
      </c>
      <c r="AE5002" s="30">
        <v>10800</v>
      </c>
      <c r="AF5002" s="30">
        <v>10800</v>
      </c>
    </row>
    <row r="5003" spans="1:32" x14ac:dyDescent="0.45">
      <c r="A5003" s="29" t="s">
        <v>200</v>
      </c>
      <c r="B5003" s="29" t="s">
        <v>201</v>
      </c>
      <c r="C5003" s="29" t="s">
        <v>3211</v>
      </c>
      <c r="D5003" s="29" t="s">
        <v>3212</v>
      </c>
      <c r="E5003" s="29" t="s">
        <v>3213</v>
      </c>
      <c r="F5003" s="29" t="s">
        <v>982</v>
      </c>
      <c r="G5003" s="29" t="s">
        <v>3233</v>
      </c>
      <c r="H5003" s="29" t="s">
        <v>3234</v>
      </c>
      <c r="I5003" s="29" t="s">
        <v>3262</v>
      </c>
      <c r="J5003" s="29" t="s">
        <v>3263</v>
      </c>
      <c r="K5003" s="29" t="s">
        <v>3264</v>
      </c>
      <c r="L5003" s="29" t="s">
        <v>3103</v>
      </c>
      <c r="M5003" s="29" t="s">
        <v>3265</v>
      </c>
      <c r="N5003" s="29" t="s">
        <v>3266</v>
      </c>
      <c r="O5003" s="29" t="s">
        <v>3267</v>
      </c>
      <c r="P5003" s="29" t="s">
        <v>3268</v>
      </c>
      <c r="Q5003" s="29" t="s">
        <v>3209</v>
      </c>
      <c r="R5003" s="29" t="s">
        <v>3210</v>
      </c>
      <c r="S5003" s="29" t="s">
        <v>3098</v>
      </c>
      <c r="T5003" s="29"/>
      <c r="U5003" s="30">
        <v>20280</v>
      </c>
      <c r="V5003" s="30">
        <v>20280</v>
      </c>
      <c r="W5003" s="30">
        <v>20280</v>
      </c>
      <c r="X5003" s="30">
        <v>20280</v>
      </c>
      <c r="Y5003" s="30">
        <v>20280</v>
      </c>
      <c r="Z5003" s="30">
        <v>20280</v>
      </c>
      <c r="AA5003" s="30">
        <v>20280</v>
      </c>
      <c r="AB5003" s="30">
        <v>20280</v>
      </c>
      <c r="AC5003" s="30">
        <v>20280</v>
      </c>
      <c r="AD5003" s="30">
        <v>20280</v>
      </c>
      <c r="AE5003" s="30">
        <v>20280</v>
      </c>
      <c r="AF5003" s="30">
        <v>20280</v>
      </c>
    </row>
    <row r="5004" spans="1:32" x14ac:dyDescent="0.45">
      <c r="A5004" s="29" t="s">
        <v>200</v>
      </c>
      <c r="B5004" s="29" t="s">
        <v>201</v>
      </c>
      <c r="C5004" s="29" t="s">
        <v>3211</v>
      </c>
      <c r="D5004" s="29" t="s">
        <v>3212</v>
      </c>
      <c r="E5004" s="29" t="s">
        <v>3213</v>
      </c>
      <c r="F5004" s="29" t="s">
        <v>982</v>
      </c>
      <c r="G5004" s="29" t="s">
        <v>3233</v>
      </c>
      <c r="H5004" s="29" t="s">
        <v>3234</v>
      </c>
      <c r="I5004" s="29" t="s">
        <v>3262</v>
      </c>
      <c r="J5004" s="29" t="s">
        <v>3263</v>
      </c>
      <c r="K5004" s="29" t="s">
        <v>3264</v>
      </c>
      <c r="L5004" s="29" t="s">
        <v>3103</v>
      </c>
      <c r="M5004" s="29" t="s">
        <v>3265</v>
      </c>
      <c r="N5004" s="29" t="s">
        <v>3266</v>
      </c>
      <c r="O5004" s="29" t="s">
        <v>3269</v>
      </c>
      <c r="P5004" s="29" t="s">
        <v>3270</v>
      </c>
      <c r="Q5004" s="29" t="s">
        <v>3209</v>
      </c>
      <c r="R5004" s="29" t="s">
        <v>3210</v>
      </c>
      <c r="S5004" s="29" t="s">
        <v>3098</v>
      </c>
      <c r="T5004" s="29"/>
      <c r="U5004" s="30">
        <v>195</v>
      </c>
      <c r="V5004" s="30">
        <v>351</v>
      </c>
      <c r="W5004" s="30">
        <v>195</v>
      </c>
      <c r="X5004" s="30">
        <v>234</v>
      </c>
      <c r="Y5004" s="30">
        <v>195</v>
      </c>
      <c r="Z5004" s="30">
        <v>273</v>
      </c>
      <c r="AA5004" s="30">
        <v>244</v>
      </c>
      <c r="AB5004" s="30">
        <v>195</v>
      </c>
      <c r="AC5004" s="30">
        <v>782</v>
      </c>
      <c r="AD5004" s="30">
        <v>312</v>
      </c>
      <c r="AE5004" s="30">
        <v>195</v>
      </c>
      <c r="AF5004" s="30">
        <v>273</v>
      </c>
    </row>
    <row r="5005" spans="1:32" x14ac:dyDescent="0.45">
      <c r="A5005" s="29" t="s">
        <v>200</v>
      </c>
      <c r="B5005" s="29" t="s">
        <v>201</v>
      </c>
      <c r="C5005" s="29" t="s">
        <v>3211</v>
      </c>
      <c r="D5005" s="29" t="s">
        <v>3212</v>
      </c>
      <c r="E5005" s="29" t="s">
        <v>3213</v>
      </c>
      <c r="F5005" s="29" t="s">
        <v>982</v>
      </c>
      <c r="G5005" s="29" t="s">
        <v>3233</v>
      </c>
      <c r="H5005" s="29" t="s">
        <v>3234</v>
      </c>
      <c r="I5005" s="29" t="s">
        <v>3262</v>
      </c>
      <c r="J5005" s="29" t="s">
        <v>3263</v>
      </c>
      <c r="K5005" s="29" t="s">
        <v>3264</v>
      </c>
      <c r="L5005" s="29" t="s">
        <v>3103</v>
      </c>
      <c r="M5005" s="29" t="s">
        <v>3265</v>
      </c>
      <c r="N5005" s="29" t="s">
        <v>3266</v>
      </c>
      <c r="O5005" s="29" t="s">
        <v>3271</v>
      </c>
      <c r="P5005" s="29" t="s">
        <v>3272</v>
      </c>
      <c r="Q5005" s="29" t="s">
        <v>3209</v>
      </c>
      <c r="R5005" s="29" t="s">
        <v>3210</v>
      </c>
      <c r="S5005" s="29" t="s">
        <v>3098</v>
      </c>
      <c r="T5005" s="29"/>
      <c r="U5005" s="30">
        <v>0</v>
      </c>
      <c r="V5005" s="30">
        <v>116</v>
      </c>
      <c r="W5005" s="30">
        <v>435</v>
      </c>
      <c r="X5005" s="30">
        <v>203</v>
      </c>
      <c r="Y5005" s="30">
        <v>203</v>
      </c>
      <c r="Z5005" s="30">
        <v>0</v>
      </c>
      <c r="AA5005" s="30">
        <v>377</v>
      </c>
      <c r="AB5005" s="30">
        <v>2595</v>
      </c>
      <c r="AC5005" s="30">
        <v>0</v>
      </c>
      <c r="AD5005" s="30">
        <v>0</v>
      </c>
      <c r="AE5005" s="30">
        <v>507</v>
      </c>
      <c r="AF5005" s="30">
        <v>0</v>
      </c>
    </row>
    <row r="5006" spans="1:32" x14ac:dyDescent="0.45">
      <c r="A5006" s="29" t="s">
        <v>200</v>
      </c>
      <c r="B5006" s="29" t="s">
        <v>201</v>
      </c>
      <c r="C5006" s="29" t="s">
        <v>3211</v>
      </c>
      <c r="D5006" s="29" t="s">
        <v>3212</v>
      </c>
      <c r="E5006" s="29" t="s">
        <v>3213</v>
      </c>
      <c r="F5006" s="29" t="s">
        <v>982</v>
      </c>
      <c r="G5006" s="29" t="s">
        <v>3233</v>
      </c>
      <c r="H5006" s="29" t="s">
        <v>3234</v>
      </c>
      <c r="I5006" s="29" t="s">
        <v>3262</v>
      </c>
      <c r="J5006" s="29" t="s">
        <v>3263</v>
      </c>
      <c r="K5006" s="29" t="s">
        <v>3264</v>
      </c>
      <c r="L5006" s="29" t="s">
        <v>3103</v>
      </c>
      <c r="M5006" s="29" t="s">
        <v>3265</v>
      </c>
      <c r="N5006" s="29" t="s">
        <v>3266</v>
      </c>
      <c r="O5006" s="29" t="s">
        <v>3273</v>
      </c>
      <c r="P5006" s="29" t="s">
        <v>3274</v>
      </c>
      <c r="Q5006" s="29" t="s">
        <v>3209</v>
      </c>
      <c r="R5006" s="29" t="s">
        <v>3210</v>
      </c>
      <c r="S5006" s="29" t="s">
        <v>3098</v>
      </c>
      <c r="T5006" s="29"/>
      <c r="U5006" s="30">
        <v>0</v>
      </c>
      <c r="V5006" s="30">
        <v>273</v>
      </c>
      <c r="W5006" s="30">
        <v>312</v>
      </c>
      <c r="X5006" s="30">
        <v>390</v>
      </c>
      <c r="Y5006" s="30">
        <v>0</v>
      </c>
      <c r="Z5006" s="30">
        <v>78</v>
      </c>
      <c r="AA5006" s="30">
        <v>78</v>
      </c>
      <c r="AB5006" s="30">
        <v>0</v>
      </c>
      <c r="AC5006" s="30">
        <v>195</v>
      </c>
      <c r="AD5006" s="30">
        <v>0</v>
      </c>
      <c r="AE5006" s="30">
        <v>39</v>
      </c>
      <c r="AF5006" s="30">
        <v>351</v>
      </c>
    </row>
    <row r="5007" spans="1:32" x14ac:dyDescent="0.45">
      <c r="A5007" s="29" t="s">
        <v>200</v>
      </c>
      <c r="B5007" s="29" t="s">
        <v>201</v>
      </c>
      <c r="C5007" s="29" t="s">
        <v>3211</v>
      </c>
      <c r="D5007" s="29" t="s">
        <v>3212</v>
      </c>
      <c r="E5007" s="29" t="s">
        <v>3213</v>
      </c>
      <c r="F5007" s="29" t="s">
        <v>982</v>
      </c>
      <c r="G5007" s="29" t="s">
        <v>3233</v>
      </c>
      <c r="H5007" s="29" t="s">
        <v>3234</v>
      </c>
      <c r="I5007" s="29" t="s">
        <v>3275</v>
      </c>
      <c r="J5007" s="29" t="s">
        <v>3276</v>
      </c>
      <c r="K5007" s="29" t="s">
        <v>3277</v>
      </c>
      <c r="L5007" s="29" t="s">
        <v>3100</v>
      </c>
      <c r="M5007" s="29" t="s">
        <v>3278</v>
      </c>
      <c r="N5007" s="29" t="s">
        <v>3279</v>
      </c>
      <c r="O5007" s="29" t="s">
        <v>3446</v>
      </c>
      <c r="P5007" s="29" t="s">
        <v>3447</v>
      </c>
      <c r="Q5007" s="29" t="s">
        <v>3209</v>
      </c>
      <c r="R5007" s="29" t="s">
        <v>3210</v>
      </c>
      <c r="S5007" s="29" t="s">
        <v>3098</v>
      </c>
      <c r="T5007" s="29"/>
      <c r="U5007" s="30">
        <v>40500</v>
      </c>
      <c r="V5007" s="30">
        <v>40500</v>
      </c>
      <c r="W5007" s="30">
        <v>40500</v>
      </c>
      <c r="X5007" s="30">
        <v>40500</v>
      </c>
      <c r="Y5007" s="30">
        <v>40500</v>
      </c>
      <c r="Z5007" s="30">
        <v>40500</v>
      </c>
      <c r="AA5007" s="30">
        <v>40500</v>
      </c>
      <c r="AB5007" s="30">
        <v>40500</v>
      </c>
      <c r="AC5007" s="30">
        <v>40500</v>
      </c>
      <c r="AD5007" s="30">
        <v>40500</v>
      </c>
      <c r="AE5007" s="30">
        <v>40500</v>
      </c>
      <c r="AF5007" s="30">
        <v>40500</v>
      </c>
    </row>
    <row r="5008" spans="1:32" x14ac:dyDescent="0.45">
      <c r="A5008" s="29" t="s">
        <v>200</v>
      </c>
      <c r="B5008" s="29" t="s">
        <v>201</v>
      </c>
      <c r="C5008" s="29" t="s">
        <v>3211</v>
      </c>
      <c r="D5008" s="29" t="s">
        <v>3212</v>
      </c>
      <c r="E5008" s="29" t="s">
        <v>3213</v>
      </c>
      <c r="F5008" s="29" t="s">
        <v>982</v>
      </c>
      <c r="G5008" s="29" t="s">
        <v>3233</v>
      </c>
      <c r="H5008" s="29" t="s">
        <v>3234</v>
      </c>
      <c r="I5008" s="29" t="s">
        <v>3275</v>
      </c>
      <c r="J5008" s="29" t="s">
        <v>3276</v>
      </c>
      <c r="K5008" s="29" t="s">
        <v>3277</v>
      </c>
      <c r="L5008" s="29" t="s">
        <v>3100</v>
      </c>
      <c r="M5008" s="29" t="s">
        <v>3278</v>
      </c>
      <c r="N5008" s="29" t="s">
        <v>3279</v>
      </c>
      <c r="O5008" s="29" t="s">
        <v>3280</v>
      </c>
      <c r="P5008" s="29" t="s">
        <v>3281</v>
      </c>
      <c r="Q5008" s="29" t="s">
        <v>3209</v>
      </c>
      <c r="R5008" s="29" t="s">
        <v>3210</v>
      </c>
      <c r="S5008" s="29" t="s">
        <v>3098</v>
      </c>
      <c r="T5008" s="29"/>
      <c r="U5008" s="30">
        <v>33000</v>
      </c>
      <c r="V5008" s="30">
        <v>33000</v>
      </c>
      <c r="W5008" s="30">
        <v>33000</v>
      </c>
      <c r="X5008" s="30">
        <v>33000</v>
      </c>
      <c r="Y5008" s="30">
        <v>33000</v>
      </c>
      <c r="Z5008" s="30">
        <v>33000</v>
      </c>
      <c r="AA5008" s="30">
        <v>25549</v>
      </c>
      <c r="AB5008" s="30">
        <v>0</v>
      </c>
      <c r="AC5008" s="30">
        <v>1100</v>
      </c>
      <c r="AD5008" s="30">
        <v>0</v>
      </c>
      <c r="AE5008" s="30">
        <v>0</v>
      </c>
      <c r="AF5008" s="30">
        <v>0</v>
      </c>
    </row>
    <row r="5009" spans="1:32" x14ac:dyDescent="0.45">
      <c r="A5009" s="29" t="s">
        <v>200</v>
      </c>
      <c r="B5009" s="29" t="s">
        <v>201</v>
      </c>
      <c r="C5009" s="29" t="s">
        <v>3211</v>
      </c>
      <c r="D5009" s="29" t="s">
        <v>3212</v>
      </c>
      <c r="E5009" s="29" t="s">
        <v>3213</v>
      </c>
      <c r="F5009" s="29" t="s">
        <v>982</v>
      </c>
      <c r="G5009" s="29" t="s">
        <v>3233</v>
      </c>
      <c r="H5009" s="29" t="s">
        <v>3234</v>
      </c>
      <c r="I5009" s="29" t="s">
        <v>3275</v>
      </c>
      <c r="J5009" s="29" t="s">
        <v>3276</v>
      </c>
      <c r="K5009" s="29" t="s">
        <v>3277</v>
      </c>
      <c r="L5009" s="29" t="s">
        <v>3100</v>
      </c>
      <c r="M5009" s="29" t="s">
        <v>3312</v>
      </c>
      <c r="N5009" s="29" t="s">
        <v>3313</v>
      </c>
      <c r="O5009" s="29" t="s">
        <v>3314</v>
      </c>
      <c r="P5009" s="29" t="s">
        <v>3315</v>
      </c>
      <c r="Q5009" s="29" t="s">
        <v>3209</v>
      </c>
      <c r="R5009" s="29" t="s">
        <v>3210</v>
      </c>
      <c r="S5009" s="29" t="s">
        <v>3098</v>
      </c>
      <c r="T5009" s="29"/>
      <c r="U5009" s="30">
        <v>45900</v>
      </c>
      <c r="V5009" s="30">
        <v>45900</v>
      </c>
      <c r="W5009" s="30">
        <v>45900</v>
      </c>
      <c r="X5009" s="30">
        <v>45900</v>
      </c>
      <c r="Y5009" s="30">
        <v>45900</v>
      </c>
      <c r="Z5009" s="30">
        <v>45900</v>
      </c>
      <c r="AA5009" s="30">
        <v>45900</v>
      </c>
      <c r="AB5009" s="30">
        <v>45900</v>
      </c>
      <c r="AC5009" s="30">
        <v>45900</v>
      </c>
      <c r="AD5009" s="30">
        <v>45900</v>
      </c>
      <c r="AE5009" s="30">
        <v>45900</v>
      </c>
      <c r="AF5009" s="30">
        <v>45900</v>
      </c>
    </row>
    <row r="5010" spans="1:32" x14ac:dyDescent="0.45">
      <c r="A5010" s="29" t="s">
        <v>200</v>
      </c>
      <c r="B5010" s="29" t="s">
        <v>201</v>
      </c>
      <c r="C5010" s="29" t="s">
        <v>3211</v>
      </c>
      <c r="D5010" s="29" t="s">
        <v>3212</v>
      </c>
      <c r="E5010" s="29" t="s">
        <v>3213</v>
      </c>
      <c r="F5010" s="29" t="s">
        <v>982</v>
      </c>
      <c r="G5010" s="29" t="s">
        <v>3233</v>
      </c>
      <c r="H5010" s="29" t="s">
        <v>3234</v>
      </c>
      <c r="I5010" s="29" t="s">
        <v>3275</v>
      </c>
      <c r="J5010" s="29" t="s">
        <v>3276</v>
      </c>
      <c r="K5010" s="29" t="s">
        <v>3282</v>
      </c>
      <c r="L5010" s="29" t="s">
        <v>3112</v>
      </c>
      <c r="M5010" s="29" t="s">
        <v>3283</v>
      </c>
      <c r="N5010" s="29" t="s">
        <v>3284</v>
      </c>
      <c r="O5010" s="29" t="s">
        <v>3529</v>
      </c>
      <c r="P5010" s="29" t="s">
        <v>3530</v>
      </c>
      <c r="Q5010" s="29" t="s">
        <v>3209</v>
      </c>
      <c r="R5010" s="29" t="s">
        <v>3210</v>
      </c>
      <c r="S5010" s="29" t="s">
        <v>3098</v>
      </c>
      <c r="T5010" s="29"/>
      <c r="U5010" s="30">
        <v>25200</v>
      </c>
      <c r="V5010" s="30">
        <v>25200</v>
      </c>
      <c r="W5010" s="30">
        <v>25200</v>
      </c>
      <c r="X5010" s="30">
        <v>25200</v>
      </c>
      <c r="Y5010" s="30">
        <v>25200</v>
      </c>
      <c r="Z5010" s="30">
        <v>25200</v>
      </c>
      <c r="AA5010" s="30">
        <v>25200</v>
      </c>
      <c r="AB5010" s="30">
        <v>25200</v>
      </c>
      <c r="AC5010" s="30">
        <v>25200</v>
      </c>
      <c r="AD5010" s="30">
        <v>25200</v>
      </c>
      <c r="AE5010" s="30">
        <v>25200</v>
      </c>
      <c r="AF5010" s="30">
        <v>25200</v>
      </c>
    </row>
    <row r="5011" spans="1:32" x14ac:dyDescent="0.45">
      <c r="A5011" s="29" t="s">
        <v>200</v>
      </c>
      <c r="B5011" s="29" t="s">
        <v>201</v>
      </c>
      <c r="C5011" s="29" t="s">
        <v>3211</v>
      </c>
      <c r="D5011" s="29" t="s">
        <v>3212</v>
      </c>
      <c r="E5011" s="29" t="s">
        <v>3213</v>
      </c>
      <c r="F5011" s="29" t="s">
        <v>982</v>
      </c>
      <c r="G5011" s="29" t="s">
        <v>3233</v>
      </c>
      <c r="H5011" s="29" t="s">
        <v>3234</v>
      </c>
      <c r="I5011" s="29" t="s">
        <v>3275</v>
      </c>
      <c r="J5011" s="29" t="s">
        <v>3276</v>
      </c>
      <c r="K5011" s="29" t="s">
        <v>3282</v>
      </c>
      <c r="L5011" s="29" t="s">
        <v>3112</v>
      </c>
      <c r="M5011" s="29" t="s">
        <v>3283</v>
      </c>
      <c r="N5011" s="29" t="s">
        <v>3284</v>
      </c>
      <c r="O5011" s="29" t="s">
        <v>3285</v>
      </c>
      <c r="P5011" s="29" t="s">
        <v>3286</v>
      </c>
      <c r="Q5011" s="29" t="s">
        <v>3209</v>
      </c>
      <c r="R5011" s="29" t="s">
        <v>3210</v>
      </c>
      <c r="S5011" s="29" t="s">
        <v>3098</v>
      </c>
      <c r="T5011" s="29"/>
      <c r="U5011" s="30">
        <v>20000</v>
      </c>
      <c r="V5011" s="30">
        <v>20000</v>
      </c>
      <c r="W5011" s="30">
        <v>20000</v>
      </c>
      <c r="X5011" s="30">
        <v>20000</v>
      </c>
      <c r="Y5011" s="30">
        <v>20000</v>
      </c>
      <c r="Z5011" s="30">
        <v>20000</v>
      </c>
      <c r="AA5011" s="30">
        <v>20000</v>
      </c>
      <c r="AB5011" s="30">
        <v>20000</v>
      </c>
      <c r="AC5011" s="30">
        <v>20000</v>
      </c>
      <c r="AD5011" s="30">
        <v>20000</v>
      </c>
      <c r="AE5011" s="30">
        <v>20000</v>
      </c>
      <c r="AF5011" s="30">
        <v>20000</v>
      </c>
    </row>
    <row r="5012" spans="1:32" x14ac:dyDescent="0.45">
      <c r="A5012" s="29" t="s">
        <v>200</v>
      </c>
      <c r="B5012" s="29" t="s">
        <v>201</v>
      </c>
      <c r="C5012" s="29" t="s">
        <v>3211</v>
      </c>
      <c r="D5012" s="29" t="s">
        <v>3212</v>
      </c>
      <c r="E5012" s="29" t="s">
        <v>3213</v>
      </c>
      <c r="F5012" s="29" t="s">
        <v>982</v>
      </c>
      <c r="G5012" s="29" t="s">
        <v>3233</v>
      </c>
      <c r="H5012" s="29" t="s">
        <v>3234</v>
      </c>
      <c r="I5012" s="29" t="s">
        <v>3275</v>
      </c>
      <c r="J5012" s="29" t="s">
        <v>3276</v>
      </c>
      <c r="K5012" s="29" t="s">
        <v>3282</v>
      </c>
      <c r="L5012" s="29" t="s">
        <v>3112</v>
      </c>
      <c r="M5012" s="29" t="s">
        <v>3283</v>
      </c>
      <c r="N5012" s="29" t="s">
        <v>3284</v>
      </c>
      <c r="O5012" s="29" t="s">
        <v>3448</v>
      </c>
      <c r="P5012" s="29" t="s">
        <v>3449</v>
      </c>
      <c r="Q5012" s="29" t="s">
        <v>3209</v>
      </c>
      <c r="R5012" s="29" t="s">
        <v>3210</v>
      </c>
      <c r="S5012" s="29" t="s">
        <v>3098</v>
      </c>
      <c r="T5012" s="29"/>
      <c r="U5012" s="30">
        <v>20000</v>
      </c>
      <c r="V5012" s="30">
        <v>20000</v>
      </c>
      <c r="W5012" s="30">
        <v>20000</v>
      </c>
      <c r="X5012" s="30">
        <v>20000</v>
      </c>
      <c r="Y5012" s="30">
        <v>20000</v>
      </c>
      <c r="Z5012" s="30">
        <v>20000</v>
      </c>
      <c r="AA5012" s="30">
        <v>20000</v>
      </c>
      <c r="AB5012" s="30">
        <v>20000</v>
      </c>
      <c r="AC5012" s="30">
        <v>20000</v>
      </c>
      <c r="AD5012" s="30">
        <v>20000</v>
      </c>
      <c r="AE5012" s="30">
        <v>20000</v>
      </c>
      <c r="AF5012" s="30">
        <v>20000</v>
      </c>
    </row>
    <row r="5013" spans="1:32" x14ac:dyDescent="0.45">
      <c r="A5013" s="29" t="s">
        <v>200</v>
      </c>
      <c r="B5013" s="29" t="s">
        <v>201</v>
      </c>
      <c r="C5013" s="29" t="s">
        <v>3211</v>
      </c>
      <c r="D5013" s="29" t="s">
        <v>3212</v>
      </c>
      <c r="E5013" s="29" t="s">
        <v>3213</v>
      </c>
      <c r="F5013" s="29" t="s">
        <v>982</v>
      </c>
      <c r="G5013" s="29" t="s">
        <v>3233</v>
      </c>
      <c r="H5013" s="29" t="s">
        <v>3234</v>
      </c>
      <c r="I5013" s="29" t="s">
        <v>3275</v>
      </c>
      <c r="J5013" s="29" t="s">
        <v>3276</v>
      </c>
      <c r="K5013" s="29" t="s">
        <v>3287</v>
      </c>
      <c r="L5013" s="29" t="s">
        <v>3101</v>
      </c>
      <c r="M5013" s="29" t="s">
        <v>3288</v>
      </c>
      <c r="N5013" s="29" t="s">
        <v>3289</v>
      </c>
      <c r="O5013" s="29" t="s">
        <v>3290</v>
      </c>
      <c r="P5013" s="29" t="s">
        <v>3291</v>
      </c>
      <c r="Q5013" s="29" t="s">
        <v>3209</v>
      </c>
      <c r="R5013" s="29" t="s">
        <v>3210</v>
      </c>
      <c r="S5013" s="29" t="s">
        <v>3098</v>
      </c>
      <c r="T5013" s="29"/>
      <c r="U5013" s="30">
        <v>0</v>
      </c>
      <c r="V5013" s="30">
        <v>0</v>
      </c>
      <c r="W5013" s="30">
        <v>0</v>
      </c>
      <c r="X5013" s="30">
        <v>0</v>
      </c>
      <c r="Y5013" s="30">
        <v>0</v>
      </c>
      <c r="Z5013" s="30">
        <v>0</v>
      </c>
      <c r="AA5013" s="30">
        <v>0</v>
      </c>
      <c r="AB5013" s="30">
        <v>0</v>
      </c>
      <c r="AC5013" s="30">
        <v>0</v>
      </c>
      <c r="AD5013" s="30">
        <v>0</v>
      </c>
      <c r="AE5013" s="30">
        <v>0</v>
      </c>
      <c r="AF5013" s="30">
        <v>0</v>
      </c>
    </row>
    <row r="5014" spans="1:32" x14ac:dyDescent="0.45">
      <c r="A5014" s="29" t="s">
        <v>200</v>
      </c>
      <c r="B5014" s="29" t="s">
        <v>201</v>
      </c>
      <c r="C5014" s="29" t="s">
        <v>3978</v>
      </c>
      <c r="D5014" s="29" t="s">
        <v>3979</v>
      </c>
      <c r="E5014" s="29" t="s">
        <v>3980</v>
      </c>
      <c r="F5014" s="29" t="s">
        <v>3981</v>
      </c>
      <c r="G5014" s="29" t="s">
        <v>3200</v>
      </c>
      <c r="H5014" s="29" t="s">
        <v>3201</v>
      </c>
      <c r="I5014" s="29" t="s">
        <v>3202</v>
      </c>
      <c r="J5014" s="29" t="s">
        <v>3203</v>
      </c>
      <c r="K5014" s="29" t="s">
        <v>3204</v>
      </c>
      <c r="L5014" s="29" t="s">
        <v>3109</v>
      </c>
      <c r="M5014" s="29" t="s">
        <v>3205</v>
      </c>
      <c r="N5014" s="29" t="s">
        <v>3206</v>
      </c>
      <c r="O5014" s="29" t="s">
        <v>3214</v>
      </c>
      <c r="P5014" s="29" t="s">
        <v>3215</v>
      </c>
      <c r="Q5014" s="29" t="s">
        <v>3209</v>
      </c>
      <c r="R5014" s="29" t="s">
        <v>3210</v>
      </c>
      <c r="S5014" s="29" t="s">
        <v>3098</v>
      </c>
      <c r="T5014" s="29"/>
      <c r="U5014" s="30">
        <v>0</v>
      </c>
      <c r="V5014" s="30">
        <v>0</v>
      </c>
      <c r="W5014" s="30">
        <v>50</v>
      </c>
      <c r="X5014" s="30">
        <v>0</v>
      </c>
      <c r="Y5014" s="30">
        <v>0</v>
      </c>
      <c r="Z5014" s="30">
        <v>0</v>
      </c>
      <c r="AA5014" s="30">
        <v>0</v>
      </c>
      <c r="AB5014" s="30">
        <v>0</v>
      </c>
      <c r="AC5014" s="30">
        <v>0</v>
      </c>
      <c r="AD5014" s="30">
        <v>0</v>
      </c>
      <c r="AE5014" s="30">
        <v>0</v>
      </c>
      <c r="AF5014" s="30">
        <v>0</v>
      </c>
    </row>
    <row r="5015" spans="1:32" x14ac:dyDescent="0.45">
      <c r="A5015" s="29" t="s">
        <v>200</v>
      </c>
      <c r="B5015" s="29" t="s">
        <v>201</v>
      </c>
      <c r="C5015" s="29" t="s">
        <v>3978</v>
      </c>
      <c r="D5015" s="29" t="s">
        <v>3979</v>
      </c>
      <c r="E5015" s="29" t="s">
        <v>3980</v>
      </c>
      <c r="F5015" s="29" t="s">
        <v>3981</v>
      </c>
      <c r="G5015" s="29" t="s">
        <v>3233</v>
      </c>
      <c r="H5015" s="29" t="s">
        <v>3234</v>
      </c>
      <c r="I5015" s="29" t="s">
        <v>3341</v>
      </c>
      <c r="J5015" s="29" t="s">
        <v>3342</v>
      </c>
      <c r="K5015" s="29" t="s">
        <v>3343</v>
      </c>
      <c r="L5015" s="29" t="s">
        <v>3119</v>
      </c>
      <c r="M5015" s="29" t="s">
        <v>3344</v>
      </c>
      <c r="N5015" s="29" t="s">
        <v>3345</v>
      </c>
      <c r="O5015" s="29" t="s">
        <v>3346</v>
      </c>
      <c r="P5015" s="29" t="s">
        <v>3347</v>
      </c>
      <c r="Q5015" s="29" t="s">
        <v>3209</v>
      </c>
      <c r="R5015" s="29" t="s">
        <v>3210</v>
      </c>
      <c r="S5015" s="29" t="s">
        <v>3098</v>
      </c>
      <c r="T5015" s="29"/>
      <c r="U5015" s="30">
        <v>-507</v>
      </c>
      <c r="V5015" s="30">
        <v>-489</v>
      </c>
      <c r="W5015" s="30">
        <v>-524</v>
      </c>
      <c r="X5015" s="30">
        <v>-537</v>
      </c>
      <c r="Y5015" s="30">
        <v>-546</v>
      </c>
      <c r="Z5015" s="30">
        <v>-564</v>
      </c>
      <c r="AA5015" s="30">
        <v>-584</v>
      </c>
      <c r="AB5015" s="30">
        <v>-596</v>
      </c>
      <c r="AC5015" s="30">
        <v>-603</v>
      </c>
      <c r="AD5015" s="30">
        <v>-590</v>
      </c>
      <c r="AE5015" s="30">
        <v>-583</v>
      </c>
      <c r="AF5015" s="30">
        <v>-594</v>
      </c>
    </row>
    <row r="5016" spans="1:32" x14ac:dyDescent="0.45">
      <c r="A5016" s="29" t="s">
        <v>200</v>
      </c>
      <c r="B5016" s="29" t="s">
        <v>201</v>
      </c>
      <c r="C5016" s="29" t="s">
        <v>3978</v>
      </c>
      <c r="D5016" s="29" t="s">
        <v>3979</v>
      </c>
      <c r="E5016" s="29" t="s">
        <v>3980</v>
      </c>
      <c r="F5016" s="29" t="s">
        <v>3981</v>
      </c>
      <c r="G5016" s="29" t="s">
        <v>3233</v>
      </c>
      <c r="H5016" s="29" t="s">
        <v>3234</v>
      </c>
      <c r="I5016" s="29" t="s">
        <v>3341</v>
      </c>
      <c r="J5016" s="29" t="s">
        <v>3342</v>
      </c>
      <c r="K5016" s="29" t="s">
        <v>3348</v>
      </c>
      <c r="L5016" s="29" t="s">
        <v>3115</v>
      </c>
      <c r="M5016" s="29" t="s">
        <v>3366</v>
      </c>
      <c r="N5016" s="29" t="s">
        <v>3367</v>
      </c>
      <c r="O5016" s="29" t="s">
        <v>3370</v>
      </c>
      <c r="P5016" s="29" t="s">
        <v>3371</v>
      </c>
      <c r="Q5016" s="29" t="s">
        <v>3209</v>
      </c>
      <c r="R5016" s="29" t="s">
        <v>3210</v>
      </c>
      <c r="S5016" s="29" t="s">
        <v>3098</v>
      </c>
      <c r="T5016" s="29"/>
      <c r="U5016" s="30">
        <v>18703.698</v>
      </c>
      <c r="V5016" s="30">
        <v>22453.698</v>
      </c>
      <c r="W5016" s="30">
        <v>21864.698</v>
      </c>
      <c r="X5016" s="30">
        <v>18703.698</v>
      </c>
      <c r="Y5016" s="30">
        <v>18703.698</v>
      </c>
      <c r="Z5016" s="30">
        <v>18703.698</v>
      </c>
      <c r="AA5016" s="30">
        <v>18703.698</v>
      </c>
      <c r="AB5016" s="30">
        <v>18703.698</v>
      </c>
      <c r="AC5016" s="30">
        <v>18703.698</v>
      </c>
      <c r="AD5016" s="30">
        <v>18703.698</v>
      </c>
      <c r="AE5016" s="30">
        <v>18703.698</v>
      </c>
      <c r="AF5016" s="30">
        <v>18703.698</v>
      </c>
    </row>
    <row r="5017" spans="1:32" x14ac:dyDescent="0.45">
      <c r="A5017" s="29" t="s">
        <v>658</v>
      </c>
      <c r="B5017" s="29" t="s">
        <v>3039</v>
      </c>
      <c r="C5017" s="29" t="s">
        <v>3584</v>
      </c>
      <c r="D5017" s="29" t="s">
        <v>3585</v>
      </c>
      <c r="E5017" s="29" t="s">
        <v>3586</v>
      </c>
      <c r="F5017" s="29" t="s">
        <v>3587</v>
      </c>
      <c r="G5017" s="29" t="s">
        <v>3200</v>
      </c>
      <c r="H5017" s="29" t="s">
        <v>3201</v>
      </c>
      <c r="I5017" s="29" t="s">
        <v>3202</v>
      </c>
      <c r="J5017" s="29" t="s">
        <v>3203</v>
      </c>
      <c r="K5017" s="29" t="s">
        <v>3204</v>
      </c>
      <c r="L5017" s="29" t="s">
        <v>3109</v>
      </c>
      <c r="M5017" s="29" t="s">
        <v>3378</v>
      </c>
      <c r="N5017" s="29" t="s">
        <v>3379</v>
      </c>
      <c r="O5017" s="29" t="s">
        <v>3380</v>
      </c>
      <c r="P5017" s="29" t="s">
        <v>3381</v>
      </c>
      <c r="Q5017" s="29" t="s">
        <v>3209</v>
      </c>
      <c r="R5017" s="29" t="s">
        <v>3210</v>
      </c>
      <c r="S5017" s="29" t="s">
        <v>3098</v>
      </c>
      <c r="T5017" s="29"/>
      <c r="U5017" s="30">
        <v>6880</v>
      </c>
      <c r="V5017" s="30">
        <v>6880</v>
      </c>
      <c r="W5017" s="30">
        <v>6880</v>
      </c>
      <c r="X5017" s="30">
        <v>6880</v>
      </c>
      <c r="Y5017" s="30">
        <v>6880</v>
      </c>
      <c r="Z5017" s="30">
        <v>6970</v>
      </c>
      <c r="AA5017" s="30">
        <v>6970</v>
      </c>
      <c r="AB5017" s="30">
        <v>6970</v>
      </c>
      <c r="AC5017" s="30">
        <v>6970</v>
      </c>
      <c r="AD5017" s="30">
        <v>6970</v>
      </c>
      <c r="AE5017" s="30">
        <v>0</v>
      </c>
      <c r="AF5017" s="30">
        <v>0</v>
      </c>
    </row>
    <row r="5018" spans="1:32" x14ac:dyDescent="0.45">
      <c r="A5018" s="29" t="s">
        <v>658</v>
      </c>
      <c r="B5018" s="29" t="s">
        <v>3039</v>
      </c>
      <c r="C5018" s="29" t="s">
        <v>3299</v>
      </c>
      <c r="D5018" s="29" t="s">
        <v>3300</v>
      </c>
      <c r="E5018" s="29" t="s">
        <v>3320</v>
      </c>
      <c r="F5018" s="29" t="s">
        <v>3321</v>
      </c>
      <c r="G5018" s="29" t="s">
        <v>3200</v>
      </c>
      <c r="H5018" s="29" t="s">
        <v>3201</v>
      </c>
      <c r="I5018" s="29" t="s">
        <v>3202</v>
      </c>
      <c r="J5018" s="29" t="s">
        <v>3203</v>
      </c>
      <c r="K5018" s="29" t="s">
        <v>3216</v>
      </c>
      <c r="L5018" s="29" t="s">
        <v>3102</v>
      </c>
      <c r="M5018" s="29" t="s">
        <v>3492</v>
      </c>
      <c r="N5018" s="29" t="s">
        <v>3493</v>
      </c>
      <c r="O5018" s="29" t="s">
        <v>3494</v>
      </c>
      <c r="P5018" s="29" t="s">
        <v>3495</v>
      </c>
      <c r="Q5018" s="29" t="s">
        <v>3209</v>
      </c>
      <c r="R5018" s="29" t="s">
        <v>3210</v>
      </c>
      <c r="S5018" s="29" t="s">
        <v>3098</v>
      </c>
      <c r="T5018" s="29"/>
      <c r="U5018" s="30">
        <v>580000</v>
      </c>
      <c r="V5018" s="30">
        <v>580000</v>
      </c>
      <c r="W5018" s="30">
        <v>580000</v>
      </c>
      <c r="X5018" s="30">
        <v>580000</v>
      </c>
      <c r="Y5018" s="30">
        <v>580000</v>
      </c>
      <c r="Z5018" s="30">
        <v>580000</v>
      </c>
      <c r="AA5018" s="30">
        <v>580000</v>
      </c>
      <c r="AB5018" s="30">
        <v>580000</v>
      </c>
      <c r="AC5018" s="30">
        <v>580000</v>
      </c>
      <c r="AD5018" s="30">
        <v>580000</v>
      </c>
      <c r="AE5018" s="30">
        <v>580000</v>
      </c>
      <c r="AF5018" s="30">
        <v>580000</v>
      </c>
    </row>
    <row r="5019" spans="1:32" x14ac:dyDescent="0.45">
      <c r="A5019" s="29" t="s">
        <v>658</v>
      </c>
      <c r="B5019" s="29" t="s">
        <v>3039</v>
      </c>
      <c r="C5019" s="29" t="s">
        <v>3299</v>
      </c>
      <c r="D5019" s="29" t="s">
        <v>3300</v>
      </c>
      <c r="E5019" s="29" t="s">
        <v>3320</v>
      </c>
      <c r="F5019" s="29" t="s">
        <v>3321</v>
      </c>
      <c r="G5019" s="29" t="s">
        <v>3200</v>
      </c>
      <c r="H5019" s="29" t="s">
        <v>3201</v>
      </c>
      <c r="I5019" s="29" t="s">
        <v>3202</v>
      </c>
      <c r="J5019" s="29" t="s">
        <v>3203</v>
      </c>
      <c r="K5019" s="29" t="s">
        <v>3216</v>
      </c>
      <c r="L5019" s="29" t="s">
        <v>3102</v>
      </c>
      <c r="M5019" s="29" t="s">
        <v>3492</v>
      </c>
      <c r="N5019" s="29" t="s">
        <v>3493</v>
      </c>
      <c r="O5019" s="29" t="s">
        <v>3496</v>
      </c>
      <c r="P5019" s="29" t="s">
        <v>3497</v>
      </c>
      <c r="Q5019" s="29" t="s">
        <v>3209</v>
      </c>
      <c r="R5019" s="29" t="s">
        <v>3210</v>
      </c>
      <c r="S5019" s="29" t="s">
        <v>3098</v>
      </c>
      <c r="T5019" s="29"/>
      <c r="U5019" s="30">
        <v>0</v>
      </c>
      <c r="V5019" s="30">
        <v>0</v>
      </c>
      <c r="W5019" s="30">
        <v>0</v>
      </c>
      <c r="X5019" s="30">
        <v>0</v>
      </c>
      <c r="Y5019" s="30">
        <v>0</v>
      </c>
      <c r="Z5019" s="30">
        <v>0</v>
      </c>
      <c r="AA5019" s="30">
        <v>0</v>
      </c>
      <c r="AB5019" s="30">
        <v>0</v>
      </c>
      <c r="AC5019" s="30">
        <v>0</v>
      </c>
      <c r="AD5019" s="30">
        <v>0</v>
      </c>
      <c r="AE5019" s="30">
        <v>0</v>
      </c>
      <c r="AF5019" s="30">
        <v>0</v>
      </c>
    </row>
    <row r="5020" spans="1:32" x14ac:dyDescent="0.45">
      <c r="A5020" s="29" t="s">
        <v>658</v>
      </c>
      <c r="B5020" s="29" t="s">
        <v>3039</v>
      </c>
      <c r="C5020" s="29" t="s">
        <v>3299</v>
      </c>
      <c r="D5020" s="29" t="s">
        <v>3300</v>
      </c>
      <c r="E5020" s="29" t="s">
        <v>3320</v>
      </c>
      <c r="F5020" s="29" t="s">
        <v>3321</v>
      </c>
      <c r="G5020" s="29" t="s">
        <v>3233</v>
      </c>
      <c r="H5020" s="29" t="s">
        <v>3234</v>
      </c>
      <c r="I5020" s="29" t="s">
        <v>3275</v>
      </c>
      <c r="J5020" s="29" t="s">
        <v>3276</v>
      </c>
      <c r="K5020" s="29" t="s">
        <v>3277</v>
      </c>
      <c r="L5020" s="29" t="s">
        <v>3100</v>
      </c>
      <c r="M5020" s="29" t="s">
        <v>3278</v>
      </c>
      <c r="N5020" s="29" t="s">
        <v>3279</v>
      </c>
      <c r="O5020" s="29" t="s">
        <v>3446</v>
      </c>
      <c r="P5020" s="29" t="s">
        <v>3447</v>
      </c>
      <c r="Q5020" s="29" t="s">
        <v>3209</v>
      </c>
      <c r="R5020" s="29" t="s">
        <v>3210</v>
      </c>
      <c r="S5020" s="29" t="s">
        <v>3098</v>
      </c>
      <c r="T5020" s="29"/>
      <c r="U5020" s="30">
        <v>45000</v>
      </c>
      <c r="V5020" s="30">
        <v>45000</v>
      </c>
      <c r="W5020" s="30">
        <v>45000</v>
      </c>
      <c r="X5020" s="30">
        <v>45000</v>
      </c>
      <c r="Y5020" s="30">
        <v>45000</v>
      </c>
      <c r="Z5020" s="30">
        <v>45000</v>
      </c>
      <c r="AA5020" s="30">
        <v>45000</v>
      </c>
      <c r="AB5020" s="30">
        <v>45000</v>
      </c>
      <c r="AC5020" s="30">
        <v>45000</v>
      </c>
      <c r="AD5020" s="30">
        <v>45000</v>
      </c>
      <c r="AE5020" s="30">
        <v>45000</v>
      </c>
      <c r="AF5020" s="30">
        <v>45000</v>
      </c>
    </row>
    <row r="5021" spans="1:32" x14ac:dyDescent="0.45">
      <c r="A5021" s="29" t="s">
        <v>658</v>
      </c>
      <c r="B5021" s="29" t="s">
        <v>3039</v>
      </c>
      <c r="C5021" s="29" t="s">
        <v>3299</v>
      </c>
      <c r="D5021" s="29" t="s">
        <v>3300</v>
      </c>
      <c r="E5021" s="29" t="s">
        <v>3320</v>
      </c>
      <c r="F5021" s="29" t="s">
        <v>3321</v>
      </c>
      <c r="G5021" s="29" t="s">
        <v>3233</v>
      </c>
      <c r="H5021" s="29" t="s">
        <v>3234</v>
      </c>
      <c r="I5021" s="29" t="s">
        <v>3275</v>
      </c>
      <c r="J5021" s="29" t="s">
        <v>3276</v>
      </c>
      <c r="K5021" s="29" t="s">
        <v>3287</v>
      </c>
      <c r="L5021" s="29" t="s">
        <v>3101</v>
      </c>
      <c r="M5021" s="29" t="s">
        <v>3316</v>
      </c>
      <c r="N5021" s="29" t="s">
        <v>3317</v>
      </c>
      <c r="O5021" s="29" t="s">
        <v>3452</v>
      </c>
      <c r="P5021" s="29" t="s">
        <v>3453</v>
      </c>
      <c r="Q5021" s="29" t="s">
        <v>3209</v>
      </c>
      <c r="R5021" s="29" t="s">
        <v>3210</v>
      </c>
      <c r="S5021" s="29" t="s">
        <v>3098</v>
      </c>
      <c r="T5021" s="29"/>
      <c r="U5021" s="30">
        <v>50000</v>
      </c>
      <c r="V5021" s="30">
        <v>50000</v>
      </c>
      <c r="W5021" s="30">
        <v>50000</v>
      </c>
      <c r="X5021" s="30">
        <v>50000</v>
      </c>
      <c r="Y5021" s="30">
        <v>50000</v>
      </c>
      <c r="Z5021" s="30">
        <v>50000</v>
      </c>
      <c r="AA5021" s="30">
        <v>50000</v>
      </c>
      <c r="AB5021" s="30">
        <v>50000</v>
      </c>
      <c r="AC5021" s="30">
        <v>50000</v>
      </c>
      <c r="AD5021" s="30">
        <v>50000</v>
      </c>
      <c r="AE5021" s="30">
        <v>50000</v>
      </c>
      <c r="AF5021" s="30">
        <v>50000</v>
      </c>
    </row>
    <row r="5022" spans="1:32" x14ac:dyDescent="0.45">
      <c r="A5022" s="29" t="s">
        <v>1017</v>
      </c>
      <c r="B5022" s="29" t="s">
        <v>1018</v>
      </c>
      <c r="C5022" s="29" t="s">
        <v>3299</v>
      </c>
      <c r="D5022" s="29" t="s">
        <v>3300</v>
      </c>
      <c r="E5022" s="29" t="s">
        <v>3538</v>
      </c>
      <c r="F5022" s="29" t="s">
        <v>3539</v>
      </c>
      <c r="G5022" s="29" t="s">
        <v>3233</v>
      </c>
      <c r="H5022" s="29" t="s">
        <v>3234</v>
      </c>
      <c r="I5022" s="29" t="s">
        <v>3235</v>
      </c>
      <c r="J5022" s="29" t="s">
        <v>3236</v>
      </c>
      <c r="K5022" s="29" t="s">
        <v>3237</v>
      </c>
      <c r="L5022" s="29" t="s">
        <v>3107</v>
      </c>
      <c r="M5022" s="29" t="s">
        <v>3238</v>
      </c>
      <c r="N5022" s="29" t="s">
        <v>3239</v>
      </c>
      <c r="O5022" s="29" t="s">
        <v>3422</v>
      </c>
      <c r="P5022" s="29" t="s">
        <v>3423</v>
      </c>
      <c r="Q5022" s="29" t="s">
        <v>3209</v>
      </c>
      <c r="R5022" s="29" t="s">
        <v>3210</v>
      </c>
      <c r="S5022" s="29" t="s">
        <v>3098</v>
      </c>
      <c r="T5022" s="29"/>
      <c r="U5022" s="30">
        <v>4000</v>
      </c>
      <c r="V5022" s="30">
        <v>4000</v>
      </c>
      <c r="W5022" s="30">
        <v>4000</v>
      </c>
      <c r="X5022" s="30">
        <v>4000</v>
      </c>
      <c r="Y5022" s="30">
        <v>4000</v>
      </c>
      <c r="Z5022" s="30">
        <v>4000</v>
      </c>
      <c r="AA5022" s="30">
        <v>4000</v>
      </c>
      <c r="AB5022" s="30">
        <v>4000</v>
      </c>
      <c r="AC5022" s="30">
        <v>4000</v>
      </c>
      <c r="AD5022" s="30">
        <v>4000</v>
      </c>
      <c r="AE5022" s="30">
        <v>4000</v>
      </c>
      <c r="AF5022" s="30">
        <v>4000</v>
      </c>
    </row>
    <row r="5023" spans="1:32" x14ac:dyDescent="0.45">
      <c r="A5023" s="29" t="s">
        <v>1017</v>
      </c>
      <c r="B5023" s="29" t="s">
        <v>1018</v>
      </c>
      <c r="C5023" s="29" t="s">
        <v>3299</v>
      </c>
      <c r="D5023" s="29" t="s">
        <v>3300</v>
      </c>
      <c r="E5023" s="29" t="s">
        <v>3538</v>
      </c>
      <c r="F5023" s="29" t="s">
        <v>3539</v>
      </c>
      <c r="G5023" s="29" t="s">
        <v>3233</v>
      </c>
      <c r="H5023" s="29" t="s">
        <v>3234</v>
      </c>
      <c r="I5023" s="29" t="s">
        <v>3262</v>
      </c>
      <c r="J5023" s="29" t="s">
        <v>3263</v>
      </c>
      <c r="K5023" s="29" t="s">
        <v>3264</v>
      </c>
      <c r="L5023" s="29" t="s">
        <v>3103</v>
      </c>
      <c r="M5023" s="29" t="s">
        <v>3265</v>
      </c>
      <c r="N5023" s="29" t="s">
        <v>3266</v>
      </c>
      <c r="O5023" s="29" t="s">
        <v>3267</v>
      </c>
      <c r="P5023" s="29" t="s">
        <v>3268</v>
      </c>
      <c r="Q5023" s="29" t="s">
        <v>3209</v>
      </c>
      <c r="R5023" s="29" t="s">
        <v>3210</v>
      </c>
      <c r="S5023" s="29" t="s">
        <v>3098</v>
      </c>
      <c r="T5023" s="29"/>
      <c r="U5023" s="30">
        <v>5200</v>
      </c>
      <c r="V5023" s="30">
        <v>5200</v>
      </c>
      <c r="W5023" s="30">
        <v>5200</v>
      </c>
      <c r="X5023" s="30">
        <v>5200</v>
      </c>
      <c r="Y5023" s="30">
        <v>5200</v>
      </c>
      <c r="Z5023" s="30">
        <v>5200</v>
      </c>
      <c r="AA5023" s="30">
        <v>5200</v>
      </c>
      <c r="AB5023" s="30">
        <v>5200</v>
      </c>
      <c r="AC5023" s="30">
        <v>5200</v>
      </c>
      <c r="AD5023" s="30">
        <v>5200</v>
      </c>
      <c r="AE5023" s="30">
        <v>5200</v>
      </c>
      <c r="AF5023" s="30">
        <v>5200</v>
      </c>
    </row>
    <row r="5024" spans="1:32" x14ac:dyDescent="0.45">
      <c r="A5024" s="29" t="s">
        <v>1095</v>
      </c>
      <c r="B5024" s="29" t="s">
        <v>1096</v>
      </c>
      <c r="C5024" s="29" t="s">
        <v>3211</v>
      </c>
      <c r="D5024" s="29" t="s">
        <v>3212</v>
      </c>
      <c r="E5024" s="29" t="s">
        <v>3213</v>
      </c>
      <c r="F5024" s="29" t="s">
        <v>982</v>
      </c>
      <c r="G5024" s="29" t="s">
        <v>3233</v>
      </c>
      <c r="H5024" s="29" t="s">
        <v>3234</v>
      </c>
      <c r="I5024" s="29" t="s">
        <v>3235</v>
      </c>
      <c r="J5024" s="29" t="s">
        <v>3236</v>
      </c>
      <c r="K5024" s="29" t="s">
        <v>3237</v>
      </c>
      <c r="L5024" s="29" t="s">
        <v>3107</v>
      </c>
      <c r="M5024" s="29" t="s">
        <v>3413</v>
      </c>
      <c r="N5024" s="29" t="s">
        <v>3414</v>
      </c>
      <c r="O5024" s="29" t="s">
        <v>3415</v>
      </c>
      <c r="P5024" s="29" t="s">
        <v>3414</v>
      </c>
      <c r="Q5024" s="29" t="s">
        <v>3209</v>
      </c>
      <c r="R5024" s="29" t="s">
        <v>3210</v>
      </c>
      <c r="S5024" s="29" t="s">
        <v>3098</v>
      </c>
      <c r="T5024" s="29"/>
      <c r="U5024" s="30">
        <v>0</v>
      </c>
      <c r="V5024" s="30">
        <v>0</v>
      </c>
      <c r="W5024" s="30">
        <v>0</v>
      </c>
      <c r="X5024" s="30">
        <v>0</v>
      </c>
      <c r="Y5024" s="30">
        <v>0</v>
      </c>
      <c r="Z5024" s="30">
        <v>0</v>
      </c>
      <c r="AA5024" s="30">
        <v>0</v>
      </c>
      <c r="AB5024" s="30">
        <v>0</v>
      </c>
      <c r="AC5024" s="30">
        <v>0</v>
      </c>
      <c r="AD5024" s="30">
        <v>0</v>
      </c>
      <c r="AE5024" s="30">
        <v>0</v>
      </c>
      <c r="AF5024" s="30">
        <v>0</v>
      </c>
    </row>
    <row r="5025" spans="1:32" x14ac:dyDescent="0.45">
      <c r="A5025" s="29" t="s">
        <v>1095</v>
      </c>
      <c r="B5025" s="29" t="s">
        <v>1096</v>
      </c>
      <c r="C5025" s="29" t="s">
        <v>3211</v>
      </c>
      <c r="D5025" s="29" t="s">
        <v>3212</v>
      </c>
      <c r="E5025" s="29" t="s">
        <v>3213</v>
      </c>
      <c r="F5025" s="29" t="s">
        <v>982</v>
      </c>
      <c r="G5025" s="29" t="s">
        <v>3233</v>
      </c>
      <c r="H5025" s="29" t="s">
        <v>3234</v>
      </c>
      <c r="I5025" s="29" t="s">
        <v>3341</v>
      </c>
      <c r="J5025" s="29" t="s">
        <v>3342</v>
      </c>
      <c r="K5025" s="29" t="s">
        <v>3343</v>
      </c>
      <c r="L5025" s="29" t="s">
        <v>3119</v>
      </c>
      <c r="M5025" s="29" t="s">
        <v>3344</v>
      </c>
      <c r="N5025" s="29" t="s">
        <v>3345</v>
      </c>
      <c r="O5025" s="29" t="s">
        <v>3346</v>
      </c>
      <c r="P5025" s="29" t="s">
        <v>3347</v>
      </c>
      <c r="Q5025" s="29" t="s">
        <v>3209</v>
      </c>
      <c r="R5025" s="29" t="s">
        <v>3210</v>
      </c>
      <c r="S5025" s="29" t="s">
        <v>3098</v>
      </c>
      <c r="T5025" s="29"/>
      <c r="U5025" s="30">
        <v>-5655</v>
      </c>
      <c r="V5025" s="30">
        <v>-7966</v>
      </c>
      <c r="W5025" s="30">
        <v>-8950</v>
      </c>
      <c r="X5025" s="30">
        <v>-9480</v>
      </c>
      <c r="Y5025" s="30">
        <v>-9141</v>
      </c>
      <c r="Z5025" s="30">
        <v>-5433</v>
      </c>
      <c r="AA5025" s="30">
        <v>-5023</v>
      </c>
      <c r="AB5025" s="30">
        <v>-5139</v>
      </c>
      <c r="AC5025" s="30">
        <v>-5184</v>
      </c>
      <c r="AD5025" s="30">
        <v>-5063</v>
      </c>
      <c r="AE5025" s="30">
        <v>-5464</v>
      </c>
      <c r="AF5025" s="30">
        <v>-5073</v>
      </c>
    </row>
    <row r="5026" spans="1:32" x14ac:dyDescent="0.45">
      <c r="A5026" s="29" t="s">
        <v>1095</v>
      </c>
      <c r="B5026" s="29" t="s">
        <v>1096</v>
      </c>
      <c r="C5026" s="29" t="s">
        <v>3211</v>
      </c>
      <c r="D5026" s="29" t="s">
        <v>3212</v>
      </c>
      <c r="E5026" s="29" t="s">
        <v>3213</v>
      </c>
      <c r="F5026" s="29" t="s">
        <v>982</v>
      </c>
      <c r="G5026" s="29" t="s">
        <v>3233</v>
      </c>
      <c r="H5026" s="29" t="s">
        <v>3234</v>
      </c>
      <c r="I5026" s="29" t="s">
        <v>3341</v>
      </c>
      <c r="J5026" s="29" t="s">
        <v>3342</v>
      </c>
      <c r="K5026" s="29" t="s">
        <v>3348</v>
      </c>
      <c r="L5026" s="29" t="s">
        <v>3115</v>
      </c>
      <c r="M5026" s="29" t="s">
        <v>3349</v>
      </c>
      <c r="N5026" s="29" t="s">
        <v>3350</v>
      </c>
      <c r="O5026" s="29" t="s">
        <v>3351</v>
      </c>
      <c r="P5026" s="29" t="s">
        <v>3350</v>
      </c>
      <c r="Q5026" s="29" t="s">
        <v>3209</v>
      </c>
      <c r="R5026" s="29" t="s">
        <v>3210</v>
      </c>
      <c r="S5026" s="29" t="s">
        <v>3098</v>
      </c>
      <c r="T5026" s="29"/>
      <c r="U5026" s="30">
        <v>31707</v>
      </c>
      <c r="V5026" s="30">
        <v>30687</v>
      </c>
      <c r="W5026" s="30">
        <v>33136</v>
      </c>
      <c r="X5026" s="30">
        <v>34879</v>
      </c>
      <c r="Y5026" s="30">
        <v>35397</v>
      </c>
      <c r="Z5026" s="30">
        <v>38852</v>
      </c>
      <c r="AA5026" s="30">
        <v>38852</v>
      </c>
      <c r="AB5026" s="30">
        <v>38852</v>
      </c>
      <c r="AC5026" s="30">
        <v>37252</v>
      </c>
      <c r="AD5026" s="30">
        <v>37252</v>
      </c>
      <c r="AE5026" s="30">
        <v>37252</v>
      </c>
      <c r="AF5026" s="30">
        <v>34733</v>
      </c>
    </row>
    <row r="5027" spans="1:32" x14ac:dyDescent="0.45">
      <c r="A5027" s="29" t="s">
        <v>1095</v>
      </c>
      <c r="B5027" s="29" t="s">
        <v>1096</v>
      </c>
      <c r="C5027" s="29" t="s">
        <v>3211</v>
      </c>
      <c r="D5027" s="29" t="s">
        <v>3212</v>
      </c>
      <c r="E5027" s="29" t="s">
        <v>3213</v>
      </c>
      <c r="F5027" s="29" t="s">
        <v>982</v>
      </c>
      <c r="G5027" s="29" t="s">
        <v>3233</v>
      </c>
      <c r="H5027" s="29" t="s">
        <v>3234</v>
      </c>
      <c r="I5027" s="29" t="s">
        <v>3341</v>
      </c>
      <c r="J5027" s="29" t="s">
        <v>3342</v>
      </c>
      <c r="K5027" s="29" t="s">
        <v>3348</v>
      </c>
      <c r="L5027" s="29" t="s">
        <v>3115</v>
      </c>
      <c r="M5027" s="29" t="s">
        <v>3356</v>
      </c>
      <c r="N5027" s="29" t="s">
        <v>3357</v>
      </c>
      <c r="O5027" s="29" t="s">
        <v>3714</v>
      </c>
      <c r="P5027" s="29" t="s">
        <v>3715</v>
      </c>
      <c r="Q5027" s="29" t="s">
        <v>3209</v>
      </c>
      <c r="R5027" s="29" t="s">
        <v>3210</v>
      </c>
      <c r="S5027" s="29" t="s">
        <v>3098</v>
      </c>
      <c r="T5027" s="29"/>
      <c r="U5027" s="30">
        <v>0</v>
      </c>
      <c r="V5027" s="30">
        <v>0</v>
      </c>
      <c r="W5027" s="30">
        <v>0</v>
      </c>
      <c r="X5027" s="30">
        <v>0</v>
      </c>
      <c r="Y5027" s="30">
        <v>0</v>
      </c>
      <c r="Z5027" s="30">
        <v>0</v>
      </c>
      <c r="AA5027" s="30">
        <v>0</v>
      </c>
      <c r="AB5027" s="30">
        <v>0</v>
      </c>
      <c r="AC5027" s="30">
        <v>0</v>
      </c>
      <c r="AD5027" s="30">
        <v>0</v>
      </c>
      <c r="AE5027" s="30">
        <v>0</v>
      </c>
      <c r="AF5027" s="30">
        <v>0</v>
      </c>
    </row>
    <row r="5028" spans="1:32" x14ac:dyDescent="0.45">
      <c r="A5028" s="29" t="s">
        <v>1095</v>
      </c>
      <c r="B5028" s="29" t="s">
        <v>1096</v>
      </c>
      <c r="C5028" s="29" t="s">
        <v>3211</v>
      </c>
      <c r="D5028" s="29" t="s">
        <v>3212</v>
      </c>
      <c r="E5028" s="29" t="s">
        <v>3213</v>
      </c>
      <c r="F5028" s="29" t="s">
        <v>982</v>
      </c>
      <c r="G5028" s="29" t="s">
        <v>3233</v>
      </c>
      <c r="H5028" s="29" t="s">
        <v>3234</v>
      </c>
      <c r="I5028" s="29" t="s">
        <v>3341</v>
      </c>
      <c r="J5028" s="29" t="s">
        <v>3342</v>
      </c>
      <c r="K5028" s="29" t="s">
        <v>3348</v>
      </c>
      <c r="L5028" s="29" t="s">
        <v>3115</v>
      </c>
      <c r="M5028" s="29" t="s">
        <v>3356</v>
      </c>
      <c r="N5028" s="29" t="s">
        <v>3357</v>
      </c>
      <c r="O5028" s="29" t="s">
        <v>3516</v>
      </c>
      <c r="P5028" s="29" t="s">
        <v>3517</v>
      </c>
      <c r="Q5028" s="29" t="s">
        <v>3209</v>
      </c>
      <c r="R5028" s="29" t="s">
        <v>3210</v>
      </c>
      <c r="S5028" s="29" t="s">
        <v>3098</v>
      </c>
      <c r="T5028" s="29"/>
      <c r="U5028" s="30">
        <v>0</v>
      </c>
      <c r="V5028" s="30">
        <v>0</v>
      </c>
      <c r="W5028" s="30">
        <v>0</v>
      </c>
      <c r="X5028" s="30">
        <v>0</v>
      </c>
      <c r="Y5028" s="30">
        <v>0</v>
      </c>
      <c r="Z5028" s="30">
        <v>0</v>
      </c>
      <c r="AA5028" s="30">
        <v>0</v>
      </c>
      <c r="AB5028" s="30">
        <v>0</v>
      </c>
      <c r="AC5028" s="30">
        <v>0</v>
      </c>
      <c r="AD5028" s="30">
        <v>0</v>
      </c>
      <c r="AE5028" s="30">
        <v>0</v>
      </c>
      <c r="AF5028" s="30">
        <v>0</v>
      </c>
    </row>
    <row r="5029" spans="1:32" x14ac:dyDescent="0.45">
      <c r="A5029" s="29" t="s">
        <v>1095</v>
      </c>
      <c r="B5029" s="29" t="s">
        <v>1096</v>
      </c>
      <c r="C5029" s="29" t="s">
        <v>3211</v>
      </c>
      <c r="D5029" s="29" t="s">
        <v>3212</v>
      </c>
      <c r="E5029" s="29" t="s">
        <v>3213</v>
      </c>
      <c r="F5029" s="29" t="s">
        <v>982</v>
      </c>
      <c r="G5029" s="29" t="s">
        <v>3233</v>
      </c>
      <c r="H5029" s="29" t="s">
        <v>3234</v>
      </c>
      <c r="I5029" s="29" t="s">
        <v>3341</v>
      </c>
      <c r="J5029" s="29" t="s">
        <v>3342</v>
      </c>
      <c r="K5029" s="29" t="s">
        <v>3348</v>
      </c>
      <c r="L5029" s="29" t="s">
        <v>3115</v>
      </c>
      <c r="M5029" s="29" t="s">
        <v>3356</v>
      </c>
      <c r="N5029" s="29" t="s">
        <v>3357</v>
      </c>
      <c r="O5029" s="29" t="s">
        <v>3470</v>
      </c>
      <c r="P5029" s="29" t="s">
        <v>3471</v>
      </c>
      <c r="Q5029" s="29" t="s">
        <v>3209</v>
      </c>
      <c r="R5029" s="29" t="s">
        <v>3210</v>
      </c>
      <c r="S5029" s="29" t="s">
        <v>3098</v>
      </c>
      <c r="T5029" s="29"/>
      <c r="U5029" s="30">
        <v>9100</v>
      </c>
      <c r="V5029" s="30">
        <v>11318</v>
      </c>
      <c r="W5029" s="30">
        <v>11538</v>
      </c>
      <c r="X5029" s="30">
        <v>18136</v>
      </c>
      <c r="Y5029" s="30">
        <v>18136</v>
      </c>
      <c r="Z5029" s="30">
        <v>19620</v>
      </c>
      <c r="AA5029" s="30">
        <v>22182</v>
      </c>
      <c r="AB5029" s="30">
        <v>22182</v>
      </c>
      <c r="AC5029" s="30">
        <v>18136</v>
      </c>
      <c r="AD5029" s="30">
        <v>18136</v>
      </c>
      <c r="AE5029" s="30">
        <v>18136</v>
      </c>
      <c r="AF5029" s="30">
        <v>18136</v>
      </c>
    </row>
    <row r="5030" spans="1:32" x14ac:dyDescent="0.45">
      <c r="A5030" s="29" t="s">
        <v>1095</v>
      </c>
      <c r="B5030" s="29" t="s">
        <v>1096</v>
      </c>
      <c r="C5030" s="29" t="s">
        <v>3211</v>
      </c>
      <c r="D5030" s="29" t="s">
        <v>3212</v>
      </c>
      <c r="E5030" s="29" t="s">
        <v>3213</v>
      </c>
      <c r="F5030" s="29" t="s">
        <v>982</v>
      </c>
      <c r="G5030" s="29" t="s">
        <v>3233</v>
      </c>
      <c r="H5030" s="29" t="s">
        <v>3234</v>
      </c>
      <c r="I5030" s="29" t="s">
        <v>3341</v>
      </c>
      <c r="J5030" s="29" t="s">
        <v>3342</v>
      </c>
      <c r="K5030" s="29" t="s">
        <v>3348</v>
      </c>
      <c r="L5030" s="29" t="s">
        <v>3115</v>
      </c>
      <c r="M5030" s="29" t="s">
        <v>3360</v>
      </c>
      <c r="N5030" s="29" t="s">
        <v>3361</v>
      </c>
      <c r="O5030" s="29" t="s">
        <v>3362</v>
      </c>
      <c r="P5030" s="29" t="s">
        <v>3363</v>
      </c>
      <c r="Q5030" s="29" t="s">
        <v>3209</v>
      </c>
      <c r="R5030" s="29" t="s">
        <v>3210</v>
      </c>
      <c r="S5030" s="29" t="s">
        <v>3098</v>
      </c>
      <c r="T5030" s="29"/>
      <c r="U5030" s="30">
        <v>4600</v>
      </c>
      <c r="V5030" s="30">
        <v>4600</v>
      </c>
      <c r="W5030" s="30">
        <v>9000</v>
      </c>
      <c r="X5030" s="30">
        <v>6400</v>
      </c>
      <c r="Y5030" s="30">
        <v>7700</v>
      </c>
      <c r="Z5030" s="30">
        <v>5300</v>
      </c>
      <c r="AA5030" s="30">
        <v>4900</v>
      </c>
      <c r="AB5030" s="30">
        <v>4900</v>
      </c>
      <c r="AC5030" s="30">
        <v>4900</v>
      </c>
      <c r="AD5030" s="30">
        <v>5400</v>
      </c>
      <c r="AE5030" s="30">
        <v>4900</v>
      </c>
      <c r="AF5030" s="30">
        <v>4900</v>
      </c>
    </row>
    <row r="5031" spans="1:32" x14ac:dyDescent="0.45">
      <c r="A5031" s="29" t="s">
        <v>1095</v>
      </c>
      <c r="B5031" s="29" t="s">
        <v>1096</v>
      </c>
      <c r="C5031" s="29" t="s">
        <v>3211</v>
      </c>
      <c r="D5031" s="29" t="s">
        <v>3212</v>
      </c>
      <c r="E5031" s="29" t="s">
        <v>3213</v>
      </c>
      <c r="F5031" s="29" t="s">
        <v>982</v>
      </c>
      <c r="G5031" s="29" t="s">
        <v>3233</v>
      </c>
      <c r="H5031" s="29" t="s">
        <v>3234</v>
      </c>
      <c r="I5031" s="29" t="s">
        <v>3341</v>
      </c>
      <c r="J5031" s="29" t="s">
        <v>3342</v>
      </c>
      <c r="K5031" s="29" t="s">
        <v>3348</v>
      </c>
      <c r="L5031" s="29" t="s">
        <v>3115</v>
      </c>
      <c r="M5031" s="29" t="s">
        <v>3360</v>
      </c>
      <c r="N5031" s="29" t="s">
        <v>3361</v>
      </c>
      <c r="O5031" s="29" t="s">
        <v>3364</v>
      </c>
      <c r="P5031" s="29" t="s">
        <v>3365</v>
      </c>
      <c r="Q5031" s="29" t="s">
        <v>3209</v>
      </c>
      <c r="R5031" s="29" t="s">
        <v>3210</v>
      </c>
      <c r="S5031" s="29" t="s">
        <v>3098</v>
      </c>
      <c r="T5031" s="29"/>
      <c r="U5031" s="30">
        <v>3200</v>
      </c>
      <c r="V5031" s="30">
        <v>3200</v>
      </c>
      <c r="W5031" s="30">
        <v>3200</v>
      </c>
      <c r="X5031" s="30">
        <v>3700</v>
      </c>
      <c r="Y5031" s="30">
        <v>3700</v>
      </c>
      <c r="Z5031" s="30">
        <v>3700</v>
      </c>
      <c r="AA5031" s="30">
        <v>3700</v>
      </c>
      <c r="AB5031" s="30">
        <v>3700</v>
      </c>
      <c r="AC5031" s="30">
        <v>3700</v>
      </c>
      <c r="AD5031" s="30">
        <v>3300</v>
      </c>
      <c r="AE5031" s="30">
        <v>3700</v>
      </c>
      <c r="AF5031" s="30">
        <v>3700</v>
      </c>
    </row>
    <row r="5032" spans="1:32" x14ac:dyDescent="0.45">
      <c r="A5032" s="29" t="s">
        <v>1095</v>
      </c>
      <c r="B5032" s="29" t="s">
        <v>1096</v>
      </c>
      <c r="C5032" s="29" t="s">
        <v>3211</v>
      </c>
      <c r="D5032" s="29" t="s">
        <v>3212</v>
      </c>
      <c r="E5032" s="29" t="s">
        <v>3213</v>
      </c>
      <c r="F5032" s="29" t="s">
        <v>982</v>
      </c>
      <c r="G5032" s="29" t="s">
        <v>3233</v>
      </c>
      <c r="H5032" s="29" t="s">
        <v>3234</v>
      </c>
      <c r="I5032" s="29" t="s">
        <v>3341</v>
      </c>
      <c r="J5032" s="29" t="s">
        <v>3342</v>
      </c>
      <c r="K5032" s="29" t="s">
        <v>3348</v>
      </c>
      <c r="L5032" s="29" t="s">
        <v>3115</v>
      </c>
      <c r="M5032" s="29" t="s">
        <v>3366</v>
      </c>
      <c r="N5032" s="29" t="s">
        <v>3367</v>
      </c>
      <c r="O5032" s="29" t="s">
        <v>3368</v>
      </c>
      <c r="P5032" s="29" t="s">
        <v>3369</v>
      </c>
      <c r="Q5032" s="29" t="s">
        <v>3209</v>
      </c>
      <c r="R5032" s="29" t="s">
        <v>3210</v>
      </c>
      <c r="S5032" s="29" t="s">
        <v>3098</v>
      </c>
      <c r="T5032" s="29"/>
      <c r="U5032" s="30">
        <v>4546</v>
      </c>
      <c r="V5032" s="30">
        <v>4547</v>
      </c>
      <c r="W5032" s="30">
        <v>4546</v>
      </c>
      <c r="X5032" s="30">
        <v>4091</v>
      </c>
      <c r="Y5032" s="30">
        <v>4546</v>
      </c>
      <c r="Z5032" s="30">
        <v>10002</v>
      </c>
      <c r="AA5032" s="30">
        <v>11703</v>
      </c>
      <c r="AB5032" s="30">
        <v>5456</v>
      </c>
      <c r="AC5032" s="30">
        <v>8184</v>
      </c>
      <c r="AD5032" s="30">
        <v>8823</v>
      </c>
      <c r="AE5032" s="30">
        <v>9084</v>
      </c>
      <c r="AF5032" s="30">
        <v>6571</v>
      </c>
    </row>
    <row r="5033" spans="1:32" x14ac:dyDescent="0.45">
      <c r="A5033" s="29" t="s">
        <v>1095</v>
      </c>
      <c r="B5033" s="29" t="s">
        <v>1096</v>
      </c>
      <c r="C5033" s="29" t="s">
        <v>3211</v>
      </c>
      <c r="D5033" s="29" t="s">
        <v>3212</v>
      </c>
      <c r="E5033" s="29" t="s">
        <v>3213</v>
      </c>
      <c r="F5033" s="29" t="s">
        <v>982</v>
      </c>
      <c r="G5033" s="29" t="s">
        <v>3233</v>
      </c>
      <c r="H5033" s="29" t="s">
        <v>3234</v>
      </c>
      <c r="I5033" s="29" t="s">
        <v>3341</v>
      </c>
      <c r="J5033" s="29" t="s">
        <v>3342</v>
      </c>
      <c r="K5033" s="29" t="s">
        <v>3348</v>
      </c>
      <c r="L5033" s="29" t="s">
        <v>3115</v>
      </c>
      <c r="M5033" s="29" t="s">
        <v>3366</v>
      </c>
      <c r="N5033" s="29" t="s">
        <v>3367</v>
      </c>
      <c r="O5033" s="29" t="s">
        <v>3370</v>
      </c>
      <c r="P5033" s="29" t="s">
        <v>3371</v>
      </c>
      <c r="Q5033" s="29" t="s">
        <v>3209</v>
      </c>
      <c r="R5033" s="29" t="s">
        <v>3210</v>
      </c>
      <c r="S5033" s="29" t="s">
        <v>3098</v>
      </c>
      <c r="T5033" s="29"/>
      <c r="U5033" s="30">
        <v>1280778.365</v>
      </c>
      <c r="V5033" s="30">
        <v>1305315.6869999999</v>
      </c>
      <c r="W5033" s="30">
        <v>1442904.5190000001</v>
      </c>
      <c r="X5033" s="30">
        <v>1482000.895</v>
      </c>
      <c r="Y5033" s="30">
        <v>1459073.9950000001</v>
      </c>
      <c r="Z5033" s="30">
        <v>1457803.48</v>
      </c>
      <c r="AA5033" s="30">
        <v>1417720.2239999999</v>
      </c>
      <c r="AB5033" s="30">
        <v>1404362.389</v>
      </c>
      <c r="AC5033" s="30">
        <v>1352212.537</v>
      </c>
      <c r="AD5033" s="30">
        <v>1301328.537</v>
      </c>
      <c r="AE5033" s="30">
        <v>1300220.8570000001</v>
      </c>
      <c r="AF5033" s="30">
        <v>1217925.7509999999</v>
      </c>
    </row>
    <row r="5034" spans="1:32" x14ac:dyDescent="0.45">
      <c r="A5034" s="29" t="s">
        <v>1095</v>
      </c>
      <c r="B5034" s="29" t="s">
        <v>1096</v>
      </c>
      <c r="C5034" s="29" t="s">
        <v>3211</v>
      </c>
      <c r="D5034" s="29" t="s">
        <v>3212</v>
      </c>
      <c r="E5034" s="29" t="s">
        <v>3213</v>
      </c>
      <c r="F5034" s="29" t="s">
        <v>982</v>
      </c>
      <c r="G5034" s="29" t="s">
        <v>3233</v>
      </c>
      <c r="H5034" s="29" t="s">
        <v>3234</v>
      </c>
      <c r="I5034" s="29" t="s">
        <v>3341</v>
      </c>
      <c r="J5034" s="29" t="s">
        <v>3342</v>
      </c>
      <c r="K5034" s="29" t="s">
        <v>3474</v>
      </c>
      <c r="L5034" s="29" t="s">
        <v>3116</v>
      </c>
      <c r="M5034" s="29" t="s">
        <v>3488</v>
      </c>
      <c r="N5034" s="29" t="s">
        <v>3489</v>
      </c>
      <c r="O5034" s="29" t="s">
        <v>3490</v>
      </c>
      <c r="P5034" s="29" t="s">
        <v>3491</v>
      </c>
      <c r="Q5034" s="29" t="s">
        <v>3209</v>
      </c>
      <c r="R5034" s="29" t="s">
        <v>3210</v>
      </c>
      <c r="S5034" s="29" t="s">
        <v>3098</v>
      </c>
      <c r="T5034" s="29"/>
      <c r="U5034" s="30">
        <v>57823.142999999996</v>
      </c>
      <c r="V5034" s="30">
        <v>57823.142999999996</v>
      </c>
      <c r="W5034" s="30">
        <v>57822.142999999996</v>
      </c>
      <c r="X5034" s="30">
        <v>82414.562999999995</v>
      </c>
      <c r="Y5034" s="30">
        <v>82323.725999999995</v>
      </c>
      <c r="Z5034" s="30">
        <v>82323.725999999995</v>
      </c>
      <c r="AA5034" s="30">
        <v>82323.725999999995</v>
      </c>
      <c r="AB5034" s="30">
        <v>82323.725999999995</v>
      </c>
      <c r="AC5034" s="30">
        <v>82323.725999999995</v>
      </c>
      <c r="AD5034" s="30">
        <v>82323.725999999995</v>
      </c>
      <c r="AE5034" s="30">
        <v>82323.725999999995</v>
      </c>
      <c r="AF5034" s="30">
        <v>82366.97</v>
      </c>
    </row>
    <row r="5035" spans="1:32" x14ac:dyDescent="0.45">
      <c r="A5035" s="29" t="s">
        <v>1095</v>
      </c>
      <c r="B5035" s="29" t="s">
        <v>1096</v>
      </c>
      <c r="C5035" s="29" t="s">
        <v>3211</v>
      </c>
      <c r="D5035" s="29" t="s">
        <v>3212</v>
      </c>
      <c r="E5035" s="29" t="s">
        <v>3213</v>
      </c>
      <c r="F5035" s="29" t="s">
        <v>982</v>
      </c>
      <c r="G5035" s="29" t="s">
        <v>3233</v>
      </c>
      <c r="H5035" s="29" t="s">
        <v>3234</v>
      </c>
      <c r="I5035" s="29" t="s">
        <v>3262</v>
      </c>
      <c r="J5035" s="29" t="s">
        <v>3263</v>
      </c>
      <c r="K5035" s="29" t="s">
        <v>3307</v>
      </c>
      <c r="L5035" s="29" t="s">
        <v>3117</v>
      </c>
      <c r="M5035" s="29" t="s">
        <v>3707</v>
      </c>
      <c r="N5035" s="29" t="s">
        <v>3708</v>
      </c>
      <c r="O5035" s="29" t="s">
        <v>3709</v>
      </c>
      <c r="P5035" s="29" t="s">
        <v>3708</v>
      </c>
      <c r="Q5035" s="29" t="s">
        <v>3209</v>
      </c>
      <c r="R5035" s="29" t="s">
        <v>3210</v>
      </c>
      <c r="S5035" s="29" t="s">
        <v>3098</v>
      </c>
      <c r="T5035" s="29"/>
      <c r="U5035" s="30">
        <v>0</v>
      </c>
      <c r="V5035" s="30">
        <v>0</v>
      </c>
      <c r="W5035" s="30">
        <v>100</v>
      </c>
      <c r="X5035" s="30">
        <v>0</v>
      </c>
      <c r="Y5035" s="30">
        <v>0</v>
      </c>
      <c r="Z5035" s="30">
        <v>0</v>
      </c>
      <c r="AA5035" s="30">
        <v>0</v>
      </c>
      <c r="AB5035" s="30">
        <v>0</v>
      </c>
      <c r="AC5035" s="30">
        <v>0</v>
      </c>
      <c r="AD5035" s="30">
        <v>100</v>
      </c>
      <c r="AE5035" s="30">
        <v>0</v>
      </c>
      <c r="AF5035" s="30">
        <v>0</v>
      </c>
    </row>
    <row r="5036" spans="1:32" x14ac:dyDescent="0.45">
      <c r="A5036" s="29" t="s">
        <v>646</v>
      </c>
      <c r="B5036" s="29" t="s">
        <v>3013</v>
      </c>
      <c r="C5036" s="29" t="s">
        <v>3299</v>
      </c>
      <c r="D5036" s="29" t="s">
        <v>3300</v>
      </c>
      <c r="E5036" s="29" t="s">
        <v>3320</v>
      </c>
      <c r="F5036" s="29" t="s">
        <v>3321</v>
      </c>
      <c r="G5036" s="29" t="s">
        <v>3200</v>
      </c>
      <c r="H5036" s="29" t="s">
        <v>3201</v>
      </c>
      <c r="I5036" s="29" t="s">
        <v>3202</v>
      </c>
      <c r="J5036" s="29" t="s">
        <v>3203</v>
      </c>
      <c r="K5036" s="29" t="s">
        <v>3216</v>
      </c>
      <c r="L5036" s="29" t="s">
        <v>3102</v>
      </c>
      <c r="M5036" s="29" t="s">
        <v>3217</v>
      </c>
      <c r="N5036" s="29" t="s">
        <v>3218</v>
      </c>
      <c r="O5036" s="29" t="s">
        <v>3219</v>
      </c>
      <c r="P5036" s="29" t="s">
        <v>3220</v>
      </c>
      <c r="Q5036" s="29" t="s">
        <v>3249</v>
      </c>
      <c r="R5036" s="29" t="s">
        <v>3210</v>
      </c>
      <c r="S5036" s="29" t="s">
        <v>3098</v>
      </c>
      <c r="T5036" s="29"/>
      <c r="U5036" s="30">
        <v>0</v>
      </c>
      <c r="V5036" s="30">
        <v>0</v>
      </c>
      <c r="W5036" s="30">
        <v>0</v>
      </c>
      <c r="X5036" s="30">
        <v>0</v>
      </c>
      <c r="Y5036" s="30">
        <v>0</v>
      </c>
      <c r="Z5036" s="30">
        <v>0</v>
      </c>
      <c r="AA5036" s="30">
        <v>0</v>
      </c>
      <c r="AB5036" s="30">
        <v>0</v>
      </c>
      <c r="AC5036" s="30">
        <v>0</v>
      </c>
      <c r="AD5036" s="30">
        <v>0</v>
      </c>
      <c r="AE5036" s="30">
        <v>0</v>
      </c>
      <c r="AF5036" s="30">
        <v>0</v>
      </c>
    </row>
    <row r="5037" spans="1:32" x14ac:dyDescent="0.45">
      <c r="A5037" s="29" t="s">
        <v>646</v>
      </c>
      <c r="B5037" s="29" t="s">
        <v>3013</v>
      </c>
      <c r="C5037" s="29" t="s">
        <v>3299</v>
      </c>
      <c r="D5037" s="29" t="s">
        <v>3300</v>
      </c>
      <c r="E5037" s="29" t="s">
        <v>3320</v>
      </c>
      <c r="F5037" s="29" t="s">
        <v>3321</v>
      </c>
      <c r="G5037" s="29" t="s">
        <v>3200</v>
      </c>
      <c r="H5037" s="29" t="s">
        <v>3201</v>
      </c>
      <c r="I5037" s="29" t="s">
        <v>3202</v>
      </c>
      <c r="J5037" s="29" t="s">
        <v>3203</v>
      </c>
      <c r="K5037" s="29" t="s">
        <v>3216</v>
      </c>
      <c r="L5037" s="29" t="s">
        <v>3102</v>
      </c>
      <c r="M5037" s="29" t="s">
        <v>3217</v>
      </c>
      <c r="N5037" s="29" t="s">
        <v>3218</v>
      </c>
      <c r="O5037" s="29" t="s">
        <v>3219</v>
      </c>
      <c r="P5037" s="29" t="s">
        <v>3220</v>
      </c>
      <c r="Q5037" s="29" t="s">
        <v>3209</v>
      </c>
      <c r="R5037" s="29" t="s">
        <v>3210</v>
      </c>
      <c r="S5037" s="29" t="s">
        <v>3098</v>
      </c>
      <c r="T5037" s="29"/>
      <c r="U5037" s="30">
        <v>540000</v>
      </c>
      <c r="V5037" s="30">
        <v>540000</v>
      </c>
      <c r="W5037" s="30">
        <v>540000</v>
      </c>
      <c r="X5037" s="30">
        <v>540000</v>
      </c>
      <c r="Y5037" s="30">
        <v>540000</v>
      </c>
      <c r="Z5037" s="30">
        <v>540000</v>
      </c>
      <c r="AA5037" s="30">
        <v>540000</v>
      </c>
      <c r="AB5037" s="30">
        <v>540000</v>
      </c>
      <c r="AC5037" s="30">
        <v>540000</v>
      </c>
      <c r="AD5037" s="30">
        <v>540000</v>
      </c>
      <c r="AE5037" s="30">
        <v>540000</v>
      </c>
      <c r="AF5037" s="30">
        <v>540000</v>
      </c>
    </row>
    <row r="5038" spans="1:32" x14ac:dyDescent="0.45">
      <c r="A5038" s="29" t="s">
        <v>646</v>
      </c>
      <c r="B5038" s="29" t="s">
        <v>3013</v>
      </c>
      <c r="C5038" s="29" t="s">
        <v>3299</v>
      </c>
      <c r="D5038" s="29" t="s">
        <v>3300</v>
      </c>
      <c r="E5038" s="29" t="s">
        <v>3320</v>
      </c>
      <c r="F5038" s="29" t="s">
        <v>3321</v>
      </c>
      <c r="G5038" s="29" t="s">
        <v>3233</v>
      </c>
      <c r="H5038" s="29" t="s">
        <v>3234</v>
      </c>
      <c r="I5038" s="29" t="s">
        <v>3262</v>
      </c>
      <c r="J5038" s="29" t="s">
        <v>3263</v>
      </c>
      <c r="K5038" s="29" t="s">
        <v>3264</v>
      </c>
      <c r="L5038" s="29" t="s">
        <v>3103</v>
      </c>
      <c r="M5038" s="29" t="s">
        <v>3265</v>
      </c>
      <c r="N5038" s="29" t="s">
        <v>3266</v>
      </c>
      <c r="O5038" s="29" t="s">
        <v>3267</v>
      </c>
      <c r="P5038" s="29" t="s">
        <v>3268</v>
      </c>
      <c r="Q5038" s="29" t="s">
        <v>3209</v>
      </c>
      <c r="R5038" s="29" t="s">
        <v>3210</v>
      </c>
      <c r="S5038" s="29" t="s">
        <v>3098</v>
      </c>
      <c r="T5038" s="29"/>
      <c r="U5038" s="30">
        <v>9360</v>
      </c>
      <c r="V5038" s="30">
        <v>9360</v>
      </c>
      <c r="W5038" s="30">
        <v>9360</v>
      </c>
      <c r="X5038" s="30">
        <v>9360</v>
      </c>
      <c r="Y5038" s="30">
        <v>9360</v>
      </c>
      <c r="Z5038" s="30">
        <v>9360</v>
      </c>
      <c r="AA5038" s="30">
        <v>9360</v>
      </c>
      <c r="AB5038" s="30">
        <v>9360</v>
      </c>
      <c r="AC5038" s="30">
        <v>9360</v>
      </c>
      <c r="AD5038" s="30">
        <v>9360</v>
      </c>
      <c r="AE5038" s="30">
        <v>9360</v>
      </c>
      <c r="AF5038" s="30">
        <v>9360</v>
      </c>
    </row>
    <row r="5039" spans="1:32" x14ac:dyDescent="0.45">
      <c r="A5039" s="29" t="s">
        <v>646</v>
      </c>
      <c r="B5039" s="29" t="s">
        <v>3013</v>
      </c>
      <c r="C5039" s="29" t="s">
        <v>3299</v>
      </c>
      <c r="D5039" s="29" t="s">
        <v>3300</v>
      </c>
      <c r="E5039" s="29" t="s">
        <v>3320</v>
      </c>
      <c r="F5039" s="29" t="s">
        <v>3321</v>
      </c>
      <c r="G5039" s="29" t="s">
        <v>3233</v>
      </c>
      <c r="H5039" s="29" t="s">
        <v>3234</v>
      </c>
      <c r="I5039" s="29" t="s">
        <v>3262</v>
      </c>
      <c r="J5039" s="29" t="s">
        <v>3263</v>
      </c>
      <c r="K5039" s="29" t="s">
        <v>3264</v>
      </c>
      <c r="L5039" s="29" t="s">
        <v>3103</v>
      </c>
      <c r="M5039" s="29" t="s">
        <v>3265</v>
      </c>
      <c r="N5039" s="29" t="s">
        <v>3266</v>
      </c>
      <c r="O5039" s="29" t="s">
        <v>3269</v>
      </c>
      <c r="P5039" s="29" t="s">
        <v>3270</v>
      </c>
      <c r="Q5039" s="29" t="s">
        <v>3209</v>
      </c>
      <c r="R5039" s="29" t="s">
        <v>3210</v>
      </c>
      <c r="S5039" s="29" t="s">
        <v>3098</v>
      </c>
      <c r="T5039" s="29"/>
      <c r="U5039" s="30">
        <v>0</v>
      </c>
      <c r="V5039" s="30">
        <v>0</v>
      </c>
      <c r="W5039" s="30">
        <v>0</v>
      </c>
      <c r="X5039" s="30">
        <v>39</v>
      </c>
      <c r="Y5039" s="30">
        <v>39</v>
      </c>
      <c r="Z5039" s="30">
        <v>0</v>
      </c>
      <c r="AA5039" s="30">
        <v>0</v>
      </c>
      <c r="AB5039" s="30">
        <v>39</v>
      </c>
      <c r="AC5039" s="30">
        <v>39</v>
      </c>
      <c r="AD5039" s="30">
        <v>39</v>
      </c>
      <c r="AE5039" s="30">
        <v>0</v>
      </c>
      <c r="AF5039" s="30">
        <v>39</v>
      </c>
    </row>
    <row r="5040" spans="1:32" x14ac:dyDescent="0.45">
      <c r="A5040" s="29" t="s">
        <v>646</v>
      </c>
      <c r="B5040" s="29" t="s">
        <v>3013</v>
      </c>
      <c r="C5040" s="29" t="s">
        <v>3299</v>
      </c>
      <c r="D5040" s="29" t="s">
        <v>3300</v>
      </c>
      <c r="E5040" s="29" t="s">
        <v>3320</v>
      </c>
      <c r="F5040" s="29" t="s">
        <v>3321</v>
      </c>
      <c r="G5040" s="29" t="s">
        <v>3233</v>
      </c>
      <c r="H5040" s="29" t="s">
        <v>3234</v>
      </c>
      <c r="I5040" s="29" t="s">
        <v>3262</v>
      </c>
      <c r="J5040" s="29" t="s">
        <v>3263</v>
      </c>
      <c r="K5040" s="29" t="s">
        <v>3264</v>
      </c>
      <c r="L5040" s="29" t="s">
        <v>3103</v>
      </c>
      <c r="M5040" s="29" t="s">
        <v>3265</v>
      </c>
      <c r="N5040" s="29" t="s">
        <v>3266</v>
      </c>
      <c r="O5040" s="29" t="s">
        <v>3271</v>
      </c>
      <c r="P5040" s="29" t="s">
        <v>3272</v>
      </c>
      <c r="Q5040" s="29" t="s">
        <v>3209</v>
      </c>
      <c r="R5040" s="29" t="s">
        <v>3210</v>
      </c>
      <c r="S5040" s="29" t="s">
        <v>3098</v>
      </c>
      <c r="T5040" s="29"/>
      <c r="U5040" s="30">
        <v>145</v>
      </c>
      <c r="V5040" s="30">
        <v>145</v>
      </c>
      <c r="W5040" s="30">
        <v>0</v>
      </c>
      <c r="X5040" s="30">
        <v>0</v>
      </c>
      <c r="Y5040" s="30">
        <v>0</v>
      </c>
      <c r="Z5040" s="30">
        <v>0</v>
      </c>
      <c r="AA5040" s="30">
        <v>0</v>
      </c>
      <c r="AB5040" s="30">
        <v>0</v>
      </c>
      <c r="AC5040" s="30">
        <v>0</v>
      </c>
      <c r="AD5040" s="30">
        <v>0</v>
      </c>
      <c r="AE5040" s="30">
        <v>0</v>
      </c>
      <c r="AF5040" s="30">
        <v>29</v>
      </c>
    </row>
    <row r="5041" spans="1:32" x14ac:dyDescent="0.45">
      <c r="A5041" s="29" t="s">
        <v>646</v>
      </c>
      <c r="B5041" s="29" t="s">
        <v>3013</v>
      </c>
      <c r="C5041" s="29" t="s">
        <v>3299</v>
      </c>
      <c r="D5041" s="29" t="s">
        <v>3300</v>
      </c>
      <c r="E5041" s="29" t="s">
        <v>3320</v>
      </c>
      <c r="F5041" s="29" t="s">
        <v>3321</v>
      </c>
      <c r="G5041" s="29" t="s">
        <v>3233</v>
      </c>
      <c r="H5041" s="29" t="s">
        <v>3234</v>
      </c>
      <c r="I5041" s="29" t="s">
        <v>3262</v>
      </c>
      <c r="J5041" s="29" t="s">
        <v>3263</v>
      </c>
      <c r="K5041" s="29" t="s">
        <v>3264</v>
      </c>
      <c r="L5041" s="29" t="s">
        <v>3103</v>
      </c>
      <c r="M5041" s="29" t="s">
        <v>3265</v>
      </c>
      <c r="N5041" s="29" t="s">
        <v>3266</v>
      </c>
      <c r="O5041" s="29" t="s">
        <v>3372</v>
      </c>
      <c r="P5041" s="29" t="s">
        <v>3373</v>
      </c>
      <c r="Q5041" s="29" t="s">
        <v>3209</v>
      </c>
      <c r="R5041" s="29" t="s">
        <v>3210</v>
      </c>
      <c r="S5041" s="29" t="s">
        <v>3098</v>
      </c>
      <c r="T5041" s="29"/>
      <c r="U5041" s="30">
        <v>391</v>
      </c>
      <c r="V5041" s="30">
        <v>0</v>
      </c>
      <c r="W5041" s="30">
        <v>304</v>
      </c>
      <c r="X5041" s="30">
        <v>0</v>
      </c>
      <c r="Y5041" s="30">
        <v>0</v>
      </c>
      <c r="Z5041" s="30">
        <v>0</v>
      </c>
      <c r="AA5041" s="30">
        <v>0</v>
      </c>
      <c r="AB5041" s="30">
        <v>0</v>
      </c>
      <c r="AC5041" s="30">
        <v>0</v>
      </c>
      <c r="AD5041" s="30">
        <v>0</v>
      </c>
      <c r="AE5041" s="30">
        <v>58</v>
      </c>
      <c r="AF5041" s="30">
        <v>420</v>
      </c>
    </row>
    <row r="5042" spans="1:32" x14ac:dyDescent="0.45">
      <c r="A5042" s="29" t="s">
        <v>646</v>
      </c>
      <c r="B5042" s="29" t="s">
        <v>3013</v>
      </c>
      <c r="C5042" s="29" t="s">
        <v>3299</v>
      </c>
      <c r="D5042" s="29" t="s">
        <v>3300</v>
      </c>
      <c r="E5042" s="29" t="s">
        <v>3320</v>
      </c>
      <c r="F5042" s="29" t="s">
        <v>3321</v>
      </c>
      <c r="G5042" s="29" t="s">
        <v>3233</v>
      </c>
      <c r="H5042" s="29" t="s">
        <v>3234</v>
      </c>
      <c r="I5042" s="29" t="s">
        <v>3262</v>
      </c>
      <c r="J5042" s="29" t="s">
        <v>3263</v>
      </c>
      <c r="K5042" s="29" t="s">
        <v>3264</v>
      </c>
      <c r="L5042" s="29" t="s">
        <v>3103</v>
      </c>
      <c r="M5042" s="29" t="s">
        <v>3322</v>
      </c>
      <c r="N5042" s="29" t="s">
        <v>3323</v>
      </c>
      <c r="O5042" s="29" t="s">
        <v>3324</v>
      </c>
      <c r="P5042" s="29" t="s">
        <v>3325</v>
      </c>
      <c r="Q5042" s="29" t="s">
        <v>3209</v>
      </c>
      <c r="R5042" s="29" t="s">
        <v>3210</v>
      </c>
      <c r="S5042" s="29" t="s">
        <v>3098</v>
      </c>
      <c r="T5042" s="29"/>
      <c r="U5042" s="30">
        <v>2800</v>
      </c>
      <c r="V5042" s="30">
        <v>2800</v>
      </c>
      <c r="W5042" s="30">
        <v>2800</v>
      </c>
      <c r="X5042" s="30">
        <v>2800</v>
      </c>
      <c r="Y5042" s="30">
        <v>2800</v>
      </c>
      <c r="Z5042" s="30">
        <v>2800</v>
      </c>
      <c r="AA5042" s="30">
        <v>2800</v>
      </c>
      <c r="AB5042" s="30">
        <v>2800</v>
      </c>
      <c r="AC5042" s="30">
        <v>2800</v>
      </c>
      <c r="AD5042" s="30">
        <v>2800</v>
      </c>
      <c r="AE5042" s="30">
        <v>2800</v>
      </c>
      <c r="AF5042" s="30">
        <v>2800</v>
      </c>
    </row>
    <row r="5043" spans="1:32" x14ac:dyDescent="0.45">
      <c r="A5043" s="29" t="s">
        <v>646</v>
      </c>
      <c r="B5043" s="29" t="s">
        <v>3013</v>
      </c>
      <c r="C5043" s="29" t="s">
        <v>3299</v>
      </c>
      <c r="D5043" s="29" t="s">
        <v>3300</v>
      </c>
      <c r="E5043" s="29" t="s">
        <v>3320</v>
      </c>
      <c r="F5043" s="29" t="s">
        <v>3321</v>
      </c>
      <c r="G5043" s="29" t="s">
        <v>3233</v>
      </c>
      <c r="H5043" s="29" t="s">
        <v>3234</v>
      </c>
      <c r="I5043" s="29" t="s">
        <v>3275</v>
      </c>
      <c r="J5043" s="29" t="s">
        <v>3276</v>
      </c>
      <c r="K5043" s="29" t="s">
        <v>3716</v>
      </c>
      <c r="L5043" s="29" t="s">
        <v>3114</v>
      </c>
      <c r="M5043" s="29" t="s">
        <v>3721</v>
      </c>
      <c r="N5043" s="29" t="s">
        <v>3722</v>
      </c>
      <c r="O5043" s="29" t="s">
        <v>3723</v>
      </c>
      <c r="P5043" s="29" t="s">
        <v>3724</v>
      </c>
      <c r="Q5043" s="29" t="s">
        <v>3209</v>
      </c>
      <c r="R5043" s="29" t="s">
        <v>3210</v>
      </c>
      <c r="S5043" s="29" t="s">
        <v>3098</v>
      </c>
      <c r="T5043" s="29"/>
      <c r="U5043" s="30">
        <v>63000</v>
      </c>
      <c r="V5043" s="30">
        <v>63000</v>
      </c>
      <c r="W5043" s="30">
        <v>63000</v>
      </c>
      <c r="X5043" s="30">
        <v>63000</v>
      </c>
      <c r="Y5043" s="30">
        <v>63000</v>
      </c>
      <c r="Z5043" s="30">
        <v>63000</v>
      </c>
      <c r="AA5043" s="30">
        <v>63000</v>
      </c>
      <c r="AB5043" s="30">
        <v>63000</v>
      </c>
      <c r="AC5043" s="30">
        <v>63000</v>
      </c>
      <c r="AD5043" s="30">
        <v>63000</v>
      </c>
      <c r="AE5043" s="30">
        <v>63000</v>
      </c>
      <c r="AF5043" s="30">
        <v>63000</v>
      </c>
    </row>
    <row r="5044" spans="1:32" x14ac:dyDescent="0.45">
      <c r="A5044" s="29" t="s">
        <v>646</v>
      </c>
      <c r="B5044" s="29" t="s">
        <v>3013</v>
      </c>
      <c r="C5044" s="29" t="s">
        <v>3299</v>
      </c>
      <c r="D5044" s="29" t="s">
        <v>3300</v>
      </c>
      <c r="E5044" s="29" t="s">
        <v>3320</v>
      </c>
      <c r="F5044" s="29" t="s">
        <v>3321</v>
      </c>
      <c r="G5044" s="29" t="s">
        <v>3233</v>
      </c>
      <c r="H5044" s="29" t="s">
        <v>3234</v>
      </c>
      <c r="I5044" s="29" t="s">
        <v>3275</v>
      </c>
      <c r="J5044" s="29" t="s">
        <v>3276</v>
      </c>
      <c r="K5044" s="29" t="s">
        <v>3277</v>
      </c>
      <c r="L5044" s="29" t="s">
        <v>3100</v>
      </c>
      <c r="M5044" s="29" t="s">
        <v>3278</v>
      </c>
      <c r="N5044" s="29" t="s">
        <v>3279</v>
      </c>
      <c r="O5044" s="29" t="s">
        <v>3280</v>
      </c>
      <c r="P5044" s="29" t="s">
        <v>3281</v>
      </c>
      <c r="Q5044" s="29" t="s">
        <v>3209</v>
      </c>
      <c r="R5044" s="29" t="s">
        <v>3210</v>
      </c>
      <c r="S5044" s="29" t="s">
        <v>3098</v>
      </c>
      <c r="T5044" s="29"/>
      <c r="U5044" s="30">
        <v>24839</v>
      </c>
      <c r="V5044" s="30">
        <v>0</v>
      </c>
      <c r="W5044" s="30">
        <v>0</v>
      </c>
      <c r="X5044" s="30">
        <v>0</v>
      </c>
      <c r="Y5044" s="30">
        <v>0</v>
      </c>
      <c r="Z5044" s="30">
        <v>0</v>
      </c>
      <c r="AA5044" s="30">
        <v>0</v>
      </c>
      <c r="AB5044" s="30">
        <v>0</v>
      </c>
      <c r="AC5044" s="30">
        <v>0</v>
      </c>
      <c r="AD5044" s="30">
        <v>0</v>
      </c>
      <c r="AE5044" s="30">
        <v>0</v>
      </c>
      <c r="AF5044" s="30">
        <v>0</v>
      </c>
    </row>
    <row r="5045" spans="1:32" x14ac:dyDescent="0.45">
      <c r="A5045" s="29" t="s">
        <v>646</v>
      </c>
      <c r="B5045" s="29" t="s">
        <v>3013</v>
      </c>
      <c r="C5045" s="29" t="s">
        <v>3299</v>
      </c>
      <c r="D5045" s="29" t="s">
        <v>3300</v>
      </c>
      <c r="E5045" s="29" t="s">
        <v>3320</v>
      </c>
      <c r="F5045" s="29" t="s">
        <v>3321</v>
      </c>
      <c r="G5045" s="29" t="s">
        <v>3233</v>
      </c>
      <c r="H5045" s="29" t="s">
        <v>3234</v>
      </c>
      <c r="I5045" s="29" t="s">
        <v>3275</v>
      </c>
      <c r="J5045" s="29" t="s">
        <v>3276</v>
      </c>
      <c r="K5045" s="29" t="s">
        <v>3287</v>
      </c>
      <c r="L5045" s="29" t="s">
        <v>3101</v>
      </c>
      <c r="M5045" s="29" t="s">
        <v>3316</v>
      </c>
      <c r="N5045" s="29" t="s">
        <v>3317</v>
      </c>
      <c r="O5045" s="29" t="s">
        <v>3452</v>
      </c>
      <c r="P5045" s="29" t="s">
        <v>3453</v>
      </c>
      <c r="Q5045" s="29" t="s">
        <v>3209</v>
      </c>
      <c r="R5045" s="29" t="s">
        <v>3210</v>
      </c>
      <c r="S5045" s="29" t="s">
        <v>3098</v>
      </c>
      <c r="T5045" s="29"/>
      <c r="U5045" s="30">
        <v>117580</v>
      </c>
      <c r="V5045" s="30">
        <v>67500</v>
      </c>
      <c r="W5045" s="30">
        <v>67500</v>
      </c>
      <c r="X5045" s="30">
        <v>67500</v>
      </c>
      <c r="Y5045" s="30">
        <v>67500</v>
      </c>
      <c r="Z5045" s="30">
        <v>67500</v>
      </c>
      <c r="AA5045" s="30">
        <v>67500</v>
      </c>
      <c r="AB5045" s="30">
        <v>67500</v>
      </c>
      <c r="AC5045" s="30">
        <v>67500</v>
      </c>
      <c r="AD5045" s="30">
        <v>67500</v>
      </c>
      <c r="AE5045" s="30">
        <v>67500</v>
      </c>
      <c r="AF5045" s="30">
        <v>67500</v>
      </c>
    </row>
    <row r="5046" spans="1:32" x14ac:dyDescent="0.45">
      <c r="A5046" s="29" t="s">
        <v>646</v>
      </c>
      <c r="B5046" s="29" t="s">
        <v>3013</v>
      </c>
      <c r="C5046" s="29" t="s">
        <v>3299</v>
      </c>
      <c r="D5046" s="29" t="s">
        <v>3300</v>
      </c>
      <c r="E5046" s="29" t="s">
        <v>3320</v>
      </c>
      <c r="F5046" s="29" t="s">
        <v>3321</v>
      </c>
      <c r="G5046" s="29" t="s">
        <v>3233</v>
      </c>
      <c r="H5046" s="29" t="s">
        <v>3234</v>
      </c>
      <c r="I5046" s="29" t="s">
        <v>3275</v>
      </c>
      <c r="J5046" s="29" t="s">
        <v>3276</v>
      </c>
      <c r="K5046" s="29" t="s">
        <v>3287</v>
      </c>
      <c r="L5046" s="29" t="s">
        <v>3101</v>
      </c>
      <c r="M5046" s="29" t="s">
        <v>3316</v>
      </c>
      <c r="N5046" s="29" t="s">
        <v>3317</v>
      </c>
      <c r="O5046" s="29" t="s">
        <v>3318</v>
      </c>
      <c r="P5046" s="29" t="s">
        <v>3319</v>
      </c>
      <c r="Q5046" s="29" t="s">
        <v>3209</v>
      </c>
      <c r="R5046" s="29" t="s">
        <v>3210</v>
      </c>
      <c r="S5046" s="29" t="s">
        <v>3098</v>
      </c>
      <c r="T5046" s="29"/>
      <c r="U5046" s="30">
        <v>3862</v>
      </c>
      <c r="V5046" s="30">
        <v>0</v>
      </c>
      <c r="W5046" s="30">
        <v>0</v>
      </c>
      <c r="X5046" s="30">
        <v>0</v>
      </c>
      <c r="Y5046" s="30">
        <v>0</v>
      </c>
      <c r="Z5046" s="30">
        <v>0</v>
      </c>
      <c r="AA5046" s="30">
        <v>0</v>
      </c>
      <c r="AB5046" s="30">
        <v>0</v>
      </c>
      <c r="AC5046" s="30">
        <v>0</v>
      </c>
      <c r="AD5046" s="30">
        <v>0</v>
      </c>
      <c r="AE5046" s="30">
        <v>0</v>
      </c>
      <c r="AF5046" s="30">
        <v>0</v>
      </c>
    </row>
    <row r="5047" spans="1:32" x14ac:dyDescent="0.45">
      <c r="A5047" s="29" t="s">
        <v>646</v>
      </c>
      <c r="B5047" s="29" t="s">
        <v>3013</v>
      </c>
      <c r="C5047" s="29" t="s">
        <v>3299</v>
      </c>
      <c r="D5047" s="29" t="s">
        <v>3300</v>
      </c>
      <c r="E5047" s="29" t="s">
        <v>3320</v>
      </c>
      <c r="F5047" s="29" t="s">
        <v>3321</v>
      </c>
      <c r="G5047" s="29" t="s">
        <v>3233</v>
      </c>
      <c r="H5047" s="29" t="s">
        <v>3234</v>
      </c>
      <c r="I5047" s="29" t="s">
        <v>3275</v>
      </c>
      <c r="J5047" s="29" t="s">
        <v>3276</v>
      </c>
      <c r="K5047" s="29" t="s">
        <v>3287</v>
      </c>
      <c r="L5047" s="29" t="s">
        <v>3101</v>
      </c>
      <c r="M5047" s="29" t="s">
        <v>3288</v>
      </c>
      <c r="N5047" s="29" t="s">
        <v>3289</v>
      </c>
      <c r="O5047" s="29" t="s">
        <v>3290</v>
      </c>
      <c r="P5047" s="29" t="s">
        <v>3291</v>
      </c>
      <c r="Q5047" s="29" t="s">
        <v>3209</v>
      </c>
      <c r="R5047" s="29" t="s">
        <v>3210</v>
      </c>
      <c r="S5047" s="29" t="s">
        <v>3098</v>
      </c>
      <c r="T5047" s="29"/>
      <c r="U5047" s="30">
        <v>0</v>
      </c>
      <c r="V5047" s="30">
        <v>0</v>
      </c>
      <c r="W5047" s="30">
        <v>0</v>
      </c>
      <c r="X5047" s="30">
        <v>0</v>
      </c>
      <c r="Y5047" s="30">
        <v>0</v>
      </c>
      <c r="Z5047" s="30">
        <v>0</v>
      </c>
      <c r="AA5047" s="30">
        <v>0</v>
      </c>
      <c r="AB5047" s="30">
        <v>0</v>
      </c>
      <c r="AC5047" s="30">
        <v>0</v>
      </c>
      <c r="AD5047" s="30">
        <v>0</v>
      </c>
      <c r="AE5047" s="30">
        <v>0</v>
      </c>
      <c r="AF5047" s="30">
        <v>0</v>
      </c>
    </row>
    <row r="5048" spans="1:32" x14ac:dyDescent="0.45">
      <c r="A5048" s="29" t="s">
        <v>1089</v>
      </c>
      <c r="B5048" s="29" t="s">
        <v>1090</v>
      </c>
      <c r="C5048" s="29" t="s">
        <v>3584</v>
      </c>
      <c r="D5048" s="29" t="s">
        <v>3585</v>
      </c>
      <c r="E5048" s="29" t="s">
        <v>3672</v>
      </c>
      <c r="F5048" s="29" t="s">
        <v>3673</v>
      </c>
      <c r="G5048" s="29" t="s">
        <v>3233</v>
      </c>
      <c r="H5048" s="29" t="s">
        <v>3234</v>
      </c>
      <c r="I5048" s="29" t="s">
        <v>3341</v>
      </c>
      <c r="J5048" s="29" t="s">
        <v>3342</v>
      </c>
      <c r="K5048" s="29" t="s">
        <v>3635</v>
      </c>
      <c r="L5048" s="29" t="s">
        <v>3636</v>
      </c>
      <c r="M5048" s="29" t="s">
        <v>3637</v>
      </c>
      <c r="N5048" s="29" t="s">
        <v>3638</v>
      </c>
      <c r="O5048" s="29" t="s">
        <v>3639</v>
      </c>
      <c r="P5048" s="29" t="s">
        <v>3640</v>
      </c>
      <c r="Q5048" s="29" t="s">
        <v>3209</v>
      </c>
      <c r="R5048" s="29" t="s">
        <v>3210</v>
      </c>
      <c r="S5048" s="29" t="s">
        <v>3098</v>
      </c>
      <c r="T5048" s="29"/>
      <c r="U5048" s="30">
        <v>0</v>
      </c>
      <c r="V5048" s="30">
        <v>0</v>
      </c>
      <c r="W5048" s="30">
        <v>0</v>
      </c>
      <c r="X5048" s="30">
        <v>0</v>
      </c>
      <c r="Y5048" s="30">
        <v>0</v>
      </c>
      <c r="Z5048" s="30">
        <v>0</v>
      </c>
      <c r="AA5048" s="30">
        <v>0</v>
      </c>
      <c r="AB5048" s="30">
        <v>0</v>
      </c>
      <c r="AC5048" s="30">
        <v>0</v>
      </c>
      <c r="AD5048" s="30">
        <v>0</v>
      </c>
      <c r="AE5048" s="30">
        <v>14855</v>
      </c>
      <c r="AF5048" s="30">
        <v>14855</v>
      </c>
    </row>
    <row r="5049" spans="1:32" x14ac:dyDescent="0.45">
      <c r="A5049" s="29" t="s">
        <v>1089</v>
      </c>
      <c r="B5049" s="29" t="s">
        <v>1090</v>
      </c>
      <c r="C5049" s="29" t="s">
        <v>3584</v>
      </c>
      <c r="D5049" s="29" t="s">
        <v>3585</v>
      </c>
      <c r="E5049" s="29" t="s">
        <v>3672</v>
      </c>
      <c r="F5049" s="29" t="s">
        <v>3673</v>
      </c>
      <c r="G5049" s="29" t="s">
        <v>3233</v>
      </c>
      <c r="H5049" s="29" t="s">
        <v>3234</v>
      </c>
      <c r="I5049" s="29" t="s">
        <v>3341</v>
      </c>
      <c r="J5049" s="29" t="s">
        <v>3342</v>
      </c>
      <c r="K5049" s="29" t="s">
        <v>3474</v>
      </c>
      <c r="L5049" s="29" t="s">
        <v>3116</v>
      </c>
      <c r="M5049" s="29" t="s">
        <v>3478</v>
      </c>
      <c r="N5049" s="29" t="s">
        <v>3479</v>
      </c>
      <c r="O5049" s="29" t="s">
        <v>3982</v>
      </c>
      <c r="P5049" s="29" t="s">
        <v>3983</v>
      </c>
      <c r="Q5049" s="29" t="s">
        <v>3209</v>
      </c>
      <c r="R5049" s="29" t="s">
        <v>3210</v>
      </c>
      <c r="S5049" s="29" t="s">
        <v>3098</v>
      </c>
      <c r="T5049" s="29"/>
      <c r="U5049" s="30">
        <v>0</v>
      </c>
      <c r="V5049" s="30">
        <v>0</v>
      </c>
      <c r="W5049" s="30">
        <v>0</v>
      </c>
      <c r="X5049" s="30">
        <v>0</v>
      </c>
      <c r="Y5049" s="30">
        <v>0</v>
      </c>
      <c r="Z5049" s="30">
        <v>0</v>
      </c>
      <c r="AA5049" s="30">
        <v>0</v>
      </c>
      <c r="AB5049" s="30">
        <v>0</v>
      </c>
      <c r="AC5049" s="30">
        <v>0</v>
      </c>
      <c r="AD5049" s="30">
        <v>0</v>
      </c>
      <c r="AE5049" s="30">
        <v>1500</v>
      </c>
      <c r="AF5049" s="30">
        <v>1500</v>
      </c>
    </row>
    <row r="5050" spans="1:32" x14ac:dyDescent="0.45">
      <c r="A5050" s="29" t="s">
        <v>1089</v>
      </c>
      <c r="B5050" s="29" t="s">
        <v>1090</v>
      </c>
      <c r="C5050" s="29" t="s">
        <v>3196</v>
      </c>
      <c r="D5050" s="29" t="s">
        <v>3197</v>
      </c>
      <c r="E5050" s="29" t="s">
        <v>3537</v>
      </c>
      <c r="F5050" s="29" t="s">
        <v>3463</v>
      </c>
      <c r="G5050" s="29" t="s">
        <v>3233</v>
      </c>
      <c r="H5050" s="29" t="s">
        <v>3234</v>
      </c>
      <c r="I5050" s="29" t="s">
        <v>3235</v>
      </c>
      <c r="J5050" s="29" t="s">
        <v>3236</v>
      </c>
      <c r="K5050" s="29" t="s">
        <v>3237</v>
      </c>
      <c r="L5050" s="29" t="s">
        <v>3107</v>
      </c>
      <c r="M5050" s="29" t="s">
        <v>3456</v>
      </c>
      <c r="N5050" s="29" t="s">
        <v>3457</v>
      </c>
      <c r="O5050" s="29" t="s">
        <v>3504</v>
      </c>
      <c r="P5050" s="29" t="s">
        <v>3505</v>
      </c>
      <c r="Q5050" s="29" t="s">
        <v>3209</v>
      </c>
      <c r="R5050" s="29" t="s">
        <v>3210</v>
      </c>
      <c r="S5050" s="29" t="s">
        <v>3098</v>
      </c>
      <c r="T5050" s="29"/>
      <c r="U5050" s="30">
        <v>6000</v>
      </c>
      <c r="V5050" s="30">
        <v>6000</v>
      </c>
      <c r="W5050" s="30">
        <v>6000</v>
      </c>
      <c r="X5050" s="30">
        <v>6000</v>
      </c>
      <c r="Y5050" s="30">
        <v>6000</v>
      </c>
      <c r="Z5050" s="30">
        <v>6000</v>
      </c>
      <c r="AA5050" s="30">
        <v>6000</v>
      </c>
      <c r="AB5050" s="30">
        <v>6000</v>
      </c>
      <c r="AC5050" s="30">
        <v>6000</v>
      </c>
      <c r="AD5050" s="30">
        <v>6000</v>
      </c>
      <c r="AE5050" s="30">
        <v>6000</v>
      </c>
      <c r="AF5050" s="30">
        <v>6000</v>
      </c>
    </row>
    <row r="5051" spans="1:32" x14ac:dyDescent="0.45">
      <c r="A5051" s="29" t="s">
        <v>1089</v>
      </c>
      <c r="B5051" s="29" t="s">
        <v>1090</v>
      </c>
      <c r="C5051" s="29" t="s">
        <v>3299</v>
      </c>
      <c r="D5051" s="29" t="s">
        <v>3300</v>
      </c>
      <c r="E5051" s="29" t="s">
        <v>3538</v>
      </c>
      <c r="F5051" s="29" t="s">
        <v>3539</v>
      </c>
      <c r="G5051" s="29" t="s">
        <v>3200</v>
      </c>
      <c r="H5051" s="29" t="s">
        <v>3201</v>
      </c>
      <c r="I5051" s="29" t="s">
        <v>3202</v>
      </c>
      <c r="J5051" s="29" t="s">
        <v>3203</v>
      </c>
      <c r="K5051" s="29" t="s">
        <v>3216</v>
      </c>
      <c r="L5051" s="29" t="s">
        <v>3102</v>
      </c>
      <c r="M5051" s="29" t="s">
        <v>3217</v>
      </c>
      <c r="N5051" s="29" t="s">
        <v>3218</v>
      </c>
      <c r="O5051" s="29" t="s">
        <v>3219</v>
      </c>
      <c r="P5051" s="29" t="s">
        <v>3220</v>
      </c>
      <c r="Q5051" s="29" t="s">
        <v>3209</v>
      </c>
      <c r="R5051" s="29" t="s">
        <v>3098</v>
      </c>
      <c r="S5051" s="29" t="s">
        <v>3098</v>
      </c>
      <c r="T5051" s="29"/>
      <c r="U5051" s="30">
        <v>0</v>
      </c>
      <c r="V5051" s="30">
        <v>0</v>
      </c>
      <c r="W5051" s="30">
        <v>0</v>
      </c>
      <c r="X5051" s="30">
        <v>0</v>
      </c>
      <c r="Y5051" s="30">
        <v>0</v>
      </c>
      <c r="Z5051" s="30">
        <v>0</v>
      </c>
      <c r="AA5051" s="30">
        <v>0</v>
      </c>
      <c r="AB5051" s="30">
        <v>130000</v>
      </c>
      <c r="AC5051" s="30">
        <v>130000</v>
      </c>
      <c r="AD5051" s="30">
        <v>130000</v>
      </c>
      <c r="AE5051" s="30">
        <v>130000</v>
      </c>
      <c r="AF5051" s="30">
        <v>130000</v>
      </c>
    </row>
    <row r="5052" spans="1:32" x14ac:dyDescent="0.45">
      <c r="A5052" s="29" t="s">
        <v>1089</v>
      </c>
      <c r="B5052" s="29" t="s">
        <v>1090</v>
      </c>
      <c r="C5052" s="29" t="s">
        <v>3299</v>
      </c>
      <c r="D5052" s="29" t="s">
        <v>3300</v>
      </c>
      <c r="E5052" s="29" t="s">
        <v>3538</v>
      </c>
      <c r="F5052" s="29" t="s">
        <v>3539</v>
      </c>
      <c r="G5052" s="29" t="s">
        <v>3200</v>
      </c>
      <c r="H5052" s="29" t="s">
        <v>3201</v>
      </c>
      <c r="I5052" s="29" t="s">
        <v>3202</v>
      </c>
      <c r="J5052" s="29" t="s">
        <v>3203</v>
      </c>
      <c r="K5052" s="29" t="s">
        <v>3401</v>
      </c>
      <c r="L5052" s="29" t="s">
        <v>3402</v>
      </c>
      <c r="M5052" s="29" t="s">
        <v>3631</v>
      </c>
      <c r="N5052" s="29" t="s">
        <v>3632</v>
      </c>
      <c r="O5052" s="29" t="s">
        <v>3633</v>
      </c>
      <c r="P5052" s="29" t="s">
        <v>3634</v>
      </c>
      <c r="Q5052" s="29" t="s">
        <v>3209</v>
      </c>
      <c r="R5052" s="29" t="s">
        <v>3210</v>
      </c>
      <c r="S5052" s="29" t="s">
        <v>3098</v>
      </c>
      <c r="T5052" s="29"/>
      <c r="U5052" s="30">
        <v>33500</v>
      </c>
      <c r="V5052" s="30">
        <v>33500</v>
      </c>
      <c r="W5052" s="30">
        <v>33500</v>
      </c>
      <c r="X5052" s="30">
        <v>33500</v>
      </c>
      <c r="Y5052" s="30">
        <v>33500</v>
      </c>
      <c r="Z5052" s="30">
        <v>33500</v>
      </c>
      <c r="AA5052" s="30">
        <v>33983</v>
      </c>
      <c r="AB5052" s="30">
        <v>35000</v>
      </c>
      <c r="AC5052" s="30">
        <v>35000</v>
      </c>
      <c r="AD5052" s="30">
        <v>35000</v>
      </c>
      <c r="AE5052" s="30">
        <v>35000</v>
      </c>
      <c r="AF5052" s="30">
        <v>35000</v>
      </c>
    </row>
    <row r="5053" spans="1:32" x14ac:dyDescent="0.45">
      <c r="A5053" s="29" t="s">
        <v>1089</v>
      </c>
      <c r="B5053" s="29" t="s">
        <v>1090</v>
      </c>
      <c r="C5053" s="29" t="s">
        <v>3299</v>
      </c>
      <c r="D5053" s="29" t="s">
        <v>3300</v>
      </c>
      <c r="E5053" s="29" t="s">
        <v>3538</v>
      </c>
      <c r="F5053" s="29" t="s">
        <v>3539</v>
      </c>
      <c r="G5053" s="29" t="s">
        <v>3200</v>
      </c>
      <c r="H5053" s="29" t="s">
        <v>3201</v>
      </c>
      <c r="I5053" s="29" t="s">
        <v>3202</v>
      </c>
      <c r="J5053" s="29" t="s">
        <v>3203</v>
      </c>
      <c r="K5053" s="29" t="s">
        <v>3401</v>
      </c>
      <c r="L5053" s="29" t="s">
        <v>3402</v>
      </c>
      <c r="M5053" s="29" t="s">
        <v>3631</v>
      </c>
      <c r="N5053" s="29" t="s">
        <v>3632</v>
      </c>
      <c r="O5053" s="29" t="s">
        <v>3786</v>
      </c>
      <c r="P5053" s="29" t="s">
        <v>3787</v>
      </c>
      <c r="Q5053" s="29" t="s">
        <v>3249</v>
      </c>
      <c r="R5053" s="29" t="s">
        <v>3210</v>
      </c>
      <c r="S5053" s="29" t="s">
        <v>3098</v>
      </c>
      <c r="T5053" s="29"/>
      <c r="U5053" s="30">
        <v>0</v>
      </c>
      <c r="V5053" s="30">
        <v>0</v>
      </c>
      <c r="W5053" s="30">
        <v>0</v>
      </c>
      <c r="X5053" s="30">
        <v>0</v>
      </c>
      <c r="Y5053" s="30">
        <v>0</v>
      </c>
      <c r="Z5053" s="30">
        <v>0</v>
      </c>
      <c r="AA5053" s="30">
        <v>32728</v>
      </c>
      <c r="AB5053" s="30">
        <v>0</v>
      </c>
      <c r="AC5053" s="30">
        <v>0</v>
      </c>
      <c r="AD5053" s="30">
        <v>0</v>
      </c>
      <c r="AE5053" s="30">
        <v>0</v>
      </c>
      <c r="AF5053" s="30">
        <v>0</v>
      </c>
    </row>
    <row r="5054" spans="1:32" x14ac:dyDescent="0.45">
      <c r="A5054" s="29" t="s">
        <v>1089</v>
      </c>
      <c r="B5054" s="29" t="s">
        <v>1090</v>
      </c>
      <c r="C5054" s="29" t="s">
        <v>3299</v>
      </c>
      <c r="D5054" s="29" t="s">
        <v>3300</v>
      </c>
      <c r="E5054" s="29" t="s">
        <v>3538</v>
      </c>
      <c r="F5054" s="29" t="s">
        <v>3539</v>
      </c>
      <c r="G5054" s="29" t="s">
        <v>3200</v>
      </c>
      <c r="H5054" s="29" t="s">
        <v>3201</v>
      </c>
      <c r="I5054" s="29" t="s">
        <v>3202</v>
      </c>
      <c r="J5054" s="29" t="s">
        <v>3203</v>
      </c>
      <c r="K5054" s="29" t="s">
        <v>3401</v>
      </c>
      <c r="L5054" s="29" t="s">
        <v>3402</v>
      </c>
      <c r="M5054" s="29" t="s">
        <v>3631</v>
      </c>
      <c r="N5054" s="29" t="s">
        <v>3632</v>
      </c>
      <c r="O5054" s="29" t="s">
        <v>3788</v>
      </c>
      <c r="P5054" s="29" t="s">
        <v>3789</v>
      </c>
      <c r="Q5054" s="29" t="s">
        <v>3209</v>
      </c>
      <c r="R5054" s="29" t="s">
        <v>3210</v>
      </c>
      <c r="S5054" s="29" t="s">
        <v>3098</v>
      </c>
      <c r="T5054" s="29"/>
      <c r="U5054" s="30">
        <v>624</v>
      </c>
      <c r="V5054" s="30">
        <v>715</v>
      </c>
      <c r="W5054" s="30">
        <v>378</v>
      </c>
      <c r="X5054" s="30">
        <v>78</v>
      </c>
      <c r="Y5054" s="30">
        <v>0</v>
      </c>
      <c r="Z5054" s="30">
        <v>0</v>
      </c>
      <c r="AA5054" s="30">
        <v>0</v>
      </c>
      <c r="AB5054" s="30">
        <v>39</v>
      </c>
      <c r="AC5054" s="30">
        <v>1197</v>
      </c>
      <c r="AD5054" s="30">
        <v>0</v>
      </c>
      <c r="AE5054" s="30">
        <v>644</v>
      </c>
      <c r="AF5054" s="30">
        <v>942</v>
      </c>
    </row>
    <row r="5055" spans="1:32" x14ac:dyDescent="0.45">
      <c r="A5055" s="29" t="s">
        <v>1089</v>
      </c>
      <c r="B5055" s="29" t="s">
        <v>1090</v>
      </c>
      <c r="C5055" s="29" t="s">
        <v>3299</v>
      </c>
      <c r="D5055" s="29" t="s">
        <v>3300</v>
      </c>
      <c r="E5055" s="29" t="s">
        <v>3538</v>
      </c>
      <c r="F5055" s="29" t="s">
        <v>3539</v>
      </c>
      <c r="G5055" s="29" t="s">
        <v>3200</v>
      </c>
      <c r="H5055" s="29" t="s">
        <v>3201</v>
      </c>
      <c r="I5055" s="29" t="s">
        <v>3226</v>
      </c>
      <c r="J5055" s="29" t="s">
        <v>3227</v>
      </c>
      <c r="K5055" s="29" t="s">
        <v>3228</v>
      </c>
      <c r="L5055" s="29" t="s">
        <v>3111</v>
      </c>
      <c r="M5055" s="29" t="s">
        <v>3229</v>
      </c>
      <c r="N5055" s="29" t="s">
        <v>3230</v>
      </c>
      <c r="O5055" s="29" t="s">
        <v>3231</v>
      </c>
      <c r="P5055" s="29" t="s">
        <v>3232</v>
      </c>
      <c r="Q5055" s="29" t="s">
        <v>3209</v>
      </c>
      <c r="R5055" s="29" t="s">
        <v>3210</v>
      </c>
      <c r="S5055" s="29" t="s">
        <v>3098</v>
      </c>
      <c r="T5055" s="29"/>
      <c r="U5055" s="30">
        <v>0</v>
      </c>
      <c r="V5055" s="30">
        <v>0</v>
      </c>
      <c r="W5055" s="30">
        <v>0</v>
      </c>
      <c r="X5055" s="30">
        <v>0</v>
      </c>
      <c r="Y5055" s="30">
        <v>0</v>
      </c>
      <c r="Z5055" s="30">
        <v>0</v>
      </c>
      <c r="AA5055" s="30">
        <v>0</v>
      </c>
      <c r="AB5055" s="30">
        <v>0</v>
      </c>
      <c r="AC5055" s="30">
        <v>0</v>
      </c>
      <c r="AD5055" s="30">
        <v>0</v>
      </c>
      <c r="AE5055" s="30">
        <v>0</v>
      </c>
      <c r="AF5055" s="30">
        <v>0</v>
      </c>
    </row>
    <row r="5056" spans="1:32" x14ac:dyDescent="0.45">
      <c r="A5056" s="29" t="s">
        <v>1089</v>
      </c>
      <c r="B5056" s="29" t="s">
        <v>1090</v>
      </c>
      <c r="C5056" s="29" t="s">
        <v>3299</v>
      </c>
      <c r="D5056" s="29" t="s">
        <v>3300</v>
      </c>
      <c r="E5056" s="29" t="s">
        <v>3538</v>
      </c>
      <c r="F5056" s="29" t="s">
        <v>3539</v>
      </c>
      <c r="G5056" s="29" t="s">
        <v>3200</v>
      </c>
      <c r="H5056" s="29" t="s">
        <v>3201</v>
      </c>
      <c r="I5056" s="29" t="s">
        <v>3226</v>
      </c>
      <c r="J5056" s="29" t="s">
        <v>3227</v>
      </c>
      <c r="K5056" s="29" t="s">
        <v>3228</v>
      </c>
      <c r="L5056" s="29" t="s">
        <v>3111</v>
      </c>
      <c r="M5056" s="29" t="s">
        <v>3984</v>
      </c>
      <c r="N5056" s="29" t="s">
        <v>3985</v>
      </c>
      <c r="O5056" s="29" t="s">
        <v>3986</v>
      </c>
      <c r="P5056" s="29" t="s">
        <v>3987</v>
      </c>
      <c r="Q5056" s="29" t="s">
        <v>3209</v>
      </c>
      <c r="R5056" s="29" t="s">
        <v>3210</v>
      </c>
      <c r="S5056" s="29" t="s">
        <v>3098</v>
      </c>
      <c r="T5056" s="29"/>
      <c r="U5056" s="30">
        <v>99</v>
      </c>
      <c r="V5056" s="30">
        <v>65</v>
      </c>
      <c r="W5056" s="30">
        <v>117</v>
      </c>
      <c r="X5056" s="30">
        <v>236</v>
      </c>
      <c r="Y5056" s="30">
        <v>86</v>
      </c>
      <c r="Z5056" s="30">
        <v>83</v>
      </c>
      <c r="AA5056" s="30">
        <v>60</v>
      </c>
      <c r="AB5056" s="30">
        <v>26</v>
      </c>
      <c r="AC5056" s="30">
        <v>12</v>
      </c>
      <c r="AD5056" s="30">
        <v>17</v>
      </c>
      <c r="AE5056" s="30">
        <v>0</v>
      </c>
      <c r="AF5056" s="30">
        <v>9</v>
      </c>
    </row>
    <row r="5057" spans="1:32" x14ac:dyDescent="0.45">
      <c r="A5057" s="29" t="s">
        <v>1089</v>
      </c>
      <c r="B5057" s="29" t="s">
        <v>1090</v>
      </c>
      <c r="C5057" s="29" t="s">
        <v>3299</v>
      </c>
      <c r="D5057" s="29" t="s">
        <v>3300</v>
      </c>
      <c r="E5057" s="29" t="s">
        <v>3538</v>
      </c>
      <c r="F5057" s="29" t="s">
        <v>3539</v>
      </c>
      <c r="G5057" s="29" t="s">
        <v>3233</v>
      </c>
      <c r="H5057" s="29" t="s">
        <v>3234</v>
      </c>
      <c r="I5057" s="29" t="s">
        <v>3235</v>
      </c>
      <c r="J5057" s="29" t="s">
        <v>3236</v>
      </c>
      <c r="K5057" s="29" t="s">
        <v>3237</v>
      </c>
      <c r="L5057" s="29" t="s">
        <v>3107</v>
      </c>
      <c r="M5057" s="29" t="s">
        <v>3419</v>
      </c>
      <c r="N5057" s="29" t="s">
        <v>3420</v>
      </c>
      <c r="O5057" s="29" t="s">
        <v>3421</v>
      </c>
      <c r="P5057" s="29" t="s">
        <v>3420</v>
      </c>
      <c r="Q5057" s="29" t="s">
        <v>3209</v>
      </c>
      <c r="R5057" s="29" t="s">
        <v>3210</v>
      </c>
      <c r="S5057" s="29" t="s">
        <v>3098</v>
      </c>
      <c r="T5057" s="29"/>
      <c r="U5057" s="30">
        <v>3000</v>
      </c>
      <c r="V5057" s="30">
        <v>3000</v>
      </c>
      <c r="W5057" s="30">
        <v>3817</v>
      </c>
      <c r="X5057" s="30">
        <v>3534</v>
      </c>
      <c r="Y5057" s="30">
        <v>3000</v>
      </c>
      <c r="Z5057" s="30">
        <v>3571</v>
      </c>
      <c r="AA5057" s="30">
        <v>3000</v>
      </c>
      <c r="AB5057" s="30">
        <v>3000</v>
      </c>
      <c r="AC5057" s="30">
        <v>3164</v>
      </c>
      <c r="AD5057" s="30">
        <v>3000</v>
      </c>
      <c r="AE5057" s="30">
        <v>3000</v>
      </c>
      <c r="AF5057" s="30">
        <v>3000</v>
      </c>
    </row>
    <row r="5058" spans="1:32" x14ac:dyDescent="0.45">
      <c r="A5058" s="29" t="s">
        <v>1089</v>
      </c>
      <c r="B5058" s="29" t="s">
        <v>1090</v>
      </c>
      <c r="C5058" s="29" t="s">
        <v>3299</v>
      </c>
      <c r="D5058" s="29" t="s">
        <v>3300</v>
      </c>
      <c r="E5058" s="29" t="s">
        <v>3538</v>
      </c>
      <c r="F5058" s="29" t="s">
        <v>3539</v>
      </c>
      <c r="G5058" s="29" t="s">
        <v>3233</v>
      </c>
      <c r="H5058" s="29" t="s">
        <v>3234</v>
      </c>
      <c r="I5058" s="29" t="s">
        <v>3235</v>
      </c>
      <c r="J5058" s="29" t="s">
        <v>3236</v>
      </c>
      <c r="K5058" s="29" t="s">
        <v>3237</v>
      </c>
      <c r="L5058" s="29" t="s">
        <v>3107</v>
      </c>
      <c r="M5058" s="29" t="s">
        <v>3238</v>
      </c>
      <c r="N5058" s="29" t="s">
        <v>3239</v>
      </c>
      <c r="O5058" s="29" t="s">
        <v>3422</v>
      </c>
      <c r="P5058" s="29" t="s">
        <v>3423</v>
      </c>
      <c r="Q5058" s="29" t="s">
        <v>3209</v>
      </c>
      <c r="R5058" s="29" t="s">
        <v>3210</v>
      </c>
      <c r="S5058" s="29" t="s">
        <v>3098</v>
      </c>
      <c r="T5058" s="29"/>
      <c r="U5058" s="30">
        <v>12800</v>
      </c>
      <c r="V5058" s="30">
        <v>12800</v>
      </c>
      <c r="W5058" s="30">
        <v>12800</v>
      </c>
      <c r="X5058" s="30">
        <v>12800</v>
      </c>
      <c r="Y5058" s="30">
        <v>12800</v>
      </c>
      <c r="Z5058" s="30">
        <v>12800</v>
      </c>
      <c r="AA5058" s="30">
        <v>12800</v>
      </c>
      <c r="AB5058" s="30">
        <v>14400</v>
      </c>
      <c r="AC5058" s="30">
        <v>14400</v>
      </c>
      <c r="AD5058" s="30">
        <v>14400</v>
      </c>
      <c r="AE5058" s="30">
        <v>14400</v>
      </c>
      <c r="AF5058" s="30">
        <v>14400</v>
      </c>
    </row>
    <row r="5059" spans="1:32" x14ac:dyDescent="0.45">
      <c r="A5059" s="29" t="s">
        <v>1089</v>
      </c>
      <c r="B5059" s="29" t="s">
        <v>1090</v>
      </c>
      <c r="C5059" s="29" t="s">
        <v>3299</v>
      </c>
      <c r="D5059" s="29" t="s">
        <v>3300</v>
      </c>
      <c r="E5059" s="29" t="s">
        <v>3538</v>
      </c>
      <c r="F5059" s="29" t="s">
        <v>3539</v>
      </c>
      <c r="G5059" s="29" t="s">
        <v>3233</v>
      </c>
      <c r="H5059" s="29" t="s">
        <v>3234</v>
      </c>
      <c r="I5059" s="29" t="s">
        <v>3235</v>
      </c>
      <c r="J5059" s="29" t="s">
        <v>3236</v>
      </c>
      <c r="K5059" s="29" t="s">
        <v>3237</v>
      </c>
      <c r="L5059" s="29" t="s">
        <v>3107</v>
      </c>
      <c r="M5059" s="29" t="s">
        <v>3424</v>
      </c>
      <c r="N5059" s="29" t="s">
        <v>3425</v>
      </c>
      <c r="O5059" s="29" t="s">
        <v>3428</v>
      </c>
      <c r="P5059" s="29" t="s">
        <v>3429</v>
      </c>
      <c r="Q5059" s="29" t="s">
        <v>3209</v>
      </c>
      <c r="R5059" s="29" t="s">
        <v>3210</v>
      </c>
      <c r="S5059" s="29" t="s">
        <v>3098</v>
      </c>
      <c r="T5059" s="29"/>
      <c r="U5059" s="30">
        <v>1072</v>
      </c>
      <c r="V5059" s="30">
        <v>1000</v>
      </c>
      <c r="W5059" s="30">
        <v>1100</v>
      </c>
      <c r="X5059" s="30">
        <v>1000</v>
      </c>
      <c r="Y5059" s="30">
        <v>1244</v>
      </c>
      <c r="Z5059" s="30">
        <v>1000</v>
      </c>
      <c r="AA5059" s="30">
        <v>1426</v>
      </c>
      <c r="AB5059" s="30">
        <v>1000</v>
      </c>
      <c r="AC5059" s="30">
        <v>1000</v>
      </c>
      <c r="AD5059" s="30">
        <v>1000</v>
      </c>
      <c r="AE5059" s="30">
        <v>1000</v>
      </c>
      <c r="AF5059" s="30">
        <v>1000</v>
      </c>
    </row>
    <row r="5060" spans="1:32" x14ac:dyDescent="0.45">
      <c r="A5060" s="29" t="s">
        <v>1089</v>
      </c>
      <c r="B5060" s="29" t="s">
        <v>1090</v>
      </c>
      <c r="C5060" s="29" t="s">
        <v>3299</v>
      </c>
      <c r="D5060" s="29" t="s">
        <v>3300</v>
      </c>
      <c r="E5060" s="29" t="s">
        <v>3538</v>
      </c>
      <c r="F5060" s="29" t="s">
        <v>3539</v>
      </c>
      <c r="G5060" s="29" t="s">
        <v>3233</v>
      </c>
      <c r="H5060" s="29" t="s">
        <v>3234</v>
      </c>
      <c r="I5060" s="29" t="s">
        <v>3242</v>
      </c>
      <c r="J5060" s="29" t="s">
        <v>3243</v>
      </c>
      <c r="K5060" s="29" t="s">
        <v>3244</v>
      </c>
      <c r="L5060" s="29" t="s">
        <v>3104</v>
      </c>
      <c r="M5060" s="29" t="s">
        <v>3245</v>
      </c>
      <c r="N5060" s="29" t="s">
        <v>3246</v>
      </c>
      <c r="O5060" s="29" t="s">
        <v>3464</v>
      </c>
      <c r="P5060" s="29" t="s">
        <v>3465</v>
      </c>
      <c r="Q5060" s="29" t="s">
        <v>3249</v>
      </c>
      <c r="R5060" s="29" t="s">
        <v>3098</v>
      </c>
      <c r="S5060" s="29" t="s">
        <v>3098</v>
      </c>
      <c r="T5060" s="29"/>
      <c r="U5060" s="30">
        <v>0</v>
      </c>
      <c r="V5060" s="30">
        <v>0</v>
      </c>
      <c r="W5060" s="30">
        <v>0</v>
      </c>
      <c r="X5060" s="30">
        <v>0</v>
      </c>
      <c r="Y5060" s="30">
        <v>0</v>
      </c>
      <c r="Z5060" s="30">
        <v>0</v>
      </c>
      <c r="AA5060" s="30">
        <v>822</v>
      </c>
      <c r="AB5060" s="30">
        <v>1469</v>
      </c>
      <c r="AC5060" s="30">
        <v>1469</v>
      </c>
      <c r="AD5060" s="30">
        <v>1469</v>
      </c>
      <c r="AE5060" s="30">
        <v>1469</v>
      </c>
      <c r="AF5060" s="30">
        <v>1469</v>
      </c>
    </row>
    <row r="5061" spans="1:32" x14ac:dyDescent="0.45">
      <c r="A5061" s="29" t="s">
        <v>1089</v>
      </c>
      <c r="B5061" s="29" t="s">
        <v>1090</v>
      </c>
      <c r="C5061" s="29" t="s">
        <v>3299</v>
      </c>
      <c r="D5061" s="29" t="s">
        <v>3300</v>
      </c>
      <c r="E5061" s="29" t="s">
        <v>3538</v>
      </c>
      <c r="F5061" s="29" t="s">
        <v>3539</v>
      </c>
      <c r="G5061" s="29" t="s">
        <v>3233</v>
      </c>
      <c r="H5061" s="29" t="s">
        <v>3234</v>
      </c>
      <c r="I5061" s="29" t="s">
        <v>3242</v>
      </c>
      <c r="J5061" s="29" t="s">
        <v>3243</v>
      </c>
      <c r="K5061" s="29" t="s">
        <v>3244</v>
      </c>
      <c r="L5061" s="29" t="s">
        <v>3104</v>
      </c>
      <c r="M5061" s="29" t="s">
        <v>3245</v>
      </c>
      <c r="N5061" s="29" t="s">
        <v>3246</v>
      </c>
      <c r="O5061" s="29" t="s">
        <v>3464</v>
      </c>
      <c r="P5061" s="29" t="s">
        <v>3465</v>
      </c>
      <c r="Q5061" s="29" t="s">
        <v>3209</v>
      </c>
      <c r="R5061" s="29" t="s">
        <v>3098</v>
      </c>
      <c r="S5061" s="29" t="s">
        <v>3098</v>
      </c>
      <c r="T5061" s="29"/>
      <c r="U5061" s="30">
        <v>0</v>
      </c>
      <c r="V5061" s="30">
        <v>0</v>
      </c>
      <c r="W5061" s="30">
        <v>0</v>
      </c>
      <c r="X5061" s="30">
        <v>0</v>
      </c>
      <c r="Y5061" s="30">
        <v>0</v>
      </c>
      <c r="Z5061" s="30">
        <v>0</v>
      </c>
      <c r="AA5061" s="30">
        <v>2130</v>
      </c>
      <c r="AB5061" s="30">
        <v>30516</v>
      </c>
      <c r="AC5061" s="30">
        <v>33000</v>
      </c>
      <c r="AD5061" s="30">
        <v>33000</v>
      </c>
      <c r="AE5061" s="30">
        <v>33000</v>
      </c>
      <c r="AF5061" s="30">
        <v>33000</v>
      </c>
    </row>
    <row r="5062" spans="1:32" x14ac:dyDescent="0.45">
      <c r="A5062" s="29" t="s">
        <v>1089</v>
      </c>
      <c r="B5062" s="29" t="s">
        <v>1090</v>
      </c>
      <c r="C5062" s="29" t="s">
        <v>3299</v>
      </c>
      <c r="D5062" s="29" t="s">
        <v>3300</v>
      </c>
      <c r="E5062" s="29" t="s">
        <v>3538</v>
      </c>
      <c r="F5062" s="29" t="s">
        <v>3539</v>
      </c>
      <c r="G5062" s="29" t="s">
        <v>3233</v>
      </c>
      <c r="H5062" s="29" t="s">
        <v>3234</v>
      </c>
      <c r="I5062" s="29" t="s">
        <v>3242</v>
      </c>
      <c r="J5062" s="29" t="s">
        <v>3243</v>
      </c>
      <c r="K5062" s="29" t="s">
        <v>3244</v>
      </c>
      <c r="L5062" s="29" t="s">
        <v>3104</v>
      </c>
      <c r="M5062" s="29" t="s">
        <v>3245</v>
      </c>
      <c r="N5062" s="29" t="s">
        <v>3246</v>
      </c>
      <c r="O5062" s="29" t="s">
        <v>3250</v>
      </c>
      <c r="P5062" s="29" t="s">
        <v>3251</v>
      </c>
      <c r="Q5062" s="29" t="s">
        <v>3249</v>
      </c>
      <c r="R5062" s="29" t="s">
        <v>3210</v>
      </c>
      <c r="S5062" s="29" t="s">
        <v>3098</v>
      </c>
      <c r="T5062" s="29"/>
      <c r="U5062" s="30">
        <v>412</v>
      </c>
      <c r="V5062" s="30">
        <v>412</v>
      </c>
      <c r="W5062" s="30">
        <v>412</v>
      </c>
      <c r="X5062" s="30">
        <v>412</v>
      </c>
      <c r="Y5062" s="30">
        <v>412</v>
      </c>
      <c r="Z5062" s="30">
        <v>412</v>
      </c>
      <c r="AA5062" s="30">
        <v>412</v>
      </c>
      <c r="AB5062" s="30">
        <v>412</v>
      </c>
      <c r="AC5062" s="30">
        <v>412</v>
      </c>
      <c r="AD5062" s="30">
        <v>404</v>
      </c>
      <c r="AE5062" s="30">
        <v>0</v>
      </c>
      <c r="AF5062" s="30">
        <v>0</v>
      </c>
    </row>
    <row r="5063" spans="1:32" x14ac:dyDescent="0.45">
      <c r="A5063" s="29" t="s">
        <v>1089</v>
      </c>
      <c r="B5063" s="29" t="s">
        <v>1090</v>
      </c>
      <c r="C5063" s="29" t="s">
        <v>3299</v>
      </c>
      <c r="D5063" s="29" t="s">
        <v>3300</v>
      </c>
      <c r="E5063" s="29" t="s">
        <v>3538</v>
      </c>
      <c r="F5063" s="29" t="s">
        <v>3539</v>
      </c>
      <c r="G5063" s="29" t="s">
        <v>3233</v>
      </c>
      <c r="H5063" s="29" t="s">
        <v>3234</v>
      </c>
      <c r="I5063" s="29" t="s">
        <v>3242</v>
      </c>
      <c r="J5063" s="29" t="s">
        <v>3243</v>
      </c>
      <c r="K5063" s="29" t="s">
        <v>3244</v>
      </c>
      <c r="L5063" s="29" t="s">
        <v>3104</v>
      </c>
      <c r="M5063" s="29" t="s">
        <v>3245</v>
      </c>
      <c r="N5063" s="29" t="s">
        <v>3246</v>
      </c>
      <c r="O5063" s="29" t="s">
        <v>3250</v>
      </c>
      <c r="P5063" s="29" t="s">
        <v>3251</v>
      </c>
      <c r="Q5063" s="29" t="s">
        <v>3209</v>
      </c>
      <c r="R5063" s="29" t="s">
        <v>3210</v>
      </c>
      <c r="S5063" s="29" t="s">
        <v>3098</v>
      </c>
      <c r="T5063" s="29"/>
      <c r="U5063" s="30">
        <v>36129</v>
      </c>
      <c r="V5063" s="30">
        <v>40000</v>
      </c>
      <c r="W5063" s="30">
        <v>40000</v>
      </c>
      <c r="X5063" s="30">
        <v>40000</v>
      </c>
      <c r="Y5063" s="30">
        <v>40000</v>
      </c>
      <c r="Z5063" s="30">
        <v>40000</v>
      </c>
      <c r="AA5063" s="30">
        <v>40000</v>
      </c>
      <c r="AB5063" s="30">
        <v>40000</v>
      </c>
      <c r="AC5063" s="30">
        <v>40000</v>
      </c>
      <c r="AD5063" s="30">
        <v>40000</v>
      </c>
      <c r="AE5063" s="30">
        <v>40000</v>
      </c>
      <c r="AF5063" s="30">
        <v>40000</v>
      </c>
    </row>
    <row r="5064" spans="1:32" x14ac:dyDescent="0.45">
      <c r="A5064" s="29" t="s">
        <v>1089</v>
      </c>
      <c r="B5064" s="29" t="s">
        <v>1090</v>
      </c>
      <c r="C5064" s="29" t="s">
        <v>3299</v>
      </c>
      <c r="D5064" s="29" t="s">
        <v>3300</v>
      </c>
      <c r="E5064" s="29" t="s">
        <v>3538</v>
      </c>
      <c r="F5064" s="29" t="s">
        <v>3539</v>
      </c>
      <c r="G5064" s="29" t="s">
        <v>3233</v>
      </c>
      <c r="H5064" s="29" t="s">
        <v>3234</v>
      </c>
      <c r="I5064" s="29" t="s">
        <v>3242</v>
      </c>
      <c r="J5064" s="29" t="s">
        <v>3243</v>
      </c>
      <c r="K5064" s="29" t="s">
        <v>3244</v>
      </c>
      <c r="L5064" s="29" t="s">
        <v>3104</v>
      </c>
      <c r="M5064" s="29" t="s">
        <v>3245</v>
      </c>
      <c r="N5064" s="29" t="s">
        <v>3246</v>
      </c>
      <c r="O5064" s="29" t="s">
        <v>3701</v>
      </c>
      <c r="P5064" s="29" t="s">
        <v>3702</v>
      </c>
      <c r="Q5064" s="29" t="s">
        <v>3249</v>
      </c>
      <c r="R5064" s="29" t="s">
        <v>3210</v>
      </c>
      <c r="S5064" s="29" t="s">
        <v>3098</v>
      </c>
      <c r="T5064" s="29"/>
      <c r="U5064" s="30">
        <v>412</v>
      </c>
      <c r="V5064" s="30">
        <v>412</v>
      </c>
      <c r="W5064" s="30">
        <v>412</v>
      </c>
      <c r="X5064" s="30">
        <v>412</v>
      </c>
      <c r="Y5064" s="30">
        <v>412</v>
      </c>
      <c r="Z5064" s="30">
        <v>412</v>
      </c>
      <c r="AA5064" s="30">
        <v>412</v>
      </c>
      <c r="AB5064" s="30">
        <v>412</v>
      </c>
      <c r="AC5064" s="30">
        <v>412</v>
      </c>
      <c r="AD5064" s="30">
        <v>412</v>
      </c>
      <c r="AE5064" s="30">
        <v>412</v>
      </c>
      <c r="AF5064" s="30">
        <v>412</v>
      </c>
    </row>
    <row r="5065" spans="1:32" x14ac:dyDescent="0.45">
      <c r="A5065" s="29" t="s">
        <v>1089</v>
      </c>
      <c r="B5065" s="29" t="s">
        <v>1090</v>
      </c>
      <c r="C5065" s="29" t="s">
        <v>3299</v>
      </c>
      <c r="D5065" s="29" t="s">
        <v>3300</v>
      </c>
      <c r="E5065" s="29" t="s">
        <v>3538</v>
      </c>
      <c r="F5065" s="29" t="s">
        <v>3539</v>
      </c>
      <c r="G5065" s="29" t="s">
        <v>3233</v>
      </c>
      <c r="H5065" s="29" t="s">
        <v>3234</v>
      </c>
      <c r="I5065" s="29" t="s">
        <v>3242</v>
      </c>
      <c r="J5065" s="29" t="s">
        <v>3243</v>
      </c>
      <c r="K5065" s="29" t="s">
        <v>3244</v>
      </c>
      <c r="L5065" s="29" t="s">
        <v>3104</v>
      </c>
      <c r="M5065" s="29" t="s">
        <v>3245</v>
      </c>
      <c r="N5065" s="29" t="s">
        <v>3246</v>
      </c>
      <c r="O5065" s="29" t="s">
        <v>3701</v>
      </c>
      <c r="P5065" s="29" t="s">
        <v>3702</v>
      </c>
      <c r="Q5065" s="29" t="s">
        <v>3209</v>
      </c>
      <c r="R5065" s="29" t="s">
        <v>3210</v>
      </c>
      <c r="S5065" s="29" t="s">
        <v>3098</v>
      </c>
      <c r="T5065" s="29"/>
      <c r="U5065" s="30">
        <v>15000</v>
      </c>
      <c r="V5065" s="30">
        <v>15000</v>
      </c>
      <c r="W5065" s="30">
        <v>15000</v>
      </c>
      <c r="X5065" s="30">
        <v>15000</v>
      </c>
      <c r="Y5065" s="30">
        <v>15000</v>
      </c>
      <c r="Z5065" s="30">
        <v>15000</v>
      </c>
      <c r="AA5065" s="30">
        <v>15000</v>
      </c>
      <c r="AB5065" s="30">
        <v>15000</v>
      </c>
      <c r="AC5065" s="30">
        <v>15000</v>
      </c>
      <c r="AD5065" s="30">
        <v>15000</v>
      </c>
      <c r="AE5065" s="30">
        <v>15000</v>
      </c>
      <c r="AF5065" s="30">
        <v>15000</v>
      </c>
    </row>
    <row r="5066" spans="1:32" x14ac:dyDescent="0.45">
      <c r="A5066" s="29" t="s">
        <v>1089</v>
      </c>
      <c r="B5066" s="29" t="s">
        <v>1090</v>
      </c>
      <c r="C5066" s="29" t="s">
        <v>3299</v>
      </c>
      <c r="D5066" s="29" t="s">
        <v>3300</v>
      </c>
      <c r="E5066" s="29" t="s">
        <v>3538</v>
      </c>
      <c r="F5066" s="29" t="s">
        <v>3539</v>
      </c>
      <c r="G5066" s="29" t="s">
        <v>3233</v>
      </c>
      <c r="H5066" s="29" t="s">
        <v>3234</v>
      </c>
      <c r="I5066" s="29" t="s">
        <v>3242</v>
      </c>
      <c r="J5066" s="29" t="s">
        <v>3243</v>
      </c>
      <c r="K5066" s="29" t="s">
        <v>3258</v>
      </c>
      <c r="L5066" s="29" t="s">
        <v>3105</v>
      </c>
      <c r="M5066" s="29" t="s">
        <v>3259</v>
      </c>
      <c r="N5066" s="29" t="s">
        <v>3105</v>
      </c>
      <c r="O5066" s="29" t="s">
        <v>3260</v>
      </c>
      <c r="P5066" s="29" t="s">
        <v>3261</v>
      </c>
      <c r="Q5066" s="29" t="s">
        <v>3209</v>
      </c>
      <c r="R5066" s="29" t="s">
        <v>3210</v>
      </c>
      <c r="S5066" s="29" t="s">
        <v>3098</v>
      </c>
      <c r="T5066" s="29"/>
      <c r="U5066" s="30">
        <v>6000</v>
      </c>
      <c r="V5066" s="30">
        <v>6000</v>
      </c>
      <c r="W5066" s="30">
        <v>6000</v>
      </c>
      <c r="X5066" s="30">
        <v>6000</v>
      </c>
      <c r="Y5066" s="30">
        <v>6000</v>
      </c>
      <c r="Z5066" s="30">
        <v>6000</v>
      </c>
      <c r="AA5066" s="30">
        <v>6000</v>
      </c>
      <c r="AB5066" s="30">
        <v>6000</v>
      </c>
      <c r="AC5066" s="30">
        <v>6000</v>
      </c>
      <c r="AD5066" s="30">
        <v>6000</v>
      </c>
      <c r="AE5066" s="30">
        <v>6000</v>
      </c>
      <c r="AF5066" s="30">
        <v>6000</v>
      </c>
    </row>
    <row r="5067" spans="1:32" x14ac:dyDescent="0.45">
      <c r="A5067" s="29" t="s">
        <v>1089</v>
      </c>
      <c r="B5067" s="29" t="s">
        <v>1090</v>
      </c>
      <c r="C5067" s="29" t="s">
        <v>3299</v>
      </c>
      <c r="D5067" s="29" t="s">
        <v>3300</v>
      </c>
      <c r="E5067" s="29" t="s">
        <v>3538</v>
      </c>
      <c r="F5067" s="29" t="s">
        <v>3539</v>
      </c>
      <c r="G5067" s="29" t="s">
        <v>3233</v>
      </c>
      <c r="H5067" s="29" t="s">
        <v>3234</v>
      </c>
      <c r="I5067" s="29" t="s">
        <v>3242</v>
      </c>
      <c r="J5067" s="29" t="s">
        <v>3243</v>
      </c>
      <c r="K5067" s="29" t="s">
        <v>3258</v>
      </c>
      <c r="L5067" s="29" t="s">
        <v>3105</v>
      </c>
      <c r="M5067" s="29" t="s">
        <v>3259</v>
      </c>
      <c r="N5067" s="29" t="s">
        <v>3105</v>
      </c>
      <c r="O5067" s="29" t="s">
        <v>3260</v>
      </c>
      <c r="P5067" s="29" t="s">
        <v>3261</v>
      </c>
      <c r="Q5067" s="29" t="s">
        <v>3209</v>
      </c>
      <c r="R5067" s="29" t="s">
        <v>3098</v>
      </c>
      <c r="S5067" s="29" t="s">
        <v>3098</v>
      </c>
      <c r="T5067" s="29"/>
      <c r="U5067" s="30">
        <v>0</v>
      </c>
      <c r="V5067" s="30">
        <v>0</v>
      </c>
      <c r="W5067" s="30">
        <v>0</v>
      </c>
      <c r="X5067" s="30">
        <v>0</v>
      </c>
      <c r="Y5067" s="30">
        <v>0</v>
      </c>
      <c r="Z5067" s="30">
        <v>0</v>
      </c>
      <c r="AA5067" s="30">
        <v>580</v>
      </c>
      <c r="AB5067" s="30">
        <v>8323</v>
      </c>
      <c r="AC5067" s="30">
        <v>9000</v>
      </c>
      <c r="AD5067" s="30">
        <v>9000</v>
      </c>
      <c r="AE5067" s="30">
        <v>9000</v>
      </c>
      <c r="AF5067" s="30">
        <v>9000</v>
      </c>
    </row>
    <row r="5068" spans="1:32" x14ac:dyDescent="0.45">
      <c r="A5068" s="29" t="s">
        <v>1089</v>
      </c>
      <c r="B5068" s="29" t="s">
        <v>1090</v>
      </c>
      <c r="C5068" s="29" t="s">
        <v>3299</v>
      </c>
      <c r="D5068" s="29" t="s">
        <v>3300</v>
      </c>
      <c r="E5068" s="29" t="s">
        <v>3538</v>
      </c>
      <c r="F5068" s="29" t="s">
        <v>3539</v>
      </c>
      <c r="G5068" s="29" t="s">
        <v>3233</v>
      </c>
      <c r="H5068" s="29" t="s">
        <v>3234</v>
      </c>
      <c r="I5068" s="29" t="s">
        <v>3262</v>
      </c>
      <c r="J5068" s="29" t="s">
        <v>3263</v>
      </c>
      <c r="K5068" s="29" t="s">
        <v>3264</v>
      </c>
      <c r="L5068" s="29" t="s">
        <v>3103</v>
      </c>
      <c r="M5068" s="29" t="s">
        <v>3265</v>
      </c>
      <c r="N5068" s="29" t="s">
        <v>3266</v>
      </c>
      <c r="O5068" s="29" t="s">
        <v>3267</v>
      </c>
      <c r="P5068" s="29" t="s">
        <v>3268</v>
      </c>
      <c r="Q5068" s="29" t="s">
        <v>3209</v>
      </c>
      <c r="R5068" s="29" t="s">
        <v>3210</v>
      </c>
      <c r="S5068" s="29" t="s">
        <v>3098</v>
      </c>
      <c r="T5068" s="29"/>
      <c r="U5068" s="30">
        <v>67600</v>
      </c>
      <c r="V5068" s="30">
        <v>67600</v>
      </c>
      <c r="W5068" s="30">
        <v>67600</v>
      </c>
      <c r="X5068" s="30">
        <v>67600</v>
      </c>
      <c r="Y5068" s="30">
        <v>67600</v>
      </c>
      <c r="Z5068" s="30">
        <v>67600</v>
      </c>
      <c r="AA5068" s="30">
        <v>67600</v>
      </c>
      <c r="AB5068" s="30">
        <v>67600</v>
      </c>
      <c r="AC5068" s="30">
        <v>67600</v>
      </c>
      <c r="AD5068" s="30">
        <v>67600</v>
      </c>
      <c r="AE5068" s="30">
        <v>67600</v>
      </c>
      <c r="AF5068" s="30">
        <v>67600</v>
      </c>
    </row>
    <row r="5069" spans="1:32" x14ac:dyDescent="0.45">
      <c r="A5069" s="29" t="s">
        <v>1089</v>
      </c>
      <c r="B5069" s="29" t="s">
        <v>1090</v>
      </c>
      <c r="C5069" s="29" t="s">
        <v>3299</v>
      </c>
      <c r="D5069" s="29" t="s">
        <v>3300</v>
      </c>
      <c r="E5069" s="29" t="s">
        <v>3538</v>
      </c>
      <c r="F5069" s="29" t="s">
        <v>3539</v>
      </c>
      <c r="G5069" s="29" t="s">
        <v>3233</v>
      </c>
      <c r="H5069" s="29" t="s">
        <v>3234</v>
      </c>
      <c r="I5069" s="29" t="s">
        <v>3262</v>
      </c>
      <c r="J5069" s="29" t="s">
        <v>3263</v>
      </c>
      <c r="K5069" s="29" t="s">
        <v>3264</v>
      </c>
      <c r="L5069" s="29" t="s">
        <v>3103</v>
      </c>
      <c r="M5069" s="29" t="s">
        <v>3265</v>
      </c>
      <c r="N5069" s="29" t="s">
        <v>3266</v>
      </c>
      <c r="O5069" s="29" t="s">
        <v>3269</v>
      </c>
      <c r="P5069" s="29" t="s">
        <v>3270</v>
      </c>
      <c r="Q5069" s="29" t="s">
        <v>3209</v>
      </c>
      <c r="R5069" s="29" t="s">
        <v>3210</v>
      </c>
      <c r="S5069" s="29" t="s">
        <v>3098</v>
      </c>
      <c r="T5069" s="29"/>
      <c r="U5069" s="30">
        <v>1794</v>
      </c>
      <c r="V5069" s="30">
        <v>2897</v>
      </c>
      <c r="W5069" s="30">
        <v>780</v>
      </c>
      <c r="X5069" s="30">
        <v>1716</v>
      </c>
      <c r="Y5069" s="30">
        <v>546</v>
      </c>
      <c r="Z5069" s="30">
        <v>556</v>
      </c>
      <c r="AA5069" s="30">
        <v>585</v>
      </c>
      <c r="AB5069" s="30">
        <v>78</v>
      </c>
      <c r="AC5069" s="30">
        <v>0</v>
      </c>
      <c r="AD5069" s="30">
        <v>0</v>
      </c>
      <c r="AE5069" s="30">
        <v>39</v>
      </c>
      <c r="AF5069" s="30">
        <v>351</v>
      </c>
    </row>
    <row r="5070" spans="1:32" x14ac:dyDescent="0.45">
      <c r="A5070" s="29" t="s">
        <v>1089</v>
      </c>
      <c r="B5070" s="29" t="s">
        <v>1090</v>
      </c>
      <c r="C5070" s="29" t="s">
        <v>3299</v>
      </c>
      <c r="D5070" s="29" t="s">
        <v>3300</v>
      </c>
      <c r="E5070" s="29" t="s">
        <v>3538</v>
      </c>
      <c r="F5070" s="29" t="s">
        <v>3539</v>
      </c>
      <c r="G5070" s="29" t="s">
        <v>3233</v>
      </c>
      <c r="H5070" s="29" t="s">
        <v>3234</v>
      </c>
      <c r="I5070" s="29" t="s">
        <v>3262</v>
      </c>
      <c r="J5070" s="29" t="s">
        <v>3263</v>
      </c>
      <c r="K5070" s="29" t="s">
        <v>3264</v>
      </c>
      <c r="L5070" s="29" t="s">
        <v>3103</v>
      </c>
      <c r="M5070" s="29" t="s">
        <v>3265</v>
      </c>
      <c r="N5070" s="29" t="s">
        <v>3266</v>
      </c>
      <c r="O5070" s="29" t="s">
        <v>3271</v>
      </c>
      <c r="P5070" s="29" t="s">
        <v>3272</v>
      </c>
      <c r="Q5070" s="29" t="s">
        <v>3209</v>
      </c>
      <c r="R5070" s="29" t="s">
        <v>3210</v>
      </c>
      <c r="S5070" s="29" t="s">
        <v>3098</v>
      </c>
      <c r="T5070" s="29"/>
      <c r="U5070" s="30">
        <v>2754</v>
      </c>
      <c r="V5070" s="30">
        <v>1246</v>
      </c>
      <c r="W5070" s="30">
        <v>753</v>
      </c>
      <c r="X5070" s="30">
        <v>840</v>
      </c>
      <c r="Y5070" s="30">
        <v>1478</v>
      </c>
      <c r="Z5070" s="30">
        <v>536</v>
      </c>
      <c r="AA5070" s="30">
        <v>609</v>
      </c>
      <c r="AB5070" s="30">
        <v>0</v>
      </c>
      <c r="AC5070" s="30">
        <v>0</v>
      </c>
      <c r="AD5070" s="30">
        <v>0</v>
      </c>
      <c r="AE5070" s="30">
        <v>116</v>
      </c>
      <c r="AF5070" s="30">
        <v>58</v>
      </c>
    </row>
    <row r="5071" spans="1:32" x14ac:dyDescent="0.45">
      <c r="A5071" s="29" t="s">
        <v>1089</v>
      </c>
      <c r="B5071" s="29" t="s">
        <v>1090</v>
      </c>
      <c r="C5071" s="29" t="s">
        <v>3299</v>
      </c>
      <c r="D5071" s="29" t="s">
        <v>3300</v>
      </c>
      <c r="E5071" s="29" t="s">
        <v>3538</v>
      </c>
      <c r="F5071" s="29" t="s">
        <v>3539</v>
      </c>
      <c r="G5071" s="29" t="s">
        <v>3233</v>
      </c>
      <c r="H5071" s="29" t="s">
        <v>3234</v>
      </c>
      <c r="I5071" s="29" t="s">
        <v>3262</v>
      </c>
      <c r="J5071" s="29" t="s">
        <v>3263</v>
      </c>
      <c r="K5071" s="29" t="s">
        <v>3264</v>
      </c>
      <c r="L5071" s="29" t="s">
        <v>3103</v>
      </c>
      <c r="M5071" s="29" t="s">
        <v>3265</v>
      </c>
      <c r="N5071" s="29" t="s">
        <v>3266</v>
      </c>
      <c r="O5071" s="29" t="s">
        <v>3372</v>
      </c>
      <c r="P5071" s="29" t="s">
        <v>3373</v>
      </c>
      <c r="Q5071" s="29" t="s">
        <v>3209</v>
      </c>
      <c r="R5071" s="29" t="s">
        <v>3210</v>
      </c>
      <c r="S5071" s="29" t="s">
        <v>3098</v>
      </c>
      <c r="T5071" s="29"/>
      <c r="U5071" s="30">
        <v>4624</v>
      </c>
      <c r="V5071" s="30">
        <v>4234</v>
      </c>
      <c r="W5071" s="30">
        <v>5031</v>
      </c>
      <c r="X5071" s="30">
        <v>3697</v>
      </c>
      <c r="Y5071" s="30">
        <v>4349</v>
      </c>
      <c r="Z5071" s="30">
        <v>1246</v>
      </c>
      <c r="AA5071" s="30">
        <v>4508</v>
      </c>
      <c r="AB5071" s="30">
        <v>3349</v>
      </c>
      <c r="AC5071" s="30">
        <v>5016</v>
      </c>
      <c r="AD5071" s="30">
        <v>449</v>
      </c>
      <c r="AE5071" s="30">
        <v>4712</v>
      </c>
      <c r="AF5071" s="30">
        <v>1000</v>
      </c>
    </row>
    <row r="5072" spans="1:32" x14ac:dyDescent="0.45">
      <c r="A5072" s="29" t="s">
        <v>1089</v>
      </c>
      <c r="B5072" s="29" t="s">
        <v>1090</v>
      </c>
      <c r="C5072" s="29" t="s">
        <v>3299</v>
      </c>
      <c r="D5072" s="29" t="s">
        <v>3300</v>
      </c>
      <c r="E5072" s="29" t="s">
        <v>3538</v>
      </c>
      <c r="F5072" s="29" t="s">
        <v>3539</v>
      </c>
      <c r="G5072" s="29" t="s">
        <v>3233</v>
      </c>
      <c r="H5072" s="29" t="s">
        <v>3234</v>
      </c>
      <c r="I5072" s="29" t="s">
        <v>3262</v>
      </c>
      <c r="J5072" s="29" t="s">
        <v>3263</v>
      </c>
      <c r="K5072" s="29" t="s">
        <v>3264</v>
      </c>
      <c r="L5072" s="29" t="s">
        <v>3103</v>
      </c>
      <c r="M5072" s="29" t="s">
        <v>3322</v>
      </c>
      <c r="N5072" s="29" t="s">
        <v>3323</v>
      </c>
      <c r="O5072" s="29" t="s">
        <v>3324</v>
      </c>
      <c r="P5072" s="29" t="s">
        <v>3325</v>
      </c>
      <c r="Q5072" s="29" t="s">
        <v>3209</v>
      </c>
      <c r="R5072" s="29" t="s">
        <v>3210</v>
      </c>
      <c r="S5072" s="29" t="s">
        <v>3098</v>
      </c>
      <c r="T5072" s="29"/>
      <c r="U5072" s="30">
        <v>5600</v>
      </c>
      <c r="V5072" s="30">
        <v>5600</v>
      </c>
      <c r="W5072" s="30">
        <v>5600</v>
      </c>
      <c r="X5072" s="30">
        <v>5600</v>
      </c>
      <c r="Y5072" s="30">
        <v>5600</v>
      </c>
      <c r="Z5072" s="30">
        <v>5600</v>
      </c>
      <c r="AA5072" s="30">
        <v>5600</v>
      </c>
      <c r="AB5072" s="30">
        <v>5600</v>
      </c>
      <c r="AC5072" s="30">
        <v>5600</v>
      </c>
      <c r="AD5072" s="30">
        <v>5600</v>
      </c>
      <c r="AE5072" s="30">
        <v>5600</v>
      </c>
      <c r="AF5072" s="30">
        <v>5600</v>
      </c>
    </row>
    <row r="5073" spans="1:32" x14ac:dyDescent="0.45">
      <c r="A5073" s="29" t="s">
        <v>1089</v>
      </c>
      <c r="B5073" s="29" t="s">
        <v>1090</v>
      </c>
      <c r="C5073" s="29" t="s">
        <v>3299</v>
      </c>
      <c r="D5073" s="29" t="s">
        <v>3300</v>
      </c>
      <c r="E5073" s="29" t="s">
        <v>3538</v>
      </c>
      <c r="F5073" s="29" t="s">
        <v>3539</v>
      </c>
      <c r="G5073" s="29" t="s">
        <v>3233</v>
      </c>
      <c r="H5073" s="29" t="s">
        <v>3234</v>
      </c>
      <c r="I5073" s="29" t="s">
        <v>3262</v>
      </c>
      <c r="J5073" s="29" t="s">
        <v>3263</v>
      </c>
      <c r="K5073" s="29" t="s">
        <v>3264</v>
      </c>
      <c r="L5073" s="29" t="s">
        <v>3103</v>
      </c>
      <c r="M5073" s="29" t="s">
        <v>3322</v>
      </c>
      <c r="N5073" s="29" t="s">
        <v>3323</v>
      </c>
      <c r="O5073" s="29" t="s">
        <v>3374</v>
      </c>
      <c r="P5073" s="29" t="s">
        <v>3375</v>
      </c>
      <c r="Q5073" s="29" t="s">
        <v>3209</v>
      </c>
      <c r="R5073" s="29" t="s">
        <v>3210</v>
      </c>
      <c r="S5073" s="29" t="s">
        <v>3098</v>
      </c>
      <c r="T5073" s="29"/>
      <c r="U5073" s="30">
        <v>1000</v>
      </c>
      <c r="V5073" s="30">
        <v>1000</v>
      </c>
      <c r="W5073" s="30">
        <v>1000</v>
      </c>
      <c r="X5073" s="30">
        <v>1000</v>
      </c>
      <c r="Y5073" s="30">
        <v>1000</v>
      </c>
      <c r="Z5073" s="30">
        <v>1000</v>
      </c>
      <c r="AA5073" s="30">
        <v>1000</v>
      </c>
      <c r="AB5073" s="30">
        <v>1000</v>
      </c>
      <c r="AC5073" s="30">
        <v>1000</v>
      </c>
      <c r="AD5073" s="30">
        <v>1000</v>
      </c>
      <c r="AE5073" s="30">
        <v>1000</v>
      </c>
      <c r="AF5073" s="30">
        <v>1000</v>
      </c>
    </row>
    <row r="5074" spans="1:32" x14ac:dyDescent="0.45">
      <c r="A5074" s="29" t="s">
        <v>1089</v>
      </c>
      <c r="B5074" s="29" t="s">
        <v>1090</v>
      </c>
      <c r="C5074" s="29" t="s">
        <v>3299</v>
      </c>
      <c r="D5074" s="29" t="s">
        <v>3300</v>
      </c>
      <c r="E5074" s="29" t="s">
        <v>3538</v>
      </c>
      <c r="F5074" s="29" t="s">
        <v>3539</v>
      </c>
      <c r="G5074" s="29" t="s">
        <v>3233</v>
      </c>
      <c r="H5074" s="29" t="s">
        <v>3234</v>
      </c>
      <c r="I5074" s="29" t="s">
        <v>3275</v>
      </c>
      <c r="J5074" s="29" t="s">
        <v>3276</v>
      </c>
      <c r="K5074" s="29" t="s">
        <v>3277</v>
      </c>
      <c r="L5074" s="29" t="s">
        <v>3100</v>
      </c>
      <c r="M5074" s="29" t="s">
        <v>3278</v>
      </c>
      <c r="N5074" s="29" t="s">
        <v>3279</v>
      </c>
      <c r="O5074" s="29" t="s">
        <v>3446</v>
      </c>
      <c r="P5074" s="29" t="s">
        <v>3447</v>
      </c>
      <c r="Q5074" s="29" t="s">
        <v>3209</v>
      </c>
      <c r="R5074" s="29" t="s">
        <v>3098</v>
      </c>
      <c r="S5074" s="29" t="s">
        <v>3098</v>
      </c>
      <c r="T5074" s="29"/>
      <c r="U5074" s="30">
        <v>0</v>
      </c>
      <c r="V5074" s="30">
        <v>0</v>
      </c>
      <c r="W5074" s="30">
        <v>0</v>
      </c>
      <c r="X5074" s="30">
        <v>0</v>
      </c>
      <c r="Y5074" s="30">
        <v>0</v>
      </c>
      <c r="Z5074" s="30">
        <v>0</v>
      </c>
      <c r="AA5074" s="30">
        <v>8710</v>
      </c>
      <c r="AB5074" s="30">
        <v>90000</v>
      </c>
      <c r="AC5074" s="30">
        <v>90000</v>
      </c>
      <c r="AD5074" s="30">
        <v>90000</v>
      </c>
      <c r="AE5074" s="30">
        <v>90000</v>
      </c>
      <c r="AF5074" s="30">
        <v>90000</v>
      </c>
    </row>
    <row r="5075" spans="1:32" x14ac:dyDescent="0.45">
      <c r="A5075" s="29" t="s">
        <v>1089</v>
      </c>
      <c r="B5075" s="29" t="s">
        <v>1090</v>
      </c>
      <c r="C5075" s="29" t="s">
        <v>3299</v>
      </c>
      <c r="D5075" s="29" t="s">
        <v>3300</v>
      </c>
      <c r="E5075" s="29" t="s">
        <v>3538</v>
      </c>
      <c r="F5075" s="29" t="s">
        <v>3539</v>
      </c>
      <c r="G5075" s="29" t="s">
        <v>3233</v>
      </c>
      <c r="H5075" s="29" t="s">
        <v>3234</v>
      </c>
      <c r="I5075" s="29" t="s">
        <v>3275</v>
      </c>
      <c r="J5075" s="29" t="s">
        <v>3276</v>
      </c>
      <c r="K5075" s="29" t="s">
        <v>3277</v>
      </c>
      <c r="L5075" s="29" t="s">
        <v>3100</v>
      </c>
      <c r="M5075" s="29" t="s">
        <v>3278</v>
      </c>
      <c r="N5075" s="29" t="s">
        <v>3279</v>
      </c>
      <c r="O5075" s="29" t="s">
        <v>3280</v>
      </c>
      <c r="P5075" s="29" t="s">
        <v>3281</v>
      </c>
      <c r="Q5075" s="29" t="s">
        <v>3249</v>
      </c>
      <c r="R5075" s="29" t="s">
        <v>3210</v>
      </c>
      <c r="S5075" s="29" t="s">
        <v>3098</v>
      </c>
      <c r="T5075" s="29"/>
      <c r="U5075" s="30">
        <v>618</v>
      </c>
      <c r="V5075" s="30">
        <v>618</v>
      </c>
      <c r="W5075" s="30">
        <v>618</v>
      </c>
      <c r="X5075" s="30">
        <v>618</v>
      </c>
      <c r="Y5075" s="30">
        <v>618</v>
      </c>
      <c r="Z5075" s="30">
        <v>618</v>
      </c>
      <c r="AA5075" s="30">
        <v>618</v>
      </c>
      <c r="AB5075" s="30">
        <v>618</v>
      </c>
      <c r="AC5075" s="30">
        <v>618</v>
      </c>
      <c r="AD5075" s="30">
        <v>606</v>
      </c>
      <c r="AE5075" s="30">
        <v>0</v>
      </c>
      <c r="AF5075" s="30">
        <v>0</v>
      </c>
    </row>
    <row r="5076" spans="1:32" x14ac:dyDescent="0.45">
      <c r="A5076" s="29" t="s">
        <v>1089</v>
      </c>
      <c r="B5076" s="29" t="s">
        <v>1090</v>
      </c>
      <c r="C5076" s="29" t="s">
        <v>3299</v>
      </c>
      <c r="D5076" s="29" t="s">
        <v>3300</v>
      </c>
      <c r="E5076" s="29" t="s">
        <v>3538</v>
      </c>
      <c r="F5076" s="29" t="s">
        <v>3539</v>
      </c>
      <c r="G5076" s="29" t="s">
        <v>3233</v>
      </c>
      <c r="H5076" s="29" t="s">
        <v>3234</v>
      </c>
      <c r="I5076" s="29" t="s">
        <v>3275</v>
      </c>
      <c r="J5076" s="29" t="s">
        <v>3276</v>
      </c>
      <c r="K5076" s="29" t="s">
        <v>3277</v>
      </c>
      <c r="L5076" s="29" t="s">
        <v>3100</v>
      </c>
      <c r="M5076" s="29" t="s">
        <v>3278</v>
      </c>
      <c r="N5076" s="29" t="s">
        <v>3279</v>
      </c>
      <c r="O5076" s="29" t="s">
        <v>3280</v>
      </c>
      <c r="P5076" s="29" t="s">
        <v>3281</v>
      </c>
      <c r="Q5076" s="29" t="s">
        <v>3249</v>
      </c>
      <c r="R5076" s="29" t="s">
        <v>3098</v>
      </c>
      <c r="S5076" s="29" t="s">
        <v>3098</v>
      </c>
      <c r="T5076" s="29"/>
      <c r="U5076" s="30">
        <v>962</v>
      </c>
      <c r="V5076" s="30">
        <v>1924</v>
      </c>
      <c r="W5076" s="30">
        <v>1924</v>
      </c>
      <c r="X5076" s="30">
        <v>1924</v>
      </c>
      <c r="Y5076" s="30">
        <v>1924</v>
      </c>
      <c r="Z5076" s="30">
        <v>1924</v>
      </c>
      <c r="AA5076" s="30">
        <v>3640</v>
      </c>
      <c r="AB5076" s="30">
        <v>3640</v>
      </c>
      <c r="AC5076" s="30">
        <v>3640</v>
      </c>
      <c r="AD5076" s="30">
        <v>3640</v>
      </c>
      <c r="AE5076" s="30">
        <v>3640</v>
      </c>
      <c r="AF5076" s="30">
        <v>3640</v>
      </c>
    </row>
    <row r="5077" spans="1:32" x14ac:dyDescent="0.45">
      <c r="A5077" s="29" t="s">
        <v>1089</v>
      </c>
      <c r="B5077" s="29" t="s">
        <v>1090</v>
      </c>
      <c r="C5077" s="29" t="s">
        <v>3299</v>
      </c>
      <c r="D5077" s="29" t="s">
        <v>3300</v>
      </c>
      <c r="E5077" s="29" t="s">
        <v>3538</v>
      </c>
      <c r="F5077" s="29" t="s">
        <v>3539</v>
      </c>
      <c r="G5077" s="29" t="s">
        <v>3233</v>
      </c>
      <c r="H5077" s="29" t="s">
        <v>3234</v>
      </c>
      <c r="I5077" s="29" t="s">
        <v>3275</v>
      </c>
      <c r="J5077" s="29" t="s">
        <v>3276</v>
      </c>
      <c r="K5077" s="29" t="s">
        <v>3277</v>
      </c>
      <c r="L5077" s="29" t="s">
        <v>3100</v>
      </c>
      <c r="M5077" s="29" t="s">
        <v>3278</v>
      </c>
      <c r="N5077" s="29" t="s">
        <v>3279</v>
      </c>
      <c r="O5077" s="29" t="s">
        <v>3280</v>
      </c>
      <c r="P5077" s="29" t="s">
        <v>3281</v>
      </c>
      <c r="Q5077" s="29" t="s">
        <v>3209</v>
      </c>
      <c r="R5077" s="29" t="s">
        <v>3210</v>
      </c>
      <c r="S5077" s="29" t="s">
        <v>3098</v>
      </c>
      <c r="T5077" s="29"/>
      <c r="U5077" s="30">
        <v>86386</v>
      </c>
      <c r="V5077" s="30">
        <v>98000</v>
      </c>
      <c r="W5077" s="30">
        <v>98000</v>
      </c>
      <c r="X5077" s="30">
        <v>98000</v>
      </c>
      <c r="Y5077" s="30">
        <v>98000</v>
      </c>
      <c r="Z5077" s="30">
        <v>98000</v>
      </c>
      <c r="AA5077" s="30">
        <v>98000</v>
      </c>
      <c r="AB5077" s="30">
        <v>98000</v>
      </c>
      <c r="AC5077" s="30">
        <v>98000</v>
      </c>
      <c r="AD5077" s="30">
        <v>98000</v>
      </c>
      <c r="AE5077" s="30">
        <v>98000</v>
      </c>
      <c r="AF5077" s="30">
        <v>98000</v>
      </c>
    </row>
    <row r="5078" spans="1:32" x14ac:dyDescent="0.45">
      <c r="A5078" s="29" t="s">
        <v>1089</v>
      </c>
      <c r="B5078" s="29" t="s">
        <v>1090</v>
      </c>
      <c r="C5078" s="29" t="s">
        <v>3299</v>
      </c>
      <c r="D5078" s="29" t="s">
        <v>3300</v>
      </c>
      <c r="E5078" s="29" t="s">
        <v>3538</v>
      </c>
      <c r="F5078" s="29" t="s">
        <v>3539</v>
      </c>
      <c r="G5078" s="29" t="s">
        <v>3233</v>
      </c>
      <c r="H5078" s="29" t="s">
        <v>3234</v>
      </c>
      <c r="I5078" s="29" t="s">
        <v>3275</v>
      </c>
      <c r="J5078" s="29" t="s">
        <v>3276</v>
      </c>
      <c r="K5078" s="29" t="s">
        <v>3277</v>
      </c>
      <c r="L5078" s="29" t="s">
        <v>3100</v>
      </c>
      <c r="M5078" s="29" t="s">
        <v>3278</v>
      </c>
      <c r="N5078" s="29" t="s">
        <v>3279</v>
      </c>
      <c r="O5078" s="29" t="s">
        <v>3280</v>
      </c>
      <c r="P5078" s="29" t="s">
        <v>3281</v>
      </c>
      <c r="Q5078" s="29" t="s">
        <v>3209</v>
      </c>
      <c r="R5078" s="29" t="s">
        <v>3098</v>
      </c>
      <c r="S5078" s="29" t="s">
        <v>3098</v>
      </c>
      <c r="T5078" s="29"/>
      <c r="U5078" s="30">
        <v>10161</v>
      </c>
      <c r="V5078" s="30">
        <v>62500</v>
      </c>
      <c r="W5078" s="30">
        <v>70000</v>
      </c>
      <c r="X5078" s="30">
        <v>70000</v>
      </c>
      <c r="Y5078" s="30">
        <v>70000</v>
      </c>
      <c r="Z5078" s="30">
        <v>70000</v>
      </c>
      <c r="AA5078" s="30">
        <v>82580</v>
      </c>
      <c r="AB5078" s="30">
        <v>196129</v>
      </c>
      <c r="AC5078" s="30">
        <v>195000</v>
      </c>
      <c r="AD5078" s="30">
        <v>195000</v>
      </c>
      <c r="AE5078" s="30">
        <v>195000</v>
      </c>
      <c r="AF5078" s="30">
        <v>195000</v>
      </c>
    </row>
    <row r="5079" spans="1:32" x14ac:dyDescent="0.45">
      <c r="A5079" s="29" t="s">
        <v>1089</v>
      </c>
      <c r="B5079" s="29" t="s">
        <v>1090</v>
      </c>
      <c r="C5079" s="29" t="s">
        <v>3299</v>
      </c>
      <c r="D5079" s="29" t="s">
        <v>3300</v>
      </c>
      <c r="E5079" s="29" t="s">
        <v>3538</v>
      </c>
      <c r="F5079" s="29" t="s">
        <v>3539</v>
      </c>
      <c r="G5079" s="29" t="s">
        <v>3233</v>
      </c>
      <c r="H5079" s="29" t="s">
        <v>3234</v>
      </c>
      <c r="I5079" s="29" t="s">
        <v>3275</v>
      </c>
      <c r="J5079" s="29" t="s">
        <v>3276</v>
      </c>
      <c r="K5079" s="29" t="s">
        <v>3277</v>
      </c>
      <c r="L5079" s="29" t="s">
        <v>3100</v>
      </c>
      <c r="M5079" s="29" t="s">
        <v>3312</v>
      </c>
      <c r="N5079" s="29" t="s">
        <v>3313</v>
      </c>
      <c r="O5079" s="29" t="s">
        <v>3314</v>
      </c>
      <c r="P5079" s="29" t="s">
        <v>3315</v>
      </c>
      <c r="Q5079" s="29" t="s">
        <v>3249</v>
      </c>
      <c r="R5079" s="29" t="s">
        <v>3210</v>
      </c>
      <c r="S5079" s="29" t="s">
        <v>3098</v>
      </c>
      <c r="T5079" s="29"/>
      <c r="U5079" s="30">
        <v>856</v>
      </c>
      <c r="V5079" s="30">
        <v>856</v>
      </c>
      <c r="W5079" s="30">
        <v>856</v>
      </c>
      <c r="X5079" s="30">
        <v>856</v>
      </c>
      <c r="Y5079" s="30">
        <v>856</v>
      </c>
      <c r="Z5079" s="30">
        <v>856</v>
      </c>
      <c r="AA5079" s="30">
        <v>856</v>
      </c>
      <c r="AB5079" s="30">
        <v>856</v>
      </c>
      <c r="AC5079" s="30">
        <v>856</v>
      </c>
      <c r="AD5079" s="30">
        <v>856</v>
      </c>
      <c r="AE5079" s="30">
        <v>856</v>
      </c>
      <c r="AF5079" s="30">
        <v>856</v>
      </c>
    </row>
    <row r="5080" spans="1:32" x14ac:dyDescent="0.45">
      <c r="A5080" s="29" t="s">
        <v>1089</v>
      </c>
      <c r="B5080" s="29" t="s">
        <v>1090</v>
      </c>
      <c r="C5080" s="29" t="s">
        <v>3299</v>
      </c>
      <c r="D5080" s="29" t="s">
        <v>3300</v>
      </c>
      <c r="E5080" s="29" t="s">
        <v>3538</v>
      </c>
      <c r="F5080" s="29" t="s">
        <v>3539</v>
      </c>
      <c r="G5080" s="29" t="s">
        <v>3233</v>
      </c>
      <c r="H5080" s="29" t="s">
        <v>3234</v>
      </c>
      <c r="I5080" s="29" t="s">
        <v>3275</v>
      </c>
      <c r="J5080" s="29" t="s">
        <v>3276</v>
      </c>
      <c r="K5080" s="29" t="s">
        <v>3277</v>
      </c>
      <c r="L5080" s="29" t="s">
        <v>3100</v>
      </c>
      <c r="M5080" s="29" t="s">
        <v>3312</v>
      </c>
      <c r="N5080" s="29" t="s">
        <v>3313</v>
      </c>
      <c r="O5080" s="29" t="s">
        <v>3314</v>
      </c>
      <c r="P5080" s="29" t="s">
        <v>3315</v>
      </c>
      <c r="Q5080" s="29" t="s">
        <v>3209</v>
      </c>
      <c r="R5080" s="29" t="s">
        <v>3210</v>
      </c>
      <c r="S5080" s="29" t="s">
        <v>3098</v>
      </c>
      <c r="T5080" s="29"/>
      <c r="U5080" s="30">
        <v>135000</v>
      </c>
      <c r="V5080" s="30">
        <v>135000</v>
      </c>
      <c r="W5080" s="30">
        <v>135000</v>
      </c>
      <c r="X5080" s="30">
        <v>135000</v>
      </c>
      <c r="Y5080" s="30">
        <v>135000</v>
      </c>
      <c r="Z5080" s="30">
        <v>135000</v>
      </c>
      <c r="AA5080" s="30">
        <v>135000</v>
      </c>
      <c r="AB5080" s="30">
        <v>135000</v>
      </c>
      <c r="AC5080" s="30">
        <v>135000</v>
      </c>
      <c r="AD5080" s="30">
        <v>135000</v>
      </c>
      <c r="AE5080" s="30">
        <v>135000</v>
      </c>
      <c r="AF5080" s="30">
        <v>135000</v>
      </c>
    </row>
    <row r="5081" spans="1:32" x14ac:dyDescent="0.45">
      <c r="A5081" s="29" t="s">
        <v>1089</v>
      </c>
      <c r="B5081" s="29" t="s">
        <v>1090</v>
      </c>
      <c r="C5081" s="29" t="s">
        <v>3299</v>
      </c>
      <c r="D5081" s="29" t="s">
        <v>3300</v>
      </c>
      <c r="E5081" s="29" t="s">
        <v>3538</v>
      </c>
      <c r="F5081" s="29" t="s">
        <v>3539</v>
      </c>
      <c r="G5081" s="29" t="s">
        <v>3233</v>
      </c>
      <c r="H5081" s="29" t="s">
        <v>3234</v>
      </c>
      <c r="I5081" s="29" t="s">
        <v>3275</v>
      </c>
      <c r="J5081" s="29" t="s">
        <v>3276</v>
      </c>
      <c r="K5081" s="29" t="s">
        <v>3287</v>
      </c>
      <c r="L5081" s="29" t="s">
        <v>3101</v>
      </c>
      <c r="M5081" s="29" t="s">
        <v>3316</v>
      </c>
      <c r="N5081" s="29" t="s">
        <v>3317</v>
      </c>
      <c r="O5081" s="29" t="s">
        <v>3454</v>
      </c>
      <c r="P5081" s="29" t="s">
        <v>3455</v>
      </c>
      <c r="Q5081" s="29" t="s">
        <v>3249</v>
      </c>
      <c r="R5081" s="29" t="s">
        <v>3098</v>
      </c>
      <c r="S5081" s="29" t="s">
        <v>3098</v>
      </c>
      <c r="T5081" s="29"/>
      <c r="U5081" s="30">
        <v>0</v>
      </c>
      <c r="V5081" s="30">
        <v>0</v>
      </c>
      <c r="W5081" s="30">
        <v>0</v>
      </c>
      <c r="X5081" s="30">
        <v>0</v>
      </c>
      <c r="Y5081" s="30">
        <v>0</v>
      </c>
      <c r="Z5081" s="30">
        <v>0</v>
      </c>
      <c r="AA5081" s="30">
        <v>1924</v>
      </c>
      <c r="AB5081" s="30">
        <v>1924</v>
      </c>
      <c r="AC5081" s="30">
        <v>1924</v>
      </c>
      <c r="AD5081" s="30">
        <v>1924</v>
      </c>
      <c r="AE5081" s="30">
        <v>1924</v>
      </c>
      <c r="AF5081" s="30">
        <v>1924</v>
      </c>
    </row>
    <row r="5082" spans="1:32" x14ac:dyDescent="0.45">
      <c r="A5082" s="29" t="s">
        <v>1089</v>
      </c>
      <c r="B5082" s="29" t="s">
        <v>1090</v>
      </c>
      <c r="C5082" s="29" t="s">
        <v>3299</v>
      </c>
      <c r="D5082" s="29" t="s">
        <v>3300</v>
      </c>
      <c r="E5082" s="29" t="s">
        <v>3538</v>
      </c>
      <c r="F5082" s="29" t="s">
        <v>3539</v>
      </c>
      <c r="G5082" s="29" t="s">
        <v>3233</v>
      </c>
      <c r="H5082" s="29" t="s">
        <v>3234</v>
      </c>
      <c r="I5082" s="29" t="s">
        <v>3275</v>
      </c>
      <c r="J5082" s="29" t="s">
        <v>3276</v>
      </c>
      <c r="K5082" s="29" t="s">
        <v>3287</v>
      </c>
      <c r="L5082" s="29" t="s">
        <v>3101</v>
      </c>
      <c r="M5082" s="29" t="s">
        <v>3288</v>
      </c>
      <c r="N5082" s="29" t="s">
        <v>3289</v>
      </c>
      <c r="O5082" s="29" t="s">
        <v>3290</v>
      </c>
      <c r="P5082" s="29" t="s">
        <v>3291</v>
      </c>
      <c r="Q5082" s="29" t="s">
        <v>3209</v>
      </c>
      <c r="R5082" s="29" t="s">
        <v>3210</v>
      </c>
      <c r="S5082" s="29" t="s">
        <v>3098</v>
      </c>
      <c r="T5082" s="29"/>
      <c r="U5082" s="30">
        <v>2500</v>
      </c>
      <c r="V5082" s="30">
        <v>2500</v>
      </c>
      <c r="W5082" s="30">
        <v>2500</v>
      </c>
      <c r="X5082" s="30">
        <v>2500</v>
      </c>
      <c r="Y5082" s="30">
        <v>2500</v>
      </c>
      <c r="Z5082" s="30">
        <v>2500</v>
      </c>
      <c r="AA5082" s="30">
        <v>2500</v>
      </c>
      <c r="AB5082" s="30">
        <v>2500</v>
      </c>
      <c r="AC5082" s="30">
        <v>2500</v>
      </c>
      <c r="AD5082" s="30">
        <v>2500</v>
      </c>
      <c r="AE5082" s="30">
        <v>2500</v>
      </c>
      <c r="AF5082" s="30">
        <v>2500</v>
      </c>
    </row>
    <row r="5083" spans="1:32" x14ac:dyDescent="0.45">
      <c r="A5083" s="29" t="s">
        <v>1089</v>
      </c>
      <c r="B5083" s="29" t="s">
        <v>1090</v>
      </c>
      <c r="C5083" s="29" t="s">
        <v>3299</v>
      </c>
      <c r="D5083" s="29" t="s">
        <v>3300</v>
      </c>
      <c r="E5083" s="29" t="s">
        <v>3538</v>
      </c>
      <c r="F5083" s="29" t="s">
        <v>3539</v>
      </c>
      <c r="G5083" s="29" t="s">
        <v>3233</v>
      </c>
      <c r="H5083" s="29" t="s">
        <v>3234</v>
      </c>
      <c r="I5083" s="29" t="s">
        <v>3275</v>
      </c>
      <c r="J5083" s="29" t="s">
        <v>3276</v>
      </c>
      <c r="K5083" s="29" t="s">
        <v>3287</v>
      </c>
      <c r="L5083" s="29" t="s">
        <v>3101</v>
      </c>
      <c r="M5083" s="29" t="s">
        <v>3288</v>
      </c>
      <c r="N5083" s="29" t="s">
        <v>3289</v>
      </c>
      <c r="O5083" s="29" t="s">
        <v>3290</v>
      </c>
      <c r="P5083" s="29" t="s">
        <v>3291</v>
      </c>
      <c r="Q5083" s="29" t="s">
        <v>3209</v>
      </c>
      <c r="R5083" s="29" t="s">
        <v>3098</v>
      </c>
      <c r="S5083" s="29" t="s">
        <v>3098</v>
      </c>
      <c r="T5083" s="29"/>
      <c r="U5083" s="30">
        <v>0</v>
      </c>
      <c r="V5083" s="30">
        <v>0</v>
      </c>
      <c r="W5083" s="30">
        <v>0</v>
      </c>
      <c r="X5083" s="30">
        <v>0</v>
      </c>
      <c r="Y5083" s="30">
        <v>0</v>
      </c>
      <c r="Z5083" s="30">
        <v>0</v>
      </c>
      <c r="AA5083" s="30">
        <v>0</v>
      </c>
      <c r="AB5083" s="30">
        <v>0</v>
      </c>
      <c r="AC5083" s="30">
        <v>0</v>
      </c>
      <c r="AD5083" s="30">
        <v>0</v>
      </c>
      <c r="AE5083" s="30">
        <v>0</v>
      </c>
      <c r="AF5083" s="30">
        <v>0</v>
      </c>
    </row>
    <row r="5084" spans="1:32" x14ac:dyDescent="0.45">
      <c r="A5084" s="29" t="s">
        <v>1089</v>
      </c>
      <c r="B5084" s="29" t="s">
        <v>1090</v>
      </c>
      <c r="C5084" s="29" t="s">
        <v>3211</v>
      </c>
      <c r="D5084" s="29" t="s">
        <v>3212</v>
      </c>
      <c r="E5084" s="29" t="s">
        <v>3213</v>
      </c>
      <c r="F5084" s="29" t="s">
        <v>982</v>
      </c>
      <c r="G5084" s="29" t="s">
        <v>3200</v>
      </c>
      <c r="H5084" s="29" t="s">
        <v>3201</v>
      </c>
      <c r="I5084" s="29" t="s">
        <v>3202</v>
      </c>
      <c r="J5084" s="29" t="s">
        <v>3203</v>
      </c>
      <c r="K5084" s="29" t="s">
        <v>3204</v>
      </c>
      <c r="L5084" s="29" t="s">
        <v>3109</v>
      </c>
      <c r="M5084" s="29" t="s">
        <v>3205</v>
      </c>
      <c r="N5084" s="29" t="s">
        <v>3206</v>
      </c>
      <c r="O5084" s="29" t="s">
        <v>3214</v>
      </c>
      <c r="P5084" s="29" t="s">
        <v>3215</v>
      </c>
      <c r="Q5084" s="29" t="s">
        <v>3209</v>
      </c>
      <c r="R5084" s="29" t="s">
        <v>3210</v>
      </c>
      <c r="S5084" s="29" t="s">
        <v>3098</v>
      </c>
      <c r="T5084" s="29"/>
      <c r="U5084" s="30">
        <v>100652</v>
      </c>
      <c r="V5084" s="30">
        <v>136289</v>
      </c>
      <c r="W5084" s="30">
        <v>50000</v>
      </c>
      <c r="X5084" s="30">
        <v>50000</v>
      </c>
      <c r="Y5084" s="30">
        <v>50000</v>
      </c>
      <c r="Z5084" s="30">
        <v>50000</v>
      </c>
      <c r="AA5084" s="30">
        <v>60856</v>
      </c>
      <c r="AB5084" s="30">
        <v>50000</v>
      </c>
      <c r="AC5084" s="30">
        <v>55500</v>
      </c>
      <c r="AD5084" s="30">
        <v>50000</v>
      </c>
      <c r="AE5084" s="30">
        <v>50000</v>
      </c>
      <c r="AF5084" s="30">
        <v>166168</v>
      </c>
    </row>
    <row r="5085" spans="1:32" x14ac:dyDescent="0.45">
      <c r="A5085" s="29" t="s">
        <v>1089</v>
      </c>
      <c r="B5085" s="29" t="s">
        <v>1090</v>
      </c>
      <c r="C5085" s="29" t="s">
        <v>3211</v>
      </c>
      <c r="D5085" s="29" t="s">
        <v>3212</v>
      </c>
      <c r="E5085" s="29" t="s">
        <v>3213</v>
      </c>
      <c r="F5085" s="29" t="s">
        <v>982</v>
      </c>
      <c r="G5085" s="29" t="s">
        <v>3200</v>
      </c>
      <c r="H5085" s="29" t="s">
        <v>3201</v>
      </c>
      <c r="I5085" s="29" t="s">
        <v>3202</v>
      </c>
      <c r="J5085" s="29" t="s">
        <v>3203</v>
      </c>
      <c r="K5085" s="29" t="s">
        <v>3498</v>
      </c>
      <c r="L5085" s="29" t="s">
        <v>3120</v>
      </c>
      <c r="M5085" s="29" t="s">
        <v>3856</v>
      </c>
      <c r="N5085" s="29" t="s">
        <v>3857</v>
      </c>
      <c r="O5085" s="29" t="s">
        <v>3858</v>
      </c>
      <c r="P5085" s="29" t="s">
        <v>3859</v>
      </c>
      <c r="Q5085" s="29" t="s">
        <v>3209</v>
      </c>
      <c r="R5085" s="29" t="s">
        <v>3098</v>
      </c>
      <c r="S5085" s="29" t="s">
        <v>3098</v>
      </c>
      <c r="T5085" s="29"/>
      <c r="U5085" s="30">
        <v>0</v>
      </c>
      <c r="V5085" s="30">
        <v>0</v>
      </c>
      <c r="W5085" s="30">
        <v>0</v>
      </c>
      <c r="X5085" s="30">
        <v>0</v>
      </c>
      <c r="Y5085" s="30">
        <v>0</v>
      </c>
      <c r="Z5085" s="30">
        <v>0</v>
      </c>
      <c r="AA5085" s="30">
        <v>0</v>
      </c>
      <c r="AB5085" s="30">
        <v>0</v>
      </c>
      <c r="AC5085" s="30">
        <v>29000</v>
      </c>
      <c r="AD5085" s="30">
        <v>29000</v>
      </c>
      <c r="AE5085" s="30">
        <v>29000</v>
      </c>
      <c r="AF5085" s="30">
        <v>29000</v>
      </c>
    </row>
    <row r="5086" spans="1:32" x14ac:dyDescent="0.45">
      <c r="A5086" s="29" t="s">
        <v>1089</v>
      </c>
      <c r="B5086" s="29" t="s">
        <v>1090</v>
      </c>
      <c r="C5086" s="29" t="s">
        <v>3211</v>
      </c>
      <c r="D5086" s="29" t="s">
        <v>3212</v>
      </c>
      <c r="E5086" s="29" t="s">
        <v>3213</v>
      </c>
      <c r="F5086" s="29" t="s">
        <v>982</v>
      </c>
      <c r="G5086" s="29" t="s">
        <v>3200</v>
      </c>
      <c r="H5086" s="29" t="s">
        <v>3201</v>
      </c>
      <c r="I5086" s="29" t="s">
        <v>3226</v>
      </c>
      <c r="J5086" s="29" t="s">
        <v>3227</v>
      </c>
      <c r="K5086" s="29" t="s">
        <v>3228</v>
      </c>
      <c r="L5086" s="29" t="s">
        <v>3111</v>
      </c>
      <c r="M5086" s="29" t="s">
        <v>3229</v>
      </c>
      <c r="N5086" s="29" t="s">
        <v>3230</v>
      </c>
      <c r="O5086" s="29" t="s">
        <v>3231</v>
      </c>
      <c r="P5086" s="29" t="s">
        <v>3232</v>
      </c>
      <c r="Q5086" s="29" t="s">
        <v>3209</v>
      </c>
      <c r="R5086" s="29" t="s">
        <v>3210</v>
      </c>
      <c r="S5086" s="29" t="s">
        <v>3098</v>
      </c>
      <c r="T5086" s="29"/>
      <c r="U5086" s="30">
        <v>0</v>
      </c>
      <c r="V5086" s="30">
        <v>0</v>
      </c>
      <c r="W5086" s="30">
        <v>0</v>
      </c>
      <c r="X5086" s="30">
        <v>0</v>
      </c>
      <c r="Y5086" s="30">
        <v>0</v>
      </c>
      <c r="Z5086" s="30">
        <v>0</v>
      </c>
      <c r="AA5086" s="30">
        <v>117</v>
      </c>
      <c r="AB5086" s="30">
        <v>0</v>
      </c>
      <c r="AC5086" s="30">
        <v>0</v>
      </c>
      <c r="AD5086" s="30">
        <v>0</v>
      </c>
      <c r="AE5086" s="30">
        <v>0</v>
      </c>
      <c r="AF5086" s="30">
        <v>0</v>
      </c>
    </row>
    <row r="5087" spans="1:32" x14ac:dyDescent="0.45">
      <c r="A5087" s="29" t="s">
        <v>1089</v>
      </c>
      <c r="B5087" s="29" t="s">
        <v>1090</v>
      </c>
      <c r="C5087" s="29" t="s">
        <v>3211</v>
      </c>
      <c r="D5087" s="29" t="s">
        <v>3212</v>
      </c>
      <c r="E5087" s="29" t="s">
        <v>3213</v>
      </c>
      <c r="F5087" s="29" t="s">
        <v>982</v>
      </c>
      <c r="G5087" s="29" t="s">
        <v>3233</v>
      </c>
      <c r="H5087" s="29" t="s">
        <v>3234</v>
      </c>
      <c r="I5087" s="29" t="s">
        <v>3341</v>
      </c>
      <c r="J5087" s="29" t="s">
        <v>3342</v>
      </c>
      <c r="K5087" s="29" t="s">
        <v>3348</v>
      </c>
      <c r="L5087" s="29" t="s">
        <v>3115</v>
      </c>
      <c r="M5087" s="29" t="s">
        <v>3366</v>
      </c>
      <c r="N5087" s="29" t="s">
        <v>3367</v>
      </c>
      <c r="O5087" s="29" t="s">
        <v>3368</v>
      </c>
      <c r="P5087" s="29" t="s">
        <v>3369</v>
      </c>
      <c r="Q5087" s="29" t="s">
        <v>3209</v>
      </c>
      <c r="R5087" s="29" t="s">
        <v>3210</v>
      </c>
      <c r="S5087" s="29" t="s">
        <v>3098</v>
      </c>
      <c r="T5087" s="29"/>
      <c r="U5087" s="30">
        <v>7200</v>
      </c>
      <c r="V5087" s="30">
        <v>7200</v>
      </c>
      <c r="W5087" s="30">
        <v>217</v>
      </c>
      <c r="X5087" s="30">
        <v>10800</v>
      </c>
      <c r="Y5087" s="30">
        <v>12462</v>
      </c>
      <c r="Z5087" s="30">
        <v>10800</v>
      </c>
      <c r="AA5087" s="30">
        <v>11108</v>
      </c>
      <c r="AB5087" s="30">
        <v>25000</v>
      </c>
      <c r="AC5087" s="30">
        <v>840</v>
      </c>
      <c r="AD5087" s="30">
        <v>900</v>
      </c>
      <c r="AE5087" s="30">
        <v>900</v>
      </c>
      <c r="AF5087" s="30">
        <v>900</v>
      </c>
    </row>
    <row r="5088" spans="1:32" x14ac:dyDescent="0.45">
      <c r="A5088" s="29" t="s">
        <v>1089</v>
      </c>
      <c r="B5088" s="29" t="s">
        <v>1090</v>
      </c>
      <c r="C5088" s="29" t="s">
        <v>3211</v>
      </c>
      <c r="D5088" s="29" t="s">
        <v>3212</v>
      </c>
      <c r="E5088" s="29" t="s">
        <v>3213</v>
      </c>
      <c r="F5088" s="29" t="s">
        <v>982</v>
      </c>
      <c r="G5088" s="29" t="s">
        <v>3233</v>
      </c>
      <c r="H5088" s="29" t="s">
        <v>3234</v>
      </c>
      <c r="I5088" s="29" t="s">
        <v>3341</v>
      </c>
      <c r="J5088" s="29" t="s">
        <v>3342</v>
      </c>
      <c r="K5088" s="29" t="s">
        <v>3348</v>
      </c>
      <c r="L5088" s="29" t="s">
        <v>3115</v>
      </c>
      <c r="M5088" s="29" t="s">
        <v>3366</v>
      </c>
      <c r="N5088" s="29" t="s">
        <v>3367</v>
      </c>
      <c r="O5088" s="29" t="s">
        <v>3370</v>
      </c>
      <c r="P5088" s="29" t="s">
        <v>3371</v>
      </c>
      <c r="Q5088" s="29" t="s">
        <v>3209</v>
      </c>
      <c r="R5088" s="29" t="s">
        <v>3210</v>
      </c>
      <c r="S5088" s="29" t="s">
        <v>3098</v>
      </c>
      <c r="T5088" s="29"/>
      <c r="U5088" s="30">
        <v>18574</v>
      </c>
      <c r="V5088" s="30">
        <v>18574</v>
      </c>
      <c r="W5088" s="30">
        <v>18574</v>
      </c>
      <c r="X5088" s="30">
        <v>18574</v>
      </c>
      <c r="Y5088" s="30">
        <v>18574</v>
      </c>
      <c r="Z5088" s="30">
        <v>17951</v>
      </c>
      <c r="AA5088" s="30">
        <v>18582</v>
      </c>
      <c r="AB5088" s="30">
        <v>30941</v>
      </c>
      <c r="AC5088" s="30">
        <v>32375</v>
      </c>
      <c r="AD5088" s="30">
        <v>32375</v>
      </c>
      <c r="AE5088" s="30">
        <v>32375</v>
      </c>
      <c r="AF5088" s="30">
        <v>33400</v>
      </c>
    </row>
    <row r="5089" spans="1:32" x14ac:dyDescent="0.45">
      <c r="A5089" s="29" t="s">
        <v>1089</v>
      </c>
      <c r="B5089" s="29" t="s">
        <v>1090</v>
      </c>
      <c r="C5089" s="29" t="s">
        <v>3688</v>
      </c>
      <c r="D5089" s="29" t="s">
        <v>3689</v>
      </c>
      <c r="E5089" s="29" t="s">
        <v>3988</v>
      </c>
      <c r="F5089" s="29" t="s">
        <v>3989</v>
      </c>
      <c r="G5089" s="29" t="s">
        <v>3200</v>
      </c>
      <c r="H5089" s="29" t="s">
        <v>3201</v>
      </c>
      <c r="I5089" s="29" t="s">
        <v>3202</v>
      </c>
      <c r="J5089" s="29" t="s">
        <v>3203</v>
      </c>
      <c r="K5089" s="29" t="s">
        <v>3204</v>
      </c>
      <c r="L5089" s="29" t="s">
        <v>3109</v>
      </c>
      <c r="M5089" s="29" t="s">
        <v>3378</v>
      </c>
      <c r="N5089" s="29" t="s">
        <v>3379</v>
      </c>
      <c r="O5089" s="29" t="s">
        <v>3380</v>
      </c>
      <c r="P5089" s="29" t="s">
        <v>3381</v>
      </c>
      <c r="Q5089" s="29" t="s">
        <v>3209</v>
      </c>
      <c r="R5089" s="29" t="s">
        <v>3210</v>
      </c>
      <c r="S5089" s="29" t="s">
        <v>3098</v>
      </c>
      <c r="T5089" s="29"/>
      <c r="U5089" s="30">
        <v>4650</v>
      </c>
      <c r="V5089" s="30">
        <v>4650</v>
      </c>
      <c r="W5089" s="30">
        <v>4650</v>
      </c>
      <c r="X5089" s="30">
        <v>4650</v>
      </c>
      <c r="Y5089" s="30">
        <v>4650</v>
      </c>
      <c r="Z5089" s="30">
        <v>4650</v>
      </c>
      <c r="AA5089" s="30">
        <v>4650</v>
      </c>
      <c r="AB5089" s="30">
        <v>4650</v>
      </c>
      <c r="AC5089" s="30">
        <v>4650</v>
      </c>
      <c r="AD5089" s="30">
        <v>4650</v>
      </c>
      <c r="AE5089" s="30">
        <v>0</v>
      </c>
      <c r="AF5089" s="30">
        <v>0</v>
      </c>
    </row>
    <row r="5090" spans="1:32" x14ac:dyDescent="0.45">
      <c r="A5090" s="29" t="s">
        <v>1089</v>
      </c>
      <c r="B5090" s="29" t="s">
        <v>1090</v>
      </c>
      <c r="C5090" s="29" t="s">
        <v>3688</v>
      </c>
      <c r="D5090" s="29" t="s">
        <v>3689</v>
      </c>
      <c r="E5090" s="29" t="s">
        <v>3988</v>
      </c>
      <c r="F5090" s="29" t="s">
        <v>3989</v>
      </c>
      <c r="G5090" s="29" t="s">
        <v>3200</v>
      </c>
      <c r="H5090" s="29" t="s">
        <v>3201</v>
      </c>
      <c r="I5090" s="29" t="s">
        <v>3226</v>
      </c>
      <c r="J5090" s="29" t="s">
        <v>3227</v>
      </c>
      <c r="K5090" s="29" t="s">
        <v>3228</v>
      </c>
      <c r="L5090" s="29" t="s">
        <v>3111</v>
      </c>
      <c r="M5090" s="29" t="s">
        <v>3229</v>
      </c>
      <c r="N5090" s="29" t="s">
        <v>3230</v>
      </c>
      <c r="O5090" s="29" t="s">
        <v>3231</v>
      </c>
      <c r="P5090" s="29" t="s">
        <v>3232</v>
      </c>
      <c r="Q5090" s="29" t="s">
        <v>3209</v>
      </c>
      <c r="R5090" s="29" t="s">
        <v>3210</v>
      </c>
      <c r="S5090" s="29" t="s">
        <v>3098</v>
      </c>
      <c r="T5090" s="29"/>
      <c r="U5090" s="30">
        <v>0</v>
      </c>
      <c r="V5090" s="30">
        <v>159</v>
      </c>
      <c r="W5090" s="30">
        <v>0</v>
      </c>
      <c r="X5090" s="30">
        <v>0</v>
      </c>
      <c r="Y5090" s="30">
        <v>0</v>
      </c>
      <c r="Z5090" s="30">
        <v>0</v>
      </c>
      <c r="AA5090" s="30">
        <v>0</v>
      </c>
      <c r="AB5090" s="30">
        <v>0</v>
      </c>
      <c r="AC5090" s="30">
        <v>0</v>
      </c>
      <c r="AD5090" s="30">
        <v>0</v>
      </c>
      <c r="AE5090" s="30">
        <v>0</v>
      </c>
      <c r="AF5090" s="30">
        <v>0</v>
      </c>
    </row>
    <row r="5091" spans="1:32" x14ac:dyDescent="0.45">
      <c r="A5091" s="29" t="s">
        <v>1049</v>
      </c>
      <c r="B5091" s="29" t="s">
        <v>1050</v>
      </c>
      <c r="C5091" s="29" t="s">
        <v>3299</v>
      </c>
      <c r="D5091" s="29" t="s">
        <v>3300</v>
      </c>
      <c r="E5091" s="29" t="s">
        <v>3538</v>
      </c>
      <c r="F5091" s="29" t="s">
        <v>3539</v>
      </c>
      <c r="G5091" s="29" t="s">
        <v>3200</v>
      </c>
      <c r="H5091" s="29" t="s">
        <v>3201</v>
      </c>
      <c r="I5091" s="29" t="s">
        <v>3226</v>
      </c>
      <c r="J5091" s="29" t="s">
        <v>3227</v>
      </c>
      <c r="K5091" s="29" t="s">
        <v>3228</v>
      </c>
      <c r="L5091" s="29" t="s">
        <v>3111</v>
      </c>
      <c r="M5091" s="29" t="s">
        <v>3229</v>
      </c>
      <c r="N5091" s="29" t="s">
        <v>3230</v>
      </c>
      <c r="O5091" s="29" t="s">
        <v>3231</v>
      </c>
      <c r="P5091" s="29" t="s">
        <v>3232</v>
      </c>
      <c r="Q5091" s="29" t="s">
        <v>3209</v>
      </c>
      <c r="R5091" s="29" t="s">
        <v>3210</v>
      </c>
      <c r="S5091" s="29" t="s">
        <v>3098</v>
      </c>
      <c r="T5091" s="29"/>
      <c r="U5091" s="30">
        <v>0</v>
      </c>
      <c r="V5091" s="30">
        <v>0</v>
      </c>
      <c r="W5091" s="30">
        <v>0</v>
      </c>
      <c r="X5091" s="30">
        <v>0</v>
      </c>
      <c r="Y5091" s="30">
        <v>0</v>
      </c>
      <c r="Z5091" s="30">
        <v>0</v>
      </c>
      <c r="AA5091" s="30">
        <v>0</v>
      </c>
      <c r="AB5091" s="30">
        <v>0</v>
      </c>
      <c r="AC5091" s="30">
        <v>0</v>
      </c>
      <c r="AD5091" s="30">
        <v>0</v>
      </c>
      <c r="AE5091" s="30">
        <v>0</v>
      </c>
      <c r="AF5091" s="30">
        <v>0</v>
      </c>
    </row>
    <row r="5092" spans="1:32" x14ac:dyDescent="0.45">
      <c r="A5092" s="29" t="s">
        <v>1049</v>
      </c>
      <c r="B5092" s="29" t="s">
        <v>1050</v>
      </c>
      <c r="C5092" s="29" t="s">
        <v>3211</v>
      </c>
      <c r="D5092" s="29" t="s">
        <v>3212</v>
      </c>
      <c r="E5092" s="29" t="s">
        <v>3213</v>
      </c>
      <c r="F5092" s="29" t="s">
        <v>982</v>
      </c>
      <c r="G5092" s="29" t="s">
        <v>3200</v>
      </c>
      <c r="H5092" s="29" t="s">
        <v>3201</v>
      </c>
      <c r="I5092" s="29" t="s">
        <v>3202</v>
      </c>
      <c r="J5092" s="29" t="s">
        <v>3203</v>
      </c>
      <c r="K5092" s="29" t="s">
        <v>3221</v>
      </c>
      <c r="L5092" s="29" t="s">
        <v>3113</v>
      </c>
      <c r="M5092" s="29" t="s">
        <v>3303</v>
      </c>
      <c r="N5092" s="29" t="s">
        <v>3304</v>
      </c>
      <c r="O5092" s="29" t="s">
        <v>3305</v>
      </c>
      <c r="P5092" s="29" t="s">
        <v>3306</v>
      </c>
      <c r="Q5092" s="29" t="s">
        <v>3209</v>
      </c>
      <c r="R5092" s="29" t="s">
        <v>3210</v>
      </c>
      <c r="S5092" s="29" t="s">
        <v>3098</v>
      </c>
      <c r="T5092" s="29"/>
      <c r="U5092" s="30">
        <v>18000</v>
      </c>
      <c r="V5092" s="30">
        <v>18000</v>
      </c>
      <c r="W5092" s="30">
        <v>18000</v>
      </c>
      <c r="X5092" s="30">
        <v>18000</v>
      </c>
      <c r="Y5092" s="30">
        <v>18000</v>
      </c>
      <c r="Z5092" s="30">
        <v>18000</v>
      </c>
      <c r="AA5092" s="30">
        <v>18000</v>
      </c>
      <c r="AB5092" s="30">
        <v>18000</v>
      </c>
      <c r="AC5092" s="30">
        <v>18000</v>
      </c>
      <c r="AD5092" s="30">
        <v>18000</v>
      </c>
      <c r="AE5092" s="30">
        <v>18000</v>
      </c>
      <c r="AF5092" s="30">
        <v>18000</v>
      </c>
    </row>
    <row r="5093" spans="1:32" x14ac:dyDescent="0.45">
      <c r="A5093" s="29" t="s">
        <v>1049</v>
      </c>
      <c r="B5093" s="29" t="s">
        <v>1050</v>
      </c>
      <c r="C5093" s="29" t="s">
        <v>3211</v>
      </c>
      <c r="D5093" s="29" t="s">
        <v>3212</v>
      </c>
      <c r="E5093" s="29" t="s">
        <v>3213</v>
      </c>
      <c r="F5093" s="29" t="s">
        <v>982</v>
      </c>
      <c r="G5093" s="29" t="s">
        <v>3200</v>
      </c>
      <c r="H5093" s="29" t="s">
        <v>3201</v>
      </c>
      <c r="I5093" s="29" t="s">
        <v>3202</v>
      </c>
      <c r="J5093" s="29" t="s">
        <v>3203</v>
      </c>
      <c r="K5093" s="29" t="s">
        <v>3221</v>
      </c>
      <c r="L5093" s="29" t="s">
        <v>3113</v>
      </c>
      <c r="M5093" s="29" t="s">
        <v>3222</v>
      </c>
      <c r="N5093" s="29" t="s">
        <v>3223</v>
      </c>
      <c r="O5093" s="29" t="s">
        <v>3224</v>
      </c>
      <c r="P5093" s="29" t="s">
        <v>3225</v>
      </c>
      <c r="Q5093" s="29" t="s">
        <v>3209</v>
      </c>
      <c r="R5093" s="29" t="s">
        <v>3210</v>
      </c>
      <c r="S5093" s="29" t="s">
        <v>3098</v>
      </c>
      <c r="T5093" s="29"/>
      <c r="U5093" s="30">
        <v>60000</v>
      </c>
      <c r="V5093" s="30">
        <v>60000</v>
      </c>
      <c r="W5093" s="30">
        <v>60000</v>
      </c>
      <c r="X5093" s="30">
        <v>60000</v>
      </c>
      <c r="Y5093" s="30">
        <v>60000</v>
      </c>
      <c r="Z5093" s="30">
        <v>60000</v>
      </c>
      <c r="AA5093" s="30">
        <v>60000</v>
      </c>
      <c r="AB5093" s="30">
        <v>60000</v>
      </c>
      <c r="AC5093" s="30">
        <v>60000</v>
      </c>
      <c r="AD5093" s="30">
        <v>60000</v>
      </c>
      <c r="AE5093" s="30">
        <v>60000</v>
      </c>
      <c r="AF5093" s="30">
        <v>60000</v>
      </c>
    </row>
    <row r="5094" spans="1:32" x14ac:dyDescent="0.45">
      <c r="A5094" s="29" t="s">
        <v>1049</v>
      </c>
      <c r="B5094" s="29" t="s">
        <v>1050</v>
      </c>
      <c r="C5094" s="29" t="s">
        <v>3211</v>
      </c>
      <c r="D5094" s="29" t="s">
        <v>3212</v>
      </c>
      <c r="E5094" s="29" t="s">
        <v>3213</v>
      </c>
      <c r="F5094" s="29" t="s">
        <v>982</v>
      </c>
      <c r="G5094" s="29" t="s">
        <v>3200</v>
      </c>
      <c r="H5094" s="29" t="s">
        <v>3201</v>
      </c>
      <c r="I5094" s="29" t="s">
        <v>3202</v>
      </c>
      <c r="J5094" s="29" t="s">
        <v>3203</v>
      </c>
      <c r="K5094" s="29" t="s">
        <v>3401</v>
      </c>
      <c r="L5094" s="29" t="s">
        <v>3402</v>
      </c>
      <c r="M5094" s="29" t="s">
        <v>3403</v>
      </c>
      <c r="N5094" s="29" t="s">
        <v>3404</v>
      </c>
      <c r="O5094" s="29" t="s">
        <v>3405</v>
      </c>
      <c r="P5094" s="29" t="s">
        <v>3406</v>
      </c>
      <c r="Q5094" s="29" t="s">
        <v>3209</v>
      </c>
      <c r="R5094" s="29" t="s">
        <v>3210</v>
      </c>
      <c r="S5094" s="29" t="s">
        <v>3098</v>
      </c>
      <c r="T5094" s="29"/>
      <c r="U5094" s="30">
        <v>96000</v>
      </c>
      <c r="V5094" s="30">
        <v>96000</v>
      </c>
      <c r="W5094" s="30">
        <v>96000</v>
      </c>
      <c r="X5094" s="30">
        <v>96000</v>
      </c>
      <c r="Y5094" s="30">
        <v>96000</v>
      </c>
      <c r="Z5094" s="30">
        <v>96000</v>
      </c>
      <c r="AA5094" s="30">
        <v>96000</v>
      </c>
      <c r="AB5094" s="30">
        <v>96000</v>
      </c>
      <c r="AC5094" s="30">
        <v>96000</v>
      </c>
      <c r="AD5094" s="30">
        <v>96000</v>
      </c>
      <c r="AE5094" s="30">
        <v>96000</v>
      </c>
      <c r="AF5094" s="30">
        <v>96000</v>
      </c>
    </row>
    <row r="5095" spans="1:32" x14ac:dyDescent="0.45">
      <c r="A5095" s="29" t="s">
        <v>1049</v>
      </c>
      <c r="B5095" s="29" t="s">
        <v>1050</v>
      </c>
      <c r="C5095" s="29" t="s">
        <v>3211</v>
      </c>
      <c r="D5095" s="29" t="s">
        <v>3212</v>
      </c>
      <c r="E5095" s="29" t="s">
        <v>3213</v>
      </c>
      <c r="F5095" s="29" t="s">
        <v>982</v>
      </c>
      <c r="G5095" s="29" t="s">
        <v>3200</v>
      </c>
      <c r="H5095" s="29" t="s">
        <v>3201</v>
      </c>
      <c r="I5095" s="29" t="s">
        <v>3226</v>
      </c>
      <c r="J5095" s="29" t="s">
        <v>3227</v>
      </c>
      <c r="K5095" s="29" t="s">
        <v>3228</v>
      </c>
      <c r="L5095" s="29" t="s">
        <v>3111</v>
      </c>
      <c r="M5095" s="29" t="s">
        <v>3229</v>
      </c>
      <c r="N5095" s="29" t="s">
        <v>3230</v>
      </c>
      <c r="O5095" s="29" t="s">
        <v>3231</v>
      </c>
      <c r="P5095" s="29" t="s">
        <v>3232</v>
      </c>
      <c r="Q5095" s="29" t="s">
        <v>3209</v>
      </c>
      <c r="R5095" s="29" t="s">
        <v>3210</v>
      </c>
      <c r="S5095" s="29" t="s">
        <v>3098</v>
      </c>
      <c r="T5095" s="29"/>
      <c r="U5095" s="30">
        <v>0</v>
      </c>
      <c r="V5095" s="30">
        <v>0</v>
      </c>
      <c r="W5095" s="30">
        <v>0</v>
      </c>
      <c r="X5095" s="30">
        <v>0</v>
      </c>
      <c r="Y5095" s="30">
        <v>0</v>
      </c>
      <c r="Z5095" s="30">
        <v>0</v>
      </c>
      <c r="AA5095" s="30">
        <v>0</v>
      </c>
      <c r="AB5095" s="30">
        <v>0</v>
      </c>
      <c r="AC5095" s="30">
        <v>0</v>
      </c>
      <c r="AD5095" s="30">
        <v>0</v>
      </c>
      <c r="AE5095" s="30">
        <v>0</v>
      </c>
      <c r="AF5095" s="30">
        <v>0</v>
      </c>
    </row>
    <row r="5096" spans="1:32" x14ac:dyDescent="0.45">
      <c r="A5096" s="29" t="s">
        <v>1049</v>
      </c>
      <c r="B5096" s="29" t="s">
        <v>1050</v>
      </c>
      <c r="C5096" s="29" t="s">
        <v>3211</v>
      </c>
      <c r="D5096" s="29" t="s">
        <v>3212</v>
      </c>
      <c r="E5096" s="29" t="s">
        <v>3213</v>
      </c>
      <c r="F5096" s="29" t="s">
        <v>982</v>
      </c>
      <c r="G5096" s="29" t="s">
        <v>3200</v>
      </c>
      <c r="H5096" s="29" t="s">
        <v>3201</v>
      </c>
      <c r="I5096" s="29" t="s">
        <v>3226</v>
      </c>
      <c r="J5096" s="29" t="s">
        <v>3227</v>
      </c>
      <c r="K5096" s="29" t="s">
        <v>3228</v>
      </c>
      <c r="L5096" s="29" t="s">
        <v>3111</v>
      </c>
      <c r="M5096" s="29" t="s">
        <v>3295</v>
      </c>
      <c r="N5096" s="29" t="s">
        <v>3296</v>
      </c>
      <c r="O5096" s="29" t="s">
        <v>3297</v>
      </c>
      <c r="P5096" s="29" t="s">
        <v>3298</v>
      </c>
      <c r="Q5096" s="29" t="s">
        <v>3209</v>
      </c>
      <c r="R5096" s="29" t="s">
        <v>3210</v>
      </c>
      <c r="S5096" s="29" t="s">
        <v>3098</v>
      </c>
      <c r="T5096" s="29"/>
      <c r="U5096" s="30">
        <v>0</v>
      </c>
      <c r="V5096" s="30">
        <v>0</v>
      </c>
      <c r="W5096" s="30">
        <v>0</v>
      </c>
      <c r="X5096" s="30">
        <v>0</v>
      </c>
      <c r="Y5096" s="30">
        <v>0</v>
      </c>
      <c r="Z5096" s="30">
        <v>0</v>
      </c>
      <c r="AA5096" s="30">
        <v>0</v>
      </c>
      <c r="AB5096" s="30">
        <v>0</v>
      </c>
      <c r="AC5096" s="30">
        <v>0</v>
      </c>
      <c r="AD5096" s="30">
        <v>0</v>
      </c>
      <c r="AE5096" s="30">
        <v>0</v>
      </c>
      <c r="AF5096" s="30">
        <v>0</v>
      </c>
    </row>
    <row r="5097" spans="1:32" x14ac:dyDescent="0.45">
      <c r="A5097" s="29" t="s">
        <v>1049</v>
      </c>
      <c r="B5097" s="29" t="s">
        <v>1050</v>
      </c>
      <c r="C5097" s="29" t="s">
        <v>3211</v>
      </c>
      <c r="D5097" s="29" t="s">
        <v>3212</v>
      </c>
      <c r="E5097" s="29" t="s">
        <v>3213</v>
      </c>
      <c r="F5097" s="29" t="s">
        <v>982</v>
      </c>
      <c r="G5097" s="29" t="s">
        <v>3233</v>
      </c>
      <c r="H5097" s="29" t="s">
        <v>3234</v>
      </c>
      <c r="I5097" s="29" t="s">
        <v>3235</v>
      </c>
      <c r="J5097" s="29" t="s">
        <v>3236</v>
      </c>
      <c r="K5097" s="29" t="s">
        <v>3237</v>
      </c>
      <c r="L5097" s="29" t="s">
        <v>3107</v>
      </c>
      <c r="M5097" s="29" t="s">
        <v>3238</v>
      </c>
      <c r="N5097" s="29" t="s">
        <v>3239</v>
      </c>
      <c r="O5097" s="29" t="s">
        <v>3422</v>
      </c>
      <c r="P5097" s="29" t="s">
        <v>3423</v>
      </c>
      <c r="Q5097" s="29" t="s">
        <v>3209</v>
      </c>
      <c r="R5097" s="29" t="s">
        <v>3210</v>
      </c>
      <c r="S5097" s="29" t="s">
        <v>3098</v>
      </c>
      <c r="T5097" s="29"/>
      <c r="U5097" s="30">
        <v>6600</v>
      </c>
      <c r="V5097" s="30">
        <v>6600</v>
      </c>
      <c r="W5097" s="30">
        <v>6600</v>
      </c>
      <c r="X5097" s="30">
        <v>6600</v>
      </c>
      <c r="Y5097" s="30">
        <v>6600</v>
      </c>
      <c r="Z5097" s="30">
        <v>6600</v>
      </c>
      <c r="AA5097" s="30">
        <v>6600</v>
      </c>
      <c r="AB5097" s="30">
        <v>6600</v>
      </c>
      <c r="AC5097" s="30">
        <v>6600</v>
      </c>
      <c r="AD5097" s="30">
        <v>6600</v>
      </c>
      <c r="AE5097" s="30">
        <v>6600</v>
      </c>
      <c r="AF5097" s="30">
        <v>6600</v>
      </c>
    </row>
    <row r="5098" spans="1:32" x14ac:dyDescent="0.45">
      <c r="A5098" s="29" t="s">
        <v>1049</v>
      </c>
      <c r="B5098" s="29" t="s">
        <v>1050</v>
      </c>
      <c r="C5098" s="29" t="s">
        <v>3211</v>
      </c>
      <c r="D5098" s="29" t="s">
        <v>3212</v>
      </c>
      <c r="E5098" s="29" t="s">
        <v>3213</v>
      </c>
      <c r="F5098" s="29" t="s">
        <v>982</v>
      </c>
      <c r="G5098" s="29" t="s">
        <v>3233</v>
      </c>
      <c r="H5098" s="29" t="s">
        <v>3234</v>
      </c>
      <c r="I5098" s="29" t="s">
        <v>3242</v>
      </c>
      <c r="J5098" s="29" t="s">
        <v>3243</v>
      </c>
      <c r="K5098" s="29" t="s">
        <v>3244</v>
      </c>
      <c r="L5098" s="29" t="s">
        <v>3104</v>
      </c>
      <c r="M5098" s="29" t="s">
        <v>3436</v>
      </c>
      <c r="N5098" s="29" t="s">
        <v>3437</v>
      </c>
      <c r="O5098" s="29" t="s">
        <v>3438</v>
      </c>
      <c r="P5098" s="29" t="s">
        <v>3439</v>
      </c>
      <c r="Q5098" s="29" t="s">
        <v>3209</v>
      </c>
      <c r="R5098" s="29" t="s">
        <v>3210</v>
      </c>
      <c r="S5098" s="29" t="s">
        <v>3098</v>
      </c>
      <c r="T5098" s="29"/>
      <c r="U5098" s="30">
        <v>3000</v>
      </c>
      <c r="V5098" s="30">
        <v>3000</v>
      </c>
      <c r="W5098" s="30">
        <v>3000</v>
      </c>
      <c r="X5098" s="30">
        <v>3000</v>
      </c>
      <c r="Y5098" s="30">
        <v>3000</v>
      </c>
      <c r="Z5098" s="30">
        <v>3000</v>
      </c>
      <c r="AA5098" s="30">
        <v>3000</v>
      </c>
      <c r="AB5098" s="30">
        <v>3000</v>
      </c>
      <c r="AC5098" s="30">
        <v>3000</v>
      </c>
      <c r="AD5098" s="30">
        <v>387</v>
      </c>
      <c r="AE5098" s="30">
        <v>0</v>
      </c>
      <c r="AF5098" s="30">
        <v>0</v>
      </c>
    </row>
    <row r="5099" spans="1:32" x14ac:dyDescent="0.45">
      <c r="A5099" s="29" t="s">
        <v>1049</v>
      </c>
      <c r="B5099" s="29" t="s">
        <v>1050</v>
      </c>
      <c r="C5099" s="29" t="s">
        <v>3211</v>
      </c>
      <c r="D5099" s="29" t="s">
        <v>3212</v>
      </c>
      <c r="E5099" s="29" t="s">
        <v>3213</v>
      </c>
      <c r="F5099" s="29" t="s">
        <v>982</v>
      </c>
      <c r="G5099" s="29" t="s">
        <v>3233</v>
      </c>
      <c r="H5099" s="29" t="s">
        <v>3234</v>
      </c>
      <c r="I5099" s="29" t="s">
        <v>3242</v>
      </c>
      <c r="J5099" s="29" t="s">
        <v>3243</v>
      </c>
      <c r="K5099" s="29" t="s">
        <v>3244</v>
      </c>
      <c r="L5099" s="29" t="s">
        <v>3104</v>
      </c>
      <c r="M5099" s="29" t="s">
        <v>3245</v>
      </c>
      <c r="N5099" s="29" t="s">
        <v>3246</v>
      </c>
      <c r="O5099" s="29" t="s">
        <v>3250</v>
      </c>
      <c r="P5099" s="29" t="s">
        <v>3251</v>
      </c>
      <c r="Q5099" s="29" t="s">
        <v>3209</v>
      </c>
      <c r="R5099" s="29" t="s">
        <v>3210</v>
      </c>
      <c r="S5099" s="29" t="s">
        <v>3098</v>
      </c>
      <c r="T5099" s="29"/>
      <c r="U5099" s="30">
        <v>22000</v>
      </c>
      <c r="V5099" s="30">
        <v>22000</v>
      </c>
      <c r="W5099" s="30">
        <v>22000</v>
      </c>
      <c r="X5099" s="30">
        <v>22000</v>
      </c>
      <c r="Y5099" s="30">
        <v>22000</v>
      </c>
      <c r="Z5099" s="30">
        <v>22000</v>
      </c>
      <c r="AA5099" s="30">
        <v>22000</v>
      </c>
      <c r="AB5099" s="30">
        <v>22000</v>
      </c>
      <c r="AC5099" s="30">
        <v>22000</v>
      </c>
      <c r="AD5099" s="30">
        <v>22000</v>
      </c>
      <c r="AE5099" s="30">
        <v>22000</v>
      </c>
      <c r="AF5099" s="30">
        <v>22000</v>
      </c>
    </row>
    <row r="5100" spans="1:32" x14ac:dyDescent="0.45">
      <c r="A5100" s="29" t="s">
        <v>1049</v>
      </c>
      <c r="B5100" s="29" t="s">
        <v>1050</v>
      </c>
      <c r="C5100" s="29" t="s">
        <v>3211</v>
      </c>
      <c r="D5100" s="29" t="s">
        <v>3212</v>
      </c>
      <c r="E5100" s="29" t="s">
        <v>3213</v>
      </c>
      <c r="F5100" s="29" t="s">
        <v>982</v>
      </c>
      <c r="G5100" s="29" t="s">
        <v>3233</v>
      </c>
      <c r="H5100" s="29" t="s">
        <v>3234</v>
      </c>
      <c r="I5100" s="29" t="s">
        <v>3262</v>
      </c>
      <c r="J5100" s="29" t="s">
        <v>3263</v>
      </c>
      <c r="K5100" s="29" t="s">
        <v>3307</v>
      </c>
      <c r="L5100" s="29" t="s">
        <v>3117</v>
      </c>
      <c r="M5100" s="29" t="s">
        <v>3838</v>
      </c>
      <c r="N5100" s="29" t="s">
        <v>3839</v>
      </c>
      <c r="O5100" s="29" t="s">
        <v>3840</v>
      </c>
      <c r="P5100" s="29" t="s">
        <v>3841</v>
      </c>
      <c r="Q5100" s="29" t="s">
        <v>3209</v>
      </c>
      <c r="R5100" s="29" t="s">
        <v>3210</v>
      </c>
      <c r="S5100" s="29" t="s">
        <v>3098</v>
      </c>
      <c r="T5100" s="29"/>
      <c r="U5100" s="30">
        <v>0</v>
      </c>
      <c r="V5100" s="30">
        <v>2880</v>
      </c>
      <c r="W5100" s="30">
        <v>0</v>
      </c>
      <c r="X5100" s="30">
        <v>0</v>
      </c>
      <c r="Y5100" s="30">
        <v>0</v>
      </c>
      <c r="Z5100" s="30">
        <v>0</v>
      </c>
      <c r="AA5100" s="30">
        <v>0</v>
      </c>
      <c r="AB5100" s="30">
        <v>0</v>
      </c>
      <c r="AC5100" s="30">
        <v>0</v>
      </c>
      <c r="AD5100" s="30">
        <v>0</v>
      </c>
      <c r="AE5100" s="30">
        <v>0</v>
      </c>
      <c r="AF5100" s="30">
        <v>0</v>
      </c>
    </row>
    <row r="5101" spans="1:32" x14ac:dyDescent="0.45">
      <c r="A5101" s="29" t="s">
        <v>1049</v>
      </c>
      <c r="B5101" s="29" t="s">
        <v>1050</v>
      </c>
      <c r="C5101" s="29" t="s">
        <v>3211</v>
      </c>
      <c r="D5101" s="29" t="s">
        <v>3212</v>
      </c>
      <c r="E5101" s="29" t="s">
        <v>3213</v>
      </c>
      <c r="F5101" s="29" t="s">
        <v>982</v>
      </c>
      <c r="G5101" s="29" t="s">
        <v>3233</v>
      </c>
      <c r="H5101" s="29" t="s">
        <v>3234</v>
      </c>
      <c r="I5101" s="29" t="s">
        <v>3262</v>
      </c>
      <c r="J5101" s="29" t="s">
        <v>3263</v>
      </c>
      <c r="K5101" s="29" t="s">
        <v>3563</v>
      </c>
      <c r="L5101" s="29" t="s">
        <v>3118</v>
      </c>
      <c r="M5101" s="29" t="s">
        <v>3564</v>
      </c>
      <c r="N5101" s="29" t="s">
        <v>3565</v>
      </c>
      <c r="O5101" s="29" t="s">
        <v>3770</v>
      </c>
      <c r="P5101" s="29" t="s">
        <v>3771</v>
      </c>
      <c r="Q5101" s="29" t="s">
        <v>3209</v>
      </c>
      <c r="R5101" s="29" t="s">
        <v>3210</v>
      </c>
      <c r="S5101" s="29" t="s">
        <v>3098</v>
      </c>
      <c r="T5101" s="29"/>
      <c r="U5101" s="30">
        <v>10000</v>
      </c>
      <c r="V5101" s="30">
        <v>10000</v>
      </c>
      <c r="W5101" s="30">
        <v>10000</v>
      </c>
      <c r="X5101" s="30">
        <v>10000</v>
      </c>
      <c r="Y5101" s="30">
        <v>10000</v>
      </c>
      <c r="Z5101" s="30">
        <v>10000</v>
      </c>
      <c r="AA5101" s="30">
        <v>10000</v>
      </c>
      <c r="AB5101" s="30">
        <v>10000</v>
      </c>
      <c r="AC5101" s="30">
        <v>10000</v>
      </c>
      <c r="AD5101" s="30">
        <v>10000</v>
      </c>
      <c r="AE5101" s="30">
        <v>10000</v>
      </c>
      <c r="AF5101" s="30">
        <v>10000</v>
      </c>
    </row>
    <row r="5102" spans="1:32" x14ac:dyDescent="0.45">
      <c r="A5102" s="29" t="s">
        <v>1049</v>
      </c>
      <c r="B5102" s="29" t="s">
        <v>1050</v>
      </c>
      <c r="C5102" s="29" t="s">
        <v>3211</v>
      </c>
      <c r="D5102" s="29" t="s">
        <v>3212</v>
      </c>
      <c r="E5102" s="29" t="s">
        <v>3213</v>
      </c>
      <c r="F5102" s="29" t="s">
        <v>982</v>
      </c>
      <c r="G5102" s="29" t="s">
        <v>3233</v>
      </c>
      <c r="H5102" s="29" t="s">
        <v>3234</v>
      </c>
      <c r="I5102" s="29" t="s">
        <v>3262</v>
      </c>
      <c r="J5102" s="29" t="s">
        <v>3263</v>
      </c>
      <c r="K5102" s="29" t="s">
        <v>3264</v>
      </c>
      <c r="L5102" s="29" t="s">
        <v>3103</v>
      </c>
      <c r="M5102" s="29" t="s">
        <v>3265</v>
      </c>
      <c r="N5102" s="29" t="s">
        <v>3266</v>
      </c>
      <c r="O5102" s="29" t="s">
        <v>3267</v>
      </c>
      <c r="P5102" s="29" t="s">
        <v>3268</v>
      </c>
      <c r="Q5102" s="29" t="s">
        <v>3209</v>
      </c>
      <c r="R5102" s="29" t="s">
        <v>3210</v>
      </c>
      <c r="S5102" s="29" t="s">
        <v>3098</v>
      </c>
      <c r="T5102" s="29"/>
      <c r="U5102" s="30">
        <v>43700</v>
      </c>
      <c r="V5102" s="30">
        <v>43700</v>
      </c>
      <c r="W5102" s="30">
        <v>43700</v>
      </c>
      <c r="X5102" s="30">
        <v>43700</v>
      </c>
      <c r="Y5102" s="30">
        <v>43700</v>
      </c>
      <c r="Z5102" s="30">
        <v>43700</v>
      </c>
      <c r="AA5102" s="30">
        <v>43700</v>
      </c>
      <c r="AB5102" s="30">
        <v>43700</v>
      </c>
      <c r="AC5102" s="30">
        <v>43700</v>
      </c>
      <c r="AD5102" s="30">
        <v>43700</v>
      </c>
      <c r="AE5102" s="30">
        <v>43700</v>
      </c>
      <c r="AF5102" s="30">
        <v>43700</v>
      </c>
    </row>
    <row r="5103" spans="1:32" x14ac:dyDescent="0.45">
      <c r="A5103" s="29" t="s">
        <v>1049</v>
      </c>
      <c r="B5103" s="29" t="s">
        <v>1050</v>
      </c>
      <c r="C5103" s="29" t="s">
        <v>3211</v>
      </c>
      <c r="D5103" s="29" t="s">
        <v>3212</v>
      </c>
      <c r="E5103" s="29" t="s">
        <v>3213</v>
      </c>
      <c r="F5103" s="29" t="s">
        <v>982</v>
      </c>
      <c r="G5103" s="29" t="s">
        <v>3233</v>
      </c>
      <c r="H5103" s="29" t="s">
        <v>3234</v>
      </c>
      <c r="I5103" s="29" t="s">
        <v>3262</v>
      </c>
      <c r="J5103" s="29" t="s">
        <v>3263</v>
      </c>
      <c r="K5103" s="29" t="s">
        <v>3264</v>
      </c>
      <c r="L5103" s="29" t="s">
        <v>3103</v>
      </c>
      <c r="M5103" s="29" t="s">
        <v>3265</v>
      </c>
      <c r="N5103" s="29" t="s">
        <v>3266</v>
      </c>
      <c r="O5103" s="29" t="s">
        <v>3269</v>
      </c>
      <c r="P5103" s="29" t="s">
        <v>3270</v>
      </c>
      <c r="Q5103" s="29" t="s">
        <v>3209</v>
      </c>
      <c r="R5103" s="29" t="s">
        <v>3210</v>
      </c>
      <c r="S5103" s="29" t="s">
        <v>3098</v>
      </c>
      <c r="T5103" s="29"/>
      <c r="U5103" s="30">
        <v>1848</v>
      </c>
      <c r="V5103" s="30">
        <v>1673</v>
      </c>
      <c r="W5103" s="30">
        <v>1380</v>
      </c>
      <c r="X5103" s="30">
        <v>1068</v>
      </c>
      <c r="Y5103" s="30">
        <v>2043</v>
      </c>
      <c r="Z5103" s="30">
        <v>1107</v>
      </c>
      <c r="AA5103" s="30">
        <v>1624</v>
      </c>
      <c r="AB5103" s="30">
        <v>1303</v>
      </c>
      <c r="AC5103" s="30">
        <v>1497</v>
      </c>
      <c r="AD5103" s="30">
        <v>951</v>
      </c>
      <c r="AE5103" s="30">
        <v>1429</v>
      </c>
      <c r="AF5103" s="30">
        <v>1770</v>
      </c>
    </row>
    <row r="5104" spans="1:32" x14ac:dyDescent="0.45">
      <c r="A5104" s="29" t="s">
        <v>1049</v>
      </c>
      <c r="B5104" s="29" t="s">
        <v>1050</v>
      </c>
      <c r="C5104" s="29" t="s">
        <v>3211</v>
      </c>
      <c r="D5104" s="29" t="s">
        <v>3212</v>
      </c>
      <c r="E5104" s="29" t="s">
        <v>3213</v>
      </c>
      <c r="F5104" s="29" t="s">
        <v>982</v>
      </c>
      <c r="G5104" s="29" t="s">
        <v>3233</v>
      </c>
      <c r="H5104" s="29" t="s">
        <v>3234</v>
      </c>
      <c r="I5104" s="29" t="s">
        <v>3262</v>
      </c>
      <c r="J5104" s="29" t="s">
        <v>3263</v>
      </c>
      <c r="K5104" s="29" t="s">
        <v>3264</v>
      </c>
      <c r="L5104" s="29" t="s">
        <v>3103</v>
      </c>
      <c r="M5104" s="29" t="s">
        <v>3265</v>
      </c>
      <c r="N5104" s="29" t="s">
        <v>3266</v>
      </c>
      <c r="O5104" s="29" t="s">
        <v>3271</v>
      </c>
      <c r="P5104" s="29" t="s">
        <v>3272</v>
      </c>
      <c r="Q5104" s="29" t="s">
        <v>3209</v>
      </c>
      <c r="R5104" s="29" t="s">
        <v>3210</v>
      </c>
      <c r="S5104" s="29" t="s">
        <v>3098</v>
      </c>
      <c r="T5104" s="29"/>
      <c r="U5104" s="30">
        <v>1151</v>
      </c>
      <c r="V5104" s="30">
        <v>1199</v>
      </c>
      <c r="W5104" s="30">
        <v>463</v>
      </c>
      <c r="X5104" s="30">
        <v>623</v>
      </c>
      <c r="Y5104" s="30">
        <v>1174</v>
      </c>
      <c r="Z5104" s="30">
        <v>130</v>
      </c>
      <c r="AA5104" s="30">
        <v>1537</v>
      </c>
      <c r="AB5104" s="30">
        <v>280</v>
      </c>
      <c r="AC5104" s="30">
        <v>275</v>
      </c>
      <c r="AD5104" s="30">
        <v>652</v>
      </c>
      <c r="AE5104" s="30">
        <v>927</v>
      </c>
      <c r="AF5104" s="30">
        <v>2030</v>
      </c>
    </row>
    <row r="5105" spans="1:32" x14ac:dyDescent="0.45">
      <c r="A5105" s="29" t="s">
        <v>1049</v>
      </c>
      <c r="B5105" s="29" t="s">
        <v>1050</v>
      </c>
      <c r="C5105" s="29" t="s">
        <v>3211</v>
      </c>
      <c r="D5105" s="29" t="s">
        <v>3212</v>
      </c>
      <c r="E5105" s="29" t="s">
        <v>3213</v>
      </c>
      <c r="F5105" s="29" t="s">
        <v>982</v>
      </c>
      <c r="G5105" s="29" t="s">
        <v>3233</v>
      </c>
      <c r="H5105" s="29" t="s">
        <v>3234</v>
      </c>
      <c r="I5105" s="29" t="s">
        <v>3262</v>
      </c>
      <c r="J5105" s="29" t="s">
        <v>3263</v>
      </c>
      <c r="K5105" s="29" t="s">
        <v>3264</v>
      </c>
      <c r="L5105" s="29" t="s">
        <v>3103</v>
      </c>
      <c r="M5105" s="29" t="s">
        <v>3265</v>
      </c>
      <c r="N5105" s="29" t="s">
        <v>3266</v>
      </c>
      <c r="O5105" s="29" t="s">
        <v>3273</v>
      </c>
      <c r="P5105" s="29" t="s">
        <v>3274</v>
      </c>
      <c r="Q5105" s="29" t="s">
        <v>3209</v>
      </c>
      <c r="R5105" s="29" t="s">
        <v>3210</v>
      </c>
      <c r="S5105" s="29" t="s">
        <v>3098</v>
      </c>
      <c r="T5105" s="29"/>
      <c r="U5105" s="30">
        <v>195</v>
      </c>
      <c r="V5105" s="30">
        <v>39</v>
      </c>
      <c r="W5105" s="30">
        <v>39</v>
      </c>
      <c r="X5105" s="30">
        <v>78</v>
      </c>
      <c r="Y5105" s="30">
        <v>0</v>
      </c>
      <c r="Z5105" s="30">
        <v>0</v>
      </c>
      <c r="AA5105" s="30">
        <v>0</v>
      </c>
      <c r="AB5105" s="30">
        <v>0</v>
      </c>
      <c r="AC5105" s="30">
        <v>0</v>
      </c>
      <c r="AD5105" s="30">
        <v>78</v>
      </c>
      <c r="AE5105" s="30">
        <v>39</v>
      </c>
      <c r="AF5105" s="30">
        <v>0</v>
      </c>
    </row>
    <row r="5106" spans="1:32" x14ac:dyDescent="0.45">
      <c r="A5106" s="29" t="s">
        <v>1049</v>
      </c>
      <c r="B5106" s="29" t="s">
        <v>1050</v>
      </c>
      <c r="C5106" s="29" t="s">
        <v>3211</v>
      </c>
      <c r="D5106" s="29" t="s">
        <v>3212</v>
      </c>
      <c r="E5106" s="29" t="s">
        <v>3213</v>
      </c>
      <c r="F5106" s="29" t="s">
        <v>982</v>
      </c>
      <c r="G5106" s="29" t="s">
        <v>3233</v>
      </c>
      <c r="H5106" s="29" t="s">
        <v>3234</v>
      </c>
      <c r="I5106" s="29" t="s">
        <v>3262</v>
      </c>
      <c r="J5106" s="29" t="s">
        <v>3263</v>
      </c>
      <c r="K5106" s="29" t="s">
        <v>3264</v>
      </c>
      <c r="L5106" s="29" t="s">
        <v>3103</v>
      </c>
      <c r="M5106" s="29" t="s">
        <v>3265</v>
      </c>
      <c r="N5106" s="29" t="s">
        <v>3266</v>
      </c>
      <c r="O5106" s="29" t="s">
        <v>3372</v>
      </c>
      <c r="P5106" s="29" t="s">
        <v>3373</v>
      </c>
      <c r="Q5106" s="29" t="s">
        <v>3209</v>
      </c>
      <c r="R5106" s="29" t="s">
        <v>3210</v>
      </c>
      <c r="S5106" s="29" t="s">
        <v>3098</v>
      </c>
      <c r="T5106" s="29"/>
      <c r="U5106" s="30">
        <v>10473</v>
      </c>
      <c r="V5106" s="30">
        <v>8455</v>
      </c>
      <c r="W5106" s="30">
        <v>4100</v>
      </c>
      <c r="X5106" s="30">
        <v>5533</v>
      </c>
      <c r="Y5106" s="30">
        <v>6753</v>
      </c>
      <c r="Z5106" s="30">
        <v>3909</v>
      </c>
      <c r="AA5106" s="30">
        <v>3468</v>
      </c>
      <c r="AB5106" s="30">
        <v>3259</v>
      </c>
      <c r="AC5106" s="30">
        <v>4541</v>
      </c>
      <c r="AD5106" s="30">
        <v>5332</v>
      </c>
      <c r="AE5106" s="30">
        <v>5733</v>
      </c>
      <c r="AF5106" s="30">
        <v>12648</v>
      </c>
    </row>
    <row r="5107" spans="1:32" x14ac:dyDescent="0.45">
      <c r="A5107" s="29" t="s">
        <v>1049</v>
      </c>
      <c r="B5107" s="29" t="s">
        <v>1050</v>
      </c>
      <c r="C5107" s="29" t="s">
        <v>3211</v>
      </c>
      <c r="D5107" s="29" t="s">
        <v>3212</v>
      </c>
      <c r="E5107" s="29" t="s">
        <v>3213</v>
      </c>
      <c r="F5107" s="29" t="s">
        <v>982</v>
      </c>
      <c r="G5107" s="29" t="s">
        <v>3233</v>
      </c>
      <c r="H5107" s="29" t="s">
        <v>3234</v>
      </c>
      <c r="I5107" s="29" t="s">
        <v>3262</v>
      </c>
      <c r="J5107" s="29" t="s">
        <v>3263</v>
      </c>
      <c r="K5107" s="29" t="s">
        <v>3264</v>
      </c>
      <c r="L5107" s="29" t="s">
        <v>3103</v>
      </c>
      <c r="M5107" s="29" t="s">
        <v>3322</v>
      </c>
      <c r="N5107" s="29" t="s">
        <v>3323</v>
      </c>
      <c r="O5107" s="29" t="s">
        <v>3324</v>
      </c>
      <c r="P5107" s="29" t="s">
        <v>3325</v>
      </c>
      <c r="Q5107" s="29" t="s">
        <v>3209</v>
      </c>
      <c r="R5107" s="29" t="s">
        <v>3210</v>
      </c>
      <c r="S5107" s="29" t="s">
        <v>3098</v>
      </c>
      <c r="T5107" s="29"/>
      <c r="U5107" s="30">
        <v>2800</v>
      </c>
      <c r="V5107" s="30">
        <v>2800</v>
      </c>
      <c r="W5107" s="30">
        <v>2800</v>
      </c>
      <c r="X5107" s="30">
        <v>2800</v>
      </c>
      <c r="Y5107" s="30">
        <v>2800</v>
      </c>
      <c r="Z5107" s="30">
        <v>2800</v>
      </c>
      <c r="AA5107" s="30">
        <v>2800</v>
      </c>
      <c r="AB5107" s="30">
        <v>2800</v>
      </c>
      <c r="AC5107" s="30">
        <v>2800</v>
      </c>
      <c r="AD5107" s="30">
        <v>2800</v>
      </c>
      <c r="AE5107" s="30">
        <v>2800</v>
      </c>
      <c r="AF5107" s="30">
        <v>2800</v>
      </c>
    </row>
    <row r="5108" spans="1:32" x14ac:dyDescent="0.45">
      <c r="A5108" s="29" t="s">
        <v>1049</v>
      </c>
      <c r="B5108" s="29" t="s">
        <v>1050</v>
      </c>
      <c r="C5108" s="29" t="s">
        <v>3211</v>
      </c>
      <c r="D5108" s="29" t="s">
        <v>3212</v>
      </c>
      <c r="E5108" s="29" t="s">
        <v>3213</v>
      </c>
      <c r="F5108" s="29" t="s">
        <v>982</v>
      </c>
      <c r="G5108" s="29" t="s">
        <v>3233</v>
      </c>
      <c r="H5108" s="29" t="s">
        <v>3234</v>
      </c>
      <c r="I5108" s="29" t="s">
        <v>3262</v>
      </c>
      <c r="J5108" s="29" t="s">
        <v>3263</v>
      </c>
      <c r="K5108" s="29" t="s">
        <v>3264</v>
      </c>
      <c r="L5108" s="29" t="s">
        <v>3103</v>
      </c>
      <c r="M5108" s="29" t="s">
        <v>3322</v>
      </c>
      <c r="N5108" s="29" t="s">
        <v>3323</v>
      </c>
      <c r="O5108" s="29" t="s">
        <v>3890</v>
      </c>
      <c r="P5108" s="29" t="s">
        <v>3891</v>
      </c>
      <c r="Q5108" s="29" t="s">
        <v>3209</v>
      </c>
      <c r="R5108" s="29" t="s">
        <v>3210</v>
      </c>
      <c r="S5108" s="29" t="s">
        <v>3098</v>
      </c>
      <c r="T5108" s="29"/>
      <c r="U5108" s="30">
        <v>500</v>
      </c>
      <c r="V5108" s="30">
        <v>500</v>
      </c>
      <c r="W5108" s="30">
        <v>500</v>
      </c>
      <c r="X5108" s="30">
        <v>500</v>
      </c>
      <c r="Y5108" s="30">
        <v>500</v>
      </c>
      <c r="Z5108" s="30">
        <v>500</v>
      </c>
      <c r="AA5108" s="30">
        <v>500</v>
      </c>
      <c r="AB5108" s="30">
        <v>500</v>
      </c>
      <c r="AC5108" s="30">
        <v>500</v>
      </c>
      <c r="AD5108" s="30">
        <v>500</v>
      </c>
      <c r="AE5108" s="30">
        <v>500</v>
      </c>
      <c r="AF5108" s="30">
        <v>500</v>
      </c>
    </row>
    <row r="5109" spans="1:32" x14ac:dyDescent="0.45">
      <c r="A5109" s="29" t="s">
        <v>1049</v>
      </c>
      <c r="B5109" s="29" t="s">
        <v>1050</v>
      </c>
      <c r="C5109" s="29" t="s">
        <v>3211</v>
      </c>
      <c r="D5109" s="29" t="s">
        <v>3212</v>
      </c>
      <c r="E5109" s="29" t="s">
        <v>3213</v>
      </c>
      <c r="F5109" s="29" t="s">
        <v>982</v>
      </c>
      <c r="G5109" s="29" t="s">
        <v>3233</v>
      </c>
      <c r="H5109" s="29" t="s">
        <v>3234</v>
      </c>
      <c r="I5109" s="29" t="s">
        <v>3262</v>
      </c>
      <c r="J5109" s="29" t="s">
        <v>3263</v>
      </c>
      <c r="K5109" s="29" t="s">
        <v>3264</v>
      </c>
      <c r="L5109" s="29" t="s">
        <v>3103</v>
      </c>
      <c r="M5109" s="29" t="s">
        <v>3322</v>
      </c>
      <c r="N5109" s="29" t="s">
        <v>3323</v>
      </c>
      <c r="O5109" s="29" t="s">
        <v>3374</v>
      </c>
      <c r="P5109" s="29" t="s">
        <v>3375</v>
      </c>
      <c r="Q5109" s="29" t="s">
        <v>3209</v>
      </c>
      <c r="R5109" s="29" t="s">
        <v>3210</v>
      </c>
      <c r="S5109" s="29" t="s">
        <v>3098</v>
      </c>
      <c r="T5109" s="29"/>
      <c r="U5109" s="30">
        <v>4000</v>
      </c>
      <c r="V5109" s="30">
        <v>4000</v>
      </c>
      <c r="W5109" s="30">
        <v>4000</v>
      </c>
      <c r="X5109" s="30">
        <v>4000</v>
      </c>
      <c r="Y5109" s="30">
        <v>4000</v>
      </c>
      <c r="Z5109" s="30">
        <v>4000</v>
      </c>
      <c r="AA5109" s="30">
        <v>4000</v>
      </c>
      <c r="AB5109" s="30">
        <v>4000</v>
      </c>
      <c r="AC5109" s="30">
        <v>4000</v>
      </c>
      <c r="AD5109" s="30">
        <v>4000</v>
      </c>
      <c r="AE5109" s="30">
        <v>4000</v>
      </c>
      <c r="AF5109" s="30">
        <v>4000</v>
      </c>
    </row>
    <row r="5110" spans="1:32" x14ac:dyDescent="0.45">
      <c r="A5110" s="29" t="s">
        <v>1049</v>
      </c>
      <c r="B5110" s="29" t="s">
        <v>1050</v>
      </c>
      <c r="C5110" s="29" t="s">
        <v>3211</v>
      </c>
      <c r="D5110" s="29" t="s">
        <v>3212</v>
      </c>
      <c r="E5110" s="29" t="s">
        <v>3213</v>
      </c>
      <c r="F5110" s="29" t="s">
        <v>982</v>
      </c>
      <c r="G5110" s="29" t="s">
        <v>3233</v>
      </c>
      <c r="H5110" s="29" t="s">
        <v>3234</v>
      </c>
      <c r="I5110" s="29" t="s">
        <v>3275</v>
      </c>
      <c r="J5110" s="29" t="s">
        <v>3276</v>
      </c>
      <c r="K5110" s="29" t="s">
        <v>3277</v>
      </c>
      <c r="L5110" s="29" t="s">
        <v>3100</v>
      </c>
      <c r="M5110" s="29" t="s">
        <v>3278</v>
      </c>
      <c r="N5110" s="29" t="s">
        <v>3279</v>
      </c>
      <c r="O5110" s="29" t="s">
        <v>3446</v>
      </c>
      <c r="P5110" s="29" t="s">
        <v>3447</v>
      </c>
      <c r="Q5110" s="29" t="s">
        <v>3209</v>
      </c>
      <c r="R5110" s="29" t="s">
        <v>3210</v>
      </c>
      <c r="S5110" s="29" t="s">
        <v>3098</v>
      </c>
      <c r="T5110" s="29"/>
      <c r="U5110" s="30">
        <v>90000</v>
      </c>
      <c r="V5110" s="30">
        <v>90000</v>
      </c>
      <c r="W5110" s="30">
        <v>90000</v>
      </c>
      <c r="X5110" s="30">
        <v>90000</v>
      </c>
      <c r="Y5110" s="30">
        <v>90000</v>
      </c>
      <c r="Z5110" s="30">
        <v>90000</v>
      </c>
      <c r="AA5110" s="30">
        <v>90000</v>
      </c>
      <c r="AB5110" s="30">
        <v>90000</v>
      </c>
      <c r="AC5110" s="30">
        <v>90000</v>
      </c>
      <c r="AD5110" s="30">
        <v>90000</v>
      </c>
      <c r="AE5110" s="30">
        <v>90000</v>
      </c>
      <c r="AF5110" s="30">
        <v>90000</v>
      </c>
    </row>
    <row r="5111" spans="1:32" x14ac:dyDescent="0.45">
      <c r="A5111" s="29" t="s">
        <v>1049</v>
      </c>
      <c r="B5111" s="29" t="s">
        <v>1050</v>
      </c>
      <c r="C5111" s="29" t="s">
        <v>3211</v>
      </c>
      <c r="D5111" s="29" t="s">
        <v>3212</v>
      </c>
      <c r="E5111" s="29" t="s">
        <v>3213</v>
      </c>
      <c r="F5111" s="29" t="s">
        <v>982</v>
      </c>
      <c r="G5111" s="29" t="s">
        <v>3233</v>
      </c>
      <c r="H5111" s="29" t="s">
        <v>3234</v>
      </c>
      <c r="I5111" s="29" t="s">
        <v>3275</v>
      </c>
      <c r="J5111" s="29" t="s">
        <v>3276</v>
      </c>
      <c r="K5111" s="29" t="s">
        <v>3277</v>
      </c>
      <c r="L5111" s="29" t="s">
        <v>3100</v>
      </c>
      <c r="M5111" s="29" t="s">
        <v>3312</v>
      </c>
      <c r="N5111" s="29" t="s">
        <v>3313</v>
      </c>
      <c r="O5111" s="29" t="s">
        <v>3314</v>
      </c>
      <c r="P5111" s="29" t="s">
        <v>3315</v>
      </c>
      <c r="Q5111" s="29" t="s">
        <v>3209</v>
      </c>
      <c r="R5111" s="29" t="s">
        <v>3210</v>
      </c>
      <c r="S5111" s="29" t="s">
        <v>3098</v>
      </c>
      <c r="T5111" s="29"/>
      <c r="U5111" s="30">
        <v>28000</v>
      </c>
      <c r="V5111" s="30">
        <v>28000</v>
      </c>
      <c r="W5111" s="30">
        <v>28000</v>
      </c>
      <c r="X5111" s="30">
        <v>28000</v>
      </c>
      <c r="Y5111" s="30">
        <v>28000</v>
      </c>
      <c r="Z5111" s="30">
        <v>28000</v>
      </c>
      <c r="AA5111" s="30">
        <v>28000</v>
      </c>
      <c r="AB5111" s="30">
        <v>28000</v>
      </c>
      <c r="AC5111" s="30">
        <v>28000</v>
      </c>
      <c r="AD5111" s="30">
        <v>28000</v>
      </c>
      <c r="AE5111" s="30">
        <v>28000</v>
      </c>
      <c r="AF5111" s="30">
        <v>28000</v>
      </c>
    </row>
    <row r="5112" spans="1:32" x14ac:dyDescent="0.45">
      <c r="A5112" s="29" t="s">
        <v>1049</v>
      </c>
      <c r="B5112" s="29" t="s">
        <v>1050</v>
      </c>
      <c r="C5112" s="29" t="s">
        <v>3211</v>
      </c>
      <c r="D5112" s="29" t="s">
        <v>3212</v>
      </c>
      <c r="E5112" s="29" t="s">
        <v>3213</v>
      </c>
      <c r="F5112" s="29" t="s">
        <v>982</v>
      </c>
      <c r="G5112" s="29" t="s">
        <v>3233</v>
      </c>
      <c r="H5112" s="29" t="s">
        <v>3234</v>
      </c>
      <c r="I5112" s="29" t="s">
        <v>3275</v>
      </c>
      <c r="J5112" s="29" t="s">
        <v>3276</v>
      </c>
      <c r="K5112" s="29" t="s">
        <v>3282</v>
      </c>
      <c r="L5112" s="29" t="s">
        <v>3112</v>
      </c>
      <c r="M5112" s="29" t="s">
        <v>3283</v>
      </c>
      <c r="N5112" s="29" t="s">
        <v>3284</v>
      </c>
      <c r="O5112" s="29" t="s">
        <v>3376</v>
      </c>
      <c r="P5112" s="29" t="s">
        <v>3377</v>
      </c>
      <c r="Q5112" s="29" t="s">
        <v>3209</v>
      </c>
      <c r="R5112" s="29" t="s">
        <v>3210</v>
      </c>
      <c r="S5112" s="29" t="s">
        <v>3098</v>
      </c>
      <c r="T5112" s="29"/>
      <c r="U5112" s="30">
        <v>45900</v>
      </c>
      <c r="V5112" s="30">
        <v>45900</v>
      </c>
      <c r="W5112" s="30">
        <v>42939</v>
      </c>
      <c r="X5112" s="30">
        <v>0</v>
      </c>
      <c r="Y5112" s="30">
        <v>0</v>
      </c>
      <c r="Z5112" s="30">
        <v>0</v>
      </c>
      <c r="AA5112" s="30">
        <v>0</v>
      </c>
      <c r="AB5112" s="30">
        <v>0</v>
      </c>
      <c r="AC5112" s="30">
        <v>0</v>
      </c>
      <c r="AD5112" s="30">
        <v>0</v>
      </c>
      <c r="AE5112" s="30">
        <v>0</v>
      </c>
      <c r="AF5112" s="30">
        <v>0</v>
      </c>
    </row>
    <row r="5113" spans="1:32" x14ac:dyDescent="0.45">
      <c r="A5113" s="29" t="s">
        <v>1049</v>
      </c>
      <c r="B5113" s="29" t="s">
        <v>1050</v>
      </c>
      <c r="C5113" s="29" t="s">
        <v>3211</v>
      </c>
      <c r="D5113" s="29" t="s">
        <v>3212</v>
      </c>
      <c r="E5113" s="29" t="s">
        <v>3213</v>
      </c>
      <c r="F5113" s="29" t="s">
        <v>982</v>
      </c>
      <c r="G5113" s="29" t="s">
        <v>3233</v>
      </c>
      <c r="H5113" s="29" t="s">
        <v>3234</v>
      </c>
      <c r="I5113" s="29" t="s">
        <v>3275</v>
      </c>
      <c r="J5113" s="29" t="s">
        <v>3276</v>
      </c>
      <c r="K5113" s="29" t="s">
        <v>3282</v>
      </c>
      <c r="L5113" s="29" t="s">
        <v>3112</v>
      </c>
      <c r="M5113" s="29" t="s">
        <v>3283</v>
      </c>
      <c r="N5113" s="29" t="s">
        <v>3284</v>
      </c>
      <c r="O5113" s="29" t="s">
        <v>3448</v>
      </c>
      <c r="P5113" s="29" t="s">
        <v>3449</v>
      </c>
      <c r="Q5113" s="29" t="s">
        <v>3209</v>
      </c>
      <c r="R5113" s="29" t="s">
        <v>3210</v>
      </c>
      <c r="S5113" s="29" t="s">
        <v>3098</v>
      </c>
      <c r="T5113" s="29"/>
      <c r="U5113" s="30">
        <v>20000</v>
      </c>
      <c r="V5113" s="30">
        <v>20000</v>
      </c>
      <c r="W5113" s="30">
        <v>20000</v>
      </c>
      <c r="X5113" s="30">
        <v>20000</v>
      </c>
      <c r="Y5113" s="30">
        <v>20000</v>
      </c>
      <c r="Z5113" s="30">
        <v>20000</v>
      </c>
      <c r="AA5113" s="30">
        <v>20000</v>
      </c>
      <c r="AB5113" s="30">
        <v>20000</v>
      </c>
      <c r="AC5113" s="30">
        <v>20000</v>
      </c>
      <c r="AD5113" s="30">
        <v>20000</v>
      </c>
      <c r="AE5113" s="30">
        <v>20000</v>
      </c>
      <c r="AF5113" s="30">
        <v>20000</v>
      </c>
    </row>
    <row r="5114" spans="1:32" x14ac:dyDescent="0.45">
      <c r="A5114" s="29" t="s">
        <v>1049</v>
      </c>
      <c r="B5114" s="29" t="s">
        <v>1050</v>
      </c>
      <c r="C5114" s="29" t="s">
        <v>3211</v>
      </c>
      <c r="D5114" s="29" t="s">
        <v>3212</v>
      </c>
      <c r="E5114" s="29" t="s">
        <v>3213</v>
      </c>
      <c r="F5114" s="29" t="s">
        <v>982</v>
      </c>
      <c r="G5114" s="29" t="s">
        <v>3233</v>
      </c>
      <c r="H5114" s="29" t="s">
        <v>3234</v>
      </c>
      <c r="I5114" s="29" t="s">
        <v>3275</v>
      </c>
      <c r="J5114" s="29" t="s">
        <v>3276</v>
      </c>
      <c r="K5114" s="29" t="s">
        <v>3287</v>
      </c>
      <c r="L5114" s="29" t="s">
        <v>3101</v>
      </c>
      <c r="M5114" s="29" t="s">
        <v>3316</v>
      </c>
      <c r="N5114" s="29" t="s">
        <v>3317</v>
      </c>
      <c r="O5114" s="29" t="s">
        <v>3990</v>
      </c>
      <c r="P5114" s="29" t="s">
        <v>3991</v>
      </c>
      <c r="Q5114" s="29" t="s">
        <v>3209</v>
      </c>
      <c r="R5114" s="29" t="s">
        <v>3210</v>
      </c>
      <c r="S5114" s="29" t="s">
        <v>3098</v>
      </c>
      <c r="T5114" s="29"/>
      <c r="U5114" s="30">
        <v>1350</v>
      </c>
      <c r="V5114" s="30">
        <v>1350</v>
      </c>
      <c r="W5114" s="30">
        <v>1350</v>
      </c>
      <c r="X5114" s="30">
        <v>1350</v>
      </c>
      <c r="Y5114" s="30">
        <v>1350</v>
      </c>
      <c r="Z5114" s="30">
        <v>2700</v>
      </c>
      <c r="AA5114" s="30">
        <v>2700</v>
      </c>
      <c r="AB5114" s="30">
        <v>2700</v>
      </c>
      <c r="AC5114" s="30">
        <v>2700</v>
      </c>
      <c r="AD5114" s="30">
        <v>2700</v>
      </c>
      <c r="AE5114" s="30">
        <v>2700</v>
      </c>
      <c r="AF5114" s="30">
        <v>2700</v>
      </c>
    </row>
    <row r="5115" spans="1:32" x14ac:dyDescent="0.45">
      <c r="A5115" s="29" t="s">
        <v>1053</v>
      </c>
      <c r="B5115" s="29" t="s">
        <v>1054</v>
      </c>
      <c r="C5115" s="29" t="s">
        <v>3299</v>
      </c>
      <c r="D5115" s="29" t="s">
        <v>3300</v>
      </c>
      <c r="E5115" s="29" t="s">
        <v>3538</v>
      </c>
      <c r="F5115" s="29" t="s">
        <v>3539</v>
      </c>
      <c r="G5115" s="29" t="s">
        <v>3200</v>
      </c>
      <c r="H5115" s="29" t="s">
        <v>3201</v>
      </c>
      <c r="I5115" s="29" t="s">
        <v>3202</v>
      </c>
      <c r="J5115" s="29" t="s">
        <v>3203</v>
      </c>
      <c r="K5115" s="29" t="s">
        <v>3204</v>
      </c>
      <c r="L5115" s="29" t="s">
        <v>3109</v>
      </c>
      <c r="M5115" s="29" t="s">
        <v>3756</v>
      </c>
      <c r="N5115" s="29" t="s">
        <v>3757</v>
      </c>
      <c r="O5115" s="29" t="s">
        <v>3758</v>
      </c>
      <c r="P5115" s="29" t="s">
        <v>3757</v>
      </c>
      <c r="Q5115" s="29" t="s">
        <v>3209</v>
      </c>
      <c r="R5115" s="29" t="s">
        <v>3210</v>
      </c>
      <c r="S5115" s="29" t="s">
        <v>3098</v>
      </c>
      <c r="T5115" s="29"/>
      <c r="U5115" s="30">
        <v>7153</v>
      </c>
      <c r="V5115" s="30">
        <v>7153</v>
      </c>
      <c r="W5115" s="30">
        <v>7153</v>
      </c>
      <c r="X5115" s="30">
        <v>5246</v>
      </c>
      <c r="Y5115" s="30">
        <v>0</v>
      </c>
      <c r="Z5115" s="30">
        <v>0</v>
      </c>
      <c r="AA5115" s="30">
        <v>0</v>
      </c>
      <c r="AB5115" s="30">
        <v>0</v>
      </c>
      <c r="AC5115" s="30">
        <v>0</v>
      </c>
      <c r="AD5115" s="30">
        <v>0</v>
      </c>
      <c r="AE5115" s="30">
        <v>0</v>
      </c>
      <c r="AF5115" s="30">
        <v>0</v>
      </c>
    </row>
    <row r="5116" spans="1:32" x14ac:dyDescent="0.45">
      <c r="A5116" s="29" t="s">
        <v>1053</v>
      </c>
      <c r="B5116" s="29" t="s">
        <v>1054</v>
      </c>
      <c r="C5116" s="29" t="s">
        <v>3299</v>
      </c>
      <c r="D5116" s="29" t="s">
        <v>3300</v>
      </c>
      <c r="E5116" s="29" t="s">
        <v>3538</v>
      </c>
      <c r="F5116" s="29" t="s">
        <v>3539</v>
      </c>
      <c r="G5116" s="29" t="s">
        <v>3200</v>
      </c>
      <c r="H5116" s="29" t="s">
        <v>3201</v>
      </c>
      <c r="I5116" s="29" t="s">
        <v>3202</v>
      </c>
      <c r="J5116" s="29" t="s">
        <v>3203</v>
      </c>
      <c r="K5116" s="29" t="s">
        <v>3204</v>
      </c>
      <c r="L5116" s="29" t="s">
        <v>3109</v>
      </c>
      <c r="M5116" s="29" t="s">
        <v>3378</v>
      </c>
      <c r="N5116" s="29" t="s">
        <v>3379</v>
      </c>
      <c r="O5116" s="29" t="s">
        <v>3380</v>
      </c>
      <c r="P5116" s="29" t="s">
        <v>3381</v>
      </c>
      <c r="Q5116" s="29" t="s">
        <v>3209</v>
      </c>
      <c r="R5116" s="29" t="s">
        <v>3210</v>
      </c>
      <c r="S5116" s="29" t="s">
        <v>3098</v>
      </c>
      <c r="T5116" s="29"/>
      <c r="U5116" s="30">
        <v>7570</v>
      </c>
      <c r="V5116" s="30">
        <v>7570</v>
      </c>
      <c r="W5116" s="30">
        <v>7570</v>
      </c>
      <c r="X5116" s="30">
        <v>7570</v>
      </c>
      <c r="Y5116" s="30">
        <v>7570</v>
      </c>
      <c r="Z5116" s="30">
        <v>7570</v>
      </c>
      <c r="AA5116" s="30">
        <v>7570</v>
      </c>
      <c r="AB5116" s="30">
        <v>7570</v>
      </c>
      <c r="AC5116" s="30">
        <v>7570</v>
      </c>
      <c r="AD5116" s="30">
        <v>7570</v>
      </c>
      <c r="AE5116" s="30">
        <v>0</v>
      </c>
      <c r="AF5116" s="30">
        <v>0</v>
      </c>
    </row>
    <row r="5117" spans="1:32" x14ac:dyDescent="0.45">
      <c r="A5117" s="29" t="s">
        <v>1053</v>
      </c>
      <c r="B5117" s="29" t="s">
        <v>1054</v>
      </c>
      <c r="C5117" s="29" t="s">
        <v>3299</v>
      </c>
      <c r="D5117" s="29" t="s">
        <v>3300</v>
      </c>
      <c r="E5117" s="29" t="s">
        <v>3538</v>
      </c>
      <c r="F5117" s="29" t="s">
        <v>3539</v>
      </c>
      <c r="G5117" s="29" t="s">
        <v>3200</v>
      </c>
      <c r="H5117" s="29" t="s">
        <v>3201</v>
      </c>
      <c r="I5117" s="29" t="s">
        <v>3226</v>
      </c>
      <c r="J5117" s="29" t="s">
        <v>3227</v>
      </c>
      <c r="K5117" s="29" t="s">
        <v>3228</v>
      </c>
      <c r="L5117" s="29" t="s">
        <v>3111</v>
      </c>
      <c r="M5117" s="29" t="s">
        <v>3229</v>
      </c>
      <c r="N5117" s="29" t="s">
        <v>3230</v>
      </c>
      <c r="O5117" s="29" t="s">
        <v>3231</v>
      </c>
      <c r="P5117" s="29" t="s">
        <v>3232</v>
      </c>
      <c r="Q5117" s="29" t="s">
        <v>3209</v>
      </c>
      <c r="R5117" s="29" t="s">
        <v>3210</v>
      </c>
      <c r="S5117" s="29" t="s">
        <v>3098</v>
      </c>
      <c r="T5117" s="29"/>
      <c r="U5117" s="30">
        <v>0</v>
      </c>
      <c r="V5117" s="30">
        <v>0</v>
      </c>
      <c r="W5117" s="30">
        <v>0</v>
      </c>
      <c r="X5117" s="30">
        <v>0</v>
      </c>
      <c r="Y5117" s="30">
        <v>0</v>
      </c>
      <c r="Z5117" s="30">
        <v>0</v>
      </c>
      <c r="AA5117" s="30">
        <v>0</v>
      </c>
      <c r="AB5117" s="30">
        <v>0</v>
      </c>
      <c r="AC5117" s="30">
        <v>0</v>
      </c>
      <c r="AD5117" s="30">
        <v>0</v>
      </c>
      <c r="AE5117" s="30">
        <v>0</v>
      </c>
      <c r="AF5117" s="30">
        <v>0</v>
      </c>
    </row>
    <row r="5118" spans="1:32" x14ac:dyDescent="0.45">
      <c r="A5118" s="29" t="s">
        <v>1053</v>
      </c>
      <c r="B5118" s="29" t="s">
        <v>1054</v>
      </c>
      <c r="C5118" s="29" t="s">
        <v>3211</v>
      </c>
      <c r="D5118" s="29" t="s">
        <v>3212</v>
      </c>
      <c r="E5118" s="29" t="s">
        <v>3213</v>
      </c>
      <c r="F5118" s="29" t="s">
        <v>982</v>
      </c>
      <c r="G5118" s="29" t="s">
        <v>3200</v>
      </c>
      <c r="H5118" s="29" t="s">
        <v>3201</v>
      </c>
      <c r="I5118" s="29" t="s">
        <v>3202</v>
      </c>
      <c r="J5118" s="29" t="s">
        <v>3203</v>
      </c>
      <c r="K5118" s="29" t="s">
        <v>3204</v>
      </c>
      <c r="L5118" s="29" t="s">
        <v>3109</v>
      </c>
      <c r="M5118" s="29" t="s">
        <v>3205</v>
      </c>
      <c r="N5118" s="29" t="s">
        <v>3206</v>
      </c>
      <c r="O5118" s="29" t="s">
        <v>3214</v>
      </c>
      <c r="P5118" s="29" t="s">
        <v>3215</v>
      </c>
      <c r="Q5118" s="29" t="s">
        <v>3209</v>
      </c>
      <c r="R5118" s="29" t="s">
        <v>3210</v>
      </c>
      <c r="S5118" s="29" t="s">
        <v>3098</v>
      </c>
      <c r="T5118" s="29"/>
      <c r="U5118" s="30">
        <v>100</v>
      </c>
      <c r="V5118" s="30">
        <v>0</v>
      </c>
      <c r="W5118" s="30">
        <v>0</v>
      </c>
      <c r="X5118" s="30">
        <v>0</v>
      </c>
      <c r="Y5118" s="30">
        <v>50</v>
      </c>
      <c r="Z5118" s="30">
        <v>0</v>
      </c>
      <c r="AA5118" s="30">
        <v>100</v>
      </c>
      <c r="AB5118" s="30">
        <v>0</v>
      </c>
      <c r="AC5118" s="30">
        <v>300</v>
      </c>
      <c r="AD5118" s="30">
        <v>0</v>
      </c>
      <c r="AE5118" s="30">
        <v>0</v>
      </c>
      <c r="AF5118" s="30">
        <v>150</v>
      </c>
    </row>
    <row r="5119" spans="1:32" x14ac:dyDescent="0.45">
      <c r="A5119" s="29" t="s">
        <v>1053</v>
      </c>
      <c r="B5119" s="29" t="s">
        <v>1054</v>
      </c>
      <c r="C5119" s="29" t="s">
        <v>3211</v>
      </c>
      <c r="D5119" s="29" t="s">
        <v>3212</v>
      </c>
      <c r="E5119" s="29" t="s">
        <v>3213</v>
      </c>
      <c r="F5119" s="29" t="s">
        <v>982</v>
      </c>
      <c r="G5119" s="29" t="s">
        <v>3200</v>
      </c>
      <c r="H5119" s="29" t="s">
        <v>3201</v>
      </c>
      <c r="I5119" s="29" t="s">
        <v>3202</v>
      </c>
      <c r="J5119" s="29" t="s">
        <v>3203</v>
      </c>
      <c r="K5119" s="29" t="s">
        <v>3221</v>
      </c>
      <c r="L5119" s="29" t="s">
        <v>3113</v>
      </c>
      <c r="M5119" s="29" t="s">
        <v>3303</v>
      </c>
      <c r="N5119" s="29" t="s">
        <v>3304</v>
      </c>
      <c r="O5119" s="29" t="s">
        <v>3305</v>
      </c>
      <c r="P5119" s="29" t="s">
        <v>3306</v>
      </c>
      <c r="Q5119" s="29" t="s">
        <v>3209</v>
      </c>
      <c r="R5119" s="29" t="s">
        <v>3210</v>
      </c>
      <c r="S5119" s="29" t="s">
        <v>3098</v>
      </c>
      <c r="T5119" s="29"/>
      <c r="U5119" s="30">
        <v>54335</v>
      </c>
      <c r="V5119" s="30">
        <v>49164</v>
      </c>
      <c r="W5119" s="30">
        <v>53085</v>
      </c>
      <c r="X5119" s="30">
        <v>54376</v>
      </c>
      <c r="Y5119" s="30">
        <v>38388</v>
      </c>
      <c r="Z5119" s="30">
        <v>59104</v>
      </c>
      <c r="AA5119" s="30">
        <v>59193</v>
      </c>
      <c r="AB5119" s="30">
        <v>52930</v>
      </c>
      <c r="AC5119" s="30">
        <v>52380</v>
      </c>
      <c r="AD5119" s="30">
        <v>32618</v>
      </c>
      <c r="AE5119" s="30">
        <v>31385</v>
      </c>
      <c r="AF5119" s="30">
        <v>39112</v>
      </c>
    </row>
    <row r="5120" spans="1:32" x14ac:dyDescent="0.45">
      <c r="A5120" s="29" t="s">
        <v>1053</v>
      </c>
      <c r="B5120" s="29" t="s">
        <v>1054</v>
      </c>
      <c r="C5120" s="29" t="s">
        <v>3211</v>
      </c>
      <c r="D5120" s="29" t="s">
        <v>3212</v>
      </c>
      <c r="E5120" s="29" t="s">
        <v>3213</v>
      </c>
      <c r="F5120" s="29" t="s">
        <v>982</v>
      </c>
      <c r="G5120" s="29" t="s">
        <v>3200</v>
      </c>
      <c r="H5120" s="29" t="s">
        <v>3201</v>
      </c>
      <c r="I5120" s="29" t="s">
        <v>3202</v>
      </c>
      <c r="J5120" s="29" t="s">
        <v>3203</v>
      </c>
      <c r="K5120" s="29" t="s">
        <v>3221</v>
      </c>
      <c r="L5120" s="29" t="s">
        <v>3113</v>
      </c>
      <c r="M5120" s="29" t="s">
        <v>3303</v>
      </c>
      <c r="N5120" s="29" t="s">
        <v>3304</v>
      </c>
      <c r="O5120" s="29" t="s">
        <v>3305</v>
      </c>
      <c r="P5120" s="29" t="s">
        <v>3306</v>
      </c>
      <c r="Q5120" s="29" t="s">
        <v>3209</v>
      </c>
      <c r="R5120" s="29" t="s">
        <v>3098</v>
      </c>
      <c r="S5120" s="29" t="s">
        <v>3098</v>
      </c>
      <c r="T5120" s="29"/>
      <c r="U5120" s="30">
        <v>0</v>
      </c>
      <c r="V5120" s="30">
        <v>0</v>
      </c>
      <c r="W5120" s="30">
        <v>0</v>
      </c>
      <c r="X5120" s="30">
        <v>4465</v>
      </c>
      <c r="Y5120" s="30">
        <v>18221</v>
      </c>
      <c r="Z5120" s="30">
        <v>22496</v>
      </c>
      <c r="AA5120" s="30">
        <v>19364</v>
      </c>
      <c r="AB5120" s="30">
        <v>19538</v>
      </c>
      <c r="AC5120" s="30">
        <v>28644</v>
      </c>
      <c r="AD5120" s="30">
        <v>35843</v>
      </c>
      <c r="AE5120" s="30">
        <v>44767</v>
      </c>
      <c r="AF5120" s="30">
        <v>42374</v>
      </c>
    </row>
    <row r="5121" spans="1:32" x14ac:dyDescent="0.45">
      <c r="A5121" s="29" t="s">
        <v>1053</v>
      </c>
      <c r="B5121" s="29" t="s">
        <v>1054</v>
      </c>
      <c r="C5121" s="29" t="s">
        <v>3211</v>
      </c>
      <c r="D5121" s="29" t="s">
        <v>3212</v>
      </c>
      <c r="E5121" s="29" t="s">
        <v>3213</v>
      </c>
      <c r="F5121" s="29" t="s">
        <v>982</v>
      </c>
      <c r="G5121" s="29" t="s">
        <v>3200</v>
      </c>
      <c r="H5121" s="29" t="s">
        <v>3201</v>
      </c>
      <c r="I5121" s="29" t="s">
        <v>3202</v>
      </c>
      <c r="J5121" s="29" t="s">
        <v>3203</v>
      </c>
      <c r="K5121" s="29" t="s">
        <v>3221</v>
      </c>
      <c r="L5121" s="29" t="s">
        <v>3113</v>
      </c>
      <c r="M5121" s="29" t="s">
        <v>3222</v>
      </c>
      <c r="N5121" s="29" t="s">
        <v>3223</v>
      </c>
      <c r="O5121" s="29" t="s">
        <v>3224</v>
      </c>
      <c r="P5121" s="29" t="s">
        <v>3225</v>
      </c>
      <c r="Q5121" s="29" t="s">
        <v>3209</v>
      </c>
      <c r="R5121" s="29" t="s">
        <v>3210</v>
      </c>
      <c r="S5121" s="29" t="s">
        <v>3098</v>
      </c>
      <c r="T5121" s="29"/>
      <c r="U5121" s="30">
        <v>12000</v>
      </c>
      <c r="V5121" s="30">
        <v>12000</v>
      </c>
      <c r="W5121" s="30">
        <v>12000</v>
      </c>
      <c r="X5121" s="30">
        <v>12000</v>
      </c>
      <c r="Y5121" s="30">
        <v>12000</v>
      </c>
      <c r="Z5121" s="30">
        <v>12000</v>
      </c>
      <c r="AA5121" s="30">
        <v>12000</v>
      </c>
      <c r="AB5121" s="30">
        <v>12000</v>
      </c>
      <c r="AC5121" s="30">
        <v>12000</v>
      </c>
      <c r="AD5121" s="30">
        <v>12000</v>
      </c>
      <c r="AE5121" s="30">
        <v>12000</v>
      </c>
      <c r="AF5121" s="30">
        <v>12000</v>
      </c>
    </row>
    <row r="5122" spans="1:32" x14ac:dyDescent="0.45">
      <c r="A5122" s="29" t="s">
        <v>1053</v>
      </c>
      <c r="B5122" s="29" t="s">
        <v>1054</v>
      </c>
      <c r="C5122" s="29" t="s">
        <v>3211</v>
      </c>
      <c r="D5122" s="29" t="s">
        <v>3212</v>
      </c>
      <c r="E5122" s="29" t="s">
        <v>3213</v>
      </c>
      <c r="F5122" s="29" t="s">
        <v>982</v>
      </c>
      <c r="G5122" s="29" t="s">
        <v>3200</v>
      </c>
      <c r="H5122" s="29" t="s">
        <v>3201</v>
      </c>
      <c r="I5122" s="29" t="s">
        <v>3202</v>
      </c>
      <c r="J5122" s="29" t="s">
        <v>3203</v>
      </c>
      <c r="K5122" s="29" t="s">
        <v>3780</v>
      </c>
      <c r="L5122" s="29" t="s">
        <v>3781</v>
      </c>
      <c r="M5122" s="29" t="s">
        <v>3782</v>
      </c>
      <c r="N5122" s="29" t="s">
        <v>3783</v>
      </c>
      <c r="O5122" s="29" t="s">
        <v>3792</v>
      </c>
      <c r="P5122" s="29" t="s">
        <v>3793</v>
      </c>
      <c r="Q5122" s="29" t="s">
        <v>3209</v>
      </c>
      <c r="R5122" s="29" t="s">
        <v>3210</v>
      </c>
      <c r="S5122" s="29" t="s">
        <v>3098</v>
      </c>
      <c r="T5122" s="29"/>
      <c r="U5122" s="30">
        <v>144600</v>
      </c>
      <c r="V5122" s="30">
        <v>144600</v>
      </c>
      <c r="W5122" s="30">
        <v>144600</v>
      </c>
      <c r="X5122" s="30">
        <v>144600</v>
      </c>
      <c r="Y5122" s="30">
        <v>144600</v>
      </c>
      <c r="Z5122" s="30">
        <v>144600</v>
      </c>
      <c r="AA5122" s="30">
        <v>144600</v>
      </c>
      <c r="AB5122" s="30">
        <v>144600</v>
      </c>
      <c r="AC5122" s="30">
        <v>144600</v>
      </c>
      <c r="AD5122" s="30">
        <v>144600</v>
      </c>
      <c r="AE5122" s="30">
        <v>144600</v>
      </c>
      <c r="AF5122" s="30">
        <v>144600</v>
      </c>
    </row>
    <row r="5123" spans="1:32" x14ac:dyDescent="0.45">
      <c r="A5123" s="29" t="s">
        <v>1053</v>
      </c>
      <c r="B5123" s="29" t="s">
        <v>1054</v>
      </c>
      <c r="C5123" s="29" t="s">
        <v>3211</v>
      </c>
      <c r="D5123" s="29" t="s">
        <v>3212</v>
      </c>
      <c r="E5123" s="29" t="s">
        <v>3213</v>
      </c>
      <c r="F5123" s="29" t="s">
        <v>982</v>
      </c>
      <c r="G5123" s="29" t="s">
        <v>3200</v>
      </c>
      <c r="H5123" s="29" t="s">
        <v>3201</v>
      </c>
      <c r="I5123" s="29" t="s">
        <v>3226</v>
      </c>
      <c r="J5123" s="29" t="s">
        <v>3227</v>
      </c>
      <c r="K5123" s="29" t="s">
        <v>3228</v>
      </c>
      <c r="L5123" s="29" t="s">
        <v>3111</v>
      </c>
      <c r="M5123" s="29" t="s">
        <v>3409</v>
      </c>
      <c r="N5123" s="29" t="s">
        <v>3410</v>
      </c>
      <c r="O5123" s="29" t="s">
        <v>3411</v>
      </c>
      <c r="P5123" s="29" t="s">
        <v>3412</v>
      </c>
      <c r="Q5123" s="29" t="s">
        <v>3209</v>
      </c>
      <c r="R5123" s="29" t="s">
        <v>3210</v>
      </c>
      <c r="S5123" s="29" t="s">
        <v>3098</v>
      </c>
      <c r="T5123" s="29"/>
      <c r="U5123" s="30">
        <v>24000</v>
      </c>
      <c r="V5123" s="30">
        <v>24000</v>
      </c>
      <c r="W5123" s="30">
        <v>24000</v>
      </c>
      <c r="X5123" s="30">
        <v>24000</v>
      </c>
      <c r="Y5123" s="30">
        <v>24000</v>
      </c>
      <c r="Z5123" s="30">
        <v>24000</v>
      </c>
      <c r="AA5123" s="30">
        <v>24000</v>
      </c>
      <c r="AB5123" s="30">
        <v>24000</v>
      </c>
      <c r="AC5123" s="30">
        <v>24000</v>
      </c>
      <c r="AD5123" s="30">
        <v>24000</v>
      </c>
      <c r="AE5123" s="30">
        <v>24000</v>
      </c>
      <c r="AF5123" s="30">
        <v>24000</v>
      </c>
    </row>
    <row r="5124" spans="1:32" x14ac:dyDescent="0.45">
      <c r="A5124" s="29" t="s">
        <v>1053</v>
      </c>
      <c r="B5124" s="29" t="s">
        <v>1054</v>
      </c>
      <c r="C5124" s="29" t="s">
        <v>3211</v>
      </c>
      <c r="D5124" s="29" t="s">
        <v>3212</v>
      </c>
      <c r="E5124" s="29" t="s">
        <v>3213</v>
      </c>
      <c r="F5124" s="29" t="s">
        <v>982</v>
      </c>
      <c r="G5124" s="29" t="s">
        <v>3200</v>
      </c>
      <c r="H5124" s="29" t="s">
        <v>3201</v>
      </c>
      <c r="I5124" s="29" t="s">
        <v>3226</v>
      </c>
      <c r="J5124" s="29" t="s">
        <v>3227</v>
      </c>
      <c r="K5124" s="29" t="s">
        <v>3228</v>
      </c>
      <c r="L5124" s="29" t="s">
        <v>3111</v>
      </c>
      <c r="M5124" s="29" t="s">
        <v>3229</v>
      </c>
      <c r="N5124" s="29" t="s">
        <v>3230</v>
      </c>
      <c r="O5124" s="29" t="s">
        <v>3231</v>
      </c>
      <c r="P5124" s="29" t="s">
        <v>3232</v>
      </c>
      <c r="Q5124" s="29" t="s">
        <v>3209</v>
      </c>
      <c r="R5124" s="29" t="s">
        <v>3210</v>
      </c>
      <c r="S5124" s="29" t="s">
        <v>3098</v>
      </c>
      <c r="T5124" s="29"/>
      <c r="U5124" s="30">
        <v>0</v>
      </c>
      <c r="V5124" s="30">
        <v>0</v>
      </c>
      <c r="W5124" s="30">
        <v>294</v>
      </c>
      <c r="X5124" s="30">
        <v>198</v>
      </c>
      <c r="Y5124" s="30">
        <v>0</v>
      </c>
      <c r="Z5124" s="30">
        <v>117</v>
      </c>
      <c r="AA5124" s="30">
        <v>1105</v>
      </c>
      <c r="AB5124" s="30">
        <v>120</v>
      </c>
      <c r="AC5124" s="30">
        <v>0</v>
      </c>
      <c r="AD5124" s="30">
        <v>0</v>
      </c>
      <c r="AE5124" s="30">
        <v>0</v>
      </c>
      <c r="AF5124" s="30">
        <v>0</v>
      </c>
    </row>
    <row r="5125" spans="1:32" x14ac:dyDescent="0.45">
      <c r="A5125" s="29" t="s">
        <v>1053</v>
      </c>
      <c r="B5125" s="29" t="s">
        <v>1054</v>
      </c>
      <c r="C5125" s="29" t="s">
        <v>3211</v>
      </c>
      <c r="D5125" s="29" t="s">
        <v>3212</v>
      </c>
      <c r="E5125" s="29" t="s">
        <v>3213</v>
      </c>
      <c r="F5125" s="29" t="s">
        <v>982</v>
      </c>
      <c r="G5125" s="29" t="s">
        <v>3200</v>
      </c>
      <c r="H5125" s="29" t="s">
        <v>3201</v>
      </c>
      <c r="I5125" s="29" t="s">
        <v>3226</v>
      </c>
      <c r="J5125" s="29" t="s">
        <v>3227</v>
      </c>
      <c r="K5125" s="29" t="s">
        <v>3228</v>
      </c>
      <c r="L5125" s="29" t="s">
        <v>3111</v>
      </c>
      <c r="M5125" s="29" t="s">
        <v>3229</v>
      </c>
      <c r="N5125" s="29" t="s">
        <v>3230</v>
      </c>
      <c r="O5125" s="29" t="s">
        <v>3231</v>
      </c>
      <c r="P5125" s="29" t="s">
        <v>3232</v>
      </c>
      <c r="Q5125" s="29" t="s">
        <v>3209</v>
      </c>
      <c r="R5125" s="29" t="s">
        <v>3098</v>
      </c>
      <c r="S5125" s="29" t="s">
        <v>3098</v>
      </c>
      <c r="T5125" s="29"/>
      <c r="U5125" s="30">
        <v>0</v>
      </c>
      <c r="V5125" s="30">
        <v>0</v>
      </c>
      <c r="W5125" s="30">
        <v>0</v>
      </c>
      <c r="X5125" s="30">
        <v>0</v>
      </c>
      <c r="Y5125" s="30">
        <v>0</v>
      </c>
      <c r="Z5125" s="30">
        <v>0</v>
      </c>
      <c r="AA5125" s="30">
        <v>0</v>
      </c>
      <c r="AB5125" s="30">
        <v>0</v>
      </c>
      <c r="AC5125" s="30">
        <v>0</v>
      </c>
      <c r="AD5125" s="30">
        <v>0</v>
      </c>
      <c r="AE5125" s="30">
        <v>0</v>
      </c>
      <c r="AF5125" s="30">
        <v>0</v>
      </c>
    </row>
    <row r="5126" spans="1:32" x14ac:dyDescent="0.45">
      <c r="A5126" s="29" t="s">
        <v>1053</v>
      </c>
      <c r="B5126" s="29" t="s">
        <v>1054</v>
      </c>
      <c r="C5126" s="29" t="s">
        <v>3211</v>
      </c>
      <c r="D5126" s="29" t="s">
        <v>3212</v>
      </c>
      <c r="E5126" s="29" t="s">
        <v>3213</v>
      </c>
      <c r="F5126" s="29" t="s">
        <v>982</v>
      </c>
      <c r="G5126" s="29" t="s">
        <v>3200</v>
      </c>
      <c r="H5126" s="29" t="s">
        <v>3201</v>
      </c>
      <c r="I5126" s="29" t="s">
        <v>3226</v>
      </c>
      <c r="J5126" s="29" t="s">
        <v>3227</v>
      </c>
      <c r="K5126" s="29" t="s">
        <v>3228</v>
      </c>
      <c r="L5126" s="29" t="s">
        <v>3111</v>
      </c>
      <c r="M5126" s="29" t="s">
        <v>3295</v>
      </c>
      <c r="N5126" s="29" t="s">
        <v>3296</v>
      </c>
      <c r="O5126" s="29" t="s">
        <v>3297</v>
      </c>
      <c r="P5126" s="29" t="s">
        <v>3298</v>
      </c>
      <c r="Q5126" s="29" t="s">
        <v>3209</v>
      </c>
      <c r="R5126" s="29" t="s">
        <v>3210</v>
      </c>
      <c r="S5126" s="29" t="s">
        <v>3098</v>
      </c>
      <c r="T5126" s="29"/>
      <c r="U5126" s="30">
        <v>0</v>
      </c>
      <c r="V5126" s="30">
        <v>0</v>
      </c>
      <c r="W5126" s="30">
        <v>0</v>
      </c>
      <c r="X5126" s="30">
        <v>0</v>
      </c>
      <c r="Y5126" s="30">
        <v>0</v>
      </c>
      <c r="Z5126" s="30">
        <v>0</v>
      </c>
      <c r="AA5126" s="30">
        <v>0</v>
      </c>
      <c r="AB5126" s="30">
        <v>0</v>
      </c>
      <c r="AC5126" s="30">
        <v>0</v>
      </c>
      <c r="AD5126" s="30">
        <v>0</v>
      </c>
      <c r="AE5126" s="30">
        <v>0</v>
      </c>
      <c r="AF5126" s="30">
        <v>0</v>
      </c>
    </row>
    <row r="5127" spans="1:32" x14ac:dyDescent="0.45">
      <c r="A5127" s="29" t="s">
        <v>1053</v>
      </c>
      <c r="B5127" s="29" t="s">
        <v>1054</v>
      </c>
      <c r="C5127" s="29" t="s">
        <v>3211</v>
      </c>
      <c r="D5127" s="29" t="s">
        <v>3212</v>
      </c>
      <c r="E5127" s="29" t="s">
        <v>3213</v>
      </c>
      <c r="F5127" s="29" t="s">
        <v>982</v>
      </c>
      <c r="G5127" s="29" t="s">
        <v>3233</v>
      </c>
      <c r="H5127" s="29" t="s">
        <v>3234</v>
      </c>
      <c r="I5127" s="29" t="s">
        <v>3235</v>
      </c>
      <c r="J5127" s="29" t="s">
        <v>3236</v>
      </c>
      <c r="K5127" s="29" t="s">
        <v>3237</v>
      </c>
      <c r="L5127" s="29" t="s">
        <v>3107</v>
      </c>
      <c r="M5127" s="29" t="s">
        <v>3456</v>
      </c>
      <c r="N5127" s="29" t="s">
        <v>3457</v>
      </c>
      <c r="O5127" s="29" t="s">
        <v>3504</v>
      </c>
      <c r="P5127" s="29" t="s">
        <v>3505</v>
      </c>
      <c r="Q5127" s="29" t="s">
        <v>3209</v>
      </c>
      <c r="R5127" s="29" t="s">
        <v>3210</v>
      </c>
      <c r="S5127" s="29" t="s">
        <v>3098</v>
      </c>
      <c r="T5127" s="29"/>
      <c r="U5127" s="30">
        <v>8000</v>
      </c>
      <c r="V5127" s="30">
        <v>8000</v>
      </c>
      <c r="W5127" s="30">
        <v>8000</v>
      </c>
      <c r="X5127" s="30">
        <v>8000</v>
      </c>
      <c r="Y5127" s="30">
        <v>8000</v>
      </c>
      <c r="Z5127" s="30">
        <v>8000</v>
      </c>
      <c r="AA5127" s="30">
        <v>8000</v>
      </c>
      <c r="AB5127" s="30">
        <v>8000</v>
      </c>
      <c r="AC5127" s="30">
        <v>8000</v>
      </c>
      <c r="AD5127" s="30">
        <v>8000</v>
      </c>
      <c r="AE5127" s="30">
        <v>8000</v>
      </c>
      <c r="AF5127" s="30">
        <v>8000</v>
      </c>
    </row>
    <row r="5128" spans="1:32" x14ac:dyDescent="0.45">
      <c r="A5128" s="29" t="s">
        <v>1053</v>
      </c>
      <c r="B5128" s="29" t="s">
        <v>1054</v>
      </c>
      <c r="C5128" s="29" t="s">
        <v>3211</v>
      </c>
      <c r="D5128" s="29" t="s">
        <v>3212</v>
      </c>
      <c r="E5128" s="29" t="s">
        <v>3213</v>
      </c>
      <c r="F5128" s="29" t="s">
        <v>982</v>
      </c>
      <c r="G5128" s="29" t="s">
        <v>3233</v>
      </c>
      <c r="H5128" s="29" t="s">
        <v>3234</v>
      </c>
      <c r="I5128" s="29" t="s">
        <v>3235</v>
      </c>
      <c r="J5128" s="29" t="s">
        <v>3236</v>
      </c>
      <c r="K5128" s="29" t="s">
        <v>3237</v>
      </c>
      <c r="L5128" s="29" t="s">
        <v>3107</v>
      </c>
      <c r="M5128" s="29" t="s">
        <v>3456</v>
      </c>
      <c r="N5128" s="29" t="s">
        <v>3457</v>
      </c>
      <c r="O5128" s="29" t="s">
        <v>3629</v>
      </c>
      <c r="P5128" s="29" t="s">
        <v>3630</v>
      </c>
      <c r="Q5128" s="29" t="s">
        <v>3209</v>
      </c>
      <c r="R5128" s="29" t="s">
        <v>3210</v>
      </c>
      <c r="S5128" s="29" t="s">
        <v>3098</v>
      </c>
      <c r="T5128" s="29"/>
      <c r="U5128" s="30">
        <v>17257</v>
      </c>
      <c r="V5128" s="30">
        <v>15793</v>
      </c>
      <c r="W5128" s="30">
        <v>16010</v>
      </c>
      <c r="X5128" s="30">
        <v>17528</v>
      </c>
      <c r="Y5128" s="30">
        <v>16356</v>
      </c>
      <c r="Z5128" s="30">
        <v>20056</v>
      </c>
      <c r="AA5128" s="30">
        <v>17562</v>
      </c>
      <c r="AB5128" s="30">
        <v>17243</v>
      </c>
      <c r="AC5128" s="30">
        <v>20186</v>
      </c>
      <c r="AD5128" s="30">
        <v>20578</v>
      </c>
      <c r="AE5128" s="30">
        <v>17272</v>
      </c>
      <c r="AF5128" s="30">
        <v>17721</v>
      </c>
    </row>
    <row r="5129" spans="1:32" x14ac:dyDescent="0.45">
      <c r="A5129" s="29" t="s">
        <v>1053</v>
      </c>
      <c r="B5129" s="29" t="s">
        <v>1054</v>
      </c>
      <c r="C5129" s="29" t="s">
        <v>3211</v>
      </c>
      <c r="D5129" s="29" t="s">
        <v>3212</v>
      </c>
      <c r="E5129" s="29" t="s">
        <v>3213</v>
      </c>
      <c r="F5129" s="29" t="s">
        <v>982</v>
      </c>
      <c r="G5129" s="29" t="s">
        <v>3233</v>
      </c>
      <c r="H5129" s="29" t="s">
        <v>3234</v>
      </c>
      <c r="I5129" s="29" t="s">
        <v>3235</v>
      </c>
      <c r="J5129" s="29" t="s">
        <v>3236</v>
      </c>
      <c r="K5129" s="29" t="s">
        <v>3237</v>
      </c>
      <c r="L5129" s="29" t="s">
        <v>3107</v>
      </c>
      <c r="M5129" s="29" t="s">
        <v>3238</v>
      </c>
      <c r="N5129" s="29" t="s">
        <v>3239</v>
      </c>
      <c r="O5129" s="29" t="s">
        <v>3422</v>
      </c>
      <c r="P5129" s="29" t="s">
        <v>3423</v>
      </c>
      <c r="Q5129" s="29" t="s">
        <v>3209</v>
      </c>
      <c r="R5129" s="29" t="s">
        <v>3210</v>
      </c>
      <c r="S5129" s="29" t="s">
        <v>3098</v>
      </c>
      <c r="T5129" s="29"/>
      <c r="U5129" s="30">
        <v>35700</v>
      </c>
      <c r="V5129" s="30">
        <v>35700</v>
      </c>
      <c r="W5129" s="30">
        <v>35700</v>
      </c>
      <c r="X5129" s="30">
        <v>34526</v>
      </c>
      <c r="Y5129" s="30">
        <v>31300</v>
      </c>
      <c r="Z5129" s="30">
        <v>31300</v>
      </c>
      <c r="AA5129" s="30">
        <v>31300</v>
      </c>
      <c r="AB5129" s="30">
        <v>31300</v>
      </c>
      <c r="AC5129" s="30">
        <v>31300</v>
      </c>
      <c r="AD5129" s="30">
        <v>31300</v>
      </c>
      <c r="AE5129" s="30">
        <v>31300</v>
      </c>
      <c r="AF5129" s="30">
        <v>31300</v>
      </c>
    </row>
    <row r="5130" spans="1:32" x14ac:dyDescent="0.45">
      <c r="A5130" s="29" t="s">
        <v>1053</v>
      </c>
      <c r="B5130" s="29" t="s">
        <v>1054</v>
      </c>
      <c r="C5130" s="29" t="s">
        <v>3211</v>
      </c>
      <c r="D5130" s="29" t="s">
        <v>3212</v>
      </c>
      <c r="E5130" s="29" t="s">
        <v>3213</v>
      </c>
      <c r="F5130" s="29" t="s">
        <v>982</v>
      </c>
      <c r="G5130" s="29" t="s">
        <v>3233</v>
      </c>
      <c r="H5130" s="29" t="s">
        <v>3234</v>
      </c>
      <c r="I5130" s="29" t="s">
        <v>3235</v>
      </c>
      <c r="J5130" s="29" t="s">
        <v>3236</v>
      </c>
      <c r="K5130" s="29" t="s">
        <v>3237</v>
      </c>
      <c r="L5130" s="29" t="s">
        <v>3107</v>
      </c>
      <c r="M5130" s="29" t="s">
        <v>3238</v>
      </c>
      <c r="N5130" s="29" t="s">
        <v>3239</v>
      </c>
      <c r="O5130" s="29" t="s">
        <v>3240</v>
      </c>
      <c r="P5130" s="29" t="s">
        <v>3241</v>
      </c>
      <c r="Q5130" s="29" t="s">
        <v>3209</v>
      </c>
      <c r="R5130" s="29" t="s">
        <v>3210</v>
      </c>
      <c r="S5130" s="29" t="s">
        <v>3098</v>
      </c>
      <c r="T5130" s="29"/>
      <c r="U5130" s="30">
        <v>2200</v>
      </c>
      <c r="V5130" s="30">
        <v>2200</v>
      </c>
      <c r="W5130" s="30">
        <v>2200</v>
      </c>
      <c r="X5130" s="30">
        <v>2200</v>
      </c>
      <c r="Y5130" s="30">
        <v>2200</v>
      </c>
      <c r="Z5130" s="30">
        <v>2200</v>
      </c>
      <c r="AA5130" s="30">
        <v>2200</v>
      </c>
      <c r="AB5130" s="30">
        <v>2200</v>
      </c>
      <c r="AC5130" s="30">
        <v>2200</v>
      </c>
      <c r="AD5130" s="30">
        <v>2200</v>
      </c>
      <c r="AE5130" s="30">
        <v>2200</v>
      </c>
      <c r="AF5130" s="30">
        <v>22200</v>
      </c>
    </row>
    <row r="5131" spans="1:32" x14ac:dyDescent="0.45">
      <c r="A5131" s="29" t="s">
        <v>1053</v>
      </c>
      <c r="B5131" s="29" t="s">
        <v>1054</v>
      </c>
      <c r="C5131" s="29" t="s">
        <v>3211</v>
      </c>
      <c r="D5131" s="29" t="s">
        <v>3212</v>
      </c>
      <c r="E5131" s="29" t="s">
        <v>3213</v>
      </c>
      <c r="F5131" s="29" t="s">
        <v>982</v>
      </c>
      <c r="G5131" s="29" t="s">
        <v>3233</v>
      </c>
      <c r="H5131" s="29" t="s">
        <v>3234</v>
      </c>
      <c r="I5131" s="29" t="s">
        <v>3235</v>
      </c>
      <c r="J5131" s="29" t="s">
        <v>3236</v>
      </c>
      <c r="K5131" s="29" t="s">
        <v>3237</v>
      </c>
      <c r="L5131" s="29" t="s">
        <v>3107</v>
      </c>
      <c r="M5131" s="29" t="s">
        <v>3238</v>
      </c>
      <c r="N5131" s="29" t="s">
        <v>3239</v>
      </c>
      <c r="O5131" s="29" t="s">
        <v>3240</v>
      </c>
      <c r="P5131" s="29" t="s">
        <v>3241</v>
      </c>
      <c r="Q5131" s="29" t="s">
        <v>3209</v>
      </c>
      <c r="R5131" s="29" t="s">
        <v>3098</v>
      </c>
      <c r="S5131" s="29" t="s">
        <v>3098</v>
      </c>
      <c r="T5131" s="29"/>
      <c r="U5131" s="30">
        <v>0</v>
      </c>
      <c r="V5131" s="30">
        <v>0</v>
      </c>
      <c r="W5131" s="30">
        <v>0</v>
      </c>
      <c r="X5131" s="30">
        <v>0</v>
      </c>
      <c r="Y5131" s="30">
        <v>0</v>
      </c>
      <c r="Z5131" s="30">
        <v>0</v>
      </c>
      <c r="AA5131" s="30">
        <v>0</v>
      </c>
      <c r="AB5131" s="30">
        <v>0</v>
      </c>
      <c r="AC5131" s="30">
        <v>0</v>
      </c>
      <c r="AD5131" s="30">
        <v>0</v>
      </c>
      <c r="AE5131" s="30">
        <v>0</v>
      </c>
      <c r="AF5131" s="30">
        <v>284</v>
      </c>
    </row>
    <row r="5132" spans="1:32" x14ac:dyDescent="0.45">
      <c r="A5132" s="29" t="s">
        <v>1053</v>
      </c>
      <c r="B5132" s="29" t="s">
        <v>1054</v>
      </c>
      <c r="C5132" s="29" t="s">
        <v>3211</v>
      </c>
      <c r="D5132" s="29" t="s">
        <v>3212</v>
      </c>
      <c r="E5132" s="29" t="s">
        <v>3213</v>
      </c>
      <c r="F5132" s="29" t="s">
        <v>982</v>
      </c>
      <c r="G5132" s="29" t="s">
        <v>3233</v>
      </c>
      <c r="H5132" s="29" t="s">
        <v>3234</v>
      </c>
      <c r="I5132" s="29" t="s">
        <v>3242</v>
      </c>
      <c r="J5132" s="29" t="s">
        <v>3243</v>
      </c>
      <c r="K5132" s="29" t="s">
        <v>3244</v>
      </c>
      <c r="L5132" s="29" t="s">
        <v>3104</v>
      </c>
      <c r="M5132" s="29" t="s">
        <v>3245</v>
      </c>
      <c r="N5132" s="29" t="s">
        <v>3246</v>
      </c>
      <c r="O5132" s="29" t="s">
        <v>3442</v>
      </c>
      <c r="P5132" s="29" t="s">
        <v>3443</v>
      </c>
      <c r="Q5132" s="29" t="s">
        <v>3249</v>
      </c>
      <c r="R5132" s="29" t="s">
        <v>3210</v>
      </c>
      <c r="S5132" s="29" t="s">
        <v>3098</v>
      </c>
      <c r="T5132" s="29"/>
      <c r="U5132" s="30">
        <v>735</v>
      </c>
      <c r="V5132" s="30">
        <v>735</v>
      </c>
      <c r="W5132" s="30">
        <v>735</v>
      </c>
      <c r="X5132" s="30">
        <v>735</v>
      </c>
      <c r="Y5132" s="30">
        <v>735</v>
      </c>
      <c r="Z5132" s="30">
        <v>735</v>
      </c>
      <c r="AA5132" s="30">
        <v>735</v>
      </c>
      <c r="AB5132" s="30">
        <v>735</v>
      </c>
      <c r="AC5132" s="30">
        <v>735</v>
      </c>
      <c r="AD5132" s="30">
        <v>735</v>
      </c>
      <c r="AE5132" s="30">
        <v>745</v>
      </c>
      <c r="AF5132" s="30">
        <v>0</v>
      </c>
    </row>
    <row r="5133" spans="1:32" x14ac:dyDescent="0.45">
      <c r="A5133" s="29" t="s">
        <v>1053</v>
      </c>
      <c r="B5133" s="29" t="s">
        <v>1054</v>
      </c>
      <c r="C5133" s="29" t="s">
        <v>3211</v>
      </c>
      <c r="D5133" s="29" t="s">
        <v>3212</v>
      </c>
      <c r="E5133" s="29" t="s">
        <v>3213</v>
      </c>
      <c r="F5133" s="29" t="s">
        <v>982</v>
      </c>
      <c r="G5133" s="29" t="s">
        <v>3233</v>
      </c>
      <c r="H5133" s="29" t="s">
        <v>3234</v>
      </c>
      <c r="I5133" s="29" t="s">
        <v>3242</v>
      </c>
      <c r="J5133" s="29" t="s">
        <v>3243</v>
      </c>
      <c r="K5133" s="29" t="s">
        <v>3244</v>
      </c>
      <c r="L5133" s="29" t="s">
        <v>3104</v>
      </c>
      <c r="M5133" s="29" t="s">
        <v>3245</v>
      </c>
      <c r="N5133" s="29" t="s">
        <v>3246</v>
      </c>
      <c r="O5133" s="29" t="s">
        <v>3442</v>
      </c>
      <c r="P5133" s="29" t="s">
        <v>3443</v>
      </c>
      <c r="Q5133" s="29" t="s">
        <v>3209</v>
      </c>
      <c r="R5133" s="29" t="s">
        <v>3210</v>
      </c>
      <c r="S5133" s="29" t="s">
        <v>3098</v>
      </c>
      <c r="T5133" s="29"/>
      <c r="U5133" s="30">
        <v>12000</v>
      </c>
      <c r="V5133" s="30">
        <v>12000</v>
      </c>
      <c r="W5133" s="30">
        <v>12000</v>
      </c>
      <c r="X5133" s="30">
        <v>12000</v>
      </c>
      <c r="Y5133" s="30">
        <v>12000</v>
      </c>
      <c r="Z5133" s="30">
        <v>12000</v>
      </c>
      <c r="AA5133" s="30">
        <v>12000</v>
      </c>
      <c r="AB5133" s="30">
        <v>12000</v>
      </c>
      <c r="AC5133" s="30">
        <v>12000</v>
      </c>
      <c r="AD5133" s="30">
        <v>12000</v>
      </c>
      <c r="AE5133" s="30">
        <v>12000</v>
      </c>
      <c r="AF5133" s="30">
        <v>12000</v>
      </c>
    </row>
    <row r="5134" spans="1:32" x14ac:dyDescent="0.45">
      <c r="A5134" s="29" t="s">
        <v>1053</v>
      </c>
      <c r="B5134" s="29" t="s">
        <v>1054</v>
      </c>
      <c r="C5134" s="29" t="s">
        <v>3211</v>
      </c>
      <c r="D5134" s="29" t="s">
        <v>3212</v>
      </c>
      <c r="E5134" s="29" t="s">
        <v>3213</v>
      </c>
      <c r="F5134" s="29" t="s">
        <v>982</v>
      </c>
      <c r="G5134" s="29" t="s">
        <v>3233</v>
      </c>
      <c r="H5134" s="29" t="s">
        <v>3234</v>
      </c>
      <c r="I5134" s="29" t="s">
        <v>3242</v>
      </c>
      <c r="J5134" s="29" t="s">
        <v>3243</v>
      </c>
      <c r="K5134" s="29" t="s">
        <v>3244</v>
      </c>
      <c r="L5134" s="29" t="s">
        <v>3104</v>
      </c>
      <c r="M5134" s="29" t="s">
        <v>3245</v>
      </c>
      <c r="N5134" s="29" t="s">
        <v>3246</v>
      </c>
      <c r="O5134" s="29" t="s">
        <v>3250</v>
      </c>
      <c r="P5134" s="29" t="s">
        <v>3251</v>
      </c>
      <c r="Q5134" s="29" t="s">
        <v>3249</v>
      </c>
      <c r="R5134" s="29" t="s">
        <v>3098</v>
      </c>
      <c r="S5134" s="29" t="s">
        <v>3098</v>
      </c>
      <c r="T5134" s="29"/>
      <c r="U5134" s="30">
        <v>0</v>
      </c>
      <c r="V5134" s="30">
        <v>0</v>
      </c>
      <c r="W5134" s="30">
        <v>0</v>
      </c>
      <c r="X5134" s="30">
        <v>0</v>
      </c>
      <c r="Y5134" s="30">
        <v>0</v>
      </c>
      <c r="Z5134" s="30">
        <v>0</v>
      </c>
      <c r="AA5134" s="30">
        <v>0</v>
      </c>
      <c r="AB5134" s="30">
        <v>0</v>
      </c>
      <c r="AC5134" s="30">
        <v>647</v>
      </c>
      <c r="AD5134" s="30">
        <v>647</v>
      </c>
      <c r="AE5134" s="30">
        <v>647</v>
      </c>
      <c r="AF5134" s="30">
        <v>647</v>
      </c>
    </row>
    <row r="5135" spans="1:32" x14ac:dyDescent="0.45">
      <c r="A5135" s="29" t="s">
        <v>1053</v>
      </c>
      <c r="B5135" s="29" t="s">
        <v>1054</v>
      </c>
      <c r="C5135" s="29" t="s">
        <v>3211</v>
      </c>
      <c r="D5135" s="29" t="s">
        <v>3212</v>
      </c>
      <c r="E5135" s="29" t="s">
        <v>3213</v>
      </c>
      <c r="F5135" s="29" t="s">
        <v>982</v>
      </c>
      <c r="G5135" s="29" t="s">
        <v>3233</v>
      </c>
      <c r="H5135" s="29" t="s">
        <v>3234</v>
      </c>
      <c r="I5135" s="29" t="s">
        <v>3242</v>
      </c>
      <c r="J5135" s="29" t="s">
        <v>3243</v>
      </c>
      <c r="K5135" s="29" t="s">
        <v>3244</v>
      </c>
      <c r="L5135" s="29" t="s">
        <v>3104</v>
      </c>
      <c r="M5135" s="29" t="s">
        <v>3245</v>
      </c>
      <c r="N5135" s="29" t="s">
        <v>3246</v>
      </c>
      <c r="O5135" s="29" t="s">
        <v>3250</v>
      </c>
      <c r="P5135" s="29" t="s">
        <v>3251</v>
      </c>
      <c r="Q5135" s="29" t="s">
        <v>3209</v>
      </c>
      <c r="R5135" s="29" t="s">
        <v>3210</v>
      </c>
      <c r="S5135" s="29" t="s">
        <v>3098</v>
      </c>
      <c r="T5135" s="29"/>
      <c r="U5135" s="30">
        <v>12000</v>
      </c>
      <c r="V5135" s="30">
        <v>12000</v>
      </c>
      <c r="W5135" s="30">
        <v>12000</v>
      </c>
      <c r="X5135" s="30">
        <v>12000</v>
      </c>
      <c r="Y5135" s="30">
        <v>12000</v>
      </c>
      <c r="Z5135" s="30">
        <v>12000</v>
      </c>
      <c r="AA5135" s="30">
        <v>12000</v>
      </c>
      <c r="AB5135" s="30">
        <v>12000</v>
      </c>
      <c r="AC5135" s="30">
        <v>12000</v>
      </c>
      <c r="AD5135" s="30">
        <v>12000</v>
      </c>
      <c r="AE5135" s="30">
        <v>12000</v>
      </c>
      <c r="AF5135" s="30">
        <v>12000</v>
      </c>
    </row>
    <row r="5136" spans="1:32" x14ac:dyDescent="0.45">
      <c r="A5136" s="29" t="s">
        <v>1053</v>
      </c>
      <c r="B5136" s="29" t="s">
        <v>1054</v>
      </c>
      <c r="C5136" s="29" t="s">
        <v>3211</v>
      </c>
      <c r="D5136" s="29" t="s">
        <v>3212</v>
      </c>
      <c r="E5136" s="29" t="s">
        <v>3213</v>
      </c>
      <c r="F5136" s="29" t="s">
        <v>982</v>
      </c>
      <c r="G5136" s="29" t="s">
        <v>3233</v>
      </c>
      <c r="H5136" s="29" t="s">
        <v>3234</v>
      </c>
      <c r="I5136" s="29" t="s">
        <v>3242</v>
      </c>
      <c r="J5136" s="29" t="s">
        <v>3243</v>
      </c>
      <c r="K5136" s="29" t="s">
        <v>3244</v>
      </c>
      <c r="L5136" s="29" t="s">
        <v>3104</v>
      </c>
      <c r="M5136" s="29" t="s">
        <v>3245</v>
      </c>
      <c r="N5136" s="29" t="s">
        <v>3246</v>
      </c>
      <c r="O5136" s="29" t="s">
        <v>3250</v>
      </c>
      <c r="P5136" s="29" t="s">
        <v>3251</v>
      </c>
      <c r="Q5136" s="29" t="s">
        <v>3209</v>
      </c>
      <c r="R5136" s="29" t="s">
        <v>3098</v>
      </c>
      <c r="S5136" s="29" t="s">
        <v>3098</v>
      </c>
      <c r="T5136" s="29"/>
      <c r="U5136" s="30">
        <v>0</v>
      </c>
      <c r="V5136" s="30">
        <v>0</v>
      </c>
      <c r="W5136" s="30">
        <v>0</v>
      </c>
      <c r="X5136" s="30">
        <v>0</v>
      </c>
      <c r="Y5136" s="30">
        <v>0</v>
      </c>
      <c r="Z5136" s="30">
        <v>0</v>
      </c>
      <c r="AA5136" s="30">
        <v>0</v>
      </c>
      <c r="AB5136" s="30">
        <v>0</v>
      </c>
      <c r="AC5136" s="30">
        <v>2181.9</v>
      </c>
      <c r="AD5136" s="30">
        <v>7272.7</v>
      </c>
      <c r="AE5136" s="30">
        <v>7272.7</v>
      </c>
      <c r="AF5136" s="30">
        <v>7272.7</v>
      </c>
    </row>
    <row r="5137" spans="1:32" x14ac:dyDescent="0.45">
      <c r="A5137" s="29" t="s">
        <v>1053</v>
      </c>
      <c r="B5137" s="29" t="s">
        <v>1054</v>
      </c>
      <c r="C5137" s="29" t="s">
        <v>3211</v>
      </c>
      <c r="D5137" s="29" t="s">
        <v>3212</v>
      </c>
      <c r="E5137" s="29" t="s">
        <v>3213</v>
      </c>
      <c r="F5137" s="29" t="s">
        <v>982</v>
      </c>
      <c r="G5137" s="29" t="s">
        <v>3233</v>
      </c>
      <c r="H5137" s="29" t="s">
        <v>3234</v>
      </c>
      <c r="I5137" s="29" t="s">
        <v>3242</v>
      </c>
      <c r="J5137" s="29" t="s">
        <v>3243</v>
      </c>
      <c r="K5137" s="29" t="s">
        <v>3258</v>
      </c>
      <c r="L5137" s="29" t="s">
        <v>3105</v>
      </c>
      <c r="M5137" s="29" t="s">
        <v>3259</v>
      </c>
      <c r="N5137" s="29" t="s">
        <v>3105</v>
      </c>
      <c r="O5137" s="29" t="s">
        <v>3260</v>
      </c>
      <c r="P5137" s="29" t="s">
        <v>3261</v>
      </c>
      <c r="Q5137" s="29" t="s">
        <v>3209</v>
      </c>
      <c r="R5137" s="29" t="s">
        <v>3210</v>
      </c>
      <c r="S5137" s="29" t="s">
        <v>3098</v>
      </c>
      <c r="T5137" s="29"/>
      <c r="U5137" s="30">
        <v>3000</v>
      </c>
      <c r="V5137" s="30">
        <v>3000</v>
      </c>
      <c r="W5137" s="30">
        <v>3000</v>
      </c>
      <c r="X5137" s="30">
        <v>3000</v>
      </c>
      <c r="Y5137" s="30">
        <v>3000</v>
      </c>
      <c r="Z5137" s="30">
        <v>3000</v>
      </c>
      <c r="AA5137" s="30">
        <v>3000</v>
      </c>
      <c r="AB5137" s="30">
        <v>3000</v>
      </c>
      <c r="AC5137" s="30">
        <v>3000</v>
      </c>
      <c r="AD5137" s="30">
        <v>3000</v>
      </c>
      <c r="AE5137" s="30">
        <v>3000</v>
      </c>
      <c r="AF5137" s="30">
        <v>3000</v>
      </c>
    </row>
    <row r="5138" spans="1:32" x14ac:dyDescent="0.45">
      <c r="A5138" s="29" t="s">
        <v>1053</v>
      </c>
      <c r="B5138" s="29" t="s">
        <v>1054</v>
      </c>
      <c r="C5138" s="29" t="s">
        <v>3211</v>
      </c>
      <c r="D5138" s="29" t="s">
        <v>3212</v>
      </c>
      <c r="E5138" s="29" t="s">
        <v>3213</v>
      </c>
      <c r="F5138" s="29" t="s">
        <v>982</v>
      </c>
      <c r="G5138" s="29" t="s">
        <v>3233</v>
      </c>
      <c r="H5138" s="29" t="s">
        <v>3234</v>
      </c>
      <c r="I5138" s="29" t="s">
        <v>3242</v>
      </c>
      <c r="J5138" s="29" t="s">
        <v>3243</v>
      </c>
      <c r="K5138" s="29" t="s">
        <v>3258</v>
      </c>
      <c r="L5138" s="29" t="s">
        <v>3105</v>
      </c>
      <c r="M5138" s="29" t="s">
        <v>3259</v>
      </c>
      <c r="N5138" s="29" t="s">
        <v>3105</v>
      </c>
      <c r="O5138" s="29" t="s">
        <v>3260</v>
      </c>
      <c r="P5138" s="29" t="s">
        <v>3261</v>
      </c>
      <c r="Q5138" s="29" t="s">
        <v>3209</v>
      </c>
      <c r="R5138" s="29" t="s">
        <v>3098</v>
      </c>
      <c r="S5138" s="29" t="s">
        <v>3098</v>
      </c>
      <c r="T5138" s="29"/>
      <c r="U5138" s="30">
        <v>0</v>
      </c>
      <c r="V5138" s="30">
        <v>0</v>
      </c>
      <c r="W5138" s="30">
        <v>0</v>
      </c>
      <c r="X5138" s="30">
        <v>0</v>
      </c>
      <c r="Y5138" s="30">
        <v>0</v>
      </c>
      <c r="Z5138" s="30">
        <v>0</v>
      </c>
      <c r="AA5138" s="30">
        <v>0</v>
      </c>
      <c r="AB5138" s="30">
        <v>0</v>
      </c>
      <c r="AC5138" s="30">
        <v>900</v>
      </c>
      <c r="AD5138" s="30">
        <v>3000</v>
      </c>
      <c r="AE5138" s="30">
        <v>3000</v>
      </c>
      <c r="AF5138" s="30">
        <v>3000</v>
      </c>
    </row>
    <row r="5139" spans="1:32" x14ac:dyDescent="0.45">
      <c r="A5139" s="29" t="s">
        <v>1053</v>
      </c>
      <c r="B5139" s="29" t="s">
        <v>1054</v>
      </c>
      <c r="C5139" s="29" t="s">
        <v>3211</v>
      </c>
      <c r="D5139" s="29" t="s">
        <v>3212</v>
      </c>
      <c r="E5139" s="29" t="s">
        <v>3213</v>
      </c>
      <c r="F5139" s="29" t="s">
        <v>982</v>
      </c>
      <c r="G5139" s="29" t="s">
        <v>3233</v>
      </c>
      <c r="H5139" s="29" t="s">
        <v>3234</v>
      </c>
      <c r="I5139" s="29" t="s">
        <v>3262</v>
      </c>
      <c r="J5139" s="29" t="s">
        <v>3263</v>
      </c>
      <c r="K5139" s="29" t="s">
        <v>3264</v>
      </c>
      <c r="L5139" s="29" t="s">
        <v>3103</v>
      </c>
      <c r="M5139" s="29" t="s">
        <v>3265</v>
      </c>
      <c r="N5139" s="29" t="s">
        <v>3266</v>
      </c>
      <c r="O5139" s="29" t="s">
        <v>3267</v>
      </c>
      <c r="P5139" s="29" t="s">
        <v>3268</v>
      </c>
      <c r="Q5139" s="29" t="s">
        <v>3209</v>
      </c>
      <c r="R5139" s="29" t="s">
        <v>3210</v>
      </c>
      <c r="S5139" s="29" t="s">
        <v>3098</v>
      </c>
      <c r="T5139" s="29"/>
      <c r="U5139" s="30">
        <v>131000</v>
      </c>
      <c r="V5139" s="30">
        <v>131000</v>
      </c>
      <c r="W5139" s="30">
        <v>131000</v>
      </c>
      <c r="X5139" s="30">
        <v>131000</v>
      </c>
      <c r="Y5139" s="30">
        <v>131000</v>
      </c>
      <c r="Z5139" s="30">
        <v>131000</v>
      </c>
      <c r="AA5139" s="30">
        <v>131000</v>
      </c>
      <c r="AB5139" s="30">
        <v>131000</v>
      </c>
      <c r="AC5139" s="30">
        <v>131000</v>
      </c>
      <c r="AD5139" s="30">
        <v>131000</v>
      </c>
      <c r="AE5139" s="30">
        <v>131000</v>
      </c>
      <c r="AF5139" s="30">
        <v>131000</v>
      </c>
    </row>
    <row r="5140" spans="1:32" x14ac:dyDescent="0.45">
      <c r="A5140" s="29" t="s">
        <v>1053</v>
      </c>
      <c r="B5140" s="29" t="s">
        <v>1054</v>
      </c>
      <c r="C5140" s="29" t="s">
        <v>3211</v>
      </c>
      <c r="D5140" s="29" t="s">
        <v>3212</v>
      </c>
      <c r="E5140" s="29" t="s">
        <v>3213</v>
      </c>
      <c r="F5140" s="29" t="s">
        <v>982</v>
      </c>
      <c r="G5140" s="29" t="s">
        <v>3233</v>
      </c>
      <c r="H5140" s="29" t="s">
        <v>3234</v>
      </c>
      <c r="I5140" s="29" t="s">
        <v>3262</v>
      </c>
      <c r="J5140" s="29" t="s">
        <v>3263</v>
      </c>
      <c r="K5140" s="29" t="s">
        <v>3264</v>
      </c>
      <c r="L5140" s="29" t="s">
        <v>3103</v>
      </c>
      <c r="M5140" s="29" t="s">
        <v>3265</v>
      </c>
      <c r="N5140" s="29" t="s">
        <v>3266</v>
      </c>
      <c r="O5140" s="29" t="s">
        <v>3267</v>
      </c>
      <c r="P5140" s="29" t="s">
        <v>3268</v>
      </c>
      <c r="Q5140" s="29" t="s">
        <v>3209</v>
      </c>
      <c r="R5140" s="29" t="s">
        <v>3098</v>
      </c>
      <c r="S5140" s="29" t="s">
        <v>3098</v>
      </c>
      <c r="T5140" s="29"/>
      <c r="U5140" s="30">
        <v>0</v>
      </c>
      <c r="V5140" s="30">
        <v>0</v>
      </c>
      <c r="W5140" s="30">
        <v>0</v>
      </c>
      <c r="X5140" s="30">
        <v>0</v>
      </c>
      <c r="Y5140" s="30">
        <v>0</v>
      </c>
      <c r="Z5140" s="30">
        <v>0</v>
      </c>
      <c r="AA5140" s="30">
        <v>0</v>
      </c>
      <c r="AB5140" s="30">
        <v>0</v>
      </c>
      <c r="AC5140" s="30">
        <v>2628</v>
      </c>
      <c r="AD5140" s="30">
        <v>5200</v>
      </c>
      <c r="AE5140" s="30">
        <v>5200</v>
      </c>
      <c r="AF5140" s="30">
        <v>5200</v>
      </c>
    </row>
    <row r="5141" spans="1:32" x14ac:dyDescent="0.45">
      <c r="A5141" s="29" t="s">
        <v>1053</v>
      </c>
      <c r="B5141" s="29" t="s">
        <v>1054</v>
      </c>
      <c r="C5141" s="29" t="s">
        <v>3211</v>
      </c>
      <c r="D5141" s="29" t="s">
        <v>3212</v>
      </c>
      <c r="E5141" s="29" t="s">
        <v>3213</v>
      </c>
      <c r="F5141" s="29" t="s">
        <v>982</v>
      </c>
      <c r="G5141" s="29" t="s">
        <v>3233</v>
      </c>
      <c r="H5141" s="29" t="s">
        <v>3234</v>
      </c>
      <c r="I5141" s="29" t="s">
        <v>3262</v>
      </c>
      <c r="J5141" s="29" t="s">
        <v>3263</v>
      </c>
      <c r="K5141" s="29" t="s">
        <v>3264</v>
      </c>
      <c r="L5141" s="29" t="s">
        <v>3103</v>
      </c>
      <c r="M5141" s="29" t="s">
        <v>3265</v>
      </c>
      <c r="N5141" s="29" t="s">
        <v>3266</v>
      </c>
      <c r="O5141" s="29" t="s">
        <v>3338</v>
      </c>
      <c r="P5141" s="29" t="s">
        <v>3339</v>
      </c>
      <c r="Q5141" s="29" t="s">
        <v>3249</v>
      </c>
      <c r="R5141" s="29" t="s">
        <v>3098</v>
      </c>
      <c r="S5141" s="29" t="s">
        <v>3098</v>
      </c>
      <c r="T5141" s="29"/>
      <c r="U5141" s="30">
        <v>0</v>
      </c>
      <c r="V5141" s="30">
        <v>0</v>
      </c>
      <c r="W5141" s="30">
        <v>0</v>
      </c>
      <c r="X5141" s="30">
        <v>0</v>
      </c>
      <c r="Y5141" s="30">
        <v>0</v>
      </c>
      <c r="Z5141" s="30">
        <v>0</v>
      </c>
      <c r="AA5141" s="30">
        <v>0</v>
      </c>
      <c r="AB5141" s="30">
        <v>0</v>
      </c>
      <c r="AC5141" s="30">
        <v>89093</v>
      </c>
      <c r="AD5141" s="30">
        <v>0</v>
      </c>
      <c r="AE5141" s="30">
        <v>0</v>
      </c>
      <c r="AF5141" s="30">
        <v>0</v>
      </c>
    </row>
    <row r="5142" spans="1:32" x14ac:dyDescent="0.45">
      <c r="A5142" s="29" t="s">
        <v>1053</v>
      </c>
      <c r="B5142" s="29" t="s">
        <v>1054</v>
      </c>
      <c r="C5142" s="29" t="s">
        <v>3211</v>
      </c>
      <c r="D5142" s="29" t="s">
        <v>3212</v>
      </c>
      <c r="E5142" s="29" t="s">
        <v>3213</v>
      </c>
      <c r="F5142" s="29" t="s">
        <v>982</v>
      </c>
      <c r="G5142" s="29" t="s">
        <v>3233</v>
      </c>
      <c r="H5142" s="29" t="s">
        <v>3234</v>
      </c>
      <c r="I5142" s="29" t="s">
        <v>3262</v>
      </c>
      <c r="J5142" s="29" t="s">
        <v>3263</v>
      </c>
      <c r="K5142" s="29" t="s">
        <v>3264</v>
      </c>
      <c r="L5142" s="29" t="s">
        <v>3103</v>
      </c>
      <c r="M5142" s="29" t="s">
        <v>3265</v>
      </c>
      <c r="N5142" s="29" t="s">
        <v>3266</v>
      </c>
      <c r="O5142" s="29" t="s">
        <v>3269</v>
      </c>
      <c r="P5142" s="29" t="s">
        <v>3270</v>
      </c>
      <c r="Q5142" s="29" t="s">
        <v>3209</v>
      </c>
      <c r="R5142" s="29" t="s">
        <v>3210</v>
      </c>
      <c r="S5142" s="29" t="s">
        <v>3098</v>
      </c>
      <c r="T5142" s="29"/>
      <c r="U5142" s="30">
        <v>4612</v>
      </c>
      <c r="V5142" s="30">
        <v>5597</v>
      </c>
      <c r="W5142" s="30">
        <v>5899</v>
      </c>
      <c r="X5142" s="30">
        <v>212505</v>
      </c>
      <c r="Y5142" s="30">
        <v>7635</v>
      </c>
      <c r="Z5142" s="30">
        <v>5248</v>
      </c>
      <c r="AA5142" s="30">
        <v>5022</v>
      </c>
      <c r="AB5142" s="30">
        <v>5636</v>
      </c>
      <c r="AC5142" s="30">
        <v>5697</v>
      </c>
      <c r="AD5142" s="30">
        <v>6367</v>
      </c>
      <c r="AE5142" s="30">
        <v>5207</v>
      </c>
      <c r="AF5142" s="30">
        <v>5295</v>
      </c>
    </row>
    <row r="5143" spans="1:32" x14ac:dyDescent="0.45">
      <c r="A5143" s="29" t="s">
        <v>1053</v>
      </c>
      <c r="B5143" s="29" t="s">
        <v>1054</v>
      </c>
      <c r="C5143" s="29" t="s">
        <v>3211</v>
      </c>
      <c r="D5143" s="29" t="s">
        <v>3212</v>
      </c>
      <c r="E5143" s="29" t="s">
        <v>3213</v>
      </c>
      <c r="F5143" s="29" t="s">
        <v>982</v>
      </c>
      <c r="G5143" s="29" t="s">
        <v>3233</v>
      </c>
      <c r="H5143" s="29" t="s">
        <v>3234</v>
      </c>
      <c r="I5143" s="29" t="s">
        <v>3262</v>
      </c>
      <c r="J5143" s="29" t="s">
        <v>3263</v>
      </c>
      <c r="K5143" s="29" t="s">
        <v>3264</v>
      </c>
      <c r="L5143" s="29" t="s">
        <v>3103</v>
      </c>
      <c r="M5143" s="29" t="s">
        <v>3265</v>
      </c>
      <c r="N5143" s="29" t="s">
        <v>3266</v>
      </c>
      <c r="O5143" s="29" t="s">
        <v>3269</v>
      </c>
      <c r="P5143" s="29" t="s">
        <v>3270</v>
      </c>
      <c r="Q5143" s="29" t="s">
        <v>3209</v>
      </c>
      <c r="R5143" s="29" t="s">
        <v>3098</v>
      </c>
      <c r="S5143" s="29" t="s">
        <v>3098</v>
      </c>
      <c r="T5143" s="29"/>
      <c r="U5143" s="30">
        <v>0</v>
      </c>
      <c r="V5143" s="30">
        <v>0</v>
      </c>
      <c r="W5143" s="30">
        <v>0</v>
      </c>
      <c r="X5143" s="30">
        <v>0</v>
      </c>
      <c r="Y5143" s="30">
        <v>0</v>
      </c>
      <c r="Z5143" s="30">
        <v>0</v>
      </c>
      <c r="AA5143" s="30">
        <v>0</v>
      </c>
      <c r="AB5143" s="30">
        <v>0</v>
      </c>
      <c r="AC5143" s="30">
        <v>318</v>
      </c>
      <c r="AD5143" s="30">
        <v>234</v>
      </c>
      <c r="AE5143" s="30">
        <v>312</v>
      </c>
      <c r="AF5143" s="30">
        <v>546</v>
      </c>
    </row>
    <row r="5144" spans="1:32" x14ac:dyDescent="0.45">
      <c r="A5144" s="29" t="s">
        <v>1053</v>
      </c>
      <c r="B5144" s="29" t="s">
        <v>1054</v>
      </c>
      <c r="C5144" s="29" t="s">
        <v>3211</v>
      </c>
      <c r="D5144" s="29" t="s">
        <v>3212</v>
      </c>
      <c r="E5144" s="29" t="s">
        <v>3213</v>
      </c>
      <c r="F5144" s="29" t="s">
        <v>982</v>
      </c>
      <c r="G5144" s="29" t="s">
        <v>3233</v>
      </c>
      <c r="H5144" s="29" t="s">
        <v>3234</v>
      </c>
      <c r="I5144" s="29" t="s">
        <v>3262</v>
      </c>
      <c r="J5144" s="29" t="s">
        <v>3263</v>
      </c>
      <c r="K5144" s="29" t="s">
        <v>3264</v>
      </c>
      <c r="L5144" s="29" t="s">
        <v>3103</v>
      </c>
      <c r="M5144" s="29" t="s">
        <v>3265</v>
      </c>
      <c r="N5144" s="29" t="s">
        <v>3266</v>
      </c>
      <c r="O5144" s="29" t="s">
        <v>3271</v>
      </c>
      <c r="P5144" s="29" t="s">
        <v>3272</v>
      </c>
      <c r="Q5144" s="29" t="s">
        <v>3209</v>
      </c>
      <c r="R5144" s="29" t="s">
        <v>3210</v>
      </c>
      <c r="S5144" s="29" t="s">
        <v>3098</v>
      </c>
      <c r="T5144" s="29"/>
      <c r="U5144" s="30">
        <v>9292</v>
      </c>
      <c r="V5144" s="30">
        <v>10451</v>
      </c>
      <c r="W5144" s="30">
        <v>8205</v>
      </c>
      <c r="X5144" s="30">
        <v>9886</v>
      </c>
      <c r="Y5144" s="30">
        <v>18296</v>
      </c>
      <c r="Z5144" s="30">
        <v>9035</v>
      </c>
      <c r="AA5144" s="30">
        <v>16847</v>
      </c>
      <c r="AB5144" s="30">
        <v>12757</v>
      </c>
      <c r="AC5144" s="30">
        <v>10438</v>
      </c>
      <c r="AD5144" s="30">
        <v>8668</v>
      </c>
      <c r="AE5144" s="30">
        <v>15498</v>
      </c>
      <c r="AF5144" s="30">
        <v>9031</v>
      </c>
    </row>
    <row r="5145" spans="1:32" x14ac:dyDescent="0.45">
      <c r="A5145" s="29" t="s">
        <v>1053</v>
      </c>
      <c r="B5145" s="29" t="s">
        <v>1054</v>
      </c>
      <c r="C5145" s="29" t="s">
        <v>3211</v>
      </c>
      <c r="D5145" s="29" t="s">
        <v>3212</v>
      </c>
      <c r="E5145" s="29" t="s">
        <v>3213</v>
      </c>
      <c r="F5145" s="29" t="s">
        <v>982</v>
      </c>
      <c r="G5145" s="29" t="s">
        <v>3233</v>
      </c>
      <c r="H5145" s="29" t="s">
        <v>3234</v>
      </c>
      <c r="I5145" s="29" t="s">
        <v>3262</v>
      </c>
      <c r="J5145" s="29" t="s">
        <v>3263</v>
      </c>
      <c r="K5145" s="29" t="s">
        <v>3264</v>
      </c>
      <c r="L5145" s="29" t="s">
        <v>3103</v>
      </c>
      <c r="M5145" s="29" t="s">
        <v>3265</v>
      </c>
      <c r="N5145" s="29" t="s">
        <v>3266</v>
      </c>
      <c r="O5145" s="29" t="s">
        <v>3273</v>
      </c>
      <c r="P5145" s="29" t="s">
        <v>3274</v>
      </c>
      <c r="Q5145" s="29" t="s">
        <v>3209</v>
      </c>
      <c r="R5145" s="29" t="s">
        <v>3210</v>
      </c>
      <c r="S5145" s="29" t="s">
        <v>3098</v>
      </c>
      <c r="T5145" s="29"/>
      <c r="U5145" s="30">
        <v>117</v>
      </c>
      <c r="V5145" s="30">
        <v>195</v>
      </c>
      <c r="W5145" s="30">
        <v>390</v>
      </c>
      <c r="X5145" s="30">
        <v>273</v>
      </c>
      <c r="Y5145" s="30">
        <v>312</v>
      </c>
      <c r="Z5145" s="30">
        <v>234</v>
      </c>
      <c r="AA5145" s="30">
        <v>390</v>
      </c>
      <c r="AB5145" s="30">
        <v>234</v>
      </c>
      <c r="AC5145" s="30">
        <v>585</v>
      </c>
      <c r="AD5145" s="30">
        <v>156</v>
      </c>
      <c r="AE5145" s="30">
        <v>351</v>
      </c>
      <c r="AF5145" s="30">
        <v>78</v>
      </c>
    </row>
    <row r="5146" spans="1:32" x14ac:dyDescent="0.45">
      <c r="A5146" s="29" t="s">
        <v>1053</v>
      </c>
      <c r="B5146" s="29" t="s">
        <v>1054</v>
      </c>
      <c r="C5146" s="29" t="s">
        <v>3211</v>
      </c>
      <c r="D5146" s="29" t="s">
        <v>3212</v>
      </c>
      <c r="E5146" s="29" t="s">
        <v>3213</v>
      </c>
      <c r="F5146" s="29" t="s">
        <v>982</v>
      </c>
      <c r="G5146" s="29" t="s">
        <v>3233</v>
      </c>
      <c r="H5146" s="29" t="s">
        <v>3234</v>
      </c>
      <c r="I5146" s="29" t="s">
        <v>3262</v>
      </c>
      <c r="J5146" s="29" t="s">
        <v>3263</v>
      </c>
      <c r="K5146" s="29" t="s">
        <v>3264</v>
      </c>
      <c r="L5146" s="29" t="s">
        <v>3103</v>
      </c>
      <c r="M5146" s="29" t="s">
        <v>3265</v>
      </c>
      <c r="N5146" s="29" t="s">
        <v>3266</v>
      </c>
      <c r="O5146" s="29" t="s">
        <v>3372</v>
      </c>
      <c r="P5146" s="29" t="s">
        <v>3373</v>
      </c>
      <c r="Q5146" s="29" t="s">
        <v>3209</v>
      </c>
      <c r="R5146" s="29" t="s">
        <v>3210</v>
      </c>
      <c r="S5146" s="29" t="s">
        <v>3098</v>
      </c>
      <c r="T5146" s="29"/>
      <c r="U5146" s="30">
        <v>17844</v>
      </c>
      <c r="V5146" s="30">
        <v>13406</v>
      </c>
      <c r="W5146" s="30">
        <v>10153</v>
      </c>
      <c r="X5146" s="30">
        <v>10067</v>
      </c>
      <c r="Y5146" s="30">
        <v>17511</v>
      </c>
      <c r="Z5146" s="30">
        <v>10337</v>
      </c>
      <c r="AA5146" s="30">
        <v>13608</v>
      </c>
      <c r="AB5146" s="30">
        <v>12973</v>
      </c>
      <c r="AC5146" s="30">
        <v>15267</v>
      </c>
      <c r="AD5146" s="30">
        <v>12830</v>
      </c>
      <c r="AE5146" s="30">
        <v>18344</v>
      </c>
      <c r="AF5146" s="30">
        <v>14814</v>
      </c>
    </row>
    <row r="5147" spans="1:32" x14ac:dyDescent="0.45">
      <c r="A5147" s="29" t="s">
        <v>1053</v>
      </c>
      <c r="B5147" s="29" t="s">
        <v>1054</v>
      </c>
      <c r="C5147" s="29" t="s">
        <v>3211</v>
      </c>
      <c r="D5147" s="29" t="s">
        <v>3212</v>
      </c>
      <c r="E5147" s="29" t="s">
        <v>3213</v>
      </c>
      <c r="F5147" s="29" t="s">
        <v>982</v>
      </c>
      <c r="G5147" s="29" t="s">
        <v>3233</v>
      </c>
      <c r="H5147" s="29" t="s">
        <v>3234</v>
      </c>
      <c r="I5147" s="29" t="s">
        <v>3262</v>
      </c>
      <c r="J5147" s="29" t="s">
        <v>3263</v>
      </c>
      <c r="K5147" s="29" t="s">
        <v>3264</v>
      </c>
      <c r="L5147" s="29" t="s">
        <v>3103</v>
      </c>
      <c r="M5147" s="29" t="s">
        <v>3322</v>
      </c>
      <c r="N5147" s="29" t="s">
        <v>3323</v>
      </c>
      <c r="O5147" s="29" t="s">
        <v>3324</v>
      </c>
      <c r="P5147" s="29" t="s">
        <v>3325</v>
      </c>
      <c r="Q5147" s="29" t="s">
        <v>3209</v>
      </c>
      <c r="R5147" s="29" t="s">
        <v>3210</v>
      </c>
      <c r="S5147" s="29" t="s">
        <v>3098</v>
      </c>
      <c r="T5147" s="29"/>
      <c r="U5147" s="30">
        <v>78400</v>
      </c>
      <c r="V5147" s="30">
        <v>78400</v>
      </c>
      <c r="W5147" s="30">
        <v>78400</v>
      </c>
      <c r="X5147" s="30">
        <v>76906</v>
      </c>
      <c r="Y5147" s="30">
        <v>72800</v>
      </c>
      <c r="Z5147" s="30">
        <v>72800</v>
      </c>
      <c r="AA5147" s="30">
        <v>72800</v>
      </c>
      <c r="AB5147" s="30">
        <v>72800</v>
      </c>
      <c r="AC5147" s="30">
        <v>72800</v>
      </c>
      <c r="AD5147" s="30">
        <v>72800</v>
      </c>
      <c r="AE5147" s="30">
        <v>72800</v>
      </c>
      <c r="AF5147" s="30">
        <v>72800</v>
      </c>
    </row>
    <row r="5148" spans="1:32" x14ac:dyDescent="0.45">
      <c r="A5148" s="29" t="s">
        <v>1053</v>
      </c>
      <c r="B5148" s="29" t="s">
        <v>1054</v>
      </c>
      <c r="C5148" s="29" t="s">
        <v>3211</v>
      </c>
      <c r="D5148" s="29" t="s">
        <v>3212</v>
      </c>
      <c r="E5148" s="29" t="s">
        <v>3213</v>
      </c>
      <c r="F5148" s="29" t="s">
        <v>982</v>
      </c>
      <c r="G5148" s="29" t="s">
        <v>3233</v>
      </c>
      <c r="H5148" s="29" t="s">
        <v>3234</v>
      </c>
      <c r="I5148" s="29" t="s">
        <v>3262</v>
      </c>
      <c r="J5148" s="29" t="s">
        <v>3263</v>
      </c>
      <c r="K5148" s="29" t="s">
        <v>3264</v>
      </c>
      <c r="L5148" s="29" t="s">
        <v>3103</v>
      </c>
      <c r="M5148" s="29" t="s">
        <v>3322</v>
      </c>
      <c r="N5148" s="29" t="s">
        <v>3323</v>
      </c>
      <c r="O5148" s="29" t="s">
        <v>3576</v>
      </c>
      <c r="P5148" s="29" t="s">
        <v>3577</v>
      </c>
      <c r="Q5148" s="29" t="s">
        <v>3209</v>
      </c>
      <c r="R5148" s="29" t="s">
        <v>3210</v>
      </c>
      <c r="S5148" s="29" t="s">
        <v>3098</v>
      </c>
      <c r="T5148" s="29"/>
      <c r="U5148" s="30">
        <v>3300</v>
      </c>
      <c r="V5148" s="30">
        <v>3300</v>
      </c>
      <c r="W5148" s="30">
        <v>3300</v>
      </c>
      <c r="X5148" s="30">
        <v>3300</v>
      </c>
      <c r="Y5148" s="30">
        <v>3300</v>
      </c>
      <c r="Z5148" s="30">
        <v>3300</v>
      </c>
      <c r="AA5148" s="30">
        <v>3300</v>
      </c>
      <c r="AB5148" s="30">
        <v>3300</v>
      </c>
      <c r="AC5148" s="30">
        <v>3300</v>
      </c>
      <c r="AD5148" s="30">
        <v>3300</v>
      </c>
      <c r="AE5148" s="30">
        <v>3300</v>
      </c>
      <c r="AF5148" s="30">
        <v>3300</v>
      </c>
    </row>
    <row r="5149" spans="1:32" x14ac:dyDescent="0.45">
      <c r="A5149" s="29" t="s">
        <v>1053</v>
      </c>
      <c r="B5149" s="29" t="s">
        <v>1054</v>
      </c>
      <c r="C5149" s="29" t="s">
        <v>3211</v>
      </c>
      <c r="D5149" s="29" t="s">
        <v>3212</v>
      </c>
      <c r="E5149" s="29" t="s">
        <v>3213</v>
      </c>
      <c r="F5149" s="29" t="s">
        <v>982</v>
      </c>
      <c r="G5149" s="29" t="s">
        <v>3233</v>
      </c>
      <c r="H5149" s="29" t="s">
        <v>3234</v>
      </c>
      <c r="I5149" s="29" t="s">
        <v>3262</v>
      </c>
      <c r="J5149" s="29" t="s">
        <v>3263</v>
      </c>
      <c r="K5149" s="29" t="s">
        <v>3264</v>
      </c>
      <c r="L5149" s="29" t="s">
        <v>3103</v>
      </c>
      <c r="M5149" s="29" t="s">
        <v>3322</v>
      </c>
      <c r="N5149" s="29" t="s">
        <v>3323</v>
      </c>
      <c r="O5149" s="29" t="s">
        <v>3374</v>
      </c>
      <c r="P5149" s="29" t="s">
        <v>3375</v>
      </c>
      <c r="Q5149" s="29" t="s">
        <v>3209</v>
      </c>
      <c r="R5149" s="29" t="s">
        <v>3210</v>
      </c>
      <c r="S5149" s="29" t="s">
        <v>3098</v>
      </c>
      <c r="T5149" s="29"/>
      <c r="U5149" s="30">
        <v>9000</v>
      </c>
      <c r="V5149" s="30">
        <v>9000</v>
      </c>
      <c r="W5149" s="30">
        <v>9000</v>
      </c>
      <c r="X5149" s="30">
        <v>8733</v>
      </c>
      <c r="Y5149" s="30">
        <v>8000</v>
      </c>
      <c r="Z5149" s="30">
        <v>8000</v>
      </c>
      <c r="AA5149" s="30">
        <v>8000</v>
      </c>
      <c r="AB5149" s="30">
        <v>8000</v>
      </c>
      <c r="AC5149" s="30">
        <v>8000</v>
      </c>
      <c r="AD5149" s="30">
        <v>8000</v>
      </c>
      <c r="AE5149" s="30">
        <v>8000</v>
      </c>
      <c r="AF5149" s="30">
        <v>8000</v>
      </c>
    </row>
    <row r="5150" spans="1:32" x14ac:dyDescent="0.45">
      <c r="A5150" s="29" t="s">
        <v>1053</v>
      </c>
      <c r="B5150" s="29" t="s">
        <v>1054</v>
      </c>
      <c r="C5150" s="29" t="s">
        <v>3211</v>
      </c>
      <c r="D5150" s="29" t="s">
        <v>3212</v>
      </c>
      <c r="E5150" s="29" t="s">
        <v>3213</v>
      </c>
      <c r="F5150" s="29" t="s">
        <v>982</v>
      </c>
      <c r="G5150" s="29" t="s">
        <v>3233</v>
      </c>
      <c r="H5150" s="29" t="s">
        <v>3234</v>
      </c>
      <c r="I5150" s="29" t="s">
        <v>3262</v>
      </c>
      <c r="J5150" s="29" t="s">
        <v>3263</v>
      </c>
      <c r="K5150" s="29" t="s">
        <v>3264</v>
      </c>
      <c r="L5150" s="29" t="s">
        <v>3103</v>
      </c>
      <c r="M5150" s="29" t="s">
        <v>3326</v>
      </c>
      <c r="N5150" s="29" t="s">
        <v>3327</v>
      </c>
      <c r="O5150" s="29" t="s">
        <v>3527</v>
      </c>
      <c r="P5150" s="29" t="s">
        <v>3528</v>
      </c>
      <c r="Q5150" s="29" t="s">
        <v>3209</v>
      </c>
      <c r="R5150" s="29" t="s">
        <v>3210</v>
      </c>
      <c r="S5150" s="29" t="s">
        <v>3098</v>
      </c>
      <c r="T5150" s="29"/>
      <c r="U5150" s="30">
        <v>7726</v>
      </c>
      <c r="V5150" s="30">
        <v>7065</v>
      </c>
      <c r="W5150" s="30">
        <v>6023</v>
      </c>
      <c r="X5150" s="30">
        <v>4902</v>
      </c>
      <c r="Y5150" s="30">
        <v>4182</v>
      </c>
      <c r="Z5150" s="30">
        <v>3506</v>
      </c>
      <c r="AA5150" s="30">
        <v>4775</v>
      </c>
      <c r="AB5150" s="30">
        <v>6285</v>
      </c>
      <c r="AC5150" s="30">
        <v>6645</v>
      </c>
      <c r="AD5150" s="30">
        <v>5199</v>
      </c>
      <c r="AE5150" s="30">
        <v>4623</v>
      </c>
      <c r="AF5150" s="30">
        <v>5105</v>
      </c>
    </row>
    <row r="5151" spans="1:32" x14ac:dyDescent="0.45">
      <c r="A5151" s="29" t="s">
        <v>1053</v>
      </c>
      <c r="B5151" s="29" t="s">
        <v>1054</v>
      </c>
      <c r="C5151" s="29" t="s">
        <v>3211</v>
      </c>
      <c r="D5151" s="29" t="s">
        <v>3212</v>
      </c>
      <c r="E5151" s="29" t="s">
        <v>3213</v>
      </c>
      <c r="F5151" s="29" t="s">
        <v>982</v>
      </c>
      <c r="G5151" s="29" t="s">
        <v>3233</v>
      </c>
      <c r="H5151" s="29" t="s">
        <v>3234</v>
      </c>
      <c r="I5151" s="29" t="s">
        <v>3262</v>
      </c>
      <c r="J5151" s="29" t="s">
        <v>3263</v>
      </c>
      <c r="K5151" s="29" t="s">
        <v>3264</v>
      </c>
      <c r="L5151" s="29" t="s">
        <v>3103</v>
      </c>
      <c r="M5151" s="29" t="s">
        <v>3326</v>
      </c>
      <c r="N5151" s="29" t="s">
        <v>3327</v>
      </c>
      <c r="O5151" s="29" t="s">
        <v>3328</v>
      </c>
      <c r="P5151" s="29" t="s">
        <v>3329</v>
      </c>
      <c r="Q5151" s="29" t="s">
        <v>3209</v>
      </c>
      <c r="R5151" s="29" t="s">
        <v>3210</v>
      </c>
      <c r="S5151" s="29" t="s">
        <v>3098</v>
      </c>
      <c r="T5151" s="29"/>
      <c r="U5151" s="30">
        <v>0</v>
      </c>
      <c r="V5151" s="30">
        <v>351</v>
      </c>
      <c r="W5151" s="30">
        <v>0</v>
      </c>
      <c r="X5151" s="30">
        <v>0</v>
      </c>
      <c r="Y5151" s="30">
        <v>0</v>
      </c>
      <c r="Z5151" s="30">
        <v>0</v>
      </c>
      <c r="AA5151" s="30">
        <v>0</v>
      </c>
      <c r="AB5151" s="30">
        <v>0</v>
      </c>
      <c r="AC5151" s="30">
        <v>39</v>
      </c>
      <c r="AD5151" s="30">
        <v>0</v>
      </c>
      <c r="AE5151" s="30">
        <v>0</v>
      </c>
      <c r="AF5151" s="30">
        <v>0</v>
      </c>
    </row>
    <row r="5152" spans="1:32" x14ac:dyDescent="0.45">
      <c r="A5152" s="29" t="s">
        <v>1053</v>
      </c>
      <c r="B5152" s="29" t="s">
        <v>1054</v>
      </c>
      <c r="C5152" s="29" t="s">
        <v>3211</v>
      </c>
      <c r="D5152" s="29" t="s">
        <v>3212</v>
      </c>
      <c r="E5152" s="29" t="s">
        <v>3213</v>
      </c>
      <c r="F5152" s="29" t="s">
        <v>982</v>
      </c>
      <c r="G5152" s="29" t="s">
        <v>3233</v>
      </c>
      <c r="H5152" s="29" t="s">
        <v>3234</v>
      </c>
      <c r="I5152" s="29" t="s">
        <v>3262</v>
      </c>
      <c r="J5152" s="29" t="s">
        <v>3263</v>
      </c>
      <c r="K5152" s="29" t="s">
        <v>3264</v>
      </c>
      <c r="L5152" s="29" t="s">
        <v>3103</v>
      </c>
      <c r="M5152" s="29" t="s">
        <v>3326</v>
      </c>
      <c r="N5152" s="29" t="s">
        <v>3327</v>
      </c>
      <c r="O5152" s="29" t="s">
        <v>3330</v>
      </c>
      <c r="P5152" s="29" t="s">
        <v>3331</v>
      </c>
      <c r="Q5152" s="29" t="s">
        <v>3209</v>
      </c>
      <c r="R5152" s="29" t="s">
        <v>3210</v>
      </c>
      <c r="S5152" s="29" t="s">
        <v>3098</v>
      </c>
      <c r="T5152" s="29"/>
      <c r="U5152" s="30">
        <v>0</v>
      </c>
      <c r="V5152" s="30">
        <v>0</v>
      </c>
      <c r="W5152" s="30">
        <v>0</v>
      </c>
      <c r="X5152" s="30">
        <v>0</v>
      </c>
      <c r="Y5152" s="30">
        <v>0</v>
      </c>
      <c r="Z5152" s="30">
        <v>0</v>
      </c>
      <c r="AA5152" s="30">
        <v>0</v>
      </c>
      <c r="AB5152" s="30">
        <v>0</v>
      </c>
      <c r="AC5152" s="30">
        <v>0</v>
      </c>
      <c r="AD5152" s="30">
        <v>0</v>
      </c>
      <c r="AE5152" s="30">
        <v>0</v>
      </c>
      <c r="AF5152" s="30">
        <v>0</v>
      </c>
    </row>
    <row r="5153" spans="1:32" x14ac:dyDescent="0.45">
      <c r="A5153" s="29" t="s">
        <v>1053</v>
      </c>
      <c r="B5153" s="29" t="s">
        <v>1054</v>
      </c>
      <c r="C5153" s="29" t="s">
        <v>3211</v>
      </c>
      <c r="D5153" s="29" t="s">
        <v>3212</v>
      </c>
      <c r="E5153" s="29" t="s">
        <v>3213</v>
      </c>
      <c r="F5153" s="29" t="s">
        <v>982</v>
      </c>
      <c r="G5153" s="29" t="s">
        <v>3233</v>
      </c>
      <c r="H5153" s="29" t="s">
        <v>3234</v>
      </c>
      <c r="I5153" s="29" t="s">
        <v>3262</v>
      </c>
      <c r="J5153" s="29" t="s">
        <v>3263</v>
      </c>
      <c r="K5153" s="29" t="s">
        <v>3264</v>
      </c>
      <c r="L5153" s="29" t="s">
        <v>3103</v>
      </c>
      <c r="M5153" s="29" t="s">
        <v>3326</v>
      </c>
      <c r="N5153" s="29" t="s">
        <v>3327</v>
      </c>
      <c r="O5153" s="29" t="s">
        <v>3332</v>
      </c>
      <c r="P5153" s="29" t="s">
        <v>3333</v>
      </c>
      <c r="Q5153" s="29" t="s">
        <v>3209</v>
      </c>
      <c r="R5153" s="29" t="s">
        <v>3210</v>
      </c>
      <c r="S5153" s="29" t="s">
        <v>3098</v>
      </c>
      <c r="T5153" s="29"/>
      <c r="U5153" s="30">
        <v>72600</v>
      </c>
      <c r="V5153" s="30">
        <v>72600</v>
      </c>
      <c r="W5153" s="30">
        <v>72600</v>
      </c>
      <c r="X5153" s="30">
        <v>69666</v>
      </c>
      <c r="Y5153" s="30">
        <v>61600</v>
      </c>
      <c r="Z5153" s="30">
        <v>61600</v>
      </c>
      <c r="AA5153" s="30">
        <v>61600</v>
      </c>
      <c r="AB5153" s="30">
        <v>61600</v>
      </c>
      <c r="AC5153" s="30">
        <v>61600</v>
      </c>
      <c r="AD5153" s="30">
        <v>61600</v>
      </c>
      <c r="AE5153" s="30">
        <v>61600</v>
      </c>
      <c r="AF5153" s="30">
        <v>61600</v>
      </c>
    </row>
    <row r="5154" spans="1:32" x14ac:dyDescent="0.45">
      <c r="A5154" s="29" t="s">
        <v>1053</v>
      </c>
      <c r="B5154" s="29" t="s">
        <v>1054</v>
      </c>
      <c r="C5154" s="29" t="s">
        <v>3211</v>
      </c>
      <c r="D5154" s="29" t="s">
        <v>3212</v>
      </c>
      <c r="E5154" s="29" t="s">
        <v>3213</v>
      </c>
      <c r="F5154" s="29" t="s">
        <v>982</v>
      </c>
      <c r="G5154" s="29" t="s">
        <v>3233</v>
      </c>
      <c r="H5154" s="29" t="s">
        <v>3234</v>
      </c>
      <c r="I5154" s="29" t="s">
        <v>3275</v>
      </c>
      <c r="J5154" s="29" t="s">
        <v>3276</v>
      </c>
      <c r="K5154" s="29" t="s">
        <v>3277</v>
      </c>
      <c r="L5154" s="29" t="s">
        <v>3100</v>
      </c>
      <c r="M5154" s="29" t="s">
        <v>3278</v>
      </c>
      <c r="N5154" s="29" t="s">
        <v>3279</v>
      </c>
      <c r="O5154" s="29" t="s">
        <v>3280</v>
      </c>
      <c r="P5154" s="29" t="s">
        <v>3281</v>
      </c>
      <c r="Q5154" s="29" t="s">
        <v>3209</v>
      </c>
      <c r="R5154" s="29" t="s">
        <v>3210</v>
      </c>
      <c r="S5154" s="29" t="s">
        <v>3098</v>
      </c>
      <c r="T5154" s="29"/>
      <c r="U5154" s="30">
        <v>31500</v>
      </c>
      <c r="V5154" s="30">
        <v>31500</v>
      </c>
      <c r="W5154" s="30">
        <v>31500</v>
      </c>
      <c r="X5154" s="30">
        <v>31500</v>
      </c>
      <c r="Y5154" s="30">
        <v>31500</v>
      </c>
      <c r="Z5154" s="30">
        <v>31500</v>
      </c>
      <c r="AA5154" s="30">
        <v>31500</v>
      </c>
      <c r="AB5154" s="30">
        <v>31500</v>
      </c>
      <c r="AC5154" s="30">
        <v>31500</v>
      </c>
      <c r="AD5154" s="30">
        <v>31500</v>
      </c>
      <c r="AE5154" s="30">
        <v>31500</v>
      </c>
      <c r="AF5154" s="30">
        <v>31500</v>
      </c>
    </row>
    <row r="5155" spans="1:32" x14ac:dyDescent="0.45">
      <c r="A5155" s="29" t="s">
        <v>1053</v>
      </c>
      <c r="B5155" s="29" t="s">
        <v>1054</v>
      </c>
      <c r="C5155" s="29" t="s">
        <v>3211</v>
      </c>
      <c r="D5155" s="29" t="s">
        <v>3212</v>
      </c>
      <c r="E5155" s="29" t="s">
        <v>3213</v>
      </c>
      <c r="F5155" s="29" t="s">
        <v>982</v>
      </c>
      <c r="G5155" s="29" t="s">
        <v>3233</v>
      </c>
      <c r="H5155" s="29" t="s">
        <v>3234</v>
      </c>
      <c r="I5155" s="29" t="s">
        <v>3275</v>
      </c>
      <c r="J5155" s="29" t="s">
        <v>3276</v>
      </c>
      <c r="K5155" s="29" t="s">
        <v>3277</v>
      </c>
      <c r="L5155" s="29" t="s">
        <v>3100</v>
      </c>
      <c r="M5155" s="29" t="s">
        <v>3312</v>
      </c>
      <c r="N5155" s="29" t="s">
        <v>3313</v>
      </c>
      <c r="O5155" s="29" t="s">
        <v>3314</v>
      </c>
      <c r="P5155" s="29" t="s">
        <v>3315</v>
      </c>
      <c r="Q5155" s="29" t="s">
        <v>3249</v>
      </c>
      <c r="R5155" s="29" t="s">
        <v>3210</v>
      </c>
      <c r="S5155" s="29" t="s">
        <v>3098</v>
      </c>
      <c r="T5155" s="29"/>
      <c r="U5155" s="30">
        <v>745</v>
      </c>
      <c r="V5155" s="30">
        <v>0</v>
      </c>
      <c r="W5155" s="30">
        <v>0</v>
      </c>
      <c r="X5155" s="30">
        <v>0</v>
      </c>
      <c r="Y5155" s="30">
        <v>0</v>
      </c>
      <c r="Z5155" s="30">
        <v>0</v>
      </c>
      <c r="AA5155" s="30">
        <v>0</v>
      </c>
      <c r="AB5155" s="30">
        <v>0</v>
      </c>
      <c r="AC5155" s="30">
        <v>0</v>
      </c>
      <c r="AD5155" s="30">
        <v>0</v>
      </c>
      <c r="AE5155" s="30">
        <v>0</v>
      </c>
      <c r="AF5155" s="30">
        <v>0</v>
      </c>
    </row>
    <row r="5156" spans="1:32" x14ac:dyDescent="0.45">
      <c r="A5156" s="29" t="s">
        <v>1053</v>
      </c>
      <c r="B5156" s="29" t="s">
        <v>1054</v>
      </c>
      <c r="C5156" s="29" t="s">
        <v>3211</v>
      </c>
      <c r="D5156" s="29" t="s">
        <v>3212</v>
      </c>
      <c r="E5156" s="29" t="s">
        <v>3213</v>
      </c>
      <c r="F5156" s="29" t="s">
        <v>982</v>
      </c>
      <c r="G5156" s="29" t="s">
        <v>3233</v>
      </c>
      <c r="H5156" s="29" t="s">
        <v>3234</v>
      </c>
      <c r="I5156" s="29" t="s">
        <v>3275</v>
      </c>
      <c r="J5156" s="29" t="s">
        <v>3276</v>
      </c>
      <c r="K5156" s="29" t="s">
        <v>3277</v>
      </c>
      <c r="L5156" s="29" t="s">
        <v>3100</v>
      </c>
      <c r="M5156" s="29" t="s">
        <v>3312</v>
      </c>
      <c r="N5156" s="29" t="s">
        <v>3313</v>
      </c>
      <c r="O5156" s="29" t="s">
        <v>3314</v>
      </c>
      <c r="P5156" s="29" t="s">
        <v>3315</v>
      </c>
      <c r="Q5156" s="29" t="s">
        <v>3249</v>
      </c>
      <c r="R5156" s="29" t="s">
        <v>3098</v>
      </c>
      <c r="S5156" s="29" t="s">
        <v>3098</v>
      </c>
      <c r="T5156" s="29"/>
      <c r="U5156" s="30">
        <v>0</v>
      </c>
      <c r="V5156" s="30">
        <v>0</v>
      </c>
      <c r="W5156" s="30">
        <v>0</v>
      </c>
      <c r="X5156" s="30">
        <v>0</v>
      </c>
      <c r="Y5156" s="30">
        <v>0</v>
      </c>
      <c r="Z5156" s="30">
        <v>0</v>
      </c>
      <c r="AA5156" s="30">
        <v>0</v>
      </c>
      <c r="AB5156" s="30">
        <v>0</v>
      </c>
      <c r="AC5156" s="30">
        <v>856</v>
      </c>
      <c r="AD5156" s="30">
        <v>856</v>
      </c>
      <c r="AE5156" s="30">
        <v>856</v>
      </c>
      <c r="AF5156" s="30">
        <v>856</v>
      </c>
    </row>
    <row r="5157" spans="1:32" x14ac:dyDescent="0.45">
      <c r="A5157" s="29" t="s">
        <v>1053</v>
      </c>
      <c r="B5157" s="29" t="s">
        <v>1054</v>
      </c>
      <c r="C5157" s="29" t="s">
        <v>3211</v>
      </c>
      <c r="D5157" s="29" t="s">
        <v>3212</v>
      </c>
      <c r="E5157" s="29" t="s">
        <v>3213</v>
      </c>
      <c r="F5157" s="29" t="s">
        <v>982</v>
      </c>
      <c r="G5157" s="29" t="s">
        <v>3233</v>
      </c>
      <c r="H5157" s="29" t="s">
        <v>3234</v>
      </c>
      <c r="I5157" s="29" t="s">
        <v>3275</v>
      </c>
      <c r="J5157" s="29" t="s">
        <v>3276</v>
      </c>
      <c r="K5157" s="29" t="s">
        <v>3277</v>
      </c>
      <c r="L5157" s="29" t="s">
        <v>3100</v>
      </c>
      <c r="M5157" s="29" t="s">
        <v>3312</v>
      </c>
      <c r="N5157" s="29" t="s">
        <v>3313</v>
      </c>
      <c r="O5157" s="29" t="s">
        <v>3314</v>
      </c>
      <c r="P5157" s="29" t="s">
        <v>3315</v>
      </c>
      <c r="Q5157" s="29" t="s">
        <v>3209</v>
      </c>
      <c r="R5157" s="29" t="s">
        <v>3210</v>
      </c>
      <c r="S5157" s="29" t="s">
        <v>3098</v>
      </c>
      <c r="T5157" s="29"/>
      <c r="U5157" s="30">
        <v>110000</v>
      </c>
      <c r="V5157" s="30">
        <v>110000</v>
      </c>
      <c r="W5157" s="30">
        <v>110000</v>
      </c>
      <c r="X5157" s="30">
        <v>110000</v>
      </c>
      <c r="Y5157" s="30">
        <v>110000</v>
      </c>
      <c r="Z5157" s="30">
        <v>110000</v>
      </c>
      <c r="AA5157" s="30">
        <v>110000</v>
      </c>
      <c r="AB5157" s="30">
        <v>109130</v>
      </c>
      <c r="AC5157" s="30">
        <v>110000</v>
      </c>
      <c r="AD5157" s="30">
        <v>110000</v>
      </c>
      <c r="AE5157" s="30">
        <v>110000</v>
      </c>
      <c r="AF5157" s="30">
        <v>110000</v>
      </c>
    </row>
    <row r="5158" spans="1:32" x14ac:dyDescent="0.45">
      <c r="A5158" s="29" t="s">
        <v>1053</v>
      </c>
      <c r="B5158" s="29" t="s">
        <v>1054</v>
      </c>
      <c r="C5158" s="29" t="s">
        <v>3211</v>
      </c>
      <c r="D5158" s="29" t="s">
        <v>3212</v>
      </c>
      <c r="E5158" s="29" t="s">
        <v>3213</v>
      </c>
      <c r="F5158" s="29" t="s">
        <v>982</v>
      </c>
      <c r="G5158" s="29" t="s">
        <v>3233</v>
      </c>
      <c r="H5158" s="29" t="s">
        <v>3234</v>
      </c>
      <c r="I5158" s="29" t="s">
        <v>3275</v>
      </c>
      <c r="J5158" s="29" t="s">
        <v>3276</v>
      </c>
      <c r="K5158" s="29" t="s">
        <v>3277</v>
      </c>
      <c r="L5158" s="29" t="s">
        <v>3100</v>
      </c>
      <c r="M5158" s="29" t="s">
        <v>3312</v>
      </c>
      <c r="N5158" s="29" t="s">
        <v>3313</v>
      </c>
      <c r="O5158" s="29" t="s">
        <v>3314</v>
      </c>
      <c r="P5158" s="29" t="s">
        <v>3315</v>
      </c>
      <c r="Q5158" s="29" t="s">
        <v>3209</v>
      </c>
      <c r="R5158" s="29" t="s">
        <v>3098</v>
      </c>
      <c r="S5158" s="29" t="s">
        <v>3098</v>
      </c>
      <c r="T5158" s="29"/>
      <c r="U5158" s="30">
        <v>0</v>
      </c>
      <c r="V5158" s="30">
        <v>0</v>
      </c>
      <c r="W5158" s="30">
        <v>0</v>
      </c>
      <c r="X5158" s="30">
        <v>0</v>
      </c>
      <c r="Y5158" s="30">
        <v>0</v>
      </c>
      <c r="Z5158" s="30">
        <v>0</v>
      </c>
      <c r="AA5158" s="30">
        <v>0</v>
      </c>
      <c r="AB5158" s="30">
        <v>0</v>
      </c>
      <c r="AC5158" s="30">
        <v>5591.1</v>
      </c>
      <c r="AD5158" s="30">
        <v>18636.3</v>
      </c>
      <c r="AE5158" s="30">
        <v>18636.3</v>
      </c>
      <c r="AF5158" s="30">
        <v>18636.3</v>
      </c>
    </row>
    <row r="5159" spans="1:32" x14ac:dyDescent="0.45">
      <c r="A5159" s="29" t="s">
        <v>1053</v>
      </c>
      <c r="B5159" s="29" t="s">
        <v>1054</v>
      </c>
      <c r="C5159" s="29" t="s">
        <v>3211</v>
      </c>
      <c r="D5159" s="29" t="s">
        <v>3212</v>
      </c>
      <c r="E5159" s="29" t="s">
        <v>3213</v>
      </c>
      <c r="F5159" s="29" t="s">
        <v>982</v>
      </c>
      <c r="G5159" s="29" t="s">
        <v>3233</v>
      </c>
      <c r="H5159" s="29" t="s">
        <v>3234</v>
      </c>
      <c r="I5159" s="29" t="s">
        <v>3275</v>
      </c>
      <c r="J5159" s="29" t="s">
        <v>3276</v>
      </c>
      <c r="K5159" s="29" t="s">
        <v>3282</v>
      </c>
      <c r="L5159" s="29" t="s">
        <v>3112</v>
      </c>
      <c r="M5159" s="29" t="s">
        <v>3283</v>
      </c>
      <c r="N5159" s="29" t="s">
        <v>3284</v>
      </c>
      <c r="O5159" s="29" t="s">
        <v>3285</v>
      </c>
      <c r="P5159" s="29" t="s">
        <v>3286</v>
      </c>
      <c r="Q5159" s="29" t="s">
        <v>3249</v>
      </c>
      <c r="R5159" s="29" t="s">
        <v>3210</v>
      </c>
      <c r="S5159" s="29" t="s">
        <v>3098</v>
      </c>
      <c r="T5159" s="29"/>
      <c r="U5159" s="30">
        <v>1029</v>
      </c>
      <c r="V5159" s="30">
        <v>1029</v>
      </c>
      <c r="W5159" s="30">
        <v>1029</v>
      </c>
      <c r="X5159" s="30">
        <v>1029</v>
      </c>
      <c r="Y5159" s="30">
        <v>1043</v>
      </c>
      <c r="Z5159" s="30">
        <v>0</v>
      </c>
      <c r="AA5159" s="30">
        <v>0</v>
      </c>
      <c r="AB5159" s="30">
        <v>0</v>
      </c>
      <c r="AC5159" s="30">
        <v>0</v>
      </c>
      <c r="AD5159" s="30">
        <v>0</v>
      </c>
      <c r="AE5159" s="30">
        <v>0</v>
      </c>
      <c r="AF5159" s="30">
        <v>0</v>
      </c>
    </row>
    <row r="5160" spans="1:32" x14ac:dyDescent="0.45">
      <c r="A5160" s="29" t="s">
        <v>1053</v>
      </c>
      <c r="B5160" s="29" t="s">
        <v>1054</v>
      </c>
      <c r="C5160" s="29" t="s">
        <v>3211</v>
      </c>
      <c r="D5160" s="29" t="s">
        <v>3212</v>
      </c>
      <c r="E5160" s="29" t="s">
        <v>3213</v>
      </c>
      <c r="F5160" s="29" t="s">
        <v>982</v>
      </c>
      <c r="G5160" s="29" t="s">
        <v>3233</v>
      </c>
      <c r="H5160" s="29" t="s">
        <v>3234</v>
      </c>
      <c r="I5160" s="29" t="s">
        <v>3275</v>
      </c>
      <c r="J5160" s="29" t="s">
        <v>3276</v>
      </c>
      <c r="K5160" s="29" t="s">
        <v>3282</v>
      </c>
      <c r="L5160" s="29" t="s">
        <v>3112</v>
      </c>
      <c r="M5160" s="29" t="s">
        <v>3283</v>
      </c>
      <c r="N5160" s="29" t="s">
        <v>3284</v>
      </c>
      <c r="O5160" s="29" t="s">
        <v>3285</v>
      </c>
      <c r="P5160" s="29" t="s">
        <v>3286</v>
      </c>
      <c r="Q5160" s="29" t="s">
        <v>3249</v>
      </c>
      <c r="R5160" s="29" t="s">
        <v>3098</v>
      </c>
      <c r="S5160" s="29" t="s">
        <v>3098</v>
      </c>
      <c r="T5160" s="29"/>
      <c r="U5160" s="30">
        <v>0</v>
      </c>
      <c r="V5160" s="30">
        <v>0</v>
      </c>
      <c r="W5160" s="30">
        <v>0</v>
      </c>
      <c r="X5160" s="30">
        <v>0</v>
      </c>
      <c r="Y5160" s="30">
        <v>0</v>
      </c>
      <c r="Z5160" s="30">
        <v>0</v>
      </c>
      <c r="AA5160" s="30">
        <v>0</v>
      </c>
      <c r="AB5160" s="30">
        <v>0</v>
      </c>
      <c r="AC5160" s="30">
        <v>856</v>
      </c>
      <c r="AD5160" s="30">
        <v>856</v>
      </c>
      <c r="AE5160" s="30">
        <v>856</v>
      </c>
      <c r="AF5160" s="30">
        <v>856</v>
      </c>
    </row>
    <row r="5161" spans="1:32" x14ac:dyDescent="0.45">
      <c r="A5161" s="29" t="s">
        <v>1053</v>
      </c>
      <c r="B5161" s="29" t="s">
        <v>1054</v>
      </c>
      <c r="C5161" s="29" t="s">
        <v>3211</v>
      </c>
      <c r="D5161" s="29" t="s">
        <v>3212</v>
      </c>
      <c r="E5161" s="29" t="s">
        <v>3213</v>
      </c>
      <c r="F5161" s="29" t="s">
        <v>982</v>
      </c>
      <c r="G5161" s="29" t="s">
        <v>3233</v>
      </c>
      <c r="H5161" s="29" t="s">
        <v>3234</v>
      </c>
      <c r="I5161" s="29" t="s">
        <v>3275</v>
      </c>
      <c r="J5161" s="29" t="s">
        <v>3276</v>
      </c>
      <c r="K5161" s="29" t="s">
        <v>3282</v>
      </c>
      <c r="L5161" s="29" t="s">
        <v>3112</v>
      </c>
      <c r="M5161" s="29" t="s">
        <v>3283</v>
      </c>
      <c r="N5161" s="29" t="s">
        <v>3284</v>
      </c>
      <c r="O5161" s="29" t="s">
        <v>3285</v>
      </c>
      <c r="P5161" s="29" t="s">
        <v>3286</v>
      </c>
      <c r="Q5161" s="29" t="s">
        <v>3209</v>
      </c>
      <c r="R5161" s="29" t="s">
        <v>3210</v>
      </c>
      <c r="S5161" s="29" t="s">
        <v>3098</v>
      </c>
      <c r="T5161" s="29"/>
      <c r="U5161" s="30">
        <v>60000</v>
      </c>
      <c r="V5161" s="30">
        <v>60000</v>
      </c>
      <c r="W5161" s="30">
        <v>60000</v>
      </c>
      <c r="X5161" s="30">
        <v>60000</v>
      </c>
      <c r="Y5161" s="30">
        <v>60000</v>
      </c>
      <c r="Z5161" s="30">
        <v>60000</v>
      </c>
      <c r="AA5161" s="30">
        <v>60000</v>
      </c>
      <c r="AB5161" s="30">
        <v>60000</v>
      </c>
      <c r="AC5161" s="30">
        <v>60000</v>
      </c>
      <c r="AD5161" s="30">
        <v>60000</v>
      </c>
      <c r="AE5161" s="30">
        <v>60000</v>
      </c>
      <c r="AF5161" s="30">
        <v>60000</v>
      </c>
    </row>
    <row r="5162" spans="1:32" x14ac:dyDescent="0.45">
      <c r="A5162" s="29" t="s">
        <v>1053</v>
      </c>
      <c r="B5162" s="29" t="s">
        <v>1054</v>
      </c>
      <c r="C5162" s="29" t="s">
        <v>3211</v>
      </c>
      <c r="D5162" s="29" t="s">
        <v>3212</v>
      </c>
      <c r="E5162" s="29" t="s">
        <v>3213</v>
      </c>
      <c r="F5162" s="29" t="s">
        <v>982</v>
      </c>
      <c r="G5162" s="29" t="s">
        <v>3233</v>
      </c>
      <c r="H5162" s="29" t="s">
        <v>3234</v>
      </c>
      <c r="I5162" s="29" t="s">
        <v>3275</v>
      </c>
      <c r="J5162" s="29" t="s">
        <v>3276</v>
      </c>
      <c r="K5162" s="29" t="s">
        <v>3282</v>
      </c>
      <c r="L5162" s="29" t="s">
        <v>3112</v>
      </c>
      <c r="M5162" s="29" t="s">
        <v>3283</v>
      </c>
      <c r="N5162" s="29" t="s">
        <v>3284</v>
      </c>
      <c r="O5162" s="29" t="s">
        <v>3285</v>
      </c>
      <c r="P5162" s="29" t="s">
        <v>3286</v>
      </c>
      <c r="Q5162" s="29" t="s">
        <v>3209</v>
      </c>
      <c r="R5162" s="29" t="s">
        <v>3098</v>
      </c>
      <c r="S5162" s="29" t="s">
        <v>3098</v>
      </c>
      <c r="T5162" s="29"/>
      <c r="U5162" s="30">
        <v>0</v>
      </c>
      <c r="V5162" s="30">
        <v>0</v>
      </c>
      <c r="W5162" s="30">
        <v>0</v>
      </c>
      <c r="X5162" s="30">
        <v>0</v>
      </c>
      <c r="Y5162" s="30">
        <v>0</v>
      </c>
      <c r="Z5162" s="30">
        <v>0</v>
      </c>
      <c r="AA5162" s="30">
        <v>0</v>
      </c>
      <c r="AB5162" s="30">
        <v>0</v>
      </c>
      <c r="AC5162" s="30">
        <v>5250</v>
      </c>
      <c r="AD5162" s="30">
        <v>17500</v>
      </c>
      <c r="AE5162" s="30">
        <v>17500</v>
      </c>
      <c r="AF5162" s="30">
        <v>17500</v>
      </c>
    </row>
    <row r="5163" spans="1:32" x14ac:dyDescent="0.45">
      <c r="A5163" s="29" t="s">
        <v>1053</v>
      </c>
      <c r="B5163" s="29" t="s">
        <v>1054</v>
      </c>
      <c r="C5163" s="29" t="s">
        <v>3211</v>
      </c>
      <c r="D5163" s="29" t="s">
        <v>3212</v>
      </c>
      <c r="E5163" s="29" t="s">
        <v>3213</v>
      </c>
      <c r="F5163" s="29" t="s">
        <v>982</v>
      </c>
      <c r="G5163" s="29" t="s">
        <v>3233</v>
      </c>
      <c r="H5163" s="29" t="s">
        <v>3234</v>
      </c>
      <c r="I5163" s="29" t="s">
        <v>3275</v>
      </c>
      <c r="J5163" s="29" t="s">
        <v>3276</v>
      </c>
      <c r="K5163" s="29" t="s">
        <v>3282</v>
      </c>
      <c r="L5163" s="29" t="s">
        <v>3112</v>
      </c>
      <c r="M5163" s="29" t="s">
        <v>3283</v>
      </c>
      <c r="N5163" s="29" t="s">
        <v>3284</v>
      </c>
      <c r="O5163" s="29" t="s">
        <v>3376</v>
      </c>
      <c r="P5163" s="29" t="s">
        <v>3377</v>
      </c>
      <c r="Q5163" s="29" t="s">
        <v>3209</v>
      </c>
      <c r="R5163" s="29" t="s">
        <v>3210</v>
      </c>
      <c r="S5163" s="29" t="s">
        <v>3098</v>
      </c>
      <c r="T5163" s="29"/>
      <c r="U5163" s="30">
        <v>23000</v>
      </c>
      <c r="V5163" s="30">
        <v>23000</v>
      </c>
      <c r="W5163" s="30">
        <v>23000</v>
      </c>
      <c r="X5163" s="30">
        <v>23000</v>
      </c>
      <c r="Y5163" s="30">
        <v>23000</v>
      </c>
      <c r="Z5163" s="30">
        <v>23000</v>
      </c>
      <c r="AA5163" s="30">
        <v>23000</v>
      </c>
      <c r="AB5163" s="30">
        <v>23000</v>
      </c>
      <c r="AC5163" s="30">
        <v>23000</v>
      </c>
      <c r="AD5163" s="30">
        <v>23000</v>
      </c>
      <c r="AE5163" s="30">
        <v>23000</v>
      </c>
      <c r="AF5163" s="30">
        <v>23000</v>
      </c>
    </row>
    <row r="5164" spans="1:32" x14ac:dyDescent="0.45">
      <c r="A5164" s="29" t="s">
        <v>1053</v>
      </c>
      <c r="B5164" s="29" t="s">
        <v>1054</v>
      </c>
      <c r="C5164" s="29" t="s">
        <v>3211</v>
      </c>
      <c r="D5164" s="29" t="s">
        <v>3212</v>
      </c>
      <c r="E5164" s="29" t="s">
        <v>3213</v>
      </c>
      <c r="F5164" s="29" t="s">
        <v>982</v>
      </c>
      <c r="G5164" s="29" t="s">
        <v>3233</v>
      </c>
      <c r="H5164" s="29" t="s">
        <v>3234</v>
      </c>
      <c r="I5164" s="29" t="s">
        <v>3275</v>
      </c>
      <c r="J5164" s="29" t="s">
        <v>3276</v>
      </c>
      <c r="K5164" s="29" t="s">
        <v>3282</v>
      </c>
      <c r="L5164" s="29" t="s">
        <v>3112</v>
      </c>
      <c r="M5164" s="29" t="s">
        <v>3283</v>
      </c>
      <c r="N5164" s="29" t="s">
        <v>3284</v>
      </c>
      <c r="O5164" s="29" t="s">
        <v>3448</v>
      </c>
      <c r="P5164" s="29" t="s">
        <v>3449</v>
      </c>
      <c r="Q5164" s="29" t="s">
        <v>3209</v>
      </c>
      <c r="R5164" s="29" t="s">
        <v>3210</v>
      </c>
      <c r="S5164" s="29" t="s">
        <v>3098</v>
      </c>
      <c r="T5164" s="29"/>
      <c r="U5164" s="30">
        <v>40000</v>
      </c>
      <c r="V5164" s="30">
        <v>40000</v>
      </c>
      <c r="W5164" s="30">
        <v>40000</v>
      </c>
      <c r="X5164" s="30">
        <v>40000</v>
      </c>
      <c r="Y5164" s="30">
        <v>40000</v>
      </c>
      <c r="Z5164" s="30">
        <v>40000</v>
      </c>
      <c r="AA5164" s="30">
        <v>40000</v>
      </c>
      <c r="AB5164" s="30">
        <v>40000</v>
      </c>
      <c r="AC5164" s="30">
        <v>40000</v>
      </c>
      <c r="AD5164" s="30">
        <v>40000</v>
      </c>
      <c r="AE5164" s="30">
        <v>40000</v>
      </c>
      <c r="AF5164" s="30">
        <v>40000</v>
      </c>
    </row>
    <row r="5165" spans="1:32" x14ac:dyDescent="0.45">
      <c r="A5165" s="29" t="s">
        <v>1053</v>
      </c>
      <c r="B5165" s="29" t="s">
        <v>1054</v>
      </c>
      <c r="C5165" s="29" t="s">
        <v>3211</v>
      </c>
      <c r="D5165" s="29" t="s">
        <v>3212</v>
      </c>
      <c r="E5165" s="29" t="s">
        <v>3213</v>
      </c>
      <c r="F5165" s="29" t="s">
        <v>982</v>
      </c>
      <c r="G5165" s="29" t="s">
        <v>3233</v>
      </c>
      <c r="H5165" s="29" t="s">
        <v>3234</v>
      </c>
      <c r="I5165" s="29" t="s">
        <v>3275</v>
      </c>
      <c r="J5165" s="29" t="s">
        <v>3276</v>
      </c>
      <c r="K5165" s="29" t="s">
        <v>3287</v>
      </c>
      <c r="L5165" s="29" t="s">
        <v>3101</v>
      </c>
      <c r="M5165" s="29" t="s">
        <v>3316</v>
      </c>
      <c r="N5165" s="29" t="s">
        <v>3317</v>
      </c>
      <c r="O5165" s="29" t="s">
        <v>3318</v>
      </c>
      <c r="P5165" s="29" t="s">
        <v>3319</v>
      </c>
      <c r="Q5165" s="29" t="s">
        <v>3209</v>
      </c>
      <c r="R5165" s="29" t="s">
        <v>3210</v>
      </c>
      <c r="S5165" s="29" t="s">
        <v>3098</v>
      </c>
      <c r="T5165" s="29"/>
      <c r="U5165" s="30">
        <v>5440</v>
      </c>
      <c r="V5165" s="30">
        <v>5440</v>
      </c>
      <c r="W5165" s="30">
        <v>5440</v>
      </c>
      <c r="X5165" s="30">
        <v>5440</v>
      </c>
      <c r="Y5165" s="30">
        <v>5440</v>
      </c>
      <c r="Z5165" s="30">
        <v>5440</v>
      </c>
      <c r="AA5165" s="30">
        <v>5440</v>
      </c>
      <c r="AB5165" s="30">
        <v>5440</v>
      </c>
      <c r="AC5165" s="30">
        <v>5440</v>
      </c>
      <c r="AD5165" s="30">
        <v>5440</v>
      </c>
      <c r="AE5165" s="30">
        <v>5356</v>
      </c>
      <c r="AF5165" s="30">
        <v>5356</v>
      </c>
    </row>
    <row r="5166" spans="1:32" x14ac:dyDescent="0.45">
      <c r="A5166" s="29" t="s">
        <v>1053</v>
      </c>
      <c r="B5166" s="29" t="s">
        <v>1054</v>
      </c>
      <c r="C5166" s="29" t="s">
        <v>3211</v>
      </c>
      <c r="D5166" s="29" t="s">
        <v>3212</v>
      </c>
      <c r="E5166" s="29" t="s">
        <v>3213</v>
      </c>
      <c r="F5166" s="29" t="s">
        <v>982</v>
      </c>
      <c r="G5166" s="29" t="s">
        <v>3233</v>
      </c>
      <c r="H5166" s="29" t="s">
        <v>3234</v>
      </c>
      <c r="I5166" s="29" t="s">
        <v>3275</v>
      </c>
      <c r="J5166" s="29" t="s">
        <v>3276</v>
      </c>
      <c r="K5166" s="29" t="s">
        <v>3287</v>
      </c>
      <c r="L5166" s="29" t="s">
        <v>3101</v>
      </c>
      <c r="M5166" s="29" t="s">
        <v>3288</v>
      </c>
      <c r="N5166" s="29" t="s">
        <v>3289</v>
      </c>
      <c r="O5166" s="29" t="s">
        <v>3290</v>
      </c>
      <c r="P5166" s="29" t="s">
        <v>3291</v>
      </c>
      <c r="Q5166" s="29" t="s">
        <v>3209</v>
      </c>
      <c r="R5166" s="29" t="s">
        <v>3210</v>
      </c>
      <c r="S5166" s="29" t="s">
        <v>3098</v>
      </c>
      <c r="T5166" s="29"/>
      <c r="U5166" s="30">
        <v>1000</v>
      </c>
      <c r="V5166" s="30">
        <v>1000</v>
      </c>
      <c r="W5166" s="30">
        <v>1000</v>
      </c>
      <c r="X5166" s="30">
        <v>1000</v>
      </c>
      <c r="Y5166" s="30">
        <v>1000</v>
      </c>
      <c r="Z5166" s="30">
        <v>1000</v>
      </c>
      <c r="AA5166" s="30">
        <v>1000</v>
      </c>
      <c r="AB5166" s="30">
        <v>1000</v>
      </c>
      <c r="AC5166" s="30">
        <v>1000</v>
      </c>
      <c r="AD5166" s="30">
        <v>1000</v>
      </c>
      <c r="AE5166" s="30">
        <v>1000</v>
      </c>
      <c r="AF5166" s="30">
        <v>1000</v>
      </c>
    </row>
    <row r="5167" spans="1:32" x14ac:dyDescent="0.45">
      <c r="A5167" s="29" t="s">
        <v>1053</v>
      </c>
      <c r="B5167" s="29" t="s">
        <v>1054</v>
      </c>
      <c r="C5167" s="29" t="s">
        <v>3211</v>
      </c>
      <c r="D5167" s="29" t="s">
        <v>3212</v>
      </c>
      <c r="E5167" s="29" t="s">
        <v>3213</v>
      </c>
      <c r="F5167" s="29" t="s">
        <v>982</v>
      </c>
      <c r="G5167" s="29" t="s">
        <v>3233</v>
      </c>
      <c r="H5167" s="29" t="s">
        <v>3234</v>
      </c>
      <c r="I5167" s="29" t="s">
        <v>3275</v>
      </c>
      <c r="J5167" s="29" t="s">
        <v>3276</v>
      </c>
      <c r="K5167" s="29" t="s">
        <v>3287</v>
      </c>
      <c r="L5167" s="29" t="s">
        <v>3101</v>
      </c>
      <c r="M5167" s="29" t="s">
        <v>3288</v>
      </c>
      <c r="N5167" s="29" t="s">
        <v>3289</v>
      </c>
      <c r="O5167" s="29" t="s">
        <v>3290</v>
      </c>
      <c r="P5167" s="29" t="s">
        <v>3291</v>
      </c>
      <c r="Q5167" s="29" t="s">
        <v>3209</v>
      </c>
      <c r="R5167" s="29" t="s">
        <v>3098</v>
      </c>
      <c r="S5167" s="29" t="s">
        <v>3098</v>
      </c>
      <c r="T5167" s="29"/>
      <c r="U5167" s="30">
        <v>0</v>
      </c>
      <c r="V5167" s="30">
        <v>0</v>
      </c>
      <c r="W5167" s="30">
        <v>0</v>
      </c>
      <c r="X5167" s="30">
        <v>0</v>
      </c>
      <c r="Y5167" s="30">
        <v>0</v>
      </c>
      <c r="Z5167" s="30">
        <v>0</v>
      </c>
      <c r="AA5167" s="30">
        <v>0</v>
      </c>
      <c r="AB5167" s="30">
        <v>0</v>
      </c>
      <c r="AC5167" s="30">
        <v>600</v>
      </c>
      <c r="AD5167" s="30">
        <v>2000</v>
      </c>
      <c r="AE5167" s="30">
        <v>2000</v>
      </c>
      <c r="AF5167" s="30">
        <v>2000</v>
      </c>
    </row>
    <row r="5168" spans="1:32" x14ac:dyDescent="0.45">
      <c r="A5168" s="29" t="s">
        <v>1053</v>
      </c>
      <c r="B5168" s="29" t="s">
        <v>1054</v>
      </c>
      <c r="C5168" s="29" t="s">
        <v>3292</v>
      </c>
      <c r="D5168" s="29" t="s">
        <v>3293</v>
      </c>
      <c r="E5168" s="29" t="s">
        <v>3292</v>
      </c>
      <c r="F5168" s="29" t="s">
        <v>3294</v>
      </c>
      <c r="G5168" s="29" t="s">
        <v>3200</v>
      </c>
      <c r="H5168" s="29" t="s">
        <v>3201</v>
      </c>
      <c r="I5168" s="29" t="s">
        <v>3226</v>
      </c>
      <c r="J5168" s="29" t="s">
        <v>3227</v>
      </c>
      <c r="K5168" s="29" t="s">
        <v>3228</v>
      </c>
      <c r="L5168" s="29" t="s">
        <v>3111</v>
      </c>
      <c r="M5168" s="29" t="s">
        <v>3295</v>
      </c>
      <c r="N5168" s="29" t="s">
        <v>3296</v>
      </c>
      <c r="O5168" s="29" t="s">
        <v>3297</v>
      </c>
      <c r="P5168" s="29" t="s">
        <v>3298</v>
      </c>
      <c r="Q5168" s="29" t="s">
        <v>3209</v>
      </c>
      <c r="R5168" s="29" t="s">
        <v>3210</v>
      </c>
      <c r="S5168" s="29" t="s">
        <v>3098</v>
      </c>
      <c r="T5168" s="29"/>
      <c r="U5168" s="30">
        <v>0</v>
      </c>
      <c r="V5168" s="30">
        <v>0</v>
      </c>
      <c r="W5168" s="30">
        <v>0</v>
      </c>
      <c r="X5168" s="30">
        <v>0</v>
      </c>
      <c r="Y5168" s="30">
        <v>0</v>
      </c>
      <c r="Z5168" s="30">
        <v>0</v>
      </c>
      <c r="AA5168" s="30">
        <v>0</v>
      </c>
      <c r="AB5168" s="30">
        <v>0</v>
      </c>
      <c r="AC5168" s="30">
        <v>0</v>
      </c>
      <c r="AD5168" s="30">
        <v>0</v>
      </c>
      <c r="AE5168" s="30">
        <v>0</v>
      </c>
      <c r="AF5168" s="30">
        <v>0</v>
      </c>
    </row>
    <row r="5169" spans="1:32" x14ac:dyDescent="0.45">
      <c r="A5169" s="29" t="s">
        <v>1053</v>
      </c>
      <c r="B5169" s="29" t="s">
        <v>1054</v>
      </c>
      <c r="C5169" s="29" t="s">
        <v>3292</v>
      </c>
      <c r="D5169" s="29" t="s">
        <v>3293</v>
      </c>
      <c r="E5169" s="29" t="s">
        <v>3582</v>
      </c>
      <c r="F5169" s="29" t="s">
        <v>3583</v>
      </c>
      <c r="G5169" s="29" t="s">
        <v>3200</v>
      </c>
      <c r="H5169" s="29" t="s">
        <v>3201</v>
      </c>
      <c r="I5169" s="29" t="s">
        <v>3202</v>
      </c>
      <c r="J5169" s="29" t="s">
        <v>3203</v>
      </c>
      <c r="K5169" s="29" t="s">
        <v>3520</v>
      </c>
      <c r="L5169" s="29" t="s">
        <v>3108</v>
      </c>
      <c r="M5169" s="29" t="s">
        <v>3588</v>
      </c>
      <c r="N5169" s="29" t="s">
        <v>3589</v>
      </c>
      <c r="O5169" s="29" t="s">
        <v>3670</v>
      </c>
      <c r="P5169" s="29" t="s">
        <v>3671</v>
      </c>
      <c r="Q5169" s="29" t="s">
        <v>3209</v>
      </c>
      <c r="R5169" s="29" t="s">
        <v>3098</v>
      </c>
      <c r="S5169" s="29" t="s">
        <v>3098</v>
      </c>
      <c r="T5169" s="29"/>
      <c r="U5169" s="30">
        <v>0</v>
      </c>
      <c r="V5169" s="30">
        <v>0</v>
      </c>
      <c r="W5169" s="30">
        <v>0</v>
      </c>
      <c r="X5169" s="30">
        <v>0</v>
      </c>
      <c r="Y5169" s="30">
        <v>0</v>
      </c>
      <c r="Z5169" s="30">
        <v>0</v>
      </c>
      <c r="AA5169" s="30">
        <v>0</v>
      </c>
      <c r="AB5169" s="30">
        <v>0</v>
      </c>
      <c r="AC5169" s="30">
        <v>18458</v>
      </c>
      <c r="AD5169" s="30">
        <v>28387</v>
      </c>
      <c r="AE5169" s="30">
        <v>19271</v>
      </c>
      <c r="AF5169" s="30">
        <v>19271</v>
      </c>
    </row>
    <row r="5170" spans="1:32" x14ac:dyDescent="0.45">
      <c r="A5170" s="29" t="s">
        <v>1150</v>
      </c>
      <c r="B5170" s="29" t="s">
        <v>1151</v>
      </c>
      <c r="C5170" s="29" t="s">
        <v>3299</v>
      </c>
      <c r="D5170" s="29" t="s">
        <v>3300</v>
      </c>
      <c r="E5170" s="29" t="s">
        <v>3301</v>
      </c>
      <c r="F5170" s="29" t="s">
        <v>3302</v>
      </c>
      <c r="G5170" s="29" t="s">
        <v>3200</v>
      </c>
      <c r="H5170" s="29" t="s">
        <v>3201</v>
      </c>
      <c r="I5170" s="29" t="s">
        <v>3202</v>
      </c>
      <c r="J5170" s="29" t="s">
        <v>3203</v>
      </c>
      <c r="K5170" s="29" t="s">
        <v>3204</v>
      </c>
      <c r="L5170" s="29" t="s">
        <v>3109</v>
      </c>
      <c r="M5170" s="29" t="s">
        <v>3378</v>
      </c>
      <c r="N5170" s="29" t="s">
        <v>3379</v>
      </c>
      <c r="O5170" s="29" t="s">
        <v>3380</v>
      </c>
      <c r="P5170" s="29" t="s">
        <v>3381</v>
      </c>
      <c r="Q5170" s="29" t="s">
        <v>3209</v>
      </c>
      <c r="R5170" s="29" t="s">
        <v>3210</v>
      </c>
      <c r="S5170" s="29" t="s">
        <v>3098</v>
      </c>
      <c r="T5170" s="29"/>
      <c r="U5170" s="30">
        <v>7070</v>
      </c>
      <c r="V5170" s="30">
        <v>7070</v>
      </c>
      <c r="W5170" s="30">
        <v>6970</v>
      </c>
      <c r="X5170" s="30">
        <v>7070</v>
      </c>
      <c r="Y5170" s="30">
        <v>6970</v>
      </c>
      <c r="Z5170" s="30">
        <v>6970</v>
      </c>
      <c r="AA5170" s="30">
        <v>6970</v>
      </c>
      <c r="AB5170" s="30">
        <v>6970</v>
      </c>
      <c r="AC5170" s="30">
        <v>6970</v>
      </c>
      <c r="AD5170" s="30">
        <v>6970</v>
      </c>
      <c r="AE5170" s="30">
        <v>0</v>
      </c>
      <c r="AF5170" s="30">
        <v>0</v>
      </c>
    </row>
    <row r="5171" spans="1:32" x14ac:dyDescent="0.45">
      <c r="A5171" s="29" t="s">
        <v>1150</v>
      </c>
      <c r="B5171" s="29" t="s">
        <v>1151</v>
      </c>
      <c r="C5171" s="29" t="s">
        <v>3299</v>
      </c>
      <c r="D5171" s="29" t="s">
        <v>3300</v>
      </c>
      <c r="E5171" s="29" t="s">
        <v>3301</v>
      </c>
      <c r="F5171" s="29" t="s">
        <v>3302</v>
      </c>
      <c r="G5171" s="29" t="s">
        <v>3200</v>
      </c>
      <c r="H5171" s="29" t="s">
        <v>3201</v>
      </c>
      <c r="I5171" s="29" t="s">
        <v>3226</v>
      </c>
      <c r="J5171" s="29" t="s">
        <v>3227</v>
      </c>
      <c r="K5171" s="29" t="s">
        <v>3228</v>
      </c>
      <c r="L5171" s="29" t="s">
        <v>3111</v>
      </c>
      <c r="M5171" s="29" t="s">
        <v>3229</v>
      </c>
      <c r="N5171" s="29" t="s">
        <v>3230</v>
      </c>
      <c r="O5171" s="29" t="s">
        <v>3231</v>
      </c>
      <c r="P5171" s="29" t="s">
        <v>3232</v>
      </c>
      <c r="Q5171" s="29" t="s">
        <v>3209</v>
      </c>
      <c r="R5171" s="29" t="s">
        <v>3210</v>
      </c>
      <c r="S5171" s="29" t="s">
        <v>3098</v>
      </c>
      <c r="T5171" s="29"/>
      <c r="U5171" s="30">
        <v>0</v>
      </c>
      <c r="V5171" s="30">
        <v>9600</v>
      </c>
      <c r="W5171" s="30">
        <v>0</v>
      </c>
      <c r="X5171" s="30">
        <v>0</v>
      </c>
      <c r="Y5171" s="30">
        <v>0</v>
      </c>
      <c r="Z5171" s="30">
        <v>0</v>
      </c>
      <c r="AA5171" s="30">
        <v>0</v>
      </c>
      <c r="AB5171" s="30">
        <v>0</v>
      </c>
      <c r="AC5171" s="30">
        <v>0</v>
      </c>
      <c r="AD5171" s="30">
        <v>0</v>
      </c>
      <c r="AE5171" s="30">
        <v>0</v>
      </c>
      <c r="AF5171" s="30">
        <v>0</v>
      </c>
    </row>
    <row r="5172" spans="1:32" x14ac:dyDescent="0.45">
      <c r="A5172" s="29" t="s">
        <v>1150</v>
      </c>
      <c r="B5172" s="29" t="s">
        <v>1151</v>
      </c>
      <c r="C5172" s="29" t="s">
        <v>3211</v>
      </c>
      <c r="D5172" s="29" t="s">
        <v>3212</v>
      </c>
      <c r="E5172" s="29" t="s">
        <v>3213</v>
      </c>
      <c r="F5172" s="29" t="s">
        <v>982</v>
      </c>
      <c r="G5172" s="29" t="s">
        <v>3200</v>
      </c>
      <c r="H5172" s="29" t="s">
        <v>3201</v>
      </c>
      <c r="I5172" s="29" t="s">
        <v>3202</v>
      </c>
      <c r="J5172" s="29" t="s">
        <v>3203</v>
      </c>
      <c r="K5172" s="29" t="s">
        <v>3204</v>
      </c>
      <c r="L5172" s="29" t="s">
        <v>3109</v>
      </c>
      <c r="M5172" s="29" t="s">
        <v>3205</v>
      </c>
      <c r="N5172" s="29" t="s">
        <v>3206</v>
      </c>
      <c r="O5172" s="29" t="s">
        <v>3214</v>
      </c>
      <c r="P5172" s="29" t="s">
        <v>3215</v>
      </c>
      <c r="Q5172" s="29" t="s">
        <v>3209</v>
      </c>
      <c r="R5172" s="29" t="s">
        <v>3210</v>
      </c>
      <c r="S5172" s="29" t="s">
        <v>3098</v>
      </c>
      <c r="T5172" s="29"/>
      <c r="U5172" s="30">
        <v>0</v>
      </c>
      <c r="V5172" s="30">
        <v>0</v>
      </c>
      <c r="W5172" s="30">
        <v>100</v>
      </c>
      <c r="X5172" s="30">
        <v>0</v>
      </c>
      <c r="Y5172" s="30">
        <v>0</v>
      </c>
      <c r="Z5172" s="30">
        <v>0</v>
      </c>
      <c r="AA5172" s="30">
        <v>0</v>
      </c>
      <c r="AB5172" s="30">
        <v>0</v>
      </c>
      <c r="AC5172" s="30">
        <v>0</v>
      </c>
      <c r="AD5172" s="30">
        <v>0</v>
      </c>
      <c r="AE5172" s="30">
        <v>0</v>
      </c>
      <c r="AF5172" s="30">
        <v>0</v>
      </c>
    </row>
    <row r="5173" spans="1:32" x14ac:dyDescent="0.45">
      <c r="A5173" s="29" t="s">
        <v>1150</v>
      </c>
      <c r="B5173" s="29" t="s">
        <v>1151</v>
      </c>
      <c r="C5173" s="29" t="s">
        <v>3211</v>
      </c>
      <c r="D5173" s="29" t="s">
        <v>3212</v>
      </c>
      <c r="E5173" s="29" t="s">
        <v>3213</v>
      </c>
      <c r="F5173" s="29" t="s">
        <v>982</v>
      </c>
      <c r="G5173" s="29" t="s">
        <v>3200</v>
      </c>
      <c r="H5173" s="29" t="s">
        <v>3201</v>
      </c>
      <c r="I5173" s="29" t="s">
        <v>3202</v>
      </c>
      <c r="J5173" s="29" t="s">
        <v>3203</v>
      </c>
      <c r="K5173" s="29" t="s">
        <v>3221</v>
      </c>
      <c r="L5173" s="29" t="s">
        <v>3113</v>
      </c>
      <c r="M5173" s="29" t="s">
        <v>3222</v>
      </c>
      <c r="N5173" s="29" t="s">
        <v>3223</v>
      </c>
      <c r="O5173" s="29" t="s">
        <v>3224</v>
      </c>
      <c r="P5173" s="29" t="s">
        <v>3225</v>
      </c>
      <c r="Q5173" s="29" t="s">
        <v>3209</v>
      </c>
      <c r="R5173" s="29" t="s">
        <v>3210</v>
      </c>
      <c r="S5173" s="29" t="s">
        <v>3098</v>
      </c>
      <c r="T5173" s="29"/>
      <c r="U5173" s="30">
        <v>115812</v>
      </c>
      <c r="V5173" s="30">
        <v>114143</v>
      </c>
      <c r="W5173" s="30">
        <v>131826</v>
      </c>
      <c r="X5173" s="30">
        <v>123128</v>
      </c>
      <c r="Y5173" s="30">
        <v>119099</v>
      </c>
      <c r="Z5173" s="30">
        <v>120232</v>
      </c>
      <c r="AA5173" s="30">
        <v>81532</v>
      </c>
      <c r="AB5173" s="30">
        <v>73799</v>
      </c>
      <c r="AC5173" s="30">
        <v>78001</v>
      </c>
      <c r="AD5173" s="30">
        <v>86994</v>
      </c>
      <c r="AE5173" s="30">
        <v>80688</v>
      </c>
      <c r="AF5173" s="30">
        <v>71315</v>
      </c>
    </row>
    <row r="5174" spans="1:32" x14ac:dyDescent="0.45">
      <c r="A5174" s="29" t="s">
        <v>1150</v>
      </c>
      <c r="B5174" s="29" t="s">
        <v>1151</v>
      </c>
      <c r="C5174" s="29" t="s">
        <v>3211</v>
      </c>
      <c r="D5174" s="29" t="s">
        <v>3212</v>
      </c>
      <c r="E5174" s="29" t="s">
        <v>3213</v>
      </c>
      <c r="F5174" s="29" t="s">
        <v>982</v>
      </c>
      <c r="G5174" s="29" t="s">
        <v>3200</v>
      </c>
      <c r="H5174" s="29" t="s">
        <v>3201</v>
      </c>
      <c r="I5174" s="29" t="s">
        <v>3202</v>
      </c>
      <c r="J5174" s="29" t="s">
        <v>3203</v>
      </c>
      <c r="K5174" s="29" t="s">
        <v>3221</v>
      </c>
      <c r="L5174" s="29" t="s">
        <v>3113</v>
      </c>
      <c r="M5174" s="29" t="s">
        <v>3222</v>
      </c>
      <c r="N5174" s="29" t="s">
        <v>3223</v>
      </c>
      <c r="O5174" s="29" t="s">
        <v>3224</v>
      </c>
      <c r="P5174" s="29" t="s">
        <v>3225</v>
      </c>
      <c r="Q5174" s="29" t="s">
        <v>3209</v>
      </c>
      <c r="R5174" s="29" t="s">
        <v>3098</v>
      </c>
      <c r="S5174" s="29" t="s">
        <v>3098</v>
      </c>
      <c r="T5174" s="29"/>
      <c r="U5174" s="30">
        <v>0</v>
      </c>
      <c r="V5174" s="30">
        <v>0</v>
      </c>
      <c r="W5174" s="30">
        <v>0</v>
      </c>
      <c r="X5174" s="30">
        <v>0</v>
      </c>
      <c r="Y5174" s="30">
        <v>0</v>
      </c>
      <c r="Z5174" s="30">
        <v>0</v>
      </c>
      <c r="AA5174" s="30">
        <v>1000</v>
      </c>
      <c r="AB5174" s="30">
        <v>1000</v>
      </c>
      <c r="AC5174" s="30">
        <v>1000</v>
      </c>
      <c r="AD5174" s="30">
        <v>1000</v>
      </c>
      <c r="AE5174" s="30">
        <v>1000</v>
      </c>
      <c r="AF5174" s="30">
        <v>1000</v>
      </c>
    </row>
    <row r="5175" spans="1:32" x14ac:dyDescent="0.45">
      <c r="A5175" s="29" t="s">
        <v>1150</v>
      </c>
      <c r="B5175" s="29" t="s">
        <v>1151</v>
      </c>
      <c r="C5175" s="29" t="s">
        <v>3211</v>
      </c>
      <c r="D5175" s="29" t="s">
        <v>3212</v>
      </c>
      <c r="E5175" s="29" t="s">
        <v>3213</v>
      </c>
      <c r="F5175" s="29" t="s">
        <v>982</v>
      </c>
      <c r="G5175" s="29" t="s">
        <v>3200</v>
      </c>
      <c r="H5175" s="29" t="s">
        <v>3201</v>
      </c>
      <c r="I5175" s="29" t="s">
        <v>3226</v>
      </c>
      <c r="J5175" s="29" t="s">
        <v>3227</v>
      </c>
      <c r="K5175" s="29" t="s">
        <v>3228</v>
      </c>
      <c r="L5175" s="29" t="s">
        <v>3111</v>
      </c>
      <c r="M5175" s="29" t="s">
        <v>3604</v>
      </c>
      <c r="N5175" s="29" t="s">
        <v>3605</v>
      </c>
      <c r="O5175" s="29" t="s">
        <v>3606</v>
      </c>
      <c r="P5175" s="29" t="s">
        <v>3607</v>
      </c>
      <c r="Q5175" s="29" t="s">
        <v>3209</v>
      </c>
      <c r="R5175" s="29" t="s">
        <v>3210</v>
      </c>
      <c r="S5175" s="29" t="s">
        <v>3098</v>
      </c>
      <c r="T5175" s="29"/>
      <c r="U5175" s="30">
        <v>10198</v>
      </c>
      <c r="V5175" s="30">
        <v>10866</v>
      </c>
      <c r="W5175" s="30">
        <v>14625</v>
      </c>
      <c r="X5175" s="30">
        <v>15469</v>
      </c>
      <c r="Y5175" s="30">
        <v>9756</v>
      </c>
      <c r="Z5175" s="30">
        <v>12223</v>
      </c>
      <c r="AA5175" s="30">
        <v>8485</v>
      </c>
      <c r="AB5175" s="30">
        <v>8761</v>
      </c>
      <c r="AC5175" s="30">
        <v>13022</v>
      </c>
      <c r="AD5175" s="30">
        <v>14083</v>
      </c>
      <c r="AE5175" s="30">
        <v>11197</v>
      </c>
      <c r="AF5175" s="30">
        <v>9222</v>
      </c>
    </row>
    <row r="5176" spans="1:32" x14ac:dyDescent="0.45">
      <c r="A5176" s="29" t="s">
        <v>1150</v>
      </c>
      <c r="B5176" s="29" t="s">
        <v>1151</v>
      </c>
      <c r="C5176" s="29" t="s">
        <v>3211</v>
      </c>
      <c r="D5176" s="29" t="s">
        <v>3212</v>
      </c>
      <c r="E5176" s="29" t="s">
        <v>3213</v>
      </c>
      <c r="F5176" s="29" t="s">
        <v>982</v>
      </c>
      <c r="G5176" s="29" t="s">
        <v>3200</v>
      </c>
      <c r="H5176" s="29" t="s">
        <v>3201</v>
      </c>
      <c r="I5176" s="29" t="s">
        <v>3226</v>
      </c>
      <c r="J5176" s="29" t="s">
        <v>3227</v>
      </c>
      <c r="K5176" s="29" t="s">
        <v>3228</v>
      </c>
      <c r="L5176" s="29" t="s">
        <v>3111</v>
      </c>
      <c r="M5176" s="29" t="s">
        <v>3409</v>
      </c>
      <c r="N5176" s="29" t="s">
        <v>3410</v>
      </c>
      <c r="O5176" s="29" t="s">
        <v>3411</v>
      </c>
      <c r="P5176" s="29" t="s">
        <v>3412</v>
      </c>
      <c r="Q5176" s="29" t="s">
        <v>3209</v>
      </c>
      <c r="R5176" s="29" t="s">
        <v>3210</v>
      </c>
      <c r="S5176" s="29" t="s">
        <v>3098</v>
      </c>
      <c r="T5176" s="29"/>
      <c r="U5176" s="30">
        <v>4000</v>
      </c>
      <c r="V5176" s="30">
        <v>4000</v>
      </c>
      <c r="W5176" s="30">
        <v>4000</v>
      </c>
      <c r="X5176" s="30">
        <v>4000</v>
      </c>
      <c r="Y5176" s="30">
        <v>4000</v>
      </c>
      <c r="Z5176" s="30">
        <v>4000</v>
      </c>
      <c r="AA5176" s="30">
        <v>4000</v>
      </c>
      <c r="AB5176" s="30">
        <v>4000</v>
      </c>
      <c r="AC5176" s="30">
        <v>4000</v>
      </c>
      <c r="AD5176" s="30">
        <v>4000</v>
      </c>
      <c r="AE5176" s="30">
        <v>4000</v>
      </c>
      <c r="AF5176" s="30">
        <v>4000</v>
      </c>
    </row>
    <row r="5177" spans="1:32" x14ac:dyDescent="0.45">
      <c r="A5177" s="29" t="s">
        <v>1150</v>
      </c>
      <c r="B5177" s="29" t="s">
        <v>1151</v>
      </c>
      <c r="C5177" s="29" t="s">
        <v>3211</v>
      </c>
      <c r="D5177" s="29" t="s">
        <v>3212</v>
      </c>
      <c r="E5177" s="29" t="s">
        <v>3213</v>
      </c>
      <c r="F5177" s="29" t="s">
        <v>982</v>
      </c>
      <c r="G5177" s="29" t="s">
        <v>3200</v>
      </c>
      <c r="H5177" s="29" t="s">
        <v>3201</v>
      </c>
      <c r="I5177" s="29" t="s">
        <v>3226</v>
      </c>
      <c r="J5177" s="29" t="s">
        <v>3227</v>
      </c>
      <c r="K5177" s="29" t="s">
        <v>3228</v>
      </c>
      <c r="L5177" s="29" t="s">
        <v>3111</v>
      </c>
      <c r="M5177" s="29" t="s">
        <v>3229</v>
      </c>
      <c r="N5177" s="29" t="s">
        <v>3230</v>
      </c>
      <c r="O5177" s="29" t="s">
        <v>3231</v>
      </c>
      <c r="P5177" s="29" t="s">
        <v>3232</v>
      </c>
      <c r="Q5177" s="29" t="s">
        <v>3209</v>
      </c>
      <c r="R5177" s="29" t="s">
        <v>3210</v>
      </c>
      <c r="S5177" s="29" t="s">
        <v>3098</v>
      </c>
      <c r="T5177" s="29"/>
      <c r="U5177" s="30">
        <v>22460</v>
      </c>
      <c r="V5177" s="30">
        <v>12800</v>
      </c>
      <c r="W5177" s="30">
        <v>22400</v>
      </c>
      <c r="X5177" s="30">
        <v>22400</v>
      </c>
      <c r="Y5177" s="30">
        <v>22400</v>
      </c>
      <c r="Z5177" s="30">
        <v>22400</v>
      </c>
      <c r="AA5177" s="30">
        <v>22400</v>
      </c>
      <c r="AB5177" s="30">
        <v>22400</v>
      </c>
      <c r="AC5177" s="30">
        <v>22400</v>
      </c>
      <c r="AD5177" s="30">
        <v>22400</v>
      </c>
      <c r="AE5177" s="30">
        <v>22400</v>
      </c>
      <c r="AF5177" s="30">
        <v>22400</v>
      </c>
    </row>
    <row r="5178" spans="1:32" x14ac:dyDescent="0.45">
      <c r="A5178" s="29" t="s">
        <v>1150</v>
      </c>
      <c r="B5178" s="29" t="s">
        <v>1151</v>
      </c>
      <c r="C5178" s="29" t="s">
        <v>3211</v>
      </c>
      <c r="D5178" s="29" t="s">
        <v>3212</v>
      </c>
      <c r="E5178" s="29" t="s">
        <v>3213</v>
      </c>
      <c r="F5178" s="29" t="s">
        <v>982</v>
      </c>
      <c r="G5178" s="29" t="s">
        <v>3233</v>
      </c>
      <c r="H5178" s="29" t="s">
        <v>3234</v>
      </c>
      <c r="I5178" s="29" t="s">
        <v>3235</v>
      </c>
      <c r="J5178" s="29" t="s">
        <v>3236</v>
      </c>
      <c r="K5178" s="29" t="s">
        <v>3237</v>
      </c>
      <c r="L5178" s="29" t="s">
        <v>3107</v>
      </c>
      <c r="M5178" s="29" t="s">
        <v>3456</v>
      </c>
      <c r="N5178" s="29" t="s">
        <v>3457</v>
      </c>
      <c r="O5178" s="29" t="s">
        <v>3629</v>
      </c>
      <c r="P5178" s="29" t="s">
        <v>3630</v>
      </c>
      <c r="Q5178" s="29" t="s">
        <v>3209</v>
      </c>
      <c r="R5178" s="29" t="s">
        <v>3210</v>
      </c>
      <c r="S5178" s="29" t="s">
        <v>3098</v>
      </c>
      <c r="T5178" s="29"/>
      <c r="U5178" s="30">
        <v>3400</v>
      </c>
      <c r="V5178" s="30">
        <v>3400</v>
      </c>
      <c r="W5178" s="30">
        <v>3400</v>
      </c>
      <c r="X5178" s="30">
        <v>3400</v>
      </c>
      <c r="Y5178" s="30">
        <v>3400</v>
      </c>
      <c r="Z5178" s="30">
        <v>3400</v>
      </c>
      <c r="AA5178" s="30">
        <v>3400</v>
      </c>
      <c r="AB5178" s="30">
        <v>3400</v>
      </c>
      <c r="AC5178" s="30">
        <v>3400</v>
      </c>
      <c r="AD5178" s="30">
        <v>3400</v>
      </c>
      <c r="AE5178" s="30">
        <v>3400</v>
      </c>
      <c r="AF5178" s="30">
        <v>3400</v>
      </c>
    </row>
    <row r="5179" spans="1:32" x14ac:dyDescent="0.45">
      <c r="A5179" s="29" t="s">
        <v>1150</v>
      </c>
      <c r="B5179" s="29" t="s">
        <v>1151</v>
      </c>
      <c r="C5179" s="29" t="s">
        <v>3211</v>
      </c>
      <c r="D5179" s="29" t="s">
        <v>3212</v>
      </c>
      <c r="E5179" s="29" t="s">
        <v>3213</v>
      </c>
      <c r="F5179" s="29" t="s">
        <v>982</v>
      </c>
      <c r="G5179" s="29" t="s">
        <v>3233</v>
      </c>
      <c r="H5179" s="29" t="s">
        <v>3234</v>
      </c>
      <c r="I5179" s="29" t="s">
        <v>3235</v>
      </c>
      <c r="J5179" s="29" t="s">
        <v>3236</v>
      </c>
      <c r="K5179" s="29" t="s">
        <v>3237</v>
      </c>
      <c r="L5179" s="29" t="s">
        <v>3107</v>
      </c>
      <c r="M5179" s="29" t="s">
        <v>3238</v>
      </c>
      <c r="N5179" s="29" t="s">
        <v>3239</v>
      </c>
      <c r="O5179" s="29" t="s">
        <v>3422</v>
      </c>
      <c r="P5179" s="29" t="s">
        <v>3423</v>
      </c>
      <c r="Q5179" s="29" t="s">
        <v>3209</v>
      </c>
      <c r="R5179" s="29" t="s">
        <v>3210</v>
      </c>
      <c r="S5179" s="29" t="s">
        <v>3098</v>
      </c>
      <c r="T5179" s="29"/>
      <c r="U5179" s="30">
        <v>8000</v>
      </c>
      <c r="V5179" s="30">
        <v>8000</v>
      </c>
      <c r="W5179" s="30">
        <v>8000</v>
      </c>
      <c r="X5179" s="30">
        <v>8000</v>
      </c>
      <c r="Y5179" s="30">
        <v>8000</v>
      </c>
      <c r="Z5179" s="30">
        <v>8000</v>
      </c>
      <c r="AA5179" s="30">
        <v>8000</v>
      </c>
      <c r="AB5179" s="30">
        <v>8000</v>
      </c>
      <c r="AC5179" s="30">
        <v>8000</v>
      </c>
      <c r="AD5179" s="30">
        <v>8000</v>
      </c>
      <c r="AE5179" s="30">
        <v>8000</v>
      </c>
      <c r="AF5179" s="30">
        <v>8000</v>
      </c>
    </row>
    <row r="5180" spans="1:32" x14ac:dyDescent="0.45">
      <c r="A5180" s="29" t="s">
        <v>1150</v>
      </c>
      <c r="B5180" s="29" t="s">
        <v>1151</v>
      </c>
      <c r="C5180" s="29" t="s">
        <v>3211</v>
      </c>
      <c r="D5180" s="29" t="s">
        <v>3212</v>
      </c>
      <c r="E5180" s="29" t="s">
        <v>3213</v>
      </c>
      <c r="F5180" s="29" t="s">
        <v>982</v>
      </c>
      <c r="G5180" s="29" t="s">
        <v>3233</v>
      </c>
      <c r="H5180" s="29" t="s">
        <v>3234</v>
      </c>
      <c r="I5180" s="29" t="s">
        <v>3235</v>
      </c>
      <c r="J5180" s="29" t="s">
        <v>3236</v>
      </c>
      <c r="K5180" s="29" t="s">
        <v>3237</v>
      </c>
      <c r="L5180" s="29" t="s">
        <v>3107</v>
      </c>
      <c r="M5180" s="29" t="s">
        <v>3238</v>
      </c>
      <c r="N5180" s="29" t="s">
        <v>3239</v>
      </c>
      <c r="O5180" s="29" t="s">
        <v>3240</v>
      </c>
      <c r="P5180" s="29" t="s">
        <v>3241</v>
      </c>
      <c r="Q5180" s="29" t="s">
        <v>3209</v>
      </c>
      <c r="R5180" s="29" t="s">
        <v>3210</v>
      </c>
      <c r="S5180" s="29" t="s">
        <v>3098</v>
      </c>
      <c r="T5180" s="29"/>
      <c r="U5180" s="30">
        <v>18800</v>
      </c>
      <c r="V5180" s="30">
        <v>18800</v>
      </c>
      <c r="W5180" s="30">
        <v>18800</v>
      </c>
      <c r="X5180" s="30">
        <v>18800</v>
      </c>
      <c r="Y5180" s="30">
        <v>18800</v>
      </c>
      <c r="Z5180" s="30">
        <v>18800</v>
      </c>
      <c r="AA5180" s="30">
        <v>18800</v>
      </c>
      <c r="AB5180" s="30">
        <v>18800</v>
      </c>
      <c r="AC5180" s="30">
        <v>18800</v>
      </c>
      <c r="AD5180" s="30">
        <v>18800</v>
      </c>
      <c r="AE5180" s="30">
        <v>18800</v>
      </c>
      <c r="AF5180" s="30">
        <v>18800</v>
      </c>
    </row>
    <row r="5181" spans="1:32" x14ac:dyDescent="0.45">
      <c r="A5181" s="29" t="s">
        <v>1150</v>
      </c>
      <c r="B5181" s="29" t="s">
        <v>1151</v>
      </c>
      <c r="C5181" s="29" t="s">
        <v>3211</v>
      </c>
      <c r="D5181" s="29" t="s">
        <v>3212</v>
      </c>
      <c r="E5181" s="29" t="s">
        <v>3213</v>
      </c>
      <c r="F5181" s="29" t="s">
        <v>982</v>
      </c>
      <c r="G5181" s="29" t="s">
        <v>3233</v>
      </c>
      <c r="H5181" s="29" t="s">
        <v>3234</v>
      </c>
      <c r="I5181" s="29" t="s">
        <v>3242</v>
      </c>
      <c r="J5181" s="29" t="s">
        <v>3243</v>
      </c>
      <c r="K5181" s="29" t="s">
        <v>3244</v>
      </c>
      <c r="L5181" s="29" t="s">
        <v>3104</v>
      </c>
      <c r="M5181" s="29" t="s">
        <v>3245</v>
      </c>
      <c r="N5181" s="29" t="s">
        <v>3246</v>
      </c>
      <c r="O5181" s="29" t="s">
        <v>3836</v>
      </c>
      <c r="P5181" s="29" t="s">
        <v>3837</v>
      </c>
      <c r="Q5181" s="29" t="s">
        <v>3209</v>
      </c>
      <c r="R5181" s="29" t="s">
        <v>3210</v>
      </c>
      <c r="S5181" s="29" t="s">
        <v>3098</v>
      </c>
      <c r="T5181" s="29"/>
      <c r="U5181" s="30">
        <v>19000</v>
      </c>
      <c r="V5181" s="30">
        <v>19000</v>
      </c>
      <c r="W5181" s="30">
        <v>19000</v>
      </c>
      <c r="X5181" s="30">
        <v>19000</v>
      </c>
      <c r="Y5181" s="30">
        <v>19000</v>
      </c>
      <c r="Z5181" s="30">
        <v>19000</v>
      </c>
      <c r="AA5181" s="30">
        <v>19000</v>
      </c>
      <c r="AB5181" s="30">
        <v>19000</v>
      </c>
      <c r="AC5181" s="30">
        <v>19000</v>
      </c>
      <c r="AD5181" s="30">
        <v>19000</v>
      </c>
      <c r="AE5181" s="30">
        <v>19000</v>
      </c>
      <c r="AF5181" s="30">
        <v>19000</v>
      </c>
    </row>
    <row r="5182" spans="1:32" x14ac:dyDescent="0.45">
      <c r="A5182" s="29" t="s">
        <v>1150</v>
      </c>
      <c r="B5182" s="29" t="s">
        <v>1151</v>
      </c>
      <c r="C5182" s="29" t="s">
        <v>3211</v>
      </c>
      <c r="D5182" s="29" t="s">
        <v>3212</v>
      </c>
      <c r="E5182" s="29" t="s">
        <v>3213</v>
      </c>
      <c r="F5182" s="29" t="s">
        <v>982</v>
      </c>
      <c r="G5182" s="29" t="s">
        <v>3233</v>
      </c>
      <c r="H5182" s="29" t="s">
        <v>3234</v>
      </c>
      <c r="I5182" s="29" t="s">
        <v>3242</v>
      </c>
      <c r="J5182" s="29" t="s">
        <v>3243</v>
      </c>
      <c r="K5182" s="29" t="s">
        <v>3244</v>
      </c>
      <c r="L5182" s="29" t="s">
        <v>3104</v>
      </c>
      <c r="M5182" s="29" t="s">
        <v>3245</v>
      </c>
      <c r="N5182" s="29" t="s">
        <v>3246</v>
      </c>
      <c r="O5182" s="29" t="s">
        <v>3250</v>
      </c>
      <c r="P5182" s="29" t="s">
        <v>3251</v>
      </c>
      <c r="Q5182" s="29" t="s">
        <v>3209</v>
      </c>
      <c r="R5182" s="29" t="s">
        <v>3210</v>
      </c>
      <c r="S5182" s="29" t="s">
        <v>3098</v>
      </c>
      <c r="T5182" s="29"/>
      <c r="U5182" s="30">
        <v>16000</v>
      </c>
      <c r="V5182" s="30">
        <v>16000</v>
      </c>
      <c r="W5182" s="30">
        <v>16000</v>
      </c>
      <c r="X5182" s="30">
        <v>16000</v>
      </c>
      <c r="Y5182" s="30">
        <v>16000</v>
      </c>
      <c r="Z5182" s="30">
        <v>16000</v>
      </c>
      <c r="AA5182" s="30">
        <v>16000</v>
      </c>
      <c r="AB5182" s="30">
        <v>16000</v>
      </c>
      <c r="AC5182" s="30">
        <v>16000</v>
      </c>
      <c r="AD5182" s="30">
        <v>16000</v>
      </c>
      <c r="AE5182" s="30">
        <v>16000</v>
      </c>
      <c r="AF5182" s="30">
        <v>16000</v>
      </c>
    </row>
    <row r="5183" spans="1:32" x14ac:dyDescent="0.45">
      <c r="A5183" s="29" t="s">
        <v>1150</v>
      </c>
      <c r="B5183" s="29" t="s">
        <v>1151</v>
      </c>
      <c r="C5183" s="29" t="s">
        <v>3211</v>
      </c>
      <c r="D5183" s="29" t="s">
        <v>3212</v>
      </c>
      <c r="E5183" s="29" t="s">
        <v>3213</v>
      </c>
      <c r="F5183" s="29" t="s">
        <v>982</v>
      </c>
      <c r="G5183" s="29" t="s">
        <v>3233</v>
      </c>
      <c r="H5183" s="29" t="s">
        <v>3234</v>
      </c>
      <c r="I5183" s="29" t="s">
        <v>3242</v>
      </c>
      <c r="J5183" s="29" t="s">
        <v>3243</v>
      </c>
      <c r="K5183" s="29" t="s">
        <v>3258</v>
      </c>
      <c r="L5183" s="29" t="s">
        <v>3105</v>
      </c>
      <c r="M5183" s="29" t="s">
        <v>3259</v>
      </c>
      <c r="N5183" s="29" t="s">
        <v>3105</v>
      </c>
      <c r="O5183" s="29" t="s">
        <v>3260</v>
      </c>
      <c r="P5183" s="29" t="s">
        <v>3261</v>
      </c>
      <c r="Q5183" s="29" t="s">
        <v>3209</v>
      </c>
      <c r="R5183" s="29" t="s">
        <v>3210</v>
      </c>
      <c r="S5183" s="29" t="s">
        <v>3098</v>
      </c>
      <c r="T5183" s="29"/>
      <c r="U5183" s="30">
        <v>0</v>
      </c>
      <c r="V5183" s="30">
        <v>0</v>
      </c>
      <c r="W5183" s="30">
        <v>0</v>
      </c>
      <c r="X5183" s="30">
        <v>0</v>
      </c>
      <c r="Y5183" s="30">
        <v>0</v>
      </c>
      <c r="Z5183" s="30">
        <v>0</v>
      </c>
      <c r="AA5183" s="30">
        <v>0</v>
      </c>
      <c r="AB5183" s="30">
        <v>0</v>
      </c>
      <c r="AC5183" s="30">
        <v>0</v>
      </c>
      <c r="AD5183" s="30">
        <v>0</v>
      </c>
      <c r="AE5183" s="30">
        <v>0</v>
      </c>
      <c r="AF5183" s="30">
        <v>0</v>
      </c>
    </row>
    <row r="5184" spans="1:32" x14ac:dyDescent="0.45">
      <c r="A5184" s="29" t="s">
        <v>1150</v>
      </c>
      <c r="B5184" s="29" t="s">
        <v>1151</v>
      </c>
      <c r="C5184" s="29" t="s">
        <v>3211</v>
      </c>
      <c r="D5184" s="29" t="s">
        <v>3212</v>
      </c>
      <c r="E5184" s="29" t="s">
        <v>3213</v>
      </c>
      <c r="F5184" s="29" t="s">
        <v>982</v>
      </c>
      <c r="G5184" s="29" t="s">
        <v>3233</v>
      </c>
      <c r="H5184" s="29" t="s">
        <v>3234</v>
      </c>
      <c r="I5184" s="29" t="s">
        <v>3262</v>
      </c>
      <c r="J5184" s="29" t="s">
        <v>3263</v>
      </c>
      <c r="K5184" s="29" t="s">
        <v>3307</v>
      </c>
      <c r="L5184" s="29" t="s">
        <v>3117</v>
      </c>
      <c r="M5184" s="29" t="s">
        <v>3308</v>
      </c>
      <c r="N5184" s="29" t="s">
        <v>3309</v>
      </c>
      <c r="O5184" s="29" t="s">
        <v>3310</v>
      </c>
      <c r="P5184" s="29" t="s">
        <v>3311</v>
      </c>
      <c r="Q5184" s="29" t="s">
        <v>3209</v>
      </c>
      <c r="R5184" s="29" t="s">
        <v>3210</v>
      </c>
      <c r="S5184" s="29" t="s">
        <v>3098</v>
      </c>
      <c r="T5184" s="29"/>
      <c r="U5184" s="30">
        <v>4675</v>
      </c>
      <c r="V5184" s="30">
        <v>5691</v>
      </c>
      <c r="W5184" s="30">
        <v>10757</v>
      </c>
      <c r="X5184" s="30">
        <v>3240</v>
      </c>
      <c r="Y5184" s="30">
        <v>0</v>
      </c>
      <c r="Z5184" s="30">
        <v>504</v>
      </c>
      <c r="AA5184" s="30">
        <v>8330</v>
      </c>
      <c r="AB5184" s="30">
        <v>0</v>
      </c>
      <c r="AC5184" s="30">
        <v>756</v>
      </c>
      <c r="AD5184" s="30">
        <v>0</v>
      </c>
      <c r="AE5184" s="30">
        <v>0</v>
      </c>
      <c r="AF5184" s="30">
        <v>0</v>
      </c>
    </row>
    <row r="5185" spans="1:32" x14ac:dyDescent="0.45">
      <c r="A5185" s="29" t="s">
        <v>1150</v>
      </c>
      <c r="B5185" s="29" t="s">
        <v>1151</v>
      </c>
      <c r="C5185" s="29" t="s">
        <v>3211</v>
      </c>
      <c r="D5185" s="29" t="s">
        <v>3212</v>
      </c>
      <c r="E5185" s="29" t="s">
        <v>3213</v>
      </c>
      <c r="F5185" s="29" t="s">
        <v>982</v>
      </c>
      <c r="G5185" s="29" t="s">
        <v>3233</v>
      </c>
      <c r="H5185" s="29" t="s">
        <v>3234</v>
      </c>
      <c r="I5185" s="29" t="s">
        <v>3262</v>
      </c>
      <c r="J5185" s="29" t="s">
        <v>3263</v>
      </c>
      <c r="K5185" s="29" t="s">
        <v>3307</v>
      </c>
      <c r="L5185" s="29" t="s">
        <v>3117</v>
      </c>
      <c r="M5185" s="29" t="s">
        <v>3838</v>
      </c>
      <c r="N5185" s="29" t="s">
        <v>3839</v>
      </c>
      <c r="O5185" s="29" t="s">
        <v>3840</v>
      </c>
      <c r="P5185" s="29" t="s">
        <v>3841</v>
      </c>
      <c r="Q5185" s="29" t="s">
        <v>3209</v>
      </c>
      <c r="R5185" s="29" t="s">
        <v>3210</v>
      </c>
      <c r="S5185" s="29" t="s">
        <v>3098</v>
      </c>
      <c r="T5185" s="29"/>
      <c r="U5185" s="30">
        <v>4464</v>
      </c>
      <c r="V5185" s="30">
        <v>0</v>
      </c>
      <c r="W5185" s="30">
        <v>0</v>
      </c>
      <c r="X5185" s="30">
        <v>0</v>
      </c>
      <c r="Y5185" s="30">
        <v>0</v>
      </c>
      <c r="Z5185" s="30">
        <v>0</v>
      </c>
      <c r="AA5185" s="30">
        <v>0</v>
      </c>
      <c r="AB5185" s="30">
        <v>0</v>
      </c>
      <c r="AC5185" s="30">
        <v>0</v>
      </c>
      <c r="AD5185" s="30">
        <v>0</v>
      </c>
      <c r="AE5185" s="30">
        <v>0</v>
      </c>
      <c r="AF5185" s="30">
        <v>0</v>
      </c>
    </row>
    <row r="5186" spans="1:32" x14ac:dyDescent="0.45">
      <c r="A5186" s="29" t="s">
        <v>1150</v>
      </c>
      <c r="B5186" s="29" t="s">
        <v>1151</v>
      </c>
      <c r="C5186" s="29" t="s">
        <v>3211</v>
      </c>
      <c r="D5186" s="29" t="s">
        <v>3212</v>
      </c>
      <c r="E5186" s="29" t="s">
        <v>3213</v>
      </c>
      <c r="F5186" s="29" t="s">
        <v>982</v>
      </c>
      <c r="G5186" s="29" t="s">
        <v>3233</v>
      </c>
      <c r="H5186" s="29" t="s">
        <v>3234</v>
      </c>
      <c r="I5186" s="29" t="s">
        <v>3262</v>
      </c>
      <c r="J5186" s="29" t="s">
        <v>3263</v>
      </c>
      <c r="K5186" s="29" t="s">
        <v>3264</v>
      </c>
      <c r="L5186" s="29" t="s">
        <v>3103</v>
      </c>
      <c r="M5186" s="29" t="s">
        <v>3265</v>
      </c>
      <c r="N5186" s="29" t="s">
        <v>3266</v>
      </c>
      <c r="O5186" s="29" t="s">
        <v>3267</v>
      </c>
      <c r="P5186" s="29" t="s">
        <v>3268</v>
      </c>
      <c r="Q5186" s="29" t="s">
        <v>3209</v>
      </c>
      <c r="R5186" s="29" t="s">
        <v>3210</v>
      </c>
      <c r="S5186" s="29" t="s">
        <v>3098</v>
      </c>
      <c r="T5186" s="29"/>
      <c r="U5186" s="30">
        <v>53600</v>
      </c>
      <c r="V5186" s="30">
        <v>53600</v>
      </c>
      <c r="W5186" s="30">
        <v>52761</v>
      </c>
      <c r="X5186" s="30">
        <v>48400</v>
      </c>
      <c r="Y5186" s="30">
        <v>48400</v>
      </c>
      <c r="Z5186" s="30">
        <v>48400</v>
      </c>
      <c r="AA5186" s="30">
        <v>48400</v>
      </c>
      <c r="AB5186" s="30">
        <v>48400</v>
      </c>
      <c r="AC5186" s="30">
        <v>48400</v>
      </c>
      <c r="AD5186" s="30">
        <v>48400</v>
      </c>
      <c r="AE5186" s="30">
        <v>48400</v>
      </c>
      <c r="AF5186" s="30">
        <v>48400</v>
      </c>
    </row>
    <row r="5187" spans="1:32" x14ac:dyDescent="0.45">
      <c r="A5187" s="29" t="s">
        <v>1150</v>
      </c>
      <c r="B5187" s="29" t="s">
        <v>1151</v>
      </c>
      <c r="C5187" s="29" t="s">
        <v>3211</v>
      </c>
      <c r="D5187" s="29" t="s">
        <v>3212</v>
      </c>
      <c r="E5187" s="29" t="s">
        <v>3213</v>
      </c>
      <c r="F5187" s="29" t="s">
        <v>982</v>
      </c>
      <c r="G5187" s="29" t="s">
        <v>3233</v>
      </c>
      <c r="H5187" s="29" t="s">
        <v>3234</v>
      </c>
      <c r="I5187" s="29" t="s">
        <v>3262</v>
      </c>
      <c r="J5187" s="29" t="s">
        <v>3263</v>
      </c>
      <c r="K5187" s="29" t="s">
        <v>3264</v>
      </c>
      <c r="L5187" s="29" t="s">
        <v>3103</v>
      </c>
      <c r="M5187" s="29" t="s">
        <v>3265</v>
      </c>
      <c r="N5187" s="29" t="s">
        <v>3266</v>
      </c>
      <c r="O5187" s="29" t="s">
        <v>3269</v>
      </c>
      <c r="P5187" s="29" t="s">
        <v>3270</v>
      </c>
      <c r="Q5187" s="29" t="s">
        <v>3209</v>
      </c>
      <c r="R5187" s="29" t="s">
        <v>3210</v>
      </c>
      <c r="S5187" s="29" t="s">
        <v>3098</v>
      </c>
      <c r="T5187" s="29"/>
      <c r="U5187" s="30">
        <v>1278</v>
      </c>
      <c r="V5187" s="30">
        <v>1989</v>
      </c>
      <c r="W5187" s="30">
        <v>2945</v>
      </c>
      <c r="X5187" s="30">
        <v>2067</v>
      </c>
      <c r="Y5187" s="30">
        <v>2272</v>
      </c>
      <c r="Z5187" s="30">
        <v>2106</v>
      </c>
      <c r="AA5187" s="30">
        <v>2932</v>
      </c>
      <c r="AB5187" s="30">
        <v>1716</v>
      </c>
      <c r="AC5187" s="30">
        <v>1677</v>
      </c>
      <c r="AD5187" s="30">
        <v>2184</v>
      </c>
      <c r="AE5187" s="30">
        <v>2350</v>
      </c>
      <c r="AF5187" s="30">
        <v>2769</v>
      </c>
    </row>
    <row r="5188" spans="1:32" x14ac:dyDescent="0.45">
      <c r="A5188" s="29" t="s">
        <v>1150</v>
      </c>
      <c r="B5188" s="29" t="s">
        <v>1151</v>
      </c>
      <c r="C5188" s="29" t="s">
        <v>3211</v>
      </c>
      <c r="D5188" s="29" t="s">
        <v>3212</v>
      </c>
      <c r="E5188" s="29" t="s">
        <v>3213</v>
      </c>
      <c r="F5188" s="29" t="s">
        <v>982</v>
      </c>
      <c r="G5188" s="29" t="s">
        <v>3233</v>
      </c>
      <c r="H5188" s="29" t="s">
        <v>3234</v>
      </c>
      <c r="I5188" s="29" t="s">
        <v>3262</v>
      </c>
      <c r="J5188" s="29" t="s">
        <v>3263</v>
      </c>
      <c r="K5188" s="29" t="s">
        <v>3264</v>
      </c>
      <c r="L5188" s="29" t="s">
        <v>3103</v>
      </c>
      <c r="M5188" s="29" t="s">
        <v>3265</v>
      </c>
      <c r="N5188" s="29" t="s">
        <v>3266</v>
      </c>
      <c r="O5188" s="29" t="s">
        <v>3271</v>
      </c>
      <c r="P5188" s="29" t="s">
        <v>3272</v>
      </c>
      <c r="Q5188" s="29" t="s">
        <v>3209</v>
      </c>
      <c r="R5188" s="29" t="s">
        <v>3210</v>
      </c>
      <c r="S5188" s="29" t="s">
        <v>3098</v>
      </c>
      <c r="T5188" s="29"/>
      <c r="U5188" s="30">
        <v>6480</v>
      </c>
      <c r="V5188" s="30">
        <v>15861</v>
      </c>
      <c r="W5188" s="30">
        <v>8392</v>
      </c>
      <c r="X5188" s="30">
        <v>21081</v>
      </c>
      <c r="Y5188" s="30">
        <v>11873</v>
      </c>
      <c r="Z5188" s="30">
        <v>17234</v>
      </c>
      <c r="AA5188" s="30">
        <v>15775</v>
      </c>
      <c r="AB5188" s="30">
        <v>14846</v>
      </c>
      <c r="AC5188" s="30">
        <v>10628</v>
      </c>
      <c r="AD5188" s="30">
        <v>11068</v>
      </c>
      <c r="AE5188" s="30">
        <v>9690</v>
      </c>
      <c r="AF5188" s="30">
        <v>11241</v>
      </c>
    </row>
    <row r="5189" spans="1:32" x14ac:dyDescent="0.45">
      <c r="A5189" s="29" t="s">
        <v>1150</v>
      </c>
      <c r="B5189" s="29" t="s">
        <v>1151</v>
      </c>
      <c r="C5189" s="29" t="s">
        <v>3211</v>
      </c>
      <c r="D5189" s="29" t="s">
        <v>3212</v>
      </c>
      <c r="E5189" s="29" t="s">
        <v>3213</v>
      </c>
      <c r="F5189" s="29" t="s">
        <v>982</v>
      </c>
      <c r="G5189" s="29" t="s">
        <v>3233</v>
      </c>
      <c r="H5189" s="29" t="s">
        <v>3234</v>
      </c>
      <c r="I5189" s="29" t="s">
        <v>3262</v>
      </c>
      <c r="J5189" s="29" t="s">
        <v>3263</v>
      </c>
      <c r="K5189" s="29" t="s">
        <v>3264</v>
      </c>
      <c r="L5189" s="29" t="s">
        <v>3103</v>
      </c>
      <c r="M5189" s="29" t="s">
        <v>3265</v>
      </c>
      <c r="N5189" s="29" t="s">
        <v>3266</v>
      </c>
      <c r="O5189" s="29" t="s">
        <v>3273</v>
      </c>
      <c r="P5189" s="29" t="s">
        <v>3274</v>
      </c>
      <c r="Q5189" s="29" t="s">
        <v>3209</v>
      </c>
      <c r="R5189" s="29" t="s">
        <v>3210</v>
      </c>
      <c r="S5189" s="29" t="s">
        <v>3098</v>
      </c>
      <c r="T5189" s="29"/>
      <c r="U5189" s="30">
        <v>78</v>
      </c>
      <c r="V5189" s="30">
        <v>507</v>
      </c>
      <c r="W5189" s="30">
        <v>585</v>
      </c>
      <c r="X5189" s="30">
        <v>273</v>
      </c>
      <c r="Y5189" s="30">
        <v>234</v>
      </c>
      <c r="Z5189" s="30">
        <v>312</v>
      </c>
      <c r="AA5189" s="30">
        <v>585</v>
      </c>
      <c r="AB5189" s="30">
        <v>117</v>
      </c>
      <c r="AC5189" s="30">
        <v>975</v>
      </c>
      <c r="AD5189" s="30">
        <v>273</v>
      </c>
      <c r="AE5189" s="30">
        <v>195</v>
      </c>
      <c r="AF5189" s="30">
        <v>429</v>
      </c>
    </row>
    <row r="5190" spans="1:32" x14ac:dyDescent="0.45">
      <c r="A5190" s="29" t="s">
        <v>1150</v>
      </c>
      <c r="B5190" s="29" t="s">
        <v>1151</v>
      </c>
      <c r="C5190" s="29" t="s">
        <v>3211</v>
      </c>
      <c r="D5190" s="29" t="s">
        <v>3212</v>
      </c>
      <c r="E5190" s="29" t="s">
        <v>3213</v>
      </c>
      <c r="F5190" s="29" t="s">
        <v>982</v>
      </c>
      <c r="G5190" s="29" t="s">
        <v>3233</v>
      </c>
      <c r="H5190" s="29" t="s">
        <v>3234</v>
      </c>
      <c r="I5190" s="29" t="s">
        <v>3262</v>
      </c>
      <c r="J5190" s="29" t="s">
        <v>3263</v>
      </c>
      <c r="K5190" s="29" t="s">
        <v>3264</v>
      </c>
      <c r="L5190" s="29" t="s">
        <v>3103</v>
      </c>
      <c r="M5190" s="29" t="s">
        <v>3265</v>
      </c>
      <c r="N5190" s="29" t="s">
        <v>3266</v>
      </c>
      <c r="O5190" s="29" t="s">
        <v>3372</v>
      </c>
      <c r="P5190" s="29" t="s">
        <v>3373</v>
      </c>
      <c r="Q5190" s="29" t="s">
        <v>3209</v>
      </c>
      <c r="R5190" s="29" t="s">
        <v>3210</v>
      </c>
      <c r="S5190" s="29" t="s">
        <v>3098</v>
      </c>
      <c r="T5190" s="29"/>
      <c r="U5190" s="30">
        <v>830</v>
      </c>
      <c r="V5190" s="30">
        <v>316</v>
      </c>
      <c r="W5190" s="30">
        <v>3024</v>
      </c>
      <c r="X5190" s="30">
        <v>586</v>
      </c>
      <c r="Y5190" s="30">
        <v>1040</v>
      </c>
      <c r="Z5190" s="30">
        <v>966</v>
      </c>
      <c r="AA5190" s="30">
        <v>863</v>
      </c>
      <c r="AB5190" s="30">
        <v>1078</v>
      </c>
      <c r="AC5190" s="30">
        <v>431</v>
      </c>
      <c r="AD5190" s="30">
        <v>284</v>
      </c>
      <c r="AE5190" s="30">
        <v>126</v>
      </c>
      <c r="AF5190" s="30">
        <v>510</v>
      </c>
    </row>
    <row r="5191" spans="1:32" x14ac:dyDescent="0.45">
      <c r="A5191" s="29" t="s">
        <v>1150</v>
      </c>
      <c r="B5191" s="29" t="s">
        <v>1151</v>
      </c>
      <c r="C5191" s="29" t="s">
        <v>3211</v>
      </c>
      <c r="D5191" s="29" t="s">
        <v>3212</v>
      </c>
      <c r="E5191" s="29" t="s">
        <v>3213</v>
      </c>
      <c r="F5191" s="29" t="s">
        <v>982</v>
      </c>
      <c r="G5191" s="29" t="s">
        <v>3233</v>
      </c>
      <c r="H5191" s="29" t="s">
        <v>3234</v>
      </c>
      <c r="I5191" s="29" t="s">
        <v>3262</v>
      </c>
      <c r="J5191" s="29" t="s">
        <v>3263</v>
      </c>
      <c r="K5191" s="29" t="s">
        <v>3264</v>
      </c>
      <c r="L5191" s="29" t="s">
        <v>3103</v>
      </c>
      <c r="M5191" s="29" t="s">
        <v>3322</v>
      </c>
      <c r="N5191" s="29" t="s">
        <v>3323</v>
      </c>
      <c r="O5191" s="29" t="s">
        <v>3324</v>
      </c>
      <c r="P5191" s="29" t="s">
        <v>3325</v>
      </c>
      <c r="Q5191" s="29" t="s">
        <v>3209</v>
      </c>
      <c r="R5191" s="29" t="s">
        <v>3210</v>
      </c>
      <c r="S5191" s="29" t="s">
        <v>3098</v>
      </c>
      <c r="T5191" s="29"/>
      <c r="U5191" s="30">
        <v>5600</v>
      </c>
      <c r="V5191" s="30">
        <v>5600</v>
      </c>
      <c r="W5191" s="30">
        <v>5600</v>
      </c>
      <c r="X5191" s="30">
        <v>5600</v>
      </c>
      <c r="Y5191" s="30">
        <v>5600</v>
      </c>
      <c r="Z5191" s="30">
        <v>5600</v>
      </c>
      <c r="AA5191" s="30">
        <v>5600</v>
      </c>
      <c r="AB5191" s="30">
        <v>5600</v>
      </c>
      <c r="AC5191" s="30">
        <v>5600</v>
      </c>
      <c r="AD5191" s="30">
        <v>5600</v>
      </c>
      <c r="AE5191" s="30">
        <v>5600</v>
      </c>
      <c r="AF5191" s="30">
        <v>5600</v>
      </c>
    </row>
    <row r="5192" spans="1:32" x14ac:dyDescent="0.45">
      <c r="A5192" s="29" t="s">
        <v>1150</v>
      </c>
      <c r="B5192" s="29" t="s">
        <v>1151</v>
      </c>
      <c r="C5192" s="29" t="s">
        <v>3211</v>
      </c>
      <c r="D5192" s="29" t="s">
        <v>3212</v>
      </c>
      <c r="E5192" s="29" t="s">
        <v>3213</v>
      </c>
      <c r="F5192" s="29" t="s">
        <v>982</v>
      </c>
      <c r="G5192" s="29" t="s">
        <v>3233</v>
      </c>
      <c r="H5192" s="29" t="s">
        <v>3234</v>
      </c>
      <c r="I5192" s="29" t="s">
        <v>3262</v>
      </c>
      <c r="J5192" s="29" t="s">
        <v>3263</v>
      </c>
      <c r="K5192" s="29" t="s">
        <v>3264</v>
      </c>
      <c r="L5192" s="29" t="s">
        <v>3103</v>
      </c>
      <c r="M5192" s="29" t="s">
        <v>3322</v>
      </c>
      <c r="N5192" s="29" t="s">
        <v>3323</v>
      </c>
      <c r="O5192" s="29" t="s">
        <v>3374</v>
      </c>
      <c r="P5192" s="29" t="s">
        <v>3375</v>
      </c>
      <c r="Q5192" s="29" t="s">
        <v>3209</v>
      </c>
      <c r="R5192" s="29" t="s">
        <v>3210</v>
      </c>
      <c r="S5192" s="29" t="s">
        <v>3098</v>
      </c>
      <c r="T5192" s="29"/>
      <c r="U5192" s="30">
        <v>3000</v>
      </c>
      <c r="V5192" s="30">
        <v>3000</v>
      </c>
      <c r="W5192" s="30">
        <v>3000</v>
      </c>
      <c r="X5192" s="30">
        <v>3000</v>
      </c>
      <c r="Y5192" s="30">
        <v>3000</v>
      </c>
      <c r="Z5192" s="30">
        <v>3000</v>
      </c>
      <c r="AA5192" s="30">
        <v>3000</v>
      </c>
      <c r="AB5192" s="30">
        <v>3000</v>
      </c>
      <c r="AC5192" s="30">
        <v>3000</v>
      </c>
      <c r="AD5192" s="30">
        <v>3000</v>
      </c>
      <c r="AE5192" s="30">
        <v>3000</v>
      </c>
      <c r="AF5192" s="30">
        <v>3000</v>
      </c>
    </row>
    <row r="5193" spans="1:32" x14ac:dyDescent="0.45">
      <c r="A5193" s="29" t="s">
        <v>1150</v>
      </c>
      <c r="B5193" s="29" t="s">
        <v>1151</v>
      </c>
      <c r="C5193" s="29" t="s">
        <v>3211</v>
      </c>
      <c r="D5193" s="29" t="s">
        <v>3212</v>
      </c>
      <c r="E5193" s="29" t="s">
        <v>3213</v>
      </c>
      <c r="F5193" s="29" t="s">
        <v>982</v>
      </c>
      <c r="G5193" s="29" t="s">
        <v>3233</v>
      </c>
      <c r="H5193" s="29" t="s">
        <v>3234</v>
      </c>
      <c r="I5193" s="29" t="s">
        <v>3275</v>
      </c>
      <c r="J5193" s="29" t="s">
        <v>3276</v>
      </c>
      <c r="K5193" s="29" t="s">
        <v>3277</v>
      </c>
      <c r="L5193" s="29" t="s">
        <v>3100</v>
      </c>
      <c r="M5193" s="29" t="s">
        <v>3312</v>
      </c>
      <c r="N5193" s="29" t="s">
        <v>3313</v>
      </c>
      <c r="O5193" s="29" t="s">
        <v>3314</v>
      </c>
      <c r="P5193" s="29" t="s">
        <v>3315</v>
      </c>
      <c r="Q5193" s="29" t="s">
        <v>3209</v>
      </c>
      <c r="R5193" s="29" t="s">
        <v>3210</v>
      </c>
      <c r="S5193" s="29" t="s">
        <v>3098</v>
      </c>
      <c r="T5193" s="29"/>
      <c r="U5193" s="30">
        <v>74000</v>
      </c>
      <c r="V5193" s="30">
        <v>74000</v>
      </c>
      <c r="W5193" s="30">
        <v>74000</v>
      </c>
      <c r="X5193" s="30">
        <v>74000</v>
      </c>
      <c r="Y5193" s="30">
        <v>74000</v>
      </c>
      <c r="Z5193" s="30">
        <v>74000</v>
      </c>
      <c r="AA5193" s="30">
        <v>71300</v>
      </c>
      <c r="AB5193" s="30">
        <v>71300</v>
      </c>
      <c r="AC5193" s="30">
        <v>71300</v>
      </c>
      <c r="AD5193" s="30">
        <v>71300</v>
      </c>
      <c r="AE5193" s="30">
        <v>71300</v>
      </c>
      <c r="AF5193" s="30">
        <v>71300</v>
      </c>
    </row>
    <row r="5194" spans="1:32" x14ac:dyDescent="0.45">
      <c r="A5194" s="29" t="s">
        <v>1150</v>
      </c>
      <c r="B5194" s="29" t="s">
        <v>1151</v>
      </c>
      <c r="C5194" s="29" t="s">
        <v>3211</v>
      </c>
      <c r="D5194" s="29" t="s">
        <v>3212</v>
      </c>
      <c r="E5194" s="29" t="s">
        <v>3213</v>
      </c>
      <c r="F5194" s="29" t="s">
        <v>982</v>
      </c>
      <c r="G5194" s="29" t="s">
        <v>3233</v>
      </c>
      <c r="H5194" s="29" t="s">
        <v>3234</v>
      </c>
      <c r="I5194" s="29" t="s">
        <v>3275</v>
      </c>
      <c r="J5194" s="29" t="s">
        <v>3276</v>
      </c>
      <c r="K5194" s="29" t="s">
        <v>3282</v>
      </c>
      <c r="L5194" s="29" t="s">
        <v>3112</v>
      </c>
      <c r="M5194" s="29" t="s">
        <v>3283</v>
      </c>
      <c r="N5194" s="29" t="s">
        <v>3284</v>
      </c>
      <c r="O5194" s="29" t="s">
        <v>3285</v>
      </c>
      <c r="P5194" s="29" t="s">
        <v>3286</v>
      </c>
      <c r="Q5194" s="29" t="s">
        <v>3209</v>
      </c>
      <c r="R5194" s="29" t="s">
        <v>3210</v>
      </c>
      <c r="S5194" s="29" t="s">
        <v>3098</v>
      </c>
      <c r="T5194" s="29"/>
      <c r="U5194" s="30">
        <v>20000</v>
      </c>
      <c r="V5194" s="30">
        <v>20000</v>
      </c>
      <c r="W5194" s="30">
        <v>20000</v>
      </c>
      <c r="X5194" s="30">
        <v>20000</v>
      </c>
      <c r="Y5194" s="30">
        <v>20000</v>
      </c>
      <c r="Z5194" s="30">
        <v>20000</v>
      </c>
      <c r="AA5194" s="30">
        <v>20000</v>
      </c>
      <c r="AB5194" s="30">
        <v>20000</v>
      </c>
      <c r="AC5194" s="30">
        <v>20000</v>
      </c>
      <c r="AD5194" s="30">
        <v>20000</v>
      </c>
      <c r="AE5194" s="30">
        <v>20000</v>
      </c>
      <c r="AF5194" s="30">
        <v>20000</v>
      </c>
    </row>
    <row r="5195" spans="1:32" x14ac:dyDescent="0.45">
      <c r="A5195" s="29" t="s">
        <v>1150</v>
      </c>
      <c r="B5195" s="29" t="s">
        <v>1151</v>
      </c>
      <c r="C5195" s="29" t="s">
        <v>3211</v>
      </c>
      <c r="D5195" s="29" t="s">
        <v>3212</v>
      </c>
      <c r="E5195" s="29" t="s">
        <v>3213</v>
      </c>
      <c r="F5195" s="29" t="s">
        <v>982</v>
      </c>
      <c r="G5195" s="29" t="s">
        <v>3233</v>
      </c>
      <c r="H5195" s="29" t="s">
        <v>3234</v>
      </c>
      <c r="I5195" s="29" t="s">
        <v>3275</v>
      </c>
      <c r="J5195" s="29" t="s">
        <v>3276</v>
      </c>
      <c r="K5195" s="29" t="s">
        <v>3282</v>
      </c>
      <c r="L5195" s="29" t="s">
        <v>3112</v>
      </c>
      <c r="M5195" s="29" t="s">
        <v>3283</v>
      </c>
      <c r="N5195" s="29" t="s">
        <v>3284</v>
      </c>
      <c r="O5195" s="29" t="s">
        <v>3376</v>
      </c>
      <c r="P5195" s="29" t="s">
        <v>3377</v>
      </c>
      <c r="Q5195" s="29" t="s">
        <v>3209</v>
      </c>
      <c r="R5195" s="29" t="s">
        <v>3210</v>
      </c>
      <c r="S5195" s="29" t="s">
        <v>3098</v>
      </c>
      <c r="T5195" s="29"/>
      <c r="U5195" s="30">
        <v>25500</v>
      </c>
      <c r="V5195" s="30">
        <v>25500</v>
      </c>
      <c r="W5195" s="30">
        <v>25500</v>
      </c>
      <c r="X5195" s="30">
        <v>25500</v>
      </c>
      <c r="Y5195" s="30">
        <v>25500</v>
      </c>
      <c r="Z5195" s="30">
        <v>25500</v>
      </c>
      <c r="AA5195" s="30">
        <v>23197</v>
      </c>
      <c r="AB5195" s="30">
        <v>22950</v>
      </c>
      <c r="AC5195" s="30">
        <v>22950</v>
      </c>
      <c r="AD5195" s="30">
        <v>22950</v>
      </c>
      <c r="AE5195" s="30">
        <v>22950</v>
      </c>
      <c r="AF5195" s="30">
        <v>22950</v>
      </c>
    </row>
    <row r="5196" spans="1:32" x14ac:dyDescent="0.45">
      <c r="A5196" s="29" t="s">
        <v>1150</v>
      </c>
      <c r="B5196" s="29" t="s">
        <v>1151</v>
      </c>
      <c r="C5196" s="29" t="s">
        <v>3211</v>
      </c>
      <c r="D5196" s="29" t="s">
        <v>3212</v>
      </c>
      <c r="E5196" s="29" t="s">
        <v>3213</v>
      </c>
      <c r="F5196" s="29" t="s">
        <v>982</v>
      </c>
      <c r="G5196" s="29" t="s">
        <v>3233</v>
      </c>
      <c r="H5196" s="29" t="s">
        <v>3234</v>
      </c>
      <c r="I5196" s="29" t="s">
        <v>3275</v>
      </c>
      <c r="J5196" s="29" t="s">
        <v>3276</v>
      </c>
      <c r="K5196" s="29" t="s">
        <v>3282</v>
      </c>
      <c r="L5196" s="29" t="s">
        <v>3112</v>
      </c>
      <c r="M5196" s="29" t="s">
        <v>3283</v>
      </c>
      <c r="N5196" s="29" t="s">
        <v>3284</v>
      </c>
      <c r="O5196" s="29" t="s">
        <v>3448</v>
      </c>
      <c r="P5196" s="29" t="s">
        <v>3449</v>
      </c>
      <c r="Q5196" s="29" t="s">
        <v>3209</v>
      </c>
      <c r="R5196" s="29" t="s">
        <v>3210</v>
      </c>
      <c r="S5196" s="29" t="s">
        <v>3098</v>
      </c>
      <c r="T5196" s="29"/>
      <c r="U5196" s="30">
        <v>20000</v>
      </c>
      <c r="V5196" s="30">
        <v>20000</v>
      </c>
      <c r="W5196" s="30">
        <v>20000</v>
      </c>
      <c r="X5196" s="30">
        <v>20000</v>
      </c>
      <c r="Y5196" s="30">
        <v>20000</v>
      </c>
      <c r="Z5196" s="30">
        <v>20000</v>
      </c>
      <c r="AA5196" s="30">
        <v>20000</v>
      </c>
      <c r="AB5196" s="30">
        <v>20000</v>
      </c>
      <c r="AC5196" s="30">
        <v>20000</v>
      </c>
      <c r="AD5196" s="30">
        <v>20000</v>
      </c>
      <c r="AE5196" s="30">
        <v>20000</v>
      </c>
      <c r="AF5196" s="30">
        <v>20000</v>
      </c>
    </row>
    <row r="5197" spans="1:32" x14ac:dyDescent="0.45">
      <c r="A5197" s="29" t="s">
        <v>1150</v>
      </c>
      <c r="B5197" s="29" t="s">
        <v>1151</v>
      </c>
      <c r="C5197" s="29" t="s">
        <v>3211</v>
      </c>
      <c r="D5197" s="29" t="s">
        <v>3212</v>
      </c>
      <c r="E5197" s="29" t="s">
        <v>3213</v>
      </c>
      <c r="F5197" s="29" t="s">
        <v>982</v>
      </c>
      <c r="G5197" s="29" t="s">
        <v>3233</v>
      </c>
      <c r="H5197" s="29" t="s">
        <v>3234</v>
      </c>
      <c r="I5197" s="29" t="s">
        <v>3275</v>
      </c>
      <c r="J5197" s="29" t="s">
        <v>3276</v>
      </c>
      <c r="K5197" s="29" t="s">
        <v>3287</v>
      </c>
      <c r="L5197" s="29" t="s">
        <v>3101</v>
      </c>
      <c r="M5197" s="29" t="s">
        <v>3316</v>
      </c>
      <c r="N5197" s="29" t="s">
        <v>3317</v>
      </c>
      <c r="O5197" s="29" t="s">
        <v>3318</v>
      </c>
      <c r="P5197" s="29" t="s">
        <v>3319</v>
      </c>
      <c r="Q5197" s="29" t="s">
        <v>3209</v>
      </c>
      <c r="R5197" s="29" t="s">
        <v>3210</v>
      </c>
      <c r="S5197" s="29" t="s">
        <v>3098</v>
      </c>
      <c r="T5197" s="29"/>
      <c r="U5197" s="30">
        <v>13600</v>
      </c>
      <c r="V5197" s="30">
        <v>13600</v>
      </c>
      <c r="W5197" s="30">
        <v>13600</v>
      </c>
      <c r="X5197" s="30">
        <v>13600</v>
      </c>
      <c r="Y5197" s="30">
        <v>13600</v>
      </c>
      <c r="Z5197" s="30">
        <v>13600</v>
      </c>
      <c r="AA5197" s="30">
        <v>13600</v>
      </c>
      <c r="AB5197" s="30">
        <v>13600</v>
      </c>
      <c r="AC5197" s="30">
        <v>13600</v>
      </c>
      <c r="AD5197" s="30">
        <v>13600</v>
      </c>
      <c r="AE5197" s="30">
        <v>13390</v>
      </c>
      <c r="AF5197" s="30">
        <v>13390</v>
      </c>
    </row>
    <row r="5198" spans="1:32" x14ac:dyDescent="0.45">
      <c r="A5198" s="29" t="s">
        <v>1150</v>
      </c>
      <c r="B5198" s="29" t="s">
        <v>1151</v>
      </c>
      <c r="C5198" s="29" t="s">
        <v>3292</v>
      </c>
      <c r="D5198" s="29" t="s">
        <v>3293</v>
      </c>
      <c r="E5198" s="29" t="s">
        <v>3292</v>
      </c>
      <c r="F5198" s="29" t="s">
        <v>3294</v>
      </c>
      <c r="G5198" s="29" t="s">
        <v>3200</v>
      </c>
      <c r="H5198" s="29" t="s">
        <v>3201</v>
      </c>
      <c r="I5198" s="29" t="s">
        <v>3226</v>
      </c>
      <c r="J5198" s="29" t="s">
        <v>3227</v>
      </c>
      <c r="K5198" s="29" t="s">
        <v>3228</v>
      </c>
      <c r="L5198" s="29" t="s">
        <v>3111</v>
      </c>
      <c r="M5198" s="29" t="s">
        <v>3229</v>
      </c>
      <c r="N5198" s="29" t="s">
        <v>3230</v>
      </c>
      <c r="O5198" s="29" t="s">
        <v>3231</v>
      </c>
      <c r="P5198" s="29" t="s">
        <v>3232</v>
      </c>
      <c r="Q5198" s="29" t="s">
        <v>3209</v>
      </c>
      <c r="R5198" s="29" t="s">
        <v>3210</v>
      </c>
      <c r="S5198" s="29" t="s">
        <v>3098</v>
      </c>
      <c r="T5198" s="29"/>
      <c r="U5198" s="30">
        <v>476.76299999999998</v>
      </c>
      <c r="V5198" s="30">
        <v>114.24299999999999</v>
      </c>
      <c r="W5198" s="30">
        <v>177.96299999999999</v>
      </c>
      <c r="X5198" s="30">
        <v>0</v>
      </c>
      <c r="Y5198" s="30">
        <v>123.09099999999999</v>
      </c>
      <c r="Z5198" s="30">
        <v>0</v>
      </c>
      <c r="AA5198" s="30">
        <v>1047.691</v>
      </c>
      <c r="AB5198" s="30">
        <v>60.054000000000002</v>
      </c>
      <c r="AC5198" s="30">
        <v>478.13200000000001</v>
      </c>
      <c r="AD5198" s="30">
        <v>0</v>
      </c>
      <c r="AE5198" s="30">
        <v>350.03699999999998</v>
      </c>
      <c r="AF5198" s="30">
        <v>0</v>
      </c>
    </row>
    <row r="5199" spans="1:32" x14ac:dyDescent="0.45">
      <c r="A5199" s="29" t="s">
        <v>1150</v>
      </c>
      <c r="B5199" s="29" t="s">
        <v>1151</v>
      </c>
      <c r="C5199" s="29" t="s">
        <v>3292</v>
      </c>
      <c r="D5199" s="29" t="s">
        <v>3293</v>
      </c>
      <c r="E5199" s="29" t="s">
        <v>3292</v>
      </c>
      <c r="F5199" s="29" t="s">
        <v>3294</v>
      </c>
      <c r="G5199" s="29" t="s">
        <v>3200</v>
      </c>
      <c r="H5199" s="29" t="s">
        <v>3201</v>
      </c>
      <c r="I5199" s="29" t="s">
        <v>3226</v>
      </c>
      <c r="J5199" s="29" t="s">
        <v>3227</v>
      </c>
      <c r="K5199" s="29" t="s">
        <v>3228</v>
      </c>
      <c r="L5199" s="29" t="s">
        <v>3111</v>
      </c>
      <c r="M5199" s="29" t="s">
        <v>3229</v>
      </c>
      <c r="N5199" s="29" t="s">
        <v>3230</v>
      </c>
      <c r="O5199" s="29" t="s">
        <v>3692</v>
      </c>
      <c r="P5199" s="29" t="s">
        <v>3693</v>
      </c>
      <c r="Q5199" s="29" t="s">
        <v>3694</v>
      </c>
      <c r="R5199" s="29" t="s">
        <v>3210</v>
      </c>
      <c r="S5199" s="29" t="s">
        <v>3098</v>
      </c>
      <c r="T5199" s="29"/>
      <c r="U5199" s="30">
        <v>602.20899999999995</v>
      </c>
      <c r="V5199" s="30">
        <v>903.43</v>
      </c>
      <c r="W5199" s="30">
        <v>1611.038</v>
      </c>
      <c r="X5199" s="30">
        <v>742.41600000000005</v>
      </c>
      <c r="Y5199" s="30">
        <v>577.16700000000003</v>
      </c>
      <c r="Z5199" s="30">
        <v>957.91899999999998</v>
      </c>
      <c r="AA5199" s="30">
        <v>1151.883</v>
      </c>
      <c r="AB5199" s="30">
        <v>913.65499999999997</v>
      </c>
      <c r="AC5199" s="30">
        <v>928.17700000000002</v>
      </c>
      <c r="AD5199" s="30">
        <v>554.14499999999998</v>
      </c>
      <c r="AE5199" s="30">
        <v>1949.5139999999999</v>
      </c>
      <c r="AF5199" s="30">
        <v>1172.8910000000001</v>
      </c>
    </row>
    <row r="5200" spans="1:32" x14ac:dyDescent="0.45">
      <c r="A5200" s="29" t="s">
        <v>1152</v>
      </c>
      <c r="B5200" s="29" t="s">
        <v>708</v>
      </c>
      <c r="C5200" s="29" t="s">
        <v>3552</v>
      </c>
      <c r="D5200" s="29" t="s">
        <v>3553</v>
      </c>
      <c r="E5200" s="29" t="s">
        <v>3554</v>
      </c>
      <c r="F5200" s="29" t="s">
        <v>3555</v>
      </c>
      <c r="G5200" s="29" t="s">
        <v>3233</v>
      </c>
      <c r="H5200" s="29" t="s">
        <v>3234</v>
      </c>
      <c r="I5200" s="29" t="s">
        <v>3242</v>
      </c>
      <c r="J5200" s="29" t="s">
        <v>3243</v>
      </c>
      <c r="K5200" s="29" t="s">
        <v>3556</v>
      </c>
      <c r="L5200" s="29" t="s">
        <v>3122</v>
      </c>
      <c r="M5200" s="29" t="s">
        <v>3557</v>
      </c>
      <c r="N5200" s="29" t="s">
        <v>3558</v>
      </c>
      <c r="O5200" s="29" t="s">
        <v>3842</v>
      </c>
      <c r="P5200" s="29" t="s">
        <v>3843</v>
      </c>
      <c r="Q5200" s="29" t="s">
        <v>3209</v>
      </c>
      <c r="R5200" s="29" t="s">
        <v>3210</v>
      </c>
      <c r="S5200" s="29" t="s">
        <v>3098</v>
      </c>
      <c r="T5200" s="29"/>
      <c r="U5200" s="30">
        <v>9200</v>
      </c>
      <c r="V5200" s="30">
        <v>24400</v>
      </c>
      <c r="W5200" s="30">
        <v>10600</v>
      </c>
      <c r="X5200" s="30">
        <v>22600</v>
      </c>
      <c r="Y5200" s="30">
        <v>10000</v>
      </c>
      <c r="Z5200" s="30">
        <v>2800</v>
      </c>
      <c r="AA5200" s="30">
        <v>0</v>
      </c>
      <c r="AB5200" s="30">
        <v>0</v>
      </c>
      <c r="AC5200" s="30">
        <v>0</v>
      </c>
      <c r="AD5200" s="30">
        <v>0</v>
      </c>
      <c r="AE5200" s="30">
        <v>0</v>
      </c>
      <c r="AF5200" s="30">
        <v>5000</v>
      </c>
    </row>
    <row r="5201" spans="1:32" x14ac:dyDescent="0.45">
      <c r="A5201" s="29" t="s">
        <v>1152</v>
      </c>
      <c r="B5201" s="29" t="s">
        <v>708</v>
      </c>
      <c r="C5201" s="29" t="s">
        <v>3552</v>
      </c>
      <c r="D5201" s="29" t="s">
        <v>3553</v>
      </c>
      <c r="E5201" s="29" t="s">
        <v>3554</v>
      </c>
      <c r="F5201" s="29" t="s">
        <v>3555</v>
      </c>
      <c r="G5201" s="29" t="s">
        <v>3233</v>
      </c>
      <c r="H5201" s="29" t="s">
        <v>3234</v>
      </c>
      <c r="I5201" s="29" t="s">
        <v>3242</v>
      </c>
      <c r="J5201" s="29" t="s">
        <v>3243</v>
      </c>
      <c r="K5201" s="29" t="s">
        <v>3556</v>
      </c>
      <c r="L5201" s="29" t="s">
        <v>3122</v>
      </c>
      <c r="M5201" s="29" t="s">
        <v>3557</v>
      </c>
      <c r="N5201" s="29" t="s">
        <v>3558</v>
      </c>
      <c r="O5201" s="29" t="s">
        <v>3559</v>
      </c>
      <c r="P5201" s="29" t="s">
        <v>3560</v>
      </c>
      <c r="Q5201" s="29" t="s">
        <v>3209</v>
      </c>
      <c r="R5201" s="29" t="s">
        <v>3210</v>
      </c>
      <c r="S5201" s="29" t="s">
        <v>3098</v>
      </c>
      <c r="T5201" s="29"/>
      <c r="U5201" s="30">
        <v>6000</v>
      </c>
      <c r="V5201" s="30">
        <v>6000</v>
      </c>
      <c r="W5201" s="30">
        <v>6000</v>
      </c>
      <c r="X5201" s="30">
        <v>6000</v>
      </c>
      <c r="Y5201" s="30">
        <v>6000</v>
      </c>
      <c r="Z5201" s="30">
        <v>6000</v>
      </c>
      <c r="AA5201" s="30">
        <v>6000</v>
      </c>
      <c r="AB5201" s="30">
        <v>6000</v>
      </c>
      <c r="AC5201" s="30">
        <v>6000</v>
      </c>
      <c r="AD5201" s="30">
        <v>6000</v>
      </c>
      <c r="AE5201" s="30">
        <v>6000</v>
      </c>
      <c r="AF5201" s="30">
        <v>6000</v>
      </c>
    </row>
    <row r="5202" spans="1:32" x14ac:dyDescent="0.45">
      <c r="A5202" s="29" t="s">
        <v>1152</v>
      </c>
      <c r="B5202" s="29" t="s">
        <v>708</v>
      </c>
      <c r="C5202" s="29" t="s">
        <v>3299</v>
      </c>
      <c r="D5202" s="29" t="s">
        <v>3300</v>
      </c>
      <c r="E5202" s="29" t="s">
        <v>3301</v>
      </c>
      <c r="F5202" s="29" t="s">
        <v>3302</v>
      </c>
      <c r="G5202" s="29" t="s">
        <v>3200</v>
      </c>
      <c r="H5202" s="29" t="s">
        <v>3201</v>
      </c>
      <c r="I5202" s="29" t="s">
        <v>3202</v>
      </c>
      <c r="J5202" s="29" t="s">
        <v>3203</v>
      </c>
      <c r="K5202" s="29" t="s">
        <v>3520</v>
      </c>
      <c r="L5202" s="29" t="s">
        <v>3108</v>
      </c>
      <c r="M5202" s="29" t="s">
        <v>3521</v>
      </c>
      <c r="N5202" s="29" t="s">
        <v>3522</v>
      </c>
      <c r="O5202" s="29" t="s">
        <v>3523</v>
      </c>
      <c r="P5202" s="29" t="s">
        <v>3524</v>
      </c>
      <c r="Q5202" s="29" t="s">
        <v>3209</v>
      </c>
      <c r="R5202" s="29" t="s">
        <v>3210</v>
      </c>
      <c r="S5202" s="29" t="s">
        <v>3098</v>
      </c>
      <c r="T5202" s="29"/>
      <c r="U5202" s="30">
        <v>4950</v>
      </c>
      <c r="V5202" s="30">
        <v>4950</v>
      </c>
      <c r="W5202" s="30">
        <v>4950</v>
      </c>
      <c r="X5202" s="30">
        <v>4950</v>
      </c>
      <c r="Y5202" s="30">
        <v>4950</v>
      </c>
      <c r="Z5202" s="30">
        <v>4950</v>
      </c>
      <c r="AA5202" s="30">
        <v>4950</v>
      </c>
      <c r="AB5202" s="30">
        <v>4950</v>
      </c>
      <c r="AC5202" s="30">
        <v>4950</v>
      </c>
      <c r="AD5202" s="30">
        <v>4950</v>
      </c>
      <c r="AE5202" s="30">
        <v>4950</v>
      </c>
      <c r="AF5202" s="30">
        <v>4950</v>
      </c>
    </row>
    <row r="5203" spans="1:32" x14ac:dyDescent="0.45">
      <c r="A5203" s="29" t="s">
        <v>1152</v>
      </c>
      <c r="B5203" s="29" t="s">
        <v>708</v>
      </c>
      <c r="C5203" s="29" t="s">
        <v>3299</v>
      </c>
      <c r="D5203" s="29" t="s">
        <v>3300</v>
      </c>
      <c r="E5203" s="29" t="s">
        <v>3301</v>
      </c>
      <c r="F5203" s="29" t="s">
        <v>3302</v>
      </c>
      <c r="G5203" s="29" t="s">
        <v>3200</v>
      </c>
      <c r="H5203" s="29" t="s">
        <v>3201</v>
      </c>
      <c r="I5203" s="29" t="s">
        <v>3202</v>
      </c>
      <c r="J5203" s="29" t="s">
        <v>3203</v>
      </c>
      <c r="K5203" s="29" t="s">
        <v>3204</v>
      </c>
      <c r="L5203" s="29" t="s">
        <v>3109</v>
      </c>
      <c r="M5203" s="29" t="s">
        <v>3378</v>
      </c>
      <c r="N5203" s="29" t="s">
        <v>3379</v>
      </c>
      <c r="O5203" s="29" t="s">
        <v>3380</v>
      </c>
      <c r="P5203" s="29" t="s">
        <v>3381</v>
      </c>
      <c r="Q5203" s="29" t="s">
        <v>3209</v>
      </c>
      <c r="R5203" s="29" t="s">
        <v>3210</v>
      </c>
      <c r="S5203" s="29" t="s">
        <v>3098</v>
      </c>
      <c r="T5203" s="29"/>
      <c r="U5203" s="30">
        <v>5710</v>
      </c>
      <c r="V5203" s="30">
        <v>5710</v>
      </c>
      <c r="W5203" s="30">
        <v>5710</v>
      </c>
      <c r="X5203" s="30">
        <v>5710</v>
      </c>
      <c r="Y5203" s="30">
        <v>5710</v>
      </c>
      <c r="Z5203" s="30">
        <v>5710</v>
      </c>
      <c r="AA5203" s="30">
        <v>5710</v>
      </c>
      <c r="AB5203" s="30">
        <v>5710</v>
      </c>
      <c r="AC5203" s="30">
        <v>5710</v>
      </c>
      <c r="AD5203" s="30">
        <v>5710</v>
      </c>
      <c r="AE5203" s="30">
        <v>0</v>
      </c>
      <c r="AF5203" s="30">
        <v>0</v>
      </c>
    </row>
    <row r="5204" spans="1:32" x14ac:dyDescent="0.45">
      <c r="A5204" s="29" t="s">
        <v>1152</v>
      </c>
      <c r="B5204" s="29" t="s">
        <v>708</v>
      </c>
      <c r="C5204" s="29" t="s">
        <v>3299</v>
      </c>
      <c r="D5204" s="29" t="s">
        <v>3300</v>
      </c>
      <c r="E5204" s="29" t="s">
        <v>3301</v>
      </c>
      <c r="F5204" s="29" t="s">
        <v>3302</v>
      </c>
      <c r="G5204" s="29" t="s">
        <v>3233</v>
      </c>
      <c r="H5204" s="29" t="s">
        <v>3234</v>
      </c>
      <c r="I5204" s="29" t="s">
        <v>3235</v>
      </c>
      <c r="J5204" s="29" t="s">
        <v>3236</v>
      </c>
      <c r="K5204" s="29" t="s">
        <v>3237</v>
      </c>
      <c r="L5204" s="29" t="s">
        <v>3107</v>
      </c>
      <c r="M5204" s="29" t="s">
        <v>3456</v>
      </c>
      <c r="N5204" s="29" t="s">
        <v>3457</v>
      </c>
      <c r="O5204" s="29" t="s">
        <v>3629</v>
      </c>
      <c r="P5204" s="29" t="s">
        <v>3630</v>
      </c>
      <c r="Q5204" s="29" t="s">
        <v>3209</v>
      </c>
      <c r="R5204" s="29" t="s">
        <v>3210</v>
      </c>
      <c r="S5204" s="29" t="s">
        <v>3098</v>
      </c>
      <c r="T5204" s="29"/>
      <c r="U5204" s="30">
        <v>0</v>
      </c>
      <c r="V5204" s="30">
        <v>18704</v>
      </c>
      <c r="W5204" s="30">
        <v>0</v>
      </c>
      <c r="X5204" s="30">
        <v>0</v>
      </c>
      <c r="Y5204" s="30">
        <v>0</v>
      </c>
      <c r="Z5204" s="30">
        <v>0</v>
      </c>
      <c r="AA5204" s="30">
        <v>0</v>
      </c>
      <c r="AB5204" s="30">
        <v>0</v>
      </c>
      <c r="AC5204" s="30">
        <v>0</v>
      </c>
      <c r="AD5204" s="30">
        <v>0</v>
      </c>
      <c r="AE5204" s="30">
        <v>0</v>
      </c>
      <c r="AF5204" s="30">
        <v>0</v>
      </c>
    </row>
    <row r="5205" spans="1:32" x14ac:dyDescent="0.45">
      <c r="A5205" s="29" t="s">
        <v>1152</v>
      </c>
      <c r="B5205" s="29" t="s">
        <v>708</v>
      </c>
      <c r="C5205" s="29" t="s">
        <v>3211</v>
      </c>
      <c r="D5205" s="29" t="s">
        <v>3212</v>
      </c>
      <c r="E5205" s="29" t="s">
        <v>3213</v>
      </c>
      <c r="F5205" s="29" t="s">
        <v>982</v>
      </c>
      <c r="G5205" s="29" t="s">
        <v>3200</v>
      </c>
      <c r="H5205" s="29" t="s">
        <v>3201</v>
      </c>
      <c r="I5205" s="29" t="s">
        <v>3202</v>
      </c>
      <c r="J5205" s="29" t="s">
        <v>3203</v>
      </c>
      <c r="K5205" s="29" t="s">
        <v>3216</v>
      </c>
      <c r="L5205" s="29" t="s">
        <v>3102</v>
      </c>
      <c r="M5205" s="29" t="s">
        <v>3776</v>
      </c>
      <c r="N5205" s="29" t="s">
        <v>3777</v>
      </c>
      <c r="O5205" s="29" t="s">
        <v>3778</v>
      </c>
      <c r="P5205" s="29" t="s">
        <v>3779</v>
      </c>
      <c r="Q5205" s="29" t="s">
        <v>3209</v>
      </c>
      <c r="R5205" s="29" t="s">
        <v>3210</v>
      </c>
      <c r="S5205" s="29" t="s">
        <v>3098</v>
      </c>
      <c r="T5205" s="29"/>
      <c r="U5205" s="30">
        <v>30000</v>
      </c>
      <c r="V5205" s="30">
        <v>30000</v>
      </c>
      <c r="W5205" s="30">
        <v>30000</v>
      </c>
      <c r="X5205" s="30">
        <v>30000</v>
      </c>
      <c r="Y5205" s="30">
        <v>24194</v>
      </c>
      <c r="Z5205" s="30">
        <v>0</v>
      </c>
      <c r="AA5205" s="30">
        <v>0</v>
      </c>
      <c r="AB5205" s="30">
        <v>0</v>
      </c>
      <c r="AC5205" s="30">
        <v>0</v>
      </c>
      <c r="AD5205" s="30">
        <v>0</v>
      </c>
      <c r="AE5205" s="30">
        <v>0</v>
      </c>
      <c r="AF5205" s="30">
        <v>0</v>
      </c>
    </row>
    <row r="5206" spans="1:32" x14ac:dyDescent="0.45">
      <c r="A5206" s="29" t="s">
        <v>1152</v>
      </c>
      <c r="B5206" s="29" t="s">
        <v>708</v>
      </c>
      <c r="C5206" s="29" t="s">
        <v>3211</v>
      </c>
      <c r="D5206" s="29" t="s">
        <v>3212</v>
      </c>
      <c r="E5206" s="29" t="s">
        <v>3213</v>
      </c>
      <c r="F5206" s="29" t="s">
        <v>982</v>
      </c>
      <c r="G5206" s="29" t="s">
        <v>3200</v>
      </c>
      <c r="H5206" s="29" t="s">
        <v>3201</v>
      </c>
      <c r="I5206" s="29" t="s">
        <v>3202</v>
      </c>
      <c r="J5206" s="29" t="s">
        <v>3203</v>
      </c>
      <c r="K5206" s="29" t="s">
        <v>3221</v>
      </c>
      <c r="L5206" s="29" t="s">
        <v>3113</v>
      </c>
      <c r="M5206" s="29" t="s">
        <v>3222</v>
      </c>
      <c r="N5206" s="29" t="s">
        <v>3223</v>
      </c>
      <c r="O5206" s="29" t="s">
        <v>3224</v>
      </c>
      <c r="P5206" s="29" t="s">
        <v>3225</v>
      </c>
      <c r="Q5206" s="29" t="s">
        <v>3209</v>
      </c>
      <c r="R5206" s="29" t="s">
        <v>3210</v>
      </c>
      <c r="S5206" s="29" t="s">
        <v>3098</v>
      </c>
      <c r="T5206" s="29"/>
      <c r="U5206" s="30">
        <v>67341</v>
      </c>
      <c r="V5206" s="30">
        <v>65782</v>
      </c>
      <c r="W5206" s="30">
        <v>72093</v>
      </c>
      <c r="X5206" s="30">
        <v>66627</v>
      </c>
      <c r="Y5206" s="30">
        <v>66714</v>
      </c>
      <c r="Z5206" s="30">
        <v>64587</v>
      </c>
      <c r="AA5206" s="30">
        <v>68739</v>
      </c>
      <c r="AB5206" s="30">
        <v>69498</v>
      </c>
      <c r="AC5206" s="30">
        <v>72326</v>
      </c>
      <c r="AD5206" s="30">
        <v>68065</v>
      </c>
      <c r="AE5206" s="30">
        <v>66439</v>
      </c>
      <c r="AF5206" s="30">
        <v>64152</v>
      </c>
    </row>
    <row r="5207" spans="1:32" x14ac:dyDescent="0.45">
      <c r="A5207" s="29" t="s">
        <v>1152</v>
      </c>
      <c r="B5207" s="29" t="s">
        <v>708</v>
      </c>
      <c r="C5207" s="29" t="s">
        <v>3211</v>
      </c>
      <c r="D5207" s="29" t="s">
        <v>3212</v>
      </c>
      <c r="E5207" s="29" t="s">
        <v>3213</v>
      </c>
      <c r="F5207" s="29" t="s">
        <v>982</v>
      </c>
      <c r="G5207" s="29" t="s">
        <v>3200</v>
      </c>
      <c r="H5207" s="29" t="s">
        <v>3201</v>
      </c>
      <c r="I5207" s="29" t="s">
        <v>3202</v>
      </c>
      <c r="J5207" s="29" t="s">
        <v>3203</v>
      </c>
      <c r="K5207" s="29" t="s">
        <v>3401</v>
      </c>
      <c r="L5207" s="29" t="s">
        <v>3402</v>
      </c>
      <c r="M5207" s="29" t="s">
        <v>3403</v>
      </c>
      <c r="N5207" s="29" t="s">
        <v>3404</v>
      </c>
      <c r="O5207" s="29" t="s">
        <v>3506</v>
      </c>
      <c r="P5207" s="29" t="s">
        <v>3507</v>
      </c>
      <c r="Q5207" s="29" t="s">
        <v>3209</v>
      </c>
      <c r="R5207" s="29" t="s">
        <v>3210</v>
      </c>
      <c r="S5207" s="29" t="s">
        <v>3098</v>
      </c>
      <c r="T5207" s="29"/>
      <c r="U5207" s="30">
        <v>0</v>
      </c>
      <c r="V5207" s="30">
        <v>0</v>
      </c>
      <c r="W5207" s="30">
        <v>0</v>
      </c>
      <c r="X5207" s="30">
        <v>0</v>
      </c>
      <c r="Y5207" s="30">
        <v>0</v>
      </c>
      <c r="Z5207" s="30">
        <v>0</v>
      </c>
      <c r="AA5207" s="30">
        <v>304</v>
      </c>
      <c r="AB5207" s="30">
        <v>174</v>
      </c>
      <c r="AC5207" s="30">
        <v>0</v>
      </c>
      <c r="AD5207" s="30">
        <v>0</v>
      </c>
      <c r="AE5207" s="30">
        <v>0</v>
      </c>
      <c r="AF5207" s="30">
        <v>0</v>
      </c>
    </row>
    <row r="5208" spans="1:32" x14ac:dyDescent="0.45">
      <c r="A5208" s="29" t="s">
        <v>1152</v>
      </c>
      <c r="B5208" s="29" t="s">
        <v>708</v>
      </c>
      <c r="C5208" s="29" t="s">
        <v>3211</v>
      </c>
      <c r="D5208" s="29" t="s">
        <v>3212</v>
      </c>
      <c r="E5208" s="29" t="s">
        <v>3213</v>
      </c>
      <c r="F5208" s="29" t="s">
        <v>982</v>
      </c>
      <c r="G5208" s="29" t="s">
        <v>3200</v>
      </c>
      <c r="H5208" s="29" t="s">
        <v>3201</v>
      </c>
      <c r="I5208" s="29" t="s">
        <v>3202</v>
      </c>
      <c r="J5208" s="29" t="s">
        <v>3203</v>
      </c>
      <c r="K5208" s="29" t="s">
        <v>3401</v>
      </c>
      <c r="L5208" s="29" t="s">
        <v>3402</v>
      </c>
      <c r="M5208" s="29" t="s">
        <v>3403</v>
      </c>
      <c r="N5208" s="29" t="s">
        <v>3404</v>
      </c>
      <c r="O5208" s="29" t="s">
        <v>3816</v>
      </c>
      <c r="P5208" s="29" t="s">
        <v>3817</v>
      </c>
      <c r="Q5208" s="29" t="s">
        <v>3209</v>
      </c>
      <c r="R5208" s="29" t="s">
        <v>3210</v>
      </c>
      <c r="S5208" s="29" t="s">
        <v>3098</v>
      </c>
      <c r="T5208" s="29"/>
      <c r="U5208" s="30">
        <v>96000</v>
      </c>
      <c r="V5208" s="30">
        <v>96351</v>
      </c>
      <c r="W5208" s="30">
        <v>96273</v>
      </c>
      <c r="X5208" s="30">
        <v>96312</v>
      </c>
      <c r="Y5208" s="30">
        <v>96195</v>
      </c>
      <c r="Z5208" s="30">
        <v>96000</v>
      </c>
      <c r="AA5208" s="30">
        <v>96312</v>
      </c>
      <c r="AB5208" s="30">
        <v>96039</v>
      </c>
      <c r="AC5208" s="30">
        <v>96234</v>
      </c>
      <c r="AD5208" s="30">
        <v>96507</v>
      </c>
      <c r="AE5208" s="30">
        <v>96127</v>
      </c>
      <c r="AF5208" s="30">
        <v>96117</v>
      </c>
    </row>
    <row r="5209" spans="1:32" x14ac:dyDescent="0.45">
      <c r="A5209" s="29" t="s">
        <v>1152</v>
      </c>
      <c r="B5209" s="29" t="s">
        <v>708</v>
      </c>
      <c r="C5209" s="29" t="s">
        <v>3211</v>
      </c>
      <c r="D5209" s="29" t="s">
        <v>3212</v>
      </c>
      <c r="E5209" s="29" t="s">
        <v>3213</v>
      </c>
      <c r="F5209" s="29" t="s">
        <v>982</v>
      </c>
      <c r="G5209" s="29" t="s">
        <v>3200</v>
      </c>
      <c r="H5209" s="29" t="s">
        <v>3201</v>
      </c>
      <c r="I5209" s="29" t="s">
        <v>3202</v>
      </c>
      <c r="J5209" s="29" t="s">
        <v>3203</v>
      </c>
      <c r="K5209" s="29" t="s">
        <v>3401</v>
      </c>
      <c r="L5209" s="29" t="s">
        <v>3402</v>
      </c>
      <c r="M5209" s="29" t="s">
        <v>3631</v>
      </c>
      <c r="N5209" s="29" t="s">
        <v>3632</v>
      </c>
      <c r="O5209" s="29" t="s">
        <v>3786</v>
      </c>
      <c r="P5209" s="29" t="s">
        <v>3787</v>
      </c>
      <c r="Q5209" s="29" t="s">
        <v>3209</v>
      </c>
      <c r="R5209" s="29" t="s">
        <v>3210</v>
      </c>
      <c r="S5209" s="29" t="s">
        <v>3098</v>
      </c>
      <c r="T5209" s="29"/>
      <c r="U5209" s="30">
        <v>26000</v>
      </c>
      <c r="V5209" s="30">
        <v>26000</v>
      </c>
      <c r="W5209" s="30">
        <v>26000</v>
      </c>
      <c r="X5209" s="30">
        <v>26000</v>
      </c>
      <c r="Y5209" s="30">
        <v>18233</v>
      </c>
      <c r="Z5209" s="30">
        <v>10000</v>
      </c>
      <c r="AA5209" s="30">
        <v>10000</v>
      </c>
      <c r="AB5209" s="30">
        <v>10000</v>
      </c>
      <c r="AC5209" s="30">
        <v>10000</v>
      </c>
      <c r="AD5209" s="30">
        <v>10000</v>
      </c>
      <c r="AE5209" s="30">
        <v>10000</v>
      </c>
      <c r="AF5209" s="30">
        <v>10000</v>
      </c>
    </row>
    <row r="5210" spans="1:32" x14ac:dyDescent="0.45">
      <c r="A5210" s="29" t="s">
        <v>1152</v>
      </c>
      <c r="B5210" s="29" t="s">
        <v>708</v>
      </c>
      <c r="C5210" s="29" t="s">
        <v>3211</v>
      </c>
      <c r="D5210" s="29" t="s">
        <v>3212</v>
      </c>
      <c r="E5210" s="29" t="s">
        <v>3213</v>
      </c>
      <c r="F5210" s="29" t="s">
        <v>982</v>
      </c>
      <c r="G5210" s="29" t="s">
        <v>3200</v>
      </c>
      <c r="H5210" s="29" t="s">
        <v>3201</v>
      </c>
      <c r="I5210" s="29" t="s">
        <v>3202</v>
      </c>
      <c r="J5210" s="29" t="s">
        <v>3203</v>
      </c>
      <c r="K5210" s="29" t="s">
        <v>3401</v>
      </c>
      <c r="L5210" s="29" t="s">
        <v>3402</v>
      </c>
      <c r="M5210" s="29" t="s">
        <v>3631</v>
      </c>
      <c r="N5210" s="29" t="s">
        <v>3632</v>
      </c>
      <c r="O5210" s="29" t="s">
        <v>3788</v>
      </c>
      <c r="P5210" s="29" t="s">
        <v>3789</v>
      </c>
      <c r="Q5210" s="29" t="s">
        <v>3209</v>
      </c>
      <c r="R5210" s="29" t="s">
        <v>3210</v>
      </c>
      <c r="S5210" s="29" t="s">
        <v>3098</v>
      </c>
      <c r="T5210" s="29"/>
      <c r="U5210" s="30">
        <v>0</v>
      </c>
      <c r="V5210" s="30">
        <v>0</v>
      </c>
      <c r="W5210" s="30">
        <v>0</v>
      </c>
      <c r="X5210" s="30">
        <v>0</v>
      </c>
      <c r="Y5210" s="30">
        <v>203</v>
      </c>
      <c r="Z5210" s="30">
        <v>0</v>
      </c>
      <c r="AA5210" s="30">
        <v>0</v>
      </c>
      <c r="AB5210" s="30">
        <v>0</v>
      </c>
      <c r="AC5210" s="30">
        <v>0</v>
      </c>
      <c r="AD5210" s="30">
        <v>0</v>
      </c>
      <c r="AE5210" s="30">
        <v>159</v>
      </c>
      <c r="AF5210" s="30">
        <v>1029</v>
      </c>
    </row>
    <row r="5211" spans="1:32" x14ac:dyDescent="0.45">
      <c r="A5211" s="29" t="s">
        <v>1152</v>
      </c>
      <c r="B5211" s="29" t="s">
        <v>708</v>
      </c>
      <c r="C5211" s="29" t="s">
        <v>3211</v>
      </c>
      <c r="D5211" s="29" t="s">
        <v>3212</v>
      </c>
      <c r="E5211" s="29" t="s">
        <v>3213</v>
      </c>
      <c r="F5211" s="29" t="s">
        <v>982</v>
      </c>
      <c r="G5211" s="29" t="s">
        <v>3200</v>
      </c>
      <c r="H5211" s="29" t="s">
        <v>3201</v>
      </c>
      <c r="I5211" s="29" t="s">
        <v>3226</v>
      </c>
      <c r="J5211" s="29" t="s">
        <v>3227</v>
      </c>
      <c r="K5211" s="29" t="s">
        <v>3228</v>
      </c>
      <c r="L5211" s="29" t="s">
        <v>3111</v>
      </c>
      <c r="M5211" s="29" t="s">
        <v>3604</v>
      </c>
      <c r="N5211" s="29" t="s">
        <v>3605</v>
      </c>
      <c r="O5211" s="29" t="s">
        <v>3606</v>
      </c>
      <c r="P5211" s="29" t="s">
        <v>3607</v>
      </c>
      <c r="Q5211" s="29" t="s">
        <v>3209</v>
      </c>
      <c r="R5211" s="29" t="s">
        <v>3210</v>
      </c>
      <c r="S5211" s="29" t="s">
        <v>3098</v>
      </c>
      <c r="T5211" s="29"/>
      <c r="U5211" s="30">
        <v>12017</v>
      </c>
      <c r="V5211" s="30">
        <v>8599</v>
      </c>
      <c r="W5211" s="30">
        <v>8667</v>
      </c>
      <c r="X5211" s="30">
        <v>13007</v>
      </c>
      <c r="Y5211" s="30">
        <v>11017</v>
      </c>
      <c r="Z5211" s="30">
        <v>8534</v>
      </c>
      <c r="AA5211" s="30">
        <v>11915</v>
      </c>
      <c r="AB5211" s="30">
        <v>8263</v>
      </c>
      <c r="AC5211" s="30">
        <v>11141</v>
      </c>
      <c r="AD5211" s="30">
        <v>10625</v>
      </c>
      <c r="AE5211" s="30">
        <v>7226</v>
      </c>
      <c r="AF5211" s="30">
        <v>9194</v>
      </c>
    </row>
    <row r="5212" spans="1:32" x14ac:dyDescent="0.45">
      <c r="A5212" s="29" t="s">
        <v>1152</v>
      </c>
      <c r="B5212" s="29" t="s">
        <v>708</v>
      </c>
      <c r="C5212" s="29" t="s">
        <v>3211</v>
      </c>
      <c r="D5212" s="29" t="s">
        <v>3212</v>
      </c>
      <c r="E5212" s="29" t="s">
        <v>3213</v>
      </c>
      <c r="F5212" s="29" t="s">
        <v>982</v>
      </c>
      <c r="G5212" s="29" t="s">
        <v>3200</v>
      </c>
      <c r="H5212" s="29" t="s">
        <v>3201</v>
      </c>
      <c r="I5212" s="29" t="s">
        <v>3226</v>
      </c>
      <c r="J5212" s="29" t="s">
        <v>3227</v>
      </c>
      <c r="K5212" s="29" t="s">
        <v>3228</v>
      </c>
      <c r="L5212" s="29" t="s">
        <v>3111</v>
      </c>
      <c r="M5212" s="29" t="s">
        <v>3409</v>
      </c>
      <c r="N5212" s="29" t="s">
        <v>3410</v>
      </c>
      <c r="O5212" s="29" t="s">
        <v>3411</v>
      </c>
      <c r="P5212" s="29" t="s">
        <v>3412</v>
      </c>
      <c r="Q5212" s="29" t="s">
        <v>3209</v>
      </c>
      <c r="R5212" s="29" t="s">
        <v>3210</v>
      </c>
      <c r="S5212" s="29" t="s">
        <v>3098</v>
      </c>
      <c r="T5212" s="29"/>
      <c r="U5212" s="30">
        <v>4000</v>
      </c>
      <c r="V5212" s="30">
        <v>4000</v>
      </c>
      <c r="W5212" s="30">
        <v>4000</v>
      </c>
      <c r="X5212" s="30">
        <v>4000</v>
      </c>
      <c r="Y5212" s="30">
        <v>2581</v>
      </c>
      <c r="Z5212" s="30">
        <v>0</v>
      </c>
      <c r="AA5212" s="30">
        <v>0</v>
      </c>
      <c r="AB5212" s="30">
        <v>0</v>
      </c>
      <c r="AC5212" s="30">
        <v>0</v>
      </c>
      <c r="AD5212" s="30">
        <v>0</v>
      </c>
      <c r="AE5212" s="30">
        <v>0</v>
      </c>
      <c r="AF5212" s="30">
        <v>0</v>
      </c>
    </row>
    <row r="5213" spans="1:32" x14ac:dyDescent="0.45">
      <c r="A5213" s="29" t="s">
        <v>1152</v>
      </c>
      <c r="B5213" s="29" t="s">
        <v>708</v>
      </c>
      <c r="C5213" s="29" t="s">
        <v>3211</v>
      </c>
      <c r="D5213" s="29" t="s">
        <v>3212</v>
      </c>
      <c r="E5213" s="29" t="s">
        <v>3213</v>
      </c>
      <c r="F5213" s="29" t="s">
        <v>982</v>
      </c>
      <c r="G5213" s="29" t="s">
        <v>3200</v>
      </c>
      <c r="H5213" s="29" t="s">
        <v>3201</v>
      </c>
      <c r="I5213" s="29" t="s">
        <v>3226</v>
      </c>
      <c r="J5213" s="29" t="s">
        <v>3227</v>
      </c>
      <c r="K5213" s="29" t="s">
        <v>3228</v>
      </c>
      <c r="L5213" s="29" t="s">
        <v>3111</v>
      </c>
      <c r="M5213" s="29" t="s">
        <v>3229</v>
      </c>
      <c r="N5213" s="29" t="s">
        <v>3230</v>
      </c>
      <c r="O5213" s="29" t="s">
        <v>3231</v>
      </c>
      <c r="P5213" s="29" t="s">
        <v>3232</v>
      </c>
      <c r="Q5213" s="29" t="s">
        <v>3209</v>
      </c>
      <c r="R5213" s="29" t="s">
        <v>3210</v>
      </c>
      <c r="S5213" s="29" t="s">
        <v>3098</v>
      </c>
      <c r="T5213" s="29"/>
      <c r="U5213" s="30">
        <v>0</v>
      </c>
      <c r="V5213" s="30">
        <v>0</v>
      </c>
      <c r="W5213" s="30">
        <v>0</v>
      </c>
      <c r="X5213" s="30">
        <v>0</v>
      </c>
      <c r="Y5213" s="30">
        <v>120</v>
      </c>
      <c r="Z5213" s="30">
        <v>0</v>
      </c>
      <c r="AA5213" s="30">
        <v>0</v>
      </c>
      <c r="AB5213" s="30">
        <v>0</v>
      </c>
      <c r="AC5213" s="30">
        <v>0</v>
      </c>
      <c r="AD5213" s="30">
        <v>0</v>
      </c>
      <c r="AE5213" s="30">
        <v>0</v>
      </c>
      <c r="AF5213" s="30">
        <v>0</v>
      </c>
    </row>
    <row r="5214" spans="1:32" x14ac:dyDescent="0.45">
      <c r="A5214" s="29" t="s">
        <v>1152</v>
      </c>
      <c r="B5214" s="29" t="s">
        <v>708</v>
      </c>
      <c r="C5214" s="29" t="s">
        <v>3211</v>
      </c>
      <c r="D5214" s="29" t="s">
        <v>3212</v>
      </c>
      <c r="E5214" s="29" t="s">
        <v>3213</v>
      </c>
      <c r="F5214" s="29" t="s">
        <v>982</v>
      </c>
      <c r="G5214" s="29" t="s">
        <v>3200</v>
      </c>
      <c r="H5214" s="29" t="s">
        <v>3201</v>
      </c>
      <c r="I5214" s="29" t="s">
        <v>3226</v>
      </c>
      <c r="J5214" s="29" t="s">
        <v>3227</v>
      </c>
      <c r="K5214" s="29" t="s">
        <v>3228</v>
      </c>
      <c r="L5214" s="29" t="s">
        <v>3111</v>
      </c>
      <c r="M5214" s="29" t="s">
        <v>3295</v>
      </c>
      <c r="N5214" s="29" t="s">
        <v>3296</v>
      </c>
      <c r="O5214" s="29" t="s">
        <v>3608</v>
      </c>
      <c r="P5214" s="29" t="s">
        <v>3609</v>
      </c>
      <c r="Q5214" s="29" t="s">
        <v>3209</v>
      </c>
      <c r="R5214" s="29" t="s">
        <v>3210</v>
      </c>
      <c r="S5214" s="29" t="s">
        <v>3098</v>
      </c>
      <c r="T5214" s="29"/>
      <c r="U5214" s="30">
        <v>0</v>
      </c>
      <c r="V5214" s="30">
        <v>0</v>
      </c>
      <c r="W5214" s="30">
        <v>0</v>
      </c>
      <c r="X5214" s="30">
        <v>0</v>
      </c>
      <c r="Y5214" s="30">
        <v>0</v>
      </c>
      <c r="Z5214" s="30">
        <v>0</v>
      </c>
      <c r="AA5214" s="30">
        <v>0</v>
      </c>
      <c r="AB5214" s="30">
        <v>0</v>
      </c>
      <c r="AC5214" s="30">
        <v>43</v>
      </c>
      <c r="AD5214" s="30">
        <v>0</v>
      </c>
      <c r="AE5214" s="30">
        <v>0</v>
      </c>
      <c r="AF5214" s="30">
        <v>0</v>
      </c>
    </row>
    <row r="5215" spans="1:32" x14ac:dyDescent="0.45">
      <c r="A5215" s="29" t="s">
        <v>1152</v>
      </c>
      <c r="B5215" s="29" t="s">
        <v>708</v>
      </c>
      <c r="C5215" s="29" t="s">
        <v>3211</v>
      </c>
      <c r="D5215" s="29" t="s">
        <v>3212</v>
      </c>
      <c r="E5215" s="29" t="s">
        <v>3213</v>
      </c>
      <c r="F5215" s="29" t="s">
        <v>982</v>
      </c>
      <c r="G5215" s="29" t="s">
        <v>3233</v>
      </c>
      <c r="H5215" s="29" t="s">
        <v>3234</v>
      </c>
      <c r="I5215" s="29" t="s">
        <v>3235</v>
      </c>
      <c r="J5215" s="29" t="s">
        <v>3236</v>
      </c>
      <c r="K5215" s="29" t="s">
        <v>3237</v>
      </c>
      <c r="L5215" s="29" t="s">
        <v>3107</v>
      </c>
      <c r="M5215" s="29" t="s">
        <v>3456</v>
      </c>
      <c r="N5215" s="29" t="s">
        <v>3457</v>
      </c>
      <c r="O5215" s="29" t="s">
        <v>3504</v>
      </c>
      <c r="P5215" s="29" t="s">
        <v>3505</v>
      </c>
      <c r="Q5215" s="29" t="s">
        <v>3209</v>
      </c>
      <c r="R5215" s="29" t="s">
        <v>3210</v>
      </c>
      <c r="S5215" s="29" t="s">
        <v>3098</v>
      </c>
      <c r="T5215" s="29"/>
      <c r="U5215" s="30">
        <v>135</v>
      </c>
      <c r="V5215" s="30">
        <v>0</v>
      </c>
      <c r="W5215" s="30">
        <v>324</v>
      </c>
      <c r="X5215" s="30">
        <v>81</v>
      </c>
      <c r="Y5215" s="30">
        <v>108</v>
      </c>
      <c r="Z5215" s="30">
        <v>216</v>
      </c>
      <c r="AA5215" s="30">
        <v>135</v>
      </c>
      <c r="AB5215" s="30">
        <v>351</v>
      </c>
      <c r="AC5215" s="30">
        <v>243</v>
      </c>
      <c r="AD5215" s="30">
        <v>162</v>
      </c>
      <c r="AE5215" s="30">
        <v>351</v>
      </c>
      <c r="AF5215" s="30">
        <v>351</v>
      </c>
    </row>
    <row r="5216" spans="1:32" x14ac:dyDescent="0.45">
      <c r="A5216" s="29" t="s">
        <v>1152</v>
      </c>
      <c r="B5216" s="29" t="s">
        <v>708</v>
      </c>
      <c r="C5216" s="29" t="s">
        <v>3211</v>
      </c>
      <c r="D5216" s="29" t="s">
        <v>3212</v>
      </c>
      <c r="E5216" s="29" t="s">
        <v>3213</v>
      </c>
      <c r="F5216" s="29" t="s">
        <v>982</v>
      </c>
      <c r="G5216" s="29" t="s">
        <v>3233</v>
      </c>
      <c r="H5216" s="29" t="s">
        <v>3234</v>
      </c>
      <c r="I5216" s="29" t="s">
        <v>3235</v>
      </c>
      <c r="J5216" s="29" t="s">
        <v>3236</v>
      </c>
      <c r="K5216" s="29" t="s">
        <v>3237</v>
      </c>
      <c r="L5216" s="29" t="s">
        <v>3107</v>
      </c>
      <c r="M5216" s="29" t="s">
        <v>3456</v>
      </c>
      <c r="N5216" s="29" t="s">
        <v>3457</v>
      </c>
      <c r="O5216" s="29" t="s">
        <v>3629</v>
      </c>
      <c r="P5216" s="29" t="s">
        <v>3630</v>
      </c>
      <c r="Q5216" s="29" t="s">
        <v>3209</v>
      </c>
      <c r="R5216" s="29" t="s">
        <v>3210</v>
      </c>
      <c r="S5216" s="29" t="s">
        <v>3098</v>
      </c>
      <c r="T5216" s="29"/>
      <c r="U5216" s="30">
        <v>42929</v>
      </c>
      <c r="V5216" s="30">
        <v>12240</v>
      </c>
      <c r="W5216" s="30">
        <v>30144</v>
      </c>
      <c r="X5216" s="30">
        <v>33021</v>
      </c>
      <c r="Y5216" s="30">
        <v>26761</v>
      </c>
      <c r="Z5216" s="30">
        <v>26421</v>
      </c>
      <c r="AA5216" s="30">
        <v>26528</v>
      </c>
      <c r="AB5216" s="30">
        <v>28339</v>
      </c>
      <c r="AC5216" s="30">
        <v>35652</v>
      </c>
      <c r="AD5216" s="30">
        <v>29438</v>
      </c>
      <c r="AE5216" s="30">
        <v>27568</v>
      </c>
      <c r="AF5216" s="30">
        <v>39369</v>
      </c>
    </row>
    <row r="5217" spans="1:32" x14ac:dyDescent="0.45">
      <c r="A5217" s="29" t="s">
        <v>1152</v>
      </c>
      <c r="B5217" s="29" t="s">
        <v>708</v>
      </c>
      <c r="C5217" s="29" t="s">
        <v>3211</v>
      </c>
      <c r="D5217" s="29" t="s">
        <v>3212</v>
      </c>
      <c r="E5217" s="29" t="s">
        <v>3213</v>
      </c>
      <c r="F5217" s="29" t="s">
        <v>982</v>
      </c>
      <c r="G5217" s="29" t="s">
        <v>3233</v>
      </c>
      <c r="H5217" s="29" t="s">
        <v>3234</v>
      </c>
      <c r="I5217" s="29" t="s">
        <v>3235</v>
      </c>
      <c r="J5217" s="29" t="s">
        <v>3236</v>
      </c>
      <c r="K5217" s="29" t="s">
        <v>3237</v>
      </c>
      <c r="L5217" s="29" t="s">
        <v>3107</v>
      </c>
      <c r="M5217" s="29" t="s">
        <v>3238</v>
      </c>
      <c r="N5217" s="29" t="s">
        <v>3239</v>
      </c>
      <c r="O5217" s="29" t="s">
        <v>3422</v>
      </c>
      <c r="P5217" s="29" t="s">
        <v>3423</v>
      </c>
      <c r="Q5217" s="29" t="s">
        <v>3209</v>
      </c>
      <c r="R5217" s="29" t="s">
        <v>3210</v>
      </c>
      <c r="S5217" s="29" t="s">
        <v>3098</v>
      </c>
      <c r="T5217" s="29"/>
      <c r="U5217" s="30">
        <v>16380</v>
      </c>
      <c r="V5217" s="30">
        <v>16380</v>
      </c>
      <c r="W5217" s="30">
        <v>16380</v>
      </c>
      <c r="X5217" s="30">
        <v>16380</v>
      </c>
      <c r="Y5217" s="30">
        <v>12606</v>
      </c>
      <c r="Z5217" s="30">
        <v>8000</v>
      </c>
      <c r="AA5217" s="30">
        <v>8000</v>
      </c>
      <c r="AB5217" s="30">
        <v>8000</v>
      </c>
      <c r="AC5217" s="30">
        <v>8000</v>
      </c>
      <c r="AD5217" s="30">
        <v>8000</v>
      </c>
      <c r="AE5217" s="30">
        <v>8000</v>
      </c>
      <c r="AF5217" s="30">
        <v>8000</v>
      </c>
    </row>
    <row r="5218" spans="1:32" x14ac:dyDescent="0.45">
      <c r="A5218" s="29" t="s">
        <v>1152</v>
      </c>
      <c r="B5218" s="29" t="s">
        <v>708</v>
      </c>
      <c r="C5218" s="29" t="s">
        <v>3211</v>
      </c>
      <c r="D5218" s="29" t="s">
        <v>3212</v>
      </c>
      <c r="E5218" s="29" t="s">
        <v>3213</v>
      </c>
      <c r="F5218" s="29" t="s">
        <v>982</v>
      </c>
      <c r="G5218" s="29" t="s">
        <v>3233</v>
      </c>
      <c r="H5218" s="29" t="s">
        <v>3234</v>
      </c>
      <c r="I5218" s="29" t="s">
        <v>3341</v>
      </c>
      <c r="J5218" s="29" t="s">
        <v>3342</v>
      </c>
      <c r="K5218" s="29" t="s">
        <v>3343</v>
      </c>
      <c r="L5218" s="29" t="s">
        <v>3119</v>
      </c>
      <c r="M5218" s="29" t="s">
        <v>3344</v>
      </c>
      <c r="N5218" s="29" t="s">
        <v>3345</v>
      </c>
      <c r="O5218" s="29" t="s">
        <v>3346</v>
      </c>
      <c r="P5218" s="29" t="s">
        <v>3347</v>
      </c>
      <c r="Q5218" s="29" t="s">
        <v>3209</v>
      </c>
      <c r="R5218" s="29" t="s">
        <v>3210</v>
      </c>
      <c r="S5218" s="29" t="s">
        <v>3098</v>
      </c>
      <c r="T5218" s="29"/>
      <c r="U5218" s="30">
        <v>-3199</v>
      </c>
      <c r="V5218" s="30">
        <v>-3130</v>
      </c>
      <c r="W5218" s="30">
        <v>-3352</v>
      </c>
      <c r="X5218" s="30">
        <v>-3381</v>
      </c>
      <c r="Y5218" s="30">
        <v>-3964</v>
      </c>
      <c r="Z5218" s="30">
        <v>-4116</v>
      </c>
      <c r="AA5218" s="30">
        <v>-2067</v>
      </c>
      <c r="AB5218" s="30">
        <v>-2030</v>
      </c>
      <c r="AC5218" s="30">
        <v>-2046</v>
      </c>
      <c r="AD5218" s="30">
        <v>-2005</v>
      </c>
      <c r="AE5218" s="30">
        <v>-1981</v>
      </c>
      <c r="AF5218" s="30">
        <v>-2020</v>
      </c>
    </row>
    <row r="5219" spans="1:32" x14ac:dyDescent="0.45">
      <c r="A5219" s="29" t="s">
        <v>1152</v>
      </c>
      <c r="B5219" s="29" t="s">
        <v>708</v>
      </c>
      <c r="C5219" s="29" t="s">
        <v>3211</v>
      </c>
      <c r="D5219" s="29" t="s">
        <v>3212</v>
      </c>
      <c r="E5219" s="29" t="s">
        <v>3213</v>
      </c>
      <c r="F5219" s="29" t="s">
        <v>982</v>
      </c>
      <c r="G5219" s="29" t="s">
        <v>3233</v>
      </c>
      <c r="H5219" s="29" t="s">
        <v>3234</v>
      </c>
      <c r="I5219" s="29" t="s">
        <v>3341</v>
      </c>
      <c r="J5219" s="29" t="s">
        <v>3342</v>
      </c>
      <c r="K5219" s="29" t="s">
        <v>3348</v>
      </c>
      <c r="L5219" s="29" t="s">
        <v>3115</v>
      </c>
      <c r="M5219" s="29" t="s">
        <v>3349</v>
      </c>
      <c r="N5219" s="29" t="s">
        <v>3350</v>
      </c>
      <c r="O5219" s="29" t="s">
        <v>3351</v>
      </c>
      <c r="P5219" s="29" t="s">
        <v>3350</v>
      </c>
      <c r="Q5219" s="29" t="s">
        <v>3209</v>
      </c>
      <c r="R5219" s="29" t="s">
        <v>3210</v>
      </c>
      <c r="S5219" s="29" t="s">
        <v>3098</v>
      </c>
      <c r="T5219" s="29"/>
      <c r="U5219" s="30">
        <v>840</v>
      </c>
      <c r="V5219" s="30">
        <v>100</v>
      </c>
      <c r="W5219" s="30">
        <v>100</v>
      </c>
      <c r="X5219" s="30">
        <v>0</v>
      </c>
      <c r="Y5219" s="30">
        <v>0</v>
      </c>
      <c r="Z5219" s="30">
        <v>0</v>
      </c>
      <c r="AA5219" s="30">
        <v>0</v>
      </c>
      <c r="AB5219" s="30">
        <v>0</v>
      </c>
      <c r="AC5219" s="30">
        <v>0</v>
      </c>
      <c r="AD5219" s="30">
        <v>0</v>
      </c>
      <c r="AE5219" s="30">
        <v>0</v>
      </c>
      <c r="AF5219" s="30">
        <v>0</v>
      </c>
    </row>
    <row r="5220" spans="1:32" x14ac:dyDescent="0.45">
      <c r="A5220" s="29" t="s">
        <v>1152</v>
      </c>
      <c r="B5220" s="29" t="s">
        <v>708</v>
      </c>
      <c r="C5220" s="29" t="s">
        <v>3211</v>
      </c>
      <c r="D5220" s="29" t="s">
        <v>3212</v>
      </c>
      <c r="E5220" s="29" t="s">
        <v>3213</v>
      </c>
      <c r="F5220" s="29" t="s">
        <v>982</v>
      </c>
      <c r="G5220" s="29" t="s">
        <v>3233</v>
      </c>
      <c r="H5220" s="29" t="s">
        <v>3234</v>
      </c>
      <c r="I5220" s="29" t="s">
        <v>3341</v>
      </c>
      <c r="J5220" s="29" t="s">
        <v>3342</v>
      </c>
      <c r="K5220" s="29" t="s">
        <v>3348</v>
      </c>
      <c r="L5220" s="29" t="s">
        <v>3115</v>
      </c>
      <c r="M5220" s="29" t="s">
        <v>3360</v>
      </c>
      <c r="N5220" s="29" t="s">
        <v>3361</v>
      </c>
      <c r="O5220" s="29" t="s">
        <v>3472</v>
      </c>
      <c r="P5220" s="29" t="s">
        <v>3473</v>
      </c>
      <c r="Q5220" s="29" t="s">
        <v>3209</v>
      </c>
      <c r="R5220" s="29" t="s">
        <v>3210</v>
      </c>
      <c r="S5220" s="29" t="s">
        <v>3098</v>
      </c>
      <c r="T5220" s="29"/>
      <c r="U5220" s="30">
        <v>700</v>
      </c>
      <c r="V5220" s="30">
        <v>700</v>
      </c>
      <c r="W5220" s="30">
        <v>700</v>
      </c>
      <c r="X5220" s="30">
        <v>700</v>
      </c>
      <c r="Y5220" s="30">
        <v>700</v>
      </c>
      <c r="Z5220" s="30">
        <v>700</v>
      </c>
      <c r="AA5220" s="30">
        <v>700</v>
      </c>
      <c r="AB5220" s="30">
        <v>700</v>
      </c>
      <c r="AC5220" s="30">
        <v>700</v>
      </c>
      <c r="AD5220" s="30">
        <v>700</v>
      </c>
      <c r="AE5220" s="30">
        <v>733</v>
      </c>
      <c r="AF5220" s="30">
        <v>700</v>
      </c>
    </row>
    <row r="5221" spans="1:32" x14ac:dyDescent="0.45">
      <c r="A5221" s="29" t="s">
        <v>1152</v>
      </c>
      <c r="B5221" s="29" t="s">
        <v>708</v>
      </c>
      <c r="C5221" s="29" t="s">
        <v>3211</v>
      </c>
      <c r="D5221" s="29" t="s">
        <v>3212</v>
      </c>
      <c r="E5221" s="29" t="s">
        <v>3213</v>
      </c>
      <c r="F5221" s="29" t="s">
        <v>982</v>
      </c>
      <c r="G5221" s="29" t="s">
        <v>3233</v>
      </c>
      <c r="H5221" s="29" t="s">
        <v>3234</v>
      </c>
      <c r="I5221" s="29" t="s">
        <v>3341</v>
      </c>
      <c r="J5221" s="29" t="s">
        <v>3342</v>
      </c>
      <c r="K5221" s="29" t="s">
        <v>3348</v>
      </c>
      <c r="L5221" s="29" t="s">
        <v>3115</v>
      </c>
      <c r="M5221" s="29" t="s">
        <v>3366</v>
      </c>
      <c r="N5221" s="29" t="s">
        <v>3367</v>
      </c>
      <c r="O5221" s="29" t="s">
        <v>3368</v>
      </c>
      <c r="P5221" s="29" t="s">
        <v>3369</v>
      </c>
      <c r="Q5221" s="29" t="s">
        <v>3209</v>
      </c>
      <c r="R5221" s="29" t="s">
        <v>3210</v>
      </c>
      <c r="S5221" s="29" t="s">
        <v>3098</v>
      </c>
      <c r="T5221" s="29"/>
      <c r="U5221" s="30">
        <v>0</v>
      </c>
      <c r="V5221" s="30">
        <v>0</v>
      </c>
      <c r="W5221" s="30">
        <v>0</v>
      </c>
      <c r="X5221" s="30">
        <v>0</v>
      </c>
      <c r="Y5221" s="30">
        <v>0</v>
      </c>
      <c r="Z5221" s="30">
        <v>23750</v>
      </c>
      <c r="AA5221" s="30">
        <v>43</v>
      </c>
      <c r="AB5221" s="30">
        <v>10137</v>
      </c>
      <c r="AC5221" s="30">
        <v>0</v>
      </c>
      <c r="AD5221" s="30">
        <v>0</v>
      </c>
      <c r="AE5221" s="30">
        <v>0</v>
      </c>
      <c r="AF5221" s="30">
        <v>0</v>
      </c>
    </row>
    <row r="5222" spans="1:32" x14ac:dyDescent="0.45">
      <c r="A5222" s="29" t="s">
        <v>1152</v>
      </c>
      <c r="B5222" s="29" t="s">
        <v>708</v>
      </c>
      <c r="C5222" s="29" t="s">
        <v>3211</v>
      </c>
      <c r="D5222" s="29" t="s">
        <v>3212</v>
      </c>
      <c r="E5222" s="29" t="s">
        <v>3213</v>
      </c>
      <c r="F5222" s="29" t="s">
        <v>982</v>
      </c>
      <c r="G5222" s="29" t="s">
        <v>3233</v>
      </c>
      <c r="H5222" s="29" t="s">
        <v>3234</v>
      </c>
      <c r="I5222" s="29" t="s">
        <v>3341</v>
      </c>
      <c r="J5222" s="29" t="s">
        <v>3342</v>
      </c>
      <c r="K5222" s="29" t="s">
        <v>3348</v>
      </c>
      <c r="L5222" s="29" t="s">
        <v>3115</v>
      </c>
      <c r="M5222" s="29" t="s">
        <v>3366</v>
      </c>
      <c r="N5222" s="29" t="s">
        <v>3367</v>
      </c>
      <c r="O5222" s="29" t="s">
        <v>3370</v>
      </c>
      <c r="P5222" s="29" t="s">
        <v>3371</v>
      </c>
      <c r="Q5222" s="29" t="s">
        <v>3209</v>
      </c>
      <c r="R5222" s="29" t="s">
        <v>3210</v>
      </c>
      <c r="S5222" s="29" t="s">
        <v>3098</v>
      </c>
      <c r="T5222" s="29"/>
      <c r="U5222" s="30">
        <v>173891.541</v>
      </c>
      <c r="V5222" s="30">
        <v>175151.899</v>
      </c>
      <c r="W5222" s="30">
        <v>176475.766</v>
      </c>
      <c r="X5222" s="30">
        <v>200684.766</v>
      </c>
      <c r="Y5222" s="30">
        <v>200685.766</v>
      </c>
      <c r="Z5222" s="30">
        <v>195965.766</v>
      </c>
      <c r="AA5222" s="30">
        <v>185874.766</v>
      </c>
      <c r="AB5222" s="30">
        <v>185874.766</v>
      </c>
      <c r="AC5222" s="30">
        <v>185874.766</v>
      </c>
      <c r="AD5222" s="30">
        <v>185411.766</v>
      </c>
      <c r="AE5222" s="30">
        <v>183001.766</v>
      </c>
      <c r="AF5222" s="30">
        <v>183001.766</v>
      </c>
    </row>
    <row r="5223" spans="1:32" x14ac:dyDescent="0.45">
      <c r="A5223" s="29" t="s">
        <v>1152</v>
      </c>
      <c r="B5223" s="29" t="s">
        <v>708</v>
      </c>
      <c r="C5223" s="29" t="s">
        <v>3211</v>
      </c>
      <c r="D5223" s="29" t="s">
        <v>3212</v>
      </c>
      <c r="E5223" s="29" t="s">
        <v>3213</v>
      </c>
      <c r="F5223" s="29" t="s">
        <v>982</v>
      </c>
      <c r="G5223" s="29" t="s">
        <v>3233</v>
      </c>
      <c r="H5223" s="29" t="s">
        <v>3234</v>
      </c>
      <c r="I5223" s="29" t="s">
        <v>3341</v>
      </c>
      <c r="J5223" s="29" t="s">
        <v>3342</v>
      </c>
      <c r="K5223" s="29" t="s">
        <v>3348</v>
      </c>
      <c r="L5223" s="29" t="s">
        <v>3115</v>
      </c>
      <c r="M5223" s="29" t="s">
        <v>3366</v>
      </c>
      <c r="N5223" s="29" t="s">
        <v>3367</v>
      </c>
      <c r="O5223" s="29" t="s">
        <v>3510</v>
      </c>
      <c r="P5223" s="29" t="s">
        <v>3511</v>
      </c>
      <c r="Q5223" s="29" t="s">
        <v>3209</v>
      </c>
      <c r="R5223" s="29" t="s">
        <v>3210</v>
      </c>
      <c r="S5223" s="29" t="s">
        <v>3098</v>
      </c>
      <c r="T5223" s="29"/>
      <c r="U5223" s="30">
        <v>0</v>
      </c>
      <c r="V5223" s="30">
        <v>0</v>
      </c>
      <c r="W5223" s="30">
        <v>0</v>
      </c>
      <c r="X5223" s="30">
        <v>0</v>
      </c>
      <c r="Y5223" s="30">
        <v>0</v>
      </c>
      <c r="Z5223" s="30">
        <v>5342</v>
      </c>
      <c r="AA5223" s="30">
        <v>0</v>
      </c>
      <c r="AB5223" s="30">
        <v>0</v>
      </c>
      <c r="AC5223" s="30">
        <v>0</v>
      </c>
      <c r="AD5223" s="30">
        <v>0</v>
      </c>
      <c r="AE5223" s="30">
        <v>0</v>
      </c>
      <c r="AF5223" s="30">
        <v>0</v>
      </c>
    </row>
    <row r="5224" spans="1:32" x14ac:dyDescent="0.45">
      <c r="A5224" s="29" t="s">
        <v>1152</v>
      </c>
      <c r="B5224" s="29" t="s">
        <v>708</v>
      </c>
      <c r="C5224" s="29" t="s">
        <v>3211</v>
      </c>
      <c r="D5224" s="29" t="s">
        <v>3212</v>
      </c>
      <c r="E5224" s="29" t="s">
        <v>3213</v>
      </c>
      <c r="F5224" s="29" t="s">
        <v>982</v>
      </c>
      <c r="G5224" s="29" t="s">
        <v>3233</v>
      </c>
      <c r="H5224" s="29" t="s">
        <v>3234</v>
      </c>
      <c r="I5224" s="29" t="s">
        <v>3341</v>
      </c>
      <c r="J5224" s="29" t="s">
        <v>3342</v>
      </c>
      <c r="K5224" s="29" t="s">
        <v>3635</v>
      </c>
      <c r="L5224" s="29" t="s">
        <v>3636</v>
      </c>
      <c r="M5224" s="29" t="s">
        <v>3637</v>
      </c>
      <c r="N5224" s="29" t="s">
        <v>3638</v>
      </c>
      <c r="O5224" s="29" t="s">
        <v>3639</v>
      </c>
      <c r="P5224" s="29" t="s">
        <v>3640</v>
      </c>
      <c r="Q5224" s="29" t="s">
        <v>3209</v>
      </c>
      <c r="R5224" s="29" t="s">
        <v>3210</v>
      </c>
      <c r="S5224" s="29" t="s">
        <v>3098</v>
      </c>
      <c r="T5224" s="29"/>
      <c r="U5224" s="30">
        <v>15000</v>
      </c>
      <c r="V5224" s="30">
        <v>15000</v>
      </c>
      <c r="W5224" s="30">
        <v>15000</v>
      </c>
      <c r="X5224" s="30">
        <v>15000</v>
      </c>
      <c r="Y5224" s="30">
        <v>15000</v>
      </c>
      <c r="Z5224" s="30">
        <v>15000</v>
      </c>
      <c r="AA5224" s="30">
        <v>0</v>
      </c>
      <c r="AB5224" s="30">
        <v>0</v>
      </c>
      <c r="AC5224" s="30">
        <v>0</v>
      </c>
      <c r="AD5224" s="30">
        <v>0</v>
      </c>
      <c r="AE5224" s="30">
        <v>0</v>
      </c>
      <c r="AF5224" s="30">
        <v>0</v>
      </c>
    </row>
    <row r="5225" spans="1:32" x14ac:dyDescent="0.45">
      <c r="A5225" s="29" t="s">
        <v>1152</v>
      </c>
      <c r="B5225" s="29" t="s">
        <v>708</v>
      </c>
      <c r="C5225" s="29" t="s">
        <v>3211</v>
      </c>
      <c r="D5225" s="29" t="s">
        <v>3212</v>
      </c>
      <c r="E5225" s="29" t="s">
        <v>3213</v>
      </c>
      <c r="F5225" s="29" t="s">
        <v>982</v>
      </c>
      <c r="G5225" s="29" t="s">
        <v>3233</v>
      </c>
      <c r="H5225" s="29" t="s">
        <v>3234</v>
      </c>
      <c r="I5225" s="29" t="s">
        <v>3341</v>
      </c>
      <c r="J5225" s="29" t="s">
        <v>3342</v>
      </c>
      <c r="K5225" s="29" t="s">
        <v>3474</v>
      </c>
      <c r="L5225" s="29" t="s">
        <v>3116</v>
      </c>
      <c r="M5225" s="29" t="s">
        <v>3488</v>
      </c>
      <c r="N5225" s="29" t="s">
        <v>3489</v>
      </c>
      <c r="O5225" s="29" t="s">
        <v>3514</v>
      </c>
      <c r="P5225" s="29" t="s">
        <v>3515</v>
      </c>
      <c r="Q5225" s="29" t="s">
        <v>3209</v>
      </c>
      <c r="R5225" s="29" t="s">
        <v>3210</v>
      </c>
      <c r="S5225" s="29" t="s">
        <v>3098</v>
      </c>
      <c r="T5225" s="29"/>
      <c r="U5225" s="30">
        <v>0</v>
      </c>
      <c r="V5225" s="30">
        <v>0</v>
      </c>
      <c r="W5225" s="30">
        <v>0</v>
      </c>
      <c r="X5225" s="30">
        <v>0</v>
      </c>
      <c r="Y5225" s="30">
        <v>18861</v>
      </c>
      <c r="Z5225" s="30">
        <v>0</v>
      </c>
      <c r="AA5225" s="30">
        <v>0</v>
      </c>
      <c r="AB5225" s="30">
        <v>0</v>
      </c>
      <c r="AC5225" s="30">
        <v>0</v>
      </c>
      <c r="AD5225" s="30">
        <v>0</v>
      </c>
      <c r="AE5225" s="30">
        <v>0</v>
      </c>
      <c r="AF5225" s="30">
        <v>0</v>
      </c>
    </row>
    <row r="5226" spans="1:32" x14ac:dyDescent="0.45">
      <c r="A5226" s="29" t="s">
        <v>1152</v>
      </c>
      <c r="B5226" s="29" t="s">
        <v>708</v>
      </c>
      <c r="C5226" s="29" t="s">
        <v>3211</v>
      </c>
      <c r="D5226" s="29" t="s">
        <v>3212</v>
      </c>
      <c r="E5226" s="29" t="s">
        <v>3213</v>
      </c>
      <c r="F5226" s="29" t="s">
        <v>982</v>
      </c>
      <c r="G5226" s="29" t="s">
        <v>3233</v>
      </c>
      <c r="H5226" s="29" t="s">
        <v>3234</v>
      </c>
      <c r="I5226" s="29" t="s">
        <v>3341</v>
      </c>
      <c r="J5226" s="29" t="s">
        <v>3342</v>
      </c>
      <c r="K5226" s="29" t="s">
        <v>3474</v>
      </c>
      <c r="L5226" s="29" t="s">
        <v>3116</v>
      </c>
      <c r="M5226" s="29" t="s">
        <v>3488</v>
      </c>
      <c r="N5226" s="29" t="s">
        <v>3489</v>
      </c>
      <c r="O5226" s="29" t="s">
        <v>3490</v>
      </c>
      <c r="P5226" s="29" t="s">
        <v>3491</v>
      </c>
      <c r="Q5226" s="29" t="s">
        <v>3209</v>
      </c>
      <c r="R5226" s="29" t="s">
        <v>3210</v>
      </c>
      <c r="S5226" s="29" t="s">
        <v>3098</v>
      </c>
      <c r="T5226" s="29"/>
      <c r="U5226" s="30">
        <v>259626</v>
      </c>
      <c r="V5226" s="30">
        <v>259626</v>
      </c>
      <c r="W5226" s="30">
        <v>259626</v>
      </c>
      <c r="X5226" s="30">
        <v>235416</v>
      </c>
      <c r="Y5226" s="30">
        <v>136704</v>
      </c>
      <c r="Z5226" s="30">
        <v>42000</v>
      </c>
      <c r="AA5226" s="30">
        <v>30000</v>
      </c>
      <c r="AB5226" s="30">
        <v>30000</v>
      </c>
      <c r="AC5226" s="30">
        <v>30000</v>
      </c>
      <c r="AD5226" s="30">
        <v>30000</v>
      </c>
      <c r="AE5226" s="30">
        <v>30000</v>
      </c>
      <c r="AF5226" s="30">
        <v>30000</v>
      </c>
    </row>
    <row r="5227" spans="1:32" x14ac:dyDescent="0.45">
      <c r="A5227" s="29" t="s">
        <v>1152</v>
      </c>
      <c r="B5227" s="29" t="s">
        <v>708</v>
      </c>
      <c r="C5227" s="29" t="s">
        <v>3211</v>
      </c>
      <c r="D5227" s="29" t="s">
        <v>3212</v>
      </c>
      <c r="E5227" s="29" t="s">
        <v>3213</v>
      </c>
      <c r="F5227" s="29" t="s">
        <v>982</v>
      </c>
      <c r="G5227" s="29" t="s">
        <v>3233</v>
      </c>
      <c r="H5227" s="29" t="s">
        <v>3234</v>
      </c>
      <c r="I5227" s="29" t="s">
        <v>3242</v>
      </c>
      <c r="J5227" s="29" t="s">
        <v>3243</v>
      </c>
      <c r="K5227" s="29" t="s">
        <v>3244</v>
      </c>
      <c r="L5227" s="29" t="s">
        <v>3104</v>
      </c>
      <c r="M5227" s="29" t="s">
        <v>3436</v>
      </c>
      <c r="N5227" s="29" t="s">
        <v>3437</v>
      </c>
      <c r="O5227" s="29" t="s">
        <v>3438</v>
      </c>
      <c r="P5227" s="29" t="s">
        <v>3439</v>
      </c>
      <c r="Q5227" s="29" t="s">
        <v>3209</v>
      </c>
      <c r="R5227" s="29" t="s">
        <v>3210</v>
      </c>
      <c r="S5227" s="29" t="s">
        <v>3098</v>
      </c>
      <c r="T5227" s="29"/>
      <c r="U5227" s="30">
        <v>0</v>
      </c>
      <c r="V5227" s="30">
        <v>0</v>
      </c>
      <c r="W5227" s="30">
        <v>0</v>
      </c>
      <c r="X5227" s="30">
        <v>0</v>
      </c>
      <c r="Y5227" s="30">
        <v>0</v>
      </c>
      <c r="Z5227" s="30">
        <v>0</v>
      </c>
      <c r="AA5227" s="30">
        <v>0</v>
      </c>
      <c r="AB5227" s="30">
        <v>0</v>
      </c>
      <c r="AC5227" s="30">
        <v>0</v>
      </c>
      <c r="AD5227" s="30">
        <v>3000</v>
      </c>
      <c r="AE5227" s="30">
        <v>0</v>
      </c>
      <c r="AF5227" s="30">
        <v>0</v>
      </c>
    </row>
    <row r="5228" spans="1:32" x14ac:dyDescent="0.45">
      <c r="A5228" s="29" t="s">
        <v>1152</v>
      </c>
      <c r="B5228" s="29" t="s">
        <v>708</v>
      </c>
      <c r="C5228" s="29" t="s">
        <v>3211</v>
      </c>
      <c r="D5228" s="29" t="s">
        <v>3212</v>
      </c>
      <c r="E5228" s="29" t="s">
        <v>3213</v>
      </c>
      <c r="F5228" s="29" t="s">
        <v>982</v>
      </c>
      <c r="G5228" s="29" t="s">
        <v>3233</v>
      </c>
      <c r="H5228" s="29" t="s">
        <v>3234</v>
      </c>
      <c r="I5228" s="29" t="s">
        <v>3242</v>
      </c>
      <c r="J5228" s="29" t="s">
        <v>3243</v>
      </c>
      <c r="K5228" s="29" t="s">
        <v>3244</v>
      </c>
      <c r="L5228" s="29" t="s">
        <v>3104</v>
      </c>
      <c r="M5228" s="29" t="s">
        <v>3245</v>
      </c>
      <c r="N5228" s="29" t="s">
        <v>3246</v>
      </c>
      <c r="O5228" s="29" t="s">
        <v>3442</v>
      </c>
      <c r="P5228" s="29" t="s">
        <v>3443</v>
      </c>
      <c r="Q5228" s="29" t="s">
        <v>3209</v>
      </c>
      <c r="R5228" s="29" t="s">
        <v>3210</v>
      </c>
      <c r="S5228" s="29" t="s">
        <v>3098</v>
      </c>
      <c r="T5228" s="29"/>
      <c r="U5228" s="30">
        <v>24000</v>
      </c>
      <c r="V5228" s="30">
        <v>24000</v>
      </c>
      <c r="W5228" s="30">
        <v>24000</v>
      </c>
      <c r="X5228" s="30">
        <v>24000</v>
      </c>
      <c r="Y5228" s="30">
        <v>24000</v>
      </c>
      <c r="Z5228" s="30">
        <v>24000</v>
      </c>
      <c r="AA5228" s="30">
        <v>24000</v>
      </c>
      <c r="AB5228" s="30">
        <v>24000</v>
      </c>
      <c r="AC5228" s="30">
        <v>24000</v>
      </c>
      <c r="AD5228" s="30">
        <v>24000</v>
      </c>
      <c r="AE5228" s="30">
        <v>24000</v>
      </c>
      <c r="AF5228" s="30">
        <v>24000</v>
      </c>
    </row>
    <row r="5229" spans="1:32" x14ac:dyDescent="0.45">
      <c r="A5229" s="29" t="s">
        <v>1152</v>
      </c>
      <c r="B5229" s="29" t="s">
        <v>708</v>
      </c>
      <c r="C5229" s="29" t="s">
        <v>3211</v>
      </c>
      <c r="D5229" s="29" t="s">
        <v>3212</v>
      </c>
      <c r="E5229" s="29" t="s">
        <v>3213</v>
      </c>
      <c r="F5229" s="29" t="s">
        <v>982</v>
      </c>
      <c r="G5229" s="29" t="s">
        <v>3233</v>
      </c>
      <c r="H5229" s="29" t="s">
        <v>3234</v>
      </c>
      <c r="I5229" s="29" t="s">
        <v>3242</v>
      </c>
      <c r="J5229" s="29" t="s">
        <v>3243</v>
      </c>
      <c r="K5229" s="29" t="s">
        <v>3244</v>
      </c>
      <c r="L5229" s="29" t="s">
        <v>3104</v>
      </c>
      <c r="M5229" s="29" t="s">
        <v>3245</v>
      </c>
      <c r="N5229" s="29" t="s">
        <v>3246</v>
      </c>
      <c r="O5229" s="29" t="s">
        <v>3250</v>
      </c>
      <c r="P5229" s="29" t="s">
        <v>3251</v>
      </c>
      <c r="Q5229" s="29" t="s">
        <v>3209</v>
      </c>
      <c r="R5229" s="29" t="s">
        <v>3210</v>
      </c>
      <c r="S5229" s="29" t="s">
        <v>3098</v>
      </c>
      <c r="T5229" s="29"/>
      <c r="U5229" s="30">
        <v>34000</v>
      </c>
      <c r="V5229" s="30">
        <v>34000</v>
      </c>
      <c r="W5229" s="30">
        <v>34000</v>
      </c>
      <c r="X5229" s="30">
        <v>34000</v>
      </c>
      <c r="Y5229" s="30">
        <v>34000</v>
      </c>
      <c r="Z5229" s="30">
        <v>34000</v>
      </c>
      <c r="AA5229" s="30">
        <v>34000</v>
      </c>
      <c r="AB5229" s="30">
        <v>34000</v>
      </c>
      <c r="AC5229" s="30">
        <v>34000</v>
      </c>
      <c r="AD5229" s="30">
        <v>34000</v>
      </c>
      <c r="AE5229" s="30">
        <v>34000</v>
      </c>
      <c r="AF5229" s="30">
        <v>34000</v>
      </c>
    </row>
    <row r="5230" spans="1:32" x14ac:dyDescent="0.45">
      <c r="A5230" s="29" t="s">
        <v>1152</v>
      </c>
      <c r="B5230" s="29" t="s">
        <v>708</v>
      </c>
      <c r="C5230" s="29" t="s">
        <v>3211</v>
      </c>
      <c r="D5230" s="29" t="s">
        <v>3212</v>
      </c>
      <c r="E5230" s="29" t="s">
        <v>3213</v>
      </c>
      <c r="F5230" s="29" t="s">
        <v>982</v>
      </c>
      <c r="G5230" s="29" t="s">
        <v>3233</v>
      </c>
      <c r="H5230" s="29" t="s">
        <v>3234</v>
      </c>
      <c r="I5230" s="29" t="s">
        <v>3262</v>
      </c>
      <c r="J5230" s="29" t="s">
        <v>3263</v>
      </c>
      <c r="K5230" s="29" t="s">
        <v>3307</v>
      </c>
      <c r="L5230" s="29" t="s">
        <v>3117</v>
      </c>
      <c r="M5230" s="29" t="s">
        <v>3838</v>
      </c>
      <c r="N5230" s="29" t="s">
        <v>3839</v>
      </c>
      <c r="O5230" s="29" t="s">
        <v>3840</v>
      </c>
      <c r="P5230" s="29" t="s">
        <v>3841</v>
      </c>
      <c r="Q5230" s="29" t="s">
        <v>3209</v>
      </c>
      <c r="R5230" s="29" t="s">
        <v>3210</v>
      </c>
      <c r="S5230" s="29" t="s">
        <v>3098</v>
      </c>
      <c r="T5230" s="29"/>
      <c r="U5230" s="30">
        <v>0</v>
      </c>
      <c r="V5230" s="30">
        <v>0</v>
      </c>
      <c r="W5230" s="30">
        <v>0</v>
      </c>
      <c r="X5230" s="30">
        <v>820</v>
      </c>
      <c r="Y5230" s="30">
        <v>0</v>
      </c>
      <c r="Z5230" s="30">
        <v>0</v>
      </c>
      <c r="AA5230" s="30">
        <v>0</v>
      </c>
      <c r="AB5230" s="30">
        <v>0</v>
      </c>
      <c r="AC5230" s="30">
        <v>0</v>
      </c>
      <c r="AD5230" s="30">
        <v>0</v>
      </c>
      <c r="AE5230" s="30">
        <v>0</v>
      </c>
      <c r="AF5230" s="30">
        <v>0</v>
      </c>
    </row>
    <row r="5231" spans="1:32" x14ac:dyDescent="0.45">
      <c r="A5231" s="29" t="s">
        <v>1152</v>
      </c>
      <c r="B5231" s="29" t="s">
        <v>708</v>
      </c>
      <c r="C5231" s="29" t="s">
        <v>3211</v>
      </c>
      <c r="D5231" s="29" t="s">
        <v>3212</v>
      </c>
      <c r="E5231" s="29" t="s">
        <v>3213</v>
      </c>
      <c r="F5231" s="29" t="s">
        <v>982</v>
      </c>
      <c r="G5231" s="29" t="s">
        <v>3233</v>
      </c>
      <c r="H5231" s="29" t="s">
        <v>3234</v>
      </c>
      <c r="I5231" s="29" t="s">
        <v>3262</v>
      </c>
      <c r="J5231" s="29" t="s">
        <v>3263</v>
      </c>
      <c r="K5231" s="29" t="s">
        <v>3264</v>
      </c>
      <c r="L5231" s="29" t="s">
        <v>3103</v>
      </c>
      <c r="M5231" s="29" t="s">
        <v>3265</v>
      </c>
      <c r="N5231" s="29" t="s">
        <v>3266</v>
      </c>
      <c r="O5231" s="29" t="s">
        <v>3906</v>
      </c>
      <c r="P5231" s="29" t="s">
        <v>3907</v>
      </c>
      <c r="Q5231" s="29" t="s">
        <v>3209</v>
      </c>
      <c r="R5231" s="29" t="s">
        <v>3210</v>
      </c>
      <c r="S5231" s="29" t="s">
        <v>3098</v>
      </c>
      <c r="T5231" s="29"/>
      <c r="U5231" s="30">
        <v>2100</v>
      </c>
      <c r="V5231" s="30">
        <v>2100</v>
      </c>
      <c r="W5231" s="30">
        <v>2100</v>
      </c>
      <c r="X5231" s="30">
        <v>980</v>
      </c>
      <c r="Y5231" s="30">
        <v>0</v>
      </c>
      <c r="Z5231" s="30">
        <v>0</v>
      </c>
      <c r="AA5231" s="30">
        <v>0</v>
      </c>
      <c r="AB5231" s="30">
        <v>0</v>
      </c>
      <c r="AC5231" s="30">
        <v>0</v>
      </c>
      <c r="AD5231" s="30">
        <v>0</v>
      </c>
      <c r="AE5231" s="30">
        <v>0</v>
      </c>
      <c r="AF5231" s="30">
        <v>0</v>
      </c>
    </row>
    <row r="5232" spans="1:32" x14ac:dyDescent="0.45">
      <c r="A5232" s="29" t="s">
        <v>1152</v>
      </c>
      <c r="B5232" s="29" t="s">
        <v>708</v>
      </c>
      <c r="C5232" s="29" t="s">
        <v>3211</v>
      </c>
      <c r="D5232" s="29" t="s">
        <v>3212</v>
      </c>
      <c r="E5232" s="29" t="s">
        <v>3213</v>
      </c>
      <c r="F5232" s="29" t="s">
        <v>982</v>
      </c>
      <c r="G5232" s="29" t="s">
        <v>3233</v>
      </c>
      <c r="H5232" s="29" t="s">
        <v>3234</v>
      </c>
      <c r="I5232" s="29" t="s">
        <v>3262</v>
      </c>
      <c r="J5232" s="29" t="s">
        <v>3263</v>
      </c>
      <c r="K5232" s="29" t="s">
        <v>3264</v>
      </c>
      <c r="L5232" s="29" t="s">
        <v>3103</v>
      </c>
      <c r="M5232" s="29" t="s">
        <v>3265</v>
      </c>
      <c r="N5232" s="29" t="s">
        <v>3266</v>
      </c>
      <c r="O5232" s="29" t="s">
        <v>3267</v>
      </c>
      <c r="P5232" s="29" t="s">
        <v>3268</v>
      </c>
      <c r="Q5232" s="29" t="s">
        <v>3209</v>
      </c>
      <c r="R5232" s="29" t="s">
        <v>3210</v>
      </c>
      <c r="S5232" s="29" t="s">
        <v>3098</v>
      </c>
      <c r="T5232" s="29"/>
      <c r="U5232" s="30">
        <v>34200</v>
      </c>
      <c r="V5232" s="30">
        <v>34200</v>
      </c>
      <c r="W5232" s="30">
        <v>34200</v>
      </c>
      <c r="X5232" s="30">
        <v>34200</v>
      </c>
      <c r="Y5232" s="30">
        <v>23230</v>
      </c>
      <c r="Z5232" s="30">
        <v>14200</v>
      </c>
      <c r="AA5232" s="30">
        <v>14200</v>
      </c>
      <c r="AB5232" s="30">
        <v>14200</v>
      </c>
      <c r="AC5232" s="30">
        <v>14200</v>
      </c>
      <c r="AD5232" s="30">
        <v>14200</v>
      </c>
      <c r="AE5232" s="30">
        <v>14200</v>
      </c>
      <c r="AF5232" s="30">
        <v>14200</v>
      </c>
    </row>
    <row r="5233" spans="1:32" x14ac:dyDescent="0.45">
      <c r="A5233" s="29" t="s">
        <v>1152</v>
      </c>
      <c r="B5233" s="29" t="s">
        <v>708</v>
      </c>
      <c r="C5233" s="29" t="s">
        <v>3211</v>
      </c>
      <c r="D5233" s="29" t="s">
        <v>3212</v>
      </c>
      <c r="E5233" s="29" t="s">
        <v>3213</v>
      </c>
      <c r="F5233" s="29" t="s">
        <v>982</v>
      </c>
      <c r="G5233" s="29" t="s">
        <v>3233</v>
      </c>
      <c r="H5233" s="29" t="s">
        <v>3234</v>
      </c>
      <c r="I5233" s="29" t="s">
        <v>3262</v>
      </c>
      <c r="J5233" s="29" t="s">
        <v>3263</v>
      </c>
      <c r="K5233" s="29" t="s">
        <v>3264</v>
      </c>
      <c r="L5233" s="29" t="s">
        <v>3103</v>
      </c>
      <c r="M5233" s="29" t="s">
        <v>3265</v>
      </c>
      <c r="N5233" s="29" t="s">
        <v>3266</v>
      </c>
      <c r="O5233" s="29" t="s">
        <v>3338</v>
      </c>
      <c r="P5233" s="29" t="s">
        <v>3339</v>
      </c>
      <c r="Q5233" s="29" t="s">
        <v>3249</v>
      </c>
      <c r="R5233" s="29" t="s">
        <v>3210</v>
      </c>
      <c r="S5233" s="29" t="s">
        <v>3098</v>
      </c>
      <c r="T5233" s="29"/>
      <c r="U5233" s="30">
        <v>0</v>
      </c>
      <c r="V5233" s="30">
        <v>0</v>
      </c>
      <c r="W5233" s="30">
        <v>0</v>
      </c>
      <c r="X5233" s="30">
        <v>32728</v>
      </c>
      <c r="Y5233" s="30">
        <v>0</v>
      </c>
      <c r="Z5233" s="30">
        <v>0</v>
      </c>
      <c r="AA5233" s="30">
        <v>0</v>
      </c>
      <c r="AB5233" s="30">
        <v>0</v>
      </c>
      <c r="AC5233" s="30">
        <v>0</v>
      </c>
      <c r="AD5233" s="30">
        <v>0</v>
      </c>
      <c r="AE5233" s="30">
        <v>0</v>
      </c>
      <c r="AF5233" s="30">
        <v>0</v>
      </c>
    </row>
    <row r="5234" spans="1:32" x14ac:dyDescent="0.45">
      <c r="A5234" s="29" t="s">
        <v>1152</v>
      </c>
      <c r="B5234" s="29" t="s">
        <v>708</v>
      </c>
      <c r="C5234" s="29" t="s">
        <v>3211</v>
      </c>
      <c r="D5234" s="29" t="s">
        <v>3212</v>
      </c>
      <c r="E5234" s="29" t="s">
        <v>3213</v>
      </c>
      <c r="F5234" s="29" t="s">
        <v>982</v>
      </c>
      <c r="G5234" s="29" t="s">
        <v>3233</v>
      </c>
      <c r="H5234" s="29" t="s">
        <v>3234</v>
      </c>
      <c r="I5234" s="29" t="s">
        <v>3262</v>
      </c>
      <c r="J5234" s="29" t="s">
        <v>3263</v>
      </c>
      <c r="K5234" s="29" t="s">
        <v>3264</v>
      </c>
      <c r="L5234" s="29" t="s">
        <v>3103</v>
      </c>
      <c r="M5234" s="29" t="s">
        <v>3265</v>
      </c>
      <c r="N5234" s="29" t="s">
        <v>3266</v>
      </c>
      <c r="O5234" s="29" t="s">
        <v>3269</v>
      </c>
      <c r="P5234" s="29" t="s">
        <v>3270</v>
      </c>
      <c r="Q5234" s="29" t="s">
        <v>3209</v>
      </c>
      <c r="R5234" s="29" t="s">
        <v>3210</v>
      </c>
      <c r="S5234" s="29" t="s">
        <v>3098</v>
      </c>
      <c r="T5234" s="29"/>
      <c r="U5234" s="30">
        <v>4388</v>
      </c>
      <c r="V5234" s="30">
        <v>4622</v>
      </c>
      <c r="W5234" s="30">
        <v>4885</v>
      </c>
      <c r="X5234" s="30">
        <v>2007</v>
      </c>
      <c r="Y5234" s="30">
        <v>546</v>
      </c>
      <c r="Z5234" s="30">
        <v>49</v>
      </c>
      <c r="AA5234" s="30">
        <v>712</v>
      </c>
      <c r="AB5234" s="30">
        <v>2418</v>
      </c>
      <c r="AC5234" s="30">
        <v>3345</v>
      </c>
      <c r="AD5234" s="30">
        <v>2945</v>
      </c>
      <c r="AE5234" s="30">
        <v>2857</v>
      </c>
      <c r="AF5234" s="30">
        <v>4173</v>
      </c>
    </row>
    <row r="5235" spans="1:32" x14ac:dyDescent="0.45">
      <c r="A5235" s="29" t="s">
        <v>1152</v>
      </c>
      <c r="B5235" s="29" t="s">
        <v>708</v>
      </c>
      <c r="C5235" s="29" t="s">
        <v>3211</v>
      </c>
      <c r="D5235" s="29" t="s">
        <v>3212</v>
      </c>
      <c r="E5235" s="29" t="s">
        <v>3213</v>
      </c>
      <c r="F5235" s="29" t="s">
        <v>982</v>
      </c>
      <c r="G5235" s="29" t="s">
        <v>3233</v>
      </c>
      <c r="H5235" s="29" t="s">
        <v>3234</v>
      </c>
      <c r="I5235" s="29" t="s">
        <v>3262</v>
      </c>
      <c r="J5235" s="29" t="s">
        <v>3263</v>
      </c>
      <c r="K5235" s="29" t="s">
        <v>3264</v>
      </c>
      <c r="L5235" s="29" t="s">
        <v>3103</v>
      </c>
      <c r="M5235" s="29" t="s">
        <v>3265</v>
      </c>
      <c r="N5235" s="29" t="s">
        <v>3266</v>
      </c>
      <c r="O5235" s="29" t="s">
        <v>3271</v>
      </c>
      <c r="P5235" s="29" t="s">
        <v>3272</v>
      </c>
      <c r="Q5235" s="29" t="s">
        <v>3209</v>
      </c>
      <c r="R5235" s="29" t="s">
        <v>3210</v>
      </c>
      <c r="S5235" s="29" t="s">
        <v>3098</v>
      </c>
      <c r="T5235" s="29"/>
      <c r="U5235" s="30">
        <v>4466</v>
      </c>
      <c r="V5235" s="30">
        <v>725</v>
      </c>
      <c r="W5235" s="30">
        <v>377</v>
      </c>
      <c r="X5235" s="30">
        <v>623</v>
      </c>
      <c r="Y5235" s="30">
        <v>536</v>
      </c>
      <c r="Z5235" s="30">
        <v>652</v>
      </c>
      <c r="AA5235" s="30">
        <v>942</v>
      </c>
      <c r="AB5235" s="30">
        <v>2015</v>
      </c>
      <c r="AC5235" s="30">
        <v>2204</v>
      </c>
      <c r="AD5235" s="30">
        <v>2479</v>
      </c>
      <c r="AE5235" s="30">
        <v>1551</v>
      </c>
      <c r="AF5235" s="30">
        <v>2204</v>
      </c>
    </row>
    <row r="5236" spans="1:32" x14ac:dyDescent="0.45">
      <c r="A5236" s="29" t="s">
        <v>1152</v>
      </c>
      <c r="B5236" s="29" t="s">
        <v>708</v>
      </c>
      <c r="C5236" s="29" t="s">
        <v>3211</v>
      </c>
      <c r="D5236" s="29" t="s">
        <v>3212</v>
      </c>
      <c r="E5236" s="29" t="s">
        <v>3213</v>
      </c>
      <c r="F5236" s="29" t="s">
        <v>982</v>
      </c>
      <c r="G5236" s="29" t="s">
        <v>3233</v>
      </c>
      <c r="H5236" s="29" t="s">
        <v>3234</v>
      </c>
      <c r="I5236" s="29" t="s">
        <v>3262</v>
      </c>
      <c r="J5236" s="29" t="s">
        <v>3263</v>
      </c>
      <c r="K5236" s="29" t="s">
        <v>3264</v>
      </c>
      <c r="L5236" s="29" t="s">
        <v>3103</v>
      </c>
      <c r="M5236" s="29" t="s">
        <v>3265</v>
      </c>
      <c r="N5236" s="29" t="s">
        <v>3266</v>
      </c>
      <c r="O5236" s="29" t="s">
        <v>3273</v>
      </c>
      <c r="P5236" s="29" t="s">
        <v>3274</v>
      </c>
      <c r="Q5236" s="29" t="s">
        <v>3209</v>
      </c>
      <c r="R5236" s="29" t="s">
        <v>3210</v>
      </c>
      <c r="S5236" s="29" t="s">
        <v>3098</v>
      </c>
      <c r="T5236" s="29"/>
      <c r="U5236" s="30">
        <v>0</v>
      </c>
      <c r="V5236" s="30">
        <v>117</v>
      </c>
      <c r="W5236" s="30">
        <v>156</v>
      </c>
      <c r="X5236" s="30">
        <v>117</v>
      </c>
      <c r="Y5236" s="30">
        <v>156</v>
      </c>
      <c r="Z5236" s="30">
        <v>39</v>
      </c>
      <c r="AA5236" s="30">
        <v>117</v>
      </c>
      <c r="AB5236" s="30">
        <v>0</v>
      </c>
      <c r="AC5236" s="30">
        <v>0</v>
      </c>
      <c r="AD5236" s="30">
        <v>78</v>
      </c>
      <c r="AE5236" s="30">
        <v>0</v>
      </c>
      <c r="AF5236" s="30">
        <v>0</v>
      </c>
    </row>
    <row r="5237" spans="1:32" x14ac:dyDescent="0.45">
      <c r="A5237" s="29" t="s">
        <v>1152</v>
      </c>
      <c r="B5237" s="29" t="s">
        <v>708</v>
      </c>
      <c r="C5237" s="29" t="s">
        <v>3211</v>
      </c>
      <c r="D5237" s="29" t="s">
        <v>3212</v>
      </c>
      <c r="E5237" s="29" t="s">
        <v>3213</v>
      </c>
      <c r="F5237" s="29" t="s">
        <v>982</v>
      </c>
      <c r="G5237" s="29" t="s">
        <v>3233</v>
      </c>
      <c r="H5237" s="29" t="s">
        <v>3234</v>
      </c>
      <c r="I5237" s="29" t="s">
        <v>3262</v>
      </c>
      <c r="J5237" s="29" t="s">
        <v>3263</v>
      </c>
      <c r="K5237" s="29" t="s">
        <v>3264</v>
      </c>
      <c r="L5237" s="29" t="s">
        <v>3103</v>
      </c>
      <c r="M5237" s="29" t="s">
        <v>3322</v>
      </c>
      <c r="N5237" s="29" t="s">
        <v>3323</v>
      </c>
      <c r="O5237" s="29" t="s">
        <v>3374</v>
      </c>
      <c r="P5237" s="29" t="s">
        <v>3375</v>
      </c>
      <c r="Q5237" s="29" t="s">
        <v>3209</v>
      </c>
      <c r="R5237" s="29" t="s">
        <v>3210</v>
      </c>
      <c r="S5237" s="29" t="s">
        <v>3098</v>
      </c>
      <c r="T5237" s="29"/>
      <c r="U5237" s="30">
        <v>1000</v>
      </c>
      <c r="V5237" s="30">
        <v>1000</v>
      </c>
      <c r="W5237" s="30">
        <v>1000</v>
      </c>
      <c r="X5237" s="30">
        <v>1000</v>
      </c>
      <c r="Y5237" s="30">
        <v>1000</v>
      </c>
      <c r="Z5237" s="30">
        <v>1000</v>
      </c>
      <c r="AA5237" s="30">
        <v>1000</v>
      </c>
      <c r="AB5237" s="30">
        <v>1000</v>
      </c>
      <c r="AC5237" s="30">
        <v>1000</v>
      </c>
      <c r="AD5237" s="30">
        <v>1000</v>
      </c>
      <c r="AE5237" s="30">
        <v>1000</v>
      </c>
      <c r="AF5237" s="30">
        <v>1000</v>
      </c>
    </row>
    <row r="5238" spans="1:32" x14ac:dyDescent="0.45">
      <c r="A5238" s="29" t="s">
        <v>1152</v>
      </c>
      <c r="B5238" s="29" t="s">
        <v>708</v>
      </c>
      <c r="C5238" s="29" t="s">
        <v>3211</v>
      </c>
      <c r="D5238" s="29" t="s">
        <v>3212</v>
      </c>
      <c r="E5238" s="29" t="s">
        <v>3213</v>
      </c>
      <c r="F5238" s="29" t="s">
        <v>982</v>
      </c>
      <c r="G5238" s="29" t="s">
        <v>3233</v>
      </c>
      <c r="H5238" s="29" t="s">
        <v>3234</v>
      </c>
      <c r="I5238" s="29" t="s">
        <v>3275</v>
      </c>
      <c r="J5238" s="29" t="s">
        <v>3276</v>
      </c>
      <c r="K5238" s="29" t="s">
        <v>3277</v>
      </c>
      <c r="L5238" s="29" t="s">
        <v>3100</v>
      </c>
      <c r="M5238" s="29" t="s">
        <v>3312</v>
      </c>
      <c r="N5238" s="29" t="s">
        <v>3313</v>
      </c>
      <c r="O5238" s="29" t="s">
        <v>3314</v>
      </c>
      <c r="P5238" s="29" t="s">
        <v>3315</v>
      </c>
      <c r="Q5238" s="29" t="s">
        <v>3209</v>
      </c>
      <c r="R5238" s="29" t="s">
        <v>3210</v>
      </c>
      <c r="S5238" s="29" t="s">
        <v>3098</v>
      </c>
      <c r="T5238" s="29"/>
      <c r="U5238" s="30">
        <v>100500</v>
      </c>
      <c r="V5238" s="30">
        <v>100500</v>
      </c>
      <c r="W5238" s="30">
        <v>99694</v>
      </c>
      <c r="X5238" s="30">
        <v>99650</v>
      </c>
      <c r="Y5238" s="30">
        <v>100500</v>
      </c>
      <c r="Z5238" s="30">
        <v>100500</v>
      </c>
      <c r="AA5238" s="30">
        <v>100500</v>
      </c>
      <c r="AB5238" s="30">
        <v>100500</v>
      </c>
      <c r="AC5238" s="30">
        <v>100500</v>
      </c>
      <c r="AD5238" s="30">
        <v>100500</v>
      </c>
      <c r="AE5238" s="30">
        <v>100500</v>
      </c>
      <c r="AF5238" s="30">
        <v>100500</v>
      </c>
    </row>
    <row r="5239" spans="1:32" x14ac:dyDescent="0.45">
      <c r="A5239" s="29" t="s">
        <v>1152</v>
      </c>
      <c r="B5239" s="29" t="s">
        <v>708</v>
      </c>
      <c r="C5239" s="29" t="s">
        <v>3211</v>
      </c>
      <c r="D5239" s="29" t="s">
        <v>3212</v>
      </c>
      <c r="E5239" s="29" t="s">
        <v>3213</v>
      </c>
      <c r="F5239" s="29" t="s">
        <v>982</v>
      </c>
      <c r="G5239" s="29" t="s">
        <v>3233</v>
      </c>
      <c r="H5239" s="29" t="s">
        <v>3234</v>
      </c>
      <c r="I5239" s="29" t="s">
        <v>3275</v>
      </c>
      <c r="J5239" s="29" t="s">
        <v>3276</v>
      </c>
      <c r="K5239" s="29" t="s">
        <v>3282</v>
      </c>
      <c r="L5239" s="29" t="s">
        <v>3112</v>
      </c>
      <c r="M5239" s="29" t="s">
        <v>3283</v>
      </c>
      <c r="N5239" s="29" t="s">
        <v>3284</v>
      </c>
      <c r="O5239" s="29" t="s">
        <v>3376</v>
      </c>
      <c r="P5239" s="29" t="s">
        <v>3377</v>
      </c>
      <c r="Q5239" s="29" t="s">
        <v>3209</v>
      </c>
      <c r="R5239" s="29" t="s">
        <v>3210</v>
      </c>
      <c r="S5239" s="29" t="s">
        <v>3098</v>
      </c>
      <c r="T5239" s="29"/>
      <c r="U5239" s="30">
        <v>48450</v>
      </c>
      <c r="V5239" s="30">
        <v>48450</v>
      </c>
      <c r="W5239" s="30">
        <v>48450</v>
      </c>
      <c r="X5239" s="30">
        <v>48450</v>
      </c>
      <c r="Y5239" s="30">
        <v>48450</v>
      </c>
      <c r="Z5239" s="30">
        <v>48450</v>
      </c>
      <c r="AA5239" s="30">
        <v>48450</v>
      </c>
      <c r="AB5239" s="30">
        <v>48450</v>
      </c>
      <c r="AC5239" s="30">
        <v>48450</v>
      </c>
      <c r="AD5239" s="30">
        <v>48450</v>
      </c>
      <c r="AE5239" s="30">
        <v>48450</v>
      </c>
      <c r="AF5239" s="30">
        <v>48450</v>
      </c>
    </row>
    <row r="5240" spans="1:32" x14ac:dyDescent="0.45">
      <c r="A5240" s="29" t="s">
        <v>1152</v>
      </c>
      <c r="B5240" s="29" t="s">
        <v>708</v>
      </c>
      <c r="C5240" s="29" t="s">
        <v>3211</v>
      </c>
      <c r="D5240" s="29" t="s">
        <v>3212</v>
      </c>
      <c r="E5240" s="29" t="s">
        <v>3213</v>
      </c>
      <c r="F5240" s="29" t="s">
        <v>982</v>
      </c>
      <c r="G5240" s="29" t="s">
        <v>3233</v>
      </c>
      <c r="H5240" s="29" t="s">
        <v>3234</v>
      </c>
      <c r="I5240" s="29" t="s">
        <v>3275</v>
      </c>
      <c r="J5240" s="29" t="s">
        <v>3276</v>
      </c>
      <c r="K5240" s="29" t="s">
        <v>3287</v>
      </c>
      <c r="L5240" s="29" t="s">
        <v>3101</v>
      </c>
      <c r="M5240" s="29" t="s">
        <v>3316</v>
      </c>
      <c r="N5240" s="29" t="s">
        <v>3317</v>
      </c>
      <c r="O5240" s="29" t="s">
        <v>3318</v>
      </c>
      <c r="P5240" s="29" t="s">
        <v>3319</v>
      </c>
      <c r="Q5240" s="29" t="s">
        <v>3209</v>
      </c>
      <c r="R5240" s="29" t="s">
        <v>3210</v>
      </c>
      <c r="S5240" s="29" t="s">
        <v>3098</v>
      </c>
      <c r="T5240" s="29"/>
      <c r="U5240" s="30">
        <v>24480</v>
      </c>
      <c r="V5240" s="30">
        <v>24480</v>
      </c>
      <c r="W5240" s="30">
        <v>24480</v>
      </c>
      <c r="X5240" s="30">
        <v>24480</v>
      </c>
      <c r="Y5240" s="30">
        <v>24480</v>
      </c>
      <c r="Z5240" s="30">
        <v>24480</v>
      </c>
      <c r="AA5240" s="30">
        <v>24480</v>
      </c>
      <c r="AB5240" s="30">
        <v>24480</v>
      </c>
      <c r="AC5240" s="30">
        <v>24480</v>
      </c>
      <c r="AD5240" s="30">
        <v>24480</v>
      </c>
      <c r="AE5240" s="30">
        <v>24102</v>
      </c>
      <c r="AF5240" s="30">
        <v>24102</v>
      </c>
    </row>
    <row r="5241" spans="1:32" x14ac:dyDescent="0.45">
      <c r="A5241" s="29" t="s">
        <v>253</v>
      </c>
      <c r="B5241" s="29" t="s">
        <v>254</v>
      </c>
      <c r="C5241" s="29" t="s">
        <v>3584</v>
      </c>
      <c r="D5241" s="29" t="s">
        <v>3585</v>
      </c>
      <c r="E5241" s="29" t="s">
        <v>3960</v>
      </c>
      <c r="F5241" s="29" t="s">
        <v>3961</v>
      </c>
      <c r="G5241" s="29" t="s">
        <v>3200</v>
      </c>
      <c r="H5241" s="29" t="s">
        <v>3201</v>
      </c>
      <c r="I5241" s="29" t="s">
        <v>3202</v>
      </c>
      <c r="J5241" s="29" t="s">
        <v>3203</v>
      </c>
      <c r="K5241" s="29" t="s">
        <v>3401</v>
      </c>
      <c r="L5241" s="29" t="s">
        <v>3402</v>
      </c>
      <c r="M5241" s="29" t="s">
        <v>3631</v>
      </c>
      <c r="N5241" s="29" t="s">
        <v>3632</v>
      </c>
      <c r="O5241" s="29" t="s">
        <v>3786</v>
      </c>
      <c r="P5241" s="29" t="s">
        <v>3787</v>
      </c>
      <c r="Q5241" s="29" t="s">
        <v>3209</v>
      </c>
      <c r="R5241" s="29" t="s">
        <v>3210</v>
      </c>
      <c r="S5241" s="29" t="s">
        <v>3098</v>
      </c>
      <c r="T5241" s="29"/>
      <c r="U5241" s="30">
        <v>16000</v>
      </c>
      <c r="V5241" s="30">
        <v>16000</v>
      </c>
      <c r="W5241" s="30">
        <v>16000</v>
      </c>
      <c r="X5241" s="30">
        <v>16000</v>
      </c>
      <c r="Y5241" s="30">
        <v>16000</v>
      </c>
      <c r="Z5241" s="30">
        <v>16000</v>
      </c>
      <c r="AA5241" s="30">
        <v>16000</v>
      </c>
      <c r="AB5241" s="30">
        <v>16000</v>
      </c>
      <c r="AC5241" s="30">
        <v>16000</v>
      </c>
      <c r="AD5241" s="30">
        <v>16000</v>
      </c>
      <c r="AE5241" s="30">
        <v>16000</v>
      </c>
      <c r="AF5241" s="30">
        <v>16000</v>
      </c>
    </row>
    <row r="5242" spans="1:32" x14ac:dyDescent="0.45">
      <c r="A5242" s="29" t="s">
        <v>253</v>
      </c>
      <c r="B5242" s="29" t="s">
        <v>254</v>
      </c>
      <c r="C5242" s="29" t="s">
        <v>3584</v>
      </c>
      <c r="D5242" s="29" t="s">
        <v>3585</v>
      </c>
      <c r="E5242" s="29" t="s">
        <v>3960</v>
      </c>
      <c r="F5242" s="29" t="s">
        <v>3961</v>
      </c>
      <c r="G5242" s="29" t="s">
        <v>3200</v>
      </c>
      <c r="H5242" s="29" t="s">
        <v>3201</v>
      </c>
      <c r="I5242" s="29" t="s">
        <v>3202</v>
      </c>
      <c r="J5242" s="29" t="s">
        <v>3203</v>
      </c>
      <c r="K5242" s="29" t="s">
        <v>3401</v>
      </c>
      <c r="L5242" s="29" t="s">
        <v>3402</v>
      </c>
      <c r="M5242" s="29" t="s">
        <v>3631</v>
      </c>
      <c r="N5242" s="29" t="s">
        <v>3632</v>
      </c>
      <c r="O5242" s="29" t="s">
        <v>3788</v>
      </c>
      <c r="P5242" s="29" t="s">
        <v>3789</v>
      </c>
      <c r="Q5242" s="29" t="s">
        <v>3209</v>
      </c>
      <c r="R5242" s="29" t="s">
        <v>3210</v>
      </c>
      <c r="S5242" s="29" t="s">
        <v>3098</v>
      </c>
      <c r="T5242" s="29"/>
      <c r="U5242" s="30">
        <v>0</v>
      </c>
      <c r="V5242" s="30">
        <v>0</v>
      </c>
      <c r="W5242" s="30">
        <v>109</v>
      </c>
      <c r="X5242" s="30">
        <v>36</v>
      </c>
      <c r="Y5242" s="30">
        <v>71</v>
      </c>
      <c r="Z5242" s="30">
        <v>36</v>
      </c>
      <c r="AA5242" s="30">
        <v>0</v>
      </c>
      <c r="AB5242" s="30">
        <v>0</v>
      </c>
      <c r="AC5242" s="30">
        <v>0</v>
      </c>
      <c r="AD5242" s="30">
        <v>0</v>
      </c>
      <c r="AE5242" s="30">
        <v>0</v>
      </c>
      <c r="AF5242" s="30">
        <v>0</v>
      </c>
    </row>
    <row r="5243" spans="1:32" x14ac:dyDescent="0.45">
      <c r="A5243" s="29" t="s">
        <v>253</v>
      </c>
      <c r="B5243" s="29" t="s">
        <v>254</v>
      </c>
      <c r="C5243" s="29" t="s">
        <v>3292</v>
      </c>
      <c r="D5243" s="29" t="s">
        <v>3293</v>
      </c>
      <c r="E5243" s="29" t="s">
        <v>3388</v>
      </c>
      <c r="F5243" s="29" t="s">
        <v>3389</v>
      </c>
      <c r="G5243" s="29" t="s">
        <v>3200</v>
      </c>
      <c r="H5243" s="29" t="s">
        <v>3201</v>
      </c>
      <c r="I5243" s="29" t="s">
        <v>3226</v>
      </c>
      <c r="J5243" s="29" t="s">
        <v>3227</v>
      </c>
      <c r="K5243" s="29" t="s">
        <v>3228</v>
      </c>
      <c r="L5243" s="29" t="s">
        <v>3111</v>
      </c>
      <c r="M5243" s="29" t="s">
        <v>3295</v>
      </c>
      <c r="N5243" s="29" t="s">
        <v>3296</v>
      </c>
      <c r="O5243" s="29" t="s">
        <v>3608</v>
      </c>
      <c r="P5243" s="29" t="s">
        <v>3609</v>
      </c>
      <c r="Q5243" s="29" t="s">
        <v>3209</v>
      </c>
      <c r="R5243" s="29" t="s">
        <v>3210</v>
      </c>
      <c r="S5243" s="29" t="s">
        <v>3098</v>
      </c>
      <c r="T5243" s="29"/>
      <c r="U5243" s="30">
        <v>0</v>
      </c>
      <c r="V5243" s="30">
        <v>0</v>
      </c>
      <c r="W5243" s="30">
        <v>0</v>
      </c>
      <c r="X5243" s="30">
        <v>0</v>
      </c>
      <c r="Y5243" s="30">
        <v>0</v>
      </c>
      <c r="Z5243" s="30">
        <v>0</v>
      </c>
      <c r="AA5243" s="30">
        <v>0</v>
      </c>
      <c r="AB5243" s="30">
        <v>116</v>
      </c>
      <c r="AC5243" s="30">
        <v>130</v>
      </c>
      <c r="AD5243" s="30">
        <v>0</v>
      </c>
      <c r="AE5243" s="30">
        <v>0</v>
      </c>
      <c r="AF5243" s="30">
        <v>0</v>
      </c>
    </row>
    <row r="5244" spans="1:32" x14ac:dyDescent="0.45">
      <c r="A5244" s="29" t="s">
        <v>253</v>
      </c>
      <c r="B5244" s="29" t="s">
        <v>254</v>
      </c>
      <c r="C5244" s="29" t="s">
        <v>3292</v>
      </c>
      <c r="D5244" s="29" t="s">
        <v>3293</v>
      </c>
      <c r="E5244" s="29" t="s">
        <v>3388</v>
      </c>
      <c r="F5244" s="29" t="s">
        <v>3389</v>
      </c>
      <c r="G5244" s="29" t="s">
        <v>3233</v>
      </c>
      <c r="H5244" s="29" t="s">
        <v>3234</v>
      </c>
      <c r="I5244" s="29" t="s">
        <v>3341</v>
      </c>
      <c r="J5244" s="29" t="s">
        <v>3342</v>
      </c>
      <c r="K5244" s="29" t="s">
        <v>3343</v>
      </c>
      <c r="L5244" s="29" t="s">
        <v>3119</v>
      </c>
      <c r="M5244" s="29" t="s">
        <v>3398</v>
      </c>
      <c r="N5244" s="29" t="s">
        <v>3399</v>
      </c>
      <c r="O5244" s="29" t="s">
        <v>3400</v>
      </c>
      <c r="P5244" s="29" t="s">
        <v>3399</v>
      </c>
      <c r="Q5244" s="29" t="s">
        <v>3209</v>
      </c>
      <c r="R5244" s="29" t="s">
        <v>3210</v>
      </c>
      <c r="S5244" s="29" t="s">
        <v>3098</v>
      </c>
      <c r="T5244" s="29"/>
      <c r="U5244" s="30">
        <v>7660</v>
      </c>
      <c r="V5244" s="30">
        <v>0</v>
      </c>
      <c r="W5244" s="30">
        <v>0</v>
      </c>
      <c r="X5244" s="30">
        <v>0</v>
      </c>
      <c r="Y5244" s="30">
        <v>0</v>
      </c>
      <c r="Z5244" s="30">
        <v>0</v>
      </c>
      <c r="AA5244" s="30">
        <v>7660</v>
      </c>
      <c r="AB5244" s="30">
        <v>7660</v>
      </c>
      <c r="AC5244" s="30">
        <v>0</v>
      </c>
      <c r="AD5244" s="30">
        <v>0</v>
      </c>
      <c r="AE5244" s="30">
        <v>0</v>
      </c>
      <c r="AF5244" s="30">
        <v>0</v>
      </c>
    </row>
    <row r="5245" spans="1:32" x14ac:dyDescent="0.45">
      <c r="A5245" s="29" t="s">
        <v>253</v>
      </c>
      <c r="B5245" s="29" t="s">
        <v>254</v>
      </c>
      <c r="C5245" s="29" t="s">
        <v>3460</v>
      </c>
      <c r="D5245" s="29" t="s">
        <v>3461</v>
      </c>
      <c r="E5245" s="29" t="s">
        <v>3531</v>
      </c>
      <c r="F5245" s="29" t="s">
        <v>3532</v>
      </c>
      <c r="G5245" s="29" t="s">
        <v>3200</v>
      </c>
      <c r="H5245" s="29" t="s">
        <v>3201</v>
      </c>
      <c r="I5245" s="29" t="s">
        <v>3202</v>
      </c>
      <c r="J5245" s="29" t="s">
        <v>3203</v>
      </c>
      <c r="K5245" s="29" t="s">
        <v>3221</v>
      </c>
      <c r="L5245" s="29" t="s">
        <v>3113</v>
      </c>
      <c r="M5245" s="29" t="s">
        <v>3303</v>
      </c>
      <c r="N5245" s="29" t="s">
        <v>3304</v>
      </c>
      <c r="O5245" s="29" t="s">
        <v>3305</v>
      </c>
      <c r="P5245" s="29" t="s">
        <v>3306</v>
      </c>
      <c r="Q5245" s="29" t="s">
        <v>3209</v>
      </c>
      <c r="R5245" s="29" t="s">
        <v>3210</v>
      </c>
      <c r="S5245" s="29" t="s">
        <v>3098</v>
      </c>
      <c r="T5245" s="29"/>
      <c r="U5245" s="30">
        <v>11300</v>
      </c>
      <c r="V5245" s="30">
        <v>11300</v>
      </c>
      <c r="W5245" s="30">
        <v>11300</v>
      </c>
      <c r="X5245" s="30">
        <v>11300</v>
      </c>
      <c r="Y5245" s="30">
        <v>11300</v>
      </c>
      <c r="Z5245" s="30">
        <v>11300</v>
      </c>
      <c r="AA5245" s="30">
        <v>11300</v>
      </c>
      <c r="AB5245" s="30">
        <v>11300</v>
      </c>
      <c r="AC5245" s="30">
        <v>11300</v>
      </c>
      <c r="AD5245" s="30">
        <v>11300</v>
      </c>
      <c r="AE5245" s="30">
        <v>11300</v>
      </c>
      <c r="AF5245" s="30">
        <v>11300</v>
      </c>
    </row>
    <row r="5246" spans="1:32" x14ac:dyDescent="0.45">
      <c r="A5246" s="29" t="s">
        <v>253</v>
      </c>
      <c r="B5246" s="29" t="s">
        <v>254</v>
      </c>
      <c r="C5246" s="29" t="s">
        <v>3460</v>
      </c>
      <c r="D5246" s="29" t="s">
        <v>3461</v>
      </c>
      <c r="E5246" s="29" t="s">
        <v>3531</v>
      </c>
      <c r="F5246" s="29" t="s">
        <v>3532</v>
      </c>
      <c r="G5246" s="29" t="s">
        <v>3233</v>
      </c>
      <c r="H5246" s="29" t="s">
        <v>3234</v>
      </c>
      <c r="I5246" s="29" t="s">
        <v>3262</v>
      </c>
      <c r="J5246" s="29" t="s">
        <v>3263</v>
      </c>
      <c r="K5246" s="29" t="s">
        <v>3264</v>
      </c>
      <c r="L5246" s="29" t="s">
        <v>3103</v>
      </c>
      <c r="M5246" s="29" t="s">
        <v>3326</v>
      </c>
      <c r="N5246" s="29" t="s">
        <v>3327</v>
      </c>
      <c r="O5246" s="29" t="s">
        <v>3328</v>
      </c>
      <c r="P5246" s="29" t="s">
        <v>3329</v>
      </c>
      <c r="Q5246" s="29" t="s">
        <v>3209</v>
      </c>
      <c r="R5246" s="29" t="s">
        <v>3210</v>
      </c>
      <c r="S5246" s="29" t="s">
        <v>3098</v>
      </c>
      <c r="T5246" s="29"/>
      <c r="U5246" s="30">
        <v>0</v>
      </c>
      <c r="V5246" s="30">
        <v>0</v>
      </c>
      <c r="W5246" s="30">
        <v>0</v>
      </c>
      <c r="X5246" s="30">
        <v>0</v>
      </c>
      <c r="Y5246" s="30">
        <v>0</v>
      </c>
      <c r="Z5246" s="30">
        <v>0</v>
      </c>
      <c r="AA5246" s="30">
        <v>0</v>
      </c>
      <c r="AB5246" s="30">
        <v>0</v>
      </c>
      <c r="AC5246" s="30">
        <v>0</v>
      </c>
      <c r="AD5246" s="30">
        <v>0</v>
      </c>
      <c r="AE5246" s="30">
        <v>0</v>
      </c>
      <c r="AF5246" s="30">
        <v>0</v>
      </c>
    </row>
    <row r="5247" spans="1:32" x14ac:dyDescent="0.45">
      <c r="A5247" s="29" t="s">
        <v>253</v>
      </c>
      <c r="B5247" s="29" t="s">
        <v>254</v>
      </c>
      <c r="C5247" s="29" t="s">
        <v>3460</v>
      </c>
      <c r="D5247" s="29" t="s">
        <v>3461</v>
      </c>
      <c r="E5247" s="29" t="s">
        <v>3531</v>
      </c>
      <c r="F5247" s="29" t="s">
        <v>3532</v>
      </c>
      <c r="G5247" s="29" t="s">
        <v>3233</v>
      </c>
      <c r="H5247" s="29" t="s">
        <v>3234</v>
      </c>
      <c r="I5247" s="29" t="s">
        <v>3262</v>
      </c>
      <c r="J5247" s="29" t="s">
        <v>3263</v>
      </c>
      <c r="K5247" s="29" t="s">
        <v>3264</v>
      </c>
      <c r="L5247" s="29" t="s">
        <v>3103</v>
      </c>
      <c r="M5247" s="29" t="s">
        <v>3326</v>
      </c>
      <c r="N5247" s="29" t="s">
        <v>3327</v>
      </c>
      <c r="O5247" s="29" t="s">
        <v>3330</v>
      </c>
      <c r="P5247" s="29" t="s">
        <v>3331</v>
      </c>
      <c r="Q5247" s="29" t="s">
        <v>3209</v>
      </c>
      <c r="R5247" s="29" t="s">
        <v>3210</v>
      </c>
      <c r="S5247" s="29" t="s">
        <v>3098</v>
      </c>
      <c r="T5247" s="29"/>
      <c r="U5247" s="30">
        <v>0</v>
      </c>
      <c r="V5247" s="30">
        <v>0</v>
      </c>
      <c r="W5247" s="30">
        <v>0</v>
      </c>
      <c r="X5247" s="30">
        <v>0</v>
      </c>
      <c r="Y5247" s="30">
        <v>0</v>
      </c>
      <c r="Z5247" s="30">
        <v>0</v>
      </c>
      <c r="AA5247" s="30">
        <v>0</v>
      </c>
      <c r="AB5247" s="30">
        <v>0</v>
      </c>
      <c r="AC5247" s="30">
        <v>0</v>
      </c>
      <c r="AD5247" s="30">
        <v>0</v>
      </c>
      <c r="AE5247" s="30">
        <v>0</v>
      </c>
      <c r="AF5247" s="30">
        <v>0</v>
      </c>
    </row>
    <row r="5248" spans="1:32" x14ac:dyDescent="0.45">
      <c r="A5248" s="29" t="s">
        <v>253</v>
      </c>
      <c r="B5248" s="29" t="s">
        <v>254</v>
      </c>
      <c r="C5248" s="29" t="s">
        <v>3460</v>
      </c>
      <c r="D5248" s="29" t="s">
        <v>3461</v>
      </c>
      <c r="E5248" s="29" t="s">
        <v>3531</v>
      </c>
      <c r="F5248" s="29" t="s">
        <v>3532</v>
      </c>
      <c r="G5248" s="29" t="s">
        <v>3233</v>
      </c>
      <c r="H5248" s="29" t="s">
        <v>3234</v>
      </c>
      <c r="I5248" s="29" t="s">
        <v>3262</v>
      </c>
      <c r="J5248" s="29" t="s">
        <v>3263</v>
      </c>
      <c r="K5248" s="29" t="s">
        <v>3264</v>
      </c>
      <c r="L5248" s="29" t="s">
        <v>3103</v>
      </c>
      <c r="M5248" s="29" t="s">
        <v>3326</v>
      </c>
      <c r="N5248" s="29" t="s">
        <v>3327</v>
      </c>
      <c r="O5248" s="29" t="s">
        <v>3332</v>
      </c>
      <c r="P5248" s="29" t="s">
        <v>3333</v>
      </c>
      <c r="Q5248" s="29" t="s">
        <v>3209</v>
      </c>
      <c r="R5248" s="29" t="s">
        <v>3210</v>
      </c>
      <c r="S5248" s="29" t="s">
        <v>3098</v>
      </c>
      <c r="T5248" s="29"/>
      <c r="U5248" s="30">
        <v>5500</v>
      </c>
      <c r="V5248" s="30">
        <v>5500</v>
      </c>
      <c r="W5248" s="30">
        <v>5500</v>
      </c>
      <c r="X5248" s="30">
        <v>5500</v>
      </c>
      <c r="Y5248" s="30">
        <v>5500</v>
      </c>
      <c r="Z5248" s="30">
        <v>5500</v>
      </c>
      <c r="AA5248" s="30">
        <v>5500</v>
      </c>
      <c r="AB5248" s="30">
        <v>5500</v>
      </c>
      <c r="AC5248" s="30">
        <v>5500</v>
      </c>
      <c r="AD5248" s="30">
        <v>5500</v>
      </c>
      <c r="AE5248" s="30">
        <v>5500</v>
      </c>
      <c r="AF5248" s="30">
        <v>5500</v>
      </c>
    </row>
    <row r="5249" spans="1:32" x14ac:dyDescent="0.45">
      <c r="A5249" s="29" t="s">
        <v>253</v>
      </c>
      <c r="B5249" s="29" t="s">
        <v>254</v>
      </c>
      <c r="C5249" s="29" t="s">
        <v>3460</v>
      </c>
      <c r="D5249" s="29" t="s">
        <v>3461</v>
      </c>
      <c r="E5249" s="29" t="s">
        <v>3531</v>
      </c>
      <c r="F5249" s="29" t="s">
        <v>3532</v>
      </c>
      <c r="G5249" s="29" t="s">
        <v>3233</v>
      </c>
      <c r="H5249" s="29" t="s">
        <v>3234</v>
      </c>
      <c r="I5249" s="29" t="s">
        <v>3275</v>
      </c>
      <c r="J5249" s="29" t="s">
        <v>3276</v>
      </c>
      <c r="K5249" s="29" t="s">
        <v>3277</v>
      </c>
      <c r="L5249" s="29" t="s">
        <v>3100</v>
      </c>
      <c r="M5249" s="29" t="s">
        <v>3278</v>
      </c>
      <c r="N5249" s="29" t="s">
        <v>3279</v>
      </c>
      <c r="O5249" s="29" t="s">
        <v>3446</v>
      </c>
      <c r="P5249" s="29" t="s">
        <v>3447</v>
      </c>
      <c r="Q5249" s="29" t="s">
        <v>3209</v>
      </c>
      <c r="R5249" s="29" t="s">
        <v>3210</v>
      </c>
      <c r="S5249" s="29" t="s">
        <v>3098</v>
      </c>
      <c r="T5249" s="29"/>
      <c r="U5249" s="30">
        <v>133000</v>
      </c>
      <c r="V5249" s="30">
        <v>133000</v>
      </c>
      <c r="W5249" s="30">
        <v>133000</v>
      </c>
      <c r="X5249" s="30">
        <v>133000</v>
      </c>
      <c r="Y5249" s="30">
        <v>133000</v>
      </c>
      <c r="Z5249" s="30">
        <v>133000</v>
      </c>
      <c r="AA5249" s="30">
        <v>133000</v>
      </c>
      <c r="AB5249" s="30">
        <v>133000</v>
      </c>
      <c r="AC5249" s="30">
        <v>133000</v>
      </c>
      <c r="AD5249" s="30">
        <v>133000</v>
      </c>
      <c r="AE5249" s="30">
        <v>133000</v>
      </c>
      <c r="AF5249" s="30">
        <v>133000</v>
      </c>
    </row>
    <row r="5250" spans="1:32" x14ac:dyDescent="0.45">
      <c r="A5250" s="29" t="s">
        <v>253</v>
      </c>
      <c r="B5250" s="29" t="s">
        <v>254</v>
      </c>
      <c r="C5250" s="29" t="s">
        <v>3460</v>
      </c>
      <c r="D5250" s="29" t="s">
        <v>3461</v>
      </c>
      <c r="E5250" s="29" t="s">
        <v>3531</v>
      </c>
      <c r="F5250" s="29" t="s">
        <v>3532</v>
      </c>
      <c r="G5250" s="29" t="s">
        <v>3233</v>
      </c>
      <c r="H5250" s="29" t="s">
        <v>3234</v>
      </c>
      <c r="I5250" s="29" t="s">
        <v>3275</v>
      </c>
      <c r="J5250" s="29" t="s">
        <v>3276</v>
      </c>
      <c r="K5250" s="29" t="s">
        <v>3287</v>
      </c>
      <c r="L5250" s="29" t="s">
        <v>3101</v>
      </c>
      <c r="M5250" s="29" t="s">
        <v>3316</v>
      </c>
      <c r="N5250" s="29" t="s">
        <v>3317</v>
      </c>
      <c r="O5250" s="29" t="s">
        <v>3452</v>
      </c>
      <c r="P5250" s="29" t="s">
        <v>3453</v>
      </c>
      <c r="Q5250" s="29" t="s">
        <v>3209</v>
      </c>
      <c r="R5250" s="29" t="s">
        <v>3210</v>
      </c>
      <c r="S5250" s="29" t="s">
        <v>3098</v>
      </c>
      <c r="T5250" s="29"/>
      <c r="U5250" s="30">
        <v>250000</v>
      </c>
      <c r="V5250" s="30">
        <v>250000</v>
      </c>
      <c r="W5250" s="30">
        <v>250000</v>
      </c>
      <c r="X5250" s="30">
        <v>250000</v>
      </c>
      <c r="Y5250" s="30">
        <v>250000</v>
      </c>
      <c r="Z5250" s="30">
        <v>250000</v>
      </c>
      <c r="AA5250" s="30">
        <v>250000</v>
      </c>
      <c r="AB5250" s="30">
        <v>250000</v>
      </c>
      <c r="AC5250" s="30">
        <v>250000</v>
      </c>
      <c r="AD5250" s="30">
        <v>250000</v>
      </c>
      <c r="AE5250" s="30">
        <v>250000</v>
      </c>
      <c r="AF5250" s="30">
        <v>250000</v>
      </c>
    </row>
    <row r="5251" spans="1:32" x14ac:dyDescent="0.45">
      <c r="A5251" s="29" t="s">
        <v>253</v>
      </c>
      <c r="B5251" s="29" t="s">
        <v>254</v>
      </c>
      <c r="C5251" s="29" t="s">
        <v>3460</v>
      </c>
      <c r="D5251" s="29" t="s">
        <v>3461</v>
      </c>
      <c r="E5251" s="29" t="s">
        <v>3531</v>
      </c>
      <c r="F5251" s="29" t="s">
        <v>3532</v>
      </c>
      <c r="G5251" s="29" t="s">
        <v>3233</v>
      </c>
      <c r="H5251" s="29" t="s">
        <v>3234</v>
      </c>
      <c r="I5251" s="29" t="s">
        <v>3275</v>
      </c>
      <c r="J5251" s="29" t="s">
        <v>3276</v>
      </c>
      <c r="K5251" s="29" t="s">
        <v>3287</v>
      </c>
      <c r="L5251" s="29" t="s">
        <v>3101</v>
      </c>
      <c r="M5251" s="29" t="s">
        <v>3316</v>
      </c>
      <c r="N5251" s="29" t="s">
        <v>3317</v>
      </c>
      <c r="O5251" s="29" t="s">
        <v>3454</v>
      </c>
      <c r="P5251" s="29" t="s">
        <v>3455</v>
      </c>
      <c r="Q5251" s="29" t="s">
        <v>3249</v>
      </c>
      <c r="R5251" s="29" t="s">
        <v>3210</v>
      </c>
      <c r="S5251" s="29" t="s">
        <v>3098</v>
      </c>
      <c r="T5251" s="29"/>
      <c r="U5251" s="30">
        <v>2886</v>
      </c>
      <c r="V5251" s="30">
        <v>2886</v>
      </c>
      <c r="W5251" s="30">
        <v>2886</v>
      </c>
      <c r="X5251" s="30">
        <v>2886</v>
      </c>
      <c r="Y5251" s="30">
        <v>2886</v>
      </c>
      <c r="Z5251" s="30">
        <v>2886</v>
      </c>
      <c r="AA5251" s="30">
        <v>2886</v>
      </c>
      <c r="AB5251" s="30">
        <v>2886</v>
      </c>
      <c r="AC5251" s="30">
        <v>2886</v>
      </c>
      <c r="AD5251" s="30">
        <v>2886</v>
      </c>
      <c r="AE5251" s="30">
        <v>2886</v>
      </c>
      <c r="AF5251" s="30">
        <v>2886</v>
      </c>
    </row>
    <row r="5252" spans="1:32" x14ac:dyDescent="0.45">
      <c r="A5252" s="29" t="s">
        <v>253</v>
      </c>
      <c r="B5252" s="29" t="s">
        <v>254</v>
      </c>
      <c r="C5252" s="29" t="s">
        <v>3460</v>
      </c>
      <c r="D5252" s="29" t="s">
        <v>3461</v>
      </c>
      <c r="E5252" s="29" t="s">
        <v>3531</v>
      </c>
      <c r="F5252" s="29" t="s">
        <v>3532</v>
      </c>
      <c r="G5252" s="29" t="s">
        <v>3233</v>
      </c>
      <c r="H5252" s="29" t="s">
        <v>3234</v>
      </c>
      <c r="I5252" s="29" t="s">
        <v>3275</v>
      </c>
      <c r="J5252" s="29" t="s">
        <v>3276</v>
      </c>
      <c r="K5252" s="29" t="s">
        <v>3287</v>
      </c>
      <c r="L5252" s="29" t="s">
        <v>3101</v>
      </c>
      <c r="M5252" s="29" t="s">
        <v>3288</v>
      </c>
      <c r="N5252" s="29" t="s">
        <v>3289</v>
      </c>
      <c r="O5252" s="29" t="s">
        <v>3290</v>
      </c>
      <c r="P5252" s="29" t="s">
        <v>3291</v>
      </c>
      <c r="Q5252" s="29" t="s">
        <v>3209</v>
      </c>
      <c r="R5252" s="29" t="s">
        <v>3210</v>
      </c>
      <c r="S5252" s="29" t="s">
        <v>3098</v>
      </c>
      <c r="T5252" s="29"/>
      <c r="U5252" s="30">
        <v>0</v>
      </c>
      <c r="V5252" s="30">
        <v>0</v>
      </c>
      <c r="W5252" s="30">
        <v>0</v>
      </c>
      <c r="X5252" s="30">
        <v>0</v>
      </c>
      <c r="Y5252" s="30">
        <v>0</v>
      </c>
      <c r="Z5252" s="30">
        <v>0</v>
      </c>
      <c r="AA5252" s="30">
        <v>0</v>
      </c>
      <c r="AB5252" s="30">
        <v>0</v>
      </c>
      <c r="AC5252" s="30">
        <v>0</v>
      </c>
      <c r="AD5252" s="30">
        <v>0</v>
      </c>
      <c r="AE5252" s="30">
        <v>0</v>
      </c>
      <c r="AF5252" s="30">
        <v>0</v>
      </c>
    </row>
    <row r="5253" spans="1:32" x14ac:dyDescent="0.45">
      <c r="A5253" s="29" t="s">
        <v>253</v>
      </c>
      <c r="B5253" s="29" t="s">
        <v>254</v>
      </c>
      <c r="C5253" s="29" t="s">
        <v>3533</v>
      </c>
      <c r="D5253" s="29" t="s">
        <v>3534</v>
      </c>
      <c r="E5253" s="29" t="s">
        <v>3535</v>
      </c>
      <c r="F5253" s="29" t="s">
        <v>3536</v>
      </c>
      <c r="G5253" s="29" t="s">
        <v>3200</v>
      </c>
      <c r="H5253" s="29" t="s">
        <v>3201</v>
      </c>
      <c r="I5253" s="29" t="s">
        <v>3202</v>
      </c>
      <c r="J5253" s="29" t="s">
        <v>3203</v>
      </c>
      <c r="K5253" s="29" t="s">
        <v>3520</v>
      </c>
      <c r="L5253" s="29" t="s">
        <v>3108</v>
      </c>
      <c r="M5253" s="29" t="s">
        <v>3588</v>
      </c>
      <c r="N5253" s="29" t="s">
        <v>3589</v>
      </c>
      <c r="O5253" s="29" t="s">
        <v>3670</v>
      </c>
      <c r="P5253" s="29" t="s">
        <v>3671</v>
      </c>
      <c r="Q5253" s="29" t="s">
        <v>3209</v>
      </c>
      <c r="R5253" s="29" t="s">
        <v>3098</v>
      </c>
      <c r="S5253" s="29" t="s">
        <v>3098</v>
      </c>
      <c r="T5253" s="29"/>
      <c r="U5253" s="30">
        <v>0</v>
      </c>
      <c r="V5253" s="30">
        <v>500</v>
      </c>
      <c r="W5253" s="30">
        <v>14000</v>
      </c>
      <c r="X5253" s="30">
        <v>14000</v>
      </c>
      <c r="Y5253" s="30">
        <v>14000</v>
      </c>
      <c r="Z5253" s="30">
        <v>14000</v>
      </c>
      <c r="AA5253" s="30">
        <v>14280</v>
      </c>
      <c r="AB5253" s="30">
        <v>0</v>
      </c>
      <c r="AC5253" s="30">
        <v>0</v>
      </c>
      <c r="AD5253" s="30">
        <v>0</v>
      </c>
      <c r="AE5253" s="30">
        <v>0</v>
      </c>
      <c r="AF5253" s="30">
        <v>0</v>
      </c>
    </row>
    <row r="5254" spans="1:32" x14ac:dyDescent="0.45">
      <c r="A5254" s="29" t="s">
        <v>157</v>
      </c>
      <c r="B5254" s="29" t="s">
        <v>158</v>
      </c>
      <c r="C5254" s="29" t="s">
        <v>3299</v>
      </c>
      <c r="D5254" s="29" t="s">
        <v>3300</v>
      </c>
      <c r="E5254" s="29" t="s">
        <v>3538</v>
      </c>
      <c r="F5254" s="29" t="s">
        <v>3539</v>
      </c>
      <c r="G5254" s="29" t="s">
        <v>3200</v>
      </c>
      <c r="H5254" s="29" t="s">
        <v>3201</v>
      </c>
      <c r="I5254" s="29" t="s">
        <v>3202</v>
      </c>
      <c r="J5254" s="29" t="s">
        <v>3203</v>
      </c>
      <c r="K5254" s="29" t="s">
        <v>3780</v>
      </c>
      <c r="L5254" s="29" t="s">
        <v>3781</v>
      </c>
      <c r="M5254" s="29" t="s">
        <v>3782</v>
      </c>
      <c r="N5254" s="29" t="s">
        <v>3783</v>
      </c>
      <c r="O5254" s="29" t="s">
        <v>3792</v>
      </c>
      <c r="P5254" s="29" t="s">
        <v>3793</v>
      </c>
      <c r="Q5254" s="29" t="s">
        <v>3209</v>
      </c>
      <c r="R5254" s="29" t="s">
        <v>3210</v>
      </c>
      <c r="S5254" s="29" t="s">
        <v>3098</v>
      </c>
      <c r="T5254" s="29"/>
      <c r="U5254" s="30">
        <v>546000</v>
      </c>
      <c r="V5254" s="30">
        <v>546000</v>
      </c>
      <c r="W5254" s="30">
        <v>546000</v>
      </c>
      <c r="X5254" s="30">
        <v>546000</v>
      </c>
      <c r="Y5254" s="30">
        <v>546000</v>
      </c>
      <c r="Z5254" s="30">
        <v>546000</v>
      </c>
      <c r="AA5254" s="30">
        <v>546000</v>
      </c>
      <c r="AB5254" s="30">
        <v>546000</v>
      </c>
      <c r="AC5254" s="30">
        <v>546000</v>
      </c>
      <c r="AD5254" s="30">
        <v>546000</v>
      </c>
      <c r="AE5254" s="30">
        <v>546000</v>
      </c>
      <c r="AF5254" s="30">
        <v>546000</v>
      </c>
    </row>
    <row r="5255" spans="1:32" x14ac:dyDescent="0.45">
      <c r="A5255" s="29" t="s">
        <v>1045</v>
      </c>
      <c r="B5255" s="29" t="s">
        <v>1072</v>
      </c>
      <c r="C5255" s="29" t="s">
        <v>3211</v>
      </c>
      <c r="D5255" s="29" t="s">
        <v>3212</v>
      </c>
      <c r="E5255" s="29" t="s">
        <v>3213</v>
      </c>
      <c r="F5255" s="29" t="s">
        <v>982</v>
      </c>
      <c r="G5255" s="29" t="s">
        <v>3200</v>
      </c>
      <c r="H5255" s="29" t="s">
        <v>3201</v>
      </c>
      <c r="I5255" s="29" t="s">
        <v>3202</v>
      </c>
      <c r="J5255" s="29" t="s">
        <v>3203</v>
      </c>
      <c r="K5255" s="29" t="s">
        <v>3520</v>
      </c>
      <c r="L5255" s="29" t="s">
        <v>3108</v>
      </c>
      <c r="M5255" s="29" t="s">
        <v>3588</v>
      </c>
      <c r="N5255" s="29" t="s">
        <v>3589</v>
      </c>
      <c r="O5255" s="29" t="s">
        <v>3590</v>
      </c>
      <c r="P5255" s="29" t="s">
        <v>3591</v>
      </c>
      <c r="Q5255" s="29" t="s">
        <v>3209</v>
      </c>
      <c r="R5255" s="29" t="s">
        <v>3210</v>
      </c>
      <c r="S5255" s="29" t="s">
        <v>3098</v>
      </c>
      <c r="T5255" s="29"/>
      <c r="U5255" s="30">
        <v>7500</v>
      </c>
      <c r="V5255" s="30">
        <v>7500</v>
      </c>
      <c r="W5255" s="30">
        <v>7500</v>
      </c>
      <c r="X5255" s="30">
        <v>7500</v>
      </c>
      <c r="Y5255" s="30">
        <v>7500</v>
      </c>
      <c r="Z5255" s="30">
        <v>7500</v>
      </c>
      <c r="AA5255" s="30">
        <v>7500</v>
      </c>
      <c r="AB5255" s="30">
        <v>7500</v>
      </c>
      <c r="AC5255" s="30">
        <v>7500</v>
      </c>
      <c r="AD5255" s="30">
        <v>7500</v>
      </c>
      <c r="AE5255" s="30">
        <v>7500</v>
      </c>
      <c r="AF5255" s="30">
        <v>7500</v>
      </c>
    </row>
    <row r="5256" spans="1:32" x14ac:dyDescent="0.45">
      <c r="A5256" s="29" t="s">
        <v>1045</v>
      </c>
      <c r="B5256" s="29" t="s">
        <v>1072</v>
      </c>
      <c r="C5256" s="29" t="s">
        <v>3211</v>
      </c>
      <c r="D5256" s="29" t="s">
        <v>3212</v>
      </c>
      <c r="E5256" s="29" t="s">
        <v>3213</v>
      </c>
      <c r="F5256" s="29" t="s">
        <v>982</v>
      </c>
      <c r="G5256" s="29" t="s">
        <v>3233</v>
      </c>
      <c r="H5256" s="29" t="s">
        <v>3234</v>
      </c>
      <c r="I5256" s="29" t="s">
        <v>3275</v>
      </c>
      <c r="J5256" s="29" t="s">
        <v>3276</v>
      </c>
      <c r="K5256" s="29" t="s">
        <v>3282</v>
      </c>
      <c r="L5256" s="29" t="s">
        <v>3112</v>
      </c>
      <c r="M5256" s="29" t="s">
        <v>3283</v>
      </c>
      <c r="N5256" s="29" t="s">
        <v>3284</v>
      </c>
      <c r="O5256" s="29" t="s">
        <v>3285</v>
      </c>
      <c r="P5256" s="29" t="s">
        <v>3286</v>
      </c>
      <c r="Q5256" s="29" t="s">
        <v>3209</v>
      </c>
      <c r="R5256" s="29" t="s">
        <v>3210</v>
      </c>
      <c r="S5256" s="29" t="s">
        <v>3098</v>
      </c>
      <c r="T5256" s="29"/>
      <c r="U5256" s="30">
        <v>20000</v>
      </c>
      <c r="V5256" s="30">
        <v>20000</v>
      </c>
      <c r="W5256" s="30">
        <v>20000</v>
      </c>
      <c r="X5256" s="30">
        <v>20000</v>
      </c>
      <c r="Y5256" s="30">
        <v>20000</v>
      </c>
      <c r="Z5256" s="30">
        <v>20000</v>
      </c>
      <c r="AA5256" s="30">
        <v>20000</v>
      </c>
      <c r="AB5256" s="30">
        <v>20000</v>
      </c>
      <c r="AC5256" s="30">
        <v>20000</v>
      </c>
      <c r="AD5256" s="30">
        <v>20000</v>
      </c>
      <c r="AE5256" s="30">
        <v>20000</v>
      </c>
      <c r="AF5256" s="30">
        <v>20000</v>
      </c>
    </row>
    <row r="5257" spans="1:32" x14ac:dyDescent="0.45">
      <c r="A5257" s="29" t="s">
        <v>1045</v>
      </c>
      <c r="B5257" s="29" t="s">
        <v>1072</v>
      </c>
      <c r="C5257" s="29" t="s">
        <v>3620</v>
      </c>
      <c r="D5257" s="29" t="s">
        <v>3621</v>
      </c>
      <c r="E5257" s="29" t="s">
        <v>3620</v>
      </c>
      <c r="F5257" s="29" t="s">
        <v>3622</v>
      </c>
      <c r="G5257" s="29" t="s">
        <v>3200</v>
      </c>
      <c r="H5257" s="29" t="s">
        <v>3201</v>
      </c>
      <c r="I5257" s="29" t="s">
        <v>3202</v>
      </c>
      <c r="J5257" s="29" t="s">
        <v>3203</v>
      </c>
      <c r="K5257" s="29" t="s">
        <v>3204</v>
      </c>
      <c r="L5257" s="29" t="s">
        <v>3109</v>
      </c>
      <c r="M5257" s="29" t="s">
        <v>3378</v>
      </c>
      <c r="N5257" s="29" t="s">
        <v>3379</v>
      </c>
      <c r="O5257" s="29" t="s">
        <v>3380</v>
      </c>
      <c r="P5257" s="29" t="s">
        <v>3381</v>
      </c>
      <c r="Q5257" s="29" t="s">
        <v>3209</v>
      </c>
      <c r="R5257" s="29" t="s">
        <v>3210</v>
      </c>
      <c r="S5257" s="29" t="s">
        <v>3098</v>
      </c>
      <c r="T5257" s="29"/>
      <c r="U5257" s="30">
        <v>2200</v>
      </c>
      <c r="V5257" s="30">
        <v>2200</v>
      </c>
      <c r="W5257" s="30">
        <v>2200</v>
      </c>
      <c r="X5257" s="30">
        <v>2200</v>
      </c>
      <c r="Y5257" s="30">
        <v>2200</v>
      </c>
      <c r="Z5257" s="30">
        <v>2200</v>
      </c>
      <c r="AA5257" s="30">
        <v>2200</v>
      </c>
      <c r="AB5257" s="30">
        <v>2200</v>
      </c>
      <c r="AC5257" s="30">
        <v>2200</v>
      </c>
      <c r="AD5257" s="30">
        <v>2200</v>
      </c>
      <c r="AE5257" s="30">
        <v>0</v>
      </c>
      <c r="AF5257" s="30">
        <v>0</v>
      </c>
    </row>
    <row r="5258" spans="1:32" x14ac:dyDescent="0.45">
      <c r="A5258" s="29" t="s">
        <v>932</v>
      </c>
      <c r="B5258" s="29" t="s">
        <v>933</v>
      </c>
      <c r="C5258" s="29" t="s">
        <v>3299</v>
      </c>
      <c r="D5258" s="29" t="s">
        <v>3300</v>
      </c>
      <c r="E5258" s="29" t="s">
        <v>3301</v>
      </c>
      <c r="F5258" s="29" t="s">
        <v>3302</v>
      </c>
      <c r="G5258" s="29" t="s">
        <v>3233</v>
      </c>
      <c r="H5258" s="29" t="s">
        <v>3234</v>
      </c>
      <c r="I5258" s="29" t="s">
        <v>3235</v>
      </c>
      <c r="J5258" s="29" t="s">
        <v>3236</v>
      </c>
      <c r="K5258" s="29" t="s">
        <v>3237</v>
      </c>
      <c r="L5258" s="29" t="s">
        <v>3107</v>
      </c>
      <c r="M5258" s="29" t="s">
        <v>3456</v>
      </c>
      <c r="N5258" s="29" t="s">
        <v>3457</v>
      </c>
      <c r="O5258" s="29" t="s">
        <v>3504</v>
      </c>
      <c r="P5258" s="29" t="s">
        <v>3505</v>
      </c>
      <c r="Q5258" s="29" t="s">
        <v>3209</v>
      </c>
      <c r="R5258" s="29" t="s">
        <v>3210</v>
      </c>
      <c r="S5258" s="29" t="s">
        <v>3098</v>
      </c>
      <c r="T5258" s="29"/>
      <c r="U5258" s="30">
        <v>2000</v>
      </c>
      <c r="V5258" s="30">
        <v>2000</v>
      </c>
      <c r="W5258" s="30">
        <v>2000</v>
      </c>
      <c r="X5258" s="30">
        <v>2000</v>
      </c>
      <c r="Y5258" s="30">
        <v>2000</v>
      </c>
      <c r="Z5258" s="30">
        <v>2000</v>
      </c>
      <c r="AA5258" s="30">
        <v>2000</v>
      </c>
      <c r="AB5258" s="30">
        <v>2000</v>
      </c>
      <c r="AC5258" s="30">
        <v>2000</v>
      </c>
      <c r="AD5258" s="30">
        <v>2000</v>
      </c>
      <c r="AE5258" s="30">
        <v>2000</v>
      </c>
      <c r="AF5258" s="30">
        <v>2000</v>
      </c>
    </row>
    <row r="5259" spans="1:32" x14ac:dyDescent="0.45">
      <c r="A5259" s="29" t="s">
        <v>932</v>
      </c>
      <c r="B5259" s="29" t="s">
        <v>933</v>
      </c>
      <c r="C5259" s="29" t="s">
        <v>3299</v>
      </c>
      <c r="D5259" s="29" t="s">
        <v>3300</v>
      </c>
      <c r="E5259" s="29" t="s">
        <v>3301</v>
      </c>
      <c r="F5259" s="29" t="s">
        <v>3302</v>
      </c>
      <c r="G5259" s="29" t="s">
        <v>3233</v>
      </c>
      <c r="H5259" s="29" t="s">
        <v>3234</v>
      </c>
      <c r="I5259" s="29" t="s">
        <v>3235</v>
      </c>
      <c r="J5259" s="29" t="s">
        <v>3236</v>
      </c>
      <c r="K5259" s="29" t="s">
        <v>3237</v>
      </c>
      <c r="L5259" s="29" t="s">
        <v>3107</v>
      </c>
      <c r="M5259" s="29" t="s">
        <v>3238</v>
      </c>
      <c r="N5259" s="29" t="s">
        <v>3239</v>
      </c>
      <c r="O5259" s="29" t="s">
        <v>3422</v>
      </c>
      <c r="P5259" s="29" t="s">
        <v>3423</v>
      </c>
      <c r="Q5259" s="29" t="s">
        <v>3209</v>
      </c>
      <c r="R5259" s="29" t="s">
        <v>3210</v>
      </c>
      <c r="S5259" s="29" t="s">
        <v>3098</v>
      </c>
      <c r="T5259" s="29"/>
      <c r="U5259" s="30">
        <v>3200</v>
      </c>
      <c r="V5259" s="30">
        <v>3200</v>
      </c>
      <c r="W5259" s="30">
        <v>3200</v>
      </c>
      <c r="X5259" s="30">
        <v>3200</v>
      </c>
      <c r="Y5259" s="30">
        <v>3200</v>
      </c>
      <c r="Z5259" s="30">
        <v>3200</v>
      </c>
      <c r="AA5259" s="30">
        <v>3200</v>
      </c>
      <c r="AB5259" s="30">
        <v>3200</v>
      </c>
      <c r="AC5259" s="30">
        <v>3200</v>
      </c>
      <c r="AD5259" s="30">
        <v>3200</v>
      </c>
      <c r="AE5259" s="30">
        <v>3200</v>
      </c>
      <c r="AF5259" s="30">
        <v>3200</v>
      </c>
    </row>
    <row r="5260" spans="1:32" x14ac:dyDescent="0.45">
      <c r="A5260" s="29" t="s">
        <v>932</v>
      </c>
      <c r="B5260" s="29" t="s">
        <v>933</v>
      </c>
      <c r="C5260" s="29" t="s">
        <v>3299</v>
      </c>
      <c r="D5260" s="29" t="s">
        <v>3300</v>
      </c>
      <c r="E5260" s="29" t="s">
        <v>3301</v>
      </c>
      <c r="F5260" s="29" t="s">
        <v>3302</v>
      </c>
      <c r="G5260" s="29" t="s">
        <v>3233</v>
      </c>
      <c r="H5260" s="29" t="s">
        <v>3234</v>
      </c>
      <c r="I5260" s="29" t="s">
        <v>3262</v>
      </c>
      <c r="J5260" s="29" t="s">
        <v>3263</v>
      </c>
      <c r="K5260" s="29" t="s">
        <v>3264</v>
      </c>
      <c r="L5260" s="29" t="s">
        <v>3103</v>
      </c>
      <c r="M5260" s="29" t="s">
        <v>3265</v>
      </c>
      <c r="N5260" s="29" t="s">
        <v>3266</v>
      </c>
      <c r="O5260" s="29" t="s">
        <v>3267</v>
      </c>
      <c r="P5260" s="29" t="s">
        <v>3268</v>
      </c>
      <c r="Q5260" s="29" t="s">
        <v>3209</v>
      </c>
      <c r="R5260" s="29" t="s">
        <v>3210</v>
      </c>
      <c r="S5260" s="29" t="s">
        <v>3098</v>
      </c>
      <c r="T5260" s="29"/>
      <c r="U5260" s="30">
        <v>9000</v>
      </c>
      <c r="V5260" s="30">
        <v>9000</v>
      </c>
      <c r="W5260" s="30">
        <v>9000</v>
      </c>
      <c r="X5260" s="30">
        <v>9000</v>
      </c>
      <c r="Y5260" s="30">
        <v>9000</v>
      </c>
      <c r="Z5260" s="30">
        <v>9000</v>
      </c>
      <c r="AA5260" s="30">
        <v>9000</v>
      </c>
      <c r="AB5260" s="30">
        <v>9000</v>
      </c>
      <c r="AC5260" s="30">
        <v>9000</v>
      </c>
      <c r="AD5260" s="30">
        <v>9000</v>
      </c>
      <c r="AE5260" s="30">
        <v>9000</v>
      </c>
      <c r="AF5260" s="30">
        <v>9000</v>
      </c>
    </row>
    <row r="5261" spans="1:32" x14ac:dyDescent="0.45">
      <c r="A5261" s="29" t="s">
        <v>932</v>
      </c>
      <c r="B5261" s="29" t="s">
        <v>933</v>
      </c>
      <c r="C5261" s="29" t="s">
        <v>3299</v>
      </c>
      <c r="D5261" s="29" t="s">
        <v>3300</v>
      </c>
      <c r="E5261" s="29" t="s">
        <v>3301</v>
      </c>
      <c r="F5261" s="29" t="s">
        <v>3302</v>
      </c>
      <c r="G5261" s="29" t="s">
        <v>3233</v>
      </c>
      <c r="H5261" s="29" t="s">
        <v>3234</v>
      </c>
      <c r="I5261" s="29" t="s">
        <v>3262</v>
      </c>
      <c r="J5261" s="29" t="s">
        <v>3263</v>
      </c>
      <c r="K5261" s="29" t="s">
        <v>3264</v>
      </c>
      <c r="L5261" s="29" t="s">
        <v>3103</v>
      </c>
      <c r="M5261" s="29" t="s">
        <v>3265</v>
      </c>
      <c r="N5261" s="29" t="s">
        <v>3266</v>
      </c>
      <c r="O5261" s="29" t="s">
        <v>3269</v>
      </c>
      <c r="P5261" s="29" t="s">
        <v>3270</v>
      </c>
      <c r="Q5261" s="29" t="s">
        <v>3209</v>
      </c>
      <c r="R5261" s="29" t="s">
        <v>3210</v>
      </c>
      <c r="S5261" s="29" t="s">
        <v>3098</v>
      </c>
      <c r="T5261" s="29"/>
      <c r="U5261" s="30">
        <v>234</v>
      </c>
      <c r="V5261" s="30">
        <v>195</v>
      </c>
      <c r="W5261" s="30">
        <v>780</v>
      </c>
      <c r="X5261" s="30">
        <v>195</v>
      </c>
      <c r="Y5261" s="30">
        <v>897</v>
      </c>
      <c r="Z5261" s="30">
        <v>351</v>
      </c>
      <c r="AA5261" s="30">
        <v>156</v>
      </c>
      <c r="AB5261" s="30">
        <v>156</v>
      </c>
      <c r="AC5261" s="30">
        <v>780</v>
      </c>
      <c r="AD5261" s="30">
        <v>195</v>
      </c>
      <c r="AE5261" s="30">
        <v>273</v>
      </c>
      <c r="AF5261" s="30">
        <v>585</v>
      </c>
    </row>
    <row r="5262" spans="1:32" x14ac:dyDescent="0.45">
      <c r="A5262" s="29" t="s">
        <v>932</v>
      </c>
      <c r="B5262" s="29" t="s">
        <v>933</v>
      </c>
      <c r="C5262" s="29" t="s">
        <v>3299</v>
      </c>
      <c r="D5262" s="29" t="s">
        <v>3300</v>
      </c>
      <c r="E5262" s="29" t="s">
        <v>3301</v>
      </c>
      <c r="F5262" s="29" t="s">
        <v>3302</v>
      </c>
      <c r="G5262" s="29" t="s">
        <v>3233</v>
      </c>
      <c r="H5262" s="29" t="s">
        <v>3234</v>
      </c>
      <c r="I5262" s="29" t="s">
        <v>3262</v>
      </c>
      <c r="J5262" s="29" t="s">
        <v>3263</v>
      </c>
      <c r="K5262" s="29" t="s">
        <v>3264</v>
      </c>
      <c r="L5262" s="29" t="s">
        <v>3103</v>
      </c>
      <c r="M5262" s="29" t="s">
        <v>3265</v>
      </c>
      <c r="N5262" s="29" t="s">
        <v>3266</v>
      </c>
      <c r="O5262" s="29" t="s">
        <v>3271</v>
      </c>
      <c r="P5262" s="29" t="s">
        <v>3272</v>
      </c>
      <c r="Q5262" s="29" t="s">
        <v>3209</v>
      </c>
      <c r="R5262" s="29" t="s">
        <v>3210</v>
      </c>
      <c r="S5262" s="29" t="s">
        <v>3098</v>
      </c>
      <c r="T5262" s="29"/>
      <c r="U5262" s="30">
        <v>2320</v>
      </c>
      <c r="V5262" s="30">
        <v>2784</v>
      </c>
      <c r="W5262" s="30">
        <v>4277</v>
      </c>
      <c r="X5262" s="30">
        <v>2900</v>
      </c>
      <c r="Y5262" s="30">
        <v>2552</v>
      </c>
      <c r="Z5262" s="30">
        <v>2763</v>
      </c>
      <c r="AA5262" s="30">
        <v>3828</v>
      </c>
      <c r="AB5262" s="30">
        <v>3161</v>
      </c>
      <c r="AC5262" s="30">
        <v>3291</v>
      </c>
      <c r="AD5262" s="30">
        <v>3175</v>
      </c>
      <c r="AE5262" s="30">
        <v>2827</v>
      </c>
      <c r="AF5262" s="30">
        <v>3828</v>
      </c>
    </row>
    <row r="5263" spans="1:32" x14ac:dyDescent="0.45">
      <c r="A5263" s="29" t="s">
        <v>932</v>
      </c>
      <c r="B5263" s="29" t="s">
        <v>933</v>
      </c>
      <c r="C5263" s="29" t="s">
        <v>3299</v>
      </c>
      <c r="D5263" s="29" t="s">
        <v>3300</v>
      </c>
      <c r="E5263" s="29" t="s">
        <v>3301</v>
      </c>
      <c r="F5263" s="29" t="s">
        <v>3302</v>
      </c>
      <c r="G5263" s="29" t="s">
        <v>3233</v>
      </c>
      <c r="H5263" s="29" t="s">
        <v>3234</v>
      </c>
      <c r="I5263" s="29" t="s">
        <v>3262</v>
      </c>
      <c r="J5263" s="29" t="s">
        <v>3263</v>
      </c>
      <c r="K5263" s="29" t="s">
        <v>3264</v>
      </c>
      <c r="L5263" s="29" t="s">
        <v>3103</v>
      </c>
      <c r="M5263" s="29" t="s">
        <v>3265</v>
      </c>
      <c r="N5263" s="29" t="s">
        <v>3266</v>
      </c>
      <c r="O5263" s="29" t="s">
        <v>3273</v>
      </c>
      <c r="P5263" s="29" t="s">
        <v>3274</v>
      </c>
      <c r="Q5263" s="29" t="s">
        <v>3209</v>
      </c>
      <c r="R5263" s="29" t="s">
        <v>3210</v>
      </c>
      <c r="S5263" s="29" t="s">
        <v>3098</v>
      </c>
      <c r="T5263" s="29"/>
      <c r="U5263" s="30">
        <v>234</v>
      </c>
      <c r="V5263" s="30">
        <v>156</v>
      </c>
      <c r="W5263" s="30">
        <v>78</v>
      </c>
      <c r="X5263" s="30">
        <v>156</v>
      </c>
      <c r="Y5263" s="30">
        <v>234</v>
      </c>
      <c r="Z5263" s="30">
        <v>234</v>
      </c>
      <c r="AA5263" s="30">
        <v>234</v>
      </c>
      <c r="AB5263" s="30">
        <v>156</v>
      </c>
      <c r="AC5263" s="30">
        <v>234</v>
      </c>
      <c r="AD5263" s="30">
        <v>78</v>
      </c>
      <c r="AE5263" s="30">
        <v>234</v>
      </c>
      <c r="AF5263" s="30">
        <v>156</v>
      </c>
    </row>
    <row r="5264" spans="1:32" x14ac:dyDescent="0.45">
      <c r="A5264" s="29" t="s">
        <v>932</v>
      </c>
      <c r="B5264" s="29" t="s">
        <v>933</v>
      </c>
      <c r="C5264" s="29" t="s">
        <v>3299</v>
      </c>
      <c r="D5264" s="29" t="s">
        <v>3300</v>
      </c>
      <c r="E5264" s="29" t="s">
        <v>3301</v>
      </c>
      <c r="F5264" s="29" t="s">
        <v>3302</v>
      </c>
      <c r="G5264" s="29" t="s">
        <v>3233</v>
      </c>
      <c r="H5264" s="29" t="s">
        <v>3234</v>
      </c>
      <c r="I5264" s="29" t="s">
        <v>3262</v>
      </c>
      <c r="J5264" s="29" t="s">
        <v>3263</v>
      </c>
      <c r="K5264" s="29" t="s">
        <v>3264</v>
      </c>
      <c r="L5264" s="29" t="s">
        <v>3103</v>
      </c>
      <c r="M5264" s="29" t="s">
        <v>3265</v>
      </c>
      <c r="N5264" s="29" t="s">
        <v>3266</v>
      </c>
      <c r="O5264" s="29" t="s">
        <v>3372</v>
      </c>
      <c r="P5264" s="29" t="s">
        <v>3373</v>
      </c>
      <c r="Q5264" s="29" t="s">
        <v>3209</v>
      </c>
      <c r="R5264" s="29" t="s">
        <v>3210</v>
      </c>
      <c r="S5264" s="29" t="s">
        <v>3098</v>
      </c>
      <c r="T5264" s="29"/>
      <c r="U5264" s="30">
        <v>87</v>
      </c>
      <c r="V5264" s="30">
        <v>971</v>
      </c>
      <c r="W5264" s="30">
        <v>429</v>
      </c>
      <c r="X5264" s="30">
        <v>319</v>
      </c>
      <c r="Y5264" s="30">
        <v>634</v>
      </c>
      <c r="Z5264" s="30">
        <v>702</v>
      </c>
      <c r="AA5264" s="30">
        <v>348</v>
      </c>
      <c r="AB5264" s="30">
        <v>1058</v>
      </c>
      <c r="AC5264" s="30">
        <v>1247</v>
      </c>
      <c r="AD5264" s="30">
        <v>853</v>
      </c>
      <c r="AE5264" s="30">
        <v>942</v>
      </c>
      <c r="AF5264" s="30">
        <v>603</v>
      </c>
    </row>
    <row r="5265" spans="1:32" x14ac:dyDescent="0.45">
      <c r="A5265" s="29" t="s">
        <v>932</v>
      </c>
      <c r="B5265" s="29" t="s">
        <v>933</v>
      </c>
      <c r="C5265" s="29" t="s">
        <v>3299</v>
      </c>
      <c r="D5265" s="29" t="s">
        <v>3300</v>
      </c>
      <c r="E5265" s="29" t="s">
        <v>3301</v>
      </c>
      <c r="F5265" s="29" t="s">
        <v>3302</v>
      </c>
      <c r="G5265" s="29" t="s">
        <v>3233</v>
      </c>
      <c r="H5265" s="29" t="s">
        <v>3234</v>
      </c>
      <c r="I5265" s="29" t="s">
        <v>3262</v>
      </c>
      <c r="J5265" s="29" t="s">
        <v>3263</v>
      </c>
      <c r="K5265" s="29" t="s">
        <v>3264</v>
      </c>
      <c r="L5265" s="29" t="s">
        <v>3103</v>
      </c>
      <c r="M5265" s="29" t="s">
        <v>3322</v>
      </c>
      <c r="N5265" s="29" t="s">
        <v>3323</v>
      </c>
      <c r="O5265" s="29" t="s">
        <v>3374</v>
      </c>
      <c r="P5265" s="29" t="s">
        <v>3375</v>
      </c>
      <c r="Q5265" s="29" t="s">
        <v>3209</v>
      </c>
      <c r="R5265" s="29" t="s">
        <v>3210</v>
      </c>
      <c r="S5265" s="29" t="s">
        <v>3098</v>
      </c>
      <c r="T5265" s="29"/>
      <c r="U5265" s="30">
        <v>1500</v>
      </c>
      <c r="V5265" s="30">
        <v>1500</v>
      </c>
      <c r="W5265" s="30">
        <v>1500</v>
      </c>
      <c r="X5265" s="30">
        <v>1500</v>
      </c>
      <c r="Y5265" s="30">
        <v>1500</v>
      </c>
      <c r="Z5265" s="30">
        <v>1500</v>
      </c>
      <c r="AA5265" s="30">
        <v>1500</v>
      </c>
      <c r="AB5265" s="30">
        <v>1500</v>
      </c>
      <c r="AC5265" s="30">
        <v>1500</v>
      </c>
      <c r="AD5265" s="30">
        <v>1500</v>
      </c>
      <c r="AE5265" s="30">
        <v>1500</v>
      </c>
      <c r="AF5265" s="30">
        <v>1500</v>
      </c>
    </row>
    <row r="5266" spans="1:32" x14ac:dyDescent="0.45">
      <c r="A5266" s="29" t="s">
        <v>932</v>
      </c>
      <c r="B5266" s="29" t="s">
        <v>933</v>
      </c>
      <c r="C5266" s="29" t="s">
        <v>3299</v>
      </c>
      <c r="D5266" s="29" t="s">
        <v>3300</v>
      </c>
      <c r="E5266" s="29" t="s">
        <v>3301</v>
      </c>
      <c r="F5266" s="29" t="s">
        <v>3302</v>
      </c>
      <c r="G5266" s="29" t="s">
        <v>3233</v>
      </c>
      <c r="H5266" s="29" t="s">
        <v>3234</v>
      </c>
      <c r="I5266" s="29" t="s">
        <v>3262</v>
      </c>
      <c r="J5266" s="29" t="s">
        <v>3263</v>
      </c>
      <c r="K5266" s="29" t="s">
        <v>3264</v>
      </c>
      <c r="L5266" s="29" t="s">
        <v>3103</v>
      </c>
      <c r="M5266" s="29" t="s">
        <v>3322</v>
      </c>
      <c r="N5266" s="29" t="s">
        <v>3323</v>
      </c>
      <c r="O5266" s="29" t="s">
        <v>3618</v>
      </c>
      <c r="P5266" s="29" t="s">
        <v>3619</v>
      </c>
      <c r="Q5266" s="29" t="s">
        <v>3209</v>
      </c>
      <c r="R5266" s="29" t="s">
        <v>3210</v>
      </c>
      <c r="S5266" s="29" t="s">
        <v>3098</v>
      </c>
      <c r="T5266" s="29"/>
      <c r="U5266" s="30">
        <v>1000</v>
      </c>
      <c r="V5266" s="30">
        <v>1000</v>
      </c>
      <c r="W5266" s="30">
        <v>1000</v>
      </c>
      <c r="X5266" s="30">
        <v>1000</v>
      </c>
      <c r="Y5266" s="30">
        <v>1000</v>
      </c>
      <c r="Z5266" s="30">
        <v>1000</v>
      </c>
      <c r="AA5266" s="30">
        <v>1000</v>
      </c>
      <c r="AB5266" s="30">
        <v>1000</v>
      </c>
      <c r="AC5266" s="30">
        <v>1000</v>
      </c>
      <c r="AD5266" s="30">
        <v>1000</v>
      </c>
      <c r="AE5266" s="30">
        <v>1000</v>
      </c>
      <c r="AF5266" s="30">
        <v>1000</v>
      </c>
    </row>
    <row r="5267" spans="1:32" x14ac:dyDescent="0.45">
      <c r="A5267" s="29" t="s">
        <v>932</v>
      </c>
      <c r="B5267" s="29" t="s">
        <v>933</v>
      </c>
      <c r="C5267" s="29" t="s">
        <v>3299</v>
      </c>
      <c r="D5267" s="29" t="s">
        <v>3300</v>
      </c>
      <c r="E5267" s="29" t="s">
        <v>3301</v>
      </c>
      <c r="F5267" s="29" t="s">
        <v>3302</v>
      </c>
      <c r="G5267" s="29" t="s">
        <v>3233</v>
      </c>
      <c r="H5267" s="29" t="s">
        <v>3234</v>
      </c>
      <c r="I5267" s="29" t="s">
        <v>3275</v>
      </c>
      <c r="J5267" s="29" t="s">
        <v>3276</v>
      </c>
      <c r="K5267" s="29" t="s">
        <v>3282</v>
      </c>
      <c r="L5267" s="29" t="s">
        <v>3112</v>
      </c>
      <c r="M5267" s="29" t="s">
        <v>3283</v>
      </c>
      <c r="N5267" s="29" t="s">
        <v>3284</v>
      </c>
      <c r="O5267" s="29" t="s">
        <v>3285</v>
      </c>
      <c r="P5267" s="29" t="s">
        <v>3286</v>
      </c>
      <c r="Q5267" s="29" t="s">
        <v>3249</v>
      </c>
      <c r="R5267" s="29" t="s">
        <v>3210</v>
      </c>
      <c r="S5267" s="29" t="s">
        <v>3098</v>
      </c>
      <c r="T5267" s="29"/>
      <c r="U5267" s="30">
        <v>3102</v>
      </c>
      <c r="V5267" s="30">
        <v>3102</v>
      </c>
      <c r="W5267" s="30">
        <v>3102</v>
      </c>
      <c r="X5267" s="30">
        <v>3102</v>
      </c>
      <c r="Y5267" s="30">
        <v>3102</v>
      </c>
      <c r="Z5267" s="30">
        <v>3102</v>
      </c>
      <c r="AA5267" s="30">
        <v>3102</v>
      </c>
      <c r="AB5267" s="30">
        <v>3102</v>
      </c>
      <c r="AC5267" s="30">
        <v>3102</v>
      </c>
      <c r="AD5267" s="30">
        <v>3102</v>
      </c>
      <c r="AE5267" s="30">
        <v>3102</v>
      </c>
      <c r="AF5267" s="30">
        <v>3102</v>
      </c>
    </row>
    <row r="5268" spans="1:32" x14ac:dyDescent="0.45">
      <c r="A5268" s="29" t="s">
        <v>932</v>
      </c>
      <c r="B5268" s="29" t="s">
        <v>933</v>
      </c>
      <c r="C5268" s="29" t="s">
        <v>3299</v>
      </c>
      <c r="D5268" s="29" t="s">
        <v>3300</v>
      </c>
      <c r="E5268" s="29" t="s">
        <v>3301</v>
      </c>
      <c r="F5268" s="29" t="s">
        <v>3302</v>
      </c>
      <c r="G5268" s="29" t="s">
        <v>3233</v>
      </c>
      <c r="H5268" s="29" t="s">
        <v>3234</v>
      </c>
      <c r="I5268" s="29" t="s">
        <v>3275</v>
      </c>
      <c r="J5268" s="29" t="s">
        <v>3276</v>
      </c>
      <c r="K5268" s="29" t="s">
        <v>3282</v>
      </c>
      <c r="L5268" s="29" t="s">
        <v>3112</v>
      </c>
      <c r="M5268" s="29" t="s">
        <v>3283</v>
      </c>
      <c r="N5268" s="29" t="s">
        <v>3284</v>
      </c>
      <c r="O5268" s="29" t="s">
        <v>3285</v>
      </c>
      <c r="P5268" s="29" t="s">
        <v>3286</v>
      </c>
      <c r="Q5268" s="29" t="s">
        <v>3249</v>
      </c>
      <c r="R5268" s="29" t="s">
        <v>3098</v>
      </c>
      <c r="S5268" s="29" t="s">
        <v>3098</v>
      </c>
      <c r="T5268" s="29"/>
      <c r="U5268" s="30">
        <v>0</v>
      </c>
      <c r="V5268" s="30">
        <v>0</v>
      </c>
      <c r="W5268" s="30">
        <v>0</v>
      </c>
      <c r="X5268" s="30">
        <v>962</v>
      </c>
      <c r="Y5268" s="30">
        <v>962</v>
      </c>
      <c r="Z5268" s="30">
        <v>962</v>
      </c>
      <c r="AA5268" s="30">
        <v>962</v>
      </c>
      <c r="AB5268" s="30">
        <v>962</v>
      </c>
      <c r="AC5268" s="30">
        <v>962</v>
      </c>
      <c r="AD5268" s="30">
        <v>962</v>
      </c>
      <c r="AE5268" s="30">
        <v>962</v>
      </c>
      <c r="AF5268" s="30">
        <v>962</v>
      </c>
    </row>
    <row r="5269" spans="1:32" x14ac:dyDescent="0.45">
      <c r="A5269" s="29" t="s">
        <v>932</v>
      </c>
      <c r="B5269" s="29" t="s">
        <v>933</v>
      </c>
      <c r="C5269" s="29" t="s">
        <v>3299</v>
      </c>
      <c r="D5269" s="29" t="s">
        <v>3300</v>
      </c>
      <c r="E5269" s="29" t="s">
        <v>3301</v>
      </c>
      <c r="F5269" s="29" t="s">
        <v>3302</v>
      </c>
      <c r="G5269" s="29" t="s">
        <v>3233</v>
      </c>
      <c r="H5269" s="29" t="s">
        <v>3234</v>
      </c>
      <c r="I5269" s="29" t="s">
        <v>3275</v>
      </c>
      <c r="J5269" s="29" t="s">
        <v>3276</v>
      </c>
      <c r="K5269" s="29" t="s">
        <v>3282</v>
      </c>
      <c r="L5269" s="29" t="s">
        <v>3112</v>
      </c>
      <c r="M5269" s="29" t="s">
        <v>3283</v>
      </c>
      <c r="N5269" s="29" t="s">
        <v>3284</v>
      </c>
      <c r="O5269" s="29" t="s">
        <v>3285</v>
      </c>
      <c r="P5269" s="29" t="s">
        <v>3286</v>
      </c>
      <c r="Q5269" s="29" t="s">
        <v>3209</v>
      </c>
      <c r="R5269" s="29" t="s">
        <v>3210</v>
      </c>
      <c r="S5269" s="29" t="s">
        <v>3098</v>
      </c>
      <c r="T5269" s="29"/>
      <c r="U5269" s="30">
        <v>100000</v>
      </c>
      <c r="V5269" s="30">
        <v>100000</v>
      </c>
      <c r="W5269" s="30">
        <v>100000</v>
      </c>
      <c r="X5269" s="30">
        <v>100000</v>
      </c>
      <c r="Y5269" s="30">
        <v>100000</v>
      </c>
      <c r="Z5269" s="30">
        <v>100000</v>
      </c>
      <c r="AA5269" s="30">
        <v>100000</v>
      </c>
      <c r="AB5269" s="30">
        <v>100000</v>
      </c>
      <c r="AC5269" s="30">
        <v>100000</v>
      </c>
      <c r="AD5269" s="30">
        <v>100000</v>
      </c>
      <c r="AE5269" s="30">
        <v>100000</v>
      </c>
      <c r="AF5269" s="30">
        <v>100000</v>
      </c>
    </row>
    <row r="5270" spans="1:32" x14ac:dyDescent="0.45">
      <c r="A5270" s="29" t="s">
        <v>932</v>
      </c>
      <c r="B5270" s="29" t="s">
        <v>933</v>
      </c>
      <c r="C5270" s="29" t="s">
        <v>3299</v>
      </c>
      <c r="D5270" s="29" t="s">
        <v>3300</v>
      </c>
      <c r="E5270" s="29" t="s">
        <v>3301</v>
      </c>
      <c r="F5270" s="29" t="s">
        <v>3302</v>
      </c>
      <c r="G5270" s="29" t="s">
        <v>3233</v>
      </c>
      <c r="H5270" s="29" t="s">
        <v>3234</v>
      </c>
      <c r="I5270" s="29" t="s">
        <v>3275</v>
      </c>
      <c r="J5270" s="29" t="s">
        <v>3276</v>
      </c>
      <c r="K5270" s="29" t="s">
        <v>3282</v>
      </c>
      <c r="L5270" s="29" t="s">
        <v>3112</v>
      </c>
      <c r="M5270" s="29" t="s">
        <v>3283</v>
      </c>
      <c r="N5270" s="29" t="s">
        <v>3284</v>
      </c>
      <c r="O5270" s="29" t="s">
        <v>3285</v>
      </c>
      <c r="P5270" s="29" t="s">
        <v>3286</v>
      </c>
      <c r="Q5270" s="29" t="s">
        <v>3209</v>
      </c>
      <c r="R5270" s="29" t="s">
        <v>3098</v>
      </c>
      <c r="S5270" s="29" t="s">
        <v>3098</v>
      </c>
      <c r="T5270" s="29"/>
      <c r="U5270" s="30">
        <v>0</v>
      </c>
      <c r="V5270" s="30">
        <v>0</v>
      </c>
      <c r="W5270" s="30">
        <v>0</v>
      </c>
      <c r="X5270" s="30">
        <v>17333</v>
      </c>
      <c r="Y5270" s="30">
        <v>20000</v>
      </c>
      <c r="Z5270" s="30">
        <v>20000</v>
      </c>
      <c r="AA5270" s="30">
        <v>20000</v>
      </c>
      <c r="AB5270" s="30">
        <v>20000</v>
      </c>
      <c r="AC5270" s="30">
        <v>20000</v>
      </c>
      <c r="AD5270" s="30">
        <v>20000</v>
      </c>
      <c r="AE5270" s="30">
        <v>20000</v>
      </c>
      <c r="AF5270" s="30">
        <v>20000</v>
      </c>
    </row>
    <row r="5271" spans="1:32" x14ac:dyDescent="0.45">
      <c r="A5271" s="29" t="s">
        <v>932</v>
      </c>
      <c r="B5271" s="29" t="s">
        <v>933</v>
      </c>
      <c r="C5271" s="29" t="s">
        <v>3299</v>
      </c>
      <c r="D5271" s="29" t="s">
        <v>3300</v>
      </c>
      <c r="E5271" s="29" t="s">
        <v>3301</v>
      </c>
      <c r="F5271" s="29" t="s">
        <v>3302</v>
      </c>
      <c r="G5271" s="29" t="s">
        <v>3233</v>
      </c>
      <c r="H5271" s="29" t="s">
        <v>3234</v>
      </c>
      <c r="I5271" s="29" t="s">
        <v>3275</v>
      </c>
      <c r="J5271" s="29" t="s">
        <v>3276</v>
      </c>
      <c r="K5271" s="29" t="s">
        <v>3282</v>
      </c>
      <c r="L5271" s="29" t="s">
        <v>3112</v>
      </c>
      <c r="M5271" s="29" t="s">
        <v>3283</v>
      </c>
      <c r="N5271" s="29" t="s">
        <v>3284</v>
      </c>
      <c r="O5271" s="29" t="s">
        <v>3376</v>
      </c>
      <c r="P5271" s="29" t="s">
        <v>3377</v>
      </c>
      <c r="Q5271" s="29" t="s">
        <v>3209</v>
      </c>
      <c r="R5271" s="29" t="s">
        <v>3210</v>
      </c>
      <c r="S5271" s="29" t="s">
        <v>3098</v>
      </c>
      <c r="T5271" s="29"/>
      <c r="U5271" s="30">
        <v>25500</v>
      </c>
      <c r="V5271" s="30">
        <v>25500</v>
      </c>
      <c r="W5271" s="30">
        <v>25500</v>
      </c>
      <c r="X5271" s="30">
        <v>25500</v>
      </c>
      <c r="Y5271" s="30">
        <v>25500</v>
      </c>
      <c r="Z5271" s="30">
        <v>25500</v>
      </c>
      <c r="AA5271" s="30">
        <v>25500</v>
      </c>
      <c r="AB5271" s="30">
        <v>25500</v>
      </c>
      <c r="AC5271" s="30">
        <v>25500</v>
      </c>
      <c r="AD5271" s="30">
        <v>25500</v>
      </c>
      <c r="AE5271" s="30">
        <v>25500</v>
      </c>
      <c r="AF5271" s="30">
        <v>25500</v>
      </c>
    </row>
    <row r="5272" spans="1:32" x14ac:dyDescent="0.45">
      <c r="A5272" s="29" t="s">
        <v>1002</v>
      </c>
      <c r="B5272" s="29" t="s">
        <v>1003</v>
      </c>
      <c r="C5272" s="29" t="s">
        <v>3299</v>
      </c>
      <c r="D5272" s="29" t="s">
        <v>3300</v>
      </c>
      <c r="E5272" s="29" t="s">
        <v>3538</v>
      </c>
      <c r="F5272" s="29" t="s">
        <v>3539</v>
      </c>
      <c r="G5272" s="29" t="s">
        <v>3233</v>
      </c>
      <c r="H5272" s="29" t="s">
        <v>3234</v>
      </c>
      <c r="I5272" s="29" t="s">
        <v>3242</v>
      </c>
      <c r="J5272" s="29" t="s">
        <v>3243</v>
      </c>
      <c r="K5272" s="29" t="s">
        <v>3244</v>
      </c>
      <c r="L5272" s="29" t="s">
        <v>3104</v>
      </c>
      <c r="M5272" s="29" t="s">
        <v>3245</v>
      </c>
      <c r="N5272" s="29" t="s">
        <v>3246</v>
      </c>
      <c r="O5272" s="29" t="s">
        <v>3247</v>
      </c>
      <c r="P5272" s="29" t="s">
        <v>3248</v>
      </c>
      <c r="Q5272" s="29" t="s">
        <v>3209</v>
      </c>
      <c r="R5272" s="29" t="s">
        <v>3210</v>
      </c>
      <c r="S5272" s="29" t="s">
        <v>3098</v>
      </c>
      <c r="T5272" s="29"/>
      <c r="U5272" s="30">
        <v>6000</v>
      </c>
      <c r="V5272" s="30">
        <v>6000</v>
      </c>
      <c r="W5272" s="30">
        <v>6000</v>
      </c>
      <c r="X5272" s="30">
        <v>6000</v>
      </c>
      <c r="Y5272" s="30">
        <v>6000</v>
      </c>
      <c r="Z5272" s="30">
        <v>6000</v>
      </c>
      <c r="AA5272" s="30">
        <v>1355</v>
      </c>
      <c r="AB5272" s="30">
        <v>0</v>
      </c>
      <c r="AC5272" s="30">
        <v>0</v>
      </c>
      <c r="AD5272" s="30">
        <v>0</v>
      </c>
      <c r="AE5272" s="30">
        <v>0</v>
      </c>
      <c r="AF5272" s="30">
        <v>0</v>
      </c>
    </row>
    <row r="5273" spans="1:32" x14ac:dyDescent="0.45">
      <c r="A5273" s="29" t="s">
        <v>1002</v>
      </c>
      <c r="B5273" s="29" t="s">
        <v>1003</v>
      </c>
      <c r="C5273" s="29" t="s">
        <v>3299</v>
      </c>
      <c r="D5273" s="29" t="s">
        <v>3300</v>
      </c>
      <c r="E5273" s="29" t="s">
        <v>3538</v>
      </c>
      <c r="F5273" s="29" t="s">
        <v>3539</v>
      </c>
      <c r="G5273" s="29" t="s">
        <v>3233</v>
      </c>
      <c r="H5273" s="29" t="s">
        <v>3234</v>
      </c>
      <c r="I5273" s="29" t="s">
        <v>3242</v>
      </c>
      <c r="J5273" s="29" t="s">
        <v>3243</v>
      </c>
      <c r="K5273" s="29" t="s">
        <v>3244</v>
      </c>
      <c r="L5273" s="29" t="s">
        <v>3104</v>
      </c>
      <c r="M5273" s="29" t="s">
        <v>3245</v>
      </c>
      <c r="N5273" s="29" t="s">
        <v>3246</v>
      </c>
      <c r="O5273" s="29" t="s">
        <v>3464</v>
      </c>
      <c r="P5273" s="29" t="s">
        <v>3465</v>
      </c>
      <c r="Q5273" s="29" t="s">
        <v>3249</v>
      </c>
      <c r="R5273" s="29" t="s">
        <v>3210</v>
      </c>
      <c r="S5273" s="29" t="s">
        <v>3098</v>
      </c>
      <c r="T5273" s="29"/>
      <c r="U5273" s="30">
        <v>412</v>
      </c>
      <c r="V5273" s="30">
        <v>412</v>
      </c>
      <c r="W5273" s="30">
        <v>412</v>
      </c>
      <c r="X5273" s="30">
        <v>412</v>
      </c>
      <c r="Y5273" s="30">
        <v>412</v>
      </c>
      <c r="Z5273" s="30">
        <v>412</v>
      </c>
      <c r="AA5273" s="30">
        <v>412</v>
      </c>
      <c r="AB5273" s="30">
        <v>404</v>
      </c>
      <c r="AC5273" s="30">
        <v>0</v>
      </c>
      <c r="AD5273" s="30">
        <v>0</v>
      </c>
      <c r="AE5273" s="30">
        <v>0</v>
      </c>
      <c r="AF5273" s="30">
        <v>0</v>
      </c>
    </row>
    <row r="5274" spans="1:32" x14ac:dyDescent="0.45">
      <c r="A5274" s="29" t="s">
        <v>1002</v>
      </c>
      <c r="B5274" s="29" t="s">
        <v>1003</v>
      </c>
      <c r="C5274" s="29" t="s">
        <v>3299</v>
      </c>
      <c r="D5274" s="29" t="s">
        <v>3300</v>
      </c>
      <c r="E5274" s="29" t="s">
        <v>3538</v>
      </c>
      <c r="F5274" s="29" t="s">
        <v>3539</v>
      </c>
      <c r="G5274" s="29" t="s">
        <v>3233</v>
      </c>
      <c r="H5274" s="29" t="s">
        <v>3234</v>
      </c>
      <c r="I5274" s="29" t="s">
        <v>3242</v>
      </c>
      <c r="J5274" s="29" t="s">
        <v>3243</v>
      </c>
      <c r="K5274" s="29" t="s">
        <v>3258</v>
      </c>
      <c r="L5274" s="29" t="s">
        <v>3105</v>
      </c>
      <c r="M5274" s="29" t="s">
        <v>3259</v>
      </c>
      <c r="N5274" s="29" t="s">
        <v>3105</v>
      </c>
      <c r="O5274" s="29" t="s">
        <v>3260</v>
      </c>
      <c r="P5274" s="29" t="s">
        <v>3261</v>
      </c>
      <c r="Q5274" s="29" t="s">
        <v>3209</v>
      </c>
      <c r="R5274" s="29" t="s">
        <v>3210</v>
      </c>
      <c r="S5274" s="29" t="s">
        <v>3098</v>
      </c>
      <c r="T5274" s="29"/>
      <c r="U5274" s="30">
        <v>3000</v>
      </c>
      <c r="V5274" s="30">
        <v>3000</v>
      </c>
      <c r="W5274" s="30">
        <v>3000</v>
      </c>
      <c r="X5274" s="30">
        <v>3000</v>
      </c>
      <c r="Y5274" s="30">
        <v>3000</v>
      </c>
      <c r="Z5274" s="30">
        <v>3000</v>
      </c>
      <c r="AA5274" s="30">
        <v>677</v>
      </c>
      <c r="AB5274" s="30">
        <v>0</v>
      </c>
      <c r="AC5274" s="30">
        <v>0</v>
      </c>
      <c r="AD5274" s="30">
        <v>0</v>
      </c>
      <c r="AE5274" s="30">
        <v>0</v>
      </c>
      <c r="AF5274" s="30">
        <v>0</v>
      </c>
    </row>
    <row r="5275" spans="1:32" x14ac:dyDescent="0.45">
      <c r="A5275" s="29" t="s">
        <v>1002</v>
      </c>
      <c r="B5275" s="29" t="s">
        <v>1003</v>
      </c>
      <c r="C5275" s="29" t="s">
        <v>3299</v>
      </c>
      <c r="D5275" s="29" t="s">
        <v>3300</v>
      </c>
      <c r="E5275" s="29" t="s">
        <v>3538</v>
      </c>
      <c r="F5275" s="29" t="s">
        <v>3539</v>
      </c>
      <c r="G5275" s="29" t="s">
        <v>3233</v>
      </c>
      <c r="H5275" s="29" t="s">
        <v>3234</v>
      </c>
      <c r="I5275" s="29" t="s">
        <v>3275</v>
      </c>
      <c r="J5275" s="29" t="s">
        <v>3276</v>
      </c>
      <c r="K5275" s="29" t="s">
        <v>3277</v>
      </c>
      <c r="L5275" s="29" t="s">
        <v>3100</v>
      </c>
      <c r="M5275" s="29" t="s">
        <v>3312</v>
      </c>
      <c r="N5275" s="29" t="s">
        <v>3313</v>
      </c>
      <c r="O5275" s="29" t="s">
        <v>3314</v>
      </c>
      <c r="P5275" s="29" t="s">
        <v>3315</v>
      </c>
      <c r="Q5275" s="29" t="s">
        <v>3249</v>
      </c>
      <c r="R5275" s="29" t="s">
        <v>3210</v>
      </c>
      <c r="S5275" s="29" t="s">
        <v>3098</v>
      </c>
      <c r="T5275" s="29"/>
      <c r="U5275" s="30">
        <v>618</v>
      </c>
      <c r="V5275" s="30">
        <v>618</v>
      </c>
      <c r="W5275" s="30">
        <v>618</v>
      </c>
      <c r="X5275" s="30">
        <v>618</v>
      </c>
      <c r="Y5275" s="30">
        <v>618</v>
      </c>
      <c r="Z5275" s="30">
        <v>618</v>
      </c>
      <c r="AA5275" s="30">
        <v>618</v>
      </c>
      <c r="AB5275" s="30">
        <v>606</v>
      </c>
      <c r="AC5275" s="30">
        <v>0</v>
      </c>
      <c r="AD5275" s="30">
        <v>0</v>
      </c>
      <c r="AE5275" s="30">
        <v>0</v>
      </c>
      <c r="AF5275" s="30">
        <v>0</v>
      </c>
    </row>
    <row r="5276" spans="1:32" x14ac:dyDescent="0.45">
      <c r="A5276" s="29" t="s">
        <v>1002</v>
      </c>
      <c r="B5276" s="29" t="s">
        <v>1003</v>
      </c>
      <c r="C5276" s="29" t="s">
        <v>3299</v>
      </c>
      <c r="D5276" s="29" t="s">
        <v>3300</v>
      </c>
      <c r="E5276" s="29" t="s">
        <v>3538</v>
      </c>
      <c r="F5276" s="29" t="s">
        <v>3539</v>
      </c>
      <c r="G5276" s="29" t="s">
        <v>3233</v>
      </c>
      <c r="H5276" s="29" t="s">
        <v>3234</v>
      </c>
      <c r="I5276" s="29" t="s">
        <v>3275</v>
      </c>
      <c r="J5276" s="29" t="s">
        <v>3276</v>
      </c>
      <c r="K5276" s="29" t="s">
        <v>3277</v>
      </c>
      <c r="L5276" s="29" t="s">
        <v>3100</v>
      </c>
      <c r="M5276" s="29" t="s">
        <v>3312</v>
      </c>
      <c r="N5276" s="29" t="s">
        <v>3313</v>
      </c>
      <c r="O5276" s="29" t="s">
        <v>3314</v>
      </c>
      <c r="P5276" s="29" t="s">
        <v>3315</v>
      </c>
      <c r="Q5276" s="29" t="s">
        <v>3209</v>
      </c>
      <c r="R5276" s="29" t="s">
        <v>3210</v>
      </c>
      <c r="S5276" s="29" t="s">
        <v>3098</v>
      </c>
      <c r="T5276" s="29"/>
      <c r="U5276" s="30">
        <v>25000</v>
      </c>
      <c r="V5276" s="30">
        <v>25000</v>
      </c>
      <c r="W5276" s="30">
        <v>25000</v>
      </c>
      <c r="X5276" s="30">
        <v>25000</v>
      </c>
      <c r="Y5276" s="30">
        <v>25000</v>
      </c>
      <c r="Z5276" s="30">
        <v>25000</v>
      </c>
      <c r="AA5276" s="30">
        <v>5645</v>
      </c>
      <c r="AB5276" s="30">
        <v>0</v>
      </c>
      <c r="AC5276" s="30">
        <v>0</v>
      </c>
      <c r="AD5276" s="30">
        <v>0</v>
      </c>
      <c r="AE5276" s="30">
        <v>0</v>
      </c>
      <c r="AF5276" s="30">
        <v>0</v>
      </c>
    </row>
    <row r="5277" spans="1:32" x14ac:dyDescent="0.45">
      <c r="A5277" s="29" t="s">
        <v>1002</v>
      </c>
      <c r="B5277" s="29" t="s">
        <v>1003</v>
      </c>
      <c r="C5277" s="29" t="s">
        <v>3299</v>
      </c>
      <c r="D5277" s="29" t="s">
        <v>3300</v>
      </c>
      <c r="E5277" s="29" t="s">
        <v>3538</v>
      </c>
      <c r="F5277" s="29" t="s">
        <v>3539</v>
      </c>
      <c r="G5277" s="29" t="s">
        <v>3233</v>
      </c>
      <c r="H5277" s="29" t="s">
        <v>3234</v>
      </c>
      <c r="I5277" s="29" t="s">
        <v>3275</v>
      </c>
      <c r="J5277" s="29" t="s">
        <v>3276</v>
      </c>
      <c r="K5277" s="29" t="s">
        <v>3287</v>
      </c>
      <c r="L5277" s="29" t="s">
        <v>3101</v>
      </c>
      <c r="M5277" s="29" t="s">
        <v>3578</v>
      </c>
      <c r="N5277" s="29" t="s">
        <v>3579</v>
      </c>
      <c r="O5277" s="29" t="s">
        <v>3580</v>
      </c>
      <c r="P5277" s="29" t="s">
        <v>3581</v>
      </c>
      <c r="Q5277" s="29" t="s">
        <v>3209</v>
      </c>
      <c r="R5277" s="29" t="s">
        <v>3210</v>
      </c>
      <c r="S5277" s="29" t="s">
        <v>3098</v>
      </c>
      <c r="T5277" s="29"/>
      <c r="U5277" s="30">
        <v>-12476</v>
      </c>
      <c r="V5277" s="30">
        <v>-12476</v>
      </c>
      <c r="W5277" s="30">
        <v>-12476</v>
      </c>
      <c r="X5277" s="30">
        <v>-12476</v>
      </c>
      <c r="Y5277" s="30">
        <v>-12476</v>
      </c>
      <c r="Z5277" s="30">
        <v>-12476</v>
      </c>
      <c r="AA5277" s="30">
        <v>-12476</v>
      </c>
      <c r="AB5277" s="30">
        <v>-12492</v>
      </c>
      <c r="AC5277" s="30">
        <v>0</v>
      </c>
      <c r="AD5277" s="30">
        <v>0</v>
      </c>
      <c r="AE5277" s="30">
        <v>0</v>
      </c>
      <c r="AF5277" s="30">
        <v>0</v>
      </c>
    </row>
    <row r="5278" spans="1:32" x14ac:dyDescent="0.45">
      <c r="A5278" s="29" t="s">
        <v>1002</v>
      </c>
      <c r="B5278" s="29" t="s">
        <v>1003</v>
      </c>
      <c r="C5278" s="29" t="s">
        <v>3299</v>
      </c>
      <c r="D5278" s="29" t="s">
        <v>3300</v>
      </c>
      <c r="E5278" s="29" t="s">
        <v>3538</v>
      </c>
      <c r="F5278" s="29" t="s">
        <v>3539</v>
      </c>
      <c r="G5278" s="29" t="s">
        <v>3233</v>
      </c>
      <c r="H5278" s="29" t="s">
        <v>3234</v>
      </c>
      <c r="I5278" s="29" t="s">
        <v>3275</v>
      </c>
      <c r="J5278" s="29" t="s">
        <v>3276</v>
      </c>
      <c r="K5278" s="29" t="s">
        <v>3287</v>
      </c>
      <c r="L5278" s="29" t="s">
        <v>3101</v>
      </c>
      <c r="M5278" s="29" t="s">
        <v>3288</v>
      </c>
      <c r="N5278" s="29" t="s">
        <v>3289</v>
      </c>
      <c r="O5278" s="29" t="s">
        <v>3290</v>
      </c>
      <c r="P5278" s="29" t="s">
        <v>3291</v>
      </c>
      <c r="Q5278" s="29" t="s">
        <v>3209</v>
      </c>
      <c r="R5278" s="29" t="s">
        <v>3210</v>
      </c>
      <c r="S5278" s="29" t="s">
        <v>3098</v>
      </c>
      <c r="T5278" s="29"/>
      <c r="U5278" s="30">
        <v>1000</v>
      </c>
      <c r="V5278" s="30">
        <v>1000</v>
      </c>
      <c r="W5278" s="30">
        <v>1000</v>
      </c>
      <c r="X5278" s="30">
        <v>1000</v>
      </c>
      <c r="Y5278" s="30">
        <v>1000</v>
      </c>
      <c r="Z5278" s="30">
        <v>1000</v>
      </c>
      <c r="AA5278" s="30">
        <v>225</v>
      </c>
      <c r="AB5278" s="30">
        <v>0</v>
      </c>
      <c r="AC5278" s="30">
        <v>0</v>
      </c>
      <c r="AD5278" s="30">
        <v>0</v>
      </c>
      <c r="AE5278" s="30">
        <v>0</v>
      </c>
      <c r="AF5278" s="30">
        <v>0</v>
      </c>
    </row>
    <row r="5279" spans="1:32" x14ac:dyDescent="0.45">
      <c r="A5279" s="29" t="s">
        <v>1002</v>
      </c>
      <c r="B5279" s="29" t="s">
        <v>1003</v>
      </c>
      <c r="C5279" s="29" t="s">
        <v>3299</v>
      </c>
      <c r="D5279" s="29" t="s">
        <v>3300</v>
      </c>
      <c r="E5279" s="29" t="s">
        <v>3301</v>
      </c>
      <c r="F5279" s="29" t="s">
        <v>3302</v>
      </c>
      <c r="G5279" s="29" t="s">
        <v>3200</v>
      </c>
      <c r="H5279" s="29" t="s">
        <v>3201</v>
      </c>
      <c r="I5279" s="29" t="s">
        <v>3202</v>
      </c>
      <c r="J5279" s="29" t="s">
        <v>3203</v>
      </c>
      <c r="K5279" s="29" t="s">
        <v>3204</v>
      </c>
      <c r="L5279" s="29" t="s">
        <v>3109</v>
      </c>
      <c r="M5279" s="29" t="s">
        <v>3378</v>
      </c>
      <c r="N5279" s="29" t="s">
        <v>3379</v>
      </c>
      <c r="O5279" s="29" t="s">
        <v>3380</v>
      </c>
      <c r="P5279" s="29" t="s">
        <v>3381</v>
      </c>
      <c r="Q5279" s="29" t="s">
        <v>3209</v>
      </c>
      <c r="R5279" s="29" t="s">
        <v>3210</v>
      </c>
      <c r="S5279" s="29" t="s">
        <v>3098</v>
      </c>
      <c r="T5279" s="29"/>
      <c r="U5279" s="30">
        <v>930</v>
      </c>
      <c r="V5279" s="30">
        <v>930</v>
      </c>
      <c r="W5279" s="30">
        <v>930</v>
      </c>
      <c r="X5279" s="30">
        <v>0</v>
      </c>
      <c r="Y5279" s="30">
        <v>0</v>
      </c>
      <c r="Z5279" s="30">
        <v>0</v>
      </c>
      <c r="AA5279" s="30">
        <v>0</v>
      </c>
      <c r="AB5279" s="30">
        <v>0</v>
      </c>
      <c r="AC5279" s="30">
        <v>930</v>
      </c>
      <c r="AD5279" s="30">
        <v>930</v>
      </c>
      <c r="AE5279" s="30">
        <v>0</v>
      </c>
      <c r="AF5279" s="30">
        <v>0</v>
      </c>
    </row>
    <row r="5280" spans="1:32" x14ac:dyDescent="0.45">
      <c r="A5280" s="29" t="s">
        <v>1002</v>
      </c>
      <c r="B5280" s="29" t="s">
        <v>1003</v>
      </c>
      <c r="C5280" s="29" t="s">
        <v>3299</v>
      </c>
      <c r="D5280" s="29" t="s">
        <v>3300</v>
      </c>
      <c r="E5280" s="29" t="s">
        <v>3301</v>
      </c>
      <c r="F5280" s="29" t="s">
        <v>3302</v>
      </c>
      <c r="G5280" s="29" t="s">
        <v>3200</v>
      </c>
      <c r="H5280" s="29" t="s">
        <v>3201</v>
      </c>
      <c r="I5280" s="29" t="s">
        <v>3226</v>
      </c>
      <c r="J5280" s="29" t="s">
        <v>3227</v>
      </c>
      <c r="K5280" s="29" t="s">
        <v>3228</v>
      </c>
      <c r="L5280" s="29" t="s">
        <v>3111</v>
      </c>
      <c r="M5280" s="29" t="s">
        <v>3229</v>
      </c>
      <c r="N5280" s="29" t="s">
        <v>3230</v>
      </c>
      <c r="O5280" s="29" t="s">
        <v>3231</v>
      </c>
      <c r="P5280" s="29" t="s">
        <v>3232</v>
      </c>
      <c r="Q5280" s="29" t="s">
        <v>3209</v>
      </c>
      <c r="R5280" s="29" t="s">
        <v>3210</v>
      </c>
      <c r="S5280" s="29" t="s">
        <v>3098</v>
      </c>
      <c r="T5280" s="29"/>
      <c r="U5280" s="30">
        <v>0</v>
      </c>
      <c r="V5280" s="30">
        <v>0</v>
      </c>
      <c r="W5280" s="30">
        <v>0</v>
      </c>
      <c r="X5280" s="30">
        <v>0</v>
      </c>
      <c r="Y5280" s="30">
        <v>1030</v>
      </c>
      <c r="Z5280" s="30">
        <v>0</v>
      </c>
      <c r="AA5280" s="30">
        <v>0</v>
      </c>
      <c r="AB5280" s="30">
        <v>0</v>
      </c>
      <c r="AC5280" s="30">
        <v>0</v>
      </c>
      <c r="AD5280" s="30">
        <v>0</v>
      </c>
      <c r="AE5280" s="30">
        <v>0</v>
      </c>
      <c r="AF5280" s="30">
        <v>0</v>
      </c>
    </row>
    <row r="5281" spans="1:32" x14ac:dyDescent="0.45">
      <c r="A5281" s="29" t="s">
        <v>1002</v>
      </c>
      <c r="B5281" s="29" t="s">
        <v>1003</v>
      </c>
      <c r="C5281" s="29" t="s">
        <v>3299</v>
      </c>
      <c r="D5281" s="29" t="s">
        <v>3300</v>
      </c>
      <c r="E5281" s="29" t="s">
        <v>3301</v>
      </c>
      <c r="F5281" s="29" t="s">
        <v>3302</v>
      </c>
      <c r="G5281" s="29" t="s">
        <v>3233</v>
      </c>
      <c r="H5281" s="29" t="s">
        <v>3234</v>
      </c>
      <c r="I5281" s="29" t="s">
        <v>3235</v>
      </c>
      <c r="J5281" s="29" t="s">
        <v>3236</v>
      </c>
      <c r="K5281" s="29" t="s">
        <v>3237</v>
      </c>
      <c r="L5281" s="29" t="s">
        <v>3107</v>
      </c>
      <c r="M5281" s="29" t="s">
        <v>3238</v>
      </c>
      <c r="N5281" s="29" t="s">
        <v>3239</v>
      </c>
      <c r="O5281" s="29" t="s">
        <v>3422</v>
      </c>
      <c r="P5281" s="29" t="s">
        <v>3423</v>
      </c>
      <c r="Q5281" s="29" t="s">
        <v>3209</v>
      </c>
      <c r="R5281" s="29" t="s">
        <v>3210</v>
      </c>
      <c r="S5281" s="29" t="s">
        <v>3098</v>
      </c>
      <c r="T5281" s="29"/>
      <c r="U5281" s="30">
        <v>2200</v>
      </c>
      <c r="V5281" s="30">
        <v>2200</v>
      </c>
      <c r="W5281" s="30">
        <v>2200</v>
      </c>
      <c r="X5281" s="30">
        <v>2200</v>
      </c>
      <c r="Y5281" s="30">
        <v>2200</v>
      </c>
      <c r="Z5281" s="30">
        <v>2200</v>
      </c>
      <c r="AA5281" s="30">
        <v>2200</v>
      </c>
      <c r="AB5281" s="30">
        <v>2200</v>
      </c>
      <c r="AC5281" s="30">
        <v>2200</v>
      </c>
      <c r="AD5281" s="30">
        <v>2200</v>
      </c>
      <c r="AE5281" s="30">
        <v>2200</v>
      </c>
      <c r="AF5281" s="30">
        <v>2200</v>
      </c>
    </row>
    <row r="5282" spans="1:32" x14ac:dyDescent="0.45">
      <c r="A5282" s="29" t="s">
        <v>1002</v>
      </c>
      <c r="B5282" s="29" t="s">
        <v>1003</v>
      </c>
      <c r="C5282" s="29" t="s">
        <v>3299</v>
      </c>
      <c r="D5282" s="29" t="s">
        <v>3300</v>
      </c>
      <c r="E5282" s="29" t="s">
        <v>3301</v>
      </c>
      <c r="F5282" s="29" t="s">
        <v>3302</v>
      </c>
      <c r="G5282" s="29" t="s">
        <v>3233</v>
      </c>
      <c r="H5282" s="29" t="s">
        <v>3234</v>
      </c>
      <c r="I5282" s="29" t="s">
        <v>3262</v>
      </c>
      <c r="J5282" s="29" t="s">
        <v>3263</v>
      </c>
      <c r="K5282" s="29" t="s">
        <v>3264</v>
      </c>
      <c r="L5282" s="29" t="s">
        <v>3103</v>
      </c>
      <c r="M5282" s="29" t="s">
        <v>3265</v>
      </c>
      <c r="N5282" s="29" t="s">
        <v>3266</v>
      </c>
      <c r="O5282" s="29" t="s">
        <v>3267</v>
      </c>
      <c r="P5282" s="29" t="s">
        <v>3268</v>
      </c>
      <c r="Q5282" s="29" t="s">
        <v>3209</v>
      </c>
      <c r="R5282" s="29" t="s">
        <v>3210</v>
      </c>
      <c r="S5282" s="29" t="s">
        <v>3098</v>
      </c>
      <c r="T5282" s="29"/>
      <c r="U5282" s="30">
        <v>8000</v>
      </c>
      <c r="V5282" s="30">
        <v>8000</v>
      </c>
      <c r="W5282" s="30">
        <v>8000</v>
      </c>
      <c r="X5282" s="30">
        <v>8000</v>
      </c>
      <c r="Y5282" s="30">
        <v>8000</v>
      </c>
      <c r="Z5282" s="30">
        <v>8000</v>
      </c>
      <c r="AA5282" s="30">
        <v>8000</v>
      </c>
      <c r="AB5282" s="30">
        <v>8000</v>
      </c>
      <c r="AC5282" s="30">
        <v>8000</v>
      </c>
      <c r="AD5282" s="30">
        <v>8000</v>
      </c>
      <c r="AE5282" s="30">
        <v>8000</v>
      </c>
      <c r="AF5282" s="30">
        <v>8000</v>
      </c>
    </row>
    <row r="5283" spans="1:32" x14ac:dyDescent="0.45">
      <c r="A5283" s="29" t="s">
        <v>1002</v>
      </c>
      <c r="B5283" s="29" t="s">
        <v>1003</v>
      </c>
      <c r="C5283" s="29" t="s">
        <v>3299</v>
      </c>
      <c r="D5283" s="29" t="s">
        <v>3300</v>
      </c>
      <c r="E5283" s="29" t="s">
        <v>3301</v>
      </c>
      <c r="F5283" s="29" t="s">
        <v>3302</v>
      </c>
      <c r="G5283" s="29" t="s">
        <v>3233</v>
      </c>
      <c r="H5283" s="29" t="s">
        <v>3234</v>
      </c>
      <c r="I5283" s="29" t="s">
        <v>3262</v>
      </c>
      <c r="J5283" s="29" t="s">
        <v>3263</v>
      </c>
      <c r="K5283" s="29" t="s">
        <v>3264</v>
      </c>
      <c r="L5283" s="29" t="s">
        <v>3103</v>
      </c>
      <c r="M5283" s="29" t="s">
        <v>3265</v>
      </c>
      <c r="N5283" s="29" t="s">
        <v>3266</v>
      </c>
      <c r="O5283" s="29" t="s">
        <v>3269</v>
      </c>
      <c r="P5283" s="29" t="s">
        <v>3270</v>
      </c>
      <c r="Q5283" s="29" t="s">
        <v>3209</v>
      </c>
      <c r="R5283" s="29" t="s">
        <v>3210</v>
      </c>
      <c r="S5283" s="29" t="s">
        <v>3098</v>
      </c>
      <c r="T5283" s="29"/>
      <c r="U5283" s="30">
        <v>507</v>
      </c>
      <c r="V5283" s="30">
        <v>858</v>
      </c>
      <c r="W5283" s="30">
        <v>975</v>
      </c>
      <c r="X5283" s="30">
        <v>936</v>
      </c>
      <c r="Y5283" s="30">
        <v>546</v>
      </c>
      <c r="Z5283" s="30">
        <v>195</v>
      </c>
      <c r="AA5283" s="30">
        <v>507</v>
      </c>
      <c r="AB5283" s="30">
        <v>546</v>
      </c>
      <c r="AC5283" s="30">
        <v>429</v>
      </c>
      <c r="AD5283" s="30">
        <v>702</v>
      </c>
      <c r="AE5283" s="30">
        <v>507</v>
      </c>
      <c r="AF5283" s="30">
        <v>780</v>
      </c>
    </row>
    <row r="5284" spans="1:32" x14ac:dyDescent="0.45">
      <c r="A5284" s="29" t="s">
        <v>1002</v>
      </c>
      <c r="B5284" s="29" t="s">
        <v>1003</v>
      </c>
      <c r="C5284" s="29" t="s">
        <v>3299</v>
      </c>
      <c r="D5284" s="29" t="s">
        <v>3300</v>
      </c>
      <c r="E5284" s="29" t="s">
        <v>3301</v>
      </c>
      <c r="F5284" s="29" t="s">
        <v>3302</v>
      </c>
      <c r="G5284" s="29" t="s">
        <v>3233</v>
      </c>
      <c r="H5284" s="29" t="s">
        <v>3234</v>
      </c>
      <c r="I5284" s="29" t="s">
        <v>3262</v>
      </c>
      <c r="J5284" s="29" t="s">
        <v>3263</v>
      </c>
      <c r="K5284" s="29" t="s">
        <v>3264</v>
      </c>
      <c r="L5284" s="29" t="s">
        <v>3103</v>
      </c>
      <c r="M5284" s="29" t="s">
        <v>3265</v>
      </c>
      <c r="N5284" s="29" t="s">
        <v>3266</v>
      </c>
      <c r="O5284" s="29" t="s">
        <v>3271</v>
      </c>
      <c r="P5284" s="29" t="s">
        <v>3272</v>
      </c>
      <c r="Q5284" s="29" t="s">
        <v>3209</v>
      </c>
      <c r="R5284" s="29" t="s">
        <v>3210</v>
      </c>
      <c r="S5284" s="29" t="s">
        <v>3098</v>
      </c>
      <c r="T5284" s="29"/>
      <c r="U5284" s="30">
        <v>1740</v>
      </c>
      <c r="V5284" s="30">
        <v>928</v>
      </c>
      <c r="W5284" s="30">
        <v>3277</v>
      </c>
      <c r="X5284" s="30">
        <v>1986</v>
      </c>
      <c r="Y5284" s="30">
        <v>2233</v>
      </c>
      <c r="Z5284" s="30">
        <v>2117</v>
      </c>
      <c r="AA5284" s="30">
        <v>638</v>
      </c>
      <c r="AB5284" s="30">
        <v>1522</v>
      </c>
      <c r="AC5284" s="30">
        <v>725</v>
      </c>
      <c r="AD5284" s="30">
        <v>623</v>
      </c>
      <c r="AE5284" s="30">
        <v>72</v>
      </c>
      <c r="AF5284" s="30">
        <v>3828</v>
      </c>
    </row>
    <row r="5285" spans="1:32" x14ac:dyDescent="0.45">
      <c r="A5285" s="29" t="s">
        <v>1002</v>
      </c>
      <c r="B5285" s="29" t="s">
        <v>1003</v>
      </c>
      <c r="C5285" s="29" t="s">
        <v>3299</v>
      </c>
      <c r="D5285" s="29" t="s">
        <v>3300</v>
      </c>
      <c r="E5285" s="29" t="s">
        <v>3301</v>
      </c>
      <c r="F5285" s="29" t="s">
        <v>3302</v>
      </c>
      <c r="G5285" s="29" t="s">
        <v>3233</v>
      </c>
      <c r="H5285" s="29" t="s">
        <v>3234</v>
      </c>
      <c r="I5285" s="29" t="s">
        <v>3262</v>
      </c>
      <c r="J5285" s="29" t="s">
        <v>3263</v>
      </c>
      <c r="K5285" s="29" t="s">
        <v>3264</v>
      </c>
      <c r="L5285" s="29" t="s">
        <v>3103</v>
      </c>
      <c r="M5285" s="29" t="s">
        <v>3265</v>
      </c>
      <c r="N5285" s="29" t="s">
        <v>3266</v>
      </c>
      <c r="O5285" s="29" t="s">
        <v>3273</v>
      </c>
      <c r="P5285" s="29" t="s">
        <v>3274</v>
      </c>
      <c r="Q5285" s="29" t="s">
        <v>3209</v>
      </c>
      <c r="R5285" s="29" t="s">
        <v>3210</v>
      </c>
      <c r="S5285" s="29" t="s">
        <v>3098</v>
      </c>
      <c r="T5285" s="29"/>
      <c r="U5285" s="30">
        <v>0</v>
      </c>
      <c r="V5285" s="30">
        <v>0</v>
      </c>
      <c r="W5285" s="30">
        <v>0</v>
      </c>
      <c r="X5285" s="30">
        <v>0</v>
      </c>
      <c r="Y5285" s="30">
        <v>78</v>
      </c>
      <c r="Z5285" s="30">
        <v>0</v>
      </c>
      <c r="AA5285" s="30">
        <v>0</v>
      </c>
      <c r="AB5285" s="30">
        <v>0</v>
      </c>
      <c r="AC5285" s="30">
        <v>0</v>
      </c>
      <c r="AD5285" s="30">
        <v>0</v>
      </c>
      <c r="AE5285" s="30">
        <v>0</v>
      </c>
      <c r="AF5285" s="30">
        <v>0</v>
      </c>
    </row>
    <row r="5286" spans="1:32" x14ac:dyDescent="0.45">
      <c r="A5286" s="29" t="s">
        <v>1002</v>
      </c>
      <c r="B5286" s="29" t="s">
        <v>1003</v>
      </c>
      <c r="C5286" s="29" t="s">
        <v>3299</v>
      </c>
      <c r="D5286" s="29" t="s">
        <v>3300</v>
      </c>
      <c r="E5286" s="29" t="s">
        <v>3301</v>
      </c>
      <c r="F5286" s="29" t="s">
        <v>3302</v>
      </c>
      <c r="G5286" s="29" t="s">
        <v>3233</v>
      </c>
      <c r="H5286" s="29" t="s">
        <v>3234</v>
      </c>
      <c r="I5286" s="29" t="s">
        <v>3262</v>
      </c>
      <c r="J5286" s="29" t="s">
        <v>3263</v>
      </c>
      <c r="K5286" s="29" t="s">
        <v>3264</v>
      </c>
      <c r="L5286" s="29" t="s">
        <v>3103</v>
      </c>
      <c r="M5286" s="29" t="s">
        <v>3265</v>
      </c>
      <c r="N5286" s="29" t="s">
        <v>3266</v>
      </c>
      <c r="O5286" s="29" t="s">
        <v>3372</v>
      </c>
      <c r="P5286" s="29" t="s">
        <v>3373</v>
      </c>
      <c r="Q5286" s="29" t="s">
        <v>3209</v>
      </c>
      <c r="R5286" s="29" t="s">
        <v>3210</v>
      </c>
      <c r="S5286" s="29" t="s">
        <v>3098</v>
      </c>
      <c r="T5286" s="29"/>
      <c r="U5286" s="30">
        <v>58</v>
      </c>
      <c r="V5286" s="30">
        <v>812</v>
      </c>
      <c r="W5286" s="30">
        <v>261</v>
      </c>
      <c r="X5286" s="30">
        <v>333</v>
      </c>
      <c r="Y5286" s="30">
        <v>130</v>
      </c>
      <c r="Z5286" s="30">
        <v>0</v>
      </c>
      <c r="AA5286" s="30">
        <v>72</v>
      </c>
      <c r="AB5286" s="30">
        <v>116</v>
      </c>
      <c r="AC5286" s="30">
        <v>0</v>
      </c>
      <c r="AD5286" s="30">
        <v>0</v>
      </c>
      <c r="AE5286" s="30">
        <v>14</v>
      </c>
      <c r="AF5286" s="30">
        <v>116</v>
      </c>
    </row>
    <row r="5287" spans="1:32" x14ac:dyDescent="0.45">
      <c r="A5287" s="29" t="s">
        <v>1002</v>
      </c>
      <c r="B5287" s="29" t="s">
        <v>1003</v>
      </c>
      <c r="C5287" s="29" t="s">
        <v>3299</v>
      </c>
      <c r="D5287" s="29" t="s">
        <v>3300</v>
      </c>
      <c r="E5287" s="29" t="s">
        <v>3301</v>
      </c>
      <c r="F5287" s="29" t="s">
        <v>3302</v>
      </c>
      <c r="G5287" s="29" t="s">
        <v>3233</v>
      </c>
      <c r="H5287" s="29" t="s">
        <v>3234</v>
      </c>
      <c r="I5287" s="29" t="s">
        <v>3262</v>
      </c>
      <c r="J5287" s="29" t="s">
        <v>3263</v>
      </c>
      <c r="K5287" s="29" t="s">
        <v>3264</v>
      </c>
      <c r="L5287" s="29" t="s">
        <v>3103</v>
      </c>
      <c r="M5287" s="29" t="s">
        <v>3322</v>
      </c>
      <c r="N5287" s="29" t="s">
        <v>3323</v>
      </c>
      <c r="O5287" s="29" t="s">
        <v>3324</v>
      </c>
      <c r="P5287" s="29" t="s">
        <v>3325</v>
      </c>
      <c r="Q5287" s="29" t="s">
        <v>3209</v>
      </c>
      <c r="R5287" s="29" t="s">
        <v>3210</v>
      </c>
      <c r="S5287" s="29" t="s">
        <v>3098</v>
      </c>
      <c r="T5287" s="29"/>
      <c r="U5287" s="30">
        <v>2800</v>
      </c>
      <c r="V5287" s="30">
        <v>2800</v>
      </c>
      <c r="W5287" s="30">
        <v>2800</v>
      </c>
      <c r="X5287" s="30">
        <v>2800</v>
      </c>
      <c r="Y5287" s="30">
        <v>2800</v>
      </c>
      <c r="Z5287" s="30">
        <v>2800</v>
      </c>
      <c r="AA5287" s="30">
        <v>2800</v>
      </c>
      <c r="AB5287" s="30">
        <v>2800</v>
      </c>
      <c r="AC5287" s="30">
        <v>2800</v>
      </c>
      <c r="AD5287" s="30">
        <v>2800</v>
      </c>
      <c r="AE5287" s="30">
        <v>2800</v>
      </c>
      <c r="AF5287" s="30">
        <v>2800</v>
      </c>
    </row>
    <row r="5288" spans="1:32" x14ac:dyDescent="0.45">
      <c r="A5288" s="29" t="s">
        <v>1002</v>
      </c>
      <c r="B5288" s="29" t="s">
        <v>1003</v>
      </c>
      <c r="C5288" s="29" t="s">
        <v>3299</v>
      </c>
      <c r="D5288" s="29" t="s">
        <v>3300</v>
      </c>
      <c r="E5288" s="29" t="s">
        <v>3301</v>
      </c>
      <c r="F5288" s="29" t="s">
        <v>3302</v>
      </c>
      <c r="G5288" s="29" t="s">
        <v>3233</v>
      </c>
      <c r="H5288" s="29" t="s">
        <v>3234</v>
      </c>
      <c r="I5288" s="29" t="s">
        <v>3262</v>
      </c>
      <c r="J5288" s="29" t="s">
        <v>3263</v>
      </c>
      <c r="K5288" s="29" t="s">
        <v>3264</v>
      </c>
      <c r="L5288" s="29" t="s">
        <v>3103</v>
      </c>
      <c r="M5288" s="29" t="s">
        <v>3322</v>
      </c>
      <c r="N5288" s="29" t="s">
        <v>3323</v>
      </c>
      <c r="O5288" s="29" t="s">
        <v>3374</v>
      </c>
      <c r="P5288" s="29" t="s">
        <v>3375</v>
      </c>
      <c r="Q5288" s="29" t="s">
        <v>3209</v>
      </c>
      <c r="R5288" s="29" t="s">
        <v>3210</v>
      </c>
      <c r="S5288" s="29" t="s">
        <v>3098</v>
      </c>
      <c r="T5288" s="29"/>
      <c r="U5288" s="30">
        <v>1000</v>
      </c>
      <c r="V5288" s="30">
        <v>1000</v>
      </c>
      <c r="W5288" s="30">
        <v>1000</v>
      </c>
      <c r="X5288" s="30">
        <v>1000</v>
      </c>
      <c r="Y5288" s="30">
        <v>1000</v>
      </c>
      <c r="Z5288" s="30">
        <v>1000</v>
      </c>
      <c r="AA5288" s="30">
        <v>1000</v>
      </c>
      <c r="AB5288" s="30">
        <v>1000</v>
      </c>
      <c r="AC5288" s="30">
        <v>1000</v>
      </c>
      <c r="AD5288" s="30">
        <v>1000</v>
      </c>
      <c r="AE5288" s="30">
        <v>1000</v>
      </c>
      <c r="AF5288" s="30">
        <v>1000</v>
      </c>
    </row>
    <row r="5289" spans="1:32" x14ac:dyDescent="0.45">
      <c r="A5289" s="29" t="s">
        <v>364</v>
      </c>
      <c r="B5289" s="29" t="s">
        <v>365</v>
      </c>
      <c r="C5289" s="29" t="s">
        <v>3196</v>
      </c>
      <c r="D5289" s="29" t="s">
        <v>3197</v>
      </c>
      <c r="E5289" s="29" t="s">
        <v>3678</v>
      </c>
      <c r="F5289" s="29" t="s">
        <v>3679</v>
      </c>
      <c r="G5289" s="29" t="s">
        <v>3233</v>
      </c>
      <c r="H5289" s="29" t="s">
        <v>3234</v>
      </c>
      <c r="I5289" s="29" t="s">
        <v>3275</v>
      </c>
      <c r="J5289" s="29" t="s">
        <v>3276</v>
      </c>
      <c r="K5289" s="29" t="s">
        <v>3277</v>
      </c>
      <c r="L5289" s="29" t="s">
        <v>3100</v>
      </c>
      <c r="M5289" s="29" t="s">
        <v>3312</v>
      </c>
      <c r="N5289" s="29" t="s">
        <v>3313</v>
      </c>
      <c r="O5289" s="29" t="s">
        <v>3314</v>
      </c>
      <c r="P5289" s="29" t="s">
        <v>3315</v>
      </c>
      <c r="Q5289" s="29" t="s">
        <v>3249</v>
      </c>
      <c r="R5289" s="29" t="s">
        <v>3210</v>
      </c>
      <c r="S5289" s="29" t="s">
        <v>3098</v>
      </c>
      <c r="T5289" s="29"/>
      <c r="U5289" s="30">
        <v>735</v>
      </c>
      <c r="V5289" s="30">
        <v>735</v>
      </c>
      <c r="W5289" s="30">
        <v>735</v>
      </c>
      <c r="X5289" s="30">
        <v>735</v>
      </c>
      <c r="Y5289" s="30">
        <v>745</v>
      </c>
      <c r="Z5289" s="30">
        <v>0</v>
      </c>
      <c r="AA5289" s="30">
        <v>0</v>
      </c>
      <c r="AB5289" s="30">
        <v>0</v>
      </c>
      <c r="AC5289" s="30">
        <v>0</v>
      </c>
      <c r="AD5289" s="30">
        <v>0</v>
      </c>
      <c r="AE5289" s="30">
        <v>0</v>
      </c>
      <c r="AF5289" s="30">
        <v>0</v>
      </c>
    </row>
    <row r="5290" spans="1:32" x14ac:dyDescent="0.45">
      <c r="A5290" s="29" t="s">
        <v>364</v>
      </c>
      <c r="B5290" s="29" t="s">
        <v>365</v>
      </c>
      <c r="C5290" s="29" t="s">
        <v>3196</v>
      </c>
      <c r="D5290" s="29" t="s">
        <v>3197</v>
      </c>
      <c r="E5290" s="29" t="s">
        <v>3678</v>
      </c>
      <c r="F5290" s="29" t="s">
        <v>3679</v>
      </c>
      <c r="G5290" s="29" t="s">
        <v>3233</v>
      </c>
      <c r="H5290" s="29" t="s">
        <v>3234</v>
      </c>
      <c r="I5290" s="29" t="s">
        <v>3275</v>
      </c>
      <c r="J5290" s="29" t="s">
        <v>3276</v>
      </c>
      <c r="K5290" s="29" t="s">
        <v>3277</v>
      </c>
      <c r="L5290" s="29" t="s">
        <v>3100</v>
      </c>
      <c r="M5290" s="29" t="s">
        <v>3312</v>
      </c>
      <c r="N5290" s="29" t="s">
        <v>3313</v>
      </c>
      <c r="O5290" s="29" t="s">
        <v>3314</v>
      </c>
      <c r="P5290" s="29" t="s">
        <v>3315</v>
      </c>
      <c r="Q5290" s="29" t="s">
        <v>3209</v>
      </c>
      <c r="R5290" s="29" t="s">
        <v>3210</v>
      </c>
      <c r="S5290" s="29" t="s">
        <v>3098</v>
      </c>
      <c r="T5290" s="29"/>
      <c r="U5290" s="30">
        <v>30000</v>
      </c>
      <c r="V5290" s="30">
        <v>30000</v>
      </c>
      <c r="W5290" s="30">
        <v>30000</v>
      </c>
      <c r="X5290" s="30">
        <v>30000</v>
      </c>
      <c r="Y5290" s="30">
        <v>30000</v>
      </c>
      <c r="Z5290" s="30">
        <v>30000</v>
      </c>
      <c r="AA5290" s="30">
        <v>30000</v>
      </c>
      <c r="AB5290" s="30">
        <v>30000</v>
      </c>
      <c r="AC5290" s="30">
        <v>30000</v>
      </c>
      <c r="AD5290" s="30">
        <v>30000</v>
      </c>
      <c r="AE5290" s="30">
        <v>30000</v>
      </c>
      <c r="AF5290" s="30">
        <v>30000</v>
      </c>
    </row>
    <row r="5291" spans="1:32" x14ac:dyDescent="0.45">
      <c r="A5291" s="29" t="s">
        <v>364</v>
      </c>
      <c r="B5291" s="29" t="s">
        <v>365</v>
      </c>
      <c r="C5291" s="29" t="s">
        <v>3299</v>
      </c>
      <c r="D5291" s="29" t="s">
        <v>3300</v>
      </c>
      <c r="E5291" s="29" t="s">
        <v>3538</v>
      </c>
      <c r="F5291" s="29" t="s">
        <v>3539</v>
      </c>
      <c r="G5291" s="29" t="s">
        <v>3233</v>
      </c>
      <c r="H5291" s="29" t="s">
        <v>3234</v>
      </c>
      <c r="I5291" s="29" t="s">
        <v>3242</v>
      </c>
      <c r="J5291" s="29" t="s">
        <v>3243</v>
      </c>
      <c r="K5291" s="29" t="s">
        <v>3244</v>
      </c>
      <c r="L5291" s="29" t="s">
        <v>3104</v>
      </c>
      <c r="M5291" s="29" t="s">
        <v>3245</v>
      </c>
      <c r="N5291" s="29" t="s">
        <v>3246</v>
      </c>
      <c r="O5291" s="29" t="s">
        <v>3701</v>
      </c>
      <c r="P5291" s="29" t="s">
        <v>3702</v>
      </c>
      <c r="Q5291" s="29" t="s">
        <v>3249</v>
      </c>
      <c r="R5291" s="29" t="s">
        <v>3210</v>
      </c>
      <c r="S5291" s="29" t="s">
        <v>3098</v>
      </c>
      <c r="T5291" s="29"/>
      <c r="U5291" s="30">
        <v>0</v>
      </c>
      <c r="V5291" s="30">
        <v>0</v>
      </c>
      <c r="W5291" s="30">
        <v>0</v>
      </c>
      <c r="X5291" s="30">
        <v>0</v>
      </c>
      <c r="Y5291" s="30">
        <v>0</v>
      </c>
      <c r="Z5291" s="30">
        <v>0</v>
      </c>
      <c r="AA5291" s="30">
        <v>0</v>
      </c>
      <c r="AB5291" s="30">
        <v>0</v>
      </c>
      <c r="AC5291" s="30">
        <v>0</v>
      </c>
      <c r="AD5291" s="30">
        <v>0</v>
      </c>
      <c r="AE5291" s="30">
        <v>0</v>
      </c>
      <c r="AF5291" s="30">
        <v>31000</v>
      </c>
    </row>
    <row r="5292" spans="1:32" x14ac:dyDescent="0.45">
      <c r="A5292" s="29" t="s">
        <v>364</v>
      </c>
      <c r="B5292" s="29" t="s">
        <v>365</v>
      </c>
      <c r="C5292" s="29" t="s">
        <v>3299</v>
      </c>
      <c r="D5292" s="29" t="s">
        <v>3300</v>
      </c>
      <c r="E5292" s="29" t="s">
        <v>3538</v>
      </c>
      <c r="F5292" s="29" t="s">
        <v>3539</v>
      </c>
      <c r="G5292" s="29" t="s">
        <v>3233</v>
      </c>
      <c r="H5292" s="29" t="s">
        <v>3234</v>
      </c>
      <c r="I5292" s="29" t="s">
        <v>3242</v>
      </c>
      <c r="J5292" s="29" t="s">
        <v>3243</v>
      </c>
      <c r="K5292" s="29" t="s">
        <v>3244</v>
      </c>
      <c r="L5292" s="29" t="s">
        <v>3104</v>
      </c>
      <c r="M5292" s="29" t="s">
        <v>3245</v>
      </c>
      <c r="N5292" s="29" t="s">
        <v>3246</v>
      </c>
      <c r="O5292" s="29" t="s">
        <v>3701</v>
      </c>
      <c r="P5292" s="29" t="s">
        <v>3702</v>
      </c>
      <c r="Q5292" s="29" t="s">
        <v>3209</v>
      </c>
      <c r="R5292" s="29" t="s">
        <v>3210</v>
      </c>
      <c r="S5292" s="29" t="s">
        <v>3098</v>
      </c>
      <c r="T5292" s="29"/>
      <c r="U5292" s="30">
        <v>0</v>
      </c>
      <c r="V5292" s="30">
        <v>0</v>
      </c>
      <c r="W5292" s="30">
        <v>0</v>
      </c>
      <c r="X5292" s="30">
        <v>0</v>
      </c>
      <c r="Y5292" s="30">
        <v>0</v>
      </c>
      <c r="Z5292" s="30">
        <v>0</v>
      </c>
      <c r="AA5292" s="30">
        <v>0</v>
      </c>
      <c r="AB5292" s="30">
        <v>0</v>
      </c>
      <c r="AC5292" s="30">
        <v>0</v>
      </c>
      <c r="AD5292" s="30">
        <v>0</v>
      </c>
      <c r="AE5292" s="30">
        <v>0</v>
      </c>
      <c r="AF5292" s="30">
        <v>18400</v>
      </c>
    </row>
    <row r="5293" spans="1:32" x14ac:dyDescent="0.45">
      <c r="A5293" s="29" t="s">
        <v>364</v>
      </c>
      <c r="B5293" s="29" t="s">
        <v>365</v>
      </c>
      <c r="C5293" s="29" t="s">
        <v>3299</v>
      </c>
      <c r="D5293" s="29" t="s">
        <v>3300</v>
      </c>
      <c r="E5293" s="29" t="s">
        <v>3538</v>
      </c>
      <c r="F5293" s="29" t="s">
        <v>3539</v>
      </c>
      <c r="G5293" s="29" t="s">
        <v>3233</v>
      </c>
      <c r="H5293" s="29" t="s">
        <v>3234</v>
      </c>
      <c r="I5293" s="29" t="s">
        <v>3242</v>
      </c>
      <c r="J5293" s="29" t="s">
        <v>3243</v>
      </c>
      <c r="K5293" s="29" t="s">
        <v>3258</v>
      </c>
      <c r="L5293" s="29" t="s">
        <v>3105</v>
      </c>
      <c r="M5293" s="29" t="s">
        <v>3259</v>
      </c>
      <c r="N5293" s="29" t="s">
        <v>3105</v>
      </c>
      <c r="O5293" s="29" t="s">
        <v>3260</v>
      </c>
      <c r="P5293" s="29" t="s">
        <v>3261</v>
      </c>
      <c r="Q5293" s="29" t="s">
        <v>3209</v>
      </c>
      <c r="R5293" s="29" t="s">
        <v>3210</v>
      </c>
      <c r="S5293" s="29" t="s">
        <v>3098</v>
      </c>
      <c r="T5293" s="29"/>
      <c r="U5293" s="30">
        <v>0</v>
      </c>
      <c r="V5293" s="30">
        <v>0</v>
      </c>
      <c r="W5293" s="30">
        <v>0</v>
      </c>
      <c r="X5293" s="30">
        <v>0</v>
      </c>
      <c r="Y5293" s="30">
        <v>0</v>
      </c>
      <c r="Z5293" s="30">
        <v>0</v>
      </c>
      <c r="AA5293" s="30">
        <v>0</v>
      </c>
      <c r="AB5293" s="30">
        <v>0</v>
      </c>
      <c r="AC5293" s="30">
        <v>0</v>
      </c>
      <c r="AD5293" s="30">
        <v>0</v>
      </c>
      <c r="AE5293" s="30">
        <v>0</v>
      </c>
      <c r="AF5293" s="30">
        <v>4000</v>
      </c>
    </row>
    <row r="5294" spans="1:32" x14ac:dyDescent="0.45">
      <c r="A5294" s="29" t="s">
        <v>364</v>
      </c>
      <c r="B5294" s="29" t="s">
        <v>365</v>
      </c>
      <c r="C5294" s="29" t="s">
        <v>3299</v>
      </c>
      <c r="D5294" s="29" t="s">
        <v>3300</v>
      </c>
      <c r="E5294" s="29" t="s">
        <v>3538</v>
      </c>
      <c r="F5294" s="29" t="s">
        <v>3539</v>
      </c>
      <c r="G5294" s="29" t="s">
        <v>3233</v>
      </c>
      <c r="H5294" s="29" t="s">
        <v>3234</v>
      </c>
      <c r="I5294" s="29" t="s">
        <v>3275</v>
      </c>
      <c r="J5294" s="29" t="s">
        <v>3276</v>
      </c>
      <c r="K5294" s="29" t="s">
        <v>3277</v>
      </c>
      <c r="L5294" s="29" t="s">
        <v>3100</v>
      </c>
      <c r="M5294" s="29" t="s">
        <v>3278</v>
      </c>
      <c r="N5294" s="29" t="s">
        <v>3279</v>
      </c>
      <c r="O5294" s="29" t="s">
        <v>3280</v>
      </c>
      <c r="P5294" s="29" t="s">
        <v>3281</v>
      </c>
      <c r="Q5294" s="29" t="s">
        <v>3249</v>
      </c>
      <c r="R5294" s="29" t="s">
        <v>3210</v>
      </c>
      <c r="S5294" s="29" t="s">
        <v>3098</v>
      </c>
      <c r="T5294" s="29"/>
      <c r="U5294" s="30">
        <v>0</v>
      </c>
      <c r="V5294" s="30">
        <v>0</v>
      </c>
      <c r="W5294" s="30">
        <v>0</v>
      </c>
      <c r="X5294" s="30">
        <v>0</v>
      </c>
      <c r="Y5294" s="30">
        <v>0</v>
      </c>
      <c r="Z5294" s="30">
        <v>0</v>
      </c>
      <c r="AA5294" s="30">
        <v>0</v>
      </c>
      <c r="AB5294" s="30">
        <v>0</v>
      </c>
      <c r="AC5294" s="30">
        <v>0</v>
      </c>
      <c r="AD5294" s="30">
        <v>0</v>
      </c>
      <c r="AE5294" s="30">
        <v>0</v>
      </c>
      <c r="AF5294" s="30">
        <v>30532.366000000002</v>
      </c>
    </row>
    <row r="5295" spans="1:32" x14ac:dyDescent="0.45">
      <c r="A5295" s="29" t="s">
        <v>364</v>
      </c>
      <c r="B5295" s="29" t="s">
        <v>365</v>
      </c>
      <c r="C5295" s="29" t="s">
        <v>3299</v>
      </c>
      <c r="D5295" s="29" t="s">
        <v>3300</v>
      </c>
      <c r="E5295" s="29" t="s">
        <v>3538</v>
      </c>
      <c r="F5295" s="29" t="s">
        <v>3539</v>
      </c>
      <c r="G5295" s="29" t="s">
        <v>3233</v>
      </c>
      <c r="H5295" s="29" t="s">
        <v>3234</v>
      </c>
      <c r="I5295" s="29" t="s">
        <v>3275</v>
      </c>
      <c r="J5295" s="29" t="s">
        <v>3276</v>
      </c>
      <c r="K5295" s="29" t="s">
        <v>3277</v>
      </c>
      <c r="L5295" s="29" t="s">
        <v>3100</v>
      </c>
      <c r="M5295" s="29" t="s">
        <v>3278</v>
      </c>
      <c r="N5295" s="29" t="s">
        <v>3279</v>
      </c>
      <c r="O5295" s="29" t="s">
        <v>3280</v>
      </c>
      <c r="P5295" s="29" t="s">
        <v>3281</v>
      </c>
      <c r="Q5295" s="29" t="s">
        <v>3209</v>
      </c>
      <c r="R5295" s="29" t="s">
        <v>3210</v>
      </c>
      <c r="S5295" s="29" t="s">
        <v>3098</v>
      </c>
      <c r="T5295" s="29"/>
      <c r="U5295" s="30">
        <v>0</v>
      </c>
      <c r="V5295" s="30">
        <v>0</v>
      </c>
      <c r="W5295" s="30">
        <v>0</v>
      </c>
      <c r="X5295" s="30">
        <v>0</v>
      </c>
      <c r="Y5295" s="30">
        <v>0</v>
      </c>
      <c r="Z5295" s="30">
        <v>0</v>
      </c>
      <c r="AA5295" s="30">
        <v>0</v>
      </c>
      <c r="AB5295" s="30">
        <v>0</v>
      </c>
      <c r="AC5295" s="30">
        <v>0</v>
      </c>
      <c r="AD5295" s="30">
        <v>0</v>
      </c>
      <c r="AE5295" s="30">
        <v>0</v>
      </c>
      <c r="AF5295" s="30">
        <v>26645.633999999998</v>
      </c>
    </row>
    <row r="5296" spans="1:32" x14ac:dyDescent="0.45">
      <c r="A5296" s="29" t="s">
        <v>364</v>
      </c>
      <c r="B5296" s="29" t="s">
        <v>365</v>
      </c>
      <c r="C5296" s="29" t="s">
        <v>3299</v>
      </c>
      <c r="D5296" s="29" t="s">
        <v>3300</v>
      </c>
      <c r="E5296" s="29" t="s">
        <v>3538</v>
      </c>
      <c r="F5296" s="29" t="s">
        <v>3539</v>
      </c>
      <c r="G5296" s="29" t="s">
        <v>3233</v>
      </c>
      <c r="H5296" s="29" t="s">
        <v>3234</v>
      </c>
      <c r="I5296" s="29" t="s">
        <v>3275</v>
      </c>
      <c r="J5296" s="29" t="s">
        <v>3276</v>
      </c>
      <c r="K5296" s="29" t="s">
        <v>3287</v>
      </c>
      <c r="L5296" s="29" t="s">
        <v>3101</v>
      </c>
      <c r="M5296" s="29" t="s">
        <v>3288</v>
      </c>
      <c r="N5296" s="29" t="s">
        <v>3289</v>
      </c>
      <c r="O5296" s="29" t="s">
        <v>3290</v>
      </c>
      <c r="P5296" s="29" t="s">
        <v>3291</v>
      </c>
      <c r="Q5296" s="29" t="s">
        <v>3209</v>
      </c>
      <c r="R5296" s="29" t="s">
        <v>3210</v>
      </c>
      <c r="S5296" s="29" t="s">
        <v>3098</v>
      </c>
      <c r="T5296" s="29"/>
      <c r="U5296" s="30">
        <v>0</v>
      </c>
      <c r="V5296" s="30">
        <v>0</v>
      </c>
      <c r="W5296" s="30">
        <v>0</v>
      </c>
      <c r="X5296" s="30">
        <v>0</v>
      </c>
      <c r="Y5296" s="30">
        <v>0</v>
      </c>
      <c r="Z5296" s="30">
        <v>0</v>
      </c>
      <c r="AA5296" s="30">
        <v>0</v>
      </c>
      <c r="AB5296" s="30">
        <v>0</v>
      </c>
      <c r="AC5296" s="30">
        <v>0</v>
      </c>
      <c r="AD5296" s="30">
        <v>0</v>
      </c>
      <c r="AE5296" s="30">
        <v>0</v>
      </c>
      <c r="AF5296" s="30">
        <v>0</v>
      </c>
    </row>
    <row r="5297" spans="1:32" x14ac:dyDescent="0.45">
      <c r="A5297" s="29" t="s">
        <v>364</v>
      </c>
      <c r="B5297" s="29" t="s">
        <v>365</v>
      </c>
      <c r="C5297" s="29" t="s">
        <v>3299</v>
      </c>
      <c r="D5297" s="29" t="s">
        <v>3300</v>
      </c>
      <c r="E5297" s="29" t="s">
        <v>3320</v>
      </c>
      <c r="F5297" s="29" t="s">
        <v>3321</v>
      </c>
      <c r="G5297" s="29" t="s">
        <v>3233</v>
      </c>
      <c r="H5297" s="29" t="s">
        <v>3234</v>
      </c>
      <c r="I5297" s="29" t="s">
        <v>3242</v>
      </c>
      <c r="J5297" s="29" t="s">
        <v>3243</v>
      </c>
      <c r="K5297" s="29" t="s">
        <v>3252</v>
      </c>
      <c r="L5297" s="29" t="s">
        <v>3106</v>
      </c>
      <c r="M5297" s="29" t="s">
        <v>3253</v>
      </c>
      <c r="N5297" s="29" t="s">
        <v>3106</v>
      </c>
      <c r="O5297" s="29" t="s">
        <v>3256</v>
      </c>
      <c r="P5297" s="29" t="s">
        <v>3257</v>
      </c>
      <c r="Q5297" s="29" t="s">
        <v>3209</v>
      </c>
      <c r="R5297" s="29" t="s">
        <v>3210</v>
      </c>
      <c r="S5297" s="29" t="s">
        <v>3098</v>
      </c>
      <c r="T5297" s="29"/>
      <c r="U5297" s="30">
        <v>10800</v>
      </c>
      <c r="V5297" s="30">
        <v>10800</v>
      </c>
      <c r="W5297" s="30">
        <v>10800</v>
      </c>
      <c r="X5297" s="30">
        <v>10800</v>
      </c>
      <c r="Y5297" s="30">
        <v>10800</v>
      </c>
      <c r="Z5297" s="30">
        <v>10800</v>
      </c>
      <c r="AA5297" s="30">
        <v>6968</v>
      </c>
      <c r="AB5297" s="30">
        <v>0</v>
      </c>
      <c r="AC5297" s="30">
        <v>0</v>
      </c>
      <c r="AD5297" s="30">
        <v>0</v>
      </c>
      <c r="AE5297" s="30">
        <v>0</v>
      </c>
      <c r="AF5297" s="30">
        <v>0</v>
      </c>
    </row>
    <row r="5298" spans="1:32" x14ac:dyDescent="0.45">
      <c r="A5298" s="29" t="s">
        <v>364</v>
      </c>
      <c r="B5298" s="29" t="s">
        <v>365</v>
      </c>
      <c r="C5298" s="29" t="s">
        <v>3299</v>
      </c>
      <c r="D5298" s="29" t="s">
        <v>3300</v>
      </c>
      <c r="E5298" s="29" t="s">
        <v>3320</v>
      </c>
      <c r="F5298" s="29" t="s">
        <v>3321</v>
      </c>
      <c r="G5298" s="29" t="s">
        <v>3233</v>
      </c>
      <c r="H5298" s="29" t="s">
        <v>3234</v>
      </c>
      <c r="I5298" s="29" t="s">
        <v>3275</v>
      </c>
      <c r="J5298" s="29" t="s">
        <v>3276</v>
      </c>
      <c r="K5298" s="29" t="s">
        <v>3282</v>
      </c>
      <c r="L5298" s="29" t="s">
        <v>3112</v>
      </c>
      <c r="M5298" s="29" t="s">
        <v>3283</v>
      </c>
      <c r="N5298" s="29" t="s">
        <v>3284</v>
      </c>
      <c r="O5298" s="29" t="s">
        <v>3285</v>
      </c>
      <c r="P5298" s="29" t="s">
        <v>3286</v>
      </c>
      <c r="Q5298" s="29" t="s">
        <v>3249</v>
      </c>
      <c r="R5298" s="29" t="s">
        <v>3210</v>
      </c>
      <c r="S5298" s="29" t="s">
        <v>3098</v>
      </c>
      <c r="T5298" s="29"/>
      <c r="U5298" s="30">
        <v>962</v>
      </c>
      <c r="V5298" s="30">
        <v>962</v>
      </c>
      <c r="W5298" s="30">
        <v>0</v>
      </c>
      <c r="X5298" s="30">
        <v>0</v>
      </c>
      <c r="Y5298" s="30">
        <v>0</v>
      </c>
      <c r="Z5298" s="30">
        <v>0</v>
      </c>
      <c r="AA5298" s="30">
        <v>0</v>
      </c>
      <c r="AB5298" s="30">
        <v>0</v>
      </c>
      <c r="AC5298" s="30">
        <v>0</v>
      </c>
      <c r="AD5298" s="30">
        <v>0</v>
      </c>
      <c r="AE5298" s="30">
        <v>0</v>
      </c>
      <c r="AF5298" s="30">
        <v>0</v>
      </c>
    </row>
    <row r="5299" spans="1:32" x14ac:dyDescent="0.45">
      <c r="A5299" s="29" t="s">
        <v>364</v>
      </c>
      <c r="B5299" s="29" t="s">
        <v>365</v>
      </c>
      <c r="C5299" s="29" t="s">
        <v>3299</v>
      </c>
      <c r="D5299" s="29" t="s">
        <v>3300</v>
      </c>
      <c r="E5299" s="29" t="s">
        <v>3320</v>
      </c>
      <c r="F5299" s="29" t="s">
        <v>3321</v>
      </c>
      <c r="G5299" s="29" t="s">
        <v>3233</v>
      </c>
      <c r="H5299" s="29" t="s">
        <v>3234</v>
      </c>
      <c r="I5299" s="29" t="s">
        <v>3275</v>
      </c>
      <c r="J5299" s="29" t="s">
        <v>3276</v>
      </c>
      <c r="K5299" s="29" t="s">
        <v>3282</v>
      </c>
      <c r="L5299" s="29" t="s">
        <v>3112</v>
      </c>
      <c r="M5299" s="29" t="s">
        <v>3283</v>
      </c>
      <c r="N5299" s="29" t="s">
        <v>3284</v>
      </c>
      <c r="O5299" s="29" t="s">
        <v>3285</v>
      </c>
      <c r="P5299" s="29" t="s">
        <v>3286</v>
      </c>
      <c r="Q5299" s="29" t="s">
        <v>3249</v>
      </c>
      <c r="R5299" s="29" t="s">
        <v>3098</v>
      </c>
      <c r="S5299" s="29" t="s">
        <v>3098</v>
      </c>
      <c r="T5299" s="29"/>
      <c r="U5299" s="30">
        <v>0</v>
      </c>
      <c r="V5299" s="30">
        <v>0</v>
      </c>
      <c r="W5299" s="30">
        <v>0</v>
      </c>
      <c r="X5299" s="30">
        <v>0</v>
      </c>
      <c r="Y5299" s="30">
        <v>0</v>
      </c>
      <c r="Z5299" s="30">
        <v>0</v>
      </c>
      <c r="AA5299" s="30">
        <v>0</v>
      </c>
      <c r="AB5299" s="30">
        <v>962</v>
      </c>
      <c r="AC5299" s="30">
        <v>962</v>
      </c>
      <c r="AD5299" s="30">
        <v>962</v>
      </c>
      <c r="AE5299" s="30">
        <v>962</v>
      </c>
      <c r="AF5299" s="30">
        <v>962</v>
      </c>
    </row>
    <row r="5300" spans="1:32" x14ac:dyDescent="0.45">
      <c r="A5300" s="29" t="s">
        <v>364</v>
      </c>
      <c r="B5300" s="29" t="s">
        <v>365</v>
      </c>
      <c r="C5300" s="29" t="s">
        <v>3299</v>
      </c>
      <c r="D5300" s="29" t="s">
        <v>3300</v>
      </c>
      <c r="E5300" s="29" t="s">
        <v>3320</v>
      </c>
      <c r="F5300" s="29" t="s">
        <v>3321</v>
      </c>
      <c r="G5300" s="29" t="s">
        <v>3233</v>
      </c>
      <c r="H5300" s="29" t="s">
        <v>3234</v>
      </c>
      <c r="I5300" s="29" t="s">
        <v>3275</v>
      </c>
      <c r="J5300" s="29" t="s">
        <v>3276</v>
      </c>
      <c r="K5300" s="29" t="s">
        <v>3282</v>
      </c>
      <c r="L5300" s="29" t="s">
        <v>3112</v>
      </c>
      <c r="M5300" s="29" t="s">
        <v>3283</v>
      </c>
      <c r="N5300" s="29" t="s">
        <v>3284</v>
      </c>
      <c r="O5300" s="29" t="s">
        <v>3285</v>
      </c>
      <c r="P5300" s="29" t="s">
        <v>3286</v>
      </c>
      <c r="Q5300" s="29" t="s">
        <v>3209</v>
      </c>
      <c r="R5300" s="29" t="s">
        <v>3210</v>
      </c>
      <c r="S5300" s="29" t="s">
        <v>3098</v>
      </c>
      <c r="T5300" s="29"/>
      <c r="U5300" s="30">
        <v>34500</v>
      </c>
      <c r="V5300" s="30">
        <v>33268</v>
      </c>
      <c r="W5300" s="30">
        <v>0</v>
      </c>
      <c r="X5300" s="30">
        <v>0</v>
      </c>
      <c r="Y5300" s="30">
        <v>0</v>
      </c>
      <c r="Z5300" s="30">
        <v>0</v>
      </c>
      <c r="AA5300" s="30">
        <v>0</v>
      </c>
      <c r="AB5300" s="30">
        <v>0</v>
      </c>
      <c r="AC5300" s="30">
        <v>0</v>
      </c>
      <c r="AD5300" s="30">
        <v>0</v>
      </c>
      <c r="AE5300" s="30">
        <v>0</v>
      </c>
      <c r="AF5300" s="30">
        <v>0</v>
      </c>
    </row>
    <row r="5301" spans="1:32" x14ac:dyDescent="0.45">
      <c r="A5301" s="29" t="s">
        <v>364</v>
      </c>
      <c r="B5301" s="29" t="s">
        <v>365</v>
      </c>
      <c r="C5301" s="29" t="s">
        <v>3299</v>
      </c>
      <c r="D5301" s="29" t="s">
        <v>3300</v>
      </c>
      <c r="E5301" s="29" t="s">
        <v>3320</v>
      </c>
      <c r="F5301" s="29" t="s">
        <v>3321</v>
      </c>
      <c r="G5301" s="29" t="s">
        <v>3233</v>
      </c>
      <c r="H5301" s="29" t="s">
        <v>3234</v>
      </c>
      <c r="I5301" s="29" t="s">
        <v>3275</v>
      </c>
      <c r="J5301" s="29" t="s">
        <v>3276</v>
      </c>
      <c r="K5301" s="29" t="s">
        <v>3282</v>
      </c>
      <c r="L5301" s="29" t="s">
        <v>3112</v>
      </c>
      <c r="M5301" s="29" t="s">
        <v>3283</v>
      </c>
      <c r="N5301" s="29" t="s">
        <v>3284</v>
      </c>
      <c r="O5301" s="29" t="s">
        <v>3285</v>
      </c>
      <c r="P5301" s="29" t="s">
        <v>3286</v>
      </c>
      <c r="Q5301" s="29" t="s">
        <v>3209</v>
      </c>
      <c r="R5301" s="29" t="s">
        <v>3098</v>
      </c>
      <c r="S5301" s="29" t="s">
        <v>3098</v>
      </c>
      <c r="T5301" s="29"/>
      <c r="U5301" s="30">
        <v>0</v>
      </c>
      <c r="V5301" s="30">
        <v>0</v>
      </c>
      <c r="W5301" s="30">
        <v>0</v>
      </c>
      <c r="X5301" s="30">
        <v>0</v>
      </c>
      <c r="Y5301" s="30">
        <v>0</v>
      </c>
      <c r="Z5301" s="30">
        <v>0</v>
      </c>
      <c r="AA5301" s="30">
        <v>0</v>
      </c>
      <c r="AB5301" s="30">
        <v>8387</v>
      </c>
      <c r="AC5301" s="30">
        <v>20000</v>
      </c>
      <c r="AD5301" s="30">
        <v>20000</v>
      </c>
      <c r="AE5301" s="30">
        <v>20000</v>
      </c>
      <c r="AF5301" s="30">
        <v>20000</v>
      </c>
    </row>
    <row r="5302" spans="1:32" x14ac:dyDescent="0.45">
      <c r="A5302" s="29" t="s">
        <v>364</v>
      </c>
      <c r="B5302" s="29" t="s">
        <v>365</v>
      </c>
      <c r="C5302" s="29" t="s">
        <v>3299</v>
      </c>
      <c r="D5302" s="29" t="s">
        <v>3300</v>
      </c>
      <c r="E5302" s="29" t="s">
        <v>3320</v>
      </c>
      <c r="F5302" s="29" t="s">
        <v>3321</v>
      </c>
      <c r="G5302" s="29" t="s">
        <v>3233</v>
      </c>
      <c r="H5302" s="29" t="s">
        <v>3234</v>
      </c>
      <c r="I5302" s="29" t="s">
        <v>3275</v>
      </c>
      <c r="J5302" s="29" t="s">
        <v>3276</v>
      </c>
      <c r="K5302" s="29" t="s">
        <v>3282</v>
      </c>
      <c r="L5302" s="29" t="s">
        <v>3112</v>
      </c>
      <c r="M5302" s="29" t="s">
        <v>3283</v>
      </c>
      <c r="N5302" s="29" t="s">
        <v>3284</v>
      </c>
      <c r="O5302" s="29" t="s">
        <v>3448</v>
      </c>
      <c r="P5302" s="29" t="s">
        <v>3449</v>
      </c>
      <c r="Q5302" s="29" t="s">
        <v>3209</v>
      </c>
      <c r="R5302" s="29" t="s">
        <v>3210</v>
      </c>
      <c r="S5302" s="29" t="s">
        <v>3098</v>
      </c>
      <c r="T5302" s="29"/>
      <c r="U5302" s="30">
        <v>22950</v>
      </c>
      <c r="V5302" s="30">
        <v>22950</v>
      </c>
      <c r="W5302" s="30">
        <v>22950</v>
      </c>
      <c r="X5302" s="30">
        <v>22950</v>
      </c>
      <c r="Y5302" s="30">
        <v>22950</v>
      </c>
      <c r="Z5302" s="30">
        <v>22950</v>
      </c>
      <c r="AA5302" s="30">
        <v>14807</v>
      </c>
      <c r="AB5302" s="30">
        <v>0</v>
      </c>
      <c r="AC5302" s="30">
        <v>0</v>
      </c>
      <c r="AD5302" s="30">
        <v>0</v>
      </c>
      <c r="AE5302" s="30">
        <v>0</v>
      </c>
      <c r="AF5302" s="30">
        <v>0</v>
      </c>
    </row>
    <row r="5303" spans="1:32" x14ac:dyDescent="0.45">
      <c r="A5303" s="29" t="s">
        <v>364</v>
      </c>
      <c r="B5303" s="29" t="s">
        <v>365</v>
      </c>
      <c r="C5303" s="29" t="s">
        <v>3592</v>
      </c>
      <c r="D5303" s="29" t="s">
        <v>3593</v>
      </c>
      <c r="E5303" s="29" t="s">
        <v>3594</v>
      </c>
      <c r="F5303" s="29" t="s">
        <v>3595</v>
      </c>
      <c r="G5303" s="29" t="s">
        <v>3233</v>
      </c>
      <c r="H5303" s="29" t="s">
        <v>3234</v>
      </c>
      <c r="I5303" s="29" t="s">
        <v>3242</v>
      </c>
      <c r="J5303" s="29" t="s">
        <v>3243</v>
      </c>
      <c r="K5303" s="29" t="s">
        <v>3244</v>
      </c>
      <c r="L5303" s="29" t="s">
        <v>3104</v>
      </c>
      <c r="M5303" s="29" t="s">
        <v>3436</v>
      </c>
      <c r="N5303" s="29" t="s">
        <v>3437</v>
      </c>
      <c r="O5303" s="29" t="s">
        <v>3438</v>
      </c>
      <c r="P5303" s="29" t="s">
        <v>3439</v>
      </c>
      <c r="Q5303" s="29" t="s">
        <v>3209</v>
      </c>
      <c r="R5303" s="29" t="s">
        <v>3210</v>
      </c>
      <c r="S5303" s="29" t="s">
        <v>3098</v>
      </c>
      <c r="T5303" s="29"/>
      <c r="U5303" s="30">
        <v>3000</v>
      </c>
      <c r="V5303" s="30">
        <v>3000</v>
      </c>
      <c r="W5303" s="30">
        <v>3000</v>
      </c>
      <c r="X5303" s="30">
        <v>3000</v>
      </c>
      <c r="Y5303" s="30">
        <v>3000</v>
      </c>
      <c r="Z5303" s="30">
        <v>3000</v>
      </c>
      <c r="AA5303" s="30">
        <v>3000</v>
      </c>
      <c r="AB5303" s="30">
        <v>3000</v>
      </c>
      <c r="AC5303" s="30">
        <v>3000</v>
      </c>
      <c r="AD5303" s="30">
        <v>3000</v>
      </c>
      <c r="AE5303" s="30">
        <v>3000</v>
      </c>
      <c r="AF5303" s="30">
        <v>3000</v>
      </c>
    </row>
    <row r="5304" spans="1:32" x14ac:dyDescent="0.45">
      <c r="A5304" s="29" t="s">
        <v>364</v>
      </c>
      <c r="B5304" s="29" t="s">
        <v>365</v>
      </c>
      <c r="C5304" s="29" t="s">
        <v>3592</v>
      </c>
      <c r="D5304" s="29" t="s">
        <v>3593</v>
      </c>
      <c r="E5304" s="29" t="s">
        <v>3594</v>
      </c>
      <c r="F5304" s="29" t="s">
        <v>3595</v>
      </c>
      <c r="G5304" s="29" t="s">
        <v>3233</v>
      </c>
      <c r="H5304" s="29" t="s">
        <v>3234</v>
      </c>
      <c r="I5304" s="29" t="s">
        <v>3242</v>
      </c>
      <c r="J5304" s="29" t="s">
        <v>3243</v>
      </c>
      <c r="K5304" s="29" t="s">
        <v>3244</v>
      </c>
      <c r="L5304" s="29" t="s">
        <v>3104</v>
      </c>
      <c r="M5304" s="29" t="s">
        <v>3245</v>
      </c>
      <c r="N5304" s="29" t="s">
        <v>3246</v>
      </c>
      <c r="O5304" s="29" t="s">
        <v>3701</v>
      </c>
      <c r="P5304" s="29" t="s">
        <v>3702</v>
      </c>
      <c r="Q5304" s="29" t="s">
        <v>3209</v>
      </c>
      <c r="R5304" s="29" t="s">
        <v>3210</v>
      </c>
      <c r="S5304" s="29" t="s">
        <v>3098</v>
      </c>
      <c r="T5304" s="29"/>
      <c r="U5304" s="30">
        <v>33400</v>
      </c>
      <c r="V5304" s="30">
        <v>33400</v>
      </c>
      <c r="W5304" s="30">
        <v>33400</v>
      </c>
      <c r="X5304" s="30">
        <v>33400</v>
      </c>
      <c r="Y5304" s="30">
        <v>33400</v>
      </c>
      <c r="Z5304" s="30">
        <v>33400</v>
      </c>
      <c r="AA5304" s="30">
        <v>33400</v>
      </c>
      <c r="AB5304" s="30">
        <v>32213</v>
      </c>
      <c r="AC5304" s="30">
        <v>33400</v>
      </c>
      <c r="AD5304" s="30">
        <v>33400</v>
      </c>
      <c r="AE5304" s="30">
        <v>33400</v>
      </c>
      <c r="AF5304" s="30">
        <v>15000</v>
      </c>
    </row>
    <row r="5305" spans="1:32" x14ac:dyDescent="0.45">
      <c r="A5305" s="29" t="s">
        <v>364</v>
      </c>
      <c r="B5305" s="29" t="s">
        <v>365</v>
      </c>
      <c r="C5305" s="29" t="s">
        <v>3592</v>
      </c>
      <c r="D5305" s="29" t="s">
        <v>3593</v>
      </c>
      <c r="E5305" s="29" t="s">
        <v>3594</v>
      </c>
      <c r="F5305" s="29" t="s">
        <v>3595</v>
      </c>
      <c r="G5305" s="29" t="s">
        <v>3233</v>
      </c>
      <c r="H5305" s="29" t="s">
        <v>3234</v>
      </c>
      <c r="I5305" s="29" t="s">
        <v>3242</v>
      </c>
      <c r="J5305" s="29" t="s">
        <v>3243</v>
      </c>
      <c r="K5305" s="29" t="s">
        <v>3258</v>
      </c>
      <c r="L5305" s="29" t="s">
        <v>3105</v>
      </c>
      <c r="M5305" s="29" t="s">
        <v>3259</v>
      </c>
      <c r="N5305" s="29" t="s">
        <v>3105</v>
      </c>
      <c r="O5305" s="29" t="s">
        <v>3260</v>
      </c>
      <c r="P5305" s="29" t="s">
        <v>3261</v>
      </c>
      <c r="Q5305" s="29" t="s">
        <v>3209</v>
      </c>
      <c r="R5305" s="29" t="s">
        <v>3210</v>
      </c>
      <c r="S5305" s="29" t="s">
        <v>3098</v>
      </c>
      <c r="T5305" s="29"/>
      <c r="U5305" s="30">
        <v>4000</v>
      </c>
      <c r="V5305" s="30">
        <v>4000</v>
      </c>
      <c r="W5305" s="30">
        <v>4000</v>
      </c>
      <c r="X5305" s="30">
        <v>4000</v>
      </c>
      <c r="Y5305" s="30">
        <v>4000</v>
      </c>
      <c r="Z5305" s="30">
        <v>4000</v>
      </c>
      <c r="AA5305" s="30">
        <v>4000</v>
      </c>
      <c r="AB5305" s="30">
        <v>4000</v>
      </c>
      <c r="AC5305" s="30">
        <v>4000</v>
      </c>
      <c r="AD5305" s="30">
        <v>4000</v>
      </c>
      <c r="AE5305" s="30">
        <v>4000</v>
      </c>
      <c r="AF5305" s="30">
        <v>0</v>
      </c>
    </row>
    <row r="5306" spans="1:32" x14ac:dyDescent="0.45">
      <c r="A5306" s="29" t="s">
        <v>364</v>
      </c>
      <c r="B5306" s="29" t="s">
        <v>365</v>
      </c>
      <c r="C5306" s="29" t="s">
        <v>3592</v>
      </c>
      <c r="D5306" s="29" t="s">
        <v>3593</v>
      </c>
      <c r="E5306" s="29" t="s">
        <v>3594</v>
      </c>
      <c r="F5306" s="29" t="s">
        <v>3595</v>
      </c>
      <c r="G5306" s="29" t="s">
        <v>3233</v>
      </c>
      <c r="H5306" s="29" t="s">
        <v>3234</v>
      </c>
      <c r="I5306" s="29" t="s">
        <v>3275</v>
      </c>
      <c r="J5306" s="29" t="s">
        <v>3276</v>
      </c>
      <c r="K5306" s="29" t="s">
        <v>3277</v>
      </c>
      <c r="L5306" s="29" t="s">
        <v>3100</v>
      </c>
      <c r="M5306" s="29" t="s">
        <v>3278</v>
      </c>
      <c r="N5306" s="29" t="s">
        <v>3279</v>
      </c>
      <c r="O5306" s="29" t="s">
        <v>3280</v>
      </c>
      <c r="P5306" s="29" t="s">
        <v>3281</v>
      </c>
      <c r="Q5306" s="29" t="s">
        <v>3209</v>
      </c>
      <c r="R5306" s="29" t="s">
        <v>3210</v>
      </c>
      <c r="S5306" s="29" t="s">
        <v>3098</v>
      </c>
      <c r="T5306" s="29"/>
      <c r="U5306" s="30">
        <v>59954.383999999998</v>
      </c>
      <c r="V5306" s="30">
        <v>59954.383999999998</v>
      </c>
      <c r="W5306" s="30">
        <v>59954.383999999998</v>
      </c>
      <c r="X5306" s="30">
        <v>59954.383999999998</v>
      </c>
      <c r="Y5306" s="30">
        <v>59954.383999999998</v>
      </c>
      <c r="Z5306" s="30">
        <v>59954.383999999998</v>
      </c>
      <c r="AA5306" s="30">
        <v>58986.383999999998</v>
      </c>
      <c r="AB5306" s="30">
        <v>39150.832000000002</v>
      </c>
      <c r="AC5306" s="30">
        <v>24954.383999999998</v>
      </c>
      <c r="AD5306" s="30">
        <v>24954.383999999998</v>
      </c>
      <c r="AE5306" s="30">
        <v>36364.31</v>
      </c>
      <c r="AF5306" s="30">
        <v>24954.383999999998</v>
      </c>
    </row>
    <row r="5307" spans="1:32" x14ac:dyDescent="0.45">
      <c r="A5307" s="29" t="s">
        <v>364</v>
      </c>
      <c r="B5307" s="29" t="s">
        <v>365</v>
      </c>
      <c r="C5307" s="29" t="s">
        <v>3592</v>
      </c>
      <c r="D5307" s="29" t="s">
        <v>3593</v>
      </c>
      <c r="E5307" s="29" t="s">
        <v>3594</v>
      </c>
      <c r="F5307" s="29" t="s">
        <v>3595</v>
      </c>
      <c r="G5307" s="29" t="s">
        <v>3233</v>
      </c>
      <c r="H5307" s="29" t="s">
        <v>3234</v>
      </c>
      <c r="I5307" s="29" t="s">
        <v>3275</v>
      </c>
      <c r="J5307" s="29" t="s">
        <v>3276</v>
      </c>
      <c r="K5307" s="29" t="s">
        <v>3287</v>
      </c>
      <c r="L5307" s="29" t="s">
        <v>3101</v>
      </c>
      <c r="M5307" s="29" t="s">
        <v>3288</v>
      </c>
      <c r="N5307" s="29" t="s">
        <v>3289</v>
      </c>
      <c r="O5307" s="29" t="s">
        <v>3290</v>
      </c>
      <c r="P5307" s="29" t="s">
        <v>3291</v>
      </c>
      <c r="Q5307" s="29" t="s">
        <v>3209</v>
      </c>
      <c r="R5307" s="29" t="s">
        <v>3210</v>
      </c>
      <c r="S5307" s="29" t="s">
        <v>3098</v>
      </c>
      <c r="T5307" s="29"/>
      <c r="U5307" s="30">
        <v>0</v>
      </c>
      <c r="V5307" s="30">
        <v>0</v>
      </c>
      <c r="W5307" s="30">
        <v>0</v>
      </c>
      <c r="X5307" s="30">
        <v>0</v>
      </c>
      <c r="Y5307" s="30">
        <v>0</v>
      </c>
      <c r="Z5307" s="30">
        <v>0</v>
      </c>
      <c r="AA5307" s="30">
        <v>0</v>
      </c>
      <c r="AB5307" s="30">
        <v>0</v>
      </c>
      <c r="AC5307" s="30">
        <v>0</v>
      </c>
      <c r="AD5307" s="30">
        <v>0</v>
      </c>
      <c r="AE5307" s="30">
        <v>0</v>
      </c>
      <c r="AF5307" s="30">
        <v>0</v>
      </c>
    </row>
    <row r="5308" spans="1:32" x14ac:dyDescent="0.45">
      <c r="A5308" s="29" t="s">
        <v>364</v>
      </c>
      <c r="B5308" s="29" t="s">
        <v>365</v>
      </c>
      <c r="C5308" s="29" t="s">
        <v>3592</v>
      </c>
      <c r="D5308" s="29" t="s">
        <v>3593</v>
      </c>
      <c r="E5308" s="29" t="s">
        <v>3992</v>
      </c>
      <c r="F5308" s="29" t="s">
        <v>3993</v>
      </c>
      <c r="G5308" s="29" t="s">
        <v>3233</v>
      </c>
      <c r="H5308" s="29" t="s">
        <v>3234</v>
      </c>
      <c r="I5308" s="29" t="s">
        <v>3275</v>
      </c>
      <c r="J5308" s="29" t="s">
        <v>3276</v>
      </c>
      <c r="K5308" s="29" t="s">
        <v>3282</v>
      </c>
      <c r="L5308" s="29" t="s">
        <v>3112</v>
      </c>
      <c r="M5308" s="29" t="s">
        <v>3283</v>
      </c>
      <c r="N5308" s="29" t="s">
        <v>3284</v>
      </c>
      <c r="O5308" s="29" t="s">
        <v>3285</v>
      </c>
      <c r="P5308" s="29" t="s">
        <v>3286</v>
      </c>
      <c r="Q5308" s="29" t="s">
        <v>3249</v>
      </c>
      <c r="R5308" s="29" t="s">
        <v>3210</v>
      </c>
      <c r="S5308" s="29" t="s">
        <v>3098</v>
      </c>
      <c r="T5308" s="29"/>
      <c r="U5308" s="30">
        <v>0</v>
      </c>
      <c r="V5308" s="30">
        <v>0</v>
      </c>
      <c r="W5308" s="30">
        <v>33690</v>
      </c>
      <c r="X5308" s="30">
        <v>962</v>
      </c>
      <c r="Y5308" s="30">
        <v>962</v>
      </c>
      <c r="Z5308" s="30">
        <v>962</v>
      </c>
      <c r="AA5308" s="30">
        <v>962</v>
      </c>
      <c r="AB5308" s="30">
        <v>962</v>
      </c>
      <c r="AC5308" s="30">
        <v>962</v>
      </c>
      <c r="AD5308" s="30">
        <v>962</v>
      </c>
      <c r="AE5308" s="30">
        <v>962</v>
      </c>
      <c r="AF5308" s="30">
        <v>982</v>
      </c>
    </row>
    <row r="5309" spans="1:32" x14ac:dyDescent="0.45">
      <c r="A5309" s="29" t="s">
        <v>364</v>
      </c>
      <c r="B5309" s="29" t="s">
        <v>365</v>
      </c>
      <c r="C5309" s="29" t="s">
        <v>3592</v>
      </c>
      <c r="D5309" s="29" t="s">
        <v>3593</v>
      </c>
      <c r="E5309" s="29" t="s">
        <v>3992</v>
      </c>
      <c r="F5309" s="29" t="s">
        <v>3993</v>
      </c>
      <c r="G5309" s="29" t="s">
        <v>3233</v>
      </c>
      <c r="H5309" s="29" t="s">
        <v>3234</v>
      </c>
      <c r="I5309" s="29" t="s">
        <v>3275</v>
      </c>
      <c r="J5309" s="29" t="s">
        <v>3276</v>
      </c>
      <c r="K5309" s="29" t="s">
        <v>3282</v>
      </c>
      <c r="L5309" s="29" t="s">
        <v>3112</v>
      </c>
      <c r="M5309" s="29" t="s">
        <v>3283</v>
      </c>
      <c r="N5309" s="29" t="s">
        <v>3284</v>
      </c>
      <c r="O5309" s="29" t="s">
        <v>3285</v>
      </c>
      <c r="P5309" s="29" t="s">
        <v>3286</v>
      </c>
      <c r="Q5309" s="29" t="s">
        <v>3209</v>
      </c>
      <c r="R5309" s="29" t="s">
        <v>3210</v>
      </c>
      <c r="S5309" s="29" t="s">
        <v>3098</v>
      </c>
      <c r="T5309" s="29"/>
      <c r="U5309" s="30">
        <v>0</v>
      </c>
      <c r="V5309" s="30">
        <v>0</v>
      </c>
      <c r="W5309" s="30">
        <v>23759</v>
      </c>
      <c r="X5309" s="30">
        <v>34500</v>
      </c>
      <c r="Y5309" s="30">
        <v>34500</v>
      </c>
      <c r="Z5309" s="30">
        <v>34500</v>
      </c>
      <c r="AA5309" s="30">
        <v>34500</v>
      </c>
      <c r="AB5309" s="30">
        <v>34500</v>
      </c>
      <c r="AC5309" s="30">
        <v>34500</v>
      </c>
      <c r="AD5309" s="30">
        <v>34500</v>
      </c>
      <c r="AE5309" s="30">
        <v>34500</v>
      </c>
      <c r="AF5309" s="30">
        <v>34500</v>
      </c>
    </row>
    <row r="5310" spans="1:32" x14ac:dyDescent="0.45">
      <c r="A5310" s="29" t="s">
        <v>364</v>
      </c>
      <c r="B5310" s="29" t="s">
        <v>365</v>
      </c>
      <c r="C5310" s="29" t="s">
        <v>3544</v>
      </c>
      <c r="D5310" s="29" t="s">
        <v>3545</v>
      </c>
      <c r="E5310" s="29" t="s">
        <v>3616</v>
      </c>
      <c r="F5310" s="29" t="s">
        <v>3617</v>
      </c>
      <c r="G5310" s="29" t="s">
        <v>3233</v>
      </c>
      <c r="H5310" s="29" t="s">
        <v>3234</v>
      </c>
      <c r="I5310" s="29" t="s">
        <v>3275</v>
      </c>
      <c r="J5310" s="29" t="s">
        <v>3276</v>
      </c>
      <c r="K5310" s="29" t="s">
        <v>3277</v>
      </c>
      <c r="L5310" s="29" t="s">
        <v>3100</v>
      </c>
      <c r="M5310" s="29" t="s">
        <v>3312</v>
      </c>
      <c r="N5310" s="29" t="s">
        <v>3313</v>
      </c>
      <c r="O5310" s="29" t="s">
        <v>3314</v>
      </c>
      <c r="P5310" s="29" t="s">
        <v>3315</v>
      </c>
      <c r="Q5310" s="29" t="s">
        <v>3249</v>
      </c>
      <c r="R5310" s="29" t="s">
        <v>3098</v>
      </c>
      <c r="S5310" s="29" t="s">
        <v>3098</v>
      </c>
      <c r="T5310" s="29"/>
      <c r="U5310" s="30">
        <v>962</v>
      </c>
      <c r="V5310" s="30">
        <v>962</v>
      </c>
      <c r="W5310" s="30">
        <v>962</v>
      </c>
      <c r="X5310" s="30">
        <v>962</v>
      </c>
      <c r="Y5310" s="30">
        <v>33690</v>
      </c>
      <c r="Z5310" s="30">
        <v>962</v>
      </c>
      <c r="AA5310" s="30">
        <v>962</v>
      </c>
      <c r="AB5310" s="30">
        <v>962</v>
      </c>
      <c r="AC5310" s="30">
        <v>33690</v>
      </c>
      <c r="AD5310" s="30">
        <v>962</v>
      </c>
      <c r="AE5310" s="30">
        <v>962</v>
      </c>
      <c r="AF5310" s="30">
        <v>962</v>
      </c>
    </row>
    <row r="5311" spans="1:32" x14ac:dyDescent="0.45">
      <c r="A5311" s="29" t="s">
        <v>364</v>
      </c>
      <c r="B5311" s="29" t="s">
        <v>365</v>
      </c>
      <c r="C5311" s="29" t="s">
        <v>3544</v>
      </c>
      <c r="D5311" s="29" t="s">
        <v>3545</v>
      </c>
      <c r="E5311" s="29" t="s">
        <v>3616</v>
      </c>
      <c r="F5311" s="29" t="s">
        <v>3617</v>
      </c>
      <c r="G5311" s="29" t="s">
        <v>3233</v>
      </c>
      <c r="H5311" s="29" t="s">
        <v>3234</v>
      </c>
      <c r="I5311" s="29" t="s">
        <v>3275</v>
      </c>
      <c r="J5311" s="29" t="s">
        <v>3276</v>
      </c>
      <c r="K5311" s="29" t="s">
        <v>3277</v>
      </c>
      <c r="L5311" s="29" t="s">
        <v>3100</v>
      </c>
      <c r="M5311" s="29" t="s">
        <v>3312</v>
      </c>
      <c r="N5311" s="29" t="s">
        <v>3313</v>
      </c>
      <c r="O5311" s="29" t="s">
        <v>3314</v>
      </c>
      <c r="P5311" s="29" t="s">
        <v>3315</v>
      </c>
      <c r="Q5311" s="29" t="s">
        <v>3209</v>
      </c>
      <c r="R5311" s="29" t="s">
        <v>3098</v>
      </c>
      <c r="S5311" s="29" t="s">
        <v>3098</v>
      </c>
      <c r="T5311" s="29"/>
      <c r="U5311" s="30">
        <v>19839</v>
      </c>
      <c r="V5311" s="30">
        <v>41000</v>
      </c>
      <c r="W5311" s="30">
        <v>41000</v>
      </c>
      <c r="X5311" s="30">
        <v>41000</v>
      </c>
      <c r="Y5311" s="30">
        <v>41000</v>
      </c>
      <c r="Z5311" s="30">
        <v>41000</v>
      </c>
      <c r="AA5311" s="30">
        <v>41000</v>
      </c>
      <c r="AB5311" s="30">
        <v>41000</v>
      </c>
      <c r="AC5311" s="30">
        <v>23267</v>
      </c>
      <c r="AD5311" s="30">
        <v>3000</v>
      </c>
      <c r="AE5311" s="30">
        <v>3000</v>
      </c>
      <c r="AF5311" s="30">
        <v>22612</v>
      </c>
    </row>
    <row r="5312" spans="1:32" x14ac:dyDescent="0.45">
      <c r="A5312" s="29" t="s">
        <v>678</v>
      </c>
      <c r="B5312" s="29" t="s">
        <v>679</v>
      </c>
      <c r="C5312" s="29" t="s">
        <v>3299</v>
      </c>
      <c r="D5312" s="29" t="s">
        <v>3300</v>
      </c>
      <c r="E5312" s="29" t="s">
        <v>3320</v>
      </c>
      <c r="F5312" s="29" t="s">
        <v>3321</v>
      </c>
      <c r="G5312" s="29" t="s">
        <v>3233</v>
      </c>
      <c r="H5312" s="29" t="s">
        <v>3234</v>
      </c>
      <c r="I5312" s="29" t="s">
        <v>3275</v>
      </c>
      <c r="J5312" s="29" t="s">
        <v>3276</v>
      </c>
      <c r="K5312" s="29" t="s">
        <v>3282</v>
      </c>
      <c r="L5312" s="29" t="s">
        <v>3112</v>
      </c>
      <c r="M5312" s="29" t="s">
        <v>3283</v>
      </c>
      <c r="N5312" s="29" t="s">
        <v>3284</v>
      </c>
      <c r="O5312" s="29" t="s">
        <v>3285</v>
      </c>
      <c r="P5312" s="29" t="s">
        <v>3286</v>
      </c>
      <c r="Q5312" s="29" t="s">
        <v>3249</v>
      </c>
      <c r="R5312" s="29" t="s">
        <v>3210</v>
      </c>
      <c r="S5312" s="29" t="s">
        <v>3098</v>
      </c>
      <c r="T5312" s="29"/>
      <c r="U5312" s="30">
        <v>962</v>
      </c>
      <c r="V5312" s="30">
        <v>962</v>
      </c>
      <c r="W5312" s="30">
        <v>962</v>
      </c>
      <c r="X5312" s="30">
        <v>962</v>
      </c>
      <c r="Y5312" s="30">
        <v>962</v>
      </c>
      <c r="Z5312" s="30">
        <v>962</v>
      </c>
      <c r="AA5312" s="30">
        <v>962</v>
      </c>
      <c r="AB5312" s="30">
        <v>962</v>
      </c>
      <c r="AC5312" s="30">
        <v>962</v>
      </c>
      <c r="AD5312" s="30">
        <v>962</v>
      </c>
      <c r="AE5312" s="30">
        <v>962</v>
      </c>
      <c r="AF5312" s="30">
        <v>962</v>
      </c>
    </row>
    <row r="5313" spans="1:32" x14ac:dyDescent="0.45">
      <c r="A5313" s="29" t="s">
        <v>678</v>
      </c>
      <c r="B5313" s="29" t="s">
        <v>679</v>
      </c>
      <c r="C5313" s="29" t="s">
        <v>3299</v>
      </c>
      <c r="D5313" s="29" t="s">
        <v>3300</v>
      </c>
      <c r="E5313" s="29" t="s">
        <v>3320</v>
      </c>
      <c r="F5313" s="29" t="s">
        <v>3321</v>
      </c>
      <c r="G5313" s="29" t="s">
        <v>3233</v>
      </c>
      <c r="H5313" s="29" t="s">
        <v>3234</v>
      </c>
      <c r="I5313" s="29" t="s">
        <v>3275</v>
      </c>
      <c r="J5313" s="29" t="s">
        <v>3276</v>
      </c>
      <c r="K5313" s="29" t="s">
        <v>3282</v>
      </c>
      <c r="L5313" s="29" t="s">
        <v>3112</v>
      </c>
      <c r="M5313" s="29" t="s">
        <v>3283</v>
      </c>
      <c r="N5313" s="29" t="s">
        <v>3284</v>
      </c>
      <c r="O5313" s="29" t="s">
        <v>3285</v>
      </c>
      <c r="P5313" s="29" t="s">
        <v>3286</v>
      </c>
      <c r="Q5313" s="29" t="s">
        <v>3209</v>
      </c>
      <c r="R5313" s="29" t="s">
        <v>3210</v>
      </c>
      <c r="S5313" s="29" t="s">
        <v>3098</v>
      </c>
      <c r="T5313" s="29"/>
      <c r="U5313" s="30">
        <v>20000</v>
      </c>
      <c r="V5313" s="30">
        <v>20000</v>
      </c>
      <c r="W5313" s="30">
        <v>20000</v>
      </c>
      <c r="X5313" s="30">
        <v>20000</v>
      </c>
      <c r="Y5313" s="30">
        <v>20000</v>
      </c>
      <c r="Z5313" s="30">
        <v>20000</v>
      </c>
      <c r="AA5313" s="30">
        <v>20000</v>
      </c>
      <c r="AB5313" s="30">
        <v>20000</v>
      </c>
      <c r="AC5313" s="30">
        <v>20000</v>
      </c>
      <c r="AD5313" s="30">
        <v>20000</v>
      </c>
      <c r="AE5313" s="30">
        <v>20000</v>
      </c>
      <c r="AF5313" s="30">
        <v>20000</v>
      </c>
    </row>
    <row r="5314" spans="1:32" x14ac:dyDescent="0.45">
      <c r="A5314" s="29" t="s">
        <v>1087</v>
      </c>
      <c r="B5314" s="29" t="s">
        <v>1088</v>
      </c>
      <c r="C5314" s="29" t="s">
        <v>3299</v>
      </c>
      <c r="D5314" s="29" t="s">
        <v>3300</v>
      </c>
      <c r="E5314" s="29" t="s">
        <v>3538</v>
      </c>
      <c r="F5314" s="29" t="s">
        <v>3539</v>
      </c>
      <c r="G5314" s="29" t="s">
        <v>3200</v>
      </c>
      <c r="H5314" s="29" t="s">
        <v>3201</v>
      </c>
      <c r="I5314" s="29" t="s">
        <v>3202</v>
      </c>
      <c r="J5314" s="29" t="s">
        <v>3203</v>
      </c>
      <c r="K5314" s="29" t="s">
        <v>3204</v>
      </c>
      <c r="L5314" s="29" t="s">
        <v>3109</v>
      </c>
      <c r="M5314" s="29" t="s">
        <v>3378</v>
      </c>
      <c r="N5314" s="29" t="s">
        <v>3379</v>
      </c>
      <c r="O5314" s="29" t="s">
        <v>3380</v>
      </c>
      <c r="P5314" s="29" t="s">
        <v>3381</v>
      </c>
      <c r="Q5314" s="29" t="s">
        <v>3209</v>
      </c>
      <c r="R5314" s="29" t="s">
        <v>3210</v>
      </c>
      <c r="S5314" s="29" t="s">
        <v>3098</v>
      </c>
      <c r="T5314" s="29"/>
      <c r="U5314" s="30">
        <v>5830</v>
      </c>
      <c r="V5314" s="30">
        <v>5830</v>
      </c>
      <c r="W5314" s="30">
        <v>5830</v>
      </c>
      <c r="X5314" s="30">
        <v>5830</v>
      </c>
      <c r="Y5314" s="30">
        <v>5830</v>
      </c>
      <c r="Z5314" s="30">
        <v>5830</v>
      </c>
      <c r="AA5314" s="30">
        <v>5830</v>
      </c>
      <c r="AB5314" s="30">
        <v>7030</v>
      </c>
      <c r="AC5314" s="30">
        <v>7030</v>
      </c>
      <c r="AD5314" s="30">
        <v>7030</v>
      </c>
      <c r="AE5314" s="30">
        <v>0</v>
      </c>
      <c r="AF5314" s="30">
        <v>0</v>
      </c>
    </row>
    <row r="5315" spans="1:32" x14ac:dyDescent="0.45">
      <c r="A5315" s="29" t="s">
        <v>13</v>
      </c>
      <c r="B5315" s="29" t="s">
        <v>14</v>
      </c>
      <c r="C5315" s="29" t="s">
        <v>3196</v>
      </c>
      <c r="D5315" s="29" t="s">
        <v>3197</v>
      </c>
      <c r="E5315" s="29" t="s">
        <v>3537</v>
      </c>
      <c r="F5315" s="29" t="s">
        <v>3463</v>
      </c>
      <c r="G5315" s="29" t="s">
        <v>3200</v>
      </c>
      <c r="H5315" s="29" t="s">
        <v>3201</v>
      </c>
      <c r="I5315" s="29" t="s">
        <v>3202</v>
      </c>
      <c r="J5315" s="29" t="s">
        <v>3203</v>
      </c>
      <c r="K5315" s="29" t="s">
        <v>3204</v>
      </c>
      <c r="L5315" s="29" t="s">
        <v>3109</v>
      </c>
      <c r="M5315" s="29" t="s">
        <v>3756</v>
      </c>
      <c r="N5315" s="29" t="s">
        <v>3757</v>
      </c>
      <c r="O5315" s="29" t="s">
        <v>3758</v>
      </c>
      <c r="P5315" s="29" t="s">
        <v>3757</v>
      </c>
      <c r="Q5315" s="29" t="s">
        <v>3209</v>
      </c>
      <c r="R5315" s="29" t="s">
        <v>3210</v>
      </c>
      <c r="S5315" s="29" t="s">
        <v>3098</v>
      </c>
      <c r="T5315" s="29"/>
      <c r="U5315" s="30">
        <v>17500</v>
      </c>
      <c r="V5315" s="30">
        <v>17500</v>
      </c>
      <c r="W5315" s="30">
        <v>17500</v>
      </c>
      <c r="X5315" s="30">
        <v>17500</v>
      </c>
      <c r="Y5315" s="30">
        <v>17500</v>
      </c>
      <c r="Z5315" s="30">
        <v>17500</v>
      </c>
      <c r="AA5315" s="30">
        <v>17500</v>
      </c>
      <c r="AB5315" s="30">
        <v>17500</v>
      </c>
      <c r="AC5315" s="30">
        <v>17500</v>
      </c>
      <c r="AD5315" s="30">
        <v>17500</v>
      </c>
      <c r="AE5315" s="30">
        <v>17500</v>
      </c>
      <c r="AF5315" s="30">
        <v>17500</v>
      </c>
    </row>
    <row r="5316" spans="1:32" x14ac:dyDescent="0.45">
      <c r="A5316" s="29" t="s">
        <v>13</v>
      </c>
      <c r="B5316" s="29" t="s">
        <v>14</v>
      </c>
      <c r="C5316" s="29" t="s">
        <v>3196</v>
      </c>
      <c r="D5316" s="29" t="s">
        <v>3197</v>
      </c>
      <c r="E5316" s="29" t="s">
        <v>3537</v>
      </c>
      <c r="F5316" s="29" t="s">
        <v>3463</v>
      </c>
      <c r="G5316" s="29" t="s">
        <v>3200</v>
      </c>
      <c r="H5316" s="29" t="s">
        <v>3201</v>
      </c>
      <c r="I5316" s="29" t="s">
        <v>3226</v>
      </c>
      <c r="J5316" s="29" t="s">
        <v>3227</v>
      </c>
      <c r="K5316" s="29" t="s">
        <v>3228</v>
      </c>
      <c r="L5316" s="29" t="s">
        <v>3111</v>
      </c>
      <c r="M5316" s="29" t="s">
        <v>3409</v>
      </c>
      <c r="N5316" s="29" t="s">
        <v>3410</v>
      </c>
      <c r="O5316" s="29" t="s">
        <v>3411</v>
      </c>
      <c r="P5316" s="29" t="s">
        <v>3412</v>
      </c>
      <c r="Q5316" s="29" t="s">
        <v>3209</v>
      </c>
      <c r="R5316" s="29" t="s">
        <v>3210</v>
      </c>
      <c r="S5316" s="29" t="s">
        <v>3098</v>
      </c>
      <c r="T5316" s="29"/>
      <c r="U5316" s="30">
        <v>4000</v>
      </c>
      <c r="V5316" s="30">
        <v>4000</v>
      </c>
      <c r="W5316" s="30">
        <v>4000</v>
      </c>
      <c r="X5316" s="30">
        <v>4000</v>
      </c>
      <c r="Y5316" s="30">
        <v>4000</v>
      </c>
      <c r="Z5316" s="30">
        <v>4000</v>
      </c>
      <c r="AA5316" s="30">
        <v>4000</v>
      </c>
      <c r="AB5316" s="30">
        <v>4000</v>
      </c>
      <c r="AC5316" s="30">
        <v>4000</v>
      </c>
      <c r="AD5316" s="30">
        <v>4000</v>
      </c>
      <c r="AE5316" s="30">
        <v>4000</v>
      </c>
      <c r="AF5316" s="30">
        <v>4000</v>
      </c>
    </row>
    <row r="5317" spans="1:32" x14ac:dyDescent="0.45">
      <c r="A5317" s="29" t="s">
        <v>13</v>
      </c>
      <c r="B5317" s="29" t="s">
        <v>14</v>
      </c>
      <c r="C5317" s="29" t="s">
        <v>3299</v>
      </c>
      <c r="D5317" s="29" t="s">
        <v>3300</v>
      </c>
      <c r="E5317" s="29" t="s">
        <v>3301</v>
      </c>
      <c r="F5317" s="29" t="s">
        <v>3302</v>
      </c>
      <c r="G5317" s="29" t="s">
        <v>3200</v>
      </c>
      <c r="H5317" s="29" t="s">
        <v>3201</v>
      </c>
      <c r="I5317" s="29" t="s">
        <v>3202</v>
      </c>
      <c r="J5317" s="29" t="s">
        <v>3203</v>
      </c>
      <c r="K5317" s="29" t="s">
        <v>3204</v>
      </c>
      <c r="L5317" s="29" t="s">
        <v>3109</v>
      </c>
      <c r="M5317" s="29" t="s">
        <v>3205</v>
      </c>
      <c r="N5317" s="29" t="s">
        <v>3206</v>
      </c>
      <c r="O5317" s="29" t="s">
        <v>3214</v>
      </c>
      <c r="P5317" s="29" t="s">
        <v>3215</v>
      </c>
      <c r="Q5317" s="29" t="s">
        <v>3209</v>
      </c>
      <c r="R5317" s="29" t="s">
        <v>3210</v>
      </c>
      <c r="S5317" s="29" t="s">
        <v>3098</v>
      </c>
      <c r="T5317" s="29"/>
      <c r="U5317" s="30">
        <v>0</v>
      </c>
      <c r="V5317" s="30">
        <v>0</v>
      </c>
      <c r="W5317" s="30">
        <v>0</v>
      </c>
      <c r="X5317" s="30">
        <v>0</v>
      </c>
      <c r="Y5317" s="30">
        <v>0</v>
      </c>
      <c r="Z5317" s="30">
        <v>0</v>
      </c>
      <c r="AA5317" s="30">
        <v>0</v>
      </c>
      <c r="AB5317" s="30">
        <v>0</v>
      </c>
      <c r="AC5317" s="30">
        <v>0</v>
      </c>
      <c r="AD5317" s="30">
        <v>100</v>
      </c>
      <c r="AE5317" s="30">
        <v>0</v>
      </c>
      <c r="AF5317" s="30">
        <v>50</v>
      </c>
    </row>
    <row r="5318" spans="1:32" x14ac:dyDescent="0.45">
      <c r="A5318" s="29" t="s">
        <v>13</v>
      </c>
      <c r="B5318" s="29" t="s">
        <v>14</v>
      </c>
      <c r="C5318" s="29" t="s">
        <v>3299</v>
      </c>
      <c r="D5318" s="29" t="s">
        <v>3300</v>
      </c>
      <c r="E5318" s="29" t="s">
        <v>3301</v>
      </c>
      <c r="F5318" s="29" t="s">
        <v>3302</v>
      </c>
      <c r="G5318" s="29" t="s">
        <v>3200</v>
      </c>
      <c r="H5318" s="29" t="s">
        <v>3201</v>
      </c>
      <c r="I5318" s="29" t="s">
        <v>3202</v>
      </c>
      <c r="J5318" s="29" t="s">
        <v>3203</v>
      </c>
      <c r="K5318" s="29" t="s">
        <v>3204</v>
      </c>
      <c r="L5318" s="29" t="s">
        <v>3109</v>
      </c>
      <c r="M5318" s="29" t="s">
        <v>3378</v>
      </c>
      <c r="N5318" s="29" t="s">
        <v>3379</v>
      </c>
      <c r="O5318" s="29" t="s">
        <v>3380</v>
      </c>
      <c r="P5318" s="29" t="s">
        <v>3381</v>
      </c>
      <c r="Q5318" s="29" t="s">
        <v>3209</v>
      </c>
      <c r="R5318" s="29" t="s">
        <v>3210</v>
      </c>
      <c r="S5318" s="29" t="s">
        <v>3098</v>
      </c>
      <c r="T5318" s="29"/>
      <c r="U5318" s="30">
        <v>4650</v>
      </c>
      <c r="V5318" s="30">
        <v>4650</v>
      </c>
      <c r="W5318" s="30">
        <v>4650</v>
      </c>
      <c r="X5318" s="30">
        <v>4650</v>
      </c>
      <c r="Y5318" s="30">
        <v>4650</v>
      </c>
      <c r="Z5318" s="30">
        <v>4650</v>
      </c>
      <c r="AA5318" s="30">
        <v>4650</v>
      </c>
      <c r="AB5318" s="30">
        <v>4650</v>
      </c>
      <c r="AC5318" s="30">
        <v>4650</v>
      </c>
      <c r="AD5318" s="30">
        <v>4650</v>
      </c>
      <c r="AE5318" s="30">
        <v>0</v>
      </c>
      <c r="AF5318" s="30">
        <v>0</v>
      </c>
    </row>
    <row r="5319" spans="1:32" x14ac:dyDescent="0.45">
      <c r="A5319" s="29" t="s">
        <v>13</v>
      </c>
      <c r="B5319" s="29" t="s">
        <v>14</v>
      </c>
      <c r="C5319" s="29" t="s">
        <v>3299</v>
      </c>
      <c r="D5319" s="29" t="s">
        <v>3300</v>
      </c>
      <c r="E5319" s="29" t="s">
        <v>3301</v>
      </c>
      <c r="F5319" s="29" t="s">
        <v>3302</v>
      </c>
      <c r="G5319" s="29" t="s">
        <v>3200</v>
      </c>
      <c r="H5319" s="29" t="s">
        <v>3201</v>
      </c>
      <c r="I5319" s="29" t="s">
        <v>3202</v>
      </c>
      <c r="J5319" s="29" t="s">
        <v>3203</v>
      </c>
      <c r="K5319" s="29" t="s">
        <v>3221</v>
      </c>
      <c r="L5319" s="29" t="s">
        <v>3113</v>
      </c>
      <c r="M5319" s="29" t="s">
        <v>3303</v>
      </c>
      <c r="N5319" s="29" t="s">
        <v>3304</v>
      </c>
      <c r="O5319" s="29" t="s">
        <v>3305</v>
      </c>
      <c r="P5319" s="29" t="s">
        <v>3306</v>
      </c>
      <c r="Q5319" s="29" t="s">
        <v>3209</v>
      </c>
      <c r="R5319" s="29" t="s">
        <v>3210</v>
      </c>
      <c r="S5319" s="29" t="s">
        <v>3098</v>
      </c>
      <c r="T5319" s="29"/>
      <c r="U5319" s="30">
        <v>23016</v>
      </c>
      <c r="V5319" s="30">
        <v>23016</v>
      </c>
      <c r="W5319" s="30">
        <v>23046</v>
      </c>
      <c r="X5319" s="30">
        <v>23016</v>
      </c>
      <c r="Y5319" s="30">
        <v>23016</v>
      </c>
      <c r="Z5319" s="30">
        <v>23016</v>
      </c>
      <c r="AA5319" s="30">
        <v>23016</v>
      </c>
      <c r="AB5319" s="30">
        <v>23016</v>
      </c>
      <c r="AC5319" s="30">
        <v>23016</v>
      </c>
      <c r="AD5319" s="30">
        <v>23016</v>
      </c>
      <c r="AE5319" s="30">
        <v>28463</v>
      </c>
      <c r="AF5319" s="30">
        <v>23016</v>
      </c>
    </row>
    <row r="5320" spans="1:32" x14ac:dyDescent="0.45">
      <c r="A5320" s="29" t="s">
        <v>13</v>
      </c>
      <c r="B5320" s="29" t="s">
        <v>14</v>
      </c>
      <c r="C5320" s="29" t="s">
        <v>3299</v>
      </c>
      <c r="D5320" s="29" t="s">
        <v>3300</v>
      </c>
      <c r="E5320" s="29" t="s">
        <v>3301</v>
      </c>
      <c r="F5320" s="29" t="s">
        <v>3302</v>
      </c>
      <c r="G5320" s="29" t="s">
        <v>3200</v>
      </c>
      <c r="H5320" s="29" t="s">
        <v>3201</v>
      </c>
      <c r="I5320" s="29" t="s">
        <v>3226</v>
      </c>
      <c r="J5320" s="29" t="s">
        <v>3227</v>
      </c>
      <c r="K5320" s="29" t="s">
        <v>3228</v>
      </c>
      <c r="L5320" s="29" t="s">
        <v>3111</v>
      </c>
      <c r="M5320" s="29" t="s">
        <v>3229</v>
      </c>
      <c r="N5320" s="29" t="s">
        <v>3230</v>
      </c>
      <c r="O5320" s="29" t="s">
        <v>3231</v>
      </c>
      <c r="P5320" s="29" t="s">
        <v>3232</v>
      </c>
      <c r="Q5320" s="29" t="s">
        <v>3209</v>
      </c>
      <c r="R5320" s="29" t="s">
        <v>3210</v>
      </c>
      <c r="S5320" s="29" t="s">
        <v>3098</v>
      </c>
      <c r="T5320" s="29"/>
      <c r="U5320" s="30">
        <v>0</v>
      </c>
      <c r="V5320" s="30">
        <v>0</v>
      </c>
      <c r="W5320" s="30">
        <v>0</v>
      </c>
      <c r="X5320" s="30">
        <v>0</v>
      </c>
      <c r="Y5320" s="30">
        <v>0</v>
      </c>
      <c r="Z5320" s="30">
        <v>0</v>
      </c>
      <c r="AA5320" s="30">
        <v>0</v>
      </c>
      <c r="AB5320" s="30">
        <v>0</v>
      </c>
      <c r="AC5320" s="30">
        <v>0</v>
      </c>
      <c r="AD5320" s="30">
        <v>0</v>
      </c>
      <c r="AE5320" s="30">
        <v>0</v>
      </c>
      <c r="AF5320" s="30">
        <v>0</v>
      </c>
    </row>
    <row r="5321" spans="1:32" x14ac:dyDescent="0.45">
      <c r="A5321" s="29" t="s">
        <v>13</v>
      </c>
      <c r="B5321" s="29" t="s">
        <v>14</v>
      </c>
      <c r="C5321" s="29" t="s">
        <v>3299</v>
      </c>
      <c r="D5321" s="29" t="s">
        <v>3300</v>
      </c>
      <c r="E5321" s="29" t="s">
        <v>3301</v>
      </c>
      <c r="F5321" s="29" t="s">
        <v>3302</v>
      </c>
      <c r="G5321" s="29" t="s">
        <v>3200</v>
      </c>
      <c r="H5321" s="29" t="s">
        <v>3201</v>
      </c>
      <c r="I5321" s="29" t="s">
        <v>3226</v>
      </c>
      <c r="J5321" s="29" t="s">
        <v>3227</v>
      </c>
      <c r="K5321" s="29" t="s">
        <v>3228</v>
      </c>
      <c r="L5321" s="29" t="s">
        <v>3111</v>
      </c>
      <c r="M5321" s="29" t="s">
        <v>3295</v>
      </c>
      <c r="N5321" s="29" t="s">
        <v>3296</v>
      </c>
      <c r="O5321" s="29" t="s">
        <v>3297</v>
      </c>
      <c r="P5321" s="29" t="s">
        <v>3298</v>
      </c>
      <c r="Q5321" s="29" t="s">
        <v>3209</v>
      </c>
      <c r="R5321" s="29" t="s">
        <v>3210</v>
      </c>
      <c r="S5321" s="29" t="s">
        <v>3098</v>
      </c>
      <c r="T5321" s="29"/>
      <c r="U5321" s="30">
        <v>0</v>
      </c>
      <c r="V5321" s="30">
        <v>0</v>
      </c>
      <c r="W5321" s="30">
        <v>0</v>
      </c>
      <c r="X5321" s="30">
        <v>0</v>
      </c>
      <c r="Y5321" s="30">
        <v>0</v>
      </c>
      <c r="Z5321" s="30">
        <v>0</v>
      </c>
      <c r="AA5321" s="30">
        <v>0</v>
      </c>
      <c r="AB5321" s="30">
        <v>0</v>
      </c>
      <c r="AC5321" s="30">
        <v>0</v>
      </c>
      <c r="AD5321" s="30">
        <v>0</v>
      </c>
      <c r="AE5321" s="30">
        <v>0</v>
      </c>
      <c r="AF5321" s="30">
        <v>0</v>
      </c>
    </row>
    <row r="5322" spans="1:32" x14ac:dyDescent="0.45">
      <c r="A5322" s="29" t="s">
        <v>13</v>
      </c>
      <c r="B5322" s="29" t="s">
        <v>14</v>
      </c>
      <c r="C5322" s="29" t="s">
        <v>3299</v>
      </c>
      <c r="D5322" s="29" t="s">
        <v>3300</v>
      </c>
      <c r="E5322" s="29" t="s">
        <v>3301</v>
      </c>
      <c r="F5322" s="29" t="s">
        <v>3302</v>
      </c>
      <c r="G5322" s="29" t="s">
        <v>3233</v>
      </c>
      <c r="H5322" s="29" t="s">
        <v>3234</v>
      </c>
      <c r="I5322" s="29" t="s">
        <v>3235</v>
      </c>
      <c r="J5322" s="29" t="s">
        <v>3236</v>
      </c>
      <c r="K5322" s="29" t="s">
        <v>3237</v>
      </c>
      <c r="L5322" s="29" t="s">
        <v>3107</v>
      </c>
      <c r="M5322" s="29" t="s">
        <v>3238</v>
      </c>
      <c r="N5322" s="29" t="s">
        <v>3239</v>
      </c>
      <c r="O5322" s="29" t="s">
        <v>3422</v>
      </c>
      <c r="P5322" s="29" t="s">
        <v>3423</v>
      </c>
      <c r="Q5322" s="29" t="s">
        <v>3209</v>
      </c>
      <c r="R5322" s="29" t="s">
        <v>3210</v>
      </c>
      <c r="S5322" s="29" t="s">
        <v>3098</v>
      </c>
      <c r="T5322" s="29"/>
      <c r="U5322" s="30">
        <v>19100</v>
      </c>
      <c r="V5322" s="30">
        <v>19100</v>
      </c>
      <c r="W5322" s="30">
        <v>19100</v>
      </c>
      <c r="X5322" s="30">
        <v>19100</v>
      </c>
      <c r="Y5322" s="30">
        <v>19100</v>
      </c>
      <c r="Z5322" s="30">
        <v>19100</v>
      </c>
      <c r="AA5322" s="30">
        <v>19100</v>
      </c>
      <c r="AB5322" s="30">
        <v>19100</v>
      </c>
      <c r="AC5322" s="30">
        <v>19100</v>
      </c>
      <c r="AD5322" s="30">
        <v>19100</v>
      </c>
      <c r="AE5322" s="30">
        <v>19100</v>
      </c>
      <c r="AF5322" s="30">
        <v>19100</v>
      </c>
    </row>
    <row r="5323" spans="1:32" x14ac:dyDescent="0.45">
      <c r="A5323" s="29" t="s">
        <v>13</v>
      </c>
      <c r="B5323" s="29" t="s">
        <v>14</v>
      </c>
      <c r="C5323" s="29" t="s">
        <v>3299</v>
      </c>
      <c r="D5323" s="29" t="s">
        <v>3300</v>
      </c>
      <c r="E5323" s="29" t="s">
        <v>3301</v>
      </c>
      <c r="F5323" s="29" t="s">
        <v>3302</v>
      </c>
      <c r="G5323" s="29" t="s">
        <v>3233</v>
      </c>
      <c r="H5323" s="29" t="s">
        <v>3234</v>
      </c>
      <c r="I5323" s="29" t="s">
        <v>3235</v>
      </c>
      <c r="J5323" s="29" t="s">
        <v>3236</v>
      </c>
      <c r="K5323" s="29" t="s">
        <v>3237</v>
      </c>
      <c r="L5323" s="29" t="s">
        <v>3107</v>
      </c>
      <c r="M5323" s="29" t="s">
        <v>3238</v>
      </c>
      <c r="N5323" s="29" t="s">
        <v>3239</v>
      </c>
      <c r="O5323" s="29" t="s">
        <v>3240</v>
      </c>
      <c r="P5323" s="29" t="s">
        <v>3241</v>
      </c>
      <c r="Q5323" s="29" t="s">
        <v>3209</v>
      </c>
      <c r="R5323" s="29" t="s">
        <v>3210</v>
      </c>
      <c r="S5323" s="29" t="s">
        <v>3098</v>
      </c>
      <c r="T5323" s="29"/>
      <c r="U5323" s="30">
        <v>4400</v>
      </c>
      <c r="V5323" s="30">
        <v>4400</v>
      </c>
      <c r="W5323" s="30">
        <v>4400</v>
      </c>
      <c r="X5323" s="30">
        <v>4400</v>
      </c>
      <c r="Y5323" s="30">
        <v>4400</v>
      </c>
      <c r="Z5323" s="30">
        <v>4400</v>
      </c>
      <c r="AA5323" s="30">
        <v>4400</v>
      </c>
      <c r="AB5323" s="30">
        <v>4400</v>
      </c>
      <c r="AC5323" s="30">
        <v>4400</v>
      </c>
      <c r="AD5323" s="30">
        <v>4400</v>
      </c>
      <c r="AE5323" s="30">
        <v>4400</v>
      </c>
      <c r="AF5323" s="30">
        <v>4400</v>
      </c>
    </row>
    <row r="5324" spans="1:32" x14ac:dyDescent="0.45">
      <c r="A5324" s="29" t="s">
        <v>13</v>
      </c>
      <c r="B5324" s="29" t="s">
        <v>14</v>
      </c>
      <c r="C5324" s="29" t="s">
        <v>3299</v>
      </c>
      <c r="D5324" s="29" t="s">
        <v>3300</v>
      </c>
      <c r="E5324" s="29" t="s">
        <v>3301</v>
      </c>
      <c r="F5324" s="29" t="s">
        <v>3302</v>
      </c>
      <c r="G5324" s="29" t="s">
        <v>3233</v>
      </c>
      <c r="H5324" s="29" t="s">
        <v>3234</v>
      </c>
      <c r="I5324" s="29" t="s">
        <v>3262</v>
      </c>
      <c r="J5324" s="29" t="s">
        <v>3263</v>
      </c>
      <c r="K5324" s="29" t="s">
        <v>3264</v>
      </c>
      <c r="L5324" s="29" t="s">
        <v>3103</v>
      </c>
      <c r="M5324" s="29" t="s">
        <v>3265</v>
      </c>
      <c r="N5324" s="29" t="s">
        <v>3266</v>
      </c>
      <c r="O5324" s="29" t="s">
        <v>3267</v>
      </c>
      <c r="P5324" s="29" t="s">
        <v>3268</v>
      </c>
      <c r="Q5324" s="29" t="s">
        <v>3209</v>
      </c>
      <c r="R5324" s="29" t="s">
        <v>3210</v>
      </c>
      <c r="S5324" s="29" t="s">
        <v>3098</v>
      </c>
      <c r="T5324" s="29"/>
      <c r="U5324" s="30">
        <v>37500</v>
      </c>
      <c r="V5324" s="30">
        <v>37500</v>
      </c>
      <c r="W5324" s="30">
        <v>37500</v>
      </c>
      <c r="X5324" s="30">
        <v>37500</v>
      </c>
      <c r="Y5324" s="30">
        <v>37500</v>
      </c>
      <c r="Z5324" s="30">
        <v>37500</v>
      </c>
      <c r="AA5324" s="30">
        <v>37500</v>
      </c>
      <c r="AB5324" s="30">
        <v>37500</v>
      </c>
      <c r="AC5324" s="30">
        <v>37500</v>
      </c>
      <c r="AD5324" s="30">
        <v>37500</v>
      </c>
      <c r="AE5324" s="30">
        <v>37500</v>
      </c>
      <c r="AF5324" s="30">
        <v>37500</v>
      </c>
    </row>
    <row r="5325" spans="1:32" x14ac:dyDescent="0.45">
      <c r="A5325" s="29" t="s">
        <v>13</v>
      </c>
      <c r="B5325" s="29" t="s">
        <v>14</v>
      </c>
      <c r="C5325" s="29" t="s">
        <v>3299</v>
      </c>
      <c r="D5325" s="29" t="s">
        <v>3300</v>
      </c>
      <c r="E5325" s="29" t="s">
        <v>3301</v>
      </c>
      <c r="F5325" s="29" t="s">
        <v>3302</v>
      </c>
      <c r="G5325" s="29" t="s">
        <v>3233</v>
      </c>
      <c r="H5325" s="29" t="s">
        <v>3234</v>
      </c>
      <c r="I5325" s="29" t="s">
        <v>3262</v>
      </c>
      <c r="J5325" s="29" t="s">
        <v>3263</v>
      </c>
      <c r="K5325" s="29" t="s">
        <v>3264</v>
      </c>
      <c r="L5325" s="29" t="s">
        <v>3103</v>
      </c>
      <c r="M5325" s="29" t="s">
        <v>3265</v>
      </c>
      <c r="N5325" s="29" t="s">
        <v>3266</v>
      </c>
      <c r="O5325" s="29" t="s">
        <v>3338</v>
      </c>
      <c r="P5325" s="29" t="s">
        <v>3339</v>
      </c>
      <c r="Q5325" s="29" t="s">
        <v>3249</v>
      </c>
      <c r="R5325" s="29" t="s">
        <v>3098</v>
      </c>
      <c r="S5325" s="29" t="s">
        <v>3098</v>
      </c>
      <c r="T5325" s="29"/>
      <c r="U5325" s="30">
        <v>0</v>
      </c>
      <c r="V5325" s="30">
        <v>0</v>
      </c>
      <c r="W5325" s="30">
        <v>0</v>
      </c>
      <c r="X5325" s="30">
        <v>0</v>
      </c>
      <c r="Y5325" s="30">
        <v>0</v>
      </c>
      <c r="Z5325" s="30">
        <v>0</v>
      </c>
      <c r="AA5325" s="30">
        <v>0</v>
      </c>
      <c r="AB5325" s="30">
        <v>0</v>
      </c>
      <c r="AC5325" s="30">
        <v>32728</v>
      </c>
      <c r="AD5325" s="30">
        <v>0</v>
      </c>
      <c r="AE5325" s="30">
        <v>0</v>
      </c>
      <c r="AF5325" s="30">
        <v>0</v>
      </c>
    </row>
    <row r="5326" spans="1:32" x14ac:dyDescent="0.45">
      <c r="A5326" s="29" t="s">
        <v>13</v>
      </c>
      <c r="B5326" s="29" t="s">
        <v>14</v>
      </c>
      <c r="C5326" s="29" t="s">
        <v>3299</v>
      </c>
      <c r="D5326" s="29" t="s">
        <v>3300</v>
      </c>
      <c r="E5326" s="29" t="s">
        <v>3301</v>
      </c>
      <c r="F5326" s="29" t="s">
        <v>3302</v>
      </c>
      <c r="G5326" s="29" t="s">
        <v>3233</v>
      </c>
      <c r="H5326" s="29" t="s">
        <v>3234</v>
      </c>
      <c r="I5326" s="29" t="s">
        <v>3262</v>
      </c>
      <c r="J5326" s="29" t="s">
        <v>3263</v>
      </c>
      <c r="K5326" s="29" t="s">
        <v>3264</v>
      </c>
      <c r="L5326" s="29" t="s">
        <v>3103</v>
      </c>
      <c r="M5326" s="29" t="s">
        <v>3265</v>
      </c>
      <c r="N5326" s="29" t="s">
        <v>3266</v>
      </c>
      <c r="O5326" s="29" t="s">
        <v>3269</v>
      </c>
      <c r="P5326" s="29" t="s">
        <v>3270</v>
      </c>
      <c r="Q5326" s="29" t="s">
        <v>3209</v>
      </c>
      <c r="R5326" s="29" t="s">
        <v>3210</v>
      </c>
      <c r="S5326" s="29" t="s">
        <v>3098</v>
      </c>
      <c r="T5326" s="29"/>
      <c r="U5326" s="30">
        <v>2808</v>
      </c>
      <c r="V5326" s="30">
        <v>2262</v>
      </c>
      <c r="W5326" s="30">
        <v>2116</v>
      </c>
      <c r="X5326" s="30">
        <v>2262</v>
      </c>
      <c r="Y5326" s="30">
        <v>1872</v>
      </c>
      <c r="Z5326" s="30">
        <v>1453</v>
      </c>
      <c r="AA5326" s="30">
        <v>819</v>
      </c>
      <c r="AB5326" s="30">
        <v>1599</v>
      </c>
      <c r="AC5326" s="30">
        <v>1872</v>
      </c>
      <c r="AD5326" s="30">
        <v>702</v>
      </c>
      <c r="AE5326" s="30">
        <v>1872</v>
      </c>
      <c r="AF5326" s="30">
        <v>2730</v>
      </c>
    </row>
    <row r="5327" spans="1:32" x14ac:dyDescent="0.45">
      <c r="A5327" s="29" t="s">
        <v>13</v>
      </c>
      <c r="B5327" s="29" t="s">
        <v>14</v>
      </c>
      <c r="C5327" s="29" t="s">
        <v>3299</v>
      </c>
      <c r="D5327" s="29" t="s">
        <v>3300</v>
      </c>
      <c r="E5327" s="29" t="s">
        <v>3301</v>
      </c>
      <c r="F5327" s="29" t="s">
        <v>3302</v>
      </c>
      <c r="G5327" s="29" t="s">
        <v>3233</v>
      </c>
      <c r="H5327" s="29" t="s">
        <v>3234</v>
      </c>
      <c r="I5327" s="29" t="s">
        <v>3262</v>
      </c>
      <c r="J5327" s="29" t="s">
        <v>3263</v>
      </c>
      <c r="K5327" s="29" t="s">
        <v>3264</v>
      </c>
      <c r="L5327" s="29" t="s">
        <v>3103</v>
      </c>
      <c r="M5327" s="29" t="s">
        <v>3265</v>
      </c>
      <c r="N5327" s="29" t="s">
        <v>3266</v>
      </c>
      <c r="O5327" s="29" t="s">
        <v>3269</v>
      </c>
      <c r="P5327" s="29" t="s">
        <v>3270</v>
      </c>
      <c r="Q5327" s="29" t="s">
        <v>3209</v>
      </c>
      <c r="R5327" s="29" t="s">
        <v>3098</v>
      </c>
      <c r="S5327" s="29" t="s">
        <v>3098</v>
      </c>
      <c r="T5327" s="29"/>
      <c r="U5327" s="30">
        <v>0</v>
      </c>
      <c r="V5327" s="30">
        <v>0</v>
      </c>
      <c r="W5327" s="30">
        <v>0</v>
      </c>
      <c r="X5327" s="30">
        <v>0</v>
      </c>
      <c r="Y5327" s="30">
        <v>0</v>
      </c>
      <c r="Z5327" s="30">
        <v>0</v>
      </c>
      <c r="AA5327" s="30">
        <v>0</v>
      </c>
      <c r="AB5327" s="30">
        <v>0</v>
      </c>
      <c r="AC5327" s="30">
        <v>0</v>
      </c>
      <c r="AD5327" s="30">
        <v>0</v>
      </c>
      <c r="AE5327" s="30">
        <v>0</v>
      </c>
      <c r="AF5327" s="30">
        <v>78</v>
      </c>
    </row>
    <row r="5328" spans="1:32" x14ac:dyDescent="0.45">
      <c r="A5328" s="29" t="s">
        <v>13</v>
      </c>
      <c r="B5328" s="29" t="s">
        <v>14</v>
      </c>
      <c r="C5328" s="29" t="s">
        <v>3299</v>
      </c>
      <c r="D5328" s="29" t="s">
        <v>3300</v>
      </c>
      <c r="E5328" s="29" t="s">
        <v>3301</v>
      </c>
      <c r="F5328" s="29" t="s">
        <v>3302</v>
      </c>
      <c r="G5328" s="29" t="s">
        <v>3233</v>
      </c>
      <c r="H5328" s="29" t="s">
        <v>3234</v>
      </c>
      <c r="I5328" s="29" t="s">
        <v>3262</v>
      </c>
      <c r="J5328" s="29" t="s">
        <v>3263</v>
      </c>
      <c r="K5328" s="29" t="s">
        <v>3264</v>
      </c>
      <c r="L5328" s="29" t="s">
        <v>3103</v>
      </c>
      <c r="M5328" s="29" t="s">
        <v>3265</v>
      </c>
      <c r="N5328" s="29" t="s">
        <v>3266</v>
      </c>
      <c r="O5328" s="29" t="s">
        <v>3271</v>
      </c>
      <c r="P5328" s="29" t="s">
        <v>3272</v>
      </c>
      <c r="Q5328" s="29" t="s">
        <v>3209</v>
      </c>
      <c r="R5328" s="29" t="s">
        <v>3210</v>
      </c>
      <c r="S5328" s="29" t="s">
        <v>3098</v>
      </c>
      <c r="T5328" s="29"/>
      <c r="U5328" s="30">
        <v>7191</v>
      </c>
      <c r="V5328" s="30">
        <v>13368</v>
      </c>
      <c r="W5328" s="30">
        <v>15949</v>
      </c>
      <c r="X5328" s="30">
        <v>2247</v>
      </c>
      <c r="Y5328" s="30">
        <v>1318</v>
      </c>
      <c r="Z5328" s="30">
        <v>1232</v>
      </c>
      <c r="AA5328" s="30">
        <v>2942</v>
      </c>
      <c r="AB5328" s="30">
        <v>2116</v>
      </c>
      <c r="AC5328" s="30">
        <v>10440</v>
      </c>
      <c r="AD5328" s="30">
        <v>2987</v>
      </c>
      <c r="AE5328" s="30">
        <v>1826</v>
      </c>
      <c r="AF5328" s="30">
        <v>3782</v>
      </c>
    </row>
    <row r="5329" spans="1:32" x14ac:dyDescent="0.45">
      <c r="A5329" s="29" t="s">
        <v>13</v>
      </c>
      <c r="B5329" s="29" t="s">
        <v>14</v>
      </c>
      <c r="C5329" s="29" t="s">
        <v>3299</v>
      </c>
      <c r="D5329" s="29" t="s">
        <v>3300</v>
      </c>
      <c r="E5329" s="29" t="s">
        <v>3301</v>
      </c>
      <c r="F5329" s="29" t="s">
        <v>3302</v>
      </c>
      <c r="G5329" s="29" t="s">
        <v>3233</v>
      </c>
      <c r="H5329" s="29" t="s">
        <v>3234</v>
      </c>
      <c r="I5329" s="29" t="s">
        <v>3262</v>
      </c>
      <c r="J5329" s="29" t="s">
        <v>3263</v>
      </c>
      <c r="K5329" s="29" t="s">
        <v>3264</v>
      </c>
      <c r="L5329" s="29" t="s">
        <v>3103</v>
      </c>
      <c r="M5329" s="29" t="s">
        <v>3265</v>
      </c>
      <c r="N5329" s="29" t="s">
        <v>3266</v>
      </c>
      <c r="O5329" s="29" t="s">
        <v>3273</v>
      </c>
      <c r="P5329" s="29" t="s">
        <v>3274</v>
      </c>
      <c r="Q5329" s="29" t="s">
        <v>3209</v>
      </c>
      <c r="R5329" s="29" t="s">
        <v>3210</v>
      </c>
      <c r="S5329" s="29" t="s">
        <v>3098</v>
      </c>
      <c r="T5329" s="29"/>
      <c r="U5329" s="30">
        <v>351</v>
      </c>
      <c r="V5329" s="30">
        <v>234</v>
      </c>
      <c r="W5329" s="30">
        <v>390</v>
      </c>
      <c r="X5329" s="30">
        <v>312</v>
      </c>
      <c r="Y5329" s="30">
        <v>195</v>
      </c>
      <c r="Z5329" s="30">
        <v>234</v>
      </c>
      <c r="AA5329" s="30">
        <v>351</v>
      </c>
      <c r="AB5329" s="30">
        <v>39</v>
      </c>
      <c r="AC5329" s="30">
        <v>195</v>
      </c>
      <c r="AD5329" s="30">
        <v>312</v>
      </c>
      <c r="AE5329" s="30">
        <v>234</v>
      </c>
      <c r="AF5329" s="30">
        <v>195</v>
      </c>
    </row>
    <row r="5330" spans="1:32" x14ac:dyDescent="0.45">
      <c r="A5330" s="29" t="s">
        <v>13</v>
      </c>
      <c r="B5330" s="29" t="s">
        <v>14</v>
      </c>
      <c r="C5330" s="29" t="s">
        <v>3299</v>
      </c>
      <c r="D5330" s="29" t="s">
        <v>3300</v>
      </c>
      <c r="E5330" s="29" t="s">
        <v>3301</v>
      </c>
      <c r="F5330" s="29" t="s">
        <v>3302</v>
      </c>
      <c r="G5330" s="29" t="s">
        <v>3233</v>
      </c>
      <c r="H5330" s="29" t="s">
        <v>3234</v>
      </c>
      <c r="I5330" s="29" t="s">
        <v>3262</v>
      </c>
      <c r="J5330" s="29" t="s">
        <v>3263</v>
      </c>
      <c r="K5330" s="29" t="s">
        <v>3264</v>
      </c>
      <c r="L5330" s="29" t="s">
        <v>3103</v>
      </c>
      <c r="M5330" s="29" t="s">
        <v>3265</v>
      </c>
      <c r="N5330" s="29" t="s">
        <v>3266</v>
      </c>
      <c r="O5330" s="29" t="s">
        <v>3273</v>
      </c>
      <c r="P5330" s="29" t="s">
        <v>3274</v>
      </c>
      <c r="Q5330" s="29" t="s">
        <v>3209</v>
      </c>
      <c r="R5330" s="29" t="s">
        <v>3098</v>
      </c>
      <c r="S5330" s="29" t="s">
        <v>3098</v>
      </c>
      <c r="T5330" s="29"/>
      <c r="U5330" s="30">
        <v>0</v>
      </c>
      <c r="V5330" s="30">
        <v>0</v>
      </c>
      <c r="W5330" s="30">
        <v>0</v>
      </c>
      <c r="X5330" s="30">
        <v>0</v>
      </c>
      <c r="Y5330" s="30">
        <v>0</v>
      </c>
      <c r="Z5330" s="30">
        <v>0</v>
      </c>
      <c r="AA5330" s="30">
        <v>0</v>
      </c>
      <c r="AB5330" s="30">
        <v>0</v>
      </c>
      <c r="AC5330" s="30">
        <v>0</v>
      </c>
      <c r="AD5330" s="30">
        <v>0</v>
      </c>
      <c r="AE5330" s="30">
        <v>0</v>
      </c>
      <c r="AF5330" s="30">
        <v>0</v>
      </c>
    </row>
    <row r="5331" spans="1:32" x14ac:dyDescent="0.45">
      <c r="A5331" s="29" t="s">
        <v>13</v>
      </c>
      <c r="B5331" s="29" t="s">
        <v>14</v>
      </c>
      <c r="C5331" s="29" t="s">
        <v>3299</v>
      </c>
      <c r="D5331" s="29" t="s">
        <v>3300</v>
      </c>
      <c r="E5331" s="29" t="s">
        <v>3301</v>
      </c>
      <c r="F5331" s="29" t="s">
        <v>3302</v>
      </c>
      <c r="G5331" s="29" t="s">
        <v>3233</v>
      </c>
      <c r="H5331" s="29" t="s">
        <v>3234</v>
      </c>
      <c r="I5331" s="29" t="s">
        <v>3262</v>
      </c>
      <c r="J5331" s="29" t="s">
        <v>3263</v>
      </c>
      <c r="K5331" s="29" t="s">
        <v>3264</v>
      </c>
      <c r="L5331" s="29" t="s">
        <v>3103</v>
      </c>
      <c r="M5331" s="29" t="s">
        <v>3265</v>
      </c>
      <c r="N5331" s="29" t="s">
        <v>3266</v>
      </c>
      <c r="O5331" s="29" t="s">
        <v>3372</v>
      </c>
      <c r="P5331" s="29" t="s">
        <v>3373</v>
      </c>
      <c r="Q5331" s="29" t="s">
        <v>3209</v>
      </c>
      <c r="R5331" s="29" t="s">
        <v>3210</v>
      </c>
      <c r="S5331" s="29" t="s">
        <v>3098</v>
      </c>
      <c r="T5331" s="29"/>
      <c r="U5331" s="30">
        <v>8858</v>
      </c>
      <c r="V5331" s="30">
        <v>5558</v>
      </c>
      <c r="W5331" s="30">
        <v>5251</v>
      </c>
      <c r="X5331" s="30">
        <v>27831</v>
      </c>
      <c r="Y5331" s="30">
        <v>4841</v>
      </c>
      <c r="Z5331" s="30">
        <v>5227</v>
      </c>
      <c r="AA5331" s="30">
        <v>9581</v>
      </c>
      <c r="AB5331" s="30">
        <v>3605</v>
      </c>
      <c r="AC5331" s="30">
        <v>2791</v>
      </c>
      <c r="AD5331" s="30">
        <v>5062</v>
      </c>
      <c r="AE5331" s="30">
        <v>4862</v>
      </c>
      <c r="AF5331" s="30">
        <v>9808</v>
      </c>
    </row>
    <row r="5332" spans="1:32" x14ac:dyDescent="0.45">
      <c r="A5332" s="29" t="s">
        <v>13</v>
      </c>
      <c r="B5332" s="29" t="s">
        <v>14</v>
      </c>
      <c r="C5332" s="29" t="s">
        <v>3299</v>
      </c>
      <c r="D5332" s="29" t="s">
        <v>3300</v>
      </c>
      <c r="E5332" s="29" t="s">
        <v>3301</v>
      </c>
      <c r="F5332" s="29" t="s">
        <v>3302</v>
      </c>
      <c r="G5332" s="29" t="s">
        <v>3233</v>
      </c>
      <c r="H5332" s="29" t="s">
        <v>3234</v>
      </c>
      <c r="I5332" s="29" t="s">
        <v>3262</v>
      </c>
      <c r="J5332" s="29" t="s">
        <v>3263</v>
      </c>
      <c r="K5332" s="29" t="s">
        <v>3264</v>
      </c>
      <c r="L5332" s="29" t="s">
        <v>3103</v>
      </c>
      <c r="M5332" s="29" t="s">
        <v>3265</v>
      </c>
      <c r="N5332" s="29" t="s">
        <v>3266</v>
      </c>
      <c r="O5332" s="29" t="s">
        <v>3372</v>
      </c>
      <c r="P5332" s="29" t="s">
        <v>3373</v>
      </c>
      <c r="Q5332" s="29" t="s">
        <v>3209</v>
      </c>
      <c r="R5332" s="29" t="s">
        <v>3098</v>
      </c>
      <c r="S5332" s="29" t="s">
        <v>3098</v>
      </c>
      <c r="T5332" s="29"/>
      <c r="U5332" s="30">
        <v>0</v>
      </c>
      <c r="V5332" s="30">
        <v>0</v>
      </c>
      <c r="W5332" s="30">
        <v>0</v>
      </c>
      <c r="X5332" s="30">
        <v>0</v>
      </c>
      <c r="Y5332" s="30">
        <v>0</v>
      </c>
      <c r="Z5332" s="30">
        <v>0</v>
      </c>
      <c r="AA5332" s="30">
        <v>0</v>
      </c>
      <c r="AB5332" s="30">
        <v>0</v>
      </c>
      <c r="AC5332" s="30">
        <v>0</v>
      </c>
      <c r="AD5332" s="30">
        <v>0</v>
      </c>
      <c r="AE5332" s="30">
        <v>0</v>
      </c>
      <c r="AF5332" s="30">
        <v>435</v>
      </c>
    </row>
    <row r="5333" spans="1:32" x14ac:dyDescent="0.45">
      <c r="A5333" s="29" t="s">
        <v>13</v>
      </c>
      <c r="B5333" s="29" t="s">
        <v>14</v>
      </c>
      <c r="C5333" s="29" t="s">
        <v>3299</v>
      </c>
      <c r="D5333" s="29" t="s">
        <v>3300</v>
      </c>
      <c r="E5333" s="29" t="s">
        <v>3301</v>
      </c>
      <c r="F5333" s="29" t="s">
        <v>3302</v>
      </c>
      <c r="G5333" s="29" t="s">
        <v>3233</v>
      </c>
      <c r="H5333" s="29" t="s">
        <v>3234</v>
      </c>
      <c r="I5333" s="29" t="s">
        <v>3262</v>
      </c>
      <c r="J5333" s="29" t="s">
        <v>3263</v>
      </c>
      <c r="K5333" s="29" t="s">
        <v>3264</v>
      </c>
      <c r="L5333" s="29" t="s">
        <v>3103</v>
      </c>
      <c r="M5333" s="29" t="s">
        <v>3322</v>
      </c>
      <c r="N5333" s="29" t="s">
        <v>3323</v>
      </c>
      <c r="O5333" s="29" t="s">
        <v>3324</v>
      </c>
      <c r="P5333" s="29" t="s">
        <v>3325</v>
      </c>
      <c r="Q5333" s="29" t="s">
        <v>3209</v>
      </c>
      <c r="R5333" s="29" t="s">
        <v>3210</v>
      </c>
      <c r="S5333" s="29" t="s">
        <v>3098</v>
      </c>
      <c r="T5333" s="29"/>
      <c r="U5333" s="30">
        <v>19600</v>
      </c>
      <c r="V5333" s="30">
        <v>19600</v>
      </c>
      <c r="W5333" s="30">
        <v>19600</v>
      </c>
      <c r="X5333" s="30">
        <v>19600</v>
      </c>
      <c r="Y5333" s="30">
        <v>19600</v>
      </c>
      <c r="Z5333" s="30">
        <v>19600</v>
      </c>
      <c r="AA5333" s="30">
        <v>19600</v>
      </c>
      <c r="AB5333" s="30">
        <v>19600</v>
      </c>
      <c r="AC5333" s="30">
        <v>19600</v>
      </c>
      <c r="AD5333" s="30">
        <v>19600</v>
      </c>
      <c r="AE5333" s="30">
        <v>19600</v>
      </c>
      <c r="AF5333" s="30">
        <v>19600</v>
      </c>
    </row>
    <row r="5334" spans="1:32" x14ac:dyDescent="0.45">
      <c r="A5334" s="29" t="s">
        <v>13</v>
      </c>
      <c r="B5334" s="29" t="s">
        <v>14</v>
      </c>
      <c r="C5334" s="29" t="s">
        <v>3299</v>
      </c>
      <c r="D5334" s="29" t="s">
        <v>3300</v>
      </c>
      <c r="E5334" s="29" t="s">
        <v>3301</v>
      </c>
      <c r="F5334" s="29" t="s">
        <v>3302</v>
      </c>
      <c r="G5334" s="29" t="s">
        <v>3233</v>
      </c>
      <c r="H5334" s="29" t="s">
        <v>3234</v>
      </c>
      <c r="I5334" s="29" t="s">
        <v>3262</v>
      </c>
      <c r="J5334" s="29" t="s">
        <v>3263</v>
      </c>
      <c r="K5334" s="29" t="s">
        <v>3264</v>
      </c>
      <c r="L5334" s="29" t="s">
        <v>3103</v>
      </c>
      <c r="M5334" s="29" t="s">
        <v>3322</v>
      </c>
      <c r="N5334" s="29" t="s">
        <v>3323</v>
      </c>
      <c r="O5334" s="29" t="s">
        <v>3324</v>
      </c>
      <c r="P5334" s="29" t="s">
        <v>3325</v>
      </c>
      <c r="Q5334" s="29" t="s">
        <v>3209</v>
      </c>
      <c r="R5334" s="29" t="s">
        <v>3098</v>
      </c>
      <c r="S5334" s="29" t="s">
        <v>3098</v>
      </c>
      <c r="T5334" s="29"/>
      <c r="U5334" s="30">
        <v>0</v>
      </c>
      <c r="V5334" s="30">
        <v>0</v>
      </c>
      <c r="W5334" s="30">
        <v>0</v>
      </c>
      <c r="X5334" s="30">
        <v>0</v>
      </c>
      <c r="Y5334" s="30">
        <v>0</v>
      </c>
      <c r="Z5334" s="30">
        <v>0</v>
      </c>
      <c r="AA5334" s="30">
        <v>0</v>
      </c>
      <c r="AB5334" s="30">
        <v>0</v>
      </c>
      <c r="AC5334" s="30">
        <v>2613</v>
      </c>
      <c r="AD5334" s="30">
        <v>2800</v>
      </c>
      <c r="AE5334" s="30">
        <v>2800</v>
      </c>
      <c r="AF5334" s="30">
        <v>2800</v>
      </c>
    </row>
    <row r="5335" spans="1:32" x14ac:dyDescent="0.45">
      <c r="A5335" s="29" t="s">
        <v>13</v>
      </c>
      <c r="B5335" s="29" t="s">
        <v>14</v>
      </c>
      <c r="C5335" s="29" t="s">
        <v>3299</v>
      </c>
      <c r="D5335" s="29" t="s">
        <v>3300</v>
      </c>
      <c r="E5335" s="29" t="s">
        <v>3301</v>
      </c>
      <c r="F5335" s="29" t="s">
        <v>3302</v>
      </c>
      <c r="G5335" s="29" t="s">
        <v>3233</v>
      </c>
      <c r="H5335" s="29" t="s">
        <v>3234</v>
      </c>
      <c r="I5335" s="29" t="s">
        <v>3262</v>
      </c>
      <c r="J5335" s="29" t="s">
        <v>3263</v>
      </c>
      <c r="K5335" s="29" t="s">
        <v>3264</v>
      </c>
      <c r="L5335" s="29" t="s">
        <v>3103</v>
      </c>
      <c r="M5335" s="29" t="s">
        <v>3322</v>
      </c>
      <c r="N5335" s="29" t="s">
        <v>3323</v>
      </c>
      <c r="O5335" s="29" t="s">
        <v>3374</v>
      </c>
      <c r="P5335" s="29" t="s">
        <v>3375</v>
      </c>
      <c r="Q5335" s="29" t="s">
        <v>3209</v>
      </c>
      <c r="R5335" s="29" t="s">
        <v>3210</v>
      </c>
      <c r="S5335" s="29" t="s">
        <v>3098</v>
      </c>
      <c r="T5335" s="29"/>
      <c r="U5335" s="30">
        <v>4000</v>
      </c>
      <c r="V5335" s="30">
        <v>4000</v>
      </c>
      <c r="W5335" s="30">
        <v>4000</v>
      </c>
      <c r="X5335" s="30">
        <v>4000</v>
      </c>
      <c r="Y5335" s="30">
        <v>4000</v>
      </c>
      <c r="Z5335" s="30">
        <v>4000</v>
      </c>
      <c r="AA5335" s="30">
        <v>4000</v>
      </c>
      <c r="AB5335" s="30">
        <v>4000</v>
      </c>
      <c r="AC5335" s="30">
        <v>4000</v>
      </c>
      <c r="AD5335" s="30">
        <v>4000</v>
      </c>
      <c r="AE5335" s="30">
        <v>4000</v>
      </c>
      <c r="AF5335" s="30">
        <v>4000</v>
      </c>
    </row>
    <row r="5336" spans="1:32" x14ac:dyDescent="0.45">
      <c r="A5336" s="29" t="s">
        <v>13</v>
      </c>
      <c r="B5336" s="29" t="s">
        <v>14</v>
      </c>
      <c r="C5336" s="29" t="s">
        <v>3299</v>
      </c>
      <c r="D5336" s="29" t="s">
        <v>3300</v>
      </c>
      <c r="E5336" s="29" t="s">
        <v>3301</v>
      </c>
      <c r="F5336" s="29" t="s">
        <v>3302</v>
      </c>
      <c r="G5336" s="29" t="s">
        <v>3233</v>
      </c>
      <c r="H5336" s="29" t="s">
        <v>3234</v>
      </c>
      <c r="I5336" s="29" t="s">
        <v>3262</v>
      </c>
      <c r="J5336" s="29" t="s">
        <v>3263</v>
      </c>
      <c r="K5336" s="29" t="s">
        <v>3264</v>
      </c>
      <c r="L5336" s="29" t="s">
        <v>3103</v>
      </c>
      <c r="M5336" s="29" t="s">
        <v>3326</v>
      </c>
      <c r="N5336" s="29" t="s">
        <v>3327</v>
      </c>
      <c r="O5336" s="29" t="s">
        <v>3444</v>
      </c>
      <c r="P5336" s="29" t="s">
        <v>3445</v>
      </c>
      <c r="Q5336" s="29" t="s">
        <v>3209</v>
      </c>
      <c r="R5336" s="29" t="s">
        <v>3098</v>
      </c>
      <c r="S5336" s="29" t="s">
        <v>3098</v>
      </c>
      <c r="T5336" s="29"/>
      <c r="U5336" s="30">
        <v>0</v>
      </c>
      <c r="V5336" s="30">
        <v>0</v>
      </c>
      <c r="W5336" s="30">
        <v>0</v>
      </c>
      <c r="X5336" s="30">
        <v>0</v>
      </c>
      <c r="Y5336" s="30">
        <v>0</v>
      </c>
      <c r="Z5336" s="30">
        <v>0</v>
      </c>
      <c r="AA5336" s="30">
        <v>0</v>
      </c>
      <c r="AB5336" s="30">
        <v>0</v>
      </c>
      <c r="AC5336" s="30">
        <v>4666.62</v>
      </c>
      <c r="AD5336" s="30">
        <v>4999.95</v>
      </c>
      <c r="AE5336" s="30">
        <v>4999.95</v>
      </c>
      <c r="AF5336" s="30">
        <v>4999.95</v>
      </c>
    </row>
    <row r="5337" spans="1:32" x14ac:dyDescent="0.45">
      <c r="A5337" s="29" t="s">
        <v>13</v>
      </c>
      <c r="B5337" s="29" t="s">
        <v>14</v>
      </c>
      <c r="C5337" s="29" t="s">
        <v>3299</v>
      </c>
      <c r="D5337" s="29" t="s">
        <v>3300</v>
      </c>
      <c r="E5337" s="29" t="s">
        <v>3301</v>
      </c>
      <c r="F5337" s="29" t="s">
        <v>3302</v>
      </c>
      <c r="G5337" s="29" t="s">
        <v>3233</v>
      </c>
      <c r="H5337" s="29" t="s">
        <v>3234</v>
      </c>
      <c r="I5337" s="29" t="s">
        <v>3262</v>
      </c>
      <c r="J5337" s="29" t="s">
        <v>3263</v>
      </c>
      <c r="K5337" s="29" t="s">
        <v>3264</v>
      </c>
      <c r="L5337" s="29" t="s">
        <v>3103</v>
      </c>
      <c r="M5337" s="29" t="s">
        <v>3326</v>
      </c>
      <c r="N5337" s="29" t="s">
        <v>3327</v>
      </c>
      <c r="O5337" s="29" t="s">
        <v>3328</v>
      </c>
      <c r="P5337" s="29" t="s">
        <v>3329</v>
      </c>
      <c r="Q5337" s="29" t="s">
        <v>3209</v>
      </c>
      <c r="R5337" s="29" t="s">
        <v>3210</v>
      </c>
      <c r="S5337" s="29" t="s">
        <v>3098</v>
      </c>
      <c r="T5337" s="29"/>
      <c r="U5337" s="30">
        <v>0</v>
      </c>
      <c r="V5337" s="30">
        <v>0</v>
      </c>
      <c r="W5337" s="30">
        <v>0</v>
      </c>
      <c r="X5337" s="30">
        <v>0</v>
      </c>
      <c r="Y5337" s="30">
        <v>0</v>
      </c>
      <c r="Z5337" s="30">
        <v>0</v>
      </c>
      <c r="AA5337" s="30">
        <v>0</v>
      </c>
      <c r="AB5337" s="30">
        <v>0</v>
      </c>
      <c r="AC5337" s="30">
        <v>0</v>
      </c>
      <c r="AD5337" s="30">
        <v>0</v>
      </c>
      <c r="AE5337" s="30">
        <v>0</v>
      </c>
      <c r="AF5337" s="30">
        <v>0</v>
      </c>
    </row>
    <row r="5338" spans="1:32" x14ac:dyDescent="0.45">
      <c r="A5338" s="29" t="s">
        <v>13</v>
      </c>
      <c r="B5338" s="29" t="s">
        <v>14</v>
      </c>
      <c r="C5338" s="29" t="s">
        <v>3299</v>
      </c>
      <c r="D5338" s="29" t="s">
        <v>3300</v>
      </c>
      <c r="E5338" s="29" t="s">
        <v>3301</v>
      </c>
      <c r="F5338" s="29" t="s">
        <v>3302</v>
      </c>
      <c r="G5338" s="29" t="s">
        <v>3233</v>
      </c>
      <c r="H5338" s="29" t="s">
        <v>3234</v>
      </c>
      <c r="I5338" s="29" t="s">
        <v>3262</v>
      </c>
      <c r="J5338" s="29" t="s">
        <v>3263</v>
      </c>
      <c r="K5338" s="29" t="s">
        <v>3264</v>
      </c>
      <c r="L5338" s="29" t="s">
        <v>3103</v>
      </c>
      <c r="M5338" s="29" t="s">
        <v>3326</v>
      </c>
      <c r="N5338" s="29" t="s">
        <v>3327</v>
      </c>
      <c r="O5338" s="29" t="s">
        <v>3330</v>
      </c>
      <c r="P5338" s="29" t="s">
        <v>3331</v>
      </c>
      <c r="Q5338" s="29" t="s">
        <v>3209</v>
      </c>
      <c r="R5338" s="29" t="s">
        <v>3210</v>
      </c>
      <c r="S5338" s="29" t="s">
        <v>3098</v>
      </c>
      <c r="T5338" s="29"/>
      <c r="U5338" s="30">
        <v>0</v>
      </c>
      <c r="V5338" s="30">
        <v>0</v>
      </c>
      <c r="W5338" s="30">
        <v>0</v>
      </c>
      <c r="X5338" s="30">
        <v>0</v>
      </c>
      <c r="Y5338" s="30">
        <v>0</v>
      </c>
      <c r="Z5338" s="30">
        <v>0</v>
      </c>
      <c r="AA5338" s="30">
        <v>0</v>
      </c>
      <c r="AB5338" s="30">
        <v>0</v>
      </c>
      <c r="AC5338" s="30">
        <v>0</v>
      </c>
      <c r="AD5338" s="30">
        <v>0</v>
      </c>
      <c r="AE5338" s="30">
        <v>0</v>
      </c>
      <c r="AF5338" s="30">
        <v>0</v>
      </c>
    </row>
    <row r="5339" spans="1:32" x14ac:dyDescent="0.45">
      <c r="A5339" s="29" t="s">
        <v>13</v>
      </c>
      <c r="B5339" s="29" t="s">
        <v>14</v>
      </c>
      <c r="C5339" s="29" t="s">
        <v>3299</v>
      </c>
      <c r="D5339" s="29" t="s">
        <v>3300</v>
      </c>
      <c r="E5339" s="29" t="s">
        <v>3301</v>
      </c>
      <c r="F5339" s="29" t="s">
        <v>3302</v>
      </c>
      <c r="G5339" s="29" t="s">
        <v>3233</v>
      </c>
      <c r="H5339" s="29" t="s">
        <v>3234</v>
      </c>
      <c r="I5339" s="29" t="s">
        <v>3262</v>
      </c>
      <c r="J5339" s="29" t="s">
        <v>3263</v>
      </c>
      <c r="K5339" s="29" t="s">
        <v>3264</v>
      </c>
      <c r="L5339" s="29" t="s">
        <v>3103</v>
      </c>
      <c r="M5339" s="29" t="s">
        <v>3326</v>
      </c>
      <c r="N5339" s="29" t="s">
        <v>3327</v>
      </c>
      <c r="O5339" s="29" t="s">
        <v>3332</v>
      </c>
      <c r="P5339" s="29" t="s">
        <v>3333</v>
      </c>
      <c r="Q5339" s="29" t="s">
        <v>3209</v>
      </c>
      <c r="R5339" s="29" t="s">
        <v>3210</v>
      </c>
      <c r="S5339" s="29" t="s">
        <v>3098</v>
      </c>
      <c r="T5339" s="29"/>
      <c r="U5339" s="30">
        <v>7700</v>
      </c>
      <c r="V5339" s="30">
        <v>7700</v>
      </c>
      <c r="W5339" s="30">
        <v>7700</v>
      </c>
      <c r="X5339" s="30">
        <v>7700</v>
      </c>
      <c r="Y5339" s="30">
        <v>7700</v>
      </c>
      <c r="Z5339" s="30">
        <v>7700</v>
      </c>
      <c r="AA5339" s="30">
        <v>7700</v>
      </c>
      <c r="AB5339" s="30">
        <v>7700</v>
      </c>
      <c r="AC5339" s="30">
        <v>7700</v>
      </c>
      <c r="AD5339" s="30">
        <v>7700</v>
      </c>
      <c r="AE5339" s="30">
        <v>7700</v>
      </c>
      <c r="AF5339" s="30">
        <v>7700</v>
      </c>
    </row>
    <row r="5340" spans="1:32" x14ac:dyDescent="0.45">
      <c r="A5340" s="29" t="s">
        <v>13</v>
      </c>
      <c r="B5340" s="29" t="s">
        <v>14</v>
      </c>
      <c r="C5340" s="29" t="s">
        <v>3299</v>
      </c>
      <c r="D5340" s="29" t="s">
        <v>3300</v>
      </c>
      <c r="E5340" s="29" t="s">
        <v>3301</v>
      </c>
      <c r="F5340" s="29" t="s">
        <v>3302</v>
      </c>
      <c r="G5340" s="29" t="s">
        <v>3233</v>
      </c>
      <c r="H5340" s="29" t="s">
        <v>3234</v>
      </c>
      <c r="I5340" s="29" t="s">
        <v>3275</v>
      </c>
      <c r="J5340" s="29" t="s">
        <v>3276</v>
      </c>
      <c r="K5340" s="29" t="s">
        <v>3282</v>
      </c>
      <c r="L5340" s="29" t="s">
        <v>3112</v>
      </c>
      <c r="M5340" s="29" t="s">
        <v>3283</v>
      </c>
      <c r="N5340" s="29" t="s">
        <v>3284</v>
      </c>
      <c r="O5340" s="29" t="s">
        <v>3285</v>
      </c>
      <c r="P5340" s="29" t="s">
        <v>3286</v>
      </c>
      <c r="Q5340" s="29" t="s">
        <v>3249</v>
      </c>
      <c r="R5340" s="29" t="s">
        <v>3210</v>
      </c>
      <c r="S5340" s="29" t="s">
        <v>3098</v>
      </c>
      <c r="T5340" s="29"/>
      <c r="U5340" s="30">
        <v>735</v>
      </c>
      <c r="V5340" s="30">
        <v>735</v>
      </c>
      <c r="W5340" s="30">
        <v>735</v>
      </c>
      <c r="X5340" s="30">
        <v>735</v>
      </c>
      <c r="Y5340" s="30">
        <v>735</v>
      </c>
      <c r="Z5340" s="30">
        <v>745</v>
      </c>
      <c r="AA5340" s="30">
        <v>0</v>
      </c>
      <c r="AB5340" s="30">
        <v>0</v>
      </c>
      <c r="AC5340" s="30">
        <v>0</v>
      </c>
      <c r="AD5340" s="30">
        <v>0</v>
      </c>
      <c r="AE5340" s="30">
        <v>0</v>
      </c>
      <c r="AF5340" s="30">
        <v>0</v>
      </c>
    </row>
    <row r="5341" spans="1:32" x14ac:dyDescent="0.45">
      <c r="A5341" s="29" t="s">
        <v>13</v>
      </c>
      <c r="B5341" s="29" t="s">
        <v>14</v>
      </c>
      <c r="C5341" s="29" t="s">
        <v>3299</v>
      </c>
      <c r="D5341" s="29" t="s">
        <v>3300</v>
      </c>
      <c r="E5341" s="29" t="s">
        <v>3301</v>
      </c>
      <c r="F5341" s="29" t="s">
        <v>3302</v>
      </c>
      <c r="G5341" s="29" t="s">
        <v>3233</v>
      </c>
      <c r="H5341" s="29" t="s">
        <v>3234</v>
      </c>
      <c r="I5341" s="29" t="s">
        <v>3275</v>
      </c>
      <c r="J5341" s="29" t="s">
        <v>3276</v>
      </c>
      <c r="K5341" s="29" t="s">
        <v>3282</v>
      </c>
      <c r="L5341" s="29" t="s">
        <v>3112</v>
      </c>
      <c r="M5341" s="29" t="s">
        <v>3283</v>
      </c>
      <c r="N5341" s="29" t="s">
        <v>3284</v>
      </c>
      <c r="O5341" s="29" t="s">
        <v>3285</v>
      </c>
      <c r="P5341" s="29" t="s">
        <v>3286</v>
      </c>
      <c r="Q5341" s="29" t="s">
        <v>3209</v>
      </c>
      <c r="R5341" s="29" t="s">
        <v>3210</v>
      </c>
      <c r="S5341" s="29" t="s">
        <v>3098</v>
      </c>
      <c r="T5341" s="29"/>
      <c r="U5341" s="30">
        <v>40000</v>
      </c>
      <c r="V5341" s="30">
        <v>40000</v>
      </c>
      <c r="W5341" s="30">
        <v>40000</v>
      </c>
      <c r="X5341" s="30">
        <v>40000</v>
      </c>
      <c r="Y5341" s="30">
        <v>40000</v>
      </c>
      <c r="Z5341" s="30">
        <v>40000</v>
      </c>
      <c r="AA5341" s="30">
        <v>40000</v>
      </c>
      <c r="AB5341" s="30">
        <v>40000</v>
      </c>
      <c r="AC5341" s="30">
        <v>40000</v>
      </c>
      <c r="AD5341" s="30">
        <v>40000</v>
      </c>
      <c r="AE5341" s="30">
        <v>40000</v>
      </c>
      <c r="AF5341" s="30">
        <v>40000</v>
      </c>
    </row>
    <row r="5342" spans="1:32" x14ac:dyDescent="0.45">
      <c r="A5342" s="29" t="s">
        <v>13</v>
      </c>
      <c r="B5342" s="29" t="s">
        <v>14</v>
      </c>
      <c r="C5342" s="29" t="s">
        <v>3292</v>
      </c>
      <c r="D5342" s="29" t="s">
        <v>3293</v>
      </c>
      <c r="E5342" s="29" t="s">
        <v>3292</v>
      </c>
      <c r="F5342" s="29" t="s">
        <v>3294</v>
      </c>
      <c r="G5342" s="29" t="s">
        <v>3200</v>
      </c>
      <c r="H5342" s="29" t="s">
        <v>3201</v>
      </c>
      <c r="I5342" s="29" t="s">
        <v>3226</v>
      </c>
      <c r="J5342" s="29" t="s">
        <v>3227</v>
      </c>
      <c r="K5342" s="29" t="s">
        <v>3228</v>
      </c>
      <c r="L5342" s="29" t="s">
        <v>3111</v>
      </c>
      <c r="M5342" s="29" t="s">
        <v>3229</v>
      </c>
      <c r="N5342" s="29" t="s">
        <v>3230</v>
      </c>
      <c r="O5342" s="29" t="s">
        <v>3231</v>
      </c>
      <c r="P5342" s="29" t="s">
        <v>3232</v>
      </c>
      <c r="Q5342" s="29" t="s">
        <v>3209</v>
      </c>
      <c r="R5342" s="29" t="s">
        <v>3210</v>
      </c>
      <c r="S5342" s="29" t="s">
        <v>3098</v>
      </c>
      <c r="T5342" s="29"/>
      <c r="U5342" s="30">
        <v>0</v>
      </c>
      <c r="V5342" s="30">
        <v>0</v>
      </c>
      <c r="W5342" s="30">
        <v>0</v>
      </c>
      <c r="X5342" s="30">
        <v>0</v>
      </c>
      <c r="Y5342" s="30">
        <v>24</v>
      </c>
      <c r="Z5342" s="30">
        <v>0</v>
      </c>
      <c r="AA5342" s="30">
        <v>0</v>
      </c>
      <c r="AB5342" s="30">
        <v>0</v>
      </c>
      <c r="AC5342" s="30">
        <v>0</v>
      </c>
      <c r="AD5342" s="30">
        <v>0</v>
      </c>
      <c r="AE5342" s="30">
        <v>0</v>
      </c>
      <c r="AF5342" s="30">
        <v>0</v>
      </c>
    </row>
    <row r="5343" spans="1:32" x14ac:dyDescent="0.45">
      <c r="A5343" s="29" t="s">
        <v>13</v>
      </c>
      <c r="B5343" s="29" t="s">
        <v>14</v>
      </c>
      <c r="C5343" s="29" t="s">
        <v>3292</v>
      </c>
      <c r="D5343" s="29" t="s">
        <v>3293</v>
      </c>
      <c r="E5343" s="29" t="s">
        <v>3388</v>
      </c>
      <c r="F5343" s="29" t="s">
        <v>3389</v>
      </c>
      <c r="G5343" s="29" t="s">
        <v>3200</v>
      </c>
      <c r="H5343" s="29" t="s">
        <v>3201</v>
      </c>
      <c r="I5343" s="29" t="s">
        <v>3226</v>
      </c>
      <c r="J5343" s="29" t="s">
        <v>3227</v>
      </c>
      <c r="K5343" s="29" t="s">
        <v>3228</v>
      </c>
      <c r="L5343" s="29" t="s">
        <v>3111</v>
      </c>
      <c r="M5343" s="29" t="s">
        <v>3229</v>
      </c>
      <c r="N5343" s="29" t="s">
        <v>3230</v>
      </c>
      <c r="O5343" s="29" t="s">
        <v>3231</v>
      </c>
      <c r="P5343" s="29" t="s">
        <v>3232</v>
      </c>
      <c r="Q5343" s="29" t="s">
        <v>3209</v>
      </c>
      <c r="R5343" s="29" t="s">
        <v>3210</v>
      </c>
      <c r="S5343" s="29" t="s">
        <v>3098</v>
      </c>
      <c r="T5343" s="29"/>
      <c r="U5343" s="30">
        <v>0</v>
      </c>
      <c r="V5343" s="30">
        <v>0</v>
      </c>
      <c r="W5343" s="30">
        <v>0</v>
      </c>
      <c r="X5343" s="30">
        <v>0</v>
      </c>
      <c r="Y5343" s="30">
        <v>0</v>
      </c>
      <c r="Z5343" s="30">
        <v>0</v>
      </c>
      <c r="AA5343" s="30">
        <v>0</v>
      </c>
      <c r="AB5343" s="30">
        <v>0</v>
      </c>
      <c r="AC5343" s="30">
        <v>0</v>
      </c>
      <c r="AD5343" s="30">
        <v>0</v>
      </c>
      <c r="AE5343" s="30">
        <v>0</v>
      </c>
      <c r="AF5343" s="30">
        <v>0</v>
      </c>
    </row>
    <row r="5344" spans="1:32" x14ac:dyDescent="0.45">
      <c r="A5344" s="29" t="s">
        <v>13</v>
      </c>
      <c r="B5344" s="29" t="s">
        <v>14</v>
      </c>
      <c r="C5344" s="29" t="s">
        <v>3292</v>
      </c>
      <c r="D5344" s="29" t="s">
        <v>3293</v>
      </c>
      <c r="E5344" s="29" t="s">
        <v>3388</v>
      </c>
      <c r="F5344" s="29" t="s">
        <v>3389</v>
      </c>
      <c r="G5344" s="29" t="s">
        <v>3200</v>
      </c>
      <c r="H5344" s="29" t="s">
        <v>3201</v>
      </c>
      <c r="I5344" s="29" t="s">
        <v>3226</v>
      </c>
      <c r="J5344" s="29" t="s">
        <v>3227</v>
      </c>
      <c r="K5344" s="29" t="s">
        <v>3228</v>
      </c>
      <c r="L5344" s="29" t="s">
        <v>3111</v>
      </c>
      <c r="M5344" s="29" t="s">
        <v>3229</v>
      </c>
      <c r="N5344" s="29" t="s">
        <v>3230</v>
      </c>
      <c r="O5344" s="29" t="s">
        <v>3231</v>
      </c>
      <c r="P5344" s="29" t="s">
        <v>3232</v>
      </c>
      <c r="Q5344" s="29" t="s">
        <v>3209</v>
      </c>
      <c r="R5344" s="29" t="s">
        <v>3098</v>
      </c>
      <c r="S5344" s="29" t="s">
        <v>3098</v>
      </c>
      <c r="T5344" s="29"/>
      <c r="U5344" s="30">
        <v>0</v>
      </c>
      <c r="V5344" s="30">
        <v>0</v>
      </c>
      <c r="W5344" s="30">
        <v>0</v>
      </c>
      <c r="X5344" s="30">
        <v>0</v>
      </c>
      <c r="Y5344" s="30">
        <v>0</v>
      </c>
      <c r="Z5344" s="30">
        <v>0</v>
      </c>
      <c r="AA5344" s="30">
        <v>0</v>
      </c>
      <c r="AB5344" s="30">
        <v>0</v>
      </c>
      <c r="AC5344" s="30">
        <v>0</v>
      </c>
      <c r="AD5344" s="30">
        <v>0</v>
      </c>
      <c r="AE5344" s="30">
        <v>0</v>
      </c>
      <c r="AF5344" s="30">
        <v>0</v>
      </c>
    </row>
    <row r="5345" spans="1:32" x14ac:dyDescent="0.45">
      <c r="A5345" s="29" t="s">
        <v>13</v>
      </c>
      <c r="B5345" s="29" t="s">
        <v>14</v>
      </c>
      <c r="C5345" s="29" t="s">
        <v>3292</v>
      </c>
      <c r="D5345" s="29" t="s">
        <v>3293</v>
      </c>
      <c r="E5345" s="29" t="s">
        <v>3388</v>
      </c>
      <c r="F5345" s="29" t="s">
        <v>3389</v>
      </c>
      <c r="G5345" s="29" t="s">
        <v>3233</v>
      </c>
      <c r="H5345" s="29" t="s">
        <v>3234</v>
      </c>
      <c r="I5345" s="29" t="s">
        <v>3235</v>
      </c>
      <c r="J5345" s="29" t="s">
        <v>3236</v>
      </c>
      <c r="K5345" s="29" t="s">
        <v>3237</v>
      </c>
      <c r="L5345" s="29" t="s">
        <v>3107</v>
      </c>
      <c r="M5345" s="29" t="s">
        <v>3416</v>
      </c>
      <c r="N5345" s="29" t="s">
        <v>3417</v>
      </c>
      <c r="O5345" s="29" t="s">
        <v>3418</v>
      </c>
      <c r="P5345" s="29" t="s">
        <v>3417</v>
      </c>
      <c r="Q5345" s="29" t="s">
        <v>3209</v>
      </c>
      <c r="R5345" s="29" t="s">
        <v>3098</v>
      </c>
      <c r="S5345" s="29" t="s">
        <v>3098</v>
      </c>
      <c r="T5345" s="29"/>
      <c r="U5345" s="30">
        <v>0</v>
      </c>
      <c r="V5345" s="30">
        <v>0</v>
      </c>
      <c r="W5345" s="30">
        <v>0</v>
      </c>
      <c r="X5345" s="30">
        <v>0</v>
      </c>
      <c r="Y5345" s="30">
        <v>0</v>
      </c>
      <c r="Z5345" s="30">
        <v>0</v>
      </c>
      <c r="AA5345" s="30">
        <v>0</v>
      </c>
      <c r="AB5345" s="30">
        <v>0</v>
      </c>
      <c r="AC5345" s="30">
        <v>3509.38</v>
      </c>
      <c r="AD5345" s="30">
        <v>3760.05</v>
      </c>
      <c r="AE5345" s="30">
        <v>3760.05</v>
      </c>
      <c r="AF5345" s="30">
        <v>3760.05</v>
      </c>
    </row>
    <row r="5346" spans="1:32" x14ac:dyDescent="0.45">
      <c r="A5346" s="29" t="s">
        <v>13</v>
      </c>
      <c r="B5346" s="29" t="s">
        <v>14</v>
      </c>
      <c r="C5346" s="29" t="s">
        <v>3292</v>
      </c>
      <c r="D5346" s="29" t="s">
        <v>3293</v>
      </c>
      <c r="E5346" s="29" t="s">
        <v>3388</v>
      </c>
      <c r="F5346" s="29" t="s">
        <v>3389</v>
      </c>
      <c r="G5346" s="29" t="s">
        <v>3233</v>
      </c>
      <c r="H5346" s="29" t="s">
        <v>3234</v>
      </c>
      <c r="I5346" s="29" t="s">
        <v>3235</v>
      </c>
      <c r="J5346" s="29" t="s">
        <v>3236</v>
      </c>
      <c r="K5346" s="29" t="s">
        <v>3237</v>
      </c>
      <c r="L5346" s="29" t="s">
        <v>3107</v>
      </c>
      <c r="M5346" s="29" t="s">
        <v>3456</v>
      </c>
      <c r="N5346" s="29" t="s">
        <v>3457</v>
      </c>
      <c r="O5346" s="29" t="s">
        <v>3458</v>
      </c>
      <c r="P5346" s="29" t="s">
        <v>3459</v>
      </c>
      <c r="Q5346" s="29" t="s">
        <v>3209</v>
      </c>
      <c r="R5346" s="29" t="s">
        <v>3098</v>
      </c>
      <c r="S5346" s="29" t="s">
        <v>3098</v>
      </c>
      <c r="T5346" s="29"/>
      <c r="U5346" s="30">
        <v>0</v>
      </c>
      <c r="V5346" s="30">
        <v>0</v>
      </c>
      <c r="W5346" s="30">
        <v>0</v>
      </c>
      <c r="X5346" s="30">
        <v>0</v>
      </c>
      <c r="Y5346" s="30">
        <v>0</v>
      </c>
      <c r="Z5346" s="30">
        <v>0</v>
      </c>
      <c r="AA5346" s="30">
        <v>0</v>
      </c>
      <c r="AB5346" s="30">
        <v>0</v>
      </c>
      <c r="AC5346" s="30">
        <v>0</v>
      </c>
      <c r="AD5346" s="30">
        <v>0</v>
      </c>
      <c r="AE5346" s="30">
        <v>0</v>
      </c>
      <c r="AF5346" s="30">
        <v>0</v>
      </c>
    </row>
    <row r="5347" spans="1:32" x14ac:dyDescent="0.45">
      <c r="A5347" s="29" t="s">
        <v>783</v>
      </c>
      <c r="B5347" s="29" t="s">
        <v>784</v>
      </c>
      <c r="C5347" s="29" t="s">
        <v>3299</v>
      </c>
      <c r="D5347" s="29" t="s">
        <v>3300</v>
      </c>
      <c r="E5347" s="29" t="s">
        <v>3301</v>
      </c>
      <c r="F5347" s="29" t="s">
        <v>3302</v>
      </c>
      <c r="G5347" s="29" t="s">
        <v>3200</v>
      </c>
      <c r="H5347" s="29" t="s">
        <v>3201</v>
      </c>
      <c r="I5347" s="29" t="s">
        <v>3202</v>
      </c>
      <c r="J5347" s="29" t="s">
        <v>3203</v>
      </c>
      <c r="K5347" s="29" t="s">
        <v>3204</v>
      </c>
      <c r="L5347" s="29" t="s">
        <v>3109</v>
      </c>
      <c r="M5347" s="29" t="s">
        <v>3205</v>
      </c>
      <c r="N5347" s="29" t="s">
        <v>3206</v>
      </c>
      <c r="O5347" s="29" t="s">
        <v>3214</v>
      </c>
      <c r="P5347" s="29" t="s">
        <v>3215</v>
      </c>
      <c r="Q5347" s="29" t="s">
        <v>3209</v>
      </c>
      <c r="R5347" s="29" t="s">
        <v>3210</v>
      </c>
      <c r="S5347" s="29" t="s">
        <v>3098</v>
      </c>
      <c r="T5347" s="29"/>
      <c r="U5347" s="30">
        <v>0</v>
      </c>
      <c r="V5347" s="30">
        <v>0</v>
      </c>
      <c r="W5347" s="30">
        <v>100</v>
      </c>
      <c r="X5347" s="30">
        <v>0</v>
      </c>
      <c r="Y5347" s="30">
        <v>0</v>
      </c>
      <c r="Z5347" s="30">
        <v>0</v>
      </c>
      <c r="AA5347" s="30">
        <v>0</v>
      </c>
      <c r="AB5347" s="30">
        <v>0</v>
      </c>
      <c r="AC5347" s="30">
        <v>0</v>
      </c>
      <c r="AD5347" s="30">
        <v>0</v>
      </c>
      <c r="AE5347" s="30">
        <v>0</v>
      </c>
      <c r="AF5347" s="30">
        <v>0</v>
      </c>
    </row>
    <row r="5348" spans="1:32" x14ac:dyDescent="0.45">
      <c r="A5348" s="29" t="s">
        <v>783</v>
      </c>
      <c r="B5348" s="29" t="s">
        <v>784</v>
      </c>
      <c r="C5348" s="29" t="s">
        <v>3299</v>
      </c>
      <c r="D5348" s="29" t="s">
        <v>3300</v>
      </c>
      <c r="E5348" s="29" t="s">
        <v>3301</v>
      </c>
      <c r="F5348" s="29" t="s">
        <v>3302</v>
      </c>
      <c r="G5348" s="29" t="s">
        <v>3200</v>
      </c>
      <c r="H5348" s="29" t="s">
        <v>3201</v>
      </c>
      <c r="I5348" s="29" t="s">
        <v>3226</v>
      </c>
      <c r="J5348" s="29" t="s">
        <v>3227</v>
      </c>
      <c r="K5348" s="29" t="s">
        <v>3228</v>
      </c>
      <c r="L5348" s="29" t="s">
        <v>3111</v>
      </c>
      <c r="M5348" s="29" t="s">
        <v>3295</v>
      </c>
      <c r="N5348" s="29" t="s">
        <v>3296</v>
      </c>
      <c r="O5348" s="29" t="s">
        <v>3297</v>
      </c>
      <c r="P5348" s="29" t="s">
        <v>3298</v>
      </c>
      <c r="Q5348" s="29" t="s">
        <v>3209</v>
      </c>
      <c r="R5348" s="29" t="s">
        <v>3210</v>
      </c>
      <c r="S5348" s="29" t="s">
        <v>3098</v>
      </c>
      <c r="T5348" s="29"/>
      <c r="U5348" s="30">
        <v>0</v>
      </c>
      <c r="V5348" s="30">
        <v>0</v>
      </c>
      <c r="W5348" s="30">
        <v>0</v>
      </c>
      <c r="X5348" s="30">
        <v>0</v>
      </c>
      <c r="Y5348" s="30">
        <v>0</v>
      </c>
      <c r="Z5348" s="30">
        <v>0</v>
      </c>
      <c r="AA5348" s="30">
        <v>0</v>
      </c>
      <c r="AB5348" s="30">
        <v>0</v>
      </c>
      <c r="AC5348" s="30">
        <v>0</v>
      </c>
      <c r="AD5348" s="30">
        <v>0</v>
      </c>
      <c r="AE5348" s="30">
        <v>0</v>
      </c>
      <c r="AF5348" s="30">
        <v>0</v>
      </c>
    </row>
    <row r="5349" spans="1:32" x14ac:dyDescent="0.45">
      <c r="A5349" s="29" t="s">
        <v>783</v>
      </c>
      <c r="B5349" s="29" t="s">
        <v>784</v>
      </c>
      <c r="C5349" s="29" t="s">
        <v>3299</v>
      </c>
      <c r="D5349" s="29" t="s">
        <v>3300</v>
      </c>
      <c r="E5349" s="29" t="s">
        <v>3301</v>
      </c>
      <c r="F5349" s="29" t="s">
        <v>3302</v>
      </c>
      <c r="G5349" s="29" t="s">
        <v>3233</v>
      </c>
      <c r="H5349" s="29" t="s">
        <v>3234</v>
      </c>
      <c r="I5349" s="29" t="s">
        <v>3235</v>
      </c>
      <c r="J5349" s="29" t="s">
        <v>3236</v>
      </c>
      <c r="K5349" s="29" t="s">
        <v>3237</v>
      </c>
      <c r="L5349" s="29" t="s">
        <v>3107</v>
      </c>
      <c r="M5349" s="29" t="s">
        <v>3238</v>
      </c>
      <c r="N5349" s="29" t="s">
        <v>3239</v>
      </c>
      <c r="O5349" s="29" t="s">
        <v>3422</v>
      </c>
      <c r="P5349" s="29" t="s">
        <v>3423</v>
      </c>
      <c r="Q5349" s="29" t="s">
        <v>3209</v>
      </c>
      <c r="R5349" s="29" t="s">
        <v>3210</v>
      </c>
      <c r="S5349" s="29" t="s">
        <v>3098</v>
      </c>
      <c r="T5349" s="29"/>
      <c r="U5349" s="30">
        <v>7920</v>
      </c>
      <c r="V5349" s="30">
        <v>7920</v>
      </c>
      <c r="W5349" s="30">
        <v>7920</v>
      </c>
      <c r="X5349" s="30">
        <v>7040</v>
      </c>
      <c r="Y5349" s="30">
        <v>7040</v>
      </c>
      <c r="Z5349" s="30">
        <v>7920</v>
      </c>
      <c r="AA5349" s="30">
        <v>7920</v>
      </c>
      <c r="AB5349" s="30">
        <v>7920</v>
      </c>
      <c r="AC5349" s="30">
        <v>7920</v>
      </c>
      <c r="AD5349" s="30">
        <v>7920</v>
      </c>
      <c r="AE5349" s="30">
        <v>7920</v>
      </c>
      <c r="AF5349" s="30">
        <v>7920</v>
      </c>
    </row>
    <row r="5350" spans="1:32" x14ac:dyDescent="0.45">
      <c r="A5350" s="29" t="s">
        <v>783</v>
      </c>
      <c r="B5350" s="29" t="s">
        <v>784</v>
      </c>
      <c r="C5350" s="29" t="s">
        <v>3299</v>
      </c>
      <c r="D5350" s="29" t="s">
        <v>3300</v>
      </c>
      <c r="E5350" s="29" t="s">
        <v>3301</v>
      </c>
      <c r="F5350" s="29" t="s">
        <v>3302</v>
      </c>
      <c r="G5350" s="29" t="s">
        <v>3233</v>
      </c>
      <c r="H5350" s="29" t="s">
        <v>3234</v>
      </c>
      <c r="I5350" s="29" t="s">
        <v>3242</v>
      </c>
      <c r="J5350" s="29" t="s">
        <v>3243</v>
      </c>
      <c r="K5350" s="29" t="s">
        <v>3244</v>
      </c>
      <c r="L5350" s="29" t="s">
        <v>3104</v>
      </c>
      <c r="M5350" s="29" t="s">
        <v>3245</v>
      </c>
      <c r="N5350" s="29" t="s">
        <v>3246</v>
      </c>
      <c r="O5350" s="29" t="s">
        <v>3250</v>
      </c>
      <c r="P5350" s="29" t="s">
        <v>3251</v>
      </c>
      <c r="Q5350" s="29" t="s">
        <v>3209</v>
      </c>
      <c r="R5350" s="29" t="s">
        <v>3210</v>
      </c>
      <c r="S5350" s="29" t="s">
        <v>3098</v>
      </c>
      <c r="T5350" s="29"/>
      <c r="U5350" s="30">
        <v>10000</v>
      </c>
      <c r="V5350" s="30">
        <v>10000</v>
      </c>
      <c r="W5350" s="30">
        <v>10000</v>
      </c>
      <c r="X5350" s="30">
        <v>10000</v>
      </c>
      <c r="Y5350" s="30">
        <v>10000</v>
      </c>
      <c r="Z5350" s="30">
        <v>10000</v>
      </c>
      <c r="AA5350" s="30">
        <v>10000</v>
      </c>
      <c r="AB5350" s="30">
        <v>10000</v>
      </c>
      <c r="AC5350" s="30">
        <v>10000</v>
      </c>
      <c r="AD5350" s="30">
        <v>10000</v>
      </c>
      <c r="AE5350" s="30">
        <v>10000</v>
      </c>
      <c r="AF5350" s="30">
        <v>10000</v>
      </c>
    </row>
    <row r="5351" spans="1:32" x14ac:dyDescent="0.45">
      <c r="A5351" s="29" t="s">
        <v>783</v>
      </c>
      <c r="B5351" s="29" t="s">
        <v>784</v>
      </c>
      <c r="C5351" s="29" t="s">
        <v>3299</v>
      </c>
      <c r="D5351" s="29" t="s">
        <v>3300</v>
      </c>
      <c r="E5351" s="29" t="s">
        <v>3301</v>
      </c>
      <c r="F5351" s="29" t="s">
        <v>3302</v>
      </c>
      <c r="G5351" s="29" t="s">
        <v>3233</v>
      </c>
      <c r="H5351" s="29" t="s">
        <v>3234</v>
      </c>
      <c r="I5351" s="29" t="s">
        <v>3262</v>
      </c>
      <c r="J5351" s="29" t="s">
        <v>3263</v>
      </c>
      <c r="K5351" s="29" t="s">
        <v>3563</v>
      </c>
      <c r="L5351" s="29" t="s">
        <v>3118</v>
      </c>
      <c r="M5351" s="29" t="s">
        <v>3564</v>
      </c>
      <c r="N5351" s="29" t="s">
        <v>3565</v>
      </c>
      <c r="O5351" s="29" t="s">
        <v>3770</v>
      </c>
      <c r="P5351" s="29" t="s">
        <v>3771</v>
      </c>
      <c r="Q5351" s="29" t="s">
        <v>3209</v>
      </c>
      <c r="R5351" s="29" t="s">
        <v>3210</v>
      </c>
      <c r="S5351" s="29" t="s">
        <v>3098</v>
      </c>
      <c r="T5351" s="29"/>
      <c r="U5351" s="30">
        <v>6000</v>
      </c>
      <c r="V5351" s="30">
        <v>6000</v>
      </c>
      <c r="W5351" s="30">
        <v>6000</v>
      </c>
      <c r="X5351" s="30">
        <v>6000</v>
      </c>
      <c r="Y5351" s="30">
        <v>6000</v>
      </c>
      <c r="Z5351" s="30">
        <v>6000</v>
      </c>
      <c r="AA5351" s="30">
        <v>6000</v>
      </c>
      <c r="AB5351" s="30">
        <v>6000</v>
      </c>
      <c r="AC5351" s="30">
        <v>6000</v>
      </c>
      <c r="AD5351" s="30">
        <v>6000</v>
      </c>
      <c r="AE5351" s="30">
        <v>6000</v>
      </c>
      <c r="AF5351" s="30">
        <v>6000</v>
      </c>
    </row>
    <row r="5352" spans="1:32" x14ac:dyDescent="0.45">
      <c r="A5352" s="29" t="s">
        <v>783</v>
      </c>
      <c r="B5352" s="29" t="s">
        <v>784</v>
      </c>
      <c r="C5352" s="29" t="s">
        <v>3299</v>
      </c>
      <c r="D5352" s="29" t="s">
        <v>3300</v>
      </c>
      <c r="E5352" s="29" t="s">
        <v>3301</v>
      </c>
      <c r="F5352" s="29" t="s">
        <v>3302</v>
      </c>
      <c r="G5352" s="29" t="s">
        <v>3233</v>
      </c>
      <c r="H5352" s="29" t="s">
        <v>3234</v>
      </c>
      <c r="I5352" s="29" t="s">
        <v>3262</v>
      </c>
      <c r="J5352" s="29" t="s">
        <v>3263</v>
      </c>
      <c r="K5352" s="29" t="s">
        <v>3264</v>
      </c>
      <c r="L5352" s="29" t="s">
        <v>3103</v>
      </c>
      <c r="M5352" s="29" t="s">
        <v>3265</v>
      </c>
      <c r="N5352" s="29" t="s">
        <v>3266</v>
      </c>
      <c r="O5352" s="29" t="s">
        <v>3267</v>
      </c>
      <c r="P5352" s="29" t="s">
        <v>3268</v>
      </c>
      <c r="Q5352" s="29" t="s">
        <v>3209</v>
      </c>
      <c r="R5352" s="29" t="s">
        <v>3210</v>
      </c>
      <c r="S5352" s="29" t="s">
        <v>3098</v>
      </c>
      <c r="T5352" s="29"/>
      <c r="U5352" s="30">
        <v>31500</v>
      </c>
      <c r="V5352" s="30">
        <v>31500</v>
      </c>
      <c r="W5352" s="30">
        <v>31500</v>
      </c>
      <c r="X5352" s="30">
        <v>31500</v>
      </c>
      <c r="Y5352" s="30">
        <v>31500</v>
      </c>
      <c r="Z5352" s="30">
        <v>31500</v>
      </c>
      <c r="AA5352" s="30">
        <v>31500</v>
      </c>
      <c r="AB5352" s="30">
        <v>31500</v>
      </c>
      <c r="AC5352" s="30">
        <v>31500</v>
      </c>
      <c r="AD5352" s="30">
        <v>31500</v>
      </c>
      <c r="AE5352" s="30">
        <v>31500</v>
      </c>
      <c r="AF5352" s="30">
        <v>31500</v>
      </c>
    </row>
    <row r="5353" spans="1:32" x14ac:dyDescent="0.45">
      <c r="A5353" s="29" t="s">
        <v>783</v>
      </c>
      <c r="B5353" s="29" t="s">
        <v>784</v>
      </c>
      <c r="C5353" s="29" t="s">
        <v>3299</v>
      </c>
      <c r="D5353" s="29" t="s">
        <v>3300</v>
      </c>
      <c r="E5353" s="29" t="s">
        <v>3301</v>
      </c>
      <c r="F5353" s="29" t="s">
        <v>3302</v>
      </c>
      <c r="G5353" s="29" t="s">
        <v>3233</v>
      </c>
      <c r="H5353" s="29" t="s">
        <v>3234</v>
      </c>
      <c r="I5353" s="29" t="s">
        <v>3262</v>
      </c>
      <c r="J5353" s="29" t="s">
        <v>3263</v>
      </c>
      <c r="K5353" s="29" t="s">
        <v>3264</v>
      </c>
      <c r="L5353" s="29" t="s">
        <v>3103</v>
      </c>
      <c r="M5353" s="29" t="s">
        <v>3265</v>
      </c>
      <c r="N5353" s="29" t="s">
        <v>3266</v>
      </c>
      <c r="O5353" s="29" t="s">
        <v>3269</v>
      </c>
      <c r="P5353" s="29" t="s">
        <v>3270</v>
      </c>
      <c r="Q5353" s="29" t="s">
        <v>3209</v>
      </c>
      <c r="R5353" s="29" t="s">
        <v>3210</v>
      </c>
      <c r="S5353" s="29" t="s">
        <v>3098</v>
      </c>
      <c r="T5353" s="29"/>
      <c r="U5353" s="30">
        <v>935</v>
      </c>
      <c r="V5353" s="30">
        <v>1102</v>
      </c>
      <c r="W5353" s="30">
        <v>410</v>
      </c>
      <c r="X5353" s="30">
        <v>636</v>
      </c>
      <c r="Y5353" s="30">
        <v>714</v>
      </c>
      <c r="Z5353" s="30">
        <v>404</v>
      </c>
      <c r="AA5353" s="30">
        <v>576</v>
      </c>
      <c r="AB5353" s="30">
        <v>697</v>
      </c>
      <c r="AC5353" s="30">
        <v>1679</v>
      </c>
      <c r="AD5353" s="30">
        <v>1781</v>
      </c>
      <c r="AE5353" s="30">
        <v>1362</v>
      </c>
      <c r="AF5353" s="30">
        <v>1927</v>
      </c>
    </row>
    <row r="5354" spans="1:32" x14ac:dyDescent="0.45">
      <c r="A5354" s="29" t="s">
        <v>783</v>
      </c>
      <c r="B5354" s="29" t="s">
        <v>784</v>
      </c>
      <c r="C5354" s="29" t="s">
        <v>3299</v>
      </c>
      <c r="D5354" s="29" t="s">
        <v>3300</v>
      </c>
      <c r="E5354" s="29" t="s">
        <v>3301</v>
      </c>
      <c r="F5354" s="29" t="s">
        <v>3302</v>
      </c>
      <c r="G5354" s="29" t="s">
        <v>3233</v>
      </c>
      <c r="H5354" s="29" t="s">
        <v>3234</v>
      </c>
      <c r="I5354" s="29" t="s">
        <v>3262</v>
      </c>
      <c r="J5354" s="29" t="s">
        <v>3263</v>
      </c>
      <c r="K5354" s="29" t="s">
        <v>3264</v>
      </c>
      <c r="L5354" s="29" t="s">
        <v>3103</v>
      </c>
      <c r="M5354" s="29" t="s">
        <v>3265</v>
      </c>
      <c r="N5354" s="29" t="s">
        <v>3266</v>
      </c>
      <c r="O5354" s="29" t="s">
        <v>3271</v>
      </c>
      <c r="P5354" s="29" t="s">
        <v>3272</v>
      </c>
      <c r="Q5354" s="29" t="s">
        <v>3209</v>
      </c>
      <c r="R5354" s="29" t="s">
        <v>3210</v>
      </c>
      <c r="S5354" s="29" t="s">
        <v>3098</v>
      </c>
      <c r="T5354" s="29"/>
      <c r="U5354" s="30">
        <v>1417</v>
      </c>
      <c r="V5354" s="30">
        <v>1836</v>
      </c>
      <c r="W5354" s="30">
        <v>1097</v>
      </c>
      <c r="X5354" s="30">
        <v>801</v>
      </c>
      <c r="Y5354" s="30">
        <v>1406</v>
      </c>
      <c r="Z5354" s="30">
        <v>1159</v>
      </c>
      <c r="AA5354" s="30">
        <v>592</v>
      </c>
      <c r="AB5354" s="30">
        <v>1085</v>
      </c>
      <c r="AC5354" s="30">
        <v>1356</v>
      </c>
      <c r="AD5354" s="30">
        <v>1184</v>
      </c>
      <c r="AE5354" s="30">
        <v>1442</v>
      </c>
      <c r="AF5354" s="30">
        <v>1664</v>
      </c>
    </row>
    <row r="5355" spans="1:32" x14ac:dyDescent="0.45">
      <c r="A5355" s="29" t="s">
        <v>783</v>
      </c>
      <c r="B5355" s="29" t="s">
        <v>784</v>
      </c>
      <c r="C5355" s="29" t="s">
        <v>3299</v>
      </c>
      <c r="D5355" s="29" t="s">
        <v>3300</v>
      </c>
      <c r="E5355" s="29" t="s">
        <v>3301</v>
      </c>
      <c r="F5355" s="29" t="s">
        <v>3302</v>
      </c>
      <c r="G5355" s="29" t="s">
        <v>3233</v>
      </c>
      <c r="H5355" s="29" t="s">
        <v>3234</v>
      </c>
      <c r="I5355" s="29" t="s">
        <v>3262</v>
      </c>
      <c r="J5355" s="29" t="s">
        <v>3263</v>
      </c>
      <c r="K5355" s="29" t="s">
        <v>3264</v>
      </c>
      <c r="L5355" s="29" t="s">
        <v>3103</v>
      </c>
      <c r="M5355" s="29" t="s">
        <v>3265</v>
      </c>
      <c r="N5355" s="29" t="s">
        <v>3266</v>
      </c>
      <c r="O5355" s="29" t="s">
        <v>3273</v>
      </c>
      <c r="P5355" s="29" t="s">
        <v>3274</v>
      </c>
      <c r="Q5355" s="29" t="s">
        <v>3209</v>
      </c>
      <c r="R5355" s="29" t="s">
        <v>3210</v>
      </c>
      <c r="S5355" s="29" t="s">
        <v>3098</v>
      </c>
      <c r="T5355" s="29"/>
      <c r="U5355" s="30">
        <v>465</v>
      </c>
      <c r="V5355" s="30">
        <v>663</v>
      </c>
      <c r="W5355" s="30">
        <v>133</v>
      </c>
      <c r="X5355" s="30">
        <v>431</v>
      </c>
      <c r="Y5355" s="30">
        <v>233</v>
      </c>
      <c r="Z5355" s="30">
        <v>299</v>
      </c>
      <c r="AA5355" s="30">
        <v>166</v>
      </c>
      <c r="AB5355" s="30">
        <v>199</v>
      </c>
      <c r="AC5355" s="30">
        <v>133</v>
      </c>
      <c r="AD5355" s="30">
        <v>266</v>
      </c>
      <c r="AE5355" s="30">
        <v>266</v>
      </c>
      <c r="AF5355" s="30">
        <v>332</v>
      </c>
    </row>
    <row r="5356" spans="1:32" x14ac:dyDescent="0.45">
      <c r="A5356" s="29" t="s">
        <v>783</v>
      </c>
      <c r="B5356" s="29" t="s">
        <v>784</v>
      </c>
      <c r="C5356" s="29" t="s">
        <v>3299</v>
      </c>
      <c r="D5356" s="29" t="s">
        <v>3300</v>
      </c>
      <c r="E5356" s="29" t="s">
        <v>3301</v>
      </c>
      <c r="F5356" s="29" t="s">
        <v>3302</v>
      </c>
      <c r="G5356" s="29" t="s">
        <v>3233</v>
      </c>
      <c r="H5356" s="29" t="s">
        <v>3234</v>
      </c>
      <c r="I5356" s="29" t="s">
        <v>3262</v>
      </c>
      <c r="J5356" s="29" t="s">
        <v>3263</v>
      </c>
      <c r="K5356" s="29" t="s">
        <v>3264</v>
      </c>
      <c r="L5356" s="29" t="s">
        <v>3103</v>
      </c>
      <c r="M5356" s="29" t="s">
        <v>3265</v>
      </c>
      <c r="N5356" s="29" t="s">
        <v>3266</v>
      </c>
      <c r="O5356" s="29" t="s">
        <v>3372</v>
      </c>
      <c r="P5356" s="29" t="s">
        <v>3373</v>
      </c>
      <c r="Q5356" s="29" t="s">
        <v>3209</v>
      </c>
      <c r="R5356" s="29" t="s">
        <v>3210</v>
      </c>
      <c r="S5356" s="29" t="s">
        <v>3098</v>
      </c>
      <c r="T5356" s="29"/>
      <c r="U5356" s="30">
        <v>1078</v>
      </c>
      <c r="V5356" s="30">
        <v>686</v>
      </c>
      <c r="W5356" s="30">
        <v>1499</v>
      </c>
      <c r="X5356" s="30">
        <v>1124</v>
      </c>
      <c r="Y5356" s="30">
        <v>1374</v>
      </c>
      <c r="Z5356" s="30">
        <v>1965</v>
      </c>
      <c r="AA5356" s="30">
        <v>1655</v>
      </c>
      <c r="AB5356" s="30">
        <v>1379</v>
      </c>
      <c r="AC5356" s="30">
        <v>1529</v>
      </c>
      <c r="AD5356" s="30">
        <v>1276</v>
      </c>
      <c r="AE5356" s="30">
        <v>1065</v>
      </c>
      <c r="AF5356" s="30">
        <v>1689</v>
      </c>
    </row>
    <row r="5357" spans="1:32" x14ac:dyDescent="0.45">
      <c r="A5357" s="29" t="s">
        <v>783</v>
      </c>
      <c r="B5357" s="29" t="s">
        <v>784</v>
      </c>
      <c r="C5357" s="29" t="s">
        <v>3299</v>
      </c>
      <c r="D5357" s="29" t="s">
        <v>3300</v>
      </c>
      <c r="E5357" s="29" t="s">
        <v>3301</v>
      </c>
      <c r="F5357" s="29" t="s">
        <v>3302</v>
      </c>
      <c r="G5357" s="29" t="s">
        <v>3233</v>
      </c>
      <c r="H5357" s="29" t="s">
        <v>3234</v>
      </c>
      <c r="I5357" s="29" t="s">
        <v>3262</v>
      </c>
      <c r="J5357" s="29" t="s">
        <v>3263</v>
      </c>
      <c r="K5357" s="29" t="s">
        <v>3264</v>
      </c>
      <c r="L5357" s="29" t="s">
        <v>3103</v>
      </c>
      <c r="M5357" s="29" t="s">
        <v>3322</v>
      </c>
      <c r="N5357" s="29" t="s">
        <v>3323</v>
      </c>
      <c r="O5357" s="29" t="s">
        <v>3324</v>
      </c>
      <c r="P5357" s="29" t="s">
        <v>3325</v>
      </c>
      <c r="Q5357" s="29" t="s">
        <v>3209</v>
      </c>
      <c r="R5357" s="29" t="s">
        <v>3210</v>
      </c>
      <c r="S5357" s="29" t="s">
        <v>3098</v>
      </c>
      <c r="T5357" s="29"/>
      <c r="U5357" s="30">
        <v>14000</v>
      </c>
      <c r="V5357" s="30">
        <v>14000</v>
      </c>
      <c r="W5357" s="30">
        <v>14000</v>
      </c>
      <c r="X5357" s="30">
        <v>14000</v>
      </c>
      <c r="Y5357" s="30">
        <v>14000</v>
      </c>
      <c r="Z5357" s="30">
        <v>14000</v>
      </c>
      <c r="AA5357" s="30">
        <v>14000</v>
      </c>
      <c r="AB5357" s="30">
        <v>14000</v>
      </c>
      <c r="AC5357" s="30">
        <v>14000</v>
      </c>
      <c r="AD5357" s="30">
        <v>14000</v>
      </c>
      <c r="AE5357" s="30">
        <v>14000</v>
      </c>
      <c r="AF5357" s="30">
        <v>14000</v>
      </c>
    </row>
    <row r="5358" spans="1:32" x14ac:dyDescent="0.45">
      <c r="A5358" s="29" t="s">
        <v>783</v>
      </c>
      <c r="B5358" s="29" t="s">
        <v>784</v>
      </c>
      <c r="C5358" s="29" t="s">
        <v>3299</v>
      </c>
      <c r="D5358" s="29" t="s">
        <v>3300</v>
      </c>
      <c r="E5358" s="29" t="s">
        <v>3301</v>
      </c>
      <c r="F5358" s="29" t="s">
        <v>3302</v>
      </c>
      <c r="G5358" s="29" t="s">
        <v>3233</v>
      </c>
      <c r="H5358" s="29" t="s">
        <v>3234</v>
      </c>
      <c r="I5358" s="29" t="s">
        <v>3262</v>
      </c>
      <c r="J5358" s="29" t="s">
        <v>3263</v>
      </c>
      <c r="K5358" s="29" t="s">
        <v>3264</v>
      </c>
      <c r="L5358" s="29" t="s">
        <v>3103</v>
      </c>
      <c r="M5358" s="29" t="s">
        <v>3322</v>
      </c>
      <c r="N5358" s="29" t="s">
        <v>3323</v>
      </c>
      <c r="O5358" s="29" t="s">
        <v>3374</v>
      </c>
      <c r="P5358" s="29" t="s">
        <v>3375</v>
      </c>
      <c r="Q5358" s="29" t="s">
        <v>3209</v>
      </c>
      <c r="R5358" s="29" t="s">
        <v>3210</v>
      </c>
      <c r="S5358" s="29" t="s">
        <v>3098</v>
      </c>
      <c r="T5358" s="29"/>
      <c r="U5358" s="30">
        <v>1000</v>
      </c>
      <c r="V5358" s="30">
        <v>1000</v>
      </c>
      <c r="W5358" s="30">
        <v>1000</v>
      </c>
      <c r="X5358" s="30">
        <v>1000</v>
      </c>
      <c r="Y5358" s="30">
        <v>1000</v>
      </c>
      <c r="Z5358" s="30">
        <v>1000</v>
      </c>
      <c r="AA5358" s="30">
        <v>1000</v>
      </c>
      <c r="AB5358" s="30">
        <v>1000</v>
      </c>
      <c r="AC5358" s="30">
        <v>1000</v>
      </c>
      <c r="AD5358" s="30">
        <v>1000</v>
      </c>
      <c r="AE5358" s="30">
        <v>1000</v>
      </c>
      <c r="AF5358" s="30">
        <v>1000</v>
      </c>
    </row>
    <row r="5359" spans="1:32" x14ac:dyDescent="0.45">
      <c r="A5359" s="29" t="s">
        <v>783</v>
      </c>
      <c r="B5359" s="29" t="s">
        <v>784</v>
      </c>
      <c r="C5359" s="29" t="s">
        <v>3299</v>
      </c>
      <c r="D5359" s="29" t="s">
        <v>3300</v>
      </c>
      <c r="E5359" s="29" t="s">
        <v>3301</v>
      </c>
      <c r="F5359" s="29" t="s">
        <v>3302</v>
      </c>
      <c r="G5359" s="29" t="s">
        <v>3233</v>
      </c>
      <c r="H5359" s="29" t="s">
        <v>3234</v>
      </c>
      <c r="I5359" s="29" t="s">
        <v>3275</v>
      </c>
      <c r="J5359" s="29" t="s">
        <v>3276</v>
      </c>
      <c r="K5359" s="29" t="s">
        <v>3277</v>
      </c>
      <c r="L5359" s="29" t="s">
        <v>3100</v>
      </c>
      <c r="M5359" s="29" t="s">
        <v>3312</v>
      </c>
      <c r="N5359" s="29" t="s">
        <v>3313</v>
      </c>
      <c r="O5359" s="29" t="s">
        <v>3314</v>
      </c>
      <c r="P5359" s="29" t="s">
        <v>3315</v>
      </c>
      <c r="Q5359" s="29" t="s">
        <v>3209</v>
      </c>
      <c r="R5359" s="29" t="s">
        <v>3210</v>
      </c>
      <c r="S5359" s="29" t="s">
        <v>3098</v>
      </c>
      <c r="T5359" s="29"/>
      <c r="U5359" s="30">
        <v>25500</v>
      </c>
      <c r="V5359" s="30">
        <v>25500</v>
      </c>
      <c r="W5359" s="30">
        <v>25500</v>
      </c>
      <c r="X5359" s="30">
        <v>25500</v>
      </c>
      <c r="Y5359" s="30">
        <v>25500</v>
      </c>
      <c r="Z5359" s="30">
        <v>25500</v>
      </c>
      <c r="AA5359" s="30">
        <v>25500</v>
      </c>
      <c r="AB5359" s="30">
        <v>25500</v>
      </c>
      <c r="AC5359" s="30">
        <v>25500</v>
      </c>
      <c r="AD5359" s="30">
        <v>25500</v>
      </c>
      <c r="AE5359" s="30">
        <v>25500</v>
      </c>
      <c r="AF5359" s="30">
        <v>25500</v>
      </c>
    </row>
    <row r="5360" spans="1:32" x14ac:dyDescent="0.45">
      <c r="A5360" s="29" t="s">
        <v>783</v>
      </c>
      <c r="B5360" s="29" t="s">
        <v>784</v>
      </c>
      <c r="C5360" s="29" t="s">
        <v>3299</v>
      </c>
      <c r="D5360" s="29" t="s">
        <v>3300</v>
      </c>
      <c r="E5360" s="29" t="s">
        <v>3301</v>
      </c>
      <c r="F5360" s="29" t="s">
        <v>3302</v>
      </c>
      <c r="G5360" s="29" t="s">
        <v>3233</v>
      </c>
      <c r="H5360" s="29" t="s">
        <v>3234</v>
      </c>
      <c r="I5360" s="29" t="s">
        <v>3275</v>
      </c>
      <c r="J5360" s="29" t="s">
        <v>3276</v>
      </c>
      <c r="K5360" s="29" t="s">
        <v>3282</v>
      </c>
      <c r="L5360" s="29" t="s">
        <v>3112</v>
      </c>
      <c r="M5360" s="29" t="s">
        <v>3283</v>
      </c>
      <c r="N5360" s="29" t="s">
        <v>3284</v>
      </c>
      <c r="O5360" s="29" t="s">
        <v>3285</v>
      </c>
      <c r="P5360" s="29" t="s">
        <v>3286</v>
      </c>
      <c r="Q5360" s="29" t="s">
        <v>3209</v>
      </c>
      <c r="R5360" s="29" t="s">
        <v>3210</v>
      </c>
      <c r="S5360" s="29" t="s">
        <v>3098</v>
      </c>
      <c r="T5360" s="29"/>
      <c r="U5360" s="30">
        <v>20000</v>
      </c>
      <c r="V5360" s="30">
        <v>20000</v>
      </c>
      <c r="W5360" s="30">
        <v>20000</v>
      </c>
      <c r="X5360" s="30">
        <v>20000</v>
      </c>
      <c r="Y5360" s="30">
        <v>20000</v>
      </c>
      <c r="Z5360" s="30">
        <v>20000</v>
      </c>
      <c r="AA5360" s="30">
        <v>20000</v>
      </c>
      <c r="AB5360" s="30">
        <v>20000</v>
      </c>
      <c r="AC5360" s="30">
        <v>20000</v>
      </c>
      <c r="AD5360" s="30">
        <v>20000</v>
      </c>
      <c r="AE5360" s="30">
        <v>20000</v>
      </c>
      <c r="AF5360" s="30">
        <v>20000</v>
      </c>
    </row>
    <row r="5361" spans="1:32" x14ac:dyDescent="0.45">
      <c r="A5361" s="29" t="s">
        <v>783</v>
      </c>
      <c r="B5361" s="29" t="s">
        <v>784</v>
      </c>
      <c r="C5361" s="29" t="s">
        <v>3299</v>
      </c>
      <c r="D5361" s="29" t="s">
        <v>3300</v>
      </c>
      <c r="E5361" s="29" t="s">
        <v>3301</v>
      </c>
      <c r="F5361" s="29" t="s">
        <v>3302</v>
      </c>
      <c r="G5361" s="29" t="s">
        <v>3233</v>
      </c>
      <c r="H5361" s="29" t="s">
        <v>3234</v>
      </c>
      <c r="I5361" s="29" t="s">
        <v>3275</v>
      </c>
      <c r="J5361" s="29" t="s">
        <v>3276</v>
      </c>
      <c r="K5361" s="29" t="s">
        <v>3282</v>
      </c>
      <c r="L5361" s="29" t="s">
        <v>3112</v>
      </c>
      <c r="M5361" s="29" t="s">
        <v>3283</v>
      </c>
      <c r="N5361" s="29" t="s">
        <v>3284</v>
      </c>
      <c r="O5361" s="29" t="s">
        <v>3448</v>
      </c>
      <c r="P5361" s="29" t="s">
        <v>3449</v>
      </c>
      <c r="Q5361" s="29" t="s">
        <v>3209</v>
      </c>
      <c r="R5361" s="29" t="s">
        <v>3210</v>
      </c>
      <c r="S5361" s="29" t="s">
        <v>3098</v>
      </c>
      <c r="T5361" s="29"/>
      <c r="U5361" s="30">
        <v>20000</v>
      </c>
      <c r="V5361" s="30">
        <v>20000</v>
      </c>
      <c r="W5361" s="30">
        <v>20000</v>
      </c>
      <c r="X5361" s="30">
        <v>20000</v>
      </c>
      <c r="Y5361" s="30">
        <v>20000</v>
      </c>
      <c r="Z5361" s="30">
        <v>20000</v>
      </c>
      <c r="AA5361" s="30">
        <v>20000</v>
      </c>
      <c r="AB5361" s="30">
        <v>20000</v>
      </c>
      <c r="AC5361" s="30">
        <v>20000</v>
      </c>
      <c r="AD5361" s="30">
        <v>20000</v>
      </c>
      <c r="AE5361" s="30">
        <v>20000</v>
      </c>
      <c r="AF5361" s="30">
        <v>20000</v>
      </c>
    </row>
    <row r="5362" spans="1:32" x14ac:dyDescent="0.45">
      <c r="A5362" s="29" t="s">
        <v>783</v>
      </c>
      <c r="B5362" s="29" t="s">
        <v>784</v>
      </c>
      <c r="C5362" s="29" t="s">
        <v>3299</v>
      </c>
      <c r="D5362" s="29" t="s">
        <v>3300</v>
      </c>
      <c r="E5362" s="29" t="s">
        <v>3301</v>
      </c>
      <c r="F5362" s="29" t="s">
        <v>3302</v>
      </c>
      <c r="G5362" s="29" t="s">
        <v>3233</v>
      </c>
      <c r="H5362" s="29" t="s">
        <v>3234</v>
      </c>
      <c r="I5362" s="29" t="s">
        <v>3275</v>
      </c>
      <c r="J5362" s="29" t="s">
        <v>3276</v>
      </c>
      <c r="K5362" s="29" t="s">
        <v>3287</v>
      </c>
      <c r="L5362" s="29" t="s">
        <v>3101</v>
      </c>
      <c r="M5362" s="29" t="s">
        <v>3316</v>
      </c>
      <c r="N5362" s="29" t="s">
        <v>3317</v>
      </c>
      <c r="O5362" s="29" t="s">
        <v>3318</v>
      </c>
      <c r="P5362" s="29" t="s">
        <v>3319</v>
      </c>
      <c r="Q5362" s="29" t="s">
        <v>3209</v>
      </c>
      <c r="R5362" s="29" t="s">
        <v>3210</v>
      </c>
      <c r="S5362" s="29" t="s">
        <v>3098</v>
      </c>
      <c r="T5362" s="29"/>
      <c r="U5362" s="30">
        <v>2720</v>
      </c>
      <c r="V5362" s="30">
        <v>2720</v>
      </c>
      <c r="W5362" s="30">
        <v>2720</v>
      </c>
      <c r="X5362" s="30">
        <v>2720</v>
      </c>
      <c r="Y5362" s="30">
        <v>2720</v>
      </c>
      <c r="Z5362" s="30">
        <v>2720</v>
      </c>
      <c r="AA5362" s="30">
        <v>2720</v>
      </c>
      <c r="AB5362" s="30">
        <v>2720</v>
      </c>
      <c r="AC5362" s="30">
        <v>2720</v>
      </c>
      <c r="AD5362" s="30">
        <v>2720</v>
      </c>
      <c r="AE5362" s="30">
        <v>2678</v>
      </c>
      <c r="AF5362" s="30">
        <v>2678</v>
      </c>
    </row>
    <row r="5363" spans="1:32" x14ac:dyDescent="0.45">
      <c r="A5363" s="29" t="s">
        <v>783</v>
      </c>
      <c r="B5363" s="29" t="s">
        <v>784</v>
      </c>
      <c r="C5363" s="29" t="s">
        <v>3299</v>
      </c>
      <c r="D5363" s="29" t="s">
        <v>3300</v>
      </c>
      <c r="E5363" s="29" t="s">
        <v>3301</v>
      </c>
      <c r="F5363" s="29" t="s">
        <v>3302</v>
      </c>
      <c r="G5363" s="29" t="s">
        <v>3233</v>
      </c>
      <c r="H5363" s="29" t="s">
        <v>3234</v>
      </c>
      <c r="I5363" s="29" t="s">
        <v>3275</v>
      </c>
      <c r="J5363" s="29" t="s">
        <v>3276</v>
      </c>
      <c r="K5363" s="29" t="s">
        <v>3287</v>
      </c>
      <c r="L5363" s="29" t="s">
        <v>3101</v>
      </c>
      <c r="M5363" s="29" t="s">
        <v>3288</v>
      </c>
      <c r="N5363" s="29" t="s">
        <v>3289</v>
      </c>
      <c r="O5363" s="29" t="s">
        <v>3290</v>
      </c>
      <c r="P5363" s="29" t="s">
        <v>3291</v>
      </c>
      <c r="Q5363" s="29" t="s">
        <v>3209</v>
      </c>
      <c r="R5363" s="29" t="s">
        <v>3210</v>
      </c>
      <c r="S5363" s="29" t="s">
        <v>3098</v>
      </c>
      <c r="T5363" s="29"/>
      <c r="U5363" s="30">
        <v>1000</v>
      </c>
      <c r="V5363" s="30">
        <v>1000</v>
      </c>
      <c r="W5363" s="30">
        <v>1000</v>
      </c>
      <c r="X5363" s="30">
        <v>1000</v>
      </c>
      <c r="Y5363" s="30">
        <v>1000</v>
      </c>
      <c r="Z5363" s="30">
        <v>1000</v>
      </c>
      <c r="AA5363" s="30">
        <v>1000</v>
      </c>
      <c r="AB5363" s="30">
        <v>1000</v>
      </c>
      <c r="AC5363" s="30">
        <v>1000</v>
      </c>
      <c r="AD5363" s="30">
        <v>1000</v>
      </c>
      <c r="AE5363" s="30">
        <v>1000</v>
      </c>
      <c r="AF5363" s="30">
        <v>1000</v>
      </c>
    </row>
    <row r="5364" spans="1:32" x14ac:dyDescent="0.45">
      <c r="A5364" s="29" t="s">
        <v>1060</v>
      </c>
      <c r="B5364" s="29" t="s">
        <v>1061</v>
      </c>
      <c r="C5364" s="29" t="s">
        <v>3196</v>
      </c>
      <c r="D5364" s="29" t="s">
        <v>3197</v>
      </c>
      <c r="E5364" s="29" t="s">
        <v>3537</v>
      </c>
      <c r="F5364" s="29" t="s">
        <v>3463</v>
      </c>
      <c r="G5364" s="29" t="s">
        <v>3200</v>
      </c>
      <c r="H5364" s="29" t="s">
        <v>3201</v>
      </c>
      <c r="I5364" s="29" t="s">
        <v>3202</v>
      </c>
      <c r="J5364" s="29" t="s">
        <v>3203</v>
      </c>
      <c r="K5364" s="29" t="s">
        <v>3204</v>
      </c>
      <c r="L5364" s="29" t="s">
        <v>3109</v>
      </c>
      <c r="M5364" s="29" t="s">
        <v>3756</v>
      </c>
      <c r="N5364" s="29" t="s">
        <v>3757</v>
      </c>
      <c r="O5364" s="29" t="s">
        <v>3758</v>
      </c>
      <c r="P5364" s="29" t="s">
        <v>3757</v>
      </c>
      <c r="Q5364" s="29" t="s">
        <v>3209</v>
      </c>
      <c r="R5364" s="29" t="s">
        <v>3210</v>
      </c>
      <c r="S5364" s="29" t="s">
        <v>3098</v>
      </c>
      <c r="T5364" s="29"/>
      <c r="U5364" s="30">
        <v>122500</v>
      </c>
      <c r="V5364" s="30">
        <v>122500</v>
      </c>
      <c r="W5364" s="30">
        <v>122500</v>
      </c>
      <c r="X5364" s="30">
        <v>122500</v>
      </c>
      <c r="Y5364" s="30">
        <v>122500</v>
      </c>
      <c r="Z5364" s="30">
        <v>122500</v>
      </c>
      <c r="AA5364" s="30">
        <v>122500</v>
      </c>
      <c r="AB5364" s="30">
        <v>122500</v>
      </c>
      <c r="AC5364" s="30">
        <v>122500</v>
      </c>
      <c r="AD5364" s="30">
        <v>122500</v>
      </c>
      <c r="AE5364" s="30">
        <v>122500</v>
      </c>
      <c r="AF5364" s="30">
        <v>122500</v>
      </c>
    </row>
    <row r="5365" spans="1:32" x14ac:dyDescent="0.45">
      <c r="A5365" s="29" t="s">
        <v>1060</v>
      </c>
      <c r="B5365" s="29" t="s">
        <v>1061</v>
      </c>
      <c r="C5365" s="29" t="s">
        <v>3299</v>
      </c>
      <c r="D5365" s="29" t="s">
        <v>3300</v>
      </c>
      <c r="E5365" s="29" t="s">
        <v>3538</v>
      </c>
      <c r="F5365" s="29" t="s">
        <v>3539</v>
      </c>
      <c r="G5365" s="29" t="s">
        <v>3200</v>
      </c>
      <c r="H5365" s="29" t="s">
        <v>3201</v>
      </c>
      <c r="I5365" s="29" t="s">
        <v>3202</v>
      </c>
      <c r="J5365" s="29" t="s">
        <v>3203</v>
      </c>
      <c r="K5365" s="29" t="s">
        <v>3204</v>
      </c>
      <c r="L5365" s="29" t="s">
        <v>3109</v>
      </c>
      <c r="M5365" s="29" t="s">
        <v>3756</v>
      </c>
      <c r="N5365" s="29" t="s">
        <v>3757</v>
      </c>
      <c r="O5365" s="29" t="s">
        <v>3758</v>
      </c>
      <c r="P5365" s="29" t="s">
        <v>3757</v>
      </c>
      <c r="Q5365" s="29" t="s">
        <v>3209</v>
      </c>
      <c r="R5365" s="29" t="s">
        <v>3210</v>
      </c>
      <c r="S5365" s="29" t="s">
        <v>3098</v>
      </c>
      <c r="T5365" s="29"/>
      <c r="U5365" s="30">
        <v>-36750</v>
      </c>
      <c r="V5365" s="30">
        <v>-36750</v>
      </c>
      <c r="W5365" s="30">
        <v>-36750</v>
      </c>
      <c r="X5365" s="30">
        <v>-36750</v>
      </c>
      <c r="Y5365" s="30">
        <v>-36750</v>
      </c>
      <c r="Z5365" s="30">
        <v>-36750</v>
      </c>
      <c r="AA5365" s="30">
        <v>-36750</v>
      </c>
      <c r="AB5365" s="30">
        <v>-36750</v>
      </c>
      <c r="AC5365" s="30">
        <v>-36750</v>
      </c>
      <c r="AD5365" s="30">
        <v>-36750</v>
      </c>
      <c r="AE5365" s="30">
        <v>-36750</v>
      </c>
      <c r="AF5365" s="30">
        <v>-36750</v>
      </c>
    </row>
    <row r="5366" spans="1:32" x14ac:dyDescent="0.45">
      <c r="A5366" s="29" t="s">
        <v>1060</v>
      </c>
      <c r="B5366" s="29" t="s">
        <v>1061</v>
      </c>
      <c r="C5366" s="29" t="s">
        <v>3299</v>
      </c>
      <c r="D5366" s="29" t="s">
        <v>3300</v>
      </c>
      <c r="E5366" s="29" t="s">
        <v>3538</v>
      </c>
      <c r="F5366" s="29" t="s">
        <v>3539</v>
      </c>
      <c r="G5366" s="29" t="s">
        <v>3200</v>
      </c>
      <c r="H5366" s="29" t="s">
        <v>3201</v>
      </c>
      <c r="I5366" s="29" t="s">
        <v>3202</v>
      </c>
      <c r="J5366" s="29" t="s">
        <v>3203</v>
      </c>
      <c r="K5366" s="29" t="s">
        <v>3204</v>
      </c>
      <c r="L5366" s="29" t="s">
        <v>3109</v>
      </c>
      <c r="M5366" s="29" t="s">
        <v>3378</v>
      </c>
      <c r="N5366" s="29" t="s">
        <v>3379</v>
      </c>
      <c r="O5366" s="29" t="s">
        <v>3380</v>
      </c>
      <c r="P5366" s="29" t="s">
        <v>3381</v>
      </c>
      <c r="Q5366" s="29" t="s">
        <v>3209</v>
      </c>
      <c r="R5366" s="29" t="s">
        <v>3210</v>
      </c>
      <c r="S5366" s="29" t="s">
        <v>3098</v>
      </c>
      <c r="T5366" s="29"/>
      <c r="U5366" s="30">
        <v>6880</v>
      </c>
      <c r="V5366" s="30">
        <v>6880</v>
      </c>
      <c r="W5366" s="30">
        <v>6880</v>
      </c>
      <c r="X5366" s="30">
        <v>6880</v>
      </c>
      <c r="Y5366" s="30">
        <v>6880</v>
      </c>
      <c r="Z5366" s="30">
        <v>6880</v>
      </c>
      <c r="AA5366" s="30">
        <v>6880</v>
      </c>
      <c r="AB5366" s="30">
        <v>6880</v>
      </c>
      <c r="AC5366" s="30">
        <v>6880</v>
      </c>
      <c r="AD5366" s="30">
        <v>6880</v>
      </c>
      <c r="AE5366" s="30">
        <v>0</v>
      </c>
      <c r="AF5366" s="30">
        <v>0</v>
      </c>
    </row>
    <row r="5367" spans="1:32" x14ac:dyDescent="0.45">
      <c r="A5367" s="29" t="s">
        <v>1060</v>
      </c>
      <c r="B5367" s="29" t="s">
        <v>1061</v>
      </c>
      <c r="C5367" s="29" t="s">
        <v>3211</v>
      </c>
      <c r="D5367" s="29" t="s">
        <v>3212</v>
      </c>
      <c r="E5367" s="29" t="s">
        <v>3213</v>
      </c>
      <c r="F5367" s="29" t="s">
        <v>982</v>
      </c>
      <c r="G5367" s="29" t="s">
        <v>3200</v>
      </c>
      <c r="H5367" s="29" t="s">
        <v>3201</v>
      </c>
      <c r="I5367" s="29" t="s">
        <v>3202</v>
      </c>
      <c r="J5367" s="29" t="s">
        <v>3203</v>
      </c>
      <c r="K5367" s="29" t="s">
        <v>3204</v>
      </c>
      <c r="L5367" s="29" t="s">
        <v>3109</v>
      </c>
      <c r="M5367" s="29" t="s">
        <v>3205</v>
      </c>
      <c r="N5367" s="29" t="s">
        <v>3206</v>
      </c>
      <c r="O5367" s="29" t="s">
        <v>3214</v>
      </c>
      <c r="P5367" s="29" t="s">
        <v>3215</v>
      </c>
      <c r="Q5367" s="29" t="s">
        <v>3209</v>
      </c>
      <c r="R5367" s="29" t="s">
        <v>3210</v>
      </c>
      <c r="S5367" s="29" t="s">
        <v>3098</v>
      </c>
      <c r="T5367" s="29"/>
      <c r="U5367" s="30">
        <v>0</v>
      </c>
      <c r="V5367" s="30">
        <v>0</v>
      </c>
      <c r="W5367" s="30">
        <v>0</v>
      </c>
      <c r="X5367" s="30">
        <v>0</v>
      </c>
      <c r="Y5367" s="30">
        <v>0</v>
      </c>
      <c r="Z5367" s="30">
        <v>0</v>
      </c>
      <c r="AA5367" s="30">
        <v>0</v>
      </c>
      <c r="AB5367" s="30">
        <v>0</v>
      </c>
      <c r="AC5367" s="30">
        <v>200</v>
      </c>
      <c r="AD5367" s="30">
        <v>0</v>
      </c>
      <c r="AE5367" s="30">
        <v>0</v>
      </c>
      <c r="AF5367" s="30">
        <v>0</v>
      </c>
    </row>
    <row r="5368" spans="1:32" x14ac:dyDescent="0.45">
      <c r="A5368" s="29" t="s">
        <v>1060</v>
      </c>
      <c r="B5368" s="29" t="s">
        <v>1061</v>
      </c>
      <c r="C5368" s="29" t="s">
        <v>3211</v>
      </c>
      <c r="D5368" s="29" t="s">
        <v>3212</v>
      </c>
      <c r="E5368" s="29" t="s">
        <v>3213</v>
      </c>
      <c r="F5368" s="29" t="s">
        <v>982</v>
      </c>
      <c r="G5368" s="29" t="s">
        <v>3200</v>
      </c>
      <c r="H5368" s="29" t="s">
        <v>3201</v>
      </c>
      <c r="I5368" s="29" t="s">
        <v>3226</v>
      </c>
      <c r="J5368" s="29" t="s">
        <v>3227</v>
      </c>
      <c r="K5368" s="29" t="s">
        <v>3228</v>
      </c>
      <c r="L5368" s="29" t="s">
        <v>3111</v>
      </c>
      <c r="M5368" s="29" t="s">
        <v>3604</v>
      </c>
      <c r="N5368" s="29" t="s">
        <v>3605</v>
      </c>
      <c r="O5368" s="29" t="s">
        <v>3606</v>
      </c>
      <c r="P5368" s="29" t="s">
        <v>3607</v>
      </c>
      <c r="Q5368" s="29" t="s">
        <v>3209</v>
      </c>
      <c r="R5368" s="29" t="s">
        <v>3210</v>
      </c>
      <c r="S5368" s="29" t="s">
        <v>3098</v>
      </c>
      <c r="T5368" s="29"/>
      <c r="U5368" s="30">
        <v>5</v>
      </c>
      <c r="V5368" s="30">
        <v>0</v>
      </c>
      <c r="W5368" s="30">
        <v>0</v>
      </c>
      <c r="X5368" s="30">
        <v>0</v>
      </c>
      <c r="Y5368" s="30">
        <v>0</v>
      </c>
      <c r="Z5368" s="30">
        <v>0</v>
      </c>
      <c r="AA5368" s="30">
        <v>0</v>
      </c>
      <c r="AB5368" s="30">
        <v>0</v>
      </c>
      <c r="AC5368" s="30">
        <v>0</v>
      </c>
      <c r="AD5368" s="30">
        <v>0</v>
      </c>
      <c r="AE5368" s="30">
        <v>0</v>
      </c>
      <c r="AF5368" s="30">
        <v>0</v>
      </c>
    </row>
    <row r="5369" spans="1:32" x14ac:dyDescent="0.45">
      <c r="A5369" s="29" t="s">
        <v>1060</v>
      </c>
      <c r="B5369" s="29" t="s">
        <v>1061</v>
      </c>
      <c r="C5369" s="29" t="s">
        <v>3211</v>
      </c>
      <c r="D5369" s="29" t="s">
        <v>3212</v>
      </c>
      <c r="E5369" s="29" t="s">
        <v>3213</v>
      </c>
      <c r="F5369" s="29" t="s">
        <v>982</v>
      </c>
      <c r="G5369" s="29" t="s">
        <v>3200</v>
      </c>
      <c r="H5369" s="29" t="s">
        <v>3201</v>
      </c>
      <c r="I5369" s="29" t="s">
        <v>3226</v>
      </c>
      <c r="J5369" s="29" t="s">
        <v>3227</v>
      </c>
      <c r="K5369" s="29" t="s">
        <v>3228</v>
      </c>
      <c r="L5369" s="29" t="s">
        <v>3111</v>
      </c>
      <c r="M5369" s="29" t="s">
        <v>3409</v>
      </c>
      <c r="N5369" s="29" t="s">
        <v>3410</v>
      </c>
      <c r="O5369" s="29" t="s">
        <v>3411</v>
      </c>
      <c r="P5369" s="29" t="s">
        <v>3412</v>
      </c>
      <c r="Q5369" s="29" t="s">
        <v>3209</v>
      </c>
      <c r="R5369" s="29" t="s">
        <v>3210</v>
      </c>
      <c r="S5369" s="29" t="s">
        <v>3098</v>
      </c>
      <c r="T5369" s="29"/>
      <c r="U5369" s="30">
        <v>40000</v>
      </c>
      <c r="V5369" s="30">
        <v>40000</v>
      </c>
      <c r="W5369" s="30">
        <v>40000</v>
      </c>
      <c r="X5369" s="30">
        <v>40000</v>
      </c>
      <c r="Y5369" s="30">
        <v>40000</v>
      </c>
      <c r="Z5369" s="30">
        <v>40000</v>
      </c>
      <c r="AA5369" s="30">
        <v>40000</v>
      </c>
      <c r="AB5369" s="30">
        <v>40000</v>
      </c>
      <c r="AC5369" s="30">
        <v>40000</v>
      </c>
      <c r="AD5369" s="30">
        <v>40000</v>
      </c>
      <c r="AE5369" s="30">
        <v>40000</v>
      </c>
      <c r="AF5369" s="30">
        <v>40000</v>
      </c>
    </row>
    <row r="5370" spans="1:32" x14ac:dyDescent="0.45">
      <c r="A5370" s="29" t="s">
        <v>1060</v>
      </c>
      <c r="B5370" s="29" t="s">
        <v>1061</v>
      </c>
      <c r="C5370" s="29" t="s">
        <v>3211</v>
      </c>
      <c r="D5370" s="29" t="s">
        <v>3212</v>
      </c>
      <c r="E5370" s="29" t="s">
        <v>3213</v>
      </c>
      <c r="F5370" s="29" t="s">
        <v>982</v>
      </c>
      <c r="G5370" s="29" t="s">
        <v>3200</v>
      </c>
      <c r="H5370" s="29" t="s">
        <v>3201</v>
      </c>
      <c r="I5370" s="29" t="s">
        <v>3226</v>
      </c>
      <c r="J5370" s="29" t="s">
        <v>3227</v>
      </c>
      <c r="K5370" s="29" t="s">
        <v>3228</v>
      </c>
      <c r="L5370" s="29" t="s">
        <v>3111</v>
      </c>
      <c r="M5370" s="29" t="s">
        <v>3229</v>
      </c>
      <c r="N5370" s="29" t="s">
        <v>3230</v>
      </c>
      <c r="O5370" s="29" t="s">
        <v>3231</v>
      </c>
      <c r="P5370" s="29" t="s">
        <v>3232</v>
      </c>
      <c r="Q5370" s="29" t="s">
        <v>3209</v>
      </c>
      <c r="R5370" s="29" t="s">
        <v>3210</v>
      </c>
      <c r="S5370" s="29" t="s">
        <v>3098</v>
      </c>
      <c r="T5370" s="29"/>
      <c r="U5370" s="30">
        <v>0</v>
      </c>
      <c r="V5370" s="30">
        <v>0</v>
      </c>
      <c r="W5370" s="30">
        <v>174</v>
      </c>
      <c r="X5370" s="30">
        <v>312</v>
      </c>
      <c r="Y5370" s="30">
        <v>601</v>
      </c>
      <c r="Z5370" s="30">
        <v>78</v>
      </c>
      <c r="AA5370" s="30">
        <v>0</v>
      </c>
      <c r="AB5370" s="30">
        <v>0</v>
      </c>
      <c r="AC5370" s="30">
        <v>0</v>
      </c>
      <c r="AD5370" s="30">
        <v>0</v>
      </c>
      <c r="AE5370" s="30">
        <v>0</v>
      </c>
      <c r="AF5370" s="30">
        <v>0</v>
      </c>
    </row>
    <row r="5371" spans="1:32" x14ac:dyDescent="0.45">
      <c r="A5371" s="29" t="s">
        <v>1060</v>
      </c>
      <c r="B5371" s="29" t="s">
        <v>1061</v>
      </c>
      <c r="C5371" s="29" t="s">
        <v>3211</v>
      </c>
      <c r="D5371" s="29" t="s">
        <v>3212</v>
      </c>
      <c r="E5371" s="29" t="s">
        <v>3213</v>
      </c>
      <c r="F5371" s="29" t="s">
        <v>982</v>
      </c>
      <c r="G5371" s="29" t="s">
        <v>3200</v>
      </c>
      <c r="H5371" s="29" t="s">
        <v>3201</v>
      </c>
      <c r="I5371" s="29" t="s">
        <v>3226</v>
      </c>
      <c r="J5371" s="29" t="s">
        <v>3227</v>
      </c>
      <c r="K5371" s="29" t="s">
        <v>3228</v>
      </c>
      <c r="L5371" s="29" t="s">
        <v>3111</v>
      </c>
      <c r="M5371" s="29" t="s">
        <v>3295</v>
      </c>
      <c r="N5371" s="29" t="s">
        <v>3296</v>
      </c>
      <c r="O5371" s="29" t="s">
        <v>3608</v>
      </c>
      <c r="P5371" s="29" t="s">
        <v>3609</v>
      </c>
      <c r="Q5371" s="29" t="s">
        <v>3209</v>
      </c>
      <c r="R5371" s="29" t="s">
        <v>3210</v>
      </c>
      <c r="S5371" s="29" t="s">
        <v>3098</v>
      </c>
      <c r="T5371" s="29"/>
      <c r="U5371" s="30">
        <v>0</v>
      </c>
      <c r="V5371" s="30">
        <v>0</v>
      </c>
      <c r="W5371" s="30">
        <v>0</v>
      </c>
      <c r="X5371" s="30">
        <v>0</v>
      </c>
      <c r="Y5371" s="30">
        <v>0</v>
      </c>
      <c r="Z5371" s="30">
        <v>0</v>
      </c>
      <c r="AA5371" s="30">
        <v>0</v>
      </c>
      <c r="AB5371" s="30">
        <v>826</v>
      </c>
      <c r="AC5371" s="30">
        <v>609</v>
      </c>
      <c r="AD5371" s="30">
        <v>0</v>
      </c>
      <c r="AE5371" s="30">
        <v>0</v>
      </c>
      <c r="AF5371" s="30">
        <v>0</v>
      </c>
    </row>
    <row r="5372" spans="1:32" x14ac:dyDescent="0.45">
      <c r="A5372" s="29" t="s">
        <v>1060</v>
      </c>
      <c r="B5372" s="29" t="s">
        <v>1061</v>
      </c>
      <c r="C5372" s="29" t="s">
        <v>3211</v>
      </c>
      <c r="D5372" s="29" t="s">
        <v>3212</v>
      </c>
      <c r="E5372" s="29" t="s">
        <v>3213</v>
      </c>
      <c r="F5372" s="29" t="s">
        <v>982</v>
      </c>
      <c r="G5372" s="29" t="s">
        <v>3200</v>
      </c>
      <c r="H5372" s="29" t="s">
        <v>3201</v>
      </c>
      <c r="I5372" s="29" t="s">
        <v>3226</v>
      </c>
      <c r="J5372" s="29" t="s">
        <v>3227</v>
      </c>
      <c r="K5372" s="29" t="s">
        <v>3228</v>
      </c>
      <c r="L5372" s="29" t="s">
        <v>3111</v>
      </c>
      <c r="M5372" s="29" t="s">
        <v>3295</v>
      </c>
      <c r="N5372" s="29" t="s">
        <v>3296</v>
      </c>
      <c r="O5372" s="29" t="s">
        <v>3297</v>
      </c>
      <c r="P5372" s="29" t="s">
        <v>3298</v>
      </c>
      <c r="Q5372" s="29" t="s">
        <v>3209</v>
      </c>
      <c r="R5372" s="29" t="s">
        <v>3210</v>
      </c>
      <c r="S5372" s="29" t="s">
        <v>3098</v>
      </c>
      <c r="T5372" s="29"/>
      <c r="U5372" s="30">
        <v>0</v>
      </c>
      <c r="V5372" s="30">
        <v>0</v>
      </c>
      <c r="W5372" s="30">
        <v>0</v>
      </c>
      <c r="X5372" s="30">
        <v>0</v>
      </c>
      <c r="Y5372" s="30">
        <v>0</v>
      </c>
      <c r="Z5372" s="30">
        <v>0</v>
      </c>
      <c r="AA5372" s="30">
        <v>1000</v>
      </c>
      <c r="AB5372" s="30">
        <v>0</v>
      </c>
      <c r="AC5372" s="30">
        <v>0</v>
      </c>
      <c r="AD5372" s="30">
        <v>0</v>
      </c>
      <c r="AE5372" s="30">
        <v>0</v>
      </c>
      <c r="AF5372" s="30">
        <v>0</v>
      </c>
    </row>
    <row r="5373" spans="1:32" x14ac:dyDescent="0.45">
      <c r="A5373" s="29" t="s">
        <v>1060</v>
      </c>
      <c r="B5373" s="29" t="s">
        <v>1061</v>
      </c>
      <c r="C5373" s="29" t="s">
        <v>3211</v>
      </c>
      <c r="D5373" s="29" t="s">
        <v>3212</v>
      </c>
      <c r="E5373" s="29" t="s">
        <v>3213</v>
      </c>
      <c r="F5373" s="29" t="s">
        <v>982</v>
      </c>
      <c r="G5373" s="29" t="s">
        <v>3233</v>
      </c>
      <c r="H5373" s="29" t="s">
        <v>3234</v>
      </c>
      <c r="I5373" s="29" t="s">
        <v>3235</v>
      </c>
      <c r="J5373" s="29" t="s">
        <v>3236</v>
      </c>
      <c r="K5373" s="29" t="s">
        <v>3237</v>
      </c>
      <c r="L5373" s="29" t="s">
        <v>3107</v>
      </c>
      <c r="M5373" s="29" t="s">
        <v>3419</v>
      </c>
      <c r="N5373" s="29" t="s">
        <v>3420</v>
      </c>
      <c r="O5373" s="29" t="s">
        <v>3421</v>
      </c>
      <c r="P5373" s="29" t="s">
        <v>3420</v>
      </c>
      <c r="Q5373" s="29" t="s">
        <v>3209</v>
      </c>
      <c r="R5373" s="29" t="s">
        <v>3210</v>
      </c>
      <c r="S5373" s="29" t="s">
        <v>3098</v>
      </c>
      <c r="T5373" s="29"/>
      <c r="U5373" s="30">
        <v>0</v>
      </c>
      <c r="V5373" s="30">
        <v>39</v>
      </c>
      <c r="W5373" s="30">
        <v>0</v>
      </c>
      <c r="X5373" s="30">
        <v>0</v>
      </c>
      <c r="Y5373" s="30">
        <v>0</v>
      </c>
      <c r="Z5373" s="30">
        <v>0</v>
      </c>
      <c r="AA5373" s="30">
        <v>0</v>
      </c>
      <c r="AB5373" s="30">
        <v>0</v>
      </c>
      <c r="AC5373" s="30">
        <v>0</v>
      </c>
      <c r="AD5373" s="30">
        <v>0</v>
      </c>
      <c r="AE5373" s="30">
        <v>0</v>
      </c>
      <c r="AF5373" s="30">
        <v>0</v>
      </c>
    </row>
    <row r="5374" spans="1:32" x14ac:dyDescent="0.45">
      <c r="A5374" s="29" t="s">
        <v>1060</v>
      </c>
      <c r="B5374" s="29" t="s">
        <v>1061</v>
      </c>
      <c r="C5374" s="29" t="s">
        <v>3211</v>
      </c>
      <c r="D5374" s="29" t="s">
        <v>3212</v>
      </c>
      <c r="E5374" s="29" t="s">
        <v>3213</v>
      </c>
      <c r="F5374" s="29" t="s">
        <v>982</v>
      </c>
      <c r="G5374" s="29" t="s">
        <v>3233</v>
      </c>
      <c r="H5374" s="29" t="s">
        <v>3234</v>
      </c>
      <c r="I5374" s="29" t="s">
        <v>3235</v>
      </c>
      <c r="J5374" s="29" t="s">
        <v>3236</v>
      </c>
      <c r="K5374" s="29" t="s">
        <v>3237</v>
      </c>
      <c r="L5374" s="29" t="s">
        <v>3107</v>
      </c>
      <c r="M5374" s="29" t="s">
        <v>3456</v>
      </c>
      <c r="N5374" s="29" t="s">
        <v>3457</v>
      </c>
      <c r="O5374" s="29" t="s">
        <v>3504</v>
      </c>
      <c r="P5374" s="29" t="s">
        <v>3505</v>
      </c>
      <c r="Q5374" s="29" t="s">
        <v>3209</v>
      </c>
      <c r="R5374" s="29" t="s">
        <v>3210</v>
      </c>
      <c r="S5374" s="29" t="s">
        <v>3098</v>
      </c>
      <c r="T5374" s="29"/>
      <c r="U5374" s="30">
        <v>12997</v>
      </c>
      <c r="V5374" s="30">
        <v>11248</v>
      </c>
      <c r="W5374" s="30">
        <v>13749</v>
      </c>
      <c r="X5374" s="30">
        <v>13612</v>
      </c>
      <c r="Y5374" s="30">
        <v>14508</v>
      </c>
      <c r="Z5374" s="30">
        <v>15562</v>
      </c>
      <c r="AA5374" s="30">
        <v>16157</v>
      </c>
      <c r="AB5374" s="30">
        <v>20109</v>
      </c>
      <c r="AC5374" s="30">
        <v>21350</v>
      </c>
      <c r="AD5374" s="30">
        <v>15174</v>
      </c>
      <c r="AE5374" s="30">
        <v>15639</v>
      </c>
      <c r="AF5374" s="30">
        <v>17909</v>
      </c>
    </row>
    <row r="5375" spans="1:32" x14ac:dyDescent="0.45">
      <c r="A5375" s="29" t="s">
        <v>1060</v>
      </c>
      <c r="B5375" s="29" t="s">
        <v>1061</v>
      </c>
      <c r="C5375" s="29" t="s">
        <v>3211</v>
      </c>
      <c r="D5375" s="29" t="s">
        <v>3212</v>
      </c>
      <c r="E5375" s="29" t="s">
        <v>3213</v>
      </c>
      <c r="F5375" s="29" t="s">
        <v>982</v>
      </c>
      <c r="G5375" s="29" t="s">
        <v>3233</v>
      </c>
      <c r="H5375" s="29" t="s">
        <v>3234</v>
      </c>
      <c r="I5375" s="29" t="s">
        <v>3235</v>
      </c>
      <c r="J5375" s="29" t="s">
        <v>3236</v>
      </c>
      <c r="K5375" s="29" t="s">
        <v>3237</v>
      </c>
      <c r="L5375" s="29" t="s">
        <v>3107</v>
      </c>
      <c r="M5375" s="29" t="s">
        <v>3456</v>
      </c>
      <c r="N5375" s="29" t="s">
        <v>3457</v>
      </c>
      <c r="O5375" s="29" t="s">
        <v>3629</v>
      </c>
      <c r="P5375" s="29" t="s">
        <v>3630</v>
      </c>
      <c r="Q5375" s="29" t="s">
        <v>3209</v>
      </c>
      <c r="R5375" s="29" t="s">
        <v>3210</v>
      </c>
      <c r="S5375" s="29" t="s">
        <v>3098</v>
      </c>
      <c r="T5375" s="29"/>
      <c r="U5375" s="30">
        <v>1360</v>
      </c>
      <c r="V5375" s="30">
        <v>1360</v>
      </c>
      <c r="W5375" s="30">
        <v>1360</v>
      </c>
      <c r="X5375" s="30">
        <v>1360</v>
      </c>
      <c r="Y5375" s="30">
        <v>1360</v>
      </c>
      <c r="Z5375" s="30">
        <v>1360</v>
      </c>
      <c r="AA5375" s="30">
        <v>1360</v>
      </c>
      <c r="AB5375" s="30">
        <v>1360</v>
      </c>
      <c r="AC5375" s="30">
        <v>1360</v>
      </c>
      <c r="AD5375" s="30">
        <v>1360</v>
      </c>
      <c r="AE5375" s="30">
        <v>1360</v>
      </c>
      <c r="AF5375" s="30">
        <v>1360</v>
      </c>
    </row>
    <row r="5376" spans="1:32" x14ac:dyDescent="0.45">
      <c r="A5376" s="29" t="s">
        <v>1060</v>
      </c>
      <c r="B5376" s="29" t="s">
        <v>1061</v>
      </c>
      <c r="C5376" s="29" t="s">
        <v>3211</v>
      </c>
      <c r="D5376" s="29" t="s">
        <v>3212</v>
      </c>
      <c r="E5376" s="29" t="s">
        <v>3213</v>
      </c>
      <c r="F5376" s="29" t="s">
        <v>982</v>
      </c>
      <c r="G5376" s="29" t="s">
        <v>3233</v>
      </c>
      <c r="H5376" s="29" t="s">
        <v>3234</v>
      </c>
      <c r="I5376" s="29" t="s">
        <v>3235</v>
      </c>
      <c r="J5376" s="29" t="s">
        <v>3236</v>
      </c>
      <c r="K5376" s="29" t="s">
        <v>3237</v>
      </c>
      <c r="L5376" s="29" t="s">
        <v>3107</v>
      </c>
      <c r="M5376" s="29" t="s">
        <v>3238</v>
      </c>
      <c r="N5376" s="29" t="s">
        <v>3239</v>
      </c>
      <c r="O5376" s="29" t="s">
        <v>3422</v>
      </c>
      <c r="P5376" s="29" t="s">
        <v>3423</v>
      </c>
      <c r="Q5376" s="29" t="s">
        <v>3209</v>
      </c>
      <c r="R5376" s="29" t="s">
        <v>3210</v>
      </c>
      <c r="S5376" s="29" t="s">
        <v>3098</v>
      </c>
      <c r="T5376" s="29"/>
      <c r="U5376" s="30">
        <v>48700</v>
      </c>
      <c r="V5376" s="30">
        <v>48700</v>
      </c>
      <c r="W5376" s="30">
        <v>48700</v>
      </c>
      <c r="X5376" s="30">
        <v>48700</v>
      </c>
      <c r="Y5376" s="30">
        <v>48700</v>
      </c>
      <c r="Z5376" s="30">
        <v>48700</v>
      </c>
      <c r="AA5376" s="30">
        <v>48700</v>
      </c>
      <c r="AB5376" s="30">
        <v>48377</v>
      </c>
      <c r="AC5376" s="30">
        <v>46700</v>
      </c>
      <c r="AD5376" s="30">
        <v>46700</v>
      </c>
      <c r="AE5376" s="30">
        <v>46700</v>
      </c>
      <c r="AF5376" s="30">
        <v>46700</v>
      </c>
    </row>
    <row r="5377" spans="1:32" x14ac:dyDescent="0.45">
      <c r="A5377" s="29" t="s">
        <v>1060</v>
      </c>
      <c r="B5377" s="29" t="s">
        <v>1061</v>
      </c>
      <c r="C5377" s="29" t="s">
        <v>3211</v>
      </c>
      <c r="D5377" s="29" t="s">
        <v>3212</v>
      </c>
      <c r="E5377" s="29" t="s">
        <v>3213</v>
      </c>
      <c r="F5377" s="29" t="s">
        <v>982</v>
      </c>
      <c r="G5377" s="29" t="s">
        <v>3233</v>
      </c>
      <c r="H5377" s="29" t="s">
        <v>3234</v>
      </c>
      <c r="I5377" s="29" t="s">
        <v>3242</v>
      </c>
      <c r="J5377" s="29" t="s">
        <v>3243</v>
      </c>
      <c r="K5377" s="29" t="s">
        <v>3430</v>
      </c>
      <c r="L5377" s="29" t="s">
        <v>3431</v>
      </c>
      <c r="M5377" s="29" t="s">
        <v>3432</v>
      </c>
      <c r="N5377" s="29" t="s">
        <v>3433</v>
      </c>
      <c r="O5377" s="29" t="s">
        <v>3614</v>
      </c>
      <c r="P5377" s="29" t="s">
        <v>3615</v>
      </c>
      <c r="Q5377" s="29" t="s">
        <v>3209</v>
      </c>
      <c r="R5377" s="29" t="s">
        <v>3210</v>
      </c>
      <c r="S5377" s="29" t="s">
        <v>3098</v>
      </c>
      <c r="T5377" s="29"/>
      <c r="U5377" s="30">
        <v>5577</v>
      </c>
      <c r="V5377" s="30">
        <v>5577</v>
      </c>
      <c r="W5377" s="30">
        <v>5577</v>
      </c>
      <c r="X5377" s="30">
        <v>5577</v>
      </c>
      <c r="Y5377" s="30">
        <v>5577</v>
      </c>
      <c r="Z5377" s="30">
        <v>5577</v>
      </c>
      <c r="AA5377" s="30">
        <v>5577</v>
      </c>
      <c r="AB5377" s="30">
        <v>5577</v>
      </c>
      <c r="AC5377" s="30">
        <v>5577</v>
      </c>
      <c r="AD5377" s="30">
        <v>5577</v>
      </c>
      <c r="AE5377" s="30">
        <v>5577</v>
      </c>
      <c r="AF5377" s="30">
        <v>5577</v>
      </c>
    </row>
    <row r="5378" spans="1:32" x14ac:dyDescent="0.45">
      <c r="A5378" s="29" t="s">
        <v>1060</v>
      </c>
      <c r="B5378" s="29" t="s">
        <v>1061</v>
      </c>
      <c r="C5378" s="29" t="s">
        <v>3211</v>
      </c>
      <c r="D5378" s="29" t="s">
        <v>3212</v>
      </c>
      <c r="E5378" s="29" t="s">
        <v>3213</v>
      </c>
      <c r="F5378" s="29" t="s">
        <v>982</v>
      </c>
      <c r="G5378" s="29" t="s">
        <v>3233</v>
      </c>
      <c r="H5378" s="29" t="s">
        <v>3234</v>
      </c>
      <c r="I5378" s="29" t="s">
        <v>3262</v>
      </c>
      <c r="J5378" s="29" t="s">
        <v>3263</v>
      </c>
      <c r="K5378" s="29" t="s">
        <v>3264</v>
      </c>
      <c r="L5378" s="29" t="s">
        <v>3103</v>
      </c>
      <c r="M5378" s="29" t="s">
        <v>3265</v>
      </c>
      <c r="N5378" s="29" t="s">
        <v>3266</v>
      </c>
      <c r="O5378" s="29" t="s">
        <v>3267</v>
      </c>
      <c r="P5378" s="29" t="s">
        <v>3268</v>
      </c>
      <c r="Q5378" s="29" t="s">
        <v>3209</v>
      </c>
      <c r="R5378" s="29" t="s">
        <v>3210</v>
      </c>
      <c r="S5378" s="29" t="s">
        <v>3098</v>
      </c>
      <c r="T5378" s="29"/>
      <c r="U5378" s="30">
        <v>170200</v>
      </c>
      <c r="V5378" s="30">
        <v>170200</v>
      </c>
      <c r="W5378" s="30">
        <v>170200</v>
      </c>
      <c r="X5378" s="30">
        <v>170200</v>
      </c>
      <c r="Y5378" s="30">
        <v>170200</v>
      </c>
      <c r="Z5378" s="30">
        <v>170200</v>
      </c>
      <c r="AA5378" s="30">
        <v>170200</v>
      </c>
      <c r="AB5378" s="30">
        <v>167181</v>
      </c>
      <c r="AC5378" s="30">
        <v>165000</v>
      </c>
      <c r="AD5378" s="30">
        <v>165000</v>
      </c>
      <c r="AE5378" s="30">
        <v>165000</v>
      </c>
      <c r="AF5378" s="30">
        <v>173976</v>
      </c>
    </row>
    <row r="5379" spans="1:32" x14ac:dyDescent="0.45">
      <c r="A5379" s="29" t="s">
        <v>1060</v>
      </c>
      <c r="B5379" s="29" t="s">
        <v>1061</v>
      </c>
      <c r="C5379" s="29" t="s">
        <v>3211</v>
      </c>
      <c r="D5379" s="29" t="s">
        <v>3212</v>
      </c>
      <c r="E5379" s="29" t="s">
        <v>3213</v>
      </c>
      <c r="F5379" s="29" t="s">
        <v>982</v>
      </c>
      <c r="G5379" s="29" t="s">
        <v>3233</v>
      </c>
      <c r="H5379" s="29" t="s">
        <v>3234</v>
      </c>
      <c r="I5379" s="29" t="s">
        <v>3262</v>
      </c>
      <c r="J5379" s="29" t="s">
        <v>3263</v>
      </c>
      <c r="K5379" s="29" t="s">
        <v>3264</v>
      </c>
      <c r="L5379" s="29" t="s">
        <v>3103</v>
      </c>
      <c r="M5379" s="29" t="s">
        <v>3265</v>
      </c>
      <c r="N5379" s="29" t="s">
        <v>3266</v>
      </c>
      <c r="O5379" s="29" t="s">
        <v>3338</v>
      </c>
      <c r="P5379" s="29" t="s">
        <v>3339</v>
      </c>
      <c r="Q5379" s="29" t="s">
        <v>3249</v>
      </c>
      <c r="R5379" s="29" t="s">
        <v>3210</v>
      </c>
      <c r="S5379" s="29" t="s">
        <v>3098</v>
      </c>
      <c r="T5379" s="29"/>
      <c r="U5379" s="30">
        <v>0</v>
      </c>
      <c r="V5379" s="30">
        <v>0</v>
      </c>
      <c r="W5379" s="30">
        <v>0</v>
      </c>
      <c r="X5379" s="30">
        <v>0</v>
      </c>
      <c r="Y5379" s="30">
        <v>0</v>
      </c>
      <c r="Z5379" s="30">
        <v>0</v>
      </c>
      <c r="AA5379" s="30">
        <v>0</v>
      </c>
      <c r="AB5379" s="30">
        <v>0</v>
      </c>
      <c r="AC5379" s="30">
        <v>0</v>
      </c>
      <c r="AD5379" s="30">
        <v>0</v>
      </c>
      <c r="AE5379" s="30">
        <v>0</v>
      </c>
      <c r="AF5379" s="30">
        <v>347281</v>
      </c>
    </row>
    <row r="5380" spans="1:32" x14ac:dyDescent="0.45">
      <c r="A5380" s="29" t="s">
        <v>1060</v>
      </c>
      <c r="B5380" s="29" t="s">
        <v>1061</v>
      </c>
      <c r="C5380" s="29" t="s">
        <v>3211</v>
      </c>
      <c r="D5380" s="29" t="s">
        <v>3212</v>
      </c>
      <c r="E5380" s="29" t="s">
        <v>3213</v>
      </c>
      <c r="F5380" s="29" t="s">
        <v>982</v>
      </c>
      <c r="G5380" s="29" t="s">
        <v>3233</v>
      </c>
      <c r="H5380" s="29" t="s">
        <v>3234</v>
      </c>
      <c r="I5380" s="29" t="s">
        <v>3262</v>
      </c>
      <c r="J5380" s="29" t="s">
        <v>3263</v>
      </c>
      <c r="K5380" s="29" t="s">
        <v>3264</v>
      </c>
      <c r="L5380" s="29" t="s">
        <v>3103</v>
      </c>
      <c r="M5380" s="29" t="s">
        <v>3265</v>
      </c>
      <c r="N5380" s="29" t="s">
        <v>3266</v>
      </c>
      <c r="O5380" s="29" t="s">
        <v>3269</v>
      </c>
      <c r="P5380" s="29" t="s">
        <v>3270</v>
      </c>
      <c r="Q5380" s="29" t="s">
        <v>3209</v>
      </c>
      <c r="R5380" s="29" t="s">
        <v>3210</v>
      </c>
      <c r="S5380" s="29" t="s">
        <v>3098</v>
      </c>
      <c r="T5380" s="29"/>
      <c r="U5380" s="30">
        <v>10242</v>
      </c>
      <c r="V5380" s="30">
        <v>13673</v>
      </c>
      <c r="W5380" s="30">
        <v>12484</v>
      </c>
      <c r="X5380" s="30">
        <v>10220</v>
      </c>
      <c r="Y5380" s="30">
        <v>10619</v>
      </c>
      <c r="Z5380" s="30">
        <v>10062</v>
      </c>
      <c r="AA5380" s="30">
        <v>11523</v>
      </c>
      <c r="AB5380" s="30">
        <v>10101</v>
      </c>
      <c r="AC5380" s="30">
        <v>10818</v>
      </c>
      <c r="AD5380" s="30">
        <v>9411</v>
      </c>
      <c r="AE5380" s="30">
        <v>8511</v>
      </c>
      <c r="AF5380" s="30">
        <v>9627</v>
      </c>
    </row>
    <row r="5381" spans="1:32" x14ac:dyDescent="0.45">
      <c r="A5381" s="29" t="s">
        <v>1060</v>
      </c>
      <c r="B5381" s="29" t="s">
        <v>1061</v>
      </c>
      <c r="C5381" s="29" t="s">
        <v>3211</v>
      </c>
      <c r="D5381" s="29" t="s">
        <v>3212</v>
      </c>
      <c r="E5381" s="29" t="s">
        <v>3213</v>
      </c>
      <c r="F5381" s="29" t="s">
        <v>982</v>
      </c>
      <c r="G5381" s="29" t="s">
        <v>3233</v>
      </c>
      <c r="H5381" s="29" t="s">
        <v>3234</v>
      </c>
      <c r="I5381" s="29" t="s">
        <v>3262</v>
      </c>
      <c r="J5381" s="29" t="s">
        <v>3263</v>
      </c>
      <c r="K5381" s="29" t="s">
        <v>3264</v>
      </c>
      <c r="L5381" s="29" t="s">
        <v>3103</v>
      </c>
      <c r="M5381" s="29" t="s">
        <v>3265</v>
      </c>
      <c r="N5381" s="29" t="s">
        <v>3266</v>
      </c>
      <c r="O5381" s="29" t="s">
        <v>3271</v>
      </c>
      <c r="P5381" s="29" t="s">
        <v>3272</v>
      </c>
      <c r="Q5381" s="29" t="s">
        <v>3209</v>
      </c>
      <c r="R5381" s="29" t="s">
        <v>3210</v>
      </c>
      <c r="S5381" s="29" t="s">
        <v>3098</v>
      </c>
      <c r="T5381" s="29"/>
      <c r="U5381" s="30">
        <v>8959</v>
      </c>
      <c r="V5381" s="30">
        <v>5086</v>
      </c>
      <c r="W5381" s="30">
        <v>9016</v>
      </c>
      <c r="X5381" s="30">
        <v>6465</v>
      </c>
      <c r="Y5381" s="30">
        <v>9684</v>
      </c>
      <c r="Z5381" s="30">
        <v>4188</v>
      </c>
      <c r="AA5381" s="30">
        <v>4420</v>
      </c>
      <c r="AB5381" s="30">
        <v>13106</v>
      </c>
      <c r="AC5381" s="30">
        <v>16529</v>
      </c>
      <c r="AD5381" s="30">
        <v>6567</v>
      </c>
      <c r="AE5381" s="30">
        <v>4116</v>
      </c>
      <c r="AF5381" s="30">
        <v>6089</v>
      </c>
    </row>
    <row r="5382" spans="1:32" x14ac:dyDescent="0.45">
      <c r="A5382" s="29" t="s">
        <v>1060</v>
      </c>
      <c r="B5382" s="29" t="s">
        <v>1061</v>
      </c>
      <c r="C5382" s="29" t="s">
        <v>3211</v>
      </c>
      <c r="D5382" s="29" t="s">
        <v>3212</v>
      </c>
      <c r="E5382" s="29" t="s">
        <v>3213</v>
      </c>
      <c r="F5382" s="29" t="s">
        <v>982</v>
      </c>
      <c r="G5382" s="29" t="s">
        <v>3233</v>
      </c>
      <c r="H5382" s="29" t="s">
        <v>3234</v>
      </c>
      <c r="I5382" s="29" t="s">
        <v>3262</v>
      </c>
      <c r="J5382" s="29" t="s">
        <v>3263</v>
      </c>
      <c r="K5382" s="29" t="s">
        <v>3264</v>
      </c>
      <c r="L5382" s="29" t="s">
        <v>3103</v>
      </c>
      <c r="M5382" s="29" t="s">
        <v>3265</v>
      </c>
      <c r="N5382" s="29" t="s">
        <v>3266</v>
      </c>
      <c r="O5382" s="29" t="s">
        <v>3273</v>
      </c>
      <c r="P5382" s="29" t="s">
        <v>3274</v>
      </c>
      <c r="Q5382" s="29" t="s">
        <v>3209</v>
      </c>
      <c r="R5382" s="29" t="s">
        <v>3210</v>
      </c>
      <c r="S5382" s="29" t="s">
        <v>3098</v>
      </c>
      <c r="T5382" s="29"/>
      <c r="U5382" s="30">
        <v>234</v>
      </c>
      <c r="V5382" s="30">
        <v>273</v>
      </c>
      <c r="W5382" s="30">
        <v>156</v>
      </c>
      <c r="X5382" s="30">
        <v>546</v>
      </c>
      <c r="Y5382" s="30">
        <v>312</v>
      </c>
      <c r="Z5382" s="30">
        <v>78</v>
      </c>
      <c r="AA5382" s="30">
        <v>78</v>
      </c>
      <c r="AB5382" s="30">
        <v>0</v>
      </c>
      <c r="AC5382" s="30">
        <v>273</v>
      </c>
      <c r="AD5382" s="30">
        <v>273</v>
      </c>
      <c r="AE5382" s="30">
        <v>117</v>
      </c>
      <c r="AF5382" s="30">
        <v>156</v>
      </c>
    </row>
    <row r="5383" spans="1:32" x14ac:dyDescent="0.45">
      <c r="A5383" s="29" t="s">
        <v>1060</v>
      </c>
      <c r="B5383" s="29" t="s">
        <v>1061</v>
      </c>
      <c r="C5383" s="29" t="s">
        <v>3211</v>
      </c>
      <c r="D5383" s="29" t="s">
        <v>3212</v>
      </c>
      <c r="E5383" s="29" t="s">
        <v>3213</v>
      </c>
      <c r="F5383" s="29" t="s">
        <v>982</v>
      </c>
      <c r="G5383" s="29" t="s">
        <v>3233</v>
      </c>
      <c r="H5383" s="29" t="s">
        <v>3234</v>
      </c>
      <c r="I5383" s="29" t="s">
        <v>3262</v>
      </c>
      <c r="J5383" s="29" t="s">
        <v>3263</v>
      </c>
      <c r="K5383" s="29" t="s">
        <v>3264</v>
      </c>
      <c r="L5383" s="29" t="s">
        <v>3103</v>
      </c>
      <c r="M5383" s="29" t="s">
        <v>3265</v>
      </c>
      <c r="N5383" s="29" t="s">
        <v>3266</v>
      </c>
      <c r="O5383" s="29" t="s">
        <v>3372</v>
      </c>
      <c r="P5383" s="29" t="s">
        <v>3373</v>
      </c>
      <c r="Q5383" s="29" t="s">
        <v>3209</v>
      </c>
      <c r="R5383" s="29" t="s">
        <v>3210</v>
      </c>
      <c r="S5383" s="29" t="s">
        <v>3098</v>
      </c>
      <c r="T5383" s="29"/>
      <c r="U5383" s="30">
        <v>17227</v>
      </c>
      <c r="V5383" s="30">
        <v>25254</v>
      </c>
      <c r="W5383" s="30">
        <v>17814</v>
      </c>
      <c r="X5383" s="30">
        <v>14719</v>
      </c>
      <c r="Y5383" s="30">
        <v>18474</v>
      </c>
      <c r="Z5383" s="30">
        <v>18101</v>
      </c>
      <c r="AA5383" s="30">
        <v>21201</v>
      </c>
      <c r="AB5383" s="30">
        <v>21340</v>
      </c>
      <c r="AC5383" s="30">
        <v>15664</v>
      </c>
      <c r="AD5383" s="30">
        <v>17543</v>
      </c>
      <c r="AE5383" s="30">
        <v>16563</v>
      </c>
      <c r="AF5383" s="30">
        <v>15562</v>
      </c>
    </row>
    <row r="5384" spans="1:32" x14ac:dyDescent="0.45">
      <c r="A5384" s="29" t="s">
        <v>1060</v>
      </c>
      <c r="B5384" s="29" t="s">
        <v>1061</v>
      </c>
      <c r="C5384" s="29" t="s">
        <v>3211</v>
      </c>
      <c r="D5384" s="29" t="s">
        <v>3212</v>
      </c>
      <c r="E5384" s="29" t="s">
        <v>3213</v>
      </c>
      <c r="F5384" s="29" t="s">
        <v>982</v>
      </c>
      <c r="G5384" s="29" t="s">
        <v>3233</v>
      </c>
      <c r="H5384" s="29" t="s">
        <v>3234</v>
      </c>
      <c r="I5384" s="29" t="s">
        <v>3262</v>
      </c>
      <c r="J5384" s="29" t="s">
        <v>3263</v>
      </c>
      <c r="K5384" s="29" t="s">
        <v>3264</v>
      </c>
      <c r="L5384" s="29" t="s">
        <v>3103</v>
      </c>
      <c r="M5384" s="29" t="s">
        <v>3322</v>
      </c>
      <c r="N5384" s="29" t="s">
        <v>3323</v>
      </c>
      <c r="O5384" s="29" t="s">
        <v>3324</v>
      </c>
      <c r="P5384" s="29" t="s">
        <v>3325</v>
      </c>
      <c r="Q5384" s="29" t="s">
        <v>3209</v>
      </c>
      <c r="R5384" s="29" t="s">
        <v>3210</v>
      </c>
      <c r="S5384" s="29" t="s">
        <v>3098</v>
      </c>
      <c r="T5384" s="29"/>
      <c r="U5384" s="30">
        <v>28000</v>
      </c>
      <c r="V5384" s="30">
        <v>28000</v>
      </c>
      <c r="W5384" s="30">
        <v>28000</v>
      </c>
      <c r="X5384" s="30">
        <v>28000</v>
      </c>
      <c r="Y5384" s="30">
        <v>28000</v>
      </c>
      <c r="Z5384" s="30">
        <v>28000</v>
      </c>
      <c r="AA5384" s="30">
        <v>28000</v>
      </c>
      <c r="AB5384" s="30">
        <v>28000</v>
      </c>
      <c r="AC5384" s="30">
        <v>28000</v>
      </c>
      <c r="AD5384" s="30">
        <v>28000</v>
      </c>
      <c r="AE5384" s="30">
        <v>28000</v>
      </c>
      <c r="AF5384" s="30">
        <v>28000</v>
      </c>
    </row>
    <row r="5385" spans="1:32" x14ac:dyDescent="0.45">
      <c r="A5385" s="29" t="s">
        <v>1060</v>
      </c>
      <c r="B5385" s="29" t="s">
        <v>1061</v>
      </c>
      <c r="C5385" s="29" t="s">
        <v>3211</v>
      </c>
      <c r="D5385" s="29" t="s">
        <v>3212</v>
      </c>
      <c r="E5385" s="29" t="s">
        <v>3213</v>
      </c>
      <c r="F5385" s="29" t="s">
        <v>982</v>
      </c>
      <c r="G5385" s="29" t="s">
        <v>3233</v>
      </c>
      <c r="H5385" s="29" t="s">
        <v>3234</v>
      </c>
      <c r="I5385" s="29" t="s">
        <v>3262</v>
      </c>
      <c r="J5385" s="29" t="s">
        <v>3263</v>
      </c>
      <c r="K5385" s="29" t="s">
        <v>3264</v>
      </c>
      <c r="L5385" s="29" t="s">
        <v>3103</v>
      </c>
      <c r="M5385" s="29" t="s">
        <v>3322</v>
      </c>
      <c r="N5385" s="29" t="s">
        <v>3323</v>
      </c>
      <c r="O5385" s="29" t="s">
        <v>3374</v>
      </c>
      <c r="P5385" s="29" t="s">
        <v>3375</v>
      </c>
      <c r="Q5385" s="29" t="s">
        <v>3209</v>
      </c>
      <c r="R5385" s="29" t="s">
        <v>3210</v>
      </c>
      <c r="S5385" s="29" t="s">
        <v>3098</v>
      </c>
      <c r="T5385" s="29"/>
      <c r="U5385" s="30">
        <v>10000</v>
      </c>
      <c r="V5385" s="30">
        <v>10000</v>
      </c>
      <c r="W5385" s="30">
        <v>10000</v>
      </c>
      <c r="X5385" s="30">
        <v>10000</v>
      </c>
      <c r="Y5385" s="30">
        <v>10000</v>
      </c>
      <c r="Z5385" s="30">
        <v>10000</v>
      </c>
      <c r="AA5385" s="30">
        <v>10000</v>
      </c>
      <c r="AB5385" s="30">
        <v>10000</v>
      </c>
      <c r="AC5385" s="30">
        <v>10000</v>
      </c>
      <c r="AD5385" s="30">
        <v>10000</v>
      </c>
      <c r="AE5385" s="30">
        <v>10000</v>
      </c>
      <c r="AF5385" s="30">
        <v>10000</v>
      </c>
    </row>
    <row r="5386" spans="1:32" x14ac:dyDescent="0.45">
      <c r="A5386" s="29" t="s">
        <v>1060</v>
      </c>
      <c r="B5386" s="29" t="s">
        <v>1061</v>
      </c>
      <c r="C5386" s="29" t="s">
        <v>3211</v>
      </c>
      <c r="D5386" s="29" t="s">
        <v>3212</v>
      </c>
      <c r="E5386" s="29" t="s">
        <v>3213</v>
      </c>
      <c r="F5386" s="29" t="s">
        <v>982</v>
      </c>
      <c r="G5386" s="29" t="s">
        <v>3233</v>
      </c>
      <c r="H5386" s="29" t="s">
        <v>3234</v>
      </c>
      <c r="I5386" s="29" t="s">
        <v>3262</v>
      </c>
      <c r="J5386" s="29" t="s">
        <v>3263</v>
      </c>
      <c r="K5386" s="29" t="s">
        <v>3264</v>
      </c>
      <c r="L5386" s="29" t="s">
        <v>3103</v>
      </c>
      <c r="M5386" s="29" t="s">
        <v>3326</v>
      </c>
      <c r="N5386" s="29" t="s">
        <v>3327</v>
      </c>
      <c r="O5386" s="29" t="s">
        <v>3527</v>
      </c>
      <c r="P5386" s="29" t="s">
        <v>3528</v>
      </c>
      <c r="Q5386" s="29" t="s">
        <v>3209</v>
      </c>
      <c r="R5386" s="29" t="s">
        <v>3210</v>
      </c>
      <c r="S5386" s="29" t="s">
        <v>3098</v>
      </c>
      <c r="T5386" s="29"/>
      <c r="U5386" s="30">
        <v>389</v>
      </c>
      <c r="V5386" s="30">
        <v>373</v>
      </c>
      <c r="W5386" s="30">
        <v>116</v>
      </c>
      <c r="X5386" s="30">
        <v>232</v>
      </c>
      <c r="Y5386" s="30">
        <v>216</v>
      </c>
      <c r="Z5386" s="30">
        <v>158</v>
      </c>
      <c r="AA5386" s="30">
        <v>723</v>
      </c>
      <c r="AB5386" s="30">
        <v>169</v>
      </c>
      <c r="AC5386" s="30">
        <v>0</v>
      </c>
      <c r="AD5386" s="30">
        <v>139</v>
      </c>
      <c r="AE5386" s="30">
        <v>715</v>
      </c>
      <c r="AF5386" s="30">
        <v>159</v>
      </c>
    </row>
    <row r="5387" spans="1:32" x14ac:dyDescent="0.45">
      <c r="A5387" s="29" t="s">
        <v>1060</v>
      </c>
      <c r="B5387" s="29" t="s">
        <v>1061</v>
      </c>
      <c r="C5387" s="29" t="s">
        <v>3211</v>
      </c>
      <c r="D5387" s="29" t="s">
        <v>3212</v>
      </c>
      <c r="E5387" s="29" t="s">
        <v>3213</v>
      </c>
      <c r="F5387" s="29" t="s">
        <v>982</v>
      </c>
      <c r="G5387" s="29" t="s">
        <v>3233</v>
      </c>
      <c r="H5387" s="29" t="s">
        <v>3234</v>
      </c>
      <c r="I5387" s="29" t="s">
        <v>3262</v>
      </c>
      <c r="J5387" s="29" t="s">
        <v>3263</v>
      </c>
      <c r="K5387" s="29" t="s">
        <v>3264</v>
      </c>
      <c r="L5387" s="29" t="s">
        <v>3103</v>
      </c>
      <c r="M5387" s="29" t="s">
        <v>3326</v>
      </c>
      <c r="N5387" s="29" t="s">
        <v>3327</v>
      </c>
      <c r="O5387" s="29" t="s">
        <v>3328</v>
      </c>
      <c r="P5387" s="29" t="s">
        <v>3329</v>
      </c>
      <c r="Q5387" s="29" t="s">
        <v>3209</v>
      </c>
      <c r="R5387" s="29" t="s">
        <v>3210</v>
      </c>
      <c r="S5387" s="29" t="s">
        <v>3098</v>
      </c>
      <c r="T5387" s="29"/>
      <c r="U5387" s="30">
        <v>0</v>
      </c>
      <c r="V5387" s="30">
        <v>0</v>
      </c>
      <c r="W5387" s="30">
        <v>78</v>
      </c>
      <c r="X5387" s="30">
        <v>0</v>
      </c>
      <c r="Y5387" s="30">
        <v>195</v>
      </c>
      <c r="Z5387" s="30">
        <v>0</v>
      </c>
      <c r="AA5387" s="30">
        <v>0</v>
      </c>
      <c r="AB5387" s="30">
        <v>0</v>
      </c>
      <c r="AC5387" s="30">
        <v>0</v>
      </c>
      <c r="AD5387" s="30">
        <v>0</v>
      </c>
      <c r="AE5387" s="30">
        <v>0</v>
      </c>
      <c r="AF5387" s="30">
        <v>0</v>
      </c>
    </row>
    <row r="5388" spans="1:32" x14ac:dyDescent="0.45">
      <c r="A5388" s="29" t="s">
        <v>1060</v>
      </c>
      <c r="B5388" s="29" t="s">
        <v>1061</v>
      </c>
      <c r="C5388" s="29" t="s">
        <v>3211</v>
      </c>
      <c r="D5388" s="29" t="s">
        <v>3212</v>
      </c>
      <c r="E5388" s="29" t="s">
        <v>3213</v>
      </c>
      <c r="F5388" s="29" t="s">
        <v>982</v>
      </c>
      <c r="G5388" s="29" t="s">
        <v>3233</v>
      </c>
      <c r="H5388" s="29" t="s">
        <v>3234</v>
      </c>
      <c r="I5388" s="29" t="s">
        <v>3262</v>
      </c>
      <c r="J5388" s="29" t="s">
        <v>3263</v>
      </c>
      <c r="K5388" s="29" t="s">
        <v>3264</v>
      </c>
      <c r="L5388" s="29" t="s">
        <v>3103</v>
      </c>
      <c r="M5388" s="29" t="s">
        <v>3326</v>
      </c>
      <c r="N5388" s="29" t="s">
        <v>3327</v>
      </c>
      <c r="O5388" s="29" t="s">
        <v>3330</v>
      </c>
      <c r="P5388" s="29" t="s">
        <v>3331</v>
      </c>
      <c r="Q5388" s="29" t="s">
        <v>3209</v>
      </c>
      <c r="R5388" s="29" t="s">
        <v>3210</v>
      </c>
      <c r="S5388" s="29" t="s">
        <v>3098</v>
      </c>
      <c r="T5388" s="29"/>
      <c r="U5388" s="30">
        <v>0</v>
      </c>
      <c r="V5388" s="30">
        <v>0</v>
      </c>
      <c r="W5388" s="30">
        <v>0</v>
      </c>
      <c r="X5388" s="30">
        <v>0</v>
      </c>
      <c r="Y5388" s="30">
        <v>0</v>
      </c>
      <c r="Z5388" s="30">
        <v>0</v>
      </c>
      <c r="AA5388" s="30">
        <v>0</v>
      </c>
      <c r="AB5388" s="30">
        <v>0</v>
      </c>
      <c r="AC5388" s="30">
        <v>0</v>
      </c>
      <c r="AD5388" s="30">
        <v>0</v>
      </c>
      <c r="AE5388" s="30">
        <v>0</v>
      </c>
      <c r="AF5388" s="30">
        <v>0</v>
      </c>
    </row>
    <row r="5389" spans="1:32" x14ac:dyDescent="0.45">
      <c r="A5389" s="29" t="s">
        <v>1060</v>
      </c>
      <c r="B5389" s="29" t="s">
        <v>1061</v>
      </c>
      <c r="C5389" s="29" t="s">
        <v>3211</v>
      </c>
      <c r="D5389" s="29" t="s">
        <v>3212</v>
      </c>
      <c r="E5389" s="29" t="s">
        <v>3213</v>
      </c>
      <c r="F5389" s="29" t="s">
        <v>982</v>
      </c>
      <c r="G5389" s="29" t="s">
        <v>3233</v>
      </c>
      <c r="H5389" s="29" t="s">
        <v>3234</v>
      </c>
      <c r="I5389" s="29" t="s">
        <v>3262</v>
      </c>
      <c r="J5389" s="29" t="s">
        <v>3263</v>
      </c>
      <c r="K5389" s="29" t="s">
        <v>3264</v>
      </c>
      <c r="L5389" s="29" t="s">
        <v>3103</v>
      </c>
      <c r="M5389" s="29" t="s">
        <v>3326</v>
      </c>
      <c r="N5389" s="29" t="s">
        <v>3327</v>
      </c>
      <c r="O5389" s="29" t="s">
        <v>3332</v>
      </c>
      <c r="P5389" s="29" t="s">
        <v>3333</v>
      </c>
      <c r="Q5389" s="29" t="s">
        <v>3209</v>
      </c>
      <c r="R5389" s="29" t="s">
        <v>3210</v>
      </c>
      <c r="S5389" s="29" t="s">
        <v>3098</v>
      </c>
      <c r="T5389" s="29"/>
      <c r="U5389" s="30">
        <v>23100</v>
      </c>
      <c r="V5389" s="30">
        <v>23100</v>
      </c>
      <c r="W5389" s="30">
        <v>23100</v>
      </c>
      <c r="X5389" s="30">
        <v>23100</v>
      </c>
      <c r="Y5389" s="30">
        <v>23100</v>
      </c>
      <c r="Z5389" s="30">
        <v>23100</v>
      </c>
      <c r="AA5389" s="30">
        <v>23100</v>
      </c>
      <c r="AB5389" s="30">
        <v>23100</v>
      </c>
      <c r="AC5389" s="30">
        <v>23100</v>
      </c>
      <c r="AD5389" s="30">
        <v>23100</v>
      </c>
      <c r="AE5389" s="30">
        <v>23100</v>
      </c>
      <c r="AF5389" s="30">
        <v>23100</v>
      </c>
    </row>
    <row r="5390" spans="1:32" x14ac:dyDescent="0.45">
      <c r="A5390" s="29" t="s">
        <v>1060</v>
      </c>
      <c r="B5390" s="29" t="s">
        <v>1061</v>
      </c>
      <c r="C5390" s="29" t="s">
        <v>3211</v>
      </c>
      <c r="D5390" s="29" t="s">
        <v>3212</v>
      </c>
      <c r="E5390" s="29" t="s">
        <v>3213</v>
      </c>
      <c r="F5390" s="29" t="s">
        <v>982</v>
      </c>
      <c r="G5390" s="29" t="s">
        <v>3233</v>
      </c>
      <c r="H5390" s="29" t="s">
        <v>3234</v>
      </c>
      <c r="I5390" s="29" t="s">
        <v>3275</v>
      </c>
      <c r="J5390" s="29" t="s">
        <v>3276</v>
      </c>
      <c r="K5390" s="29" t="s">
        <v>3277</v>
      </c>
      <c r="L5390" s="29" t="s">
        <v>3100</v>
      </c>
      <c r="M5390" s="29" t="s">
        <v>3278</v>
      </c>
      <c r="N5390" s="29" t="s">
        <v>3279</v>
      </c>
      <c r="O5390" s="29" t="s">
        <v>3280</v>
      </c>
      <c r="P5390" s="29" t="s">
        <v>3281</v>
      </c>
      <c r="Q5390" s="29" t="s">
        <v>3249</v>
      </c>
      <c r="R5390" s="29" t="s">
        <v>3210</v>
      </c>
      <c r="S5390" s="29" t="s">
        <v>3098</v>
      </c>
      <c r="T5390" s="29"/>
      <c r="U5390" s="30">
        <v>1470</v>
      </c>
      <c r="V5390" s="30">
        <v>1470</v>
      </c>
      <c r="W5390" s="30">
        <v>1470</v>
      </c>
      <c r="X5390" s="30">
        <v>1470</v>
      </c>
      <c r="Y5390" s="30">
        <v>1470</v>
      </c>
      <c r="Z5390" s="30">
        <v>1480</v>
      </c>
      <c r="AA5390" s="30">
        <v>735</v>
      </c>
      <c r="AB5390" s="30">
        <v>745</v>
      </c>
      <c r="AC5390" s="30">
        <v>0</v>
      </c>
      <c r="AD5390" s="30">
        <v>0</v>
      </c>
      <c r="AE5390" s="30">
        <v>0</v>
      </c>
      <c r="AF5390" s="30">
        <v>0</v>
      </c>
    </row>
    <row r="5391" spans="1:32" x14ac:dyDescent="0.45">
      <c r="A5391" s="29" t="s">
        <v>1060</v>
      </c>
      <c r="B5391" s="29" t="s">
        <v>1061</v>
      </c>
      <c r="C5391" s="29" t="s">
        <v>3211</v>
      </c>
      <c r="D5391" s="29" t="s">
        <v>3212</v>
      </c>
      <c r="E5391" s="29" t="s">
        <v>3213</v>
      </c>
      <c r="F5391" s="29" t="s">
        <v>982</v>
      </c>
      <c r="G5391" s="29" t="s">
        <v>3233</v>
      </c>
      <c r="H5391" s="29" t="s">
        <v>3234</v>
      </c>
      <c r="I5391" s="29" t="s">
        <v>3275</v>
      </c>
      <c r="J5391" s="29" t="s">
        <v>3276</v>
      </c>
      <c r="K5391" s="29" t="s">
        <v>3277</v>
      </c>
      <c r="L5391" s="29" t="s">
        <v>3100</v>
      </c>
      <c r="M5391" s="29" t="s">
        <v>3278</v>
      </c>
      <c r="N5391" s="29" t="s">
        <v>3279</v>
      </c>
      <c r="O5391" s="29" t="s">
        <v>3280</v>
      </c>
      <c r="P5391" s="29" t="s">
        <v>3281</v>
      </c>
      <c r="Q5391" s="29" t="s">
        <v>3209</v>
      </c>
      <c r="R5391" s="29" t="s">
        <v>3210</v>
      </c>
      <c r="S5391" s="29" t="s">
        <v>3098</v>
      </c>
      <c r="T5391" s="29"/>
      <c r="U5391" s="30">
        <v>103000</v>
      </c>
      <c r="V5391" s="30">
        <v>103000</v>
      </c>
      <c r="W5391" s="30">
        <v>103000</v>
      </c>
      <c r="X5391" s="30">
        <v>103000</v>
      </c>
      <c r="Y5391" s="30">
        <v>103000</v>
      </c>
      <c r="Z5391" s="30">
        <v>103000</v>
      </c>
      <c r="AA5391" s="30">
        <v>103000</v>
      </c>
      <c r="AB5391" s="30">
        <v>103000</v>
      </c>
      <c r="AC5391" s="30">
        <v>103000</v>
      </c>
      <c r="AD5391" s="30">
        <v>103000</v>
      </c>
      <c r="AE5391" s="30">
        <v>103000</v>
      </c>
      <c r="AF5391" s="30">
        <v>103000</v>
      </c>
    </row>
    <row r="5392" spans="1:32" x14ac:dyDescent="0.45">
      <c r="A5392" s="29" t="s">
        <v>1060</v>
      </c>
      <c r="B5392" s="29" t="s">
        <v>1061</v>
      </c>
      <c r="C5392" s="29" t="s">
        <v>3211</v>
      </c>
      <c r="D5392" s="29" t="s">
        <v>3212</v>
      </c>
      <c r="E5392" s="29" t="s">
        <v>3213</v>
      </c>
      <c r="F5392" s="29" t="s">
        <v>982</v>
      </c>
      <c r="G5392" s="29" t="s">
        <v>3233</v>
      </c>
      <c r="H5392" s="29" t="s">
        <v>3234</v>
      </c>
      <c r="I5392" s="29" t="s">
        <v>3275</v>
      </c>
      <c r="J5392" s="29" t="s">
        <v>3276</v>
      </c>
      <c r="K5392" s="29" t="s">
        <v>3277</v>
      </c>
      <c r="L5392" s="29" t="s">
        <v>3100</v>
      </c>
      <c r="M5392" s="29" t="s">
        <v>3312</v>
      </c>
      <c r="N5392" s="29" t="s">
        <v>3313</v>
      </c>
      <c r="O5392" s="29" t="s">
        <v>3314</v>
      </c>
      <c r="P5392" s="29" t="s">
        <v>3315</v>
      </c>
      <c r="Q5392" s="29" t="s">
        <v>3209</v>
      </c>
      <c r="R5392" s="29" t="s">
        <v>3210</v>
      </c>
      <c r="S5392" s="29" t="s">
        <v>3098</v>
      </c>
      <c r="T5392" s="29"/>
      <c r="U5392" s="30">
        <v>60000</v>
      </c>
      <c r="V5392" s="30">
        <v>60000</v>
      </c>
      <c r="W5392" s="30">
        <v>60000</v>
      </c>
      <c r="X5392" s="30">
        <v>60000</v>
      </c>
      <c r="Y5392" s="30">
        <v>60000</v>
      </c>
      <c r="Z5392" s="30">
        <v>60000</v>
      </c>
      <c r="AA5392" s="30">
        <v>60000</v>
      </c>
      <c r="AB5392" s="30">
        <v>60000</v>
      </c>
      <c r="AC5392" s="30">
        <v>60000</v>
      </c>
      <c r="AD5392" s="30">
        <v>60000</v>
      </c>
      <c r="AE5392" s="30">
        <v>60000</v>
      </c>
      <c r="AF5392" s="30">
        <v>60000</v>
      </c>
    </row>
    <row r="5393" spans="1:32" x14ac:dyDescent="0.45">
      <c r="A5393" s="29" t="s">
        <v>1060</v>
      </c>
      <c r="B5393" s="29" t="s">
        <v>1061</v>
      </c>
      <c r="C5393" s="29" t="s">
        <v>3211</v>
      </c>
      <c r="D5393" s="29" t="s">
        <v>3212</v>
      </c>
      <c r="E5393" s="29" t="s">
        <v>3213</v>
      </c>
      <c r="F5393" s="29" t="s">
        <v>982</v>
      </c>
      <c r="G5393" s="29" t="s">
        <v>3233</v>
      </c>
      <c r="H5393" s="29" t="s">
        <v>3234</v>
      </c>
      <c r="I5393" s="29" t="s">
        <v>3275</v>
      </c>
      <c r="J5393" s="29" t="s">
        <v>3276</v>
      </c>
      <c r="K5393" s="29" t="s">
        <v>3282</v>
      </c>
      <c r="L5393" s="29" t="s">
        <v>3112</v>
      </c>
      <c r="M5393" s="29" t="s">
        <v>3283</v>
      </c>
      <c r="N5393" s="29" t="s">
        <v>3284</v>
      </c>
      <c r="O5393" s="29" t="s">
        <v>3376</v>
      </c>
      <c r="P5393" s="29" t="s">
        <v>3377</v>
      </c>
      <c r="Q5393" s="29" t="s">
        <v>3209</v>
      </c>
      <c r="R5393" s="29" t="s">
        <v>3210</v>
      </c>
      <c r="S5393" s="29" t="s">
        <v>3098</v>
      </c>
      <c r="T5393" s="29"/>
      <c r="U5393" s="30">
        <v>48450</v>
      </c>
      <c r="V5393" s="30">
        <v>48450</v>
      </c>
      <c r="W5393" s="30">
        <v>48450</v>
      </c>
      <c r="X5393" s="30">
        <v>48450</v>
      </c>
      <c r="Y5393" s="30">
        <v>48450</v>
      </c>
      <c r="Z5393" s="30">
        <v>48450</v>
      </c>
      <c r="AA5393" s="30">
        <v>48450</v>
      </c>
      <c r="AB5393" s="30">
        <v>48450</v>
      </c>
      <c r="AC5393" s="30">
        <v>48450</v>
      </c>
      <c r="AD5393" s="30">
        <v>48450</v>
      </c>
      <c r="AE5393" s="30">
        <v>48450</v>
      </c>
      <c r="AF5393" s="30">
        <v>48450</v>
      </c>
    </row>
    <row r="5394" spans="1:32" x14ac:dyDescent="0.45">
      <c r="A5394" s="29" t="s">
        <v>1060</v>
      </c>
      <c r="B5394" s="29" t="s">
        <v>1061</v>
      </c>
      <c r="C5394" s="29" t="s">
        <v>3211</v>
      </c>
      <c r="D5394" s="29" t="s">
        <v>3212</v>
      </c>
      <c r="E5394" s="29" t="s">
        <v>3213</v>
      </c>
      <c r="F5394" s="29" t="s">
        <v>982</v>
      </c>
      <c r="G5394" s="29" t="s">
        <v>3233</v>
      </c>
      <c r="H5394" s="29" t="s">
        <v>3234</v>
      </c>
      <c r="I5394" s="29" t="s">
        <v>3275</v>
      </c>
      <c r="J5394" s="29" t="s">
        <v>3276</v>
      </c>
      <c r="K5394" s="29" t="s">
        <v>3287</v>
      </c>
      <c r="L5394" s="29" t="s">
        <v>3101</v>
      </c>
      <c r="M5394" s="29" t="s">
        <v>3288</v>
      </c>
      <c r="N5394" s="29" t="s">
        <v>3289</v>
      </c>
      <c r="O5394" s="29" t="s">
        <v>3290</v>
      </c>
      <c r="P5394" s="29" t="s">
        <v>3291</v>
      </c>
      <c r="Q5394" s="29" t="s">
        <v>3209</v>
      </c>
      <c r="R5394" s="29" t="s">
        <v>3210</v>
      </c>
      <c r="S5394" s="29" t="s">
        <v>3098</v>
      </c>
      <c r="T5394" s="29"/>
      <c r="U5394" s="30">
        <v>2000</v>
      </c>
      <c r="V5394" s="30">
        <v>2000</v>
      </c>
      <c r="W5394" s="30">
        <v>2000</v>
      </c>
      <c r="X5394" s="30">
        <v>2000</v>
      </c>
      <c r="Y5394" s="30">
        <v>2000</v>
      </c>
      <c r="Z5394" s="30">
        <v>2000</v>
      </c>
      <c r="AA5394" s="30">
        <v>2000</v>
      </c>
      <c r="AB5394" s="30">
        <v>2000</v>
      </c>
      <c r="AC5394" s="30">
        <v>2000</v>
      </c>
      <c r="AD5394" s="30">
        <v>2000</v>
      </c>
      <c r="AE5394" s="30">
        <v>2000</v>
      </c>
      <c r="AF5394" s="30">
        <v>2000</v>
      </c>
    </row>
    <row r="5395" spans="1:32" x14ac:dyDescent="0.45">
      <c r="A5395" s="29" t="s">
        <v>1060</v>
      </c>
      <c r="B5395" s="29" t="s">
        <v>1061</v>
      </c>
      <c r="C5395" s="29" t="s">
        <v>3650</v>
      </c>
      <c r="D5395" s="29" t="s">
        <v>3651</v>
      </c>
      <c r="E5395" s="29" t="s">
        <v>3750</v>
      </c>
      <c r="F5395" s="29" t="s">
        <v>3751</v>
      </c>
      <c r="G5395" s="29" t="s">
        <v>3200</v>
      </c>
      <c r="H5395" s="29" t="s">
        <v>3201</v>
      </c>
      <c r="I5395" s="29" t="s">
        <v>3202</v>
      </c>
      <c r="J5395" s="29" t="s">
        <v>3203</v>
      </c>
      <c r="K5395" s="29" t="s">
        <v>3520</v>
      </c>
      <c r="L5395" s="29" t="s">
        <v>3108</v>
      </c>
      <c r="M5395" s="29" t="s">
        <v>3588</v>
      </c>
      <c r="N5395" s="29" t="s">
        <v>3589</v>
      </c>
      <c r="O5395" s="29" t="s">
        <v>3670</v>
      </c>
      <c r="P5395" s="29" t="s">
        <v>3671</v>
      </c>
      <c r="Q5395" s="29" t="s">
        <v>3209</v>
      </c>
      <c r="R5395" s="29" t="s">
        <v>3098</v>
      </c>
      <c r="S5395" s="29" t="s">
        <v>3098</v>
      </c>
      <c r="T5395" s="29"/>
      <c r="U5395" s="30">
        <v>0</v>
      </c>
      <c r="V5395" s="30">
        <v>0</v>
      </c>
      <c r="W5395" s="30">
        <v>0</v>
      </c>
      <c r="X5395" s="30">
        <v>-36990</v>
      </c>
      <c r="Y5395" s="30">
        <v>-29790</v>
      </c>
      <c r="Z5395" s="30">
        <v>91710</v>
      </c>
      <c r="AA5395" s="30">
        <v>91710</v>
      </c>
      <c r="AB5395" s="30">
        <v>91710</v>
      </c>
      <c r="AC5395" s="30">
        <v>91710</v>
      </c>
      <c r="AD5395" s="30">
        <v>91710</v>
      </c>
      <c r="AE5395" s="30">
        <v>91710</v>
      </c>
      <c r="AF5395" s="30">
        <v>91710</v>
      </c>
    </row>
    <row r="5396" spans="1:32" x14ac:dyDescent="0.45">
      <c r="A5396" s="29" t="s">
        <v>1060</v>
      </c>
      <c r="B5396" s="29" t="s">
        <v>1061</v>
      </c>
      <c r="C5396" s="29" t="s">
        <v>3292</v>
      </c>
      <c r="D5396" s="29" t="s">
        <v>3293</v>
      </c>
      <c r="E5396" s="29" t="s">
        <v>3582</v>
      </c>
      <c r="F5396" s="29" t="s">
        <v>3583</v>
      </c>
      <c r="G5396" s="29" t="s">
        <v>3200</v>
      </c>
      <c r="H5396" s="29" t="s">
        <v>3201</v>
      </c>
      <c r="I5396" s="29" t="s">
        <v>3226</v>
      </c>
      <c r="J5396" s="29" t="s">
        <v>3227</v>
      </c>
      <c r="K5396" s="29" t="s">
        <v>3228</v>
      </c>
      <c r="L5396" s="29" t="s">
        <v>3111</v>
      </c>
      <c r="M5396" s="29" t="s">
        <v>3229</v>
      </c>
      <c r="N5396" s="29" t="s">
        <v>3230</v>
      </c>
      <c r="O5396" s="29" t="s">
        <v>3231</v>
      </c>
      <c r="P5396" s="29" t="s">
        <v>3232</v>
      </c>
      <c r="Q5396" s="29" t="s">
        <v>3209</v>
      </c>
      <c r="R5396" s="29" t="s">
        <v>3210</v>
      </c>
      <c r="S5396" s="29" t="s">
        <v>3098</v>
      </c>
      <c r="T5396" s="29"/>
      <c r="U5396" s="30">
        <v>0</v>
      </c>
      <c r="V5396" s="30">
        <v>0</v>
      </c>
      <c r="W5396" s="30">
        <v>0</v>
      </c>
      <c r="X5396" s="30">
        <v>0</v>
      </c>
      <c r="Y5396" s="30">
        <v>0</v>
      </c>
      <c r="Z5396" s="30">
        <v>0</v>
      </c>
      <c r="AA5396" s="30">
        <v>0</v>
      </c>
      <c r="AB5396" s="30">
        <v>0</v>
      </c>
      <c r="AC5396" s="30">
        <v>0</v>
      </c>
      <c r="AD5396" s="30">
        <v>0</v>
      </c>
      <c r="AE5396" s="30">
        <v>0</v>
      </c>
      <c r="AF5396" s="30">
        <v>0</v>
      </c>
    </row>
    <row r="5397" spans="1:32" x14ac:dyDescent="0.45">
      <c r="A5397" s="29" t="s">
        <v>1060</v>
      </c>
      <c r="B5397" s="29" t="s">
        <v>1061</v>
      </c>
      <c r="C5397" s="29" t="s">
        <v>3292</v>
      </c>
      <c r="D5397" s="29" t="s">
        <v>3293</v>
      </c>
      <c r="E5397" s="29" t="s">
        <v>3582</v>
      </c>
      <c r="F5397" s="29" t="s">
        <v>3583</v>
      </c>
      <c r="G5397" s="29" t="s">
        <v>3200</v>
      </c>
      <c r="H5397" s="29" t="s">
        <v>3201</v>
      </c>
      <c r="I5397" s="29" t="s">
        <v>3226</v>
      </c>
      <c r="J5397" s="29" t="s">
        <v>3227</v>
      </c>
      <c r="K5397" s="29" t="s">
        <v>3228</v>
      </c>
      <c r="L5397" s="29" t="s">
        <v>3111</v>
      </c>
      <c r="M5397" s="29" t="s">
        <v>3295</v>
      </c>
      <c r="N5397" s="29" t="s">
        <v>3296</v>
      </c>
      <c r="O5397" s="29" t="s">
        <v>3297</v>
      </c>
      <c r="P5397" s="29" t="s">
        <v>3298</v>
      </c>
      <c r="Q5397" s="29" t="s">
        <v>3209</v>
      </c>
      <c r="R5397" s="29" t="s">
        <v>3210</v>
      </c>
      <c r="S5397" s="29" t="s">
        <v>3098</v>
      </c>
      <c r="T5397" s="29"/>
      <c r="U5397" s="30">
        <v>0</v>
      </c>
      <c r="V5397" s="30">
        <v>0</v>
      </c>
      <c r="W5397" s="30">
        <v>0</v>
      </c>
      <c r="X5397" s="30">
        <v>0</v>
      </c>
      <c r="Y5397" s="30">
        <v>0</v>
      </c>
      <c r="Z5397" s="30">
        <v>0</v>
      </c>
      <c r="AA5397" s="30">
        <v>0</v>
      </c>
      <c r="AB5397" s="30">
        <v>0</v>
      </c>
      <c r="AC5397" s="30">
        <v>0</v>
      </c>
      <c r="AD5397" s="30">
        <v>0</v>
      </c>
      <c r="AE5397" s="30">
        <v>0</v>
      </c>
      <c r="AF5397" s="30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D895-7B67-432E-9E3C-7E6675DF599B}">
  <dimension ref="A1:O1217"/>
  <sheetViews>
    <sheetView workbookViewId="0">
      <selection activeCell="G17" sqref="G17"/>
    </sheetView>
  </sheetViews>
  <sheetFormatPr defaultRowHeight="17" x14ac:dyDescent="0.45"/>
  <cols>
    <col min="6" max="6" width="8.4140625" bestFit="1" customWidth="1"/>
    <col min="10" max="10" width="10.4140625" bestFit="1" customWidth="1"/>
    <col min="11" max="11" width="16.5" bestFit="1" customWidth="1"/>
    <col min="12" max="12" width="40.5" bestFit="1" customWidth="1"/>
    <col min="13" max="14" width="16.58203125" bestFit="1" customWidth="1"/>
    <col min="15" max="15" width="19.33203125" bestFit="1" customWidth="1"/>
  </cols>
  <sheetData>
    <row r="1" spans="1:15" x14ac:dyDescent="0.45">
      <c r="A1" t="s">
        <v>4015</v>
      </c>
    </row>
    <row r="3" spans="1:15" x14ac:dyDescent="0.45">
      <c r="A3" t="s">
        <v>3183</v>
      </c>
      <c r="B3" s="48" t="s">
        <v>2999</v>
      </c>
      <c r="C3" t="s">
        <v>4021</v>
      </c>
      <c r="D3" t="s">
        <v>4016</v>
      </c>
      <c r="E3" s="48" t="s">
        <v>4017</v>
      </c>
      <c r="F3" s="48" t="s">
        <v>4018</v>
      </c>
      <c r="J3" s="7" t="s">
        <v>3183</v>
      </c>
      <c r="K3" s="7" t="s">
        <v>2999</v>
      </c>
      <c r="L3" s="7" t="s">
        <v>3000</v>
      </c>
      <c r="M3" s="7" t="s">
        <v>4016</v>
      </c>
      <c r="N3" s="7" t="s">
        <v>4017</v>
      </c>
      <c r="O3" t="s">
        <v>4048</v>
      </c>
    </row>
    <row r="4" spans="1:15" x14ac:dyDescent="0.45">
      <c r="A4" t="s">
        <v>4019</v>
      </c>
      <c r="B4" t="s">
        <v>1141</v>
      </c>
      <c r="C4" t="s">
        <v>1142</v>
      </c>
      <c r="D4" t="s">
        <v>3263</v>
      </c>
      <c r="E4" t="s">
        <v>3103</v>
      </c>
      <c r="F4" s="33">
        <v>2</v>
      </c>
      <c r="J4" t="s">
        <v>4019</v>
      </c>
      <c r="K4" t="s">
        <v>1141</v>
      </c>
      <c r="L4" t="s">
        <v>1142</v>
      </c>
      <c r="M4" t="s">
        <v>3263</v>
      </c>
      <c r="N4" t="s">
        <v>3103</v>
      </c>
      <c r="O4" s="47">
        <v>2</v>
      </c>
    </row>
    <row r="5" spans="1:15" x14ac:dyDescent="0.45">
      <c r="A5" t="s">
        <v>4019</v>
      </c>
      <c r="B5" t="s">
        <v>1141</v>
      </c>
      <c r="C5" t="s">
        <v>1142</v>
      </c>
      <c r="D5" t="s">
        <v>3276</v>
      </c>
      <c r="E5" t="s">
        <v>3100</v>
      </c>
      <c r="F5" s="33">
        <v>1</v>
      </c>
      <c r="J5" t="s">
        <v>4019</v>
      </c>
      <c r="K5" t="s">
        <v>1141</v>
      </c>
      <c r="L5" t="s">
        <v>1142</v>
      </c>
      <c r="M5" t="s">
        <v>3276</v>
      </c>
      <c r="N5" t="s">
        <v>3100</v>
      </c>
      <c r="O5" s="47">
        <v>1</v>
      </c>
    </row>
    <row r="6" spans="1:15" x14ac:dyDescent="0.45">
      <c r="A6" t="s">
        <v>4019</v>
      </c>
      <c r="B6" t="s">
        <v>654</v>
      </c>
      <c r="C6" t="s">
        <v>655</v>
      </c>
      <c r="D6" t="s">
        <v>3203</v>
      </c>
      <c r="E6" t="s">
        <v>3102</v>
      </c>
      <c r="F6" s="33">
        <v>1</v>
      </c>
      <c r="J6" t="s">
        <v>4019</v>
      </c>
      <c r="K6" t="s">
        <v>654</v>
      </c>
      <c r="L6" t="s">
        <v>655</v>
      </c>
      <c r="M6" t="s">
        <v>3203</v>
      </c>
      <c r="N6" t="s">
        <v>3102</v>
      </c>
      <c r="O6" s="47">
        <v>1</v>
      </c>
    </row>
    <row r="7" spans="1:15" x14ac:dyDescent="0.45">
      <c r="A7" t="s">
        <v>4019</v>
      </c>
      <c r="B7" t="s">
        <v>654</v>
      </c>
      <c r="C7" t="s">
        <v>655</v>
      </c>
      <c r="D7" t="s">
        <v>3203</v>
      </c>
      <c r="E7" t="s">
        <v>3113</v>
      </c>
      <c r="F7" s="33">
        <v>60</v>
      </c>
      <c r="J7" t="s">
        <v>4019</v>
      </c>
      <c r="K7" t="s">
        <v>654</v>
      </c>
      <c r="L7" t="s">
        <v>655</v>
      </c>
      <c r="M7" t="s">
        <v>3203</v>
      </c>
      <c r="N7" t="s">
        <v>3113</v>
      </c>
      <c r="O7" s="47">
        <v>60</v>
      </c>
    </row>
    <row r="8" spans="1:15" x14ac:dyDescent="0.45">
      <c r="A8" t="s">
        <v>4019</v>
      </c>
      <c r="B8" t="s">
        <v>654</v>
      </c>
      <c r="C8" t="s">
        <v>655</v>
      </c>
      <c r="D8" t="s">
        <v>3263</v>
      </c>
      <c r="E8" t="s">
        <v>3118</v>
      </c>
      <c r="F8" s="33">
        <v>1</v>
      </c>
      <c r="J8" t="s">
        <v>4019</v>
      </c>
      <c r="K8" t="s">
        <v>654</v>
      </c>
      <c r="L8" t="s">
        <v>655</v>
      </c>
      <c r="M8" t="s">
        <v>3263</v>
      </c>
      <c r="N8" t="s">
        <v>3118</v>
      </c>
      <c r="O8" s="47">
        <v>1</v>
      </c>
    </row>
    <row r="9" spans="1:15" x14ac:dyDescent="0.45">
      <c r="A9" t="s">
        <v>4019</v>
      </c>
      <c r="B9" t="s">
        <v>654</v>
      </c>
      <c r="C9" t="s">
        <v>655</v>
      </c>
      <c r="D9" t="s">
        <v>3263</v>
      </c>
      <c r="E9" t="s">
        <v>3103</v>
      </c>
      <c r="F9" s="33">
        <v>2</v>
      </c>
      <c r="J9" t="s">
        <v>4019</v>
      </c>
      <c r="K9" t="s">
        <v>654</v>
      </c>
      <c r="L9" t="s">
        <v>655</v>
      </c>
      <c r="M9" t="s">
        <v>3263</v>
      </c>
      <c r="N9" t="s">
        <v>3103</v>
      </c>
      <c r="O9" s="47">
        <v>2</v>
      </c>
    </row>
    <row r="10" spans="1:15" x14ac:dyDescent="0.45">
      <c r="A10" t="s">
        <v>4019</v>
      </c>
      <c r="B10" t="s">
        <v>654</v>
      </c>
      <c r="C10" t="s">
        <v>655</v>
      </c>
      <c r="D10" t="s">
        <v>3276</v>
      </c>
      <c r="E10" t="s">
        <v>3100</v>
      </c>
      <c r="F10" s="33">
        <v>4</v>
      </c>
      <c r="J10" t="s">
        <v>4019</v>
      </c>
      <c r="K10" t="s">
        <v>654</v>
      </c>
      <c r="L10" t="s">
        <v>655</v>
      </c>
      <c r="M10" t="s">
        <v>3276</v>
      </c>
      <c r="N10" t="s">
        <v>3100</v>
      </c>
      <c r="O10" s="47">
        <v>4</v>
      </c>
    </row>
    <row r="11" spans="1:15" x14ac:dyDescent="0.45">
      <c r="A11" t="s">
        <v>4019</v>
      </c>
      <c r="B11" t="s">
        <v>276</v>
      </c>
      <c r="C11" t="s">
        <v>277</v>
      </c>
      <c r="D11" t="s">
        <v>3243</v>
      </c>
      <c r="E11" t="s">
        <v>3106</v>
      </c>
      <c r="F11" s="33">
        <v>31</v>
      </c>
      <c r="J11" t="s">
        <v>4019</v>
      </c>
      <c r="K11" t="s">
        <v>276</v>
      </c>
      <c r="L11" t="s">
        <v>277</v>
      </c>
      <c r="M11" t="s">
        <v>3243</v>
      </c>
      <c r="N11" t="s">
        <v>3106</v>
      </c>
      <c r="O11" s="47">
        <v>31</v>
      </c>
    </row>
    <row r="12" spans="1:15" x14ac:dyDescent="0.45">
      <c r="A12" t="s">
        <v>4019</v>
      </c>
      <c r="B12" t="s">
        <v>276</v>
      </c>
      <c r="C12" t="s">
        <v>277</v>
      </c>
      <c r="D12" t="s">
        <v>3263</v>
      </c>
      <c r="E12" t="s">
        <v>3103</v>
      </c>
      <c r="F12" s="33">
        <v>2</v>
      </c>
      <c r="J12" t="s">
        <v>4019</v>
      </c>
      <c r="K12" t="s">
        <v>276</v>
      </c>
      <c r="L12" t="s">
        <v>277</v>
      </c>
      <c r="M12" t="s">
        <v>3263</v>
      </c>
      <c r="N12" t="s">
        <v>3103</v>
      </c>
      <c r="O12" s="47">
        <v>2</v>
      </c>
    </row>
    <row r="13" spans="1:15" x14ac:dyDescent="0.45">
      <c r="A13" t="s">
        <v>4019</v>
      </c>
      <c r="B13" t="s">
        <v>276</v>
      </c>
      <c r="C13" t="s">
        <v>277</v>
      </c>
      <c r="D13" t="s">
        <v>3276</v>
      </c>
      <c r="E13" t="s">
        <v>3100</v>
      </c>
      <c r="F13" s="33">
        <v>5</v>
      </c>
      <c r="J13" t="s">
        <v>4019</v>
      </c>
      <c r="K13" t="s">
        <v>276</v>
      </c>
      <c r="L13" t="s">
        <v>277</v>
      </c>
      <c r="M13" t="s">
        <v>3276</v>
      </c>
      <c r="N13" t="s">
        <v>3100</v>
      </c>
      <c r="O13" s="47">
        <v>5</v>
      </c>
    </row>
    <row r="14" spans="1:15" x14ac:dyDescent="0.45">
      <c r="A14" t="s">
        <v>4019</v>
      </c>
      <c r="B14" t="s">
        <v>526</v>
      </c>
      <c r="C14" t="s">
        <v>527</v>
      </c>
      <c r="D14" t="s">
        <v>3342</v>
      </c>
      <c r="E14" t="s">
        <v>3115</v>
      </c>
      <c r="F14" s="33">
        <v>20</v>
      </c>
      <c r="J14" t="s">
        <v>4019</v>
      </c>
      <c r="K14" t="s">
        <v>526</v>
      </c>
      <c r="L14" t="s">
        <v>527</v>
      </c>
      <c r="M14" t="s">
        <v>3342</v>
      </c>
      <c r="N14" t="s">
        <v>3115</v>
      </c>
      <c r="O14" s="47">
        <v>20</v>
      </c>
    </row>
    <row r="15" spans="1:15" x14ac:dyDescent="0.45">
      <c r="A15" t="s">
        <v>4019</v>
      </c>
      <c r="B15" t="s">
        <v>526</v>
      </c>
      <c r="C15" t="s">
        <v>527</v>
      </c>
      <c r="D15" t="s">
        <v>3342</v>
      </c>
      <c r="E15" t="s">
        <v>3116</v>
      </c>
      <c r="F15" s="33">
        <v>3</v>
      </c>
      <c r="J15" t="s">
        <v>4019</v>
      </c>
      <c r="K15" t="s">
        <v>526</v>
      </c>
      <c r="L15" t="s">
        <v>527</v>
      </c>
      <c r="M15" t="s">
        <v>3342</v>
      </c>
      <c r="N15" t="s">
        <v>3116</v>
      </c>
      <c r="O15" s="47">
        <v>3</v>
      </c>
    </row>
    <row r="16" spans="1:15" x14ac:dyDescent="0.45">
      <c r="A16" t="s">
        <v>4019</v>
      </c>
      <c r="B16" t="s">
        <v>526</v>
      </c>
      <c r="C16" t="s">
        <v>527</v>
      </c>
      <c r="D16" t="s">
        <v>3203</v>
      </c>
      <c r="E16" t="s">
        <v>3113</v>
      </c>
      <c r="F16" s="33">
        <v>3</v>
      </c>
      <c r="J16" t="s">
        <v>4019</v>
      </c>
      <c r="K16" t="s">
        <v>526</v>
      </c>
      <c r="L16" t="s">
        <v>527</v>
      </c>
      <c r="M16" t="s">
        <v>3203</v>
      </c>
      <c r="N16" t="s">
        <v>3113</v>
      </c>
      <c r="O16" s="47">
        <v>3</v>
      </c>
    </row>
    <row r="17" spans="1:15" x14ac:dyDescent="0.45">
      <c r="A17" t="s">
        <v>4019</v>
      </c>
      <c r="B17" t="s">
        <v>526</v>
      </c>
      <c r="C17" t="s">
        <v>527</v>
      </c>
      <c r="D17" t="s">
        <v>3243</v>
      </c>
      <c r="E17" t="s">
        <v>3104</v>
      </c>
      <c r="F17" s="33">
        <v>1</v>
      </c>
      <c r="J17" t="s">
        <v>4019</v>
      </c>
      <c r="K17" t="s">
        <v>526</v>
      </c>
      <c r="L17" t="s">
        <v>527</v>
      </c>
      <c r="M17" t="s">
        <v>3243</v>
      </c>
      <c r="N17" t="s">
        <v>3104</v>
      </c>
      <c r="O17" s="47">
        <v>1</v>
      </c>
    </row>
    <row r="18" spans="1:15" x14ac:dyDescent="0.45">
      <c r="A18" t="s">
        <v>4019</v>
      </c>
      <c r="B18" t="s">
        <v>526</v>
      </c>
      <c r="C18" t="s">
        <v>527</v>
      </c>
      <c r="D18" t="s">
        <v>3263</v>
      </c>
      <c r="E18" t="s">
        <v>3103</v>
      </c>
      <c r="F18" s="33">
        <v>1</v>
      </c>
      <c r="J18" t="s">
        <v>4019</v>
      </c>
      <c r="K18" t="s">
        <v>526</v>
      </c>
      <c r="L18" t="s">
        <v>527</v>
      </c>
      <c r="M18" t="s">
        <v>3263</v>
      </c>
      <c r="N18" t="s">
        <v>3103</v>
      </c>
      <c r="O18" s="47">
        <v>1</v>
      </c>
    </row>
    <row r="19" spans="1:15" x14ac:dyDescent="0.45">
      <c r="A19" t="s">
        <v>4019</v>
      </c>
      <c r="B19" t="s">
        <v>526</v>
      </c>
      <c r="C19" t="s">
        <v>527</v>
      </c>
      <c r="D19" t="s">
        <v>3276</v>
      </c>
      <c r="E19" t="s">
        <v>3100</v>
      </c>
      <c r="F19" s="33">
        <v>1</v>
      </c>
      <c r="J19" t="s">
        <v>4019</v>
      </c>
      <c r="K19" t="s">
        <v>526</v>
      </c>
      <c r="L19" t="s">
        <v>527</v>
      </c>
      <c r="M19" t="s">
        <v>3276</v>
      </c>
      <c r="N19" t="s">
        <v>3100</v>
      </c>
      <c r="O19" s="47">
        <v>1</v>
      </c>
    </row>
    <row r="20" spans="1:15" x14ac:dyDescent="0.45">
      <c r="A20" t="s">
        <v>4019</v>
      </c>
      <c r="B20" t="s">
        <v>1129</v>
      </c>
      <c r="C20" t="s">
        <v>1130</v>
      </c>
      <c r="D20" t="s">
        <v>3276</v>
      </c>
      <c r="E20" t="s">
        <v>3100</v>
      </c>
      <c r="F20" s="33">
        <v>1</v>
      </c>
      <c r="J20" t="s">
        <v>4019</v>
      </c>
      <c r="K20" t="s">
        <v>1129</v>
      </c>
      <c r="L20" t="s">
        <v>1130</v>
      </c>
      <c r="M20" t="s">
        <v>3276</v>
      </c>
      <c r="N20" t="s">
        <v>3100</v>
      </c>
      <c r="O20" s="47">
        <v>1</v>
      </c>
    </row>
    <row r="21" spans="1:15" x14ac:dyDescent="0.45">
      <c r="A21" t="s">
        <v>4019</v>
      </c>
      <c r="B21" t="s">
        <v>920</v>
      </c>
      <c r="C21" t="s">
        <v>921</v>
      </c>
      <c r="D21" t="s">
        <v>3263</v>
      </c>
      <c r="E21" t="s">
        <v>3103</v>
      </c>
      <c r="F21" s="33">
        <v>1</v>
      </c>
      <c r="J21" t="s">
        <v>4019</v>
      </c>
      <c r="K21" t="s">
        <v>920</v>
      </c>
      <c r="L21" t="s">
        <v>921</v>
      </c>
      <c r="M21" t="s">
        <v>3263</v>
      </c>
      <c r="N21" t="s">
        <v>3103</v>
      </c>
      <c r="O21" s="47">
        <v>1</v>
      </c>
    </row>
    <row r="22" spans="1:15" x14ac:dyDescent="0.45">
      <c r="A22" t="s">
        <v>4019</v>
      </c>
      <c r="B22" t="s">
        <v>920</v>
      </c>
      <c r="C22" t="s">
        <v>921</v>
      </c>
      <c r="D22" t="s">
        <v>3276</v>
      </c>
      <c r="E22" t="s">
        <v>3100</v>
      </c>
      <c r="F22" s="33">
        <v>4</v>
      </c>
      <c r="J22" t="s">
        <v>4019</v>
      </c>
      <c r="K22" t="s">
        <v>920</v>
      </c>
      <c r="L22" t="s">
        <v>921</v>
      </c>
      <c r="M22" t="s">
        <v>3276</v>
      </c>
      <c r="N22" t="s">
        <v>3100</v>
      </c>
      <c r="O22" s="47">
        <v>4</v>
      </c>
    </row>
    <row r="23" spans="1:15" x14ac:dyDescent="0.45">
      <c r="A23" t="s">
        <v>4019</v>
      </c>
      <c r="B23" t="s">
        <v>1145</v>
      </c>
      <c r="C23" t="s">
        <v>1146</v>
      </c>
      <c r="D23" t="s">
        <v>3243</v>
      </c>
      <c r="E23" t="s">
        <v>3104</v>
      </c>
      <c r="F23" s="33">
        <v>2</v>
      </c>
      <c r="J23" t="s">
        <v>4019</v>
      </c>
      <c r="K23" t="s">
        <v>1145</v>
      </c>
      <c r="L23" t="s">
        <v>1146</v>
      </c>
      <c r="M23" t="s">
        <v>3243</v>
      </c>
      <c r="N23" t="s">
        <v>3104</v>
      </c>
      <c r="O23" s="47">
        <v>2</v>
      </c>
    </row>
    <row r="24" spans="1:15" x14ac:dyDescent="0.45">
      <c r="A24" t="s">
        <v>4019</v>
      </c>
      <c r="B24" t="s">
        <v>1145</v>
      </c>
      <c r="C24" t="s">
        <v>1146</v>
      </c>
      <c r="D24" t="s">
        <v>3263</v>
      </c>
      <c r="E24" t="s">
        <v>3103</v>
      </c>
      <c r="F24" s="33">
        <v>1</v>
      </c>
      <c r="J24" t="s">
        <v>4019</v>
      </c>
      <c r="K24" t="s">
        <v>1145</v>
      </c>
      <c r="L24" t="s">
        <v>1146</v>
      </c>
      <c r="M24" t="s">
        <v>3263</v>
      </c>
      <c r="N24" t="s">
        <v>3103</v>
      </c>
      <c r="O24" s="47">
        <v>1</v>
      </c>
    </row>
    <row r="25" spans="1:15" x14ac:dyDescent="0.45">
      <c r="A25" t="s">
        <v>4019</v>
      </c>
      <c r="B25" t="s">
        <v>1145</v>
      </c>
      <c r="C25" t="s">
        <v>1146</v>
      </c>
      <c r="D25" t="s">
        <v>3276</v>
      </c>
      <c r="E25" t="s">
        <v>3112</v>
      </c>
      <c r="F25" s="33">
        <v>2</v>
      </c>
      <c r="J25" t="s">
        <v>4019</v>
      </c>
      <c r="K25" t="s">
        <v>1145</v>
      </c>
      <c r="L25" t="s">
        <v>1146</v>
      </c>
      <c r="M25" t="s">
        <v>3276</v>
      </c>
      <c r="N25" t="s">
        <v>3112</v>
      </c>
      <c r="O25" s="47">
        <v>2</v>
      </c>
    </row>
    <row r="26" spans="1:15" x14ac:dyDescent="0.45">
      <c r="A26" t="s">
        <v>4019</v>
      </c>
      <c r="B26" t="s">
        <v>1190</v>
      </c>
      <c r="C26" t="s">
        <v>1191</v>
      </c>
      <c r="D26" t="s">
        <v>3203</v>
      </c>
      <c r="E26" t="s">
        <v>3102</v>
      </c>
      <c r="F26" s="33">
        <v>2</v>
      </c>
      <c r="J26" t="s">
        <v>4019</v>
      </c>
      <c r="K26" t="s">
        <v>1190</v>
      </c>
      <c r="L26" t="s">
        <v>1191</v>
      </c>
      <c r="M26" t="s">
        <v>3203</v>
      </c>
      <c r="N26" t="s">
        <v>3102</v>
      </c>
      <c r="O26" s="47">
        <v>2</v>
      </c>
    </row>
    <row r="27" spans="1:15" x14ac:dyDescent="0.45">
      <c r="A27" t="s">
        <v>4019</v>
      </c>
      <c r="B27" t="s">
        <v>1190</v>
      </c>
      <c r="C27" t="s">
        <v>1191</v>
      </c>
      <c r="D27" t="s">
        <v>3263</v>
      </c>
      <c r="E27" t="s">
        <v>3103</v>
      </c>
      <c r="F27" s="33">
        <v>1</v>
      </c>
      <c r="J27" t="s">
        <v>4019</v>
      </c>
      <c r="K27" t="s">
        <v>1190</v>
      </c>
      <c r="L27" t="s">
        <v>1191</v>
      </c>
      <c r="M27" t="s">
        <v>3263</v>
      </c>
      <c r="N27" t="s">
        <v>3103</v>
      </c>
      <c r="O27" s="47">
        <v>1</v>
      </c>
    </row>
    <row r="28" spans="1:15" x14ac:dyDescent="0.45">
      <c r="A28" t="s">
        <v>4019</v>
      </c>
      <c r="B28" t="s">
        <v>876</v>
      </c>
      <c r="C28" t="s">
        <v>877</v>
      </c>
      <c r="D28" t="s">
        <v>3263</v>
      </c>
      <c r="E28" t="s">
        <v>3103</v>
      </c>
      <c r="F28" s="33">
        <v>1</v>
      </c>
      <c r="J28" t="s">
        <v>4019</v>
      </c>
      <c r="K28" t="s">
        <v>876</v>
      </c>
      <c r="L28" t="s">
        <v>877</v>
      </c>
      <c r="M28" t="s">
        <v>3263</v>
      </c>
      <c r="N28" t="s">
        <v>3103</v>
      </c>
      <c r="O28" s="47">
        <v>1</v>
      </c>
    </row>
    <row r="29" spans="1:15" x14ac:dyDescent="0.45">
      <c r="A29" t="s">
        <v>4019</v>
      </c>
      <c r="B29" t="s">
        <v>876</v>
      </c>
      <c r="C29" t="s">
        <v>877</v>
      </c>
      <c r="D29" t="s">
        <v>3276</v>
      </c>
      <c r="E29" t="s">
        <v>3100</v>
      </c>
      <c r="F29" s="33">
        <v>1</v>
      </c>
      <c r="J29" t="s">
        <v>4019</v>
      </c>
      <c r="K29" t="s">
        <v>876</v>
      </c>
      <c r="L29" t="s">
        <v>877</v>
      </c>
      <c r="M29" t="s">
        <v>3276</v>
      </c>
      <c r="N29" t="s">
        <v>3100</v>
      </c>
      <c r="O29" s="47">
        <v>1</v>
      </c>
    </row>
    <row r="30" spans="1:15" x14ac:dyDescent="0.45">
      <c r="A30" t="s">
        <v>4019</v>
      </c>
      <c r="B30" t="s">
        <v>876</v>
      </c>
      <c r="C30" t="s">
        <v>877</v>
      </c>
      <c r="D30" t="s">
        <v>3276</v>
      </c>
      <c r="E30" t="s">
        <v>3112</v>
      </c>
      <c r="F30" s="33">
        <v>4</v>
      </c>
      <c r="J30" t="s">
        <v>4019</v>
      </c>
      <c r="K30" t="s">
        <v>876</v>
      </c>
      <c r="L30" t="s">
        <v>877</v>
      </c>
      <c r="M30" t="s">
        <v>3276</v>
      </c>
      <c r="N30" t="s">
        <v>3112</v>
      </c>
      <c r="O30" s="47">
        <v>4</v>
      </c>
    </row>
    <row r="31" spans="1:15" x14ac:dyDescent="0.45">
      <c r="A31" t="s">
        <v>4019</v>
      </c>
      <c r="B31" t="s">
        <v>646</v>
      </c>
      <c r="C31" t="s">
        <v>3013</v>
      </c>
      <c r="D31" t="s">
        <v>3203</v>
      </c>
      <c r="E31" t="s">
        <v>3102</v>
      </c>
      <c r="F31" s="33">
        <v>1</v>
      </c>
      <c r="J31" t="s">
        <v>4019</v>
      </c>
      <c r="K31" t="s">
        <v>646</v>
      </c>
      <c r="L31" t="s">
        <v>3013</v>
      </c>
      <c r="M31" t="s">
        <v>3203</v>
      </c>
      <c r="N31" t="s">
        <v>3102</v>
      </c>
      <c r="O31" s="47">
        <v>1</v>
      </c>
    </row>
    <row r="32" spans="1:15" x14ac:dyDescent="0.45">
      <c r="A32" t="s">
        <v>4019</v>
      </c>
      <c r="B32" t="s">
        <v>646</v>
      </c>
      <c r="C32" t="s">
        <v>3013</v>
      </c>
      <c r="D32" t="s">
        <v>3263</v>
      </c>
      <c r="E32" t="s">
        <v>3103</v>
      </c>
      <c r="F32" s="33">
        <v>2</v>
      </c>
      <c r="J32" t="s">
        <v>4019</v>
      </c>
      <c r="K32" t="s">
        <v>646</v>
      </c>
      <c r="L32" t="s">
        <v>3013</v>
      </c>
      <c r="M32" t="s">
        <v>3263</v>
      </c>
      <c r="N32" t="s">
        <v>3103</v>
      </c>
      <c r="O32" s="47">
        <v>2</v>
      </c>
    </row>
    <row r="33" spans="1:15" x14ac:dyDescent="0.45">
      <c r="A33" t="s">
        <v>4019</v>
      </c>
      <c r="B33" t="s">
        <v>646</v>
      </c>
      <c r="C33" t="s">
        <v>3013</v>
      </c>
      <c r="D33" t="s">
        <v>3276</v>
      </c>
      <c r="E33" t="s">
        <v>3114</v>
      </c>
      <c r="F33" s="33">
        <v>1</v>
      </c>
      <c r="J33" t="s">
        <v>4019</v>
      </c>
      <c r="K33" t="s">
        <v>646</v>
      </c>
      <c r="L33" t="s">
        <v>3013</v>
      </c>
      <c r="M33" t="s">
        <v>3276</v>
      </c>
      <c r="N33" t="s">
        <v>3114</v>
      </c>
      <c r="O33" s="47">
        <v>1</v>
      </c>
    </row>
    <row r="34" spans="1:15" x14ac:dyDescent="0.45">
      <c r="A34" t="s">
        <v>4019</v>
      </c>
      <c r="B34" t="s">
        <v>424</v>
      </c>
      <c r="C34" t="s">
        <v>425</v>
      </c>
      <c r="D34" t="s">
        <v>3263</v>
      </c>
      <c r="E34" t="s">
        <v>3103</v>
      </c>
      <c r="F34" s="33">
        <v>3</v>
      </c>
      <c r="J34" t="s">
        <v>4019</v>
      </c>
      <c r="K34" t="s">
        <v>424</v>
      </c>
      <c r="L34" t="s">
        <v>425</v>
      </c>
      <c r="M34" t="s">
        <v>3263</v>
      </c>
      <c r="N34" t="s">
        <v>3103</v>
      </c>
      <c r="O34" s="47">
        <v>3</v>
      </c>
    </row>
    <row r="35" spans="1:15" x14ac:dyDescent="0.45">
      <c r="A35" t="s">
        <v>4019</v>
      </c>
      <c r="B35" t="s">
        <v>1091</v>
      </c>
      <c r="C35" t="s">
        <v>1092</v>
      </c>
      <c r="D35" t="s">
        <v>3203</v>
      </c>
      <c r="E35" t="s">
        <v>3102</v>
      </c>
      <c r="F35" s="33">
        <v>1</v>
      </c>
      <c r="J35" t="s">
        <v>4019</v>
      </c>
      <c r="K35" t="s">
        <v>1091</v>
      </c>
      <c r="L35" t="s">
        <v>1092</v>
      </c>
      <c r="M35" t="s">
        <v>3203</v>
      </c>
      <c r="N35" t="s">
        <v>3102</v>
      </c>
      <c r="O35" s="47">
        <v>1</v>
      </c>
    </row>
    <row r="36" spans="1:15" x14ac:dyDescent="0.45">
      <c r="A36" t="s">
        <v>4019</v>
      </c>
      <c r="B36" t="s">
        <v>1091</v>
      </c>
      <c r="C36" t="s">
        <v>1092</v>
      </c>
      <c r="D36" t="s">
        <v>3203</v>
      </c>
      <c r="E36" t="s">
        <v>3113</v>
      </c>
      <c r="F36" s="33">
        <v>73</v>
      </c>
      <c r="J36" t="s">
        <v>4019</v>
      </c>
      <c r="K36" t="s">
        <v>1091</v>
      </c>
      <c r="L36" t="s">
        <v>1092</v>
      </c>
      <c r="M36" t="s">
        <v>3203</v>
      </c>
      <c r="N36" t="s">
        <v>3113</v>
      </c>
      <c r="O36" s="47">
        <v>73</v>
      </c>
    </row>
    <row r="37" spans="1:15" x14ac:dyDescent="0.45">
      <c r="A37" t="s">
        <v>4019</v>
      </c>
      <c r="B37" t="s">
        <v>1091</v>
      </c>
      <c r="C37" t="s">
        <v>1092</v>
      </c>
      <c r="D37" t="s">
        <v>3243</v>
      </c>
      <c r="E37" t="s">
        <v>3104</v>
      </c>
      <c r="F37" s="33">
        <v>4</v>
      </c>
      <c r="J37" t="s">
        <v>4019</v>
      </c>
      <c r="K37" t="s">
        <v>1091</v>
      </c>
      <c r="L37" t="s">
        <v>1092</v>
      </c>
      <c r="M37" t="s">
        <v>3243</v>
      </c>
      <c r="N37" t="s">
        <v>3104</v>
      </c>
      <c r="O37" s="47">
        <v>4</v>
      </c>
    </row>
    <row r="38" spans="1:15" x14ac:dyDescent="0.45">
      <c r="A38" t="s">
        <v>4019</v>
      </c>
      <c r="B38" t="s">
        <v>1091</v>
      </c>
      <c r="C38" t="s">
        <v>1092</v>
      </c>
      <c r="D38" t="s">
        <v>3263</v>
      </c>
      <c r="E38" t="s">
        <v>3103</v>
      </c>
      <c r="F38" s="33">
        <v>7</v>
      </c>
      <c r="J38" t="s">
        <v>4019</v>
      </c>
      <c r="K38" t="s">
        <v>1091</v>
      </c>
      <c r="L38" t="s">
        <v>1092</v>
      </c>
      <c r="M38" t="s">
        <v>3263</v>
      </c>
      <c r="N38" t="s">
        <v>3103</v>
      </c>
      <c r="O38" s="47">
        <v>7</v>
      </c>
    </row>
    <row r="39" spans="1:15" x14ac:dyDescent="0.45">
      <c r="A39" t="s">
        <v>4019</v>
      </c>
      <c r="B39" t="s">
        <v>1091</v>
      </c>
      <c r="C39" t="s">
        <v>1092</v>
      </c>
      <c r="D39" t="s">
        <v>3276</v>
      </c>
      <c r="E39" t="s">
        <v>3100</v>
      </c>
      <c r="F39" s="33">
        <v>7</v>
      </c>
      <c r="J39" t="s">
        <v>4019</v>
      </c>
      <c r="K39" t="s">
        <v>1091</v>
      </c>
      <c r="L39" t="s">
        <v>1092</v>
      </c>
      <c r="M39" t="s">
        <v>3276</v>
      </c>
      <c r="N39" t="s">
        <v>3100</v>
      </c>
      <c r="O39" s="47">
        <v>7</v>
      </c>
    </row>
    <row r="40" spans="1:15" x14ac:dyDescent="0.45">
      <c r="A40" t="s">
        <v>4019</v>
      </c>
      <c r="B40" t="s">
        <v>1091</v>
      </c>
      <c r="C40" t="s">
        <v>1092</v>
      </c>
      <c r="D40" t="s">
        <v>3276</v>
      </c>
      <c r="E40" t="s">
        <v>3112</v>
      </c>
      <c r="F40" s="33">
        <v>1</v>
      </c>
      <c r="J40" t="s">
        <v>4019</v>
      </c>
      <c r="K40" t="s">
        <v>1091</v>
      </c>
      <c r="L40" t="s">
        <v>1092</v>
      </c>
      <c r="M40" t="s">
        <v>3276</v>
      </c>
      <c r="N40" t="s">
        <v>3112</v>
      </c>
      <c r="O40" s="47">
        <v>1</v>
      </c>
    </row>
    <row r="41" spans="1:15" x14ac:dyDescent="0.45">
      <c r="A41" t="s">
        <v>4019</v>
      </c>
      <c r="B41" t="s">
        <v>1135</v>
      </c>
      <c r="C41" t="s">
        <v>1136</v>
      </c>
      <c r="D41" t="s">
        <v>3203</v>
      </c>
      <c r="E41" t="s">
        <v>3109</v>
      </c>
      <c r="F41" s="33">
        <v>1</v>
      </c>
      <c r="J41" t="s">
        <v>4019</v>
      </c>
      <c r="K41" t="s">
        <v>1135</v>
      </c>
      <c r="L41" t="s">
        <v>1136</v>
      </c>
      <c r="M41" t="s">
        <v>3203</v>
      </c>
      <c r="N41" t="s">
        <v>3109</v>
      </c>
      <c r="O41" s="47">
        <v>1</v>
      </c>
    </row>
    <row r="42" spans="1:15" x14ac:dyDescent="0.45">
      <c r="A42" t="s">
        <v>4019</v>
      </c>
      <c r="B42" t="s">
        <v>1135</v>
      </c>
      <c r="C42" t="s">
        <v>1136</v>
      </c>
      <c r="D42" t="s">
        <v>3203</v>
      </c>
      <c r="E42" t="s">
        <v>3113</v>
      </c>
      <c r="F42" s="33">
        <v>1</v>
      </c>
      <c r="J42" t="s">
        <v>4019</v>
      </c>
      <c r="K42" t="s">
        <v>1135</v>
      </c>
      <c r="L42" t="s">
        <v>1136</v>
      </c>
      <c r="M42" t="s">
        <v>3203</v>
      </c>
      <c r="N42" t="s">
        <v>3113</v>
      </c>
      <c r="O42" s="47">
        <v>1</v>
      </c>
    </row>
    <row r="43" spans="1:15" x14ac:dyDescent="0.45">
      <c r="A43" t="s">
        <v>4019</v>
      </c>
      <c r="B43" t="s">
        <v>1135</v>
      </c>
      <c r="C43" t="s">
        <v>1136</v>
      </c>
      <c r="D43" t="s">
        <v>3263</v>
      </c>
      <c r="E43" t="s">
        <v>3103</v>
      </c>
      <c r="F43" s="33">
        <v>2</v>
      </c>
      <c r="J43" t="s">
        <v>4019</v>
      </c>
      <c r="K43" t="s">
        <v>1135</v>
      </c>
      <c r="L43" t="s">
        <v>1136</v>
      </c>
      <c r="M43" t="s">
        <v>3263</v>
      </c>
      <c r="N43" t="s">
        <v>3103</v>
      </c>
      <c r="O43" s="47">
        <v>2</v>
      </c>
    </row>
    <row r="44" spans="1:15" x14ac:dyDescent="0.45">
      <c r="A44" t="s">
        <v>4019</v>
      </c>
      <c r="B44" t="s">
        <v>1135</v>
      </c>
      <c r="C44" t="s">
        <v>1136</v>
      </c>
      <c r="D44" t="s">
        <v>3276</v>
      </c>
      <c r="E44" t="s">
        <v>3112</v>
      </c>
      <c r="F44" s="33">
        <v>2</v>
      </c>
      <c r="J44" t="s">
        <v>4019</v>
      </c>
      <c r="K44" t="s">
        <v>1135</v>
      </c>
      <c r="L44" t="s">
        <v>1136</v>
      </c>
      <c r="M44" t="s">
        <v>3276</v>
      </c>
      <c r="N44" t="s">
        <v>3112</v>
      </c>
      <c r="O44" s="47">
        <v>2</v>
      </c>
    </row>
    <row r="45" spans="1:15" x14ac:dyDescent="0.45">
      <c r="A45" t="s">
        <v>4019</v>
      </c>
      <c r="B45" t="s">
        <v>223</v>
      </c>
      <c r="C45" t="s">
        <v>224</v>
      </c>
      <c r="D45" t="s">
        <v>3203</v>
      </c>
      <c r="E45" t="s">
        <v>3108</v>
      </c>
      <c r="F45" s="33">
        <v>1</v>
      </c>
      <c r="J45" t="s">
        <v>4019</v>
      </c>
      <c r="K45" t="s">
        <v>223</v>
      </c>
      <c r="L45" t="s">
        <v>224</v>
      </c>
      <c r="M45" t="s">
        <v>3203</v>
      </c>
      <c r="N45" t="s">
        <v>3108</v>
      </c>
      <c r="O45" s="47">
        <v>1</v>
      </c>
    </row>
    <row r="46" spans="1:15" x14ac:dyDescent="0.45">
      <c r="A46" t="s">
        <v>4019</v>
      </c>
      <c r="B46" t="s">
        <v>223</v>
      </c>
      <c r="C46" t="s">
        <v>224</v>
      </c>
      <c r="D46" t="s">
        <v>3203</v>
      </c>
      <c r="E46" t="s">
        <v>3113</v>
      </c>
      <c r="F46" s="33">
        <v>155</v>
      </c>
      <c r="J46" t="s">
        <v>4019</v>
      </c>
      <c r="K46" t="s">
        <v>223</v>
      </c>
      <c r="L46" t="s">
        <v>224</v>
      </c>
      <c r="M46" t="s">
        <v>3203</v>
      </c>
      <c r="N46" t="s">
        <v>3113</v>
      </c>
      <c r="O46" s="47">
        <v>155</v>
      </c>
    </row>
    <row r="47" spans="1:15" x14ac:dyDescent="0.45">
      <c r="A47" t="s">
        <v>4019</v>
      </c>
      <c r="B47" t="s">
        <v>223</v>
      </c>
      <c r="C47" t="s">
        <v>224</v>
      </c>
      <c r="D47" t="s">
        <v>3203</v>
      </c>
      <c r="E47" t="s">
        <v>3402</v>
      </c>
      <c r="F47" s="33">
        <v>1</v>
      </c>
      <c r="J47" t="s">
        <v>4019</v>
      </c>
      <c r="K47" t="s">
        <v>223</v>
      </c>
      <c r="L47" t="s">
        <v>224</v>
      </c>
      <c r="M47" t="s">
        <v>3203</v>
      </c>
      <c r="N47" t="s">
        <v>3402</v>
      </c>
      <c r="O47" s="47">
        <v>1</v>
      </c>
    </row>
    <row r="48" spans="1:15" x14ac:dyDescent="0.45">
      <c r="A48" t="s">
        <v>4019</v>
      </c>
      <c r="B48" t="s">
        <v>223</v>
      </c>
      <c r="C48" t="s">
        <v>224</v>
      </c>
      <c r="D48" t="s">
        <v>3276</v>
      </c>
      <c r="E48" t="s">
        <v>3100</v>
      </c>
      <c r="F48" s="33">
        <v>1</v>
      </c>
      <c r="J48" t="s">
        <v>4019</v>
      </c>
      <c r="K48" t="s">
        <v>223</v>
      </c>
      <c r="L48" t="s">
        <v>224</v>
      </c>
      <c r="M48" t="s">
        <v>3276</v>
      </c>
      <c r="N48" t="s">
        <v>3100</v>
      </c>
      <c r="O48" s="47">
        <v>1</v>
      </c>
    </row>
    <row r="49" spans="1:15" x14ac:dyDescent="0.45">
      <c r="A49" t="s">
        <v>4019</v>
      </c>
      <c r="B49" t="s">
        <v>223</v>
      </c>
      <c r="C49" t="s">
        <v>224</v>
      </c>
      <c r="D49" t="s">
        <v>3276</v>
      </c>
      <c r="E49" t="s">
        <v>3112</v>
      </c>
      <c r="F49" s="33">
        <v>1</v>
      </c>
      <c r="J49" t="s">
        <v>4019</v>
      </c>
      <c r="K49" t="s">
        <v>223</v>
      </c>
      <c r="L49" t="s">
        <v>224</v>
      </c>
      <c r="M49" t="s">
        <v>3276</v>
      </c>
      <c r="N49" t="s">
        <v>3112</v>
      </c>
      <c r="O49" s="47">
        <v>1</v>
      </c>
    </row>
    <row r="50" spans="1:15" x14ac:dyDescent="0.45">
      <c r="A50" t="s">
        <v>4019</v>
      </c>
      <c r="B50" t="s">
        <v>734</v>
      </c>
      <c r="C50" t="s">
        <v>735</v>
      </c>
      <c r="D50" t="s">
        <v>3263</v>
      </c>
      <c r="E50" t="s">
        <v>3103</v>
      </c>
      <c r="F50" s="33">
        <v>1</v>
      </c>
      <c r="J50" t="s">
        <v>4019</v>
      </c>
      <c r="K50" t="s">
        <v>734</v>
      </c>
      <c r="L50" t="s">
        <v>735</v>
      </c>
      <c r="M50" t="s">
        <v>3263</v>
      </c>
      <c r="N50" t="s">
        <v>3103</v>
      </c>
      <c r="O50" s="47">
        <v>1</v>
      </c>
    </row>
    <row r="51" spans="1:15" x14ac:dyDescent="0.45">
      <c r="A51" t="s">
        <v>4019</v>
      </c>
      <c r="B51" t="s">
        <v>734</v>
      </c>
      <c r="C51" t="s">
        <v>735</v>
      </c>
      <c r="D51" t="s">
        <v>3276</v>
      </c>
      <c r="E51" t="s">
        <v>3100</v>
      </c>
      <c r="F51" s="33">
        <v>1</v>
      </c>
      <c r="J51" t="s">
        <v>4019</v>
      </c>
      <c r="K51" t="s">
        <v>734</v>
      </c>
      <c r="L51" t="s">
        <v>735</v>
      </c>
      <c r="M51" t="s">
        <v>3276</v>
      </c>
      <c r="N51" t="s">
        <v>3100</v>
      </c>
      <c r="O51" s="47">
        <v>1</v>
      </c>
    </row>
    <row r="52" spans="1:15" x14ac:dyDescent="0.45">
      <c r="A52" t="s">
        <v>4019</v>
      </c>
      <c r="B52" t="s">
        <v>260</v>
      </c>
      <c r="C52" t="s">
        <v>261</v>
      </c>
      <c r="D52" t="s">
        <v>3203</v>
      </c>
      <c r="E52" t="s">
        <v>3113</v>
      </c>
      <c r="F52" s="33">
        <v>36</v>
      </c>
      <c r="J52" t="s">
        <v>4019</v>
      </c>
      <c r="K52" t="s">
        <v>260</v>
      </c>
      <c r="L52" t="s">
        <v>261</v>
      </c>
      <c r="M52" t="s">
        <v>3203</v>
      </c>
      <c r="N52" t="s">
        <v>3113</v>
      </c>
      <c r="O52" s="47">
        <v>36</v>
      </c>
    </row>
    <row r="53" spans="1:15" x14ac:dyDescent="0.45">
      <c r="A53" t="s">
        <v>4019</v>
      </c>
      <c r="B53" t="s">
        <v>260</v>
      </c>
      <c r="C53" t="s">
        <v>261</v>
      </c>
      <c r="D53" t="s">
        <v>3243</v>
      </c>
      <c r="E53" t="s">
        <v>3104</v>
      </c>
      <c r="F53" s="33">
        <v>1</v>
      </c>
      <c r="J53" t="s">
        <v>4019</v>
      </c>
      <c r="K53" t="s">
        <v>260</v>
      </c>
      <c r="L53" t="s">
        <v>261</v>
      </c>
      <c r="M53" t="s">
        <v>3243</v>
      </c>
      <c r="N53" t="s">
        <v>3104</v>
      </c>
      <c r="O53" s="47">
        <v>1</v>
      </c>
    </row>
    <row r="54" spans="1:15" x14ac:dyDescent="0.45">
      <c r="A54" t="s">
        <v>4019</v>
      </c>
      <c r="B54" t="s">
        <v>260</v>
      </c>
      <c r="C54" t="s">
        <v>261</v>
      </c>
      <c r="D54" t="s">
        <v>3243</v>
      </c>
      <c r="E54" t="s">
        <v>3106</v>
      </c>
      <c r="F54" s="33">
        <v>37</v>
      </c>
      <c r="J54" t="s">
        <v>4019</v>
      </c>
      <c r="K54" t="s">
        <v>260</v>
      </c>
      <c r="L54" t="s">
        <v>261</v>
      </c>
      <c r="M54" t="s">
        <v>3243</v>
      </c>
      <c r="N54" t="s">
        <v>3106</v>
      </c>
      <c r="O54" s="47">
        <v>37</v>
      </c>
    </row>
    <row r="55" spans="1:15" x14ac:dyDescent="0.45">
      <c r="A55" t="s">
        <v>4019</v>
      </c>
      <c r="B55" t="s">
        <v>260</v>
      </c>
      <c r="C55" t="s">
        <v>261</v>
      </c>
      <c r="D55" t="s">
        <v>3263</v>
      </c>
      <c r="E55" t="s">
        <v>3103</v>
      </c>
      <c r="F55" s="33">
        <v>2</v>
      </c>
      <c r="J55" t="s">
        <v>4019</v>
      </c>
      <c r="K55" t="s">
        <v>260</v>
      </c>
      <c r="L55" t="s">
        <v>261</v>
      </c>
      <c r="M55" t="s">
        <v>3263</v>
      </c>
      <c r="N55" t="s">
        <v>3103</v>
      </c>
      <c r="O55" s="47">
        <v>2</v>
      </c>
    </row>
    <row r="56" spans="1:15" x14ac:dyDescent="0.45">
      <c r="A56" t="s">
        <v>4019</v>
      </c>
      <c r="B56" t="s">
        <v>260</v>
      </c>
      <c r="C56" t="s">
        <v>261</v>
      </c>
      <c r="D56" t="s">
        <v>3276</v>
      </c>
      <c r="E56" t="s">
        <v>3100</v>
      </c>
      <c r="F56" s="33">
        <v>7</v>
      </c>
      <c r="J56" t="s">
        <v>4019</v>
      </c>
      <c r="K56" t="s">
        <v>260</v>
      </c>
      <c r="L56" t="s">
        <v>261</v>
      </c>
      <c r="M56" t="s">
        <v>3276</v>
      </c>
      <c r="N56" t="s">
        <v>3100</v>
      </c>
      <c r="O56" s="47">
        <v>7</v>
      </c>
    </row>
    <row r="57" spans="1:15" x14ac:dyDescent="0.45">
      <c r="A57" t="s">
        <v>4019</v>
      </c>
      <c r="B57" t="s">
        <v>260</v>
      </c>
      <c r="C57" t="s">
        <v>261</v>
      </c>
      <c r="D57" t="s">
        <v>3276</v>
      </c>
      <c r="E57" t="s">
        <v>3112</v>
      </c>
      <c r="F57" s="33">
        <v>3</v>
      </c>
      <c r="J57" t="s">
        <v>4019</v>
      </c>
      <c r="K57" t="s">
        <v>260</v>
      </c>
      <c r="L57" t="s">
        <v>261</v>
      </c>
      <c r="M57" t="s">
        <v>3276</v>
      </c>
      <c r="N57" t="s">
        <v>3112</v>
      </c>
      <c r="O57" s="47">
        <v>3</v>
      </c>
    </row>
    <row r="58" spans="1:15" x14ac:dyDescent="0.45">
      <c r="A58" t="s">
        <v>4019</v>
      </c>
      <c r="B58" t="s">
        <v>1070</v>
      </c>
      <c r="C58" t="s">
        <v>1071</v>
      </c>
      <c r="D58" t="s">
        <v>3263</v>
      </c>
      <c r="E58" t="s">
        <v>3103</v>
      </c>
      <c r="F58" s="33">
        <v>2</v>
      </c>
      <c r="J58" t="s">
        <v>4019</v>
      </c>
      <c r="K58" t="s">
        <v>1070</v>
      </c>
      <c r="L58" t="s">
        <v>1071</v>
      </c>
      <c r="M58" t="s">
        <v>3263</v>
      </c>
      <c r="N58" t="s">
        <v>3103</v>
      </c>
      <c r="O58" s="47">
        <v>2</v>
      </c>
    </row>
    <row r="59" spans="1:15" x14ac:dyDescent="0.45">
      <c r="A59" t="s">
        <v>4019</v>
      </c>
      <c r="B59" t="s">
        <v>1070</v>
      </c>
      <c r="C59" t="s">
        <v>1071</v>
      </c>
      <c r="D59" t="s">
        <v>3276</v>
      </c>
      <c r="E59" t="s">
        <v>3100</v>
      </c>
      <c r="F59" s="33">
        <v>1</v>
      </c>
      <c r="J59" t="s">
        <v>4019</v>
      </c>
      <c r="K59" t="s">
        <v>1070</v>
      </c>
      <c r="L59" t="s">
        <v>1071</v>
      </c>
      <c r="M59" t="s">
        <v>3276</v>
      </c>
      <c r="N59" t="s">
        <v>3100</v>
      </c>
      <c r="O59" s="47">
        <v>1</v>
      </c>
    </row>
    <row r="60" spans="1:15" x14ac:dyDescent="0.45">
      <c r="A60" t="s">
        <v>4019</v>
      </c>
      <c r="B60" t="s">
        <v>5</v>
      </c>
      <c r="C60" t="s">
        <v>6</v>
      </c>
      <c r="D60" t="s">
        <v>3263</v>
      </c>
      <c r="E60" t="s">
        <v>3103</v>
      </c>
      <c r="F60" s="33">
        <v>3</v>
      </c>
      <c r="J60" t="s">
        <v>4019</v>
      </c>
      <c r="K60" t="s">
        <v>5</v>
      </c>
      <c r="L60" t="s">
        <v>6</v>
      </c>
      <c r="M60" t="s">
        <v>3263</v>
      </c>
      <c r="N60" t="s">
        <v>3103</v>
      </c>
      <c r="O60" s="47">
        <v>3</v>
      </c>
    </row>
    <row r="61" spans="1:15" x14ac:dyDescent="0.45">
      <c r="A61" t="s">
        <v>4019</v>
      </c>
      <c r="B61" t="s">
        <v>5</v>
      </c>
      <c r="C61" t="s">
        <v>6</v>
      </c>
      <c r="D61" t="s">
        <v>3276</v>
      </c>
      <c r="E61" t="s">
        <v>3100</v>
      </c>
      <c r="F61" s="33">
        <v>1</v>
      </c>
      <c r="J61" t="s">
        <v>4019</v>
      </c>
      <c r="K61" t="s">
        <v>5</v>
      </c>
      <c r="L61" t="s">
        <v>6</v>
      </c>
      <c r="M61" t="s">
        <v>3276</v>
      </c>
      <c r="N61" t="s">
        <v>3100</v>
      </c>
      <c r="O61" s="47">
        <v>1</v>
      </c>
    </row>
    <row r="62" spans="1:15" x14ac:dyDescent="0.45">
      <c r="A62" t="s">
        <v>4019</v>
      </c>
      <c r="B62" t="s">
        <v>988</v>
      </c>
      <c r="C62" t="s">
        <v>989</v>
      </c>
      <c r="D62" t="s">
        <v>3243</v>
      </c>
      <c r="E62" t="s">
        <v>3104</v>
      </c>
      <c r="F62" s="33">
        <v>1</v>
      </c>
      <c r="J62" t="s">
        <v>4019</v>
      </c>
      <c r="K62" t="s">
        <v>988</v>
      </c>
      <c r="L62" t="s">
        <v>989</v>
      </c>
      <c r="M62" t="s">
        <v>3243</v>
      </c>
      <c r="N62" t="s">
        <v>3104</v>
      </c>
      <c r="O62" s="47">
        <v>1</v>
      </c>
    </row>
    <row r="63" spans="1:15" x14ac:dyDescent="0.45">
      <c r="A63" t="s">
        <v>4019</v>
      </c>
      <c r="B63" t="s">
        <v>988</v>
      </c>
      <c r="C63" t="s">
        <v>989</v>
      </c>
      <c r="D63" t="s">
        <v>3276</v>
      </c>
      <c r="E63" t="s">
        <v>3100</v>
      </c>
      <c r="F63" s="33">
        <v>2</v>
      </c>
      <c r="J63" t="s">
        <v>4019</v>
      </c>
      <c r="K63" t="s">
        <v>988</v>
      </c>
      <c r="L63" t="s">
        <v>989</v>
      </c>
      <c r="M63" t="s">
        <v>3276</v>
      </c>
      <c r="N63" t="s">
        <v>3100</v>
      </c>
      <c r="O63" s="47">
        <v>2</v>
      </c>
    </row>
    <row r="64" spans="1:15" x14ac:dyDescent="0.45">
      <c r="A64" t="s">
        <v>4019</v>
      </c>
      <c r="B64" t="s">
        <v>634</v>
      </c>
      <c r="C64" t="s">
        <v>3014</v>
      </c>
      <c r="D64" t="s">
        <v>3243</v>
      </c>
      <c r="E64" t="s">
        <v>3106</v>
      </c>
      <c r="F64" s="33">
        <v>45</v>
      </c>
      <c r="J64" t="s">
        <v>4019</v>
      </c>
      <c r="K64" t="s">
        <v>634</v>
      </c>
      <c r="L64" t="s">
        <v>3014</v>
      </c>
      <c r="M64" t="s">
        <v>3243</v>
      </c>
      <c r="N64" t="s">
        <v>3106</v>
      </c>
      <c r="O64" s="47">
        <v>45</v>
      </c>
    </row>
    <row r="65" spans="1:15" x14ac:dyDescent="0.45">
      <c r="A65" t="s">
        <v>4019</v>
      </c>
      <c r="B65" t="s">
        <v>634</v>
      </c>
      <c r="C65" t="s">
        <v>3014</v>
      </c>
      <c r="D65" t="s">
        <v>3263</v>
      </c>
      <c r="E65" t="s">
        <v>3103</v>
      </c>
      <c r="F65" s="33">
        <v>10</v>
      </c>
      <c r="J65" t="s">
        <v>4019</v>
      </c>
      <c r="K65" t="s">
        <v>634</v>
      </c>
      <c r="L65" t="s">
        <v>3014</v>
      </c>
      <c r="M65" t="s">
        <v>3263</v>
      </c>
      <c r="N65" t="s">
        <v>3103</v>
      </c>
      <c r="O65" s="47">
        <v>10</v>
      </c>
    </row>
    <row r="66" spans="1:15" x14ac:dyDescent="0.45">
      <c r="A66" t="s">
        <v>4019</v>
      </c>
      <c r="B66" t="s">
        <v>634</v>
      </c>
      <c r="C66" t="s">
        <v>3014</v>
      </c>
      <c r="D66" t="s">
        <v>3276</v>
      </c>
      <c r="E66" t="s">
        <v>3100</v>
      </c>
      <c r="F66" s="33">
        <v>6</v>
      </c>
      <c r="J66" t="s">
        <v>4019</v>
      </c>
      <c r="K66" t="s">
        <v>634</v>
      </c>
      <c r="L66" t="s">
        <v>3014</v>
      </c>
      <c r="M66" t="s">
        <v>3276</v>
      </c>
      <c r="N66" t="s">
        <v>3100</v>
      </c>
      <c r="O66" s="47">
        <v>6</v>
      </c>
    </row>
    <row r="67" spans="1:15" x14ac:dyDescent="0.45">
      <c r="A67" t="s">
        <v>4019</v>
      </c>
      <c r="B67" t="s">
        <v>710</v>
      </c>
      <c r="C67" t="s">
        <v>711</v>
      </c>
      <c r="D67" t="s">
        <v>3243</v>
      </c>
      <c r="E67" t="s">
        <v>3106</v>
      </c>
      <c r="F67" s="33">
        <v>13</v>
      </c>
      <c r="J67" t="s">
        <v>4019</v>
      </c>
      <c r="K67" t="s">
        <v>710</v>
      </c>
      <c r="L67" t="s">
        <v>711</v>
      </c>
      <c r="M67" t="s">
        <v>3243</v>
      </c>
      <c r="N67" t="s">
        <v>3106</v>
      </c>
      <c r="O67" s="47">
        <v>13</v>
      </c>
    </row>
    <row r="68" spans="1:15" x14ac:dyDescent="0.45">
      <c r="A68" t="s">
        <v>4019</v>
      </c>
      <c r="B68" t="s">
        <v>710</v>
      </c>
      <c r="C68" t="s">
        <v>711</v>
      </c>
      <c r="D68" t="s">
        <v>3263</v>
      </c>
      <c r="E68" t="s">
        <v>3103</v>
      </c>
      <c r="F68" s="33">
        <v>2</v>
      </c>
      <c r="J68" t="s">
        <v>4019</v>
      </c>
      <c r="K68" t="s">
        <v>710</v>
      </c>
      <c r="L68" t="s">
        <v>711</v>
      </c>
      <c r="M68" t="s">
        <v>3263</v>
      </c>
      <c r="N68" t="s">
        <v>3103</v>
      </c>
      <c r="O68" s="47">
        <v>2</v>
      </c>
    </row>
    <row r="69" spans="1:15" x14ac:dyDescent="0.45">
      <c r="A69" t="s">
        <v>4019</v>
      </c>
      <c r="B69" t="s">
        <v>710</v>
      </c>
      <c r="C69" t="s">
        <v>711</v>
      </c>
      <c r="D69" t="s">
        <v>3276</v>
      </c>
      <c r="E69" t="s">
        <v>3100</v>
      </c>
      <c r="F69" s="33">
        <v>2</v>
      </c>
      <c r="J69" t="s">
        <v>4019</v>
      </c>
      <c r="K69" t="s">
        <v>710</v>
      </c>
      <c r="L69" t="s">
        <v>711</v>
      </c>
      <c r="M69" t="s">
        <v>3276</v>
      </c>
      <c r="N69" t="s">
        <v>3100</v>
      </c>
      <c r="O69" s="47">
        <v>2</v>
      </c>
    </row>
    <row r="70" spans="1:15" x14ac:dyDescent="0.45">
      <c r="A70" t="s">
        <v>4019</v>
      </c>
      <c r="B70" t="s">
        <v>991</v>
      </c>
      <c r="C70" t="s">
        <v>992</v>
      </c>
      <c r="D70" t="s">
        <v>3203</v>
      </c>
      <c r="E70" t="s">
        <v>3108</v>
      </c>
      <c r="F70" s="33">
        <v>4</v>
      </c>
      <c r="J70" t="s">
        <v>4019</v>
      </c>
      <c r="K70" t="s">
        <v>991</v>
      </c>
      <c r="L70" t="s">
        <v>992</v>
      </c>
      <c r="M70" t="s">
        <v>3203</v>
      </c>
      <c r="N70" t="s">
        <v>3108</v>
      </c>
      <c r="O70" s="47">
        <v>4</v>
      </c>
    </row>
    <row r="71" spans="1:15" x14ac:dyDescent="0.45">
      <c r="A71" t="s">
        <v>4019</v>
      </c>
      <c r="B71" t="s">
        <v>1121</v>
      </c>
      <c r="C71" t="s">
        <v>1122</v>
      </c>
      <c r="D71" t="s">
        <v>3276</v>
      </c>
      <c r="E71" t="s">
        <v>3100</v>
      </c>
      <c r="F71" s="33">
        <v>1</v>
      </c>
      <c r="J71" t="s">
        <v>4019</v>
      </c>
      <c r="K71" t="s">
        <v>1121</v>
      </c>
      <c r="L71" t="s">
        <v>1122</v>
      </c>
      <c r="M71" t="s">
        <v>3276</v>
      </c>
      <c r="N71" t="s">
        <v>3100</v>
      </c>
      <c r="O71" s="47">
        <v>1</v>
      </c>
    </row>
    <row r="72" spans="1:15" x14ac:dyDescent="0.45">
      <c r="A72" t="s">
        <v>4019</v>
      </c>
      <c r="B72" t="s">
        <v>994</v>
      </c>
      <c r="C72" t="s">
        <v>995</v>
      </c>
      <c r="D72" t="s">
        <v>3263</v>
      </c>
      <c r="E72" t="s">
        <v>3103</v>
      </c>
      <c r="F72" s="33">
        <v>1</v>
      </c>
      <c r="J72" t="s">
        <v>4019</v>
      </c>
      <c r="K72" t="s">
        <v>994</v>
      </c>
      <c r="L72" t="s">
        <v>995</v>
      </c>
      <c r="M72" t="s">
        <v>3263</v>
      </c>
      <c r="N72" t="s">
        <v>3103</v>
      </c>
      <c r="O72" s="47">
        <v>1</v>
      </c>
    </row>
    <row r="73" spans="1:15" x14ac:dyDescent="0.45">
      <c r="A73" t="s">
        <v>4019</v>
      </c>
      <c r="B73" t="s">
        <v>1115</v>
      </c>
      <c r="C73" t="s">
        <v>1116</v>
      </c>
      <c r="D73" t="s">
        <v>3276</v>
      </c>
      <c r="E73" t="s">
        <v>3100</v>
      </c>
      <c r="F73" s="33">
        <v>1</v>
      </c>
      <c r="J73" t="s">
        <v>4019</v>
      </c>
      <c r="K73" t="s">
        <v>1115</v>
      </c>
      <c r="L73" t="s">
        <v>1116</v>
      </c>
      <c r="M73" t="s">
        <v>3276</v>
      </c>
      <c r="N73" t="s">
        <v>3100</v>
      </c>
      <c r="O73" s="47">
        <v>1</v>
      </c>
    </row>
    <row r="74" spans="1:15" x14ac:dyDescent="0.45">
      <c r="A74" t="s">
        <v>4019</v>
      </c>
      <c r="B74" t="s">
        <v>264</v>
      </c>
      <c r="C74" t="s">
        <v>265</v>
      </c>
      <c r="D74" t="s">
        <v>3243</v>
      </c>
      <c r="E74" t="s">
        <v>3104</v>
      </c>
      <c r="F74" s="33">
        <v>1</v>
      </c>
      <c r="J74" t="s">
        <v>4019</v>
      </c>
      <c r="K74" t="s">
        <v>264</v>
      </c>
      <c r="L74" t="s">
        <v>265</v>
      </c>
      <c r="M74" t="s">
        <v>3243</v>
      </c>
      <c r="N74" t="s">
        <v>3104</v>
      </c>
      <c r="O74" s="47">
        <v>1</v>
      </c>
    </row>
    <row r="75" spans="1:15" x14ac:dyDescent="0.45">
      <c r="A75" t="s">
        <v>4019</v>
      </c>
      <c r="B75" t="s">
        <v>264</v>
      </c>
      <c r="C75" t="s">
        <v>265</v>
      </c>
      <c r="D75" t="s">
        <v>3243</v>
      </c>
      <c r="E75" t="s">
        <v>3106</v>
      </c>
      <c r="F75" s="33">
        <v>75</v>
      </c>
      <c r="J75" t="s">
        <v>4019</v>
      </c>
      <c r="K75" t="s">
        <v>264</v>
      </c>
      <c r="L75" t="s">
        <v>265</v>
      </c>
      <c r="M75" t="s">
        <v>3243</v>
      </c>
      <c r="N75" t="s">
        <v>3106</v>
      </c>
      <c r="O75" s="47">
        <v>75</v>
      </c>
    </row>
    <row r="76" spans="1:15" x14ac:dyDescent="0.45">
      <c r="A76" t="s">
        <v>4019</v>
      </c>
      <c r="B76" t="s">
        <v>264</v>
      </c>
      <c r="C76" t="s">
        <v>265</v>
      </c>
      <c r="D76" t="s">
        <v>3263</v>
      </c>
      <c r="E76" t="s">
        <v>3103</v>
      </c>
      <c r="F76" s="33">
        <v>3</v>
      </c>
      <c r="J76" t="s">
        <v>4019</v>
      </c>
      <c r="K76" t="s">
        <v>264</v>
      </c>
      <c r="L76" t="s">
        <v>265</v>
      </c>
      <c r="M76" t="s">
        <v>3263</v>
      </c>
      <c r="N76" t="s">
        <v>3103</v>
      </c>
      <c r="O76" s="47">
        <v>3</v>
      </c>
    </row>
    <row r="77" spans="1:15" x14ac:dyDescent="0.45">
      <c r="A77" t="s">
        <v>4019</v>
      </c>
      <c r="B77" t="s">
        <v>264</v>
      </c>
      <c r="C77" t="s">
        <v>265</v>
      </c>
      <c r="D77" t="s">
        <v>3276</v>
      </c>
      <c r="E77" t="s">
        <v>3100</v>
      </c>
      <c r="F77" s="33">
        <v>10</v>
      </c>
      <c r="J77" t="s">
        <v>4019</v>
      </c>
      <c r="K77" t="s">
        <v>264</v>
      </c>
      <c r="L77" t="s">
        <v>265</v>
      </c>
      <c r="M77" t="s">
        <v>3276</v>
      </c>
      <c r="N77" t="s">
        <v>3100</v>
      </c>
      <c r="O77" s="47">
        <v>10</v>
      </c>
    </row>
    <row r="78" spans="1:15" x14ac:dyDescent="0.45">
      <c r="A78" t="s">
        <v>4019</v>
      </c>
      <c r="B78" t="s">
        <v>264</v>
      </c>
      <c r="C78" t="s">
        <v>265</v>
      </c>
      <c r="D78" t="s">
        <v>3276</v>
      </c>
      <c r="E78" t="s">
        <v>3112</v>
      </c>
      <c r="F78" s="33">
        <v>1</v>
      </c>
      <c r="J78" t="s">
        <v>4019</v>
      </c>
      <c r="K78" t="s">
        <v>264</v>
      </c>
      <c r="L78" t="s">
        <v>265</v>
      </c>
      <c r="M78" t="s">
        <v>3276</v>
      </c>
      <c r="N78" t="s">
        <v>3112</v>
      </c>
      <c r="O78" s="47">
        <v>1</v>
      </c>
    </row>
    <row r="79" spans="1:15" x14ac:dyDescent="0.45">
      <c r="A79" t="s">
        <v>4019</v>
      </c>
      <c r="B79" t="s">
        <v>996</v>
      </c>
      <c r="C79" t="s">
        <v>997</v>
      </c>
      <c r="D79" t="s">
        <v>3203</v>
      </c>
      <c r="E79" t="s">
        <v>3113</v>
      </c>
      <c r="F79" s="33">
        <v>8</v>
      </c>
      <c r="J79" t="s">
        <v>4019</v>
      </c>
      <c r="K79" t="s">
        <v>996</v>
      </c>
      <c r="L79" t="s">
        <v>997</v>
      </c>
      <c r="M79" t="s">
        <v>3203</v>
      </c>
      <c r="N79" t="s">
        <v>3113</v>
      </c>
      <c r="O79" s="47">
        <v>8</v>
      </c>
    </row>
    <row r="80" spans="1:15" x14ac:dyDescent="0.45">
      <c r="A80" t="s">
        <v>4019</v>
      </c>
      <c r="B80" t="s">
        <v>996</v>
      </c>
      <c r="C80" t="s">
        <v>997</v>
      </c>
      <c r="D80" t="s">
        <v>3243</v>
      </c>
      <c r="E80" t="s">
        <v>3104</v>
      </c>
      <c r="F80" s="33">
        <v>1</v>
      </c>
      <c r="J80" t="s">
        <v>4019</v>
      </c>
      <c r="K80" t="s">
        <v>996</v>
      </c>
      <c r="L80" t="s">
        <v>997</v>
      </c>
      <c r="M80" t="s">
        <v>3243</v>
      </c>
      <c r="N80" t="s">
        <v>3104</v>
      </c>
      <c r="O80" s="47">
        <v>1</v>
      </c>
    </row>
    <row r="81" spans="1:15" x14ac:dyDescent="0.45">
      <c r="A81" t="s">
        <v>4019</v>
      </c>
      <c r="B81" t="s">
        <v>996</v>
      </c>
      <c r="C81" t="s">
        <v>997</v>
      </c>
      <c r="D81" t="s">
        <v>3263</v>
      </c>
      <c r="E81" t="s">
        <v>3103</v>
      </c>
      <c r="F81" s="33">
        <v>2</v>
      </c>
      <c r="J81" t="s">
        <v>4019</v>
      </c>
      <c r="K81" t="s">
        <v>996</v>
      </c>
      <c r="L81" t="s">
        <v>997</v>
      </c>
      <c r="M81" t="s">
        <v>3263</v>
      </c>
      <c r="N81" t="s">
        <v>3103</v>
      </c>
      <c r="O81" s="47">
        <v>2</v>
      </c>
    </row>
    <row r="82" spans="1:15" x14ac:dyDescent="0.45">
      <c r="A82" t="s">
        <v>4019</v>
      </c>
      <c r="B82" t="s">
        <v>996</v>
      </c>
      <c r="C82" t="s">
        <v>997</v>
      </c>
      <c r="D82" t="s">
        <v>3276</v>
      </c>
      <c r="E82" t="s">
        <v>3100</v>
      </c>
      <c r="F82" s="33">
        <v>4</v>
      </c>
      <c r="J82" t="s">
        <v>4019</v>
      </c>
      <c r="K82" t="s">
        <v>996</v>
      </c>
      <c r="L82" t="s">
        <v>997</v>
      </c>
      <c r="M82" t="s">
        <v>3276</v>
      </c>
      <c r="N82" t="s">
        <v>3100</v>
      </c>
      <c r="O82" s="47">
        <v>4</v>
      </c>
    </row>
    <row r="83" spans="1:15" x14ac:dyDescent="0.45">
      <c r="A83" t="s">
        <v>4019</v>
      </c>
      <c r="B83" t="s">
        <v>1143</v>
      </c>
      <c r="C83" t="s">
        <v>1144</v>
      </c>
      <c r="D83" t="s">
        <v>3263</v>
      </c>
      <c r="E83" t="s">
        <v>3103</v>
      </c>
      <c r="F83" s="33">
        <v>1</v>
      </c>
      <c r="J83" t="s">
        <v>4019</v>
      </c>
      <c r="K83" t="s">
        <v>1143</v>
      </c>
      <c r="L83" t="s">
        <v>1144</v>
      </c>
      <c r="M83" t="s">
        <v>3263</v>
      </c>
      <c r="N83" t="s">
        <v>3103</v>
      </c>
      <c r="O83" s="47">
        <v>1</v>
      </c>
    </row>
    <row r="84" spans="1:15" x14ac:dyDescent="0.45">
      <c r="A84" t="s">
        <v>4019</v>
      </c>
      <c r="B84" t="s">
        <v>1143</v>
      </c>
      <c r="C84" t="s">
        <v>1144</v>
      </c>
      <c r="D84" t="s">
        <v>3276</v>
      </c>
      <c r="E84" t="s">
        <v>3100</v>
      </c>
      <c r="F84" s="33">
        <v>1</v>
      </c>
      <c r="J84" t="s">
        <v>4019</v>
      </c>
      <c r="K84" t="s">
        <v>1143</v>
      </c>
      <c r="L84" t="s">
        <v>1144</v>
      </c>
      <c r="M84" t="s">
        <v>3276</v>
      </c>
      <c r="N84" t="s">
        <v>3100</v>
      </c>
      <c r="O84" s="47">
        <v>1</v>
      </c>
    </row>
    <row r="85" spans="1:15" x14ac:dyDescent="0.45">
      <c r="A85" t="s">
        <v>4019</v>
      </c>
      <c r="B85" t="s">
        <v>775</v>
      </c>
      <c r="C85" t="s">
        <v>776</v>
      </c>
      <c r="D85" t="s">
        <v>3263</v>
      </c>
      <c r="E85" t="s">
        <v>3103</v>
      </c>
      <c r="F85" s="33">
        <v>2</v>
      </c>
      <c r="J85" t="s">
        <v>4019</v>
      </c>
      <c r="K85" t="s">
        <v>775</v>
      </c>
      <c r="L85" t="s">
        <v>776</v>
      </c>
      <c r="M85" t="s">
        <v>3263</v>
      </c>
      <c r="N85" t="s">
        <v>3103</v>
      </c>
      <c r="O85" s="47">
        <v>2</v>
      </c>
    </row>
    <row r="86" spans="1:15" x14ac:dyDescent="0.45">
      <c r="A86" t="s">
        <v>4019</v>
      </c>
      <c r="B86" t="s">
        <v>775</v>
      </c>
      <c r="C86" t="s">
        <v>776</v>
      </c>
      <c r="D86" t="s">
        <v>3276</v>
      </c>
      <c r="E86" t="s">
        <v>3100</v>
      </c>
      <c r="F86" s="33">
        <v>1</v>
      </c>
      <c r="J86" t="s">
        <v>4019</v>
      </c>
      <c r="K86" t="s">
        <v>775</v>
      </c>
      <c r="L86" t="s">
        <v>776</v>
      </c>
      <c r="M86" t="s">
        <v>3276</v>
      </c>
      <c r="N86" t="s">
        <v>3100</v>
      </c>
      <c r="O86" s="47">
        <v>1</v>
      </c>
    </row>
    <row r="87" spans="1:15" x14ac:dyDescent="0.45">
      <c r="A87" t="s">
        <v>4019</v>
      </c>
      <c r="B87" t="s">
        <v>771</v>
      </c>
      <c r="C87" t="s">
        <v>772</v>
      </c>
      <c r="D87" t="s">
        <v>3263</v>
      </c>
      <c r="E87" t="s">
        <v>3103</v>
      </c>
      <c r="F87" s="33">
        <v>2</v>
      </c>
      <c r="J87" t="s">
        <v>4019</v>
      </c>
      <c r="K87" t="s">
        <v>771</v>
      </c>
      <c r="L87" t="s">
        <v>772</v>
      </c>
      <c r="M87" t="s">
        <v>3263</v>
      </c>
      <c r="N87" t="s">
        <v>3103</v>
      </c>
      <c r="O87" s="47">
        <v>2</v>
      </c>
    </row>
    <row r="88" spans="1:15" x14ac:dyDescent="0.45">
      <c r="A88" t="s">
        <v>4019</v>
      </c>
      <c r="B88" t="s">
        <v>771</v>
      </c>
      <c r="C88" t="s">
        <v>772</v>
      </c>
      <c r="D88" t="s">
        <v>3276</v>
      </c>
      <c r="E88" t="s">
        <v>3112</v>
      </c>
      <c r="F88" s="33">
        <v>1</v>
      </c>
      <c r="J88" t="s">
        <v>4019</v>
      </c>
      <c r="K88" t="s">
        <v>771</v>
      </c>
      <c r="L88" t="s">
        <v>772</v>
      </c>
      <c r="M88" t="s">
        <v>3276</v>
      </c>
      <c r="N88" t="s">
        <v>3112</v>
      </c>
      <c r="O88" s="47">
        <v>1</v>
      </c>
    </row>
    <row r="89" spans="1:15" x14ac:dyDescent="0.45">
      <c r="A89" t="s">
        <v>4019</v>
      </c>
      <c r="B89" t="s">
        <v>1123</v>
      </c>
      <c r="C89" t="s">
        <v>1124</v>
      </c>
      <c r="D89" t="s">
        <v>3203</v>
      </c>
      <c r="E89" t="s">
        <v>3113</v>
      </c>
      <c r="F89" s="33">
        <v>1</v>
      </c>
      <c r="J89" t="s">
        <v>4019</v>
      </c>
      <c r="K89" t="s">
        <v>1123</v>
      </c>
      <c r="L89" t="s">
        <v>1124</v>
      </c>
      <c r="M89" t="s">
        <v>3203</v>
      </c>
      <c r="N89" t="s">
        <v>3113</v>
      </c>
      <c r="O89" s="47">
        <v>1</v>
      </c>
    </row>
    <row r="90" spans="1:15" x14ac:dyDescent="0.45">
      <c r="A90" t="s">
        <v>4019</v>
      </c>
      <c r="B90" t="s">
        <v>1123</v>
      </c>
      <c r="C90" t="s">
        <v>1124</v>
      </c>
      <c r="D90" t="s">
        <v>3243</v>
      </c>
      <c r="E90" t="s">
        <v>3104</v>
      </c>
      <c r="F90" s="33">
        <v>1</v>
      </c>
      <c r="J90" t="s">
        <v>4019</v>
      </c>
      <c r="K90" t="s">
        <v>1123</v>
      </c>
      <c r="L90" t="s">
        <v>1124</v>
      </c>
      <c r="M90" t="s">
        <v>3243</v>
      </c>
      <c r="N90" t="s">
        <v>3104</v>
      </c>
      <c r="O90" s="47">
        <v>1</v>
      </c>
    </row>
    <row r="91" spans="1:15" x14ac:dyDescent="0.45">
      <c r="A91" t="s">
        <v>4019</v>
      </c>
      <c r="B91" t="s">
        <v>1123</v>
      </c>
      <c r="C91" t="s">
        <v>1124</v>
      </c>
      <c r="D91" t="s">
        <v>3276</v>
      </c>
      <c r="E91" t="s">
        <v>3112</v>
      </c>
      <c r="F91" s="33">
        <v>1</v>
      </c>
      <c r="J91" t="s">
        <v>4019</v>
      </c>
      <c r="K91" t="s">
        <v>1123</v>
      </c>
      <c r="L91" t="s">
        <v>1124</v>
      </c>
      <c r="M91" t="s">
        <v>3276</v>
      </c>
      <c r="N91" t="s">
        <v>3112</v>
      </c>
      <c r="O91" s="47">
        <v>1</v>
      </c>
    </row>
    <row r="92" spans="1:15" x14ac:dyDescent="0.45">
      <c r="A92" t="s">
        <v>4019</v>
      </c>
      <c r="B92" t="s">
        <v>884</v>
      </c>
      <c r="C92" t="s">
        <v>885</v>
      </c>
      <c r="D92" t="s">
        <v>3203</v>
      </c>
      <c r="E92" t="s">
        <v>3113</v>
      </c>
      <c r="F92" s="33">
        <v>5</v>
      </c>
      <c r="J92" t="s">
        <v>4019</v>
      </c>
      <c r="K92" t="s">
        <v>884</v>
      </c>
      <c r="L92" t="s">
        <v>885</v>
      </c>
      <c r="M92" t="s">
        <v>3203</v>
      </c>
      <c r="N92" t="s">
        <v>3113</v>
      </c>
      <c r="O92" s="47">
        <v>5</v>
      </c>
    </row>
    <row r="93" spans="1:15" x14ac:dyDescent="0.45">
      <c r="A93" t="s">
        <v>4019</v>
      </c>
      <c r="B93" t="s">
        <v>884</v>
      </c>
      <c r="C93" t="s">
        <v>885</v>
      </c>
      <c r="D93" t="s">
        <v>3243</v>
      </c>
      <c r="E93" t="s">
        <v>3104</v>
      </c>
      <c r="F93" s="33">
        <v>3</v>
      </c>
      <c r="J93" t="s">
        <v>4019</v>
      </c>
      <c r="K93" t="s">
        <v>884</v>
      </c>
      <c r="L93" t="s">
        <v>885</v>
      </c>
      <c r="M93" t="s">
        <v>3243</v>
      </c>
      <c r="N93" t="s">
        <v>3104</v>
      </c>
      <c r="O93" s="47">
        <v>3</v>
      </c>
    </row>
    <row r="94" spans="1:15" x14ac:dyDescent="0.45">
      <c r="A94" t="s">
        <v>4019</v>
      </c>
      <c r="B94" t="s">
        <v>884</v>
      </c>
      <c r="C94" t="s">
        <v>885</v>
      </c>
      <c r="D94" t="s">
        <v>3263</v>
      </c>
      <c r="E94" t="s">
        <v>3103</v>
      </c>
      <c r="F94" s="33">
        <v>2</v>
      </c>
      <c r="J94" t="s">
        <v>4019</v>
      </c>
      <c r="K94" t="s">
        <v>884</v>
      </c>
      <c r="L94" t="s">
        <v>885</v>
      </c>
      <c r="M94" t="s">
        <v>3263</v>
      </c>
      <c r="N94" t="s">
        <v>3103</v>
      </c>
      <c r="O94" s="47">
        <v>2</v>
      </c>
    </row>
    <row r="95" spans="1:15" x14ac:dyDescent="0.45">
      <c r="A95" t="s">
        <v>4019</v>
      </c>
      <c r="B95" t="s">
        <v>884</v>
      </c>
      <c r="C95" t="s">
        <v>885</v>
      </c>
      <c r="D95" t="s">
        <v>3276</v>
      </c>
      <c r="E95" t="s">
        <v>3100</v>
      </c>
      <c r="F95" s="33">
        <v>3</v>
      </c>
      <c r="J95" t="s">
        <v>4019</v>
      </c>
      <c r="K95" t="s">
        <v>884</v>
      </c>
      <c r="L95" t="s">
        <v>885</v>
      </c>
      <c r="M95" t="s">
        <v>3276</v>
      </c>
      <c r="N95" t="s">
        <v>3100</v>
      </c>
      <c r="O95" s="47">
        <v>3</v>
      </c>
    </row>
    <row r="96" spans="1:15" x14ac:dyDescent="0.45">
      <c r="A96" t="s">
        <v>4019</v>
      </c>
      <c r="B96" t="s">
        <v>896</v>
      </c>
      <c r="C96" t="s">
        <v>897</v>
      </c>
      <c r="D96" t="s">
        <v>3276</v>
      </c>
      <c r="E96" t="s">
        <v>3100</v>
      </c>
      <c r="F96" s="33">
        <v>1</v>
      </c>
      <c r="J96" t="s">
        <v>4019</v>
      </c>
      <c r="K96" t="s">
        <v>896</v>
      </c>
      <c r="L96" t="s">
        <v>897</v>
      </c>
      <c r="M96" t="s">
        <v>3276</v>
      </c>
      <c r="N96" t="s">
        <v>3100</v>
      </c>
      <c r="O96" s="47">
        <v>1</v>
      </c>
    </row>
    <row r="97" spans="1:15" x14ac:dyDescent="0.45">
      <c r="A97" t="s">
        <v>4019</v>
      </c>
      <c r="B97" t="s">
        <v>896</v>
      </c>
      <c r="C97" t="s">
        <v>897</v>
      </c>
      <c r="D97" t="s">
        <v>3276</v>
      </c>
      <c r="E97" t="s">
        <v>3112</v>
      </c>
      <c r="F97" s="33">
        <v>3</v>
      </c>
      <c r="J97" t="s">
        <v>4019</v>
      </c>
      <c r="K97" t="s">
        <v>896</v>
      </c>
      <c r="L97" t="s">
        <v>897</v>
      </c>
      <c r="M97" t="s">
        <v>3276</v>
      </c>
      <c r="N97" t="s">
        <v>3112</v>
      </c>
      <c r="O97" s="47">
        <v>3</v>
      </c>
    </row>
    <row r="98" spans="1:15" x14ac:dyDescent="0.45">
      <c r="A98" t="s">
        <v>4019</v>
      </c>
      <c r="B98" t="s">
        <v>416</v>
      </c>
      <c r="C98" t="s">
        <v>417</v>
      </c>
      <c r="D98" t="s">
        <v>3263</v>
      </c>
      <c r="E98" t="s">
        <v>3103</v>
      </c>
      <c r="F98" s="33">
        <v>3</v>
      </c>
      <c r="J98" t="s">
        <v>4019</v>
      </c>
      <c r="K98" t="s">
        <v>416</v>
      </c>
      <c r="L98" t="s">
        <v>417</v>
      </c>
      <c r="M98" t="s">
        <v>3263</v>
      </c>
      <c r="N98" t="s">
        <v>3103</v>
      </c>
      <c r="O98" s="47">
        <v>3</v>
      </c>
    </row>
    <row r="99" spans="1:15" x14ac:dyDescent="0.45">
      <c r="A99" t="s">
        <v>4019</v>
      </c>
      <c r="B99" t="s">
        <v>1102</v>
      </c>
      <c r="C99" t="s">
        <v>255</v>
      </c>
      <c r="D99" t="s">
        <v>3342</v>
      </c>
      <c r="E99" t="s">
        <v>3115</v>
      </c>
      <c r="F99" s="33">
        <v>1</v>
      </c>
      <c r="J99" t="s">
        <v>4019</v>
      </c>
      <c r="K99" t="s">
        <v>1102</v>
      </c>
      <c r="L99" t="s">
        <v>255</v>
      </c>
      <c r="M99" t="s">
        <v>3342</v>
      </c>
      <c r="N99" t="s">
        <v>3115</v>
      </c>
      <c r="O99" s="47">
        <v>1</v>
      </c>
    </row>
    <row r="100" spans="1:15" x14ac:dyDescent="0.45">
      <c r="A100" t="s">
        <v>4019</v>
      </c>
      <c r="B100" t="s">
        <v>860</v>
      </c>
      <c r="C100" t="s">
        <v>861</v>
      </c>
      <c r="D100" t="s">
        <v>3203</v>
      </c>
      <c r="E100" t="s">
        <v>3113</v>
      </c>
      <c r="F100" s="33">
        <v>6</v>
      </c>
      <c r="J100" t="s">
        <v>4019</v>
      </c>
      <c r="K100" t="s">
        <v>860</v>
      </c>
      <c r="L100" t="s">
        <v>861</v>
      </c>
      <c r="M100" t="s">
        <v>3203</v>
      </c>
      <c r="N100" t="s">
        <v>3113</v>
      </c>
      <c r="O100" s="47">
        <v>6</v>
      </c>
    </row>
    <row r="101" spans="1:15" x14ac:dyDescent="0.45">
      <c r="A101" t="s">
        <v>4019</v>
      </c>
      <c r="B101" t="s">
        <v>860</v>
      </c>
      <c r="C101" t="s">
        <v>861</v>
      </c>
      <c r="D101" t="s">
        <v>3243</v>
      </c>
      <c r="E101" t="s">
        <v>3104</v>
      </c>
      <c r="F101" s="33">
        <v>2</v>
      </c>
      <c r="J101" t="s">
        <v>4019</v>
      </c>
      <c r="K101" t="s">
        <v>860</v>
      </c>
      <c r="L101" t="s">
        <v>861</v>
      </c>
      <c r="M101" t="s">
        <v>3243</v>
      </c>
      <c r="N101" t="s">
        <v>3104</v>
      </c>
      <c r="O101" s="47">
        <v>2</v>
      </c>
    </row>
    <row r="102" spans="1:15" x14ac:dyDescent="0.45">
      <c r="A102" t="s">
        <v>4019</v>
      </c>
      <c r="B102" t="s">
        <v>860</v>
      </c>
      <c r="C102" t="s">
        <v>861</v>
      </c>
      <c r="D102" t="s">
        <v>3263</v>
      </c>
      <c r="E102" t="s">
        <v>3103</v>
      </c>
      <c r="F102" s="33">
        <v>1</v>
      </c>
      <c r="J102" t="s">
        <v>4019</v>
      </c>
      <c r="K102" t="s">
        <v>860</v>
      </c>
      <c r="L102" t="s">
        <v>861</v>
      </c>
      <c r="M102" t="s">
        <v>3263</v>
      </c>
      <c r="N102" t="s">
        <v>3103</v>
      </c>
      <c r="O102" s="47">
        <v>1</v>
      </c>
    </row>
    <row r="103" spans="1:15" x14ac:dyDescent="0.45">
      <c r="A103" t="s">
        <v>4019</v>
      </c>
      <c r="B103" t="s">
        <v>860</v>
      </c>
      <c r="C103" t="s">
        <v>861</v>
      </c>
      <c r="D103" t="s">
        <v>3276</v>
      </c>
      <c r="E103" t="s">
        <v>3100</v>
      </c>
      <c r="F103" s="33">
        <v>3</v>
      </c>
      <c r="J103" t="s">
        <v>4019</v>
      </c>
      <c r="K103" t="s">
        <v>860</v>
      </c>
      <c r="L103" t="s">
        <v>861</v>
      </c>
      <c r="M103" t="s">
        <v>3276</v>
      </c>
      <c r="N103" t="s">
        <v>3100</v>
      </c>
      <c r="O103" s="47">
        <v>3</v>
      </c>
    </row>
    <row r="104" spans="1:15" x14ac:dyDescent="0.45">
      <c r="A104" t="s">
        <v>4019</v>
      </c>
      <c r="B104" t="s">
        <v>1207</v>
      </c>
      <c r="C104" t="s">
        <v>1208</v>
      </c>
      <c r="D104" t="s">
        <v>3203</v>
      </c>
      <c r="E104" t="s">
        <v>3113</v>
      </c>
      <c r="F104" s="33">
        <v>1</v>
      </c>
      <c r="J104" t="s">
        <v>4019</v>
      </c>
      <c r="K104" t="s">
        <v>1207</v>
      </c>
      <c r="L104" t="s">
        <v>1208</v>
      </c>
      <c r="M104" t="s">
        <v>3203</v>
      </c>
      <c r="N104" t="s">
        <v>3113</v>
      </c>
      <c r="O104" s="47">
        <v>1</v>
      </c>
    </row>
    <row r="105" spans="1:15" x14ac:dyDescent="0.45">
      <c r="A105" t="s">
        <v>4019</v>
      </c>
      <c r="B105" t="s">
        <v>1073</v>
      </c>
      <c r="C105" t="s">
        <v>1074</v>
      </c>
      <c r="D105" t="s">
        <v>3263</v>
      </c>
      <c r="E105" t="s">
        <v>3118</v>
      </c>
      <c r="F105" s="33">
        <v>1</v>
      </c>
      <c r="J105" t="s">
        <v>4019</v>
      </c>
      <c r="K105" t="s">
        <v>1073</v>
      </c>
      <c r="L105" t="s">
        <v>1074</v>
      </c>
      <c r="M105" t="s">
        <v>3263</v>
      </c>
      <c r="N105" t="s">
        <v>3118</v>
      </c>
      <c r="O105" s="47">
        <v>1</v>
      </c>
    </row>
    <row r="106" spans="1:15" x14ac:dyDescent="0.45">
      <c r="A106" t="s">
        <v>4019</v>
      </c>
      <c r="B106" t="s">
        <v>1073</v>
      </c>
      <c r="C106" t="s">
        <v>1074</v>
      </c>
      <c r="D106" t="s">
        <v>3263</v>
      </c>
      <c r="E106" t="s">
        <v>3103</v>
      </c>
      <c r="F106" s="33">
        <v>1</v>
      </c>
      <c r="J106" t="s">
        <v>4019</v>
      </c>
      <c r="K106" t="s">
        <v>1073</v>
      </c>
      <c r="L106" t="s">
        <v>1074</v>
      </c>
      <c r="M106" t="s">
        <v>3263</v>
      </c>
      <c r="N106" t="s">
        <v>3103</v>
      </c>
      <c r="O106" s="47">
        <v>1</v>
      </c>
    </row>
    <row r="107" spans="1:15" x14ac:dyDescent="0.45">
      <c r="A107" t="s">
        <v>4019</v>
      </c>
      <c r="B107" t="s">
        <v>1073</v>
      </c>
      <c r="C107" t="s">
        <v>1074</v>
      </c>
      <c r="D107" t="s">
        <v>3276</v>
      </c>
      <c r="E107" t="s">
        <v>3100</v>
      </c>
      <c r="F107" s="33">
        <v>1</v>
      </c>
      <c r="J107" t="s">
        <v>4019</v>
      </c>
      <c r="K107" t="s">
        <v>1073</v>
      </c>
      <c r="L107" t="s">
        <v>1074</v>
      </c>
      <c r="M107" t="s">
        <v>3276</v>
      </c>
      <c r="N107" t="s">
        <v>3100</v>
      </c>
      <c r="O107" s="47">
        <v>1</v>
      </c>
    </row>
    <row r="108" spans="1:15" x14ac:dyDescent="0.45">
      <c r="A108" t="s">
        <v>4019</v>
      </c>
      <c r="B108" t="s">
        <v>412</v>
      </c>
      <c r="C108" t="s">
        <v>413</v>
      </c>
      <c r="D108" t="s">
        <v>3243</v>
      </c>
      <c r="E108" t="s">
        <v>3106</v>
      </c>
      <c r="F108" s="33">
        <v>36</v>
      </c>
      <c r="J108" t="s">
        <v>4019</v>
      </c>
      <c r="K108" t="s">
        <v>412</v>
      </c>
      <c r="L108" t="s">
        <v>413</v>
      </c>
      <c r="M108" t="s">
        <v>3243</v>
      </c>
      <c r="N108" t="s">
        <v>3106</v>
      </c>
      <c r="O108" s="47">
        <v>36</v>
      </c>
    </row>
    <row r="109" spans="1:15" x14ac:dyDescent="0.45">
      <c r="A109" t="s">
        <v>4019</v>
      </c>
      <c r="B109" t="s">
        <v>412</v>
      </c>
      <c r="C109" t="s">
        <v>413</v>
      </c>
      <c r="D109" t="s">
        <v>3263</v>
      </c>
      <c r="E109" t="s">
        <v>3103</v>
      </c>
      <c r="F109" s="33">
        <v>3</v>
      </c>
      <c r="J109" t="s">
        <v>4019</v>
      </c>
      <c r="K109" t="s">
        <v>412</v>
      </c>
      <c r="L109" t="s">
        <v>413</v>
      </c>
      <c r="M109" t="s">
        <v>3263</v>
      </c>
      <c r="N109" t="s">
        <v>3103</v>
      </c>
      <c r="O109" s="47">
        <v>3</v>
      </c>
    </row>
    <row r="110" spans="1:15" x14ac:dyDescent="0.45">
      <c r="A110" t="s">
        <v>4019</v>
      </c>
      <c r="B110" t="s">
        <v>412</v>
      </c>
      <c r="C110" t="s">
        <v>413</v>
      </c>
      <c r="D110" t="s">
        <v>3276</v>
      </c>
      <c r="E110" t="s">
        <v>3100</v>
      </c>
      <c r="F110" s="33">
        <v>5</v>
      </c>
      <c r="J110" t="s">
        <v>4019</v>
      </c>
      <c r="K110" t="s">
        <v>412</v>
      </c>
      <c r="L110" t="s">
        <v>413</v>
      </c>
      <c r="M110" t="s">
        <v>3276</v>
      </c>
      <c r="N110" t="s">
        <v>3100</v>
      </c>
      <c r="O110" s="47">
        <v>5</v>
      </c>
    </row>
    <row r="111" spans="1:15" x14ac:dyDescent="0.45">
      <c r="A111" t="s">
        <v>4019</v>
      </c>
      <c r="B111" t="s">
        <v>880</v>
      </c>
      <c r="C111" t="s">
        <v>881</v>
      </c>
      <c r="D111" t="s">
        <v>3243</v>
      </c>
      <c r="E111" t="s">
        <v>3104</v>
      </c>
      <c r="F111" s="33">
        <v>1</v>
      </c>
      <c r="J111" t="s">
        <v>4019</v>
      </c>
      <c r="K111" t="s">
        <v>880</v>
      </c>
      <c r="L111" t="s">
        <v>881</v>
      </c>
      <c r="M111" t="s">
        <v>3243</v>
      </c>
      <c r="N111" t="s">
        <v>3104</v>
      </c>
      <c r="O111" s="47">
        <v>1</v>
      </c>
    </row>
    <row r="112" spans="1:15" x14ac:dyDescent="0.45">
      <c r="A112" t="s">
        <v>4019</v>
      </c>
      <c r="B112" t="s">
        <v>880</v>
      </c>
      <c r="C112" t="s">
        <v>881</v>
      </c>
      <c r="D112" t="s">
        <v>3263</v>
      </c>
      <c r="E112" t="s">
        <v>3103</v>
      </c>
      <c r="F112" s="33">
        <v>5</v>
      </c>
      <c r="J112" t="s">
        <v>4019</v>
      </c>
      <c r="K112" t="s">
        <v>880</v>
      </c>
      <c r="L112" t="s">
        <v>881</v>
      </c>
      <c r="M112" t="s">
        <v>3263</v>
      </c>
      <c r="N112" t="s">
        <v>3103</v>
      </c>
      <c r="O112" s="47">
        <v>5</v>
      </c>
    </row>
    <row r="113" spans="1:15" x14ac:dyDescent="0.45">
      <c r="A113" t="s">
        <v>4019</v>
      </c>
      <c r="B113" t="s">
        <v>1169</v>
      </c>
      <c r="C113" t="s">
        <v>1170</v>
      </c>
      <c r="D113" t="s">
        <v>3243</v>
      </c>
      <c r="E113" t="s">
        <v>3106</v>
      </c>
      <c r="F113" s="33">
        <v>2</v>
      </c>
      <c r="J113" t="s">
        <v>4019</v>
      </c>
      <c r="K113" t="s">
        <v>1169</v>
      </c>
      <c r="L113" t="s">
        <v>1170</v>
      </c>
      <c r="M113" t="s">
        <v>3243</v>
      </c>
      <c r="N113" t="s">
        <v>3106</v>
      </c>
      <c r="O113" s="47">
        <v>2</v>
      </c>
    </row>
    <row r="114" spans="1:15" x14ac:dyDescent="0.45">
      <c r="A114" t="s">
        <v>4019</v>
      </c>
      <c r="B114" t="s">
        <v>1169</v>
      </c>
      <c r="C114" t="s">
        <v>1170</v>
      </c>
      <c r="D114" t="s">
        <v>3276</v>
      </c>
      <c r="E114" t="s">
        <v>3100</v>
      </c>
      <c r="F114" s="33">
        <v>1</v>
      </c>
      <c r="J114" t="s">
        <v>4019</v>
      </c>
      <c r="K114" t="s">
        <v>1169</v>
      </c>
      <c r="L114" t="s">
        <v>1170</v>
      </c>
      <c r="M114" t="s">
        <v>3276</v>
      </c>
      <c r="N114" t="s">
        <v>3100</v>
      </c>
      <c r="O114" s="47">
        <v>1</v>
      </c>
    </row>
    <row r="115" spans="1:15" x14ac:dyDescent="0.45">
      <c r="A115" t="s">
        <v>4019</v>
      </c>
      <c r="B115" t="s">
        <v>1125</v>
      </c>
      <c r="C115" t="s">
        <v>1126</v>
      </c>
      <c r="D115" t="s">
        <v>3243</v>
      </c>
      <c r="E115" t="s">
        <v>3104</v>
      </c>
      <c r="F115" s="33">
        <v>1</v>
      </c>
      <c r="J115" t="s">
        <v>4019</v>
      </c>
      <c r="K115" t="s">
        <v>1125</v>
      </c>
      <c r="L115" t="s">
        <v>1126</v>
      </c>
      <c r="M115" t="s">
        <v>3243</v>
      </c>
      <c r="N115" t="s">
        <v>3104</v>
      </c>
      <c r="O115" s="47">
        <v>1</v>
      </c>
    </row>
    <row r="116" spans="1:15" x14ac:dyDescent="0.45">
      <c r="A116" t="s">
        <v>4019</v>
      </c>
      <c r="B116" t="s">
        <v>1125</v>
      </c>
      <c r="C116" t="s">
        <v>1126</v>
      </c>
      <c r="D116" t="s">
        <v>3263</v>
      </c>
      <c r="E116" t="s">
        <v>3103</v>
      </c>
      <c r="F116" s="33">
        <v>1</v>
      </c>
      <c r="J116" t="s">
        <v>4019</v>
      </c>
      <c r="K116" t="s">
        <v>1125</v>
      </c>
      <c r="L116" t="s">
        <v>1126</v>
      </c>
      <c r="M116" t="s">
        <v>3263</v>
      </c>
      <c r="N116" t="s">
        <v>3103</v>
      </c>
      <c r="O116" s="47">
        <v>1</v>
      </c>
    </row>
    <row r="117" spans="1:15" x14ac:dyDescent="0.45">
      <c r="A117" t="s">
        <v>4019</v>
      </c>
      <c r="B117" t="s">
        <v>1125</v>
      </c>
      <c r="C117" t="s">
        <v>1126</v>
      </c>
      <c r="D117" t="s">
        <v>3276</v>
      </c>
      <c r="E117" t="s">
        <v>3100</v>
      </c>
      <c r="F117" s="33">
        <v>2</v>
      </c>
      <c r="J117" t="s">
        <v>4019</v>
      </c>
      <c r="K117" t="s">
        <v>1125</v>
      </c>
      <c r="L117" t="s">
        <v>1126</v>
      </c>
      <c r="M117" t="s">
        <v>3276</v>
      </c>
      <c r="N117" t="s">
        <v>3100</v>
      </c>
      <c r="O117" s="47">
        <v>2</v>
      </c>
    </row>
    <row r="118" spans="1:15" x14ac:dyDescent="0.45">
      <c r="A118" t="s">
        <v>4019</v>
      </c>
      <c r="B118" t="s">
        <v>1269</v>
      </c>
      <c r="C118" t="s">
        <v>1270</v>
      </c>
      <c r="D118" t="s">
        <v>3243</v>
      </c>
      <c r="E118" t="s">
        <v>3106</v>
      </c>
      <c r="F118" s="33">
        <v>36</v>
      </c>
      <c r="J118" t="s">
        <v>4019</v>
      </c>
      <c r="K118" t="s">
        <v>1269</v>
      </c>
      <c r="L118" t="s">
        <v>1270</v>
      </c>
      <c r="M118" t="s">
        <v>3243</v>
      </c>
      <c r="N118" t="s">
        <v>3106</v>
      </c>
      <c r="O118" s="47">
        <v>36</v>
      </c>
    </row>
    <row r="119" spans="1:15" x14ac:dyDescent="0.45">
      <c r="A119" t="s">
        <v>4019</v>
      </c>
      <c r="B119" t="s">
        <v>1269</v>
      </c>
      <c r="C119" t="s">
        <v>1270</v>
      </c>
      <c r="D119" t="s">
        <v>3263</v>
      </c>
      <c r="E119" t="s">
        <v>3103</v>
      </c>
      <c r="F119" s="33">
        <v>1</v>
      </c>
      <c r="J119" t="s">
        <v>4019</v>
      </c>
      <c r="K119" t="s">
        <v>1269</v>
      </c>
      <c r="L119" t="s">
        <v>1270</v>
      </c>
      <c r="M119" t="s">
        <v>3263</v>
      </c>
      <c r="N119" t="s">
        <v>3103</v>
      </c>
      <c r="O119" s="47">
        <v>1</v>
      </c>
    </row>
    <row r="120" spans="1:15" x14ac:dyDescent="0.45">
      <c r="A120" t="s">
        <v>4019</v>
      </c>
      <c r="B120" t="s">
        <v>1269</v>
      </c>
      <c r="C120" t="s">
        <v>1270</v>
      </c>
      <c r="D120" t="s">
        <v>3276</v>
      </c>
      <c r="E120" t="s">
        <v>3100</v>
      </c>
      <c r="F120" s="33">
        <v>5</v>
      </c>
      <c r="J120" t="s">
        <v>4019</v>
      </c>
      <c r="K120" t="s">
        <v>1269</v>
      </c>
      <c r="L120" t="s">
        <v>1270</v>
      </c>
      <c r="M120" t="s">
        <v>3276</v>
      </c>
      <c r="N120" t="s">
        <v>3100</v>
      </c>
      <c r="O120" s="47">
        <v>5</v>
      </c>
    </row>
    <row r="121" spans="1:15" x14ac:dyDescent="0.45">
      <c r="A121" t="s">
        <v>4019</v>
      </c>
      <c r="B121" t="s">
        <v>1161</v>
      </c>
      <c r="C121" t="s">
        <v>1162</v>
      </c>
      <c r="D121" t="s">
        <v>3243</v>
      </c>
      <c r="E121" t="s">
        <v>3104</v>
      </c>
      <c r="F121" s="33">
        <v>1</v>
      </c>
      <c r="J121" t="s">
        <v>4019</v>
      </c>
      <c r="K121" t="s">
        <v>1161</v>
      </c>
      <c r="L121" t="s">
        <v>1162</v>
      </c>
      <c r="M121" t="s">
        <v>3243</v>
      </c>
      <c r="N121" t="s">
        <v>3104</v>
      </c>
      <c r="O121" s="47">
        <v>1</v>
      </c>
    </row>
    <row r="122" spans="1:15" x14ac:dyDescent="0.45">
      <c r="A122" t="s">
        <v>4019</v>
      </c>
      <c r="B122" t="s">
        <v>1161</v>
      </c>
      <c r="C122" t="s">
        <v>1162</v>
      </c>
      <c r="D122" t="s">
        <v>3276</v>
      </c>
      <c r="E122" t="s">
        <v>3112</v>
      </c>
      <c r="F122" s="33">
        <v>1</v>
      </c>
      <c r="J122" t="s">
        <v>4019</v>
      </c>
      <c r="K122" t="s">
        <v>1161</v>
      </c>
      <c r="L122" t="s">
        <v>1162</v>
      </c>
      <c r="M122" t="s">
        <v>3276</v>
      </c>
      <c r="N122" t="s">
        <v>3112</v>
      </c>
      <c r="O122" s="47">
        <v>1</v>
      </c>
    </row>
    <row r="123" spans="1:15" x14ac:dyDescent="0.45">
      <c r="A123" t="s">
        <v>4019</v>
      </c>
      <c r="B123" t="s">
        <v>832</v>
      </c>
      <c r="C123" t="s">
        <v>833</v>
      </c>
      <c r="D123" t="s">
        <v>3243</v>
      </c>
      <c r="E123" t="s">
        <v>3104</v>
      </c>
      <c r="F123" s="33">
        <v>1</v>
      </c>
      <c r="J123" t="s">
        <v>4019</v>
      </c>
      <c r="K123" t="s">
        <v>832</v>
      </c>
      <c r="L123" t="s">
        <v>833</v>
      </c>
      <c r="M123" t="s">
        <v>3243</v>
      </c>
      <c r="N123" t="s">
        <v>3104</v>
      </c>
      <c r="O123" s="47">
        <v>1</v>
      </c>
    </row>
    <row r="124" spans="1:15" x14ac:dyDescent="0.45">
      <c r="A124" t="s">
        <v>4019</v>
      </c>
      <c r="B124" t="s">
        <v>832</v>
      </c>
      <c r="C124" t="s">
        <v>833</v>
      </c>
      <c r="D124" t="s">
        <v>3263</v>
      </c>
      <c r="E124" t="s">
        <v>3103</v>
      </c>
      <c r="F124" s="33">
        <v>3</v>
      </c>
      <c r="J124" t="s">
        <v>4019</v>
      </c>
      <c r="K124" t="s">
        <v>832</v>
      </c>
      <c r="L124" t="s">
        <v>833</v>
      </c>
      <c r="M124" t="s">
        <v>3263</v>
      </c>
      <c r="N124" t="s">
        <v>3103</v>
      </c>
      <c r="O124" s="47">
        <v>3</v>
      </c>
    </row>
    <row r="125" spans="1:15" x14ac:dyDescent="0.45">
      <c r="A125" t="s">
        <v>4019</v>
      </c>
      <c r="B125" t="s">
        <v>832</v>
      </c>
      <c r="C125" t="s">
        <v>833</v>
      </c>
      <c r="D125" t="s">
        <v>3276</v>
      </c>
      <c r="E125" t="s">
        <v>3100</v>
      </c>
      <c r="F125" s="33">
        <v>2</v>
      </c>
      <c r="J125" t="s">
        <v>4019</v>
      </c>
      <c r="K125" t="s">
        <v>832</v>
      </c>
      <c r="L125" t="s">
        <v>833</v>
      </c>
      <c r="M125" t="s">
        <v>3276</v>
      </c>
      <c r="N125" t="s">
        <v>3100</v>
      </c>
      <c r="O125" s="47">
        <v>2</v>
      </c>
    </row>
    <row r="126" spans="1:15" x14ac:dyDescent="0.45">
      <c r="A126" t="s">
        <v>4019</v>
      </c>
      <c r="B126" t="s">
        <v>924</v>
      </c>
      <c r="C126" t="s">
        <v>925</v>
      </c>
      <c r="D126" t="s">
        <v>3243</v>
      </c>
      <c r="E126" t="s">
        <v>3104</v>
      </c>
      <c r="F126" s="33">
        <v>2</v>
      </c>
      <c r="J126" t="s">
        <v>4019</v>
      </c>
      <c r="K126" t="s">
        <v>924</v>
      </c>
      <c r="L126" t="s">
        <v>925</v>
      </c>
      <c r="M126" t="s">
        <v>3243</v>
      </c>
      <c r="N126" t="s">
        <v>3104</v>
      </c>
      <c r="O126" s="47">
        <v>2</v>
      </c>
    </row>
    <row r="127" spans="1:15" x14ac:dyDescent="0.45">
      <c r="A127" t="s">
        <v>4019</v>
      </c>
      <c r="B127" t="s">
        <v>924</v>
      </c>
      <c r="C127" t="s">
        <v>925</v>
      </c>
      <c r="D127" t="s">
        <v>3263</v>
      </c>
      <c r="E127" t="s">
        <v>3103</v>
      </c>
      <c r="F127" s="33">
        <v>3</v>
      </c>
      <c r="J127" t="s">
        <v>4019</v>
      </c>
      <c r="K127" t="s">
        <v>924</v>
      </c>
      <c r="L127" t="s">
        <v>925</v>
      </c>
      <c r="M127" t="s">
        <v>3263</v>
      </c>
      <c r="N127" t="s">
        <v>3103</v>
      </c>
      <c r="O127" s="47">
        <v>3</v>
      </c>
    </row>
    <row r="128" spans="1:15" x14ac:dyDescent="0.45">
      <c r="A128" t="s">
        <v>4019</v>
      </c>
      <c r="B128" t="s">
        <v>924</v>
      </c>
      <c r="C128" t="s">
        <v>925</v>
      </c>
      <c r="D128" t="s">
        <v>3276</v>
      </c>
      <c r="E128" t="s">
        <v>3100</v>
      </c>
      <c r="F128" s="33">
        <v>1</v>
      </c>
      <c r="J128" t="s">
        <v>4019</v>
      </c>
      <c r="K128" t="s">
        <v>924</v>
      </c>
      <c r="L128" t="s">
        <v>925</v>
      </c>
      <c r="M128" t="s">
        <v>3276</v>
      </c>
      <c r="N128" t="s">
        <v>3100</v>
      </c>
      <c r="O128" s="47">
        <v>1</v>
      </c>
    </row>
    <row r="129" spans="1:15" x14ac:dyDescent="0.45">
      <c r="A129" t="s">
        <v>4019</v>
      </c>
      <c r="B129" t="s">
        <v>924</v>
      </c>
      <c r="C129" t="s">
        <v>925</v>
      </c>
      <c r="D129" t="s">
        <v>3276</v>
      </c>
      <c r="E129" t="s">
        <v>3112</v>
      </c>
      <c r="F129" s="33">
        <v>2</v>
      </c>
      <c r="J129" t="s">
        <v>4019</v>
      </c>
      <c r="K129" t="s">
        <v>924</v>
      </c>
      <c r="L129" t="s">
        <v>925</v>
      </c>
      <c r="M129" t="s">
        <v>3276</v>
      </c>
      <c r="N129" t="s">
        <v>3112</v>
      </c>
      <c r="O129" s="47">
        <v>2</v>
      </c>
    </row>
    <row r="130" spans="1:15" x14ac:dyDescent="0.45">
      <c r="A130" t="s">
        <v>4019</v>
      </c>
      <c r="B130" t="s">
        <v>253</v>
      </c>
      <c r="C130" t="s">
        <v>254</v>
      </c>
      <c r="D130" t="s">
        <v>3203</v>
      </c>
      <c r="E130" t="s">
        <v>3113</v>
      </c>
      <c r="F130" s="33">
        <v>2</v>
      </c>
      <c r="J130" t="s">
        <v>4019</v>
      </c>
      <c r="K130" t="s">
        <v>253</v>
      </c>
      <c r="L130" t="s">
        <v>254</v>
      </c>
      <c r="M130" t="s">
        <v>3203</v>
      </c>
      <c r="N130" t="s">
        <v>3113</v>
      </c>
      <c r="O130" s="47">
        <v>2</v>
      </c>
    </row>
    <row r="131" spans="1:15" x14ac:dyDescent="0.45">
      <c r="A131" t="s">
        <v>4019</v>
      </c>
      <c r="B131" t="s">
        <v>253</v>
      </c>
      <c r="C131" t="s">
        <v>254</v>
      </c>
      <c r="D131" t="s">
        <v>3203</v>
      </c>
      <c r="E131" t="s">
        <v>3402</v>
      </c>
      <c r="F131" s="33">
        <v>4</v>
      </c>
      <c r="J131" t="s">
        <v>4019</v>
      </c>
      <c r="K131" t="s">
        <v>253</v>
      </c>
      <c r="L131" t="s">
        <v>254</v>
      </c>
      <c r="M131" t="s">
        <v>3203</v>
      </c>
      <c r="N131" t="s">
        <v>3402</v>
      </c>
      <c r="O131" s="47">
        <v>4</v>
      </c>
    </row>
    <row r="132" spans="1:15" x14ac:dyDescent="0.45">
      <c r="A132" t="s">
        <v>4019</v>
      </c>
      <c r="B132" t="s">
        <v>253</v>
      </c>
      <c r="C132" t="s">
        <v>254</v>
      </c>
      <c r="D132" t="s">
        <v>3263</v>
      </c>
      <c r="E132" t="s">
        <v>3103</v>
      </c>
      <c r="F132" s="33">
        <v>1</v>
      </c>
      <c r="J132" t="s">
        <v>4019</v>
      </c>
      <c r="K132" t="s">
        <v>253</v>
      </c>
      <c r="L132" t="s">
        <v>254</v>
      </c>
      <c r="M132" t="s">
        <v>3263</v>
      </c>
      <c r="N132" t="s">
        <v>3103</v>
      </c>
      <c r="O132" s="47">
        <v>1</v>
      </c>
    </row>
    <row r="133" spans="1:15" x14ac:dyDescent="0.45">
      <c r="A133" t="s">
        <v>4019</v>
      </c>
      <c r="B133" t="s">
        <v>253</v>
      </c>
      <c r="C133" t="s">
        <v>254</v>
      </c>
      <c r="D133" t="s">
        <v>3276</v>
      </c>
      <c r="E133" t="s">
        <v>3100</v>
      </c>
      <c r="F133" s="33">
        <v>3</v>
      </c>
      <c r="J133" t="s">
        <v>4019</v>
      </c>
      <c r="K133" t="s">
        <v>253</v>
      </c>
      <c r="L133" t="s">
        <v>254</v>
      </c>
      <c r="M133" t="s">
        <v>3276</v>
      </c>
      <c r="N133" t="s">
        <v>3100</v>
      </c>
      <c r="O133" s="47">
        <v>3</v>
      </c>
    </row>
    <row r="134" spans="1:15" x14ac:dyDescent="0.45">
      <c r="A134" t="s">
        <v>4019</v>
      </c>
      <c r="B134" t="s">
        <v>404</v>
      </c>
      <c r="C134" t="s">
        <v>405</v>
      </c>
      <c r="D134" t="s">
        <v>3342</v>
      </c>
      <c r="E134" t="s">
        <v>3115</v>
      </c>
      <c r="F134" s="33">
        <v>12</v>
      </c>
      <c r="J134" t="s">
        <v>4019</v>
      </c>
      <c r="K134" t="s">
        <v>404</v>
      </c>
      <c r="L134" t="s">
        <v>405</v>
      </c>
      <c r="M134" t="s">
        <v>3342</v>
      </c>
      <c r="N134" t="s">
        <v>3115</v>
      </c>
      <c r="O134" s="47">
        <v>12</v>
      </c>
    </row>
    <row r="135" spans="1:15" x14ac:dyDescent="0.45">
      <c r="A135" t="s">
        <v>4019</v>
      </c>
      <c r="B135" t="s">
        <v>404</v>
      </c>
      <c r="C135" t="s">
        <v>405</v>
      </c>
      <c r="D135" t="s">
        <v>3342</v>
      </c>
      <c r="E135" t="s">
        <v>3116</v>
      </c>
      <c r="F135" s="33">
        <v>2</v>
      </c>
      <c r="J135" t="s">
        <v>4019</v>
      </c>
      <c r="K135" t="s">
        <v>404</v>
      </c>
      <c r="L135" t="s">
        <v>405</v>
      </c>
      <c r="M135" t="s">
        <v>3342</v>
      </c>
      <c r="N135" t="s">
        <v>3116</v>
      </c>
      <c r="O135" s="47">
        <v>2</v>
      </c>
    </row>
    <row r="136" spans="1:15" x14ac:dyDescent="0.45">
      <c r="A136" t="s">
        <v>4019</v>
      </c>
      <c r="B136" t="s">
        <v>344</v>
      </c>
      <c r="C136" t="s">
        <v>345</v>
      </c>
      <c r="D136" t="s">
        <v>3203</v>
      </c>
      <c r="E136" t="s">
        <v>3108</v>
      </c>
      <c r="F136" s="33">
        <v>6</v>
      </c>
      <c r="J136" t="s">
        <v>4019</v>
      </c>
      <c r="K136" t="s">
        <v>344</v>
      </c>
      <c r="L136" t="s">
        <v>345</v>
      </c>
      <c r="M136" t="s">
        <v>3203</v>
      </c>
      <c r="N136" t="s">
        <v>3108</v>
      </c>
      <c r="O136" s="47">
        <v>6</v>
      </c>
    </row>
    <row r="137" spans="1:15" x14ac:dyDescent="0.45">
      <c r="A137" t="s">
        <v>4019</v>
      </c>
      <c r="B137" t="s">
        <v>344</v>
      </c>
      <c r="C137" t="s">
        <v>345</v>
      </c>
      <c r="D137" t="s">
        <v>3276</v>
      </c>
      <c r="E137" t="s">
        <v>3100</v>
      </c>
      <c r="F137" s="33">
        <v>2</v>
      </c>
      <c r="J137" t="s">
        <v>4019</v>
      </c>
      <c r="K137" t="s">
        <v>344</v>
      </c>
      <c r="L137" t="s">
        <v>345</v>
      </c>
      <c r="M137" t="s">
        <v>3276</v>
      </c>
      <c r="N137" t="s">
        <v>3100</v>
      </c>
      <c r="O137" s="47">
        <v>2</v>
      </c>
    </row>
    <row r="138" spans="1:15" x14ac:dyDescent="0.45">
      <c r="A138" t="s">
        <v>4019</v>
      </c>
      <c r="B138" t="s">
        <v>722</v>
      </c>
      <c r="C138" t="s">
        <v>723</v>
      </c>
      <c r="D138" t="s">
        <v>3263</v>
      </c>
      <c r="E138" t="s">
        <v>3103</v>
      </c>
      <c r="F138" s="33">
        <v>3</v>
      </c>
      <c r="J138" t="s">
        <v>4019</v>
      </c>
      <c r="K138" t="s">
        <v>722</v>
      </c>
      <c r="L138" t="s">
        <v>723</v>
      </c>
      <c r="M138" t="s">
        <v>3263</v>
      </c>
      <c r="N138" t="s">
        <v>3103</v>
      </c>
      <c r="O138" s="47">
        <v>3</v>
      </c>
    </row>
    <row r="139" spans="1:15" x14ac:dyDescent="0.45">
      <c r="A139" t="s">
        <v>4019</v>
      </c>
      <c r="B139" t="s">
        <v>722</v>
      </c>
      <c r="C139" t="s">
        <v>723</v>
      </c>
      <c r="D139" t="s">
        <v>3276</v>
      </c>
      <c r="E139" t="s">
        <v>3100</v>
      </c>
      <c r="F139" s="33">
        <v>1</v>
      </c>
      <c r="J139" t="s">
        <v>4019</v>
      </c>
      <c r="K139" t="s">
        <v>722</v>
      </c>
      <c r="L139" t="s">
        <v>723</v>
      </c>
      <c r="M139" t="s">
        <v>3276</v>
      </c>
      <c r="N139" t="s">
        <v>3100</v>
      </c>
      <c r="O139" s="47">
        <v>1</v>
      </c>
    </row>
    <row r="140" spans="1:15" x14ac:dyDescent="0.45">
      <c r="A140" t="s">
        <v>4019</v>
      </c>
      <c r="B140" t="s">
        <v>722</v>
      </c>
      <c r="C140" t="s">
        <v>723</v>
      </c>
      <c r="D140" t="s">
        <v>3276</v>
      </c>
      <c r="E140" t="s">
        <v>3112</v>
      </c>
      <c r="F140" s="33">
        <v>1</v>
      </c>
      <c r="J140" t="s">
        <v>4019</v>
      </c>
      <c r="K140" t="s">
        <v>722</v>
      </c>
      <c r="L140" t="s">
        <v>723</v>
      </c>
      <c r="M140" t="s">
        <v>3276</v>
      </c>
      <c r="N140" t="s">
        <v>3112</v>
      </c>
      <c r="O140" s="47">
        <v>1</v>
      </c>
    </row>
    <row r="141" spans="1:15" x14ac:dyDescent="0.45">
      <c r="A141" t="s">
        <v>4019</v>
      </c>
      <c r="B141" t="s">
        <v>1133</v>
      </c>
      <c r="C141" t="s">
        <v>1134</v>
      </c>
      <c r="D141" t="s">
        <v>3263</v>
      </c>
      <c r="E141" t="s">
        <v>3103</v>
      </c>
      <c r="F141" s="33">
        <v>1</v>
      </c>
      <c r="J141" t="s">
        <v>4019</v>
      </c>
      <c r="K141" t="s">
        <v>1133</v>
      </c>
      <c r="L141" t="s">
        <v>1134</v>
      </c>
      <c r="M141" t="s">
        <v>3263</v>
      </c>
      <c r="N141" t="s">
        <v>3103</v>
      </c>
      <c r="O141" s="47">
        <v>1</v>
      </c>
    </row>
    <row r="142" spans="1:15" x14ac:dyDescent="0.45">
      <c r="A142" t="s">
        <v>4019</v>
      </c>
      <c r="B142" t="s">
        <v>868</v>
      </c>
      <c r="C142" t="s">
        <v>869</v>
      </c>
      <c r="D142" t="s">
        <v>3203</v>
      </c>
      <c r="E142" t="s">
        <v>3113</v>
      </c>
      <c r="F142" s="33">
        <v>16</v>
      </c>
      <c r="J142" t="s">
        <v>4019</v>
      </c>
      <c r="K142" t="s">
        <v>868</v>
      </c>
      <c r="L142" t="s">
        <v>869</v>
      </c>
      <c r="M142" t="s">
        <v>3203</v>
      </c>
      <c r="N142" t="s">
        <v>3113</v>
      </c>
      <c r="O142" s="47">
        <v>16</v>
      </c>
    </row>
    <row r="143" spans="1:15" x14ac:dyDescent="0.45">
      <c r="A143" t="s">
        <v>4019</v>
      </c>
      <c r="B143" t="s">
        <v>868</v>
      </c>
      <c r="C143" t="s">
        <v>869</v>
      </c>
      <c r="D143" t="s">
        <v>3243</v>
      </c>
      <c r="E143" t="s">
        <v>3104</v>
      </c>
      <c r="F143" s="33">
        <v>1</v>
      </c>
      <c r="J143" t="s">
        <v>4019</v>
      </c>
      <c r="K143" t="s">
        <v>868</v>
      </c>
      <c r="L143" t="s">
        <v>869</v>
      </c>
      <c r="M143" t="s">
        <v>3243</v>
      </c>
      <c r="N143" t="s">
        <v>3104</v>
      </c>
      <c r="O143" s="47">
        <v>1</v>
      </c>
    </row>
    <row r="144" spans="1:15" x14ac:dyDescent="0.45">
      <c r="A144" t="s">
        <v>4019</v>
      </c>
      <c r="B144" t="s">
        <v>868</v>
      </c>
      <c r="C144" t="s">
        <v>869</v>
      </c>
      <c r="D144" t="s">
        <v>3263</v>
      </c>
      <c r="E144" t="s">
        <v>3103</v>
      </c>
      <c r="F144" s="33">
        <v>1</v>
      </c>
      <c r="J144" t="s">
        <v>4019</v>
      </c>
      <c r="K144" t="s">
        <v>868</v>
      </c>
      <c r="L144" t="s">
        <v>869</v>
      </c>
      <c r="M144" t="s">
        <v>3263</v>
      </c>
      <c r="N144" t="s">
        <v>3103</v>
      </c>
      <c r="O144" s="47">
        <v>1</v>
      </c>
    </row>
    <row r="145" spans="1:15" x14ac:dyDescent="0.45">
      <c r="A145" t="s">
        <v>4019</v>
      </c>
      <c r="B145" t="s">
        <v>868</v>
      </c>
      <c r="C145" t="s">
        <v>869</v>
      </c>
      <c r="D145" t="s">
        <v>3276</v>
      </c>
      <c r="E145" t="s">
        <v>3100</v>
      </c>
      <c r="F145" s="33">
        <v>2</v>
      </c>
      <c r="J145" t="s">
        <v>4019</v>
      </c>
      <c r="K145" t="s">
        <v>868</v>
      </c>
      <c r="L145" t="s">
        <v>869</v>
      </c>
      <c r="M145" t="s">
        <v>3276</v>
      </c>
      <c r="N145" t="s">
        <v>3100</v>
      </c>
      <c r="O145" s="47">
        <v>2</v>
      </c>
    </row>
    <row r="146" spans="1:15" x14ac:dyDescent="0.45">
      <c r="A146" t="s">
        <v>4019</v>
      </c>
      <c r="B146" t="s">
        <v>1119</v>
      </c>
      <c r="C146" t="s">
        <v>1120</v>
      </c>
      <c r="D146" t="s">
        <v>3263</v>
      </c>
      <c r="E146" t="s">
        <v>3103</v>
      </c>
      <c r="F146" s="33">
        <v>2</v>
      </c>
      <c r="J146" t="s">
        <v>4019</v>
      </c>
      <c r="K146" t="s">
        <v>1119</v>
      </c>
      <c r="L146" t="s">
        <v>1120</v>
      </c>
      <c r="M146" t="s">
        <v>3263</v>
      </c>
      <c r="N146" t="s">
        <v>3103</v>
      </c>
      <c r="O146" s="47">
        <v>2</v>
      </c>
    </row>
    <row r="147" spans="1:15" x14ac:dyDescent="0.45">
      <c r="A147" t="s">
        <v>4019</v>
      </c>
      <c r="B147" t="s">
        <v>1119</v>
      </c>
      <c r="C147" t="s">
        <v>1120</v>
      </c>
      <c r="D147" t="s">
        <v>3276</v>
      </c>
      <c r="E147" t="s">
        <v>3112</v>
      </c>
      <c r="F147" s="33">
        <v>1</v>
      </c>
      <c r="J147" t="s">
        <v>4019</v>
      </c>
      <c r="K147" t="s">
        <v>1119</v>
      </c>
      <c r="L147" t="s">
        <v>1120</v>
      </c>
      <c r="M147" t="s">
        <v>3276</v>
      </c>
      <c r="N147" t="s">
        <v>3112</v>
      </c>
      <c r="O147" s="47">
        <v>1</v>
      </c>
    </row>
    <row r="148" spans="1:15" x14ac:dyDescent="0.45">
      <c r="A148" t="s">
        <v>4019</v>
      </c>
      <c r="B148" t="s">
        <v>998</v>
      </c>
      <c r="C148" t="s">
        <v>999</v>
      </c>
      <c r="D148" t="s">
        <v>3203</v>
      </c>
      <c r="E148" t="s">
        <v>3113</v>
      </c>
      <c r="F148" s="33">
        <v>2</v>
      </c>
      <c r="J148" t="s">
        <v>4019</v>
      </c>
      <c r="K148" t="s">
        <v>998</v>
      </c>
      <c r="L148" t="s">
        <v>999</v>
      </c>
      <c r="M148" t="s">
        <v>3203</v>
      </c>
      <c r="N148" t="s">
        <v>3113</v>
      </c>
      <c r="O148" s="47">
        <v>2</v>
      </c>
    </row>
    <row r="149" spans="1:15" x14ac:dyDescent="0.45">
      <c r="A149" t="s">
        <v>4019</v>
      </c>
      <c r="B149" t="s">
        <v>998</v>
      </c>
      <c r="C149" t="s">
        <v>999</v>
      </c>
      <c r="D149" t="s">
        <v>3243</v>
      </c>
      <c r="E149" t="s">
        <v>3104</v>
      </c>
      <c r="F149" s="33">
        <v>1</v>
      </c>
      <c r="J149" t="s">
        <v>4019</v>
      </c>
      <c r="K149" t="s">
        <v>998</v>
      </c>
      <c r="L149" t="s">
        <v>999</v>
      </c>
      <c r="M149" t="s">
        <v>3243</v>
      </c>
      <c r="N149" t="s">
        <v>3104</v>
      </c>
      <c r="O149" s="47">
        <v>1</v>
      </c>
    </row>
    <row r="150" spans="1:15" x14ac:dyDescent="0.45">
      <c r="A150" t="s">
        <v>4019</v>
      </c>
      <c r="B150" t="s">
        <v>998</v>
      </c>
      <c r="C150" t="s">
        <v>999</v>
      </c>
      <c r="D150" t="s">
        <v>3263</v>
      </c>
      <c r="E150" t="s">
        <v>3103</v>
      </c>
      <c r="F150" s="33">
        <v>13</v>
      </c>
      <c r="J150" t="s">
        <v>4019</v>
      </c>
      <c r="K150" t="s">
        <v>998</v>
      </c>
      <c r="L150" t="s">
        <v>999</v>
      </c>
      <c r="M150" t="s">
        <v>3263</v>
      </c>
      <c r="N150" t="s">
        <v>3103</v>
      </c>
      <c r="O150" s="47">
        <v>13</v>
      </c>
    </row>
    <row r="151" spans="1:15" x14ac:dyDescent="0.45">
      <c r="A151" t="s">
        <v>4019</v>
      </c>
      <c r="B151" t="s">
        <v>998</v>
      </c>
      <c r="C151" t="s">
        <v>999</v>
      </c>
      <c r="D151" t="s">
        <v>3276</v>
      </c>
      <c r="E151" t="s">
        <v>3100</v>
      </c>
      <c r="F151" s="33">
        <v>5</v>
      </c>
      <c r="J151" t="s">
        <v>4019</v>
      </c>
      <c r="K151" t="s">
        <v>998</v>
      </c>
      <c r="L151" t="s">
        <v>999</v>
      </c>
      <c r="M151" t="s">
        <v>3276</v>
      </c>
      <c r="N151" t="s">
        <v>3100</v>
      </c>
      <c r="O151" s="47">
        <v>5</v>
      </c>
    </row>
    <row r="152" spans="1:15" x14ac:dyDescent="0.45">
      <c r="A152" t="s">
        <v>4019</v>
      </c>
      <c r="B152" t="s">
        <v>998</v>
      </c>
      <c r="C152" t="s">
        <v>999</v>
      </c>
      <c r="D152" t="s">
        <v>3276</v>
      </c>
      <c r="E152" t="s">
        <v>3112</v>
      </c>
      <c r="F152" s="33">
        <v>3</v>
      </c>
      <c r="J152" t="s">
        <v>4019</v>
      </c>
      <c r="K152" t="s">
        <v>998</v>
      </c>
      <c r="L152" t="s">
        <v>999</v>
      </c>
      <c r="M152" t="s">
        <v>3276</v>
      </c>
      <c r="N152" t="s">
        <v>3112</v>
      </c>
      <c r="O152" s="47">
        <v>3</v>
      </c>
    </row>
    <row r="153" spans="1:15" x14ac:dyDescent="0.45">
      <c r="A153" t="s">
        <v>4019</v>
      </c>
      <c r="B153" t="s">
        <v>1157</v>
      </c>
      <c r="C153" t="s">
        <v>1158</v>
      </c>
      <c r="D153" t="s">
        <v>3263</v>
      </c>
      <c r="E153" t="s">
        <v>3103</v>
      </c>
      <c r="F153" s="33">
        <v>2</v>
      </c>
      <c r="J153" t="s">
        <v>4019</v>
      </c>
      <c r="K153" t="s">
        <v>1157</v>
      </c>
      <c r="L153" t="s">
        <v>1158</v>
      </c>
      <c r="M153" t="s">
        <v>3263</v>
      </c>
      <c r="N153" t="s">
        <v>3103</v>
      </c>
      <c r="O153" s="47">
        <v>2</v>
      </c>
    </row>
    <row r="154" spans="1:15" x14ac:dyDescent="0.45">
      <c r="A154" t="s">
        <v>4019</v>
      </c>
      <c r="B154" t="s">
        <v>1157</v>
      </c>
      <c r="C154" t="s">
        <v>1158</v>
      </c>
      <c r="D154" t="s">
        <v>3276</v>
      </c>
      <c r="E154" t="s">
        <v>3100</v>
      </c>
      <c r="F154" s="33">
        <v>1</v>
      </c>
      <c r="J154" t="s">
        <v>4019</v>
      </c>
      <c r="K154" t="s">
        <v>1157</v>
      </c>
      <c r="L154" t="s">
        <v>1158</v>
      </c>
      <c r="M154" t="s">
        <v>3276</v>
      </c>
      <c r="N154" t="s">
        <v>3100</v>
      </c>
      <c r="O154" s="47">
        <v>1</v>
      </c>
    </row>
    <row r="155" spans="1:15" x14ac:dyDescent="0.45">
      <c r="A155" t="s">
        <v>4019</v>
      </c>
      <c r="B155" t="s">
        <v>145</v>
      </c>
      <c r="C155" t="s">
        <v>146</v>
      </c>
      <c r="D155" t="s">
        <v>3203</v>
      </c>
      <c r="E155" t="s">
        <v>3113</v>
      </c>
      <c r="F155" s="33">
        <v>6</v>
      </c>
      <c r="J155" t="s">
        <v>4019</v>
      </c>
      <c r="K155" t="s">
        <v>145</v>
      </c>
      <c r="L155" t="s">
        <v>146</v>
      </c>
      <c r="M155" t="s">
        <v>3203</v>
      </c>
      <c r="N155" t="s">
        <v>3113</v>
      </c>
      <c r="O155" s="47">
        <v>6</v>
      </c>
    </row>
    <row r="156" spans="1:15" x14ac:dyDescent="0.45">
      <c r="A156" t="s">
        <v>4019</v>
      </c>
      <c r="B156" t="s">
        <v>145</v>
      </c>
      <c r="C156" t="s">
        <v>146</v>
      </c>
      <c r="D156" t="s">
        <v>3263</v>
      </c>
      <c r="E156" t="s">
        <v>3103</v>
      </c>
      <c r="F156" s="33">
        <v>1</v>
      </c>
      <c r="J156" t="s">
        <v>4019</v>
      </c>
      <c r="K156" t="s">
        <v>145</v>
      </c>
      <c r="L156" t="s">
        <v>146</v>
      </c>
      <c r="M156" t="s">
        <v>3263</v>
      </c>
      <c r="N156" t="s">
        <v>3103</v>
      </c>
      <c r="O156" s="47">
        <v>1</v>
      </c>
    </row>
    <row r="157" spans="1:15" x14ac:dyDescent="0.45">
      <c r="A157" t="s">
        <v>4019</v>
      </c>
      <c r="B157" t="s">
        <v>145</v>
      </c>
      <c r="C157" t="s">
        <v>146</v>
      </c>
      <c r="D157" t="s">
        <v>3276</v>
      </c>
      <c r="E157" t="s">
        <v>3100</v>
      </c>
      <c r="F157" s="33">
        <v>1</v>
      </c>
      <c r="J157" t="s">
        <v>4019</v>
      </c>
      <c r="K157" t="s">
        <v>145</v>
      </c>
      <c r="L157" t="s">
        <v>146</v>
      </c>
      <c r="M157" t="s">
        <v>3276</v>
      </c>
      <c r="N157" t="s">
        <v>3100</v>
      </c>
      <c r="O157" s="47">
        <v>1</v>
      </c>
    </row>
    <row r="158" spans="1:15" x14ac:dyDescent="0.45">
      <c r="A158" t="s">
        <v>4019</v>
      </c>
      <c r="B158" t="s">
        <v>145</v>
      </c>
      <c r="C158" t="s">
        <v>146</v>
      </c>
      <c r="D158" t="s">
        <v>3276</v>
      </c>
      <c r="E158" t="s">
        <v>3112</v>
      </c>
      <c r="F158" s="33">
        <v>1</v>
      </c>
      <c r="J158" t="s">
        <v>4019</v>
      </c>
      <c r="K158" t="s">
        <v>145</v>
      </c>
      <c r="L158" t="s">
        <v>146</v>
      </c>
      <c r="M158" t="s">
        <v>3276</v>
      </c>
      <c r="N158" t="s">
        <v>3112</v>
      </c>
      <c r="O158" s="47">
        <v>1</v>
      </c>
    </row>
    <row r="159" spans="1:15" x14ac:dyDescent="0.45">
      <c r="A159" t="s">
        <v>4019</v>
      </c>
      <c r="B159" t="s">
        <v>1000</v>
      </c>
      <c r="C159" t="s">
        <v>1001</v>
      </c>
      <c r="D159" t="s">
        <v>3342</v>
      </c>
      <c r="E159" t="s">
        <v>3115</v>
      </c>
      <c r="F159" s="33">
        <v>15</v>
      </c>
      <c r="J159" t="s">
        <v>4019</v>
      </c>
      <c r="K159" t="s">
        <v>1000</v>
      </c>
      <c r="L159" t="s">
        <v>1001</v>
      </c>
      <c r="M159" t="s">
        <v>3342</v>
      </c>
      <c r="N159" t="s">
        <v>3115</v>
      </c>
      <c r="O159" s="47">
        <v>15</v>
      </c>
    </row>
    <row r="160" spans="1:15" x14ac:dyDescent="0.45">
      <c r="A160" t="s">
        <v>4019</v>
      </c>
      <c r="B160" t="s">
        <v>1000</v>
      </c>
      <c r="C160" t="s">
        <v>1001</v>
      </c>
      <c r="D160" t="s">
        <v>3342</v>
      </c>
      <c r="E160" t="s">
        <v>3636</v>
      </c>
      <c r="F160" s="33">
        <v>7</v>
      </c>
      <c r="J160" t="s">
        <v>4019</v>
      </c>
      <c r="K160" t="s">
        <v>1000</v>
      </c>
      <c r="L160" t="s">
        <v>1001</v>
      </c>
      <c r="M160" t="s">
        <v>3342</v>
      </c>
      <c r="N160" t="s">
        <v>3636</v>
      </c>
      <c r="O160" s="47">
        <v>7</v>
      </c>
    </row>
    <row r="161" spans="1:15" x14ac:dyDescent="0.45">
      <c r="A161" t="s">
        <v>4019</v>
      </c>
      <c r="B161" t="s">
        <v>1000</v>
      </c>
      <c r="C161" t="s">
        <v>1001</v>
      </c>
      <c r="D161" t="s">
        <v>3203</v>
      </c>
      <c r="E161" t="s">
        <v>3102</v>
      </c>
      <c r="F161" s="33">
        <v>1</v>
      </c>
      <c r="J161" t="s">
        <v>4019</v>
      </c>
      <c r="K161" t="s">
        <v>1000</v>
      </c>
      <c r="L161" t="s">
        <v>1001</v>
      </c>
      <c r="M161" t="s">
        <v>3203</v>
      </c>
      <c r="N161" t="s">
        <v>3102</v>
      </c>
      <c r="O161" s="47">
        <v>1</v>
      </c>
    </row>
    <row r="162" spans="1:15" x14ac:dyDescent="0.45">
      <c r="A162" t="s">
        <v>4019</v>
      </c>
      <c r="B162" t="s">
        <v>1000</v>
      </c>
      <c r="C162" t="s">
        <v>1001</v>
      </c>
      <c r="D162" t="s">
        <v>3203</v>
      </c>
      <c r="E162" t="s">
        <v>3113</v>
      </c>
      <c r="F162" s="33">
        <v>8</v>
      </c>
      <c r="J162" t="s">
        <v>4019</v>
      </c>
      <c r="K162" t="s">
        <v>1000</v>
      </c>
      <c r="L162" t="s">
        <v>1001</v>
      </c>
      <c r="M162" t="s">
        <v>3203</v>
      </c>
      <c r="N162" t="s">
        <v>3113</v>
      </c>
      <c r="O162" s="47">
        <v>8</v>
      </c>
    </row>
    <row r="163" spans="1:15" x14ac:dyDescent="0.45">
      <c r="A163" t="s">
        <v>4019</v>
      </c>
      <c r="B163" t="s">
        <v>1000</v>
      </c>
      <c r="C163" t="s">
        <v>1001</v>
      </c>
      <c r="D163" t="s">
        <v>3263</v>
      </c>
      <c r="E163" t="s">
        <v>3103</v>
      </c>
      <c r="F163" s="33">
        <v>2</v>
      </c>
      <c r="J163" t="s">
        <v>4019</v>
      </c>
      <c r="K163" t="s">
        <v>1000</v>
      </c>
      <c r="L163" t="s">
        <v>1001</v>
      </c>
      <c r="M163" t="s">
        <v>3263</v>
      </c>
      <c r="N163" t="s">
        <v>3103</v>
      </c>
      <c r="O163" s="47">
        <v>2</v>
      </c>
    </row>
    <row r="164" spans="1:15" x14ac:dyDescent="0.45">
      <c r="A164" t="s">
        <v>4019</v>
      </c>
      <c r="B164" t="s">
        <v>1000</v>
      </c>
      <c r="C164" t="s">
        <v>1001</v>
      </c>
      <c r="D164" t="s">
        <v>3276</v>
      </c>
      <c r="E164" t="s">
        <v>3100</v>
      </c>
      <c r="F164" s="33">
        <v>1</v>
      </c>
      <c r="J164" t="s">
        <v>4019</v>
      </c>
      <c r="K164" t="s">
        <v>1000</v>
      </c>
      <c r="L164" t="s">
        <v>1001</v>
      </c>
      <c r="M164" t="s">
        <v>3276</v>
      </c>
      <c r="N164" t="s">
        <v>3100</v>
      </c>
      <c r="O164" s="47">
        <v>1</v>
      </c>
    </row>
    <row r="165" spans="1:15" x14ac:dyDescent="0.45">
      <c r="A165" t="s">
        <v>4019</v>
      </c>
      <c r="B165" t="s">
        <v>1195</v>
      </c>
      <c r="C165" t="s">
        <v>1196</v>
      </c>
      <c r="D165" t="s">
        <v>3203</v>
      </c>
      <c r="E165" t="s">
        <v>3109</v>
      </c>
      <c r="F165" s="33">
        <v>2</v>
      </c>
      <c r="J165" t="s">
        <v>4019</v>
      </c>
      <c r="K165" t="s">
        <v>1195</v>
      </c>
      <c r="L165" t="s">
        <v>1196</v>
      </c>
      <c r="M165" t="s">
        <v>3203</v>
      </c>
      <c r="N165" t="s">
        <v>3109</v>
      </c>
      <c r="O165" s="47">
        <v>2</v>
      </c>
    </row>
    <row r="166" spans="1:15" x14ac:dyDescent="0.45">
      <c r="A166" t="s">
        <v>4019</v>
      </c>
      <c r="B166" t="s">
        <v>1195</v>
      </c>
      <c r="C166" t="s">
        <v>1196</v>
      </c>
      <c r="D166" t="s">
        <v>3203</v>
      </c>
      <c r="E166" t="s">
        <v>3113</v>
      </c>
      <c r="F166" s="33">
        <v>10</v>
      </c>
      <c r="J166" t="s">
        <v>4019</v>
      </c>
      <c r="K166" t="s">
        <v>1195</v>
      </c>
      <c r="L166" t="s">
        <v>1196</v>
      </c>
      <c r="M166" t="s">
        <v>3203</v>
      </c>
      <c r="N166" t="s">
        <v>3113</v>
      </c>
      <c r="O166" s="47">
        <v>10</v>
      </c>
    </row>
    <row r="167" spans="1:15" x14ac:dyDescent="0.45">
      <c r="A167" t="s">
        <v>4019</v>
      </c>
      <c r="B167" t="s">
        <v>1195</v>
      </c>
      <c r="C167" t="s">
        <v>1196</v>
      </c>
      <c r="D167" t="s">
        <v>3203</v>
      </c>
      <c r="E167" t="s">
        <v>3402</v>
      </c>
      <c r="F167" s="33">
        <v>7</v>
      </c>
      <c r="J167" t="s">
        <v>4019</v>
      </c>
      <c r="K167" t="s">
        <v>1195</v>
      </c>
      <c r="L167" t="s">
        <v>1196</v>
      </c>
      <c r="M167" t="s">
        <v>3203</v>
      </c>
      <c r="N167" t="s">
        <v>3402</v>
      </c>
      <c r="O167" s="47">
        <v>7</v>
      </c>
    </row>
    <row r="168" spans="1:15" x14ac:dyDescent="0.45">
      <c r="A168" t="s">
        <v>4019</v>
      </c>
      <c r="B168" t="s">
        <v>180</v>
      </c>
      <c r="C168" t="s">
        <v>181</v>
      </c>
      <c r="D168" t="s">
        <v>3276</v>
      </c>
      <c r="E168" t="s">
        <v>3100</v>
      </c>
      <c r="F168" s="33">
        <v>2</v>
      </c>
      <c r="J168" t="s">
        <v>4019</v>
      </c>
      <c r="K168" t="s">
        <v>180</v>
      </c>
      <c r="L168" t="s">
        <v>181</v>
      </c>
      <c r="M168" t="s">
        <v>3276</v>
      </c>
      <c r="N168" t="s">
        <v>3100</v>
      </c>
      <c r="O168" s="47">
        <v>2</v>
      </c>
    </row>
    <row r="169" spans="1:15" x14ac:dyDescent="0.45">
      <c r="A169" t="s">
        <v>4019</v>
      </c>
      <c r="B169" t="s">
        <v>630</v>
      </c>
      <c r="C169" t="s">
        <v>631</v>
      </c>
      <c r="D169" t="s">
        <v>3342</v>
      </c>
      <c r="E169" t="s">
        <v>3115</v>
      </c>
      <c r="F169" s="33">
        <v>11</v>
      </c>
      <c r="J169" t="s">
        <v>4019</v>
      </c>
      <c r="K169" t="s">
        <v>630</v>
      </c>
      <c r="L169" t="s">
        <v>631</v>
      </c>
      <c r="M169" t="s">
        <v>3342</v>
      </c>
      <c r="N169" t="s">
        <v>3115</v>
      </c>
      <c r="O169" s="47">
        <v>11</v>
      </c>
    </row>
    <row r="170" spans="1:15" x14ac:dyDescent="0.45">
      <c r="A170" t="s">
        <v>4019</v>
      </c>
      <c r="B170" t="s">
        <v>630</v>
      </c>
      <c r="C170" t="s">
        <v>631</v>
      </c>
      <c r="D170" t="s">
        <v>3342</v>
      </c>
      <c r="E170" t="s">
        <v>3116</v>
      </c>
      <c r="F170" s="33">
        <v>1</v>
      </c>
      <c r="J170" t="s">
        <v>4019</v>
      </c>
      <c r="K170" t="s">
        <v>630</v>
      </c>
      <c r="L170" t="s">
        <v>631</v>
      </c>
      <c r="M170" t="s">
        <v>3342</v>
      </c>
      <c r="N170" t="s">
        <v>3116</v>
      </c>
      <c r="O170" s="47">
        <v>1</v>
      </c>
    </row>
    <row r="171" spans="1:15" x14ac:dyDescent="0.45">
      <c r="A171" t="s">
        <v>4019</v>
      </c>
      <c r="B171" t="s">
        <v>630</v>
      </c>
      <c r="C171" t="s">
        <v>631</v>
      </c>
      <c r="D171" t="s">
        <v>3276</v>
      </c>
      <c r="E171" t="s">
        <v>3112</v>
      </c>
      <c r="F171" s="33">
        <v>2</v>
      </c>
      <c r="J171" t="s">
        <v>4019</v>
      </c>
      <c r="K171" t="s">
        <v>630</v>
      </c>
      <c r="L171" t="s">
        <v>631</v>
      </c>
      <c r="M171" t="s">
        <v>3276</v>
      </c>
      <c r="N171" t="s">
        <v>3112</v>
      </c>
      <c r="O171" s="47">
        <v>2</v>
      </c>
    </row>
    <row r="172" spans="1:15" x14ac:dyDescent="0.45">
      <c r="A172" t="s">
        <v>4019</v>
      </c>
      <c r="B172" t="s">
        <v>396</v>
      </c>
      <c r="C172" t="s">
        <v>397</v>
      </c>
      <c r="D172" t="s">
        <v>3243</v>
      </c>
      <c r="E172" t="s">
        <v>3106</v>
      </c>
      <c r="F172" s="33">
        <v>96</v>
      </c>
      <c r="J172" t="s">
        <v>4019</v>
      </c>
      <c r="K172" t="s">
        <v>396</v>
      </c>
      <c r="L172" t="s">
        <v>397</v>
      </c>
      <c r="M172" t="s">
        <v>3243</v>
      </c>
      <c r="N172" t="s">
        <v>3106</v>
      </c>
      <c r="O172" s="47">
        <v>96</v>
      </c>
    </row>
    <row r="173" spans="1:15" x14ac:dyDescent="0.45">
      <c r="A173" t="s">
        <v>4019</v>
      </c>
      <c r="B173" t="s">
        <v>396</v>
      </c>
      <c r="C173" t="s">
        <v>397</v>
      </c>
      <c r="D173" t="s">
        <v>3263</v>
      </c>
      <c r="E173" t="s">
        <v>3103</v>
      </c>
      <c r="F173" s="33">
        <v>1</v>
      </c>
      <c r="J173" t="s">
        <v>4019</v>
      </c>
      <c r="K173" t="s">
        <v>396</v>
      </c>
      <c r="L173" t="s">
        <v>397</v>
      </c>
      <c r="M173" t="s">
        <v>3263</v>
      </c>
      <c r="N173" t="s">
        <v>3103</v>
      </c>
      <c r="O173" s="47">
        <v>1</v>
      </c>
    </row>
    <row r="174" spans="1:15" x14ac:dyDescent="0.45">
      <c r="A174" t="s">
        <v>4019</v>
      </c>
      <c r="B174" t="s">
        <v>396</v>
      </c>
      <c r="C174" t="s">
        <v>397</v>
      </c>
      <c r="D174" t="s">
        <v>3276</v>
      </c>
      <c r="E174" t="s">
        <v>3100</v>
      </c>
      <c r="F174" s="33">
        <v>12</v>
      </c>
      <c r="J174" t="s">
        <v>4019</v>
      </c>
      <c r="K174" t="s">
        <v>396</v>
      </c>
      <c r="L174" t="s">
        <v>397</v>
      </c>
      <c r="M174" t="s">
        <v>3276</v>
      </c>
      <c r="N174" t="s">
        <v>3100</v>
      </c>
      <c r="O174" s="47">
        <v>12</v>
      </c>
    </row>
    <row r="175" spans="1:15" x14ac:dyDescent="0.45">
      <c r="A175" t="s">
        <v>4019</v>
      </c>
      <c r="B175" t="s">
        <v>428</v>
      </c>
      <c r="C175" t="s">
        <v>429</v>
      </c>
      <c r="D175" t="s">
        <v>3203</v>
      </c>
      <c r="E175" t="s">
        <v>3108</v>
      </c>
      <c r="F175" s="33">
        <v>1</v>
      </c>
      <c r="J175" t="s">
        <v>4019</v>
      </c>
      <c r="K175" t="s">
        <v>428</v>
      </c>
      <c r="L175" t="s">
        <v>429</v>
      </c>
      <c r="M175" t="s">
        <v>3203</v>
      </c>
      <c r="N175" t="s">
        <v>3108</v>
      </c>
      <c r="O175" s="47">
        <v>1</v>
      </c>
    </row>
    <row r="176" spans="1:15" x14ac:dyDescent="0.45">
      <c r="A176" t="s">
        <v>4019</v>
      </c>
      <c r="B176" t="s">
        <v>428</v>
      </c>
      <c r="C176" t="s">
        <v>429</v>
      </c>
      <c r="D176" t="s">
        <v>3203</v>
      </c>
      <c r="E176" t="s">
        <v>3113</v>
      </c>
      <c r="F176" s="33">
        <v>64</v>
      </c>
      <c r="J176" t="s">
        <v>4019</v>
      </c>
      <c r="K176" t="s">
        <v>428</v>
      </c>
      <c r="L176" t="s">
        <v>429</v>
      </c>
      <c r="M176" t="s">
        <v>3203</v>
      </c>
      <c r="N176" t="s">
        <v>3113</v>
      </c>
      <c r="O176" s="47">
        <v>64</v>
      </c>
    </row>
    <row r="177" spans="1:15" x14ac:dyDescent="0.45">
      <c r="A177" t="s">
        <v>4019</v>
      </c>
      <c r="B177" t="s">
        <v>428</v>
      </c>
      <c r="C177" t="s">
        <v>429</v>
      </c>
      <c r="D177" t="s">
        <v>3243</v>
      </c>
      <c r="E177" t="s">
        <v>3106</v>
      </c>
      <c r="F177" s="33">
        <v>164</v>
      </c>
      <c r="J177" t="s">
        <v>4019</v>
      </c>
      <c r="K177" t="s">
        <v>428</v>
      </c>
      <c r="L177" t="s">
        <v>429</v>
      </c>
      <c r="M177" t="s">
        <v>3243</v>
      </c>
      <c r="N177" t="s">
        <v>3106</v>
      </c>
      <c r="O177" s="47">
        <v>164</v>
      </c>
    </row>
    <row r="178" spans="1:15" x14ac:dyDescent="0.45">
      <c r="A178" t="s">
        <v>4019</v>
      </c>
      <c r="B178" t="s">
        <v>428</v>
      </c>
      <c r="C178" t="s">
        <v>429</v>
      </c>
      <c r="D178" t="s">
        <v>3263</v>
      </c>
      <c r="E178" t="s">
        <v>3103</v>
      </c>
      <c r="F178" s="33">
        <v>10</v>
      </c>
      <c r="J178" t="s">
        <v>4019</v>
      </c>
      <c r="K178" t="s">
        <v>428</v>
      </c>
      <c r="L178" t="s">
        <v>429</v>
      </c>
      <c r="M178" t="s">
        <v>3263</v>
      </c>
      <c r="N178" t="s">
        <v>3103</v>
      </c>
      <c r="O178" s="47">
        <v>10</v>
      </c>
    </row>
    <row r="179" spans="1:15" x14ac:dyDescent="0.45">
      <c r="A179" t="s">
        <v>4019</v>
      </c>
      <c r="B179" t="s">
        <v>428</v>
      </c>
      <c r="C179" t="s">
        <v>429</v>
      </c>
      <c r="D179" t="s">
        <v>3276</v>
      </c>
      <c r="E179" t="s">
        <v>3100</v>
      </c>
      <c r="F179" s="33">
        <v>24</v>
      </c>
      <c r="J179" t="s">
        <v>4019</v>
      </c>
      <c r="K179" t="s">
        <v>428</v>
      </c>
      <c r="L179" t="s">
        <v>429</v>
      </c>
      <c r="M179" t="s">
        <v>3276</v>
      </c>
      <c r="N179" t="s">
        <v>3100</v>
      </c>
      <c r="O179" s="47">
        <v>24</v>
      </c>
    </row>
    <row r="180" spans="1:15" x14ac:dyDescent="0.45">
      <c r="A180" t="s">
        <v>4019</v>
      </c>
      <c r="B180" t="s">
        <v>1147</v>
      </c>
      <c r="C180" t="s">
        <v>1148</v>
      </c>
      <c r="D180" t="s">
        <v>3203</v>
      </c>
      <c r="E180" t="s">
        <v>3113</v>
      </c>
      <c r="F180" s="33">
        <v>5</v>
      </c>
      <c r="J180" t="s">
        <v>4019</v>
      </c>
      <c r="K180" t="s">
        <v>1147</v>
      </c>
      <c r="L180" t="s">
        <v>1148</v>
      </c>
      <c r="M180" t="s">
        <v>3203</v>
      </c>
      <c r="N180" t="s">
        <v>3113</v>
      </c>
      <c r="O180" s="47">
        <v>5</v>
      </c>
    </row>
    <row r="181" spans="1:15" x14ac:dyDescent="0.45">
      <c r="A181" t="s">
        <v>4019</v>
      </c>
      <c r="B181" t="s">
        <v>1147</v>
      </c>
      <c r="C181" t="s">
        <v>1148</v>
      </c>
      <c r="D181" t="s">
        <v>3263</v>
      </c>
      <c r="E181" t="s">
        <v>3103</v>
      </c>
      <c r="F181" s="33">
        <v>3</v>
      </c>
      <c r="J181" t="s">
        <v>4019</v>
      </c>
      <c r="K181" t="s">
        <v>1147</v>
      </c>
      <c r="L181" t="s">
        <v>1148</v>
      </c>
      <c r="M181" t="s">
        <v>3263</v>
      </c>
      <c r="N181" t="s">
        <v>3103</v>
      </c>
      <c r="O181" s="47">
        <v>3</v>
      </c>
    </row>
    <row r="182" spans="1:15" x14ac:dyDescent="0.45">
      <c r="A182" t="s">
        <v>4019</v>
      </c>
      <c r="B182" t="s">
        <v>1147</v>
      </c>
      <c r="C182" t="s">
        <v>1148</v>
      </c>
      <c r="D182" t="s">
        <v>3276</v>
      </c>
      <c r="E182" t="s">
        <v>3100</v>
      </c>
      <c r="F182" s="33">
        <v>2</v>
      </c>
      <c r="J182" t="s">
        <v>4019</v>
      </c>
      <c r="K182" t="s">
        <v>1147</v>
      </c>
      <c r="L182" t="s">
        <v>1148</v>
      </c>
      <c r="M182" t="s">
        <v>3276</v>
      </c>
      <c r="N182" t="s">
        <v>3100</v>
      </c>
      <c r="O182" s="47">
        <v>2</v>
      </c>
    </row>
    <row r="183" spans="1:15" x14ac:dyDescent="0.45">
      <c r="A183" t="s">
        <v>4019</v>
      </c>
      <c r="B183" t="s">
        <v>1117</v>
      </c>
      <c r="C183" t="s">
        <v>1118</v>
      </c>
      <c r="D183" t="s">
        <v>3263</v>
      </c>
      <c r="E183" t="s">
        <v>3103</v>
      </c>
      <c r="F183" s="33">
        <v>2</v>
      </c>
      <c r="J183" t="s">
        <v>4019</v>
      </c>
      <c r="K183" t="s">
        <v>1117</v>
      </c>
      <c r="L183" t="s">
        <v>1118</v>
      </c>
      <c r="M183" t="s">
        <v>3263</v>
      </c>
      <c r="N183" t="s">
        <v>3103</v>
      </c>
      <c r="O183" s="47">
        <v>2</v>
      </c>
    </row>
    <row r="184" spans="1:15" x14ac:dyDescent="0.45">
      <c r="A184" t="s">
        <v>4019</v>
      </c>
      <c r="B184" t="s">
        <v>1131</v>
      </c>
      <c r="C184" t="s">
        <v>1132</v>
      </c>
      <c r="D184" t="s">
        <v>3263</v>
      </c>
      <c r="E184" t="s">
        <v>3103</v>
      </c>
      <c r="F184" s="33">
        <v>1</v>
      </c>
      <c r="J184" t="s">
        <v>4019</v>
      </c>
      <c r="K184" t="s">
        <v>1131</v>
      </c>
      <c r="L184" t="s">
        <v>1132</v>
      </c>
      <c r="M184" t="s">
        <v>3263</v>
      </c>
      <c r="N184" t="s">
        <v>3103</v>
      </c>
      <c r="O184" s="47">
        <v>1</v>
      </c>
    </row>
    <row r="185" spans="1:15" x14ac:dyDescent="0.45">
      <c r="A185" t="s">
        <v>4019</v>
      </c>
      <c r="B185" t="s">
        <v>1111</v>
      </c>
      <c r="C185" t="s">
        <v>3015</v>
      </c>
      <c r="D185" t="s">
        <v>3263</v>
      </c>
      <c r="E185" t="s">
        <v>3103</v>
      </c>
      <c r="F185" s="33">
        <v>2</v>
      </c>
      <c r="J185" t="s">
        <v>4019</v>
      </c>
      <c r="K185" t="s">
        <v>1111</v>
      </c>
      <c r="L185" t="s">
        <v>3015</v>
      </c>
      <c r="M185" t="s">
        <v>3263</v>
      </c>
      <c r="N185" t="s">
        <v>3103</v>
      </c>
      <c r="O185" s="47">
        <v>2</v>
      </c>
    </row>
    <row r="186" spans="1:15" x14ac:dyDescent="0.45">
      <c r="A186" t="s">
        <v>4019</v>
      </c>
      <c r="B186" t="s">
        <v>1111</v>
      </c>
      <c r="C186" t="s">
        <v>3015</v>
      </c>
      <c r="D186" t="s">
        <v>3276</v>
      </c>
      <c r="E186" t="s">
        <v>3112</v>
      </c>
      <c r="F186" s="33">
        <v>1</v>
      </c>
      <c r="J186" t="s">
        <v>4019</v>
      </c>
      <c r="K186" t="s">
        <v>1111</v>
      </c>
      <c r="L186" t="s">
        <v>3015</v>
      </c>
      <c r="M186" t="s">
        <v>3276</v>
      </c>
      <c r="N186" t="s">
        <v>3112</v>
      </c>
      <c r="O186" s="47">
        <v>1</v>
      </c>
    </row>
    <row r="187" spans="1:15" x14ac:dyDescent="0.45">
      <c r="A187" t="s">
        <v>4019</v>
      </c>
      <c r="B187" t="s">
        <v>380</v>
      </c>
      <c r="C187" t="s">
        <v>381</v>
      </c>
      <c r="D187" t="s">
        <v>3342</v>
      </c>
      <c r="E187" t="s">
        <v>3115</v>
      </c>
      <c r="F187" s="33">
        <v>4</v>
      </c>
      <c r="J187" t="s">
        <v>4019</v>
      </c>
      <c r="K187" t="s">
        <v>380</v>
      </c>
      <c r="L187" t="s">
        <v>381</v>
      </c>
      <c r="M187" t="s">
        <v>3342</v>
      </c>
      <c r="N187" t="s">
        <v>3115</v>
      </c>
      <c r="O187" s="47">
        <v>4</v>
      </c>
    </row>
    <row r="188" spans="1:15" x14ac:dyDescent="0.45">
      <c r="A188" t="s">
        <v>4019</v>
      </c>
      <c r="B188" t="s">
        <v>380</v>
      </c>
      <c r="C188" t="s">
        <v>381</v>
      </c>
      <c r="D188" t="s">
        <v>3342</v>
      </c>
      <c r="E188" t="s">
        <v>3636</v>
      </c>
      <c r="F188" s="33">
        <v>14</v>
      </c>
      <c r="J188" t="s">
        <v>4019</v>
      </c>
      <c r="K188" t="s">
        <v>380</v>
      </c>
      <c r="L188" t="s">
        <v>381</v>
      </c>
      <c r="M188" t="s">
        <v>3342</v>
      </c>
      <c r="N188" t="s">
        <v>3636</v>
      </c>
      <c r="O188" s="47">
        <v>14</v>
      </c>
    </row>
    <row r="189" spans="1:15" x14ac:dyDescent="0.45">
      <c r="A189" t="s">
        <v>4019</v>
      </c>
      <c r="B189" t="s">
        <v>380</v>
      </c>
      <c r="C189" t="s">
        <v>381</v>
      </c>
      <c r="D189" t="s">
        <v>3203</v>
      </c>
      <c r="E189" t="s">
        <v>3102</v>
      </c>
      <c r="F189" s="33">
        <v>2</v>
      </c>
      <c r="J189" t="s">
        <v>4019</v>
      </c>
      <c r="K189" t="s">
        <v>380</v>
      </c>
      <c r="L189" t="s">
        <v>381</v>
      </c>
      <c r="M189" t="s">
        <v>3203</v>
      </c>
      <c r="N189" t="s">
        <v>3102</v>
      </c>
      <c r="O189" s="47">
        <v>2</v>
      </c>
    </row>
    <row r="190" spans="1:15" x14ac:dyDescent="0.45">
      <c r="A190" t="s">
        <v>4019</v>
      </c>
      <c r="B190" t="s">
        <v>380</v>
      </c>
      <c r="C190" t="s">
        <v>381</v>
      </c>
      <c r="D190" t="s">
        <v>3203</v>
      </c>
      <c r="E190" t="s">
        <v>3113</v>
      </c>
      <c r="F190" s="33">
        <v>43</v>
      </c>
      <c r="J190" t="s">
        <v>4019</v>
      </c>
      <c r="K190" t="s">
        <v>380</v>
      </c>
      <c r="L190" t="s">
        <v>381</v>
      </c>
      <c r="M190" t="s">
        <v>3203</v>
      </c>
      <c r="N190" t="s">
        <v>3113</v>
      </c>
      <c r="O190" s="47">
        <v>43</v>
      </c>
    </row>
    <row r="191" spans="1:15" x14ac:dyDescent="0.45">
      <c r="A191" t="s">
        <v>4019</v>
      </c>
      <c r="B191" t="s">
        <v>380</v>
      </c>
      <c r="C191" t="s">
        <v>381</v>
      </c>
      <c r="D191" t="s">
        <v>3263</v>
      </c>
      <c r="E191" t="s">
        <v>3103</v>
      </c>
      <c r="F191" s="33">
        <v>11</v>
      </c>
      <c r="J191" t="s">
        <v>4019</v>
      </c>
      <c r="K191" t="s">
        <v>380</v>
      </c>
      <c r="L191" t="s">
        <v>381</v>
      </c>
      <c r="M191" t="s">
        <v>3263</v>
      </c>
      <c r="N191" t="s">
        <v>3103</v>
      </c>
      <c r="O191" s="47">
        <v>11</v>
      </c>
    </row>
    <row r="192" spans="1:15" x14ac:dyDescent="0.45">
      <c r="A192" t="s">
        <v>4019</v>
      </c>
      <c r="B192" t="s">
        <v>380</v>
      </c>
      <c r="C192" t="s">
        <v>381</v>
      </c>
      <c r="D192" t="s">
        <v>3276</v>
      </c>
      <c r="E192" t="s">
        <v>3100</v>
      </c>
      <c r="F192" s="33">
        <v>2</v>
      </c>
      <c r="J192" t="s">
        <v>4019</v>
      </c>
      <c r="K192" t="s">
        <v>380</v>
      </c>
      <c r="L192" t="s">
        <v>381</v>
      </c>
      <c r="M192" t="s">
        <v>3276</v>
      </c>
      <c r="N192" t="s">
        <v>3100</v>
      </c>
      <c r="O192" s="47">
        <v>2</v>
      </c>
    </row>
    <row r="193" spans="1:15" x14ac:dyDescent="0.45">
      <c r="A193" t="s">
        <v>4019</v>
      </c>
      <c r="B193" t="s">
        <v>157</v>
      </c>
      <c r="C193" t="s">
        <v>158</v>
      </c>
      <c r="D193" t="s">
        <v>3203</v>
      </c>
      <c r="E193" t="s">
        <v>3781</v>
      </c>
      <c r="F193" s="33">
        <v>8</v>
      </c>
      <c r="J193" t="s">
        <v>4019</v>
      </c>
      <c r="K193" t="s">
        <v>157</v>
      </c>
      <c r="L193" t="s">
        <v>158</v>
      </c>
      <c r="M193" t="s">
        <v>3203</v>
      </c>
      <c r="N193" t="s">
        <v>3781</v>
      </c>
      <c r="O193" s="47">
        <v>8</v>
      </c>
    </row>
    <row r="194" spans="1:15" x14ac:dyDescent="0.45">
      <c r="A194" t="s">
        <v>4019</v>
      </c>
      <c r="B194" t="s">
        <v>153</v>
      </c>
      <c r="C194" t="s">
        <v>154</v>
      </c>
      <c r="D194" t="s">
        <v>3203</v>
      </c>
      <c r="E194" t="s">
        <v>3102</v>
      </c>
      <c r="F194" s="33">
        <v>1</v>
      </c>
      <c r="J194" t="s">
        <v>4019</v>
      </c>
      <c r="K194" t="s">
        <v>153</v>
      </c>
      <c r="L194" t="s">
        <v>154</v>
      </c>
      <c r="M194" t="s">
        <v>3203</v>
      </c>
      <c r="N194" t="s">
        <v>3102</v>
      </c>
      <c r="O194" s="47">
        <v>1</v>
      </c>
    </row>
    <row r="195" spans="1:15" x14ac:dyDescent="0.45">
      <c r="A195" t="s">
        <v>4019</v>
      </c>
      <c r="B195" t="s">
        <v>702</v>
      </c>
      <c r="C195" t="s">
        <v>703</v>
      </c>
      <c r="D195" t="s">
        <v>3276</v>
      </c>
      <c r="E195" t="s">
        <v>3100</v>
      </c>
      <c r="F195" s="33">
        <v>1</v>
      </c>
      <c r="J195" t="s">
        <v>4019</v>
      </c>
      <c r="K195" t="s">
        <v>702</v>
      </c>
      <c r="L195" t="s">
        <v>703</v>
      </c>
      <c r="M195" t="s">
        <v>3276</v>
      </c>
      <c r="N195" t="s">
        <v>3100</v>
      </c>
      <c r="O195" s="47">
        <v>1</v>
      </c>
    </row>
    <row r="196" spans="1:15" x14ac:dyDescent="0.45">
      <c r="A196" t="s">
        <v>4019</v>
      </c>
      <c r="B196" t="s">
        <v>702</v>
      </c>
      <c r="C196" t="s">
        <v>703</v>
      </c>
      <c r="D196" t="s">
        <v>3276</v>
      </c>
      <c r="E196" t="s">
        <v>3112</v>
      </c>
      <c r="F196" s="33">
        <v>2</v>
      </c>
      <c r="J196" t="s">
        <v>4019</v>
      </c>
      <c r="K196" t="s">
        <v>702</v>
      </c>
      <c r="L196" t="s">
        <v>703</v>
      </c>
      <c r="M196" t="s">
        <v>3276</v>
      </c>
      <c r="N196" t="s">
        <v>3112</v>
      </c>
      <c r="O196" s="47">
        <v>2</v>
      </c>
    </row>
    <row r="197" spans="1:15" x14ac:dyDescent="0.45">
      <c r="A197" t="s">
        <v>4019</v>
      </c>
      <c r="B197" t="s">
        <v>674</v>
      </c>
      <c r="C197" t="s">
        <v>675</v>
      </c>
      <c r="D197" t="s">
        <v>3203</v>
      </c>
      <c r="E197" t="s">
        <v>3113</v>
      </c>
      <c r="F197" s="33">
        <v>30</v>
      </c>
      <c r="J197" t="s">
        <v>4019</v>
      </c>
      <c r="K197" t="s">
        <v>674</v>
      </c>
      <c r="L197" t="s">
        <v>675</v>
      </c>
      <c r="M197" t="s">
        <v>3203</v>
      </c>
      <c r="N197" t="s">
        <v>3113</v>
      </c>
      <c r="O197" s="47">
        <v>30</v>
      </c>
    </row>
    <row r="198" spans="1:15" x14ac:dyDescent="0.45">
      <c r="A198" t="s">
        <v>4019</v>
      </c>
      <c r="B198" t="s">
        <v>674</v>
      </c>
      <c r="C198" t="s">
        <v>675</v>
      </c>
      <c r="D198" t="s">
        <v>3243</v>
      </c>
      <c r="E198" t="s">
        <v>3104</v>
      </c>
      <c r="F198" s="33">
        <v>1</v>
      </c>
      <c r="J198" t="s">
        <v>4019</v>
      </c>
      <c r="K198" t="s">
        <v>674</v>
      </c>
      <c r="L198" t="s">
        <v>675</v>
      </c>
      <c r="M198" t="s">
        <v>3243</v>
      </c>
      <c r="N198" t="s">
        <v>3104</v>
      </c>
      <c r="O198" s="47">
        <v>1</v>
      </c>
    </row>
    <row r="199" spans="1:15" x14ac:dyDescent="0.45">
      <c r="A199" t="s">
        <v>4019</v>
      </c>
      <c r="B199" t="s">
        <v>674</v>
      </c>
      <c r="C199" t="s">
        <v>675</v>
      </c>
      <c r="D199" t="s">
        <v>3263</v>
      </c>
      <c r="E199" t="s">
        <v>3118</v>
      </c>
      <c r="F199" s="33">
        <v>1</v>
      </c>
      <c r="J199" t="s">
        <v>4019</v>
      </c>
      <c r="K199" t="s">
        <v>674</v>
      </c>
      <c r="L199" t="s">
        <v>675</v>
      </c>
      <c r="M199" t="s">
        <v>3263</v>
      </c>
      <c r="N199" t="s">
        <v>3118</v>
      </c>
      <c r="O199" s="47">
        <v>1</v>
      </c>
    </row>
    <row r="200" spans="1:15" x14ac:dyDescent="0.45">
      <c r="A200" t="s">
        <v>4019</v>
      </c>
      <c r="B200" t="s">
        <v>674</v>
      </c>
      <c r="C200" t="s">
        <v>675</v>
      </c>
      <c r="D200" t="s">
        <v>3263</v>
      </c>
      <c r="E200" t="s">
        <v>3103</v>
      </c>
      <c r="F200" s="33">
        <v>2</v>
      </c>
      <c r="J200" t="s">
        <v>4019</v>
      </c>
      <c r="K200" t="s">
        <v>674</v>
      </c>
      <c r="L200" t="s">
        <v>675</v>
      </c>
      <c r="M200" t="s">
        <v>3263</v>
      </c>
      <c r="N200" t="s">
        <v>3103</v>
      </c>
      <c r="O200" s="47">
        <v>2</v>
      </c>
    </row>
    <row r="201" spans="1:15" x14ac:dyDescent="0.45">
      <c r="A201" t="s">
        <v>4019</v>
      </c>
      <c r="B201" t="s">
        <v>674</v>
      </c>
      <c r="C201" t="s">
        <v>675</v>
      </c>
      <c r="D201" t="s">
        <v>3276</v>
      </c>
      <c r="E201" t="s">
        <v>3100</v>
      </c>
      <c r="F201" s="33">
        <v>1</v>
      </c>
      <c r="J201" t="s">
        <v>4019</v>
      </c>
      <c r="K201" t="s">
        <v>674</v>
      </c>
      <c r="L201" t="s">
        <v>675</v>
      </c>
      <c r="M201" t="s">
        <v>3276</v>
      </c>
      <c r="N201" t="s">
        <v>3100</v>
      </c>
      <c r="O201" s="47">
        <v>1</v>
      </c>
    </row>
    <row r="202" spans="1:15" x14ac:dyDescent="0.45">
      <c r="A202" t="s">
        <v>4019</v>
      </c>
      <c r="B202" t="s">
        <v>674</v>
      </c>
      <c r="C202" t="s">
        <v>675</v>
      </c>
      <c r="D202" t="s">
        <v>3276</v>
      </c>
      <c r="E202" t="s">
        <v>3112</v>
      </c>
      <c r="F202" s="33">
        <v>4</v>
      </c>
      <c r="J202" t="s">
        <v>4019</v>
      </c>
      <c r="K202" t="s">
        <v>674</v>
      </c>
      <c r="L202" t="s">
        <v>675</v>
      </c>
      <c r="M202" t="s">
        <v>3276</v>
      </c>
      <c r="N202" t="s">
        <v>3112</v>
      </c>
      <c r="O202" s="47">
        <v>4</v>
      </c>
    </row>
    <row r="203" spans="1:15" x14ac:dyDescent="0.45">
      <c r="A203" t="s">
        <v>4019</v>
      </c>
      <c r="B203" t="s">
        <v>812</v>
      </c>
      <c r="C203" t="s">
        <v>813</v>
      </c>
      <c r="D203" t="s">
        <v>3263</v>
      </c>
      <c r="E203" t="s">
        <v>3103</v>
      </c>
      <c r="F203" s="33">
        <v>2</v>
      </c>
      <c r="J203" t="s">
        <v>4019</v>
      </c>
      <c r="K203" t="s">
        <v>812</v>
      </c>
      <c r="L203" t="s">
        <v>813</v>
      </c>
      <c r="M203" t="s">
        <v>3263</v>
      </c>
      <c r="N203" t="s">
        <v>3103</v>
      </c>
      <c r="O203" s="47">
        <v>2</v>
      </c>
    </row>
    <row r="204" spans="1:15" x14ac:dyDescent="0.45">
      <c r="A204" t="s">
        <v>4019</v>
      </c>
      <c r="B204" t="s">
        <v>800</v>
      </c>
      <c r="C204" t="s">
        <v>801</v>
      </c>
      <c r="D204" t="s">
        <v>3203</v>
      </c>
      <c r="E204" t="s">
        <v>3109</v>
      </c>
      <c r="F204" s="33">
        <v>1</v>
      </c>
      <c r="J204" t="s">
        <v>4019</v>
      </c>
      <c r="K204" t="s">
        <v>800</v>
      </c>
      <c r="L204" t="s">
        <v>801</v>
      </c>
      <c r="M204" t="s">
        <v>3203</v>
      </c>
      <c r="N204" t="s">
        <v>3109</v>
      </c>
      <c r="O204" s="47">
        <v>1</v>
      </c>
    </row>
    <row r="205" spans="1:15" x14ac:dyDescent="0.45">
      <c r="A205" t="s">
        <v>4019</v>
      </c>
      <c r="B205" t="s">
        <v>800</v>
      </c>
      <c r="C205" t="s">
        <v>801</v>
      </c>
      <c r="D205" t="s">
        <v>3263</v>
      </c>
      <c r="E205" t="s">
        <v>3103</v>
      </c>
      <c r="F205" s="33">
        <v>2</v>
      </c>
      <c r="J205" t="s">
        <v>4019</v>
      </c>
      <c r="K205" t="s">
        <v>800</v>
      </c>
      <c r="L205" t="s">
        <v>801</v>
      </c>
      <c r="M205" t="s">
        <v>3263</v>
      </c>
      <c r="N205" t="s">
        <v>3103</v>
      </c>
      <c r="O205" s="47">
        <v>2</v>
      </c>
    </row>
    <row r="206" spans="1:15" x14ac:dyDescent="0.45">
      <c r="A206" t="s">
        <v>4019</v>
      </c>
      <c r="B206" t="s">
        <v>800</v>
      </c>
      <c r="C206" t="s">
        <v>801</v>
      </c>
      <c r="D206" t="s">
        <v>3276</v>
      </c>
      <c r="E206" t="s">
        <v>3112</v>
      </c>
      <c r="F206" s="33">
        <v>1</v>
      </c>
      <c r="J206" t="s">
        <v>4019</v>
      </c>
      <c r="K206" t="s">
        <v>800</v>
      </c>
      <c r="L206" t="s">
        <v>801</v>
      </c>
      <c r="M206" t="s">
        <v>3276</v>
      </c>
      <c r="N206" t="s">
        <v>3112</v>
      </c>
      <c r="O206" s="47">
        <v>1</v>
      </c>
    </row>
    <row r="207" spans="1:15" x14ac:dyDescent="0.45">
      <c r="A207" t="s">
        <v>4019</v>
      </c>
      <c r="B207" t="s">
        <v>1002</v>
      </c>
      <c r="C207" t="s">
        <v>1003</v>
      </c>
      <c r="D207" t="s">
        <v>3243</v>
      </c>
      <c r="E207" t="s">
        <v>3104</v>
      </c>
      <c r="F207" s="33">
        <v>1</v>
      </c>
      <c r="J207" t="s">
        <v>4019</v>
      </c>
      <c r="K207" t="s">
        <v>1002</v>
      </c>
      <c r="L207" t="s">
        <v>1003</v>
      </c>
      <c r="M207" t="s">
        <v>3243</v>
      </c>
      <c r="N207" t="s">
        <v>3104</v>
      </c>
      <c r="O207" s="47">
        <v>1</v>
      </c>
    </row>
    <row r="208" spans="1:15" x14ac:dyDescent="0.45">
      <c r="A208" t="s">
        <v>4019</v>
      </c>
      <c r="B208" t="s">
        <v>1002</v>
      </c>
      <c r="C208" t="s">
        <v>1003</v>
      </c>
      <c r="D208" t="s">
        <v>3263</v>
      </c>
      <c r="E208" t="s">
        <v>3103</v>
      </c>
      <c r="F208" s="33">
        <v>3</v>
      </c>
      <c r="J208" t="s">
        <v>4019</v>
      </c>
      <c r="K208" t="s">
        <v>1002</v>
      </c>
      <c r="L208" t="s">
        <v>1003</v>
      </c>
      <c r="M208" t="s">
        <v>3263</v>
      </c>
      <c r="N208" t="s">
        <v>3103</v>
      </c>
      <c r="O208" s="47">
        <v>3</v>
      </c>
    </row>
    <row r="209" spans="1:15" x14ac:dyDescent="0.45">
      <c r="A209" t="s">
        <v>4019</v>
      </c>
      <c r="B209" t="s">
        <v>1002</v>
      </c>
      <c r="C209" t="s">
        <v>1003</v>
      </c>
      <c r="D209" t="s">
        <v>3276</v>
      </c>
      <c r="E209" t="s">
        <v>3100</v>
      </c>
      <c r="F209" s="33">
        <v>1</v>
      </c>
      <c r="J209" t="s">
        <v>4019</v>
      </c>
      <c r="K209" t="s">
        <v>1002</v>
      </c>
      <c r="L209" t="s">
        <v>1003</v>
      </c>
      <c r="M209" t="s">
        <v>3276</v>
      </c>
      <c r="N209" t="s">
        <v>3100</v>
      </c>
      <c r="O209" s="47">
        <v>1</v>
      </c>
    </row>
    <row r="210" spans="1:15" x14ac:dyDescent="0.45">
      <c r="A210" t="s">
        <v>4019</v>
      </c>
      <c r="B210" t="s">
        <v>1176</v>
      </c>
      <c r="C210" t="s">
        <v>1177</v>
      </c>
      <c r="D210" t="s">
        <v>3263</v>
      </c>
      <c r="E210" t="s">
        <v>3103</v>
      </c>
      <c r="F210" s="33">
        <v>2</v>
      </c>
      <c r="J210" t="s">
        <v>4019</v>
      </c>
      <c r="K210" t="s">
        <v>1176</v>
      </c>
      <c r="L210" t="s">
        <v>1177</v>
      </c>
      <c r="M210" t="s">
        <v>3263</v>
      </c>
      <c r="N210" t="s">
        <v>3103</v>
      </c>
      <c r="O210" s="47">
        <v>2</v>
      </c>
    </row>
    <row r="211" spans="1:15" x14ac:dyDescent="0.45">
      <c r="A211" t="s">
        <v>4019</v>
      </c>
      <c r="B211" t="s">
        <v>204</v>
      </c>
      <c r="C211" t="s">
        <v>205</v>
      </c>
      <c r="D211" t="s">
        <v>3203</v>
      </c>
      <c r="E211" t="s">
        <v>3102</v>
      </c>
      <c r="F211" s="33">
        <v>1</v>
      </c>
      <c r="J211" t="s">
        <v>4019</v>
      </c>
      <c r="K211" t="s">
        <v>204</v>
      </c>
      <c r="L211" t="s">
        <v>205</v>
      </c>
      <c r="M211" t="s">
        <v>3203</v>
      </c>
      <c r="N211" t="s">
        <v>3102</v>
      </c>
      <c r="O211" s="47">
        <v>1</v>
      </c>
    </row>
    <row r="212" spans="1:15" x14ac:dyDescent="0.45">
      <c r="A212" t="s">
        <v>4019</v>
      </c>
      <c r="B212" t="s">
        <v>204</v>
      </c>
      <c r="C212" t="s">
        <v>205</v>
      </c>
      <c r="D212" t="s">
        <v>3203</v>
      </c>
      <c r="E212" t="s">
        <v>3113</v>
      </c>
      <c r="F212" s="33">
        <v>32</v>
      </c>
      <c r="J212" t="s">
        <v>4019</v>
      </c>
      <c r="K212" t="s">
        <v>204</v>
      </c>
      <c r="L212" t="s">
        <v>205</v>
      </c>
      <c r="M212" t="s">
        <v>3203</v>
      </c>
      <c r="N212" t="s">
        <v>3113</v>
      </c>
      <c r="O212" s="47">
        <v>32</v>
      </c>
    </row>
    <row r="213" spans="1:15" x14ac:dyDescent="0.45">
      <c r="A213" t="s">
        <v>4019</v>
      </c>
      <c r="B213" t="s">
        <v>204</v>
      </c>
      <c r="C213" t="s">
        <v>205</v>
      </c>
      <c r="D213" t="s">
        <v>3243</v>
      </c>
      <c r="E213" t="s">
        <v>3104</v>
      </c>
      <c r="F213" s="33">
        <v>2</v>
      </c>
      <c r="J213" t="s">
        <v>4019</v>
      </c>
      <c r="K213" t="s">
        <v>204</v>
      </c>
      <c r="L213" t="s">
        <v>205</v>
      </c>
      <c r="M213" t="s">
        <v>3243</v>
      </c>
      <c r="N213" t="s">
        <v>3104</v>
      </c>
      <c r="O213" s="47">
        <v>2</v>
      </c>
    </row>
    <row r="214" spans="1:15" x14ac:dyDescent="0.45">
      <c r="A214" t="s">
        <v>4019</v>
      </c>
      <c r="B214" t="s">
        <v>204</v>
      </c>
      <c r="C214" t="s">
        <v>205</v>
      </c>
      <c r="D214" t="s">
        <v>3263</v>
      </c>
      <c r="E214" t="s">
        <v>3103</v>
      </c>
      <c r="F214" s="33">
        <v>12</v>
      </c>
      <c r="J214" t="s">
        <v>4019</v>
      </c>
      <c r="K214" t="s">
        <v>204</v>
      </c>
      <c r="L214" t="s">
        <v>205</v>
      </c>
      <c r="M214" t="s">
        <v>3263</v>
      </c>
      <c r="N214" t="s">
        <v>3103</v>
      </c>
      <c r="O214" s="47">
        <v>12</v>
      </c>
    </row>
    <row r="215" spans="1:15" x14ac:dyDescent="0.45">
      <c r="A215" t="s">
        <v>4019</v>
      </c>
      <c r="B215" t="s">
        <v>204</v>
      </c>
      <c r="C215" t="s">
        <v>205</v>
      </c>
      <c r="D215" t="s">
        <v>3276</v>
      </c>
      <c r="E215" t="s">
        <v>3100</v>
      </c>
      <c r="F215" s="33">
        <v>1</v>
      </c>
      <c r="J215" t="s">
        <v>4019</v>
      </c>
      <c r="K215" t="s">
        <v>204</v>
      </c>
      <c r="L215" t="s">
        <v>205</v>
      </c>
      <c r="M215" t="s">
        <v>3276</v>
      </c>
      <c r="N215" t="s">
        <v>3100</v>
      </c>
      <c r="O215" s="47">
        <v>1</v>
      </c>
    </row>
    <row r="216" spans="1:15" x14ac:dyDescent="0.45">
      <c r="A216" t="s">
        <v>4019</v>
      </c>
      <c r="B216" t="s">
        <v>204</v>
      </c>
      <c r="C216" t="s">
        <v>205</v>
      </c>
      <c r="D216" t="s">
        <v>3276</v>
      </c>
      <c r="E216" t="s">
        <v>3112</v>
      </c>
      <c r="F216" s="33">
        <v>5</v>
      </c>
      <c r="J216" t="s">
        <v>4019</v>
      </c>
      <c r="K216" t="s">
        <v>204</v>
      </c>
      <c r="L216" t="s">
        <v>205</v>
      </c>
      <c r="M216" t="s">
        <v>3276</v>
      </c>
      <c r="N216" t="s">
        <v>3112</v>
      </c>
      <c r="O216" s="47">
        <v>5</v>
      </c>
    </row>
    <row r="217" spans="1:15" x14ac:dyDescent="0.45">
      <c r="A217" t="s">
        <v>4019</v>
      </c>
      <c r="B217" t="s">
        <v>872</v>
      </c>
      <c r="C217" t="s">
        <v>873</v>
      </c>
      <c r="D217" t="s">
        <v>3203</v>
      </c>
      <c r="E217" t="s">
        <v>3113</v>
      </c>
      <c r="F217" s="33">
        <v>6</v>
      </c>
      <c r="J217" t="s">
        <v>4019</v>
      </c>
      <c r="K217" t="s">
        <v>872</v>
      </c>
      <c r="L217" t="s">
        <v>873</v>
      </c>
      <c r="M217" t="s">
        <v>3203</v>
      </c>
      <c r="N217" t="s">
        <v>3113</v>
      </c>
      <c r="O217" s="47">
        <v>6</v>
      </c>
    </row>
    <row r="218" spans="1:15" x14ac:dyDescent="0.45">
      <c r="A218" t="s">
        <v>4019</v>
      </c>
      <c r="B218" t="s">
        <v>872</v>
      </c>
      <c r="C218" t="s">
        <v>873</v>
      </c>
      <c r="D218" t="s">
        <v>3243</v>
      </c>
      <c r="E218" t="s">
        <v>3104</v>
      </c>
      <c r="F218" s="33">
        <v>2</v>
      </c>
      <c r="J218" t="s">
        <v>4019</v>
      </c>
      <c r="K218" t="s">
        <v>872</v>
      </c>
      <c r="L218" t="s">
        <v>873</v>
      </c>
      <c r="M218" t="s">
        <v>3243</v>
      </c>
      <c r="N218" t="s">
        <v>3104</v>
      </c>
      <c r="O218" s="47">
        <v>2</v>
      </c>
    </row>
    <row r="219" spans="1:15" x14ac:dyDescent="0.45">
      <c r="A219" t="s">
        <v>4019</v>
      </c>
      <c r="B219" t="s">
        <v>872</v>
      </c>
      <c r="C219" t="s">
        <v>873</v>
      </c>
      <c r="D219" t="s">
        <v>3243</v>
      </c>
      <c r="E219" t="s">
        <v>3106</v>
      </c>
      <c r="F219" s="33">
        <v>1</v>
      </c>
      <c r="J219" t="s">
        <v>4019</v>
      </c>
      <c r="K219" t="s">
        <v>872</v>
      </c>
      <c r="L219" t="s">
        <v>873</v>
      </c>
      <c r="M219" t="s">
        <v>3243</v>
      </c>
      <c r="N219" t="s">
        <v>3106</v>
      </c>
      <c r="O219" s="47">
        <v>1</v>
      </c>
    </row>
    <row r="220" spans="1:15" x14ac:dyDescent="0.45">
      <c r="A220" t="s">
        <v>4019</v>
      </c>
      <c r="B220" t="s">
        <v>872</v>
      </c>
      <c r="C220" t="s">
        <v>873</v>
      </c>
      <c r="D220" t="s">
        <v>3263</v>
      </c>
      <c r="E220" t="s">
        <v>3103</v>
      </c>
      <c r="F220" s="33">
        <v>2</v>
      </c>
      <c r="J220" t="s">
        <v>4019</v>
      </c>
      <c r="K220" t="s">
        <v>872</v>
      </c>
      <c r="L220" t="s">
        <v>873</v>
      </c>
      <c r="M220" t="s">
        <v>3263</v>
      </c>
      <c r="N220" t="s">
        <v>3103</v>
      </c>
      <c r="O220" s="47">
        <v>2</v>
      </c>
    </row>
    <row r="221" spans="1:15" x14ac:dyDescent="0.45">
      <c r="A221" t="s">
        <v>4019</v>
      </c>
      <c r="B221" t="s">
        <v>872</v>
      </c>
      <c r="C221" t="s">
        <v>873</v>
      </c>
      <c r="D221" t="s">
        <v>3276</v>
      </c>
      <c r="E221" t="s">
        <v>3100</v>
      </c>
      <c r="F221" s="33">
        <v>2</v>
      </c>
      <c r="J221" t="s">
        <v>4019</v>
      </c>
      <c r="K221" t="s">
        <v>872</v>
      </c>
      <c r="L221" t="s">
        <v>873</v>
      </c>
      <c r="M221" t="s">
        <v>3276</v>
      </c>
      <c r="N221" t="s">
        <v>3100</v>
      </c>
      <c r="O221" s="47">
        <v>2</v>
      </c>
    </row>
    <row r="222" spans="1:15" x14ac:dyDescent="0.45">
      <c r="A222" t="s">
        <v>4019</v>
      </c>
      <c r="B222" t="s">
        <v>558</v>
      </c>
      <c r="C222" t="s">
        <v>559</v>
      </c>
      <c r="D222" t="s">
        <v>3263</v>
      </c>
      <c r="E222" t="s">
        <v>3103</v>
      </c>
      <c r="F222" s="33">
        <v>2</v>
      </c>
      <c r="J222" t="s">
        <v>4019</v>
      </c>
      <c r="K222" t="s">
        <v>558</v>
      </c>
      <c r="L222" t="s">
        <v>559</v>
      </c>
      <c r="M222" t="s">
        <v>3263</v>
      </c>
      <c r="N222" t="s">
        <v>3103</v>
      </c>
      <c r="O222" s="47">
        <v>2</v>
      </c>
    </row>
    <row r="223" spans="1:15" x14ac:dyDescent="0.45">
      <c r="A223" t="s">
        <v>4019</v>
      </c>
      <c r="B223" t="s">
        <v>292</v>
      </c>
      <c r="C223" t="s">
        <v>1275</v>
      </c>
      <c r="D223" t="s">
        <v>3203</v>
      </c>
      <c r="E223" t="s">
        <v>3113</v>
      </c>
      <c r="F223" s="33">
        <v>15</v>
      </c>
      <c r="J223" t="s">
        <v>4019</v>
      </c>
      <c r="K223" t="s">
        <v>292</v>
      </c>
      <c r="L223" t="s">
        <v>1275</v>
      </c>
      <c r="M223" t="s">
        <v>3203</v>
      </c>
      <c r="N223" t="s">
        <v>3113</v>
      </c>
      <c r="O223" s="47">
        <v>15</v>
      </c>
    </row>
    <row r="224" spans="1:15" x14ac:dyDescent="0.45">
      <c r="A224" t="s">
        <v>4019</v>
      </c>
      <c r="B224" t="s">
        <v>292</v>
      </c>
      <c r="C224" t="s">
        <v>1275</v>
      </c>
      <c r="D224" t="s">
        <v>3243</v>
      </c>
      <c r="E224" t="s">
        <v>3104</v>
      </c>
      <c r="F224" s="33">
        <v>3</v>
      </c>
      <c r="J224" t="s">
        <v>4019</v>
      </c>
      <c r="K224" t="s">
        <v>292</v>
      </c>
      <c r="L224" t="s">
        <v>1275</v>
      </c>
      <c r="M224" t="s">
        <v>3243</v>
      </c>
      <c r="N224" t="s">
        <v>3104</v>
      </c>
      <c r="O224" s="47">
        <v>3</v>
      </c>
    </row>
    <row r="225" spans="1:15" x14ac:dyDescent="0.45">
      <c r="A225" t="s">
        <v>4019</v>
      </c>
      <c r="B225" t="s">
        <v>292</v>
      </c>
      <c r="C225" t="s">
        <v>1275</v>
      </c>
      <c r="D225" t="s">
        <v>3263</v>
      </c>
      <c r="E225" t="s">
        <v>3118</v>
      </c>
      <c r="F225" s="33">
        <v>1</v>
      </c>
      <c r="J225" t="s">
        <v>4019</v>
      </c>
      <c r="K225" t="s">
        <v>292</v>
      </c>
      <c r="L225" t="s">
        <v>1275</v>
      </c>
      <c r="M225" t="s">
        <v>3263</v>
      </c>
      <c r="N225" t="s">
        <v>3118</v>
      </c>
      <c r="O225" s="47">
        <v>1</v>
      </c>
    </row>
    <row r="226" spans="1:15" x14ac:dyDescent="0.45">
      <c r="A226" t="s">
        <v>4019</v>
      </c>
      <c r="B226" t="s">
        <v>292</v>
      </c>
      <c r="C226" t="s">
        <v>1275</v>
      </c>
      <c r="D226" t="s">
        <v>3263</v>
      </c>
      <c r="E226" t="s">
        <v>3103</v>
      </c>
      <c r="F226" s="33">
        <v>3</v>
      </c>
      <c r="J226" t="s">
        <v>4019</v>
      </c>
      <c r="K226" t="s">
        <v>292</v>
      </c>
      <c r="L226" t="s">
        <v>1275</v>
      </c>
      <c r="M226" t="s">
        <v>3263</v>
      </c>
      <c r="N226" t="s">
        <v>3103</v>
      </c>
      <c r="O226" s="47">
        <v>3</v>
      </c>
    </row>
    <row r="227" spans="1:15" x14ac:dyDescent="0.45">
      <c r="A227" t="s">
        <v>4019</v>
      </c>
      <c r="B227" t="s">
        <v>292</v>
      </c>
      <c r="C227" t="s">
        <v>1275</v>
      </c>
      <c r="D227" t="s">
        <v>3276</v>
      </c>
      <c r="E227" t="s">
        <v>3100</v>
      </c>
      <c r="F227" s="33">
        <v>1</v>
      </c>
      <c r="J227" t="s">
        <v>4019</v>
      </c>
      <c r="K227" t="s">
        <v>292</v>
      </c>
      <c r="L227" t="s">
        <v>1275</v>
      </c>
      <c r="M227" t="s">
        <v>3276</v>
      </c>
      <c r="N227" t="s">
        <v>3100</v>
      </c>
      <c r="O227" s="47">
        <v>1</v>
      </c>
    </row>
    <row r="228" spans="1:15" x14ac:dyDescent="0.45">
      <c r="A228" t="s">
        <v>4019</v>
      </c>
      <c r="B228" t="s">
        <v>292</v>
      </c>
      <c r="C228" t="s">
        <v>1275</v>
      </c>
      <c r="D228" t="s">
        <v>3276</v>
      </c>
      <c r="E228" t="s">
        <v>3112</v>
      </c>
      <c r="F228" s="33">
        <v>7</v>
      </c>
      <c r="J228" t="s">
        <v>4019</v>
      </c>
      <c r="K228" t="s">
        <v>292</v>
      </c>
      <c r="L228" t="s">
        <v>1275</v>
      </c>
      <c r="M228" t="s">
        <v>3276</v>
      </c>
      <c r="N228" t="s">
        <v>3112</v>
      </c>
      <c r="O228" s="47">
        <v>7</v>
      </c>
    </row>
    <row r="229" spans="1:15" x14ac:dyDescent="0.45">
      <c r="A229" t="s">
        <v>4019</v>
      </c>
      <c r="B229" t="s">
        <v>912</v>
      </c>
      <c r="C229" t="s">
        <v>913</v>
      </c>
      <c r="D229" t="s">
        <v>3203</v>
      </c>
      <c r="E229" t="s">
        <v>3113</v>
      </c>
      <c r="F229" s="33">
        <v>8</v>
      </c>
      <c r="J229" t="s">
        <v>4019</v>
      </c>
      <c r="K229" t="s">
        <v>912</v>
      </c>
      <c r="L229" t="s">
        <v>913</v>
      </c>
      <c r="M229" t="s">
        <v>3203</v>
      </c>
      <c r="N229" t="s">
        <v>3113</v>
      </c>
      <c r="O229" s="47">
        <v>8</v>
      </c>
    </row>
    <row r="230" spans="1:15" x14ac:dyDescent="0.45">
      <c r="A230" t="s">
        <v>4019</v>
      </c>
      <c r="B230" t="s">
        <v>912</v>
      </c>
      <c r="C230" t="s">
        <v>913</v>
      </c>
      <c r="D230" t="s">
        <v>3243</v>
      </c>
      <c r="E230" t="s">
        <v>3104</v>
      </c>
      <c r="F230" s="33">
        <v>2</v>
      </c>
      <c r="J230" t="s">
        <v>4019</v>
      </c>
      <c r="K230" t="s">
        <v>912</v>
      </c>
      <c r="L230" t="s">
        <v>913</v>
      </c>
      <c r="M230" t="s">
        <v>3243</v>
      </c>
      <c r="N230" t="s">
        <v>3104</v>
      </c>
      <c r="O230" s="47">
        <v>2</v>
      </c>
    </row>
    <row r="231" spans="1:15" x14ac:dyDescent="0.45">
      <c r="A231" t="s">
        <v>4019</v>
      </c>
      <c r="B231" t="s">
        <v>912</v>
      </c>
      <c r="C231" t="s">
        <v>913</v>
      </c>
      <c r="D231" t="s">
        <v>3243</v>
      </c>
      <c r="E231" t="s">
        <v>3106</v>
      </c>
      <c r="F231" s="33">
        <v>1</v>
      </c>
      <c r="J231" t="s">
        <v>4019</v>
      </c>
      <c r="K231" t="s">
        <v>912</v>
      </c>
      <c r="L231" t="s">
        <v>913</v>
      </c>
      <c r="M231" t="s">
        <v>3243</v>
      </c>
      <c r="N231" t="s">
        <v>3106</v>
      </c>
      <c r="O231" s="47">
        <v>1</v>
      </c>
    </row>
    <row r="232" spans="1:15" x14ac:dyDescent="0.45">
      <c r="A232" t="s">
        <v>4019</v>
      </c>
      <c r="B232" t="s">
        <v>912</v>
      </c>
      <c r="C232" t="s">
        <v>913</v>
      </c>
      <c r="D232" t="s">
        <v>3263</v>
      </c>
      <c r="E232" t="s">
        <v>3103</v>
      </c>
      <c r="F232" s="33">
        <v>1</v>
      </c>
      <c r="J232" t="s">
        <v>4019</v>
      </c>
      <c r="K232" t="s">
        <v>912</v>
      </c>
      <c r="L232" t="s">
        <v>913</v>
      </c>
      <c r="M232" t="s">
        <v>3263</v>
      </c>
      <c r="N232" t="s">
        <v>3103</v>
      </c>
      <c r="O232" s="47">
        <v>1</v>
      </c>
    </row>
    <row r="233" spans="1:15" x14ac:dyDescent="0.45">
      <c r="A233" t="s">
        <v>4019</v>
      </c>
      <c r="B233" t="s">
        <v>912</v>
      </c>
      <c r="C233" t="s">
        <v>913</v>
      </c>
      <c r="D233" t="s">
        <v>3276</v>
      </c>
      <c r="E233" t="s">
        <v>3100</v>
      </c>
      <c r="F233" s="33">
        <v>3</v>
      </c>
      <c r="J233" t="s">
        <v>4019</v>
      </c>
      <c r="K233" t="s">
        <v>912</v>
      </c>
      <c r="L233" t="s">
        <v>913</v>
      </c>
      <c r="M233" t="s">
        <v>3276</v>
      </c>
      <c r="N233" t="s">
        <v>3100</v>
      </c>
      <c r="O233" s="47">
        <v>3</v>
      </c>
    </row>
    <row r="234" spans="1:15" x14ac:dyDescent="0.45">
      <c r="A234" t="s">
        <v>4019</v>
      </c>
      <c r="B234" t="s">
        <v>400</v>
      </c>
      <c r="C234" t="s">
        <v>3016</v>
      </c>
      <c r="D234" t="s">
        <v>3342</v>
      </c>
      <c r="E234" t="s">
        <v>3115</v>
      </c>
      <c r="F234" s="33">
        <v>120</v>
      </c>
      <c r="J234" t="s">
        <v>4019</v>
      </c>
      <c r="K234" t="s">
        <v>400</v>
      </c>
      <c r="L234" t="s">
        <v>3016</v>
      </c>
      <c r="M234" t="s">
        <v>3342</v>
      </c>
      <c r="N234" t="s">
        <v>3115</v>
      </c>
      <c r="O234" s="47">
        <v>120</v>
      </c>
    </row>
    <row r="235" spans="1:15" x14ac:dyDescent="0.45">
      <c r="A235" t="s">
        <v>4019</v>
      </c>
      <c r="B235" t="s">
        <v>400</v>
      </c>
      <c r="C235" t="s">
        <v>3016</v>
      </c>
      <c r="D235" t="s">
        <v>3342</v>
      </c>
      <c r="E235" t="s">
        <v>3116</v>
      </c>
      <c r="F235" s="33">
        <v>8</v>
      </c>
      <c r="J235" t="s">
        <v>4019</v>
      </c>
      <c r="K235" t="s">
        <v>400</v>
      </c>
      <c r="L235" t="s">
        <v>3016</v>
      </c>
      <c r="M235" t="s">
        <v>3342</v>
      </c>
      <c r="N235" t="s">
        <v>3116</v>
      </c>
      <c r="O235" s="47">
        <v>8</v>
      </c>
    </row>
    <row r="236" spans="1:15" x14ac:dyDescent="0.45">
      <c r="A236" t="s">
        <v>4019</v>
      </c>
      <c r="B236" t="s">
        <v>400</v>
      </c>
      <c r="C236" t="s">
        <v>3016</v>
      </c>
      <c r="D236" t="s">
        <v>3263</v>
      </c>
      <c r="E236" t="s">
        <v>3103</v>
      </c>
      <c r="F236" s="33">
        <v>2</v>
      </c>
      <c r="J236" t="s">
        <v>4019</v>
      </c>
      <c r="K236" t="s">
        <v>400</v>
      </c>
      <c r="L236" t="s">
        <v>3016</v>
      </c>
      <c r="M236" t="s">
        <v>3263</v>
      </c>
      <c r="N236" t="s">
        <v>3103</v>
      </c>
      <c r="O236" s="47">
        <v>2</v>
      </c>
    </row>
    <row r="237" spans="1:15" x14ac:dyDescent="0.45">
      <c r="A237" t="s">
        <v>4019</v>
      </c>
      <c r="B237" t="s">
        <v>400</v>
      </c>
      <c r="C237" t="s">
        <v>3016</v>
      </c>
      <c r="D237" t="s">
        <v>3276</v>
      </c>
      <c r="E237" t="s">
        <v>3114</v>
      </c>
      <c r="F237" s="33">
        <v>3</v>
      </c>
      <c r="J237" t="s">
        <v>4019</v>
      </c>
      <c r="K237" t="s">
        <v>400</v>
      </c>
      <c r="L237" t="s">
        <v>3016</v>
      </c>
      <c r="M237" t="s">
        <v>3276</v>
      </c>
      <c r="N237" t="s">
        <v>3114</v>
      </c>
      <c r="O237" s="47">
        <v>3</v>
      </c>
    </row>
    <row r="238" spans="1:15" x14ac:dyDescent="0.45">
      <c r="A238" t="s">
        <v>4019</v>
      </c>
      <c r="B238" t="s">
        <v>400</v>
      </c>
      <c r="C238" t="s">
        <v>3016</v>
      </c>
      <c r="D238" t="s">
        <v>3276</v>
      </c>
      <c r="E238" t="s">
        <v>3100</v>
      </c>
      <c r="F238" s="33">
        <v>1</v>
      </c>
      <c r="J238" t="s">
        <v>4019</v>
      </c>
      <c r="K238" t="s">
        <v>400</v>
      </c>
      <c r="L238" t="s">
        <v>3016</v>
      </c>
      <c r="M238" t="s">
        <v>3276</v>
      </c>
      <c r="N238" t="s">
        <v>3100</v>
      </c>
      <c r="O238" s="47">
        <v>1</v>
      </c>
    </row>
    <row r="239" spans="1:15" x14ac:dyDescent="0.45">
      <c r="A239" t="s">
        <v>4019</v>
      </c>
      <c r="B239" t="s">
        <v>820</v>
      </c>
      <c r="C239" t="s">
        <v>821</v>
      </c>
      <c r="D239" t="s">
        <v>3203</v>
      </c>
      <c r="E239" t="s">
        <v>3109</v>
      </c>
      <c r="F239" s="33">
        <v>1</v>
      </c>
      <c r="J239" t="s">
        <v>4019</v>
      </c>
      <c r="K239" t="s">
        <v>820</v>
      </c>
      <c r="L239" t="s">
        <v>821</v>
      </c>
      <c r="M239" t="s">
        <v>3203</v>
      </c>
      <c r="N239" t="s">
        <v>3109</v>
      </c>
      <c r="O239" s="47">
        <v>1</v>
      </c>
    </row>
    <row r="240" spans="1:15" x14ac:dyDescent="0.45">
      <c r="A240" t="s">
        <v>4019</v>
      </c>
      <c r="B240" t="s">
        <v>820</v>
      </c>
      <c r="C240" t="s">
        <v>821</v>
      </c>
      <c r="D240" t="s">
        <v>3203</v>
      </c>
      <c r="E240" t="s">
        <v>3113</v>
      </c>
      <c r="F240" s="33">
        <v>7</v>
      </c>
      <c r="J240" t="s">
        <v>4019</v>
      </c>
      <c r="K240" t="s">
        <v>820</v>
      </c>
      <c r="L240" t="s">
        <v>821</v>
      </c>
      <c r="M240" t="s">
        <v>3203</v>
      </c>
      <c r="N240" t="s">
        <v>3113</v>
      </c>
      <c r="O240" s="47">
        <v>7</v>
      </c>
    </row>
    <row r="241" spans="1:15" x14ac:dyDescent="0.45">
      <c r="A241" t="s">
        <v>4019</v>
      </c>
      <c r="B241" t="s">
        <v>820</v>
      </c>
      <c r="C241" t="s">
        <v>821</v>
      </c>
      <c r="D241" t="s">
        <v>3243</v>
      </c>
      <c r="E241" t="s">
        <v>3106</v>
      </c>
      <c r="F241" s="33">
        <v>2</v>
      </c>
      <c r="J241" t="s">
        <v>4019</v>
      </c>
      <c r="K241" t="s">
        <v>820</v>
      </c>
      <c r="L241" t="s">
        <v>821</v>
      </c>
      <c r="M241" t="s">
        <v>3243</v>
      </c>
      <c r="N241" t="s">
        <v>3106</v>
      </c>
      <c r="O241" s="47">
        <v>2</v>
      </c>
    </row>
    <row r="242" spans="1:15" x14ac:dyDescent="0.45">
      <c r="A242" t="s">
        <v>4019</v>
      </c>
      <c r="B242" t="s">
        <v>820</v>
      </c>
      <c r="C242" t="s">
        <v>821</v>
      </c>
      <c r="D242" t="s">
        <v>3263</v>
      </c>
      <c r="E242" t="s">
        <v>3103</v>
      </c>
      <c r="F242" s="33">
        <v>2</v>
      </c>
      <c r="J242" t="s">
        <v>4019</v>
      </c>
      <c r="K242" t="s">
        <v>820</v>
      </c>
      <c r="L242" t="s">
        <v>821</v>
      </c>
      <c r="M242" t="s">
        <v>3263</v>
      </c>
      <c r="N242" t="s">
        <v>3103</v>
      </c>
      <c r="O242" s="47">
        <v>2</v>
      </c>
    </row>
    <row r="243" spans="1:15" x14ac:dyDescent="0.45">
      <c r="A243" t="s">
        <v>4019</v>
      </c>
      <c r="B243" t="s">
        <v>820</v>
      </c>
      <c r="C243" t="s">
        <v>821</v>
      </c>
      <c r="D243" t="s">
        <v>3276</v>
      </c>
      <c r="E243" t="s">
        <v>3100</v>
      </c>
      <c r="F243" s="33">
        <v>2</v>
      </c>
      <c r="J243" t="s">
        <v>4019</v>
      </c>
      <c r="K243" t="s">
        <v>820</v>
      </c>
      <c r="L243" t="s">
        <v>821</v>
      </c>
      <c r="M243" t="s">
        <v>3276</v>
      </c>
      <c r="N243" t="s">
        <v>3100</v>
      </c>
      <c r="O243" s="47">
        <v>2</v>
      </c>
    </row>
    <row r="244" spans="1:15" x14ac:dyDescent="0.45">
      <c r="A244" t="s">
        <v>4019</v>
      </c>
      <c r="B244" t="s">
        <v>820</v>
      </c>
      <c r="C244" t="s">
        <v>821</v>
      </c>
      <c r="D244" t="s">
        <v>3276</v>
      </c>
      <c r="E244" t="s">
        <v>3112</v>
      </c>
      <c r="F244" s="33">
        <v>2</v>
      </c>
      <c r="J244" t="s">
        <v>4019</v>
      </c>
      <c r="K244" t="s">
        <v>820</v>
      </c>
      <c r="L244" t="s">
        <v>821</v>
      </c>
      <c r="M244" t="s">
        <v>3276</v>
      </c>
      <c r="N244" t="s">
        <v>3112</v>
      </c>
      <c r="O244" s="47">
        <v>2</v>
      </c>
    </row>
    <row r="245" spans="1:15" x14ac:dyDescent="0.45">
      <c r="A245" t="s">
        <v>4019</v>
      </c>
      <c r="B245" t="s">
        <v>1006</v>
      </c>
      <c r="C245" t="s">
        <v>1007</v>
      </c>
      <c r="D245" t="s">
        <v>3203</v>
      </c>
      <c r="E245" t="s">
        <v>3108</v>
      </c>
      <c r="F245" s="33">
        <v>1</v>
      </c>
      <c r="J245" t="s">
        <v>4019</v>
      </c>
      <c r="K245" t="s">
        <v>1006</v>
      </c>
      <c r="L245" t="s">
        <v>1007</v>
      </c>
      <c r="M245" t="s">
        <v>3203</v>
      </c>
      <c r="N245" t="s">
        <v>3108</v>
      </c>
      <c r="O245" s="47">
        <v>1</v>
      </c>
    </row>
    <row r="246" spans="1:15" x14ac:dyDescent="0.45">
      <c r="A246" t="s">
        <v>4019</v>
      </c>
      <c r="B246" t="s">
        <v>1006</v>
      </c>
      <c r="C246" t="s">
        <v>1007</v>
      </c>
      <c r="D246" t="s">
        <v>3243</v>
      </c>
      <c r="E246" t="s">
        <v>3104</v>
      </c>
      <c r="F246" s="33">
        <v>1</v>
      </c>
      <c r="J246" t="s">
        <v>4019</v>
      </c>
      <c r="K246" t="s">
        <v>1006</v>
      </c>
      <c r="L246" t="s">
        <v>1007</v>
      </c>
      <c r="M246" t="s">
        <v>3243</v>
      </c>
      <c r="N246" t="s">
        <v>3104</v>
      </c>
      <c r="O246" s="47">
        <v>1</v>
      </c>
    </row>
    <row r="247" spans="1:15" x14ac:dyDescent="0.45">
      <c r="A247" t="s">
        <v>4019</v>
      </c>
      <c r="B247" t="s">
        <v>1006</v>
      </c>
      <c r="C247" t="s">
        <v>1007</v>
      </c>
      <c r="D247" t="s">
        <v>3243</v>
      </c>
      <c r="E247" t="s">
        <v>3106</v>
      </c>
      <c r="F247" s="33">
        <v>1</v>
      </c>
      <c r="J247" t="s">
        <v>4019</v>
      </c>
      <c r="K247" t="s">
        <v>1006</v>
      </c>
      <c r="L247" t="s">
        <v>1007</v>
      </c>
      <c r="M247" t="s">
        <v>3243</v>
      </c>
      <c r="N247" t="s">
        <v>3106</v>
      </c>
      <c r="O247" s="47">
        <v>1</v>
      </c>
    </row>
    <row r="248" spans="1:15" x14ac:dyDescent="0.45">
      <c r="A248" t="s">
        <v>4019</v>
      </c>
      <c r="B248" t="s">
        <v>1006</v>
      </c>
      <c r="C248" t="s">
        <v>1007</v>
      </c>
      <c r="D248" t="s">
        <v>3263</v>
      </c>
      <c r="E248" t="s">
        <v>3103</v>
      </c>
      <c r="F248" s="33">
        <v>8</v>
      </c>
      <c r="J248" t="s">
        <v>4019</v>
      </c>
      <c r="K248" t="s">
        <v>1006</v>
      </c>
      <c r="L248" t="s">
        <v>1007</v>
      </c>
      <c r="M248" t="s">
        <v>3263</v>
      </c>
      <c r="N248" t="s">
        <v>3103</v>
      </c>
      <c r="O248" s="47">
        <v>8</v>
      </c>
    </row>
    <row r="249" spans="1:15" x14ac:dyDescent="0.45">
      <c r="A249" t="s">
        <v>4019</v>
      </c>
      <c r="B249" t="s">
        <v>1006</v>
      </c>
      <c r="C249" t="s">
        <v>1007</v>
      </c>
      <c r="D249" t="s">
        <v>3276</v>
      </c>
      <c r="E249" t="s">
        <v>3100</v>
      </c>
      <c r="F249" s="33">
        <v>2</v>
      </c>
      <c r="J249" t="s">
        <v>4019</v>
      </c>
      <c r="K249" t="s">
        <v>1006</v>
      </c>
      <c r="L249" t="s">
        <v>1007</v>
      </c>
      <c r="M249" t="s">
        <v>3276</v>
      </c>
      <c r="N249" t="s">
        <v>3100</v>
      </c>
      <c r="O249" s="47">
        <v>2</v>
      </c>
    </row>
    <row r="250" spans="1:15" x14ac:dyDescent="0.45">
      <c r="A250" t="s">
        <v>4019</v>
      </c>
      <c r="B250" t="s">
        <v>1006</v>
      </c>
      <c r="C250" t="s">
        <v>1007</v>
      </c>
      <c r="D250" t="s">
        <v>3276</v>
      </c>
      <c r="E250" t="s">
        <v>3112</v>
      </c>
      <c r="F250" s="33">
        <v>1</v>
      </c>
      <c r="J250" t="s">
        <v>4019</v>
      </c>
      <c r="K250" t="s">
        <v>1006</v>
      </c>
      <c r="L250" t="s">
        <v>1007</v>
      </c>
      <c r="M250" t="s">
        <v>3276</v>
      </c>
      <c r="N250" t="s">
        <v>3112</v>
      </c>
      <c r="O250" s="47">
        <v>1</v>
      </c>
    </row>
    <row r="251" spans="1:15" x14ac:dyDescent="0.45">
      <c r="A251" t="s">
        <v>4019</v>
      </c>
      <c r="B251" t="s">
        <v>816</v>
      </c>
      <c r="C251" t="s">
        <v>817</v>
      </c>
      <c r="D251" t="s">
        <v>3203</v>
      </c>
      <c r="E251" t="s">
        <v>3113</v>
      </c>
      <c r="F251" s="33">
        <v>5</v>
      </c>
      <c r="J251" t="s">
        <v>4019</v>
      </c>
      <c r="K251" t="s">
        <v>816</v>
      </c>
      <c r="L251" t="s">
        <v>817</v>
      </c>
      <c r="M251" t="s">
        <v>3203</v>
      </c>
      <c r="N251" t="s">
        <v>3113</v>
      </c>
      <c r="O251" s="47">
        <v>5</v>
      </c>
    </row>
    <row r="252" spans="1:15" x14ac:dyDescent="0.45">
      <c r="A252" t="s">
        <v>4019</v>
      </c>
      <c r="B252" t="s">
        <v>816</v>
      </c>
      <c r="C252" t="s">
        <v>817</v>
      </c>
      <c r="D252" t="s">
        <v>3243</v>
      </c>
      <c r="E252" t="s">
        <v>3104</v>
      </c>
      <c r="F252" s="33">
        <v>1</v>
      </c>
      <c r="J252" t="s">
        <v>4019</v>
      </c>
      <c r="K252" t="s">
        <v>816</v>
      </c>
      <c r="L252" t="s">
        <v>817</v>
      </c>
      <c r="M252" t="s">
        <v>3243</v>
      </c>
      <c r="N252" t="s">
        <v>3104</v>
      </c>
      <c r="O252" s="47">
        <v>1</v>
      </c>
    </row>
    <row r="253" spans="1:15" x14ac:dyDescent="0.45">
      <c r="A253" t="s">
        <v>4019</v>
      </c>
      <c r="B253" t="s">
        <v>816</v>
      </c>
      <c r="C253" t="s">
        <v>817</v>
      </c>
      <c r="D253" t="s">
        <v>3276</v>
      </c>
      <c r="E253" t="s">
        <v>3100</v>
      </c>
      <c r="F253" s="33">
        <v>1</v>
      </c>
      <c r="J253" t="s">
        <v>4019</v>
      </c>
      <c r="K253" t="s">
        <v>816</v>
      </c>
      <c r="L253" t="s">
        <v>817</v>
      </c>
      <c r="M253" t="s">
        <v>3276</v>
      </c>
      <c r="N253" t="s">
        <v>3100</v>
      </c>
      <c r="O253" s="47">
        <v>1</v>
      </c>
    </row>
    <row r="254" spans="1:15" x14ac:dyDescent="0.45">
      <c r="A254" t="s">
        <v>4019</v>
      </c>
      <c r="B254" t="s">
        <v>693</v>
      </c>
      <c r="C254" t="s">
        <v>694</v>
      </c>
      <c r="D254" t="s">
        <v>3203</v>
      </c>
      <c r="E254" t="s">
        <v>3113</v>
      </c>
      <c r="F254" s="33">
        <v>10</v>
      </c>
      <c r="J254" t="s">
        <v>4019</v>
      </c>
      <c r="K254" t="s">
        <v>693</v>
      </c>
      <c r="L254" t="s">
        <v>694</v>
      </c>
      <c r="M254" t="s">
        <v>3203</v>
      </c>
      <c r="N254" t="s">
        <v>3113</v>
      </c>
      <c r="O254" s="47">
        <v>10</v>
      </c>
    </row>
    <row r="255" spans="1:15" x14ac:dyDescent="0.45">
      <c r="A255" t="s">
        <v>4019</v>
      </c>
      <c r="B255" t="s">
        <v>693</v>
      </c>
      <c r="C255" t="s">
        <v>694</v>
      </c>
      <c r="D255" t="s">
        <v>3243</v>
      </c>
      <c r="E255" t="s">
        <v>3104</v>
      </c>
      <c r="F255" s="33">
        <v>2</v>
      </c>
      <c r="J255" t="s">
        <v>4019</v>
      </c>
      <c r="K255" t="s">
        <v>693</v>
      </c>
      <c r="L255" t="s">
        <v>694</v>
      </c>
      <c r="M255" t="s">
        <v>3243</v>
      </c>
      <c r="N255" t="s">
        <v>3104</v>
      </c>
      <c r="O255" s="47">
        <v>2</v>
      </c>
    </row>
    <row r="256" spans="1:15" x14ac:dyDescent="0.45">
      <c r="A256" t="s">
        <v>4019</v>
      </c>
      <c r="B256" t="s">
        <v>693</v>
      </c>
      <c r="C256" t="s">
        <v>694</v>
      </c>
      <c r="D256" t="s">
        <v>3263</v>
      </c>
      <c r="E256" t="s">
        <v>3103</v>
      </c>
      <c r="F256" s="33">
        <v>2</v>
      </c>
      <c r="J256" t="s">
        <v>4019</v>
      </c>
      <c r="K256" t="s">
        <v>693</v>
      </c>
      <c r="L256" t="s">
        <v>694</v>
      </c>
      <c r="M256" t="s">
        <v>3263</v>
      </c>
      <c r="N256" t="s">
        <v>3103</v>
      </c>
      <c r="O256" s="47">
        <v>2</v>
      </c>
    </row>
    <row r="257" spans="1:15" x14ac:dyDescent="0.45">
      <c r="A257" t="s">
        <v>4019</v>
      </c>
      <c r="B257" t="s">
        <v>693</v>
      </c>
      <c r="C257" t="s">
        <v>694</v>
      </c>
      <c r="D257" t="s">
        <v>3276</v>
      </c>
      <c r="E257" t="s">
        <v>3100</v>
      </c>
      <c r="F257" s="33">
        <v>2</v>
      </c>
      <c r="J257" t="s">
        <v>4019</v>
      </c>
      <c r="K257" t="s">
        <v>693</v>
      </c>
      <c r="L257" t="s">
        <v>694</v>
      </c>
      <c r="M257" t="s">
        <v>3276</v>
      </c>
      <c r="N257" t="s">
        <v>3100</v>
      </c>
      <c r="O257" s="47">
        <v>2</v>
      </c>
    </row>
    <row r="258" spans="1:15" x14ac:dyDescent="0.45">
      <c r="A258" t="s">
        <v>4019</v>
      </c>
      <c r="B258" t="s">
        <v>693</v>
      </c>
      <c r="C258" t="s">
        <v>694</v>
      </c>
      <c r="D258" t="s">
        <v>3276</v>
      </c>
      <c r="E258" t="s">
        <v>3112</v>
      </c>
      <c r="F258" s="33">
        <v>1</v>
      </c>
      <c r="J258" t="s">
        <v>4019</v>
      </c>
      <c r="K258" t="s">
        <v>693</v>
      </c>
      <c r="L258" t="s">
        <v>694</v>
      </c>
      <c r="M258" t="s">
        <v>3276</v>
      </c>
      <c r="N258" t="s">
        <v>3112</v>
      </c>
      <c r="O258" s="47">
        <v>1</v>
      </c>
    </row>
    <row r="259" spans="1:15" x14ac:dyDescent="0.45">
      <c r="A259" t="s">
        <v>4019</v>
      </c>
      <c r="B259" t="s">
        <v>1051</v>
      </c>
      <c r="C259" t="s">
        <v>3017</v>
      </c>
      <c r="D259" t="s">
        <v>3203</v>
      </c>
      <c r="E259" t="s">
        <v>3102</v>
      </c>
      <c r="F259" s="33">
        <v>1</v>
      </c>
      <c r="J259" t="s">
        <v>4019</v>
      </c>
      <c r="K259" t="s">
        <v>1051</v>
      </c>
      <c r="L259" t="s">
        <v>3017</v>
      </c>
      <c r="M259" t="s">
        <v>3203</v>
      </c>
      <c r="N259" t="s">
        <v>3102</v>
      </c>
      <c r="O259" s="47">
        <v>1</v>
      </c>
    </row>
    <row r="260" spans="1:15" x14ac:dyDescent="0.45">
      <c r="A260" t="s">
        <v>4019</v>
      </c>
      <c r="B260" t="s">
        <v>1051</v>
      </c>
      <c r="C260" t="s">
        <v>3017</v>
      </c>
      <c r="D260" t="s">
        <v>3203</v>
      </c>
      <c r="E260" t="s">
        <v>3113</v>
      </c>
      <c r="F260" s="33">
        <v>22</v>
      </c>
      <c r="J260" t="s">
        <v>4019</v>
      </c>
      <c r="K260" t="s">
        <v>1051</v>
      </c>
      <c r="L260" t="s">
        <v>3017</v>
      </c>
      <c r="M260" t="s">
        <v>3203</v>
      </c>
      <c r="N260" t="s">
        <v>3113</v>
      </c>
      <c r="O260" s="47">
        <v>22</v>
      </c>
    </row>
    <row r="261" spans="1:15" x14ac:dyDescent="0.45">
      <c r="A261" t="s">
        <v>4019</v>
      </c>
      <c r="B261" t="s">
        <v>1051</v>
      </c>
      <c r="C261" t="s">
        <v>3017</v>
      </c>
      <c r="D261" t="s">
        <v>3243</v>
      </c>
      <c r="E261" t="s">
        <v>3104</v>
      </c>
      <c r="F261" s="33">
        <v>1</v>
      </c>
      <c r="J261" t="s">
        <v>4019</v>
      </c>
      <c r="K261" t="s">
        <v>1051</v>
      </c>
      <c r="L261" t="s">
        <v>3017</v>
      </c>
      <c r="M261" t="s">
        <v>3243</v>
      </c>
      <c r="N261" t="s">
        <v>3104</v>
      </c>
      <c r="O261" s="47">
        <v>1</v>
      </c>
    </row>
    <row r="262" spans="1:15" x14ac:dyDescent="0.45">
      <c r="A262" t="s">
        <v>4019</v>
      </c>
      <c r="B262" t="s">
        <v>1051</v>
      </c>
      <c r="C262" t="s">
        <v>3017</v>
      </c>
      <c r="D262" t="s">
        <v>3243</v>
      </c>
      <c r="E262" t="s">
        <v>3106</v>
      </c>
      <c r="F262" s="33">
        <v>26</v>
      </c>
      <c r="J262" t="s">
        <v>4019</v>
      </c>
      <c r="K262" t="s">
        <v>1051</v>
      </c>
      <c r="L262" t="s">
        <v>3017</v>
      </c>
      <c r="M262" t="s">
        <v>3243</v>
      </c>
      <c r="N262" t="s">
        <v>3106</v>
      </c>
      <c r="O262" s="47">
        <v>26</v>
      </c>
    </row>
    <row r="263" spans="1:15" x14ac:dyDescent="0.45">
      <c r="A263" t="s">
        <v>4019</v>
      </c>
      <c r="B263" t="s">
        <v>1051</v>
      </c>
      <c r="C263" t="s">
        <v>3017</v>
      </c>
      <c r="D263" t="s">
        <v>3263</v>
      </c>
      <c r="E263" t="s">
        <v>3103</v>
      </c>
      <c r="F263" s="33">
        <v>3</v>
      </c>
      <c r="J263" t="s">
        <v>4019</v>
      </c>
      <c r="K263" t="s">
        <v>1051</v>
      </c>
      <c r="L263" t="s">
        <v>3017</v>
      </c>
      <c r="M263" t="s">
        <v>3263</v>
      </c>
      <c r="N263" t="s">
        <v>3103</v>
      </c>
      <c r="O263" s="47">
        <v>3</v>
      </c>
    </row>
    <row r="264" spans="1:15" x14ac:dyDescent="0.45">
      <c r="A264" t="s">
        <v>4019</v>
      </c>
      <c r="B264" t="s">
        <v>1051</v>
      </c>
      <c r="C264" t="s">
        <v>3017</v>
      </c>
      <c r="D264" t="s">
        <v>3276</v>
      </c>
      <c r="E264" t="s">
        <v>3100</v>
      </c>
      <c r="F264" s="33">
        <v>5</v>
      </c>
      <c r="J264" t="s">
        <v>4019</v>
      </c>
      <c r="K264" t="s">
        <v>1051</v>
      </c>
      <c r="L264" t="s">
        <v>3017</v>
      </c>
      <c r="M264" t="s">
        <v>3276</v>
      </c>
      <c r="N264" t="s">
        <v>3100</v>
      </c>
      <c r="O264" s="47">
        <v>5</v>
      </c>
    </row>
    <row r="265" spans="1:15" x14ac:dyDescent="0.45">
      <c r="A265" t="s">
        <v>4019</v>
      </c>
      <c r="B265" t="s">
        <v>844</v>
      </c>
      <c r="C265" t="s">
        <v>845</v>
      </c>
      <c r="D265" t="s">
        <v>3203</v>
      </c>
      <c r="E265" t="s">
        <v>3109</v>
      </c>
      <c r="F265" s="33">
        <v>1</v>
      </c>
      <c r="J265" t="s">
        <v>4019</v>
      </c>
      <c r="K265" t="s">
        <v>844</v>
      </c>
      <c r="L265" t="s">
        <v>845</v>
      </c>
      <c r="M265" t="s">
        <v>3203</v>
      </c>
      <c r="N265" t="s">
        <v>3109</v>
      </c>
      <c r="O265" s="47">
        <v>1</v>
      </c>
    </row>
    <row r="266" spans="1:15" x14ac:dyDescent="0.45">
      <c r="A266" t="s">
        <v>4019</v>
      </c>
      <c r="B266" t="s">
        <v>844</v>
      </c>
      <c r="C266" t="s">
        <v>845</v>
      </c>
      <c r="D266" t="s">
        <v>3203</v>
      </c>
      <c r="E266" t="s">
        <v>3108</v>
      </c>
      <c r="F266" s="33">
        <v>1</v>
      </c>
      <c r="J266" t="s">
        <v>4019</v>
      </c>
      <c r="K266" t="s">
        <v>844</v>
      </c>
      <c r="L266" t="s">
        <v>845</v>
      </c>
      <c r="M266" t="s">
        <v>3203</v>
      </c>
      <c r="N266" t="s">
        <v>3108</v>
      </c>
      <c r="O266" s="47">
        <v>1</v>
      </c>
    </row>
    <row r="267" spans="1:15" x14ac:dyDescent="0.45">
      <c r="A267" t="s">
        <v>4019</v>
      </c>
      <c r="B267" t="s">
        <v>844</v>
      </c>
      <c r="C267" t="s">
        <v>845</v>
      </c>
      <c r="D267" t="s">
        <v>3263</v>
      </c>
      <c r="E267" t="s">
        <v>3103</v>
      </c>
      <c r="F267" s="33">
        <v>4</v>
      </c>
      <c r="J267" t="s">
        <v>4019</v>
      </c>
      <c r="K267" t="s">
        <v>844</v>
      </c>
      <c r="L267" t="s">
        <v>845</v>
      </c>
      <c r="M267" t="s">
        <v>3263</v>
      </c>
      <c r="N267" t="s">
        <v>3103</v>
      </c>
      <c r="O267" s="47">
        <v>4</v>
      </c>
    </row>
    <row r="268" spans="1:15" x14ac:dyDescent="0.45">
      <c r="A268" t="s">
        <v>4019</v>
      </c>
      <c r="B268" t="s">
        <v>718</v>
      </c>
      <c r="C268" t="s">
        <v>719</v>
      </c>
      <c r="D268" t="s">
        <v>3203</v>
      </c>
      <c r="E268" t="s">
        <v>3109</v>
      </c>
      <c r="F268" s="33">
        <v>1</v>
      </c>
      <c r="J268" t="s">
        <v>4019</v>
      </c>
      <c r="K268" t="s">
        <v>718</v>
      </c>
      <c r="L268" t="s">
        <v>719</v>
      </c>
      <c r="M268" t="s">
        <v>3203</v>
      </c>
      <c r="N268" t="s">
        <v>3109</v>
      </c>
      <c r="O268" s="47">
        <v>1</v>
      </c>
    </row>
    <row r="269" spans="1:15" x14ac:dyDescent="0.45">
      <c r="A269" t="s">
        <v>4019</v>
      </c>
      <c r="B269" t="s">
        <v>718</v>
      </c>
      <c r="C269" t="s">
        <v>719</v>
      </c>
      <c r="D269" t="s">
        <v>3203</v>
      </c>
      <c r="E269" t="s">
        <v>3113</v>
      </c>
      <c r="F269" s="33">
        <v>4</v>
      </c>
      <c r="J269" t="s">
        <v>4019</v>
      </c>
      <c r="K269" t="s">
        <v>718</v>
      </c>
      <c r="L269" t="s">
        <v>719</v>
      </c>
      <c r="M269" t="s">
        <v>3203</v>
      </c>
      <c r="N269" t="s">
        <v>3113</v>
      </c>
      <c r="O269" s="47">
        <v>4</v>
      </c>
    </row>
    <row r="270" spans="1:15" x14ac:dyDescent="0.45">
      <c r="A270" t="s">
        <v>4019</v>
      </c>
      <c r="B270" t="s">
        <v>718</v>
      </c>
      <c r="C270" t="s">
        <v>719</v>
      </c>
      <c r="D270" t="s">
        <v>3243</v>
      </c>
      <c r="E270" t="s">
        <v>3104</v>
      </c>
      <c r="F270" s="33">
        <v>1</v>
      </c>
      <c r="J270" t="s">
        <v>4019</v>
      </c>
      <c r="K270" t="s">
        <v>718</v>
      </c>
      <c r="L270" t="s">
        <v>719</v>
      </c>
      <c r="M270" t="s">
        <v>3243</v>
      </c>
      <c r="N270" t="s">
        <v>3104</v>
      </c>
      <c r="O270" s="47">
        <v>1</v>
      </c>
    </row>
    <row r="271" spans="1:15" x14ac:dyDescent="0.45">
      <c r="A271" t="s">
        <v>4019</v>
      </c>
      <c r="B271" t="s">
        <v>718</v>
      </c>
      <c r="C271" t="s">
        <v>719</v>
      </c>
      <c r="D271" t="s">
        <v>3263</v>
      </c>
      <c r="E271" t="s">
        <v>3103</v>
      </c>
      <c r="F271" s="33">
        <v>1</v>
      </c>
      <c r="J271" t="s">
        <v>4019</v>
      </c>
      <c r="K271" t="s">
        <v>718</v>
      </c>
      <c r="L271" t="s">
        <v>719</v>
      </c>
      <c r="M271" t="s">
        <v>3263</v>
      </c>
      <c r="N271" t="s">
        <v>3103</v>
      </c>
      <c r="O271" s="47">
        <v>1</v>
      </c>
    </row>
    <row r="272" spans="1:15" x14ac:dyDescent="0.45">
      <c r="A272" t="s">
        <v>4019</v>
      </c>
      <c r="B272" t="s">
        <v>718</v>
      </c>
      <c r="C272" t="s">
        <v>719</v>
      </c>
      <c r="D272" t="s">
        <v>3276</v>
      </c>
      <c r="E272" t="s">
        <v>3100</v>
      </c>
      <c r="F272" s="33">
        <v>1</v>
      </c>
      <c r="J272" t="s">
        <v>4019</v>
      </c>
      <c r="K272" t="s">
        <v>718</v>
      </c>
      <c r="L272" t="s">
        <v>719</v>
      </c>
      <c r="M272" t="s">
        <v>3276</v>
      </c>
      <c r="N272" t="s">
        <v>3100</v>
      </c>
      <c r="O272" s="47">
        <v>1</v>
      </c>
    </row>
    <row r="273" spans="1:15" x14ac:dyDescent="0.45">
      <c r="A273" t="s">
        <v>4019</v>
      </c>
      <c r="B273" t="s">
        <v>1093</v>
      </c>
      <c r="C273" t="s">
        <v>1094</v>
      </c>
      <c r="D273" t="s">
        <v>3203</v>
      </c>
      <c r="E273" t="s">
        <v>3113</v>
      </c>
      <c r="F273" s="33">
        <v>11</v>
      </c>
      <c r="J273" t="s">
        <v>4019</v>
      </c>
      <c r="K273" t="s">
        <v>1093</v>
      </c>
      <c r="L273" t="s">
        <v>1094</v>
      </c>
      <c r="M273" t="s">
        <v>3203</v>
      </c>
      <c r="N273" t="s">
        <v>3113</v>
      </c>
      <c r="O273" s="47">
        <v>11</v>
      </c>
    </row>
    <row r="274" spans="1:15" x14ac:dyDescent="0.45">
      <c r="A274" t="s">
        <v>4019</v>
      </c>
      <c r="B274" t="s">
        <v>1093</v>
      </c>
      <c r="C274" t="s">
        <v>1094</v>
      </c>
      <c r="D274" t="s">
        <v>3263</v>
      </c>
      <c r="E274" t="s">
        <v>3103</v>
      </c>
      <c r="F274" s="33">
        <v>1</v>
      </c>
      <c r="J274" t="s">
        <v>4019</v>
      </c>
      <c r="K274" t="s">
        <v>1093</v>
      </c>
      <c r="L274" t="s">
        <v>1094</v>
      </c>
      <c r="M274" t="s">
        <v>3263</v>
      </c>
      <c r="N274" t="s">
        <v>3103</v>
      </c>
      <c r="O274" s="47">
        <v>1</v>
      </c>
    </row>
    <row r="275" spans="1:15" x14ac:dyDescent="0.45">
      <c r="A275" t="s">
        <v>4019</v>
      </c>
      <c r="B275" t="s">
        <v>1093</v>
      </c>
      <c r="C275" t="s">
        <v>1094</v>
      </c>
      <c r="D275" t="s">
        <v>3276</v>
      </c>
      <c r="E275" t="s">
        <v>3100</v>
      </c>
      <c r="F275" s="33">
        <v>1</v>
      </c>
      <c r="J275" t="s">
        <v>4019</v>
      </c>
      <c r="K275" t="s">
        <v>1093</v>
      </c>
      <c r="L275" t="s">
        <v>1094</v>
      </c>
      <c r="M275" t="s">
        <v>3276</v>
      </c>
      <c r="N275" t="s">
        <v>3100</v>
      </c>
      <c r="O275" s="47">
        <v>1</v>
      </c>
    </row>
    <row r="276" spans="1:15" x14ac:dyDescent="0.45">
      <c r="A276" t="s">
        <v>4019</v>
      </c>
      <c r="B276" t="s">
        <v>1265</v>
      </c>
      <c r="C276" t="s">
        <v>1266</v>
      </c>
      <c r="D276" t="s">
        <v>3203</v>
      </c>
      <c r="E276" t="s">
        <v>3108</v>
      </c>
      <c r="F276" s="33">
        <v>1</v>
      </c>
      <c r="J276" t="s">
        <v>4019</v>
      </c>
      <c r="K276" t="s">
        <v>1265</v>
      </c>
      <c r="L276" t="s">
        <v>1266</v>
      </c>
      <c r="M276" t="s">
        <v>3203</v>
      </c>
      <c r="N276" t="s">
        <v>3108</v>
      </c>
      <c r="O276" s="47">
        <v>1</v>
      </c>
    </row>
    <row r="277" spans="1:15" x14ac:dyDescent="0.45">
      <c r="A277" t="s">
        <v>4019</v>
      </c>
      <c r="B277" t="s">
        <v>1265</v>
      </c>
      <c r="C277" t="s">
        <v>1266</v>
      </c>
      <c r="D277" t="s">
        <v>3203</v>
      </c>
      <c r="E277" t="s">
        <v>3113</v>
      </c>
      <c r="F277" s="33">
        <v>64</v>
      </c>
      <c r="J277" t="s">
        <v>4019</v>
      </c>
      <c r="K277" t="s">
        <v>1265</v>
      </c>
      <c r="L277" t="s">
        <v>1266</v>
      </c>
      <c r="M277" t="s">
        <v>3203</v>
      </c>
      <c r="N277" t="s">
        <v>3113</v>
      </c>
      <c r="O277" s="47">
        <v>64</v>
      </c>
    </row>
    <row r="278" spans="1:15" x14ac:dyDescent="0.45">
      <c r="A278" t="s">
        <v>4019</v>
      </c>
      <c r="B278" t="s">
        <v>1265</v>
      </c>
      <c r="C278" t="s">
        <v>1266</v>
      </c>
      <c r="D278" t="s">
        <v>3243</v>
      </c>
      <c r="E278" t="s">
        <v>3104</v>
      </c>
      <c r="F278" s="33">
        <v>1</v>
      </c>
      <c r="J278" t="s">
        <v>4019</v>
      </c>
      <c r="K278" t="s">
        <v>1265</v>
      </c>
      <c r="L278" t="s">
        <v>1266</v>
      </c>
      <c r="M278" t="s">
        <v>3243</v>
      </c>
      <c r="N278" t="s">
        <v>3104</v>
      </c>
      <c r="O278" s="47">
        <v>1</v>
      </c>
    </row>
    <row r="279" spans="1:15" x14ac:dyDescent="0.45">
      <c r="A279" t="s">
        <v>4019</v>
      </c>
      <c r="B279" t="s">
        <v>1265</v>
      </c>
      <c r="C279" t="s">
        <v>1266</v>
      </c>
      <c r="D279" t="s">
        <v>3276</v>
      </c>
      <c r="E279" t="s">
        <v>3112</v>
      </c>
      <c r="F279" s="33">
        <v>6</v>
      </c>
      <c r="J279" t="s">
        <v>4019</v>
      </c>
      <c r="K279" t="s">
        <v>1265</v>
      </c>
      <c r="L279" t="s">
        <v>1266</v>
      </c>
      <c r="M279" t="s">
        <v>3276</v>
      </c>
      <c r="N279" t="s">
        <v>3112</v>
      </c>
      <c r="O279" s="47">
        <v>6</v>
      </c>
    </row>
    <row r="280" spans="1:15" x14ac:dyDescent="0.45">
      <c r="A280" t="s">
        <v>4019</v>
      </c>
      <c r="B280" t="s">
        <v>220</v>
      </c>
      <c r="C280" t="s">
        <v>221</v>
      </c>
      <c r="D280" t="s">
        <v>3203</v>
      </c>
      <c r="E280" t="s">
        <v>3102</v>
      </c>
      <c r="F280" s="33">
        <v>1</v>
      </c>
      <c r="J280" t="s">
        <v>4019</v>
      </c>
      <c r="K280" t="s">
        <v>220</v>
      </c>
      <c r="L280" t="s">
        <v>221</v>
      </c>
      <c r="M280" t="s">
        <v>3203</v>
      </c>
      <c r="N280" t="s">
        <v>3102</v>
      </c>
      <c r="O280" s="47">
        <v>1</v>
      </c>
    </row>
    <row r="281" spans="1:15" x14ac:dyDescent="0.45">
      <c r="A281" t="s">
        <v>4019</v>
      </c>
      <c r="B281" t="s">
        <v>220</v>
      </c>
      <c r="C281" t="s">
        <v>221</v>
      </c>
      <c r="D281" t="s">
        <v>3203</v>
      </c>
      <c r="E281" t="s">
        <v>3113</v>
      </c>
      <c r="F281" s="33">
        <v>31</v>
      </c>
      <c r="J281" t="s">
        <v>4019</v>
      </c>
      <c r="K281" t="s">
        <v>220</v>
      </c>
      <c r="L281" t="s">
        <v>221</v>
      </c>
      <c r="M281" t="s">
        <v>3203</v>
      </c>
      <c r="N281" t="s">
        <v>3113</v>
      </c>
      <c r="O281" s="47">
        <v>31</v>
      </c>
    </row>
    <row r="282" spans="1:15" x14ac:dyDescent="0.45">
      <c r="A282" t="s">
        <v>4019</v>
      </c>
      <c r="B282" t="s">
        <v>220</v>
      </c>
      <c r="C282" t="s">
        <v>221</v>
      </c>
      <c r="D282" t="s">
        <v>3203</v>
      </c>
      <c r="E282" t="s">
        <v>3402</v>
      </c>
      <c r="F282" s="33">
        <v>1</v>
      </c>
      <c r="J282" t="s">
        <v>4019</v>
      </c>
      <c r="K282" t="s">
        <v>220</v>
      </c>
      <c r="L282" t="s">
        <v>221</v>
      </c>
      <c r="M282" t="s">
        <v>3203</v>
      </c>
      <c r="N282" t="s">
        <v>3402</v>
      </c>
      <c r="O282" s="47">
        <v>1</v>
      </c>
    </row>
    <row r="283" spans="1:15" x14ac:dyDescent="0.45">
      <c r="A283" t="s">
        <v>4019</v>
      </c>
      <c r="B283" t="s">
        <v>220</v>
      </c>
      <c r="C283" t="s">
        <v>221</v>
      </c>
      <c r="D283" t="s">
        <v>3263</v>
      </c>
      <c r="E283" t="s">
        <v>3103</v>
      </c>
      <c r="F283" s="33">
        <v>2</v>
      </c>
      <c r="J283" t="s">
        <v>4019</v>
      </c>
      <c r="K283" t="s">
        <v>220</v>
      </c>
      <c r="L283" t="s">
        <v>221</v>
      </c>
      <c r="M283" t="s">
        <v>3263</v>
      </c>
      <c r="N283" t="s">
        <v>3103</v>
      </c>
      <c r="O283" s="47">
        <v>2</v>
      </c>
    </row>
    <row r="284" spans="1:15" x14ac:dyDescent="0.45">
      <c r="A284" t="s">
        <v>4019</v>
      </c>
      <c r="B284" t="s">
        <v>220</v>
      </c>
      <c r="C284" t="s">
        <v>221</v>
      </c>
      <c r="D284" t="s">
        <v>3276</v>
      </c>
      <c r="E284" t="s">
        <v>3100</v>
      </c>
      <c r="F284" s="33">
        <v>1</v>
      </c>
      <c r="J284" t="s">
        <v>4019</v>
      </c>
      <c r="K284" t="s">
        <v>220</v>
      </c>
      <c r="L284" t="s">
        <v>221</v>
      </c>
      <c r="M284" t="s">
        <v>3276</v>
      </c>
      <c r="N284" t="s">
        <v>3100</v>
      </c>
      <c r="O284" s="47">
        <v>1</v>
      </c>
    </row>
    <row r="285" spans="1:15" x14ac:dyDescent="0.45">
      <c r="A285" t="s">
        <v>4019</v>
      </c>
      <c r="B285" t="s">
        <v>220</v>
      </c>
      <c r="C285" t="s">
        <v>221</v>
      </c>
      <c r="D285" t="s">
        <v>3276</v>
      </c>
      <c r="E285" t="s">
        <v>3112</v>
      </c>
      <c r="F285" s="33">
        <v>8</v>
      </c>
      <c r="J285" t="s">
        <v>4019</v>
      </c>
      <c r="K285" t="s">
        <v>220</v>
      </c>
      <c r="L285" t="s">
        <v>221</v>
      </c>
      <c r="M285" t="s">
        <v>3276</v>
      </c>
      <c r="N285" t="s">
        <v>3112</v>
      </c>
      <c r="O285" s="47">
        <v>8</v>
      </c>
    </row>
    <row r="286" spans="1:15" x14ac:dyDescent="0.45">
      <c r="A286" t="s">
        <v>4019</v>
      </c>
      <c r="B286" t="s">
        <v>1095</v>
      </c>
      <c r="C286" t="s">
        <v>1096</v>
      </c>
      <c r="D286" t="s">
        <v>3342</v>
      </c>
      <c r="E286" t="s">
        <v>3115</v>
      </c>
      <c r="F286" s="33">
        <v>32</v>
      </c>
      <c r="J286" t="s">
        <v>4019</v>
      </c>
      <c r="K286" t="s">
        <v>1095</v>
      </c>
      <c r="L286" t="s">
        <v>1096</v>
      </c>
      <c r="M286" t="s">
        <v>3342</v>
      </c>
      <c r="N286" t="s">
        <v>3115</v>
      </c>
      <c r="O286" s="47">
        <v>32</v>
      </c>
    </row>
    <row r="287" spans="1:15" x14ac:dyDescent="0.45">
      <c r="A287" t="s">
        <v>4019</v>
      </c>
      <c r="B287" t="s">
        <v>1095</v>
      </c>
      <c r="C287" t="s">
        <v>1096</v>
      </c>
      <c r="D287" t="s">
        <v>3342</v>
      </c>
      <c r="E287" t="s">
        <v>3116</v>
      </c>
      <c r="F287" s="33">
        <v>4</v>
      </c>
      <c r="J287" t="s">
        <v>4019</v>
      </c>
      <c r="K287" t="s">
        <v>1095</v>
      </c>
      <c r="L287" t="s">
        <v>1096</v>
      </c>
      <c r="M287" t="s">
        <v>3342</v>
      </c>
      <c r="N287" t="s">
        <v>3116</v>
      </c>
      <c r="O287" s="47">
        <v>4</v>
      </c>
    </row>
    <row r="288" spans="1:15" x14ac:dyDescent="0.45">
      <c r="A288" t="s">
        <v>4019</v>
      </c>
      <c r="B288" t="s">
        <v>184</v>
      </c>
      <c r="C288" t="s">
        <v>185</v>
      </c>
      <c r="D288" t="s">
        <v>3263</v>
      </c>
      <c r="E288" t="s">
        <v>3103</v>
      </c>
      <c r="F288" s="33">
        <v>2</v>
      </c>
      <c r="J288" t="s">
        <v>4019</v>
      </c>
      <c r="K288" t="s">
        <v>184</v>
      </c>
      <c r="L288" t="s">
        <v>185</v>
      </c>
      <c r="M288" t="s">
        <v>3263</v>
      </c>
      <c r="N288" t="s">
        <v>3103</v>
      </c>
      <c r="O288" s="47">
        <v>2</v>
      </c>
    </row>
    <row r="289" spans="1:15" x14ac:dyDescent="0.45">
      <c r="A289" t="s">
        <v>4019</v>
      </c>
      <c r="B289" t="s">
        <v>184</v>
      </c>
      <c r="C289" t="s">
        <v>185</v>
      </c>
      <c r="D289" t="s">
        <v>3276</v>
      </c>
      <c r="E289" t="s">
        <v>3112</v>
      </c>
      <c r="F289" s="33">
        <v>1</v>
      </c>
      <c r="J289" t="s">
        <v>4019</v>
      </c>
      <c r="K289" t="s">
        <v>184</v>
      </c>
      <c r="L289" t="s">
        <v>185</v>
      </c>
      <c r="M289" t="s">
        <v>3276</v>
      </c>
      <c r="N289" t="s">
        <v>3112</v>
      </c>
      <c r="O289" s="47">
        <v>1</v>
      </c>
    </row>
    <row r="290" spans="1:15" x14ac:dyDescent="0.45">
      <c r="A290" t="s">
        <v>4019</v>
      </c>
      <c r="B290" t="s">
        <v>1247</v>
      </c>
      <c r="C290" t="s">
        <v>456</v>
      </c>
      <c r="D290" t="s">
        <v>3342</v>
      </c>
      <c r="E290" t="s">
        <v>3115</v>
      </c>
      <c r="F290" s="33">
        <v>4</v>
      </c>
      <c r="J290" t="s">
        <v>4019</v>
      </c>
      <c r="K290" t="s">
        <v>1247</v>
      </c>
      <c r="L290" t="s">
        <v>456</v>
      </c>
      <c r="M290" t="s">
        <v>3342</v>
      </c>
      <c r="N290" t="s">
        <v>3115</v>
      </c>
      <c r="O290" s="47">
        <v>4</v>
      </c>
    </row>
    <row r="291" spans="1:15" x14ac:dyDescent="0.45">
      <c r="A291" t="s">
        <v>4019</v>
      </c>
      <c r="B291" t="s">
        <v>1247</v>
      </c>
      <c r="C291" t="s">
        <v>456</v>
      </c>
      <c r="D291" t="s">
        <v>3342</v>
      </c>
      <c r="E291" t="s">
        <v>3116</v>
      </c>
      <c r="F291" s="33">
        <v>1</v>
      </c>
      <c r="J291" t="s">
        <v>4019</v>
      </c>
      <c r="K291" t="s">
        <v>1247</v>
      </c>
      <c r="L291" t="s">
        <v>456</v>
      </c>
      <c r="M291" t="s">
        <v>3342</v>
      </c>
      <c r="N291" t="s">
        <v>3116</v>
      </c>
      <c r="O291" s="47">
        <v>1</v>
      </c>
    </row>
    <row r="292" spans="1:15" x14ac:dyDescent="0.45">
      <c r="A292" t="s">
        <v>4019</v>
      </c>
      <c r="B292" t="s">
        <v>1247</v>
      </c>
      <c r="C292" t="s">
        <v>456</v>
      </c>
      <c r="D292" t="s">
        <v>3203</v>
      </c>
      <c r="E292" t="s">
        <v>3102</v>
      </c>
      <c r="F292" s="33">
        <v>1</v>
      </c>
      <c r="J292" t="s">
        <v>4019</v>
      </c>
      <c r="K292" t="s">
        <v>1247</v>
      </c>
      <c r="L292" t="s">
        <v>456</v>
      </c>
      <c r="M292" t="s">
        <v>3203</v>
      </c>
      <c r="N292" t="s">
        <v>3102</v>
      </c>
      <c r="O292" s="47">
        <v>1</v>
      </c>
    </row>
    <row r="293" spans="1:15" x14ac:dyDescent="0.45">
      <c r="A293" t="s">
        <v>4019</v>
      </c>
      <c r="B293" t="s">
        <v>1247</v>
      </c>
      <c r="C293" t="s">
        <v>456</v>
      </c>
      <c r="D293" t="s">
        <v>3203</v>
      </c>
      <c r="E293" t="s">
        <v>3113</v>
      </c>
      <c r="F293" s="33">
        <v>21</v>
      </c>
      <c r="J293" t="s">
        <v>4019</v>
      </c>
      <c r="K293" t="s">
        <v>1247</v>
      </c>
      <c r="L293" t="s">
        <v>456</v>
      </c>
      <c r="M293" t="s">
        <v>3203</v>
      </c>
      <c r="N293" t="s">
        <v>3113</v>
      </c>
      <c r="O293" s="47">
        <v>21</v>
      </c>
    </row>
    <row r="294" spans="1:15" x14ac:dyDescent="0.45">
      <c r="A294" t="s">
        <v>4019</v>
      </c>
      <c r="B294" t="s">
        <v>1247</v>
      </c>
      <c r="C294" t="s">
        <v>456</v>
      </c>
      <c r="D294" t="s">
        <v>3263</v>
      </c>
      <c r="E294" t="s">
        <v>3103</v>
      </c>
      <c r="F294" s="33">
        <v>2</v>
      </c>
      <c r="J294" t="s">
        <v>4019</v>
      </c>
      <c r="K294" t="s">
        <v>1247</v>
      </c>
      <c r="L294" t="s">
        <v>456</v>
      </c>
      <c r="M294" t="s">
        <v>3263</v>
      </c>
      <c r="N294" t="s">
        <v>3103</v>
      </c>
      <c r="O294" s="47">
        <v>2</v>
      </c>
    </row>
    <row r="295" spans="1:15" x14ac:dyDescent="0.45">
      <c r="A295" t="s">
        <v>4019</v>
      </c>
      <c r="B295" t="s">
        <v>1247</v>
      </c>
      <c r="C295" t="s">
        <v>456</v>
      </c>
      <c r="D295" t="s">
        <v>3276</v>
      </c>
      <c r="E295" t="s">
        <v>3100</v>
      </c>
      <c r="F295" s="33">
        <v>2</v>
      </c>
      <c r="J295" t="s">
        <v>4019</v>
      </c>
      <c r="K295" t="s">
        <v>1247</v>
      </c>
      <c r="L295" t="s">
        <v>456</v>
      </c>
      <c r="M295" t="s">
        <v>3276</v>
      </c>
      <c r="N295" t="s">
        <v>3100</v>
      </c>
      <c r="O295" s="47">
        <v>2</v>
      </c>
    </row>
    <row r="296" spans="1:15" x14ac:dyDescent="0.45">
      <c r="A296" t="s">
        <v>4019</v>
      </c>
      <c r="B296" t="s">
        <v>1247</v>
      </c>
      <c r="C296" t="s">
        <v>456</v>
      </c>
      <c r="D296" t="s">
        <v>3276</v>
      </c>
      <c r="E296" t="s">
        <v>3112</v>
      </c>
      <c r="F296" s="33">
        <v>1</v>
      </c>
      <c r="J296" t="s">
        <v>4019</v>
      </c>
      <c r="K296" t="s">
        <v>1247</v>
      </c>
      <c r="L296" t="s">
        <v>456</v>
      </c>
      <c r="M296" t="s">
        <v>3276</v>
      </c>
      <c r="N296" t="s">
        <v>3112</v>
      </c>
      <c r="O296" s="47">
        <v>1</v>
      </c>
    </row>
    <row r="297" spans="1:15" x14ac:dyDescent="0.45">
      <c r="A297" t="s">
        <v>4019</v>
      </c>
      <c r="B297" t="s">
        <v>767</v>
      </c>
      <c r="C297" t="s">
        <v>768</v>
      </c>
      <c r="D297" t="s">
        <v>3243</v>
      </c>
      <c r="E297" t="s">
        <v>3104</v>
      </c>
      <c r="F297" s="33">
        <v>1</v>
      </c>
      <c r="J297" t="s">
        <v>4019</v>
      </c>
      <c r="K297" t="s">
        <v>767</v>
      </c>
      <c r="L297" t="s">
        <v>768</v>
      </c>
      <c r="M297" t="s">
        <v>3243</v>
      </c>
      <c r="N297" t="s">
        <v>3104</v>
      </c>
      <c r="O297" s="47">
        <v>1</v>
      </c>
    </row>
    <row r="298" spans="1:15" x14ac:dyDescent="0.45">
      <c r="A298" t="s">
        <v>4019</v>
      </c>
      <c r="B298" t="s">
        <v>767</v>
      </c>
      <c r="C298" t="s">
        <v>768</v>
      </c>
      <c r="D298" t="s">
        <v>3263</v>
      </c>
      <c r="E298" t="s">
        <v>3103</v>
      </c>
      <c r="F298" s="33">
        <v>1</v>
      </c>
      <c r="J298" t="s">
        <v>4019</v>
      </c>
      <c r="K298" t="s">
        <v>767</v>
      </c>
      <c r="L298" t="s">
        <v>768</v>
      </c>
      <c r="M298" t="s">
        <v>3263</v>
      </c>
      <c r="N298" t="s">
        <v>3103</v>
      </c>
      <c r="O298" s="47">
        <v>1</v>
      </c>
    </row>
    <row r="299" spans="1:15" x14ac:dyDescent="0.45">
      <c r="A299" t="s">
        <v>4019</v>
      </c>
      <c r="B299" t="s">
        <v>767</v>
      </c>
      <c r="C299" t="s">
        <v>768</v>
      </c>
      <c r="D299" t="s">
        <v>3276</v>
      </c>
      <c r="E299" t="s">
        <v>3100</v>
      </c>
      <c r="F299" s="33">
        <v>1</v>
      </c>
      <c r="J299" t="s">
        <v>4019</v>
      </c>
      <c r="K299" t="s">
        <v>767</v>
      </c>
      <c r="L299" t="s">
        <v>768</v>
      </c>
      <c r="M299" t="s">
        <v>3276</v>
      </c>
      <c r="N299" t="s">
        <v>3100</v>
      </c>
      <c r="O299" s="47">
        <v>1</v>
      </c>
    </row>
    <row r="300" spans="1:15" x14ac:dyDescent="0.45">
      <c r="A300" t="s">
        <v>4019</v>
      </c>
      <c r="B300" t="s">
        <v>288</v>
      </c>
      <c r="C300" t="s">
        <v>289</v>
      </c>
      <c r="D300" t="s">
        <v>3263</v>
      </c>
      <c r="E300" t="s">
        <v>3103</v>
      </c>
      <c r="F300" s="33">
        <v>1</v>
      </c>
      <c r="J300" t="s">
        <v>4019</v>
      </c>
      <c r="K300" t="s">
        <v>288</v>
      </c>
      <c r="L300" t="s">
        <v>289</v>
      </c>
      <c r="M300" t="s">
        <v>3263</v>
      </c>
      <c r="N300" t="s">
        <v>3103</v>
      </c>
      <c r="O300" s="47">
        <v>1</v>
      </c>
    </row>
    <row r="301" spans="1:15" x14ac:dyDescent="0.45">
      <c r="A301" t="s">
        <v>4019</v>
      </c>
      <c r="B301" t="s">
        <v>288</v>
      </c>
      <c r="C301" t="s">
        <v>289</v>
      </c>
      <c r="D301" t="s">
        <v>3276</v>
      </c>
      <c r="E301" t="s">
        <v>3112</v>
      </c>
      <c r="F301" s="33">
        <v>1</v>
      </c>
      <c r="J301" t="s">
        <v>4019</v>
      </c>
      <c r="K301" t="s">
        <v>288</v>
      </c>
      <c r="L301" t="s">
        <v>289</v>
      </c>
      <c r="M301" t="s">
        <v>3276</v>
      </c>
      <c r="N301" t="s">
        <v>3112</v>
      </c>
      <c r="O301" s="47">
        <v>1</v>
      </c>
    </row>
    <row r="302" spans="1:15" x14ac:dyDescent="0.45">
      <c r="A302" t="s">
        <v>4019</v>
      </c>
      <c r="B302" t="s">
        <v>828</v>
      </c>
      <c r="C302" t="s">
        <v>829</v>
      </c>
      <c r="D302" t="s">
        <v>3203</v>
      </c>
      <c r="E302" t="s">
        <v>3113</v>
      </c>
      <c r="F302" s="33">
        <v>8</v>
      </c>
      <c r="J302" t="s">
        <v>4019</v>
      </c>
      <c r="K302" t="s">
        <v>828</v>
      </c>
      <c r="L302" t="s">
        <v>829</v>
      </c>
      <c r="M302" t="s">
        <v>3203</v>
      </c>
      <c r="N302" t="s">
        <v>3113</v>
      </c>
      <c r="O302" s="47">
        <v>8</v>
      </c>
    </row>
    <row r="303" spans="1:15" x14ac:dyDescent="0.45">
      <c r="A303" t="s">
        <v>4019</v>
      </c>
      <c r="B303" t="s">
        <v>828</v>
      </c>
      <c r="C303" t="s">
        <v>829</v>
      </c>
      <c r="D303" t="s">
        <v>3276</v>
      </c>
      <c r="E303" t="s">
        <v>3100</v>
      </c>
      <c r="F303" s="33">
        <v>1</v>
      </c>
      <c r="J303" t="s">
        <v>4019</v>
      </c>
      <c r="K303" t="s">
        <v>828</v>
      </c>
      <c r="L303" t="s">
        <v>829</v>
      </c>
      <c r="M303" t="s">
        <v>3276</v>
      </c>
      <c r="N303" t="s">
        <v>3100</v>
      </c>
      <c r="O303" s="47">
        <v>1</v>
      </c>
    </row>
    <row r="304" spans="1:15" x14ac:dyDescent="0.45">
      <c r="A304" t="s">
        <v>4019</v>
      </c>
      <c r="B304" t="s">
        <v>828</v>
      </c>
      <c r="C304" t="s">
        <v>829</v>
      </c>
      <c r="D304" t="s">
        <v>3276</v>
      </c>
      <c r="E304" t="s">
        <v>3112</v>
      </c>
      <c r="F304" s="33">
        <v>1</v>
      </c>
      <c r="J304" t="s">
        <v>4019</v>
      </c>
      <c r="K304" t="s">
        <v>828</v>
      </c>
      <c r="L304" t="s">
        <v>829</v>
      </c>
      <c r="M304" t="s">
        <v>3276</v>
      </c>
      <c r="N304" t="s">
        <v>3112</v>
      </c>
      <c r="O304" s="47">
        <v>1</v>
      </c>
    </row>
    <row r="305" spans="1:15" x14ac:dyDescent="0.45">
      <c r="A305" t="s">
        <v>4019</v>
      </c>
      <c r="B305" t="s">
        <v>1225</v>
      </c>
      <c r="C305" t="s">
        <v>457</v>
      </c>
      <c r="D305" t="s">
        <v>3342</v>
      </c>
      <c r="E305" t="s">
        <v>3115</v>
      </c>
      <c r="F305" s="33">
        <v>9</v>
      </c>
      <c r="J305" t="s">
        <v>4019</v>
      </c>
      <c r="K305" t="s">
        <v>1225</v>
      </c>
      <c r="L305" t="s">
        <v>457</v>
      </c>
      <c r="M305" t="s">
        <v>3342</v>
      </c>
      <c r="N305" t="s">
        <v>3115</v>
      </c>
      <c r="O305" s="47">
        <v>9</v>
      </c>
    </row>
    <row r="306" spans="1:15" x14ac:dyDescent="0.45">
      <c r="A306" t="s">
        <v>4019</v>
      </c>
      <c r="B306" t="s">
        <v>1225</v>
      </c>
      <c r="C306" t="s">
        <v>457</v>
      </c>
      <c r="D306" t="s">
        <v>3342</v>
      </c>
      <c r="E306" t="s">
        <v>3116</v>
      </c>
      <c r="F306" s="33">
        <v>3</v>
      </c>
      <c r="J306" t="s">
        <v>4019</v>
      </c>
      <c r="K306" t="s">
        <v>1225</v>
      </c>
      <c r="L306" t="s">
        <v>457</v>
      </c>
      <c r="M306" t="s">
        <v>3342</v>
      </c>
      <c r="N306" t="s">
        <v>3116</v>
      </c>
      <c r="O306" s="47">
        <v>3</v>
      </c>
    </row>
    <row r="307" spans="1:15" x14ac:dyDescent="0.45">
      <c r="A307" t="s">
        <v>4019</v>
      </c>
      <c r="B307" t="s">
        <v>1225</v>
      </c>
      <c r="C307" t="s">
        <v>457</v>
      </c>
      <c r="D307" t="s">
        <v>3203</v>
      </c>
      <c r="E307" t="s">
        <v>3109</v>
      </c>
      <c r="F307" s="33">
        <v>1</v>
      </c>
      <c r="J307" t="s">
        <v>4019</v>
      </c>
      <c r="K307" t="s">
        <v>1225</v>
      </c>
      <c r="L307" t="s">
        <v>457</v>
      </c>
      <c r="M307" t="s">
        <v>3203</v>
      </c>
      <c r="N307" t="s">
        <v>3109</v>
      </c>
      <c r="O307" s="47">
        <v>1</v>
      </c>
    </row>
    <row r="308" spans="1:15" x14ac:dyDescent="0.45">
      <c r="A308" t="s">
        <v>4019</v>
      </c>
      <c r="B308" t="s">
        <v>1225</v>
      </c>
      <c r="C308" t="s">
        <v>457</v>
      </c>
      <c r="D308" t="s">
        <v>3203</v>
      </c>
      <c r="E308" t="s">
        <v>3113</v>
      </c>
      <c r="F308" s="33">
        <v>19</v>
      </c>
      <c r="J308" t="s">
        <v>4019</v>
      </c>
      <c r="K308" t="s">
        <v>1225</v>
      </c>
      <c r="L308" t="s">
        <v>457</v>
      </c>
      <c r="M308" t="s">
        <v>3203</v>
      </c>
      <c r="N308" t="s">
        <v>3113</v>
      </c>
      <c r="O308" s="47">
        <v>19</v>
      </c>
    </row>
    <row r="309" spans="1:15" x14ac:dyDescent="0.45">
      <c r="A309" t="s">
        <v>4019</v>
      </c>
      <c r="B309" t="s">
        <v>1225</v>
      </c>
      <c r="C309" t="s">
        <v>457</v>
      </c>
      <c r="D309" t="s">
        <v>3243</v>
      </c>
      <c r="E309" t="s">
        <v>3104</v>
      </c>
      <c r="F309" s="33">
        <v>1</v>
      </c>
      <c r="J309" t="s">
        <v>4019</v>
      </c>
      <c r="K309" t="s">
        <v>1225</v>
      </c>
      <c r="L309" t="s">
        <v>457</v>
      </c>
      <c r="M309" t="s">
        <v>3243</v>
      </c>
      <c r="N309" t="s">
        <v>3104</v>
      </c>
      <c r="O309" s="47">
        <v>1</v>
      </c>
    </row>
    <row r="310" spans="1:15" x14ac:dyDescent="0.45">
      <c r="A310" t="s">
        <v>4019</v>
      </c>
      <c r="B310" t="s">
        <v>1225</v>
      </c>
      <c r="C310" t="s">
        <v>457</v>
      </c>
      <c r="D310" t="s">
        <v>3263</v>
      </c>
      <c r="E310" t="s">
        <v>3103</v>
      </c>
      <c r="F310" s="33">
        <v>2</v>
      </c>
      <c r="J310" t="s">
        <v>4019</v>
      </c>
      <c r="K310" t="s">
        <v>1225</v>
      </c>
      <c r="L310" t="s">
        <v>457</v>
      </c>
      <c r="M310" t="s">
        <v>3263</v>
      </c>
      <c r="N310" t="s">
        <v>3103</v>
      </c>
      <c r="O310" s="47">
        <v>2</v>
      </c>
    </row>
    <row r="311" spans="1:15" x14ac:dyDescent="0.45">
      <c r="A311" t="s">
        <v>4019</v>
      </c>
      <c r="B311" t="s">
        <v>1225</v>
      </c>
      <c r="C311" t="s">
        <v>457</v>
      </c>
      <c r="D311" t="s">
        <v>3276</v>
      </c>
      <c r="E311" t="s">
        <v>3100</v>
      </c>
      <c r="F311" s="33">
        <v>1</v>
      </c>
      <c r="J311" t="s">
        <v>4019</v>
      </c>
      <c r="K311" t="s">
        <v>1225</v>
      </c>
      <c r="L311" t="s">
        <v>457</v>
      </c>
      <c r="M311" t="s">
        <v>3276</v>
      </c>
      <c r="N311" t="s">
        <v>3100</v>
      </c>
      <c r="O311" s="47">
        <v>1</v>
      </c>
    </row>
    <row r="312" spans="1:15" x14ac:dyDescent="0.45">
      <c r="A312" t="s">
        <v>4019</v>
      </c>
      <c r="B312" t="s">
        <v>1225</v>
      </c>
      <c r="C312" t="s">
        <v>457</v>
      </c>
      <c r="D312" t="s">
        <v>3276</v>
      </c>
      <c r="E312" t="s">
        <v>3112</v>
      </c>
      <c r="F312" s="33">
        <v>4</v>
      </c>
      <c r="J312" t="s">
        <v>4019</v>
      </c>
      <c r="K312" t="s">
        <v>1225</v>
      </c>
      <c r="L312" t="s">
        <v>457</v>
      </c>
      <c r="M312" t="s">
        <v>3276</v>
      </c>
      <c r="N312" t="s">
        <v>3112</v>
      </c>
      <c r="O312" s="47">
        <v>4</v>
      </c>
    </row>
    <row r="313" spans="1:15" x14ac:dyDescent="0.45">
      <c r="A313" t="s">
        <v>4019</v>
      </c>
      <c r="B313" t="s">
        <v>92</v>
      </c>
      <c r="C313" t="s">
        <v>117</v>
      </c>
      <c r="D313" t="s">
        <v>3342</v>
      </c>
      <c r="E313" t="s">
        <v>3115</v>
      </c>
      <c r="F313" s="33">
        <v>1</v>
      </c>
      <c r="J313" t="s">
        <v>4019</v>
      </c>
      <c r="K313" t="s">
        <v>92</v>
      </c>
      <c r="L313" t="s">
        <v>117</v>
      </c>
      <c r="M313" t="s">
        <v>3342</v>
      </c>
      <c r="N313" t="s">
        <v>3115</v>
      </c>
      <c r="O313" s="47">
        <v>1</v>
      </c>
    </row>
    <row r="314" spans="1:15" x14ac:dyDescent="0.45">
      <c r="A314" t="s">
        <v>4019</v>
      </c>
      <c r="B314" t="s">
        <v>92</v>
      </c>
      <c r="C314" t="s">
        <v>117</v>
      </c>
      <c r="D314" t="s">
        <v>3203</v>
      </c>
      <c r="E314" t="s">
        <v>3402</v>
      </c>
      <c r="F314" s="33">
        <v>55</v>
      </c>
      <c r="J314" t="s">
        <v>4019</v>
      </c>
      <c r="K314" t="s">
        <v>92</v>
      </c>
      <c r="L314" t="s">
        <v>117</v>
      </c>
      <c r="M314" t="s">
        <v>3203</v>
      </c>
      <c r="N314" t="s">
        <v>3402</v>
      </c>
      <c r="O314" s="47">
        <v>55</v>
      </c>
    </row>
    <row r="315" spans="1:15" x14ac:dyDescent="0.45">
      <c r="A315" t="s">
        <v>4019</v>
      </c>
      <c r="B315" t="s">
        <v>92</v>
      </c>
      <c r="C315" t="s">
        <v>117</v>
      </c>
      <c r="D315" t="s">
        <v>3243</v>
      </c>
      <c r="E315" t="s">
        <v>3104</v>
      </c>
      <c r="F315" s="33">
        <v>14</v>
      </c>
      <c r="J315" t="s">
        <v>4019</v>
      </c>
      <c r="K315" t="s">
        <v>92</v>
      </c>
      <c r="L315" t="s">
        <v>117</v>
      </c>
      <c r="M315" t="s">
        <v>3243</v>
      </c>
      <c r="N315" t="s">
        <v>3104</v>
      </c>
      <c r="O315" s="47">
        <v>14</v>
      </c>
    </row>
    <row r="316" spans="1:15" x14ac:dyDescent="0.45">
      <c r="A316" t="s">
        <v>4019</v>
      </c>
      <c r="B316" t="s">
        <v>92</v>
      </c>
      <c r="C316" t="s">
        <v>117</v>
      </c>
      <c r="D316" t="s">
        <v>3263</v>
      </c>
      <c r="E316" t="s">
        <v>3103</v>
      </c>
      <c r="F316" s="33">
        <v>1</v>
      </c>
      <c r="J316" t="s">
        <v>4019</v>
      </c>
      <c r="K316" t="s">
        <v>92</v>
      </c>
      <c r="L316" t="s">
        <v>117</v>
      </c>
      <c r="M316" t="s">
        <v>3263</v>
      </c>
      <c r="N316" t="s">
        <v>3103</v>
      </c>
      <c r="O316" s="47">
        <v>1</v>
      </c>
    </row>
    <row r="317" spans="1:15" x14ac:dyDescent="0.45">
      <c r="A317" t="s">
        <v>4019</v>
      </c>
      <c r="B317" t="s">
        <v>92</v>
      </c>
      <c r="C317" t="s">
        <v>117</v>
      </c>
      <c r="D317" t="s">
        <v>3276</v>
      </c>
      <c r="E317" t="s">
        <v>3100</v>
      </c>
      <c r="F317" s="33">
        <v>14</v>
      </c>
      <c r="J317" t="s">
        <v>4019</v>
      </c>
      <c r="K317" t="s">
        <v>92</v>
      </c>
      <c r="L317" t="s">
        <v>117</v>
      </c>
      <c r="M317" t="s">
        <v>3276</v>
      </c>
      <c r="N317" t="s">
        <v>3100</v>
      </c>
      <c r="O317" s="47">
        <v>14</v>
      </c>
    </row>
    <row r="318" spans="1:15" x14ac:dyDescent="0.45">
      <c r="A318" t="s">
        <v>4019</v>
      </c>
      <c r="B318" t="s">
        <v>92</v>
      </c>
      <c r="C318" t="s">
        <v>117</v>
      </c>
      <c r="D318" t="s">
        <v>3276</v>
      </c>
      <c r="E318" t="s">
        <v>3112</v>
      </c>
      <c r="F318" s="33">
        <v>1</v>
      </c>
      <c r="J318" t="s">
        <v>4019</v>
      </c>
      <c r="K318" t="s">
        <v>92</v>
      </c>
      <c r="L318" t="s">
        <v>117</v>
      </c>
      <c r="M318" t="s">
        <v>3276</v>
      </c>
      <c r="N318" t="s">
        <v>3112</v>
      </c>
      <c r="O318" s="47">
        <v>1</v>
      </c>
    </row>
    <row r="319" spans="1:15" x14ac:dyDescent="0.45">
      <c r="A319" t="s">
        <v>4019</v>
      </c>
      <c r="B319" t="s">
        <v>296</v>
      </c>
      <c r="C319" t="s">
        <v>3018</v>
      </c>
      <c r="D319" t="s">
        <v>3263</v>
      </c>
      <c r="E319" t="s">
        <v>3103</v>
      </c>
      <c r="F319" s="33">
        <v>3</v>
      </c>
      <c r="J319" t="s">
        <v>4019</v>
      </c>
      <c r="K319" t="s">
        <v>296</v>
      </c>
      <c r="L319" t="s">
        <v>3018</v>
      </c>
      <c r="M319" t="s">
        <v>3263</v>
      </c>
      <c r="N319" t="s">
        <v>3103</v>
      </c>
      <c r="O319" s="47">
        <v>3</v>
      </c>
    </row>
    <row r="320" spans="1:15" x14ac:dyDescent="0.45">
      <c r="A320" t="s">
        <v>4019</v>
      </c>
      <c r="B320" t="s">
        <v>808</v>
      </c>
      <c r="C320" t="s">
        <v>809</v>
      </c>
      <c r="D320" t="s">
        <v>3203</v>
      </c>
      <c r="E320" t="s">
        <v>3108</v>
      </c>
      <c r="F320" s="33">
        <v>1</v>
      </c>
      <c r="J320" t="s">
        <v>4019</v>
      </c>
      <c r="K320" t="s">
        <v>808</v>
      </c>
      <c r="L320" t="s">
        <v>809</v>
      </c>
      <c r="M320" t="s">
        <v>3203</v>
      </c>
      <c r="N320" t="s">
        <v>3108</v>
      </c>
      <c r="O320" s="47">
        <v>1</v>
      </c>
    </row>
    <row r="321" spans="1:15" x14ac:dyDescent="0.45">
      <c r="A321" t="s">
        <v>4019</v>
      </c>
      <c r="B321" t="s">
        <v>808</v>
      </c>
      <c r="C321" t="s">
        <v>809</v>
      </c>
      <c r="D321" t="s">
        <v>3203</v>
      </c>
      <c r="E321" t="s">
        <v>3102</v>
      </c>
      <c r="F321" s="33">
        <v>1</v>
      </c>
      <c r="J321" t="s">
        <v>4019</v>
      </c>
      <c r="K321" t="s">
        <v>808</v>
      </c>
      <c r="L321" t="s">
        <v>809</v>
      </c>
      <c r="M321" t="s">
        <v>3203</v>
      </c>
      <c r="N321" t="s">
        <v>3102</v>
      </c>
      <c r="O321" s="47">
        <v>1</v>
      </c>
    </row>
    <row r="322" spans="1:15" x14ac:dyDescent="0.45">
      <c r="A322" t="s">
        <v>4019</v>
      </c>
      <c r="B322" t="s">
        <v>808</v>
      </c>
      <c r="C322" t="s">
        <v>809</v>
      </c>
      <c r="D322" t="s">
        <v>3203</v>
      </c>
      <c r="E322" t="s">
        <v>3113</v>
      </c>
      <c r="F322" s="33">
        <v>12</v>
      </c>
      <c r="J322" t="s">
        <v>4019</v>
      </c>
      <c r="K322" t="s">
        <v>808</v>
      </c>
      <c r="L322" t="s">
        <v>809</v>
      </c>
      <c r="M322" t="s">
        <v>3203</v>
      </c>
      <c r="N322" t="s">
        <v>3113</v>
      </c>
      <c r="O322" s="47">
        <v>12</v>
      </c>
    </row>
    <row r="323" spans="1:15" x14ac:dyDescent="0.45">
      <c r="A323" t="s">
        <v>4019</v>
      </c>
      <c r="B323" t="s">
        <v>808</v>
      </c>
      <c r="C323" t="s">
        <v>809</v>
      </c>
      <c r="D323" t="s">
        <v>3243</v>
      </c>
      <c r="E323" t="s">
        <v>3106</v>
      </c>
      <c r="F323" s="33">
        <v>8</v>
      </c>
      <c r="J323" t="s">
        <v>4019</v>
      </c>
      <c r="K323" t="s">
        <v>808</v>
      </c>
      <c r="L323" t="s">
        <v>809</v>
      </c>
      <c r="M323" t="s">
        <v>3243</v>
      </c>
      <c r="N323" t="s">
        <v>3106</v>
      </c>
      <c r="O323" s="47">
        <v>8</v>
      </c>
    </row>
    <row r="324" spans="1:15" x14ac:dyDescent="0.45">
      <c r="A324" t="s">
        <v>4019</v>
      </c>
      <c r="B324" t="s">
        <v>808</v>
      </c>
      <c r="C324" t="s">
        <v>809</v>
      </c>
      <c r="D324" t="s">
        <v>3263</v>
      </c>
      <c r="E324" t="s">
        <v>3103</v>
      </c>
      <c r="F324" s="33">
        <v>3</v>
      </c>
      <c r="J324" t="s">
        <v>4019</v>
      </c>
      <c r="K324" t="s">
        <v>808</v>
      </c>
      <c r="L324" t="s">
        <v>809</v>
      </c>
      <c r="M324" t="s">
        <v>3263</v>
      </c>
      <c r="N324" t="s">
        <v>3103</v>
      </c>
      <c r="O324" s="47">
        <v>3</v>
      </c>
    </row>
    <row r="325" spans="1:15" x14ac:dyDescent="0.45">
      <c r="A325" t="s">
        <v>4019</v>
      </c>
      <c r="B325" t="s">
        <v>808</v>
      </c>
      <c r="C325" t="s">
        <v>809</v>
      </c>
      <c r="D325" t="s">
        <v>3276</v>
      </c>
      <c r="E325" t="s">
        <v>3100</v>
      </c>
      <c r="F325" s="33">
        <v>1</v>
      </c>
      <c r="J325" t="s">
        <v>4019</v>
      </c>
      <c r="K325" t="s">
        <v>808</v>
      </c>
      <c r="L325" t="s">
        <v>809</v>
      </c>
      <c r="M325" t="s">
        <v>3276</v>
      </c>
      <c r="N325" t="s">
        <v>3100</v>
      </c>
      <c r="O325" s="47">
        <v>1</v>
      </c>
    </row>
    <row r="326" spans="1:15" x14ac:dyDescent="0.45">
      <c r="A326" t="s">
        <v>4019</v>
      </c>
      <c r="B326" t="s">
        <v>808</v>
      </c>
      <c r="C326" t="s">
        <v>809</v>
      </c>
      <c r="D326" t="s">
        <v>3276</v>
      </c>
      <c r="E326" t="s">
        <v>3112</v>
      </c>
      <c r="F326" s="33">
        <v>1</v>
      </c>
      <c r="J326" t="s">
        <v>4019</v>
      </c>
      <c r="K326" t="s">
        <v>808</v>
      </c>
      <c r="L326" t="s">
        <v>809</v>
      </c>
      <c r="M326" t="s">
        <v>3276</v>
      </c>
      <c r="N326" t="s">
        <v>3112</v>
      </c>
      <c r="O326" s="47">
        <v>1</v>
      </c>
    </row>
    <row r="327" spans="1:15" x14ac:dyDescent="0.45">
      <c r="A327" t="s">
        <v>4019</v>
      </c>
      <c r="B327" t="s">
        <v>824</v>
      </c>
      <c r="C327" t="s">
        <v>825</v>
      </c>
      <c r="D327" t="s">
        <v>3243</v>
      </c>
      <c r="E327" t="s">
        <v>3104</v>
      </c>
      <c r="F327" s="33">
        <v>1</v>
      </c>
      <c r="J327" t="s">
        <v>4019</v>
      </c>
      <c r="K327" t="s">
        <v>824</v>
      </c>
      <c r="L327" t="s">
        <v>825</v>
      </c>
      <c r="M327" t="s">
        <v>3243</v>
      </c>
      <c r="N327" t="s">
        <v>3104</v>
      </c>
      <c r="O327" s="47">
        <v>1</v>
      </c>
    </row>
    <row r="328" spans="1:15" x14ac:dyDescent="0.45">
      <c r="A328" t="s">
        <v>4019</v>
      </c>
      <c r="B328" t="s">
        <v>824</v>
      </c>
      <c r="C328" t="s">
        <v>825</v>
      </c>
      <c r="D328" t="s">
        <v>3243</v>
      </c>
      <c r="E328" t="s">
        <v>3106</v>
      </c>
      <c r="F328" s="33">
        <v>2</v>
      </c>
      <c r="J328" t="s">
        <v>4019</v>
      </c>
      <c r="K328" t="s">
        <v>824</v>
      </c>
      <c r="L328" t="s">
        <v>825</v>
      </c>
      <c r="M328" t="s">
        <v>3243</v>
      </c>
      <c r="N328" t="s">
        <v>3106</v>
      </c>
      <c r="O328" s="47">
        <v>2</v>
      </c>
    </row>
    <row r="329" spans="1:15" x14ac:dyDescent="0.45">
      <c r="A329" t="s">
        <v>4019</v>
      </c>
      <c r="B329" t="s">
        <v>824</v>
      </c>
      <c r="C329" t="s">
        <v>825</v>
      </c>
      <c r="D329" t="s">
        <v>3263</v>
      </c>
      <c r="E329" t="s">
        <v>3103</v>
      </c>
      <c r="F329" s="33">
        <v>2</v>
      </c>
      <c r="J329" t="s">
        <v>4019</v>
      </c>
      <c r="K329" t="s">
        <v>824</v>
      </c>
      <c r="L329" t="s">
        <v>825</v>
      </c>
      <c r="M329" t="s">
        <v>3263</v>
      </c>
      <c r="N329" t="s">
        <v>3103</v>
      </c>
      <c r="O329" s="47">
        <v>2</v>
      </c>
    </row>
    <row r="330" spans="1:15" x14ac:dyDescent="0.45">
      <c r="A330" t="s">
        <v>4019</v>
      </c>
      <c r="B330" t="s">
        <v>824</v>
      </c>
      <c r="C330" t="s">
        <v>825</v>
      </c>
      <c r="D330" t="s">
        <v>3276</v>
      </c>
      <c r="E330" t="s">
        <v>3100</v>
      </c>
      <c r="F330" s="33">
        <v>5</v>
      </c>
      <c r="J330" t="s">
        <v>4019</v>
      </c>
      <c r="K330" t="s">
        <v>824</v>
      </c>
      <c r="L330" t="s">
        <v>825</v>
      </c>
      <c r="M330" t="s">
        <v>3276</v>
      </c>
      <c r="N330" t="s">
        <v>3100</v>
      </c>
      <c r="O330" s="47">
        <v>5</v>
      </c>
    </row>
    <row r="331" spans="1:15" x14ac:dyDescent="0.45">
      <c r="A331" t="s">
        <v>4019</v>
      </c>
      <c r="B331" t="s">
        <v>824</v>
      </c>
      <c r="C331" t="s">
        <v>825</v>
      </c>
      <c r="D331" t="s">
        <v>3276</v>
      </c>
      <c r="E331" t="s">
        <v>3112</v>
      </c>
      <c r="F331" s="33">
        <v>1</v>
      </c>
      <c r="J331" t="s">
        <v>4019</v>
      </c>
      <c r="K331" t="s">
        <v>824</v>
      </c>
      <c r="L331" t="s">
        <v>825</v>
      </c>
      <c r="M331" t="s">
        <v>3276</v>
      </c>
      <c r="N331" t="s">
        <v>3112</v>
      </c>
      <c r="O331" s="47">
        <v>1</v>
      </c>
    </row>
    <row r="332" spans="1:15" x14ac:dyDescent="0.45">
      <c r="A332" t="s">
        <v>4019</v>
      </c>
      <c r="B332" t="s">
        <v>759</v>
      </c>
      <c r="C332" t="s">
        <v>760</v>
      </c>
      <c r="D332" t="s">
        <v>3203</v>
      </c>
      <c r="E332" t="s">
        <v>3108</v>
      </c>
      <c r="F332" s="33">
        <v>1</v>
      </c>
      <c r="J332" t="s">
        <v>4019</v>
      </c>
      <c r="K332" t="s">
        <v>759</v>
      </c>
      <c r="L332" t="s">
        <v>760</v>
      </c>
      <c r="M332" t="s">
        <v>3203</v>
      </c>
      <c r="N332" t="s">
        <v>3108</v>
      </c>
      <c r="O332" s="47">
        <v>1</v>
      </c>
    </row>
    <row r="333" spans="1:15" x14ac:dyDescent="0.45">
      <c r="A333" t="s">
        <v>4019</v>
      </c>
      <c r="B333" t="s">
        <v>759</v>
      </c>
      <c r="C333" t="s">
        <v>760</v>
      </c>
      <c r="D333" t="s">
        <v>3203</v>
      </c>
      <c r="E333" t="s">
        <v>3113</v>
      </c>
      <c r="F333" s="33">
        <v>8</v>
      </c>
      <c r="J333" t="s">
        <v>4019</v>
      </c>
      <c r="K333" t="s">
        <v>759</v>
      </c>
      <c r="L333" t="s">
        <v>760</v>
      </c>
      <c r="M333" t="s">
        <v>3203</v>
      </c>
      <c r="N333" t="s">
        <v>3113</v>
      </c>
      <c r="O333" s="47">
        <v>8</v>
      </c>
    </row>
    <row r="334" spans="1:15" x14ac:dyDescent="0.45">
      <c r="A334" t="s">
        <v>4019</v>
      </c>
      <c r="B334" t="s">
        <v>759</v>
      </c>
      <c r="C334" t="s">
        <v>760</v>
      </c>
      <c r="D334" t="s">
        <v>3243</v>
      </c>
      <c r="E334" t="s">
        <v>3104</v>
      </c>
      <c r="F334" s="33">
        <v>1</v>
      </c>
      <c r="J334" t="s">
        <v>4019</v>
      </c>
      <c r="K334" t="s">
        <v>759</v>
      </c>
      <c r="L334" t="s">
        <v>760</v>
      </c>
      <c r="M334" t="s">
        <v>3243</v>
      </c>
      <c r="N334" t="s">
        <v>3104</v>
      </c>
      <c r="O334" s="47">
        <v>1</v>
      </c>
    </row>
    <row r="335" spans="1:15" x14ac:dyDescent="0.45">
      <c r="A335" t="s">
        <v>4019</v>
      </c>
      <c r="B335" t="s">
        <v>759</v>
      </c>
      <c r="C335" t="s">
        <v>760</v>
      </c>
      <c r="D335" t="s">
        <v>3263</v>
      </c>
      <c r="E335" t="s">
        <v>3103</v>
      </c>
      <c r="F335" s="33">
        <v>2</v>
      </c>
      <c r="J335" t="s">
        <v>4019</v>
      </c>
      <c r="K335" t="s">
        <v>759</v>
      </c>
      <c r="L335" t="s">
        <v>760</v>
      </c>
      <c r="M335" t="s">
        <v>3263</v>
      </c>
      <c r="N335" t="s">
        <v>3103</v>
      </c>
      <c r="O335" s="47">
        <v>2</v>
      </c>
    </row>
    <row r="336" spans="1:15" x14ac:dyDescent="0.45">
      <c r="A336" t="s">
        <v>4019</v>
      </c>
      <c r="B336" t="s">
        <v>759</v>
      </c>
      <c r="C336" t="s">
        <v>760</v>
      </c>
      <c r="D336" t="s">
        <v>3276</v>
      </c>
      <c r="E336" t="s">
        <v>3100</v>
      </c>
      <c r="F336" s="33">
        <v>1</v>
      </c>
      <c r="J336" t="s">
        <v>4019</v>
      </c>
      <c r="K336" t="s">
        <v>759</v>
      </c>
      <c r="L336" t="s">
        <v>760</v>
      </c>
      <c r="M336" t="s">
        <v>3276</v>
      </c>
      <c r="N336" t="s">
        <v>3100</v>
      </c>
      <c r="O336" s="47">
        <v>1</v>
      </c>
    </row>
    <row r="337" spans="1:15" x14ac:dyDescent="0.45">
      <c r="A337" t="s">
        <v>4019</v>
      </c>
      <c r="B337" t="s">
        <v>759</v>
      </c>
      <c r="C337" t="s">
        <v>760</v>
      </c>
      <c r="D337" t="s">
        <v>3276</v>
      </c>
      <c r="E337" t="s">
        <v>3112</v>
      </c>
      <c r="F337" s="33">
        <v>1</v>
      </c>
      <c r="J337" t="s">
        <v>4019</v>
      </c>
      <c r="K337" t="s">
        <v>759</v>
      </c>
      <c r="L337" t="s">
        <v>760</v>
      </c>
      <c r="M337" t="s">
        <v>3276</v>
      </c>
      <c r="N337" t="s">
        <v>3112</v>
      </c>
      <c r="O337" s="47">
        <v>1</v>
      </c>
    </row>
    <row r="338" spans="1:15" x14ac:dyDescent="0.45">
      <c r="A338" t="s">
        <v>4019</v>
      </c>
      <c r="B338" t="s">
        <v>697</v>
      </c>
      <c r="C338" t="s">
        <v>3019</v>
      </c>
      <c r="D338" t="s">
        <v>3203</v>
      </c>
      <c r="E338" t="s">
        <v>3402</v>
      </c>
      <c r="F338" s="33">
        <v>2</v>
      </c>
      <c r="J338" t="s">
        <v>4019</v>
      </c>
      <c r="K338" t="s">
        <v>697</v>
      </c>
      <c r="L338" t="s">
        <v>3019</v>
      </c>
      <c r="M338" t="s">
        <v>3203</v>
      </c>
      <c r="N338" t="s">
        <v>3402</v>
      </c>
      <c r="O338" s="47">
        <v>2</v>
      </c>
    </row>
    <row r="339" spans="1:15" x14ac:dyDescent="0.45">
      <c r="A339" t="s">
        <v>4019</v>
      </c>
      <c r="B339" t="s">
        <v>1278</v>
      </c>
      <c r="C339" t="s">
        <v>1279</v>
      </c>
      <c r="D339" t="s">
        <v>3203</v>
      </c>
      <c r="E339" t="s">
        <v>3113</v>
      </c>
      <c r="F339" s="33">
        <v>75</v>
      </c>
      <c r="J339" t="s">
        <v>4019</v>
      </c>
      <c r="K339" t="s">
        <v>1278</v>
      </c>
      <c r="L339" t="s">
        <v>1279</v>
      </c>
      <c r="M339" t="s">
        <v>3203</v>
      </c>
      <c r="N339" t="s">
        <v>3113</v>
      </c>
      <c r="O339" s="47">
        <v>75</v>
      </c>
    </row>
    <row r="340" spans="1:15" x14ac:dyDescent="0.45">
      <c r="A340" t="s">
        <v>4019</v>
      </c>
      <c r="B340" t="s">
        <v>1278</v>
      </c>
      <c r="C340" t="s">
        <v>1279</v>
      </c>
      <c r="D340" t="s">
        <v>3243</v>
      </c>
      <c r="E340" t="s">
        <v>3736</v>
      </c>
      <c r="F340" s="33">
        <v>6</v>
      </c>
      <c r="J340" t="s">
        <v>4019</v>
      </c>
      <c r="K340" t="s">
        <v>1278</v>
      </c>
      <c r="L340" t="s">
        <v>1279</v>
      </c>
      <c r="M340" t="s">
        <v>3243</v>
      </c>
      <c r="N340" t="s">
        <v>3736</v>
      </c>
      <c r="O340" s="47">
        <v>6</v>
      </c>
    </row>
    <row r="341" spans="1:15" x14ac:dyDescent="0.45">
      <c r="A341" t="s">
        <v>4019</v>
      </c>
      <c r="B341" t="s">
        <v>1278</v>
      </c>
      <c r="C341" t="s">
        <v>1279</v>
      </c>
      <c r="D341" t="s">
        <v>3263</v>
      </c>
      <c r="E341" t="s">
        <v>3103</v>
      </c>
      <c r="F341" s="33">
        <v>5</v>
      </c>
      <c r="J341" t="s">
        <v>4019</v>
      </c>
      <c r="K341" t="s">
        <v>1278</v>
      </c>
      <c r="L341" t="s">
        <v>1279</v>
      </c>
      <c r="M341" t="s">
        <v>3263</v>
      </c>
      <c r="N341" t="s">
        <v>3103</v>
      </c>
      <c r="O341" s="47">
        <v>5</v>
      </c>
    </row>
    <row r="342" spans="1:15" x14ac:dyDescent="0.45">
      <c r="A342" t="s">
        <v>4019</v>
      </c>
      <c r="B342" t="s">
        <v>1278</v>
      </c>
      <c r="C342" t="s">
        <v>1279</v>
      </c>
      <c r="D342" t="s">
        <v>3276</v>
      </c>
      <c r="E342" t="s">
        <v>3100</v>
      </c>
      <c r="F342" s="33">
        <v>5</v>
      </c>
      <c r="J342" t="s">
        <v>4019</v>
      </c>
      <c r="K342" t="s">
        <v>1278</v>
      </c>
      <c r="L342" t="s">
        <v>1279</v>
      </c>
      <c r="M342" t="s">
        <v>3276</v>
      </c>
      <c r="N342" t="s">
        <v>3100</v>
      </c>
      <c r="O342" s="47">
        <v>5</v>
      </c>
    </row>
    <row r="343" spans="1:15" x14ac:dyDescent="0.45">
      <c r="A343" t="s">
        <v>4019</v>
      </c>
      <c r="B343" t="s">
        <v>1278</v>
      </c>
      <c r="C343" t="s">
        <v>1279</v>
      </c>
      <c r="D343" t="s">
        <v>3276</v>
      </c>
      <c r="E343" t="s">
        <v>3112</v>
      </c>
      <c r="F343" s="33">
        <v>4</v>
      </c>
      <c r="J343" t="s">
        <v>4019</v>
      </c>
      <c r="K343" t="s">
        <v>1278</v>
      </c>
      <c r="L343" t="s">
        <v>1279</v>
      </c>
      <c r="M343" t="s">
        <v>3276</v>
      </c>
      <c r="N343" t="s">
        <v>3112</v>
      </c>
      <c r="O343" s="47">
        <v>4</v>
      </c>
    </row>
    <row r="344" spans="1:15" x14ac:dyDescent="0.45">
      <c r="A344" t="s">
        <v>4019</v>
      </c>
      <c r="B344" t="s">
        <v>392</v>
      </c>
      <c r="C344" t="s">
        <v>393</v>
      </c>
      <c r="D344" t="s">
        <v>3243</v>
      </c>
      <c r="E344" t="s">
        <v>3431</v>
      </c>
      <c r="F344" s="33">
        <v>1</v>
      </c>
      <c r="J344" t="s">
        <v>4019</v>
      </c>
      <c r="K344" t="s">
        <v>392</v>
      </c>
      <c r="L344" t="s">
        <v>393</v>
      </c>
      <c r="M344" t="s">
        <v>3243</v>
      </c>
      <c r="N344" t="s">
        <v>3431</v>
      </c>
      <c r="O344" s="47">
        <v>1</v>
      </c>
    </row>
    <row r="345" spans="1:15" x14ac:dyDescent="0.45">
      <c r="A345" t="s">
        <v>4019</v>
      </c>
      <c r="B345" t="s">
        <v>392</v>
      </c>
      <c r="C345" t="s">
        <v>393</v>
      </c>
      <c r="D345" t="s">
        <v>3243</v>
      </c>
      <c r="E345" t="s">
        <v>3104</v>
      </c>
      <c r="F345" s="33">
        <v>4</v>
      </c>
      <c r="J345" t="s">
        <v>4019</v>
      </c>
      <c r="K345" t="s">
        <v>392</v>
      </c>
      <c r="L345" t="s">
        <v>393</v>
      </c>
      <c r="M345" t="s">
        <v>3243</v>
      </c>
      <c r="N345" t="s">
        <v>3104</v>
      </c>
      <c r="O345" s="47">
        <v>4</v>
      </c>
    </row>
    <row r="346" spans="1:15" x14ac:dyDescent="0.45">
      <c r="A346" t="s">
        <v>4019</v>
      </c>
      <c r="B346" t="s">
        <v>392</v>
      </c>
      <c r="C346" t="s">
        <v>393</v>
      </c>
      <c r="D346" t="s">
        <v>3263</v>
      </c>
      <c r="E346" t="s">
        <v>3118</v>
      </c>
      <c r="F346" s="33">
        <v>1</v>
      </c>
      <c r="J346" t="s">
        <v>4019</v>
      </c>
      <c r="K346" t="s">
        <v>392</v>
      </c>
      <c r="L346" t="s">
        <v>393</v>
      </c>
      <c r="M346" t="s">
        <v>3263</v>
      </c>
      <c r="N346" t="s">
        <v>3118</v>
      </c>
      <c r="O346" s="47">
        <v>1</v>
      </c>
    </row>
    <row r="347" spans="1:15" x14ac:dyDescent="0.45">
      <c r="A347" t="s">
        <v>4019</v>
      </c>
      <c r="B347" t="s">
        <v>392</v>
      </c>
      <c r="C347" t="s">
        <v>393</v>
      </c>
      <c r="D347" t="s">
        <v>3263</v>
      </c>
      <c r="E347" t="s">
        <v>3103</v>
      </c>
      <c r="F347" s="33">
        <v>16</v>
      </c>
      <c r="J347" t="s">
        <v>4019</v>
      </c>
      <c r="K347" t="s">
        <v>392</v>
      </c>
      <c r="L347" t="s">
        <v>393</v>
      </c>
      <c r="M347" t="s">
        <v>3263</v>
      </c>
      <c r="N347" t="s">
        <v>3103</v>
      </c>
      <c r="O347" s="47">
        <v>16</v>
      </c>
    </row>
    <row r="348" spans="1:15" x14ac:dyDescent="0.45">
      <c r="A348" t="s">
        <v>4019</v>
      </c>
      <c r="B348" t="s">
        <v>392</v>
      </c>
      <c r="C348" t="s">
        <v>393</v>
      </c>
      <c r="D348" t="s">
        <v>3276</v>
      </c>
      <c r="E348" t="s">
        <v>3100</v>
      </c>
      <c r="F348" s="33">
        <v>11</v>
      </c>
      <c r="J348" t="s">
        <v>4019</v>
      </c>
      <c r="K348" t="s">
        <v>392</v>
      </c>
      <c r="L348" t="s">
        <v>393</v>
      </c>
      <c r="M348" t="s">
        <v>3276</v>
      </c>
      <c r="N348" t="s">
        <v>3100</v>
      </c>
      <c r="O348" s="47">
        <v>11</v>
      </c>
    </row>
    <row r="349" spans="1:15" x14ac:dyDescent="0.45">
      <c r="A349" t="s">
        <v>4019</v>
      </c>
      <c r="B349" t="s">
        <v>392</v>
      </c>
      <c r="C349" t="s">
        <v>393</v>
      </c>
      <c r="D349" t="s">
        <v>3276</v>
      </c>
      <c r="E349" t="s">
        <v>3112</v>
      </c>
      <c r="F349" s="33">
        <v>4</v>
      </c>
      <c r="J349" t="s">
        <v>4019</v>
      </c>
      <c r="K349" t="s">
        <v>392</v>
      </c>
      <c r="L349" t="s">
        <v>393</v>
      </c>
      <c r="M349" t="s">
        <v>3276</v>
      </c>
      <c r="N349" t="s">
        <v>3112</v>
      </c>
      <c r="O349" s="47">
        <v>4</v>
      </c>
    </row>
    <row r="350" spans="1:15" x14ac:dyDescent="0.45">
      <c r="A350" t="s">
        <v>4019</v>
      </c>
      <c r="B350" t="s">
        <v>574</v>
      </c>
      <c r="C350" t="s">
        <v>575</v>
      </c>
      <c r="D350" t="s">
        <v>3203</v>
      </c>
      <c r="E350" t="s">
        <v>3113</v>
      </c>
      <c r="F350" s="33">
        <v>12</v>
      </c>
      <c r="J350" t="s">
        <v>4019</v>
      </c>
      <c r="K350" t="s">
        <v>574</v>
      </c>
      <c r="L350" t="s">
        <v>575</v>
      </c>
      <c r="M350" t="s">
        <v>3203</v>
      </c>
      <c r="N350" t="s">
        <v>3113</v>
      </c>
      <c r="O350" s="47">
        <v>12</v>
      </c>
    </row>
    <row r="351" spans="1:15" x14ac:dyDescent="0.45">
      <c r="A351" t="s">
        <v>4019</v>
      </c>
      <c r="B351" t="s">
        <v>574</v>
      </c>
      <c r="C351" t="s">
        <v>575</v>
      </c>
      <c r="D351" t="s">
        <v>3263</v>
      </c>
      <c r="E351" t="s">
        <v>3103</v>
      </c>
      <c r="F351" s="33">
        <v>2</v>
      </c>
      <c r="J351" t="s">
        <v>4019</v>
      </c>
      <c r="K351" t="s">
        <v>574</v>
      </c>
      <c r="L351" t="s">
        <v>575</v>
      </c>
      <c r="M351" t="s">
        <v>3263</v>
      </c>
      <c r="N351" t="s">
        <v>3103</v>
      </c>
      <c r="O351" s="47">
        <v>2</v>
      </c>
    </row>
    <row r="352" spans="1:15" x14ac:dyDescent="0.45">
      <c r="A352" t="s">
        <v>4019</v>
      </c>
      <c r="B352" t="s">
        <v>574</v>
      </c>
      <c r="C352" t="s">
        <v>575</v>
      </c>
      <c r="D352" t="s">
        <v>3276</v>
      </c>
      <c r="E352" t="s">
        <v>3100</v>
      </c>
      <c r="F352" s="33">
        <v>3</v>
      </c>
      <c r="J352" t="s">
        <v>4019</v>
      </c>
      <c r="K352" t="s">
        <v>574</v>
      </c>
      <c r="L352" t="s">
        <v>575</v>
      </c>
      <c r="M352" t="s">
        <v>3276</v>
      </c>
      <c r="N352" t="s">
        <v>3100</v>
      </c>
      <c r="O352" s="47">
        <v>3</v>
      </c>
    </row>
    <row r="353" spans="1:15" x14ac:dyDescent="0.45">
      <c r="A353" t="s">
        <v>4019</v>
      </c>
      <c r="B353" t="s">
        <v>1164</v>
      </c>
      <c r="C353" t="s">
        <v>1165</v>
      </c>
      <c r="D353" t="s">
        <v>3276</v>
      </c>
      <c r="E353" t="s">
        <v>3112</v>
      </c>
      <c r="F353" s="33">
        <v>2</v>
      </c>
      <c r="J353" t="s">
        <v>4019</v>
      </c>
      <c r="K353" t="s">
        <v>1164</v>
      </c>
      <c r="L353" t="s">
        <v>1165</v>
      </c>
      <c r="M353" t="s">
        <v>3276</v>
      </c>
      <c r="N353" t="s">
        <v>3112</v>
      </c>
      <c r="O353" s="47">
        <v>2</v>
      </c>
    </row>
    <row r="354" spans="1:15" x14ac:dyDescent="0.45">
      <c r="A354" t="s">
        <v>4019</v>
      </c>
      <c r="B354" t="s">
        <v>356</v>
      </c>
      <c r="C354" t="s">
        <v>357</v>
      </c>
      <c r="D354" t="s">
        <v>3203</v>
      </c>
      <c r="E354" t="s">
        <v>3113</v>
      </c>
      <c r="F354" s="33">
        <v>1</v>
      </c>
      <c r="J354" t="s">
        <v>4019</v>
      </c>
      <c r="K354" t="s">
        <v>356</v>
      </c>
      <c r="L354" t="s">
        <v>357</v>
      </c>
      <c r="M354" t="s">
        <v>3203</v>
      </c>
      <c r="N354" t="s">
        <v>3113</v>
      </c>
      <c r="O354" s="47">
        <v>1</v>
      </c>
    </row>
    <row r="355" spans="1:15" x14ac:dyDescent="0.45">
      <c r="A355" t="s">
        <v>4019</v>
      </c>
      <c r="B355" t="s">
        <v>356</v>
      </c>
      <c r="C355" t="s">
        <v>357</v>
      </c>
      <c r="D355" t="s">
        <v>3243</v>
      </c>
      <c r="E355" t="s">
        <v>3104</v>
      </c>
      <c r="F355" s="33">
        <v>1</v>
      </c>
      <c r="J355" t="s">
        <v>4019</v>
      </c>
      <c r="K355" t="s">
        <v>356</v>
      </c>
      <c r="L355" t="s">
        <v>357</v>
      </c>
      <c r="M355" t="s">
        <v>3243</v>
      </c>
      <c r="N355" t="s">
        <v>3104</v>
      </c>
      <c r="O355" s="47">
        <v>1</v>
      </c>
    </row>
    <row r="356" spans="1:15" x14ac:dyDescent="0.45">
      <c r="A356" t="s">
        <v>4019</v>
      </c>
      <c r="B356" t="s">
        <v>356</v>
      </c>
      <c r="C356" t="s">
        <v>357</v>
      </c>
      <c r="D356" t="s">
        <v>3276</v>
      </c>
      <c r="E356" t="s">
        <v>3100</v>
      </c>
      <c r="F356" s="33">
        <v>3</v>
      </c>
      <c r="J356" t="s">
        <v>4019</v>
      </c>
      <c r="K356" t="s">
        <v>356</v>
      </c>
      <c r="L356" t="s">
        <v>357</v>
      </c>
      <c r="M356" t="s">
        <v>3276</v>
      </c>
      <c r="N356" t="s">
        <v>3100</v>
      </c>
      <c r="O356" s="47">
        <v>3</v>
      </c>
    </row>
    <row r="357" spans="1:15" x14ac:dyDescent="0.45">
      <c r="A357" t="s">
        <v>4019</v>
      </c>
      <c r="B357" t="s">
        <v>356</v>
      </c>
      <c r="C357" t="s">
        <v>357</v>
      </c>
      <c r="D357" t="s">
        <v>3276</v>
      </c>
      <c r="E357" t="s">
        <v>3112</v>
      </c>
      <c r="F357" s="33">
        <v>4</v>
      </c>
      <c r="J357" t="s">
        <v>4019</v>
      </c>
      <c r="K357" t="s">
        <v>356</v>
      </c>
      <c r="L357" t="s">
        <v>357</v>
      </c>
      <c r="M357" t="s">
        <v>3276</v>
      </c>
      <c r="N357" t="s">
        <v>3112</v>
      </c>
      <c r="O357" s="47">
        <v>4</v>
      </c>
    </row>
    <row r="358" spans="1:15" x14ac:dyDescent="0.45">
      <c r="A358" t="s">
        <v>4019</v>
      </c>
      <c r="B358" t="s">
        <v>542</v>
      </c>
      <c r="C358" t="s">
        <v>543</v>
      </c>
      <c r="D358" t="s">
        <v>3203</v>
      </c>
      <c r="E358" t="s">
        <v>3113</v>
      </c>
      <c r="F358" s="33">
        <v>1</v>
      </c>
      <c r="J358" t="s">
        <v>4019</v>
      </c>
      <c r="K358" t="s">
        <v>542</v>
      </c>
      <c r="L358" t="s">
        <v>543</v>
      </c>
      <c r="M358" t="s">
        <v>3203</v>
      </c>
      <c r="N358" t="s">
        <v>3113</v>
      </c>
      <c r="O358" s="47">
        <v>1</v>
      </c>
    </row>
    <row r="359" spans="1:15" x14ac:dyDescent="0.45">
      <c r="A359" t="s">
        <v>4019</v>
      </c>
      <c r="B359" t="s">
        <v>542</v>
      </c>
      <c r="C359" t="s">
        <v>543</v>
      </c>
      <c r="D359" t="s">
        <v>3276</v>
      </c>
      <c r="E359" t="s">
        <v>3112</v>
      </c>
      <c r="F359" s="33">
        <v>1</v>
      </c>
      <c r="J359" t="s">
        <v>4019</v>
      </c>
      <c r="K359" t="s">
        <v>542</v>
      </c>
      <c r="L359" t="s">
        <v>543</v>
      </c>
      <c r="M359" t="s">
        <v>3276</v>
      </c>
      <c r="N359" t="s">
        <v>3112</v>
      </c>
      <c r="O359" s="47">
        <v>1</v>
      </c>
    </row>
    <row r="360" spans="1:15" x14ac:dyDescent="0.45">
      <c r="A360" t="s">
        <v>4019</v>
      </c>
      <c r="B360" t="s">
        <v>763</v>
      </c>
      <c r="C360" t="s">
        <v>764</v>
      </c>
      <c r="D360" t="s">
        <v>3263</v>
      </c>
      <c r="E360" t="s">
        <v>3103</v>
      </c>
      <c r="F360" s="33">
        <v>2</v>
      </c>
      <c r="J360" t="s">
        <v>4019</v>
      </c>
      <c r="K360" t="s">
        <v>763</v>
      </c>
      <c r="L360" t="s">
        <v>764</v>
      </c>
      <c r="M360" t="s">
        <v>3263</v>
      </c>
      <c r="N360" t="s">
        <v>3103</v>
      </c>
      <c r="O360" s="47">
        <v>2</v>
      </c>
    </row>
    <row r="361" spans="1:15" x14ac:dyDescent="0.45">
      <c r="A361" t="s">
        <v>4019</v>
      </c>
      <c r="B361" t="s">
        <v>763</v>
      </c>
      <c r="C361" t="s">
        <v>764</v>
      </c>
      <c r="D361" t="s">
        <v>3276</v>
      </c>
      <c r="E361" t="s">
        <v>3112</v>
      </c>
      <c r="F361" s="33">
        <v>1</v>
      </c>
      <c r="J361" t="s">
        <v>4019</v>
      </c>
      <c r="K361" t="s">
        <v>763</v>
      </c>
      <c r="L361" t="s">
        <v>764</v>
      </c>
      <c r="M361" t="s">
        <v>3276</v>
      </c>
      <c r="N361" t="s">
        <v>3112</v>
      </c>
      <c r="O361" s="47">
        <v>1</v>
      </c>
    </row>
    <row r="362" spans="1:15" x14ac:dyDescent="0.45">
      <c r="A362" t="s">
        <v>4019</v>
      </c>
      <c r="B362" t="s">
        <v>622</v>
      </c>
      <c r="C362" t="s">
        <v>623</v>
      </c>
      <c r="D362" t="s">
        <v>3263</v>
      </c>
      <c r="E362" t="s">
        <v>3103</v>
      </c>
      <c r="F362" s="33">
        <v>1</v>
      </c>
      <c r="J362" t="s">
        <v>4019</v>
      </c>
      <c r="K362" t="s">
        <v>622</v>
      </c>
      <c r="L362" t="s">
        <v>623</v>
      </c>
      <c r="M362" t="s">
        <v>3263</v>
      </c>
      <c r="N362" t="s">
        <v>3103</v>
      </c>
      <c r="O362" s="47">
        <v>1</v>
      </c>
    </row>
    <row r="363" spans="1:15" x14ac:dyDescent="0.45">
      <c r="A363" t="s">
        <v>4019</v>
      </c>
      <c r="B363" t="s">
        <v>986</v>
      </c>
      <c r="C363" t="s">
        <v>987</v>
      </c>
      <c r="D363" t="s">
        <v>3263</v>
      </c>
      <c r="E363" t="s">
        <v>3103</v>
      </c>
      <c r="F363" s="33">
        <v>1</v>
      </c>
      <c r="J363" t="s">
        <v>4019</v>
      </c>
      <c r="K363" t="s">
        <v>986</v>
      </c>
      <c r="L363" t="s">
        <v>987</v>
      </c>
      <c r="M363" t="s">
        <v>3263</v>
      </c>
      <c r="N363" t="s">
        <v>3103</v>
      </c>
      <c r="O363" s="47">
        <v>1</v>
      </c>
    </row>
    <row r="364" spans="1:15" x14ac:dyDescent="0.45">
      <c r="A364" t="s">
        <v>4019</v>
      </c>
      <c r="B364" t="s">
        <v>986</v>
      </c>
      <c r="C364" t="s">
        <v>987</v>
      </c>
      <c r="D364" t="s">
        <v>3276</v>
      </c>
      <c r="E364" t="s">
        <v>3100</v>
      </c>
      <c r="F364" s="33">
        <v>52</v>
      </c>
      <c r="J364" t="s">
        <v>4019</v>
      </c>
      <c r="K364" t="s">
        <v>986</v>
      </c>
      <c r="L364" t="s">
        <v>987</v>
      </c>
      <c r="M364" t="s">
        <v>3276</v>
      </c>
      <c r="N364" t="s">
        <v>3100</v>
      </c>
      <c r="O364" s="47">
        <v>52</v>
      </c>
    </row>
    <row r="365" spans="1:15" x14ac:dyDescent="0.45">
      <c r="A365" t="s">
        <v>4019</v>
      </c>
      <c r="B365" t="s">
        <v>986</v>
      </c>
      <c r="C365" t="s">
        <v>987</v>
      </c>
      <c r="D365" t="s">
        <v>3276</v>
      </c>
      <c r="E365" t="s">
        <v>3112</v>
      </c>
      <c r="F365" s="33">
        <v>5</v>
      </c>
      <c r="J365" t="s">
        <v>4019</v>
      </c>
      <c r="K365" t="s">
        <v>986</v>
      </c>
      <c r="L365" t="s">
        <v>987</v>
      </c>
      <c r="M365" t="s">
        <v>3276</v>
      </c>
      <c r="N365" t="s">
        <v>3112</v>
      </c>
      <c r="O365" s="47">
        <v>5</v>
      </c>
    </row>
    <row r="366" spans="1:15" x14ac:dyDescent="0.45">
      <c r="A366" t="s">
        <v>4019</v>
      </c>
      <c r="B366" t="s">
        <v>1008</v>
      </c>
      <c r="C366" t="s">
        <v>1009</v>
      </c>
      <c r="D366" t="s">
        <v>3203</v>
      </c>
      <c r="E366" t="s">
        <v>3108</v>
      </c>
      <c r="F366" s="33">
        <v>1</v>
      </c>
      <c r="J366" t="s">
        <v>4019</v>
      </c>
      <c r="K366" t="s">
        <v>1008</v>
      </c>
      <c r="L366" t="s">
        <v>1009</v>
      </c>
      <c r="M366" t="s">
        <v>3203</v>
      </c>
      <c r="N366" t="s">
        <v>3108</v>
      </c>
      <c r="O366" s="47">
        <v>1</v>
      </c>
    </row>
    <row r="367" spans="1:15" x14ac:dyDescent="0.45">
      <c r="A367" t="s">
        <v>4019</v>
      </c>
      <c r="B367" t="s">
        <v>1008</v>
      </c>
      <c r="C367" t="s">
        <v>1009</v>
      </c>
      <c r="D367" t="s">
        <v>3203</v>
      </c>
      <c r="E367" t="s">
        <v>3113</v>
      </c>
      <c r="F367" s="33">
        <v>1</v>
      </c>
      <c r="J367" t="s">
        <v>4019</v>
      </c>
      <c r="K367" t="s">
        <v>1008</v>
      </c>
      <c r="L367" t="s">
        <v>1009</v>
      </c>
      <c r="M367" t="s">
        <v>3203</v>
      </c>
      <c r="N367" t="s">
        <v>3113</v>
      </c>
      <c r="O367" s="47">
        <v>1</v>
      </c>
    </row>
    <row r="368" spans="1:15" x14ac:dyDescent="0.45">
      <c r="A368" t="s">
        <v>4019</v>
      </c>
      <c r="B368" t="s">
        <v>1008</v>
      </c>
      <c r="C368" t="s">
        <v>1009</v>
      </c>
      <c r="D368" t="s">
        <v>3263</v>
      </c>
      <c r="E368" t="s">
        <v>3103</v>
      </c>
      <c r="F368" s="33">
        <v>1</v>
      </c>
      <c r="J368" t="s">
        <v>4019</v>
      </c>
      <c r="K368" t="s">
        <v>1008</v>
      </c>
      <c r="L368" t="s">
        <v>1009</v>
      </c>
      <c r="M368" t="s">
        <v>3263</v>
      </c>
      <c r="N368" t="s">
        <v>3103</v>
      </c>
      <c r="O368" s="47">
        <v>1</v>
      </c>
    </row>
    <row r="369" spans="1:15" x14ac:dyDescent="0.45">
      <c r="A369" t="s">
        <v>4019</v>
      </c>
      <c r="B369" t="s">
        <v>1008</v>
      </c>
      <c r="C369" t="s">
        <v>1009</v>
      </c>
      <c r="D369" t="s">
        <v>3276</v>
      </c>
      <c r="E369" t="s">
        <v>3100</v>
      </c>
      <c r="F369" s="33">
        <v>1</v>
      </c>
      <c r="J369" t="s">
        <v>4019</v>
      </c>
      <c r="K369" t="s">
        <v>1008</v>
      </c>
      <c r="L369" t="s">
        <v>1009</v>
      </c>
      <c r="M369" t="s">
        <v>3276</v>
      </c>
      <c r="N369" t="s">
        <v>3100</v>
      </c>
      <c r="O369" s="47">
        <v>1</v>
      </c>
    </row>
    <row r="370" spans="1:15" x14ac:dyDescent="0.45">
      <c r="A370" t="s">
        <v>4019</v>
      </c>
      <c r="B370" t="s">
        <v>1008</v>
      </c>
      <c r="C370" t="s">
        <v>1009</v>
      </c>
      <c r="D370" t="s">
        <v>3276</v>
      </c>
      <c r="E370" t="s">
        <v>3112</v>
      </c>
      <c r="F370" s="33">
        <v>1</v>
      </c>
      <c r="J370" t="s">
        <v>4019</v>
      </c>
      <c r="K370" t="s">
        <v>1008</v>
      </c>
      <c r="L370" t="s">
        <v>1009</v>
      </c>
      <c r="M370" t="s">
        <v>3276</v>
      </c>
      <c r="N370" t="s">
        <v>3112</v>
      </c>
      <c r="O370" s="47">
        <v>1</v>
      </c>
    </row>
    <row r="371" spans="1:15" x14ac:dyDescent="0.45">
      <c r="A371" t="s">
        <v>4019</v>
      </c>
      <c r="B371" t="s">
        <v>1049</v>
      </c>
      <c r="C371" t="s">
        <v>1050</v>
      </c>
      <c r="D371" t="s">
        <v>3203</v>
      </c>
      <c r="E371" t="s">
        <v>3113</v>
      </c>
      <c r="F371" s="33">
        <v>35</v>
      </c>
      <c r="J371" t="s">
        <v>4019</v>
      </c>
      <c r="K371" t="s">
        <v>1049</v>
      </c>
      <c r="L371" t="s">
        <v>1050</v>
      </c>
      <c r="M371" t="s">
        <v>3203</v>
      </c>
      <c r="N371" t="s">
        <v>3113</v>
      </c>
      <c r="O371" s="47">
        <v>35</v>
      </c>
    </row>
    <row r="372" spans="1:15" x14ac:dyDescent="0.45">
      <c r="A372" t="s">
        <v>4019</v>
      </c>
      <c r="B372" t="s">
        <v>1049</v>
      </c>
      <c r="C372" t="s">
        <v>1050</v>
      </c>
      <c r="D372" t="s">
        <v>3203</v>
      </c>
      <c r="E372" t="s">
        <v>3402</v>
      </c>
      <c r="F372" s="33">
        <v>15</v>
      </c>
      <c r="J372" t="s">
        <v>4019</v>
      </c>
      <c r="K372" t="s">
        <v>1049</v>
      </c>
      <c r="L372" t="s">
        <v>1050</v>
      </c>
      <c r="M372" t="s">
        <v>3203</v>
      </c>
      <c r="N372" t="s">
        <v>3402</v>
      </c>
      <c r="O372" s="47">
        <v>15</v>
      </c>
    </row>
    <row r="373" spans="1:15" x14ac:dyDescent="0.45">
      <c r="A373" t="s">
        <v>4019</v>
      </c>
      <c r="B373" t="s">
        <v>1049</v>
      </c>
      <c r="C373" t="s">
        <v>1050</v>
      </c>
      <c r="D373" t="s">
        <v>3243</v>
      </c>
      <c r="E373" t="s">
        <v>3104</v>
      </c>
      <c r="F373" s="33">
        <v>2</v>
      </c>
      <c r="J373" t="s">
        <v>4019</v>
      </c>
      <c r="K373" t="s">
        <v>1049</v>
      </c>
      <c r="L373" t="s">
        <v>1050</v>
      </c>
      <c r="M373" t="s">
        <v>3243</v>
      </c>
      <c r="N373" t="s">
        <v>3104</v>
      </c>
      <c r="O373" s="47">
        <v>2</v>
      </c>
    </row>
    <row r="374" spans="1:15" x14ac:dyDescent="0.45">
      <c r="A374" t="s">
        <v>4019</v>
      </c>
      <c r="B374" t="s">
        <v>1049</v>
      </c>
      <c r="C374" t="s">
        <v>1050</v>
      </c>
      <c r="D374" t="s">
        <v>3263</v>
      </c>
      <c r="E374" t="s">
        <v>3118</v>
      </c>
      <c r="F374" s="33">
        <v>5</v>
      </c>
      <c r="J374" t="s">
        <v>4019</v>
      </c>
      <c r="K374" t="s">
        <v>1049</v>
      </c>
      <c r="L374" t="s">
        <v>1050</v>
      </c>
      <c r="M374" t="s">
        <v>3263</v>
      </c>
      <c r="N374" t="s">
        <v>3118</v>
      </c>
      <c r="O374" s="47">
        <v>5</v>
      </c>
    </row>
    <row r="375" spans="1:15" x14ac:dyDescent="0.45">
      <c r="A375" t="s">
        <v>4019</v>
      </c>
      <c r="B375" t="s">
        <v>1049</v>
      </c>
      <c r="C375" t="s">
        <v>1050</v>
      </c>
      <c r="D375" t="s">
        <v>3263</v>
      </c>
      <c r="E375" t="s">
        <v>3103</v>
      </c>
      <c r="F375" s="33">
        <v>11</v>
      </c>
      <c r="J375" t="s">
        <v>4019</v>
      </c>
      <c r="K375" t="s">
        <v>1049</v>
      </c>
      <c r="L375" t="s">
        <v>1050</v>
      </c>
      <c r="M375" t="s">
        <v>3263</v>
      </c>
      <c r="N375" t="s">
        <v>3103</v>
      </c>
      <c r="O375" s="47">
        <v>11</v>
      </c>
    </row>
    <row r="376" spans="1:15" x14ac:dyDescent="0.45">
      <c r="A376" t="s">
        <v>4019</v>
      </c>
      <c r="B376" t="s">
        <v>1049</v>
      </c>
      <c r="C376" t="s">
        <v>1050</v>
      </c>
      <c r="D376" t="s">
        <v>3276</v>
      </c>
      <c r="E376" t="s">
        <v>3100</v>
      </c>
      <c r="F376" s="33">
        <v>3</v>
      </c>
      <c r="J376" t="s">
        <v>4019</v>
      </c>
      <c r="K376" t="s">
        <v>1049</v>
      </c>
      <c r="L376" t="s">
        <v>1050</v>
      </c>
      <c r="M376" t="s">
        <v>3276</v>
      </c>
      <c r="N376" t="s">
        <v>3100</v>
      </c>
      <c r="O376" s="47">
        <v>3</v>
      </c>
    </row>
    <row r="377" spans="1:15" x14ac:dyDescent="0.45">
      <c r="A377" t="s">
        <v>4019</v>
      </c>
      <c r="B377" t="s">
        <v>1049</v>
      </c>
      <c r="C377" t="s">
        <v>1050</v>
      </c>
      <c r="D377" t="s">
        <v>3276</v>
      </c>
      <c r="E377" t="s">
        <v>3112</v>
      </c>
      <c r="F377" s="33">
        <v>1</v>
      </c>
      <c r="J377" t="s">
        <v>4019</v>
      </c>
      <c r="K377" t="s">
        <v>1049</v>
      </c>
      <c r="L377" t="s">
        <v>1050</v>
      </c>
      <c r="M377" t="s">
        <v>3276</v>
      </c>
      <c r="N377" t="s">
        <v>3112</v>
      </c>
      <c r="O377" s="47">
        <v>1</v>
      </c>
    </row>
    <row r="378" spans="1:15" x14ac:dyDescent="0.45">
      <c r="A378" t="s">
        <v>4019</v>
      </c>
      <c r="B378" t="s">
        <v>231</v>
      </c>
      <c r="C378" t="s">
        <v>232</v>
      </c>
      <c r="D378" t="s">
        <v>3203</v>
      </c>
      <c r="E378" t="s">
        <v>3113</v>
      </c>
      <c r="F378" s="33">
        <v>62</v>
      </c>
      <c r="J378" t="s">
        <v>4019</v>
      </c>
      <c r="K378" t="s">
        <v>231</v>
      </c>
      <c r="L378" t="s">
        <v>232</v>
      </c>
      <c r="M378" t="s">
        <v>3203</v>
      </c>
      <c r="N378" t="s">
        <v>3113</v>
      </c>
      <c r="O378" s="47">
        <v>62</v>
      </c>
    </row>
    <row r="379" spans="1:15" x14ac:dyDescent="0.45">
      <c r="A379" t="s">
        <v>4019</v>
      </c>
      <c r="B379" t="s">
        <v>231</v>
      </c>
      <c r="C379" t="s">
        <v>232</v>
      </c>
      <c r="D379" t="s">
        <v>3263</v>
      </c>
      <c r="E379" t="s">
        <v>3103</v>
      </c>
      <c r="F379" s="33">
        <v>2</v>
      </c>
      <c r="J379" t="s">
        <v>4019</v>
      </c>
      <c r="K379" t="s">
        <v>231</v>
      </c>
      <c r="L379" t="s">
        <v>232</v>
      </c>
      <c r="M379" t="s">
        <v>3263</v>
      </c>
      <c r="N379" t="s">
        <v>3103</v>
      </c>
      <c r="O379" s="47">
        <v>2</v>
      </c>
    </row>
    <row r="380" spans="1:15" x14ac:dyDescent="0.45">
      <c r="A380" t="s">
        <v>4019</v>
      </c>
      <c r="B380" t="s">
        <v>231</v>
      </c>
      <c r="C380" t="s">
        <v>232</v>
      </c>
      <c r="D380" t="s">
        <v>3276</v>
      </c>
      <c r="E380" t="s">
        <v>3100</v>
      </c>
      <c r="F380" s="33">
        <v>4</v>
      </c>
      <c r="J380" t="s">
        <v>4019</v>
      </c>
      <c r="K380" t="s">
        <v>231</v>
      </c>
      <c r="L380" t="s">
        <v>232</v>
      </c>
      <c r="M380" t="s">
        <v>3276</v>
      </c>
      <c r="N380" t="s">
        <v>3100</v>
      </c>
      <c r="O380" s="47">
        <v>4</v>
      </c>
    </row>
    <row r="381" spans="1:15" x14ac:dyDescent="0.45">
      <c r="A381" t="s">
        <v>4019</v>
      </c>
      <c r="B381" t="s">
        <v>113</v>
      </c>
      <c r="C381" t="s">
        <v>114</v>
      </c>
      <c r="D381" t="s">
        <v>3203</v>
      </c>
      <c r="E381" t="s">
        <v>3113</v>
      </c>
      <c r="F381" s="33">
        <v>41</v>
      </c>
      <c r="J381" t="s">
        <v>4019</v>
      </c>
      <c r="K381" t="s">
        <v>113</v>
      </c>
      <c r="L381" t="s">
        <v>114</v>
      </c>
      <c r="M381" t="s">
        <v>3203</v>
      </c>
      <c r="N381" t="s">
        <v>3113</v>
      </c>
      <c r="O381" s="47">
        <v>41</v>
      </c>
    </row>
    <row r="382" spans="1:15" x14ac:dyDescent="0.45">
      <c r="A382" t="s">
        <v>4019</v>
      </c>
      <c r="B382" t="s">
        <v>113</v>
      </c>
      <c r="C382" t="s">
        <v>114</v>
      </c>
      <c r="D382" t="s">
        <v>3243</v>
      </c>
      <c r="E382" t="s">
        <v>3431</v>
      </c>
      <c r="F382" s="33">
        <v>3</v>
      </c>
      <c r="J382" t="s">
        <v>4019</v>
      </c>
      <c r="K382" t="s">
        <v>113</v>
      </c>
      <c r="L382" t="s">
        <v>114</v>
      </c>
      <c r="M382" t="s">
        <v>3243</v>
      </c>
      <c r="N382" t="s">
        <v>3431</v>
      </c>
      <c r="O382" s="47">
        <v>3</v>
      </c>
    </row>
    <row r="383" spans="1:15" x14ac:dyDescent="0.45">
      <c r="A383" t="s">
        <v>4019</v>
      </c>
      <c r="B383" t="s">
        <v>113</v>
      </c>
      <c r="C383" t="s">
        <v>114</v>
      </c>
      <c r="D383" t="s">
        <v>3243</v>
      </c>
      <c r="E383" t="s">
        <v>3104</v>
      </c>
      <c r="F383" s="33">
        <v>1</v>
      </c>
      <c r="J383" t="s">
        <v>4019</v>
      </c>
      <c r="K383" t="s">
        <v>113</v>
      </c>
      <c r="L383" t="s">
        <v>114</v>
      </c>
      <c r="M383" t="s">
        <v>3243</v>
      </c>
      <c r="N383" t="s">
        <v>3104</v>
      </c>
      <c r="O383" s="47">
        <v>1</v>
      </c>
    </row>
    <row r="384" spans="1:15" x14ac:dyDescent="0.45">
      <c r="A384" t="s">
        <v>4019</v>
      </c>
      <c r="B384" t="s">
        <v>113</v>
      </c>
      <c r="C384" t="s">
        <v>114</v>
      </c>
      <c r="D384" t="s">
        <v>3263</v>
      </c>
      <c r="E384" t="s">
        <v>3103</v>
      </c>
      <c r="F384" s="33">
        <v>12</v>
      </c>
      <c r="J384" t="s">
        <v>4019</v>
      </c>
      <c r="K384" t="s">
        <v>113</v>
      </c>
      <c r="L384" t="s">
        <v>114</v>
      </c>
      <c r="M384" t="s">
        <v>3263</v>
      </c>
      <c r="N384" t="s">
        <v>3103</v>
      </c>
      <c r="O384" s="47">
        <v>12</v>
      </c>
    </row>
    <row r="385" spans="1:15" x14ac:dyDescent="0.45">
      <c r="A385" t="s">
        <v>4019</v>
      </c>
      <c r="B385" t="s">
        <v>113</v>
      </c>
      <c r="C385" t="s">
        <v>114</v>
      </c>
      <c r="D385" t="s">
        <v>3276</v>
      </c>
      <c r="E385" t="s">
        <v>3100</v>
      </c>
      <c r="F385" s="33">
        <v>19</v>
      </c>
      <c r="J385" t="s">
        <v>4019</v>
      </c>
      <c r="K385" t="s">
        <v>113</v>
      </c>
      <c r="L385" t="s">
        <v>114</v>
      </c>
      <c r="M385" t="s">
        <v>3276</v>
      </c>
      <c r="N385" t="s">
        <v>3100</v>
      </c>
      <c r="O385" s="47">
        <v>19</v>
      </c>
    </row>
    <row r="386" spans="1:15" x14ac:dyDescent="0.45">
      <c r="A386" t="s">
        <v>4019</v>
      </c>
      <c r="B386" t="s">
        <v>113</v>
      </c>
      <c r="C386" t="s">
        <v>114</v>
      </c>
      <c r="D386" t="s">
        <v>3276</v>
      </c>
      <c r="E386" t="s">
        <v>3112</v>
      </c>
      <c r="F386" s="33">
        <v>7</v>
      </c>
      <c r="J386" t="s">
        <v>4019</v>
      </c>
      <c r="K386" t="s">
        <v>113</v>
      </c>
      <c r="L386" t="s">
        <v>114</v>
      </c>
      <c r="M386" t="s">
        <v>3276</v>
      </c>
      <c r="N386" t="s">
        <v>3112</v>
      </c>
      <c r="O386" s="47">
        <v>7</v>
      </c>
    </row>
    <row r="387" spans="1:15" x14ac:dyDescent="0.45">
      <c r="A387" t="s">
        <v>4019</v>
      </c>
      <c r="B387" t="s">
        <v>900</v>
      </c>
      <c r="C387" t="s">
        <v>901</v>
      </c>
      <c r="D387" t="s">
        <v>3203</v>
      </c>
      <c r="E387" t="s">
        <v>3113</v>
      </c>
      <c r="F387" s="33">
        <v>16</v>
      </c>
      <c r="J387" t="s">
        <v>4019</v>
      </c>
      <c r="K387" t="s">
        <v>900</v>
      </c>
      <c r="L387" t="s">
        <v>901</v>
      </c>
      <c r="M387" t="s">
        <v>3203</v>
      </c>
      <c r="N387" t="s">
        <v>3113</v>
      </c>
      <c r="O387" s="47">
        <v>16</v>
      </c>
    </row>
    <row r="388" spans="1:15" x14ac:dyDescent="0.45">
      <c r="A388" t="s">
        <v>4019</v>
      </c>
      <c r="B388" t="s">
        <v>900</v>
      </c>
      <c r="C388" t="s">
        <v>901</v>
      </c>
      <c r="D388" t="s">
        <v>3243</v>
      </c>
      <c r="E388" t="s">
        <v>3106</v>
      </c>
      <c r="F388" s="33">
        <v>1</v>
      </c>
      <c r="J388" t="s">
        <v>4019</v>
      </c>
      <c r="K388" t="s">
        <v>900</v>
      </c>
      <c r="L388" t="s">
        <v>901</v>
      </c>
      <c r="M388" t="s">
        <v>3243</v>
      </c>
      <c r="N388" t="s">
        <v>3106</v>
      </c>
      <c r="O388" s="47">
        <v>1</v>
      </c>
    </row>
    <row r="389" spans="1:15" x14ac:dyDescent="0.45">
      <c r="A389" t="s">
        <v>4019</v>
      </c>
      <c r="B389" t="s">
        <v>900</v>
      </c>
      <c r="C389" t="s">
        <v>901</v>
      </c>
      <c r="D389" t="s">
        <v>3263</v>
      </c>
      <c r="E389" t="s">
        <v>3103</v>
      </c>
      <c r="F389" s="33">
        <v>2</v>
      </c>
      <c r="J389" t="s">
        <v>4019</v>
      </c>
      <c r="K389" t="s">
        <v>900</v>
      </c>
      <c r="L389" t="s">
        <v>901</v>
      </c>
      <c r="M389" t="s">
        <v>3263</v>
      </c>
      <c r="N389" t="s">
        <v>3103</v>
      </c>
      <c r="O389" s="47">
        <v>2</v>
      </c>
    </row>
    <row r="390" spans="1:15" x14ac:dyDescent="0.45">
      <c r="A390" t="s">
        <v>4019</v>
      </c>
      <c r="B390" t="s">
        <v>900</v>
      </c>
      <c r="C390" t="s">
        <v>901</v>
      </c>
      <c r="D390" t="s">
        <v>3276</v>
      </c>
      <c r="E390" t="s">
        <v>3100</v>
      </c>
      <c r="F390" s="33">
        <v>1</v>
      </c>
      <c r="J390" t="s">
        <v>4019</v>
      </c>
      <c r="K390" t="s">
        <v>900</v>
      </c>
      <c r="L390" t="s">
        <v>901</v>
      </c>
      <c r="M390" t="s">
        <v>3276</v>
      </c>
      <c r="N390" t="s">
        <v>3100</v>
      </c>
      <c r="O390" s="47">
        <v>1</v>
      </c>
    </row>
    <row r="391" spans="1:15" x14ac:dyDescent="0.45">
      <c r="A391" t="s">
        <v>4019</v>
      </c>
      <c r="B391" t="s">
        <v>900</v>
      </c>
      <c r="C391" t="s">
        <v>901</v>
      </c>
      <c r="D391" t="s">
        <v>3276</v>
      </c>
      <c r="E391" t="s">
        <v>3112</v>
      </c>
      <c r="F391" s="33">
        <v>1</v>
      </c>
      <c r="J391" t="s">
        <v>4019</v>
      </c>
      <c r="K391" t="s">
        <v>900</v>
      </c>
      <c r="L391" t="s">
        <v>901</v>
      </c>
      <c r="M391" t="s">
        <v>3276</v>
      </c>
      <c r="N391" t="s">
        <v>3112</v>
      </c>
      <c r="O391" s="47">
        <v>1</v>
      </c>
    </row>
    <row r="392" spans="1:15" x14ac:dyDescent="0.45">
      <c r="A392" t="s">
        <v>4019</v>
      </c>
      <c r="B392" t="s">
        <v>836</v>
      </c>
      <c r="C392" t="s">
        <v>837</v>
      </c>
      <c r="D392" t="s">
        <v>3263</v>
      </c>
      <c r="E392" t="s">
        <v>3103</v>
      </c>
      <c r="F392" s="33">
        <v>3</v>
      </c>
      <c r="J392" t="s">
        <v>4019</v>
      </c>
      <c r="K392" t="s">
        <v>836</v>
      </c>
      <c r="L392" t="s">
        <v>837</v>
      </c>
      <c r="M392" t="s">
        <v>3263</v>
      </c>
      <c r="N392" t="s">
        <v>3103</v>
      </c>
      <c r="O392" s="47">
        <v>3</v>
      </c>
    </row>
    <row r="393" spans="1:15" x14ac:dyDescent="0.45">
      <c r="A393" t="s">
        <v>4019</v>
      </c>
      <c r="B393" t="s">
        <v>836</v>
      </c>
      <c r="C393" t="s">
        <v>837</v>
      </c>
      <c r="D393" t="s">
        <v>3276</v>
      </c>
      <c r="E393" t="s">
        <v>3112</v>
      </c>
      <c r="F393" s="33">
        <v>1</v>
      </c>
      <c r="J393" t="s">
        <v>4019</v>
      </c>
      <c r="K393" t="s">
        <v>836</v>
      </c>
      <c r="L393" t="s">
        <v>837</v>
      </c>
      <c r="M393" t="s">
        <v>3276</v>
      </c>
      <c r="N393" t="s">
        <v>3112</v>
      </c>
      <c r="O393" s="47">
        <v>1</v>
      </c>
    </row>
    <row r="394" spans="1:15" x14ac:dyDescent="0.45">
      <c r="A394" t="s">
        <v>4019</v>
      </c>
      <c r="B394" t="s">
        <v>141</v>
      </c>
      <c r="C394" t="s">
        <v>142</v>
      </c>
      <c r="D394" t="s">
        <v>3203</v>
      </c>
      <c r="E394" t="s">
        <v>3113</v>
      </c>
      <c r="F394" s="33">
        <v>4</v>
      </c>
      <c r="J394" t="s">
        <v>4019</v>
      </c>
      <c r="K394" t="s">
        <v>141</v>
      </c>
      <c r="L394" t="s">
        <v>142</v>
      </c>
      <c r="M394" t="s">
        <v>3203</v>
      </c>
      <c r="N394" t="s">
        <v>3113</v>
      </c>
      <c r="O394" s="47">
        <v>4</v>
      </c>
    </row>
    <row r="395" spans="1:15" x14ac:dyDescent="0.45">
      <c r="A395" t="s">
        <v>4019</v>
      </c>
      <c r="B395" t="s">
        <v>141</v>
      </c>
      <c r="C395" t="s">
        <v>142</v>
      </c>
      <c r="D395" t="s">
        <v>3263</v>
      </c>
      <c r="E395" t="s">
        <v>3103</v>
      </c>
      <c r="F395" s="33">
        <v>1</v>
      </c>
      <c r="J395" t="s">
        <v>4019</v>
      </c>
      <c r="K395" t="s">
        <v>141</v>
      </c>
      <c r="L395" t="s">
        <v>142</v>
      </c>
      <c r="M395" t="s">
        <v>3263</v>
      </c>
      <c r="N395" t="s">
        <v>3103</v>
      </c>
      <c r="O395" s="47">
        <v>1</v>
      </c>
    </row>
    <row r="396" spans="1:15" x14ac:dyDescent="0.45">
      <c r="A396" t="s">
        <v>4019</v>
      </c>
      <c r="B396" t="s">
        <v>141</v>
      </c>
      <c r="C396" t="s">
        <v>142</v>
      </c>
      <c r="D396" t="s">
        <v>3276</v>
      </c>
      <c r="E396" t="s">
        <v>3100</v>
      </c>
      <c r="F396" s="33">
        <v>1</v>
      </c>
      <c r="J396" t="s">
        <v>4019</v>
      </c>
      <c r="K396" t="s">
        <v>141</v>
      </c>
      <c r="L396" t="s">
        <v>142</v>
      </c>
      <c r="M396" t="s">
        <v>3276</v>
      </c>
      <c r="N396" t="s">
        <v>3100</v>
      </c>
      <c r="O396" s="47">
        <v>1</v>
      </c>
    </row>
    <row r="397" spans="1:15" x14ac:dyDescent="0.45">
      <c r="A397" t="s">
        <v>4019</v>
      </c>
      <c r="B397" t="s">
        <v>376</v>
      </c>
      <c r="C397" t="s">
        <v>377</v>
      </c>
      <c r="D397" t="s">
        <v>3203</v>
      </c>
      <c r="E397" t="s">
        <v>3108</v>
      </c>
      <c r="F397" s="33">
        <v>1</v>
      </c>
      <c r="J397" t="s">
        <v>4019</v>
      </c>
      <c r="K397" t="s">
        <v>376</v>
      </c>
      <c r="L397" t="s">
        <v>377</v>
      </c>
      <c r="M397" t="s">
        <v>3203</v>
      </c>
      <c r="N397" t="s">
        <v>3108</v>
      </c>
      <c r="O397" s="47">
        <v>1</v>
      </c>
    </row>
    <row r="398" spans="1:15" x14ac:dyDescent="0.45">
      <c r="A398" t="s">
        <v>4019</v>
      </c>
      <c r="B398" t="s">
        <v>376</v>
      </c>
      <c r="C398" t="s">
        <v>377</v>
      </c>
      <c r="D398" t="s">
        <v>3203</v>
      </c>
      <c r="E398" t="s">
        <v>3113</v>
      </c>
      <c r="F398" s="33">
        <v>1</v>
      </c>
      <c r="J398" t="s">
        <v>4019</v>
      </c>
      <c r="K398" t="s">
        <v>376</v>
      </c>
      <c r="L398" t="s">
        <v>377</v>
      </c>
      <c r="M398" t="s">
        <v>3203</v>
      </c>
      <c r="N398" t="s">
        <v>3113</v>
      </c>
      <c r="O398" s="47">
        <v>1</v>
      </c>
    </row>
    <row r="399" spans="1:15" x14ac:dyDescent="0.45">
      <c r="A399" t="s">
        <v>4019</v>
      </c>
      <c r="B399" t="s">
        <v>376</v>
      </c>
      <c r="C399" t="s">
        <v>377</v>
      </c>
      <c r="D399" t="s">
        <v>3243</v>
      </c>
      <c r="E399" t="s">
        <v>3104</v>
      </c>
      <c r="F399" s="33">
        <v>3</v>
      </c>
      <c r="J399" t="s">
        <v>4019</v>
      </c>
      <c r="K399" t="s">
        <v>376</v>
      </c>
      <c r="L399" t="s">
        <v>377</v>
      </c>
      <c r="M399" t="s">
        <v>3243</v>
      </c>
      <c r="N399" t="s">
        <v>3104</v>
      </c>
      <c r="O399" s="47">
        <v>3</v>
      </c>
    </row>
    <row r="400" spans="1:15" x14ac:dyDescent="0.45">
      <c r="A400" t="s">
        <v>4019</v>
      </c>
      <c r="B400" t="s">
        <v>376</v>
      </c>
      <c r="C400" t="s">
        <v>377</v>
      </c>
      <c r="D400" t="s">
        <v>3263</v>
      </c>
      <c r="E400" t="s">
        <v>3103</v>
      </c>
      <c r="F400" s="33">
        <v>8</v>
      </c>
      <c r="J400" t="s">
        <v>4019</v>
      </c>
      <c r="K400" t="s">
        <v>376</v>
      </c>
      <c r="L400" t="s">
        <v>377</v>
      </c>
      <c r="M400" t="s">
        <v>3263</v>
      </c>
      <c r="N400" t="s">
        <v>3103</v>
      </c>
      <c r="O400" s="47">
        <v>8</v>
      </c>
    </row>
    <row r="401" spans="1:15" x14ac:dyDescent="0.45">
      <c r="A401" t="s">
        <v>4019</v>
      </c>
      <c r="B401" t="s">
        <v>376</v>
      </c>
      <c r="C401" t="s">
        <v>377</v>
      </c>
      <c r="D401" t="s">
        <v>3276</v>
      </c>
      <c r="E401" t="s">
        <v>3100</v>
      </c>
      <c r="F401" s="33">
        <v>5</v>
      </c>
      <c r="J401" t="s">
        <v>4019</v>
      </c>
      <c r="K401" t="s">
        <v>376</v>
      </c>
      <c r="L401" t="s">
        <v>377</v>
      </c>
      <c r="M401" t="s">
        <v>3276</v>
      </c>
      <c r="N401" t="s">
        <v>3100</v>
      </c>
      <c r="O401" s="47">
        <v>5</v>
      </c>
    </row>
    <row r="402" spans="1:15" x14ac:dyDescent="0.45">
      <c r="A402" t="s">
        <v>4019</v>
      </c>
      <c r="B402" t="s">
        <v>376</v>
      </c>
      <c r="C402" t="s">
        <v>377</v>
      </c>
      <c r="D402" t="s">
        <v>3276</v>
      </c>
      <c r="E402" t="s">
        <v>3112</v>
      </c>
      <c r="F402" s="33">
        <v>1</v>
      </c>
      <c r="J402" t="s">
        <v>4019</v>
      </c>
      <c r="K402" t="s">
        <v>376</v>
      </c>
      <c r="L402" t="s">
        <v>377</v>
      </c>
      <c r="M402" t="s">
        <v>3276</v>
      </c>
      <c r="N402" t="s">
        <v>3112</v>
      </c>
      <c r="O402" s="47">
        <v>1</v>
      </c>
    </row>
    <row r="403" spans="1:15" x14ac:dyDescent="0.45">
      <c r="A403" t="s">
        <v>4019</v>
      </c>
      <c r="B403" t="s">
        <v>1173</v>
      </c>
      <c r="C403" t="s">
        <v>1174</v>
      </c>
      <c r="D403" t="s">
        <v>3263</v>
      </c>
      <c r="E403" t="s">
        <v>3103</v>
      </c>
      <c r="F403" s="33">
        <v>3</v>
      </c>
      <c r="J403" t="s">
        <v>4019</v>
      </c>
      <c r="K403" t="s">
        <v>1173</v>
      </c>
      <c r="L403" t="s">
        <v>1174</v>
      </c>
      <c r="M403" t="s">
        <v>3263</v>
      </c>
      <c r="N403" t="s">
        <v>3103</v>
      </c>
      <c r="O403" s="47">
        <v>3</v>
      </c>
    </row>
    <row r="404" spans="1:15" x14ac:dyDescent="0.45">
      <c r="A404" t="s">
        <v>4019</v>
      </c>
      <c r="B404" t="s">
        <v>1173</v>
      </c>
      <c r="C404" t="s">
        <v>1174</v>
      </c>
      <c r="D404" t="s">
        <v>3276</v>
      </c>
      <c r="E404" t="s">
        <v>3100</v>
      </c>
      <c r="F404" s="33">
        <v>2</v>
      </c>
      <c r="J404" t="s">
        <v>4019</v>
      </c>
      <c r="K404" t="s">
        <v>1173</v>
      </c>
      <c r="L404" t="s">
        <v>1174</v>
      </c>
      <c r="M404" t="s">
        <v>3276</v>
      </c>
      <c r="N404" t="s">
        <v>3100</v>
      </c>
      <c r="O404" s="47">
        <v>2</v>
      </c>
    </row>
    <row r="405" spans="1:15" x14ac:dyDescent="0.45">
      <c r="A405" t="s">
        <v>4019</v>
      </c>
      <c r="B405" t="s">
        <v>534</v>
      </c>
      <c r="C405" t="s">
        <v>535</v>
      </c>
      <c r="D405" t="s">
        <v>3263</v>
      </c>
      <c r="E405" t="s">
        <v>3103</v>
      </c>
      <c r="F405" s="33">
        <v>5</v>
      </c>
      <c r="J405" t="s">
        <v>4019</v>
      </c>
      <c r="K405" t="s">
        <v>534</v>
      </c>
      <c r="L405" t="s">
        <v>535</v>
      </c>
      <c r="M405" t="s">
        <v>3263</v>
      </c>
      <c r="N405" t="s">
        <v>3103</v>
      </c>
      <c r="O405" s="47">
        <v>5</v>
      </c>
    </row>
    <row r="406" spans="1:15" x14ac:dyDescent="0.45">
      <c r="A406" t="s">
        <v>4019</v>
      </c>
      <c r="B406" t="s">
        <v>534</v>
      </c>
      <c r="C406" t="s">
        <v>535</v>
      </c>
      <c r="D406" t="s">
        <v>3276</v>
      </c>
      <c r="E406" t="s">
        <v>3100</v>
      </c>
      <c r="F406" s="33">
        <v>3</v>
      </c>
      <c r="J406" t="s">
        <v>4019</v>
      </c>
      <c r="K406" t="s">
        <v>534</v>
      </c>
      <c r="L406" t="s">
        <v>535</v>
      </c>
      <c r="M406" t="s">
        <v>3276</v>
      </c>
      <c r="N406" t="s">
        <v>3100</v>
      </c>
      <c r="O406" s="47">
        <v>3</v>
      </c>
    </row>
    <row r="407" spans="1:15" x14ac:dyDescent="0.45">
      <c r="A407" t="s">
        <v>4019</v>
      </c>
      <c r="B407" t="s">
        <v>49</v>
      </c>
      <c r="C407" t="s">
        <v>1010</v>
      </c>
      <c r="D407" t="s">
        <v>3342</v>
      </c>
      <c r="E407" t="s">
        <v>3115</v>
      </c>
      <c r="F407" s="33">
        <v>13</v>
      </c>
      <c r="J407" t="s">
        <v>4019</v>
      </c>
      <c r="K407" t="s">
        <v>49</v>
      </c>
      <c r="L407" t="s">
        <v>1010</v>
      </c>
      <c r="M407" t="s">
        <v>3342</v>
      </c>
      <c r="N407" t="s">
        <v>3115</v>
      </c>
      <c r="O407" s="47">
        <v>13</v>
      </c>
    </row>
    <row r="408" spans="1:15" x14ac:dyDescent="0.45">
      <c r="A408" t="s">
        <v>4019</v>
      </c>
      <c r="B408" t="s">
        <v>49</v>
      </c>
      <c r="C408" t="s">
        <v>1010</v>
      </c>
      <c r="D408" t="s">
        <v>3342</v>
      </c>
      <c r="E408" t="s">
        <v>3116</v>
      </c>
      <c r="F408" s="33">
        <v>6</v>
      </c>
      <c r="J408" t="s">
        <v>4019</v>
      </c>
      <c r="K408" t="s">
        <v>49</v>
      </c>
      <c r="L408" t="s">
        <v>1010</v>
      </c>
      <c r="M408" t="s">
        <v>3342</v>
      </c>
      <c r="N408" t="s">
        <v>3116</v>
      </c>
      <c r="O408" s="47">
        <v>6</v>
      </c>
    </row>
    <row r="409" spans="1:15" x14ac:dyDescent="0.45">
      <c r="A409" t="s">
        <v>4019</v>
      </c>
      <c r="B409" t="s">
        <v>49</v>
      </c>
      <c r="C409" t="s">
        <v>1010</v>
      </c>
      <c r="D409" t="s">
        <v>3263</v>
      </c>
      <c r="E409" t="s">
        <v>3103</v>
      </c>
      <c r="F409" s="33">
        <v>2</v>
      </c>
      <c r="J409" t="s">
        <v>4019</v>
      </c>
      <c r="K409" t="s">
        <v>49</v>
      </c>
      <c r="L409" t="s">
        <v>1010</v>
      </c>
      <c r="M409" t="s">
        <v>3263</v>
      </c>
      <c r="N409" t="s">
        <v>3103</v>
      </c>
      <c r="O409" s="47">
        <v>2</v>
      </c>
    </row>
    <row r="410" spans="1:15" x14ac:dyDescent="0.45">
      <c r="A410" t="s">
        <v>4019</v>
      </c>
      <c r="B410" t="s">
        <v>436</v>
      </c>
      <c r="C410" t="s">
        <v>437</v>
      </c>
      <c r="D410" t="s">
        <v>3203</v>
      </c>
      <c r="E410" t="s">
        <v>3113</v>
      </c>
      <c r="F410" s="33">
        <v>10</v>
      </c>
      <c r="J410" t="s">
        <v>4019</v>
      </c>
      <c r="K410" t="s">
        <v>436</v>
      </c>
      <c r="L410" t="s">
        <v>437</v>
      </c>
      <c r="M410" t="s">
        <v>3203</v>
      </c>
      <c r="N410" t="s">
        <v>3113</v>
      </c>
      <c r="O410" s="47">
        <v>10</v>
      </c>
    </row>
    <row r="411" spans="1:15" x14ac:dyDescent="0.45">
      <c r="A411" t="s">
        <v>4019</v>
      </c>
      <c r="B411" t="s">
        <v>436</v>
      </c>
      <c r="C411" t="s">
        <v>437</v>
      </c>
      <c r="D411" t="s">
        <v>3276</v>
      </c>
      <c r="E411" t="s">
        <v>3100</v>
      </c>
      <c r="F411" s="33">
        <v>1</v>
      </c>
      <c r="J411" t="s">
        <v>4019</v>
      </c>
      <c r="K411" t="s">
        <v>436</v>
      </c>
      <c r="L411" t="s">
        <v>437</v>
      </c>
      <c r="M411" t="s">
        <v>3276</v>
      </c>
      <c r="N411" t="s">
        <v>3100</v>
      </c>
      <c r="O411" s="47">
        <v>1</v>
      </c>
    </row>
    <row r="412" spans="1:15" x14ac:dyDescent="0.45">
      <c r="A412" t="s">
        <v>4019</v>
      </c>
      <c r="B412" t="s">
        <v>436</v>
      </c>
      <c r="C412" t="s">
        <v>437</v>
      </c>
      <c r="D412" t="s">
        <v>3276</v>
      </c>
      <c r="E412" t="s">
        <v>3112</v>
      </c>
      <c r="F412" s="33">
        <v>1</v>
      </c>
      <c r="J412" t="s">
        <v>4019</v>
      </c>
      <c r="K412" t="s">
        <v>436</v>
      </c>
      <c r="L412" t="s">
        <v>437</v>
      </c>
      <c r="M412" t="s">
        <v>3276</v>
      </c>
      <c r="N412" t="s">
        <v>3112</v>
      </c>
      <c r="O412" s="47">
        <v>1</v>
      </c>
    </row>
    <row r="413" spans="1:15" x14ac:dyDescent="0.45">
      <c r="A413" t="s">
        <v>4019</v>
      </c>
      <c r="B413" t="s">
        <v>888</v>
      </c>
      <c r="C413" t="s">
        <v>889</v>
      </c>
      <c r="D413" t="s">
        <v>3203</v>
      </c>
      <c r="E413" t="s">
        <v>3113</v>
      </c>
      <c r="F413" s="33">
        <v>4</v>
      </c>
      <c r="J413" t="s">
        <v>4019</v>
      </c>
      <c r="K413" t="s">
        <v>888</v>
      </c>
      <c r="L413" t="s">
        <v>889</v>
      </c>
      <c r="M413" t="s">
        <v>3203</v>
      </c>
      <c r="N413" t="s">
        <v>3113</v>
      </c>
      <c r="O413" s="47">
        <v>4</v>
      </c>
    </row>
    <row r="414" spans="1:15" x14ac:dyDescent="0.45">
      <c r="A414" t="s">
        <v>4019</v>
      </c>
      <c r="B414" t="s">
        <v>888</v>
      </c>
      <c r="C414" t="s">
        <v>889</v>
      </c>
      <c r="D414" t="s">
        <v>3243</v>
      </c>
      <c r="E414" t="s">
        <v>3104</v>
      </c>
      <c r="F414" s="33">
        <v>1</v>
      </c>
      <c r="J414" t="s">
        <v>4019</v>
      </c>
      <c r="K414" t="s">
        <v>888</v>
      </c>
      <c r="L414" t="s">
        <v>889</v>
      </c>
      <c r="M414" t="s">
        <v>3243</v>
      </c>
      <c r="N414" t="s">
        <v>3104</v>
      </c>
      <c r="O414" s="47">
        <v>1</v>
      </c>
    </row>
    <row r="415" spans="1:15" x14ac:dyDescent="0.45">
      <c r="A415" t="s">
        <v>4019</v>
      </c>
      <c r="B415" t="s">
        <v>888</v>
      </c>
      <c r="C415" t="s">
        <v>889</v>
      </c>
      <c r="D415" t="s">
        <v>3243</v>
      </c>
      <c r="E415" t="s">
        <v>3106</v>
      </c>
      <c r="F415" s="33">
        <v>1</v>
      </c>
      <c r="J415" t="s">
        <v>4019</v>
      </c>
      <c r="K415" t="s">
        <v>888</v>
      </c>
      <c r="L415" t="s">
        <v>889</v>
      </c>
      <c r="M415" t="s">
        <v>3243</v>
      </c>
      <c r="N415" t="s">
        <v>3106</v>
      </c>
      <c r="O415" s="47">
        <v>1</v>
      </c>
    </row>
    <row r="416" spans="1:15" x14ac:dyDescent="0.45">
      <c r="A416" t="s">
        <v>4019</v>
      </c>
      <c r="B416" t="s">
        <v>888</v>
      </c>
      <c r="C416" t="s">
        <v>889</v>
      </c>
      <c r="D416" t="s">
        <v>3263</v>
      </c>
      <c r="E416" t="s">
        <v>3103</v>
      </c>
      <c r="F416" s="33">
        <v>1</v>
      </c>
      <c r="J416" t="s">
        <v>4019</v>
      </c>
      <c r="K416" t="s">
        <v>888</v>
      </c>
      <c r="L416" t="s">
        <v>889</v>
      </c>
      <c r="M416" t="s">
        <v>3263</v>
      </c>
      <c r="N416" t="s">
        <v>3103</v>
      </c>
      <c r="O416" s="47">
        <v>1</v>
      </c>
    </row>
    <row r="417" spans="1:15" x14ac:dyDescent="0.45">
      <c r="A417" t="s">
        <v>4019</v>
      </c>
      <c r="B417" t="s">
        <v>888</v>
      </c>
      <c r="C417" t="s">
        <v>889</v>
      </c>
      <c r="D417" t="s">
        <v>3276</v>
      </c>
      <c r="E417" t="s">
        <v>3100</v>
      </c>
      <c r="F417" s="33">
        <v>2</v>
      </c>
      <c r="J417" t="s">
        <v>4019</v>
      </c>
      <c r="K417" t="s">
        <v>888</v>
      </c>
      <c r="L417" t="s">
        <v>889</v>
      </c>
      <c r="M417" t="s">
        <v>3276</v>
      </c>
      <c r="N417" t="s">
        <v>3100</v>
      </c>
      <c r="O417" s="47">
        <v>2</v>
      </c>
    </row>
    <row r="418" spans="1:15" x14ac:dyDescent="0.45">
      <c r="A418" t="s">
        <v>4019</v>
      </c>
      <c r="B418" t="s">
        <v>666</v>
      </c>
      <c r="C418" t="s">
        <v>667</v>
      </c>
      <c r="D418" t="s">
        <v>3203</v>
      </c>
      <c r="E418" t="s">
        <v>3113</v>
      </c>
      <c r="F418" s="33">
        <v>6</v>
      </c>
      <c r="J418" t="s">
        <v>4019</v>
      </c>
      <c r="K418" t="s">
        <v>666</v>
      </c>
      <c r="L418" t="s">
        <v>667</v>
      </c>
      <c r="M418" t="s">
        <v>3203</v>
      </c>
      <c r="N418" t="s">
        <v>3113</v>
      </c>
      <c r="O418" s="47">
        <v>6</v>
      </c>
    </row>
    <row r="419" spans="1:15" x14ac:dyDescent="0.45">
      <c r="A419" t="s">
        <v>4019</v>
      </c>
      <c r="B419" t="s">
        <v>666</v>
      </c>
      <c r="C419" t="s">
        <v>667</v>
      </c>
      <c r="D419" t="s">
        <v>3243</v>
      </c>
      <c r="E419" t="s">
        <v>3104</v>
      </c>
      <c r="F419" s="33">
        <v>2</v>
      </c>
      <c r="J419" t="s">
        <v>4019</v>
      </c>
      <c r="K419" t="s">
        <v>666</v>
      </c>
      <c r="L419" t="s">
        <v>667</v>
      </c>
      <c r="M419" t="s">
        <v>3243</v>
      </c>
      <c r="N419" t="s">
        <v>3104</v>
      </c>
      <c r="O419" s="47">
        <v>2</v>
      </c>
    </row>
    <row r="420" spans="1:15" x14ac:dyDescent="0.45">
      <c r="A420" t="s">
        <v>4019</v>
      </c>
      <c r="B420" t="s">
        <v>666</v>
      </c>
      <c r="C420" t="s">
        <v>667</v>
      </c>
      <c r="D420" t="s">
        <v>3263</v>
      </c>
      <c r="E420" t="s">
        <v>3118</v>
      </c>
      <c r="F420" s="33">
        <v>1</v>
      </c>
      <c r="J420" t="s">
        <v>4019</v>
      </c>
      <c r="K420" t="s">
        <v>666</v>
      </c>
      <c r="L420" t="s">
        <v>667</v>
      </c>
      <c r="M420" t="s">
        <v>3263</v>
      </c>
      <c r="N420" t="s">
        <v>3118</v>
      </c>
      <c r="O420" s="47">
        <v>1</v>
      </c>
    </row>
    <row r="421" spans="1:15" x14ac:dyDescent="0.45">
      <c r="A421" t="s">
        <v>4019</v>
      </c>
      <c r="B421" t="s">
        <v>666</v>
      </c>
      <c r="C421" t="s">
        <v>667</v>
      </c>
      <c r="D421" t="s">
        <v>3263</v>
      </c>
      <c r="E421" t="s">
        <v>3103</v>
      </c>
      <c r="F421" s="33">
        <v>3</v>
      </c>
      <c r="J421" t="s">
        <v>4019</v>
      </c>
      <c r="K421" t="s">
        <v>666</v>
      </c>
      <c r="L421" t="s">
        <v>667</v>
      </c>
      <c r="M421" t="s">
        <v>3263</v>
      </c>
      <c r="N421" t="s">
        <v>3103</v>
      </c>
      <c r="O421" s="47">
        <v>3</v>
      </c>
    </row>
    <row r="422" spans="1:15" x14ac:dyDescent="0.45">
      <c r="A422" t="s">
        <v>4019</v>
      </c>
      <c r="B422" t="s">
        <v>666</v>
      </c>
      <c r="C422" t="s">
        <v>667</v>
      </c>
      <c r="D422" t="s">
        <v>3276</v>
      </c>
      <c r="E422" t="s">
        <v>3100</v>
      </c>
      <c r="F422" s="33">
        <v>3</v>
      </c>
      <c r="J422" t="s">
        <v>4019</v>
      </c>
      <c r="K422" t="s">
        <v>666</v>
      </c>
      <c r="L422" t="s">
        <v>667</v>
      </c>
      <c r="M422" t="s">
        <v>3276</v>
      </c>
      <c r="N422" t="s">
        <v>3100</v>
      </c>
      <c r="O422" s="47">
        <v>3</v>
      </c>
    </row>
    <row r="423" spans="1:15" x14ac:dyDescent="0.45">
      <c r="A423" t="s">
        <v>4019</v>
      </c>
      <c r="B423" t="s">
        <v>666</v>
      </c>
      <c r="C423" t="s">
        <v>667</v>
      </c>
      <c r="D423" t="s">
        <v>3276</v>
      </c>
      <c r="E423" t="s">
        <v>3112</v>
      </c>
      <c r="F423" s="33">
        <v>1</v>
      </c>
      <c r="J423" t="s">
        <v>4019</v>
      </c>
      <c r="K423" t="s">
        <v>666</v>
      </c>
      <c r="L423" t="s">
        <v>667</v>
      </c>
      <c r="M423" t="s">
        <v>3276</v>
      </c>
      <c r="N423" t="s">
        <v>3112</v>
      </c>
      <c r="O423" s="47">
        <v>1</v>
      </c>
    </row>
    <row r="424" spans="1:15" x14ac:dyDescent="0.45">
      <c r="A424" t="s">
        <v>4019</v>
      </c>
      <c r="B424" t="s">
        <v>928</v>
      </c>
      <c r="C424" t="s">
        <v>929</v>
      </c>
      <c r="D424" t="s">
        <v>3203</v>
      </c>
      <c r="E424" t="s">
        <v>3113</v>
      </c>
      <c r="F424" s="33">
        <v>2</v>
      </c>
      <c r="J424" t="s">
        <v>4019</v>
      </c>
      <c r="K424" t="s">
        <v>928</v>
      </c>
      <c r="L424" t="s">
        <v>929</v>
      </c>
      <c r="M424" t="s">
        <v>3203</v>
      </c>
      <c r="N424" t="s">
        <v>3113</v>
      </c>
      <c r="O424" s="47">
        <v>2</v>
      </c>
    </row>
    <row r="425" spans="1:15" x14ac:dyDescent="0.45">
      <c r="A425" t="s">
        <v>4019</v>
      </c>
      <c r="B425" t="s">
        <v>928</v>
      </c>
      <c r="C425" t="s">
        <v>929</v>
      </c>
      <c r="D425" t="s">
        <v>3243</v>
      </c>
      <c r="E425" t="s">
        <v>3104</v>
      </c>
      <c r="F425" s="33">
        <v>2</v>
      </c>
      <c r="J425" t="s">
        <v>4019</v>
      </c>
      <c r="K425" t="s">
        <v>928</v>
      </c>
      <c r="L425" t="s">
        <v>929</v>
      </c>
      <c r="M425" t="s">
        <v>3243</v>
      </c>
      <c r="N425" t="s">
        <v>3104</v>
      </c>
      <c r="O425" s="47">
        <v>2</v>
      </c>
    </row>
    <row r="426" spans="1:15" x14ac:dyDescent="0.45">
      <c r="A426" t="s">
        <v>4019</v>
      </c>
      <c r="B426" t="s">
        <v>928</v>
      </c>
      <c r="C426" t="s">
        <v>929</v>
      </c>
      <c r="D426" t="s">
        <v>3263</v>
      </c>
      <c r="E426" t="s">
        <v>3103</v>
      </c>
      <c r="F426" s="33">
        <v>1</v>
      </c>
      <c r="J426" t="s">
        <v>4019</v>
      </c>
      <c r="K426" t="s">
        <v>928</v>
      </c>
      <c r="L426" t="s">
        <v>929</v>
      </c>
      <c r="M426" t="s">
        <v>3263</v>
      </c>
      <c r="N426" t="s">
        <v>3103</v>
      </c>
      <c r="O426" s="47">
        <v>1</v>
      </c>
    </row>
    <row r="427" spans="1:15" x14ac:dyDescent="0.45">
      <c r="A427" t="s">
        <v>4019</v>
      </c>
      <c r="B427" t="s">
        <v>928</v>
      </c>
      <c r="C427" t="s">
        <v>929</v>
      </c>
      <c r="D427" t="s">
        <v>3276</v>
      </c>
      <c r="E427" t="s">
        <v>3100</v>
      </c>
      <c r="F427" s="33">
        <v>1</v>
      </c>
      <c r="J427" t="s">
        <v>4019</v>
      </c>
      <c r="K427" t="s">
        <v>928</v>
      </c>
      <c r="L427" t="s">
        <v>929</v>
      </c>
      <c r="M427" t="s">
        <v>3276</v>
      </c>
      <c r="N427" t="s">
        <v>3100</v>
      </c>
      <c r="O427" s="47">
        <v>1</v>
      </c>
    </row>
    <row r="428" spans="1:15" x14ac:dyDescent="0.45">
      <c r="A428" t="s">
        <v>4019</v>
      </c>
      <c r="B428" t="s">
        <v>348</v>
      </c>
      <c r="C428" t="s">
        <v>3020</v>
      </c>
      <c r="D428" t="s">
        <v>3342</v>
      </c>
      <c r="E428" t="s">
        <v>3115</v>
      </c>
      <c r="F428" s="33">
        <v>1</v>
      </c>
      <c r="J428" t="s">
        <v>4019</v>
      </c>
      <c r="K428" t="s">
        <v>348</v>
      </c>
      <c r="L428" t="s">
        <v>3020</v>
      </c>
      <c r="M428" t="s">
        <v>3342</v>
      </c>
      <c r="N428" t="s">
        <v>3115</v>
      </c>
      <c r="O428" s="47">
        <v>1</v>
      </c>
    </row>
    <row r="429" spans="1:15" x14ac:dyDescent="0.45">
      <c r="A429" t="s">
        <v>4019</v>
      </c>
      <c r="B429" t="s">
        <v>348</v>
      </c>
      <c r="C429" t="s">
        <v>3020</v>
      </c>
      <c r="D429" t="s">
        <v>3243</v>
      </c>
      <c r="E429" t="s">
        <v>3104</v>
      </c>
      <c r="F429" s="33">
        <v>2</v>
      </c>
      <c r="J429" t="s">
        <v>4019</v>
      </c>
      <c r="K429" t="s">
        <v>348</v>
      </c>
      <c r="L429" t="s">
        <v>3020</v>
      </c>
      <c r="M429" t="s">
        <v>3243</v>
      </c>
      <c r="N429" t="s">
        <v>3104</v>
      </c>
      <c r="O429" s="47">
        <v>2</v>
      </c>
    </row>
    <row r="430" spans="1:15" x14ac:dyDescent="0.45">
      <c r="A430" t="s">
        <v>4019</v>
      </c>
      <c r="B430" t="s">
        <v>348</v>
      </c>
      <c r="C430" t="s">
        <v>3020</v>
      </c>
      <c r="D430" t="s">
        <v>3276</v>
      </c>
      <c r="E430" t="s">
        <v>3112</v>
      </c>
      <c r="F430" s="33">
        <v>2</v>
      </c>
      <c r="J430" t="s">
        <v>4019</v>
      </c>
      <c r="K430" t="s">
        <v>348</v>
      </c>
      <c r="L430" t="s">
        <v>3020</v>
      </c>
      <c r="M430" t="s">
        <v>3276</v>
      </c>
      <c r="N430" t="s">
        <v>3112</v>
      </c>
      <c r="O430" s="47">
        <v>2</v>
      </c>
    </row>
    <row r="431" spans="1:15" x14ac:dyDescent="0.45">
      <c r="A431" t="s">
        <v>4019</v>
      </c>
      <c r="B431" t="s">
        <v>1276</v>
      </c>
      <c r="C431" t="s">
        <v>1277</v>
      </c>
      <c r="D431" t="s">
        <v>3263</v>
      </c>
      <c r="E431" t="s">
        <v>3103</v>
      </c>
      <c r="F431" s="33">
        <v>7</v>
      </c>
      <c r="J431" t="s">
        <v>4019</v>
      </c>
      <c r="K431" t="s">
        <v>1276</v>
      </c>
      <c r="L431" t="s">
        <v>1277</v>
      </c>
      <c r="M431" t="s">
        <v>3263</v>
      </c>
      <c r="N431" t="s">
        <v>3103</v>
      </c>
      <c r="O431" s="47">
        <v>7</v>
      </c>
    </row>
    <row r="432" spans="1:15" x14ac:dyDescent="0.45">
      <c r="A432" t="s">
        <v>4019</v>
      </c>
      <c r="B432" t="s">
        <v>1276</v>
      </c>
      <c r="C432" t="s">
        <v>1277</v>
      </c>
      <c r="D432" t="s">
        <v>3276</v>
      </c>
      <c r="E432" t="s">
        <v>3100</v>
      </c>
      <c r="F432" s="33">
        <v>1</v>
      </c>
      <c r="J432" t="s">
        <v>4019</v>
      </c>
      <c r="K432" t="s">
        <v>1276</v>
      </c>
      <c r="L432" t="s">
        <v>1277</v>
      </c>
      <c r="M432" t="s">
        <v>3276</v>
      </c>
      <c r="N432" t="s">
        <v>3100</v>
      </c>
      <c r="O432" s="47">
        <v>1</v>
      </c>
    </row>
    <row r="433" spans="1:15" x14ac:dyDescent="0.45">
      <c r="A433" t="s">
        <v>4019</v>
      </c>
      <c r="B433" t="s">
        <v>1011</v>
      </c>
      <c r="C433" t="s">
        <v>1012</v>
      </c>
      <c r="D433" t="s">
        <v>3263</v>
      </c>
      <c r="E433" t="s">
        <v>3103</v>
      </c>
      <c r="F433" s="33">
        <v>2</v>
      </c>
      <c r="J433" t="s">
        <v>4019</v>
      </c>
      <c r="K433" t="s">
        <v>1011</v>
      </c>
      <c r="L433" t="s">
        <v>1012</v>
      </c>
      <c r="M433" t="s">
        <v>3263</v>
      </c>
      <c r="N433" t="s">
        <v>3103</v>
      </c>
      <c r="O433" s="47">
        <v>2</v>
      </c>
    </row>
    <row r="434" spans="1:15" x14ac:dyDescent="0.45">
      <c r="A434" t="s">
        <v>4019</v>
      </c>
      <c r="B434" t="s">
        <v>1011</v>
      </c>
      <c r="C434" t="s">
        <v>1012</v>
      </c>
      <c r="D434" t="s">
        <v>3276</v>
      </c>
      <c r="E434" t="s">
        <v>3100</v>
      </c>
      <c r="F434" s="33">
        <v>1</v>
      </c>
      <c r="J434" t="s">
        <v>4019</v>
      </c>
      <c r="K434" t="s">
        <v>1011</v>
      </c>
      <c r="L434" t="s">
        <v>1012</v>
      </c>
      <c r="M434" t="s">
        <v>3276</v>
      </c>
      <c r="N434" t="s">
        <v>3100</v>
      </c>
      <c r="O434" s="47">
        <v>1</v>
      </c>
    </row>
    <row r="435" spans="1:15" x14ac:dyDescent="0.45">
      <c r="A435" t="s">
        <v>4019</v>
      </c>
      <c r="B435" t="s">
        <v>932</v>
      </c>
      <c r="C435" t="s">
        <v>933</v>
      </c>
      <c r="D435" t="s">
        <v>3263</v>
      </c>
      <c r="E435" t="s">
        <v>3103</v>
      </c>
      <c r="F435" s="33">
        <v>3</v>
      </c>
      <c r="J435" t="s">
        <v>4019</v>
      </c>
      <c r="K435" t="s">
        <v>932</v>
      </c>
      <c r="L435" t="s">
        <v>933</v>
      </c>
      <c r="M435" t="s">
        <v>3263</v>
      </c>
      <c r="N435" t="s">
        <v>3103</v>
      </c>
      <c r="O435" s="47">
        <v>3</v>
      </c>
    </row>
    <row r="436" spans="1:15" x14ac:dyDescent="0.45">
      <c r="A436" t="s">
        <v>4019</v>
      </c>
      <c r="B436" t="s">
        <v>932</v>
      </c>
      <c r="C436" t="s">
        <v>933</v>
      </c>
      <c r="D436" t="s">
        <v>3276</v>
      </c>
      <c r="E436" t="s">
        <v>3112</v>
      </c>
      <c r="F436" s="33">
        <v>7</v>
      </c>
      <c r="J436" t="s">
        <v>4019</v>
      </c>
      <c r="K436" t="s">
        <v>932</v>
      </c>
      <c r="L436" t="s">
        <v>933</v>
      </c>
      <c r="M436" t="s">
        <v>3276</v>
      </c>
      <c r="N436" t="s">
        <v>3112</v>
      </c>
      <c r="O436" s="47">
        <v>7</v>
      </c>
    </row>
    <row r="437" spans="1:15" x14ac:dyDescent="0.45">
      <c r="A437" t="s">
        <v>4019</v>
      </c>
      <c r="B437" t="s">
        <v>444</v>
      </c>
      <c r="C437" t="s">
        <v>3021</v>
      </c>
      <c r="D437" t="s">
        <v>3263</v>
      </c>
      <c r="E437" t="s">
        <v>3103</v>
      </c>
      <c r="F437" s="33">
        <v>7</v>
      </c>
      <c r="J437" t="s">
        <v>4019</v>
      </c>
      <c r="K437" t="s">
        <v>444</v>
      </c>
      <c r="L437" t="s">
        <v>3021</v>
      </c>
      <c r="M437" t="s">
        <v>3263</v>
      </c>
      <c r="N437" t="s">
        <v>3103</v>
      </c>
      <c r="O437" s="47">
        <v>7</v>
      </c>
    </row>
    <row r="438" spans="1:15" x14ac:dyDescent="0.45">
      <c r="A438" t="s">
        <v>4019</v>
      </c>
      <c r="B438" t="s">
        <v>444</v>
      </c>
      <c r="C438" t="s">
        <v>3021</v>
      </c>
      <c r="D438" t="s">
        <v>3276</v>
      </c>
      <c r="E438" t="s">
        <v>3100</v>
      </c>
      <c r="F438" s="33">
        <v>2</v>
      </c>
      <c r="J438" t="s">
        <v>4019</v>
      </c>
      <c r="K438" t="s">
        <v>444</v>
      </c>
      <c r="L438" t="s">
        <v>3021</v>
      </c>
      <c r="M438" t="s">
        <v>3276</v>
      </c>
      <c r="N438" t="s">
        <v>3100</v>
      </c>
      <c r="O438" s="47">
        <v>2</v>
      </c>
    </row>
    <row r="439" spans="1:15" x14ac:dyDescent="0.45">
      <c r="A439" t="s">
        <v>4019</v>
      </c>
      <c r="B439" t="s">
        <v>1013</v>
      </c>
      <c r="C439" t="s">
        <v>1014</v>
      </c>
      <c r="D439" t="s">
        <v>3243</v>
      </c>
      <c r="E439" t="s">
        <v>3104</v>
      </c>
      <c r="F439" s="33">
        <v>2</v>
      </c>
      <c r="J439" t="s">
        <v>4019</v>
      </c>
      <c r="K439" t="s">
        <v>1013</v>
      </c>
      <c r="L439" t="s">
        <v>1014</v>
      </c>
      <c r="M439" t="s">
        <v>3243</v>
      </c>
      <c r="N439" t="s">
        <v>3104</v>
      </c>
      <c r="O439" s="47">
        <v>2</v>
      </c>
    </row>
    <row r="440" spans="1:15" x14ac:dyDescent="0.45">
      <c r="A440" t="s">
        <v>4019</v>
      </c>
      <c r="B440" t="s">
        <v>1013</v>
      </c>
      <c r="C440" t="s">
        <v>1014</v>
      </c>
      <c r="D440" t="s">
        <v>3263</v>
      </c>
      <c r="E440" t="s">
        <v>3103</v>
      </c>
      <c r="F440" s="33">
        <v>1</v>
      </c>
      <c r="J440" t="s">
        <v>4019</v>
      </c>
      <c r="K440" t="s">
        <v>1013</v>
      </c>
      <c r="L440" t="s">
        <v>1014</v>
      </c>
      <c r="M440" t="s">
        <v>3263</v>
      </c>
      <c r="N440" t="s">
        <v>3103</v>
      </c>
      <c r="O440" s="47">
        <v>1</v>
      </c>
    </row>
    <row r="441" spans="1:15" x14ac:dyDescent="0.45">
      <c r="A441" t="s">
        <v>4019</v>
      </c>
      <c r="B441" t="s">
        <v>1013</v>
      </c>
      <c r="C441" t="s">
        <v>1014</v>
      </c>
      <c r="D441" t="s">
        <v>3276</v>
      </c>
      <c r="E441" t="s">
        <v>3100</v>
      </c>
      <c r="F441" s="33">
        <v>11</v>
      </c>
      <c r="J441" t="s">
        <v>4019</v>
      </c>
      <c r="K441" t="s">
        <v>1013</v>
      </c>
      <c r="L441" t="s">
        <v>1014</v>
      </c>
      <c r="M441" t="s">
        <v>3276</v>
      </c>
      <c r="N441" t="s">
        <v>3100</v>
      </c>
      <c r="O441" s="47">
        <v>11</v>
      </c>
    </row>
    <row r="442" spans="1:15" x14ac:dyDescent="0.45">
      <c r="A442" t="s">
        <v>4019</v>
      </c>
      <c r="B442" t="s">
        <v>1015</v>
      </c>
      <c r="C442" t="s">
        <v>1016</v>
      </c>
      <c r="D442" t="s">
        <v>3263</v>
      </c>
      <c r="E442" t="s">
        <v>3103</v>
      </c>
      <c r="F442" s="33">
        <v>1</v>
      </c>
      <c r="J442" t="s">
        <v>4019</v>
      </c>
      <c r="K442" t="s">
        <v>1015</v>
      </c>
      <c r="L442" t="s">
        <v>1016</v>
      </c>
      <c r="M442" t="s">
        <v>3263</v>
      </c>
      <c r="N442" t="s">
        <v>3103</v>
      </c>
      <c r="O442" s="47">
        <v>1</v>
      </c>
    </row>
    <row r="443" spans="1:15" x14ac:dyDescent="0.45">
      <c r="A443" t="s">
        <v>4019</v>
      </c>
      <c r="B443" t="s">
        <v>562</v>
      </c>
      <c r="C443" t="s">
        <v>563</v>
      </c>
      <c r="D443" t="s">
        <v>3203</v>
      </c>
      <c r="E443" t="s">
        <v>3113</v>
      </c>
      <c r="F443" s="33">
        <v>22</v>
      </c>
      <c r="J443" t="s">
        <v>4019</v>
      </c>
      <c r="K443" t="s">
        <v>562</v>
      </c>
      <c r="L443" t="s">
        <v>563</v>
      </c>
      <c r="M443" t="s">
        <v>3203</v>
      </c>
      <c r="N443" t="s">
        <v>3113</v>
      </c>
      <c r="O443" s="47">
        <v>22</v>
      </c>
    </row>
    <row r="444" spans="1:15" x14ac:dyDescent="0.45">
      <c r="A444" t="s">
        <v>4019</v>
      </c>
      <c r="B444" t="s">
        <v>562</v>
      </c>
      <c r="C444" t="s">
        <v>563</v>
      </c>
      <c r="D444" t="s">
        <v>3243</v>
      </c>
      <c r="E444" t="s">
        <v>3736</v>
      </c>
      <c r="F444" s="33">
        <v>14</v>
      </c>
      <c r="J444" t="s">
        <v>4019</v>
      </c>
      <c r="K444" t="s">
        <v>562</v>
      </c>
      <c r="L444" t="s">
        <v>563</v>
      </c>
      <c r="M444" t="s">
        <v>3243</v>
      </c>
      <c r="N444" t="s">
        <v>3736</v>
      </c>
      <c r="O444" s="47">
        <v>14</v>
      </c>
    </row>
    <row r="445" spans="1:15" x14ac:dyDescent="0.45">
      <c r="A445" t="s">
        <v>4019</v>
      </c>
      <c r="B445" t="s">
        <v>562</v>
      </c>
      <c r="C445" t="s">
        <v>563</v>
      </c>
      <c r="D445" t="s">
        <v>3263</v>
      </c>
      <c r="E445" t="s">
        <v>3103</v>
      </c>
      <c r="F445" s="33">
        <v>3</v>
      </c>
      <c r="J445" t="s">
        <v>4019</v>
      </c>
      <c r="K445" t="s">
        <v>562</v>
      </c>
      <c r="L445" t="s">
        <v>563</v>
      </c>
      <c r="M445" t="s">
        <v>3263</v>
      </c>
      <c r="N445" t="s">
        <v>3103</v>
      </c>
      <c r="O445" s="47">
        <v>3</v>
      </c>
    </row>
    <row r="446" spans="1:15" x14ac:dyDescent="0.45">
      <c r="A446" t="s">
        <v>4019</v>
      </c>
      <c r="B446" t="s">
        <v>562</v>
      </c>
      <c r="C446" t="s">
        <v>563</v>
      </c>
      <c r="D446" t="s">
        <v>3276</v>
      </c>
      <c r="E446" t="s">
        <v>3100</v>
      </c>
      <c r="F446" s="33">
        <v>2</v>
      </c>
      <c r="J446" t="s">
        <v>4019</v>
      </c>
      <c r="K446" t="s">
        <v>562</v>
      </c>
      <c r="L446" t="s">
        <v>563</v>
      </c>
      <c r="M446" t="s">
        <v>3276</v>
      </c>
      <c r="N446" t="s">
        <v>3100</v>
      </c>
      <c r="O446" s="47">
        <v>2</v>
      </c>
    </row>
    <row r="447" spans="1:15" x14ac:dyDescent="0.45">
      <c r="A447" t="s">
        <v>4019</v>
      </c>
      <c r="B447" t="s">
        <v>689</v>
      </c>
      <c r="C447" t="s">
        <v>690</v>
      </c>
      <c r="D447" t="s">
        <v>3203</v>
      </c>
      <c r="E447" t="s">
        <v>3113</v>
      </c>
      <c r="F447" s="33">
        <v>6</v>
      </c>
      <c r="J447" t="s">
        <v>4019</v>
      </c>
      <c r="K447" t="s">
        <v>689</v>
      </c>
      <c r="L447" t="s">
        <v>690</v>
      </c>
      <c r="M447" t="s">
        <v>3203</v>
      </c>
      <c r="N447" t="s">
        <v>3113</v>
      </c>
      <c r="O447" s="47">
        <v>6</v>
      </c>
    </row>
    <row r="448" spans="1:15" x14ac:dyDescent="0.45">
      <c r="A448" t="s">
        <v>4019</v>
      </c>
      <c r="B448" t="s">
        <v>689</v>
      </c>
      <c r="C448" t="s">
        <v>690</v>
      </c>
      <c r="D448" t="s">
        <v>3263</v>
      </c>
      <c r="E448" t="s">
        <v>3103</v>
      </c>
      <c r="F448" s="33">
        <v>1</v>
      </c>
      <c r="J448" t="s">
        <v>4019</v>
      </c>
      <c r="K448" t="s">
        <v>689</v>
      </c>
      <c r="L448" t="s">
        <v>690</v>
      </c>
      <c r="M448" t="s">
        <v>3263</v>
      </c>
      <c r="N448" t="s">
        <v>3103</v>
      </c>
      <c r="O448" s="47">
        <v>1</v>
      </c>
    </row>
    <row r="449" spans="1:15" x14ac:dyDescent="0.45">
      <c r="A449" t="s">
        <v>4019</v>
      </c>
      <c r="B449" t="s">
        <v>689</v>
      </c>
      <c r="C449" t="s">
        <v>690</v>
      </c>
      <c r="D449" t="s">
        <v>3276</v>
      </c>
      <c r="E449" t="s">
        <v>3112</v>
      </c>
      <c r="F449" s="33">
        <v>1</v>
      </c>
      <c r="J449" t="s">
        <v>4019</v>
      </c>
      <c r="K449" t="s">
        <v>689</v>
      </c>
      <c r="L449" t="s">
        <v>690</v>
      </c>
      <c r="M449" t="s">
        <v>3276</v>
      </c>
      <c r="N449" t="s">
        <v>3112</v>
      </c>
      <c r="O449" s="47">
        <v>1</v>
      </c>
    </row>
    <row r="450" spans="1:15" x14ac:dyDescent="0.45">
      <c r="A450" t="s">
        <v>4019</v>
      </c>
      <c r="B450" t="s">
        <v>1017</v>
      </c>
      <c r="C450" t="s">
        <v>1018</v>
      </c>
      <c r="D450" t="s">
        <v>3263</v>
      </c>
      <c r="E450" t="s">
        <v>3103</v>
      </c>
      <c r="F450" s="33">
        <v>1</v>
      </c>
      <c r="J450" t="s">
        <v>4019</v>
      </c>
      <c r="K450" t="s">
        <v>1017</v>
      </c>
      <c r="L450" t="s">
        <v>1018</v>
      </c>
      <c r="M450" t="s">
        <v>3263</v>
      </c>
      <c r="N450" t="s">
        <v>3103</v>
      </c>
      <c r="O450" s="47">
        <v>1</v>
      </c>
    </row>
    <row r="451" spans="1:15" x14ac:dyDescent="0.45">
      <c r="A451" t="s">
        <v>4019</v>
      </c>
      <c r="B451" t="s">
        <v>514</v>
      </c>
      <c r="C451" t="s">
        <v>515</v>
      </c>
      <c r="D451" t="s">
        <v>3203</v>
      </c>
      <c r="E451" t="s">
        <v>3113</v>
      </c>
      <c r="F451" s="33">
        <v>16</v>
      </c>
      <c r="J451" t="s">
        <v>4019</v>
      </c>
      <c r="K451" t="s">
        <v>514</v>
      </c>
      <c r="L451" t="s">
        <v>515</v>
      </c>
      <c r="M451" t="s">
        <v>3203</v>
      </c>
      <c r="N451" t="s">
        <v>3113</v>
      </c>
      <c r="O451" s="47">
        <v>16</v>
      </c>
    </row>
    <row r="452" spans="1:15" x14ac:dyDescent="0.45">
      <c r="A452" t="s">
        <v>4019</v>
      </c>
      <c r="B452" t="s">
        <v>514</v>
      </c>
      <c r="C452" t="s">
        <v>515</v>
      </c>
      <c r="D452" t="s">
        <v>3263</v>
      </c>
      <c r="E452" t="s">
        <v>3103</v>
      </c>
      <c r="F452" s="33">
        <v>16</v>
      </c>
      <c r="J452" t="s">
        <v>4019</v>
      </c>
      <c r="K452" t="s">
        <v>514</v>
      </c>
      <c r="L452" t="s">
        <v>515</v>
      </c>
      <c r="M452" t="s">
        <v>3263</v>
      </c>
      <c r="N452" t="s">
        <v>3103</v>
      </c>
      <c r="O452" s="47">
        <v>16</v>
      </c>
    </row>
    <row r="453" spans="1:15" x14ac:dyDescent="0.45">
      <c r="A453" t="s">
        <v>4019</v>
      </c>
      <c r="B453" t="s">
        <v>514</v>
      </c>
      <c r="C453" t="s">
        <v>515</v>
      </c>
      <c r="D453" t="s">
        <v>3276</v>
      </c>
      <c r="E453" t="s">
        <v>3100</v>
      </c>
      <c r="F453" s="33">
        <v>2</v>
      </c>
      <c r="J453" t="s">
        <v>4019</v>
      </c>
      <c r="K453" t="s">
        <v>514</v>
      </c>
      <c r="L453" t="s">
        <v>515</v>
      </c>
      <c r="M453" t="s">
        <v>3276</v>
      </c>
      <c r="N453" t="s">
        <v>3100</v>
      </c>
      <c r="O453" s="47">
        <v>2</v>
      </c>
    </row>
    <row r="454" spans="1:15" x14ac:dyDescent="0.45">
      <c r="A454" t="s">
        <v>4019</v>
      </c>
      <c r="B454" t="s">
        <v>514</v>
      </c>
      <c r="C454" t="s">
        <v>515</v>
      </c>
      <c r="D454" t="s">
        <v>3276</v>
      </c>
      <c r="E454" t="s">
        <v>3112</v>
      </c>
      <c r="F454" s="33">
        <v>1</v>
      </c>
      <c r="J454" t="s">
        <v>4019</v>
      </c>
      <c r="K454" t="s">
        <v>514</v>
      </c>
      <c r="L454" t="s">
        <v>515</v>
      </c>
      <c r="M454" t="s">
        <v>3276</v>
      </c>
      <c r="N454" t="s">
        <v>3112</v>
      </c>
      <c r="O454" s="47">
        <v>1</v>
      </c>
    </row>
    <row r="455" spans="1:15" x14ac:dyDescent="0.45">
      <c r="A455" t="s">
        <v>4019</v>
      </c>
      <c r="B455" t="s">
        <v>1233</v>
      </c>
      <c r="C455" t="s">
        <v>458</v>
      </c>
      <c r="D455" t="s">
        <v>3203</v>
      </c>
      <c r="E455" t="s">
        <v>3113</v>
      </c>
      <c r="F455" s="33">
        <v>1</v>
      </c>
      <c r="J455" t="s">
        <v>4019</v>
      </c>
      <c r="K455" t="s">
        <v>1233</v>
      </c>
      <c r="L455" t="s">
        <v>458</v>
      </c>
      <c r="M455" t="s">
        <v>3203</v>
      </c>
      <c r="N455" t="s">
        <v>3113</v>
      </c>
      <c r="O455" s="47">
        <v>1</v>
      </c>
    </row>
    <row r="456" spans="1:15" x14ac:dyDescent="0.45">
      <c r="A456" t="s">
        <v>4019</v>
      </c>
      <c r="B456" t="s">
        <v>1233</v>
      </c>
      <c r="C456" t="s">
        <v>458</v>
      </c>
      <c r="D456" t="s">
        <v>3263</v>
      </c>
      <c r="E456" t="s">
        <v>3103</v>
      </c>
      <c r="F456" s="33">
        <v>9</v>
      </c>
      <c r="J456" t="s">
        <v>4019</v>
      </c>
      <c r="K456" t="s">
        <v>1233</v>
      </c>
      <c r="L456" t="s">
        <v>458</v>
      </c>
      <c r="M456" t="s">
        <v>3263</v>
      </c>
      <c r="N456" t="s">
        <v>3103</v>
      </c>
      <c r="O456" s="47">
        <v>9</v>
      </c>
    </row>
    <row r="457" spans="1:15" x14ac:dyDescent="0.45">
      <c r="A457" t="s">
        <v>4019</v>
      </c>
      <c r="B457" t="s">
        <v>1233</v>
      </c>
      <c r="C457" t="s">
        <v>458</v>
      </c>
      <c r="D457" t="s">
        <v>3276</v>
      </c>
      <c r="E457" t="s">
        <v>3100</v>
      </c>
      <c r="F457" s="33">
        <v>3</v>
      </c>
      <c r="J457" t="s">
        <v>4019</v>
      </c>
      <c r="K457" t="s">
        <v>1233</v>
      </c>
      <c r="L457" t="s">
        <v>458</v>
      </c>
      <c r="M457" t="s">
        <v>3276</v>
      </c>
      <c r="N457" t="s">
        <v>3100</v>
      </c>
      <c r="O457" s="47">
        <v>3</v>
      </c>
    </row>
    <row r="458" spans="1:15" x14ac:dyDescent="0.45">
      <c r="A458" t="s">
        <v>4019</v>
      </c>
      <c r="B458" t="s">
        <v>797</v>
      </c>
      <c r="C458" t="s">
        <v>798</v>
      </c>
      <c r="D458" t="s">
        <v>3203</v>
      </c>
      <c r="E458" t="s">
        <v>3113</v>
      </c>
      <c r="F458" s="33">
        <v>3</v>
      </c>
      <c r="J458" t="s">
        <v>4019</v>
      </c>
      <c r="K458" t="s">
        <v>797</v>
      </c>
      <c r="L458" t="s">
        <v>798</v>
      </c>
      <c r="M458" t="s">
        <v>3203</v>
      </c>
      <c r="N458" t="s">
        <v>3113</v>
      </c>
      <c r="O458" s="47">
        <v>3</v>
      </c>
    </row>
    <row r="459" spans="1:15" x14ac:dyDescent="0.45">
      <c r="A459" t="s">
        <v>4019</v>
      </c>
      <c r="B459" t="s">
        <v>797</v>
      </c>
      <c r="C459" t="s">
        <v>798</v>
      </c>
      <c r="D459" t="s">
        <v>3263</v>
      </c>
      <c r="E459" t="s">
        <v>3103</v>
      </c>
      <c r="F459" s="33">
        <v>1</v>
      </c>
      <c r="J459" t="s">
        <v>4019</v>
      </c>
      <c r="K459" t="s">
        <v>797</v>
      </c>
      <c r="L459" t="s">
        <v>798</v>
      </c>
      <c r="M459" t="s">
        <v>3263</v>
      </c>
      <c r="N459" t="s">
        <v>3103</v>
      </c>
      <c r="O459" s="47">
        <v>1</v>
      </c>
    </row>
    <row r="460" spans="1:15" x14ac:dyDescent="0.45">
      <c r="A460" t="s">
        <v>4019</v>
      </c>
      <c r="B460" t="s">
        <v>797</v>
      </c>
      <c r="C460" t="s">
        <v>798</v>
      </c>
      <c r="D460" t="s">
        <v>3276</v>
      </c>
      <c r="E460" t="s">
        <v>3100</v>
      </c>
      <c r="F460" s="33">
        <v>1</v>
      </c>
      <c r="J460" t="s">
        <v>4019</v>
      </c>
      <c r="K460" t="s">
        <v>797</v>
      </c>
      <c r="L460" t="s">
        <v>798</v>
      </c>
      <c r="M460" t="s">
        <v>3276</v>
      </c>
      <c r="N460" t="s">
        <v>3100</v>
      </c>
      <c r="O460" s="47">
        <v>1</v>
      </c>
    </row>
    <row r="461" spans="1:15" x14ac:dyDescent="0.45">
      <c r="A461" t="s">
        <v>4019</v>
      </c>
      <c r="B461" t="s">
        <v>452</v>
      </c>
      <c r="C461" t="s">
        <v>453</v>
      </c>
      <c r="D461" t="s">
        <v>3203</v>
      </c>
      <c r="E461" t="s">
        <v>3102</v>
      </c>
      <c r="F461" s="33">
        <v>1</v>
      </c>
      <c r="J461" t="s">
        <v>4019</v>
      </c>
      <c r="K461" t="s">
        <v>452</v>
      </c>
      <c r="L461" t="s">
        <v>453</v>
      </c>
      <c r="M461" t="s">
        <v>3203</v>
      </c>
      <c r="N461" t="s">
        <v>3102</v>
      </c>
      <c r="O461" s="47">
        <v>1</v>
      </c>
    </row>
    <row r="462" spans="1:15" x14ac:dyDescent="0.45">
      <c r="A462" t="s">
        <v>4019</v>
      </c>
      <c r="B462" t="s">
        <v>452</v>
      </c>
      <c r="C462" t="s">
        <v>453</v>
      </c>
      <c r="D462" t="s">
        <v>3203</v>
      </c>
      <c r="E462" t="s">
        <v>3113</v>
      </c>
      <c r="F462" s="33">
        <v>200</v>
      </c>
      <c r="J462" t="s">
        <v>4019</v>
      </c>
      <c r="K462" t="s">
        <v>452</v>
      </c>
      <c r="L462" t="s">
        <v>453</v>
      </c>
      <c r="M462" t="s">
        <v>3203</v>
      </c>
      <c r="N462" t="s">
        <v>3113</v>
      </c>
      <c r="O462" s="47">
        <v>200</v>
      </c>
    </row>
    <row r="463" spans="1:15" x14ac:dyDescent="0.45">
      <c r="A463" t="s">
        <v>4019</v>
      </c>
      <c r="B463" t="s">
        <v>452</v>
      </c>
      <c r="C463" t="s">
        <v>453</v>
      </c>
      <c r="D463" t="s">
        <v>3243</v>
      </c>
      <c r="E463" t="s">
        <v>3104</v>
      </c>
      <c r="F463" s="33">
        <v>3</v>
      </c>
      <c r="J463" t="s">
        <v>4019</v>
      </c>
      <c r="K463" t="s">
        <v>452</v>
      </c>
      <c r="L463" t="s">
        <v>453</v>
      </c>
      <c r="M463" t="s">
        <v>3243</v>
      </c>
      <c r="N463" t="s">
        <v>3104</v>
      </c>
      <c r="O463" s="47">
        <v>3</v>
      </c>
    </row>
    <row r="464" spans="1:15" x14ac:dyDescent="0.45">
      <c r="A464" t="s">
        <v>4019</v>
      </c>
      <c r="B464" t="s">
        <v>452</v>
      </c>
      <c r="C464" t="s">
        <v>453</v>
      </c>
      <c r="D464" t="s">
        <v>3243</v>
      </c>
      <c r="E464" t="s">
        <v>3106</v>
      </c>
      <c r="F464" s="33">
        <v>4</v>
      </c>
      <c r="J464" t="s">
        <v>4019</v>
      </c>
      <c r="K464" t="s">
        <v>452</v>
      </c>
      <c r="L464" t="s">
        <v>453</v>
      </c>
      <c r="M464" t="s">
        <v>3243</v>
      </c>
      <c r="N464" t="s">
        <v>3106</v>
      </c>
      <c r="O464" s="47">
        <v>4</v>
      </c>
    </row>
    <row r="465" spans="1:15" x14ac:dyDescent="0.45">
      <c r="A465" t="s">
        <v>4019</v>
      </c>
      <c r="B465" t="s">
        <v>452</v>
      </c>
      <c r="C465" t="s">
        <v>453</v>
      </c>
      <c r="D465" t="s">
        <v>3276</v>
      </c>
      <c r="E465" t="s">
        <v>3100</v>
      </c>
      <c r="F465" s="33">
        <v>3</v>
      </c>
      <c r="J465" t="s">
        <v>4019</v>
      </c>
      <c r="K465" t="s">
        <v>452</v>
      </c>
      <c r="L465" t="s">
        <v>453</v>
      </c>
      <c r="M465" t="s">
        <v>3276</v>
      </c>
      <c r="N465" t="s">
        <v>3100</v>
      </c>
      <c r="O465" s="47">
        <v>3</v>
      </c>
    </row>
    <row r="466" spans="1:15" x14ac:dyDescent="0.45">
      <c r="A466" t="s">
        <v>4019</v>
      </c>
      <c r="B466" t="s">
        <v>452</v>
      </c>
      <c r="C466" t="s">
        <v>453</v>
      </c>
      <c r="D466" t="s">
        <v>3276</v>
      </c>
      <c r="E466" t="s">
        <v>3112</v>
      </c>
      <c r="F466" s="33">
        <v>1</v>
      </c>
      <c r="J466" t="s">
        <v>4019</v>
      </c>
      <c r="K466" t="s">
        <v>452</v>
      </c>
      <c r="L466" t="s">
        <v>453</v>
      </c>
      <c r="M466" t="s">
        <v>3276</v>
      </c>
      <c r="N466" t="s">
        <v>3112</v>
      </c>
      <c r="O466" s="47">
        <v>1</v>
      </c>
    </row>
    <row r="467" spans="1:15" x14ac:dyDescent="0.45">
      <c r="A467" t="s">
        <v>4019</v>
      </c>
      <c r="B467" t="s">
        <v>372</v>
      </c>
      <c r="C467" t="s">
        <v>3022</v>
      </c>
      <c r="D467" t="s">
        <v>3203</v>
      </c>
      <c r="E467" t="s">
        <v>3113</v>
      </c>
      <c r="F467" s="33">
        <v>8</v>
      </c>
      <c r="J467" t="s">
        <v>4019</v>
      </c>
      <c r="K467" t="s">
        <v>372</v>
      </c>
      <c r="L467" t="s">
        <v>3022</v>
      </c>
      <c r="M467" t="s">
        <v>3203</v>
      </c>
      <c r="N467" t="s">
        <v>3113</v>
      </c>
      <c r="O467" s="47">
        <v>8</v>
      </c>
    </row>
    <row r="468" spans="1:15" x14ac:dyDescent="0.45">
      <c r="A468" t="s">
        <v>4019</v>
      </c>
      <c r="B468" t="s">
        <v>372</v>
      </c>
      <c r="C468" t="s">
        <v>3022</v>
      </c>
      <c r="D468" t="s">
        <v>3243</v>
      </c>
      <c r="E468" t="s">
        <v>3104</v>
      </c>
      <c r="F468" s="33">
        <v>4</v>
      </c>
      <c r="J468" t="s">
        <v>4019</v>
      </c>
      <c r="K468" t="s">
        <v>372</v>
      </c>
      <c r="L468" t="s">
        <v>3022</v>
      </c>
      <c r="M468" t="s">
        <v>3243</v>
      </c>
      <c r="N468" t="s">
        <v>3104</v>
      </c>
      <c r="O468" s="47">
        <v>4</v>
      </c>
    </row>
    <row r="469" spans="1:15" x14ac:dyDescent="0.45">
      <c r="A469" t="s">
        <v>4019</v>
      </c>
      <c r="B469" t="s">
        <v>372</v>
      </c>
      <c r="C469" t="s">
        <v>3022</v>
      </c>
      <c r="D469" t="s">
        <v>3243</v>
      </c>
      <c r="E469" t="s">
        <v>3106</v>
      </c>
      <c r="F469" s="33">
        <v>2</v>
      </c>
      <c r="J469" t="s">
        <v>4019</v>
      </c>
      <c r="K469" t="s">
        <v>372</v>
      </c>
      <c r="L469" t="s">
        <v>3022</v>
      </c>
      <c r="M469" t="s">
        <v>3243</v>
      </c>
      <c r="N469" t="s">
        <v>3106</v>
      </c>
      <c r="O469" s="47">
        <v>2</v>
      </c>
    </row>
    <row r="470" spans="1:15" x14ac:dyDescent="0.45">
      <c r="A470" t="s">
        <v>4019</v>
      </c>
      <c r="B470" t="s">
        <v>372</v>
      </c>
      <c r="C470" t="s">
        <v>3022</v>
      </c>
      <c r="D470" t="s">
        <v>3263</v>
      </c>
      <c r="E470" t="s">
        <v>3103</v>
      </c>
      <c r="F470" s="33">
        <v>1</v>
      </c>
      <c r="J470" t="s">
        <v>4019</v>
      </c>
      <c r="K470" t="s">
        <v>372</v>
      </c>
      <c r="L470" t="s">
        <v>3022</v>
      </c>
      <c r="M470" t="s">
        <v>3263</v>
      </c>
      <c r="N470" t="s">
        <v>3103</v>
      </c>
      <c r="O470" s="47">
        <v>1</v>
      </c>
    </row>
    <row r="471" spans="1:15" x14ac:dyDescent="0.45">
      <c r="A471" t="s">
        <v>4019</v>
      </c>
      <c r="B471" t="s">
        <v>372</v>
      </c>
      <c r="C471" t="s">
        <v>3022</v>
      </c>
      <c r="D471" t="s">
        <v>3276</v>
      </c>
      <c r="E471" t="s">
        <v>3100</v>
      </c>
      <c r="F471" s="33">
        <v>8</v>
      </c>
      <c r="J471" t="s">
        <v>4019</v>
      </c>
      <c r="K471" t="s">
        <v>372</v>
      </c>
      <c r="L471" t="s">
        <v>3022</v>
      </c>
      <c r="M471" t="s">
        <v>3276</v>
      </c>
      <c r="N471" t="s">
        <v>3100</v>
      </c>
      <c r="O471" s="47">
        <v>8</v>
      </c>
    </row>
    <row r="472" spans="1:15" x14ac:dyDescent="0.45">
      <c r="A472" t="s">
        <v>4019</v>
      </c>
      <c r="B472" t="s">
        <v>372</v>
      </c>
      <c r="C472" t="s">
        <v>3022</v>
      </c>
      <c r="D472" t="s">
        <v>3276</v>
      </c>
      <c r="E472" t="s">
        <v>3112</v>
      </c>
      <c r="F472" s="33">
        <v>2</v>
      </c>
      <c r="J472" t="s">
        <v>4019</v>
      </c>
      <c r="K472" t="s">
        <v>372</v>
      </c>
      <c r="L472" t="s">
        <v>3022</v>
      </c>
      <c r="M472" t="s">
        <v>3276</v>
      </c>
      <c r="N472" t="s">
        <v>3112</v>
      </c>
      <c r="O472" s="47">
        <v>2</v>
      </c>
    </row>
    <row r="473" spans="1:15" x14ac:dyDescent="0.45">
      <c r="A473" t="s">
        <v>4019</v>
      </c>
      <c r="B473" t="s">
        <v>172</v>
      </c>
      <c r="C473" t="s">
        <v>173</v>
      </c>
      <c r="D473" t="s">
        <v>3203</v>
      </c>
      <c r="E473" t="s">
        <v>3102</v>
      </c>
      <c r="F473" s="33">
        <v>1</v>
      </c>
      <c r="J473" t="s">
        <v>4019</v>
      </c>
      <c r="K473" t="s">
        <v>172</v>
      </c>
      <c r="L473" t="s">
        <v>173</v>
      </c>
      <c r="M473" t="s">
        <v>3203</v>
      </c>
      <c r="N473" t="s">
        <v>3102</v>
      </c>
      <c r="O473" s="47">
        <v>1</v>
      </c>
    </row>
    <row r="474" spans="1:15" x14ac:dyDescent="0.45">
      <c r="A474" t="s">
        <v>4019</v>
      </c>
      <c r="B474" t="s">
        <v>1019</v>
      </c>
      <c r="C474" t="s">
        <v>1020</v>
      </c>
      <c r="D474" t="s">
        <v>3263</v>
      </c>
      <c r="E474" t="s">
        <v>3103</v>
      </c>
      <c r="F474" s="33">
        <v>19</v>
      </c>
      <c r="J474" t="s">
        <v>4019</v>
      </c>
      <c r="K474" t="s">
        <v>1019</v>
      </c>
      <c r="L474" t="s">
        <v>1020</v>
      </c>
      <c r="M474" t="s">
        <v>3263</v>
      </c>
      <c r="N474" t="s">
        <v>3103</v>
      </c>
      <c r="O474" s="47">
        <v>19</v>
      </c>
    </row>
    <row r="475" spans="1:15" x14ac:dyDescent="0.45">
      <c r="A475" t="s">
        <v>4019</v>
      </c>
      <c r="B475" t="s">
        <v>1019</v>
      </c>
      <c r="C475" t="s">
        <v>1020</v>
      </c>
      <c r="D475" t="s">
        <v>3276</v>
      </c>
      <c r="E475" t="s">
        <v>3112</v>
      </c>
      <c r="F475" s="33">
        <v>2</v>
      </c>
      <c r="J475" t="s">
        <v>4019</v>
      </c>
      <c r="K475" t="s">
        <v>1019</v>
      </c>
      <c r="L475" t="s">
        <v>1020</v>
      </c>
      <c r="M475" t="s">
        <v>3276</v>
      </c>
      <c r="N475" t="s">
        <v>3112</v>
      </c>
      <c r="O475" s="47">
        <v>2</v>
      </c>
    </row>
    <row r="476" spans="1:15" x14ac:dyDescent="0.45">
      <c r="A476" t="s">
        <v>4019</v>
      </c>
      <c r="B476" t="s">
        <v>324</v>
      </c>
      <c r="C476" t="s">
        <v>325</v>
      </c>
      <c r="D476" t="s">
        <v>3203</v>
      </c>
      <c r="E476" t="s">
        <v>3108</v>
      </c>
      <c r="F476" s="33">
        <v>1</v>
      </c>
      <c r="J476" t="s">
        <v>4019</v>
      </c>
      <c r="K476" t="s">
        <v>324</v>
      </c>
      <c r="L476" t="s">
        <v>325</v>
      </c>
      <c r="M476" t="s">
        <v>3203</v>
      </c>
      <c r="N476" t="s">
        <v>3108</v>
      </c>
      <c r="O476" s="47">
        <v>1</v>
      </c>
    </row>
    <row r="477" spans="1:15" x14ac:dyDescent="0.45">
      <c r="A477" t="s">
        <v>4019</v>
      </c>
      <c r="B477" t="s">
        <v>324</v>
      </c>
      <c r="C477" t="s">
        <v>325</v>
      </c>
      <c r="D477" t="s">
        <v>3203</v>
      </c>
      <c r="E477" t="s">
        <v>3113</v>
      </c>
      <c r="F477" s="33">
        <v>50</v>
      </c>
      <c r="J477" t="s">
        <v>4019</v>
      </c>
      <c r="K477" t="s">
        <v>324</v>
      </c>
      <c r="L477" t="s">
        <v>325</v>
      </c>
      <c r="M477" t="s">
        <v>3203</v>
      </c>
      <c r="N477" t="s">
        <v>3113</v>
      </c>
      <c r="O477" s="47">
        <v>50</v>
      </c>
    </row>
    <row r="478" spans="1:15" x14ac:dyDescent="0.45">
      <c r="A478" t="s">
        <v>4019</v>
      </c>
      <c r="B478" t="s">
        <v>324</v>
      </c>
      <c r="C478" t="s">
        <v>325</v>
      </c>
      <c r="D478" t="s">
        <v>3243</v>
      </c>
      <c r="E478" t="s">
        <v>3104</v>
      </c>
      <c r="F478" s="33">
        <v>3</v>
      </c>
      <c r="J478" t="s">
        <v>4019</v>
      </c>
      <c r="K478" t="s">
        <v>324</v>
      </c>
      <c r="L478" t="s">
        <v>325</v>
      </c>
      <c r="M478" t="s">
        <v>3243</v>
      </c>
      <c r="N478" t="s">
        <v>3104</v>
      </c>
      <c r="O478" s="47">
        <v>3</v>
      </c>
    </row>
    <row r="479" spans="1:15" x14ac:dyDescent="0.45">
      <c r="A479" t="s">
        <v>4019</v>
      </c>
      <c r="B479" t="s">
        <v>324</v>
      </c>
      <c r="C479" t="s">
        <v>325</v>
      </c>
      <c r="D479" t="s">
        <v>3263</v>
      </c>
      <c r="E479" t="s">
        <v>3118</v>
      </c>
      <c r="F479" s="33">
        <v>1</v>
      </c>
      <c r="J479" t="s">
        <v>4019</v>
      </c>
      <c r="K479" t="s">
        <v>324</v>
      </c>
      <c r="L479" t="s">
        <v>325</v>
      </c>
      <c r="M479" t="s">
        <v>3263</v>
      </c>
      <c r="N479" t="s">
        <v>3118</v>
      </c>
      <c r="O479" s="47">
        <v>1</v>
      </c>
    </row>
    <row r="480" spans="1:15" x14ac:dyDescent="0.45">
      <c r="A480" t="s">
        <v>4019</v>
      </c>
      <c r="B480" t="s">
        <v>324</v>
      </c>
      <c r="C480" t="s">
        <v>325</v>
      </c>
      <c r="D480" t="s">
        <v>3263</v>
      </c>
      <c r="E480" t="s">
        <v>3103</v>
      </c>
      <c r="F480" s="33">
        <v>1</v>
      </c>
      <c r="J480" t="s">
        <v>4019</v>
      </c>
      <c r="K480" t="s">
        <v>324</v>
      </c>
      <c r="L480" t="s">
        <v>325</v>
      </c>
      <c r="M480" t="s">
        <v>3263</v>
      </c>
      <c r="N480" t="s">
        <v>3103</v>
      </c>
      <c r="O480" s="47">
        <v>1</v>
      </c>
    </row>
    <row r="481" spans="1:15" x14ac:dyDescent="0.45">
      <c r="A481" t="s">
        <v>4019</v>
      </c>
      <c r="B481" t="s">
        <v>324</v>
      </c>
      <c r="C481" t="s">
        <v>325</v>
      </c>
      <c r="D481" t="s">
        <v>3276</v>
      </c>
      <c r="E481" t="s">
        <v>3100</v>
      </c>
      <c r="F481" s="33">
        <v>11</v>
      </c>
      <c r="J481" t="s">
        <v>4019</v>
      </c>
      <c r="K481" t="s">
        <v>324</v>
      </c>
      <c r="L481" t="s">
        <v>325</v>
      </c>
      <c r="M481" t="s">
        <v>3276</v>
      </c>
      <c r="N481" t="s">
        <v>3100</v>
      </c>
      <c r="O481" s="47">
        <v>11</v>
      </c>
    </row>
    <row r="482" spans="1:15" x14ac:dyDescent="0.45">
      <c r="A482" t="s">
        <v>4019</v>
      </c>
      <c r="B482" t="s">
        <v>324</v>
      </c>
      <c r="C482" t="s">
        <v>325</v>
      </c>
      <c r="D482" t="s">
        <v>3276</v>
      </c>
      <c r="E482" t="s">
        <v>3112</v>
      </c>
      <c r="F482" s="33">
        <v>5</v>
      </c>
      <c r="J482" t="s">
        <v>4019</v>
      </c>
      <c r="K482" t="s">
        <v>324</v>
      </c>
      <c r="L482" t="s">
        <v>325</v>
      </c>
      <c r="M482" t="s">
        <v>3276</v>
      </c>
      <c r="N482" t="s">
        <v>3112</v>
      </c>
      <c r="O482" s="47">
        <v>5</v>
      </c>
    </row>
    <row r="483" spans="1:15" x14ac:dyDescent="0.45">
      <c r="A483" t="s">
        <v>4019</v>
      </c>
      <c r="B483" t="s">
        <v>245</v>
      </c>
      <c r="C483" t="s">
        <v>246</v>
      </c>
      <c r="D483" t="s">
        <v>3342</v>
      </c>
      <c r="E483" t="s">
        <v>3115</v>
      </c>
      <c r="F483" s="33">
        <v>4</v>
      </c>
      <c r="J483" t="s">
        <v>4019</v>
      </c>
      <c r="K483" t="s">
        <v>245</v>
      </c>
      <c r="L483" t="s">
        <v>246</v>
      </c>
      <c r="M483" t="s">
        <v>3342</v>
      </c>
      <c r="N483" t="s">
        <v>3115</v>
      </c>
      <c r="O483" s="47">
        <v>4</v>
      </c>
    </row>
    <row r="484" spans="1:15" x14ac:dyDescent="0.45">
      <c r="A484" t="s">
        <v>4019</v>
      </c>
      <c r="B484" t="s">
        <v>245</v>
      </c>
      <c r="C484" t="s">
        <v>246</v>
      </c>
      <c r="D484" t="s">
        <v>3342</v>
      </c>
      <c r="E484" t="s">
        <v>3116</v>
      </c>
      <c r="F484" s="33">
        <v>1</v>
      </c>
      <c r="J484" t="s">
        <v>4019</v>
      </c>
      <c r="K484" t="s">
        <v>245</v>
      </c>
      <c r="L484" t="s">
        <v>246</v>
      </c>
      <c r="M484" t="s">
        <v>3342</v>
      </c>
      <c r="N484" t="s">
        <v>3116</v>
      </c>
      <c r="O484" s="47">
        <v>1</v>
      </c>
    </row>
    <row r="485" spans="1:15" x14ac:dyDescent="0.45">
      <c r="A485" t="s">
        <v>4019</v>
      </c>
      <c r="B485" t="s">
        <v>245</v>
      </c>
      <c r="C485" t="s">
        <v>246</v>
      </c>
      <c r="D485" t="s">
        <v>3203</v>
      </c>
      <c r="E485" t="s">
        <v>3102</v>
      </c>
      <c r="F485" s="33">
        <v>2</v>
      </c>
      <c r="J485" t="s">
        <v>4019</v>
      </c>
      <c r="K485" t="s">
        <v>245</v>
      </c>
      <c r="L485" t="s">
        <v>246</v>
      </c>
      <c r="M485" t="s">
        <v>3203</v>
      </c>
      <c r="N485" t="s">
        <v>3102</v>
      </c>
      <c r="O485" s="47">
        <v>2</v>
      </c>
    </row>
    <row r="486" spans="1:15" x14ac:dyDescent="0.45">
      <c r="A486" t="s">
        <v>4019</v>
      </c>
      <c r="B486" t="s">
        <v>245</v>
      </c>
      <c r="C486" t="s">
        <v>246</v>
      </c>
      <c r="D486" t="s">
        <v>3203</v>
      </c>
      <c r="E486" t="s">
        <v>3113</v>
      </c>
      <c r="F486" s="33">
        <v>29</v>
      </c>
      <c r="J486" t="s">
        <v>4019</v>
      </c>
      <c r="K486" t="s">
        <v>245</v>
      </c>
      <c r="L486" t="s">
        <v>246</v>
      </c>
      <c r="M486" t="s">
        <v>3203</v>
      </c>
      <c r="N486" t="s">
        <v>3113</v>
      </c>
      <c r="O486" s="47">
        <v>29</v>
      </c>
    </row>
    <row r="487" spans="1:15" x14ac:dyDescent="0.45">
      <c r="A487" t="s">
        <v>4019</v>
      </c>
      <c r="B487" t="s">
        <v>245</v>
      </c>
      <c r="C487" t="s">
        <v>246</v>
      </c>
      <c r="D487" t="s">
        <v>3263</v>
      </c>
      <c r="E487" t="s">
        <v>3103</v>
      </c>
      <c r="F487" s="33">
        <v>4</v>
      </c>
      <c r="J487" t="s">
        <v>4019</v>
      </c>
      <c r="K487" t="s">
        <v>245</v>
      </c>
      <c r="L487" t="s">
        <v>246</v>
      </c>
      <c r="M487" t="s">
        <v>3263</v>
      </c>
      <c r="N487" t="s">
        <v>3103</v>
      </c>
      <c r="O487" s="47">
        <v>4</v>
      </c>
    </row>
    <row r="488" spans="1:15" x14ac:dyDescent="0.45">
      <c r="A488" t="s">
        <v>4019</v>
      </c>
      <c r="B488" t="s">
        <v>245</v>
      </c>
      <c r="C488" t="s">
        <v>246</v>
      </c>
      <c r="D488" t="s">
        <v>3276</v>
      </c>
      <c r="E488" t="s">
        <v>3100</v>
      </c>
      <c r="F488" s="33">
        <v>1</v>
      </c>
      <c r="J488" t="s">
        <v>4019</v>
      </c>
      <c r="K488" t="s">
        <v>245</v>
      </c>
      <c r="L488" t="s">
        <v>246</v>
      </c>
      <c r="M488" t="s">
        <v>3276</v>
      </c>
      <c r="N488" t="s">
        <v>3100</v>
      </c>
      <c r="O488" s="47">
        <v>1</v>
      </c>
    </row>
    <row r="489" spans="1:15" x14ac:dyDescent="0.45">
      <c r="A489" t="s">
        <v>4019</v>
      </c>
      <c r="B489" t="s">
        <v>245</v>
      </c>
      <c r="C489" t="s">
        <v>246</v>
      </c>
      <c r="D489" t="s">
        <v>3276</v>
      </c>
      <c r="E489" t="s">
        <v>3112</v>
      </c>
      <c r="F489" s="33">
        <v>1</v>
      </c>
      <c r="J489" t="s">
        <v>4019</v>
      </c>
      <c r="K489" t="s">
        <v>245</v>
      </c>
      <c r="L489" t="s">
        <v>246</v>
      </c>
      <c r="M489" t="s">
        <v>3276</v>
      </c>
      <c r="N489" t="s">
        <v>3112</v>
      </c>
      <c r="O489" s="47">
        <v>1</v>
      </c>
    </row>
    <row r="490" spans="1:15" x14ac:dyDescent="0.45">
      <c r="A490" t="s">
        <v>4019</v>
      </c>
      <c r="B490" t="s">
        <v>864</v>
      </c>
      <c r="C490" t="s">
        <v>865</v>
      </c>
      <c r="D490" t="s">
        <v>3203</v>
      </c>
      <c r="E490" t="s">
        <v>3113</v>
      </c>
      <c r="F490" s="33">
        <v>18</v>
      </c>
      <c r="J490" t="s">
        <v>4019</v>
      </c>
      <c r="K490" t="s">
        <v>864</v>
      </c>
      <c r="L490" t="s">
        <v>865</v>
      </c>
      <c r="M490" t="s">
        <v>3203</v>
      </c>
      <c r="N490" t="s">
        <v>3113</v>
      </c>
      <c r="O490" s="47">
        <v>18</v>
      </c>
    </row>
    <row r="491" spans="1:15" x14ac:dyDescent="0.45">
      <c r="A491" t="s">
        <v>4019</v>
      </c>
      <c r="B491" t="s">
        <v>864</v>
      </c>
      <c r="C491" t="s">
        <v>865</v>
      </c>
      <c r="D491" t="s">
        <v>3243</v>
      </c>
      <c r="E491" t="s">
        <v>3104</v>
      </c>
      <c r="F491" s="33">
        <v>1</v>
      </c>
      <c r="J491" t="s">
        <v>4019</v>
      </c>
      <c r="K491" t="s">
        <v>864</v>
      </c>
      <c r="L491" t="s">
        <v>865</v>
      </c>
      <c r="M491" t="s">
        <v>3243</v>
      </c>
      <c r="N491" t="s">
        <v>3104</v>
      </c>
      <c r="O491" s="47">
        <v>1</v>
      </c>
    </row>
    <row r="492" spans="1:15" x14ac:dyDescent="0.45">
      <c r="A492" t="s">
        <v>4019</v>
      </c>
      <c r="B492" t="s">
        <v>864</v>
      </c>
      <c r="C492" t="s">
        <v>865</v>
      </c>
      <c r="D492" t="s">
        <v>3263</v>
      </c>
      <c r="E492" t="s">
        <v>3103</v>
      </c>
      <c r="F492" s="33">
        <v>2</v>
      </c>
      <c r="J492" t="s">
        <v>4019</v>
      </c>
      <c r="K492" t="s">
        <v>864</v>
      </c>
      <c r="L492" t="s">
        <v>865</v>
      </c>
      <c r="M492" t="s">
        <v>3263</v>
      </c>
      <c r="N492" t="s">
        <v>3103</v>
      </c>
      <c r="O492" s="47">
        <v>2</v>
      </c>
    </row>
    <row r="493" spans="1:15" x14ac:dyDescent="0.45">
      <c r="A493" t="s">
        <v>4019</v>
      </c>
      <c r="B493" t="s">
        <v>864</v>
      </c>
      <c r="C493" t="s">
        <v>865</v>
      </c>
      <c r="D493" t="s">
        <v>3276</v>
      </c>
      <c r="E493" t="s">
        <v>3100</v>
      </c>
      <c r="F493" s="33">
        <v>2</v>
      </c>
      <c r="J493" t="s">
        <v>4019</v>
      </c>
      <c r="K493" t="s">
        <v>864</v>
      </c>
      <c r="L493" t="s">
        <v>865</v>
      </c>
      <c r="M493" t="s">
        <v>3276</v>
      </c>
      <c r="N493" t="s">
        <v>3100</v>
      </c>
      <c r="O493" s="47">
        <v>2</v>
      </c>
    </row>
    <row r="494" spans="1:15" x14ac:dyDescent="0.45">
      <c r="A494" t="s">
        <v>4019</v>
      </c>
      <c r="B494" t="s">
        <v>864</v>
      </c>
      <c r="C494" t="s">
        <v>865</v>
      </c>
      <c r="D494" t="s">
        <v>3276</v>
      </c>
      <c r="E494" t="s">
        <v>3112</v>
      </c>
      <c r="F494" s="33">
        <v>3</v>
      </c>
      <c r="J494" t="s">
        <v>4019</v>
      </c>
      <c r="K494" t="s">
        <v>864</v>
      </c>
      <c r="L494" t="s">
        <v>865</v>
      </c>
      <c r="M494" t="s">
        <v>3276</v>
      </c>
      <c r="N494" t="s">
        <v>3112</v>
      </c>
      <c r="O494" s="47">
        <v>3</v>
      </c>
    </row>
    <row r="495" spans="1:15" x14ac:dyDescent="0.45">
      <c r="A495" t="s">
        <v>4019</v>
      </c>
      <c r="B495" t="s">
        <v>137</v>
      </c>
      <c r="C495" t="s">
        <v>138</v>
      </c>
      <c r="D495" t="s">
        <v>3263</v>
      </c>
      <c r="E495" t="s">
        <v>3103</v>
      </c>
      <c r="F495" s="33">
        <v>4</v>
      </c>
      <c r="J495" t="s">
        <v>4019</v>
      </c>
      <c r="K495" t="s">
        <v>137</v>
      </c>
      <c r="L495" t="s">
        <v>138</v>
      </c>
      <c r="M495" t="s">
        <v>3263</v>
      </c>
      <c r="N495" t="s">
        <v>3103</v>
      </c>
      <c r="O495" s="47">
        <v>4</v>
      </c>
    </row>
    <row r="496" spans="1:15" x14ac:dyDescent="0.45">
      <c r="A496" t="s">
        <v>4019</v>
      </c>
      <c r="B496" t="s">
        <v>137</v>
      </c>
      <c r="C496" t="s">
        <v>138</v>
      </c>
      <c r="D496" t="s">
        <v>3276</v>
      </c>
      <c r="E496" t="s">
        <v>3100</v>
      </c>
      <c r="F496" s="33">
        <v>1</v>
      </c>
      <c r="J496" t="s">
        <v>4019</v>
      </c>
      <c r="K496" t="s">
        <v>137</v>
      </c>
      <c r="L496" t="s">
        <v>138</v>
      </c>
      <c r="M496" t="s">
        <v>3276</v>
      </c>
      <c r="N496" t="s">
        <v>3100</v>
      </c>
      <c r="O496" s="47">
        <v>1</v>
      </c>
    </row>
    <row r="497" spans="1:15" x14ac:dyDescent="0.45">
      <c r="A497" t="s">
        <v>4019</v>
      </c>
      <c r="B497" t="s">
        <v>137</v>
      </c>
      <c r="C497" t="s">
        <v>138</v>
      </c>
      <c r="D497" t="s">
        <v>3276</v>
      </c>
      <c r="E497" t="s">
        <v>3112</v>
      </c>
      <c r="F497" s="33">
        <v>2</v>
      </c>
      <c r="J497" t="s">
        <v>4019</v>
      </c>
      <c r="K497" t="s">
        <v>137</v>
      </c>
      <c r="L497" t="s">
        <v>138</v>
      </c>
      <c r="M497" t="s">
        <v>3276</v>
      </c>
      <c r="N497" t="s">
        <v>3112</v>
      </c>
      <c r="O497" s="47">
        <v>2</v>
      </c>
    </row>
    <row r="498" spans="1:15" x14ac:dyDescent="0.45">
      <c r="A498" t="s">
        <v>4019</v>
      </c>
      <c r="B498" t="s">
        <v>482</v>
      </c>
      <c r="C498" t="s">
        <v>483</v>
      </c>
      <c r="D498" t="s">
        <v>3203</v>
      </c>
      <c r="E498" t="s">
        <v>3113</v>
      </c>
      <c r="F498" s="33">
        <v>37</v>
      </c>
      <c r="J498" t="s">
        <v>4019</v>
      </c>
      <c r="K498" t="s">
        <v>482</v>
      </c>
      <c r="L498" t="s">
        <v>483</v>
      </c>
      <c r="M498" t="s">
        <v>3203</v>
      </c>
      <c r="N498" t="s">
        <v>3113</v>
      </c>
      <c r="O498" s="47">
        <v>37</v>
      </c>
    </row>
    <row r="499" spans="1:15" x14ac:dyDescent="0.45">
      <c r="A499" t="s">
        <v>4019</v>
      </c>
      <c r="B499" t="s">
        <v>482</v>
      </c>
      <c r="C499" t="s">
        <v>483</v>
      </c>
      <c r="D499" t="s">
        <v>3243</v>
      </c>
      <c r="E499" t="s">
        <v>3104</v>
      </c>
      <c r="F499" s="33">
        <v>2</v>
      </c>
      <c r="J499" t="s">
        <v>4019</v>
      </c>
      <c r="K499" t="s">
        <v>482</v>
      </c>
      <c r="L499" t="s">
        <v>483</v>
      </c>
      <c r="M499" t="s">
        <v>3243</v>
      </c>
      <c r="N499" t="s">
        <v>3104</v>
      </c>
      <c r="O499" s="47">
        <v>2</v>
      </c>
    </row>
    <row r="500" spans="1:15" x14ac:dyDescent="0.45">
      <c r="A500" t="s">
        <v>4019</v>
      </c>
      <c r="B500" t="s">
        <v>482</v>
      </c>
      <c r="C500" t="s">
        <v>483</v>
      </c>
      <c r="D500" t="s">
        <v>3263</v>
      </c>
      <c r="E500" t="s">
        <v>3118</v>
      </c>
      <c r="F500" s="33">
        <v>1</v>
      </c>
      <c r="J500" t="s">
        <v>4019</v>
      </c>
      <c r="K500" t="s">
        <v>482</v>
      </c>
      <c r="L500" t="s">
        <v>483</v>
      </c>
      <c r="M500" t="s">
        <v>3263</v>
      </c>
      <c r="N500" t="s">
        <v>3118</v>
      </c>
      <c r="O500" s="47">
        <v>1</v>
      </c>
    </row>
    <row r="501" spans="1:15" x14ac:dyDescent="0.45">
      <c r="A501" t="s">
        <v>4019</v>
      </c>
      <c r="B501" t="s">
        <v>482</v>
      </c>
      <c r="C501" t="s">
        <v>483</v>
      </c>
      <c r="D501" t="s">
        <v>3263</v>
      </c>
      <c r="E501" t="s">
        <v>3103</v>
      </c>
      <c r="F501" s="33">
        <v>9</v>
      </c>
      <c r="J501" t="s">
        <v>4019</v>
      </c>
      <c r="K501" t="s">
        <v>482</v>
      </c>
      <c r="L501" t="s">
        <v>483</v>
      </c>
      <c r="M501" t="s">
        <v>3263</v>
      </c>
      <c r="N501" t="s">
        <v>3103</v>
      </c>
      <c r="O501" s="47">
        <v>9</v>
      </c>
    </row>
    <row r="502" spans="1:15" x14ac:dyDescent="0.45">
      <c r="A502" t="s">
        <v>4019</v>
      </c>
      <c r="B502" t="s">
        <v>482</v>
      </c>
      <c r="C502" t="s">
        <v>483</v>
      </c>
      <c r="D502" t="s">
        <v>3276</v>
      </c>
      <c r="E502" t="s">
        <v>3100</v>
      </c>
      <c r="F502" s="33">
        <v>1</v>
      </c>
      <c r="J502" t="s">
        <v>4019</v>
      </c>
      <c r="K502" t="s">
        <v>482</v>
      </c>
      <c r="L502" t="s">
        <v>483</v>
      </c>
      <c r="M502" t="s">
        <v>3276</v>
      </c>
      <c r="N502" t="s">
        <v>3100</v>
      </c>
      <c r="O502" s="47">
        <v>1</v>
      </c>
    </row>
    <row r="503" spans="1:15" x14ac:dyDescent="0.45">
      <c r="A503" t="s">
        <v>4019</v>
      </c>
      <c r="B503" t="s">
        <v>482</v>
      </c>
      <c r="C503" t="s">
        <v>483</v>
      </c>
      <c r="D503" t="s">
        <v>3276</v>
      </c>
      <c r="E503" t="s">
        <v>3112</v>
      </c>
      <c r="F503" s="33">
        <v>3</v>
      </c>
      <c r="J503" t="s">
        <v>4019</v>
      </c>
      <c r="K503" t="s">
        <v>482</v>
      </c>
      <c r="L503" t="s">
        <v>483</v>
      </c>
      <c r="M503" t="s">
        <v>3276</v>
      </c>
      <c r="N503" t="s">
        <v>3112</v>
      </c>
      <c r="O503" s="47">
        <v>3</v>
      </c>
    </row>
    <row r="504" spans="1:15" x14ac:dyDescent="0.45">
      <c r="A504" t="s">
        <v>4019</v>
      </c>
      <c r="B504" t="s">
        <v>1267</v>
      </c>
      <c r="C504" t="s">
        <v>1268</v>
      </c>
      <c r="D504" t="s">
        <v>3203</v>
      </c>
      <c r="E504" t="s">
        <v>3113</v>
      </c>
      <c r="F504" s="33">
        <v>19</v>
      </c>
      <c r="J504" t="s">
        <v>4019</v>
      </c>
      <c r="K504" t="s">
        <v>1267</v>
      </c>
      <c r="L504" t="s">
        <v>1268</v>
      </c>
      <c r="M504" t="s">
        <v>3203</v>
      </c>
      <c r="N504" t="s">
        <v>3113</v>
      </c>
      <c r="O504" s="47">
        <v>19</v>
      </c>
    </row>
    <row r="505" spans="1:15" x14ac:dyDescent="0.45">
      <c r="A505" t="s">
        <v>4019</v>
      </c>
      <c r="B505" t="s">
        <v>1267</v>
      </c>
      <c r="C505" t="s">
        <v>1268</v>
      </c>
      <c r="D505" t="s">
        <v>3203</v>
      </c>
      <c r="E505" t="s">
        <v>3781</v>
      </c>
      <c r="F505" s="33">
        <v>2</v>
      </c>
      <c r="J505" t="s">
        <v>4019</v>
      </c>
      <c r="K505" t="s">
        <v>1267</v>
      </c>
      <c r="L505" t="s">
        <v>1268</v>
      </c>
      <c r="M505" t="s">
        <v>3203</v>
      </c>
      <c r="N505" t="s">
        <v>3781</v>
      </c>
      <c r="O505" s="47">
        <v>2</v>
      </c>
    </row>
    <row r="506" spans="1:15" x14ac:dyDescent="0.45">
      <c r="A506" t="s">
        <v>4019</v>
      </c>
      <c r="B506" t="s">
        <v>1267</v>
      </c>
      <c r="C506" t="s">
        <v>1268</v>
      </c>
      <c r="D506" t="s">
        <v>3263</v>
      </c>
      <c r="E506" t="s">
        <v>3103</v>
      </c>
      <c r="F506" s="33">
        <v>5</v>
      </c>
      <c r="J506" t="s">
        <v>4019</v>
      </c>
      <c r="K506" t="s">
        <v>1267</v>
      </c>
      <c r="L506" t="s">
        <v>1268</v>
      </c>
      <c r="M506" t="s">
        <v>3263</v>
      </c>
      <c r="N506" t="s">
        <v>3103</v>
      </c>
      <c r="O506" s="47">
        <v>5</v>
      </c>
    </row>
    <row r="507" spans="1:15" x14ac:dyDescent="0.45">
      <c r="A507" t="s">
        <v>4019</v>
      </c>
      <c r="B507" t="s">
        <v>1267</v>
      </c>
      <c r="C507" t="s">
        <v>1268</v>
      </c>
      <c r="D507" t="s">
        <v>3276</v>
      </c>
      <c r="E507" t="s">
        <v>3100</v>
      </c>
      <c r="F507" s="33">
        <v>4</v>
      </c>
      <c r="J507" t="s">
        <v>4019</v>
      </c>
      <c r="K507" t="s">
        <v>1267</v>
      </c>
      <c r="L507" t="s">
        <v>1268</v>
      </c>
      <c r="M507" t="s">
        <v>3276</v>
      </c>
      <c r="N507" t="s">
        <v>3100</v>
      </c>
      <c r="O507" s="47">
        <v>4</v>
      </c>
    </row>
    <row r="508" spans="1:15" x14ac:dyDescent="0.45">
      <c r="A508" t="s">
        <v>4019</v>
      </c>
      <c r="B508" t="s">
        <v>1267</v>
      </c>
      <c r="C508" t="s">
        <v>1268</v>
      </c>
      <c r="D508" t="s">
        <v>3276</v>
      </c>
      <c r="E508" t="s">
        <v>3112</v>
      </c>
      <c r="F508" s="33">
        <v>1</v>
      </c>
      <c r="J508" t="s">
        <v>4019</v>
      </c>
      <c r="K508" t="s">
        <v>1267</v>
      </c>
      <c r="L508" t="s">
        <v>1268</v>
      </c>
      <c r="M508" t="s">
        <v>3276</v>
      </c>
      <c r="N508" t="s">
        <v>3112</v>
      </c>
      <c r="O508" s="47">
        <v>1</v>
      </c>
    </row>
    <row r="509" spans="1:15" x14ac:dyDescent="0.45">
      <c r="A509" t="s">
        <v>4019</v>
      </c>
      <c r="B509" t="s">
        <v>1259</v>
      </c>
      <c r="C509" t="s">
        <v>1260</v>
      </c>
      <c r="D509" t="s">
        <v>3203</v>
      </c>
      <c r="E509" t="s">
        <v>3108</v>
      </c>
      <c r="F509" s="33">
        <v>24</v>
      </c>
      <c r="J509" t="s">
        <v>4019</v>
      </c>
      <c r="K509" t="s">
        <v>1259</v>
      </c>
      <c r="L509" t="s">
        <v>1260</v>
      </c>
      <c r="M509" t="s">
        <v>3203</v>
      </c>
      <c r="N509" t="s">
        <v>3108</v>
      </c>
      <c r="O509" s="47">
        <v>24</v>
      </c>
    </row>
    <row r="510" spans="1:15" x14ac:dyDescent="0.45">
      <c r="A510" t="s">
        <v>4019</v>
      </c>
      <c r="B510" t="s">
        <v>1259</v>
      </c>
      <c r="C510" t="s">
        <v>1260</v>
      </c>
      <c r="D510" t="s">
        <v>3203</v>
      </c>
      <c r="E510" t="s">
        <v>3113</v>
      </c>
      <c r="F510" s="33">
        <v>5</v>
      </c>
      <c r="J510" t="s">
        <v>4019</v>
      </c>
      <c r="K510" t="s">
        <v>1259</v>
      </c>
      <c r="L510" t="s">
        <v>1260</v>
      </c>
      <c r="M510" t="s">
        <v>3203</v>
      </c>
      <c r="N510" t="s">
        <v>3113</v>
      </c>
      <c r="O510" s="47">
        <v>5</v>
      </c>
    </row>
    <row r="511" spans="1:15" x14ac:dyDescent="0.45">
      <c r="A511" t="s">
        <v>4019</v>
      </c>
      <c r="B511" t="s">
        <v>1259</v>
      </c>
      <c r="C511" t="s">
        <v>1260</v>
      </c>
      <c r="D511" t="s">
        <v>3263</v>
      </c>
      <c r="E511" t="s">
        <v>3103</v>
      </c>
      <c r="F511" s="33">
        <v>21</v>
      </c>
      <c r="J511" t="s">
        <v>4019</v>
      </c>
      <c r="K511" t="s">
        <v>1259</v>
      </c>
      <c r="L511" t="s">
        <v>1260</v>
      </c>
      <c r="M511" t="s">
        <v>3263</v>
      </c>
      <c r="N511" t="s">
        <v>3103</v>
      </c>
      <c r="O511" s="47">
        <v>21</v>
      </c>
    </row>
    <row r="512" spans="1:15" x14ac:dyDescent="0.45">
      <c r="A512" t="s">
        <v>4019</v>
      </c>
      <c r="B512" t="s">
        <v>1259</v>
      </c>
      <c r="C512" t="s">
        <v>1260</v>
      </c>
      <c r="D512" t="s">
        <v>3276</v>
      </c>
      <c r="E512" t="s">
        <v>3100</v>
      </c>
      <c r="F512" s="33">
        <v>3</v>
      </c>
      <c r="J512" t="s">
        <v>4019</v>
      </c>
      <c r="K512" t="s">
        <v>1259</v>
      </c>
      <c r="L512" t="s">
        <v>1260</v>
      </c>
      <c r="M512" t="s">
        <v>3276</v>
      </c>
      <c r="N512" t="s">
        <v>3100</v>
      </c>
      <c r="O512" s="47">
        <v>3</v>
      </c>
    </row>
    <row r="513" spans="1:15" x14ac:dyDescent="0.45">
      <c r="A513" t="s">
        <v>4019</v>
      </c>
      <c r="B513" t="s">
        <v>1259</v>
      </c>
      <c r="C513" t="s">
        <v>1260</v>
      </c>
      <c r="D513" t="s">
        <v>3276</v>
      </c>
      <c r="E513" t="s">
        <v>3112</v>
      </c>
      <c r="F513" s="33">
        <v>4</v>
      </c>
      <c r="J513" t="s">
        <v>4019</v>
      </c>
      <c r="K513" t="s">
        <v>1259</v>
      </c>
      <c r="L513" t="s">
        <v>1260</v>
      </c>
      <c r="M513" t="s">
        <v>3276</v>
      </c>
      <c r="N513" t="s">
        <v>3112</v>
      </c>
      <c r="O513" s="47">
        <v>4</v>
      </c>
    </row>
    <row r="514" spans="1:15" x14ac:dyDescent="0.45">
      <c r="A514" t="s">
        <v>4019</v>
      </c>
      <c r="B514" t="s">
        <v>165</v>
      </c>
      <c r="C514" t="s">
        <v>166</v>
      </c>
      <c r="D514" t="s">
        <v>3203</v>
      </c>
      <c r="E514" t="s">
        <v>3402</v>
      </c>
      <c r="F514" s="33">
        <v>1</v>
      </c>
      <c r="J514" t="s">
        <v>4019</v>
      </c>
      <c r="K514" t="s">
        <v>165</v>
      </c>
      <c r="L514" t="s">
        <v>166</v>
      </c>
      <c r="M514" t="s">
        <v>3203</v>
      </c>
      <c r="N514" t="s">
        <v>3402</v>
      </c>
      <c r="O514" s="47">
        <v>1</v>
      </c>
    </row>
    <row r="515" spans="1:15" x14ac:dyDescent="0.45">
      <c r="A515" t="s">
        <v>4019</v>
      </c>
      <c r="B515" t="s">
        <v>165</v>
      </c>
      <c r="C515" t="s">
        <v>166</v>
      </c>
      <c r="D515" t="s">
        <v>3243</v>
      </c>
      <c r="E515" t="s">
        <v>3104</v>
      </c>
      <c r="F515" s="33">
        <v>1</v>
      </c>
      <c r="J515" t="s">
        <v>4019</v>
      </c>
      <c r="K515" t="s">
        <v>165</v>
      </c>
      <c r="L515" t="s">
        <v>166</v>
      </c>
      <c r="M515" t="s">
        <v>3243</v>
      </c>
      <c r="N515" t="s">
        <v>3104</v>
      </c>
      <c r="O515" s="47">
        <v>1</v>
      </c>
    </row>
    <row r="516" spans="1:15" x14ac:dyDescent="0.45">
      <c r="A516" t="s">
        <v>4019</v>
      </c>
      <c r="B516" t="s">
        <v>165</v>
      </c>
      <c r="C516" t="s">
        <v>166</v>
      </c>
      <c r="D516" t="s">
        <v>3243</v>
      </c>
      <c r="E516" t="s">
        <v>3106</v>
      </c>
      <c r="F516" s="33">
        <v>8</v>
      </c>
      <c r="J516" t="s">
        <v>4019</v>
      </c>
      <c r="K516" t="s">
        <v>165</v>
      </c>
      <c r="L516" t="s">
        <v>166</v>
      </c>
      <c r="M516" t="s">
        <v>3243</v>
      </c>
      <c r="N516" t="s">
        <v>3106</v>
      </c>
      <c r="O516" s="47">
        <v>8</v>
      </c>
    </row>
    <row r="517" spans="1:15" x14ac:dyDescent="0.45">
      <c r="A517" t="s">
        <v>4019</v>
      </c>
      <c r="B517" t="s">
        <v>165</v>
      </c>
      <c r="C517" t="s">
        <v>166</v>
      </c>
      <c r="D517" t="s">
        <v>3263</v>
      </c>
      <c r="E517" t="s">
        <v>3103</v>
      </c>
      <c r="F517" s="33">
        <v>2</v>
      </c>
      <c r="J517" t="s">
        <v>4019</v>
      </c>
      <c r="K517" t="s">
        <v>165</v>
      </c>
      <c r="L517" t="s">
        <v>166</v>
      </c>
      <c r="M517" t="s">
        <v>3263</v>
      </c>
      <c r="N517" t="s">
        <v>3103</v>
      </c>
      <c r="O517" s="47">
        <v>2</v>
      </c>
    </row>
    <row r="518" spans="1:15" x14ac:dyDescent="0.45">
      <c r="A518" t="s">
        <v>4019</v>
      </c>
      <c r="B518" t="s">
        <v>165</v>
      </c>
      <c r="C518" t="s">
        <v>166</v>
      </c>
      <c r="D518" t="s">
        <v>3276</v>
      </c>
      <c r="E518" t="s">
        <v>3112</v>
      </c>
      <c r="F518" s="33">
        <v>2</v>
      </c>
      <c r="J518" t="s">
        <v>4019</v>
      </c>
      <c r="K518" t="s">
        <v>165</v>
      </c>
      <c r="L518" t="s">
        <v>166</v>
      </c>
      <c r="M518" t="s">
        <v>3276</v>
      </c>
      <c r="N518" t="s">
        <v>3112</v>
      </c>
      <c r="O518" s="47">
        <v>2</v>
      </c>
    </row>
    <row r="519" spans="1:15" x14ac:dyDescent="0.45">
      <c r="A519" t="s">
        <v>4019</v>
      </c>
      <c r="B519" t="s">
        <v>730</v>
      </c>
      <c r="C519" t="s">
        <v>731</v>
      </c>
      <c r="D519" t="s">
        <v>3243</v>
      </c>
      <c r="E519" t="s">
        <v>3104</v>
      </c>
      <c r="F519" s="33">
        <v>1</v>
      </c>
      <c r="J519" t="s">
        <v>4019</v>
      </c>
      <c r="K519" t="s">
        <v>730</v>
      </c>
      <c r="L519" t="s">
        <v>731</v>
      </c>
      <c r="M519" t="s">
        <v>3243</v>
      </c>
      <c r="N519" t="s">
        <v>3104</v>
      </c>
      <c r="O519" s="47">
        <v>1</v>
      </c>
    </row>
    <row r="520" spans="1:15" x14ac:dyDescent="0.45">
      <c r="A520" t="s">
        <v>4019</v>
      </c>
      <c r="B520" t="s">
        <v>730</v>
      </c>
      <c r="C520" t="s">
        <v>731</v>
      </c>
      <c r="D520" t="s">
        <v>3263</v>
      </c>
      <c r="E520" t="s">
        <v>3103</v>
      </c>
      <c r="F520" s="33">
        <v>1</v>
      </c>
      <c r="J520" t="s">
        <v>4019</v>
      </c>
      <c r="K520" t="s">
        <v>730</v>
      </c>
      <c r="L520" t="s">
        <v>731</v>
      </c>
      <c r="M520" t="s">
        <v>3263</v>
      </c>
      <c r="N520" t="s">
        <v>3103</v>
      </c>
      <c r="O520" s="47">
        <v>1</v>
      </c>
    </row>
    <row r="521" spans="1:15" x14ac:dyDescent="0.45">
      <c r="A521" t="s">
        <v>4019</v>
      </c>
      <c r="B521" t="s">
        <v>730</v>
      </c>
      <c r="C521" t="s">
        <v>731</v>
      </c>
      <c r="D521" t="s">
        <v>3276</v>
      </c>
      <c r="E521" t="s">
        <v>3100</v>
      </c>
      <c r="F521" s="33">
        <v>2</v>
      </c>
      <c r="J521" t="s">
        <v>4019</v>
      </c>
      <c r="K521" t="s">
        <v>730</v>
      </c>
      <c r="L521" t="s">
        <v>731</v>
      </c>
      <c r="M521" t="s">
        <v>3276</v>
      </c>
      <c r="N521" t="s">
        <v>3100</v>
      </c>
      <c r="O521" s="47">
        <v>2</v>
      </c>
    </row>
    <row r="522" spans="1:15" x14ac:dyDescent="0.45">
      <c r="A522" t="s">
        <v>4019</v>
      </c>
      <c r="B522" t="s">
        <v>1153</v>
      </c>
      <c r="C522" t="s">
        <v>1154</v>
      </c>
      <c r="D522" t="s">
        <v>3203</v>
      </c>
      <c r="E522" t="s">
        <v>3113</v>
      </c>
      <c r="F522" s="33">
        <v>4</v>
      </c>
      <c r="J522" t="s">
        <v>4019</v>
      </c>
      <c r="K522" t="s">
        <v>1153</v>
      </c>
      <c r="L522" t="s">
        <v>1154</v>
      </c>
      <c r="M522" t="s">
        <v>3203</v>
      </c>
      <c r="N522" t="s">
        <v>3113</v>
      </c>
      <c r="O522" s="47">
        <v>4</v>
      </c>
    </row>
    <row r="523" spans="1:15" x14ac:dyDescent="0.45">
      <c r="A523" t="s">
        <v>4019</v>
      </c>
      <c r="B523" t="s">
        <v>1153</v>
      </c>
      <c r="C523" t="s">
        <v>1154</v>
      </c>
      <c r="D523" t="s">
        <v>3243</v>
      </c>
      <c r="E523" t="s">
        <v>3104</v>
      </c>
      <c r="F523" s="33">
        <v>1</v>
      </c>
      <c r="J523" t="s">
        <v>4019</v>
      </c>
      <c r="K523" t="s">
        <v>1153</v>
      </c>
      <c r="L523" t="s">
        <v>1154</v>
      </c>
      <c r="M523" t="s">
        <v>3243</v>
      </c>
      <c r="N523" t="s">
        <v>3104</v>
      </c>
      <c r="O523" s="47">
        <v>1</v>
      </c>
    </row>
    <row r="524" spans="1:15" x14ac:dyDescent="0.45">
      <c r="A524" t="s">
        <v>4019</v>
      </c>
      <c r="B524" t="s">
        <v>1153</v>
      </c>
      <c r="C524" t="s">
        <v>1154</v>
      </c>
      <c r="D524" t="s">
        <v>3263</v>
      </c>
      <c r="E524" t="s">
        <v>3103</v>
      </c>
      <c r="F524" s="33">
        <v>3</v>
      </c>
      <c r="J524" t="s">
        <v>4019</v>
      </c>
      <c r="K524" t="s">
        <v>1153</v>
      </c>
      <c r="L524" t="s">
        <v>1154</v>
      </c>
      <c r="M524" t="s">
        <v>3263</v>
      </c>
      <c r="N524" t="s">
        <v>3103</v>
      </c>
      <c r="O524" s="47">
        <v>3</v>
      </c>
    </row>
    <row r="525" spans="1:15" x14ac:dyDescent="0.45">
      <c r="A525" t="s">
        <v>4019</v>
      </c>
      <c r="B525" t="s">
        <v>1153</v>
      </c>
      <c r="C525" t="s">
        <v>1154</v>
      </c>
      <c r="D525" t="s">
        <v>3276</v>
      </c>
      <c r="E525" t="s">
        <v>3100</v>
      </c>
      <c r="F525" s="33">
        <v>1</v>
      </c>
      <c r="J525" t="s">
        <v>4019</v>
      </c>
      <c r="K525" t="s">
        <v>1153</v>
      </c>
      <c r="L525" t="s">
        <v>1154</v>
      </c>
      <c r="M525" t="s">
        <v>3276</v>
      </c>
      <c r="N525" t="s">
        <v>3100</v>
      </c>
      <c r="O525" s="47">
        <v>1</v>
      </c>
    </row>
    <row r="526" spans="1:15" x14ac:dyDescent="0.45">
      <c r="A526" t="s">
        <v>4019</v>
      </c>
      <c r="B526" t="s">
        <v>1150</v>
      </c>
      <c r="C526" t="s">
        <v>1151</v>
      </c>
      <c r="D526" t="s">
        <v>3203</v>
      </c>
      <c r="E526" t="s">
        <v>3113</v>
      </c>
      <c r="F526" s="33">
        <v>43</v>
      </c>
      <c r="J526" t="s">
        <v>4019</v>
      </c>
      <c r="K526" t="s">
        <v>1150</v>
      </c>
      <c r="L526" t="s">
        <v>1151</v>
      </c>
      <c r="M526" t="s">
        <v>3203</v>
      </c>
      <c r="N526" t="s">
        <v>3113</v>
      </c>
      <c r="O526" s="47">
        <v>43</v>
      </c>
    </row>
    <row r="527" spans="1:15" x14ac:dyDescent="0.45">
      <c r="A527" t="s">
        <v>4019</v>
      </c>
      <c r="B527" t="s">
        <v>1150</v>
      </c>
      <c r="C527" t="s">
        <v>1151</v>
      </c>
      <c r="D527" t="s">
        <v>3243</v>
      </c>
      <c r="E527" t="s">
        <v>3104</v>
      </c>
      <c r="F527" s="33">
        <v>3</v>
      </c>
      <c r="J527" t="s">
        <v>4019</v>
      </c>
      <c r="K527" t="s">
        <v>1150</v>
      </c>
      <c r="L527" t="s">
        <v>1151</v>
      </c>
      <c r="M527" t="s">
        <v>3243</v>
      </c>
      <c r="N527" t="s">
        <v>3104</v>
      </c>
      <c r="O527" s="47">
        <v>3</v>
      </c>
    </row>
    <row r="528" spans="1:15" x14ac:dyDescent="0.45">
      <c r="A528" t="s">
        <v>4019</v>
      </c>
      <c r="B528" t="s">
        <v>1150</v>
      </c>
      <c r="C528" t="s">
        <v>1151</v>
      </c>
      <c r="D528" t="s">
        <v>3263</v>
      </c>
      <c r="E528" t="s">
        <v>3103</v>
      </c>
      <c r="F528" s="33">
        <v>11</v>
      </c>
      <c r="J528" t="s">
        <v>4019</v>
      </c>
      <c r="K528" t="s">
        <v>1150</v>
      </c>
      <c r="L528" t="s">
        <v>1151</v>
      </c>
      <c r="M528" t="s">
        <v>3263</v>
      </c>
      <c r="N528" t="s">
        <v>3103</v>
      </c>
      <c r="O528" s="47">
        <v>11</v>
      </c>
    </row>
    <row r="529" spans="1:15" x14ac:dyDescent="0.45">
      <c r="A529" t="s">
        <v>4019</v>
      </c>
      <c r="B529" t="s">
        <v>1150</v>
      </c>
      <c r="C529" t="s">
        <v>1151</v>
      </c>
      <c r="D529" t="s">
        <v>3276</v>
      </c>
      <c r="E529" t="s">
        <v>3100</v>
      </c>
      <c r="F529" s="33">
        <v>3</v>
      </c>
      <c r="J529" t="s">
        <v>4019</v>
      </c>
      <c r="K529" t="s">
        <v>1150</v>
      </c>
      <c r="L529" t="s">
        <v>1151</v>
      </c>
      <c r="M529" t="s">
        <v>3276</v>
      </c>
      <c r="N529" t="s">
        <v>3100</v>
      </c>
      <c r="O529" s="47">
        <v>3</v>
      </c>
    </row>
    <row r="530" spans="1:15" x14ac:dyDescent="0.45">
      <c r="A530" t="s">
        <v>4019</v>
      </c>
      <c r="B530" t="s">
        <v>1150</v>
      </c>
      <c r="C530" t="s">
        <v>1151</v>
      </c>
      <c r="D530" t="s">
        <v>3276</v>
      </c>
      <c r="E530" t="s">
        <v>3112</v>
      </c>
      <c r="F530" s="33">
        <v>2</v>
      </c>
      <c r="J530" t="s">
        <v>4019</v>
      </c>
      <c r="K530" t="s">
        <v>1150</v>
      </c>
      <c r="L530" t="s">
        <v>1151</v>
      </c>
      <c r="M530" t="s">
        <v>3276</v>
      </c>
      <c r="N530" t="s">
        <v>3112</v>
      </c>
      <c r="O530" s="47">
        <v>2</v>
      </c>
    </row>
    <row r="531" spans="1:15" x14ac:dyDescent="0.45">
      <c r="A531" t="s">
        <v>4019</v>
      </c>
      <c r="B531" t="s">
        <v>360</v>
      </c>
      <c r="C531" t="s">
        <v>361</v>
      </c>
      <c r="D531" t="s">
        <v>3263</v>
      </c>
      <c r="E531" t="s">
        <v>3103</v>
      </c>
      <c r="F531" s="33">
        <v>3</v>
      </c>
      <c r="J531" t="s">
        <v>4019</v>
      </c>
      <c r="K531" t="s">
        <v>360</v>
      </c>
      <c r="L531" t="s">
        <v>361</v>
      </c>
      <c r="M531" t="s">
        <v>3263</v>
      </c>
      <c r="N531" t="s">
        <v>3103</v>
      </c>
      <c r="O531" s="47">
        <v>3</v>
      </c>
    </row>
    <row r="532" spans="1:15" x14ac:dyDescent="0.45">
      <c r="A532" t="s">
        <v>4019</v>
      </c>
      <c r="B532" t="s">
        <v>916</v>
      </c>
      <c r="C532" t="s">
        <v>917</v>
      </c>
      <c r="D532" t="s">
        <v>3203</v>
      </c>
      <c r="E532" t="s">
        <v>3113</v>
      </c>
      <c r="F532" s="33">
        <v>14</v>
      </c>
      <c r="J532" t="s">
        <v>4019</v>
      </c>
      <c r="K532" t="s">
        <v>916</v>
      </c>
      <c r="L532" t="s">
        <v>917</v>
      </c>
      <c r="M532" t="s">
        <v>3203</v>
      </c>
      <c r="N532" t="s">
        <v>3113</v>
      </c>
      <c r="O532" s="47">
        <v>14</v>
      </c>
    </row>
    <row r="533" spans="1:15" x14ac:dyDescent="0.45">
      <c r="A533" t="s">
        <v>4019</v>
      </c>
      <c r="B533" t="s">
        <v>916</v>
      </c>
      <c r="C533" t="s">
        <v>917</v>
      </c>
      <c r="D533" t="s">
        <v>3243</v>
      </c>
      <c r="E533" t="s">
        <v>3104</v>
      </c>
      <c r="F533" s="33">
        <v>1</v>
      </c>
      <c r="J533" t="s">
        <v>4019</v>
      </c>
      <c r="K533" t="s">
        <v>916</v>
      </c>
      <c r="L533" t="s">
        <v>917</v>
      </c>
      <c r="M533" t="s">
        <v>3243</v>
      </c>
      <c r="N533" t="s">
        <v>3104</v>
      </c>
      <c r="O533" s="47">
        <v>1</v>
      </c>
    </row>
    <row r="534" spans="1:15" x14ac:dyDescent="0.45">
      <c r="A534" t="s">
        <v>4019</v>
      </c>
      <c r="B534" t="s">
        <v>916</v>
      </c>
      <c r="C534" t="s">
        <v>917</v>
      </c>
      <c r="D534" t="s">
        <v>3263</v>
      </c>
      <c r="E534" t="s">
        <v>3103</v>
      </c>
      <c r="F534" s="33">
        <v>3</v>
      </c>
      <c r="J534" t="s">
        <v>4019</v>
      </c>
      <c r="K534" t="s">
        <v>916</v>
      </c>
      <c r="L534" t="s">
        <v>917</v>
      </c>
      <c r="M534" t="s">
        <v>3263</v>
      </c>
      <c r="N534" t="s">
        <v>3103</v>
      </c>
      <c r="O534" s="47">
        <v>3</v>
      </c>
    </row>
    <row r="535" spans="1:15" x14ac:dyDescent="0.45">
      <c r="A535" t="s">
        <v>4019</v>
      </c>
      <c r="B535" t="s">
        <v>916</v>
      </c>
      <c r="C535" t="s">
        <v>917</v>
      </c>
      <c r="D535" t="s">
        <v>3276</v>
      </c>
      <c r="E535" t="s">
        <v>3100</v>
      </c>
      <c r="F535" s="33">
        <v>5</v>
      </c>
      <c r="J535" t="s">
        <v>4019</v>
      </c>
      <c r="K535" t="s">
        <v>916</v>
      </c>
      <c r="L535" t="s">
        <v>917</v>
      </c>
      <c r="M535" t="s">
        <v>3276</v>
      </c>
      <c r="N535" t="s">
        <v>3100</v>
      </c>
      <c r="O535" s="47">
        <v>5</v>
      </c>
    </row>
    <row r="536" spans="1:15" x14ac:dyDescent="0.45">
      <c r="A536" t="s">
        <v>4019</v>
      </c>
      <c r="B536" t="s">
        <v>904</v>
      </c>
      <c r="C536" t="s">
        <v>905</v>
      </c>
      <c r="D536" t="s">
        <v>3203</v>
      </c>
      <c r="E536" t="s">
        <v>3113</v>
      </c>
      <c r="F536" s="33">
        <v>7</v>
      </c>
      <c r="J536" t="s">
        <v>4019</v>
      </c>
      <c r="K536" t="s">
        <v>904</v>
      </c>
      <c r="L536" t="s">
        <v>905</v>
      </c>
      <c r="M536" t="s">
        <v>3203</v>
      </c>
      <c r="N536" t="s">
        <v>3113</v>
      </c>
      <c r="O536" s="47">
        <v>7</v>
      </c>
    </row>
    <row r="537" spans="1:15" x14ac:dyDescent="0.45">
      <c r="A537" t="s">
        <v>4019</v>
      </c>
      <c r="B537" t="s">
        <v>904</v>
      </c>
      <c r="C537" t="s">
        <v>905</v>
      </c>
      <c r="D537" t="s">
        <v>3243</v>
      </c>
      <c r="E537" t="s">
        <v>3104</v>
      </c>
      <c r="F537" s="33">
        <v>1</v>
      </c>
      <c r="J537" t="s">
        <v>4019</v>
      </c>
      <c r="K537" t="s">
        <v>904</v>
      </c>
      <c r="L537" t="s">
        <v>905</v>
      </c>
      <c r="M537" t="s">
        <v>3243</v>
      </c>
      <c r="N537" t="s">
        <v>3104</v>
      </c>
      <c r="O537" s="47">
        <v>1</v>
      </c>
    </row>
    <row r="538" spans="1:15" x14ac:dyDescent="0.45">
      <c r="A538" t="s">
        <v>4019</v>
      </c>
      <c r="B538" t="s">
        <v>904</v>
      </c>
      <c r="C538" t="s">
        <v>905</v>
      </c>
      <c r="D538" t="s">
        <v>3263</v>
      </c>
      <c r="E538" t="s">
        <v>3103</v>
      </c>
      <c r="F538" s="33">
        <v>2</v>
      </c>
      <c r="J538" t="s">
        <v>4019</v>
      </c>
      <c r="K538" t="s">
        <v>904</v>
      </c>
      <c r="L538" t="s">
        <v>905</v>
      </c>
      <c r="M538" t="s">
        <v>3263</v>
      </c>
      <c r="N538" t="s">
        <v>3103</v>
      </c>
      <c r="O538" s="47">
        <v>2</v>
      </c>
    </row>
    <row r="539" spans="1:15" x14ac:dyDescent="0.45">
      <c r="A539" t="s">
        <v>4019</v>
      </c>
      <c r="B539" t="s">
        <v>904</v>
      </c>
      <c r="C539" t="s">
        <v>905</v>
      </c>
      <c r="D539" t="s">
        <v>3276</v>
      </c>
      <c r="E539" t="s">
        <v>3100</v>
      </c>
      <c r="F539" s="33">
        <v>3</v>
      </c>
      <c r="J539" t="s">
        <v>4019</v>
      </c>
      <c r="K539" t="s">
        <v>904</v>
      </c>
      <c r="L539" t="s">
        <v>905</v>
      </c>
      <c r="M539" t="s">
        <v>3276</v>
      </c>
      <c r="N539" t="s">
        <v>3100</v>
      </c>
      <c r="O539" s="47">
        <v>3</v>
      </c>
    </row>
    <row r="540" spans="1:15" x14ac:dyDescent="0.45">
      <c r="A540" t="s">
        <v>4019</v>
      </c>
      <c r="B540" t="s">
        <v>131</v>
      </c>
      <c r="C540" t="s">
        <v>132</v>
      </c>
      <c r="D540" t="s">
        <v>3263</v>
      </c>
      <c r="E540" t="s">
        <v>3103</v>
      </c>
      <c r="F540" s="33">
        <v>2</v>
      </c>
      <c r="J540" t="s">
        <v>4019</v>
      </c>
      <c r="K540" t="s">
        <v>131</v>
      </c>
      <c r="L540" t="s">
        <v>132</v>
      </c>
      <c r="M540" t="s">
        <v>3263</v>
      </c>
      <c r="N540" t="s">
        <v>3103</v>
      </c>
      <c r="O540" s="47">
        <v>2</v>
      </c>
    </row>
    <row r="541" spans="1:15" x14ac:dyDescent="0.45">
      <c r="A541" t="s">
        <v>4019</v>
      </c>
      <c r="B541" t="s">
        <v>1021</v>
      </c>
      <c r="C541" t="s">
        <v>1022</v>
      </c>
      <c r="D541" t="s">
        <v>3203</v>
      </c>
      <c r="E541" t="s">
        <v>3113</v>
      </c>
      <c r="F541" s="33">
        <v>12</v>
      </c>
      <c r="J541" t="s">
        <v>4019</v>
      </c>
      <c r="K541" t="s">
        <v>1021</v>
      </c>
      <c r="L541" t="s">
        <v>1022</v>
      </c>
      <c r="M541" t="s">
        <v>3203</v>
      </c>
      <c r="N541" t="s">
        <v>3113</v>
      </c>
      <c r="O541" s="47">
        <v>12</v>
      </c>
    </row>
    <row r="542" spans="1:15" x14ac:dyDescent="0.45">
      <c r="A542" t="s">
        <v>4019</v>
      </c>
      <c r="B542" t="s">
        <v>1021</v>
      </c>
      <c r="C542" t="s">
        <v>1022</v>
      </c>
      <c r="D542" t="s">
        <v>3243</v>
      </c>
      <c r="E542" t="s">
        <v>3104</v>
      </c>
      <c r="F542" s="33">
        <v>1</v>
      </c>
      <c r="J542" t="s">
        <v>4019</v>
      </c>
      <c r="K542" t="s">
        <v>1021</v>
      </c>
      <c r="L542" t="s">
        <v>1022</v>
      </c>
      <c r="M542" t="s">
        <v>3243</v>
      </c>
      <c r="N542" t="s">
        <v>3104</v>
      </c>
      <c r="O542" s="47">
        <v>1</v>
      </c>
    </row>
    <row r="543" spans="1:15" x14ac:dyDescent="0.45">
      <c r="A543" t="s">
        <v>4019</v>
      </c>
      <c r="B543" t="s">
        <v>1021</v>
      </c>
      <c r="C543" t="s">
        <v>1022</v>
      </c>
      <c r="D543" t="s">
        <v>3243</v>
      </c>
      <c r="E543" t="s">
        <v>3106</v>
      </c>
      <c r="F543" s="33">
        <v>15</v>
      </c>
      <c r="J543" t="s">
        <v>4019</v>
      </c>
      <c r="K543" t="s">
        <v>1021</v>
      </c>
      <c r="L543" t="s">
        <v>1022</v>
      </c>
      <c r="M543" t="s">
        <v>3243</v>
      </c>
      <c r="N543" t="s">
        <v>3106</v>
      </c>
      <c r="O543" s="47">
        <v>15</v>
      </c>
    </row>
    <row r="544" spans="1:15" x14ac:dyDescent="0.45">
      <c r="A544" t="s">
        <v>4019</v>
      </c>
      <c r="B544" t="s">
        <v>1021</v>
      </c>
      <c r="C544" t="s">
        <v>1022</v>
      </c>
      <c r="D544" t="s">
        <v>3263</v>
      </c>
      <c r="E544" t="s">
        <v>3103</v>
      </c>
      <c r="F544" s="33">
        <v>2</v>
      </c>
      <c r="J544" t="s">
        <v>4019</v>
      </c>
      <c r="K544" t="s">
        <v>1021</v>
      </c>
      <c r="L544" t="s">
        <v>1022</v>
      </c>
      <c r="M544" t="s">
        <v>3263</v>
      </c>
      <c r="N544" t="s">
        <v>3103</v>
      </c>
      <c r="O544" s="47">
        <v>2</v>
      </c>
    </row>
    <row r="545" spans="1:15" x14ac:dyDescent="0.45">
      <c r="A545" t="s">
        <v>4019</v>
      </c>
      <c r="B545" t="s">
        <v>1021</v>
      </c>
      <c r="C545" t="s">
        <v>1022</v>
      </c>
      <c r="D545" t="s">
        <v>3276</v>
      </c>
      <c r="E545" t="s">
        <v>3100</v>
      </c>
      <c r="F545" s="33">
        <v>7</v>
      </c>
      <c r="J545" t="s">
        <v>4019</v>
      </c>
      <c r="K545" t="s">
        <v>1021</v>
      </c>
      <c r="L545" t="s">
        <v>1022</v>
      </c>
      <c r="M545" t="s">
        <v>3276</v>
      </c>
      <c r="N545" t="s">
        <v>3100</v>
      </c>
      <c r="O545" s="47">
        <v>7</v>
      </c>
    </row>
    <row r="546" spans="1:15" x14ac:dyDescent="0.45">
      <c r="A546" t="s">
        <v>4019</v>
      </c>
      <c r="B546" t="s">
        <v>1023</v>
      </c>
      <c r="C546" t="s">
        <v>1024</v>
      </c>
      <c r="D546" t="s">
        <v>3203</v>
      </c>
      <c r="E546" t="s">
        <v>3113</v>
      </c>
      <c r="F546" s="33">
        <v>18</v>
      </c>
      <c r="J546" t="s">
        <v>4019</v>
      </c>
      <c r="K546" t="s">
        <v>1023</v>
      </c>
      <c r="L546" t="s">
        <v>1024</v>
      </c>
      <c r="M546" t="s">
        <v>3203</v>
      </c>
      <c r="N546" t="s">
        <v>3113</v>
      </c>
      <c r="O546" s="47">
        <v>18</v>
      </c>
    </row>
    <row r="547" spans="1:15" x14ac:dyDescent="0.45">
      <c r="A547" t="s">
        <v>4019</v>
      </c>
      <c r="B547" t="s">
        <v>1023</v>
      </c>
      <c r="C547" t="s">
        <v>1024</v>
      </c>
      <c r="D547" t="s">
        <v>3263</v>
      </c>
      <c r="E547" t="s">
        <v>3103</v>
      </c>
      <c r="F547" s="33">
        <v>2</v>
      </c>
      <c r="J547" t="s">
        <v>4019</v>
      </c>
      <c r="K547" t="s">
        <v>1023</v>
      </c>
      <c r="L547" t="s">
        <v>1024</v>
      </c>
      <c r="M547" t="s">
        <v>3263</v>
      </c>
      <c r="N547" t="s">
        <v>3103</v>
      </c>
      <c r="O547" s="47">
        <v>2</v>
      </c>
    </row>
    <row r="548" spans="1:15" x14ac:dyDescent="0.45">
      <c r="A548" t="s">
        <v>4019</v>
      </c>
      <c r="B548" t="s">
        <v>1023</v>
      </c>
      <c r="C548" t="s">
        <v>1024</v>
      </c>
      <c r="D548" t="s">
        <v>3276</v>
      </c>
      <c r="E548" t="s">
        <v>3100</v>
      </c>
      <c r="F548" s="33">
        <v>2</v>
      </c>
      <c r="J548" t="s">
        <v>4019</v>
      </c>
      <c r="K548" t="s">
        <v>1023</v>
      </c>
      <c r="L548" t="s">
        <v>1024</v>
      </c>
      <c r="M548" t="s">
        <v>3276</v>
      </c>
      <c r="N548" t="s">
        <v>3100</v>
      </c>
      <c r="O548" s="47">
        <v>2</v>
      </c>
    </row>
    <row r="549" spans="1:15" x14ac:dyDescent="0.45">
      <c r="A549" t="s">
        <v>4019</v>
      </c>
      <c r="B549" t="s">
        <v>1023</v>
      </c>
      <c r="C549" t="s">
        <v>1024</v>
      </c>
      <c r="D549" t="s">
        <v>3276</v>
      </c>
      <c r="E549" t="s">
        <v>3112</v>
      </c>
      <c r="F549" s="33">
        <v>4</v>
      </c>
      <c r="J549" t="s">
        <v>4019</v>
      </c>
      <c r="K549" t="s">
        <v>1023</v>
      </c>
      <c r="L549" t="s">
        <v>1024</v>
      </c>
      <c r="M549" t="s">
        <v>3276</v>
      </c>
      <c r="N549" t="s">
        <v>3112</v>
      </c>
      <c r="O549" s="47">
        <v>4</v>
      </c>
    </row>
    <row r="550" spans="1:15" x14ac:dyDescent="0.45">
      <c r="A550" t="s">
        <v>4019</v>
      </c>
      <c r="B550" t="s">
        <v>1211</v>
      </c>
      <c r="C550" t="s">
        <v>3025</v>
      </c>
      <c r="D550" t="s">
        <v>3203</v>
      </c>
      <c r="E550" t="s">
        <v>3113</v>
      </c>
      <c r="F550" s="33">
        <v>140</v>
      </c>
      <c r="J550" t="s">
        <v>4019</v>
      </c>
      <c r="K550" t="s">
        <v>1211</v>
      </c>
      <c r="L550" t="s">
        <v>3025</v>
      </c>
      <c r="M550" t="s">
        <v>3203</v>
      </c>
      <c r="N550" t="s">
        <v>3113</v>
      </c>
      <c r="O550" s="47">
        <v>140</v>
      </c>
    </row>
    <row r="551" spans="1:15" x14ac:dyDescent="0.45">
      <c r="A551" t="s">
        <v>4019</v>
      </c>
      <c r="B551" t="s">
        <v>1211</v>
      </c>
      <c r="C551" t="s">
        <v>3025</v>
      </c>
      <c r="D551" t="s">
        <v>3263</v>
      </c>
      <c r="E551" t="s">
        <v>3118</v>
      </c>
      <c r="F551" s="33">
        <v>4</v>
      </c>
      <c r="J551" t="s">
        <v>4019</v>
      </c>
      <c r="K551" t="s">
        <v>1211</v>
      </c>
      <c r="L551" t="s">
        <v>3025</v>
      </c>
      <c r="M551" t="s">
        <v>3263</v>
      </c>
      <c r="N551" t="s">
        <v>3118</v>
      </c>
      <c r="O551" s="47">
        <v>4</v>
      </c>
    </row>
    <row r="552" spans="1:15" x14ac:dyDescent="0.45">
      <c r="A552" t="s">
        <v>4019</v>
      </c>
      <c r="B552" t="s">
        <v>1211</v>
      </c>
      <c r="C552" t="s">
        <v>3025</v>
      </c>
      <c r="D552" t="s">
        <v>3263</v>
      </c>
      <c r="E552" t="s">
        <v>3103</v>
      </c>
      <c r="F552" s="33">
        <v>7</v>
      </c>
      <c r="J552" t="s">
        <v>4019</v>
      </c>
      <c r="K552" t="s">
        <v>1211</v>
      </c>
      <c r="L552" t="s">
        <v>3025</v>
      </c>
      <c r="M552" t="s">
        <v>3263</v>
      </c>
      <c r="N552" t="s">
        <v>3103</v>
      </c>
      <c r="O552" s="47">
        <v>7</v>
      </c>
    </row>
    <row r="553" spans="1:15" x14ac:dyDescent="0.45">
      <c r="A553" t="s">
        <v>4019</v>
      </c>
      <c r="B553" t="s">
        <v>1211</v>
      </c>
      <c r="C553" t="s">
        <v>3025</v>
      </c>
      <c r="D553" t="s">
        <v>3276</v>
      </c>
      <c r="E553" t="s">
        <v>3100</v>
      </c>
      <c r="F553" s="33">
        <v>5</v>
      </c>
      <c r="J553" t="s">
        <v>4019</v>
      </c>
      <c r="K553" t="s">
        <v>1211</v>
      </c>
      <c r="L553" t="s">
        <v>3025</v>
      </c>
      <c r="M553" t="s">
        <v>3276</v>
      </c>
      <c r="N553" t="s">
        <v>3100</v>
      </c>
      <c r="O553" s="47">
        <v>5</v>
      </c>
    </row>
    <row r="554" spans="1:15" x14ac:dyDescent="0.45">
      <c r="A554" t="s">
        <v>4019</v>
      </c>
      <c r="B554" t="s">
        <v>1211</v>
      </c>
      <c r="C554" t="s">
        <v>3025</v>
      </c>
      <c r="D554" t="s">
        <v>3276</v>
      </c>
      <c r="E554" t="s">
        <v>3112</v>
      </c>
      <c r="F554" s="33">
        <v>2</v>
      </c>
      <c r="J554" t="s">
        <v>4019</v>
      </c>
      <c r="K554" t="s">
        <v>1211</v>
      </c>
      <c r="L554" t="s">
        <v>3025</v>
      </c>
      <c r="M554" t="s">
        <v>3276</v>
      </c>
      <c r="N554" t="s">
        <v>3112</v>
      </c>
      <c r="O554" s="47">
        <v>2</v>
      </c>
    </row>
    <row r="555" spans="1:15" x14ac:dyDescent="0.45">
      <c r="A555" t="s">
        <v>4019</v>
      </c>
      <c r="B555" t="s">
        <v>614</v>
      </c>
      <c r="C555" t="s">
        <v>3026</v>
      </c>
      <c r="D555" t="s">
        <v>3342</v>
      </c>
      <c r="E555" t="s">
        <v>3115</v>
      </c>
      <c r="F555" s="33">
        <v>10</v>
      </c>
      <c r="J555" t="s">
        <v>4019</v>
      </c>
      <c r="K555" t="s">
        <v>614</v>
      </c>
      <c r="L555" t="s">
        <v>3026</v>
      </c>
      <c r="M555" t="s">
        <v>3342</v>
      </c>
      <c r="N555" t="s">
        <v>3115</v>
      </c>
      <c r="O555" s="47">
        <v>10</v>
      </c>
    </row>
    <row r="556" spans="1:15" x14ac:dyDescent="0.45">
      <c r="A556" t="s">
        <v>4019</v>
      </c>
      <c r="B556" t="s">
        <v>614</v>
      </c>
      <c r="C556" t="s">
        <v>3026</v>
      </c>
      <c r="D556" t="s">
        <v>3203</v>
      </c>
      <c r="E556" t="s">
        <v>3113</v>
      </c>
      <c r="F556" s="33">
        <v>11</v>
      </c>
      <c r="J556" t="s">
        <v>4019</v>
      </c>
      <c r="K556" t="s">
        <v>614</v>
      </c>
      <c r="L556" t="s">
        <v>3026</v>
      </c>
      <c r="M556" t="s">
        <v>3203</v>
      </c>
      <c r="N556" t="s">
        <v>3113</v>
      </c>
      <c r="O556" s="47">
        <v>11</v>
      </c>
    </row>
    <row r="557" spans="1:15" x14ac:dyDescent="0.45">
      <c r="A557" t="s">
        <v>4019</v>
      </c>
      <c r="B557" t="s">
        <v>614</v>
      </c>
      <c r="C557" t="s">
        <v>3026</v>
      </c>
      <c r="D557" t="s">
        <v>3263</v>
      </c>
      <c r="E557" t="s">
        <v>3103</v>
      </c>
      <c r="F557" s="33">
        <v>1</v>
      </c>
      <c r="J557" t="s">
        <v>4019</v>
      </c>
      <c r="K557" t="s">
        <v>614</v>
      </c>
      <c r="L557" t="s">
        <v>3026</v>
      </c>
      <c r="M557" t="s">
        <v>3263</v>
      </c>
      <c r="N557" t="s">
        <v>3103</v>
      </c>
      <c r="O557" s="47">
        <v>1</v>
      </c>
    </row>
    <row r="558" spans="1:15" x14ac:dyDescent="0.45">
      <c r="A558" t="s">
        <v>4019</v>
      </c>
      <c r="B558" t="s">
        <v>614</v>
      </c>
      <c r="C558" t="s">
        <v>3026</v>
      </c>
      <c r="D558" t="s">
        <v>3276</v>
      </c>
      <c r="E558" t="s">
        <v>3100</v>
      </c>
      <c r="F558" s="33">
        <v>2</v>
      </c>
      <c r="J558" t="s">
        <v>4019</v>
      </c>
      <c r="K558" t="s">
        <v>614</v>
      </c>
      <c r="L558" t="s">
        <v>3026</v>
      </c>
      <c r="M558" t="s">
        <v>3276</v>
      </c>
      <c r="N558" t="s">
        <v>3100</v>
      </c>
      <c r="O558" s="47">
        <v>2</v>
      </c>
    </row>
    <row r="559" spans="1:15" x14ac:dyDescent="0.45">
      <c r="A559" t="s">
        <v>4019</v>
      </c>
      <c r="B559" t="s">
        <v>1286</v>
      </c>
      <c r="C559" t="s">
        <v>1287</v>
      </c>
      <c r="D559" t="s">
        <v>3203</v>
      </c>
      <c r="E559" t="s">
        <v>3102</v>
      </c>
      <c r="F559" s="33">
        <v>1</v>
      </c>
      <c r="J559" t="s">
        <v>4019</v>
      </c>
      <c r="K559" t="s">
        <v>1286</v>
      </c>
      <c r="L559" t="s">
        <v>1287</v>
      </c>
      <c r="M559" t="s">
        <v>3203</v>
      </c>
      <c r="N559" t="s">
        <v>3102</v>
      </c>
      <c r="O559" s="47">
        <v>1</v>
      </c>
    </row>
    <row r="560" spans="1:15" x14ac:dyDescent="0.45">
      <c r="A560" t="s">
        <v>4019</v>
      </c>
      <c r="B560" t="s">
        <v>1286</v>
      </c>
      <c r="C560" t="s">
        <v>1287</v>
      </c>
      <c r="D560" t="s">
        <v>3203</v>
      </c>
      <c r="E560" t="s">
        <v>3113</v>
      </c>
      <c r="F560" s="33">
        <v>16</v>
      </c>
      <c r="J560" t="s">
        <v>4019</v>
      </c>
      <c r="K560" t="s">
        <v>1286</v>
      </c>
      <c r="L560" t="s">
        <v>1287</v>
      </c>
      <c r="M560" t="s">
        <v>3203</v>
      </c>
      <c r="N560" t="s">
        <v>3113</v>
      </c>
      <c r="O560" s="47">
        <v>16</v>
      </c>
    </row>
    <row r="561" spans="1:15" x14ac:dyDescent="0.45">
      <c r="A561" t="s">
        <v>4019</v>
      </c>
      <c r="B561" t="s">
        <v>1286</v>
      </c>
      <c r="C561" t="s">
        <v>1287</v>
      </c>
      <c r="D561" t="s">
        <v>3263</v>
      </c>
      <c r="E561" t="s">
        <v>3103</v>
      </c>
      <c r="F561" s="33">
        <v>3</v>
      </c>
      <c r="J561" t="s">
        <v>4019</v>
      </c>
      <c r="K561" t="s">
        <v>1286</v>
      </c>
      <c r="L561" t="s">
        <v>1287</v>
      </c>
      <c r="M561" t="s">
        <v>3263</v>
      </c>
      <c r="N561" t="s">
        <v>3103</v>
      </c>
      <c r="O561" s="47">
        <v>3</v>
      </c>
    </row>
    <row r="562" spans="1:15" x14ac:dyDescent="0.45">
      <c r="A562" t="s">
        <v>4019</v>
      </c>
      <c r="B562" t="s">
        <v>1286</v>
      </c>
      <c r="C562" t="s">
        <v>1287</v>
      </c>
      <c r="D562" t="s">
        <v>3276</v>
      </c>
      <c r="E562" t="s">
        <v>3112</v>
      </c>
      <c r="F562" s="33">
        <v>1</v>
      </c>
      <c r="J562" t="s">
        <v>4019</v>
      </c>
      <c r="K562" t="s">
        <v>1286</v>
      </c>
      <c r="L562" t="s">
        <v>1287</v>
      </c>
      <c r="M562" t="s">
        <v>3276</v>
      </c>
      <c r="N562" t="s">
        <v>3112</v>
      </c>
      <c r="O562" s="47">
        <v>1</v>
      </c>
    </row>
    <row r="563" spans="1:15" x14ac:dyDescent="0.45">
      <c r="A563" t="s">
        <v>4019</v>
      </c>
      <c r="B563" t="s">
        <v>300</v>
      </c>
      <c r="C563" t="s">
        <v>3027</v>
      </c>
      <c r="D563" t="s">
        <v>3243</v>
      </c>
      <c r="E563" t="s">
        <v>3104</v>
      </c>
      <c r="F563" s="33">
        <v>2</v>
      </c>
      <c r="J563" t="s">
        <v>4019</v>
      </c>
      <c r="K563" t="s">
        <v>300</v>
      </c>
      <c r="L563" t="s">
        <v>3027</v>
      </c>
      <c r="M563" t="s">
        <v>3243</v>
      </c>
      <c r="N563" t="s">
        <v>3104</v>
      </c>
      <c r="O563" s="47">
        <v>2</v>
      </c>
    </row>
    <row r="564" spans="1:15" x14ac:dyDescent="0.45">
      <c r="A564" t="s">
        <v>4019</v>
      </c>
      <c r="B564" t="s">
        <v>300</v>
      </c>
      <c r="C564" t="s">
        <v>3027</v>
      </c>
      <c r="D564" t="s">
        <v>3263</v>
      </c>
      <c r="E564" t="s">
        <v>3103</v>
      </c>
      <c r="F564" s="33">
        <v>6</v>
      </c>
      <c r="J564" t="s">
        <v>4019</v>
      </c>
      <c r="K564" t="s">
        <v>300</v>
      </c>
      <c r="L564" t="s">
        <v>3027</v>
      </c>
      <c r="M564" t="s">
        <v>3263</v>
      </c>
      <c r="N564" t="s">
        <v>3103</v>
      </c>
      <c r="O564" s="47">
        <v>6</v>
      </c>
    </row>
    <row r="565" spans="1:15" x14ac:dyDescent="0.45">
      <c r="A565" t="s">
        <v>4019</v>
      </c>
      <c r="B565" t="s">
        <v>300</v>
      </c>
      <c r="C565" t="s">
        <v>3027</v>
      </c>
      <c r="D565" t="s">
        <v>3276</v>
      </c>
      <c r="E565" t="s">
        <v>3112</v>
      </c>
      <c r="F565" s="33">
        <v>3</v>
      </c>
      <c r="J565" t="s">
        <v>4019</v>
      </c>
      <c r="K565" t="s">
        <v>300</v>
      </c>
      <c r="L565" t="s">
        <v>3027</v>
      </c>
      <c r="M565" t="s">
        <v>3276</v>
      </c>
      <c r="N565" t="s">
        <v>3112</v>
      </c>
      <c r="O565" s="47">
        <v>3</v>
      </c>
    </row>
    <row r="566" spans="1:15" x14ac:dyDescent="0.45">
      <c r="A566" t="s">
        <v>4019</v>
      </c>
      <c r="B566" t="s">
        <v>610</v>
      </c>
      <c r="C566" t="s">
        <v>611</v>
      </c>
      <c r="D566" t="s">
        <v>3263</v>
      </c>
      <c r="E566" t="s">
        <v>3103</v>
      </c>
      <c r="F566" s="33">
        <v>4</v>
      </c>
      <c r="J566" t="s">
        <v>4019</v>
      </c>
      <c r="K566" t="s">
        <v>610</v>
      </c>
      <c r="L566" t="s">
        <v>611</v>
      </c>
      <c r="M566" t="s">
        <v>3263</v>
      </c>
      <c r="N566" t="s">
        <v>3103</v>
      </c>
      <c r="O566" s="47">
        <v>4</v>
      </c>
    </row>
    <row r="567" spans="1:15" x14ac:dyDescent="0.45">
      <c r="A567" t="s">
        <v>4019</v>
      </c>
      <c r="B567" t="s">
        <v>610</v>
      </c>
      <c r="C567" t="s">
        <v>611</v>
      </c>
      <c r="D567" t="s">
        <v>3276</v>
      </c>
      <c r="E567" t="s">
        <v>3100</v>
      </c>
      <c r="F567" s="33">
        <v>2</v>
      </c>
      <c r="J567" t="s">
        <v>4019</v>
      </c>
      <c r="K567" t="s">
        <v>610</v>
      </c>
      <c r="L567" t="s">
        <v>611</v>
      </c>
      <c r="M567" t="s">
        <v>3276</v>
      </c>
      <c r="N567" t="s">
        <v>3100</v>
      </c>
      <c r="O567" s="47">
        <v>2</v>
      </c>
    </row>
    <row r="568" spans="1:15" x14ac:dyDescent="0.45">
      <c r="A568" t="s">
        <v>4019</v>
      </c>
      <c r="B568" t="s">
        <v>892</v>
      </c>
      <c r="C568" t="s">
        <v>893</v>
      </c>
      <c r="D568" t="s">
        <v>3263</v>
      </c>
      <c r="E568" t="s">
        <v>3118</v>
      </c>
      <c r="F568" s="33">
        <v>1</v>
      </c>
      <c r="J568" t="s">
        <v>4019</v>
      </c>
      <c r="K568" t="s">
        <v>892</v>
      </c>
      <c r="L568" t="s">
        <v>893</v>
      </c>
      <c r="M568" t="s">
        <v>3263</v>
      </c>
      <c r="N568" t="s">
        <v>3118</v>
      </c>
      <c r="O568" s="47">
        <v>1</v>
      </c>
    </row>
    <row r="569" spans="1:15" x14ac:dyDescent="0.45">
      <c r="A569" t="s">
        <v>4019</v>
      </c>
      <c r="B569" t="s">
        <v>892</v>
      </c>
      <c r="C569" t="s">
        <v>893</v>
      </c>
      <c r="D569" t="s">
        <v>3263</v>
      </c>
      <c r="E569" t="s">
        <v>3103</v>
      </c>
      <c r="F569" s="33">
        <v>5</v>
      </c>
      <c r="J569" t="s">
        <v>4019</v>
      </c>
      <c r="K569" t="s">
        <v>892</v>
      </c>
      <c r="L569" t="s">
        <v>893</v>
      </c>
      <c r="M569" t="s">
        <v>3263</v>
      </c>
      <c r="N569" t="s">
        <v>3103</v>
      </c>
      <c r="O569" s="47">
        <v>5</v>
      </c>
    </row>
    <row r="570" spans="1:15" x14ac:dyDescent="0.45">
      <c r="A570" t="s">
        <v>4019</v>
      </c>
      <c r="B570" t="s">
        <v>892</v>
      </c>
      <c r="C570" t="s">
        <v>893</v>
      </c>
      <c r="D570" t="s">
        <v>3276</v>
      </c>
      <c r="E570" t="s">
        <v>3100</v>
      </c>
      <c r="F570" s="33">
        <v>2</v>
      </c>
      <c r="J570" t="s">
        <v>4019</v>
      </c>
      <c r="K570" t="s">
        <v>892</v>
      </c>
      <c r="L570" t="s">
        <v>893</v>
      </c>
      <c r="M570" t="s">
        <v>3276</v>
      </c>
      <c r="N570" t="s">
        <v>3100</v>
      </c>
      <c r="O570" s="47">
        <v>2</v>
      </c>
    </row>
    <row r="571" spans="1:15" x14ac:dyDescent="0.45">
      <c r="A571" t="s">
        <v>4019</v>
      </c>
      <c r="B571" t="s">
        <v>304</v>
      </c>
      <c r="C571" t="s">
        <v>305</v>
      </c>
      <c r="D571" t="s">
        <v>3263</v>
      </c>
      <c r="E571" t="s">
        <v>3103</v>
      </c>
      <c r="F571" s="33">
        <v>4</v>
      </c>
      <c r="J571" t="s">
        <v>4019</v>
      </c>
      <c r="K571" t="s">
        <v>304</v>
      </c>
      <c r="L571" t="s">
        <v>305</v>
      </c>
      <c r="M571" t="s">
        <v>3263</v>
      </c>
      <c r="N571" t="s">
        <v>3103</v>
      </c>
      <c r="O571" s="47">
        <v>4</v>
      </c>
    </row>
    <row r="572" spans="1:15" x14ac:dyDescent="0.45">
      <c r="A572" t="s">
        <v>4019</v>
      </c>
      <c r="B572" t="s">
        <v>304</v>
      </c>
      <c r="C572" t="s">
        <v>305</v>
      </c>
      <c r="D572" t="s">
        <v>3276</v>
      </c>
      <c r="E572" t="s">
        <v>3100</v>
      </c>
      <c r="F572" s="33">
        <v>1</v>
      </c>
      <c r="J572" t="s">
        <v>4019</v>
      </c>
      <c r="K572" t="s">
        <v>304</v>
      </c>
      <c r="L572" t="s">
        <v>305</v>
      </c>
      <c r="M572" t="s">
        <v>3276</v>
      </c>
      <c r="N572" t="s">
        <v>3100</v>
      </c>
      <c r="O572" s="47">
        <v>1</v>
      </c>
    </row>
    <row r="573" spans="1:15" x14ac:dyDescent="0.45">
      <c r="A573" t="s">
        <v>4019</v>
      </c>
      <c r="B573" t="s">
        <v>594</v>
      </c>
      <c r="C573" t="s">
        <v>595</v>
      </c>
      <c r="D573" t="s">
        <v>3203</v>
      </c>
      <c r="E573" t="s">
        <v>3113</v>
      </c>
      <c r="F573" s="33">
        <v>11</v>
      </c>
      <c r="J573" t="s">
        <v>4019</v>
      </c>
      <c r="K573" t="s">
        <v>594</v>
      </c>
      <c r="L573" t="s">
        <v>595</v>
      </c>
      <c r="M573" t="s">
        <v>3203</v>
      </c>
      <c r="N573" t="s">
        <v>3113</v>
      </c>
      <c r="O573" s="47">
        <v>11</v>
      </c>
    </row>
    <row r="574" spans="1:15" x14ac:dyDescent="0.45">
      <c r="A574" t="s">
        <v>4019</v>
      </c>
      <c r="B574" t="s">
        <v>594</v>
      </c>
      <c r="C574" t="s">
        <v>595</v>
      </c>
      <c r="D574" t="s">
        <v>3243</v>
      </c>
      <c r="E574" t="s">
        <v>3431</v>
      </c>
      <c r="F574" s="33">
        <v>1</v>
      </c>
      <c r="J574" t="s">
        <v>4019</v>
      </c>
      <c r="K574" t="s">
        <v>594</v>
      </c>
      <c r="L574" t="s">
        <v>595</v>
      </c>
      <c r="M574" t="s">
        <v>3243</v>
      </c>
      <c r="N574" t="s">
        <v>3431</v>
      </c>
      <c r="O574" s="47">
        <v>1</v>
      </c>
    </row>
    <row r="575" spans="1:15" x14ac:dyDescent="0.45">
      <c r="A575" t="s">
        <v>4019</v>
      </c>
      <c r="B575" t="s">
        <v>594</v>
      </c>
      <c r="C575" t="s">
        <v>595</v>
      </c>
      <c r="D575" t="s">
        <v>3263</v>
      </c>
      <c r="E575" t="s">
        <v>3103</v>
      </c>
      <c r="F575" s="33">
        <v>8</v>
      </c>
      <c r="J575" t="s">
        <v>4019</v>
      </c>
      <c r="K575" t="s">
        <v>594</v>
      </c>
      <c r="L575" t="s">
        <v>595</v>
      </c>
      <c r="M575" t="s">
        <v>3263</v>
      </c>
      <c r="N575" t="s">
        <v>3103</v>
      </c>
      <c r="O575" s="47">
        <v>8</v>
      </c>
    </row>
    <row r="576" spans="1:15" x14ac:dyDescent="0.45">
      <c r="A576" t="s">
        <v>4019</v>
      </c>
      <c r="B576" t="s">
        <v>594</v>
      </c>
      <c r="C576" t="s">
        <v>595</v>
      </c>
      <c r="D576" t="s">
        <v>3276</v>
      </c>
      <c r="E576" t="s">
        <v>3100</v>
      </c>
      <c r="F576" s="33">
        <v>5</v>
      </c>
      <c r="J576" t="s">
        <v>4019</v>
      </c>
      <c r="K576" t="s">
        <v>594</v>
      </c>
      <c r="L576" t="s">
        <v>595</v>
      </c>
      <c r="M576" t="s">
        <v>3276</v>
      </c>
      <c r="N576" t="s">
        <v>3100</v>
      </c>
      <c r="O576" s="47">
        <v>5</v>
      </c>
    </row>
    <row r="577" spans="1:15" x14ac:dyDescent="0.45">
      <c r="A577" t="s">
        <v>4019</v>
      </c>
      <c r="B577" t="s">
        <v>1025</v>
      </c>
      <c r="C577" t="s">
        <v>1026</v>
      </c>
      <c r="D577" t="s">
        <v>3203</v>
      </c>
      <c r="E577" t="s">
        <v>3113</v>
      </c>
      <c r="F577" s="33">
        <v>19</v>
      </c>
      <c r="J577" t="s">
        <v>4019</v>
      </c>
      <c r="K577" t="s">
        <v>1025</v>
      </c>
      <c r="L577" t="s">
        <v>1026</v>
      </c>
      <c r="M577" t="s">
        <v>3203</v>
      </c>
      <c r="N577" t="s">
        <v>3113</v>
      </c>
      <c r="O577" s="47">
        <v>19</v>
      </c>
    </row>
    <row r="578" spans="1:15" x14ac:dyDescent="0.45">
      <c r="A578" t="s">
        <v>4019</v>
      </c>
      <c r="B578" t="s">
        <v>1025</v>
      </c>
      <c r="C578" t="s">
        <v>1026</v>
      </c>
      <c r="D578" t="s">
        <v>3263</v>
      </c>
      <c r="E578" t="s">
        <v>3103</v>
      </c>
      <c r="F578" s="33">
        <v>1</v>
      </c>
      <c r="J578" t="s">
        <v>4019</v>
      </c>
      <c r="K578" t="s">
        <v>1025</v>
      </c>
      <c r="L578" t="s">
        <v>1026</v>
      </c>
      <c r="M578" t="s">
        <v>3263</v>
      </c>
      <c r="N578" t="s">
        <v>3103</v>
      </c>
      <c r="O578" s="47">
        <v>1</v>
      </c>
    </row>
    <row r="579" spans="1:15" x14ac:dyDescent="0.45">
      <c r="A579" t="s">
        <v>4019</v>
      </c>
      <c r="B579" t="s">
        <v>1025</v>
      </c>
      <c r="C579" t="s">
        <v>1026</v>
      </c>
      <c r="D579" t="s">
        <v>3276</v>
      </c>
      <c r="E579" t="s">
        <v>3100</v>
      </c>
      <c r="F579" s="33">
        <v>5</v>
      </c>
      <c r="J579" t="s">
        <v>4019</v>
      </c>
      <c r="K579" t="s">
        <v>1025</v>
      </c>
      <c r="L579" t="s">
        <v>1026</v>
      </c>
      <c r="M579" t="s">
        <v>3276</v>
      </c>
      <c r="N579" t="s">
        <v>3100</v>
      </c>
      <c r="O579" s="47">
        <v>5</v>
      </c>
    </row>
    <row r="580" spans="1:15" x14ac:dyDescent="0.45">
      <c r="A580" t="s">
        <v>4019</v>
      </c>
      <c r="B580" t="s">
        <v>432</v>
      </c>
      <c r="C580" t="s">
        <v>433</v>
      </c>
      <c r="D580" t="s">
        <v>3243</v>
      </c>
      <c r="E580" t="s">
        <v>3104</v>
      </c>
      <c r="F580" s="33">
        <v>1</v>
      </c>
      <c r="J580" t="s">
        <v>4019</v>
      </c>
      <c r="K580" t="s">
        <v>432</v>
      </c>
      <c r="L580" t="s">
        <v>433</v>
      </c>
      <c r="M580" t="s">
        <v>3243</v>
      </c>
      <c r="N580" t="s">
        <v>3104</v>
      </c>
      <c r="O580" s="47">
        <v>1</v>
      </c>
    </row>
    <row r="581" spans="1:15" x14ac:dyDescent="0.45">
      <c r="A581" t="s">
        <v>4019</v>
      </c>
      <c r="B581" t="s">
        <v>856</v>
      </c>
      <c r="C581" t="s">
        <v>857</v>
      </c>
      <c r="D581" t="s">
        <v>3203</v>
      </c>
      <c r="E581" t="s">
        <v>3109</v>
      </c>
      <c r="F581" s="33">
        <v>1</v>
      </c>
      <c r="J581" t="s">
        <v>4019</v>
      </c>
      <c r="K581" t="s">
        <v>856</v>
      </c>
      <c r="L581" t="s">
        <v>857</v>
      </c>
      <c r="M581" t="s">
        <v>3203</v>
      </c>
      <c r="N581" t="s">
        <v>3109</v>
      </c>
      <c r="O581" s="47">
        <v>1</v>
      </c>
    </row>
    <row r="582" spans="1:15" x14ac:dyDescent="0.45">
      <c r="A582" t="s">
        <v>4019</v>
      </c>
      <c r="B582" t="s">
        <v>856</v>
      </c>
      <c r="C582" t="s">
        <v>857</v>
      </c>
      <c r="D582" t="s">
        <v>3243</v>
      </c>
      <c r="E582" t="s">
        <v>3431</v>
      </c>
      <c r="F582" s="33">
        <v>2</v>
      </c>
      <c r="J582" t="s">
        <v>4019</v>
      </c>
      <c r="K582" t="s">
        <v>856</v>
      </c>
      <c r="L582" t="s">
        <v>857</v>
      </c>
      <c r="M582" t="s">
        <v>3243</v>
      </c>
      <c r="N582" t="s">
        <v>3431</v>
      </c>
      <c r="O582" s="47">
        <v>2</v>
      </c>
    </row>
    <row r="583" spans="1:15" x14ac:dyDescent="0.45">
      <c r="A583" t="s">
        <v>4019</v>
      </c>
      <c r="B583" t="s">
        <v>856</v>
      </c>
      <c r="C583" t="s">
        <v>857</v>
      </c>
      <c r="D583" t="s">
        <v>3263</v>
      </c>
      <c r="E583" t="s">
        <v>3103</v>
      </c>
      <c r="F583" s="33">
        <v>9</v>
      </c>
      <c r="J583" t="s">
        <v>4019</v>
      </c>
      <c r="K583" t="s">
        <v>856</v>
      </c>
      <c r="L583" t="s">
        <v>857</v>
      </c>
      <c r="M583" t="s">
        <v>3263</v>
      </c>
      <c r="N583" t="s">
        <v>3103</v>
      </c>
      <c r="O583" s="47">
        <v>9</v>
      </c>
    </row>
    <row r="584" spans="1:15" x14ac:dyDescent="0.45">
      <c r="A584" t="s">
        <v>4019</v>
      </c>
      <c r="B584" t="s">
        <v>856</v>
      </c>
      <c r="C584" t="s">
        <v>857</v>
      </c>
      <c r="D584" t="s">
        <v>3276</v>
      </c>
      <c r="E584" t="s">
        <v>3100</v>
      </c>
      <c r="F584" s="33">
        <v>4</v>
      </c>
      <c r="J584" t="s">
        <v>4019</v>
      </c>
      <c r="K584" t="s">
        <v>856</v>
      </c>
      <c r="L584" t="s">
        <v>857</v>
      </c>
      <c r="M584" t="s">
        <v>3276</v>
      </c>
      <c r="N584" t="s">
        <v>3100</v>
      </c>
      <c r="O584" s="47">
        <v>4</v>
      </c>
    </row>
    <row r="585" spans="1:15" x14ac:dyDescent="0.45">
      <c r="A585" t="s">
        <v>4019</v>
      </c>
      <c r="B585" t="s">
        <v>1288</v>
      </c>
      <c r="C585" t="s">
        <v>1289</v>
      </c>
      <c r="D585" t="s">
        <v>3203</v>
      </c>
      <c r="E585" t="s">
        <v>3102</v>
      </c>
      <c r="F585" s="33">
        <v>1</v>
      </c>
      <c r="J585" t="s">
        <v>4019</v>
      </c>
      <c r="K585" t="s">
        <v>1288</v>
      </c>
      <c r="L585" t="s">
        <v>1289</v>
      </c>
      <c r="M585" t="s">
        <v>3203</v>
      </c>
      <c r="N585" t="s">
        <v>3102</v>
      </c>
      <c r="O585" s="47">
        <v>1</v>
      </c>
    </row>
    <row r="586" spans="1:15" x14ac:dyDescent="0.45">
      <c r="A586" t="s">
        <v>4019</v>
      </c>
      <c r="B586" t="s">
        <v>1288</v>
      </c>
      <c r="C586" t="s">
        <v>1289</v>
      </c>
      <c r="D586" t="s">
        <v>3203</v>
      </c>
      <c r="E586" t="s">
        <v>3113</v>
      </c>
      <c r="F586" s="33">
        <v>33</v>
      </c>
      <c r="J586" t="s">
        <v>4019</v>
      </c>
      <c r="K586" t="s">
        <v>1288</v>
      </c>
      <c r="L586" t="s">
        <v>1289</v>
      </c>
      <c r="M586" t="s">
        <v>3203</v>
      </c>
      <c r="N586" t="s">
        <v>3113</v>
      </c>
      <c r="O586" s="47">
        <v>33</v>
      </c>
    </row>
    <row r="587" spans="1:15" x14ac:dyDescent="0.45">
      <c r="A587" t="s">
        <v>4019</v>
      </c>
      <c r="B587" t="s">
        <v>1288</v>
      </c>
      <c r="C587" t="s">
        <v>1289</v>
      </c>
      <c r="D587" t="s">
        <v>3263</v>
      </c>
      <c r="E587" t="s">
        <v>3103</v>
      </c>
      <c r="F587" s="33">
        <v>3</v>
      </c>
      <c r="J587" t="s">
        <v>4019</v>
      </c>
      <c r="K587" t="s">
        <v>1288</v>
      </c>
      <c r="L587" t="s">
        <v>1289</v>
      </c>
      <c r="M587" t="s">
        <v>3263</v>
      </c>
      <c r="N587" t="s">
        <v>3103</v>
      </c>
      <c r="O587" s="47">
        <v>3</v>
      </c>
    </row>
    <row r="588" spans="1:15" x14ac:dyDescent="0.45">
      <c r="A588" t="s">
        <v>4019</v>
      </c>
      <c r="B588" t="s">
        <v>1288</v>
      </c>
      <c r="C588" t="s">
        <v>1289</v>
      </c>
      <c r="D588" t="s">
        <v>3276</v>
      </c>
      <c r="E588" t="s">
        <v>3100</v>
      </c>
      <c r="F588" s="33">
        <v>1</v>
      </c>
      <c r="J588" t="s">
        <v>4019</v>
      </c>
      <c r="K588" t="s">
        <v>1288</v>
      </c>
      <c r="L588" t="s">
        <v>1289</v>
      </c>
      <c r="M588" t="s">
        <v>3276</v>
      </c>
      <c r="N588" t="s">
        <v>3100</v>
      </c>
      <c r="O588" s="47">
        <v>1</v>
      </c>
    </row>
    <row r="589" spans="1:15" x14ac:dyDescent="0.45">
      <c r="A589" t="s">
        <v>4019</v>
      </c>
      <c r="B589" t="s">
        <v>670</v>
      </c>
      <c r="C589" t="s">
        <v>3028</v>
      </c>
      <c r="D589" t="s">
        <v>3263</v>
      </c>
      <c r="E589" t="s">
        <v>3103</v>
      </c>
      <c r="F589" s="33">
        <v>1</v>
      </c>
      <c r="J589" t="s">
        <v>4019</v>
      </c>
      <c r="K589" t="s">
        <v>670</v>
      </c>
      <c r="L589" t="s">
        <v>3028</v>
      </c>
      <c r="M589" t="s">
        <v>3263</v>
      </c>
      <c r="N589" t="s">
        <v>3103</v>
      </c>
      <c r="O589" s="47">
        <v>1</v>
      </c>
    </row>
    <row r="590" spans="1:15" x14ac:dyDescent="0.45">
      <c r="A590" t="s">
        <v>4019</v>
      </c>
      <c r="B590" t="s">
        <v>713</v>
      </c>
      <c r="C590" t="s">
        <v>714</v>
      </c>
      <c r="D590" t="s">
        <v>3243</v>
      </c>
      <c r="E590" t="s">
        <v>3104</v>
      </c>
      <c r="F590" s="33">
        <v>2</v>
      </c>
      <c r="J590" t="s">
        <v>4019</v>
      </c>
      <c r="K590" t="s">
        <v>713</v>
      </c>
      <c r="L590" t="s">
        <v>714</v>
      </c>
      <c r="M590" t="s">
        <v>3243</v>
      </c>
      <c r="N590" t="s">
        <v>3104</v>
      </c>
      <c r="O590" s="47">
        <v>2</v>
      </c>
    </row>
    <row r="591" spans="1:15" x14ac:dyDescent="0.45">
      <c r="A591" t="s">
        <v>4019</v>
      </c>
      <c r="B591" t="s">
        <v>713</v>
      </c>
      <c r="C591" t="s">
        <v>714</v>
      </c>
      <c r="D591" t="s">
        <v>3263</v>
      </c>
      <c r="E591" t="s">
        <v>3118</v>
      </c>
      <c r="F591" s="33">
        <v>1</v>
      </c>
      <c r="J591" t="s">
        <v>4019</v>
      </c>
      <c r="K591" t="s">
        <v>713</v>
      </c>
      <c r="L591" t="s">
        <v>714</v>
      </c>
      <c r="M591" t="s">
        <v>3263</v>
      </c>
      <c r="N591" t="s">
        <v>3118</v>
      </c>
      <c r="O591" s="47">
        <v>1</v>
      </c>
    </row>
    <row r="592" spans="1:15" x14ac:dyDescent="0.45">
      <c r="A592" t="s">
        <v>4019</v>
      </c>
      <c r="B592" t="s">
        <v>713</v>
      </c>
      <c r="C592" t="s">
        <v>714</v>
      </c>
      <c r="D592" t="s">
        <v>3263</v>
      </c>
      <c r="E592" t="s">
        <v>3103</v>
      </c>
      <c r="F592" s="33">
        <v>2</v>
      </c>
      <c r="J592" t="s">
        <v>4019</v>
      </c>
      <c r="K592" t="s">
        <v>713</v>
      </c>
      <c r="L592" t="s">
        <v>714</v>
      </c>
      <c r="M592" t="s">
        <v>3263</v>
      </c>
      <c r="N592" t="s">
        <v>3103</v>
      </c>
      <c r="O592" s="47">
        <v>2</v>
      </c>
    </row>
    <row r="593" spans="1:15" x14ac:dyDescent="0.45">
      <c r="A593" t="s">
        <v>4019</v>
      </c>
      <c r="B593" t="s">
        <v>713</v>
      </c>
      <c r="C593" t="s">
        <v>714</v>
      </c>
      <c r="D593" t="s">
        <v>3276</v>
      </c>
      <c r="E593" t="s">
        <v>3112</v>
      </c>
      <c r="F593" s="33">
        <v>1</v>
      </c>
      <c r="J593" t="s">
        <v>4019</v>
      </c>
      <c r="K593" t="s">
        <v>713</v>
      </c>
      <c r="L593" t="s">
        <v>714</v>
      </c>
      <c r="M593" t="s">
        <v>3276</v>
      </c>
      <c r="N593" t="s">
        <v>3112</v>
      </c>
      <c r="O593" s="47">
        <v>1</v>
      </c>
    </row>
    <row r="594" spans="1:15" x14ac:dyDescent="0.45">
      <c r="A594" t="s">
        <v>4019</v>
      </c>
      <c r="B594" t="s">
        <v>1181</v>
      </c>
      <c r="C594" t="s">
        <v>1182</v>
      </c>
      <c r="D594" t="s">
        <v>3263</v>
      </c>
      <c r="E594" t="s">
        <v>3103</v>
      </c>
      <c r="F594" s="33">
        <v>2</v>
      </c>
      <c r="J594" t="s">
        <v>4019</v>
      </c>
      <c r="K594" t="s">
        <v>1181</v>
      </c>
      <c r="L594" t="s">
        <v>1182</v>
      </c>
      <c r="M594" t="s">
        <v>3263</v>
      </c>
      <c r="N594" t="s">
        <v>3103</v>
      </c>
      <c r="O594" s="47">
        <v>2</v>
      </c>
    </row>
    <row r="595" spans="1:15" x14ac:dyDescent="0.45">
      <c r="A595" t="s">
        <v>4019</v>
      </c>
      <c r="B595" t="s">
        <v>586</v>
      </c>
      <c r="C595" t="s">
        <v>587</v>
      </c>
      <c r="D595" t="s">
        <v>3203</v>
      </c>
      <c r="E595" t="s">
        <v>3113</v>
      </c>
      <c r="F595" s="33">
        <v>22</v>
      </c>
      <c r="J595" t="s">
        <v>4019</v>
      </c>
      <c r="K595" t="s">
        <v>586</v>
      </c>
      <c r="L595" t="s">
        <v>587</v>
      </c>
      <c r="M595" t="s">
        <v>3203</v>
      </c>
      <c r="N595" t="s">
        <v>3113</v>
      </c>
      <c r="O595" s="47">
        <v>22</v>
      </c>
    </row>
    <row r="596" spans="1:15" x14ac:dyDescent="0.45">
      <c r="A596" t="s">
        <v>4019</v>
      </c>
      <c r="B596" t="s">
        <v>586</v>
      </c>
      <c r="C596" t="s">
        <v>587</v>
      </c>
      <c r="D596" t="s">
        <v>3243</v>
      </c>
      <c r="E596" t="s">
        <v>3104</v>
      </c>
      <c r="F596" s="33">
        <v>2</v>
      </c>
      <c r="J596" t="s">
        <v>4019</v>
      </c>
      <c r="K596" t="s">
        <v>586</v>
      </c>
      <c r="L596" t="s">
        <v>587</v>
      </c>
      <c r="M596" t="s">
        <v>3243</v>
      </c>
      <c r="N596" t="s">
        <v>3104</v>
      </c>
      <c r="O596" s="47">
        <v>2</v>
      </c>
    </row>
    <row r="597" spans="1:15" x14ac:dyDescent="0.45">
      <c r="A597" t="s">
        <v>4019</v>
      </c>
      <c r="B597" t="s">
        <v>586</v>
      </c>
      <c r="C597" t="s">
        <v>587</v>
      </c>
      <c r="D597" t="s">
        <v>3263</v>
      </c>
      <c r="E597" t="s">
        <v>3103</v>
      </c>
      <c r="F597" s="33">
        <v>5</v>
      </c>
      <c r="J597" t="s">
        <v>4019</v>
      </c>
      <c r="K597" t="s">
        <v>586</v>
      </c>
      <c r="L597" t="s">
        <v>587</v>
      </c>
      <c r="M597" t="s">
        <v>3263</v>
      </c>
      <c r="N597" t="s">
        <v>3103</v>
      </c>
      <c r="O597" s="47">
        <v>5</v>
      </c>
    </row>
    <row r="598" spans="1:15" x14ac:dyDescent="0.45">
      <c r="A598" t="s">
        <v>4019</v>
      </c>
      <c r="B598" t="s">
        <v>586</v>
      </c>
      <c r="C598" t="s">
        <v>587</v>
      </c>
      <c r="D598" t="s">
        <v>3276</v>
      </c>
      <c r="E598" t="s">
        <v>3100</v>
      </c>
      <c r="F598" s="33">
        <v>20</v>
      </c>
      <c r="J598" t="s">
        <v>4019</v>
      </c>
      <c r="K598" t="s">
        <v>586</v>
      </c>
      <c r="L598" t="s">
        <v>587</v>
      </c>
      <c r="M598" t="s">
        <v>3276</v>
      </c>
      <c r="N598" t="s">
        <v>3100</v>
      </c>
      <c r="O598" s="47">
        <v>20</v>
      </c>
    </row>
    <row r="599" spans="1:15" x14ac:dyDescent="0.45">
      <c r="A599" t="s">
        <v>4019</v>
      </c>
      <c r="B599" t="s">
        <v>586</v>
      </c>
      <c r="C599" t="s">
        <v>587</v>
      </c>
      <c r="D599" t="s">
        <v>3276</v>
      </c>
      <c r="E599" t="s">
        <v>3112</v>
      </c>
      <c r="F599" s="33">
        <v>18</v>
      </c>
      <c r="J599" t="s">
        <v>4019</v>
      </c>
      <c r="K599" t="s">
        <v>586</v>
      </c>
      <c r="L599" t="s">
        <v>587</v>
      </c>
      <c r="M599" t="s">
        <v>3276</v>
      </c>
      <c r="N599" t="s">
        <v>3112</v>
      </c>
      <c r="O599" s="47">
        <v>18</v>
      </c>
    </row>
    <row r="600" spans="1:15" x14ac:dyDescent="0.45">
      <c r="A600" t="s">
        <v>4019</v>
      </c>
      <c r="B600" t="s">
        <v>1292</v>
      </c>
      <c r="C600" t="s">
        <v>1293</v>
      </c>
      <c r="D600" t="s">
        <v>3342</v>
      </c>
      <c r="E600" t="s">
        <v>3115</v>
      </c>
      <c r="F600" s="33">
        <v>3</v>
      </c>
      <c r="J600" t="s">
        <v>4019</v>
      </c>
      <c r="K600" t="s">
        <v>1292</v>
      </c>
      <c r="L600" t="s">
        <v>1293</v>
      </c>
      <c r="M600" t="s">
        <v>3342</v>
      </c>
      <c r="N600" t="s">
        <v>3115</v>
      </c>
      <c r="O600" s="47">
        <v>3</v>
      </c>
    </row>
    <row r="601" spans="1:15" x14ac:dyDescent="0.45">
      <c r="A601" t="s">
        <v>4019</v>
      </c>
      <c r="B601" t="s">
        <v>1292</v>
      </c>
      <c r="C601" t="s">
        <v>1293</v>
      </c>
      <c r="D601" t="s">
        <v>3203</v>
      </c>
      <c r="E601" t="s">
        <v>3113</v>
      </c>
      <c r="F601" s="33">
        <v>31</v>
      </c>
      <c r="J601" t="s">
        <v>4019</v>
      </c>
      <c r="K601" t="s">
        <v>1292</v>
      </c>
      <c r="L601" t="s">
        <v>1293</v>
      </c>
      <c r="M601" t="s">
        <v>3203</v>
      </c>
      <c r="N601" t="s">
        <v>3113</v>
      </c>
      <c r="O601" s="47">
        <v>31</v>
      </c>
    </row>
    <row r="602" spans="1:15" x14ac:dyDescent="0.45">
      <c r="A602" t="s">
        <v>4019</v>
      </c>
      <c r="B602" t="s">
        <v>1292</v>
      </c>
      <c r="C602" t="s">
        <v>1293</v>
      </c>
      <c r="D602" t="s">
        <v>3263</v>
      </c>
      <c r="E602" t="s">
        <v>3103</v>
      </c>
      <c r="F602" s="33">
        <v>2</v>
      </c>
      <c r="J602" t="s">
        <v>4019</v>
      </c>
      <c r="K602" t="s">
        <v>1292</v>
      </c>
      <c r="L602" t="s">
        <v>1293</v>
      </c>
      <c r="M602" t="s">
        <v>3263</v>
      </c>
      <c r="N602" t="s">
        <v>3103</v>
      </c>
      <c r="O602" s="47">
        <v>2</v>
      </c>
    </row>
    <row r="603" spans="1:15" x14ac:dyDescent="0.45">
      <c r="A603" t="s">
        <v>4019</v>
      </c>
      <c r="B603" t="s">
        <v>1292</v>
      </c>
      <c r="C603" t="s">
        <v>1293</v>
      </c>
      <c r="D603" t="s">
        <v>3276</v>
      </c>
      <c r="E603" t="s">
        <v>3100</v>
      </c>
      <c r="F603" s="33">
        <v>1</v>
      </c>
      <c r="J603" t="s">
        <v>4019</v>
      </c>
      <c r="K603" t="s">
        <v>1292</v>
      </c>
      <c r="L603" t="s">
        <v>1293</v>
      </c>
      <c r="M603" t="s">
        <v>3276</v>
      </c>
      <c r="N603" t="s">
        <v>3100</v>
      </c>
      <c r="O603" s="47">
        <v>1</v>
      </c>
    </row>
    <row r="604" spans="1:15" x14ac:dyDescent="0.45">
      <c r="A604" t="s">
        <v>4019</v>
      </c>
      <c r="B604" t="s">
        <v>1263</v>
      </c>
      <c r="C604" t="s">
        <v>1264</v>
      </c>
      <c r="D604" t="s">
        <v>3342</v>
      </c>
      <c r="E604" t="s">
        <v>3115</v>
      </c>
      <c r="F604" s="33">
        <v>6</v>
      </c>
      <c r="J604" t="s">
        <v>4019</v>
      </c>
      <c r="K604" t="s">
        <v>1263</v>
      </c>
      <c r="L604" t="s">
        <v>1264</v>
      </c>
      <c r="M604" t="s">
        <v>3342</v>
      </c>
      <c r="N604" t="s">
        <v>3115</v>
      </c>
      <c r="O604" s="47">
        <v>6</v>
      </c>
    </row>
    <row r="605" spans="1:15" x14ac:dyDescent="0.45">
      <c r="A605" t="s">
        <v>4019</v>
      </c>
      <c r="B605" t="s">
        <v>1263</v>
      </c>
      <c r="C605" t="s">
        <v>1264</v>
      </c>
      <c r="D605" t="s">
        <v>3203</v>
      </c>
      <c r="E605" t="s">
        <v>3102</v>
      </c>
      <c r="F605" s="33">
        <v>1</v>
      </c>
      <c r="J605" t="s">
        <v>4019</v>
      </c>
      <c r="K605" t="s">
        <v>1263</v>
      </c>
      <c r="L605" t="s">
        <v>1264</v>
      </c>
      <c r="M605" t="s">
        <v>3203</v>
      </c>
      <c r="N605" t="s">
        <v>3102</v>
      </c>
      <c r="O605" s="47">
        <v>1</v>
      </c>
    </row>
    <row r="606" spans="1:15" x14ac:dyDescent="0.45">
      <c r="A606" t="s">
        <v>4019</v>
      </c>
      <c r="B606" t="s">
        <v>1263</v>
      </c>
      <c r="C606" t="s">
        <v>1264</v>
      </c>
      <c r="D606" t="s">
        <v>3203</v>
      </c>
      <c r="E606" t="s">
        <v>3113</v>
      </c>
      <c r="F606" s="33">
        <v>4</v>
      </c>
      <c r="J606" t="s">
        <v>4019</v>
      </c>
      <c r="K606" t="s">
        <v>1263</v>
      </c>
      <c r="L606" t="s">
        <v>1264</v>
      </c>
      <c r="M606" t="s">
        <v>3203</v>
      </c>
      <c r="N606" t="s">
        <v>3113</v>
      </c>
      <c r="O606" s="47">
        <v>4</v>
      </c>
    </row>
    <row r="607" spans="1:15" x14ac:dyDescent="0.45">
      <c r="A607" t="s">
        <v>4019</v>
      </c>
      <c r="B607" t="s">
        <v>1263</v>
      </c>
      <c r="C607" t="s">
        <v>1264</v>
      </c>
      <c r="D607" t="s">
        <v>3263</v>
      </c>
      <c r="E607" t="s">
        <v>3103</v>
      </c>
      <c r="F607" s="33">
        <v>2</v>
      </c>
      <c r="J607" t="s">
        <v>4019</v>
      </c>
      <c r="K607" t="s">
        <v>1263</v>
      </c>
      <c r="L607" t="s">
        <v>1264</v>
      </c>
      <c r="M607" t="s">
        <v>3263</v>
      </c>
      <c r="N607" t="s">
        <v>3103</v>
      </c>
      <c r="O607" s="47">
        <v>2</v>
      </c>
    </row>
    <row r="608" spans="1:15" x14ac:dyDescent="0.45">
      <c r="A608" t="s">
        <v>4019</v>
      </c>
      <c r="B608" t="s">
        <v>1263</v>
      </c>
      <c r="C608" t="s">
        <v>1264</v>
      </c>
      <c r="D608" t="s">
        <v>3276</v>
      </c>
      <c r="E608" t="s">
        <v>3100</v>
      </c>
      <c r="F608" s="33">
        <v>2</v>
      </c>
      <c r="J608" t="s">
        <v>4019</v>
      </c>
      <c r="K608" t="s">
        <v>1263</v>
      </c>
      <c r="L608" t="s">
        <v>1264</v>
      </c>
      <c r="M608" t="s">
        <v>3276</v>
      </c>
      <c r="N608" t="s">
        <v>3100</v>
      </c>
      <c r="O608" s="47">
        <v>2</v>
      </c>
    </row>
    <row r="609" spans="1:15" x14ac:dyDescent="0.45">
      <c r="A609" t="s">
        <v>4019</v>
      </c>
      <c r="B609" t="s">
        <v>602</v>
      </c>
      <c r="C609" t="s">
        <v>603</v>
      </c>
      <c r="D609" t="s">
        <v>3203</v>
      </c>
      <c r="E609" t="s">
        <v>3113</v>
      </c>
      <c r="F609" s="33">
        <v>11</v>
      </c>
      <c r="J609" t="s">
        <v>4019</v>
      </c>
      <c r="K609" t="s">
        <v>602</v>
      </c>
      <c r="L609" t="s">
        <v>603</v>
      </c>
      <c r="M609" t="s">
        <v>3203</v>
      </c>
      <c r="N609" t="s">
        <v>3113</v>
      </c>
      <c r="O609" s="47">
        <v>11</v>
      </c>
    </row>
    <row r="610" spans="1:15" x14ac:dyDescent="0.45">
      <c r="A610" t="s">
        <v>4019</v>
      </c>
      <c r="B610" t="s">
        <v>602</v>
      </c>
      <c r="C610" t="s">
        <v>603</v>
      </c>
      <c r="D610" t="s">
        <v>3263</v>
      </c>
      <c r="E610" t="s">
        <v>3103</v>
      </c>
      <c r="F610" s="33">
        <v>1</v>
      </c>
      <c r="J610" t="s">
        <v>4019</v>
      </c>
      <c r="K610" t="s">
        <v>602</v>
      </c>
      <c r="L610" t="s">
        <v>603</v>
      </c>
      <c r="M610" t="s">
        <v>3263</v>
      </c>
      <c r="N610" t="s">
        <v>3103</v>
      </c>
      <c r="O610" s="47">
        <v>1</v>
      </c>
    </row>
    <row r="611" spans="1:15" x14ac:dyDescent="0.45">
      <c r="A611" t="s">
        <v>4019</v>
      </c>
      <c r="B611" t="s">
        <v>602</v>
      </c>
      <c r="C611" t="s">
        <v>603</v>
      </c>
      <c r="D611" t="s">
        <v>3276</v>
      </c>
      <c r="E611" t="s">
        <v>3100</v>
      </c>
      <c r="F611" s="33">
        <v>3</v>
      </c>
      <c r="J611" t="s">
        <v>4019</v>
      </c>
      <c r="K611" t="s">
        <v>602</v>
      </c>
      <c r="L611" t="s">
        <v>603</v>
      </c>
      <c r="M611" t="s">
        <v>3276</v>
      </c>
      <c r="N611" t="s">
        <v>3100</v>
      </c>
      <c r="O611" s="47">
        <v>3</v>
      </c>
    </row>
    <row r="612" spans="1:15" x14ac:dyDescent="0.45">
      <c r="A612" t="s">
        <v>4019</v>
      </c>
      <c r="B612" t="s">
        <v>1185</v>
      </c>
      <c r="C612" t="s">
        <v>1186</v>
      </c>
      <c r="D612" t="s">
        <v>3263</v>
      </c>
      <c r="E612" t="s">
        <v>3103</v>
      </c>
      <c r="F612" s="33">
        <v>2</v>
      </c>
      <c r="J612" t="s">
        <v>4019</v>
      </c>
      <c r="K612" t="s">
        <v>1185</v>
      </c>
      <c r="L612" t="s">
        <v>1186</v>
      </c>
      <c r="M612" t="s">
        <v>3263</v>
      </c>
      <c r="N612" t="s">
        <v>3103</v>
      </c>
      <c r="O612" s="47">
        <v>2</v>
      </c>
    </row>
    <row r="613" spans="1:15" x14ac:dyDescent="0.45">
      <c r="A613" t="s">
        <v>4019</v>
      </c>
      <c r="B613" t="s">
        <v>1284</v>
      </c>
      <c r="C613" t="s">
        <v>1285</v>
      </c>
      <c r="D613" t="s">
        <v>3203</v>
      </c>
      <c r="E613" t="s">
        <v>3113</v>
      </c>
      <c r="F613" s="33">
        <v>106</v>
      </c>
      <c r="J613" t="s">
        <v>4019</v>
      </c>
      <c r="K613" t="s">
        <v>1284</v>
      </c>
      <c r="L613" t="s">
        <v>1285</v>
      </c>
      <c r="M613" t="s">
        <v>3203</v>
      </c>
      <c r="N613" t="s">
        <v>3113</v>
      </c>
      <c r="O613" s="47">
        <v>106</v>
      </c>
    </row>
    <row r="614" spans="1:15" x14ac:dyDescent="0.45">
      <c r="A614" t="s">
        <v>4019</v>
      </c>
      <c r="B614" t="s">
        <v>1284</v>
      </c>
      <c r="C614" t="s">
        <v>1285</v>
      </c>
      <c r="D614" t="s">
        <v>3243</v>
      </c>
      <c r="E614" t="s">
        <v>3104</v>
      </c>
      <c r="F614" s="33">
        <v>2</v>
      </c>
      <c r="J614" t="s">
        <v>4019</v>
      </c>
      <c r="K614" t="s">
        <v>1284</v>
      </c>
      <c r="L614" t="s">
        <v>1285</v>
      </c>
      <c r="M614" t="s">
        <v>3243</v>
      </c>
      <c r="N614" t="s">
        <v>3104</v>
      </c>
      <c r="O614" s="47">
        <v>2</v>
      </c>
    </row>
    <row r="615" spans="1:15" x14ac:dyDescent="0.45">
      <c r="A615" t="s">
        <v>4019</v>
      </c>
      <c r="B615" t="s">
        <v>1284</v>
      </c>
      <c r="C615" t="s">
        <v>1285</v>
      </c>
      <c r="D615" t="s">
        <v>3243</v>
      </c>
      <c r="E615" t="s">
        <v>3106</v>
      </c>
      <c r="F615" s="33">
        <v>17</v>
      </c>
      <c r="J615" t="s">
        <v>4019</v>
      </c>
      <c r="K615" t="s">
        <v>1284</v>
      </c>
      <c r="L615" t="s">
        <v>1285</v>
      </c>
      <c r="M615" t="s">
        <v>3243</v>
      </c>
      <c r="N615" t="s">
        <v>3106</v>
      </c>
      <c r="O615" s="47">
        <v>17</v>
      </c>
    </row>
    <row r="616" spans="1:15" x14ac:dyDescent="0.45">
      <c r="A616" t="s">
        <v>4019</v>
      </c>
      <c r="B616" t="s">
        <v>1284</v>
      </c>
      <c r="C616" t="s">
        <v>1285</v>
      </c>
      <c r="D616" t="s">
        <v>3263</v>
      </c>
      <c r="E616" t="s">
        <v>3103</v>
      </c>
      <c r="F616" s="33">
        <v>5</v>
      </c>
      <c r="J616" t="s">
        <v>4019</v>
      </c>
      <c r="K616" t="s">
        <v>1284</v>
      </c>
      <c r="L616" t="s">
        <v>1285</v>
      </c>
      <c r="M616" t="s">
        <v>3263</v>
      </c>
      <c r="N616" t="s">
        <v>3103</v>
      </c>
      <c r="O616" s="47">
        <v>5</v>
      </c>
    </row>
    <row r="617" spans="1:15" x14ac:dyDescent="0.45">
      <c r="A617" t="s">
        <v>4019</v>
      </c>
      <c r="B617" t="s">
        <v>1284</v>
      </c>
      <c r="C617" t="s">
        <v>1285</v>
      </c>
      <c r="D617" t="s">
        <v>3276</v>
      </c>
      <c r="E617" t="s">
        <v>3100</v>
      </c>
      <c r="F617" s="33">
        <v>3</v>
      </c>
      <c r="J617" t="s">
        <v>4019</v>
      </c>
      <c r="K617" t="s">
        <v>1284</v>
      </c>
      <c r="L617" t="s">
        <v>1285</v>
      </c>
      <c r="M617" t="s">
        <v>3276</v>
      </c>
      <c r="N617" t="s">
        <v>3100</v>
      </c>
      <c r="O617" s="47">
        <v>3</v>
      </c>
    </row>
    <row r="618" spans="1:15" x14ac:dyDescent="0.45">
      <c r="A618" t="s">
        <v>4019</v>
      </c>
      <c r="B618" t="s">
        <v>1284</v>
      </c>
      <c r="C618" t="s">
        <v>1285</v>
      </c>
      <c r="D618" t="s">
        <v>3276</v>
      </c>
      <c r="E618" t="s">
        <v>3112</v>
      </c>
      <c r="F618" s="33">
        <v>4</v>
      </c>
      <c r="J618" t="s">
        <v>4019</v>
      </c>
      <c r="K618" t="s">
        <v>1284</v>
      </c>
      <c r="L618" t="s">
        <v>1285</v>
      </c>
      <c r="M618" t="s">
        <v>3276</v>
      </c>
      <c r="N618" t="s">
        <v>3112</v>
      </c>
      <c r="O618" s="47">
        <v>4</v>
      </c>
    </row>
    <row r="619" spans="1:15" x14ac:dyDescent="0.45">
      <c r="A619" t="s">
        <v>4019</v>
      </c>
      <c r="B619" t="s">
        <v>192</v>
      </c>
      <c r="C619" t="s">
        <v>193</v>
      </c>
      <c r="D619" t="s">
        <v>3203</v>
      </c>
      <c r="E619" t="s">
        <v>3113</v>
      </c>
      <c r="F619" s="33">
        <v>4</v>
      </c>
      <c r="J619" t="s">
        <v>4019</v>
      </c>
      <c r="K619" t="s">
        <v>192</v>
      </c>
      <c r="L619" t="s">
        <v>193</v>
      </c>
      <c r="M619" t="s">
        <v>3203</v>
      </c>
      <c r="N619" t="s">
        <v>3113</v>
      </c>
      <c r="O619" s="47">
        <v>4</v>
      </c>
    </row>
    <row r="620" spans="1:15" x14ac:dyDescent="0.45">
      <c r="A620" t="s">
        <v>4019</v>
      </c>
      <c r="B620" t="s">
        <v>192</v>
      </c>
      <c r="C620" t="s">
        <v>193</v>
      </c>
      <c r="D620" t="s">
        <v>3243</v>
      </c>
      <c r="E620" t="s">
        <v>3104</v>
      </c>
      <c r="F620" s="33">
        <v>1</v>
      </c>
      <c r="J620" t="s">
        <v>4019</v>
      </c>
      <c r="K620" t="s">
        <v>192</v>
      </c>
      <c r="L620" t="s">
        <v>193</v>
      </c>
      <c r="M620" t="s">
        <v>3243</v>
      </c>
      <c r="N620" t="s">
        <v>3104</v>
      </c>
      <c r="O620" s="47">
        <v>1</v>
      </c>
    </row>
    <row r="621" spans="1:15" x14ac:dyDescent="0.45">
      <c r="A621" t="s">
        <v>4019</v>
      </c>
      <c r="B621" t="s">
        <v>192</v>
      </c>
      <c r="C621" t="s">
        <v>193</v>
      </c>
      <c r="D621" t="s">
        <v>3263</v>
      </c>
      <c r="E621" t="s">
        <v>3103</v>
      </c>
      <c r="F621" s="33">
        <v>5</v>
      </c>
      <c r="J621" t="s">
        <v>4019</v>
      </c>
      <c r="K621" t="s">
        <v>192</v>
      </c>
      <c r="L621" t="s">
        <v>193</v>
      </c>
      <c r="M621" t="s">
        <v>3263</v>
      </c>
      <c r="N621" t="s">
        <v>3103</v>
      </c>
      <c r="O621" s="47">
        <v>5</v>
      </c>
    </row>
    <row r="622" spans="1:15" x14ac:dyDescent="0.45">
      <c r="A622" t="s">
        <v>4019</v>
      </c>
      <c r="B622" t="s">
        <v>192</v>
      </c>
      <c r="C622" t="s">
        <v>193</v>
      </c>
      <c r="D622" t="s">
        <v>3276</v>
      </c>
      <c r="E622" t="s">
        <v>3100</v>
      </c>
      <c r="F622" s="33">
        <v>1</v>
      </c>
      <c r="J622" t="s">
        <v>4019</v>
      </c>
      <c r="K622" t="s">
        <v>192</v>
      </c>
      <c r="L622" t="s">
        <v>193</v>
      </c>
      <c r="M622" t="s">
        <v>3276</v>
      </c>
      <c r="N622" t="s">
        <v>3100</v>
      </c>
      <c r="O622" s="47">
        <v>1</v>
      </c>
    </row>
    <row r="623" spans="1:15" x14ac:dyDescent="0.45">
      <c r="A623" t="s">
        <v>4019</v>
      </c>
      <c r="B623" t="s">
        <v>1089</v>
      </c>
      <c r="C623" t="s">
        <v>1090</v>
      </c>
      <c r="D623" t="s">
        <v>3342</v>
      </c>
      <c r="E623" t="s">
        <v>3115</v>
      </c>
      <c r="F623" s="33">
        <v>1</v>
      </c>
      <c r="J623" t="s">
        <v>4019</v>
      </c>
      <c r="K623" t="s">
        <v>1089</v>
      </c>
      <c r="L623" t="s">
        <v>1090</v>
      </c>
      <c r="M623" t="s">
        <v>3342</v>
      </c>
      <c r="N623" t="s">
        <v>3115</v>
      </c>
      <c r="O623" s="47">
        <v>1</v>
      </c>
    </row>
    <row r="624" spans="1:15" x14ac:dyDescent="0.45">
      <c r="A624" t="s">
        <v>4019</v>
      </c>
      <c r="B624" t="s">
        <v>1089</v>
      </c>
      <c r="C624" t="s">
        <v>1090</v>
      </c>
      <c r="D624" t="s">
        <v>3203</v>
      </c>
      <c r="E624" t="s">
        <v>3109</v>
      </c>
      <c r="F624" s="33">
        <v>1</v>
      </c>
      <c r="J624" t="s">
        <v>4019</v>
      </c>
      <c r="K624" t="s">
        <v>1089</v>
      </c>
      <c r="L624" t="s">
        <v>1090</v>
      </c>
      <c r="M624" t="s">
        <v>3203</v>
      </c>
      <c r="N624" t="s">
        <v>3109</v>
      </c>
      <c r="O624" s="47">
        <v>1</v>
      </c>
    </row>
    <row r="625" spans="1:15" x14ac:dyDescent="0.45">
      <c r="A625" t="s">
        <v>4019</v>
      </c>
      <c r="B625" t="s">
        <v>1089</v>
      </c>
      <c r="C625" t="s">
        <v>1090</v>
      </c>
      <c r="D625" t="s">
        <v>3203</v>
      </c>
      <c r="E625" t="s">
        <v>3102</v>
      </c>
      <c r="F625" s="33">
        <v>1</v>
      </c>
      <c r="J625" t="s">
        <v>4019</v>
      </c>
      <c r="K625" t="s">
        <v>1089</v>
      </c>
      <c r="L625" t="s">
        <v>1090</v>
      </c>
      <c r="M625" t="s">
        <v>3203</v>
      </c>
      <c r="N625" t="s">
        <v>3102</v>
      </c>
      <c r="O625" s="47">
        <v>1</v>
      </c>
    </row>
    <row r="626" spans="1:15" x14ac:dyDescent="0.45">
      <c r="A626" t="s">
        <v>4019</v>
      </c>
      <c r="B626" t="s">
        <v>1089</v>
      </c>
      <c r="C626" t="s">
        <v>1090</v>
      </c>
      <c r="D626" t="s">
        <v>3243</v>
      </c>
      <c r="E626" t="s">
        <v>3104</v>
      </c>
      <c r="F626" s="33">
        <v>8</v>
      </c>
      <c r="J626" t="s">
        <v>4019</v>
      </c>
      <c r="K626" t="s">
        <v>1089</v>
      </c>
      <c r="L626" t="s">
        <v>1090</v>
      </c>
      <c r="M626" t="s">
        <v>3243</v>
      </c>
      <c r="N626" t="s">
        <v>3104</v>
      </c>
      <c r="O626" s="47">
        <v>8</v>
      </c>
    </row>
    <row r="627" spans="1:15" x14ac:dyDescent="0.45">
      <c r="A627" t="s">
        <v>4019</v>
      </c>
      <c r="B627" t="s">
        <v>1089</v>
      </c>
      <c r="C627" t="s">
        <v>1090</v>
      </c>
      <c r="D627" t="s">
        <v>3263</v>
      </c>
      <c r="E627" t="s">
        <v>3103</v>
      </c>
      <c r="F627" s="33">
        <v>19</v>
      </c>
      <c r="J627" t="s">
        <v>4019</v>
      </c>
      <c r="K627" t="s">
        <v>1089</v>
      </c>
      <c r="L627" t="s">
        <v>1090</v>
      </c>
      <c r="M627" t="s">
        <v>3263</v>
      </c>
      <c r="N627" t="s">
        <v>3103</v>
      </c>
      <c r="O627" s="47">
        <v>19</v>
      </c>
    </row>
    <row r="628" spans="1:15" x14ac:dyDescent="0.45">
      <c r="A628" t="s">
        <v>4019</v>
      </c>
      <c r="B628" t="s">
        <v>1089</v>
      </c>
      <c r="C628" t="s">
        <v>1090</v>
      </c>
      <c r="D628" t="s">
        <v>3276</v>
      </c>
      <c r="E628" t="s">
        <v>3100</v>
      </c>
      <c r="F628" s="33">
        <v>16</v>
      </c>
      <c r="J628" t="s">
        <v>4019</v>
      </c>
      <c r="K628" t="s">
        <v>1089</v>
      </c>
      <c r="L628" t="s">
        <v>1090</v>
      </c>
      <c r="M628" t="s">
        <v>3276</v>
      </c>
      <c r="N628" t="s">
        <v>3100</v>
      </c>
      <c r="O628" s="47">
        <v>16</v>
      </c>
    </row>
    <row r="629" spans="1:15" x14ac:dyDescent="0.45">
      <c r="A629" t="s">
        <v>4019</v>
      </c>
      <c r="B629" t="s">
        <v>1027</v>
      </c>
      <c r="C629" t="s">
        <v>1028</v>
      </c>
      <c r="D629" t="s">
        <v>3243</v>
      </c>
      <c r="E629" t="s">
        <v>3106</v>
      </c>
      <c r="F629" s="33">
        <v>1</v>
      </c>
      <c r="J629" t="s">
        <v>4019</v>
      </c>
      <c r="K629" t="s">
        <v>1027</v>
      </c>
      <c r="L629" t="s">
        <v>1028</v>
      </c>
      <c r="M629" t="s">
        <v>3243</v>
      </c>
      <c r="N629" t="s">
        <v>3106</v>
      </c>
      <c r="O629" s="47">
        <v>1</v>
      </c>
    </row>
    <row r="630" spans="1:15" x14ac:dyDescent="0.45">
      <c r="A630" t="s">
        <v>4019</v>
      </c>
      <c r="B630" t="s">
        <v>1027</v>
      </c>
      <c r="C630" t="s">
        <v>1028</v>
      </c>
      <c r="D630" t="s">
        <v>3263</v>
      </c>
      <c r="E630" t="s">
        <v>3103</v>
      </c>
      <c r="F630" s="33">
        <v>6</v>
      </c>
      <c r="J630" t="s">
        <v>4019</v>
      </c>
      <c r="K630" t="s">
        <v>1027</v>
      </c>
      <c r="L630" t="s">
        <v>1028</v>
      </c>
      <c r="M630" t="s">
        <v>3263</v>
      </c>
      <c r="N630" t="s">
        <v>3103</v>
      </c>
      <c r="O630" s="47">
        <v>6</v>
      </c>
    </row>
    <row r="631" spans="1:15" x14ac:dyDescent="0.45">
      <c r="A631" t="s">
        <v>4019</v>
      </c>
      <c r="B631" t="s">
        <v>1027</v>
      </c>
      <c r="C631" t="s">
        <v>1028</v>
      </c>
      <c r="D631" t="s">
        <v>3276</v>
      </c>
      <c r="E631" t="s">
        <v>3100</v>
      </c>
      <c r="F631" s="33">
        <v>11</v>
      </c>
      <c r="J631" t="s">
        <v>4019</v>
      </c>
      <c r="K631" t="s">
        <v>1027</v>
      </c>
      <c r="L631" t="s">
        <v>1028</v>
      </c>
      <c r="M631" t="s">
        <v>3276</v>
      </c>
      <c r="N631" t="s">
        <v>3100</v>
      </c>
      <c r="O631" s="47">
        <v>11</v>
      </c>
    </row>
    <row r="632" spans="1:15" x14ac:dyDescent="0.45">
      <c r="A632" t="s">
        <v>4019</v>
      </c>
      <c r="B632" t="s">
        <v>494</v>
      </c>
      <c r="C632" t="s">
        <v>495</v>
      </c>
      <c r="D632" t="s">
        <v>3342</v>
      </c>
      <c r="E632" t="s">
        <v>3115</v>
      </c>
      <c r="F632" s="33">
        <v>4</v>
      </c>
      <c r="J632" t="s">
        <v>4019</v>
      </c>
      <c r="K632" t="s">
        <v>494</v>
      </c>
      <c r="L632" t="s">
        <v>495</v>
      </c>
      <c r="M632" t="s">
        <v>3342</v>
      </c>
      <c r="N632" t="s">
        <v>3115</v>
      </c>
      <c r="O632" s="47">
        <v>4</v>
      </c>
    </row>
    <row r="633" spans="1:15" x14ac:dyDescent="0.45">
      <c r="A633" t="s">
        <v>4019</v>
      </c>
      <c r="B633" t="s">
        <v>494</v>
      </c>
      <c r="C633" t="s">
        <v>495</v>
      </c>
      <c r="D633" t="s">
        <v>3203</v>
      </c>
      <c r="E633" t="s">
        <v>3108</v>
      </c>
      <c r="F633" s="33">
        <v>1</v>
      </c>
      <c r="J633" t="s">
        <v>4019</v>
      </c>
      <c r="K633" t="s">
        <v>494</v>
      </c>
      <c r="L633" t="s">
        <v>495</v>
      </c>
      <c r="M633" t="s">
        <v>3203</v>
      </c>
      <c r="N633" t="s">
        <v>3108</v>
      </c>
      <c r="O633" s="47">
        <v>1</v>
      </c>
    </row>
    <row r="634" spans="1:15" x14ac:dyDescent="0.45">
      <c r="A634" t="s">
        <v>4019</v>
      </c>
      <c r="B634" t="s">
        <v>494</v>
      </c>
      <c r="C634" t="s">
        <v>495</v>
      </c>
      <c r="D634" t="s">
        <v>3203</v>
      </c>
      <c r="E634" t="s">
        <v>3102</v>
      </c>
      <c r="F634" s="33">
        <v>2</v>
      </c>
      <c r="J634" t="s">
        <v>4019</v>
      </c>
      <c r="K634" t="s">
        <v>494</v>
      </c>
      <c r="L634" t="s">
        <v>495</v>
      </c>
      <c r="M634" t="s">
        <v>3203</v>
      </c>
      <c r="N634" t="s">
        <v>3102</v>
      </c>
      <c r="O634" s="47">
        <v>2</v>
      </c>
    </row>
    <row r="635" spans="1:15" x14ac:dyDescent="0.45">
      <c r="A635" t="s">
        <v>4019</v>
      </c>
      <c r="B635" t="s">
        <v>494</v>
      </c>
      <c r="C635" t="s">
        <v>495</v>
      </c>
      <c r="D635" t="s">
        <v>3203</v>
      </c>
      <c r="E635" t="s">
        <v>3113</v>
      </c>
      <c r="F635" s="33">
        <v>21</v>
      </c>
      <c r="J635" t="s">
        <v>4019</v>
      </c>
      <c r="K635" t="s">
        <v>494</v>
      </c>
      <c r="L635" t="s">
        <v>495</v>
      </c>
      <c r="M635" t="s">
        <v>3203</v>
      </c>
      <c r="N635" t="s">
        <v>3113</v>
      </c>
      <c r="O635" s="47">
        <v>21</v>
      </c>
    </row>
    <row r="636" spans="1:15" x14ac:dyDescent="0.45">
      <c r="A636" t="s">
        <v>4019</v>
      </c>
      <c r="B636" t="s">
        <v>494</v>
      </c>
      <c r="C636" t="s">
        <v>495</v>
      </c>
      <c r="D636" t="s">
        <v>3263</v>
      </c>
      <c r="E636" t="s">
        <v>3103</v>
      </c>
      <c r="F636" s="33">
        <v>2</v>
      </c>
      <c r="J636" t="s">
        <v>4019</v>
      </c>
      <c r="K636" t="s">
        <v>494</v>
      </c>
      <c r="L636" t="s">
        <v>495</v>
      </c>
      <c r="M636" t="s">
        <v>3263</v>
      </c>
      <c r="N636" t="s">
        <v>3103</v>
      </c>
      <c r="O636" s="47">
        <v>2</v>
      </c>
    </row>
    <row r="637" spans="1:15" x14ac:dyDescent="0.45">
      <c r="A637" t="s">
        <v>4019</v>
      </c>
      <c r="B637" t="s">
        <v>494</v>
      </c>
      <c r="C637" t="s">
        <v>495</v>
      </c>
      <c r="D637" t="s">
        <v>3276</v>
      </c>
      <c r="E637" t="s">
        <v>3112</v>
      </c>
      <c r="F637" s="33">
        <v>3</v>
      </c>
      <c r="J637" t="s">
        <v>4019</v>
      </c>
      <c r="K637" t="s">
        <v>494</v>
      </c>
      <c r="L637" t="s">
        <v>495</v>
      </c>
      <c r="M637" t="s">
        <v>3276</v>
      </c>
      <c r="N637" t="s">
        <v>3112</v>
      </c>
      <c r="O637" s="47">
        <v>3</v>
      </c>
    </row>
    <row r="638" spans="1:15" x14ac:dyDescent="0.45">
      <c r="A638" t="s">
        <v>4019</v>
      </c>
      <c r="B638" t="s">
        <v>1271</v>
      </c>
      <c r="C638" t="s">
        <v>1272</v>
      </c>
      <c r="D638" t="s">
        <v>3203</v>
      </c>
      <c r="E638" t="s">
        <v>3113</v>
      </c>
      <c r="F638" s="33">
        <v>65</v>
      </c>
      <c r="J638" t="s">
        <v>4019</v>
      </c>
      <c r="K638" t="s">
        <v>1271</v>
      </c>
      <c r="L638" t="s">
        <v>1272</v>
      </c>
      <c r="M638" t="s">
        <v>3203</v>
      </c>
      <c r="N638" t="s">
        <v>3113</v>
      </c>
      <c r="O638" s="47">
        <v>65</v>
      </c>
    </row>
    <row r="639" spans="1:15" x14ac:dyDescent="0.45">
      <c r="A639" t="s">
        <v>4019</v>
      </c>
      <c r="B639" t="s">
        <v>1271</v>
      </c>
      <c r="C639" t="s">
        <v>1272</v>
      </c>
      <c r="D639" t="s">
        <v>3243</v>
      </c>
      <c r="E639" t="s">
        <v>3104</v>
      </c>
      <c r="F639" s="33">
        <v>2</v>
      </c>
      <c r="J639" t="s">
        <v>4019</v>
      </c>
      <c r="K639" t="s">
        <v>1271</v>
      </c>
      <c r="L639" t="s">
        <v>1272</v>
      </c>
      <c r="M639" t="s">
        <v>3243</v>
      </c>
      <c r="N639" t="s">
        <v>3104</v>
      </c>
      <c r="O639" s="47">
        <v>2</v>
      </c>
    </row>
    <row r="640" spans="1:15" x14ac:dyDescent="0.45">
      <c r="A640" t="s">
        <v>4019</v>
      </c>
      <c r="B640" t="s">
        <v>1271</v>
      </c>
      <c r="C640" t="s">
        <v>1272</v>
      </c>
      <c r="D640" t="s">
        <v>3263</v>
      </c>
      <c r="E640" t="s">
        <v>3103</v>
      </c>
      <c r="F640" s="33">
        <v>1</v>
      </c>
      <c r="J640" t="s">
        <v>4019</v>
      </c>
      <c r="K640" t="s">
        <v>1271</v>
      </c>
      <c r="L640" t="s">
        <v>1272</v>
      </c>
      <c r="M640" t="s">
        <v>3263</v>
      </c>
      <c r="N640" t="s">
        <v>3103</v>
      </c>
      <c r="O640" s="47">
        <v>1</v>
      </c>
    </row>
    <row r="641" spans="1:15" x14ac:dyDescent="0.45">
      <c r="A641" t="s">
        <v>4019</v>
      </c>
      <c r="B641" t="s">
        <v>1271</v>
      </c>
      <c r="C641" t="s">
        <v>1272</v>
      </c>
      <c r="D641" t="s">
        <v>3276</v>
      </c>
      <c r="E641" t="s">
        <v>3114</v>
      </c>
      <c r="F641" s="33">
        <v>2</v>
      </c>
      <c r="J641" t="s">
        <v>4019</v>
      </c>
      <c r="K641" t="s">
        <v>1271</v>
      </c>
      <c r="L641" t="s">
        <v>1272</v>
      </c>
      <c r="M641" t="s">
        <v>3276</v>
      </c>
      <c r="N641" t="s">
        <v>3114</v>
      </c>
      <c r="O641" s="47">
        <v>2</v>
      </c>
    </row>
    <row r="642" spans="1:15" x14ac:dyDescent="0.45">
      <c r="A642" t="s">
        <v>4019</v>
      </c>
      <c r="B642" t="s">
        <v>1271</v>
      </c>
      <c r="C642" t="s">
        <v>1272</v>
      </c>
      <c r="D642" t="s">
        <v>3276</v>
      </c>
      <c r="E642" t="s">
        <v>3100</v>
      </c>
      <c r="F642" s="33">
        <v>3</v>
      </c>
      <c r="J642" t="s">
        <v>4019</v>
      </c>
      <c r="K642" t="s">
        <v>1271</v>
      </c>
      <c r="L642" t="s">
        <v>1272</v>
      </c>
      <c r="M642" t="s">
        <v>3276</v>
      </c>
      <c r="N642" t="s">
        <v>3100</v>
      </c>
      <c r="O642" s="47">
        <v>3</v>
      </c>
    </row>
    <row r="643" spans="1:15" x14ac:dyDescent="0.45">
      <c r="A643" t="s">
        <v>4019</v>
      </c>
      <c r="B643" t="s">
        <v>1029</v>
      </c>
      <c r="C643" t="s">
        <v>1030</v>
      </c>
      <c r="D643" t="s">
        <v>3203</v>
      </c>
      <c r="E643" t="s">
        <v>3102</v>
      </c>
      <c r="F643" s="33">
        <v>1</v>
      </c>
      <c r="J643" t="s">
        <v>4019</v>
      </c>
      <c r="K643" t="s">
        <v>1029</v>
      </c>
      <c r="L643" t="s">
        <v>1030</v>
      </c>
      <c r="M643" t="s">
        <v>3203</v>
      </c>
      <c r="N643" t="s">
        <v>3102</v>
      </c>
      <c r="O643" s="47">
        <v>1</v>
      </c>
    </row>
    <row r="644" spans="1:15" x14ac:dyDescent="0.45">
      <c r="A644" t="s">
        <v>4019</v>
      </c>
      <c r="B644" t="s">
        <v>1029</v>
      </c>
      <c r="C644" t="s">
        <v>1030</v>
      </c>
      <c r="D644" t="s">
        <v>3203</v>
      </c>
      <c r="E644" t="s">
        <v>3113</v>
      </c>
      <c r="F644" s="33">
        <v>17</v>
      </c>
      <c r="J644" t="s">
        <v>4019</v>
      </c>
      <c r="K644" t="s">
        <v>1029</v>
      </c>
      <c r="L644" t="s">
        <v>1030</v>
      </c>
      <c r="M644" t="s">
        <v>3203</v>
      </c>
      <c r="N644" t="s">
        <v>3113</v>
      </c>
      <c r="O644" s="47">
        <v>17</v>
      </c>
    </row>
    <row r="645" spans="1:15" x14ac:dyDescent="0.45">
      <c r="A645" t="s">
        <v>4019</v>
      </c>
      <c r="B645" t="s">
        <v>1029</v>
      </c>
      <c r="C645" t="s">
        <v>1030</v>
      </c>
      <c r="D645" t="s">
        <v>3243</v>
      </c>
      <c r="E645" t="s">
        <v>3104</v>
      </c>
      <c r="F645" s="33">
        <v>2</v>
      </c>
      <c r="J645" t="s">
        <v>4019</v>
      </c>
      <c r="K645" t="s">
        <v>1029</v>
      </c>
      <c r="L645" t="s">
        <v>1030</v>
      </c>
      <c r="M645" t="s">
        <v>3243</v>
      </c>
      <c r="N645" t="s">
        <v>3104</v>
      </c>
      <c r="O645" s="47">
        <v>2</v>
      </c>
    </row>
    <row r="646" spans="1:15" x14ac:dyDescent="0.45">
      <c r="A646" t="s">
        <v>4019</v>
      </c>
      <c r="B646" t="s">
        <v>1029</v>
      </c>
      <c r="C646" t="s">
        <v>1030</v>
      </c>
      <c r="D646" t="s">
        <v>3263</v>
      </c>
      <c r="E646" t="s">
        <v>3103</v>
      </c>
      <c r="F646" s="33">
        <v>20</v>
      </c>
      <c r="J646" t="s">
        <v>4019</v>
      </c>
      <c r="K646" t="s">
        <v>1029</v>
      </c>
      <c r="L646" t="s">
        <v>1030</v>
      </c>
      <c r="M646" t="s">
        <v>3263</v>
      </c>
      <c r="N646" t="s">
        <v>3103</v>
      </c>
      <c r="O646" s="47">
        <v>20</v>
      </c>
    </row>
    <row r="647" spans="1:15" x14ac:dyDescent="0.45">
      <c r="A647" t="s">
        <v>4019</v>
      </c>
      <c r="B647" t="s">
        <v>1029</v>
      </c>
      <c r="C647" t="s">
        <v>1030</v>
      </c>
      <c r="D647" t="s">
        <v>3276</v>
      </c>
      <c r="E647" t="s">
        <v>3100</v>
      </c>
      <c r="F647" s="33">
        <v>6</v>
      </c>
      <c r="J647" t="s">
        <v>4019</v>
      </c>
      <c r="K647" t="s">
        <v>1029</v>
      </c>
      <c r="L647" t="s">
        <v>1030</v>
      </c>
      <c r="M647" t="s">
        <v>3276</v>
      </c>
      <c r="N647" t="s">
        <v>3100</v>
      </c>
      <c r="O647" s="47">
        <v>6</v>
      </c>
    </row>
    <row r="648" spans="1:15" x14ac:dyDescent="0.45">
      <c r="A648" t="s">
        <v>4019</v>
      </c>
      <c r="B648" t="s">
        <v>1029</v>
      </c>
      <c r="C648" t="s">
        <v>1030</v>
      </c>
      <c r="D648" t="s">
        <v>3276</v>
      </c>
      <c r="E648" t="s">
        <v>3112</v>
      </c>
      <c r="F648" s="33">
        <v>7</v>
      </c>
      <c r="J648" t="s">
        <v>4019</v>
      </c>
      <c r="K648" t="s">
        <v>1029</v>
      </c>
      <c r="L648" t="s">
        <v>1030</v>
      </c>
      <c r="M648" t="s">
        <v>3276</v>
      </c>
      <c r="N648" t="s">
        <v>3112</v>
      </c>
      <c r="O648" s="47">
        <v>7</v>
      </c>
    </row>
    <row r="649" spans="1:15" x14ac:dyDescent="0.45">
      <c r="A649" t="s">
        <v>4019</v>
      </c>
      <c r="B649" t="s">
        <v>530</v>
      </c>
      <c r="C649" t="s">
        <v>531</v>
      </c>
      <c r="D649" t="s">
        <v>3203</v>
      </c>
      <c r="E649" t="s">
        <v>3102</v>
      </c>
      <c r="F649" s="33">
        <v>1</v>
      </c>
      <c r="J649" t="s">
        <v>4019</v>
      </c>
      <c r="K649" t="s">
        <v>530</v>
      </c>
      <c r="L649" t="s">
        <v>531</v>
      </c>
      <c r="M649" t="s">
        <v>3203</v>
      </c>
      <c r="N649" t="s">
        <v>3102</v>
      </c>
      <c r="O649" s="47">
        <v>1</v>
      </c>
    </row>
    <row r="650" spans="1:15" x14ac:dyDescent="0.45">
      <c r="A650" t="s">
        <v>4019</v>
      </c>
      <c r="B650" t="s">
        <v>530</v>
      </c>
      <c r="C650" t="s">
        <v>531</v>
      </c>
      <c r="D650" t="s">
        <v>3243</v>
      </c>
      <c r="E650" t="s">
        <v>3104</v>
      </c>
      <c r="F650" s="33">
        <v>2</v>
      </c>
      <c r="J650" t="s">
        <v>4019</v>
      </c>
      <c r="K650" t="s">
        <v>530</v>
      </c>
      <c r="L650" t="s">
        <v>531</v>
      </c>
      <c r="M650" t="s">
        <v>3243</v>
      </c>
      <c r="N650" t="s">
        <v>3104</v>
      </c>
      <c r="O650" s="47">
        <v>2</v>
      </c>
    </row>
    <row r="651" spans="1:15" x14ac:dyDescent="0.45">
      <c r="A651" t="s">
        <v>4019</v>
      </c>
      <c r="B651" t="s">
        <v>530</v>
      </c>
      <c r="C651" t="s">
        <v>531</v>
      </c>
      <c r="D651" t="s">
        <v>3263</v>
      </c>
      <c r="E651" t="s">
        <v>3118</v>
      </c>
      <c r="F651" s="33">
        <v>1</v>
      </c>
      <c r="J651" t="s">
        <v>4019</v>
      </c>
      <c r="K651" t="s">
        <v>530</v>
      </c>
      <c r="L651" t="s">
        <v>531</v>
      </c>
      <c r="M651" t="s">
        <v>3263</v>
      </c>
      <c r="N651" t="s">
        <v>3118</v>
      </c>
      <c r="O651" s="47">
        <v>1</v>
      </c>
    </row>
    <row r="652" spans="1:15" x14ac:dyDescent="0.45">
      <c r="A652" t="s">
        <v>4019</v>
      </c>
      <c r="B652" t="s">
        <v>530</v>
      </c>
      <c r="C652" t="s">
        <v>531</v>
      </c>
      <c r="D652" t="s">
        <v>3263</v>
      </c>
      <c r="E652" t="s">
        <v>3103</v>
      </c>
      <c r="F652" s="33">
        <v>2</v>
      </c>
      <c r="J652" t="s">
        <v>4019</v>
      </c>
      <c r="K652" t="s">
        <v>530</v>
      </c>
      <c r="L652" t="s">
        <v>531</v>
      </c>
      <c r="M652" t="s">
        <v>3263</v>
      </c>
      <c r="N652" t="s">
        <v>3103</v>
      </c>
      <c r="O652" s="47">
        <v>2</v>
      </c>
    </row>
    <row r="653" spans="1:15" x14ac:dyDescent="0.45">
      <c r="A653" t="s">
        <v>4019</v>
      </c>
      <c r="B653" t="s">
        <v>530</v>
      </c>
      <c r="C653" t="s">
        <v>531</v>
      </c>
      <c r="D653" t="s">
        <v>3276</v>
      </c>
      <c r="E653" t="s">
        <v>3100</v>
      </c>
      <c r="F653" s="33">
        <v>10</v>
      </c>
      <c r="J653" t="s">
        <v>4019</v>
      </c>
      <c r="K653" t="s">
        <v>530</v>
      </c>
      <c r="L653" t="s">
        <v>531</v>
      </c>
      <c r="M653" t="s">
        <v>3276</v>
      </c>
      <c r="N653" t="s">
        <v>3100</v>
      </c>
      <c r="O653" s="47">
        <v>10</v>
      </c>
    </row>
    <row r="654" spans="1:15" x14ac:dyDescent="0.45">
      <c r="A654" t="s">
        <v>4019</v>
      </c>
      <c r="B654" t="s">
        <v>530</v>
      </c>
      <c r="C654" t="s">
        <v>531</v>
      </c>
      <c r="D654" t="s">
        <v>3276</v>
      </c>
      <c r="E654" t="s">
        <v>3112</v>
      </c>
      <c r="F654" s="33">
        <v>5</v>
      </c>
      <c r="J654" t="s">
        <v>4019</v>
      </c>
      <c r="K654" t="s">
        <v>530</v>
      </c>
      <c r="L654" t="s">
        <v>531</v>
      </c>
      <c r="M654" t="s">
        <v>3276</v>
      </c>
      <c r="N654" t="s">
        <v>3112</v>
      </c>
      <c r="O654" s="47">
        <v>5</v>
      </c>
    </row>
    <row r="655" spans="1:15" x14ac:dyDescent="0.45">
      <c r="A655" t="s">
        <v>4019</v>
      </c>
      <c r="B655" t="s">
        <v>638</v>
      </c>
      <c r="C655" t="s">
        <v>639</v>
      </c>
      <c r="D655" t="s">
        <v>3203</v>
      </c>
      <c r="E655" t="s">
        <v>3113</v>
      </c>
      <c r="F655" s="33">
        <v>21</v>
      </c>
      <c r="J655" t="s">
        <v>4019</v>
      </c>
      <c r="K655" t="s">
        <v>638</v>
      </c>
      <c r="L655" t="s">
        <v>639</v>
      </c>
      <c r="M655" t="s">
        <v>3203</v>
      </c>
      <c r="N655" t="s">
        <v>3113</v>
      </c>
      <c r="O655" s="47">
        <v>21</v>
      </c>
    </row>
    <row r="656" spans="1:15" x14ac:dyDescent="0.45">
      <c r="A656" t="s">
        <v>4019</v>
      </c>
      <c r="B656" t="s">
        <v>638</v>
      </c>
      <c r="C656" t="s">
        <v>639</v>
      </c>
      <c r="D656" t="s">
        <v>3263</v>
      </c>
      <c r="E656" t="s">
        <v>3103</v>
      </c>
      <c r="F656" s="33">
        <v>16</v>
      </c>
      <c r="J656" t="s">
        <v>4019</v>
      </c>
      <c r="K656" t="s">
        <v>638</v>
      </c>
      <c r="L656" t="s">
        <v>639</v>
      </c>
      <c r="M656" t="s">
        <v>3263</v>
      </c>
      <c r="N656" t="s">
        <v>3103</v>
      </c>
      <c r="O656" s="47">
        <v>16</v>
      </c>
    </row>
    <row r="657" spans="1:15" x14ac:dyDescent="0.45">
      <c r="A657" t="s">
        <v>4019</v>
      </c>
      <c r="B657" t="s">
        <v>638</v>
      </c>
      <c r="C657" t="s">
        <v>639</v>
      </c>
      <c r="D657" t="s">
        <v>3276</v>
      </c>
      <c r="E657" t="s">
        <v>3100</v>
      </c>
      <c r="F657" s="33">
        <v>5</v>
      </c>
      <c r="J657" t="s">
        <v>4019</v>
      </c>
      <c r="K657" t="s">
        <v>638</v>
      </c>
      <c r="L657" t="s">
        <v>639</v>
      </c>
      <c r="M657" t="s">
        <v>3276</v>
      </c>
      <c r="N657" t="s">
        <v>3100</v>
      </c>
      <c r="O657" s="47">
        <v>5</v>
      </c>
    </row>
    <row r="658" spans="1:15" x14ac:dyDescent="0.45">
      <c r="A658" t="s">
        <v>4019</v>
      </c>
      <c r="B658" t="s">
        <v>638</v>
      </c>
      <c r="C658" t="s">
        <v>639</v>
      </c>
      <c r="D658" t="s">
        <v>3276</v>
      </c>
      <c r="E658" t="s">
        <v>3112</v>
      </c>
      <c r="F658" s="33">
        <v>4</v>
      </c>
      <c r="J658" t="s">
        <v>4019</v>
      </c>
      <c r="K658" t="s">
        <v>638</v>
      </c>
      <c r="L658" t="s">
        <v>639</v>
      </c>
      <c r="M658" t="s">
        <v>3276</v>
      </c>
      <c r="N658" t="s">
        <v>3112</v>
      </c>
      <c r="O658" s="47">
        <v>4</v>
      </c>
    </row>
    <row r="659" spans="1:15" x14ac:dyDescent="0.45">
      <c r="A659" t="s">
        <v>4019</v>
      </c>
      <c r="B659" t="s">
        <v>1031</v>
      </c>
      <c r="C659" t="s">
        <v>1032</v>
      </c>
      <c r="D659" t="s">
        <v>3203</v>
      </c>
      <c r="E659" t="s">
        <v>3102</v>
      </c>
      <c r="F659" s="33">
        <v>1</v>
      </c>
      <c r="J659" t="s">
        <v>4019</v>
      </c>
      <c r="K659" t="s">
        <v>1031</v>
      </c>
      <c r="L659" t="s">
        <v>1032</v>
      </c>
      <c r="M659" t="s">
        <v>3203</v>
      </c>
      <c r="N659" t="s">
        <v>3102</v>
      </c>
      <c r="O659" s="47">
        <v>1</v>
      </c>
    </row>
    <row r="660" spans="1:15" x14ac:dyDescent="0.45">
      <c r="A660" t="s">
        <v>4019</v>
      </c>
      <c r="B660" t="s">
        <v>1031</v>
      </c>
      <c r="C660" t="s">
        <v>1032</v>
      </c>
      <c r="D660" t="s">
        <v>3203</v>
      </c>
      <c r="E660" t="s">
        <v>3113</v>
      </c>
      <c r="F660" s="33">
        <v>31</v>
      </c>
      <c r="J660" t="s">
        <v>4019</v>
      </c>
      <c r="K660" t="s">
        <v>1031</v>
      </c>
      <c r="L660" t="s">
        <v>1032</v>
      </c>
      <c r="M660" t="s">
        <v>3203</v>
      </c>
      <c r="N660" t="s">
        <v>3113</v>
      </c>
      <c r="O660" s="47">
        <v>31</v>
      </c>
    </row>
    <row r="661" spans="1:15" x14ac:dyDescent="0.45">
      <c r="A661" t="s">
        <v>4019</v>
      </c>
      <c r="B661" t="s">
        <v>1031</v>
      </c>
      <c r="C661" t="s">
        <v>1032</v>
      </c>
      <c r="D661" t="s">
        <v>3203</v>
      </c>
      <c r="E661" t="s">
        <v>3402</v>
      </c>
      <c r="F661" s="33">
        <v>1</v>
      </c>
      <c r="J661" t="s">
        <v>4019</v>
      </c>
      <c r="K661" t="s">
        <v>1031</v>
      </c>
      <c r="L661" t="s">
        <v>1032</v>
      </c>
      <c r="M661" t="s">
        <v>3203</v>
      </c>
      <c r="N661" t="s">
        <v>3402</v>
      </c>
      <c r="O661" s="47">
        <v>1</v>
      </c>
    </row>
    <row r="662" spans="1:15" x14ac:dyDescent="0.45">
      <c r="A662" t="s">
        <v>4019</v>
      </c>
      <c r="B662" t="s">
        <v>1031</v>
      </c>
      <c r="C662" t="s">
        <v>1032</v>
      </c>
      <c r="D662" t="s">
        <v>3243</v>
      </c>
      <c r="E662" t="s">
        <v>3104</v>
      </c>
      <c r="F662" s="33">
        <v>1</v>
      </c>
      <c r="J662" t="s">
        <v>4019</v>
      </c>
      <c r="K662" t="s">
        <v>1031</v>
      </c>
      <c r="L662" t="s">
        <v>1032</v>
      </c>
      <c r="M662" t="s">
        <v>3243</v>
      </c>
      <c r="N662" t="s">
        <v>3104</v>
      </c>
      <c r="O662" s="47">
        <v>1</v>
      </c>
    </row>
    <row r="663" spans="1:15" x14ac:dyDescent="0.45">
      <c r="A663" t="s">
        <v>4019</v>
      </c>
      <c r="B663" t="s">
        <v>1031</v>
      </c>
      <c r="C663" t="s">
        <v>1032</v>
      </c>
      <c r="D663" t="s">
        <v>3276</v>
      </c>
      <c r="E663" t="s">
        <v>3100</v>
      </c>
      <c r="F663" s="33">
        <v>2</v>
      </c>
      <c r="J663" t="s">
        <v>4019</v>
      </c>
      <c r="K663" t="s">
        <v>1031</v>
      </c>
      <c r="L663" t="s">
        <v>1032</v>
      </c>
      <c r="M663" t="s">
        <v>3276</v>
      </c>
      <c r="N663" t="s">
        <v>3100</v>
      </c>
      <c r="O663" s="47">
        <v>2</v>
      </c>
    </row>
    <row r="664" spans="1:15" x14ac:dyDescent="0.45">
      <c r="A664" t="s">
        <v>4019</v>
      </c>
      <c r="B664" t="s">
        <v>1031</v>
      </c>
      <c r="C664" t="s">
        <v>1032</v>
      </c>
      <c r="D664" t="s">
        <v>3276</v>
      </c>
      <c r="E664" t="s">
        <v>3112</v>
      </c>
      <c r="F664" s="33">
        <v>2</v>
      </c>
      <c r="J664" t="s">
        <v>4019</v>
      </c>
      <c r="K664" t="s">
        <v>1031</v>
      </c>
      <c r="L664" t="s">
        <v>1032</v>
      </c>
      <c r="M664" t="s">
        <v>3276</v>
      </c>
      <c r="N664" t="s">
        <v>3112</v>
      </c>
      <c r="O664" s="47">
        <v>2</v>
      </c>
    </row>
    <row r="665" spans="1:15" x14ac:dyDescent="0.45">
      <c r="A665" t="s">
        <v>4019</v>
      </c>
      <c r="B665" t="s">
        <v>1137</v>
      </c>
      <c r="C665" t="s">
        <v>1138</v>
      </c>
      <c r="D665" t="s">
        <v>3263</v>
      </c>
      <c r="E665" t="s">
        <v>3103</v>
      </c>
      <c r="F665" s="33">
        <v>1</v>
      </c>
      <c r="J665" t="s">
        <v>4019</v>
      </c>
      <c r="K665" t="s">
        <v>1137</v>
      </c>
      <c r="L665" t="s">
        <v>1138</v>
      </c>
      <c r="M665" t="s">
        <v>3263</v>
      </c>
      <c r="N665" t="s">
        <v>3103</v>
      </c>
      <c r="O665" s="47">
        <v>1</v>
      </c>
    </row>
    <row r="666" spans="1:15" x14ac:dyDescent="0.45">
      <c r="A666" t="s">
        <v>4019</v>
      </c>
      <c r="B666" t="s">
        <v>1137</v>
      </c>
      <c r="C666" t="s">
        <v>1138</v>
      </c>
      <c r="D666" t="s">
        <v>3276</v>
      </c>
      <c r="E666" t="s">
        <v>3100</v>
      </c>
      <c r="F666" s="33">
        <v>1</v>
      </c>
      <c r="J666" t="s">
        <v>4019</v>
      </c>
      <c r="K666" t="s">
        <v>1137</v>
      </c>
      <c r="L666" t="s">
        <v>1138</v>
      </c>
      <c r="M666" t="s">
        <v>3276</v>
      </c>
      <c r="N666" t="s">
        <v>3100</v>
      </c>
      <c r="O666" s="47">
        <v>1</v>
      </c>
    </row>
    <row r="667" spans="1:15" x14ac:dyDescent="0.45">
      <c r="A667" t="s">
        <v>4019</v>
      </c>
      <c r="B667" t="s">
        <v>388</v>
      </c>
      <c r="C667" t="s">
        <v>3029</v>
      </c>
      <c r="D667" t="s">
        <v>3203</v>
      </c>
      <c r="E667" t="s">
        <v>3102</v>
      </c>
      <c r="F667" s="33">
        <v>4</v>
      </c>
      <c r="J667" t="s">
        <v>4019</v>
      </c>
      <c r="K667" t="s">
        <v>388</v>
      </c>
      <c r="L667" t="s">
        <v>3029</v>
      </c>
      <c r="M667" t="s">
        <v>3203</v>
      </c>
      <c r="N667" t="s">
        <v>3102</v>
      </c>
      <c r="O667" s="47">
        <v>4</v>
      </c>
    </row>
    <row r="668" spans="1:15" x14ac:dyDescent="0.45">
      <c r="A668" t="s">
        <v>4019</v>
      </c>
      <c r="B668" t="s">
        <v>388</v>
      </c>
      <c r="C668" t="s">
        <v>3029</v>
      </c>
      <c r="D668" t="s">
        <v>3203</v>
      </c>
      <c r="E668" t="s">
        <v>3113</v>
      </c>
      <c r="F668" s="33">
        <v>32</v>
      </c>
      <c r="J668" t="s">
        <v>4019</v>
      </c>
      <c r="K668" t="s">
        <v>388</v>
      </c>
      <c r="L668" t="s">
        <v>3029</v>
      </c>
      <c r="M668" t="s">
        <v>3203</v>
      </c>
      <c r="N668" t="s">
        <v>3113</v>
      </c>
      <c r="O668" s="47">
        <v>32</v>
      </c>
    </row>
    <row r="669" spans="1:15" x14ac:dyDescent="0.45">
      <c r="A669" t="s">
        <v>4019</v>
      </c>
      <c r="B669" t="s">
        <v>388</v>
      </c>
      <c r="C669" t="s">
        <v>3029</v>
      </c>
      <c r="D669" t="s">
        <v>3263</v>
      </c>
      <c r="E669" t="s">
        <v>3103</v>
      </c>
      <c r="F669" s="33">
        <v>2</v>
      </c>
      <c r="J669" t="s">
        <v>4019</v>
      </c>
      <c r="K669" t="s">
        <v>388</v>
      </c>
      <c r="L669" t="s">
        <v>3029</v>
      </c>
      <c r="M669" t="s">
        <v>3263</v>
      </c>
      <c r="N669" t="s">
        <v>3103</v>
      </c>
      <c r="O669" s="47">
        <v>2</v>
      </c>
    </row>
    <row r="670" spans="1:15" x14ac:dyDescent="0.45">
      <c r="A670" t="s">
        <v>4019</v>
      </c>
      <c r="B670" t="s">
        <v>388</v>
      </c>
      <c r="C670" t="s">
        <v>3029</v>
      </c>
      <c r="D670" t="s">
        <v>3276</v>
      </c>
      <c r="E670" t="s">
        <v>3100</v>
      </c>
      <c r="F670" s="33">
        <v>1</v>
      </c>
      <c r="J670" t="s">
        <v>4019</v>
      </c>
      <c r="K670" t="s">
        <v>388</v>
      </c>
      <c r="L670" t="s">
        <v>3029</v>
      </c>
      <c r="M670" t="s">
        <v>3276</v>
      </c>
      <c r="N670" t="s">
        <v>3100</v>
      </c>
      <c r="O670" s="47">
        <v>1</v>
      </c>
    </row>
    <row r="671" spans="1:15" x14ac:dyDescent="0.45">
      <c r="A671" t="s">
        <v>4019</v>
      </c>
      <c r="B671" t="s">
        <v>388</v>
      </c>
      <c r="C671" t="s">
        <v>3029</v>
      </c>
      <c r="D671" t="s">
        <v>3276</v>
      </c>
      <c r="E671" t="s">
        <v>3112</v>
      </c>
      <c r="F671" s="33">
        <v>2</v>
      </c>
      <c r="J671" t="s">
        <v>4019</v>
      </c>
      <c r="K671" t="s">
        <v>388</v>
      </c>
      <c r="L671" t="s">
        <v>3029</v>
      </c>
      <c r="M671" t="s">
        <v>3276</v>
      </c>
      <c r="N671" t="s">
        <v>3112</v>
      </c>
      <c r="O671" s="47">
        <v>2</v>
      </c>
    </row>
    <row r="672" spans="1:15" x14ac:dyDescent="0.45">
      <c r="A672" t="s">
        <v>4019</v>
      </c>
      <c r="B672" t="s">
        <v>550</v>
      </c>
      <c r="C672" t="s">
        <v>551</v>
      </c>
      <c r="D672" t="s">
        <v>3342</v>
      </c>
      <c r="E672" t="s">
        <v>3115</v>
      </c>
      <c r="F672" s="33">
        <v>12</v>
      </c>
      <c r="J672" t="s">
        <v>4019</v>
      </c>
      <c r="K672" t="s">
        <v>550</v>
      </c>
      <c r="L672" t="s">
        <v>551</v>
      </c>
      <c r="M672" t="s">
        <v>3342</v>
      </c>
      <c r="N672" t="s">
        <v>3115</v>
      </c>
      <c r="O672" s="47">
        <v>12</v>
      </c>
    </row>
    <row r="673" spans="1:15" x14ac:dyDescent="0.45">
      <c r="A673" t="s">
        <v>4019</v>
      </c>
      <c r="B673" t="s">
        <v>550</v>
      </c>
      <c r="C673" t="s">
        <v>551</v>
      </c>
      <c r="D673" t="s">
        <v>3342</v>
      </c>
      <c r="E673" t="s">
        <v>3116</v>
      </c>
      <c r="F673" s="33">
        <v>5</v>
      </c>
      <c r="J673" t="s">
        <v>4019</v>
      </c>
      <c r="K673" t="s">
        <v>550</v>
      </c>
      <c r="L673" t="s">
        <v>551</v>
      </c>
      <c r="M673" t="s">
        <v>3342</v>
      </c>
      <c r="N673" t="s">
        <v>3116</v>
      </c>
      <c r="O673" s="47">
        <v>5</v>
      </c>
    </row>
    <row r="674" spans="1:15" x14ac:dyDescent="0.45">
      <c r="A674" t="s">
        <v>4019</v>
      </c>
      <c r="B674" t="s">
        <v>550</v>
      </c>
      <c r="C674" t="s">
        <v>551</v>
      </c>
      <c r="D674" t="s">
        <v>3203</v>
      </c>
      <c r="E674" t="s">
        <v>3108</v>
      </c>
      <c r="F674" s="33">
        <v>3</v>
      </c>
      <c r="J674" t="s">
        <v>4019</v>
      </c>
      <c r="K674" t="s">
        <v>550</v>
      </c>
      <c r="L674" t="s">
        <v>551</v>
      </c>
      <c r="M674" t="s">
        <v>3203</v>
      </c>
      <c r="N674" t="s">
        <v>3108</v>
      </c>
      <c r="O674" s="47">
        <v>3</v>
      </c>
    </row>
    <row r="675" spans="1:15" x14ac:dyDescent="0.45">
      <c r="A675" t="s">
        <v>4019</v>
      </c>
      <c r="B675" t="s">
        <v>550</v>
      </c>
      <c r="C675" t="s">
        <v>551</v>
      </c>
      <c r="D675" t="s">
        <v>3203</v>
      </c>
      <c r="E675" t="s">
        <v>3102</v>
      </c>
      <c r="F675" s="33">
        <v>1</v>
      </c>
      <c r="J675" t="s">
        <v>4019</v>
      </c>
      <c r="K675" t="s">
        <v>550</v>
      </c>
      <c r="L675" t="s">
        <v>551</v>
      </c>
      <c r="M675" t="s">
        <v>3203</v>
      </c>
      <c r="N675" t="s">
        <v>3102</v>
      </c>
      <c r="O675" s="47">
        <v>1</v>
      </c>
    </row>
    <row r="676" spans="1:15" x14ac:dyDescent="0.45">
      <c r="A676" t="s">
        <v>4019</v>
      </c>
      <c r="B676" t="s">
        <v>550</v>
      </c>
      <c r="C676" t="s">
        <v>551</v>
      </c>
      <c r="D676" t="s">
        <v>3203</v>
      </c>
      <c r="E676" t="s">
        <v>3113</v>
      </c>
      <c r="F676" s="33">
        <v>14</v>
      </c>
      <c r="J676" t="s">
        <v>4019</v>
      </c>
      <c r="K676" t="s">
        <v>550</v>
      </c>
      <c r="L676" t="s">
        <v>551</v>
      </c>
      <c r="M676" t="s">
        <v>3203</v>
      </c>
      <c r="N676" t="s">
        <v>3113</v>
      </c>
      <c r="O676" s="47">
        <v>14</v>
      </c>
    </row>
    <row r="677" spans="1:15" x14ac:dyDescent="0.45">
      <c r="A677" t="s">
        <v>4019</v>
      </c>
      <c r="B677" t="s">
        <v>550</v>
      </c>
      <c r="C677" t="s">
        <v>551</v>
      </c>
      <c r="D677" t="s">
        <v>3203</v>
      </c>
      <c r="E677" t="s">
        <v>3402</v>
      </c>
      <c r="F677" s="33">
        <v>1</v>
      </c>
      <c r="J677" t="s">
        <v>4019</v>
      </c>
      <c r="K677" t="s">
        <v>550</v>
      </c>
      <c r="L677" t="s">
        <v>551</v>
      </c>
      <c r="M677" t="s">
        <v>3203</v>
      </c>
      <c r="N677" t="s">
        <v>3402</v>
      </c>
      <c r="O677" s="47">
        <v>1</v>
      </c>
    </row>
    <row r="678" spans="1:15" x14ac:dyDescent="0.45">
      <c r="A678" t="s">
        <v>4019</v>
      </c>
      <c r="B678" t="s">
        <v>550</v>
      </c>
      <c r="C678" t="s">
        <v>551</v>
      </c>
      <c r="D678" t="s">
        <v>3243</v>
      </c>
      <c r="E678" t="s">
        <v>3104</v>
      </c>
      <c r="F678" s="33">
        <v>1</v>
      </c>
      <c r="J678" t="s">
        <v>4019</v>
      </c>
      <c r="K678" t="s">
        <v>550</v>
      </c>
      <c r="L678" t="s">
        <v>551</v>
      </c>
      <c r="M678" t="s">
        <v>3243</v>
      </c>
      <c r="N678" t="s">
        <v>3104</v>
      </c>
      <c r="O678" s="47">
        <v>1</v>
      </c>
    </row>
    <row r="679" spans="1:15" x14ac:dyDescent="0.45">
      <c r="A679" t="s">
        <v>4019</v>
      </c>
      <c r="B679" t="s">
        <v>550</v>
      </c>
      <c r="C679" t="s">
        <v>551</v>
      </c>
      <c r="D679" t="s">
        <v>3263</v>
      </c>
      <c r="E679" t="s">
        <v>3103</v>
      </c>
      <c r="F679" s="33">
        <v>5</v>
      </c>
      <c r="J679" t="s">
        <v>4019</v>
      </c>
      <c r="K679" t="s">
        <v>550</v>
      </c>
      <c r="L679" t="s">
        <v>551</v>
      </c>
      <c r="M679" t="s">
        <v>3263</v>
      </c>
      <c r="N679" t="s">
        <v>3103</v>
      </c>
      <c r="O679" s="47">
        <v>5</v>
      </c>
    </row>
    <row r="680" spans="1:15" x14ac:dyDescent="0.45">
      <c r="A680" t="s">
        <v>4019</v>
      </c>
      <c r="B680" t="s">
        <v>550</v>
      </c>
      <c r="C680" t="s">
        <v>551</v>
      </c>
      <c r="D680" t="s">
        <v>3276</v>
      </c>
      <c r="E680" t="s">
        <v>3100</v>
      </c>
      <c r="F680" s="33">
        <v>6</v>
      </c>
      <c r="J680" t="s">
        <v>4019</v>
      </c>
      <c r="K680" t="s">
        <v>550</v>
      </c>
      <c r="L680" t="s">
        <v>551</v>
      </c>
      <c r="M680" t="s">
        <v>3276</v>
      </c>
      <c r="N680" t="s">
        <v>3100</v>
      </c>
      <c r="O680" s="47">
        <v>6</v>
      </c>
    </row>
    <row r="681" spans="1:15" x14ac:dyDescent="0.45">
      <c r="A681" t="s">
        <v>4019</v>
      </c>
      <c r="B681" t="s">
        <v>1033</v>
      </c>
      <c r="C681" t="s">
        <v>1034</v>
      </c>
      <c r="D681" t="s">
        <v>3243</v>
      </c>
      <c r="E681" t="s">
        <v>3104</v>
      </c>
      <c r="F681" s="33">
        <v>4</v>
      </c>
      <c r="J681" t="s">
        <v>4019</v>
      </c>
      <c r="K681" t="s">
        <v>1033</v>
      </c>
      <c r="L681" t="s">
        <v>1034</v>
      </c>
      <c r="M681" t="s">
        <v>3243</v>
      </c>
      <c r="N681" t="s">
        <v>3104</v>
      </c>
      <c r="O681" s="47">
        <v>4</v>
      </c>
    </row>
    <row r="682" spans="1:15" x14ac:dyDescent="0.45">
      <c r="A682" t="s">
        <v>4019</v>
      </c>
      <c r="B682" t="s">
        <v>1033</v>
      </c>
      <c r="C682" t="s">
        <v>1034</v>
      </c>
      <c r="D682" t="s">
        <v>3263</v>
      </c>
      <c r="E682" t="s">
        <v>3103</v>
      </c>
      <c r="F682" s="33">
        <v>3</v>
      </c>
      <c r="J682" t="s">
        <v>4019</v>
      </c>
      <c r="K682" t="s">
        <v>1033</v>
      </c>
      <c r="L682" t="s">
        <v>1034</v>
      </c>
      <c r="M682" t="s">
        <v>3263</v>
      </c>
      <c r="N682" t="s">
        <v>3103</v>
      </c>
      <c r="O682" s="47">
        <v>3</v>
      </c>
    </row>
    <row r="683" spans="1:15" x14ac:dyDescent="0.45">
      <c r="A683" t="s">
        <v>4019</v>
      </c>
      <c r="B683" t="s">
        <v>1033</v>
      </c>
      <c r="C683" t="s">
        <v>1034</v>
      </c>
      <c r="D683" t="s">
        <v>3276</v>
      </c>
      <c r="E683" t="s">
        <v>3100</v>
      </c>
      <c r="F683" s="33">
        <v>1</v>
      </c>
      <c r="J683" t="s">
        <v>4019</v>
      </c>
      <c r="K683" t="s">
        <v>1033</v>
      </c>
      <c r="L683" t="s">
        <v>1034</v>
      </c>
      <c r="M683" t="s">
        <v>3276</v>
      </c>
      <c r="N683" t="s">
        <v>3100</v>
      </c>
      <c r="O683" s="47">
        <v>1</v>
      </c>
    </row>
    <row r="684" spans="1:15" x14ac:dyDescent="0.45">
      <c r="A684" t="s">
        <v>4019</v>
      </c>
      <c r="B684" t="s">
        <v>725</v>
      </c>
      <c r="C684" t="s">
        <v>726</v>
      </c>
      <c r="D684" t="s">
        <v>3263</v>
      </c>
      <c r="E684" t="s">
        <v>3103</v>
      </c>
      <c r="F684" s="33">
        <v>2</v>
      </c>
      <c r="J684" t="s">
        <v>4019</v>
      </c>
      <c r="K684" t="s">
        <v>725</v>
      </c>
      <c r="L684" t="s">
        <v>726</v>
      </c>
      <c r="M684" t="s">
        <v>3263</v>
      </c>
      <c r="N684" t="s">
        <v>3103</v>
      </c>
      <c r="O684" s="47">
        <v>2</v>
      </c>
    </row>
    <row r="685" spans="1:15" x14ac:dyDescent="0.45">
      <c r="A685" t="s">
        <v>4019</v>
      </c>
      <c r="B685" t="s">
        <v>725</v>
      </c>
      <c r="C685" t="s">
        <v>726</v>
      </c>
      <c r="D685" t="s">
        <v>3276</v>
      </c>
      <c r="E685" t="s">
        <v>3100</v>
      </c>
      <c r="F685" s="33">
        <v>1</v>
      </c>
      <c r="J685" t="s">
        <v>4019</v>
      </c>
      <c r="K685" t="s">
        <v>725</v>
      </c>
      <c r="L685" t="s">
        <v>726</v>
      </c>
      <c r="M685" t="s">
        <v>3276</v>
      </c>
      <c r="N685" t="s">
        <v>3100</v>
      </c>
      <c r="O685" s="47">
        <v>1</v>
      </c>
    </row>
    <row r="686" spans="1:15" x14ac:dyDescent="0.45">
      <c r="A686" t="s">
        <v>4019</v>
      </c>
      <c r="B686" t="s">
        <v>1273</v>
      </c>
      <c r="C686" t="s">
        <v>3030</v>
      </c>
      <c r="D686" t="s">
        <v>3263</v>
      </c>
      <c r="E686" t="s">
        <v>3103</v>
      </c>
      <c r="F686" s="33">
        <v>3</v>
      </c>
      <c r="J686" t="s">
        <v>4019</v>
      </c>
      <c r="K686" t="s">
        <v>1273</v>
      </c>
      <c r="L686" t="s">
        <v>3030</v>
      </c>
      <c r="M686" t="s">
        <v>3263</v>
      </c>
      <c r="N686" t="s">
        <v>3103</v>
      </c>
      <c r="O686" s="47">
        <v>3</v>
      </c>
    </row>
    <row r="687" spans="1:15" x14ac:dyDescent="0.45">
      <c r="A687" t="s">
        <v>4019</v>
      </c>
      <c r="B687" t="s">
        <v>1273</v>
      </c>
      <c r="C687" t="s">
        <v>3030</v>
      </c>
      <c r="D687" t="s">
        <v>3276</v>
      </c>
      <c r="E687" t="s">
        <v>3100</v>
      </c>
      <c r="F687" s="33">
        <v>6</v>
      </c>
      <c r="J687" t="s">
        <v>4019</v>
      </c>
      <c r="K687" t="s">
        <v>1273</v>
      </c>
      <c r="L687" t="s">
        <v>3030</v>
      </c>
      <c r="M687" t="s">
        <v>3276</v>
      </c>
      <c r="N687" t="s">
        <v>3100</v>
      </c>
      <c r="O687" s="47">
        <v>6</v>
      </c>
    </row>
    <row r="688" spans="1:15" x14ac:dyDescent="0.45">
      <c r="A688" t="s">
        <v>4019</v>
      </c>
      <c r="B688" t="s">
        <v>1273</v>
      </c>
      <c r="C688" t="s">
        <v>3030</v>
      </c>
      <c r="D688" t="s">
        <v>3276</v>
      </c>
      <c r="E688" t="s">
        <v>3112</v>
      </c>
      <c r="F688" s="33">
        <v>2</v>
      </c>
      <c r="J688" t="s">
        <v>4019</v>
      </c>
      <c r="K688" t="s">
        <v>1273</v>
      </c>
      <c r="L688" t="s">
        <v>3030</v>
      </c>
      <c r="M688" t="s">
        <v>3276</v>
      </c>
      <c r="N688" t="s">
        <v>3112</v>
      </c>
      <c r="O688" s="47">
        <v>2</v>
      </c>
    </row>
    <row r="689" spans="1:15" x14ac:dyDescent="0.45">
      <c r="A689" t="s">
        <v>4019</v>
      </c>
      <c r="B689" t="s">
        <v>109</v>
      </c>
      <c r="C689" t="s">
        <v>110</v>
      </c>
      <c r="D689" t="s">
        <v>3203</v>
      </c>
      <c r="E689" t="s">
        <v>3113</v>
      </c>
      <c r="F689" s="33">
        <v>5</v>
      </c>
      <c r="J689" t="s">
        <v>4019</v>
      </c>
      <c r="K689" t="s">
        <v>109</v>
      </c>
      <c r="L689" t="s">
        <v>110</v>
      </c>
      <c r="M689" t="s">
        <v>3203</v>
      </c>
      <c r="N689" t="s">
        <v>3113</v>
      </c>
      <c r="O689" s="47">
        <v>5</v>
      </c>
    </row>
    <row r="690" spans="1:15" x14ac:dyDescent="0.45">
      <c r="A690" t="s">
        <v>4019</v>
      </c>
      <c r="B690" t="s">
        <v>109</v>
      </c>
      <c r="C690" t="s">
        <v>110</v>
      </c>
      <c r="D690" t="s">
        <v>3243</v>
      </c>
      <c r="E690" t="s">
        <v>3104</v>
      </c>
      <c r="F690" s="33">
        <v>1</v>
      </c>
      <c r="J690" t="s">
        <v>4019</v>
      </c>
      <c r="K690" t="s">
        <v>109</v>
      </c>
      <c r="L690" t="s">
        <v>110</v>
      </c>
      <c r="M690" t="s">
        <v>3243</v>
      </c>
      <c r="N690" t="s">
        <v>3104</v>
      </c>
      <c r="O690" s="47">
        <v>1</v>
      </c>
    </row>
    <row r="691" spans="1:15" x14ac:dyDescent="0.45">
      <c r="A691" t="s">
        <v>4019</v>
      </c>
      <c r="B691" t="s">
        <v>109</v>
      </c>
      <c r="C691" t="s">
        <v>110</v>
      </c>
      <c r="D691" t="s">
        <v>3263</v>
      </c>
      <c r="E691" t="s">
        <v>3103</v>
      </c>
      <c r="F691" s="33">
        <v>35</v>
      </c>
      <c r="J691" t="s">
        <v>4019</v>
      </c>
      <c r="K691" t="s">
        <v>109</v>
      </c>
      <c r="L691" t="s">
        <v>110</v>
      </c>
      <c r="M691" t="s">
        <v>3263</v>
      </c>
      <c r="N691" t="s">
        <v>3103</v>
      </c>
      <c r="O691" s="47">
        <v>35</v>
      </c>
    </row>
    <row r="692" spans="1:15" x14ac:dyDescent="0.45">
      <c r="A692" t="s">
        <v>4019</v>
      </c>
      <c r="B692" t="s">
        <v>109</v>
      </c>
      <c r="C692" t="s">
        <v>110</v>
      </c>
      <c r="D692" t="s">
        <v>3276</v>
      </c>
      <c r="E692" t="s">
        <v>3100</v>
      </c>
      <c r="F692" s="33">
        <v>3</v>
      </c>
      <c r="J692" t="s">
        <v>4019</v>
      </c>
      <c r="K692" t="s">
        <v>109</v>
      </c>
      <c r="L692" t="s">
        <v>110</v>
      </c>
      <c r="M692" t="s">
        <v>3276</v>
      </c>
      <c r="N692" t="s">
        <v>3100</v>
      </c>
      <c r="O692" s="47">
        <v>3</v>
      </c>
    </row>
    <row r="693" spans="1:15" x14ac:dyDescent="0.45">
      <c r="A693" t="s">
        <v>4019</v>
      </c>
      <c r="B693" t="s">
        <v>109</v>
      </c>
      <c r="C693" t="s">
        <v>110</v>
      </c>
      <c r="D693" t="s">
        <v>3276</v>
      </c>
      <c r="E693" t="s">
        <v>3112</v>
      </c>
      <c r="F693" s="33">
        <v>1</v>
      </c>
      <c r="J693" t="s">
        <v>4019</v>
      </c>
      <c r="K693" t="s">
        <v>109</v>
      </c>
      <c r="L693" t="s">
        <v>110</v>
      </c>
      <c r="M693" t="s">
        <v>3276</v>
      </c>
      <c r="N693" t="s">
        <v>3112</v>
      </c>
      <c r="O693" s="47">
        <v>1</v>
      </c>
    </row>
    <row r="694" spans="1:15" x14ac:dyDescent="0.45">
      <c r="A694" t="s">
        <v>4019</v>
      </c>
      <c r="B694" t="s">
        <v>908</v>
      </c>
      <c r="C694" t="s">
        <v>909</v>
      </c>
      <c r="D694" t="s">
        <v>3203</v>
      </c>
      <c r="E694" t="s">
        <v>3113</v>
      </c>
      <c r="F694" s="33">
        <v>2</v>
      </c>
      <c r="J694" t="s">
        <v>4019</v>
      </c>
      <c r="K694" t="s">
        <v>908</v>
      </c>
      <c r="L694" t="s">
        <v>909</v>
      </c>
      <c r="M694" t="s">
        <v>3203</v>
      </c>
      <c r="N694" t="s">
        <v>3113</v>
      </c>
      <c r="O694" s="47">
        <v>2</v>
      </c>
    </row>
    <row r="695" spans="1:15" x14ac:dyDescent="0.45">
      <c r="A695" t="s">
        <v>4019</v>
      </c>
      <c r="B695" t="s">
        <v>908</v>
      </c>
      <c r="C695" t="s">
        <v>909</v>
      </c>
      <c r="D695" t="s">
        <v>3243</v>
      </c>
      <c r="E695" t="s">
        <v>3104</v>
      </c>
      <c r="F695" s="33">
        <v>5</v>
      </c>
      <c r="J695" t="s">
        <v>4019</v>
      </c>
      <c r="K695" t="s">
        <v>908</v>
      </c>
      <c r="L695" t="s">
        <v>909</v>
      </c>
      <c r="M695" t="s">
        <v>3243</v>
      </c>
      <c r="N695" t="s">
        <v>3104</v>
      </c>
      <c r="O695" s="47">
        <v>5</v>
      </c>
    </row>
    <row r="696" spans="1:15" x14ac:dyDescent="0.45">
      <c r="A696" t="s">
        <v>4019</v>
      </c>
      <c r="B696" t="s">
        <v>908</v>
      </c>
      <c r="C696" t="s">
        <v>909</v>
      </c>
      <c r="D696" t="s">
        <v>3263</v>
      </c>
      <c r="E696" t="s">
        <v>3103</v>
      </c>
      <c r="F696" s="33">
        <v>1</v>
      </c>
      <c r="J696" t="s">
        <v>4019</v>
      </c>
      <c r="K696" t="s">
        <v>908</v>
      </c>
      <c r="L696" t="s">
        <v>909</v>
      </c>
      <c r="M696" t="s">
        <v>3263</v>
      </c>
      <c r="N696" t="s">
        <v>3103</v>
      </c>
      <c r="O696" s="47">
        <v>1</v>
      </c>
    </row>
    <row r="697" spans="1:15" x14ac:dyDescent="0.45">
      <c r="A697" t="s">
        <v>4019</v>
      </c>
      <c r="B697" t="s">
        <v>908</v>
      </c>
      <c r="C697" t="s">
        <v>909</v>
      </c>
      <c r="D697" t="s">
        <v>3276</v>
      </c>
      <c r="E697" t="s">
        <v>3100</v>
      </c>
      <c r="F697" s="33">
        <v>2</v>
      </c>
      <c r="J697" t="s">
        <v>4019</v>
      </c>
      <c r="K697" t="s">
        <v>908</v>
      </c>
      <c r="L697" t="s">
        <v>909</v>
      </c>
      <c r="M697" t="s">
        <v>3276</v>
      </c>
      <c r="N697" t="s">
        <v>3100</v>
      </c>
      <c r="O697" s="47">
        <v>2</v>
      </c>
    </row>
    <row r="698" spans="1:15" x14ac:dyDescent="0.45">
      <c r="A698" t="s">
        <v>4019</v>
      </c>
      <c r="B698" t="s">
        <v>840</v>
      </c>
      <c r="C698" t="s">
        <v>841</v>
      </c>
      <c r="D698" t="s">
        <v>3263</v>
      </c>
      <c r="E698" t="s">
        <v>3103</v>
      </c>
      <c r="F698" s="33">
        <v>9</v>
      </c>
      <c r="J698" t="s">
        <v>4019</v>
      </c>
      <c r="K698" t="s">
        <v>840</v>
      </c>
      <c r="L698" t="s">
        <v>841</v>
      </c>
      <c r="M698" t="s">
        <v>3263</v>
      </c>
      <c r="N698" t="s">
        <v>3103</v>
      </c>
      <c r="O698" s="47">
        <v>9</v>
      </c>
    </row>
    <row r="699" spans="1:15" x14ac:dyDescent="0.45">
      <c r="A699" t="s">
        <v>4019</v>
      </c>
      <c r="B699" t="s">
        <v>1035</v>
      </c>
      <c r="C699" t="s">
        <v>1036</v>
      </c>
      <c r="D699" t="s">
        <v>3263</v>
      </c>
      <c r="E699" t="s">
        <v>3103</v>
      </c>
      <c r="F699" s="33">
        <v>2</v>
      </c>
      <c r="J699" t="s">
        <v>4019</v>
      </c>
      <c r="K699" t="s">
        <v>1035</v>
      </c>
      <c r="L699" t="s">
        <v>1036</v>
      </c>
      <c r="M699" t="s">
        <v>3263</v>
      </c>
      <c r="N699" t="s">
        <v>3103</v>
      </c>
      <c r="O699" s="47">
        <v>2</v>
      </c>
    </row>
    <row r="700" spans="1:15" x14ac:dyDescent="0.45">
      <c r="A700" t="s">
        <v>4019</v>
      </c>
      <c r="B700" t="s">
        <v>1035</v>
      </c>
      <c r="C700" t="s">
        <v>1036</v>
      </c>
      <c r="D700" t="s">
        <v>3276</v>
      </c>
      <c r="E700" t="s">
        <v>3112</v>
      </c>
      <c r="F700" s="33">
        <v>1</v>
      </c>
      <c r="J700" t="s">
        <v>4019</v>
      </c>
      <c r="K700" t="s">
        <v>1035</v>
      </c>
      <c r="L700" t="s">
        <v>1036</v>
      </c>
      <c r="M700" t="s">
        <v>3276</v>
      </c>
      <c r="N700" t="s">
        <v>3112</v>
      </c>
      <c r="O700" s="47">
        <v>1</v>
      </c>
    </row>
    <row r="701" spans="1:15" x14ac:dyDescent="0.45">
      <c r="A701" t="s">
        <v>4019</v>
      </c>
      <c r="B701" t="s">
        <v>538</v>
      </c>
      <c r="C701" t="s">
        <v>3031</v>
      </c>
      <c r="D701" t="s">
        <v>3203</v>
      </c>
      <c r="E701" t="s">
        <v>3102</v>
      </c>
      <c r="F701" s="33">
        <v>1</v>
      </c>
      <c r="J701" t="s">
        <v>4019</v>
      </c>
      <c r="K701" t="s">
        <v>538</v>
      </c>
      <c r="L701" t="s">
        <v>3031</v>
      </c>
      <c r="M701" t="s">
        <v>3203</v>
      </c>
      <c r="N701" t="s">
        <v>3102</v>
      </c>
      <c r="O701" s="47">
        <v>1</v>
      </c>
    </row>
    <row r="702" spans="1:15" x14ac:dyDescent="0.45">
      <c r="A702" t="s">
        <v>4019</v>
      </c>
      <c r="B702" t="s">
        <v>538</v>
      </c>
      <c r="C702" t="s">
        <v>3031</v>
      </c>
      <c r="D702" t="s">
        <v>3263</v>
      </c>
      <c r="E702" t="s">
        <v>3103</v>
      </c>
      <c r="F702" s="33">
        <v>3</v>
      </c>
      <c r="J702" t="s">
        <v>4019</v>
      </c>
      <c r="K702" t="s">
        <v>538</v>
      </c>
      <c r="L702" t="s">
        <v>3031</v>
      </c>
      <c r="M702" t="s">
        <v>3263</v>
      </c>
      <c r="N702" t="s">
        <v>3103</v>
      </c>
      <c r="O702" s="47">
        <v>3</v>
      </c>
    </row>
    <row r="703" spans="1:15" x14ac:dyDescent="0.45">
      <c r="A703" t="s">
        <v>4019</v>
      </c>
      <c r="B703" t="s">
        <v>538</v>
      </c>
      <c r="C703" t="s">
        <v>3031</v>
      </c>
      <c r="D703" t="s">
        <v>3276</v>
      </c>
      <c r="E703" t="s">
        <v>3100</v>
      </c>
      <c r="F703" s="33">
        <v>1</v>
      </c>
      <c r="J703" t="s">
        <v>4019</v>
      </c>
      <c r="K703" t="s">
        <v>538</v>
      </c>
      <c r="L703" t="s">
        <v>3031</v>
      </c>
      <c r="M703" t="s">
        <v>3276</v>
      </c>
      <c r="N703" t="s">
        <v>3100</v>
      </c>
      <c r="O703" s="47">
        <v>1</v>
      </c>
    </row>
    <row r="704" spans="1:15" x14ac:dyDescent="0.45">
      <c r="A704" t="s">
        <v>4019</v>
      </c>
      <c r="B704" t="s">
        <v>1243</v>
      </c>
      <c r="C704" t="s">
        <v>3032</v>
      </c>
      <c r="D704" t="s">
        <v>3203</v>
      </c>
      <c r="E704" t="s">
        <v>3113</v>
      </c>
      <c r="F704" s="33">
        <v>27</v>
      </c>
      <c r="J704" t="s">
        <v>4019</v>
      </c>
      <c r="K704" t="s">
        <v>1243</v>
      </c>
      <c r="L704" t="s">
        <v>3032</v>
      </c>
      <c r="M704" t="s">
        <v>3203</v>
      </c>
      <c r="N704" t="s">
        <v>3113</v>
      </c>
      <c r="O704" s="47">
        <v>27</v>
      </c>
    </row>
    <row r="705" spans="1:15" x14ac:dyDescent="0.45">
      <c r="A705" t="s">
        <v>4019</v>
      </c>
      <c r="B705" t="s">
        <v>1243</v>
      </c>
      <c r="C705" t="s">
        <v>3032</v>
      </c>
      <c r="D705" t="s">
        <v>3243</v>
      </c>
      <c r="E705" t="s">
        <v>3104</v>
      </c>
      <c r="F705" s="33">
        <v>5</v>
      </c>
      <c r="J705" t="s">
        <v>4019</v>
      </c>
      <c r="K705" t="s">
        <v>1243</v>
      </c>
      <c r="L705" t="s">
        <v>3032</v>
      </c>
      <c r="M705" t="s">
        <v>3243</v>
      </c>
      <c r="N705" t="s">
        <v>3104</v>
      </c>
      <c r="O705" s="47">
        <v>5</v>
      </c>
    </row>
    <row r="706" spans="1:15" x14ac:dyDescent="0.45">
      <c r="A706" t="s">
        <v>4019</v>
      </c>
      <c r="B706" t="s">
        <v>1243</v>
      </c>
      <c r="C706" t="s">
        <v>3032</v>
      </c>
      <c r="D706" t="s">
        <v>3263</v>
      </c>
      <c r="E706" t="s">
        <v>3103</v>
      </c>
      <c r="F706" s="33">
        <v>2</v>
      </c>
      <c r="J706" t="s">
        <v>4019</v>
      </c>
      <c r="K706" t="s">
        <v>1243</v>
      </c>
      <c r="L706" t="s">
        <v>3032</v>
      </c>
      <c r="M706" t="s">
        <v>3263</v>
      </c>
      <c r="N706" t="s">
        <v>3103</v>
      </c>
      <c r="O706" s="47">
        <v>2</v>
      </c>
    </row>
    <row r="707" spans="1:15" x14ac:dyDescent="0.45">
      <c r="A707" t="s">
        <v>4019</v>
      </c>
      <c r="B707" t="s">
        <v>1243</v>
      </c>
      <c r="C707" t="s">
        <v>3032</v>
      </c>
      <c r="D707" t="s">
        <v>3276</v>
      </c>
      <c r="E707" t="s">
        <v>3100</v>
      </c>
      <c r="F707" s="33">
        <v>1</v>
      </c>
      <c r="J707" t="s">
        <v>4019</v>
      </c>
      <c r="K707" t="s">
        <v>1243</v>
      </c>
      <c r="L707" t="s">
        <v>3032</v>
      </c>
      <c r="M707" t="s">
        <v>3276</v>
      </c>
      <c r="N707" t="s">
        <v>3100</v>
      </c>
      <c r="O707" s="47">
        <v>1</v>
      </c>
    </row>
    <row r="708" spans="1:15" x14ac:dyDescent="0.45">
      <c r="A708" t="s">
        <v>4019</v>
      </c>
      <c r="B708" t="s">
        <v>1243</v>
      </c>
      <c r="C708" t="s">
        <v>3032</v>
      </c>
      <c r="D708" t="s">
        <v>3276</v>
      </c>
      <c r="E708" t="s">
        <v>3112</v>
      </c>
      <c r="F708" s="33">
        <v>2</v>
      </c>
      <c r="J708" t="s">
        <v>4019</v>
      </c>
      <c r="K708" t="s">
        <v>1243</v>
      </c>
      <c r="L708" t="s">
        <v>3032</v>
      </c>
      <c r="M708" t="s">
        <v>3276</v>
      </c>
      <c r="N708" t="s">
        <v>3112</v>
      </c>
      <c r="O708" s="47">
        <v>2</v>
      </c>
    </row>
    <row r="709" spans="1:15" x14ac:dyDescent="0.45">
      <c r="A709" t="s">
        <v>4019</v>
      </c>
      <c r="B709" t="s">
        <v>196</v>
      </c>
      <c r="C709" t="s">
        <v>197</v>
      </c>
      <c r="D709" t="s">
        <v>3203</v>
      </c>
      <c r="E709" t="s">
        <v>3108</v>
      </c>
      <c r="F709" s="33">
        <v>2</v>
      </c>
      <c r="J709" t="s">
        <v>4019</v>
      </c>
      <c r="K709" t="s">
        <v>196</v>
      </c>
      <c r="L709" t="s">
        <v>197</v>
      </c>
      <c r="M709" t="s">
        <v>3203</v>
      </c>
      <c r="N709" t="s">
        <v>3108</v>
      </c>
      <c r="O709" s="47">
        <v>2</v>
      </c>
    </row>
    <row r="710" spans="1:15" x14ac:dyDescent="0.45">
      <c r="A710" t="s">
        <v>4019</v>
      </c>
      <c r="B710" t="s">
        <v>196</v>
      </c>
      <c r="C710" t="s">
        <v>197</v>
      </c>
      <c r="D710" t="s">
        <v>3203</v>
      </c>
      <c r="E710" t="s">
        <v>3113</v>
      </c>
      <c r="F710" s="33">
        <v>10</v>
      </c>
      <c r="J710" t="s">
        <v>4019</v>
      </c>
      <c r="K710" t="s">
        <v>196</v>
      </c>
      <c r="L710" t="s">
        <v>197</v>
      </c>
      <c r="M710" t="s">
        <v>3203</v>
      </c>
      <c r="N710" t="s">
        <v>3113</v>
      </c>
      <c r="O710" s="47">
        <v>10</v>
      </c>
    </row>
    <row r="711" spans="1:15" x14ac:dyDescent="0.45">
      <c r="A711" t="s">
        <v>4019</v>
      </c>
      <c r="B711" t="s">
        <v>196</v>
      </c>
      <c r="C711" t="s">
        <v>197</v>
      </c>
      <c r="D711" t="s">
        <v>3263</v>
      </c>
      <c r="E711" t="s">
        <v>3103</v>
      </c>
      <c r="F711" s="33">
        <v>12</v>
      </c>
      <c r="J711" t="s">
        <v>4019</v>
      </c>
      <c r="K711" t="s">
        <v>196</v>
      </c>
      <c r="L711" t="s">
        <v>197</v>
      </c>
      <c r="M711" t="s">
        <v>3263</v>
      </c>
      <c r="N711" t="s">
        <v>3103</v>
      </c>
      <c r="O711" s="47">
        <v>12</v>
      </c>
    </row>
    <row r="712" spans="1:15" x14ac:dyDescent="0.45">
      <c r="A712" t="s">
        <v>4019</v>
      </c>
      <c r="B712" t="s">
        <v>196</v>
      </c>
      <c r="C712" t="s">
        <v>197</v>
      </c>
      <c r="D712" t="s">
        <v>3276</v>
      </c>
      <c r="E712" t="s">
        <v>3112</v>
      </c>
      <c r="F712" s="33">
        <v>2</v>
      </c>
      <c r="J712" t="s">
        <v>4019</v>
      </c>
      <c r="K712" t="s">
        <v>196</v>
      </c>
      <c r="L712" t="s">
        <v>197</v>
      </c>
      <c r="M712" t="s">
        <v>3276</v>
      </c>
      <c r="N712" t="s">
        <v>3112</v>
      </c>
      <c r="O712" s="47">
        <v>2</v>
      </c>
    </row>
    <row r="713" spans="1:15" x14ac:dyDescent="0.45">
      <c r="A713" t="s">
        <v>4019</v>
      </c>
      <c r="B713" t="s">
        <v>90</v>
      </c>
      <c r="C713" t="s">
        <v>91</v>
      </c>
      <c r="D713" t="s">
        <v>3203</v>
      </c>
      <c r="E713" t="s">
        <v>3113</v>
      </c>
      <c r="F713" s="33">
        <v>1</v>
      </c>
      <c r="J713" t="s">
        <v>4019</v>
      </c>
      <c r="K713" t="s">
        <v>90</v>
      </c>
      <c r="L713" t="s">
        <v>91</v>
      </c>
      <c r="M713" t="s">
        <v>3203</v>
      </c>
      <c r="N713" t="s">
        <v>3113</v>
      </c>
      <c r="O713" s="47">
        <v>1</v>
      </c>
    </row>
    <row r="714" spans="1:15" x14ac:dyDescent="0.45">
      <c r="A714" t="s">
        <v>4019</v>
      </c>
      <c r="B714" t="s">
        <v>90</v>
      </c>
      <c r="C714" t="s">
        <v>91</v>
      </c>
      <c r="D714" t="s">
        <v>3203</v>
      </c>
      <c r="E714" t="s">
        <v>3781</v>
      </c>
      <c r="F714" s="33">
        <v>2</v>
      </c>
      <c r="J714" t="s">
        <v>4019</v>
      </c>
      <c r="K714" t="s">
        <v>90</v>
      </c>
      <c r="L714" t="s">
        <v>91</v>
      </c>
      <c r="M714" t="s">
        <v>3203</v>
      </c>
      <c r="N714" t="s">
        <v>3781</v>
      </c>
      <c r="O714" s="47">
        <v>2</v>
      </c>
    </row>
    <row r="715" spans="1:15" x14ac:dyDescent="0.45">
      <c r="A715" t="s">
        <v>4019</v>
      </c>
      <c r="B715" t="s">
        <v>90</v>
      </c>
      <c r="C715" t="s">
        <v>91</v>
      </c>
      <c r="D715" t="s">
        <v>3243</v>
      </c>
      <c r="E715" t="s">
        <v>3104</v>
      </c>
      <c r="F715" s="33">
        <v>1</v>
      </c>
      <c r="J715" t="s">
        <v>4019</v>
      </c>
      <c r="K715" t="s">
        <v>90</v>
      </c>
      <c r="L715" t="s">
        <v>91</v>
      </c>
      <c r="M715" t="s">
        <v>3243</v>
      </c>
      <c r="N715" t="s">
        <v>3104</v>
      </c>
      <c r="O715" s="47">
        <v>1</v>
      </c>
    </row>
    <row r="716" spans="1:15" x14ac:dyDescent="0.45">
      <c r="A716" t="s">
        <v>4019</v>
      </c>
      <c r="B716" t="s">
        <v>90</v>
      </c>
      <c r="C716" t="s">
        <v>91</v>
      </c>
      <c r="D716" t="s">
        <v>3263</v>
      </c>
      <c r="E716" t="s">
        <v>3103</v>
      </c>
      <c r="F716" s="33">
        <v>12</v>
      </c>
      <c r="J716" t="s">
        <v>4019</v>
      </c>
      <c r="K716" t="s">
        <v>90</v>
      </c>
      <c r="L716" t="s">
        <v>91</v>
      </c>
      <c r="M716" t="s">
        <v>3263</v>
      </c>
      <c r="N716" t="s">
        <v>3103</v>
      </c>
      <c r="O716" s="47">
        <v>12</v>
      </c>
    </row>
    <row r="717" spans="1:15" x14ac:dyDescent="0.45">
      <c r="A717" t="s">
        <v>4019</v>
      </c>
      <c r="B717" t="s">
        <v>90</v>
      </c>
      <c r="C717" t="s">
        <v>91</v>
      </c>
      <c r="D717" t="s">
        <v>3276</v>
      </c>
      <c r="E717" t="s">
        <v>3100</v>
      </c>
      <c r="F717" s="33">
        <v>3</v>
      </c>
      <c r="J717" t="s">
        <v>4019</v>
      </c>
      <c r="K717" t="s">
        <v>90</v>
      </c>
      <c r="L717" t="s">
        <v>91</v>
      </c>
      <c r="M717" t="s">
        <v>3276</v>
      </c>
      <c r="N717" t="s">
        <v>3100</v>
      </c>
      <c r="O717" s="47">
        <v>3</v>
      </c>
    </row>
    <row r="718" spans="1:15" x14ac:dyDescent="0.45">
      <c r="A718" t="s">
        <v>4019</v>
      </c>
      <c r="B718" t="s">
        <v>90</v>
      </c>
      <c r="C718" t="s">
        <v>91</v>
      </c>
      <c r="D718" t="s">
        <v>3276</v>
      </c>
      <c r="E718" t="s">
        <v>3112</v>
      </c>
      <c r="F718" s="33">
        <v>2</v>
      </c>
      <c r="J718" t="s">
        <v>4019</v>
      </c>
      <c r="K718" t="s">
        <v>90</v>
      </c>
      <c r="L718" t="s">
        <v>91</v>
      </c>
      <c r="M718" t="s">
        <v>3276</v>
      </c>
      <c r="N718" t="s">
        <v>3112</v>
      </c>
      <c r="O718" s="47">
        <v>2</v>
      </c>
    </row>
    <row r="719" spans="1:15" x14ac:dyDescent="0.45">
      <c r="A719" t="s">
        <v>4019</v>
      </c>
      <c r="B719" t="s">
        <v>1066</v>
      </c>
      <c r="C719" t="s">
        <v>1067</v>
      </c>
      <c r="D719" t="s">
        <v>3203</v>
      </c>
      <c r="E719" t="s">
        <v>3113</v>
      </c>
      <c r="F719" s="33">
        <v>18</v>
      </c>
      <c r="J719" t="s">
        <v>4019</v>
      </c>
      <c r="K719" t="s">
        <v>1066</v>
      </c>
      <c r="L719" t="s">
        <v>1067</v>
      </c>
      <c r="M719" t="s">
        <v>3203</v>
      </c>
      <c r="N719" t="s">
        <v>3113</v>
      </c>
      <c r="O719" s="47">
        <v>18</v>
      </c>
    </row>
    <row r="720" spans="1:15" x14ac:dyDescent="0.45">
      <c r="A720" t="s">
        <v>4019</v>
      </c>
      <c r="B720" t="s">
        <v>1066</v>
      </c>
      <c r="C720" t="s">
        <v>1067</v>
      </c>
      <c r="D720" t="s">
        <v>3263</v>
      </c>
      <c r="E720" t="s">
        <v>3103</v>
      </c>
      <c r="F720" s="33">
        <v>9</v>
      </c>
      <c r="J720" t="s">
        <v>4019</v>
      </c>
      <c r="K720" t="s">
        <v>1066</v>
      </c>
      <c r="L720" t="s">
        <v>1067</v>
      </c>
      <c r="M720" t="s">
        <v>3263</v>
      </c>
      <c r="N720" t="s">
        <v>3103</v>
      </c>
      <c r="O720" s="47">
        <v>9</v>
      </c>
    </row>
    <row r="721" spans="1:15" x14ac:dyDescent="0.45">
      <c r="A721" t="s">
        <v>4019</v>
      </c>
      <c r="B721" t="s">
        <v>1066</v>
      </c>
      <c r="C721" t="s">
        <v>1067</v>
      </c>
      <c r="D721" t="s">
        <v>3276</v>
      </c>
      <c r="E721" t="s">
        <v>3100</v>
      </c>
      <c r="F721" s="33">
        <v>7</v>
      </c>
      <c r="J721" t="s">
        <v>4019</v>
      </c>
      <c r="K721" t="s">
        <v>1066</v>
      </c>
      <c r="L721" t="s">
        <v>1067</v>
      </c>
      <c r="M721" t="s">
        <v>3276</v>
      </c>
      <c r="N721" t="s">
        <v>3100</v>
      </c>
      <c r="O721" s="47">
        <v>7</v>
      </c>
    </row>
    <row r="722" spans="1:15" x14ac:dyDescent="0.45">
      <c r="A722" t="s">
        <v>4019</v>
      </c>
      <c r="B722" t="s">
        <v>320</v>
      </c>
      <c r="C722" t="s">
        <v>321</v>
      </c>
      <c r="D722" t="s">
        <v>3263</v>
      </c>
      <c r="E722" t="s">
        <v>3103</v>
      </c>
      <c r="F722" s="33">
        <v>6</v>
      </c>
      <c r="J722" t="s">
        <v>4019</v>
      </c>
      <c r="K722" t="s">
        <v>320</v>
      </c>
      <c r="L722" t="s">
        <v>321</v>
      </c>
      <c r="M722" t="s">
        <v>3263</v>
      </c>
      <c r="N722" t="s">
        <v>3103</v>
      </c>
      <c r="O722" s="47">
        <v>6</v>
      </c>
    </row>
    <row r="723" spans="1:15" x14ac:dyDescent="0.45">
      <c r="A723" t="s">
        <v>4019</v>
      </c>
      <c r="B723" t="s">
        <v>320</v>
      </c>
      <c r="C723" t="s">
        <v>321</v>
      </c>
      <c r="D723" t="s">
        <v>3276</v>
      </c>
      <c r="E723" t="s">
        <v>3112</v>
      </c>
      <c r="F723" s="33">
        <v>1</v>
      </c>
      <c r="J723" t="s">
        <v>4019</v>
      </c>
      <c r="K723" t="s">
        <v>320</v>
      </c>
      <c r="L723" t="s">
        <v>321</v>
      </c>
      <c r="M723" t="s">
        <v>3276</v>
      </c>
      <c r="N723" t="s">
        <v>3112</v>
      </c>
      <c r="O723" s="47">
        <v>1</v>
      </c>
    </row>
    <row r="724" spans="1:15" x14ac:dyDescent="0.45">
      <c r="A724" t="s">
        <v>4019</v>
      </c>
      <c r="B724" t="s">
        <v>570</v>
      </c>
      <c r="C724" t="s">
        <v>571</v>
      </c>
      <c r="D724" t="s">
        <v>3342</v>
      </c>
      <c r="E724" t="s">
        <v>3115</v>
      </c>
      <c r="F724" s="33">
        <v>1</v>
      </c>
      <c r="J724" t="s">
        <v>4019</v>
      </c>
      <c r="K724" t="s">
        <v>570</v>
      </c>
      <c r="L724" t="s">
        <v>571</v>
      </c>
      <c r="M724" t="s">
        <v>3342</v>
      </c>
      <c r="N724" t="s">
        <v>3115</v>
      </c>
      <c r="O724" s="47">
        <v>1</v>
      </c>
    </row>
    <row r="725" spans="1:15" x14ac:dyDescent="0.45">
      <c r="A725" t="s">
        <v>4019</v>
      </c>
      <c r="B725" t="s">
        <v>384</v>
      </c>
      <c r="C725" t="s">
        <v>3033</v>
      </c>
      <c r="D725" t="s">
        <v>3342</v>
      </c>
      <c r="E725" t="s">
        <v>3115</v>
      </c>
      <c r="F725" s="33">
        <v>2</v>
      </c>
      <c r="J725" t="s">
        <v>4019</v>
      </c>
      <c r="K725" t="s">
        <v>384</v>
      </c>
      <c r="L725" t="s">
        <v>3033</v>
      </c>
      <c r="M725" t="s">
        <v>3342</v>
      </c>
      <c r="N725" t="s">
        <v>3115</v>
      </c>
      <c r="O725" s="47">
        <v>2</v>
      </c>
    </row>
    <row r="726" spans="1:15" x14ac:dyDescent="0.45">
      <c r="A726" t="s">
        <v>4019</v>
      </c>
      <c r="B726" t="s">
        <v>384</v>
      </c>
      <c r="C726" t="s">
        <v>3033</v>
      </c>
      <c r="D726" t="s">
        <v>3263</v>
      </c>
      <c r="E726" t="s">
        <v>3103</v>
      </c>
      <c r="F726" s="33">
        <v>1</v>
      </c>
      <c r="J726" t="s">
        <v>4019</v>
      </c>
      <c r="K726" t="s">
        <v>384</v>
      </c>
      <c r="L726" t="s">
        <v>3033</v>
      </c>
      <c r="M726" t="s">
        <v>3263</v>
      </c>
      <c r="N726" t="s">
        <v>3103</v>
      </c>
      <c r="O726" s="47">
        <v>1</v>
      </c>
    </row>
    <row r="727" spans="1:15" x14ac:dyDescent="0.45">
      <c r="A727" t="s">
        <v>4019</v>
      </c>
      <c r="B727" t="s">
        <v>448</v>
      </c>
      <c r="C727" t="s">
        <v>449</v>
      </c>
      <c r="D727" t="s">
        <v>3203</v>
      </c>
      <c r="E727" t="s">
        <v>3113</v>
      </c>
      <c r="F727" s="33">
        <v>1</v>
      </c>
      <c r="J727" t="s">
        <v>4019</v>
      </c>
      <c r="K727" t="s">
        <v>448</v>
      </c>
      <c r="L727" t="s">
        <v>449</v>
      </c>
      <c r="M727" t="s">
        <v>3203</v>
      </c>
      <c r="N727" t="s">
        <v>3113</v>
      </c>
      <c r="O727" s="47">
        <v>1</v>
      </c>
    </row>
    <row r="728" spans="1:15" x14ac:dyDescent="0.45">
      <c r="A728" t="s">
        <v>4019</v>
      </c>
      <c r="B728" t="s">
        <v>448</v>
      </c>
      <c r="C728" t="s">
        <v>449</v>
      </c>
      <c r="D728" t="s">
        <v>3276</v>
      </c>
      <c r="E728" t="s">
        <v>3100</v>
      </c>
      <c r="F728" s="33">
        <v>3</v>
      </c>
      <c r="J728" t="s">
        <v>4019</v>
      </c>
      <c r="K728" t="s">
        <v>448</v>
      </c>
      <c r="L728" t="s">
        <v>449</v>
      </c>
      <c r="M728" t="s">
        <v>3276</v>
      </c>
      <c r="N728" t="s">
        <v>3100</v>
      </c>
      <c r="O728" s="47">
        <v>3</v>
      </c>
    </row>
    <row r="729" spans="1:15" x14ac:dyDescent="0.45">
      <c r="A729" t="s">
        <v>4019</v>
      </c>
      <c r="B729" t="s">
        <v>662</v>
      </c>
      <c r="C729" t="s">
        <v>3034</v>
      </c>
      <c r="D729" t="s">
        <v>3342</v>
      </c>
      <c r="E729" t="s">
        <v>3115</v>
      </c>
      <c r="F729" s="33">
        <v>2</v>
      </c>
      <c r="J729" t="s">
        <v>4019</v>
      </c>
      <c r="K729" t="s">
        <v>662</v>
      </c>
      <c r="L729" t="s">
        <v>3034</v>
      </c>
      <c r="M729" t="s">
        <v>3342</v>
      </c>
      <c r="N729" t="s">
        <v>3115</v>
      </c>
      <c r="O729" s="47">
        <v>2</v>
      </c>
    </row>
    <row r="730" spans="1:15" x14ac:dyDescent="0.45">
      <c r="A730" t="s">
        <v>4019</v>
      </c>
      <c r="B730" t="s">
        <v>662</v>
      </c>
      <c r="C730" t="s">
        <v>3034</v>
      </c>
      <c r="D730" t="s">
        <v>3342</v>
      </c>
      <c r="E730" t="s">
        <v>3116</v>
      </c>
      <c r="F730" s="33">
        <v>1</v>
      </c>
      <c r="J730" t="s">
        <v>4019</v>
      </c>
      <c r="K730" t="s">
        <v>662</v>
      </c>
      <c r="L730" t="s">
        <v>3034</v>
      </c>
      <c r="M730" t="s">
        <v>3342</v>
      </c>
      <c r="N730" t="s">
        <v>3116</v>
      </c>
      <c r="O730" s="47">
        <v>1</v>
      </c>
    </row>
    <row r="731" spans="1:15" x14ac:dyDescent="0.45">
      <c r="A731" t="s">
        <v>4019</v>
      </c>
      <c r="B731" t="s">
        <v>662</v>
      </c>
      <c r="C731" t="s">
        <v>3034</v>
      </c>
      <c r="D731" t="s">
        <v>3203</v>
      </c>
      <c r="E731" t="s">
        <v>3113</v>
      </c>
      <c r="F731" s="33">
        <v>38</v>
      </c>
      <c r="J731" t="s">
        <v>4019</v>
      </c>
      <c r="K731" t="s">
        <v>662</v>
      </c>
      <c r="L731" t="s">
        <v>3034</v>
      </c>
      <c r="M731" t="s">
        <v>3203</v>
      </c>
      <c r="N731" t="s">
        <v>3113</v>
      </c>
      <c r="O731" s="47">
        <v>38</v>
      </c>
    </row>
    <row r="732" spans="1:15" x14ac:dyDescent="0.45">
      <c r="A732" t="s">
        <v>4019</v>
      </c>
      <c r="B732" t="s">
        <v>662</v>
      </c>
      <c r="C732" t="s">
        <v>3034</v>
      </c>
      <c r="D732" t="s">
        <v>3263</v>
      </c>
      <c r="E732" t="s">
        <v>3103</v>
      </c>
      <c r="F732" s="33">
        <v>1</v>
      </c>
      <c r="J732" t="s">
        <v>4019</v>
      </c>
      <c r="K732" t="s">
        <v>662</v>
      </c>
      <c r="L732" t="s">
        <v>3034</v>
      </c>
      <c r="M732" t="s">
        <v>3263</v>
      </c>
      <c r="N732" t="s">
        <v>3103</v>
      </c>
      <c r="O732" s="47">
        <v>1</v>
      </c>
    </row>
    <row r="733" spans="1:15" x14ac:dyDescent="0.45">
      <c r="A733" t="s">
        <v>4019</v>
      </c>
      <c r="B733" t="s">
        <v>662</v>
      </c>
      <c r="C733" t="s">
        <v>3034</v>
      </c>
      <c r="D733" t="s">
        <v>3276</v>
      </c>
      <c r="E733" t="s">
        <v>3100</v>
      </c>
      <c r="F733" s="33">
        <v>2</v>
      </c>
      <c r="J733" t="s">
        <v>4019</v>
      </c>
      <c r="K733" t="s">
        <v>662</v>
      </c>
      <c r="L733" t="s">
        <v>3034</v>
      </c>
      <c r="M733" t="s">
        <v>3276</v>
      </c>
      <c r="N733" t="s">
        <v>3100</v>
      </c>
      <c r="O733" s="47">
        <v>2</v>
      </c>
    </row>
    <row r="734" spans="1:15" x14ac:dyDescent="0.45">
      <c r="A734" t="s">
        <v>4019</v>
      </c>
      <c r="B734" t="s">
        <v>1255</v>
      </c>
      <c r="C734" t="s">
        <v>1256</v>
      </c>
      <c r="D734" t="s">
        <v>3342</v>
      </c>
      <c r="E734" t="s">
        <v>3115</v>
      </c>
      <c r="F734" s="33">
        <v>9</v>
      </c>
      <c r="J734" t="s">
        <v>4019</v>
      </c>
      <c r="K734" t="s">
        <v>1255</v>
      </c>
      <c r="L734" t="s">
        <v>1256</v>
      </c>
      <c r="M734" t="s">
        <v>3342</v>
      </c>
      <c r="N734" t="s">
        <v>3115</v>
      </c>
      <c r="O734" s="47">
        <v>9</v>
      </c>
    </row>
    <row r="735" spans="1:15" x14ac:dyDescent="0.45">
      <c r="A735" t="s">
        <v>4019</v>
      </c>
      <c r="B735" t="s">
        <v>1255</v>
      </c>
      <c r="C735" t="s">
        <v>1256</v>
      </c>
      <c r="D735" t="s">
        <v>3342</v>
      </c>
      <c r="E735" t="s">
        <v>3116</v>
      </c>
      <c r="F735" s="33">
        <v>2</v>
      </c>
      <c r="J735" t="s">
        <v>4019</v>
      </c>
      <c r="K735" t="s">
        <v>1255</v>
      </c>
      <c r="L735" t="s">
        <v>1256</v>
      </c>
      <c r="M735" t="s">
        <v>3342</v>
      </c>
      <c r="N735" t="s">
        <v>3116</v>
      </c>
      <c r="O735" s="47">
        <v>2</v>
      </c>
    </row>
    <row r="736" spans="1:15" x14ac:dyDescent="0.45">
      <c r="A736" t="s">
        <v>4019</v>
      </c>
      <c r="B736" t="s">
        <v>1255</v>
      </c>
      <c r="C736" t="s">
        <v>1256</v>
      </c>
      <c r="D736" t="s">
        <v>3203</v>
      </c>
      <c r="E736" t="s">
        <v>3113</v>
      </c>
      <c r="F736" s="33">
        <v>20</v>
      </c>
      <c r="J736" t="s">
        <v>4019</v>
      </c>
      <c r="K736" t="s">
        <v>1255</v>
      </c>
      <c r="L736" t="s">
        <v>1256</v>
      </c>
      <c r="M736" t="s">
        <v>3203</v>
      </c>
      <c r="N736" t="s">
        <v>3113</v>
      </c>
      <c r="O736" s="47">
        <v>20</v>
      </c>
    </row>
    <row r="737" spans="1:15" x14ac:dyDescent="0.45">
      <c r="A737" t="s">
        <v>4019</v>
      </c>
      <c r="B737" t="s">
        <v>1255</v>
      </c>
      <c r="C737" t="s">
        <v>1256</v>
      </c>
      <c r="D737" t="s">
        <v>3203</v>
      </c>
      <c r="E737" t="s">
        <v>3402</v>
      </c>
      <c r="F737" s="33">
        <v>1</v>
      </c>
      <c r="J737" t="s">
        <v>4019</v>
      </c>
      <c r="K737" t="s">
        <v>1255</v>
      </c>
      <c r="L737" t="s">
        <v>1256</v>
      </c>
      <c r="M737" t="s">
        <v>3203</v>
      </c>
      <c r="N737" t="s">
        <v>3402</v>
      </c>
      <c r="O737" s="47">
        <v>1</v>
      </c>
    </row>
    <row r="738" spans="1:15" x14ac:dyDescent="0.45">
      <c r="A738" t="s">
        <v>4019</v>
      </c>
      <c r="B738" t="s">
        <v>1255</v>
      </c>
      <c r="C738" t="s">
        <v>1256</v>
      </c>
      <c r="D738" t="s">
        <v>3263</v>
      </c>
      <c r="E738" t="s">
        <v>3103</v>
      </c>
      <c r="F738" s="33">
        <v>19</v>
      </c>
      <c r="J738" t="s">
        <v>4019</v>
      </c>
      <c r="K738" t="s">
        <v>1255</v>
      </c>
      <c r="L738" t="s">
        <v>1256</v>
      </c>
      <c r="M738" t="s">
        <v>3263</v>
      </c>
      <c r="N738" t="s">
        <v>3103</v>
      </c>
      <c r="O738" s="47">
        <v>19</v>
      </c>
    </row>
    <row r="739" spans="1:15" x14ac:dyDescent="0.45">
      <c r="A739" t="s">
        <v>4019</v>
      </c>
      <c r="B739" t="s">
        <v>1255</v>
      </c>
      <c r="C739" t="s">
        <v>1256</v>
      </c>
      <c r="D739" t="s">
        <v>3276</v>
      </c>
      <c r="E739" t="s">
        <v>3100</v>
      </c>
      <c r="F739" s="33">
        <v>2</v>
      </c>
      <c r="J739" t="s">
        <v>4019</v>
      </c>
      <c r="K739" t="s">
        <v>1255</v>
      </c>
      <c r="L739" t="s">
        <v>1256</v>
      </c>
      <c r="M739" t="s">
        <v>3276</v>
      </c>
      <c r="N739" t="s">
        <v>3100</v>
      </c>
      <c r="O739" s="47">
        <v>2</v>
      </c>
    </row>
    <row r="740" spans="1:15" x14ac:dyDescent="0.45">
      <c r="A740" t="s">
        <v>4019</v>
      </c>
      <c r="B740" t="s">
        <v>1255</v>
      </c>
      <c r="C740" t="s">
        <v>1256</v>
      </c>
      <c r="D740" t="s">
        <v>3276</v>
      </c>
      <c r="E740" t="s">
        <v>3112</v>
      </c>
      <c r="F740" s="33">
        <v>1</v>
      </c>
      <c r="J740" t="s">
        <v>4019</v>
      </c>
      <c r="K740" t="s">
        <v>1255</v>
      </c>
      <c r="L740" t="s">
        <v>1256</v>
      </c>
      <c r="M740" t="s">
        <v>3276</v>
      </c>
      <c r="N740" t="s">
        <v>3112</v>
      </c>
      <c r="O740" s="47">
        <v>1</v>
      </c>
    </row>
    <row r="741" spans="1:15" x14ac:dyDescent="0.45">
      <c r="A741" t="s">
        <v>4019</v>
      </c>
      <c r="B741" t="s">
        <v>216</v>
      </c>
      <c r="C741" t="s">
        <v>217</v>
      </c>
      <c r="D741" t="s">
        <v>3342</v>
      </c>
      <c r="E741" t="s">
        <v>3116</v>
      </c>
      <c r="F741" s="33">
        <v>2</v>
      </c>
      <c r="J741" t="s">
        <v>4019</v>
      </c>
      <c r="K741" t="s">
        <v>216</v>
      </c>
      <c r="L741" t="s">
        <v>217</v>
      </c>
      <c r="M741" t="s">
        <v>3342</v>
      </c>
      <c r="N741" t="s">
        <v>3116</v>
      </c>
      <c r="O741" s="47">
        <v>2</v>
      </c>
    </row>
    <row r="742" spans="1:15" x14ac:dyDescent="0.45">
      <c r="A742" t="s">
        <v>4019</v>
      </c>
      <c r="B742" t="s">
        <v>216</v>
      </c>
      <c r="C742" t="s">
        <v>217</v>
      </c>
      <c r="D742" t="s">
        <v>3203</v>
      </c>
      <c r="E742" t="s">
        <v>3102</v>
      </c>
      <c r="F742" s="33">
        <v>3</v>
      </c>
      <c r="J742" t="s">
        <v>4019</v>
      </c>
      <c r="K742" t="s">
        <v>216</v>
      </c>
      <c r="L742" t="s">
        <v>217</v>
      </c>
      <c r="M742" t="s">
        <v>3203</v>
      </c>
      <c r="N742" t="s">
        <v>3102</v>
      </c>
      <c r="O742" s="47">
        <v>3</v>
      </c>
    </row>
    <row r="743" spans="1:15" x14ac:dyDescent="0.45">
      <c r="A743" t="s">
        <v>4019</v>
      </c>
      <c r="B743" t="s">
        <v>216</v>
      </c>
      <c r="C743" t="s">
        <v>217</v>
      </c>
      <c r="D743" t="s">
        <v>3203</v>
      </c>
      <c r="E743" t="s">
        <v>3113</v>
      </c>
      <c r="F743" s="33">
        <v>53</v>
      </c>
      <c r="J743" t="s">
        <v>4019</v>
      </c>
      <c r="K743" t="s">
        <v>216</v>
      </c>
      <c r="L743" t="s">
        <v>217</v>
      </c>
      <c r="M743" t="s">
        <v>3203</v>
      </c>
      <c r="N743" t="s">
        <v>3113</v>
      </c>
      <c r="O743" s="47">
        <v>53</v>
      </c>
    </row>
    <row r="744" spans="1:15" x14ac:dyDescent="0.45">
      <c r="A744" t="s">
        <v>4019</v>
      </c>
      <c r="B744" t="s">
        <v>216</v>
      </c>
      <c r="C744" t="s">
        <v>217</v>
      </c>
      <c r="D744" t="s">
        <v>3263</v>
      </c>
      <c r="E744" t="s">
        <v>3103</v>
      </c>
      <c r="F744" s="33">
        <v>4</v>
      </c>
      <c r="J744" t="s">
        <v>4019</v>
      </c>
      <c r="K744" t="s">
        <v>216</v>
      </c>
      <c r="L744" t="s">
        <v>217</v>
      </c>
      <c r="M744" t="s">
        <v>3263</v>
      </c>
      <c r="N744" t="s">
        <v>3103</v>
      </c>
      <c r="O744" s="47">
        <v>4</v>
      </c>
    </row>
    <row r="745" spans="1:15" x14ac:dyDescent="0.45">
      <c r="A745" t="s">
        <v>4019</v>
      </c>
      <c r="B745" t="s">
        <v>216</v>
      </c>
      <c r="C745" t="s">
        <v>217</v>
      </c>
      <c r="D745" t="s">
        <v>3276</v>
      </c>
      <c r="E745" t="s">
        <v>3112</v>
      </c>
      <c r="F745" s="33">
        <v>12</v>
      </c>
      <c r="J745" t="s">
        <v>4019</v>
      </c>
      <c r="K745" t="s">
        <v>216</v>
      </c>
      <c r="L745" t="s">
        <v>217</v>
      </c>
      <c r="M745" t="s">
        <v>3276</v>
      </c>
      <c r="N745" t="s">
        <v>3112</v>
      </c>
      <c r="O745" s="47">
        <v>12</v>
      </c>
    </row>
    <row r="746" spans="1:15" x14ac:dyDescent="0.45">
      <c r="A746" t="s">
        <v>4019</v>
      </c>
      <c r="B746" t="s">
        <v>1056</v>
      </c>
      <c r="C746" t="s">
        <v>1057</v>
      </c>
      <c r="D746" t="s">
        <v>3203</v>
      </c>
      <c r="E746" t="s">
        <v>3113</v>
      </c>
      <c r="F746" s="33">
        <v>30</v>
      </c>
      <c r="J746" t="s">
        <v>4019</v>
      </c>
      <c r="K746" t="s">
        <v>1056</v>
      </c>
      <c r="L746" t="s">
        <v>1057</v>
      </c>
      <c r="M746" t="s">
        <v>3203</v>
      </c>
      <c r="N746" t="s">
        <v>3113</v>
      </c>
      <c r="O746" s="47">
        <v>30</v>
      </c>
    </row>
    <row r="747" spans="1:15" x14ac:dyDescent="0.45">
      <c r="A747" t="s">
        <v>4019</v>
      </c>
      <c r="B747" t="s">
        <v>1056</v>
      </c>
      <c r="C747" t="s">
        <v>1057</v>
      </c>
      <c r="D747" t="s">
        <v>3203</v>
      </c>
      <c r="E747" t="s">
        <v>3402</v>
      </c>
      <c r="F747" s="33">
        <v>1</v>
      </c>
      <c r="J747" t="s">
        <v>4019</v>
      </c>
      <c r="K747" t="s">
        <v>1056</v>
      </c>
      <c r="L747" t="s">
        <v>1057</v>
      </c>
      <c r="M747" t="s">
        <v>3203</v>
      </c>
      <c r="N747" t="s">
        <v>3402</v>
      </c>
      <c r="O747" s="47">
        <v>1</v>
      </c>
    </row>
    <row r="748" spans="1:15" x14ac:dyDescent="0.45">
      <c r="A748" t="s">
        <v>4019</v>
      </c>
      <c r="B748" t="s">
        <v>1056</v>
      </c>
      <c r="C748" t="s">
        <v>1057</v>
      </c>
      <c r="D748" t="s">
        <v>3263</v>
      </c>
      <c r="E748" t="s">
        <v>3103</v>
      </c>
      <c r="F748" s="33">
        <v>11</v>
      </c>
      <c r="J748" t="s">
        <v>4019</v>
      </c>
      <c r="K748" t="s">
        <v>1056</v>
      </c>
      <c r="L748" t="s">
        <v>1057</v>
      </c>
      <c r="M748" t="s">
        <v>3263</v>
      </c>
      <c r="N748" t="s">
        <v>3103</v>
      </c>
      <c r="O748" s="47">
        <v>11</v>
      </c>
    </row>
    <row r="749" spans="1:15" x14ac:dyDescent="0.45">
      <c r="A749" t="s">
        <v>4019</v>
      </c>
      <c r="B749" t="s">
        <v>1056</v>
      </c>
      <c r="C749" t="s">
        <v>1057</v>
      </c>
      <c r="D749" t="s">
        <v>3276</v>
      </c>
      <c r="E749" t="s">
        <v>3112</v>
      </c>
      <c r="F749" s="33">
        <v>3</v>
      </c>
      <c r="J749" t="s">
        <v>4019</v>
      </c>
      <c r="K749" t="s">
        <v>1056</v>
      </c>
      <c r="L749" t="s">
        <v>1057</v>
      </c>
      <c r="M749" t="s">
        <v>3276</v>
      </c>
      <c r="N749" t="s">
        <v>3112</v>
      </c>
      <c r="O749" s="47">
        <v>3</v>
      </c>
    </row>
    <row r="750" spans="1:15" x14ac:dyDescent="0.45">
      <c r="A750" t="s">
        <v>4019</v>
      </c>
      <c r="B750" t="s">
        <v>465</v>
      </c>
      <c r="C750" t="s">
        <v>466</v>
      </c>
      <c r="D750" t="s">
        <v>3203</v>
      </c>
      <c r="E750" t="s">
        <v>3109</v>
      </c>
      <c r="F750" s="33">
        <v>1</v>
      </c>
      <c r="J750" t="s">
        <v>4019</v>
      </c>
      <c r="K750" t="s">
        <v>465</v>
      </c>
      <c r="L750" t="s">
        <v>466</v>
      </c>
      <c r="M750" t="s">
        <v>3203</v>
      </c>
      <c r="N750" t="s">
        <v>3109</v>
      </c>
      <c r="O750" s="47">
        <v>1</v>
      </c>
    </row>
    <row r="751" spans="1:15" x14ac:dyDescent="0.45">
      <c r="A751" t="s">
        <v>4019</v>
      </c>
      <c r="B751" t="s">
        <v>465</v>
      </c>
      <c r="C751" t="s">
        <v>466</v>
      </c>
      <c r="D751" t="s">
        <v>3203</v>
      </c>
      <c r="E751" t="s">
        <v>3113</v>
      </c>
      <c r="F751" s="33">
        <v>20</v>
      </c>
      <c r="J751" t="s">
        <v>4019</v>
      </c>
      <c r="K751" t="s">
        <v>465</v>
      </c>
      <c r="L751" t="s">
        <v>466</v>
      </c>
      <c r="M751" t="s">
        <v>3203</v>
      </c>
      <c r="N751" t="s">
        <v>3113</v>
      </c>
      <c r="O751" s="47">
        <v>20</v>
      </c>
    </row>
    <row r="752" spans="1:15" x14ac:dyDescent="0.45">
      <c r="A752" t="s">
        <v>4019</v>
      </c>
      <c r="B752" t="s">
        <v>465</v>
      </c>
      <c r="C752" t="s">
        <v>466</v>
      </c>
      <c r="D752" t="s">
        <v>3263</v>
      </c>
      <c r="E752" t="s">
        <v>3103</v>
      </c>
      <c r="F752" s="33">
        <v>1</v>
      </c>
      <c r="J752" t="s">
        <v>4019</v>
      </c>
      <c r="K752" t="s">
        <v>465</v>
      </c>
      <c r="L752" t="s">
        <v>466</v>
      </c>
      <c r="M752" t="s">
        <v>3263</v>
      </c>
      <c r="N752" t="s">
        <v>3103</v>
      </c>
      <c r="O752" s="47">
        <v>1</v>
      </c>
    </row>
    <row r="753" spans="1:15" x14ac:dyDescent="0.45">
      <c r="A753" t="s">
        <v>4019</v>
      </c>
      <c r="B753" t="s">
        <v>465</v>
      </c>
      <c r="C753" t="s">
        <v>466</v>
      </c>
      <c r="D753" t="s">
        <v>3276</v>
      </c>
      <c r="E753" t="s">
        <v>3100</v>
      </c>
      <c r="F753" s="33">
        <v>3</v>
      </c>
      <c r="J753" t="s">
        <v>4019</v>
      </c>
      <c r="K753" t="s">
        <v>465</v>
      </c>
      <c r="L753" t="s">
        <v>466</v>
      </c>
      <c r="M753" t="s">
        <v>3276</v>
      </c>
      <c r="N753" t="s">
        <v>3100</v>
      </c>
      <c r="O753" s="47">
        <v>3</v>
      </c>
    </row>
    <row r="754" spans="1:15" x14ac:dyDescent="0.45">
      <c r="A754" t="s">
        <v>4019</v>
      </c>
      <c r="B754" t="s">
        <v>465</v>
      </c>
      <c r="C754" t="s">
        <v>466</v>
      </c>
      <c r="D754" t="s">
        <v>3276</v>
      </c>
      <c r="E754" t="s">
        <v>3112</v>
      </c>
      <c r="F754" s="33">
        <v>1</v>
      </c>
      <c r="J754" t="s">
        <v>4019</v>
      </c>
      <c r="K754" t="s">
        <v>465</v>
      </c>
      <c r="L754" t="s">
        <v>466</v>
      </c>
      <c r="M754" t="s">
        <v>3276</v>
      </c>
      <c r="N754" t="s">
        <v>3112</v>
      </c>
      <c r="O754" s="47">
        <v>1</v>
      </c>
    </row>
    <row r="755" spans="1:15" x14ac:dyDescent="0.45">
      <c r="A755" t="s">
        <v>4019</v>
      </c>
      <c r="B755" t="s">
        <v>685</v>
      </c>
      <c r="C755" t="s">
        <v>686</v>
      </c>
      <c r="D755" t="s">
        <v>3342</v>
      </c>
      <c r="E755" t="s">
        <v>3115</v>
      </c>
      <c r="F755" s="33">
        <v>1</v>
      </c>
      <c r="J755" t="s">
        <v>4019</v>
      </c>
      <c r="K755" t="s">
        <v>685</v>
      </c>
      <c r="L755" t="s">
        <v>686</v>
      </c>
      <c r="M755" t="s">
        <v>3342</v>
      </c>
      <c r="N755" t="s">
        <v>3115</v>
      </c>
      <c r="O755" s="47">
        <v>1</v>
      </c>
    </row>
    <row r="756" spans="1:15" x14ac:dyDescent="0.45">
      <c r="A756" t="s">
        <v>4019</v>
      </c>
      <c r="B756" t="s">
        <v>685</v>
      </c>
      <c r="C756" t="s">
        <v>686</v>
      </c>
      <c r="D756" t="s">
        <v>3203</v>
      </c>
      <c r="E756" t="s">
        <v>3102</v>
      </c>
      <c r="F756" s="33">
        <v>1</v>
      </c>
      <c r="J756" t="s">
        <v>4019</v>
      </c>
      <c r="K756" t="s">
        <v>685</v>
      </c>
      <c r="L756" t="s">
        <v>686</v>
      </c>
      <c r="M756" t="s">
        <v>3203</v>
      </c>
      <c r="N756" t="s">
        <v>3102</v>
      </c>
      <c r="O756" s="47">
        <v>1</v>
      </c>
    </row>
    <row r="757" spans="1:15" x14ac:dyDescent="0.45">
      <c r="A757" t="s">
        <v>4019</v>
      </c>
      <c r="B757" t="s">
        <v>685</v>
      </c>
      <c r="C757" t="s">
        <v>686</v>
      </c>
      <c r="D757" t="s">
        <v>3203</v>
      </c>
      <c r="E757" t="s">
        <v>3113</v>
      </c>
      <c r="F757" s="33">
        <v>3</v>
      </c>
      <c r="J757" t="s">
        <v>4019</v>
      </c>
      <c r="K757" t="s">
        <v>685</v>
      </c>
      <c r="L757" t="s">
        <v>686</v>
      </c>
      <c r="M757" t="s">
        <v>3203</v>
      </c>
      <c r="N757" t="s">
        <v>3113</v>
      </c>
      <c r="O757" s="47">
        <v>3</v>
      </c>
    </row>
    <row r="758" spans="1:15" x14ac:dyDescent="0.45">
      <c r="A758" t="s">
        <v>4019</v>
      </c>
      <c r="B758" t="s">
        <v>685</v>
      </c>
      <c r="C758" t="s">
        <v>686</v>
      </c>
      <c r="D758" t="s">
        <v>3203</v>
      </c>
      <c r="E758" t="s">
        <v>3781</v>
      </c>
      <c r="F758" s="33">
        <v>1</v>
      </c>
      <c r="J758" t="s">
        <v>4019</v>
      </c>
      <c r="K758" t="s">
        <v>685</v>
      </c>
      <c r="L758" t="s">
        <v>686</v>
      </c>
      <c r="M758" t="s">
        <v>3203</v>
      </c>
      <c r="N758" t="s">
        <v>3781</v>
      </c>
      <c r="O758" s="47">
        <v>1</v>
      </c>
    </row>
    <row r="759" spans="1:15" x14ac:dyDescent="0.45">
      <c r="A759" t="s">
        <v>4019</v>
      </c>
      <c r="B759" t="s">
        <v>685</v>
      </c>
      <c r="C759" t="s">
        <v>686</v>
      </c>
      <c r="D759" t="s">
        <v>3263</v>
      </c>
      <c r="E759" t="s">
        <v>3103</v>
      </c>
      <c r="F759" s="33">
        <v>5</v>
      </c>
      <c r="J759" t="s">
        <v>4019</v>
      </c>
      <c r="K759" t="s">
        <v>685</v>
      </c>
      <c r="L759" t="s">
        <v>686</v>
      </c>
      <c r="M759" t="s">
        <v>3263</v>
      </c>
      <c r="N759" t="s">
        <v>3103</v>
      </c>
      <c r="O759" s="47">
        <v>5</v>
      </c>
    </row>
    <row r="760" spans="1:15" x14ac:dyDescent="0.45">
      <c r="A760" t="s">
        <v>4019</v>
      </c>
      <c r="B760" t="s">
        <v>685</v>
      </c>
      <c r="C760" t="s">
        <v>686</v>
      </c>
      <c r="D760" t="s">
        <v>3276</v>
      </c>
      <c r="E760" t="s">
        <v>3100</v>
      </c>
      <c r="F760" s="33">
        <v>1</v>
      </c>
      <c r="J760" t="s">
        <v>4019</v>
      </c>
      <c r="K760" t="s">
        <v>685</v>
      </c>
      <c r="L760" t="s">
        <v>686</v>
      </c>
      <c r="M760" t="s">
        <v>3276</v>
      </c>
      <c r="N760" t="s">
        <v>3100</v>
      </c>
      <c r="O760" s="47">
        <v>1</v>
      </c>
    </row>
    <row r="761" spans="1:15" x14ac:dyDescent="0.45">
      <c r="A761" t="s">
        <v>4019</v>
      </c>
      <c r="B761" t="s">
        <v>17</v>
      </c>
      <c r="C761" t="s">
        <v>18</v>
      </c>
      <c r="D761" t="s">
        <v>3203</v>
      </c>
      <c r="E761" t="s">
        <v>3108</v>
      </c>
      <c r="F761" s="33">
        <v>1</v>
      </c>
      <c r="J761" t="s">
        <v>4019</v>
      </c>
      <c r="K761" t="s">
        <v>17</v>
      </c>
      <c r="L761" t="s">
        <v>18</v>
      </c>
      <c r="M761" t="s">
        <v>3203</v>
      </c>
      <c r="N761" t="s">
        <v>3108</v>
      </c>
      <c r="O761" s="47">
        <v>1</v>
      </c>
    </row>
    <row r="762" spans="1:15" x14ac:dyDescent="0.45">
      <c r="A762" t="s">
        <v>4019</v>
      </c>
      <c r="B762" t="s">
        <v>17</v>
      </c>
      <c r="C762" t="s">
        <v>18</v>
      </c>
      <c r="D762" t="s">
        <v>3203</v>
      </c>
      <c r="E762" t="s">
        <v>3113</v>
      </c>
      <c r="F762" s="33">
        <v>1</v>
      </c>
      <c r="J762" t="s">
        <v>4019</v>
      </c>
      <c r="K762" t="s">
        <v>17</v>
      </c>
      <c r="L762" t="s">
        <v>18</v>
      </c>
      <c r="M762" t="s">
        <v>3203</v>
      </c>
      <c r="N762" t="s">
        <v>3113</v>
      </c>
      <c r="O762" s="47">
        <v>1</v>
      </c>
    </row>
    <row r="763" spans="1:15" x14ac:dyDescent="0.45">
      <c r="A763" t="s">
        <v>4019</v>
      </c>
      <c r="B763" t="s">
        <v>17</v>
      </c>
      <c r="C763" t="s">
        <v>18</v>
      </c>
      <c r="D763" t="s">
        <v>3203</v>
      </c>
      <c r="E763" t="s">
        <v>3781</v>
      </c>
      <c r="F763" s="33">
        <v>1</v>
      </c>
      <c r="J763" t="s">
        <v>4019</v>
      </c>
      <c r="K763" t="s">
        <v>17</v>
      </c>
      <c r="L763" t="s">
        <v>18</v>
      </c>
      <c r="M763" t="s">
        <v>3203</v>
      </c>
      <c r="N763" t="s">
        <v>3781</v>
      </c>
      <c r="O763" s="47">
        <v>1</v>
      </c>
    </row>
    <row r="764" spans="1:15" x14ac:dyDescent="0.45">
      <c r="A764" t="s">
        <v>4019</v>
      </c>
      <c r="B764" t="s">
        <v>17</v>
      </c>
      <c r="C764" t="s">
        <v>18</v>
      </c>
      <c r="D764" t="s">
        <v>3243</v>
      </c>
      <c r="E764" t="s">
        <v>3104</v>
      </c>
      <c r="F764" s="33">
        <v>1</v>
      </c>
      <c r="J764" t="s">
        <v>4019</v>
      </c>
      <c r="K764" t="s">
        <v>17</v>
      </c>
      <c r="L764" t="s">
        <v>18</v>
      </c>
      <c r="M764" t="s">
        <v>3243</v>
      </c>
      <c r="N764" t="s">
        <v>3104</v>
      </c>
      <c r="O764" s="47">
        <v>1</v>
      </c>
    </row>
    <row r="765" spans="1:15" x14ac:dyDescent="0.45">
      <c r="A765" t="s">
        <v>4019</v>
      </c>
      <c r="B765" t="s">
        <v>17</v>
      </c>
      <c r="C765" t="s">
        <v>18</v>
      </c>
      <c r="D765" t="s">
        <v>3263</v>
      </c>
      <c r="E765" t="s">
        <v>3103</v>
      </c>
      <c r="F765" s="33">
        <v>9</v>
      </c>
      <c r="J765" t="s">
        <v>4019</v>
      </c>
      <c r="K765" t="s">
        <v>17</v>
      </c>
      <c r="L765" t="s">
        <v>18</v>
      </c>
      <c r="M765" t="s">
        <v>3263</v>
      </c>
      <c r="N765" t="s">
        <v>3103</v>
      </c>
      <c r="O765" s="47">
        <v>9</v>
      </c>
    </row>
    <row r="766" spans="1:15" x14ac:dyDescent="0.45">
      <c r="A766" t="s">
        <v>4019</v>
      </c>
      <c r="B766" t="s">
        <v>17</v>
      </c>
      <c r="C766" t="s">
        <v>18</v>
      </c>
      <c r="D766" t="s">
        <v>3276</v>
      </c>
      <c r="E766" t="s">
        <v>3100</v>
      </c>
      <c r="F766" s="33">
        <v>2</v>
      </c>
      <c r="J766" t="s">
        <v>4019</v>
      </c>
      <c r="K766" t="s">
        <v>17</v>
      </c>
      <c r="L766" t="s">
        <v>18</v>
      </c>
      <c r="M766" t="s">
        <v>3276</v>
      </c>
      <c r="N766" t="s">
        <v>3100</v>
      </c>
      <c r="O766" s="47">
        <v>2</v>
      </c>
    </row>
    <row r="767" spans="1:15" x14ac:dyDescent="0.45">
      <c r="A767" t="s">
        <v>4019</v>
      </c>
      <c r="B767" t="s">
        <v>17</v>
      </c>
      <c r="C767" t="s">
        <v>18</v>
      </c>
      <c r="D767" t="s">
        <v>3276</v>
      </c>
      <c r="E767" t="s">
        <v>3112</v>
      </c>
      <c r="F767" s="33">
        <v>6</v>
      </c>
      <c r="J767" t="s">
        <v>4019</v>
      </c>
      <c r="K767" t="s">
        <v>17</v>
      </c>
      <c r="L767" t="s">
        <v>18</v>
      </c>
      <c r="M767" t="s">
        <v>3276</v>
      </c>
      <c r="N767" t="s">
        <v>3112</v>
      </c>
      <c r="O767" s="47">
        <v>6</v>
      </c>
    </row>
    <row r="768" spans="1:15" x14ac:dyDescent="0.45">
      <c r="A768" t="s">
        <v>4019</v>
      </c>
      <c r="B768" t="s">
        <v>1252</v>
      </c>
      <c r="C768" t="s">
        <v>1253</v>
      </c>
      <c r="D768" t="s">
        <v>3342</v>
      </c>
      <c r="E768" t="s">
        <v>3115</v>
      </c>
      <c r="F768" s="33">
        <v>2</v>
      </c>
      <c r="J768" t="s">
        <v>4019</v>
      </c>
      <c r="K768" t="s">
        <v>1252</v>
      </c>
      <c r="L768" t="s">
        <v>1253</v>
      </c>
      <c r="M768" t="s">
        <v>3342</v>
      </c>
      <c r="N768" t="s">
        <v>3115</v>
      </c>
      <c r="O768" s="47">
        <v>2</v>
      </c>
    </row>
    <row r="769" spans="1:15" x14ac:dyDescent="0.45">
      <c r="A769" t="s">
        <v>4019</v>
      </c>
      <c r="B769" t="s">
        <v>1252</v>
      </c>
      <c r="C769" t="s">
        <v>1253</v>
      </c>
      <c r="D769" t="s">
        <v>3342</v>
      </c>
      <c r="E769" t="s">
        <v>3116</v>
      </c>
      <c r="F769" s="33">
        <v>1</v>
      </c>
      <c r="J769" t="s">
        <v>4019</v>
      </c>
      <c r="K769" t="s">
        <v>1252</v>
      </c>
      <c r="L769" t="s">
        <v>1253</v>
      </c>
      <c r="M769" t="s">
        <v>3342</v>
      </c>
      <c r="N769" t="s">
        <v>3116</v>
      </c>
      <c r="O769" s="47">
        <v>1</v>
      </c>
    </row>
    <row r="770" spans="1:15" x14ac:dyDescent="0.45">
      <c r="A770" t="s">
        <v>4019</v>
      </c>
      <c r="B770" t="s">
        <v>1252</v>
      </c>
      <c r="C770" t="s">
        <v>1253</v>
      </c>
      <c r="D770" t="s">
        <v>3203</v>
      </c>
      <c r="E770" t="s">
        <v>3102</v>
      </c>
      <c r="F770" s="33">
        <v>1</v>
      </c>
      <c r="J770" t="s">
        <v>4019</v>
      </c>
      <c r="K770" t="s">
        <v>1252</v>
      </c>
      <c r="L770" t="s">
        <v>1253</v>
      </c>
      <c r="M770" t="s">
        <v>3203</v>
      </c>
      <c r="N770" t="s">
        <v>3102</v>
      </c>
      <c r="O770" s="47">
        <v>1</v>
      </c>
    </row>
    <row r="771" spans="1:15" x14ac:dyDescent="0.45">
      <c r="A771" t="s">
        <v>4019</v>
      </c>
      <c r="B771" t="s">
        <v>1252</v>
      </c>
      <c r="C771" t="s">
        <v>1253</v>
      </c>
      <c r="D771" t="s">
        <v>3203</v>
      </c>
      <c r="E771" t="s">
        <v>3113</v>
      </c>
      <c r="F771" s="33">
        <v>27</v>
      </c>
      <c r="J771" t="s">
        <v>4019</v>
      </c>
      <c r="K771" t="s">
        <v>1252</v>
      </c>
      <c r="L771" t="s">
        <v>1253</v>
      </c>
      <c r="M771" t="s">
        <v>3203</v>
      </c>
      <c r="N771" t="s">
        <v>3113</v>
      </c>
      <c r="O771" s="47">
        <v>27</v>
      </c>
    </row>
    <row r="772" spans="1:15" x14ac:dyDescent="0.45">
      <c r="A772" t="s">
        <v>4019</v>
      </c>
      <c r="B772" t="s">
        <v>1252</v>
      </c>
      <c r="C772" t="s">
        <v>1253</v>
      </c>
      <c r="D772" t="s">
        <v>3243</v>
      </c>
      <c r="E772" t="s">
        <v>3104</v>
      </c>
      <c r="F772" s="33">
        <v>1</v>
      </c>
      <c r="J772" t="s">
        <v>4019</v>
      </c>
      <c r="K772" t="s">
        <v>1252</v>
      </c>
      <c r="L772" t="s">
        <v>1253</v>
      </c>
      <c r="M772" t="s">
        <v>3243</v>
      </c>
      <c r="N772" t="s">
        <v>3104</v>
      </c>
      <c r="O772" s="47">
        <v>1</v>
      </c>
    </row>
    <row r="773" spans="1:15" x14ac:dyDescent="0.45">
      <c r="A773" t="s">
        <v>4019</v>
      </c>
      <c r="B773" t="s">
        <v>1252</v>
      </c>
      <c r="C773" t="s">
        <v>1253</v>
      </c>
      <c r="D773" t="s">
        <v>3263</v>
      </c>
      <c r="E773" t="s">
        <v>3103</v>
      </c>
      <c r="F773" s="33">
        <v>1</v>
      </c>
      <c r="J773" t="s">
        <v>4019</v>
      </c>
      <c r="K773" t="s">
        <v>1252</v>
      </c>
      <c r="L773" t="s">
        <v>1253</v>
      </c>
      <c r="M773" t="s">
        <v>3263</v>
      </c>
      <c r="N773" t="s">
        <v>3103</v>
      </c>
      <c r="O773" s="47">
        <v>1</v>
      </c>
    </row>
    <row r="774" spans="1:15" x14ac:dyDescent="0.45">
      <c r="A774" t="s">
        <v>4019</v>
      </c>
      <c r="B774" t="s">
        <v>1252</v>
      </c>
      <c r="C774" t="s">
        <v>1253</v>
      </c>
      <c r="D774" t="s">
        <v>3276</v>
      </c>
      <c r="E774" t="s">
        <v>3100</v>
      </c>
      <c r="F774" s="33">
        <v>1</v>
      </c>
      <c r="J774" t="s">
        <v>4019</v>
      </c>
      <c r="K774" t="s">
        <v>1252</v>
      </c>
      <c r="L774" t="s">
        <v>1253</v>
      </c>
      <c r="M774" t="s">
        <v>3276</v>
      </c>
      <c r="N774" t="s">
        <v>3100</v>
      </c>
      <c r="O774" s="47">
        <v>1</v>
      </c>
    </row>
    <row r="775" spans="1:15" x14ac:dyDescent="0.45">
      <c r="A775" t="s">
        <v>4019</v>
      </c>
      <c r="B775" t="s">
        <v>1252</v>
      </c>
      <c r="C775" t="s">
        <v>1253</v>
      </c>
      <c r="D775" t="s">
        <v>3276</v>
      </c>
      <c r="E775" t="s">
        <v>3112</v>
      </c>
      <c r="F775" s="33">
        <v>14</v>
      </c>
      <c r="J775" t="s">
        <v>4019</v>
      </c>
      <c r="K775" t="s">
        <v>1252</v>
      </c>
      <c r="L775" t="s">
        <v>1253</v>
      </c>
      <c r="M775" t="s">
        <v>3276</v>
      </c>
      <c r="N775" t="s">
        <v>3112</v>
      </c>
      <c r="O775" s="47">
        <v>14</v>
      </c>
    </row>
    <row r="776" spans="1:15" x14ac:dyDescent="0.45">
      <c r="A776" t="s">
        <v>4019</v>
      </c>
      <c r="B776" t="s">
        <v>239</v>
      </c>
      <c r="C776" t="s">
        <v>240</v>
      </c>
      <c r="D776" t="s">
        <v>3203</v>
      </c>
      <c r="E776" t="s">
        <v>3109</v>
      </c>
      <c r="F776" s="33">
        <v>1</v>
      </c>
      <c r="J776" t="s">
        <v>4019</v>
      </c>
      <c r="K776" t="s">
        <v>239</v>
      </c>
      <c r="L776" t="s">
        <v>240</v>
      </c>
      <c r="M776" t="s">
        <v>3203</v>
      </c>
      <c r="N776" t="s">
        <v>3109</v>
      </c>
      <c r="O776" s="47">
        <v>1</v>
      </c>
    </row>
    <row r="777" spans="1:15" x14ac:dyDescent="0.45">
      <c r="A777" t="s">
        <v>4019</v>
      </c>
      <c r="B777" t="s">
        <v>239</v>
      </c>
      <c r="C777" t="s">
        <v>240</v>
      </c>
      <c r="D777" t="s">
        <v>3203</v>
      </c>
      <c r="E777" t="s">
        <v>3113</v>
      </c>
      <c r="F777" s="33">
        <v>99</v>
      </c>
      <c r="J777" t="s">
        <v>4019</v>
      </c>
      <c r="K777" t="s">
        <v>239</v>
      </c>
      <c r="L777" t="s">
        <v>240</v>
      </c>
      <c r="M777" t="s">
        <v>3203</v>
      </c>
      <c r="N777" t="s">
        <v>3113</v>
      </c>
      <c r="O777" s="47">
        <v>99</v>
      </c>
    </row>
    <row r="778" spans="1:15" x14ac:dyDescent="0.45">
      <c r="A778" t="s">
        <v>4019</v>
      </c>
      <c r="B778" t="s">
        <v>239</v>
      </c>
      <c r="C778" t="s">
        <v>240</v>
      </c>
      <c r="D778" t="s">
        <v>3263</v>
      </c>
      <c r="E778" t="s">
        <v>3103</v>
      </c>
      <c r="F778" s="33">
        <v>8</v>
      </c>
      <c r="J778" t="s">
        <v>4019</v>
      </c>
      <c r="K778" t="s">
        <v>239</v>
      </c>
      <c r="L778" t="s">
        <v>240</v>
      </c>
      <c r="M778" t="s">
        <v>3263</v>
      </c>
      <c r="N778" t="s">
        <v>3103</v>
      </c>
      <c r="O778" s="47">
        <v>8</v>
      </c>
    </row>
    <row r="779" spans="1:15" x14ac:dyDescent="0.45">
      <c r="A779" t="s">
        <v>4019</v>
      </c>
      <c r="B779" t="s">
        <v>239</v>
      </c>
      <c r="C779" t="s">
        <v>240</v>
      </c>
      <c r="D779" t="s">
        <v>3276</v>
      </c>
      <c r="E779" t="s">
        <v>3112</v>
      </c>
      <c r="F779" s="33">
        <v>7</v>
      </c>
      <c r="J779" t="s">
        <v>4019</v>
      </c>
      <c r="K779" t="s">
        <v>239</v>
      </c>
      <c r="L779" t="s">
        <v>240</v>
      </c>
      <c r="M779" t="s">
        <v>3276</v>
      </c>
      <c r="N779" t="s">
        <v>3112</v>
      </c>
      <c r="O779" s="47">
        <v>7</v>
      </c>
    </row>
    <row r="780" spans="1:15" x14ac:dyDescent="0.45">
      <c r="A780" t="s">
        <v>4019</v>
      </c>
      <c r="B780" t="s">
        <v>1152</v>
      </c>
      <c r="C780" t="s">
        <v>708</v>
      </c>
      <c r="D780" t="s">
        <v>3342</v>
      </c>
      <c r="E780" t="s">
        <v>3115</v>
      </c>
      <c r="F780" s="33">
        <v>6</v>
      </c>
      <c r="J780" t="s">
        <v>4019</v>
      </c>
      <c r="K780" t="s">
        <v>1152</v>
      </c>
      <c r="L780" t="s">
        <v>708</v>
      </c>
      <c r="M780" t="s">
        <v>3342</v>
      </c>
      <c r="N780" t="s">
        <v>3115</v>
      </c>
      <c r="O780" s="47">
        <v>6</v>
      </c>
    </row>
    <row r="781" spans="1:15" x14ac:dyDescent="0.45">
      <c r="A781" t="s">
        <v>4019</v>
      </c>
      <c r="B781" t="s">
        <v>1152</v>
      </c>
      <c r="C781" t="s">
        <v>708</v>
      </c>
      <c r="D781" t="s">
        <v>3342</v>
      </c>
      <c r="E781" t="s">
        <v>3116</v>
      </c>
      <c r="F781" s="33">
        <v>2</v>
      </c>
      <c r="J781" t="s">
        <v>4019</v>
      </c>
      <c r="K781" t="s">
        <v>1152</v>
      </c>
      <c r="L781" t="s">
        <v>708</v>
      </c>
      <c r="M781" t="s">
        <v>3342</v>
      </c>
      <c r="N781" t="s">
        <v>3116</v>
      </c>
      <c r="O781" s="47">
        <v>2</v>
      </c>
    </row>
    <row r="782" spans="1:15" x14ac:dyDescent="0.45">
      <c r="A782" t="s">
        <v>4019</v>
      </c>
      <c r="B782" t="s">
        <v>1152</v>
      </c>
      <c r="C782" t="s">
        <v>708</v>
      </c>
      <c r="D782" t="s">
        <v>3203</v>
      </c>
      <c r="E782" t="s">
        <v>3108</v>
      </c>
      <c r="F782" s="33">
        <v>1</v>
      </c>
      <c r="J782" t="s">
        <v>4019</v>
      </c>
      <c r="K782" t="s">
        <v>1152</v>
      </c>
      <c r="L782" t="s">
        <v>708</v>
      </c>
      <c r="M782" t="s">
        <v>3203</v>
      </c>
      <c r="N782" t="s">
        <v>3108</v>
      </c>
      <c r="O782" s="47">
        <v>1</v>
      </c>
    </row>
    <row r="783" spans="1:15" x14ac:dyDescent="0.45">
      <c r="A783" t="s">
        <v>4019</v>
      </c>
      <c r="B783" t="s">
        <v>1152</v>
      </c>
      <c r="C783" t="s">
        <v>708</v>
      </c>
      <c r="D783" t="s">
        <v>3203</v>
      </c>
      <c r="E783" t="s">
        <v>3113</v>
      </c>
      <c r="F783" s="33">
        <v>30</v>
      </c>
      <c r="J783" t="s">
        <v>4019</v>
      </c>
      <c r="K783" t="s">
        <v>1152</v>
      </c>
      <c r="L783" t="s">
        <v>708</v>
      </c>
      <c r="M783" t="s">
        <v>3203</v>
      </c>
      <c r="N783" t="s">
        <v>3113</v>
      </c>
      <c r="O783" s="47">
        <v>30</v>
      </c>
    </row>
    <row r="784" spans="1:15" x14ac:dyDescent="0.45">
      <c r="A784" t="s">
        <v>4019</v>
      </c>
      <c r="B784" t="s">
        <v>1152</v>
      </c>
      <c r="C784" t="s">
        <v>708</v>
      </c>
      <c r="D784" t="s">
        <v>3203</v>
      </c>
      <c r="E784" t="s">
        <v>3402</v>
      </c>
      <c r="F784" s="33">
        <v>4</v>
      </c>
      <c r="J784" t="s">
        <v>4019</v>
      </c>
      <c r="K784" t="s">
        <v>1152</v>
      </c>
      <c r="L784" t="s">
        <v>708</v>
      </c>
      <c r="M784" t="s">
        <v>3203</v>
      </c>
      <c r="N784" t="s">
        <v>3402</v>
      </c>
      <c r="O784" s="47">
        <v>4</v>
      </c>
    </row>
    <row r="785" spans="1:15" x14ac:dyDescent="0.45">
      <c r="A785" t="s">
        <v>4019</v>
      </c>
      <c r="B785" t="s">
        <v>1152</v>
      </c>
      <c r="C785" t="s">
        <v>708</v>
      </c>
      <c r="D785" t="s">
        <v>3243</v>
      </c>
      <c r="E785" t="s">
        <v>3104</v>
      </c>
      <c r="F785" s="33">
        <v>7</v>
      </c>
      <c r="J785" t="s">
        <v>4019</v>
      </c>
      <c r="K785" t="s">
        <v>1152</v>
      </c>
      <c r="L785" t="s">
        <v>708</v>
      </c>
      <c r="M785" t="s">
        <v>3243</v>
      </c>
      <c r="N785" t="s">
        <v>3104</v>
      </c>
      <c r="O785" s="47">
        <v>7</v>
      </c>
    </row>
    <row r="786" spans="1:15" x14ac:dyDescent="0.45">
      <c r="A786" t="s">
        <v>4019</v>
      </c>
      <c r="B786" t="s">
        <v>1152</v>
      </c>
      <c r="C786" t="s">
        <v>708</v>
      </c>
      <c r="D786" t="s">
        <v>3263</v>
      </c>
      <c r="E786" t="s">
        <v>3103</v>
      </c>
      <c r="F786" s="33">
        <v>4</v>
      </c>
      <c r="J786" t="s">
        <v>4019</v>
      </c>
      <c r="K786" t="s">
        <v>1152</v>
      </c>
      <c r="L786" t="s">
        <v>708</v>
      </c>
      <c r="M786" t="s">
        <v>3263</v>
      </c>
      <c r="N786" t="s">
        <v>3103</v>
      </c>
      <c r="O786" s="47">
        <v>4</v>
      </c>
    </row>
    <row r="787" spans="1:15" x14ac:dyDescent="0.45">
      <c r="A787" t="s">
        <v>4019</v>
      </c>
      <c r="B787" t="s">
        <v>1152</v>
      </c>
      <c r="C787" t="s">
        <v>708</v>
      </c>
      <c r="D787" t="s">
        <v>3276</v>
      </c>
      <c r="E787" t="s">
        <v>3100</v>
      </c>
      <c r="F787" s="33">
        <v>4</v>
      </c>
      <c r="J787" t="s">
        <v>4019</v>
      </c>
      <c r="K787" t="s">
        <v>1152</v>
      </c>
      <c r="L787" t="s">
        <v>708</v>
      </c>
      <c r="M787" t="s">
        <v>3276</v>
      </c>
      <c r="N787" t="s">
        <v>3100</v>
      </c>
      <c r="O787" s="47">
        <v>4</v>
      </c>
    </row>
    <row r="788" spans="1:15" x14ac:dyDescent="0.45">
      <c r="A788" t="s">
        <v>4019</v>
      </c>
      <c r="B788" t="s">
        <v>1152</v>
      </c>
      <c r="C788" t="s">
        <v>708</v>
      </c>
      <c r="D788" t="s">
        <v>3276</v>
      </c>
      <c r="E788" t="s">
        <v>3112</v>
      </c>
      <c r="F788" s="33">
        <v>2</v>
      </c>
      <c r="J788" t="s">
        <v>4019</v>
      </c>
      <c r="K788" t="s">
        <v>1152</v>
      </c>
      <c r="L788" t="s">
        <v>708</v>
      </c>
      <c r="M788" t="s">
        <v>3276</v>
      </c>
      <c r="N788" t="s">
        <v>3112</v>
      </c>
      <c r="O788" s="47">
        <v>2</v>
      </c>
    </row>
    <row r="789" spans="1:15" x14ac:dyDescent="0.45">
      <c r="A789" t="s">
        <v>4019</v>
      </c>
      <c r="B789" t="s">
        <v>284</v>
      </c>
      <c r="C789" t="s">
        <v>285</v>
      </c>
      <c r="D789" t="s">
        <v>3263</v>
      </c>
      <c r="E789" t="s">
        <v>3103</v>
      </c>
      <c r="F789" s="33">
        <v>5</v>
      </c>
      <c r="J789" t="s">
        <v>4019</v>
      </c>
      <c r="K789" t="s">
        <v>284</v>
      </c>
      <c r="L789" t="s">
        <v>285</v>
      </c>
      <c r="M789" t="s">
        <v>3263</v>
      </c>
      <c r="N789" t="s">
        <v>3103</v>
      </c>
      <c r="O789" s="47">
        <v>5</v>
      </c>
    </row>
    <row r="790" spans="1:15" x14ac:dyDescent="0.45">
      <c r="A790" t="s">
        <v>4019</v>
      </c>
      <c r="B790" t="s">
        <v>284</v>
      </c>
      <c r="C790" t="s">
        <v>285</v>
      </c>
      <c r="D790" t="s">
        <v>3276</v>
      </c>
      <c r="E790" t="s">
        <v>3100</v>
      </c>
      <c r="F790" s="33">
        <v>3</v>
      </c>
      <c r="J790" t="s">
        <v>4019</v>
      </c>
      <c r="K790" t="s">
        <v>284</v>
      </c>
      <c r="L790" t="s">
        <v>285</v>
      </c>
      <c r="M790" t="s">
        <v>3276</v>
      </c>
      <c r="N790" t="s">
        <v>3100</v>
      </c>
      <c r="O790" s="47">
        <v>3</v>
      </c>
    </row>
    <row r="791" spans="1:15" x14ac:dyDescent="0.45">
      <c r="A791" t="s">
        <v>4019</v>
      </c>
      <c r="B791" t="s">
        <v>284</v>
      </c>
      <c r="C791" t="s">
        <v>285</v>
      </c>
      <c r="D791" t="s">
        <v>3276</v>
      </c>
      <c r="E791" t="s">
        <v>3112</v>
      </c>
      <c r="F791" s="33">
        <v>5</v>
      </c>
      <c r="J791" t="s">
        <v>4019</v>
      </c>
      <c r="K791" t="s">
        <v>284</v>
      </c>
      <c r="L791" t="s">
        <v>285</v>
      </c>
      <c r="M791" t="s">
        <v>3276</v>
      </c>
      <c r="N791" t="s">
        <v>3112</v>
      </c>
      <c r="O791" s="47">
        <v>5</v>
      </c>
    </row>
    <row r="792" spans="1:15" x14ac:dyDescent="0.45">
      <c r="A792" t="s">
        <v>4019</v>
      </c>
      <c r="B792" t="s">
        <v>364</v>
      </c>
      <c r="C792" t="s">
        <v>365</v>
      </c>
      <c r="D792" t="s">
        <v>3243</v>
      </c>
      <c r="E792" t="s">
        <v>3104</v>
      </c>
      <c r="F792" s="33">
        <v>2</v>
      </c>
      <c r="J792" t="s">
        <v>4019</v>
      </c>
      <c r="K792" t="s">
        <v>364</v>
      </c>
      <c r="L792" t="s">
        <v>365</v>
      </c>
      <c r="M792" t="s">
        <v>3243</v>
      </c>
      <c r="N792" t="s">
        <v>3104</v>
      </c>
      <c r="O792" s="47">
        <v>2</v>
      </c>
    </row>
    <row r="793" spans="1:15" x14ac:dyDescent="0.45">
      <c r="A793" t="s">
        <v>4019</v>
      </c>
      <c r="B793" t="s">
        <v>364</v>
      </c>
      <c r="C793" t="s">
        <v>365</v>
      </c>
      <c r="D793" t="s">
        <v>3276</v>
      </c>
      <c r="E793" t="s">
        <v>3100</v>
      </c>
      <c r="F793" s="33">
        <v>4</v>
      </c>
      <c r="J793" t="s">
        <v>4019</v>
      </c>
      <c r="K793" t="s">
        <v>364</v>
      </c>
      <c r="L793" t="s">
        <v>365</v>
      </c>
      <c r="M793" t="s">
        <v>3276</v>
      </c>
      <c r="N793" t="s">
        <v>3100</v>
      </c>
      <c r="O793" s="47">
        <v>4</v>
      </c>
    </row>
    <row r="794" spans="1:15" x14ac:dyDescent="0.45">
      <c r="A794" t="s">
        <v>4019</v>
      </c>
      <c r="B794" t="s">
        <v>364</v>
      </c>
      <c r="C794" t="s">
        <v>365</v>
      </c>
      <c r="D794" t="s">
        <v>3276</v>
      </c>
      <c r="E794" t="s">
        <v>3112</v>
      </c>
      <c r="F794" s="33">
        <v>2</v>
      </c>
      <c r="J794" t="s">
        <v>4019</v>
      </c>
      <c r="K794" t="s">
        <v>364</v>
      </c>
      <c r="L794" t="s">
        <v>365</v>
      </c>
      <c r="M794" t="s">
        <v>3276</v>
      </c>
      <c r="N794" t="s">
        <v>3112</v>
      </c>
      <c r="O794" s="47">
        <v>2</v>
      </c>
    </row>
    <row r="795" spans="1:15" x14ac:dyDescent="0.45">
      <c r="A795" t="s">
        <v>4019</v>
      </c>
      <c r="B795" t="s">
        <v>1047</v>
      </c>
      <c r="C795" t="s">
        <v>1048</v>
      </c>
      <c r="D795" t="s">
        <v>3203</v>
      </c>
      <c r="E795" t="s">
        <v>3102</v>
      </c>
      <c r="F795" s="33">
        <v>1</v>
      </c>
      <c r="J795" t="s">
        <v>4019</v>
      </c>
      <c r="K795" t="s">
        <v>1047</v>
      </c>
      <c r="L795" t="s">
        <v>1048</v>
      </c>
      <c r="M795" t="s">
        <v>3203</v>
      </c>
      <c r="N795" t="s">
        <v>3102</v>
      </c>
      <c r="O795" s="47">
        <v>1</v>
      </c>
    </row>
    <row r="796" spans="1:15" x14ac:dyDescent="0.45">
      <c r="A796" t="s">
        <v>4019</v>
      </c>
      <c r="B796" t="s">
        <v>1047</v>
      </c>
      <c r="C796" t="s">
        <v>1048</v>
      </c>
      <c r="D796" t="s">
        <v>3203</v>
      </c>
      <c r="E796" t="s">
        <v>3113</v>
      </c>
      <c r="F796" s="33">
        <v>15</v>
      </c>
      <c r="J796" t="s">
        <v>4019</v>
      </c>
      <c r="K796" t="s">
        <v>1047</v>
      </c>
      <c r="L796" t="s">
        <v>1048</v>
      </c>
      <c r="M796" t="s">
        <v>3203</v>
      </c>
      <c r="N796" t="s">
        <v>3113</v>
      </c>
      <c r="O796" s="47">
        <v>15</v>
      </c>
    </row>
    <row r="797" spans="1:15" x14ac:dyDescent="0.45">
      <c r="A797" t="s">
        <v>4019</v>
      </c>
      <c r="B797" t="s">
        <v>1047</v>
      </c>
      <c r="C797" t="s">
        <v>1048</v>
      </c>
      <c r="D797" t="s">
        <v>3263</v>
      </c>
      <c r="E797" t="s">
        <v>3103</v>
      </c>
      <c r="F797" s="33">
        <v>3</v>
      </c>
      <c r="J797" t="s">
        <v>4019</v>
      </c>
      <c r="K797" t="s">
        <v>1047</v>
      </c>
      <c r="L797" t="s">
        <v>1048</v>
      </c>
      <c r="M797" t="s">
        <v>3263</v>
      </c>
      <c r="N797" t="s">
        <v>3103</v>
      </c>
      <c r="O797" s="47">
        <v>3</v>
      </c>
    </row>
    <row r="798" spans="1:15" x14ac:dyDescent="0.45">
      <c r="A798" t="s">
        <v>4019</v>
      </c>
      <c r="B798" t="s">
        <v>1047</v>
      </c>
      <c r="C798" t="s">
        <v>1048</v>
      </c>
      <c r="D798" t="s">
        <v>3276</v>
      </c>
      <c r="E798" t="s">
        <v>3100</v>
      </c>
      <c r="F798" s="33">
        <v>2</v>
      </c>
      <c r="J798" t="s">
        <v>4019</v>
      </c>
      <c r="K798" t="s">
        <v>1047</v>
      </c>
      <c r="L798" t="s">
        <v>1048</v>
      </c>
      <c r="M798" t="s">
        <v>3276</v>
      </c>
      <c r="N798" t="s">
        <v>3100</v>
      </c>
      <c r="O798" s="47">
        <v>2</v>
      </c>
    </row>
    <row r="799" spans="1:15" x14ac:dyDescent="0.45">
      <c r="A799" t="s">
        <v>4019</v>
      </c>
      <c r="B799" t="s">
        <v>1219</v>
      </c>
      <c r="C799" t="s">
        <v>463</v>
      </c>
      <c r="D799" t="s">
        <v>3203</v>
      </c>
      <c r="E799" t="s">
        <v>3108</v>
      </c>
      <c r="F799" s="33">
        <v>1</v>
      </c>
      <c r="J799" t="s">
        <v>4019</v>
      </c>
      <c r="K799" t="s">
        <v>1219</v>
      </c>
      <c r="L799" t="s">
        <v>463</v>
      </c>
      <c r="M799" t="s">
        <v>3203</v>
      </c>
      <c r="N799" t="s">
        <v>3108</v>
      </c>
      <c r="O799" s="47">
        <v>1</v>
      </c>
    </row>
    <row r="800" spans="1:15" x14ac:dyDescent="0.45">
      <c r="A800" t="s">
        <v>4019</v>
      </c>
      <c r="B800" t="s">
        <v>1219</v>
      </c>
      <c r="C800" t="s">
        <v>463</v>
      </c>
      <c r="D800" t="s">
        <v>3243</v>
      </c>
      <c r="E800" t="s">
        <v>3104</v>
      </c>
      <c r="F800" s="33">
        <v>1</v>
      </c>
      <c r="J800" t="s">
        <v>4019</v>
      </c>
      <c r="K800" t="s">
        <v>1219</v>
      </c>
      <c r="L800" t="s">
        <v>463</v>
      </c>
      <c r="M800" t="s">
        <v>3243</v>
      </c>
      <c r="N800" t="s">
        <v>3104</v>
      </c>
      <c r="O800" s="47">
        <v>1</v>
      </c>
    </row>
    <row r="801" spans="1:15" x14ac:dyDescent="0.45">
      <c r="A801" t="s">
        <v>4019</v>
      </c>
      <c r="B801" t="s">
        <v>1219</v>
      </c>
      <c r="C801" t="s">
        <v>463</v>
      </c>
      <c r="D801" t="s">
        <v>3276</v>
      </c>
      <c r="E801" t="s">
        <v>3100</v>
      </c>
      <c r="F801" s="33">
        <v>2</v>
      </c>
      <c r="J801" t="s">
        <v>4019</v>
      </c>
      <c r="K801" t="s">
        <v>1219</v>
      </c>
      <c r="L801" t="s">
        <v>463</v>
      </c>
      <c r="M801" t="s">
        <v>3276</v>
      </c>
      <c r="N801" t="s">
        <v>3100</v>
      </c>
      <c r="O801" s="47">
        <v>2</v>
      </c>
    </row>
    <row r="802" spans="1:15" x14ac:dyDescent="0.45">
      <c r="A802" t="s">
        <v>4019</v>
      </c>
      <c r="B802" t="s">
        <v>312</v>
      </c>
      <c r="C802" t="s">
        <v>313</v>
      </c>
      <c r="D802" t="s">
        <v>3243</v>
      </c>
      <c r="E802" t="s">
        <v>3104</v>
      </c>
      <c r="F802" s="33">
        <v>1</v>
      </c>
      <c r="J802" t="s">
        <v>4019</v>
      </c>
      <c r="K802" t="s">
        <v>312</v>
      </c>
      <c r="L802" t="s">
        <v>313</v>
      </c>
      <c r="M802" t="s">
        <v>3243</v>
      </c>
      <c r="N802" t="s">
        <v>3104</v>
      </c>
      <c r="O802" s="47">
        <v>1</v>
      </c>
    </row>
    <row r="803" spans="1:15" x14ac:dyDescent="0.45">
      <c r="A803" t="s">
        <v>4019</v>
      </c>
      <c r="B803" t="s">
        <v>312</v>
      </c>
      <c r="C803" t="s">
        <v>313</v>
      </c>
      <c r="D803" t="s">
        <v>3263</v>
      </c>
      <c r="E803" t="s">
        <v>3103</v>
      </c>
      <c r="F803" s="33">
        <v>9</v>
      </c>
      <c r="J803" t="s">
        <v>4019</v>
      </c>
      <c r="K803" t="s">
        <v>312</v>
      </c>
      <c r="L803" t="s">
        <v>313</v>
      </c>
      <c r="M803" t="s">
        <v>3263</v>
      </c>
      <c r="N803" t="s">
        <v>3103</v>
      </c>
      <c r="O803" s="47">
        <v>9</v>
      </c>
    </row>
    <row r="804" spans="1:15" x14ac:dyDescent="0.45">
      <c r="A804" t="s">
        <v>4019</v>
      </c>
      <c r="B804" t="s">
        <v>312</v>
      </c>
      <c r="C804" t="s">
        <v>313</v>
      </c>
      <c r="D804" t="s">
        <v>3276</v>
      </c>
      <c r="E804" t="s">
        <v>3112</v>
      </c>
      <c r="F804" s="33">
        <v>5</v>
      </c>
      <c r="J804" t="s">
        <v>4019</v>
      </c>
      <c r="K804" t="s">
        <v>312</v>
      </c>
      <c r="L804" t="s">
        <v>313</v>
      </c>
      <c r="M804" t="s">
        <v>3276</v>
      </c>
      <c r="N804" t="s">
        <v>3112</v>
      </c>
      <c r="O804" s="47">
        <v>5</v>
      </c>
    </row>
    <row r="805" spans="1:15" x14ac:dyDescent="0.45">
      <c r="A805" t="s">
        <v>4019</v>
      </c>
      <c r="B805" t="s">
        <v>1045</v>
      </c>
      <c r="C805" t="s">
        <v>1072</v>
      </c>
      <c r="D805" t="s">
        <v>3203</v>
      </c>
      <c r="E805" t="s">
        <v>3108</v>
      </c>
      <c r="F805" s="33">
        <v>1</v>
      </c>
      <c r="J805" t="s">
        <v>4019</v>
      </c>
      <c r="K805" t="s">
        <v>1045</v>
      </c>
      <c r="L805" t="s">
        <v>1072</v>
      </c>
      <c r="M805" t="s">
        <v>3203</v>
      </c>
      <c r="N805" t="s">
        <v>3108</v>
      </c>
      <c r="O805" s="47">
        <v>1</v>
      </c>
    </row>
    <row r="806" spans="1:15" x14ac:dyDescent="0.45">
      <c r="A806" t="s">
        <v>4019</v>
      </c>
      <c r="B806" t="s">
        <v>1045</v>
      </c>
      <c r="C806" t="s">
        <v>1072</v>
      </c>
      <c r="D806" t="s">
        <v>3276</v>
      </c>
      <c r="E806" t="s">
        <v>3112</v>
      </c>
      <c r="F806" s="33">
        <v>1</v>
      </c>
      <c r="J806" t="s">
        <v>4019</v>
      </c>
      <c r="K806" t="s">
        <v>1045</v>
      </c>
      <c r="L806" t="s">
        <v>1072</v>
      </c>
      <c r="M806" t="s">
        <v>3276</v>
      </c>
      <c r="N806" t="s">
        <v>3112</v>
      </c>
      <c r="O806" s="47">
        <v>1</v>
      </c>
    </row>
    <row r="807" spans="1:15" x14ac:dyDescent="0.45">
      <c r="A807" t="s">
        <v>4019</v>
      </c>
      <c r="B807" t="s">
        <v>249</v>
      </c>
      <c r="C807" t="s">
        <v>250</v>
      </c>
      <c r="D807" t="s">
        <v>3342</v>
      </c>
      <c r="E807" t="s">
        <v>3115</v>
      </c>
      <c r="F807" s="33">
        <v>1</v>
      </c>
      <c r="J807" t="s">
        <v>4019</v>
      </c>
      <c r="K807" t="s">
        <v>249</v>
      </c>
      <c r="L807" t="s">
        <v>250</v>
      </c>
      <c r="M807" t="s">
        <v>3342</v>
      </c>
      <c r="N807" t="s">
        <v>3115</v>
      </c>
      <c r="O807" s="47">
        <v>1</v>
      </c>
    </row>
    <row r="808" spans="1:15" x14ac:dyDescent="0.45">
      <c r="A808" t="s">
        <v>4019</v>
      </c>
      <c r="B808" t="s">
        <v>249</v>
      </c>
      <c r="C808" t="s">
        <v>250</v>
      </c>
      <c r="D808" t="s">
        <v>3203</v>
      </c>
      <c r="E808" t="s">
        <v>3113</v>
      </c>
      <c r="F808" s="33">
        <v>30</v>
      </c>
      <c r="J808" t="s">
        <v>4019</v>
      </c>
      <c r="K808" t="s">
        <v>249</v>
      </c>
      <c r="L808" t="s">
        <v>250</v>
      </c>
      <c r="M808" t="s">
        <v>3203</v>
      </c>
      <c r="N808" t="s">
        <v>3113</v>
      </c>
      <c r="O808" s="47">
        <v>30</v>
      </c>
    </row>
    <row r="809" spans="1:15" x14ac:dyDescent="0.45">
      <c r="A809" t="s">
        <v>4019</v>
      </c>
      <c r="B809" t="s">
        <v>249</v>
      </c>
      <c r="C809" t="s">
        <v>250</v>
      </c>
      <c r="D809" t="s">
        <v>3203</v>
      </c>
      <c r="E809" t="s">
        <v>3402</v>
      </c>
      <c r="F809" s="33">
        <v>1</v>
      </c>
      <c r="J809" t="s">
        <v>4019</v>
      </c>
      <c r="K809" t="s">
        <v>249</v>
      </c>
      <c r="L809" t="s">
        <v>250</v>
      </c>
      <c r="M809" t="s">
        <v>3203</v>
      </c>
      <c r="N809" t="s">
        <v>3402</v>
      </c>
      <c r="O809" s="47">
        <v>1</v>
      </c>
    </row>
    <row r="810" spans="1:15" x14ac:dyDescent="0.45">
      <c r="A810" t="s">
        <v>4019</v>
      </c>
      <c r="B810" t="s">
        <v>249</v>
      </c>
      <c r="C810" t="s">
        <v>250</v>
      </c>
      <c r="D810" t="s">
        <v>3263</v>
      </c>
      <c r="E810" t="s">
        <v>3103</v>
      </c>
      <c r="F810" s="33">
        <v>6</v>
      </c>
      <c r="J810" t="s">
        <v>4019</v>
      </c>
      <c r="K810" t="s">
        <v>249</v>
      </c>
      <c r="L810" t="s">
        <v>250</v>
      </c>
      <c r="M810" t="s">
        <v>3263</v>
      </c>
      <c r="N810" t="s">
        <v>3103</v>
      </c>
      <c r="O810" s="47">
        <v>6</v>
      </c>
    </row>
    <row r="811" spans="1:15" x14ac:dyDescent="0.45">
      <c r="A811" t="s">
        <v>4019</v>
      </c>
      <c r="B811" t="s">
        <v>249</v>
      </c>
      <c r="C811" t="s">
        <v>250</v>
      </c>
      <c r="D811" t="s">
        <v>3276</v>
      </c>
      <c r="E811" t="s">
        <v>3112</v>
      </c>
      <c r="F811" s="33">
        <v>5</v>
      </c>
      <c r="J811" t="s">
        <v>4019</v>
      </c>
      <c r="K811" t="s">
        <v>249</v>
      </c>
      <c r="L811" t="s">
        <v>250</v>
      </c>
      <c r="M811" t="s">
        <v>3276</v>
      </c>
      <c r="N811" t="s">
        <v>3112</v>
      </c>
      <c r="O811" s="47">
        <v>5</v>
      </c>
    </row>
    <row r="812" spans="1:15" x14ac:dyDescent="0.45">
      <c r="A812" t="s">
        <v>4019</v>
      </c>
      <c r="B812" t="s">
        <v>502</v>
      </c>
      <c r="C812" t="s">
        <v>3035</v>
      </c>
      <c r="D812" t="s">
        <v>3243</v>
      </c>
      <c r="E812" t="s">
        <v>3431</v>
      </c>
      <c r="F812" s="33">
        <v>3</v>
      </c>
      <c r="J812" t="s">
        <v>4019</v>
      </c>
      <c r="K812" t="s">
        <v>502</v>
      </c>
      <c r="L812" t="s">
        <v>3035</v>
      </c>
      <c r="M812" t="s">
        <v>3243</v>
      </c>
      <c r="N812" t="s">
        <v>3431</v>
      </c>
      <c r="O812" s="47">
        <v>3</v>
      </c>
    </row>
    <row r="813" spans="1:15" x14ac:dyDescent="0.45">
      <c r="A813" t="s">
        <v>4019</v>
      </c>
      <c r="B813" t="s">
        <v>502</v>
      </c>
      <c r="C813" t="s">
        <v>3035</v>
      </c>
      <c r="D813" t="s">
        <v>3243</v>
      </c>
      <c r="E813" t="s">
        <v>3104</v>
      </c>
      <c r="F813" s="33">
        <v>6</v>
      </c>
      <c r="J813" t="s">
        <v>4019</v>
      </c>
      <c r="K813" t="s">
        <v>502</v>
      </c>
      <c r="L813" t="s">
        <v>3035</v>
      </c>
      <c r="M813" t="s">
        <v>3243</v>
      </c>
      <c r="N813" t="s">
        <v>3104</v>
      </c>
      <c r="O813" s="47">
        <v>6</v>
      </c>
    </row>
    <row r="814" spans="1:15" x14ac:dyDescent="0.45">
      <c r="A814" t="s">
        <v>4019</v>
      </c>
      <c r="B814" t="s">
        <v>502</v>
      </c>
      <c r="C814" t="s">
        <v>3035</v>
      </c>
      <c r="D814" t="s">
        <v>3263</v>
      </c>
      <c r="E814" t="s">
        <v>3103</v>
      </c>
      <c r="F814" s="33">
        <v>4</v>
      </c>
      <c r="J814" t="s">
        <v>4019</v>
      </c>
      <c r="K814" t="s">
        <v>502</v>
      </c>
      <c r="L814" t="s">
        <v>3035</v>
      </c>
      <c r="M814" t="s">
        <v>3263</v>
      </c>
      <c r="N814" t="s">
        <v>3103</v>
      </c>
      <c r="O814" s="47">
        <v>4</v>
      </c>
    </row>
    <row r="815" spans="1:15" x14ac:dyDescent="0.45">
      <c r="A815" t="s">
        <v>4019</v>
      </c>
      <c r="B815" t="s">
        <v>502</v>
      </c>
      <c r="C815" t="s">
        <v>3035</v>
      </c>
      <c r="D815" t="s">
        <v>3276</v>
      </c>
      <c r="E815" t="s">
        <v>3100</v>
      </c>
      <c r="F815" s="33">
        <v>3</v>
      </c>
      <c r="J815" t="s">
        <v>4019</v>
      </c>
      <c r="K815" t="s">
        <v>502</v>
      </c>
      <c r="L815" t="s">
        <v>3035</v>
      </c>
      <c r="M815" t="s">
        <v>3276</v>
      </c>
      <c r="N815" t="s">
        <v>3100</v>
      </c>
      <c r="O815" s="47">
        <v>3</v>
      </c>
    </row>
    <row r="816" spans="1:15" x14ac:dyDescent="0.45">
      <c r="A816" t="s">
        <v>4019</v>
      </c>
      <c r="B816" t="s">
        <v>502</v>
      </c>
      <c r="C816" t="s">
        <v>3035</v>
      </c>
      <c r="D816" t="s">
        <v>3276</v>
      </c>
      <c r="E816" t="s">
        <v>3112</v>
      </c>
      <c r="F816" s="33">
        <v>6</v>
      </c>
      <c r="J816" t="s">
        <v>4019</v>
      </c>
      <c r="K816" t="s">
        <v>502</v>
      </c>
      <c r="L816" t="s">
        <v>3035</v>
      </c>
      <c r="M816" t="s">
        <v>3276</v>
      </c>
      <c r="N816" t="s">
        <v>3112</v>
      </c>
      <c r="O816" s="47">
        <v>6</v>
      </c>
    </row>
    <row r="817" spans="1:15" x14ac:dyDescent="0.45">
      <c r="A817" t="s">
        <v>4019</v>
      </c>
      <c r="B817" t="s">
        <v>1236</v>
      </c>
      <c r="C817" t="s">
        <v>464</v>
      </c>
      <c r="D817" t="s">
        <v>3276</v>
      </c>
      <c r="E817" t="s">
        <v>3100</v>
      </c>
      <c r="F817" s="33">
        <v>1</v>
      </c>
      <c r="J817" t="s">
        <v>4019</v>
      </c>
      <c r="K817" t="s">
        <v>1236</v>
      </c>
      <c r="L817" t="s">
        <v>464</v>
      </c>
      <c r="M817" t="s">
        <v>3276</v>
      </c>
      <c r="N817" t="s">
        <v>3100</v>
      </c>
      <c r="O817" s="47">
        <v>1</v>
      </c>
    </row>
    <row r="818" spans="1:15" x14ac:dyDescent="0.45">
      <c r="A818" t="s">
        <v>4019</v>
      </c>
      <c r="B818" t="s">
        <v>1236</v>
      </c>
      <c r="C818" t="s">
        <v>464</v>
      </c>
      <c r="D818" t="s">
        <v>3276</v>
      </c>
      <c r="E818" t="s">
        <v>3112</v>
      </c>
      <c r="F818" s="33">
        <v>3</v>
      </c>
      <c r="J818" t="s">
        <v>4019</v>
      </c>
      <c r="K818" t="s">
        <v>1236</v>
      </c>
      <c r="L818" t="s">
        <v>464</v>
      </c>
      <c r="M818" t="s">
        <v>3276</v>
      </c>
      <c r="N818" t="s">
        <v>3112</v>
      </c>
      <c r="O818" s="47">
        <v>3</v>
      </c>
    </row>
    <row r="819" spans="1:15" x14ac:dyDescent="0.45">
      <c r="A819" t="s">
        <v>4019</v>
      </c>
      <c r="B819" t="s">
        <v>308</v>
      </c>
      <c r="C819" t="s">
        <v>309</v>
      </c>
      <c r="D819" t="s">
        <v>3263</v>
      </c>
      <c r="E819" t="s">
        <v>3103</v>
      </c>
      <c r="F819" s="33">
        <v>10</v>
      </c>
      <c r="J819" t="s">
        <v>4019</v>
      </c>
      <c r="K819" t="s">
        <v>308</v>
      </c>
      <c r="L819" t="s">
        <v>309</v>
      </c>
      <c r="M819" t="s">
        <v>3263</v>
      </c>
      <c r="N819" t="s">
        <v>3103</v>
      </c>
      <c r="O819" s="47">
        <v>10</v>
      </c>
    </row>
    <row r="820" spans="1:15" x14ac:dyDescent="0.45">
      <c r="A820" t="s">
        <v>4019</v>
      </c>
      <c r="B820" t="s">
        <v>308</v>
      </c>
      <c r="C820" t="s">
        <v>309</v>
      </c>
      <c r="D820" t="s">
        <v>3276</v>
      </c>
      <c r="E820" t="s">
        <v>3100</v>
      </c>
      <c r="F820" s="33">
        <v>2</v>
      </c>
      <c r="J820" t="s">
        <v>4019</v>
      </c>
      <c r="K820" t="s">
        <v>308</v>
      </c>
      <c r="L820" t="s">
        <v>309</v>
      </c>
      <c r="M820" t="s">
        <v>3276</v>
      </c>
      <c r="N820" t="s">
        <v>3100</v>
      </c>
      <c r="O820" s="47">
        <v>2</v>
      </c>
    </row>
    <row r="821" spans="1:15" x14ac:dyDescent="0.45">
      <c r="A821" t="s">
        <v>4019</v>
      </c>
      <c r="B821" t="s">
        <v>308</v>
      </c>
      <c r="C821" t="s">
        <v>309</v>
      </c>
      <c r="D821" t="s">
        <v>3276</v>
      </c>
      <c r="E821" t="s">
        <v>3112</v>
      </c>
      <c r="F821" s="33">
        <v>1</v>
      </c>
      <c r="J821" t="s">
        <v>4019</v>
      </c>
      <c r="K821" t="s">
        <v>308</v>
      </c>
      <c r="L821" t="s">
        <v>309</v>
      </c>
      <c r="M821" t="s">
        <v>3276</v>
      </c>
      <c r="N821" t="s">
        <v>3112</v>
      </c>
      <c r="O821" s="47">
        <v>1</v>
      </c>
    </row>
    <row r="822" spans="1:15" x14ac:dyDescent="0.45">
      <c r="A822" t="s">
        <v>4019</v>
      </c>
      <c r="B822" t="s">
        <v>1257</v>
      </c>
      <c r="C822" t="s">
        <v>1258</v>
      </c>
      <c r="D822" t="s">
        <v>3203</v>
      </c>
      <c r="E822" t="s">
        <v>3402</v>
      </c>
      <c r="F822" s="33">
        <v>25</v>
      </c>
      <c r="J822" t="s">
        <v>4019</v>
      </c>
      <c r="K822" t="s">
        <v>1257</v>
      </c>
      <c r="L822" t="s">
        <v>1258</v>
      </c>
      <c r="M822" t="s">
        <v>3203</v>
      </c>
      <c r="N822" t="s">
        <v>3402</v>
      </c>
      <c r="O822" s="47">
        <v>25</v>
      </c>
    </row>
    <row r="823" spans="1:15" x14ac:dyDescent="0.45">
      <c r="A823" t="s">
        <v>4019</v>
      </c>
      <c r="B823" t="s">
        <v>1257</v>
      </c>
      <c r="C823" t="s">
        <v>1258</v>
      </c>
      <c r="D823" t="s">
        <v>3243</v>
      </c>
      <c r="E823" t="s">
        <v>3106</v>
      </c>
      <c r="F823" s="33">
        <v>20</v>
      </c>
      <c r="J823" t="s">
        <v>4019</v>
      </c>
      <c r="K823" t="s">
        <v>1257</v>
      </c>
      <c r="L823" t="s">
        <v>1258</v>
      </c>
      <c r="M823" t="s">
        <v>3243</v>
      </c>
      <c r="N823" t="s">
        <v>3106</v>
      </c>
      <c r="O823" s="47">
        <v>20</v>
      </c>
    </row>
    <row r="824" spans="1:15" x14ac:dyDescent="0.45">
      <c r="A824" t="s">
        <v>4019</v>
      </c>
      <c r="B824" t="s">
        <v>1257</v>
      </c>
      <c r="C824" t="s">
        <v>1258</v>
      </c>
      <c r="D824" t="s">
        <v>3263</v>
      </c>
      <c r="E824" t="s">
        <v>3103</v>
      </c>
      <c r="F824" s="33">
        <v>10</v>
      </c>
      <c r="J824" t="s">
        <v>4019</v>
      </c>
      <c r="K824" t="s">
        <v>1257</v>
      </c>
      <c r="L824" t="s">
        <v>1258</v>
      </c>
      <c r="M824" t="s">
        <v>3263</v>
      </c>
      <c r="N824" t="s">
        <v>3103</v>
      </c>
      <c r="O824" s="47">
        <v>10</v>
      </c>
    </row>
    <row r="825" spans="1:15" x14ac:dyDescent="0.45">
      <c r="A825" t="s">
        <v>4019</v>
      </c>
      <c r="B825" t="s">
        <v>1257</v>
      </c>
      <c r="C825" t="s">
        <v>1258</v>
      </c>
      <c r="D825" t="s">
        <v>3276</v>
      </c>
      <c r="E825" t="s">
        <v>3100</v>
      </c>
      <c r="F825" s="33">
        <v>2</v>
      </c>
      <c r="J825" t="s">
        <v>4019</v>
      </c>
      <c r="K825" t="s">
        <v>1257</v>
      </c>
      <c r="L825" t="s">
        <v>1258</v>
      </c>
      <c r="M825" t="s">
        <v>3276</v>
      </c>
      <c r="N825" t="s">
        <v>3100</v>
      </c>
      <c r="O825" s="47">
        <v>2</v>
      </c>
    </row>
    <row r="826" spans="1:15" x14ac:dyDescent="0.45">
      <c r="A826" t="s">
        <v>4019</v>
      </c>
      <c r="B826" t="s">
        <v>1257</v>
      </c>
      <c r="C826" t="s">
        <v>1258</v>
      </c>
      <c r="D826" t="s">
        <v>3276</v>
      </c>
      <c r="E826" t="s">
        <v>3112</v>
      </c>
      <c r="F826" s="33">
        <v>5</v>
      </c>
      <c r="J826" t="s">
        <v>4019</v>
      </c>
      <c r="K826" t="s">
        <v>1257</v>
      </c>
      <c r="L826" t="s">
        <v>1258</v>
      </c>
      <c r="M826" t="s">
        <v>3276</v>
      </c>
      <c r="N826" t="s">
        <v>3112</v>
      </c>
      <c r="O826" s="47">
        <v>5</v>
      </c>
    </row>
    <row r="827" spans="1:15" x14ac:dyDescent="0.45">
      <c r="A827" t="s">
        <v>4019</v>
      </c>
      <c r="B827" t="s">
        <v>1060</v>
      </c>
      <c r="C827" t="s">
        <v>1061</v>
      </c>
      <c r="D827" t="s">
        <v>3243</v>
      </c>
      <c r="E827" t="s">
        <v>3431</v>
      </c>
      <c r="F827" s="33">
        <v>1</v>
      </c>
      <c r="J827" t="s">
        <v>4019</v>
      </c>
      <c r="K827" t="s">
        <v>1060</v>
      </c>
      <c r="L827" t="s">
        <v>1061</v>
      </c>
      <c r="M827" t="s">
        <v>3243</v>
      </c>
      <c r="N827" t="s">
        <v>3431</v>
      </c>
      <c r="O827" s="47">
        <v>1</v>
      </c>
    </row>
    <row r="828" spans="1:15" x14ac:dyDescent="0.45">
      <c r="A828" t="s">
        <v>4019</v>
      </c>
      <c r="B828" t="s">
        <v>1060</v>
      </c>
      <c r="C828" t="s">
        <v>1061</v>
      </c>
      <c r="D828" t="s">
        <v>3263</v>
      </c>
      <c r="E828" t="s">
        <v>3103</v>
      </c>
      <c r="F828" s="33">
        <v>10</v>
      </c>
      <c r="J828" t="s">
        <v>4019</v>
      </c>
      <c r="K828" t="s">
        <v>1060</v>
      </c>
      <c r="L828" t="s">
        <v>1061</v>
      </c>
      <c r="M828" t="s">
        <v>3263</v>
      </c>
      <c r="N828" t="s">
        <v>3103</v>
      </c>
      <c r="O828" s="47">
        <v>10</v>
      </c>
    </row>
    <row r="829" spans="1:15" x14ac:dyDescent="0.45">
      <c r="A829" t="s">
        <v>4019</v>
      </c>
      <c r="B829" t="s">
        <v>1060</v>
      </c>
      <c r="C829" t="s">
        <v>1061</v>
      </c>
      <c r="D829" t="s">
        <v>3276</v>
      </c>
      <c r="E829" t="s">
        <v>3100</v>
      </c>
      <c r="F829" s="33">
        <v>5</v>
      </c>
      <c r="J829" t="s">
        <v>4019</v>
      </c>
      <c r="K829" t="s">
        <v>1060</v>
      </c>
      <c r="L829" t="s">
        <v>1061</v>
      </c>
      <c r="M829" t="s">
        <v>3276</v>
      </c>
      <c r="N829" t="s">
        <v>3100</v>
      </c>
      <c r="O829" s="47">
        <v>5</v>
      </c>
    </row>
    <row r="830" spans="1:15" x14ac:dyDescent="0.45">
      <c r="A830" t="s">
        <v>4019</v>
      </c>
      <c r="B830" t="s">
        <v>1060</v>
      </c>
      <c r="C830" t="s">
        <v>1061</v>
      </c>
      <c r="D830" t="s">
        <v>3276</v>
      </c>
      <c r="E830" t="s">
        <v>3112</v>
      </c>
      <c r="F830" s="33">
        <v>1</v>
      </c>
      <c r="J830" t="s">
        <v>4019</v>
      </c>
      <c r="K830" t="s">
        <v>1060</v>
      </c>
      <c r="L830" t="s">
        <v>1061</v>
      </c>
      <c r="M830" t="s">
        <v>3276</v>
      </c>
      <c r="N830" t="s">
        <v>3112</v>
      </c>
      <c r="O830" s="47">
        <v>1</v>
      </c>
    </row>
    <row r="831" spans="1:15" x14ac:dyDescent="0.45">
      <c r="A831" t="s">
        <v>4019</v>
      </c>
      <c r="B831" t="s">
        <v>1238</v>
      </c>
      <c r="C831" t="s">
        <v>3036</v>
      </c>
      <c r="D831" t="s">
        <v>3203</v>
      </c>
      <c r="E831" t="s">
        <v>3781</v>
      </c>
      <c r="F831" s="33">
        <v>3</v>
      </c>
      <c r="J831" t="s">
        <v>4019</v>
      </c>
      <c r="K831" t="s">
        <v>1238</v>
      </c>
      <c r="L831" t="s">
        <v>3036</v>
      </c>
      <c r="M831" t="s">
        <v>3203</v>
      </c>
      <c r="N831" t="s">
        <v>3781</v>
      </c>
      <c r="O831" s="47">
        <v>3</v>
      </c>
    </row>
    <row r="832" spans="1:15" x14ac:dyDescent="0.45">
      <c r="A832" t="s">
        <v>4019</v>
      </c>
      <c r="B832" t="s">
        <v>1238</v>
      </c>
      <c r="C832" t="s">
        <v>3036</v>
      </c>
      <c r="D832" t="s">
        <v>3243</v>
      </c>
      <c r="E832" t="s">
        <v>3104</v>
      </c>
      <c r="F832" s="33">
        <v>1</v>
      </c>
      <c r="J832" t="s">
        <v>4019</v>
      </c>
      <c r="K832" t="s">
        <v>1238</v>
      </c>
      <c r="L832" t="s">
        <v>3036</v>
      </c>
      <c r="M832" t="s">
        <v>3243</v>
      </c>
      <c r="N832" t="s">
        <v>3104</v>
      </c>
      <c r="O832" s="47">
        <v>1</v>
      </c>
    </row>
    <row r="833" spans="1:15" x14ac:dyDescent="0.45">
      <c r="A833" t="s">
        <v>4019</v>
      </c>
      <c r="B833" t="s">
        <v>1238</v>
      </c>
      <c r="C833" t="s">
        <v>3036</v>
      </c>
      <c r="D833" t="s">
        <v>3263</v>
      </c>
      <c r="E833" t="s">
        <v>3103</v>
      </c>
      <c r="F833" s="33">
        <v>29</v>
      </c>
      <c r="J833" t="s">
        <v>4019</v>
      </c>
      <c r="K833" t="s">
        <v>1238</v>
      </c>
      <c r="L833" t="s">
        <v>3036</v>
      </c>
      <c r="M833" t="s">
        <v>3263</v>
      </c>
      <c r="N833" t="s">
        <v>3103</v>
      </c>
      <c r="O833" s="47">
        <v>29</v>
      </c>
    </row>
    <row r="834" spans="1:15" x14ac:dyDescent="0.45">
      <c r="A834" t="s">
        <v>4019</v>
      </c>
      <c r="B834" t="s">
        <v>1238</v>
      </c>
      <c r="C834" t="s">
        <v>3036</v>
      </c>
      <c r="D834" t="s">
        <v>3276</v>
      </c>
      <c r="E834" t="s">
        <v>3100</v>
      </c>
      <c r="F834" s="33">
        <v>5</v>
      </c>
      <c r="J834" t="s">
        <v>4019</v>
      </c>
      <c r="K834" t="s">
        <v>1238</v>
      </c>
      <c r="L834" t="s">
        <v>3036</v>
      </c>
      <c r="M834" t="s">
        <v>3276</v>
      </c>
      <c r="N834" t="s">
        <v>3100</v>
      </c>
      <c r="O834" s="47">
        <v>5</v>
      </c>
    </row>
    <row r="835" spans="1:15" x14ac:dyDescent="0.45">
      <c r="A835" t="s">
        <v>4019</v>
      </c>
      <c r="B835" t="s">
        <v>1238</v>
      </c>
      <c r="C835" t="s">
        <v>3036</v>
      </c>
      <c r="D835" t="s">
        <v>3276</v>
      </c>
      <c r="E835" t="s">
        <v>3112</v>
      </c>
      <c r="F835" s="33">
        <v>1</v>
      </c>
      <c r="J835" t="s">
        <v>4019</v>
      </c>
      <c r="K835" t="s">
        <v>1238</v>
      </c>
      <c r="L835" t="s">
        <v>3036</v>
      </c>
      <c r="M835" t="s">
        <v>3276</v>
      </c>
      <c r="N835" t="s">
        <v>3112</v>
      </c>
      <c r="O835" s="47">
        <v>1</v>
      </c>
    </row>
    <row r="836" spans="1:15" x14ac:dyDescent="0.45">
      <c r="A836" t="s">
        <v>4019</v>
      </c>
      <c r="B836" t="s">
        <v>328</v>
      </c>
      <c r="C836" t="s">
        <v>3037</v>
      </c>
      <c r="D836" t="s">
        <v>3203</v>
      </c>
      <c r="E836" t="s">
        <v>3102</v>
      </c>
      <c r="F836" s="33">
        <v>1</v>
      </c>
      <c r="J836" t="s">
        <v>4019</v>
      </c>
      <c r="K836" t="s">
        <v>328</v>
      </c>
      <c r="L836" t="s">
        <v>3037</v>
      </c>
      <c r="M836" t="s">
        <v>3203</v>
      </c>
      <c r="N836" t="s">
        <v>3102</v>
      </c>
      <c r="O836" s="47">
        <v>1</v>
      </c>
    </row>
    <row r="837" spans="1:15" x14ac:dyDescent="0.45">
      <c r="A837" t="s">
        <v>4019</v>
      </c>
      <c r="B837" t="s">
        <v>328</v>
      </c>
      <c r="C837" t="s">
        <v>3037</v>
      </c>
      <c r="D837" t="s">
        <v>3203</v>
      </c>
      <c r="E837" t="s">
        <v>3113</v>
      </c>
      <c r="F837" s="33">
        <v>31</v>
      </c>
      <c r="J837" t="s">
        <v>4019</v>
      </c>
      <c r="K837" t="s">
        <v>328</v>
      </c>
      <c r="L837" t="s">
        <v>3037</v>
      </c>
      <c r="M837" t="s">
        <v>3203</v>
      </c>
      <c r="N837" t="s">
        <v>3113</v>
      </c>
      <c r="O837" s="47">
        <v>31</v>
      </c>
    </row>
    <row r="838" spans="1:15" x14ac:dyDescent="0.45">
      <c r="A838" t="s">
        <v>4019</v>
      </c>
      <c r="B838" t="s">
        <v>328</v>
      </c>
      <c r="C838" t="s">
        <v>3037</v>
      </c>
      <c r="D838" t="s">
        <v>3203</v>
      </c>
      <c r="E838" t="s">
        <v>3402</v>
      </c>
      <c r="F838" s="33">
        <v>1</v>
      </c>
      <c r="J838" t="s">
        <v>4019</v>
      </c>
      <c r="K838" t="s">
        <v>328</v>
      </c>
      <c r="L838" t="s">
        <v>3037</v>
      </c>
      <c r="M838" t="s">
        <v>3203</v>
      </c>
      <c r="N838" t="s">
        <v>3402</v>
      </c>
      <c r="O838" s="47">
        <v>1</v>
      </c>
    </row>
    <row r="839" spans="1:15" x14ac:dyDescent="0.45">
      <c r="A839" t="s">
        <v>4019</v>
      </c>
      <c r="B839" t="s">
        <v>1058</v>
      </c>
      <c r="C839" t="s">
        <v>3038</v>
      </c>
      <c r="D839" t="s">
        <v>3342</v>
      </c>
      <c r="E839" t="s">
        <v>3119</v>
      </c>
      <c r="F839" s="33">
        <v>1</v>
      </c>
      <c r="J839" t="s">
        <v>4019</v>
      </c>
      <c r="K839" t="s">
        <v>1058</v>
      </c>
      <c r="L839" t="s">
        <v>3038</v>
      </c>
      <c r="M839" t="s">
        <v>3342</v>
      </c>
      <c r="N839" t="s">
        <v>3119</v>
      </c>
      <c r="O839" s="47">
        <v>1</v>
      </c>
    </row>
    <row r="840" spans="1:15" x14ac:dyDescent="0.45">
      <c r="A840" t="s">
        <v>4019</v>
      </c>
      <c r="B840" t="s">
        <v>1058</v>
      </c>
      <c r="C840" t="s">
        <v>3038</v>
      </c>
      <c r="D840" t="s">
        <v>3203</v>
      </c>
      <c r="E840" t="s">
        <v>3402</v>
      </c>
      <c r="F840" s="33">
        <v>27</v>
      </c>
      <c r="J840" t="s">
        <v>4019</v>
      </c>
      <c r="K840" t="s">
        <v>1058</v>
      </c>
      <c r="L840" t="s">
        <v>3038</v>
      </c>
      <c r="M840" t="s">
        <v>3203</v>
      </c>
      <c r="N840" t="s">
        <v>3402</v>
      </c>
      <c r="O840" s="47">
        <v>27</v>
      </c>
    </row>
    <row r="841" spans="1:15" x14ac:dyDescent="0.45">
      <c r="A841" t="s">
        <v>4019</v>
      </c>
      <c r="B841" t="s">
        <v>1058</v>
      </c>
      <c r="C841" t="s">
        <v>3038</v>
      </c>
      <c r="D841" t="s">
        <v>3263</v>
      </c>
      <c r="E841" t="s">
        <v>3103</v>
      </c>
      <c r="F841" s="33">
        <v>4</v>
      </c>
      <c r="J841" t="s">
        <v>4019</v>
      </c>
      <c r="K841" t="s">
        <v>1058</v>
      </c>
      <c r="L841" t="s">
        <v>3038</v>
      </c>
      <c r="M841" t="s">
        <v>3263</v>
      </c>
      <c r="N841" t="s">
        <v>3103</v>
      </c>
      <c r="O841" s="47">
        <v>4</v>
      </c>
    </row>
    <row r="842" spans="1:15" x14ac:dyDescent="0.45">
      <c r="A842" t="s">
        <v>4019</v>
      </c>
      <c r="B842" t="s">
        <v>1058</v>
      </c>
      <c r="C842" t="s">
        <v>3038</v>
      </c>
      <c r="D842" t="s">
        <v>3276</v>
      </c>
      <c r="E842" t="s">
        <v>3100</v>
      </c>
      <c r="F842" s="33">
        <v>4</v>
      </c>
      <c r="J842" t="s">
        <v>4019</v>
      </c>
      <c r="K842" t="s">
        <v>1058</v>
      </c>
      <c r="L842" t="s">
        <v>3038</v>
      </c>
      <c r="M842" t="s">
        <v>3276</v>
      </c>
      <c r="N842" t="s">
        <v>3100</v>
      </c>
      <c r="O842" s="47">
        <v>4</v>
      </c>
    </row>
    <row r="843" spans="1:15" x14ac:dyDescent="0.45">
      <c r="A843" t="s">
        <v>4019</v>
      </c>
      <c r="B843" t="s">
        <v>678</v>
      </c>
      <c r="C843" t="s">
        <v>679</v>
      </c>
      <c r="D843" t="s">
        <v>3276</v>
      </c>
      <c r="E843" t="s">
        <v>3112</v>
      </c>
      <c r="F843" s="33">
        <v>1</v>
      </c>
      <c r="J843" t="s">
        <v>4019</v>
      </c>
      <c r="K843" t="s">
        <v>678</v>
      </c>
      <c r="L843" t="s">
        <v>679</v>
      </c>
      <c r="M843" t="s">
        <v>3276</v>
      </c>
      <c r="N843" t="s">
        <v>3112</v>
      </c>
      <c r="O843" s="47">
        <v>1</v>
      </c>
    </row>
    <row r="844" spans="1:15" x14ac:dyDescent="0.45">
      <c r="A844" t="s">
        <v>4019</v>
      </c>
      <c r="B844" t="s">
        <v>1221</v>
      </c>
      <c r="C844" t="s">
        <v>469</v>
      </c>
      <c r="D844" t="s">
        <v>3342</v>
      </c>
      <c r="E844" t="s">
        <v>3636</v>
      </c>
      <c r="F844" s="33">
        <v>1</v>
      </c>
      <c r="J844" t="s">
        <v>4019</v>
      </c>
      <c r="K844" t="s">
        <v>1221</v>
      </c>
      <c r="L844" t="s">
        <v>469</v>
      </c>
      <c r="M844" t="s">
        <v>3342</v>
      </c>
      <c r="N844" t="s">
        <v>3636</v>
      </c>
      <c r="O844" s="47">
        <v>1</v>
      </c>
    </row>
    <row r="845" spans="1:15" x14ac:dyDescent="0.45">
      <c r="A845" t="s">
        <v>4019</v>
      </c>
      <c r="B845" t="s">
        <v>1221</v>
      </c>
      <c r="C845" t="s">
        <v>469</v>
      </c>
      <c r="D845" t="s">
        <v>3203</v>
      </c>
      <c r="E845" t="s">
        <v>3109</v>
      </c>
      <c r="F845" s="33">
        <v>1</v>
      </c>
      <c r="J845" t="s">
        <v>4019</v>
      </c>
      <c r="K845" t="s">
        <v>1221</v>
      </c>
      <c r="L845" t="s">
        <v>469</v>
      </c>
      <c r="M845" t="s">
        <v>3203</v>
      </c>
      <c r="N845" t="s">
        <v>3109</v>
      </c>
      <c r="O845" s="47">
        <v>1</v>
      </c>
    </row>
    <row r="846" spans="1:15" x14ac:dyDescent="0.45">
      <c r="A846" t="s">
        <v>4019</v>
      </c>
      <c r="B846" t="s">
        <v>1221</v>
      </c>
      <c r="C846" t="s">
        <v>469</v>
      </c>
      <c r="D846" t="s">
        <v>3203</v>
      </c>
      <c r="E846" t="s">
        <v>3113</v>
      </c>
      <c r="F846" s="33">
        <v>105</v>
      </c>
      <c r="J846" t="s">
        <v>4019</v>
      </c>
      <c r="K846" t="s">
        <v>1221</v>
      </c>
      <c r="L846" t="s">
        <v>469</v>
      </c>
      <c r="M846" t="s">
        <v>3203</v>
      </c>
      <c r="N846" t="s">
        <v>3113</v>
      </c>
      <c r="O846" s="47">
        <v>105</v>
      </c>
    </row>
    <row r="847" spans="1:15" x14ac:dyDescent="0.45">
      <c r="A847" t="s">
        <v>4019</v>
      </c>
      <c r="B847" t="s">
        <v>1221</v>
      </c>
      <c r="C847" t="s">
        <v>469</v>
      </c>
      <c r="D847" t="s">
        <v>3243</v>
      </c>
      <c r="E847" t="s">
        <v>3104</v>
      </c>
      <c r="F847" s="33">
        <v>3</v>
      </c>
      <c r="J847" t="s">
        <v>4019</v>
      </c>
      <c r="K847" t="s">
        <v>1221</v>
      </c>
      <c r="L847" t="s">
        <v>469</v>
      </c>
      <c r="M847" t="s">
        <v>3243</v>
      </c>
      <c r="N847" t="s">
        <v>3104</v>
      </c>
      <c r="O847" s="47">
        <v>3</v>
      </c>
    </row>
    <row r="848" spans="1:15" x14ac:dyDescent="0.45">
      <c r="A848" t="s">
        <v>4019</v>
      </c>
      <c r="B848" t="s">
        <v>1221</v>
      </c>
      <c r="C848" t="s">
        <v>469</v>
      </c>
      <c r="D848" t="s">
        <v>3263</v>
      </c>
      <c r="E848" t="s">
        <v>3103</v>
      </c>
      <c r="F848" s="33">
        <v>5</v>
      </c>
      <c r="J848" t="s">
        <v>4019</v>
      </c>
      <c r="K848" t="s">
        <v>1221</v>
      </c>
      <c r="L848" t="s">
        <v>469</v>
      </c>
      <c r="M848" t="s">
        <v>3263</v>
      </c>
      <c r="N848" t="s">
        <v>3103</v>
      </c>
      <c r="O848" s="47">
        <v>5</v>
      </c>
    </row>
    <row r="849" spans="1:15" x14ac:dyDescent="0.45">
      <c r="A849" t="s">
        <v>4019</v>
      </c>
      <c r="B849" t="s">
        <v>1221</v>
      </c>
      <c r="C849" t="s">
        <v>469</v>
      </c>
      <c r="D849" t="s">
        <v>3276</v>
      </c>
      <c r="E849" t="s">
        <v>3100</v>
      </c>
      <c r="F849" s="33">
        <v>3</v>
      </c>
      <c r="J849" t="s">
        <v>4019</v>
      </c>
      <c r="K849" t="s">
        <v>1221</v>
      </c>
      <c r="L849" t="s">
        <v>469</v>
      </c>
      <c r="M849" t="s">
        <v>3276</v>
      </c>
      <c r="N849" t="s">
        <v>3100</v>
      </c>
      <c r="O849" s="47">
        <v>3</v>
      </c>
    </row>
    <row r="850" spans="1:15" x14ac:dyDescent="0.45">
      <c r="A850" t="s">
        <v>4019</v>
      </c>
      <c r="B850" t="s">
        <v>1221</v>
      </c>
      <c r="C850" t="s">
        <v>469</v>
      </c>
      <c r="D850" t="s">
        <v>3276</v>
      </c>
      <c r="E850" t="s">
        <v>3112</v>
      </c>
      <c r="F850" s="33">
        <v>1</v>
      </c>
      <c r="J850" t="s">
        <v>4019</v>
      </c>
      <c r="K850" t="s">
        <v>1221</v>
      </c>
      <c r="L850" t="s">
        <v>469</v>
      </c>
      <c r="M850" t="s">
        <v>3276</v>
      </c>
      <c r="N850" t="s">
        <v>3112</v>
      </c>
      <c r="O850" s="47">
        <v>1</v>
      </c>
    </row>
    <row r="851" spans="1:15" x14ac:dyDescent="0.45">
      <c r="A851" t="s">
        <v>4019</v>
      </c>
      <c r="B851" t="s">
        <v>484</v>
      </c>
      <c r="C851" t="s">
        <v>485</v>
      </c>
      <c r="D851" t="s">
        <v>3342</v>
      </c>
      <c r="E851" t="s">
        <v>3115</v>
      </c>
      <c r="F851" s="33">
        <v>1</v>
      </c>
      <c r="J851" t="s">
        <v>4019</v>
      </c>
      <c r="K851" t="s">
        <v>484</v>
      </c>
      <c r="L851" t="s">
        <v>485</v>
      </c>
      <c r="M851" t="s">
        <v>3342</v>
      </c>
      <c r="N851" t="s">
        <v>3115</v>
      </c>
      <c r="O851" s="47">
        <v>1</v>
      </c>
    </row>
    <row r="852" spans="1:15" x14ac:dyDescent="0.45">
      <c r="A852" t="s">
        <v>4019</v>
      </c>
      <c r="B852" t="s">
        <v>484</v>
      </c>
      <c r="C852" t="s">
        <v>485</v>
      </c>
      <c r="D852" t="s">
        <v>3263</v>
      </c>
      <c r="E852" t="s">
        <v>3103</v>
      </c>
      <c r="F852" s="33">
        <v>1</v>
      </c>
      <c r="J852" t="s">
        <v>4019</v>
      </c>
      <c r="K852" t="s">
        <v>484</v>
      </c>
      <c r="L852" t="s">
        <v>485</v>
      </c>
      <c r="M852" t="s">
        <v>3263</v>
      </c>
      <c r="N852" t="s">
        <v>3103</v>
      </c>
      <c r="O852" s="47">
        <v>1</v>
      </c>
    </row>
    <row r="853" spans="1:15" x14ac:dyDescent="0.45">
      <c r="A853" t="s">
        <v>4019</v>
      </c>
      <c r="B853" t="s">
        <v>474</v>
      </c>
      <c r="C853" t="s">
        <v>475</v>
      </c>
      <c r="D853" t="s">
        <v>3342</v>
      </c>
      <c r="E853" t="s">
        <v>3119</v>
      </c>
      <c r="F853" s="33">
        <v>1</v>
      </c>
      <c r="J853" t="s">
        <v>4019</v>
      </c>
      <c r="K853" t="s">
        <v>474</v>
      </c>
      <c r="L853" t="s">
        <v>475</v>
      </c>
      <c r="M853" t="s">
        <v>3342</v>
      </c>
      <c r="N853" t="s">
        <v>3119</v>
      </c>
      <c r="O853" s="47">
        <v>1</v>
      </c>
    </row>
    <row r="854" spans="1:15" x14ac:dyDescent="0.45">
      <c r="A854" t="s">
        <v>4019</v>
      </c>
      <c r="B854" t="s">
        <v>474</v>
      </c>
      <c r="C854" t="s">
        <v>475</v>
      </c>
      <c r="D854" t="s">
        <v>3342</v>
      </c>
      <c r="E854" t="s">
        <v>3115</v>
      </c>
      <c r="F854" s="33">
        <v>1</v>
      </c>
      <c r="J854" t="s">
        <v>4019</v>
      </c>
      <c r="K854" t="s">
        <v>474</v>
      </c>
      <c r="L854" t="s">
        <v>475</v>
      </c>
      <c r="M854" t="s">
        <v>3342</v>
      </c>
      <c r="N854" t="s">
        <v>3115</v>
      </c>
      <c r="O854" s="47">
        <v>1</v>
      </c>
    </row>
    <row r="855" spans="1:15" x14ac:dyDescent="0.45">
      <c r="A855" t="s">
        <v>4019</v>
      </c>
      <c r="B855" t="s">
        <v>474</v>
      </c>
      <c r="C855" t="s">
        <v>475</v>
      </c>
      <c r="D855" t="s">
        <v>3342</v>
      </c>
      <c r="E855" t="s">
        <v>3116</v>
      </c>
      <c r="F855" s="33">
        <v>1</v>
      </c>
      <c r="J855" t="s">
        <v>4019</v>
      </c>
      <c r="K855" t="s">
        <v>474</v>
      </c>
      <c r="L855" t="s">
        <v>475</v>
      </c>
      <c r="M855" t="s">
        <v>3342</v>
      </c>
      <c r="N855" t="s">
        <v>3116</v>
      </c>
      <c r="O855" s="47">
        <v>1</v>
      </c>
    </row>
    <row r="856" spans="1:15" x14ac:dyDescent="0.45">
      <c r="A856" t="s">
        <v>4019</v>
      </c>
      <c r="B856" t="s">
        <v>474</v>
      </c>
      <c r="C856" t="s">
        <v>475</v>
      </c>
      <c r="D856" t="s">
        <v>3203</v>
      </c>
      <c r="E856" t="s">
        <v>3102</v>
      </c>
      <c r="F856" s="33">
        <v>3</v>
      </c>
      <c r="J856" t="s">
        <v>4019</v>
      </c>
      <c r="K856" t="s">
        <v>474</v>
      </c>
      <c r="L856" t="s">
        <v>475</v>
      </c>
      <c r="M856" t="s">
        <v>3203</v>
      </c>
      <c r="N856" t="s">
        <v>3102</v>
      </c>
      <c r="O856" s="47">
        <v>3</v>
      </c>
    </row>
    <row r="857" spans="1:15" x14ac:dyDescent="0.45">
      <c r="A857" t="s">
        <v>4019</v>
      </c>
      <c r="B857" t="s">
        <v>474</v>
      </c>
      <c r="C857" t="s">
        <v>475</v>
      </c>
      <c r="D857" t="s">
        <v>3203</v>
      </c>
      <c r="E857" t="s">
        <v>3113</v>
      </c>
      <c r="F857" s="33">
        <v>70</v>
      </c>
      <c r="J857" t="s">
        <v>4019</v>
      </c>
      <c r="K857" t="s">
        <v>474</v>
      </c>
      <c r="L857" t="s">
        <v>475</v>
      </c>
      <c r="M857" t="s">
        <v>3203</v>
      </c>
      <c r="N857" t="s">
        <v>3113</v>
      </c>
      <c r="O857" s="47">
        <v>70</v>
      </c>
    </row>
    <row r="858" spans="1:15" x14ac:dyDescent="0.45">
      <c r="A858" t="s">
        <v>4019</v>
      </c>
      <c r="B858" t="s">
        <v>474</v>
      </c>
      <c r="C858" t="s">
        <v>475</v>
      </c>
      <c r="D858" t="s">
        <v>3243</v>
      </c>
      <c r="E858" t="s">
        <v>3104</v>
      </c>
      <c r="F858" s="33">
        <v>3</v>
      </c>
      <c r="J858" t="s">
        <v>4019</v>
      </c>
      <c r="K858" t="s">
        <v>474</v>
      </c>
      <c r="L858" t="s">
        <v>475</v>
      </c>
      <c r="M858" t="s">
        <v>3243</v>
      </c>
      <c r="N858" t="s">
        <v>3104</v>
      </c>
      <c r="O858" s="47">
        <v>3</v>
      </c>
    </row>
    <row r="859" spans="1:15" x14ac:dyDescent="0.45">
      <c r="A859" t="s">
        <v>4019</v>
      </c>
      <c r="B859" t="s">
        <v>474</v>
      </c>
      <c r="C859" t="s">
        <v>475</v>
      </c>
      <c r="D859" t="s">
        <v>3263</v>
      </c>
      <c r="E859" t="s">
        <v>3103</v>
      </c>
      <c r="F859" s="33">
        <v>4</v>
      </c>
      <c r="J859" t="s">
        <v>4019</v>
      </c>
      <c r="K859" t="s">
        <v>474</v>
      </c>
      <c r="L859" t="s">
        <v>475</v>
      </c>
      <c r="M859" t="s">
        <v>3263</v>
      </c>
      <c r="N859" t="s">
        <v>3103</v>
      </c>
      <c r="O859" s="47">
        <v>4</v>
      </c>
    </row>
    <row r="860" spans="1:15" x14ac:dyDescent="0.45">
      <c r="A860" t="s">
        <v>4019</v>
      </c>
      <c r="B860" t="s">
        <v>474</v>
      </c>
      <c r="C860" t="s">
        <v>475</v>
      </c>
      <c r="D860" t="s">
        <v>3276</v>
      </c>
      <c r="E860" t="s">
        <v>3100</v>
      </c>
      <c r="F860" s="33">
        <v>1</v>
      </c>
      <c r="J860" t="s">
        <v>4019</v>
      </c>
      <c r="K860" t="s">
        <v>474</v>
      </c>
      <c r="L860" t="s">
        <v>475</v>
      </c>
      <c r="M860" t="s">
        <v>3276</v>
      </c>
      <c r="N860" t="s">
        <v>3100</v>
      </c>
      <c r="O860" s="47">
        <v>1</v>
      </c>
    </row>
    <row r="861" spans="1:15" x14ac:dyDescent="0.45">
      <c r="A861" t="s">
        <v>4019</v>
      </c>
      <c r="B861" t="s">
        <v>474</v>
      </c>
      <c r="C861" t="s">
        <v>475</v>
      </c>
      <c r="D861" t="s">
        <v>3276</v>
      </c>
      <c r="E861" t="s">
        <v>3112</v>
      </c>
      <c r="F861" s="33">
        <v>2</v>
      </c>
      <c r="J861" t="s">
        <v>4019</v>
      </c>
      <c r="K861" t="s">
        <v>474</v>
      </c>
      <c r="L861" t="s">
        <v>475</v>
      </c>
      <c r="M861" t="s">
        <v>3276</v>
      </c>
      <c r="N861" t="s">
        <v>3112</v>
      </c>
      <c r="O861" s="47">
        <v>2</v>
      </c>
    </row>
    <row r="862" spans="1:15" x14ac:dyDescent="0.45">
      <c r="A862" t="s">
        <v>4019</v>
      </c>
      <c r="B862" t="s">
        <v>21</v>
      </c>
      <c r="C862" t="s">
        <v>22</v>
      </c>
      <c r="D862" t="s">
        <v>3342</v>
      </c>
      <c r="E862" t="s">
        <v>3115</v>
      </c>
      <c r="F862" s="33">
        <v>19</v>
      </c>
      <c r="J862" t="s">
        <v>4019</v>
      </c>
      <c r="K862" t="s">
        <v>21</v>
      </c>
      <c r="L862" t="s">
        <v>22</v>
      </c>
      <c r="M862" t="s">
        <v>3342</v>
      </c>
      <c r="N862" t="s">
        <v>3115</v>
      </c>
      <c r="O862" s="47">
        <v>19</v>
      </c>
    </row>
    <row r="863" spans="1:15" x14ac:dyDescent="0.45">
      <c r="A863" t="s">
        <v>4019</v>
      </c>
      <c r="B863" t="s">
        <v>21</v>
      </c>
      <c r="C863" t="s">
        <v>22</v>
      </c>
      <c r="D863" t="s">
        <v>3203</v>
      </c>
      <c r="E863" t="s">
        <v>3108</v>
      </c>
      <c r="F863" s="33">
        <v>1</v>
      </c>
      <c r="J863" t="s">
        <v>4019</v>
      </c>
      <c r="K863" t="s">
        <v>21</v>
      </c>
      <c r="L863" t="s">
        <v>22</v>
      </c>
      <c r="M863" t="s">
        <v>3203</v>
      </c>
      <c r="N863" t="s">
        <v>3108</v>
      </c>
      <c r="O863" s="47">
        <v>1</v>
      </c>
    </row>
    <row r="864" spans="1:15" x14ac:dyDescent="0.45">
      <c r="A864" t="s">
        <v>4019</v>
      </c>
      <c r="B864" t="s">
        <v>21</v>
      </c>
      <c r="C864" t="s">
        <v>22</v>
      </c>
      <c r="D864" t="s">
        <v>3203</v>
      </c>
      <c r="E864" t="s">
        <v>3113</v>
      </c>
      <c r="F864" s="33">
        <v>13</v>
      </c>
      <c r="J864" t="s">
        <v>4019</v>
      </c>
      <c r="K864" t="s">
        <v>21</v>
      </c>
      <c r="L864" t="s">
        <v>22</v>
      </c>
      <c r="M864" t="s">
        <v>3203</v>
      </c>
      <c r="N864" t="s">
        <v>3113</v>
      </c>
      <c r="O864" s="47">
        <v>13</v>
      </c>
    </row>
    <row r="865" spans="1:15" x14ac:dyDescent="0.45">
      <c r="A865" t="s">
        <v>4019</v>
      </c>
      <c r="B865" t="s">
        <v>21</v>
      </c>
      <c r="C865" t="s">
        <v>22</v>
      </c>
      <c r="D865" t="s">
        <v>3243</v>
      </c>
      <c r="E865" t="s">
        <v>3104</v>
      </c>
      <c r="F865" s="33">
        <v>5</v>
      </c>
      <c r="J865" t="s">
        <v>4019</v>
      </c>
      <c r="K865" t="s">
        <v>21</v>
      </c>
      <c r="L865" t="s">
        <v>22</v>
      </c>
      <c r="M865" t="s">
        <v>3243</v>
      </c>
      <c r="N865" t="s">
        <v>3104</v>
      </c>
      <c r="O865" s="47">
        <v>5</v>
      </c>
    </row>
    <row r="866" spans="1:15" x14ac:dyDescent="0.45">
      <c r="A866" t="s">
        <v>4019</v>
      </c>
      <c r="B866" t="s">
        <v>21</v>
      </c>
      <c r="C866" t="s">
        <v>22</v>
      </c>
      <c r="D866" t="s">
        <v>3263</v>
      </c>
      <c r="E866" t="s">
        <v>3103</v>
      </c>
      <c r="F866" s="33">
        <v>1</v>
      </c>
      <c r="J866" t="s">
        <v>4019</v>
      </c>
      <c r="K866" t="s">
        <v>21</v>
      </c>
      <c r="L866" t="s">
        <v>22</v>
      </c>
      <c r="M866" t="s">
        <v>3263</v>
      </c>
      <c r="N866" t="s">
        <v>3103</v>
      </c>
      <c r="O866" s="47">
        <v>1</v>
      </c>
    </row>
    <row r="867" spans="1:15" x14ac:dyDescent="0.45">
      <c r="A867" t="s">
        <v>4019</v>
      </c>
      <c r="B867" t="s">
        <v>21</v>
      </c>
      <c r="C867" t="s">
        <v>22</v>
      </c>
      <c r="D867" t="s">
        <v>3276</v>
      </c>
      <c r="E867" t="s">
        <v>3100</v>
      </c>
      <c r="F867" s="33">
        <v>4</v>
      </c>
      <c r="J867" t="s">
        <v>4019</v>
      </c>
      <c r="K867" t="s">
        <v>21</v>
      </c>
      <c r="L867" t="s">
        <v>22</v>
      </c>
      <c r="M867" t="s">
        <v>3276</v>
      </c>
      <c r="N867" t="s">
        <v>3100</v>
      </c>
      <c r="O867" s="47">
        <v>4</v>
      </c>
    </row>
    <row r="868" spans="1:15" x14ac:dyDescent="0.45">
      <c r="A868" t="s">
        <v>4019</v>
      </c>
      <c r="B868" t="s">
        <v>1037</v>
      </c>
      <c r="C868" t="s">
        <v>1038</v>
      </c>
      <c r="D868" t="s">
        <v>3203</v>
      </c>
      <c r="E868" t="s">
        <v>3781</v>
      </c>
      <c r="F868" s="33">
        <v>2</v>
      </c>
      <c r="J868" t="s">
        <v>4019</v>
      </c>
      <c r="K868" t="s">
        <v>1037</v>
      </c>
      <c r="L868" t="s">
        <v>1038</v>
      </c>
      <c r="M868" t="s">
        <v>3203</v>
      </c>
      <c r="N868" t="s">
        <v>3781</v>
      </c>
      <c r="O868" s="47">
        <v>2</v>
      </c>
    </row>
    <row r="869" spans="1:15" x14ac:dyDescent="0.45">
      <c r="A869" t="s">
        <v>4019</v>
      </c>
      <c r="B869" t="s">
        <v>1037</v>
      </c>
      <c r="C869" t="s">
        <v>1038</v>
      </c>
      <c r="D869" t="s">
        <v>3276</v>
      </c>
      <c r="E869" t="s">
        <v>3100</v>
      </c>
      <c r="F869" s="33">
        <v>1</v>
      </c>
      <c r="J869" t="s">
        <v>4019</v>
      </c>
      <c r="K869" t="s">
        <v>1037</v>
      </c>
      <c r="L869" t="s">
        <v>1038</v>
      </c>
      <c r="M869" t="s">
        <v>3276</v>
      </c>
      <c r="N869" t="s">
        <v>3100</v>
      </c>
      <c r="O869" s="47">
        <v>1</v>
      </c>
    </row>
    <row r="870" spans="1:15" x14ac:dyDescent="0.45">
      <c r="A870" t="s">
        <v>4019</v>
      </c>
      <c r="B870" t="s">
        <v>1037</v>
      </c>
      <c r="C870" t="s">
        <v>1038</v>
      </c>
      <c r="D870" t="s">
        <v>3276</v>
      </c>
      <c r="E870" t="s">
        <v>3112</v>
      </c>
      <c r="F870" s="33">
        <v>4</v>
      </c>
      <c r="J870" t="s">
        <v>4019</v>
      </c>
      <c r="K870" t="s">
        <v>1037</v>
      </c>
      <c r="L870" t="s">
        <v>1038</v>
      </c>
      <c r="M870" t="s">
        <v>3276</v>
      </c>
      <c r="N870" t="s">
        <v>3112</v>
      </c>
      <c r="O870" s="47">
        <v>4</v>
      </c>
    </row>
    <row r="871" spans="1:15" x14ac:dyDescent="0.45">
      <c r="A871" t="s">
        <v>4019</v>
      </c>
      <c r="B871" t="s">
        <v>120</v>
      </c>
      <c r="C871" t="s">
        <v>121</v>
      </c>
      <c r="D871" t="s">
        <v>3203</v>
      </c>
      <c r="E871" t="s">
        <v>3402</v>
      </c>
      <c r="F871" s="33">
        <v>6</v>
      </c>
      <c r="J871" t="s">
        <v>4019</v>
      </c>
      <c r="K871" t="s">
        <v>120</v>
      </c>
      <c r="L871" t="s">
        <v>121</v>
      </c>
      <c r="M871" t="s">
        <v>3203</v>
      </c>
      <c r="N871" t="s">
        <v>3402</v>
      </c>
      <c r="O871" s="47">
        <v>6</v>
      </c>
    </row>
    <row r="872" spans="1:15" x14ac:dyDescent="0.45">
      <c r="A872" t="s">
        <v>4019</v>
      </c>
      <c r="B872" t="s">
        <v>120</v>
      </c>
      <c r="C872" t="s">
        <v>121</v>
      </c>
      <c r="D872" t="s">
        <v>3263</v>
      </c>
      <c r="E872" t="s">
        <v>3103</v>
      </c>
      <c r="F872" s="33">
        <v>16</v>
      </c>
      <c r="J872" t="s">
        <v>4019</v>
      </c>
      <c r="K872" t="s">
        <v>120</v>
      </c>
      <c r="L872" t="s">
        <v>121</v>
      </c>
      <c r="M872" t="s">
        <v>3263</v>
      </c>
      <c r="N872" t="s">
        <v>3103</v>
      </c>
      <c r="O872" s="47">
        <v>16</v>
      </c>
    </row>
    <row r="873" spans="1:15" x14ac:dyDescent="0.45">
      <c r="A873" t="s">
        <v>4019</v>
      </c>
      <c r="B873" t="s">
        <v>120</v>
      </c>
      <c r="C873" t="s">
        <v>121</v>
      </c>
      <c r="D873" t="s">
        <v>3276</v>
      </c>
      <c r="E873" t="s">
        <v>3112</v>
      </c>
      <c r="F873" s="33">
        <v>1</v>
      </c>
      <c r="J873" t="s">
        <v>4019</v>
      </c>
      <c r="K873" t="s">
        <v>120</v>
      </c>
      <c r="L873" t="s">
        <v>121</v>
      </c>
      <c r="M873" t="s">
        <v>3276</v>
      </c>
      <c r="N873" t="s">
        <v>3112</v>
      </c>
      <c r="O873" s="47">
        <v>1</v>
      </c>
    </row>
    <row r="874" spans="1:15" x14ac:dyDescent="0.45">
      <c r="A874" t="s">
        <v>4019</v>
      </c>
      <c r="B874" t="s">
        <v>1039</v>
      </c>
      <c r="C874" t="s">
        <v>1040</v>
      </c>
      <c r="D874" t="s">
        <v>3203</v>
      </c>
      <c r="E874" t="s">
        <v>3108</v>
      </c>
      <c r="F874" s="33">
        <v>1</v>
      </c>
      <c r="J874" t="s">
        <v>4019</v>
      </c>
      <c r="K874" t="s">
        <v>1039</v>
      </c>
      <c r="L874" t="s">
        <v>1040</v>
      </c>
      <c r="M874" t="s">
        <v>3203</v>
      </c>
      <c r="N874" t="s">
        <v>3108</v>
      </c>
      <c r="O874" s="47">
        <v>1</v>
      </c>
    </row>
    <row r="875" spans="1:15" x14ac:dyDescent="0.45">
      <c r="A875" t="s">
        <v>4019</v>
      </c>
      <c r="B875" t="s">
        <v>1039</v>
      </c>
      <c r="C875" t="s">
        <v>1040</v>
      </c>
      <c r="D875" t="s">
        <v>3263</v>
      </c>
      <c r="E875" t="s">
        <v>3103</v>
      </c>
      <c r="F875" s="33">
        <v>18</v>
      </c>
      <c r="J875" t="s">
        <v>4019</v>
      </c>
      <c r="K875" t="s">
        <v>1039</v>
      </c>
      <c r="L875" t="s">
        <v>1040</v>
      </c>
      <c r="M875" t="s">
        <v>3263</v>
      </c>
      <c r="N875" t="s">
        <v>3103</v>
      </c>
      <c r="O875" s="47">
        <v>18</v>
      </c>
    </row>
    <row r="876" spans="1:15" x14ac:dyDescent="0.45">
      <c r="A876" t="s">
        <v>4019</v>
      </c>
      <c r="B876" t="s">
        <v>1039</v>
      </c>
      <c r="C876" t="s">
        <v>1040</v>
      </c>
      <c r="D876" t="s">
        <v>3276</v>
      </c>
      <c r="E876" t="s">
        <v>3100</v>
      </c>
      <c r="F876" s="33">
        <v>5</v>
      </c>
      <c r="J876" t="s">
        <v>4019</v>
      </c>
      <c r="K876" t="s">
        <v>1039</v>
      </c>
      <c r="L876" t="s">
        <v>1040</v>
      </c>
      <c r="M876" t="s">
        <v>3276</v>
      </c>
      <c r="N876" t="s">
        <v>3100</v>
      </c>
      <c r="O876" s="47">
        <v>5</v>
      </c>
    </row>
    <row r="877" spans="1:15" x14ac:dyDescent="0.45">
      <c r="A877" t="s">
        <v>4019</v>
      </c>
      <c r="B877" t="s">
        <v>1039</v>
      </c>
      <c r="C877" t="s">
        <v>1040</v>
      </c>
      <c r="D877" t="s">
        <v>3276</v>
      </c>
      <c r="E877" t="s">
        <v>3112</v>
      </c>
      <c r="F877" s="33">
        <v>1</v>
      </c>
      <c r="J877" t="s">
        <v>4019</v>
      </c>
      <c r="K877" t="s">
        <v>1039</v>
      </c>
      <c r="L877" t="s">
        <v>1040</v>
      </c>
      <c r="M877" t="s">
        <v>3276</v>
      </c>
      <c r="N877" t="s">
        <v>3112</v>
      </c>
      <c r="O877" s="47">
        <v>1</v>
      </c>
    </row>
    <row r="878" spans="1:15" x14ac:dyDescent="0.45">
      <c r="A878" t="s">
        <v>4019</v>
      </c>
      <c r="B878" t="s">
        <v>470</v>
      </c>
      <c r="C878" t="s">
        <v>471</v>
      </c>
      <c r="D878" t="s">
        <v>3203</v>
      </c>
      <c r="E878" t="s">
        <v>3109</v>
      </c>
      <c r="F878" s="33">
        <v>1</v>
      </c>
      <c r="J878" t="s">
        <v>4019</v>
      </c>
      <c r="K878" t="s">
        <v>470</v>
      </c>
      <c r="L878" t="s">
        <v>471</v>
      </c>
      <c r="M878" t="s">
        <v>3203</v>
      </c>
      <c r="N878" t="s">
        <v>3109</v>
      </c>
      <c r="O878" s="47">
        <v>1</v>
      </c>
    </row>
    <row r="879" spans="1:15" x14ac:dyDescent="0.45">
      <c r="A879" t="s">
        <v>4019</v>
      </c>
      <c r="B879" t="s">
        <v>470</v>
      </c>
      <c r="C879" t="s">
        <v>471</v>
      </c>
      <c r="D879" t="s">
        <v>3203</v>
      </c>
      <c r="E879" t="s">
        <v>3113</v>
      </c>
      <c r="F879" s="33">
        <v>100</v>
      </c>
      <c r="J879" t="s">
        <v>4019</v>
      </c>
      <c r="K879" t="s">
        <v>470</v>
      </c>
      <c r="L879" t="s">
        <v>471</v>
      </c>
      <c r="M879" t="s">
        <v>3203</v>
      </c>
      <c r="N879" t="s">
        <v>3113</v>
      </c>
      <c r="O879" s="47">
        <v>100</v>
      </c>
    </row>
    <row r="880" spans="1:15" x14ac:dyDescent="0.45">
      <c r="A880" t="s">
        <v>4019</v>
      </c>
      <c r="B880" t="s">
        <v>470</v>
      </c>
      <c r="C880" t="s">
        <v>471</v>
      </c>
      <c r="D880" t="s">
        <v>3203</v>
      </c>
      <c r="E880" t="s">
        <v>3402</v>
      </c>
      <c r="F880" s="33">
        <v>40</v>
      </c>
      <c r="J880" t="s">
        <v>4019</v>
      </c>
      <c r="K880" t="s">
        <v>470</v>
      </c>
      <c r="L880" t="s">
        <v>471</v>
      </c>
      <c r="M880" t="s">
        <v>3203</v>
      </c>
      <c r="N880" t="s">
        <v>3402</v>
      </c>
      <c r="O880" s="47">
        <v>40</v>
      </c>
    </row>
    <row r="881" spans="1:15" x14ac:dyDescent="0.45">
      <c r="A881" t="s">
        <v>4019</v>
      </c>
      <c r="B881" t="s">
        <v>470</v>
      </c>
      <c r="C881" t="s">
        <v>471</v>
      </c>
      <c r="D881" t="s">
        <v>3243</v>
      </c>
      <c r="E881" t="s">
        <v>3104</v>
      </c>
      <c r="F881" s="33">
        <v>4</v>
      </c>
      <c r="J881" t="s">
        <v>4019</v>
      </c>
      <c r="K881" t="s">
        <v>470</v>
      </c>
      <c r="L881" t="s">
        <v>471</v>
      </c>
      <c r="M881" t="s">
        <v>3243</v>
      </c>
      <c r="N881" t="s">
        <v>3104</v>
      </c>
      <c r="O881" s="47">
        <v>4</v>
      </c>
    </row>
    <row r="882" spans="1:15" x14ac:dyDescent="0.45">
      <c r="A882" t="s">
        <v>4019</v>
      </c>
      <c r="B882" t="s">
        <v>470</v>
      </c>
      <c r="C882" t="s">
        <v>471</v>
      </c>
      <c r="D882" t="s">
        <v>3263</v>
      </c>
      <c r="E882" t="s">
        <v>3103</v>
      </c>
      <c r="F882" s="33">
        <v>34</v>
      </c>
      <c r="J882" t="s">
        <v>4019</v>
      </c>
      <c r="K882" t="s">
        <v>470</v>
      </c>
      <c r="L882" t="s">
        <v>471</v>
      </c>
      <c r="M882" t="s">
        <v>3263</v>
      </c>
      <c r="N882" t="s">
        <v>3103</v>
      </c>
      <c r="O882" s="47">
        <v>34</v>
      </c>
    </row>
    <row r="883" spans="1:15" x14ac:dyDescent="0.45">
      <c r="A883" t="s">
        <v>4019</v>
      </c>
      <c r="B883" t="s">
        <v>470</v>
      </c>
      <c r="C883" t="s">
        <v>471</v>
      </c>
      <c r="D883" t="s">
        <v>3276</v>
      </c>
      <c r="E883" t="s">
        <v>3100</v>
      </c>
      <c r="F883" s="33">
        <v>19</v>
      </c>
      <c r="J883" t="s">
        <v>4019</v>
      </c>
      <c r="K883" t="s">
        <v>470</v>
      </c>
      <c r="L883" t="s">
        <v>471</v>
      </c>
      <c r="M883" t="s">
        <v>3276</v>
      </c>
      <c r="N883" t="s">
        <v>3100</v>
      </c>
      <c r="O883" s="47">
        <v>19</v>
      </c>
    </row>
    <row r="884" spans="1:15" x14ac:dyDescent="0.45">
      <c r="A884" t="s">
        <v>4019</v>
      </c>
      <c r="B884" t="s">
        <v>470</v>
      </c>
      <c r="C884" t="s">
        <v>471</v>
      </c>
      <c r="D884" t="s">
        <v>3276</v>
      </c>
      <c r="E884" t="s">
        <v>3112</v>
      </c>
      <c r="F884" s="33">
        <v>4</v>
      </c>
      <c r="J884" t="s">
        <v>4019</v>
      </c>
      <c r="K884" t="s">
        <v>470</v>
      </c>
      <c r="L884" t="s">
        <v>471</v>
      </c>
      <c r="M884" t="s">
        <v>3276</v>
      </c>
      <c r="N884" t="s">
        <v>3112</v>
      </c>
      <c r="O884" s="47">
        <v>4</v>
      </c>
    </row>
    <row r="885" spans="1:15" x14ac:dyDescent="0.45">
      <c r="A885" t="s">
        <v>4019</v>
      </c>
      <c r="B885" t="s">
        <v>227</v>
      </c>
      <c r="C885" t="s">
        <v>228</v>
      </c>
      <c r="D885" t="s">
        <v>3263</v>
      </c>
      <c r="E885" t="s">
        <v>3103</v>
      </c>
      <c r="F885" s="33">
        <v>1</v>
      </c>
      <c r="J885" t="s">
        <v>4019</v>
      </c>
      <c r="K885" t="s">
        <v>227</v>
      </c>
      <c r="L885" t="s">
        <v>228</v>
      </c>
      <c r="M885" t="s">
        <v>3263</v>
      </c>
      <c r="N885" t="s">
        <v>3103</v>
      </c>
      <c r="O885" s="47">
        <v>1</v>
      </c>
    </row>
    <row r="886" spans="1:15" x14ac:dyDescent="0.45">
      <c r="A886" t="s">
        <v>4019</v>
      </c>
      <c r="B886" t="s">
        <v>235</v>
      </c>
      <c r="C886" t="s">
        <v>236</v>
      </c>
      <c r="D886" t="s">
        <v>3203</v>
      </c>
      <c r="E886" t="s">
        <v>3102</v>
      </c>
      <c r="F886" s="33">
        <v>1</v>
      </c>
      <c r="J886" t="s">
        <v>4019</v>
      </c>
      <c r="K886" t="s">
        <v>235</v>
      </c>
      <c r="L886" t="s">
        <v>236</v>
      </c>
      <c r="M886" t="s">
        <v>3203</v>
      </c>
      <c r="N886" t="s">
        <v>3102</v>
      </c>
      <c r="O886" s="47">
        <v>1</v>
      </c>
    </row>
    <row r="887" spans="1:15" x14ac:dyDescent="0.45">
      <c r="A887" t="s">
        <v>4019</v>
      </c>
      <c r="B887" t="s">
        <v>235</v>
      </c>
      <c r="C887" t="s">
        <v>236</v>
      </c>
      <c r="D887" t="s">
        <v>3263</v>
      </c>
      <c r="E887" t="s">
        <v>3103</v>
      </c>
      <c r="F887" s="33">
        <v>16</v>
      </c>
      <c r="J887" t="s">
        <v>4019</v>
      </c>
      <c r="K887" t="s">
        <v>235</v>
      </c>
      <c r="L887" t="s">
        <v>236</v>
      </c>
      <c r="M887" t="s">
        <v>3263</v>
      </c>
      <c r="N887" t="s">
        <v>3103</v>
      </c>
      <c r="O887" s="47">
        <v>16</v>
      </c>
    </row>
    <row r="888" spans="1:15" x14ac:dyDescent="0.45">
      <c r="A888" t="s">
        <v>4019</v>
      </c>
      <c r="B888" t="s">
        <v>490</v>
      </c>
      <c r="C888" t="s">
        <v>491</v>
      </c>
      <c r="D888" t="s">
        <v>3203</v>
      </c>
      <c r="E888" t="s">
        <v>3102</v>
      </c>
      <c r="F888" s="33">
        <v>1</v>
      </c>
      <c r="J888" t="s">
        <v>4019</v>
      </c>
      <c r="K888" t="s">
        <v>490</v>
      </c>
      <c r="L888" t="s">
        <v>491</v>
      </c>
      <c r="M888" t="s">
        <v>3203</v>
      </c>
      <c r="N888" t="s">
        <v>3102</v>
      </c>
      <c r="O888" s="47">
        <v>1</v>
      </c>
    </row>
    <row r="889" spans="1:15" x14ac:dyDescent="0.45">
      <c r="A889" t="s">
        <v>4019</v>
      </c>
      <c r="B889" t="s">
        <v>490</v>
      </c>
      <c r="C889" t="s">
        <v>491</v>
      </c>
      <c r="D889" t="s">
        <v>3203</v>
      </c>
      <c r="E889" t="s">
        <v>3113</v>
      </c>
      <c r="F889" s="33">
        <v>100</v>
      </c>
      <c r="J889" t="s">
        <v>4019</v>
      </c>
      <c r="K889" t="s">
        <v>490</v>
      </c>
      <c r="L889" t="s">
        <v>491</v>
      </c>
      <c r="M889" t="s">
        <v>3203</v>
      </c>
      <c r="N889" t="s">
        <v>3113</v>
      </c>
      <c r="O889" s="47">
        <v>100</v>
      </c>
    </row>
    <row r="890" spans="1:15" x14ac:dyDescent="0.45">
      <c r="A890" t="s">
        <v>4019</v>
      </c>
      <c r="B890" t="s">
        <v>490</v>
      </c>
      <c r="C890" t="s">
        <v>491</v>
      </c>
      <c r="D890" t="s">
        <v>3276</v>
      </c>
      <c r="E890" t="s">
        <v>3112</v>
      </c>
      <c r="F890" s="33">
        <v>4</v>
      </c>
      <c r="J890" t="s">
        <v>4019</v>
      </c>
      <c r="K890" t="s">
        <v>490</v>
      </c>
      <c r="L890" t="s">
        <v>491</v>
      </c>
      <c r="M890" t="s">
        <v>3276</v>
      </c>
      <c r="N890" t="s">
        <v>3112</v>
      </c>
      <c r="O890" s="47">
        <v>4</v>
      </c>
    </row>
    <row r="891" spans="1:15" x14ac:dyDescent="0.45">
      <c r="A891" t="s">
        <v>4019</v>
      </c>
      <c r="B891" t="s">
        <v>478</v>
      </c>
      <c r="C891" t="s">
        <v>479</v>
      </c>
      <c r="D891" t="s">
        <v>3203</v>
      </c>
      <c r="E891" t="s">
        <v>3108</v>
      </c>
      <c r="F891" s="33">
        <v>3</v>
      </c>
      <c r="J891" t="s">
        <v>4019</v>
      </c>
      <c r="K891" t="s">
        <v>478</v>
      </c>
      <c r="L891" t="s">
        <v>479</v>
      </c>
      <c r="M891" t="s">
        <v>3203</v>
      </c>
      <c r="N891" t="s">
        <v>3108</v>
      </c>
      <c r="O891" s="47">
        <v>3</v>
      </c>
    </row>
    <row r="892" spans="1:15" x14ac:dyDescent="0.45">
      <c r="A892" t="s">
        <v>4019</v>
      </c>
      <c r="B892" t="s">
        <v>478</v>
      </c>
      <c r="C892" t="s">
        <v>479</v>
      </c>
      <c r="D892" t="s">
        <v>3203</v>
      </c>
      <c r="E892" t="s">
        <v>3113</v>
      </c>
      <c r="F892" s="33">
        <v>14</v>
      </c>
      <c r="J892" t="s">
        <v>4019</v>
      </c>
      <c r="K892" t="s">
        <v>478</v>
      </c>
      <c r="L892" t="s">
        <v>479</v>
      </c>
      <c r="M892" t="s">
        <v>3203</v>
      </c>
      <c r="N892" t="s">
        <v>3113</v>
      </c>
      <c r="O892" s="47">
        <v>14</v>
      </c>
    </row>
    <row r="893" spans="1:15" x14ac:dyDescent="0.45">
      <c r="A893" t="s">
        <v>4019</v>
      </c>
      <c r="B893" t="s">
        <v>478</v>
      </c>
      <c r="C893" t="s">
        <v>479</v>
      </c>
      <c r="D893" t="s">
        <v>3243</v>
      </c>
      <c r="E893" t="s">
        <v>3104</v>
      </c>
      <c r="F893" s="33">
        <v>4</v>
      </c>
      <c r="J893" t="s">
        <v>4019</v>
      </c>
      <c r="K893" t="s">
        <v>478</v>
      </c>
      <c r="L893" t="s">
        <v>479</v>
      </c>
      <c r="M893" t="s">
        <v>3243</v>
      </c>
      <c r="N893" t="s">
        <v>3104</v>
      </c>
      <c r="O893" s="47">
        <v>4</v>
      </c>
    </row>
    <row r="894" spans="1:15" x14ac:dyDescent="0.45">
      <c r="A894" t="s">
        <v>4019</v>
      </c>
      <c r="B894" t="s">
        <v>478</v>
      </c>
      <c r="C894" t="s">
        <v>479</v>
      </c>
      <c r="D894" t="s">
        <v>3263</v>
      </c>
      <c r="E894" t="s">
        <v>3103</v>
      </c>
      <c r="F894" s="33">
        <v>3</v>
      </c>
      <c r="J894" t="s">
        <v>4019</v>
      </c>
      <c r="K894" t="s">
        <v>478</v>
      </c>
      <c r="L894" t="s">
        <v>479</v>
      </c>
      <c r="M894" t="s">
        <v>3263</v>
      </c>
      <c r="N894" t="s">
        <v>3103</v>
      </c>
      <c r="O894" s="47">
        <v>3</v>
      </c>
    </row>
    <row r="895" spans="1:15" x14ac:dyDescent="0.45">
      <c r="A895" t="s">
        <v>4019</v>
      </c>
      <c r="B895" t="s">
        <v>478</v>
      </c>
      <c r="C895" t="s">
        <v>479</v>
      </c>
      <c r="D895" t="s">
        <v>3276</v>
      </c>
      <c r="E895" t="s">
        <v>3100</v>
      </c>
      <c r="F895" s="33">
        <v>1</v>
      </c>
      <c r="J895" t="s">
        <v>4019</v>
      </c>
      <c r="K895" t="s">
        <v>478</v>
      </c>
      <c r="L895" t="s">
        <v>479</v>
      </c>
      <c r="M895" t="s">
        <v>3276</v>
      </c>
      <c r="N895" t="s">
        <v>3100</v>
      </c>
      <c r="O895" s="47">
        <v>1</v>
      </c>
    </row>
    <row r="896" spans="1:15" x14ac:dyDescent="0.45">
      <c r="A896" t="s">
        <v>4019</v>
      </c>
      <c r="B896" t="s">
        <v>478</v>
      </c>
      <c r="C896" t="s">
        <v>479</v>
      </c>
      <c r="D896" t="s">
        <v>3276</v>
      </c>
      <c r="E896" t="s">
        <v>3112</v>
      </c>
      <c r="F896" s="33">
        <v>3</v>
      </c>
      <c r="J896" t="s">
        <v>4019</v>
      </c>
      <c r="K896" t="s">
        <v>478</v>
      </c>
      <c r="L896" t="s">
        <v>479</v>
      </c>
      <c r="M896" t="s">
        <v>3276</v>
      </c>
      <c r="N896" t="s">
        <v>3112</v>
      </c>
      <c r="O896" s="47">
        <v>3</v>
      </c>
    </row>
    <row r="897" spans="1:15" x14ac:dyDescent="0.45">
      <c r="A897" t="s">
        <v>4019</v>
      </c>
      <c r="B897" t="s">
        <v>498</v>
      </c>
      <c r="C897" t="s">
        <v>499</v>
      </c>
      <c r="D897" t="s">
        <v>3263</v>
      </c>
      <c r="E897" t="s">
        <v>3103</v>
      </c>
      <c r="F897" s="33">
        <v>2</v>
      </c>
      <c r="J897" t="s">
        <v>4019</v>
      </c>
      <c r="K897" t="s">
        <v>498</v>
      </c>
      <c r="L897" t="s">
        <v>499</v>
      </c>
      <c r="M897" t="s">
        <v>3263</v>
      </c>
      <c r="N897" t="s">
        <v>3103</v>
      </c>
      <c r="O897" s="47">
        <v>2</v>
      </c>
    </row>
    <row r="898" spans="1:15" x14ac:dyDescent="0.45">
      <c r="A898" t="s">
        <v>4019</v>
      </c>
      <c r="B898" t="s">
        <v>498</v>
      </c>
      <c r="C898" t="s">
        <v>499</v>
      </c>
      <c r="D898" t="s">
        <v>3276</v>
      </c>
      <c r="E898" t="s">
        <v>3112</v>
      </c>
      <c r="F898" s="33">
        <v>1</v>
      </c>
      <c r="J898" t="s">
        <v>4019</v>
      </c>
      <c r="K898" t="s">
        <v>498</v>
      </c>
      <c r="L898" t="s">
        <v>499</v>
      </c>
      <c r="M898" t="s">
        <v>3276</v>
      </c>
      <c r="N898" t="s">
        <v>3112</v>
      </c>
      <c r="O898" s="47">
        <v>1</v>
      </c>
    </row>
    <row r="899" spans="1:15" x14ac:dyDescent="0.45">
      <c r="A899" t="s">
        <v>4019</v>
      </c>
      <c r="B899" t="s">
        <v>1064</v>
      </c>
      <c r="C899" t="s">
        <v>1065</v>
      </c>
      <c r="D899" t="s">
        <v>3243</v>
      </c>
      <c r="E899" t="s">
        <v>3104</v>
      </c>
      <c r="F899" s="33">
        <v>5</v>
      </c>
      <c r="J899" t="s">
        <v>4019</v>
      </c>
      <c r="K899" t="s">
        <v>1064</v>
      </c>
      <c r="L899" t="s">
        <v>1065</v>
      </c>
      <c r="M899" t="s">
        <v>3243</v>
      </c>
      <c r="N899" t="s">
        <v>3104</v>
      </c>
      <c r="O899" s="47">
        <v>5</v>
      </c>
    </row>
    <row r="900" spans="1:15" x14ac:dyDescent="0.45">
      <c r="A900" t="s">
        <v>4019</v>
      </c>
      <c r="B900" t="s">
        <v>1064</v>
      </c>
      <c r="C900" t="s">
        <v>1065</v>
      </c>
      <c r="D900" t="s">
        <v>3263</v>
      </c>
      <c r="E900" t="s">
        <v>3103</v>
      </c>
      <c r="F900" s="33">
        <v>3</v>
      </c>
      <c r="J900" t="s">
        <v>4019</v>
      </c>
      <c r="K900" t="s">
        <v>1064</v>
      </c>
      <c r="L900" t="s">
        <v>1065</v>
      </c>
      <c r="M900" t="s">
        <v>3263</v>
      </c>
      <c r="N900" t="s">
        <v>3103</v>
      </c>
      <c r="O900" s="47">
        <v>3</v>
      </c>
    </row>
    <row r="901" spans="1:15" x14ac:dyDescent="0.45">
      <c r="A901" t="s">
        <v>4019</v>
      </c>
      <c r="B901" t="s">
        <v>1064</v>
      </c>
      <c r="C901" t="s">
        <v>1065</v>
      </c>
      <c r="D901" t="s">
        <v>3276</v>
      </c>
      <c r="E901" t="s">
        <v>3100</v>
      </c>
      <c r="F901" s="33">
        <v>6</v>
      </c>
      <c r="J901" t="s">
        <v>4019</v>
      </c>
      <c r="K901" t="s">
        <v>1064</v>
      </c>
      <c r="L901" t="s">
        <v>1065</v>
      </c>
      <c r="M901" t="s">
        <v>3276</v>
      </c>
      <c r="N901" t="s">
        <v>3100</v>
      </c>
      <c r="O901" s="47">
        <v>6</v>
      </c>
    </row>
    <row r="902" spans="1:15" x14ac:dyDescent="0.45">
      <c r="A902" t="s">
        <v>4019</v>
      </c>
      <c r="B902" t="s">
        <v>1062</v>
      </c>
      <c r="C902" t="s">
        <v>1063</v>
      </c>
      <c r="D902" t="s">
        <v>3342</v>
      </c>
      <c r="E902" t="s">
        <v>3115</v>
      </c>
      <c r="F902" s="33">
        <v>1</v>
      </c>
      <c r="J902" t="s">
        <v>4019</v>
      </c>
      <c r="K902" t="s">
        <v>1062</v>
      </c>
      <c r="L902" t="s">
        <v>1063</v>
      </c>
      <c r="M902" t="s">
        <v>3342</v>
      </c>
      <c r="N902" t="s">
        <v>3115</v>
      </c>
      <c r="O902" s="47">
        <v>1</v>
      </c>
    </row>
    <row r="903" spans="1:15" x14ac:dyDescent="0.45">
      <c r="A903" t="s">
        <v>4019</v>
      </c>
      <c r="B903" t="s">
        <v>1062</v>
      </c>
      <c r="C903" t="s">
        <v>1063</v>
      </c>
      <c r="D903" t="s">
        <v>3263</v>
      </c>
      <c r="E903" t="s">
        <v>3103</v>
      </c>
      <c r="F903" s="33">
        <v>16</v>
      </c>
      <c r="J903" t="s">
        <v>4019</v>
      </c>
      <c r="K903" t="s">
        <v>1062</v>
      </c>
      <c r="L903" t="s">
        <v>1063</v>
      </c>
      <c r="M903" t="s">
        <v>3263</v>
      </c>
      <c r="N903" t="s">
        <v>3103</v>
      </c>
      <c r="O903" s="47">
        <v>16</v>
      </c>
    </row>
    <row r="904" spans="1:15" x14ac:dyDescent="0.45">
      <c r="A904" t="s">
        <v>4019</v>
      </c>
      <c r="B904" t="s">
        <v>1062</v>
      </c>
      <c r="C904" t="s">
        <v>1063</v>
      </c>
      <c r="D904" t="s">
        <v>3276</v>
      </c>
      <c r="E904" t="s">
        <v>3100</v>
      </c>
      <c r="F904" s="33">
        <v>1</v>
      </c>
      <c r="J904" t="s">
        <v>4019</v>
      </c>
      <c r="K904" t="s">
        <v>1062</v>
      </c>
      <c r="L904" t="s">
        <v>1063</v>
      </c>
      <c r="M904" t="s">
        <v>3276</v>
      </c>
      <c r="N904" t="s">
        <v>3100</v>
      </c>
      <c r="O904" s="47">
        <v>1</v>
      </c>
    </row>
    <row r="905" spans="1:15" x14ac:dyDescent="0.45">
      <c r="A905" t="s">
        <v>4019</v>
      </c>
      <c r="B905" t="s">
        <v>1062</v>
      </c>
      <c r="C905" t="s">
        <v>1063</v>
      </c>
      <c r="D905" t="s">
        <v>3276</v>
      </c>
      <c r="E905" t="s">
        <v>3112</v>
      </c>
      <c r="F905" s="33">
        <v>4</v>
      </c>
      <c r="J905" t="s">
        <v>4019</v>
      </c>
      <c r="K905" t="s">
        <v>1062</v>
      </c>
      <c r="L905" t="s">
        <v>1063</v>
      </c>
      <c r="M905" t="s">
        <v>3276</v>
      </c>
      <c r="N905" t="s">
        <v>3112</v>
      </c>
      <c r="O905" s="47">
        <v>4</v>
      </c>
    </row>
    <row r="906" spans="1:15" x14ac:dyDescent="0.45">
      <c r="A906" t="s">
        <v>4019</v>
      </c>
      <c r="B906" t="s">
        <v>658</v>
      </c>
      <c r="C906" t="s">
        <v>3039</v>
      </c>
      <c r="D906" t="s">
        <v>3203</v>
      </c>
      <c r="E906" t="s">
        <v>3102</v>
      </c>
      <c r="F906" s="33">
        <v>1</v>
      </c>
      <c r="J906" t="s">
        <v>4019</v>
      </c>
      <c r="K906" t="s">
        <v>658</v>
      </c>
      <c r="L906" t="s">
        <v>3039</v>
      </c>
      <c r="M906" t="s">
        <v>3203</v>
      </c>
      <c r="N906" t="s">
        <v>3102</v>
      </c>
      <c r="O906" s="47">
        <v>1</v>
      </c>
    </row>
    <row r="907" spans="1:15" x14ac:dyDescent="0.45">
      <c r="A907" t="s">
        <v>4019</v>
      </c>
      <c r="B907" t="s">
        <v>658</v>
      </c>
      <c r="C907" t="s">
        <v>3039</v>
      </c>
      <c r="D907" t="s">
        <v>3276</v>
      </c>
      <c r="E907" t="s">
        <v>3100</v>
      </c>
      <c r="F907" s="33">
        <v>1</v>
      </c>
      <c r="J907" t="s">
        <v>4019</v>
      </c>
      <c r="K907" t="s">
        <v>658</v>
      </c>
      <c r="L907" t="s">
        <v>3039</v>
      </c>
      <c r="M907" t="s">
        <v>3276</v>
      </c>
      <c r="N907" t="s">
        <v>3100</v>
      </c>
      <c r="O907" s="47">
        <v>1</v>
      </c>
    </row>
    <row r="908" spans="1:15" x14ac:dyDescent="0.45">
      <c r="A908" t="s">
        <v>4019</v>
      </c>
      <c r="B908" t="s">
        <v>522</v>
      </c>
      <c r="C908" t="s">
        <v>523</v>
      </c>
      <c r="D908" t="s">
        <v>3342</v>
      </c>
      <c r="E908" t="s">
        <v>3115</v>
      </c>
      <c r="F908" s="33">
        <v>4</v>
      </c>
      <c r="J908" t="s">
        <v>4019</v>
      </c>
      <c r="K908" t="s">
        <v>522</v>
      </c>
      <c r="L908" t="s">
        <v>523</v>
      </c>
      <c r="M908" t="s">
        <v>3342</v>
      </c>
      <c r="N908" t="s">
        <v>3115</v>
      </c>
      <c r="O908" s="47">
        <v>4</v>
      </c>
    </row>
    <row r="909" spans="1:15" x14ac:dyDescent="0.45">
      <c r="A909" t="s">
        <v>4019</v>
      </c>
      <c r="B909" t="s">
        <v>522</v>
      </c>
      <c r="C909" t="s">
        <v>523</v>
      </c>
      <c r="D909" t="s">
        <v>3342</v>
      </c>
      <c r="E909" t="s">
        <v>3116</v>
      </c>
      <c r="F909" s="33">
        <v>1</v>
      </c>
      <c r="J909" t="s">
        <v>4019</v>
      </c>
      <c r="K909" t="s">
        <v>522</v>
      </c>
      <c r="L909" t="s">
        <v>523</v>
      </c>
      <c r="M909" t="s">
        <v>3342</v>
      </c>
      <c r="N909" t="s">
        <v>3116</v>
      </c>
      <c r="O909" s="47">
        <v>1</v>
      </c>
    </row>
    <row r="910" spans="1:15" x14ac:dyDescent="0.45">
      <c r="A910" t="s">
        <v>4019</v>
      </c>
      <c r="B910" t="s">
        <v>522</v>
      </c>
      <c r="C910" t="s">
        <v>523</v>
      </c>
      <c r="D910" t="s">
        <v>3203</v>
      </c>
      <c r="E910" t="s">
        <v>3102</v>
      </c>
      <c r="F910" s="33">
        <v>1</v>
      </c>
      <c r="J910" t="s">
        <v>4019</v>
      </c>
      <c r="K910" t="s">
        <v>522</v>
      </c>
      <c r="L910" t="s">
        <v>523</v>
      </c>
      <c r="M910" t="s">
        <v>3203</v>
      </c>
      <c r="N910" t="s">
        <v>3102</v>
      </c>
      <c r="O910" s="47">
        <v>1</v>
      </c>
    </row>
    <row r="911" spans="1:15" x14ac:dyDescent="0.45">
      <c r="A911" t="s">
        <v>4019</v>
      </c>
      <c r="B911" t="s">
        <v>522</v>
      </c>
      <c r="C911" t="s">
        <v>523</v>
      </c>
      <c r="D911" t="s">
        <v>3203</v>
      </c>
      <c r="E911" t="s">
        <v>3113</v>
      </c>
      <c r="F911" s="33">
        <v>8</v>
      </c>
      <c r="J911" t="s">
        <v>4019</v>
      </c>
      <c r="K911" t="s">
        <v>522</v>
      </c>
      <c r="L911" t="s">
        <v>523</v>
      </c>
      <c r="M911" t="s">
        <v>3203</v>
      </c>
      <c r="N911" t="s">
        <v>3113</v>
      </c>
      <c r="O911" s="47">
        <v>8</v>
      </c>
    </row>
    <row r="912" spans="1:15" x14ac:dyDescent="0.45">
      <c r="A912" t="s">
        <v>4019</v>
      </c>
      <c r="B912" t="s">
        <v>522</v>
      </c>
      <c r="C912" t="s">
        <v>523</v>
      </c>
      <c r="D912" t="s">
        <v>3263</v>
      </c>
      <c r="E912" t="s">
        <v>3103</v>
      </c>
      <c r="F912" s="33">
        <v>1</v>
      </c>
      <c r="J912" t="s">
        <v>4019</v>
      </c>
      <c r="K912" t="s">
        <v>522</v>
      </c>
      <c r="L912" t="s">
        <v>523</v>
      </c>
      <c r="M912" t="s">
        <v>3263</v>
      </c>
      <c r="N912" t="s">
        <v>3103</v>
      </c>
      <c r="O912" s="47">
        <v>1</v>
      </c>
    </row>
    <row r="913" spans="1:15" x14ac:dyDescent="0.45">
      <c r="A913" t="s">
        <v>4019</v>
      </c>
      <c r="B913" t="s">
        <v>522</v>
      </c>
      <c r="C913" t="s">
        <v>523</v>
      </c>
      <c r="D913" t="s">
        <v>3276</v>
      </c>
      <c r="E913" t="s">
        <v>3100</v>
      </c>
      <c r="F913" s="33">
        <v>2</v>
      </c>
      <c r="J913" t="s">
        <v>4019</v>
      </c>
      <c r="K913" t="s">
        <v>522</v>
      </c>
      <c r="L913" t="s">
        <v>523</v>
      </c>
      <c r="M913" t="s">
        <v>3276</v>
      </c>
      <c r="N913" t="s">
        <v>3100</v>
      </c>
      <c r="O913" s="47">
        <v>2</v>
      </c>
    </row>
    <row r="914" spans="1:15" x14ac:dyDescent="0.45">
      <c r="A914" t="s">
        <v>4019</v>
      </c>
      <c r="B914" t="s">
        <v>200</v>
      </c>
      <c r="C914" t="s">
        <v>201</v>
      </c>
      <c r="D914" t="s">
        <v>3342</v>
      </c>
      <c r="E914" t="s">
        <v>3115</v>
      </c>
      <c r="F914" s="33">
        <v>1</v>
      </c>
      <c r="J914" t="s">
        <v>4019</v>
      </c>
      <c r="K914" t="s">
        <v>200</v>
      </c>
      <c r="L914" t="s">
        <v>201</v>
      </c>
      <c r="M914" t="s">
        <v>3342</v>
      </c>
      <c r="N914" t="s">
        <v>3115</v>
      </c>
      <c r="O914" s="47">
        <v>1</v>
      </c>
    </row>
    <row r="915" spans="1:15" x14ac:dyDescent="0.45">
      <c r="A915" t="s">
        <v>4019</v>
      </c>
      <c r="B915" t="s">
        <v>200</v>
      </c>
      <c r="C915" t="s">
        <v>201</v>
      </c>
      <c r="D915" t="s">
        <v>3203</v>
      </c>
      <c r="E915" t="s">
        <v>3102</v>
      </c>
      <c r="F915" s="33">
        <v>2</v>
      </c>
      <c r="J915" t="s">
        <v>4019</v>
      </c>
      <c r="K915" t="s">
        <v>200</v>
      </c>
      <c r="L915" t="s">
        <v>201</v>
      </c>
      <c r="M915" t="s">
        <v>3203</v>
      </c>
      <c r="N915" t="s">
        <v>3102</v>
      </c>
      <c r="O915" s="47">
        <v>2</v>
      </c>
    </row>
    <row r="916" spans="1:15" x14ac:dyDescent="0.45">
      <c r="A916" t="s">
        <v>4019</v>
      </c>
      <c r="B916" t="s">
        <v>200</v>
      </c>
      <c r="C916" t="s">
        <v>201</v>
      </c>
      <c r="D916" t="s">
        <v>3203</v>
      </c>
      <c r="E916" t="s">
        <v>3113</v>
      </c>
      <c r="F916" s="33">
        <v>12</v>
      </c>
      <c r="J916" t="s">
        <v>4019</v>
      </c>
      <c r="K916" t="s">
        <v>200</v>
      </c>
      <c r="L916" t="s">
        <v>201</v>
      </c>
      <c r="M916" t="s">
        <v>3203</v>
      </c>
      <c r="N916" t="s">
        <v>3113</v>
      </c>
      <c r="O916" s="47">
        <v>12</v>
      </c>
    </row>
    <row r="917" spans="1:15" x14ac:dyDescent="0.45">
      <c r="A917" t="s">
        <v>4019</v>
      </c>
      <c r="B917" t="s">
        <v>200</v>
      </c>
      <c r="C917" t="s">
        <v>201</v>
      </c>
      <c r="D917" t="s">
        <v>3243</v>
      </c>
      <c r="E917" t="s">
        <v>3104</v>
      </c>
      <c r="F917" s="33">
        <v>1</v>
      </c>
      <c r="J917" t="s">
        <v>4019</v>
      </c>
      <c r="K917" t="s">
        <v>200</v>
      </c>
      <c r="L917" t="s">
        <v>201</v>
      </c>
      <c r="M917" t="s">
        <v>3243</v>
      </c>
      <c r="N917" t="s">
        <v>3104</v>
      </c>
      <c r="O917" s="47">
        <v>1</v>
      </c>
    </row>
    <row r="918" spans="1:15" x14ac:dyDescent="0.45">
      <c r="A918" t="s">
        <v>4019</v>
      </c>
      <c r="B918" t="s">
        <v>200</v>
      </c>
      <c r="C918" t="s">
        <v>201</v>
      </c>
      <c r="D918" t="s">
        <v>3263</v>
      </c>
      <c r="E918" t="s">
        <v>3103</v>
      </c>
      <c r="F918" s="33">
        <v>4</v>
      </c>
      <c r="J918" t="s">
        <v>4019</v>
      </c>
      <c r="K918" t="s">
        <v>200</v>
      </c>
      <c r="L918" t="s">
        <v>201</v>
      </c>
      <c r="M918" t="s">
        <v>3263</v>
      </c>
      <c r="N918" t="s">
        <v>3103</v>
      </c>
      <c r="O918" s="47">
        <v>4</v>
      </c>
    </row>
    <row r="919" spans="1:15" x14ac:dyDescent="0.45">
      <c r="A919" t="s">
        <v>4019</v>
      </c>
      <c r="B919" t="s">
        <v>200</v>
      </c>
      <c r="C919" t="s">
        <v>201</v>
      </c>
      <c r="D919" t="s">
        <v>3276</v>
      </c>
      <c r="E919" t="s">
        <v>3100</v>
      </c>
      <c r="F919" s="33">
        <v>3</v>
      </c>
      <c r="J919" t="s">
        <v>4019</v>
      </c>
      <c r="K919" t="s">
        <v>200</v>
      </c>
      <c r="L919" t="s">
        <v>201</v>
      </c>
      <c r="M919" t="s">
        <v>3276</v>
      </c>
      <c r="N919" t="s">
        <v>3100</v>
      </c>
      <c r="O919" s="47">
        <v>3</v>
      </c>
    </row>
    <row r="920" spans="1:15" x14ac:dyDescent="0.45">
      <c r="A920" t="s">
        <v>4019</v>
      </c>
      <c r="B920" t="s">
        <v>200</v>
      </c>
      <c r="C920" t="s">
        <v>201</v>
      </c>
      <c r="D920" t="s">
        <v>3276</v>
      </c>
      <c r="E920" t="s">
        <v>3112</v>
      </c>
      <c r="F920" s="33">
        <v>3</v>
      </c>
      <c r="J920" t="s">
        <v>4019</v>
      </c>
      <c r="K920" t="s">
        <v>200</v>
      </c>
      <c r="L920" t="s">
        <v>201</v>
      </c>
      <c r="M920" t="s">
        <v>3276</v>
      </c>
      <c r="N920" t="s">
        <v>3112</v>
      </c>
      <c r="O920" s="47">
        <v>3</v>
      </c>
    </row>
    <row r="921" spans="1:15" x14ac:dyDescent="0.45">
      <c r="A921" t="s">
        <v>4019</v>
      </c>
      <c r="B921" t="s">
        <v>316</v>
      </c>
      <c r="C921" t="s">
        <v>317</v>
      </c>
      <c r="D921" t="s">
        <v>3203</v>
      </c>
      <c r="E921" t="s">
        <v>3102</v>
      </c>
      <c r="F921" s="33">
        <v>1</v>
      </c>
      <c r="J921" t="s">
        <v>4019</v>
      </c>
      <c r="K921" t="s">
        <v>316</v>
      </c>
      <c r="L921" t="s">
        <v>317</v>
      </c>
      <c r="M921" t="s">
        <v>3203</v>
      </c>
      <c r="N921" t="s">
        <v>3102</v>
      </c>
      <c r="O921" s="47">
        <v>1</v>
      </c>
    </row>
    <row r="922" spans="1:15" x14ac:dyDescent="0.45">
      <c r="A922" t="s">
        <v>4019</v>
      </c>
      <c r="B922" t="s">
        <v>316</v>
      </c>
      <c r="C922" t="s">
        <v>317</v>
      </c>
      <c r="D922" t="s">
        <v>3203</v>
      </c>
      <c r="E922" t="s">
        <v>3113</v>
      </c>
      <c r="F922" s="33">
        <v>8</v>
      </c>
      <c r="J922" t="s">
        <v>4019</v>
      </c>
      <c r="K922" t="s">
        <v>316</v>
      </c>
      <c r="L922" t="s">
        <v>317</v>
      </c>
      <c r="M922" t="s">
        <v>3203</v>
      </c>
      <c r="N922" t="s">
        <v>3113</v>
      </c>
      <c r="O922" s="47">
        <v>8</v>
      </c>
    </row>
    <row r="923" spans="1:15" x14ac:dyDescent="0.45">
      <c r="A923" t="s">
        <v>4019</v>
      </c>
      <c r="B923" t="s">
        <v>316</v>
      </c>
      <c r="C923" t="s">
        <v>317</v>
      </c>
      <c r="D923" t="s">
        <v>3203</v>
      </c>
      <c r="E923" t="s">
        <v>3402</v>
      </c>
      <c r="F923" s="33">
        <v>17</v>
      </c>
      <c r="J923" t="s">
        <v>4019</v>
      </c>
      <c r="K923" t="s">
        <v>316</v>
      </c>
      <c r="L923" t="s">
        <v>317</v>
      </c>
      <c r="M923" t="s">
        <v>3203</v>
      </c>
      <c r="N923" t="s">
        <v>3402</v>
      </c>
      <c r="O923" s="47">
        <v>17</v>
      </c>
    </row>
    <row r="924" spans="1:15" x14ac:dyDescent="0.45">
      <c r="A924" t="s">
        <v>4019</v>
      </c>
      <c r="B924" t="s">
        <v>316</v>
      </c>
      <c r="C924" t="s">
        <v>317</v>
      </c>
      <c r="D924" t="s">
        <v>3263</v>
      </c>
      <c r="E924" t="s">
        <v>3118</v>
      </c>
      <c r="F924" s="33">
        <v>1</v>
      </c>
      <c r="J924" t="s">
        <v>4019</v>
      </c>
      <c r="K924" t="s">
        <v>316</v>
      </c>
      <c r="L924" t="s">
        <v>317</v>
      </c>
      <c r="M924" t="s">
        <v>3263</v>
      </c>
      <c r="N924" t="s">
        <v>3118</v>
      </c>
      <c r="O924" s="47">
        <v>1</v>
      </c>
    </row>
    <row r="925" spans="1:15" x14ac:dyDescent="0.45">
      <c r="A925" t="s">
        <v>4019</v>
      </c>
      <c r="B925" t="s">
        <v>316</v>
      </c>
      <c r="C925" t="s">
        <v>317</v>
      </c>
      <c r="D925" t="s">
        <v>3263</v>
      </c>
      <c r="E925" t="s">
        <v>3103</v>
      </c>
      <c r="F925" s="33">
        <v>3</v>
      </c>
      <c r="J925" t="s">
        <v>4019</v>
      </c>
      <c r="K925" t="s">
        <v>316</v>
      </c>
      <c r="L925" t="s">
        <v>317</v>
      </c>
      <c r="M925" t="s">
        <v>3263</v>
      </c>
      <c r="N925" t="s">
        <v>3103</v>
      </c>
      <c r="O925" s="47">
        <v>3</v>
      </c>
    </row>
    <row r="926" spans="1:15" x14ac:dyDescent="0.45">
      <c r="A926" t="s">
        <v>4019</v>
      </c>
      <c r="B926" t="s">
        <v>566</v>
      </c>
      <c r="C926" t="s">
        <v>567</v>
      </c>
      <c r="D926" t="s">
        <v>3203</v>
      </c>
      <c r="E926" t="s">
        <v>3109</v>
      </c>
      <c r="F926" s="33">
        <v>1</v>
      </c>
      <c r="J926" t="s">
        <v>4019</v>
      </c>
      <c r="K926" t="s">
        <v>566</v>
      </c>
      <c r="L926" t="s">
        <v>567</v>
      </c>
      <c r="M926" t="s">
        <v>3203</v>
      </c>
      <c r="N926" t="s">
        <v>3109</v>
      </c>
      <c r="O926" s="47">
        <v>1</v>
      </c>
    </row>
    <row r="927" spans="1:15" x14ac:dyDescent="0.45">
      <c r="A927" t="s">
        <v>4019</v>
      </c>
      <c r="B927" t="s">
        <v>566</v>
      </c>
      <c r="C927" t="s">
        <v>567</v>
      </c>
      <c r="D927" t="s">
        <v>3203</v>
      </c>
      <c r="E927" t="s">
        <v>3108</v>
      </c>
      <c r="F927" s="33">
        <v>1</v>
      </c>
      <c r="J927" t="s">
        <v>4019</v>
      </c>
      <c r="K927" t="s">
        <v>566</v>
      </c>
      <c r="L927" t="s">
        <v>567</v>
      </c>
      <c r="M927" t="s">
        <v>3203</v>
      </c>
      <c r="N927" t="s">
        <v>3108</v>
      </c>
      <c r="O927" s="47">
        <v>1</v>
      </c>
    </row>
    <row r="928" spans="1:15" x14ac:dyDescent="0.45">
      <c r="A928" t="s">
        <v>4019</v>
      </c>
      <c r="B928" t="s">
        <v>566</v>
      </c>
      <c r="C928" t="s">
        <v>567</v>
      </c>
      <c r="D928" t="s">
        <v>3263</v>
      </c>
      <c r="E928" t="s">
        <v>3103</v>
      </c>
      <c r="F928" s="33">
        <v>1</v>
      </c>
      <c r="J928" t="s">
        <v>4019</v>
      </c>
      <c r="K928" t="s">
        <v>566</v>
      </c>
      <c r="L928" t="s">
        <v>567</v>
      </c>
      <c r="M928" t="s">
        <v>3263</v>
      </c>
      <c r="N928" t="s">
        <v>3103</v>
      </c>
      <c r="O928" s="47">
        <v>1</v>
      </c>
    </row>
    <row r="929" spans="1:15" x14ac:dyDescent="0.45">
      <c r="A929" t="s">
        <v>4019</v>
      </c>
      <c r="B929" t="s">
        <v>546</v>
      </c>
      <c r="C929" t="s">
        <v>3040</v>
      </c>
      <c r="D929" t="s">
        <v>3203</v>
      </c>
      <c r="E929" t="s">
        <v>3108</v>
      </c>
      <c r="F929" s="33">
        <v>1</v>
      </c>
      <c r="J929" t="s">
        <v>4019</v>
      </c>
      <c r="K929" t="s">
        <v>546</v>
      </c>
      <c r="L929" t="s">
        <v>3040</v>
      </c>
      <c r="M929" t="s">
        <v>3203</v>
      </c>
      <c r="N929" t="s">
        <v>3108</v>
      </c>
      <c r="O929" s="47">
        <v>1</v>
      </c>
    </row>
    <row r="930" spans="1:15" x14ac:dyDescent="0.45">
      <c r="A930" t="s">
        <v>4019</v>
      </c>
      <c r="B930" t="s">
        <v>546</v>
      </c>
      <c r="C930" t="s">
        <v>3040</v>
      </c>
      <c r="D930" t="s">
        <v>3263</v>
      </c>
      <c r="E930" t="s">
        <v>3103</v>
      </c>
      <c r="F930" s="33">
        <v>4</v>
      </c>
      <c r="J930" t="s">
        <v>4019</v>
      </c>
      <c r="K930" t="s">
        <v>546</v>
      </c>
      <c r="L930" t="s">
        <v>3040</v>
      </c>
      <c r="M930" t="s">
        <v>3263</v>
      </c>
      <c r="N930" t="s">
        <v>3103</v>
      </c>
      <c r="O930" s="47">
        <v>4</v>
      </c>
    </row>
    <row r="931" spans="1:15" x14ac:dyDescent="0.45">
      <c r="A931" t="s">
        <v>4019</v>
      </c>
      <c r="B931" t="s">
        <v>546</v>
      </c>
      <c r="C931" t="s">
        <v>3040</v>
      </c>
      <c r="D931" t="s">
        <v>3276</v>
      </c>
      <c r="E931" t="s">
        <v>3100</v>
      </c>
      <c r="F931" s="33">
        <v>2</v>
      </c>
      <c r="J931" t="s">
        <v>4019</v>
      </c>
      <c r="K931" t="s">
        <v>546</v>
      </c>
      <c r="L931" t="s">
        <v>3040</v>
      </c>
      <c r="M931" t="s">
        <v>3276</v>
      </c>
      <c r="N931" t="s">
        <v>3100</v>
      </c>
      <c r="O931" s="47">
        <v>2</v>
      </c>
    </row>
    <row r="932" spans="1:15" x14ac:dyDescent="0.45">
      <c r="A932" t="s">
        <v>4019</v>
      </c>
      <c r="B932" t="s">
        <v>546</v>
      </c>
      <c r="C932" t="s">
        <v>3040</v>
      </c>
      <c r="D932" t="s">
        <v>3276</v>
      </c>
      <c r="E932" t="s">
        <v>3112</v>
      </c>
      <c r="F932" s="33">
        <v>1</v>
      </c>
      <c r="J932" t="s">
        <v>4019</v>
      </c>
      <c r="K932" t="s">
        <v>546</v>
      </c>
      <c r="L932" t="s">
        <v>3040</v>
      </c>
      <c r="M932" t="s">
        <v>3276</v>
      </c>
      <c r="N932" t="s">
        <v>3112</v>
      </c>
      <c r="O932" s="47">
        <v>1</v>
      </c>
    </row>
    <row r="933" spans="1:15" x14ac:dyDescent="0.45">
      <c r="A933" t="s">
        <v>4019</v>
      </c>
      <c r="B933" t="s">
        <v>280</v>
      </c>
      <c r="C933" t="s">
        <v>281</v>
      </c>
      <c r="D933" t="s">
        <v>3243</v>
      </c>
      <c r="E933" t="s">
        <v>3104</v>
      </c>
      <c r="F933" s="33">
        <v>1</v>
      </c>
      <c r="J933" t="s">
        <v>4019</v>
      </c>
      <c r="K933" t="s">
        <v>280</v>
      </c>
      <c r="L933" t="s">
        <v>281</v>
      </c>
      <c r="M933" t="s">
        <v>3243</v>
      </c>
      <c r="N933" t="s">
        <v>3104</v>
      </c>
      <c r="O933" s="47">
        <v>1</v>
      </c>
    </row>
    <row r="934" spans="1:15" x14ac:dyDescent="0.45">
      <c r="A934" t="s">
        <v>4019</v>
      </c>
      <c r="B934" t="s">
        <v>280</v>
      </c>
      <c r="C934" t="s">
        <v>281</v>
      </c>
      <c r="D934" t="s">
        <v>3263</v>
      </c>
      <c r="E934" t="s">
        <v>3118</v>
      </c>
      <c r="F934" s="33">
        <v>1</v>
      </c>
      <c r="J934" t="s">
        <v>4019</v>
      </c>
      <c r="K934" t="s">
        <v>280</v>
      </c>
      <c r="L934" t="s">
        <v>281</v>
      </c>
      <c r="M934" t="s">
        <v>3263</v>
      </c>
      <c r="N934" t="s">
        <v>3118</v>
      </c>
      <c r="O934" s="47">
        <v>1</v>
      </c>
    </row>
    <row r="935" spans="1:15" x14ac:dyDescent="0.45">
      <c r="A935" t="s">
        <v>4019</v>
      </c>
      <c r="B935" t="s">
        <v>280</v>
      </c>
      <c r="C935" t="s">
        <v>281</v>
      </c>
      <c r="D935" t="s">
        <v>3263</v>
      </c>
      <c r="E935" t="s">
        <v>3103</v>
      </c>
      <c r="F935" s="33">
        <v>4</v>
      </c>
      <c r="J935" t="s">
        <v>4019</v>
      </c>
      <c r="K935" t="s">
        <v>280</v>
      </c>
      <c r="L935" t="s">
        <v>281</v>
      </c>
      <c r="M935" t="s">
        <v>3263</v>
      </c>
      <c r="N935" t="s">
        <v>3103</v>
      </c>
      <c r="O935" s="47">
        <v>4</v>
      </c>
    </row>
    <row r="936" spans="1:15" x14ac:dyDescent="0.45">
      <c r="A936" t="s">
        <v>4019</v>
      </c>
      <c r="B936" t="s">
        <v>280</v>
      </c>
      <c r="C936" t="s">
        <v>281</v>
      </c>
      <c r="D936" t="s">
        <v>3276</v>
      </c>
      <c r="E936" t="s">
        <v>3112</v>
      </c>
      <c r="F936" s="33">
        <v>4</v>
      </c>
      <c r="J936" t="s">
        <v>4019</v>
      </c>
      <c r="K936" t="s">
        <v>280</v>
      </c>
      <c r="L936" t="s">
        <v>281</v>
      </c>
      <c r="M936" t="s">
        <v>3276</v>
      </c>
      <c r="N936" t="s">
        <v>3112</v>
      </c>
      <c r="O936" s="47">
        <v>4</v>
      </c>
    </row>
    <row r="937" spans="1:15" x14ac:dyDescent="0.45">
      <c r="A937" t="s">
        <v>4019</v>
      </c>
      <c r="B937" t="s">
        <v>1261</v>
      </c>
      <c r="C937" t="s">
        <v>1262</v>
      </c>
      <c r="D937" t="s">
        <v>3342</v>
      </c>
      <c r="E937" t="s">
        <v>3115</v>
      </c>
      <c r="F937" s="33">
        <v>9</v>
      </c>
      <c r="J937" t="s">
        <v>4019</v>
      </c>
      <c r="K937" t="s">
        <v>1261</v>
      </c>
      <c r="L937" t="s">
        <v>1262</v>
      </c>
      <c r="M937" t="s">
        <v>3342</v>
      </c>
      <c r="N937" t="s">
        <v>3115</v>
      </c>
      <c r="O937" s="47">
        <v>9</v>
      </c>
    </row>
    <row r="938" spans="1:15" x14ac:dyDescent="0.45">
      <c r="A938" t="s">
        <v>4019</v>
      </c>
      <c r="B938" t="s">
        <v>1261</v>
      </c>
      <c r="C938" t="s">
        <v>1262</v>
      </c>
      <c r="D938" t="s">
        <v>3342</v>
      </c>
      <c r="E938" t="s">
        <v>3116</v>
      </c>
      <c r="F938" s="33">
        <v>5</v>
      </c>
      <c r="J938" t="s">
        <v>4019</v>
      </c>
      <c r="K938" t="s">
        <v>1261</v>
      </c>
      <c r="L938" t="s">
        <v>1262</v>
      </c>
      <c r="M938" t="s">
        <v>3342</v>
      </c>
      <c r="N938" t="s">
        <v>3116</v>
      </c>
      <c r="O938" s="47">
        <v>5</v>
      </c>
    </row>
    <row r="939" spans="1:15" x14ac:dyDescent="0.45">
      <c r="A939" t="s">
        <v>4019</v>
      </c>
      <c r="B939" t="s">
        <v>486</v>
      </c>
      <c r="C939" t="s">
        <v>487</v>
      </c>
      <c r="D939" t="s">
        <v>3342</v>
      </c>
      <c r="E939" t="s">
        <v>3115</v>
      </c>
      <c r="F939" s="33">
        <v>3</v>
      </c>
      <c r="J939" t="s">
        <v>4019</v>
      </c>
      <c r="K939" t="s">
        <v>486</v>
      </c>
      <c r="L939" t="s">
        <v>487</v>
      </c>
      <c r="M939" t="s">
        <v>3342</v>
      </c>
      <c r="N939" t="s">
        <v>3115</v>
      </c>
      <c r="O939" s="47">
        <v>3</v>
      </c>
    </row>
    <row r="940" spans="1:15" x14ac:dyDescent="0.45">
      <c r="A940" t="s">
        <v>4019</v>
      </c>
      <c r="B940" t="s">
        <v>486</v>
      </c>
      <c r="C940" t="s">
        <v>487</v>
      </c>
      <c r="D940" t="s">
        <v>3342</v>
      </c>
      <c r="E940" t="s">
        <v>3116</v>
      </c>
      <c r="F940" s="33">
        <v>2</v>
      </c>
      <c r="J940" t="s">
        <v>4019</v>
      </c>
      <c r="K940" t="s">
        <v>486</v>
      </c>
      <c r="L940" t="s">
        <v>487</v>
      </c>
      <c r="M940" t="s">
        <v>3342</v>
      </c>
      <c r="N940" t="s">
        <v>3116</v>
      </c>
      <c r="O940" s="47">
        <v>2</v>
      </c>
    </row>
    <row r="941" spans="1:15" x14ac:dyDescent="0.45">
      <c r="A941" t="s">
        <v>4019</v>
      </c>
      <c r="B941" t="s">
        <v>486</v>
      </c>
      <c r="C941" t="s">
        <v>487</v>
      </c>
      <c r="D941" t="s">
        <v>3203</v>
      </c>
      <c r="E941" t="s">
        <v>3108</v>
      </c>
      <c r="F941" s="33">
        <v>1</v>
      </c>
      <c r="J941" t="s">
        <v>4019</v>
      </c>
      <c r="K941" t="s">
        <v>486</v>
      </c>
      <c r="L941" t="s">
        <v>487</v>
      </c>
      <c r="M941" t="s">
        <v>3203</v>
      </c>
      <c r="N941" t="s">
        <v>3108</v>
      </c>
      <c r="O941" s="47">
        <v>1</v>
      </c>
    </row>
    <row r="942" spans="1:15" x14ac:dyDescent="0.45">
      <c r="A942" t="s">
        <v>4019</v>
      </c>
      <c r="B942" t="s">
        <v>486</v>
      </c>
      <c r="C942" t="s">
        <v>487</v>
      </c>
      <c r="D942" t="s">
        <v>3203</v>
      </c>
      <c r="E942" t="s">
        <v>3113</v>
      </c>
      <c r="F942" s="33">
        <v>10</v>
      </c>
      <c r="J942" t="s">
        <v>4019</v>
      </c>
      <c r="K942" t="s">
        <v>486</v>
      </c>
      <c r="L942" t="s">
        <v>487</v>
      </c>
      <c r="M942" t="s">
        <v>3203</v>
      </c>
      <c r="N942" t="s">
        <v>3113</v>
      </c>
      <c r="O942" s="47">
        <v>10</v>
      </c>
    </row>
    <row r="943" spans="1:15" x14ac:dyDescent="0.45">
      <c r="A943" t="s">
        <v>4019</v>
      </c>
      <c r="B943" t="s">
        <v>486</v>
      </c>
      <c r="C943" t="s">
        <v>487</v>
      </c>
      <c r="D943" t="s">
        <v>3203</v>
      </c>
      <c r="E943" t="s">
        <v>3402</v>
      </c>
      <c r="F943" s="33">
        <v>1</v>
      </c>
      <c r="J943" t="s">
        <v>4019</v>
      </c>
      <c r="K943" t="s">
        <v>486</v>
      </c>
      <c r="L943" t="s">
        <v>487</v>
      </c>
      <c r="M943" t="s">
        <v>3203</v>
      </c>
      <c r="N943" t="s">
        <v>3402</v>
      </c>
      <c r="O943" s="47">
        <v>1</v>
      </c>
    </row>
    <row r="944" spans="1:15" x14ac:dyDescent="0.45">
      <c r="A944" t="s">
        <v>4019</v>
      </c>
      <c r="B944" t="s">
        <v>486</v>
      </c>
      <c r="C944" t="s">
        <v>487</v>
      </c>
      <c r="D944" t="s">
        <v>3243</v>
      </c>
      <c r="E944" t="s">
        <v>3104</v>
      </c>
      <c r="F944" s="33">
        <v>1</v>
      </c>
      <c r="J944" t="s">
        <v>4019</v>
      </c>
      <c r="K944" t="s">
        <v>486</v>
      </c>
      <c r="L944" t="s">
        <v>487</v>
      </c>
      <c r="M944" t="s">
        <v>3243</v>
      </c>
      <c r="N944" t="s">
        <v>3104</v>
      </c>
      <c r="O944" s="47">
        <v>1</v>
      </c>
    </row>
    <row r="945" spans="1:15" x14ac:dyDescent="0.45">
      <c r="A945" t="s">
        <v>4019</v>
      </c>
      <c r="B945" t="s">
        <v>486</v>
      </c>
      <c r="C945" t="s">
        <v>487</v>
      </c>
      <c r="D945" t="s">
        <v>3263</v>
      </c>
      <c r="E945" t="s">
        <v>3103</v>
      </c>
      <c r="F945" s="33">
        <v>3</v>
      </c>
      <c r="J945" t="s">
        <v>4019</v>
      </c>
      <c r="K945" t="s">
        <v>486</v>
      </c>
      <c r="L945" t="s">
        <v>487</v>
      </c>
      <c r="M945" t="s">
        <v>3263</v>
      </c>
      <c r="N945" t="s">
        <v>3103</v>
      </c>
      <c r="O945" s="47">
        <v>3</v>
      </c>
    </row>
    <row r="946" spans="1:15" x14ac:dyDescent="0.45">
      <c r="A946" t="s">
        <v>4019</v>
      </c>
      <c r="B946" t="s">
        <v>486</v>
      </c>
      <c r="C946" t="s">
        <v>487</v>
      </c>
      <c r="D946" t="s">
        <v>3276</v>
      </c>
      <c r="E946" t="s">
        <v>3100</v>
      </c>
      <c r="F946" s="33">
        <v>3</v>
      </c>
      <c r="J946" t="s">
        <v>4019</v>
      </c>
      <c r="K946" t="s">
        <v>486</v>
      </c>
      <c r="L946" t="s">
        <v>487</v>
      </c>
      <c r="M946" t="s">
        <v>3276</v>
      </c>
      <c r="N946" t="s">
        <v>3100</v>
      </c>
      <c r="O946" s="47">
        <v>3</v>
      </c>
    </row>
    <row r="947" spans="1:15" x14ac:dyDescent="0.45">
      <c r="A947" t="s">
        <v>4019</v>
      </c>
      <c r="B947" t="s">
        <v>486</v>
      </c>
      <c r="C947" t="s">
        <v>487</v>
      </c>
      <c r="D947" t="s">
        <v>3276</v>
      </c>
      <c r="E947" t="s">
        <v>3112</v>
      </c>
      <c r="F947" s="33">
        <v>1</v>
      </c>
      <c r="J947" t="s">
        <v>4019</v>
      </c>
      <c r="K947" t="s">
        <v>486</v>
      </c>
      <c r="L947" t="s">
        <v>487</v>
      </c>
      <c r="M947" t="s">
        <v>3276</v>
      </c>
      <c r="N947" t="s">
        <v>3112</v>
      </c>
      <c r="O947" s="47">
        <v>1</v>
      </c>
    </row>
    <row r="948" spans="1:15" x14ac:dyDescent="0.45">
      <c r="A948" t="s">
        <v>4019</v>
      </c>
      <c r="B948" t="s">
        <v>1290</v>
      </c>
      <c r="C948" t="s">
        <v>1291</v>
      </c>
      <c r="D948" t="s">
        <v>3342</v>
      </c>
      <c r="E948" t="s">
        <v>3119</v>
      </c>
      <c r="F948" s="33">
        <v>1</v>
      </c>
      <c r="J948" t="s">
        <v>4019</v>
      </c>
      <c r="K948" t="s">
        <v>1290</v>
      </c>
      <c r="L948" t="s">
        <v>1291</v>
      </c>
      <c r="M948" t="s">
        <v>3342</v>
      </c>
      <c r="N948" t="s">
        <v>3119</v>
      </c>
      <c r="O948" s="47">
        <v>1</v>
      </c>
    </row>
    <row r="949" spans="1:15" x14ac:dyDescent="0.45">
      <c r="A949" t="s">
        <v>4019</v>
      </c>
      <c r="B949" t="s">
        <v>1290</v>
      </c>
      <c r="C949" t="s">
        <v>1291</v>
      </c>
      <c r="D949" t="s">
        <v>3203</v>
      </c>
      <c r="E949" t="s">
        <v>3113</v>
      </c>
      <c r="F949" s="33">
        <v>42</v>
      </c>
      <c r="J949" t="s">
        <v>4019</v>
      </c>
      <c r="K949" t="s">
        <v>1290</v>
      </c>
      <c r="L949" t="s">
        <v>1291</v>
      </c>
      <c r="M949" t="s">
        <v>3203</v>
      </c>
      <c r="N949" t="s">
        <v>3113</v>
      </c>
      <c r="O949" s="47">
        <v>42</v>
      </c>
    </row>
    <row r="950" spans="1:15" x14ac:dyDescent="0.45">
      <c r="A950" t="s">
        <v>4019</v>
      </c>
      <c r="B950" t="s">
        <v>1290</v>
      </c>
      <c r="C950" t="s">
        <v>1291</v>
      </c>
      <c r="D950" t="s">
        <v>3243</v>
      </c>
      <c r="E950" t="s">
        <v>3104</v>
      </c>
      <c r="F950" s="33">
        <v>1</v>
      </c>
      <c r="J950" t="s">
        <v>4019</v>
      </c>
      <c r="K950" t="s">
        <v>1290</v>
      </c>
      <c r="L950" t="s">
        <v>1291</v>
      </c>
      <c r="M950" t="s">
        <v>3243</v>
      </c>
      <c r="N950" t="s">
        <v>3104</v>
      </c>
      <c r="O950" s="47">
        <v>1</v>
      </c>
    </row>
    <row r="951" spans="1:15" x14ac:dyDescent="0.45">
      <c r="A951" t="s">
        <v>4019</v>
      </c>
      <c r="B951" t="s">
        <v>1290</v>
      </c>
      <c r="C951" t="s">
        <v>1291</v>
      </c>
      <c r="D951" t="s">
        <v>3263</v>
      </c>
      <c r="E951" t="s">
        <v>3103</v>
      </c>
      <c r="F951" s="33">
        <v>2</v>
      </c>
      <c r="J951" t="s">
        <v>4019</v>
      </c>
      <c r="K951" t="s">
        <v>1290</v>
      </c>
      <c r="L951" t="s">
        <v>1291</v>
      </c>
      <c r="M951" t="s">
        <v>3263</v>
      </c>
      <c r="N951" t="s">
        <v>3103</v>
      </c>
      <c r="O951" s="47">
        <v>2</v>
      </c>
    </row>
    <row r="952" spans="1:15" x14ac:dyDescent="0.45">
      <c r="A952" t="s">
        <v>4019</v>
      </c>
      <c r="B952" t="s">
        <v>1290</v>
      </c>
      <c r="C952" t="s">
        <v>1291</v>
      </c>
      <c r="D952" t="s">
        <v>3276</v>
      </c>
      <c r="E952" t="s">
        <v>3100</v>
      </c>
      <c r="F952" s="33">
        <v>2</v>
      </c>
      <c r="J952" t="s">
        <v>4019</v>
      </c>
      <c r="K952" t="s">
        <v>1290</v>
      </c>
      <c r="L952" t="s">
        <v>1291</v>
      </c>
      <c r="M952" t="s">
        <v>3276</v>
      </c>
      <c r="N952" t="s">
        <v>3100</v>
      </c>
      <c r="O952" s="47">
        <v>2</v>
      </c>
    </row>
    <row r="953" spans="1:15" x14ac:dyDescent="0.45">
      <c r="A953" t="s">
        <v>4019</v>
      </c>
      <c r="B953" t="s">
        <v>1290</v>
      </c>
      <c r="C953" t="s">
        <v>1291</v>
      </c>
      <c r="D953" t="s">
        <v>3276</v>
      </c>
      <c r="E953" t="s">
        <v>3112</v>
      </c>
      <c r="F953" s="33">
        <v>6</v>
      </c>
      <c r="J953" t="s">
        <v>4019</v>
      </c>
      <c r="K953" t="s">
        <v>1290</v>
      </c>
      <c r="L953" t="s">
        <v>1291</v>
      </c>
      <c r="M953" t="s">
        <v>3276</v>
      </c>
      <c r="N953" t="s">
        <v>3112</v>
      </c>
      <c r="O953" s="47">
        <v>6</v>
      </c>
    </row>
    <row r="954" spans="1:15" x14ac:dyDescent="0.45">
      <c r="A954" t="s">
        <v>4019</v>
      </c>
      <c r="B954" t="s">
        <v>96</v>
      </c>
      <c r="C954" t="s">
        <v>97</v>
      </c>
      <c r="D954" t="s">
        <v>3263</v>
      </c>
      <c r="E954" t="s">
        <v>3103</v>
      </c>
      <c r="F954" s="33">
        <v>1</v>
      </c>
      <c r="J954" t="s">
        <v>4019</v>
      </c>
      <c r="K954" t="s">
        <v>96</v>
      </c>
      <c r="L954" t="s">
        <v>97</v>
      </c>
      <c r="M954" t="s">
        <v>3263</v>
      </c>
      <c r="N954" t="s">
        <v>3103</v>
      </c>
      <c r="O954" s="47">
        <v>1</v>
      </c>
    </row>
    <row r="955" spans="1:15" x14ac:dyDescent="0.45">
      <c r="A955" t="s">
        <v>4019</v>
      </c>
      <c r="B955" t="s">
        <v>96</v>
      </c>
      <c r="C955" t="s">
        <v>97</v>
      </c>
      <c r="D955" t="s">
        <v>3276</v>
      </c>
      <c r="E955" t="s">
        <v>3112</v>
      </c>
      <c r="F955" s="33">
        <v>2</v>
      </c>
      <c r="J955" t="s">
        <v>4019</v>
      </c>
      <c r="K955" t="s">
        <v>96</v>
      </c>
      <c r="L955" t="s">
        <v>97</v>
      </c>
      <c r="M955" t="s">
        <v>3276</v>
      </c>
      <c r="N955" t="s">
        <v>3112</v>
      </c>
      <c r="O955" s="47">
        <v>2</v>
      </c>
    </row>
    <row r="956" spans="1:15" x14ac:dyDescent="0.45">
      <c r="A956" t="s">
        <v>4019</v>
      </c>
      <c r="B956" t="s">
        <v>554</v>
      </c>
      <c r="C956" t="s">
        <v>555</v>
      </c>
      <c r="D956" t="s">
        <v>3203</v>
      </c>
      <c r="E956" t="s">
        <v>3109</v>
      </c>
      <c r="F956" s="33">
        <v>1</v>
      </c>
      <c r="J956" t="s">
        <v>4019</v>
      </c>
      <c r="K956" t="s">
        <v>554</v>
      </c>
      <c r="L956" t="s">
        <v>555</v>
      </c>
      <c r="M956" t="s">
        <v>3203</v>
      </c>
      <c r="N956" t="s">
        <v>3109</v>
      </c>
      <c r="O956" s="47">
        <v>1</v>
      </c>
    </row>
    <row r="957" spans="1:15" x14ac:dyDescent="0.45">
      <c r="A957" t="s">
        <v>4019</v>
      </c>
      <c r="B957" t="s">
        <v>554</v>
      </c>
      <c r="C957" t="s">
        <v>555</v>
      </c>
      <c r="D957" t="s">
        <v>3243</v>
      </c>
      <c r="E957" t="s">
        <v>3104</v>
      </c>
      <c r="F957" s="33">
        <v>2</v>
      </c>
      <c r="J957" t="s">
        <v>4019</v>
      </c>
      <c r="K957" t="s">
        <v>554</v>
      </c>
      <c r="L957" t="s">
        <v>555</v>
      </c>
      <c r="M957" t="s">
        <v>3243</v>
      </c>
      <c r="N957" t="s">
        <v>3104</v>
      </c>
      <c r="O957" s="47">
        <v>2</v>
      </c>
    </row>
    <row r="958" spans="1:15" x14ac:dyDescent="0.45">
      <c r="A958" t="s">
        <v>4019</v>
      </c>
      <c r="B958" t="s">
        <v>554</v>
      </c>
      <c r="C958" t="s">
        <v>555</v>
      </c>
      <c r="D958" t="s">
        <v>3263</v>
      </c>
      <c r="E958" t="s">
        <v>3103</v>
      </c>
      <c r="F958" s="33">
        <v>19</v>
      </c>
      <c r="J958" t="s">
        <v>4019</v>
      </c>
      <c r="K958" t="s">
        <v>554</v>
      </c>
      <c r="L958" t="s">
        <v>555</v>
      </c>
      <c r="M958" t="s">
        <v>3263</v>
      </c>
      <c r="N958" t="s">
        <v>3103</v>
      </c>
      <c r="O958" s="47">
        <v>19</v>
      </c>
    </row>
    <row r="959" spans="1:15" x14ac:dyDescent="0.45">
      <c r="A959" t="s">
        <v>4019</v>
      </c>
      <c r="B959" t="s">
        <v>554</v>
      </c>
      <c r="C959" t="s">
        <v>555</v>
      </c>
      <c r="D959" t="s">
        <v>3276</v>
      </c>
      <c r="E959" t="s">
        <v>3100</v>
      </c>
      <c r="F959" s="33">
        <v>4</v>
      </c>
      <c r="J959" t="s">
        <v>4019</v>
      </c>
      <c r="K959" t="s">
        <v>554</v>
      </c>
      <c r="L959" t="s">
        <v>555</v>
      </c>
      <c r="M959" t="s">
        <v>3276</v>
      </c>
      <c r="N959" t="s">
        <v>3100</v>
      </c>
      <c r="O959" s="47">
        <v>4</v>
      </c>
    </row>
    <row r="960" spans="1:15" x14ac:dyDescent="0.45">
      <c r="A960" t="s">
        <v>4019</v>
      </c>
      <c r="B960" t="s">
        <v>554</v>
      </c>
      <c r="C960" t="s">
        <v>555</v>
      </c>
      <c r="D960" t="s">
        <v>3276</v>
      </c>
      <c r="E960" t="s">
        <v>3112</v>
      </c>
      <c r="F960" s="33">
        <v>7</v>
      </c>
      <c r="J960" t="s">
        <v>4019</v>
      </c>
      <c r="K960" t="s">
        <v>554</v>
      </c>
      <c r="L960" t="s">
        <v>555</v>
      </c>
      <c r="M960" t="s">
        <v>3276</v>
      </c>
      <c r="N960" t="s">
        <v>3112</v>
      </c>
      <c r="O960" s="47">
        <v>7</v>
      </c>
    </row>
    <row r="961" spans="1:15" x14ac:dyDescent="0.45">
      <c r="A961" t="s">
        <v>4019</v>
      </c>
      <c r="B961" t="s">
        <v>208</v>
      </c>
      <c r="C961" t="s">
        <v>209</v>
      </c>
      <c r="D961" t="s">
        <v>3342</v>
      </c>
      <c r="E961" t="s">
        <v>3115</v>
      </c>
      <c r="F961" s="33">
        <v>5</v>
      </c>
      <c r="J961" t="s">
        <v>4019</v>
      </c>
      <c r="K961" t="s">
        <v>208</v>
      </c>
      <c r="L961" t="s">
        <v>209</v>
      </c>
      <c r="M961" t="s">
        <v>3342</v>
      </c>
      <c r="N961" t="s">
        <v>3115</v>
      </c>
      <c r="O961" s="47">
        <v>5</v>
      </c>
    </row>
    <row r="962" spans="1:15" x14ac:dyDescent="0.45">
      <c r="A962" t="s">
        <v>4019</v>
      </c>
      <c r="B962" t="s">
        <v>208</v>
      </c>
      <c r="C962" t="s">
        <v>209</v>
      </c>
      <c r="D962" t="s">
        <v>3342</v>
      </c>
      <c r="E962" t="s">
        <v>3116</v>
      </c>
      <c r="F962" s="33">
        <v>1</v>
      </c>
      <c r="J962" t="s">
        <v>4019</v>
      </c>
      <c r="K962" t="s">
        <v>208</v>
      </c>
      <c r="L962" t="s">
        <v>209</v>
      </c>
      <c r="M962" t="s">
        <v>3342</v>
      </c>
      <c r="N962" t="s">
        <v>3116</v>
      </c>
      <c r="O962" s="47">
        <v>1</v>
      </c>
    </row>
    <row r="963" spans="1:15" x14ac:dyDescent="0.45">
      <c r="A963" t="s">
        <v>4019</v>
      </c>
      <c r="B963" t="s">
        <v>208</v>
      </c>
      <c r="C963" t="s">
        <v>209</v>
      </c>
      <c r="D963" t="s">
        <v>3203</v>
      </c>
      <c r="E963" t="s">
        <v>3102</v>
      </c>
      <c r="F963" s="33">
        <v>1</v>
      </c>
      <c r="J963" t="s">
        <v>4019</v>
      </c>
      <c r="K963" t="s">
        <v>208</v>
      </c>
      <c r="L963" t="s">
        <v>209</v>
      </c>
      <c r="M963" t="s">
        <v>3203</v>
      </c>
      <c r="N963" t="s">
        <v>3102</v>
      </c>
      <c r="O963" s="47">
        <v>1</v>
      </c>
    </row>
    <row r="964" spans="1:15" x14ac:dyDescent="0.45">
      <c r="A964" t="s">
        <v>4019</v>
      </c>
      <c r="B964" t="s">
        <v>208</v>
      </c>
      <c r="C964" t="s">
        <v>209</v>
      </c>
      <c r="D964" t="s">
        <v>3203</v>
      </c>
      <c r="E964" t="s">
        <v>3113</v>
      </c>
      <c r="F964" s="33">
        <v>30</v>
      </c>
      <c r="J964" t="s">
        <v>4019</v>
      </c>
      <c r="K964" t="s">
        <v>208</v>
      </c>
      <c r="L964" t="s">
        <v>209</v>
      </c>
      <c r="M964" t="s">
        <v>3203</v>
      </c>
      <c r="N964" t="s">
        <v>3113</v>
      </c>
      <c r="O964" s="47">
        <v>30</v>
      </c>
    </row>
    <row r="965" spans="1:15" x14ac:dyDescent="0.45">
      <c r="A965" t="s">
        <v>4019</v>
      </c>
      <c r="B965" t="s">
        <v>208</v>
      </c>
      <c r="C965" t="s">
        <v>209</v>
      </c>
      <c r="D965" t="s">
        <v>3203</v>
      </c>
      <c r="E965" t="s">
        <v>3402</v>
      </c>
      <c r="F965" s="33">
        <v>22</v>
      </c>
      <c r="J965" t="s">
        <v>4019</v>
      </c>
      <c r="K965" t="s">
        <v>208</v>
      </c>
      <c r="L965" t="s">
        <v>209</v>
      </c>
      <c r="M965" t="s">
        <v>3203</v>
      </c>
      <c r="N965" t="s">
        <v>3402</v>
      </c>
      <c r="O965" s="47">
        <v>22</v>
      </c>
    </row>
    <row r="966" spans="1:15" x14ac:dyDescent="0.45">
      <c r="A966" t="s">
        <v>4019</v>
      </c>
      <c r="B966" t="s">
        <v>208</v>
      </c>
      <c r="C966" t="s">
        <v>209</v>
      </c>
      <c r="D966" t="s">
        <v>3243</v>
      </c>
      <c r="E966" t="s">
        <v>3106</v>
      </c>
      <c r="F966" s="33">
        <v>1</v>
      </c>
      <c r="J966" t="s">
        <v>4019</v>
      </c>
      <c r="K966" t="s">
        <v>208</v>
      </c>
      <c r="L966" t="s">
        <v>209</v>
      </c>
      <c r="M966" t="s">
        <v>3243</v>
      </c>
      <c r="N966" t="s">
        <v>3106</v>
      </c>
      <c r="O966" s="47">
        <v>1</v>
      </c>
    </row>
    <row r="967" spans="1:15" x14ac:dyDescent="0.45">
      <c r="A967" t="s">
        <v>4019</v>
      </c>
      <c r="B967" t="s">
        <v>208</v>
      </c>
      <c r="C967" t="s">
        <v>209</v>
      </c>
      <c r="D967" t="s">
        <v>3263</v>
      </c>
      <c r="E967" t="s">
        <v>3103</v>
      </c>
      <c r="F967" s="33">
        <v>22</v>
      </c>
      <c r="J967" t="s">
        <v>4019</v>
      </c>
      <c r="K967" t="s">
        <v>208</v>
      </c>
      <c r="L967" t="s">
        <v>209</v>
      </c>
      <c r="M967" t="s">
        <v>3263</v>
      </c>
      <c r="N967" t="s">
        <v>3103</v>
      </c>
      <c r="O967" s="47">
        <v>22</v>
      </c>
    </row>
    <row r="968" spans="1:15" x14ac:dyDescent="0.45">
      <c r="A968" t="s">
        <v>4019</v>
      </c>
      <c r="B968" t="s">
        <v>208</v>
      </c>
      <c r="C968" t="s">
        <v>209</v>
      </c>
      <c r="D968" t="s">
        <v>3276</v>
      </c>
      <c r="E968" t="s">
        <v>3112</v>
      </c>
      <c r="F968" s="33">
        <v>5</v>
      </c>
      <c r="J968" t="s">
        <v>4019</v>
      </c>
      <c r="K968" t="s">
        <v>208</v>
      </c>
      <c r="L968" t="s">
        <v>209</v>
      </c>
      <c r="M968" t="s">
        <v>3276</v>
      </c>
      <c r="N968" t="s">
        <v>3112</v>
      </c>
      <c r="O968" s="47">
        <v>5</v>
      </c>
    </row>
    <row r="969" spans="1:15" x14ac:dyDescent="0.45">
      <c r="A969" t="s">
        <v>4019</v>
      </c>
      <c r="B969" t="s">
        <v>105</v>
      </c>
      <c r="C969" t="s">
        <v>106</v>
      </c>
      <c r="D969" t="s">
        <v>3342</v>
      </c>
      <c r="E969" t="s">
        <v>3115</v>
      </c>
      <c r="F969" s="33">
        <v>11</v>
      </c>
      <c r="J969" t="s">
        <v>4019</v>
      </c>
      <c r="K969" t="s">
        <v>105</v>
      </c>
      <c r="L969" t="s">
        <v>106</v>
      </c>
      <c r="M969" t="s">
        <v>3342</v>
      </c>
      <c r="N969" t="s">
        <v>3115</v>
      </c>
      <c r="O969" s="47">
        <v>11</v>
      </c>
    </row>
    <row r="970" spans="1:15" x14ac:dyDescent="0.45">
      <c r="A970" t="s">
        <v>4019</v>
      </c>
      <c r="B970" t="s">
        <v>105</v>
      </c>
      <c r="C970" t="s">
        <v>106</v>
      </c>
      <c r="D970" t="s">
        <v>3342</v>
      </c>
      <c r="E970" t="s">
        <v>3116</v>
      </c>
      <c r="F970" s="33">
        <v>2</v>
      </c>
      <c r="J970" t="s">
        <v>4019</v>
      </c>
      <c r="K970" t="s">
        <v>105</v>
      </c>
      <c r="L970" t="s">
        <v>106</v>
      </c>
      <c r="M970" t="s">
        <v>3342</v>
      </c>
      <c r="N970" t="s">
        <v>3116</v>
      </c>
      <c r="O970" s="47">
        <v>2</v>
      </c>
    </row>
    <row r="971" spans="1:15" x14ac:dyDescent="0.45">
      <c r="A971" t="s">
        <v>4019</v>
      </c>
      <c r="B971" t="s">
        <v>105</v>
      </c>
      <c r="C971" t="s">
        <v>106</v>
      </c>
      <c r="D971" t="s">
        <v>3203</v>
      </c>
      <c r="E971" t="s">
        <v>3102</v>
      </c>
      <c r="F971" s="33">
        <v>1</v>
      </c>
      <c r="J971" t="s">
        <v>4019</v>
      </c>
      <c r="K971" t="s">
        <v>105</v>
      </c>
      <c r="L971" t="s">
        <v>106</v>
      </c>
      <c r="M971" t="s">
        <v>3203</v>
      </c>
      <c r="N971" t="s">
        <v>3102</v>
      </c>
      <c r="O971" s="47">
        <v>1</v>
      </c>
    </row>
    <row r="972" spans="1:15" x14ac:dyDescent="0.45">
      <c r="A972" t="s">
        <v>4019</v>
      </c>
      <c r="B972" t="s">
        <v>105</v>
      </c>
      <c r="C972" t="s">
        <v>106</v>
      </c>
      <c r="D972" t="s">
        <v>3276</v>
      </c>
      <c r="E972" t="s">
        <v>3100</v>
      </c>
      <c r="F972" s="33">
        <v>7</v>
      </c>
      <c r="J972" t="s">
        <v>4019</v>
      </c>
      <c r="K972" t="s">
        <v>105</v>
      </c>
      <c r="L972" t="s">
        <v>106</v>
      </c>
      <c r="M972" t="s">
        <v>3276</v>
      </c>
      <c r="N972" t="s">
        <v>3100</v>
      </c>
      <c r="O972" s="47">
        <v>7</v>
      </c>
    </row>
    <row r="973" spans="1:15" x14ac:dyDescent="0.45">
      <c r="A973" t="s">
        <v>4019</v>
      </c>
      <c r="B973" t="s">
        <v>578</v>
      </c>
      <c r="C973" t="s">
        <v>579</v>
      </c>
      <c r="D973" t="s">
        <v>3203</v>
      </c>
      <c r="E973" t="s">
        <v>3113</v>
      </c>
      <c r="F973" s="33">
        <v>14</v>
      </c>
      <c r="J973" t="s">
        <v>4019</v>
      </c>
      <c r="K973" t="s">
        <v>578</v>
      </c>
      <c r="L973" t="s">
        <v>579</v>
      </c>
      <c r="M973" t="s">
        <v>3203</v>
      </c>
      <c r="N973" t="s">
        <v>3113</v>
      </c>
      <c r="O973" s="47">
        <v>14</v>
      </c>
    </row>
    <row r="974" spans="1:15" x14ac:dyDescent="0.45">
      <c r="A974" t="s">
        <v>4019</v>
      </c>
      <c r="B974" t="s">
        <v>578</v>
      </c>
      <c r="C974" t="s">
        <v>579</v>
      </c>
      <c r="D974" t="s">
        <v>3263</v>
      </c>
      <c r="E974" t="s">
        <v>3118</v>
      </c>
      <c r="F974" s="33">
        <v>1</v>
      </c>
      <c r="J974" t="s">
        <v>4019</v>
      </c>
      <c r="K974" t="s">
        <v>578</v>
      </c>
      <c r="L974" t="s">
        <v>579</v>
      </c>
      <c r="M974" t="s">
        <v>3263</v>
      </c>
      <c r="N974" t="s">
        <v>3118</v>
      </c>
      <c r="O974" s="47">
        <v>1</v>
      </c>
    </row>
    <row r="975" spans="1:15" x14ac:dyDescent="0.45">
      <c r="A975" t="s">
        <v>4019</v>
      </c>
      <c r="B975" t="s">
        <v>578</v>
      </c>
      <c r="C975" t="s">
        <v>579</v>
      </c>
      <c r="D975" t="s">
        <v>3263</v>
      </c>
      <c r="E975" t="s">
        <v>3103</v>
      </c>
      <c r="F975" s="33">
        <v>3</v>
      </c>
      <c r="J975" t="s">
        <v>4019</v>
      </c>
      <c r="K975" t="s">
        <v>578</v>
      </c>
      <c r="L975" t="s">
        <v>579</v>
      </c>
      <c r="M975" t="s">
        <v>3263</v>
      </c>
      <c r="N975" t="s">
        <v>3103</v>
      </c>
      <c r="O975" s="47">
        <v>3</v>
      </c>
    </row>
    <row r="976" spans="1:15" x14ac:dyDescent="0.45">
      <c r="A976" t="s">
        <v>4019</v>
      </c>
      <c r="B976" t="s">
        <v>578</v>
      </c>
      <c r="C976" t="s">
        <v>579</v>
      </c>
      <c r="D976" t="s">
        <v>3276</v>
      </c>
      <c r="E976" t="s">
        <v>3100</v>
      </c>
      <c r="F976" s="33">
        <v>3</v>
      </c>
      <c r="J976" t="s">
        <v>4019</v>
      </c>
      <c r="K976" t="s">
        <v>578</v>
      </c>
      <c r="L976" t="s">
        <v>579</v>
      </c>
      <c r="M976" t="s">
        <v>3276</v>
      </c>
      <c r="N976" t="s">
        <v>3100</v>
      </c>
      <c r="O976" s="47">
        <v>3</v>
      </c>
    </row>
    <row r="977" spans="1:15" x14ac:dyDescent="0.45">
      <c r="A977" t="s">
        <v>4019</v>
      </c>
      <c r="B977" t="s">
        <v>578</v>
      </c>
      <c r="C977" t="s">
        <v>579</v>
      </c>
      <c r="D977" t="s">
        <v>3276</v>
      </c>
      <c r="E977" t="s">
        <v>3112</v>
      </c>
      <c r="F977" s="33">
        <v>1</v>
      </c>
      <c r="J977" t="s">
        <v>4019</v>
      </c>
      <c r="K977" t="s">
        <v>578</v>
      </c>
      <c r="L977" t="s">
        <v>579</v>
      </c>
      <c r="M977" t="s">
        <v>3276</v>
      </c>
      <c r="N977" t="s">
        <v>3112</v>
      </c>
      <c r="O977" s="47">
        <v>1</v>
      </c>
    </row>
    <row r="978" spans="1:15" x14ac:dyDescent="0.45">
      <c r="A978" t="s">
        <v>4019</v>
      </c>
      <c r="B978" t="s">
        <v>1053</v>
      </c>
      <c r="C978" t="s">
        <v>1054</v>
      </c>
      <c r="D978" t="s">
        <v>3203</v>
      </c>
      <c r="E978" t="s">
        <v>3113</v>
      </c>
      <c r="F978" s="33">
        <v>5</v>
      </c>
      <c r="J978" t="s">
        <v>4019</v>
      </c>
      <c r="K978" t="s">
        <v>1053</v>
      </c>
      <c r="L978" t="s">
        <v>1054</v>
      </c>
      <c r="M978" t="s">
        <v>3203</v>
      </c>
      <c r="N978" t="s">
        <v>3113</v>
      </c>
      <c r="O978" s="47">
        <v>5</v>
      </c>
    </row>
    <row r="979" spans="1:15" x14ac:dyDescent="0.45">
      <c r="A979" t="s">
        <v>4019</v>
      </c>
      <c r="B979" t="s">
        <v>1053</v>
      </c>
      <c r="C979" t="s">
        <v>1054</v>
      </c>
      <c r="D979" t="s">
        <v>3243</v>
      </c>
      <c r="E979" t="s">
        <v>3104</v>
      </c>
      <c r="F979" s="33">
        <v>2</v>
      </c>
      <c r="J979" t="s">
        <v>4019</v>
      </c>
      <c r="K979" t="s">
        <v>1053</v>
      </c>
      <c r="L979" t="s">
        <v>1054</v>
      </c>
      <c r="M979" t="s">
        <v>3243</v>
      </c>
      <c r="N979" t="s">
        <v>3104</v>
      </c>
      <c r="O979" s="47">
        <v>2</v>
      </c>
    </row>
    <row r="980" spans="1:15" x14ac:dyDescent="0.45">
      <c r="A980" t="s">
        <v>4019</v>
      </c>
      <c r="B980" t="s">
        <v>1053</v>
      </c>
      <c r="C980" t="s">
        <v>1054</v>
      </c>
      <c r="D980" t="s">
        <v>3263</v>
      </c>
      <c r="E980" t="s">
        <v>3103</v>
      </c>
      <c r="F980" s="33">
        <v>7</v>
      </c>
      <c r="J980" t="s">
        <v>4019</v>
      </c>
      <c r="K980" t="s">
        <v>1053</v>
      </c>
      <c r="L980" t="s">
        <v>1054</v>
      </c>
      <c r="M980" t="s">
        <v>3263</v>
      </c>
      <c r="N980" t="s">
        <v>3103</v>
      </c>
      <c r="O980" s="47">
        <v>7</v>
      </c>
    </row>
    <row r="981" spans="1:15" x14ac:dyDescent="0.45">
      <c r="A981" t="s">
        <v>4019</v>
      </c>
      <c r="B981" t="s">
        <v>1053</v>
      </c>
      <c r="C981" t="s">
        <v>1054</v>
      </c>
      <c r="D981" t="s">
        <v>3276</v>
      </c>
      <c r="E981" t="s">
        <v>3100</v>
      </c>
      <c r="F981" s="33">
        <v>2</v>
      </c>
      <c r="J981" t="s">
        <v>4019</v>
      </c>
      <c r="K981" t="s">
        <v>1053</v>
      </c>
      <c r="L981" t="s">
        <v>1054</v>
      </c>
      <c r="M981" t="s">
        <v>3276</v>
      </c>
      <c r="N981" t="s">
        <v>3100</v>
      </c>
      <c r="O981" s="47">
        <v>2</v>
      </c>
    </row>
    <row r="982" spans="1:15" x14ac:dyDescent="0.45">
      <c r="A982" t="s">
        <v>4019</v>
      </c>
      <c r="B982" t="s">
        <v>1053</v>
      </c>
      <c r="C982" t="s">
        <v>1054</v>
      </c>
      <c r="D982" t="s">
        <v>3276</v>
      </c>
      <c r="E982" t="s">
        <v>3112</v>
      </c>
      <c r="F982" s="33">
        <v>4</v>
      </c>
      <c r="J982" t="s">
        <v>4019</v>
      </c>
      <c r="K982" t="s">
        <v>1053</v>
      </c>
      <c r="L982" t="s">
        <v>1054</v>
      </c>
      <c r="M982" t="s">
        <v>3276</v>
      </c>
      <c r="N982" t="s">
        <v>3112</v>
      </c>
      <c r="O982" s="47">
        <v>4</v>
      </c>
    </row>
    <row r="983" spans="1:15" x14ac:dyDescent="0.45">
      <c r="A983" t="s">
        <v>4019</v>
      </c>
      <c r="B983" t="s">
        <v>1107</v>
      </c>
      <c r="C983" t="s">
        <v>1108</v>
      </c>
      <c r="D983" t="s">
        <v>3203</v>
      </c>
      <c r="E983" t="s">
        <v>3113</v>
      </c>
      <c r="F983" s="33">
        <v>1</v>
      </c>
      <c r="J983" t="s">
        <v>4019</v>
      </c>
      <c r="K983" t="s">
        <v>1107</v>
      </c>
      <c r="L983" t="s">
        <v>1108</v>
      </c>
      <c r="M983" t="s">
        <v>3203</v>
      </c>
      <c r="N983" t="s">
        <v>3113</v>
      </c>
      <c r="O983" s="47">
        <v>1</v>
      </c>
    </row>
    <row r="984" spans="1:15" x14ac:dyDescent="0.45">
      <c r="A984" t="s">
        <v>4019</v>
      </c>
      <c r="B984" t="s">
        <v>1107</v>
      </c>
      <c r="C984" t="s">
        <v>1108</v>
      </c>
      <c r="D984" t="s">
        <v>3243</v>
      </c>
      <c r="E984" t="s">
        <v>3104</v>
      </c>
      <c r="F984" s="33">
        <v>2</v>
      </c>
      <c r="J984" t="s">
        <v>4019</v>
      </c>
      <c r="K984" t="s">
        <v>1107</v>
      </c>
      <c r="L984" t="s">
        <v>1108</v>
      </c>
      <c r="M984" t="s">
        <v>3243</v>
      </c>
      <c r="N984" t="s">
        <v>3104</v>
      </c>
      <c r="O984" s="47">
        <v>2</v>
      </c>
    </row>
    <row r="985" spans="1:15" x14ac:dyDescent="0.45">
      <c r="A985" t="s">
        <v>4019</v>
      </c>
      <c r="B985" t="s">
        <v>1107</v>
      </c>
      <c r="C985" t="s">
        <v>1108</v>
      </c>
      <c r="D985" t="s">
        <v>3263</v>
      </c>
      <c r="E985" t="s">
        <v>3103</v>
      </c>
      <c r="F985" s="33">
        <v>13</v>
      </c>
      <c r="J985" t="s">
        <v>4019</v>
      </c>
      <c r="K985" t="s">
        <v>1107</v>
      </c>
      <c r="L985" t="s">
        <v>1108</v>
      </c>
      <c r="M985" t="s">
        <v>3263</v>
      </c>
      <c r="N985" t="s">
        <v>3103</v>
      </c>
      <c r="O985" s="47">
        <v>13</v>
      </c>
    </row>
    <row r="986" spans="1:15" x14ac:dyDescent="0.45">
      <c r="A986" t="s">
        <v>4019</v>
      </c>
      <c r="B986" t="s">
        <v>1107</v>
      </c>
      <c r="C986" t="s">
        <v>1108</v>
      </c>
      <c r="D986" t="s">
        <v>3276</v>
      </c>
      <c r="E986" t="s">
        <v>3100</v>
      </c>
      <c r="F986" s="33">
        <v>1</v>
      </c>
      <c r="J986" t="s">
        <v>4019</v>
      </c>
      <c r="K986" t="s">
        <v>1107</v>
      </c>
      <c r="L986" t="s">
        <v>1108</v>
      </c>
      <c r="M986" t="s">
        <v>3276</v>
      </c>
      <c r="N986" t="s">
        <v>3100</v>
      </c>
      <c r="O986" s="47">
        <v>1</v>
      </c>
    </row>
    <row r="987" spans="1:15" x14ac:dyDescent="0.45">
      <c r="A987" t="s">
        <v>4019</v>
      </c>
      <c r="B987" t="s">
        <v>1107</v>
      </c>
      <c r="C987" t="s">
        <v>1108</v>
      </c>
      <c r="D987" t="s">
        <v>3276</v>
      </c>
      <c r="E987" t="s">
        <v>3112</v>
      </c>
      <c r="F987" s="33">
        <v>3</v>
      </c>
      <c r="J987" t="s">
        <v>4019</v>
      </c>
      <c r="K987" t="s">
        <v>1107</v>
      </c>
      <c r="L987" t="s">
        <v>1108</v>
      </c>
      <c r="M987" t="s">
        <v>3276</v>
      </c>
      <c r="N987" t="s">
        <v>3112</v>
      </c>
      <c r="O987" s="47">
        <v>3</v>
      </c>
    </row>
    <row r="988" spans="1:15" x14ac:dyDescent="0.45">
      <c r="A988" t="s">
        <v>4019</v>
      </c>
      <c r="B988" t="s">
        <v>210</v>
      </c>
      <c r="C988" t="s">
        <v>211</v>
      </c>
      <c r="D988" t="s">
        <v>3203</v>
      </c>
      <c r="E988" t="s">
        <v>3102</v>
      </c>
      <c r="F988" s="33">
        <v>2</v>
      </c>
      <c r="J988" t="s">
        <v>4019</v>
      </c>
      <c r="K988" t="s">
        <v>210</v>
      </c>
      <c r="L988" t="s">
        <v>211</v>
      </c>
      <c r="M988" t="s">
        <v>3203</v>
      </c>
      <c r="N988" t="s">
        <v>3102</v>
      </c>
      <c r="O988" s="47">
        <v>2</v>
      </c>
    </row>
    <row r="989" spans="1:15" x14ac:dyDescent="0.45">
      <c r="A989" t="s">
        <v>4019</v>
      </c>
      <c r="B989" t="s">
        <v>210</v>
      </c>
      <c r="C989" t="s">
        <v>211</v>
      </c>
      <c r="D989" t="s">
        <v>3203</v>
      </c>
      <c r="E989" t="s">
        <v>3113</v>
      </c>
      <c r="F989" s="33">
        <v>11</v>
      </c>
      <c r="J989" t="s">
        <v>4019</v>
      </c>
      <c r="K989" t="s">
        <v>210</v>
      </c>
      <c r="L989" t="s">
        <v>211</v>
      </c>
      <c r="M989" t="s">
        <v>3203</v>
      </c>
      <c r="N989" t="s">
        <v>3113</v>
      </c>
      <c r="O989" s="47">
        <v>11</v>
      </c>
    </row>
    <row r="990" spans="1:15" x14ac:dyDescent="0.45">
      <c r="A990" t="s">
        <v>4019</v>
      </c>
      <c r="B990" t="s">
        <v>210</v>
      </c>
      <c r="C990" t="s">
        <v>211</v>
      </c>
      <c r="D990" t="s">
        <v>3263</v>
      </c>
      <c r="E990" t="s">
        <v>3103</v>
      </c>
      <c r="F990" s="33">
        <v>5</v>
      </c>
      <c r="J990" t="s">
        <v>4019</v>
      </c>
      <c r="K990" t="s">
        <v>210</v>
      </c>
      <c r="L990" t="s">
        <v>211</v>
      </c>
      <c r="M990" t="s">
        <v>3263</v>
      </c>
      <c r="N990" t="s">
        <v>3103</v>
      </c>
      <c r="O990" s="47">
        <v>5</v>
      </c>
    </row>
    <row r="991" spans="1:15" x14ac:dyDescent="0.45">
      <c r="A991" t="s">
        <v>4019</v>
      </c>
      <c r="B991" t="s">
        <v>210</v>
      </c>
      <c r="C991" t="s">
        <v>211</v>
      </c>
      <c r="D991" t="s">
        <v>3276</v>
      </c>
      <c r="E991" t="s">
        <v>3112</v>
      </c>
      <c r="F991" s="33">
        <v>1</v>
      </c>
      <c r="J991" t="s">
        <v>4019</v>
      </c>
      <c r="K991" t="s">
        <v>210</v>
      </c>
      <c r="L991" t="s">
        <v>211</v>
      </c>
      <c r="M991" t="s">
        <v>3276</v>
      </c>
      <c r="N991" t="s">
        <v>3112</v>
      </c>
      <c r="O991" s="47">
        <v>1</v>
      </c>
    </row>
    <row r="992" spans="1:15" x14ac:dyDescent="0.45">
      <c r="A992" t="s">
        <v>4019</v>
      </c>
      <c r="B992" t="s">
        <v>188</v>
      </c>
      <c r="C992" t="s">
        <v>189</v>
      </c>
      <c r="D992" t="s">
        <v>3263</v>
      </c>
      <c r="E992" t="s">
        <v>3103</v>
      </c>
      <c r="F992" s="33">
        <v>9</v>
      </c>
      <c r="J992" t="s">
        <v>4019</v>
      </c>
      <c r="K992" t="s">
        <v>188</v>
      </c>
      <c r="L992" t="s">
        <v>189</v>
      </c>
      <c r="M992" t="s">
        <v>3263</v>
      </c>
      <c r="N992" t="s">
        <v>3103</v>
      </c>
      <c r="O992" s="47">
        <v>9</v>
      </c>
    </row>
    <row r="993" spans="1:15" x14ac:dyDescent="0.45">
      <c r="A993" t="s">
        <v>4019</v>
      </c>
      <c r="B993" t="s">
        <v>188</v>
      </c>
      <c r="C993" t="s">
        <v>189</v>
      </c>
      <c r="D993" t="s">
        <v>3276</v>
      </c>
      <c r="E993" t="s">
        <v>3100</v>
      </c>
      <c r="F993" s="33">
        <v>3</v>
      </c>
      <c r="J993" t="s">
        <v>4019</v>
      </c>
      <c r="K993" t="s">
        <v>188</v>
      </c>
      <c r="L993" t="s">
        <v>189</v>
      </c>
      <c r="M993" t="s">
        <v>3276</v>
      </c>
      <c r="N993" t="s">
        <v>3100</v>
      </c>
      <c r="O993" s="47">
        <v>3</v>
      </c>
    </row>
    <row r="994" spans="1:15" x14ac:dyDescent="0.45">
      <c r="A994" t="s">
        <v>4019</v>
      </c>
      <c r="B994" t="s">
        <v>1282</v>
      </c>
      <c r="C994" t="s">
        <v>1283</v>
      </c>
      <c r="D994" t="s">
        <v>3342</v>
      </c>
      <c r="E994" t="s">
        <v>3115</v>
      </c>
      <c r="F994" s="33">
        <v>1</v>
      </c>
      <c r="J994" t="s">
        <v>4019</v>
      </c>
      <c r="K994" t="s">
        <v>1282</v>
      </c>
      <c r="L994" t="s">
        <v>1283</v>
      </c>
      <c r="M994" t="s">
        <v>3342</v>
      </c>
      <c r="N994" t="s">
        <v>3115</v>
      </c>
      <c r="O994" s="47">
        <v>1</v>
      </c>
    </row>
    <row r="995" spans="1:15" x14ac:dyDescent="0.45">
      <c r="A995" t="s">
        <v>4019</v>
      </c>
      <c r="B995" t="s">
        <v>1282</v>
      </c>
      <c r="C995" t="s">
        <v>1283</v>
      </c>
      <c r="D995" t="s">
        <v>3203</v>
      </c>
      <c r="E995" t="s">
        <v>3113</v>
      </c>
      <c r="F995" s="33">
        <v>32</v>
      </c>
      <c r="J995" t="s">
        <v>4019</v>
      </c>
      <c r="K995" t="s">
        <v>1282</v>
      </c>
      <c r="L995" t="s">
        <v>1283</v>
      </c>
      <c r="M995" t="s">
        <v>3203</v>
      </c>
      <c r="N995" t="s">
        <v>3113</v>
      </c>
      <c r="O995" s="47">
        <v>32</v>
      </c>
    </row>
    <row r="996" spans="1:15" x14ac:dyDescent="0.45">
      <c r="A996" t="s">
        <v>4019</v>
      </c>
      <c r="B996" t="s">
        <v>1282</v>
      </c>
      <c r="C996" t="s">
        <v>1283</v>
      </c>
      <c r="D996" t="s">
        <v>3243</v>
      </c>
      <c r="E996" t="s">
        <v>3431</v>
      </c>
      <c r="F996" s="33">
        <v>1</v>
      </c>
      <c r="J996" t="s">
        <v>4019</v>
      </c>
      <c r="K996" t="s">
        <v>1282</v>
      </c>
      <c r="L996" t="s">
        <v>1283</v>
      </c>
      <c r="M996" t="s">
        <v>3243</v>
      </c>
      <c r="N996" t="s">
        <v>3431</v>
      </c>
      <c r="O996" s="47">
        <v>1</v>
      </c>
    </row>
    <row r="997" spans="1:15" x14ac:dyDescent="0.45">
      <c r="A997" t="s">
        <v>4019</v>
      </c>
      <c r="B997" t="s">
        <v>1282</v>
      </c>
      <c r="C997" t="s">
        <v>1283</v>
      </c>
      <c r="D997" t="s">
        <v>3243</v>
      </c>
      <c r="E997" t="s">
        <v>3106</v>
      </c>
      <c r="F997" s="33">
        <v>6</v>
      </c>
      <c r="J997" t="s">
        <v>4019</v>
      </c>
      <c r="K997" t="s">
        <v>1282</v>
      </c>
      <c r="L997" t="s">
        <v>1283</v>
      </c>
      <c r="M997" t="s">
        <v>3243</v>
      </c>
      <c r="N997" t="s">
        <v>3106</v>
      </c>
      <c r="O997" s="47">
        <v>6</v>
      </c>
    </row>
    <row r="998" spans="1:15" x14ac:dyDescent="0.45">
      <c r="A998" t="s">
        <v>4019</v>
      </c>
      <c r="B998" t="s">
        <v>1282</v>
      </c>
      <c r="C998" t="s">
        <v>1283</v>
      </c>
      <c r="D998" t="s">
        <v>3263</v>
      </c>
      <c r="E998" t="s">
        <v>3118</v>
      </c>
      <c r="F998" s="33">
        <v>1</v>
      </c>
      <c r="J998" t="s">
        <v>4019</v>
      </c>
      <c r="K998" t="s">
        <v>1282</v>
      </c>
      <c r="L998" t="s">
        <v>1283</v>
      </c>
      <c r="M998" t="s">
        <v>3263</v>
      </c>
      <c r="N998" t="s">
        <v>3118</v>
      </c>
      <c r="O998" s="47">
        <v>1</v>
      </c>
    </row>
    <row r="999" spans="1:15" x14ac:dyDescent="0.45">
      <c r="A999" t="s">
        <v>4019</v>
      </c>
      <c r="B999" t="s">
        <v>1282</v>
      </c>
      <c r="C999" t="s">
        <v>1283</v>
      </c>
      <c r="D999" t="s">
        <v>3263</v>
      </c>
      <c r="E999" t="s">
        <v>3103</v>
      </c>
      <c r="F999" s="33">
        <v>2</v>
      </c>
      <c r="J999" t="s">
        <v>4019</v>
      </c>
      <c r="K999" t="s">
        <v>1282</v>
      </c>
      <c r="L999" t="s">
        <v>1283</v>
      </c>
      <c r="M999" t="s">
        <v>3263</v>
      </c>
      <c r="N999" t="s">
        <v>3103</v>
      </c>
      <c r="O999" s="47">
        <v>2</v>
      </c>
    </row>
    <row r="1000" spans="1:15" x14ac:dyDescent="0.45">
      <c r="A1000" t="s">
        <v>4019</v>
      </c>
      <c r="B1000" t="s">
        <v>1282</v>
      </c>
      <c r="C1000" t="s">
        <v>1283</v>
      </c>
      <c r="D1000" t="s">
        <v>3276</v>
      </c>
      <c r="E1000" t="s">
        <v>3100</v>
      </c>
      <c r="F1000" s="33">
        <v>2</v>
      </c>
      <c r="J1000" t="s">
        <v>4019</v>
      </c>
      <c r="K1000" t="s">
        <v>1282</v>
      </c>
      <c r="L1000" t="s">
        <v>1283</v>
      </c>
      <c r="M1000" t="s">
        <v>3276</v>
      </c>
      <c r="N1000" t="s">
        <v>3100</v>
      </c>
      <c r="O1000" s="47">
        <v>2</v>
      </c>
    </row>
    <row r="1001" spans="1:15" x14ac:dyDescent="0.45">
      <c r="A1001" t="s">
        <v>4019</v>
      </c>
      <c r="B1001" t="s">
        <v>1282</v>
      </c>
      <c r="C1001" t="s">
        <v>1283</v>
      </c>
      <c r="D1001" t="s">
        <v>3276</v>
      </c>
      <c r="E1001" t="s">
        <v>3112</v>
      </c>
      <c r="F1001" s="33">
        <v>5</v>
      </c>
      <c r="J1001" t="s">
        <v>4019</v>
      </c>
      <c r="K1001" t="s">
        <v>1282</v>
      </c>
      <c r="L1001" t="s">
        <v>1283</v>
      </c>
      <c r="M1001" t="s">
        <v>3276</v>
      </c>
      <c r="N1001" t="s">
        <v>3112</v>
      </c>
      <c r="O1001" s="47">
        <v>5</v>
      </c>
    </row>
    <row r="1002" spans="1:15" x14ac:dyDescent="0.45">
      <c r="A1002" t="s">
        <v>4019</v>
      </c>
      <c r="B1002" t="s">
        <v>650</v>
      </c>
      <c r="C1002" t="s">
        <v>651</v>
      </c>
      <c r="D1002" t="s">
        <v>3203</v>
      </c>
      <c r="E1002" t="s">
        <v>3108</v>
      </c>
      <c r="F1002" s="33">
        <v>1</v>
      </c>
      <c r="J1002" t="s">
        <v>4019</v>
      </c>
      <c r="K1002" t="s">
        <v>650</v>
      </c>
      <c r="L1002" t="s">
        <v>651</v>
      </c>
      <c r="M1002" t="s">
        <v>3203</v>
      </c>
      <c r="N1002" t="s">
        <v>3108</v>
      </c>
      <c r="O1002" s="47">
        <v>1</v>
      </c>
    </row>
    <row r="1003" spans="1:15" x14ac:dyDescent="0.45">
      <c r="A1003" t="s">
        <v>4019</v>
      </c>
      <c r="B1003" t="s">
        <v>650</v>
      </c>
      <c r="C1003" t="s">
        <v>651</v>
      </c>
      <c r="D1003" t="s">
        <v>3263</v>
      </c>
      <c r="E1003" t="s">
        <v>3103</v>
      </c>
      <c r="F1003" s="33">
        <v>1</v>
      </c>
      <c r="J1003" t="s">
        <v>4019</v>
      </c>
      <c r="K1003" t="s">
        <v>650</v>
      </c>
      <c r="L1003" t="s">
        <v>651</v>
      </c>
      <c r="M1003" t="s">
        <v>3263</v>
      </c>
      <c r="N1003" t="s">
        <v>3103</v>
      </c>
      <c r="O1003" s="47">
        <v>1</v>
      </c>
    </row>
    <row r="1004" spans="1:15" x14ac:dyDescent="0.45">
      <c r="A1004" t="s">
        <v>4019</v>
      </c>
      <c r="B1004" t="s">
        <v>1230</v>
      </c>
      <c r="C1004" t="s">
        <v>3041</v>
      </c>
      <c r="D1004" t="s">
        <v>3243</v>
      </c>
      <c r="E1004" t="s">
        <v>3104</v>
      </c>
      <c r="F1004" s="33">
        <v>1</v>
      </c>
      <c r="J1004" t="s">
        <v>4019</v>
      </c>
      <c r="K1004" t="s">
        <v>1230</v>
      </c>
      <c r="L1004" t="s">
        <v>3041</v>
      </c>
      <c r="M1004" t="s">
        <v>3243</v>
      </c>
      <c r="N1004" t="s">
        <v>3104</v>
      </c>
      <c r="O1004" s="47">
        <v>1</v>
      </c>
    </row>
    <row r="1005" spans="1:15" x14ac:dyDescent="0.45">
      <c r="A1005" t="s">
        <v>4019</v>
      </c>
      <c r="B1005" t="s">
        <v>1230</v>
      </c>
      <c r="C1005" t="s">
        <v>3041</v>
      </c>
      <c r="D1005" t="s">
        <v>3263</v>
      </c>
      <c r="E1005" t="s">
        <v>3103</v>
      </c>
      <c r="F1005" s="33">
        <v>11</v>
      </c>
      <c r="J1005" t="s">
        <v>4019</v>
      </c>
      <c r="K1005" t="s">
        <v>1230</v>
      </c>
      <c r="L1005" t="s">
        <v>3041</v>
      </c>
      <c r="M1005" t="s">
        <v>3263</v>
      </c>
      <c r="N1005" t="s">
        <v>3103</v>
      </c>
      <c r="O1005" s="47">
        <v>11</v>
      </c>
    </row>
    <row r="1006" spans="1:15" x14ac:dyDescent="0.45">
      <c r="A1006" t="s">
        <v>4019</v>
      </c>
      <c r="B1006" t="s">
        <v>1230</v>
      </c>
      <c r="C1006" t="s">
        <v>3041</v>
      </c>
      <c r="D1006" t="s">
        <v>3276</v>
      </c>
      <c r="E1006" t="s">
        <v>3100</v>
      </c>
      <c r="F1006" s="33">
        <v>2</v>
      </c>
      <c r="J1006" t="s">
        <v>4019</v>
      </c>
      <c r="K1006" t="s">
        <v>1230</v>
      </c>
      <c r="L1006" t="s">
        <v>3041</v>
      </c>
      <c r="M1006" t="s">
        <v>3276</v>
      </c>
      <c r="N1006" t="s">
        <v>3100</v>
      </c>
      <c r="O1006" s="47">
        <v>2</v>
      </c>
    </row>
    <row r="1007" spans="1:15" x14ac:dyDescent="0.45">
      <c r="A1007" t="s">
        <v>4019</v>
      </c>
      <c r="B1007" t="s">
        <v>582</v>
      </c>
      <c r="C1007" t="s">
        <v>583</v>
      </c>
      <c r="D1007" t="s">
        <v>3203</v>
      </c>
      <c r="E1007" t="s">
        <v>3113</v>
      </c>
      <c r="F1007" s="33">
        <v>20</v>
      </c>
      <c r="J1007" t="s">
        <v>4019</v>
      </c>
      <c r="K1007" t="s">
        <v>582</v>
      </c>
      <c r="L1007" t="s">
        <v>583</v>
      </c>
      <c r="M1007" t="s">
        <v>3203</v>
      </c>
      <c r="N1007" t="s">
        <v>3113</v>
      </c>
      <c r="O1007" s="47">
        <v>20</v>
      </c>
    </row>
    <row r="1008" spans="1:15" x14ac:dyDescent="0.45">
      <c r="A1008" t="s">
        <v>4019</v>
      </c>
      <c r="B1008" t="s">
        <v>582</v>
      </c>
      <c r="C1008" t="s">
        <v>583</v>
      </c>
      <c r="D1008" t="s">
        <v>3243</v>
      </c>
      <c r="E1008" t="s">
        <v>3104</v>
      </c>
      <c r="F1008" s="33">
        <v>1</v>
      </c>
      <c r="J1008" t="s">
        <v>4019</v>
      </c>
      <c r="K1008" t="s">
        <v>582</v>
      </c>
      <c r="L1008" t="s">
        <v>583</v>
      </c>
      <c r="M1008" t="s">
        <v>3243</v>
      </c>
      <c r="N1008" t="s">
        <v>3104</v>
      </c>
      <c r="O1008" s="47">
        <v>1</v>
      </c>
    </row>
    <row r="1009" spans="1:15" x14ac:dyDescent="0.45">
      <c r="A1009" t="s">
        <v>4019</v>
      </c>
      <c r="B1009" t="s">
        <v>582</v>
      </c>
      <c r="C1009" t="s">
        <v>583</v>
      </c>
      <c r="D1009" t="s">
        <v>3263</v>
      </c>
      <c r="E1009" t="s">
        <v>3103</v>
      </c>
      <c r="F1009" s="33">
        <v>6</v>
      </c>
      <c r="J1009" t="s">
        <v>4019</v>
      </c>
      <c r="K1009" t="s">
        <v>582</v>
      </c>
      <c r="L1009" t="s">
        <v>583</v>
      </c>
      <c r="M1009" t="s">
        <v>3263</v>
      </c>
      <c r="N1009" t="s">
        <v>3103</v>
      </c>
      <c r="O1009" s="47">
        <v>6</v>
      </c>
    </row>
    <row r="1010" spans="1:15" x14ac:dyDescent="0.45">
      <c r="A1010" t="s">
        <v>4019</v>
      </c>
      <c r="B1010" t="s">
        <v>582</v>
      </c>
      <c r="C1010" t="s">
        <v>583</v>
      </c>
      <c r="D1010" t="s">
        <v>3276</v>
      </c>
      <c r="E1010" t="s">
        <v>3100</v>
      </c>
      <c r="F1010" s="33">
        <v>3</v>
      </c>
      <c r="J1010" t="s">
        <v>4019</v>
      </c>
      <c r="K1010" t="s">
        <v>582</v>
      </c>
      <c r="L1010" t="s">
        <v>583</v>
      </c>
      <c r="M1010" t="s">
        <v>3276</v>
      </c>
      <c r="N1010" t="s">
        <v>3100</v>
      </c>
      <c r="O1010" s="47">
        <v>3</v>
      </c>
    </row>
    <row r="1011" spans="1:15" x14ac:dyDescent="0.45">
      <c r="A1011" t="s">
        <v>4019</v>
      </c>
      <c r="B1011" t="s">
        <v>582</v>
      </c>
      <c r="C1011" t="s">
        <v>583</v>
      </c>
      <c r="D1011" t="s">
        <v>3276</v>
      </c>
      <c r="E1011" t="s">
        <v>3112</v>
      </c>
      <c r="F1011" s="33">
        <v>4</v>
      </c>
      <c r="J1011" t="s">
        <v>4019</v>
      </c>
      <c r="K1011" t="s">
        <v>582</v>
      </c>
      <c r="L1011" t="s">
        <v>583</v>
      </c>
      <c r="M1011" t="s">
        <v>3276</v>
      </c>
      <c r="N1011" t="s">
        <v>3112</v>
      </c>
      <c r="O1011" s="47">
        <v>4</v>
      </c>
    </row>
    <row r="1012" spans="1:15" x14ac:dyDescent="0.45">
      <c r="A1012" t="s">
        <v>4019</v>
      </c>
      <c r="B1012" t="s">
        <v>272</v>
      </c>
      <c r="C1012" t="s">
        <v>273</v>
      </c>
      <c r="D1012" t="s">
        <v>3243</v>
      </c>
      <c r="E1012" t="s">
        <v>3106</v>
      </c>
      <c r="F1012" s="33">
        <v>47</v>
      </c>
      <c r="J1012" t="s">
        <v>4019</v>
      </c>
      <c r="K1012" t="s">
        <v>272</v>
      </c>
      <c r="L1012" t="s">
        <v>273</v>
      </c>
      <c r="M1012" t="s">
        <v>3243</v>
      </c>
      <c r="N1012" t="s">
        <v>3106</v>
      </c>
      <c r="O1012" s="47">
        <v>47</v>
      </c>
    </row>
    <row r="1013" spans="1:15" x14ac:dyDescent="0.45">
      <c r="A1013" t="s">
        <v>4019</v>
      </c>
      <c r="B1013" t="s">
        <v>272</v>
      </c>
      <c r="C1013" t="s">
        <v>273</v>
      </c>
      <c r="D1013" t="s">
        <v>3263</v>
      </c>
      <c r="E1013" t="s">
        <v>3103</v>
      </c>
      <c r="F1013" s="33">
        <v>6</v>
      </c>
      <c r="J1013" t="s">
        <v>4019</v>
      </c>
      <c r="K1013" t="s">
        <v>272</v>
      </c>
      <c r="L1013" t="s">
        <v>273</v>
      </c>
      <c r="M1013" t="s">
        <v>3263</v>
      </c>
      <c r="N1013" t="s">
        <v>3103</v>
      </c>
      <c r="O1013" s="47">
        <v>6</v>
      </c>
    </row>
    <row r="1014" spans="1:15" x14ac:dyDescent="0.45">
      <c r="A1014" t="s">
        <v>4019</v>
      </c>
      <c r="B1014" t="s">
        <v>272</v>
      </c>
      <c r="C1014" t="s">
        <v>273</v>
      </c>
      <c r="D1014" t="s">
        <v>3276</v>
      </c>
      <c r="E1014" t="s">
        <v>3100</v>
      </c>
      <c r="F1014" s="33">
        <v>6</v>
      </c>
      <c r="J1014" t="s">
        <v>4019</v>
      </c>
      <c r="K1014" t="s">
        <v>272</v>
      </c>
      <c r="L1014" t="s">
        <v>273</v>
      </c>
      <c r="M1014" t="s">
        <v>3276</v>
      </c>
      <c r="N1014" t="s">
        <v>3100</v>
      </c>
      <c r="O1014" s="47">
        <v>6</v>
      </c>
    </row>
    <row r="1015" spans="1:15" x14ac:dyDescent="0.45">
      <c r="A1015" t="s">
        <v>4019</v>
      </c>
      <c r="B1015" t="s">
        <v>848</v>
      </c>
      <c r="C1015" t="s">
        <v>849</v>
      </c>
      <c r="D1015" t="s">
        <v>3203</v>
      </c>
      <c r="E1015" t="s">
        <v>3113</v>
      </c>
      <c r="F1015" s="33">
        <v>18</v>
      </c>
      <c r="J1015" t="s">
        <v>4019</v>
      </c>
      <c r="K1015" t="s">
        <v>848</v>
      </c>
      <c r="L1015" t="s">
        <v>849</v>
      </c>
      <c r="M1015" t="s">
        <v>3203</v>
      </c>
      <c r="N1015" t="s">
        <v>3113</v>
      </c>
      <c r="O1015" s="47">
        <v>18</v>
      </c>
    </row>
    <row r="1016" spans="1:15" x14ac:dyDescent="0.45">
      <c r="A1016" t="s">
        <v>4019</v>
      </c>
      <c r="B1016" t="s">
        <v>848</v>
      </c>
      <c r="C1016" t="s">
        <v>849</v>
      </c>
      <c r="D1016" t="s">
        <v>3243</v>
      </c>
      <c r="E1016" t="s">
        <v>3106</v>
      </c>
      <c r="F1016" s="33">
        <v>29</v>
      </c>
      <c r="J1016" t="s">
        <v>4019</v>
      </c>
      <c r="K1016" t="s">
        <v>848</v>
      </c>
      <c r="L1016" t="s">
        <v>849</v>
      </c>
      <c r="M1016" t="s">
        <v>3243</v>
      </c>
      <c r="N1016" t="s">
        <v>3106</v>
      </c>
      <c r="O1016" s="47">
        <v>29</v>
      </c>
    </row>
    <row r="1017" spans="1:15" x14ac:dyDescent="0.45">
      <c r="A1017" t="s">
        <v>4019</v>
      </c>
      <c r="B1017" t="s">
        <v>848</v>
      </c>
      <c r="C1017" t="s">
        <v>849</v>
      </c>
      <c r="D1017" t="s">
        <v>3263</v>
      </c>
      <c r="E1017" t="s">
        <v>3103</v>
      </c>
      <c r="F1017" s="33">
        <v>3</v>
      </c>
      <c r="J1017" t="s">
        <v>4019</v>
      </c>
      <c r="K1017" t="s">
        <v>848</v>
      </c>
      <c r="L1017" t="s">
        <v>849</v>
      </c>
      <c r="M1017" t="s">
        <v>3263</v>
      </c>
      <c r="N1017" t="s">
        <v>3103</v>
      </c>
      <c r="O1017" s="47">
        <v>3</v>
      </c>
    </row>
    <row r="1018" spans="1:15" x14ac:dyDescent="0.45">
      <c r="A1018" t="s">
        <v>4019</v>
      </c>
      <c r="B1018" t="s">
        <v>848</v>
      </c>
      <c r="C1018" t="s">
        <v>849</v>
      </c>
      <c r="D1018" t="s">
        <v>3276</v>
      </c>
      <c r="E1018" t="s">
        <v>3100</v>
      </c>
      <c r="F1018" s="33">
        <v>5</v>
      </c>
      <c r="J1018" t="s">
        <v>4019</v>
      </c>
      <c r="K1018" t="s">
        <v>848</v>
      </c>
      <c r="L1018" t="s">
        <v>849</v>
      </c>
      <c r="M1018" t="s">
        <v>3276</v>
      </c>
      <c r="N1018" t="s">
        <v>3100</v>
      </c>
      <c r="O1018" s="47">
        <v>5</v>
      </c>
    </row>
    <row r="1019" spans="1:15" x14ac:dyDescent="0.45">
      <c r="A1019" t="s">
        <v>4019</v>
      </c>
      <c r="B1019" t="s">
        <v>13</v>
      </c>
      <c r="C1019" t="s">
        <v>14</v>
      </c>
      <c r="D1019" t="s">
        <v>3203</v>
      </c>
      <c r="E1019" t="s">
        <v>3113</v>
      </c>
      <c r="F1019" s="33">
        <v>4</v>
      </c>
      <c r="J1019" t="s">
        <v>4019</v>
      </c>
      <c r="K1019" t="s">
        <v>13</v>
      </c>
      <c r="L1019" t="s">
        <v>14</v>
      </c>
      <c r="M1019" t="s">
        <v>3203</v>
      </c>
      <c r="N1019" t="s">
        <v>3113</v>
      </c>
      <c r="O1019" s="47">
        <v>4</v>
      </c>
    </row>
    <row r="1020" spans="1:15" x14ac:dyDescent="0.45">
      <c r="A1020" t="s">
        <v>4019</v>
      </c>
      <c r="B1020" t="s">
        <v>13</v>
      </c>
      <c r="C1020" t="s">
        <v>14</v>
      </c>
      <c r="D1020" t="s">
        <v>3263</v>
      </c>
      <c r="E1020" t="s">
        <v>3103</v>
      </c>
      <c r="F1020" s="33">
        <v>16</v>
      </c>
      <c r="J1020" t="s">
        <v>4019</v>
      </c>
      <c r="K1020" t="s">
        <v>13</v>
      </c>
      <c r="L1020" t="s">
        <v>14</v>
      </c>
      <c r="M1020" t="s">
        <v>3263</v>
      </c>
      <c r="N1020" t="s">
        <v>3103</v>
      </c>
      <c r="O1020" s="47">
        <v>16</v>
      </c>
    </row>
    <row r="1021" spans="1:15" x14ac:dyDescent="0.45">
      <c r="A1021" t="s">
        <v>4019</v>
      </c>
      <c r="B1021" t="s">
        <v>13</v>
      </c>
      <c r="C1021" t="s">
        <v>14</v>
      </c>
      <c r="D1021" t="s">
        <v>3276</v>
      </c>
      <c r="E1021" t="s">
        <v>3112</v>
      </c>
      <c r="F1021" s="33">
        <v>2</v>
      </c>
      <c r="J1021" t="s">
        <v>4019</v>
      </c>
      <c r="K1021" t="s">
        <v>13</v>
      </c>
      <c r="L1021" t="s">
        <v>14</v>
      </c>
      <c r="M1021" t="s">
        <v>3276</v>
      </c>
      <c r="N1021" t="s">
        <v>3112</v>
      </c>
      <c r="O1021" s="47">
        <v>2</v>
      </c>
    </row>
    <row r="1022" spans="1:15" x14ac:dyDescent="0.45">
      <c r="A1022" t="s">
        <v>4019</v>
      </c>
      <c r="B1022" t="s">
        <v>467</v>
      </c>
      <c r="C1022" t="s">
        <v>468</v>
      </c>
      <c r="D1022" t="s">
        <v>3203</v>
      </c>
      <c r="E1022" t="s">
        <v>3781</v>
      </c>
      <c r="F1022" s="33">
        <v>2</v>
      </c>
      <c r="J1022" t="s">
        <v>4019</v>
      </c>
      <c r="K1022" t="s">
        <v>467</v>
      </c>
      <c r="L1022" t="s">
        <v>468</v>
      </c>
      <c r="M1022" t="s">
        <v>3203</v>
      </c>
      <c r="N1022" t="s">
        <v>3781</v>
      </c>
      <c r="O1022" s="47">
        <v>2</v>
      </c>
    </row>
    <row r="1023" spans="1:15" x14ac:dyDescent="0.45">
      <c r="A1023" t="s">
        <v>4019</v>
      </c>
      <c r="B1023" t="s">
        <v>467</v>
      </c>
      <c r="C1023" t="s">
        <v>468</v>
      </c>
      <c r="D1023" t="s">
        <v>3263</v>
      </c>
      <c r="E1023" t="s">
        <v>3103</v>
      </c>
      <c r="F1023" s="33">
        <v>12</v>
      </c>
      <c r="J1023" t="s">
        <v>4019</v>
      </c>
      <c r="K1023" t="s">
        <v>467</v>
      </c>
      <c r="L1023" t="s">
        <v>468</v>
      </c>
      <c r="M1023" t="s">
        <v>3263</v>
      </c>
      <c r="N1023" t="s">
        <v>3103</v>
      </c>
      <c r="O1023" s="47">
        <v>12</v>
      </c>
    </row>
    <row r="1024" spans="1:15" x14ac:dyDescent="0.45">
      <c r="A1024" t="s">
        <v>4019</v>
      </c>
      <c r="B1024" t="s">
        <v>467</v>
      </c>
      <c r="C1024" t="s">
        <v>468</v>
      </c>
      <c r="D1024" t="s">
        <v>3276</v>
      </c>
      <c r="E1024" t="s">
        <v>3112</v>
      </c>
      <c r="F1024" s="33">
        <v>1</v>
      </c>
      <c r="J1024" t="s">
        <v>4019</v>
      </c>
      <c r="K1024" t="s">
        <v>467</v>
      </c>
      <c r="L1024" t="s">
        <v>468</v>
      </c>
      <c r="M1024" t="s">
        <v>3276</v>
      </c>
      <c r="N1024" t="s">
        <v>3112</v>
      </c>
      <c r="O1024" s="47">
        <v>1</v>
      </c>
    </row>
    <row r="1025" spans="1:15" x14ac:dyDescent="0.45">
      <c r="A1025" t="s">
        <v>4019</v>
      </c>
      <c r="B1025" t="s">
        <v>1068</v>
      </c>
      <c r="C1025" t="s">
        <v>1069</v>
      </c>
      <c r="D1025" t="s">
        <v>3263</v>
      </c>
      <c r="E1025" t="s">
        <v>3103</v>
      </c>
      <c r="F1025" s="33">
        <v>3</v>
      </c>
      <c r="J1025" t="s">
        <v>4019</v>
      </c>
      <c r="K1025" t="s">
        <v>1068</v>
      </c>
      <c r="L1025" t="s">
        <v>1069</v>
      </c>
      <c r="M1025" t="s">
        <v>3263</v>
      </c>
      <c r="N1025" t="s">
        <v>3103</v>
      </c>
      <c r="O1025" s="47">
        <v>3</v>
      </c>
    </row>
    <row r="1026" spans="1:15" x14ac:dyDescent="0.45">
      <c r="A1026" t="s">
        <v>4019</v>
      </c>
      <c r="B1026" t="s">
        <v>1068</v>
      </c>
      <c r="C1026" t="s">
        <v>1069</v>
      </c>
      <c r="D1026" t="s">
        <v>3276</v>
      </c>
      <c r="E1026" t="s">
        <v>3100</v>
      </c>
      <c r="F1026" s="33">
        <v>2</v>
      </c>
      <c r="J1026" t="s">
        <v>4019</v>
      </c>
      <c r="K1026" t="s">
        <v>1068</v>
      </c>
      <c r="L1026" t="s">
        <v>1069</v>
      </c>
      <c r="M1026" t="s">
        <v>3276</v>
      </c>
      <c r="N1026" t="s">
        <v>3100</v>
      </c>
      <c r="O1026" s="47">
        <v>2</v>
      </c>
    </row>
    <row r="1027" spans="1:15" x14ac:dyDescent="0.45">
      <c r="A1027" t="s">
        <v>4019</v>
      </c>
      <c r="B1027" t="s">
        <v>1068</v>
      </c>
      <c r="C1027" t="s">
        <v>1069</v>
      </c>
      <c r="D1027" t="s">
        <v>3276</v>
      </c>
      <c r="E1027" t="s">
        <v>3112</v>
      </c>
      <c r="F1027" s="33">
        <v>1</v>
      </c>
      <c r="J1027" t="s">
        <v>4019</v>
      </c>
      <c r="K1027" t="s">
        <v>1068</v>
      </c>
      <c r="L1027" t="s">
        <v>1069</v>
      </c>
      <c r="M1027" t="s">
        <v>3276</v>
      </c>
      <c r="N1027" t="s">
        <v>3112</v>
      </c>
      <c r="O1027" s="47">
        <v>1</v>
      </c>
    </row>
    <row r="1028" spans="1:15" x14ac:dyDescent="0.45">
      <c r="A1028" t="s">
        <v>4019</v>
      </c>
      <c r="B1028" t="s">
        <v>510</v>
      </c>
      <c r="C1028" t="s">
        <v>511</v>
      </c>
      <c r="D1028" t="s">
        <v>3203</v>
      </c>
      <c r="E1028" t="s">
        <v>3113</v>
      </c>
      <c r="F1028" s="33">
        <v>10</v>
      </c>
      <c r="J1028" t="s">
        <v>4019</v>
      </c>
      <c r="K1028" t="s">
        <v>510</v>
      </c>
      <c r="L1028" t="s">
        <v>511</v>
      </c>
      <c r="M1028" t="s">
        <v>3203</v>
      </c>
      <c r="N1028" t="s">
        <v>3113</v>
      </c>
      <c r="O1028" s="47">
        <v>10</v>
      </c>
    </row>
    <row r="1029" spans="1:15" x14ac:dyDescent="0.45">
      <c r="A1029" t="s">
        <v>4019</v>
      </c>
      <c r="B1029" t="s">
        <v>510</v>
      </c>
      <c r="C1029" t="s">
        <v>511</v>
      </c>
      <c r="D1029" t="s">
        <v>3243</v>
      </c>
      <c r="E1029" t="s">
        <v>3736</v>
      </c>
      <c r="F1029" s="33">
        <v>2</v>
      </c>
      <c r="J1029" t="s">
        <v>4019</v>
      </c>
      <c r="K1029" t="s">
        <v>510</v>
      </c>
      <c r="L1029" t="s">
        <v>511</v>
      </c>
      <c r="M1029" t="s">
        <v>3243</v>
      </c>
      <c r="N1029" t="s">
        <v>3736</v>
      </c>
      <c r="O1029" s="47">
        <v>2</v>
      </c>
    </row>
    <row r="1030" spans="1:15" x14ac:dyDescent="0.45">
      <c r="A1030" t="s">
        <v>4019</v>
      </c>
      <c r="B1030" t="s">
        <v>510</v>
      </c>
      <c r="C1030" t="s">
        <v>511</v>
      </c>
      <c r="D1030" t="s">
        <v>3243</v>
      </c>
      <c r="E1030" t="s">
        <v>3104</v>
      </c>
      <c r="F1030" s="33">
        <v>4</v>
      </c>
      <c r="J1030" t="s">
        <v>4019</v>
      </c>
      <c r="K1030" t="s">
        <v>510</v>
      </c>
      <c r="L1030" t="s">
        <v>511</v>
      </c>
      <c r="M1030" t="s">
        <v>3243</v>
      </c>
      <c r="N1030" t="s">
        <v>3104</v>
      </c>
      <c r="O1030" s="47">
        <v>4</v>
      </c>
    </row>
    <row r="1031" spans="1:15" x14ac:dyDescent="0.45">
      <c r="A1031" t="s">
        <v>4019</v>
      </c>
      <c r="B1031" t="s">
        <v>510</v>
      </c>
      <c r="C1031" t="s">
        <v>511</v>
      </c>
      <c r="D1031" t="s">
        <v>3263</v>
      </c>
      <c r="E1031" t="s">
        <v>3103</v>
      </c>
      <c r="F1031" s="33">
        <v>1</v>
      </c>
      <c r="J1031" t="s">
        <v>4019</v>
      </c>
      <c r="K1031" t="s">
        <v>510</v>
      </c>
      <c r="L1031" t="s">
        <v>511</v>
      </c>
      <c r="M1031" t="s">
        <v>3263</v>
      </c>
      <c r="N1031" t="s">
        <v>3103</v>
      </c>
      <c r="O1031" s="47">
        <v>1</v>
      </c>
    </row>
    <row r="1032" spans="1:15" x14ac:dyDescent="0.45">
      <c r="A1032" t="s">
        <v>4019</v>
      </c>
      <c r="B1032" t="s">
        <v>510</v>
      </c>
      <c r="C1032" t="s">
        <v>511</v>
      </c>
      <c r="D1032" t="s">
        <v>3276</v>
      </c>
      <c r="E1032" t="s">
        <v>3100</v>
      </c>
      <c r="F1032" s="33">
        <v>6</v>
      </c>
      <c r="J1032" t="s">
        <v>4019</v>
      </c>
      <c r="K1032" t="s">
        <v>510</v>
      </c>
      <c r="L1032" t="s">
        <v>511</v>
      </c>
      <c r="M1032" t="s">
        <v>3276</v>
      </c>
      <c r="N1032" t="s">
        <v>3100</v>
      </c>
      <c r="O1032" s="47">
        <v>6</v>
      </c>
    </row>
    <row r="1033" spans="1:15" x14ac:dyDescent="0.45">
      <c r="A1033" t="s">
        <v>4019</v>
      </c>
      <c r="B1033" t="s">
        <v>510</v>
      </c>
      <c r="C1033" t="s">
        <v>511</v>
      </c>
      <c r="D1033" t="s">
        <v>3276</v>
      </c>
      <c r="E1033" t="s">
        <v>3112</v>
      </c>
      <c r="F1033" s="33">
        <v>1</v>
      </c>
      <c r="J1033" t="s">
        <v>4019</v>
      </c>
      <c r="K1033" t="s">
        <v>510</v>
      </c>
      <c r="L1033" t="s">
        <v>511</v>
      </c>
      <c r="M1033" t="s">
        <v>3276</v>
      </c>
      <c r="N1033" t="s">
        <v>3112</v>
      </c>
      <c r="O1033" s="47">
        <v>1</v>
      </c>
    </row>
    <row r="1034" spans="1:15" x14ac:dyDescent="0.45">
      <c r="A1034" t="s">
        <v>4019</v>
      </c>
      <c r="B1034" t="s">
        <v>618</v>
      </c>
      <c r="C1034" t="s">
        <v>619</v>
      </c>
      <c r="D1034" t="s">
        <v>3203</v>
      </c>
      <c r="E1034" t="s">
        <v>3113</v>
      </c>
      <c r="F1034" s="33">
        <v>7</v>
      </c>
      <c r="J1034" t="s">
        <v>4019</v>
      </c>
      <c r="K1034" t="s">
        <v>618</v>
      </c>
      <c r="L1034" t="s">
        <v>619</v>
      </c>
      <c r="M1034" t="s">
        <v>3203</v>
      </c>
      <c r="N1034" t="s">
        <v>3113</v>
      </c>
      <c r="O1034" s="47">
        <v>7</v>
      </c>
    </row>
    <row r="1035" spans="1:15" x14ac:dyDescent="0.45">
      <c r="A1035" t="s">
        <v>4019</v>
      </c>
      <c r="B1035" t="s">
        <v>618</v>
      </c>
      <c r="C1035" t="s">
        <v>619</v>
      </c>
      <c r="D1035" t="s">
        <v>3243</v>
      </c>
      <c r="E1035" t="s">
        <v>3104</v>
      </c>
      <c r="F1035" s="33">
        <v>4</v>
      </c>
      <c r="J1035" t="s">
        <v>4019</v>
      </c>
      <c r="K1035" t="s">
        <v>618</v>
      </c>
      <c r="L1035" t="s">
        <v>619</v>
      </c>
      <c r="M1035" t="s">
        <v>3243</v>
      </c>
      <c r="N1035" t="s">
        <v>3104</v>
      </c>
      <c r="O1035" s="47">
        <v>4</v>
      </c>
    </row>
    <row r="1036" spans="1:15" x14ac:dyDescent="0.45">
      <c r="A1036" t="s">
        <v>4019</v>
      </c>
      <c r="B1036" t="s">
        <v>618</v>
      </c>
      <c r="C1036" t="s">
        <v>619</v>
      </c>
      <c r="D1036" t="s">
        <v>3243</v>
      </c>
      <c r="E1036" t="s">
        <v>3106</v>
      </c>
      <c r="F1036" s="33">
        <v>4</v>
      </c>
      <c r="J1036" t="s">
        <v>4019</v>
      </c>
      <c r="K1036" t="s">
        <v>618</v>
      </c>
      <c r="L1036" t="s">
        <v>619</v>
      </c>
      <c r="M1036" t="s">
        <v>3243</v>
      </c>
      <c r="N1036" t="s">
        <v>3106</v>
      </c>
      <c r="O1036" s="47">
        <v>4</v>
      </c>
    </row>
    <row r="1037" spans="1:15" x14ac:dyDescent="0.45">
      <c r="A1037" t="s">
        <v>4019</v>
      </c>
      <c r="B1037" t="s">
        <v>618</v>
      </c>
      <c r="C1037" t="s">
        <v>619</v>
      </c>
      <c r="D1037" t="s">
        <v>3263</v>
      </c>
      <c r="E1037" t="s">
        <v>3103</v>
      </c>
      <c r="F1037" s="33">
        <v>7</v>
      </c>
      <c r="J1037" t="s">
        <v>4019</v>
      </c>
      <c r="K1037" t="s">
        <v>618</v>
      </c>
      <c r="L1037" t="s">
        <v>619</v>
      </c>
      <c r="M1037" t="s">
        <v>3263</v>
      </c>
      <c r="N1037" t="s">
        <v>3103</v>
      </c>
      <c r="O1037" s="47">
        <v>7</v>
      </c>
    </row>
    <row r="1038" spans="1:15" x14ac:dyDescent="0.45">
      <c r="A1038" t="s">
        <v>4019</v>
      </c>
      <c r="B1038" t="s">
        <v>618</v>
      </c>
      <c r="C1038" t="s">
        <v>619</v>
      </c>
      <c r="D1038" t="s">
        <v>3276</v>
      </c>
      <c r="E1038" t="s">
        <v>3100</v>
      </c>
      <c r="F1038" s="33">
        <v>29</v>
      </c>
      <c r="J1038" t="s">
        <v>4019</v>
      </c>
      <c r="K1038" t="s">
        <v>618</v>
      </c>
      <c r="L1038" t="s">
        <v>619</v>
      </c>
      <c r="M1038" t="s">
        <v>3276</v>
      </c>
      <c r="N1038" t="s">
        <v>3100</v>
      </c>
      <c r="O1038" s="47">
        <v>29</v>
      </c>
    </row>
    <row r="1039" spans="1:15" x14ac:dyDescent="0.45">
      <c r="A1039" t="s">
        <v>4019</v>
      </c>
      <c r="B1039" t="s">
        <v>626</v>
      </c>
      <c r="C1039" t="s">
        <v>627</v>
      </c>
      <c r="D1039" t="s">
        <v>3342</v>
      </c>
      <c r="E1039" t="s">
        <v>3115</v>
      </c>
      <c r="F1039" s="33">
        <v>12</v>
      </c>
      <c r="J1039" t="s">
        <v>4019</v>
      </c>
      <c r="K1039" t="s">
        <v>626</v>
      </c>
      <c r="L1039" t="s">
        <v>627</v>
      </c>
      <c r="M1039" t="s">
        <v>3342</v>
      </c>
      <c r="N1039" t="s">
        <v>3115</v>
      </c>
      <c r="O1039" s="47">
        <v>12</v>
      </c>
    </row>
    <row r="1040" spans="1:15" x14ac:dyDescent="0.45">
      <c r="A1040" t="s">
        <v>4019</v>
      </c>
      <c r="B1040" t="s">
        <v>626</v>
      </c>
      <c r="C1040" t="s">
        <v>627</v>
      </c>
      <c r="D1040" t="s">
        <v>3342</v>
      </c>
      <c r="E1040" t="s">
        <v>3636</v>
      </c>
      <c r="F1040" s="33">
        <v>1</v>
      </c>
      <c r="J1040" t="s">
        <v>4019</v>
      </c>
      <c r="K1040" t="s">
        <v>626</v>
      </c>
      <c r="L1040" t="s">
        <v>627</v>
      </c>
      <c r="M1040" t="s">
        <v>3342</v>
      </c>
      <c r="N1040" t="s">
        <v>3636</v>
      </c>
      <c r="O1040" s="47">
        <v>1</v>
      </c>
    </row>
    <row r="1041" spans="1:15" x14ac:dyDescent="0.45">
      <c r="A1041" t="s">
        <v>4019</v>
      </c>
      <c r="B1041" t="s">
        <v>626</v>
      </c>
      <c r="C1041" t="s">
        <v>627</v>
      </c>
      <c r="D1041" t="s">
        <v>3342</v>
      </c>
      <c r="E1041" t="s">
        <v>3116</v>
      </c>
      <c r="F1041" s="33">
        <v>1</v>
      </c>
      <c r="J1041" t="s">
        <v>4019</v>
      </c>
      <c r="K1041" t="s">
        <v>626</v>
      </c>
      <c r="L1041" t="s">
        <v>627</v>
      </c>
      <c r="M1041" t="s">
        <v>3342</v>
      </c>
      <c r="N1041" t="s">
        <v>3116</v>
      </c>
      <c r="O1041" s="47">
        <v>1</v>
      </c>
    </row>
    <row r="1042" spans="1:15" x14ac:dyDescent="0.45">
      <c r="A1042" t="s">
        <v>4019</v>
      </c>
      <c r="B1042" t="s">
        <v>626</v>
      </c>
      <c r="C1042" t="s">
        <v>627</v>
      </c>
      <c r="D1042" t="s">
        <v>3203</v>
      </c>
      <c r="E1042" t="s">
        <v>3113</v>
      </c>
      <c r="F1042" s="33">
        <v>3</v>
      </c>
      <c r="J1042" t="s">
        <v>4019</v>
      </c>
      <c r="K1042" t="s">
        <v>626</v>
      </c>
      <c r="L1042" t="s">
        <v>627</v>
      </c>
      <c r="M1042" t="s">
        <v>3203</v>
      </c>
      <c r="N1042" t="s">
        <v>3113</v>
      </c>
      <c r="O1042" s="47">
        <v>3</v>
      </c>
    </row>
    <row r="1043" spans="1:15" x14ac:dyDescent="0.45">
      <c r="A1043" t="s">
        <v>4019</v>
      </c>
      <c r="B1043" t="s">
        <v>626</v>
      </c>
      <c r="C1043" t="s">
        <v>627</v>
      </c>
      <c r="D1043" t="s">
        <v>3263</v>
      </c>
      <c r="E1043" t="s">
        <v>3103</v>
      </c>
      <c r="F1043" s="33">
        <v>20</v>
      </c>
      <c r="J1043" t="s">
        <v>4019</v>
      </c>
      <c r="K1043" t="s">
        <v>626</v>
      </c>
      <c r="L1043" t="s">
        <v>627</v>
      </c>
      <c r="M1043" t="s">
        <v>3263</v>
      </c>
      <c r="N1043" t="s">
        <v>3103</v>
      </c>
      <c r="O1043" s="47">
        <v>20</v>
      </c>
    </row>
    <row r="1044" spans="1:15" x14ac:dyDescent="0.45">
      <c r="A1044" t="s">
        <v>4019</v>
      </c>
      <c r="B1044" t="s">
        <v>626</v>
      </c>
      <c r="C1044" t="s">
        <v>627</v>
      </c>
      <c r="D1044" t="s">
        <v>3276</v>
      </c>
      <c r="E1044" t="s">
        <v>3112</v>
      </c>
      <c r="F1044" s="33">
        <v>2</v>
      </c>
      <c r="J1044" t="s">
        <v>4019</v>
      </c>
      <c r="K1044" t="s">
        <v>626</v>
      </c>
      <c r="L1044" t="s">
        <v>627</v>
      </c>
      <c r="M1044" t="s">
        <v>3276</v>
      </c>
      <c r="N1044" t="s">
        <v>3112</v>
      </c>
      <c r="O1044" s="47">
        <v>2</v>
      </c>
    </row>
    <row r="1045" spans="1:15" x14ac:dyDescent="0.45">
      <c r="A1045" t="s">
        <v>4019</v>
      </c>
      <c r="B1045" t="s">
        <v>606</v>
      </c>
      <c r="C1045" t="s">
        <v>607</v>
      </c>
      <c r="D1045" t="s">
        <v>3203</v>
      </c>
      <c r="E1045" t="s">
        <v>3113</v>
      </c>
      <c r="F1045" s="33">
        <v>75</v>
      </c>
      <c r="J1045" t="s">
        <v>4019</v>
      </c>
      <c r="K1045" t="s">
        <v>606</v>
      </c>
      <c r="L1045" t="s">
        <v>607</v>
      </c>
      <c r="M1045" t="s">
        <v>3203</v>
      </c>
      <c r="N1045" t="s">
        <v>3113</v>
      </c>
      <c r="O1045" s="47">
        <v>75</v>
      </c>
    </row>
    <row r="1046" spans="1:15" x14ac:dyDescent="0.45">
      <c r="A1046" t="s">
        <v>4019</v>
      </c>
      <c r="B1046" t="s">
        <v>606</v>
      </c>
      <c r="C1046" t="s">
        <v>607</v>
      </c>
      <c r="D1046" t="s">
        <v>3243</v>
      </c>
      <c r="E1046" t="s">
        <v>3106</v>
      </c>
      <c r="F1046" s="33">
        <v>4</v>
      </c>
      <c r="J1046" t="s">
        <v>4019</v>
      </c>
      <c r="K1046" t="s">
        <v>606</v>
      </c>
      <c r="L1046" t="s">
        <v>607</v>
      </c>
      <c r="M1046" t="s">
        <v>3243</v>
      </c>
      <c r="N1046" t="s">
        <v>3106</v>
      </c>
      <c r="O1046" s="47">
        <v>4</v>
      </c>
    </row>
    <row r="1047" spans="1:15" x14ac:dyDescent="0.45">
      <c r="A1047" t="s">
        <v>4019</v>
      </c>
      <c r="B1047" t="s">
        <v>606</v>
      </c>
      <c r="C1047" t="s">
        <v>607</v>
      </c>
      <c r="D1047" t="s">
        <v>3263</v>
      </c>
      <c r="E1047" t="s">
        <v>3103</v>
      </c>
      <c r="F1047" s="33">
        <v>3</v>
      </c>
      <c r="J1047" t="s">
        <v>4019</v>
      </c>
      <c r="K1047" t="s">
        <v>606</v>
      </c>
      <c r="L1047" t="s">
        <v>607</v>
      </c>
      <c r="M1047" t="s">
        <v>3263</v>
      </c>
      <c r="N1047" t="s">
        <v>3103</v>
      </c>
      <c r="O1047" s="47">
        <v>3</v>
      </c>
    </row>
    <row r="1048" spans="1:15" x14ac:dyDescent="0.45">
      <c r="A1048" t="s">
        <v>4019</v>
      </c>
      <c r="B1048" t="s">
        <v>606</v>
      </c>
      <c r="C1048" t="s">
        <v>607</v>
      </c>
      <c r="D1048" t="s">
        <v>3276</v>
      </c>
      <c r="E1048" t="s">
        <v>3100</v>
      </c>
      <c r="F1048" s="33">
        <v>2</v>
      </c>
      <c r="J1048" t="s">
        <v>4019</v>
      </c>
      <c r="K1048" t="s">
        <v>606</v>
      </c>
      <c r="L1048" t="s">
        <v>607</v>
      </c>
      <c r="M1048" t="s">
        <v>3276</v>
      </c>
      <c r="N1048" t="s">
        <v>3100</v>
      </c>
      <c r="O1048" s="47">
        <v>2</v>
      </c>
    </row>
    <row r="1049" spans="1:15" x14ac:dyDescent="0.45">
      <c r="A1049" t="s">
        <v>4019</v>
      </c>
      <c r="B1049" t="s">
        <v>606</v>
      </c>
      <c r="C1049" t="s">
        <v>607</v>
      </c>
      <c r="D1049" t="s">
        <v>3276</v>
      </c>
      <c r="E1049" t="s">
        <v>3112</v>
      </c>
      <c r="F1049" s="33">
        <v>5</v>
      </c>
      <c r="J1049" t="s">
        <v>4019</v>
      </c>
      <c r="K1049" t="s">
        <v>606</v>
      </c>
      <c r="L1049" t="s">
        <v>607</v>
      </c>
      <c r="M1049" t="s">
        <v>3276</v>
      </c>
      <c r="N1049" t="s">
        <v>3112</v>
      </c>
      <c r="O1049" s="47">
        <v>5</v>
      </c>
    </row>
    <row r="1050" spans="1:15" x14ac:dyDescent="0.45">
      <c r="A1050" t="s">
        <v>4019</v>
      </c>
      <c r="B1050" t="s">
        <v>606</v>
      </c>
      <c r="C1050" t="s">
        <v>607</v>
      </c>
      <c r="D1050" t="s">
        <v>3276</v>
      </c>
      <c r="E1050" t="s">
        <v>4020</v>
      </c>
      <c r="F1050" s="33">
        <v>1</v>
      </c>
      <c r="J1050" t="s">
        <v>4019</v>
      </c>
      <c r="K1050" t="s">
        <v>606</v>
      </c>
      <c r="L1050" t="s">
        <v>607</v>
      </c>
      <c r="M1050" t="s">
        <v>3276</v>
      </c>
      <c r="N1050" t="s">
        <v>4020</v>
      </c>
      <c r="O1050" s="47">
        <v>1</v>
      </c>
    </row>
    <row r="1051" spans="1:15" x14ac:dyDescent="0.45">
      <c r="A1051" t="s">
        <v>4019</v>
      </c>
      <c r="B1051" t="s">
        <v>598</v>
      </c>
      <c r="C1051" t="s">
        <v>599</v>
      </c>
      <c r="D1051" t="s">
        <v>3263</v>
      </c>
      <c r="E1051" t="s">
        <v>3103</v>
      </c>
      <c r="F1051" s="33">
        <v>3</v>
      </c>
      <c r="J1051" t="s">
        <v>4019</v>
      </c>
      <c r="K1051" t="s">
        <v>598</v>
      </c>
      <c r="L1051" t="s">
        <v>599</v>
      </c>
      <c r="M1051" t="s">
        <v>3263</v>
      </c>
      <c r="N1051" t="s">
        <v>3103</v>
      </c>
      <c r="O1051" s="47">
        <v>3</v>
      </c>
    </row>
    <row r="1052" spans="1:15" x14ac:dyDescent="0.45">
      <c r="A1052" t="s">
        <v>4019</v>
      </c>
      <c r="B1052" t="s">
        <v>506</v>
      </c>
      <c r="C1052" t="s">
        <v>507</v>
      </c>
      <c r="D1052" t="s">
        <v>3203</v>
      </c>
      <c r="E1052" t="s">
        <v>3113</v>
      </c>
      <c r="F1052" s="33">
        <v>1</v>
      </c>
      <c r="J1052" t="s">
        <v>4019</v>
      </c>
      <c r="K1052" t="s">
        <v>506</v>
      </c>
      <c r="L1052" t="s">
        <v>507</v>
      </c>
      <c r="M1052" t="s">
        <v>3203</v>
      </c>
      <c r="N1052" t="s">
        <v>3113</v>
      </c>
      <c r="O1052" s="47">
        <v>1</v>
      </c>
    </row>
    <row r="1053" spans="1:15" x14ac:dyDescent="0.45">
      <c r="A1053" t="s">
        <v>4019</v>
      </c>
      <c r="B1053" t="s">
        <v>506</v>
      </c>
      <c r="C1053" t="s">
        <v>507</v>
      </c>
      <c r="D1053" t="s">
        <v>3243</v>
      </c>
      <c r="E1053" t="s">
        <v>3104</v>
      </c>
      <c r="F1053" s="33">
        <v>3</v>
      </c>
      <c r="J1053" t="s">
        <v>4019</v>
      </c>
      <c r="K1053" t="s">
        <v>506</v>
      </c>
      <c r="L1053" t="s">
        <v>507</v>
      </c>
      <c r="M1053" t="s">
        <v>3243</v>
      </c>
      <c r="N1053" t="s">
        <v>3104</v>
      </c>
      <c r="O1053" s="47">
        <v>3</v>
      </c>
    </row>
    <row r="1054" spans="1:15" x14ac:dyDescent="0.45">
      <c r="A1054" t="s">
        <v>4019</v>
      </c>
      <c r="B1054" t="s">
        <v>506</v>
      </c>
      <c r="C1054" t="s">
        <v>507</v>
      </c>
      <c r="D1054" t="s">
        <v>3263</v>
      </c>
      <c r="E1054" t="s">
        <v>3103</v>
      </c>
      <c r="F1054" s="33">
        <v>1</v>
      </c>
      <c r="J1054" t="s">
        <v>4019</v>
      </c>
      <c r="K1054" t="s">
        <v>506</v>
      </c>
      <c r="L1054" t="s">
        <v>507</v>
      </c>
      <c r="M1054" t="s">
        <v>3263</v>
      </c>
      <c r="N1054" t="s">
        <v>3103</v>
      </c>
      <c r="O1054" s="47">
        <v>1</v>
      </c>
    </row>
    <row r="1055" spans="1:15" x14ac:dyDescent="0.45">
      <c r="A1055" t="s">
        <v>4019</v>
      </c>
      <c r="B1055" t="s">
        <v>506</v>
      </c>
      <c r="C1055" t="s">
        <v>507</v>
      </c>
      <c r="D1055" t="s">
        <v>3276</v>
      </c>
      <c r="E1055" t="s">
        <v>3100</v>
      </c>
      <c r="F1055" s="33">
        <v>2</v>
      </c>
      <c r="J1055" t="s">
        <v>4019</v>
      </c>
      <c r="K1055" t="s">
        <v>506</v>
      </c>
      <c r="L1055" t="s">
        <v>507</v>
      </c>
      <c r="M1055" t="s">
        <v>3276</v>
      </c>
      <c r="N1055" t="s">
        <v>3100</v>
      </c>
      <c r="O1055" s="47">
        <v>2</v>
      </c>
    </row>
    <row r="1056" spans="1:15" x14ac:dyDescent="0.45">
      <c r="A1056" t="s">
        <v>4019</v>
      </c>
      <c r="B1056" t="s">
        <v>506</v>
      </c>
      <c r="C1056" t="s">
        <v>507</v>
      </c>
      <c r="D1056" t="s">
        <v>3276</v>
      </c>
      <c r="E1056" t="s">
        <v>3112</v>
      </c>
      <c r="F1056" s="33">
        <v>4</v>
      </c>
      <c r="J1056" t="s">
        <v>4019</v>
      </c>
      <c r="K1056" t="s">
        <v>506</v>
      </c>
      <c r="L1056" t="s">
        <v>507</v>
      </c>
      <c r="M1056" t="s">
        <v>3276</v>
      </c>
      <c r="N1056" t="s">
        <v>3112</v>
      </c>
      <c r="O1056" s="47">
        <v>4</v>
      </c>
    </row>
    <row r="1057" spans="1:15" x14ac:dyDescent="0.45">
      <c r="A1057" t="s">
        <v>4019</v>
      </c>
      <c r="B1057" t="s">
        <v>1043</v>
      </c>
      <c r="C1057" t="s">
        <v>1044</v>
      </c>
      <c r="D1057" t="s">
        <v>3243</v>
      </c>
      <c r="E1057" t="s">
        <v>3104</v>
      </c>
      <c r="F1057" s="33">
        <v>2</v>
      </c>
      <c r="J1057" t="s">
        <v>4019</v>
      </c>
      <c r="K1057" t="s">
        <v>1043</v>
      </c>
      <c r="L1057" t="s">
        <v>1044</v>
      </c>
      <c r="M1057" t="s">
        <v>3243</v>
      </c>
      <c r="N1057" t="s">
        <v>3104</v>
      </c>
      <c r="O1057" s="47">
        <v>2</v>
      </c>
    </row>
    <row r="1058" spans="1:15" x14ac:dyDescent="0.45">
      <c r="A1058" t="s">
        <v>4019</v>
      </c>
      <c r="B1058" t="s">
        <v>1043</v>
      </c>
      <c r="C1058" t="s">
        <v>1044</v>
      </c>
      <c r="D1058" t="s">
        <v>3263</v>
      </c>
      <c r="E1058" t="s">
        <v>3103</v>
      </c>
      <c r="F1058" s="33">
        <v>2</v>
      </c>
      <c r="J1058" t="s">
        <v>4019</v>
      </c>
      <c r="K1058" t="s">
        <v>1043</v>
      </c>
      <c r="L1058" t="s">
        <v>1044</v>
      </c>
      <c r="M1058" t="s">
        <v>3263</v>
      </c>
      <c r="N1058" t="s">
        <v>3103</v>
      </c>
      <c r="O1058" s="47">
        <v>2</v>
      </c>
    </row>
    <row r="1059" spans="1:15" x14ac:dyDescent="0.45">
      <c r="A1059" t="s">
        <v>4019</v>
      </c>
      <c r="B1059" t="s">
        <v>1043</v>
      </c>
      <c r="C1059" t="s">
        <v>1044</v>
      </c>
      <c r="D1059" t="s">
        <v>3276</v>
      </c>
      <c r="E1059" t="s">
        <v>3100</v>
      </c>
      <c r="F1059" s="33">
        <v>3</v>
      </c>
      <c r="J1059" t="s">
        <v>4019</v>
      </c>
      <c r="K1059" t="s">
        <v>1043</v>
      </c>
      <c r="L1059" t="s">
        <v>1044</v>
      </c>
      <c r="M1059" t="s">
        <v>3276</v>
      </c>
      <c r="N1059" t="s">
        <v>3100</v>
      </c>
      <c r="O1059" s="47">
        <v>3</v>
      </c>
    </row>
    <row r="1060" spans="1:15" x14ac:dyDescent="0.45">
      <c r="A1060" t="s">
        <v>4019</v>
      </c>
      <c r="B1060" t="s">
        <v>459</v>
      </c>
      <c r="C1060" t="s">
        <v>460</v>
      </c>
      <c r="D1060" t="s">
        <v>3203</v>
      </c>
      <c r="E1060" t="s">
        <v>3781</v>
      </c>
      <c r="F1060" s="33">
        <v>1</v>
      </c>
      <c r="J1060" t="s">
        <v>4019</v>
      </c>
      <c r="K1060" t="s">
        <v>459</v>
      </c>
      <c r="L1060" t="s">
        <v>460</v>
      </c>
      <c r="M1060" t="s">
        <v>3203</v>
      </c>
      <c r="N1060" t="s">
        <v>3781</v>
      </c>
      <c r="O1060" s="47">
        <v>1</v>
      </c>
    </row>
    <row r="1061" spans="1:15" x14ac:dyDescent="0.45">
      <c r="A1061" t="s">
        <v>4019</v>
      </c>
      <c r="B1061" t="s">
        <v>459</v>
      </c>
      <c r="C1061" t="s">
        <v>460</v>
      </c>
      <c r="D1061" t="s">
        <v>3263</v>
      </c>
      <c r="E1061" t="s">
        <v>3103</v>
      </c>
      <c r="F1061" s="33">
        <v>7</v>
      </c>
      <c r="J1061" t="s">
        <v>4019</v>
      </c>
      <c r="K1061" t="s">
        <v>459</v>
      </c>
      <c r="L1061" t="s">
        <v>460</v>
      </c>
      <c r="M1061" t="s">
        <v>3263</v>
      </c>
      <c r="N1061" t="s">
        <v>3103</v>
      </c>
      <c r="O1061" s="47">
        <v>7</v>
      </c>
    </row>
    <row r="1062" spans="1:15" x14ac:dyDescent="0.45">
      <c r="A1062" t="s">
        <v>4019</v>
      </c>
      <c r="B1062" t="s">
        <v>459</v>
      </c>
      <c r="C1062" t="s">
        <v>460</v>
      </c>
      <c r="D1062" t="s">
        <v>3276</v>
      </c>
      <c r="E1062" t="s">
        <v>3100</v>
      </c>
      <c r="F1062" s="33">
        <v>3</v>
      </c>
      <c r="J1062" t="s">
        <v>4019</v>
      </c>
      <c r="K1062" t="s">
        <v>459</v>
      </c>
      <c r="L1062" t="s">
        <v>460</v>
      </c>
      <c r="M1062" t="s">
        <v>3276</v>
      </c>
      <c r="N1062" t="s">
        <v>3100</v>
      </c>
      <c r="O1062" s="47">
        <v>3</v>
      </c>
    </row>
    <row r="1063" spans="1:15" x14ac:dyDescent="0.45">
      <c r="A1063" t="s">
        <v>4019</v>
      </c>
      <c r="B1063" t="s">
        <v>336</v>
      </c>
      <c r="C1063" t="s">
        <v>3042</v>
      </c>
      <c r="D1063" t="s">
        <v>3342</v>
      </c>
      <c r="E1063" t="s">
        <v>3115</v>
      </c>
      <c r="F1063" s="33">
        <v>2</v>
      </c>
      <c r="J1063" t="s">
        <v>4019</v>
      </c>
      <c r="K1063" t="s">
        <v>336</v>
      </c>
      <c r="L1063" t="s">
        <v>3042</v>
      </c>
      <c r="M1063" t="s">
        <v>3342</v>
      </c>
      <c r="N1063" t="s">
        <v>3115</v>
      </c>
      <c r="O1063" s="47">
        <v>2</v>
      </c>
    </row>
    <row r="1064" spans="1:15" x14ac:dyDescent="0.45">
      <c r="A1064" t="s">
        <v>4019</v>
      </c>
      <c r="B1064" t="s">
        <v>336</v>
      </c>
      <c r="C1064" t="s">
        <v>3042</v>
      </c>
      <c r="D1064" t="s">
        <v>3203</v>
      </c>
      <c r="E1064" t="s">
        <v>3108</v>
      </c>
      <c r="F1064" s="33">
        <v>4</v>
      </c>
      <c r="J1064" t="s">
        <v>4019</v>
      </c>
      <c r="K1064" t="s">
        <v>336</v>
      </c>
      <c r="L1064" t="s">
        <v>3042</v>
      </c>
      <c r="M1064" t="s">
        <v>3203</v>
      </c>
      <c r="N1064" t="s">
        <v>3108</v>
      </c>
      <c r="O1064" s="47">
        <v>4</v>
      </c>
    </row>
    <row r="1065" spans="1:15" x14ac:dyDescent="0.45">
      <c r="A1065" t="s">
        <v>4019</v>
      </c>
      <c r="B1065" t="s">
        <v>336</v>
      </c>
      <c r="C1065" t="s">
        <v>3042</v>
      </c>
      <c r="D1065" t="s">
        <v>3203</v>
      </c>
      <c r="E1065" t="s">
        <v>3102</v>
      </c>
      <c r="F1065" s="33">
        <v>2</v>
      </c>
      <c r="J1065" t="s">
        <v>4019</v>
      </c>
      <c r="K1065" t="s">
        <v>336</v>
      </c>
      <c r="L1065" t="s">
        <v>3042</v>
      </c>
      <c r="M1065" t="s">
        <v>3203</v>
      </c>
      <c r="N1065" t="s">
        <v>3102</v>
      </c>
      <c r="O1065" s="47">
        <v>2</v>
      </c>
    </row>
    <row r="1066" spans="1:15" x14ac:dyDescent="0.45">
      <c r="A1066" t="s">
        <v>4019</v>
      </c>
      <c r="B1066" t="s">
        <v>336</v>
      </c>
      <c r="C1066" t="s">
        <v>3042</v>
      </c>
      <c r="D1066" t="s">
        <v>3263</v>
      </c>
      <c r="E1066" t="s">
        <v>3103</v>
      </c>
      <c r="F1066" s="33">
        <v>2</v>
      </c>
      <c r="J1066" t="s">
        <v>4019</v>
      </c>
      <c r="K1066" t="s">
        <v>336</v>
      </c>
      <c r="L1066" t="s">
        <v>3042</v>
      </c>
      <c r="M1066" t="s">
        <v>3263</v>
      </c>
      <c r="N1066" t="s">
        <v>3103</v>
      </c>
      <c r="O1066" s="47">
        <v>2</v>
      </c>
    </row>
    <row r="1067" spans="1:15" x14ac:dyDescent="0.45">
      <c r="A1067" t="s">
        <v>4019</v>
      </c>
      <c r="B1067" t="s">
        <v>336</v>
      </c>
      <c r="C1067" t="s">
        <v>3042</v>
      </c>
      <c r="D1067" t="s">
        <v>3276</v>
      </c>
      <c r="E1067" t="s">
        <v>3100</v>
      </c>
      <c r="F1067" s="33">
        <v>1</v>
      </c>
      <c r="J1067" t="s">
        <v>4019</v>
      </c>
      <c r="K1067" t="s">
        <v>336</v>
      </c>
      <c r="L1067" t="s">
        <v>3042</v>
      </c>
      <c r="M1067" t="s">
        <v>3276</v>
      </c>
      <c r="N1067" t="s">
        <v>3100</v>
      </c>
      <c r="O1067" s="47">
        <v>1</v>
      </c>
    </row>
    <row r="1068" spans="1:15" x14ac:dyDescent="0.45">
      <c r="A1068" t="s">
        <v>4019</v>
      </c>
      <c r="B1068" t="s">
        <v>705</v>
      </c>
      <c r="C1068" t="s">
        <v>706</v>
      </c>
      <c r="D1068" t="s">
        <v>3203</v>
      </c>
      <c r="E1068" t="s">
        <v>3108</v>
      </c>
      <c r="F1068" s="33">
        <v>1</v>
      </c>
      <c r="J1068" t="s">
        <v>4019</v>
      </c>
      <c r="K1068" t="s">
        <v>705</v>
      </c>
      <c r="L1068" t="s">
        <v>706</v>
      </c>
      <c r="M1068" t="s">
        <v>3203</v>
      </c>
      <c r="N1068" t="s">
        <v>3108</v>
      </c>
      <c r="O1068" s="47">
        <v>1</v>
      </c>
    </row>
    <row r="1069" spans="1:15" x14ac:dyDescent="0.45">
      <c r="A1069" t="s">
        <v>4019</v>
      </c>
      <c r="B1069" t="s">
        <v>705</v>
      </c>
      <c r="C1069" t="s">
        <v>706</v>
      </c>
      <c r="D1069" t="s">
        <v>3243</v>
      </c>
      <c r="E1069" t="s">
        <v>3104</v>
      </c>
      <c r="F1069" s="33">
        <v>2</v>
      </c>
      <c r="J1069" t="s">
        <v>4019</v>
      </c>
      <c r="K1069" t="s">
        <v>705</v>
      </c>
      <c r="L1069" t="s">
        <v>706</v>
      </c>
      <c r="M1069" t="s">
        <v>3243</v>
      </c>
      <c r="N1069" t="s">
        <v>3104</v>
      </c>
      <c r="O1069" s="47">
        <v>2</v>
      </c>
    </row>
    <row r="1070" spans="1:15" x14ac:dyDescent="0.45">
      <c r="A1070" t="s">
        <v>4019</v>
      </c>
      <c r="B1070" t="s">
        <v>705</v>
      </c>
      <c r="C1070" t="s">
        <v>706</v>
      </c>
      <c r="D1070" t="s">
        <v>3263</v>
      </c>
      <c r="E1070" t="s">
        <v>3103</v>
      </c>
      <c r="F1070" s="33">
        <v>3</v>
      </c>
      <c r="J1070" t="s">
        <v>4019</v>
      </c>
      <c r="K1070" t="s">
        <v>705</v>
      </c>
      <c r="L1070" t="s">
        <v>706</v>
      </c>
      <c r="M1070" t="s">
        <v>3263</v>
      </c>
      <c r="N1070" t="s">
        <v>3103</v>
      </c>
      <c r="O1070" s="47">
        <v>3</v>
      </c>
    </row>
    <row r="1071" spans="1:15" x14ac:dyDescent="0.45">
      <c r="A1071" t="s">
        <v>4019</v>
      </c>
      <c r="B1071" t="s">
        <v>793</v>
      </c>
      <c r="C1071" t="s">
        <v>794</v>
      </c>
      <c r="D1071" t="s">
        <v>3203</v>
      </c>
      <c r="E1071" t="s">
        <v>3113</v>
      </c>
      <c r="F1071" s="33">
        <v>6</v>
      </c>
      <c r="J1071" t="s">
        <v>4019</v>
      </c>
      <c r="K1071" t="s">
        <v>793</v>
      </c>
      <c r="L1071" t="s">
        <v>794</v>
      </c>
      <c r="M1071" t="s">
        <v>3203</v>
      </c>
      <c r="N1071" t="s">
        <v>3113</v>
      </c>
      <c r="O1071" s="47">
        <v>6</v>
      </c>
    </row>
    <row r="1072" spans="1:15" x14ac:dyDescent="0.45">
      <c r="A1072" t="s">
        <v>4019</v>
      </c>
      <c r="B1072" t="s">
        <v>793</v>
      </c>
      <c r="C1072" t="s">
        <v>794</v>
      </c>
      <c r="D1072" t="s">
        <v>3276</v>
      </c>
      <c r="E1072" t="s">
        <v>3100</v>
      </c>
      <c r="F1072" s="33">
        <v>3</v>
      </c>
      <c r="J1072" t="s">
        <v>4019</v>
      </c>
      <c r="K1072" t="s">
        <v>793</v>
      </c>
      <c r="L1072" t="s">
        <v>794</v>
      </c>
      <c r="M1072" t="s">
        <v>3276</v>
      </c>
      <c r="N1072" t="s">
        <v>3100</v>
      </c>
      <c r="O1072" s="47">
        <v>3</v>
      </c>
    </row>
    <row r="1073" spans="1:15" x14ac:dyDescent="0.45">
      <c r="A1073" t="s">
        <v>4019</v>
      </c>
      <c r="B1073" t="s">
        <v>93</v>
      </c>
      <c r="C1073" t="s">
        <v>94</v>
      </c>
      <c r="D1073" t="s">
        <v>3203</v>
      </c>
      <c r="E1073" t="s">
        <v>3109</v>
      </c>
      <c r="F1073" s="33">
        <v>1</v>
      </c>
      <c r="J1073" t="s">
        <v>4019</v>
      </c>
      <c r="K1073" t="s">
        <v>93</v>
      </c>
      <c r="L1073" t="s">
        <v>94</v>
      </c>
      <c r="M1073" t="s">
        <v>3203</v>
      </c>
      <c r="N1073" t="s">
        <v>3109</v>
      </c>
      <c r="O1073" s="47">
        <v>1</v>
      </c>
    </row>
    <row r="1074" spans="1:15" x14ac:dyDescent="0.45">
      <c r="A1074" t="s">
        <v>4019</v>
      </c>
      <c r="B1074" t="s">
        <v>93</v>
      </c>
      <c r="C1074" t="s">
        <v>94</v>
      </c>
      <c r="D1074" t="s">
        <v>3203</v>
      </c>
      <c r="E1074" t="s">
        <v>3102</v>
      </c>
      <c r="F1074" s="33">
        <v>2</v>
      </c>
      <c r="J1074" t="s">
        <v>4019</v>
      </c>
      <c r="K1074" t="s">
        <v>93</v>
      </c>
      <c r="L1074" t="s">
        <v>94</v>
      </c>
      <c r="M1074" t="s">
        <v>3203</v>
      </c>
      <c r="N1074" t="s">
        <v>3102</v>
      </c>
      <c r="O1074" s="47">
        <v>2</v>
      </c>
    </row>
    <row r="1075" spans="1:15" x14ac:dyDescent="0.45">
      <c r="A1075" t="s">
        <v>4019</v>
      </c>
      <c r="B1075" t="s">
        <v>93</v>
      </c>
      <c r="C1075" t="s">
        <v>94</v>
      </c>
      <c r="D1075" t="s">
        <v>3203</v>
      </c>
      <c r="E1075" t="s">
        <v>3113</v>
      </c>
      <c r="F1075" s="33">
        <v>24</v>
      </c>
      <c r="J1075" t="s">
        <v>4019</v>
      </c>
      <c r="K1075" t="s">
        <v>93</v>
      </c>
      <c r="L1075" t="s">
        <v>94</v>
      </c>
      <c r="M1075" t="s">
        <v>3203</v>
      </c>
      <c r="N1075" t="s">
        <v>3113</v>
      </c>
      <c r="O1075" s="47">
        <v>24</v>
      </c>
    </row>
    <row r="1076" spans="1:15" x14ac:dyDescent="0.45">
      <c r="A1076" t="s">
        <v>4019</v>
      </c>
      <c r="B1076" t="s">
        <v>93</v>
      </c>
      <c r="C1076" t="s">
        <v>94</v>
      </c>
      <c r="D1076" t="s">
        <v>3243</v>
      </c>
      <c r="E1076" t="s">
        <v>3104</v>
      </c>
      <c r="F1076" s="33">
        <v>2</v>
      </c>
      <c r="J1076" t="s">
        <v>4019</v>
      </c>
      <c r="K1076" t="s">
        <v>93</v>
      </c>
      <c r="L1076" t="s">
        <v>94</v>
      </c>
      <c r="M1076" t="s">
        <v>3243</v>
      </c>
      <c r="N1076" t="s">
        <v>3104</v>
      </c>
      <c r="O1076" s="47">
        <v>2</v>
      </c>
    </row>
    <row r="1077" spans="1:15" x14ac:dyDescent="0.45">
      <c r="A1077" t="s">
        <v>4019</v>
      </c>
      <c r="B1077" t="s">
        <v>93</v>
      </c>
      <c r="C1077" t="s">
        <v>94</v>
      </c>
      <c r="D1077" t="s">
        <v>3243</v>
      </c>
      <c r="E1077" t="s">
        <v>3106</v>
      </c>
      <c r="F1077" s="33">
        <v>1</v>
      </c>
      <c r="J1077" t="s">
        <v>4019</v>
      </c>
      <c r="K1077" t="s">
        <v>93</v>
      </c>
      <c r="L1077" t="s">
        <v>94</v>
      </c>
      <c r="M1077" t="s">
        <v>3243</v>
      </c>
      <c r="N1077" t="s">
        <v>3106</v>
      </c>
      <c r="O1077" s="47">
        <v>1</v>
      </c>
    </row>
    <row r="1078" spans="1:15" x14ac:dyDescent="0.45">
      <c r="A1078" t="s">
        <v>4019</v>
      </c>
      <c r="B1078" t="s">
        <v>93</v>
      </c>
      <c r="C1078" t="s">
        <v>94</v>
      </c>
      <c r="D1078" t="s">
        <v>3263</v>
      </c>
      <c r="E1078" t="s">
        <v>3103</v>
      </c>
      <c r="F1078" s="33">
        <v>4</v>
      </c>
      <c r="J1078" t="s">
        <v>4019</v>
      </c>
      <c r="K1078" t="s">
        <v>93</v>
      </c>
      <c r="L1078" t="s">
        <v>94</v>
      </c>
      <c r="M1078" t="s">
        <v>3263</v>
      </c>
      <c r="N1078" t="s">
        <v>3103</v>
      </c>
      <c r="O1078" s="47">
        <v>4</v>
      </c>
    </row>
    <row r="1079" spans="1:15" x14ac:dyDescent="0.45">
      <c r="A1079" t="s">
        <v>4019</v>
      </c>
      <c r="B1079" t="s">
        <v>93</v>
      </c>
      <c r="C1079" t="s">
        <v>94</v>
      </c>
      <c r="D1079" t="s">
        <v>3276</v>
      </c>
      <c r="E1079" t="s">
        <v>3100</v>
      </c>
      <c r="F1079" s="33">
        <v>1</v>
      </c>
      <c r="J1079" t="s">
        <v>4019</v>
      </c>
      <c r="K1079" t="s">
        <v>93</v>
      </c>
      <c r="L1079" t="s">
        <v>94</v>
      </c>
      <c r="M1079" t="s">
        <v>3276</v>
      </c>
      <c r="N1079" t="s">
        <v>3100</v>
      </c>
      <c r="O1079" s="47">
        <v>1</v>
      </c>
    </row>
    <row r="1080" spans="1:15" x14ac:dyDescent="0.45">
      <c r="A1080" t="s">
        <v>4019</v>
      </c>
      <c r="B1080" t="s">
        <v>93</v>
      </c>
      <c r="C1080" t="s">
        <v>94</v>
      </c>
      <c r="D1080" t="s">
        <v>3276</v>
      </c>
      <c r="E1080" t="s">
        <v>3112</v>
      </c>
      <c r="F1080" s="33">
        <v>1</v>
      </c>
      <c r="J1080" t="s">
        <v>4019</v>
      </c>
      <c r="K1080" t="s">
        <v>93</v>
      </c>
      <c r="L1080" t="s">
        <v>94</v>
      </c>
      <c r="M1080" t="s">
        <v>3276</v>
      </c>
      <c r="N1080" t="s">
        <v>3112</v>
      </c>
      <c r="O1080" s="47">
        <v>1</v>
      </c>
    </row>
    <row r="1081" spans="1:15" x14ac:dyDescent="0.45">
      <c r="A1081" t="s">
        <v>4019</v>
      </c>
      <c r="B1081" t="s">
        <v>741</v>
      </c>
      <c r="C1081" t="s">
        <v>742</v>
      </c>
      <c r="D1081" t="s">
        <v>3203</v>
      </c>
      <c r="E1081" t="s">
        <v>3109</v>
      </c>
      <c r="F1081" s="33">
        <v>1</v>
      </c>
      <c r="J1081" t="s">
        <v>4019</v>
      </c>
      <c r="K1081" t="s">
        <v>741</v>
      </c>
      <c r="L1081" t="s">
        <v>742</v>
      </c>
      <c r="M1081" t="s">
        <v>3203</v>
      </c>
      <c r="N1081" t="s">
        <v>3109</v>
      </c>
      <c r="O1081" s="47">
        <v>1</v>
      </c>
    </row>
    <row r="1082" spans="1:15" x14ac:dyDescent="0.45">
      <c r="A1082" t="s">
        <v>4019</v>
      </c>
      <c r="B1082" t="s">
        <v>741</v>
      </c>
      <c r="C1082" t="s">
        <v>742</v>
      </c>
      <c r="D1082" t="s">
        <v>3263</v>
      </c>
      <c r="E1082" t="s">
        <v>3103</v>
      </c>
      <c r="F1082" s="33">
        <v>23</v>
      </c>
      <c r="J1082" t="s">
        <v>4019</v>
      </c>
      <c r="K1082" t="s">
        <v>741</v>
      </c>
      <c r="L1082" t="s">
        <v>742</v>
      </c>
      <c r="M1082" t="s">
        <v>3263</v>
      </c>
      <c r="N1082" t="s">
        <v>3103</v>
      </c>
      <c r="O1082" s="47">
        <v>23</v>
      </c>
    </row>
    <row r="1083" spans="1:15" x14ac:dyDescent="0.45">
      <c r="A1083" t="s">
        <v>4019</v>
      </c>
      <c r="B1083" t="s">
        <v>741</v>
      </c>
      <c r="C1083" t="s">
        <v>742</v>
      </c>
      <c r="D1083" t="s">
        <v>3276</v>
      </c>
      <c r="E1083" t="s">
        <v>3100</v>
      </c>
      <c r="F1083" s="33">
        <v>1</v>
      </c>
      <c r="J1083" t="s">
        <v>4019</v>
      </c>
      <c r="K1083" t="s">
        <v>741</v>
      </c>
      <c r="L1083" t="s">
        <v>742</v>
      </c>
      <c r="M1083" t="s">
        <v>3276</v>
      </c>
      <c r="N1083" t="s">
        <v>3100</v>
      </c>
      <c r="O1083" s="47">
        <v>1</v>
      </c>
    </row>
    <row r="1084" spans="1:15" x14ac:dyDescent="0.45">
      <c r="A1084" t="s">
        <v>4019</v>
      </c>
      <c r="B1084" t="s">
        <v>741</v>
      </c>
      <c r="C1084" t="s">
        <v>742</v>
      </c>
      <c r="D1084" t="s">
        <v>3276</v>
      </c>
      <c r="E1084" t="s">
        <v>3112</v>
      </c>
      <c r="F1084" s="33">
        <v>3</v>
      </c>
      <c r="J1084" t="s">
        <v>4019</v>
      </c>
      <c r="K1084" t="s">
        <v>741</v>
      </c>
      <c r="L1084" t="s">
        <v>742</v>
      </c>
      <c r="M1084" t="s">
        <v>3276</v>
      </c>
      <c r="N1084" t="s">
        <v>3112</v>
      </c>
      <c r="O1084" s="47">
        <v>3</v>
      </c>
    </row>
    <row r="1085" spans="1:15" x14ac:dyDescent="0.45">
      <c r="A1085" t="s">
        <v>4019</v>
      </c>
      <c r="B1085" t="s">
        <v>480</v>
      </c>
      <c r="C1085" t="s">
        <v>481</v>
      </c>
      <c r="D1085" t="s">
        <v>3342</v>
      </c>
      <c r="E1085" t="s">
        <v>3115</v>
      </c>
      <c r="F1085" s="33">
        <v>13</v>
      </c>
      <c r="J1085" t="s">
        <v>4019</v>
      </c>
      <c r="K1085" t="s">
        <v>480</v>
      </c>
      <c r="L1085" t="s">
        <v>481</v>
      </c>
      <c r="M1085" t="s">
        <v>3342</v>
      </c>
      <c r="N1085" t="s">
        <v>3115</v>
      </c>
      <c r="O1085" s="47">
        <v>13</v>
      </c>
    </row>
    <row r="1086" spans="1:15" x14ac:dyDescent="0.45">
      <c r="A1086" t="s">
        <v>4019</v>
      </c>
      <c r="B1086" t="s">
        <v>480</v>
      </c>
      <c r="C1086" t="s">
        <v>481</v>
      </c>
      <c r="D1086" t="s">
        <v>3342</v>
      </c>
      <c r="E1086" t="s">
        <v>3116</v>
      </c>
      <c r="F1086" s="33">
        <v>1</v>
      </c>
      <c r="J1086" t="s">
        <v>4019</v>
      </c>
      <c r="K1086" t="s">
        <v>480</v>
      </c>
      <c r="L1086" t="s">
        <v>481</v>
      </c>
      <c r="M1086" t="s">
        <v>3342</v>
      </c>
      <c r="N1086" t="s">
        <v>3116</v>
      </c>
      <c r="O1086" s="47">
        <v>1</v>
      </c>
    </row>
    <row r="1087" spans="1:15" x14ac:dyDescent="0.45">
      <c r="A1087" t="s">
        <v>4019</v>
      </c>
      <c r="B1087" t="s">
        <v>590</v>
      </c>
      <c r="C1087" t="s">
        <v>3043</v>
      </c>
      <c r="D1087" t="s">
        <v>3203</v>
      </c>
      <c r="E1087" t="s">
        <v>3113</v>
      </c>
      <c r="F1087" s="33">
        <v>37</v>
      </c>
      <c r="J1087" t="s">
        <v>4019</v>
      </c>
      <c r="K1087" t="s">
        <v>590</v>
      </c>
      <c r="L1087" t="s">
        <v>3043</v>
      </c>
      <c r="M1087" t="s">
        <v>3203</v>
      </c>
      <c r="N1087" t="s">
        <v>3113</v>
      </c>
      <c r="O1087" s="47">
        <v>37</v>
      </c>
    </row>
    <row r="1088" spans="1:15" x14ac:dyDescent="0.45">
      <c r="A1088" t="s">
        <v>4019</v>
      </c>
      <c r="B1088" t="s">
        <v>590</v>
      </c>
      <c r="C1088" t="s">
        <v>3043</v>
      </c>
      <c r="D1088" t="s">
        <v>3263</v>
      </c>
      <c r="E1088" t="s">
        <v>3103</v>
      </c>
      <c r="F1088" s="33">
        <v>2</v>
      </c>
      <c r="J1088" t="s">
        <v>4019</v>
      </c>
      <c r="K1088" t="s">
        <v>590</v>
      </c>
      <c r="L1088" t="s">
        <v>3043</v>
      </c>
      <c r="M1088" t="s">
        <v>3263</v>
      </c>
      <c r="N1088" t="s">
        <v>3103</v>
      </c>
      <c r="O1088" s="47">
        <v>2</v>
      </c>
    </row>
    <row r="1089" spans="1:15" x14ac:dyDescent="0.45">
      <c r="A1089" t="s">
        <v>4019</v>
      </c>
      <c r="B1089" t="s">
        <v>590</v>
      </c>
      <c r="C1089" t="s">
        <v>3043</v>
      </c>
      <c r="D1089" t="s">
        <v>3276</v>
      </c>
      <c r="E1089" t="s">
        <v>3100</v>
      </c>
      <c r="F1089" s="33">
        <v>4</v>
      </c>
      <c r="J1089" t="s">
        <v>4019</v>
      </c>
      <c r="K1089" t="s">
        <v>590</v>
      </c>
      <c r="L1089" t="s">
        <v>3043</v>
      </c>
      <c r="M1089" t="s">
        <v>3276</v>
      </c>
      <c r="N1089" t="s">
        <v>3100</v>
      </c>
      <c r="O1089" s="47">
        <v>4</v>
      </c>
    </row>
    <row r="1090" spans="1:15" x14ac:dyDescent="0.45">
      <c r="A1090" t="s">
        <v>4019</v>
      </c>
      <c r="B1090" t="s">
        <v>590</v>
      </c>
      <c r="C1090" t="s">
        <v>3043</v>
      </c>
      <c r="D1090" t="s">
        <v>3276</v>
      </c>
      <c r="E1090" t="s">
        <v>3112</v>
      </c>
      <c r="F1090" s="33">
        <v>1</v>
      </c>
      <c r="J1090" t="s">
        <v>4019</v>
      </c>
      <c r="K1090" t="s">
        <v>590</v>
      </c>
      <c r="L1090" t="s">
        <v>3043</v>
      </c>
      <c r="M1090" t="s">
        <v>3276</v>
      </c>
      <c r="N1090" t="s">
        <v>3112</v>
      </c>
      <c r="O1090" s="47">
        <v>1</v>
      </c>
    </row>
    <row r="1091" spans="1:15" x14ac:dyDescent="0.45">
      <c r="A1091" t="s">
        <v>4019</v>
      </c>
      <c r="B1091" t="s">
        <v>518</v>
      </c>
      <c r="C1091" t="s">
        <v>519</v>
      </c>
      <c r="D1091" t="s">
        <v>3263</v>
      </c>
      <c r="E1091" t="s">
        <v>3103</v>
      </c>
      <c r="F1091" s="33">
        <v>3</v>
      </c>
      <c r="J1091" t="s">
        <v>4019</v>
      </c>
      <c r="K1091" t="s">
        <v>518</v>
      </c>
      <c r="L1091" t="s">
        <v>519</v>
      </c>
      <c r="M1091" t="s">
        <v>3263</v>
      </c>
      <c r="N1091" t="s">
        <v>3103</v>
      </c>
      <c r="O1091" s="47">
        <v>3</v>
      </c>
    </row>
    <row r="1092" spans="1:15" x14ac:dyDescent="0.45">
      <c r="A1092" t="s">
        <v>4019</v>
      </c>
      <c r="B1092" t="s">
        <v>352</v>
      </c>
      <c r="C1092" t="s">
        <v>353</v>
      </c>
      <c r="D1092" t="s">
        <v>3203</v>
      </c>
      <c r="E1092" t="s">
        <v>3113</v>
      </c>
      <c r="F1092" s="33">
        <v>31</v>
      </c>
      <c r="J1092" t="s">
        <v>4019</v>
      </c>
      <c r="K1092" t="s">
        <v>352</v>
      </c>
      <c r="L1092" t="s">
        <v>353</v>
      </c>
      <c r="M1092" t="s">
        <v>3203</v>
      </c>
      <c r="N1092" t="s">
        <v>3113</v>
      </c>
      <c r="O1092" s="47">
        <v>31</v>
      </c>
    </row>
    <row r="1093" spans="1:15" x14ac:dyDescent="0.45">
      <c r="A1093" t="s">
        <v>4019</v>
      </c>
      <c r="B1093" t="s">
        <v>352</v>
      </c>
      <c r="C1093" t="s">
        <v>353</v>
      </c>
      <c r="D1093" t="s">
        <v>3263</v>
      </c>
      <c r="E1093" t="s">
        <v>3103</v>
      </c>
      <c r="F1093" s="33">
        <v>2</v>
      </c>
      <c r="J1093" t="s">
        <v>4019</v>
      </c>
      <c r="K1093" t="s">
        <v>352</v>
      </c>
      <c r="L1093" t="s">
        <v>353</v>
      </c>
      <c r="M1093" t="s">
        <v>3263</v>
      </c>
      <c r="N1093" t="s">
        <v>3103</v>
      </c>
      <c r="O1093" s="47">
        <v>2</v>
      </c>
    </row>
    <row r="1094" spans="1:15" x14ac:dyDescent="0.45">
      <c r="A1094" t="s">
        <v>4019</v>
      </c>
      <c r="B1094" t="s">
        <v>352</v>
      </c>
      <c r="C1094" t="s">
        <v>353</v>
      </c>
      <c r="D1094" t="s">
        <v>3276</v>
      </c>
      <c r="E1094" t="s">
        <v>3112</v>
      </c>
      <c r="F1094" s="33">
        <v>2</v>
      </c>
      <c r="J1094" t="s">
        <v>4019</v>
      </c>
      <c r="K1094" t="s">
        <v>352</v>
      </c>
      <c r="L1094" t="s">
        <v>353</v>
      </c>
      <c r="M1094" t="s">
        <v>3276</v>
      </c>
      <c r="N1094" t="s">
        <v>3112</v>
      </c>
      <c r="O1094" s="47">
        <v>2</v>
      </c>
    </row>
    <row r="1095" spans="1:15" x14ac:dyDescent="0.45">
      <c r="A1095" t="s">
        <v>4019</v>
      </c>
      <c r="B1095" t="s">
        <v>161</v>
      </c>
      <c r="C1095" t="s">
        <v>162</v>
      </c>
      <c r="D1095" t="s">
        <v>3203</v>
      </c>
      <c r="E1095" t="s">
        <v>3113</v>
      </c>
      <c r="F1095" s="33">
        <v>18</v>
      </c>
      <c r="J1095" t="s">
        <v>4019</v>
      </c>
      <c r="K1095" t="s">
        <v>161</v>
      </c>
      <c r="L1095" t="s">
        <v>162</v>
      </c>
      <c r="M1095" t="s">
        <v>3203</v>
      </c>
      <c r="N1095" t="s">
        <v>3113</v>
      </c>
      <c r="O1095" s="47">
        <v>18</v>
      </c>
    </row>
    <row r="1096" spans="1:15" x14ac:dyDescent="0.45">
      <c r="A1096" t="s">
        <v>4019</v>
      </c>
      <c r="B1096" t="s">
        <v>161</v>
      </c>
      <c r="C1096" t="s">
        <v>162</v>
      </c>
      <c r="D1096" t="s">
        <v>3263</v>
      </c>
      <c r="E1096" t="s">
        <v>3103</v>
      </c>
      <c r="F1096" s="33">
        <v>1</v>
      </c>
      <c r="J1096" t="s">
        <v>4019</v>
      </c>
      <c r="K1096" t="s">
        <v>161</v>
      </c>
      <c r="L1096" t="s">
        <v>162</v>
      </c>
      <c r="M1096" t="s">
        <v>3263</v>
      </c>
      <c r="N1096" t="s">
        <v>3103</v>
      </c>
      <c r="O1096" s="47">
        <v>1</v>
      </c>
    </row>
    <row r="1097" spans="1:15" x14ac:dyDescent="0.45">
      <c r="A1097" t="s">
        <v>4019</v>
      </c>
      <c r="B1097" t="s">
        <v>161</v>
      </c>
      <c r="C1097" t="s">
        <v>162</v>
      </c>
      <c r="D1097" t="s">
        <v>3276</v>
      </c>
      <c r="E1097" t="s">
        <v>3112</v>
      </c>
      <c r="F1097" s="33">
        <v>6</v>
      </c>
      <c r="J1097" t="s">
        <v>4019</v>
      </c>
      <c r="K1097" t="s">
        <v>161</v>
      </c>
      <c r="L1097" t="s">
        <v>162</v>
      </c>
      <c r="M1097" t="s">
        <v>3276</v>
      </c>
      <c r="N1097" t="s">
        <v>3112</v>
      </c>
      <c r="O1097" s="47">
        <v>6</v>
      </c>
    </row>
    <row r="1098" spans="1:15" x14ac:dyDescent="0.45">
      <c r="A1098" t="s">
        <v>4019</v>
      </c>
      <c r="B1098" t="s">
        <v>786</v>
      </c>
      <c r="C1098" t="s">
        <v>787</v>
      </c>
      <c r="D1098" t="s">
        <v>3263</v>
      </c>
      <c r="E1098" t="s">
        <v>3118</v>
      </c>
      <c r="F1098" s="33">
        <v>2</v>
      </c>
      <c r="J1098" t="s">
        <v>4019</v>
      </c>
      <c r="K1098" t="s">
        <v>786</v>
      </c>
      <c r="L1098" t="s">
        <v>787</v>
      </c>
      <c r="M1098" t="s">
        <v>3263</v>
      </c>
      <c r="N1098" t="s">
        <v>3118</v>
      </c>
      <c r="O1098" s="47">
        <v>2</v>
      </c>
    </row>
    <row r="1099" spans="1:15" x14ac:dyDescent="0.45">
      <c r="A1099" t="s">
        <v>4019</v>
      </c>
      <c r="B1099" t="s">
        <v>786</v>
      </c>
      <c r="C1099" t="s">
        <v>787</v>
      </c>
      <c r="D1099" t="s">
        <v>3263</v>
      </c>
      <c r="E1099" t="s">
        <v>3103</v>
      </c>
      <c r="F1099" s="33">
        <v>8</v>
      </c>
      <c r="J1099" t="s">
        <v>4019</v>
      </c>
      <c r="K1099" t="s">
        <v>786</v>
      </c>
      <c r="L1099" t="s">
        <v>787</v>
      </c>
      <c r="M1099" t="s">
        <v>3263</v>
      </c>
      <c r="N1099" t="s">
        <v>3103</v>
      </c>
      <c r="O1099" s="47">
        <v>8</v>
      </c>
    </row>
    <row r="1100" spans="1:15" x14ac:dyDescent="0.45">
      <c r="A1100" t="s">
        <v>4019</v>
      </c>
      <c r="B1100" t="s">
        <v>747</v>
      </c>
      <c r="C1100" t="s">
        <v>748</v>
      </c>
      <c r="D1100" t="s">
        <v>3243</v>
      </c>
      <c r="E1100" t="s">
        <v>3104</v>
      </c>
      <c r="F1100" s="33">
        <v>2</v>
      </c>
      <c r="J1100" t="s">
        <v>4019</v>
      </c>
      <c r="K1100" t="s">
        <v>747</v>
      </c>
      <c r="L1100" t="s">
        <v>748</v>
      </c>
      <c r="M1100" t="s">
        <v>3243</v>
      </c>
      <c r="N1100" t="s">
        <v>3104</v>
      </c>
      <c r="O1100" s="47">
        <v>2</v>
      </c>
    </row>
    <row r="1101" spans="1:15" x14ac:dyDescent="0.45">
      <c r="A1101" t="s">
        <v>4019</v>
      </c>
      <c r="B1101" t="s">
        <v>747</v>
      </c>
      <c r="C1101" t="s">
        <v>748</v>
      </c>
      <c r="D1101" t="s">
        <v>3263</v>
      </c>
      <c r="E1101" t="s">
        <v>3118</v>
      </c>
      <c r="F1101" s="33">
        <v>1</v>
      </c>
      <c r="J1101" t="s">
        <v>4019</v>
      </c>
      <c r="K1101" t="s">
        <v>747</v>
      </c>
      <c r="L1101" t="s">
        <v>748</v>
      </c>
      <c r="M1101" t="s">
        <v>3263</v>
      </c>
      <c r="N1101" t="s">
        <v>3118</v>
      </c>
      <c r="O1101" s="47">
        <v>1</v>
      </c>
    </row>
    <row r="1102" spans="1:15" x14ac:dyDescent="0.45">
      <c r="A1102" t="s">
        <v>4019</v>
      </c>
      <c r="B1102" t="s">
        <v>747</v>
      </c>
      <c r="C1102" t="s">
        <v>748</v>
      </c>
      <c r="D1102" t="s">
        <v>3263</v>
      </c>
      <c r="E1102" t="s">
        <v>3103</v>
      </c>
      <c r="F1102" s="33">
        <v>3</v>
      </c>
      <c r="J1102" t="s">
        <v>4019</v>
      </c>
      <c r="K1102" t="s">
        <v>747</v>
      </c>
      <c r="L1102" t="s">
        <v>748</v>
      </c>
      <c r="M1102" t="s">
        <v>3263</v>
      </c>
      <c r="N1102" t="s">
        <v>3103</v>
      </c>
      <c r="O1102" s="47">
        <v>3</v>
      </c>
    </row>
    <row r="1103" spans="1:15" x14ac:dyDescent="0.45">
      <c r="A1103" t="s">
        <v>4019</v>
      </c>
      <c r="B1103" t="s">
        <v>747</v>
      </c>
      <c r="C1103" t="s">
        <v>748</v>
      </c>
      <c r="D1103" t="s">
        <v>3276</v>
      </c>
      <c r="E1103" t="s">
        <v>3100</v>
      </c>
      <c r="F1103" s="33">
        <v>1</v>
      </c>
      <c r="J1103" t="s">
        <v>4019</v>
      </c>
      <c r="K1103" t="s">
        <v>747</v>
      </c>
      <c r="L1103" t="s">
        <v>748</v>
      </c>
      <c r="M1103" t="s">
        <v>3276</v>
      </c>
      <c r="N1103" t="s">
        <v>3100</v>
      </c>
      <c r="O1103" s="47">
        <v>1</v>
      </c>
    </row>
    <row r="1104" spans="1:15" x14ac:dyDescent="0.45">
      <c r="A1104" t="s">
        <v>4019</v>
      </c>
      <c r="B1104" t="s">
        <v>747</v>
      </c>
      <c r="C1104" t="s">
        <v>748</v>
      </c>
      <c r="D1104" t="s">
        <v>3276</v>
      </c>
      <c r="E1104" t="s">
        <v>3112</v>
      </c>
      <c r="F1104" s="33">
        <v>4</v>
      </c>
      <c r="J1104" t="s">
        <v>4019</v>
      </c>
      <c r="K1104" t="s">
        <v>747</v>
      </c>
      <c r="L1104" t="s">
        <v>748</v>
      </c>
      <c r="M1104" t="s">
        <v>3276</v>
      </c>
      <c r="N1104" t="s">
        <v>3112</v>
      </c>
      <c r="O1104" s="47">
        <v>4</v>
      </c>
    </row>
    <row r="1105" spans="1:15" x14ac:dyDescent="0.45">
      <c r="A1105" t="s">
        <v>4019</v>
      </c>
      <c r="B1105" t="s">
        <v>10</v>
      </c>
      <c r="C1105" t="s">
        <v>11</v>
      </c>
      <c r="D1105" t="s">
        <v>3203</v>
      </c>
      <c r="E1105" t="s">
        <v>3781</v>
      </c>
      <c r="F1105" s="33">
        <v>4</v>
      </c>
      <c r="J1105" t="s">
        <v>4019</v>
      </c>
      <c r="K1105" t="s">
        <v>10</v>
      </c>
      <c r="L1105" t="s">
        <v>11</v>
      </c>
      <c r="M1105" t="s">
        <v>3203</v>
      </c>
      <c r="N1105" t="s">
        <v>3781</v>
      </c>
      <c r="O1105" s="47">
        <v>4</v>
      </c>
    </row>
    <row r="1106" spans="1:15" x14ac:dyDescent="0.45">
      <c r="A1106" t="s">
        <v>4019</v>
      </c>
      <c r="B1106" t="s">
        <v>10</v>
      </c>
      <c r="C1106" t="s">
        <v>11</v>
      </c>
      <c r="D1106" t="s">
        <v>3263</v>
      </c>
      <c r="E1106" t="s">
        <v>3118</v>
      </c>
      <c r="F1106" s="33">
        <v>1</v>
      </c>
      <c r="J1106" t="s">
        <v>4019</v>
      </c>
      <c r="K1106" t="s">
        <v>10</v>
      </c>
      <c r="L1106" t="s">
        <v>11</v>
      </c>
      <c r="M1106" t="s">
        <v>3263</v>
      </c>
      <c r="N1106" t="s">
        <v>3118</v>
      </c>
      <c r="O1106" s="47">
        <v>1</v>
      </c>
    </row>
    <row r="1107" spans="1:15" x14ac:dyDescent="0.45">
      <c r="A1107" t="s">
        <v>4019</v>
      </c>
      <c r="B1107" t="s">
        <v>10</v>
      </c>
      <c r="C1107" t="s">
        <v>11</v>
      </c>
      <c r="D1107" t="s">
        <v>3263</v>
      </c>
      <c r="E1107" t="s">
        <v>3103</v>
      </c>
      <c r="F1107" s="33">
        <v>2</v>
      </c>
      <c r="J1107" t="s">
        <v>4019</v>
      </c>
      <c r="K1107" t="s">
        <v>10</v>
      </c>
      <c r="L1107" t="s">
        <v>11</v>
      </c>
      <c r="M1107" t="s">
        <v>3263</v>
      </c>
      <c r="N1107" t="s">
        <v>3103</v>
      </c>
      <c r="O1107" s="47">
        <v>2</v>
      </c>
    </row>
    <row r="1108" spans="1:15" x14ac:dyDescent="0.45">
      <c r="A1108" t="s">
        <v>4019</v>
      </c>
      <c r="B1108" t="s">
        <v>10</v>
      </c>
      <c r="C1108" t="s">
        <v>11</v>
      </c>
      <c r="D1108" t="s">
        <v>3276</v>
      </c>
      <c r="E1108" t="s">
        <v>3112</v>
      </c>
      <c r="F1108" s="33">
        <v>3</v>
      </c>
      <c r="J1108" t="s">
        <v>4019</v>
      </c>
      <c r="K1108" t="s">
        <v>10</v>
      </c>
      <c r="L1108" t="s">
        <v>11</v>
      </c>
      <c r="M1108" t="s">
        <v>3276</v>
      </c>
      <c r="N1108" t="s">
        <v>3112</v>
      </c>
      <c r="O1108" s="47">
        <v>3</v>
      </c>
    </row>
    <row r="1109" spans="1:15" x14ac:dyDescent="0.45">
      <c r="A1109" t="s">
        <v>4019</v>
      </c>
      <c r="B1109" t="s">
        <v>753</v>
      </c>
      <c r="C1109" t="s">
        <v>754</v>
      </c>
      <c r="D1109" t="s">
        <v>3203</v>
      </c>
      <c r="E1109" t="s">
        <v>3781</v>
      </c>
      <c r="F1109" s="33">
        <v>1</v>
      </c>
      <c r="J1109" t="s">
        <v>4019</v>
      </c>
      <c r="K1109" t="s">
        <v>753</v>
      </c>
      <c r="L1109" t="s">
        <v>754</v>
      </c>
      <c r="M1109" t="s">
        <v>3203</v>
      </c>
      <c r="N1109" t="s">
        <v>3781</v>
      </c>
      <c r="O1109" s="47">
        <v>1</v>
      </c>
    </row>
    <row r="1110" spans="1:15" x14ac:dyDescent="0.45">
      <c r="A1110" t="s">
        <v>4019</v>
      </c>
      <c r="B1110" t="s">
        <v>753</v>
      </c>
      <c r="C1110" t="s">
        <v>754</v>
      </c>
      <c r="D1110" t="s">
        <v>3276</v>
      </c>
      <c r="E1110" t="s">
        <v>3112</v>
      </c>
      <c r="F1110" s="33">
        <v>2</v>
      </c>
      <c r="J1110" t="s">
        <v>4019</v>
      </c>
      <c r="K1110" t="s">
        <v>753</v>
      </c>
      <c r="L1110" t="s">
        <v>754</v>
      </c>
      <c r="M1110" t="s">
        <v>3276</v>
      </c>
      <c r="N1110" t="s">
        <v>3112</v>
      </c>
      <c r="O1110" s="47">
        <v>2</v>
      </c>
    </row>
    <row r="1111" spans="1:15" x14ac:dyDescent="0.45">
      <c r="A1111" t="s">
        <v>4019</v>
      </c>
      <c r="B1111" t="s">
        <v>750</v>
      </c>
      <c r="C1111" t="s">
        <v>751</v>
      </c>
      <c r="D1111" t="s">
        <v>3243</v>
      </c>
      <c r="E1111" t="s">
        <v>3431</v>
      </c>
      <c r="F1111" s="33">
        <v>3</v>
      </c>
      <c r="J1111" t="s">
        <v>4019</v>
      </c>
      <c r="K1111" t="s">
        <v>750</v>
      </c>
      <c r="L1111" t="s">
        <v>751</v>
      </c>
      <c r="M1111" t="s">
        <v>3243</v>
      </c>
      <c r="N1111" t="s">
        <v>3431</v>
      </c>
      <c r="O1111" s="47">
        <v>3</v>
      </c>
    </row>
    <row r="1112" spans="1:15" x14ac:dyDescent="0.45">
      <c r="A1112" t="s">
        <v>4019</v>
      </c>
      <c r="B1112" t="s">
        <v>750</v>
      </c>
      <c r="C1112" t="s">
        <v>751</v>
      </c>
      <c r="D1112" t="s">
        <v>3243</v>
      </c>
      <c r="E1112" t="s">
        <v>3104</v>
      </c>
      <c r="F1112" s="33">
        <v>3</v>
      </c>
      <c r="J1112" t="s">
        <v>4019</v>
      </c>
      <c r="K1112" t="s">
        <v>750</v>
      </c>
      <c r="L1112" t="s">
        <v>751</v>
      </c>
      <c r="M1112" t="s">
        <v>3243</v>
      </c>
      <c r="N1112" t="s">
        <v>3104</v>
      </c>
      <c r="O1112" s="47">
        <v>3</v>
      </c>
    </row>
    <row r="1113" spans="1:15" x14ac:dyDescent="0.45">
      <c r="A1113" t="s">
        <v>4019</v>
      </c>
      <c r="B1113" t="s">
        <v>750</v>
      </c>
      <c r="C1113" t="s">
        <v>751</v>
      </c>
      <c r="D1113" t="s">
        <v>3263</v>
      </c>
      <c r="E1113" t="s">
        <v>3118</v>
      </c>
      <c r="F1113" s="33">
        <v>1</v>
      </c>
      <c r="J1113" t="s">
        <v>4019</v>
      </c>
      <c r="K1113" t="s">
        <v>750</v>
      </c>
      <c r="L1113" t="s">
        <v>751</v>
      </c>
      <c r="M1113" t="s">
        <v>3263</v>
      </c>
      <c r="N1113" t="s">
        <v>3118</v>
      </c>
      <c r="O1113" s="47">
        <v>1</v>
      </c>
    </row>
    <row r="1114" spans="1:15" x14ac:dyDescent="0.45">
      <c r="A1114" t="s">
        <v>4019</v>
      </c>
      <c r="B1114" t="s">
        <v>750</v>
      </c>
      <c r="C1114" t="s">
        <v>751</v>
      </c>
      <c r="D1114" t="s">
        <v>3263</v>
      </c>
      <c r="E1114" t="s">
        <v>3103</v>
      </c>
      <c r="F1114" s="33">
        <v>3</v>
      </c>
      <c r="J1114" t="s">
        <v>4019</v>
      </c>
      <c r="K1114" t="s">
        <v>750</v>
      </c>
      <c r="L1114" t="s">
        <v>751</v>
      </c>
      <c r="M1114" t="s">
        <v>3263</v>
      </c>
      <c r="N1114" t="s">
        <v>3103</v>
      </c>
      <c r="O1114" s="47">
        <v>3</v>
      </c>
    </row>
    <row r="1115" spans="1:15" x14ac:dyDescent="0.45">
      <c r="A1115" t="s">
        <v>4019</v>
      </c>
      <c r="B1115" t="s">
        <v>750</v>
      </c>
      <c r="C1115" t="s">
        <v>751</v>
      </c>
      <c r="D1115" t="s">
        <v>3276</v>
      </c>
      <c r="E1115" t="s">
        <v>3112</v>
      </c>
      <c r="F1115" s="33">
        <v>5</v>
      </c>
      <c r="J1115" t="s">
        <v>4019</v>
      </c>
      <c r="K1115" t="s">
        <v>750</v>
      </c>
      <c r="L1115" t="s">
        <v>751</v>
      </c>
      <c r="M1115" t="s">
        <v>3276</v>
      </c>
      <c r="N1115" t="s">
        <v>3112</v>
      </c>
      <c r="O1115" s="47">
        <v>5</v>
      </c>
    </row>
    <row r="1116" spans="1:15" x14ac:dyDescent="0.45">
      <c r="A1116" t="s">
        <v>4019</v>
      </c>
      <c r="B1116" t="s">
        <v>744</v>
      </c>
      <c r="C1116" t="s">
        <v>745</v>
      </c>
      <c r="D1116" t="s">
        <v>3243</v>
      </c>
      <c r="E1116" t="s">
        <v>3104</v>
      </c>
      <c r="F1116" s="33">
        <v>4</v>
      </c>
      <c r="J1116" t="s">
        <v>4019</v>
      </c>
      <c r="K1116" t="s">
        <v>744</v>
      </c>
      <c r="L1116" t="s">
        <v>745</v>
      </c>
      <c r="M1116" t="s">
        <v>3243</v>
      </c>
      <c r="N1116" t="s">
        <v>3104</v>
      </c>
      <c r="O1116" s="47">
        <v>4</v>
      </c>
    </row>
    <row r="1117" spans="1:15" x14ac:dyDescent="0.45">
      <c r="A1117" t="s">
        <v>4019</v>
      </c>
      <c r="B1117" t="s">
        <v>744</v>
      </c>
      <c r="C1117" t="s">
        <v>745</v>
      </c>
      <c r="D1117" t="s">
        <v>3263</v>
      </c>
      <c r="E1117" t="s">
        <v>3103</v>
      </c>
      <c r="F1117" s="33">
        <v>2</v>
      </c>
      <c r="J1117" t="s">
        <v>4019</v>
      </c>
      <c r="K1117" t="s">
        <v>744</v>
      </c>
      <c r="L1117" t="s">
        <v>745</v>
      </c>
      <c r="M1117" t="s">
        <v>3263</v>
      </c>
      <c r="N1117" t="s">
        <v>3103</v>
      </c>
      <c r="O1117" s="47">
        <v>2</v>
      </c>
    </row>
    <row r="1118" spans="1:15" x14ac:dyDescent="0.45">
      <c r="A1118" t="s">
        <v>4019</v>
      </c>
      <c r="B1118" t="s">
        <v>744</v>
      </c>
      <c r="C1118" t="s">
        <v>745</v>
      </c>
      <c r="D1118" t="s">
        <v>3276</v>
      </c>
      <c r="E1118" t="s">
        <v>3100</v>
      </c>
      <c r="F1118" s="33">
        <v>1</v>
      </c>
      <c r="J1118" t="s">
        <v>4019</v>
      </c>
      <c r="K1118" t="s">
        <v>744</v>
      </c>
      <c r="L1118" t="s">
        <v>745</v>
      </c>
      <c r="M1118" t="s">
        <v>3276</v>
      </c>
      <c r="N1118" t="s">
        <v>3100</v>
      </c>
      <c r="O1118" s="47">
        <v>1</v>
      </c>
    </row>
    <row r="1119" spans="1:15" x14ac:dyDescent="0.45">
      <c r="A1119" t="s">
        <v>4019</v>
      </c>
      <c r="B1119" t="s">
        <v>744</v>
      </c>
      <c r="C1119" t="s">
        <v>745</v>
      </c>
      <c r="D1119" t="s">
        <v>3276</v>
      </c>
      <c r="E1119" t="s">
        <v>3112</v>
      </c>
      <c r="F1119" s="33">
        <v>2</v>
      </c>
      <c r="J1119" t="s">
        <v>4019</v>
      </c>
      <c r="K1119" t="s">
        <v>744</v>
      </c>
      <c r="L1119" t="s">
        <v>745</v>
      </c>
      <c r="M1119" t="s">
        <v>3276</v>
      </c>
      <c r="N1119" t="s">
        <v>3112</v>
      </c>
      <c r="O1119" s="47">
        <v>2</v>
      </c>
    </row>
    <row r="1120" spans="1:15" x14ac:dyDescent="0.45">
      <c r="A1120" t="s">
        <v>4019</v>
      </c>
      <c r="B1120" t="s">
        <v>789</v>
      </c>
      <c r="C1120" t="s">
        <v>790</v>
      </c>
      <c r="D1120" t="s">
        <v>3263</v>
      </c>
      <c r="E1120" t="s">
        <v>3118</v>
      </c>
      <c r="F1120" s="33">
        <v>2</v>
      </c>
      <c r="J1120" t="s">
        <v>4019</v>
      </c>
      <c r="K1120" t="s">
        <v>789</v>
      </c>
      <c r="L1120" t="s">
        <v>790</v>
      </c>
      <c r="M1120" t="s">
        <v>3263</v>
      </c>
      <c r="N1120" t="s">
        <v>3118</v>
      </c>
      <c r="O1120" s="47">
        <v>2</v>
      </c>
    </row>
    <row r="1121" spans="1:15" x14ac:dyDescent="0.45">
      <c r="A1121" t="s">
        <v>4019</v>
      </c>
      <c r="B1121" t="s">
        <v>789</v>
      </c>
      <c r="C1121" t="s">
        <v>790</v>
      </c>
      <c r="D1121" t="s">
        <v>3263</v>
      </c>
      <c r="E1121" t="s">
        <v>3103</v>
      </c>
      <c r="F1121" s="33">
        <v>7</v>
      </c>
      <c r="J1121" t="s">
        <v>4019</v>
      </c>
      <c r="K1121" t="s">
        <v>789</v>
      </c>
      <c r="L1121" t="s">
        <v>790</v>
      </c>
      <c r="M1121" t="s">
        <v>3263</v>
      </c>
      <c r="N1121" t="s">
        <v>3103</v>
      </c>
      <c r="O1121" s="47">
        <v>7</v>
      </c>
    </row>
    <row r="1122" spans="1:15" x14ac:dyDescent="0.45">
      <c r="A1122" t="s">
        <v>4019</v>
      </c>
      <c r="B1122" t="s">
        <v>756</v>
      </c>
      <c r="C1122" t="s">
        <v>757</v>
      </c>
      <c r="D1122" t="s">
        <v>3243</v>
      </c>
      <c r="E1122" t="s">
        <v>3104</v>
      </c>
      <c r="F1122" s="33">
        <v>4</v>
      </c>
      <c r="J1122" t="s">
        <v>4019</v>
      </c>
      <c r="K1122" t="s">
        <v>756</v>
      </c>
      <c r="L1122" t="s">
        <v>757</v>
      </c>
      <c r="M1122" t="s">
        <v>3243</v>
      </c>
      <c r="N1122" t="s">
        <v>3104</v>
      </c>
      <c r="O1122" s="47">
        <v>4</v>
      </c>
    </row>
    <row r="1123" spans="1:15" x14ac:dyDescent="0.45">
      <c r="A1123" t="s">
        <v>4019</v>
      </c>
      <c r="B1123" t="s">
        <v>756</v>
      </c>
      <c r="C1123" t="s">
        <v>757</v>
      </c>
      <c r="D1123" t="s">
        <v>3263</v>
      </c>
      <c r="E1123" t="s">
        <v>3118</v>
      </c>
      <c r="F1123" s="33">
        <v>1</v>
      </c>
      <c r="J1123" t="s">
        <v>4019</v>
      </c>
      <c r="K1123" t="s">
        <v>756</v>
      </c>
      <c r="L1123" t="s">
        <v>757</v>
      </c>
      <c r="M1123" t="s">
        <v>3263</v>
      </c>
      <c r="N1123" t="s">
        <v>3118</v>
      </c>
      <c r="O1123" s="47">
        <v>1</v>
      </c>
    </row>
    <row r="1124" spans="1:15" x14ac:dyDescent="0.45">
      <c r="A1124" t="s">
        <v>4019</v>
      </c>
      <c r="B1124" t="s">
        <v>756</v>
      </c>
      <c r="C1124" t="s">
        <v>757</v>
      </c>
      <c r="D1124" t="s">
        <v>3263</v>
      </c>
      <c r="E1124" t="s">
        <v>3103</v>
      </c>
      <c r="F1124" s="33">
        <v>1</v>
      </c>
      <c r="J1124" t="s">
        <v>4019</v>
      </c>
      <c r="K1124" t="s">
        <v>756</v>
      </c>
      <c r="L1124" t="s">
        <v>757</v>
      </c>
      <c r="M1124" t="s">
        <v>3263</v>
      </c>
      <c r="N1124" t="s">
        <v>3103</v>
      </c>
      <c r="O1124" s="47">
        <v>1</v>
      </c>
    </row>
    <row r="1125" spans="1:15" x14ac:dyDescent="0.45">
      <c r="A1125" t="s">
        <v>4019</v>
      </c>
      <c r="B1125" t="s">
        <v>756</v>
      </c>
      <c r="C1125" t="s">
        <v>757</v>
      </c>
      <c r="D1125" t="s">
        <v>3276</v>
      </c>
      <c r="E1125" t="s">
        <v>3112</v>
      </c>
      <c r="F1125" s="33">
        <v>2</v>
      </c>
      <c r="J1125" t="s">
        <v>4019</v>
      </c>
      <c r="K1125" t="s">
        <v>756</v>
      </c>
      <c r="L1125" t="s">
        <v>757</v>
      </c>
      <c r="M1125" t="s">
        <v>3276</v>
      </c>
      <c r="N1125" t="s">
        <v>3112</v>
      </c>
      <c r="O1125" s="47">
        <v>2</v>
      </c>
    </row>
    <row r="1126" spans="1:15" x14ac:dyDescent="0.45">
      <c r="A1126" t="s">
        <v>4019</v>
      </c>
      <c r="B1126" t="s">
        <v>783</v>
      </c>
      <c r="C1126" t="s">
        <v>784</v>
      </c>
      <c r="D1126" t="s">
        <v>3243</v>
      </c>
      <c r="E1126" t="s">
        <v>3104</v>
      </c>
      <c r="F1126" s="33">
        <v>1</v>
      </c>
      <c r="J1126" t="s">
        <v>4019</v>
      </c>
      <c r="K1126" t="s">
        <v>783</v>
      </c>
      <c r="L1126" t="s">
        <v>784</v>
      </c>
      <c r="M1126" t="s">
        <v>3243</v>
      </c>
      <c r="N1126" t="s">
        <v>3104</v>
      </c>
      <c r="O1126" s="47">
        <v>1</v>
      </c>
    </row>
    <row r="1127" spans="1:15" x14ac:dyDescent="0.45">
      <c r="A1127" t="s">
        <v>4019</v>
      </c>
      <c r="B1127" t="s">
        <v>783</v>
      </c>
      <c r="C1127" t="s">
        <v>784</v>
      </c>
      <c r="D1127" t="s">
        <v>3263</v>
      </c>
      <c r="E1127" t="s">
        <v>3118</v>
      </c>
      <c r="F1127" s="33">
        <v>3</v>
      </c>
      <c r="J1127" t="s">
        <v>4019</v>
      </c>
      <c r="K1127" t="s">
        <v>783</v>
      </c>
      <c r="L1127" t="s">
        <v>784</v>
      </c>
      <c r="M1127" t="s">
        <v>3263</v>
      </c>
      <c r="N1127" t="s">
        <v>3118</v>
      </c>
      <c r="O1127" s="47">
        <v>3</v>
      </c>
    </row>
    <row r="1128" spans="1:15" x14ac:dyDescent="0.45">
      <c r="A1128" t="s">
        <v>4019</v>
      </c>
      <c r="B1128" t="s">
        <v>783</v>
      </c>
      <c r="C1128" t="s">
        <v>784</v>
      </c>
      <c r="D1128" t="s">
        <v>3263</v>
      </c>
      <c r="E1128" t="s">
        <v>3103</v>
      </c>
      <c r="F1128" s="33">
        <v>12</v>
      </c>
      <c r="J1128" t="s">
        <v>4019</v>
      </c>
      <c r="K1128" t="s">
        <v>783</v>
      </c>
      <c r="L1128" t="s">
        <v>784</v>
      </c>
      <c r="M1128" t="s">
        <v>3263</v>
      </c>
      <c r="N1128" t="s">
        <v>3103</v>
      </c>
      <c r="O1128" s="47">
        <v>12</v>
      </c>
    </row>
    <row r="1129" spans="1:15" x14ac:dyDescent="0.45">
      <c r="A1129" t="s">
        <v>4019</v>
      </c>
      <c r="B1129" t="s">
        <v>783</v>
      </c>
      <c r="C1129" t="s">
        <v>784</v>
      </c>
      <c r="D1129" t="s">
        <v>3276</v>
      </c>
      <c r="E1129" t="s">
        <v>3100</v>
      </c>
      <c r="F1129" s="33">
        <v>1</v>
      </c>
      <c r="J1129" t="s">
        <v>4019</v>
      </c>
      <c r="K1129" t="s">
        <v>783</v>
      </c>
      <c r="L1129" t="s">
        <v>784</v>
      </c>
      <c r="M1129" t="s">
        <v>3276</v>
      </c>
      <c r="N1129" t="s">
        <v>3100</v>
      </c>
      <c r="O1129" s="47">
        <v>1</v>
      </c>
    </row>
    <row r="1130" spans="1:15" x14ac:dyDescent="0.45">
      <c r="A1130" t="s">
        <v>4019</v>
      </c>
      <c r="B1130" t="s">
        <v>783</v>
      </c>
      <c r="C1130" t="s">
        <v>784</v>
      </c>
      <c r="D1130" t="s">
        <v>3276</v>
      </c>
      <c r="E1130" t="s">
        <v>3112</v>
      </c>
      <c r="F1130" s="33">
        <v>2</v>
      </c>
      <c r="J1130" t="s">
        <v>4019</v>
      </c>
      <c r="K1130" t="s">
        <v>783</v>
      </c>
      <c r="L1130" t="s">
        <v>784</v>
      </c>
      <c r="M1130" t="s">
        <v>3276</v>
      </c>
      <c r="N1130" t="s">
        <v>3112</v>
      </c>
      <c r="O1130" s="47">
        <v>2</v>
      </c>
    </row>
    <row r="1131" spans="1:15" x14ac:dyDescent="0.45">
      <c r="A1131" t="s">
        <v>4019</v>
      </c>
      <c r="B1131" t="s">
        <v>1105</v>
      </c>
      <c r="C1131" t="s">
        <v>3044</v>
      </c>
      <c r="D1131" t="s">
        <v>3342</v>
      </c>
      <c r="E1131" t="s">
        <v>3115</v>
      </c>
      <c r="F1131" s="33">
        <v>7</v>
      </c>
      <c r="J1131" t="s">
        <v>4019</v>
      </c>
      <c r="K1131" t="s">
        <v>1105</v>
      </c>
      <c r="L1131" t="s">
        <v>3044</v>
      </c>
      <c r="M1131" t="s">
        <v>3342</v>
      </c>
      <c r="N1131" t="s">
        <v>3115</v>
      </c>
      <c r="O1131" s="47">
        <v>7</v>
      </c>
    </row>
    <row r="1132" spans="1:15" x14ac:dyDescent="0.45">
      <c r="A1132" t="s">
        <v>4019</v>
      </c>
      <c r="B1132" t="s">
        <v>1105</v>
      </c>
      <c r="C1132" t="s">
        <v>3044</v>
      </c>
      <c r="D1132" t="s">
        <v>3342</v>
      </c>
      <c r="E1132" t="s">
        <v>3116</v>
      </c>
      <c r="F1132" s="33">
        <v>1</v>
      </c>
      <c r="J1132" t="s">
        <v>4019</v>
      </c>
      <c r="K1132" t="s">
        <v>1105</v>
      </c>
      <c r="L1132" t="s">
        <v>3044</v>
      </c>
      <c r="M1132" t="s">
        <v>3342</v>
      </c>
      <c r="N1132" t="s">
        <v>3116</v>
      </c>
      <c r="O1132" s="47">
        <v>1</v>
      </c>
    </row>
    <row r="1133" spans="1:15" x14ac:dyDescent="0.45">
      <c r="A1133" t="s">
        <v>4019</v>
      </c>
      <c r="B1133" t="s">
        <v>1105</v>
      </c>
      <c r="C1133" t="s">
        <v>3044</v>
      </c>
      <c r="D1133" t="s">
        <v>3203</v>
      </c>
      <c r="E1133" t="s">
        <v>3113</v>
      </c>
      <c r="F1133" s="33">
        <v>31</v>
      </c>
      <c r="J1133" t="s">
        <v>4019</v>
      </c>
      <c r="K1133" t="s">
        <v>1105</v>
      </c>
      <c r="L1133" t="s">
        <v>3044</v>
      </c>
      <c r="M1133" t="s">
        <v>3203</v>
      </c>
      <c r="N1133" t="s">
        <v>3113</v>
      </c>
      <c r="O1133" s="47">
        <v>31</v>
      </c>
    </row>
    <row r="1134" spans="1:15" x14ac:dyDescent="0.45">
      <c r="A1134" t="s">
        <v>4019</v>
      </c>
      <c r="B1134" t="s">
        <v>1105</v>
      </c>
      <c r="C1134" t="s">
        <v>3044</v>
      </c>
      <c r="D1134" t="s">
        <v>3203</v>
      </c>
      <c r="E1134" t="s">
        <v>3402</v>
      </c>
      <c r="F1134" s="33">
        <v>1</v>
      </c>
      <c r="J1134" t="s">
        <v>4019</v>
      </c>
      <c r="K1134" t="s">
        <v>1105</v>
      </c>
      <c r="L1134" t="s">
        <v>3044</v>
      </c>
      <c r="M1134" t="s">
        <v>3203</v>
      </c>
      <c r="N1134" t="s">
        <v>3402</v>
      </c>
      <c r="O1134" s="47">
        <v>1</v>
      </c>
    </row>
    <row r="1135" spans="1:15" x14ac:dyDescent="0.45">
      <c r="A1135" t="s">
        <v>4019</v>
      </c>
      <c r="B1135" t="s">
        <v>1105</v>
      </c>
      <c r="C1135" t="s">
        <v>3044</v>
      </c>
      <c r="D1135" t="s">
        <v>3263</v>
      </c>
      <c r="E1135" t="s">
        <v>3103</v>
      </c>
      <c r="F1135" s="33">
        <v>6</v>
      </c>
      <c r="J1135" t="s">
        <v>4019</v>
      </c>
      <c r="K1135" t="s">
        <v>1105</v>
      </c>
      <c r="L1135" t="s">
        <v>3044</v>
      </c>
      <c r="M1135" t="s">
        <v>3263</v>
      </c>
      <c r="N1135" t="s">
        <v>3103</v>
      </c>
      <c r="O1135" s="47">
        <v>6</v>
      </c>
    </row>
    <row r="1136" spans="1:15" x14ac:dyDescent="0.45">
      <c r="A1136" t="s">
        <v>4019</v>
      </c>
      <c r="B1136" t="s">
        <v>1105</v>
      </c>
      <c r="C1136" t="s">
        <v>3044</v>
      </c>
      <c r="D1136" t="s">
        <v>3276</v>
      </c>
      <c r="E1136" t="s">
        <v>3100</v>
      </c>
      <c r="F1136" s="33">
        <v>6</v>
      </c>
      <c r="J1136" t="s">
        <v>4019</v>
      </c>
      <c r="K1136" t="s">
        <v>1105</v>
      </c>
      <c r="L1136" t="s">
        <v>3044</v>
      </c>
      <c r="M1136" t="s">
        <v>3276</v>
      </c>
      <c r="N1136" t="s">
        <v>3100</v>
      </c>
      <c r="O1136" s="47">
        <v>6</v>
      </c>
    </row>
    <row r="1137" spans="1:15" x14ac:dyDescent="0.45">
      <c r="A1137" t="s">
        <v>4019</v>
      </c>
      <c r="B1137" t="s">
        <v>1200</v>
      </c>
      <c r="C1137" t="s">
        <v>1201</v>
      </c>
      <c r="D1137" t="s">
        <v>3203</v>
      </c>
      <c r="E1137" t="s">
        <v>3402</v>
      </c>
      <c r="F1137" s="33">
        <v>1</v>
      </c>
      <c r="J1137" t="s">
        <v>4019</v>
      </c>
      <c r="K1137" t="s">
        <v>1200</v>
      </c>
      <c r="L1137" t="s">
        <v>1201</v>
      </c>
      <c r="M1137" t="s">
        <v>3203</v>
      </c>
      <c r="N1137" t="s">
        <v>3402</v>
      </c>
      <c r="O1137" s="47">
        <v>1</v>
      </c>
    </row>
    <row r="1138" spans="1:15" x14ac:dyDescent="0.45">
      <c r="A1138" t="s">
        <v>4019</v>
      </c>
      <c r="B1138" t="s">
        <v>1280</v>
      </c>
      <c r="C1138" t="s">
        <v>1281</v>
      </c>
      <c r="D1138" t="s">
        <v>3203</v>
      </c>
      <c r="E1138" t="s">
        <v>3113</v>
      </c>
      <c r="F1138" s="33">
        <v>18</v>
      </c>
      <c r="J1138" t="s">
        <v>4019</v>
      </c>
      <c r="K1138" t="s">
        <v>1280</v>
      </c>
      <c r="L1138" t="s">
        <v>1281</v>
      </c>
      <c r="M1138" t="s">
        <v>3203</v>
      </c>
      <c r="N1138" t="s">
        <v>3113</v>
      </c>
      <c r="O1138" s="47">
        <v>18</v>
      </c>
    </row>
    <row r="1139" spans="1:15" x14ac:dyDescent="0.45">
      <c r="A1139" t="s">
        <v>4019</v>
      </c>
      <c r="B1139" t="s">
        <v>1280</v>
      </c>
      <c r="C1139" t="s">
        <v>1281</v>
      </c>
      <c r="D1139" t="s">
        <v>3243</v>
      </c>
      <c r="E1139" t="s">
        <v>3104</v>
      </c>
      <c r="F1139" s="33">
        <v>1</v>
      </c>
      <c r="J1139" t="s">
        <v>4019</v>
      </c>
      <c r="K1139" t="s">
        <v>1280</v>
      </c>
      <c r="L1139" t="s">
        <v>1281</v>
      </c>
      <c r="M1139" t="s">
        <v>3243</v>
      </c>
      <c r="N1139" t="s">
        <v>3104</v>
      </c>
      <c r="O1139" s="47">
        <v>1</v>
      </c>
    </row>
    <row r="1140" spans="1:15" x14ac:dyDescent="0.45">
      <c r="A1140" t="s">
        <v>4019</v>
      </c>
      <c r="B1140" t="s">
        <v>1280</v>
      </c>
      <c r="C1140" t="s">
        <v>1281</v>
      </c>
      <c r="D1140" t="s">
        <v>3263</v>
      </c>
      <c r="E1140" t="s">
        <v>3103</v>
      </c>
      <c r="F1140" s="33">
        <v>3</v>
      </c>
      <c r="J1140" t="s">
        <v>4019</v>
      </c>
      <c r="K1140" t="s">
        <v>1280</v>
      </c>
      <c r="L1140" t="s">
        <v>1281</v>
      </c>
      <c r="M1140" t="s">
        <v>3263</v>
      </c>
      <c r="N1140" t="s">
        <v>3103</v>
      </c>
      <c r="O1140" s="47">
        <v>3</v>
      </c>
    </row>
    <row r="1141" spans="1:15" x14ac:dyDescent="0.45">
      <c r="A1141" t="s">
        <v>4019</v>
      </c>
      <c r="B1141" t="s">
        <v>1280</v>
      </c>
      <c r="C1141" t="s">
        <v>1281</v>
      </c>
      <c r="D1141" t="s">
        <v>3276</v>
      </c>
      <c r="E1141" t="s">
        <v>3100</v>
      </c>
      <c r="F1141" s="33">
        <v>4</v>
      </c>
      <c r="J1141" t="s">
        <v>4019</v>
      </c>
      <c r="K1141" t="s">
        <v>1280</v>
      </c>
      <c r="L1141" t="s">
        <v>1281</v>
      </c>
      <c r="M1141" t="s">
        <v>3276</v>
      </c>
      <c r="N1141" t="s">
        <v>3100</v>
      </c>
      <c r="O1141" s="47">
        <v>4</v>
      </c>
    </row>
    <row r="1142" spans="1:15" x14ac:dyDescent="0.45">
      <c r="F1142" s="33"/>
      <c r="J1142" t="s">
        <v>3045</v>
      </c>
      <c r="O1142" s="47">
        <v>7920</v>
      </c>
    </row>
    <row r="1143" spans="1:15" x14ac:dyDescent="0.45">
      <c r="F1143" s="33"/>
    </row>
    <row r="1144" spans="1:15" x14ac:dyDescent="0.45">
      <c r="F1144" s="33"/>
    </row>
    <row r="1145" spans="1:15" x14ac:dyDescent="0.45">
      <c r="F1145" s="33"/>
    </row>
    <row r="1146" spans="1:15" x14ac:dyDescent="0.45">
      <c r="F1146" s="33"/>
    </row>
    <row r="1147" spans="1:15" x14ac:dyDescent="0.45">
      <c r="F1147" s="33"/>
    </row>
    <row r="1148" spans="1:15" x14ac:dyDescent="0.45">
      <c r="F1148" s="33"/>
    </row>
    <row r="1149" spans="1:15" x14ac:dyDescent="0.45">
      <c r="F1149" s="33"/>
    </row>
    <row r="1150" spans="1:15" x14ac:dyDescent="0.45">
      <c r="F1150" s="33"/>
    </row>
    <row r="1151" spans="1:15" x14ac:dyDescent="0.45">
      <c r="F1151" s="33"/>
    </row>
    <row r="1152" spans="1:15" x14ac:dyDescent="0.45">
      <c r="F1152" s="33"/>
    </row>
    <row r="1153" spans="6:6" x14ac:dyDescent="0.45">
      <c r="F1153" s="33"/>
    </row>
    <row r="1154" spans="6:6" x14ac:dyDescent="0.45">
      <c r="F1154" s="33"/>
    </row>
    <row r="1155" spans="6:6" x14ac:dyDescent="0.45">
      <c r="F1155" s="33"/>
    </row>
    <row r="1156" spans="6:6" x14ac:dyDescent="0.45">
      <c r="F1156" s="33"/>
    </row>
    <row r="1157" spans="6:6" x14ac:dyDescent="0.45">
      <c r="F1157" s="33"/>
    </row>
    <row r="1158" spans="6:6" x14ac:dyDescent="0.45">
      <c r="F1158" s="33"/>
    </row>
    <row r="1159" spans="6:6" x14ac:dyDescent="0.45">
      <c r="F1159" s="33"/>
    </row>
    <row r="1160" spans="6:6" x14ac:dyDescent="0.45">
      <c r="F1160" s="33"/>
    </row>
    <row r="1161" spans="6:6" x14ac:dyDescent="0.45">
      <c r="F1161" s="33"/>
    </row>
    <row r="1162" spans="6:6" x14ac:dyDescent="0.45">
      <c r="F1162" s="33"/>
    </row>
    <row r="1163" spans="6:6" x14ac:dyDescent="0.45">
      <c r="F1163" s="33"/>
    </row>
    <row r="1164" spans="6:6" x14ac:dyDescent="0.45">
      <c r="F1164" s="33"/>
    </row>
    <row r="1165" spans="6:6" x14ac:dyDescent="0.45">
      <c r="F1165" s="33"/>
    </row>
    <row r="1166" spans="6:6" x14ac:dyDescent="0.45">
      <c r="F1166" s="33"/>
    </row>
    <row r="1167" spans="6:6" x14ac:dyDescent="0.45">
      <c r="F1167" s="33"/>
    </row>
    <row r="1168" spans="6:6" x14ac:dyDescent="0.45">
      <c r="F1168" s="33"/>
    </row>
    <row r="1169" spans="6:6" x14ac:dyDescent="0.45">
      <c r="F1169" s="33"/>
    </row>
    <row r="1170" spans="6:6" x14ac:dyDescent="0.45">
      <c r="F1170" s="33"/>
    </row>
    <row r="1171" spans="6:6" x14ac:dyDescent="0.45">
      <c r="F1171" s="33"/>
    </row>
    <row r="1172" spans="6:6" x14ac:dyDescent="0.45">
      <c r="F1172" s="33"/>
    </row>
    <row r="1173" spans="6:6" x14ac:dyDescent="0.45">
      <c r="F1173" s="33"/>
    </row>
    <row r="1174" spans="6:6" x14ac:dyDescent="0.45">
      <c r="F1174" s="33"/>
    </row>
    <row r="1175" spans="6:6" x14ac:dyDescent="0.45">
      <c r="F1175" s="33"/>
    </row>
    <row r="1176" spans="6:6" x14ac:dyDescent="0.45">
      <c r="F1176" s="33"/>
    </row>
    <row r="1177" spans="6:6" x14ac:dyDescent="0.45">
      <c r="F1177" s="33"/>
    </row>
    <row r="1178" spans="6:6" x14ac:dyDescent="0.45">
      <c r="F1178" s="33"/>
    </row>
    <row r="1179" spans="6:6" x14ac:dyDescent="0.45">
      <c r="F1179" s="33"/>
    </row>
    <row r="1180" spans="6:6" x14ac:dyDescent="0.45">
      <c r="F1180" s="33"/>
    </row>
    <row r="1181" spans="6:6" x14ac:dyDescent="0.45">
      <c r="F1181" s="33"/>
    </row>
    <row r="1182" spans="6:6" x14ac:dyDescent="0.45">
      <c r="F1182" s="33"/>
    </row>
    <row r="1183" spans="6:6" x14ac:dyDescent="0.45">
      <c r="F1183" s="33"/>
    </row>
    <row r="1184" spans="6:6" x14ac:dyDescent="0.45">
      <c r="F1184" s="33"/>
    </row>
    <row r="1185" spans="6:6" x14ac:dyDescent="0.45">
      <c r="F1185" s="33"/>
    </row>
    <row r="1186" spans="6:6" x14ac:dyDescent="0.45">
      <c r="F1186" s="33"/>
    </row>
    <row r="1187" spans="6:6" x14ac:dyDescent="0.45">
      <c r="F1187" s="33"/>
    </row>
    <row r="1188" spans="6:6" x14ac:dyDescent="0.45">
      <c r="F1188" s="33"/>
    </row>
    <row r="1189" spans="6:6" x14ac:dyDescent="0.45">
      <c r="F1189" s="33"/>
    </row>
    <row r="1190" spans="6:6" x14ac:dyDescent="0.45">
      <c r="F1190" s="33"/>
    </row>
    <row r="1191" spans="6:6" x14ac:dyDescent="0.45">
      <c r="F1191" s="33"/>
    </row>
    <row r="1192" spans="6:6" x14ac:dyDescent="0.45">
      <c r="F1192" s="33"/>
    </row>
    <row r="1193" spans="6:6" x14ac:dyDescent="0.45">
      <c r="F1193" s="33"/>
    </row>
    <row r="1194" spans="6:6" x14ac:dyDescent="0.45">
      <c r="F1194" s="33"/>
    </row>
    <row r="1195" spans="6:6" x14ac:dyDescent="0.45">
      <c r="F1195" s="33"/>
    </row>
    <row r="1196" spans="6:6" x14ac:dyDescent="0.45">
      <c r="F1196" s="33"/>
    </row>
    <row r="1197" spans="6:6" x14ac:dyDescent="0.45">
      <c r="F1197" s="33"/>
    </row>
    <row r="1198" spans="6:6" x14ac:dyDescent="0.45">
      <c r="F1198" s="33"/>
    </row>
    <row r="1199" spans="6:6" x14ac:dyDescent="0.45">
      <c r="F1199" s="33"/>
    </row>
    <row r="1200" spans="6:6" x14ac:dyDescent="0.45">
      <c r="F1200" s="33"/>
    </row>
    <row r="1201" spans="6:6" x14ac:dyDescent="0.45">
      <c r="F1201" s="33"/>
    </row>
    <row r="1202" spans="6:6" x14ac:dyDescent="0.45">
      <c r="F1202" s="33"/>
    </row>
    <row r="1203" spans="6:6" x14ac:dyDescent="0.45">
      <c r="F1203" s="33"/>
    </row>
    <row r="1204" spans="6:6" x14ac:dyDescent="0.45">
      <c r="F1204" s="33"/>
    </row>
    <row r="1205" spans="6:6" x14ac:dyDescent="0.45">
      <c r="F1205" s="33"/>
    </row>
    <row r="1206" spans="6:6" x14ac:dyDescent="0.45">
      <c r="F1206" s="33"/>
    </row>
    <row r="1207" spans="6:6" x14ac:dyDescent="0.45">
      <c r="F1207" s="33"/>
    </row>
    <row r="1208" spans="6:6" x14ac:dyDescent="0.45">
      <c r="F1208" s="33"/>
    </row>
    <row r="1209" spans="6:6" x14ac:dyDescent="0.45">
      <c r="F1209" s="33"/>
    </row>
    <row r="1210" spans="6:6" x14ac:dyDescent="0.45">
      <c r="F1210" s="33"/>
    </row>
    <row r="1211" spans="6:6" x14ac:dyDescent="0.45">
      <c r="F1211" s="33"/>
    </row>
    <row r="1212" spans="6:6" x14ac:dyDescent="0.45">
      <c r="F1212" s="33"/>
    </row>
    <row r="1213" spans="6:6" x14ac:dyDescent="0.45">
      <c r="F1213" s="33"/>
    </row>
    <row r="1214" spans="6:6" x14ac:dyDescent="0.45">
      <c r="F1214" s="33"/>
    </row>
    <row r="1215" spans="6:6" x14ac:dyDescent="0.45">
      <c r="F1215" s="33"/>
    </row>
    <row r="1216" spans="6:6" x14ac:dyDescent="0.45">
      <c r="F1216" s="33"/>
    </row>
    <row r="1217" spans="6:6" x14ac:dyDescent="0.45">
      <c r="F1217" s="33"/>
    </row>
  </sheetData>
  <autoFilter ref="A3:F1217" xr:uid="{9D41D895-7B67-432E-9E3C-7E6675DF599B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CFD6-139B-4AAD-888B-D97A130760DE}">
  <sheetPr>
    <tabColor rgb="FFFF0000"/>
  </sheetPr>
  <dimension ref="AN4:BM13"/>
  <sheetViews>
    <sheetView zoomScale="85" zoomScaleNormal="85" workbookViewId="0">
      <selection activeCell="AQ17" sqref="AQ17"/>
    </sheetView>
  </sheetViews>
  <sheetFormatPr defaultRowHeight="17" x14ac:dyDescent="0.45"/>
  <cols>
    <col min="1" max="36" width="3.58203125" customWidth="1"/>
    <col min="40" max="40" width="12.58203125" customWidth="1"/>
    <col min="41" max="41" width="3.5" style="36" bestFit="1" customWidth="1"/>
    <col min="42" max="42" width="12.75" bestFit="1" customWidth="1"/>
    <col min="43" max="43" width="9.83203125" bestFit="1" customWidth="1"/>
    <col min="44" max="44" width="9.83203125" customWidth="1"/>
    <col min="46" max="46" width="3.5" style="36" bestFit="1" customWidth="1"/>
    <col min="47" max="47" width="13" bestFit="1" customWidth="1"/>
    <col min="48" max="48" width="9.83203125" bestFit="1" customWidth="1"/>
  </cols>
  <sheetData>
    <row r="4" spans="40:65" ht="17.5" thickBot="1" x14ac:dyDescent="0.5"/>
    <row r="5" spans="40:65" ht="17.5" thickBot="1" x14ac:dyDescent="0.5">
      <c r="AP5" t="s">
        <v>4001</v>
      </c>
      <c r="AQ5" t="s">
        <v>4001</v>
      </c>
      <c r="AR5" t="s">
        <v>4001</v>
      </c>
      <c r="AS5" t="s">
        <v>4001</v>
      </c>
      <c r="AU5" t="s">
        <v>3999</v>
      </c>
      <c r="AV5" t="s">
        <v>3999</v>
      </c>
      <c r="AW5" t="s">
        <v>3999</v>
      </c>
      <c r="AX5" t="s">
        <v>3999</v>
      </c>
      <c r="AY5" t="s">
        <v>3999</v>
      </c>
      <c r="BB5" s="46">
        <v>37</v>
      </c>
      <c r="BC5" s="35">
        <f>BB5+1</f>
        <v>38</v>
      </c>
      <c r="BD5" s="35">
        <f t="shared" ref="BD5:BM5" si="0">BC5+1</f>
        <v>39</v>
      </c>
      <c r="BE5" s="35">
        <f t="shared" si="0"/>
        <v>40</v>
      </c>
      <c r="BF5" s="35">
        <f t="shared" si="0"/>
        <v>41</v>
      </c>
      <c r="BG5" s="35">
        <f t="shared" si="0"/>
        <v>42</v>
      </c>
      <c r="BH5" s="35">
        <f t="shared" si="0"/>
        <v>43</v>
      </c>
      <c r="BI5" s="35">
        <f t="shared" si="0"/>
        <v>44</v>
      </c>
      <c r="BJ5" s="35">
        <f t="shared" si="0"/>
        <v>45</v>
      </c>
      <c r="BK5" s="35">
        <f t="shared" si="0"/>
        <v>46</v>
      </c>
      <c r="BL5" s="35">
        <f t="shared" si="0"/>
        <v>47</v>
      </c>
      <c r="BM5" s="35">
        <f t="shared" si="0"/>
        <v>48</v>
      </c>
    </row>
    <row r="6" spans="40:65" ht="17.5" thickBot="1" x14ac:dyDescent="0.5">
      <c r="AN6" s="34" t="s">
        <v>4036</v>
      </c>
      <c r="AP6" t="s">
        <v>3997</v>
      </c>
      <c r="AQ6" t="s">
        <v>3998</v>
      </c>
      <c r="AR6" t="s">
        <v>4035</v>
      </c>
      <c r="AS6" t="s">
        <v>4000</v>
      </c>
      <c r="AU6" t="s">
        <v>3997</v>
      </c>
      <c r="AV6" t="s">
        <v>3998</v>
      </c>
      <c r="AW6" t="s">
        <v>4035</v>
      </c>
      <c r="AX6" t="s">
        <v>4000</v>
      </c>
      <c r="AY6" t="s">
        <v>4037</v>
      </c>
      <c r="BB6" t="s">
        <v>4022</v>
      </c>
      <c r="BC6" t="s">
        <v>4023</v>
      </c>
      <c r="BD6" t="s">
        <v>4024</v>
      </c>
      <c r="BE6" t="s">
        <v>4025</v>
      </c>
      <c r="BF6" t="s">
        <v>4026</v>
      </c>
      <c r="BG6" t="s">
        <v>4027</v>
      </c>
      <c r="BH6" t="s">
        <v>4028</v>
      </c>
      <c r="BI6" t="s">
        <v>4029</v>
      </c>
      <c r="BJ6" t="s">
        <v>4030</v>
      </c>
      <c r="BK6" t="s">
        <v>4031</v>
      </c>
      <c r="BL6" t="s">
        <v>4032</v>
      </c>
      <c r="BM6" t="s">
        <v>4033</v>
      </c>
    </row>
    <row r="7" spans="40:65" ht="17.5" thickBot="1" x14ac:dyDescent="0.5">
      <c r="AO7" s="46">
        <v>68</v>
      </c>
      <c r="AP7" t="str">
        <f>VLOOKUP($AN$6,성장고객!$E$5:$CR$347,대시보드!$AO7,0)</f>
        <v>기업인터넷</v>
      </c>
      <c r="AQ7" s="5">
        <f>VLOOKUP($AN$6,성장고객!$E$5:$CR$347,대시보드!$AO7+1,0)</f>
        <v>650000</v>
      </c>
      <c r="AR7" s="5" t="str">
        <f>IF($AQ7&gt;=10000,ROUND($AQ7/10000,0)&amp;"만원",IF($AQ7&gt;=1000,ROUND($AQ7/1000,0)&amp;"천원",IF($AQ7&gt;=100,ROUND($AQ7/100,0)&amp;"백원",$AQ7&amp;"원")))</f>
        <v>65만원</v>
      </c>
      <c r="AS7" s="37">
        <f t="shared" ref="AS7:AS12" si="1">AQ7/AQ$13</f>
        <v>14.475647506848095</v>
      </c>
      <c r="AT7" s="46">
        <v>51</v>
      </c>
      <c r="AU7">
        <f>VLOOKUP($AN$6,성장고객!$E$5:$CR$347,대시보드!$AT7,0)</f>
        <v>11123</v>
      </c>
      <c r="AV7" s="5">
        <f>VLOOKUP($AN$6,성장고객!$E$5:$CR$347,대시보드!$AT7+1,0)</f>
        <v>64424</v>
      </c>
      <c r="AW7" s="5" t="str">
        <f>IFERROR(IF($AV7&gt;=10000,ROUND($AV7/10000,0)&amp;"만원",IF($AV7&gt;=1000,ROUND($AV7/1000,0)&amp;"천원",IF($AV7&gt;=100,ROUND($AV7/100,0)&amp;"백원",$AV7&amp;"원"))),"")</f>
        <v>6만원</v>
      </c>
      <c r="AX7" s="37">
        <f>IFERROR(AV7/AV$13,"")</f>
        <v>3.3862776491167944E-2</v>
      </c>
      <c r="AY7" s="37">
        <f>AV7/AQ$13</f>
        <v>1.4347370999710487</v>
      </c>
      <c r="BA7" t="s">
        <v>4001</v>
      </c>
      <c r="BB7" s="41">
        <f>VLOOKUP($AN$6,성장고객!$E$5:$CR$347,BB$5,0)</f>
        <v>565979</v>
      </c>
      <c r="BC7" s="41">
        <f>VLOOKUP($AN$6,성장고객!$E$5:$CR$347,BC$5,0)</f>
        <v>669751</v>
      </c>
      <c r="BD7" s="41">
        <f>VLOOKUP($AN$6,성장고객!$E$5:$CR$347,BD$5,0)</f>
        <v>582639</v>
      </c>
      <c r="BE7" s="41">
        <f>VLOOKUP($AN$6,성장고객!$E$5:$CR$347,BE$5,0)</f>
        <v>592347</v>
      </c>
      <c r="BF7" s="41">
        <f>VLOOKUP($AN$6,성장고객!$E$5:$CR$347,BF$5,0)</f>
        <v>593611</v>
      </c>
      <c r="BG7" s="41">
        <f>VLOOKUP($AN$6,성장고객!$E$5:$CR$347,BG$5,0)</f>
        <v>587615</v>
      </c>
      <c r="BH7" s="41">
        <f>VLOOKUP($AN$6,성장고객!$E$5:$CR$347,BH$5,0)</f>
        <v>664396</v>
      </c>
      <c r="BI7" s="41">
        <f>VLOOKUP($AN$6,성장고객!$E$5:$CR$347,BI$5,0)</f>
        <v>1008482</v>
      </c>
      <c r="BJ7" s="41">
        <f>VLOOKUP($AN$6,성장고객!$E$5:$CR$347,BJ$5,0)</f>
        <v>1025185</v>
      </c>
      <c r="BK7" s="41">
        <f>VLOOKUP($AN$6,성장고객!$E$5:$CR$347,BK$5,0)</f>
        <v>1013802</v>
      </c>
      <c r="BL7" s="41">
        <f>VLOOKUP($AN$6,성장고객!$E$5:$CR$347,BL$5,0)</f>
        <v>1029542</v>
      </c>
      <c r="BM7" s="41">
        <f>VLOOKUP($AN$6,성장고객!$E$5:$CR$347,BM$5,0)</f>
        <v>1143584</v>
      </c>
    </row>
    <row r="8" spans="40:65" x14ac:dyDescent="0.45">
      <c r="AO8" s="35">
        <f>AO7+2</f>
        <v>70</v>
      </c>
      <c r="AP8">
        <f>VLOOKUP($AN$6,성장고객!$E$5:$CR$347,대시보드!$AO8,0)</f>
        <v>6.8587590521110575E-2</v>
      </c>
      <c r="AQ8" s="5" t="str">
        <f>VLOOKUP($AN$6,성장고객!$E$5:$CR$347,대시보드!$AO8+1,0)</f>
        <v>GTV</v>
      </c>
      <c r="AR8" s="5" t="e">
        <f t="shared" ref="AR8:AR12" si="2">IF($AQ8&gt;=10000,ROUND($AQ8/10000,0)&amp;"만원",IF($AQ8&gt;=1000,ROUND($AQ8/1000,0)&amp;"천원",IF($AQ8&gt;=100,ROUND($AQ8/100,0)&amp;"백원",$AQ8&amp;"원")))</f>
        <v>#VALUE!</v>
      </c>
      <c r="AS8" s="37" t="e">
        <f t="shared" si="1"/>
        <v>#VALUE!</v>
      </c>
      <c r="AT8" s="35">
        <f>AT7+3</f>
        <v>54</v>
      </c>
      <c r="AU8">
        <f>VLOOKUP($AN$6,성장고객!$E$5:$CR$347,대시보드!$AT8,0)</f>
        <v>71924</v>
      </c>
      <c r="AV8" s="5">
        <f>VLOOKUP($AN$6,성장고객!$E$5:$CR$347,대시보드!$AT8+1,0)</f>
        <v>71924</v>
      </c>
      <c r="AW8" s="5" t="str">
        <f t="shared" ref="AW8:AW12" si="3">IFERROR(IF($AV8&gt;=10000,ROUND($AV8/10000,0)&amp;"만원",IF($AV8&gt;=1000,ROUND($AV8/1000,0)&amp;"천원",IF($AV8&gt;=100,ROUND($AV8/100,0)&amp;"백원",$AV8&amp;"원"))),"")</f>
        <v>7만원</v>
      </c>
      <c r="AX8" s="37">
        <f t="shared" ref="AX8:AX12" si="4">IFERROR(AV8/AV$13,"")</f>
        <v>3.7804953687302301E-2</v>
      </c>
      <c r="AY8" s="37">
        <f t="shared" ref="AY8:AY13" si="5">AV8/AQ$13</f>
        <v>1.6017638019731422</v>
      </c>
      <c r="BA8" t="s">
        <v>4035</v>
      </c>
      <c r="BB8" s="5" t="str">
        <f>IF(BB$7&gt;=10000,ROUND(BB$7/10000,0)&amp;"만원",IF(BB$7&gt;=1000,ROUND(BB$7/1000,0)&amp;"천원",IF(BB$7&gt;=100,ROUND(BB$7/100,0)&amp;"백원",BB$7&amp;"원")))</f>
        <v>57만원</v>
      </c>
      <c r="BC8" s="5" t="str">
        <f t="shared" ref="BC8:BM8" si="6">IF(BC$7&gt;=10000,ROUND(BC$7/10000,0)&amp;"만원",IF(BC$7&gt;=1000,ROUND(BC$7/1000,0)&amp;"천원",IF(BC$7&gt;=100,ROUND(BC$7/100,0)&amp;"백원",BC$7&amp;"원")))</f>
        <v>67만원</v>
      </c>
      <c r="BD8" s="5" t="str">
        <f t="shared" si="6"/>
        <v>58만원</v>
      </c>
      <c r="BE8" s="5" t="str">
        <f t="shared" si="6"/>
        <v>59만원</v>
      </c>
      <c r="BF8" s="5" t="str">
        <f t="shared" si="6"/>
        <v>59만원</v>
      </c>
      <c r="BG8" s="5" t="str">
        <f t="shared" si="6"/>
        <v>59만원</v>
      </c>
      <c r="BH8" s="5" t="str">
        <f t="shared" si="6"/>
        <v>66만원</v>
      </c>
      <c r="BI8" s="5" t="str">
        <f t="shared" si="6"/>
        <v>101만원</v>
      </c>
      <c r="BJ8" s="5" t="str">
        <f t="shared" si="6"/>
        <v>103만원</v>
      </c>
      <c r="BK8" s="5" t="str">
        <f t="shared" si="6"/>
        <v>101만원</v>
      </c>
      <c r="BL8" s="5" t="str">
        <f t="shared" si="6"/>
        <v>103만원</v>
      </c>
      <c r="BM8" s="5" t="str">
        <f t="shared" si="6"/>
        <v>114만원</v>
      </c>
    </row>
    <row r="9" spans="40:65" x14ac:dyDescent="0.45">
      <c r="AO9" s="35">
        <f t="shared" ref="AO9:AO11" si="7">AO8+2</f>
        <v>72</v>
      </c>
      <c r="AP9">
        <f>VLOOKUP($AN$6,성장고객!$E$5:$CR$347,대시보드!$AO9,0)</f>
        <v>172813</v>
      </c>
      <c r="AQ9" s="5">
        <f>VLOOKUP($AN$6,성장고객!$E$5:$CR$347,대시보드!$AO9+1,0)</f>
        <v>1.8235118893422587E-2</v>
      </c>
      <c r="AR9" s="5" t="str">
        <f t="shared" si="2"/>
        <v>0.0182351188934226원</v>
      </c>
      <c r="AS9" s="37">
        <f t="shared" si="1"/>
        <v>4.0610023591792502E-7</v>
      </c>
      <c r="AT9" s="35">
        <f t="shared" ref="AT9:AT11" si="8">AT8+3</f>
        <v>57</v>
      </c>
      <c r="AU9">
        <f>VLOOKUP($AN$6,성장고객!$E$5:$CR$347,대시보드!$AT9,0)</f>
        <v>100386</v>
      </c>
      <c r="AV9" s="5">
        <f>VLOOKUP($AN$6,성장고객!$E$5:$CR$347,대시보드!$AT9+1,0)</f>
        <v>462001</v>
      </c>
      <c r="AW9" s="5" t="str">
        <f t="shared" si="3"/>
        <v>46만원</v>
      </c>
      <c r="AX9" s="37">
        <f t="shared" si="4"/>
        <v>0.24283864090550233</v>
      </c>
      <c r="AY9" s="37">
        <f t="shared" si="5"/>
        <v>10.288867113555888</v>
      </c>
      <c r="BA9" t="s">
        <v>3999</v>
      </c>
      <c r="BB9" s="41">
        <f>SUMIFS(피벗!T:T,피벗!$Q:$Q,대시보드!$AN$6)</f>
        <v>11123</v>
      </c>
      <c r="BC9" s="41">
        <f>SUMIFS(피벗!U:U,피벗!$Q:$Q,대시보드!$AN$6)</f>
        <v>64424</v>
      </c>
      <c r="BD9" s="41">
        <f>SUMIFS(피벗!V:V,피벗!$Q:$Q,대시보드!$AN$6)</f>
        <v>71924</v>
      </c>
      <c r="BE9" s="41">
        <f>SUMIFS(피벗!W:W,피벗!$Q:$Q,대시보드!$AN$6)</f>
        <v>71924</v>
      </c>
      <c r="BF9" s="41">
        <f>SUMIFS(피벗!X:X,피벗!$Q:$Q,대시보드!$AN$6)</f>
        <v>71924</v>
      </c>
      <c r="BG9" s="41">
        <f>SUMIFS(피벗!Y:Y,피벗!$Q:$Q,대시보드!$AN$6)</f>
        <v>71924</v>
      </c>
      <c r="BH9" s="41">
        <f>SUMIFS(피벗!Z:Z,피벗!$Q:$Q,대시보드!$AN$6)</f>
        <v>100386</v>
      </c>
      <c r="BI9" s="41">
        <f>SUMIFS(피벗!AA:AA,피벗!$Q:$Q,대시보드!$AN$6)</f>
        <v>462001</v>
      </c>
      <c r="BJ9" s="41">
        <f>SUMIFS(피벗!AB:AB,피벗!$Q:$Q,대시보드!$AN$6)</f>
        <v>493033</v>
      </c>
      <c r="BK9" s="41">
        <f>SUMIFS(피벗!AC:AC,피벗!$Q:$Q,대시보드!$AN$6)</f>
        <v>493033</v>
      </c>
      <c r="BL9" s="41">
        <f>SUMIFS(피벗!AD:AD,피벗!$Q:$Q,대시보드!$AN$6)</f>
        <v>493033</v>
      </c>
      <c r="BM9" s="41">
        <f>SUMIFS(피벗!AE:AE,피벗!$Q:$Q,대시보드!$AN$6)</f>
        <v>493033</v>
      </c>
    </row>
    <row r="10" spans="40:65" x14ac:dyDescent="0.45">
      <c r="AO10" s="35">
        <f t="shared" si="7"/>
        <v>74</v>
      </c>
      <c r="AP10" t="str">
        <f>VLOOKUP($AN$6,성장고객!$E$5:$CR$347,대시보드!$AO10,0)</f>
        <v>데이터플랫폼</v>
      </c>
      <c r="AQ10" s="5">
        <f>VLOOKUP($AN$6,성장고객!$E$5:$CR$347,대시보드!$AO10+1,0)</f>
        <v>116000</v>
      </c>
      <c r="AR10" s="5" t="str">
        <f t="shared" si="2"/>
        <v>12만원</v>
      </c>
      <c r="AS10" s="37">
        <f t="shared" si="1"/>
        <v>2.5833463242990446</v>
      </c>
      <c r="AT10" s="35">
        <f t="shared" si="8"/>
        <v>60</v>
      </c>
      <c r="AU10">
        <f>VLOOKUP($AN$6,성장고객!$E$5:$CR$347,대시보드!$AT10,0)</f>
        <v>493033</v>
      </c>
      <c r="AV10" s="5">
        <f>VLOOKUP($AN$6,성장고객!$E$5:$CR$347,대시보드!$AT10+1,0)</f>
        <v>493033</v>
      </c>
      <c r="AW10" s="5" t="str">
        <f t="shared" si="3"/>
        <v>49만원</v>
      </c>
      <c r="AX10" s="37">
        <f t="shared" si="4"/>
        <v>0.25914979327222781</v>
      </c>
      <c r="AY10" s="37">
        <f t="shared" si="5"/>
        <v>10.979956795759749</v>
      </c>
      <c r="BB10" s="5" t="str">
        <f t="shared" ref="BB10:BM10" si="9">IF(BB$9&gt;=10000,ROUND(BB$9/10000,0)&amp;"만원",IF(BB$9&gt;=1000,ROUND(BB$9/1000,0)&amp;"천원",IF(BB$9&gt;=100,ROUND(BB$9/100,0)&amp;"백원",BB$9&amp;"원")))</f>
        <v>1만원</v>
      </c>
      <c r="BC10" s="5" t="str">
        <f t="shared" si="9"/>
        <v>6만원</v>
      </c>
      <c r="BD10" s="5" t="str">
        <f t="shared" si="9"/>
        <v>7만원</v>
      </c>
      <c r="BE10" s="5" t="str">
        <f t="shared" si="9"/>
        <v>7만원</v>
      </c>
      <c r="BF10" s="5" t="str">
        <f t="shared" si="9"/>
        <v>7만원</v>
      </c>
      <c r="BG10" s="5" t="str">
        <f t="shared" si="9"/>
        <v>7만원</v>
      </c>
      <c r="BH10" s="5" t="str">
        <f t="shared" si="9"/>
        <v>10만원</v>
      </c>
      <c r="BI10" s="5" t="str">
        <f t="shared" si="9"/>
        <v>46만원</v>
      </c>
      <c r="BJ10" s="5" t="str">
        <f t="shared" si="9"/>
        <v>49만원</v>
      </c>
      <c r="BK10" s="5" t="str">
        <f t="shared" si="9"/>
        <v>49만원</v>
      </c>
      <c r="BL10" s="5" t="str">
        <f t="shared" si="9"/>
        <v>49만원</v>
      </c>
      <c r="BM10" s="5" t="str">
        <f t="shared" si="9"/>
        <v>49만원</v>
      </c>
    </row>
    <row r="11" spans="40:65" x14ac:dyDescent="0.45">
      <c r="AO11" s="35">
        <f t="shared" si="7"/>
        <v>76</v>
      </c>
      <c r="AP11">
        <f>VLOOKUP($AN$6,성장고객!$E$5:$CR$347,대시보드!$AO11,0)</f>
        <v>1.2240246923767425E-2</v>
      </c>
      <c r="AQ11" s="5" t="str">
        <f>VLOOKUP($AN$6,성장고객!$E$5:$CR$347,대시보드!$AO11+1,0)</f>
        <v>기가지니 TV</v>
      </c>
      <c r="AR11" s="5" t="e">
        <f t="shared" si="2"/>
        <v>#VALUE!</v>
      </c>
      <c r="AS11" s="37" t="e">
        <f t="shared" si="1"/>
        <v>#VALUE!</v>
      </c>
      <c r="AT11" s="35">
        <f t="shared" si="8"/>
        <v>63</v>
      </c>
      <c r="AU11">
        <f>VLOOKUP($AN$6,성장고객!$E$5:$CR$347,대시보드!$AT11,0)</f>
        <v>241480.16666666666</v>
      </c>
      <c r="AV11" s="5">
        <f>VLOOKUP($AN$6,성장고객!$E$5:$CR$347,대시보드!$AT11+1,0)</f>
        <v>2897762</v>
      </c>
      <c r="AW11" s="5" t="str">
        <f t="shared" si="3"/>
        <v>290만원</v>
      </c>
      <c r="AX11" s="37">
        <f t="shared" si="4"/>
        <v>1.5231321701632903</v>
      </c>
      <c r="AY11" s="37">
        <f t="shared" si="5"/>
        <v>64.533817339598684</v>
      </c>
    </row>
    <row r="12" spans="40:65" x14ac:dyDescent="0.45">
      <c r="AO12" s="35"/>
      <c r="AP12" t="s">
        <v>4034</v>
      </c>
      <c r="AQ12" s="5">
        <f>AQ13-SUM(AQ7:AQ11)</f>
        <v>-721097.01823511894</v>
      </c>
      <c r="AR12" s="5" t="str">
        <f t="shared" si="2"/>
        <v>-721097.018235119원</v>
      </c>
      <c r="AS12" s="37">
        <f t="shared" si="1"/>
        <v>-16.058994237247376</v>
      </c>
      <c r="AT12" s="35"/>
      <c r="AU12" t="s">
        <v>4034</v>
      </c>
      <c r="AV12" s="5">
        <f>AV13-SUM(AV7:AV11)</f>
        <v>-2086642</v>
      </c>
      <c r="AW12" s="5" t="str">
        <f t="shared" si="3"/>
        <v>-2086642원</v>
      </c>
      <c r="AX12" s="37">
        <f t="shared" si="4"/>
        <v>-1.0967883345194906</v>
      </c>
      <c r="AY12" s="37">
        <f t="shared" si="5"/>
        <v>-46.46999086920696</v>
      </c>
    </row>
    <row r="13" spans="40:65" x14ac:dyDescent="0.45">
      <c r="AO13" s="35">
        <f>AO11+2</f>
        <v>78</v>
      </c>
      <c r="AP13" s="38"/>
      <c r="AQ13" s="40">
        <f>VLOOKUP($AN$6,성장고객!$E$5:$CR$347,대시보드!$AO13,0)</f>
        <v>44903</v>
      </c>
      <c r="AR13" s="40"/>
      <c r="AS13" s="44">
        <f>1-AY13</f>
        <v>-41.369151281651561</v>
      </c>
      <c r="AT13" s="35">
        <f>AT11+3</f>
        <v>66</v>
      </c>
      <c r="AU13" s="38"/>
      <c r="AV13" s="40">
        <f>VLOOKUP($AN$6,성장고객!$E$5:$CR$347,대시보드!$AT13,0)</f>
        <v>1902502</v>
      </c>
      <c r="AW13" s="39"/>
      <c r="AX13" s="43"/>
      <c r="AY13" s="42">
        <f t="shared" si="5"/>
        <v>42.369151281651561</v>
      </c>
    </row>
  </sheetData>
  <phoneticPr fontId="1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원시</vt:lpstr>
      <vt:lpstr>성장고객</vt:lpstr>
      <vt:lpstr>피벗</vt:lpstr>
      <vt:lpstr>전산매출</vt:lpstr>
      <vt:lpstr>전산회선</vt:lpstr>
      <vt:lpstr>대시보드</vt:lpstr>
      <vt:lpstr>신규상품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준형 이</cp:lastModifiedBy>
  <dcterms:created xsi:type="dcterms:W3CDTF">2019-12-24T02:12:00Z</dcterms:created>
  <dcterms:modified xsi:type="dcterms:W3CDTF">2026-01-28T10:52:51Z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2025-12-29T05:19:08Z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